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FLX00EC0290\Desktop\ARCHIVOS\"/>
    </mc:Choice>
  </mc:AlternateContent>
  <xr:revisionPtr revIDLastSave="0" documentId="13_ncr:1_{02C561C5-B168-4A7E-97C9-9317CDA4295C}" xr6:coauthVersionLast="47" xr6:coauthVersionMax="47" xr10:uidLastSave="{00000000-0000-0000-0000-000000000000}"/>
  <bookViews>
    <workbookView xWindow="-120" yWindow="-120" windowWidth="20730" windowHeight="11160" tabRatio="872" firstSheet="2" activeTab="2" xr2:uid="{2ACA3F88-BC3F-4015-BA80-F8EF0A853629}"/>
  </bookViews>
  <sheets>
    <sheet name="GUIAS MOVI" sheetId="1" state="hidden" r:id="rId1"/>
    <sheet name="GUIAS CARGA-RETIRO" sheetId="5" state="hidden" r:id="rId2"/>
    <sheet name="PROCESO CLARO" sheetId="7" r:id="rId3"/>
    <sheet name="FORMATO ETIQUETA" sheetId="4" r:id="rId4"/>
    <sheet name="GUIAS CLARO" sheetId="3" r:id="rId5"/>
  </sheets>
  <externalReferences>
    <externalReference r:id="rId6"/>
    <externalReference r:id="rId7"/>
  </externalReferences>
  <definedNames>
    <definedName name="_xlnm.Print_Area" localSheetId="3">'FORMATO ETIQUETA'!$A$1:$H$15</definedName>
    <definedName name="_xlnm.Print_Area" localSheetId="1">'GUIAS CARGA-RETIRO'!$A$1:$I$58</definedName>
    <definedName name="_xlnm.Print_Area" localSheetId="4">'GUIAS CLARO'!$A$1:$I$58</definedName>
    <definedName name="_xlnm.Print_Area" localSheetId="0">'GUIAS MOVI'!$A$1:$I$58</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4" l="1"/>
  <c r="B11" i="4" l="1"/>
  <c r="D18" i="4"/>
  <c r="C4" i="4" s="1"/>
  <c r="B44" i="3"/>
  <c r="B5" i="4" l="1"/>
  <c r="B6" i="4"/>
  <c r="B10" i="4"/>
  <c r="B8" i="4"/>
  <c r="H9" i="5" l="1"/>
  <c r="D9" i="5"/>
  <c r="H11" i="5" s="1"/>
  <c r="H9" i="3"/>
  <c r="C27" i="3" s="1"/>
  <c r="D9" i="3"/>
  <c r="H11" i="3" s="1"/>
  <c r="H9" i="1"/>
  <c r="D9" i="1"/>
  <c r="D11" i="1" s="1"/>
  <c r="C18" i="3" l="1"/>
  <c r="C20" i="3" s="1"/>
  <c r="C23" i="3"/>
  <c r="I43" i="3"/>
  <c r="C50" i="3"/>
  <c r="H32" i="3"/>
  <c r="A43" i="3"/>
  <c r="G27" i="3"/>
  <c r="C31" i="3"/>
  <c r="C29" i="3"/>
  <c r="C44" i="3"/>
  <c r="C51" i="3"/>
  <c r="C47" i="3"/>
  <c r="C25" i="3"/>
  <c r="C48" i="1"/>
  <c r="D46" i="1"/>
  <c r="G27" i="1"/>
  <c r="I43" i="1"/>
  <c r="C27" i="1"/>
  <c r="C44" i="1"/>
  <c r="C56" i="1"/>
  <c r="A43" i="1"/>
  <c r="C31" i="1"/>
  <c r="C18" i="5"/>
  <c r="H43" i="5"/>
  <c r="B46" i="5"/>
  <c r="A43" i="5"/>
  <c r="H32" i="5"/>
  <c r="C32" i="5"/>
  <c r="C29" i="5"/>
  <c r="C27" i="5"/>
  <c r="C25" i="5"/>
  <c r="H27" i="5"/>
  <c r="G27" i="5"/>
  <c r="C23" i="5"/>
  <c r="D11" i="5"/>
  <c r="D11" i="3"/>
  <c r="H11" i="1"/>
  <c r="C30" i="3" l="1"/>
  <c r="B46" i="3"/>
  <c r="C29" i="1"/>
  <c r="C30" i="1"/>
  <c r="H32" i="1"/>
  <c r="B46" i="1"/>
  <c r="C25" i="1"/>
  <c r="B3" i="4" l="1"/>
  <c r="C16" i="4" s="1"/>
  <c r="B13" i="4" s="1"/>
</calcChain>
</file>

<file path=xl/sharedStrings.xml><?xml version="1.0" encoding="utf-8"?>
<sst xmlns="http://schemas.openxmlformats.org/spreadsheetml/2006/main" count="55" uniqueCount="30">
  <si>
    <t>REFERENCIA</t>
  </si>
  <si>
    <t xml:space="preserve"> </t>
  </si>
  <si>
    <t>X</t>
  </si>
  <si>
    <t>OTECEL S.A</t>
  </si>
  <si>
    <t>1791256115001</t>
  </si>
  <si>
    <t>K. ESCOLA</t>
  </si>
  <si>
    <t>Complejo San Jorge LT # 2 Entrada Llano Grande</t>
  </si>
  <si>
    <t>QUITO</t>
  </si>
  <si>
    <t>Info adi.:</t>
  </si>
  <si>
    <t xml:space="preserve">           BULTOS </t>
  </si>
  <si>
    <t>KG</t>
  </si>
  <si>
    <t>ITEMS:</t>
  </si>
  <si>
    <t xml:space="preserve">           HORA DE ENTREGA: </t>
  </si>
  <si>
    <t/>
  </si>
  <si>
    <t>Referencia:</t>
  </si>
  <si>
    <t>Pedido:</t>
  </si>
  <si>
    <t>Bultos:</t>
  </si>
  <si>
    <t>Empresa:</t>
  </si>
  <si>
    <t>Destinatario:</t>
  </si>
  <si>
    <t>Dirección:</t>
  </si>
  <si>
    <t>Ciudad:</t>
  </si>
  <si>
    <t>Servicio:</t>
  </si>
  <si>
    <t>TRANSPORTE</t>
  </si>
  <si>
    <t>GR_22_005</t>
  </si>
  <si>
    <t>412816713</t>
  </si>
  <si>
    <t xml:space="preserve">                 BULTOS </t>
  </si>
  <si>
    <t>INICIO</t>
  </si>
  <si>
    <t>FIN</t>
  </si>
  <si>
    <t>20003075223281</t>
  </si>
  <si>
    <t>CL_INVINT_011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</si>
</sst>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32" x14ac:knownFonts="1">
    <font>
      <sz val="11"/>
      <color theme="1"/>
      <name val="Calibri"/>
      <family val="2"/>
      <scheme val="minor"/>
    </font>
    <font>
      <sz val="18"/>
      <color theme="1"/>
      <name val="Times New Roman"/>
      <family val="1"/>
    </font>
    <font>
      <b/>
      <sz val="18"/>
      <color theme="1"/>
      <name val="Times New Roman"/>
      <family val="1"/>
    </font>
    <font>
      <sz val="48"/>
      <color theme="1"/>
      <name val="Times New Roman"/>
      <family val="1"/>
    </font>
    <font>
      <sz val="20"/>
      <color theme="1"/>
      <name val="Times New Roman"/>
      <family val="1"/>
    </font>
    <font>
      <sz val="22"/>
      <color theme="1"/>
      <name val="Times New Roman"/>
      <family val="1"/>
    </font>
    <font>
      <b/>
      <sz val="20"/>
      <color theme="1"/>
      <name val="Times New Roman"/>
      <family val="1"/>
    </font>
    <font>
      <sz val="26"/>
      <color theme="1"/>
      <name val="Calibri"/>
      <family val="2"/>
      <scheme val="minor"/>
    </font>
    <font>
      <sz val="72"/>
      <color theme="1"/>
      <name val="Comic Sans MS"/>
      <family val="4"/>
    </font>
    <font>
      <sz val="16"/>
      <color theme="1"/>
      <name val="Franklin Gothic Medium"/>
      <family val="2"/>
    </font>
    <font>
      <b/>
      <sz val="20"/>
      <color theme="1"/>
      <name val="Franklin Gothic Medium"/>
      <family val="2"/>
    </font>
    <font>
      <sz val="16"/>
      <color theme="1"/>
      <name val="Calibri"/>
      <family val="2"/>
      <scheme val="minor"/>
    </font>
    <font>
      <b/>
      <sz val="16"/>
      <color theme="1"/>
      <name val="Franklin Gothic Medium"/>
      <family val="2"/>
    </font>
    <font>
      <sz val="20"/>
      <color theme="1"/>
      <name val="Franklin Gothic Medium"/>
      <family val="2"/>
    </font>
    <font>
      <sz val="36"/>
      <color theme="1"/>
      <name val="Franklin Gothic Medium"/>
      <family val="2"/>
    </font>
    <font>
      <sz val="26"/>
      <color theme="1"/>
      <name val="Comic Sans MS"/>
      <family val="4"/>
    </font>
    <font>
      <sz val="14"/>
      <color theme="1"/>
      <name val="Franklin Gothic Medium"/>
      <family val="2"/>
    </font>
    <font>
      <sz val="14"/>
      <color theme="1"/>
      <name val="Calibri"/>
      <family val="2"/>
      <scheme val="minor"/>
    </font>
    <font>
      <sz val="28"/>
      <color theme="1"/>
      <name val="BarCode"/>
    </font>
    <font>
      <sz val="26"/>
      <color theme="1"/>
      <name val="Franklin Gothic Medium"/>
      <family val="2"/>
    </font>
    <font>
      <sz val="72"/>
      <color theme="1"/>
      <name val="Archon Code 39 Barcode"/>
    </font>
    <font>
      <sz val="28"/>
      <color theme="1"/>
      <name val="Franklin Gothic Medium"/>
      <family val="2"/>
    </font>
    <font>
      <sz val="18"/>
      <color theme="1"/>
      <name val="Calibri Light"/>
      <family val="2"/>
      <scheme val="major"/>
    </font>
    <font>
      <sz val="36"/>
      <color theme="1"/>
      <name val="Calibri"/>
      <family val="2"/>
      <scheme val="minor"/>
    </font>
    <font>
      <sz val="72"/>
      <color theme="1"/>
      <name val="Code 128"/>
    </font>
    <font>
      <sz val="32"/>
      <color theme="1"/>
      <name val="Comic Sans MS"/>
      <family val="4"/>
    </font>
    <font>
      <b/>
      <sz val="24"/>
      <color theme="1"/>
      <name val="Calibri"/>
      <family val="2"/>
      <scheme val="minor"/>
    </font>
    <font>
      <b/>
      <sz val="20"/>
      <color theme="0"/>
      <name val="Calibri"/>
      <family val="2"/>
      <scheme val="minor"/>
    </font>
    <font>
      <b/>
      <sz val="28"/>
      <color theme="1"/>
      <name val="Times New Roman"/>
      <family val="1"/>
    </font>
    <font>
      <sz val="26"/>
      <color theme="1"/>
      <name val="Segoe UI Black"/>
      <family val="2"/>
    </font>
    <font>
      <b/>
      <i/>
      <sz val="18"/>
      <color theme="1"/>
      <name val="Times New Roman"/>
      <family val="1"/>
    </font>
    <font>
      <b/>
      <sz val="15"/>
      <color theme="1"/>
      <name val="Franklin Gothic Medium"/>
      <family val="2"/>
    </font>
  </fonts>
  <fills count="5">
    <fill>
      <patternFill patternType="none"/>
    </fill>
    <fill>
      <patternFill patternType="gray125"/>
    </fill>
    <fill>
      <patternFill patternType="solid">
        <fgColor rgb="FFFF0000"/>
        <bgColor indexed="64"/>
      </patternFill>
    </fill>
    <fill>
      <patternFill patternType="solid">
        <fgColor theme="4" tint="-0.499984740745262"/>
        <bgColor indexed="64"/>
      </patternFill>
    </fill>
    <fill>
      <patternFill patternType="solid">
        <fgColor theme="4"/>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right/>
      <top style="double">
        <color indexed="64"/>
      </top>
      <bottom/>
      <diagonal/>
    </border>
    <border>
      <left style="double">
        <color indexed="64"/>
      </left>
      <right/>
      <top/>
      <bottom/>
      <diagonal/>
    </border>
    <border>
      <left style="double">
        <color indexed="64"/>
      </left>
      <right/>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4">
    <xf numFmtId="0" fontId="0" fillId="0" borderId="0" xfId="0"/>
    <xf numFmtId="0" fontId="1" fillId="0" borderId="0" xfId="0" applyFont="1"/>
    <xf numFmtId="0" fontId="1" fillId="0" borderId="0" xfId="0" applyFont="1" applyAlignment="1">
      <alignment horizontal="center" vertical="center"/>
    </xf>
    <xf numFmtId="0" fontId="2" fillId="0" borderId="0" xfId="0" applyFont="1"/>
    <xf numFmtId="14" fontId="1" fillId="0" borderId="0" xfId="0" applyNumberFormat="1" applyFont="1"/>
    <xf numFmtId="0" fontId="1" fillId="0" borderId="0" xfId="0" applyFont="1" applyAlignment="1">
      <alignment horizontal="right"/>
    </xf>
    <xf numFmtId="0" fontId="1" fillId="0" borderId="0" xfId="0" applyFont="1" applyAlignment="1">
      <alignment horizontal="left"/>
    </xf>
    <xf numFmtId="0" fontId="1" fillId="0" borderId="0" xfId="0" applyFont="1" applyAlignment="1">
      <alignment vertical="top" wrapText="1"/>
    </xf>
    <xf numFmtId="0" fontId="1" fillId="0" borderId="0" xfId="0" applyFont="1" applyAlignment="1">
      <alignment vertical="top"/>
    </xf>
    <xf numFmtId="0" fontId="6" fillId="0" borderId="0" xfId="0" applyFont="1" applyAlignment="1">
      <alignment horizontal="center" vertical="center"/>
    </xf>
    <xf numFmtId="0" fontId="8" fillId="0" borderId="0" xfId="0" applyFont="1" applyAlignment="1">
      <alignment vertical="center"/>
    </xf>
    <xf numFmtId="0" fontId="14" fillId="0" borderId="0" xfId="0" applyFont="1"/>
    <xf numFmtId="0" fontId="7" fillId="0" borderId="0" xfId="0" applyFont="1"/>
    <xf numFmtId="0" fontId="15" fillId="0" borderId="0" xfId="0" applyFont="1" applyAlignment="1">
      <alignment vertical="center"/>
    </xf>
    <xf numFmtId="0" fontId="18" fillId="0" borderId="0" xfId="0" applyFont="1"/>
    <xf numFmtId="0" fontId="19" fillId="0" borderId="0" xfId="0" applyFont="1" applyAlignment="1">
      <alignment vertical="top" wrapText="1"/>
    </xf>
    <xf numFmtId="0" fontId="21" fillId="0" borderId="0" xfId="0" applyFont="1"/>
    <xf numFmtId="0" fontId="14" fillId="0" borderId="0" xfId="0" applyFont="1" applyAlignment="1">
      <alignment horizontal="left"/>
    </xf>
    <xf numFmtId="0" fontId="23" fillId="0" borderId="0" xfId="0" applyFont="1" applyAlignment="1">
      <alignment horizontal="left"/>
    </xf>
    <xf numFmtId="0" fontId="13" fillId="0" borderId="0" xfId="0" applyFont="1"/>
    <xf numFmtId="0" fontId="24" fillId="0" borderId="0" xfId="0" applyFont="1"/>
    <xf numFmtId="0" fontId="18" fillId="0" borderId="2" xfId="0" applyFont="1" applyBorder="1"/>
    <xf numFmtId="0" fontId="18" fillId="0" borderId="4" xfId="0" applyFont="1" applyBorder="1"/>
    <xf numFmtId="0" fontId="18" fillId="0" borderId="7" xfId="0" applyFont="1" applyBorder="1"/>
    <xf numFmtId="49" fontId="10" fillId="0" borderId="0" xfId="0" applyNumberFormat="1" applyFont="1" applyAlignment="1" applyProtection="1">
      <alignment vertical="center"/>
      <protection locked="0"/>
    </xf>
    <xf numFmtId="0" fontId="4" fillId="0" borderId="1" xfId="0" applyFont="1" applyBorder="1" applyAlignment="1" applyProtection="1">
      <alignment horizontal="center" vertical="center"/>
      <protection locked="0"/>
    </xf>
    <xf numFmtId="0" fontId="28" fillId="0" borderId="0" xfId="0" applyFont="1" applyAlignment="1">
      <alignment vertical="center" wrapText="1"/>
    </xf>
    <xf numFmtId="0" fontId="0" fillId="0" borderId="0" xfId="0" applyAlignment="1">
      <alignment wrapText="1"/>
    </xf>
    <xf numFmtId="0" fontId="17" fillId="2" borderId="10" xfId="0" applyFont="1" applyFill="1" applyBorder="1" applyAlignment="1">
      <alignment horizontal="center" vertical="center"/>
    </xf>
    <xf numFmtId="49" fontId="17" fillId="0" borderId="0" xfId="0" applyNumberFormat="1" applyFont="1" applyAlignment="1" applyProtection="1">
      <alignment horizontal="center" vertical="center"/>
      <protection locked="0"/>
    </xf>
    <xf numFmtId="0" fontId="0" fillId="0" borderId="0" xfId="0" applyProtection="1">
      <protection locked="0"/>
    </xf>
    <xf numFmtId="0" fontId="1" fillId="0" borderId="0" xfId="0" applyFont="1" applyAlignment="1">
      <alignment horizontal="left" vertical="top" wrapText="1"/>
    </xf>
    <xf numFmtId="0" fontId="2" fillId="0" borderId="1" xfId="0" applyFont="1" applyBorder="1" applyAlignment="1">
      <alignment horizontal="center" wrapText="1"/>
    </xf>
    <xf numFmtId="2" fontId="2" fillId="0" borderId="0" xfId="0" applyNumberFormat="1" applyFont="1" applyAlignment="1">
      <alignment horizontal="center"/>
    </xf>
    <xf numFmtId="0" fontId="1" fillId="0" borderId="0" xfId="0" applyFont="1" applyAlignment="1">
      <alignment horizontal="left"/>
    </xf>
    <xf numFmtId="0" fontId="3" fillId="0" borderId="1" xfId="0" applyFont="1" applyBorder="1" applyAlignment="1">
      <alignment horizontal="center" vertical="center"/>
    </xf>
    <xf numFmtId="0" fontId="2" fillId="0" borderId="0" xfId="0" applyFont="1" applyAlignment="1">
      <alignment horizontal="right"/>
    </xf>
    <xf numFmtId="0" fontId="1" fillId="0" borderId="0" xfId="0" applyFont="1" applyAlignment="1">
      <alignment horizontal="left" wrapText="1"/>
    </xf>
    <xf numFmtId="0" fontId="1" fillId="0" borderId="0" xfId="0" applyFont="1" applyAlignment="1">
      <alignment horizontal="left" vertical="center" wrapText="1"/>
    </xf>
    <xf numFmtId="0" fontId="1" fillId="0" borderId="0" xfId="0" applyFont="1" applyAlignment="1">
      <alignment horizontal="left" vertical="top"/>
    </xf>
    <xf numFmtId="2" fontId="1" fillId="0" borderId="0" xfId="0" applyNumberFormat="1" applyFont="1" applyAlignment="1">
      <alignment horizontal="center"/>
    </xf>
    <xf numFmtId="0" fontId="5" fillId="0" borderId="0" xfId="0" applyFont="1" applyAlignment="1">
      <alignment horizontal="center" vertical="center"/>
    </xf>
    <xf numFmtId="0" fontId="1" fillId="0" borderId="0" xfId="0" applyFont="1" applyAlignment="1">
      <alignment horizontal="left" vertical="center"/>
    </xf>
    <xf numFmtId="0" fontId="27" fillId="3" borderId="11" xfId="0" applyFont="1" applyFill="1" applyBorder="1" applyAlignment="1">
      <alignment horizontal="center" vertical="center"/>
    </xf>
    <xf numFmtId="0" fontId="27" fillId="3" borderId="12" xfId="0" applyFont="1" applyFill="1" applyBorder="1" applyAlignment="1">
      <alignment horizontal="center" vertical="center"/>
    </xf>
    <xf numFmtId="0" fontId="26" fillId="0" borderId="13" xfId="0" applyFont="1" applyBorder="1" applyAlignment="1" applyProtection="1">
      <alignment horizontal="center" vertical="center"/>
      <protection locked="0"/>
    </xf>
    <xf numFmtId="0" fontId="26" fillId="0" borderId="14" xfId="0" applyFont="1" applyBorder="1" applyAlignment="1" applyProtection="1">
      <alignment horizontal="center" vertical="center"/>
      <protection locked="0"/>
    </xf>
    <xf numFmtId="164" fontId="22" fillId="0" borderId="0" xfId="0" applyNumberFormat="1" applyFont="1" applyAlignment="1">
      <alignment horizontal="left" vertical="center" indent="5"/>
    </xf>
    <xf numFmtId="0" fontId="30" fillId="0" borderId="0" xfId="0" applyFont="1" applyAlignment="1">
      <alignment horizontal="left" vertical="center" wrapText="1"/>
    </xf>
    <xf numFmtId="0" fontId="29" fillId="0" borderId="0" xfId="0" applyFont="1" applyAlignment="1">
      <alignment horizontal="center" vertical="center" wrapText="1"/>
    </xf>
    <xf numFmtId="0" fontId="1" fillId="0" borderId="0" xfId="0" applyFont="1" applyAlignment="1">
      <alignment horizontal="center"/>
    </xf>
    <xf numFmtId="0" fontId="1" fillId="0" borderId="0" xfId="0" applyFont="1" applyAlignment="1">
      <alignment horizontal="right"/>
    </xf>
    <xf numFmtId="0" fontId="7" fillId="0" borderId="8" xfId="0" applyFont="1" applyBorder="1" applyProtection="1"/>
    <xf numFmtId="0" fontId="7" fillId="0" borderId="5" xfId="0" applyFont="1" applyBorder="1" applyProtection="1"/>
    <xf numFmtId="0" fontId="25" fillId="0" borderId="5" xfId="0" applyFont="1" applyBorder="1" applyAlignment="1" applyProtection="1">
      <alignment horizontal="center" vertical="center"/>
    </xf>
    <xf numFmtId="0" fontId="25" fillId="0" borderId="9" xfId="0" applyFont="1" applyBorder="1" applyAlignment="1" applyProtection="1">
      <alignment horizontal="center" vertical="center"/>
    </xf>
    <xf numFmtId="0" fontId="9" fillId="0" borderId="6" xfId="0" applyFont="1" applyBorder="1" applyAlignment="1" applyProtection="1">
      <alignment horizontal="left" vertical="center" indent="1"/>
    </xf>
    <xf numFmtId="0" fontId="11" fillId="0" borderId="0" xfId="0" applyFont="1" applyProtection="1"/>
    <xf numFmtId="49" fontId="12" fillId="0" borderId="0" xfId="0" applyNumberFormat="1" applyFont="1" applyProtection="1"/>
    <xf numFmtId="0" fontId="25" fillId="0" borderId="0" xfId="0" applyFont="1" applyAlignment="1" applyProtection="1">
      <alignment horizontal="center" vertical="center"/>
    </xf>
    <xf numFmtId="0" fontId="25" fillId="0" borderId="3" xfId="0" applyFont="1" applyBorder="1" applyAlignment="1" applyProtection="1">
      <alignment horizontal="center" vertical="center"/>
    </xf>
    <xf numFmtId="0" fontId="9" fillId="0" borderId="0" xfId="0" applyFont="1" applyAlignment="1" applyProtection="1">
      <alignment horizontal="left" vertical="center"/>
    </xf>
    <xf numFmtId="0" fontId="13" fillId="0" borderId="0" xfId="0" applyFont="1" applyAlignment="1" applyProtection="1">
      <alignment horizontal="left" vertical="center" indent="1"/>
    </xf>
    <xf numFmtId="0" fontId="14" fillId="0" borderId="0" xfId="0" applyFont="1" applyProtection="1"/>
    <xf numFmtId="0" fontId="7" fillId="0" borderId="3" xfId="0" applyFont="1" applyBorder="1" applyProtection="1"/>
    <xf numFmtId="0" fontId="9" fillId="0" borderId="0" xfId="0" applyFont="1" applyAlignment="1" applyProtection="1">
      <alignment vertical="center"/>
    </xf>
    <xf numFmtId="0" fontId="9" fillId="0" borderId="0" xfId="0" applyFont="1" applyProtection="1"/>
    <xf numFmtId="0" fontId="16" fillId="0" borderId="0" xfId="0" applyFont="1" applyAlignment="1" applyProtection="1">
      <alignment horizontal="left" vertical="top" wrapText="1"/>
    </xf>
    <xf numFmtId="0" fontId="16" fillId="0" borderId="3" xfId="0" applyFont="1" applyBorder="1" applyAlignment="1" applyProtection="1">
      <alignment horizontal="left" vertical="top" wrapText="1"/>
    </xf>
    <xf numFmtId="0" fontId="16" fillId="0" borderId="0" xfId="0" applyFont="1" applyProtection="1"/>
    <xf numFmtId="0" fontId="17" fillId="0" borderId="0" xfId="0" applyFont="1" applyProtection="1"/>
    <xf numFmtId="0" fontId="16" fillId="0" borderId="3" xfId="0" applyFont="1" applyBorder="1" applyProtection="1"/>
    <xf numFmtId="0" fontId="18" fillId="0" borderId="0" xfId="0" applyFont="1" applyProtection="1"/>
    <xf numFmtId="0" fontId="18" fillId="0" borderId="3" xfId="0" applyFont="1" applyBorder="1" applyProtection="1"/>
    <xf numFmtId="0" fontId="18" fillId="0" borderId="6" xfId="0" applyFont="1" applyBorder="1" applyProtection="1"/>
    <xf numFmtId="0" fontId="20" fillId="0" borderId="0" xfId="0" applyFont="1" applyAlignment="1" applyProtection="1">
      <alignment horizontal="left" indent="4"/>
    </xf>
    <xf numFmtId="0" fontId="0" fillId="0" borderId="0" xfId="0" applyProtection="1"/>
    <xf numFmtId="0" fontId="0" fillId="4" borderId="1" xfId="0" applyFill="1" applyBorder="1" applyProtection="1">
      <protection locked="0" hidden="1"/>
    </xf>
    <xf numFmtId="0" fontId="0" fillId="0" borderId="1" xfId="0" applyBorder="1" applyProtection="1">
      <protection locked="0" hidden="1"/>
    </xf>
    <xf numFmtId="0" fontId="13" fillId="0" borderId="0" xfId="0" applyFont="1" applyAlignment="1" applyProtection="1">
      <alignment horizontal="center" vertical="center"/>
      <protection locked="0"/>
    </xf>
    <xf numFmtId="0" fontId="31" fillId="0" borderId="0" xfId="0" applyFont="1" applyAlignment="1" applyProtection="1">
      <alignment horizontal="left" vertical="center" wrapText="1"/>
    </xf>
    <xf numFmtId="0" fontId="31" fillId="0" borderId="3" xfId="0" applyFont="1" applyBorder="1" applyAlignment="1" applyProtection="1">
      <alignment horizontal="left" vertical="center" wrapText="1"/>
    </xf>
    <xf numFmtId="0" fontId="16" fillId="0" borderId="0" xfId="0" applyFont="1" applyBorder="1" applyAlignment="1" applyProtection="1">
      <alignment horizontal="left" vertical="center" indent="1"/>
    </xf>
    <xf numFmtId="0" fontId="9" fillId="0" borderId="0" xfId="0" applyFont="1" applyBorder="1" applyAlignment="1" applyProtection="1">
      <alignment horizontal="left" vertical="top" indent="1"/>
    </xf>
  </cellXfs>
  <cellStyles count="1">
    <cellStyle name="Normal" xfId="0" builtinId="0"/>
  </cellStyles>
  <dxfs count="6">
    <dxf>
      <font>
        <b/>
        <i/>
        <color theme="0"/>
      </font>
      <fill>
        <patternFill>
          <bgColor theme="1" tint="0.24994659260841701"/>
        </patternFill>
      </fill>
      <border>
        <left style="thin">
          <color auto="1"/>
        </left>
        <right style="thin">
          <color auto="1"/>
        </right>
        <top style="thin">
          <color auto="1"/>
        </top>
        <bottom style="thin">
          <color auto="1"/>
        </bottom>
      </border>
    </dxf>
    <dxf>
      <font>
        <strike val="0"/>
        <outline val="0"/>
        <shadow val="0"/>
        <u val="none"/>
        <vertAlign val="baseline"/>
        <sz val="14"/>
        <color theme="1"/>
        <name val="Calibri"/>
        <family val="2"/>
        <scheme val="minor"/>
      </font>
      <alignment horizontal="center" vertical="center" textRotation="0" wrapText="0" indent="0" justifyLastLine="0" shrinkToFit="0" readingOrder="0"/>
      <protection locked="0" hidden="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family val="2"/>
        <scheme val="minor"/>
      </font>
      <alignment horizontal="center" vertical="center" textRotation="0" wrapText="0" indent="0" justifyLastLine="0" shrinkToFit="0" readingOrder="0"/>
      <protection locked="0" hidden="0"/>
    </dxf>
    <dxf>
      <border>
        <bottom style="medium">
          <color indexed="64"/>
        </bottom>
      </border>
    </dxf>
    <dxf>
      <font>
        <strike val="0"/>
        <outline val="0"/>
        <shadow val="0"/>
        <u val="none"/>
        <vertAlign val="baseline"/>
        <sz val="14"/>
        <color theme="1"/>
        <name val="Calibri"/>
        <family val="2"/>
        <scheme val="minor"/>
      </font>
      <fill>
        <patternFill patternType="solid">
          <fgColor indexed="64"/>
          <bgColor rgb="FFFF0000"/>
        </patternFill>
      </fill>
      <alignment horizontal="center" vertical="center" textRotation="0" wrapText="0" indent="0" justifyLastLine="0" shrinkToFit="0" readingOrder="0"/>
      <border diagonalUp="0" diagonalDown="0">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209551</xdr:colOff>
      <xdr:row>6</xdr:row>
      <xdr:rowOff>85726</xdr:rowOff>
    </xdr:from>
    <xdr:to>
      <xdr:col>2</xdr:col>
      <xdr:colOff>647700</xdr:colOff>
      <xdr:row>8</xdr:row>
      <xdr:rowOff>161926</xdr:rowOff>
    </xdr:to>
    <xdr:sp macro="[0]!IMPRESION" textlink="">
      <xdr:nvSpPr>
        <xdr:cNvPr id="3" name="Rectángulo: esquinas redondeadas 2">
          <a:extLst>
            <a:ext uri="{FF2B5EF4-FFF2-40B4-BE49-F238E27FC236}">
              <a16:creationId xmlns:a16="http://schemas.microsoft.com/office/drawing/2014/main" id="{DDC14451-BE99-BEBB-8324-D128214A08FD}"/>
            </a:ext>
          </a:extLst>
        </xdr:cNvPr>
        <xdr:cNvSpPr/>
      </xdr:nvSpPr>
      <xdr:spPr>
        <a:xfrm>
          <a:off x="2905126" y="1619251"/>
          <a:ext cx="1200149" cy="552450"/>
        </a:xfrm>
        <a:prstGeom prst="roundRect">
          <a:avLst/>
        </a:prstGeom>
        <a:solidFill>
          <a:schemeClr val="accent1"/>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IMPRIMIR ETIQUETAS	</a:t>
          </a:r>
        </a:p>
      </xdr:txBody>
    </xdr:sp>
    <xdr:clientData/>
  </xdr:twoCellAnchor>
  <xdr:twoCellAnchor>
    <xdr:from>
      <xdr:col>1</xdr:col>
      <xdr:colOff>228600</xdr:colOff>
      <xdr:row>2</xdr:row>
      <xdr:rowOff>200025</xdr:rowOff>
    </xdr:from>
    <xdr:to>
      <xdr:col>2</xdr:col>
      <xdr:colOff>657225</xdr:colOff>
      <xdr:row>5</xdr:row>
      <xdr:rowOff>57150</xdr:rowOff>
    </xdr:to>
    <xdr:sp macro="[0]!IMPRIMIRGUIA" textlink="">
      <xdr:nvSpPr>
        <xdr:cNvPr id="2" name="Rectángulo: esquinas redondeadas 1">
          <a:extLst>
            <a:ext uri="{FF2B5EF4-FFF2-40B4-BE49-F238E27FC236}">
              <a16:creationId xmlns:a16="http://schemas.microsoft.com/office/drawing/2014/main" id="{4E806DA8-84FF-4E9D-BABE-941C6FF29AE9}"/>
            </a:ext>
          </a:extLst>
        </xdr:cNvPr>
        <xdr:cNvSpPr/>
      </xdr:nvSpPr>
      <xdr:spPr>
        <a:xfrm>
          <a:off x="2924175" y="771525"/>
          <a:ext cx="1190625" cy="571500"/>
        </a:xfrm>
        <a:prstGeom prst="roundRect">
          <a:avLst/>
        </a:prstGeom>
        <a:solidFill>
          <a:schemeClr val="accent6"/>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IMPRIMIR GUIAS</a:t>
          </a:r>
        </a:p>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g</a:t>
          </a:r>
        </a:p>
      </xdr:txBody>
    </xdr:sp>
    <xdr:clientData/>
  </xdr:twoCellAnchor>
  <xdr:twoCellAnchor>
    <xdr:from>
      <xdr:col>3</xdr:col>
      <xdr:colOff>38100</xdr:colOff>
      <xdr:row>0</xdr:row>
      <xdr:rowOff>76200</xdr:rowOff>
    </xdr:from>
    <xdr:to>
      <xdr:col>4</xdr:col>
      <xdr:colOff>57150</xdr:colOff>
      <xdr:row>1</xdr:row>
      <xdr:rowOff>76200</xdr:rowOff>
    </xdr:to>
    <xdr:sp macro="[0]!DEPURAR" textlink="">
      <xdr:nvSpPr>
        <xdr:cNvPr id="5" name="Rectángulo: esquinas redondeadas 4">
          <a:extLst>
            <a:ext uri="{FF2B5EF4-FFF2-40B4-BE49-F238E27FC236}">
              <a16:creationId xmlns:a16="http://schemas.microsoft.com/office/drawing/2014/main" id="{A502021A-B8B1-4FDB-B0AA-803776EB5075}"/>
            </a:ext>
          </a:extLst>
        </xdr:cNvPr>
        <xdr:cNvSpPr/>
      </xdr:nvSpPr>
      <xdr:spPr>
        <a:xfrm>
          <a:off x="4695825" y="76200"/>
          <a:ext cx="1057275" cy="333375"/>
        </a:xfrm>
        <a:prstGeom prst="roundRect">
          <a:avLst/>
        </a:prstGeom>
        <a:solidFill>
          <a:schemeClr val="accent2">
            <a:lumMod val="40000"/>
            <a:lumOff val="60000"/>
          </a:schemeClr>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DEPURAR</a:t>
          </a:r>
        </a:p>
      </xdr:txBody>
    </xdr:sp>
    <xdr:clientData/>
  </xdr:twoCellAnchor>
  <xdr:twoCellAnchor>
    <xdr:from>
      <xdr:col>4</xdr:col>
      <xdr:colOff>180976</xdr:colOff>
      <xdr:row>0</xdr:row>
      <xdr:rowOff>57150</xdr:rowOff>
    </xdr:from>
    <xdr:to>
      <xdr:col>5</xdr:col>
      <xdr:colOff>314326</xdr:colOff>
      <xdr:row>1</xdr:row>
      <xdr:rowOff>57150</xdr:rowOff>
    </xdr:to>
    <xdr:sp macro="[0]!LIMPIAR" textlink="">
      <xdr:nvSpPr>
        <xdr:cNvPr id="6" name="Rectángulo: esquinas redondeadas 5">
          <a:extLst>
            <a:ext uri="{FF2B5EF4-FFF2-40B4-BE49-F238E27FC236}">
              <a16:creationId xmlns:a16="http://schemas.microsoft.com/office/drawing/2014/main" id="{63F143BD-3A1D-408F-9F59-A942DF491011}"/>
            </a:ext>
          </a:extLst>
        </xdr:cNvPr>
        <xdr:cNvSpPr/>
      </xdr:nvSpPr>
      <xdr:spPr>
        <a:xfrm>
          <a:off x="5876926" y="57150"/>
          <a:ext cx="895350" cy="333375"/>
        </a:xfrm>
        <a:prstGeom prst="roundRect">
          <a:avLst/>
        </a:prstGeom>
        <a:solidFill>
          <a:srgbClr val="C00000"/>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bg1"/>
              </a:solidFill>
              <a:effectLst>
                <a:outerShdw blurRad="38100" dist="19050" dir="2700000" algn="tl" rotWithShape="0">
                  <a:schemeClr val="dk1">
                    <a:alpha val="40000"/>
                  </a:schemeClr>
                </a:outerShdw>
              </a:effectLst>
              <a:latin typeface="Arial Black" panose="020B0A04020102020204" pitchFamily="34" charset="0"/>
            </a:rPr>
            <a:t>LIMPIAR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373246</xdr:colOff>
      <xdr:row>2</xdr:row>
      <xdr:rowOff>179506</xdr:rowOff>
    </xdr:from>
    <xdr:to>
      <xdr:col>2</xdr:col>
      <xdr:colOff>123585</xdr:colOff>
      <xdr:row>4</xdr:row>
      <xdr:rowOff>41625</xdr:rowOff>
    </xdr:to>
    <xdr:sp macro="" textlink="">
      <xdr:nvSpPr>
        <xdr:cNvPr id="2" name="Signo menos 1">
          <a:extLst>
            <a:ext uri="{FF2B5EF4-FFF2-40B4-BE49-F238E27FC236}">
              <a16:creationId xmlns:a16="http://schemas.microsoft.com/office/drawing/2014/main" id="{44D71B8B-A2E9-6962-F911-B6461FA27759}"/>
            </a:ext>
          </a:extLst>
        </xdr:cNvPr>
        <xdr:cNvSpPr/>
      </xdr:nvSpPr>
      <xdr:spPr>
        <a:xfrm rot="17869022">
          <a:off x="1498456" y="683071"/>
          <a:ext cx="319319" cy="226589"/>
        </a:xfrm>
        <a:prstGeom prst="mathMinus">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onitor%20DC%20Telef&#243;nica-Conecel%20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onitor%20DC%20Control%20de%20carga%20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OT (CSV)"/>
      <sheetName val="CONECEL"/>
      <sheetName val="TMS"/>
      <sheetName val="Descripciones"/>
      <sheetName val="Descripcion Pedido"/>
      <sheetName val="Codiciones de Campaña"/>
    </sheetNames>
    <sheetDataSet>
      <sheetData sheetId="0">
        <row r="1">
          <cell r="A1" t="str">
            <v>REFERENCIA2</v>
          </cell>
          <cell r="B1" t="str">
            <v>EMPRESA</v>
          </cell>
          <cell r="C1" t="str">
            <v>FECHA_INTERFAZ</v>
          </cell>
          <cell r="D1" t="str">
            <v>REMITENTE</v>
          </cell>
          <cell r="E1" t="str">
            <v>DIRECCION_RTTE</v>
          </cell>
          <cell r="F1" t="str">
            <v>PISO_RTTE</v>
          </cell>
          <cell r="G1" t="str">
            <v>DEPTO_RTTE</v>
          </cell>
          <cell r="H1" t="str">
            <v>CP_RTTE</v>
          </cell>
          <cell r="I1" t="str">
            <v>LOCALIDAD_RTTE</v>
          </cell>
          <cell r="J1" t="str">
            <v>PROVINCIA_RTTE</v>
          </cell>
          <cell r="K1" t="str">
            <v>DESTINATARIO</v>
          </cell>
          <cell r="L1" t="str">
            <v>DIRECCION_DEST</v>
          </cell>
          <cell r="M1" t="str">
            <v>PISO_DEST</v>
          </cell>
          <cell r="N1" t="str">
            <v>DEPTO_DEST</v>
          </cell>
          <cell r="O1" t="str">
            <v>CP_DEST</v>
          </cell>
          <cell r="P1" t="str">
            <v>LOCALIDAD_DEST</v>
          </cell>
          <cell r="Q1" t="str">
            <v>PROVINCIA_DEST</v>
          </cell>
          <cell r="R1" t="str">
            <v>NRO_REFERENCIA</v>
          </cell>
          <cell r="S1" t="str">
            <v>NRO_FACTURA</v>
          </cell>
          <cell r="T1" t="str">
            <v>VALOR_TOTAL_FACTURA</v>
          </cell>
          <cell r="U1" t="str">
            <v>MONEDA_FACTURA</v>
          </cell>
          <cell r="V1" t="str">
            <v>NRO_REMITO</v>
          </cell>
          <cell r="W1" t="str">
            <v>DNI</v>
          </cell>
          <cell r="X1" t="str">
            <v>TELEFONO_MOVIL</v>
          </cell>
          <cell r="Y1" t="str">
            <v>Telefono_FIJO</v>
          </cell>
          <cell r="Z1" t="str">
            <v>Email</v>
          </cell>
          <cell r="AA1" t="str">
            <v>FECHA_COMPRA</v>
          </cell>
          <cell r="AB1" t="str">
            <v>CODIGO_PRODUCTO</v>
          </cell>
          <cell r="AC1" t="str">
            <v>DESCRIPCION</v>
          </cell>
          <cell r="AD1" t="str">
            <v>CANTIDAD</v>
          </cell>
          <cell r="AE1" t="str">
            <v>PESO_KG</v>
          </cell>
          <cell r="AF1" t="str">
            <v>VOLUMEN_M3</v>
          </cell>
          <cell r="AG1" t="str">
            <v>OBSERVACIONES_INT</v>
          </cell>
          <cell r="AH1" t="str">
            <v>OBSERVACIONES_DESTINATARIO</v>
          </cell>
          <cell r="AI1" t="str">
            <v>OPERACION</v>
          </cell>
          <cell r="AJ1" t="str">
            <v>TIPO_SERVICIO</v>
          </cell>
          <cell r="AK1" t="str">
            <v>TS_AD</v>
          </cell>
          <cell r="AL1" t="str">
            <v>HF</v>
          </cell>
          <cell r="AM1" t="str">
            <v>HF_OBS</v>
          </cell>
          <cell r="AN1" t="str">
            <v>T_AUX_1</v>
          </cell>
          <cell r="AO1" t="str">
            <v>T_AUX_2</v>
          </cell>
          <cell r="AP1" t="str">
            <v>F_AUX_1</v>
          </cell>
          <cell r="AQ1" t="str">
            <v>F_AUX_2</v>
          </cell>
          <cell r="AR1" t="str">
            <v>CADENA_CRUCE_TMS</v>
          </cell>
          <cell r="AS1" t="str">
            <v>documento_id</v>
          </cell>
          <cell r="AT1" t="str">
            <v>STATUS</v>
          </cell>
          <cell r="AU1" t="str">
            <v>sucursal_id</v>
          </cell>
          <cell r="AV1" t="str">
            <v>Cantidad_Confirmada</v>
          </cell>
          <cell r="AW1" t="str">
            <v>transporte_id</v>
          </cell>
          <cell r="AX1" t="str">
            <v>ESTADO_TMS</v>
          </cell>
          <cell r="AY1" t="str">
            <v>DETALLE_ITEM</v>
          </cell>
          <cell r="AZ1" t="str">
            <v>ARTICULO</v>
          </cell>
          <cell r="BA1" t="str">
            <v>OBSERVACION_GR</v>
          </cell>
        </row>
        <row r="2">
          <cell r="A2" t="str">
            <v>4834857</v>
          </cell>
          <cell r="B2" t="str">
            <v>MDELIVERY</v>
          </cell>
          <cell r="C2">
            <v>44942</v>
          </cell>
          <cell r="D2" t="str">
            <v>FLEXNET ECUADOR - MDELIVERY</v>
          </cell>
          <cell r="E2" t="str">
            <v>CALLE 28 DE JUNIO S/N Y GARCIA MORENO ENTRADA LLANO GRANDE</v>
          </cell>
          <cell r="H2" t="str">
            <v>170208</v>
          </cell>
          <cell r="I2" t="str">
            <v>QUITO</v>
          </cell>
          <cell r="J2" t="str">
            <v>PICHINCHA</v>
          </cell>
          <cell r="K2" t="str">
            <v>CARINA JULISSA VASQUEZ DIAZ</v>
          </cell>
          <cell r="L2" t="str">
            <v>ZAMORA CALLE CIUDAD DE LOYOLA SN CALLE LOGRONIO</v>
          </cell>
          <cell r="O2" t="str">
            <v>190101</v>
          </cell>
          <cell r="P2" t="str">
            <v>190101</v>
          </cell>
          <cell r="Q2" t="str">
            <v>ZAMORA CHINCHIPE_ZAMORA_ZAMORA</v>
          </cell>
          <cell r="R2" t="str">
            <v>4834857</v>
          </cell>
          <cell r="W2" t="str">
            <v>1950191385_V2343V4442</v>
          </cell>
          <cell r="X2" t="str">
            <v>0960528592-0986117711</v>
          </cell>
          <cell r="AA2">
            <v>44942</v>
          </cell>
          <cell r="AD2">
            <v>1</v>
          </cell>
          <cell r="AE2">
            <v>1</v>
          </cell>
          <cell r="AH2" t="str">
            <v>ESTA A 1 CUADRA DEL COLEGIO SAN FRANCISCO DE ASIS ES UNA CASA 2 PISOS COLOR AZUL S1 ENVIADO AO</v>
          </cell>
          <cell r="AI2" t="str">
            <v>DESPACHO</v>
          </cell>
          <cell r="AJ2" t="str">
            <v>Normal</v>
          </cell>
          <cell r="AL2" t="str">
            <v>NO</v>
          </cell>
          <cell r="AN2" t="str">
            <v>MOV productovip</v>
          </cell>
          <cell r="AO2" t="str">
            <v>CANAL ONLINE</v>
          </cell>
          <cell r="AP2">
            <v>44942</v>
          </cell>
          <cell r="AR2" t="str">
            <v>MDELIVERY_4834857</v>
          </cell>
          <cell r="AS2">
            <v>330581</v>
          </cell>
          <cell r="AT2" t="str">
            <v>D40</v>
          </cell>
          <cell r="AU2" t="str">
            <v>BTC</v>
          </cell>
          <cell r="AV2">
            <v>2</v>
          </cell>
          <cell r="AW2" t="str">
            <v>PROVINCIAL</v>
          </cell>
          <cell r="AX2" t="str">
            <v>EN_TRANSITO</v>
          </cell>
          <cell r="AY2" t="str">
            <v>LTE HONOR X7 SILVER: 1 und - sn. 869937050691628 / HALFSIM MOVISTAR: 1 und - sn. 8959300520560980800</v>
          </cell>
          <cell r="AZ2" t="str">
            <v>SIMCARD / TERMINAL</v>
          </cell>
          <cell r="BA2" t="str">
            <v>Validar Biometrico</v>
          </cell>
        </row>
        <row r="3">
          <cell r="A3" t="str">
            <v>4828188</v>
          </cell>
          <cell r="B3" t="str">
            <v>MDELIVERY</v>
          </cell>
          <cell r="C3">
            <v>44943</v>
          </cell>
          <cell r="D3" t="str">
            <v>FLEXNET ECUADOR - MDELIVERY</v>
          </cell>
          <cell r="E3" t="str">
            <v>CALLE 28 DE JUNIO S/N Y GARCIA MORENO ENTRADA LLANO GRANDE</v>
          </cell>
          <cell r="H3" t="str">
            <v>170208</v>
          </cell>
          <cell r="I3" t="str">
            <v>QUITO</v>
          </cell>
          <cell r="J3" t="str">
            <v>PICHINCHA</v>
          </cell>
          <cell r="K3" t="str">
            <v>RIVERA MUÑOZ RAMON VALENTIN</v>
          </cell>
          <cell r="L3" t="str">
            <v>OFICINA TRAMACO PORTETE</v>
          </cell>
          <cell r="O3" t="str">
            <v>GUAYAQUIL</v>
          </cell>
          <cell r="P3" t="str">
            <v>GUAYAQUIL</v>
          </cell>
          <cell r="Q3" t="str">
            <v>GUAYAS_GUAYAQUIL_</v>
          </cell>
          <cell r="R3" t="str">
            <v>4828188</v>
          </cell>
          <cell r="W3" t="str">
            <v>1309936738</v>
          </cell>
          <cell r="X3" t="str">
            <v>0962947689-0987790735</v>
          </cell>
          <cell r="AA3">
            <v>44943</v>
          </cell>
          <cell r="AD3">
            <v>1</v>
          </cell>
          <cell r="AE3">
            <v>1</v>
          </cell>
          <cell r="AH3" t="str">
            <v>S1 ENVIADO</v>
          </cell>
          <cell r="AI3" t="str">
            <v>DESPACHO</v>
          </cell>
          <cell r="AJ3" t="str">
            <v>DERIVADO PICK UP</v>
          </cell>
          <cell r="AL3" t="str">
            <v>NO</v>
          </cell>
          <cell r="AN3" t="str">
            <v>MOV onlinevip</v>
          </cell>
          <cell r="AO3" t="str">
            <v>CANAL ONLINE</v>
          </cell>
          <cell r="AP3">
            <v>44943</v>
          </cell>
          <cell r="AR3" t="str">
            <v>MDELIVERY_4828188</v>
          </cell>
          <cell r="AS3">
            <v>331281</v>
          </cell>
          <cell r="AT3" t="str">
            <v>D40</v>
          </cell>
          <cell r="AU3" t="str">
            <v>BTC</v>
          </cell>
          <cell r="AV3">
            <v>1</v>
          </cell>
          <cell r="AW3" t="str">
            <v>PROVINCIAL</v>
          </cell>
          <cell r="AX3" t="str">
            <v>EN_PROCESO</v>
          </cell>
          <cell r="AY3" t="str">
            <v>LTE SAMSUNG A23 NEGRO: 1 und - sn. 356795951733828</v>
          </cell>
          <cell r="AZ3" t="str">
            <v>TERMINAL</v>
          </cell>
          <cell r="BA3" t="str">
            <v>Validar Biometrico</v>
          </cell>
        </row>
        <row r="4">
          <cell r="A4" t="str">
            <v>4836963</v>
          </cell>
          <cell r="B4" t="str">
            <v>MDELIVERY</v>
          </cell>
          <cell r="C4">
            <v>44943</v>
          </cell>
          <cell r="D4" t="str">
            <v>FLEXNET ECUADOR - MDELIVERY</v>
          </cell>
          <cell r="E4" t="str">
            <v>CALLE 28 DE JUNIO S/N Y GARCIA MORENO ENTRADA LLANO GRANDE</v>
          </cell>
          <cell r="H4" t="str">
            <v>170208</v>
          </cell>
          <cell r="I4" t="str">
            <v>QUITO</v>
          </cell>
          <cell r="J4" t="str">
            <v>PICHINCHA</v>
          </cell>
          <cell r="K4" t="str">
            <v>LUSMARY CRISTINA RAMIREZ LOPEZ</v>
          </cell>
          <cell r="L4" t="str">
            <v>OFICINA TRAMACO CENTRO DE TRANSFERENCIA CARCELEN</v>
          </cell>
          <cell r="O4" t="str">
            <v>QUITO</v>
          </cell>
          <cell r="P4" t="str">
            <v>QUITO</v>
          </cell>
          <cell r="Q4" t="str">
            <v>PICHINCHA_QUITO_</v>
          </cell>
          <cell r="R4" t="str">
            <v>4836963</v>
          </cell>
          <cell r="W4" t="str">
            <v>1759157090_v4444v4444</v>
          </cell>
          <cell r="X4" t="str">
            <v>0995782071-0995782071</v>
          </cell>
          <cell r="AA4">
            <v>44943</v>
          </cell>
          <cell r="AD4">
            <v>1</v>
          </cell>
          <cell r="AE4">
            <v>1</v>
          </cell>
          <cell r="AH4" t="str">
            <v>S1 ENVIADO</v>
          </cell>
          <cell r="AI4" t="str">
            <v>DESPACHO</v>
          </cell>
          <cell r="AJ4" t="str">
            <v>DERIVADO PICK UP</v>
          </cell>
          <cell r="AL4" t="str">
            <v>NO</v>
          </cell>
          <cell r="AN4" t="str">
            <v>MOV onlinevip</v>
          </cell>
          <cell r="AO4" t="str">
            <v>CANAL ONLINE</v>
          </cell>
          <cell r="AP4">
            <v>44943</v>
          </cell>
          <cell r="AR4" t="str">
            <v>MDELIVERY_4836963</v>
          </cell>
          <cell r="AS4">
            <v>331239</v>
          </cell>
          <cell r="AT4" t="str">
            <v>D40</v>
          </cell>
          <cell r="AU4" t="str">
            <v>BTC</v>
          </cell>
          <cell r="AV4">
            <v>1</v>
          </cell>
          <cell r="AW4" t="str">
            <v>PROVINCIAL</v>
          </cell>
          <cell r="AX4" t="str">
            <v>EN_TRANSITO</v>
          </cell>
          <cell r="AY4" t="str">
            <v>LTE XIAOMI REDMI NOTE 11 AZUL: 1 und - sn. 869113065765282</v>
          </cell>
          <cell r="AZ4" t="str">
            <v>TERMINAL</v>
          </cell>
          <cell r="BA4" t="str">
            <v>Validar Biometrico</v>
          </cell>
        </row>
        <row r="5">
          <cell r="A5" t="str">
            <v>414661539</v>
          </cell>
          <cell r="B5" t="str">
            <v>FLEXTUENTI</v>
          </cell>
          <cell r="C5">
            <v>44937</v>
          </cell>
          <cell r="D5" t="str">
            <v>FLEXNET ECUADOR - FLEXTUENTI</v>
          </cell>
          <cell r="E5" t="str">
            <v>CALLE 28 DE JUNIO S/N Y GARCIA MORENO ENTRADA LLANO GRANDE</v>
          </cell>
          <cell r="H5" t="str">
            <v>170208</v>
          </cell>
          <cell r="I5" t="str">
            <v>QUITO</v>
          </cell>
          <cell r="J5" t="str">
            <v>PICHINCHA</v>
          </cell>
          <cell r="K5" t="str">
            <v>Galo Pachacama</v>
          </cell>
          <cell r="L5" t="str">
            <v>GUAMANI  CALLE RIO SALOYA   S51   151   LEONIDAS DUBLES</v>
          </cell>
          <cell r="O5" t="str">
            <v>170704</v>
          </cell>
          <cell r="P5" t="str">
            <v>170704</v>
          </cell>
          <cell r="Q5" t="str">
            <v>PICHINCHA_QUITO_GUAMANI</v>
          </cell>
          <cell r="R5" t="str">
            <v>414661539</v>
          </cell>
          <cell r="W5" t="str">
            <v>1714909957</v>
          </cell>
          <cell r="X5" t="str">
            <v>0998955958-0985228958</v>
          </cell>
          <cell r="Z5" t="str">
            <v>vplq1996@hotmail.com</v>
          </cell>
          <cell r="AA5">
            <v>44937</v>
          </cell>
          <cell r="AD5">
            <v>1</v>
          </cell>
          <cell r="AE5">
            <v>1</v>
          </cell>
          <cell r="AH5" t="str">
            <v>SAN JOSE DE GUAMANI  FRENTE AL COLEGIO RICARDO CORNEJO CASA SIN PINTAR DE 2 PISOS CON VENTANAS AZULES</v>
          </cell>
          <cell r="AI5" t="str">
            <v>DESPACHO</v>
          </cell>
          <cell r="AJ5" t="str">
            <v>Normal</v>
          </cell>
          <cell r="AL5" t="str">
            <v>NO</v>
          </cell>
          <cell r="AN5" t="str">
            <v>TUE portabilidad</v>
          </cell>
          <cell r="AO5" t="str">
            <v>CANAL ONLINE</v>
          </cell>
          <cell r="AP5">
            <v>44937</v>
          </cell>
          <cell r="AR5" t="str">
            <v>FLEXTUENTI_414661539</v>
          </cell>
          <cell r="AS5">
            <v>329671</v>
          </cell>
          <cell r="AT5" t="str">
            <v>D40</v>
          </cell>
          <cell r="AU5" t="str">
            <v>BTC</v>
          </cell>
          <cell r="AV5">
            <v>1</v>
          </cell>
          <cell r="AW5" t="str">
            <v>LOCAL</v>
          </cell>
          <cell r="AX5" t="str">
            <v>ENTREGADO</v>
          </cell>
          <cell r="AY5" t="str">
            <v>HALFSIM TUENTI PREPAGO PORTABILIDAD: 1 und</v>
          </cell>
          <cell r="AZ5" t="str">
            <v>SIMCARD</v>
          </cell>
          <cell r="BA5" t="str">
            <v/>
          </cell>
        </row>
        <row r="6">
          <cell r="A6" t="str">
            <v>414661585</v>
          </cell>
          <cell r="B6" t="str">
            <v>FLEXTUENTI</v>
          </cell>
          <cell r="C6">
            <v>44937</v>
          </cell>
          <cell r="D6" t="str">
            <v>FLEXNET ECUADOR - FLEXTUENTI</v>
          </cell>
          <cell r="E6" t="str">
            <v>CALLE 28 DE JUNIO S/N Y GARCIA MORENO ENTRADA LLANO GRANDE</v>
          </cell>
          <cell r="H6" t="str">
            <v>170208</v>
          </cell>
          <cell r="I6" t="str">
            <v>QUITO</v>
          </cell>
          <cell r="J6" t="str">
            <v>PICHINCHA</v>
          </cell>
          <cell r="K6" t="str">
            <v>Sara Carrera</v>
          </cell>
          <cell r="L6" t="str">
            <v>PASCUALES   AV MANUEL IGNACIO GOMEZ LINCE MNZ 1104 SLR 09 AV 38D NO</v>
          </cell>
          <cell r="O6" t="str">
            <v>090705</v>
          </cell>
          <cell r="P6" t="str">
            <v>090705</v>
          </cell>
          <cell r="Q6" t="str">
            <v>GUAYAS_GUAYAQUIL_PASCUALES</v>
          </cell>
          <cell r="R6" t="str">
            <v>414661585</v>
          </cell>
          <cell r="W6" t="str">
            <v>0940784135</v>
          </cell>
          <cell r="X6" t="str">
            <v>0959024688-0986781985</v>
          </cell>
          <cell r="Z6" t="str">
            <v>yaja.sara@hotmail.es</v>
          </cell>
          <cell r="AA6">
            <v>44937</v>
          </cell>
          <cell r="AD6">
            <v>1</v>
          </cell>
          <cell r="AE6">
            <v>1</v>
          </cell>
          <cell r="AH6" t="str">
            <v>SECTOR BASTION POPULAR BLOQ 9 FRENTE A ZUMAR CASA 2 PISOS ENLUCIDA</v>
          </cell>
          <cell r="AI6" t="str">
            <v>DESPACHO</v>
          </cell>
          <cell r="AJ6" t="str">
            <v>Normal</v>
          </cell>
          <cell r="AL6" t="str">
            <v>NO</v>
          </cell>
          <cell r="AN6" t="str">
            <v>TUE portabilidad</v>
          </cell>
          <cell r="AO6" t="str">
            <v>CANAL ONLINE</v>
          </cell>
          <cell r="AP6">
            <v>44937</v>
          </cell>
          <cell r="AR6" t="str">
            <v>FLEXTUENTI_414661585</v>
          </cell>
          <cell r="AS6">
            <v>329651</v>
          </cell>
          <cell r="AT6" t="str">
            <v>D40</v>
          </cell>
          <cell r="AU6" t="str">
            <v>BTC</v>
          </cell>
          <cell r="AV6">
            <v>1</v>
          </cell>
          <cell r="AW6" t="str">
            <v>PROVINCIAL</v>
          </cell>
          <cell r="AX6" t="str">
            <v>ENTREGADO</v>
          </cell>
          <cell r="AY6" t="str">
            <v>HALFSIM TUENTI PREPAGO PORTABILIDAD: 1 und</v>
          </cell>
          <cell r="AZ6" t="str">
            <v>SIMCARD</v>
          </cell>
          <cell r="BA6" t="str">
            <v/>
          </cell>
        </row>
        <row r="7">
          <cell r="A7" t="str">
            <v>414661742</v>
          </cell>
          <cell r="B7" t="str">
            <v>FLEXTUENTI</v>
          </cell>
          <cell r="C7">
            <v>44937</v>
          </cell>
          <cell r="D7" t="str">
            <v>FLEXNET ECUADOR - FLEXTUENTI</v>
          </cell>
          <cell r="E7" t="str">
            <v>CALLE 28 DE JUNIO S/N Y GARCIA MORENO ENTRADA LLANO GRANDE</v>
          </cell>
          <cell r="H7" t="str">
            <v>170208</v>
          </cell>
          <cell r="I7" t="str">
            <v>QUITO</v>
          </cell>
          <cell r="J7" t="str">
            <v>PICHINCHA</v>
          </cell>
          <cell r="K7" t="str">
            <v>Johny Tamayo</v>
          </cell>
          <cell r="L7" t="str">
            <v>AV FRANCISCO DE ORELLANA  SN ENTRE NUEVE DE OCTUBRE Y  27 DE FEBRERO</v>
          </cell>
          <cell r="O7" t="str">
            <v>160101</v>
          </cell>
          <cell r="P7" t="str">
            <v>160101</v>
          </cell>
          <cell r="Q7" t="str">
            <v>NAPO_PUYO_PUYO</v>
          </cell>
          <cell r="R7" t="str">
            <v>414661742</v>
          </cell>
          <cell r="W7" t="str">
            <v>1600388613</v>
          </cell>
          <cell r="X7" t="str">
            <v>0982312587-0961562392</v>
          </cell>
          <cell r="Z7" t="str">
            <v>jjtp10@outlook.com</v>
          </cell>
          <cell r="AA7">
            <v>44937</v>
          </cell>
          <cell r="AD7">
            <v>1</v>
          </cell>
          <cell r="AE7">
            <v>1</v>
          </cell>
          <cell r="AH7" t="str">
            <v>SECTOR BARRIO CENTRAL 12 DE MAYO ENTREGAR EN CURIER ECUADOR BAJOS DEL MINICIPIO</v>
          </cell>
          <cell r="AI7" t="str">
            <v>DESPACHO</v>
          </cell>
          <cell r="AJ7" t="str">
            <v>Normal</v>
          </cell>
          <cell r="AL7" t="str">
            <v>NO</v>
          </cell>
          <cell r="AN7" t="str">
            <v>TUE portabilidad</v>
          </cell>
          <cell r="AO7" t="str">
            <v>CANAL ONLINE</v>
          </cell>
          <cell r="AP7">
            <v>44937</v>
          </cell>
          <cell r="AR7" t="str">
            <v>FLEXTUENTI_414661742</v>
          </cell>
          <cell r="AS7">
            <v>329514</v>
          </cell>
          <cell r="AT7" t="str">
            <v>D40</v>
          </cell>
          <cell r="AU7" t="str">
            <v>BTC</v>
          </cell>
          <cell r="AV7">
            <v>1</v>
          </cell>
          <cell r="AW7" t="str">
            <v>PROVINCIAL</v>
          </cell>
          <cell r="AX7" t="str">
            <v>INCIDENCIA</v>
          </cell>
          <cell r="AY7" t="str">
            <v>HALFSIM TUENTI PREPAGO PORTABILIDAD: 1 und</v>
          </cell>
          <cell r="AZ7" t="str">
            <v>SIMCARD</v>
          </cell>
          <cell r="BA7" t="str">
            <v/>
          </cell>
        </row>
        <row r="8">
          <cell r="A8" t="str">
            <v>414661764</v>
          </cell>
          <cell r="B8" t="str">
            <v>FLEXTUENTI</v>
          </cell>
          <cell r="C8">
            <v>44937</v>
          </cell>
          <cell r="D8" t="str">
            <v>FLEXNET ECUADOR - FLEXTUENTI</v>
          </cell>
          <cell r="E8" t="str">
            <v>CALLE 28 DE JUNIO S/N Y GARCIA MORENO ENTRADA LLANO GRANDE</v>
          </cell>
          <cell r="H8" t="str">
            <v>170208</v>
          </cell>
          <cell r="I8" t="str">
            <v>QUITO</v>
          </cell>
          <cell r="J8" t="str">
            <v>PICHINCHA</v>
          </cell>
          <cell r="K8" t="str">
            <v>Danilo Vilaña</v>
          </cell>
          <cell r="L8" t="str">
            <v>EL CONDADO CALLE 24  MZ 35 LT804  CALLE K</v>
          </cell>
          <cell r="O8" t="str">
            <v>170305</v>
          </cell>
          <cell r="P8" t="str">
            <v>170305</v>
          </cell>
          <cell r="Q8" t="str">
            <v>PICHINCHA_QUITO_EL CONDADO</v>
          </cell>
          <cell r="R8" t="str">
            <v>414661764</v>
          </cell>
          <cell r="W8" t="str">
            <v>1725661159</v>
          </cell>
          <cell r="X8" t="str">
            <v>0988043589-0995508150</v>
          </cell>
          <cell r="Z8" t="str">
            <v>marcelodany62.dva@gmail.com</v>
          </cell>
          <cell r="AA8">
            <v>44937</v>
          </cell>
          <cell r="AD8">
            <v>1</v>
          </cell>
          <cell r="AE8">
            <v>1</v>
          </cell>
          <cell r="AH8" t="str">
            <v>SECTOR CONDADO ALTO  BARRIO RANCHO ALTO CASA DE 1 PISO CON CERRAMIENTO DE MALLAS A MEDIA CUADRA DEL CENTRO INFANTIL CDI MIGUELITO Y FDK</v>
          </cell>
          <cell r="AI8" t="str">
            <v>DESPACHO</v>
          </cell>
          <cell r="AJ8" t="str">
            <v>Normal</v>
          </cell>
          <cell r="AL8" t="str">
            <v>NO</v>
          </cell>
          <cell r="AN8" t="str">
            <v>TUE portabilidad</v>
          </cell>
          <cell r="AO8" t="str">
            <v>CANAL ONLINE</v>
          </cell>
          <cell r="AP8">
            <v>44937</v>
          </cell>
          <cell r="AR8" t="str">
            <v>FLEXTUENTI_414661764</v>
          </cell>
          <cell r="AS8">
            <v>329677</v>
          </cell>
          <cell r="AT8" t="str">
            <v>D40</v>
          </cell>
          <cell r="AU8" t="str">
            <v>BTC</v>
          </cell>
          <cell r="AV8">
            <v>1</v>
          </cell>
          <cell r="AW8" t="str">
            <v>LOCAL</v>
          </cell>
          <cell r="AX8" t="str">
            <v>ENTREGADO</v>
          </cell>
          <cell r="AY8" t="str">
            <v>HALFSIM TUENTI PREPAGO PORTABILIDAD: 1 und</v>
          </cell>
          <cell r="AZ8" t="str">
            <v>SIMCARD</v>
          </cell>
          <cell r="BA8" t="str">
            <v/>
          </cell>
        </row>
        <row r="9">
          <cell r="A9" t="str">
            <v>414661790</v>
          </cell>
          <cell r="B9" t="str">
            <v>FLEXTUENTI</v>
          </cell>
          <cell r="C9">
            <v>44937</v>
          </cell>
          <cell r="D9" t="str">
            <v>FLEXNET ECUADOR - FLEXTUENTI</v>
          </cell>
          <cell r="E9" t="str">
            <v>CALLE 28 DE JUNIO S/N Y GARCIA MORENO ENTRADA LLANO GRANDE</v>
          </cell>
          <cell r="H9" t="str">
            <v>170208</v>
          </cell>
          <cell r="I9" t="str">
            <v>QUITO</v>
          </cell>
          <cell r="J9" t="str">
            <v>PICHINCHA</v>
          </cell>
          <cell r="K9" t="str">
            <v>martha liliana villacis morales</v>
          </cell>
          <cell r="L9" t="str">
            <v>TARQUI  AV DEL PERIODISTA  SN  AV CARLOS LUIS PLAZA DANIN</v>
          </cell>
          <cell r="O9" t="str">
            <v>090510</v>
          </cell>
          <cell r="P9" t="str">
            <v>090510</v>
          </cell>
          <cell r="Q9" t="str">
            <v>GUAYAS_GUAYAQUIL_TARQUI</v>
          </cell>
          <cell r="R9" t="str">
            <v>414661790</v>
          </cell>
          <cell r="W9" t="str">
            <v>1719460071</v>
          </cell>
          <cell r="X9" t="str">
            <v>0995605988-0982261268</v>
          </cell>
          <cell r="Z9" t="str">
            <v>carlitosv_135@hotmail.com</v>
          </cell>
          <cell r="AA9">
            <v>44937</v>
          </cell>
          <cell r="AD9">
            <v>1</v>
          </cell>
          <cell r="AE9">
            <v>1</v>
          </cell>
          <cell r="AH9" t="str">
            <v>CIUDADELA KENNEDY  NUEVA  JUNTO A LA COCINA DEL TIO BOLO CASA CREMA DE 2 PISOS</v>
          </cell>
          <cell r="AI9" t="str">
            <v>DESPACHO</v>
          </cell>
          <cell r="AJ9" t="str">
            <v>Normal</v>
          </cell>
          <cell r="AL9" t="str">
            <v>NO</v>
          </cell>
          <cell r="AN9" t="str">
            <v>TUE portabilidad</v>
          </cell>
          <cell r="AO9" t="str">
            <v>CANAL ONLINE</v>
          </cell>
          <cell r="AP9">
            <v>44937</v>
          </cell>
          <cell r="AR9" t="str">
            <v>FLEXTUENTI_414661790</v>
          </cell>
          <cell r="AS9">
            <v>329637</v>
          </cell>
          <cell r="AT9" t="str">
            <v>D40</v>
          </cell>
          <cell r="AU9" t="str">
            <v>BTC</v>
          </cell>
          <cell r="AV9">
            <v>1</v>
          </cell>
          <cell r="AW9" t="str">
            <v>LOCAL</v>
          </cell>
          <cell r="AX9" t="str">
            <v>ENTREGADO</v>
          </cell>
          <cell r="AY9" t="str">
            <v>HALFSIM TUENTI PREPAGO PORTABILIDAD: 1 und</v>
          </cell>
          <cell r="AZ9" t="str">
            <v>SIMCARD</v>
          </cell>
          <cell r="BA9" t="str">
            <v/>
          </cell>
        </row>
        <row r="10">
          <cell r="A10" t="str">
            <v>414661795</v>
          </cell>
          <cell r="B10" t="str">
            <v>FLEXTUENTI</v>
          </cell>
          <cell r="C10">
            <v>44937</v>
          </cell>
          <cell r="D10" t="str">
            <v>FLEXNET ECUADOR - FLEXTUENTI</v>
          </cell>
          <cell r="E10" t="str">
            <v>CALLE 28 DE JUNIO S/N Y GARCIA MORENO ENTRADA LLANO GRANDE</v>
          </cell>
          <cell r="H10" t="str">
            <v>170208</v>
          </cell>
          <cell r="I10" t="str">
            <v>QUITO</v>
          </cell>
          <cell r="J10" t="str">
            <v>PICHINCHA</v>
          </cell>
          <cell r="K10" t="str">
            <v>Natalia Perez</v>
          </cell>
          <cell r="L10" t="str">
            <v>TARQUI CALLE 5TO RETORNO 17A NE MZ 742 VILLA 12  SN</v>
          </cell>
          <cell r="O10" t="str">
            <v>090501</v>
          </cell>
          <cell r="P10" t="str">
            <v>090501</v>
          </cell>
          <cell r="Q10" t="str">
            <v>GUAYAS_GUAYAQUIL_TARQUI</v>
          </cell>
          <cell r="R10" t="str">
            <v>414661795</v>
          </cell>
          <cell r="W10" t="str">
            <v>0924711690</v>
          </cell>
          <cell r="X10" t="str">
            <v>0939750297-0939750297</v>
          </cell>
          <cell r="Z10" t="str">
            <v>natalia1916@live.com</v>
          </cell>
          <cell r="AA10">
            <v>44937</v>
          </cell>
          <cell r="AD10">
            <v>1</v>
          </cell>
          <cell r="AE10">
            <v>1</v>
          </cell>
          <cell r="AH10" t="str">
            <v>SECTOR ALBORADA VII ETAPA  CASA DE 2 PISOS COLOR BLANCA A 1 CUADRA DE LA CLINICA PROANO</v>
          </cell>
          <cell r="AI10" t="str">
            <v>DESPACHO</v>
          </cell>
          <cell r="AJ10" t="str">
            <v>Normal</v>
          </cell>
          <cell r="AL10" t="str">
            <v>NO</v>
          </cell>
          <cell r="AN10" t="str">
            <v>TUE portabilidad</v>
          </cell>
          <cell r="AO10" t="str">
            <v>CANAL ONLINE</v>
          </cell>
          <cell r="AP10">
            <v>44937</v>
          </cell>
          <cell r="AR10" t="str">
            <v>FLEXTUENTI_414661795</v>
          </cell>
          <cell r="AS10">
            <v>329655</v>
          </cell>
          <cell r="AT10" t="str">
            <v>D40</v>
          </cell>
          <cell r="AU10" t="str">
            <v>BTC</v>
          </cell>
          <cell r="AV10">
            <v>1</v>
          </cell>
          <cell r="AW10" t="str">
            <v>LOCAL</v>
          </cell>
          <cell r="AX10" t="str">
            <v>ENTREGADO</v>
          </cell>
          <cell r="AY10" t="str">
            <v>HALFSIM TUENTI PREPAGO PORTABILIDAD: 1 und</v>
          </cell>
          <cell r="AZ10" t="str">
            <v>SIMCARD</v>
          </cell>
          <cell r="BA10" t="str">
            <v/>
          </cell>
        </row>
        <row r="11">
          <cell r="A11" t="str">
            <v>414661800</v>
          </cell>
          <cell r="B11" t="str">
            <v>FLEXTUENTI</v>
          </cell>
          <cell r="C11">
            <v>44937</v>
          </cell>
          <cell r="D11" t="str">
            <v>FLEXNET ECUADOR - FLEXTUENTI</v>
          </cell>
          <cell r="E11" t="str">
            <v>CALLE 28 DE JUNIO S/N Y GARCIA MORENO ENTRADA LLANO GRANDE</v>
          </cell>
          <cell r="H11" t="str">
            <v>170208</v>
          </cell>
          <cell r="I11" t="str">
            <v>QUITO</v>
          </cell>
          <cell r="J11" t="str">
            <v>PICHINCHA</v>
          </cell>
          <cell r="K11" t="str">
            <v>Franklin Ivan Angamarca Puchaicela</v>
          </cell>
          <cell r="L11" t="str">
            <v>EL SAGRARIO CALLE JOSE ANTONIO EGUIGUREN  102  SIMON BOLIVAR</v>
          </cell>
          <cell r="O11" t="str">
            <v>110108</v>
          </cell>
          <cell r="P11" t="str">
            <v>110108</v>
          </cell>
          <cell r="Q11" t="str">
            <v>LOJA_LOJA_EL SAGRARIO</v>
          </cell>
          <cell r="R11" t="str">
            <v>414661800</v>
          </cell>
          <cell r="W11" t="str">
            <v>1105023806</v>
          </cell>
          <cell r="X11" t="str">
            <v>0986197750-0993276020</v>
          </cell>
          <cell r="Z11" t="str">
            <v>fran_van91@hotmail.com</v>
          </cell>
          <cell r="AA11">
            <v>44937</v>
          </cell>
          <cell r="AD11">
            <v>1</v>
          </cell>
          <cell r="AE11">
            <v>1</v>
          </cell>
          <cell r="AH11" t="str">
            <v>SECTOR CENTRO ENTREGAR EN EL  EDIFICIO PORTAL JURIDIC   FRENTE A BAN ECUADOR</v>
          </cell>
          <cell r="AI11" t="str">
            <v>DESPACHO</v>
          </cell>
          <cell r="AJ11" t="str">
            <v>Normal</v>
          </cell>
          <cell r="AL11" t="str">
            <v>NO</v>
          </cell>
          <cell r="AN11" t="str">
            <v>TUE portabilidad</v>
          </cell>
          <cell r="AO11" t="str">
            <v>CANAL ONLINE</v>
          </cell>
          <cell r="AP11">
            <v>44937</v>
          </cell>
          <cell r="AR11" t="str">
            <v>FLEXTUENTI_414661800</v>
          </cell>
          <cell r="AS11">
            <v>329581</v>
          </cell>
          <cell r="AT11" t="str">
            <v>D40</v>
          </cell>
          <cell r="AU11" t="str">
            <v>BTC</v>
          </cell>
          <cell r="AV11">
            <v>1</v>
          </cell>
          <cell r="AW11" t="str">
            <v>PROVINCIAL</v>
          </cell>
          <cell r="AX11" t="str">
            <v>INCIDENCIA</v>
          </cell>
          <cell r="AY11" t="str">
            <v>HALFSIM TUENTI PREPAGO PORTABILIDAD: 1 und</v>
          </cell>
          <cell r="AZ11" t="str">
            <v>SIMCARD</v>
          </cell>
          <cell r="BA11" t="str">
            <v/>
          </cell>
        </row>
        <row r="12">
          <cell r="A12" t="str">
            <v>414661809</v>
          </cell>
          <cell r="B12" t="str">
            <v>FLEXTUENTI</v>
          </cell>
          <cell r="C12">
            <v>44937</v>
          </cell>
          <cell r="D12" t="str">
            <v>FLEXNET ECUADOR - FLEXTUENTI</v>
          </cell>
          <cell r="E12" t="str">
            <v>CALLE 28 DE JUNIO S/N Y GARCIA MORENO ENTRADA LLANO GRANDE</v>
          </cell>
          <cell r="H12" t="str">
            <v>170208</v>
          </cell>
          <cell r="I12" t="str">
            <v>QUITO</v>
          </cell>
          <cell r="J12" t="str">
            <v>PICHINCHA</v>
          </cell>
          <cell r="K12" t="str">
            <v>byron augusto leon suarez</v>
          </cell>
          <cell r="L12" t="str">
            <v>TARQUI AV PASEO DEL PARQUE  EDIFICIO NUMERO 2  SN</v>
          </cell>
          <cell r="O12" t="str">
            <v>090509</v>
          </cell>
          <cell r="P12" t="str">
            <v>090509</v>
          </cell>
          <cell r="Q12" t="str">
            <v>GUAYAS_GUAYAQUIL_TARQUI</v>
          </cell>
          <cell r="R12" t="str">
            <v>414661809</v>
          </cell>
          <cell r="W12" t="str">
            <v>0918554502</v>
          </cell>
          <cell r="X12" t="str">
            <v>0963393412-0969202166</v>
          </cell>
          <cell r="Z12" t="str">
            <v>byronleon31@gmail.com</v>
          </cell>
          <cell r="AA12">
            <v>44937</v>
          </cell>
          <cell r="AD12">
            <v>1</v>
          </cell>
          <cell r="AE12">
            <v>1</v>
          </cell>
          <cell r="AH12" t="str">
            <v>SECTOR LOS SAMANES DIGONAL  AL ESTADIO CHUCHO BENITEZ Y FRENTE AL EDIFICIO DE MIGRACION   ENTREGAR EN LA COMISION DE TRANSITO DEL ECUADOR    COLO BLANCA CON  MARMOL COLOR CAFE</v>
          </cell>
          <cell r="AI12" t="str">
            <v>DESPACHO</v>
          </cell>
          <cell r="AJ12" t="str">
            <v>Normal</v>
          </cell>
          <cell r="AL12" t="str">
            <v>NO</v>
          </cell>
          <cell r="AN12" t="str">
            <v>TUE portabilidad</v>
          </cell>
          <cell r="AO12" t="str">
            <v>CANAL ONLINE</v>
          </cell>
          <cell r="AP12">
            <v>44937</v>
          </cell>
          <cell r="AR12" t="str">
            <v>FLEXTUENTI_414661809</v>
          </cell>
          <cell r="AS12">
            <v>329653</v>
          </cell>
          <cell r="AT12" t="str">
            <v>D40</v>
          </cell>
          <cell r="AU12" t="str">
            <v>BTC</v>
          </cell>
          <cell r="AV12">
            <v>1</v>
          </cell>
          <cell r="AW12" t="str">
            <v>LOCAL</v>
          </cell>
          <cell r="AX12" t="str">
            <v>ENTREGADO</v>
          </cell>
          <cell r="AY12" t="str">
            <v>HALFSIM TUENTI PREPAGO PORTABILIDAD: 1 und</v>
          </cell>
          <cell r="AZ12" t="str">
            <v>SIMCARD</v>
          </cell>
          <cell r="BA12" t="str">
            <v/>
          </cell>
        </row>
        <row r="13">
          <cell r="A13" t="str">
            <v>414661810</v>
          </cell>
          <cell r="B13" t="str">
            <v>FLEXTUENTI</v>
          </cell>
          <cell r="C13">
            <v>44937</v>
          </cell>
          <cell r="D13" t="str">
            <v>FLEXNET ECUADOR - FLEXTUENTI</v>
          </cell>
          <cell r="E13" t="str">
            <v>CALLE 28 DE JUNIO S/N Y GARCIA MORENO ENTRADA LLANO GRANDE</v>
          </cell>
          <cell r="H13" t="str">
            <v>170208</v>
          </cell>
          <cell r="I13" t="str">
            <v>QUITO</v>
          </cell>
          <cell r="J13" t="str">
            <v>PICHINCHA</v>
          </cell>
          <cell r="K13" t="str">
            <v>Rafael Octavio Romero Riveros</v>
          </cell>
          <cell r="L13" t="str">
            <v>CAYAMBE CALLE LOS CRISANTEMOS SN  CALLE LAS VIOLESTAS</v>
          </cell>
          <cell r="O13" t="str">
            <v>171003</v>
          </cell>
          <cell r="P13" t="str">
            <v>171003</v>
          </cell>
          <cell r="Q13" t="str">
            <v>PICHINCHA_CAYAMBE_CAYAMBE</v>
          </cell>
          <cell r="R13" t="str">
            <v>414661810</v>
          </cell>
          <cell r="W13" t="str">
            <v>1761057346</v>
          </cell>
          <cell r="X13" t="str">
            <v>0996835936-0962231545</v>
          </cell>
          <cell r="Z13" t="str">
            <v>sergiox121@gmail.com</v>
          </cell>
          <cell r="AA13">
            <v>44937</v>
          </cell>
          <cell r="AD13">
            <v>1</v>
          </cell>
          <cell r="AE13">
            <v>1</v>
          </cell>
          <cell r="AH13" t="str">
            <v>URB VICTOR CARTAGENA CASA DE 2 PISOS  COLOR NARANAJA CON VENTANAS AZULES CON PORTON BLANCO DETRAS DE LA ESCUELA GATSU</v>
          </cell>
          <cell r="AI13" t="str">
            <v>DESPACHO</v>
          </cell>
          <cell r="AJ13" t="str">
            <v>Normal</v>
          </cell>
          <cell r="AL13" t="str">
            <v>NO</v>
          </cell>
          <cell r="AN13" t="str">
            <v>TUE portabilidad</v>
          </cell>
          <cell r="AO13" t="str">
            <v>CANAL ONLINE</v>
          </cell>
          <cell r="AP13">
            <v>44937</v>
          </cell>
          <cell r="AR13" t="str">
            <v>FLEXTUENTI_414661810</v>
          </cell>
          <cell r="AS13">
            <v>329680</v>
          </cell>
          <cell r="AT13" t="str">
            <v>D40</v>
          </cell>
          <cell r="AU13" t="str">
            <v>BTC</v>
          </cell>
          <cell r="AV13">
            <v>1</v>
          </cell>
          <cell r="AW13" t="str">
            <v>PROVINCIAL</v>
          </cell>
          <cell r="AX13" t="str">
            <v>DEVOLUCION_EN_PROCESO</v>
          </cell>
          <cell r="AY13" t="str">
            <v>HALFSIM TUENTI PREPAGO PORTABILIDAD: 1 und</v>
          </cell>
          <cell r="AZ13" t="str">
            <v>SIMCARD</v>
          </cell>
          <cell r="BA13" t="str">
            <v/>
          </cell>
        </row>
        <row r="14">
          <cell r="A14" t="str">
            <v>414661816</v>
          </cell>
          <cell r="B14" t="str">
            <v>FLEXTUENTI</v>
          </cell>
          <cell r="C14">
            <v>44937</v>
          </cell>
          <cell r="D14" t="str">
            <v>FLEXNET ECUADOR - FLEXTUENTI</v>
          </cell>
          <cell r="E14" t="str">
            <v>CALLE 28 DE JUNIO S/N Y GARCIA MORENO ENTRADA LLANO GRANDE</v>
          </cell>
          <cell r="H14" t="str">
            <v>170208</v>
          </cell>
          <cell r="I14" t="str">
            <v>QUITO</v>
          </cell>
          <cell r="J14" t="str">
            <v>PICHINCHA</v>
          </cell>
          <cell r="K14" t="str">
            <v>DIEGO GAVILANEZ</v>
          </cell>
          <cell r="L14" t="str">
            <v>GARCIA MORENO PORTETE 2500  TUNGURAHUA</v>
          </cell>
          <cell r="O14" t="str">
            <v>090302</v>
          </cell>
          <cell r="P14" t="str">
            <v>090302</v>
          </cell>
          <cell r="Q14" t="str">
            <v>GUAYAS_GUAYAQUIL_GARCIA MORENO</v>
          </cell>
          <cell r="R14" t="str">
            <v>414661816</v>
          </cell>
          <cell r="W14" t="str">
            <v>0952252435</v>
          </cell>
          <cell r="X14" t="str">
            <v>0979514335-0979513506</v>
          </cell>
          <cell r="Z14" t="str">
            <v>D.GAVILANEZ55@GMAIL.COM</v>
          </cell>
          <cell r="AA14">
            <v>44937</v>
          </cell>
          <cell r="AD14">
            <v>1</v>
          </cell>
          <cell r="AE14">
            <v>1</v>
          </cell>
          <cell r="AH14" t="str">
            <v>SECTOR CENTRO JUNTO A UNA OFICINA TRAMACO DE TUENTI  CASA AMARILLA DE 1 PISO</v>
          </cell>
          <cell r="AI14" t="str">
            <v>DESPACHO</v>
          </cell>
          <cell r="AJ14" t="str">
            <v>Normal</v>
          </cell>
          <cell r="AL14" t="str">
            <v>NO</v>
          </cell>
          <cell r="AN14" t="str">
            <v>TUE portabilidad</v>
          </cell>
          <cell r="AO14" t="str">
            <v>CANAL ONLINE</v>
          </cell>
          <cell r="AP14">
            <v>44937</v>
          </cell>
          <cell r="AR14" t="str">
            <v>FLEXTUENTI_414661816</v>
          </cell>
          <cell r="AS14">
            <v>329652</v>
          </cell>
          <cell r="AT14" t="str">
            <v>D40</v>
          </cell>
          <cell r="AU14" t="str">
            <v>BTC</v>
          </cell>
          <cell r="AV14">
            <v>1</v>
          </cell>
          <cell r="AW14" t="str">
            <v>LOCAL</v>
          </cell>
          <cell r="AX14" t="str">
            <v>ENTREGADO</v>
          </cell>
          <cell r="AY14" t="str">
            <v>HALFSIM TUENTI PREPAGO PORTABILIDAD: 1 und</v>
          </cell>
          <cell r="AZ14" t="str">
            <v>SIMCARD</v>
          </cell>
          <cell r="BA14" t="str">
            <v/>
          </cell>
        </row>
        <row r="15">
          <cell r="A15" t="str">
            <v>414661819</v>
          </cell>
          <cell r="B15" t="str">
            <v>FLEXTUENTI</v>
          </cell>
          <cell r="C15">
            <v>44937</v>
          </cell>
          <cell r="D15" t="str">
            <v>FLEXNET ECUADOR - FLEXTUENTI</v>
          </cell>
          <cell r="E15" t="str">
            <v>CALLE 28 DE JUNIO S/N Y GARCIA MORENO ENTRADA LLANO GRANDE</v>
          </cell>
          <cell r="H15" t="str">
            <v>170208</v>
          </cell>
          <cell r="I15" t="str">
            <v>QUITO</v>
          </cell>
          <cell r="J15" t="str">
            <v>PICHINCHA</v>
          </cell>
          <cell r="K15" t="str">
            <v>Victor Hugo Muñoz Carrillo</v>
          </cell>
          <cell r="L15" t="str">
            <v>OFICINA TRAMACO PORTETE</v>
          </cell>
          <cell r="O15" t="str">
            <v>GUAYAQUIL</v>
          </cell>
          <cell r="P15" t="str">
            <v>GUAYAQUIL</v>
          </cell>
          <cell r="Q15" t="str">
            <v>GUAYAS_GUAYAQUIL_</v>
          </cell>
          <cell r="R15" t="str">
            <v>414661819</v>
          </cell>
          <cell r="W15" t="str">
            <v>1309390621</v>
          </cell>
          <cell r="X15" t="str">
            <v>0968459005-0969012475</v>
          </cell>
          <cell r="Z15" t="str">
            <v>jesapolo2002@gmail.com</v>
          </cell>
          <cell r="AA15">
            <v>44937</v>
          </cell>
          <cell r="AD15">
            <v>1</v>
          </cell>
          <cell r="AE15">
            <v>1</v>
          </cell>
          <cell r="AH15" t="str">
            <v/>
          </cell>
          <cell r="AI15" t="str">
            <v>DESPACHO</v>
          </cell>
          <cell r="AJ15" t="str">
            <v>DERIVADO PICK UP</v>
          </cell>
          <cell r="AL15" t="str">
            <v>NO</v>
          </cell>
          <cell r="AN15" t="str">
            <v>TUE portabilidad</v>
          </cell>
          <cell r="AO15" t="str">
            <v>CANAL ONLINE</v>
          </cell>
          <cell r="AP15">
            <v>44937</v>
          </cell>
          <cell r="AR15" t="str">
            <v>FLEXTUENTI_414661819</v>
          </cell>
          <cell r="AS15">
            <v>329642</v>
          </cell>
          <cell r="AT15" t="str">
            <v>D40</v>
          </cell>
          <cell r="AU15" t="str">
            <v>BTC</v>
          </cell>
          <cell r="AV15">
            <v>1</v>
          </cell>
          <cell r="AW15" t="str">
            <v>PROVINCIAL</v>
          </cell>
          <cell r="AX15" t="str">
            <v>ENTREGADO</v>
          </cell>
          <cell r="AY15" t="str">
            <v>HALFSIM TUENTI PREPAGO PORTABILIDAD: 1 und</v>
          </cell>
          <cell r="AZ15" t="str">
            <v>SIMCARD</v>
          </cell>
          <cell r="BA15" t="str">
            <v/>
          </cell>
        </row>
        <row r="16">
          <cell r="A16" t="str">
            <v>414661838</v>
          </cell>
          <cell r="B16" t="str">
            <v>FLEXTUENTI</v>
          </cell>
          <cell r="C16">
            <v>44937</v>
          </cell>
          <cell r="D16" t="str">
            <v>FLEXNET ECUADOR - FLEXTUENTI</v>
          </cell>
          <cell r="E16" t="str">
            <v>CALLE 28 DE JUNIO S/N Y GARCIA MORENO ENTRADA LLANO GRANDE</v>
          </cell>
          <cell r="H16" t="str">
            <v>170208</v>
          </cell>
          <cell r="I16" t="str">
            <v>QUITO</v>
          </cell>
          <cell r="J16" t="str">
            <v>PICHINCHA</v>
          </cell>
          <cell r="K16" t="str">
            <v>Sandra Ibañez Toledo</v>
          </cell>
          <cell r="L16" t="str">
            <v>XIMENA AV DOMINGO COMIN  MANZANA A4 VILLA 27  SN</v>
          </cell>
          <cell r="O16" t="str">
            <v>090107</v>
          </cell>
          <cell r="P16" t="str">
            <v>090107</v>
          </cell>
          <cell r="Q16" t="str">
            <v>GUAYAS_GUAYAQUIL_XIMENA</v>
          </cell>
          <cell r="R16" t="str">
            <v>414661838</v>
          </cell>
          <cell r="W16" t="str">
            <v>0931399422</v>
          </cell>
          <cell r="X16" t="str">
            <v>0963456899-0998222732</v>
          </cell>
          <cell r="Z16" t="str">
            <v>sandritaibanez8@gmail.com</v>
          </cell>
          <cell r="AA16">
            <v>44937</v>
          </cell>
          <cell r="AD16">
            <v>1</v>
          </cell>
          <cell r="AE16">
            <v>1</v>
          </cell>
          <cell r="AH16" t="str">
            <v>SECTOR CIUDADELA LA PRADERA 1  DIAGONAL  A LA FARMACIA CRUZ AZUL CASA CREMA DE 3 PISOS  CLIENTE SOLICITA QUE SE LE LLAME ANTES DE HACER LA ENTREGA</v>
          </cell>
          <cell r="AI16" t="str">
            <v>DESPACHO</v>
          </cell>
          <cell r="AJ16" t="str">
            <v>Normal</v>
          </cell>
          <cell r="AL16" t="str">
            <v>NO</v>
          </cell>
          <cell r="AN16" t="str">
            <v>TUE portabilidad</v>
          </cell>
          <cell r="AO16" t="str">
            <v>CANAL ONLINE</v>
          </cell>
          <cell r="AP16">
            <v>44937</v>
          </cell>
          <cell r="AR16" t="str">
            <v>FLEXTUENTI_414661838</v>
          </cell>
          <cell r="AS16">
            <v>329658</v>
          </cell>
          <cell r="AT16" t="str">
            <v>D40</v>
          </cell>
          <cell r="AU16" t="str">
            <v>BTC</v>
          </cell>
          <cell r="AV16">
            <v>1</v>
          </cell>
          <cell r="AW16" t="str">
            <v>LOCAL</v>
          </cell>
          <cell r="AX16" t="str">
            <v>ENTREGADO</v>
          </cell>
          <cell r="AY16" t="str">
            <v>HALFSIM TUENTI PREPAGO PORTABILIDAD: 1 und</v>
          </cell>
          <cell r="AZ16" t="str">
            <v>SIMCARD</v>
          </cell>
          <cell r="BA16" t="str">
            <v/>
          </cell>
        </row>
        <row r="17">
          <cell r="A17" t="str">
            <v>414661839</v>
          </cell>
          <cell r="B17" t="str">
            <v>FLEXTUENTI</v>
          </cell>
          <cell r="C17">
            <v>44937</v>
          </cell>
          <cell r="D17" t="str">
            <v>FLEXNET ECUADOR - FLEXTUENTI</v>
          </cell>
          <cell r="E17" t="str">
            <v>CALLE 28 DE JUNIO S/N Y GARCIA MORENO ENTRADA LLANO GRANDE</v>
          </cell>
          <cell r="H17" t="str">
            <v>170208</v>
          </cell>
          <cell r="I17" t="str">
            <v>QUITO</v>
          </cell>
          <cell r="J17" t="str">
            <v>PICHINCHA</v>
          </cell>
          <cell r="K17" t="str">
            <v>Neri del Cisne Carrión Ordóñez</v>
          </cell>
          <cell r="L17" t="str">
            <v>RIO VERDE (SD)  CALLE IMBABURA CASA 105  ENTRE CATACOCHA Y ALAMOR</v>
          </cell>
          <cell r="O17" t="str">
            <v>230104</v>
          </cell>
          <cell r="P17" t="str">
            <v>230104</v>
          </cell>
          <cell r="Q17" t="str">
            <v>SANTO DOMINGO DE LOS TSACHILAS_SANTO DOMINGO_RIO VERDE (SD)</v>
          </cell>
          <cell r="R17" t="str">
            <v>414661839</v>
          </cell>
          <cell r="W17" t="str">
            <v>1102580543</v>
          </cell>
          <cell r="X17" t="str">
            <v>0995536207-0992224518</v>
          </cell>
          <cell r="Z17" t="str">
            <v>neritadelcisne@hotmail.com</v>
          </cell>
          <cell r="AA17">
            <v>44937</v>
          </cell>
          <cell r="AD17">
            <v>1</v>
          </cell>
          <cell r="AE17">
            <v>1</v>
          </cell>
          <cell r="AH17" t="str">
            <v>COOP ASISTENCIA MUNICIPIAL 1 CASA DE 1 PISO COLOR PETROLEO CON BLANCO DESPENSA DEL CISNE FRENTE A LA SEDE DEL BARRI 9 DE OCTUIBRE  A 2 CDRS CASA EL CASTILLO</v>
          </cell>
          <cell r="AI17" t="str">
            <v>DESPACHO</v>
          </cell>
          <cell r="AJ17" t="str">
            <v>Normal</v>
          </cell>
          <cell r="AL17" t="str">
            <v>NO</v>
          </cell>
          <cell r="AN17" t="str">
            <v>TUE portabilidad</v>
          </cell>
          <cell r="AO17" t="str">
            <v>CANAL ONLINE</v>
          </cell>
          <cell r="AP17">
            <v>44937</v>
          </cell>
          <cell r="AR17" t="str">
            <v>FLEXTUENTI_414661839</v>
          </cell>
          <cell r="AS17">
            <v>329518</v>
          </cell>
          <cell r="AT17" t="str">
            <v>D40</v>
          </cell>
          <cell r="AU17" t="str">
            <v>BTC</v>
          </cell>
          <cell r="AV17">
            <v>1</v>
          </cell>
          <cell r="AW17" t="str">
            <v>PROVINCIAL</v>
          </cell>
          <cell r="AX17" t="str">
            <v>ENTREGADO</v>
          </cell>
          <cell r="AY17" t="str">
            <v>HALFSIM TUENTI PREPAGO PORTABILIDAD: 1 und</v>
          </cell>
          <cell r="AZ17" t="str">
            <v>SIMCARD</v>
          </cell>
          <cell r="BA17" t="str">
            <v/>
          </cell>
        </row>
        <row r="18">
          <cell r="A18" t="str">
            <v>414661844</v>
          </cell>
          <cell r="B18" t="str">
            <v>FLEXTUENTI</v>
          </cell>
          <cell r="C18">
            <v>44937</v>
          </cell>
          <cell r="D18" t="str">
            <v>FLEXNET ECUADOR - FLEXTUENTI</v>
          </cell>
          <cell r="E18" t="str">
            <v>CALLE 28 DE JUNIO S/N Y GARCIA MORENO ENTRADA LLANO GRANDE</v>
          </cell>
          <cell r="H18" t="str">
            <v>170208</v>
          </cell>
          <cell r="I18" t="str">
            <v>QUITO</v>
          </cell>
          <cell r="J18" t="str">
            <v>PICHINCHA</v>
          </cell>
          <cell r="K18" t="str">
            <v>Alex duman Alcivar Andrade</v>
          </cell>
          <cell r="L18" t="str">
            <v>ANDRES DE VERA 16 DE JUNIO  SN   AROMOS</v>
          </cell>
          <cell r="O18" t="str">
            <v>130106</v>
          </cell>
          <cell r="P18" t="str">
            <v>130106</v>
          </cell>
          <cell r="Q18" t="str">
            <v>MANABI_PORTOVIEJO_ANDRES DE VERA</v>
          </cell>
          <cell r="R18" t="str">
            <v>414661844</v>
          </cell>
          <cell r="W18" t="str">
            <v>1307502557</v>
          </cell>
          <cell r="X18" t="str">
            <v>0998439596-0998658272</v>
          </cell>
          <cell r="Z18" t="str">
            <v>kvmilena18@hotmail.com</v>
          </cell>
          <cell r="AA18">
            <v>44937</v>
          </cell>
          <cell r="AD18">
            <v>1</v>
          </cell>
          <cell r="AE18">
            <v>1</v>
          </cell>
          <cell r="AH18" t="str">
            <v>VILLA 15 DE ABRIL  FRENTE  AL RESTURANT AGUA FRIA  CASA  MELON CON CERAMICA GRIS DE 2 PISOS</v>
          </cell>
          <cell r="AI18" t="str">
            <v>DESPACHO</v>
          </cell>
          <cell r="AJ18" t="str">
            <v>Normal</v>
          </cell>
          <cell r="AL18" t="str">
            <v>NO</v>
          </cell>
          <cell r="AN18" t="str">
            <v>TUE portabilidad</v>
          </cell>
          <cell r="AO18" t="str">
            <v>CANAL ONLINE</v>
          </cell>
          <cell r="AP18">
            <v>44937</v>
          </cell>
          <cell r="AR18" t="str">
            <v>FLEXTUENTI_414661844</v>
          </cell>
          <cell r="AS18">
            <v>329603</v>
          </cell>
          <cell r="AT18" t="str">
            <v>D40</v>
          </cell>
          <cell r="AU18" t="str">
            <v>BTC</v>
          </cell>
          <cell r="AV18">
            <v>1</v>
          </cell>
          <cell r="AW18" t="str">
            <v>PROVINCIAL</v>
          </cell>
          <cell r="AX18" t="str">
            <v>ENTREGADO</v>
          </cell>
          <cell r="AY18" t="str">
            <v>HALFSIM TUENTI PREPAGO PORTABILIDAD: 1 und</v>
          </cell>
          <cell r="AZ18" t="str">
            <v>SIMCARD</v>
          </cell>
          <cell r="BA18" t="str">
            <v/>
          </cell>
        </row>
        <row r="19">
          <cell r="A19" t="str">
            <v>414665825</v>
          </cell>
          <cell r="B19" t="str">
            <v>FLEXTUENTI</v>
          </cell>
          <cell r="C19">
            <v>44937</v>
          </cell>
          <cell r="D19" t="str">
            <v>FLEXNET ECUADOR - FLEXTUENTI</v>
          </cell>
          <cell r="E19" t="str">
            <v>CALLE 28 DE JUNIO S/N Y GARCIA MORENO ENTRADA LLANO GRANDE</v>
          </cell>
          <cell r="H19" t="str">
            <v>170208</v>
          </cell>
          <cell r="I19" t="str">
            <v>QUITO</v>
          </cell>
          <cell r="J19" t="str">
            <v>PICHINCHA</v>
          </cell>
          <cell r="K19" t="str">
            <v>Marlon Rene Gusñay Chimborazo</v>
          </cell>
          <cell r="L19" t="str">
            <v>QUITUMBE  CALLE CARLOS VILLACIS ENDARA   LT207  CALLE E9E</v>
          </cell>
          <cell r="O19" t="str">
            <v>170703</v>
          </cell>
          <cell r="P19" t="str">
            <v>170703</v>
          </cell>
          <cell r="Q19" t="str">
            <v>PICHINCHA_QUITO_QUITUMBE</v>
          </cell>
          <cell r="R19" t="str">
            <v>414665825</v>
          </cell>
          <cell r="W19" t="str">
            <v>1751526292</v>
          </cell>
          <cell r="X19" t="str">
            <v>0983060504-0999431883</v>
          </cell>
          <cell r="Z19" t="str">
            <v>mgusay@yahoo.com</v>
          </cell>
          <cell r="AA19">
            <v>44937</v>
          </cell>
          <cell r="AD19">
            <v>1</v>
          </cell>
          <cell r="AE19">
            <v>1</v>
          </cell>
          <cell r="AH19" t="str">
            <v>COOP VALLES DEL SUR CASA 2 PISOS COLOR GRIS CON PORTON CAFE A 10MTS DE LA TIENDA EL MANJAR</v>
          </cell>
          <cell r="AI19" t="str">
            <v>DESPACHO</v>
          </cell>
          <cell r="AJ19" t="str">
            <v>Normal</v>
          </cell>
          <cell r="AL19" t="str">
            <v>NO</v>
          </cell>
          <cell r="AN19" t="str">
            <v>TUE portabilidad</v>
          </cell>
          <cell r="AO19" t="str">
            <v>CANAL ONLINE</v>
          </cell>
          <cell r="AP19">
            <v>44937</v>
          </cell>
          <cell r="AR19" t="str">
            <v>FLEXTUENTI_414665825</v>
          </cell>
          <cell r="AS19">
            <v>329560</v>
          </cell>
          <cell r="AT19" t="str">
            <v>D40</v>
          </cell>
          <cell r="AU19" t="str">
            <v>BTC</v>
          </cell>
          <cell r="AV19">
            <v>1</v>
          </cell>
          <cell r="AW19" t="str">
            <v>LOCAL</v>
          </cell>
          <cell r="AX19" t="str">
            <v>ENTREGADO</v>
          </cell>
          <cell r="AY19" t="str">
            <v>HALFSIM TUENTI PREPAGO PORTABILIDAD: 1 und</v>
          </cell>
          <cell r="AZ19" t="str">
            <v>SIMCARD</v>
          </cell>
          <cell r="BA19" t="str">
            <v/>
          </cell>
        </row>
        <row r="20">
          <cell r="A20" t="str">
            <v>414666021</v>
          </cell>
          <cell r="B20" t="str">
            <v>FLEXTUENTI</v>
          </cell>
          <cell r="C20">
            <v>44937</v>
          </cell>
          <cell r="D20" t="str">
            <v>FLEXNET ECUADOR - FLEXTUENTI</v>
          </cell>
          <cell r="E20" t="str">
            <v>CALLE 28 DE JUNIO S/N Y GARCIA MORENO ENTRADA LLANO GRANDE</v>
          </cell>
          <cell r="H20" t="str">
            <v>170208</v>
          </cell>
          <cell r="I20" t="str">
            <v>QUITO</v>
          </cell>
          <cell r="J20" t="str">
            <v>PICHINCHA</v>
          </cell>
          <cell r="K20" t="str">
            <v>elias Barzallo</v>
          </cell>
          <cell r="L20" t="str">
            <v>NUEVE DE OCTUBRE  CALLE 1 DE MAYO  N610 ENTRE AV JOSE MASCOTE Y AV DEL EJERCITO</v>
          </cell>
          <cell r="O20" t="str">
            <v>090510</v>
          </cell>
          <cell r="P20" t="str">
            <v>090510</v>
          </cell>
          <cell r="Q20" t="str">
            <v>GUAYAS_GUAYAQUIL_NUEVE DE OCTUBRE</v>
          </cell>
          <cell r="R20" t="str">
            <v>414666021</v>
          </cell>
          <cell r="W20" t="str">
            <v>1710531532</v>
          </cell>
          <cell r="X20" t="str">
            <v>0998107235-0986598222</v>
          </cell>
          <cell r="Z20" t="str">
            <v>allanbejar.itelbas@gmail.com</v>
          </cell>
          <cell r="AA20">
            <v>44937</v>
          </cell>
          <cell r="AD20">
            <v>1</v>
          </cell>
          <cell r="AE20">
            <v>1</v>
          </cell>
          <cell r="AH20" t="str">
            <v>SECTOR CENTRO ENTREGAR EN LA EMPRESA  GRUPO M2G JUNTO A LA FERRETERIA FERRYCONS</v>
          </cell>
          <cell r="AI20" t="str">
            <v>DESPACHO</v>
          </cell>
          <cell r="AJ20" t="str">
            <v>Normal</v>
          </cell>
          <cell r="AL20" t="str">
            <v>NO</v>
          </cell>
          <cell r="AN20" t="str">
            <v>TUE portabilidad</v>
          </cell>
          <cell r="AO20" t="str">
            <v>CANAL ONLINE</v>
          </cell>
          <cell r="AP20">
            <v>44937</v>
          </cell>
          <cell r="AR20" t="str">
            <v>FLEXTUENTI_414666021</v>
          </cell>
          <cell r="AS20">
            <v>329611</v>
          </cell>
          <cell r="AT20" t="str">
            <v>D40</v>
          </cell>
          <cell r="AU20" t="str">
            <v>BTC</v>
          </cell>
          <cell r="AV20">
            <v>1</v>
          </cell>
          <cell r="AW20" t="str">
            <v>LOCAL</v>
          </cell>
          <cell r="AX20" t="str">
            <v>ENTREGADO</v>
          </cell>
          <cell r="AY20" t="str">
            <v>HALFSIM TUENTI PREPAGO PORTABILIDAD: 1 und</v>
          </cell>
          <cell r="AZ20" t="str">
            <v>SIMCARD</v>
          </cell>
          <cell r="BA20" t="str">
            <v/>
          </cell>
        </row>
        <row r="21">
          <cell r="A21" t="str">
            <v>414666023</v>
          </cell>
          <cell r="B21" t="str">
            <v>FLEXTUENTI</v>
          </cell>
          <cell r="C21">
            <v>44937</v>
          </cell>
          <cell r="D21" t="str">
            <v>FLEXNET ECUADOR - FLEXTUENTI</v>
          </cell>
          <cell r="E21" t="str">
            <v>CALLE 28 DE JUNIO S/N Y GARCIA MORENO ENTRADA LLANO GRANDE</v>
          </cell>
          <cell r="H21" t="str">
            <v>170208</v>
          </cell>
          <cell r="I21" t="str">
            <v>QUITO</v>
          </cell>
          <cell r="J21" t="str">
            <v>PICHINCHA</v>
          </cell>
          <cell r="K21" t="str">
            <v>Elias Barzallo</v>
          </cell>
          <cell r="L21" t="str">
            <v>NUEVE DE OCTUBRE  CALLE 1 DE MAYO  N610 ENTRE AV JOSE MASCOTE Y AV DEL EJERCITO</v>
          </cell>
          <cell r="O21" t="str">
            <v>090510</v>
          </cell>
          <cell r="P21" t="str">
            <v>090510</v>
          </cell>
          <cell r="Q21" t="str">
            <v>GUAYAS_GUAYAQUIL_NUEVE DE OCTUBRE</v>
          </cell>
          <cell r="R21" t="str">
            <v>414666023</v>
          </cell>
          <cell r="W21" t="str">
            <v>1710531532</v>
          </cell>
          <cell r="X21" t="str">
            <v>0983634007-0986598222</v>
          </cell>
          <cell r="Z21" t="str">
            <v>allanbejar.itelbas@gmail.com</v>
          </cell>
          <cell r="AA21">
            <v>44937</v>
          </cell>
          <cell r="AD21">
            <v>1</v>
          </cell>
          <cell r="AE21">
            <v>1</v>
          </cell>
          <cell r="AH21" t="str">
            <v>SECTOR CENTRO ENTREGAR EN LA EMPRESA  GRUPO M2G JUNTO A LA FERRETERIA FERRYCONS</v>
          </cell>
          <cell r="AI21" t="str">
            <v>DESPACHO</v>
          </cell>
          <cell r="AJ21" t="str">
            <v>Normal</v>
          </cell>
          <cell r="AL21" t="str">
            <v>NO</v>
          </cell>
          <cell r="AN21" t="str">
            <v>TUE portabilidad</v>
          </cell>
          <cell r="AO21" t="str">
            <v>CANAL ONLINE</v>
          </cell>
          <cell r="AP21">
            <v>44937</v>
          </cell>
          <cell r="AR21" t="str">
            <v>FLEXTUENTI_414666023</v>
          </cell>
          <cell r="AS21">
            <v>329615</v>
          </cell>
          <cell r="AT21" t="str">
            <v>D40</v>
          </cell>
          <cell r="AU21" t="str">
            <v>BTC</v>
          </cell>
          <cell r="AV21">
            <v>1</v>
          </cell>
          <cell r="AW21" t="str">
            <v>LOCAL</v>
          </cell>
          <cell r="AX21" t="str">
            <v>ENTREGADO</v>
          </cell>
          <cell r="AY21" t="str">
            <v>HALFSIM TUENTI PREPAGO PORTABILIDAD: 1 und</v>
          </cell>
          <cell r="AZ21" t="str">
            <v>SIMCARD</v>
          </cell>
          <cell r="BA21" t="str">
            <v/>
          </cell>
        </row>
        <row r="22">
          <cell r="A22" t="str">
            <v>414666024</v>
          </cell>
          <cell r="B22" t="str">
            <v>FLEXTUENTI</v>
          </cell>
          <cell r="C22">
            <v>44937</v>
          </cell>
          <cell r="D22" t="str">
            <v>FLEXNET ECUADOR - FLEXTUENTI</v>
          </cell>
          <cell r="E22" t="str">
            <v>CALLE 28 DE JUNIO S/N Y GARCIA MORENO ENTRADA LLANO GRANDE</v>
          </cell>
          <cell r="H22" t="str">
            <v>170208</v>
          </cell>
          <cell r="I22" t="str">
            <v>QUITO</v>
          </cell>
          <cell r="J22" t="str">
            <v>PICHINCHA</v>
          </cell>
          <cell r="K22" t="str">
            <v>Elias Barzallo</v>
          </cell>
          <cell r="L22" t="str">
            <v>NUEVE DE OCTUBRE  CALLE 1 DE MAYO  N610 ENTRE AV JOSE MASCOTE Y AV DEL EJERCITO</v>
          </cell>
          <cell r="O22" t="str">
            <v>090510</v>
          </cell>
          <cell r="P22" t="str">
            <v>090510</v>
          </cell>
          <cell r="Q22" t="str">
            <v>GUAYAS_GUAYAQUIL_NUEVE DE OCTUBRE</v>
          </cell>
          <cell r="R22" t="str">
            <v>414666024</v>
          </cell>
          <cell r="W22" t="str">
            <v>1710531532</v>
          </cell>
          <cell r="X22" t="str">
            <v>0982680447-0986598222</v>
          </cell>
          <cell r="Z22" t="str">
            <v>allanbejar.itelbas@gmail.com</v>
          </cell>
          <cell r="AA22">
            <v>44937</v>
          </cell>
          <cell r="AD22">
            <v>1</v>
          </cell>
          <cell r="AE22">
            <v>1</v>
          </cell>
          <cell r="AH22" t="str">
            <v>SECTOR CENTRO ENTREGAR EN LA EMPRESA  GRUPO M2G JUNTO A LA FERRETERIA FERRYCONS</v>
          </cell>
          <cell r="AI22" t="str">
            <v>DESPACHO</v>
          </cell>
          <cell r="AJ22" t="str">
            <v>Normal</v>
          </cell>
          <cell r="AL22" t="str">
            <v>NO</v>
          </cell>
          <cell r="AN22" t="str">
            <v>TUE portabilidad</v>
          </cell>
          <cell r="AO22" t="str">
            <v>CANAL ONLINE</v>
          </cell>
          <cell r="AP22">
            <v>44937</v>
          </cell>
          <cell r="AR22" t="str">
            <v>FLEXTUENTI_414666024</v>
          </cell>
          <cell r="AS22">
            <v>329610</v>
          </cell>
          <cell r="AT22" t="str">
            <v>D40</v>
          </cell>
          <cell r="AU22" t="str">
            <v>BTC</v>
          </cell>
          <cell r="AV22">
            <v>1</v>
          </cell>
          <cell r="AW22" t="str">
            <v>LOCAL</v>
          </cell>
          <cell r="AX22" t="str">
            <v>ENTREGADO</v>
          </cell>
          <cell r="AY22" t="str">
            <v>HALFSIM TUENTI PREPAGO PORTABILIDAD: 1 und</v>
          </cell>
          <cell r="AZ22" t="str">
            <v>SIMCARD</v>
          </cell>
          <cell r="BA22" t="str">
            <v/>
          </cell>
        </row>
        <row r="23">
          <cell r="A23" t="str">
            <v>414666031</v>
          </cell>
          <cell r="B23" t="str">
            <v>FLEXTUENTI</v>
          </cell>
          <cell r="C23">
            <v>44937</v>
          </cell>
          <cell r="D23" t="str">
            <v>FLEXNET ECUADOR - FLEXTUENTI</v>
          </cell>
          <cell r="E23" t="str">
            <v>CALLE 28 DE JUNIO S/N Y GARCIA MORENO ENTRADA LLANO GRANDE</v>
          </cell>
          <cell r="H23" t="str">
            <v>170208</v>
          </cell>
          <cell r="I23" t="str">
            <v>QUITO</v>
          </cell>
          <cell r="J23" t="str">
            <v>PICHINCHA</v>
          </cell>
          <cell r="K23" t="str">
            <v>Elias Barzallo</v>
          </cell>
          <cell r="L23" t="str">
            <v>NUEVE DE OCTUBRE  CALLE 1 DE MAYO  N610 ENTRE AV JOSE MASCOTE Y AV DEL EJERCITO</v>
          </cell>
          <cell r="O23" t="str">
            <v>090510</v>
          </cell>
          <cell r="P23" t="str">
            <v>090510</v>
          </cell>
          <cell r="Q23" t="str">
            <v>GUAYAS_GUAYAQUIL_NUEVE DE OCTUBRE</v>
          </cell>
          <cell r="R23" t="str">
            <v>414666031</v>
          </cell>
          <cell r="W23" t="str">
            <v>1710531532</v>
          </cell>
          <cell r="X23" t="str">
            <v>0963072033-0986598222</v>
          </cell>
          <cell r="Z23" t="str">
            <v>allanbejar.itelbas@gmail.com</v>
          </cell>
          <cell r="AA23">
            <v>44937</v>
          </cell>
          <cell r="AD23">
            <v>1</v>
          </cell>
          <cell r="AE23">
            <v>1</v>
          </cell>
          <cell r="AH23" t="str">
            <v>SECTOR CENTRO ENTREGAR EN LA EMPRESA  GRUPO M2G JUNTO A LA FERRETERIA FERRYCONS</v>
          </cell>
          <cell r="AI23" t="str">
            <v>DESPACHO</v>
          </cell>
          <cell r="AJ23" t="str">
            <v>Normal</v>
          </cell>
          <cell r="AL23" t="str">
            <v>NO</v>
          </cell>
          <cell r="AN23" t="str">
            <v>TUE portabilidad</v>
          </cell>
          <cell r="AO23" t="str">
            <v>CANAL ONLINE</v>
          </cell>
          <cell r="AP23">
            <v>44937</v>
          </cell>
          <cell r="AR23" t="str">
            <v>FLEXTUENTI_414666031</v>
          </cell>
          <cell r="AS23">
            <v>329614</v>
          </cell>
          <cell r="AT23" t="str">
            <v>D40</v>
          </cell>
          <cell r="AU23" t="str">
            <v>BTC</v>
          </cell>
          <cell r="AV23">
            <v>1</v>
          </cell>
          <cell r="AW23" t="str">
            <v>LOCAL</v>
          </cell>
          <cell r="AX23" t="str">
            <v>ENTREGADO</v>
          </cell>
          <cell r="AY23" t="str">
            <v>HALFSIM TUENTI PREPAGO PORTABILIDAD: 1 und</v>
          </cell>
          <cell r="AZ23" t="str">
            <v>SIMCARD</v>
          </cell>
          <cell r="BA23" t="str">
            <v/>
          </cell>
        </row>
        <row r="24">
          <cell r="A24" t="str">
            <v>414666085</v>
          </cell>
          <cell r="B24" t="str">
            <v>FLEXTUENTI</v>
          </cell>
          <cell r="C24">
            <v>44937</v>
          </cell>
          <cell r="D24" t="str">
            <v>FLEXNET ECUADOR - FLEXTUENTI</v>
          </cell>
          <cell r="E24" t="str">
            <v>CALLE 28 DE JUNIO S/N Y GARCIA MORENO ENTRADA LLANO GRANDE</v>
          </cell>
          <cell r="H24" t="str">
            <v>170208</v>
          </cell>
          <cell r="I24" t="str">
            <v>QUITO</v>
          </cell>
          <cell r="J24" t="str">
            <v>PICHINCHA</v>
          </cell>
          <cell r="K24" t="str">
            <v>SANDRA PASTILLO</v>
          </cell>
          <cell r="L24" t="str">
            <v>MARISCAL SUCRE CALLE 9 DE OCTUBRE  N22 38  JERONIMO CARRION</v>
          </cell>
          <cell r="O24" t="str">
            <v>170526</v>
          </cell>
          <cell r="P24" t="str">
            <v>170526</v>
          </cell>
          <cell r="Q24" t="str">
            <v>PICHINCHA_QUITO_MARISCAL SUCRE</v>
          </cell>
          <cell r="R24" t="str">
            <v>414666085</v>
          </cell>
          <cell r="W24" t="str">
            <v>1003784426</v>
          </cell>
          <cell r="X24" t="str">
            <v>0990744975-0990744975</v>
          </cell>
          <cell r="Z24" t="str">
            <v>MCCL0612@GMAIL.COM</v>
          </cell>
          <cell r="AA24">
            <v>44937</v>
          </cell>
          <cell r="AD24">
            <v>1</v>
          </cell>
          <cell r="AE24">
            <v>1</v>
          </cell>
          <cell r="AH24" t="str">
            <v>SECTOR MARISCAL CASA DE  PATRIMONIAL JUNTO A REGISTRO SENACYT</v>
          </cell>
          <cell r="AI24" t="str">
            <v>DESPACHO</v>
          </cell>
          <cell r="AJ24" t="str">
            <v>Normal</v>
          </cell>
          <cell r="AL24" t="str">
            <v>NO</v>
          </cell>
          <cell r="AN24" t="str">
            <v>TUE portabilidad</v>
          </cell>
          <cell r="AO24" t="str">
            <v>CANAL ONLINE</v>
          </cell>
          <cell r="AP24">
            <v>44937</v>
          </cell>
          <cell r="AR24" t="str">
            <v>FLEXTUENTI_414666085</v>
          </cell>
          <cell r="AS24">
            <v>329561</v>
          </cell>
          <cell r="AT24" t="str">
            <v>D40</v>
          </cell>
          <cell r="AU24" t="str">
            <v>BTC</v>
          </cell>
          <cell r="AV24">
            <v>1</v>
          </cell>
          <cell r="AW24" t="str">
            <v>LOCAL</v>
          </cell>
          <cell r="AX24" t="str">
            <v>ENTREGADO</v>
          </cell>
          <cell r="AY24" t="str">
            <v>HALFSIM TUENTI PREPAGO PORTABILIDAD: 1 und</v>
          </cell>
          <cell r="AZ24" t="str">
            <v>SIMCARD</v>
          </cell>
          <cell r="BA24" t="str">
            <v/>
          </cell>
        </row>
        <row r="25">
          <cell r="A25" t="str">
            <v>414666089</v>
          </cell>
          <cell r="B25" t="str">
            <v>FLEXTUENTI</v>
          </cell>
          <cell r="C25">
            <v>44937</v>
          </cell>
          <cell r="D25" t="str">
            <v>FLEXNET ECUADOR - FLEXTUENTI</v>
          </cell>
          <cell r="E25" t="str">
            <v>CALLE 28 DE JUNIO S/N Y GARCIA MORENO ENTRADA LLANO GRANDE</v>
          </cell>
          <cell r="H25" t="str">
            <v>170208</v>
          </cell>
          <cell r="I25" t="str">
            <v>QUITO</v>
          </cell>
          <cell r="J25" t="str">
            <v>PICHINCHA</v>
          </cell>
          <cell r="K25" t="str">
            <v>CARLOS ORTIZ</v>
          </cell>
          <cell r="L25" t="str">
            <v>BALLENITA  AV TERCERA  SN AV PDTE E LUIS ROSALES</v>
          </cell>
          <cell r="O25" t="str">
            <v>240103</v>
          </cell>
          <cell r="P25" t="str">
            <v>240103</v>
          </cell>
          <cell r="Q25" t="str">
            <v>SANTA ELENA_SANTA ELENA_BALLENITA</v>
          </cell>
          <cell r="R25" t="str">
            <v>414666089</v>
          </cell>
          <cell r="W25" t="str">
            <v>0904444395</v>
          </cell>
          <cell r="X25" t="str">
            <v>0985369096-0964000697</v>
          </cell>
          <cell r="Z25" t="str">
            <v>carlos_ortiz53@yahoo.com</v>
          </cell>
          <cell r="AA25">
            <v>44937</v>
          </cell>
          <cell r="AD25">
            <v>1</v>
          </cell>
          <cell r="AE25">
            <v>1</v>
          </cell>
          <cell r="AH25" t="str">
            <v>CDLA LAS BRISAS A TRES CUADRAS PROYECTO BALLENITA CASA 1 PISO CELESTE CON BLANCO CON LETRERO MODAS JANETH</v>
          </cell>
          <cell r="AI25" t="str">
            <v>DESPACHO</v>
          </cell>
          <cell r="AJ25" t="str">
            <v>Normal</v>
          </cell>
          <cell r="AL25" t="str">
            <v>NO</v>
          </cell>
          <cell r="AN25" t="str">
            <v>TUE portabilidad</v>
          </cell>
          <cell r="AO25" t="str">
            <v>CANAL ONLINE</v>
          </cell>
          <cell r="AP25">
            <v>44937</v>
          </cell>
          <cell r="AR25" t="str">
            <v>FLEXTUENTI_414666089</v>
          </cell>
          <cell r="AS25">
            <v>329511</v>
          </cell>
          <cell r="AT25" t="str">
            <v>D40</v>
          </cell>
          <cell r="AU25" t="str">
            <v>BTC</v>
          </cell>
          <cell r="AV25">
            <v>1</v>
          </cell>
          <cell r="AW25" t="str">
            <v>PROVINCIAL</v>
          </cell>
          <cell r="AX25" t="str">
            <v>ENTREGADO</v>
          </cell>
          <cell r="AY25" t="str">
            <v>HALFSIM TUENTI PREPAGO PORTABILIDAD: 1 und</v>
          </cell>
          <cell r="AZ25" t="str">
            <v>SIMCARD</v>
          </cell>
          <cell r="BA25" t="str">
            <v/>
          </cell>
        </row>
        <row r="26">
          <cell r="A26" t="str">
            <v>414666095</v>
          </cell>
          <cell r="B26" t="str">
            <v>FLEXTUENTI</v>
          </cell>
          <cell r="C26">
            <v>44937</v>
          </cell>
          <cell r="D26" t="str">
            <v>FLEXNET ECUADOR - FLEXTUENTI</v>
          </cell>
          <cell r="E26" t="str">
            <v>CALLE 28 DE JUNIO S/N Y GARCIA MORENO ENTRADA LLANO GRANDE</v>
          </cell>
          <cell r="H26" t="str">
            <v>170208</v>
          </cell>
          <cell r="I26" t="str">
            <v>QUITO</v>
          </cell>
          <cell r="J26" t="str">
            <v>PICHINCHA</v>
          </cell>
          <cell r="K26" t="str">
            <v>Gonzalo Chavez</v>
          </cell>
          <cell r="L26" t="str">
            <v>VELASCO CALLE OTTO AROSEMENA GOMEZ  SN  JAIME ROLDOS AGUILERA</v>
          </cell>
          <cell r="O26" t="str">
            <v>060108</v>
          </cell>
          <cell r="P26" t="str">
            <v>060108</v>
          </cell>
          <cell r="Q26" t="str">
            <v>CHIMBORAZO_RIOBAMBA_VELASCO</v>
          </cell>
          <cell r="R26" t="str">
            <v>414666095</v>
          </cell>
          <cell r="W26" t="str">
            <v>1802176865</v>
          </cell>
          <cell r="X26" t="str">
            <v>0994454872-0999859852</v>
          </cell>
          <cell r="Z26" t="str">
            <v>lamaldadenoenmi@tutanota.com</v>
          </cell>
          <cell r="AA26">
            <v>44937</v>
          </cell>
          <cell r="AD26">
            <v>1</v>
          </cell>
          <cell r="AE26">
            <v>1</v>
          </cell>
          <cell r="AH26" t="str">
            <v>BARRIO11 DE NOVIEMBRE  A TRES CUADRAS  MAS ABAJO DEL ESTADIO UNIVERSIDAD NACIONAL DE CHIMBORAZO  CASA ESQUINERA VERDE  3 PISOS</v>
          </cell>
          <cell r="AI26" t="str">
            <v>DESPACHO</v>
          </cell>
          <cell r="AJ26" t="str">
            <v>Normal</v>
          </cell>
          <cell r="AL26" t="str">
            <v>NO</v>
          </cell>
          <cell r="AN26" t="str">
            <v>TUE portabilidad</v>
          </cell>
          <cell r="AO26" t="str">
            <v>CANAL ONLINE</v>
          </cell>
          <cell r="AP26">
            <v>44937</v>
          </cell>
          <cell r="AR26" t="str">
            <v>FLEXTUENTI_414666095</v>
          </cell>
          <cell r="AS26">
            <v>329540</v>
          </cell>
          <cell r="AT26" t="str">
            <v>D40</v>
          </cell>
          <cell r="AU26" t="str">
            <v>BTC</v>
          </cell>
          <cell r="AV26">
            <v>1</v>
          </cell>
          <cell r="AW26" t="str">
            <v>PROVINCIAL</v>
          </cell>
          <cell r="AX26" t="str">
            <v>ENTREGADO</v>
          </cell>
          <cell r="AY26" t="str">
            <v>HALFSIM TUENTI PREPAGO PORTABILIDAD: 1 und</v>
          </cell>
          <cell r="AZ26" t="str">
            <v>SIMCARD</v>
          </cell>
          <cell r="BA26" t="str">
            <v/>
          </cell>
        </row>
        <row r="27">
          <cell r="A27" t="str">
            <v>414666098</v>
          </cell>
          <cell r="B27" t="str">
            <v>FLEXTUENTI</v>
          </cell>
          <cell r="C27">
            <v>44937</v>
          </cell>
          <cell r="D27" t="str">
            <v>FLEXNET ECUADOR - FLEXTUENTI</v>
          </cell>
          <cell r="E27" t="str">
            <v>CALLE 28 DE JUNIO S/N Y GARCIA MORENO ENTRADA LLANO GRANDE</v>
          </cell>
          <cell r="H27" t="str">
            <v>170208</v>
          </cell>
          <cell r="I27" t="str">
            <v>QUITO</v>
          </cell>
          <cell r="J27" t="str">
            <v>PICHINCHA</v>
          </cell>
          <cell r="K27" t="str">
            <v>Oscar Pinto</v>
          </cell>
          <cell r="L27" t="str">
            <v>COMITE DEL PUEBLO  JULIO YANEZ  N68 57 WLADIMIR LENIN</v>
          </cell>
          <cell r="O27" t="str">
            <v>170133</v>
          </cell>
          <cell r="P27" t="str">
            <v>170133</v>
          </cell>
          <cell r="Q27" t="str">
            <v>PICHINCHA_QUITO_COMITE DEL PUEBLO</v>
          </cell>
          <cell r="R27" t="str">
            <v>414666098</v>
          </cell>
          <cell r="W27" t="str">
            <v>1710362268</v>
          </cell>
          <cell r="X27" t="str">
            <v>0984868117-0963286083</v>
          </cell>
          <cell r="Z27" t="str">
            <v>opintojaramillo@yahoo.es</v>
          </cell>
          <cell r="AA27">
            <v>44937</v>
          </cell>
          <cell r="AD27">
            <v>1</v>
          </cell>
          <cell r="AE27">
            <v>1</v>
          </cell>
          <cell r="AH27" t="str">
            <v>SECTOR LA BOTA A UNA CUADRA DE LAS CANCHAS SINTETICAS CASA 2 PISOS ESQUINERA COLOR GRIS PORTON NEGRO</v>
          </cell>
          <cell r="AI27" t="str">
            <v>DESPACHO</v>
          </cell>
          <cell r="AJ27" t="str">
            <v>Normal</v>
          </cell>
          <cell r="AL27" t="str">
            <v>NO</v>
          </cell>
          <cell r="AN27" t="str">
            <v>TUE portabilidad</v>
          </cell>
          <cell r="AO27" t="str">
            <v>CANAL ONLINE</v>
          </cell>
          <cell r="AP27">
            <v>44937</v>
          </cell>
          <cell r="AR27" t="str">
            <v>FLEXTUENTI_414666098</v>
          </cell>
          <cell r="AS27">
            <v>329564</v>
          </cell>
          <cell r="AT27" t="str">
            <v>D40</v>
          </cell>
          <cell r="AU27" t="str">
            <v>BTC</v>
          </cell>
          <cell r="AV27">
            <v>1</v>
          </cell>
          <cell r="AW27" t="str">
            <v>LOCAL</v>
          </cell>
          <cell r="AX27" t="str">
            <v>ENTREGADO</v>
          </cell>
          <cell r="AY27" t="str">
            <v>HALFSIM TUENTI PREPAGO PORTABILIDAD: 1 und</v>
          </cell>
          <cell r="AZ27" t="str">
            <v>SIMCARD</v>
          </cell>
          <cell r="BA27" t="str">
            <v/>
          </cell>
        </row>
        <row r="28">
          <cell r="A28" t="str">
            <v>414666105</v>
          </cell>
          <cell r="B28" t="str">
            <v>FLEXTUENTI</v>
          </cell>
          <cell r="C28">
            <v>44937</v>
          </cell>
          <cell r="D28" t="str">
            <v>FLEXNET ECUADOR - FLEXTUENTI</v>
          </cell>
          <cell r="E28" t="str">
            <v>CALLE 28 DE JUNIO S/N Y GARCIA MORENO ENTRADA LLANO GRANDE</v>
          </cell>
          <cell r="H28" t="str">
            <v>170208</v>
          </cell>
          <cell r="I28" t="str">
            <v>QUITO</v>
          </cell>
          <cell r="J28" t="str">
            <v>PICHINCHA</v>
          </cell>
          <cell r="K28" t="str">
            <v>MARIA CRISTINA RODRIGUEZ GALARZA</v>
          </cell>
          <cell r="L28" t="str">
            <v>MARISCAL SUCRE (PI)  CALLE 9 DE OCTUBRE N22  CALLE JERONIMO CARRION</v>
          </cell>
          <cell r="O28" t="str">
            <v>170526</v>
          </cell>
          <cell r="P28" t="str">
            <v>170526</v>
          </cell>
          <cell r="Q28" t="str">
            <v>PICHINCHA_QUITO_MARISCAL SUCRE (PI)</v>
          </cell>
          <cell r="R28" t="str">
            <v>414666105</v>
          </cell>
          <cell r="W28" t="str">
            <v>1716472608</v>
          </cell>
          <cell r="X28" t="str">
            <v>0987040294-0987040294</v>
          </cell>
          <cell r="Z28" t="str">
            <v>mccl0612@gmail.com</v>
          </cell>
          <cell r="AA28">
            <v>44937</v>
          </cell>
          <cell r="AD28">
            <v>1</v>
          </cell>
          <cell r="AE28">
            <v>1</v>
          </cell>
          <cell r="AH28" t="str">
            <v>SECTOR LA MARISCAL CASA DE 2 PISOS COLOR BLANCO FRENTE A LA PLAZA BORJA YEROVI</v>
          </cell>
          <cell r="AI28" t="str">
            <v>DESPACHO</v>
          </cell>
          <cell r="AJ28" t="str">
            <v>Normal</v>
          </cell>
          <cell r="AL28" t="str">
            <v>NO</v>
          </cell>
          <cell r="AN28" t="str">
            <v>TUE portabilidad</v>
          </cell>
          <cell r="AO28" t="str">
            <v>CANAL ONLINE</v>
          </cell>
          <cell r="AP28">
            <v>44937</v>
          </cell>
          <cell r="AR28" t="str">
            <v>FLEXTUENTI_414666105</v>
          </cell>
          <cell r="AS28">
            <v>329675</v>
          </cell>
          <cell r="AT28" t="str">
            <v>D40</v>
          </cell>
          <cell r="AU28" t="str">
            <v>BTC</v>
          </cell>
          <cell r="AV28">
            <v>1</v>
          </cell>
          <cell r="AW28" t="str">
            <v>LOCAL</v>
          </cell>
          <cell r="AX28" t="str">
            <v>ENTREGADO</v>
          </cell>
          <cell r="AY28" t="str">
            <v>HALFSIM TUENTI PREPAGO PORTABILIDAD: 1 und</v>
          </cell>
          <cell r="AZ28" t="str">
            <v>SIMCARD</v>
          </cell>
          <cell r="BA28" t="str">
            <v/>
          </cell>
        </row>
        <row r="29">
          <cell r="A29" t="str">
            <v>414666176</v>
          </cell>
          <cell r="B29" t="str">
            <v>FLEXTUENTI</v>
          </cell>
          <cell r="C29">
            <v>44937</v>
          </cell>
          <cell r="D29" t="str">
            <v>FLEXNET ECUADOR - FLEXTUENTI</v>
          </cell>
          <cell r="E29" t="str">
            <v>CALLE 28 DE JUNIO S/N Y GARCIA MORENO ENTRADA LLANO GRANDE</v>
          </cell>
          <cell r="H29" t="str">
            <v>170208</v>
          </cell>
          <cell r="I29" t="str">
            <v>QUITO</v>
          </cell>
          <cell r="J29" t="str">
            <v>PICHINCHA</v>
          </cell>
          <cell r="K29" t="str">
            <v>Nelly Gómez</v>
          </cell>
          <cell r="L29" t="str">
            <v>OCHOA LEON  SAN MARTIN  SN C X</v>
          </cell>
          <cell r="O29" t="str">
            <v>070104</v>
          </cell>
          <cell r="P29" t="str">
            <v>070104</v>
          </cell>
          <cell r="Q29" t="str">
            <v>EL ORO_PASAJE_OCHOA LEON</v>
          </cell>
          <cell r="R29" t="str">
            <v>414666176</v>
          </cell>
          <cell r="W29" t="str">
            <v>0925594806</v>
          </cell>
          <cell r="X29" t="str">
            <v>0981351643-0978773464</v>
          </cell>
          <cell r="Z29" t="str">
            <v>tatygomez.100207@gmail.com</v>
          </cell>
          <cell r="AA29">
            <v>44937</v>
          </cell>
          <cell r="AD29">
            <v>1</v>
          </cell>
          <cell r="AE29">
            <v>1</v>
          </cell>
          <cell r="AH29" t="str">
            <v>CDLA EL BOSQUE JUNTO A MINIMARKET EL BOSQUE CASA 1 PISO ANARANJADA CON REJAS BLANCAS Y PATIO</v>
          </cell>
          <cell r="AI29" t="str">
            <v>DESPACHO</v>
          </cell>
          <cell r="AJ29" t="str">
            <v>Normal</v>
          </cell>
          <cell r="AL29" t="str">
            <v>NO</v>
          </cell>
          <cell r="AN29" t="str">
            <v>TUE portabilidad</v>
          </cell>
          <cell r="AO29" t="str">
            <v>CANAL ONLINE</v>
          </cell>
          <cell r="AP29">
            <v>44937</v>
          </cell>
          <cell r="AR29" t="str">
            <v>FLEXTUENTI_414666176</v>
          </cell>
          <cell r="AS29">
            <v>329600</v>
          </cell>
          <cell r="AT29" t="str">
            <v>D40</v>
          </cell>
          <cell r="AU29" t="str">
            <v>BTC</v>
          </cell>
          <cell r="AV29">
            <v>1</v>
          </cell>
          <cell r="AW29" t="str">
            <v>PROVINCIAL</v>
          </cell>
          <cell r="AX29" t="str">
            <v>ENTREGADO</v>
          </cell>
          <cell r="AY29" t="str">
            <v>HALFSIM TUENTI PREPAGO PORTABILIDAD: 1 und</v>
          </cell>
          <cell r="AZ29" t="str">
            <v>SIMCARD</v>
          </cell>
          <cell r="BA29" t="str">
            <v/>
          </cell>
        </row>
        <row r="30">
          <cell r="A30" t="str">
            <v>414666213</v>
          </cell>
          <cell r="B30" t="str">
            <v>FLEXTUENTI</v>
          </cell>
          <cell r="C30">
            <v>44937</v>
          </cell>
          <cell r="D30" t="str">
            <v>FLEXNET ECUADOR - FLEXTUENTI</v>
          </cell>
          <cell r="E30" t="str">
            <v>CALLE 28 DE JUNIO S/N Y GARCIA MORENO ENTRADA LLANO GRANDE</v>
          </cell>
          <cell r="H30" t="str">
            <v>170208</v>
          </cell>
          <cell r="I30" t="str">
            <v>QUITO</v>
          </cell>
          <cell r="J30" t="str">
            <v>PICHINCHA</v>
          </cell>
          <cell r="K30" t="str">
            <v>Camila Cardoso</v>
          </cell>
          <cell r="L30" t="str">
            <v>COTOCOLLAO AV REAL AUDIENCIA  OE22 14 PASAJE G</v>
          </cell>
          <cell r="O30" t="str">
            <v>170303</v>
          </cell>
          <cell r="P30" t="str">
            <v>170303</v>
          </cell>
          <cell r="Q30" t="str">
            <v>PICHINCHA_QUITO_COTOCOLLAO</v>
          </cell>
          <cell r="R30" t="str">
            <v>414666213</v>
          </cell>
          <cell r="W30" t="str">
            <v>1754429791</v>
          </cell>
          <cell r="X30" t="str">
            <v>0995358428-0997644721</v>
          </cell>
          <cell r="Z30" t="str">
            <v>cami.cardoso22@hotmail.com</v>
          </cell>
          <cell r="AA30">
            <v>44937</v>
          </cell>
          <cell r="AD30">
            <v>1</v>
          </cell>
          <cell r="AE30">
            <v>1</v>
          </cell>
          <cell r="AH30" t="str">
            <v>SECTOR RUMINAHUI JUNTO A FARMACIAS ECONOMICAS  CASA CON REJAS VERDES  CLIENTE SOLICITA QUE SE LE LLAME ANTES DE HACER LA ENTREGA</v>
          </cell>
          <cell r="AI30" t="str">
            <v>DESPACHO</v>
          </cell>
          <cell r="AJ30" t="str">
            <v>EXPRESS UIO</v>
          </cell>
          <cell r="AL30" t="str">
            <v>NO</v>
          </cell>
          <cell r="AN30" t="str">
            <v>TUE portabilidad</v>
          </cell>
          <cell r="AO30" t="str">
            <v>CANAL ONLINE</v>
          </cell>
          <cell r="AP30">
            <v>44937</v>
          </cell>
          <cell r="AR30" t="str">
            <v>FLEXTUENTI_414666213</v>
          </cell>
          <cell r="AS30">
            <v>329827</v>
          </cell>
          <cell r="AT30" t="str">
            <v>D40</v>
          </cell>
          <cell r="AU30" t="str">
            <v>BTC</v>
          </cell>
          <cell r="AV30">
            <v>1</v>
          </cell>
          <cell r="AW30" t="str">
            <v>LOCAL</v>
          </cell>
          <cell r="AX30" t="str">
            <v>ENTREGADO</v>
          </cell>
          <cell r="AY30" t="str">
            <v>HALFSIM TUENTI PREPAGO PORTABILIDAD: 1 und</v>
          </cell>
          <cell r="AZ30" t="str">
            <v>SIMCARD</v>
          </cell>
          <cell r="BA30" t="str">
            <v/>
          </cell>
        </row>
        <row r="31">
          <cell r="A31" t="str">
            <v>414666214</v>
          </cell>
          <cell r="B31" t="str">
            <v>FLEXTUENTI</v>
          </cell>
          <cell r="C31">
            <v>44937</v>
          </cell>
          <cell r="D31" t="str">
            <v>FLEXNET ECUADOR - FLEXTUENTI</v>
          </cell>
          <cell r="E31" t="str">
            <v>CALLE 28 DE JUNIO S/N Y GARCIA MORENO ENTRADA LLANO GRANDE</v>
          </cell>
          <cell r="H31" t="str">
            <v>170208</v>
          </cell>
          <cell r="I31" t="str">
            <v>QUITO</v>
          </cell>
          <cell r="J31" t="str">
            <v>PICHINCHA</v>
          </cell>
          <cell r="K31" t="str">
            <v>Diana Calderón</v>
          </cell>
          <cell r="L31" t="str">
            <v>LA CONCORDIA  AV LUIS VARGAS TORRES SN CALLE JUAN MONTALVO</v>
          </cell>
          <cell r="O31" t="str">
            <v>080701</v>
          </cell>
          <cell r="P31" t="str">
            <v>080701</v>
          </cell>
          <cell r="Q31" t="str">
            <v>SANTO DOMINGO DE LOS TSACHILAS_LA CONCORDIA_LA CONCORDIA</v>
          </cell>
          <cell r="R31" t="str">
            <v>414666214</v>
          </cell>
          <cell r="W31" t="str">
            <v>0804629178</v>
          </cell>
          <cell r="X31" t="str">
            <v>0939711241-0987255986</v>
          </cell>
          <cell r="Z31" t="str">
            <v>calderondiana817@gmail.com</v>
          </cell>
          <cell r="AA31">
            <v>44937</v>
          </cell>
          <cell r="AD31">
            <v>1</v>
          </cell>
          <cell r="AE31">
            <v>1</v>
          </cell>
          <cell r="AH31" t="str">
            <v>SECTOR SAN RAFAEL FRENTE AL CENTRO DE SALUD LA CONCORDIA CASA 1 PISO MORADO LOCAL EICLASH ESTETICA</v>
          </cell>
          <cell r="AI31" t="str">
            <v>DESPACHO</v>
          </cell>
          <cell r="AJ31" t="str">
            <v>Normal</v>
          </cell>
          <cell r="AL31" t="str">
            <v>NO</v>
          </cell>
          <cell r="AN31" t="str">
            <v>TUE portabilidad</v>
          </cell>
          <cell r="AO31" t="str">
            <v>CANAL ONLINE</v>
          </cell>
          <cell r="AP31">
            <v>44937</v>
          </cell>
          <cell r="AR31" t="str">
            <v>FLEXTUENTI_414666214</v>
          </cell>
          <cell r="AS31">
            <v>329578</v>
          </cell>
          <cell r="AT31" t="str">
            <v>D40</v>
          </cell>
          <cell r="AU31" t="str">
            <v>BTC</v>
          </cell>
          <cell r="AV31">
            <v>1</v>
          </cell>
          <cell r="AW31" t="str">
            <v>PROVINCIAL</v>
          </cell>
          <cell r="AX31" t="str">
            <v>ENTREGADO</v>
          </cell>
          <cell r="AY31" t="str">
            <v>HALFSIM TUENTI PREPAGO PORTABILIDAD: 1 und</v>
          </cell>
          <cell r="AZ31" t="str">
            <v>SIMCARD</v>
          </cell>
          <cell r="BA31" t="str">
            <v/>
          </cell>
        </row>
        <row r="32">
          <cell r="A32" t="str">
            <v>414666240</v>
          </cell>
          <cell r="B32" t="str">
            <v>FLEXTUENTI</v>
          </cell>
          <cell r="C32">
            <v>44937</v>
          </cell>
          <cell r="D32" t="str">
            <v>FLEXNET ECUADOR - FLEXTUENTI</v>
          </cell>
          <cell r="E32" t="str">
            <v>CALLE 28 DE JUNIO S/N Y GARCIA MORENO ENTRADA LLANO GRANDE</v>
          </cell>
          <cell r="H32" t="str">
            <v>170208</v>
          </cell>
          <cell r="I32" t="str">
            <v>QUITO</v>
          </cell>
          <cell r="J32" t="str">
            <v>PICHINCHA</v>
          </cell>
          <cell r="K32" t="str">
            <v>Diego Enrique CASTELLO Maldonado</v>
          </cell>
          <cell r="L32" t="str">
            <v>OFICINA TRAMACO CENTRO DE DISTRIBUCION VIA A DAULE</v>
          </cell>
          <cell r="O32" t="str">
            <v>GUAYAQUIL</v>
          </cell>
          <cell r="P32" t="str">
            <v>GUAYAQUIL</v>
          </cell>
          <cell r="Q32" t="str">
            <v>GUAYAS_GUAYAQUIL_</v>
          </cell>
          <cell r="R32" t="str">
            <v>414666240</v>
          </cell>
          <cell r="W32" t="str">
            <v>0926958950</v>
          </cell>
          <cell r="X32" t="str">
            <v>0988295926-0988718825</v>
          </cell>
          <cell r="Z32" t="str">
            <v>aleximv2404@hotmail.com</v>
          </cell>
          <cell r="AA32">
            <v>44937</v>
          </cell>
          <cell r="AD32">
            <v>1</v>
          </cell>
          <cell r="AE32">
            <v>1</v>
          </cell>
          <cell r="AH32" t="str">
            <v/>
          </cell>
          <cell r="AI32" t="str">
            <v>DESPACHO</v>
          </cell>
          <cell r="AJ32" t="str">
            <v>DERIVADO PICK UP</v>
          </cell>
          <cell r="AL32" t="str">
            <v>NO</v>
          </cell>
          <cell r="AN32" t="str">
            <v>TUE portabilidad</v>
          </cell>
          <cell r="AO32" t="str">
            <v>CANAL ONLINE</v>
          </cell>
          <cell r="AP32">
            <v>44937</v>
          </cell>
          <cell r="AR32" t="str">
            <v>FLEXTUENTI_414666240</v>
          </cell>
          <cell r="AS32">
            <v>329609</v>
          </cell>
          <cell r="AT32" t="str">
            <v>D40</v>
          </cell>
          <cell r="AU32" t="str">
            <v>BTC</v>
          </cell>
          <cell r="AV32">
            <v>1</v>
          </cell>
          <cell r="AW32" t="str">
            <v>PROVINCIAL</v>
          </cell>
          <cell r="AX32" t="str">
            <v>INCIDENCIA</v>
          </cell>
          <cell r="AY32" t="str">
            <v>HALFSIM TUENTI PREPAGO PORTABILIDAD: 1 und</v>
          </cell>
          <cell r="AZ32" t="str">
            <v>SIMCARD</v>
          </cell>
          <cell r="BA32" t="str">
            <v/>
          </cell>
        </row>
        <row r="33">
          <cell r="A33" t="str">
            <v>414666280</v>
          </cell>
          <cell r="B33" t="str">
            <v>FLEXTUENTI</v>
          </cell>
          <cell r="C33">
            <v>44937</v>
          </cell>
          <cell r="D33" t="str">
            <v>FLEXNET ECUADOR - FLEXTUENTI</v>
          </cell>
          <cell r="E33" t="str">
            <v>CALLE 28 DE JUNIO S/N Y GARCIA MORENO ENTRADA LLANO GRANDE</v>
          </cell>
          <cell r="H33" t="str">
            <v>170208</v>
          </cell>
          <cell r="I33" t="str">
            <v>QUITO</v>
          </cell>
          <cell r="J33" t="str">
            <v>PICHINCHA</v>
          </cell>
          <cell r="K33" t="str">
            <v>Pablo Romero</v>
          </cell>
          <cell r="L33" t="str">
            <v>LA  MAGDALENA CALLE LUIS ITURRALDE  OES 166 CALLE JIPIJAPA</v>
          </cell>
          <cell r="O33" t="str">
            <v>170602</v>
          </cell>
          <cell r="P33" t="str">
            <v>170602</v>
          </cell>
          <cell r="Q33" t="str">
            <v>PICHINCHA_QUITO_LA  MAGDALENA</v>
          </cell>
          <cell r="R33" t="str">
            <v>414666280</v>
          </cell>
          <cell r="W33" t="str">
            <v>1724989502</v>
          </cell>
          <cell r="X33" t="str">
            <v>0986453310-0986453310</v>
          </cell>
          <cell r="Z33" t="str">
            <v>pojavier0109@gmail.com</v>
          </cell>
          <cell r="AA33">
            <v>44937</v>
          </cell>
          <cell r="AD33">
            <v>1</v>
          </cell>
          <cell r="AE33">
            <v>1</v>
          </cell>
          <cell r="AH33" t="str">
            <v>CDLA ATAHUALPA  JUNTO A LA TIENDA CASA DE 4 PISOS COLOR CREMA</v>
          </cell>
          <cell r="AI33" t="str">
            <v>DESPACHO</v>
          </cell>
          <cell r="AJ33" t="str">
            <v>Normal</v>
          </cell>
          <cell r="AL33" t="str">
            <v>NO</v>
          </cell>
          <cell r="AN33" t="str">
            <v>TUE portabilidad</v>
          </cell>
          <cell r="AO33" t="str">
            <v>CANAL ONLINE</v>
          </cell>
          <cell r="AP33">
            <v>44937</v>
          </cell>
          <cell r="AR33" t="str">
            <v>FLEXTUENTI_414666280</v>
          </cell>
          <cell r="AS33">
            <v>329621</v>
          </cell>
          <cell r="AT33" t="str">
            <v>D40</v>
          </cell>
          <cell r="AU33" t="str">
            <v>BTC</v>
          </cell>
          <cell r="AV33">
            <v>1</v>
          </cell>
          <cell r="AW33" t="str">
            <v>LOCAL</v>
          </cell>
          <cell r="AX33" t="str">
            <v>ENTREGADO</v>
          </cell>
          <cell r="AY33" t="str">
            <v>HALFSIM TUENTI PREPAGO PORTABILIDAD: 1 und</v>
          </cell>
          <cell r="AZ33" t="str">
            <v>SIMCARD</v>
          </cell>
          <cell r="BA33" t="str">
            <v/>
          </cell>
        </row>
        <row r="34">
          <cell r="A34" t="str">
            <v>414666292</v>
          </cell>
          <cell r="B34" t="str">
            <v>FLEXTUENTI</v>
          </cell>
          <cell r="C34">
            <v>44937</v>
          </cell>
          <cell r="D34" t="str">
            <v>FLEXNET ECUADOR - FLEXTUENTI</v>
          </cell>
          <cell r="E34" t="str">
            <v>CALLE 28 DE JUNIO S/N Y GARCIA MORENO ENTRADA LLANO GRANDE</v>
          </cell>
          <cell r="H34" t="str">
            <v>170208</v>
          </cell>
          <cell r="I34" t="str">
            <v>QUITO</v>
          </cell>
          <cell r="J34" t="str">
            <v>PICHINCHA</v>
          </cell>
          <cell r="K34" t="str">
            <v>Dhayana Segura</v>
          </cell>
          <cell r="L34" t="str">
            <v>SAN RAFAEL   AV ILALO SN C ALONDRAS</v>
          </cell>
          <cell r="O34" t="str">
            <v>170804</v>
          </cell>
          <cell r="P34" t="str">
            <v>170804</v>
          </cell>
          <cell r="Q34" t="str">
            <v>PICHINCHA_RUMINAHUI_SAN RAFAEL</v>
          </cell>
          <cell r="R34" t="str">
            <v>414666292</v>
          </cell>
          <cell r="W34" t="str">
            <v>1717780553</v>
          </cell>
          <cell r="X34" t="str">
            <v>0992749145-0992749145</v>
          </cell>
          <cell r="Z34" t="str">
            <v>anayad7722@gmail.com</v>
          </cell>
          <cell r="AA34">
            <v>44937</v>
          </cell>
          <cell r="AD34">
            <v>1</v>
          </cell>
          <cell r="AE34">
            <v>1</v>
          </cell>
          <cell r="AH34" t="str">
            <v>SECTOR MIRASIERRA JUNTO A PANADERIA CONJUNTO HABITACIONAL ILALO CASA 35 COMUNICARSE ANTES PARA LA ENTREGA</v>
          </cell>
          <cell r="AI34" t="str">
            <v>DESPACHO</v>
          </cell>
          <cell r="AJ34" t="str">
            <v>Normal</v>
          </cell>
          <cell r="AL34" t="str">
            <v>NO</v>
          </cell>
          <cell r="AN34" t="str">
            <v>TUE portabilidad</v>
          </cell>
          <cell r="AO34" t="str">
            <v>CANAL ONLINE</v>
          </cell>
          <cell r="AP34">
            <v>44937</v>
          </cell>
          <cell r="AR34" t="str">
            <v>FLEXTUENTI_414666292</v>
          </cell>
          <cell r="AS34">
            <v>329548</v>
          </cell>
          <cell r="AT34" t="str">
            <v>D40</v>
          </cell>
          <cell r="AU34" t="str">
            <v>BTC</v>
          </cell>
          <cell r="AV34">
            <v>1</v>
          </cell>
          <cell r="AW34" t="str">
            <v>LOCAL</v>
          </cell>
          <cell r="AX34" t="str">
            <v>ENTREGADO</v>
          </cell>
          <cell r="AY34" t="str">
            <v>HALFSIM TUENTI PREPAGO PORTABILIDAD: 1 und</v>
          </cell>
          <cell r="AZ34" t="str">
            <v>SIMCARD</v>
          </cell>
          <cell r="BA34" t="str">
            <v/>
          </cell>
        </row>
        <row r="35">
          <cell r="A35" t="str">
            <v>414666295</v>
          </cell>
          <cell r="B35" t="str">
            <v>FLEXTUENTI</v>
          </cell>
          <cell r="C35">
            <v>44937</v>
          </cell>
          <cell r="D35" t="str">
            <v>FLEXNET ECUADOR - FLEXTUENTI</v>
          </cell>
          <cell r="E35" t="str">
            <v>CALLE 28 DE JUNIO S/N Y GARCIA MORENO ENTRADA LLANO GRANDE</v>
          </cell>
          <cell r="H35" t="str">
            <v>170208</v>
          </cell>
          <cell r="I35" t="str">
            <v>QUITO</v>
          </cell>
          <cell r="J35" t="str">
            <v>PICHINCHA</v>
          </cell>
          <cell r="K35" t="str">
            <v>Mora Salazar Ariana Michelle</v>
          </cell>
          <cell r="L35" t="str">
            <v>OFICINA TRAMACO PORTOVIEJO CENTRO DE DISTRIBUCION</v>
          </cell>
          <cell r="O35" t="str">
            <v>PORTOVIEJO</v>
          </cell>
          <cell r="P35" t="str">
            <v>PORTOVIEJO</v>
          </cell>
          <cell r="Q35" t="str">
            <v>MANABI_PORTOVIEJO_</v>
          </cell>
          <cell r="R35" t="str">
            <v>414666295</v>
          </cell>
          <cell r="W35" t="str">
            <v>1350050991</v>
          </cell>
          <cell r="X35" t="str">
            <v>0969648960-0968120112</v>
          </cell>
          <cell r="Z35" t="str">
            <v>itspem.amora@gmail.com</v>
          </cell>
          <cell r="AA35">
            <v>44937</v>
          </cell>
          <cell r="AD35">
            <v>1</v>
          </cell>
          <cell r="AE35">
            <v>1</v>
          </cell>
          <cell r="AH35" t="str">
            <v/>
          </cell>
          <cell r="AI35" t="str">
            <v>DESPACHO</v>
          </cell>
          <cell r="AJ35" t="str">
            <v>DERIVADO PICK UP</v>
          </cell>
          <cell r="AL35" t="str">
            <v>NO</v>
          </cell>
          <cell r="AN35" t="str">
            <v>TUE portabilidad</v>
          </cell>
          <cell r="AO35" t="str">
            <v>CANAL ONLINE</v>
          </cell>
          <cell r="AP35">
            <v>44937</v>
          </cell>
          <cell r="AR35" t="str">
            <v>FLEXTUENTI_414666295</v>
          </cell>
          <cell r="AS35">
            <v>329584</v>
          </cell>
          <cell r="AT35" t="str">
            <v>D40</v>
          </cell>
          <cell r="AU35" t="str">
            <v>BTC</v>
          </cell>
          <cell r="AV35">
            <v>1</v>
          </cell>
          <cell r="AW35" t="str">
            <v>PROVINCIAL</v>
          </cell>
          <cell r="AX35" t="str">
            <v>ENTREGADO</v>
          </cell>
          <cell r="AY35" t="str">
            <v>HALFSIM TUENTI PREPAGO PORTABILIDAD: 1 und</v>
          </cell>
          <cell r="AZ35" t="str">
            <v>SIMCARD</v>
          </cell>
          <cell r="BA35" t="str">
            <v/>
          </cell>
        </row>
        <row r="36">
          <cell r="A36" t="str">
            <v>414666297</v>
          </cell>
          <cell r="B36" t="str">
            <v>FLEXTUENTI</v>
          </cell>
          <cell r="C36">
            <v>44937</v>
          </cell>
          <cell r="D36" t="str">
            <v>FLEXNET ECUADOR - FLEXTUENTI</v>
          </cell>
          <cell r="E36" t="str">
            <v>CALLE 28 DE JUNIO S/N Y GARCIA MORENO ENTRADA LLANO GRANDE</v>
          </cell>
          <cell r="H36" t="str">
            <v>170208</v>
          </cell>
          <cell r="I36" t="str">
            <v>QUITO</v>
          </cell>
          <cell r="J36" t="str">
            <v>PICHINCHA</v>
          </cell>
          <cell r="K36" t="str">
            <v>Joffre Verdezoto</v>
          </cell>
          <cell r="L36" t="str">
            <v>LA ARGELIA  CALLE 21 DE AGOSTO S27 07  BALTAZARA CHUIZA</v>
          </cell>
          <cell r="O36" t="str">
            <v>170605</v>
          </cell>
          <cell r="P36" t="str">
            <v>170605</v>
          </cell>
          <cell r="Q36" t="str">
            <v>PICHINCHA_QUITO_LA ARGELIA</v>
          </cell>
          <cell r="R36" t="str">
            <v>414666297</v>
          </cell>
          <cell r="W36" t="str">
            <v>1750012823</v>
          </cell>
          <cell r="X36" t="str">
            <v>0992321600-0987599229</v>
          </cell>
          <cell r="Z36" t="str">
            <v>tabata.duarte.2306@gmail.com</v>
          </cell>
          <cell r="AA36">
            <v>44937</v>
          </cell>
          <cell r="AD36">
            <v>1</v>
          </cell>
          <cell r="AE36">
            <v>1</v>
          </cell>
          <cell r="AH36" t="str">
            <v>BARRIO LUCHA DE LOS POBRES EN CASA  4 PISO COLOR CONCHE DE VINO GRIS FRENTE A QUE FARMACIA A MEDIA CUADRA DE UPC  CLIENTE EN CUARTO PISO</v>
          </cell>
          <cell r="AI36" t="str">
            <v>DESPACHO</v>
          </cell>
          <cell r="AJ36" t="str">
            <v>Normal</v>
          </cell>
          <cell r="AL36" t="str">
            <v>NO</v>
          </cell>
          <cell r="AN36" t="str">
            <v>TUE portabilidad</v>
          </cell>
          <cell r="AO36" t="str">
            <v>CANAL ONLINE</v>
          </cell>
          <cell r="AP36">
            <v>44937</v>
          </cell>
          <cell r="AR36" t="str">
            <v>FLEXTUENTI_414666297</v>
          </cell>
          <cell r="AS36">
            <v>329619</v>
          </cell>
          <cell r="AT36" t="str">
            <v>D40</v>
          </cell>
          <cell r="AU36" t="str">
            <v>BTC</v>
          </cell>
          <cell r="AV36">
            <v>1</v>
          </cell>
          <cell r="AW36" t="str">
            <v>LOCAL</v>
          </cell>
          <cell r="AX36" t="str">
            <v>ENTREGADO</v>
          </cell>
          <cell r="AY36" t="str">
            <v>HALFSIM TUENTI PREPAGO PORTABILIDAD: 1 und</v>
          </cell>
          <cell r="AZ36" t="str">
            <v>SIMCARD</v>
          </cell>
          <cell r="BA36" t="str">
            <v/>
          </cell>
        </row>
        <row r="37">
          <cell r="A37" t="str">
            <v>414666302</v>
          </cell>
          <cell r="B37" t="str">
            <v>FLEXTUENTI</v>
          </cell>
          <cell r="C37">
            <v>44937</v>
          </cell>
          <cell r="D37" t="str">
            <v>FLEXNET ECUADOR - FLEXTUENTI</v>
          </cell>
          <cell r="E37" t="str">
            <v>CALLE 28 DE JUNIO S/N Y GARCIA MORENO ENTRADA LLANO GRANDE</v>
          </cell>
          <cell r="H37" t="str">
            <v>170208</v>
          </cell>
          <cell r="I37" t="str">
            <v>QUITO</v>
          </cell>
          <cell r="J37" t="str">
            <v>PICHINCHA</v>
          </cell>
          <cell r="K37" t="str">
            <v>Jahaira marienela Ostaizq bailon</v>
          </cell>
          <cell r="L37" t="str">
            <v>ELOY ALFARO CALLE 310   SN  CALLE  AV 211</v>
          </cell>
          <cell r="O37" t="str">
            <v>130201</v>
          </cell>
          <cell r="P37" t="str">
            <v>130201</v>
          </cell>
          <cell r="Q37" t="str">
            <v>MANABI_MANTA_ELOY ALFARO</v>
          </cell>
          <cell r="R37" t="str">
            <v>414666302</v>
          </cell>
          <cell r="W37" t="str">
            <v>1312764572</v>
          </cell>
          <cell r="X37" t="str">
            <v>0969682207-0959543301</v>
          </cell>
          <cell r="Z37" t="str">
            <v>ana.alfonso.hierro@gmail.com</v>
          </cell>
          <cell r="AA37">
            <v>44937</v>
          </cell>
          <cell r="AD37">
            <v>1</v>
          </cell>
          <cell r="AE37">
            <v>1</v>
          </cell>
          <cell r="AH37" t="str">
            <v>BARRIO SAN PADRE  ENTREGAR EN LE TALLER FRANCO  CASA DE UN PISO COLOR BEIGO</v>
          </cell>
          <cell r="AI37" t="str">
            <v>DESPACHO</v>
          </cell>
          <cell r="AJ37" t="str">
            <v>Normal</v>
          </cell>
          <cell r="AL37" t="str">
            <v>NO</v>
          </cell>
          <cell r="AN37" t="str">
            <v>TUE portabilidad</v>
          </cell>
          <cell r="AO37" t="str">
            <v>CANAL ONLINE</v>
          </cell>
          <cell r="AP37">
            <v>44937</v>
          </cell>
          <cell r="AR37" t="str">
            <v>FLEXTUENTI_414666302</v>
          </cell>
          <cell r="AS37">
            <v>329623</v>
          </cell>
          <cell r="AT37" t="str">
            <v>D40</v>
          </cell>
          <cell r="AU37" t="str">
            <v>BTC</v>
          </cell>
          <cell r="AV37">
            <v>1</v>
          </cell>
          <cell r="AW37" t="str">
            <v>PROVINCIAL</v>
          </cell>
          <cell r="AX37" t="str">
            <v>ENTREGADO</v>
          </cell>
          <cell r="AY37" t="str">
            <v>HALFSIM TUENTI PREPAGO PORTABILIDAD: 1 und</v>
          </cell>
          <cell r="AZ37" t="str">
            <v>SIMCARD</v>
          </cell>
          <cell r="BA37" t="str">
            <v/>
          </cell>
        </row>
        <row r="38">
          <cell r="A38" t="str">
            <v>414666341</v>
          </cell>
          <cell r="B38" t="str">
            <v>FLEXTUENTI</v>
          </cell>
          <cell r="C38">
            <v>44937</v>
          </cell>
          <cell r="D38" t="str">
            <v>FLEXNET ECUADOR - FLEXTUENTI</v>
          </cell>
          <cell r="E38" t="str">
            <v>CALLE 28 DE JUNIO S/N Y GARCIA MORENO ENTRADA LLANO GRANDE</v>
          </cell>
          <cell r="H38" t="str">
            <v>170208</v>
          </cell>
          <cell r="I38" t="str">
            <v>QUITO</v>
          </cell>
          <cell r="J38" t="str">
            <v>PICHINCHA</v>
          </cell>
          <cell r="K38" t="str">
            <v>Paul Cueva</v>
          </cell>
          <cell r="L38" t="str">
            <v>PONCEANO CALLE VICENTE DUQUE SN CALLE  TADEO BENITEZ</v>
          </cell>
          <cell r="O38" t="str">
            <v>170303</v>
          </cell>
          <cell r="P38" t="str">
            <v>170303</v>
          </cell>
          <cell r="Q38" t="str">
            <v>PICHINCHA_QUITO_PONCEANO</v>
          </cell>
          <cell r="R38" t="str">
            <v>414666341</v>
          </cell>
          <cell r="W38" t="str">
            <v>1313599217</v>
          </cell>
          <cell r="X38" t="str">
            <v>0998973068-0994005506</v>
          </cell>
          <cell r="Z38" t="str">
            <v>prcueva@hotmail.com</v>
          </cell>
          <cell r="AA38">
            <v>44937</v>
          </cell>
          <cell r="AD38">
            <v>1</v>
          </cell>
          <cell r="AE38">
            <v>1</v>
          </cell>
          <cell r="AH38" t="str">
            <v>SECTOR CARCELEN ENTREGAR EN ABIPMAQ LLAMAR PARA LA ENTREGA  FRENTE AL PARQUE DE CARCELEN INDUSTRIAL</v>
          </cell>
          <cell r="AI38" t="str">
            <v>DESPACHO</v>
          </cell>
          <cell r="AJ38" t="str">
            <v>Normal</v>
          </cell>
          <cell r="AL38" t="str">
            <v>NO</v>
          </cell>
          <cell r="AN38" t="str">
            <v>TUE portabilidad</v>
          </cell>
          <cell r="AO38" t="str">
            <v>CANAL ONLINE</v>
          </cell>
          <cell r="AP38">
            <v>44937</v>
          </cell>
          <cell r="AR38" t="str">
            <v>FLEXTUENTI_414666341</v>
          </cell>
          <cell r="AS38">
            <v>329526</v>
          </cell>
          <cell r="AT38" t="str">
            <v>D40</v>
          </cell>
          <cell r="AU38" t="str">
            <v>BTC</v>
          </cell>
          <cell r="AV38">
            <v>1</v>
          </cell>
          <cell r="AW38" t="str">
            <v>LOCAL</v>
          </cell>
          <cell r="AX38" t="str">
            <v>ENTREGADO</v>
          </cell>
          <cell r="AY38" t="str">
            <v>HALFSIM TUENTI PREPAGO PORTABILIDAD: 1 und</v>
          </cell>
          <cell r="AZ38" t="str">
            <v>SIMCARD</v>
          </cell>
          <cell r="BA38" t="str">
            <v/>
          </cell>
        </row>
        <row r="39">
          <cell r="A39" t="str">
            <v>414666362</v>
          </cell>
          <cell r="B39" t="str">
            <v>FLEXTUENTI</v>
          </cell>
          <cell r="C39">
            <v>44937</v>
          </cell>
          <cell r="D39" t="str">
            <v>FLEXNET ECUADOR - FLEXTUENTI</v>
          </cell>
          <cell r="E39" t="str">
            <v>CALLE 28 DE JUNIO S/N Y GARCIA MORENO ENTRADA LLANO GRANDE</v>
          </cell>
          <cell r="H39" t="str">
            <v>170208</v>
          </cell>
          <cell r="I39" t="str">
            <v>QUITO</v>
          </cell>
          <cell r="J39" t="str">
            <v>PICHINCHA</v>
          </cell>
          <cell r="K39" t="str">
            <v>patricia narvaez</v>
          </cell>
          <cell r="L39" t="str">
            <v>COTOCOLLAO CALLE MANUEL SEMBLANTES  N58 120  CALLE NICOLAS VELEZ</v>
          </cell>
          <cell r="O39" t="str">
            <v>170511</v>
          </cell>
          <cell r="P39" t="str">
            <v>170511</v>
          </cell>
          <cell r="Q39" t="str">
            <v>PICHINCHA_QUITO_COTOCOLLAO</v>
          </cell>
          <cell r="R39" t="str">
            <v>414666362</v>
          </cell>
          <cell r="W39" t="str">
            <v>1709785503</v>
          </cell>
          <cell r="X39" t="str">
            <v>0982390782-0999871145</v>
          </cell>
          <cell r="Z39" t="str">
            <v>cdi_luna@hotmail.com</v>
          </cell>
          <cell r="AA39">
            <v>44937</v>
          </cell>
          <cell r="AD39">
            <v>1</v>
          </cell>
          <cell r="AE39">
            <v>1</v>
          </cell>
          <cell r="AH39" t="str">
            <v>SECTOR SAN PEDRO CLAVEL  ENTREGAR EN LA ESCUELA PACHA CAMA</v>
          </cell>
          <cell r="AI39" t="str">
            <v>DESPACHO</v>
          </cell>
          <cell r="AJ39" t="str">
            <v>Normal</v>
          </cell>
          <cell r="AL39" t="str">
            <v>NO</v>
          </cell>
          <cell r="AN39" t="str">
            <v>TUE portabilidad</v>
          </cell>
          <cell r="AO39" t="str">
            <v>CANAL ONLINE</v>
          </cell>
          <cell r="AP39">
            <v>44937</v>
          </cell>
          <cell r="AR39" t="str">
            <v>FLEXTUENTI_414666362</v>
          </cell>
          <cell r="AS39">
            <v>329522</v>
          </cell>
          <cell r="AT39" t="str">
            <v>D40</v>
          </cell>
          <cell r="AU39" t="str">
            <v>BTC</v>
          </cell>
          <cell r="AV39">
            <v>1</v>
          </cell>
          <cell r="AW39" t="str">
            <v>LOCAL</v>
          </cell>
          <cell r="AX39" t="str">
            <v>ENTREGADO</v>
          </cell>
          <cell r="AY39" t="str">
            <v>HALFSIM TUENTI PREPAGO PORTABILIDAD: 1 und</v>
          </cell>
          <cell r="AZ39" t="str">
            <v>SIMCARD</v>
          </cell>
          <cell r="BA39" t="str">
            <v/>
          </cell>
        </row>
        <row r="40">
          <cell r="A40" t="str">
            <v>414666414</v>
          </cell>
          <cell r="B40" t="str">
            <v>FLEXTUENTI</v>
          </cell>
          <cell r="C40">
            <v>44937</v>
          </cell>
          <cell r="D40" t="str">
            <v>FLEXNET ECUADOR - FLEXTUENTI</v>
          </cell>
          <cell r="E40" t="str">
            <v>CALLE 28 DE JUNIO S/N Y GARCIA MORENO ENTRADA LLANO GRANDE</v>
          </cell>
          <cell r="H40" t="str">
            <v>170208</v>
          </cell>
          <cell r="I40" t="str">
            <v>QUITO</v>
          </cell>
          <cell r="J40" t="str">
            <v>PICHINCHA</v>
          </cell>
          <cell r="K40" t="str">
            <v>Andrés Eduardo Valdez Cabrera</v>
          </cell>
          <cell r="L40" t="str">
            <v>RICAURTE JULIA BERNAL  SN  SN</v>
          </cell>
          <cell r="O40" t="str">
            <v>010108</v>
          </cell>
          <cell r="P40" t="str">
            <v>010108</v>
          </cell>
          <cell r="Q40" t="str">
            <v>AZUAY_CUENCA_RICAURTE</v>
          </cell>
          <cell r="R40" t="str">
            <v>414666414</v>
          </cell>
          <cell r="W40" t="str">
            <v>0107355638</v>
          </cell>
          <cell r="X40" t="str">
            <v>0993332844-0986857432</v>
          </cell>
          <cell r="Z40" t="str">
            <v>andreseduardovaldezcabrera51@gmail.com</v>
          </cell>
          <cell r="AA40">
            <v>44937</v>
          </cell>
          <cell r="AD40">
            <v>1</v>
          </cell>
          <cell r="AE40">
            <v>1</v>
          </cell>
          <cell r="AH40" t="str">
            <v>BARRIO LA INMACULADA A UNA CUADRA DEL CONVENTO SAGRADA CORAZON DE JESUS CASA AMARILLA</v>
          </cell>
          <cell r="AI40" t="str">
            <v>DESPACHO</v>
          </cell>
          <cell r="AJ40" t="str">
            <v>Normal</v>
          </cell>
          <cell r="AL40" t="str">
            <v>NO</v>
          </cell>
          <cell r="AN40" t="str">
            <v>TUE portabilidad</v>
          </cell>
          <cell r="AO40" t="str">
            <v>CANAL ONLINE</v>
          </cell>
          <cell r="AP40">
            <v>44937</v>
          </cell>
          <cell r="AR40" t="str">
            <v>FLEXTUENTI_414666414</v>
          </cell>
          <cell r="AS40">
            <v>329683</v>
          </cell>
          <cell r="AT40" t="str">
            <v>D40</v>
          </cell>
          <cell r="AU40" t="str">
            <v>BTC</v>
          </cell>
          <cell r="AV40">
            <v>1</v>
          </cell>
          <cell r="AW40" t="str">
            <v>PROVINCIAL</v>
          </cell>
          <cell r="AX40" t="str">
            <v>ENTREGADO</v>
          </cell>
          <cell r="AY40" t="str">
            <v>HALFSIM TUENTI PREPAGO PORTABILIDAD: 1 und</v>
          </cell>
          <cell r="AZ40" t="str">
            <v>SIMCARD</v>
          </cell>
          <cell r="BA40" t="str">
            <v/>
          </cell>
        </row>
        <row r="41">
          <cell r="A41" t="str">
            <v>414666416</v>
          </cell>
          <cell r="B41" t="str">
            <v>FLEXTUENTI</v>
          </cell>
          <cell r="C41">
            <v>44937</v>
          </cell>
          <cell r="D41" t="str">
            <v>FLEXNET ECUADOR - FLEXTUENTI</v>
          </cell>
          <cell r="E41" t="str">
            <v>CALLE 28 DE JUNIO S/N Y GARCIA MORENO ENTRADA LLANO GRANDE</v>
          </cell>
          <cell r="H41" t="str">
            <v>170208</v>
          </cell>
          <cell r="I41" t="str">
            <v>QUITO</v>
          </cell>
          <cell r="J41" t="str">
            <v>PICHINCHA</v>
          </cell>
          <cell r="K41" t="str">
            <v>Edgar Sneider Santana Moreira</v>
          </cell>
          <cell r="L41" t="str">
            <v>OFICINA TRAMACO TOSAGUA</v>
          </cell>
          <cell r="O41" t="str">
            <v>TOSAGUA</v>
          </cell>
          <cell r="P41" t="str">
            <v>TOSAGUA</v>
          </cell>
          <cell r="Q41" t="str">
            <v>MANABI_TOSAGUA_</v>
          </cell>
          <cell r="R41" t="str">
            <v>414666416</v>
          </cell>
          <cell r="W41" t="str">
            <v>1314168319</v>
          </cell>
          <cell r="X41" t="str">
            <v>0995509289-0963612105</v>
          </cell>
          <cell r="Z41" t="str">
            <v>sneidersantana657@gmail.com</v>
          </cell>
          <cell r="AA41">
            <v>44937</v>
          </cell>
          <cell r="AD41">
            <v>1</v>
          </cell>
          <cell r="AE41">
            <v>1</v>
          </cell>
          <cell r="AH41" t="str">
            <v/>
          </cell>
          <cell r="AI41" t="str">
            <v>DESPACHO</v>
          </cell>
          <cell r="AJ41" t="str">
            <v>DERIVADO PICK UP</v>
          </cell>
          <cell r="AL41" t="str">
            <v>NO</v>
          </cell>
          <cell r="AN41" t="str">
            <v>TUE portabilidad</v>
          </cell>
          <cell r="AO41" t="str">
            <v>CANAL ONLINE</v>
          </cell>
          <cell r="AP41">
            <v>44937</v>
          </cell>
          <cell r="AR41" t="str">
            <v>FLEXTUENTI_414666416</v>
          </cell>
          <cell r="AS41">
            <v>329519</v>
          </cell>
          <cell r="AT41" t="str">
            <v>D40</v>
          </cell>
          <cell r="AU41" t="str">
            <v>BTC</v>
          </cell>
          <cell r="AV41">
            <v>1</v>
          </cell>
          <cell r="AW41" t="str">
            <v>PROVINCIAL</v>
          </cell>
          <cell r="AX41" t="str">
            <v>INCIDENCIA</v>
          </cell>
          <cell r="AY41" t="str">
            <v>HALFSIM TUENTI PREPAGO PORTABILIDAD: 1 und</v>
          </cell>
          <cell r="AZ41" t="str">
            <v>SIMCARD</v>
          </cell>
          <cell r="BA41" t="str">
            <v/>
          </cell>
        </row>
        <row r="42">
          <cell r="A42" t="str">
            <v>414666421</v>
          </cell>
          <cell r="B42" t="str">
            <v>FLEXTUENTI</v>
          </cell>
          <cell r="C42">
            <v>44937</v>
          </cell>
          <cell r="D42" t="str">
            <v>FLEXNET ECUADOR - FLEXTUENTI</v>
          </cell>
          <cell r="E42" t="str">
            <v>CALLE 28 DE JUNIO S/N Y GARCIA MORENO ENTRADA LLANO GRANDE</v>
          </cell>
          <cell r="H42" t="str">
            <v>170208</v>
          </cell>
          <cell r="I42" t="str">
            <v>QUITO</v>
          </cell>
          <cell r="J42" t="str">
            <v>PICHINCHA</v>
          </cell>
          <cell r="K42" t="str">
            <v>Paola Ramirez</v>
          </cell>
          <cell r="L42" t="str">
            <v>LOS ESTEROS  AV LAS ACACIAS SN  CALLE 7</v>
          </cell>
          <cell r="O42" t="str">
            <v>130204</v>
          </cell>
          <cell r="P42" t="str">
            <v>130204</v>
          </cell>
          <cell r="Q42" t="str">
            <v>MANABI_MANTA_LOS ESTEROS</v>
          </cell>
          <cell r="R42" t="str">
            <v>414666421</v>
          </cell>
          <cell r="W42" t="str">
            <v>1315963114</v>
          </cell>
          <cell r="X42" t="str">
            <v>0989551209-0963829835</v>
          </cell>
          <cell r="Z42" t="str">
            <v>eriram30112001@gmail.com</v>
          </cell>
          <cell r="AA42">
            <v>44937</v>
          </cell>
          <cell r="AD42">
            <v>1</v>
          </cell>
          <cell r="AE42">
            <v>1</v>
          </cell>
          <cell r="AH42" t="str">
            <v>BARRIO ALTAMIRA ATRAS DE LA ESCUELA ALTAMIRA EN CASA 2 PISOS COLOR PALO ROSADA FILOS ROJOS PORTON CAFE</v>
          </cell>
          <cell r="AI42" t="str">
            <v>DESPACHO</v>
          </cell>
          <cell r="AJ42" t="str">
            <v>Normal</v>
          </cell>
          <cell r="AL42" t="str">
            <v>NO</v>
          </cell>
          <cell r="AN42" t="str">
            <v>TUE portabilidad</v>
          </cell>
          <cell r="AO42" t="str">
            <v>CANAL ONLINE</v>
          </cell>
          <cell r="AP42">
            <v>44937</v>
          </cell>
          <cell r="AR42" t="str">
            <v>FLEXTUENTI_414666421</v>
          </cell>
          <cell r="AS42">
            <v>329622</v>
          </cell>
          <cell r="AT42" t="str">
            <v>D40</v>
          </cell>
          <cell r="AU42" t="str">
            <v>BTC</v>
          </cell>
          <cell r="AV42">
            <v>1</v>
          </cell>
          <cell r="AW42" t="str">
            <v>PROVINCIAL</v>
          </cell>
          <cell r="AX42" t="str">
            <v>ENTREGADO</v>
          </cell>
          <cell r="AY42" t="str">
            <v>HALFSIM TUENTI PREPAGO PORTABILIDAD: 1 und</v>
          </cell>
          <cell r="AZ42" t="str">
            <v>SIMCARD</v>
          </cell>
          <cell r="BA42" t="str">
            <v/>
          </cell>
        </row>
        <row r="43">
          <cell r="A43" t="str">
            <v>414666474</v>
          </cell>
          <cell r="B43" t="str">
            <v>FLEXTUENTI</v>
          </cell>
          <cell r="C43">
            <v>44937</v>
          </cell>
          <cell r="D43" t="str">
            <v>FLEXNET ECUADOR - FLEXTUENTI</v>
          </cell>
          <cell r="E43" t="str">
            <v>CALLE 28 DE JUNIO S/N Y GARCIA MORENO ENTRADA LLANO GRANDE</v>
          </cell>
          <cell r="H43" t="str">
            <v>170208</v>
          </cell>
          <cell r="I43" t="str">
            <v>QUITO</v>
          </cell>
          <cell r="J43" t="str">
            <v>PICHINCHA</v>
          </cell>
          <cell r="K43" t="str">
            <v>Oscar Rivera</v>
          </cell>
          <cell r="L43" t="str">
            <v>CALDERON CALLE GARCIA MORENO N4 406  CALLE 28 DE JUNIO</v>
          </cell>
          <cell r="O43" t="str">
            <v>170208</v>
          </cell>
          <cell r="P43" t="str">
            <v>170208</v>
          </cell>
          <cell r="Q43" t="str">
            <v>PICHINCHA_QUITO_CALDERON</v>
          </cell>
          <cell r="R43" t="str">
            <v>414666474</v>
          </cell>
          <cell r="W43" t="str">
            <v>1713003083</v>
          </cell>
          <cell r="X43" t="str">
            <v>0999298104-0963964366</v>
          </cell>
          <cell r="Z43" t="str">
            <v>rivernelson6@gmail.com</v>
          </cell>
          <cell r="AA43">
            <v>44937</v>
          </cell>
          <cell r="AD43">
            <v>1</v>
          </cell>
          <cell r="AE43">
            <v>1</v>
          </cell>
          <cell r="AH43" t="str">
            <v>SECTOR LLANO GRANDE ENTREGAR EN LOCAL DE AUTOLUJOS RC TUNING JUNTO A RAPIFRENOS</v>
          </cell>
          <cell r="AI43" t="str">
            <v>DESPACHO</v>
          </cell>
          <cell r="AJ43" t="str">
            <v>Normal</v>
          </cell>
          <cell r="AL43" t="str">
            <v>NO</v>
          </cell>
          <cell r="AN43" t="str">
            <v>TUE portabilidad</v>
          </cell>
          <cell r="AO43" t="str">
            <v>CANAL ONLINE</v>
          </cell>
          <cell r="AP43">
            <v>44937</v>
          </cell>
          <cell r="AR43" t="str">
            <v>FLEXTUENTI_414666474</v>
          </cell>
          <cell r="AS43">
            <v>329513</v>
          </cell>
          <cell r="AT43" t="str">
            <v>D40</v>
          </cell>
          <cell r="AU43" t="str">
            <v>BTC</v>
          </cell>
          <cell r="AV43">
            <v>1</v>
          </cell>
          <cell r="AW43" t="str">
            <v>LOCAL</v>
          </cell>
          <cell r="AX43" t="str">
            <v>ENTREGADO</v>
          </cell>
          <cell r="AY43" t="str">
            <v>HALFSIM TUENTI PREPAGO PORTABILIDAD: 1 und</v>
          </cell>
          <cell r="AZ43" t="str">
            <v>SIMCARD</v>
          </cell>
          <cell r="BA43" t="str">
            <v/>
          </cell>
        </row>
        <row r="44">
          <cell r="A44" t="str">
            <v>414666479</v>
          </cell>
          <cell r="B44" t="str">
            <v>FLEXTUENTI</v>
          </cell>
          <cell r="C44">
            <v>44937</v>
          </cell>
          <cell r="D44" t="str">
            <v>FLEXNET ECUADOR - FLEXTUENTI</v>
          </cell>
          <cell r="E44" t="str">
            <v>CALLE 28 DE JUNIO S/N Y GARCIA MORENO ENTRADA LLANO GRANDE</v>
          </cell>
          <cell r="H44" t="str">
            <v>170208</v>
          </cell>
          <cell r="I44" t="str">
            <v>QUITO</v>
          </cell>
          <cell r="J44" t="str">
            <v>PICHINCHA</v>
          </cell>
          <cell r="K44" t="str">
            <v>Karla María Salinas León</v>
          </cell>
          <cell r="L44" t="str">
            <v>SAN SEBASTIAN CALLE CIPRES  254  68 ENTRE CALLE PINO Y CALLE ARAYANES</v>
          </cell>
          <cell r="O44" t="str">
            <v>110109</v>
          </cell>
          <cell r="P44" t="str">
            <v>110109</v>
          </cell>
          <cell r="Q44" t="str">
            <v>LOJA_LOJA_SAN SEBASTIAN</v>
          </cell>
          <cell r="R44" t="str">
            <v>414666479</v>
          </cell>
          <cell r="W44" t="str">
            <v>1103991822</v>
          </cell>
          <cell r="X44" t="str">
            <v>0980170042-0980170042</v>
          </cell>
          <cell r="Z44" t="str">
            <v>karlasalinasleon@gmail.com</v>
          </cell>
          <cell r="AA44">
            <v>44937</v>
          </cell>
          <cell r="AD44">
            <v>1</v>
          </cell>
          <cell r="AE44">
            <v>1</v>
          </cell>
          <cell r="AH44" t="str">
            <v>BARRIO LA PRADERA EN CASA 2 PISO COLOR NARANJA PORTON CAFE A MEDIA CUADRA DE IGLESIA DE LA PRADERA</v>
          </cell>
          <cell r="AI44" t="str">
            <v>DESPACHO</v>
          </cell>
          <cell r="AJ44" t="str">
            <v>Normal</v>
          </cell>
          <cell r="AL44" t="str">
            <v>NO</v>
          </cell>
          <cell r="AN44" t="str">
            <v>TUE portabilidad</v>
          </cell>
          <cell r="AO44" t="str">
            <v>CANAL ONLINE</v>
          </cell>
          <cell r="AP44">
            <v>44937</v>
          </cell>
          <cell r="AR44" t="str">
            <v>FLEXTUENTI_414666479</v>
          </cell>
          <cell r="AS44">
            <v>329582</v>
          </cell>
          <cell r="AT44" t="str">
            <v>D40</v>
          </cell>
          <cell r="AU44" t="str">
            <v>BTC</v>
          </cell>
          <cell r="AV44">
            <v>1</v>
          </cell>
          <cell r="AW44" t="str">
            <v>PROVINCIAL</v>
          </cell>
          <cell r="AX44" t="str">
            <v>ENTREGADO</v>
          </cell>
          <cell r="AY44" t="str">
            <v>HALFSIM TUENTI PREPAGO PORTABILIDAD: 1 und</v>
          </cell>
          <cell r="AZ44" t="str">
            <v>SIMCARD</v>
          </cell>
          <cell r="BA44" t="str">
            <v/>
          </cell>
        </row>
        <row r="45">
          <cell r="A45" t="str">
            <v>414677347</v>
          </cell>
          <cell r="B45" t="str">
            <v>FLEXTUENTI</v>
          </cell>
          <cell r="C45">
            <v>44937</v>
          </cell>
          <cell r="D45" t="str">
            <v>FLEXNET ECUADOR - FLEXTUENTI</v>
          </cell>
          <cell r="E45" t="str">
            <v>CALLE 28 DE JUNIO S/N Y GARCIA MORENO ENTRADA LLANO GRANDE</v>
          </cell>
          <cell r="H45" t="str">
            <v>170208</v>
          </cell>
          <cell r="I45" t="str">
            <v>QUITO</v>
          </cell>
          <cell r="J45" t="str">
            <v>PICHINCHA</v>
          </cell>
          <cell r="K45" t="str">
            <v>Nelly Bernita Macias</v>
          </cell>
          <cell r="L45" t="str">
            <v>TARQUI AV FRANCISCO DE ORELLANA  MANZANA 1043 VILLA 10  ISIDRO AYORA</v>
          </cell>
          <cell r="O45" t="str">
            <v>090704</v>
          </cell>
          <cell r="P45" t="str">
            <v>090704</v>
          </cell>
          <cell r="Q45" t="str">
            <v>GUAYAS_GUAYAQUIL_TARQUI</v>
          </cell>
          <cell r="R45" t="str">
            <v>414677347</v>
          </cell>
          <cell r="W45" t="str">
            <v>0912738952</v>
          </cell>
          <cell r="X45" t="str">
            <v>0958827990-0985318873</v>
          </cell>
          <cell r="Z45" t="str">
            <v>nadiareyes863@gmail.com</v>
          </cell>
          <cell r="AA45">
            <v>44937</v>
          </cell>
          <cell r="AD45">
            <v>1</v>
          </cell>
          <cell r="AE45">
            <v>1</v>
          </cell>
          <cell r="AH45" t="str">
            <v>CIUDADELA LAS ORQUIDEAS  FRENTE  A CREDITOS ECONOMICOS  CASA BEIGE  CON PORTON NEGRO DE 1 PISO</v>
          </cell>
          <cell r="AI45" t="str">
            <v>DESPACHO</v>
          </cell>
          <cell r="AJ45" t="str">
            <v>Normal</v>
          </cell>
          <cell r="AL45" t="str">
            <v>NO</v>
          </cell>
          <cell r="AN45" t="str">
            <v>TUE portabilidad</v>
          </cell>
          <cell r="AO45" t="str">
            <v>CANAL ONLINE</v>
          </cell>
          <cell r="AP45">
            <v>44937</v>
          </cell>
          <cell r="AR45" t="str">
            <v>FLEXTUENTI_414677347</v>
          </cell>
          <cell r="AS45">
            <v>329612</v>
          </cell>
          <cell r="AT45" t="str">
            <v>D40</v>
          </cell>
          <cell r="AU45" t="str">
            <v>BTC</v>
          </cell>
          <cell r="AV45">
            <v>1</v>
          </cell>
          <cell r="AW45" t="str">
            <v>LOCAL</v>
          </cell>
          <cell r="AX45" t="str">
            <v>ENTREGADO</v>
          </cell>
          <cell r="AY45" t="str">
            <v>HALFSIM TUENTI PREPAGO PORTABILIDAD: 1 und</v>
          </cell>
          <cell r="AZ45" t="str">
            <v>SIMCARD</v>
          </cell>
          <cell r="BA45" t="str">
            <v/>
          </cell>
        </row>
        <row r="46">
          <cell r="A46" t="str">
            <v>414677348</v>
          </cell>
          <cell r="B46" t="str">
            <v>FLEXTUENTI</v>
          </cell>
          <cell r="C46">
            <v>44937</v>
          </cell>
          <cell r="D46" t="str">
            <v>FLEXNET ECUADOR - FLEXTUENTI</v>
          </cell>
          <cell r="E46" t="str">
            <v>CALLE 28 DE JUNIO S/N Y GARCIA MORENO ENTRADA LLANO GRANDE</v>
          </cell>
          <cell r="H46" t="str">
            <v>170208</v>
          </cell>
          <cell r="I46" t="str">
            <v>QUITO</v>
          </cell>
          <cell r="J46" t="str">
            <v>PICHINCHA</v>
          </cell>
          <cell r="K46" t="str">
            <v>Anderson Mayor</v>
          </cell>
          <cell r="L46" t="str">
            <v>SAN LORENZO CALLE CAMILO PONCE  235 AV  PADRE LINO CAMPESAN</v>
          </cell>
          <cell r="O46" t="str">
            <v>080501</v>
          </cell>
          <cell r="P46" t="str">
            <v>080501</v>
          </cell>
          <cell r="Q46" t="str">
            <v>ESMERALDAS_SAN LORENZO_SAN LORENZO</v>
          </cell>
          <cell r="R46" t="str">
            <v>414677348</v>
          </cell>
          <cell r="W46" t="str">
            <v>0803913227</v>
          </cell>
          <cell r="X46" t="str">
            <v>0964019860-0981624693</v>
          </cell>
          <cell r="Z46" t="str">
            <v>andersonnilsonm@gmail.com</v>
          </cell>
          <cell r="AA46">
            <v>44937</v>
          </cell>
          <cell r="AD46">
            <v>1</v>
          </cell>
          <cell r="AE46">
            <v>1</v>
          </cell>
          <cell r="AH46" t="str">
            <v>SECTOR CENTRO FRENTE A REDONDEL DE LA MUJER  CASA 2 PISOS SIN PINTAR PB ALMACEN STHIL</v>
          </cell>
          <cell r="AI46" t="str">
            <v>DESPACHO</v>
          </cell>
          <cell r="AJ46" t="str">
            <v>Normal</v>
          </cell>
          <cell r="AL46" t="str">
            <v>NO</v>
          </cell>
          <cell r="AN46" t="str">
            <v>TUE portabilidad</v>
          </cell>
          <cell r="AO46" t="str">
            <v>CANAL ONLINE</v>
          </cell>
          <cell r="AP46">
            <v>44937</v>
          </cell>
          <cell r="AR46" t="str">
            <v>FLEXTUENTI_414677348</v>
          </cell>
          <cell r="AS46">
            <v>329532</v>
          </cell>
          <cell r="AT46" t="str">
            <v>D40</v>
          </cell>
          <cell r="AU46" t="str">
            <v>BTC</v>
          </cell>
          <cell r="AV46">
            <v>1</v>
          </cell>
          <cell r="AW46" t="str">
            <v>PROVINCIAL</v>
          </cell>
          <cell r="AX46" t="str">
            <v>EN_TRANSITO</v>
          </cell>
          <cell r="AY46" t="str">
            <v>HALFSIM TUENTI PREPAGO PORTABILIDAD: 1 und</v>
          </cell>
          <cell r="AZ46" t="str">
            <v>SIMCARD</v>
          </cell>
          <cell r="BA46" t="str">
            <v/>
          </cell>
        </row>
        <row r="47">
          <cell r="A47" t="str">
            <v>414677355</v>
          </cell>
          <cell r="B47" t="str">
            <v>FLEXTUENTI</v>
          </cell>
          <cell r="C47">
            <v>44937</v>
          </cell>
          <cell r="D47" t="str">
            <v>FLEXNET ECUADOR - FLEXTUENTI</v>
          </cell>
          <cell r="E47" t="str">
            <v>CALLE 28 DE JUNIO S/N Y GARCIA MORENO ENTRADA LLANO GRANDE</v>
          </cell>
          <cell r="H47" t="str">
            <v>170208</v>
          </cell>
          <cell r="I47" t="str">
            <v>QUITO</v>
          </cell>
          <cell r="J47" t="str">
            <v>PICHINCHA</v>
          </cell>
          <cell r="K47" t="str">
            <v>Gabriela Peñaherrera</v>
          </cell>
          <cell r="L47" t="str">
            <v>COTOCOLLAO  PASAJE B  N70E JOSE MIGUEL CARRION</v>
          </cell>
          <cell r="O47" t="str">
            <v>170301</v>
          </cell>
          <cell r="P47" t="str">
            <v>170301</v>
          </cell>
          <cell r="Q47" t="str">
            <v>PICHINCHA_QUITO_COTOCOLLAO</v>
          </cell>
          <cell r="R47" t="str">
            <v>414677355</v>
          </cell>
          <cell r="W47" t="str">
            <v>1720102225</v>
          </cell>
          <cell r="X47" t="str">
            <v>0995307522-0998438063</v>
          </cell>
          <cell r="Z47" t="str">
            <v>gabita210588@gmail.com</v>
          </cell>
          <cell r="AA47">
            <v>44937</v>
          </cell>
          <cell r="AD47">
            <v>1</v>
          </cell>
          <cell r="AE47">
            <v>1</v>
          </cell>
          <cell r="AH47" t="str">
            <v>SECTOR MEDIA DEL HIERRO EN EDIFICIO DE 4 PISOS COLOR CREMITA Y TOMATE FRENTE A PARQUE DE LOMA HERMOSA  CLIENTE EN TERCER Y CUARTO PISO</v>
          </cell>
          <cell r="AI47" t="str">
            <v>DESPACHO</v>
          </cell>
          <cell r="AJ47" t="str">
            <v>EXPRESS UIO</v>
          </cell>
          <cell r="AL47" t="str">
            <v>NO</v>
          </cell>
          <cell r="AN47" t="str">
            <v>TUE portabilidad</v>
          </cell>
          <cell r="AO47" t="str">
            <v>CANAL ONLINE</v>
          </cell>
          <cell r="AP47">
            <v>44937</v>
          </cell>
          <cell r="AR47" t="str">
            <v>FLEXTUENTI_414677355</v>
          </cell>
          <cell r="AS47">
            <v>329825</v>
          </cell>
          <cell r="AT47" t="str">
            <v>D40</v>
          </cell>
          <cell r="AU47" t="str">
            <v>BTC</v>
          </cell>
          <cell r="AV47">
            <v>1</v>
          </cell>
          <cell r="AW47" t="str">
            <v>LOCAL</v>
          </cell>
          <cell r="AX47" t="str">
            <v>ENTREGADO</v>
          </cell>
          <cell r="AY47" t="str">
            <v>HALFSIM TUENTI PREPAGO PORTABILIDAD: 1 und</v>
          </cell>
          <cell r="AZ47" t="str">
            <v>SIMCARD</v>
          </cell>
          <cell r="BA47" t="str">
            <v/>
          </cell>
        </row>
        <row r="48">
          <cell r="A48" t="str">
            <v>414677369</v>
          </cell>
          <cell r="B48" t="str">
            <v>FLEXTUENTI</v>
          </cell>
          <cell r="C48">
            <v>44937</v>
          </cell>
          <cell r="D48" t="str">
            <v>FLEXNET ECUADOR - FLEXTUENTI</v>
          </cell>
          <cell r="E48" t="str">
            <v>CALLE 28 DE JUNIO S/N Y GARCIA MORENO ENTRADA LLANO GRANDE</v>
          </cell>
          <cell r="H48" t="str">
            <v>170208</v>
          </cell>
          <cell r="I48" t="str">
            <v>QUITO</v>
          </cell>
          <cell r="J48" t="str">
            <v>PICHINCHA</v>
          </cell>
          <cell r="K48" t="str">
            <v>Antonio Vinces</v>
          </cell>
          <cell r="L48" t="str">
            <v>PORTOVIEJO CHE GUEBARA  SN  6TA TRANVERSAL</v>
          </cell>
          <cell r="O48" t="str">
            <v>130104</v>
          </cell>
          <cell r="P48" t="str">
            <v>130104</v>
          </cell>
          <cell r="Q48" t="str">
            <v>MANABI_PORTOVIEJO_PORTOVIEJO</v>
          </cell>
          <cell r="R48" t="str">
            <v>414677369</v>
          </cell>
          <cell r="W48" t="str">
            <v>1310596950</v>
          </cell>
          <cell r="X48" t="str">
            <v>0992514708-0969022480</v>
          </cell>
          <cell r="Z48" t="str">
            <v>antoniovinces1994@hotmail.com</v>
          </cell>
          <cell r="AA48">
            <v>44937</v>
          </cell>
          <cell r="AD48">
            <v>1</v>
          </cell>
          <cell r="AE48">
            <v>1</v>
          </cell>
          <cell r="AH48" t="str">
            <v>CIUDADELA LAURION  DIAGONAL A LA TIENDA JHONATHAN Y JUNTO A LA COPIADORA GRABRIELITA CASA  ESQUINERA CREMA CON PORTON NEGRO</v>
          </cell>
          <cell r="AI48" t="str">
            <v>DESPACHO</v>
          </cell>
          <cell r="AJ48" t="str">
            <v>Normal</v>
          </cell>
          <cell r="AL48" t="str">
            <v>NO</v>
          </cell>
          <cell r="AN48" t="str">
            <v>TUE portabilidad</v>
          </cell>
          <cell r="AO48" t="str">
            <v>CANAL ONLINE</v>
          </cell>
          <cell r="AP48">
            <v>44937</v>
          </cell>
          <cell r="AR48" t="str">
            <v>FLEXTUENTI_414677369</v>
          </cell>
          <cell r="AS48">
            <v>329592</v>
          </cell>
          <cell r="AT48" t="str">
            <v>D40</v>
          </cell>
          <cell r="AU48" t="str">
            <v>BTC</v>
          </cell>
          <cell r="AV48">
            <v>1</v>
          </cell>
          <cell r="AW48" t="str">
            <v>PROVINCIAL</v>
          </cell>
          <cell r="AX48" t="str">
            <v>ENTREGADO</v>
          </cell>
          <cell r="AY48" t="str">
            <v>HALFSIM TUENTI PREPAGO PORTABILIDAD: 1 und</v>
          </cell>
          <cell r="AZ48" t="str">
            <v>SIMCARD</v>
          </cell>
          <cell r="BA48" t="str">
            <v/>
          </cell>
        </row>
        <row r="49">
          <cell r="A49" t="str">
            <v>414677370</v>
          </cell>
          <cell r="B49" t="str">
            <v>FLEXTUENTI</v>
          </cell>
          <cell r="C49">
            <v>44937</v>
          </cell>
          <cell r="D49" t="str">
            <v>FLEXNET ECUADOR - FLEXTUENTI</v>
          </cell>
          <cell r="E49" t="str">
            <v>CALLE 28 DE JUNIO S/N Y GARCIA MORENO ENTRADA LLANO GRANDE</v>
          </cell>
          <cell r="H49" t="str">
            <v>170208</v>
          </cell>
          <cell r="I49" t="str">
            <v>QUITO</v>
          </cell>
          <cell r="J49" t="str">
            <v>PICHINCHA</v>
          </cell>
          <cell r="K49" t="str">
            <v>Bertha Chito</v>
          </cell>
          <cell r="L49" t="str">
            <v>SAN ISIDRO DEL INCA AVIGIRAS  E13  70 DE LOS GUAYACANES</v>
          </cell>
          <cell r="O49" t="str">
            <v>170514</v>
          </cell>
          <cell r="P49" t="str">
            <v>170514</v>
          </cell>
          <cell r="Q49" t="str">
            <v>PICHINCHA_QUITO_SAN ISIDRO DEL INCA</v>
          </cell>
          <cell r="R49" t="str">
            <v>414677370</v>
          </cell>
          <cell r="W49" t="str">
            <v>1722792320</v>
          </cell>
          <cell r="X49" t="str">
            <v>0998828712-0992552018</v>
          </cell>
          <cell r="Z49" t="str">
            <v>alejaalejo123@gmail.com</v>
          </cell>
          <cell r="AA49">
            <v>44937</v>
          </cell>
          <cell r="AD49">
            <v>1</v>
          </cell>
          <cell r="AE49">
            <v>1</v>
          </cell>
          <cell r="AH49" t="str">
            <v>SECTOR SOLCA  DIAGONAL A LA EMBAJADA AMERICANA  ENTREGAR EN MOTOS Y ACCESORIOS BRASIL</v>
          </cell>
          <cell r="AI49" t="str">
            <v>DESPACHO</v>
          </cell>
          <cell r="AJ49" t="str">
            <v>Normal</v>
          </cell>
          <cell r="AL49" t="str">
            <v>NO</v>
          </cell>
          <cell r="AN49" t="str">
            <v>TUE portabilidad</v>
          </cell>
          <cell r="AO49" t="str">
            <v>CANAL ONLINE</v>
          </cell>
          <cell r="AP49">
            <v>44937</v>
          </cell>
          <cell r="AR49" t="str">
            <v>FLEXTUENTI_414677370</v>
          </cell>
          <cell r="AS49">
            <v>329527</v>
          </cell>
          <cell r="AT49" t="str">
            <v>D40</v>
          </cell>
          <cell r="AU49" t="str">
            <v>BTC</v>
          </cell>
          <cell r="AV49">
            <v>1</v>
          </cell>
          <cell r="AW49" t="str">
            <v>LOCAL</v>
          </cell>
          <cell r="AX49" t="str">
            <v>ENTREGADO</v>
          </cell>
          <cell r="AY49" t="str">
            <v>HALFSIM TUENTI PREPAGO PORTABILIDAD: 1 und</v>
          </cell>
          <cell r="AZ49" t="str">
            <v>SIMCARD</v>
          </cell>
          <cell r="BA49" t="str">
            <v/>
          </cell>
        </row>
        <row r="50">
          <cell r="A50" t="str">
            <v>414677398</v>
          </cell>
          <cell r="B50" t="str">
            <v>FLEXTUENTI</v>
          </cell>
          <cell r="C50">
            <v>44937</v>
          </cell>
          <cell r="D50" t="str">
            <v>FLEXNET ECUADOR - FLEXTUENTI</v>
          </cell>
          <cell r="E50" t="str">
            <v>CALLE 28 DE JUNIO S/N Y GARCIA MORENO ENTRADA LLANO GRANDE</v>
          </cell>
          <cell r="H50" t="str">
            <v>170208</v>
          </cell>
          <cell r="I50" t="str">
            <v>QUITO</v>
          </cell>
          <cell r="J50" t="str">
            <v>PICHINCHA</v>
          </cell>
          <cell r="K50" t="str">
            <v>Viviana Calero</v>
          </cell>
          <cell r="L50" t="str">
            <v>LA MENA   CALLE T OE5 315 CALLE HUIGRA</v>
          </cell>
          <cell r="O50" t="str">
            <v>170606</v>
          </cell>
          <cell r="P50" t="str">
            <v>170606</v>
          </cell>
          <cell r="Q50" t="str">
            <v>PICHINCHA_QUITO_LA MENA</v>
          </cell>
          <cell r="R50" t="str">
            <v>414677398</v>
          </cell>
          <cell r="W50" t="str">
            <v>1724571516</v>
          </cell>
          <cell r="X50" t="str">
            <v>0995069383-0995052012</v>
          </cell>
          <cell r="Z50" t="str">
            <v>vivianaalexcal@gmail.com</v>
          </cell>
          <cell r="AA50">
            <v>44937</v>
          </cell>
          <cell r="AD50">
            <v>1</v>
          </cell>
          <cell r="AE50">
            <v>1</v>
          </cell>
          <cell r="AH50" t="str">
            <v>BARRIO LA GATAZO PASANDO A CUATRO CASAS DEL HOSTAL AZUL  CASA DE 3 PISOS COLOR ROSADO Y PORTON VERDE</v>
          </cell>
          <cell r="AI50" t="str">
            <v>DESPACHO</v>
          </cell>
          <cell r="AJ50" t="str">
            <v>Normal</v>
          </cell>
          <cell r="AL50" t="str">
            <v>NO</v>
          </cell>
          <cell r="AN50" t="str">
            <v>TUE portabilidad</v>
          </cell>
          <cell r="AO50" t="str">
            <v>CANAL ONLINE</v>
          </cell>
          <cell r="AP50">
            <v>44937</v>
          </cell>
          <cell r="AR50" t="str">
            <v>FLEXTUENTI_414677398</v>
          </cell>
          <cell r="AS50">
            <v>329517</v>
          </cell>
          <cell r="AT50" t="str">
            <v>D40</v>
          </cell>
          <cell r="AU50" t="str">
            <v>BTC</v>
          </cell>
          <cell r="AV50">
            <v>1</v>
          </cell>
          <cell r="AW50" t="str">
            <v>LOCAL</v>
          </cell>
          <cell r="AX50" t="str">
            <v>ENTREGADO</v>
          </cell>
          <cell r="AY50" t="str">
            <v>HALFSIM TUENTI PREPAGO PORTABILIDAD: 1 und</v>
          </cell>
          <cell r="AZ50" t="str">
            <v>SIMCARD</v>
          </cell>
          <cell r="BA50" t="str">
            <v/>
          </cell>
        </row>
        <row r="51">
          <cell r="A51" t="str">
            <v>414677402</v>
          </cell>
          <cell r="B51" t="str">
            <v>FLEXTUENTI</v>
          </cell>
          <cell r="C51">
            <v>44937</v>
          </cell>
          <cell r="D51" t="str">
            <v>FLEXNET ECUADOR - FLEXTUENTI</v>
          </cell>
          <cell r="E51" t="str">
            <v>CALLE 28 DE JUNIO S/N Y GARCIA MORENO ENTRADA LLANO GRANDE</v>
          </cell>
          <cell r="H51" t="str">
            <v>170208</v>
          </cell>
          <cell r="I51" t="str">
            <v>QUITO</v>
          </cell>
          <cell r="J51" t="str">
            <v>PICHINCHA</v>
          </cell>
          <cell r="K51" t="str">
            <v>BRYAN ALEXANDER MANGUIA MATABAY</v>
          </cell>
          <cell r="L51" t="str">
            <v>CONDADO AV OCCIDENTAL N62 96 CALLE  JOSE FIGUEROA</v>
          </cell>
          <cell r="O51" t="str">
            <v>170301</v>
          </cell>
          <cell r="P51" t="str">
            <v>170301</v>
          </cell>
          <cell r="Q51" t="str">
            <v>MANABI_PICHINCHA_CONDADO</v>
          </cell>
          <cell r="R51" t="str">
            <v>414677402</v>
          </cell>
          <cell r="W51" t="str">
            <v>1725803363</v>
          </cell>
          <cell r="X51" t="str">
            <v>0998177107-0998177107</v>
          </cell>
          <cell r="Z51" t="str">
            <v>alexmat271997@outlook.es</v>
          </cell>
          <cell r="AA51">
            <v>44937</v>
          </cell>
          <cell r="AD51">
            <v>1</v>
          </cell>
          <cell r="AE51">
            <v>1</v>
          </cell>
          <cell r="AH51" t="str">
            <v>SAN SAN CARLOS  ENTREGA REN LOCAL DON TABLERO  JUNTO AL LOCAL EL PINAR</v>
          </cell>
          <cell r="AI51" t="str">
            <v>DESPACHO</v>
          </cell>
          <cell r="AJ51" t="str">
            <v>Normal</v>
          </cell>
          <cell r="AL51" t="str">
            <v>NO</v>
          </cell>
          <cell r="AN51" t="str">
            <v>TUE portabilidad</v>
          </cell>
          <cell r="AO51" t="str">
            <v>CANAL ONLINE</v>
          </cell>
          <cell r="AP51">
            <v>44937</v>
          </cell>
          <cell r="AR51" t="str">
            <v>FLEXTUENTI_414677402</v>
          </cell>
          <cell r="AS51">
            <v>329617</v>
          </cell>
          <cell r="AT51" t="str">
            <v>D40</v>
          </cell>
          <cell r="AU51" t="str">
            <v>BTC</v>
          </cell>
          <cell r="AV51">
            <v>1</v>
          </cell>
          <cell r="AW51" t="str">
            <v>LOCAL</v>
          </cell>
          <cell r="AX51" t="str">
            <v>ENTREGADO</v>
          </cell>
          <cell r="AY51" t="str">
            <v>HALFSIM TUENTI PREPAGO PORTABILIDAD: 1 und</v>
          </cell>
          <cell r="AZ51" t="str">
            <v>SIMCARD</v>
          </cell>
          <cell r="BA51" t="str">
            <v/>
          </cell>
        </row>
        <row r="52">
          <cell r="A52" t="str">
            <v>414677404</v>
          </cell>
          <cell r="B52" t="str">
            <v>FLEXTUENTI</v>
          </cell>
          <cell r="C52">
            <v>44937</v>
          </cell>
          <cell r="D52" t="str">
            <v>FLEXNET ECUADOR - FLEXTUENTI</v>
          </cell>
          <cell r="E52" t="str">
            <v>CALLE 28 DE JUNIO S/N Y GARCIA MORENO ENTRADA LLANO GRANDE</v>
          </cell>
          <cell r="H52" t="str">
            <v>170208</v>
          </cell>
          <cell r="I52" t="str">
            <v>QUITO</v>
          </cell>
          <cell r="J52" t="str">
            <v>PICHINCHA</v>
          </cell>
          <cell r="K52" t="str">
            <v>Johana Rocio Cedeño sornoza</v>
          </cell>
          <cell r="L52" t="str">
            <v>TONSUPA  PASAJE S SN ENTRE VIA PRINCIPAL Y PIEDRAHITA</v>
          </cell>
          <cell r="O52" t="str">
            <v>080306</v>
          </cell>
          <cell r="P52" t="str">
            <v>080306</v>
          </cell>
          <cell r="Q52" t="str">
            <v>ESMERALDAS_ATACAMES_TONSUPA</v>
          </cell>
          <cell r="R52" t="str">
            <v>414677404</v>
          </cell>
          <cell r="W52" t="str">
            <v>1315112415</v>
          </cell>
          <cell r="X52" t="str">
            <v>0969312591-0960479230</v>
          </cell>
          <cell r="Z52" t="str">
            <v>johanadelrocio2019@hotmail.com</v>
          </cell>
          <cell r="AA52">
            <v>44937</v>
          </cell>
          <cell r="AD52">
            <v>1</v>
          </cell>
          <cell r="AE52">
            <v>1</v>
          </cell>
          <cell r="AH52" t="str">
            <v>BARRIO LOS ALBERGUES  FRENTE A LA ENTRADA VILLA RICA EN LOS ENCEBOLLADOS  JOHAN</v>
          </cell>
          <cell r="AI52" t="str">
            <v>DESPACHO</v>
          </cell>
          <cell r="AJ52" t="str">
            <v>Normal</v>
          </cell>
          <cell r="AL52" t="str">
            <v>NO</v>
          </cell>
          <cell r="AN52" t="str">
            <v>TUE portabilidad</v>
          </cell>
          <cell r="AO52" t="str">
            <v>CANAL ONLINE</v>
          </cell>
          <cell r="AP52">
            <v>44937</v>
          </cell>
          <cell r="AR52" t="str">
            <v>FLEXTUENTI_414677404</v>
          </cell>
          <cell r="AS52">
            <v>329661</v>
          </cell>
          <cell r="AT52" t="str">
            <v>D40</v>
          </cell>
          <cell r="AU52" t="str">
            <v>BTC</v>
          </cell>
          <cell r="AV52">
            <v>1</v>
          </cell>
          <cell r="AW52" t="str">
            <v>PROVINCIAL</v>
          </cell>
          <cell r="AX52" t="str">
            <v>ENTREGADO</v>
          </cell>
          <cell r="AY52" t="str">
            <v>HALFSIM TUENTI PREPAGO PORTABILIDAD: 1 und</v>
          </cell>
          <cell r="AZ52" t="str">
            <v>SIMCARD</v>
          </cell>
          <cell r="BA52" t="str">
            <v/>
          </cell>
        </row>
        <row r="53">
          <cell r="A53" t="str">
            <v>414677442</v>
          </cell>
          <cell r="B53" t="str">
            <v>FLEXTUENTI</v>
          </cell>
          <cell r="C53">
            <v>44937</v>
          </cell>
          <cell r="D53" t="str">
            <v>FLEXNET ECUADOR - FLEXTUENTI</v>
          </cell>
          <cell r="E53" t="str">
            <v>CALLE 28 DE JUNIO S/N Y GARCIA MORENO ENTRADA LLANO GRANDE</v>
          </cell>
          <cell r="H53" t="str">
            <v>170208</v>
          </cell>
          <cell r="I53" t="str">
            <v>QUITO</v>
          </cell>
          <cell r="J53" t="str">
            <v>PICHINCHA</v>
          </cell>
          <cell r="K53" t="str">
            <v>Fabián Ponce</v>
          </cell>
          <cell r="L53" t="str">
            <v>COTOCOLLAO ROBERTO CRUZ  N60  97  ANGEL LUDENA</v>
          </cell>
          <cell r="O53" t="str">
            <v>170301</v>
          </cell>
          <cell r="P53" t="str">
            <v>170301</v>
          </cell>
          <cell r="Q53" t="str">
            <v>PICHINCHA_QUITO_COTOCOLLAO</v>
          </cell>
          <cell r="R53" t="str">
            <v>414677442</v>
          </cell>
          <cell r="W53" t="str">
            <v>1704441227</v>
          </cell>
          <cell r="X53" t="str">
            <v>0998685087-0992891467</v>
          </cell>
          <cell r="Z53" t="str">
            <v>fabianponcevallos@hotmail.com</v>
          </cell>
          <cell r="AA53">
            <v>44937</v>
          </cell>
          <cell r="AD53">
            <v>1</v>
          </cell>
          <cell r="AE53">
            <v>1</v>
          </cell>
          <cell r="AH53" t="str">
            <v>SECTOR QUITO NORTE A DOS CUADRAS DE LA IGLESIA PARROQUIA NUESTRA SEÃ?ORA DEL ROSARIO QUITO NORTE  CASA BEIGE DE 2 PISOS</v>
          </cell>
          <cell r="AI53" t="str">
            <v>DESPACHO</v>
          </cell>
          <cell r="AJ53" t="str">
            <v>EXPRESS UIO</v>
          </cell>
          <cell r="AL53" t="str">
            <v>NO</v>
          </cell>
          <cell r="AN53" t="str">
            <v>TUE portabilidad</v>
          </cell>
          <cell r="AO53" t="str">
            <v>CANAL ONLINE</v>
          </cell>
          <cell r="AP53">
            <v>44937</v>
          </cell>
          <cell r="AR53" t="str">
            <v>FLEXTUENTI_414677442</v>
          </cell>
          <cell r="AS53">
            <v>329847</v>
          </cell>
          <cell r="AT53" t="str">
            <v>D40</v>
          </cell>
          <cell r="AU53" t="str">
            <v>BTC</v>
          </cell>
          <cell r="AV53">
            <v>1</v>
          </cell>
          <cell r="AW53" t="str">
            <v>LOCAL</v>
          </cell>
          <cell r="AX53" t="str">
            <v>ENTREGADO</v>
          </cell>
          <cell r="AY53" t="str">
            <v>HALFSIM TUENTI PREPAGO PORTABILIDAD: 1 und</v>
          </cell>
          <cell r="AZ53" t="str">
            <v>SIMCARD</v>
          </cell>
          <cell r="BA53" t="str">
            <v/>
          </cell>
        </row>
        <row r="54">
          <cell r="A54" t="str">
            <v>414677451</v>
          </cell>
          <cell r="B54" t="str">
            <v>FLEXTUENTI</v>
          </cell>
          <cell r="C54">
            <v>44937</v>
          </cell>
          <cell r="D54" t="str">
            <v>FLEXNET ECUADOR - FLEXTUENTI</v>
          </cell>
          <cell r="E54" t="str">
            <v>CALLE 28 DE JUNIO S/N Y GARCIA MORENO ENTRADA LLANO GRANDE</v>
          </cell>
          <cell r="H54" t="str">
            <v>170208</v>
          </cell>
          <cell r="I54" t="str">
            <v>QUITO</v>
          </cell>
          <cell r="J54" t="str">
            <v>PICHINCHA</v>
          </cell>
          <cell r="K54" t="str">
            <v>Diana Elizabeth Cajamarca Rivera</v>
          </cell>
          <cell r="L54" t="str">
            <v>QUITUMBE  AV LLIRA NAN  SN  AMARU NAN</v>
          </cell>
          <cell r="O54" t="str">
            <v>170702</v>
          </cell>
          <cell r="P54" t="str">
            <v>170702</v>
          </cell>
          <cell r="Q54" t="str">
            <v>PICHINCHA_QUITO_QUITUMBE</v>
          </cell>
          <cell r="R54" t="str">
            <v>414677451</v>
          </cell>
          <cell r="W54" t="str">
            <v>1720164951</v>
          </cell>
          <cell r="X54" t="str">
            <v>0980454127-0963978504</v>
          </cell>
          <cell r="Z54" t="str">
            <v>diana.elizabeth1991@hotmail.com</v>
          </cell>
          <cell r="AA54">
            <v>44937</v>
          </cell>
          <cell r="AD54">
            <v>1</v>
          </cell>
          <cell r="AE54">
            <v>1</v>
          </cell>
          <cell r="AH54" t="str">
            <v>SECTOR QUITUMBE  FRENTE A LA PLATA  GUBERNAMENTAL DE DESARROLLO SOCIAL ENTREGAR EN LA OFICIAN SERVICIOS  DE MIGRATORIOS  BLANCA</v>
          </cell>
          <cell r="AI54" t="str">
            <v>DESPACHO</v>
          </cell>
          <cell r="AJ54" t="str">
            <v>Normal</v>
          </cell>
          <cell r="AL54" t="str">
            <v>NO</v>
          </cell>
          <cell r="AN54" t="str">
            <v>TUE portabilidad</v>
          </cell>
          <cell r="AO54" t="str">
            <v>CANAL ONLINE</v>
          </cell>
          <cell r="AP54">
            <v>44937</v>
          </cell>
          <cell r="AR54" t="str">
            <v>FLEXTUENTI_414677451</v>
          </cell>
          <cell r="AS54">
            <v>329534</v>
          </cell>
          <cell r="AT54" t="str">
            <v>D40</v>
          </cell>
          <cell r="AU54" t="str">
            <v>BTC</v>
          </cell>
          <cell r="AV54">
            <v>1</v>
          </cell>
          <cell r="AW54" t="str">
            <v>LOCAL</v>
          </cell>
          <cell r="AX54" t="str">
            <v>ENTREGADO</v>
          </cell>
          <cell r="AY54" t="str">
            <v>HALFSIM TUENTI PREPAGO PORTABILIDAD: 1 und</v>
          </cell>
          <cell r="AZ54" t="str">
            <v>SIMCARD</v>
          </cell>
          <cell r="BA54" t="str">
            <v/>
          </cell>
        </row>
        <row r="55">
          <cell r="A55" t="str">
            <v>414677472</v>
          </cell>
          <cell r="B55" t="str">
            <v>FLEXTUENTI</v>
          </cell>
          <cell r="C55">
            <v>44937</v>
          </cell>
          <cell r="D55" t="str">
            <v>FLEXNET ECUADOR - FLEXTUENTI</v>
          </cell>
          <cell r="E55" t="str">
            <v>CALLE 28 DE JUNIO S/N Y GARCIA MORENO ENTRADA LLANO GRANDE</v>
          </cell>
          <cell r="H55" t="str">
            <v>170208</v>
          </cell>
          <cell r="I55" t="str">
            <v>QUITO</v>
          </cell>
          <cell r="J55" t="str">
            <v>PICHINCHA</v>
          </cell>
          <cell r="K55" t="str">
            <v>Johanna Miranda</v>
          </cell>
          <cell r="L55" t="str">
            <v>CALDERON  SENDERO EL QUINDE  N2 252  PASAJE A</v>
          </cell>
          <cell r="O55" t="str">
            <v>170202</v>
          </cell>
          <cell r="P55" t="str">
            <v>170202</v>
          </cell>
          <cell r="Q55" t="str">
            <v>PICHINCHA_QUITO_CALDERON</v>
          </cell>
          <cell r="R55" t="str">
            <v>414677472</v>
          </cell>
          <cell r="W55" t="str">
            <v>1715233662</v>
          </cell>
          <cell r="X55" t="str">
            <v>0993856426-0984381113</v>
          </cell>
          <cell r="Z55" t="str">
            <v>jostin_2004@hotmail.com</v>
          </cell>
          <cell r="AA55">
            <v>44937</v>
          </cell>
          <cell r="AD55">
            <v>1</v>
          </cell>
          <cell r="AE55">
            <v>1</v>
          </cell>
          <cell r="AH55" t="str">
            <v>ZABALA BARRIO EL CISNE  FRENTE A LA PANADERIA NATY CASA ESQUIERA CAFE CON BLANCO    CERCA VERDE</v>
          </cell>
          <cell r="AI55" t="str">
            <v>DESPACHO</v>
          </cell>
          <cell r="AJ55" t="str">
            <v>EXPRESS UIO</v>
          </cell>
          <cell r="AL55" t="str">
            <v>NO</v>
          </cell>
          <cell r="AN55" t="str">
            <v>TUE portabilidad</v>
          </cell>
          <cell r="AO55" t="str">
            <v>CANAL ONLINE</v>
          </cell>
          <cell r="AP55">
            <v>44937</v>
          </cell>
          <cell r="AR55" t="str">
            <v>FLEXTUENTI_414677472</v>
          </cell>
          <cell r="AS55">
            <v>329851</v>
          </cell>
          <cell r="AT55" t="str">
            <v>D40</v>
          </cell>
          <cell r="AU55" t="str">
            <v>BTC</v>
          </cell>
          <cell r="AV55">
            <v>1</v>
          </cell>
          <cell r="AW55" t="str">
            <v>LOCAL</v>
          </cell>
          <cell r="AX55" t="str">
            <v>EN_TRANSITO</v>
          </cell>
          <cell r="AY55" t="str">
            <v>HALFSIM TUENTI PREPAGO PORTABILIDAD: 1 und</v>
          </cell>
          <cell r="AZ55" t="str">
            <v>SIMCARD</v>
          </cell>
          <cell r="BA55" t="str">
            <v/>
          </cell>
        </row>
        <row r="56">
          <cell r="A56" t="str">
            <v>414677517</v>
          </cell>
          <cell r="B56" t="str">
            <v>FLEXTUENTI</v>
          </cell>
          <cell r="C56">
            <v>44937</v>
          </cell>
          <cell r="D56" t="str">
            <v>FLEXNET ECUADOR - FLEXTUENTI</v>
          </cell>
          <cell r="E56" t="str">
            <v>CALLE 28 DE JUNIO S/N Y GARCIA MORENO ENTRADA LLANO GRANDE</v>
          </cell>
          <cell r="H56" t="str">
            <v>170208</v>
          </cell>
          <cell r="I56" t="str">
            <v>QUITO</v>
          </cell>
          <cell r="J56" t="str">
            <v>PICHINCHA</v>
          </cell>
          <cell r="K56" t="str">
            <v>Marjorie Galarza</v>
          </cell>
          <cell r="L56" t="str">
            <v>MACHALA CALLE FULTON FRANCO CRUZ  SN PASAJE 14 AVA OESTE</v>
          </cell>
          <cell r="O56" t="str">
            <v>070202</v>
          </cell>
          <cell r="P56" t="str">
            <v>070202</v>
          </cell>
          <cell r="Q56" t="str">
            <v>EL ORO_MACHALA_MACHALA</v>
          </cell>
          <cell r="R56" t="str">
            <v>414677517</v>
          </cell>
          <cell r="W56" t="str">
            <v>0706597465</v>
          </cell>
          <cell r="X56" t="str">
            <v>0984855017-0984855017</v>
          </cell>
          <cell r="Z56" t="str">
            <v>delcisnegalarzadel@gmail.com</v>
          </cell>
          <cell r="AA56">
            <v>44937</v>
          </cell>
          <cell r="AD56">
            <v>1</v>
          </cell>
          <cell r="AE56">
            <v>1</v>
          </cell>
          <cell r="AH56" t="str">
            <v>BARRIO INDEPENDIENTE ENTREGAR EN LA TIENDA GALARZA CASA DE UN PISO COLOR ROJO</v>
          </cell>
          <cell r="AI56" t="str">
            <v>DESPACHO</v>
          </cell>
          <cell r="AJ56" t="str">
            <v>Normal</v>
          </cell>
          <cell r="AL56" t="str">
            <v>NO</v>
          </cell>
          <cell r="AN56" t="str">
            <v>TUE portabilidad</v>
          </cell>
          <cell r="AO56" t="str">
            <v>CANAL ONLINE</v>
          </cell>
          <cell r="AP56">
            <v>44937</v>
          </cell>
          <cell r="AR56" t="str">
            <v>FLEXTUENTI_414677517</v>
          </cell>
          <cell r="AS56">
            <v>329618</v>
          </cell>
          <cell r="AT56" t="str">
            <v>D40</v>
          </cell>
          <cell r="AU56" t="str">
            <v>BTC</v>
          </cell>
          <cell r="AV56">
            <v>1</v>
          </cell>
          <cell r="AW56" t="str">
            <v>PROVINCIAL</v>
          </cell>
          <cell r="AX56" t="str">
            <v>ENTREGADO</v>
          </cell>
          <cell r="AY56" t="str">
            <v>HALFSIM TUENTI PREPAGO PORTABILIDAD: 1 und</v>
          </cell>
          <cell r="AZ56" t="str">
            <v>SIMCARD</v>
          </cell>
          <cell r="BA56" t="str">
            <v/>
          </cell>
        </row>
        <row r="57">
          <cell r="A57" t="str">
            <v>414687458</v>
          </cell>
          <cell r="B57" t="str">
            <v>FLEXTUENTI</v>
          </cell>
          <cell r="C57">
            <v>44937</v>
          </cell>
          <cell r="D57" t="str">
            <v>FLEXNET ECUADOR - FLEXTUENTI</v>
          </cell>
          <cell r="E57" t="str">
            <v>CALLE 28 DE JUNIO S/N Y GARCIA MORENO ENTRADA LLANO GRANDE</v>
          </cell>
          <cell r="H57" t="str">
            <v>170208</v>
          </cell>
          <cell r="I57" t="str">
            <v>QUITO</v>
          </cell>
          <cell r="J57" t="str">
            <v>PICHINCHA</v>
          </cell>
          <cell r="K57" t="str">
            <v>Dario Toapanta</v>
          </cell>
          <cell r="L57" t="str">
            <v>OFICINA TRAMACO CAYAMBE</v>
          </cell>
          <cell r="O57" t="str">
            <v>CAYAMBE</v>
          </cell>
          <cell r="P57" t="str">
            <v>CAYAMBE</v>
          </cell>
          <cell r="Q57" t="str">
            <v>PICHINCHA_CAYAMBE_</v>
          </cell>
          <cell r="R57" t="str">
            <v>414687458</v>
          </cell>
          <cell r="W57" t="str">
            <v>1728030212</v>
          </cell>
          <cell r="X57" t="str">
            <v>0988334113-0960023712</v>
          </cell>
          <cell r="Z57" t="str">
            <v>toapantadaricson2000@gmail.com</v>
          </cell>
          <cell r="AA57">
            <v>44937</v>
          </cell>
          <cell r="AD57">
            <v>1</v>
          </cell>
          <cell r="AE57">
            <v>1</v>
          </cell>
          <cell r="AH57" t="str">
            <v/>
          </cell>
          <cell r="AI57" t="str">
            <v>DESPACHO</v>
          </cell>
          <cell r="AJ57" t="str">
            <v>DERIVADO PICK UP</v>
          </cell>
          <cell r="AL57" t="str">
            <v>NO</v>
          </cell>
          <cell r="AN57" t="str">
            <v>TUE portabilidad</v>
          </cell>
          <cell r="AO57" t="str">
            <v>CANAL ONLINE</v>
          </cell>
          <cell r="AP57">
            <v>44937</v>
          </cell>
          <cell r="AR57" t="str">
            <v>FLEXTUENTI_414687458</v>
          </cell>
          <cell r="AS57">
            <v>329678</v>
          </cell>
          <cell r="AT57" t="str">
            <v>D40</v>
          </cell>
          <cell r="AU57" t="str">
            <v>BTC</v>
          </cell>
          <cell r="AV57">
            <v>1</v>
          </cell>
          <cell r="AW57" t="str">
            <v>PROVINCIAL</v>
          </cell>
          <cell r="AX57" t="str">
            <v>ENTREGADO</v>
          </cell>
          <cell r="AY57" t="str">
            <v>HALFSIM TUENTI PREPAGO PORTABILIDAD: 1 und</v>
          </cell>
          <cell r="AZ57" t="str">
            <v>SIMCARD</v>
          </cell>
          <cell r="BA57" t="str">
            <v/>
          </cell>
        </row>
        <row r="58">
          <cell r="A58" t="str">
            <v>414699233</v>
          </cell>
          <cell r="B58" t="str">
            <v>FLEXTUENTI</v>
          </cell>
          <cell r="C58">
            <v>44937</v>
          </cell>
          <cell r="D58" t="str">
            <v>FLEXNET ECUADOR - FLEXTUENTI</v>
          </cell>
          <cell r="E58" t="str">
            <v>CALLE 28 DE JUNIO S/N Y GARCIA MORENO ENTRADA LLANO GRANDE</v>
          </cell>
          <cell r="H58" t="str">
            <v>170208</v>
          </cell>
          <cell r="I58" t="str">
            <v>QUITO</v>
          </cell>
          <cell r="J58" t="str">
            <v>PICHINCHA</v>
          </cell>
          <cell r="K58" t="str">
            <v>Dennys Moscoso</v>
          </cell>
          <cell r="L58" t="str">
            <v>TARQUI  CALLE RICARDO PLANAS VILLEGAS  319  249 CALLE TERCERA O AV 41A NO</v>
          </cell>
          <cell r="O58" t="str">
            <v>090604</v>
          </cell>
          <cell r="P58" t="str">
            <v>090604</v>
          </cell>
          <cell r="Q58" t="str">
            <v>GUAYAS_GUAYAQUIL_TARQUI</v>
          </cell>
          <cell r="R58" t="str">
            <v>414699233</v>
          </cell>
          <cell r="W58" t="str">
            <v>0929780427</v>
          </cell>
          <cell r="X58" t="str">
            <v>0986521447-0986521447</v>
          </cell>
          <cell r="Z58" t="str">
            <v>mollymoscoso@gmail.com</v>
          </cell>
          <cell r="AA58">
            <v>44937</v>
          </cell>
          <cell r="AD58">
            <v>1</v>
          </cell>
          <cell r="AE58">
            <v>1</v>
          </cell>
          <cell r="AH58" t="str">
            <v>SECTOR MAPASINGUE ESTE ENTREGA EN CASA 3 PISO EN OBRA GRIS FRENTE A TIENDA SUSANITA Y A DOS CUADRAS DE COLEGIO AUGUSTO MENDOZA MOREIRA</v>
          </cell>
          <cell r="AI58" t="str">
            <v>DESPACHO</v>
          </cell>
          <cell r="AJ58" t="str">
            <v>Normal</v>
          </cell>
          <cell r="AL58" t="str">
            <v>NO</v>
          </cell>
          <cell r="AN58" t="str">
            <v>TUE portabilidad</v>
          </cell>
          <cell r="AO58" t="str">
            <v>CANAL ONLINE</v>
          </cell>
          <cell r="AP58">
            <v>44937</v>
          </cell>
          <cell r="AR58" t="str">
            <v>FLEXTUENTI_414699233</v>
          </cell>
          <cell r="AS58">
            <v>329631</v>
          </cell>
          <cell r="AT58" t="str">
            <v>D40</v>
          </cell>
          <cell r="AU58" t="str">
            <v>BTC</v>
          </cell>
          <cell r="AV58">
            <v>1</v>
          </cell>
          <cell r="AW58" t="str">
            <v>LOCAL</v>
          </cell>
          <cell r="AX58" t="str">
            <v>EN_TRANSITO</v>
          </cell>
          <cell r="AY58" t="str">
            <v>HALFSIM TUENTI PREPAGO PORTABILIDAD: 1 und</v>
          </cell>
          <cell r="AZ58" t="str">
            <v>SIMCARD</v>
          </cell>
          <cell r="BA58" t="str">
            <v/>
          </cell>
        </row>
        <row r="59">
          <cell r="A59" t="str">
            <v>414699234</v>
          </cell>
          <cell r="B59" t="str">
            <v>FLEXTUENTI</v>
          </cell>
          <cell r="C59">
            <v>44937</v>
          </cell>
          <cell r="D59" t="str">
            <v>FLEXNET ECUADOR - FLEXTUENTI</v>
          </cell>
          <cell r="E59" t="str">
            <v>CALLE 28 DE JUNIO S/N Y GARCIA MORENO ENTRADA LLANO GRANDE</v>
          </cell>
          <cell r="H59" t="str">
            <v>170208</v>
          </cell>
          <cell r="I59" t="str">
            <v>QUITO</v>
          </cell>
          <cell r="J59" t="str">
            <v>PICHINCHA</v>
          </cell>
          <cell r="K59" t="str">
            <v>Erika Hidrobo</v>
          </cell>
          <cell r="L59" t="str">
            <v>CUMBAYA CALLE MARIA ANGELICA IDROVO  E1  123 SALINAS</v>
          </cell>
          <cell r="O59" t="str">
            <v>170157</v>
          </cell>
          <cell r="P59" t="str">
            <v>170157</v>
          </cell>
          <cell r="Q59" t="str">
            <v>PICHINCHA_QUITO_CUMBAYA</v>
          </cell>
          <cell r="R59" t="str">
            <v>414699234</v>
          </cell>
          <cell r="W59" t="str">
            <v>1724146939</v>
          </cell>
          <cell r="X59" t="str">
            <v>0999273267-01724146939</v>
          </cell>
          <cell r="Z59" t="str">
            <v>ehidrobo363@gmail.com</v>
          </cell>
          <cell r="AA59">
            <v>44937</v>
          </cell>
          <cell r="AD59">
            <v>1</v>
          </cell>
          <cell r="AE59">
            <v>1</v>
          </cell>
          <cell r="AH59" t="str">
            <v>SECTOR CENTRO JUNTO FUNDACION VISTA PARA TODOS EN CASA 2 PISO COLOR VERDE RESTAURANTE EL BALCON</v>
          </cell>
          <cell r="AI59" t="str">
            <v>DESPACHO</v>
          </cell>
          <cell r="AJ59" t="str">
            <v>Normal</v>
          </cell>
          <cell r="AL59" t="str">
            <v>NO</v>
          </cell>
          <cell r="AN59" t="str">
            <v>TUE portabilidad</v>
          </cell>
          <cell r="AO59" t="str">
            <v>CANAL ONLINE</v>
          </cell>
          <cell r="AP59">
            <v>44937</v>
          </cell>
          <cell r="AR59" t="str">
            <v>FLEXTUENTI_414699234</v>
          </cell>
          <cell r="AS59">
            <v>329587</v>
          </cell>
          <cell r="AT59" t="str">
            <v>D40</v>
          </cell>
          <cell r="AU59" t="str">
            <v>BTC</v>
          </cell>
          <cell r="AV59">
            <v>1</v>
          </cell>
          <cell r="AW59" t="str">
            <v>LOCAL</v>
          </cell>
          <cell r="AX59" t="str">
            <v>ENTREGADO</v>
          </cell>
          <cell r="AY59" t="str">
            <v>HALFSIM TUENTI PREPAGO PORTABILIDAD: 1 und</v>
          </cell>
          <cell r="AZ59" t="str">
            <v>SIMCARD</v>
          </cell>
          <cell r="BA59" t="str">
            <v/>
          </cell>
        </row>
        <row r="60">
          <cell r="A60" t="str">
            <v>WS414661321</v>
          </cell>
          <cell r="B60" t="str">
            <v>FLEXTUENTI</v>
          </cell>
          <cell r="C60">
            <v>44937</v>
          </cell>
          <cell r="D60" t="str">
            <v>FLEXNET ECUADOR - FLEXTUENTI</v>
          </cell>
          <cell r="E60" t="str">
            <v>CALLE 28 DE JUNIO S/N Y GARCIA MORENO ENTRADA LLANO GRANDE</v>
          </cell>
          <cell r="H60" t="str">
            <v>170208</v>
          </cell>
          <cell r="I60" t="str">
            <v>QUITO</v>
          </cell>
          <cell r="J60" t="str">
            <v>PICHINCHA</v>
          </cell>
          <cell r="K60" t="str">
            <v>DJALLMA NILTON SANTOS TOVAR</v>
          </cell>
          <cell r="L60" t="str">
            <v>XIMENA    CALLE PORTE DE TARQUI  1017 ENTRE CALLE MANUEL DE VILLAVICENCIO Y  CALLE AMBATO</v>
          </cell>
          <cell r="O60" t="str">
            <v>090308</v>
          </cell>
          <cell r="P60" t="str">
            <v>090308</v>
          </cell>
          <cell r="Q60" t="str">
            <v>GUAYAS_GUAYAQUIL_XIMENA</v>
          </cell>
          <cell r="R60" t="str">
            <v>WS414661321</v>
          </cell>
          <cell r="W60" t="str">
            <v>3050124696</v>
          </cell>
          <cell r="X60" t="str">
            <v>0991858626-0991858626</v>
          </cell>
          <cell r="Z60" t="str">
            <v>nilton@stcfl.com</v>
          </cell>
          <cell r="AA60">
            <v>44937</v>
          </cell>
          <cell r="AD60">
            <v>1</v>
          </cell>
          <cell r="AE60">
            <v>1</v>
          </cell>
          <cell r="AH60" t="str">
            <v>SECTOR PARQUE FORESTAL ENTREGA EN LOCAL S TORQUE CONVERTIDORES EN ESQUINA CORPORACION QUIMICA NACIONAL</v>
          </cell>
          <cell r="AI60" t="str">
            <v>DESPACHO</v>
          </cell>
          <cell r="AJ60" t="str">
            <v>Normal</v>
          </cell>
          <cell r="AL60" t="str">
            <v>NO</v>
          </cell>
          <cell r="AN60" t="str">
            <v>TUE nuevalinea</v>
          </cell>
          <cell r="AO60" t="str">
            <v>CANAL ONLINE</v>
          </cell>
          <cell r="AP60">
            <v>44937</v>
          </cell>
          <cell r="AR60" t="str">
            <v>FLEXTUENTI_WS414661321</v>
          </cell>
          <cell r="AS60">
            <v>329630</v>
          </cell>
          <cell r="AT60" t="str">
            <v>D40</v>
          </cell>
          <cell r="AU60" t="str">
            <v>BTC</v>
          </cell>
          <cell r="AV60">
            <v>1</v>
          </cell>
          <cell r="AW60" t="str">
            <v>LOCAL</v>
          </cell>
          <cell r="AX60" t="str">
            <v>ENTREGADO</v>
          </cell>
          <cell r="AY60" t="str">
            <v>HALFSIM TUENTI PREPAGO NUMERADA $25: 1 und</v>
          </cell>
          <cell r="AZ60" t="str">
            <v>SIMCARD</v>
          </cell>
          <cell r="BA60" t="str">
            <v/>
          </cell>
        </row>
        <row r="61">
          <cell r="A61" t="str">
            <v>WS414661765</v>
          </cell>
          <cell r="B61" t="str">
            <v>FLEXTUENTI</v>
          </cell>
          <cell r="C61">
            <v>44937</v>
          </cell>
          <cell r="D61" t="str">
            <v>FLEXNET ECUADOR - FLEXTUENTI</v>
          </cell>
          <cell r="E61" t="str">
            <v>CALLE 28 DE JUNIO S/N Y GARCIA MORENO ENTRADA LLANO GRANDE</v>
          </cell>
          <cell r="H61" t="str">
            <v>170208</v>
          </cell>
          <cell r="I61" t="str">
            <v>QUITO</v>
          </cell>
          <cell r="J61" t="str">
            <v>PICHINCHA</v>
          </cell>
          <cell r="K61" t="str">
            <v>Veronica Zamora</v>
          </cell>
          <cell r="L61" t="str">
            <v>LA AURORA AV LEON FEBRES CORDERO  SN VIAL 8</v>
          </cell>
          <cell r="O61" t="str">
            <v>923010</v>
          </cell>
          <cell r="P61" t="str">
            <v>923010</v>
          </cell>
          <cell r="Q61" t="str">
            <v>GUAYAS_DAULE _LA AURORA</v>
          </cell>
          <cell r="R61" t="str">
            <v>WS414661765</v>
          </cell>
          <cell r="W61" t="str">
            <v>0929377745</v>
          </cell>
          <cell r="X61" t="str">
            <v>0983922955-0983922955</v>
          </cell>
          <cell r="Z61" t="str">
            <v>verchovi92@gmail.com</v>
          </cell>
          <cell r="AA61">
            <v>44937</v>
          </cell>
          <cell r="AD61">
            <v>1</v>
          </cell>
          <cell r="AE61">
            <v>1</v>
          </cell>
          <cell r="AH61" t="str">
            <v>SECTOR LA AURORA FRENTE A SUPERMAXI URBANIZACION LA JOYA EN ADMINISTRACION</v>
          </cell>
          <cell r="AI61" t="str">
            <v>DESPACHO</v>
          </cell>
          <cell r="AJ61" t="str">
            <v>Normal</v>
          </cell>
          <cell r="AL61" t="str">
            <v>NO</v>
          </cell>
          <cell r="AN61" t="str">
            <v>TUE nuevalinea</v>
          </cell>
          <cell r="AO61" t="str">
            <v>CANAL ONLINE</v>
          </cell>
          <cell r="AP61">
            <v>44937</v>
          </cell>
          <cell r="AR61" t="str">
            <v>FLEXTUENTI_WS414661765</v>
          </cell>
          <cell r="AS61">
            <v>329666</v>
          </cell>
          <cell r="AT61" t="str">
            <v>D40</v>
          </cell>
          <cell r="AU61" t="str">
            <v>BTC</v>
          </cell>
          <cell r="AV61">
            <v>1</v>
          </cell>
          <cell r="AW61" t="str">
            <v>PROVINCIAL</v>
          </cell>
          <cell r="AX61" t="str">
            <v>ENTREGADO</v>
          </cell>
          <cell r="AY61" t="str">
            <v>HALFSIM TUENTI PREPAGO NUMERADA $7: 1 und</v>
          </cell>
          <cell r="AZ61" t="str">
            <v>SIMCARD</v>
          </cell>
          <cell r="BA61" t="str">
            <v/>
          </cell>
        </row>
        <row r="62">
          <cell r="A62" t="str">
            <v>WS414677342</v>
          </cell>
          <cell r="B62" t="str">
            <v>FLEXTUENTI</v>
          </cell>
          <cell r="C62">
            <v>44937</v>
          </cell>
          <cell r="D62" t="str">
            <v>FLEXNET ECUADOR - FLEXTUENTI</v>
          </cell>
          <cell r="E62" t="str">
            <v>CALLE 28 DE JUNIO S/N Y GARCIA MORENO ENTRADA LLANO GRANDE</v>
          </cell>
          <cell r="H62" t="str">
            <v>170208</v>
          </cell>
          <cell r="I62" t="str">
            <v>QUITO</v>
          </cell>
          <cell r="J62" t="str">
            <v>PICHINCHA</v>
          </cell>
          <cell r="K62" t="str">
            <v>María Eugenia Sánchez</v>
          </cell>
          <cell r="L62" t="str">
            <v>TARQUI (GY)   AV CARLOS JULIO AROSEMENA KM 2 5  SN  SN O 1ER PSJE 26 NO</v>
          </cell>
          <cell r="O62" t="str">
            <v>090603</v>
          </cell>
          <cell r="P62" t="str">
            <v>090603</v>
          </cell>
          <cell r="Q62" t="str">
            <v>GUAYAS _GUAYAQUIL_TARQUI (GY)</v>
          </cell>
          <cell r="R62" t="str">
            <v>WS414677342</v>
          </cell>
          <cell r="W62" t="str">
            <v>0963506647</v>
          </cell>
          <cell r="X62" t="str">
            <v>0984923475-0984923475</v>
          </cell>
          <cell r="Z62" t="str">
            <v>sanchezmariae93@gmail.com.ec</v>
          </cell>
          <cell r="AA62">
            <v>44937</v>
          </cell>
          <cell r="AD62">
            <v>1</v>
          </cell>
          <cell r="AE62">
            <v>1</v>
          </cell>
          <cell r="AH62" t="str">
            <v>SECTOR NORTE ENTREGAR EN EL CONCESIONARIO MARESA CENTER MAZDA FIAT JEEP RAM DODGE ANUNCIARSE  CON EL GUARDIA</v>
          </cell>
          <cell r="AI62" t="str">
            <v>DESPACHO</v>
          </cell>
          <cell r="AJ62" t="str">
            <v>Normal</v>
          </cell>
          <cell r="AL62" t="str">
            <v>NO</v>
          </cell>
          <cell r="AN62" t="str">
            <v>TUE nuevalinea</v>
          </cell>
          <cell r="AO62" t="str">
            <v>CANAL ONLINE</v>
          </cell>
          <cell r="AP62">
            <v>44937</v>
          </cell>
          <cell r="AR62" t="str">
            <v>FLEXTUENTI_WS414677342</v>
          </cell>
          <cell r="AS62">
            <v>329660</v>
          </cell>
          <cell r="AT62" t="str">
            <v>D40</v>
          </cell>
          <cell r="AU62" t="str">
            <v>BTC</v>
          </cell>
          <cell r="AV62">
            <v>1</v>
          </cell>
          <cell r="AW62" t="str">
            <v>LOCAL</v>
          </cell>
          <cell r="AX62" t="str">
            <v>ENTREGADO</v>
          </cell>
          <cell r="AY62" t="str">
            <v>HALFSIM TUENTI PREPAGO NUMERADA $7: 1 und</v>
          </cell>
          <cell r="AZ62" t="str">
            <v>SIMCARD</v>
          </cell>
          <cell r="BA62" t="str">
            <v/>
          </cell>
        </row>
        <row r="63">
          <cell r="A63" t="str">
            <v>WS414677349</v>
          </cell>
          <cell r="B63" t="str">
            <v>FLEXTUENTI</v>
          </cell>
          <cell r="C63">
            <v>44937</v>
          </cell>
          <cell r="D63" t="str">
            <v>FLEXNET ECUADOR - FLEXTUENTI</v>
          </cell>
          <cell r="E63" t="str">
            <v>CALLE 28 DE JUNIO S/N Y GARCIA MORENO ENTRADA LLANO GRANDE</v>
          </cell>
          <cell r="H63" t="str">
            <v>170208</v>
          </cell>
          <cell r="I63" t="str">
            <v>QUITO</v>
          </cell>
          <cell r="J63" t="str">
            <v>PICHINCHA</v>
          </cell>
          <cell r="K63" t="str">
            <v>Christian Guerra</v>
          </cell>
          <cell r="L63" t="str">
            <v>COTOCOLLAO  RIOBAMBA N56 242 LUIS ROBALINO</v>
          </cell>
          <cell r="O63" t="str">
            <v>170104</v>
          </cell>
          <cell r="P63" t="str">
            <v>170104</v>
          </cell>
          <cell r="Q63" t="str">
            <v>PICHINCHA_QUITO_COTOCOLLAO</v>
          </cell>
          <cell r="R63" t="str">
            <v>WS414677349</v>
          </cell>
          <cell r="W63" t="str">
            <v>1723375877</v>
          </cell>
          <cell r="X63" t="str">
            <v>0958833884-0958833884</v>
          </cell>
          <cell r="Z63" t="str">
            <v>chrisguerra1594@gmail.com</v>
          </cell>
          <cell r="AA63">
            <v>44937</v>
          </cell>
          <cell r="AD63">
            <v>1</v>
          </cell>
          <cell r="AE63">
            <v>1</v>
          </cell>
          <cell r="AH63" t="str">
            <v>SECTOR SAN CARLOS ATRAS DEL EMOP CASA 2 PISOS VERDE PORTON NEGRO</v>
          </cell>
          <cell r="AI63" t="str">
            <v>DESPACHO</v>
          </cell>
          <cell r="AJ63" t="str">
            <v>Normal</v>
          </cell>
          <cell r="AL63" t="str">
            <v>NO</v>
          </cell>
          <cell r="AN63" t="str">
            <v>TUE nuevalinea</v>
          </cell>
          <cell r="AO63" t="str">
            <v>CANAL ONLINE</v>
          </cell>
          <cell r="AP63">
            <v>44937</v>
          </cell>
          <cell r="AR63" t="str">
            <v>FLEXTUENTI_WS414677349</v>
          </cell>
          <cell r="AS63">
            <v>329531</v>
          </cell>
          <cell r="AT63" t="str">
            <v>D40</v>
          </cell>
          <cell r="AU63" t="str">
            <v>BTC</v>
          </cell>
          <cell r="AV63">
            <v>1</v>
          </cell>
          <cell r="AW63" t="str">
            <v>LOCAL</v>
          </cell>
          <cell r="AX63" t="str">
            <v>INCIDENCIA</v>
          </cell>
          <cell r="AY63" t="str">
            <v>HALFSIM TUENTI PREPAGO NUMERADA $7: 1 und</v>
          </cell>
          <cell r="AZ63" t="str">
            <v>SIMCARD</v>
          </cell>
          <cell r="BA63" t="str">
            <v/>
          </cell>
        </row>
        <row r="64">
          <cell r="A64" t="str">
            <v>WS414677486</v>
          </cell>
          <cell r="B64" t="str">
            <v>FLEXTUENTI</v>
          </cell>
          <cell r="C64">
            <v>44937</v>
          </cell>
          <cell r="D64" t="str">
            <v>FLEXNET ECUADOR - FLEXTUENTI</v>
          </cell>
          <cell r="E64" t="str">
            <v>CALLE 28 DE JUNIO S/N Y GARCIA MORENO ENTRADA LLANO GRANDE</v>
          </cell>
          <cell r="H64" t="str">
            <v>170208</v>
          </cell>
          <cell r="I64" t="str">
            <v>QUITO</v>
          </cell>
          <cell r="J64" t="str">
            <v>PICHINCHA</v>
          </cell>
          <cell r="K64" t="str">
            <v>Wilson Guayanay</v>
          </cell>
          <cell r="L64" t="str">
            <v>COMITE DEL PUEBLO  CALLE SAN MIGUIEL DE ANAGAES  SN  CALLE N53 E</v>
          </cell>
          <cell r="O64" t="str">
            <v>170124</v>
          </cell>
          <cell r="P64" t="str">
            <v>170124</v>
          </cell>
          <cell r="Q64" t="str">
            <v>PICHINCHA_QUITO _COMITE DEL PUEBLO</v>
          </cell>
          <cell r="R64" t="str">
            <v>WS414677486</v>
          </cell>
          <cell r="W64" t="str">
            <v>1718688284</v>
          </cell>
          <cell r="X64" t="str">
            <v>0993925118-0993925118</v>
          </cell>
          <cell r="Z64" t="str">
            <v>wilson.alex@outlook.es</v>
          </cell>
          <cell r="AA64">
            <v>44937</v>
          </cell>
          <cell r="AD64">
            <v>1</v>
          </cell>
          <cell r="AE64">
            <v>1</v>
          </cell>
          <cell r="AH64" t="str">
            <v>SECTOR EL EDEN EN CASA 3 PISO COLOR ROJO Y BLANCO PORTON VERDE TIENDA EN PLANTA BAJA VIVERES YOLANDA DIAGONAL A IMPORTIME EQUIPOS DE SEGURIDAD  CLIENTE PIDE QUE SE LLAME ANTES DE LA ENTREGA</v>
          </cell>
          <cell r="AI64" t="str">
            <v>DESPACHO</v>
          </cell>
          <cell r="AJ64" t="str">
            <v>Normal</v>
          </cell>
          <cell r="AL64" t="str">
            <v>NO</v>
          </cell>
          <cell r="AN64" t="str">
            <v>TUE nuevalinea</v>
          </cell>
          <cell r="AO64" t="str">
            <v>CANAL ONLINE</v>
          </cell>
          <cell r="AP64">
            <v>44937</v>
          </cell>
          <cell r="AR64" t="str">
            <v>FLEXTUENTI_WS414677486</v>
          </cell>
          <cell r="AS64">
            <v>329537</v>
          </cell>
          <cell r="AT64" t="str">
            <v>D40</v>
          </cell>
          <cell r="AU64" t="str">
            <v>BTC</v>
          </cell>
          <cell r="AV64">
            <v>1</v>
          </cell>
          <cell r="AW64" t="str">
            <v>LOCAL</v>
          </cell>
          <cell r="AX64" t="str">
            <v>ENTREGADO</v>
          </cell>
          <cell r="AY64" t="str">
            <v>HALFSIM TUENTI PREPAGO NUMERADA $7: 1 und</v>
          </cell>
          <cell r="AZ64" t="str">
            <v>SIMCARD</v>
          </cell>
          <cell r="BA64" t="str">
            <v/>
          </cell>
        </row>
        <row r="65">
          <cell r="A65" t="str">
            <v>414687524</v>
          </cell>
          <cell r="B65" t="str">
            <v>FLEXTUENTI</v>
          </cell>
          <cell r="C65">
            <v>44938</v>
          </cell>
          <cell r="D65" t="str">
            <v>FLEXNET ECUADOR - FLEXTUENTI</v>
          </cell>
          <cell r="E65" t="str">
            <v>CALLE 28 DE JUNIO S/N Y GARCIA MORENO ENTRADA LLANO GRANDE</v>
          </cell>
          <cell r="H65" t="str">
            <v>170208</v>
          </cell>
          <cell r="I65" t="str">
            <v>QUITO</v>
          </cell>
          <cell r="J65" t="str">
            <v>PICHINCHA</v>
          </cell>
          <cell r="K65" t="str">
            <v>Pablo Moreira</v>
          </cell>
          <cell r="L65" t="str">
            <v>MANTA CALLE 10  SN  AV 4</v>
          </cell>
          <cell r="O65" t="str">
            <v>130207</v>
          </cell>
          <cell r="P65" t="str">
            <v>130207</v>
          </cell>
          <cell r="Q65" t="str">
            <v>MANABI_MANTA _MANTA</v>
          </cell>
          <cell r="R65" t="str">
            <v>414687524</v>
          </cell>
          <cell r="W65" t="str">
            <v>1312559402</v>
          </cell>
          <cell r="X65" t="str">
            <v>0983321827-0994554200</v>
          </cell>
          <cell r="Z65" t="str">
            <v>pablodj1709@gmail.com</v>
          </cell>
          <cell r="AA65">
            <v>44938</v>
          </cell>
          <cell r="AD65">
            <v>1</v>
          </cell>
          <cell r="AE65">
            <v>1</v>
          </cell>
          <cell r="AH65" t="str">
            <v>SECTOR CENTRO FRENTE AL EX BANCO SOLIDARIO ENTREGA EN EL LOCAL JOYA FASHION  VA A RECIBIR LA SRA JENIFER VALDEZ ESPOSA</v>
          </cell>
          <cell r="AI65" t="str">
            <v>DESPACHO</v>
          </cell>
          <cell r="AJ65" t="str">
            <v>Normal</v>
          </cell>
          <cell r="AL65" t="str">
            <v>NO</v>
          </cell>
          <cell r="AN65" t="str">
            <v>TUE portabilidad</v>
          </cell>
          <cell r="AO65" t="str">
            <v>CANAL ONLINE</v>
          </cell>
          <cell r="AP65">
            <v>44938</v>
          </cell>
          <cell r="AR65" t="str">
            <v>FLEXTUENTI_414687524</v>
          </cell>
          <cell r="AS65">
            <v>329598</v>
          </cell>
          <cell r="AT65" t="str">
            <v>D40</v>
          </cell>
          <cell r="AU65" t="str">
            <v>BTC</v>
          </cell>
          <cell r="AV65">
            <v>1</v>
          </cell>
          <cell r="AW65" t="str">
            <v>PROVINCIAL</v>
          </cell>
          <cell r="AX65" t="str">
            <v>ENTREGADO</v>
          </cell>
          <cell r="AY65" t="str">
            <v>HALFSIM TUENTI PREPAGO PORTABILIDAD: 1 und</v>
          </cell>
          <cell r="AZ65" t="str">
            <v>SIMCARD</v>
          </cell>
          <cell r="BA65" t="str">
            <v/>
          </cell>
        </row>
        <row r="66">
          <cell r="A66" t="str">
            <v>414687528</v>
          </cell>
          <cell r="B66" t="str">
            <v>FLEXTUENTI</v>
          </cell>
          <cell r="C66">
            <v>44938</v>
          </cell>
          <cell r="D66" t="str">
            <v>FLEXNET ECUADOR - FLEXTUENTI</v>
          </cell>
          <cell r="E66" t="str">
            <v>CALLE 28 DE JUNIO S/N Y GARCIA MORENO ENTRADA LLANO GRANDE</v>
          </cell>
          <cell r="H66" t="str">
            <v>170208</v>
          </cell>
          <cell r="I66" t="str">
            <v>QUITO</v>
          </cell>
          <cell r="J66" t="str">
            <v>PICHINCHA</v>
          </cell>
          <cell r="K66" t="str">
            <v>Noemi Elizabeth Cagua marcillo</v>
          </cell>
          <cell r="L66" t="str">
            <v>TOSAGUA CALLE  PADRE GAETAN VORTOLI 18  BOLIVAR</v>
          </cell>
          <cell r="O66" t="str">
            <v>131204</v>
          </cell>
          <cell r="P66" t="str">
            <v>131204</v>
          </cell>
          <cell r="Q66" t="str">
            <v>MANABI_TOSAGUA_TOSAGUA</v>
          </cell>
          <cell r="R66" t="str">
            <v>414687528</v>
          </cell>
          <cell r="W66" t="str">
            <v>1720515236</v>
          </cell>
          <cell r="X66" t="str">
            <v>0967546542-0989788724</v>
          </cell>
          <cell r="Z66" t="str">
            <v>noemicagua2016@gmail.com</v>
          </cell>
          <cell r="AA66">
            <v>44938</v>
          </cell>
          <cell r="AD66">
            <v>1</v>
          </cell>
          <cell r="AE66">
            <v>1</v>
          </cell>
          <cell r="AH66" t="str">
            <v>SECTOR ANTIGUO MALECON 2 CASA DE 1 PISO  CON LETRERO DE  FUNERARIA BERMUDEZ O FRENTE A TAPIA MARKET</v>
          </cell>
          <cell r="AI66" t="str">
            <v>DESPACHO</v>
          </cell>
          <cell r="AJ66" t="str">
            <v>Normal</v>
          </cell>
          <cell r="AL66" t="str">
            <v>NO</v>
          </cell>
          <cell r="AN66" t="str">
            <v>TUE portabilidad</v>
          </cell>
          <cell r="AO66" t="str">
            <v>CANAL ONLINE</v>
          </cell>
          <cell r="AP66">
            <v>44938</v>
          </cell>
          <cell r="AR66" t="str">
            <v>FLEXTUENTI_414687528</v>
          </cell>
          <cell r="AS66">
            <v>329521</v>
          </cell>
          <cell r="AT66" t="str">
            <v>D40</v>
          </cell>
          <cell r="AU66" t="str">
            <v>BTC</v>
          </cell>
          <cell r="AV66">
            <v>1</v>
          </cell>
          <cell r="AW66" t="str">
            <v>PROVINCIAL</v>
          </cell>
          <cell r="AX66" t="str">
            <v>ENTREGADO</v>
          </cell>
          <cell r="AY66" t="str">
            <v>HALFSIM TUENTI PREPAGO PORTABILIDAD: 1 und</v>
          </cell>
          <cell r="AZ66" t="str">
            <v>SIMCARD</v>
          </cell>
          <cell r="BA66" t="str">
            <v/>
          </cell>
        </row>
        <row r="67">
          <cell r="A67" t="str">
            <v>414687541</v>
          </cell>
          <cell r="B67" t="str">
            <v>FLEXTUENTI</v>
          </cell>
          <cell r="C67">
            <v>44938</v>
          </cell>
          <cell r="D67" t="str">
            <v>FLEXNET ECUADOR - FLEXTUENTI</v>
          </cell>
          <cell r="E67" t="str">
            <v>CALLE 28 DE JUNIO S/N Y GARCIA MORENO ENTRADA LLANO GRANDE</v>
          </cell>
          <cell r="H67" t="str">
            <v>170208</v>
          </cell>
          <cell r="I67" t="str">
            <v>QUITO</v>
          </cell>
          <cell r="J67" t="str">
            <v>PICHINCHA</v>
          </cell>
          <cell r="K67" t="str">
            <v>Erika Tatiana Rojas</v>
          </cell>
          <cell r="L67" t="str">
            <v>PUENGASI   CALLE SAN FRANCISCO DE QUITO OE17 102   FRANCISCO CALDERON</v>
          </cell>
          <cell r="O67" t="str">
            <v>170409</v>
          </cell>
          <cell r="P67" t="str">
            <v>170409</v>
          </cell>
          <cell r="Q67" t="str">
            <v>PICHINCHA_QUITO_PUENGASI</v>
          </cell>
          <cell r="R67" t="str">
            <v>414687541</v>
          </cell>
          <cell r="W67" t="str">
            <v>1726386616</v>
          </cell>
          <cell r="X67" t="str">
            <v>0998858011-0998286726</v>
          </cell>
          <cell r="Z67" t="str">
            <v>tatismin501@gmail.com</v>
          </cell>
          <cell r="AA67">
            <v>44938</v>
          </cell>
          <cell r="AD67">
            <v>1</v>
          </cell>
          <cell r="AE67">
            <v>1</v>
          </cell>
          <cell r="AH67" t="str">
            <v>BARRIO OBRERO INDEPENDIENTE  CASA DE 2 PISOS COLOR CELESTE   FRENTE A LA CASA BARRIAL DEL BARRIO</v>
          </cell>
          <cell r="AI67" t="str">
            <v>DESPACHO</v>
          </cell>
          <cell r="AJ67" t="str">
            <v>Normal</v>
          </cell>
          <cell r="AL67" t="str">
            <v>NO</v>
          </cell>
          <cell r="AN67" t="str">
            <v>TUE portabilidad</v>
          </cell>
          <cell r="AO67" t="str">
            <v>CANAL ONLINE</v>
          </cell>
          <cell r="AP67">
            <v>44938</v>
          </cell>
          <cell r="AR67" t="str">
            <v>FLEXTUENTI_414687541</v>
          </cell>
          <cell r="AS67">
            <v>329596</v>
          </cell>
          <cell r="AT67" t="str">
            <v>D40</v>
          </cell>
          <cell r="AU67" t="str">
            <v>BTC</v>
          </cell>
          <cell r="AV67">
            <v>1</v>
          </cell>
          <cell r="AW67" t="str">
            <v>LOCAL</v>
          </cell>
          <cell r="AX67" t="str">
            <v>ENTREGADO</v>
          </cell>
          <cell r="AY67" t="str">
            <v>HALFSIM TUENTI PREPAGO PORTABILIDAD: 1 und</v>
          </cell>
          <cell r="AZ67" t="str">
            <v>SIMCARD</v>
          </cell>
          <cell r="BA67" t="str">
            <v/>
          </cell>
        </row>
        <row r="68">
          <cell r="A68" t="str">
            <v>414687590</v>
          </cell>
          <cell r="B68" t="str">
            <v>FLEXTUENTI</v>
          </cell>
          <cell r="C68">
            <v>44938</v>
          </cell>
          <cell r="D68" t="str">
            <v>FLEXNET ECUADOR - FLEXTUENTI</v>
          </cell>
          <cell r="E68" t="str">
            <v>CALLE 28 DE JUNIO S/N Y GARCIA MORENO ENTRADA LLANO GRANDE</v>
          </cell>
          <cell r="H68" t="str">
            <v>170208</v>
          </cell>
          <cell r="I68" t="str">
            <v>QUITO</v>
          </cell>
          <cell r="J68" t="str">
            <v>PICHINCHA</v>
          </cell>
          <cell r="K68" t="str">
            <v>Xiomara Gianella Villon Vargas</v>
          </cell>
          <cell r="L68" t="str">
            <v>TARQUI  CALLE ATAHUALPA CHAVEZ GONZALEZ  MZ B SOLAR 4  NICASIO SAFADI</v>
          </cell>
          <cell r="O68" t="str">
            <v>090505</v>
          </cell>
          <cell r="P68" t="str">
            <v>090505</v>
          </cell>
          <cell r="Q68" t="str">
            <v>GUAYAS_GUAYAQUIL_TARQUI</v>
          </cell>
          <cell r="R68" t="str">
            <v>414687590</v>
          </cell>
          <cell r="W68" t="str">
            <v>0930716295</v>
          </cell>
          <cell r="X68" t="str">
            <v>0961913207-0963661140</v>
          </cell>
          <cell r="Z68" t="str">
            <v>xiomygia@gmail.com</v>
          </cell>
          <cell r="AA68">
            <v>44938</v>
          </cell>
          <cell r="AD68">
            <v>1</v>
          </cell>
          <cell r="AE68">
            <v>1</v>
          </cell>
          <cell r="AH68" t="str">
            <v>CIUDADELA ATARAZANA  CASA DE 2 PISOS CON TECHO AZUL DIAGONAL A  LA ENTRADAD 1 DE  SOLCA  ATRAS DEL UPC</v>
          </cell>
          <cell r="AI68" t="str">
            <v>DESPACHO</v>
          </cell>
          <cell r="AJ68" t="str">
            <v>Normal</v>
          </cell>
          <cell r="AL68" t="str">
            <v>NO</v>
          </cell>
          <cell r="AN68" t="str">
            <v>TUE portabilidad</v>
          </cell>
          <cell r="AO68" t="str">
            <v>CANAL ONLINE</v>
          </cell>
          <cell r="AP68">
            <v>44938</v>
          </cell>
          <cell r="AR68" t="str">
            <v>FLEXTUENTI_414687590</v>
          </cell>
          <cell r="AS68">
            <v>329620</v>
          </cell>
          <cell r="AT68" t="str">
            <v>D40</v>
          </cell>
          <cell r="AU68" t="str">
            <v>BTC</v>
          </cell>
          <cell r="AV68">
            <v>1</v>
          </cell>
          <cell r="AW68" t="str">
            <v>LOCAL</v>
          </cell>
          <cell r="AX68" t="str">
            <v>ENTREGADO</v>
          </cell>
          <cell r="AY68" t="str">
            <v>HALFSIM TUENTI PREPAGO PORTABILIDAD: 1 und</v>
          </cell>
          <cell r="AZ68" t="str">
            <v>SIMCARD</v>
          </cell>
          <cell r="BA68" t="str">
            <v/>
          </cell>
        </row>
        <row r="69">
          <cell r="A69" t="str">
            <v>414687591</v>
          </cell>
          <cell r="B69" t="str">
            <v>FLEXTUENTI</v>
          </cell>
          <cell r="C69">
            <v>44938</v>
          </cell>
          <cell r="D69" t="str">
            <v>FLEXNET ECUADOR - FLEXTUENTI</v>
          </cell>
          <cell r="E69" t="str">
            <v>CALLE 28 DE JUNIO S/N Y GARCIA MORENO ENTRADA LLANO GRANDE</v>
          </cell>
          <cell r="H69" t="str">
            <v>170208</v>
          </cell>
          <cell r="I69" t="str">
            <v>QUITO</v>
          </cell>
          <cell r="J69" t="str">
            <v>PICHINCHA</v>
          </cell>
          <cell r="K69" t="str">
            <v>Alfonso Abdel Bermudez Andrade</v>
          </cell>
          <cell r="L69" t="str">
            <v>TOSAGUA CALLE  PADRE GAETAN VORTOLI 18 BOLIVAR</v>
          </cell>
          <cell r="O69" t="str">
            <v>131204</v>
          </cell>
          <cell r="P69" t="str">
            <v>131204</v>
          </cell>
          <cell r="Q69" t="str">
            <v>MANABI_TOSAGUA_TOSAGUA</v>
          </cell>
          <cell r="R69" t="str">
            <v>414687591</v>
          </cell>
          <cell r="W69" t="str">
            <v>1315799559</v>
          </cell>
          <cell r="X69" t="str">
            <v>0967903890-0989788724</v>
          </cell>
          <cell r="Z69" t="str">
            <v>noemicagua2016@gmail.com</v>
          </cell>
          <cell r="AA69">
            <v>44938</v>
          </cell>
          <cell r="AD69">
            <v>1</v>
          </cell>
          <cell r="AE69">
            <v>1</v>
          </cell>
          <cell r="AH69" t="str">
            <v>SECTOR ANTIGUO MALECON 2 CASA DE 1 PISO  CON LETRERO DE  FUNERARIA BERMUDEZ O FRENTE A TAPIA MARKET</v>
          </cell>
          <cell r="AI69" t="str">
            <v>DESPACHO</v>
          </cell>
          <cell r="AJ69" t="str">
            <v>Normal</v>
          </cell>
          <cell r="AL69" t="str">
            <v>NO</v>
          </cell>
          <cell r="AN69" t="str">
            <v>TUE portabilidad</v>
          </cell>
          <cell r="AO69" t="str">
            <v>CANAL ONLINE</v>
          </cell>
          <cell r="AP69">
            <v>44938</v>
          </cell>
          <cell r="AR69" t="str">
            <v>FLEXTUENTI_414687591</v>
          </cell>
          <cell r="AS69">
            <v>329566</v>
          </cell>
          <cell r="AT69" t="str">
            <v>D40</v>
          </cell>
          <cell r="AU69" t="str">
            <v>BTC</v>
          </cell>
          <cell r="AV69">
            <v>1</v>
          </cell>
          <cell r="AW69" t="str">
            <v>PROVINCIAL</v>
          </cell>
          <cell r="AX69" t="str">
            <v>ENTREGADO</v>
          </cell>
          <cell r="AY69" t="str">
            <v>HALFSIM TUENTI PREPAGO PORTABILIDAD: 1 und</v>
          </cell>
          <cell r="AZ69" t="str">
            <v>SIMCARD</v>
          </cell>
          <cell r="BA69" t="str">
            <v/>
          </cell>
        </row>
        <row r="70">
          <cell r="A70" t="str">
            <v>414687597</v>
          </cell>
          <cell r="B70" t="str">
            <v>FLEXTUENTI</v>
          </cell>
          <cell r="C70">
            <v>44938</v>
          </cell>
          <cell r="D70" t="str">
            <v>FLEXNET ECUADOR - FLEXTUENTI</v>
          </cell>
          <cell r="E70" t="str">
            <v>CALLE 28 DE JUNIO S/N Y GARCIA MORENO ENTRADA LLANO GRANDE</v>
          </cell>
          <cell r="H70" t="str">
            <v>170208</v>
          </cell>
          <cell r="I70" t="str">
            <v>QUITO</v>
          </cell>
          <cell r="J70" t="str">
            <v>PICHINCHA</v>
          </cell>
          <cell r="K70" t="str">
            <v>LUIS GUALAN</v>
          </cell>
          <cell r="L70" t="str">
            <v>QUITUMBE CALLE S34 O CALLA R  LOTE 20  CALLE S O K</v>
          </cell>
          <cell r="O70" t="str">
            <v>170703</v>
          </cell>
          <cell r="P70" t="str">
            <v>170703</v>
          </cell>
          <cell r="Q70" t="str">
            <v>PICHINCHA_QUITO_QUITUMBE</v>
          </cell>
          <cell r="R70" t="str">
            <v>414687597</v>
          </cell>
          <cell r="W70" t="str">
            <v>1718274390</v>
          </cell>
          <cell r="X70" t="str">
            <v>0960515834-0968960250</v>
          </cell>
          <cell r="Z70" t="str">
            <v>l.ggc@hotmail.com</v>
          </cell>
          <cell r="AA70">
            <v>44938</v>
          </cell>
          <cell r="AD70">
            <v>1</v>
          </cell>
          <cell r="AE70">
            <v>1</v>
          </cell>
          <cell r="AH70" t="str">
            <v>BARRIO SAN MARTIN DE PORRAS CASA DE 3 PISOS COLOR ROJO CON TIENDA TU MERCADITO    O A1 CUADRA DEL  UPC O ATRAS DE SERMAN AUTOSUR INGENIERO MECANICO</v>
          </cell>
          <cell r="AI70" t="str">
            <v>DESPACHO</v>
          </cell>
          <cell r="AJ70" t="str">
            <v>Normal</v>
          </cell>
          <cell r="AL70" t="str">
            <v>NO</v>
          </cell>
          <cell r="AN70" t="str">
            <v>TUE portabilidad</v>
          </cell>
          <cell r="AO70" t="str">
            <v>CANAL ONLINE</v>
          </cell>
          <cell r="AP70">
            <v>44938</v>
          </cell>
          <cell r="AR70" t="str">
            <v>FLEXTUENTI_414687597</v>
          </cell>
          <cell r="AS70">
            <v>329599</v>
          </cell>
          <cell r="AT70" t="str">
            <v>D40</v>
          </cell>
          <cell r="AU70" t="str">
            <v>BTC</v>
          </cell>
          <cell r="AV70">
            <v>1</v>
          </cell>
          <cell r="AW70" t="str">
            <v>LOCAL</v>
          </cell>
          <cell r="AX70" t="str">
            <v>EN_TRANSITO</v>
          </cell>
          <cell r="AY70" t="str">
            <v>HALFSIM TUENTI PREPAGO PORTABILIDAD: 1 und</v>
          </cell>
          <cell r="AZ70" t="str">
            <v>SIMCARD</v>
          </cell>
          <cell r="BA70" t="str">
            <v/>
          </cell>
        </row>
        <row r="71">
          <cell r="A71" t="str">
            <v>414687657</v>
          </cell>
          <cell r="B71" t="str">
            <v>FLEXTUENTI</v>
          </cell>
          <cell r="C71">
            <v>44938</v>
          </cell>
          <cell r="D71" t="str">
            <v>FLEXNET ECUADOR - FLEXTUENTI</v>
          </cell>
          <cell r="E71" t="str">
            <v>CALLE 28 DE JUNIO S/N Y GARCIA MORENO ENTRADA LLANO GRANDE</v>
          </cell>
          <cell r="H71" t="str">
            <v>170208</v>
          </cell>
          <cell r="I71" t="str">
            <v>QUITO</v>
          </cell>
          <cell r="J71" t="str">
            <v>PICHINCHA</v>
          </cell>
          <cell r="K71" t="str">
            <v>Migdalia yessenia Veliz Rodriguez</v>
          </cell>
          <cell r="L71" t="str">
            <v>18 DE OCTUBRE  CALLE SN  PISO 1  AV REALES TAMARINDOS</v>
          </cell>
          <cell r="O71" t="str">
            <v>130102</v>
          </cell>
          <cell r="P71" t="str">
            <v>130102</v>
          </cell>
          <cell r="Q71" t="str">
            <v>MANABI_PORTOVIEJO_18 DE OCTUBRE</v>
          </cell>
          <cell r="R71" t="str">
            <v>414687657</v>
          </cell>
          <cell r="W71" t="str">
            <v>1308549052</v>
          </cell>
          <cell r="X71" t="str">
            <v>0982242167-0993896019</v>
          </cell>
          <cell r="Z71" t="str">
            <v>migdaliaveliz75@gmail.com</v>
          </cell>
          <cell r="AA71">
            <v>44938</v>
          </cell>
          <cell r="AD71">
            <v>1</v>
          </cell>
          <cell r="AE71">
            <v>1</v>
          </cell>
          <cell r="AH71" t="str">
            <v>CIUDADELA  PRIMERO DE MAYO ENTREGAR EN EL EDIFICO DEL SEGURO CAMPESINO  DIAGONAL A BANCO DE PICHINCHA</v>
          </cell>
          <cell r="AI71" t="str">
            <v>DESPACHO</v>
          </cell>
          <cell r="AJ71" t="str">
            <v>Normal</v>
          </cell>
          <cell r="AL71" t="str">
            <v>NO</v>
          </cell>
          <cell r="AN71" t="str">
            <v>TUE portabilidad</v>
          </cell>
          <cell r="AO71" t="str">
            <v>CANAL ONLINE</v>
          </cell>
          <cell r="AP71">
            <v>44938</v>
          </cell>
          <cell r="AR71" t="str">
            <v>FLEXTUENTI_414687657</v>
          </cell>
          <cell r="AS71">
            <v>329515</v>
          </cell>
          <cell r="AT71" t="str">
            <v>D40</v>
          </cell>
          <cell r="AU71" t="str">
            <v>BTC</v>
          </cell>
          <cell r="AV71">
            <v>1</v>
          </cell>
          <cell r="AW71" t="str">
            <v>PROVINCIAL</v>
          </cell>
          <cell r="AX71" t="str">
            <v>ENTREGADO</v>
          </cell>
          <cell r="AY71" t="str">
            <v>HALFSIM TUENTI PREPAGO PORTABILIDAD: 1 und</v>
          </cell>
          <cell r="AZ71" t="str">
            <v>SIMCARD</v>
          </cell>
          <cell r="BA71" t="str">
            <v/>
          </cell>
        </row>
        <row r="72">
          <cell r="A72" t="str">
            <v>414687701</v>
          </cell>
          <cell r="B72" t="str">
            <v>FLEXTUENTI</v>
          </cell>
          <cell r="C72">
            <v>44938</v>
          </cell>
          <cell r="D72" t="str">
            <v>FLEXNET ECUADOR - FLEXTUENTI</v>
          </cell>
          <cell r="E72" t="str">
            <v>CALLE 28 DE JUNIO S/N Y GARCIA MORENO ENTRADA LLANO GRANDE</v>
          </cell>
          <cell r="H72" t="str">
            <v>170208</v>
          </cell>
          <cell r="I72" t="str">
            <v>QUITO</v>
          </cell>
          <cell r="J72" t="str">
            <v>PICHINCHA</v>
          </cell>
          <cell r="K72" t="str">
            <v>Mario Alexis Villamar Herrera</v>
          </cell>
          <cell r="L72" t="str">
            <v>OFICINA TRAMACO SAN MARINO</v>
          </cell>
          <cell r="O72" t="str">
            <v>GUAYAQUIL</v>
          </cell>
          <cell r="P72" t="str">
            <v>GUAYAQUIL</v>
          </cell>
          <cell r="Q72" t="str">
            <v>GUAYAS_GUAYAQUIL_</v>
          </cell>
          <cell r="R72" t="str">
            <v>414687701</v>
          </cell>
          <cell r="W72" t="str">
            <v>0953931987</v>
          </cell>
          <cell r="X72" t="str">
            <v>0962301414-0988052507</v>
          </cell>
          <cell r="Z72" t="str">
            <v>alexvillamar95@gmail.com</v>
          </cell>
          <cell r="AA72">
            <v>44938</v>
          </cell>
          <cell r="AD72">
            <v>1</v>
          </cell>
          <cell r="AE72">
            <v>1</v>
          </cell>
          <cell r="AH72" t="str">
            <v/>
          </cell>
          <cell r="AI72" t="str">
            <v>DESPACHO</v>
          </cell>
          <cell r="AJ72" t="str">
            <v>DERIVADO PICK UP</v>
          </cell>
          <cell r="AL72" t="str">
            <v>NO</v>
          </cell>
          <cell r="AN72" t="str">
            <v>TUE portabilidad</v>
          </cell>
          <cell r="AO72" t="str">
            <v>CANAL ONLINE</v>
          </cell>
          <cell r="AP72">
            <v>44938</v>
          </cell>
          <cell r="AR72" t="str">
            <v>FLEXTUENTI_414687701</v>
          </cell>
          <cell r="AS72">
            <v>329662</v>
          </cell>
          <cell r="AT72" t="str">
            <v>D40</v>
          </cell>
          <cell r="AU72" t="str">
            <v>BTC</v>
          </cell>
          <cell r="AV72">
            <v>1</v>
          </cell>
          <cell r="AW72" t="str">
            <v>PROVINCIAL</v>
          </cell>
          <cell r="AX72" t="str">
            <v>INCIDENCIA</v>
          </cell>
          <cell r="AY72" t="str">
            <v>HALFSIM TUENTI PREPAGO PORTABILIDAD: 1 und</v>
          </cell>
          <cell r="AZ72" t="str">
            <v>SIMCARD</v>
          </cell>
          <cell r="BA72" t="str">
            <v/>
          </cell>
        </row>
        <row r="73">
          <cell r="A73" t="str">
            <v>414687930</v>
          </cell>
          <cell r="B73" t="str">
            <v>FLEXTUENTI</v>
          </cell>
          <cell r="C73">
            <v>44938</v>
          </cell>
          <cell r="D73" t="str">
            <v>FLEXNET ECUADOR - FLEXTUENTI</v>
          </cell>
          <cell r="E73" t="str">
            <v>CALLE 28 DE JUNIO S/N Y GARCIA MORENO ENTRADA LLANO GRANDE</v>
          </cell>
          <cell r="H73" t="str">
            <v>170208</v>
          </cell>
          <cell r="I73" t="str">
            <v>QUITO</v>
          </cell>
          <cell r="J73" t="str">
            <v>PICHINCHA</v>
          </cell>
          <cell r="K73" t="str">
            <v>GINA LUZMILA ANCHUNDIA MATAMOROS</v>
          </cell>
          <cell r="L73" t="str">
            <v>TARQUI (GY)  AV DEL ROTARISMO  BLOQUE C  LOCAL 6  CALLE PRIMERA</v>
          </cell>
          <cell r="O73" t="str">
            <v>090507</v>
          </cell>
          <cell r="P73" t="str">
            <v>090507</v>
          </cell>
          <cell r="Q73" t="str">
            <v>GUAYAS_GUAYAQUIL_TARQUI (GY)</v>
          </cell>
          <cell r="R73" t="str">
            <v>414687930</v>
          </cell>
          <cell r="W73" t="str">
            <v>0916646581</v>
          </cell>
          <cell r="X73" t="str">
            <v>0996847943-0994137408</v>
          </cell>
          <cell r="Z73" t="str">
            <v>oeayon@hotmail.com</v>
          </cell>
          <cell r="AA73">
            <v>44938</v>
          </cell>
          <cell r="AD73">
            <v>1</v>
          </cell>
          <cell r="AE73">
            <v>1</v>
          </cell>
          <cell r="AH73" t="str">
            <v>SECTOR URDESA CENTRAL  FRENTE A ISPANA DE SEGUROS ENTREGAR EN  COMPUMILLENIUM  LOCAL CREMA  CENTRO COMERCIAL URDESA</v>
          </cell>
          <cell r="AI73" t="str">
            <v>DESPACHO</v>
          </cell>
          <cell r="AJ73" t="str">
            <v>Normal</v>
          </cell>
          <cell r="AL73" t="str">
            <v>NO</v>
          </cell>
          <cell r="AN73" t="str">
            <v>TUE portabilidad</v>
          </cell>
          <cell r="AO73" t="str">
            <v>CANAL ONLINE</v>
          </cell>
          <cell r="AP73">
            <v>44938</v>
          </cell>
          <cell r="AR73" t="str">
            <v>FLEXTUENTI_414687930</v>
          </cell>
          <cell r="AS73">
            <v>329625</v>
          </cell>
          <cell r="AT73" t="str">
            <v>D40</v>
          </cell>
          <cell r="AU73" t="str">
            <v>BTC</v>
          </cell>
          <cell r="AV73">
            <v>1</v>
          </cell>
          <cell r="AW73" t="str">
            <v>LOCAL</v>
          </cell>
          <cell r="AX73" t="str">
            <v>ENTREGADO</v>
          </cell>
          <cell r="AY73" t="str">
            <v>HALFSIM TUENTI PREPAGO PORTABILIDAD: 1 und</v>
          </cell>
          <cell r="AZ73" t="str">
            <v>SIMCARD</v>
          </cell>
          <cell r="BA73" t="str">
            <v/>
          </cell>
        </row>
        <row r="74">
          <cell r="A74" t="str">
            <v>414688121</v>
          </cell>
          <cell r="B74" t="str">
            <v>FLEXTUENTI</v>
          </cell>
          <cell r="C74">
            <v>44938</v>
          </cell>
          <cell r="D74" t="str">
            <v>FLEXNET ECUADOR - FLEXTUENTI</v>
          </cell>
          <cell r="E74" t="str">
            <v>CALLE 28 DE JUNIO S/N Y GARCIA MORENO ENTRADA LLANO GRANDE</v>
          </cell>
          <cell r="H74" t="str">
            <v>170208</v>
          </cell>
          <cell r="I74" t="str">
            <v>QUITO</v>
          </cell>
          <cell r="J74" t="str">
            <v>PICHINCHA</v>
          </cell>
          <cell r="K74" t="str">
            <v>Gabriela Toapanta</v>
          </cell>
          <cell r="L74" t="str">
            <v>BELISARIO QUEVEDO CALLE ASUNCION  OE5 160  ALASKA</v>
          </cell>
          <cell r="O74" t="str">
            <v>170402</v>
          </cell>
          <cell r="P74" t="str">
            <v>170402</v>
          </cell>
          <cell r="Q74" t="str">
            <v>PICHINCHA_QUITO_BELISARIO QUEVEDO</v>
          </cell>
          <cell r="R74" t="str">
            <v>414688121</v>
          </cell>
          <cell r="W74" t="str">
            <v>1721086682</v>
          </cell>
          <cell r="X74" t="str">
            <v>0984467660-0987772214</v>
          </cell>
          <cell r="Z74" t="str">
            <v>gabitapilar1987@gmail.com</v>
          </cell>
          <cell r="AA74">
            <v>44938</v>
          </cell>
          <cell r="AD74">
            <v>1</v>
          </cell>
          <cell r="AE74">
            <v>1</v>
          </cell>
          <cell r="AH74" t="str">
            <v>SECTOR DEL HOSPITAL CARLOS ANDRADE MARIN ENTREGAR EN DON PEDRO RESTAURANTE ECUATORIANO A 1 CUADRA DEL COLEGIO FRANCISCO FEBRES CORDERO LASALLE</v>
          </cell>
          <cell r="AI74" t="str">
            <v>DESPACHO</v>
          </cell>
          <cell r="AJ74" t="str">
            <v>Normal</v>
          </cell>
          <cell r="AL74" t="str">
            <v>NO</v>
          </cell>
          <cell r="AN74" t="str">
            <v>TUE portabilidad</v>
          </cell>
          <cell r="AO74" t="str">
            <v>CANAL ONLINE</v>
          </cell>
          <cell r="AP74">
            <v>44938</v>
          </cell>
          <cell r="AR74" t="str">
            <v>FLEXTUENTI_414688121</v>
          </cell>
          <cell r="AS74">
            <v>329586</v>
          </cell>
          <cell r="AT74" t="str">
            <v>D40</v>
          </cell>
          <cell r="AU74" t="str">
            <v>BTC</v>
          </cell>
          <cell r="AV74">
            <v>1</v>
          </cell>
          <cell r="AW74" t="str">
            <v>LOCAL</v>
          </cell>
          <cell r="AX74" t="str">
            <v>ENTREGADO</v>
          </cell>
          <cell r="AY74" t="str">
            <v>HALFSIM TUENTI PREPAGO PORTABILIDAD: 1 und</v>
          </cell>
          <cell r="AZ74" t="str">
            <v>SIMCARD</v>
          </cell>
          <cell r="BA74" t="str">
            <v/>
          </cell>
        </row>
        <row r="75">
          <cell r="A75" t="str">
            <v>414688131</v>
          </cell>
          <cell r="B75" t="str">
            <v>FLEXTUENTI</v>
          </cell>
          <cell r="C75">
            <v>44938</v>
          </cell>
          <cell r="D75" t="str">
            <v>FLEXNET ECUADOR - FLEXTUENTI</v>
          </cell>
          <cell r="E75" t="str">
            <v>CALLE 28 DE JUNIO S/N Y GARCIA MORENO ENTRADA LLANO GRANDE</v>
          </cell>
          <cell r="H75" t="str">
            <v>170208</v>
          </cell>
          <cell r="I75" t="str">
            <v>QUITO</v>
          </cell>
          <cell r="J75" t="str">
            <v>PICHINCHA</v>
          </cell>
          <cell r="K75" t="str">
            <v>Joselyn Cando</v>
          </cell>
          <cell r="L75" t="str">
            <v>CALDERON (PI)  CALLE CARAPUNGO OE4 63 CALLE QUITUS</v>
          </cell>
          <cell r="O75" t="str">
            <v>170203</v>
          </cell>
          <cell r="P75" t="str">
            <v>170203</v>
          </cell>
          <cell r="Q75" t="str">
            <v>PICHINCHA_QUITO_CALDERON (PI)</v>
          </cell>
          <cell r="R75" t="str">
            <v>414688131</v>
          </cell>
          <cell r="W75" t="str">
            <v>1722190111</v>
          </cell>
          <cell r="X75" t="str">
            <v>0983131287-0222825677</v>
          </cell>
          <cell r="Z75" t="str">
            <v>joselynlizb@gmail.com</v>
          </cell>
          <cell r="AA75">
            <v>44938</v>
          </cell>
          <cell r="AD75">
            <v>1</v>
          </cell>
          <cell r="AE75">
            <v>1</v>
          </cell>
          <cell r="AH75" t="str">
            <v>SECTOR CALDERON ENTREGAR EN LA COOPERATIVA COTOCOLLAO JUNTO A VIVERES CALDERON</v>
          </cell>
          <cell r="AI75" t="str">
            <v>DESPACHO</v>
          </cell>
          <cell r="AJ75" t="str">
            <v>Normal</v>
          </cell>
          <cell r="AL75" t="str">
            <v>NO</v>
          </cell>
          <cell r="AN75" t="str">
            <v>TUE portabilidad</v>
          </cell>
          <cell r="AO75" t="str">
            <v>CANAL ONLINE</v>
          </cell>
          <cell r="AP75">
            <v>44938</v>
          </cell>
          <cell r="AR75" t="str">
            <v>FLEXTUENTI_414688131</v>
          </cell>
          <cell r="AS75">
            <v>329524</v>
          </cell>
          <cell r="AT75" t="str">
            <v>D40</v>
          </cell>
          <cell r="AU75" t="str">
            <v>BTC</v>
          </cell>
          <cell r="AV75">
            <v>1</v>
          </cell>
          <cell r="AW75" t="str">
            <v>LOCAL</v>
          </cell>
          <cell r="AX75" t="str">
            <v>ENTREGADO</v>
          </cell>
          <cell r="AY75" t="str">
            <v>HALFSIM TUENTI PREPAGO PORTABILIDAD: 1 und</v>
          </cell>
          <cell r="AZ75" t="str">
            <v>SIMCARD</v>
          </cell>
          <cell r="BA75" t="str">
            <v/>
          </cell>
        </row>
        <row r="76">
          <cell r="A76" t="str">
            <v>414688133</v>
          </cell>
          <cell r="B76" t="str">
            <v>FLEXTUENTI</v>
          </cell>
          <cell r="C76">
            <v>44938</v>
          </cell>
          <cell r="D76" t="str">
            <v>FLEXNET ECUADOR - FLEXTUENTI</v>
          </cell>
          <cell r="E76" t="str">
            <v>CALLE 28 DE JUNIO S/N Y GARCIA MORENO ENTRADA LLANO GRANDE</v>
          </cell>
          <cell r="H76" t="str">
            <v>170208</v>
          </cell>
          <cell r="I76" t="str">
            <v>QUITO</v>
          </cell>
          <cell r="J76" t="str">
            <v>PICHINCHA</v>
          </cell>
          <cell r="K76" t="str">
            <v>Silvia vizueta</v>
          </cell>
          <cell r="L76" t="str">
            <v>CHIRIJOS CALLE JUAN FARINO GAVILANES CASA 106  CALLE SIMON BOLIVAR</v>
          </cell>
          <cell r="O76" t="str">
            <v>091709</v>
          </cell>
          <cell r="P76" t="str">
            <v>091709</v>
          </cell>
          <cell r="Q76" t="str">
            <v>GUAYAS_MILAGRO_CHIRIJOS</v>
          </cell>
          <cell r="R76" t="str">
            <v>414688133</v>
          </cell>
          <cell r="W76" t="str">
            <v>0917628927</v>
          </cell>
          <cell r="X76" t="str">
            <v>0999314292-0939960516</v>
          </cell>
          <cell r="Z76" t="str">
            <v>lorenavizueta006@gmail.com</v>
          </cell>
          <cell r="AA76">
            <v>44938</v>
          </cell>
          <cell r="AD76">
            <v>1</v>
          </cell>
          <cell r="AE76">
            <v>1</v>
          </cell>
          <cell r="AH76" t="str">
            <v>CDLA 22 DE NOVIEMBRE CASA DE 2 PISOS COLOR AMARILLO HUESO Y PILARES  ANARANJADOS CON BALCON DE PALET NARANJA CON 3 PALMAS JUNTO A LA TIENDA ESQUINERA</v>
          </cell>
          <cell r="AI76" t="str">
            <v>DESPACHO</v>
          </cell>
          <cell r="AJ76" t="str">
            <v>Normal</v>
          </cell>
          <cell r="AL76" t="str">
            <v>NO</v>
          </cell>
          <cell r="AN76" t="str">
            <v>TUE portabilidad</v>
          </cell>
          <cell r="AO76" t="str">
            <v>CANAL ONLINE</v>
          </cell>
          <cell r="AP76">
            <v>44938</v>
          </cell>
          <cell r="AR76" t="str">
            <v>FLEXTUENTI_414688133</v>
          </cell>
          <cell r="AS76">
            <v>329556</v>
          </cell>
          <cell r="AT76" t="str">
            <v>D40</v>
          </cell>
          <cell r="AU76" t="str">
            <v>BTC</v>
          </cell>
          <cell r="AV76">
            <v>1</v>
          </cell>
          <cell r="AW76" t="str">
            <v>PROVINCIAL</v>
          </cell>
          <cell r="AX76" t="str">
            <v>ENTREGADO</v>
          </cell>
          <cell r="AY76" t="str">
            <v>HALFSIM TUENTI PREPAGO PORTABILIDAD: 1 und</v>
          </cell>
          <cell r="AZ76" t="str">
            <v>SIMCARD</v>
          </cell>
          <cell r="BA76" t="str">
            <v/>
          </cell>
        </row>
        <row r="77">
          <cell r="A77" t="str">
            <v>414688134</v>
          </cell>
          <cell r="B77" t="str">
            <v>FLEXTUENTI</v>
          </cell>
          <cell r="C77">
            <v>44938</v>
          </cell>
          <cell r="D77" t="str">
            <v>FLEXNET ECUADOR - FLEXTUENTI</v>
          </cell>
          <cell r="E77" t="str">
            <v>CALLE 28 DE JUNIO S/N Y GARCIA MORENO ENTRADA LLANO GRANDE</v>
          </cell>
          <cell r="H77" t="str">
            <v>170208</v>
          </cell>
          <cell r="I77" t="str">
            <v>QUITO</v>
          </cell>
          <cell r="J77" t="str">
            <v>PICHINCHA</v>
          </cell>
          <cell r="K77" t="str">
            <v>María Serrano</v>
          </cell>
          <cell r="L77" t="str">
            <v>LA AURORA  AV LEON FEBRES CORDERO  MZ 7  VILLA 33</v>
          </cell>
          <cell r="O77" t="str">
            <v>091910</v>
          </cell>
          <cell r="P77" t="str">
            <v>091910</v>
          </cell>
          <cell r="Q77" t="str">
            <v>GUAYAS_DAULE_LA AURORA</v>
          </cell>
          <cell r="R77" t="str">
            <v>414688134</v>
          </cell>
          <cell r="W77" t="str">
            <v>0912387867</v>
          </cell>
          <cell r="X77" t="str">
            <v>0979497306-0979497306</v>
          </cell>
          <cell r="Z77" t="str">
            <v>jmendifer@gmail.com</v>
          </cell>
          <cell r="AA77">
            <v>44938</v>
          </cell>
          <cell r="AD77">
            <v>1</v>
          </cell>
          <cell r="AE77">
            <v>1</v>
          </cell>
          <cell r="AH77" t="str">
            <v>URBANIZACION LA JOYA ETAPA TIARA FRENTE AL GIMNASIO TAURUS ANUNCIARSE CON EL GUARDIA</v>
          </cell>
          <cell r="AI77" t="str">
            <v>DESPACHO</v>
          </cell>
          <cell r="AJ77" t="str">
            <v>Normal</v>
          </cell>
          <cell r="AL77" t="str">
            <v>NO</v>
          </cell>
          <cell r="AN77" t="str">
            <v>TUE portabilidad</v>
          </cell>
          <cell r="AO77" t="str">
            <v>CANAL ONLINE</v>
          </cell>
          <cell r="AP77">
            <v>44938</v>
          </cell>
          <cell r="AR77" t="str">
            <v>FLEXTUENTI_414688134</v>
          </cell>
          <cell r="AS77">
            <v>329682</v>
          </cell>
          <cell r="AT77" t="str">
            <v>D40</v>
          </cell>
          <cell r="AU77" t="str">
            <v>BTC</v>
          </cell>
          <cell r="AV77">
            <v>1</v>
          </cell>
          <cell r="AW77" t="str">
            <v>PROVINCIAL</v>
          </cell>
          <cell r="AX77" t="str">
            <v>ENTREGADO</v>
          </cell>
          <cell r="AY77" t="str">
            <v>HALFSIM TUENTI PREPAGO PORTABILIDAD: 1 und</v>
          </cell>
          <cell r="AZ77" t="str">
            <v>SIMCARD</v>
          </cell>
          <cell r="BA77" t="str">
            <v/>
          </cell>
        </row>
        <row r="78">
          <cell r="A78" t="str">
            <v>414688173</v>
          </cell>
          <cell r="B78" t="str">
            <v>FLEXTUENTI</v>
          </cell>
          <cell r="C78">
            <v>44938</v>
          </cell>
          <cell r="D78" t="str">
            <v>FLEXNET ECUADOR - FLEXTUENTI</v>
          </cell>
          <cell r="E78" t="str">
            <v>CALLE 28 DE JUNIO S/N Y GARCIA MORENO ENTRADA LLANO GRANDE</v>
          </cell>
          <cell r="H78" t="str">
            <v>170208</v>
          </cell>
          <cell r="I78" t="str">
            <v>QUITO</v>
          </cell>
          <cell r="J78" t="str">
            <v>PICHINCHA</v>
          </cell>
          <cell r="K78" t="str">
            <v>Karla Arreaga</v>
          </cell>
          <cell r="L78" t="str">
            <v>TARQUI   4TO PASAJE  1NE SN CARLOS AURELIO RUBIRA</v>
          </cell>
          <cell r="O78" t="str">
            <v>090513</v>
          </cell>
          <cell r="P78" t="str">
            <v>090513</v>
          </cell>
          <cell r="Q78" t="str">
            <v>GUAYAS_GUAYAQUIL_TARQUI</v>
          </cell>
          <cell r="R78" t="str">
            <v>414688173</v>
          </cell>
          <cell r="W78" t="str">
            <v>0924493141</v>
          </cell>
          <cell r="X78" t="str">
            <v>0961694222-0991374173</v>
          </cell>
          <cell r="Z78" t="str">
            <v>kagermania@gmail.com</v>
          </cell>
          <cell r="AA78">
            <v>44938</v>
          </cell>
          <cell r="AD78">
            <v>1</v>
          </cell>
          <cell r="AE78">
            <v>1</v>
          </cell>
          <cell r="AH78" t="str">
            <v>SECTOR URBANOR FRENTE A SHERATON MALL DEL SOL EN MEGAMAXI SERVICIO AL CLIENTE</v>
          </cell>
          <cell r="AI78" t="str">
            <v>DESPACHO</v>
          </cell>
          <cell r="AJ78" t="str">
            <v>Normal</v>
          </cell>
          <cell r="AL78" t="str">
            <v>NO</v>
          </cell>
          <cell r="AN78" t="str">
            <v>TUE portabilidad</v>
          </cell>
          <cell r="AO78" t="str">
            <v>CANAL ONLINE</v>
          </cell>
          <cell r="AP78">
            <v>44938</v>
          </cell>
          <cell r="AR78" t="str">
            <v>FLEXTUENTI_414688173</v>
          </cell>
          <cell r="AS78">
            <v>329627</v>
          </cell>
          <cell r="AT78" t="str">
            <v>D40</v>
          </cell>
          <cell r="AU78" t="str">
            <v>BTC</v>
          </cell>
          <cell r="AV78">
            <v>1</v>
          </cell>
          <cell r="AW78" t="str">
            <v>LOCAL</v>
          </cell>
          <cell r="AX78" t="str">
            <v>ENTREGADO</v>
          </cell>
          <cell r="AY78" t="str">
            <v>HALFSIM TUENTI PREPAGO PORTABILIDAD: 1 und</v>
          </cell>
          <cell r="AZ78" t="str">
            <v>SIMCARD</v>
          </cell>
          <cell r="BA78" t="str">
            <v/>
          </cell>
        </row>
        <row r="79">
          <cell r="A79" t="str">
            <v>414688179</v>
          </cell>
          <cell r="B79" t="str">
            <v>FLEXTUENTI</v>
          </cell>
          <cell r="C79">
            <v>44938</v>
          </cell>
          <cell r="D79" t="str">
            <v>FLEXNET ECUADOR - FLEXTUENTI</v>
          </cell>
          <cell r="E79" t="str">
            <v>CALLE 28 DE JUNIO S/N Y GARCIA MORENO ENTRADA LLANO GRANDE</v>
          </cell>
          <cell r="H79" t="str">
            <v>170208</v>
          </cell>
          <cell r="I79" t="str">
            <v>QUITO</v>
          </cell>
          <cell r="J79" t="str">
            <v>PICHINCHA</v>
          </cell>
          <cell r="K79" t="str">
            <v>ROBERT CHAVEZ</v>
          </cell>
          <cell r="L79" t="str">
            <v>VELASCO  CALLE OTTO AROSEMENA GOMEZ  SN  AURELIO MOSQUERA</v>
          </cell>
          <cell r="O79" t="str">
            <v>060108</v>
          </cell>
          <cell r="P79" t="str">
            <v>060108</v>
          </cell>
          <cell r="Q79" t="str">
            <v>CHIMBORAZO_RIOBAMBA_VELASCO</v>
          </cell>
          <cell r="R79" t="str">
            <v>414688179</v>
          </cell>
          <cell r="W79" t="str">
            <v>1802176865</v>
          </cell>
          <cell r="X79" t="str">
            <v>0961915086-0999859852</v>
          </cell>
          <cell r="Z79" t="str">
            <v>elperrobienperron@tutanota.com</v>
          </cell>
          <cell r="AA79">
            <v>44938</v>
          </cell>
          <cell r="AD79">
            <v>1</v>
          </cell>
          <cell r="AE79">
            <v>1</v>
          </cell>
          <cell r="AH79" t="str">
            <v>BARRIO11 DE NOVIEMBRE  JUNTO ALMACEN DE ROPA DEPORTIVA  CASA ESQUINERA VERDE 3 PISOS CON GARAGE BLANCO</v>
          </cell>
          <cell r="AI79" t="str">
            <v>DESPACHO</v>
          </cell>
          <cell r="AJ79" t="str">
            <v>Normal</v>
          </cell>
          <cell r="AL79" t="str">
            <v>NO</v>
          </cell>
          <cell r="AN79" t="str">
            <v>TUE portabilidad</v>
          </cell>
          <cell r="AO79" t="str">
            <v>CANAL ONLINE</v>
          </cell>
          <cell r="AP79">
            <v>44938</v>
          </cell>
          <cell r="AR79" t="str">
            <v>FLEXTUENTI_414688179</v>
          </cell>
          <cell r="AS79">
            <v>329568</v>
          </cell>
          <cell r="AT79" t="str">
            <v>D40</v>
          </cell>
          <cell r="AU79" t="str">
            <v>BTC</v>
          </cell>
          <cell r="AV79">
            <v>1</v>
          </cell>
          <cell r="AW79" t="str">
            <v>PROVINCIAL</v>
          </cell>
          <cell r="AX79" t="str">
            <v>ENTREGADO</v>
          </cell>
          <cell r="AY79" t="str">
            <v>HALFSIM TUENTI PREPAGO PORTABILIDAD: 1 und</v>
          </cell>
          <cell r="AZ79" t="str">
            <v>SIMCARD</v>
          </cell>
          <cell r="BA79" t="str">
            <v/>
          </cell>
        </row>
        <row r="80">
          <cell r="A80" t="str">
            <v>414688228</v>
          </cell>
          <cell r="B80" t="str">
            <v>FLEXTUENTI</v>
          </cell>
          <cell r="C80">
            <v>44938</v>
          </cell>
          <cell r="D80" t="str">
            <v>FLEXNET ECUADOR - FLEXTUENTI</v>
          </cell>
          <cell r="E80" t="str">
            <v>CALLE 28 DE JUNIO S/N Y GARCIA MORENO ENTRADA LLANO GRANDE</v>
          </cell>
          <cell r="H80" t="str">
            <v>170208</v>
          </cell>
          <cell r="I80" t="str">
            <v>QUITO</v>
          </cell>
          <cell r="J80" t="str">
            <v>PICHINCHA</v>
          </cell>
          <cell r="K80" t="str">
            <v>Mariela Villacis</v>
          </cell>
          <cell r="L80" t="str">
            <v>CUNCHIBAMBA CALLE TOLITA SN  CALLE JAMA COAQUE</v>
          </cell>
          <cell r="O80" t="str">
            <v>180111</v>
          </cell>
          <cell r="P80" t="str">
            <v>180111</v>
          </cell>
          <cell r="Q80" t="str">
            <v>TUNGURAHUA_AMBATO_CUNCHIBAMBA</v>
          </cell>
          <cell r="R80" t="str">
            <v>414688228</v>
          </cell>
          <cell r="W80" t="str">
            <v>1804811154</v>
          </cell>
          <cell r="X80" t="str">
            <v>0992737636-0998372490</v>
          </cell>
          <cell r="Z80" t="str">
            <v>dariovilla15@hotmail.com</v>
          </cell>
          <cell r="AA80">
            <v>44938</v>
          </cell>
          <cell r="AD80">
            <v>1</v>
          </cell>
          <cell r="AE80">
            <v>1</v>
          </cell>
          <cell r="AH80" t="str">
            <v>SECTOR CUNCHIBAMBA CENTRO  CASA DE 2 PISOS SIN COLOR CON PORTON VERDE  PLANTA BAJA VIVERES GUADALUPE Y VIVERES DONA ELSITA FRENTE AL CEMENTERIO DE CUNCHIBAMBA</v>
          </cell>
          <cell r="AI80" t="str">
            <v>DESPACHO</v>
          </cell>
          <cell r="AJ80" t="str">
            <v>Normal</v>
          </cell>
          <cell r="AL80" t="str">
            <v>NO</v>
          </cell>
          <cell r="AN80" t="str">
            <v>TUE portabilidad</v>
          </cell>
          <cell r="AO80" t="str">
            <v>CANAL ONLINE</v>
          </cell>
          <cell r="AP80">
            <v>44938</v>
          </cell>
          <cell r="AR80" t="str">
            <v>FLEXTUENTI_414688228</v>
          </cell>
          <cell r="AS80">
            <v>329645</v>
          </cell>
          <cell r="AT80" t="str">
            <v>D40</v>
          </cell>
          <cell r="AU80" t="str">
            <v>BTC</v>
          </cell>
          <cell r="AV80">
            <v>1</v>
          </cell>
          <cell r="AW80" t="str">
            <v>PROVINCIAL</v>
          </cell>
          <cell r="AX80" t="str">
            <v>INCIDENCIA</v>
          </cell>
          <cell r="AY80" t="str">
            <v>HALFSIM TUENTI PREPAGO PORTABILIDAD: 1 und</v>
          </cell>
          <cell r="AZ80" t="str">
            <v>SIMCARD</v>
          </cell>
          <cell r="BA80" t="str">
            <v/>
          </cell>
        </row>
        <row r="81">
          <cell r="A81" t="str">
            <v>414688241</v>
          </cell>
          <cell r="B81" t="str">
            <v>FLEXTUENTI</v>
          </cell>
          <cell r="C81">
            <v>44938</v>
          </cell>
          <cell r="D81" t="str">
            <v>FLEXNET ECUADOR - FLEXTUENTI</v>
          </cell>
          <cell r="E81" t="str">
            <v>CALLE 28 DE JUNIO S/N Y GARCIA MORENO ENTRADA LLANO GRANDE</v>
          </cell>
          <cell r="H81" t="str">
            <v>170208</v>
          </cell>
          <cell r="I81" t="str">
            <v>QUITO</v>
          </cell>
          <cell r="J81" t="str">
            <v>PICHINCHA</v>
          </cell>
          <cell r="K81" t="str">
            <v>Iván Meisas Guaman Barrigas</v>
          </cell>
          <cell r="L81" t="str">
            <v>OFICINA TRAMACO QUITUMBE</v>
          </cell>
          <cell r="O81" t="str">
            <v>QUITO</v>
          </cell>
          <cell r="P81" t="str">
            <v>QUITO</v>
          </cell>
          <cell r="Q81" t="str">
            <v>PICHINCHA_QUITO_</v>
          </cell>
          <cell r="R81" t="str">
            <v>414688241</v>
          </cell>
          <cell r="W81" t="str">
            <v>0201786951</v>
          </cell>
          <cell r="X81" t="str">
            <v>0999020855-0979169431</v>
          </cell>
          <cell r="Z81" t="str">
            <v>barrigas0784mesi@gmail.com</v>
          </cell>
          <cell r="AA81">
            <v>44938</v>
          </cell>
          <cell r="AD81">
            <v>1</v>
          </cell>
          <cell r="AE81">
            <v>1</v>
          </cell>
          <cell r="AH81" t="str">
            <v/>
          </cell>
          <cell r="AI81" t="str">
            <v>DESPACHO</v>
          </cell>
          <cell r="AJ81" t="str">
            <v>DERIVADO PICK UP</v>
          </cell>
          <cell r="AL81" t="str">
            <v>NO</v>
          </cell>
          <cell r="AN81" t="str">
            <v>TUE portabilidad</v>
          </cell>
          <cell r="AO81" t="str">
            <v>CANAL ONLINE</v>
          </cell>
          <cell r="AP81">
            <v>44938</v>
          </cell>
          <cell r="AR81" t="str">
            <v>FLEXTUENTI_414688241</v>
          </cell>
          <cell r="AS81">
            <v>329525</v>
          </cell>
          <cell r="AT81" t="str">
            <v>D40</v>
          </cell>
          <cell r="AU81" t="str">
            <v>BTC</v>
          </cell>
          <cell r="AV81">
            <v>1</v>
          </cell>
          <cell r="AW81" t="str">
            <v>PROVINCIAL</v>
          </cell>
          <cell r="AX81" t="str">
            <v>INCIDENCIA</v>
          </cell>
          <cell r="AY81" t="str">
            <v>HALFSIM TUENTI PREPAGO PORTABILIDAD: 1 und</v>
          </cell>
          <cell r="AZ81" t="str">
            <v>SIMCARD</v>
          </cell>
          <cell r="BA81" t="str">
            <v/>
          </cell>
        </row>
        <row r="82">
          <cell r="A82" t="str">
            <v>414688316</v>
          </cell>
          <cell r="B82" t="str">
            <v>FLEXTUENTI</v>
          </cell>
          <cell r="C82">
            <v>44938</v>
          </cell>
          <cell r="D82" t="str">
            <v>FLEXNET ECUADOR - FLEXTUENTI</v>
          </cell>
          <cell r="E82" t="str">
            <v>CALLE 28 DE JUNIO S/N Y GARCIA MORENO ENTRADA LLANO GRANDE</v>
          </cell>
          <cell r="H82" t="str">
            <v>170208</v>
          </cell>
          <cell r="I82" t="str">
            <v>QUITO</v>
          </cell>
          <cell r="J82" t="str">
            <v>PICHINCHA</v>
          </cell>
          <cell r="K82" t="str">
            <v>Christian Salgado</v>
          </cell>
          <cell r="L82" t="str">
            <v>COTOCOLLAO CALLE B N56 24 ANGEL LUDENA</v>
          </cell>
          <cell r="O82" t="str">
            <v>170301</v>
          </cell>
          <cell r="P82" t="str">
            <v>170301</v>
          </cell>
          <cell r="Q82" t="str">
            <v>PICHINCHA_QUITO_COTOCOLLAO</v>
          </cell>
          <cell r="R82" t="str">
            <v>414688316</v>
          </cell>
          <cell r="W82" t="str">
            <v>1715913826</v>
          </cell>
          <cell r="X82" t="str">
            <v>0939274215-0983141747</v>
          </cell>
          <cell r="Z82" t="str">
            <v>christian.m.salgado.e@gmail.com</v>
          </cell>
          <cell r="AA82">
            <v>44938</v>
          </cell>
          <cell r="AD82">
            <v>1</v>
          </cell>
          <cell r="AE82">
            <v>1</v>
          </cell>
          <cell r="AH82" t="str">
            <v>SECTOR COTOCOLLAO CASA DE 2 PISOS COLOR BLANCA JUNTO A LOS MONTUBIOS DEL PABLO ARTURO</v>
          </cell>
          <cell r="AI82" t="str">
            <v>DESPACHO</v>
          </cell>
          <cell r="AJ82" t="str">
            <v>Normal</v>
          </cell>
          <cell r="AL82" t="str">
            <v>NO</v>
          </cell>
          <cell r="AN82" t="str">
            <v>TUE portabilidad</v>
          </cell>
          <cell r="AO82" t="str">
            <v>CANAL ONLINE</v>
          </cell>
          <cell r="AP82">
            <v>44938</v>
          </cell>
          <cell r="AR82" t="str">
            <v>FLEXTUENTI_414688316</v>
          </cell>
          <cell r="AS82">
            <v>329529</v>
          </cell>
          <cell r="AT82" t="str">
            <v>D40</v>
          </cell>
          <cell r="AU82" t="str">
            <v>BTC</v>
          </cell>
          <cell r="AV82">
            <v>1</v>
          </cell>
          <cell r="AW82" t="str">
            <v>LOCAL</v>
          </cell>
          <cell r="AX82" t="str">
            <v>ENTREGADO</v>
          </cell>
          <cell r="AY82" t="str">
            <v>HALFSIM TUENTI PREPAGO PORTABILIDAD: 1 und</v>
          </cell>
          <cell r="AZ82" t="str">
            <v>SIMCARD</v>
          </cell>
          <cell r="BA82" t="str">
            <v/>
          </cell>
        </row>
        <row r="83">
          <cell r="A83" t="str">
            <v>414688356</v>
          </cell>
          <cell r="B83" t="str">
            <v>FLEXTUENTI</v>
          </cell>
          <cell r="C83">
            <v>44938</v>
          </cell>
          <cell r="D83" t="str">
            <v>FLEXNET ECUADOR - FLEXTUENTI</v>
          </cell>
          <cell r="E83" t="str">
            <v>CALLE 28 DE JUNIO S/N Y GARCIA MORENO ENTRADA LLANO GRANDE</v>
          </cell>
          <cell r="H83" t="str">
            <v>170208</v>
          </cell>
          <cell r="I83" t="str">
            <v>QUITO</v>
          </cell>
          <cell r="J83" t="str">
            <v>PICHINCHA</v>
          </cell>
          <cell r="K83" t="str">
            <v>Adriana Yepez</v>
          </cell>
          <cell r="L83" t="str">
            <v>TARQUI  AV MANUEL IGNACIO GOMEZ LICEN  MANZANA 1042 VILLA 40  FRANCISCO DE ORELLANA</v>
          </cell>
          <cell r="O83" t="str">
            <v>090704</v>
          </cell>
          <cell r="P83" t="str">
            <v>090704</v>
          </cell>
          <cell r="Q83" t="str">
            <v>GUAYAS_GUAYAQUIL_TARQUI</v>
          </cell>
          <cell r="R83" t="str">
            <v>414688356</v>
          </cell>
          <cell r="W83" t="str">
            <v>0919519850</v>
          </cell>
          <cell r="X83" t="str">
            <v>0991295111-0980877290</v>
          </cell>
          <cell r="Z83" t="str">
            <v>adrianayepez7@gmail.com</v>
          </cell>
          <cell r="AA83">
            <v>44938</v>
          </cell>
          <cell r="AD83">
            <v>1</v>
          </cell>
          <cell r="AE83">
            <v>1</v>
          </cell>
          <cell r="AH83" t="str">
            <v>CIUDADELA LAS  ORQUIDEAS  DIAGONAL A CREDITOS ECONOMICOS ENTREGAR EN EL   EDIFICIO ESQUINERO COLOR  TURQEUZA EN LA ESCUELA DE DANZA ADRIANA YEPEZ   C A PARI</v>
          </cell>
          <cell r="AI83" t="str">
            <v>DESPACHO</v>
          </cell>
          <cell r="AJ83" t="str">
            <v>Normal</v>
          </cell>
          <cell r="AL83" t="str">
            <v>NO</v>
          </cell>
          <cell r="AN83" t="str">
            <v>TUE portabilidad</v>
          </cell>
          <cell r="AO83" t="str">
            <v>CANAL ONLINE</v>
          </cell>
          <cell r="AP83">
            <v>44938</v>
          </cell>
          <cell r="AR83" t="str">
            <v>FLEXTUENTI_414688356</v>
          </cell>
          <cell r="AS83">
            <v>329818</v>
          </cell>
          <cell r="AT83" t="str">
            <v>D40</v>
          </cell>
          <cell r="AU83" t="str">
            <v>BTC</v>
          </cell>
          <cell r="AV83">
            <v>1</v>
          </cell>
          <cell r="AW83" t="str">
            <v>LOCAL</v>
          </cell>
          <cell r="AX83" t="str">
            <v>EN_TRANSITO</v>
          </cell>
          <cell r="AY83" t="str">
            <v>HALFSIM TUENTI PREPAGO PORTABILIDAD: 1 und</v>
          </cell>
          <cell r="AZ83" t="str">
            <v>SIMCARD</v>
          </cell>
          <cell r="BA83" t="str">
            <v/>
          </cell>
        </row>
        <row r="84">
          <cell r="A84" t="str">
            <v>414688359</v>
          </cell>
          <cell r="B84" t="str">
            <v>FLEXTUENTI</v>
          </cell>
          <cell r="C84">
            <v>44938</v>
          </cell>
          <cell r="D84" t="str">
            <v>FLEXNET ECUADOR - FLEXTUENTI</v>
          </cell>
          <cell r="E84" t="str">
            <v>CALLE 28 DE JUNIO S/N Y GARCIA MORENO ENTRADA LLANO GRANDE</v>
          </cell>
          <cell r="H84" t="str">
            <v>170208</v>
          </cell>
          <cell r="I84" t="str">
            <v>QUITO</v>
          </cell>
          <cell r="J84" t="str">
            <v>PICHINCHA</v>
          </cell>
          <cell r="K84" t="str">
            <v>Fernando Marin</v>
          </cell>
          <cell r="L84" t="str">
            <v>OFICINA TRAMACO AMBATO CENTRO DE DISTRIBUCION</v>
          </cell>
          <cell r="O84" t="str">
            <v>AMBATO</v>
          </cell>
          <cell r="P84" t="str">
            <v>AMBATO</v>
          </cell>
          <cell r="Q84" t="str">
            <v>TUNGURAHUA_AMBATO_</v>
          </cell>
          <cell r="R84" t="str">
            <v>414688359</v>
          </cell>
          <cell r="W84" t="str">
            <v>1805135827</v>
          </cell>
          <cell r="X84" t="str">
            <v>0984132768-0983605354</v>
          </cell>
          <cell r="Z84" t="str">
            <v>monojairo20@hotmail.com</v>
          </cell>
          <cell r="AA84">
            <v>44938</v>
          </cell>
          <cell r="AD84">
            <v>1</v>
          </cell>
          <cell r="AE84">
            <v>1</v>
          </cell>
          <cell r="AH84" t="str">
            <v/>
          </cell>
          <cell r="AI84" t="str">
            <v>DESPACHO</v>
          </cell>
          <cell r="AJ84" t="str">
            <v>DERIVADO PICK UP</v>
          </cell>
          <cell r="AL84" t="str">
            <v>NO</v>
          </cell>
          <cell r="AN84" t="str">
            <v>TUE portabilidad</v>
          </cell>
          <cell r="AO84" t="str">
            <v>CANAL ONLINE</v>
          </cell>
          <cell r="AP84">
            <v>44938</v>
          </cell>
          <cell r="AR84" t="str">
            <v>FLEXTUENTI_414688359</v>
          </cell>
          <cell r="AS84">
            <v>329846</v>
          </cell>
          <cell r="AT84" t="str">
            <v>D40</v>
          </cell>
          <cell r="AU84" t="str">
            <v>BTC</v>
          </cell>
          <cell r="AV84">
            <v>1</v>
          </cell>
          <cell r="AW84" t="str">
            <v>PROVINCIAL</v>
          </cell>
          <cell r="AX84" t="str">
            <v>INCIDENCIA</v>
          </cell>
          <cell r="AY84" t="str">
            <v>HALFSIM TUENTI PREPAGO PORTABILIDAD: 1 und</v>
          </cell>
          <cell r="AZ84" t="str">
            <v>SIMCARD</v>
          </cell>
          <cell r="BA84" t="str">
            <v/>
          </cell>
        </row>
        <row r="85">
          <cell r="A85" t="str">
            <v>414688360</v>
          </cell>
          <cell r="B85" t="str">
            <v>FLEXTUENTI</v>
          </cell>
          <cell r="C85">
            <v>44938</v>
          </cell>
          <cell r="D85" t="str">
            <v>FLEXNET ECUADOR - FLEXTUENTI</v>
          </cell>
          <cell r="E85" t="str">
            <v>CALLE 28 DE JUNIO S/N Y GARCIA MORENO ENTRADA LLANO GRANDE</v>
          </cell>
          <cell r="H85" t="str">
            <v>170208</v>
          </cell>
          <cell r="I85" t="str">
            <v>QUITO</v>
          </cell>
          <cell r="J85" t="str">
            <v>PICHINCHA</v>
          </cell>
          <cell r="K85" t="str">
            <v>Francisco Javier Heredia Reyes</v>
          </cell>
          <cell r="L85" t="str">
            <v>PASAJE  CALLE OLMEDO  SN 4 DE AGOSTO</v>
          </cell>
          <cell r="O85" t="str">
            <v>070105</v>
          </cell>
          <cell r="P85" t="str">
            <v>070105</v>
          </cell>
          <cell r="Q85" t="str">
            <v>EL ORO_PASAJE_PASAJE</v>
          </cell>
          <cell r="R85" t="str">
            <v>414688360</v>
          </cell>
          <cell r="W85" t="str">
            <v>0701844482</v>
          </cell>
          <cell r="X85" t="str">
            <v>0984551494-0998048397</v>
          </cell>
          <cell r="Z85" t="str">
            <v>peladoh200463@homail.com</v>
          </cell>
          <cell r="AA85">
            <v>44938</v>
          </cell>
          <cell r="AD85">
            <v>1</v>
          </cell>
          <cell r="AE85">
            <v>1</v>
          </cell>
          <cell r="AH85" t="str">
            <v>SECTOR LA GONZALES  JUNTO A CANCHA  CASA DE 1 PISO COLOR TOMATE COMERCIAL H</v>
          </cell>
          <cell r="AI85" t="str">
            <v>DESPACHO</v>
          </cell>
          <cell r="AJ85" t="str">
            <v>Normal</v>
          </cell>
          <cell r="AL85" t="str">
            <v>NO</v>
          </cell>
          <cell r="AN85" t="str">
            <v>TUE portabilidad</v>
          </cell>
          <cell r="AO85" t="str">
            <v>CANAL ONLINE</v>
          </cell>
          <cell r="AP85">
            <v>44938</v>
          </cell>
          <cell r="AR85" t="str">
            <v>FLEXTUENTI_414688360</v>
          </cell>
          <cell r="AS85">
            <v>329624</v>
          </cell>
          <cell r="AT85" t="str">
            <v>D40</v>
          </cell>
          <cell r="AU85" t="str">
            <v>BTC</v>
          </cell>
          <cell r="AV85">
            <v>1</v>
          </cell>
          <cell r="AW85" t="str">
            <v>PROVINCIAL</v>
          </cell>
          <cell r="AX85" t="str">
            <v>ENTREGADO</v>
          </cell>
          <cell r="AY85" t="str">
            <v>HALFSIM TUENTI PREPAGO PORTABILIDAD: 1 und</v>
          </cell>
          <cell r="AZ85" t="str">
            <v>SIMCARD</v>
          </cell>
          <cell r="BA85" t="str">
            <v/>
          </cell>
        </row>
        <row r="86">
          <cell r="A86" t="str">
            <v>414688363</v>
          </cell>
          <cell r="B86" t="str">
            <v>FLEXTUENTI</v>
          </cell>
          <cell r="C86">
            <v>44938</v>
          </cell>
          <cell r="D86" t="str">
            <v>FLEXNET ECUADOR - FLEXTUENTI</v>
          </cell>
          <cell r="E86" t="str">
            <v>CALLE 28 DE JUNIO S/N Y GARCIA MORENO ENTRADA LLANO GRANDE</v>
          </cell>
          <cell r="H86" t="str">
            <v>170208</v>
          </cell>
          <cell r="I86" t="str">
            <v>QUITO</v>
          </cell>
          <cell r="J86" t="str">
            <v>PICHINCHA</v>
          </cell>
          <cell r="K86" t="str">
            <v>Gloria Silva</v>
          </cell>
          <cell r="L86" t="str">
            <v>LA ECUATORIANA  CALLE JUAN VASQUEZ  O CALLE S43A SN  CALLE OE10B</v>
          </cell>
          <cell r="O86" t="str">
            <v>170140</v>
          </cell>
          <cell r="P86" t="str">
            <v>170140</v>
          </cell>
          <cell r="Q86" t="str">
            <v>PICHINCHA_QUITO_LA ECUATORIANA</v>
          </cell>
          <cell r="R86" t="str">
            <v>414688363</v>
          </cell>
          <cell r="W86" t="str">
            <v>1751301167</v>
          </cell>
          <cell r="X86" t="str">
            <v>0983644944-0983475975</v>
          </cell>
          <cell r="Z86" t="str">
            <v>silvamarisol-96@hotmail.co</v>
          </cell>
          <cell r="AA86">
            <v>44938</v>
          </cell>
          <cell r="AD86">
            <v>1</v>
          </cell>
          <cell r="AE86">
            <v>1</v>
          </cell>
          <cell r="AH86" t="str">
            <v>URB SAN FRANCISCO DE ASIS CASA DE 2 PISOS SIN PINTAR CON VIDRIOS AZULES CON PORTON NEGRA A DOS CASAS DE LA PARA DE BUSES 24 DE MAYO O A CINCO CASAS DEL  CONJUNTO PORTAL SAN FRANCISCO</v>
          </cell>
          <cell r="AI86" t="str">
            <v>DESPACHO</v>
          </cell>
          <cell r="AJ86" t="str">
            <v>Normal</v>
          </cell>
          <cell r="AL86" t="str">
            <v>NO</v>
          </cell>
          <cell r="AN86" t="str">
            <v>TUE portabilidad</v>
          </cell>
          <cell r="AO86" t="str">
            <v>CANAL ONLINE</v>
          </cell>
          <cell r="AP86">
            <v>44938</v>
          </cell>
          <cell r="AR86" t="str">
            <v>FLEXTUENTI_414688363</v>
          </cell>
          <cell r="AS86">
            <v>329593</v>
          </cell>
          <cell r="AT86" t="str">
            <v>D40</v>
          </cell>
          <cell r="AU86" t="str">
            <v>BTC</v>
          </cell>
          <cell r="AV86">
            <v>1</v>
          </cell>
          <cell r="AW86" t="str">
            <v>LOCAL</v>
          </cell>
          <cell r="AX86" t="str">
            <v>ENTREGADO</v>
          </cell>
          <cell r="AY86" t="str">
            <v>HALFSIM TUENTI PREPAGO PORTABILIDAD: 1 und</v>
          </cell>
          <cell r="AZ86" t="str">
            <v>SIMCARD</v>
          </cell>
          <cell r="BA86" t="str">
            <v/>
          </cell>
        </row>
        <row r="87">
          <cell r="A87" t="str">
            <v>414688407</v>
          </cell>
          <cell r="B87" t="str">
            <v>FLEXTUENTI</v>
          </cell>
          <cell r="C87">
            <v>44938</v>
          </cell>
          <cell r="D87" t="str">
            <v>FLEXNET ECUADOR - FLEXTUENTI</v>
          </cell>
          <cell r="E87" t="str">
            <v>CALLE 28 DE JUNIO S/N Y GARCIA MORENO ENTRADA LLANO GRANDE</v>
          </cell>
          <cell r="H87" t="str">
            <v>170208</v>
          </cell>
          <cell r="I87" t="str">
            <v>QUITO</v>
          </cell>
          <cell r="J87" t="str">
            <v>PICHINCHA</v>
          </cell>
          <cell r="K87" t="str">
            <v>Luis Nieves</v>
          </cell>
          <cell r="L87" t="str">
            <v>BOMBOLI CALLE GUAYAQUIL  SN    PEDRO VICENTE MALDONADO</v>
          </cell>
          <cell r="O87" t="str">
            <v>230201</v>
          </cell>
          <cell r="P87" t="str">
            <v>230201</v>
          </cell>
          <cell r="Q87" t="str">
            <v>SANTO DOMINGO DE LOS TSACHILAS_SANTO DOMINGO_BOMBOLI</v>
          </cell>
          <cell r="R87" t="str">
            <v>414688407</v>
          </cell>
          <cell r="W87" t="str">
            <v>1759315144</v>
          </cell>
          <cell r="X87" t="str">
            <v>0994602254-0987426815</v>
          </cell>
          <cell r="Z87" t="str">
            <v>luisjngarcia@gmail.com</v>
          </cell>
          <cell r="AA87">
            <v>44938</v>
          </cell>
          <cell r="AD87">
            <v>1</v>
          </cell>
          <cell r="AE87">
            <v>1</v>
          </cell>
          <cell r="AH87" t="str">
            <v>SECTOR SANTA ROSA  JUNTO AL TERMINAL DE LA YEQUIS CASA ESQUINERA  AZUL PORTON NEGRO 2 PLANTAS</v>
          </cell>
          <cell r="AI87" t="str">
            <v>DESPACHO</v>
          </cell>
          <cell r="AJ87" t="str">
            <v>Normal</v>
          </cell>
          <cell r="AL87" t="str">
            <v>NO</v>
          </cell>
          <cell r="AN87" t="str">
            <v>TUE portabilidad</v>
          </cell>
          <cell r="AO87" t="str">
            <v>CANAL ONLINE</v>
          </cell>
          <cell r="AP87">
            <v>44938</v>
          </cell>
          <cell r="AR87" t="str">
            <v>FLEXTUENTI_414688407</v>
          </cell>
          <cell r="AS87">
            <v>329815</v>
          </cell>
          <cell r="AT87" t="str">
            <v>D40</v>
          </cell>
          <cell r="AU87" t="str">
            <v>BTC</v>
          </cell>
          <cell r="AV87">
            <v>1</v>
          </cell>
          <cell r="AW87" t="str">
            <v>PROVINCIAL</v>
          </cell>
          <cell r="AX87" t="str">
            <v>ENTREGADO</v>
          </cell>
          <cell r="AY87" t="str">
            <v>HALFSIM TUENTI PREPAGO PORTABILIDAD: 1 und</v>
          </cell>
          <cell r="AZ87" t="str">
            <v>SIMCARD</v>
          </cell>
          <cell r="BA87" t="str">
            <v/>
          </cell>
        </row>
        <row r="88">
          <cell r="A88" t="str">
            <v>414688440</v>
          </cell>
          <cell r="B88" t="str">
            <v>FLEXTUENTI</v>
          </cell>
          <cell r="C88">
            <v>44938</v>
          </cell>
          <cell r="D88" t="str">
            <v>FLEXNET ECUADOR - FLEXTUENTI</v>
          </cell>
          <cell r="E88" t="str">
            <v>CALLE 28 DE JUNIO S/N Y GARCIA MORENO ENTRADA LLANO GRANDE</v>
          </cell>
          <cell r="H88" t="str">
            <v>170208</v>
          </cell>
          <cell r="I88" t="str">
            <v>QUITO</v>
          </cell>
          <cell r="J88" t="str">
            <v>PICHINCHA</v>
          </cell>
          <cell r="K88" t="str">
            <v>PAOLA SACA</v>
          </cell>
          <cell r="L88" t="str">
            <v>SUCRE CALLE GRAN COLOMBIA 611 HERMANO MIGUEL</v>
          </cell>
          <cell r="O88" t="str">
            <v>010101</v>
          </cell>
          <cell r="P88" t="str">
            <v>010101</v>
          </cell>
          <cell r="Q88" t="str">
            <v>AZUAY_CUENCA_SUCRE</v>
          </cell>
          <cell r="R88" t="str">
            <v>414688440</v>
          </cell>
          <cell r="W88" t="str">
            <v>0105847636</v>
          </cell>
          <cell r="X88" t="str">
            <v>0988851089-0998824789</v>
          </cell>
          <cell r="Z88" t="str">
            <v>paitsac@gmail.com</v>
          </cell>
          <cell r="AA88">
            <v>44938</v>
          </cell>
          <cell r="AD88">
            <v>1</v>
          </cell>
          <cell r="AE88">
            <v>1</v>
          </cell>
          <cell r="AH88" t="str">
            <v>SECTOR CENTRO JUNTO AL SEGURO SOCIAL CASA 2 PISOS BLANCA EN CREDITOS ECONOMICOS</v>
          </cell>
          <cell r="AI88" t="str">
            <v>DESPACHO</v>
          </cell>
          <cell r="AJ88" t="str">
            <v>Normal</v>
          </cell>
          <cell r="AL88" t="str">
            <v>NO</v>
          </cell>
          <cell r="AN88" t="str">
            <v>TUE portabilidad</v>
          </cell>
          <cell r="AO88" t="str">
            <v>CANAL ONLINE</v>
          </cell>
          <cell r="AP88">
            <v>44938</v>
          </cell>
          <cell r="AR88" t="str">
            <v>FLEXTUENTI_414688440</v>
          </cell>
          <cell r="AS88">
            <v>329850</v>
          </cell>
          <cell r="AT88" t="str">
            <v>D40</v>
          </cell>
          <cell r="AU88" t="str">
            <v>BTC</v>
          </cell>
          <cell r="AV88">
            <v>1</v>
          </cell>
          <cell r="AW88" t="str">
            <v>PROVINCIAL</v>
          </cell>
          <cell r="AX88" t="str">
            <v>ENTREGADO</v>
          </cell>
          <cell r="AY88" t="str">
            <v>HALFSIM TUENTI PREPAGO PORTABILIDAD: 1 und</v>
          </cell>
          <cell r="AZ88" t="str">
            <v>SIMCARD</v>
          </cell>
          <cell r="BA88" t="str">
            <v/>
          </cell>
        </row>
        <row r="89">
          <cell r="A89" t="str">
            <v>414688442</v>
          </cell>
          <cell r="B89" t="str">
            <v>FLEXTUENTI</v>
          </cell>
          <cell r="C89">
            <v>44938</v>
          </cell>
          <cell r="D89" t="str">
            <v>FLEXNET ECUADOR - FLEXTUENTI</v>
          </cell>
          <cell r="E89" t="str">
            <v>CALLE 28 DE JUNIO S/N Y GARCIA MORENO ENTRADA LLANO GRANDE</v>
          </cell>
          <cell r="H89" t="str">
            <v>170208</v>
          </cell>
          <cell r="I89" t="str">
            <v>QUITO</v>
          </cell>
          <cell r="J89" t="str">
            <v>PICHINCHA</v>
          </cell>
          <cell r="K89" t="str">
            <v>Raúl Criollo</v>
          </cell>
          <cell r="L89" t="str">
            <v>TARQUI AV DE LAS AMERICAS  SN  AV DE ALARCON</v>
          </cell>
          <cell r="O89" t="str">
            <v>090505</v>
          </cell>
          <cell r="P89" t="str">
            <v>090505</v>
          </cell>
          <cell r="Q89" t="str">
            <v>GUAYAS_GUAYAQUIL_TARQUI</v>
          </cell>
          <cell r="R89" t="str">
            <v>414688442</v>
          </cell>
          <cell r="W89" t="str">
            <v>1002518312</v>
          </cell>
          <cell r="X89" t="str">
            <v>0987401799-0997415990</v>
          </cell>
          <cell r="Z89" t="str">
            <v>criollocr@hotmail.com</v>
          </cell>
          <cell r="AA89">
            <v>44938</v>
          </cell>
          <cell r="AD89">
            <v>1</v>
          </cell>
          <cell r="AE89">
            <v>1</v>
          </cell>
          <cell r="AH89" t="str">
            <v>SECTOR MALL DEL SOL  JUNTO AL TERMINAL DE CARGA  CASA COLOR  LADRILLO DE 1 PISO</v>
          </cell>
          <cell r="AI89" t="str">
            <v>DESPACHO</v>
          </cell>
          <cell r="AJ89" t="str">
            <v>Normal</v>
          </cell>
          <cell r="AL89" t="str">
            <v>NO</v>
          </cell>
          <cell r="AN89" t="str">
            <v>TUE portabilidad</v>
          </cell>
          <cell r="AO89" t="str">
            <v>CANAL ONLINE</v>
          </cell>
          <cell r="AP89">
            <v>44938</v>
          </cell>
          <cell r="AR89" t="str">
            <v>FLEXTUENTI_414688442</v>
          </cell>
          <cell r="AS89">
            <v>329833</v>
          </cell>
          <cell r="AT89" t="str">
            <v>D40</v>
          </cell>
          <cell r="AU89" t="str">
            <v>BTC</v>
          </cell>
          <cell r="AV89">
            <v>1</v>
          </cell>
          <cell r="AW89" t="str">
            <v>LOCAL</v>
          </cell>
          <cell r="AX89" t="str">
            <v>ENTREGADO</v>
          </cell>
          <cell r="AY89" t="str">
            <v>HALFSIM TUENTI PREPAGO PORTABILIDAD: 1 und</v>
          </cell>
          <cell r="AZ89" t="str">
            <v>SIMCARD</v>
          </cell>
          <cell r="BA89" t="str">
            <v/>
          </cell>
        </row>
        <row r="90">
          <cell r="A90" t="str">
            <v>414688530</v>
          </cell>
          <cell r="B90" t="str">
            <v>FLEXTUENTI</v>
          </cell>
          <cell r="C90">
            <v>44938</v>
          </cell>
          <cell r="D90" t="str">
            <v>FLEXNET ECUADOR - FLEXTUENTI</v>
          </cell>
          <cell r="E90" t="str">
            <v>CALLE 28 DE JUNIO S/N Y GARCIA MORENO ENTRADA LLANO GRANDE</v>
          </cell>
          <cell r="H90" t="str">
            <v>170208</v>
          </cell>
          <cell r="I90" t="str">
            <v>QUITO</v>
          </cell>
          <cell r="J90" t="str">
            <v>PICHINCHA</v>
          </cell>
          <cell r="K90" t="str">
            <v>silvana cardenas</v>
          </cell>
          <cell r="L90" t="str">
            <v>CHILLOGALLO CALLE TABIAZO CS 7 CALLE APOSTOL SIMON</v>
          </cell>
          <cell r="O90" t="str">
            <v>170607</v>
          </cell>
          <cell r="P90" t="str">
            <v>170607</v>
          </cell>
          <cell r="Q90" t="str">
            <v>PICHINCHA_QUITO_CHILLOGALLO</v>
          </cell>
          <cell r="R90" t="str">
            <v>414688530</v>
          </cell>
          <cell r="W90" t="str">
            <v>0803025410</v>
          </cell>
          <cell r="X90" t="str">
            <v>0995267906-0983057320</v>
          </cell>
          <cell r="Z90" t="str">
            <v>cardenasyomaira@yahoo.es</v>
          </cell>
          <cell r="AA90">
            <v>44938</v>
          </cell>
          <cell r="AD90">
            <v>1</v>
          </cell>
          <cell r="AE90">
            <v>1</v>
          </cell>
          <cell r="AH90" t="str">
            <v>SECTOR CRISTO REY  CONJUNTOS HABITACIONALES ESPERANZA 4  FRENTE AL PARQUE INFANTIL</v>
          </cell>
          <cell r="AI90" t="str">
            <v>DESPACHO</v>
          </cell>
          <cell r="AJ90" t="str">
            <v>Normal</v>
          </cell>
          <cell r="AL90" t="str">
            <v>NO</v>
          </cell>
          <cell r="AN90" t="str">
            <v>TUE portabilidad</v>
          </cell>
          <cell r="AO90" t="str">
            <v>CANAL ONLINE</v>
          </cell>
          <cell r="AP90">
            <v>44938</v>
          </cell>
          <cell r="AR90" t="str">
            <v>FLEXTUENTI_414688530</v>
          </cell>
          <cell r="AS90">
            <v>329821</v>
          </cell>
          <cell r="AT90" t="str">
            <v>D40</v>
          </cell>
          <cell r="AU90" t="str">
            <v>BTC</v>
          </cell>
          <cell r="AV90">
            <v>1</v>
          </cell>
          <cell r="AW90" t="str">
            <v>LOCAL</v>
          </cell>
          <cell r="AX90" t="str">
            <v>ENTREGADO</v>
          </cell>
          <cell r="AY90" t="str">
            <v>HALFSIM TUENTI PREPAGO PORTABILIDAD: 1 und</v>
          </cell>
          <cell r="AZ90" t="str">
            <v>SIMCARD</v>
          </cell>
          <cell r="BA90" t="str">
            <v/>
          </cell>
        </row>
        <row r="91">
          <cell r="A91" t="str">
            <v>414688533</v>
          </cell>
          <cell r="B91" t="str">
            <v>FLEXTUENTI</v>
          </cell>
          <cell r="C91">
            <v>44938</v>
          </cell>
          <cell r="D91" t="str">
            <v>FLEXNET ECUADOR - FLEXTUENTI</v>
          </cell>
          <cell r="E91" t="str">
            <v>CALLE 28 DE JUNIO S/N Y GARCIA MORENO ENTRADA LLANO GRANDE</v>
          </cell>
          <cell r="H91" t="str">
            <v>170208</v>
          </cell>
          <cell r="I91" t="str">
            <v>QUITO</v>
          </cell>
          <cell r="J91" t="str">
            <v>PICHINCHA</v>
          </cell>
          <cell r="K91" t="str">
            <v>silvana cardenas</v>
          </cell>
          <cell r="L91" t="str">
            <v>CHILLOGALLO CALLE TABIAZO CASA 7  SIMON APOSTOL</v>
          </cell>
          <cell r="O91" t="str">
            <v>170142</v>
          </cell>
          <cell r="P91" t="str">
            <v>170142</v>
          </cell>
          <cell r="Q91" t="str">
            <v>PICHINCHA_QUITO_CHILLOGALLO</v>
          </cell>
          <cell r="R91" t="str">
            <v>414688533</v>
          </cell>
          <cell r="W91" t="str">
            <v>0803025410</v>
          </cell>
          <cell r="X91" t="str">
            <v>0983057320-0995267906</v>
          </cell>
          <cell r="Z91" t="str">
            <v>cardenasyomaira@yahoo.es</v>
          </cell>
          <cell r="AA91">
            <v>44938</v>
          </cell>
          <cell r="AD91">
            <v>1</v>
          </cell>
          <cell r="AE91">
            <v>1</v>
          </cell>
          <cell r="AH91" t="str">
            <v>SECTOR ENTRADA CRISTO REY ENTREGA EN CONJUNTO ESPERANZA 4 CASA 7 FRENTE A PARADA DE CORREDERO R1</v>
          </cell>
          <cell r="AI91" t="str">
            <v>DESPACHO</v>
          </cell>
          <cell r="AJ91" t="str">
            <v>Normal</v>
          </cell>
          <cell r="AL91" t="str">
            <v>NO</v>
          </cell>
          <cell r="AN91" t="str">
            <v>TUE portabilidad</v>
          </cell>
          <cell r="AO91" t="str">
            <v>CANAL ONLINE</v>
          </cell>
          <cell r="AP91">
            <v>44938</v>
          </cell>
          <cell r="AR91" t="str">
            <v>FLEXTUENTI_414688533</v>
          </cell>
          <cell r="AS91">
            <v>329814</v>
          </cell>
          <cell r="AT91" t="str">
            <v>D40</v>
          </cell>
          <cell r="AU91" t="str">
            <v>BTC</v>
          </cell>
          <cell r="AV91">
            <v>1</v>
          </cell>
          <cell r="AW91" t="str">
            <v>LOCAL</v>
          </cell>
          <cell r="AX91" t="str">
            <v>ENTREGADO</v>
          </cell>
          <cell r="AY91" t="str">
            <v>HALFSIM TUENTI PREPAGO PORTABILIDAD: 1 und</v>
          </cell>
          <cell r="AZ91" t="str">
            <v>SIMCARD</v>
          </cell>
          <cell r="BA91" t="str">
            <v/>
          </cell>
        </row>
        <row r="92">
          <cell r="A92" t="str">
            <v>414688569</v>
          </cell>
          <cell r="B92" t="str">
            <v>FLEXTUENTI</v>
          </cell>
          <cell r="C92">
            <v>44938</v>
          </cell>
          <cell r="D92" t="str">
            <v>FLEXNET ECUADOR - FLEXTUENTI</v>
          </cell>
          <cell r="E92" t="str">
            <v>CALLE 28 DE JUNIO S/N Y GARCIA MORENO ENTRADA LLANO GRANDE</v>
          </cell>
          <cell r="H92" t="str">
            <v>170208</v>
          </cell>
          <cell r="I92" t="str">
            <v>QUITO</v>
          </cell>
          <cell r="J92" t="str">
            <v>PICHINCHA</v>
          </cell>
          <cell r="K92" t="str">
            <v>Erwin Alexander Castro Sanchez</v>
          </cell>
          <cell r="L92" t="str">
            <v>TARQUI  CALLE NAHIM ISAIAS BARQUET  SN AV MIGUEL H ALCIVAR</v>
          </cell>
          <cell r="O92" t="str">
            <v>090512</v>
          </cell>
          <cell r="P92" t="str">
            <v>090512</v>
          </cell>
          <cell r="Q92" t="str">
            <v>GUAYAS_GUAYAQUIL_TARQUI</v>
          </cell>
          <cell r="R92" t="str">
            <v>414688569</v>
          </cell>
          <cell r="W92" t="str">
            <v>0941710345</v>
          </cell>
          <cell r="X92" t="str">
            <v>0986616536-0968477184</v>
          </cell>
          <cell r="Z92" t="str">
            <v>Erwincastro2000@gmail.com</v>
          </cell>
          <cell r="AA92">
            <v>44938</v>
          </cell>
          <cell r="AD92">
            <v>1</v>
          </cell>
          <cell r="AE92">
            <v>1</v>
          </cell>
          <cell r="AH92" t="str">
            <v>SECTOR KENNEY ENTREGA EN OFICINA ONIX PISO 1 OFICINA 106 EN ESQUINA LOCAL CERTUS  RECIBE PRIMA YULEIDE LOPEZ CON COPIA DE CELULA TRABAJA HASTA LA 1PM</v>
          </cell>
          <cell r="AI92" t="str">
            <v>DESPACHO</v>
          </cell>
          <cell r="AJ92" t="str">
            <v>Normal</v>
          </cell>
          <cell r="AL92" t="str">
            <v>NO</v>
          </cell>
          <cell r="AN92" t="str">
            <v>TUE portabilidad</v>
          </cell>
          <cell r="AO92" t="str">
            <v>CANAL ONLINE</v>
          </cell>
          <cell r="AP92">
            <v>44938</v>
          </cell>
          <cell r="AR92" t="str">
            <v>FLEXTUENTI_414688569</v>
          </cell>
          <cell r="AS92">
            <v>329826</v>
          </cell>
          <cell r="AT92" t="str">
            <v>D40</v>
          </cell>
          <cell r="AU92" t="str">
            <v>BTC</v>
          </cell>
          <cell r="AV92">
            <v>1</v>
          </cell>
          <cell r="AW92" t="str">
            <v>LOCAL</v>
          </cell>
          <cell r="AX92" t="str">
            <v>ENTREGADO</v>
          </cell>
          <cell r="AY92" t="str">
            <v>HALFSIM TUENTI PREPAGO PORTABILIDAD: 1 und</v>
          </cell>
          <cell r="AZ92" t="str">
            <v>SIMCARD</v>
          </cell>
          <cell r="BA92" t="str">
            <v/>
          </cell>
        </row>
        <row r="93">
          <cell r="A93" t="str">
            <v>414699235</v>
          </cell>
          <cell r="B93" t="str">
            <v>FLEXTUENTI</v>
          </cell>
          <cell r="C93">
            <v>44938</v>
          </cell>
          <cell r="D93" t="str">
            <v>FLEXNET ECUADOR - FLEXTUENTI</v>
          </cell>
          <cell r="E93" t="str">
            <v>CALLE 28 DE JUNIO S/N Y GARCIA MORENO ENTRADA LLANO GRANDE</v>
          </cell>
          <cell r="H93" t="str">
            <v>170208</v>
          </cell>
          <cell r="I93" t="str">
            <v>QUITO</v>
          </cell>
          <cell r="J93" t="str">
            <v>PICHINCHA</v>
          </cell>
          <cell r="K93" t="str">
            <v>Fausto Patricio Tene Angamarca</v>
          </cell>
          <cell r="L93" t="str">
            <v>CHILLOGALLO  CALLE 21 DE AGOSTO  LOTE 16    O  S28 C RAQUEL VERDESOTO</v>
          </cell>
          <cell r="O93" t="str">
            <v>170605</v>
          </cell>
          <cell r="P93" t="str">
            <v>170605</v>
          </cell>
          <cell r="Q93" t="str">
            <v>PICHINCHA_QUITO_CHILLOGALLO</v>
          </cell>
          <cell r="R93" t="str">
            <v>414699235</v>
          </cell>
          <cell r="W93" t="str">
            <v>1709302804</v>
          </cell>
          <cell r="X93" t="str">
            <v>0982569902-0985929773</v>
          </cell>
          <cell r="Z93" t="str">
            <v>teneangamsrcafaustopatricio@gmail.com</v>
          </cell>
          <cell r="AA93">
            <v>44938</v>
          </cell>
          <cell r="AD93">
            <v>1</v>
          </cell>
          <cell r="AE93">
            <v>1</v>
          </cell>
          <cell r="AH93" t="str">
            <v>SECTOR LUCHA DE  LOS POBRES CASA ESQUINERA DE 1 PISO  COLOR MELON CON CERRAMIENTO DE SING</v>
          </cell>
          <cell r="AI93" t="str">
            <v>DESPACHO</v>
          </cell>
          <cell r="AJ93" t="str">
            <v>Normal</v>
          </cell>
          <cell r="AL93" t="str">
            <v>NO</v>
          </cell>
          <cell r="AN93" t="str">
            <v>TUE portabilidad</v>
          </cell>
          <cell r="AO93" t="str">
            <v>CANAL ONLINE</v>
          </cell>
          <cell r="AP93">
            <v>44938</v>
          </cell>
          <cell r="AR93" t="str">
            <v>FLEXTUENTI_414699235</v>
          </cell>
          <cell r="AS93">
            <v>329557</v>
          </cell>
          <cell r="AT93" t="str">
            <v>D40</v>
          </cell>
          <cell r="AU93" t="str">
            <v>BTC</v>
          </cell>
          <cell r="AV93">
            <v>1</v>
          </cell>
          <cell r="AW93" t="str">
            <v>LOCAL</v>
          </cell>
          <cell r="AX93" t="str">
            <v>ENTREGADO</v>
          </cell>
          <cell r="AY93" t="str">
            <v>HALFSIM TUENTI PREPAGO PORTABILIDAD: 1 und</v>
          </cell>
          <cell r="AZ93" t="str">
            <v>SIMCARD</v>
          </cell>
          <cell r="BA93" t="str">
            <v/>
          </cell>
        </row>
        <row r="94">
          <cell r="A94" t="str">
            <v>414699272</v>
          </cell>
          <cell r="B94" t="str">
            <v>FLEXTUENTI</v>
          </cell>
          <cell r="C94">
            <v>44938</v>
          </cell>
          <cell r="D94" t="str">
            <v>FLEXNET ECUADOR - FLEXTUENTI</v>
          </cell>
          <cell r="E94" t="str">
            <v>CALLE 28 DE JUNIO S/N Y GARCIA MORENO ENTRADA LLANO GRANDE</v>
          </cell>
          <cell r="H94" t="str">
            <v>170208</v>
          </cell>
          <cell r="I94" t="str">
            <v>QUITO</v>
          </cell>
          <cell r="J94" t="str">
            <v>PICHINCHA</v>
          </cell>
          <cell r="K94" t="str">
            <v>Luiggy Segovia</v>
          </cell>
          <cell r="L94" t="str">
            <v>TARQUI CALLE  ANTONIO PARRA VELASCO MZ 259  F56 VILLA 9 SN</v>
          </cell>
          <cell r="O94" t="str">
            <v>090503</v>
          </cell>
          <cell r="P94" t="str">
            <v>090503</v>
          </cell>
          <cell r="Q94" t="str">
            <v>GUAYAS_GUAYAQUIL_TARQUI</v>
          </cell>
          <cell r="R94" t="str">
            <v>414699272</v>
          </cell>
          <cell r="W94" t="str">
            <v>0924661184</v>
          </cell>
          <cell r="X94" t="str">
            <v>0981576880-0981576880</v>
          </cell>
          <cell r="Z94" t="str">
            <v>gabrielitosegovia1231@gmail.com</v>
          </cell>
          <cell r="AA94">
            <v>44938</v>
          </cell>
          <cell r="AD94">
            <v>1</v>
          </cell>
          <cell r="AE94">
            <v>1</v>
          </cell>
          <cell r="AH94" t="str">
            <v>SECTOR SAUCES 6  CASA DE 1 PISO COLOR CELESTE FRENTE  UPC DE  SAUCE 5</v>
          </cell>
          <cell r="AI94" t="str">
            <v>DESPACHO</v>
          </cell>
          <cell r="AJ94" t="str">
            <v>Normal</v>
          </cell>
          <cell r="AL94" t="str">
            <v>NO</v>
          </cell>
          <cell r="AN94" t="str">
            <v>TUE portabilidad</v>
          </cell>
          <cell r="AO94" t="str">
            <v>CANAL ONLINE</v>
          </cell>
          <cell r="AP94">
            <v>44938</v>
          </cell>
          <cell r="AR94" t="str">
            <v>FLEXTUENTI_414699272</v>
          </cell>
          <cell r="AS94">
            <v>329629</v>
          </cell>
          <cell r="AT94" t="str">
            <v>D40</v>
          </cell>
          <cell r="AU94" t="str">
            <v>BTC</v>
          </cell>
          <cell r="AV94">
            <v>1</v>
          </cell>
          <cell r="AW94" t="str">
            <v>LOCAL</v>
          </cell>
          <cell r="AX94" t="str">
            <v>ENTREGADO</v>
          </cell>
          <cell r="AY94" t="str">
            <v>HALFSIM TUENTI PREPAGO PORTABILIDAD: 1 und</v>
          </cell>
          <cell r="AZ94" t="str">
            <v>SIMCARD</v>
          </cell>
          <cell r="BA94" t="str">
            <v/>
          </cell>
        </row>
        <row r="95">
          <cell r="A95" t="str">
            <v>414699273</v>
          </cell>
          <cell r="B95" t="str">
            <v>FLEXTUENTI</v>
          </cell>
          <cell r="C95">
            <v>44938</v>
          </cell>
          <cell r="D95" t="str">
            <v>FLEXNET ECUADOR - FLEXTUENTI</v>
          </cell>
          <cell r="E95" t="str">
            <v>CALLE 28 DE JUNIO S/N Y GARCIA MORENO ENTRADA LLANO GRANDE</v>
          </cell>
          <cell r="H95" t="str">
            <v>170208</v>
          </cell>
          <cell r="I95" t="str">
            <v>QUITO</v>
          </cell>
          <cell r="J95" t="str">
            <v>PICHINCHA</v>
          </cell>
          <cell r="K95" t="str">
            <v>Evelyn Luzarraga</v>
          </cell>
          <cell r="L95" t="str">
            <v>MARISCAL SUCRE AV 12 DE OCTUBRE 601  COLON</v>
          </cell>
          <cell r="O95" t="str">
            <v>170523</v>
          </cell>
          <cell r="P95" t="str">
            <v>170523</v>
          </cell>
          <cell r="Q95" t="str">
            <v>PICHINCHA_QUITO_MARISCAL SUCRE</v>
          </cell>
          <cell r="R95" t="str">
            <v>414699273</v>
          </cell>
          <cell r="W95" t="str">
            <v>0941414617</v>
          </cell>
          <cell r="X95" t="str">
            <v>0997549324-0983052727</v>
          </cell>
          <cell r="Z95" t="str">
            <v>evelynluzarraga95@gmail.com</v>
          </cell>
          <cell r="AA95">
            <v>44938</v>
          </cell>
          <cell r="AD95">
            <v>1</v>
          </cell>
          <cell r="AE95">
            <v>1</v>
          </cell>
          <cell r="AH95" t="str">
            <v>SECTOR LA FLORESTA  ENTREGAR EN EL EDIFICIO TORRE BOREAL  DIAGONAL AL REDONDEL 12 DE OCTUBRE  CLIENTE SOLICITA QUE SE LE ENTRGUE EN EL HORARIO DE 8 A 3PM</v>
          </cell>
          <cell r="AI95" t="str">
            <v>DESPACHO</v>
          </cell>
          <cell r="AJ95" t="str">
            <v>EXPRESS UIO</v>
          </cell>
          <cell r="AL95" t="str">
            <v>NO</v>
          </cell>
          <cell r="AN95" t="str">
            <v>TUE portabilidad</v>
          </cell>
          <cell r="AO95" t="str">
            <v>CANAL ONLINE</v>
          </cell>
          <cell r="AP95">
            <v>44938</v>
          </cell>
          <cell r="AR95" t="str">
            <v>FLEXTUENTI_414699273</v>
          </cell>
          <cell r="AS95">
            <v>329848</v>
          </cell>
          <cell r="AT95" t="str">
            <v>D40</v>
          </cell>
          <cell r="AU95" t="str">
            <v>BTC</v>
          </cell>
          <cell r="AV95">
            <v>1</v>
          </cell>
          <cell r="AW95" t="str">
            <v>LOCAL</v>
          </cell>
          <cell r="AX95" t="str">
            <v>ENTREGADO</v>
          </cell>
          <cell r="AY95" t="str">
            <v>HALFSIM TUENTI PREPAGO PORTABILIDAD: 1 und</v>
          </cell>
          <cell r="AZ95" t="str">
            <v>SIMCARD</v>
          </cell>
          <cell r="BA95" t="str">
            <v/>
          </cell>
        </row>
        <row r="96">
          <cell r="A96" t="str">
            <v>414699304</v>
          </cell>
          <cell r="B96" t="str">
            <v>FLEXTUENTI</v>
          </cell>
          <cell r="C96">
            <v>44938</v>
          </cell>
          <cell r="D96" t="str">
            <v>FLEXNET ECUADOR - FLEXTUENTI</v>
          </cell>
          <cell r="E96" t="str">
            <v>CALLE 28 DE JUNIO S/N Y GARCIA MORENO ENTRADA LLANO GRANDE</v>
          </cell>
          <cell r="H96" t="str">
            <v>170208</v>
          </cell>
          <cell r="I96" t="str">
            <v>QUITO</v>
          </cell>
          <cell r="J96" t="str">
            <v>PICHINCHA</v>
          </cell>
          <cell r="K96" t="str">
            <v>Vicente Danilo Castro Ortiz</v>
          </cell>
          <cell r="L96" t="str">
            <v>OFICINA TRAMACO CENTRO DE DISTRIBUCION VIA A DAULE</v>
          </cell>
          <cell r="O96" t="str">
            <v>GUAYAQUIL</v>
          </cell>
          <cell r="P96" t="str">
            <v>GUAYAQUIL</v>
          </cell>
          <cell r="Q96" t="str">
            <v>GUAYAS_GUAYAQUIL_</v>
          </cell>
          <cell r="R96" t="str">
            <v>414699304</v>
          </cell>
          <cell r="W96" t="str">
            <v>0920108685</v>
          </cell>
          <cell r="X96" t="str">
            <v>0968766604-0990150075</v>
          </cell>
          <cell r="Z96" t="str">
            <v>danilovicentecastroortiz734@gmail.com</v>
          </cell>
          <cell r="AA96">
            <v>44938</v>
          </cell>
          <cell r="AD96">
            <v>1</v>
          </cell>
          <cell r="AE96">
            <v>1</v>
          </cell>
          <cell r="AH96" t="str">
            <v/>
          </cell>
          <cell r="AI96" t="str">
            <v>DESPACHO</v>
          </cell>
          <cell r="AJ96" t="str">
            <v>DERIVADO PICK UP</v>
          </cell>
          <cell r="AL96" t="str">
            <v>NO</v>
          </cell>
          <cell r="AN96" t="str">
            <v>TUE portabilidad</v>
          </cell>
          <cell r="AO96" t="str">
            <v>CANAL ONLINE</v>
          </cell>
          <cell r="AP96">
            <v>44938</v>
          </cell>
          <cell r="AR96" t="str">
            <v>FLEXTUENTI_414699304</v>
          </cell>
          <cell r="AS96">
            <v>329626</v>
          </cell>
          <cell r="AT96" t="str">
            <v>D40</v>
          </cell>
          <cell r="AU96" t="str">
            <v>BTC</v>
          </cell>
          <cell r="AV96">
            <v>1</v>
          </cell>
          <cell r="AW96" t="str">
            <v>PROVINCIAL</v>
          </cell>
          <cell r="AX96" t="str">
            <v>INCIDENCIA</v>
          </cell>
          <cell r="AY96" t="str">
            <v>HALFSIM TUENTI PREPAGO PORTABILIDAD: 1 und</v>
          </cell>
          <cell r="AZ96" t="str">
            <v>SIMCARD</v>
          </cell>
          <cell r="BA96" t="str">
            <v/>
          </cell>
        </row>
        <row r="97">
          <cell r="A97" t="str">
            <v>414699313</v>
          </cell>
          <cell r="B97" t="str">
            <v>FLEXTUENTI</v>
          </cell>
          <cell r="C97">
            <v>44938</v>
          </cell>
          <cell r="D97" t="str">
            <v>FLEXNET ECUADOR - FLEXTUENTI</v>
          </cell>
          <cell r="E97" t="str">
            <v>CALLE 28 DE JUNIO S/N Y GARCIA MORENO ENTRADA LLANO GRANDE</v>
          </cell>
          <cell r="H97" t="str">
            <v>170208</v>
          </cell>
          <cell r="I97" t="str">
            <v>QUITO</v>
          </cell>
          <cell r="J97" t="str">
            <v>PICHINCHA</v>
          </cell>
          <cell r="K97" t="str">
            <v>Juana Murillo</v>
          </cell>
          <cell r="L97" t="str">
            <v>COMITE DEL PUEBLO  CALLE JULIAN MESTANZA E12 370  ENTRE JOAQUIN CHIRIBOGA Y JORGE GARCES</v>
          </cell>
          <cell r="O97" t="str">
            <v>170306</v>
          </cell>
          <cell r="P97" t="str">
            <v>170306</v>
          </cell>
          <cell r="Q97" t="str">
            <v>PICHINCHA_QUITO_COMITE DEL PUEBLO</v>
          </cell>
          <cell r="R97" t="str">
            <v>414699313</v>
          </cell>
          <cell r="W97" t="str">
            <v>1315885788</v>
          </cell>
          <cell r="X97" t="str">
            <v>0959649178-0963611645</v>
          </cell>
          <cell r="Z97" t="str">
            <v>sergiomurillo-94@hotmail.com</v>
          </cell>
          <cell r="AA97">
            <v>44938</v>
          </cell>
          <cell r="AD97">
            <v>1</v>
          </cell>
          <cell r="AE97">
            <v>1</v>
          </cell>
          <cell r="AH97" t="str">
            <v>SECTOR COMITE DEL PUEBLO BAJO  CASA DE 3 PISOS SIN PINTAR FRENTE A SYS DISTRIBUCIONES</v>
          </cell>
          <cell r="AI97" t="str">
            <v>DESPACHO</v>
          </cell>
          <cell r="AJ97" t="str">
            <v>Normal</v>
          </cell>
          <cell r="AL97" t="str">
            <v>NO</v>
          </cell>
          <cell r="AN97" t="str">
            <v>TUE portabilidad</v>
          </cell>
          <cell r="AO97" t="str">
            <v>CANAL ONLINE</v>
          </cell>
          <cell r="AP97">
            <v>44938</v>
          </cell>
          <cell r="AR97" t="str">
            <v>FLEXTUENTI_414699313</v>
          </cell>
          <cell r="AS97">
            <v>329567</v>
          </cell>
          <cell r="AT97" t="str">
            <v>D40</v>
          </cell>
          <cell r="AU97" t="str">
            <v>BTC</v>
          </cell>
          <cell r="AV97">
            <v>1</v>
          </cell>
          <cell r="AW97" t="str">
            <v>LOCAL</v>
          </cell>
          <cell r="AX97" t="str">
            <v>DEVUELTO</v>
          </cell>
          <cell r="AY97" t="str">
            <v>HALFSIM TUENTI PREPAGO PORTABILIDAD: 1 und</v>
          </cell>
          <cell r="AZ97" t="str">
            <v>SIMCARD</v>
          </cell>
          <cell r="BA97" t="str">
            <v/>
          </cell>
        </row>
        <row r="98">
          <cell r="A98" t="str">
            <v>414699339</v>
          </cell>
          <cell r="B98" t="str">
            <v>FLEXTUENTI</v>
          </cell>
          <cell r="C98">
            <v>44938</v>
          </cell>
          <cell r="D98" t="str">
            <v>FLEXNET ECUADOR - FLEXTUENTI</v>
          </cell>
          <cell r="E98" t="str">
            <v>CALLE 28 DE JUNIO S/N Y GARCIA MORENO ENTRADA LLANO GRANDE</v>
          </cell>
          <cell r="H98" t="str">
            <v>170208</v>
          </cell>
          <cell r="I98" t="str">
            <v>QUITO</v>
          </cell>
          <cell r="J98" t="str">
            <v>PICHINCHA</v>
          </cell>
          <cell r="K98" t="str">
            <v>carlota pilar cansino proaño</v>
          </cell>
          <cell r="L98" t="str">
            <v>LLANO CHICO SAN MIGUEL DE ANAGAES  DPTO 96  CALLE N53E</v>
          </cell>
          <cell r="O98" t="str">
            <v>170514</v>
          </cell>
          <cell r="P98" t="str">
            <v>170514</v>
          </cell>
          <cell r="Q98" t="str">
            <v>PICHINCHA_QUITO_LLANO CHICO</v>
          </cell>
          <cell r="R98" t="str">
            <v>414699339</v>
          </cell>
          <cell r="W98" t="str">
            <v>1720742905</v>
          </cell>
          <cell r="X98" t="str">
            <v>0995472377-0985967892</v>
          </cell>
          <cell r="Z98" t="str">
            <v>pilycsno2707@hotmail.es</v>
          </cell>
          <cell r="AA98">
            <v>44938</v>
          </cell>
          <cell r="AD98">
            <v>1</v>
          </cell>
          <cell r="AE98">
            <v>1</v>
          </cell>
          <cell r="AH98" t="str">
            <v>SECTOR SOLCA ENTREGAR EN EL CONJUNTO BALCON ANDINO A DOS CUADRAS DEL COLEGIO ISM QUITO LLAMAR PARA LA ENTREGA</v>
          </cell>
          <cell r="AI98" t="str">
            <v>DESPACHO</v>
          </cell>
          <cell r="AJ98" t="str">
            <v>Normal</v>
          </cell>
          <cell r="AL98" t="str">
            <v>NO</v>
          </cell>
          <cell r="AN98" t="str">
            <v>TUE portabilidad</v>
          </cell>
          <cell r="AO98" t="str">
            <v>CANAL ONLINE</v>
          </cell>
          <cell r="AP98">
            <v>44938</v>
          </cell>
          <cell r="AR98" t="str">
            <v>FLEXTUENTI_414699339</v>
          </cell>
          <cell r="AS98">
            <v>329569</v>
          </cell>
          <cell r="AT98" t="str">
            <v>D40</v>
          </cell>
          <cell r="AU98" t="str">
            <v>BTC</v>
          </cell>
          <cell r="AV98">
            <v>1</v>
          </cell>
          <cell r="AW98" t="str">
            <v>LOCAL</v>
          </cell>
          <cell r="AX98" t="str">
            <v>ENTREGADO</v>
          </cell>
          <cell r="AY98" t="str">
            <v>HALFSIM TUENTI PREPAGO PORTABILIDAD: 1 und</v>
          </cell>
          <cell r="AZ98" t="str">
            <v>SIMCARD</v>
          </cell>
          <cell r="BA98" t="str">
            <v/>
          </cell>
        </row>
        <row r="99">
          <cell r="A99" t="str">
            <v>414699445</v>
          </cell>
          <cell r="B99" t="str">
            <v>FLEXTUENTI</v>
          </cell>
          <cell r="C99">
            <v>44938</v>
          </cell>
          <cell r="D99" t="str">
            <v>FLEXNET ECUADOR - FLEXTUENTI</v>
          </cell>
          <cell r="E99" t="str">
            <v>CALLE 28 DE JUNIO S/N Y GARCIA MORENO ENTRADA LLANO GRANDE</v>
          </cell>
          <cell r="H99" t="str">
            <v>170208</v>
          </cell>
          <cell r="I99" t="str">
            <v>QUITO</v>
          </cell>
          <cell r="J99" t="str">
            <v>PICHINCHA</v>
          </cell>
          <cell r="K99" t="str">
            <v>SEGUNDO silverio Bagui González</v>
          </cell>
          <cell r="L99" t="str">
            <v>MANUEL INOCENCIO PARRALES Y GUALE  CALLE 5 DE JUNIO  SN  PADRE JUAN DE VELASCO</v>
          </cell>
          <cell r="O99" t="str">
            <v>130305</v>
          </cell>
          <cell r="P99" t="str">
            <v>130305</v>
          </cell>
          <cell r="Q99" t="str">
            <v>MANABI_JIPIJAPA_MANUEL INOCENCIO PARRALES Y GUALE</v>
          </cell>
          <cell r="R99" t="str">
            <v>414699445</v>
          </cell>
          <cell r="W99" t="str">
            <v>0805238524</v>
          </cell>
          <cell r="X99" t="str">
            <v>0994446172-0994446172</v>
          </cell>
          <cell r="Z99" t="str">
            <v>silveriobaguioul@gmail.com</v>
          </cell>
          <cell r="AA99">
            <v>44938</v>
          </cell>
          <cell r="AD99">
            <v>1</v>
          </cell>
          <cell r="AE99">
            <v>1</v>
          </cell>
          <cell r="AH99" t="str">
            <v>SECTOR 5 DE  JULIO CASA DE 1 COLOR BLANCA JUNTO  A SOLCA JIPIJAPA</v>
          </cell>
          <cell r="AI99" t="str">
            <v>DESPACHO</v>
          </cell>
          <cell r="AJ99" t="str">
            <v>Normal</v>
          </cell>
          <cell r="AL99" t="str">
            <v>NO</v>
          </cell>
          <cell r="AN99" t="str">
            <v>TUE portabilidad</v>
          </cell>
          <cell r="AO99" t="str">
            <v>CANAL ONLINE</v>
          </cell>
          <cell r="AP99">
            <v>44938</v>
          </cell>
          <cell r="AR99" t="str">
            <v>FLEXTUENTI_414699445</v>
          </cell>
          <cell r="AS99">
            <v>329590</v>
          </cell>
          <cell r="AT99" t="str">
            <v>D40</v>
          </cell>
          <cell r="AU99" t="str">
            <v>BTC</v>
          </cell>
          <cell r="AV99">
            <v>1</v>
          </cell>
          <cell r="AW99" t="str">
            <v>PROVINCIAL</v>
          </cell>
          <cell r="AX99" t="str">
            <v>ENTREGADO</v>
          </cell>
          <cell r="AY99" t="str">
            <v>HALFSIM TUENTI PREPAGO PORTABILIDAD: 1 und</v>
          </cell>
          <cell r="AZ99" t="str">
            <v>SIMCARD</v>
          </cell>
          <cell r="BA99" t="str">
            <v/>
          </cell>
        </row>
        <row r="100">
          <cell r="A100" t="str">
            <v>414699482</v>
          </cell>
          <cell r="B100" t="str">
            <v>FLEXTUENTI</v>
          </cell>
          <cell r="C100">
            <v>44938</v>
          </cell>
          <cell r="D100" t="str">
            <v>FLEXNET ECUADOR - FLEXTUENTI</v>
          </cell>
          <cell r="E100" t="str">
            <v>CALLE 28 DE JUNIO S/N Y GARCIA MORENO ENTRADA LLANO GRANDE</v>
          </cell>
          <cell r="H100" t="str">
            <v>170208</v>
          </cell>
          <cell r="I100" t="str">
            <v>QUITO</v>
          </cell>
          <cell r="J100" t="str">
            <v>PICHINCHA</v>
          </cell>
          <cell r="K100" t="str">
            <v>Leonardo Cabrera</v>
          </cell>
          <cell r="L100" t="str">
            <v>COTOGCHOA  AV GENERAL ENRIQUEZ  SN  SN</v>
          </cell>
          <cell r="O100" t="str">
            <v>171105</v>
          </cell>
          <cell r="P100" t="str">
            <v>171105</v>
          </cell>
          <cell r="Q100" t="str">
            <v>PICHINCHA_RUMINAHUI_COTOGCHOA</v>
          </cell>
          <cell r="R100" t="str">
            <v>414699482</v>
          </cell>
          <cell r="W100" t="str">
            <v>1725866097</v>
          </cell>
          <cell r="X100" t="str">
            <v>0963535422-0982379769</v>
          </cell>
          <cell r="Z100" t="str">
            <v>leo.cabrera.10@hotmail.com</v>
          </cell>
          <cell r="AA100">
            <v>44938</v>
          </cell>
          <cell r="AD100">
            <v>1</v>
          </cell>
          <cell r="AE100">
            <v>1</v>
          </cell>
          <cell r="AH100" t="str">
            <v>SECTOR COTOGCHOA ENTREGAR EN LA  CORPORACION LA FAVORITA PASANDO EL RANCHO LA MERCED DE VILLOTA ANUNCIARSE EN GARITA PARA LA ENTREGA</v>
          </cell>
          <cell r="AI100" t="str">
            <v>DESPACHO</v>
          </cell>
          <cell r="AJ100" t="str">
            <v>Normal</v>
          </cell>
          <cell r="AL100" t="str">
            <v>NO</v>
          </cell>
          <cell r="AN100" t="str">
            <v>TUE portabilidad</v>
          </cell>
          <cell r="AO100" t="str">
            <v>CANAL ONLINE</v>
          </cell>
          <cell r="AP100">
            <v>44938</v>
          </cell>
          <cell r="AR100" t="str">
            <v>FLEXTUENTI_414699482</v>
          </cell>
          <cell r="AS100">
            <v>329528</v>
          </cell>
          <cell r="AT100" t="str">
            <v>D40</v>
          </cell>
          <cell r="AU100" t="str">
            <v>BTC</v>
          </cell>
          <cell r="AV100">
            <v>1</v>
          </cell>
          <cell r="AW100" t="str">
            <v>PROVINCIAL</v>
          </cell>
          <cell r="AX100" t="str">
            <v>ENTREGADO</v>
          </cell>
          <cell r="AY100" t="str">
            <v>HALFSIM TUENTI PREPAGO PORTABILIDAD: 1 und</v>
          </cell>
          <cell r="AZ100" t="str">
            <v>SIMCARD</v>
          </cell>
          <cell r="BA100" t="str">
            <v/>
          </cell>
        </row>
        <row r="101">
          <cell r="A101" t="str">
            <v>414699487</v>
          </cell>
          <cell r="B101" t="str">
            <v>FLEXTUENTI</v>
          </cell>
          <cell r="C101">
            <v>44938</v>
          </cell>
          <cell r="D101" t="str">
            <v>FLEXNET ECUADOR - FLEXTUENTI</v>
          </cell>
          <cell r="E101" t="str">
            <v>CALLE 28 DE JUNIO S/N Y GARCIA MORENO ENTRADA LLANO GRANDE</v>
          </cell>
          <cell r="H101" t="str">
            <v>170208</v>
          </cell>
          <cell r="I101" t="str">
            <v>QUITO</v>
          </cell>
          <cell r="J101" t="str">
            <v>PICHINCHA</v>
          </cell>
          <cell r="K101" t="str">
            <v>Hugo fernando Carrion ocampo</v>
          </cell>
          <cell r="L101" t="str">
            <v>VALLE CALLE GERONIMO CARRION SN  GABRIEL GARCIA MORENO</v>
          </cell>
          <cell r="O101" t="str">
            <v>110105</v>
          </cell>
          <cell r="P101" t="str">
            <v>110105</v>
          </cell>
          <cell r="Q101" t="str">
            <v>LOJA_LOJA_VALLE</v>
          </cell>
          <cell r="R101" t="str">
            <v>414699487</v>
          </cell>
          <cell r="W101" t="str">
            <v>1104020951</v>
          </cell>
          <cell r="X101" t="str">
            <v>0989501954-0981681020</v>
          </cell>
          <cell r="Z101" t="str">
            <v>hf_carrion@hotmil.com</v>
          </cell>
          <cell r="AA101">
            <v>44938</v>
          </cell>
          <cell r="AD101">
            <v>1</v>
          </cell>
          <cell r="AE101">
            <v>1</v>
          </cell>
          <cell r="AH101" t="str">
            <v>SECTOR NUEVA GRANADA ENTREGAR EN LOS TALLERES DEL MOP ATRAS DE PARRIDAS EL FOGON</v>
          </cell>
          <cell r="AI101" t="str">
            <v>DESPACHO</v>
          </cell>
          <cell r="AJ101" t="str">
            <v>Normal</v>
          </cell>
          <cell r="AL101" t="str">
            <v>NO</v>
          </cell>
          <cell r="AN101" t="str">
            <v>TUE portabilidad</v>
          </cell>
          <cell r="AO101" t="str">
            <v>CANAL ONLINE</v>
          </cell>
          <cell r="AP101">
            <v>44938</v>
          </cell>
          <cell r="AR101" t="str">
            <v>FLEXTUENTI_414699487</v>
          </cell>
          <cell r="AS101">
            <v>329649</v>
          </cell>
          <cell r="AT101" t="str">
            <v>D40</v>
          </cell>
          <cell r="AU101" t="str">
            <v>BTC</v>
          </cell>
          <cell r="AV101">
            <v>1</v>
          </cell>
          <cell r="AW101" t="str">
            <v>PROVINCIAL</v>
          </cell>
          <cell r="AX101" t="str">
            <v>ENTREGADO</v>
          </cell>
          <cell r="AY101" t="str">
            <v>HALFSIM TUENTI PREPAGO PORTABILIDAD: 1 und</v>
          </cell>
          <cell r="AZ101" t="str">
            <v>SIMCARD</v>
          </cell>
          <cell r="BA101" t="str">
            <v/>
          </cell>
        </row>
        <row r="102">
          <cell r="A102" t="str">
            <v>414699493</v>
          </cell>
          <cell r="B102" t="str">
            <v>FLEXTUENTI</v>
          </cell>
          <cell r="C102">
            <v>44938</v>
          </cell>
          <cell r="D102" t="str">
            <v>FLEXNET ECUADOR - FLEXTUENTI</v>
          </cell>
          <cell r="E102" t="str">
            <v>CALLE 28 DE JUNIO S/N Y GARCIA MORENO ENTRADA LLANO GRANDE</v>
          </cell>
          <cell r="H102" t="str">
            <v>170208</v>
          </cell>
          <cell r="I102" t="str">
            <v>QUITO</v>
          </cell>
          <cell r="J102" t="str">
            <v>PICHINCHA</v>
          </cell>
          <cell r="K102" t="str">
            <v>JOHANA HARO</v>
          </cell>
          <cell r="L102" t="str">
            <v>QUITUMBE  AV QUITUMBE NAN CASA 63  SN O CALLE NINA</v>
          </cell>
          <cell r="O102" t="str">
            <v>170702</v>
          </cell>
          <cell r="P102" t="str">
            <v>170702</v>
          </cell>
          <cell r="Q102" t="str">
            <v>PICHINCHA_QUITO_QUITUMBE</v>
          </cell>
          <cell r="R102" t="str">
            <v>414699493</v>
          </cell>
          <cell r="W102" t="str">
            <v>1719932509</v>
          </cell>
          <cell r="X102" t="str">
            <v>0995760853-0987025507</v>
          </cell>
          <cell r="Z102" t="str">
            <v>joan-13teo@hotmail.com</v>
          </cell>
          <cell r="AA102">
            <v>44938</v>
          </cell>
          <cell r="AD102">
            <v>1</v>
          </cell>
          <cell r="AE102">
            <v>1</v>
          </cell>
          <cell r="AH102" t="str">
            <v>SECTOR  QUITUMBE CONJUNTO PRADOS DE QUITUMBE 1 FRENTE A KURAMA SUSHI BAR LLAMAR PARA LA ENTREGA</v>
          </cell>
          <cell r="AI102" t="str">
            <v>DESPACHO</v>
          </cell>
          <cell r="AJ102" t="str">
            <v>Normal</v>
          </cell>
          <cell r="AL102" t="str">
            <v>NO</v>
          </cell>
          <cell r="AN102" t="str">
            <v>TUE portabilidad</v>
          </cell>
          <cell r="AO102" t="str">
            <v>CANAL ONLINE</v>
          </cell>
          <cell r="AP102">
            <v>44938</v>
          </cell>
          <cell r="AR102" t="str">
            <v>FLEXTUENTI_414699493</v>
          </cell>
          <cell r="AS102">
            <v>329563</v>
          </cell>
          <cell r="AT102" t="str">
            <v>D40</v>
          </cell>
          <cell r="AU102" t="str">
            <v>BTC</v>
          </cell>
          <cell r="AV102">
            <v>1</v>
          </cell>
          <cell r="AW102" t="str">
            <v>LOCAL</v>
          </cell>
          <cell r="AX102" t="str">
            <v>ENTREGADO</v>
          </cell>
          <cell r="AY102" t="str">
            <v>HALFSIM TUENTI PREPAGO PORTABILIDAD: 1 und</v>
          </cell>
          <cell r="AZ102" t="str">
            <v>SIMCARD</v>
          </cell>
          <cell r="BA102" t="str">
            <v/>
          </cell>
        </row>
        <row r="103">
          <cell r="A103" t="str">
            <v>414699501</v>
          </cell>
          <cell r="B103" t="str">
            <v>FLEXTUENTI</v>
          </cell>
          <cell r="C103">
            <v>44938</v>
          </cell>
          <cell r="D103" t="str">
            <v>FLEXNET ECUADOR - FLEXTUENTI</v>
          </cell>
          <cell r="E103" t="str">
            <v>CALLE 28 DE JUNIO S/N Y GARCIA MORENO ENTRADA LLANO GRANDE</v>
          </cell>
          <cell r="H103" t="str">
            <v>170208</v>
          </cell>
          <cell r="I103" t="str">
            <v>QUITO</v>
          </cell>
          <cell r="J103" t="str">
            <v>PICHINCHA</v>
          </cell>
          <cell r="K103" t="str">
            <v>Leonela Cristina Basantes Arellano</v>
          </cell>
          <cell r="L103" t="str">
            <v>LIZARZABURU CALLE CONDORAZO N18 10  CALLE PRINCESA TOA</v>
          </cell>
          <cell r="O103" t="str">
            <v>060101</v>
          </cell>
          <cell r="P103" t="str">
            <v>060101</v>
          </cell>
          <cell r="Q103" t="str">
            <v>CHIMBORAZO_RIOBAMBA_LIZARZABURU</v>
          </cell>
          <cell r="R103" t="str">
            <v>414699501</v>
          </cell>
          <cell r="W103" t="str">
            <v>0603923228</v>
          </cell>
          <cell r="X103" t="str">
            <v>0995551315-0996267643</v>
          </cell>
          <cell r="Z103" t="str">
            <v>leonelabpt@hotmail.com</v>
          </cell>
          <cell r="AA103">
            <v>44938</v>
          </cell>
          <cell r="AD103">
            <v>1</v>
          </cell>
          <cell r="AE103">
            <v>1</v>
          </cell>
          <cell r="AH103" t="str">
            <v>BARRIO ROSA MARIA CASA DE 3 PISOS COLOR PLOMO A LA VUELTA DE LA UNACH CENTRO CAMPUS  DE ODONTOLOGIA</v>
          </cell>
          <cell r="AI103" t="str">
            <v>DESPACHO</v>
          </cell>
          <cell r="AJ103" t="str">
            <v>Normal</v>
          </cell>
          <cell r="AL103" t="str">
            <v>NO</v>
          </cell>
          <cell r="AN103" t="str">
            <v>TUE portabilidad</v>
          </cell>
          <cell r="AO103" t="str">
            <v>CANAL ONLINE</v>
          </cell>
          <cell r="AP103">
            <v>44938</v>
          </cell>
          <cell r="AR103" t="str">
            <v>FLEXTUENTI_414699501</v>
          </cell>
          <cell r="AS103">
            <v>329530</v>
          </cell>
          <cell r="AT103" t="str">
            <v>D40</v>
          </cell>
          <cell r="AU103" t="str">
            <v>BTC</v>
          </cell>
          <cell r="AV103">
            <v>1</v>
          </cell>
          <cell r="AW103" t="str">
            <v>PROVINCIAL</v>
          </cell>
          <cell r="AX103" t="str">
            <v>ENTREGADO</v>
          </cell>
          <cell r="AY103" t="str">
            <v>HALFSIM TUENTI PREPAGO PORTABILIDAD: 1 und</v>
          </cell>
          <cell r="AZ103" t="str">
            <v>SIMCARD</v>
          </cell>
          <cell r="BA103" t="str">
            <v/>
          </cell>
        </row>
        <row r="104">
          <cell r="A104" t="str">
            <v>414699526</v>
          </cell>
          <cell r="B104" t="str">
            <v>FLEXTUENTI</v>
          </cell>
          <cell r="C104">
            <v>44938</v>
          </cell>
          <cell r="D104" t="str">
            <v>FLEXNET ECUADOR - FLEXTUENTI</v>
          </cell>
          <cell r="E104" t="str">
            <v>CALLE 28 DE JUNIO S/N Y GARCIA MORENO ENTRADA LLANO GRANDE</v>
          </cell>
          <cell r="H104" t="str">
            <v>170208</v>
          </cell>
          <cell r="I104" t="str">
            <v>QUITO</v>
          </cell>
          <cell r="J104" t="str">
            <v>PICHINCHA</v>
          </cell>
          <cell r="K104" t="str">
            <v>Diana Virginia Parraga Cedeño</v>
          </cell>
          <cell r="L104" t="str">
            <v>BALLENITA AV FRANCISCO PIZARRO CSA 5 CALLE CUARTA</v>
          </cell>
          <cell r="O104" t="str">
            <v>240103</v>
          </cell>
          <cell r="P104" t="str">
            <v>240103</v>
          </cell>
          <cell r="Q104" t="str">
            <v>SANTA ELENA_SANTA ELENA_BALLENITA</v>
          </cell>
          <cell r="R104" t="str">
            <v>414699526</v>
          </cell>
          <cell r="W104" t="str">
            <v>1310238926</v>
          </cell>
          <cell r="X104" t="str">
            <v>0983394652-0996316902</v>
          </cell>
          <cell r="Z104" t="str">
            <v>dianaparraga1980@gmail.com</v>
          </cell>
          <cell r="AA104">
            <v>44938</v>
          </cell>
          <cell r="AD104">
            <v>1</v>
          </cell>
          <cell r="AE104">
            <v>1</v>
          </cell>
          <cell r="AH104" t="str">
            <v>SECTOR LAS GAVIOTAS A  CUADRA Y MEDIA DEL SEMAFORO CASA 1 PISO BLANCA PELUQUERIA EVOLUTION</v>
          </cell>
          <cell r="AI104" t="str">
            <v>DESPACHO</v>
          </cell>
          <cell r="AJ104" t="str">
            <v>Normal</v>
          </cell>
          <cell r="AL104" t="str">
            <v>NO</v>
          </cell>
          <cell r="AN104" t="str">
            <v>TUE portabilidad</v>
          </cell>
          <cell r="AO104" t="str">
            <v>CANAL ONLINE</v>
          </cell>
          <cell r="AP104">
            <v>44938</v>
          </cell>
          <cell r="AR104" t="str">
            <v>FLEXTUENTI_414699526</v>
          </cell>
          <cell r="AS104">
            <v>329828</v>
          </cell>
          <cell r="AT104" t="str">
            <v>D40</v>
          </cell>
          <cell r="AU104" t="str">
            <v>BTC</v>
          </cell>
          <cell r="AV104">
            <v>1</v>
          </cell>
          <cell r="AW104" t="str">
            <v>PROVINCIAL</v>
          </cell>
          <cell r="AX104" t="str">
            <v>INCIDENCIA</v>
          </cell>
          <cell r="AY104" t="str">
            <v>HALFSIM TUENTI PREPAGO PORTABILIDAD: 1 und</v>
          </cell>
          <cell r="AZ104" t="str">
            <v>SIMCARD</v>
          </cell>
          <cell r="BA104" t="str">
            <v/>
          </cell>
        </row>
        <row r="105">
          <cell r="A105" t="str">
            <v>414699548</v>
          </cell>
          <cell r="B105" t="str">
            <v>FLEXTUENTI</v>
          </cell>
          <cell r="C105">
            <v>44938</v>
          </cell>
          <cell r="D105" t="str">
            <v>FLEXNET ECUADOR - FLEXTUENTI</v>
          </cell>
          <cell r="E105" t="str">
            <v>CALLE 28 DE JUNIO S/N Y GARCIA MORENO ENTRADA LLANO GRANDE</v>
          </cell>
          <cell r="H105" t="str">
            <v>170208</v>
          </cell>
          <cell r="I105" t="str">
            <v>QUITO</v>
          </cell>
          <cell r="J105" t="str">
            <v>PICHINCHA</v>
          </cell>
          <cell r="K105" t="str">
            <v>Juan José Brito Corral</v>
          </cell>
          <cell r="L105" t="str">
            <v>EL VERGEL  IMBABURA 576 TUNGURAHUA</v>
          </cell>
          <cell r="O105" t="str">
            <v>010112</v>
          </cell>
          <cell r="P105" t="str">
            <v>010112</v>
          </cell>
          <cell r="Q105" t="str">
            <v>AZUAY_CUENCA_EL VERGEL</v>
          </cell>
          <cell r="R105" t="str">
            <v>414699548</v>
          </cell>
          <cell r="W105" t="str">
            <v>0105915698</v>
          </cell>
          <cell r="X105" t="str">
            <v>0996566153-0989237780</v>
          </cell>
          <cell r="Z105" t="str">
            <v>suco_brito@hotmail.com</v>
          </cell>
          <cell r="AA105">
            <v>44938</v>
          </cell>
          <cell r="AD105">
            <v>1</v>
          </cell>
          <cell r="AE105">
            <v>1</v>
          </cell>
          <cell r="AH105" t="str">
            <v>SECTOR REMIGIO CRESPO JUNTO A TAQUERIA CASA 2 PISOS BLANCA PORTON NEGRO</v>
          </cell>
          <cell r="AI105" t="str">
            <v>DESPACHO</v>
          </cell>
          <cell r="AJ105" t="str">
            <v>Normal</v>
          </cell>
          <cell r="AL105" t="str">
            <v>NO</v>
          </cell>
          <cell r="AN105" t="str">
            <v>TUE portabilidad</v>
          </cell>
          <cell r="AO105" t="str">
            <v>CANAL ONLINE</v>
          </cell>
          <cell r="AP105">
            <v>44938</v>
          </cell>
          <cell r="AR105" t="str">
            <v>FLEXTUENTI_414699548</v>
          </cell>
          <cell r="AS105">
            <v>329823</v>
          </cell>
          <cell r="AT105" t="str">
            <v>D40</v>
          </cell>
          <cell r="AU105" t="str">
            <v>BTC</v>
          </cell>
          <cell r="AV105">
            <v>1</v>
          </cell>
          <cell r="AW105" t="str">
            <v>PROVINCIAL</v>
          </cell>
          <cell r="AX105" t="str">
            <v>ENTREGADO</v>
          </cell>
          <cell r="AY105" t="str">
            <v>HALFSIM TUENTI PREPAGO PORTABILIDAD: 1 und</v>
          </cell>
          <cell r="AZ105" t="str">
            <v>SIMCARD</v>
          </cell>
          <cell r="BA105" t="str">
            <v/>
          </cell>
        </row>
        <row r="106">
          <cell r="A106" t="str">
            <v>414699556</v>
          </cell>
          <cell r="B106" t="str">
            <v>FLEXTUENTI</v>
          </cell>
          <cell r="C106">
            <v>44938</v>
          </cell>
          <cell r="D106" t="str">
            <v>FLEXNET ECUADOR - FLEXTUENTI</v>
          </cell>
          <cell r="E106" t="str">
            <v>CALLE 28 DE JUNIO S/N Y GARCIA MORENO ENTRADA LLANO GRANDE</v>
          </cell>
          <cell r="H106" t="str">
            <v>170208</v>
          </cell>
          <cell r="I106" t="str">
            <v>QUITO</v>
          </cell>
          <cell r="J106" t="str">
            <v>PICHINCHA</v>
          </cell>
          <cell r="K106" t="str">
            <v>Diego Moreno</v>
          </cell>
          <cell r="L106" t="str">
            <v>HUACHI CHICO CALLE  JULIO JARAMILLO SN  MACHANGARA</v>
          </cell>
          <cell r="O106" t="str">
            <v>180206</v>
          </cell>
          <cell r="P106" t="str">
            <v>180206</v>
          </cell>
          <cell r="Q106" t="str">
            <v>TUNGURAHUA_AMBATO_HUACHI CHICO</v>
          </cell>
          <cell r="R106" t="str">
            <v>414699556</v>
          </cell>
          <cell r="W106" t="str">
            <v>1850679554</v>
          </cell>
          <cell r="X106" t="str">
            <v>0992920606-0995700062</v>
          </cell>
          <cell r="Z106" t="str">
            <v>dmorenoa1984@gmail.com</v>
          </cell>
          <cell r="AA106">
            <v>44938</v>
          </cell>
          <cell r="AD106">
            <v>1</v>
          </cell>
          <cell r="AE106">
            <v>1</v>
          </cell>
          <cell r="AH106" t="str">
            <v>BARRIO SOLIS  CASA DE 3 PISOS COLOR CAFE CON BEIGE JUNTO AL PARQUE QUEBRADA SECA</v>
          </cell>
          <cell r="AI106" t="str">
            <v>DESPACHO</v>
          </cell>
          <cell r="AJ106" t="str">
            <v>Normal</v>
          </cell>
          <cell r="AL106" t="str">
            <v>NO</v>
          </cell>
          <cell r="AN106" t="str">
            <v>TUE portabilidad</v>
          </cell>
          <cell r="AO106" t="str">
            <v>CANAL ONLINE</v>
          </cell>
          <cell r="AP106">
            <v>44938</v>
          </cell>
          <cell r="AR106" t="str">
            <v>FLEXTUENTI_414699556</v>
          </cell>
          <cell r="AS106">
            <v>329684</v>
          </cell>
          <cell r="AT106" t="str">
            <v>D40</v>
          </cell>
          <cell r="AU106" t="str">
            <v>BTC</v>
          </cell>
          <cell r="AV106">
            <v>1</v>
          </cell>
          <cell r="AW106" t="str">
            <v>PROVINCIAL</v>
          </cell>
          <cell r="AX106" t="str">
            <v>ENTREGADO</v>
          </cell>
          <cell r="AY106" t="str">
            <v>HALFSIM TUENTI PREPAGO PORTABILIDAD: 1 und</v>
          </cell>
          <cell r="AZ106" t="str">
            <v>SIMCARD</v>
          </cell>
          <cell r="BA106" t="str">
            <v/>
          </cell>
        </row>
        <row r="107">
          <cell r="A107" t="str">
            <v>414699562</v>
          </cell>
          <cell r="B107" t="str">
            <v>FLEXTUENTI</v>
          </cell>
          <cell r="C107">
            <v>44938</v>
          </cell>
          <cell r="D107" t="str">
            <v>FLEXNET ECUADOR - FLEXTUENTI</v>
          </cell>
          <cell r="E107" t="str">
            <v>CALLE 28 DE JUNIO S/N Y GARCIA MORENO ENTRADA LLANO GRANDE</v>
          </cell>
          <cell r="H107" t="str">
            <v>170208</v>
          </cell>
          <cell r="I107" t="str">
            <v>QUITO</v>
          </cell>
          <cell r="J107" t="str">
            <v>PICHINCHA</v>
          </cell>
          <cell r="K107" t="str">
            <v>JOHANA HARO</v>
          </cell>
          <cell r="L107" t="str">
            <v>QUITUMBE  AV QUITUMBE NAN CASA 63 CALLE I</v>
          </cell>
          <cell r="O107" t="str">
            <v>170702</v>
          </cell>
          <cell r="P107" t="str">
            <v>170702</v>
          </cell>
          <cell r="Q107" t="str">
            <v>PICHINCHA_QUITO_QUITUMBE</v>
          </cell>
          <cell r="R107" t="str">
            <v>414699562</v>
          </cell>
          <cell r="W107" t="str">
            <v>1719932509</v>
          </cell>
          <cell r="X107" t="str">
            <v>0994432223-0995760853</v>
          </cell>
          <cell r="Z107" t="str">
            <v>joan-13teo@hotmail.com</v>
          </cell>
          <cell r="AA107">
            <v>44938</v>
          </cell>
          <cell r="AD107">
            <v>1</v>
          </cell>
          <cell r="AE107">
            <v>1</v>
          </cell>
          <cell r="AH107" t="str">
            <v>SECTOR  QUITUMBE CONJUNTO PRADOS DE QUITUMBE 1 FRENTE A LA PLATAFORMA GUBERNAMENTAL DE DESARROLLO SOCIAL</v>
          </cell>
          <cell r="AI107" t="str">
            <v>DESPACHO</v>
          </cell>
          <cell r="AJ107" t="str">
            <v>Normal</v>
          </cell>
          <cell r="AL107" t="str">
            <v>NO</v>
          </cell>
          <cell r="AN107" t="str">
            <v>TUE portabilidad</v>
          </cell>
          <cell r="AO107" t="str">
            <v>CANAL ONLINE</v>
          </cell>
          <cell r="AP107">
            <v>44938</v>
          </cell>
          <cell r="AR107" t="str">
            <v>FLEXTUENTI_414699562</v>
          </cell>
          <cell r="AS107">
            <v>329535</v>
          </cell>
          <cell r="AT107" t="str">
            <v>D40</v>
          </cell>
          <cell r="AU107" t="str">
            <v>BTC</v>
          </cell>
          <cell r="AV107">
            <v>1</v>
          </cell>
          <cell r="AW107" t="str">
            <v>LOCAL</v>
          </cell>
          <cell r="AX107" t="str">
            <v>ENTREGADO</v>
          </cell>
          <cell r="AY107" t="str">
            <v>HALFSIM TUENTI PREPAGO PORTABILIDAD: 1 und</v>
          </cell>
          <cell r="AZ107" t="str">
            <v>SIMCARD</v>
          </cell>
          <cell r="BA107" t="str">
            <v/>
          </cell>
        </row>
        <row r="108">
          <cell r="A108" t="str">
            <v>414699572</v>
          </cell>
          <cell r="B108" t="str">
            <v>FLEXTUENTI</v>
          </cell>
          <cell r="C108">
            <v>44938</v>
          </cell>
          <cell r="D108" t="str">
            <v>FLEXNET ECUADOR - FLEXTUENTI</v>
          </cell>
          <cell r="E108" t="str">
            <v>CALLE 28 DE JUNIO S/N Y GARCIA MORENO ENTRADA LLANO GRANDE</v>
          </cell>
          <cell r="H108" t="str">
            <v>170208</v>
          </cell>
          <cell r="I108" t="str">
            <v>QUITO</v>
          </cell>
          <cell r="J108" t="str">
            <v>PICHINCHA</v>
          </cell>
          <cell r="K108" t="str">
            <v>BRIGIDA ARACELY ZAMBRANO MOREIRA</v>
          </cell>
          <cell r="L108" t="str">
            <v>CHONE CALLE  SN  03  ENTRE 24 DE MAYO Y COLON</v>
          </cell>
          <cell r="O108" t="str">
            <v>130703</v>
          </cell>
          <cell r="P108" t="str">
            <v>130703</v>
          </cell>
          <cell r="Q108" t="str">
            <v>MANABI_CHONE_CHONE</v>
          </cell>
          <cell r="R108" t="str">
            <v>414699572</v>
          </cell>
          <cell r="W108" t="str">
            <v>1307622801</v>
          </cell>
          <cell r="X108" t="str">
            <v>0980178949-0939158048</v>
          </cell>
          <cell r="Z108" t="str">
            <v>cazz200305@hotmail.com</v>
          </cell>
          <cell r="AA108">
            <v>44938</v>
          </cell>
          <cell r="AD108">
            <v>1</v>
          </cell>
          <cell r="AE108">
            <v>1</v>
          </cell>
          <cell r="AH108" t="str">
            <v>SECTOR  VARGAS CASA DE 1 PISO CON PORTON NEGRO  CON UN ARBOL DE  MANGO FRENTE A  FUNCTIONAL TRAINING BONARD GARCIA O A  ATRAS DE LA ESCUELA  ABDON CALDERON</v>
          </cell>
          <cell r="AI108" t="str">
            <v>DESPACHO</v>
          </cell>
          <cell r="AJ108" t="str">
            <v>Normal</v>
          </cell>
          <cell r="AL108" t="str">
            <v>NO</v>
          </cell>
          <cell r="AN108" t="str">
            <v>TUE portabilidad</v>
          </cell>
          <cell r="AO108" t="str">
            <v>CANAL ONLINE</v>
          </cell>
          <cell r="AP108">
            <v>44938</v>
          </cell>
          <cell r="AR108" t="str">
            <v>FLEXTUENTI_414699572</v>
          </cell>
          <cell r="AS108">
            <v>329685</v>
          </cell>
          <cell r="AT108" t="str">
            <v>D40</v>
          </cell>
          <cell r="AU108" t="str">
            <v>BTC</v>
          </cell>
          <cell r="AV108">
            <v>1</v>
          </cell>
          <cell r="AW108" t="str">
            <v>PROVINCIAL</v>
          </cell>
          <cell r="AX108" t="str">
            <v>ENTREGADO</v>
          </cell>
          <cell r="AY108" t="str">
            <v>HALFSIM TUENTI PREPAGO PORTABILIDAD: 1 und</v>
          </cell>
          <cell r="AZ108" t="str">
            <v>SIMCARD</v>
          </cell>
          <cell r="BA108" t="str">
            <v/>
          </cell>
        </row>
        <row r="109">
          <cell r="A109" t="str">
            <v>414699584</v>
          </cell>
          <cell r="B109" t="str">
            <v>FLEXTUENTI</v>
          </cell>
          <cell r="C109">
            <v>44938</v>
          </cell>
          <cell r="D109" t="str">
            <v>FLEXNET ECUADOR - FLEXTUENTI</v>
          </cell>
          <cell r="E109" t="str">
            <v>CALLE 28 DE JUNIO S/N Y GARCIA MORENO ENTRADA LLANO GRANDE</v>
          </cell>
          <cell r="H109" t="str">
            <v>170208</v>
          </cell>
          <cell r="I109" t="str">
            <v>QUITO</v>
          </cell>
          <cell r="J109" t="str">
            <v>PICHINCHA</v>
          </cell>
          <cell r="K109" t="str">
            <v>Jennifer Bravo</v>
          </cell>
          <cell r="L109" t="str">
            <v>LIZARZABURU  CRISTOBAL COLON 1327 111 DE NOVIEMBRE</v>
          </cell>
          <cell r="O109" t="str">
            <v>060104</v>
          </cell>
          <cell r="P109" t="str">
            <v>060104</v>
          </cell>
          <cell r="Q109" t="str">
            <v>CHIMBORAZO_RIOBAMBA_LIZARZABURU</v>
          </cell>
          <cell r="R109" t="str">
            <v>414699584</v>
          </cell>
          <cell r="W109" t="str">
            <v>0604310458</v>
          </cell>
          <cell r="X109" t="str">
            <v>0963458714-0998331978</v>
          </cell>
          <cell r="Z109" t="str">
            <v>jemabravotob@gmail.com</v>
          </cell>
          <cell r="AA109">
            <v>44938</v>
          </cell>
          <cell r="AD109">
            <v>1</v>
          </cell>
          <cell r="AE109">
            <v>1</v>
          </cell>
          <cell r="AH109" t="str">
            <v>BARRIO ITALIA  FRENTE A LA MECANICA AUNTOMOTRIZ  CLINICA DEL AUTOMOVIL CASA BEIGE DE 1 PISO</v>
          </cell>
          <cell r="AI109" t="str">
            <v>DESPACHO</v>
          </cell>
          <cell r="AJ109" t="str">
            <v>Normal</v>
          </cell>
          <cell r="AL109" t="str">
            <v>NO</v>
          </cell>
          <cell r="AN109" t="str">
            <v>TUE portabilidad</v>
          </cell>
          <cell r="AO109" t="str">
            <v>CANAL ONLINE</v>
          </cell>
          <cell r="AP109">
            <v>44938</v>
          </cell>
          <cell r="AR109" t="str">
            <v>FLEXTUENTI_414699584</v>
          </cell>
          <cell r="AS109">
            <v>329835</v>
          </cell>
          <cell r="AT109" t="str">
            <v>D40</v>
          </cell>
          <cell r="AU109" t="str">
            <v>BTC</v>
          </cell>
          <cell r="AV109">
            <v>1</v>
          </cell>
          <cell r="AW109" t="str">
            <v>PROVINCIAL</v>
          </cell>
          <cell r="AX109" t="str">
            <v>ENTREGADO</v>
          </cell>
          <cell r="AY109" t="str">
            <v>HALFSIM TUENTI PREPAGO PORTABILIDAD: 1 und</v>
          </cell>
          <cell r="AZ109" t="str">
            <v>SIMCARD</v>
          </cell>
          <cell r="BA109" t="str">
            <v/>
          </cell>
        </row>
        <row r="110">
          <cell r="A110" t="str">
            <v>414699613</v>
          </cell>
          <cell r="B110" t="str">
            <v>FLEXTUENTI</v>
          </cell>
          <cell r="C110">
            <v>44938</v>
          </cell>
          <cell r="D110" t="str">
            <v>FLEXNET ECUADOR - FLEXTUENTI</v>
          </cell>
          <cell r="E110" t="str">
            <v>CALLE 28 DE JUNIO S/N Y GARCIA MORENO ENTRADA LLANO GRANDE</v>
          </cell>
          <cell r="H110" t="str">
            <v>170208</v>
          </cell>
          <cell r="I110" t="str">
            <v>QUITO</v>
          </cell>
          <cell r="J110" t="str">
            <v>PICHINCHA</v>
          </cell>
          <cell r="K110" t="str">
            <v>Narcisa Vilela</v>
          </cell>
          <cell r="L110" t="str">
            <v>TARQUI AV PICHINCHA SN 10 DE AGOSTO</v>
          </cell>
          <cell r="O110" t="str">
            <v>090307</v>
          </cell>
          <cell r="P110" t="str">
            <v>090307</v>
          </cell>
          <cell r="Q110" t="str">
            <v>GUAYAS_GUAYAQUIL_TARQUI</v>
          </cell>
          <cell r="R110" t="str">
            <v>414699613</v>
          </cell>
          <cell r="W110" t="str">
            <v>0702721937</v>
          </cell>
          <cell r="X110" t="str">
            <v>0958785309-0958785309</v>
          </cell>
          <cell r="Z110" t="str">
            <v>melagonzalezvilela@gmail.com</v>
          </cell>
          <cell r="AA110">
            <v>44938</v>
          </cell>
          <cell r="AD110">
            <v>1</v>
          </cell>
          <cell r="AE110">
            <v>1</v>
          </cell>
          <cell r="AH110" t="str">
            <v>JUNTO AL BANCO DE PICHINCHA  ENTREGAR EN EL MUNICIPIO DE GUAYAQUIL</v>
          </cell>
          <cell r="AI110" t="str">
            <v>DESPACHO</v>
          </cell>
          <cell r="AJ110" t="str">
            <v>Normal</v>
          </cell>
          <cell r="AL110" t="str">
            <v>NO</v>
          </cell>
          <cell r="AN110" t="str">
            <v>TUE portabilidad</v>
          </cell>
          <cell r="AO110" t="str">
            <v>CANAL ONLINE</v>
          </cell>
          <cell r="AP110">
            <v>44938</v>
          </cell>
          <cell r="AR110" t="str">
            <v>FLEXTUENTI_414699613</v>
          </cell>
          <cell r="AS110">
            <v>329837</v>
          </cell>
          <cell r="AT110" t="str">
            <v>D40</v>
          </cell>
          <cell r="AU110" t="str">
            <v>BTC</v>
          </cell>
          <cell r="AV110">
            <v>1</v>
          </cell>
          <cell r="AW110" t="str">
            <v>LOCAL</v>
          </cell>
          <cell r="AX110" t="str">
            <v>ENTREGADO</v>
          </cell>
          <cell r="AY110" t="str">
            <v>HALFSIM TUENTI PREPAGO PORTABILIDAD: 1 und</v>
          </cell>
          <cell r="AZ110" t="str">
            <v>SIMCARD</v>
          </cell>
          <cell r="BA110" t="str">
            <v/>
          </cell>
        </row>
        <row r="111">
          <cell r="A111" t="str">
            <v>414699671</v>
          </cell>
          <cell r="B111" t="str">
            <v>FLEXTUENTI</v>
          </cell>
          <cell r="C111">
            <v>44938</v>
          </cell>
          <cell r="D111" t="str">
            <v>FLEXNET ECUADOR - FLEXTUENTI</v>
          </cell>
          <cell r="E111" t="str">
            <v>CALLE 28 DE JUNIO S/N Y GARCIA MORENO ENTRADA LLANO GRANDE</v>
          </cell>
          <cell r="H111" t="str">
            <v>170208</v>
          </cell>
          <cell r="I111" t="str">
            <v>QUITO</v>
          </cell>
          <cell r="J111" t="str">
            <v>PICHINCHA</v>
          </cell>
          <cell r="K111" t="str">
            <v>Fernando Tejada</v>
          </cell>
          <cell r="L111" t="str">
            <v>LA MERCED CALLE EMILIANO CRESPO SN CALLE  JULIO CASTILLO</v>
          </cell>
          <cell r="O111" t="str">
            <v>170607</v>
          </cell>
          <cell r="P111" t="str">
            <v>170607</v>
          </cell>
          <cell r="Q111" t="str">
            <v>TUNGURAHUA_AMBATO_LA MERCED</v>
          </cell>
          <cell r="R111" t="str">
            <v>414699671</v>
          </cell>
          <cell r="W111" t="str">
            <v>1803253002</v>
          </cell>
          <cell r="X111" t="str">
            <v>01803253002-0958645697</v>
          </cell>
          <cell r="Z111" t="str">
            <v>nandotejada@gmail.com</v>
          </cell>
          <cell r="AA111">
            <v>44938</v>
          </cell>
          <cell r="AD111">
            <v>1</v>
          </cell>
          <cell r="AE111">
            <v>1</v>
          </cell>
          <cell r="AH111" t="str">
            <v>SECTOR CASHAPAMBA  FRENTE A LA CASA DE TEJA CASA DE PORTON NEGRO CON CERRAMIENTO DE PARED ROJO</v>
          </cell>
          <cell r="AI111" t="str">
            <v>DESPACHO</v>
          </cell>
          <cell r="AJ111" t="str">
            <v>Normal</v>
          </cell>
          <cell r="AL111" t="str">
            <v>NO</v>
          </cell>
          <cell r="AN111" t="str">
            <v>TUE portabilidad</v>
          </cell>
          <cell r="AO111" t="str">
            <v>CANAL ONLINE</v>
          </cell>
          <cell r="AP111">
            <v>44938</v>
          </cell>
          <cell r="AR111" t="str">
            <v>FLEXTUENTI_414699671</v>
          </cell>
          <cell r="AS111">
            <v>329854</v>
          </cell>
          <cell r="AT111" t="str">
            <v>D40</v>
          </cell>
          <cell r="AU111" t="str">
            <v>BTC</v>
          </cell>
          <cell r="AV111">
            <v>1</v>
          </cell>
          <cell r="AW111" t="str">
            <v>PROVINCIAL</v>
          </cell>
          <cell r="AX111" t="str">
            <v>ENTREGADO</v>
          </cell>
          <cell r="AY111" t="str">
            <v>HALFSIM TUENTI PREPAGO PORTABILIDAD: 1 und</v>
          </cell>
          <cell r="AZ111" t="str">
            <v>SIMCARD</v>
          </cell>
          <cell r="BA111" t="str">
            <v/>
          </cell>
        </row>
        <row r="112">
          <cell r="A112" t="str">
            <v>414699698</v>
          </cell>
          <cell r="B112" t="str">
            <v>FLEXTUENTI</v>
          </cell>
          <cell r="C112">
            <v>44938</v>
          </cell>
          <cell r="D112" t="str">
            <v>FLEXNET ECUADOR - FLEXTUENTI</v>
          </cell>
          <cell r="E112" t="str">
            <v>CALLE 28 DE JUNIO S/N Y GARCIA MORENO ENTRADA LLANO GRANDE</v>
          </cell>
          <cell r="H112" t="str">
            <v>170208</v>
          </cell>
          <cell r="I112" t="str">
            <v>QUITO</v>
          </cell>
          <cell r="J112" t="str">
            <v>PICHINCHA</v>
          </cell>
          <cell r="K112" t="str">
            <v>Fabián Ontaneda</v>
          </cell>
          <cell r="L112" t="str">
            <v>GUAMANI  CORONEL PEDRO CONCHA  SN  FRANCISCO CAMPOS</v>
          </cell>
          <cell r="O112" t="str">
            <v>170705</v>
          </cell>
          <cell r="P112" t="str">
            <v>170705</v>
          </cell>
          <cell r="Q112" t="str">
            <v>PICHINCHA_QUITO_GUAMANI</v>
          </cell>
          <cell r="R112" t="str">
            <v>414699698</v>
          </cell>
          <cell r="W112" t="str">
            <v>1727263350</v>
          </cell>
          <cell r="X112" t="str">
            <v>0993578165-0978805551</v>
          </cell>
          <cell r="Z112" t="str">
            <v>fabian_ontaneda_@hotmail.com</v>
          </cell>
          <cell r="AA112">
            <v>44938</v>
          </cell>
          <cell r="AD112">
            <v>1</v>
          </cell>
          <cell r="AE112">
            <v>1</v>
          </cell>
          <cell r="AH112" t="str">
            <v>BARRIO EL PARAISO JUNTO AL  PARQUE SAN FRANCISCO ESMERALDA  ENTREGAR EN EL   CONJUNTO SAN FRANCISCO ESMERALDAS DEJAR EN GARITA</v>
          </cell>
          <cell r="AI112" t="str">
            <v>DESPACHO</v>
          </cell>
          <cell r="AJ112" t="str">
            <v>Normal</v>
          </cell>
          <cell r="AL112" t="str">
            <v>NO</v>
          </cell>
          <cell r="AN112" t="str">
            <v>TUE portabilidad</v>
          </cell>
          <cell r="AO112" t="str">
            <v>CANAL ONLINE</v>
          </cell>
          <cell r="AP112">
            <v>44938</v>
          </cell>
          <cell r="AR112" t="str">
            <v>FLEXTUENTI_414699698</v>
          </cell>
          <cell r="AS112">
            <v>329822</v>
          </cell>
          <cell r="AT112" t="str">
            <v>D40</v>
          </cell>
          <cell r="AU112" t="str">
            <v>BTC</v>
          </cell>
          <cell r="AV112">
            <v>1</v>
          </cell>
          <cell r="AW112" t="str">
            <v>LOCAL</v>
          </cell>
          <cell r="AX112" t="str">
            <v>ENTREGADO</v>
          </cell>
          <cell r="AY112" t="str">
            <v>HALFSIM TUENTI PREPAGO PORTABILIDAD: 1 und</v>
          </cell>
          <cell r="AZ112" t="str">
            <v>SIMCARD</v>
          </cell>
          <cell r="BA112" t="str">
            <v/>
          </cell>
        </row>
        <row r="113">
          <cell r="A113" t="str">
            <v>414699704</v>
          </cell>
          <cell r="B113" t="str">
            <v>FLEXTUENTI</v>
          </cell>
          <cell r="C113">
            <v>44938</v>
          </cell>
          <cell r="D113" t="str">
            <v>FLEXNET ECUADOR - FLEXTUENTI</v>
          </cell>
          <cell r="E113" t="str">
            <v>CALLE 28 DE JUNIO S/N Y GARCIA MORENO ENTRADA LLANO GRANDE</v>
          </cell>
          <cell r="H113" t="str">
            <v>170208</v>
          </cell>
          <cell r="I113" t="str">
            <v>QUITO</v>
          </cell>
          <cell r="J113" t="str">
            <v>PICHINCHA</v>
          </cell>
          <cell r="K113" t="str">
            <v>Christopher Cordero</v>
          </cell>
          <cell r="L113" t="str">
            <v>LETAMENDY AV MILAGRO  SN PRIMER CALLEJON 33C SO</v>
          </cell>
          <cell r="O113" t="str">
            <v>090305</v>
          </cell>
          <cell r="P113" t="str">
            <v>090305</v>
          </cell>
          <cell r="Q113" t="str">
            <v>GUAYAS_GUAYAQUIL_LETAMENDY</v>
          </cell>
          <cell r="R113" t="str">
            <v>414699704</v>
          </cell>
          <cell r="W113" t="str">
            <v>0958589392</v>
          </cell>
          <cell r="X113" t="str">
            <v>0990989085-0990989085</v>
          </cell>
          <cell r="Z113" t="str">
            <v>christopher.cordero0507@gmail.com</v>
          </cell>
          <cell r="AA113">
            <v>44938</v>
          </cell>
          <cell r="AD113">
            <v>1</v>
          </cell>
          <cell r="AE113">
            <v>1</v>
          </cell>
          <cell r="AH113" t="str">
            <v>BARRIO LINDO LA CHALA CASA ESQUINERA DE 3 PISOS COLOR CREMA CON DEPOSITO DE GAS DON CORDERO</v>
          </cell>
          <cell r="AI113" t="str">
            <v>DESPACHO</v>
          </cell>
          <cell r="AJ113" t="str">
            <v>Normal</v>
          </cell>
          <cell r="AL113" t="str">
            <v>NO</v>
          </cell>
          <cell r="AN113" t="str">
            <v>TUE portabilidad</v>
          </cell>
          <cell r="AO113" t="str">
            <v>CANAL ONLINE</v>
          </cell>
          <cell r="AP113">
            <v>44938</v>
          </cell>
          <cell r="AR113" t="str">
            <v>FLEXTUENTI_414699704</v>
          </cell>
          <cell r="AS113">
            <v>329834</v>
          </cell>
          <cell r="AT113" t="str">
            <v>D40</v>
          </cell>
          <cell r="AU113" t="str">
            <v>BTC</v>
          </cell>
          <cell r="AV113">
            <v>1</v>
          </cell>
          <cell r="AW113" t="str">
            <v>LOCAL</v>
          </cell>
          <cell r="AX113" t="str">
            <v>ENTREGADO</v>
          </cell>
          <cell r="AY113" t="str">
            <v>HALFSIM TUENTI PREPAGO PORTABILIDAD: 1 und</v>
          </cell>
          <cell r="AZ113" t="str">
            <v>SIMCARD</v>
          </cell>
          <cell r="BA113" t="str">
            <v/>
          </cell>
        </row>
        <row r="114">
          <cell r="A114" t="str">
            <v>414699708</v>
          </cell>
          <cell r="B114" t="str">
            <v>FLEXTUENTI</v>
          </cell>
          <cell r="C114">
            <v>44938</v>
          </cell>
          <cell r="D114" t="str">
            <v>FLEXNET ECUADOR - FLEXTUENTI</v>
          </cell>
          <cell r="E114" t="str">
            <v>CALLE 28 DE JUNIO S/N Y GARCIA MORENO ENTRADA LLANO GRANDE</v>
          </cell>
          <cell r="H114" t="str">
            <v>170208</v>
          </cell>
          <cell r="I114" t="str">
            <v>QUITO</v>
          </cell>
          <cell r="J114" t="str">
            <v>PICHINCHA</v>
          </cell>
          <cell r="K114" t="str">
            <v>Maria Janeth Piza Limones</v>
          </cell>
          <cell r="L114" t="str">
            <v>TARQUI  VIA DAULE KM 16 5  MANZANA 116 SOLAR 01 CHORRO</v>
          </cell>
          <cell r="O114" t="str">
            <v>090707</v>
          </cell>
          <cell r="P114" t="str">
            <v>090707</v>
          </cell>
          <cell r="Q114" t="str">
            <v>GUAYAS_GUAYAQUIL_TARQUI</v>
          </cell>
          <cell r="R114" t="str">
            <v>414699708</v>
          </cell>
          <cell r="W114" t="str">
            <v>0927232785</v>
          </cell>
          <cell r="X114" t="str">
            <v>0959034334-0962142156</v>
          </cell>
          <cell r="Z114" t="str">
            <v>jpizal1991@gmail.com</v>
          </cell>
          <cell r="AA114">
            <v>44938</v>
          </cell>
          <cell r="AD114">
            <v>1</v>
          </cell>
          <cell r="AE114">
            <v>1</v>
          </cell>
          <cell r="AH114" t="str">
            <v>COOPERATIVA SAN FRANCIS 2  A TRES CUADRAS MAS ARRIBA DE LA FERRETERA SESEN CASA  SIN PINTAR DE BLOQUE  DE  1 PISO  CLIENTE SOLICITA QUE SE LE LLAME ANTES DE HACER LA ENTREGA</v>
          </cell>
          <cell r="AI114" t="str">
            <v>DESPACHO</v>
          </cell>
          <cell r="AJ114" t="str">
            <v>Normal</v>
          </cell>
          <cell r="AL114" t="str">
            <v>NO</v>
          </cell>
          <cell r="AN114" t="str">
            <v>TUE portabilidad</v>
          </cell>
          <cell r="AO114" t="str">
            <v>CANAL ONLINE</v>
          </cell>
          <cell r="AP114">
            <v>44938</v>
          </cell>
          <cell r="AR114" t="str">
            <v>FLEXTUENTI_414699708</v>
          </cell>
          <cell r="AS114">
            <v>329816</v>
          </cell>
          <cell r="AT114" t="str">
            <v>D40</v>
          </cell>
          <cell r="AU114" t="str">
            <v>BTC</v>
          </cell>
          <cell r="AV114">
            <v>1</v>
          </cell>
          <cell r="AW114" t="str">
            <v>LOCAL</v>
          </cell>
          <cell r="AX114" t="str">
            <v>ENTREGADO</v>
          </cell>
          <cell r="AY114" t="str">
            <v>HALFSIM TUENTI PREPAGO PORTABILIDAD: 1 und</v>
          </cell>
          <cell r="AZ114" t="str">
            <v>SIMCARD</v>
          </cell>
          <cell r="BA114" t="str">
            <v/>
          </cell>
        </row>
        <row r="115">
          <cell r="A115" t="str">
            <v>414699719</v>
          </cell>
          <cell r="B115" t="str">
            <v>FLEXTUENTI</v>
          </cell>
          <cell r="C115">
            <v>44938</v>
          </cell>
          <cell r="D115" t="str">
            <v>FLEXNET ECUADOR - FLEXTUENTI</v>
          </cell>
          <cell r="E115" t="str">
            <v>CALLE 28 DE JUNIO S/N Y GARCIA MORENO ENTRADA LLANO GRANDE</v>
          </cell>
          <cell r="H115" t="str">
            <v>170208</v>
          </cell>
          <cell r="I115" t="str">
            <v>QUITO</v>
          </cell>
          <cell r="J115" t="str">
            <v>PICHINCHA</v>
          </cell>
          <cell r="K115" t="str">
            <v>Karen Estefania Llumitasig pullatasig</v>
          </cell>
          <cell r="L115" t="str">
            <v>CARCELEN  CALLE LIBORIO MADERA  N53 85 JAIME HURTADO</v>
          </cell>
          <cell r="O115" t="str">
            <v>170120</v>
          </cell>
          <cell r="P115" t="str">
            <v>170120</v>
          </cell>
          <cell r="Q115" t="str">
            <v>PICHINCHA_QUITO_CARCELEN</v>
          </cell>
          <cell r="R115" t="str">
            <v>414699719</v>
          </cell>
          <cell r="W115" t="str">
            <v>1750908954</v>
          </cell>
          <cell r="X115" t="str">
            <v>0984600794-0982477650</v>
          </cell>
          <cell r="Z115" t="str">
            <v>krenstf20@gmail.com</v>
          </cell>
          <cell r="AA115">
            <v>44938</v>
          </cell>
          <cell r="AD115">
            <v>1</v>
          </cell>
          <cell r="AE115">
            <v>1</v>
          </cell>
          <cell r="AH115" t="str">
            <v>SECTOR CORAZON DE JESUS ENTREGA EN CASA 2 PISO SIN PINTAR EN ESQUINA FARMACIA ATRAS TATOS HOTEL GUARDERIA PARA MACOTAS</v>
          </cell>
          <cell r="AI115" t="str">
            <v>DESPACHO</v>
          </cell>
          <cell r="AJ115" t="str">
            <v>EXPRESS UIO</v>
          </cell>
          <cell r="AL115" t="str">
            <v>NO</v>
          </cell>
          <cell r="AN115" t="str">
            <v>TUE portabilidad</v>
          </cell>
          <cell r="AO115" t="str">
            <v>CANAL ONLINE</v>
          </cell>
          <cell r="AP115">
            <v>44938</v>
          </cell>
          <cell r="AR115" t="str">
            <v>FLEXTUENTI_414699719</v>
          </cell>
          <cell r="AS115">
            <v>329836</v>
          </cell>
          <cell r="AT115" t="str">
            <v>D40</v>
          </cell>
          <cell r="AU115" t="str">
            <v>BTC</v>
          </cell>
          <cell r="AV115">
            <v>1</v>
          </cell>
          <cell r="AW115" t="str">
            <v>LOCAL</v>
          </cell>
          <cell r="AX115" t="str">
            <v>ENTREGADO</v>
          </cell>
          <cell r="AY115" t="str">
            <v>HALFSIM TUENTI PREPAGO PORTABILIDAD: 1 und</v>
          </cell>
          <cell r="AZ115" t="str">
            <v>SIMCARD</v>
          </cell>
          <cell r="BA115" t="str">
            <v/>
          </cell>
        </row>
        <row r="116">
          <cell r="A116" t="str">
            <v>414700648</v>
          </cell>
          <cell r="B116" t="str">
            <v>FLEXTUENTI</v>
          </cell>
          <cell r="C116">
            <v>44938</v>
          </cell>
          <cell r="D116" t="str">
            <v>FLEXNET ECUADOR - FLEXTUENTI</v>
          </cell>
          <cell r="E116" t="str">
            <v>CALLE 28 DE JUNIO S/N Y GARCIA MORENO ENTRADA LLANO GRANDE</v>
          </cell>
          <cell r="H116" t="str">
            <v>170208</v>
          </cell>
          <cell r="I116" t="str">
            <v>QUITO</v>
          </cell>
          <cell r="J116" t="str">
            <v>PICHINCHA</v>
          </cell>
          <cell r="K116" t="str">
            <v>JONATAN JAVIER PUENTE HOLGUIN</v>
          </cell>
          <cell r="L116" t="str">
            <v>VELASCO MEXICO  27 10  CARABOBO</v>
          </cell>
          <cell r="O116" t="str">
            <v>060102</v>
          </cell>
          <cell r="P116" t="str">
            <v>060102</v>
          </cell>
          <cell r="Q116" t="str">
            <v>CHIMBORAZO_RIOBAMBA_VELASCO</v>
          </cell>
          <cell r="R116" t="str">
            <v>414700648</v>
          </cell>
          <cell r="W116" t="str">
            <v>0605887298</v>
          </cell>
          <cell r="X116" t="str">
            <v>0960227489-0960227500</v>
          </cell>
          <cell r="Z116" t="str">
            <v>jonatanp1997@outlook.com</v>
          </cell>
          <cell r="AA116">
            <v>44938</v>
          </cell>
          <cell r="AD116">
            <v>1</v>
          </cell>
          <cell r="AE116">
            <v>1</v>
          </cell>
          <cell r="AH116" t="str">
            <v>BARRIO DAVALOS JUNTO DE UN CONSULTORIO DENTAL  DALANT CASA CAFE DE 2 PISOS</v>
          </cell>
          <cell r="AI116" t="str">
            <v>DESPACHO</v>
          </cell>
          <cell r="AJ116" t="str">
            <v>Normal</v>
          </cell>
          <cell r="AL116" t="str">
            <v>NO</v>
          </cell>
          <cell r="AN116" t="str">
            <v>TUE portabilidad</v>
          </cell>
          <cell r="AO116" t="str">
            <v>CANAL ONLINE</v>
          </cell>
          <cell r="AP116">
            <v>44938</v>
          </cell>
          <cell r="AR116" t="str">
            <v>FLEXTUENTI_414700648</v>
          </cell>
          <cell r="AS116">
            <v>329838</v>
          </cell>
          <cell r="AT116" t="str">
            <v>D40</v>
          </cell>
          <cell r="AU116" t="str">
            <v>BTC</v>
          </cell>
          <cell r="AV116">
            <v>1</v>
          </cell>
          <cell r="AW116" t="str">
            <v>PROVINCIAL</v>
          </cell>
          <cell r="AX116" t="str">
            <v>ENTREGADO</v>
          </cell>
          <cell r="AY116" t="str">
            <v>HALFSIM TUENTI PREPAGO PORTABILIDAD: 1 und</v>
          </cell>
          <cell r="AZ116" t="str">
            <v>SIMCARD</v>
          </cell>
          <cell r="BA116" t="str">
            <v/>
          </cell>
        </row>
        <row r="117">
          <cell r="A117" t="str">
            <v>414700690</v>
          </cell>
          <cell r="B117" t="str">
            <v>FLEXTUENTI</v>
          </cell>
          <cell r="C117">
            <v>44938</v>
          </cell>
          <cell r="D117" t="str">
            <v>FLEXNET ECUADOR - FLEXTUENTI</v>
          </cell>
          <cell r="E117" t="str">
            <v>CALLE 28 DE JUNIO S/N Y GARCIA MORENO ENTRADA LLANO GRANDE</v>
          </cell>
          <cell r="H117" t="str">
            <v>170208</v>
          </cell>
          <cell r="I117" t="str">
            <v>QUITO</v>
          </cell>
          <cell r="J117" t="str">
            <v>PICHINCHA</v>
          </cell>
          <cell r="K117" t="str">
            <v>Antonio Mauricio Choez loor</v>
          </cell>
          <cell r="L117" t="str">
            <v>CUMBAYA CALLE DIEGO DE ROBLE  SN CALLE PAMPITE</v>
          </cell>
          <cell r="O117" t="str">
            <v>170901</v>
          </cell>
          <cell r="P117" t="str">
            <v>170901</v>
          </cell>
          <cell r="Q117" t="str">
            <v>PICHINCHA_QUITO_CUMBAYA</v>
          </cell>
          <cell r="R117" t="str">
            <v>414700690</v>
          </cell>
          <cell r="W117" t="str">
            <v>1313136127</v>
          </cell>
          <cell r="X117" t="str">
            <v>0999551103-0999551103</v>
          </cell>
          <cell r="Z117" t="str">
            <v>choezantonio2018@gmail.com</v>
          </cell>
          <cell r="AA117">
            <v>44938</v>
          </cell>
          <cell r="AD117">
            <v>1</v>
          </cell>
          <cell r="AE117">
            <v>1</v>
          </cell>
          <cell r="AH117" t="str">
            <v>CDLA PASEO SAN FRANCISCO  ENTREGAR EN LA UNIVERSIDAD SAN FRANCISCO SOLICITAR  INFORMACION EN GARITA</v>
          </cell>
          <cell r="AI117" t="str">
            <v>DESPACHO</v>
          </cell>
          <cell r="AJ117" t="str">
            <v>Normal</v>
          </cell>
          <cell r="AL117" t="str">
            <v>NO</v>
          </cell>
          <cell r="AN117" t="str">
            <v>TUE portabilidad</v>
          </cell>
          <cell r="AO117" t="str">
            <v>CANAL ONLINE</v>
          </cell>
          <cell r="AP117">
            <v>44938</v>
          </cell>
          <cell r="AR117" t="str">
            <v>FLEXTUENTI_414700690</v>
          </cell>
          <cell r="AS117">
            <v>329824</v>
          </cell>
          <cell r="AT117" t="str">
            <v>D40</v>
          </cell>
          <cell r="AU117" t="str">
            <v>BTC</v>
          </cell>
          <cell r="AV117">
            <v>1</v>
          </cell>
          <cell r="AW117" t="str">
            <v>LOCAL</v>
          </cell>
          <cell r="AX117" t="str">
            <v>ENTREGADO</v>
          </cell>
          <cell r="AY117" t="str">
            <v>HALFSIM TUENTI PREPAGO PORTABILIDAD: 1 und</v>
          </cell>
          <cell r="AZ117" t="str">
            <v>SIMCARD</v>
          </cell>
          <cell r="BA117" t="str">
            <v/>
          </cell>
        </row>
        <row r="118">
          <cell r="A118" t="str">
            <v>414700705</v>
          </cell>
          <cell r="B118" t="str">
            <v>FLEXTUENTI</v>
          </cell>
          <cell r="C118">
            <v>44938</v>
          </cell>
          <cell r="D118" t="str">
            <v>FLEXNET ECUADOR - FLEXTUENTI</v>
          </cell>
          <cell r="E118" t="str">
            <v>CALLE 28 DE JUNIO S/N Y GARCIA MORENO ENTRADA LLANO GRANDE</v>
          </cell>
          <cell r="H118" t="str">
            <v>170208</v>
          </cell>
          <cell r="I118" t="str">
            <v>QUITO</v>
          </cell>
          <cell r="J118" t="str">
            <v>PICHINCHA</v>
          </cell>
          <cell r="K118" t="str">
            <v>Jonathan Douglas García Valdez</v>
          </cell>
          <cell r="L118" t="str">
            <v>RIO VERDE RIO VERDE CALLE DE LOS  ARAUCANOS CS 09  CALLE DE LOS SIUZ</v>
          </cell>
          <cell r="O118" t="str">
            <v>230106</v>
          </cell>
          <cell r="P118" t="str">
            <v>230106</v>
          </cell>
          <cell r="Q118" t="str">
            <v>SANTO DOMINGO DE LOS TSACHILAS_SANTO DOMINGO_RIO VERDE</v>
          </cell>
          <cell r="R118" t="str">
            <v>414700705</v>
          </cell>
          <cell r="W118" t="str">
            <v>1719721100</v>
          </cell>
          <cell r="X118" t="str">
            <v>0980514894-0987652861</v>
          </cell>
          <cell r="Z118" t="str">
            <v>douglas-man@hotmail.com</v>
          </cell>
          <cell r="AA118">
            <v>44938</v>
          </cell>
          <cell r="AD118">
            <v>1</v>
          </cell>
          <cell r="AE118">
            <v>1</v>
          </cell>
          <cell r="AH118" t="str">
            <v>COOP PUEBLO EN MARCHA  SECTOR 3  A MEDIA CUADRA DE LA ESCUELA LUIS HUMBERTO  CHUQUILLA  CASA DE 1 PISO COLOR GRIS</v>
          </cell>
          <cell r="AI118" t="str">
            <v>DESPACHO</v>
          </cell>
          <cell r="AJ118" t="str">
            <v>Normal</v>
          </cell>
          <cell r="AL118" t="str">
            <v>NO</v>
          </cell>
          <cell r="AN118" t="str">
            <v>TUE portabilidad</v>
          </cell>
          <cell r="AO118" t="str">
            <v>CANAL ONLINE</v>
          </cell>
          <cell r="AP118">
            <v>44938</v>
          </cell>
          <cell r="AR118" t="str">
            <v>FLEXTUENTI_414700705</v>
          </cell>
          <cell r="AS118">
            <v>329840</v>
          </cell>
          <cell r="AT118" t="str">
            <v>D40</v>
          </cell>
          <cell r="AU118" t="str">
            <v>BTC</v>
          </cell>
          <cell r="AV118">
            <v>1</v>
          </cell>
          <cell r="AW118" t="str">
            <v>PROVINCIAL</v>
          </cell>
          <cell r="AX118" t="str">
            <v>INCIDENCIA</v>
          </cell>
          <cell r="AY118" t="str">
            <v>HALFSIM TUENTI PREPAGO PORTABILIDAD: 1 und</v>
          </cell>
          <cell r="AZ118" t="str">
            <v>SIMCARD</v>
          </cell>
          <cell r="BA118" t="str">
            <v/>
          </cell>
        </row>
        <row r="119">
          <cell r="A119" t="str">
            <v>414700706</v>
          </cell>
          <cell r="B119" t="str">
            <v>FLEXTUENTI</v>
          </cell>
          <cell r="C119">
            <v>44938</v>
          </cell>
          <cell r="D119" t="str">
            <v>FLEXNET ECUADOR - FLEXTUENTI</v>
          </cell>
          <cell r="E119" t="str">
            <v>CALLE 28 DE JUNIO S/N Y GARCIA MORENO ENTRADA LLANO GRANDE</v>
          </cell>
          <cell r="H119" t="str">
            <v>170208</v>
          </cell>
          <cell r="I119" t="str">
            <v>QUITO</v>
          </cell>
          <cell r="J119" t="str">
            <v>PICHINCHA</v>
          </cell>
          <cell r="K119" t="str">
            <v>JOFFRE Eduardo Tigua zambrano</v>
          </cell>
          <cell r="L119" t="str">
            <v>MANUEL INOCENCIO PARRALES Y GUALE CALLE 24 DE MAYO  SN CALLEJON 16</v>
          </cell>
          <cell r="O119" t="str">
            <v>130305</v>
          </cell>
          <cell r="P119" t="str">
            <v>130305</v>
          </cell>
          <cell r="Q119" t="str">
            <v>MANABI_JIPIJAPA_MANUEL INOCENCIO PARRALES Y GUALE</v>
          </cell>
          <cell r="R119" t="str">
            <v>414700706</v>
          </cell>
          <cell r="W119" t="str">
            <v>1312311093</v>
          </cell>
          <cell r="X119" t="str">
            <v>0969413342-0963116202</v>
          </cell>
          <cell r="Z119" t="str">
            <v>tiguajoffre4@gmail.com</v>
          </cell>
          <cell r="AA119">
            <v>44938</v>
          </cell>
          <cell r="AD119">
            <v>1</v>
          </cell>
          <cell r="AE119">
            <v>1</v>
          </cell>
          <cell r="AH119" t="str">
            <v>CDLA LOS CEIBOS  CASA DE UN PISO COLOR ARENA CON RAMADA AFUERA FRENTE A LA TIENDA JOSE GREGORIO</v>
          </cell>
          <cell r="AI119" t="str">
            <v>DESPACHO</v>
          </cell>
          <cell r="AJ119" t="str">
            <v>Normal</v>
          </cell>
          <cell r="AL119" t="str">
            <v>NO</v>
          </cell>
          <cell r="AN119" t="str">
            <v>TUE portabilidad</v>
          </cell>
          <cell r="AO119" t="str">
            <v>CANAL ONLINE</v>
          </cell>
          <cell r="AP119">
            <v>44938</v>
          </cell>
          <cell r="AR119" t="str">
            <v>FLEXTUENTI_414700706</v>
          </cell>
          <cell r="AS119">
            <v>329839</v>
          </cell>
          <cell r="AT119" t="str">
            <v>D40</v>
          </cell>
          <cell r="AU119" t="str">
            <v>BTC</v>
          </cell>
          <cell r="AV119">
            <v>1</v>
          </cell>
          <cell r="AW119" t="str">
            <v>PROVINCIAL</v>
          </cell>
          <cell r="AX119" t="str">
            <v>ENTREGADO</v>
          </cell>
          <cell r="AY119" t="str">
            <v>HALFSIM TUENTI PREPAGO PORTABILIDAD: 1 und</v>
          </cell>
          <cell r="AZ119" t="str">
            <v>SIMCARD</v>
          </cell>
          <cell r="BA119" t="str">
            <v/>
          </cell>
        </row>
        <row r="120">
          <cell r="A120" t="str">
            <v>414700768</v>
          </cell>
          <cell r="B120" t="str">
            <v>FLEXTUENTI</v>
          </cell>
          <cell r="C120">
            <v>44938</v>
          </cell>
          <cell r="D120" t="str">
            <v>FLEXNET ECUADOR - FLEXTUENTI</v>
          </cell>
          <cell r="E120" t="str">
            <v>CALLE 28 DE JUNIO S/N Y GARCIA MORENO ENTRADA LLANO GRANDE</v>
          </cell>
          <cell r="H120" t="str">
            <v>170208</v>
          </cell>
          <cell r="I120" t="str">
            <v>QUITO</v>
          </cell>
          <cell r="J120" t="str">
            <v>PICHINCHA</v>
          </cell>
          <cell r="K120" t="str">
            <v>Miguel angel López Pilozo</v>
          </cell>
          <cell r="L120" t="str">
            <v>LEONIDAS PROANO    VIA MANTA MONTECRISTI KILOMETRO 5 Y MEDIO  CALLE H</v>
          </cell>
          <cell r="O120" t="str">
            <v>130217</v>
          </cell>
          <cell r="P120" t="str">
            <v>130217</v>
          </cell>
          <cell r="Q120" t="str">
            <v>MANABI_MONTECRISTI_LEONIDAS PROANO</v>
          </cell>
          <cell r="R120" t="str">
            <v>414700768</v>
          </cell>
          <cell r="W120" t="str">
            <v>1309952974</v>
          </cell>
          <cell r="X120" t="str">
            <v>0992521054-0992521054</v>
          </cell>
          <cell r="Z120" t="str">
            <v>miguelpilozo1980@gmail.com</v>
          </cell>
          <cell r="AA120">
            <v>44938</v>
          </cell>
          <cell r="AD120">
            <v>1</v>
          </cell>
          <cell r="AE120">
            <v>1</v>
          </cell>
          <cell r="AH120" t="str">
            <v>SECTOR MONTECRISTI FRENTE A FABRIL ATRAS DE COLEGIO RUBEN DARIO ENTREGA EN GALPON FACTORY ONLINE INDUMASTER</v>
          </cell>
          <cell r="AI120" t="str">
            <v>DESPACHO</v>
          </cell>
          <cell r="AJ120" t="str">
            <v>Normal</v>
          </cell>
          <cell r="AL120" t="str">
            <v>NO</v>
          </cell>
          <cell r="AN120" t="str">
            <v>TUE portabilidad</v>
          </cell>
          <cell r="AO120" t="str">
            <v>CANAL ONLINE</v>
          </cell>
          <cell r="AP120">
            <v>44938</v>
          </cell>
          <cell r="AR120" t="str">
            <v>FLEXTUENTI_414700768</v>
          </cell>
          <cell r="AS120">
            <v>329843</v>
          </cell>
          <cell r="AT120" t="str">
            <v>D40</v>
          </cell>
          <cell r="AU120" t="str">
            <v>BTC</v>
          </cell>
          <cell r="AV120">
            <v>1</v>
          </cell>
          <cell r="AW120" t="str">
            <v>PROVINCIAL</v>
          </cell>
          <cell r="AX120" t="str">
            <v>ENTREGADO</v>
          </cell>
          <cell r="AY120" t="str">
            <v>HALFSIM TUENTI PREPAGO PORTABILIDAD: 1 und</v>
          </cell>
          <cell r="AZ120" t="str">
            <v>SIMCARD</v>
          </cell>
          <cell r="BA120" t="str">
            <v/>
          </cell>
        </row>
        <row r="121">
          <cell r="A121" t="str">
            <v>414700809</v>
          </cell>
          <cell r="B121" t="str">
            <v>FLEXTUENTI</v>
          </cell>
          <cell r="C121">
            <v>44938</v>
          </cell>
          <cell r="D121" t="str">
            <v>FLEXNET ECUADOR - FLEXTUENTI</v>
          </cell>
          <cell r="E121" t="str">
            <v>CALLE 28 DE JUNIO S/N Y GARCIA MORENO ENTRADA LLANO GRANDE</v>
          </cell>
          <cell r="H121" t="str">
            <v>170208</v>
          </cell>
          <cell r="I121" t="str">
            <v>QUITO</v>
          </cell>
          <cell r="J121" t="str">
            <v>PICHINCHA</v>
          </cell>
          <cell r="K121" t="str">
            <v>Andrea Alexandra Valverde López</v>
          </cell>
          <cell r="L121" t="str">
            <v>ELOY ALFARO  CALLE IMBABURA  SN CALLE AV AMAZONAS</v>
          </cell>
          <cell r="O121" t="str">
            <v>092410</v>
          </cell>
          <cell r="P121" t="str">
            <v>092410</v>
          </cell>
          <cell r="Q121" t="str">
            <v>GUAYAS_DURAN _ELOY ALFARO</v>
          </cell>
          <cell r="R121" t="str">
            <v>414700809</v>
          </cell>
          <cell r="W121" t="str">
            <v>0955835160</v>
          </cell>
          <cell r="X121" t="str">
            <v>0961056594-0988778541</v>
          </cell>
          <cell r="Z121" t="str">
            <v>andrea-ale22@hotmail.es</v>
          </cell>
          <cell r="AA121">
            <v>44938</v>
          </cell>
          <cell r="AD121">
            <v>1</v>
          </cell>
          <cell r="AE121">
            <v>1</v>
          </cell>
          <cell r="AH121" t="str">
            <v>CDLA PRIMAVERA UNO  ENTREGAR EN EL TALLER DE COSTURA CASA DE JUN PISO  COLOR BLANCO  CON VENTANALES GRANDES</v>
          </cell>
          <cell r="AI121" t="str">
            <v>DESPACHO</v>
          </cell>
          <cell r="AJ121" t="str">
            <v>Normal</v>
          </cell>
          <cell r="AL121" t="str">
            <v>NO</v>
          </cell>
          <cell r="AN121" t="str">
            <v>TUE portabilidad</v>
          </cell>
          <cell r="AO121" t="str">
            <v>CANAL ONLINE</v>
          </cell>
          <cell r="AP121">
            <v>44938</v>
          </cell>
          <cell r="AR121" t="str">
            <v>FLEXTUENTI_414700809</v>
          </cell>
          <cell r="AS121">
            <v>329855</v>
          </cell>
          <cell r="AT121" t="str">
            <v>D40</v>
          </cell>
          <cell r="AU121" t="str">
            <v>BTC</v>
          </cell>
          <cell r="AV121">
            <v>1</v>
          </cell>
          <cell r="AW121" t="str">
            <v>PROVINCIAL</v>
          </cell>
          <cell r="AX121" t="str">
            <v>ENTREGADO</v>
          </cell>
          <cell r="AY121" t="str">
            <v>HALFSIM TUENTI PREPAGO PORTABILIDAD: 1 und</v>
          </cell>
          <cell r="AZ121" t="str">
            <v>SIMCARD</v>
          </cell>
          <cell r="BA121" t="str">
            <v/>
          </cell>
        </row>
        <row r="122">
          <cell r="A122" t="str">
            <v>414700819</v>
          </cell>
          <cell r="B122" t="str">
            <v>FLEXTUENTI</v>
          </cell>
          <cell r="C122">
            <v>44938</v>
          </cell>
          <cell r="D122" t="str">
            <v>FLEXNET ECUADOR - FLEXTUENTI</v>
          </cell>
          <cell r="E122" t="str">
            <v>CALLE 28 DE JUNIO S/N Y GARCIA MORENO ENTRADA LLANO GRANDE</v>
          </cell>
          <cell r="H122" t="str">
            <v>170208</v>
          </cell>
          <cell r="I122" t="str">
            <v>QUITO</v>
          </cell>
          <cell r="J122" t="str">
            <v>PICHINCHA</v>
          </cell>
          <cell r="K122" t="str">
            <v>Lex Verduga</v>
          </cell>
          <cell r="L122" t="str">
            <v>PASCUALES  COOPERATIVA VERGELES TERCERA ETAPA  MZ 67  VILLA 13  4 PASAJE 3 NE Y 4TO CALLEJON 23B NE</v>
          </cell>
          <cell r="O122" t="str">
            <v>090703</v>
          </cell>
          <cell r="P122" t="str">
            <v>090703</v>
          </cell>
          <cell r="Q122" t="str">
            <v>GUAYAS_GUAYAQUIL_PASCUALES</v>
          </cell>
          <cell r="R122" t="str">
            <v>414700819</v>
          </cell>
          <cell r="W122" t="str">
            <v>0930905971</v>
          </cell>
          <cell r="X122" t="str">
            <v>0991943393-0939326515</v>
          </cell>
          <cell r="Z122" t="str">
            <v>alexvg1392@gmail.com</v>
          </cell>
          <cell r="AA122">
            <v>44938</v>
          </cell>
          <cell r="AD122">
            <v>1</v>
          </cell>
          <cell r="AE122">
            <v>1</v>
          </cell>
          <cell r="AH122" t="str">
            <v>SECTOR NORTE JUNTO A CAPILLA NUESTRA SENORA DE LAS NUBES EN CASA 1 PISO COLOR CREMA CON TAPA DE CISTERNA</v>
          </cell>
          <cell r="AI122" t="str">
            <v>DESPACHO</v>
          </cell>
          <cell r="AJ122" t="str">
            <v>Normal</v>
          </cell>
          <cell r="AL122" t="str">
            <v>NO</v>
          </cell>
          <cell r="AN122" t="str">
            <v>TUE portabilidad</v>
          </cell>
          <cell r="AO122" t="str">
            <v>CANAL ONLINE</v>
          </cell>
          <cell r="AP122">
            <v>44938</v>
          </cell>
          <cell r="AR122" t="str">
            <v>FLEXTUENTI_414700819</v>
          </cell>
          <cell r="AS122">
            <v>329829</v>
          </cell>
          <cell r="AT122" t="str">
            <v>D40</v>
          </cell>
          <cell r="AU122" t="str">
            <v>BTC</v>
          </cell>
          <cell r="AV122">
            <v>1</v>
          </cell>
          <cell r="AW122" t="str">
            <v>PROVINCIAL</v>
          </cell>
          <cell r="AX122" t="str">
            <v>ENTREGADO</v>
          </cell>
          <cell r="AY122" t="str">
            <v>HALFSIM TUENTI PREPAGO PORTABILIDAD: 1 und</v>
          </cell>
          <cell r="AZ122" t="str">
            <v>SIMCARD</v>
          </cell>
          <cell r="BA122" t="str">
            <v/>
          </cell>
        </row>
        <row r="123">
          <cell r="A123" t="str">
            <v>414700834</v>
          </cell>
          <cell r="B123" t="str">
            <v>FLEXTUENTI</v>
          </cell>
          <cell r="C123">
            <v>44938</v>
          </cell>
          <cell r="D123" t="str">
            <v>FLEXNET ECUADOR - FLEXTUENTI</v>
          </cell>
          <cell r="E123" t="str">
            <v>CALLE 28 DE JUNIO S/N Y GARCIA MORENO ENTRADA LLANO GRANDE</v>
          </cell>
          <cell r="H123" t="str">
            <v>170208</v>
          </cell>
          <cell r="I123" t="str">
            <v>QUITO</v>
          </cell>
          <cell r="J123" t="str">
            <v>PICHINCHA</v>
          </cell>
          <cell r="K123" t="str">
            <v>Tania Gabriela Cuasapaz Perez</v>
          </cell>
          <cell r="L123" t="str">
            <v>CONOCOTO   CALLE JOSE ICAZA SN  JOSE PINO DE ICAZA O CALLE B</v>
          </cell>
          <cell r="O123" t="str">
            <v>170803</v>
          </cell>
          <cell r="P123" t="str">
            <v>170803</v>
          </cell>
          <cell r="Q123" t="str">
            <v>PICHINCHA_QUITO_CONOCOTO</v>
          </cell>
          <cell r="R123" t="str">
            <v>414700834</v>
          </cell>
          <cell r="W123" t="str">
            <v>1003432422</v>
          </cell>
          <cell r="X123" t="str">
            <v>0982241388-0998863062</v>
          </cell>
          <cell r="Z123" t="str">
            <v>gabrielacuasapazp@gmail.com</v>
          </cell>
          <cell r="AA123">
            <v>44938</v>
          </cell>
          <cell r="AD123">
            <v>1</v>
          </cell>
          <cell r="AE123">
            <v>1</v>
          </cell>
          <cell r="AH123" t="str">
            <v>SECTOR ARMENIA 2  ENTREGA  EN CONJUNTO SAN ESTEBAN CASA 2 ATRAS DE IGLESIA SAN JUAN DE LA ARMENIA</v>
          </cell>
          <cell r="AI123" t="str">
            <v>DESPACHO</v>
          </cell>
          <cell r="AJ123" t="str">
            <v>Normal</v>
          </cell>
          <cell r="AL123" t="str">
            <v>NO</v>
          </cell>
          <cell r="AN123" t="str">
            <v>TUE portabilidad</v>
          </cell>
          <cell r="AO123" t="str">
            <v>CANAL ONLINE</v>
          </cell>
          <cell r="AP123">
            <v>44938</v>
          </cell>
          <cell r="AR123" t="str">
            <v>FLEXTUENTI_414700834</v>
          </cell>
          <cell r="AS123">
            <v>329842</v>
          </cell>
          <cell r="AT123" t="str">
            <v>D40</v>
          </cell>
          <cell r="AU123" t="str">
            <v>BTC</v>
          </cell>
          <cell r="AV123">
            <v>1</v>
          </cell>
          <cell r="AW123" t="str">
            <v>LOCAL</v>
          </cell>
          <cell r="AX123" t="str">
            <v>EN_TRANSITO</v>
          </cell>
          <cell r="AY123" t="str">
            <v>HALFSIM TUENTI PREPAGO PORTABILIDAD: 1 und</v>
          </cell>
          <cell r="AZ123" t="str">
            <v>SIMCARD</v>
          </cell>
          <cell r="BA123" t="str">
            <v/>
          </cell>
        </row>
        <row r="124">
          <cell r="A124" t="str">
            <v>WS414699503</v>
          </cell>
          <cell r="B124" t="str">
            <v>FLEXTUENTI</v>
          </cell>
          <cell r="C124">
            <v>44938</v>
          </cell>
          <cell r="D124" t="str">
            <v>FLEXNET ECUADOR - FLEXTUENTI</v>
          </cell>
          <cell r="E124" t="str">
            <v>CALLE 28 DE JUNIO S/N Y GARCIA MORENO ENTRADA LLANO GRANDE</v>
          </cell>
          <cell r="H124" t="str">
            <v>170208</v>
          </cell>
          <cell r="I124" t="str">
            <v>QUITO</v>
          </cell>
          <cell r="J124" t="str">
            <v>PICHINCHA</v>
          </cell>
          <cell r="K124" t="str">
            <v>Diana Estefanía Sánchez Mendieta</v>
          </cell>
          <cell r="L124" t="str">
            <v>SAN BLAS CALLE MANUEL  PALACIOS 1 13 AV. REMIGIO CRESPO TORAL</v>
          </cell>
          <cell r="O124" t="str">
            <v>010203</v>
          </cell>
          <cell r="P124" t="str">
            <v>010203</v>
          </cell>
          <cell r="Q124" t="str">
            <v>AZUAY _CUENCA_SAN BLAS</v>
          </cell>
          <cell r="R124" t="str">
            <v>WS414699503</v>
          </cell>
          <cell r="W124" t="str">
            <v>0104832647</v>
          </cell>
          <cell r="X124" t="str">
            <v>0985857324-0985857324</v>
          </cell>
          <cell r="Z124" t="str">
            <v>sanchezdiana0929@gmail.com</v>
          </cell>
          <cell r="AA124">
            <v>44938</v>
          </cell>
          <cell r="AD124">
            <v>1</v>
          </cell>
          <cell r="AE124">
            <v>1</v>
          </cell>
          <cell r="AH124" t="str">
            <v>CASA DE 2 PISOS COLOR BLANCA  JUNTO AL BANCO DE PICHINCHA FRENTE A SAKURA</v>
          </cell>
          <cell r="AI124" t="str">
            <v>DESPACHO</v>
          </cell>
          <cell r="AJ124" t="str">
            <v>Normal</v>
          </cell>
          <cell r="AL124" t="str">
            <v>NO</v>
          </cell>
          <cell r="AN124" t="str">
            <v>TUE nuevalinea</v>
          </cell>
          <cell r="AO124" t="str">
            <v>CANAL ONLINE</v>
          </cell>
          <cell r="AP124">
            <v>44938</v>
          </cell>
          <cell r="AR124" t="str">
            <v>FLEXTUENTI_WS414699503</v>
          </cell>
          <cell r="AS124">
            <v>329665</v>
          </cell>
          <cell r="AT124" t="str">
            <v>D40</v>
          </cell>
          <cell r="AU124" t="str">
            <v>BTC</v>
          </cell>
          <cell r="AV124">
            <v>1</v>
          </cell>
          <cell r="AW124" t="str">
            <v>PROVINCIAL</v>
          </cell>
          <cell r="AX124" t="str">
            <v>ENTREGADO</v>
          </cell>
          <cell r="AY124" t="str">
            <v>HALFSIM TUENTI PREPAGO NUMERADA $7: 1 und</v>
          </cell>
          <cell r="AZ124" t="str">
            <v>SIMCARD</v>
          </cell>
          <cell r="BA124" t="str">
            <v/>
          </cell>
        </row>
        <row r="125">
          <cell r="A125" t="str">
            <v>WS414699609</v>
          </cell>
          <cell r="B125" t="str">
            <v>FLEXTUENTI</v>
          </cell>
          <cell r="C125">
            <v>44938</v>
          </cell>
          <cell r="D125" t="str">
            <v>FLEXNET ECUADOR - FLEXTUENTI</v>
          </cell>
          <cell r="E125" t="str">
            <v>CALLE 28 DE JUNIO S/N Y GARCIA MORENO ENTRADA LLANO GRANDE</v>
          </cell>
          <cell r="H125" t="str">
            <v>170208</v>
          </cell>
          <cell r="I125" t="str">
            <v>QUITO</v>
          </cell>
          <cell r="J125" t="str">
            <v>PICHINCHA</v>
          </cell>
          <cell r="K125" t="str">
            <v>Alejandra Simbaña</v>
          </cell>
          <cell r="L125" t="str">
            <v>INAQUITO AV DE LOS SHYRIS SN AV GASPAR DE VILLAROEL</v>
          </cell>
          <cell r="O125" t="str">
            <v>170102</v>
          </cell>
          <cell r="P125" t="str">
            <v>170102</v>
          </cell>
          <cell r="Q125" t="str">
            <v>PICHINCHA_QUITO_INAQUITO</v>
          </cell>
          <cell r="R125" t="str">
            <v>WS414699609</v>
          </cell>
          <cell r="W125" t="str">
            <v>1752084614</v>
          </cell>
          <cell r="X125" t="str">
            <v>0998496505-0998496505</v>
          </cell>
          <cell r="Z125" t="str">
            <v>alejitavale@hotmail.com</v>
          </cell>
          <cell r="AA125">
            <v>44938</v>
          </cell>
          <cell r="AD125">
            <v>1</v>
          </cell>
          <cell r="AE125">
            <v>1</v>
          </cell>
          <cell r="AH125" t="str">
            <v>SECTOR INAQUITO FRENTE A LOCAL DE PESTANAS DIIT SECRETES CENTRO COMERCIAL GALERIA LOCAL 38 SEX SHOP</v>
          </cell>
          <cell r="AI125" t="str">
            <v>DESPACHO</v>
          </cell>
          <cell r="AJ125" t="str">
            <v>Normal</v>
          </cell>
          <cell r="AL125" t="str">
            <v>NO</v>
          </cell>
          <cell r="AN125" t="str">
            <v>TUE nuevalinea</v>
          </cell>
          <cell r="AO125" t="str">
            <v>CANAL ONLINE</v>
          </cell>
          <cell r="AP125">
            <v>44938</v>
          </cell>
          <cell r="AR125" t="str">
            <v>FLEXTUENTI_WS414699609</v>
          </cell>
          <cell r="AS125">
            <v>329819</v>
          </cell>
          <cell r="AT125" t="str">
            <v>D40</v>
          </cell>
          <cell r="AU125" t="str">
            <v>BTC</v>
          </cell>
          <cell r="AV125">
            <v>1</v>
          </cell>
          <cell r="AW125" t="str">
            <v>LOCAL</v>
          </cell>
          <cell r="AX125" t="str">
            <v>ENTREGADO</v>
          </cell>
          <cell r="AY125" t="str">
            <v>HALFSIM TUENTI PREPAGO NUMERADA $7: 1 und</v>
          </cell>
          <cell r="AZ125" t="str">
            <v>SIMCARD</v>
          </cell>
          <cell r="BA125" t="str">
            <v/>
          </cell>
        </row>
        <row r="126">
          <cell r="A126" t="str">
            <v>WS414699710</v>
          </cell>
          <cell r="B126" t="str">
            <v>FLEXTUENTI</v>
          </cell>
          <cell r="C126">
            <v>44938</v>
          </cell>
          <cell r="D126" t="str">
            <v>FLEXNET ECUADOR - FLEXTUENTI</v>
          </cell>
          <cell r="E126" t="str">
            <v>CALLE 28 DE JUNIO S/N Y GARCIA MORENO ENTRADA LLANO GRANDE</v>
          </cell>
          <cell r="H126" t="str">
            <v>170208</v>
          </cell>
          <cell r="I126" t="str">
            <v>QUITO</v>
          </cell>
          <cell r="J126" t="str">
            <v>PICHINCHA</v>
          </cell>
          <cell r="K126" t="str">
            <v>Nayely Asunción Velásquez Laz</v>
          </cell>
          <cell r="L126" t="str">
            <v>PICOAZA AV 5 DE JUNIO  SN SN</v>
          </cell>
          <cell r="O126" t="str">
            <v>130102</v>
          </cell>
          <cell r="P126" t="str">
            <v>130102</v>
          </cell>
          <cell r="Q126" t="str">
            <v>MANABI _PORTOVIEJO_PICOAZA</v>
          </cell>
          <cell r="R126" t="str">
            <v>WS414699710</v>
          </cell>
          <cell r="W126" t="str">
            <v>1316117660</v>
          </cell>
          <cell r="X126" t="str">
            <v>0968109160-0968109160</v>
          </cell>
          <cell r="Z126" t="str">
            <v>nayelilaz45@gmail.com</v>
          </cell>
          <cell r="AA126">
            <v>44938</v>
          </cell>
          <cell r="AD126">
            <v>1</v>
          </cell>
          <cell r="AE126">
            <v>1</v>
          </cell>
          <cell r="AH126" t="str">
            <v>CDLA MIRAFLORRES  ENTREGAR EN EL RESTAURANTE LA CABANA  DE REYES  JUNTO AL SUPERMERCADO TUTI</v>
          </cell>
          <cell r="AI126" t="str">
            <v>DESPACHO</v>
          </cell>
          <cell r="AJ126" t="str">
            <v>Normal</v>
          </cell>
          <cell r="AL126" t="str">
            <v>NO</v>
          </cell>
          <cell r="AN126" t="str">
            <v>TUE nuevalinea</v>
          </cell>
          <cell r="AO126" t="str">
            <v>CANAL ONLINE</v>
          </cell>
          <cell r="AP126">
            <v>44938</v>
          </cell>
          <cell r="AR126" t="str">
            <v>FLEXTUENTI_WS414699710</v>
          </cell>
          <cell r="AS126">
            <v>329817</v>
          </cell>
          <cell r="AT126" t="str">
            <v>D40</v>
          </cell>
          <cell r="AU126" t="str">
            <v>BTC</v>
          </cell>
          <cell r="AV126">
            <v>1</v>
          </cell>
          <cell r="AW126" t="str">
            <v>PROVINCIAL</v>
          </cell>
          <cell r="AX126" t="str">
            <v>ENTREGADO</v>
          </cell>
          <cell r="AY126" t="str">
            <v>HALFSIM TUENTI PREPAGO NUMERADA $7: 1 und</v>
          </cell>
          <cell r="AZ126" t="str">
            <v>SIMCARD</v>
          </cell>
          <cell r="BA126" t="str">
            <v/>
          </cell>
        </row>
        <row r="127">
          <cell r="A127" t="str">
            <v>414688503</v>
          </cell>
          <cell r="B127" t="str">
            <v>FLEXTUENTI</v>
          </cell>
          <cell r="C127">
            <v>44938</v>
          </cell>
          <cell r="D127" t="str">
            <v>FLEXNET ECUADOR - FLEXTUENTI</v>
          </cell>
          <cell r="E127" t="str">
            <v xml:space="preserve">FERNANDO GUTIERREZ HILL VIA A DAULE KM 8 1/2 ENTRADA A COOPERATIVA JUAN MONTALVO_x000D_
</v>
          </cell>
          <cell r="H127" t="str">
            <v>090606</v>
          </cell>
          <cell r="I127" t="str">
            <v>GUAYAQUIL</v>
          </cell>
          <cell r="J127" t="str">
            <v>GUAYAS</v>
          </cell>
          <cell r="K127" t="str">
            <v>MARTHA DEL ROSARIO SANCHEZ CAMPUZANO</v>
          </cell>
          <cell r="L127" t="str">
            <v>TARQUI NAHIM ISAIAS BARQUET PISO I OFICIAL 101  AV 9</v>
          </cell>
          <cell r="O127" t="str">
            <v>090506</v>
          </cell>
          <cell r="P127" t="str">
            <v>090506</v>
          </cell>
          <cell r="Q127" t="str">
            <v>GUAYAS_GUAYAQUIL_TARQUI</v>
          </cell>
          <cell r="R127" t="str">
            <v>414688503</v>
          </cell>
          <cell r="W127" t="str">
            <v>0918271792</v>
          </cell>
          <cell r="X127" t="str">
            <v>0994292570-0968477184</v>
          </cell>
          <cell r="Z127" t="str">
            <v>juleidylop21@gmail.com</v>
          </cell>
          <cell r="AA127">
            <v>44938</v>
          </cell>
          <cell r="AD127">
            <v>1</v>
          </cell>
          <cell r="AE127">
            <v>1</v>
          </cell>
          <cell r="AH127" t="str">
            <v>SECTOR  MALL DEL SOL A UNA CUADRA DEL HOTEL KENNEDY ENTREGAR EN EL EDIFICIO ONIX COLOR BEIGE LLAMAR A LA SENORITA  JULIEDIS LOPEZ</v>
          </cell>
          <cell r="AI127" t="str">
            <v>DESPACHO</v>
          </cell>
          <cell r="AJ127" t="str">
            <v>EXPRESS GYE</v>
          </cell>
          <cell r="AL127" t="str">
            <v>NO</v>
          </cell>
          <cell r="AN127" t="str">
            <v>TUE portabilidad</v>
          </cell>
          <cell r="AO127" t="str">
            <v>CANAL ONLINE</v>
          </cell>
          <cell r="AP127">
            <v>44938</v>
          </cell>
          <cell r="AR127" t="str">
            <v>FLEXTUENTI_414688503</v>
          </cell>
          <cell r="AS127">
            <v>329811</v>
          </cell>
          <cell r="AT127" t="str">
            <v>D40</v>
          </cell>
          <cell r="AU127" t="str">
            <v>BTC</v>
          </cell>
          <cell r="AV127">
            <v>1</v>
          </cell>
          <cell r="AW127" t="str">
            <v>LOCAL</v>
          </cell>
          <cell r="AX127" t="str">
            <v>ENTREGADO</v>
          </cell>
          <cell r="AY127" t="str">
            <v>HALFSIM TUENTI PREPAGO PORTABILIDAD: 1 und</v>
          </cell>
          <cell r="AZ127" t="str">
            <v>SIMCARD</v>
          </cell>
          <cell r="BA127" t="str">
            <v/>
          </cell>
        </row>
        <row r="128">
          <cell r="A128" t="str">
            <v>414688591</v>
          </cell>
          <cell r="B128" t="str">
            <v>FLEXTUENTI</v>
          </cell>
          <cell r="C128">
            <v>44938</v>
          </cell>
          <cell r="D128" t="str">
            <v>FLEXNET ECUADOR - FLEXTUENTI</v>
          </cell>
          <cell r="E128" t="str">
            <v xml:space="preserve">FERNANDO GUTIERREZ HILL VIA A DAULE KM 8 1/2 ENTRADA A COOPERATIVA JUAN MONTALVO_x000D_
</v>
          </cell>
          <cell r="H128" t="str">
            <v>090606</v>
          </cell>
          <cell r="I128" t="str">
            <v>GUAYAQUIL</v>
          </cell>
          <cell r="J128" t="str">
            <v>GUAYAS</v>
          </cell>
          <cell r="K128" t="str">
            <v>Walter Olvera</v>
          </cell>
          <cell r="L128" t="str">
            <v>TARQUI  AV JORGE PEREZ CONCHA O CALLE CIRCUNVALACION SUR  723 GUAYACANES</v>
          </cell>
          <cell r="O128" t="str">
            <v>090112</v>
          </cell>
          <cell r="P128" t="str">
            <v>090112</v>
          </cell>
          <cell r="Q128" t="str">
            <v>GUAYAS_GUAYAQUIL_TARQUI</v>
          </cell>
          <cell r="R128" t="str">
            <v>414688591</v>
          </cell>
          <cell r="W128" t="str">
            <v>0907440440</v>
          </cell>
          <cell r="X128" t="str">
            <v>0979837185-0962721501</v>
          </cell>
          <cell r="Z128" t="str">
            <v>michelitap77@gmail.com</v>
          </cell>
          <cell r="AA128">
            <v>44938</v>
          </cell>
          <cell r="AD128">
            <v>1</v>
          </cell>
          <cell r="AE128">
            <v>1</v>
          </cell>
          <cell r="AH128" t="str">
            <v>SECTOR NORTE FRENTE A LOCAL MEDILINK DE URDESA ENTREGA EN CASA 2 PISO COLOR GRIS EMPRESA MULTIVERSE VR RECIBE HIJA PAMELA OLVERA  CON COPIA DEL CEDULA DEL CLIENTE</v>
          </cell>
          <cell r="AI128" t="str">
            <v>DESPACHO</v>
          </cell>
          <cell r="AJ128" t="str">
            <v>EXPRESS GYE</v>
          </cell>
          <cell r="AL128" t="str">
            <v>NO</v>
          </cell>
          <cell r="AN128" t="str">
            <v>TUE portabilidad</v>
          </cell>
          <cell r="AO128" t="str">
            <v>CANAL ONLINE</v>
          </cell>
          <cell r="AP128">
            <v>44938</v>
          </cell>
          <cell r="AR128" t="str">
            <v>FLEXTUENTI_414688591</v>
          </cell>
          <cell r="AS128">
            <v>329813</v>
          </cell>
          <cell r="AT128" t="str">
            <v>D40</v>
          </cell>
          <cell r="AU128" t="str">
            <v>BTC</v>
          </cell>
          <cell r="AV128">
            <v>1</v>
          </cell>
          <cell r="AW128" t="str">
            <v>LOCAL</v>
          </cell>
          <cell r="AX128" t="str">
            <v>ENTREGADO</v>
          </cell>
          <cell r="AY128" t="str">
            <v>HALFSIM TUENTI PREPAGO PORTABILIDAD: 1 und</v>
          </cell>
          <cell r="AZ128" t="str">
            <v>SIMCARD</v>
          </cell>
          <cell r="BA128" t="str">
            <v/>
          </cell>
        </row>
        <row r="129">
          <cell r="A129" t="str">
            <v>414699633</v>
          </cell>
          <cell r="B129" t="str">
            <v>FLEXTUENTI</v>
          </cell>
          <cell r="C129">
            <v>44938</v>
          </cell>
          <cell r="D129" t="str">
            <v>FLEXNET ECUADOR - FLEXTUENTI</v>
          </cell>
          <cell r="E129" t="str">
            <v xml:space="preserve">FERNANDO GUTIERREZ HILL VIA A DAULE KM 8 1/2 ENTRADA A COOPERATIVA JUAN MONTALVO_x000D_
</v>
          </cell>
          <cell r="H129" t="str">
            <v>090606</v>
          </cell>
          <cell r="I129" t="str">
            <v>GUAYAQUIL</v>
          </cell>
          <cell r="J129" t="str">
            <v>GUAYAS</v>
          </cell>
          <cell r="K129" t="str">
            <v>Yelinet Sánchez</v>
          </cell>
          <cell r="L129" t="str">
            <v>TARQUI ANTONIO PARRA VELASCO  MANZANA  548 VILLA 8 CALLEJON C</v>
          </cell>
          <cell r="O129" t="str">
            <v>090503</v>
          </cell>
          <cell r="P129" t="str">
            <v>090503</v>
          </cell>
          <cell r="Q129" t="str">
            <v>GUAYAS_GUAYAQUIL_TARQUI</v>
          </cell>
          <cell r="R129" t="str">
            <v>414699633</v>
          </cell>
          <cell r="W129" t="str">
            <v>0962869954</v>
          </cell>
          <cell r="X129" t="str">
            <v>0939764029-0967615777</v>
          </cell>
          <cell r="Z129" t="str">
            <v>yelinet04@gmail.com</v>
          </cell>
          <cell r="AA129">
            <v>44938</v>
          </cell>
          <cell r="AD129">
            <v>1</v>
          </cell>
          <cell r="AE129">
            <v>1</v>
          </cell>
          <cell r="AH129" t="str">
            <v>SAUCES 9 JUNTO DEL MERCADO DE SAUCES 9  CASA  AMARILLA DE 3 PISOS   CLIENTE SOLICITA QUE SE LE ENTREGUE APARTIR DE LAS 3 PM</v>
          </cell>
          <cell r="AI129" t="str">
            <v>DESPACHO</v>
          </cell>
          <cell r="AJ129" t="str">
            <v>EXPRESS GYE</v>
          </cell>
          <cell r="AL129" t="str">
            <v>NO</v>
          </cell>
          <cell r="AN129" t="str">
            <v>TUE portabilidad</v>
          </cell>
          <cell r="AO129" t="str">
            <v>CANAL ONLINE</v>
          </cell>
          <cell r="AP129">
            <v>44938</v>
          </cell>
          <cell r="AR129" t="str">
            <v>FLEXTUENTI_414699633</v>
          </cell>
          <cell r="AS129">
            <v>329812</v>
          </cell>
          <cell r="AT129" t="str">
            <v>D40</v>
          </cell>
          <cell r="AU129" t="str">
            <v>BTC</v>
          </cell>
          <cell r="AV129">
            <v>1</v>
          </cell>
          <cell r="AW129" t="str">
            <v>LOCAL</v>
          </cell>
          <cell r="AX129" t="str">
            <v>ENTREGADO</v>
          </cell>
          <cell r="AY129" t="str">
            <v>HALFSIM TUENTI PREPAGO PORTABILIDAD: 1 und</v>
          </cell>
          <cell r="AZ129" t="str">
            <v>SIMCARD</v>
          </cell>
          <cell r="BA129" t="str">
            <v/>
          </cell>
        </row>
        <row r="130">
          <cell r="A130" t="str">
            <v>414688368</v>
          </cell>
          <cell r="B130" t="str">
            <v>FLEXTUENTI</v>
          </cell>
          <cell r="C130">
            <v>44939</v>
          </cell>
          <cell r="D130" t="str">
            <v>FLEXNET ECUADOR - FLEXTUENTI</v>
          </cell>
          <cell r="E130" t="str">
            <v>CALLE 28 DE JUNIO S/N Y GARCIA MORENO ENTRADA LLANO GRANDE</v>
          </cell>
          <cell r="H130" t="str">
            <v>170208</v>
          </cell>
          <cell r="I130" t="str">
            <v>QUITO</v>
          </cell>
          <cell r="J130" t="str">
            <v>PICHINCHA</v>
          </cell>
          <cell r="K130" t="str">
            <v>ANDREA ALEXANDRA AGUILAR PAZMIÑO</v>
          </cell>
          <cell r="L130" t="str">
            <v>RUMIPAMBA AV ANTONIO GRANDA CENTENO OE4 328 MARIANO ANDRADE</v>
          </cell>
          <cell r="O130" t="str">
            <v>170510</v>
          </cell>
          <cell r="P130" t="str">
            <v>170510</v>
          </cell>
          <cell r="Q130" t="str">
            <v>PICHINCHA_QUITO_RUMIPAMBA</v>
          </cell>
          <cell r="R130" t="str">
            <v>414688368</v>
          </cell>
          <cell r="W130" t="str">
            <v>1713199063</v>
          </cell>
          <cell r="X130" t="str">
            <v>0998521119-0998521119</v>
          </cell>
          <cell r="Z130" t="str">
            <v>ANDREA@GMAIL.COM</v>
          </cell>
          <cell r="AA130">
            <v>44939</v>
          </cell>
          <cell r="AD130">
            <v>1</v>
          </cell>
          <cell r="AE130">
            <v>1</v>
          </cell>
          <cell r="AH130" t="str">
            <v>SECTOR CASA DE 2 PISOS COLOR BLANCA CON GRIS FRENTE MARTINIZING</v>
          </cell>
          <cell r="AI130" t="str">
            <v>DESPACHO</v>
          </cell>
          <cell r="AJ130" t="str">
            <v>Normal</v>
          </cell>
          <cell r="AL130" t="str">
            <v>NO</v>
          </cell>
          <cell r="AN130" t="str">
            <v>TUE portabilidad</v>
          </cell>
          <cell r="AO130" t="str">
            <v>CANAL ONLINE</v>
          </cell>
          <cell r="AP130">
            <v>44939</v>
          </cell>
          <cell r="AR130" t="str">
            <v>FLEXTUENTI_414688368</v>
          </cell>
          <cell r="AS130">
            <v>329820</v>
          </cell>
          <cell r="AT130" t="str">
            <v>D40</v>
          </cell>
          <cell r="AU130" t="str">
            <v>BTC</v>
          </cell>
          <cell r="AV130">
            <v>1</v>
          </cell>
          <cell r="AW130" t="str">
            <v>LOCAL</v>
          </cell>
          <cell r="AX130" t="str">
            <v>ENTREGADO</v>
          </cell>
          <cell r="AY130" t="str">
            <v>HALFSIM TUENTI PREPAGO PORTABILIDAD: 1 und</v>
          </cell>
          <cell r="AZ130" t="str">
            <v>SIMCARD</v>
          </cell>
          <cell r="BA130" t="str">
            <v/>
          </cell>
        </row>
        <row r="131">
          <cell r="A131" t="str">
            <v>414699783</v>
          </cell>
          <cell r="B131" t="str">
            <v>FLEXTUENTI</v>
          </cell>
          <cell r="C131">
            <v>44939</v>
          </cell>
          <cell r="D131" t="str">
            <v>FLEXNET ECUADOR - FLEXTUENTI</v>
          </cell>
          <cell r="E131" t="str">
            <v>CALLE 28 DE JUNIO S/N Y GARCIA MORENO ENTRADA LLANO GRANDE</v>
          </cell>
          <cell r="H131" t="str">
            <v>170208</v>
          </cell>
          <cell r="I131" t="str">
            <v>QUITO</v>
          </cell>
          <cell r="J131" t="str">
            <v>PICHINCHA</v>
          </cell>
          <cell r="K131" t="str">
            <v>Jean Paul Pisco Chavez</v>
          </cell>
          <cell r="L131" t="str">
            <v>OFICINA TRAMACO CENTRO DE DISTRIBUCION VIA A DAULE</v>
          </cell>
          <cell r="O131" t="str">
            <v>GUAYAQUIL</v>
          </cell>
          <cell r="P131" t="str">
            <v>GUAYAQUIL</v>
          </cell>
          <cell r="Q131" t="str">
            <v>GUAYAS_GUAYAQUIL_</v>
          </cell>
          <cell r="R131" t="str">
            <v>414699783</v>
          </cell>
          <cell r="W131" t="str">
            <v>0954786869</v>
          </cell>
          <cell r="X131" t="str">
            <v>0969488316-0969800168</v>
          </cell>
          <cell r="Z131" t="str">
            <v>paulpc_02@hotmail.com</v>
          </cell>
          <cell r="AA131">
            <v>44939</v>
          </cell>
          <cell r="AD131">
            <v>1</v>
          </cell>
          <cell r="AE131">
            <v>1</v>
          </cell>
          <cell r="AH131" t="str">
            <v/>
          </cell>
          <cell r="AI131" t="str">
            <v>DESPACHO</v>
          </cell>
          <cell r="AJ131" t="str">
            <v>DERIVADO PICK UP</v>
          </cell>
          <cell r="AL131" t="str">
            <v>NO</v>
          </cell>
          <cell r="AN131" t="str">
            <v>TUE portabilidad</v>
          </cell>
          <cell r="AO131" t="str">
            <v>CANAL ONLINE</v>
          </cell>
          <cell r="AP131">
            <v>44939</v>
          </cell>
          <cell r="AR131" t="str">
            <v>FLEXTUENTI_414699783</v>
          </cell>
          <cell r="AS131">
            <v>329831</v>
          </cell>
          <cell r="AT131" t="str">
            <v>D40</v>
          </cell>
          <cell r="AU131" t="str">
            <v>BTC</v>
          </cell>
          <cell r="AV131">
            <v>1</v>
          </cell>
          <cell r="AW131" t="str">
            <v>PROVINCIAL</v>
          </cell>
          <cell r="AX131" t="str">
            <v>ENTREGADO</v>
          </cell>
          <cell r="AY131" t="str">
            <v>HALFSIM TUENTI PREPAGO PORTABILIDAD: 1 und</v>
          </cell>
          <cell r="AZ131" t="str">
            <v>SIMCARD</v>
          </cell>
          <cell r="BA131" t="str">
            <v/>
          </cell>
        </row>
        <row r="132">
          <cell r="A132" t="str">
            <v>414699784</v>
          </cell>
          <cell r="B132" t="str">
            <v>FLEXTUENTI</v>
          </cell>
          <cell r="C132">
            <v>44939</v>
          </cell>
          <cell r="D132" t="str">
            <v>FLEXNET ECUADOR - FLEXTUENTI</v>
          </cell>
          <cell r="E132" t="str">
            <v>CALLE 28 DE JUNIO S/N Y GARCIA MORENO ENTRADA LLANO GRANDE</v>
          </cell>
          <cell r="H132" t="str">
            <v>170208</v>
          </cell>
          <cell r="I132" t="str">
            <v>QUITO</v>
          </cell>
          <cell r="J132" t="str">
            <v>PICHINCHA</v>
          </cell>
          <cell r="K132" t="str">
            <v>Irlanda Margoth Chavez Anchundia</v>
          </cell>
          <cell r="L132" t="str">
            <v>LA AURORA AV LEON FEBRES CORDERO RIBADENEYRA PISO 2  INGRESO PARQUEADERO EL DORADO</v>
          </cell>
          <cell r="O132" t="str">
            <v>091910</v>
          </cell>
          <cell r="P132" t="str">
            <v>091910</v>
          </cell>
          <cell r="Q132" t="str">
            <v>GUAYAS_DAULE_LA AURORA</v>
          </cell>
          <cell r="R132" t="str">
            <v>414699784</v>
          </cell>
          <cell r="W132" t="str">
            <v>0915526610</v>
          </cell>
          <cell r="X132" t="str">
            <v>0993011332-0993011332</v>
          </cell>
          <cell r="Z132" t="str">
            <v>paulpc_02@hotmail.com</v>
          </cell>
          <cell r="AA132">
            <v>44939</v>
          </cell>
          <cell r="AD132">
            <v>1</v>
          </cell>
          <cell r="AE132">
            <v>1</v>
          </cell>
          <cell r="AH132" t="str">
            <v>CENTRO COMERCIAL EL DORADO  PATIO DE COMIDAS   LOCAL POLLO GUS</v>
          </cell>
          <cell r="AI132" t="str">
            <v>DESPACHO</v>
          </cell>
          <cell r="AJ132" t="str">
            <v>Normal</v>
          </cell>
          <cell r="AL132" t="str">
            <v>NO</v>
          </cell>
          <cell r="AN132" t="str">
            <v>TUE portabilidad</v>
          </cell>
          <cell r="AO132" t="str">
            <v>CANAL ONLINE</v>
          </cell>
          <cell r="AP132">
            <v>44939</v>
          </cell>
          <cell r="AR132" t="str">
            <v>FLEXTUENTI_414699784</v>
          </cell>
          <cell r="AS132">
            <v>329853</v>
          </cell>
          <cell r="AT132" t="str">
            <v>D40</v>
          </cell>
          <cell r="AU132" t="str">
            <v>BTC</v>
          </cell>
          <cell r="AV132">
            <v>1</v>
          </cell>
          <cell r="AW132" t="str">
            <v>PROVINCIAL</v>
          </cell>
          <cell r="AX132" t="str">
            <v>ENTREGADO</v>
          </cell>
          <cell r="AY132" t="str">
            <v>HALFSIM TUENTI PREPAGO PORTABILIDAD: 1 und</v>
          </cell>
          <cell r="AZ132" t="str">
            <v>SIMCARD</v>
          </cell>
          <cell r="BA132" t="str">
            <v/>
          </cell>
        </row>
        <row r="133">
          <cell r="A133" t="str">
            <v>414699785</v>
          </cell>
          <cell r="B133" t="str">
            <v>FLEXTUENTI</v>
          </cell>
          <cell r="C133">
            <v>44939</v>
          </cell>
          <cell r="D133" t="str">
            <v>FLEXNET ECUADOR - FLEXTUENTI</v>
          </cell>
          <cell r="E133" t="str">
            <v>CALLE 28 DE JUNIO S/N Y GARCIA MORENO ENTRADA LLANO GRANDE</v>
          </cell>
          <cell r="H133" t="str">
            <v>170208</v>
          </cell>
          <cell r="I133" t="str">
            <v>QUITO</v>
          </cell>
          <cell r="J133" t="str">
            <v>PICHINCHA</v>
          </cell>
          <cell r="K133" t="str">
            <v>Rommel Velásquez</v>
          </cell>
          <cell r="L133" t="str">
            <v>POMASQUI CALLE LA INDEPENCENCIA   CASA 11   MARCELINA NOLIVOS</v>
          </cell>
          <cell r="O133" t="str">
            <v>170308</v>
          </cell>
          <cell r="P133" t="str">
            <v>170308</v>
          </cell>
          <cell r="Q133" t="str">
            <v>PICHINCHA_QUITO_POMASQUI</v>
          </cell>
          <cell r="R133" t="str">
            <v>414699785</v>
          </cell>
          <cell r="W133" t="str">
            <v>1725994808</v>
          </cell>
          <cell r="X133" t="str">
            <v>0997339920-0995759671</v>
          </cell>
          <cell r="Z133" t="str">
            <v>jhos_47@hotmail.com</v>
          </cell>
          <cell r="AA133">
            <v>44939</v>
          </cell>
          <cell r="AD133">
            <v>1</v>
          </cell>
          <cell r="AE133">
            <v>1</v>
          </cell>
          <cell r="AH133" t="str">
            <v>SECTOR LAS TOLAS  URB  LA JOYA  FRENTE SERVIFERRETERIA</v>
          </cell>
          <cell r="AI133" t="str">
            <v>DESPACHO</v>
          </cell>
          <cell r="AJ133" t="str">
            <v>Normal</v>
          </cell>
          <cell r="AL133" t="str">
            <v>NO</v>
          </cell>
          <cell r="AN133" t="str">
            <v>TUE portabilidad</v>
          </cell>
          <cell r="AO133" t="str">
            <v>CANAL ONLINE</v>
          </cell>
          <cell r="AP133">
            <v>44939</v>
          </cell>
          <cell r="AR133" t="str">
            <v>FLEXTUENTI_414699785</v>
          </cell>
          <cell r="AS133">
            <v>329841</v>
          </cell>
          <cell r="AT133" t="str">
            <v>D40</v>
          </cell>
          <cell r="AU133" t="str">
            <v>BTC</v>
          </cell>
          <cell r="AV133">
            <v>1</v>
          </cell>
          <cell r="AW133" t="str">
            <v>LOCAL</v>
          </cell>
          <cell r="AX133" t="str">
            <v>ENTREGADO</v>
          </cell>
          <cell r="AY133" t="str">
            <v>HALFSIM TUENTI PREPAGO PORTABILIDAD: 1 und</v>
          </cell>
          <cell r="AZ133" t="str">
            <v>SIMCARD</v>
          </cell>
          <cell r="BA133" t="str">
            <v/>
          </cell>
        </row>
        <row r="134">
          <cell r="A134" t="str">
            <v>414699877</v>
          </cell>
          <cell r="B134" t="str">
            <v>FLEXTUENTI</v>
          </cell>
          <cell r="C134">
            <v>44939</v>
          </cell>
          <cell r="D134" t="str">
            <v>FLEXNET ECUADOR - FLEXTUENTI</v>
          </cell>
          <cell r="E134" t="str">
            <v>CALLE 28 DE JUNIO S/N Y GARCIA MORENO ENTRADA LLANO GRANDE</v>
          </cell>
          <cell r="H134" t="str">
            <v>170208</v>
          </cell>
          <cell r="I134" t="str">
            <v>QUITO</v>
          </cell>
          <cell r="J134" t="str">
            <v>PICHINCHA</v>
          </cell>
          <cell r="K134" t="str">
            <v>Jean Pierre Muñoz Vega</v>
          </cell>
          <cell r="L134" t="str">
            <v>TARQUI (MA)  VIA CIRCUNVALACION  O E15 MZ C3 V1 SN</v>
          </cell>
          <cell r="O134" t="str">
            <v>130206</v>
          </cell>
          <cell r="P134" t="str">
            <v>130206</v>
          </cell>
          <cell r="Q134" t="str">
            <v>MANABI_MANTA_TARQUI (MA)</v>
          </cell>
          <cell r="R134" t="str">
            <v>414699877</v>
          </cell>
          <cell r="W134" t="str">
            <v>1314963651</v>
          </cell>
          <cell r="X134" t="str">
            <v>0963113605-0969068251</v>
          </cell>
          <cell r="Z134" t="str">
            <v>jean.27071999@hotmail.com</v>
          </cell>
          <cell r="AA134">
            <v>44939</v>
          </cell>
          <cell r="AD134">
            <v>1</v>
          </cell>
          <cell r="AE134">
            <v>1</v>
          </cell>
          <cell r="AH134" t="str">
            <v>URB SARILAND CASA ESQUINERA DE 2 PISOS COLOR BLANCO DEL LADO IZQ TERCERA CUADRA  DIAGONAL A LA URB TIERRA HERMOSA  ANUNCIARSE EN GARITA</v>
          </cell>
          <cell r="AI134" t="str">
            <v>DESPACHO</v>
          </cell>
          <cell r="AJ134" t="str">
            <v>Normal</v>
          </cell>
          <cell r="AL134" t="str">
            <v>NO</v>
          </cell>
          <cell r="AN134" t="str">
            <v>TUE portabilidad</v>
          </cell>
          <cell r="AO134" t="str">
            <v>CANAL ONLINE</v>
          </cell>
          <cell r="AP134">
            <v>44939</v>
          </cell>
          <cell r="AR134" t="str">
            <v>FLEXTUENTI_414699877</v>
          </cell>
          <cell r="AS134">
            <v>330154</v>
          </cell>
          <cell r="AT134" t="str">
            <v>D40</v>
          </cell>
          <cell r="AU134" t="str">
            <v>BTC</v>
          </cell>
          <cell r="AV134">
            <v>1</v>
          </cell>
          <cell r="AW134" t="str">
            <v>PROVINCIAL</v>
          </cell>
          <cell r="AX134" t="str">
            <v>ENTREGADO</v>
          </cell>
          <cell r="AY134" t="str">
            <v>HALFSIM TUENTI PREPAGO PORTABILIDAD: 1 und</v>
          </cell>
          <cell r="AZ134" t="str">
            <v>SIMCARD</v>
          </cell>
          <cell r="BA134" t="str">
            <v/>
          </cell>
        </row>
        <row r="135">
          <cell r="A135" t="str">
            <v>414699924</v>
          </cell>
          <cell r="B135" t="str">
            <v>FLEXTUENTI</v>
          </cell>
          <cell r="C135">
            <v>44939</v>
          </cell>
          <cell r="D135" t="str">
            <v>FLEXNET ECUADOR - FLEXTUENTI</v>
          </cell>
          <cell r="E135" t="str">
            <v>CALLE 28 DE JUNIO S/N Y GARCIA MORENO ENTRADA LLANO GRANDE</v>
          </cell>
          <cell r="H135" t="str">
            <v>170208</v>
          </cell>
          <cell r="I135" t="str">
            <v>QUITO</v>
          </cell>
          <cell r="J135" t="str">
            <v>PICHINCHA</v>
          </cell>
          <cell r="K135" t="str">
            <v>ALEXANDER CARRION</v>
          </cell>
          <cell r="L135" t="str">
            <v>CHILLOGALLO  AV MARISCAL SUCRE  OE7 30  CALLE LUIS FRANCISCO LOPEZ</v>
          </cell>
          <cell r="O135" t="str">
            <v>170606</v>
          </cell>
          <cell r="P135" t="str">
            <v>170606</v>
          </cell>
          <cell r="Q135" t="str">
            <v>PICHINCHA_QUITO_CHILLOGALLO</v>
          </cell>
          <cell r="R135" t="str">
            <v>414699924</v>
          </cell>
          <cell r="W135" t="str">
            <v>1723019707</v>
          </cell>
          <cell r="X135" t="str">
            <v>0997016886-0998461087</v>
          </cell>
          <cell r="Z135" t="str">
            <v>eduardo.3202@hotmail.com</v>
          </cell>
          <cell r="AA135">
            <v>44939</v>
          </cell>
          <cell r="AD135">
            <v>1</v>
          </cell>
          <cell r="AE135">
            <v>1</v>
          </cell>
          <cell r="AH135" t="str">
            <v>SECTOR CHILLOGALLO CASA DE 3 PISOS COLOR BEIGE PLANTA BAJA CHIFA MICHELNA FRENTE AL  UPC CHILLOGALLO</v>
          </cell>
          <cell r="AI135" t="str">
            <v>DESPACHO</v>
          </cell>
          <cell r="AJ135" t="str">
            <v>Normal</v>
          </cell>
          <cell r="AL135" t="str">
            <v>NO</v>
          </cell>
          <cell r="AN135" t="str">
            <v>TUE portabilidad</v>
          </cell>
          <cell r="AO135" t="str">
            <v>CANAL ONLINE</v>
          </cell>
          <cell r="AP135">
            <v>44939</v>
          </cell>
          <cell r="AR135" t="str">
            <v>FLEXTUENTI_414699924</v>
          </cell>
          <cell r="AS135">
            <v>330147</v>
          </cell>
          <cell r="AT135" t="str">
            <v>D40</v>
          </cell>
          <cell r="AU135" t="str">
            <v>BTC</v>
          </cell>
          <cell r="AV135">
            <v>1</v>
          </cell>
          <cell r="AW135" t="str">
            <v>LOCAL</v>
          </cell>
          <cell r="AX135" t="str">
            <v>ENTREGADO</v>
          </cell>
          <cell r="AY135" t="str">
            <v>HALFSIM TUENTI PREPAGO PORTABILIDAD: 1 und</v>
          </cell>
          <cell r="AZ135" t="str">
            <v>SIMCARD</v>
          </cell>
          <cell r="BA135" t="str">
            <v/>
          </cell>
        </row>
        <row r="136">
          <cell r="A136" t="str">
            <v>414699942</v>
          </cell>
          <cell r="B136" t="str">
            <v>FLEXTUENTI</v>
          </cell>
          <cell r="C136">
            <v>44939</v>
          </cell>
          <cell r="D136" t="str">
            <v>FLEXNET ECUADOR - FLEXTUENTI</v>
          </cell>
          <cell r="E136" t="str">
            <v>CALLE 28 DE JUNIO S/N Y GARCIA MORENO ENTRADA LLANO GRANDE</v>
          </cell>
          <cell r="H136" t="str">
            <v>170208</v>
          </cell>
          <cell r="I136" t="str">
            <v>QUITO</v>
          </cell>
          <cell r="J136" t="str">
            <v>PICHINCHA</v>
          </cell>
          <cell r="K136" t="str">
            <v>Ruben Criollo Benavides</v>
          </cell>
          <cell r="L136" t="str">
            <v>SAN ANTONIO (PI)  CALLE JULIO ANDRADE  CASA 104  CALLE DE LOS ROMEROS</v>
          </cell>
          <cell r="O136" t="str">
            <v>170312</v>
          </cell>
          <cell r="P136" t="str">
            <v>170312</v>
          </cell>
          <cell r="Q136" t="str">
            <v>PICHINCHA_QUITO_SAN ANTONIO (PI)</v>
          </cell>
          <cell r="R136" t="str">
            <v>414699942</v>
          </cell>
          <cell r="W136" t="str">
            <v>1708517873</v>
          </cell>
          <cell r="X136" t="str">
            <v>0979011389-0998321967</v>
          </cell>
          <cell r="Z136" t="str">
            <v>termoindustrias@hotmail.com</v>
          </cell>
          <cell r="AA136">
            <v>44939</v>
          </cell>
          <cell r="AD136">
            <v>1</v>
          </cell>
          <cell r="AE136">
            <v>1</v>
          </cell>
          <cell r="AH136" t="str">
            <v>BARRIO ALTAR DE PULILAHUA CASA DE 1 PISO COLOR GRIS CON PORTON NEGRO GALVANIZADO TALLER DE MECANICO A DOS CUADRAS DE LA CASA COMUNAL BARRIO ALTAR DEL PULULAHUA</v>
          </cell>
          <cell r="AI136" t="str">
            <v>DESPACHO</v>
          </cell>
          <cell r="AJ136" t="str">
            <v>Normal</v>
          </cell>
          <cell r="AL136" t="str">
            <v>NO</v>
          </cell>
          <cell r="AN136" t="str">
            <v>TUE portabilidad</v>
          </cell>
          <cell r="AO136" t="str">
            <v>CANAL ONLINE</v>
          </cell>
          <cell r="AP136">
            <v>44939</v>
          </cell>
          <cell r="AR136" t="str">
            <v>FLEXTUENTI_414699942</v>
          </cell>
          <cell r="AS136">
            <v>330151</v>
          </cell>
          <cell r="AT136" t="str">
            <v>D40</v>
          </cell>
          <cell r="AU136" t="str">
            <v>BTC</v>
          </cell>
          <cell r="AV136">
            <v>1</v>
          </cell>
          <cell r="AW136" t="str">
            <v>LOCAL</v>
          </cell>
          <cell r="AX136" t="str">
            <v>ENTREGADO</v>
          </cell>
          <cell r="AY136" t="str">
            <v>HALFSIM TUENTI PREPAGO PORTABILIDAD: 1 und</v>
          </cell>
          <cell r="AZ136" t="str">
            <v>SIMCARD</v>
          </cell>
          <cell r="BA136" t="str">
            <v/>
          </cell>
        </row>
        <row r="137">
          <cell r="A137" t="str">
            <v>414699952</v>
          </cell>
          <cell r="B137" t="str">
            <v>FLEXTUENTI</v>
          </cell>
          <cell r="C137">
            <v>44939</v>
          </cell>
          <cell r="D137" t="str">
            <v>FLEXNET ECUADOR - FLEXTUENTI</v>
          </cell>
          <cell r="E137" t="str">
            <v>CALLE 28 DE JUNIO S/N Y GARCIA MORENO ENTRADA LLANO GRANDE</v>
          </cell>
          <cell r="H137" t="str">
            <v>170208</v>
          </cell>
          <cell r="I137" t="str">
            <v>QUITO</v>
          </cell>
          <cell r="J137" t="str">
            <v>PICHINCHA</v>
          </cell>
          <cell r="K137" t="str">
            <v>David Rojas</v>
          </cell>
          <cell r="L137" t="str">
            <v>QUITUMBE AV HUGO ORTIZ BLOQUE 8 DEPARTAMENTO 402  MORO MORO</v>
          </cell>
          <cell r="O137" t="str">
            <v>170606</v>
          </cell>
          <cell r="P137" t="str">
            <v>170606</v>
          </cell>
          <cell r="Q137" t="str">
            <v>PICHINCHA_QUITO_QUITUMBE</v>
          </cell>
          <cell r="R137" t="str">
            <v>414699952</v>
          </cell>
          <cell r="W137" t="str">
            <v>1717184301</v>
          </cell>
          <cell r="X137" t="str">
            <v>0967281155-0961879780</v>
          </cell>
          <cell r="Z137" t="str">
            <v>luchuma58@gmail.com</v>
          </cell>
          <cell r="AA137">
            <v>44939</v>
          </cell>
          <cell r="AD137">
            <v>1</v>
          </cell>
          <cell r="AE137">
            <v>1</v>
          </cell>
          <cell r="AH137" t="str">
            <v>BARRIO TURUBAMBA EN CONDOMINIOS ANTONIO JOSE DE SUCRE NO HAY TIMBRE NI GUARDIA HAY QUE LLAMAR A 1 CUADRA DEL ESTADIO DEL AUCAS</v>
          </cell>
          <cell r="AI137" t="str">
            <v>DESPACHO</v>
          </cell>
          <cell r="AJ137" t="str">
            <v>Normal</v>
          </cell>
          <cell r="AL137" t="str">
            <v>NO</v>
          </cell>
          <cell r="AN137" t="str">
            <v>TUE portabilidad</v>
          </cell>
          <cell r="AO137" t="str">
            <v>CANAL ONLINE</v>
          </cell>
          <cell r="AP137">
            <v>44939</v>
          </cell>
          <cell r="AR137" t="str">
            <v>FLEXTUENTI_414699952</v>
          </cell>
          <cell r="AS137">
            <v>330149</v>
          </cell>
          <cell r="AT137" t="str">
            <v>D40</v>
          </cell>
          <cell r="AU137" t="str">
            <v>BTC</v>
          </cell>
          <cell r="AV137">
            <v>1</v>
          </cell>
          <cell r="AW137" t="str">
            <v>LOCAL</v>
          </cell>
          <cell r="AX137" t="str">
            <v>ENTREGADO</v>
          </cell>
          <cell r="AY137" t="str">
            <v>HALFSIM TUENTI PREPAGO PORTABILIDAD: 1 und</v>
          </cell>
          <cell r="AZ137" t="str">
            <v>SIMCARD</v>
          </cell>
          <cell r="BA137" t="str">
            <v/>
          </cell>
        </row>
        <row r="138">
          <cell r="A138" t="str">
            <v>414699966</v>
          </cell>
          <cell r="B138" t="str">
            <v>FLEXTUENTI</v>
          </cell>
          <cell r="C138">
            <v>44939</v>
          </cell>
          <cell r="D138" t="str">
            <v>FLEXNET ECUADOR - FLEXTUENTI</v>
          </cell>
          <cell r="E138" t="str">
            <v>CALLE 28 DE JUNIO S/N Y GARCIA MORENO ENTRADA LLANO GRANDE</v>
          </cell>
          <cell r="H138" t="str">
            <v>170208</v>
          </cell>
          <cell r="I138" t="str">
            <v>QUITO</v>
          </cell>
          <cell r="J138" t="str">
            <v>PICHINCHA</v>
          </cell>
          <cell r="K138" t="str">
            <v>Cristian Zapata</v>
          </cell>
          <cell r="L138" t="str">
            <v>CHILLOGALLO  CALLE WILLIAM GRUNAVER N122  CALLE JULIO JARA</v>
          </cell>
          <cell r="O138" t="str">
            <v>170708</v>
          </cell>
          <cell r="P138" t="str">
            <v>170708</v>
          </cell>
          <cell r="Q138" t="str">
            <v>PICHINCHA_QUITO_CHILLOGALLO</v>
          </cell>
          <cell r="R138" t="str">
            <v>414699966</v>
          </cell>
          <cell r="W138" t="str">
            <v>1726321092</v>
          </cell>
          <cell r="X138" t="str">
            <v>0958958537-0979112829</v>
          </cell>
          <cell r="Z138" t="str">
            <v>ariel_zapata08@hotmail.com</v>
          </cell>
          <cell r="AA138">
            <v>44939</v>
          </cell>
          <cell r="AD138">
            <v>1</v>
          </cell>
          <cell r="AE138">
            <v>1</v>
          </cell>
          <cell r="AH138" t="str">
            <v>BARRIO SAN GREGORIO CASA DE 2 PISOS CON BALDOSA BEIGE Y CAFE A UNA CUADRA DEL RESTAURANTE EL RINCONCITO DEL SABOR</v>
          </cell>
          <cell r="AI138" t="str">
            <v>DESPACHO</v>
          </cell>
          <cell r="AJ138" t="str">
            <v>Normal</v>
          </cell>
          <cell r="AL138" t="str">
            <v>NO</v>
          </cell>
          <cell r="AN138" t="str">
            <v>TUE portabilidad</v>
          </cell>
          <cell r="AO138" t="str">
            <v>CANAL ONLINE</v>
          </cell>
          <cell r="AP138">
            <v>44939</v>
          </cell>
          <cell r="AR138" t="str">
            <v>FLEXTUENTI_414699966</v>
          </cell>
          <cell r="AS138">
            <v>330153</v>
          </cell>
          <cell r="AT138" t="str">
            <v>D40</v>
          </cell>
          <cell r="AU138" t="str">
            <v>BTC</v>
          </cell>
          <cell r="AV138">
            <v>1</v>
          </cell>
          <cell r="AW138" t="str">
            <v>LOCAL</v>
          </cell>
          <cell r="AX138" t="str">
            <v>ENTREGADO</v>
          </cell>
          <cell r="AY138" t="str">
            <v>HALFSIM TUENTI PREPAGO PORTABILIDAD: 1 und</v>
          </cell>
          <cell r="AZ138" t="str">
            <v>SIMCARD</v>
          </cell>
          <cell r="BA138" t="str">
            <v/>
          </cell>
        </row>
        <row r="139">
          <cell r="A139" t="str">
            <v>414699973</v>
          </cell>
          <cell r="B139" t="str">
            <v>FLEXTUENTI</v>
          </cell>
          <cell r="C139">
            <v>44939</v>
          </cell>
          <cell r="D139" t="str">
            <v>FLEXNET ECUADOR - FLEXTUENTI</v>
          </cell>
          <cell r="E139" t="str">
            <v>CALLE 28 DE JUNIO S/N Y GARCIA MORENO ENTRADA LLANO GRANDE</v>
          </cell>
          <cell r="H139" t="str">
            <v>170208</v>
          </cell>
          <cell r="I139" t="str">
            <v>QUITO</v>
          </cell>
          <cell r="J139" t="str">
            <v>PICHINCHA</v>
          </cell>
          <cell r="K139" t="str">
            <v>Jesus Eduardo Vergara Castillo</v>
          </cell>
          <cell r="L139" t="str">
            <v>CHILLOGALLO AV CUSUBAMBA OE 4 147  RUMICHACA</v>
          </cell>
          <cell r="O139" t="str">
            <v>170131</v>
          </cell>
          <cell r="P139" t="str">
            <v>170131</v>
          </cell>
          <cell r="Q139" t="str">
            <v>PICHINCHA_QUITO_CHILLOGALLO</v>
          </cell>
          <cell r="R139" t="str">
            <v>414699973</v>
          </cell>
          <cell r="W139" t="str">
            <v>1723947113</v>
          </cell>
          <cell r="X139" t="str">
            <v>0962916251-0963931347</v>
          </cell>
          <cell r="Z139" t="str">
            <v>jesus-edu01@hotmail.com</v>
          </cell>
          <cell r="AA139">
            <v>44939</v>
          </cell>
          <cell r="AD139">
            <v>1</v>
          </cell>
          <cell r="AE139">
            <v>1</v>
          </cell>
          <cell r="AH139" t="str">
            <v>SECTOR SANTA RITA FRENTE A COOP JUAN PABLO SEGUNDO CASA AZUL CON TALLER MANTENIMIENTO AUTOMTRIZ ORTEGA</v>
          </cell>
          <cell r="AI139" t="str">
            <v>DESPACHO</v>
          </cell>
          <cell r="AJ139" t="str">
            <v>Normal</v>
          </cell>
          <cell r="AL139" t="str">
            <v>NO</v>
          </cell>
          <cell r="AN139" t="str">
            <v>TUE portabilidad</v>
          </cell>
          <cell r="AO139" t="str">
            <v>CANAL ONLINE</v>
          </cell>
          <cell r="AP139">
            <v>44939</v>
          </cell>
          <cell r="AR139" t="str">
            <v>FLEXTUENTI_414699973</v>
          </cell>
          <cell r="AS139">
            <v>330152</v>
          </cell>
          <cell r="AT139" t="str">
            <v>D40</v>
          </cell>
          <cell r="AU139" t="str">
            <v>BTC</v>
          </cell>
          <cell r="AV139">
            <v>1</v>
          </cell>
          <cell r="AW139" t="str">
            <v>LOCAL</v>
          </cell>
          <cell r="AX139" t="str">
            <v>ENTREGADO</v>
          </cell>
          <cell r="AY139" t="str">
            <v>HALFSIM TUENTI PREPAGO PORTABILIDAD: 1 und</v>
          </cell>
          <cell r="AZ139" t="str">
            <v>SIMCARD</v>
          </cell>
          <cell r="BA139" t="str">
            <v/>
          </cell>
        </row>
        <row r="140">
          <cell r="A140" t="str">
            <v>414699975</v>
          </cell>
          <cell r="B140" t="str">
            <v>FLEXTUENTI</v>
          </cell>
          <cell r="C140">
            <v>44939</v>
          </cell>
          <cell r="D140" t="str">
            <v>FLEXNET ECUADOR - FLEXTUENTI</v>
          </cell>
          <cell r="E140" t="str">
            <v>CALLE 28 DE JUNIO S/N Y GARCIA MORENO ENTRADA LLANO GRANDE</v>
          </cell>
          <cell r="H140" t="str">
            <v>170208</v>
          </cell>
          <cell r="I140" t="str">
            <v>QUITO</v>
          </cell>
          <cell r="J140" t="str">
            <v>PICHINCHA</v>
          </cell>
          <cell r="K140" t="str">
            <v>Neri del Cisne Carrión Ordóñez</v>
          </cell>
          <cell r="L140" t="str">
            <v>RIO  VERDE  CALLE IMBABURA  105  CATACOCHA</v>
          </cell>
          <cell r="O140" t="str">
            <v>230104</v>
          </cell>
          <cell r="P140" t="str">
            <v>230104</v>
          </cell>
          <cell r="Q140" t="str">
            <v>SANTO DOMINGO DE LOS TSACHILAS_SANTO DOMINGO_RIO  VERDE</v>
          </cell>
          <cell r="R140" t="str">
            <v>414699975</v>
          </cell>
          <cell r="W140" t="str">
            <v>1102580543</v>
          </cell>
          <cell r="X140" t="str">
            <v>0991805707-0992224512</v>
          </cell>
          <cell r="Z140" t="str">
            <v>neritadelcisne@hotmail.com</v>
          </cell>
          <cell r="AA140">
            <v>44939</v>
          </cell>
          <cell r="AD140">
            <v>1</v>
          </cell>
          <cell r="AE140">
            <v>1</v>
          </cell>
          <cell r="AH140" t="str">
            <v>BARRIO 9  DE OCTUBRE  CASA DE 1 PISO COLOR BLANCO CON AZUL DESPENSA DEL CISNE FRENTE SEDE BARRIO 9 DE OCTUBRE O  A 1 CUADRA DEL CASTILLO</v>
          </cell>
          <cell r="AI140" t="str">
            <v>DESPACHO</v>
          </cell>
          <cell r="AJ140" t="str">
            <v>Normal</v>
          </cell>
          <cell r="AL140" t="str">
            <v>NO</v>
          </cell>
          <cell r="AN140" t="str">
            <v>TUE portabilidad</v>
          </cell>
          <cell r="AO140" t="str">
            <v>CANAL ONLINE</v>
          </cell>
          <cell r="AP140">
            <v>44939</v>
          </cell>
          <cell r="AR140" t="str">
            <v>FLEXTUENTI_414699975</v>
          </cell>
          <cell r="AS140">
            <v>330150</v>
          </cell>
          <cell r="AT140" t="str">
            <v>D40</v>
          </cell>
          <cell r="AU140" t="str">
            <v>BTC</v>
          </cell>
          <cell r="AV140">
            <v>1</v>
          </cell>
          <cell r="AW140" t="str">
            <v>PROVINCIAL</v>
          </cell>
          <cell r="AX140" t="str">
            <v>INCIDENCIA</v>
          </cell>
          <cell r="AY140" t="str">
            <v>HALFSIM TUENTI PREPAGO PORTABILIDAD: 1 und</v>
          </cell>
          <cell r="AZ140" t="str">
            <v>SIMCARD</v>
          </cell>
          <cell r="BA140" t="str">
            <v/>
          </cell>
        </row>
        <row r="141">
          <cell r="A141" t="str">
            <v>414700016</v>
          </cell>
          <cell r="B141" t="str">
            <v>FLEXTUENTI</v>
          </cell>
          <cell r="C141">
            <v>44939</v>
          </cell>
          <cell r="D141" t="str">
            <v>FLEXNET ECUADOR - FLEXTUENTI</v>
          </cell>
          <cell r="E141" t="str">
            <v>CALLE 28 DE JUNIO S/N Y GARCIA MORENO ENTRADA LLANO GRANDE</v>
          </cell>
          <cell r="H141" t="str">
            <v>170208</v>
          </cell>
          <cell r="I141" t="str">
            <v>QUITO</v>
          </cell>
          <cell r="J141" t="str">
            <v>PICHINCHA</v>
          </cell>
          <cell r="K141" t="str">
            <v>hirmis torrealba</v>
          </cell>
          <cell r="L141" t="str">
            <v>LA CONCEPCION  AV EL INCA OE 1211 AV LA PRENSA</v>
          </cell>
          <cell r="O141" t="str">
            <v>170521</v>
          </cell>
          <cell r="P141" t="str">
            <v>170521</v>
          </cell>
          <cell r="Q141" t="str">
            <v>PICHINCHA_QUITO_LA CONCEPCION</v>
          </cell>
          <cell r="R141" t="str">
            <v>414700016</v>
          </cell>
          <cell r="W141" t="str">
            <v>1759231127</v>
          </cell>
          <cell r="X141" t="str">
            <v>0998615745-0987894749</v>
          </cell>
          <cell r="Z141" t="str">
            <v>quitomax2001@gmail.com</v>
          </cell>
          <cell r="AA141">
            <v>44939</v>
          </cell>
          <cell r="AD141">
            <v>1</v>
          </cell>
          <cell r="AE141">
            <v>1</v>
          </cell>
          <cell r="AH141" t="str">
            <v>SECTOR LA PRENSA JUNTO A TIENDA DE LLANTAS EDIF DE 6 PISOS AMARILLO PB  LOCAL QUITO MAX</v>
          </cell>
          <cell r="AI141" t="str">
            <v>DESPACHO</v>
          </cell>
          <cell r="AJ141" t="str">
            <v>Normal</v>
          </cell>
          <cell r="AL141" t="str">
            <v>NO</v>
          </cell>
          <cell r="AN141" t="str">
            <v>TUE portabilidad</v>
          </cell>
          <cell r="AO141" t="str">
            <v>CANAL ONLINE</v>
          </cell>
          <cell r="AP141">
            <v>44939</v>
          </cell>
          <cell r="AR141" t="str">
            <v>FLEXTUENTI_414700016</v>
          </cell>
          <cell r="AS141">
            <v>330162</v>
          </cell>
          <cell r="AT141" t="str">
            <v>D40</v>
          </cell>
          <cell r="AU141" t="str">
            <v>BTC</v>
          </cell>
          <cell r="AV141">
            <v>1</v>
          </cell>
          <cell r="AW141" t="str">
            <v>LOCAL</v>
          </cell>
          <cell r="AX141" t="str">
            <v>ENTREGADO</v>
          </cell>
          <cell r="AY141" t="str">
            <v>HALFSIM TUENTI PREPAGO PORTABILIDAD: 1 und</v>
          </cell>
          <cell r="AZ141" t="str">
            <v>SIMCARD</v>
          </cell>
          <cell r="BA141" t="str">
            <v/>
          </cell>
        </row>
        <row r="142">
          <cell r="A142" t="str">
            <v>414700025</v>
          </cell>
          <cell r="B142" t="str">
            <v>FLEXTUENTI</v>
          </cell>
          <cell r="C142">
            <v>44939</v>
          </cell>
          <cell r="D142" t="str">
            <v>FLEXNET ECUADOR - FLEXTUENTI</v>
          </cell>
          <cell r="E142" t="str">
            <v>CALLE 28 DE JUNIO S/N Y GARCIA MORENO ENTRADA LLANO GRANDE</v>
          </cell>
          <cell r="H142" t="str">
            <v>170208</v>
          </cell>
          <cell r="I142" t="str">
            <v>QUITO</v>
          </cell>
          <cell r="J142" t="str">
            <v>PICHINCHA</v>
          </cell>
          <cell r="K142" t="str">
            <v>Dayana Vega</v>
          </cell>
          <cell r="L142" t="str">
            <v>OFICINA TRAMACO EL CARMEN</v>
          </cell>
          <cell r="O142" t="str">
            <v>EL CARMEN</v>
          </cell>
          <cell r="P142" t="str">
            <v>EL CARMEN</v>
          </cell>
          <cell r="Q142" t="str">
            <v>MANABI_EL CARMEN_</v>
          </cell>
          <cell r="R142" t="str">
            <v>414700025</v>
          </cell>
          <cell r="W142" t="str">
            <v>0402071237</v>
          </cell>
          <cell r="X142" t="str">
            <v>0963783282-0986533143</v>
          </cell>
          <cell r="Z142" t="str">
            <v>maaryely@hotmail.com</v>
          </cell>
          <cell r="AA142">
            <v>44939</v>
          </cell>
          <cell r="AD142">
            <v>1</v>
          </cell>
          <cell r="AE142">
            <v>1</v>
          </cell>
          <cell r="AH142" t="str">
            <v/>
          </cell>
          <cell r="AI142" t="str">
            <v>DESPACHO</v>
          </cell>
          <cell r="AJ142" t="str">
            <v>DERIVADO PICK UP</v>
          </cell>
          <cell r="AL142" t="str">
            <v>NO</v>
          </cell>
          <cell r="AN142" t="str">
            <v>TUE portabilidad</v>
          </cell>
          <cell r="AO142" t="str">
            <v>CANAL ONLINE</v>
          </cell>
          <cell r="AP142">
            <v>44939</v>
          </cell>
          <cell r="AR142" t="str">
            <v>FLEXTUENTI_414700025</v>
          </cell>
          <cell r="AS142">
            <v>330155</v>
          </cell>
          <cell r="AT142" t="str">
            <v>D40</v>
          </cell>
          <cell r="AU142" t="str">
            <v>BTC</v>
          </cell>
          <cell r="AV142">
            <v>1</v>
          </cell>
          <cell r="AW142" t="str">
            <v>PROVINCIAL</v>
          </cell>
          <cell r="AX142" t="str">
            <v>INCIDENCIA</v>
          </cell>
          <cell r="AY142" t="str">
            <v>HALFSIM TUENTI PREPAGO PORTABILIDAD: 1 und</v>
          </cell>
          <cell r="AZ142" t="str">
            <v>SIMCARD</v>
          </cell>
          <cell r="BA142" t="str">
            <v/>
          </cell>
        </row>
        <row r="143">
          <cell r="A143" t="str">
            <v>414700057</v>
          </cell>
          <cell r="B143" t="str">
            <v>FLEXTUENTI</v>
          </cell>
          <cell r="C143">
            <v>44939</v>
          </cell>
          <cell r="D143" t="str">
            <v>FLEXNET ECUADOR - FLEXTUENTI</v>
          </cell>
          <cell r="E143" t="str">
            <v>CALLE 28 DE JUNIO S/N Y GARCIA MORENO ENTRADA LLANO GRANDE</v>
          </cell>
          <cell r="H143" t="str">
            <v>170208</v>
          </cell>
          <cell r="I143" t="str">
            <v>QUITO</v>
          </cell>
          <cell r="J143" t="str">
            <v>PICHINCHA</v>
          </cell>
          <cell r="K143" t="str">
            <v>ALFONSO GABRIEL OLLAGUE ROMERO</v>
          </cell>
          <cell r="L143" t="str">
            <v>OFICINA TRAMACO PORTETE</v>
          </cell>
          <cell r="O143" t="str">
            <v>GUAYAQUIL</v>
          </cell>
          <cell r="P143" t="str">
            <v>GUAYAQUIL</v>
          </cell>
          <cell r="Q143" t="str">
            <v>GUAYAS_GUAYAQUIL_</v>
          </cell>
          <cell r="R143" t="str">
            <v>414700057</v>
          </cell>
          <cell r="W143" t="str">
            <v>0921038089</v>
          </cell>
          <cell r="X143" t="str">
            <v>0989638680-0997984134</v>
          </cell>
          <cell r="Z143" t="str">
            <v>gabriel225@msn.com</v>
          </cell>
          <cell r="AA143">
            <v>44939</v>
          </cell>
          <cell r="AD143">
            <v>1</v>
          </cell>
          <cell r="AE143">
            <v>1</v>
          </cell>
          <cell r="AH143" t="str">
            <v/>
          </cell>
          <cell r="AI143" t="str">
            <v>DESPACHO</v>
          </cell>
          <cell r="AJ143" t="str">
            <v>DERIVADO PICK UP</v>
          </cell>
          <cell r="AL143" t="str">
            <v>NO</v>
          </cell>
          <cell r="AN143" t="str">
            <v>TUE portabilidad</v>
          </cell>
          <cell r="AO143" t="str">
            <v>CANAL ONLINE</v>
          </cell>
          <cell r="AP143">
            <v>44939</v>
          </cell>
          <cell r="AR143" t="str">
            <v>FLEXTUENTI_414700057</v>
          </cell>
          <cell r="AS143">
            <v>330157</v>
          </cell>
          <cell r="AT143" t="str">
            <v>D40</v>
          </cell>
          <cell r="AU143" t="str">
            <v>BTC</v>
          </cell>
          <cell r="AV143">
            <v>1</v>
          </cell>
          <cell r="AW143" t="str">
            <v>PROVINCIAL</v>
          </cell>
          <cell r="AX143" t="str">
            <v>ENTREGADO</v>
          </cell>
          <cell r="AY143" t="str">
            <v>HALFSIM TUENTI PREPAGO PORTABILIDAD: 1 und</v>
          </cell>
          <cell r="AZ143" t="str">
            <v>SIMCARD</v>
          </cell>
          <cell r="BA143" t="str">
            <v/>
          </cell>
        </row>
        <row r="144">
          <cell r="A144" t="str">
            <v>414700068</v>
          </cell>
          <cell r="B144" t="str">
            <v>FLEXTUENTI</v>
          </cell>
          <cell r="C144">
            <v>44939</v>
          </cell>
          <cell r="D144" t="str">
            <v>FLEXNET ECUADOR - FLEXTUENTI</v>
          </cell>
          <cell r="E144" t="str">
            <v>CALLE 28 DE JUNIO S/N Y GARCIA MORENO ENTRADA LLANO GRANDE</v>
          </cell>
          <cell r="H144" t="str">
            <v>170208</v>
          </cell>
          <cell r="I144" t="str">
            <v>QUITO</v>
          </cell>
          <cell r="J144" t="str">
            <v>PICHINCHA</v>
          </cell>
          <cell r="K144" t="str">
            <v>LEONARDO JESUS RAMOS CHAVEZ</v>
          </cell>
          <cell r="L144" t="str">
            <v>ROCAFUERTE   GABRIEL JOSE DE LUQUE 628 AV 6 SE BOYACA</v>
          </cell>
          <cell r="O144" t="str">
            <v>090313</v>
          </cell>
          <cell r="P144" t="str">
            <v>090313</v>
          </cell>
          <cell r="Q144" t="str">
            <v>GUAYAS_GUAYAQUIL_ROCAFUERTE</v>
          </cell>
          <cell r="R144" t="str">
            <v>414700068</v>
          </cell>
          <cell r="W144" t="str">
            <v>0954129318</v>
          </cell>
          <cell r="X144" t="str">
            <v>0961309716-0997984134</v>
          </cell>
          <cell r="Z144" t="str">
            <v>Leo.0697@hotmail.com</v>
          </cell>
          <cell r="AA144">
            <v>44939</v>
          </cell>
          <cell r="AD144">
            <v>1</v>
          </cell>
          <cell r="AE144">
            <v>1</v>
          </cell>
          <cell r="AH144" t="str">
            <v>SECTOR CENTRO JUNTO A FERCHER AROMAS Y RECUERDOS EDIF 4 PISOS PB LOCAL OPTICA DESIGN</v>
          </cell>
          <cell r="AI144" t="str">
            <v>DESPACHO</v>
          </cell>
          <cell r="AJ144" t="str">
            <v>Normal</v>
          </cell>
          <cell r="AL144" t="str">
            <v>NO</v>
          </cell>
          <cell r="AN144" t="str">
            <v>TUE portabilidad</v>
          </cell>
          <cell r="AO144" t="str">
            <v>CANAL ONLINE</v>
          </cell>
          <cell r="AP144">
            <v>44939</v>
          </cell>
          <cell r="AR144" t="str">
            <v>FLEXTUENTI_414700068</v>
          </cell>
          <cell r="AS144">
            <v>330161</v>
          </cell>
          <cell r="AT144" t="str">
            <v>D40</v>
          </cell>
          <cell r="AU144" t="str">
            <v>BTC</v>
          </cell>
          <cell r="AV144">
            <v>1</v>
          </cell>
          <cell r="AW144" t="str">
            <v>LOCAL</v>
          </cell>
          <cell r="AX144" t="str">
            <v>ENTREGADO</v>
          </cell>
          <cell r="AY144" t="str">
            <v>HALFSIM TUENTI PREPAGO PORTABILIDAD: 1 und</v>
          </cell>
          <cell r="AZ144" t="str">
            <v>SIMCARD</v>
          </cell>
          <cell r="BA144" t="str">
            <v/>
          </cell>
        </row>
        <row r="145">
          <cell r="A145" t="str">
            <v>414700114</v>
          </cell>
          <cell r="B145" t="str">
            <v>FLEXTUENTI</v>
          </cell>
          <cell r="C145">
            <v>44939</v>
          </cell>
          <cell r="D145" t="str">
            <v>FLEXNET ECUADOR - FLEXTUENTI</v>
          </cell>
          <cell r="E145" t="str">
            <v>CALLE 28 DE JUNIO S/N Y GARCIA MORENO ENTRADA LLANO GRANDE</v>
          </cell>
          <cell r="H145" t="str">
            <v>170208</v>
          </cell>
          <cell r="I145" t="str">
            <v>QUITO</v>
          </cell>
          <cell r="J145" t="str">
            <v>PICHINCHA</v>
          </cell>
          <cell r="K145" t="str">
            <v>ALAN SANTOS</v>
          </cell>
          <cell r="L145" t="str">
            <v>ATARQUI  V SEXTA 317 AV CENTRAL</v>
          </cell>
          <cell r="O145" t="str">
            <v>090603</v>
          </cell>
          <cell r="P145" t="str">
            <v>090603</v>
          </cell>
          <cell r="Q145" t="str">
            <v>GUAYAS_GUAYAQUIL_TARQUI</v>
          </cell>
          <cell r="R145" t="str">
            <v>414700114</v>
          </cell>
          <cell r="W145" t="str">
            <v>0952754802</v>
          </cell>
          <cell r="X145" t="str">
            <v>0980200189-0969598563</v>
          </cell>
          <cell r="Z145" t="str">
            <v>mariosantosmila@gmail.com</v>
          </cell>
          <cell r="AA145">
            <v>44939</v>
          </cell>
          <cell r="AD145">
            <v>1</v>
          </cell>
          <cell r="AE145">
            <v>1</v>
          </cell>
          <cell r="AH145" t="str">
            <v>SECTOR MIRAFLORES  ENTREGAR EN HI  CELL PASANDO LAS PARRILLADAS DEL SOL  PRIMERA CUADRA</v>
          </cell>
          <cell r="AI145" t="str">
            <v>DESPACHO</v>
          </cell>
          <cell r="AJ145" t="str">
            <v>Normal</v>
          </cell>
          <cell r="AL145" t="str">
            <v>NO</v>
          </cell>
          <cell r="AN145" t="str">
            <v>TUE portabilidad</v>
          </cell>
          <cell r="AO145" t="str">
            <v>CANAL ONLINE</v>
          </cell>
          <cell r="AP145">
            <v>44939</v>
          </cell>
          <cell r="AR145" t="str">
            <v>FLEXTUENTI_414700114</v>
          </cell>
          <cell r="AS145">
            <v>330317</v>
          </cell>
          <cell r="AT145" t="str">
            <v>D40</v>
          </cell>
          <cell r="AU145" t="str">
            <v>BTC</v>
          </cell>
          <cell r="AV145">
            <v>1</v>
          </cell>
          <cell r="AW145" t="str">
            <v>LOCAL</v>
          </cell>
          <cell r="AX145" t="str">
            <v>ENTREGADO</v>
          </cell>
          <cell r="AY145" t="str">
            <v>HALFSIM TUENTI PREPAGO PORTABILIDAD: 1 und</v>
          </cell>
          <cell r="AZ145" t="str">
            <v>SIMCARD</v>
          </cell>
          <cell r="BA145" t="str">
            <v/>
          </cell>
        </row>
        <row r="146">
          <cell r="A146" t="str">
            <v>414700128</v>
          </cell>
          <cell r="B146" t="str">
            <v>FLEXTUENTI</v>
          </cell>
          <cell r="C146">
            <v>44939</v>
          </cell>
          <cell r="D146" t="str">
            <v>FLEXNET ECUADOR - FLEXTUENTI</v>
          </cell>
          <cell r="E146" t="str">
            <v>CALLE 28 DE JUNIO S/N Y GARCIA MORENO ENTRADA LLANO GRANDE</v>
          </cell>
          <cell r="H146" t="str">
            <v>170208</v>
          </cell>
          <cell r="I146" t="str">
            <v>QUITO</v>
          </cell>
          <cell r="J146" t="str">
            <v>PICHINCHA</v>
          </cell>
          <cell r="K146" t="str">
            <v>Daniela Gálvez</v>
          </cell>
          <cell r="L146" t="str">
            <v>ELOY ALFARO  AV SHYRIS SN AV MANUEL CISNEROS</v>
          </cell>
          <cell r="O146" t="str">
            <v>092402</v>
          </cell>
          <cell r="P146" t="str">
            <v>092402</v>
          </cell>
          <cell r="Q146" t="str">
            <v>GUAYAS_DURAN _ELOY ALFARO</v>
          </cell>
          <cell r="R146" t="str">
            <v>414700128</v>
          </cell>
          <cell r="W146" t="str">
            <v>0955693791</v>
          </cell>
          <cell r="X146" t="str">
            <v>0961662642-0961662642</v>
          </cell>
          <cell r="Z146" t="str">
            <v>danielagalvez131@gmail.com</v>
          </cell>
          <cell r="AA146">
            <v>44939</v>
          </cell>
          <cell r="AD146">
            <v>1</v>
          </cell>
          <cell r="AE146">
            <v>1</v>
          </cell>
          <cell r="AH146" t="str">
            <v>BARRIO LINDO A UNA CUADRA DE LA LUBRICADORA DE CARROS TUTI VEN CAS ADE DOS PISOS COLOR ROJO</v>
          </cell>
          <cell r="AI146" t="str">
            <v>DESPACHO</v>
          </cell>
          <cell r="AJ146" t="str">
            <v>Normal</v>
          </cell>
          <cell r="AL146" t="str">
            <v>NO</v>
          </cell>
          <cell r="AN146" t="str">
            <v>TUE portabilidad</v>
          </cell>
          <cell r="AO146" t="str">
            <v>CANAL ONLINE</v>
          </cell>
          <cell r="AP146">
            <v>44939</v>
          </cell>
          <cell r="AR146" t="str">
            <v>FLEXTUENTI_414700128</v>
          </cell>
          <cell r="AS146">
            <v>330289</v>
          </cell>
          <cell r="AT146" t="str">
            <v>D40</v>
          </cell>
          <cell r="AU146" t="str">
            <v>BTC</v>
          </cell>
          <cell r="AV146">
            <v>1</v>
          </cell>
          <cell r="AW146" t="str">
            <v>LOCAL</v>
          </cell>
          <cell r="AX146" t="str">
            <v>ENTREGADO</v>
          </cell>
          <cell r="AY146" t="str">
            <v>HALFSIM TUENTI PREPAGO PORTABILIDAD: 1 und</v>
          </cell>
          <cell r="AZ146" t="str">
            <v>SIMCARD</v>
          </cell>
          <cell r="BA146" t="str">
            <v/>
          </cell>
        </row>
        <row r="147">
          <cell r="A147" t="str">
            <v>414700134</v>
          </cell>
          <cell r="B147" t="str">
            <v>FLEXTUENTI</v>
          </cell>
          <cell r="C147">
            <v>44939</v>
          </cell>
          <cell r="D147" t="str">
            <v>FLEXNET ECUADOR - FLEXTUENTI</v>
          </cell>
          <cell r="E147" t="str">
            <v>CALLE 28 DE JUNIO S/N Y GARCIA MORENO ENTRADA LLANO GRANDE</v>
          </cell>
          <cell r="H147" t="str">
            <v>170208</v>
          </cell>
          <cell r="I147" t="str">
            <v>QUITO</v>
          </cell>
          <cell r="J147" t="str">
            <v>PICHINCHA</v>
          </cell>
          <cell r="K147" t="str">
            <v>Lady Chacha</v>
          </cell>
          <cell r="L147" t="str">
            <v>EL RECREO AV LAURICE ANTON DE SALEM MNZ 228 SLR 35 SN</v>
          </cell>
          <cell r="O147" t="str">
            <v>092301</v>
          </cell>
          <cell r="P147" t="str">
            <v>092301</v>
          </cell>
          <cell r="Q147" t="str">
            <v>GUAYAS_DURAN_EL RECREO</v>
          </cell>
          <cell r="R147" t="str">
            <v>414700134</v>
          </cell>
          <cell r="W147" t="str">
            <v>0922877782</v>
          </cell>
          <cell r="X147" t="str">
            <v>0985585703-0979320187</v>
          </cell>
          <cell r="Z147" t="str">
            <v>ktitaescobar@gmail.com</v>
          </cell>
          <cell r="AA147">
            <v>44939</v>
          </cell>
          <cell r="AD147">
            <v>1</v>
          </cell>
          <cell r="AE147">
            <v>1</v>
          </cell>
          <cell r="AH147" t="str">
            <v>SECTOR EL RECREO SEGUNDA ETAPA DIAGONAL A FARMACIA TREBOL VERDE CASA 2 PISOS BLANCA PBOPTICA MULTI LENTES</v>
          </cell>
          <cell r="AI147" t="str">
            <v>DESPACHO</v>
          </cell>
          <cell r="AJ147" t="str">
            <v>Normal</v>
          </cell>
          <cell r="AL147" t="str">
            <v>NO</v>
          </cell>
          <cell r="AN147" t="str">
            <v>TUE portabilidad</v>
          </cell>
          <cell r="AO147" t="str">
            <v>CANAL ONLINE</v>
          </cell>
          <cell r="AP147">
            <v>44939</v>
          </cell>
          <cell r="AR147" t="str">
            <v>FLEXTUENTI_414700134</v>
          </cell>
          <cell r="AS147">
            <v>330321</v>
          </cell>
          <cell r="AT147" t="str">
            <v>D40</v>
          </cell>
          <cell r="AU147" t="str">
            <v>BTC</v>
          </cell>
          <cell r="AV147">
            <v>1</v>
          </cell>
          <cell r="AW147" t="str">
            <v>PROVINCIAL</v>
          </cell>
          <cell r="AX147" t="str">
            <v>ENTREGADO</v>
          </cell>
          <cell r="AY147" t="str">
            <v>HALFSIM TUENTI PREPAGO PORTABILIDAD: 1 und</v>
          </cell>
          <cell r="AZ147" t="str">
            <v>SIMCARD</v>
          </cell>
          <cell r="BA147" t="str">
            <v/>
          </cell>
        </row>
        <row r="148">
          <cell r="A148" t="str">
            <v>414700146</v>
          </cell>
          <cell r="B148" t="str">
            <v>FLEXTUENTI</v>
          </cell>
          <cell r="C148">
            <v>44939</v>
          </cell>
          <cell r="D148" t="str">
            <v>FLEXNET ECUADOR - FLEXTUENTI</v>
          </cell>
          <cell r="E148" t="str">
            <v>CALLE 28 DE JUNIO S/N Y GARCIA MORENO ENTRADA LLANO GRANDE</v>
          </cell>
          <cell r="H148" t="str">
            <v>170208</v>
          </cell>
          <cell r="I148" t="str">
            <v>QUITO</v>
          </cell>
          <cell r="J148" t="str">
            <v>PICHINCHA</v>
          </cell>
          <cell r="K148" t="str">
            <v>Jenny Patricia Molina Espín</v>
          </cell>
          <cell r="L148" t="str">
            <v>CALLE ISLA SAN CRISTOBAL SN  ISLA ISABELA</v>
          </cell>
          <cell r="O148" t="str">
            <v>050102</v>
          </cell>
          <cell r="P148" t="str">
            <v>050102</v>
          </cell>
          <cell r="Q148" t="str">
            <v>COTOPAXI_LATACUNGA_LAMATRIZ</v>
          </cell>
          <cell r="R148" t="str">
            <v>414700146</v>
          </cell>
          <cell r="W148" t="str">
            <v>0503281420</v>
          </cell>
          <cell r="X148" t="str">
            <v>0987093500-0995840969</v>
          </cell>
          <cell r="Z148" t="str">
            <v>nayemolina211@gmail.com</v>
          </cell>
          <cell r="AA148">
            <v>44939</v>
          </cell>
          <cell r="AD148">
            <v>1</v>
          </cell>
          <cell r="AE148">
            <v>1</v>
          </cell>
          <cell r="AH148" t="str">
            <v>SECTOR GUALUNDUN ENTREGA EN LA TIENDA FLOWERS SUPERMERCADOS COLOR BLANCO Y ROJO FRENTE MECANICA PICHUCHO ATRAS EN ESQUINA LICORERIA GUANLUNDUNDRINKS</v>
          </cell>
          <cell r="AI148" t="str">
            <v>DESPACHO</v>
          </cell>
          <cell r="AJ148" t="str">
            <v>Normal</v>
          </cell>
          <cell r="AL148" t="str">
            <v>NO</v>
          </cell>
          <cell r="AN148" t="str">
            <v>TUE portabilidad</v>
          </cell>
          <cell r="AO148" t="str">
            <v>CANAL ONLINE</v>
          </cell>
          <cell r="AP148">
            <v>44939</v>
          </cell>
          <cell r="AR148" t="str">
            <v>FLEXTUENTI_414700146</v>
          </cell>
          <cell r="AS148">
            <v>330296</v>
          </cell>
          <cell r="AT148" t="str">
            <v>D40</v>
          </cell>
          <cell r="AU148" t="str">
            <v>BTC</v>
          </cell>
          <cell r="AV148">
            <v>1</v>
          </cell>
          <cell r="AW148" t="str">
            <v>PROVINCIAL</v>
          </cell>
          <cell r="AX148" t="str">
            <v>ENTREGADO</v>
          </cell>
          <cell r="AY148" t="str">
            <v>HALFSIM TUENTI PREPAGO PORTABILIDAD: 1 und</v>
          </cell>
          <cell r="AZ148" t="str">
            <v>SIMCARD</v>
          </cell>
          <cell r="BA148" t="str">
            <v/>
          </cell>
        </row>
        <row r="149">
          <cell r="A149" t="str">
            <v>414700147</v>
          </cell>
          <cell r="B149" t="str">
            <v>FLEXTUENTI</v>
          </cell>
          <cell r="C149">
            <v>44939</v>
          </cell>
          <cell r="D149" t="str">
            <v>FLEXNET ECUADOR - FLEXTUENTI</v>
          </cell>
          <cell r="E149" t="str">
            <v>CALLE 28 DE JUNIO S/N Y GARCIA MORENO ENTRADA LLANO GRANDE</v>
          </cell>
          <cell r="H149" t="str">
            <v>170208</v>
          </cell>
          <cell r="I149" t="str">
            <v>QUITO</v>
          </cell>
          <cell r="J149" t="str">
            <v>PICHINCHA</v>
          </cell>
          <cell r="K149" t="str">
            <v>JEAN HARO</v>
          </cell>
          <cell r="L149" t="str">
            <v>TARQUI AV SANTUARIO  MANZANA 153 VILLA 23  2 CALLEJON 18GNO</v>
          </cell>
          <cell r="O149" t="str">
            <v>090602</v>
          </cell>
          <cell r="P149" t="str">
            <v>090602</v>
          </cell>
          <cell r="Q149" t="str">
            <v>GUAYAS_GUAYAQUIL_TARQUI</v>
          </cell>
          <cell r="R149" t="str">
            <v>414700147</v>
          </cell>
          <cell r="W149" t="str">
            <v>0931891147</v>
          </cell>
          <cell r="X149" t="str">
            <v>0998841523-0998841523</v>
          </cell>
          <cell r="Z149" t="str">
            <v>pierreharojean@gmail.com</v>
          </cell>
          <cell r="AA149">
            <v>44939</v>
          </cell>
          <cell r="AD149">
            <v>1</v>
          </cell>
          <cell r="AE149">
            <v>1</v>
          </cell>
          <cell r="AH149" t="str">
            <v>URBANIZACION SAN FELIPE FRENTE A LA COMISION DE TRANSITO   CASA ESQUINERA  AMARILLA NARANJA DE 2 PISOS CON PORTON ENGRO</v>
          </cell>
          <cell r="AI149" t="str">
            <v>DESPACHO</v>
          </cell>
          <cell r="AJ149" t="str">
            <v>Normal</v>
          </cell>
          <cell r="AL149" t="str">
            <v>NO</v>
          </cell>
          <cell r="AN149" t="str">
            <v>TUE portabilidad</v>
          </cell>
          <cell r="AO149" t="str">
            <v>CANAL ONLINE</v>
          </cell>
          <cell r="AP149">
            <v>44939</v>
          </cell>
          <cell r="AR149" t="str">
            <v>FLEXTUENTI_414700147</v>
          </cell>
          <cell r="AS149">
            <v>330314</v>
          </cell>
          <cell r="AT149" t="str">
            <v>D40</v>
          </cell>
          <cell r="AU149" t="str">
            <v>BTC</v>
          </cell>
          <cell r="AV149">
            <v>1</v>
          </cell>
          <cell r="AW149" t="str">
            <v>LOCAL</v>
          </cell>
          <cell r="AX149" t="str">
            <v>ENTREGADO</v>
          </cell>
          <cell r="AY149" t="str">
            <v>HALFSIM TUENTI PREPAGO PORTABILIDAD: 1 und</v>
          </cell>
          <cell r="AZ149" t="str">
            <v>SIMCARD</v>
          </cell>
          <cell r="BA149" t="str">
            <v/>
          </cell>
        </row>
        <row r="150">
          <cell r="A150" t="str">
            <v>414700186</v>
          </cell>
          <cell r="B150" t="str">
            <v>FLEXTUENTI</v>
          </cell>
          <cell r="C150">
            <v>44939</v>
          </cell>
          <cell r="D150" t="str">
            <v>FLEXNET ECUADOR - FLEXTUENTI</v>
          </cell>
          <cell r="E150" t="str">
            <v>CALLE 28 DE JUNIO S/N Y GARCIA MORENO ENTRADA LLANO GRANDE</v>
          </cell>
          <cell r="H150" t="str">
            <v>170208</v>
          </cell>
          <cell r="I150" t="str">
            <v>QUITO</v>
          </cell>
          <cell r="J150" t="str">
            <v>PICHINCHA</v>
          </cell>
          <cell r="K150" t="str">
            <v>Edison ruben Arteaga navarrete</v>
          </cell>
          <cell r="L150" t="str">
            <v>TUMBACO  CALLE ARUPOS LOTE 23  JAIME ROLDOS</v>
          </cell>
          <cell r="O150" t="str">
            <v>170902</v>
          </cell>
          <cell r="P150" t="str">
            <v>170902</v>
          </cell>
          <cell r="Q150" t="str">
            <v>PICHINCHA_QUITO_TUMBACO</v>
          </cell>
          <cell r="R150" t="str">
            <v>414700186</v>
          </cell>
          <cell r="W150" t="str">
            <v>1726568163</v>
          </cell>
          <cell r="X150" t="str">
            <v>0967369637-0983131015</v>
          </cell>
          <cell r="Z150" t="str">
            <v>edi.has.2@gmail.com</v>
          </cell>
          <cell r="AA150">
            <v>44939</v>
          </cell>
          <cell r="AD150">
            <v>1</v>
          </cell>
          <cell r="AE150">
            <v>1</v>
          </cell>
          <cell r="AH150" t="str">
            <v>SECTOR VILLA VEGA ENTREGA EN CASA 1 PISO COLOR LADRILLO PUERTA VERDE DE REJAS A UNA CUADRA DE HOTEL CANADA INN TUMBACO CLIENTE PIDE QUE SE LLAME ANTES DE LA ENTREGA TRABAJO EN EL SECTOR</v>
          </cell>
          <cell r="AI150" t="str">
            <v>DESPACHO</v>
          </cell>
          <cell r="AJ150" t="str">
            <v>Normal</v>
          </cell>
          <cell r="AL150" t="str">
            <v>NO</v>
          </cell>
          <cell r="AN150" t="str">
            <v>TUE portabilidad</v>
          </cell>
          <cell r="AO150" t="str">
            <v>CANAL ONLINE</v>
          </cell>
          <cell r="AP150">
            <v>44939</v>
          </cell>
          <cell r="AR150" t="str">
            <v>FLEXTUENTI_414700186</v>
          </cell>
          <cell r="AS150">
            <v>330258</v>
          </cell>
          <cell r="AT150" t="str">
            <v>D40</v>
          </cell>
          <cell r="AU150" t="str">
            <v>BTC</v>
          </cell>
          <cell r="AV150">
            <v>1</v>
          </cell>
          <cell r="AW150" t="str">
            <v>LOCAL</v>
          </cell>
          <cell r="AX150" t="str">
            <v>ENTREGADO</v>
          </cell>
          <cell r="AY150" t="str">
            <v>HALFSIM TUENTI PREPAGO PORTABILIDAD: 1 und</v>
          </cell>
          <cell r="AZ150" t="str">
            <v>SIMCARD</v>
          </cell>
          <cell r="BA150" t="str">
            <v/>
          </cell>
        </row>
        <row r="151">
          <cell r="A151" t="str">
            <v>414700207</v>
          </cell>
          <cell r="B151" t="str">
            <v>FLEXTUENTI</v>
          </cell>
          <cell r="C151">
            <v>44939</v>
          </cell>
          <cell r="D151" t="str">
            <v>FLEXNET ECUADOR - FLEXTUENTI</v>
          </cell>
          <cell r="E151" t="str">
            <v>CALLE 28 DE JUNIO S/N Y GARCIA MORENO ENTRADA LLANO GRANDE</v>
          </cell>
          <cell r="H151" t="str">
            <v>170208</v>
          </cell>
          <cell r="I151" t="str">
            <v>QUITO</v>
          </cell>
          <cell r="J151" t="str">
            <v>PICHINCHA</v>
          </cell>
          <cell r="K151" t="str">
            <v>Karina Chavez</v>
          </cell>
          <cell r="L151" t="str">
            <v>BOMBOLI CALLE AMBATO LOCAL 23 CALLE MACHALA</v>
          </cell>
          <cell r="O151" t="str">
            <v>230102</v>
          </cell>
          <cell r="P151" t="str">
            <v>230102</v>
          </cell>
          <cell r="Q151" t="str">
            <v>SANTO DOMINGO DE LOS TSACHILAS_SANTO DOMINGO_BOMBOLI</v>
          </cell>
          <cell r="R151" t="str">
            <v>414700207</v>
          </cell>
          <cell r="W151" t="str">
            <v>1721172698</v>
          </cell>
          <cell r="X151" t="str">
            <v>0985522758-0984310728</v>
          </cell>
          <cell r="Z151" t="str">
            <v>karinachavez896@gmail.com</v>
          </cell>
          <cell r="AA151">
            <v>44939</v>
          </cell>
          <cell r="AD151">
            <v>1</v>
          </cell>
          <cell r="AE151">
            <v>1</v>
          </cell>
          <cell r="AH151" t="str">
            <v>SECTOR PADRES DE FAMILIAJUNTO A LA DISTRIBUIDORA GARCIA  LOCAL 23 TRAS LOS COMEDORES</v>
          </cell>
          <cell r="AI151" t="str">
            <v>DESPACHO</v>
          </cell>
          <cell r="AJ151" t="str">
            <v>Normal</v>
          </cell>
          <cell r="AL151" t="str">
            <v>NO</v>
          </cell>
          <cell r="AN151" t="str">
            <v>TUE portabilidad</v>
          </cell>
          <cell r="AO151" t="str">
            <v>CANAL ONLINE</v>
          </cell>
          <cell r="AP151">
            <v>44939</v>
          </cell>
          <cell r="AR151" t="str">
            <v>FLEXTUENTI_414700207</v>
          </cell>
          <cell r="AS151">
            <v>330222</v>
          </cell>
          <cell r="AT151" t="str">
            <v>D40</v>
          </cell>
          <cell r="AU151" t="str">
            <v>BTC</v>
          </cell>
          <cell r="AV151">
            <v>1</v>
          </cell>
          <cell r="AW151" t="str">
            <v>PROVINCIAL</v>
          </cell>
          <cell r="AX151" t="str">
            <v>ENTREGADO</v>
          </cell>
          <cell r="AY151" t="str">
            <v>HALFSIM TUENTI PREPAGO PORTABILIDAD: 1 und</v>
          </cell>
          <cell r="AZ151" t="str">
            <v>SIMCARD</v>
          </cell>
          <cell r="BA151" t="str">
            <v/>
          </cell>
        </row>
        <row r="152">
          <cell r="A152" t="str">
            <v>414700219</v>
          </cell>
          <cell r="B152" t="str">
            <v>FLEXTUENTI</v>
          </cell>
          <cell r="C152">
            <v>44939</v>
          </cell>
          <cell r="D152" t="str">
            <v>FLEXNET ECUADOR - FLEXTUENTI</v>
          </cell>
          <cell r="E152" t="str">
            <v>CALLE 28 DE JUNIO S/N Y GARCIA MORENO ENTRADA LLANO GRANDE</v>
          </cell>
          <cell r="H152" t="str">
            <v>170208</v>
          </cell>
          <cell r="I152" t="str">
            <v>QUITO</v>
          </cell>
          <cell r="J152" t="str">
            <v>PICHINCHA</v>
          </cell>
          <cell r="K152" t="str">
            <v>Esther Katerine Castillo Hernandez</v>
          </cell>
          <cell r="L152" t="str">
            <v>POMASQUI AV MANUEL CORDOVA GALARZA  N2 112 PASAJE CALDERON</v>
          </cell>
          <cell r="O152" t="str">
            <v>170120</v>
          </cell>
          <cell r="P152" t="str">
            <v>170120</v>
          </cell>
          <cell r="Q152" t="str">
            <v>PICHINCHA_QUITO_POMASQUI</v>
          </cell>
          <cell r="R152" t="str">
            <v>414700219</v>
          </cell>
          <cell r="W152" t="str">
            <v>1720123536</v>
          </cell>
          <cell r="X152" t="str">
            <v>0995117243-0978722954</v>
          </cell>
          <cell r="Z152" t="str">
            <v>katty89ma@hotmail.com</v>
          </cell>
          <cell r="AA152">
            <v>44939</v>
          </cell>
          <cell r="AD152">
            <v>1</v>
          </cell>
          <cell r="AE152">
            <v>1</v>
          </cell>
          <cell r="AH152" t="str">
            <v>SECTOR POMASQUI A 2 CASA AL NORTE  DE CENTRO COMERCIAL POMASQUI EN CASA 3 PISO COLOR GRIS</v>
          </cell>
          <cell r="AI152" t="str">
            <v>DESPACHO</v>
          </cell>
          <cell r="AJ152" t="str">
            <v>Normal</v>
          </cell>
          <cell r="AL152" t="str">
            <v>NO</v>
          </cell>
          <cell r="AN152" t="str">
            <v>TUE portabilidad</v>
          </cell>
          <cell r="AO152" t="str">
            <v>CANAL ONLINE</v>
          </cell>
          <cell r="AP152">
            <v>44939</v>
          </cell>
          <cell r="AR152" t="str">
            <v>FLEXTUENTI_414700219</v>
          </cell>
          <cell r="AS152">
            <v>330253</v>
          </cell>
          <cell r="AT152" t="str">
            <v>D40</v>
          </cell>
          <cell r="AU152" t="str">
            <v>BTC</v>
          </cell>
          <cell r="AV152">
            <v>1</v>
          </cell>
          <cell r="AW152" t="str">
            <v>LOCAL</v>
          </cell>
          <cell r="AX152" t="str">
            <v>ENTREGADO</v>
          </cell>
          <cell r="AY152" t="str">
            <v>HALFSIM TUENTI PREPAGO PORTABILIDAD: 1 und</v>
          </cell>
          <cell r="AZ152" t="str">
            <v>SIMCARD</v>
          </cell>
          <cell r="BA152" t="str">
            <v/>
          </cell>
        </row>
        <row r="153">
          <cell r="A153" t="str">
            <v>414700249</v>
          </cell>
          <cell r="B153" t="str">
            <v>FLEXTUENTI</v>
          </cell>
          <cell r="C153">
            <v>44939</v>
          </cell>
          <cell r="D153" t="str">
            <v>FLEXNET ECUADOR - FLEXTUENTI</v>
          </cell>
          <cell r="E153" t="str">
            <v>CALLE 28 DE JUNIO S/N Y GARCIA MORENO ENTRADA LLANO GRANDE</v>
          </cell>
          <cell r="H153" t="str">
            <v>170208</v>
          </cell>
          <cell r="I153" t="str">
            <v>QUITO</v>
          </cell>
          <cell r="J153" t="str">
            <v>PICHINCHA</v>
          </cell>
          <cell r="K153" t="str">
            <v>Karla Choez Ponce</v>
          </cell>
          <cell r="L153" t="str">
            <v>EL RECREO AV LAURICE ANTON DE SALEN  MZ 348 VILLA 14 SN</v>
          </cell>
          <cell r="O153" t="str">
            <v>092405</v>
          </cell>
          <cell r="P153" t="str">
            <v>092405</v>
          </cell>
          <cell r="Q153" t="str">
            <v>GUAYAS_DURAN _EL RECREO</v>
          </cell>
          <cell r="R153" t="str">
            <v>414700249</v>
          </cell>
          <cell r="W153" t="str">
            <v>0951679414</v>
          </cell>
          <cell r="X153" t="str">
            <v>0982052986-0963299276</v>
          </cell>
          <cell r="Z153" t="str">
            <v>karlachoez20@gmail.com</v>
          </cell>
          <cell r="AA153">
            <v>44939</v>
          </cell>
          <cell r="AD153">
            <v>1</v>
          </cell>
          <cell r="AE153">
            <v>1</v>
          </cell>
          <cell r="AH153" t="str">
            <v>TERCETA ETAPA CDLA EL RECREO DIAGONAL A LA TIENDA CANON  CASA DE DOS PISOS COLOR NARANJA</v>
          </cell>
          <cell r="AI153" t="str">
            <v>DESPACHO</v>
          </cell>
          <cell r="AJ153" t="str">
            <v>Normal</v>
          </cell>
          <cell r="AL153" t="str">
            <v>NO</v>
          </cell>
          <cell r="AN153" t="str">
            <v>TUE portabilidad</v>
          </cell>
          <cell r="AO153" t="str">
            <v>CANAL ONLINE</v>
          </cell>
          <cell r="AP153">
            <v>44939</v>
          </cell>
          <cell r="AR153" t="str">
            <v>FLEXTUENTI_414700249</v>
          </cell>
          <cell r="AS153">
            <v>330318</v>
          </cell>
          <cell r="AT153" t="str">
            <v>D40</v>
          </cell>
          <cell r="AU153" t="str">
            <v>BTC</v>
          </cell>
          <cell r="AV153">
            <v>1</v>
          </cell>
          <cell r="AW153" t="str">
            <v>PROVINCIAL</v>
          </cell>
          <cell r="AX153" t="str">
            <v>ENTREGADO</v>
          </cell>
          <cell r="AY153" t="str">
            <v>HALFSIM TUENTI PREPAGO PORTABILIDAD: 1 und</v>
          </cell>
          <cell r="AZ153" t="str">
            <v>SIMCARD</v>
          </cell>
          <cell r="BA153" t="str">
            <v/>
          </cell>
        </row>
        <row r="154">
          <cell r="A154" t="str">
            <v>414700250</v>
          </cell>
          <cell r="B154" t="str">
            <v>FLEXTUENTI</v>
          </cell>
          <cell r="C154">
            <v>44939</v>
          </cell>
          <cell r="D154" t="str">
            <v>FLEXNET ECUADOR - FLEXTUENTI</v>
          </cell>
          <cell r="E154" t="str">
            <v>CALLE 28 DE JUNIO S/N Y GARCIA MORENO ENTRADA LLANO GRANDE</v>
          </cell>
          <cell r="H154" t="str">
            <v>170208</v>
          </cell>
          <cell r="I154" t="str">
            <v>QUITO</v>
          </cell>
          <cell r="J154" t="str">
            <v>PICHINCHA</v>
          </cell>
          <cell r="K154" t="str">
            <v>Henry Rodríguez</v>
          </cell>
          <cell r="L154" t="str">
            <v>CALDERON  AV ATAHUALPA  SN LOS CAPULIES</v>
          </cell>
          <cell r="O154" t="str">
            <v>170201</v>
          </cell>
          <cell r="P154" t="str">
            <v>170201</v>
          </cell>
          <cell r="Q154" t="str">
            <v>PICHINCHA_QUITO_CALDERON</v>
          </cell>
          <cell r="R154" t="str">
            <v>414700250</v>
          </cell>
          <cell r="W154" t="str">
            <v>1715338321</v>
          </cell>
          <cell r="X154" t="str">
            <v>0998501386-0969019349</v>
          </cell>
          <cell r="Z154" t="str">
            <v>efrenparraga33@gmail.com</v>
          </cell>
          <cell r="AA154">
            <v>44939</v>
          </cell>
          <cell r="AD154">
            <v>1</v>
          </cell>
          <cell r="AE154">
            <v>1</v>
          </cell>
          <cell r="AH154" t="str">
            <v>SECTOR CALDERON ENTREGA EN CONJUNTO CAPULIES 1 CASA 83 ANUNCIARSE EN GARITA JUNTO A CEMENTERIO PARQUE DE LOS RECUERDOS</v>
          </cell>
          <cell r="AI154" t="str">
            <v>DESPACHO</v>
          </cell>
          <cell r="AJ154" t="str">
            <v>EXPRESS UIO</v>
          </cell>
          <cell r="AL154" t="str">
            <v>NO</v>
          </cell>
          <cell r="AN154" t="str">
            <v>TUE portabilidad</v>
          </cell>
          <cell r="AO154" t="str">
            <v>CANAL ONLINE</v>
          </cell>
          <cell r="AP154">
            <v>44939</v>
          </cell>
          <cell r="AR154" t="str">
            <v>FLEXTUENTI_414700250</v>
          </cell>
          <cell r="AS154">
            <v>330316</v>
          </cell>
          <cell r="AT154" t="str">
            <v>D40</v>
          </cell>
          <cell r="AU154" t="str">
            <v>BTC</v>
          </cell>
          <cell r="AV154">
            <v>1</v>
          </cell>
          <cell r="AW154" t="str">
            <v>LOCAL</v>
          </cell>
          <cell r="AX154" t="str">
            <v>ENTREGADO</v>
          </cell>
          <cell r="AY154" t="str">
            <v>HALFSIM TUENTI PREPAGO PORTABILIDAD: 1 und</v>
          </cell>
          <cell r="AZ154" t="str">
            <v>SIMCARD</v>
          </cell>
          <cell r="BA154" t="str">
            <v/>
          </cell>
        </row>
        <row r="155">
          <cell r="A155" t="str">
            <v>414700258</v>
          </cell>
          <cell r="B155" t="str">
            <v>FLEXTUENTI</v>
          </cell>
          <cell r="C155">
            <v>44939</v>
          </cell>
          <cell r="D155" t="str">
            <v>FLEXNET ECUADOR - FLEXTUENTI</v>
          </cell>
          <cell r="E155" t="str">
            <v>CALLE 28 DE JUNIO S/N Y GARCIA MORENO ENTRADA LLANO GRANDE</v>
          </cell>
          <cell r="H155" t="str">
            <v>170208</v>
          </cell>
          <cell r="I155" t="str">
            <v>QUITO</v>
          </cell>
          <cell r="J155" t="str">
            <v>PICHINCHA</v>
          </cell>
          <cell r="K155" t="str">
            <v>Diana Torres</v>
          </cell>
          <cell r="L155" t="str">
            <v>CALDERON   CALLE  FLAVIO ALFARO  N16  215  VELASCO IBARRA</v>
          </cell>
          <cell r="O155" t="str">
            <v>170203</v>
          </cell>
          <cell r="P155" t="str">
            <v>170203</v>
          </cell>
          <cell r="Q155" t="str">
            <v>PICHINCHA_QUITO_CALDERON</v>
          </cell>
          <cell r="R155" t="str">
            <v>414700258</v>
          </cell>
          <cell r="W155" t="str">
            <v>1721948337</v>
          </cell>
          <cell r="X155" t="str">
            <v>0983121989-0995404433</v>
          </cell>
          <cell r="Z155" t="str">
            <v>diany_587@hotmail.com</v>
          </cell>
          <cell r="AA155">
            <v>44939</v>
          </cell>
          <cell r="AD155">
            <v>1</v>
          </cell>
          <cell r="AE155">
            <v>1</v>
          </cell>
          <cell r="AH155" t="str">
            <v>SECTOR CARAPUNGO ENTREGA EN CASA 2 PISO COLOR BEIGE Y TAXO DIAGONAL A LABORATORIO ALSALEM</v>
          </cell>
          <cell r="AI155" t="str">
            <v>DESPACHO</v>
          </cell>
          <cell r="AJ155" t="str">
            <v>EXPRESS UIO</v>
          </cell>
          <cell r="AL155" t="str">
            <v>NO</v>
          </cell>
          <cell r="AN155" t="str">
            <v>TUE portabilidad</v>
          </cell>
          <cell r="AO155" t="str">
            <v>CANAL ONLINE</v>
          </cell>
          <cell r="AP155">
            <v>44939</v>
          </cell>
          <cell r="AR155" t="str">
            <v>FLEXTUENTI_414700258</v>
          </cell>
          <cell r="AS155">
            <v>330320</v>
          </cell>
          <cell r="AT155" t="str">
            <v>D40</v>
          </cell>
          <cell r="AU155" t="str">
            <v>BTC</v>
          </cell>
          <cell r="AV155">
            <v>1</v>
          </cell>
          <cell r="AW155" t="str">
            <v>LOCAL</v>
          </cell>
          <cell r="AX155" t="str">
            <v>ENTREGADO</v>
          </cell>
          <cell r="AY155" t="str">
            <v>HALFSIM TUENTI PREPAGO PORTABILIDAD: 1 und</v>
          </cell>
          <cell r="AZ155" t="str">
            <v>SIMCARD</v>
          </cell>
          <cell r="BA155" t="str">
            <v/>
          </cell>
        </row>
        <row r="156">
          <cell r="A156" t="str">
            <v>414700822</v>
          </cell>
          <cell r="B156" t="str">
            <v>FLEXTUENTI</v>
          </cell>
          <cell r="C156">
            <v>44939</v>
          </cell>
          <cell r="D156" t="str">
            <v>FLEXNET ECUADOR - FLEXTUENTI</v>
          </cell>
          <cell r="E156" t="str">
            <v>CALLE 28 DE JUNIO S/N Y GARCIA MORENO ENTRADA LLANO GRANDE</v>
          </cell>
          <cell r="H156" t="str">
            <v>170208</v>
          </cell>
          <cell r="I156" t="str">
            <v>QUITO</v>
          </cell>
          <cell r="J156" t="str">
            <v>PICHINCHA</v>
          </cell>
          <cell r="K156" t="str">
            <v>Juan Gualacata</v>
          </cell>
          <cell r="L156" t="str">
            <v>PUEMBO CALLE JOSE IGNACIO GALLARDO  SN  SEGUNDO AMAGUANA</v>
          </cell>
          <cell r="O156" t="str">
            <v>170905</v>
          </cell>
          <cell r="P156" t="str">
            <v>170905</v>
          </cell>
          <cell r="Q156" t="str">
            <v>PICHINCHA_QUITO_ PUEMBO</v>
          </cell>
          <cell r="R156" t="str">
            <v>414700822</v>
          </cell>
          <cell r="W156" t="str">
            <v>1756002760</v>
          </cell>
          <cell r="X156" t="str">
            <v>0983805904-0983805904</v>
          </cell>
          <cell r="Z156" t="str">
            <v>juanpichamba2004@gmail.com</v>
          </cell>
          <cell r="AA156">
            <v>44939</v>
          </cell>
          <cell r="AD156">
            <v>1</v>
          </cell>
          <cell r="AE156">
            <v>1</v>
          </cell>
          <cell r="AH156" t="str">
            <v>SECTOR PUEMBO CASA CON PORTON NEGRO FRRENTE AL HOSTAL ENSUENOS</v>
          </cell>
          <cell r="AI156" t="str">
            <v>DESPACHO</v>
          </cell>
          <cell r="AJ156" t="str">
            <v>Normal</v>
          </cell>
          <cell r="AL156" t="str">
            <v>NO</v>
          </cell>
          <cell r="AN156" t="str">
            <v>TUE portabilidad</v>
          </cell>
          <cell r="AO156" t="str">
            <v>CANAL ONLINE</v>
          </cell>
          <cell r="AP156">
            <v>44939</v>
          </cell>
          <cell r="AR156" t="str">
            <v>FLEXTUENTI_414700822</v>
          </cell>
          <cell r="AS156">
            <v>329830</v>
          </cell>
          <cell r="AT156" t="str">
            <v>D40</v>
          </cell>
          <cell r="AU156" t="str">
            <v>BTC</v>
          </cell>
          <cell r="AV156">
            <v>1</v>
          </cell>
          <cell r="AW156" t="str">
            <v>LOCAL</v>
          </cell>
          <cell r="AX156" t="str">
            <v>ENTREGADO</v>
          </cell>
          <cell r="AY156" t="str">
            <v>HALFSIM TUENTI PREPAGO PORTABILIDAD: 1 und</v>
          </cell>
          <cell r="AZ156" t="str">
            <v>SIMCARD</v>
          </cell>
          <cell r="BA156" t="str">
            <v/>
          </cell>
        </row>
        <row r="157">
          <cell r="A157" t="str">
            <v>414700879</v>
          </cell>
          <cell r="B157" t="str">
            <v>FLEXTUENTI</v>
          </cell>
          <cell r="C157">
            <v>44939</v>
          </cell>
          <cell r="D157" t="str">
            <v>FLEXNET ECUADOR - FLEXTUENTI</v>
          </cell>
          <cell r="E157" t="str">
            <v>CALLE 28 DE JUNIO S/N Y GARCIA MORENO ENTRADA LLANO GRANDE</v>
          </cell>
          <cell r="H157" t="str">
            <v>170208</v>
          </cell>
          <cell r="I157" t="str">
            <v>QUITO</v>
          </cell>
          <cell r="J157" t="str">
            <v>PICHINCHA</v>
          </cell>
          <cell r="K157" t="str">
            <v>Jefferson Ivar Rivas Cedeño</v>
          </cell>
          <cell r="L157" t="str">
            <v>OFICINA TRAMACO PORTOVIEJO CENTRO DE DISTRIBUCION</v>
          </cell>
          <cell r="O157" t="str">
            <v>PORTOVIEJO</v>
          </cell>
          <cell r="P157" t="str">
            <v>PORTOVIEJO</v>
          </cell>
          <cell r="Q157" t="str">
            <v>MANABI_PORTOVIEJO_</v>
          </cell>
          <cell r="R157" t="str">
            <v>414700879</v>
          </cell>
          <cell r="W157" t="str">
            <v>1315907806</v>
          </cell>
          <cell r="X157" t="str">
            <v>0994650545-0994414882</v>
          </cell>
          <cell r="Z157" t="str">
            <v>jefersonivar2015@gmail.com</v>
          </cell>
          <cell r="AA157">
            <v>44939</v>
          </cell>
          <cell r="AD157">
            <v>1</v>
          </cell>
          <cell r="AE157">
            <v>1</v>
          </cell>
          <cell r="AH157" t="str">
            <v/>
          </cell>
          <cell r="AI157" t="str">
            <v>DESPACHO</v>
          </cell>
          <cell r="AJ157" t="str">
            <v>DERIVADO PICK UP</v>
          </cell>
          <cell r="AL157" t="str">
            <v>NO</v>
          </cell>
          <cell r="AN157" t="str">
            <v>TUE portabilidad</v>
          </cell>
          <cell r="AO157" t="str">
            <v>CANAL ONLINE</v>
          </cell>
          <cell r="AP157">
            <v>44939</v>
          </cell>
          <cell r="AR157" t="str">
            <v>FLEXTUENTI_414700879</v>
          </cell>
          <cell r="AS157">
            <v>329832</v>
          </cell>
          <cell r="AT157" t="str">
            <v>D40</v>
          </cell>
          <cell r="AU157" t="str">
            <v>BTC</v>
          </cell>
          <cell r="AV157">
            <v>1</v>
          </cell>
          <cell r="AW157" t="str">
            <v>PROVINCIAL</v>
          </cell>
          <cell r="AX157" t="str">
            <v>ENTREGADO</v>
          </cell>
          <cell r="AY157" t="str">
            <v>HALFSIM TUENTI PREPAGO PORTABILIDAD: 1 und</v>
          </cell>
          <cell r="AZ157" t="str">
            <v>SIMCARD</v>
          </cell>
          <cell r="BA157" t="str">
            <v/>
          </cell>
        </row>
        <row r="158">
          <cell r="A158" t="str">
            <v>414700881</v>
          </cell>
          <cell r="B158" t="str">
            <v>FLEXTUENTI</v>
          </cell>
          <cell r="C158">
            <v>44939</v>
          </cell>
          <cell r="D158" t="str">
            <v>FLEXNET ECUADOR - FLEXTUENTI</v>
          </cell>
          <cell r="E158" t="str">
            <v>CALLE 28 DE JUNIO S/N Y GARCIA MORENO ENTRADA LLANO GRANDE</v>
          </cell>
          <cell r="H158" t="str">
            <v>170208</v>
          </cell>
          <cell r="I158" t="str">
            <v>QUITO</v>
          </cell>
          <cell r="J158" t="str">
            <v>PICHINCHA</v>
          </cell>
          <cell r="K158" t="str">
            <v>Christian Lopez</v>
          </cell>
          <cell r="L158" t="str">
            <v>OFICINA TRAMACO QUITUMBE</v>
          </cell>
          <cell r="O158" t="str">
            <v>QUITO</v>
          </cell>
          <cell r="P158" t="str">
            <v>QUITO</v>
          </cell>
          <cell r="Q158" t="str">
            <v>PICHINCHA_QUITO_</v>
          </cell>
          <cell r="R158" t="str">
            <v>414700881</v>
          </cell>
          <cell r="W158" t="str">
            <v>1725088429</v>
          </cell>
          <cell r="X158" t="str">
            <v>0998637677-0995816554</v>
          </cell>
          <cell r="Z158" t="str">
            <v>crisfutbol@hotmail.com.ar</v>
          </cell>
          <cell r="AA158">
            <v>44939</v>
          </cell>
          <cell r="AD158">
            <v>1</v>
          </cell>
          <cell r="AE158">
            <v>1</v>
          </cell>
          <cell r="AH158" t="str">
            <v/>
          </cell>
          <cell r="AI158" t="str">
            <v>DESPACHO</v>
          </cell>
          <cell r="AJ158" t="str">
            <v>DERIVADO PICK UP</v>
          </cell>
          <cell r="AL158" t="str">
            <v>NO</v>
          </cell>
          <cell r="AN158" t="str">
            <v>TUE portabilidad</v>
          </cell>
          <cell r="AO158" t="str">
            <v>CANAL ONLINE</v>
          </cell>
          <cell r="AP158">
            <v>44939</v>
          </cell>
          <cell r="AR158" t="str">
            <v>FLEXTUENTI_414700881</v>
          </cell>
          <cell r="AS158">
            <v>329844</v>
          </cell>
          <cell r="AT158" t="str">
            <v>D40</v>
          </cell>
          <cell r="AU158" t="str">
            <v>BTC</v>
          </cell>
          <cell r="AV158">
            <v>1</v>
          </cell>
          <cell r="AW158" t="str">
            <v>PROVINCIAL</v>
          </cell>
          <cell r="AX158" t="str">
            <v>INCIDENCIA</v>
          </cell>
          <cell r="AY158" t="str">
            <v>HALFSIM TUENTI PREPAGO PORTABILIDAD: 1 und</v>
          </cell>
          <cell r="AZ158" t="str">
            <v>SIMCARD</v>
          </cell>
          <cell r="BA158" t="str">
            <v/>
          </cell>
        </row>
        <row r="159">
          <cell r="A159" t="str">
            <v>414700885</v>
          </cell>
          <cell r="B159" t="str">
            <v>FLEXTUENTI</v>
          </cell>
          <cell r="C159">
            <v>44939</v>
          </cell>
          <cell r="D159" t="str">
            <v>FLEXNET ECUADOR - FLEXTUENTI</v>
          </cell>
          <cell r="E159" t="str">
            <v>CALLE 28 DE JUNIO S/N Y GARCIA MORENO ENTRADA LLANO GRANDE</v>
          </cell>
          <cell r="H159" t="str">
            <v>170208</v>
          </cell>
          <cell r="I159" t="str">
            <v>QUITO</v>
          </cell>
          <cell r="J159" t="str">
            <v>PICHINCHA</v>
          </cell>
          <cell r="K159" t="str">
            <v>Alison Arteaga</v>
          </cell>
          <cell r="L159" t="str">
            <v>TARQUI   AV  JOSE MARIA EGAS MZ R20 VILLA 7  7MA PEATONAL 3 NE</v>
          </cell>
          <cell r="O159" t="str">
            <v>090503</v>
          </cell>
          <cell r="P159" t="str">
            <v>090503</v>
          </cell>
          <cell r="Q159" t="str">
            <v>GUAYAS_GUAYAQUIL_TARQUI</v>
          </cell>
          <cell r="R159" t="str">
            <v>414700885</v>
          </cell>
          <cell r="W159" t="str">
            <v>0943588665</v>
          </cell>
          <cell r="X159" t="str">
            <v>0961853594-0964184647</v>
          </cell>
          <cell r="Z159" t="str">
            <v>arteagarodriguezdamaris87@gmail.com</v>
          </cell>
          <cell r="AA159">
            <v>44939</v>
          </cell>
          <cell r="AD159">
            <v>1</v>
          </cell>
          <cell r="AE159">
            <v>1</v>
          </cell>
          <cell r="AH159" t="str">
            <v>SAUCES 7 ENTREGAR EN EL LOCAL COME Y BEBE FRENTE A SUPER AKI SAUCES</v>
          </cell>
          <cell r="AI159" t="str">
            <v>DESPACHO</v>
          </cell>
          <cell r="AJ159" t="str">
            <v>Normal</v>
          </cell>
          <cell r="AL159" t="str">
            <v>NO</v>
          </cell>
          <cell r="AN159" t="str">
            <v>TUE portabilidad</v>
          </cell>
          <cell r="AO159" t="str">
            <v>CANAL ONLINE</v>
          </cell>
          <cell r="AP159">
            <v>44939</v>
          </cell>
          <cell r="AR159" t="str">
            <v>FLEXTUENTI_414700885</v>
          </cell>
          <cell r="AS159">
            <v>330163</v>
          </cell>
          <cell r="AT159" t="str">
            <v>D40</v>
          </cell>
          <cell r="AU159" t="str">
            <v>BTC</v>
          </cell>
          <cell r="AV159">
            <v>1</v>
          </cell>
          <cell r="AW159" t="str">
            <v>LOCAL</v>
          </cell>
          <cell r="AX159" t="str">
            <v>ENTREGADO</v>
          </cell>
          <cell r="AY159" t="str">
            <v>HALFSIM TUENTI PREPAGO PORTABILIDAD: 1 und</v>
          </cell>
          <cell r="AZ159" t="str">
            <v>SIMCARD</v>
          </cell>
          <cell r="BA159" t="str">
            <v/>
          </cell>
        </row>
        <row r="160">
          <cell r="A160" t="str">
            <v>414700886</v>
          </cell>
          <cell r="B160" t="str">
            <v>FLEXTUENTI</v>
          </cell>
          <cell r="C160">
            <v>44939</v>
          </cell>
          <cell r="D160" t="str">
            <v>FLEXNET ECUADOR - FLEXTUENTI</v>
          </cell>
          <cell r="E160" t="str">
            <v>CALLE 28 DE JUNIO S/N Y GARCIA MORENO ENTRADA LLANO GRANDE</v>
          </cell>
          <cell r="H160" t="str">
            <v>170208</v>
          </cell>
          <cell r="I160" t="str">
            <v>QUITO</v>
          </cell>
          <cell r="J160" t="str">
            <v>PICHINCHA</v>
          </cell>
          <cell r="K160" t="str">
            <v>Veronica Morales</v>
          </cell>
          <cell r="L160" t="str">
            <v>CHIMBACALLE CALLE ANTISANA  E4 90  CALLE NAPO</v>
          </cell>
          <cell r="O160" t="str">
            <v>170603</v>
          </cell>
          <cell r="P160" t="str">
            <v>170603</v>
          </cell>
          <cell r="Q160" t="str">
            <v>PICHINCHA_QUITO_CHIMBACALLE</v>
          </cell>
          <cell r="R160" t="str">
            <v>414700886</v>
          </cell>
          <cell r="W160" t="str">
            <v>1715420608</v>
          </cell>
          <cell r="X160" t="str">
            <v>0987643679-0984064556</v>
          </cell>
          <cell r="Z160" t="str">
            <v>veronicamoralestaco@gmail.com</v>
          </cell>
          <cell r="AA160">
            <v>44939</v>
          </cell>
          <cell r="AD160">
            <v>1</v>
          </cell>
          <cell r="AE160">
            <v>1</v>
          </cell>
          <cell r="AH160" t="str">
            <v>DIAGONLA AL SEMAFORO DE LAS ALPAHUASI ENTREGAR EN LA IMPRENTA JARA IMPRESORES A PARTIR DE 9H00AM HASTA 12HAM  15H00 A 18H00PM</v>
          </cell>
          <cell r="AI160" t="str">
            <v>DESPACHO</v>
          </cell>
          <cell r="AJ160" t="str">
            <v>Normal</v>
          </cell>
          <cell r="AL160" t="str">
            <v>NO</v>
          </cell>
          <cell r="AN160" t="str">
            <v>TUE portabilidad</v>
          </cell>
          <cell r="AO160" t="str">
            <v>CANAL ONLINE</v>
          </cell>
          <cell r="AP160">
            <v>44939</v>
          </cell>
          <cell r="AR160" t="str">
            <v>FLEXTUENTI_414700886</v>
          </cell>
          <cell r="AS160">
            <v>330261</v>
          </cell>
          <cell r="AT160" t="str">
            <v>D40</v>
          </cell>
          <cell r="AU160" t="str">
            <v>BTC</v>
          </cell>
          <cell r="AV160">
            <v>1</v>
          </cell>
          <cell r="AW160" t="str">
            <v>LOCAL</v>
          </cell>
          <cell r="AX160" t="str">
            <v>ENTREGADO</v>
          </cell>
          <cell r="AY160" t="str">
            <v>HALFSIM TUENTI PREPAGO PORTABILIDAD: 1 und</v>
          </cell>
          <cell r="AZ160" t="str">
            <v>SIMCARD</v>
          </cell>
          <cell r="BA160" t="str">
            <v/>
          </cell>
        </row>
        <row r="161">
          <cell r="A161" t="str">
            <v>414700926</v>
          </cell>
          <cell r="B161" t="str">
            <v>FLEXTUENTI</v>
          </cell>
          <cell r="C161">
            <v>44939</v>
          </cell>
          <cell r="D161" t="str">
            <v>FLEXNET ECUADOR - FLEXTUENTI</v>
          </cell>
          <cell r="E161" t="str">
            <v>CALLE 28 DE JUNIO S/N Y GARCIA MORENO ENTRADA LLANO GRANDE</v>
          </cell>
          <cell r="H161" t="str">
            <v>170208</v>
          </cell>
          <cell r="I161" t="str">
            <v>QUITO</v>
          </cell>
          <cell r="J161" t="str">
            <v>PICHINCHA</v>
          </cell>
          <cell r="K161" t="str">
            <v>Jhon Lema</v>
          </cell>
          <cell r="L161" t="str">
            <v>CARCELEN CALLE JAIME HURTADO GONZALES  LOTE 3  LIBORIO MADERA</v>
          </cell>
          <cell r="O161" t="str">
            <v>170302</v>
          </cell>
          <cell r="P161" t="str">
            <v>170302</v>
          </cell>
          <cell r="Q161" t="str">
            <v>PICHINCHA_QUITO  _CARCELEN</v>
          </cell>
          <cell r="R161" t="str">
            <v>414700926</v>
          </cell>
          <cell r="W161" t="str">
            <v>1754277778</v>
          </cell>
          <cell r="X161" t="str">
            <v>0983531872-0983531872</v>
          </cell>
          <cell r="Z161" t="str">
            <v>michaelyucailla@gmail.com</v>
          </cell>
          <cell r="AA161">
            <v>44939</v>
          </cell>
          <cell r="AD161">
            <v>1</v>
          </cell>
          <cell r="AE161">
            <v>1</v>
          </cell>
          <cell r="AH161" t="str">
            <v>SECTOR CORAZON DE JESUS CASA DE  PISOS COLOR BLANCA CON  2 LOCALES A MEDIA CUADRA  DE INCOMSAT</v>
          </cell>
          <cell r="AI161" t="str">
            <v>DESPACHO</v>
          </cell>
          <cell r="AJ161" t="str">
            <v>Normal</v>
          </cell>
          <cell r="AL161" t="str">
            <v>NO</v>
          </cell>
          <cell r="AN161" t="str">
            <v>TUE portabilidad</v>
          </cell>
          <cell r="AO161" t="str">
            <v>CANAL ONLINE</v>
          </cell>
          <cell r="AP161">
            <v>44939</v>
          </cell>
          <cell r="AR161" t="str">
            <v>FLEXTUENTI_414700926</v>
          </cell>
          <cell r="AS161">
            <v>330159</v>
          </cell>
          <cell r="AT161" t="str">
            <v>D40</v>
          </cell>
          <cell r="AU161" t="str">
            <v>BTC</v>
          </cell>
          <cell r="AV161">
            <v>1</v>
          </cell>
          <cell r="AW161" t="str">
            <v>LOCAL</v>
          </cell>
          <cell r="AX161" t="str">
            <v>ENTREGADO</v>
          </cell>
          <cell r="AY161" t="str">
            <v>HALFSIM TUENTI PREPAGO PORTABILIDAD: 1 und</v>
          </cell>
          <cell r="AZ161" t="str">
            <v>SIMCARD</v>
          </cell>
          <cell r="BA161" t="str">
            <v/>
          </cell>
        </row>
        <row r="162">
          <cell r="A162" t="str">
            <v>414700929</v>
          </cell>
          <cell r="B162" t="str">
            <v>FLEXTUENTI</v>
          </cell>
          <cell r="C162">
            <v>44939</v>
          </cell>
          <cell r="D162" t="str">
            <v>FLEXNET ECUADOR - FLEXTUENTI</v>
          </cell>
          <cell r="E162" t="str">
            <v>CALLE 28 DE JUNIO S/N Y GARCIA MORENO ENTRADA LLANO GRANDE</v>
          </cell>
          <cell r="H162" t="str">
            <v>170208</v>
          </cell>
          <cell r="I162" t="str">
            <v>QUITO</v>
          </cell>
          <cell r="J162" t="str">
            <v>PICHINCHA</v>
          </cell>
          <cell r="K162" t="str">
            <v>Belen Solorzano</v>
          </cell>
          <cell r="L162" t="str">
            <v>LUZ DE AMERICA  VIA E25  SN  SN</v>
          </cell>
          <cell r="O162" t="str">
            <v>230118</v>
          </cell>
          <cell r="P162" t="str">
            <v>230118</v>
          </cell>
          <cell r="Q162" t="str">
            <v>SANTO DOMINGO DE LOS TSACHILAS_SANTO DOMINGO_LUZ DE AMERICA (KM26)</v>
          </cell>
          <cell r="R162" t="str">
            <v>414700929</v>
          </cell>
          <cell r="W162" t="str">
            <v>1722567805</v>
          </cell>
          <cell r="X162" t="str">
            <v>0979404414-0959131608</v>
          </cell>
          <cell r="Z162" t="str">
            <v>belensolorzano52@gmail.com</v>
          </cell>
          <cell r="AA162">
            <v>44939</v>
          </cell>
          <cell r="AD162">
            <v>1</v>
          </cell>
          <cell r="AE162">
            <v>1</v>
          </cell>
          <cell r="AH162" t="str">
            <v>BARRIO BRYAN CASA DE 2 PISOS COLOR CREMA PLANTA BAJA LOCALES COMERCIALES FRENTE A LA UNIDAD EDUCATIVA LUZ DE AMERICA</v>
          </cell>
          <cell r="AI162" t="str">
            <v>DESPACHO</v>
          </cell>
          <cell r="AJ162" t="str">
            <v>Normal</v>
          </cell>
          <cell r="AL162" t="str">
            <v>NO</v>
          </cell>
          <cell r="AN162" t="str">
            <v>TUE portabilidad</v>
          </cell>
          <cell r="AO162" t="str">
            <v>CANAL ONLINE</v>
          </cell>
          <cell r="AP162">
            <v>44939</v>
          </cell>
          <cell r="AR162" t="str">
            <v>FLEXTUENTI_414700929</v>
          </cell>
          <cell r="AS162">
            <v>330165</v>
          </cell>
          <cell r="AT162" t="str">
            <v>D40</v>
          </cell>
          <cell r="AU162" t="str">
            <v>BTC</v>
          </cell>
          <cell r="AV162">
            <v>1</v>
          </cell>
          <cell r="AW162" t="str">
            <v>PROVINCIAL</v>
          </cell>
          <cell r="AX162" t="str">
            <v>ENTREGADO</v>
          </cell>
          <cell r="AY162" t="str">
            <v>HALFSIM TUENTI PREPAGO PORTABILIDAD: 1 und</v>
          </cell>
          <cell r="AZ162" t="str">
            <v>SIMCARD</v>
          </cell>
          <cell r="BA162" t="str">
            <v/>
          </cell>
        </row>
        <row r="163">
          <cell r="A163" t="str">
            <v>414701287</v>
          </cell>
          <cell r="B163" t="str">
            <v>FLEXTUENTI</v>
          </cell>
          <cell r="C163">
            <v>44939</v>
          </cell>
          <cell r="D163" t="str">
            <v>FLEXNET ECUADOR - FLEXTUENTI</v>
          </cell>
          <cell r="E163" t="str">
            <v>CALLE 28 DE JUNIO S/N Y GARCIA MORENO ENTRADA LLANO GRANDE</v>
          </cell>
          <cell r="H163" t="str">
            <v>170208</v>
          </cell>
          <cell r="I163" t="str">
            <v>QUITO</v>
          </cell>
          <cell r="J163" t="str">
            <v>PICHINCHA</v>
          </cell>
          <cell r="K163" t="str">
            <v>Maria José Sanchez</v>
          </cell>
          <cell r="L163" t="str">
            <v>24 DE MAYO  CALLE 24 SN  C Z</v>
          </cell>
          <cell r="O163" t="str">
            <v>120301</v>
          </cell>
          <cell r="P163" t="str">
            <v>120301</v>
          </cell>
          <cell r="Q163" t="str">
            <v>LOS RIOS_QUEVEDO_24 DE MAYO</v>
          </cell>
          <cell r="R163" t="str">
            <v>414701287</v>
          </cell>
          <cell r="W163" t="str">
            <v>1206164830</v>
          </cell>
          <cell r="X163" t="str">
            <v>0989725183-0985810675</v>
          </cell>
          <cell r="Z163" t="str">
            <v>thyagocarriel@gmail.com</v>
          </cell>
          <cell r="AA163">
            <v>44939</v>
          </cell>
          <cell r="AD163">
            <v>1</v>
          </cell>
          <cell r="AE163">
            <v>1</v>
          </cell>
          <cell r="AH163" t="str">
            <v>CIUDADELA SANTA ROSA  CASA DE  1 PISO COLOR NARANJA  FRENTE A EMELGUR COMPLEJO DE LA EMPRESA ELÃ?CTRICA</v>
          </cell>
          <cell r="AI163" t="str">
            <v>DESPACHO</v>
          </cell>
          <cell r="AJ163" t="str">
            <v>Normal</v>
          </cell>
          <cell r="AL163" t="str">
            <v>NO</v>
          </cell>
          <cell r="AN163" t="str">
            <v>TUE portabilidad</v>
          </cell>
          <cell r="AO163" t="str">
            <v>CANAL ONLINE</v>
          </cell>
          <cell r="AP163">
            <v>44939</v>
          </cell>
          <cell r="AR163" t="str">
            <v>FLEXTUENTI_414701287</v>
          </cell>
          <cell r="AS163">
            <v>330169</v>
          </cell>
          <cell r="AT163" t="str">
            <v>D40</v>
          </cell>
          <cell r="AU163" t="str">
            <v>BTC</v>
          </cell>
          <cell r="AV163">
            <v>1</v>
          </cell>
          <cell r="AW163" t="str">
            <v>PROVINCIAL</v>
          </cell>
          <cell r="AX163" t="str">
            <v>INCIDENCIA</v>
          </cell>
          <cell r="AY163" t="str">
            <v>HALFSIM TUENTI PREPAGO PORTABILIDAD: 1 und</v>
          </cell>
          <cell r="AZ163" t="str">
            <v>SIMCARD</v>
          </cell>
          <cell r="BA163" t="str">
            <v/>
          </cell>
        </row>
        <row r="164">
          <cell r="A164" t="str">
            <v>414701288</v>
          </cell>
          <cell r="B164" t="str">
            <v>FLEXTUENTI</v>
          </cell>
          <cell r="C164">
            <v>44939</v>
          </cell>
          <cell r="D164" t="str">
            <v>FLEXNET ECUADOR - FLEXTUENTI</v>
          </cell>
          <cell r="E164" t="str">
            <v>CALLE 28 DE JUNIO S/N Y GARCIA MORENO ENTRADA LLANO GRANDE</v>
          </cell>
          <cell r="H164" t="str">
            <v>170208</v>
          </cell>
          <cell r="I164" t="str">
            <v>QUITO</v>
          </cell>
          <cell r="J164" t="str">
            <v>PICHINCHA</v>
          </cell>
          <cell r="K164" t="str">
            <v>Juan Menéndez</v>
          </cell>
          <cell r="L164" t="str">
            <v>OFICINA TRAMACO MANTA CENTRO DE DISTRIBUCION</v>
          </cell>
          <cell r="O164" t="str">
            <v>MANTA</v>
          </cell>
          <cell r="P164" t="str">
            <v>MANTA</v>
          </cell>
          <cell r="Q164" t="str">
            <v>MANABI_MANTA_</v>
          </cell>
          <cell r="R164" t="str">
            <v>414701288</v>
          </cell>
          <cell r="W164" t="str">
            <v>1314684471</v>
          </cell>
          <cell r="X164" t="str">
            <v>0991550068-0991550068</v>
          </cell>
          <cell r="Z164" t="str">
            <v>jvernimm@gmail.com</v>
          </cell>
          <cell r="AA164">
            <v>44939</v>
          </cell>
          <cell r="AD164">
            <v>1</v>
          </cell>
          <cell r="AE164">
            <v>1</v>
          </cell>
          <cell r="AH164" t="str">
            <v/>
          </cell>
          <cell r="AI164" t="str">
            <v>DESPACHO</v>
          </cell>
          <cell r="AJ164" t="str">
            <v>DERIVADO PICK UP</v>
          </cell>
          <cell r="AL164" t="str">
            <v>NO</v>
          </cell>
          <cell r="AN164" t="str">
            <v>TUE portabilidad</v>
          </cell>
          <cell r="AO164" t="str">
            <v>CANAL ONLINE</v>
          </cell>
          <cell r="AP164">
            <v>44939</v>
          </cell>
          <cell r="AR164" t="str">
            <v>FLEXTUENTI_414701288</v>
          </cell>
          <cell r="AS164">
            <v>330148</v>
          </cell>
          <cell r="AT164" t="str">
            <v>D40</v>
          </cell>
          <cell r="AU164" t="str">
            <v>BTC</v>
          </cell>
          <cell r="AV164">
            <v>1</v>
          </cell>
          <cell r="AW164" t="str">
            <v>PROVINCIAL</v>
          </cell>
          <cell r="AX164" t="str">
            <v>INCIDENCIA</v>
          </cell>
          <cell r="AY164" t="str">
            <v>HALFSIM TUENTI PREPAGO PORTABILIDAD: 1 und</v>
          </cell>
          <cell r="AZ164" t="str">
            <v>SIMCARD</v>
          </cell>
          <cell r="BA164" t="str">
            <v/>
          </cell>
        </row>
        <row r="165">
          <cell r="A165" t="str">
            <v>414701341</v>
          </cell>
          <cell r="B165" t="str">
            <v>FLEXTUENTI</v>
          </cell>
          <cell r="C165">
            <v>44939</v>
          </cell>
          <cell r="D165" t="str">
            <v>FLEXNET ECUADOR - FLEXTUENTI</v>
          </cell>
          <cell r="E165" t="str">
            <v>CALLE 28 DE JUNIO S/N Y GARCIA MORENO ENTRADA LLANO GRANDE</v>
          </cell>
          <cell r="H165" t="str">
            <v>170208</v>
          </cell>
          <cell r="I165" t="str">
            <v>QUITO</v>
          </cell>
          <cell r="J165" t="str">
            <v>PICHINCHA</v>
          </cell>
          <cell r="K165" t="str">
            <v>Joselin Chulde</v>
          </cell>
          <cell r="L165" t="str">
            <v>GUAMANI  CALLE S61E O CALLE EL PORVENIR  S61  SN O CALLE OE2B</v>
          </cell>
          <cell r="O165" t="str">
            <v>170711</v>
          </cell>
          <cell r="P165" t="str">
            <v>170711</v>
          </cell>
          <cell r="Q165" t="str">
            <v>PICHINCHA_QUITO_GUAMANI</v>
          </cell>
          <cell r="R165" t="str">
            <v>414701341</v>
          </cell>
          <cell r="W165" t="str">
            <v>1725404626</v>
          </cell>
          <cell r="X165" t="str">
            <v>0987402114-0998502694</v>
          </cell>
          <cell r="Z165" t="str">
            <v>joselinchulde@gmail.com</v>
          </cell>
          <cell r="AA165">
            <v>44939</v>
          </cell>
          <cell r="AD165">
            <v>1</v>
          </cell>
          <cell r="AE165">
            <v>1</v>
          </cell>
          <cell r="AH165" t="str">
            <v>BARRIO LA VICTORIA CENTRAL CASA DE 2 PISOS COLOR BLANCO CON PORTON NEGRO Y CAFE  A UNA CUADRA HACIA ATRAS DE LA ESCUELA CENEMIL</v>
          </cell>
          <cell r="AI165" t="str">
            <v>DESPACHO</v>
          </cell>
          <cell r="AJ165" t="str">
            <v>Normal</v>
          </cell>
          <cell r="AL165" t="str">
            <v>NO</v>
          </cell>
          <cell r="AN165" t="str">
            <v>TUE portabilidad</v>
          </cell>
          <cell r="AO165" t="str">
            <v>CANAL ONLINE</v>
          </cell>
          <cell r="AP165">
            <v>44939</v>
          </cell>
          <cell r="AR165" t="str">
            <v>FLEXTUENTI_414701341</v>
          </cell>
          <cell r="AS165">
            <v>330160</v>
          </cell>
          <cell r="AT165" t="str">
            <v>D40</v>
          </cell>
          <cell r="AU165" t="str">
            <v>BTC</v>
          </cell>
          <cell r="AV165">
            <v>1</v>
          </cell>
          <cell r="AW165" t="str">
            <v>LOCAL</v>
          </cell>
          <cell r="AX165" t="str">
            <v>ENTREGADO</v>
          </cell>
          <cell r="AY165" t="str">
            <v>HALFSIM TUENTI PREPAGO PORTABILIDAD: 1 und</v>
          </cell>
          <cell r="AZ165" t="str">
            <v>SIMCARD</v>
          </cell>
          <cell r="BA165" t="str">
            <v/>
          </cell>
        </row>
        <row r="166">
          <cell r="A166" t="str">
            <v>414701502</v>
          </cell>
          <cell r="B166" t="str">
            <v>FLEXTUENTI</v>
          </cell>
          <cell r="C166">
            <v>44939</v>
          </cell>
          <cell r="D166" t="str">
            <v>FLEXNET ECUADOR - FLEXTUENTI</v>
          </cell>
          <cell r="E166" t="str">
            <v>CALLE 28 DE JUNIO S/N Y GARCIA MORENO ENTRADA LLANO GRANDE</v>
          </cell>
          <cell r="H166" t="str">
            <v>170208</v>
          </cell>
          <cell r="I166" t="str">
            <v>QUITO</v>
          </cell>
          <cell r="J166" t="str">
            <v>PICHINCHA</v>
          </cell>
          <cell r="K166" t="str">
            <v>Nancy Tatiana Morante Triguero</v>
          </cell>
          <cell r="L166" t="str">
            <v>OFICINA TRAMACO QUEVEDO</v>
          </cell>
          <cell r="O166" t="str">
            <v>QUEVEDO</v>
          </cell>
          <cell r="P166" t="str">
            <v>QUEVEDO</v>
          </cell>
          <cell r="Q166" t="str">
            <v>LOS RIOS_QUEVEDO_</v>
          </cell>
          <cell r="R166" t="str">
            <v>414701502</v>
          </cell>
          <cell r="W166" t="str">
            <v>0503368805</v>
          </cell>
          <cell r="X166" t="str">
            <v>0968337678-0997220335</v>
          </cell>
          <cell r="Z166" t="str">
            <v>dtatiana_morante@hotmail.com</v>
          </cell>
          <cell r="AA166">
            <v>44939</v>
          </cell>
          <cell r="AD166">
            <v>1</v>
          </cell>
          <cell r="AE166">
            <v>1</v>
          </cell>
          <cell r="AH166" t="str">
            <v/>
          </cell>
          <cell r="AI166" t="str">
            <v>DESPACHO</v>
          </cell>
          <cell r="AJ166" t="str">
            <v>DERIVADO PICK UP</v>
          </cell>
          <cell r="AL166" t="str">
            <v>NO</v>
          </cell>
          <cell r="AN166" t="str">
            <v>TUE portabilidad</v>
          </cell>
          <cell r="AO166" t="str">
            <v>CANAL ONLINE</v>
          </cell>
          <cell r="AP166">
            <v>44939</v>
          </cell>
          <cell r="AR166" t="str">
            <v>FLEXTUENTI_414701502</v>
          </cell>
          <cell r="AS166">
            <v>330158</v>
          </cell>
          <cell r="AT166" t="str">
            <v>D40</v>
          </cell>
          <cell r="AU166" t="str">
            <v>BTC</v>
          </cell>
          <cell r="AV166">
            <v>1</v>
          </cell>
          <cell r="AW166" t="str">
            <v>PROVINCIAL</v>
          </cell>
          <cell r="AX166" t="str">
            <v>INCIDENCIA</v>
          </cell>
          <cell r="AY166" t="str">
            <v>HALFSIM TUENTI PREPAGO PORTABILIDAD: 1 und</v>
          </cell>
          <cell r="AZ166" t="str">
            <v>SIMCARD</v>
          </cell>
          <cell r="BA166" t="str">
            <v/>
          </cell>
        </row>
        <row r="167">
          <cell r="A167" t="str">
            <v>414701517</v>
          </cell>
          <cell r="B167" t="str">
            <v>FLEXTUENTI</v>
          </cell>
          <cell r="C167">
            <v>44939</v>
          </cell>
          <cell r="D167" t="str">
            <v>FLEXNET ECUADOR - FLEXTUENTI</v>
          </cell>
          <cell r="E167" t="str">
            <v>CALLE 28 DE JUNIO S/N Y GARCIA MORENO ENTRADA LLANO GRANDE</v>
          </cell>
          <cell r="H167" t="str">
            <v>170208</v>
          </cell>
          <cell r="I167" t="str">
            <v>QUITO</v>
          </cell>
          <cell r="J167" t="str">
            <v>PICHINCHA</v>
          </cell>
          <cell r="K167" t="str">
            <v>Anggie Mena Loaiza</v>
          </cell>
          <cell r="L167" t="str">
            <v>TARQUI (GY)   CALLE  COSTANERA A  N702  CALLE FICUS</v>
          </cell>
          <cell r="O167" t="str">
            <v>090507</v>
          </cell>
          <cell r="P167" t="str">
            <v>090507</v>
          </cell>
          <cell r="Q167" t="str">
            <v>GUAYAS_GUAYAQUIL_TARQUI (GY)</v>
          </cell>
          <cell r="R167" t="str">
            <v>414701517</v>
          </cell>
          <cell r="W167" t="str">
            <v>0704446244</v>
          </cell>
          <cell r="X167" t="str">
            <v>0987013669-0984889855</v>
          </cell>
          <cell r="Z167" t="str">
            <v>anggie9595@gmail.com</v>
          </cell>
          <cell r="AA167">
            <v>44939</v>
          </cell>
          <cell r="AD167">
            <v>1</v>
          </cell>
          <cell r="AE167">
            <v>1</v>
          </cell>
          <cell r="AH167" t="str">
            <v>SECTOR URDESA CENTRAL CASA DE DOS PISOS COLOR CREMA CON REJAS NEGRAS Y GRADAS A LOS LADOS JUNTO A  DINAMO GENERASOR</v>
          </cell>
          <cell r="AI167" t="str">
            <v>DESPACHO</v>
          </cell>
          <cell r="AJ167" t="str">
            <v>Normal</v>
          </cell>
          <cell r="AL167" t="str">
            <v>NO</v>
          </cell>
          <cell r="AN167" t="str">
            <v>TUE portabilidad</v>
          </cell>
          <cell r="AO167" t="str">
            <v>CANAL ONLINE</v>
          </cell>
          <cell r="AP167">
            <v>44939</v>
          </cell>
          <cell r="AR167" t="str">
            <v>FLEXTUENTI_414701517</v>
          </cell>
          <cell r="AS167">
            <v>330168</v>
          </cell>
          <cell r="AT167" t="str">
            <v>D40</v>
          </cell>
          <cell r="AU167" t="str">
            <v>BTC</v>
          </cell>
          <cell r="AV167">
            <v>1</v>
          </cell>
          <cell r="AW167" t="str">
            <v>LOCAL</v>
          </cell>
          <cell r="AX167" t="str">
            <v>ENTREGADO</v>
          </cell>
          <cell r="AY167" t="str">
            <v>HALFSIM TUENTI PREPAGO PORTABILIDAD: 1 und</v>
          </cell>
          <cell r="AZ167" t="str">
            <v>SIMCARD</v>
          </cell>
          <cell r="BA167" t="str">
            <v/>
          </cell>
        </row>
        <row r="168">
          <cell r="A168" t="str">
            <v>414701518</v>
          </cell>
          <cell r="B168" t="str">
            <v>FLEXTUENTI</v>
          </cell>
          <cell r="C168">
            <v>44939</v>
          </cell>
          <cell r="D168" t="str">
            <v>FLEXNET ECUADOR - FLEXTUENTI</v>
          </cell>
          <cell r="E168" t="str">
            <v>CALLE 28 DE JUNIO S/N Y GARCIA MORENO ENTRADA LLANO GRANDE</v>
          </cell>
          <cell r="H168" t="str">
            <v>170208</v>
          </cell>
          <cell r="I168" t="str">
            <v>QUITO</v>
          </cell>
          <cell r="J168" t="str">
            <v>PICHINCHA</v>
          </cell>
          <cell r="K168" t="str">
            <v>Santiago Velasco</v>
          </cell>
          <cell r="L168" t="str">
            <v>INAQUITO CALLE EL UNIVERSO  E81 15  AV  DE LOS SHYRIS</v>
          </cell>
          <cell r="O168" t="str">
            <v>170506</v>
          </cell>
          <cell r="P168" t="str">
            <v>170506</v>
          </cell>
          <cell r="Q168" t="str">
            <v>PICHINCHA_QUITO_INAQUITO</v>
          </cell>
          <cell r="R168" t="str">
            <v>414701518</v>
          </cell>
          <cell r="W168" t="str">
            <v>1716718950</v>
          </cell>
          <cell r="X168" t="str">
            <v>0969895392-0981636264</v>
          </cell>
          <cell r="Z168" t="str">
            <v>santyfernando1981@gmail.com</v>
          </cell>
          <cell r="AA168">
            <v>44939</v>
          </cell>
          <cell r="AD168">
            <v>1</v>
          </cell>
          <cell r="AE168">
            <v>1</v>
          </cell>
          <cell r="AH168" t="str">
            <v>SECTOR BATAN BAJO ENTREGAR EN EL EDIFICIO DE LA DEFENSORIA PUBLICA MATRIZ  FRENTE AUTOMOTORES KIA</v>
          </cell>
          <cell r="AI168" t="str">
            <v>DESPACHO</v>
          </cell>
          <cell r="AJ168" t="str">
            <v>Normal</v>
          </cell>
          <cell r="AL168" t="str">
            <v>NO</v>
          </cell>
          <cell r="AN168" t="str">
            <v>TUE portabilidad</v>
          </cell>
          <cell r="AO168" t="str">
            <v>CANAL ONLINE</v>
          </cell>
          <cell r="AP168">
            <v>44939</v>
          </cell>
          <cell r="AR168" t="str">
            <v>FLEXTUENTI_414701518</v>
          </cell>
          <cell r="AS168">
            <v>330171</v>
          </cell>
          <cell r="AT168" t="str">
            <v>D40</v>
          </cell>
          <cell r="AU168" t="str">
            <v>BTC</v>
          </cell>
          <cell r="AV168">
            <v>1</v>
          </cell>
          <cell r="AW168" t="str">
            <v>LOCAL</v>
          </cell>
          <cell r="AX168" t="str">
            <v>ENTREGADO</v>
          </cell>
          <cell r="AY168" t="str">
            <v>HALFSIM TUENTI PREPAGO PORTABILIDAD: 1 und</v>
          </cell>
          <cell r="AZ168" t="str">
            <v>SIMCARD</v>
          </cell>
          <cell r="BA168" t="str">
            <v/>
          </cell>
        </row>
        <row r="169">
          <cell r="A169" t="str">
            <v>414701568</v>
          </cell>
          <cell r="B169" t="str">
            <v>FLEXTUENTI</v>
          </cell>
          <cell r="C169">
            <v>44939</v>
          </cell>
          <cell r="D169" t="str">
            <v>FLEXNET ECUADOR - FLEXTUENTI</v>
          </cell>
          <cell r="E169" t="str">
            <v>CALLE 28 DE JUNIO S/N Y GARCIA MORENO ENTRADA LLANO GRANDE</v>
          </cell>
          <cell r="H169" t="str">
            <v>170208</v>
          </cell>
          <cell r="I169" t="str">
            <v>QUITO</v>
          </cell>
          <cell r="J169" t="str">
            <v>PICHINCHA</v>
          </cell>
          <cell r="K169" t="str">
            <v>Rafael Jesús Seijas Giménez</v>
          </cell>
          <cell r="L169" t="str">
            <v>XIMENA   4TO PSJE 54 SO MNZ 1354 SLR 22 3ER PSJE 2 SO</v>
          </cell>
          <cell r="O169" t="str">
            <v>090205</v>
          </cell>
          <cell r="P169" t="str">
            <v>090205</v>
          </cell>
          <cell r="Q169" t="str">
            <v>GUAYAS_GUAYAQUIL_XIMENA</v>
          </cell>
          <cell r="R169" t="str">
            <v>414701568</v>
          </cell>
          <cell r="W169" t="str">
            <v>0966147738</v>
          </cell>
          <cell r="X169" t="str">
            <v>0991827450-0998476597</v>
          </cell>
          <cell r="Z169" t="str">
            <v>seijasrafael315@gmail.com</v>
          </cell>
          <cell r="AA169">
            <v>44939</v>
          </cell>
          <cell r="AD169">
            <v>1</v>
          </cell>
          <cell r="AE169">
            <v>1</v>
          </cell>
          <cell r="AH169" t="str">
            <v>SECTOR GUASMO OESTE COOP SANTIAGO ROLDOS A 30 MTS COLEGIO JAIME ROLDOS CASA 2 PISOS AMARILLO PORTON NEGRO</v>
          </cell>
          <cell r="AI169" t="str">
            <v>DESPACHO</v>
          </cell>
          <cell r="AJ169" t="str">
            <v>Normal</v>
          </cell>
          <cell r="AL169" t="str">
            <v>NO</v>
          </cell>
          <cell r="AN169" t="str">
            <v>TUE portabilidad</v>
          </cell>
          <cell r="AO169" t="str">
            <v>CANAL ONLINE</v>
          </cell>
          <cell r="AP169">
            <v>44939</v>
          </cell>
          <cell r="AR169" t="str">
            <v>FLEXTUENTI_414701568</v>
          </cell>
          <cell r="AS169">
            <v>330167</v>
          </cell>
          <cell r="AT169" t="str">
            <v>D40</v>
          </cell>
          <cell r="AU169" t="str">
            <v>BTC</v>
          </cell>
          <cell r="AV169">
            <v>1</v>
          </cell>
          <cell r="AW169" t="str">
            <v>LOCAL</v>
          </cell>
          <cell r="AX169" t="str">
            <v>ENTREGADO</v>
          </cell>
          <cell r="AY169" t="str">
            <v>HALFSIM TUENTI PREPAGO PORTABILIDAD: 1 und</v>
          </cell>
          <cell r="AZ169" t="str">
            <v>SIMCARD</v>
          </cell>
          <cell r="BA169" t="str">
            <v/>
          </cell>
        </row>
        <row r="170">
          <cell r="A170" t="str">
            <v>414701570</v>
          </cell>
          <cell r="B170" t="str">
            <v>FLEXTUENTI</v>
          </cell>
          <cell r="C170">
            <v>44939</v>
          </cell>
          <cell r="D170" t="str">
            <v>FLEXNET ECUADOR - FLEXTUENTI</v>
          </cell>
          <cell r="E170" t="str">
            <v>CALLE 28 DE JUNIO S/N Y GARCIA MORENO ENTRADA LLANO GRANDE</v>
          </cell>
          <cell r="H170" t="str">
            <v>170208</v>
          </cell>
          <cell r="I170" t="str">
            <v>QUITO</v>
          </cell>
          <cell r="J170" t="str">
            <v>PICHINCHA</v>
          </cell>
          <cell r="K170" t="str">
            <v>Daysi Matias</v>
          </cell>
          <cell r="L170" t="str">
            <v>TARQUI  AV RODRIGO DE CHAVEZ  SN 2 CALLEJON 16 A</v>
          </cell>
          <cell r="O170" t="str">
            <v>090510</v>
          </cell>
          <cell r="P170" t="str">
            <v>090510</v>
          </cell>
          <cell r="Q170" t="str">
            <v>GUAYAS_GUAYAQUIL_TARQUI</v>
          </cell>
          <cell r="R170" t="str">
            <v>414701570</v>
          </cell>
          <cell r="W170" t="str">
            <v>0924928781</v>
          </cell>
          <cell r="X170" t="str">
            <v>0960012202-0960012202</v>
          </cell>
          <cell r="Z170" t="str">
            <v>DaysiMatias@gmail.com</v>
          </cell>
          <cell r="AA170">
            <v>44939</v>
          </cell>
          <cell r="AD170">
            <v>1</v>
          </cell>
          <cell r="AE170">
            <v>1</v>
          </cell>
          <cell r="AH170" t="str">
            <v>SECTOR URDENOR 2 INGRESAR POR CEVICHERIA PEPE TRES EDIF CON OFICINA 304</v>
          </cell>
          <cell r="AI170" t="str">
            <v>DESPACHO</v>
          </cell>
          <cell r="AJ170" t="str">
            <v>Normal</v>
          </cell>
          <cell r="AL170" t="str">
            <v>NO</v>
          </cell>
          <cell r="AN170" t="str">
            <v>TUE referido</v>
          </cell>
          <cell r="AO170" t="str">
            <v>CANAL ONLINE</v>
          </cell>
          <cell r="AP170">
            <v>44939</v>
          </cell>
          <cell r="AR170" t="str">
            <v>FLEXTUENTI_414701570</v>
          </cell>
          <cell r="AS170">
            <v>330173</v>
          </cell>
          <cell r="AT170" t="str">
            <v>D40</v>
          </cell>
          <cell r="AU170" t="str">
            <v>BTC</v>
          </cell>
          <cell r="AV170">
            <v>1</v>
          </cell>
          <cell r="AW170" t="str">
            <v>LOCAL</v>
          </cell>
          <cell r="AX170" t="str">
            <v>ENTREGADO</v>
          </cell>
          <cell r="AY170" t="str">
            <v>USIM TUENTI PREPAGO NUMERADA $5 SIN COSTO: 1 und</v>
          </cell>
          <cell r="AZ170" t="str">
            <v>SIMCARD</v>
          </cell>
          <cell r="BA170" t="str">
            <v/>
          </cell>
        </row>
        <row r="171">
          <cell r="A171" t="str">
            <v>414701571</v>
          </cell>
          <cell r="B171" t="str">
            <v>FLEXTUENTI</v>
          </cell>
          <cell r="C171">
            <v>44939</v>
          </cell>
          <cell r="D171" t="str">
            <v>FLEXNET ECUADOR - FLEXTUENTI</v>
          </cell>
          <cell r="E171" t="str">
            <v>CALLE 28 DE JUNIO S/N Y GARCIA MORENO ENTRADA LLANO GRANDE</v>
          </cell>
          <cell r="H171" t="str">
            <v>170208</v>
          </cell>
          <cell r="I171" t="str">
            <v>QUITO</v>
          </cell>
          <cell r="J171" t="str">
            <v>PICHINCHA</v>
          </cell>
          <cell r="K171" t="str">
            <v>Daysi Matias</v>
          </cell>
          <cell r="L171" t="str">
            <v>TARQUI (GY)  AV RODRIGO DE CHAVEZ  SN 2 CALLEJON 16 A</v>
          </cell>
          <cell r="O171" t="str">
            <v>090510</v>
          </cell>
          <cell r="P171" t="str">
            <v>090510</v>
          </cell>
          <cell r="Q171" t="str">
            <v>GUAYAS_GUAYAQUIL_TARQUI (GY)</v>
          </cell>
          <cell r="R171" t="str">
            <v>414701571</v>
          </cell>
          <cell r="W171" t="str">
            <v>0924928781</v>
          </cell>
          <cell r="X171" t="str">
            <v>0960012202-0960012202</v>
          </cell>
          <cell r="Z171" t="str">
            <v>DaysiMatias@gmail.com</v>
          </cell>
          <cell r="AA171">
            <v>44939</v>
          </cell>
          <cell r="AD171">
            <v>1</v>
          </cell>
          <cell r="AE171">
            <v>1</v>
          </cell>
          <cell r="AH171" t="str">
            <v>SECTOR URDENOR 2 INGRESAR POR CEVICHERIA PEPE TRES EDIF CON OFICINA 304</v>
          </cell>
          <cell r="AI171" t="str">
            <v>DESPACHO</v>
          </cell>
          <cell r="AJ171" t="str">
            <v>Normal</v>
          </cell>
          <cell r="AL171" t="str">
            <v>NO</v>
          </cell>
          <cell r="AN171" t="str">
            <v>TUE referido</v>
          </cell>
          <cell r="AO171" t="str">
            <v>CANAL ONLINE</v>
          </cell>
          <cell r="AP171">
            <v>44939</v>
          </cell>
          <cell r="AR171" t="str">
            <v>FLEXTUENTI_414701571</v>
          </cell>
          <cell r="AS171">
            <v>330175</v>
          </cell>
          <cell r="AT171" t="str">
            <v>D40</v>
          </cell>
          <cell r="AU171" t="str">
            <v>BTC</v>
          </cell>
          <cell r="AV171">
            <v>1</v>
          </cell>
          <cell r="AW171" t="str">
            <v>LOCAL</v>
          </cell>
          <cell r="AX171" t="str">
            <v>ENTREGADO</v>
          </cell>
          <cell r="AY171" t="str">
            <v>USIM TUENTI PREPAGO NUMERADA $5 SIN COSTO: 1 und</v>
          </cell>
          <cell r="AZ171" t="str">
            <v>SIMCARD</v>
          </cell>
          <cell r="BA171" t="str">
            <v/>
          </cell>
        </row>
        <row r="172">
          <cell r="A172" t="str">
            <v>414701626</v>
          </cell>
          <cell r="B172" t="str">
            <v>FLEXTUENTI</v>
          </cell>
          <cell r="C172">
            <v>44939</v>
          </cell>
          <cell r="D172" t="str">
            <v>FLEXNET ECUADOR - FLEXTUENTI</v>
          </cell>
          <cell r="E172" t="str">
            <v>CALLE 28 DE JUNIO S/N Y GARCIA MORENO ENTRADA LLANO GRANDE</v>
          </cell>
          <cell r="H172" t="str">
            <v>170208</v>
          </cell>
          <cell r="I172" t="str">
            <v>QUITO</v>
          </cell>
          <cell r="J172" t="str">
            <v>PICHINCHA</v>
          </cell>
          <cell r="K172" t="str">
            <v>John Paredes</v>
          </cell>
          <cell r="L172" t="str">
            <v>MALDONADO  CALLE MEXICO  18 40 JUAN DE VELASCO</v>
          </cell>
          <cell r="O172" t="str">
            <v>060103</v>
          </cell>
          <cell r="P172" t="str">
            <v>060103</v>
          </cell>
          <cell r="Q172" t="str">
            <v>CHIMBORAZO_RIOBAMBA_MALDONADO</v>
          </cell>
          <cell r="R172" t="str">
            <v>414701626</v>
          </cell>
          <cell r="W172" t="str">
            <v>0602568115</v>
          </cell>
          <cell r="X172" t="str">
            <v>0988737695-0999951210</v>
          </cell>
          <cell r="Z172" t="str">
            <v>johnehuer@hotmail.com</v>
          </cell>
          <cell r="AA172">
            <v>44939</v>
          </cell>
          <cell r="AD172">
            <v>1</v>
          </cell>
          <cell r="AE172">
            <v>1</v>
          </cell>
          <cell r="AH172" t="str">
            <v>SECTOR LA TRINIDAD A DOS CUADRAS DE LAS CANCHAS DE LAS FLORES CASA 1 PISO CELESTE FACHADA DE PIEDRA ENTREGA A PARTIR LA 1 PM HASTA LA 15 H 00</v>
          </cell>
          <cell r="AI172" t="str">
            <v>DESPACHO</v>
          </cell>
          <cell r="AJ172" t="str">
            <v>Normal</v>
          </cell>
          <cell r="AL172" t="str">
            <v>NO</v>
          </cell>
          <cell r="AN172" t="str">
            <v>TUE portabilidad</v>
          </cell>
          <cell r="AO172" t="str">
            <v>CANAL ONLINE</v>
          </cell>
          <cell r="AP172">
            <v>44939</v>
          </cell>
          <cell r="AR172" t="str">
            <v>FLEXTUENTI_414701626</v>
          </cell>
          <cell r="AS172">
            <v>330156</v>
          </cell>
          <cell r="AT172" t="str">
            <v>D40</v>
          </cell>
          <cell r="AU172" t="str">
            <v>BTC</v>
          </cell>
          <cell r="AV172">
            <v>1</v>
          </cell>
          <cell r="AW172" t="str">
            <v>PROVINCIAL</v>
          </cell>
          <cell r="AX172" t="str">
            <v>ENTREGADO</v>
          </cell>
          <cell r="AY172" t="str">
            <v>HALFSIM TUENTI PREPAGO PORTABILIDAD: 1 und</v>
          </cell>
          <cell r="AZ172" t="str">
            <v>SIMCARD</v>
          </cell>
          <cell r="BA172" t="str">
            <v/>
          </cell>
        </row>
        <row r="173">
          <cell r="A173" t="str">
            <v>414701635</v>
          </cell>
          <cell r="B173" t="str">
            <v>FLEXTUENTI</v>
          </cell>
          <cell r="C173">
            <v>44939</v>
          </cell>
          <cell r="D173" t="str">
            <v>FLEXNET ECUADOR - FLEXTUENTI</v>
          </cell>
          <cell r="E173" t="str">
            <v>CALLE 28 DE JUNIO S/N Y GARCIA MORENO ENTRADA LLANO GRANDE</v>
          </cell>
          <cell r="H173" t="str">
            <v>170208</v>
          </cell>
          <cell r="I173" t="str">
            <v>QUITO</v>
          </cell>
          <cell r="J173" t="str">
            <v>PICHINCHA</v>
          </cell>
          <cell r="K173" t="str">
            <v>Lisbeth Yajaira Melendres arce</v>
          </cell>
          <cell r="L173" t="str">
            <v>CALDERON  CALLE BONANZA  S3 34  LANDAZURI</v>
          </cell>
          <cell r="O173" t="str">
            <v>170208</v>
          </cell>
          <cell r="P173" t="str">
            <v>170208</v>
          </cell>
          <cell r="Q173" t="str">
            <v>PICHINCHA_QUITO_CALDERON</v>
          </cell>
          <cell r="R173" t="str">
            <v>414701635</v>
          </cell>
          <cell r="W173" t="str">
            <v>1723840037</v>
          </cell>
          <cell r="X173" t="str">
            <v>0994467800-0962823907</v>
          </cell>
          <cell r="Z173" t="str">
            <v>lisbeth.melendres21@hotmail.com</v>
          </cell>
          <cell r="AA173">
            <v>44939</v>
          </cell>
          <cell r="AD173">
            <v>1</v>
          </cell>
          <cell r="AE173">
            <v>1</v>
          </cell>
          <cell r="AH173" t="str">
            <v>BARRIO LANDAZURI  CASA DE 3 PISOS EN  OBRA GRIS DIAGONAL CONJUNTO PARAISO DEL NORTE</v>
          </cell>
          <cell r="AI173" t="str">
            <v>DESPACHO</v>
          </cell>
          <cell r="AJ173" t="str">
            <v>Normal</v>
          </cell>
          <cell r="AL173" t="str">
            <v>NO</v>
          </cell>
          <cell r="AN173" t="str">
            <v>TUE portabilidad</v>
          </cell>
          <cell r="AO173" t="str">
            <v>CANAL ONLINE</v>
          </cell>
          <cell r="AP173">
            <v>44939</v>
          </cell>
          <cell r="AR173" t="str">
            <v>FLEXTUENTI_414701635</v>
          </cell>
          <cell r="AS173">
            <v>330164</v>
          </cell>
          <cell r="AT173" t="str">
            <v>D40</v>
          </cell>
          <cell r="AU173" t="str">
            <v>BTC</v>
          </cell>
          <cell r="AV173">
            <v>1</v>
          </cell>
          <cell r="AW173" t="str">
            <v>LOCAL</v>
          </cell>
          <cell r="AX173" t="str">
            <v>ENTREGADO</v>
          </cell>
          <cell r="AY173" t="str">
            <v>HALFSIM TUENTI PREPAGO PORTABILIDAD: 1 und</v>
          </cell>
          <cell r="AZ173" t="str">
            <v>SIMCARD</v>
          </cell>
          <cell r="BA173" t="str">
            <v/>
          </cell>
        </row>
        <row r="174">
          <cell r="A174" t="str">
            <v>414701636</v>
          </cell>
          <cell r="B174" t="str">
            <v>FLEXTUENTI</v>
          </cell>
          <cell r="C174">
            <v>44939</v>
          </cell>
          <cell r="D174" t="str">
            <v>FLEXNET ECUADOR - FLEXTUENTI</v>
          </cell>
          <cell r="E174" t="str">
            <v>CALLE 28 DE JUNIO S/N Y GARCIA MORENO ENTRADA LLANO GRANDE</v>
          </cell>
          <cell r="H174" t="str">
            <v>170208</v>
          </cell>
          <cell r="I174" t="str">
            <v>QUITO</v>
          </cell>
          <cell r="J174" t="str">
            <v>PICHINCHA</v>
          </cell>
          <cell r="K174" t="str">
            <v>TAISHAKU Pineda</v>
          </cell>
          <cell r="L174" t="str">
            <v>OFICINA TRAMACO MANTA CENTRO DE DISTRIBUCION</v>
          </cell>
          <cell r="O174" t="str">
            <v>MANTA</v>
          </cell>
          <cell r="P174" t="str">
            <v>MANTA</v>
          </cell>
          <cell r="Q174" t="str">
            <v>MANABI_MANTA_</v>
          </cell>
          <cell r="R174" t="str">
            <v>414701636</v>
          </cell>
          <cell r="W174" t="str">
            <v>0962285714</v>
          </cell>
          <cell r="X174" t="str">
            <v>0990754670-0978724592</v>
          </cell>
          <cell r="Z174" t="str">
            <v>taishaku.13@gmail.com</v>
          </cell>
          <cell r="AA174">
            <v>44939</v>
          </cell>
          <cell r="AD174">
            <v>1</v>
          </cell>
          <cell r="AE174">
            <v>1</v>
          </cell>
          <cell r="AH174" t="str">
            <v/>
          </cell>
          <cell r="AI174" t="str">
            <v>DESPACHO</v>
          </cell>
          <cell r="AJ174" t="str">
            <v>DERIVADO PICK UP</v>
          </cell>
          <cell r="AL174" t="str">
            <v>NO</v>
          </cell>
          <cell r="AN174" t="str">
            <v>TUE portabilidad</v>
          </cell>
          <cell r="AO174" t="str">
            <v>CANAL ONLINE</v>
          </cell>
          <cell r="AP174">
            <v>44939</v>
          </cell>
          <cell r="AR174" t="str">
            <v>FLEXTUENTI_414701636</v>
          </cell>
          <cell r="AS174">
            <v>330166</v>
          </cell>
          <cell r="AT174" t="str">
            <v>D40</v>
          </cell>
          <cell r="AU174" t="str">
            <v>BTC</v>
          </cell>
          <cell r="AV174">
            <v>1</v>
          </cell>
          <cell r="AW174" t="str">
            <v>PROVINCIAL</v>
          </cell>
          <cell r="AX174" t="str">
            <v>ENTREGADO</v>
          </cell>
          <cell r="AY174" t="str">
            <v>HALFSIM TUENTI PREPAGO PORTABILIDAD: 1 und</v>
          </cell>
          <cell r="AZ174" t="str">
            <v>SIMCARD</v>
          </cell>
          <cell r="BA174" t="str">
            <v/>
          </cell>
        </row>
        <row r="175">
          <cell r="A175" t="str">
            <v>414701637</v>
          </cell>
          <cell r="B175" t="str">
            <v>FLEXTUENTI</v>
          </cell>
          <cell r="C175">
            <v>44939</v>
          </cell>
          <cell r="D175" t="str">
            <v>FLEXNET ECUADOR - FLEXTUENTI</v>
          </cell>
          <cell r="E175" t="str">
            <v>CALLE 28 DE JUNIO S/N Y GARCIA MORENO ENTRADA LLANO GRANDE</v>
          </cell>
          <cell r="H175" t="str">
            <v>170208</v>
          </cell>
          <cell r="I175" t="str">
            <v>QUITO</v>
          </cell>
          <cell r="J175" t="str">
            <v>PICHINCHA</v>
          </cell>
          <cell r="K175" t="str">
            <v>Marcelo Álvarez</v>
          </cell>
          <cell r="L175" t="str">
            <v>BELISARIO QUEVEDO CALLE ASUNCION  N17C MEXICO</v>
          </cell>
          <cell r="O175" t="str">
            <v>170402</v>
          </cell>
          <cell r="P175" t="str">
            <v>170402</v>
          </cell>
          <cell r="Q175" t="str">
            <v>PICHINCHA_QUITO_BELISARIO QUEVEDO</v>
          </cell>
          <cell r="R175" t="str">
            <v>414701637</v>
          </cell>
          <cell r="W175" t="str">
            <v>0706674058</v>
          </cell>
          <cell r="X175" t="str">
            <v>0939710344-0986210196</v>
          </cell>
          <cell r="Z175" t="str">
            <v>marcelo_alvarezp@hotmail.com</v>
          </cell>
          <cell r="AA175">
            <v>44939</v>
          </cell>
          <cell r="AD175">
            <v>1</v>
          </cell>
          <cell r="AE175">
            <v>1</v>
          </cell>
          <cell r="AH175" t="str">
            <v>SECTOR LA AMERICA ATRAS DEL COLEGIO LA SALLE CASA 3 PISOS BLANCA  ENTREGAR A PARTIR DE LAS 14H00</v>
          </cell>
          <cell r="AI175" t="str">
            <v>DESPACHO</v>
          </cell>
          <cell r="AJ175" t="str">
            <v>Normal</v>
          </cell>
          <cell r="AL175" t="str">
            <v>NO</v>
          </cell>
          <cell r="AN175" t="str">
            <v>TUE portabilidad</v>
          </cell>
          <cell r="AO175" t="str">
            <v>CANAL ONLINE</v>
          </cell>
          <cell r="AP175">
            <v>44939</v>
          </cell>
          <cell r="AR175" t="str">
            <v>FLEXTUENTI_414701637</v>
          </cell>
          <cell r="AS175">
            <v>330170</v>
          </cell>
          <cell r="AT175" t="str">
            <v>D40</v>
          </cell>
          <cell r="AU175" t="str">
            <v>BTC</v>
          </cell>
          <cell r="AV175">
            <v>1</v>
          </cell>
          <cell r="AW175" t="str">
            <v>LOCAL</v>
          </cell>
          <cell r="AX175" t="str">
            <v>ENTREGADO</v>
          </cell>
          <cell r="AY175" t="str">
            <v>HALFSIM TUENTI PREPAGO PORTABILIDAD: 1 und</v>
          </cell>
          <cell r="AZ175" t="str">
            <v>SIMCARD</v>
          </cell>
          <cell r="BA175" t="str">
            <v/>
          </cell>
        </row>
        <row r="176">
          <cell r="A176" t="str">
            <v>414701678</v>
          </cell>
          <cell r="B176" t="str">
            <v>FLEXTUENTI</v>
          </cell>
          <cell r="C176">
            <v>44939</v>
          </cell>
          <cell r="D176" t="str">
            <v>FLEXNET ECUADOR - FLEXTUENTI</v>
          </cell>
          <cell r="E176" t="str">
            <v>CALLE 28 DE JUNIO S/N Y GARCIA MORENO ENTRADA LLANO GRANDE</v>
          </cell>
          <cell r="H176" t="str">
            <v>170208</v>
          </cell>
          <cell r="I176" t="str">
            <v>QUITO</v>
          </cell>
          <cell r="J176" t="str">
            <v>PICHINCHA</v>
          </cell>
          <cell r="K176" t="str">
            <v>José Hernan Paredes Campuzano</v>
          </cell>
          <cell r="L176" t="str">
            <v>OFICINA TRAMACO TOSAGUA</v>
          </cell>
          <cell r="O176" t="str">
            <v>TOSAGUA</v>
          </cell>
          <cell r="P176" t="str">
            <v>TOSAGUA</v>
          </cell>
          <cell r="Q176" t="str">
            <v>MANABI_TOSAGUA_</v>
          </cell>
          <cell r="R176" t="str">
            <v>414701678</v>
          </cell>
          <cell r="W176" t="str">
            <v>1312700188</v>
          </cell>
          <cell r="X176" t="str">
            <v>0968162633-0995566111</v>
          </cell>
          <cell r="Z176" t="str">
            <v>jhernanparedesc328@gmail.com</v>
          </cell>
          <cell r="AA176">
            <v>44939</v>
          </cell>
          <cell r="AD176">
            <v>1</v>
          </cell>
          <cell r="AE176">
            <v>1</v>
          </cell>
          <cell r="AH176" t="str">
            <v/>
          </cell>
          <cell r="AI176" t="str">
            <v>DESPACHO</v>
          </cell>
          <cell r="AJ176" t="str">
            <v>DERIVADO PICK UP</v>
          </cell>
          <cell r="AL176" t="str">
            <v>NO</v>
          </cell>
          <cell r="AN176" t="str">
            <v>TUE portabilidad</v>
          </cell>
          <cell r="AO176" t="str">
            <v>CANAL ONLINE</v>
          </cell>
          <cell r="AP176">
            <v>44939</v>
          </cell>
          <cell r="AR176" t="str">
            <v>FLEXTUENTI_414701678</v>
          </cell>
          <cell r="AS176">
            <v>330176</v>
          </cell>
          <cell r="AT176" t="str">
            <v>D40</v>
          </cell>
          <cell r="AU176" t="str">
            <v>BTC</v>
          </cell>
          <cell r="AV176">
            <v>1</v>
          </cell>
          <cell r="AW176" t="str">
            <v>PROVINCIAL</v>
          </cell>
          <cell r="AX176" t="str">
            <v>ENTREGADO</v>
          </cell>
          <cell r="AY176" t="str">
            <v>HALFSIM TUENTI PREPAGO PORTABILIDAD: 1 und</v>
          </cell>
          <cell r="AZ176" t="str">
            <v>SIMCARD</v>
          </cell>
          <cell r="BA176" t="str">
            <v/>
          </cell>
        </row>
        <row r="177">
          <cell r="A177" t="str">
            <v>414701679</v>
          </cell>
          <cell r="B177" t="str">
            <v>FLEXTUENTI</v>
          </cell>
          <cell r="C177">
            <v>44939</v>
          </cell>
          <cell r="D177" t="str">
            <v>FLEXNET ECUADOR - FLEXTUENTI</v>
          </cell>
          <cell r="E177" t="str">
            <v>CALLE 28 DE JUNIO S/N Y GARCIA MORENO ENTRADA LLANO GRANDE</v>
          </cell>
          <cell r="H177" t="str">
            <v>170208</v>
          </cell>
          <cell r="I177" t="str">
            <v>QUITO</v>
          </cell>
          <cell r="J177" t="str">
            <v>PICHINCHA</v>
          </cell>
          <cell r="K177" t="str">
            <v>Dennis Maisanchez</v>
          </cell>
          <cell r="L177" t="str">
            <v>CHILLOGALLO CALLE CARLOS FREILE S34 519 CALLE CARLOS FREILE</v>
          </cell>
          <cell r="O177" t="str">
            <v>170708</v>
          </cell>
          <cell r="P177" t="str">
            <v>170708</v>
          </cell>
          <cell r="Q177" t="str">
            <v>PICHINCHA_QUITO_CHILLOGALLO</v>
          </cell>
          <cell r="R177" t="str">
            <v>414701679</v>
          </cell>
          <cell r="W177" t="str">
            <v>1755908165</v>
          </cell>
          <cell r="X177" t="str">
            <v>0968284451-0968284451</v>
          </cell>
          <cell r="Z177" t="str">
            <v>maisanchezdenis@gmail.com</v>
          </cell>
          <cell r="AA177">
            <v>44939</v>
          </cell>
          <cell r="AD177">
            <v>1</v>
          </cell>
          <cell r="AE177">
            <v>1</v>
          </cell>
          <cell r="AH177" t="str">
            <v>BARRIO EL GIRON CASA DE 1 PISO COLOR CELESTE CON AMARILLO FRENTE A TECHNI AUTO LUJOS</v>
          </cell>
          <cell r="AI177" t="str">
            <v>DESPACHO</v>
          </cell>
          <cell r="AJ177" t="str">
            <v>Normal</v>
          </cell>
          <cell r="AL177" t="str">
            <v>NO</v>
          </cell>
          <cell r="AN177" t="str">
            <v>TUE portabilidad</v>
          </cell>
          <cell r="AO177" t="str">
            <v>CANAL ONLINE</v>
          </cell>
          <cell r="AP177">
            <v>44939</v>
          </cell>
          <cell r="AR177" t="str">
            <v>FLEXTUENTI_414701679</v>
          </cell>
          <cell r="AS177">
            <v>330174</v>
          </cell>
          <cell r="AT177" t="str">
            <v>D40</v>
          </cell>
          <cell r="AU177" t="str">
            <v>BTC</v>
          </cell>
          <cell r="AV177">
            <v>1</v>
          </cell>
          <cell r="AW177" t="str">
            <v>LOCAL</v>
          </cell>
          <cell r="AX177" t="str">
            <v>ENTREGADO</v>
          </cell>
          <cell r="AY177" t="str">
            <v>HALFSIM TUENTI PREPAGO PORTABILIDAD: 1 und</v>
          </cell>
          <cell r="AZ177" t="str">
            <v>SIMCARD</v>
          </cell>
          <cell r="BA177" t="str">
            <v/>
          </cell>
        </row>
        <row r="178">
          <cell r="A178" t="str">
            <v>414701682</v>
          </cell>
          <cell r="B178" t="str">
            <v>FLEXTUENTI</v>
          </cell>
          <cell r="C178">
            <v>44939</v>
          </cell>
          <cell r="D178" t="str">
            <v>FLEXNET ECUADOR - FLEXTUENTI</v>
          </cell>
          <cell r="E178" t="str">
            <v>CALLE 28 DE JUNIO S/N Y GARCIA MORENO ENTRADA LLANO GRANDE</v>
          </cell>
          <cell r="H178" t="str">
            <v>170208</v>
          </cell>
          <cell r="I178" t="str">
            <v>QUITO</v>
          </cell>
          <cell r="J178" t="str">
            <v>PICHINCHA</v>
          </cell>
          <cell r="K178" t="str">
            <v>Anderson Aguirre</v>
          </cell>
          <cell r="L178" t="str">
            <v>GUAMANI   AV COLECTORA 9  O S57C  S57 156  CALLE D</v>
          </cell>
          <cell r="O178" t="str">
            <v>170710</v>
          </cell>
          <cell r="P178" t="str">
            <v>170710</v>
          </cell>
          <cell r="Q178" t="str">
            <v>PICHINCHA_QUITO_GUAMANI</v>
          </cell>
          <cell r="R178" t="str">
            <v>414701682</v>
          </cell>
          <cell r="W178" t="str">
            <v>1722912639</v>
          </cell>
          <cell r="X178" t="str">
            <v>0980409883-0979326561</v>
          </cell>
          <cell r="Z178" t="str">
            <v>ander.chafy@gmail.com</v>
          </cell>
          <cell r="AA178">
            <v>44939</v>
          </cell>
          <cell r="AD178">
            <v>1</v>
          </cell>
          <cell r="AE178">
            <v>1</v>
          </cell>
          <cell r="AH178" t="str">
            <v>BARRIO GARROCHAL CASA DE 2 PISO COLOR BLANCO CON FILOS TERRACOTA A 20MTS AL NORTE DE LA IGLESIA SAGRADO CORAZON DE JESUS O A TRES CUADRAS DE LA  UNIDAD EDUCATIVA TRANSFORMAR</v>
          </cell>
          <cell r="AI178" t="str">
            <v>DESPACHO</v>
          </cell>
          <cell r="AJ178" t="str">
            <v>Normal</v>
          </cell>
          <cell r="AL178" t="str">
            <v>NO</v>
          </cell>
          <cell r="AN178" t="str">
            <v>TUE portabilidad</v>
          </cell>
          <cell r="AO178" t="str">
            <v>CANAL ONLINE</v>
          </cell>
          <cell r="AP178">
            <v>44939</v>
          </cell>
          <cell r="AR178" t="str">
            <v>FLEXTUENTI_414701682</v>
          </cell>
          <cell r="AS178">
            <v>330257</v>
          </cell>
          <cell r="AT178" t="str">
            <v>D40</v>
          </cell>
          <cell r="AU178" t="str">
            <v>BTC</v>
          </cell>
          <cell r="AV178">
            <v>1</v>
          </cell>
          <cell r="AW178" t="str">
            <v>LOCAL</v>
          </cell>
          <cell r="AX178" t="str">
            <v>ENTREGADO</v>
          </cell>
          <cell r="AY178" t="str">
            <v>HALFSIM TUENTI PREPAGO PORTABILIDAD: 1 und</v>
          </cell>
          <cell r="AZ178" t="str">
            <v>SIMCARD</v>
          </cell>
          <cell r="BA178" t="str">
            <v/>
          </cell>
        </row>
        <row r="179">
          <cell r="A179" t="str">
            <v>414701730</v>
          </cell>
          <cell r="B179" t="str">
            <v>FLEXTUENTI</v>
          </cell>
          <cell r="C179">
            <v>44939</v>
          </cell>
          <cell r="D179" t="str">
            <v>FLEXNET ECUADOR - FLEXTUENTI</v>
          </cell>
          <cell r="E179" t="str">
            <v>CALLE 28 DE JUNIO S/N Y GARCIA MORENO ENTRADA LLANO GRANDE</v>
          </cell>
          <cell r="H179" t="str">
            <v>170208</v>
          </cell>
          <cell r="I179" t="str">
            <v>QUITO</v>
          </cell>
          <cell r="J179" t="str">
            <v>PICHINCHA</v>
          </cell>
          <cell r="K179" t="str">
            <v>Diego Andres Bonilla Yoza</v>
          </cell>
          <cell r="L179" t="str">
            <v>TARQUI (MA) CALLE S2  MZ 5 V48 AV V13</v>
          </cell>
          <cell r="O179" t="str">
            <v>130206</v>
          </cell>
          <cell r="P179" t="str">
            <v>130206</v>
          </cell>
          <cell r="Q179" t="str">
            <v>MANABI_MANTA_TARQUI (MA)</v>
          </cell>
          <cell r="R179" t="str">
            <v>414701730</v>
          </cell>
          <cell r="W179" t="str">
            <v>1314687474</v>
          </cell>
          <cell r="X179" t="str">
            <v>0989135723-0967445903</v>
          </cell>
          <cell r="Z179" t="str">
            <v>diegobonilla512@gmail.com</v>
          </cell>
          <cell r="AA179">
            <v>44939</v>
          </cell>
          <cell r="AD179">
            <v>1</v>
          </cell>
          <cell r="AE179">
            <v>1</v>
          </cell>
          <cell r="AH179" t="str">
            <v>BARRIO SI VIVIENDA  CASA DE 1 PISO COLOR MARRON CON BLANCO HUESO AFUERA UN MUBLE COLOR VINO PORTON COLOR CAFE  EN LA ESQUINA TIENDA KEVIN  A DOS CUADRAS  DE  LA UNIDAD EDUCATIVA OLGA PATRICIA ACEBO ALVAREZ</v>
          </cell>
          <cell r="AI179" t="str">
            <v>DESPACHO</v>
          </cell>
          <cell r="AJ179" t="str">
            <v>Normal</v>
          </cell>
          <cell r="AL179" t="str">
            <v>NO</v>
          </cell>
          <cell r="AN179" t="str">
            <v>TUE portabilidad</v>
          </cell>
          <cell r="AO179" t="str">
            <v>CANAL ONLINE</v>
          </cell>
          <cell r="AP179">
            <v>44939</v>
          </cell>
          <cell r="AR179" t="str">
            <v>FLEXTUENTI_414701730</v>
          </cell>
          <cell r="AS179">
            <v>330255</v>
          </cell>
          <cell r="AT179" t="str">
            <v>D40</v>
          </cell>
          <cell r="AU179" t="str">
            <v>BTC</v>
          </cell>
          <cell r="AV179">
            <v>1</v>
          </cell>
          <cell r="AW179" t="str">
            <v>PROVINCIAL</v>
          </cell>
          <cell r="AX179" t="str">
            <v>INCIDENCIA</v>
          </cell>
          <cell r="AY179" t="str">
            <v>HALFSIM TUENTI PREPAGO PORTABILIDAD: 1 und</v>
          </cell>
          <cell r="AZ179" t="str">
            <v>SIMCARD</v>
          </cell>
          <cell r="BA179" t="str">
            <v/>
          </cell>
        </row>
        <row r="180">
          <cell r="A180" t="str">
            <v>414701757</v>
          </cell>
          <cell r="B180" t="str">
            <v>FLEXTUENTI</v>
          </cell>
          <cell r="C180">
            <v>44939</v>
          </cell>
          <cell r="D180" t="str">
            <v>FLEXNET ECUADOR - FLEXTUENTI</v>
          </cell>
          <cell r="E180" t="str">
            <v>CALLE 28 DE JUNIO S/N Y GARCIA MORENO ENTRADA LLANO GRANDE</v>
          </cell>
          <cell r="H180" t="str">
            <v>170208</v>
          </cell>
          <cell r="I180" t="str">
            <v>QUITO</v>
          </cell>
          <cell r="J180" t="str">
            <v>PICHINCHA</v>
          </cell>
          <cell r="K180" t="str">
            <v>Henry Aguirre</v>
          </cell>
          <cell r="L180" t="str">
            <v>ZAMBIZA  CALLE ESPEJO  S1 120  QUITO</v>
          </cell>
          <cell r="O180" t="str">
            <v>170529</v>
          </cell>
          <cell r="P180" t="str">
            <v>170529</v>
          </cell>
          <cell r="Q180" t="str">
            <v>PICHINCHA_QUITO_ZAMBIZA</v>
          </cell>
          <cell r="R180" t="str">
            <v>414701757</v>
          </cell>
          <cell r="W180" t="str">
            <v>1716651797</v>
          </cell>
          <cell r="X180" t="str">
            <v>0998470674-0999608041</v>
          </cell>
          <cell r="Z180" t="str">
            <v>tincaguirre@hotmail.com</v>
          </cell>
          <cell r="AA180">
            <v>44939</v>
          </cell>
          <cell r="AD180">
            <v>1</v>
          </cell>
          <cell r="AE180">
            <v>1</v>
          </cell>
          <cell r="AH180" t="str">
            <v>BARRIO  ZAMBIZA DIAGONAL A LA TIENDA ALAJAJUAN  CASA BLANCA CON PORTON VERDE DE 2 PISOS</v>
          </cell>
          <cell r="AI180" t="str">
            <v>DESPACHO</v>
          </cell>
          <cell r="AJ180" t="str">
            <v>Normal</v>
          </cell>
          <cell r="AL180" t="str">
            <v>NO</v>
          </cell>
          <cell r="AN180" t="str">
            <v>TUE portabilidad</v>
          </cell>
          <cell r="AO180" t="str">
            <v>CANAL ONLINE</v>
          </cell>
          <cell r="AP180">
            <v>44939</v>
          </cell>
          <cell r="AR180" t="str">
            <v>FLEXTUENTI_414701757</v>
          </cell>
          <cell r="AS180">
            <v>330259</v>
          </cell>
          <cell r="AT180" t="str">
            <v>D40</v>
          </cell>
          <cell r="AU180" t="str">
            <v>BTC</v>
          </cell>
          <cell r="AV180">
            <v>1</v>
          </cell>
          <cell r="AW180" t="str">
            <v>LOCAL</v>
          </cell>
          <cell r="AX180" t="str">
            <v>ENTREGADO</v>
          </cell>
          <cell r="AY180" t="str">
            <v>HALFSIM TUENTI PREPAGO PORTABILIDAD: 1 und</v>
          </cell>
          <cell r="AZ180" t="str">
            <v>SIMCARD</v>
          </cell>
          <cell r="BA180" t="str">
            <v/>
          </cell>
        </row>
        <row r="181">
          <cell r="A181" t="str">
            <v>414701758</v>
          </cell>
          <cell r="B181" t="str">
            <v>FLEXTUENTI</v>
          </cell>
          <cell r="C181">
            <v>44939</v>
          </cell>
          <cell r="D181" t="str">
            <v>FLEXNET ECUADOR - FLEXTUENTI</v>
          </cell>
          <cell r="E181" t="str">
            <v>CALLE 28 DE JUNIO S/N Y GARCIA MORENO ENTRADA LLANO GRANDE</v>
          </cell>
          <cell r="H181" t="str">
            <v>170208</v>
          </cell>
          <cell r="I181" t="str">
            <v>QUITO</v>
          </cell>
          <cell r="J181" t="str">
            <v>PICHINCHA</v>
          </cell>
          <cell r="K181" t="str">
            <v>Alfredo Figueroa veliz</v>
          </cell>
          <cell r="L181" t="str">
            <v>LEONIDAS PROANO CALLEJON Ã?  SN C 14</v>
          </cell>
          <cell r="O181" t="str">
            <v>130217</v>
          </cell>
          <cell r="P181" t="str">
            <v>130217</v>
          </cell>
          <cell r="Q181" t="str">
            <v>MANABI_MONTECRISTI_LEONIDAS PROANO</v>
          </cell>
          <cell r="R181" t="str">
            <v>414701758</v>
          </cell>
          <cell r="W181" t="str">
            <v>1306468917</v>
          </cell>
          <cell r="X181" t="str">
            <v>0983155509-0963295615</v>
          </cell>
          <cell r="Z181" t="str">
            <v>joelitoxd200509@gmail.com</v>
          </cell>
          <cell r="AA181">
            <v>44939</v>
          </cell>
          <cell r="AD181">
            <v>1</v>
          </cell>
          <cell r="AE181">
            <v>1</v>
          </cell>
          <cell r="AH181" t="str">
            <v>SECTOR LEONIDAS PROANO DIAGONAL ESCUELA SENDEROS DEL SABER CASA 1 PISO VERDE PORTON GRIS</v>
          </cell>
          <cell r="AI181" t="str">
            <v>DESPACHO</v>
          </cell>
          <cell r="AJ181" t="str">
            <v>Normal</v>
          </cell>
          <cell r="AL181" t="str">
            <v>NO</v>
          </cell>
          <cell r="AN181" t="str">
            <v>TUE portabilidad</v>
          </cell>
          <cell r="AO181" t="str">
            <v>CANAL ONLINE</v>
          </cell>
          <cell r="AP181">
            <v>44939</v>
          </cell>
          <cell r="AR181" t="str">
            <v>FLEXTUENTI_414701758</v>
          </cell>
          <cell r="AS181">
            <v>330304</v>
          </cell>
          <cell r="AT181" t="str">
            <v>D40</v>
          </cell>
          <cell r="AU181" t="str">
            <v>BTC</v>
          </cell>
          <cell r="AV181">
            <v>1</v>
          </cell>
          <cell r="AW181" t="str">
            <v>PROVINCIAL</v>
          </cell>
          <cell r="AX181" t="str">
            <v>INCIDENCIA</v>
          </cell>
          <cell r="AY181" t="str">
            <v>HALFSIM TUENTI PREPAGO PORTABILIDAD: 1 und</v>
          </cell>
          <cell r="AZ181" t="str">
            <v>SIMCARD</v>
          </cell>
          <cell r="BA181" t="str">
            <v/>
          </cell>
        </row>
        <row r="182">
          <cell r="A182" t="str">
            <v>414701798</v>
          </cell>
          <cell r="B182" t="str">
            <v>FLEXTUENTI</v>
          </cell>
          <cell r="C182">
            <v>44939</v>
          </cell>
          <cell r="D182" t="str">
            <v>FLEXNET ECUADOR - FLEXTUENTI</v>
          </cell>
          <cell r="E182" t="str">
            <v>CALLE 28 DE JUNIO S/N Y GARCIA MORENO ENTRADA LLANO GRANDE</v>
          </cell>
          <cell r="H182" t="str">
            <v>170208</v>
          </cell>
          <cell r="I182" t="str">
            <v>QUITO</v>
          </cell>
          <cell r="J182" t="str">
            <v>PICHINCHA</v>
          </cell>
          <cell r="K182" t="str">
            <v>JUAN PABLO VALENZUELA SANCHEZ</v>
          </cell>
          <cell r="L182" t="str">
            <v>CALLE  JOSE DE VILLALENGUA  SN CALLE JORGE DROM</v>
          </cell>
          <cell r="O182" t="str">
            <v>170507</v>
          </cell>
          <cell r="P182" t="str">
            <v>170507</v>
          </cell>
          <cell r="Q182" t="str">
            <v>PICHINCHA_QUITO_</v>
          </cell>
          <cell r="R182" t="str">
            <v>414701798</v>
          </cell>
          <cell r="W182" t="str">
            <v>1711858850</v>
          </cell>
          <cell r="X182" t="str">
            <v>0996313073-0999746306</v>
          </cell>
          <cell r="Z182" t="str">
            <v>K.ALE_963@HOTMAIL.COM</v>
          </cell>
          <cell r="AA182">
            <v>44939</v>
          </cell>
          <cell r="AD182">
            <v>1</v>
          </cell>
          <cell r="AE182">
            <v>1</v>
          </cell>
          <cell r="AH182" t="str">
            <v>SECTOR INAQUITO CASA ESQUINERO FRENTE  A ISSFA</v>
          </cell>
          <cell r="AI182" t="str">
            <v>DESPACHO</v>
          </cell>
          <cell r="AJ182" t="str">
            <v>Normal</v>
          </cell>
          <cell r="AL182" t="str">
            <v>NO</v>
          </cell>
          <cell r="AN182" t="str">
            <v>TUE portabilidad</v>
          </cell>
          <cell r="AO182" t="str">
            <v>CANAL ONLINE</v>
          </cell>
          <cell r="AP182">
            <v>44939</v>
          </cell>
          <cell r="AR182" t="str">
            <v>FLEXTUENTI_414701798</v>
          </cell>
          <cell r="AS182">
            <v>330256</v>
          </cell>
          <cell r="AT182" t="str">
            <v>D40</v>
          </cell>
          <cell r="AU182" t="str">
            <v>BTC</v>
          </cell>
          <cell r="AV182">
            <v>1</v>
          </cell>
          <cell r="AW182" t="str">
            <v>LOCAL</v>
          </cell>
          <cell r="AX182" t="str">
            <v>ENTREGADO</v>
          </cell>
          <cell r="AY182" t="str">
            <v>HALFSIM TUENTI PREPAGO PORTABILIDAD: 1 und</v>
          </cell>
          <cell r="AZ182" t="str">
            <v>SIMCARD</v>
          </cell>
          <cell r="BA182" t="str">
            <v/>
          </cell>
        </row>
        <row r="183">
          <cell r="A183" t="str">
            <v>414701872</v>
          </cell>
          <cell r="B183" t="str">
            <v>FLEXTUENTI</v>
          </cell>
          <cell r="C183">
            <v>44939</v>
          </cell>
          <cell r="D183" t="str">
            <v>FLEXNET ECUADOR - FLEXTUENTI</v>
          </cell>
          <cell r="E183" t="str">
            <v>CALLE 28 DE JUNIO S/N Y GARCIA MORENO ENTRADA LLANO GRANDE</v>
          </cell>
          <cell r="H183" t="str">
            <v>170208</v>
          </cell>
          <cell r="I183" t="str">
            <v>QUITO</v>
          </cell>
          <cell r="J183" t="str">
            <v>PICHINCHA</v>
          </cell>
          <cell r="K183" t="str">
            <v>Soledad Romero</v>
          </cell>
          <cell r="L183" t="str">
            <v>PORTOVIEJO 24 DE MARZO  SN  AV JOSE MARIA URBINA</v>
          </cell>
          <cell r="O183" t="str">
            <v>130111</v>
          </cell>
          <cell r="P183" t="str">
            <v>130111</v>
          </cell>
          <cell r="Q183" t="str">
            <v>MANABI_PORTOVIEJO_PORTOVIEJO</v>
          </cell>
          <cell r="R183" t="str">
            <v>414701872</v>
          </cell>
          <cell r="W183" t="str">
            <v>2250267750</v>
          </cell>
          <cell r="X183" t="str">
            <v>0985842329-0985842329</v>
          </cell>
          <cell r="Z183" t="str">
            <v>CSolrg24@gmail.com</v>
          </cell>
          <cell r="AA183">
            <v>44939</v>
          </cell>
          <cell r="AD183">
            <v>1</v>
          </cell>
          <cell r="AE183">
            <v>1</v>
          </cell>
          <cell r="AH183" t="str">
            <v>SECTOR URBANIZACION VILLA NUEVA JUNTO AL RESTAURANTE LA VACANISIMA CASA AMARILLA PORTON NEGRO 1 PISO</v>
          </cell>
          <cell r="AI183" t="str">
            <v>DESPACHO</v>
          </cell>
          <cell r="AJ183" t="str">
            <v>Normal</v>
          </cell>
          <cell r="AL183" t="str">
            <v>NO</v>
          </cell>
          <cell r="AN183" t="str">
            <v>TUE portabilidad</v>
          </cell>
          <cell r="AO183" t="str">
            <v>CANAL ONLINE</v>
          </cell>
          <cell r="AP183">
            <v>44939</v>
          </cell>
          <cell r="AR183" t="str">
            <v>FLEXTUENTI_414701872</v>
          </cell>
          <cell r="AS183">
            <v>330262</v>
          </cell>
          <cell r="AT183" t="str">
            <v>D40</v>
          </cell>
          <cell r="AU183" t="str">
            <v>BTC</v>
          </cell>
          <cell r="AV183">
            <v>1</v>
          </cell>
          <cell r="AW183" t="str">
            <v>PROVINCIAL</v>
          </cell>
          <cell r="AX183" t="str">
            <v>ENTREGADO</v>
          </cell>
          <cell r="AY183" t="str">
            <v>HALFSIM TUENTI PREPAGO PORTABILIDAD: 1 und</v>
          </cell>
          <cell r="AZ183" t="str">
            <v>SIMCARD</v>
          </cell>
          <cell r="BA183" t="str">
            <v/>
          </cell>
        </row>
        <row r="184">
          <cell r="A184" t="str">
            <v>414701874</v>
          </cell>
          <cell r="B184" t="str">
            <v>FLEXTUENTI</v>
          </cell>
          <cell r="C184">
            <v>44939</v>
          </cell>
          <cell r="D184" t="str">
            <v>FLEXNET ECUADOR - FLEXTUENTI</v>
          </cell>
          <cell r="E184" t="str">
            <v>CALLE 28 DE JUNIO S/N Y GARCIA MORENO ENTRADA LLANO GRANDE</v>
          </cell>
          <cell r="H184" t="str">
            <v>170208</v>
          </cell>
          <cell r="I184" t="str">
            <v>QUITO</v>
          </cell>
          <cell r="J184" t="str">
            <v>PICHINCHA</v>
          </cell>
          <cell r="K184" t="str">
            <v>Enith Rosillo</v>
          </cell>
          <cell r="L184" t="str">
            <v>QUITUMBE CALLE OE2D S43 23 CALLE TERESA TIPANTA</v>
          </cell>
          <cell r="O184" t="str">
            <v>170701</v>
          </cell>
          <cell r="P184" t="str">
            <v>170701</v>
          </cell>
          <cell r="Q184" t="str">
            <v>PICHINCHA_QUITO_QUITUMBE</v>
          </cell>
          <cell r="R184" t="str">
            <v>414701874</v>
          </cell>
          <cell r="W184" t="str">
            <v>1103019673</v>
          </cell>
          <cell r="X184" t="str">
            <v>0969884245-0995299129</v>
          </cell>
          <cell r="Z184" t="str">
            <v>enithrosillo1471@gmail.com</v>
          </cell>
          <cell r="AA184">
            <v>44939</v>
          </cell>
          <cell r="AD184">
            <v>1</v>
          </cell>
          <cell r="AE184">
            <v>1</v>
          </cell>
          <cell r="AH184" t="str">
            <v>CDLA PUEBLO SOLO PUEBLO FRENTE A LA MECANICA Y JUNTO A LA PELUQUERIA IVAN RIVIERO CASA DE 3 PISOS COLOR BEIGE</v>
          </cell>
          <cell r="AI184" t="str">
            <v>DESPACHO</v>
          </cell>
          <cell r="AJ184" t="str">
            <v>Normal</v>
          </cell>
          <cell r="AL184" t="str">
            <v>NO</v>
          </cell>
          <cell r="AN184" t="str">
            <v>TUE portabilidad</v>
          </cell>
          <cell r="AO184" t="str">
            <v>CANAL ONLINE</v>
          </cell>
          <cell r="AP184">
            <v>44939</v>
          </cell>
          <cell r="AR184" t="str">
            <v>FLEXTUENTI_414701874</v>
          </cell>
          <cell r="AS184">
            <v>330230</v>
          </cell>
          <cell r="AT184" t="str">
            <v>D40</v>
          </cell>
          <cell r="AU184" t="str">
            <v>BTC</v>
          </cell>
          <cell r="AV184">
            <v>1</v>
          </cell>
          <cell r="AW184" t="str">
            <v>LOCAL</v>
          </cell>
          <cell r="AX184" t="str">
            <v>ENTREGADO</v>
          </cell>
          <cell r="AY184" t="str">
            <v>HALFSIM TUENTI PREPAGO PORTABILIDAD: 1 und</v>
          </cell>
          <cell r="AZ184" t="str">
            <v>SIMCARD</v>
          </cell>
          <cell r="BA184" t="str">
            <v/>
          </cell>
        </row>
        <row r="185">
          <cell r="A185" t="str">
            <v>414701878</v>
          </cell>
          <cell r="B185" t="str">
            <v>FLEXTUENTI</v>
          </cell>
          <cell r="C185">
            <v>44939</v>
          </cell>
          <cell r="D185" t="str">
            <v>FLEXNET ECUADOR - FLEXTUENTI</v>
          </cell>
          <cell r="E185" t="str">
            <v>CALLE 28 DE JUNIO S/N Y GARCIA MORENO ENTRADA LLANO GRANDE</v>
          </cell>
          <cell r="H185" t="str">
            <v>170208</v>
          </cell>
          <cell r="I185" t="str">
            <v>QUITO</v>
          </cell>
          <cell r="J185" t="str">
            <v>PICHINCHA</v>
          </cell>
          <cell r="K185" t="str">
            <v>Anthony Quinche</v>
          </cell>
          <cell r="L185" t="str">
            <v>CHILLOGALLO  LOS ANDES  SN  JULIO JARA</v>
          </cell>
          <cell r="O185" t="str">
            <v>170708</v>
          </cell>
          <cell r="P185" t="str">
            <v>170708</v>
          </cell>
          <cell r="Q185" t="str">
            <v>PICHINCHA_QUITO_CHILLOGALLO</v>
          </cell>
          <cell r="R185" t="str">
            <v>414701878</v>
          </cell>
          <cell r="W185" t="str">
            <v>1755772264</v>
          </cell>
          <cell r="X185" t="str">
            <v>0984670492-0995142206</v>
          </cell>
          <cell r="Z185" t="str">
            <v>quinchesebastian@gmail.com</v>
          </cell>
          <cell r="AA185">
            <v>44939</v>
          </cell>
          <cell r="AD185">
            <v>1</v>
          </cell>
          <cell r="AE185">
            <v>1</v>
          </cell>
          <cell r="AH185" t="str">
            <v>LOS ANDES DE CHILLOGALLO A DOS CUADRAS DE LA CASA BARRIAL LOS ANDES  CASA CELESTE DE 1 PISO</v>
          </cell>
          <cell r="AI185" t="str">
            <v>DESPACHO</v>
          </cell>
          <cell r="AJ185" t="str">
            <v>Normal</v>
          </cell>
          <cell r="AL185" t="str">
            <v>NO</v>
          </cell>
          <cell r="AN185" t="str">
            <v>TUE portabilidad</v>
          </cell>
          <cell r="AO185" t="str">
            <v>CANAL ONLINE</v>
          </cell>
          <cell r="AP185">
            <v>44939</v>
          </cell>
          <cell r="AR185" t="str">
            <v>FLEXTUENTI_414701878</v>
          </cell>
          <cell r="AS185">
            <v>330266</v>
          </cell>
          <cell r="AT185" t="str">
            <v>D40</v>
          </cell>
          <cell r="AU185" t="str">
            <v>BTC</v>
          </cell>
          <cell r="AV185">
            <v>1</v>
          </cell>
          <cell r="AW185" t="str">
            <v>LOCAL</v>
          </cell>
          <cell r="AX185" t="str">
            <v>ENTREGADO</v>
          </cell>
          <cell r="AY185" t="str">
            <v>HALFSIM TUENTI PREPAGO PORTABILIDAD: 1 und</v>
          </cell>
          <cell r="AZ185" t="str">
            <v>SIMCARD</v>
          </cell>
          <cell r="BA185" t="str">
            <v/>
          </cell>
        </row>
        <row r="186">
          <cell r="A186" t="str">
            <v>414701883</v>
          </cell>
          <cell r="B186" t="str">
            <v>FLEXTUENTI</v>
          </cell>
          <cell r="C186">
            <v>44939</v>
          </cell>
          <cell r="D186" t="str">
            <v>FLEXNET ECUADOR - FLEXTUENTI</v>
          </cell>
          <cell r="E186" t="str">
            <v>CALLE 28 DE JUNIO S/N Y GARCIA MORENO ENTRADA LLANO GRANDE</v>
          </cell>
          <cell r="H186" t="str">
            <v>170208</v>
          </cell>
          <cell r="I186" t="str">
            <v>QUITO</v>
          </cell>
          <cell r="J186" t="str">
            <v>PICHINCHA</v>
          </cell>
          <cell r="K186" t="str">
            <v>María Gabriela Osío Rendón</v>
          </cell>
          <cell r="L186" t="str">
            <v>BELISARIO QUEVEDO  CALLE JORGE JUAN  N31 120 AV MARIAN DE JESUS</v>
          </cell>
          <cell r="O186" t="str">
            <v>170129</v>
          </cell>
          <cell r="P186" t="str">
            <v>170129</v>
          </cell>
          <cell r="Q186" t="str">
            <v>PICHINCHA_QUITO_BELISARIO QUEVEDO</v>
          </cell>
          <cell r="R186" t="str">
            <v>414701883</v>
          </cell>
          <cell r="W186" t="str">
            <v>1755874680</v>
          </cell>
          <cell r="X186" t="str">
            <v>0987485088-0964144696</v>
          </cell>
          <cell r="Z186" t="str">
            <v>gabriela_osio@yahoo.com</v>
          </cell>
          <cell r="AA186">
            <v>44939</v>
          </cell>
          <cell r="AD186">
            <v>1</v>
          </cell>
          <cell r="AE186">
            <v>1</v>
          </cell>
          <cell r="AH186" t="str">
            <v>SECTOR LA GASCA FRENTE A EDIFICIO METRO PARK EN PORTON NEGRO ESCUELA DE ARTE MAGOS</v>
          </cell>
          <cell r="AI186" t="str">
            <v>DESPACHO</v>
          </cell>
          <cell r="AJ186" t="str">
            <v>Normal</v>
          </cell>
          <cell r="AL186" t="str">
            <v>NO</v>
          </cell>
          <cell r="AN186" t="str">
            <v>TUE portabilidad</v>
          </cell>
          <cell r="AO186" t="str">
            <v>CANAL ONLINE</v>
          </cell>
          <cell r="AP186">
            <v>44939</v>
          </cell>
          <cell r="AR186" t="str">
            <v>FLEXTUENTI_414701883</v>
          </cell>
          <cell r="AS186">
            <v>330269</v>
          </cell>
          <cell r="AT186" t="str">
            <v>D40</v>
          </cell>
          <cell r="AU186" t="str">
            <v>BTC</v>
          </cell>
          <cell r="AV186">
            <v>1</v>
          </cell>
          <cell r="AW186" t="str">
            <v>LOCAL</v>
          </cell>
          <cell r="AX186" t="str">
            <v>ENTREGADO</v>
          </cell>
          <cell r="AY186" t="str">
            <v>HALFSIM TUENTI PREPAGO PORTABILIDAD: 1 und</v>
          </cell>
          <cell r="AZ186" t="str">
            <v>SIMCARD</v>
          </cell>
          <cell r="BA186" t="str">
            <v/>
          </cell>
        </row>
        <row r="187">
          <cell r="A187" t="str">
            <v>414701886</v>
          </cell>
          <cell r="B187" t="str">
            <v>FLEXTUENTI</v>
          </cell>
          <cell r="C187">
            <v>44939</v>
          </cell>
          <cell r="D187" t="str">
            <v>FLEXNET ECUADOR - FLEXTUENTI</v>
          </cell>
          <cell r="E187" t="str">
            <v>CALLE 28 DE JUNIO S/N Y GARCIA MORENO ENTRADA LLANO GRANDE</v>
          </cell>
          <cell r="H187" t="str">
            <v>170208</v>
          </cell>
          <cell r="I187" t="str">
            <v>QUITO</v>
          </cell>
          <cell r="J187" t="str">
            <v>PICHINCHA</v>
          </cell>
          <cell r="K187" t="str">
            <v>Priscila Recalde</v>
          </cell>
          <cell r="L187" t="str">
            <v>LA CONCEPCION MANUEL  VALDIVIEZO  OE6 142  TOMAS CHARIOVE</v>
          </cell>
          <cell r="O187" t="str">
            <v>170511</v>
          </cell>
          <cell r="P187" t="str">
            <v>170511</v>
          </cell>
          <cell r="Q187" t="str">
            <v>PICHINCHA_QUITO_LA CONCEPCION</v>
          </cell>
          <cell r="R187" t="str">
            <v>414701886</v>
          </cell>
          <cell r="W187" t="str">
            <v>1712933595</v>
          </cell>
          <cell r="X187" t="str">
            <v>0996746986-0984227260</v>
          </cell>
          <cell r="Z187" t="str">
            <v>priscilarecalde@hotmail.com</v>
          </cell>
          <cell r="AA187">
            <v>44939</v>
          </cell>
          <cell r="AD187">
            <v>1</v>
          </cell>
          <cell r="AE187">
            <v>1</v>
          </cell>
          <cell r="AH187" t="str">
            <v>SECTOR PINAR BAJO DIAGONAL A LA PANADERIA PAN REAL  CASA DURAZNO CLARO DE 3 PISOS</v>
          </cell>
          <cell r="AI187" t="str">
            <v>DESPACHO</v>
          </cell>
          <cell r="AJ187" t="str">
            <v>Normal</v>
          </cell>
          <cell r="AL187" t="str">
            <v>NO</v>
          </cell>
          <cell r="AN187" t="str">
            <v>TUE portabilidad</v>
          </cell>
          <cell r="AO187" t="str">
            <v>CANAL ONLINE</v>
          </cell>
          <cell r="AP187">
            <v>44939</v>
          </cell>
          <cell r="AR187" t="str">
            <v>FLEXTUENTI_414701886</v>
          </cell>
          <cell r="AS187">
            <v>330265</v>
          </cell>
          <cell r="AT187" t="str">
            <v>D40</v>
          </cell>
          <cell r="AU187" t="str">
            <v>BTC</v>
          </cell>
          <cell r="AV187">
            <v>1</v>
          </cell>
          <cell r="AW187" t="str">
            <v>LOCAL</v>
          </cell>
          <cell r="AX187" t="str">
            <v>EN_TRANSITO</v>
          </cell>
          <cell r="AY187" t="str">
            <v>HALFSIM TUENTI PREPAGO PORTABILIDAD: 1 und</v>
          </cell>
          <cell r="AZ187" t="str">
            <v>SIMCARD</v>
          </cell>
          <cell r="BA187" t="str">
            <v/>
          </cell>
        </row>
        <row r="188">
          <cell r="A188" t="str">
            <v>414701940</v>
          </cell>
          <cell r="B188" t="str">
            <v>FLEXTUENTI</v>
          </cell>
          <cell r="C188">
            <v>44939</v>
          </cell>
          <cell r="D188" t="str">
            <v>FLEXNET ECUADOR - FLEXTUENTI</v>
          </cell>
          <cell r="E188" t="str">
            <v>CALLE 28 DE JUNIO S/N Y GARCIA MORENO ENTRADA LLANO GRANDE</v>
          </cell>
          <cell r="H188" t="str">
            <v>170208</v>
          </cell>
          <cell r="I188" t="str">
            <v>QUITO</v>
          </cell>
          <cell r="J188" t="str">
            <v>PICHINCHA</v>
          </cell>
          <cell r="K188" t="str">
            <v>Steffy Escudero</v>
          </cell>
          <cell r="L188" t="str">
            <v>PUENGASI AV GRAL RUMUNAHUI  LOTE 12  PUENTE 2</v>
          </cell>
          <cell r="O188" t="str">
            <v>170409</v>
          </cell>
          <cell r="P188" t="str">
            <v>170409</v>
          </cell>
          <cell r="Q188" t="str">
            <v>PICHINCHA_QUITO_PUENGASI</v>
          </cell>
          <cell r="R188" t="str">
            <v>414701940</v>
          </cell>
          <cell r="W188" t="str">
            <v>1725447815</v>
          </cell>
          <cell r="X188" t="str">
            <v>0968644493-0968644499</v>
          </cell>
          <cell r="Z188" t="str">
            <v>steffyescudero01@gmail.edu.ec</v>
          </cell>
          <cell r="AA188">
            <v>44939</v>
          </cell>
          <cell r="AD188">
            <v>1</v>
          </cell>
          <cell r="AE188">
            <v>1</v>
          </cell>
          <cell r="AH188" t="str">
            <v>SUCES DEL VALLE A DOS CUADRAS DE LA TIENDA VIVERES EL GATO  CASA VERDE CON CREMA DE 2 PISOS  CLIENTE</v>
          </cell>
          <cell r="AI188" t="str">
            <v>DESPACHO</v>
          </cell>
          <cell r="AJ188" t="str">
            <v>Normal</v>
          </cell>
          <cell r="AL188" t="str">
            <v>NO</v>
          </cell>
          <cell r="AN188" t="str">
            <v>TUE portabilidad</v>
          </cell>
          <cell r="AO188" t="str">
            <v>CANAL ONLINE</v>
          </cell>
          <cell r="AP188">
            <v>44939</v>
          </cell>
          <cell r="AR188" t="str">
            <v>FLEXTUENTI_414701940</v>
          </cell>
          <cell r="AS188">
            <v>330263</v>
          </cell>
          <cell r="AT188" t="str">
            <v>D40</v>
          </cell>
          <cell r="AU188" t="str">
            <v>BTC</v>
          </cell>
          <cell r="AV188">
            <v>1</v>
          </cell>
          <cell r="AW188" t="str">
            <v>LOCAL</v>
          </cell>
          <cell r="AX188" t="str">
            <v>ENTREGADO</v>
          </cell>
          <cell r="AY188" t="str">
            <v>HALFSIM TUENTI PREPAGO PORTABILIDAD: 1 und</v>
          </cell>
          <cell r="AZ188" t="str">
            <v>SIMCARD</v>
          </cell>
          <cell r="BA188" t="str">
            <v/>
          </cell>
        </row>
        <row r="189">
          <cell r="A189" t="str">
            <v>414702043</v>
          </cell>
          <cell r="B189" t="str">
            <v>FLEXTUENTI</v>
          </cell>
          <cell r="C189">
            <v>44939</v>
          </cell>
          <cell r="D189" t="str">
            <v>FLEXNET ECUADOR - FLEXTUENTI</v>
          </cell>
          <cell r="E189" t="str">
            <v>CALLE 28 DE JUNIO S/N Y GARCIA MORENO ENTRADA LLANO GRANDE</v>
          </cell>
          <cell r="H189" t="str">
            <v>170208</v>
          </cell>
          <cell r="I189" t="str">
            <v>QUITO</v>
          </cell>
          <cell r="J189" t="str">
            <v>PICHINCHA</v>
          </cell>
          <cell r="K189" t="str">
            <v>Gabriela Pita</v>
          </cell>
          <cell r="L189" t="str">
            <v>GUAYAQUIL P.A.D. SAN MARINO</v>
          </cell>
          <cell r="O189" t="str">
            <v>GUAYAQUIL</v>
          </cell>
          <cell r="P189" t="str">
            <v>GUAYAQUIL</v>
          </cell>
          <cell r="Q189" t="str">
            <v>GUAYAS_GUAYAQUIL_</v>
          </cell>
          <cell r="R189" t="str">
            <v>414702043</v>
          </cell>
          <cell r="W189" t="str">
            <v>0958726234</v>
          </cell>
          <cell r="X189" t="str">
            <v>0998053433-0959644635</v>
          </cell>
          <cell r="Z189" t="str">
            <v>gamipita@espol.edu.ec</v>
          </cell>
          <cell r="AA189">
            <v>44939</v>
          </cell>
          <cell r="AD189">
            <v>1</v>
          </cell>
          <cell r="AE189">
            <v>1</v>
          </cell>
          <cell r="AH189" t="str">
            <v/>
          </cell>
          <cell r="AI189" t="str">
            <v>DESPACHO</v>
          </cell>
          <cell r="AJ189" t="str">
            <v>DERIVADO PICK UP</v>
          </cell>
          <cell r="AL189" t="str">
            <v>NO</v>
          </cell>
          <cell r="AN189" t="str">
            <v>TUE portabilidad</v>
          </cell>
          <cell r="AO189" t="str">
            <v>CANAL ONLINE</v>
          </cell>
          <cell r="AP189">
            <v>44939</v>
          </cell>
          <cell r="AR189" t="str">
            <v>FLEXTUENTI_414702043</v>
          </cell>
          <cell r="AS189">
            <v>330294</v>
          </cell>
          <cell r="AT189" t="str">
            <v>D40</v>
          </cell>
          <cell r="AU189" t="str">
            <v>BTC</v>
          </cell>
          <cell r="AV189">
            <v>1</v>
          </cell>
          <cell r="AW189" t="str">
            <v>PROVINCIAL</v>
          </cell>
          <cell r="AX189" t="str">
            <v>INCIDENCIA</v>
          </cell>
          <cell r="AY189" t="str">
            <v>HALFSIM TUENTI PREPAGO PORTABILIDAD: 1 und</v>
          </cell>
          <cell r="AZ189" t="str">
            <v>SIMCARD</v>
          </cell>
          <cell r="BA189" t="str">
            <v/>
          </cell>
        </row>
        <row r="190">
          <cell r="A190" t="str">
            <v>414702049</v>
          </cell>
          <cell r="B190" t="str">
            <v>FLEXTUENTI</v>
          </cell>
          <cell r="C190">
            <v>44939</v>
          </cell>
          <cell r="D190" t="str">
            <v>FLEXNET ECUADOR - FLEXTUENTI</v>
          </cell>
          <cell r="E190" t="str">
            <v>CALLE 28 DE JUNIO S/N Y GARCIA MORENO ENTRADA LLANO GRANDE</v>
          </cell>
          <cell r="H190" t="str">
            <v>170208</v>
          </cell>
          <cell r="I190" t="str">
            <v>QUITO</v>
          </cell>
          <cell r="J190" t="str">
            <v>PICHINCHA</v>
          </cell>
          <cell r="K190" t="str">
            <v>Franklin Ramiro Aguilar Mariño</v>
          </cell>
          <cell r="L190" t="str">
            <v>SANTO DOMINGO DE LOS COLORADOS CALLE BENITO JUAREZ CASA 3  JOAQUIN BALAGUER</v>
          </cell>
          <cell r="O190" t="str">
            <v>230104</v>
          </cell>
          <cell r="P190" t="str">
            <v>230104</v>
          </cell>
          <cell r="Q190" t="str">
            <v>SANTO DOMINGO DE LOS TSACHILAS_SANTO DOMINGO_ SANTO DOMINGO DE LOS COLORADOS</v>
          </cell>
          <cell r="R190" t="str">
            <v>414702049</v>
          </cell>
          <cell r="W190" t="str">
            <v>1712303823</v>
          </cell>
          <cell r="X190" t="str">
            <v>0961201367-0962162222</v>
          </cell>
          <cell r="Z190" t="str">
            <v>jhosueaguilar3@gmail.com</v>
          </cell>
          <cell r="AA190">
            <v>44939</v>
          </cell>
          <cell r="AD190">
            <v>1</v>
          </cell>
          <cell r="AE190">
            <v>1</v>
          </cell>
          <cell r="AH190" t="str">
            <v>SECTOR GALO PLAZA ENTREGA EN CASA 1 PISO COLOR BLANCO A DOS CUADRAS PARQUE COOPERATIVISTA</v>
          </cell>
          <cell r="AI190" t="str">
            <v>DESPACHO</v>
          </cell>
          <cell r="AJ190" t="str">
            <v>Normal</v>
          </cell>
          <cell r="AL190" t="str">
            <v>NO</v>
          </cell>
          <cell r="AN190" t="str">
            <v>TUE portabilidad</v>
          </cell>
          <cell r="AO190" t="str">
            <v>CANAL ONLINE</v>
          </cell>
          <cell r="AP190">
            <v>44939</v>
          </cell>
          <cell r="AR190" t="str">
            <v>FLEXTUENTI_414702049</v>
          </cell>
          <cell r="AS190">
            <v>330223</v>
          </cell>
          <cell r="AT190" t="str">
            <v>D40</v>
          </cell>
          <cell r="AU190" t="str">
            <v>BTC</v>
          </cell>
          <cell r="AV190">
            <v>1</v>
          </cell>
          <cell r="AW190" t="str">
            <v>PROVINCIAL</v>
          </cell>
          <cell r="AX190" t="str">
            <v>INCIDENCIA</v>
          </cell>
          <cell r="AY190" t="str">
            <v>HALFSIM TUENTI PREPAGO PORTABILIDAD: 1 und</v>
          </cell>
          <cell r="AZ190" t="str">
            <v>SIMCARD</v>
          </cell>
          <cell r="BA190" t="str">
            <v/>
          </cell>
        </row>
        <row r="191">
          <cell r="A191" t="str">
            <v>WS414699957</v>
          </cell>
          <cell r="B191" t="str">
            <v>FLEXTUENTI</v>
          </cell>
          <cell r="C191">
            <v>44939</v>
          </cell>
          <cell r="D191" t="str">
            <v>FLEXNET ECUADOR - FLEXTUENTI</v>
          </cell>
          <cell r="E191" t="str">
            <v>CALLE 28 DE JUNIO S/N Y GARCIA MORENO ENTRADA LLANO GRANDE</v>
          </cell>
          <cell r="H191" t="str">
            <v>170208</v>
          </cell>
          <cell r="I191" t="str">
            <v>QUITO</v>
          </cell>
          <cell r="J191" t="str">
            <v>PICHINCHA</v>
          </cell>
          <cell r="K191" t="str">
            <v>Manuela Barahona</v>
          </cell>
          <cell r="L191" t="str">
            <v>CENTRO HISTORICO CALLE LA EXPOSICION  S4 71 CALLE JUAN BENIGNO VELA</v>
          </cell>
          <cell r="O191" t="str">
            <v>170405</v>
          </cell>
          <cell r="P191" t="str">
            <v>170405</v>
          </cell>
          <cell r="Q191" t="str">
            <v>PICHINCHA _QUITO_CENTRO HISTORICO</v>
          </cell>
          <cell r="R191" t="str">
            <v>WS414699957</v>
          </cell>
          <cell r="W191" t="str">
            <v>1718828617</v>
          </cell>
          <cell r="X191" t="str">
            <v>0984248795-0984248795</v>
          </cell>
          <cell r="Z191" t="str">
            <v>manuela.barahona.olmedo@gmail.com</v>
          </cell>
          <cell r="AA191">
            <v>44939</v>
          </cell>
          <cell r="AD191">
            <v>1</v>
          </cell>
          <cell r="AE191">
            <v>1</v>
          </cell>
          <cell r="AH191" t="str">
            <v>SECTOR LA RECOLETA ENTREGAR EN EL MINISTERIO DE DEFENSA NACIONAL  LLAMAR PARA LA ENTREGA</v>
          </cell>
          <cell r="AI191" t="str">
            <v>DESPACHO</v>
          </cell>
          <cell r="AJ191" t="str">
            <v>Normal</v>
          </cell>
          <cell r="AL191" t="str">
            <v>NO</v>
          </cell>
          <cell r="AN191" t="str">
            <v>TUE nuevalinea</v>
          </cell>
          <cell r="AO191" t="str">
            <v>CANAL ONLINE</v>
          </cell>
          <cell r="AP191">
            <v>44939</v>
          </cell>
          <cell r="AR191" t="str">
            <v>FLEXTUENTI_WS414699957</v>
          </cell>
          <cell r="AS191">
            <v>330172</v>
          </cell>
          <cell r="AT191" t="str">
            <v>D40</v>
          </cell>
          <cell r="AU191" t="str">
            <v>BTC</v>
          </cell>
          <cell r="AV191">
            <v>1</v>
          </cell>
          <cell r="AW191" t="str">
            <v>LOCAL</v>
          </cell>
          <cell r="AX191" t="str">
            <v>ENTREGADO</v>
          </cell>
          <cell r="AY191" t="str">
            <v>HALFSIM TUENTI PREPAGO NUMERADA $10: 1 und</v>
          </cell>
          <cell r="AZ191" t="str">
            <v>SIMCARD</v>
          </cell>
          <cell r="BA191" t="str">
            <v/>
          </cell>
        </row>
        <row r="192">
          <cell r="A192" t="str">
            <v>WS414700121</v>
          </cell>
          <cell r="B192" t="str">
            <v>FLEXTUENTI</v>
          </cell>
          <cell r="C192">
            <v>44939</v>
          </cell>
          <cell r="D192" t="str">
            <v>FLEXNET ECUADOR - FLEXTUENTI</v>
          </cell>
          <cell r="E192" t="str">
            <v>CALLE 28 DE JUNIO S/N Y GARCIA MORENO ENTRADA LLANO GRANDE</v>
          </cell>
          <cell r="H192" t="str">
            <v>170208</v>
          </cell>
          <cell r="I192" t="str">
            <v>QUITO</v>
          </cell>
          <cell r="J192" t="str">
            <v>PICHINCHA</v>
          </cell>
          <cell r="K192" t="str">
            <v>Joel Toromoreno</v>
          </cell>
          <cell r="L192" t="str">
            <v>CALDERON  AV DE LOS GERANIOS NUMERO 5  C 85</v>
          </cell>
          <cell r="O192" t="str">
            <v>170204</v>
          </cell>
          <cell r="P192" t="str">
            <v>170204</v>
          </cell>
          <cell r="Q192" t="str">
            <v>PICHINCHA_QUITO_CALDERON</v>
          </cell>
          <cell r="R192" t="str">
            <v>WS414700121</v>
          </cell>
          <cell r="W192" t="str">
            <v>0450129390</v>
          </cell>
          <cell r="X192" t="str">
            <v>0963798919-0963798919</v>
          </cell>
          <cell r="Z192" t="str">
            <v>joelbastidas47@gmail.com</v>
          </cell>
          <cell r="AA192">
            <v>44939</v>
          </cell>
          <cell r="AD192">
            <v>1</v>
          </cell>
          <cell r="AE192">
            <v>1</v>
          </cell>
          <cell r="AH192" t="str">
            <v>SAN JOSE DE MORAN A CUATRO CUADRAS DEL LA FERRETERIA MOREIRA ENTREGAR EN EL  CONJUNTO SAN FRANCISCO  2</v>
          </cell>
          <cell r="AI192" t="str">
            <v>DESPACHO</v>
          </cell>
          <cell r="AJ192" t="str">
            <v>Normal</v>
          </cell>
          <cell r="AL192" t="str">
            <v>NO</v>
          </cell>
          <cell r="AN192" t="str">
            <v>TUE nuevalinea</v>
          </cell>
          <cell r="AO192" t="str">
            <v>CANAL ONLINE</v>
          </cell>
          <cell r="AP192">
            <v>44939</v>
          </cell>
          <cell r="AR192" t="str">
            <v>FLEXTUENTI_WS414700121</v>
          </cell>
          <cell r="AS192">
            <v>330251</v>
          </cell>
          <cell r="AT192" t="str">
            <v>D40</v>
          </cell>
          <cell r="AU192" t="str">
            <v>BTC</v>
          </cell>
          <cell r="AV192">
            <v>1</v>
          </cell>
          <cell r="AW192" t="str">
            <v>LOCAL</v>
          </cell>
          <cell r="AX192" t="str">
            <v>ENTREGADO</v>
          </cell>
          <cell r="AY192" t="str">
            <v>HALFSIM TUENTI PREPAGO NUMERADA $7: 1 und</v>
          </cell>
          <cell r="AZ192" t="str">
            <v>SIMCARD</v>
          </cell>
          <cell r="BA192" t="str">
            <v/>
          </cell>
        </row>
        <row r="193">
          <cell r="A193" t="str">
            <v>WS414700163</v>
          </cell>
          <cell r="B193" t="str">
            <v>FLEXTUENTI</v>
          </cell>
          <cell r="C193">
            <v>44939</v>
          </cell>
          <cell r="D193" t="str">
            <v>FLEXNET ECUADOR - FLEXTUENTI</v>
          </cell>
          <cell r="E193" t="str">
            <v>CALLE 28 DE JUNIO S/N Y GARCIA MORENO ENTRADA LLANO GRANDE</v>
          </cell>
          <cell r="H193" t="str">
            <v>170208</v>
          </cell>
          <cell r="I193" t="str">
            <v>QUITO</v>
          </cell>
          <cell r="J193" t="str">
            <v>PICHINCHA</v>
          </cell>
          <cell r="K193" t="str">
            <v>Miguel Méndez</v>
          </cell>
          <cell r="L193" t="str">
            <v>LA MAGDALENA MATIAS BIGO S10 410 CALLE ZARUMA</v>
          </cell>
          <cell r="O193" t="str">
            <v>170608</v>
          </cell>
          <cell r="P193" t="str">
            <v>170608</v>
          </cell>
          <cell r="Q193" t="str">
            <v>PICHINCHA_QUITO_LA MAGDALENA</v>
          </cell>
          <cell r="R193" t="str">
            <v>WS414700163</v>
          </cell>
          <cell r="W193" t="str">
            <v>1708544596</v>
          </cell>
          <cell r="X193" t="str">
            <v>0984838828-0984838828</v>
          </cell>
          <cell r="Z193" t="str">
            <v>Miguelangelms@gmail.com</v>
          </cell>
          <cell r="AA193">
            <v>44939</v>
          </cell>
          <cell r="AD193">
            <v>1</v>
          </cell>
          <cell r="AE193">
            <v>1</v>
          </cell>
          <cell r="AH193" t="str">
            <v>CDLA LOS LIBERTADORES A UNA CUADRA DE LA TIENDA CASA DE 2 PISOS COLOR ROJO CON CREMA</v>
          </cell>
          <cell r="AI193" t="str">
            <v>DESPACHO</v>
          </cell>
          <cell r="AJ193" t="str">
            <v>Normal</v>
          </cell>
          <cell r="AL193" t="str">
            <v>NO</v>
          </cell>
          <cell r="AN193" t="str">
            <v>TUE nuevalinea</v>
          </cell>
          <cell r="AO193" t="str">
            <v>CANAL ONLINE</v>
          </cell>
          <cell r="AP193">
            <v>44939</v>
          </cell>
          <cell r="AR193" t="str">
            <v>FLEXTUENTI_WS414700163</v>
          </cell>
          <cell r="AS193">
            <v>330233</v>
          </cell>
          <cell r="AT193" t="str">
            <v>D40</v>
          </cell>
          <cell r="AU193" t="str">
            <v>BTC</v>
          </cell>
          <cell r="AV193">
            <v>1</v>
          </cell>
          <cell r="AW193" t="str">
            <v>LOCAL</v>
          </cell>
          <cell r="AX193" t="str">
            <v>INCIDENCIA</v>
          </cell>
          <cell r="AY193" t="str">
            <v>XIAOMI NOTE 10S TUENTI: 1 und</v>
          </cell>
          <cell r="AZ193" t="str">
            <v>TERMINAL</v>
          </cell>
          <cell r="BA193" t="str">
            <v>Validar Tarjeta Credito T</v>
          </cell>
        </row>
        <row r="194">
          <cell r="A194" t="str">
            <v>WS414700168</v>
          </cell>
          <cell r="B194" t="str">
            <v>FLEXTUENTI</v>
          </cell>
          <cell r="C194">
            <v>44939</v>
          </cell>
          <cell r="D194" t="str">
            <v>FLEXNET ECUADOR - FLEXTUENTI</v>
          </cell>
          <cell r="E194" t="str">
            <v>CALLE 28 DE JUNIO S/N Y GARCIA MORENO ENTRADA LLANO GRANDE</v>
          </cell>
          <cell r="H194" t="str">
            <v>170208</v>
          </cell>
          <cell r="I194" t="str">
            <v>QUITO</v>
          </cell>
          <cell r="J194" t="str">
            <v>PICHINCHA</v>
          </cell>
          <cell r="K194" t="str">
            <v>Carlos Guerrero</v>
          </cell>
          <cell r="L194" t="str">
            <v>ITCHIMBIA  AV LADRON DE GUEVARA  E13 399 BARCELONA</v>
          </cell>
          <cell r="O194" t="str">
            <v>170143</v>
          </cell>
          <cell r="P194" t="str">
            <v>170143</v>
          </cell>
          <cell r="Q194" t="str">
            <v>PICHINHCIA _QUITO_ITCHIMBIA</v>
          </cell>
          <cell r="R194" t="str">
            <v>WS414700168</v>
          </cell>
          <cell r="W194" t="str">
            <v>1710897081</v>
          </cell>
          <cell r="X194" t="str">
            <v>0984680326-0984680326</v>
          </cell>
          <cell r="Z194" t="str">
            <v>carlosguerreroe@gmail.com</v>
          </cell>
          <cell r="AA194">
            <v>44939</v>
          </cell>
          <cell r="AD194">
            <v>1</v>
          </cell>
          <cell r="AE194">
            <v>1</v>
          </cell>
          <cell r="AH194" t="str">
            <v>SECTOR LA FLORESTA ENTREGA EN CASA COLOR DURAZNO MURO DE PIEDRA COLOR BLANCO FRENTE A BANCO CODESARROLLO</v>
          </cell>
          <cell r="AI194" t="str">
            <v>DESPACHO</v>
          </cell>
          <cell r="AJ194" t="str">
            <v>Normal</v>
          </cell>
          <cell r="AL194" t="str">
            <v>NO</v>
          </cell>
          <cell r="AN194" t="str">
            <v>TUE nuevalinea</v>
          </cell>
          <cell r="AO194" t="str">
            <v>CANAL ONLINE</v>
          </cell>
          <cell r="AP194">
            <v>44939</v>
          </cell>
          <cell r="AR194" t="str">
            <v>FLEXTUENTI_WS414700168</v>
          </cell>
          <cell r="AS194">
            <v>330243</v>
          </cell>
          <cell r="AT194" t="str">
            <v>D40</v>
          </cell>
          <cell r="AU194" t="str">
            <v>BTC</v>
          </cell>
          <cell r="AV194">
            <v>1</v>
          </cell>
          <cell r="AW194" t="str">
            <v>LOCAL</v>
          </cell>
          <cell r="AX194" t="str">
            <v>ENTREGADO</v>
          </cell>
          <cell r="AY194" t="str">
            <v>HALFSIM TUENTI PREPAGO NUMERADA $10: 1 und</v>
          </cell>
          <cell r="AZ194" t="str">
            <v>SIMCARD</v>
          </cell>
          <cell r="BA194" t="str">
            <v/>
          </cell>
        </row>
        <row r="195">
          <cell r="A195" t="str">
            <v>414699967</v>
          </cell>
          <cell r="B195" t="str">
            <v>FLEXTUENTI</v>
          </cell>
          <cell r="C195">
            <v>44939</v>
          </cell>
          <cell r="D195" t="str">
            <v>FLEXNET ECUADOR - FLEXTUENTI</v>
          </cell>
          <cell r="E195" t="str">
            <v xml:space="preserve">FERNANDO GUTIERREZ HILL VIA A DAULE KM 8 1/2 ENTRADA A COOPERATIVA JUAN MONTALVO_x000D_
</v>
          </cell>
          <cell r="H195" t="str">
            <v>090606</v>
          </cell>
          <cell r="I195" t="str">
            <v>GUAYAQUIL</v>
          </cell>
          <cell r="J195" t="str">
            <v>GUAYAS</v>
          </cell>
          <cell r="K195" t="str">
            <v>JUAN MARCELO OLLAGUE ROMERO</v>
          </cell>
          <cell r="L195" t="str">
            <v>TARQUI (GY)  AV DE LAS AMERICAS  SN  CALLE JOAQUIN ORRANTIA</v>
          </cell>
          <cell r="O195" t="str">
            <v>090505</v>
          </cell>
          <cell r="P195" t="str">
            <v>090505</v>
          </cell>
          <cell r="Q195" t="str">
            <v>GUAYAS_GUAYAQUIL_TARQUI (GY)</v>
          </cell>
          <cell r="R195" t="str">
            <v>414699967</v>
          </cell>
          <cell r="W195" t="str">
            <v>0918396862</v>
          </cell>
          <cell r="X195" t="str">
            <v>0939026691-0997984134</v>
          </cell>
          <cell r="Z195" t="str">
            <v>jmarce1@hotmail.com</v>
          </cell>
          <cell r="AA195">
            <v>44939</v>
          </cell>
          <cell r="AD195">
            <v>1</v>
          </cell>
          <cell r="AE195">
            <v>1</v>
          </cell>
          <cell r="AH195" t="str">
            <v>SECTOR NORTE ENTREGAR EN EL CANAL TC TELEVISION FRENTE AL CENTRO DE CONVENCIONES GUAYAQUIL SIMON BOLIVAR LLAMAR PARA LA ENTREGA  CLIENTE SOLICITA QUE LA ENTREGA SEA PARTIR DE LAS 13H00</v>
          </cell>
          <cell r="AI195" t="str">
            <v>DESPACHO</v>
          </cell>
          <cell r="AJ195" t="str">
            <v>EXPRESS GYE</v>
          </cell>
          <cell r="AL195" t="str">
            <v>NO</v>
          </cell>
          <cell r="AN195" t="str">
            <v>TUE portabilidad</v>
          </cell>
          <cell r="AO195" t="str">
            <v>CANAL ONLINE</v>
          </cell>
          <cell r="AP195">
            <v>44939</v>
          </cell>
          <cell r="AR195" t="str">
            <v>FLEXTUENTI_414699967</v>
          </cell>
          <cell r="AS195">
            <v>330218</v>
          </cell>
          <cell r="AT195" t="str">
            <v>D40</v>
          </cell>
          <cell r="AU195" t="str">
            <v>BTC</v>
          </cell>
          <cell r="AV195">
            <v>1</v>
          </cell>
          <cell r="AW195" t="str">
            <v>LOCAL</v>
          </cell>
          <cell r="AX195" t="str">
            <v>ENTREGADO</v>
          </cell>
          <cell r="AY195" t="str">
            <v>HALFSIM TUENTI PREPAGO PORTABILIDAD: 1 und</v>
          </cell>
          <cell r="AZ195" t="str">
            <v>SIMCARD</v>
          </cell>
          <cell r="BA195" t="str">
            <v/>
          </cell>
        </row>
        <row r="196">
          <cell r="A196" t="str">
            <v>414700037</v>
          </cell>
          <cell r="B196" t="str">
            <v>FLEXTUENTI</v>
          </cell>
          <cell r="C196">
            <v>44939</v>
          </cell>
          <cell r="D196" t="str">
            <v>FLEXNET ECUADOR - FLEXTUENTI</v>
          </cell>
          <cell r="E196" t="str">
            <v xml:space="preserve">FERNANDO GUTIERREZ HILL VIA A DAULE KM 8 1/2 ENTRADA A COOPERATIVA JUAN MONTALVO_x000D_
</v>
          </cell>
          <cell r="H196" t="str">
            <v>090606</v>
          </cell>
          <cell r="I196" t="str">
            <v>GUAYAQUIL</v>
          </cell>
          <cell r="J196" t="str">
            <v>GUAYAS</v>
          </cell>
          <cell r="K196" t="str">
            <v>DENISSE MARISELA BERNARDINO LOY</v>
          </cell>
          <cell r="L196" t="str">
            <v>TARQUI (GY)   AV JUAN TANCA MARENGO SN  CALLE CALLE JOAQUIN ORRANTIA</v>
          </cell>
          <cell r="O196" t="str">
            <v>090505</v>
          </cell>
          <cell r="P196" t="str">
            <v>090505</v>
          </cell>
          <cell r="Q196" t="str">
            <v>GUAYAS_GUAYAQUIL_TARQUI (GY)</v>
          </cell>
          <cell r="R196" t="str">
            <v>414700037</v>
          </cell>
          <cell r="W196" t="str">
            <v>0922804752</v>
          </cell>
          <cell r="X196" t="str">
            <v>0989204102-0997984134</v>
          </cell>
          <cell r="Z196" t="str">
            <v>dnis_mb@hotmail.com</v>
          </cell>
          <cell r="AA196">
            <v>44939</v>
          </cell>
          <cell r="AD196">
            <v>1</v>
          </cell>
          <cell r="AE196">
            <v>1</v>
          </cell>
          <cell r="AH196" t="str">
            <v>SECTOR NORTE ENTREGAR EN EL EDIFICIO EQUILIBRIUM PISO 6 OFICINA 603 JUNTO A OMNI HOSPITAL</v>
          </cell>
          <cell r="AI196" t="str">
            <v>DESPACHO</v>
          </cell>
          <cell r="AJ196" t="str">
            <v>EXPRESS GYE</v>
          </cell>
          <cell r="AL196" t="str">
            <v>NO</v>
          </cell>
          <cell r="AN196" t="str">
            <v>TUE portabilidad</v>
          </cell>
          <cell r="AO196" t="str">
            <v>CANAL ONLINE</v>
          </cell>
          <cell r="AP196">
            <v>44939</v>
          </cell>
          <cell r="AR196" t="str">
            <v>FLEXTUENTI_414700037</v>
          </cell>
          <cell r="AS196">
            <v>330220</v>
          </cell>
          <cell r="AT196" t="str">
            <v>D40</v>
          </cell>
          <cell r="AU196" t="str">
            <v>BTC</v>
          </cell>
          <cell r="AV196">
            <v>1</v>
          </cell>
          <cell r="AW196" t="str">
            <v>LOCAL</v>
          </cell>
          <cell r="AX196" t="str">
            <v>ENTREGADO</v>
          </cell>
          <cell r="AY196" t="str">
            <v>HALFSIM TUENTI PREPAGO PORTABILIDAD: 1 und</v>
          </cell>
          <cell r="AZ196" t="str">
            <v>SIMCARD</v>
          </cell>
          <cell r="BA196" t="str">
            <v/>
          </cell>
        </row>
        <row r="197">
          <cell r="A197" t="str">
            <v>414700133</v>
          </cell>
          <cell r="B197" t="str">
            <v>FLEXTUENTI</v>
          </cell>
          <cell r="C197">
            <v>44939</v>
          </cell>
          <cell r="D197" t="str">
            <v>FLEXNET ECUADOR - FLEXTUENTI</v>
          </cell>
          <cell r="E197" t="str">
            <v xml:space="preserve">FERNANDO GUTIERREZ HILL VIA A DAULE KM 8 1/2 ENTRADA A COOPERATIVA JUAN MONTALVO_x000D_
</v>
          </cell>
          <cell r="H197" t="str">
            <v>090606</v>
          </cell>
          <cell r="I197" t="str">
            <v>GUAYAQUIL</v>
          </cell>
          <cell r="J197" t="str">
            <v>GUAYAS</v>
          </cell>
          <cell r="K197" t="str">
            <v>Andy Jareth Manrique Moran</v>
          </cell>
          <cell r="L197" t="str">
            <v>TARQUI  CALLE 16 NE AGUSTIN FREIRE ICAZA SN  7MO RETORNO 16 NE</v>
          </cell>
          <cell r="O197" t="str">
            <v>090513</v>
          </cell>
          <cell r="P197" t="str">
            <v>090513</v>
          </cell>
          <cell r="Q197" t="str">
            <v>GUAYAS_GUAYAQUIL_TARQUI</v>
          </cell>
          <cell r="R197" t="str">
            <v>414700133</v>
          </cell>
          <cell r="W197" t="str">
            <v>0951998004</v>
          </cell>
          <cell r="X197" t="str">
            <v>0982969080-0998937464</v>
          </cell>
          <cell r="Z197" t="str">
            <v>jareth.man@outlook.com</v>
          </cell>
          <cell r="AA197">
            <v>44939</v>
          </cell>
          <cell r="AD197">
            <v>1</v>
          </cell>
          <cell r="AE197">
            <v>1</v>
          </cell>
          <cell r="AH197" t="str">
            <v>CIUDADELA LA GARZOTA FRENTE A CENTRO COMERCIAL GARZOCENTRO JUNTO A MENESTRAS DEL NEGRO ENTREGA EN LOCAL CLEOFAVE PLANTA BAJA</v>
          </cell>
          <cell r="AI197" t="str">
            <v>DESPACHO</v>
          </cell>
          <cell r="AJ197" t="str">
            <v>EXPRESS GYE</v>
          </cell>
          <cell r="AL197" t="str">
            <v>NO</v>
          </cell>
          <cell r="AN197" t="str">
            <v>TUE portabilidad</v>
          </cell>
          <cell r="AO197" t="str">
            <v>CANAL ONLINE</v>
          </cell>
          <cell r="AP197">
            <v>44939</v>
          </cell>
          <cell r="AR197" t="str">
            <v>FLEXTUENTI_414700133</v>
          </cell>
          <cell r="AS197">
            <v>330219</v>
          </cell>
          <cell r="AT197" t="str">
            <v>D40</v>
          </cell>
          <cell r="AU197" t="str">
            <v>BTC</v>
          </cell>
          <cell r="AV197">
            <v>1</v>
          </cell>
          <cell r="AW197" t="str">
            <v>LOCAL</v>
          </cell>
          <cell r="AX197" t="str">
            <v>ENTREGADO</v>
          </cell>
          <cell r="AY197" t="str">
            <v>HALFSIM TUENTI PREPAGO PORTABILIDAD: 1 und</v>
          </cell>
          <cell r="AZ197" t="str">
            <v>SIMCARD</v>
          </cell>
          <cell r="BA197" t="str">
            <v/>
          </cell>
        </row>
        <row r="198">
          <cell r="A198" t="str">
            <v>414700279</v>
          </cell>
          <cell r="B198" t="str">
            <v>FLEXTUENTI</v>
          </cell>
          <cell r="C198">
            <v>44940</v>
          </cell>
          <cell r="D198" t="str">
            <v>FLEXNET ECUADOR - FLEXTUENTI</v>
          </cell>
          <cell r="E198" t="str">
            <v>CALLE 28 DE JUNIO S/N Y GARCIA MORENO ENTRADA LLANO GRANDE</v>
          </cell>
          <cell r="H198" t="str">
            <v>170208</v>
          </cell>
          <cell r="I198" t="str">
            <v>QUITO</v>
          </cell>
          <cell r="J198" t="str">
            <v>PICHINCHA</v>
          </cell>
          <cell r="K198" t="str">
            <v>Alexis Martinez</v>
          </cell>
          <cell r="L198" t="str">
            <v>EL COCA  VIA LOS ZORROS O  VIA 55   SN  SN</v>
          </cell>
          <cell r="O198" t="str">
            <v>220202</v>
          </cell>
          <cell r="P198" t="str">
            <v>220202</v>
          </cell>
          <cell r="Q198" t="str">
            <v>ORELLANA _EL COCA_EL COCA</v>
          </cell>
          <cell r="R198" t="str">
            <v>414700279</v>
          </cell>
          <cell r="W198" t="str">
            <v>0503490898</v>
          </cell>
          <cell r="X198" t="str">
            <v>0993890616-0979021278</v>
          </cell>
          <cell r="Z198" t="str">
            <v>avmc150993@gmail.com</v>
          </cell>
          <cell r="AA198">
            <v>44940</v>
          </cell>
          <cell r="AD198">
            <v>1</v>
          </cell>
          <cell r="AE198">
            <v>1</v>
          </cell>
          <cell r="AH198" t="str">
            <v>ENTREGAR EN EL FUERTE MILITAR 19 NAPO  PASANDO EL HOSPITAL MILITAR LLAMAR CUANDO SE ENCUENTRE EN LA PREVENCION</v>
          </cell>
          <cell r="AI198" t="str">
            <v>DESPACHO</v>
          </cell>
          <cell r="AJ198" t="str">
            <v>Normal</v>
          </cell>
          <cell r="AL198" t="str">
            <v>NO</v>
          </cell>
          <cell r="AN198" t="str">
            <v>TUE portabilidad</v>
          </cell>
          <cell r="AO198" t="str">
            <v>CANAL ONLINE</v>
          </cell>
          <cell r="AP198">
            <v>44940</v>
          </cell>
          <cell r="AR198" t="str">
            <v>FLEXTUENTI_414700279</v>
          </cell>
          <cell r="AS198">
            <v>330285</v>
          </cell>
          <cell r="AT198" t="str">
            <v>D40</v>
          </cell>
          <cell r="AU198" t="str">
            <v>BTC</v>
          </cell>
          <cell r="AV198">
            <v>1</v>
          </cell>
          <cell r="AW198" t="str">
            <v>PROVINCIAL</v>
          </cell>
          <cell r="AX198" t="str">
            <v>ENTREGADO</v>
          </cell>
          <cell r="AY198" t="str">
            <v>HALFSIM TUENTI PREPAGO PORTABILIDAD: 1 und</v>
          </cell>
          <cell r="AZ198" t="str">
            <v>SIMCARD</v>
          </cell>
          <cell r="BA198" t="str">
            <v/>
          </cell>
        </row>
        <row r="199">
          <cell r="A199" t="str">
            <v>414700280</v>
          </cell>
          <cell r="B199" t="str">
            <v>FLEXTUENTI</v>
          </cell>
          <cell r="C199">
            <v>44940</v>
          </cell>
          <cell r="D199" t="str">
            <v>FLEXNET ECUADOR - FLEXTUENTI</v>
          </cell>
          <cell r="E199" t="str">
            <v>CALLE 28 DE JUNIO S/N Y GARCIA MORENO ENTRADA LLANO GRANDE</v>
          </cell>
          <cell r="H199" t="str">
            <v>170208</v>
          </cell>
          <cell r="I199" t="str">
            <v>QUITO</v>
          </cell>
          <cell r="J199" t="str">
            <v>PICHINCHA</v>
          </cell>
          <cell r="K199" t="str">
            <v>Martha Moreira</v>
          </cell>
          <cell r="L199" t="str">
            <v>XIMENA  CALLE 8VO CALLEJON 47 SE  MZ 14 SL2  AV 10A</v>
          </cell>
          <cell r="O199" t="str">
            <v>090108</v>
          </cell>
          <cell r="P199" t="str">
            <v>090108</v>
          </cell>
          <cell r="Q199" t="str">
            <v>GUAYAS_GUAYAQUIL_XIMENA</v>
          </cell>
          <cell r="R199" t="str">
            <v>414700280</v>
          </cell>
          <cell r="W199" t="str">
            <v>0920195641</v>
          </cell>
          <cell r="X199" t="str">
            <v>0986599404-0998291219</v>
          </cell>
          <cell r="Z199" t="str">
            <v>mapamo26@gmail.com</v>
          </cell>
          <cell r="AA199">
            <v>44940</v>
          </cell>
          <cell r="AD199">
            <v>1</v>
          </cell>
          <cell r="AE199">
            <v>1</v>
          </cell>
          <cell r="AH199" t="str">
            <v>CDLA LA PRADERA 2  CASA DE 1 PISO COLOR BEIGE FRENTE A LA TIENDA NAYELY A LA VUELTA DEL PARQUE POLIDEPORTIVO PRADERA II INGRESANDO POR LA PRIMAX   CLIENTE DESEA QUE LA ENTREGA SEA A PARTIR DE LAS 11H00 AM</v>
          </cell>
          <cell r="AI199" t="str">
            <v>DESPACHO</v>
          </cell>
          <cell r="AJ199" t="str">
            <v>Normal</v>
          </cell>
          <cell r="AL199" t="str">
            <v>NO</v>
          </cell>
          <cell r="AN199" t="str">
            <v>TUE portabilidad</v>
          </cell>
          <cell r="AO199" t="str">
            <v>CANAL ONLINE</v>
          </cell>
          <cell r="AP199">
            <v>44940</v>
          </cell>
          <cell r="AR199" t="str">
            <v>FLEXTUENTI_414700280</v>
          </cell>
          <cell r="AS199">
            <v>330297</v>
          </cell>
          <cell r="AT199" t="str">
            <v>D40</v>
          </cell>
          <cell r="AU199" t="str">
            <v>BTC</v>
          </cell>
          <cell r="AV199">
            <v>1</v>
          </cell>
          <cell r="AW199" t="str">
            <v>LOCAL</v>
          </cell>
          <cell r="AX199" t="str">
            <v>EN_TRANSITO</v>
          </cell>
          <cell r="AY199" t="str">
            <v>HALFSIM TUENTI PREPAGO PORTABILIDAD: 1 und</v>
          </cell>
          <cell r="AZ199" t="str">
            <v>SIMCARD</v>
          </cell>
          <cell r="BA199" t="str">
            <v/>
          </cell>
        </row>
        <row r="200">
          <cell r="A200" t="str">
            <v>414700282</v>
          </cell>
          <cell r="B200" t="str">
            <v>FLEXTUENTI</v>
          </cell>
          <cell r="C200">
            <v>44940</v>
          </cell>
          <cell r="D200" t="str">
            <v>FLEXNET ECUADOR - FLEXTUENTI</v>
          </cell>
          <cell r="E200" t="str">
            <v>CALLE 28 DE JUNIO S/N Y GARCIA MORENO ENTRADA LLANO GRANDE</v>
          </cell>
          <cell r="H200" t="str">
            <v>170208</v>
          </cell>
          <cell r="I200" t="str">
            <v>QUITO</v>
          </cell>
          <cell r="J200" t="str">
            <v>PICHINCHA</v>
          </cell>
          <cell r="K200" t="str">
            <v>Victor Manuel Ajila Sarango</v>
          </cell>
          <cell r="L200" t="str">
            <v>CUTUGLAHUA  CALLE LOS TULIPANES  LT59  CALLE  LOS PINOS</v>
          </cell>
          <cell r="O200" t="str">
            <v>171108</v>
          </cell>
          <cell r="P200" t="str">
            <v>171108</v>
          </cell>
          <cell r="Q200" t="str">
            <v>PICHINCHA_MEJIA (MACHACHI)_CUTUGLAHUA</v>
          </cell>
          <cell r="R200" t="str">
            <v>414700282</v>
          </cell>
          <cell r="W200" t="str">
            <v>1718981499</v>
          </cell>
          <cell r="X200" t="str">
            <v>0994566975-0985938362</v>
          </cell>
          <cell r="Z200" t="str">
            <v>yerayajila1982@gmail.com</v>
          </cell>
          <cell r="AA200">
            <v>44940</v>
          </cell>
          <cell r="AD200">
            <v>1</v>
          </cell>
          <cell r="AE200">
            <v>1</v>
          </cell>
          <cell r="AH200" t="str">
            <v>BARRIO AIDA PALACIOS CASA DE 2 PISOS COLOR BLANCO CON PORTON CAFE FRENTA A LA FARMACIA THE DOCTORS PHARMACY</v>
          </cell>
          <cell r="AI200" t="str">
            <v>DESPACHO</v>
          </cell>
          <cell r="AJ200" t="str">
            <v>Normal</v>
          </cell>
          <cell r="AL200" t="str">
            <v>NO</v>
          </cell>
          <cell r="AN200" t="str">
            <v>TUE portabilidad</v>
          </cell>
          <cell r="AO200" t="str">
            <v>CANAL ONLINE</v>
          </cell>
          <cell r="AP200">
            <v>44940</v>
          </cell>
          <cell r="AR200" t="str">
            <v>FLEXTUENTI_414700282</v>
          </cell>
          <cell r="AS200">
            <v>330254</v>
          </cell>
          <cell r="AT200" t="str">
            <v>D40</v>
          </cell>
          <cell r="AU200" t="str">
            <v>BTC</v>
          </cell>
          <cell r="AV200">
            <v>1</v>
          </cell>
          <cell r="AW200" t="str">
            <v>PROVINCIAL</v>
          </cell>
          <cell r="AX200" t="str">
            <v>ENTREGADO</v>
          </cell>
          <cell r="AY200" t="str">
            <v>HALFSIM TUENTI PREPAGO PORTABILIDAD: 1 und</v>
          </cell>
          <cell r="AZ200" t="str">
            <v>SIMCARD</v>
          </cell>
          <cell r="BA200" t="str">
            <v/>
          </cell>
        </row>
        <row r="201">
          <cell r="A201" t="str">
            <v>414700288</v>
          </cell>
          <cell r="B201" t="str">
            <v>FLEXTUENTI</v>
          </cell>
          <cell r="C201">
            <v>44940</v>
          </cell>
          <cell r="D201" t="str">
            <v>FLEXNET ECUADOR - FLEXTUENTI</v>
          </cell>
          <cell r="E201" t="str">
            <v>CALLE 28 DE JUNIO S/N Y GARCIA MORENO ENTRADA LLANO GRANDE</v>
          </cell>
          <cell r="H201" t="str">
            <v>170208</v>
          </cell>
          <cell r="I201" t="str">
            <v>QUITO</v>
          </cell>
          <cell r="J201" t="str">
            <v>PICHINCHA</v>
          </cell>
          <cell r="K201" t="str">
            <v>Edison Burgos</v>
          </cell>
          <cell r="L201" t="str">
            <v>OFICINA TRAMACO PORTETE</v>
          </cell>
          <cell r="O201" t="str">
            <v>GUAYAQUIL</v>
          </cell>
          <cell r="P201" t="str">
            <v>GUAYAQUIL</v>
          </cell>
          <cell r="Q201" t="str">
            <v>GUAYAS_GUAYAQUIL_</v>
          </cell>
          <cell r="R201" t="str">
            <v>414700288</v>
          </cell>
          <cell r="W201" t="str">
            <v>0954564969</v>
          </cell>
          <cell r="X201" t="str">
            <v>0996773360-0995408744</v>
          </cell>
          <cell r="Z201" t="str">
            <v>edison-burgos@outlook.es</v>
          </cell>
          <cell r="AA201">
            <v>44940</v>
          </cell>
          <cell r="AD201">
            <v>1</v>
          </cell>
          <cell r="AE201">
            <v>1</v>
          </cell>
          <cell r="AH201" t="str">
            <v/>
          </cell>
          <cell r="AI201" t="str">
            <v>DESPACHO</v>
          </cell>
          <cell r="AJ201" t="str">
            <v>DERIVADO PICK UP</v>
          </cell>
          <cell r="AL201" t="str">
            <v>NO</v>
          </cell>
          <cell r="AN201" t="str">
            <v>TUE portabilidad</v>
          </cell>
          <cell r="AO201" t="str">
            <v>CANAL ONLINE</v>
          </cell>
          <cell r="AP201">
            <v>44940</v>
          </cell>
          <cell r="AR201" t="str">
            <v>FLEXTUENTI_414700288</v>
          </cell>
          <cell r="AS201">
            <v>330284</v>
          </cell>
          <cell r="AT201" t="str">
            <v>D40</v>
          </cell>
          <cell r="AU201" t="str">
            <v>BTC</v>
          </cell>
          <cell r="AV201">
            <v>1</v>
          </cell>
          <cell r="AW201" t="str">
            <v>PROVINCIAL</v>
          </cell>
          <cell r="AX201" t="str">
            <v>INCIDENCIA</v>
          </cell>
          <cell r="AY201" t="str">
            <v>HALFSIM TUENTI PREPAGO PORTABILIDAD: 1 und</v>
          </cell>
          <cell r="AZ201" t="str">
            <v>SIMCARD</v>
          </cell>
          <cell r="BA201" t="str">
            <v/>
          </cell>
        </row>
        <row r="202">
          <cell r="A202" t="str">
            <v>414702164</v>
          </cell>
          <cell r="B202" t="str">
            <v>FLEXTUENTI</v>
          </cell>
          <cell r="C202">
            <v>44940</v>
          </cell>
          <cell r="D202" t="str">
            <v>FLEXNET ECUADOR - FLEXTUENTI</v>
          </cell>
          <cell r="E202" t="str">
            <v>CALLE 28 DE JUNIO S/N Y GARCIA MORENO ENTRADA LLANO GRANDE</v>
          </cell>
          <cell r="H202" t="str">
            <v>170208</v>
          </cell>
          <cell r="I202" t="str">
            <v>QUITO</v>
          </cell>
          <cell r="J202" t="str">
            <v>PICHINCHA</v>
          </cell>
          <cell r="K202" t="str">
            <v>Michael Merino</v>
          </cell>
          <cell r="L202" t="str">
            <v>SANTO DOMINGO DE LOS COLORADOS CALLE RIO TIPUTINI 131  RIO COCA</v>
          </cell>
          <cell r="O202" t="str">
            <v>230107</v>
          </cell>
          <cell r="P202" t="str">
            <v>230107</v>
          </cell>
          <cell r="Q202" t="str">
            <v>SANTO DOMINGO DE LOS TSACHILAS_SANTO DOMINGO_SANTO DOMINGO DE LOS COLORADOS</v>
          </cell>
          <cell r="R202" t="str">
            <v>414702164</v>
          </cell>
          <cell r="W202" t="str">
            <v>2350227969</v>
          </cell>
          <cell r="X202" t="str">
            <v>0992220361-0980806735</v>
          </cell>
          <cell r="Z202" t="str">
            <v>michael009h@hotmail.com</v>
          </cell>
          <cell r="AA202">
            <v>44940</v>
          </cell>
          <cell r="AD202">
            <v>1</v>
          </cell>
          <cell r="AE202">
            <v>1</v>
          </cell>
          <cell r="AH202" t="str">
            <v>SECTOR  CENTRO  CASA DE 2 PISOS COLOR MELON A 1 CUADRA DE IGLESIA CATOLICA NUESTRA SENORA DE LA MEDALLA MILAGROS</v>
          </cell>
          <cell r="AI202" t="str">
            <v>DESPACHO</v>
          </cell>
          <cell r="AJ202" t="str">
            <v>Normal</v>
          </cell>
          <cell r="AL202" t="str">
            <v>NO</v>
          </cell>
          <cell r="AN202" t="str">
            <v>TUE portabilidad</v>
          </cell>
          <cell r="AO202" t="str">
            <v>CANAL ONLINE</v>
          </cell>
          <cell r="AP202">
            <v>44940</v>
          </cell>
          <cell r="AR202" t="str">
            <v>FLEXTUENTI_414702164</v>
          </cell>
          <cell r="AS202">
            <v>330227</v>
          </cell>
          <cell r="AT202" t="str">
            <v>D40</v>
          </cell>
          <cell r="AU202" t="str">
            <v>BTC</v>
          </cell>
          <cell r="AV202">
            <v>1</v>
          </cell>
          <cell r="AW202" t="str">
            <v>PROVINCIAL</v>
          </cell>
          <cell r="AX202" t="str">
            <v>ENTREGADO</v>
          </cell>
          <cell r="AY202" t="str">
            <v>HALFSIM TUENTI PREPAGO PORTABILIDAD: 1 und</v>
          </cell>
          <cell r="AZ202" t="str">
            <v>SIMCARD</v>
          </cell>
          <cell r="BA202" t="str">
            <v/>
          </cell>
        </row>
        <row r="203">
          <cell r="A203" t="str">
            <v>414702254</v>
          </cell>
          <cell r="B203" t="str">
            <v>FLEXTUENTI</v>
          </cell>
          <cell r="C203">
            <v>44940</v>
          </cell>
          <cell r="D203" t="str">
            <v>FLEXNET ECUADOR - FLEXTUENTI</v>
          </cell>
          <cell r="E203" t="str">
            <v>CALLE 28 DE JUNIO S/N Y GARCIA MORENO ENTRADA LLANO GRANDE</v>
          </cell>
          <cell r="H203" t="str">
            <v>170208</v>
          </cell>
          <cell r="I203" t="str">
            <v>QUITO</v>
          </cell>
          <cell r="J203" t="str">
            <v>PICHINCHA</v>
          </cell>
          <cell r="K203" t="str">
            <v>John Jiménez</v>
          </cell>
          <cell r="L203" t="str">
            <v>EL SAGRARIO (AZ) CALLE SIMON BOLIVAR 8 40 CALLE MIGUEL OVIEDO</v>
          </cell>
          <cell r="O203" t="str">
            <v>100105</v>
          </cell>
          <cell r="P203" t="str">
            <v>100105</v>
          </cell>
          <cell r="Q203" t="str">
            <v>IMBABURA_IBARRA_EL SAGRARIO (AZ)</v>
          </cell>
          <cell r="R203" t="str">
            <v>414702254</v>
          </cell>
          <cell r="W203" t="str">
            <v>1004590228</v>
          </cell>
          <cell r="X203" t="str">
            <v>0986967354-0978763885</v>
          </cell>
          <cell r="Z203" t="str">
            <v>jimenezjhon35@gmail.com</v>
          </cell>
          <cell r="AA203">
            <v>44940</v>
          </cell>
          <cell r="AD203">
            <v>1</v>
          </cell>
          <cell r="AE203">
            <v>1</v>
          </cell>
          <cell r="AH203" t="str">
            <v>SECTOR CENTRO ENTREGAR EN ALMACENES LA GANGA FRENTE A SUPERMERCADOS SANTA MARIA</v>
          </cell>
          <cell r="AI203" t="str">
            <v>DESPACHO</v>
          </cell>
          <cell r="AJ203" t="str">
            <v>Normal</v>
          </cell>
          <cell r="AL203" t="str">
            <v>NO</v>
          </cell>
          <cell r="AN203" t="str">
            <v>TUE portabilidad</v>
          </cell>
          <cell r="AO203" t="str">
            <v>CANAL ONLINE</v>
          </cell>
          <cell r="AP203">
            <v>44940</v>
          </cell>
          <cell r="AR203" t="str">
            <v>FLEXTUENTI_414702254</v>
          </cell>
          <cell r="AS203">
            <v>330290</v>
          </cell>
          <cell r="AT203" t="str">
            <v>D40</v>
          </cell>
          <cell r="AU203" t="str">
            <v>BTC</v>
          </cell>
          <cell r="AV203">
            <v>1</v>
          </cell>
          <cell r="AW203" t="str">
            <v>PROVINCIAL</v>
          </cell>
          <cell r="AX203" t="str">
            <v>ENTREGADO</v>
          </cell>
          <cell r="AY203" t="str">
            <v>HALFSIM TUENTI PREPAGO PORTABILIDAD: 1 und</v>
          </cell>
          <cell r="AZ203" t="str">
            <v>SIMCARD</v>
          </cell>
          <cell r="BA203" t="str">
            <v/>
          </cell>
        </row>
        <row r="204">
          <cell r="A204" t="str">
            <v>414702291</v>
          </cell>
          <cell r="B204" t="str">
            <v>FLEXTUENTI</v>
          </cell>
          <cell r="C204">
            <v>44940</v>
          </cell>
          <cell r="D204" t="str">
            <v>FLEXNET ECUADOR - FLEXTUENTI</v>
          </cell>
          <cell r="E204" t="str">
            <v>CALLE 28 DE JUNIO S/N Y GARCIA MORENO ENTRADA LLANO GRANDE</v>
          </cell>
          <cell r="H204" t="str">
            <v>170208</v>
          </cell>
          <cell r="I204" t="str">
            <v>QUITO</v>
          </cell>
          <cell r="J204" t="str">
            <v>PICHINCHA</v>
          </cell>
          <cell r="K204" t="str">
            <v>Paola Rosero</v>
          </cell>
          <cell r="L204" t="str">
            <v>HUAYNACAPAC  CALLE  MOLLOBAMBA SN  CIRCUNVALACION SUR</v>
          </cell>
          <cell r="O204" t="str">
            <v>010204</v>
          </cell>
          <cell r="P204" t="str">
            <v>010204</v>
          </cell>
          <cell r="Q204" t="str">
            <v>AZUAY_CUENCA_HUAYNACAPAC</v>
          </cell>
          <cell r="R204" t="str">
            <v>414702291</v>
          </cell>
          <cell r="W204" t="str">
            <v>0103461901</v>
          </cell>
          <cell r="X204" t="str">
            <v>0998925394-0993886090</v>
          </cell>
          <cell r="Z204" t="str">
            <v>pao-roserofalconi@hotmail.com</v>
          </cell>
          <cell r="AA204">
            <v>44940</v>
          </cell>
          <cell r="AD204">
            <v>1</v>
          </cell>
          <cell r="AE204">
            <v>1</v>
          </cell>
          <cell r="AH204" t="str">
            <v>SECTOR GAPAL CASA DE 2 PISOS COLOR BEIGE CON CAFE PUERTAS METALICAS DORADAS  DIAGONAL A RADIO MAGICA</v>
          </cell>
          <cell r="AI204" t="str">
            <v>DESPACHO</v>
          </cell>
          <cell r="AJ204" t="str">
            <v>Normal</v>
          </cell>
          <cell r="AL204" t="str">
            <v>NO</v>
          </cell>
          <cell r="AN204" t="str">
            <v>TUE portabilidad</v>
          </cell>
          <cell r="AO204" t="str">
            <v>CANAL ONLINE</v>
          </cell>
          <cell r="AP204">
            <v>44940</v>
          </cell>
          <cell r="AR204" t="str">
            <v>FLEXTUENTI_414702291</v>
          </cell>
          <cell r="AS204">
            <v>330283</v>
          </cell>
          <cell r="AT204" t="str">
            <v>D40</v>
          </cell>
          <cell r="AU204" t="str">
            <v>BTC</v>
          </cell>
          <cell r="AV204">
            <v>1</v>
          </cell>
          <cell r="AW204" t="str">
            <v>PROVINCIAL</v>
          </cell>
          <cell r="AX204" t="str">
            <v>EN_TRANSITO</v>
          </cell>
          <cell r="AY204" t="str">
            <v>HALFSIM TUENTI PREPAGO PORTABILIDAD: 1 und</v>
          </cell>
          <cell r="AZ204" t="str">
            <v>SIMCARD</v>
          </cell>
          <cell r="BA204" t="str">
            <v/>
          </cell>
        </row>
        <row r="205">
          <cell r="A205" t="str">
            <v>414702549</v>
          </cell>
          <cell r="B205" t="str">
            <v>FLEXTUENTI</v>
          </cell>
          <cell r="C205">
            <v>44940</v>
          </cell>
          <cell r="D205" t="str">
            <v>FLEXNET ECUADOR - FLEXTUENTI</v>
          </cell>
          <cell r="E205" t="str">
            <v>CALLE 28 DE JUNIO S/N Y GARCIA MORENO ENTRADA LLANO GRANDE</v>
          </cell>
          <cell r="H205" t="str">
            <v>170208</v>
          </cell>
          <cell r="I205" t="str">
            <v>QUITO</v>
          </cell>
          <cell r="J205" t="str">
            <v>PICHINCHA</v>
          </cell>
          <cell r="K205" t="str">
            <v>Jackson Javier Maldonado Rodríguez</v>
          </cell>
          <cell r="L205" t="str">
            <v>QUITUMBE AV  PEDRO VICENTE MALDONADO SN AV AMARU NAN</v>
          </cell>
          <cell r="O205" t="str">
            <v>170702</v>
          </cell>
          <cell r="P205" t="str">
            <v>170702</v>
          </cell>
          <cell r="Q205" t="str">
            <v>PICHINCHA_QUITO_QUITUMBE</v>
          </cell>
          <cell r="R205" t="str">
            <v>414702549</v>
          </cell>
          <cell r="W205" t="str">
            <v>1105129710</v>
          </cell>
          <cell r="X205" t="str">
            <v>0961547865-0987968772</v>
          </cell>
          <cell r="Z205" t="str">
            <v>andrekomr19@gmail.com</v>
          </cell>
          <cell r="AA205">
            <v>44940</v>
          </cell>
          <cell r="AD205">
            <v>1</v>
          </cell>
          <cell r="AE205">
            <v>1</v>
          </cell>
          <cell r="AH205" t="str">
            <v>SECTOR ELOY ALFARO FRENTE A FABRICA DE REPUESTOS AYMESA CASA 3 PISOS CREMA PORTON NEGRO</v>
          </cell>
          <cell r="AI205" t="str">
            <v>DESPACHO</v>
          </cell>
          <cell r="AJ205" t="str">
            <v>Normal</v>
          </cell>
          <cell r="AL205" t="str">
            <v>NO</v>
          </cell>
          <cell r="AN205" t="str">
            <v>TUE portabilidad</v>
          </cell>
          <cell r="AO205" t="str">
            <v>CANAL ONLINE</v>
          </cell>
          <cell r="AP205">
            <v>44940</v>
          </cell>
          <cell r="AR205" t="str">
            <v>FLEXTUENTI_414702549</v>
          </cell>
          <cell r="AS205">
            <v>330270</v>
          </cell>
          <cell r="AT205" t="str">
            <v>D40</v>
          </cell>
          <cell r="AU205" t="str">
            <v>BTC</v>
          </cell>
          <cell r="AV205">
            <v>1</v>
          </cell>
          <cell r="AW205" t="str">
            <v>LOCAL</v>
          </cell>
          <cell r="AX205" t="str">
            <v>INCIDENCIA</v>
          </cell>
          <cell r="AY205" t="str">
            <v>HALFSIM TUENTI PREPAGO PORTABILIDAD: 1 und</v>
          </cell>
          <cell r="AZ205" t="str">
            <v>SIMCARD</v>
          </cell>
          <cell r="BA205" t="str">
            <v/>
          </cell>
        </row>
        <row r="206">
          <cell r="A206" t="str">
            <v>414702550</v>
          </cell>
          <cell r="B206" t="str">
            <v>FLEXTUENTI</v>
          </cell>
          <cell r="C206">
            <v>44940</v>
          </cell>
          <cell r="D206" t="str">
            <v>FLEXNET ECUADOR - FLEXTUENTI</v>
          </cell>
          <cell r="E206" t="str">
            <v>CALLE 28 DE JUNIO S/N Y GARCIA MORENO ENTRADA LLANO GRANDE</v>
          </cell>
          <cell r="H206" t="str">
            <v>170208</v>
          </cell>
          <cell r="I206" t="str">
            <v>QUITO</v>
          </cell>
          <cell r="J206" t="str">
            <v>PICHINCHA</v>
          </cell>
          <cell r="K206" t="str">
            <v>Wendy Pinto</v>
          </cell>
          <cell r="L206" t="str">
            <v>ROCA  CALLE GABRIEL JOSE DE LUQUE 632  ROCAFUERTE BOYACA</v>
          </cell>
          <cell r="O206" t="str">
            <v>090307</v>
          </cell>
          <cell r="P206" t="str">
            <v>090307</v>
          </cell>
          <cell r="Q206" t="str">
            <v>GUAYAS_GUAYAQUIL_ROCA</v>
          </cell>
          <cell r="R206" t="str">
            <v>414702550</v>
          </cell>
          <cell r="W206" t="str">
            <v>0921075172</v>
          </cell>
          <cell r="X206" t="str">
            <v>0991279399-0958704032</v>
          </cell>
          <cell r="Z206" t="str">
            <v>wendypintodemontalvo@gmail.com</v>
          </cell>
          <cell r="AA206">
            <v>44940</v>
          </cell>
          <cell r="AD206">
            <v>1</v>
          </cell>
          <cell r="AE206">
            <v>1</v>
          </cell>
          <cell r="AH206" t="str">
            <v>SECTOR CENTRO ENTREGAR EN  FERCHED C  LTDA JUNTO A SUPER EXITO  SOLICITA QUE SE ENTREGUE A PARTIR DE LAS  10 EN ADELANTE</v>
          </cell>
          <cell r="AI206" t="str">
            <v>DESPACHO</v>
          </cell>
          <cell r="AJ206" t="str">
            <v>Normal</v>
          </cell>
          <cell r="AL206" t="str">
            <v>NO</v>
          </cell>
          <cell r="AN206" t="str">
            <v>TUE portabilidad</v>
          </cell>
          <cell r="AO206" t="str">
            <v>CANAL ONLINE</v>
          </cell>
          <cell r="AP206">
            <v>44940</v>
          </cell>
          <cell r="AR206" t="str">
            <v>FLEXTUENTI_414702550</v>
          </cell>
          <cell r="AS206">
            <v>330287</v>
          </cell>
          <cell r="AT206" t="str">
            <v>D40</v>
          </cell>
          <cell r="AU206" t="str">
            <v>BTC</v>
          </cell>
          <cell r="AV206">
            <v>1</v>
          </cell>
          <cell r="AW206" t="str">
            <v>LOCAL</v>
          </cell>
          <cell r="AX206" t="str">
            <v>ENTREGADO</v>
          </cell>
          <cell r="AY206" t="str">
            <v>HALFSIM TUENTI PREPAGO PORTABILIDAD: 1 und</v>
          </cell>
          <cell r="AZ206" t="str">
            <v>SIMCARD</v>
          </cell>
          <cell r="BA206" t="str">
            <v/>
          </cell>
        </row>
        <row r="207">
          <cell r="A207" t="str">
            <v>414702601</v>
          </cell>
          <cell r="B207" t="str">
            <v>FLEXTUENTI</v>
          </cell>
          <cell r="C207">
            <v>44940</v>
          </cell>
          <cell r="D207" t="str">
            <v>FLEXNET ECUADOR - FLEXTUENTI</v>
          </cell>
          <cell r="E207" t="str">
            <v>CALLE 28 DE JUNIO S/N Y GARCIA MORENO ENTRADA LLANO GRANDE</v>
          </cell>
          <cell r="H207" t="str">
            <v>170208</v>
          </cell>
          <cell r="I207" t="str">
            <v>QUITO</v>
          </cell>
          <cell r="J207" t="str">
            <v>PICHINCHA</v>
          </cell>
          <cell r="K207" t="str">
            <v>Eddy Larrea</v>
          </cell>
          <cell r="L207" t="str">
            <v>EL RECREO (GY)  CALLE ABEL GILBERT 3  MZ B8  SL10  SN</v>
          </cell>
          <cell r="O207" t="str">
            <v>092409</v>
          </cell>
          <cell r="P207" t="str">
            <v>092409</v>
          </cell>
          <cell r="Q207" t="str">
            <v>GUAYAS_DURAN_EL RECREO (GY)</v>
          </cell>
          <cell r="R207" t="str">
            <v>414702601</v>
          </cell>
          <cell r="W207" t="str">
            <v>0907987499</v>
          </cell>
          <cell r="X207" t="str">
            <v>0963221532-0994215048</v>
          </cell>
          <cell r="Z207" t="str">
            <v>eddy.larrea63@gmail.com</v>
          </cell>
          <cell r="AA207">
            <v>44940</v>
          </cell>
          <cell r="AD207">
            <v>1</v>
          </cell>
          <cell r="AE207">
            <v>1</v>
          </cell>
          <cell r="AH207" t="str">
            <v>CDLA LA PRIMAVERA 2 CASA DE 1 PISO COLOR TERRACOTA CON PORTON BLANCO AFUERA ARBOL DE  MORINGA FRENTE AL TALLER AUTOMOTRIZ ROBLES METALICA  JUNTO A CASA ESQUINERA DE 3 PISOS DE DIFERENTES COLERES A 300 MTS DEL SEMAFORO</v>
          </cell>
          <cell r="AI207" t="str">
            <v>DESPACHO</v>
          </cell>
          <cell r="AJ207" t="str">
            <v>Normal</v>
          </cell>
          <cell r="AL207" t="str">
            <v>NO</v>
          </cell>
          <cell r="AN207" t="str">
            <v>TUE portabilidad</v>
          </cell>
          <cell r="AO207" t="str">
            <v>CANAL ONLINE</v>
          </cell>
          <cell r="AP207">
            <v>44940</v>
          </cell>
          <cell r="AR207" t="str">
            <v>FLEXTUENTI_414702601</v>
          </cell>
          <cell r="AS207">
            <v>330315</v>
          </cell>
          <cell r="AT207" t="str">
            <v>D40</v>
          </cell>
          <cell r="AU207" t="str">
            <v>BTC</v>
          </cell>
          <cell r="AV207">
            <v>1</v>
          </cell>
          <cell r="AW207" t="str">
            <v>PROVINCIAL</v>
          </cell>
          <cell r="AX207" t="str">
            <v>ENTREGADO</v>
          </cell>
          <cell r="AY207" t="str">
            <v>HALFSIM TUENTI PREPAGO PORTABILIDAD: 1 und</v>
          </cell>
          <cell r="AZ207" t="str">
            <v>SIMCARD</v>
          </cell>
          <cell r="BA207" t="str">
            <v/>
          </cell>
        </row>
        <row r="208">
          <cell r="A208" t="str">
            <v>414711167</v>
          </cell>
          <cell r="B208" t="str">
            <v>FLEXTUENTI</v>
          </cell>
          <cell r="C208">
            <v>44940</v>
          </cell>
          <cell r="D208" t="str">
            <v>FLEXNET ECUADOR - FLEXTUENTI</v>
          </cell>
          <cell r="E208" t="str">
            <v>CALLE 28 DE JUNIO S/N Y GARCIA MORENO ENTRADA LLANO GRANDE</v>
          </cell>
          <cell r="H208" t="str">
            <v>170208</v>
          </cell>
          <cell r="I208" t="str">
            <v>QUITO</v>
          </cell>
          <cell r="J208" t="str">
            <v>PICHINCHA</v>
          </cell>
          <cell r="K208" t="str">
            <v>Mercy Mina</v>
          </cell>
          <cell r="L208" t="str">
            <v>TARQUI (GY) CALLE 3ER CALLEJON 23B NE  MZ 122B SL19  AV 3NE</v>
          </cell>
          <cell r="O208" t="str">
            <v>090703</v>
          </cell>
          <cell r="P208" t="str">
            <v>090703</v>
          </cell>
          <cell r="Q208" t="str">
            <v>GUAYAS_GUAYAQUIL_TARQUI (GY)</v>
          </cell>
          <cell r="R208" t="str">
            <v>414711167</v>
          </cell>
          <cell r="W208" t="str">
            <v>0950220319</v>
          </cell>
          <cell r="X208" t="str">
            <v>0979180728-0983913707</v>
          </cell>
          <cell r="Z208" t="str">
            <v>aries0996@hotmail.com</v>
          </cell>
          <cell r="AA208">
            <v>44940</v>
          </cell>
          <cell r="AD208">
            <v>1</v>
          </cell>
          <cell r="AE208">
            <v>1</v>
          </cell>
          <cell r="AH208" t="str">
            <v>SECTOR LOS VERGELES 3ERA  ETAPA CASA DE 2 PISOS COLOR MELON A 8 CASAS DEL TUTI VERGELES O DE LA FERRETERIA LINO</v>
          </cell>
          <cell r="AI208" t="str">
            <v>DESPACHO</v>
          </cell>
          <cell r="AJ208" t="str">
            <v>Normal</v>
          </cell>
          <cell r="AL208" t="str">
            <v>NO</v>
          </cell>
          <cell r="AN208" t="str">
            <v>TUE portabilidad</v>
          </cell>
          <cell r="AO208" t="str">
            <v>CANAL ONLINE</v>
          </cell>
          <cell r="AP208">
            <v>44940</v>
          </cell>
          <cell r="AR208" t="str">
            <v>FLEXTUENTI_414711167</v>
          </cell>
          <cell r="AS208">
            <v>330305</v>
          </cell>
          <cell r="AT208" t="str">
            <v>D40</v>
          </cell>
          <cell r="AU208" t="str">
            <v>BTC</v>
          </cell>
          <cell r="AV208">
            <v>1</v>
          </cell>
          <cell r="AW208" t="str">
            <v>LOCAL</v>
          </cell>
          <cell r="AX208" t="str">
            <v>ENTREGADO</v>
          </cell>
          <cell r="AY208" t="str">
            <v>HALFSIM TUENTI PREPAGO PORTABILIDAD: 1 und</v>
          </cell>
          <cell r="AZ208" t="str">
            <v>SIMCARD</v>
          </cell>
          <cell r="BA208" t="str">
            <v/>
          </cell>
        </row>
        <row r="209">
          <cell r="A209" t="str">
            <v>414711208</v>
          </cell>
          <cell r="B209" t="str">
            <v>FLEXTUENTI</v>
          </cell>
          <cell r="C209">
            <v>44940</v>
          </cell>
          <cell r="D209" t="str">
            <v>FLEXNET ECUADOR - FLEXTUENTI</v>
          </cell>
          <cell r="E209" t="str">
            <v>CALLE 28 DE JUNIO S/N Y GARCIA MORENO ENTRADA LLANO GRANDE</v>
          </cell>
          <cell r="H209" t="str">
            <v>170208</v>
          </cell>
          <cell r="I209" t="str">
            <v>QUITO</v>
          </cell>
          <cell r="J209" t="str">
            <v>PICHINCHA</v>
          </cell>
          <cell r="K209" t="str">
            <v>Melanie Elizabeth Lopez Flores</v>
          </cell>
          <cell r="L209" t="str">
            <v>OFICINA TRAMACO MANTA CENTRO DE DISTRIBUCION</v>
          </cell>
          <cell r="O209" t="str">
            <v>MANTA</v>
          </cell>
          <cell r="P209" t="str">
            <v>MANTA</v>
          </cell>
          <cell r="Q209" t="str">
            <v>MANABI_ MANTA_</v>
          </cell>
          <cell r="R209" t="str">
            <v>414711208</v>
          </cell>
          <cell r="W209" t="str">
            <v>1315207819</v>
          </cell>
          <cell r="X209" t="str">
            <v>0961754325-0993865578</v>
          </cell>
          <cell r="Z209" t="str">
            <v>melf.1315207819@gmail.com</v>
          </cell>
          <cell r="AA209">
            <v>44940</v>
          </cell>
          <cell r="AD209">
            <v>1</v>
          </cell>
          <cell r="AE209">
            <v>1</v>
          </cell>
          <cell r="AH209" t="str">
            <v/>
          </cell>
          <cell r="AI209" t="str">
            <v>DESPACHO</v>
          </cell>
          <cell r="AJ209" t="str">
            <v>DERIVADO PICK UP</v>
          </cell>
          <cell r="AL209" t="str">
            <v>NO</v>
          </cell>
          <cell r="AN209" t="str">
            <v>TUE portabilidad</v>
          </cell>
          <cell r="AO209" t="str">
            <v>CANAL ONLINE</v>
          </cell>
          <cell r="AP209">
            <v>44940</v>
          </cell>
          <cell r="AR209" t="str">
            <v>FLEXTUENTI_414711208</v>
          </cell>
          <cell r="AS209">
            <v>330271</v>
          </cell>
          <cell r="AT209" t="str">
            <v>D40</v>
          </cell>
          <cell r="AU209" t="str">
            <v>BTC</v>
          </cell>
          <cell r="AV209">
            <v>1</v>
          </cell>
          <cell r="AW209" t="str">
            <v>PROVINCIAL</v>
          </cell>
          <cell r="AX209" t="str">
            <v>INCIDENCIA</v>
          </cell>
          <cell r="AY209" t="str">
            <v>HALFSIM TUENTI PREPAGO PORTABILIDAD: 1 und</v>
          </cell>
          <cell r="AZ209" t="str">
            <v>SIMCARD</v>
          </cell>
          <cell r="BA209" t="str">
            <v/>
          </cell>
        </row>
        <row r="210">
          <cell r="A210" t="str">
            <v>414711264</v>
          </cell>
          <cell r="B210" t="str">
            <v>FLEXTUENTI</v>
          </cell>
          <cell r="C210">
            <v>44940</v>
          </cell>
          <cell r="D210" t="str">
            <v>FLEXNET ECUADOR - FLEXTUENTI</v>
          </cell>
          <cell r="E210" t="str">
            <v>CALLE 28 DE JUNIO S/N Y GARCIA MORENO ENTRADA LLANO GRANDE</v>
          </cell>
          <cell r="H210" t="str">
            <v>170208</v>
          </cell>
          <cell r="I210" t="str">
            <v>QUITO</v>
          </cell>
          <cell r="J210" t="str">
            <v>PICHINCHA</v>
          </cell>
          <cell r="K210" t="str">
            <v>Geraldine Andreina Cardenas Sanchez</v>
          </cell>
          <cell r="L210" t="str">
            <v>KENNEDY  AV REAL AUDIENCIA  N56 220 MANUEL ESPINOZA</v>
          </cell>
          <cell r="O210" t="str">
            <v>170138</v>
          </cell>
          <cell r="P210" t="str">
            <v>170138</v>
          </cell>
          <cell r="Q210" t="str">
            <v>PICHINCHA_QUITO_KENNEDY</v>
          </cell>
          <cell r="R210" t="str">
            <v>414711264</v>
          </cell>
          <cell r="W210" t="str">
            <v>1760023422</v>
          </cell>
          <cell r="X210" t="str">
            <v>0969919679-0987414125</v>
          </cell>
          <cell r="Z210" t="str">
            <v>gacardenass@gmail.com</v>
          </cell>
          <cell r="AA210">
            <v>44940</v>
          </cell>
          <cell r="AD210">
            <v>1</v>
          </cell>
          <cell r="AE210">
            <v>1</v>
          </cell>
          <cell r="AH210" t="str">
            <v>SECTOR EL COFABI DIAGONAL AL COLEGIO MATOVELLE LOCAL COMERCIAL ESQUINERO KDU NAILS SPA</v>
          </cell>
          <cell r="AI210" t="str">
            <v>DESPACHO</v>
          </cell>
          <cell r="AJ210" t="str">
            <v>Normal</v>
          </cell>
          <cell r="AL210" t="str">
            <v>NO</v>
          </cell>
          <cell r="AN210" t="str">
            <v>TUE portabilidad</v>
          </cell>
          <cell r="AO210" t="str">
            <v>CANAL ONLINE</v>
          </cell>
          <cell r="AP210">
            <v>44940</v>
          </cell>
          <cell r="AR210" t="str">
            <v>FLEXTUENTI_414711264</v>
          </cell>
          <cell r="AS210">
            <v>330267</v>
          </cell>
          <cell r="AT210" t="str">
            <v>D40</v>
          </cell>
          <cell r="AU210" t="str">
            <v>BTC</v>
          </cell>
          <cell r="AV210">
            <v>1</v>
          </cell>
          <cell r="AW210" t="str">
            <v>LOCAL</v>
          </cell>
          <cell r="AX210" t="str">
            <v>ENTREGADO</v>
          </cell>
          <cell r="AY210" t="str">
            <v>HALFSIM TUENTI PREPAGO PORTABILIDAD: 1 und</v>
          </cell>
          <cell r="AZ210" t="str">
            <v>SIMCARD</v>
          </cell>
          <cell r="BA210" t="str">
            <v/>
          </cell>
        </row>
        <row r="211">
          <cell r="A211" t="str">
            <v>414711285</v>
          </cell>
          <cell r="B211" t="str">
            <v>FLEXTUENTI</v>
          </cell>
          <cell r="C211">
            <v>44940</v>
          </cell>
          <cell r="D211" t="str">
            <v>FLEXNET ECUADOR - FLEXTUENTI</v>
          </cell>
          <cell r="E211" t="str">
            <v>CALLE 28 DE JUNIO S/N Y GARCIA MORENO ENTRADA LLANO GRANDE</v>
          </cell>
          <cell r="H211" t="str">
            <v>170208</v>
          </cell>
          <cell r="I211" t="str">
            <v>QUITO</v>
          </cell>
          <cell r="J211" t="str">
            <v>PICHINCHA</v>
          </cell>
          <cell r="K211" t="str">
            <v>Shirkey Alvarado</v>
          </cell>
          <cell r="L211" t="str">
            <v>SALITRE CALLE LEONIDAS PROANO SN  SN O CALLE ABDON CALDERON</v>
          </cell>
          <cell r="O211" t="str">
            <v>092003</v>
          </cell>
          <cell r="P211" t="str">
            <v>092003</v>
          </cell>
          <cell r="Q211" t="str">
            <v>GUAYAS_SALITRE _SALITRE</v>
          </cell>
          <cell r="R211" t="str">
            <v>414711285</v>
          </cell>
          <cell r="W211" t="str">
            <v>0914348701</v>
          </cell>
          <cell r="X211" t="str">
            <v>0987134562-0999507157</v>
          </cell>
          <cell r="Z211" t="str">
            <v>yelrihsodaravla@outlook.com</v>
          </cell>
          <cell r="AA211">
            <v>44940</v>
          </cell>
          <cell r="AD211">
            <v>1</v>
          </cell>
          <cell r="AE211">
            <v>1</v>
          </cell>
          <cell r="AH211" t="str">
            <v>COOP VIREGEN DEL CARMEN CASA ESQUINERA DE 2 PISOS COLOR NARANJA CON VERDE ATRAS DE LA ESCUELA LEONIDAS PLAZA</v>
          </cell>
          <cell r="AI211" t="str">
            <v>DESPACHO</v>
          </cell>
          <cell r="AJ211" t="str">
            <v>Normal</v>
          </cell>
          <cell r="AL211" t="str">
            <v>NO</v>
          </cell>
          <cell r="AN211" t="str">
            <v>TUE portabilidad</v>
          </cell>
          <cell r="AO211" t="str">
            <v>CANAL ONLINE</v>
          </cell>
          <cell r="AP211">
            <v>44940</v>
          </cell>
          <cell r="AR211" t="str">
            <v>FLEXTUENTI_414711285</v>
          </cell>
          <cell r="AS211">
            <v>330234</v>
          </cell>
          <cell r="AT211" t="str">
            <v>D40</v>
          </cell>
          <cell r="AU211" t="str">
            <v>BTC</v>
          </cell>
          <cell r="AV211">
            <v>1</v>
          </cell>
          <cell r="AW211" t="str">
            <v>PROVINCIAL</v>
          </cell>
          <cell r="AX211" t="str">
            <v>INCIDENCIA</v>
          </cell>
          <cell r="AY211" t="str">
            <v>HALFSIM TUENTI PREPAGO PORTABILIDAD: 1 und</v>
          </cell>
          <cell r="AZ211" t="str">
            <v>SIMCARD</v>
          </cell>
          <cell r="BA211" t="str">
            <v/>
          </cell>
        </row>
        <row r="212">
          <cell r="A212" t="str">
            <v>414711289</v>
          </cell>
          <cell r="B212" t="str">
            <v>FLEXTUENTI</v>
          </cell>
          <cell r="C212">
            <v>44940</v>
          </cell>
          <cell r="D212" t="str">
            <v>FLEXNET ECUADOR - FLEXTUENTI</v>
          </cell>
          <cell r="E212" t="str">
            <v>CALLE 28 DE JUNIO S/N Y GARCIA MORENO ENTRADA LLANO GRANDE</v>
          </cell>
          <cell r="H212" t="str">
            <v>170208</v>
          </cell>
          <cell r="I212" t="str">
            <v>QUITO</v>
          </cell>
          <cell r="J212" t="str">
            <v>PICHINCHA</v>
          </cell>
          <cell r="K212" t="str">
            <v>Kevin Joan Farias cagua</v>
          </cell>
          <cell r="L212" t="str">
            <v>CUMBAYA AV  PAMPITE SN  DIEGO DE ROBLES</v>
          </cell>
          <cell r="O212" t="str">
            <v>170901</v>
          </cell>
          <cell r="P212" t="str">
            <v>170901</v>
          </cell>
          <cell r="Q212" t="str">
            <v>PICHINCHA_QUITO_CUMBAYA</v>
          </cell>
          <cell r="R212" t="str">
            <v>414711289</v>
          </cell>
          <cell r="W212" t="str">
            <v>1313326215</v>
          </cell>
          <cell r="X212" t="str">
            <v>0995854466-0967330603</v>
          </cell>
          <cell r="Z212" t="str">
            <v>kevinfariascagua@outlook.com</v>
          </cell>
          <cell r="AA212">
            <v>44940</v>
          </cell>
          <cell r="AD212">
            <v>1</v>
          </cell>
          <cell r="AE212">
            <v>1</v>
          </cell>
          <cell r="AH212" t="str">
            <v>SECTOR CUMBAYA GARITA PRINCIPAL UNIVERSIDAD SAN FRANCISCO DE QUITO</v>
          </cell>
          <cell r="AI212" t="str">
            <v>DESPACHO</v>
          </cell>
          <cell r="AJ212" t="str">
            <v>Normal</v>
          </cell>
          <cell r="AL212" t="str">
            <v>NO</v>
          </cell>
          <cell r="AN212" t="str">
            <v>TUE portabilidad</v>
          </cell>
          <cell r="AO212" t="str">
            <v>CANAL ONLINE</v>
          </cell>
          <cell r="AP212">
            <v>44940</v>
          </cell>
          <cell r="AR212" t="str">
            <v>FLEXTUENTI_414711289</v>
          </cell>
          <cell r="AS212">
            <v>330252</v>
          </cell>
          <cell r="AT212" t="str">
            <v>D40</v>
          </cell>
          <cell r="AU212" t="str">
            <v>BTC</v>
          </cell>
          <cell r="AV212">
            <v>1</v>
          </cell>
          <cell r="AW212" t="str">
            <v>LOCAL</v>
          </cell>
          <cell r="AX212" t="str">
            <v>ENTREGADO</v>
          </cell>
          <cell r="AY212" t="str">
            <v>HALFSIM TUENTI PREPAGO PORTABILIDAD: 1 und</v>
          </cell>
          <cell r="AZ212" t="str">
            <v>SIMCARD</v>
          </cell>
          <cell r="BA212" t="str">
            <v/>
          </cell>
        </row>
        <row r="213">
          <cell r="A213" t="str">
            <v>414711295</v>
          </cell>
          <cell r="B213" t="str">
            <v>FLEXTUENTI</v>
          </cell>
          <cell r="C213">
            <v>44940</v>
          </cell>
          <cell r="D213" t="str">
            <v>FLEXNET ECUADOR - FLEXTUENTI</v>
          </cell>
          <cell r="E213" t="str">
            <v>CALLE 28 DE JUNIO S/N Y GARCIA MORENO ENTRADA LLANO GRANDE</v>
          </cell>
          <cell r="H213" t="str">
            <v>170208</v>
          </cell>
          <cell r="I213" t="str">
            <v>QUITO</v>
          </cell>
          <cell r="J213" t="str">
            <v>PICHINCHA</v>
          </cell>
          <cell r="K213" t="str">
            <v>Fredi Arteaga</v>
          </cell>
          <cell r="L213" t="str">
            <v>OFICINA TRAMACO PORTETE</v>
          </cell>
          <cell r="O213" t="str">
            <v>GUAYAQUIL</v>
          </cell>
          <cell r="P213" t="str">
            <v>GUAYAQUIL</v>
          </cell>
          <cell r="Q213" t="str">
            <v>GUAYAS_GUAYAQUIL_</v>
          </cell>
          <cell r="R213" t="str">
            <v>414711295</v>
          </cell>
          <cell r="W213" t="str">
            <v>0906969829</v>
          </cell>
          <cell r="X213" t="str">
            <v>0985191389-0990925505</v>
          </cell>
          <cell r="Z213" t="str">
            <v>jeanpier_1999@hotmail.com</v>
          </cell>
          <cell r="AA213">
            <v>44940</v>
          </cell>
          <cell r="AD213">
            <v>1</v>
          </cell>
          <cell r="AE213">
            <v>1</v>
          </cell>
          <cell r="AH213" t="str">
            <v/>
          </cell>
          <cell r="AI213" t="str">
            <v>DESPACHO</v>
          </cell>
          <cell r="AJ213" t="str">
            <v>Normal</v>
          </cell>
          <cell r="AL213" t="str">
            <v>NO</v>
          </cell>
          <cell r="AN213" t="str">
            <v>TUE portabilidad</v>
          </cell>
          <cell r="AO213" t="str">
            <v>CANAL ONLINE</v>
          </cell>
          <cell r="AP213">
            <v>44940</v>
          </cell>
          <cell r="AR213" t="str">
            <v>FLEXTUENTI_414711295</v>
          </cell>
          <cell r="AS213">
            <v>330292</v>
          </cell>
          <cell r="AT213" t="str">
            <v>D40</v>
          </cell>
          <cell r="AU213" t="str">
            <v>BTC</v>
          </cell>
          <cell r="AV213">
            <v>1</v>
          </cell>
          <cell r="AW213" t="str">
            <v>PROVINCIAL</v>
          </cell>
          <cell r="AX213" t="str">
            <v>INCIDENCIA</v>
          </cell>
          <cell r="AY213" t="str">
            <v>HALFSIM TUENTI PREPAGO PORTABILIDAD: 1 und</v>
          </cell>
          <cell r="AZ213" t="str">
            <v>SIMCARD</v>
          </cell>
          <cell r="BA213" t="str">
            <v/>
          </cell>
        </row>
        <row r="214">
          <cell r="A214" t="str">
            <v>414711299</v>
          </cell>
          <cell r="B214" t="str">
            <v>FLEXTUENTI</v>
          </cell>
          <cell r="C214">
            <v>44940</v>
          </cell>
          <cell r="D214" t="str">
            <v>FLEXNET ECUADOR - FLEXTUENTI</v>
          </cell>
          <cell r="E214" t="str">
            <v>CALLE 28 DE JUNIO S/N Y GARCIA MORENO ENTRADA LLANO GRANDE</v>
          </cell>
          <cell r="H214" t="str">
            <v>170208</v>
          </cell>
          <cell r="I214" t="str">
            <v>QUITO</v>
          </cell>
          <cell r="J214" t="str">
            <v>PICHINCHA</v>
          </cell>
          <cell r="K214" t="str">
            <v>Antonio Chancay</v>
          </cell>
          <cell r="L214" t="str">
            <v>PASCUALES  BIBLIAN MNZ 363 SLR 12 AV 37 NO</v>
          </cell>
          <cell r="O214" t="str">
            <v>090702</v>
          </cell>
          <cell r="P214" t="str">
            <v>090702</v>
          </cell>
          <cell r="Q214" t="str">
            <v>GUAYAS_GUAYAQUIL_PASCUALES</v>
          </cell>
          <cell r="R214" t="str">
            <v>414711299</v>
          </cell>
          <cell r="W214" t="str">
            <v>0917328635</v>
          </cell>
          <cell r="X214" t="str">
            <v>0967487053-0963782747</v>
          </cell>
          <cell r="Z214" t="str">
            <v>antonio_chancay_1979@hotmail.com</v>
          </cell>
          <cell r="AA214">
            <v>44940</v>
          </cell>
          <cell r="AD214">
            <v>1</v>
          </cell>
          <cell r="AE214">
            <v>1</v>
          </cell>
          <cell r="AH214" t="str">
            <v>COOP ASSAD BUCARAM DIAGONAL A TIENDA CASA 2 PISOS AMARILLO PUERTA GRIS</v>
          </cell>
          <cell r="AI214" t="str">
            <v>DESPACHO</v>
          </cell>
          <cell r="AJ214" t="str">
            <v>Normal</v>
          </cell>
          <cell r="AL214" t="str">
            <v>NO</v>
          </cell>
          <cell r="AN214" t="str">
            <v>TUE portabilidad</v>
          </cell>
          <cell r="AO214" t="str">
            <v>CANAL ONLINE</v>
          </cell>
          <cell r="AP214">
            <v>44940</v>
          </cell>
          <cell r="AR214" t="str">
            <v>FLEXTUENTI_414711299</v>
          </cell>
          <cell r="AS214">
            <v>330311</v>
          </cell>
          <cell r="AT214" t="str">
            <v>D40</v>
          </cell>
          <cell r="AU214" t="str">
            <v>BTC</v>
          </cell>
          <cell r="AV214">
            <v>1</v>
          </cell>
          <cell r="AW214" t="str">
            <v>PROVINCIAL</v>
          </cell>
          <cell r="AX214" t="str">
            <v>ENTREGADO</v>
          </cell>
          <cell r="AY214" t="str">
            <v>HALFSIM TUENTI PREPAGO PORTABILIDAD: 1 und</v>
          </cell>
          <cell r="AZ214" t="str">
            <v>SIMCARD</v>
          </cell>
          <cell r="BA214" t="str">
            <v/>
          </cell>
        </row>
        <row r="215">
          <cell r="A215" t="str">
            <v>414711302</v>
          </cell>
          <cell r="B215" t="str">
            <v>FLEXTUENTI</v>
          </cell>
          <cell r="C215">
            <v>44940</v>
          </cell>
          <cell r="D215" t="str">
            <v>FLEXNET ECUADOR - FLEXTUENTI</v>
          </cell>
          <cell r="E215" t="str">
            <v>CALLE 28 DE JUNIO S/N Y GARCIA MORENO ENTRADA LLANO GRANDE</v>
          </cell>
          <cell r="H215" t="str">
            <v>170208</v>
          </cell>
          <cell r="I215" t="str">
            <v>QUITO</v>
          </cell>
          <cell r="J215" t="str">
            <v>PICHINCHA</v>
          </cell>
          <cell r="K215" t="str">
            <v>JOHNSON FABRICIO PALTA ABRIGO</v>
          </cell>
          <cell r="L215" t="str">
            <v>EL VECINO   AV ESPANA SN  AV ELIA LIUT</v>
          </cell>
          <cell r="O215" t="str">
            <v>010103</v>
          </cell>
          <cell r="P215" t="str">
            <v>010103</v>
          </cell>
          <cell r="Q215" t="str">
            <v>AZUAY_CUENCA_EL VECINO</v>
          </cell>
          <cell r="R215" t="str">
            <v>414711302</v>
          </cell>
          <cell r="W215" t="str">
            <v>1104777188</v>
          </cell>
          <cell r="X215" t="str">
            <v>0968563391-0990466514</v>
          </cell>
          <cell r="Z215" t="str">
            <v>johnson255@hotmail.com</v>
          </cell>
          <cell r="AA215">
            <v>44940</v>
          </cell>
          <cell r="AD215">
            <v>1</v>
          </cell>
          <cell r="AE215">
            <v>1</v>
          </cell>
          <cell r="AH215" t="str">
            <v>SECTOR AEROPUERTO ENTREGAR EN LA POLICIA JUDICIAL DEL AZUAY FRENTE AL AEROPUERTO MARISCAL LA MAR</v>
          </cell>
          <cell r="AI215" t="str">
            <v>DESPACHO</v>
          </cell>
          <cell r="AJ215" t="str">
            <v>Normal</v>
          </cell>
          <cell r="AL215" t="str">
            <v>NO</v>
          </cell>
          <cell r="AN215" t="str">
            <v>TUE portabilidad</v>
          </cell>
          <cell r="AO215" t="str">
            <v>CANAL ONLINE</v>
          </cell>
          <cell r="AP215">
            <v>44940</v>
          </cell>
          <cell r="AR215" t="str">
            <v>FLEXTUENTI_414711302</v>
          </cell>
          <cell r="AS215">
            <v>330319</v>
          </cell>
          <cell r="AT215" t="str">
            <v>D40</v>
          </cell>
          <cell r="AU215" t="str">
            <v>BTC</v>
          </cell>
          <cell r="AV215">
            <v>1</v>
          </cell>
          <cell r="AW215" t="str">
            <v>PROVINCIAL</v>
          </cell>
          <cell r="AX215" t="str">
            <v>ENTREGADO</v>
          </cell>
          <cell r="AY215" t="str">
            <v>HALFSIM TUENTI PREPAGO PORTABILIDAD: 1 und</v>
          </cell>
          <cell r="AZ215" t="str">
            <v>SIMCARD</v>
          </cell>
          <cell r="BA215" t="str">
            <v/>
          </cell>
        </row>
        <row r="216">
          <cell r="A216" t="str">
            <v>414711331</v>
          </cell>
          <cell r="B216" t="str">
            <v>FLEXTUENTI</v>
          </cell>
          <cell r="C216">
            <v>44940</v>
          </cell>
          <cell r="D216" t="str">
            <v>FLEXNET ECUADOR - FLEXTUENTI</v>
          </cell>
          <cell r="E216" t="str">
            <v>CALLE 28 DE JUNIO S/N Y GARCIA MORENO ENTRADA LLANO GRANDE</v>
          </cell>
          <cell r="H216" t="str">
            <v>170208</v>
          </cell>
          <cell r="I216" t="str">
            <v>QUITO</v>
          </cell>
          <cell r="J216" t="str">
            <v>PICHINCHA</v>
          </cell>
          <cell r="K216" t="str">
            <v>Jeannet Duque</v>
          </cell>
          <cell r="L216" t="str">
            <v>SAN ANTONIO (PI)  CALLE LULUMBAMBA S2 218 CALLE SANTA ANA</v>
          </cell>
          <cell r="O216" t="str">
            <v>170311</v>
          </cell>
          <cell r="P216" t="str">
            <v>170311</v>
          </cell>
          <cell r="Q216" t="str">
            <v>PICHINCHA_QUITO_SAN ANTONIO (PI)</v>
          </cell>
          <cell r="R216" t="str">
            <v>414711331</v>
          </cell>
          <cell r="W216" t="str">
            <v>1706814512</v>
          </cell>
          <cell r="X216" t="str">
            <v>0969056593-0987267569</v>
          </cell>
          <cell r="Z216" t="str">
            <v>ivanpd1982@gmail.com</v>
          </cell>
          <cell r="AA216">
            <v>44940</v>
          </cell>
          <cell r="AD216">
            <v>1</v>
          </cell>
          <cell r="AE216">
            <v>1</v>
          </cell>
          <cell r="AH216" t="str">
            <v>BARRIO SANTA CLARA CASA ESQUINERA DE 5 PISOS COLOR BLANCO CON TEJA PLANTA BAJA PELUQUERIA  LISE COLOR ATRAS DEL PARQUE SAN ANTONIO</v>
          </cell>
          <cell r="AI216" t="str">
            <v>DESPACHO</v>
          </cell>
          <cell r="AJ216" t="str">
            <v>Normal</v>
          </cell>
          <cell r="AL216" t="str">
            <v>NO</v>
          </cell>
          <cell r="AN216" t="str">
            <v>TUE portabilidad</v>
          </cell>
          <cell r="AO216" t="str">
            <v>CANAL ONLINE</v>
          </cell>
          <cell r="AP216">
            <v>44940</v>
          </cell>
          <cell r="AR216" t="str">
            <v>FLEXTUENTI_414711331</v>
          </cell>
          <cell r="AS216">
            <v>330273</v>
          </cell>
          <cell r="AT216" t="str">
            <v>D40</v>
          </cell>
          <cell r="AU216" t="str">
            <v>BTC</v>
          </cell>
          <cell r="AV216">
            <v>1</v>
          </cell>
          <cell r="AW216" t="str">
            <v>LOCAL</v>
          </cell>
          <cell r="AX216" t="str">
            <v>ENTREGADO</v>
          </cell>
          <cell r="AY216" t="str">
            <v>HALFSIM TUENTI PREPAGO PORTABILIDAD: 1 und</v>
          </cell>
          <cell r="AZ216" t="str">
            <v>SIMCARD</v>
          </cell>
          <cell r="BA216" t="str">
            <v/>
          </cell>
        </row>
        <row r="217">
          <cell r="A217" t="str">
            <v>414711337</v>
          </cell>
          <cell r="B217" t="str">
            <v>FLEXTUENTI</v>
          </cell>
          <cell r="C217">
            <v>44940</v>
          </cell>
          <cell r="D217" t="str">
            <v>FLEXNET ECUADOR - FLEXTUENTI</v>
          </cell>
          <cell r="E217" t="str">
            <v>CALLE 28 DE JUNIO S/N Y GARCIA MORENO ENTRADA LLANO GRANDE</v>
          </cell>
          <cell r="H217" t="str">
            <v>170208</v>
          </cell>
          <cell r="I217" t="str">
            <v>QUITO</v>
          </cell>
          <cell r="J217" t="str">
            <v>PICHINCHA</v>
          </cell>
          <cell r="K217" t="str">
            <v>Raúl Vera</v>
          </cell>
          <cell r="L217" t="str">
            <v>FEBRES CORDERO  CALLEJON 12  DPTO 102 ENTRE VENEZUELA Y COLOMBIA</v>
          </cell>
          <cell r="O217" t="str">
            <v>090403</v>
          </cell>
          <cell r="P217" t="str">
            <v>090403</v>
          </cell>
          <cell r="Q217" t="str">
            <v>GUAYAS_GUAYAQUIL_FEBRES CORDERO</v>
          </cell>
          <cell r="R217" t="str">
            <v>414711337</v>
          </cell>
          <cell r="W217" t="str">
            <v>0908992068</v>
          </cell>
          <cell r="X217" t="str">
            <v>0984441356-0998037442</v>
          </cell>
          <cell r="Z217" t="str">
            <v>rgvera62@hotmail.com</v>
          </cell>
          <cell r="AA217">
            <v>44940</v>
          </cell>
          <cell r="AD217">
            <v>1</v>
          </cell>
          <cell r="AE217">
            <v>1</v>
          </cell>
          <cell r="AH217" t="str">
            <v>BARRIO PUERTO LISA DIAGONAL A DISENSA  CASA DE 3 PISOS COLOR GRIS CLARO</v>
          </cell>
          <cell r="AI217" t="str">
            <v>DESPACHO</v>
          </cell>
          <cell r="AJ217" t="str">
            <v>Normal</v>
          </cell>
          <cell r="AL217" t="str">
            <v>NO</v>
          </cell>
          <cell r="AN217" t="str">
            <v>TUE portabilidad</v>
          </cell>
          <cell r="AO217" t="str">
            <v>CANAL ONLINE</v>
          </cell>
          <cell r="AP217">
            <v>44940</v>
          </cell>
          <cell r="AR217" t="str">
            <v>FLEXTUENTI_414711337</v>
          </cell>
          <cell r="AS217">
            <v>330298</v>
          </cell>
          <cell r="AT217" t="str">
            <v>D40</v>
          </cell>
          <cell r="AU217" t="str">
            <v>BTC</v>
          </cell>
          <cell r="AV217">
            <v>1</v>
          </cell>
          <cell r="AW217" t="str">
            <v>LOCAL</v>
          </cell>
          <cell r="AX217" t="str">
            <v>ENTREGADO</v>
          </cell>
          <cell r="AY217" t="str">
            <v>HALFSIM TUENTI PREPAGO PORTABILIDAD: 1 und</v>
          </cell>
          <cell r="AZ217" t="str">
            <v>SIMCARD</v>
          </cell>
          <cell r="BA217" t="str">
            <v/>
          </cell>
        </row>
        <row r="218">
          <cell r="A218" t="str">
            <v>414711342</v>
          </cell>
          <cell r="B218" t="str">
            <v>FLEXTUENTI</v>
          </cell>
          <cell r="C218">
            <v>44940</v>
          </cell>
          <cell r="D218" t="str">
            <v>FLEXNET ECUADOR - FLEXTUENTI</v>
          </cell>
          <cell r="E218" t="str">
            <v>CALLE 28 DE JUNIO S/N Y GARCIA MORENO ENTRADA LLANO GRANDE</v>
          </cell>
          <cell r="H218" t="str">
            <v>170208</v>
          </cell>
          <cell r="I218" t="str">
            <v>QUITO</v>
          </cell>
          <cell r="J218" t="str">
            <v>PICHINCHA</v>
          </cell>
          <cell r="K218" t="str">
            <v>Nelson Torres</v>
          </cell>
          <cell r="L218" t="str">
            <v>PICOAZA  AV 5 DE JUNIO SN CALLE I</v>
          </cell>
          <cell r="O218" t="str">
            <v>102103</v>
          </cell>
          <cell r="P218" t="str">
            <v>102103</v>
          </cell>
          <cell r="Q218" t="str">
            <v>MANABI_PORTOVIEJO_PICOAZA</v>
          </cell>
          <cell r="R218" t="str">
            <v>414711342</v>
          </cell>
          <cell r="W218" t="str">
            <v>1351094972</v>
          </cell>
          <cell r="X218" t="str">
            <v>0983266308-0983266308</v>
          </cell>
          <cell r="Z218" t="str">
            <v>nelsonanthonytorrespin0@gmail.com</v>
          </cell>
          <cell r="AA218">
            <v>44940</v>
          </cell>
          <cell r="AD218">
            <v>1</v>
          </cell>
          <cell r="AE218">
            <v>1</v>
          </cell>
          <cell r="AH218" t="str">
            <v>SECTOR SAN CRISTOBAL FRENTE A FARMACIA SANTA MARTHA CASA 1 PISO ANARANJADA LOCAL DE AMACAS</v>
          </cell>
          <cell r="AI218" t="str">
            <v>DESPACHO</v>
          </cell>
          <cell r="AJ218" t="str">
            <v>Normal</v>
          </cell>
          <cell r="AL218" t="str">
            <v>NO</v>
          </cell>
          <cell r="AN218" t="str">
            <v>TUE portabilidad</v>
          </cell>
          <cell r="AO218" t="str">
            <v>CANAL ONLINE</v>
          </cell>
          <cell r="AP218">
            <v>44940</v>
          </cell>
          <cell r="AR218" t="str">
            <v>FLEXTUENTI_414711342</v>
          </cell>
          <cell r="AS218">
            <v>330278</v>
          </cell>
          <cell r="AT218" t="str">
            <v>D40</v>
          </cell>
          <cell r="AU218" t="str">
            <v>BTC</v>
          </cell>
          <cell r="AV218">
            <v>1</v>
          </cell>
          <cell r="AW218" t="str">
            <v>PROVINCIAL</v>
          </cell>
          <cell r="AX218" t="str">
            <v>ENTREGADO</v>
          </cell>
          <cell r="AY218" t="str">
            <v>HALFSIM TUENTI PREPAGO PORTABILIDAD: 1 und</v>
          </cell>
          <cell r="AZ218" t="str">
            <v>SIMCARD</v>
          </cell>
          <cell r="BA218" t="str">
            <v/>
          </cell>
        </row>
        <row r="219">
          <cell r="A219" t="str">
            <v>414711400</v>
          </cell>
          <cell r="B219" t="str">
            <v>FLEXTUENTI</v>
          </cell>
          <cell r="C219">
            <v>44940</v>
          </cell>
          <cell r="D219" t="str">
            <v>FLEXNET ECUADOR - FLEXTUENTI</v>
          </cell>
          <cell r="E219" t="str">
            <v>CALLE 28 DE JUNIO S/N Y GARCIA MORENO ENTRADA LLANO GRANDE</v>
          </cell>
          <cell r="H219" t="str">
            <v>170208</v>
          </cell>
          <cell r="I219" t="str">
            <v>QUITO</v>
          </cell>
          <cell r="J219" t="str">
            <v>PICHINCHA</v>
          </cell>
          <cell r="K219" t="str">
            <v>Magalis Cecibell Ramírez Álava</v>
          </cell>
          <cell r="L219" t="str">
            <v>18 DE OCTUBRE  CALLE  27 DE JUNIO  SAN  EDUCADORES Y AMIGOS</v>
          </cell>
          <cell r="O219" t="str">
            <v>130103</v>
          </cell>
          <cell r="P219" t="str">
            <v>130103</v>
          </cell>
          <cell r="Q219" t="str">
            <v>MANABI_PORTOVIEJO_18 DE OCTUBRE</v>
          </cell>
          <cell r="R219" t="str">
            <v>414711400</v>
          </cell>
          <cell r="W219" t="str">
            <v>1305007534</v>
          </cell>
          <cell r="X219" t="str">
            <v>0990846756-0997946865</v>
          </cell>
          <cell r="Z219" t="str">
            <v>magalisa1968@gmail.com</v>
          </cell>
          <cell r="AA219">
            <v>44940</v>
          </cell>
          <cell r="AD219">
            <v>1</v>
          </cell>
          <cell r="AE219">
            <v>1</v>
          </cell>
          <cell r="AH219" t="str">
            <v>CIUDADELA EL MAESTRO CASA DE 1 PISO COLOR LILA FRENTE CRAB S HOUSE  MARISCOS Y ALGO MAS</v>
          </cell>
          <cell r="AI219" t="str">
            <v>DESPACHO</v>
          </cell>
          <cell r="AJ219" t="str">
            <v>Normal</v>
          </cell>
          <cell r="AL219" t="str">
            <v>NO</v>
          </cell>
          <cell r="AN219" t="str">
            <v>TUE portabilidad</v>
          </cell>
          <cell r="AO219" t="str">
            <v>CANAL ONLINE</v>
          </cell>
          <cell r="AP219">
            <v>44940</v>
          </cell>
          <cell r="AR219" t="str">
            <v>FLEXTUENTI_414711400</v>
          </cell>
          <cell r="AS219">
            <v>330275</v>
          </cell>
          <cell r="AT219" t="str">
            <v>D40</v>
          </cell>
          <cell r="AU219" t="str">
            <v>BTC</v>
          </cell>
          <cell r="AV219">
            <v>1</v>
          </cell>
          <cell r="AW219" t="str">
            <v>PROVINCIAL</v>
          </cell>
          <cell r="AX219" t="str">
            <v>ENTREGADO</v>
          </cell>
          <cell r="AY219" t="str">
            <v>HALFSIM TUENTI PREPAGO PORTABILIDAD: 1 und</v>
          </cell>
          <cell r="AZ219" t="str">
            <v>SIMCARD</v>
          </cell>
          <cell r="BA219" t="str">
            <v/>
          </cell>
        </row>
        <row r="220">
          <cell r="A220" t="str">
            <v>414711419</v>
          </cell>
          <cell r="B220" t="str">
            <v>FLEXTUENTI</v>
          </cell>
          <cell r="C220">
            <v>44940</v>
          </cell>
          <cell r="D220" t="str">
            <v>FLEXNET ECUADOR - FLEXTUENTI</v>
          </cell>
          <cell r="E220" t="str">
            <v>CALLE 28 DE JUNIO S/N Y GARCIA MORENO ENTRADA LLANO GRANDE</v>
          </cell>
          <cell r="H220" t="str">
            <v>170208</v>
          </cell>
          <cell r="I220" t="str">
            <v>QUITO</v>
          </cell>
          <cell r="J220" t="str">
            <v>PICHINCHA</v>
          </cell>
          <cell r="K220" t="str">
            <v>María Belén Montes de Oca Castellanos</v>
          </cell>
          <cell r="L220" t="str">
            <v>KENNEDY CALLE ABELARDO MONTALVO  E5 96  ALBERTO FREILE</v>
          </cell>
          <cell r="O220" t="str">
            <v>170502</v>
          </cell>
          <cell r="P220" t="str">
            <v>170502</v>
          </cell>
          <cell r="Q220" t="str">
            <v>PICHINCHA_QUITO_KENNEDY</v>
          </cell>
          <cell r="R220" t="str">
            <v>414711419</v>
          </cell>
          <cell r="W220" t="str">
            <v>1718528753</v>
          </cell>
          <cell r="X220" t="str">
            <v>0999807217-0979164691</v>
          </cell>
          <cell r="Z220" t="str">
            <v>mabelenmdo@live.com</v>
          </cell>
          <cell r="AA220">
            <v>44940</v>
          </cell>
          <cell r="AD220">
            <v>1</v>
          </cell>
          <cell r="AE220">
            <v>1</v>
          </cell>
          <cell r="AH220" t="str">
            <v>SECTOR LA LUZ CASA DE UNA PLANTA CON  PORTON VERDE A 1 CUADRA ANTES DE  JOSE EL CAPITAN CANGREJO</v>
          </cell>
          <cell r="AI220" t="str">
            <v>DESPACHO</v>
          </cell>
          <cell r="AJ220" t="str">
            <v>Normal</v>
          </cell>
          <cell r="AL220" t="str">
            <v>NO</v>
          </cell>
          <cell r="AN220" t="str">
            <v>TUE portabilidad</v>
          </cell>
          <cell r="AO220" t="str">
            <v>CANAL ONLINE</v>
          </cell>
          <cell r="AP220">
            <v>44940</v>
          </cell>
          <cell r="AR220" t="str">
            <v>FLEXTUENTI_414711419</v>
          </cell>
          <cell r="AS220">
            <v>330260</v>
          </cell>
          <cell r="AT220" t="str">
            <v>D40</v>
          </cell>
          <cell r="AU220" t="str">
            <v>BTC</v>
          </cell>
          <cell r="AV220">
            <v>1</v>
          </cell>
          <cell r="AW220" t="str">
            <v>LOCAL</v>
          </cell>
          <cell r="AX220" t="str">
            <v>ENTREGADO</v>
          </cell>
          <cell r="AY220" t="str">
            <v>HALFSIM TUENTI PREPAGO PORTABILIDAD: 1 und</v>
          </cell>
          <cell r="AZ220" t="str">
            <v>SIMCARD</v>
          </cell>
          <cell r="BA220" t="str">
            <v/>
          </cell>
        </row>
        <row r="221">
          <cell r="A221" t="str">
            <v>414711420</v>
          </cell>
          <cell r="B221" t="str">
            <v>FLEXTUENTI</v>
          </cell>
          <cell r="C221">
            <v>44940</v>
          </cell>
          <cell r="D221" t="str">
            <v>FLEXNET ECUADOR - FLEXTUENTI</v>
          </cell>
          <cell r="E221" t="str">
            <v>CALLE 28 DE JUNIO S/N Y GARCIA MORENO ENTRADA LLANO GRANDE</v>
          </cell>
          <cell r="H221" t="str">
            <v>170208</v>
          </cell>
          <cell r="I221" t="str">
            <v>QUITO</v>
          </cell>
          <cell r="J221" t="str">
            <v>PICHINCHA</v>
          </cell>
          <cell r="K221" t="str">
            <v>Andrea Espinoza</v>
          </cell>
          <cell r="L221" t="str">
            <v>CUMBAYA  AV INTEROCEANICA SN PJE EL VALLE</v>
          </cell>
          <cell r="O221" t="str">
            <v>170157</v>
          </cell>
          <cell r="P221" t="str">
            <v>170157</v>
          </cell>
          <cell r="Q221" t="str">
            <v>PICHINCHA_QUITO_CUMBAYA</v>
          </cell>
          <cell r="R221" t="str">
            <v>414711420</v>
          </cell>
          <cell r="W221" t="str">
            <v>1727159053</v>
          </cell>
          <cell r="X221" t="str">
            <v>0983728620-0983728620</v>
          </cell>
          <cell r="Z221" t="str">
            <v>andrelcm23@hotmail.com</v>
          </cell>
          <cell r="AA221">
            <v>44940</v>
          </cell>
          <cell r="AD221">
            <v>1</v>
          </cell>
          <cell r="AE221">
            <v>1</v>
          </cell>
          <cell r="AH221" t="str">
            <v>SECTOR CUMBAYA EN EL CENTRO CEOMERCIAL SCALA SHOPPING FRENTE A PACARI EN EL LOCAL COLE HAAN PRIMER PISO</v>
          </cell>
          <cell r="AI221" t="str">
            <v>DESPACHO</v>
          </cell>
          <cell r="AJ221" t="str">
            <v>Normal</v>
          </cell>
          <cell r="AL221" t="str">
            <v>NO</v>
          </cell>
          <cell r="AN221" t="str">
            <v>TUE portabilidad</v>
          </cell>
          <cell r="AO221" t="str">
            <v>CANAL ONLINE</v>
          </cell>
          <cell r="AP221">
            <v>44940</v>
          </cell>
          <cell r="AR221" t="str">
            <v>FLEXTUENTI_414711420</v>
          </cell>
          <cell r="AS221">
            <v>330224</v>
          </cell>
          <cell r="AT221" t="str">
            <v>D40</v>
          </cell>
          <cell r="AU221" t="str">
            <v>BTC</v>
          </cell>
          <cell r="AV221">
            <v>1</v>
          </cell>
          <cell r="AW221" t="str">
            <v>LOCAL</v>
          </cell>
          <cell r="AX221" t="str">
            <v>ENTREGADO</v>
          </cell>
          <cell r="AY221" t="str">
            <v>HALFSIM TUENTI PREPAGO PORTABILIDAD: 1 und</v>
          </cell>
          <cell r="AZ221" t="str">
            <v>SIMCARD</v>
          </cell>
          <cell r="BA221" t="str">
            <v/>
          </cell>
        </row>
        <row r="222">
          <cell r="A222" t="str">
            <v>414711443</v>
          </cell>
          <cell r="B222" t="str">
            <v>FLEXTUENTI</v>
          </cell>
          <cell r="C222">
            <v>44940</v>
          </cell>
          <cell r="D222" t="str">
            <v>FLEXNET ECUADOR - FLEXTUENTI</v>
          </cell>
          <cell r="E222" t="str">
            <v>CALLE 28 DE JUNIO S/N Y GARCIA MORENO ENTRADA LLANO GRANDE</v>
          </cell>
          <cell r="H222" t="str">
            <v>170208</v>
          </cell>
          <cell r="I222" t="str">
            <v>QUITO</v>
          </cell>
          <cell r="J222" t="str">
            <v>PICHINCHA</v>
          </cell>
          <cell r="K222" t="str">
            <v>William Caiza</v>
          </cell>
          <cell r="L222" t="str">
            <v>POMASQUI  AV LA PAMPA  LT 8  SN O CALLE E1T</v>
          </cell>
          <cell r="O222" t="str">
            <v>170311</v>
          </cell>
          <cell r="P222" t="str">
            <v>170311</v>
          </cell>
          <cell r="Q222" t="str">
            <v>PICHINCHA_QUITO_POMASQUI</v>
          </cell>
          <cell r="R222" t="str">
            <v>414711443</v>
          </cell>
          <cell r="W222" t="str">
            <v>1718549908</v>
          </cell>
          <cell r="X222" t="str">
            <v>0993809852-0987179025</v>
          </cell>
          <cell r="Z222" t="str">
            <v>antonella.caiza2005@gmail.com</v>
          </cell>
          <cell r="AA222">
            <v>44940</v>
          </cell>
          <cell r="AD222">
            <v>1</v>
          </cell>
          <cell r="AE222">
            <v>1</v>
          </cell>
          <cell r="AH222" t="str">
            <v>BARRIO SAN CAYETANO CASA DE 3 PISOS COLOR BLANCO LA ENTRADA POR LA PAILITA HELADERIA SIGUIENDO TODA LA CALLE HASTA EL TOPE LA CUCHARA</v>
          </cell>
          <cell r="AI222" t="str">
            <v>DESPACHO</v>
          </cell>
          <cell r="AJ222" t="str">
            <v>Normal</v>
          </cell>
          <cell r="AL222" t="str">
            <v>NO</v>
          </cell>
          <cell r="AN222" t="str">
            <v>TUE portabilidad</v>
          </cell>
          <cell r="AO222" t="str">
            <v>CANAL ONLINE</v>
          </cell>
          <cell r="AP222">
            <v>44940</v>
          </cell>
          <cell r="AR222" t="str">
            <v>FLEXTUENTI_414711443</v>
          </cell>
          <cell r="AS222">
            <v>330228</v>
          </cell>
          <cell r="AT222" t="str">
            <v>D40</v>
          </cell>
          <cell r="AU222" t="str">
            <v>BTC</v>
          </cell>
          <cell r="AV222">
            <v>1</v>
          </cell>
          <cell r="AW222" t="str">
            <v>LOCAL</v>
          </cell>
          <cell r="AX222" t="str">
            <v>ENTREGADO</v>
          </cell>
          <cell r="AY222" t="str">
            <v>HALFSIM TUENTI PREPAGO PORTABILIDAD: 1 und</v>
          </cell>
          <cell r="AZ222" t="str">
            <v>SIMCARD</v>
          </cell>
          <cell r="BA222" t="str">
            <v/>
          </cell>
        </row>
        <row r="223">
          <cell r="A223" t="str">
            <v>414711461</v>
          </cell>
          <cell r="B223" t="str">
            <v>FLEXTUENTI</v>
          </cell>
          <cell r="C223">
            <v>44940</v>
          </cell>
          <cell r="D223" t="str">
            <v>FLEXNET ECUADOR - FLEXTUENTI</v>
          </cell>
          <cell r="E223" t="str">
            <v>CALLE 28 DE JUNIO S/N Y GARCIA MORENO ENTRADA LLANO GRANDE</v>
          </cell>
          <cell r="H223" t="str">
            <v>170208</v>
          </cell>
          <cell r="I223" t="str">
            <v>QUITO</v>
          </cell>
          <cell r="J223" t="str">
            <v>PICHINCHA</v>
          </cell>
          <cell r="K223" t="str">
            <v>TATIANA KARINA MENDIETA CALVA</v>
          </cell>
          <cell r="L223" t="str">
            <v>BOMBOLI   AV  PUERTO ILA SN TEODORO WOLF</v>
          </cell>
          <cell r="O223" t="str">
            <v>230203</v>
          </cell>
          <cell r="P223" t="str">
            <v>230203</v>
          </cell>
          <cell r="Q223" t="str">
            <v>SANTO DOMINGO DE LOS TSACHILAS_SANTO DOMINGO_BOMBOLI</v>
          </cell>
          <cell r="R223" t="str">
            <v>414711461</v>
          </cell>
          <cell r="W223" t="str">
            <v>1718664707</v>
          </cell>
          <cell r="X223" t="str">
            <v>0983815526-0999168410</v>
          </cell>
          <cell r="Z223" t="str">
            <v>taty_19mtatiana@homtail.com</v>
          </cell>
          <cell r="AA223">
            <v>44940</v>
          </cell>
          <cell r="AD223">
            <v>1</v>
          </cell>
          <cell r="AE223">
            <v>1</v>
          </cell>
          <cell r="AH223" t="str">
            <v>SECTOR BOMBOLI FRENTE A CLINICA BARREZUETA  CASA 2 PISOS ROSADO PB MAJITO DULCE EXPRESION</v>
          </cell>
          <cell r="AI223" t="str">
            <v>DESPACHO</v>
          </cell>
          <cell r="AJ223" t="str">
            <v>Normal</v>
          </cell>
          <cell r="AL223" t="str">
            <v>NO</v>
          </cell>
          <cell r="AN223" t="str">
            <v>TUE portabilidad</v>
          </cell>
          <cell r="AO223" t="str">
            <v>CANAL ONLINE</v>
          </cell>
          <cell r="AP223">
            <v>44940</v>
          </cell>
          <cell r="AR223" t="str">
            <v>FLEXTUENTI_414711461</v>
          </cell>
          <cell r="AS223">
            <v>330221</v>
          </cell>
          <cell r="AT223" t="str">
            <v>D40</v>
          </cell>
          <cell r="AU223" t="str">
            <v>BTC</v>
          </cell>
          <cell r="AV223">
            <v>1</v>
          </cell>
          <cell r="AW223" t="str">
            <v>PROVINCIAL</v>
          </cell>
          <cell r="AX223" t="str">
            <v>ENTREGADO</v>
          </cell>
          <cell r="AY223" t="str">
            <v>HALFSIM TUENTI PREPAGO PORTABILIDAD: 1 und</v>
          </cell>
          <cell r="AZ223" t="str">
            <v>SIMCARD</v>
          </cell>
          <cell r="BA223" t="str">
            <v/>
          </cell>
        </row>
        <row r="224">
          <cell r="A224" t="str">
            <v>414712714</v>
          </cell>
          <cell r="B224" t="str">
            <v>FLEXTUENTI</v>
          </cell>
          <cell r="C224">
            <v>44940</v>
          </cell>
          <cell r="D224" t="str">
            <v>FLEXNET ECUADOR - FLEXTUENTI</v>
          </cell>
          <cell r="E224" t="str">
            <v>CALLE 28 DE JUNIO S/N Y GARCIA MORENO ENTRADA LLANO GRANDE</v>
          </cell>
          <cell r="H224" t="str">
            <v>170208</v>
          </cell>
          <cell r="I224" t="str">
            <v>QUITO</v>
          </cell>
          <cell r="J224" t="str">
            <v>PICHINCHA</v>
          </cell>
          <cell r="K224" t="str">
            <v>Diego Sánchez</v>
          </cell>
          <cell r="L224" t="str">
            <v>LA CONCEPCION CALLE JUAN ARAUZ  N52 103 AMALIA EGUIGUREN</v>
          </cell>
          <cell r="O224" t="str">
            <v>170528</v>
          </cell>
          <cell r="P224" t="str">
            <v>170528</v>
          </cell>
          <cell r="Q224" t="str">
            <v>PICHINCHA_QUITO_LA CONCEPCION</v>
          </cell>
          <cell r="R224" t="str">
            <v>414712714</v>
          </cell>
          <cell r="W224" t="str">
            <v>1706859434</v>
          </cell>
          <cell r="X224" t="str">
            <v>0964219563-0978727304</v>
          </cell>
          <cell r="Z224" t="str">
            <v>diegosnchez6@gmail.com</v>
          </cell>
          <cell r="AA224">
            <v>44940</v>
          </cell>
          <cell r="AD224">
            <v>1</v>
          </cell>
          <cell r="AE224">
            <v>1</v>
          </cell>
          <cell r="AH224" t="str">
            <v>BARRIO SAN FERNANDO  EDIFICIO  DE 3 PISOS COLOR VERDE CON  BLANCO A 1 CUADRA  DE SAGRADO CORAZON DE JESUS</v>
          </cell>
          <cell r="AI224" t="str">
            <v>DESPACHO</v>
          </cell>
          <cell r="AJ224" t="str">
            <v>Normal</v>
          </cell>
          <cell r="AL224" t="str">
            <v>NO</v>
          </cell>
          <cell r="AN224" t="str">
            <v>TUE portabilidad</v>
          </cell>
          <cell r="AO224" t="str">
            <v>CANAL ONLINE</v>
          </cell>
          <cell r="AP224">
            <v>44940</v>
          </cell>
          <cell r="AR224" t="str">
            <v>FLEXTUENTI_414712714</v>
          </cell>
          <cell r="AS224">
            <v>330241</v>
          </cell>
          <cell r="AT224" t="str">
            <v>D40</v>
          </cell>
          <cell r="AU224" t="str">
            <v>BTC</v>
          </cell>
          <cell r="AV224">
            <v>1</v>
          </cell>
          <cell r="AW224" t="str">
            <v>LOCAL</v>
          </cell>
          <cell r="AX224" t="str">
            <v>ENTREGADO</v>
          </cell>
          <cell r="AY224" t="str">
            <v>HALFSIM TUENTI PREPAGO PORTABILIDAD: 1 und</v>
          </cell>
          <cell r="AZ224" t="str">
            <v>SIMCARD</v>
          </cell>
          <cell r="BA224" t="str">
            <v/>
          </cell>
        </row>
        <row r="225">
          <cell r="A225" t="str">
            <v>414712718</v>
          </cell>
          <cell r="B225" t="str">
            <v>FLEXTUENTI</v>
          </cell>
          <cell r="C225">
            <v>44940</v>
          </cell>
          <cell r="D225" t="str">
            <v>FLEXNET ECUADOR - FLEXTUENTI</v>
          </cell>
          <cell r="E225" t="str">
            <v>CALLE 28 DE JUNIO S/N Y GARCIA MORENO ENTRADA LLANO GRANDE</v>
          </cell>
          <cell r="H225" t="str">
            <v>170208</v>
          </cell>
          <cell r="I225" t="str">
            <v>QUITO</v>
          </cell>
          <cell r="J225" t="str">
            <v>PICHINCHA</v>
          </cell>
          <cell r="K225" t="str">
            <v>Melida Jiménez</v>
          </cell>
          <cell r="L225" t="str">
            <v>PUENGASI   CALLE B SN CALLE T</v>
          </cell>
          <cell r="O225" t="str">
            <v>170145</v>
          </cell>
          <cell r="P225" t="str">
            <v>170145</v>
          </cell>
          <cell r="Q225" t="str">
            <v>PICHINCHA_QUITO_PUENGASI</v>
          </cell>
          <cell r="R225" t="str">
            <v>414712718</v>
          </cell>
          <cell r="W225" t="str">
            <v>1714120852</v>
          </cell>
          <cell r="X225" t="str">
            <v>0980377910-0980377910</v>
          </cell>
          <cell r="Z225" t="str">
            <v>melidajimenez01@hotmail.com</v>
          </cell>
          <cell r="AA225">
            <v>44940</v>
          </cell>
          <cell r="AD225">
            <v>1</v>
          </cell>
          <cell r="AE225">
            <v>1</v>
          </cell>
          <cell r="AH225" t="str">
            <v>SECTOR SAUCES DEL VALLE DIAGONAL A CASA SOMOS PUEGASI CASA2 PISOS VERDE OLIVA PORTON NEGRO ENTREGAR A PARTIR DE LAS 16 H 00</v>
          </cell>
          <cell r="AI225" t="str">
            <v>DESPACHO</v>
          </cell>
          <cell r="AJ225" t="str">
            <v>Normal</v>
          </cell>
          <cell r="AL225" t="str">
            <v>NO</v>
          </cell>
          <cell r="AN225" t="str">
            <v>TUE portabilidad</v>
          </cell>
          <cell r="AO225" t="str">
            <v>CANAL ONLINE</v>
          </cell>
          <cell r="AP225">
            <v>44940</v>
          </cell>
          <cell r="AR225" t="str">
            <v>FLEXTUENTI_414712718</v>
          </cell>
          <cell r="AS225">
            <v>330238</v>
          </cell>
          <cell r="AT225" t="str">
            <v>D40</v>
          </cell>
          <cell r="AU225" t="str">
            <v>BTC</v>
          </cell>
          <cell r="AV225">
            <v>1</v>
          </cell>
          <cell r="AW225" t="str">
            <v>LOCAL</v>
          </cell>
          <cell r="AX225" t="str">
            <v>ENTREGADO</v>
          </cell>
          <cell r="AY225" t="str">
            <v>HALFSIM TUENTI PREPAGO PORTABILIDAD: 1 und</v>
          </cell>
          <cell r="AZ225" t="str">
            <v>SIMCARD</v>
          </cell>
          <cell r="BA225" t="str">
            <v/>
          </cell>
        </row>
        <row r="226">
          <cell r="A226" t="str">
            <v>414712720</v>
          </cell>
          <cell r="B226" t="str">
            <v>FLEXTUENTI</v>
          </cell>
          <cell r="C226">
            <v>44940</v>
          </cell>
          <cell r="D226" t="str">
            <v>FLEXNET ECUADOR - FLEXTUENTI</v>
          </cell>
          <cell r="E226" t="str">
            <v>CALLE 28 DE JUNIO S/N Y GARCIA MORENO ENTRADA LLANO GRANDE</v>
          </cell>
          <cell r="H226" t="str">
            <v>170208</v>
          </cell>
          <cell r="I226" t="str">
            <v>QUITO</v>
          </cell>
          <cell r="J226" t="str">
            <v>PICHINCHA</v>
          </cell>
          <cell r="K226" t="str">
            <v>Diego Vinicio Oña Cayo</v>
          </cell>
          <cell r="L226" t="str">
            <v>OFICINA TRAMACO LATACUNGA</v>
          </cell>
          <cell r="O226" t="str">
            <v>LATACUNGA</v>
          </cell>
          <cell r="P226" t="str">
            <v>LATACUNGA</v>
          </cell>
          <cell r="Q226" t="str">
            <v>COTOPAXI_LATACUNGA_</v>
          </cell>
          <cell r="R226" t="str">
            <v>414712720</v>
          </cell>
          <cell r="W226" t="str">
            <v>0504153347</v>
          </cell>
          <cell r="X226" t="str">
            <v>0962645738-0968404097</v>
          </cell>
          <cell r="Z226" t="str">
            <v>diegoona99@outlook.com</v>
          </cell>
          <cell r="AA226">
            <v>44940</v>
          </cell>
          <cell r="AD226">
            <v>1</v>
          </cell>
          <cell r="AE226">
            <v>1</v>
          </cell>
          <cell r="AH226" t="str">
            <v/>
          </cell>
          <cell r="AI226" t="str">
            <v>DESPACHO</v>
          </cell>
          <cell r="AJ226" t="str">
            <v>DERIVADO PICK UP</v>
          </cell>
          <cell r="AL226" t="str">
            <v>NO</v>
          </cell>
          <cell r="AN226" t="str">
            <v>TUE portabilidad</v>
          </cell>
          <cell r="AO226" t="str">
            <v>CANAL ONLINE</v>
          </cell>
          <cell r="AP226">
            <v>44940</v>
          </cell>
          <cell r="AR226" t="str">
            <v>FLEXTUENTI_414712720</v>
          </cell>
          <cell r="AS226">
            <v>330307</v>
          </cell>
          <cell r="AT226" t="str">
            <v>D40</v>
          </cell>
          <cell r="AU226" t="str">
            <v>BTC</v>
          </cell>
          <cell r="AV226">
            <v>1</v>
          </cell>
          <cell r="AW226" t="str">
            <v>PROVINCIAL</v>
          </cell>
          <cell r="AX226" t="str">
            <v>ENTREGADO</v>
          </cell>
          <cell r="AY226" t="str">
            <v>HALFSIM TUENTI PREPAGO PORTABILIDAD: 1 und</v>
          </cell>
          <cell r="AZ226" t="str">
            <v>SIMCARD</v>
          </cell>
          <cell r="BA226" t="str">
            <v/>
          </cell>
        </row>
        <row r="227">
          <cell r="A227" t="str">
            <v>414712787</v>
          </cell>
          <cell r="B227" t="str">
            <v>FLEXTUENTI</v>
          </cell>
          <cell r="C227">
            <v>44940</v>
          </cell>
          <cell r="D227" t="str">
            <v>FLEXNET ECUADOR - FLEXTUENTI</v>
          </cell>
          <cell r="E227" t="str">
            <v>CALLE 28 DE JUNIO S/N Y GARCIA MORENO ENTRADA LLANO GRANDE</v>
          </cell>
          <cell r="H227" t="str">
            <v>170208</v>
          </cell>
          <cell r="I227" t="str">
            <v>QUITO</v>
          </cell>
          <cell r="J227" t="str">
            <v>PICHINCHA</v>
          </cell>
          <cell r="K227" t="str">
            <v>Vanessa Vera</v>
          </cell>
          <cell r="L227" t="str">
            <v>SANTA LUCIA CALLE NESTOR RIVADENEIRA FAJARDO SN  CALLE DOMINGO SALAME IDROVO</v>
          </cell>
          <cell r="O227" t="str">
            <v>091908</v>
          </cell>
          <cell r="P227" t="str">
            <v>091908</v>
          </cell>
          <cell r="Q227" t="str">
            <v>GUAYAS_SANTA LUCIA_SANTA LUCIA</v>
          </cell>
          <cell r="R227" t="str">
            <v>414712787</v>
          </cell>
          <cell r="W227" t="str">
            <v>0921316816</v>
          </cell>
          <cell r="X227" t="str">
            <v>0986564609-0986564609</v>
          </cell>
          <cell r="Z227" t="str">
            <v>jarleypluasvera@gmail.com</v>
          </cell>
          <cell r="AA227">
            <v>44940</v>
          </cell>
          <cell r="AD227">
            <v>1</v>
          </cell>
          <cell r="AE227">
            <v>1</v>
          </cell>
          <cell r="AH227" t="str">
            <v>CDLA SAN JAVIER CASA DE 1 PISO COLOR AMARILLO PARTE DE ADELANTE TIENDA SN  JUNTO A POLLOS A LA BRASA EL SABROSON DE FREDDY</v>
          </cell>
          <cell r="AI227" t="str">
            <v>DESPACHO</v>
          </cell>
          <cell r="AJ227" t="str">
            <v>Normal</v>
          </cell>
          <cell r="AL227" t="str">
            <v>NO</v>
          </cell>
          <cell r="AN227" t="str">
            <v>TUE portabilidad</v>
          </cell>
          <cell r="AO227" t="str">
            <v>CANAL ONLINE</v>
          </cell>
          <cell r="AP227">
            <v>44940</v>
          </cell>
          <cell r="AR227" t="str">
            <v>FLEXTUENTI_414712787</v>
          </cell>
          <cell r="AS227">
            <v>330240</v>
          </cell>
          <cell r="AT227" t="str">
            <v>D40</v>
          </cell>
          <cell r="AU227" t="str">
            <v>BTC</v>
          </cell>
          <cell r="AV227">
            <v>1</v>
          </cell>
          <cell r="AW227" t="str">
            <v>PROVINCIAL</v>
          </cell>
          <cell r="AX227" t="str">
            <v>EN_TRANSITO</v>
          </cell>
          <cell r="AY227" t="str">
            <v>HALFSIM TUENTI PREPAGO PORTABILIDAD: 1 und</v>
          </cell>
          <cell r="AZ227" t="str">
            <v>SIMCARD</v>
          </cell>
          <cell r="BA227" t="str">
            <v/>
          </cell>
        </row>
        <row r="228">
          <cell r="A228" t="str">
            <v>414712796</v>
          </cell>
          <cell r="B228" t="str">
            <v>FLEXTUENTI</v>
          </cell>
          <cell r="C228">
            <v>44940</v>
          </cell>
          <cell r="D228" t="str">
            <v>FLEXNET ECUADOR - FLEXTUENTI</v>
          </cell>
          <cell r="E228" t="str">
            <v>CALLE 28 DE JUNIO S/N Y GARCIA MORENO ENTRADA LLANO GRANDE</v>
          </cell>
          <cell r="H228" t="str">
            <v>170208</v>
          </cell>
          <cell r="I228" t="str">
            <v>QUITO</v>
          </cell>
          <cell r="J228" t="str">
            <v>PICHINCHA</v>
          </cell>
          <cell r="K228" t="str">
            <v>Aldair Cando</v>
          </cell>
          <cell r="L228" t="str">
            <v>GUAMANI  LEONIDAS DUBLES SN E3J</v>
          </cell>
          <cell r="O228" t="str">
            <v>170132</v>
          </cell>
          <cell r="P228" t="str">
            <v>170132</v>
          </cell>
          <cell r="Q228" t="str">
            <v>PICHINCHA_QUITO_GUAMANI</v>
          </cell>
          <cell r="R228" t="str">
            <v>414712796</v>
          </cell>
          <cell r="W228" t="str">
            <v>0401812953</v>
          </cell>
          <cell r="X228" t="str">
            <v>0995383722-0995383722</v>
          </cell>
          <cell r="Z228" t="str">
            <v>aldaircando13@gmail.com</v>
          </cell>
          <cell r="AA228">
            <v>44940</v>
          </cell>
          <cell r="AD228">
            <v>1</v>
          </cell>
          <cell r="AE228">
            <v>1</v>
          </cell>
          <cell r="AH228" t="str">
            <v>SECTOR CAUPICHO FRENTE A TIENDA CASA 1 PISO BLANCA CON CERCADO ELECTRICO</v>
          </cell>
          <cell r="AI228" t="str">
            <v>DESPACHO</v>
          </cell>
          <cell r="AJ228" t="str">
            <v>Normal</v>
          </cell>
          <cell r="AL228" t="str">
            <v>NO</v>
          </cell>
          <cell r="AN228" t="str">
            <v>TUE portabilidad</v>
          </cell>
          <cell r="AO228" t="str">
            <v>CANAL ONLINE</v>
          </cell>
          <cell r="AP228">
            <v>44940</v>
          </cell>
          <cell r="AR228" t="str">
            <v>FLEXTUENTI_414712796</v>
          </cell>
          <cell r="AS228">
            <v>330280</v>
          </cell>
          <cell r="AT228" t="str">
            <v>D40</v>
          </cell>
          <cell r="AU228" t="str">
            <v>BTC</v>
          </cell>
          <cell r="AV228">
            <v>1</v>
          </cell>
          <cell r="AW228" t="str">
            <v>LOCAL</v>
          </cell>
          <cell r="AX228" t="str">
            <v>EN_TRANSITO</v>
          </cell>
          <cell r="AY228" t="str">
            <v>HALFSIM TUENTI PREPAGO PORTABILIDAD: 1 und</v>
          </cell>
          <cell r="AZ228" t="str">
            <v>SIMCARD</v>
          </cell>
          <cell r="BA228" t="str">
            <v/>
          </cell>
        </row>
        <row r="229">
          <cell r="A229" t="str">
            <v>414712839</v>
          </cell>
          <cell r="B229" t="str">
            <v>FLEXTUENTI</v>
          </cell>
          <cell r="C229">
            <v>44940</v>
          </cell>
          <cell r="D229" t="str">
            <v>FLEXNET ECUADOR - FLEXTUENTI</v>
          </cell>
          <cell r="E229" t="str">
            <v>CALLE 28 DE JUNIO S/N Y GARCIA MORENO ENTRADA LLANO GRANDE</v>
          </cell>
          <cell r="H229" t="str">
            <v>170208</v>
          </cell>
          <cell r="I229" t="str">
            <v>QUITO</v>
          </cell>
          <cell r="J229" t="str">
            <v>PICHINCHA</v>
          </cell>
          <cell r="K229" t="str">
            <v>Graciela Peña</v>
          </cell>
          <cell r="L229" t="str">
            <v>YANUNCAY CALLE FRAY GASPAR DE CARVAJAL N2 85  AV  DON BOSCO</v>
          </cell>
          <cell r="O229" t="str">
            <v>010201</v>
          </cell>
          <cell r="P229" t="str">
            <v>010201</v>
          </cell>
          <cell r="Q229" t="str">
            <v>AZUAY_CUENCA_YANUNCAY</v>
          </cell>
          <cell r="R229" t="str">
            <v>414712839</v>
          </cell>
          <cell r="W229" t="str">
            <v>0103617957</v>
          </cell>
          <cell r="X229" t="str">
            <v>0996460437-0982159087</v>
          </cell>
          <cell r="Z229" t="str">
            <v>chelolis90@gmail.com</v>
          </cell>
          <cell r="AA229">
            <v>44940</v>
          </cell>
          <cell r="AD229">
            <v>1</v>
          </cell>
          <cell r="AE229">
            <v>1</v>
          </cell>
          <cell r="AH229" t="str">
            <v>SECTOR LA INDURAMA ENTREGAR EN SERVICIO AUTOMOTRIZ ELECTRICO JP7 JUNTO A LA PANADERIA LA HOGAZA</v>
          </cell>
          <cell r="AI229" t="str">
            <v>DESPACHO</v>
          </cell>
          <cell r="AJ229" t="str">
            <v>Normal</v>
          </cell>
          <cell r="AL229" t="str">
            <v>NO</v>
          </cell>
          <cell r="AN229" t="str">
            <v>TUE portabilidad</v>
          </cell>
          <cell r="AO229" t="str">
            <v>CANAL ONLINE</v>
          </cell>
          <cell r="AP229">
            <v>44940</v>
          </cell>
          <cell r="AR229" t="str">
            <v>FLEXTUENTI_414712839</v>
          </cell>
          <cell r="AS229">
            <v>330300</v>
          </cell>
          <cell r="AT229" t="str">
            <v>D40</v>
          </cell>
          <cell r="AU229" t="str">
            <v>BTC</v>
          </cell>
          <cell r="AV229">
            <v>1</v>
          </cell>
          <cell r="AW229" t="str">
            <v>PROVINCIAL</v>
          </cell>
          <cell r="AX229" t="str">
            <v>ENTREGADO</v>
          </cell>
          <cell r="AY229" t="str">
            <v>HALFSIM TUENTI PREPAGO PORTABILIDAD: 1 und</v>
          </cell>
          <cell r="AZ229" t="str">
            <v>SIMCARD</v>
          </cell>
          <cell r="BA229" t="str">
            <v/>
          </cell>
        </row>
        <row r="230">
          <cell r="A230" t="str">
            <v>414712841</v>
          </cell>
          <cell r="B230" t="str">
            <v>FLEXTUENTI</v>
          </cell>
          <cell r="C230">
            <v>44940</v>
          </cell>
          <cell r="D230" t="str">
            <v>FLEXNET ECUADOR - FLEXTUENTI</v>
          </cell>
          <cell r="E230" t="str">
            <v>CALLE 28 DE JUNIO S/N Y GARCIA MORENO ENTRADA LLANO GRANDE</v>
          </cell>
          <cell r="H230" t="str">
            <v>170208</v>
          </cell>
          <cell r="I230" t="str">
            <v>QUITO</v>
          </cell>
          <cell r="J230" t="str">
            <v>PICHINCHA</v>
          </cell>
          <cell r="K230" t="str">
            <v>LUIS ENRIQUE SUAREZ</v>
          </cell>
          <cell r="L230" t="str">
            <v>XIMENA  AVENIDA 5 SE MNZ 1491  VILLA 20 LOS ESTEROS</v>
          </cell>
          <cell r="O230" t="str">
            <v>090104</v>
          </cell>
          <cell r="P230" t="str">
            <v>090104</v>
          </cell>
          <cell r="Q230" t="str">
            <v>GUAYAS_GUAYAQUIL_XIMENA</v>
          </cell>
          <cell r="R230" t="str">
            <v>414712841</v>
          </cell>
          <cell r="W230" t="str">
            <v>0920891363</v>
          </cell>
          <cell r="X230" t="str">
            <v>0978877417-0981816288</v>
          </cell>
          <cell r="Z230" t="str">
            <v>suarezherreraluis7@gmil.com</v>
          </cell>
          <cell r="AA230">
            <v>44940</v>
          </cell>
          <cell r="AD230">
            <v>1</v>
          </cell>
          <cell r="AE230">
            <v>1</v>
          </cell>
          <cell r="AH230" t="str">
            <v>SECTOR GUASMO CENTRAL COOP JUSTICIA Y LIBERTAD DIAGONAL AL GRAN AKI CASA 2 PISOS VERDE PORTON NEGRO</v>
          </cell>
          <cell r="AI230" t="str">
            <v>DESPACHO</v>
          </cell>
          <cell r="AJ230" t="str">
            <v>Normal</v>
          </cell>
          <cell r="AL230" t="str">
            <v>NO</v>
          </cell>
          <cell r="AN230" t="str">
            <v>TUE portabilidad</v>
          </cell>
          <cell r="AO230" t="str">
            <v>CANAL ONLINE</v>
          </cell>
          <cell r="AP230">
            <v>44940</v>
          </cell>
          <cell r="AR230" t="str">
            <v>FLEXTUENTI_414712841</v>
          </cell>
          <cell r="AS230">
            <v>330312</v>
          </cell>
          <cell r="AT230" t="str">
            <v>D40</v>
          </cell>
          <cell r="AU230" t="str">
            <v>BTC</v>
          </cell>
          <cell r="AV230">
            <v>1</v>
          </cell>
          <cell r="AW230" t="str">
            <v>LOCAL</v>
          </cell>
          <cell r="AX230" t="str">
            <v>ENTREGADO</v>
          </cell>
          <cell r="AY230" t="str">
            <v>HALFSIM TUENTI PREPAGO PORTABILIDAD: 1 und</v>
          </cell>
          <cell r="AZ230" t="str">
            <v>SIMCARD</v>
          </cell>
          <cell r="BA230" t="str">
            <v/>
          </cell>
        </row>
        <row r="231">
          <cell r="A231" t="str">
            <v>414712924</v>
          </cell>
          <cell r="B231" t="str">
            <v>FLEXTUENTI</v>
          </cell>
          <cell r="C231">
            <v>44940</v>
          </cell>
          <cell r="D231" t="str">
            <v>FLEXNET ECUADOR - FLEXTUENTI</v>
          </cell>
          <cell r="E231" t="str">
            <v>CALLE 28 DE JUNIO S/N Y GARCIA MORENO ENTRADA LLANO GRANDE</v>
          </cell>
          <cell r="H231" t="str">
            <v>170208</v>
          </cell>
          <cell r="I231" t="str">
            <v>QUITO</v>
          </cell>
          <cell r="J231" t="str">
            <v>PICHINCHA</v>
          </cell>
          <cell r="K231" t="str">
            <v>Imelda Enriqueta Pacheco Ibarra</v>
          </cell>
          <cell r="L231" t="str">
            <v>OFICINA TRAMACO QUITO SANTA CLARA</v>
          </cell>
          <cell r="O231" t="str">
            <v>QUITO</v>
          </cell>
          <cell r="P231" t="str">
            <v>QUITO</v>
          </cell>
          <cell r="Q231" t="str">
            <v>PICHINCHA_QUITO_</v>
          </cell>
          <cell r="R231" t="str">
            <v>414712924</v>
          </cell>
          <cell r="W231" t="str">
            <v>2100511365</v>
          </cell>
          <cell r="X231" t="str">
            <v>0980852113-0980852113</v>
          </cell>
          <cell r="Z231" t="str">
            <v>ipacheco@hotmail.es</v>
          </cell>
          <cell r="AA231">
            <v>44940</v>
          </cell>
          <cell r="AD231">
            <v>1</v>
          </cell>
          <cell r="AE231">
            <v>1</v>
          </cell>
          <cell r="AH231" t="str">
            <v/>
          </cell>
          <cell r="AI231" t="str">
            <v>DESPACHO</v>
          </cell>
          <cell r="AJ231" t="str">
            <v>DERIVADO PICK UP</v>
          </cell>
          <cell r="AL231" t="str">
            <v>NO</v>
          </cell>
          <cell r="AN231" t="str">
            <v>TUE portabilidad</v>
          </cell>
          <cell r="AO231" t="str">
            <v>CANAL ONLINE</v>
          </cell>
          <cell r="AP231">
            <v>44940</v>
          </cell>
          <cell r="AR231" t="str">
            <v>FLEXTUENTI_414712924</v>
          </cell>
          <cell r="AS231">
            <v>330239</v>
          </cell>
          <cell r="AT231" t="str">
            <v>D40</v>
          </cell>
          <cell r="AU231" t="str">
            <v>BTC</v>
          </cell>
          <cell r="AV231">
            <v>1</v>
          </cell>
          <cell r="AW231" t="str">
            <v>PROVINCIAL</v>
          </cell>
          <cell r="AX231" t="str">
            <v>INCIDENCIA</v>
          </cell>
          <cell r="AY231" t="str">
            <v>HALFSIM TUENTI PREPAGO PORTABILIDAD: 1 und</v>
          </cell>
          <cell r="AZ231" t="str">
            <v>SIMCARD</v>
          </cell>
          <cell r="BA231" t="str">
            <v/>
          </cell>
        </row>
        <row r="232">
          <cell r="A232" t="str">
            <v>414712960</v>
          </cell>
          <cell r="B232" t="str">
            <v>FLEXTUENTI</v>
          </cell>
          <cell r="C232">
            <v>44940</v>
          </cell>
          <cell r="D232" t="str">
            <v>FLEXNET ECUADOR - FLEXTUENTI</v>
          </cell>
          <cell r="E232" t="str">
            <v>CALLE 28 DE JUNIO S/N Y GARCIA MORENO ENTRADA LLANO GRANDE</v>
          </cell>
          <cell r="H232" t="str">
            <v>170208</v>
          </cell>
          <cell r="I232" t="str">
            <v>QUITO</v>
          </cell>
          <cell r="J232" t="str">
            <v>PICHINCHA</v>
          </cell>
          <cell r="K232" t="str">
            <v>Tatiana Mariño</v>
          </cell>
          <cell r="L232" t="str">
            <v>OFICINA TRAMACO PORTETE</v>
          </cell>
          <cell r="O232" t="str">
            <v>GUAYAQUIL</v>
          </cell>
          <cell r="P232" t="str">
            <v>GUAYAQUIL</v>
          </cell>
          <cell r="Q232" t="str">
            <v>GUAYAS_GUAYAQUIL_</v>
          </cell>
          <cell r="R232" t="str">
            <v>414712960</v>
          </cell>
          <cell r="W232" t="str">
            <v>0953466919</v>
          </cell>
          <cell r="X232" t="str">
            <v>0969227641-0990132857</v>
          </cell>
          <cell r="Z232" t="str">
            <v>maryczambrano7@gmail.com</v>
          </cell>
          <cell r="AA232">
            <v>44940</v>
          </cell>
          <cell r="AD232">
            <v>1</v>
          </cell>
          <cell r="AE232">
            <v>1</v>
          </cell>
          <cell r="AH232" t="str">
            <v/>
          </cell>
          <cell r="AI232" t="str">
            <v>DESPACHO</v>
          </cell>
          <cell r="AJ232" t="str">
            <v>DERIVADO PICK UP</v>
          </cell>
          <cell r="AL232" t="str">
            <v>NO</v>
          </cell>
          <cell r="AN232" t="str">
            <v>TUE portabilidad</v>
          </cell>
          <cell r="AO232" t="str">
            <v>CANAL ONLINE</v>
          </cell>
          <cell r="AP232">
            <v>44940</v>
          </cell>
          <cell r="AR232" t="str">
            <v>FLEXTUENTI_414712960</v>
          </cell>
          <cell r="AS232">
            <v>330302</v>
          </cell>
          <cell r="AT232" t="str">
            <v>D40</v>
          </cell>
          <cell r="AU232" t="str">
            <v>BTC</v>
          </cell>
          <cell r="AV232">
            <v>1</v>
          </cell>
          <cell r="AW232" t="str">
            <v>PROVINCIAL</v>
          </cell>
          <cell r="AX232" t="str">
            <v>INCIDENCIA</v>
          </cell>
          <cell r="AY232" t="str">
            <v>HALFSIM TUENTI PREPAGO PORTABILIDAD: 1 und</v>
          </cell>
          <cell r="AZ232" t="str">
            <v>SIMCARD</v>
          </cell>
          <cell r="BA232" t="str">
            <v/>
          </cell>
        </row>
        <row r="233">
          <cell r="A233" t="str">
            <v>414713039</v>
          </cell>
          <cell r="B233" t="str">
            <v>FLEXTUENTI</v>
          </cell>
          <cell r="C233">
            <v>44940</v>
          </cell>
          <cell r="D233" t="str">
            <v>FLEXNET ECUADOR - FLEXTUENTI</v>
          </cell>
          <cell r="E233" t="str">
            <v>CALLE 28 DE JUNIO S/N Y GARCIA MORENO ENTRADA LLANO GRANDE</v>
          </cell>
          <cell r="H233" t="str">
            <v>170208</v>
          </cell>
          <cell r="I233" t="str">
            <v>QUITO</v>
          </cell>
          <cell r="J233" t="str">
            <v>PICHINCHA</v>
          </cell>
          <cell r="K233" t="str">
            <v>Miguel Angel Carvajal Cajamarca</v>
          </cell>
          <cell r="L233" t="str">
            <v>INAQUITO  AV AMAZONAS 4560 PEREIRA</v>
          </cell>
          <cell r="O233" t="str">
            <v>170138</v>
          </cell>
          <cell r="P233" t="str">
            <v>170138</v>
          </cell>
          <cell r="Q233" t="str">
            <v>PICHINCHA_QUITO_INAQUITO</v>
          </cell>
          <cell r="R233" t="str">
            <v>414713039</v>
          </cell>
          <cell r="W233" t="str">
            <v>1704736980</v>
          </cell>
          <cell r="X233" t="str">
            <v>0984797988-0998669789</v>
          </cell>
          <cell r="Z233" t="str">
            <v>carvajal.angel5@gmail.com</v>
          </cell>
          <cell r="AA233">
            <v>44940</v>
          </cell>
          <cell r="AD233">
            <v>1</v>
          </cell>
          <cell r="AE233">
            <v>1</v>
          </cell>
          <cell r="AH233" t="str">
            <v>SECTOR INAQUITO FRENTE AL MUNICIPIO MATRIZ BANCO PICHINCHA EN ADMINISTRACION PB</v>
          </cell>
          <cell r="AI233" t="str">
            <v>DESPACHO</v>
          </cell>
          <cell r="AJ233" t="str">
            <v>Normal</v>
          </cell>
          <cell r="AL233" t="str">
            <v>NO</v>
          </cell>
          <cell r="AN233" t="str">
            <v>TUE portabilidad</v>
          </cell>
          <cell r="AO233" t="str">
            <v>CANAL ONLINE</v>
          </cell>
          <cell r="AP233">
            <v>44940</v>
          </cell>
          <cell r="AR233" t="str">
            <v>FLEXTUENTI_414713039</v>
          </cell>
          <cell r="AS233">
            <v>330242</v>
          </cell>
          <cell r="AT233" t="str">
            <v>D40</v>
          </cell>
          <cell r="AU233" t="str">
            <v>BTC</v>
          </cell>
          <cell r="AV233">
            <v>1</v>
          </cell>
          <cell r="AW233" t="str">
            <v>LOCAL</v>
          </cell>
          <cell r="AX233" t="str">
            <v>ENTREGADO</v>
          </cell>
          <cell r="AY233" t="str">
            <v>HALFSIM TUENTI PREPAGO PORTABILIDAD: 1 und</v>
          </cell>
          <cell r="AZ233" t="str">
            <v>SIMCARD</v>
          </cell>
          <cell r="BA233" t="str">
            <v/>
          </cell>
        </row>
        <row r="234">
          <cell r="A234" t="str">
            <v>414713041</v>
          </cell>
          <cell r="B234" t="str">
            <v>FLEXTUENTI</v>
          </cell>
          <cell r="C234">
            <v>44940</v>
          </cell>
          <cell r="D234" t="str">
            <v>FLEXNET ECUADOR - FLEXTUENTI</v>
          </cell>
          <cell r="E234" t="str">
            <v>CALLE 28 DE JUNIO S/N Y GARCIA MORENO ENTRADA LLANO GRANDE</v>
          </cell>
          <cell r="H234" t="str">
            <v>170208</v>
          </cell>
          <cell r="I234" t="str">
            <v>QUITO</v>
          </cell>
          <cell r="J234" t="str">
            <v>PICHINCHA</v>
          </cell>
          <cell r="K234" t="str">
            <v>Nancy Tatiana Morante Triguero</v>
          </cell>
          <cell r="L234" t="str">
            <v>OFICINA TRAMACO QUEVEDO</v>
          </cell>
          <cell r="O234" t="str">
            <v>QUEVEDO</v>
          </cell>
          <cell r="P234" t="str">
            <v>QUEVEDO</v>
          </cell>
          <cell r="Q234" t="str">
            <v>LOS RIOS_QUEVEDO_</v>
          </cell>
          <cell r="R234" t="str">
            <v>414713041</v>
          </cell>
          <cell r="W234" t="str">
            <v>0503368805</v>
          </cell>
          <cell r="X234" t="str">
            <v>0997220335-0968337678</v>
          </cell>
          <cell r="Z234" t="str">
            <v>dtatiana_morante@hotmail.com</v>
          </cell>
          <cell r="AA234">
            <v>44940</v>
          </cell>
          <cell r="AD234">
            <v>1</v>
          </cell>
          <cell r="AE234">
            <v>1</v>
          </cell>
          <cell r="AH234" t="str">
            <v/>
          </cell>
          <cell r="AI234" t="str">
            <v>DESPACHO</v>
          </cell>
          <cell r="AJ234" t="str">
            <v>DERIVADO PICK UP</v>
          </cell>
          <cell r="AL234" t="str">
            <v>NO</v>
          </cell>
          <cell r="AN234" t="str">
            <v>TUE portabilidad</v>
          </cell>
          <cell r="AO234" t="str">
            <v>CANAL ONLINE</v>
          </cell>
          <cell r="AP234">
            <v>44940</v>
          </cell>
          <cell r="AR234" t="str">
            <v>FLEXTUENTI_414713041</v>
          </cell>
          <cell r="AS234">
            <v>330276</v>
          </cell>
          <cell r="AT234" t="str">
            <v>D40</v>
          </cell>
          <cell r="AU234" t="str">
            <v>BTC</v>
          </cell>
          <cell r="AV234">
            <v>1</v>
          </cell>
          <cell r="AW234" t="str">
            <v>PROVINCIAL</v>
          </cell>
          <cell r="AX234" t="str">
            <v>INCIDENCIA</v>
          </cell>
          <cell r="AY234" t="str">
            <v>HALFSIM TUENTI PREPAGO PORTABILIDAD: 1 und</v>
          </cell>
          <cell r="AZ234" t="str">
            <v>SIMCARD</v>
          </cell>
          <cell r="BA234" t="str">
            <v/>
          </cell>
        </row>
        <row r="235">
          <cell r="A235" t="str">
            <v>414713057</v>
          </cell>
          <cell r="B235" t="str">
            <v>FLEXTUENTI</v>
          </cell>
          <cell r="C235">
            <v>44940</v>
          </cell>
          <cell r="D235" t="str">
            <v>FLEXNET ECUADOR - FLEXTUENTI</v>
          </cell>
          <cell r="E235" t="str">
            <v>CALLE 28 DE JUNIO S/N Y GARCIA MORENO ENTRADA LLANO GRANDE</v>
          </cell>
          <cell r="H235" t="str">
            <v>170208</v>
          </cell>
          <cell r="I235" t="str">
            <v>QUITO</v>
          </cell>
          <cell r="J235" t="str">
            <v>PICHINCHA</v>
          </cell>
          <cell r="K235" t="str">
            <v>Mariuxi Yuleccy Rosario Pastrano</v>
          </cell>
          <cell r="L235" t="str">
            <v>SAN CAMILO CALLE JOSE MEJIA  SN  CHILE</v>
          </cell>
          <cell r="O235" t="str">
            <v>120304</v>
          </cell>
          <cell r="P235" t="str">
            <v>120304</v>
          </cell>
          <cell r="Q235" t="str">
            <v>LOS RIOS_QUEVEDO_SAN CAMILO</v>
          </cell>
          <cell r="R235" t="str">
            <v>414713057</v>
          </cell>
          <cell r="W235" t="str">
            <v>0940379902</v>
          </cell>
          <cell r="X235" t="str">
            <v>0969973114-0997659337</v>
          </cell>
          <cell r="Z235" t="str">
            <v>yulymari@hotmail.es</v>
          </cell>
          <cell r="AA235">
            <v>44940</v>
          </cell>
          <cell r="AD235">
            <v>1</v>
          </cell>
          <cell r="AE235">
            <v>1</v>
          </cell>
          <cell r="AH235" t="str">
            <v>SECTOR SAN CAMILO CASA DE 1 PISO CON TEJAS NARANJAS A 1 CUADRA DE ASADERO LAS MARUCHAS SOLICITA QUE LA ENTREGA SE REALICE ANTES DE LAS 12</v>
          </cell>
          <cell r="AI235" t="str">
            <v>DESPACHO</v>
          </cell>
          <cell r="AJ235" t="str">
            <v>Normal</v>
          </cell>
          <cell r="AL235" t="str">
            <v>NO</v>
          </cell>
          <cell r="AN235" t="str">
            <v>TUE portabilidad</v>
          </cell>
          <cell r="AO235" t="str">
            <v>CANAL ONLINE</v>
          </cell>
          <cell r="AP235">
            <v>44940</v>
          </cell>
          <cell r="AR235" t="str">
            <v>FLEXTUENTI_414713057</v>
          </cell>
          <cell r="AS235">
            <v>330279</v>
          </cell>
          <cell r="AT235" t="str">
            <v>D40</v>
          </cell>
          <cell r="AU235" t="str">
            <v>BTC</v>
          </cell>
          <cell r="AV235">
            <v>1</v>
          </cell>
          <cell r="AW235" t="str">
            <v>PROVINCIAL</v>
          </cell>
          <cell r="AX235" t="str">
            <v>EN_TRANSITO</v>
          </cell>
          <cell r="AY235" t="str">
            <v>HALFSIM TUENTI PREPAGO PORTABILIDAD: 1 und</v>
          </cell>
          <cell r="AZ235" t="str">
            <v>SIMCARD</v>
          </cell>
          <cell r="BA235" t="str">
            <v/>
          </cell>
        </row>
        <row r="236">
          <cell r="A236" t="str">
            <v>414713112</v>
          </cell>
          <cell r="B236" t="str">
            <v>FLEXTUENTI</v>
          </cell>
          <cell r="C236">
            <v>44940</v>
          </cell>
          <cell r="D236" t="str">
            <v>FLEXNET ECUADOR - FLEXTUENTI</v>
          </cell>
          <cell r="E236" t="str">
            <v>CALLE 28 DE JUNIO S/N Y GARCIA MORENO ENTRADA LLANO GRANDE</v>
          </cell>
          <cell r="H236" t="str">
            <v>170208</v>
          </cell>
          <cell r="I236" t="str">
            <v>QUITO</v>
          </cell>
          <cell r="J236" t="str">
            <v>PICHINCHA</v>
          </cell>
          <cell r="K236" t="str">
            <v>Mirella Vinces solorzano</v>
          </cell>
          <cell r="L236" t="str">
            <v>PASCUALES  PT 37 NO MNZ 362 SLR 16 LA JOYA DE LOS SACHAS</v>
          </cell>
          <cell r="O236" t="str">
            <v>090702</v>
          </cell>
          <cell r="P236" t="str">
            <v>090702</v>
          </cell>
          <cell r="Q236" t="str">
            <v>GUAYAS_GUAYAQUIL_PASCUALES</v>
          </cell>
          <cell r="R236" t="str">
            <v>414713112</v>
          </cell>
          <cell r="W236" t="str">
            <v>0909453896</v>
          </cell>
          <cell r="X236" t="str">
            <v>0968615892-0964068764</v>
          </cell>
          <cell r="Z236" t="str">
            <v>mirellavinces1963@gmail.com</v>
          </cell>
          <cell r="AA236">
            <v>44940</v>
          </cell>
          <cell r="AD236">
            <v>1</v>
          </cell>
          <cell r="AE236">
            <v>1</v>
          </cell>
          <cell r="AH236" t="str">
            <v>COOP ASAD BUCARAM A 50 METROS DEL MERCADO MUNICIPAL CASA 2 PISOS SIN ENLUCIR REJAS BLANCAS</v>
          </cell>
          <cell r="AI236" t="str">
            <v>DESPACHO</v>
          </cell>
          <cell r="AJ236" t="str">
            <v>Normal</v>
          </cell>
          <cell r="AL236" t="str">
            <v>NO</v>
          </cell>
          <cell r="AN236" t="str">
            <v>TUE portabilidad</v>
          </cell>
          <cell r="AO236" t="str">
            <v>CANAL ONLINE</v>
          </cell>
          <cell r="AP236">
            <v>44940</v>
          </cell>
          <cell r="AR236" t="str">
            <v>FLEXTUENTI_414713112</v>
          </cell>
          <cell r="AS236">
            <v>330306</v>
          </cell>
          <cell r="AT236" t="str">
            <v>D40</v>
          </cell>
          <cell r="AU236" t="str">
            <v>BTC</v>
          </cell>
          <cell r="AV236">
            <v>1</v>
          </cell>
          <cell r="AW236" t="str">
            <v>PROVINCIAL</v>
          </cell>
          <cell r="AX236" t="str">
            <v>ENTREGADO</v>
          </cell>
          <cell r="AY236" t="str">
            <v>HALFSIM TUENTI PREPAGO PORTABILIDAD: 1 und</v>
          </cell>
          <cell r="AZ236" t="str">
            <v>SIMCARD</v>
          </cell>
          <cell r="BA236" t="str">
            <v/>
          </cell>
        </row>
        <row r="237">
          <cell r="A237" t="str">
            <v>414713161</v>
          </cell>
          <cell r="B237" t="str">
            <v>FLEXTUENTI</v>
          </cell>
          <cell r="C237">
            <v>44940</v>
          </cell>
          <cell r="D237" t="str">
            <v>FLEXNET ECUADOR - FLEXTUENTI</v>
          </cell>
          <cell r="E237" t="str">
            <v>CALLE 28 DE JUNIO S/N Y GARCIA MORENO ENTRADA LLANO GRANDE</v>
          </cell>
          <cell r="H237" t="str">
            <v>170208</v>
          </cell>
          <cell r="I237" t="str">
            <v>QUITO</v>
          </cell>
          <cell r="J237" t="str">
            <v>PICHINCHA</v>
          </cell>
          <cell r="K237" t="str">
            <v>Liliana Estupiñan</v>
          </cell>
          <cell r="L237" t="str">
            <v>ESMERALDAS CALLE SUCRE  SN ENTRE JUAN MONTALVO Y ROCAFUERTE</v>
          </cell>
          <cell r="O237" t="str">
            <v>080101</v>
          </cell>
          <cell r="P237" t="str">
            <v>080101</v>
          </cell>
          <cell r="Q237" t="str">
            <v>ESMERALDAS_ESMERALDAS_ESMERALDAS</v>
          </cell>
          <cell r="R237" t="str">
            <v>414713161</v>
          </cell>
          <cell r="W237" t="str">
            <v>0801869033</v>
          </cell>
          <cell r="X237" t="str">
            <v>0969516939-0969516939</v>
          </cell>
          <cell r="Z237" t="str">
            <v>liliana_estupinan@hotmail.com</v>
          </cell>
          <cell r="AA237">
            <v>44940</v>
          </cell>
          <cell r="AD237">
            <v>1</v>
          </cell>
          <cell r="AE237">
            <v>1</v>
          </cell>
          <cell r="AH237" t="str">
            <v>SECTOR CENTRO DIAGONAL AL DISTRITO DE EDUCACION  ENTREGAR CONSORCIO SRI OFICINA DEL ING IVAN ENDARA</v>
          </cell>
          <cell r="AI237" t="str">
            <v>DESPACHO</v>
          </cell>
          <cell r="AJ237" t="str">
            <v>Normal</v>
          </cell>
          <cell r="AL237" t="str">
            <v>NO</v>
          </cell>
          <cell r="AN237" t="str">
            <v>TUE portabilidad</v>
          </cell>
          <cell r="AO237" t="str">
            <v>CANAL ONLINE</v>
          </cell>
          <cell r="AP237">
            <v>44940</v>
          </cell>
          <cell r="AR237" t="str">
            <v>FLEXTUENTI_414713161</v>
          </cell>
          <cell r="AS237">
            <v>330299</v>
          </cell>
          <cell r="AT237" t="str">
            <v>D40</v>
          </cell>
          <cell r="AU237" t="str">
            <v>BTC</v>
          </cell>
          <cell r="AV237">
            <v>1</v>
          </cell>
          <cell r="AW237" t="str">
            <v>PROVINCIAL</v>
          </cell>
          <cell r="AX237" t="str">
            <v>ENTREGADO</v>
          </cell>
          <cell r="AY237" t="str">
            <v>HALFSIM TUENTI PREPAGO PORTABILIDAD: 1 und</v>
          </cell>
          <cell r="AZ237" t="str">
            <v>SIMCARD</v>
          </cell>
          <cell r="BA237" t="str">
            <v/>
          </cell>
        </row>
        <row r="238">
          <cell r="A238" t="str">
            <v>WS414700106</v>
          </cell>
          <cell r="B238" t="str">
            <v>FLEXTUENTI</v>
          </cell>
          <cell r="C238">
            <v>44940</v>
          </cell>
          <cell r="D238" t="str">
            <v>FLEXNET ECUADOR - FLEXTUENTI</v>
          </cell>
          <cell r="E238" t="str">
            <v>CALLE 28 DE JUNIO S/N Y GARCIA MORENO ENTRADA LLANO GRANDE</v>
          </cell>
          <cell r="H238" t="str">
            <v>170208</v>
          </cell>
          <cell r="I238" t="str">
            <v>QUITO</v>
          </cell>
          <cell r="J238" t="str">
            <v>PICHINCHA</v>
          </cell>
          <cell r="K238" t="str">
            <v>Aurora Pincay</v>
          </cell>
          <cell r="L238" t="str">
            <v>TARQUI  CALLE 6TO  PSJE 37 NO  MANZANA 703 SOLAR 21  SN</v>
          </cell>
          <cell r="O238" t="str">
            <v>090705</v>
          </cell>
          <cell r="P238" t="str">
            <v>090705</v>
          </cell>
          <cell r="Q238" t="str">
            <v>GUAYAS_GUAYAQUIL_TARQUI</v>
          </cell>
          <cell r="R238" t="str">
            <v>WS414700106</v>
          </cell>
          <cell r="W238" t="str">
            <v>0924837636</v>
          </cell>
          <cell r="X238" t="str">
            <v>0978959469-0978959469</v>
          </cell>
          <cell r="Z238" t="str">
            <v>marguiash2003@hotmail.com</v>
          </cell>
          <cell r="AA238">
            <v>44940</v>
          </cell>
          <cell r="AD238">
            <v>1</v>
          </cell>
          <cell r="AE238">
            <v>1</v>
          </cell>
          <cell r="AH238" t="str">
            <v>BARTION POPULAR  BLOQUE 4 CASA DE 2 PISOS  COLOR  BLANCA CON VERDE  DIAGONAL A LA TIENDA DON PEPE O A  1 CUADRA DE  LA  ESCUELA  MONS LEONIDAS PROANO</v>
          </cell>
          <cell r="AI238" t="str">
            <v>DESPACHO</v>
          </cell>
          <cell r="AJ238" t="str">
            <v>Normal</v>
          </cell>
          <cell r="AL238" t="str">
            <v>NO</v>
          </cell>
          <cell r="AN238" t="str">
            <v>TUE nuevalinea</v>
          </cell>
          <cell r="AO238" t="str">
            <v>CANAL ONLINE</v>
          </cell>
          <cell r="AP238">
            <v>44940</v>
          </cell>
          <cell r="AR238" t="str">
            <v>FLEXTUENTI_WS414700106</v>
          </cell>
          <cell r="AS238">
            <v>330288</v>
          </cell>
          <cell r="AT238" t="str">
            <v>D40</v>
          </cell>
          <cell r="AU238" t="str">
            <v>BTC</v>
          </cell>
          <cell r="AV238">
            <v>1</v>
          </cell>
          <cell r="AW238" t="str">
            <v>LOCAL</v>
          </cell>
          <cell r="AX238" t="str">
            <v>ENTREGADO</v>
          </cell>
          <cell r="AY238" t="str">
            <v>HALFSIM TUENTI PREPAGO NUMERADA $7: 1 und</v>
          </cell>
          <cell r="AZ238" t="str">
            <v>SIMCARD</v>
          </cell>
          <cell r="BA238" t="str">
            <v/>
          </cell>
        </row>
        <row r="239">
          <cell r="A239" t="str">
            <v>WS414700162</v>
          </cell>
          <cell r="B239" t="str">
            <v>FLEXTUENTI</v>
          </cell>
          <cell r="C239">
            <v>44940</v>
          </cell>
          <cell r="D239" t="str">
            <v>FLEXNET ECUADOR - FLEXTUENTI</v>
          </cell>
          <cell r="E239" t="str">
            <v>CALLE 28 DE JUNIO S/N Y GARCIA MORENO ENTRADA LLANO GRANDE</v>
          </cell>
          <cell r="H239" t="str">
            <v>170208</v>
          </cell>
          <cell r="I239" t="str">
            <v>QUITO</v>
          </cell>
          <cell r="J239" t="str">
            <v>PICHINCHA</v>
          </cell>
          <cell r="K239" t="str">
            <v>Adrian Fabricio Romero Meza</v>
          </cell>
          <cell r="L239" t="str">
            <v>OFICINA TRAMACO SAN MARINO</v>
          </cell>
          <cell r="O239" t="str">
            <v>GUAYAQUIL</v>
          </cell>
          <cell r="P239" t="str">
            <v>GUAYAQUIL</v>
          </cell>
          <cell r="Q239" t="str">
            <v>GUAYAS _GUAYAQUIL_</v>
          </cell>
          <cell r="R239" t="str">
            <v>WS414700162</v>
          </cell>
          <cell r="W239" t="str">
            <v>0921418646</v>
          </cell>
          <cell r="X239" t="str">
            <v>0987026412-0987026412</v>
          </cell>
          <cell r="Z239" t="str">
            <v>mezamoraarturo@gmail.com</v>
          </cell>
          <cell r="AA239">
            <v>44940</v>
          </cell>
          <cell r="AD239">
            <v>1</v>
          </cell>
          <cell r="AE239">
            <v>1</v>
          </cell>
          <cell r="AH239" t="str">
            <v/>
          </cell>
          <cell r="AI239" t="str">
            <v>DESPACHO</v>
          </cell>
          <cell r="AJ239" t="str">
            <v>DERIVADO PICK UP</v>
          </cell>
          <cell r="AL239" t="str">
            <v>NO</v>
          </cell>
          <cell r="AN239" t="str">
            <v>TUE nuevalinea</v>
          </cell>
          <cell r="AO239" t="str">
            <v>CANAL ONLINE</v>
          </cell>
          <cell r="AP239">
            <v>44940</v>
          </cell>
          <cell r="AR239" t="str">
            <v>FLEXTUENTI_WS414700162</v>
          </cell>
          <cell r="AS239">
            <v>330286</v>
          </cell>
          <cell r="AT239" t="str">
            <v>D40</v>
          </cell>
          <cell r="AU239" t="str">
            <v>BTC</v>
          </cell>
          <cell r="AV239">
            <v>1</v>
          </cell>
          <cell r="AW239" t="str">
            <v>PROVINCIAL</v>
          </cell>
          <cell r="AX239" t="str">
            <v>INCIDENCIA</v>
          </cell>
          <cell r="AY239" t="str">
            <v>HALFSIM TUENTI PREPAGO NUMERADA $10: 1 und</v>
          </cell>
          <cell r="AZ239" t="str">
            <v>SIMCARD</v>
          </cell>
          <cell r="BA239" t="str">
            <v/>
          </cell>
        </row>
        <row r="240">
          <cell r="A240" t="str">
            <v>WS414700257</v>
          </cell>
          <cell r="B240" t="str">
            <v>FLEXTUENTI</v>
          </cell>
          <cell r="C240">
            <v>44940</v>
          </cell>
          <cell r="D240" t="str">
            <v>FLEXNET ECUADOR - FLEXTUENTI</v>
          </cell>
          <cell r="E240" t="str">
            <v>CALLE 28 DE JUNIO S/N Y GARCIA MORENO ENTRADA LLANO GRANDE</v>
          </cell>
          <cell r="H240" t="str">
            <v>170208</v>
          </cell>
          <cell r="I240" t="str">
            <v>QUITO</v>
          </cell>
          <cell r="J240" t="str">
            <v>PICHINCHA</v>
          </cell>
          <cell r="K240" t="str">
            <v>Leonardo Casillas</v>
          </cell>
          <cell r="L240" t="str">
            <v>JIPIJAPA (PI) CALLE ISLA SEYMOUR N44 44 AV  RIO COCA</v>
          </cell>
          <cell r="O240" t="str">
            <v>170501</v>
          </cell>
          <cell r="P240" t="str">
            <v>170501</v>
          </cell>
          <cell r="Q240" t="str">
            <v>PICHINCHA _QUITO_JIPIJAPA (PI)</v>
          </cell>
          <cell r="R240" t="str">
            <v>WS414700257</v>
          </cell>
          <cell r="W240" t="str">
            <v>1726482068</v>
          </cell>
          <cell r="X240" t="str">
            <v>0983266008-0983266008</v>
          </cell>
          <cell r="Z240" t="str">
            <v>leonardocasillas84@gmail.com</v>
          </cell>
          <cell r="AA240">
            <v>44940</v>
          </cell>
          <cell r="AD240">
            <v>1</v>
          </cell>
          <cell r="AE240">
            <v>1</v>
          </cell>
          <cell r="AH240" t="str">
            <v>SECTOR RIO COCA  EDIFICIO DE 3 PISOS COLOR BLANCO PLANTA BAJA  AMARA RESTAURANTE  LLAMAR PARA LA ENTREGA    CLIENTE DESEA QUE LA ENTREGA SEA A PARTIR DE LAS 15H00</v>
          </cell>
          <cell r="AI240" t="str">
            <v>DESPACHO</v>
          </cell>
          <cell r="AJ240" t="str">
            <v>Normal</v>
          </cell>
          <cell r="AL240" t="str">
            <v>NO</v>
          </cell>
          <cell r="AN240" t="str">
            <v>TUE nuevalinea</v>
          </cell>
          <cell r="AO240" t="str">
            <v>CANAL ONLINE</v>
          </cell>
          <cell r="AP240">
            <v>44940</v>
          </cell>
          <cell r="AR240" t="str">
            <v>FLEXTUENTI_WS414700257</v>
          </cell>
          <cell r="AS240">
            <v>330249</v>
          </cell>
          <cell r="AT240" t="str">
            <v>D40</v>
          </cell>
          <cell r="AU240" t="str">
            <v>BTC</v>
          </cell>
          <cell r="AV240">
            <v>1</v>
          </cell>
          <cell r="AW240" t="str">
            <v>LOCAL</v>
          </cell>
          <cell r="AX240" t="str">
            <v>INCIDENCIA</v>
          </cell>
          <cell r="AY240" t="str">
            <v>HALFSIM TUENTI PREPAGO NUMERADA $10: 1 und</v>
          </cell>
          <cell r="AZ240" t="str">
            <v>SIMCARD</v>
          </cell>
          <cell r="BA240" t="str">
            <v/>
          </cell>
        </row>
        <row r="241">
          <cell r="A241" t="str">
            <v>414711521</v>
          </cell>
          <cell r="B241" t="str">
            <v>FLEXTUENTI</v>
          </cell>
          <cell r="C241">
            <v>44941</v>
          </cell>
          <cell r="D241" t="str">
            <v>FLEXNET ECUADOR - FLEXTUENTI</v>
          </cell>
          <cell r="E241" t="str">
            <v>CALLE 28 DE JUNIO S/N Y GARCIA MORENO ENTRADA LLANO GRANDE</v>
          </cell>
          <cell r="H241" t="str">
            <v>170208</v>
          </cell>
          <cell r="I241" t="str">
            <v>QUITO</v>
          </cell>
          <cell r="J241" t="str">
            <v>PICHINCHA</v>
          </cell>
          <cell r="K241" t="str">
            <v>Diego Solórzano</v>
          </cell>
          <cell r="L241" t="str">
            <v>HERMANO MIGUEL  AV  REMIGIO CRESPO  SN AV FRAY VICENTE SOLANO</v>
          </cell>
          <cell r="O241" t="str">
            <v>010204</v>
          </cell>
          <cell r="P241" t="str">
            <v>010204</v>
          </cell>
          <cell r="Q241" t="str">
            <v>AZUAY_CUENCA_HERMANO MIGUEL</v>
          </cell>
          <cell r="R241" t="str">
            <v>414711521</v>
          </cell>
          <cell r="W241" t="str">
            <v>0105476873</v>
          </cell>
          <cell r="X241" t="str">
            <v>0989942509-0962965716</v>
          </cell>
          <cell r="Z241" t="str">
            <v>diegosolo159@hotmail.com</v>
          </cell>
          <cell r="AA241">
            <v>44941</v>
          </cell>
          <cell r="AD241">
            <v>1</v>
          </cell>
          <cell r="AE241">
            <v>1</v>
          </cell>
          <cell r="AH241" t="str">
            <v>SECTOR ESTADIO ENTREGAR EN LA COOP JEP SOLICITAR INFORMACION A AL GUARDIA</v>
          </cell>
          <cell r="AI241" t="str">
            <v>DESPACHO</v>
          </cell>
          <cell r="AJ241" t="str">
            <v>Normal</v>
          </cell>
          <cell r="AL241" t="str">
            <v>NO</v>
          </cell>
          <cell r="AN241" t="str">
            <v>TUE portabilidad</v>
          </cell>
          <cell r="AO241" t="str">
            <v>CANAL ONLINE</v>
          </cell>
          <cell r="AP241">
            <v>44941</v>
          </cell>
          <cell r="AR241" t="str">
            <v>FLEXTUENTI_414711521</v>
          </cell>
          <cell r="AS241">
            <v>330291</v>
          </cell>
          <cell r="AT241" t="str">
            <v>D40</v>
          </cell>
          <cell r="AU241" t="str">
            <v>BTC</v>
          </cell>
          <cell r="AV241">
            <v>1</v>
          </cell>
          <cell r="AW241" t="str">
            <v>PROVINCIAL</v>
          </cell>
          <cell r="AX241" t="str">
            <v>ENTREGADO</v>
          </cell>
          <cell r="AY241" t="str">
            <v>HALFSIM TUENTI PREPAGO PORTABILIDAD: 1 und</v>
          </cell>
          <cell r="AZ241" t="str">
            <v>SIMCARD</v>
          </cell>
          <cell r="BA241" t="str">
            <v/>
          </cell>
        </row>
        <row r="242">
          <cell r="A242" t="str">
            <v>414711556</v>
          </cell>
          <cell r="B242" t="str">
            <v>FLEXTUENTI</v>
          </cell>
          <cell r="C242">
            <v>44941</v>
          </cell>
          <cell r="D242" t="str">
            <v>FLEXNET ECUADOR - FLEXTUENTI</v>
          </cell>
          <cell r="E242" t="str">
            <v>CALLE 28 DE JUNIO S/N Y GARCIA MORENO ENTRADA LLANO GRANDE</v>
          </cell>
          <cell r="H242" t="str">
            <v>170208</v>
          </cell>
          <cell r="I242" t="str">
            <v>QUITO</v>
          </cell>
          <cell r="J242" t="str">
            <v>PICHINCHA</v>
          </cell>
          <cell r="K242" t="str">
            <v>Silvia Alexandra Vinueza Hidalgo</v>
          </cell>
          <cell r="L242" t="str">
            <v>PUENGASI CALLLE C  LOTE 69  H</v>
          </cell>
          <cell r="O242" t="str">
            <v>170410</v>
          </cell>
          <cell r="P242" t="str">
            <v>170410</v>
          </cell>
          <cell r="Q242" t="str">
            <v>PICHINCHA_QUITO_PUENGASI</v>
          </cell>
          <cell r="R242" t="str">
            <v>414711556</v>
          </cell>
          <cell r="W242" t="str">
            <v>1708103732</v>
          </cell>
          <cell r="X242" t="str">
            <v>0992599471-0988567137</v>
          </cell>
          <cell r="Z242" t="str">
            <v>cristianchele2014@gmail.com</v>
          </cell>
          <cell r="AA242">
            <v>44941</v>
          </cell>
          <cell r="AD242">
            <v>1</v>
          </cell>
          <cell r="AE242">
            <v>1</v>
          </cell>
          <cell r="AH242" t="str">
            <v>BARRIO MARIA  GUADALUPE  MEDIA CUADRA DEL PARQUE MARIA GUADALUPE CASA ROSA DE 2 PISOS PORTON NEGRO</v>
          </cell>
          <cell r="AI242" t="str">
            <v>DESPACHO</v>
          </cell>
          <cell r="AJ242" t="str">
            <v>Normal</v>
          </cell>
          <cell r="AL242" t="str">
            <v>NO</v>
          </cell>
          <cell r="AN242" t="str">
            <v>TUE portabilidad</v>
          </cell>
          <cell r="AO242" t="str">
            <v>CANAL ONLINE</v>
          </cell>
          <cell r="AP242">
            <v>44941</v>
          </cell>
          <cell r="AR242" t="str">
            <v>FLEXTUENTI_414711556</v>
          </cell>
          <cell r="AS242">
            <v>330231</v>
          </cell>
          <cell r="AT242" t="str">
            <v>D40</v>
          </cell>
          <cell r="AU242" t="str">
            <v>BTC</v>
          </cell>
          <cell r="AV242">
            <v>1</v>
          </cell>
          <cell r="AW242" t="str">
            <v>PROVINCIAL</v>
          </cell>
          <cell r="AX242" t="str">
            <v>ENTREGADO</v>
          </cell>
          <cell r="AY242" t="str">
            <v>HALFSIM TUENTI PREPAGO PORTABILIDAD: 1 und</v>
          </cell>
          <cell r="AZ242" t="str">
            <v>SIMCARD</v>
          </cell>
          <cell r="BA242" t="str">
            <v/>
          </cell>
        </row>
        <row r="243">
          <cell r="A243" t="str">
            <v>414711565</v>
          </cell>
          <cell r="B243" t="str">
            <v>FLEXTUENTI</v>
          </cell>
          <cell r="C243">
            <v>44941</v>
          </cell>
          <cell r="D243" t="str">
            <v>FLEXNET ECUADOR - FLEXTUENTI</v>
          </cell>
          <cell r="E243" t="str">
            <v>CALLE 28 DE JUNIO S/N Y GARCIA MORENO ENTRADA LLANO GRANDE</v>
          </cell>
          <cell r="H243" t="str">
            <v>170208</v>
          </cell>
          <cell r="I243" t="str">
            <v>QUITO</v>
          </cell>
          <cell r="J243" t="str">
            <v>PICHINCHA</v>
          </cell>
          <cell r="K243" t="str">
            <v>Kevin Cando</v>
          </cell>
          <cell r="L243" t="str">
            <v>RIOBAMBA VICENTE ROCAFUERTE  2752 JOSE OROZCO</v>
          </cell>
          <cell r="O243" t="str">
            <v>RIOBAMBA</v>
          </cell>
          <cell r="P243" t="str">
            <v>RIOBAMBA</v>
          </cell>
          <cell r="Q243" t="str">
            <v>CHIMBORAZO_RIOBAMBA_RIOBAMBA</v>
          </cell>
          <cell r="R243" t="str">
            <v>414711565</v>
          </cell>
          <cell r="W243" t="str">
            <v>0401674320</v>
          </cell>
          <cell r="X243" t="str">
            <v>0962135675-0962135675</v>
          </cell>
          <cell r="Z243" t="str">
            <v>cando.tutalcha.kevin.andres@gmail.com</v>
          </cell>
          <cell r="AA243">
            <v>44941</v>
          </cell>
          <cell r="AD243">
            <v>1</v>
          </cell>
          <cell r="AE243">
            <v>1</v>
          </cell>
          <cell r="AH243" t="str">
            <v>SECTOR RIOBAMBA FRENTE AL COLISEO TEODORO GALLEGOS  CASA BLANCA DE 4 PISOS</v>
          </cell>
          <cell r="AI243" t="str">
            <v>DESPACHO</v>
          </cell>
          <cell r="AJ243" t="str">
            <v>Normal</v>
          </cell>
          <cell r="AL243" t="str">
            <v>NO</v>
          </cell>
          <cell r="AN243" t="str">
            <v>TUE portabilidad</v>
          </cell>
          <cell r="AO243" t="str">
            <v>CANAL ONLINE</v>
          </cell>
          <cell r="AP243">
            <v>44941</v>
          </cell>
          <cell r="AR243" t="str">
            <v>FLEXTUENTI_414711565</v>
          </cell>
          <cell r="AS243">
            <v>330235</v>
          </cell>
          <cell r="AT243" t="str">
            <v>D40</v>
          </cell>
          <cell r="AU243" t="str">
            <v>BTC</v>
          </cell>
          <cell r="AV243">
            <v>1</v>
          </cell>
          <cell r="AW243" t="str">
            <v>PROVINCIAL</v>
          </cell>
          <cell r="AX243" t="str">
            <v>INCIDENCIA</v>
          </cell>
          <cell r="AY243" t="str">
            <v>HALFSIM TUENTI PREPAGO PORTABILIDAD: 1 und</v>
          </cell>
          <cell r="AZ243" t="str">
            <v>SIMCARD</v>
          </cell>
          <cell r="BA243" t="str">
            <v/>
          </cell>
        </row>
        <row r="244">
          <cell r="A244" t="str">
            <v>414711580</v>
          </cell>
          <cell r="B244" t="str">
            <v>FLEXTUENTI</v>
          </cell>
          <cell r="C244">
            <v>44941</v>
          </cell>
          <cell r="D244" t="str">
            <v>FLEXNET ECUADOR - FLEXTUENTI</v>
          </cell>
          <cell r="E244" t="str">
            <v>CALLE 28 DE JUNIO S/N Y GARCIA MORENO ENTRADA LLANO GRANDE</v>
          </cell>
          <cell r="H244" t="str">
            <v>170208</v>
          </cell>
          <cell r="I244" t="str">
            <v>QUITO</v>
          </cell>
          <cell r="J244" t="str">
            <v>PICHINCHA</v>
          </cell>
          <cell r="K244" t="str">
            <v>Sandra Elizabeth Sigcho Llango</v>
          </cell>
          <cell r="L244" t="str">
            <v>IZAMBA AV PEDRO VASCONEZ SN  JOSE VILLALVA</v>
          </cell>
          <cell r="O244" t="str">
            <v>180110</v>
          </cell>
          <cell r="P244" t="str">
            <v>180110</v>
          </cell>
          <cell r="Q244" t="str">
            <v>TUNGURAHUA_AMBATO_IZAMBA</v>
          </cell>
          <cell r="R244" t="str">
            <v>414711580</v>
          </cell>
          <cell r="W244" t="str">
            <v>1804246328</v>
          </cell>
          <cell r="X244" t="str">
            <v>0983560851-0999889956</v>
          </cell>
          <cell r="Z244" t="str">
            <v>sandraelizabeth_89@yahoo.com</v>
          </cell>
          <cell r="AA244">
            <v>44941</v>
          </cell>
          <cell r="AD244">
            <v>1</v>
          </cell>
          <cell r="AE244">
            <v>1</v>
          </cell>
          <cell r="AH244" t="str">
            <v>BARRIO SAN JUAN FRENTE A LA HELADERIA BOGATI  ENTREGAR EN LA UNIDAD EDUCATIVA TIRSO DE MOLINA  CLIENTE SOLICITA QUE SE LE ENTREGUE EN LA MANANA</v>
          </cell>
          <cell r="AI244" t="str">
            <v>DESPACHO</v>
          </cell>
          <cell r="AJ244" t="str">
            <v>Normal</v>
          </cell>
          <cell r="AL244" t="str">
            <v>NO</v>
          </cell>
          <cell r="AN244" t="str">
            <v>TUE portabilidad</v>
          </cell>
          <cell r="AO244" t="str">
            <v>CANAL ONLINE</v>
          </cell>
          <cell r="AP244">
            <v>44941</v>
          </cell>
          <cell r="AR244" t="str">
            <v>FLEXTUENTI_414711580</v>
          </cell>
          <cell r="AS244">
            <v>330322</v>
          </cell>
          <cell r="AT244" t="str">
            <v>D40</v>
          </cell>
          <cell r="AU244" t="str">
            <v>BTC</v>
          </cell>
          <cell r="AV244">
            <v>1</v>
          </cell>
          <cell r="AW244" t="str">
            <v>PROVINCIAL</v>
          </cell>
          <cell r="AX244" t="str">
            <v>ENTREGADO</v>
          </cell>
          <cell r="AY244" t="str">
            <v>HALFSIM TUENTI PREPAGO PORTABILIDAD: 1 und</v>
          </cell>
          <cell r="AZ244" t="str">
            <v>SIMCARD</v>
          </cell>
          <cell r="BA244" t="str">
            <v/>
          </cell>
        </row>
        <row r="245">
          <cell r="A245" t="str">
            <v>414711588</v>
          </cell>
          <cell r="B245" t="str">
            <v>FLEXTUENTI</v>
          </cell>
          <cell r="C245">
            <v>44941</v>
          </cell>
          <cell r="D245" t="str">
            <v>FLEXNET ECUADOR - FLEXTUENTI</v>
          </cell>
          <cell r="E245" t="str">
            <v>CALLE 28 DE JUNIO S/N Y GARCIA MORENO ENTRADA LLANO GRANDE</v>
          </cell>
          <cell r="H245" t="str">
            <v>170208</v>
          </cell>
          <cell r="I245" t="str">
            <v>QUITO</v>
          </cell>
          <cell r="J245" t="str">
            <v>PICHINCHA</v>
          </cell>
          <cell r="K245" t="str">
            <v>Teresa Minuche</v>
          </cell>
          <cell r="L245" t="str">
            <v>KENNEDY CALLE  RAMON BORJA SN VICTOR MIDEROS</v>
          </cell>
          <cell r="O245" t="str">
            <v>170502</v>
          </cell>
          <cell r="P245" t="str">
            <v>170502</v>
          </cell>
          <cell r="Q245" t="str">
            <v>PICHINCHA_QUITO_KENNEDY</v>
          </cell>
          <cell r="R245" t="str">
            <v>414711588</v>
          </cell>
          <cell r="W245" t="str">
            <v>0701657843</v>
          </cell>
          <cell r="X245" t="str">
            <v>0979083702-0998086898</v>
          </cell>
          <cell r="Z245" t="str">
            <v>techim42@hotmail.com</v>
          </cell>
          <cell r="AA245">
            <v>44941</v>
          </cell>
          <cell r="AD245">
            <v>1</v>
          </cell>
          <cell r="AE245">
            <v>1</v>
          </cell>
          <cell r="AH245" t="str">
            <v>SECTOR LA LUZ JUNTO A LA PIZZERIA VECINOS ENTREGA EN CASA 2 PISO COLOR BEIGE ESCALERA DE METAL EXTERNA CLIENTE  PIDE QUE SE REALIZE LA ENTREGA EN EL TRANSCURSO DE LA TARDE ESTA DESDE LAS 3PM</v>
          </cell>
          <cell r="AI245" t="str">
            <v>DESPACHO</v>
          </cell>
          <cell r="AJ245" t="str">
            <v>Normal</v>
          </cell>
          <cell r="AL245" t="str">
            <v>NO</v>
          </cell>
          <cell r="AN245" t="str">
            <v>TUE portabilidad</v>
          </cell>
          <cell r="AO245" t="str">
            <v>CANAL ONLINE</v>
          </cell>
          <cell r="AP245">
            <v>44941</v>
          </cell>
          <cell r="AR245" t="str">
            <v>FLEXTUENTI_414711588</v>
          </cell>
          <cell r="AS245">
            <v>330272</v>
          </cell>
          <cell r="AT245" t="str">
            <v>D40</v>
          </cell>
          <cell r="AU245" t="str">
            <v>BTC</v>
          </cell>
          <cell r="AV245">
            <v>1</v>
          </cell>
          <cell r="AW245" t="str">
            <v>LOCAL</v>
          </cell>
          <cell r="AX245" t="str">
            <v>INCIDENCIA</v>
          </cell>
          <cell r="AY245" t="str">
            <v>HALFSIM TUENTI PREPAGO PORTABILIDAD: 1 und</v>
          </cell>
          <cell r="AZ245" t="str">
            <v>SIMCARD</v>
          </cell>
          <cell r="BA245" t="str">
            <v/>
          </cell>
        </row>
        <row r="246">
          <cell r="A246" t="str">
            <v>414711611</v>
          </cell>
          <cell r="B246" t="str">
            <v>FLEXTUENTI</v>
          </cell>
          <cell r="C246">
            <v>44941</v>
          </cell>
          <cell r="D246" t="str">
            <v>FLEXNET ECUADOR - FLEXTUENTI</v>
          </cell>
          <cell r="E246" t="str">
            <v>CALLE 28 DE JUNIO S/N Y GARCIA MORENO ENTRADA LLANO GRANDE</v>
          </cell>
          <cell r="H246" t="str">
            <v>170208</v>
          </cell>
          <cell r="I246" t="str">
            <v>QUITO</v>
          </cell>
          <cell r="J246" t="str">
            <v>PICHINCHA</v>
          </cell>
          <cell r="K246" t="str">
            <v>Iván Anilema</v>
          </cell>
          <cell r="L246" t="str">
            <v>LIZARZABURU CHILE  SN   RIO CHANCHAN</v>
          </cell>
          <cell r="O246" t="str">
            <v>060104</v>
          </cell>
          <cell r="P246" t="str">
            <v>060104</v>
          </cell>
          <cell r="Q246" t="str">
            <v>CHIMBORAZO_RIOBAMBA_LIZARZABURU</v>
          </cell>
          <cell r="R246" t="str">
            <v>414711611</v>
          </cell>
          <cell r="W246" t="str">
            <v>0604216770</v>
          </cell>
          <cell r="X246" t="str">
            <v>0996499092-0962683304</v>
          </cell>
          <cell r="Z246" t="str">
            <v>aaccoutingsolutions@gmail.com</v>
          </cell>
          <cell r="AA246">
            <v>44941</v>
          </cell>
          <cell r="AD246">
            <v>1</v>
          </cell>
          <cell r="AE246">
            <v>1</v>
          </cell>
          <cell r="AH246" t="str">
            <v>SETOR LA CONDOMINIE  DIAGONAL A LAS TORTILLAS DE LA CHILE  ENTREGAR EN LA COOPERATIVA MINGA LIMITADA</v>
          </cell>
          <cell r="AI246" t="str">
            <v>DESPACHO</v>
          </cell>
          <cell r="AJ246" t="str">
            <v>Normal</v>
          </cell>
          <cell r="AL246" t="str">
            <v>NO</v>
          </cell>
          <cell r="AN246" t="str">
            <v>TUE portabilidad</v>
          </cell>
          <cell r="AO246" t="str">
            <v>CANAL ONLINE</v>
          </cell>
          <cell r="AP246">
            <v>44941</v>
          </cell>
          <cell r="AR246" t="str">
            <v>FLEXTUENTI_414711611</v>
          </cell>
          <cell r="AS246">
            <v>330232</v>
          </cell>
          <cell r="AT246" t="str">
            <v>D40</v>
          </cell>
          <cell r="AU246" t="str">
            <v>BTC</v>
          </cell>
          <cell r="AV246">
            <v>1</v>
          </cell>
          <cell r="AW246" t="str">
            <v>PROVINCIAL</v>
          </cell>
          <cell r="AX246" t="str">
            <v>ENTREGADO</v>
          </cell>
          <cell r="AY246" t="str">
            <v>HALFSIM TUENTI PREPAGO PORTABILIDAD: 1 und</v>
          </cell>
          <cell r="AZ246" t="str">
            <v>SIMCARD</v>
          </cell>
          <cell r="BA246" t="str">
            <v/>
          </cell>
        </row>
        <row r="247">
          <cell r="A247" t="str">
            <v>414711633</v>
          </cell>
          <cell r="B247" t="str">
            <v>FLEXTUENTI</v>
          </cell>
          <cell r="C247">
            <v>44941</v>
          </cell>
          <cell r="D247" t="str">
            <v>FLEXNET ECUADOR - FLEXTUENTI</v>
          </cell>
          <cell r="E247" t="str">
            <v>CALLE 28 DE JUNIO S/N Y GARCIA MORENO ENTRADA LLANO GRANDE</v>
          </cell>
          <cell r="H247" t="str">
            <v>170208</v>
          </cell>
          <cell r="I247" t="str">
            <v>QUITO</v>
          </cell>
          <cell r="J247" t="str">
            <v>PICHINCHA</v>
          </cell>
          <cell r="K247" t="str">
            <v>Carlina Valdivieso</v>
          </cell>
          <cell r="L247" t="str">
            <v>TULCAN AV VEINTIMILLA SN AV JESUS DEL GRAN PODER</v>
          </cell>
          <cell r="O247" t="str">
            <v>040101</v>
          </cell>
          <cell r="P247" t="str">
            <v>040101</v>
          </cell>
          <cell r="Q247" t="str">
            <v>CARCHI_TULCAN_TULCAN</v>
          </cell>
          <cell r="R247" t="str">
            <v>414711633</v>
          </cell>
          <cell r="W247" t="str">
            <v>0604108316</v>
          </cell>
          <cell r="X247" t="str">
            <v>0969992953-0982675477</v>
          </cell>
          <cell r="Z247" t="str">
            <v>lilyvalrui@live.com</v>
          </cell>
          <cell r="AA247">
            <v>44941</v>
          </cell>
          <cell r="AD247">
            <v>1</v>
          </cell>
          <cell r="AE247">
            <v>1</v>
          </cell>
          <cell r="AH247" t="str">
            <v>ENTREGA EN CUARTEL BRIGADA DE INFANTERIA  31 ANDES  SOLICITAR INFORMACION EN PREVENCION</v>
          </cell>
          <cell r="AI247" t="str">
            <v>DESPACHO</v>
          </cell>
          <cell r="AJ247" t="str">
            <v>Normal</v>
          </cell>
          <cell r="AL247" t="str">
            <v>NO</v>
          </cell>
          <cell r="AN247" t="str">
            <v>TUE portabilidad</v>
          </cell>
          <cell r="AO247" t="str">
            <v>CANAL ONLINE</v>
          </cell>
          <cell r="AP247">
            <v>44941</v>
          </cell>
          <cell r="AR247" t="str">
            <v>FLEXTUENTI_414711633</v>
          </cell>
          <cell r="AS247">
            <v>330236</v>
          </cell>
          <cell r="AT247" t="str">
            <v>D40</v>
          </cell>
          <cell r="AU247" t="str">
            <v>BTC</v>
          </cell>
          <cell r="AV247">
            <v>1</v>
          </cell>
          <cell r="AW247" t="str">
            <v>PROVINCIAL</v>
          </cell>
          <cell r="AX247" t="str">
            <v>ENTREGADO</v>
          </cell>
          <cell r="AY247" t="str">
            <v>HALFSIM TUENTI PREPAGO PORTABILIDAD: 1 und</v>
          </cell>
          <cell r="AZ247" t="str">
            <v>SIMCARD</v>
          </cell>
          <cell r="BA247" t="str">
            <v/>
          </cell>
        </row>
        <row r="248">
          <cell r="A248" t="str">
            <v>414711634</v>
          </cell>
          <cell r="B248" t="str">
            <v>FLEXTUENTI</v>
          </cell>
          <cell r="C248">
            <v>44941</v>
          </cell>
          <cell r="D248" t="str">
            <v>FLEXNET ECUADOR - FLEXTUENTI</v>
          </cell>
          <cell r="E248" t="str">
            <v>CALLE 28 DE JUNIO S/N Y GARCIA MORENO ENTRADA LLANO GRANDE</v>
          </cell>
          <cell r="H248" t="str">
            <v>170208</v>
          </cell>
          <cell r="I248" t="str">
            <v>QUITO</v>
          </cell>
          <cell r="J248" t="str">
            <v>PICHINCHA</v>
          </cell>
          <cell r="K248" t="str">
            <v>Carlina Valdivieso</v>
          </cell>
          <cell r="L248" t="str">
            <v>TULCAN AV VEINTIMILLA SN AV JESUS DEL GRAN PODER</v>
          </cell>
          <cell r="O248" t="str">
            <v>040101</v>
          </cell>
          <cell r="P248" t="str">
            <v>040101</v>
          </cell>
          <cell r="Q248" t="str">
            <v>CARCHI_TULCAN_TULCAN</v>
          </cell>
          <cell r="R248" t="str">
            <v>414711634</v>
          </cell>
          <cell r="W248" t="str">
            <v>0604108316</v>
          </cell>
          <cell r="X248" t="str">
            <v>0982675477-0969992953</v>
          </cell>
          <cell r="Z248" t="str">
            <v>lilyvalrui@live.com</v>
          </cell>
          <cell r="AA248">
            <v>44941</v>
          </cell>
          <cell r="AD248">
            <v>1</v>
          </cell>
          <cell r="AE248">
            <v>1</v>
          </cell>
          <cell r="AH248" t="str">
            <v>ENTREGA EN CUARTEL BRIGADA DE INFANTERIA  31 ANDES  SOLICITAR INFORMACION EN PREVENCION</v>
          </cell>
          <cell r="AI248" t="str">
            <v>DESPACHO</v>
          </cell>
          <cell r="AJ248" t="str">
            <v>Normal</v>
          </cell>
          <cell r="AL248" t="str">
            <v>NO</v>
          </cell>
          <cell r="AN248" t="str">
            <v>TUE portabilidad</v>
          </cell>
          <cell r="AO248" t="str">
            <v>CANAL ONLINE</v>
          </cell>
          <cell r="AP248">
            <v>44941</v>
          </cell>
          <cell r="AR248" t="str">
            <v>FLEXTUENTI_414711634</v>
          </cell>
          <cell r="AS248">
            <v>330229</v>
          </cell>
          <cell r="AT248" t="str">
            <v>D40</v>
          </cell>
          <cell r="AU248" t="str">
            <v>BTC</v>
          </cell>
          <cell r="AV248">
            <v>1</v>
          </cell>
          <cell r="AW248" t="str">
            <v>PROVINCIAL</v>
          </cell>
          <cell r="AX248" t="str">
            <v>ENTREGADO</v>
          </cell>
          <cell r="AY248" t="str">
            <v>HALFSIM TUENTI PREPAGO PORTABILIDAD: 1 und</v>
          </cell>
          <cell r="AZ248" t="str">
            <v>SIMCARD</v>
          </cell>
          <cell r="BA248" t="str">
            <v/>
          </cell>
        </row>
        <row r="249">
          <cell r="A249" t="str">
            <v>414711651</v>
          </cell>
          <cell r="B249" t="str">
            <v>FLEXTUENTI</v>
          </cell>
          <cell r="C249">
            <v>44941</v>
          </cell>
          <cell r="D249" t="str">
            <v>FLEXNET ECUADOR - FLEXTUENTI</v>
          </cell>
          <cell r="E249" t="str">
            <v>CALLE 28 DE JUNIO S/N Y GARCIA MORENO ENTRADA LLANO GRANDE</v>
          </cell>
          <cell r="H249" t="str">
            <v>170208</v>
          </cell>
          <cell r="I249" t="str">
            <v>QUITO</v>
          </cell>
          <cell r="J249" t="str">
            <v>PICHINCHA</v>
          </cell>
          <cell r="K249" t="str">
            <v>Jefferson Clerque</v>
          </cell>
          <cell r="L249" t="str">
            <v>SAGRARIO   AV EUGENIO ESPEJO SN OBISPO CESAR MOSQUERA</v>
          </cell>
          <cell r="O249" t="str">
            <v>100106</v>
          </cell>
          <cell r="P249" t="str">
            <v>100106</v>
          </cell>
          <cell r="Q249" t="str">
            <v>IMBABURA_IBARRA_SAGRARIO</v>
          </cell>
          <cell r="R249" t="str">
            <v>414711651</v>
          </cell>
          <cell r="W249" t="str">
            <v>1002854600</v>
          </cell>
          <cell r="X249" t="str">
            <v>0987226720-0963391224</v>
          </cell>
          <cell r="Z249" t="str">
            <v>sifuscontre@gmail.com</v>
          </cell>
          <cell r="AA249">
            <v>44941</v>
          </cell>
          <cell r="AD249">
            <v>1</v>
          </cell>
          <cell r="AE249">
            <v>1</v>
          </cell>
          <cell r="AH249" t="str">
            <v>SECTOR CENTRO ENTREGA EN PUERTA PRINCIPAL DEL MERCADO AMAZONAS CLIENTE ES GUARDIA FRENTE A PARADA DE BUSES LA PLAYITA</v>
          </cell>
          <cell r="AI249" t="str">
            <v>DESPACHO</v>
          </cell>
          <cell r="AJ249" t="str">
            <v>Normal</v>
          </cell>
          <cell r="AL249" t="str">
            <v>NO</v>
          </cell>
          <cell r="AN249" t="str">
            <v>TUE portabilidad</v>
          </cell>
          <cell r="AO249" t="str">
            <v>CANAL ONLINE</v>
          </cell>
          <cell r="AP249">
            <v>44941</v>
          </cell>
          <cell r="AR249" t="str">
            <v>FLEXTUENTI_414711651</v>
          </cell>
          <cell r="AS249">
            <v>330277</v>
          </cell>
          <cell r="AT249" t="str">
            <v>D40</v>
          </cell>
          <cell r="AU249" t="str">
            <v>BTC</v>
          </cell>
          <cell r="AV249">
            <v>1</v>
          </cell>
          <cell r="AW249" t="str">
            <v>PROVINCIAL</v>
          </cell>
          <cell r="AX249" t="str">
            <v>ENTREGADO</v>
          </cell>
          <cell r="AY249" t="str">
            <v>HALFSIM TUENTI PREPAGO PORTABILIDAD: 1 und</v>
          </cell>
          <cell r="AZ249" t="str">
            <v>SIMCARD</v>
          </cell>
          <cell r="BA249" t="str">
            <v/>
          </cell>
        </row>
        <row r="250">
          <cell r="A250" t="str">
            <v>414711663</v>
          </cell>
          <cell r="B250" t="str">
            <v>FLEXTUENTI</v>
          </cell>
          <cell r="C250">
            <v>44941</v>
          </cell>
          <cell r="D250" t="str">
            <v>FLEXNET ECUADOR - FLEXTUENTI</v>
          </cell>
          <cell r="E250" t="str">
            <v>CALLE 28 DE JUNIO S/N Y GARCIA MORENO ENTRADA LLANO GRANDE</v>
          </cell>
          <cell r="H250" t="str">
            <v>170208</v>
          </cell>
          <cell r="I250" t="str">
            <v>QUITO</v>
          </cell>
          <cell r="J250" t="str">
            <v>PICHINCHA</v>
          </cell>
          <cell r="K250" t="str">
            <v>Jhonny javier Tumbaco arauz</v>
          </cell>
          <cell r="L250" t="str">
            <v>OFICINA TRAMACO SAN MARINO</v>
          </cell>
          <cell r="O250" t="str">
            <v>GUAYAQUIL</v>
          </cell>
          <cell r="P250" t="str">
            <v>GUAYAQUIL</v>
          </cell>
          <cell r="Q250" t="str">
            <v>GUAYAS_GUAYAQUIL_</v>
          </cell>
          <cell r="R250" t="str">
            <v>414711663</v>
          </cell>
          <cell r="W250" t="str">
            <v>0921873089</v>
          </cell>
          <cell r="X250" t="str">
            <v>0980352824-0980352824</v>
          </cell>
          <cell r="Z250" t="str">
            <v>jhonnytumbaco@hotmail.es</v>
          </cell>
          <cell r="AA250">
            <v>44941</v>
          </cell>
          <cell r="AD250">
            <v>1</v>
          </cell>
          <cell r="AE250">
            <v>1</v>
          </cell>
          <cell r="AH250" t="str">
            <v/>
          </cell>
          <cell r="AI250" t="str">
            <v>DESPACHO</v>
          </cell>
          <cell r="AJ250" t="str">
            <v>DERIVADO PICK UP</v>
          </cell>
          <cell r="AL250" t="str">
            <v>NO</v>
          </cell>
          <cell r="AN250" t="str">
            <v>TUE portabilidad</v>
          </cell>
          <cell r="AO250" t="str">
            <v>CANAL ONLINE</v>
          </cell>
          <cell r="AP250">
            <v>44941</v>
          </cell>
          <cell r="AR250" t="str">
            <v>FLEXTUENTI_414711663</v>
          </cell>
          <cell r="AS250">
            <v>330293</v>
          </cell>
          <cell r="AT250" t="str">
            <v>D40</v>
          </cell>
          <cell r="AU250" t="str">
            <v>BTC</v>
          </cell>
          <cell r="AV250">
            <v>1</v>
          </cell>
          <cell r="AW250" t="str">
            <v>PROVINCIAL</v>
          </cell>
          <cell r="AX250" t="str">
            <v>INCIDENCIA</v>
          </cell>
          <cell r="AY250" t="str">
            <v>HALFSIM TUENTI PREPAGO PORTABILIDAD: 1 und</v>
          </cell>
          <cell r="AZ250" t="str">
            <v>SIMCARD</v>
          </cell>
          <cell r="BA250" t="str">
            <v/>
          </cell>
        </row>
        <row r="251">
          <cell r="A251" t="str">
            <v>414713311</v>
          </cell>
          <cell r="B251" t="str">
            <v>FLEXTUENTI</v>
          </cell>
          <cell r="C251">
            <v>44941</v>
          </cell>
          <cell r="D251" t="str">
            <v>FLEXNET ECUADOR - FLEXTUENTI</v>
          </cell>
          <cell r="E251" t="str">
            <v>CALLE 28 DE JUNIO S/N Y GARCIA MORENO ENTRADA LLANO GRANDE</v>
          </cell>
          <cell r="H251" t="str">
            <v>170208</v>
          </cell>
          <cell r="I251" t="str">
            <v>QUITO</v>
          </cell>
          <cell r="J251" t="str">
            <v>PICHINCHA</v>
          </cell>
          <cell r="K251" t="str">
            <v>Servio Francisco Medina Reyes</v>
          </cell>
          <cell r="L251" t="str">
            <v>LA SUSAYA  AV INDEPENDENCIA  3181 ELOY ALFARO</v>
          </cell>
          <cell r="O251" t="str">
            <v>070401</v>
          </cell>
          <cell r="P251" t="str">
            <v>070401</v>
          </cell>
          <cell r="Q251" t="str">
            <v>EL ORO_PINAS_LA SUSAYA</v>
          </cell>
          <cell r="R251" t="str">
            <v>414713311</v>
          </cell>
          <cell r="W251" t="str">
            <v>0704975523</v>
          </cell>
          <cell r="X251" t="str">
            <v>0988647356-0994092060</v>
          </cell>
          <cell r="Z251" t="str">
            <v>francismedina-3751@hotmail.com</v>
          </cell>
          <cell r="AA251">
            <v>44941</v>
          </cell>
          <cell r="AD251">
            <v>1</v>
          </cell>
          <cell r="AE251">
            <v>1</v>
          </cell>
          <cell r="AH251" t="str">
            <v>SECTOR PINAS   DIAGONAL A LA COOPERATIVA  TAC  ENTEGAR EN LA COOPERATIVA DE AHORRO Y CREDITOS  SANTA ROSA</v>
          </cell>
          <cell r="AI251" t="str">
            <v>DESPACHO</v>
          </cell>
          <cell r="AJ251" t="str">
            <v>Normal</v>
          </cell>
          <cell r="AL251" t="str">
            <v>NO</v>
          </cell>
          <cell r="AN251" t="str">
            <v>TUE portabilidad</v>
          </cell>
          <cell r="AO251" t="str">
            <v>CANAL ONLINE</v>
          </cell>
          <cell r="AP251">
            <v>44941</v>
          </cell>
          <cell r="AR251" t="str">
            <v>FLEXTUENTI_414713311</v>
          </cell>
          <cell r="AS251">
            <v>330268</v>
          </cell>
          <cell r="AT251" t="str">
            <v>D40</v>
          </cell>
          <cell r="AU251" t="str">
            <v>BTC</v>
          </cell>
          <cell r="AV251">
            <v>1</v>
          </cell>
          <cell r="AW251" t="str">
            <v>PROVINCIAL</v>
          </cell>
          <cell r="AX251" t="str">
            <v>ENTREGADO</v>
          </cell>
          <cell r="AY251" t="str">
            <v>HALFSIM TUENTI PREPAGO PORTABILIDAD: 1 und</v>
          </cell>
          <cell r="AZ251" t="str">
            <v>SIMCARD</v>
          </cell>
          <cell r="BA251" t="str">
            <v/>
          </cell>
        </row>
        <row r="252">
          <cell r="A252" t="str">
            <v>414713387</v>
          </cell>
          <cell r="B252" t="str">
            <v>FLEXTUENTI</v>
          </cell>
          <cell r="C252">
            <v>44941</v>
          </cell>
          <cell r="D252" t="str">
            <v>FLEXNET ECUADOR - FLEXTUENTI</v>
          </cell>
          <cell r="E252" t="str">
            <v>CALLE 28 DE JUNIO S/N Y GARCIA MORENO ENTRADA LLANO GRANDE</v>
          </cell>
          <cell r="H252" t="str">
            <v>170208</v>
          </cell>
          <cell r="I252" t="str">
            <v>QUITO</v>
          </cell>
          <cell r="J252" t="str">
            <v>PICHINCHA</v>
          </cell>
          <cell r="K252" t="str">
            <v>Daniela Vasco</v>
          </cell>
          <cell r="L252" t="str">
            <v>LIZARZABURU 11 DE NOVIEMBRE  3177 VARGAS TORRES</v>
          </cell>
          <cell r="O252" t="str">
            <v>060104</v>
          </cell>
          <cell r="P252" t="str">
            <v>060104</v>
          </cell>
          <cell r="Q252" t="str">
            <v>CHIMBORAZO_RIOBAMBA_LIZARZABURU</v>
          </cell>
          <cell r="R252" t="str">
            <v>414713387</v>
          </cell>
          <cell r="W252" t="str">
            <v>1725888315</v>
          </cell>
          <cell r="X252" t="str">
            <v>0983955564-0963146509</v>
          </cell>
          <cell r="Z252" t="str">
            <v>danielavasco005@gmail.com</v>
          </cell>
          <cell r="AA252">
            <v>44941</v>
          </cell>
          <cell r="AD252">
            <v>1</v>
          </cell>
          <cell r="AE252">
            <v>1</v>
          </cell>
          <cell r="AH252" t="str">
            <v>CIUDADELA BONILLA BARCA  FRENTE A PARQUE BONILLA BARCA  EDIFICO GRIS</v>
          </cell>
          <cell r="AI252" t="str">
            <v>DESPACHO</v>
          </cell>
          <cell r="AJ252" t="str">
            <v>Normal</v>
          </cell>
          <cell r="AL252" t="str">
            <v>NO</v>
          </cell>
          <cell r="AN252" t="str">
            <v>TUE portabilidad</v>
          </cell>
          <cell r="AO252" t="str">
            <v>CANAL ONLINE</v>
          </cell>
          <cell r="AP252">
            <v>44941</v>
          </cell>
          <cell r="AR252" t="str">
            <v>FLEXTUENTI_414713387</v>
          </cell>
          <cell r="AS252">
            <v>330245</v>
          </cell>
          <cell r="AT252" t="str">
            <v>D40</v>
          </cell>
          <cell r="AU252" t="str">
            <v>BTC</v>
          </cell>
          <cell r="AV252">
            <v>1</v>
          </cell>
          <cell r="AW252" t="str">
            <v>PROVINCIAL</v>
          </cell>
          <cell r="AX252" t="str">
            <v>ENTREGADO</v>
          </cell>
          <cell r="AY252" t="str">
            <v>HALFSIM TUENTI PREPAGO PORTABILIDAD: 1 und</v>
          </cell>
          <cell r="AZ252" t="str">
            <v>SIMCARD</v>
          </cell>
          <cell r="BA252" t="str">
            <v/>
          </cell>
        </row>
        <row r="253">
          <cell r="A253" t="str">
            <v>414713436</v>
          </cell>
          <cell r="B253" t="str">
            <v>FLEXTUENTI</v>
          </cell>
          <cell r="C253">
            <v>44941</v>
          </cell>
          <cell r="D253" t="str">
            <v>FLEXNET ECUADOR - FLEXTUENTI</v>
          </cell>
          <cell r="E253" t="str">
            <v>CALLE 28 DE JUNIO S/N Y GARCIA MORENO ENTRADA LLANO GRANDE</v>
          </cell>
          <cell r="H253" t="str">
            <v>170208</v>
          </cell>
          <cell r="I253" t="str">
            <v>QUITO</v>
          </cell>
          <cell r="J253" t="str">
            <v>PICHINCHA</v>
          </cell>
          <cell r="K253" t="str">
            <v>Jeniffer Zambrano</v>
          </cell>
          <cell r="L253" t="str">
            <v>EL CARMEN CALLE MANUELA SAENZ  SN GARCIA MORENO</v>
          </cell>
          <cell r="O253" t="str">
            <v>130503</v>
          </cell>
          <cell r="P253" t="str">
            <v>130503</v>
          </cell>
          <cell r="Q253" t="str">
            <v>MANABI_EL CARMEN_EL CARMEN</v>
          </cell>
          <cell r="R253" t="str">
            <v>414713436</v>
          </cell>
          <cell r="W253" t="str">
            <v>1313659441</v>
          </cell>
          <cell r="X253" t="str">
            <v>0963457161-0996757261</v>
          </cell>
          <cell r="Z253" t="str">
            <v>diamondjl@outlook.com</v>
          </cell>
          <cell r="AA253">
            <v>44941</v>
          </cell>
          <cell r="AD253">
            <v>1</v>
          </cell>
          <cell r="AE253">
            <v>1</v>
          </cell>
          <cell r="AH253" t="str">
            <v>BARRIO LUIS CRUZ CASA DE UN PISO COLOR MARRON AL TERMINR EL ADOQUINADO  LADO IZQUIERDO</v>
          </cell>
          <cell r="AI253" t="str">
            <v>DESPACHO</v>
          </cell>
          <cell r="AJ253" t="str">
            <v>Normal</v>
          </cell>
          <cell r="AL253" t="str">
            <v>NO</v>
          </cell>
          <cell r="AN253" t="str">
            <v>TUE portabilidad</v>
          </cell>
          <cell r="AO253" t="str">
            <v>CANAL ONLINE</v>
          </cell>
          <cell r="AP253">
            <v>44941</v>
          </cell>
          <cell r="AR253" t="str">
            <v>FLEXTUENTI_414713436</v>
          </cell>
          <cell r="AS253">
            <v>330301</v>
          </cell>
          <cell r="AT253" t="str">
            <v>D40</v>
          </cell>
          <cell r="AU253" t="str">
            <v>BTC</v>
          </cell>
          <cell r="AV253">
            <v>1</v>
          </cell>
          <cell r="AW253" t="str">
            <v>PROVINCIAL</v>
          </cell>
          <cell r="AX253" t="str">
            <v>ENTREGADO</v>
          </cell>
          <cell r="AY253" t="str">
            <v>HALFSIM TUENTI PREPAGO PORTABILIDAD: 1 und</v>
          </cell>
          <cell r="AZ253" t="str">
            <v>SIMCARD</v>
          </cell>
          <cell r="BA253" t="str">
            <v/>
          </cell>
        </row>
        <row r="254">
          <cell r="A254" t="str">
            <v>414713437</v>
          </cell>
          <cell r="B254" t="str">
            <v>FLEXTUENTI</v>
          </cell>
          <cell r="C254">
            <v>44941</v>
          </cell>
          <cell r="D254" t="str">
            <v>FLEXNET ECUADOR - FLEXTUENTI</v>
          </cell>
          <cell r="E254" t="str">
            <v>CALLE 28 DE JUNIO S/N Y GARCIA MORENO ENTRADA LLANO GRANDE</v>
          </cell>
          <cell r="H254" t="str">
            <v>170208</v>
          </cell>
          <cell r="I254" t="str">
            <v>QUITO</v>
          </cell>
          <cell r="J254" t="str">
            <v>PICHINCHA</v>
          </cell>
          <cell r="K254" t="str">
            <v>Kevin Disney Alvarez Garcia</v>
          </cell>
          <cell r="L254" t="str">
            <v>12 DE MARZO CALLE   GRAN COLOMBIA   PEDRO</v>
          </cell>
          <cell r="O254" t="str">
            <v>130106</v>
          </cell>
          <cell r="P254" t="str">
            <v>130106</v>
          </cell>
          <cell r="Q254" t="str">
            <v>MANABI_PORTOVIEJO_12 DE MARZO</v>
          </cell>
          <cell r="R254" t="str">
            <v>414713437</v>
          </cell>
          <cell r="W254" t="str">
            <v>1350131916</v>
          </cell>
          <cell r="X254" t="str">
            <v>0999693352-0996144509</v>
          </cell>
          <cell r="Z254" t="str">
            <v>Agkevin1999@gmail.com</v>
          </cell>
          <cell r="AA254">
            <v>44941</v>
          </cell>
          <cell r="AD254">
            <v>1</v>
          </cell>
          <cell r="AE254">
            <v>1</v>
          </cell>
          <cell r="AH254" t="str">
            <v>CUIDADELA PORTO VIEJO  A DOS CUADRAS DE LA FUNDANCION  OSWLADO LOOR CASA  REJAS BLANCAS DE 2 PISOS</v>
          </cell>
          <cell r="AI254" t="str">
            <v>DESPACHO</v>
          </cell>
          <cell r="AJ254" t="str">
            <v>Normal</v>
          </cell>
          <cell r="AL254" t="str">
            <v>NO</v>
          </cell>
          <cell r="AN254" t="str">
            <v>TUE portabilidad</v>
          </cell>
          <cell r="AO254" t="str">
            <v>CANAL ONLINE</v>
          </cell>
          <cell r="AP254">
            <v>44941</v>
          </cell>
          <cell r="AR254" t="str">
            <v>FLEXTUENTI_414713437</v>
          </cell>
          <cell r="AS254">
            <v>330274</v>
          </cell>
          <cell r="AT254" t="str">
            <v>D40</v>
          </cell>
          <cell r="AU254" t="str">
            <v>BTC</v>
          </cell>
          <cell r="AV254">
            <v>1</v>
          </cell>
          <cell r="AW254" t="str">
            <v>PROVINCIAL</v>
          </cell>
          <cell r="AX254" t="str">
            <v>ENTREGADO</v>
          </cell>
          <cell r="AY254" t="str">
            <v>HALFSIM TUENTI PREPAGO PORTABILIDAD: 1 und</v>
          </cell>
          <cell r="AZ254" t="str">
            <v>SIMCARD</v>
          </cell>
          <cell r="BA254" t="str">
            <v/>
          </cell>
        </row>
        <row r="255">
          <cell r="A255" t="str">
            <v>414722554</v>
          </cell>
          <cell r="B255" t="str">
            <v>FLEXTUENTI</v>
          </cell>
          <cell r="C255">
            <v>44941</v>
          </cell>
          <cell r="D255" t="str">
            <v>FLEXNET ECUADOR - FLEXTUENTI</v>
          </cell>
          <cell r="E255" t="str">
            <v>CALLE 28 DE JUNIO S/N Y GARCIA MORENO ENTRADA LLANO GRANDE</v>
          </cell>
          <cell r="H255" t="str">
            <v>170208</v>
          </cell>
          <cell r="I255" t="str">
            <v>QUITO</v>
          </cell>
          <cell r="J255" t="str">
            <v>PICHINCHA</v>
          </cell>
          <cell r="K255" t="str">
            <v>Franklin Cruz Molina</v>
          </cell>
          <cell r="L255" t="str">
            <v>OFICINA TRAMACO PORTETE</v>
          </cell>
          <cell r="O255" t="str">
            <v>GUAYAQUIL</v>
          </cell>
          <cell r="P255" t="str">
            <v>GUAYAQUIL</v>
          </cell>
          <cell r="Q255" t="str">
            <v>GUAYAS_GUAYAQUIL_</v>
          </cell>
          <cell r="R255" t="str">
            <v>414722554</v>
          </cell>
          <cell r="W255" t="str">
            <v>0958352288</v>
          </cell>
          <cell r="X255" t="str">
            <v>0962951168-0962951168</v>
          </cell>
          <cell r="Z255" t="str">
            <v>franklincruzmolina@gmail.com</v>
          </cell>
          <cell r="AA255">
            <v>44941</v>
          </cell>
          <cell r="AD255">
            <v>1</v>
          </cell>
          <cell r="AE255">
            <v>1</v>
          </cell>
          <cell r="AH255" t="str">
            <v/>
          </cell>
          <cell r="AI255" t="str">
            <v>DESPACHO</v>
          </cell>
          <cell r="AJ255" t="str">
            <v>DERIVADO PICK UP</v>
          </cell>
          <cell r="AL255" t="str">
            <v>NO</v>
          </cell>
          <cell r="AN255" t="str">
            <v>TUE portabilidad</v>
          </cell>
          <cell r="AO255" t="str">
            <v>CANAL ONLINE</v>
          </cell>
          <cell r="AP255">
            <v>44941</v>
          </cell>
          <cell r="AR255" t="str">
            <v>FLEXTUENTI_414722554</v>
          </cell>
          <cell r="AS255">
            <v>330309</v>
          </cell>
          <cell r="AT255" t="str">
            <v>D40</v>
          </cell>
          <cell r="AU255" t="str">
            <v>BTC</v>
          </cell>
          <cell r="AV255">
            <v>1</v>
          </cell>
          <cell r="AW255" t="str">
            <v>PROVINCIAL</v>
          </cell>
          <cell r="AX255" t="str">
            <v>INCIDENCIA</v>
          </cell>
          <cell r="AY255" t="str">
            <v>HALFSIM TUENTI PREPAGO PORTABILIDAD: 1 und</v>
          </cell>
          <cell r="AZ255" t="str">
            <v>SIMCARD</v>
          </cell>
          <cell r="BA255" t="str">
            <v/>
          </cell>
        </row>
        <row r="256">
          <cell r="A256" t="str">
            <v>414722668</v>
          </cell>
          <cell r="B256" t="str">
            <v>FLEXTUENTI</v>
          </cell>
          <cell r="C256">
            <v>44941</v>
          </cell>
          <cell r="D256" t="str">
            <v>FLEXNET ECUADOR - FLEXTUENTI</v>
          </cell>
          <cell r="E256" t="str">
            <v>CALLE 28 DE JUNIO S/N Y GARCIA MORENO ENTRADA LLANO GRANDE</v>
          </cell>
          <cell r="H256" t="str">
            <v>170208</v>
          </cell>
          <cell r="I256" t="str">
            <v>QUITO</v>
          </cell>
          <cell r="J256" t="str">
            <v>PICHINCHA</v>
          </cell>
          <cell r="K256" t="str">
            <v>Joselyn Casa</v>
          </cell>
          <cell r="L256" t="str">
            <v>COMITE DEL PUEBLO AV JORGE GARCES  N61  45  EUGENIO PEYRAMALE</v>
          </cell>
          <cell r="O256" t="str">
            <v>170306</v>
          </cell>
          <cell r="P256" t="str">
            <v>170306</v>
          </cell>
          <cell r="Q256" t="str">
            <v>PICHINCHA_QUITO_COMITE DEL PUEBLO</v>
          </cell>
          <cell r="R256" t="str">
            <v>414722668</v>
          </cell>
          <cell r="W256" t="str">
            <v>1716306855</v>
          </cell>
          <cell r="X256" t="str">
            <v>0959999590-0984958472</v>
          </cell>
          <cell r="Z256" t="str">
            <v>lupe_20ad@hotmail.com</v>
          </cell>
          <cell r="AA256">
            <v>44941</v>
          </cell>
          <cell r="AD256">
            <v>1</v>
          </cell>
          <cell r="AE256">
            <v>1</v>
          </cell>
          <cell r="AH256" t="str">
            <v>SECTOR COMITE DEL PUEBLO JUNTO A CREDITOS ECONOMICOS  CASA VERDE DE 4 PISOS</v>
          </cell>
          <cell r="AI256" t="str">
            <v>DESPACHO</v>
          </cell>
          <cell r="AJ256" t="str">
            <v>Normal</v>
          </cell>
          <cell r="AL256" t="str">
            <v>NO</v>
          </cell>
          <cell r="AN256" t="str">
            <v>TUE portabilidad</v>
          </cell>
          <cell r="AO256" t="str">
            <v>CANAL ONLINE</v>
          </cell>
          <cell r="AP256">
            <v>44941</v>
          </cell>
          <cell r="AR256" t="str">
            <v>FLEXTUENTI_414722668</v>
          </cell>
          <cell r="AS256">
            <v>330244</v>
          </cell>
          <cell r="AT256" t="str">
            <v>D40</v>
          </cell>
          <cell r="AU256" t="str">
            <v>BTC</v>
          </cell>
          <cell r="AV256">
            <v>1</v>
          </cell>
          <cell r="AW256" t="str">
            <v>LOCAL</v>
          </cell>
          <cell r="AX256" t="str">
            <v>ENTREGADO</v>
          </cell>
          <cell r="AY256" t="str">
            <v>HALFSIM TUENTI PREPAGO PORTABILIDAD: 1 und</v>
          </cell>
          <cell r="AZ256" t="str">
            <v>SIMCARD</v>
          </cell>
          <cell r="BA256" t="str">
            <v/>
          </cell>
        </row>
        <row r="257">
          <cell r="A257" t="str">
            <v>414722708</v>
          </cell>
          <cell r="B257" t="str">
            <v>FLEXTUENTI</v>
          </cell>
          <cell r="C257">
            <v>44941</v>
          </cell>
          <cell r="D257" t="str">
            <v>FLEXNET ECUADOR - FLEXTUENTI</v>
          </cell>
          <cell r="E257" t="str">
            <v>CALLE 28 DE JUNIO S/N Y GARCIA MORENO ENTRADA LLANO GRANDE</v>
          </cell>
          <cell r="H257" t="str">
            <v>170208</v>
          </cell>
          <cell r="I257" t="str">
            <v>QUITO</v>
          </cell>
          <cell r="J257" t="str">
            <v>PICHINCHA</v>
          </cell>
          <cell r="K257" t="str">
            <v>Anderson Steeven Comina Anchatipan</v>
          </cell>
          <cell r="L257" t="str">
            <v>ELOY ALFARO  AV SIMON RODRIGUEZ  SN  VIA PUJILI</v>
          </cell>
          <cell r="O257" t="str">
            <v>050108</v>
          </cell>
          <cell r="P257" t="str">
            <v>050108</v>
          </cell>
          <cell r="Q257" t="str">
            <v>COTOPAXI_LATACUNGA_ELOY ALFARO</v>
          </cell>
          <cell r="R257" t="str">
            <v>414722708</v>
          </cell>
          <cell r="W257" t="str">
            <v>0503852899</v>
          </cell>
          <cell r="X257" t="str">
            <v>0984716810-0995978438</v>
          </cell>
          <cell r="Z257" t="str">
            <v>steevencomina@gmail.com</v>
          </cell>
          <cell r="AA257">
            <v>44941</v>
          </cell>
          <cell r="AD257">
            <v>1</v>
          </cell>
          <cell r="AE257">
            <v>1</v>
          </cell>
          <cell r="AH257" t="str">
            <v>SECTOR SAN FELIPE FRENTE AL PARQUE SAN FELIPE ENTREGAR EN  LA ESCUELA FISCAL ANA PAEZ</v>
          </cell>
          <cell r="AI257" t="str">
            <v>DESPACHO</v>
          </cell>
          <cell r="AJ257" t="str">
            <v>Normal</v>
          </cell>
          <cell r="AL257" t="str">
            <v>NO</v>
          </cell>
          <cell r="AN257" t="str">
            <v>TUE portabilidad</v>
          </cell>
          <cell r="AO257" t="str">
            <v>CANAL ONLINE</v>
          </cell>
          <cell r="AP257">
            <v>44941</v>
          </cell>
          <cell r="AR257" t="str">
            <v>FLEXTUENTI_414722708</v>
          </cell>
          <cell r="AS257">
            <v>330281</v>
          </cell>
          <cell r="AT257" t="str">
            <v>D40</v>
          </cell>
          <cell r="AU257" t="str">
            <v>BTC</v>
          </cell>
          <cell r="AV257">
            <v>1</v>
          </cell>
          <cell r="AW257" t="str">
            <v>PROVINCIAL</v>
          </cell>
          <cell r="AX257" t="str">
            <v>INCIDENCIA</v>
          </cell>
          <cell r="AY257" t="str">
            <v>HALFSIM TUENTI PREPAGO PORTABILIDAD: 1 und</v>
          </cell>
          <cell r="AZ257" t="str">
            <v>SIMCARD</v>
          </cell>
          <cell r="BA257" t="str">
            <v/>
          </cell>
        </row>
        <row r="258">
          <cell r="A258" t="str">
            <v>414722759</v>
          </cell>
          <cell r="B258" t="str">
            <v>FLEXTUENTI</v>
          </cell>
          <cell r="C258">
            <v>44941</v>
          </cell>
          <cell r="D258" t="str">
            <v>FLEXNET ECUADOR - FLEXTUENTI</v>
          </cell>
          <cell r="E258" t="str">
            <v>CALLE 28 DE JUNIO S/N Y GARCIA MORENO ENTRADA LLANO GRANDE</v>
          </cell>
          <cell r="H258" t="str">
            <v>170208</v>
          </cell>
          <cell r="I258" t="str">
            <v>QUITO</v>
          </cell>
          <cell r="J258" t="str">
            <v>PICHINCHA</v>
          </cell>
          <cell r="K258" t="str">
            <v>Yordi Vera</v>
          </cell>
          <cell r="L258" t="str">
            <v>QUITUMBE  QUIPU OE2 191 S33E</v>
          </cell>
          <cell r="O258" t="str">
            <v>170702</v>
          </cell>
          <cell r="P258" t="str">
            <v>170702</v>
          </cell>
          <cell r="Q258" t="str">
            <v>PICHINCHA_QUITO_QUITUMBE</v>
          </cell>
          <cell r="R258" t="str">
            <v>414722759</v>
          </cell>
          <cell r="W258" t="str">
            <v>1250782719</v>
          </cell>
          <cell r="X258" t="str">
            <v>0994323932-0994930373</v>
          </cell>
          <cell r="Z258" t="str">
            <v>verabrunizy@gmail.com</v>
          </cell>
          <cell r="AA258">
            <v>44941</v>
          </cell>
          <cell r="AD258">
            <v>1</v>
          </cell>
          <cell r="AE258">
            <v>1</v>
          </cell>
          <cell r="AH258" t="str">
            <v>SECTOR QUITUMBE DIAGONAL A LA PIZZERIA DI  RULO CASA PORTON BLANCO DE 3 PISOS</v>
          </cell>
          <cell r="AI258" t="str">
            <v>DESPACHO</v>
          </cell>
          <cell r="AJ258" t="str">
            <v>Normal</v>
          </cell>
          <cell r="AL258" t="str">
            <v>NO</v>
          </cell>
          <cell r="AN258" t="str">
            <v>TUE portabilidad</v>
          </cell>
          <cell r="AO258" t="str">
            <v>CANAL ONLINE</v>
          </cell>
          <cell r="AP258">
            <v>44941</v>
          </cell>
          <cell r="AR258" t="str">
            <v>FLEXTUENTI_414722759</v>
          </cell>
          <cell r="AS258">
            <v>330225</v>
          </cell>
          <cell r="AT258" t="str">
            <v>D40</v>
          </cell>
          <cell r="AU258" t="str">
            <v>BTC</v>
          </cell>
          <cell r="AV258">
            <v>1</v>
          </cell>
          <cell r="AW258" t="str">
            <v>LOCAL</v>
          </cell>
          <cell r="AX258" t="str">
            <v>ENTREGADO</v>
          </cell>
          <cell r="AY258" t="str">
            <v>HALFSIM TUENTI PREPAGO PORTABILIDAD: 1 und</v>
          </cell>
          <cell r="AZ258" t="str">
            <v>SIMCARD</v>
          </cell>
          <cell r="BA258" t="str">
            <v/>
          </cell>
        </row>
        <row r="259">
          <cell r="A259" t="str">
            <v>414722779</v>
          </cell>
          <cell r="B259" t="str">
            <v>FLEXTUENTI</v>
          </cell>
          <cell r="C259">
            <v>44941</v>
          </cell>
          <cell r="D259" t="str">
            <v>FLEXNET ECUADOR - FLEXTUENTI</v>
          </cell>
          <cell r="E259" t="str">
            <v>CALLE 28 DE JUNIO S/N Y GARCIA MORENO ENTRADA LLANO GRANDE</v>
          </cell>
          <cell r="H259" t="str">
            <v>170208</v>
          </cell>
          <cell r="I259" t="str">
            <v>QUITO</v>
          </cell>
          <cell r="J259" t="str">
            <v>PICHINCHA</v>
          </cell>
          <cell r="K259" t="str">
            <v>Diego Tandazo</v>
          </cell>
          <cell r="L259" t="str">
            <v>OFICINA TRAMACO PORTETE</v>
          </cell>
          <cell r="O259" t="str">
            <v>GUAYAQUIL</v>
          </cell>
          <cell r="P259" t="str">
            <v>GUAYAQUIL</v>
          </cell>
          <cell r="Q259" t="str">
            <v>GUAYAS_GUAYAQUIL_</v>
          </cell>
          <cell r="R259" t="str">
            <v>414722779</v>
          </cell>
          <cell r="W259" t="str">
            <v>0953200029</v>
          </cell>
          <cell r="X259" t="str">
            <v>0969218923-0969218923</v>
          </cell>
          <cell r="Z259" t="str">
            <v>diego2000tandazo@gmail.com</v>
          </cell>
          <cell r="AA259">
            <v>44941</v>
          </cell>
          <cell r="AD259">
            <v>1</v>
          </cell>
          <cell r="AE259">
            <v>1</v>
          </cell>
          <cell r="AH259" t="str">
            <v/>
          </cell>
          <cell r="AI259" t="str">
            <v>DESPACHO</v>
          </cell>
          <cell r="AJ259" t="str">
            <v>DERIVADO PICK UP</v>
          </cell>
          <cell r="AL259" t="str">
            <v>NO</v>
          </cell>
          <cell r="AN259" t="str">
            <v>TUE portabilidad</v>
          </cell>
          <cell r="AO259" t="str">
            <v>CANAL ONLINE</v>
          </cell>
          <cell r="AP259">
            <v>44941</v>
          </cell>
          <cell r="AR259" t="str">
            <v>FLEXTUENTI_414722779</v>
          </cell>
          <cell r="AS259">
            <v>330308</v>
          </cell>
          <cell r="AT259" t="str">
            <v>D40</v>
          </cell>
          <cell r="AU259" t="str">
            <v>BTC</v>
          </cell>
          <cell r="AV259">
            <v>1</v>
          </cell>
          <cell r="AW259" t="str">
            <v>PROVINCIAL</v>
          </cell>
          <cell r="AX259" t="str">
            <v>INCIDENCIA</v>
          </cell>
          <cell r="AY259" t="str">
            <v>HALFSIM TUENTI PREPAGO PORTABILIDAD: 1 und</v>
          </cell>
          <cell r="AZ259" t="str">
            <v>SIMCARD</v>
          </cell>
          <cell r="BA259" t="str">
            <v/>
          </cell>
        </row>
        <row r="260">
          <cell r="A260" t="str">
            <v>414722823</v>
          </cell>
          <cell r="B260" t="str">
            <v>FLEXTUENTI</v>
          </cell>
          <cell r="C260">
            <v>44941</v>
          </cell>
          <cell r="D260" t="str">
            <v>FLEXNET ECUADOR - FLEXTUENTI</v>
          </cell>
          <cell r="E260" t="str">
            <v>CALLE 28 DE JUNIO S/N Y GARCIA MORENO ENTRADA LLANO GRANDE</v>
          </cell>
          <cell r="H260" t="str">
            <v>170208</v>
          </cell>
          <cell r="I260" t="str">
            <v>QUITO</v>
          </cell>
          <cell r="J260" t="str">
            <v>PICHINCHA</v>
          </cell>
          <cell r="K260" t="str">
            <v>Samuel Alejandro Arana Yaguache</v>
          </cell>
          <cell r="L260" t="str">
            <v>LETAMENDI CALLE 12AVA O 2DO PASAJE 21 S 2936 CALLE SEDALANA O CALLE 40C</v>
          </cell>
          <cell r="O260" t="str">
            <v>090302</v>
          </cell>
          <cell r="P260" t="str">
            <v>090302</v>
          </cell>
          <cell r="Q260" t="str">
            <v>GUAYAS_GUAYAQUIL_LETAMENDI</v>
          </cell>
          <cell r="R260" t="str">
            <v>414722823</v>
          </cell>
          <cell r="W260" t="str">
            <v>0919394015</v>
          </cell>
          <cell r="X260" t="str">
            <v>0967963763-0995128921</v>
          </cell>
          <cell r="Z260" t="str">
            <v>arana-24@hotmail.com</v>
          </cell>
          <cell r="AA260">
            <v>44941</v>
          </cell>
          <cell r="AD260">
            <v>1</v>
          </cell>
          <cell r="AE260">
            <v>1</v>
          </cell>
          <cell r="AH260" t="str">
            <v>SECTOR CRISTO DEL CONSUELO ENTREGA EN CASA 2 PISO COLOR MELON FRENTE GABY BADILLO STUDIO</v>
          </cell>
          <cell r="AI260" t="str">
            <v>DESPACHO</v>
          </cell>
          <cell r="AJ260" t="str">
            <v>Normal</v>
          </cell>
          <cell r="AL260" t="str">
            <v>NO</v>
          </cell>
          <cell r="AN260" t="str">
            <v>TUE portabilidad</v>
          </cell>
          <cell r="AO260" t="str">
            <v>CANAL ONLINE</v>
          </cell>
          <cell r="AP260">
            <v>44941</v>
          </cell>
          <cell r="AR260" t="str">
            <v>FLEXTUENTI_414722823</v>
          </cell>
          <cell r="AS260">
            <v>330313</v>
          </cell>
          <cell r="AT260" t="str">
            <v>D40</v>
          </cell>
          <cell r="AU260" t="str">
            <v>BTC</v>
          </cell>
          <cell r="AV260">
            <v>1</v>
          </cell>
          <cell r="AW260" t="str">
            <v>LOCAL</v>
          </cell>
          <cell r="AX260" t="str">
            <v>ENTREGADO</v>
          </cell>
          <cell r="AY260" t="str">
            <v>HALFSIM TUENTI PREPAGO PORTABILIDAD: 1 und</v>
          </cell>
          <cell r="AZ260" t="str">
            <v>SIMCARD</v>
          </cell>
          <cell r="BA260" t="str">
            <v/>
          </cell>
        </row>
        <row r="261">
          <cell r="A261" t="str">
            <v>414722829</v>
          </cell>
          <cell r="B261" t="str">
            <v>FLEXTUENTI</v>
          </cell>
          <cell r="C261">
            <v>44941</v>
          </cell>
          <cell r="D261" t="str">
            <v>FLEXNET ECUADOR - FLEXTUENTI</v>
          </cell>
          <cell r="E261" t="str">
            <v>CALLE 28 DE JUNIO S/N Y GARCIA MORENO ENTRADA LLANO GRANDE</v>
          </cell>
          <cell r="H261" t="str">
            <v>170208</v>
          </cell>
          <cell r="I261" t="str">
            <v>QUITO</v>
          </cell>
          <cell r="J261" t="str">
            <v>PICHINCHA</v>
          </cell>
          <cell r="K261" t="str">
            <v>Jorge Zambrano</v>
          </cell>
          <cell r="L261" t="str">
            <v>EL CARMEN  GARCIA MORENO  SN  MANUELA SAENZ</v>
          </cell>
          <cell r="O261" t="str">
            <v>130503</v>
          </cell>
          <cell r="P261" t="str">
            <v>130503</v>
          </cell>
          <cell r="Q261" t="str">
            <v>MANABI_EL CARMEN_EL CARMEN</v>
          </cell>
          <cell r="R261" t="str">
            <v>414722829</v>
          </cell>
          <cell r="W261" t="str">
            <v>1303650392</v>
          </cell>
          <cell r="X261" t="str">
            <v>0963400324-0963457161</v>
          </cell>
          <cell r="Z261" t="str">
            <v>jorgezambrano1303@gmail.com</v>
          </cell>
          <cell r="AA261">
            <v>44941</v>
          </cell>
          <cell r="AD261">
            <v>1</v>
          </cell>
          <cell r="AE261">
            <v>1</v>
          </cell>
          <cell r="AH261" t="str">
            <v>BARRIO LUIS CRUZ  CASA MARRON DE 1 PISO</v>
          </cell>
          <cell r="AI261" t="str">
            <v>DESPACHO</v>
          </cell>
          <cell r="AJ261" t="str">
            <v>Normal</v>
          </cell>
          <cell r="AL261" t="str">
            <v>NO</v>
          </cell>
          <cell r="AN261" t="str">
            <v>TUE portabilidad</v>
          </cell>
          <cell r="AO261" t="str">
            <v>CANAL ONLINE</v>
          </cell>
          <cell r="AP261">
            <v>44941</v>
          </cell>
          <cell r="AR261" t="str">
            <v>FLEXTUENTI_414722829</v>
          </cell>
          <cell r="AS261">
            <v>330282</v>
          </cell>
          <cell r="AT261" t="str">
            <v>D40</v>
          </cell>
          <cell r="AU261" t="str">
            <v>BTC</v>
          </cell>
          <cell r="AV261">
            <v>1</v>
          </cell>
          <cell r="AW261" t="str">
            <v>PROVINCIAL</v>
          </cell>
          <cell r="AX261" t="str">
            <v>ENTREGADO</v>
          </cell>
          <cell r="AY261" t="str">
            <v>HALFSIM TUENTI PREPAGO PORTABILIDAD: 1 und</v>
          </cell>
          <cell r="AZ261" t="str">
            <v>SIMCARD</v>
          </cell>
          <cell r="BA261" t="str">
            <v/>
          </cell>
        </row>
        <row r="262">
          <cell r="A262" t="str">
            <v>414722936</v>
          </cell>
          <cell r="B262" t="str">
            <v>FLEXTUENTI</v>
          </cell>
          <cell r="C262">
            <v>44941</v>
          </cell>
          <cell r="D262" t="str">
            <v>FLEXNET ECUADOR - FLEXTUENTI</v>
          </cell>
          <cell r="E262" t="str">
            <v>CALLE 28 DE JUNIO S/N Y GARCIA MORENO ENTRADA LLANO GRANDE</v>
          </cell>
          <cell r="H262" t="str">
            <v>170208</v>
          </cell>
          <cell r="I262" t="str">
            <v>QUITO</v>
          </cell>
          <cell r="J262" t="str">
            <v>PICHINCHA</v>
          </cell>
          <cell r="K262" t="str">
            <v>Nery Rodriguez</v>
          </cell>
          <cell r="L262" t="str">
            <v>VALENCIA   AV ARCOS PEREZ  SN VIA CHIPE</v>
          </cell>
          <cell r="O262" t="str">
            <v>120610</v>
          </cell>
          <cell r="P262" t="str">
            <v>120610</v>
          </cell>
          <cell r="Q262" t="str">
            <v>LOS RIOS_VALENCIA_VALENCIA</v>
          </cell>
          <cell r="R262" t="str">
            <v>414722936</v>
          </cell>
          <cell r="W262" t="str">
            <v>1206892471</v>
          </cell>
          <cell r="X262" t="str">
            <v>0982070951-0978653849</v>
          </cell>
          <cell r="Z262" t="str">
            <v>neryjesus1998@gmail.com</v>
          </cell>
          <cell r="AA262">
            <v>44941</v>
          </cell>
          <cell r="AD262">
            <v>1</v>
          </cell>
          <cell r="AE262">
            <v>1</v>
          </cell>
          <cell r="AH262" t="str">
            <v>VALENCIA CASA DE UN PISO CON CERRAMIENTO ENLUCIDO CON  LETRERO SE VENDE COLOR ROJO GIRAR UN U LADO IZQUIERDO ANTES DEL CEMENTERIO</v>
          </cell>
          <cell r="AI262" t="str">
            <v>DESPACHO</v>
          </cell>
          <cell r="AJ262" t="str">
            <v>Normal</v>
          </cell>
          <cell r="AL262" t="str">
            <v>NO</v>
          </cell>
          <cell r="AN262" t="str">
            <v>TUE portabilidad</v>
          </cell>
          <cell r="AO262" t="str">
            <v>CANAL ONLINE</v>
          </cell>
          <cell r="AP262">
            <v>44941</v>
          </cell>
          <cell r="AR262" t="str">
            <v>FLEXTUENTI_414722936</v>
          </cell>
          <cell r="AS262">
            <v>330226</v>
          </cell>
          <cell r="AT262" t="str">
            <v>D40</v>
          </cell>
          <cell r="AU262" t="str">
            <v>BTC</v>
          </cell>
          <cell r="AV262">
            <v>1</v>
          </cell>
          <cell r="AW262" t="str">
            <v>PROVINCIAL</v>
          </cell>
          <cell r="AX262" t="str">
            <v>EN_TRANSITO</v>
          </cell>
          <cell r="AY262" t="str">
            <v>HALFSIM TUENTI PREPAGO PORTABILIDAD: 1 und</v>
          </cell>
          <cell r="AZ262" t="str">
            <v>SIMCARD</v>
          </cell>
          <cell r="BA262" t="str">
            <v/>
          </cell>
        </row>
        <row r="263">
          <cell r="A263" t="str">
            <v>414723087</v>
          </cell>
          <cell r="B263" t="str">
            <v>FLEXTUENTI</v>
          </cell>
          <cell r="C263">
            <v>44941</v>
          </cell>
          <cell r="D263" t="str">
            <v>FLEXNET ECUADOR - FLEXTUENTI</v>
          </cell>
          <cell r="E263" t="str">
            <v>CALLE 28 DE JUNIO S/N Y GARCIA MORENO ENTRADA LLANO GRANDE</v>
          </cell>
          <cell r="H263" t="str">
            <v>170208</v>
          </cell>
          <cell r="I263" t="str">
            <v>QUITO</v>
          </cell>
          <cell r="J263" t="str">
            <v>PICHINCHA</v>
          </cell>
          <cell r="K263" t="str">
            <v>Cristhian Indio</v>
          </cell>
          <cell r="L263" t="str">
            <v>RUMIPAMBA CALLE LA ROMERIA  N46  44 AGUA CLARA</v>
          </cell>
          <cell r="O263" t="str">
            <v>170132</v>
          </cell>
          <cell r="P263" t="str">
            <v>170132</v>
          </cell>
          <cell r="Q263" t="str">
            <v>PICHINCHA_QUITO_RUMIPAMBA</v>
          </cell>
          <cell r="R263" t="str">
            <v>414723087</v>
          </cell>
          <cell r="W263" t="str">
            <v>1725501165</v>
          </cell>
          <cell r="X263" t="str">
            <v>0968827357-0986231071</v>
          </cell>
          <cell r="Z263" t="str">
            <v>xavierjr098@gmail.com</v>
          </cell>
          <cell r="AA263">
            <v>44941</v>
          </cell>
          <cell r="AD263">
            <v>1</v>
          </cell>
          <cell r="AE263">
            <v>1</v>
          </cell>
          <cell r="AH263" t="str">
            <v>SECTOR EL BOSQUE FRENTE A LA IGLESIA EN ESQUINA LOCAL EL PIBE ENTREGA EN CASA 1 PISO COLOR AMARILLA PUERTA VERDE TALLER DE PINTURA Y ENDEREZADA</v>
          </cell>
          <cell r="AI263" t="str">
            <v>DESPACHO</v>
          </cell>
          <cell r="AJ263" t="str">
            <v>Normal</v>
          </cell>
          <cell r="AL263" t="str">
            <v>NO</v>
          </cell>
          <cell r="AN263" t="str">
            <v>TUE portabilidad</v>
          </cell>
          <cell r="AO263" t="str">
            <v>CANAL ONLINE</v>
          </cell>
          <cell r="AP263">
            <v>44941</v>
          </cell>
          <cell r="AR263" t="str">
            <v>FLEXTUENTI_414723087</v>
          </cell>
          <cell r="AS263">
            <v>330248</v>
          </cell>
          <cell r="AT263" t="str">
            <v>D40</v>
          </cell>
          <cell r="AU263" t="str">
            <v>BTC</v>
          </cell>
          <cell r="AV263">
            <v>1</v>
          </cell>
          <cell r="AW263" t="str">
            <v>LOCAL</v>
          </cell>
          <cell r="AX263" t="str">
            <v>ENTREGADO</v>
          </cell>
          <cell r="AY263" t="str">
            <v>HALFSIM TUENTI PREPAGO PORTABILIDAD: 1 und</v>
          </cell>
          <cell r="AZ263" t="str">
            <v>SIMCARD</v>
          </cell>
          <cell r="BA263" t="str">
            <v/>
          </cell>
        </row>
        <row r="264">
          <cell r="A264" t="str">
            <v>414723092</v>
          </cell>
          <cell r="B264" t="str">
            <v>FLEXTUENTI</v>
          </cell>
          <cell r="C264">
            <v>44941</v>
          </cell>
          <cell r="D264" t="str">
            <v>FLEXNET ECUADOR - FLEXTUENTI</v>
          </cell>
          <cell r="E264" t="str">
            <v>CALLE 28 DE JUNIO S/N Y GARCIA MORENO ENTRADA LLANO GRANDE</v>
          </cell>
          <cell r="H264" t="str">
            <v>170208</v>
          </cell>
          <cell r="I264" t="str">
            <v>QUITO</v>
          </cell>
          <cell r="J264" t="str">
            <v>PICHINCHA</v>
          </cell>
          <cell r="K264" t="str">
            <v>Narciza González</v>
          </cell>
          <cell r="L264" t="str">
            <v>CALLE ABDON CALDERON  CS E426 CALLE SAN LUIS</v>
          </cell>
          <cell r="O264" t="str">
            <v>170308</v>
          </cell>
          <cell r="P264" t="str">
            <v>170308</v>
          </cell>
          <cell r="Q264" t="str">
            <v>PICHINCHA_QUITO_PAMASQUI</v>
          </cell>
          <cell r="R264" t="str">
            <v>414723092</v>
          </cell>
          <cell r="W264" t="str">
            <v>1718892712</v>
          </cell>
          <cell r="X264" t="str">
            <v>0961681879-0988166485</v>
          </cell>
          <cell r="Z264" t="str">
            <v>saramaria1958a@hotmail.com</v>
          </cell>
          <cell r="AA264">
            <v>44941</v>
          </cell>
          <cell r="AD264">
            <v>1</v>
          </cell>
          <cell r="AE264">
            <v>1</v>
          </cell>
          <cell r="AH264" t="str">
            <v>BARRIO POMASQUI A LA ESQUINA DEL MUSEO DE PIEDRA  CS DE 2 PISOS COLOR VERDE</v>
          </cell>
          <cell r="AI264" t="str">
            <v>DESPACHO</v>
          </cell>
          <cell r="AJ264" t="str">
            <v>Normal</v>
          </cell>
          <cell r="AL264" t="str">
            <v>NO</v>
          </cell>
          <cell r="AN264" t="str">
            <v>TUE portabilidad</v>
          </cell>
          <cell r="AO264" t="str">
            <v>CANAL ONLINE</v>
          </cell>
          <cell r="AP264">
            <v>44941</v>
          </cell>
          <cell r="AR264" t="str">
            <v>FLEXTUENTI_414723092</v>
          </cell>
          <cell r="AS264">
            <v>330250</v>
          </cell>
          <cell r="AT264" t="str">
            <v>D40</v>
          </cell>
          <cell r="AU264" t="str">
            <v>BTC</v>
          </cell>
          <cell r="AV264">
            <v>1</v>
          </cell>
          <cell r="AW264" t="str">
            <v>LOCAL</v>
          </cell>
          <cell r="AX264" t="str">
            <v>ENTREGADO</v>
          </cell>
          <cell r="AY264" t="str">
            <v>HALFSIM TUENTI PREPAGO PORTABILIDAD: 1 und</v>
          </cell>
          <cell r="AZ264" t="str">
            <v>SIMCARD</v>
          </cell>
          <cell r="BA264" t="str">
            <v/>
          </cell>
        </row>
        <row r="265">
          <cell r="A265" t="str">
            <v>414723143</v>
          </cell>
          <cell r="B265" t="str">
            <v>FLEXTUENTI</v>
          </cell>
          <cell r="C265">
            <v>44941</v>
          </cell>
          <cell r="D265" t="str">
            <v>FLEXNET ECUADOR - FLEXTUENTI</v>
          </cell>
          <cell r="E265" t="str">
            <v>CALLE 28 DE JUNIO S/N Y GARCIA MORENO ENTRADA LLANO GRANDE</v>
          </cell>
          <cell r="H265" t="str">
            <v>170208</v>
          </cell>
          <cell r="I265" t="str">
            <v>QUITO</v>
          </cell>
          <cell r="J265" t="str">
            <v>PICHINCHA</v>
          </cell>
          <cell r="K265" t="str">
            <v>Fabricio Briones</v>
          </cell>
          <cell r="L265" t="str">
            <v>ITCHIMBIA  CALLE SOLANO  SN LA CONDAMINE</v>
          </cell>
          <cell r="O265" t="str">
            <v>170136</v>
          </cell>
          <cell r="P265" t="str">
            <v>170136</v>
          </cell>
          <cell r="Q265" t="str">
            <v>PICHINCHA_QUITO_ITCHIMBIA</v>
          </cell>
          <cell r="R265" t="str">
            <v>414723143</v>
          </cell>
          <cell r="W265" t="str">
            <v>0941701930</v>
          </cell>
          <cell r="X265" t="str">
            <v>0939314239-0960643555</v>
          </cell>
          <cell r="Z265" t="str">
            <v>brionesmontes1234@hotmail.com</v>
          </cell>
          <cell r="AA265">
            <v>44941</v>
          </cell>
          <cell r="AD265">
            <v>1</v>
          </cell>
          <cell r="AE265">
            <v>1</v>
          </cell>
          <cell r="AH265" t="str">
            <v>SECTOR LA VICENTINA ENTREGA EN CONJUNTO CASALES GABRIELA DEPARTEMNEO 52PB FRENTE A CANCHA SINTETICA</v>
          </cell>
          <cell r="AI265" t="str">
            <v>DESPACHO</v>
          </cell>
          <cell r="AJ265" t="str">
            <v>Normal</v>
          </cell>
          <cell r="AL265" t="str">
            <v>NO</v>
          </cell>
          <cell r="AN265" t="str">
            <v>TUE portabilidad</v>
          </cell>
          <cell r="AO265" t="str">
            <v>CANAL ONLINE</v>
          </cell>
          <cell r="AP265">
            <v>44941</v>
          </cell>
          <cell r="AR265" t="str">
            <v>FLEXTUENTI_414723143</v>
          </cell>
          <cell r="AS265">
            <v>330237</v>
          </cell>
          <cell r="AT265" t="str">
            <v>D40</v>
          </cell>
          <cell r="AU265" t="str">
            <v>BTC</v>
          </cell>
          <cell r="AV265">
            <v>1</v>
          </cell>
          <cell r="AW265" t="str">
            <v>LOCAL</v>
          </cell>
          <cell r="AX265" t="str">
            <v>ENTREGADO</v>
          </cell>
          <cell r="AY265" t="str">
            <v>HALFSIM TUENTI PREPAGO PORTABILIDAD: 1 und</v>
          </cell>
          <cell r="AZ265" t="str">
            <v>SIMCARD</v>
          </cell>
          <cell r="BA265" t="str">
            <v/>
          </cell>
        </row>
        <row r="266">
          <cell r="A266" t="str">
            <v>414732553</v>
          </cell>
          <cell r="B266" t="str">
            <v>FLEXTUENTI</v>
          </cell>
          <cell r="C266">
            <v>44941</v>
          </cell>
          <cell r="D266" t="str">
            <v>FLEXNET ECUADOR - FLEXTUENTI</v>
          </cell>
          <cell r="E266" t="str">
            <v>CALLE 28 DE JUNIO S/N Y GARCIA MORENO ENTRADA LLANO GRANDE</v>
          </cell>
          <cell r="H266" t="str">
            <v>170208</v>
          </cell>
          <cell r="I266" t="str">
            <v>QUITO</v>
          </cell>
          <cell r="J266" t="str">
            <v>PICHINCHA</v>
          </cell>
          <cell r="K266" t="str">
            <v>JULIO CESAR MENDOZA PALMA</v>
          </cell>
          <cell r="L266" t="str">
            <v>TARQUI AV 4 DE NOVIEMBRE SN VENEZUELA</v>
          </cell>
          <cell r="O266" t="str">
            <v>130202</v>
          </cell>
          <cell r="P266" t="str">
            <v>130202</v>
          </cell>
          <cell r="Q266" t="str">
            <v>MANABI_MANTA_TARQUI</v>
          </cell>
          <cell r="R266" t="str">
            <v>414732553</v>
          </cell>
          <cell r="W266" t="str">
            <v>1310410996</v>
          </cell>
          <cell r="X266" t="str">
            <v>0983363206-0967070700</v>
          </cell>
          <cell r="Z266" t="str">
            <v>jcmp1482@gmail.com</v>
          </cell>
          <cell r="AA266">
            <v>44941</v>
          </cell>
          <cell r="AD266">
            <v>1</v>
          </cell>
          <cell r="AE266">
            <v>1</v>
          </cell>
          <cell r="AH266" t="str">
            <v>FRENTE A CHIFA CHARLIE ENTREGAR EN EL CUARTEL DE POLICIA TARQUI</v>
          </cell>
          <cell r="AI266" t="str">
            <v>DESPACHO</v>
          </cell>
          <cell r="AJ266" t="str">
            <v>Normal</v>
          </cell>
          <cell r="AL266" t="str">
            <v>NO</v>
          </cell>
          <cell r="AN266" t="str">
            <v>TUE portabilidad</v>
          </cell>
          <cell r="AO266" t="str">
            <v>CANAL ONLINE</v>
          </cell>
          <cell r="AP266">
            <v>44941</v>
          </cell>
          <cell r="AR266" t="str">
            <v>FLEXTUENTI_414732553</v>
          </cell>
          <cell r="AS266">
            <v>330264</v>
          </cell>
          <cell r="AT266" t="str">
            <v>D40</v>
          </cell>
          <cell r="AU266" t="str">
            <v>BTC</v>
          </cell>
          <cell r="AV266">
            <v>1</v>
          </cell>
          <cell r="AW266" t="str">
            <v>PROVINCIAL</v>
          </cell>
          <cell r="AX266" t="str">
            <v>ENTREGADO</v>
          </cell>
          <cell r="AY266" t="str">
            <v>HALFSIM TUENTI PREPAGO PORTABILIDAD: 1 und</v>
          </cell>
          <cell r="AZ266" t="str">
            <v>SIMCARD</v>
          </cell>
          <cell r="BA266" t="str">
            <v/>
          </cell>
        </row>
        <row r="267">
          <cell r="A267" t="str">
            <v>414732580</v>
          </cell>
          <cell r="B267" t="str">
            <v>FLEXTUENTI</v>
          </cell>
          <cell r="C267">
            <v>44941</v>
          </cell>
          <cell r="D267" t="str">
            <v>FLEXNET ECUADOR - FLEXTUENTI</v>
          </cell>
          <cell r="E267" t="str">
            <v>CALLE 28 DE JUNIO S/N Y GARCIA MORENO ENTRADA LLANO GRANDE</v>
          </cell>
          <cell r="H267" t="str">
            <v>170208</v>
          </cell>
          <cell r="I267" t="str">
            <v>QUITO</v>
          </cell>
          <cell r="J267" t="str">
            <v>PICHINCHA</v>
          </cell>
          <cell r="K267" t="str">
            <v>Mabel Perugachi</v>
          </cell>
          <cell r="L267" t="str">
            <v>SAN ISIDRO DEL INCA CALL DE LOS  N52 187 AMAGASI DEL INCA</v>
          </cell>
          <cell r="O267" t="str">
            <v>170124</v>
          </cell>
          <cell r="P267" t="str">
            <v>170124</v>
          </cell>
          <cell r="Q267" t="str">
            <v>PICHINCHA_QUITO_SAN ISIDRO DEL INCA</v>
          </cell>
          <cell r="R267" t="str">
            <v>414732580</v>
          </cell>
          <cell r="W267" t="str">
            <v>1754014916</v>
          </cell>
          <cell r="X267" t="str">
            <v>0995082491-0960604006</v>
          </cell>
          <cell r="Z267" t="str">
            <v>titajohanna5@gmail.com</v>
          </cell>
          <cell r="AA267">
            <v>44941</v>
          </cell>
          <cell r="AD267">
            <v>1</v>
          </cell>
          <cell r="AE267">
            <v>1</v>
          </cell>
          <cell r="AH267" t="str">
            <v>SECTOR AMAGASI DEL INCA A 3 CASA DE FARMACIA COMUNTARIA EN CASA 3 PISO COLOR AMARILLO PORTON NEGRO</v>
          </cell>
          <cell r="AI267" t="str">
            <v>DESPACHO</v>
          </cell>
          <cell r="AJ267" t="str">
            <v>Normal</v>
          </cell>
          <cell r="AL267" t="str">
            <v>NO</v>
          </cell>
          <cell r="AN267" t="str">
            <v>TUE portabilidad</v>
          </cell>
          <cell r="AO267" t="str">
            <v>CANAL ONLINE</v>
          </cell>
          <cell r="AP267">
            <v>44941</v>
          </cell>
          <cell r="AR267" t="str">
            <v>FLEXTUENTI_414732580</v>
          </cell>
          <cell r="AS267">
            <v>330247</v>
          </cell>
          <cell r="AT267" t="str">
            <v>D40</v>
          </cell>
          <cell r="AU267" t="str">
            <v>BTC</v>
          </cell>
          <cell r="AV267">
            <v>1</v>
          </cell>
          <cell r="AW267" t="str">
            <v>LOCAL</v>
          </cell>
          <cell r="AX267" t="str">
            <v>ENTREGADO</v>
          </cell>
          <cell r="AY267" t="str">
            <v>HALFSIM TUENTI PREPAGO PORTABILIDAD: 1 und</v>
          </cell>
          <cell r="AZ267" t="str">
            <v>SIMCARD</v>
          </cell>
          <cell r="BA267" t="str">
            <v/>
          </cell>
        </row>
        <row r="268">
          <cell r="A268" t="str">
            <v>414732591</v>
          </cell>
          <cell r="B268" t="str">
            <v>FLEXTUENTI</v>
          </cell>
          <cell r="C268">
            <v>44941</v>
          </cell>
          <cell r="D268" t="str">
            <v>FLEXNET ECUADOR - FLEXTUENTI</v>
          </cell>
          <cell r="E268" t="str">
            <v>CALLE 28 DE JUNIO S/N Y GARCIA MORENO ENTRADA LLANO GRANDE</v>
          </cell>
          <cell r="H268" t="str">
            <v>170208</v>
          </cell>
          <cell r="I268" t="str">
            <v>QUITO</v>
          </cell>
          <cell r="J268" t="str">
            <v>PICHINCHA</v>
          </cell>
          <cell r="K268" t="str">
            <v>Nathalia Paola Hidalgo Cevallos</v>
          </cell>
          <cell r="L268" t="str">
            <v>TARQUI CALLE 6TA HERRADURA  2A NE  SN AV ELOY VELAZQUEZ</v>
          </cell>
          <cell r="O268" t="str">
            <v>090513</v>
          </cell>
          <cell r="P268" t="str">
            <v>090513</v>
          </cell>
          <cell r="Q268" t="str">
            <v>GUAYAS_GUAYAQUIL_TARQUI</v>
          </cell>
          <cell r="R268" t="str">
            <v>414732591</v>
          </cell>
          <cell r="W268" t="str">
            <v>0917892606</v>
          </cell>
          <cell r="X268" t="str">
            <v>0992300063-0998527348</v>
          </cell>
          <cell r="Z268" t="str">
            <v>nphc2017@gmail.com</v>
          </cell>
          <cell r="AA268">
            <v>44941</v>
          </cell>
          <cell r="AD268">
            <v>1</v>
          </cell>
          <cell r="AE268">
            <v>1</v>
          </cell>
          <cell r="AH268" t="str">
            <v>CIUDADELA LA GARZOTA ENTREGA EN AMERICAN CALL CENTER ATRAS DE CENTRO COMERCIAL GARZOCENTRO 2000 CLIENTE PIDE QUE ENTREGA SE REALIZE DESDE LA 2PM QUE ESTA EN EL TRABAJO</v>
          </cell>
          <cell r="AI268" t="str">
            <v>DESPACHO</v>
          </cell>
          <cell r="AJ268" t="str">
            <v>Normal</v>
          </cell>
          <cell r="AL268" t="str">
            <v>NO</v>
          </cell>
          <cell r="AN268" t="str">
            <v>TUE portabilidad</v>
          </cell>
          <cell r="AO268" t="str">
            <v>CANAL ONLINE</v>
          </cell>
          <cell r="AP268">
            <v>44941</v>
          </cell>
          <cell r="AR268" t="str">
            <v>FLEXTUENTI_414732591</v>
          </cell>
          <cell r="AS268">
            <v>330310</v>
          </cell>
          <cell r="AT268" t="str">
            <v>D40</v>
          </cell>
          <cell r="AU268" t="str">
            <v>BTC</v>
          </cell>
          <cell r="AV268">
            <v>1</v>
          </cell>
          <cell r="AW268" t="str">
            <v>LOCAL</v>
          </cell>
          <cell r="AX268" t="str">
            <v>ENTREGADO</v>
          </cell>
          <cell r="AY268" t="str">
            <v>HALFSIM TUENTI PREPAGO PORTABILIDAD: 1 und</v>
          </cell>
          <cell r="AZ268" t="str">
            <v>SIMCARD</v>
          </cell>
          <cell r="BA268" t="str">
            <v/>
          </cell>
        </row>
        <row r="269">
          <cell r="A269" t="str">
            <v>414732593</v>
          </cell>
          <cell r="B269" t="str">
            <v>FLEXTUENTI</v>
          </cell>
          <cell r="C269">
            <v>44941</v>
          </cell>
          <cell r="D269" t="str">
            <v>FLEXNET ECUADOR - FLEXTUENTI</v>
          </cell>
          <cell r="E269" t="str">
            <v>CALLE 28 DE JUNIO S/N Y GARCIA MORENO ENTRADA LLANO GRANDE</v>
          </cell>
          <cell r="H269" t="str">
            <v>170208</v>
          </cell>
          <cell r="I269" t="str">
            <v>QUITO</v>
          </cell>
          <cell r="J269" t="str">
            <v>PICHINCHA</v>
          </cell>
          <cell r="K269" t="str">
            <v>Isaac Aldas Aldas</v>
          </cell>
          <cell r="L269" t="str">
            <v>XIMENA JOSE DE LA CUADRS  MANZANA B  SN</v>
          </cell>
          <cell r="O269" t="str">
            <v>090108</v>
          </cell>
          <cell r="P269" t="str">
            <v>090108</v>
          </cell>
          <cell r="Q269" t="str">
            <v>GUAYAS_GUAYAQUIL_XIMENA</v>
          </cell>
          <cell r="R269" t="str">
            <v>414732593</v>
          </cell>
          <cell r="W269" t="str">
            <v>1802034387</v>
          </cell>
          <cell r="X269" t="str">
            <v>0995403801-0998526912</v>
          </cell>
          <cell r="Z269" t="str">
            <v>deyramar28@gmail.com</v>
          </cell>
          <cell r="AA269">
            <v>44941</v>
          </cell>
          <cell r="AD269">
            <v>1</v>
          </cell>
          <cell r="AE269">
            <v>1</v>
          </cell>
          <cell r="AH269" t="str">
            <v>CIUDADELA LOS ALMENDROS  FRENTE AL COLEGIO INTERNATIONAL SCHOOL  EDIFICIO AMARILLO</v>
          </cell>
          <cell r="AI269" t="str">
            <v>DESPACHO</v>
          </cell>
          <cell r="AJ269" t="str">
            <v>Normal</v>
          </cell>
          <cell r="AL269" t="str">
            <v>NO</v>
          </cell>
          <cell r="AN269" t="str">
            <v>TUE portabilidad</v>
          </cell>
          <cell r="AO269" t="str">
            <v>CANAL ONLINE</v>
          </cell>
          <cell r="AP269">
            <v>44941</v>
          </cell>
          <cell r="AR269" t="str">
            <v>FLEXTUENTI_414732593</v>
          </cell>
          <cell r="AS269">
            <v>330303</v>
          </cell>
          <cell r="AT269" t="str">
            <v>D40</v>
          </cell>
          <cell r="AU269" t="str">
            <v>BTC</v>
          </cell>
          <cell r="AV269">
            <v>1</v>
          </cell>
          <cell r="AW269" t="str">
            <v>LOCAL</v>
          </cell>
          <cell r="AX269" t="str">
            <v>ENTREGADO</v>
          </cell>
          <cell r="AY269" t="str">
            <v>HALFSIM TUENTI PREPAGO PORTABILIDAD: 1 und</v>
          </cell>
          <cell r="AZ269" t="str">
            <v>SIMCARD</v>
          </cell>
          <cell r="BA269" t="str">
            <v/>
          </cell>
        </row>
        <row r="270">
          <cell r="A270" t="str">
            <v>414732636</v>
          </cell>
          <cell r="B270" t="str">
            <v>FLEXTUENTI</v>
          </cell>
          <cell r="C270">
            <v>44941</v>
          </cell>
          <cell r="D270" t="str">
            <v>FLEXNET ECUADOR - FLEXTUENTI</v>
          </cell>
          <cell r="E270" t="str">
            <v>CALLE 28 DE JUNIO S/N Y GARCIA MORENO ENTRADA LLANO GRANDE</v>
          </cell>
          <cell r="H270" t="str">
            <v>170208</v>
          </cell>
          <cell r="I270" t="str">
            <v>QUITO</v>
          </cell>
          <cell r="J270" t="str">
            <v>PICHINCHA</v>
          </cell>
          <cell r="K270" t="str">
            <v>Jesús cristobal Chila delgado</v>
          </cell>
          <cell r="L270" t="str">
            <v>LETAMENDI CALLE JOAQUIN GALLEGOS LARA  28 12 4 DE NOVIEMBRE</v>
          </cell>
          <cell r="O270" t="str">
            <v>090304</v>
          </cell>
          <cell r="P270" t="str">
            <v>090304</v>
          </cell>
          <cell r="Q270" t="str">
            <v>GUAYAS_GUAYAQUIL_LETAMENDI</v>
          </cell>
          <cell r="R270" t="str">
            <v>414732636</v>
          </cell>
          <cell r="W270" t="str">
            <v>0928959592</v>
          </cell>
          <cell r="X270" t="str">
            <v>0978975118-0983706558</v>
          </cell>
          <cell r="Z270" t="str">
            <v>chiladelgado7@gmail.com</v>
          </cell>
          <cell r="AA270">
            <v>44941</v>
          </cell>
          <cell r="AD270">
            <v>1</v>
          </cell>
          <cell r="AE270">
            <v>1</v>
          </cell>
          <cell r="AH270" t="str">
            <v>SECTOR 4 DE NOVIEMBRE ENTREGA EN CASA 2 PISO COLOR MELON DIAGONAL AL TIA DELA 4 DE NOVIEMBRE  CLIENTE PIDE QUE ENTREGA SEA DESDE LA 2PM QUE ESTA CASA</v>
          </cell>
          <cell r="AI270" t="str">
            <v>DESPACHO</v>
          </cell>
          <cell r="AJ270" t="str">
            <v>Normal</v>
          </cell>
          <cell r="AL270" t="str">
            <v>NO</v>
          </cell>
          <cell r="AN270" t="str">
            <v>TUE portabilidad</v>
          </cell>
          <cell r="AO270" t="str">
            <v>CANAL ONLINE</v>
          </cell>
          <cell r="AP270">
            <v>44941</v>
          </cell>
          <cell r="AR270" t="str">
            <v>FLEXTUENTI_414732636</v>
          </cell>
          <cell r="AS270">
            <v>330295</v>
          </cell>
          <cell r="AT270" t="str">
            <v>D40</v>
          </cell>
          <cell r="AU270" t="str">
            <v>BTC</v>
          </cell>
          <cell r="AV270">
            <v>1</v>
          </cell>
          <cell r="AW270" t="str">
            <v>LOCAL</v>
          </cell>
          <cell r="AX270" t="str">
            <v>ENTREGADO</v>
          </cell>
          <cell r="AY270" t="str">
            <v>HALFSIM TUENTI PREPAGO PORTABILIDAD: 1 und</v>
          </cell>
          <cell r="AZ270" t="str">
            <v>SIMCARD</v>
          </cell>
          <cell r="BA270" t="str">
            <v/>
          </cell>
        </row>
        <row r="271">
          <cell r="A271" t="str">
            <v>414688415</v>
          </cell>
          <cell r="B271" t="str">
            <v>FLEXTUENTI</v>
          </cell>
          <cell r="C271">
            <v>44942</v>
          </cell>
          <cell r="D271" t="str">
            <v>FLEXNET ECUADOR - FLEXTUENTI</v>
          </cell>
          <cell r="E271" t="str">
            <v>CALLE 28 DE JUNIO S/N Y GARCIA MORENO ENTRADA LLANO GRANDE</v>
          </cell>
          <cell r="H271" t="str">
            <v>170208</v>
          </cell>
          <cell r="I271" t="str">
            <v>QUITO</v>
          </cell>
          <cell r="J271" t="str">
            <v>PICHINCHA</v>
          </cell>
          <cell r="K271" t="str">
            <v>ANDREA ALEXANDRA AGUIAR PAZMIÑO</v>
          </cell>
          <cell r="L271" t="str">
            <v>RUMIPAMBA AV ANTONIO GRANDA CENTENO OE4 328 CALLE MARIANO ANDRADE</v>
          </cell>
          <cell r="O271" t="str">
            <v>170510</v>
          </cell>
          <cell r="P271" t="str">
            <v>170510</v>
          </cell>
          <cell r="Q271" t="str">
            <v>PICHINCHA_QUITO_RUMIPAMBA</v>
          </cell>
          <cell r="R271" t="str">
            <v>414688415</v>
          </cell>
          <cell r="W271" t="str">
            <v>1713199063</v>
          </cell>
          <cell r="X271" t="str">
            <v>0989426126-0998521119</v>
          </cell>
          <cell r="Z271" t="str">
            <v>ANDREA@GMAIL.COM</v>
          </cell>
          <cell r="AA271">
            <v>44942</v>
          </cell>
          <cell r="AD271">
            <v>1</v>
          </cell>
          <cell r="AE271">
            <v>1</v>
          </cell>
          <cell r="AH271" t="str">
            <v>SECTOR CASA DE 2 PISOS COLOR BLANCA CON GRIS FRENTE MARTINIZING</v>
          </cell>
          <cell r="AI271" t="str">
            <v>DESPACHO</v>
          </cell>
          <cell r="AJ271" t="str">
            <v>Normal</v>
          </cell>
          <cell r="AL271" t="str">
            <v>NO</v>
          </cell>
          <cell r="AN271" t="str">
            <v>TUE portabilidad</v>
          </cell>
          <cell r="AO271" t="str">
            <v>CANAL ONLINE</v>
          </cell>
          <cell r="AP271">
            <v>44942</v>
          </cell>
          <cell r="AR271" t="str">
            <v>FLEXTUENTI_414688415</v>
          </cell>
          <cell r="AS271">
            <v>330637</v>
          </cell>
          <cell r="AT271" t="str">
            <v>D40</v>
          </cell>
          <cell r="AU271" t="str">
            <v>BTC</v>
          </cell>
          <cell r="AV271">
            <v>1</v>
          </cell>
          <cell r="AW271" t="str">
            <v>PROVINCIAL</v>
          </cell>
          <cell r="AX271" t="str">
            <v>ENTREGADO</v>
          </cell>
          <cell r="AY271" t="str">
            <v>HALFSIM TUENTI PREPAGO PORTABILIDAD: 1 und</v>
          </cell>
          <cell r="AZ271" t="str">
            <v>SIMCARD</v>
          </cell>
          <cell r="BA271" t="str">
            <v/>
          </cell>
        </row>
        <row r="272">
          <cell r="A272" t="str">
            <v>414688590</v>
          </cell>
          <cell r="B272" t="str">
            <v>FLEXTUENTI</v>
          </cell>
          <cell r="C272">
            <v>44942</v>
          </cell>
          <cell r="D272" t="str">
            <v>FLEXNET ECUADOR - FLEXTUENTI</v>
          </cell>
          <cell r="E272" t="str">
            <v>CALLE 28 DE JUNIO S/N Y GARCIA MORENO ENTRADA LLANO GRANDE</v>
          </cell>
          <cell r="H272" t="str">
            <v>170208</v>
          </cell>
          <cell r="I272" t="str">
            <v>QUITO</v>
          </cell>
          <cell r="J272" t="str">
            <v>PICHINCHA</v>
          </cell>
          <cell r="K272" t="str">
            <v>ANDREA ALEXANDRA AGUIAR PAZMIÑO</v>
          </cell>
          <cell r="L272" t="str">
            <v>RUMIPAMBA AV ANTONIO GRANDA CENTENO OE4 328 CALLE MARIANO ANDRADE</v>
          </cell>
          <cell r="O272" t="str">
            <v>170510</v>
          </cell>
          <cell r="P272" t="str">
            <v>170510</v>
          </cell>
          <cell r="Q272" t="str">
            <v>PICHINCHA_QUITO_RUMIPAMBA</v>
          </cell>
          <cell r="R272" t="str">
            <v>414688590</v>
          </cell>
          <cell r="W272" t="str">
            <v>1713199063</v>
          </cell>
          <cell r="X272" t="str">
            <v>0992078811-0992078811</v>
          </cell>
          <cell r="Z272" t="str">
            <v>ANDREA@GMAIL.COM</v>
          </cell>
          <cell r="AA272">
            <v>44942</v>
          </cell>
          <cell r="AD272">
            <v>1</v>
          </cell>
          <cell r="AE272">
            <v>1</v>
          </cell>
          <cell r="AH272" t="str">
            <v>SECTOR CASA DE 2 PISOS COLOR BLANCA CON GRIS FRENTE MARTINIZING</v>
          </cell>
          <cell r="AI272" t="str">
            <v>DESPACHO</v>
          </cell>
          <cell r="AJ272" t="str">
            <v>Normal</v>
          </cell>
          <cell r="AL272" t="str">
            <v>NO</v>
          </cell>
          <cell r="AN272" t="str">
            <v>TUE portabilidad</v>
          </cell>
          <cell r="AO272" t="str">
            <v>CANAL ONLINE</v>
          </cell>
          <cell r="AP272">
            <v>44942</v>
          </cell>
          <cell r="AR272" t="str">
            <v>FLEXTUENTI_414688590</v>
          </cell>
          <cell r="AS272">
            <v>330641</v>
          </cell>
          <cell r="AT272" t="str">
            <v>D40</v>
          </cell>
          <cell r="AU272" t="str">
            <v>BTC</v>
          </cell>
          <cell r="AV272">
            <v>1</v>
          </cell>
          <cell r="AW272" t="str">
            <v>LOCAL</v>
          </cell>
          <cell r="AX272" t="str">
            <v>ENTREGADO</v>
          </cell>
          <cell r="AY272" t="str">
            <v>HALFSIM TUENTI PREPAGO PORTABILIDAD: 1 und</v>
          </cell>
          <cell r="AZ272" t="str">
            <v>SIMCARD</v>
          </cell>
          <cell r="BA272" t="str">
            <v/>
          </cell>
        </row>
        <row r="273">
          <cell r="A273" t="str">
            <v>414700049</v>
          </cell>
          <cell r="B273" t="str">
            <v>FLEXTUENTI</v>
          </cell>
          <cell r="C273">
            <v>44942</v>
          </cell>
          <cell r="D273" t="str">
            <v>FLEXNET ECUADOR - FLEXTUENTI</v>
          </cell>
          <cell r="E273" t="str">
            <v>CALLE 28 DE JUNIO S/N Y GARCIA MORENO ENTRADA LLANO GRANDE</v>
          </cell>
          <cell r="H273" t="str">
            <v>170208</v>
          </cell>
          <cell r="I273" t="str">
            <v>QUITO</v>
          </cell>
          <cell r="J273" t="str">
            <v>PICHINCHA</v>
          </cell>
          <cell r="K273" t="str">
            <v>Roberth Cedeño</v>
          </cell>
          <cell r="L273" t="str">
            <v>MANTA CALLE 7  SN  AV 34</v>
          </cell>
          <cell r="O273" t="str">
            <v>130213</v>
          </cell>
          <cell r="P273" t="str">
            <v>130213</v>
          </cell>
          <cell r="Q273" t="str">
            <v>MANABI_MANTA_MANTA</v>
          </cell>
          <cell r="R273" t="str">
            <v>414700049</v>
          </cell>
          <cell r="W273" t="str">
            <v>1309371191</v>
          </cell>
          <cell r="X273" t="str">
            <v>0979869890-0983415190</v>
          </cell>
          <cell r="Z273" t="str">
            <v>cedenoroberth5980@gmail.com</v>
          </cell>
          <cell r="AA273">
            <v>44942</v>
          </cell>
          <cell r="AD273">
            <v>1</v>
          </cell>
          <cell r="AE273">
            <v>1</v>
          </cell>
          <cell r="AH273" t="str">
            <v>BARRIO SANTA MARTHA  FRENTE A LA ESCUELA SIMON BOLIVAR  CASA DE UN PISDO COLOR MELON CON CARRETO PARA LUZ</v>
          </cell>
          <cell r="AI273" t="str">
            <v>DESPACHO</v>
          </cell>
          <cell r="AJ273" t="str">
            <v>Normal</v>
          </cell>
          <cell r="AL273" t="str">
            <v>NO</v>
          </cell>
          <cell r="AN273" t="str">
            <v>TUE portabilidad</v>
          </cell>
          <cell r="AO273" t="str">
            <v>CANAL ONLINE</v>
          </cell>
          <cell r="AP273">
            <v>44942</v>
          </cell>
          <cell r="AR273" t="str">
            <v>FLEXTUENTI_414700049</v>
          </cell>
          <cell r="AS273">
            <v>330639</v>
          </cell>
          <cell r="AT273" t="str">
            <v>D40</v>
          </cell>
          <cell r="AU273" t="str">
            <v>BTC</v>
          </cell>
          <cell r="AV273">
            <v>1</v>
          </cell>
          <cell r="AW273" t="str">
            <v>PROVINCIAL</v>
          </cell>
          <cell r="AX273" t="str">
            <v>ENTREGADO</v>
          </cell>
          <cell r="AY273" t="str">
            <v>HALFSIM TUENTI PREPAGO PORTABILIDAD: 1 und</v>
          </cell>
          <cell r="AZ273" t="str">
            <v>SIMCARD</v>
          </cell>
          <cell r="BA273" t="str">
            <v/>
          </cell>
        </row>
        <row r="274">
          <cell r="A274" t="str">
            <v>414700056</v>
          </cell>
          <cell r="B274" t="str">
            <v>FLEXTUENTI</v>
          </cell>
          <cell r="C274">
            <v>44942</v>
          </cell>
          <cell r="D274" t="str">
            <v>FLEXNET ECUADOR - FLEXTUENTI</v>
          </cell>
          <cell r="E274" t="str">
            <v>CALLE 28 DE JUNIO S/N Y GARCIA MORENO ENTRADA LLANO GRANDE</v>
          </cell>
          <cell r="H274" t="str">
            <v>170208</v>
          </cell>
          <cell r="I274" t="str">
            <v>QUITO</v>
          </cell>
          <cell r="J274" t="str">
            <v>PICHINCHA</v>
          </cell>
          <cell r="K274" t="str">
            <v>Mónica Triana</v>
          </cell>
          <cell r="L274" t="str">
            <v>TARQUI CALLE LUIS CORDERO CRESPO  MNZ 9 VILLA 10 A SN</v>
          </cell>
          <cell r="O274" t="str">
            <v>090510</v>
          </cell>
          <cell r="P274" t="str">
            <v>090510</v>
          </cell>
          <cell r="Q274" t="str">
            <v>GUAYAS_GUAYAQUIL_TARQUI</v>
          </cell>
          <cell r="R274" t="str">
            <v>414700056</v>
          </cell>
          <cell r="W274" t="str">
            <v>0954199600</v>
          </cell>
          <cell r="X274" t="str">
            <v>0989172692-0963206998</v>
          </cell>
          <cell r="Z274" t="str">
            <v>monicatriana98@hotmail.com</v>
          </cell>
          <cell r="AA274">
            <v>44942</v>
          </cell>
          <cell r="AD274">
            <v>1</v>
          </cell>
          <cell r="AE274">
            <v>1</v>
          </cell>
          <cell r="AH274" t="str">
            <v>CDLA NAVAL NORTE FRENTE AL INSTITUTO COPEI  CASA DE UN PISO COLOR BEIGE  CON PORTON NEGRO Y PALMERA GIGANTE UNICA CASA</v>
          </cell>
          <cell r="AI274" t="str">
            <v>DESPACHO</v>
          </cell>
          <cell r="AJ274" t="str">
            <v>Normal</v>
          </cell>
          <cell r="AL274" t="str">
            <v>NO</v>
          </cell>
          <cell r="AN274" t="str">
            <v>TUE portabilidad</v>
          </cell>
          <cell r="AO274" t="str">
            <v>CANAL ONLINE</v>
          </cell>
          <cell r="AP274">
            <v>44942</v>
          </cell>
          <cell r="AR274" t="str">
            <v>FLEXTUENTI_414700056</v>
          </cell>
          <cell r="AS274">
            <v>330643</v>
          </cell>
          <cell r="AT274" t="str">
            <v>D40</v>
          </cell>
          <cell r="AU274" t="str">
            <v>BTC</v>
          </cell>
          <cell r="AV274">
            <v>1</v>
          </cell>
          <cell r="AW274" t="str">
            <v>LOCAL</v>
          </cell>
          <cell r="AX274" t="str">
            <v>ENTREGADO</v>
          </cell>
          <cell r="AY274" t="str">
            <v>HALFSIM TUENTI PREPAGO PORTABILIDAD: 1 und</v>
          </cell>
          <cell r="AZ274" t="str">
            <v>SIMCARD</v>
          </cell>
          <cell r="BA274" t="str">
            <v/>
          </cell>
        </row>
        <row r="275">
          <cell r="A275" t="str">
            <v>414700294</v>
          </cell>
          <cell r="B275" t="str">
            <v>FLEXTUENTI</v>
          </cell>
          <cell r="C275">
            <v>44942</v>
          </cell>
          <cell r="D275" t="str">
            <v>FLEXNET ECUADOR - FLEXTUENTI</v>
          </cell>
          <cell r="E275" t="str">
            <v>CALLE 28 DE JUNIO S/N Y GARCIA MORENO ENTRADA LLANO GRANDE</v>
          </cell>
          <cell r="H275" t="str">
            <v>170208</v>
          </cell>
          <cell r="I275" t="str">
            <v>QUITO</v>
          </cell>
          <cell r="J275" t="str">
            <v>PICHINCHA</v>
          </cell>
          <cell r="K275" t="str">
            <v>Arle pastora Ramos Vite</v>
          </cell>
          <cell r="L275" t="str">
            <v>YANUNCAY CALLE NICOLAS CORONEL AGUILERA  SN  ANTONIO PENA</v>
          </cell>
          <cell r="O275" t="str">
            <v>010206</v>
          </cell>
          <cell r="P275" t="str">
            <v>010206</v>
          </cell>
          <cell r="Q275" t="str">
            <v>AZUAY_CUENCA_YANUNCAY</v>
          </cell>
          <cell r="R275" t="str">
            <v>414700294</v>
          </cell>
          <cell r="W275" t="str">
            <v>1207940139</v>
          </cell>
          <cell r="X275" t="str">
            <v>0983211680-0967333558</v>
          </cell>
          <cell r="Z275" t="str">
            <v>arleramos21@gmail.com</v>
          </cell>
          <cell r="AA275">
            <v>44942</v>
          </cell>
          <cell r="AD275">
            <v>1</v>
          </cell>
          <cell r="AE275">
            <v>1</v>
          </cell>
          <cell r="AH275" t="str">
            <v>SECTOR CAMINO VIEJO A BANOS INGRESANDO POR LA FARMACIA MEDICITY  CASA DE 2 PISOS CON CERRAMIENTO</v>
          </cell>
          <cell r="AI275" t="str">
            <v>DESPACHO</v>
          </cell>
          <cell r="AJ275" t="str">
            <v>Normal</v>
          </cell>
          <cell r="AL275" t="str">
            <v>NO</v>
          </cell>
          <cell r="AN275" t="str">
            <v>TUE portabilidad</v>
          </cell>
          <cell r="AO275" t="str">
            <v>CANAL ONLINE</v>
          </cell>
          <cell r="AP275">
            <v>44942</v>
          </cell>
          <cell r="AR275" t="str">
            <v>FLEXTUENTI_414700294</v>
          </cell>
          <cell r="AS275">
            <v>330636</v>
          </cell>
          <cell r="AT275" t="str">
            <v>D40</v>
          </cell>
          <cell r="AU275" t="str">
            <v>BTC</v>
          </cell>
          <cell r="AV275">
            <v>1</v>
          </cell>
          <cell r="AW275" t="str">
            <v>PROVINCIAL</v>
          </cell>
          <cell r="AX275" t="str">
            <v>INCIDENCIA</v>
          </cell>
          <cell r="AY275" t="str">
            <v>HALFSIM TUENTI PREPAGO PORTABILIDAD: 1 und</v>
          </cell>
          <cell r="AZ275" t="str">
            <v>SIMCARD</v>
          </cell>
          <cell r="BA275" t="str">
            <v/>
          </cell>
        </row>
        <row r="276">
          <cell r="A276" t="str">
            <v>414701739</v>
          </cell>
          <cell r="B276" t="str">
            <v>FLEXTUENTI</v>
          </cell>
          <cell r="C276">
            <v>44942</v>
          </cell>
          <cell r="D276" t="str">
            <v>FLEXNET ECUADOR - FLEXTUENTI</v>
          </cell>
          <cell r="E276" t="str">
            <v>CALLE 28 DE JUNIO S/N Y GARCIA MORENO ENTRADA LLANO GRANDE</v>
          </cell>
          <cell r="H276" t="str">
            <v>170208</v>
          </cell>
          <cell r="I276" t="str">
            <v>QUITO</v>
          </cell>
          <cell r="J276" t="str">
            <v>PICHINCHA</v>
          </cell>
          <cell r="K276" t="str">
            <v>carlos iñamagua</v>
          </cell>
          <cell r="L276" t="str">
            <v>SAN SEBASTIAN AV ORDONEZ LASSO  SN  SN</v>
          </cell>
          <cell r="O276" t="str">
            <v>010215</v>
          </cell>
          <cell r="P276" t="str">
            <v>010215</v>
          </cell>
          <cell r="Q276" t="str">
            <v>AZUAY_CUENCA_SAN SEBASTIAN</v>
          </cell>
          <cell r="R276" t="str">
            <v>414701739</v>
          </cell>
          <cell r="W276" t="str">
            <v>0107652752</v>
          </cell>
          <cell r="X276" t="str">
            <v>0983663131-0939126207</v>
          </cell>
          <cell r="Z276" t="str">
            <v>toktostudio@gmail.com</v>
          </cell>
          <cell r="AA276">
            <v>44942</v>
          </cell>
          <cell r="AD276">
            <v>1</v>
          </cell>
          <cell r="AE276">
            <v>1</v>
          </cell>
          <cell r="AH276" t="str">
            <v>SECTOR HOTEL ORBES FRENTE AL BANCO DEL PICHINCHA ENTREGAR EN EL EDIFICIO COLOR LADRILLO  PINAR DEL LAGO 1</v>
          </cell>
          <cell r="AI276" t="str">
            <v>DESPACHO</v>
          </cell>
          <cell r="AJ276" t="str">
            <v>Normal</v>
          </cell>
          <cell r="AL276" t="str">
            <v>NO</v>
          </cell>
          <cell r="AN276" t="str">
            <v>TUE portabilidad</v>
          </cell>
          <cell r="AO276" t="str">
            <v>CANAL ONLINE</v>
          </cell>
          <cell r="AP276">
            <v>44942</v>
          </cell>
          <cell r="AR276" t="str">
            <v>FLEXTUENTI_414701739</v>
          </cell>
          <cell r="AS276">
            <v>330640</v>
          </cell>
          <cell r="AT276" t="str">
            <v>D40</v>
          </cell>
          <cell r="AU276" t="str">
            <v>BTC</v>
          </cell>
          <cell r="AV276">
            <v>1</v>
          </cell>
          <cell r="AW276" t="str">
            <v>PROVINCIAL</v>
          </cell>
          <cell r="AX276" t="str">
            <v>ENTREGADO</v>
          </cell>
          <cell r="AY276" t="str">
            <v>HALFSIM TUENTI PREPAGO PORTABILIDAD: 1 und</v>
          </cell>
          <cell r="AZ276" t="str">
            <v>SIMCARD</v>
          </cell>
          <cell r="BA276" t="str">
            <v/>
          </cell>
        </row>
        <row r="277">
          <cell r="A277" t="str">
            <v>414701759</v>
          </cell>
          <cell r="B277" t="str">
            <v>FLEXTUENTI</v>
          </cell>
          <cell r="C277">
            <v>44942</v>
          </cell>
          <cell r="D277" t="str">
            <v>FLEXNET ECUADOR - FLEXTUENTI</v>
          </cell>
          <cell r="E277" t="str">
            <v>CALLE 28 DE JUNIO S/N Y GARCIA MORENO ENTRADA LLANO GRANDE</v>
          </cell>
          <cell r="H277" t="str">
            <v>170208</v>
          </cell>
          <cell r="I277" t="str">
            <v>QUITO</v>
          </cell>
          <cell r="J277" t="str">
            <v>PICHINCHA</v>
          </cell>
          <cell r="K277" t="str">
            <v>Josué Camacho</v>
          </cell>
          <cell r="L277" t="str">
            <v>TURUBAMBA CALLE E8Q E8 206  SN</v>
          </cell>
          <cell r="O277" t="str">
            <v>170709</v>
          </cell>
          <cell r="P277" t="str">
            <v>170709</v>
          </cell>
          <cell r="Q277" t="str">
            <v>PICHINCHA_QUITO_TURUBAMBA</v>
          </cell>
          <cell r="R277" t="str">
            <v>414701759</v>
          </cell>
          <cell r="W277" t="str">
            <v>1727408385</v>
          </cell>
          <cell r="X277" t="str">
            <v>0993586498-0989458974</v>
          </cell>
          <cell r="Z277" t="str">
            <v>josuecamacho173@gmail.com</v>
          </cell>
          <cell r="AA277">
            <v>44942</v>
          </cell>
          <cell r="AD277">
            <v>1</v>
          </cell>
          <cell r="AE277">
            <v>1</v>
          </cell>
          <cell r="AH277" t="str">
            <v>BARRIO LA COCHA A UNA CUADRA DE LA LIGA DEPORTIVA BARRIAL LA COCHA  CASA CREMA DE 1 PISO</v>
          </cell>
          <cell r="AI277" t="str">
            <v>DESPACHO</v>
          </cell>
          <cell r="AJ277" t="str">
            <v>Normal</v>
          </cell>
          <cell r="AL277" t="str">
            <v>NO</v>
          </cell>
          <cell r="AN277" t="str">
            <v>TUE portabilidad</v>
          </cell>
          <cell r="AO277" t="str">
            <v>CANAL ONLINE</v>
          </cell>
          <cell r="AP277">
            <v>44942</v>
          </cell>
          <cell r="AR277" t="str">
            <v>FLEXTUENTI_414701759</v>
          </cell>
          <cell r="AS277">
            <v>330638</v>
          </cell>
          <cell r="AT277" t="str">
            <v>D40</v>
          </cell>
          <cell r="AU277" t="str">
            <v>BTC</v>
          </cell>
          <cell r="AV277">
            <v>1</v>
          </cell>
          <cell r="AW277" t="str">
            <v>LOCAL</v>
          </cell>
          <cell r="AX277" t="str">
            <v>EN_TRANSITO</v>
          </cell>
          <cell r="AY277" t="str">
            <v>HALFSIM TUENTI PREPAGO PORTABILIDAD: 1 und</v>
          </cell>
          <cell r="AZ277" t="str">
            <v>SIMCARD</v>
          </cell>
          <cell r="BA277" t="str">
            <v/>
          </cell>
        </row>
        <row r="278">
          <cell r="A278" t="str">
            <v>414701936</v>
          </cell>
          <cell r="B278" t="str">
            <v>FLEXTUENTI</v>
          </cell>
          <cell r="C278">
            <v>44942</v>
          </cell>
          <cell r="D278" t="str">
            <v>FLEXNET ECUADOR - FLEXTUENTI</v>
          </cell>
          <cell r="E278" t="str">
            <v>CALLE 28 DE JUNIO S/N Y GARCIA MORENO ENTRADA LLANO GRANDE</v>
          </cell>
          <cell r="H278" t="str">
            <v>170208</v>
          </cell>
          <cell r="I278" t="str">
            <v>QUITO</v>
          </cell>
          <cell r="J278" t="str">
            <v>PICHINCHA</v>
          </cell>
          <cell r="K278" t="str">
            <v>Luis Carlos Andrade Chichande</v>
          </cell>
          <cell r="L278" t="str">
            <v>ESMERALDAS AV BATALLON MORTUFAR 2 19  6 DE DICIEMBRE</v>
          </cell>
          <cell r="O278" t="str">
            <v>080111</v>
          </cell>
          <cell r="P278" t="str">
            <v>080111</v>
          </cell>
          <cell r="Q278" t="str">
            <v>ESMERALDAS_ESMERALDAS_ESMERALDAS</v>
          </cell>
          <cell r="R278" t="str">
            <v>414701936</v>
          </cell>
          <cell r="W278" t="str">
            <v>0850507930</v>
          </cell>
          <cell r="X278" t="str">
            <v>0850507930-0997244991</v>
          </cell>
          <cell r="Z278" t="str">
            <v>luiiscarlosandrade@gmail.com</v>
          </cell>
          <cell r="AA278">
            <v>44942</v>
          </cell>
          <cell r="AD278">
            <v>1</v>
          </cell>
          <cell r="AE278">
            <v>1</v>
          </cell>
          <cell r="AH278" t="str">
            <v>A DOS CUADRAS DE EMERGENCIA HOSPITAL DEL IESS CASA  ESQUINERA ANARANJADA  DE 3 PISOS  CLIEN TE SOLICITA QUE SE LE LLAME VIA WHATSHAPPP A ESTE NUMERO 011593850507930</v>
          </cell>
          <cell r="AI278" t="str">
            <v>DESPACHO</v>
          </cell>
          <cell r="AJ278" t="str">
            <v>Normal</v>
          </cell>
          <cell r="AL278" t="str">
            <v>NO</v>
          </cell>
          <cell r="AN278" t="str">
            <v>TUE portabilidad</v>
          </cell>
          <cell r="AO278" t="str">
            <v>CANAL ONLINE</v>
          </cell>
          <cell r="AP278">
            <v>44942</v>
          </cell>
          <cell r="AR278" t="str">
            <v>FLEXTUENTI_414701936</v>
          </cell>
          <cell r="AS278">
            <v>330642</v>
          </cell>
          <cell r="AT278" t="str">
            <v>D40</v>
          </cell>
          <cell r="AU278" t="str">
            <v>BTC</v>
          </cell>
          <cell r="AV278">
            <v>1</v>
          </cell>
          <cell r="AW278" t="str">
            <v>PROVINCIAL</v>
          </cell>
          <cell r="AX278" t="str">
            <v>INCIDENCIA</v>
          </cell>
          <cell r="AY278" t="str">
            <v>HALFSIM TUENTI PREPAGO PORTABILIDAD: 1 und</v>
          </cell>
          <cell r="AZ278" t="str">
            <v>SIMCARD</v>
          </cell>
          <cell r="BA278" t="str">
            <v/>
          </cell>
        </row>
        <row r="279">
          <cell r="A279" t="str">
            <v>414711442</v>
          </cell>
          <cell r="B279" t="str">
            <v>FLEXTUENTI</v>
          </cell>
          <cell r="C279">
            <v>44942</v>
          </cell>
          <cell r="D279" t="str">
            <v>FLEXNET ECUADOR - FLEXTUENTI</v>
          </cell>
          <cell r="E279" t="str">
            <v>CALLE 28 DE JUNIO S/N Y GARCIA MORENO ENTRADA LLANO GRANDE</v>
          </cell>
          <cell r="H279" t="str">
            <v>170208</v>
          </cell>
          <cell r="I279" t="str">
            <v>QUITO</v>
          </cell>
          <cell r="J279" t="str">
            <v>PICHINCHA</v>
          </cell>
          <cell r="K279" t="str">
            <v>David Pilco</v>
          </cell>
          <cell r="L279" t="str">
            <v>BANOS CALLE DE LA PAJARA PINTA  SN CALLE SALTO A LA SOGA</v>
          </cell>
          <cell r="O279" t="str">
            <v>010206</v>
          </cell>
          <cell r="P279" t="str">
            <v>010206</v>
          </cell>
          <cell r="Q279" t="str">
            <v>AZUAY_CUENCA_BANOS (AZ)</v>
          </cell>
          <cell r="R279" t="str">
            <v>414711442</v>
          </cell>
          <cell r="W279" t="str">
            <v>0925396764</v>
          </cell>
          <cell r="X279" t="str">
            <v>0993841929-0979697299</v>
          </cell>
          <cell r="Z279" t="str">
            <v>davpil46@gmail.com</v>
          </cell>
          <cell r="AA279">
            <v>44942</v>
          </cell>
          <cell r="AD279">
            <v>1</v>
          </cell>
          <cell r="AE279">
            <v>1</v>
          </cell>
          <cell r="AH279" t="str">
            <v>SECTOR NARANCAY DIAGONAL AL PARQUE ROMAN FLORES CASA DE TRES PISOS COLOR BLANCO</v>
          </cell>
          <cell r="AI279" t="str">
            <v>DESPACHO</v>
          </cell>
          <cell r="AJ279" t="str">
            <v>Normal</v>
          </cell>
          <cell r="AL279" t="str">
            <v>NO</v>
          </cell>
          <cell r="AN279" t="str">
            <v>TUE portabilidad</v>
          </cell>
          <cell r="AO279" t="str">
            <v>CANAL ONLINE</v>
          </cell>
          <cell r="AP279">
            <v>44942</v>
          </cell>
          <cell r="AR279" t="str">
            <v>FLEXTUENTI_414711442</v>
          </cell>
          <cell r="AS279">
            <v>330798</v>
          </cell>
          <cell r="AT279" t="str">
            <v>D40</v>
          </cell>
          <cell r="AU279" t="str">
            <v>BTC</v>
          </cell>
          <cell r="AV279">
            <v>1</v>
          </cell>
          <cell r="AW279" t="str">
            <v>PROVINCIAL</v>
          </cell>
          <cell r="AX279" t="str">
            <v>ENTREGADO</v>
          </cell>
          <cell r="AY279" t="str">
            <v>HALFSIM TUENTI PREPAGO PORTABILIDAD: 1 und</v>
          </cell>
          <cell r="AZ279" t="str">
            <v>SIMCARD</v>
          </cell>
          <cell r="BA279" t="str">
            <v/>
          </cell>
        </row>
        <row r="280">
          <cell r="A280" t="str">
            <v>414712717</v>
          </cell>
          <cell r="B280" t="str">
            <v>FLEXTUENTI</v>
          </cell>
          <cell r="C280">
            <v>44942</v>
          </cell>
          <cell r="D280" t="str">
            <v>FLEXNET ECUADOR - FLEXTUENTI</v>
          </cell>
          <cell r="E280" t="str">
            <v>CALLE 28 DE JUNIO S/N Y GARCIA MORENO ENTRADA LLANO GRANDE</v>
          </cell>
          <cell r="H280" t="str">
            <v>170208</v>
          </cell>
          <cell r="I280" t="str">
            <v>QUITO</v>
          </cell>
          <cell r="J280" t="str">
            <v>PICHINCHA</v>
          </cell>
          <cell r="K280" t="str">
            <v>Diego Vinicio Oña Cayo</v>
          </cell>
          <cell r="L280" t="str">
            <v>OFICINA TRAMACO LATACUNGA</v>
          </cell>
          <cell r="O280" t="str">
            <v>LATACUNGA</v>
          </cell>
          <cell r="P280" t="str">
            <v>LATACUNGA</v>
          </cell>
          <cell r="Q280" t="str">
            <v>COTOPAXI_LATACUNGA_</v>
          </cell>
          <cell r="R280" t="str">
            <v>414712717</v>
          </cell>
          <cell r="W280" t="str">
            <v>0504153347</v>
          </cell>
          <cell r="X280" t="str">
            <v>0962645739-0968404097</v>
          </cell>
          <cell r="Z280" t="str">
            <v>diegoona99@outlook.com</v>
          </cell>
          <cell r="AA280">
            <v>44942</v>
          </cell>
          <cell r="AD280">
            <v>1</v>
          </cell>
          <cell r="AE280">
            <v>1</v>
          </cell>
          <cell r="AH280" t="str">
            <v/>
          </cell>
          <cell r="AI280" t="str">
            <v>DESPACHO</v>
          </cell>
          <cell r="AJ280" t="str">
            <v>DERIVADO PICK UP</v>
          </cell>
          <cell r="AL280" t="str">
            <v>NO</v>
          </cell>
          <cell r="AN280" t="str">
            <v>TUE portabilidad</v>
          </cell>
          <cell r="AO280" t="str">
            <v>CANAL ONLINE</v>
          </cell>
          <cell r="AP280">
            <v>44942</v>
          </cell>
          <cell r="AR280" t="str">
            <v>FLEXTUENTI_414712717</v>
          </cell>
          <cell r="AS280">
            <v>330791</v>
          </cell>
          <cell r="AT280" t="str">
            <v>D40</v>
          </cell>
          <cell r="AU280" t="str">
            <v>BTC</v>
          </cell>
          <cell r="AV280">
            <v>1</v>
          </cell>
          <cell r="AW280" t="str">
            <v>PROVINCIAL</v>
          </cell>
          <cell r="AX280" t="str">
            <v>INCIDENCIA</v>
          </cell>
          <cell r="AY280" t="str">
            <v>HALFSIM TUENTI PREPAGO PORTABILIDAD: 1 und</v>
          </cell>
          <cell r="AZ280" t="str">
            <v>SIMCARD</v>
          </cell>
          <cell r="BA280" t="str">
            <v/>
          </cell>
        </row>
        <row r="281">
          <cell r="A281" t="str">
            <v>414713268</v>
          </cell>
          <cell r="B281" t="str">
            <v>FLEXTUENTI</v>
          </cell>
          <cell r="C281">
            <v>44942</v>
          </cell>
          <cell r="D281" t="str">
            <v>FLEXNET ECUADOR - FLEXTUENTI</v>
          </cell>
          <cell r="E281" t="str">
            <v>CALLE 28 DE JUNIO S/N Y GARCIA MORENO ENTRADA LLANO GRANDE</v>
          </cell>
          <cell r="H281" t="str">
            <v>170208</v>
          </cell>
          <cell r="I281" t="str">
            <v>QUITO</v>
          </cell>
          <cell r="J281" t="str">
            <v>PICHINCHA</v>
          </cell>
          <cell r="K281" t="str">
            <v>Brian Humberto Quichimbo Ortiz</v>
          </cell>
          <cell r="L281" t="str">
            <v>PUERTO INCA VIA NARANJAL E25  AV PANAMERICANA</v>
          </cell>
          <cell r="O281" t="str">
            <v>091201</v>
          </cell>
          <cell r="P281" t="str">
            <v>091201</v>
          </cell>
          <cell r="Q281" t="str">
            <v>GUAYAS_NARANJAL_PUERTO INCA</v>
          </cell>
          <cell r="R281" t="str">
            <v>414713268</v>
          </cell>
          <cell r="W281" t="str">
            <v>0925012155</v>
          </cell>
          <cell r="X281" t="str">
            <v>0960691925-0960691925</v>
          </cell>
          <cell r="Z281" t="str">
            <v>brianquichimbo4@gmail.com</v>
          </cell>
          <cell r="AA281">
            <v>44942</v>
          </cell>
          <cell r="AD281">
            <v>1</v>
          </cell>
          <cell r="AE281">
            <v>1</v>
          </cell>
          <cell r="AH281" t="str">
            <v>CDLA PICO ENTREGAR EN LA CEVICHERIA BETO Y VICHE</v>
          </cell>
          <cell r="AI281" t="str">
            <v>DESPACHO</v>
          </cell>
          <cell r="AJ281" t="str">
            <v>Normal</v>
          </cell>
          <cell r="AL281" t="str">
            <v>NO</v>
          </cell>
          <cell r="AN281" t="str">
            <v>TUE portabilidad</v>
          </cell>
          <cell r="AO281" t="str">
            <v>CANAL ONLINE</v>
          </cell>
          <cell r="AP281">
            <v>44942</v>
          </cell>
          <cell r="AR281" t="str">
            <v>FLEXTUENTI_414713268</v>
          </cell>
          <cell r="AS281">
            <v>330645</v>
          </cell>
          <cell r="AT281" t="str">
            <v>D40</v>
          </cell>
          <cell r="AU281" t="str">
            <v>BTC</v>
          </cell>
          <cell r="AV281">
            <v>1</v>
          </cell>
          <cell r="AW281" t="str">
            <v>PROVINCIAL</v>
          </cell>
          <cell r="AX281" t="str">
            <v>EN_TRANSITO</v>
          </cell>
          <cell r="AY281" t="str">
            <v>HALFSIM TUENTI PREPAGO PORTABILIDAD: 1 und</v>
          </cell>
          <cell r="AZ281" t="str">
            <v>SIMCARD</v>
          </cell>
          <cell r="BA281" t="str">
            <v/>
          </cell>
        </row>
        <row r="282">
          <cell r="A282" t="str">
            <v>414722769</v>
          </cell>
          <cell r="B282" t="str">
            <v>FLEXTUENTI</v>
          </cell>
          <cell r="C282">
            <v>44942</v>
          </cell>
          <cell r="D282" t="str">
            <v>FLEXNET ECUADOR - FLEXTUENTI</v>
          </cell>
          <cell r="E282" t="str">
            <v>CALLE 28 DE JUNIO S/N Y GARCIA MORENO ENTRADA LLANO GRANDE</v>
          </cell>
          <cell r="H282" t="str">
            <v>170208</v>
          </cell>
          <cell r="I282" t="str">
            <v>QUITO</v>
          </cell>
          <cell r="J282" t="str">
            <v>PICHINCHA</v>
          </cell>
          <cell r="K282" t="str">
            <v>Diego jose Anchundia choez</v>
          </cell>
          <cell r="L282" t="str">
            <v>OFICINA TRAMACO PORTOVIEJO CENTRO DE DISTRIBUCION</v>
          </cell>
          <cell r="O282" t="str">
            <v>PORTOVIEJO</v>
          </cell>
          <cell r="P282" t="str">
            <v>PORTOVIEJO</v>
          </cell>
          <cell r="Q282" t="str">
            <v>MANABI_PORTOVIEJO_</v>
          </cell>
          <cell r="R282" t="str">
            <v>414722769</v>
          </cell>
          <cell r="W282" t="str">
            <v>1313539569</v>
          </cell>
          <cell r="X282" t="str">
            <v>0968040763-0968040763</v>
          </cell>
          <cell r="Z282" t="str">
            <v>anchundiadiego429@gmail.com</v>
          </cell>
          <cell r="AA282">
            <v>44942</v>
          </cell>
          <cell r="AD282">
            <v>1</v>
          </cell>
          <cell r="AE282">
            <v>1</v>
          </cell>
          <cell r="AH282" t="str">
            <v/>
          </cell>
          <cell r="AI282" t="str">
            <v>DESPACHO</v>
          </cell>
          <cell r="AJ282" t="str">
            <v>DERIVADO PICK UP</v>
          </cell>
          <cell r="AL282" t="str">
            <v>NO</v>
          </cell>
          <cell r="AN282" t="str">
            <v>TUE portabilidad</v>
          </cell>
          <cell r="AO282" t="str">
            <v>CANAL ONLINE</v>
          </cell>
          <cell r="AP282">
            <v>44942</v>
          </cell>
          <cell r="AR282" t="str">
            <v>FLEXTUENTI_414722769</v>
          </cell>
          <cell r="AS282">
            <v>330795</v>
          </cell>
          <cell r="AT282" t="str">
            <v>D40</v>
          </cell>
          <cell r="AU282" t="str">
            <v>BTC</v>
          </cell>
          <cell r="AV282">
            <v>1</v>
          </cell>
          <cell r="AW282" t="str">
            <v>PROVINCIAL</v>
          </cell>
          <cell r="AX282" t="str">
            <v>INCIDENCIA</v>
          </cell>
          <cell r="AY282" t="str">
            <v>HALFSIM TUENTI PREPAGO PORTABILIDAD: 1 und</v>
          </cell>
          <cell r="AZ282" t="str">
            <v>SIMCARD</v>
          </cell>
          <cell r="BA282" t="str">
            <v/>
          </cell>
        </row>
        <row r="283">
          <cell r="A283" t="str">
            <v>414723128</v>
          </cell>
          <cell r="B283" t="str">
            <v>FLEXTUENTI</v>
          </cell>
          <cell r="C283">
            <v>44942</v>
          </cell>
          <cell r="D283" t="str">
            <v>FLEXNET ECUADOR - FLEXTUENTI</v>
          </cell>
          <cell r="E283" t="str">
            <v>CALLE 28 DE JUNIO S/N Y GARCIA MORENO ENTRADA LLANO GRANDE</v>
          </cell>
          <cell r="H283" t="str">
            <v>170208</v>
          </cell>
          <cell r="I283" t="str">
            <v>QUITO</v>
          </cell>
          <cell r="J283" t="str">
            <v>PICHINCHA</v>
          </cell>
          <cell r="K283" t="str">
            <v>Jose Vicente</v>
          </cell>
          <cell r="L283" t="str">
            <v>CALDERON CALLE DE LAS  TORCASAS   SN  CALLE  CALLE ROSA MONTUFAR</v>
          </cell>
          <cell r="O283" t="str">
            <v>170202</v>
          </cell>
          <cell r="P283" t="str">
            <v>170202</v>
          </cell>
          <cell r="Q283" t="str">
            <v>PICHINCHA_QUITO_CALDERON</v>
          </cell>
          <cell r="R283" t="str">
            <v>414723128</v>
          </cell>
          <cell r="W283" t="str">
            <v>1751504604</v>
          </cell>
          <cell r="X283" t="str">
            <v>0960900999-0960900999</v>
          </cell>
          <cell r="Z283" t="str">
            <v>andresmarco166@gmail.com</v>
          </cell>
          <cell r="AA283">
            <v>44942</v>
          </cell>
          <cell r="AD283">
            <v>1</v>
          </cell>
          <cell r="AE283">
            <v>1</v>
          </cell>
          <cell r="AH283" t="str">
            <v>ZABALA SAN IGNACIO DE CALDERON JUNTO A LA CASA DE TRES PISOS COLOR AMARILLO CASA DE 3 PISOS DE BLOQUE</v>
          </cell>
          <cell r="AI283" t="str">
            <v>DESPACHO</v>
          </cell>
          <cell r="AJ283" t="str">
            <v>Normal</v>
          </cell>
          <cell r="AL283" t="str">
            <v>NO</v>
          </cell>
          <cell r="AN283" t="str">
            <v>TUE portabilidad</v>
          </cell>
          <cell r="AO283" t="str">
            <v>CANAL ONLINE</v>
          </cell>
          <cell r="AP283">
            <v>44942</v>
          </cell>
          <cell r="AR283" t="str">
            <v>FLEXTUENTI_414723128</v>
          </cell>
          <cell r="AS283">
            <v>330649</v>
          </cell>
          <cell r="AT283" t="str">
            <v>D40</v>
          </cell>
          <cell r="AU283" t="str">
            <v>BTC</v>
          </cell>
          <cell r="AV283">
            <v>1</v>
          </cell>
          <cell r="AW283" t="str">
            <v>LOCAL</v>
          </cell>
          <cell r="AX283" t="str">
            <v>INCIDENCIA</v>
          </cell>
          <cell r="AY283" t="str">
            <v>HALFSIM TUENTI PREPAGO PORTABILIDAD: 1 und</v>
          </cell>
          <cell r="AZ283" t="str">
            <v>SIMCARD</v>
          </cell>
          <cell r="BA283" t="str">
            <v/>
          </cell>
        </row>
        <row r="284">
          <cell r="A284" t="str">
            <v>414723222</v>
          </cell>
          <cell r="B284" t="str">
            <v>FLEXTUENTI</v>
          </cell>
          <cell r="C284">
            <v>44942</v>
          </cell>
          <cell r="D284" t="str">
            <v>FLEXNET ECUADOR - FLEXTUENTI</v>
          </cell>
          <cell r="E284" t="str">
            <v>CALLE 28 DE JUNIO S/N Y GARCIA MORENO ENTRADA LLANO GRANDE</v>
          </cell>
          <cell r="H284" t="str">
            <v>170208</v>
          </cell>
          <cell r="I284" t="str">
            <v>QUITO</v>
          </cell>
          <cell r="J284" t="str">
            <v>PICHINCHA</v>
          </cell>
          <cell r="K284" t="str">
            <v>JUAN DAVID CASTELLANOS CARLOSAMA</v>
          </cell>
          <cell r="L284" t="str">
            <v>VELASCO JUAN DE DIOS MARTINEZ  CASA 8 OTTO AROSEMENA</v>
          </cell>
          <cell r="O284" t="str">
            <v>060108</v>
          </cell>
          <cell r="P284" t="str">
            <v>060108</v>
          </cell>
          <cell r="Q284" t="str">
            <v>CHIMBORAZO_RIOBAMBA_VELASCO</v>
          </cell>
          <cell r="R284" t="str">
            <v>414723222</v>
          </cell>
          <cell r="W284" t="str">
            <v>1759637786</v>
          </cell>
          <cell r="X284" t="str">
            <v>0987641191-0987641191</v>
          </cell>
          <cell r="Z284" t="str">
            <v>juancarlosama19@gmail.com</v>
          </cell>
          <cell r="AA284">
            <v>44942</v>
          </cell>
          <cell r="AD284">
            <v>1</v>
          </cell>
          <cell r="AE284">
            <v>1</v>
          </cell>
          <cell r="AH284" t="str">
            <v>SECTOR LA ESPERANZA A DOS CUADRAS DEL MERCADO LA ESPERANZA  CASA BLANCA DE REJAS BLANCAS  DE 1 PISO</v>
          </cell>
          <cell r="AI284" t="str">
            <v>DESPACHO</v>
          </cell>
          <cell r="AJ284" t="str">
            <v>Normal</v>
          </cell>
          <cell r="AL284" t="str">
            <v>NO</v>
          </cell>
          <cell r="AN284" t="str">
            <v>TUE portabilidad</v>
          </cell>
          <cell r="AO284" t="str">
            <v>CANAL ONLINE</v>
          </cell>
          <cell r="AP284">
            <v>44942</v>
          </cell>
          <cell r="AR284" t="str">
            <v>FLEXTUENTI_414723222</v>
          </cell>
          <cell r="AS284">
            <v>330647</v>
          </cell>
          <cell r="AT284" t="str">
            <v>D40</v>
          </cell>
          <cell r="AU284" t="str">
            <v>BTC</v>
          </cell>
          <cell r="AV284">
            <v>1</v>
          </cell>
          <cell r="AW284" t="str">
            <v>PROVINCIAL</v>
          </cell>
          <cell r="AX284" t="str">
            <v>INCIDENCIA</v>
          </cell>
          <cell r="AY284" t="str">
            <v>HALFSIM TUENTI PREPAGO PORTABILIDAD: 1 und</v>
          </cell>
          <cell r="AZ284" t="str">
            <v>SIMCARD</v>
          </cell>
          <cell r="BA284" t="str">
            <v/>
          </cell>
        </row>
        <row r="285">
          <cell r="A285" t="str">
            <v>414723290</v>
          </cell>
          <cell r="B285" t="str">
            <v>FLEXTUENTI</v>
          </cell>
          <cell r="C285">
            <v>44942</v>
          </cell>
          <cell r="D285" t="str">
            <v>FLEXNET ECUADOR - FLEXTUENTI</v>
          </cell>
          <cell r="E285" t="str">
            <v>CALLE 28 DE JUNIO S/N Y GARCIA MORENO ENTRADA LLANO GRANDE</v>
          </cell>
          <cell r="H285" t="str">
            <v>170208</v>
          </cell>
          <cell r="I285" t="str">
            <v>QUITO</v>
          </cell>
          <cell r="J285" t="str">
            <v>PICHINCHA</v>
          </cell>
          <cell r="K285" t="str">
            <v>Maria Villamar</v>
          </cell>
          <cell r="L285" t="str">
            <v>LUZ DE AMERICA  CALLE JUAN  MONTALVO CS 112  CALLE  NUEVE DE OCTUBRE</v>
          </cell>
          <cell r="O285" t="str">
            <v>230118</v>
          </cell>
          <cell r="P285" t="str">
            <v>230118</v>
          </cell>
          <cell r="Q285" t="str">
            <v>SANTO DOMINGO DE LOS TSACHILAS_SANTO DOMINGO_LUZ DE AMERICA</v>
          </cell>
          <cell r="R285" t="str">
            <v>414723290</v>
          </cell>
          <cell r="W285" t="str">
            <v>1721723003</v>
          </cell>
          <cell r="X285" t="str">
            <v>0996636659-0979123134</v>
          </cell>
          <cell r="Z285" t="str">
            <v>meryvilla5@gmail.com</v>
          </cell>
          <cell r="AA285">
            <v>44942</v>
          </cell>
          <cell r="AD285">
            <v>1</v>
          </cell>
          <cell r="AE285">
            <v>1</v>
          </cell>
          <cell r="AH285" t="str">
            <v>BARRIO 20 E JUNIO A UNA CUADRA DE ALA ESCUELA 13 DE ABRIL  CASA DE UN PISO COLOR TURQUESA FRENTE A LA CASA DE DOS PISOS COLOR AMARILLO</v>
          </cell>
          <cell r="AI285" t="str">
            <v>DESPACHO</v>
          </cell>
          <cell r="AJ285" t="str">
            <v>Normal</v>
          </cell>
          <cell r="AL285" t="str">
            <v>NO</v>
          </cell>
          <cell r="AN285" t="str">
            <v>TUE portabilidad</v>
          </cell>
          <cell r="AO285" t="str">
            <v>CANAL ONLINE</v>
          </cell>
          <cell r="AP285">
            <v>44942</v>
          </cell>
          <cell r="AR285" t="str">
            <v>FLEXTUENTI_414723290</v>
          </cell>
          <cell r="AS285">
            <v>330651</v>
          </cell>
          <cell r="AT285" t="str">
            <v>D40</v>
          </cell>
          <cell r="AU285" t="str">
            <v>BTC</v>
          </cell>
          <cell r="AV285">
            <v>1</v>
          </cell>
          <cell r="AW285" t="str">
            <v>PROVINCIAL</v>
          </cell>
          <cell r="AX285" t="str">
            <v>EN_TRANSITO</v>
          </cell>
          <cell r="AY285" t="str">
            <v>HALFSIM TUENTI PREPAGO PORTABILIDAD: 1 und</v>
          </cell>
          <cell r="AZ285" t="str">
            <v>SIMCARD</v>
          </cell>
          <cell r="BA285" t="str">
            <v/>
          </cell>
        </row>
        <row r="286">
          <cell r="A286" t="str">
            <v>414723375</v>
          </cell>
          <cell r="B286" t="str">
            <v>FLEXTUENTI</v>
          </cell>
          <cell r="C286">
            <v>44942</v>
          </cell>
          <cell r="D286" t="str">
            <v>FLEXNET ECUADOR - FLEXTUENTI</v>
          </cell>
          <cell r="E286" t="str">
            <v>CALLE 28 DE JUNIO S/N Y GARCIA MORENO ENTRADA LLANO GRANDE</v>
          </cell>
          <cell r="H286" t="str">
            <v>170208</v>
          </cell>
          <cell r="I286" t="str">
            <v>QUITO</v>
          </cell>
          <cell r="J286" t="str">
            <v>PICHINCHA</v>
          </cell>
          <cell r="K286" t="str">
            <v>Mariela Rodriguez</v>
          </cell>
          <cell r="L286" t="str">
            <v>CARCELEN  CALLE DIAMANTE  SN  CALLE  CUARZO O E1A</v>
          </cell>
          <cell r="O286" t="str">
            <v>170302</v>
          </cell>
          <cell r="P286" t="str">
            <v>170302</v>
          </cell>
          <cell r="Q286" t="str">
            <v>PICHINCHA_QUITO_CARCELEN</v>
          </cell>
          <cell r="R286" t="str">
            <v>414723375</v>
          </cell>
          <cell r="W286" t="str">
            <v>1715819528</v>
          </cell>
          <cell r="X286" t="str">
            <v>0984492168-0961212115</v>
          </cell>
          <cell r="Z286" t="str">
            <v>marielarodriguez1980@outlook.com</v>
          </cell>
          <cell r="AA286">
            <v>44942</v>
          </cell>
          <cell r="AD286">
            <v>1</v>
          </cell>
          <cell r="AE286">
            <v>1</v>
          </cell>
          <cell r="AH286" t="str">
            <v>SECTOR LA JOSEFINA EDIFICIO DE 4 PISOS COLOR AMARILLO CON BLANCO A LA VUELTA DEL PARQUE TICTIRIANEC PARADA DE BUSES LA JOSEFINA</v>
          </cell>
          <cell r="AI286" t="str">
            <v>DESPACHO</v>
          </cell>
          <cell r="AJ286" t="str">
            <v>Normal</v>
          </cell>
          <cell r="AL286" t="str">
            <v>NO</v>
          </cell>
          <cell r="AN286" t="str">
            <v>TUE portabilidad</v>
          </cell>
          <cell r="AO286" t="str">
            <v>CANAL ONLINE</v>
          </cell>
          <cell r="AP286">
            <v>44942</v>
          </cell>
          <cell r="AR286" t="str">
            <v>FLEXTUENTI_414723375</v>
          </cell>
          <cell r="AS286">
            <v>330868</v>
          </cell>
          <cell r="AT286" t="str">
            <v>D40</v>
          </cell>
          <cell r="AU286" t="str">
            <v>BTC</v>
          </cell>
          <cell r="AV286">
            <v>1</v>
          </cell>
          <cell r="AW286" t="str">
            <v>LOCAL</v>
          </cell>
          <cell r="AX286" t="str">
            <v>EN_TRANSITO</v>
          </cell>
          <cell r="AY286" t="str">
            <v>HALFSIM TUENTI PREPAGO PORTABILIDAD: 1 und</v>
          </cell>
          <cell r="AZ286" t="str">
            <v>SIMCARD</v>
          </cell>
          <cell r="BA286" t="str">
            <v/>
          </cell>
        </row>
        <row r="287">
          <cell r="A287" t="str">
            <v>414723428</v>
          </cell>
          <cell r="B287" t="str">
            <v>FLEXTUENTI</v>
          </cell>
          <cell r="C287">
            <v>44942</v>
          </cell>
          <cell r="D287" t="str">
            <v>FLEXNET ECUADOR - FLEXTUENTI</v>
          </cell>
          <cell r="E287" t="str">
            <v>CALLE 28 DE JUNIO S/N Y GARCIA MORENO ENTRADA LLANO GRANDE</v>
          </cell>
          <cell r="H287" t="str">
            <v>170208</v>
          </cell>
          <cell r="I287" t="str">
            <v>QUITO</v>
          </cell>
          <cell r="J287" t="str">
            <v>PICHINCHA</v>
          </cell>
          <cell r="K287" t="str">
            <v>Kevin Alvarez</v>
          </cell>
          <cell r="L287" t="str">
            <v>OFICINA TRAMACO OTAVALO</v>
          </cell>
          <cell r="O287" t="str">
            <v>OTAVALO</v>
          </cell>
          <cell r="P287" t="str">
            <v>OTAVALO</v>
          </cell>
          <cell r="Q287" t="str">
            <v>IMBABURA_OTAVALO_</v>
          </cell>
          <cell r="R287" t="str">
            <v>414723428</v>
          </cell>
          <cell r="W287" t="str">
            <v>1005083660</v>
          </cell>
          <cell r="X287" t="str">
            <v>0969364723-0969364723</v>
          </cell>
          <cell r="Z287" t="str">
            <v>Ja1487852@gmail.com</v>
          </cell>
          <cell r="AA287">
            <v>44942</v>
          </cell>
          <cell r="AD287">
            <v>1</v>
          </cell>
          <cell r="AE287">
            <v>1</v>
          </cell>
          <cell r="AH287" t="str">
            <v/>
          </cell>
          <cell r="AI287" t="str">
            <v>DESPACHO</v>
          </cell>
          <cell r="AJ287" t="str">
            <v>DERIVADO PICK UP</v>
          </cell>
          <cell r="AL287" t="str">
            <v>NO</v>
          </cell>
          <cell r="AN287" t="str">
            <v>TUE portabilidad</v>
          </cell>
          <cell r="AO287" t="str">
            <v>CANAL ONLINE</v>
          </cell>
          <cell r="AP287">
            <v>44942</v>
          </cell>
          <cell r="AR287" t="str">
            <v>FLEXTUENTI_414723428</v>
          </cell>
          <cell r="AS287">
            <v>330797</v>
          </cell>
          <cell r="AT287" t="str">
            <v>D40</v>
          </cell>
          <cell r="AU287" t="str">
            <v>BTC</v>
          </cell>
          <cell r="AV287">
            <v>1</v>
          </cell>
          <cell r="AW287" t="str">
            <v>PROVINCIAL</v>
          </cell>
          <cell r="AX287" t="str">
            <v>INCIDENCIA</v>
          </cell>
          <cell r="AY287" t="str">
            <v>HALFSIM TUENTI PREPAGO PORTABILIDAD: 1 und</v>
          </cell>
          <cell r="AZ287" t="str">
            <v>SIMCARD</v>
          </cell>
          <cell r="BA287" t="str">
            <v/>
          </cell>
        </row>
        <row r="288">
          <cell r="A288" t="str">
            <v>414723550</v>
          </cell>
          <cell r="B288" t="str">
            <v>FLEXTUENTI</v>
          </cell>
          <cell r="C288">
            <v>44942</v>
          </cell>
          <cell r="D288" t="str">
            <v>FLEXNET ECUADOR - FLEXTUENTI</v>
          </cell>
          <cell r="E288" t="str">
            <v>CALLE 28 DE JUNIO S/N Y GARCIA MORENO ENTRADA LLANO GRANDE</v>
          </cell>
          <cell r="H288" t="str">
            <v>170208</v>
          </cell>
          <cell r="I288" t="str">
            <v>QUITO</v>
          </cell>
          <cell r="J288" t="str">
            <v>PICHINCHA</v>
          </cell>
          <cell r="K288" t="str">
            <v>Miguel Gustavo Carrillo Saritama</v>
          </cell>
          <cell r="L288" t="str">
            <v>MACHALA CALLE NUEVE DE MAYO  SN AV OCTAVA NORTE</v>
          </cell>
          <cell r="O288" t="str">
            <v>070205</v>
          </cell>
          <cell r="P288" t="str">
            <v>070205</v>
          </cell>
          <cell r="Q288" t="str">
            <v>EL ORO_MACHALA_MACHALA</v>
          </cell>
          <cell r="R288" t="str">
            <v>414723550</v>
          </cell>
          <cell r="W288" t="str">
            <v>0705817401</v>
          </cell>
          <cell r="X288" t="str">
            <v>0985006927-0999355787</v>
          </cell>
          <cell r="Z288" t="str">
            <v>miguelitoc73@gmail.com</v>
          </cell>
          <cell r="AA288">
            <v>44942</v>
          </cell>
          <cell r="AD288">
            <v>1</v>
          </cell>
          <cell r="AE288">
            <v>1</v>
          </cell>
          <cell r="AH288" t="str">
            <v>MACHALA JUNTO A LA DESPENSA LORENITA Y NICOLAS CASA DE DOS PISOS COLOR MELON CON UNICO PORTON DE MADERA</v>
          </cell>
          <cell r="AI288" t="str">
            <v>DESPACHO</v>
          </cell>
          <cell r="AJ288" t="str">
            <v>Normal</v>
          </cell>
          <cell r="AL288" t="str">
            <v>NO</v>
          </cell>
          <cell r="AN288" t="str">
            <v>TUE portabilidad</v>
          </cell>
          <cell r="AO288" t="str">
            <v>CANAL ONLINE</v>
          </cell>
          <cell r="AP288">
            <v>44942</v>
          </cell>
          <cell r="AR288" t="str">
            <v>FLEXTUENTI_414723550</v>
          </cell>
          <cell r="AS288">
            <v>330644</v>
          </cell>
          <cell r="AT288" t="str">
            <v>D40</v>
          </cell>
          <cell r="AU288" t="str">
            <v>BTC</v>
          </cell>
          <cell r="AV288">
            <v>1</v>
          </cell>
          <cell r="AW288" t="str">
            <v>PROVINCIAL</v>
          </cell>
          <cell r="AX288" t="str">
            <v>ENTREGADO</v>
          </cell>
          <cell r="AY288" t="str">
            <v>HALFSIM TUENTI PREPAGO PORTABILIDAD: 1 und</v>
          </cell>
          <cell r="AZ288" t="str">
            <v>SIMCARD</v>
          </cell>
          <cell r="BA288" t="str">
            <v/>
          </cell>
        </row>
        <row r="289">
          <cell r="A289" t="str">
            <v>414723866</v>
          </cell>
          <cell r="B289" t="str">
            <v>FLEXTUENTI</v>
          </cell>
          <cell r="C289">
            <v>44942</v>
          </cell>
          <cell r="D289" t="str">
            <v>FLEXNET ECUADOR - FLEXTUENTI</v>
          </cell>
          <cell r="E289" t="str">
            <v>CALLE 28 DE JUNIO S/N Y GARCIA MORENO ENTRADA LLANO GRANDE</v>
          </cell>
          <cell r="H289" t="str">
            <v>170208</v>
          </cell>
          <cell r="I289" t="str">
            <v>QUITO</v>
          </cell>
          <cell r="J289" t="str">
            <v>PICHINCHA</v>
          </cell>
          <cell r="K289" t="str">
            <v>Betsi mishell Aguilera pastillo</v>
          </cell>
          <cell r="L289" t="str">
            <v>LA  FERROVIARIA AV ABELARDO ANDRADE  S12 105  CALLE WILLIAM SHUNK</v>
          </cell>
          <cell r="O289" t="str">
            <v>170604</v>
          </cell>
          <cell r="P289" t="str">
            <v>170604</v>
          </cell>
          <cell r="Q289" t="str">
            <v>PICHINCHA_QUITO_LA FERROVIARIA</v>
          </cell>
          <cell r="R289" t="str">
            <v>414723866</v>
          </cell>
          <cell r="W289" t="str">
            <v>1150412383</v>
          </cell>
          <cell r="X289" t="str">
            <v>0990081611-0998068223</v>
          </cell>
          <cell r="Z289" t="str">
            <v>Crismfarfan1990@gmail.com</v>
          </cell>
          <cell r="AA289">
            <v>44942</v>
          </cell>
          <cell r="AD289">
            <v>1</v>
          </cell>
          <cell r="AE289">
            <v>1</v>
          </cell>
          <cell r="AH289" t="str">
            <v>CDLA FERROVIARIA DIAGONAL A LA UNICA TIENDA CASA DE 3 PISOS COLO AMARILLO CON FRANJAS VERDE Y PORTON GRIS SUBIENDO POR EL COLEGIO DE MARIA MAZZARELLO</v>
          </cell>
          <cell r="AI289" t="str">
            <v>DESPACHO</v>
          </cell>
          <cell r="AJ289" t="str">
            <v>Normal</v>
          </cell>
          <cell r="AL289" t="str">
            <v>NO</v>
          </cell>
          <cell r="AN289" t="str">
            <v>TUE portabilidad</v>
          </cell>
          <cell r="AO289" t="str">
            <v>CANAL ONLINE</v>
          </cell>
          <cell r="AP289">
            <v>44942</v>
          </cell>
          <cell r="AR289" t="str">
            <v>FLEXTUENTI_414723866</v>
          </cell>
          <cell r="AS289">
            <v>330648</v>
          </cell>
          <cell r="AT289" t="str">
            <v>D40</v>
          </cell>
          <cell r="AU289" t="str">
            <v>BTC</v>
          </cell>
          <cell r="AV289">
            <v>1</v>
          </cell>
          <cell r="AW289" t="str">
            <v>LOCAL</v>
          </cell>
          <cell r="AX289" t="str">
            <v>ENTREGADO</v>
          </cell>
          <cell r="AY289" t="str">
            <v>HALFSIM TUENTI PREPAGO PORTABILIDAD: 1 und</v>
          </cell>
          <cell r="AZ289" t="str">
            <v>SIMCARD</v>
          </cell>
          <cell r="BA289" t="str">
            <v/>
          </cell>
        </row>
        <row r="290">
          <cell r="A290" t="str">
            <v>414723943</v>
          </cell>
          <cell r="B290" t="str">
            <v>FLEXTUENTI</v>
          </cell>
          <cell r="C290">
            <v>44942</v>
          </cell>
          <cell r="D290" t="str">
            <v>FLEXNET ECUADOR - FLEXTUENTI</v>
          </cell>
          <cell r="E290" t="str">
            <v>CALLE 28 DE JUNIO S/N Y GARCIA MORENO ENTRADA LLANO GRANDE</v>
          </cell>
          <cell r="H290" t="str">
            <v>170208</v>
          </cell>
          <cell r="I290" t="str">
            <v>QUITO</v>
          </cell>
          <cell r="J290" t="str">
            <v>PICHINCHA</v>
          </cell>
          <cell r="K290" t="str">
            <v>Khrystell Sánchez Castillo</v>
          </cell>
          <cell r="L290" t="str">
            <v>TARQUI  2DA PEATONAL 4A NE  SN 2DO PASEO 19B NE</v>
          </cell>
          <cell r="O290" t="str">
            <v>090504</v>
          </cell>
          <cell r="P290" t="str">
            <v>090504</v>
          </cell>
          <cell r="Q290" t="str">
            <v>GUAYAS_GUAYAQUIL_TARQUI (GY)</v>
          </cell>
          <cell r="R290" t="str">
            <v>414723943</v>
          </cell>
          <cell r="W290" t="str">
            <v>0918857095</v>
          </cell>
          <cell r="X290" t="str">
            <v>0979206017-0995395030</v>
          </cell>
          <cell r="Z290" t="str">
            <v>khryssanz21@gmail.com</v>
          </cell>
          <cell r="AA290">
            <v>44942</v>
          </cell>
          <cell r="AD290">
            <v>1</v>
          </cell>
          <cell r="AE290">
            <v>1</v>
          </cell>
          <cell r="AH290" t="str">
            <v>SAUCES 5 SECTOR NORTE  ENTREGAR EN EL TECNICO PROVINCIAL DE BOLIVAR  CLIENTE SOLICITA QUE SE LE LLAME ANTES DE HACER LA ENTREGA</v>
          </cell>
          <cell r="AI290" t="str">
            <v>DESPACHO</v>
          </cell>
          <cell r="AJ290" t="str">
            <v>Normal</v>
          </cell>
          <cell r="AL290" t="str">
            <v>NO</v>
          </cell>
          <cell r="AN290" t="str">
            <v>TUE portabilidad</v>
          </cell>
          <cell r="AO290" t="str">
            <v>CANAL ONLINE</v>
          </cell>
          <cell r="AP290">
            <v>44942</v>
          </cell>
          <cell r="AR290" t="str">
            <v>FLEXTUENTI_414723943</v>
          </cell>
          <cell r="AS290">
            <v>330646</v>
          </cell>
          <cell r="AT290" t="str">
            <v>D40</v>
          </cell>
          <cell r="AU290" t="str">
            <v>BTC</v>
          </cell>
          <cell r="AV290">
            <v>1</v>
          </cell>
          <cell r="AW290" t="str">
            <v>LOCAL</v>
          </cell>
          <cell r="AX290" t="str">
            <v>ENTREGADO</v>
          </cell>
          <cell r="AY290" t="str">
            <v>HALFSIM TUENTI PREPAGO PORTABILIDAD: 1 und</v>
          </cell>
          <cell r="AZ290" t="str">
            <v>SIMCARD</v>
          </cell>
          <cell r="BA290" t="str">
            <v/>
          </cell>
        </row>
        <row r="291">
          <cell r="A291" t="str">
            <v>414723990</v>
          </cell>
          <cell r="B291" t="str">
            <v>FLEXTUENTI</v>
          </cell>
          <cell r="C291">
            <v>44942</v>
          </cell>
          <cell r="D291" t="str">
            <v>FLEXNET ECUADOR - FLEXTUENTI</v>
          </cell>
          <cell r="E291" t="str">
            <v>CALLE 28 DE JUNIO S/N Y GARCIA MORENO ENTRADA LLANO GRANDE</v>
          </cell>
          <cell r="H291" t="str">
            <v>170208</v>
          </cell>
          <cell r="I291" t="str">
            <v>QUITO</v>
          </cell>
          <cell r="J291" t="str">
            <v>PICHINCHA</v>
          </cell>
          <cell r="K291" t="str">
            <v>Manuel Ramos</v>
          </cell>
          <cell r="L291" t="str">
            <v>OFICINA TRAMACO CENTRO DE TRANSFERENCIA CARCELEN</v>
          </cell>
          <cell r="O291" t="str">
            <v>QUITO</v>
          </cell>
          <cell r="P291" t="str">
            <v>QUITO</v>
          </cell>
          <cell r="Q291" t="str">
            <v>PICHINCHA_QUITO_</v>
          </cell>
          <cell r="R291" t="str">
            <v>414723990</v>
          </cell>
          <cell r="W291" t="str">
            <v>1715797443</v>
          </cell>
          <cell r="X291" t="str">
            <v>0979476897-0968684850</v>
          </cell>
          <cell r="Z291" t="str">
            <v>manuel.ramos_81@hotmail.com</v>
          </cell>
          <cell r="AA291">
            <v>44942</v>
          </cell>
          <cell r="AD291">
            <v>1</v>
          </cell>
          <cell r="AE291">
            <v>1</v>
          </cell>
          <cell r="AH291" t="str">
            <v/>
          </cell>
          <cell r="AI291" t="str">
            <v>DESPACHO</v>
          </cell>
          <cell r="AJ291" t="str">
            <v>DERIVADO PICK UP</v>
          </cell>
          <cell r="AL291" t="str">
            <v>NO</v>
          </cell>
          <cell r="AN291" t="str">
            <v>TUE portabilidad</v>
          </cell>
          <cell r="AO291" t="str">
            <v>CANAL ONLINE</v>
          </cell>
          <cell r="AP291">
            <v>44942</v>
          </cell>
          <cell r="AR291" t="str">
            <v>FLEXTUENTI_414723990</v>
          </cell>
          <cell r="AS291">
            <v>330650</v>
          </cell>
          <cell r="AT291" t="str">
            <v>D40</v>
          </cell>
          <cell r="AU291" t="str">
            <v>BTC</v>
          </cell>
          <cell r="AV291">
            <v>1</v>
          </cell>
          <cell r="AW291" t="str">
            <v>PROVINCIAL</v>
          </cell>
          <cell r="AX291" t="str">
            <v>ENTREGADO</v>
          </cell>
          <cell r="AY291" t="str">
            <v>HALFSIM TUENTI PREPAGO PORTABILIDAD: 1 und</v>
          </cell>
          <cell r="AZ291" t="str">
            <v>SIMCARD</v>
          </cell>
          <cell r="BA291" t="str">
            <v/>
          </cell>
        </row>
        <row r="292">
          <cell r="A292" t="str">
            <v>414723991</v>
          </cell>
          <cell r="B292" t="str">
            <v>FLEXTUENTI</v>
          </cell>
          <cell r="C292">
            <v>44942</v>
          </cell>
          <cell r="D292" t="str">
            <v>FLEXNET ECUADOR - FLEXTUENTI</v>
          </cell>
          <cell r="E292" t="str">
            <v>CALLE 28 DE JUNIO S/N Y GARCIA MORENO ENTRADA LLANO GRANDE</v>
          </cell>
          <cell r="H292" t="str">
            <v>170208</v>
          </cell>
          <cell r="I292" t="str">
            <v>QUITO</v>
          </cell>
          <cell r="J292" t="str">
            <v>PICHINCHA</v>
          </cell>
          <cell r="K292" t="str">
            <v>Patricia Vinces</v>
          </cell>
          <cell r="L292" t="str">
            <v>OFICINA TRAMACO PORTOVIEJO CENTRO DE DISTRIBUCION</v>
          </cell>
          <cell r="O292" t="str">
            <v>PORTOVIEJO</v>
          </cell>
          <cell r="P292" t="str">
            <v>PORTOVIEJO</v>
          </cell>
          <cell r="Q292" t="str">
            <v>MANABI_PORTOVIEJO_</v>
          </cell>
          <cell r="R292" t="str">
            <v>414723991</v>
          </cell>
          <cell r="W292" t="str">
            <v>1314010362</v>
          </cell>
          <cell r="X292" t="str">
            <v>0981410752-0992983938</v>
          </cell>
          <cell r="Z292" t="str">
            <v>pativinces21@gmail.com</v>
          </cell>
          <cell r="AA292">
            <v>44942</v>
          </cell>
          <cell r="AD292">
            <v>1</v>
          </cell>
          <cell r="AE292">
            <v>1</v>
          </cell>
          <cell r="AH292" t="str">
            <v/>
          </cell>
          <cell r="AI292" t="str">
            <v>DESPACHO</v>
          </cell>
          <cell r="AJ292" t="str">
            <v>DERIVADO PICK UP</v>
          </cell>
          <cell r="AL292" t="str">
            <v>NO</v>
          </cell>
          <cell r="AN292" t="str">
            <v>TUE portabilidad</v>
          </cell>
          <cell r="AO292" t="str">
            <v>CANAL ONLINE</v>
          </cell>
          <cell r="AP292">
            <v>44942</v>
          </cell>
          <cell r="AR292" t="str">
            <v>FLEXTUENTI_414723991</v>
          </cell>
          <cell r="AS292">
            <v>330653</v>
          </cell>
          <cell r="AT292" t="str">
            <v>D40</v>
          </cell>
          <cell r="AU292" t="str">
            <v>BTC</v>
          </cell>
          <cell r="AV292">
            <v>1</v>
          </cell>
          <cell r="AW292" t="str">
            <v>PROVINCIAL</v>
          </cell>
          <cell r="AX292" t="str">
            <v>ENTREGADO</v>
          </cell>
          <cell r="AY292" t="str">
            <v>HALFSIM TUENTI PREPAGO PORTABILIDAD: 1 und</v>
          </cell>
          <cell r="AZ292" t="str">
            <v>SIMCARD</v>
          </cell>
          <cell r="BA292" t="str">
            <v/>
          </cell>
        </row>
        <row r="293">
          <cell r="A293" t="str">
            <v>414724023</v>
          </cell>
          <cell r="B293" t="str">
            <v>FLEXTUENTI</v>
          </cell>
          <cell r="C293">
            <v>44942</v>
          </cell>
          <cell r="D293" t="str">
            <v>FLEXNET ECUADOR - FLEXTUENTI</v>
          </cell>
          <cell r="E293" t="str">
            <v>CALLE 28 DE JUNIO S/N Y GARCIA MORENO ENTRADA LLANO GRANDE</v>
          </cell>
          <cell r="H293" t="str">
            <v>170208</v>
          </cell>
          <cell r="I293" t="str">
            <v>QUITO</v>
          </cell>
          <cell r="J293" t="str">
            <v>PICHINCHA</v>
          </cell>
          <cell r="K293" t="str">
            <v>RUTH LORENA Gordillo Lalangui</v>
          </cell>
          <cell r="L293" t="str">
            <v>TARQUI CALLE  21 NO  SN  AV CAMILO PONCE ENRIQUEZ</v>
          </cell>
          <cell r="O293" t="str">
            <v>090605</v>
          </cell>
          <cell r="P293" t="str">
            <v>090605</v>
          </cell>
          <cell r="Q293" t="str">
            <v>GUAYAS_GUAYAQUIL_TARQUI</v>
          </cell>
          <cell r="R293" t="str">
            <v>414724023</v>
          </cell>
          <cell r="W293" t="str">
            <v>0922965306</v>
          </cell>
          <cell r="X293" t="str">
            <v>0998970288-0998970288</v>
          </cell>
          <cell r="Z293" t="str">
            <v>ruthgordillo9520@gmail.com</v>
          </cell>
          <cell r="AA293">
            <v>44942</v>
          </cell>
          <cell r="AD293">
            <v>1</v>
          </cell>
          <cell r="AE293">
            <v>1</v>
          </cell>
          <cell r="AH293" t="str">
            <v>ENTREGAR EN PICA PLASTICOS TRAS DE PLAZA NUEVE SOLICITAR INFORMACION AL GUARDIA</v>
          </cell>
          <cell r="AI293" t="str">
            <v>DESPACHO</v>
          </cell>
          <cell r="AJ293" t="str">
            <v>Normal</v>
          </cell>
          <cell r="AL293" t="str">
            <v>NO</v>
          </cell>
          <cell r="AN293" t="str">
            <v>TUE portabilidad</v>
          </cell>
          <cell r="AO293" t="str">
            <v>CANAL ONLINE</v>
          </cell>
          <cell r="AP293">
            <v>44942</v>
          </cell>
          <cell r="AR293" t="str">
            <v>FLEXTUENTI_414724023</v>
          </cell>
          <cell r="AS293">
            <v>330657</v>
          </cell>
          <cell r="AT293" t="str">
            <v>D40</v>
          </cell>
          <cell r="AU293" t="str">
            <v>BTC</v>
          </cell>
          <cell r="AV293">
            <v>1</v>
          </cell>
          <cell r="AW293" t="str">
            <v>LOCAL</v>
          </cell>
          <cell r="AX293" t="str">
            <v>ENTREGADO</v>
          </cell>
          <cell r="AY293" t="str">
            <v>HALFSIM TUENTI PREPAGO PORTABILIDAD: 1 und</v>
          </cell>
          <cell r="AZ293" t="str">
            <v>SIMCARD</v>
          </cell>
          <cell r="BA293" t="str">
            <v/>
          </cell>
        </row>
        <row r="294">
          <cell r="A294" t="str">
            <v>414724030</v>
          </cell>
          <cell r="B294" t="str">
            <v>FLEXTUENTI</v>
          </cell>
          <cell r="C294">
            <v>44942</v>
          </cell>
          <cell r="D294" t="str">
            <v>FLEXNET ECUADOR - FLEXTUENTI</v>
          </cell>
          <cell r="E294" t="str">
            <v>CALLE 28 DE JUNIO S/N Y GARCIA MORENO ENTRADA LLANO GRANDE</v>
          </cell>
          <cell r="H294" t="str">
            <v>170208</v>
          </cell>
          <cell r="I294" t="str">
            <v>QUITO</v>
          </cell>
          <cell r="J294" t="str">
            <v>PICHINCHA</v>
          </cell>
          <cell r="K294" t="str">
            <v>Javier Vélez</v>
          </cell>
          <cell r="L294" t="str">
            <v>CARBO CONCEPCION  CALLE 15NO  MZ 1053 SL 2  CALLE ZARA CHACON ZUNIGA</v>
          </cell>
          <cell r="O294" t="str">
            <v>090601</v>
          </cell>
          <cell r="P294" t="str">
            <v>090601</v>
          </cell>
          <cell r="Q294" t="str">
            <v>GUAYAS_GUAYAQUIL_CARBO CONCEPCION</v>
          </cell>
          <cell r="R294" t="str">
            <v>414724030</v>
          </cell>
          <cell r="W294" t="str">
            <v>0925953101</v>
          </cell>
          <cell r="X294" t="str">
            <v>0986183706-0986183706</v>
          </cell>
          <cell r="Z294" t="str">
            <v>jvelez91@hotmail.es</v>
          </cell>
          <cell r="AA294">
            <v>44942</v>
          </cell>
          <cell r="AD294">
            <v>1</v>
          </cell>
          <cell r="AE294">
            <v>1</v>
          </cell>
          <cell r="AH294" t="str">
            <v>SECTOR URDERO 2  JUNTO A DENTAL CARE SOLUTION CASA ESQUINERA DE 2 PISOS COLOR BEI GE</v>
          </cell>
          <cell r="AI294" t="str">
            <v>DESPACHO</v>
          </cell>
          <cell r="AJ294" t="str">
            <v>Normal</v>
          </cell>
          <cell r="AL294" t="str">
            <v>NO</v>
          </cell>
          <cell r="AN294" t="str">
            <v>TUE portabilidad</v>
          </cell>
          <cell r="AO294" t="str">
            <v>CANAL ONLINE</v>
          </cell>
          <cell r="AP294">
            <v>44942</v>
          </cell>
          <cell r="AR294" t="str">
            <v>FLEXTUENTI_414724030</v>
          </cell>
          <cell r="AS294">
            <v>330655</v>
          </cell>
          <cell r="AT294" t="str">
            <v>D40</v>
          </cell>
          <cell r="AU294" t="str">
            <v>BTC</v>
          </cell>
          <cell r="AV294">
            <v>1</v>
          </cell>
          <cell r="AW294" t="str">
            <v>LOCAL</v>
          </cell>
          <cell r="AX294" t="str">
            <v>ENTREGADO</v>
          </cell>
          <cell r="AY294" t="str">
            <v>HALFSIM TUENTI PREPAGO PORTABILIDAD: 1 und</v>
          </cell>
          <cell r="AZ294" t="str">
            <v>SIMCARD</v>
          </cell>
          <cell r="BA294" t="str">
            <v/>
          </cell>
        </row>
        <row r="295">
          <cell r="A295" t="str">
            <v>414724067</v>
          </cell>
          <cell r="B295" t="str">
            <v>FLEXTUENTI</v>
          </cell>
          <cell r="C295">
            <v>44942</v>
          </cell>
          <cell r="D295" t="str">
            <v>FLEXNET ECUADOR - FLEXTUENTI</v>
          </cell>
          <cell r="E295" t="str">
            <v>CALLE 28 DE JUNIO S/N Y GARCIA MORENO ENTRADA LLANO GRANDE</v>
          </cell>
          <cell r="H295" t="str">
            <v>170208</v>
          </cell>
          <cell r="I295" t="str">
            <v>QUITO</v>
          </cell>
          <cell r="J295" t="str">
            <v>PICHINCHA</v>
          </cell>
          <cell r="K295" t="str">
            <v>Francisco Zola</v>
          </cell>
          <cell r="L295" t="str">
            <v>SAN ISIDRO DEL INCA SAN MIGUEL DE ANAGAES  N53 13  LA PRIMERA</v>
          </cell>
          <cell r="O295" t="str">
            <v>170514</v>
          </cell>
          <cell r="P295" t="str">
            <v>170514</v>
          </cell>
          <cell r="Q295" t="str">
            <v>PICHINCHA_QUITO_SAN ISIDRO DEL INCA</v>
          </cell>
          <cell r="R295" t="str">
            <v>414724067</v>
          </cell>
          <cell r="W295" t="str">
            <v>1708181100</v>
          </cell>
          <cell r="X295" t="str">
            <v>0989348186-0999461448</v>
          </cell>
          <cell r="Z295" t="str">
            <v>amoryesperanza2000@gmail.com</v>
          </cell>
          <cell r="AA295">
            <v>44942</v>
          </cell>
          <cell r="AD295">
            <v>1</v>
          </cell>
          <cell r="AE295">
            <v>1</v>
          </cell>
          <cell r="AH295" t="str">
            <v>SECTOR LA QUINTANA A DOS CUADRAS DE LA ACADEMIA ISM QUITO ENTREGAR EN LA UNIDAD EDUCATIVA PARTICULAR AMOR Y ESPERANZA</v>
          </cell>
          <cell r="AI295" t="str">
            <v>DESPACHO</v>
          </cell>
          <cell r="AJ295" t="str">
            <v>Normal</v>
          </cell>
          <cell r="AL295" t="str">
            <v>NO</v>
          </cell>
          <cell r="AN295" t="str">
            <v>TUE portabilidad</v>
          </cell>
          <cell r="AO295" t="str">
            <v>CANAL ONLINE</v>
          </cell>
          <cell r="AP295">
            <v>44942</v>
          </cell>
          <cell r="AR295" t="str">
            <v>FLEXTUENTI_414724067</v>
          </cell>
          <cell r="AS295">
            <v>330659</v>
          </cell>
          <cell r="AT295" t="str">
            <v>D40</v>
          </cell>
          <cell r="AU295" t="str">
            <v>BTC</v>
          </cell>
          <cell r="AV295">
            <v>1</v>
          </cell>
          <cell r="AW295" t="str">
            <v>LOCAL</v>
          </cell>
          <cell r="AX295" t="str">
            <v>ENTREGADO</v>
          </cell>
          <cell r="AY295" t="str">
            <v>HALFSIM TUENTI PREPAGO PORTABILIDAD: 1 und</v>
          </cell>
          <cell r="AZ295" t="str">
            <v>SIMCARD</v>
          </cell>
          <cell r="BA295" t="str">
            <v/>
          </cell>
        </row>
        <row r="296">
          <cell r="A296" t="str">
            <v>414732578</v>
          </cell>
          <cell r="B296" t="str">
            <v>FLEXTUENTI</v>
          </cell>
          <cell r="C296">
            <v>44942</v>
          </cell>
          <cell r="D296" t="str">
            <v>FLEXNET ECUADOR - FLEXTUENTI</v>
          </cell>
          <cell r="E296" t="str">
            <v>CALLE 28 DE JUNIO S/N Y GARCIA MORENO ENTRADA LLANO GRANDE</v>
          </cell>
          <cell r="H296" t="str">
            <v>170208</v>
          </cell>
          <cell r="I296" t="str">
            <v>QUITO</v>
          </cell>
          <cell r="J296" t="str">
            <v>PICHINCHA</v>
          </cell>
          <cell r="K296" t="str">
            <v>Maria jose Zevallos</v>
          </cell>
          <cell r="L296" t="str">
            <v>CARBO PEDRO CARBO  SN  9 DE OCTUBRE</v>
          </cell>
          <cell r="O296" t="str">
            <v>090306</v>
          </cell>
          <cell r="P296" t="str">
            <v>090306</v>
          </cell>
          <cell r="Q296" t="str">
            <v>GUAYAS_GUAYAQUIL_CARBO</v>
          </cell>
          <cell r="R296" t="str">
            <v>414732578</v>
          </cell>
          <cell r="W296" t="str">
            <v>0926267873</v>
          </cell>
          <cell r="X296" t="str">
            <v>0998474686-0999854423</v>
          </cell>
          <cell r="Z296" t="str">
            <v>majo_zevallos@hotmail.com</v>
          </cell>
          <cell r="AA296">
            <v>44942</v>
          </cell>
          <cell r="AD296">
            <v>1</v>
          </cell>
          <cell r="AE296">
            <v>1</v>
          </cell>
          <cell r="AH296" t="str">
            <v>SECTOR LA MATRIZ JUNTO A LA PLAZA GARIBALDI ENTREGAR EN EL BANCO DE MACHALA</v>
          </cell>
          <cell r="AI296" t="str">
            <v>DESPACHO</v>
          </cell>
          <cell r="AJ296" t="str">
            <v>Normal</v>
          </cell>
          <cell r="AL296" t="str">
            <v>NO</v>
          </cell>
          <cell r="AN296" t="str">
            <v>TUE portabilidad</v>
          </cell>
          <cell r="AO296" t="str">
            <v>CANAL ONLINE</v>
          </cell>
          <cell r="AP296">
            <v>44942</v>
          </cell>
          <cell r="AR296" t="str">
            <v>FLEXTUENTI_414732578</v>
          </cell>
          <cell r="AS296">
            <v>330652</v>
          </cell>
          <cell r="AT296" t="str">
            <v>D40</v>
          </cell>
          <cell r="AU296" t="str">
            <v>BTC</v>
          </cell>
          <cell r="AV296">
            <v>1</v>
          </cell>
          <cell r="AW296" t="str">
            <v>LOCAL</v>
          </cell>
          <cell r="AX296" t="str">
            <v>ENTREGADO</v>
          </cell>
          <cell r="AY296" t="str">
            <v>HALFSIM TUENTI PREPAGO PORTABILIDAD: 1 und</v>
          </cell>
          <cell r="AZ296" t="str">
            <v>SIMCARD</v>
          </cell>
          <cell r="BA296" t="str">
            <v/>
          </cell>
        </row>
        <row r="297">
          <cell r="A297" t="str">
            <v>414732590</v>
          </cell>
          <cell r="B297" t="str">
            <v>FLEXTUENTI</v>
          </cell>
          <cell r="C297">
            <v>44942</v>
          </cell>
          <cell r="D297" t="str">
            <v>FLEXNET ECUADOR - FLEXTUENTI</v>
          </cell>
          <cell r="E297" t="str">
            <v>CALLE 28 DE JUNIO S/N Y GARCIA MORENO ENTRADA LLANO GRANDE</v>
          </cell>
          <cell r="H297" t="str">
            <v>170208</v>
          </cell>
          <cell r="I297" t="str">
            <v>QUITO</v>
          </cell>
          <cell r="J297" t="str">
            <v>PICHINCHA</v>
          </cell>
          <cell r="K297" t="str">
            <v>Luisa Zambrano</v>
          </cell>
          <cell r="L297" t="str">
            <v>SANTO DOMINGO  AV LOS ALMENDROS  SN VIA QUEVEDO KM CINCO Y MEDIO E25</v>
          </cell>
          <cell r="O297" t="str">
            <v>230203</v>
          </cell>
          <cell r="P297" t="str">
            <v>230203</v>
          </cell>
          <cell r="Q297" t="str">
            <v>SANTO DOMINGO DE LOS TSACHILAS_SANTO DOMINGO_SANTO DOMINGO</v>
          </cell>
          <cell r="R297" t="str">
            <v>414732590</v>
          </cell>
          <cell r="W297" t="str">
            <v>1308548195</v>
          </cell>
          <cell r="X297" t="str">
            <v>0959666511-0978961696</v>
          </cell>
          <cell r="Z297" t="str">
            <v>karito_nvz@hotmail.com</v>
          </cell>
          <cell r="AA297">
            <v>44942</v>
          </cell>
          <cell r="AD297">
            <v>1</v>
          </cell>
          <cell r="AE297">
            <v>1</v>
          </cell>
          <cell r="AH297" t="str">
            <v>SECTOR LOS GIRASOLES ENTREGAR EN EL LOCAL ESCLUSIVIDADES  VIZA</v>
          </cell>
          <cell r="AI297" t="str">
            <v>DESPACHO</v>
          </cell>
          <cell r="AJ297" t="str">
            <v>Normal</v>
          </cell>
          <cell r="AL297" t="str">
            <v>NO</v>
          </cell>
          <cell r="AN297" t="str">
            <v>TUE portabilidad</v>
          </cell>
          <cell r="AO297" t="str">
            <v>CANAL ONLINE</v>
          </cell>
          <cell r="AP297">
            <v>44942</v>
          </cell>
          <cell r="AR297" t="str">
            <v>FLEXTUENTI_414732590</v>
          </cell>
          <cell r="AS297">
            <v>330246</v>
          </cell>
          <cell r="AT297" t="str">
            <v>D40</v>
          </cell>
          <cell r="AU297" t="str">
            <v>BTC</v>
          </cell>
          <cell r="AV297">
            <v>1</v>
          </cell>
          <cell r="AW297" t="str">
            <v>PROVINCIAL</v>
          </cell>
          <cell r="AX297" t="str">
            <v>INCIDENCIA</v>
          </cell>
          <cell r="AY297" t="str">
            <v>HALFSIM TUENTI PREPAGO PORTABILIDAD: 1 und</v>
          </cell>
          <cell r="AZ297" t="str">
            <v>SIMCARD</v>
          </cell>
          <cell r="BA297" t="str">
            <v/>
          </cell>
        </row>
        <row r="298">
          <cell r="A298" t="str">
            <v>414732644</v>
          </cell>
          <cell r="B298" t="str">
            <v>FLEXTUENTI</v>
          </cell>
          <cell r="C298">
            <v>44942</v>
          </cell>
          <cell r="D298" t="str">
            <v>FLEXNET ECUADOR - FLEXTUENTI</v>
          </cell>
          <cell r="E298" t="str">
            <v>CALLE 28 DE JUNIO S/N Y GARCIA MORENO ENTRADA LLANO GRANDE</v>
          </cell>
          <cell r="H298" t="str">
            <v>170208</v>
          </cell>
          <cell r="I298" t="str">
            <v>QUITO</v>
          </cell>
          <cell r="J298" t="str">
            <v>PICHINCHA</v>
          </cell>
          <cell r="K298" t="str">
            <v>Daniel Pirela</v>
          </cell>
          <cell r="L298" t="str">
            <v>CHIMBACALLE CALLE JUAN DE ALCAZAR SN  CALLE JUAN DEL VALLE</v>
          </cell>
          <cell r="O298" t="str">
            <v>170603</v>
          </cell>
          <cell r="P298" t="str">
            <v>170603</v>
          </cell>
          <cell r="Q298" t="str">
            <v>PICHINCHA_QUITO_CHIMBACALLE</v>
          </cell>
          <cell r="R298" t="str">
            <v>414732644</v>
          </cell>
          <cell r="W298" t="str">
            <v>1758630618</v>
          </cell>
          <cell r="X298" t="str">
            <v>0959159784-0983006544</v>
          </cell>
          <cell r="Z298" t="str">
            <v>isaacpv1500@gmail.com</v>
          </cell>
          <cell r="AA298">
            <v>44942</v>
          </cell>
          <cell r="AD298">
            <v>1</v>
          </cell>
          <cell r="AE298">
            <v>1</v>
          </cell>
          <cell r="AH298" t="str">
            <v>SECTOR VILLAFLORA  JUNTO A LA NOTARIA 66 CASA DE 3 PISOS COLOR GRIS</v>
          </cell>
          <cell r="AI298" t="str">
            <v>DESPACHO</v>
          </cell>
          <cell r="AJ298" t="str">
            <v>Normal</v>
          </cell>
          <cell r="AL298" t="str">
            <v>NO</v>
          </cell>
          <cell r="AN298" t="str">
            <v>TUE portabilidad</v>
          </cell>
          <cell r="AO298" t="str">
            <v>CANAL ONLINE</v>
          </cell>
          <cell r="AP298">
            <v>44942</v>
          </cell>
          <cell r="AR298" t="str">
            <v>FLEXTUENTI_414732644</v>
          </cell>
          <cell r="AS298">
            <v>330656</v>
          </cell>
          <cell r="AT298" t="str">
            <v>D40</v>
          </cell>
          <cell r="AU298" t="str">
            <v>BTC</v>
          </cell>
          <cell r="AV298">
            <v>1</v>
          </cell>
          <cell r="AW298" t="str">
            <v>LOCAL</v>
          </cell>
          <cell r="AX298" t="str">
            <v>ENTREGADO</v>
          </cell>
          <cell r="AY298" t="str">
            <v>HALFSIM TUENTI PREPAGO PORTABILIDAD: 1 und</v>
          </cell>
          <cell r="AZ298" t="str">
            <v>SIMCARD</v>
          </cell>
          <cell r="BA298" t="str">
            <v/>
          </cell>
        </row>
        <row r="299">
          <cell r="A299" t="str">
            <v>414732645</v>
          </cell>
          <cell r="B299" t="str">
            <v>FLEXTUENTI</v>
          </cell>
          <cell r="C299">
            <v>44942</v>
          </cell>
          <cell r="D299" t="str">
            <v>FLEXNET ECUADOR - FLEXTUENTI</v>
          </cell>
          <cell r="E299" t="str">
            <v>CALLE 28 DE JUNIO S/N Y GARCIA MORENO ENTRADA LLANO GRANDE</v>
          </cell>
          <cell r="H299" t="str">
            <v>170208</v>
          </cell>
          <cell r="I299" t="str">
            <v>QUITO</v>
          </cell>
          <cell r="J299" t="str">
            <v>PICHINCHA</v>
          </cell>
          <cell r="K299" t="str">
            <v>Nathalia Paola Hidalgo Cevallos</v>
          </cell>
          <cell r="L299" t="str">
            <v>TARQUI CALLE 6TA HERRADURA  2A NE  SN AV ELOY VELAZQUEZ</v>
          </cell>
          <cell r="O299" t="str">
            <v>090513</v>
          </cell>
          <cell r="P299" t="str">
            <v>090513</v>
          </cell>
          <cell r="Q299" t="str">
            <v>GUAYAS_GUAYAQUIL_TARQUI</v>
          </cell>
          <cell r="R299" t="str">
            <v>414732645</v>
          </cell>
          <cell r="W299" t="str">
            <v>0917892606</v>
          </cell>
          <cell r="X299" t="str">
            <v>0981303469-0992300063</v>
          </cell>
          <cell r="Z299" t="str">
            <v>nphc2017@gmail.com</v>
          </cell>
          <cell r="AA299">
            <v>44942</v>
          </cell>
          <cell r="AD299">
            <v>1</v>
          </cell>
          <cell r="AE299">
            <v>1</v>
          </cell>
          <cell r="AH299" t="str">
            <v>CIUDADELA LA GARZOTA ENTREGA EN AMERICAN CALL CENTER ATRAS DE CENTRO COMERCIAL GARZOCENTRO 2000 CLIENTE SOLICITA QUE SE LE ENTREGUE EL DIA MIERCOLES APARTIR DE LA 13PM</v>
          </cell>
          <cell r="AI299" t="str">
            <v>DESPACHO</v>
          </cell>
          <cell r="AJ299" t="str">
            <v>Normal</v>
          </cell>
          <cell r="AL299" t="str">
            <v>NO</v>
          </cell>
          <cell r="AN299" t="str">
            <v>TUE portabilidad</v>
          </cell>
          <cell r="AO299" t="str">
            <v>CANAL ONLINE</v>
          </cell>
          <cell r="AP299">
            <v>44942</v>
          </cell>
          <cell r="AR299" t="str">
            <v>FLEXTUENTI_414732645</v>
          </cell>
          <cell r="AS299">
            <v>330654</v>
          </cell>
          <cell r="AT299" t="str">
            <v>D40</v>
          </cell>
          <cell r="AU299" t="str">
            <v>BTC</v>
          </cell>
          <cell r="AV299">
            <v>1</v>
          </cell>
          <cell r="AW299" t="str">
            <v>LOCAL</v>
          </cell>
          <cell r="AX299" t="str">
            <v>ENTREGADO</v>
          </cell>
          <cell r="AY299" t="str">
            <v>HALFSIM TUENTI PREPAGO PORTABILIDAD: 1 und</v>
          </cell>
          <cell r="AZ299" t="str">
            <v>SIMCARD</v>
          </cell>
          <cell r="BA299" t="str">
            <v/>
          </cell>
        </row>
        <row r="300">
          <cell r="A300" t="str">
            <v>414732682</v>
          </cell>
          <cell r="B300" t="str">
            <v>FLEXTUENTI</v>
          </cell>
          <cell r="C300">
            <v>44942</v>
          </cell>
          <cell r="D300" t="str">
            <v>FLEXNET ECUADOR - FLEXTUENTI</v>
          </cell>
          <cell r="E300" t="str">
            <v>CALLE 28 DE JUNIO S/N Y GARCIA MORENO ENTRADA LLANO GRANDE</v>
          </cell>
          <cell r="H300" t="str">
            <v>170208</v>
          </cell>
          <cell r="I300" t="str">
            <v>QUITO</v>
          </cell>
          <cell r="J300" t="str">
            <v>PICHINCHA</v>
          </cell>
          <cell r="K300" t="str">
            <v>Ginger Mendez</v>
          </cell>
          <cell r="L300" t="str">
            <v>GUAYAQUIL DE ALPACHACA CALLE IBARRA 7 12  ISLA FERNANDINA</v>
          </cell>
          <cell r="O300" t="str">
            <v>100104</v>
          </cell>
          <cell r="P300" t="str">
            <v>100104</v>
          </cell>
          <cell r="Q300" t="str">
            <v>IMBABURA_IBARRA_GUAYAQUIL DE ALPACHACA</v>
          </cell>
          <cell r="R300" t="str">
            <v>414732682</v>
          </cell>
          <cell r="W300" t="str">
            <v>1726090622</v>
          </cell>
          <cell r="X300" t="str">
            <v>0985004801-0963109635</v>
          </cell>
          <cell r="Z300" t="str">
            <v>gemendezc@utn.edu.ec</v>
          </cell>
          <cell r="AA300">
            <v>44942</v>
          </cell>
          <cell r="AD300">
            <v>1</v>
          </cell>
          <cell r="AE300">
            <v>1</v>
          </cell>
          <cell r="AH300" t="str">
            <v>SECTOR  AZAYA NORTE CASA ESQUINERA DE 2 PISOS COLOR ROSADA A 1 CUADRA PARA ARRIBA DE LA ESCUELA YAGUARCOCHA</v>
          </cell>
          <cell r="AI300" t="str">
            <v>DESPACHO</v>
          </cell>
          <cell r="AJ300" t="str">
            <v>Normal</v>
          </cell>
          <cell r="AL300" t="str">
            <v>NO</v>
          </cell>
          <cell r="AN300" t="str">
            <v>TUE portabilidad</v>
          </cell>
          <cell r="AO300" t="str">
            <v>CANAL ONLINE</v>
          </cell>
          <cell r="AP300">
            <v>44942</v>
          </cell>
          <cell r="AR300" t="str">
            <v>FLEXTUENTI_414732682</v>
          </cell>
          <cell r="AS300">
            <v>330792</v>
          </cell>
          <cell r="AT300" t="str">
            <v>D40</v>
          </cell>
          <cell r="AU300" t="str">
            <v>BTC</v>
          </cell>
          <cell r="AV300">
            <v>1</v>
          </cell>
          <cell r="AW300" t="str">
            <v>PROVINCIAL</v>
          </cell>
          <cell r="AX300" t="str">
            <v>ENTREGADO</v>
          </cell>
          <cell r="AY300" t="str">
            <v>HALFSIM TUENTI PREPAGO PORTABILIDAD: 1 und</v>
          </cell>
          <cell r="AZ300" t="str">
            <v>SIMCARD</v>
          </cell>
          <cell r="BA300" t="str">
            <v/>
          </cell>
        </row>
        <row r="301">
          <cell r="A301" t="str">
            <v>414732683</v>
          </cell>
          <cell r="B301" t="str">
            <v>FLEXTUENTI</v>
          </cell>
          <cell r="C301">
            <v>44942</v>
          </cell>
          <cell r="D301" t="str">
            <v>FLEXNET ECUADOR - FLEXTUENTI</v>
          </cell>
          <cell r="E301" t="str">
            <v>CALLE 28 DE JUNIO S/N Y GARCIA MORENO ENTRADA LLANO GRANDE</v>
          </cell>
          <cell r="H301" t="str">
            <v>170208</v>
          </cell>
          <cell r="I301" t="str">
            <v>QUITO</v>
          </cell>
          <cell r="J301" t="str">
            <v>PICHINCHA</v>
          </cell>
          <cell r="K301" t="str">
            <v>CRISTIAN OCAMPO</v>
          </cell>
          <cell r="L301" t="str">
            <v>GONZALEZ SUAREZ  CALLE BRASIL CS 334   AV CORAL</v>
          </cell>
          <cell r="O301" t="str">
            <v>040102</v>
          </cell>
          <cell r="P301" t="str">
            <v>040102</v>
          </cell>
          <cell r="Q301" t="str">
            <v>CARCHI_TULCAN_GONZALEZ SUAREZ</v>
          </cell>
          <cell r="R301" t="str">
            <v>414732683</v>
          </cell>
          <cell r="W301" t="str">
            <v>1755993324</v>
          </cell>
          <cell r="X301" t="str">
            <v>0980556310-0978682322</v>
          </cell>
          <cell r="Z301" t="str">
            <v>sofi.suarez.ocampo@gmail.com</v>
          </cell>
          <cell r="AA301">
            <v>44942</v>
          </cell>
          <cell r="AD301">
            <v>1</v>
          </cell>
          <cell r="AE301">
            <v>1</v>
          </cell>
          <cell r="AH301" t="str">
            <v>SECTOR MERCADO ELOY ALFARO FRENTE A LA PUERTA PRINCIPAL DEL  MERCADO SEPIA  CASA DE 4 PISOS ENLUCIDO</v>
          </cell>
          <cell r="AI301" t="str">
            <v>DESPACHO</v>
          </cell>
          <cell r="AJ301" t="str">
            <v>Normal</v>
          </cell>
          <cell r="AL301" t="str">
            <v>NO</v>
          </cell>
          <cell r="AN301" t="str">
            <v>TUE portabilidad</v>
          </cell>
          <cell r="AO301" t="str">
            <v>CANAL ONLINE</v>
          </cell>
          <cell r="AP301">
            <v>44942</v>
          </cell>
          <cell r="AR301" t="str">
            <v>FLEXTUENTI_414732683</v>
          </cell>
          <cell r="AS301">
            <v>330658</v>
          </cell>
          <cell r="AT301" t="str">
            <v>D40</v>
          </cell>
          <cell r="AU301" t="str">
            <v>BTC</v>
          </cell>
          <cell r="AV301">
            <v>1</v>
          </cell>
          <cell r="AW301" t="str">
            <v>PROVINCIAL</v>
          </cell>
          <cell r="AX301" t="str">
            <v>ENTREGADO</v>
          </cell>
          <cell r="AY301" t="str">
            <v>HALFSIM TUENTI PREPAGO PORTABILIDAD: 1 und</v>
          </cell>
          <cell r="AZ301" t="str">
            <v>SIMCARD</v>
          </cell>
          <cell r="BA301" t="str">
            <v/>
          </cell>
        </row>
        <row r="302">
          <cell r="A302" t="str">
            <v>414732697</v>
          </cell>
          <cell r="B302" t="str">
            <v>FLEXTUENTI</v>
          </cell>
          <cell r="C302">
            <v>44942</v>
          </cell>
          <cell r="D302" t="str">
            <v>FLEXNET ECUADOR - FLEXTUENTI</v>
          </cell>
          <cell r="E302" t="str">
            <v>CALLE 28 DE JUNIO S/N Y GARCIA MORENO ENTRADA LLANO GRANDE</v>
          </cell>
          <cell r="H302" t="str">
            <v>170208</v>
          </cell>
          <cell r="I302" t="str">
            <v>QUITO</v>
          </cell>
          <cell r="J302" t="str">
            <v>PICHINCHA</v>
          </cell>
          <cell r="K302" t="str">
            <v>Ayleen Mateo</v>
          </cell>
          <cell r="L302" t="str">
            <v>XIMENA AV 11L MANZANA 2407  C 55B SE</v>
          </cell>
          <cell r="O302" t="str">
            <v>090102</v>
          </cell>
          <cell r="P302" t="str">
            <v>090102</v>
          </cell>
          <cell r="Q302" t="str">
            <v>GUAYAS_GUAYAQUIL_XIMENA</v>
          </cell>
          <cell r="R302" t="str">
            <v>414732697</v>
          </cell>
          <cell r="W302" t="str">
            <v>0940299084</v>
          </cell>
          <cell r="X302" t="str">
            <v>0986314770-0985163589</v>
          </cell>
          <cell r="Z302" t="str">
            <v>ayleenmateog@gmail.com</v>
          </cell>
          <cell r="AA302">
            <v>44942</v>
          </cell>
          <cell r="AD302">
            <v>1</v>
          </cell>
          <cell r="AE302">
            <v>1</v>
          </cell>
          <cell r="AH302" t="str">
            <v>GUASMO SUR COOPERATIVA GUAYAS Y QUII FRENTE A LA DISTRIBUIDORA JALDAB CASA SIN COLOR  DE TRES PISOS</v>
          </cell>
          <cell r="AI302" t="str">
            <v>DESPACHO</v>
          </cell>
          <cell r="AJ302" t="str">
            <v>Normal</v>
          </cell>
          <cell r="AL302" t="str">
            <v>NO</v>
          </cell>
          <cell r="AN302" t="str">
            <v>TUE portabilidad</v>
          </cell>
          <cell r="AO302" t="str">
            <v>CANAL ONLINE</v>
          </cell>
          <cell r="AP302">
            <v>44942</v>
          </cell>
          <cell r="AR302" t="str">
            <v>FLEXTUENTI_414732697</v>
          </cell>
          <cell r="AS302">
            <v>330661</v>
          </cell>
          <cell r="AT302" t="str">
            <v>D40</v>
          </cell>
          <cell r="AU302" t="str">
            <v>BTC</v>
          </cell>
          <cell r="AV302">
            <v>1</v>
          </cell>
          <cell r="AW302" t="str">
            <v>LOCAL</v>
          </cell>
          <cell r="AX302" t="str">
            <v>ENTREGADO</v>
          </cell>
          <cell r="AY302" t="str">
            <v>HALFSIM TUENTI PREPAGO PORTABILIDAD: 1 und</v>
          </cell>
          <cell r="AZ302" t="str">
            <v>SIMCARD</v>
          </cell>
          <cell r="BA302" t="str">
            <v/>
          </cell>
        </row>
        <row r="303">
          <cell r="A303" t="str">
            <v>414732699</v>
          </cell>
          <cell r="B303" t="str">
            <v>FLEXTUENTI</v>
          </cell>
          <cell r="C303">
            <v>44942</v>
          </cell>
          <cell r="D303" t="str">
            <v>FLEXNET ECUADOR - FLEXTUENTI</v>
          </cell>
          <cell r="E303" t="str">
            <v>CALLE 28 DE JUNIO S/N Y GARCIA MORENO ENTRADA LLANO GRANDE</v>
          </cell>
          <cell r="H303" t="str">
            <v>170208</v>
          </cell>
          <cell r="I303" t="str">
            <v>QUITO</v>
          </cell>
          <cell r="J303" t="str">
            <v>PICHINCHA</v>
          </cell>
          <cell r="K303" t="str">
            <v>Washington Churta Rodríguez</v>
          </cell>
          <cell r="L303" t="str">
            <v>PASCUALES SEGUNDO CALLEJON 23B MZ 88 VILL 10  PRIMER PASAJE PNE Y SEPTIMO PASAJE 3</v>
          </cell>
          <cell r="O303" t="str">
            <v>090703</v>
          </cell>
          <cell r="P303" t="str">
            <v>090703</v>
          </cell>
          <cell r="Q303" t="str">
            <v>GUAYAS_GUAYAQUIL_PASCUALES</v>
          </cell>
          <cell r="R303" t="str">
            <v>414732699</v>
          </cell>
          <cell r="W303" t="str">
            <v>0919355933</v>
          </cell>
          <cell r="X303" t="str">
            <v>0968321296-0991790832</v>
          </cell>
          <cell r="Z303" t="str">
            <v>javierchurtacpa@hotmail.com</v>
          </cell>
          <cell r="AA303">
            <v>44942</v>
          </cell>
          <cell r="AD303">
            <v>1</v>
          </cell>
          <cell r="AE303">
            <v>1</v>
          </cell>
          <cell r="AH303" t="str">
            <v>SECTOR LOS VERGELES JUNTO A LA ESCUELA EDU MUNDO Y ALPARQUE  CASA DE TRES PISOS COLOR AMARILLO CON BLANCO  CON 2 PALMERAS</v>
          </cell>
          <cell r="AI303" t="str">
            <v>DESPACHO</v>
          </cell>
          <cell r="AJ303" t="str">
            <v>Normal</v>
          </cell>
          <cell r="AL303" t="str">
            <v>NO</v>
          </cell>
          <cell r="AN303" t="str">
            <v>TUE portabilidad</v>
          </cell>
          <cell r="AO303" t="str">
            <v>CANAL ONLINE</v>
          </cell>
          <cell r="AP303">
            <v>44942</v>
          </cell>
          <cell r="AR303" t="str">
            <v>FLEXTUENTI_414732699</v>
          </cell>
          <cell r="AS303">
            <v>330665</v>
          </cell>
          <cell r="AT303" t="str">
            <v>D40</v>
          </cell>
          <cell r="AU303" t="str">
            <v>BTC</v>
          </cell>
          <cell r="AV303">
            <v>1</v>
          </cell>
          <cell r="AW303" t="str">
            <v>PROVINCIAL</v>
          </cell>
          <cell r="AX303" t="str">
            <v>ENTREGADO</v>
          </cell>
          <cell r="AY303" t="str">
            <v>HALFSIM TUENTI PREPAGO PORTABILIDAD: 1 und</v>
          </cell>
          <cell r="AZ303" t="str">
            <v>SIMCARD</v>
          </cell>
          <cell r="BA303" t="str">
            <v/>
          </cell>
        </row>
        <row r="304">
          <cell r="A304" t="str">
            <v>414732700</v>
          </cell>
          <cell r="B304" t="str">
            <v>FLEXTUENTI</v>
          </cell>
          <cell r="C304">
            <v>44942</v>
          </cell>
          <cell r="D304" t="str">
            <v>FLEXNET ECUADOR - FLEXTUENTI</v>
          </cell>
          <cell r="E304" t="str">
            <v>CALLE 28 DE JUNIO S/N Y GARCIA MORENO ENTRADA LLANO GRANDE</v>
          </cell>
          <cell r="H304" t="str">
            <v>170208</v>
          </cell>
          <cell r="I304" t="str">
            <v>QUITO</v>
          </cell>
          <cell r="J304" t="str">
            <v>PICHINCHA</v>
          </cell>
          <cell r="K304" t="str">
            <v>bryan Paramo</v>
          </cell>
          <cell r="L304" t="str">
            <v>TUMBACO CALLE  MANUEL PACAS  CS 2  CASA LAS MALVINAS</v>
          </cell>
          <cell r="O304" t="str">
            <v>170902</v>
          </cell>
          <cell r="P304" t="str">
            <v>170902</v>
          </cell>
          <cell r="Q304" t="str">
            <v>PICHINCHA_QUITO_TUMBACO</v>
          </cell>
          <cell r="R304" t="str">
            <v>414732700</v>
          </cell>
          <cell r="W304" t="str">
            <v>1725025769</v>
          </cell>
          <cell r="X304" t="str">
            <v>0987321867-0984447341</v>
          </cell>
          <cell r="Z304" t="str">
            <v>bryan_paramo@hotmail.es</v>
          </cell>
          <cell r="AA304">
            <v>44942</v>
          </cell>
          <cell r="AD304">
            <v>1</v>
          </cell>
          <cell r="AE304">
            <v>1</v>
          </cell>
          <cell r="AH304" t="str">
            <v>SECTOR SANTA ROSA  JUNTO AL CONJUNTO ARACATIS  CASA DE DOS PISOS COLOR BLANCO</v>
          </cell>
          <cell r="AI304" t="str">
            <v>DESPACHO</v>
          </cell>
          <cell r="AJ304" t="str">
            <v>Normal</v>
          </cell>
          <cell r="AL304" t="str">
            <v>NO</v>
          </cell>
          <cell r="AN304" t="str">
            <v>TUE portabilidad</v>
          </cell>
          <cell r="AO304" t="str">
            <v>CANAL ONLINE</v>
          </cell>
          <cell r="AP304">
            <v>44942</v>
          </cell>
          <cell r="AR304" t="str">
            <v>FLEXTUENTI_414732700</v>
          </cell>
          <cell r="AS304">
            <v>330663</v>
          </cell>
          <cell r="AT304" t="str">
            <v>D40</v>
          </cell>
          <cell r="AU304" t="str">
            <v>BTC</v>
          </cell>
          <cell r="AV304">
            <v>1</v>
          </cell>
          <cell r="AW304" t="str">
            <v>LOCAL</v>
          </cell>
          <cell r="AX304" t="str">
            <v>ENTREGADO</v>
          </cell>
          <cell r="AY304" t="str">
            <v>HALFSIM TUENTI PREPAGO PORTABILIDAD: 1 und</v>
          </cell>
          <cell r="AZ304" t="str">
            <v>SIMCARD</v>
          </cell>
          <cell r="BA304" t="str">
            <v/>
          </cell>
        </row>
        <row r="305">
          <cell r="A305" t="str">
            <v>414732732</v>
          </cell>
          <cell r="B305" t="str">
            <v>FLEXTUENTI</v>
          </cell>
          <cell r="C305">
            <v>44942</v>
          </cell>
          <cell r="D305" t="str">
            <v>FLEXNET ECUADOR - FLEXTUENTI</v>
          </cell>
          <cell r="E305" t="str">
            <v>CALLE 28 DE JUNIO S/N Y GARCIA MORENO ENTRADA LLANO GRANDE</v>
          </cell>
          <cell r="H305" t="str">
            <v>170208</v>
          </cell>
          <cell r="I305" t="str">
            <v>QUITO</v>
          </cell>
          <cell r="J305" t="str">
            <v>PICHINCHA</v>
          </cell>
          <cell r="K305" t="str">
            <v>Michael Sarmiento</v>
          </cell>
          <cell r="L305" t="str">
            <v>CHILLOGALO CALLE E3C S34 100  CALLE S35</v>
          </cell>
          <cell r="O305" t="str">
            <v>170703</v>
          </cell>
          <cell r="P305" t="str">
            <v>170703</v>
          </cell>
          <cell r="Q305" t="str">
            <v>PICHINCHA_QUITO_CHILLOGALO</v>
          </cell>
          <cell r="R305" t="str">
            <v>414732732</v>
          </cell>
          <cell r="W305" t="str">
            <v>1754927067</v>
          </cell>
          <cell r="X305" t="str">
            <v>0979425504-0961626535</v>
          </cell>
          <cell r="Z305" t="str">
            <v>jeremysarmiento17@gmail.com</v>
          </cell>
          <cell r="AA305">
            <v>44942</v>
          </cell>
          <cell r="AD305">
            <v>1</v>
          </cell>
          <cell r="AE305">
            <v>1</v>
          </cell>
          <cell r="AH305" t="str">
            <v>SECTOR VALLE DEL SUR  DIAGONAL A LAS CANCHAS DEL BARRIO CASA DE UN PISO COLOR AMARILLA</v>
          </cell>
          <cell r="AI305" t="str">
            <v>DESPACHO</v>
          </cell>
          <cell r="AJ305" t="str">
            <v>Normal</v>
          </cell>
          <cell r="AL305" t="str">
            <v>NO</v>
          </cell>
          <cell r="AN305" t="str">
            <v>TUE portabilidad</v>
          </cell>
          <cell r="AO305" t="str">
            <v>CANAL ONLINE</v>
          </cell>
          <cell r="AP305">
            <v>44942</v>
          </cell>
          <cell r="AR305" t="str">
            <v>FLEXTUENTI_414732732</v>
          </cell>
          <cell r="AS305">
            <v>330667</v>
          </cell>
          <cell r="AT305" t="str">
            <v>D40</v>
          </cell>
          <cell r="AU305" t="str">
            <v>BTC</v>
          </cell>
          <cell r="AV305">
            <v>1</v>
          </cell>
          <cell r="AW305" t="str">
            <v>LOCAL</v>
          </cell>
          <cell r="AX305" t="str">
            <v>EN_TRANSITO</v>
          </cell>
          <cell r="AY305" t="str">
            <v>HALFSIM TUENTI PREPAGO PORTABILIDAD: 1 und</v>
          </cell>
          <cell r="AZ305" t="str">
            <v>SIMCARD</v>
          </cell>
          <cell r="BA305" t="str">
            <v/>
          </cell>
        </row>
        <row r="306">
          <cell r="A306" t="str">
            <v>414732743</v>
          </cell>
          <cell r="B306" t="str">
            <v>FLEXTUENTI</v>
          </cell>
          <cell r="C306">
            <v>44942</v>
          </cell>
          <cell r="D306" t="str">
            <v>FLEXNET ECUADOR - FLEXTUENTI</v>
          </cell>
          <cell r="E306" t="str">
            <v>CALLE 28 DE JUNIO S/N Y GARCIA MORENO ENTRADA LLANO GRANDE</v>
          </cell>
          <cell r="H306" t="str">
            <v>170208</v>
          </cell>
          <cell r="I306" t="str">
            <v>QUITO</v>
          </cell>
          <cell r="J306" t="str">
            <v>PICHINCHA</v>
          </cell>
          <cell r="K306" t="str">
            <v>Daniel Bayas</v>
          </cell>
          <cell r="L306" t="str">
            <v>VELOZ CALLE GASPAR DE VILLARROEL 16 21 CALLE DIEGO DE ALMAGRO</v>
          </cell>
          <cell r="O306" t="str">
            <v>060111</v>
          </cell>
          <cell r="P306" t="str">
            <v>060111</v>
          </cell>
          <cell r="Q306" t="str">
            <v>CHIMBORAZO_RIOBAMBA_VELOZ</v>
          </cell>
          <cell r="R306" t="str">
            <v>414732743</v>
          </cell>
          <cell r="W306" t="str">
            <v>0604636902</v>
          </cell>
          <cell r="X306" t="str">
            <v>0983406551-0995602938</v>
          </cell>
          <cell r="Z306" t="str">
            <v>danielbayas2002@gmail.com</v>
          </cell>
          <cell r="AA306">
            <v>44942</v>
          </cell>
          <cell r="AD306">
            <v>1</v>
          </cell>
          <cell r="AE306">
            <v>1</v>
          </cell>
          <cell r="AH306" t="str">
            <v>BARRIO LA JOYA  JUNTO AL CENTRO AUDIOLOGICO  CASA DE UN PISO CON PORTON DE MADERA</v>
          </cell>
          <cell r="AI306" t="str">
            <v>DESPACHO</v>
          </cell>
          <cell r="AJ306" t="str">
            <v>Normal</v>
          </cell>
          <cell r="AL306" t="str">
            <v>NO</v>
          </cell>
          <cell r="AN306" t="str">
            <v>TUE portabilidad</v>
          </cell>
          <cell r="AO306" t="str">
            <v>CANAL ONLINE</v>
          </cell>
          <cell r="AP306">
            <v>44942</v>
          </cell>
          <cell r="AR306" t="str">
            <v>FLEXTUENTI_414732743</v>
          </cell>
          <cell r="AS306">
            <v>330660</v>
          </cell>
          <cell r="AT306" t="str">
            <v>D40</v>
          </cell>
          <cell r="AU306" t="str">
            <v>BTC</v>
          </cell>
          <cell r="AV306">
            <v>1</v>
          </cell>
          <cell r="AW306" t="str">
            <v>PROVINCIAL</v>
          </cell>
          <cell r="AX306" t="str">
            <v>ENTREGADO</v>
          </cell>
          <cell r="AY306" t="str">
            <v>HALFSIM TUENTI PREPAGO PORTABILIDAD: 1 und</v>
          </cell>
          <cell r="AZ306" t="str">
            <v>SIMCARD</v>
          </cell>
          <cell r="BA306" t="str">
            <v/>
          </cell>
        </row>
        <row r="307">
          <cell r="A307" t="str">
            <v>414732744</v>
          </cell>
          <cell r="B307" t="str">
            <v>FLEXTUENTI</v>
          </cell>
          <cell r="C307">
            <v>44942</v>
          </cell>
          <cell r="D307" t="str">
            <v>FLEXNET ECUADOR - FLEXTUENTI</v>
          </cell>
          <cell r="E307" t="str">
            <v>CALLE 28 DE JUNIO S/N Y GARCIA MORENO ENTRADA LLANO GRANDE</v>
          </cell>
          <cell r="H307" t="str">
            <v>170208</v>
          </cell>
          <cell r="I307" t="str">
            <v>QUITO</v>
          </cell>
          <cell r="J307" t="str">
            <v>PICHINCHA</v>
          </cell>
          <cell r="K307" t="str">
            <v>Jeniffer Lizbeth Miranda Pérez</v>
          </cell>
          <cell r="L307" t="str">
            <v>SANTA ROSA  CALLE GARCIA MORENO  SN  ENTRE CARRION PINZANO Y MANUELA CANIZARES</v>
          </cell>
          <cell r="O307" t="str">
            <v>070601</v>
          </cell>
          <cell r="P307" t="str">
            <v>070601</v>
          </cell>
          <cell r="Q307" t="str">
            <v>EL ORO_SANTA ROSA_SANTA ROSA</v>
          </cell>
          <cell r="R307" t="str">
            <v>414732744</v>
          </cell>
          <cell r="W307" t="str">
            <v>0704409234</v>
          </cell>
          <cell r="X307" t="str">
            <v>0979328651-0983027779</v>
          </cell>
          <cell r="Z307" t="str">
            <v>Jmirandap3@unemi.edu.ec</v>
          </cell>
          <cell r="AA307">
            <v>44942</v>
          </cell>
          <cell r="AD307">
            <v>1</v>
          </cell>
          <cell r="AE307">
            <v>1</v>
          </cell>
          <cell r="AH307" t="str">
            <v>BARRIO CALDERON JUNTO A LA TIENDA TOKITO CASA DE UN PISO COLOR BLANCA</v>
          </cell>
          <cell r="AI307" t="str">
            <v>DESPACHO</v>
          </cell>
          <cell r="AJ307" t="str">
            <v>Normal</v>
          </cell>
          <cell r="AL307" t="str">
            <v>NO</v>
          </cell>
          <cell r="AN307" t="str">
            <v>TUE portabilidad</v>
          </cell>
          <cell r="AO307" t="str">
            <v>CANAL ONLINE</v>
          </cell>
          <cell r="AP307">
            <v>44942</v>
          </cell>
          <cell r="AR307" t="str">
            <v>FLEXTUENTI_414732744</v>
          </cell>
          <cell r="AS307">
            <v>330664</v>
          </cell>
          <cell r="AT307" t="str">
            <v>D40</v>
          </cell>
          <cell r="AU307" t="str">
            <v>BTC</v>
          </cell>
          <cell r="AV307">
            <v>1</v>
          </cell>
          <cell r="AW307" t="str">
            <v>PROVINCIAL</v>
          </cell>
          <cell r="AX307" t="str">
            <v>INCIDENCIA</v>
          </cell>
          <cell r="AY307" t="str">
            <v>HALFSIM TUENTI PREPAGO PORTABILIDAD: 1 und</v>
          </cell>
          <cell r="AZ307" t="str">
            <v>SIMCARD</v>
          </cell>
          <cell r="BA307" t="str">
            <v/>
          </cell>
        </row>
        <row r="308">
          <cell r="A308" t="str">
            <v>414732883</v>
          </cell>
          <cell r="B308" t="str">
            <v>FLEXTUENTI</v>
          </cell>
          <cell r="C308">
            <v>44942</v>
          </cell>
          <cell r="D308" t="str">
            <v>FLEXNET ECUADOR - FLEXTUENTI</v>
          </cell>
          <cell r="E308" t="str">
            <v>CALLE 28 DE JUNIO S/N Y GARCIA MORENO ENTRADA LLANO GRANDE</v>
          </cell>
          <cell r="H308" t="str">
            <v>170208</v>
          </cell>
          <cell r="I308" t="str">
            <v>QUITO</v>
          </cell>
          <cell r="J308" t="str">
            <v>PICHINCHA</v>
          </cell>
          <cell r="K308" t="str">
            <v>Jose Rocha</v>
          </cell>
          <cell r="L308" t="str">
            <v>POMASQUI   JUAN PIO MONTUFAR MANAZANA 16  SIMON BOLIVAR</v>
          </cell>
          <cell r="O308" t="str">
            <v>170308</v>
          </cell>
          <cell r="P308" t="str">
            <v>170308</v>
          </cell>
          <cell r="Q308" t="str">
            <v>PICHINCHA_QUITO_POMASQUI</v>
          </cell>
          <cell r="R308" t="str">
            <v>414732883</v>
          </cell>
          <cell r="W308" t="str">
            <v>1714666086</v>
          </cell>
          <cell r="X308" t="str">
            <v>0998304884-0998304884</v>
          </cell>
          <cell r="Z308" t="str">
            <v>gatoarochasilva1977@gmail.com</v>
          </cell>
          <cell r="AA308">
            <v>44942</v>
          </cell>
          <cell r="AD308">
            <v>1</v>
          </cell>
          <cell r="AE308">
            <v>1</v>
          </cell>
          <cell r="AH308" t="str">
            <v>CIUDAD BICENTENARIO  FRENTE AL PARQUE CIUDAD BICENTENARIO ENTREGAR EN EL LOCAL AGUA VIVA BLANCO DE  3 PISOS</v>
          </cell>
          <cell r="AI308" t="str">
            <v>DESPACHO</v>
          </cell>
          <cell r="AJ308" t="str">
            <v>Normal</v>
          </cell>
          <cell r="AL308" t="str">
            <v>NO</v>
          </cell>
          <cell r="AN308" t="str">
            <v>TUE portabilidad</v>
          </cell>
          <cell r="AO308" t="str">
            <v>CANAL ONLINE</v>
          </cell>
          <cell r="AP308">
            <v>44942</v>
          </cell>
          <cell r="AR308" t="str">
            <v>FLEXTUENTI_414732883</v>
          </cell>
          <cell r="AS308">
            <v>330662</v>
          </cell>
          <cell r="AT308" t="str">
            <v>D40</v>
          </cell>
          <cell r="AU308" t="str">
            <v>BTC</v>
          </cell>
          <cell r="AV308">
            <v>1</v>
          </cell>
          <cell r="AW308" t="str">
            <v>LOCAL</v>
          </cell>
          <cell r="AX308" t="str">
            <v>ENTREGADO</v>
          </cell>
          <cell r="AY308" t="str">
            <v>HALFSIM TUENTI PREPAGO PORTABILIDAD: 1 und</v>
          </cell>
          <cell r="AZ308" t="str">
            <v>SIMCARD</v>
          </cell>
          <cell r="BA308" t="str">
            <v/>
          </cell>
        </row>
        <row r="309">
          <cell r="A309" t="str">
            <v>414732885</v>
          </cell>
          <cell r="B309" t="str">
            <v>FLEXTUENTI</v>
          </cell>
          <cell r="C309">
            <v>44942</v>
          </cell>
          <cell r="D309" t="str">
            <v>FLEXNET ECUADOR - FLEXTUENTI</v>
          </cell>
          <cell r="E309" t="str">
            <v>CALLE 28 DE JUNIO S/N Y GARCIA MORENO ENTRADA LLANO GRANDE</v>
          </cell>
          <cell r="H309" t="str">
            <v>170208</v>
          </cell>
          <cell r="I309" t="str">
            <v>QUITO</v>
          </cell>
          <cell r="J309" t="str">
            <v>PICHINCHA</v>
          </cell>
          <cell r="K309" t="str">
            <v>LETICIA ISABEL JACOME ARRIAGA</v>
          </cell>
          <cell r="L309" t="str">
            <v>SAMBORONDON SAN FRANCISCO  MZ 4 VILLA 16 CALLE SANTA ANA</v>
          </cell>
          <cell r="O309" t="str">
            <v>092304</v>
          </cell>
          <cell r="P309" t="str">
            <v>092304</v>
          </cell>
          <cell r="Q309" t="str">
            <v>GUAYAS_SAMBORONDON_SAMBORONDON</v>
          </cell>
          <cell r="R309" t="str">
            <v>414732885</v>
          </cell>
          <cell r="W309" t="str">
            <v>0904763927</v>
          </cell>
          <cell r="X309" t="str">
            <v>0958906360-0959202224</v>
          </cell>
          <cell r="Z309" t="str">
            <v>leticia.23arreaga@gmail.com</v>
          </cell>
          <cell r="AA309">
            <v>44942</v>
          </cell>
          <cell r="AD309">
            <v>1</v>
          </cell>
          <cell r="AE309">
            <v>1</v>
          </cell>
          <cell r="AH309" t="str">
            <v>SAMBORONDON CASA DE UN PISO COLOR MELON CON BLANCO PUERTA ROJA TRAS DE LA ESCUELA JUAN MONTALVO</v>
          </cell>
          <cell r="AI309" t="str">
            <v>DESPACHO</v>
          </cell>
          <cell r="AJ309" t="str">
            <v>Normal</v>
          </cell>
          <cell r="AL309" t="str">
            <v>NO</v>
          </cell>
          <cell r="AN309" t="str">
            <v>TUE portabilidad</v>
          </cell>
          <cell r="AO309" t="str">
            <v>CANAL ONLINE</v>
          </cell>
          <cell r="AP309">
            <v>44942</v>
          </cell>
          <cell r="AR309" t="str">
            <v>FLEXTUENTI_414732885</v>
          </cell>
          <cell r="AS309">
            <v>330666</v>
          </cell>
          <cell r="AT309" t="str">
            <v>D40</v>
          </cell>
          <cell r="AU309" t="str">
            <v>BTC</v>
          </cell>
          <cell r="AV309">
            <v>1</v>
          </cell>
          <cell r="AW309" t="str">
            <v>LOCAL</v>
          </cell>
          <cell r="AX309" t="str">
            <v>INCIDENCIA</v>
          </cell>
          <cell r="AY309" t="str">
            <v>HALFSIM TUENTI PREPAGO PORTABILIDAD: 1 und</v>
          </cell>
          <cell r="AZ309" t="str">
            <v>SIMCARD</v>
          </cell>
          <cell r="BA309" t="str">
            <v/>
          </cell>
        </row>
        <row r="310">
          <cell r="A310" t="str">
            <v>414732921</v>
          </cell>
          <cell r="B310" t="str">
            <v>FLEXTUENTI</v>
          </cell>
          <cell r="C310">
            <v>44942</v>
          </cell>
          <cell r="D310" t="str">
            <v>FLEXNET ECUADOR - FLEXTUENTI</v>
          </cell>
          <cell r="E310" t="str">
            <v>CALLE 28 DE JUNIO S/N Y GARCIA MORENO ENTRADA LLANO GRANDE</v>
          </cell>
          <cell r="H310" t="str">
            <v>170208</v>
          </cell>
          <cell r="I310" t="str">
            <v>QUITO</v>
          </cell>
          <cell r="J310" t="str">
            <v>PICHINCHA</v>
          </cell>
          <cell r="K310" t="str">
            <v>Virginia Peñafiel</v>
          </cell>
          <cell r="L310" t="str">
            <v>MONAY CALLE BARISILIA  SN  DE LA OEA</v>
          </cell>
          <cell r="O310" t="str">
            <v>010210</v>
          </cell>
          <cell r="P310" t="str">
            <v>010210</v>
          </cell>
          <cell r="Q310" t="str">
            <v>AZUAY_CUENCA_MONAY</v>
          </cell>
          <cell r="R310" t="str">
            <v>414732921</v>
          </cell>
          <cell r="W310" t="str">
            <v>0302248174</v>
          </cell>
          <cell r="X310" t="str">
            <v>0979315662-0995803415</v>
          </cell>
          <cell r="Z310" t="str">
            <v>vicky-p_b@hotmail.com</v>
          </cell>
          <cell r="AA310">
            <v>44942</v>
          </cell>
          <cell r="AD310">
            <v>1</v>
          </cell>
          <cell r="AE310">
            <v>1</v>
          </cell>
          <cell r="AH310" t="str">
            <v>SECTOR MONAY FRENTE AL  CENTRO INFANTIL  ENTREGAR EN LA COORDINACION ZONAL 6 DE EDUCACION</v>
          </cell>
          <cell r="AI310" t="str">
            <v>DESPACHO</v>
          </cell>
          <cell r="AJ310" t="str">
            <v>Normal</v>
          </cell>
          <cell r="AL310" t="str">
            <v>NO</v>
          </cell>
          <cell r="AN310" t="str">
            <v>TUE portabilidad</v>
          </cell>
          <cell r="AO310" t="str">
            <v>CANAL ONLINE</v>
          </cell>
          <cell r="AP310">
            <v>44942</v>
          </cell>
          <cell r="AR310" t="str">
            <v>FLEXTUENTI_414732921</v>
          </cell>
          <cell r="AS310">
            <v>330669</v>
          </cell>
          <cell r="AT310" t="str">
            <v>D40</v>
          </cell>
          <cell r="AU310" t="str">
            <v>BTC</v>
          </cell>
          <cell r="AV310">
            <v>1</v>
          </cell>
          <cell r="AW310" t="str">
            <v>PROVINCIAL</v>
          </cell>
          <cell r="AX310" t="str">
            <v>ENTREGADO</v>
          </cell>
          <cell r="AY310" t="str">
            <v>HALFSIM TUENTI PREPAGO PORTABILIDAD: 1 und</v>
          </cell>
          <cell r="AZ310" t="str">
            <v>SIMCARD</v>
          </cell>
          <cell r="BA310" t="str">
            <v/>
          </cell>
        </row>
        <row r="311">
          <cell r="A311" t="str">
            <v>414732928</v>
          </cell>
          <cell r="B311" t="str">
            <v>FLEXTUENTI</v>
          </cell>
          <cell r="C311">
            <v>44942</v>
          </cell>
          <cell r="D311" t="str">
            <v>FLEXNET ECUADOR - FLEXTUENTI</v>
          </cell>
          <cell r="E311" t="str">
            <v>CALLE 28 DE JUNIO S/N Y GARCIA MORENO ENTRADA LLANO GRANDE</v>
          </cell>
          <cell r="H311" t="str">
            <v>170208</v>
          </cell>
          <cell r="I311" t="str">
            <v>QUITO</v>
          </cell>
          <cell r="J311" t="str">
            <v>PICHINCHA</v>
          </cell>
          <cell r="K311" t="str">
            <v>Carlos Cáceres</v>
          </cell>
          <cell r="L311" t="str">
            <v>OFICINA TRAMACO PORTETE</v>
          </cell>
          <cell r="O311" t="str">
            <v>GUAYAQUIL</v>
          </cell>
          <cell r="P311" t="str">
            <v>GUAYAQUIL</v>
          </cell>
          <cell r="Q311" t="str">
            <v>GUAYAS_GUAYAQUIL_</v>
          </cell>
          <cell r="R311" t="str">
            <v>414732928</v>
          </cell>
          <cell r="W311" t="str">
            <v>0929796597</v>
          </cell>
          <cell r="X311" t="str">
            <v>0961939375-0968340670</v>
          </cell>
          <cell r="Z311" t="str">
            <v>jaritzacaceres28@gmail.com</v>
          </cell>
          <cell r="AA311">
            <v>44942</v>
          </cell>
          <cell r="AD311">
            <v>1</v>
          </cell>
          <cell r="AE311">
            <v>1</v>
          </cell>
          <cell r="AH311" t="str">
            <v/>
          </cell>
          <cell r="AI311" t="str">
            <v>DESPACHO</v>
          </cell>
          <cell r="AJ311" t="str">
            <v>DERIVADO PICK UP</v>
          </cell>
          <cell r="AL311" t="str">
            <v>NO</v>
          </cell>
          <cell r="AN311" t="str">
            <v>TUE portabilidad</v>
          </cell>
          <cell r="AO311" t="str">
            <v>CANAL ONLINE</v>
          </cell>
          <cell r="AP311">
            <v>44942</v>
          </cell>
          <cell r="AR311" t="str">
            <v>FLEXTUENTI_414732928</v>
          </cell>
          <cell r="AS311">
            <v>330673</v>
          </cell>
          <cell r="AT311" t="str">
            <v>D40</v>
          </cell>
          <cell r="AU311" t="str">
            <v>BTC</v>
          </cell>
          <cell r="AV311">
            <v>1</v>
          </cell>
          <cell r="AW311" t="str">
            <v>PROVINCIAL</v>
          </cell>
          <cell r="AX311" t="str">
            <v>INCIDENCIA</v>
          </cell>
          <cell r="AY311" t="str">
            <v>HALFSIM TUENTI PREPAGO PORTABILIDAD: 1 und</v>
          </cell>
          <cell r="AZ311" t="str">
            <v>SIMCARD</v>
          </cell>
          <cell r="BA311" t="str">
            <v/>
          </cell>
        </row>
        <row r="312">
          <cell r="A312" t="str">
            <v>414732945</v>
          </cell>
          <cell r="B312" t="str">
            <v>FLEXTUENTI</v>
          </cell>
          <cell r="C312">
            <v>44942</v>
          </cell>
          <cell r="D312" t="str">
            <v>FLEXNET ECUADOR - FLEXTUENTI</v>
          </cell>
          <cell r="E312" t="str">
            <v>CALLE 28 DE JUNIO S/N Y GARCIA MORENO ENTRADA LLANO GRANDE</v>
          </cell>
          <cell r="H312" t="str">
            <v>170208</v>
          </cell>
          <cell r="I312" t="str">
            <v>QUITO</v>
          </cell>
          <cell r="J312" t="str">
            <v>PICHINCHA</v>
          </cell>
          <cell r="K312" t="str">
            <v>Javid Oñate</v>
          </cell>
          <cell r="L312" t="str">
            <v>GUAMANI CALLE E2 DC 82 CALLE S47B</v>
          </cell>
          <cell r="O312" t="str">
            <v>170704</v>
          </cell>
          <cell r="P312" t="str">
            <v>170704</v>
          </cell>
          <cell r="Q312" t="str">
            <v>PICHINCHA_QUITO_GUAMANI</v>
          </cell>
          <cell r="R312" t="str">
            <v>414732945</v>
          </cell>
          <cell r="W312" t="str">
            <v>0601506678</v>
          </cell>
          <cell r="X312" t="str">
            <v>0995396491-0998937284</v>
          </cell>
          <cell r="Z312" t="str">
            <v>javhec1@gmail.com</v>
          </cell>
          <cell r="AA312">
            <v>44942</v>
          </cell>
          <cell r="AD312">
            <v>1</v>
          </cell>
          <cell r="AE312">
            <v>1</v>
          </cell>
          <cell r="AH312" t="str">
            <v>BARRIO FRANCO MENDEZ  ENTREGAR EN CONJUNTO BRONTE A MEDIA CUADRA DEL CENTRO DE PREPARACION  MILITAR Y POLICIAL ELITE  LLAMAR PARA ENTREGA</v>
          </cell>
          <cell r="AI312" t="str">
            <v>DESPACHO</v>
          </cell>
          <cell r="AJ312" t="str">
            <v>Normal</v>
          </cell>
          <cell r="AL312" t="str">
            <v>NO</v>
          </cell>
          <cell r="AN312" t="str">
            <v>TUE portabilidad</v>
          </cell>
          <cell r="AO312" t="str">
            <v>CANAL ONLINE</v>
          </cell>
          <cell r="AP312">
            <v>44942</v>
          </cell>
          <cell r="AR312" t="str">
            <v>FLEXTUENTI_414732945</v>
          </cell>
          <cell r="AS312">
            <v>330671</v>
          </cell>
          <cell r="AT312" t="str">
            <v>D40</v>
          </cell>
          <cell r="AU312" t="str">
            <v>BTC</v>
          </cell>
          <cell r="AV312">
            <v>1</v>
          </cell>
          <cell r="AW312" t="str">
            <v>LOCAL</v>
          </cell>
          <cell r="AX312" t="str">
            <v>ENTREGADO</v>
          </cell>
          <cell r="AY312" t="str">
            <v>HALFSIM TUENTI PREPAGO PORTABILIDAD: 1 und</v>
          </cell>
          <cell r="AZ312" t="str">
            <v>SIMCARD</v>
          </cell>
          <cell r="BA312" t="str">
            <v/>
          </cell>
        </row>
        <row r="313">
          <cell r="A313" t="str">
            <v>414732964</v>
          </cell>
          <cell r="B313" t="str">
            <v>FLEXTUENTI</v>
          </cell>
          <cell r="C313">
            <v>44942</v>
          </cell>
          <cell r="D313" t="str">
            <v>FLEXNET ECUADOR - FLEXTUENTI</v>
          </cell>
          <cell r="E313" t="str">
            <v>CALLE 28 DE JUNIO S/N Y GARCIA MORENO ENTRADA LLANO GRANDE</v>
          </cell>
          <cell r="H313" t="str">
            <v>170208</v>
          </cell>
          <cell r="I313" t="str">
            <v>QUITO</v>
          </cell>
          <cell r="J313" t="str">
            <v>PICHINCHA</v>
          </cell>
          <cell r="K313" t="str">
            <v>Luis Alberto Tuqueres Quimbiulco</v>
          </cell>
          <cell r="L313" t="str">
            <v>CAYAMBE    AV VICTOR CARTAGENA  SN 24 DE MAYO</v>
          </cell>
          <cell r="O313" t="str">
            <v>171001</v>
          </cell>
          <cell r="P313" t="str">
            <v>171001</v>
          </cell>
          <cell r="Q313" t="str">
            <v>PICHINCHA_CAYAMBE_CAYAMBE</v>
          </cell>
          <cell r="R313" t="str">
            <v>414732964</v>
          </cell>
          <cell r="W313" t="str">
            <v>1720800364</v>
          </cell>
          <cell r="X313" t="str">
            <v>0984960833-0964053011</v>
          </cell>
          <cell r="Z313" t="str">
            <v>249luisalber@gmail.com</v>
          </cell>
          <cell r="AA313">
            <v>44942</v>
          </cell>
          <cell r="AD313">
            <v>1</v>
          </cell>
          <cell r="AE313">
            <v>1</v>
          </cell>
          <cell r="AH313" t="str">
            <v>SECTOR 24 DE MAYO  JUNTO AL KFC  ENTREGAR DULAC S</v>
          </cell>
          <cell r="AI313" t="str">
            <v>DESPACHO</v>
          </cell>
          <cell r="AJ313" t="str">
            <v>Normal</v>
          </cell>
          <cell r="AL313" t="str">
            <v>NO</v>
          </cell>
          <cell r="AN313" t="str">
            <v>TUE portabilidad</v>
          </cell>
          <cell r="AO313" t="str">
            <v>CANAL ONLINE</v>
          </cell>
          <cell r="AP313">
            <v>44942</v>
          </cell>
          <cell r="AR313" t="str">
            <v>FLEXTUENTI_414732964</v>
          </cell>
          <cell r="AS313">
            <v>330796</v>
          </cell>
          <cell r="AT313" t="str">
            <v>D40</v>
          </cell>
          <cell r="AU313" t="str">
            <v>BTC</v>
          </cell>
          <cell r="AV313">
            <v>1</v>
          </cell>
          <cell r="AW313" t="str">
            <v>PROVINCIAL</v>
          </cell>
          <cell r="AX313" t="str">
            <v>ENTREGADO</v>
          </cell>
          <cell r="AY313" t="str">
            <v>HALFSIM TUENTI PREPAGO PORTABILIDAD: 1 und</v>
          </cell>
          <cell r="AZ313" t="str">
            <v>SIMCARD</v>
          </cell>
          <cell r="BA313" t="str">
            <v/>
          </cell>
        </row>
        <row r="314">
          <cell r="A314" t="str">
            <v>414732988</v>
          </cell>
          <cell r="B314" t="str">
            <v>FLEXTUENTI</v>
          </cell>
          <cell r="C314">
            <v>44942</v>
          </cell>
          <cell r="D314" t="str">
            <v>FLEXNET ECUADOR - FLEXTUENTI</v>
          </cell>
          <cell r="E314" t="str">
            <v>CALLE 28 DE JUNIO S/N Y GARCIA MORENO ENTRADA LLANO GRANDE</v>
          </cell>
          <cell r="H314" t="str">
            <v>170208</v>
          </cell>
          <cell r="I314" t="str">
            <v>QUITO</v>
          </cell>
          <cell r="J314" t="str">
            <v>PICHINCHA</v>
          </cell>
          <cell r="K314" t="str">
            <v>Irina Nayely Zambrano Cevallos</v>
          </cell>
          <cell r="L314" t="str">
            <v>JIPIJAPA AV LA PRENSA  CASA 2 MEJIA</v>
          </cell>
          <cell r="O314" t="str">
            <v>130306</v>
          </cell>
          <cell r="P314" t="str">
            <v>130306</v>
          </cell>
          <cell r="Q314" t="str">
            <v>MANABI_JIPIJAPA_JIPIJAPA</v>
          </cell>
          <cell r="R314" t="str">
            <v>414732988</v>
          </cell>
          <cell r="W314" t="str">
            <v>1314772722</v>
          </cell>
          <cell r="X314" t="str">
            <v>0979449183-0978899366</v>
          </cell>
          <cell r="Z314" t="str">
            <v>zambranocevallosirinanayely@gmail.com</v>
          </cell>
          <cell r="AA314">
            <v>44942</v>
          </cell>
          <cell r="AD314">
            <v>1</v>
          </cell>
          <cell r="AE314">
            <v>1</v>
          </cell>
          <cell r="AH314" t="str">
            <v>JUNTO A LA ANTIGUA COCA COLA   CASA NARANJA  DE 1 PISO</v>
          </cell>
          <cell r="AI314" t="str">
            <v>DESPACHO</v>
          </cell>
          <cell r="AJ314" t="str">
            <v>Normal</v>
          </cell>
          <cell r="AL314" t="str">
            <v>NO</v>
          </cell>
          <cell r="AN314" t="str">
            <v>TUE portabilidad</v>
          </cell>
          <cell r="AO314" t="str">
            <v>CANAL ONLINE</v>
          </cell>
          <cell r="AP314">
            <v>44942</v>
          </cell>
          <cell r="AR314" t="str">
            <v>FLEXTUENTI_414732988</v>
          </cell>
          <cell r="AS314">
            <v>330674</v>
          </cell>
          <cell r="AT314" t="str">
            <v>D40</v>
          </cell>
          <cell r="AU314" t="str">
            <v>BTC</v>
          </cell>
          <cell r="AV314">
            <v>1</v>
          </cell>
          <cell r="AW314" t="str">
            <v>PROVINCIAL</v>
          </cell>
          <cell r="AX314" t="str">
            <v>INCIDENCIA</v>
          </cell>
          <cell r="AY314" t="str">
            <v>HALFSIM TUENTI PREPAGO PORTABILIDAD: 1 und</v>
          </cell>
          <cell r="AZ314" t="str">
            <v>SIMCARD</v>
          </cell>
          <cell r="BA314" t="str">
            <v/>
          </cell>
        </row>
        <row r="315">
          <cell r="A315" t="str">
            <v>414733027</v>
          </cell>
          <cell r="B315" t="str">
            <v>FLEXTUENTI</v>
          </cell>
          <cell r="C315">
            <v>44942</v>
          </cell>
          <cell r="D315" t="str">
            <v>FLEXNET ECUADOR - FLEXTUENTI</v>
          </cell>
          <cell r="E315" t="str">
            <v>CALLE 28 DE JUNIO S/N Y GARCIA MORENO ENTRADA LLANO GRANDE</v>
          </cell>
          <cell r="H315" t="str">
            <v>170208</v>
          </cell>
          <cell r="I315" t="str">
            <v>QUITO</v>
          </cell>
          <cell r="J315" t="str">
            <v>PICHINCHA</v>
          </cell>
          <cell r="K315" t="str">
            <v>Liz Eliana Moreno Bermello</v>
          </cell>
          <cell r="L315" t="str">
            <v>PASCUALES C 32 N O MANAZANA 1087  SOLAR 12  SN</v>
          </cell>
          <cell r="O315" t="str">
            <v>090707</v>
          </cell>
          <cell r="P315" t="str">
            <v>090707</v>
          </cell>
          <cell r="Q315" t="str">
            <v>GUAYAS_GUAYAQUIL_PASCUALES</v>
          </cell>
          <cell r="R315" t="str">
            <v>414733027</v>
          </cell>
          <cell r="W315" t="str">
            <v>0953450855</v>
          </cell>
          <cell r="X315" t="str">
            <v>0993042015-0968633187</v>
          </cell>
          <cell r="Z315" t="str">
            <v>lizmober282@gmail.com</v>
          </cell>
          <cell r="AA315">
            <v>44942</v>
          </cell>
          <cell r="AD315">
            <v>1</v>
          </cell>
          <cell r="AE315">
            <v>1</v>
          </cell>
          <cell r="AH315" t="str">
            <v>COOPERATIVA SAN FRANCISCO 2 ETAPA 7  A TRES CUADRAS DE LA UNIDAD EDUCATIVA FISCAL ALEJO LASCANO BAHAMONDE   CASA SIN PINTAR DE 1 PISOS</v>
          </cell>
          <cell r="AI315" t="str">
            <v>DESPACHO</v>
          </cell>
          <cell r="AJ315" t="str">
            <v>Normal</v>
          </cell>
          <cell r="AL315" t="str">
            <v>NO</v>
          </cell>
          <cell r="AN315" t="str">
            <v>TUE portabilidad</v>
          </cell>
          <cell r="AO315" t="str">
            <v>CANAL ONLINE</v>
          </cell>
          <cell r="AP315">
            <v>44942</v>
          </cell>
          <cell r="AR315" t="str">
            <v>FLEXTUENTI_414733027</v>
          </cell>
          <cell r="AS315">
            <v>330794</v>
          </cell>
          <cell r="AT315" t="str">
            <v>D40</v>
          </cell>
          <cell r="AU315" t="str">
            <v>BTC</v>
          </cell>
          <cell r="AV315">
            <v>1</v>
          </cell>
          <cell r="AW315" t="str">
            <v>PROVINCIAL</v>
          </cell>
          <cell r="AX315" t="str">
            <v>EN_TRANSITO</v>
          </cell>
          <cell r="AY315" t="str">
            <v>HALFSIM TUENTI PREPAGO PORTABILIDAD: 1 und</v>
          </cell>
          <cell r="AZ315" t="str">
            <v>SIMCARD</v>
          </cell>
          <cell r="BA315" t="str">
            <v/>
          </cell>
        </row>
        <row r="316">
          <cell r="A316" t="str">
            <v>414733041</v>
          </cell>
          <cell r="B316" t="str">
            <v>FLEXTUENTI</v>
          </cell>
          <cell r="C316">
            <v>44942</v>
          </cell>
          <cell r="D316" t="str">
            <v>FLEXNET ECUADOR - FLEXTUENTI</v>
          </cell>
          <cell r="E316" t="str">
            <v>CALLE 28 DE JUNIO S/N Y GARCIA MORENO ENTRADA LLANO GRANDE</v>
          </cell>
          <cell r="H316" t="str">
            <v>170208</v>
          </cell>
          <cell r="I316" t="str">
            <v>QUITO</v>
          </cell>
          <cell r="J316" t="str">
            <v>PICHINCHA</v>
          </cell>
          <cell r="K316" t="str">
            <v>Jimmy Stalin Caiza Manya</v>
          </cell>
          <cell r="L316" t="str">
            <v>LIZARZABURU AV PEDRO VICENTE SN  ENTRE MANUEL ALBAN Y MANUEL AGUILAR</v>
          </cell>
          <cell r="O316" t="str">
            <v>060105</v>
          </cell>
          <cell r="P316" t="str">
            <v>060105</v>
          </cell>
          <cell r="Q316" t="str">
            <v>CHIMBORAZO_RIOBAMBA_LIZARZABURU</v>
          </cell>
          <cell r="R316" t="str">
            <v>414733041</v>
          </cell>
          <cell r="W316" t="str">
            <v>1805167101</v>
          </cell>
          <cell r="X316" t="str">
            <v>0958830276-0983492637</v>
          </cell>
          <cell r="Z316" t="str">
            <v>jimmystalin1998@gmail.com</v>
          </cell>
          <cell r="AA316">
            <v>44942</v>
          </cell>
          <cell r="AD316">
            <v>1</v>
          </cell>
          <cell r="AE316">
            <v>1</v>
          </cell>
          <cell r="AH316" t="str">
            <v>FRENTE ASOCIACION DE TAXIS LA POLITECNICA  CASA  SIN PINTAR PUERTA VERDE DE 2 PISOS  CLIENTE SOLICITA QUE SE LE ENTREGUE A LAS 5PM</v>
          </cell>
          <cell r="AI316" t="str">
            <v>DESPACHO</v>
          </cell>
          <cell r="AJ316" t="str">
            <v>Normal</v>
          </cell>
          <cell r="AL316" t="str">
            <v>NO</v>
          </cell>
          <cell r="AN316" t="str">
            <v>TUE portabilidad</v>
          </cell>
          <cell r="AO316" t="str">
            <v>CANAL ONLINE</v>
          </cell>
          <cell r="AP316">
            <v>44942</v>
          </cell>
          <cell r="AR316" t="str">
            <v>FLEXTUENTI_414733041</v>
          </cell>
          <cell r="AS316">
            <v>330806</v>
          </cell>
          <cell r="AT316" t="str">
            <v>D40</v>
          </cell>
          <cell r="AU316" t="str">
            <v>BTC</v>
          </cell>
          <cell r="AV316">
            <v>1</v>
          </cell>
          <cell r="AW316" t="str">
            <v>PROVINCIAL</v>
          </cell>
          <cell r="AX316" t="str">
            <v>EN_TRANSITO</v>
          </cell>
          <cell r="AY316" t="str">
            <v>HALFSIM TUENTI PREPAGO PORTABILIDAD: 1 und</v>
          </cell>
          <cell r="AZ316" t="str">
            <v>SIMCARD</v>
          </cell>
          <cell r="BA316" t="str">
            <v/>
          </cell>
        </row>
        <row r="317">
          <cell r="A317" t="str">
            <v>414733045</v>
          </cell>
          <cell r="B317" t="str">
            <v>FLEXTUENTI</v>
          </cell>
          <cell r="C317">
            <v>44942</v>
          </cell>
          <cell r="D317" t="str">
            <v>FLEXNET ECUADOR - FLEXTUENTI</v>
          </cell>
          <cell r="E317" t="str">
            <v>CALLE 28 DE JUNIO S/N Y GARCIA MORENO ENTRADA LLANO GRANDE</v>
          </cell>
          <cell r="H317" t="str">
            <v>170208</v>
          </cell>
          <cell r="I317" t="str">
            <v>QUITO</v>
          </cell>
          <cell r="J317" t="str">
            <v>PICHINCHA</v>
          </cell>
          <cell r="K317" t="str">
            <v>Sandra Pazmiño</v>
          </cell>
          <cell r="L317" t="str">
            <v>MACHACHI  CALLE  ATAHUALPA N3 72 CALLE SIMON BOLIVAR</v>
          </cell>
          <cell r="O317" t="str">
            <v>171110</v>
          </cell>
          <cell r="P317" t="str">
            <v>171110</v>
          </cell>
          <cell r="Q317" t="str">
            <v>PICHINCHA_MEJIA (MACHACHI)_MACHACHI</v>
          </cell>
          <cell r="R317" t="str">
            <v>414733045</v>
          </cell>
          <cell r="W317" t="str">
            <v>1750299248</v>
          </cell>
          <cell r="X317" t="str">
            <v>0960606555-0997202089</v>
          </cell>
          <cell r="Z317" t="str">
            <v>ferdj1980@hotmail.com</v>
          </cell>
          <cell r="AA317">
            <v>44942</v>
          </cell>
          <cell r="AD317">
            <v>1</v>
          </cell>
          <cell r="AE317">
            <v>1</v>
          </cell>
          <cell r="AH317" t="str">
            <v>SECTOR CENTRO ENTREGAR EN LA PICANTERIA MARTHITA DIAGONAL A LA FERRETERIA SUPER PERNO</v>
          </cell>
          <cell r="AI317" t="str">
            <v>DESPACHO</v>
          </cell>
          <cell r="AJ317" t="str">
            <v>Normal</v>
          </cell>
          <cell r="AL317" t="str">
            <v>NO</v>
          </cell>
          <cell r="AN317" t="str">
            <v>TUE portabilidad</v>
          </cell>
          <cell r="AO317" t="str">
            <v>CANAL ONLINE</v>
          </cell>
          <cell r="AP317">
            <v>44942</v>
          </cell>
          <cell r="AR317" t="str">
            <v>FLEXTUENTI_414733045</v>
          </cell>
          <cell r="AS317">
            <v>330799</v>
          </cell>
          <cell r="AT317" t="str">
            <v>D40</v>
          </cell>
          <cell r="AU317" t="str">
            <v>BTC</v>
          </cell>
          <cell r="AV317">
            <v>1</v>
          </cell>
          <cell r="AW317" t="str">
            <v>PROVINCIAL</v>
          </cell>
          <cell r="AX317" t="str">
            <v>ENTREGADO</v>
          </cell>
          <cell r="AY317" t="str">
            <v>HALFSIM TUENTI PREPAGO PORTABILIDAD: 1 und</v>
          </cell>
          <cell r="AZ317" t="str">
            <v>SIMCARD</v>
          </cell>
          <cell r="BA317" t="str">
            <v/>
          </cell>
        </row>
        <row r="318">
          <cell r="A318" t="str">
            <v>414733048</v>
          </cell>
          <cell r="B318" t="str">
            <v>FLEXTUENTI</v>
          </cell>
          <cell r="C318">
            <v>44942</v>
          </cell>
          <cell r="D318" t="str">
            <v>FLEXNET ECUADOR - FLEXTUENTI</v>
          </cell>
          <cell r="E318" t="str">
            <v>CALLE 28 DE JUNIO S/N Y GARCIA MORENO ENTRADA LLANO GRANDE</v>
          </cell>
          <cell r="H318" t="str">
            <v>170208</v>
          </cell>
          <cell r="I318" t="str">
            <v>QUITO</v>
          </cell>
          <cell r="J318" t="str">
            <v>PICHINCHA</v>
          </cell>
          <cell r="K318" t="str">
            <v>Patricio Chávez</v>
          </cell>
          <cell r="L318" t="str">
            <v>RIO TOACHI CALLE A  SN  03</v>
          </cell>
          <cell r="O318" t="str">
            <v>230110</v>
          </cell>
          <cell r="P318" t="str">
            <v>230110</v>
          </cell>
          <cell r="Q318" t="str">
            <v>SANTO DOMINGO DE LOS TSACHILAS_SANTO DOMINGO_RIO TOACHI</v>
          </cell>
          <cell r="R318" t="str">
            <v>414733048</v>
          </cell>
          <cell r="W318" t="str">
            <v>2300117997</v>
          </cell>
          <cell r="X318" t="str">
            <v>0981313570-0996309644</v>
          </cell>
          <cell r="Z318" t="str">
            <v>patrick_jp2705@hotmail.com</v>
          </cell>
          <cell r="AA318">
            <v>44942</v>
          </cell>
          <cell r="AD318">
            <v>1</v>
          </cell>
          <cell r="AE318">
            <v>1</v>
          </cell>
          <cell r="AH318" t="str">
            <v>SUEÃ?O BOLIVAR  FRENTE A LA CHOSA MANABA CASA BLANCO CON CAFE DE DOS PISOS   LLAMAR 0996734779 A KATHERINE</v>
          </cell>
          <cell r="AI318" t="str">
            <v>DESPACHO</v>
          </cell>
          <cell r="AJ318" t="str">
            <v>Normal</v>
          </cell>
          <cell r="AL318" t="str">
            <v>NO</v>
          </cell>
          <cell r="AN318" t="str">
            <v>TUE portabilidad</v>
          </cell>
          <cell r="AO318" t="str">
            <v>CANAL ONLINE</v>
          </cell>
          <cell r="AP318">
            <v>44942</v>
          </cell>
          <cell r="AR318" t="str">
            <v>FLEXTUENTI_414733048</v>
          </cell>
          <cell r="AS318">
            <v>330863</v>
          </cell>
          <cell r="AT318" t="str">
            <v>D40</v>
          </cell>
          <cell r="AU318" t="str">
            <v>BTC</v>
          </cell>
          <cell r="AV318">
            <v>1</v>
          </cell>
          <cell r="AW318" t="str">
            <v>PROVINCIAL</v>
          </cell>
          <cell r="AX318" t="str">
            <v>INCIDENCIA</v>
          </cell>
          <cell r="AY318" t="str">
            <v>HALFSIM TUENTI PREPAGO PORTABILIDAD: 1 und</v>
          </cell>
          <cell r="AZ318" t="str">
            <v>SIMCARD</v>
          </cell>
          <cell r="BA318" t="str">
            <v/>
          </cell>
        </row>
        <row r="319">
          <cell r="A319" t="str">
            <v>414733057</v>
          </cell>
          <cell r="B319" t="str">
            <v>FLEXTUENTI</v>
          </cell>
          <cell r="C319">
            <v>44942</v>
          </cell>
          <cell r="D319" t="str">
            <v>FLEXNET ECUADOR - FLEXTUENTI</v>
          </cell>
          <cell r="E319" t="str">
            <v>CALLE 28 DE JUNIO S/N Y GARCIA MORENO ENTRADA LLANO GRANDE</v>
          </cell>
          <cell r="H319" t="str">
            <v>170208</v>
          </cell>
          <cell r="I319" t="str">
            <v>QUITO</v>
          </cell>
          <cell r="J319" t="str">
            <v>PICHINCHA</v>
          </cell>
          <cell r="K319" t="str">
            <v>Stefanie Zambrano</v>
          </cell>
          <cell r="L319" t="str">
            <v>SANTA ANA   C BOLIVAR SN C HORACIO HIDROVO VELASQUEZ</v>
          </cell>
          <cell r="O319" t="str">
            <v>130401</v>
          </cell>
          <cell r="P319" t="str">
            <v>130401</v>
          </cell>
          <cell r="Q319" t="str">
            <v>MANABI_SANTA ANA_SANTA ANA</v>
          </cell>
          <cell r="R319" t="str">
            <v>414733057</v>
          </cell>
          <cell r="W319" t="str">
            <v>1350342786</v>
          </cell>
          <cell r="X319" t="str">
            <v>0978856780-0978856780</v>
          </cell>
          <cell r="Z319" t="str">
            <v>steffy232010@hotmail.com</v>
          </cell>
          <cell r="AA319">
            <v>44942</v>
          </cell>
          <cell r="AD319">
            <v>1</v>
          </cell>
          <cell r="AE319">
            <v>1</v>
          </cell>
          <cell r="AH319" t="str">
            <v>SECTOR CENTRO FRENTE PLAZOLETA MUNICIPAL CASA 4 PISOS CREMA PB OPTICA VISION LENS</v>
          </cell>
          <cell r="AI319" t="str">
            <v>DESPACHO</v>
          </cell>
          <cell r="AJ319" t="str">
            <v>Normal</v>
          </cell>
          <cell r="AL319" t="str">
            <v>NO</v>
          </cell>
          <cell r="AN319" t="str">
            <v>TUE portabilidad</v>
          </cell>
          <cell r="AO319" t="str">
            <v>CANAL ONLINE</v>
          </cell>
          <cell r="AP319">
            <v>44942</v>
          </cell>
          <cell r="AR319" t="str">
            <v>FLEXTUENTI_414733057</v>
          </cell>
          <cell r="AS319">
            <v>330805</v>
          </cell>
          <cell r="AT319" t="str">
            <v>D40</v>
          </cell>
          <cell r="AU319" t="str">
            <v>BTC</v>
          </cell>
          <cell r="AV319">
            <v>1</v>
          </cell>
          <cell r="AW319" t="str">
            <v>PROVINCIAL</v>
          </cell>
          <cell r="AX319" t="str">
            <v>EN_TRANSITO</v>
          </cell>
          <cell r="AY319" t="str">
            <v>HALFSIM TUENTI PREPAGO PORTABILIDAD: 1 und</v>
          </cell>
          <cell r="AZ319" t="str">
            <v>SIMCARD</v>
          </cell>
          <cell r="BA319" t="str">
            <v/>
          </cell>
        </row>
        <row r="320">
          <cell r="A320" t="str">
            <v>414733069</v>
          </cell>
          <cell r="B320" t="str">
            <v>FLEXTUENTI</v>
          </cell>
          <cell r="C320">
            <v>44942</v>
          </cell>
          <cell r="D320" t="str">
            <v>FLEXNET ECUADOR - FLEXTUENTI</v>
          </cell>
          <cell r="E320" t="str">
            <v>CALLE 28 DE JUNIO S/N Y GARCIA MORENO ENTRADA LLANO GRANDE</v>
          </cell>
          <cell r="H320" t="str">
            <v>170208</v>
          </cell>
          <cell r="I320" t="str">
            <v>QUITO</v>
          </cell>
          <cell r="J320" t="str">
            <v>PICHINCHA</v>
          </cell>
          <cell r="K320" t="str">
            <v>Roberto Javier Reina</v>
          </cell>
          <cell r="L320" t="str">
            <v>CHONGON VIA A LA COSTA E70 MNZ 76 VILLA 4 SN</v>
          </cell>
          <cell r="O320" t="str">
            <v>090901</v>
          </cell>
          <cell r="P320" t="str">
            <v>090901</v>
          </cell>
          <cell r="Q320" t="str">
            <v>GUAYAS_GUAYAQUIL_CHONGON</v>
          </cell>
          <cell r="R320" t="str">
            <v>414733069</v>
          </cell>
          <cell r="W320" t="str">
            <v>0800372617</v>
          </cell>
          <cell r="X320" t="str">
            <v>0982497652-0981190896</v>
          </cell>
          <cell r="Z320" t="str">
            <v>robertojreina@yahoo.com</v>
          </cell>
          <cell r="AA320">
            <v>44942</v>
          </cell>
          <cell r="AD320">
            <v>1</v>
          </cell>
          <cell r="AE320">
            <v>1</v>
          </cell>
          <cell r="AH320" t="str">
            <v>SECTOR CHONGON FRENTE AL COLEGIO INTERNACIONAL SEK URBANIZACION OPORTO ANUNCIARSE EN GARITA</v>
          </cell>
          <cell r="AI320" t="str">
            <v>DESPACHO</v>
          </cell>
          <cell r="AJ320" t="str">
            <v>Normal</v>
          </cell>
          <cell r="AL320" t="str">
            <v>NO</v>
          </cell>
          <cell r="AN320" t="str">
            <v>TUE portabilidad</v>
          </cell>
          <cell r="AO320" t="str">
            <v>CANAL ONLINE</v>
          </cell>
          <cell r="AP320">
            <v>44942</v>
          </cell>
          <cell r="AR320" t="str">
            <v>FLEXTUENTI_414733069</v>
          </cell>
          <cell r="AS320">
            <v>330867</v>
          </cell>
          <cell r="AT320" t="str">
            <v>D40</v>
          </cell>
          <cell r="AU320" t="str">
            <v>BTC</v>
          </cell>
          <cell r="AV320">
            <v>1</v>
          </cell>
          <cell r="AW320" t="str">
            <v>LOCAL</v>
          </cell>
          <cell r="AX320" t="str">
            <v>EN_TRANSITO</v>
          </cell>
          <cell r="AY320" t="str">
            <v>HALFSIM TUENTI PREPAGO PORTABILIDAD: 1 und</v>
          </cell>
          <cell r="AZ320" t="str">
            <v>SIMCARD</v>
          </cell>
          <cell r="BA320" t="str">
            <v/>
          </cell>
        </row>
        <row r="321">
          <cell r="A321" t="str">
            <v>414733078</v>
          </cell>
          <cell r="B321" t="str">
            <v>FLEXTUENTI</v>
          </cell>
          <cell r="C321">
            <v>44942</v>
          </cell>
          <cell r="D321" t="str">
            <v>FLEXNET ECUADOR - FLEXTUENTI</v>
          </cell>
          <cell r="E321" t="str">
            <v>CALLE 28 DE JUNIO S/N Y GARCIA MORENO ENTRADA LLANO GRANDE</v>
          </cell>
          <cell r="H321" t="str">
            <v>170208</v>
          </cell>
          <cell r="I321" t="str">
            <v>QUITO</v>
          </cell>
          <cell r="J321" t="str">
            <v>PICHINCHA</v>
          </cell>
          <cell r="K321" t="str">
            <v>Luis Ortiz</v>
          </cell>
          <cell r="L321" t="str">
            <v>POMASQUI  C JUAN PIO MONTUFAR SN C CARLOS MONTUFAR</v>
          </cell>
          <cell r="O321" t="str">
            <v>170205</v>
          </cell>
          <cell r="P321" t="str">
            <v>170205</v>
          </cell>
          <cell r="Q321" t="str">
            <v>PICHINCHA_QUITO_POMASQUI</v>
          </cell>
          <cell r="R321" t="str">
            <v>414733078</v>
          </cell>
          <cell r="W321" t="str">
            <v>1719569616</v>
          </cell>
          <cell r="X321" t="str">
            <v>0979098945-0995644990</v>
          </cell>
          <cell r="Z321" t="str">
            <v>anthonyut0708@gmail.com</v>
          </cell>
          <cell r="AA321">
            <v>44942</v>
          </cell>
          <cell r="AD321">
            <v>1</v>
          </cell>
          <cell r="AE321">
            <v>1</v>
          </cell>
          <cell r="AH321" t="str">
            <v>SECTOR CIUDAD BICENTERNARIO DIAGONAL AL UPC EDIF 4 PISOS BLANCO PRIMER PISO LUIGUI SPORT</v>
          </cell>
          <cell r="AI321" t="str">
            <v>DESPACHO</v>
          </cell>
          <cell r="AJ321" t="str">
            <v>Normal</v>
          </cell>
          <cell r="AL321" t="str">
            <v>NO</v>
          </cell>
          <cell r="AN321" t="str">
            <v>TUE portabilidad</v>
          </cell>
          <cell r="AO321" t="str">
            <v>CANAL ONLINE</v>
          </cell>
          <cell r="AP321">
            <v>44942</v>
          </cell>
          <cell r="AR321" t="str">
            <v>FLEXTUENTI_414733078</v>
          </cell>
          <cell r="AS321">
            <v>330865</v>
          </cell>
          <cell r="AT321" t="str">
            <v>D40</v>
          </cell>
          <cell r="AU321" t="str">
            <v>BTC</v>
          </cell>
          <cell r="AV321">
            <v>1</v>
          </cell>
          <cell r="AW321" t="str">
            <v>LOCAL</v>
          </cell>
          <cell r="AX321" t="str">
            <v>EN_TRANSITO</v>
          </cell>
          <cell r="AY321" t="str">
            <v>HALFSIM TUENTI PREPAGO PORTABILIDAD: 1 und</v>
          </cell>
          <cell r="AZ321" t="str">
            <v>SIMCARD</v>
          </cell>
          <cell r="BA321" t="str">
            <v/>
          </cell>
        </row>
        <row r="322">
          <cell r="A322" t="str">
            <v>414733079</v>
          </cell>
          <cell r="B322" t="str">
            <v>FLEXTUENTI</v>
          </cell>
          <cell r="C322">
            <v>44942</v>
          </cell>
          <cell r="D322" t="str">
            <v>FLEXNET ECUADOR - FLEXTUENTI</v>
          </cell>
          <cell r="E322" t="str">
            <v>CALLE 28 DE JUNIO S/N Y GARCIA MORENO ENTRADA LLANO GRANDE</v>
          </cell>
          <cell r="H322" t="str">
            <v>170208</v>
          </cell>
          <cell r="I322" t="str">
            <v>QUITO</v>
          </cell>
          <cell r="J322" t="str">
            <v>PICHINCHA</v>
          </cell>
          <cell r="K322" t="str">
            <v>Adriana Flores</v>
          </cell>
          <cell r="L322" t="str">
            <v>ALANGASI CALLE SAN JUAN DE DIOS  OE10  PUERTO RICO</v>
          </cell>
          <cell r="O322" t="str">
            <v>170804</v>
          </cell>
          <cell r="P322" t="str">
            <v>170804</v>
          </cell>
          <cell r="Q322" t="str">
            <v>PICHINCHA_QUITO_ALANGASI</v>
          </cell>
          <cell r="R322" t="str">
            <v>414733079</v>
          </cell>
          <cell r="W322" t="str">
            <v>1711015477</v>
          </cell>
          <cell r="X322" t="str">
            <v>0960577968-0959995916</v>
          </cell>
          <cell r="Z322" t="str">
            <v>05ariel.nicolas@gmail.com</v>
          </cell>
          <cell r="AA322">
            <v>44942</v>
          </cell>
          <cell r="AD322">
            <v>1</v>
          </cell>
          <cell r="AE322">
            <v>1</v>
          </cell>
          <cell r="AH322" t="str">
            <v>SECTOR  SAN CARLOS DE ALANGASI CASA DE 2 PISOS EN OBRA GRIS   FRENTE AL DISTRIBUIDOR  CERVECERO</v>
          </cell>
          <cell r="AI322" t="str">
            <v>DESPACHO</v>
          </cell>
          <cell r="AJ322" t="str">
            <v>Normal</v>
          </cell>
          <cell r="AL322" t="str">
            <v>NO</v>
          </cell>
          <cell r="AN322" t="str">
            <v>TUE portabilidad</v>
          </cell>
          <cell r="AO322" t="str">
            <v>CANAL ONLINE</v>
          </cell>
          <cell r="AP322">
            <v>44942</v>
          </cell>
          <cell r="AR322" t="str">
            <v>FLEXTUENTI_414733079</v>
          </cell>
          <cell r="AS322">
            <v>330802</v>
          </cell>
          <cell r="AT322" t="str">
            <v>D40</v>
          </cell>
          <cell r="AU322" t="str">
            <v>BTC</v>
          </cell>
          <cell r="AV322">
            <v>1</v>
          </cell>
          <cell r="AW322" t="str">
            <v>LOCAL</v>
          </cell>
          <cell r="AX322" t="str">
            <v>INCIDENCIA</v>
          </cell>
          <cell r="AY322" t="str">
            <v>HALFSIM TUENTI PREPAGO PORTABILIDAD: 1 und</v>
          </cell>
          <cell r="AZ322" t="str">
            <v>SIMCARD</v>
          </cell>
          <cell r="BA322" t="str">
            <v/>
          </cell>
        </row>
        <row r="323">
          <cell r="A323" t="str">
            <v>414733080</v>
          </cell>
          <cell r="B323" t="str">
            <v>FLEXTUENTI</v>
          </cell>
          <cell r="C323">
            <v>44942</v>
          </cell>
          <cell r="D323" t="str">
            <v>FLEXNET ECUADOR - FLEXTUENTI</v>
          </cell>
          <cell r="E323" t="str">
            <v>CALLE 28 DE JUNIO S/N Y GARCIA MORENO ENTRADA LLANO GRANDE</v>
          </cell>
          <cell r="H323" t="str">
            <v>170208</v>
          </cell>
          <cell r="I323" t="str">
            <v>QUITO</v>
          </cell>
          <cell r="J323" t="str">
            <v>PICHINCHA</v>
          </cell>
          <cell r="K323" t="str">
            <v>Carina Jiménez</v>
          </cell>
          <cell r="L323" t="str">
            <v>SUCRE (LO)   AV  MANUEL CARRION PINZANO N20 02 CALLE EPICLACHIMA</v>
          </cell>
          <cell r="O323" t="str">
            <v>110102</v>
          </cell>
          <cell r="P323" t="str">
            <v>110102</v>
          </cell>
          <cell r="Q323" t="str">
            <v>LOJA_LOJA_SUCRE (LO)</v>
          </cell>
          <cell r="R323" t="str">
            <v>414733080</v>
          </cell>
          <cell r="W323" t="str">
            <v>1104910425</v>
          </cell>
          <cell r="X323" t="str">
            <v>0968586695-0968586695</v>
          </cell>
          <cell r="Z323" t="str">
            <v>carinarjs@hotmail.com</v>
          </cell>
          <cell r="AA323">
            <v>44942</v>
          </cell>
          <cell r="AD323">
            <v>1</v>
          </cell>
          <cell r="AE323">
            <v>1</v>
          </cell>
          <cell r="AH323" t="str">
            <v>BARRIO EL DORADO CASA  ESQUINERA DE 3 PISOS COLOR BLANCO CON PORTONES BLANCOS A UNA CUADRA DE LA COMERCIALIZADORA IMPORTADORA FAGI CIA LTDA</v>
          </cell>
          <cell r="AI323" t="str">
            <v>DESPACHO</v>
          </cell>
          <cell r="AJ323" t="str">
            <v>Normal</v>
          </cell>
          <cell r="AL323" t="str">
            <v>NO</v>
          </cell>
          <cell r="AN323" t="str">
            <v>TUE portabilidad</v>
          </cell>
          <cell r="AO323" t="str">
            <v>CANAL ONLINE</v>
          </cell>
          <cell r="AP323">
            <v>44942</v>
          </cell>
          <cell r="AR323" t="str">
            <v>FLEXTUENTI_414733080</v>
          </cell>
          <cell r="AS323">
            <v>330814</v>
          </cell>
          <cell r="AT323" t="str">
            <v>D40</v>
          </cell>
          <cell r="AU323" t="str">
            <v>BTC</v>
          </cell>
          <cell r="AV323">
            <v>1</v>
          </cell>
          <cell r="AW323" t="str">
            <v>PROVINCIAL</v>
          </cell>
          <cell r="AX323" t="str">
            <v>ENTREGADO</v>
          </cell>
          <cell r="AY323" t="str">
            <v>HALFSIM TUENTI PREPAGO PORTABILIDAD: 1 und</v>
          </cell>
          <cell r="AZ323" t="str">
            <v>SIMCARD</v>
          </cell>
          <cell r="BA323" t="str">
            <v/>
          </cell>
        </row>
        <row r="324">
          <cell r="A324" t="str">
            <v>414733084</v>
          </cell>
          <cell r="B324" t="str">
            <v>FLEXTUENTI</v>
          </cell>
          <cell r="C324">
            <v>44942</v>
          </cell>
          <cell r="D324" t="str">
            <v>FLEXNET ECUADOR - FLEXTUENTI</v>
          </cell>
          <cell r="E324" t="str">
            <v>CALLE 28 DE JUNIO S/N Y GARCIA MORENO ENTRADA LLANO GRANDE</v>
          </cell>
          <cell r="H324" t="str">
            <v>170208</v>
          </cell>
          <cell r="I324" t="str">
            <v>QUITO</v>
          </cell>
          <cell r="J324" t="str">
            <v>PICHINCHA</v>
          </cell>
          <cell r="K324" t="str">
            <v>ADRIANA LOPEZ</v>
          </cell>
          <cell r="L324" t="str">
            <v>RUMIPAMBA AV ANTONIO GRANDA CENTENO OE4 210   BARON DE CARONDELET</v>
          </cell>
          <cell r="O324" t="str">
            <v>170510</v>
          </cell>
          <cell r="P324" t="str">
            <v>170510</v>
          </cell>
          <cell r="Q324" t="str">
            <v>PICHINCHA_QUITO_RUMIPAMBA</v>
          </cell>
          <cell r="R324" t="str">
            <v>414733084</v>
          </cell>
          <cell r="W324" t="str">
            <v>1721940326</v>
          </cell>
          <cell r="X324" t="str">
            <v>0999097248-0960267124</v>
          </cell>
          <cell r="Z324" t="str">
            <v>adry_acg@yahoo.com</v>
          </cell>
          <cell r="AA324">
            <v>44942</v>
          </cell>
          <cell r="AD324">
            <v>1</v>
          </cell>
          <cell r="AE324">
            <v>1</v>
          </cell>
          <cell r="AH324" t="str">
            <v>SECTOR GRANDA CENTENO ENTREGAR EN LA  EMPRESA ASOCIACION DE GANADEROS DE LA SIERRA Y ORIENTE</v>
          </cell>
          <cell r="AI324" t="str">
            <v>DESPACHO</v>
          </cell>
          <cell r="AJ324" t="str">
            <v>EXPRESS UIO</v>
          </cell>
          <cell r="AL324" t="str">
            <v>NO</v>
          </cell>
          <cell r="AN324" t="str">
            <v>TUE portabilidad</v>
          </cell>
          <cell r="AO324" t="str">
            <v>CANAL ONLINE</v>
          </cell>
          <cell r="AP324">
            <v>44942</v>
          </cell>
          <cell r="AR324" t="str">
            <v>FLEXTUENTI_414733084</v>
          </cell>
          <cell r="AS324">
            <v>330869</v>
          </cell>
          <cell r="AT324" t="str">
            <v>D40</v>
          </cell>
          <cell r="AU324" t="str">
            <v>BTC</v>
          </cell>
          <cell r="AV324">
            <v>1</v>
          </cell>
          <cell r="AW324" t="str">
            <v>LOCAL</v>
          </cell>
          <cell r="AX324" t="str">
            <v>ENTREGADO</v>
          </cell>
          <cell r="AY324" t="str">
            <v>HALFSIM TUENTI PREPAGO PORTABILIDAD: 1 und</v>
          </cell>
          <cell r="AZ324" t="str">
            <v>SIMCARD</v>
          </cell>
          <cell r="BA324" t="str">
            <v/>
          </cell>
        </row>
        <row r="325">
          <cell r="A325" t="str">
            <v>414733092</v>
          </cell>
          <cell r="B325" t="str">
            <v>FLEXTUENTI</v>
          </cell>
          <cell r="C325">
            <v>44942</v>
          </cell>
          <cell r="D325" t="str">
            <v>FLEXNET ECUADOR - FLEXTUENTI</v>
          </cell>
          <cell r="E325" t="str">
            <v>CALLE 28 DE JUNIO S/N Y GARCIA MORENO ENTRADA LLANO GRANDE</v>
          </cell>
          <cell r="H325" t="str">
            <v>170208</v>
          </cell>
          <cell r="I325" t="str">
            <v>QUITO</v>
          </cell>
          <cell r="J325" t="str">
            <v>PICHINCHA</v>
          </cell>
          <cell r="K325" t="str">
            <v>Angie Rojas</v>
          </cell>
          <cell r="L325" t="str">
            <v>COTOCOLLAO PASAJE RIO BOMBONAQUI  N67 88 AV BERNARDO DE LEGARDA</v>
          </cell>
          <cell r="O325" t="str">
            <v>170103</v>
          </cell>
          <cell r="P325" t="str">
            <v>170103</v>
          </cell>
          <cell r="Q325" t="str">
            <v>PICHINCHA_QUITO_COTOCOLLAO</v>
          </cell>
          <cell r="R325" t="str">
            <v>414733092</v>
          </cell>
          <cell r="W325" t="str">
            <v>1726611153</v>
          </cell>
          <cell r="X325" t="str">
            <v>0998557424-0998120288</v>
          </cell>
          <cell r="Z325" t="str">
            <v>angie.rojasv19@gmail.com</v>
          </cell>
          <cell r="AA325">
            <v>44942</v>
          </cell>
          <cell r="AD325">
            <v>1</v>
          </cell>
          <cell r="AE325">
            <v>1</v>
          </cell>
          <cell r="AH325" t="str">
            <v>SECTOR SANTA ANITA INGRESAR POR EL PASAJE DE LA FARMACIA COMUNITARIA EDIF 4 PISOS AMARILLO CON ROJO EN EL TERCER PISO</v>
          </cell>
          <cell r="AI325" t="str">
            <v>DESPACHO</v>
          </cell>
          <cell r="AJ325" t="str">
            <v>EXPRESS UIO</v>
          </cell>
          <cell r="AL325" t="str">
            <v>NO</v>
          </cell>
          <cell r="AN325" t="str">
            <v>TUE portabilidad</v>
          </cell>
          <cell r="AO325" t="str">
            <v>CANAL ONLINE</v>
          </cell>
          <cell r="AP325">
            <v>44942</v>
          </cell>
          <cell r="AR325" t="str">
            <v>FLEXTUENTI_414733092</v>
          </cell>
          <cell r="AS325">
            <v>330862</v>
          </cell>
          <cell r="AT325" t="str">
            <v>D40</v>
          </cell>
          <cell r="AU325" t="str">
            <v>BTC</v>
          </cell>
          <cell r="AV325">
            <v>1</v>
          </cell>
          <cell r="AW325" t="str">
            <v>LOCAL</v>
          </cell>
          <cell r="AX325" t="str">
            <v>ENTREGADO</v>
          </cell>
          <cell r="AY325" t="str">
            <v>HALFSIM TUENTI PREPAGO PORTABILIDAD: 1 und</v>
          </cell>
          <cell r="AZ325" t="str">
            <v>SIMCARD</v>
          </cell>
          <cell r="BA325" t="str">
            <v/>
          </cell>
        </row>
        <row r="326">
          <cell r="A326" t="str">
            <v>414733093</v>
          </cell>
          <cell r="B326" t="str">
            <v>FLEXTUENTI</v>
          </cell>
          <cell r="C326">
            <v>44942</v>
          </cell>
          <cell r="D326" t="str">
            <v>FLEXNET ECUADOR - FLEXTUENTI</v>
          </cell>
          <cell r="E326" t="str">
            <v>CALLE 28 DE JUNIO S/N Y GARCIA MORENO ENTRADA LLANO GRANDE</v>
          </cell>
          <cell r="H326" t="str">
            <v>170208</v>
          </cell>
          <cell r="I326" t="str">
            <v>QUITO</v>
          </cell>
          <cell r="J326" t="str">
            <v>PICHINCHA</v>
          </cell>
          <cell r="K326" t="str">
            <v>Emily Argudo</v>
          </cell>
          <cell r="L326" t="str">
            <v>ITCHIMBIA   JOSE BARBA SN SOLANO</v>
          </cell>
          <cell r="O326" t="str">
            <v>170136</v>
          </cell>
          <cell r="P326" t="str">
            <v>170136</v>
          </cell>
          <cell r="Q326" t="str">
            <v>PICHINCHA_QUITO_ITCHIMBIA</v>
          </cell>
          <cell r="R326" t="str">
            <v>414733093</v>
          </cell>
          <cell r="W326" t="str">
            <v>1752988152</v>
          </cell>
          <cell r="X326" t="str">
            <v>0992694876-0992776145</v>
          </cell>
          <cell r="Z326" t="str">
            <v>emily_argudo@hotmail.con</v>
          </cell>
          <cell r="AA326">
            <v>44942</v>
          </cell>
          <cell r="AD326">
            <v>1</v>
          </cell>
          <cell r="AE326">
            <v>1</v>
          </cell>
          <cell r="AH326" t="str">
            <v>SECTOR EL DORADO DIAGONAL AL COLEGIO MARIA AUXILIADORA CASA 3 PISOS BEIGE PORTON GRIS</v>
          </cell>
          <cell r="AI326" t="str">
            <v>DESPACHO</v>
          </cell>
          <cell r="AJ326" t="str">
            <v>Normal</v>
          </cell>
          <cell r="AL326" t="str">
            <v>NO</v>
          </cell>
          <cell r="AN326" t="str">
            <v>TUE portabilidad</v>
          </cell>
          <cell r="AO326" t="str">
            <v>CANAL ONLINE</v>
          </cell>
          <cell r="AP326">
            <v>44942</v>
          </cell>
          <cell r="AR326" t="str">
            <v>FLEXTUENTI_414733093</v>
          </cell>
          <cell r="AS326">
            <v>330793</v>
          </cell>
          <cell r="AT326" t="str">
            <v>D40</v>
          </cell>
          <cell r="AU326" t="str">
            <v>BTC</v>
          </cell>
          <cell r="AV326">
            <v>1</v>
          </cell>
          <cell r="AW326" t="str">
            <v>LOCAL</v>
          </cell>
          <cell r="AX326" t="str">
            <v>EN_TRANSITO</v>
          </cell>
          <cell r="AY326" t="str">
            <v>HALFSIM TUENTI PREPAGO PORTABILIDAD: 1 und</v>
          </cell>
          <cell r="AZ326" t="str">
            <v>SIMCARD</v>
          </cell>
          <cell r="BA326" t="str">
            <v/>
          </cell>
        </row>
        <row r="327">
          <cell r="A327" t="str">
            <v>414733095</v>
          </cell>
          <cell r="B327" t="str">
            <v>FLEXTUENTI</v>
          </cell>
          <cell r="C327">
            <v>44942</v>
          </cell>
          <cell r="D327" t="str">
            <v>FLEXNET ECUADOR - FLEXTUENTI</v>
          </cell>
          <cell r="E327" t="str">
            <v>CALLE 28 DE JUNIO S/N Y GARCIA MORENO ENTRADA LLANO GRANDE</v>
          </cell>
          <cell r="H327" t="str">
            <v>170208</v>
          </cell>
          <cell r="I327" t="str">
            <v>QUITO</v>
          </cell>
          <cell r="J327" t="str">
            <v>PICHINCHA</v>
          </cell>
          <cell r="K327" t="str">
            <v>Erika Michelle Anangono Hurtado</v>
          </cell>
          <cell r="L327" t="str">
            <v>SOLANDA  APUELA S27 64 MOROMORO</v>
          </cell>
          <cell r="O327" t="str">
            <v>170131</v>
          </cell>
          <cell r="P327" t="str">
            <v>170131</v>
          </cell>
          <cell r="Q327" t="str">
            <v>PICHINCHA_QUITO_SOLANDA</v>
          </cell>
          <cell r="R327" t="str">
            <v>414733095</v>
          </cell>
          <cell r="W327" t="str">
            <v>1751406735</v>
          </cell>
          <cell r="X327" t="str">
            <v>0960516150-0961946448</v>
          </cell>
          <cell r="Z327" t="str">
            <v>michellitaanangono@gmail.com</v>
          </cell>
          <cell r="AA327">
            <v>44942</v>
          </cell>
          <cell r="AD327">
            <v>1</v>
          </cell>
          <cell r="AE327">
            <v>1</v>
          </cell>
          <cell r="AH327" t="str">
            <v>SECTOR SANTA RITA A UNA CUADRA ANTES DEL ESTADIO DEL AUCAS CASA 2 PISOS SALMON PUERTA CREMA</v>
          </cell>
          <cell r="AI327" t="str">
            <v>DESPACHO</v>
          </cell>
          <cell r="AJ327" t="str">
            <v>Normal</v>
          </cell>
          <cell r="AL327" t="str">
            <v>NO</v>
          </cell>
          <cell r="AN327" t="str">
            <v>TUE portabilidad</v>
          </cell>
          <cell r="AO327" t="str">
            <v>CANAL ONLINE</v>
          </cell>
          <cell r="AP327">
            <v>44942</v>
          </cell>
          <cell r="AR327" t="str">
            <v>FLEXTUENTI_414733095</v>
          </cell>
          <cell r="AS327">
            <v>330866</v>
          </cell>
          <cell r="AT327" t="str">
            <v>D40</v>
          </cell>
          <cell r="AU327" t="str">
            <v>BTC</v>
          </cell>
          <cell r="AV327">
            <v>1</v>
          </cell>
          <cell r="AW327" t="str">
            <v>LOCAL</v>
          </cell>
          <cell r="AX327" t="str">
            <v>EN_TRANSITO</v>
          </cell>
          <cell r="AY327" t="str">
            <v>HALFSIM TUENTI PREPAGO PORTABILIDAD: 1 und</v>
          </cell>
          <cell r="AZ327" t="str">
            <v>SIMCARD</v>
          </cell>
          <cell r="BA327" t="str">
            <v/>
          </cell>
        </row>
        <row r="328">
          <cell r="A328" t="str">
            <v>414733096</v>
          </cell>
          <cell r="B328" t="str">
            <v>FLEXTUENTI</v>
          </cell>
          <cell r="C328">
            <v>44942</v>
          </cell>
          <cell r="D328" t="str">
            <v>FLEXNET ECUADOR - FLEXTUENTI</v>
          </cell>
          <cell r="E328" t="str">
            <v>CALLE 28 DE JUNIO S/N Y GARCIA MORENO ENTRADA LLANO GRANDE</v>
          </cell>
          <cell r="H328" t="str">
            <v>170208</v>
          </cell>
          <cell r="I328" t="str">
            <v>QUITO</v>
          </cell>
          <cell r="J328" t="str">
            <v>PICHINCHA</v>
          </cell>
          <cell r="K328" t="str">
            <v>Gisela Baque Velez</v>
          </cell>
          <cell r="L328" t="str">
            <v>OFICINA TRAMACO CENTRO DE DISTRIBUCION VIA A DAULE</v>
          </cell>
          <cell r="O328" t="str">
            <v>GUAYAQUIL</v>
          </cell>
          <cell r="P328" t="str">
            <v>GUAYAQUIL</v>
          </cell>
          <cell r="Q328" t="str">
            <v>GUAYAS_GUAYAQUIL_</v>
          </cell>
          <cell r="R328" t="str">
            <v>414733096</v>
          </cell>
          <cell r="W328" t="str">
            <v>0950520627</v>
          </cell>
          <cell r="X328" t="str">
            <v>0979799050-0990846083</v>
          </cell>
          <cell r="Z328" t="str">
            <v>baquesvelez@gmail.com</v>
          </cell>
          <cell r="AA328">
            <v>44942</v>
          </cell>
          <cell r="AD328">
            <v>1</v>
          </cell>
          <cell r="AE328">
            <v>1</v>
          </cell>
          <cell r="AH328" t="str">
            <v/>
          </cell>
          <cell r="AI328" t="str">
            <v>DESPACHO</v>
          </cell>
          <cell r="AJ328" t="str">
            <v>DERIVADO PICK UP</v>
          </cell>
          <cell r="AL328" t="str">
            <v>NO</v>
          </cell>
          <cell r="AN328" t="str">
            <v>TUE portabilidad</v>
          </cell>
          <cell r="AO328" t="str">
            <v>CANAL ONLINE</v>
          </cell>
          <cell r="AP328">
            <v>44942</v>
          </cell>
          <cell r="AR328" t="str">
            <v>FLEXTUENTI_414733096</v>
          </cell>
          <cell r="AS328">
            <v>330864</v>
          </cell>
          <cell r="AT328" t="str">
            <v>D40</v>
          </cell>
          <cell r="AU328" t="str">
            <v>BTC</v>
          </cell>
          <cell r="AV328">
            <v>1</v>
          </cell>
          <cell r="AW328" t="str">
            <v>PROVINCIAL</v>
          </cell>
          <cell r="AX328" t="str">
            <v>EN_TRANSITO</v>
          </cell>
          <cell r="AY328" t="str">
            <v>HALFSIM TUENTI PREPAGO PORTABILIDAD: 1 und</v>
          </cell>
          <cell r="AZ328" t="str">
            <v>SIMCARD</v>
          </cell>
          <cell r="BA328" t="str">
            <v/>
          </cell>
        </row>
        <row r="329">
          <cell r="A329" t="str">
            <v>414733097</v>
          </cell>
          <cell r="B329" t="str">
            <v>FLEXTUENTI</v>
          </cell>
          <cell r="C329">
            <v>44942</v>
          </cell>
          <cell r="D329" t="str">
            <v>FLEXNET ECUADOR - FLEXTUENTI</v>
          </cell>
          <cell r="E329" t="str">
            <v>CALLE 28 DE JUNIO S/N Y GARCIA MORENO ENTRADA LLANO GRANDE</v>
          </cell>
          <cell r="H329" t="str">
            <v>170208</v>
          </cell>
          <cell r="I329" t="str">
            <v>QUITO</v>
          </cell>
          <cell r="J329" t="str">
            <v>PICHINCHA</v>
          </cell>
          <cell r="K329" t="str">
            <v>Fernando Tuqueres</v>
          </cell>
          <cell r="L329" t="str">
            <v>OFICINA TRAMACO AMERICA</v>
          </cell>
          <cell r="O329" t="str">
            <v>QUITO</v>
          </cell>
          <cell r="P329" t="str">
            <v>QUITO</v>
          </cell>
          <cell r="Q329" t="str">
            <v>PICHINCHA_QUITO_</v>
          </cell>
          <cell r="R329" t="str">
            <v>414733097</v>
          </cell>
          <cell r="W329" t="str">
            <v>1725789000</v>
          </cell>
          <cell r="X329" t="str">
            <v>0988948652-0962038460</v>
          </cell>
          <cell r="Z329" t="str">
            <v>ftuqueres94@gmail.com</v>
          </cell>
          <cell r="AA329">
            <v>44942</v>
          </cell>
          <cell r="AD329">
            <v>1</v>
          </cell>
          <cell r="AE329">
            <v>1</v>
          </cell>
          <cell r="AH329" t="str">
            <v/>
          </cell>
          <cell r="AI329" t="str">
            <v>DESPACHO</v>
          </cell>
          <cell r="AJ329" t="str">
            <v>DERIVADO PICK UP</v>
          </cell>
          <cell r="AL329" t="str">
            <v>NO</v>
          </cell>
          <cell r="AN329" t="str">
            <v>TUE portabilidad</v>
          </cell>
          <cell r="AO329" t="str">
            <v>CANAL ONLINE</v>
          </cell>
          <cell r="AP329">
            <v>44942</v>
          </cell>
          <cell r="AR329" t="str">
            <v>FLEXTUENTI_414733097</v>
          </cell>
          <cell r="AS329">
            <v>330876</v>
          </cell>
          <cell r="AT329" t="str">
            <v>D40</v>
          </cell>
          <cell r="AU329" t="str">
            <v>BTC</v>
          </cell>
          <cell r="AV329">
            <v>1</v>
          </cell>
          <cell r="AW329" t="str">
            <v>PROVINCIAL</v>
          </cell>
          <cell r="AX329" t="str">
            <v>EN_TRANSITO</v>
          </cell>
          <cell r="AY329" t="str">
            <v>HALFSIM TUENTI PREPAGO PORTABILIDAD: 1 und</v>
          </cell>
          <cell r="AZ329" t="str">
            <v>SIMCARD</v>
          </cell>
          <cell r="BA329" t="str">
            <v/>
          </cell>
        </row>
        <row r="330">
          <cell r="A330" t="str">
            <v>414733098</v>
          </cell>
          <cell r="B330" t="str">
            <v>FLEXTUENTI</v>
          </cell>
          <cell r="C330">
            <v>44942</v>
          </cell>
          <cell r="D330" t="str">
            <v>FLEXNET ECUADOR - FLEXTUENTI</v>
          </cell>
          <cell r="E330" t="str">
            <v>CALLE 28 DE JUNIO S/N Y GARCIA MORENO ENTRADA LLANO GRANDE</v>
          </cell>
          <cell r="H330" t="str">
            <v>170208</v>
          </cell>
          <cell r="I330" t="str">
            <v>QUITO</v>
          </cell>
          <cell r="J330" t="str">
            <v>PICHINCHA</v>
          </cell>
          <cell r="K330" t="str">
            <v>Jose Andres Taco</v>
          </cell>
          <cell r="L330" t="str">
            <v>COCHAPAMBA  AV FERNANDEZ SALVADOR SN MARISCAL SUCRE</v>
          </cell>
          <cell r="O330" t="str">
            <v>170104</v>
          </cell>
          <cell r="P330" t="str">
            <v>170104</v>
          </cell>
          <cell r="Q330" t="str">
            <v>PICHINCHA_QUITO_COCHAPAMBA</v>
          </cell>
          <cell r="R330" t="str">
            <v>414733098</v>
          </cell>
          <cell r="W330" t="str">
            <v>1729463354</v>
          </cell>
          <cell r="X330" t="str">
            <v>0994906689-0963191738</v>
          </cell>
          <cell r="Z330" t="str">
            <v>josetaco089@gmail.com</v>
          </cell>
          <cell r="AA330">
            <v>44942</v>
          </cell>
          <cell r="AD330">
            <v>1</v>
          </cell>
          <cell r="AE330">
            <v>1</v>
          </cell>
          <cell r="AH330" t="str">
            <v>SECTOR SAN CARLOS A DOS CUADRAS DEL PARQUE INGLES DEPARTAMENTOS JAMA DEP 303</v>
          </cell>
          <cell r="AI330" t="str">
            <v>DESPACHO</v>
          </cell>
          <cell r="AJ330" t="str">
            <v>Normal</v>
          </cell>
          <cell r="AL330" t="str">
            <v>NO</v>
          </cell>
          <cell r="AN330" t="str">
            <v>TUE portabilidad</v>
          </cell>
          <cell r="AO330" t="str">
            <v>CANAL ONLINE</v>
          </cell>
          <cell r="AP330">
            <v>44942</v>
          </cell>
          <cell r="AR330" t="str">
            <v>FLEXTUENTI_414733098</v>
          </cell>
          <cell r="AS330">
            <v>330871</v>
          </cell>
          <cell r="AT330" t="str">
            <v>D40</v>
          </cell>
          <cell r="AU330" t="str">
            <v>BTC</v>
          </cell>
          <cell r="AV330">
            <v>1</v>
          </cell>
          <cell r="AW330" t="str">
            <v>LOCAL</v>
          </cell>
          <cell r="AX330" t="str">
            <v>EN_TRANSITO</v>
          </cell>
          <cell r="AY330" t="str">
            <v>HALFSIM TUENTI PREPAGO PORTABILIDAD: 1 und</v>
          </cell>
          <cell r="AZ330" t="str">
            <v>SIMCARD</v>
          </cell>
          <cell r="BA330" t="str">
            <v/>
          </cell>
        </row>
        <row r="331">
          <cell r="A331" t="str">
            <v>414733101</v>
          </cell>
          <cell r="B331" t="str">
            <v>FLEXTUENTI</v>
          </cell>
          <cell r="C331">
            <v>44942</v>
          </cell>
          <cell r="D331" t="str">
            <v>FLEXNET ECUADOR - FLEXTUENTI</v>
          </cell>
          <cell r="E331" t="str">
            <v>CALLE 28 DE JUNIO S/N Y GARCIA MORENO ENTRADA LLANO GRANDE</v>
          </cell>
          <cell r="H331" t="str">
            <v>170208</v>
          </cell>
          <cell r="I331" t="str">
            <v>QUITO</v>
          </cell>
          <cell r="J331" t="str">
            <v>PICHINCHA</v>
          </cell>
          <cell r="K331" t="str">
            <v>Gladys Maria Chamba Zambrano</v>
          </cell>
          <cell r="L331" t="str">
            <v>OCHOA LEON  CLMENTE VACA SN OCHOA LEON</v>
          </cell>
          <cell r="O331" t="str">
            <v>070104</v>
          </cell>
          <cell r="P331" t="str">
            <v>070104</v>
          </cell>
          <cell r="Q331" t="str">
            <v>EL ORO_PASAJE_OCHOA LEON</v>
          </cell>
          <cell r="R331" t="str">
            <v>414733101</v>
          </cell>
          <cell r="W331" t="str">
            <v>0701131807</v>
          </cell>
          <cell r="X331" t="str">
            <v>0987037206-0999265166</v>
          </cell>
          <cell r="Z331" t="str">
            <v>gladysita_pic@hotmail.com</v>
          </cell>
          <cell r="AA331">
            <v>44942</v>
          </cell>
          <cell r="AD331">
            <v>1</v>
          </cell>
          <cell r="AE331">
            <v>1</v>
          </cell>
          <cell r="AH331" t="str">
            <v>SECTOR CENTRO DIAGONAL  AL COLISEO CESAR FADUL CASA 1 PISO ROSADA PORTON NEGRO</v>
          </cell>
          <cell r="AI331" t="str">
            <v>DESPACHO</v>
          </cell>
          <cell r="AJ331" t="str">
            <v>Normal</v>
          </cell>
          <cell r="AL331" t="str">
            <v>NO</v>
          </cell>
          <cell r="AN331" t="str">
            <v>TUE portabilidad</v>
          </cell>
          <cell r="AO331" t="str">
            <v>CANAL ONLINE</v>
          </cell>
          <cell r="AP331">
            <v>44942</v>
          </cell>
          <cell r="AR331" t="str">
            <v>FLEXTUENTI_414733101</v>
          </cell>
          <cell r="AS331">
            <v>330807</v>
          </cell>
          <cell r="AT331" t="str">
            <v>D40</v>
          </cell>
          <cell r="AU331" t="str">
            <v>BTC</v>
          </cell>
          <cell r="AV331">
            <v>1</v>
          </cell>
          <cell r="AW331" t="str">
            <v>PROVINCIAL</v>
          </cell>
          <cell r="AX331" t="str">
            <v>EN_TRANSITO</v>
          </cell>
          <cell r="AY331" t="str">
            <v>HALFSIM TUENTI PREPAGO PORTABILIDAD: 1 und</v>
          </cell>
          <cell r="AZ331" t="str">
            <v>SIMCARD</v>
          </cell>
          <cell r="BA331" t="str">
            <v/>
          </cell>
        </row>
        <row r="332">
          <cell r="A332" t="str">
            <v>414733139</v>
          </cell>
          <cell r="B332" t="str">
            <v>FLEXTUENTI</v>
          </cell>
          <cell r="C332">
            <v>44942</v>
          </cell>
          <cell r="D332" t="str">
            <v>FLEXNET ECUADOR - FLEXTUENTI</v>
          </cell>
          <cell r="E332" t="str">
            <v>CALLE 28 DE JUNIO S/N Y GARCIA MORENO ENTRADA LLANO GRANDE</v>
          </cell>
          <cell r="H332" t="str">
            <v>170208</v>
          </cell>
          <cell r="I332" t="str">
            <v>QUITO</v>
          </cell>
          <cell r="J332" t="str">
            <v>PICHINCHA</v>
          </cell>
          <cell r="K332" t="str">
            <v>Soledad Coronel</v>
          </cell>
          <cell r="L332" t="str">
            <v>HUAYNACAPAC  CALLE  GONZALO ZALDUMBIDE 2 67  AV  GONZALEZ SUAREZ</v>
          </cell>
          <cell r="O332" t="str">
            <v>010104</v>
          </cell>
          <cell r="P332" t="str">
            <v>010104</v>
          </cell>
          <cell r="Q332" t="str">
            <v>AZUAY_CUENCA_HUAYNACAPAC</v>
          </cell>
          <cell r="R332" t="str">
            <v>414733139</v>
          </cell>
          <cell r="W332" t="str">
            <v>0101127348</v>
          </cell>
          <cell r="X332" t="str">
            <v>0996822754-0996843351</v>
          </cell>
          <cell r="Z332" t="str">
            <v>soledadcoronel55@hotmail.com</v>
          </cell>
          <cell r="AA332">
            <v>44942</v>
          </cell>
          <cell r="AD332">
            <v>1</v>
          </cell>
          <cell r="AE332">
            <v>1</v>
          </cell>
          <cell r="AH332" t="str">
            <v>HUAYNACAPAC CASA DE 3 PISOS COLOR BLANCA  AZUL  DIAGONAL SPARCO CORSA EDMONZAR CIA LTDA DISTRIBUIDOR</v>
          </cell>
          <cell r="AI332" t="str">
            <v>DESPACHO</v>
          </cell>
          <cell r="AJ332" t="str">
            <v>Normal</v>
          </cell>
          <cell r="AL332" t="str">
            <v>NO</v>
          </cell>
          <cell r="AN332" t="str">
            <v>TUE portabilidad</v>
          </cell>
          <cell r="AO332" t="str">
            <v>CANAL ONLINE</v>
          </cell>
          <cell r="AP332">
            <v>44942</v>
          </cell>
          <cell r="AR332" t="str">
            <v>FLEXTUENTI_414733139</v>
          </cell>
          <cell r="AS332">
            <v>330875</v>
          </cell>
          <cell r="AT332" t="str">
            <v>D40</v>
          </cell>
          <cell r="AU332" t="str">
            <v>BTC</v>
          </cell>
          <cell r="AV332">
            <v>1</v>
          </cell>
          <cell r="AW332" t="str">
            <v>PROVINCIAL</v>
          </cell>
          <cell r="AX332" t="str">
            <v>EN_TRANSITO</v>
          </cell>
          <cell r="AY332" t="str">
            <v>HALFSIM TUENTI PREPAGO PORTABILIDAD: 1 und</v>
          </cell>
          <cell r="AZ332" t="str">
            <v>SIMCARD</v>
          </cell>
          <cell r="BA332" t="str">
            <v/>
          </cell>
        </row>
        <row r="333">
          <cell r="A333" t="str">
            <v>414733140</v>
          </cell>
          <cell r="B333" t="str">
            <v>FLEXTUENTI</v>
          </cell>
          <cell r="C333">
            <v>44942</v>
          </cell>
          <cell r="D333" t="str">
            <v>FLEXNET ECUADOR - FLEXTUENTI</v>
          </cell>
          <cell r="E333" t="str">
            <v>CALLE 28 DE JUNIO S/N Y GARCIA MORENO ENTRADA LLANO GRANDE</v>
          </cell>
          <cell r="H333" t="str">
            <v>170208</v>
          </cell>
          <cell r="I333" t="str">
            <v>QUITO</v>
          </cell>
          <cell r="J333" t="str">
            <v>PICHINCHA</v>
          </cell>
          <cell r="K333" t="str">
            <v>Carlos Chauca</v>
          </cell>
          <cell r="L333" t="str">
            <v>SAN BLAS  GONZALO ZALDUMBIDE 267 AV GONZALEZ SUREZ</v>
          </cell>
          <cell r="O333" t="str">
            <v>010104</v>
          </cell>
          <cell r="P333" t="str">
            <v>010104</v>
          </cell>
          <cell r="Q333" t="str">
            <v>AZUAY_CUENCA_SAN BLAS</v>
          </cell>
          <cell r="R333" t="str">
            <v>414733140</v>
          </cell>
          <cell r="W333" t="str">
            <v>0300356615</v>
          </cell>
          <cell r="X333" t="str">
            <v>0996843351-0996822754</v>
          </cell>
          <cell r="Z333" t="str">
            <v>versachem@hotmail.com</v>
          </cell>
          <cell r="AA333">
            <v>44942</v>
          </cell>
          <cell r="AD333">
            <v>1</v>
          </cell>
          <cell r="AE333">
            <v>1</v>
          </cell>
          <cell r="AH333" t="str">
            <v>SECTOR SAN BLAS DIAGONAL A BOMBA DE GASOLINA CASA 3 PISOS CREMA PASAMANOS AZULES</v>
          </cell>
          <cell r="AI333" t="str">
            <v>DESPACHO</v>
          </cell>
          <cell r="AJ333" t="str">
            <v>Normal</v>
          </cell>
          <cell r="AL333" t="str">
            <v>NO</v>
          </cell>
          <cell r="AN333" t="str">
            <v>TUE portabilidad</v>
          </cell>
          <cell r="AO333" t="str">
            <v>CANAL ONLINE</v>
          </cell>
          <cell r="AP333">
            <v>44942</v>
          </cell>
          <cell r="AR333" t="str">
            <v>FLEXTUENTI_414733140</v>
          </cell>
          <cell r="AS333">
            <v>330801</v>
          </cell>
          <cell r="AT333" t="str">
            <v>D40</v>
          </cell>
          <cell r="AU333" t="str">
            <v>BTC</v>
          </cell>
          <cell r="AV333">
            <v>1</v>
          </cell>
          <cell r="AW333" t="str">
            <v>PROVINCIAL</v>
          </cell>
          <cell r="AX333" t="str">
            <v>EN_TRANSITO</v>
          </cell>
          <cell r="AY333" t="str">
            <v>HALFSIM TUENTI PREPAGO PORTABILIDAD: 1 und</v>
          </cell>
          <cell r="AZ333" t="str">
            <v>SIMCARD</v>
          </cell>
          <cell r="BA333" t="str">
            <v/>
          </cell>
        </row>
        <row r="334">
          <cell r="A334" t="str">
            <v>414733156</v>
          </cell>
          <cell r="B334" t="str">
            <v>FLEXTUENTI</v>
          </cell>
          <cell r="C334">
            <v>44942</v>
          </cell>
          <cell r="D334" t="str">
            <v>FLEXNET ECUADOR - FLEXTUENTI</v>
          </cell>
          <cell r="E334" t="str">
            <v>CALLE 28 DE JUNIO S/N Y GARCIA MORENO ENTRADA LLANO GRANDE</v>
          </cell>
          <cell r="H334" t="str">
            <v>170208</v>
          </cell>
          <cell r="I334" t="str">
            <v>QUITO</v>
          </cell>
          <cell r="J334" t="str">
            <v>PICHINCHA</v>
          </cell>
          <cell r="K334" t="str">
            <v>Maribel Rosado</v>
          </cell>
          <cell r="L334" t="str">
            <v>MANTA CALLE 8 SN  AV 6</v>
          </cell>
          <cell r="O334" t="str">
            <v>130207</v>
          </cell>
          <cell r="P334" t="str">
            <v>130207</v>
          </cell>
          <cell r="Q334" t="str">
            <v>MANABI_MANTA_MANTA</v>
          </cell>
          <cell r="R334" t="str">
            <v>414733156</v>
          </cell>
          <cell r="W334" t="str">
            <v>1312451295</v>
          </cell>
          <cell r="X334" t="str">
            <v>0939966356-0967781415</v>
          </cell>
          <cell r="Z334" t="str">
            <v>mariaesther19_@hotmail.com</v>
          </cell>
          <cell r="AA334">
            <v>44942</v>
          </cell>
          <cell r="AD334">
            <v>1</v>
          </cell>
          <cell r="AE334">
            <v>1</v>
          </cell>
          <cell r="AH334" t="str">
            <v>SECTOR CENTRO DIAGONAL  AL BANCO DEL AUSTRO EDIF ADMINISTRATIVO DEL IESS AREA DE RIESGOS</v>
          </cell>
          <cell r="AI334" t="str">
            <v>DESPACHO</v>
          </cell>
          <cell r="AJ334" t="str">
            <v>Normal</v>
          </cell>
          <cell r="AL334" t="str">
            <v>NO</v>
          </cell>
          <cell r="AN334" t="str">
            <v>TUE portabilidad</v>
          </cell>
          <cell r="AO334" t="str">
            <v>CANAL ONLINE</v>
          </cell>
          <cell r="AP334">
            <v>44942</v>
          </cell>
          <cell r="AR334" t="str">
            <v>FLEXTUENTI_414733156</v>
          </cell>
          <cell r="AS334">
            <v>330873</v>
          </cell>
          <cell r="AT334" t="str">
            <v>D40</v>
          </cell>
          <cell r="AU334" t="str">
            <v>BTC</v>
          </cell>
          <cell r="AV334">
            <v>1</v>
          </cell>
          <cell r="AW334" t="str">
            <v>PROVINCIAL</v>
          </cell>
          <cell r="AX334" t="str">
            <v>ENTREGADO</v>
          </cell>
          <cell r="AY334" t="str">
            <v>HALFSIM TUENTI PREPAGO PORTABILIDAD: 1 und</v>
          </cell>
          <cell r="AZ334" t="str">
            <v>SIMCARD</v>
          </cell>
          <cell r="BA334" t="str">
            <v/>
          </cell>
        </row>
        <row r="335">
          <cell r="A335" t="str">
            <v>414733157</v>
          </cell>
          <cell r="B335" t="str">
            <v>FLEXTUENTI</v>
          </cell>
          <cell r="C335">
            <v>44942</v>
          </cell>
          <cell r="D335" t="str">
            <v>FLEXNET ECUADOR - FLEXTUENTI</v>
          </cell>
          <cell r="E335" t="str">
            <v>CALLE 28 DE JUNIO S/N Y GARCIA MORENO ENTRADA LLANO GRANDE</v>
          </cell>
          <cell r="H335" t="str">
            <v>170208</v>
          </cell>
          <cell r="I335" t="str">
            <v>QUITO</v>
          </cell>
          <cell r="J335" t="str">
            <v>PICHINCHA</v>
          </cell>
          <cell r="K335" t="str">
            <v>Maria Lopez</v>
          </cell>
          <cell r="L335" t="str">
            <v>ITCHIMBIA CALLE LOPEZ DE GOMARRA N16  115  RUFINO MARIN</v>
          </cell>
          <cell r="O335" t="str">
            <v>170403</v>
          </cell>
          <cell r="P335" t="str">
            <v>170403</v>
          </cell>
          <cell r="Q335" t="str">
            <v>PICHINCHA_QUITO_ITCHIMBIA</v>
          </cell>
          <cell r="R335" t="str">
            <v>414733157</v>
          </cell>
          <cell r="W335" t="str">
            <v>1201865050</v>
          </cell>
          <cell r="X335" t="str">
            <v>0995257811-0939302019</v>
          </cell>
          <cell r="Z335" t="str">
            <v>victorharolopez@gmail.com</v>
          </cell>
          <cell r="AA335">
            <v>44942</v>
          </cell>
          <cell r="AD335">
            <v>1</v>
          </cell>
          <cell r="AE335">
            <v>1</v>
          </cell>
          <cell r="AH335" t="str">
            <v>SECTOR DORADO  A DOS CUADRAS DEL  INSTITUTO GEOGRAFICO MILITAR ENTREGAR EN EL CENTRO EDUCATIVO LUIS DE LA TORRE CASA PLOMA DE DOS PISOS CLIENTE  SOLICITA QUE SE LE ENTREGUE ANTES DE LAS 4 DE LA TARDE</v>
          </cell>
          <cell r="AI335" t="str">
            <v>DESPACHO</v>
          </cell>
          <cell r="AJ335" t="str">
            <v>Normal</v>
          </cell>
          <cell r="AL335" t="str">
            <v>NO</v>
          </cell>
          <cell r="AN335" t="str">
            <v>TUE portabilidad</v>
          </cell>
          <cell r="AO335" t="str">
            <v>CANAL ONLINE</v>
          </cell>
          <cell r="AP335">
            <v>44942</v>
          </cell>
          <cell r="AR335" t="str">
            <v>FLEXTUENTI_414733157</v>
          </cell>
          <cell r="AS335">
            <v>330877</v>
          </cell>
          <cell r="AT335" t="str">
            <v>D40</v>
          </cell>
          <cell r="AU335" t="str">
            <v>BTC</v>
          </cell>
          <cell r="AV335">
            <v>1</v>
          </cell>
          <cell r="AW335" t="str">
            <v>LOCAL</v>
          </cell>
          <cell r="AX335" t="str">
            <v>EN_TRANSITO</v>
          </cell>
          <cell r="AY335" t="str">
            <v>HALFSIM TUENTI PREPAGO PORTABILIDAD: 1 und</v>
          </cell>
          <cell r="AZ335" t="str">
            <v>SIMCARD</v>
          </cell>
          <cell r="BA335" t="str">
            <v/>
          </cell>
        </row>
        <row r="336">
          <cell r="A336" t="str">
            <v>414733166</v>
          </cell>
          <cell r="B336" t="str">
            <v>FLEXTUENTI</v>
          </cell>
          <cell r="C336">
            <v>44942</v>
          </cell>
          <cell r="D336" t="str">
            <v>FLEXNET ECUADOR - FLEXTUENTI</v>
          </cell>
          <cell r="E336" t="str">
            <v>CALLE 28 DE JUNIO S/N Y GARCIA MORENO ENTRADA LLANO GRANDE</v>
          </cell>
          <cell r="H336" t="str">
            <v>170208</v>
          </cell>
          <cell r="I336" t="str">
            <v>QUITO</v>
          </cell>
          <cell r="J336" t="str">
            <v>PICHINCHA</v>
          </cell>
          <cell r="K336" t="str">
            <v>stefany lopez</v>
          </cell>
          <cell r="L336" t="str">
            <v>CONOCOTO CALLE CARLOS MONTUFAR  N10 27 MIGUEL HERNANDEZ</v>
          </cell>
          <cell r="O336" t="str">
            <v>170803</v>
          </cell>
          <cell r="P336" t="str">
            <v>170803</v>
          </cell>
          <cell r="Q336" t="str">
            <v>PICHINCHA_QUITO_CONOCOTO</v>
          </cell>
          <cell r="R336" t="str">
            <v>414733166</v>
          </cell>
          <cell r="W336" t="str">
            <v>1726638255</v>
          </cell>
          <cell r="X336" t="str">
            <v>0983140650-0984574899</v>
          </cell>
          <cell r="Z336" t="str">
            <v>diol2013@hotmail.com</v>
          </cell>
          <cell r="AA336">
            <v>44942</v>
          </cell>
          <cell r="AD336">
            <v>1</v>
          </cell>
          <cell r="AE336">
            <v>1</v>
          </cell>
          <cell r="AH336" t="str">
            <v>SECTOR LA ARMENIA CASA DE 3 PISOS HABANA CON FILOS CAFE FRENTE A ALA CANCHA DE BOLLEY</v>
          </cell>
          <cell r="AI336" t="str">
            <v>DESPACHO</v>
          </cell>
          <cell r="AJ336" t="str">
            <v>Normal</v>
          </cell>
          <cell r="AL336" t="str">
            <v>NO</v>
          </cell>
          <cell r="AN336" t="str">
            <v>TUE portabilidad</v>
          </cell>
          <cell r="AO336" t="str">
            <v>CANAL ONLINE</v>
          </cell>
          <cell r="AP336">
            <v>44942</v>
          </cell>
          <cell r="AR336" t="str">
            <v>FLEXTUENTI_414733166</v>
          </cell>
          <cell r="AS336">
            <v>330870</v>
          </cell>
          <cell r="AT336" t="str">
            <v>D40</v>
          </cell>
          <cell r="AU336" t="str">
            <v>BTC</v>
          </cell>
          <cell r="AV336">
            <v>1</v>
          </cell>
          <cell r="AW336" t="str">
            <v>LOCAL</v>
          </cell>
          <cell r="AX336" t="str">
            <v>EN_TRANSITO</v>
          </cell>
          <cell r="AY336" t="str">
            <v>HALFSIM TUENTI PREPAGO PORTABILIDAD: 1 und</v>
          </cell>
          <cell r="AZ336" t="str">
            <v>SIMCARD</v>
          </cell>
          <cell r="BA336" t="str">
            <v/>
          </cell>
        </row>
        <row r="337">
          <cell r="A337" t="str">
            <v>414733168</v>
          </cell>
          <cell r="B337" t="str">
            <v>FLEXTUENTI</v>
          </cell>
          <cell r="C337">
            <v>44942</v>
          </cell>
          <cell r="D337" t="str">
            <v>FLEXNET ECUADOR - FLEXTUENTI</v>
          </cell>
          <cell r="E337" t="str">
            <v>CALLE 28 DE JUNIO S/N Y GARCIA MORENO ENTRADA LLANO GRANDE</v>
          </cell>
          <cell r="H337" t="str">
            <v>170208</v>
          </cell>
          <cell r="I337" t="str">
            <v>QUITO</v>
          </cell>
          <cell r="J337" t="str">
            <v>PICHINCHA</v>
          </cell>
          <cell r="K337" t="str">
            <v>Angel Xavier Moncayo Saltos</v>
          </cell>
          <cell r="L337" t="str">
            <v>ANDRES DE VERA     AV DEL EJERCITO  SN   ESPANIA</v>
          </cell>
          <cell r="O337" t="str">
            <v>130101</v>
          </cell>
          <cell r="P337" t="str">
            <v>130101</v>
          </cell>
          <cell r="Q337" t="str">
            <v>MANABI_PORTOVIEJO_ANDRES DE VERA</v>
          </cell>
          <cell r="R337" t="str">
            <v>414733168</v>
          </cell>
          <cell r="W337" t="str">
            <v>1307757508</v>
          </cell>
          <cell r="X337" t="str">
            <v>0996036333-0999883069</v>
          </cell>
          <cell r="Z337" t="str">
            <v>amoncayos@gmail.com</v>
          </cell>
          <cell r="AA337">
            <v>44942</v>
          </cell>
          <cell r="AD337">
            <v>1</v>
          </cell>
          <cell r="AE337">
            <v>1</v>
          </cell>
          <cell r="AH337" t="str">
            <v>SECTOR PASEO SHOPING PORTOVIEJO   CASA DE 2 PISOS PORTON GRIS 2 PLANTAS JUNTO A LA TIENDA FRANCISCO</v>
          </cell>
          <cell r="AI337" t="str">
            <v>DESPACHO</v>
          </cell>
          <cell r="AJ337" t="str">
            <v>Normal</v>
          </cell>
          <cell r="AL337" t="str">
            <v>NO</v>
          </cell>
          <cell r="AN337" t="str">
            <v>TUE portabilidad</v>
          </cell>
          <cell r="AO337" t="str">
            <v>CANAL ONLINE</v>
          </cell>
          <cell r="AP337">
            <v>44942</v>
          </cell>
          <cell r="AR337" t="str">
            <v>FLEXTUENTI_414733168</v>
          </cell>
          <cell r="AS337">
            <v>330874</v>
          </cell>
          <cell r="AT337" t="str">
            <v>D40</v>
          </cell>
          <cell r="AU337" t="str">
            <v>BTC</v>
          </cell>
          <cell r="AV337">
            <v>1</v>
          </cell>
          <cell r="AW337" t="str">
            <v>PROVINCIAL</v>
          </cell>
          <cell r="AX337" t="str">
            <v>ENTREGADO</v>
          </cell>
          <cell r="AY337" t="str">
            <v>HALFSIM TUENTI PREPAGO PORTABILIDAD: 1 und</v>
          </cell>
          <cell r="AZ337" t="str">
            <v>SIMCARD</v>
          </cell>
          <cell r="BA337" t="str">
            <v/>
          </cell>
        </row>
        <row r="338">
          <cell r="A338" t="str">
            <v>414733187</v>
          </cell>
          <cell r="B338" t="str">
            <v>FLEXTUENTI</v>
          </cell>
          <cell r="C338">
            <v>44942</v>
          </cell>
          <cell r="D338" t="str">
            <v>FLEXNET ECUADOR - FLEXTUENTI</v>
          </cell>
          <cell r="E338" t="str">
            <v>CALLE 28 DE JUNIO S/N Y GARCIA MORENO ENTRADA LLANO GRANDE</v>
          </cell>
          <cell r="H338" t="str">
            <v>170208</v>
          </cell>
          <cell r="I338" t="str">
            <v>QUITO</v>
          </cell>
          <cell r="J338" t="str">
            <v>PICHINCHA</v>
          </cell>
          <cell r="K338" t="str">
            <v>Henry Villamil</v>
          </cell>
          <cell r="L338" t="str">
            <v>TURUBAMBA CALLE MARIA LUISA GOMEZ DE LA TORRE  S28 29 MARIA DEL TRANSITO SORROZA</v>
          </cell>
          <cell r="O338" t="str">
            <v>170605</v>
          </cell>
          <cell r="P338" t="str">
            <v>170605</v>
          </cell>
          <cell r="Q338" t="str">
            <v>PICHINCHA_QUITO_TURUBAMBA</v>
          </cell>
          <cell r="R338" t="str">
            <v>414733187</v>
          </cell>
          <cell r="W338" t="str">
            <v>1752406809</v>
          </cell>
          <cell r="X338" t="str">
            <v>0990983562-0990983562</v>
          </cell>
          <cell r="Z338" t="str">
            <v>henry25villamil@gmail.com</v>
          </cell>
          <cell r="AA338">
            <v>44942</v>
          </cell>
          <cell r="AD338">
            <v>1</v>
          </cell>
          <cell r="AE338">
            <v>1</v>
          </cell>
          <cell r="AH338" t="str">
            <v>SECTOR LUCHA DE LOS POBRES  CASA ESQUINERA DE 1 PISO CON TIENDA FRENTE A GUARDERIA RAYITOS DE LUZ</v>
          </cell>
          <cell r="AI338" t="str">
            <v>DESPACHO</v>
          </cell>
          <cell r="AJ338" t="str">
            <v>Normal</v>
          </cell>
          <cell r="AL338" t="str">
            <v>NO</v>
          </cell>
          <cell r="AN338" t="str">
            <v>TUE portabilidad</v>
          </cell>
          <cell r="AO338" t="str">
            <v>CANAL ONLINE</v>
          </cell>
          <cell r="AP338">
            <v>44942</v>
          </cell>
          <cell r="AR338" t="str">
            <v>FLEXTUENTI_414733187</v>
          </cell>
          <cell r="AS338">
            <v>330872</v>
          </cell>
          <cell r="AT338" t="str">
            <v>D40</v>
          </cell>
          <cell r="AU338" t="str">
            <v>BTC</v>
          </cell>
          <cell r="AV338">
            <v>1</v>
          </cell>
          <cell r="AW338" t="str">
            <v>LOCAL</v>
          </cell>
          <cell r="AX338" t="str">
            <v>ENTREGADO</v>
          </cell>
          <cell r="AY338" t="str">
            <v>HALFSIM TUENTI PREPAGO PORTABILIDAD: 1 und</v>
          </cell>
          <cell r="AZ338" t="str">
            <v>SIMCARD</v>
          </cell>
          <cell r="BA338" t="str">
            <v/>
          </cell>
        </row>
        <row r="339">
          <cell r="A339" t="str">
            <v>414734618</v>
          </cell>
          <cell r="B339" t="str">
            <v>FLEXTUENTI</v>
          </cell>
          <cell r="C339">
            <v>44942</v>
          </cell>
          <cell r="D339" t="str">
            <v>FLEXNET ECUADOR - FLEXTUENTI</v>
          </cell>
          <cell r="E339" t="str">
            <v>CALLE 28 DE JUNIO S/N Y GARCIA MORENO ENTRADA LLANO GRANDE</v>
          </cell>
          <cell r="H339" t="str">
            <v>170208</v>
          </cell>
          <cell r="I339" t="str">
            <v>QUITO</v>
          </cell>
          <cell r="J339" t="str">
            <v>PICHINCHA</v>
          </cell>
          <cell r="K339" t="str">
            <v>Nathaly Colorado</v>
          </cell>
          <cell r="L339" t="str">
            <v>CHILLOGALLO   AV MORAN VALVERDE DPTO 202  AV RUMICHACA NAN</v>
          </cell>
          <cell r="O339" t="str">
            <v>170606</v>
          </cell>
          <cell r="P339" t="str">
            <v>170606</v>
          </cell>
          <cell r="Q339" t="str">
            <v>PICHINCHA_QUITO_CHILLOGALLO</v>
          </cell>
          <cell r="R339" t="str">
            <v>414734618</v>
          </cell>
          <cell r="W339" t="str">
            <v>0804431161</v>
          </cell>
          <cell r="X339" t="str">
            <v>0981940195-0968644870</v>
          </cell>
          <cell r="Z339" t="str">
            <v>nathalycolorado@gmail.com</v>
          </cell>
          <cell r="AA339">
            <v>44942</v>
          </cell>
          <cell r="AD339">
            <v>1</v>
          </cell>
          <cell r="AE339">
            <v>1</v>
          </cell>
          <cell r="AH339" t="str">
            <v>SECTOR LAS CUADRAS ENTREGAR EN LOS CONDOMINIOS LAS CUADRAS DIAGONAL A LA UNIVERSIDAD POLITECNICA SALESIANA CAMPUS SUR LLAMAR PARA LA ENTREGA</v>
          </cell>
          <cell r="AI339" t="str">
            <v>DESPACHO</v>
          </cell>
          <cell r="AJ339" t="str">
            <v>Normal</v>
          </cell>
          <cell r="AL339" t="str">
            <v>NO</v>
          </cell>
          <cell r="AN339" t="str">
            <v>TUE portabilidad</v>
          </cell>
          <cell r="AO339" t="str">
            <v>CANAL ONLINE</v>
          </cell>
          <cell r="AP339">
            <v>44942</v>
          </cell>
          <cell r="AR339" t="str">
            <v>FLEXTUENTI_414734618</v>
          </cell>
          <cell r="AS339">
            <v>330884</v>
          </cell>
          <cell r="AT339" t="str">
            <v>D40</v>
          </cell>
          <cell r="AU339" t="str">
            <v>BTC</v>
          </cell>
          <cell r="AV339">
            <v>1</v>
          </cell>
          <cell r="AW339" t="str">
            <v>LOCAL</v>
          </cell>
          <cell r="AX339" t="str">
            <v>EN_TRANSITO</v>
          </cell>
          <cell r="AY339" t="str">
            <v>HALFSIM TUENTI PREPAGO PORTABILIDAD: 1 und</v>
          </cell>
          <cell r="AZ339" t="str">
            <v>SIMCARD</v>
          </cell>
          <cell r="BA339" t="str">
            <v/>
          </cell>
        </row>
        <row r="340">
          <cell r="A340" t="str">
            <v>414736643</v>
          </cell>
          <cell r="B340" t="str">
            <v>FLEXTUENTI</v>
          </cell>
          <cell r="C340">
            <v>44942</v>
          </cell>
          <cell r="D340" t="str">
            <v>FLEXNET ECUADOR - FLEXTUENTI</v>
          </cell>
          <cell r="E340" t="str">
            <v>CALLE 28 DE JUNIO S/N Y GARCIA MORENO ENTRADA LLANO GRANDE</v>
          </cell>
          <cell r="H340" t="str">
            <v>170208</v>
          </cell>
          <cell r="I340" t="str">
            <v>QUITO</v>
          </cell>
          <cell r="J340" t="str">
            <v>PICHINCHA</v>
          </cell>
          <cell r="K340" t="str">
            <v>ERIK FERNANDO MENDEZ GARCES</v>
          </cell>
          <cell r="L340" t="str">
            <v>CHIGUILPE VIA A LA MERCEDES  E25  KM DOS Y MEDIO</v>
          </cell>
          <cell r="O340" t="str">
            <v>230102</v>
          </cell>
          <cell r="P340" t="str">
            <v>230102</v>
          </cell>
          <cell r="Q340" t="str">
            <v>SANTO DOMINGO DE LOS TSACHILAS_SANTO DOMINGO_CHIGUILPE</v>
          </cell>
          <cell r="R340" t="str">
            <v>414736643</v>
          </cell>
          <cell r="W340" t="str">
            <v>1723236491</v>
          </cell>
          <cell r="X340" t="str">
            <v>0980596118-0980596118</v>
          </cell>
          <cell r="Z340" t="str">
            <v>erikmendez13@gmail.com</v>
          </cell>
          <cell r="AA340">
            <v>44942</v>
          </cell>
          <cell r="AD340">
            <v>1</v>
          </cell>
          <cell r="AE340">
            <v>1</v>
          </cell>
          <cell r="AH340" t="str">
            <v>ENTREGAR EN CNEL ENTRADA VIA LAS MERCEDES DIAGONAL AL BALNEAREO EL ARENAL SOLICITAR INFORMACION EN GUARDIANIA</v>
          </cell>
          <cell r="AI340" t="str">
            <v>DESPACHO</v>
          </cell>
          <cell r="AJ340" t="str">
            <v>Normal</v>
          </cell>
          <cell r="AL340" t="str">
            <v>NO</v>
          </cell>
          <cell r="AN340" t="str">
            <v>TUE portabilidad</v>
          </cell>
          <cell r="AO340" t="str">
            <v>CANAL ONLINE</v>
          </cell>
          <cell r="AP340">
            <v>44942</v>
          </cell>
          <cell r="AR340" t="str">
            <v>FLEXTUENTI_414736643</v>
          </cell>
          <cell r="AS340">
            <v>330668</v>
          </cell>
          <cell r="AT340" t="str">
            <v>D40</v>
          </cell>
          <cell r="AU340" t="str">
            <v>BTC</v>
          </cell>
          <cell r="AV340">
            <v>1</v>
          </cell>
          <cell r="AW340" t="str">
            <v>PROVINCIAL</v>
          </cell>
          <cell r="AX340" t="str">
            <v>ENTREGADO</v>
          </cell>
          <cell r="AY340" t="str">
            <v>HALFSIM TUENTI PREPAGO PORTABILIDAD: 1 und</v>
          </cell>
          <cell r="AZ340" t="str">
            <v>SIMCARD</v>
          </cell>
          <cell r="BA340" t="str">
            <v/>
          </cell>
        </row>
        <row r="341">
          <cell r="A341" t="str">
            <v>414736647</v>
          </cell>
          <cell r="B341" t="str">
            <v>FLEXTUENTI</v>
          </cell>
          <cell r="C341">
            <v>44942</v>
          </cell>
          <cell r="D341" t="str">
            <v>FLEXNET ECUADOR - FLEXTUENTI</v>
          </cell>
          <cell r="E341" t="str">
            <v>CALLE 28 DE JUNIO S/N Y GARCIA MORENO ENTRADA LLANO GRANDE</v>
          </cell>
          <cell r="H341" t="str">
            <v>170208</v>
          </cell>
          <cell r="I341" t="str">
            <v>QUITO</v>
          </cell>
          <cell r="J341" t="str">
            <v>PICHINCHA</v>
          </cell>
          <cell r="K341" t="str">
            <v>jean cedeño</v>
          </cell>
          <cell r="L341" t="str">
            <v>MANTA AV 4 DE NOVIEMBRE  SN  J10</v>
          </cell>
          <cell r="O341" t="str">
            <v>130202</v>
          </cell>
          <cell r="P341" t="str">
            <v>130202</v>
          </cell>
          <cell r="Q341" t="str">
            <v>MANABI_MANTA_MANTA</v>
          </cell>
          <cell r="R341" t="str">
            <v>414736647</v>
          </cell>
          <cell r="W341" t="str">
            <v>1313454710</v>
          </cell>
          <cell r="X341" t="str">
            <v>0968082701-0968082701</v>
          </cell>
          <cell r="Z341" t="str">
            <v>jmolinacedeno192@gmail.com</v>
          </cell>
          <cell r="AA341">
            <v>44942</v>
          </cell>
          <cell r="AD341">
            <v>1</v>
          </cell>
          <cell r="AE341">
            <v>1</v>
          </cell>
          <cell r="AH341" t="str">
            <v>SECTOR JOCAY  EN EL RESTAURANTE ZONA GRILL  JUNTO FISCALIA MANTA</v>
          </cell>
          <cell r="AI341" t="str">
            <v>DESPACHO</v>
          </cell>
          <cell r="AJ341" t="str">
            <v>Normal</v>
          </cell>
          <cell r="AL341" t="str">
            <v>NO</v>
          </cell>
          <cell r="AN341" t="str">
            <v>TUE portabilidad</v>
          </cell>
          <cell r="AO341" t="str">
            <v>CANAL ONLINE</v>
          </cell>
          <cell r="AP341">
            <v>44942</v>
          </cell>
          <cell r="AR341" t="str">
            <v>FLEXTUENTI_414736647</v>
          </cell>
          <cell r="AS341">
            <v>330803</v>
          </cell>
          <cell r="AT341" t="str">
            <v>D40</v>
          </cell>
          <cell r="AU341" t="str">
            <v>BTC</v>
          </cell>
          <cell r="AV341">
            <v>1</v>
          </cell>
          <cell r="AW341" t="str">
            <v>PROVINCIAL</v>
          </cell>
          <cell r="AX341" t="str">
            <v>ENTREGADO</v>
          </cell>
          <cell r="AY341" t="str">
            <v>HALFSIM TUENTI PREPAGO PORTABILIDAD: 1 und</v>
          </cell>
          <cell r="AZ341" t="str">
            <v>SIMCARD</v>
          </cell>
          <cell r="BA341" t="str">
            <v/>
          </cell>
        </row>
        <row r="342">
          <cell r="A342" t="str">
            <v>414736659</v>
          </cell>
          <cell r="B342" t="str">
            <v>FLEXTUENTI</v>
          </cell>
          <cell r="C342">
            <v>44942</v>
          </cell>
          <cell r="D342" t="str">
            <v>FLEXNET ECUADOR - FLEXTUENTI</v>
          </cell>
          <cell r="E342" t="str">
            <v>CALLE 28 DE JUNIO S/N Y GARCIA MORENO ENTRADA LLANO GRANDE</v>
          </cell>
          <cell r="H342" t="str">
            <v>170208</v>
          </cell>
          <cell r="I342" t="str">
            <v>QUITO</v>
          </cell>
          <cell r="J342" t="str">
            <v>PICHINCHA</v>
          </cell>
          <cell r="K342" t="str">
            <v>STEVE JIMENEZ</v>
          </cell>
          <cell r="L342" t="str">
            <v>CONOCOTO MANUELA CANIZARES 14  ESTADIO</v>
          </cell>
          <cell r="O342" t="str">
            <v>170803</v>
          </cell>
          <cell r="P342" t="str">
            <v>170803</v>
          </cell>
          <cell r="Q342" t="str">
            <v>PICHINCHA_QUITO_CONOCOTO</v>
          </cell>
          <cell r="R342" t="str">
            <v>414736659</v>
          </cell>
          <cell r="W342" t="str">
            <v>1103695423</v>
          </cell>
          <cell r="X342" t="str">
            <v>0967265024-0983324223</v>
          </cell>
          <cell r="Z342" t="str">
            <v>PAULIATARIHUANA@YAHOO.COM</v>
          </cell>
          <cell r="AA342">
            <v>44942</v>
          </cell>
          <cell r="AD342">
            <v>1</v>
          </cell>
          <cell r="AE342">
            <v>1</v>
          </cell>
          <cell r="AH342" t="str">
            <v>BARRIO ARGELIA ATRAS DE LA DE ARCH  ENTREGAR EN EL  CONJUNTO COLINDA  CLIENTE SOLICITA QUE SE LE ENTREGUE A LAS 8AM</v>
          </cell>
          <cell r="AI342" t="str">
            <v>DESPACHO</v>
          </cell>
          <cell r="AJ342" t="str">
            <v>Normal</v>
          </cell>
          <cell r="AL342" t="str">
            <v>NO</v>
          </cell>
          <cell r="AN342" t="str">
            <v>TUE portabilidad</v>
          </cell>
          <cell r="AO342" t="str">
            <v>CANAL ONLINE</v>
          </cell>
          <cell r="AP342">
            <v>44942</v>
          </cell>
          <cell r="AR342" t="str">
            <v>FLEXTUENTI_414736659</v>
          </cell>
          <cell r="AS342">
            <v>330670</v>
          </cell>
          <cell r="AT342" t="str">
            <v>D40</v>
          </cell>
          <cell r="AU342" t="str">
            <v>BTC</v>
          </cell>
          <cell r="AV342">
            <v>1</v>
          </cell>
          <cell r="AW342" t="str">
            <v>LOCAL</v>
          </cell>
          <cell r="AX342" t="str">
            <v>EN_TRANSITO</v>
          </cell>
          <cell r="AY342" t="str">
            <v>HALFSIM TUENTI PREPAGO PORTABILIDAD: 1 und</v>
          </cell>
          <cell r="AZ342" t="str">
            <v>SIMCARD</v>
          </cell>
          <cell r="BA342" t="str">
            <v/>
          </cell>
        </row>
        <row r="343">
          <cell r="A343" t="str">
            <v>414736710</v>
          </cell>
          <cell r="B343" t="str">
            <v>FLEXTUENTI</v>
          </cell>
          <cell r="C343">
            <v>44942</v>
          </cell>
          <cell r="D343" t="str">
            <v>FLEXNET ECUADOR - FLEXTUENTI</v>
          </cell>
          <cell r="E343" t="str">
            <v>CALLE 28 DE JUNIO S/N Y GARCIA MORENO ENTRADA LLANO GRANDE</v>
          </cell>
          <cell r="H343" t="str">
            <v>170208</v>
          </cell>
          <cell r="I343" t="str">
            <v>QUITO</v>
          </cell>
          <cell r="J343" t="str">
            <v>PICHINCHA</v>
          </cell>
          <cell r="K343" t="str">
            <v>Patricia Vinces</v>
          </cell>
          <cell r="L343" t="str">
            <v>OFICINA TRAMACO PORTOVIEJO CENTRO DE DISTRIBUCION</v>
          </cell>
          <cell r="O343" t="str">
            <v>PORTOVIEJO</v>
          </cell>
          <cell r="P343" t="str">
            <v>PORTOVIEJO</v>
          </cell>
          <cell r="Q343" t="str">
            <v>MANABI_PORTOVIEJO_</v>
          </cell>
          <cell r="R343" t="str">
            <v>414736710</v>
          </cell>
          <cell r="W343" t="str">
            <v>1314010362</v>
          </cell>
          <cell r="X343" t="str">
            <v>0968390124-0992983938</v>
          </cell>
          <cell r="Z343" t="str">
            <v>pativinces21@gmail.com</v>
          </cell>
          <cell r="AA343">
            <v>44942</v>
          </cell>
          <cell r="AD343">
            <v>1</v>
          </cell>
          <cell r="AE343">
            <v>1</v>
          </cell>
          <cell r="AH343" t="str">
            <v/>
          </cell>
          <cell r="AI343" t="str">
            <v>DESPACHO</v>
          </cell>
          <cell r="AJ343" t="str">
            <v>DERIVADO PICK UP</v>
          </cell>
          <cell r="AL343" t="str">
            <v>NO</v>
          </cell>
          <cell r="AN343" t="str">
            <v>TUE portabilidad</v>
          </cell>
          <cell r="AO343" t="str">
            <v>CANAL ONLINE</v>
          </cell>
          <cell r="AP343">
            <v>44942</v>
          </cell>
          <cell r="AR343" t="str">
            <v>FLEXTUENTI_414736710</v>
          </cell>
          <cell r="AS343">
            <v>330672</v>
          </cell>
          <cell r="AT343" t="str">
            <v>D40</v>
          </cell>
          <cell r="AU343" t="str">
            <v>BTC</v>
          </cell>
          <cell r="AV343">
            <v>1</v>
          </cell>
          <cell r="AW343" t="str">
            <v>PROVINCIAL</v>
          </cell>
          <cell r="AX343" t="str">
            <v>ENTREGADO</v>
          </cell>
          <cell r="AY343" t="str">
            <v>HALFSIM TUENTI PREPAGO PORTABILIDAD: 1 und</v>
          </cell>
          <cell r="AZ343" t="str">
            <v>SIMCARD</v>
          </cell>
          <cell r="BA343" t="str">
            <v/>
          </cell>
        </row>
        <row r="344">
          <cell r="A344" t="str">
            <v>414736721</v>
          </cell>
          <cell r="B344" t="str">
            <v>FLEXTUENTI</v>
          </cell>
          <cell r="C344">
            <v>44942</v>
          </cell>
          <cell r="D344" t="str">
            <v>FLEXNET ECUADOR - FLEXTUENTI</v>
          </cell>
          <cell r="E344" t="str">
            <v>CALLE 28 DE JUNIO S/N Y GARCIA MORENO ENTRADA LLANO GRANDE</v>
          </cell>
          <cell r="H344" t="str">
            <v>170208</v>
          </cell>
          <cell r="I344" t="str">
            <v>QUITO</v>
          </cell>
          <cell r="J344" t="str">
            <v>PICHINCHA</v>
          </cell>
          <cell r="K344" t="str">
            <v>Jorge Luis Martinez Cevallos</v>
          </cell>
          <cell r="L344" t="str">
            <v>CALDERON AV PULULUHAU CASA 21  CARIHUARAZO</v>
          </cell>
          <cell r="O344" t="str">
            <v>170204</v>
          </cell>
          <cell r="P344" t="str">
            <v>170204</v>
          </cell>
          <cell r="Q344" t="str">
            <v>PICHINCHA_QUITO_CALDERON</v>
          </cell>
          <cell r="R344" t="str">
            <v>414736721</v>
          </cell>
          <cell r="W344" t="str">
            <v>1726382045</v>
          </cell>
          <cell r="X344" t="str">
            <v>0978752397-0999987330</v>
          </cell>
          <cell r="Z344" t="str">
            <v>gatoldu199515@hotmail.com</v>
          </cell>
          <cell r="AA344">
            <v>44942</v>
          </cell>
          <cell r="AD344">
            <v>1</v>
          </cell>
          <cell r="AE344">
            <v>1</v>
          </cell>
          <cell r="AH344" t="str">
            <v>SECTOR CARAPUNGO  FRENTE AL COLEGIO LUVEMBURGO  CASA BLANCO DE 2 PISOS</v>
          </cell>
          <cell r="AI344" t="str">
            <v>DESPACHO</v>
          </cell>
          <cell r="AJ344" t="str">
            <v>Normal</v>
          </cell>
          <cell r="AL344" t="str">
            <v>NO</v>
          </cell>
          <cell r="AN344" t="str">
            <v>TUE portabilidad</v>
          </cell>
          <cell r="AO344" t="str">
            <v>CANAL ONLINE</v>
          </cell>
          <cell r="AP344">
            <v>44942</v>
          </cell>
          <cell r="AR344" t="str">
            <v>FLEXTUENTI_414736721</v>
          </cell>
          <cell r="AS344">
            <v>330675</v>
          </cell>
          <cell r="AT344" t="str">
            <v>D40</v>
          </cell>
          <cell r="AU344" t="str">
            <v>BTC</v>
          </cell>
          <cell r="AV344">
            <v>1</v>
          </cell>
          <cell r="AW344" t="str">
            <v>LOCAL</v>
          </cell>
          <cell r="AX344" t="str">
            <v>ENTREGADO</v>
          </cell>
          <cell r="AY344" t="str">
            <v>HALFSIM TUENTI PREPAGO PORTABILIDAD: 1 und</v>
          </cell>
          <cell r="AZ344" t="str">
            <v>SIMCARD</v>
          </cell>
          <cell r="BA344" t="str">
            <v/>
          </cell>
        </row>
        <row r="345">
          <cell r="A345" t="str">
            <v>414736759</v>
          </cell>
          <cell r="B345" t="str">
            <v>FLEXTUENTI</v>
          </cell>
          <cell r="C345">
            <v>44942</v>
          </cell>
          <cell r="D345" t="str">
            <v>FLEXNET ECUADOR - FLEXTUENTI</v>
          </cell>
          <cell r="E345" t="str">
            <v>CALLE 28 DE JUNIO S/N Y GARCIA MORENO ENTRADA LLANO GRANDE</v>
          </cell>
          <cell r="H345" t="str">
            <v>170208</v>
          </cell>
          <cell r="I345" t="str">
            <v>QUITO</v>
          </cell>
          <cell r="J345" t="str">
            <v>PICHINCHA</v>
          </cell>
          <cell r="K345" t="str">
            <v>Sandra López</v>
          </cell>
          <cell r="L345" t="str">
            <v>NAYON  CALLE LEONIDAS PROANO  S13 14  CALLE JOAQUIN LALAMA</v>
          </cell>
          <cell r="O345" t="str">
            <v>170530</v>
          </cell>
          <cell r="P345" t="str">
            <v>170530</v>
          </cell>
          <cell r="Q345" t="str">
            <v>PICHINCHA_QUITO_NAYON</v>
          </cell>
          <cell r="R345" t="str">
            <v>414736759</v>
          </cell>
          <cell r="W345" t="str">
            <v>1723941942</v>
          </cell>
          <cell r="X345" t="str">
            <v>0961916426-0996650033</v>
          </cell>
          <cell r="Z345" t="str">
            <v>karol2hd@hotmail.com</v>
          </cell>
          <cell r="AA345">
            <v>44942</v>
          </cell>
          <cell r="AD345">
            <v>1</v>
          </cell>
          <cell r="AE345">
            <v>1</v>
          </cell>
          <cell r="AH345" t="str">
            <v>BARRIO SAN FRANCISCO DE TANDA CASA ESQUINERA DE 1 PISO EN EL MINIMARKET VICTORIA JUSTO EN LA CURVA A TRES CUADRAS DE LA IGLESIA DE TANDA</v>
          </cell>
          <cell r="AI345" t="str">
            <v>DESPACHO</v>
          </cell>
          <cell r="AJ345" t="str">
            <v>Normal</v>
          </cell>
          <cell r="AL345" t="str">
            <v>NO</v>
          </cell>
          <cell r="AN345" t="str">
            <v>TUE portabilidad</v>
          </cell>
          <cell r="AO345" t="str">
            <v>CANAL ONLINE</v>
          </cell>
          <cell r="AP345">
            <v>44942</v>
          </cell>
          <cell r="AR345" t="str">
            <v>FLEXTUENTI_414736759</v>
          </cell>
          <cell r="AS345">
            <v>330879</v>
          </cell>
          <cell r="AT345" t="str">
            <v>D40</v>
          </cell>
          <cell r="AU345" t="str">
            <v>BTC</v>
          </cell>
          <cell r="AV345">
            <v>1</v>
          </cell>
          <cell r="AW345" t="str">
            <v>LOCAL</v>
          </cell>
          <cell r="AX345" t="str">
            <v>ENTREGADO</v>
          </cell>
          <cell r="AY345" t="str">
            <v>HALFSIM TUENTI PREPAGO PORTABILIDAD: 1 und</v>
          </cell>
          <cell r="AZ345" t="str">
            <v>SIMCARD</v>
          </cell>
          <cell r="BA345" t="str">
            <v/>
          </cell>
        </row>
        <row r="346">
          <cell r="A346" t="str">
            <v>414736768</v>
          </cell>
          <cell r="B346" t="str">
            <v>FLEXTUENTI</v>
          </cell>
          <cell r="C346">
            <v>44942</v>
          </cell>
          <cell r="D346" t="str">
            <v>FLEXNET ECUADOR - FLEXTUENTI</v>
          </cell>
          <cell r="E346" t="str">
            <v>CALLE 28 DE JUNIO S/N Y GARCIA MORENO ENTRADA LLANO GRANDE</v>
          </cell>
          <cell r="H346" t="str">
            <v>170208</v>
          </cell>
          <cell r="I346" t="str">
            <v>QUITO</v>
          </cell>
          <cell r="J346" t="str">
            <v>PICHINCHA</v>
          </cell>
          <cell r="K346" t="str">
            <v>Mirka Oña</v>
          </cell>
          <cell r="L346" t="str">
            <v>CALDERON CARAPUNGO E6  PASAJE JOSE ORBEA</v>
          </cell>
          <cell r="O346" t="str">
            <v>170208</v>
          </cell>
          <cell r="P346" t="str">
            <v>170208</v>
          </cell>
          <cell r="Q346" t="str">
            <v>PICHINCHA_QUITO_CALDERON</v>
          </cell>
          <cell r="R346" t="str">
            <v>414736768</v>
          </cell>
          <cell r="W346" t="str">
            <v>0402177364</v>
          </cell>
          <cell r="X346" t="str">
            <v>0979389734-0998558480</v>
          </cell>
          <cell r="Z346" t="str">
            <v>mirka9984@gmail.com</v>
          </cell>
          <cell r="AA346">
            <v>44942</v>
          </cell>
          <cell r="AD346">
            <v>1</v>
          </cell>
          <cell r="AE346">
            <v>1</v>
          </cell>
          <cell r="AH346" t="str">
            <v>SECTOR LLANO GRANDE ENTREGAR EN CONJUNTO LA VIRGEN DE CALDERON</v>
          </cell>
          <cell r="AI346" t="str">
            <v>DESPACHO</v>
          </cell>
          <cell r="AJ346" t="str">
            <v>Normal</v>
          </cell>
          <cell r="AL346" t="str">
            <v>NO</v>
          </cell>
          <cell r="AN346" t="str">
            <v>TUE portabilidad</v>
          </cell>
          <cell r="AO346" t="str">
            <v>CANAL ONLINE</v>
          </cell>
          <cell r="AP346">
            <v>44942</v>
          </cell>
          <cell r="AR346" t="str">
            <v>FLEXTUENTI_414736768</v>
          </cell>
          <cell r="AS346">
            <v>330883</v>
          </cell>
          <cell r="AT346" t="str">
            <v>D40</v>
          </cell>
          <cell r="AU346" t="str">
            <v>BTC</v>
          </cell>
          <cell r="AV346">
            <v>1</v>
          </cell>
          <cell r="AW346" t="str">
            <v>LOCAL</v>
          </cell>
          <cell r="AX346" t="str">
            <v>EN_TRANSITO</v>
          </cell>
          <cell r="AY346" t="str">
            <v>HALFSIM TUENTI PREPAGO PORTABILIDAD: 1 und</v>
          </cell>
          <cell r="AZ346" t="str">
            <v>SIMCARD</v>
          </cell>
          <cell r="BA346" t="str">
            <v/>
          </cell>
        </row>
        <row r="347">
          <cell r="A347" t="str">
            <v>414736771</v>
          </cell>
          <cell r="B347" t="str">
            <v>FLEXTUENTI</v>
          </cell>
          <cell r="C347">
            <v>44942</v>
          </cell>
          <cell r="D347" t="str">
            <v>FLEXNET ECUADOR - FLEXTUENTI</v>
          </cell>
          <cell r="E347" t="str">
            <v>CALLE 28 DE JUNIO S/N Y GARCIA MORENO ENTRADA LLANO GRANDE</v>
          </cell>
          <cell r="H347" t="str">
            <v>170208</v>
          </cell>
          <cell r="I347" t="str">
            <v>QUITO</v>
          </cell>
          <cell r="J347" t="str">
            <v>PICHINCHA</v>
          </cell>
          <cell r="K347" t="str">
            <v>Lucila Cristina Armijos vera</v>
          </cell>
          <cell r="L347" t="str">
            <v>LA PROVIDENCIA  CALLE KLEBER FRANCO CRUZ SN  SN O CALLE 3ER PJSE 11</v>
          </cell>
          <cell r="O347" t="str">
            <v>070212</v>
          </cell>
          <cell r="P347" t="str">
            <v>070212</v>
          </cell>
          <cell r="Q347" t="str">
            <v>EL ORO_MACHALA_LA PROVIDENCIA</v>
          </cell>
          <cell r="R347" t="str">
            <v>414736771</v>
          </cell>
          <cell r="W347" t="str">
            <v>0704669639</v>
          </cell>
          <cell r="X347" t="str">
            <v>0969594634-0969594634</v>
          </cell>
          <cell r="Z347" t="str">
            <v>ronalmunozwalter@gmail.com</v>
          </cell>
          <cell r="AA347">
            <v>44942</v>
          </cell>
          <cell r="AD347">
            <v>1</v>
          </cell>
          <cell r="AE347">
            <v>1</v>
          </cell>
          <cell r="AH347" t="str">
            <v>CDLA FERNANDO DAQUILEMA  CASA DE 3 PISOS  COLOR AZUL CON PORTON CAFE A MEDIA CUADRA DEL RESTAURANT FAST GRILL CLIENTE DESEA QUE LA ENTREGA SEA A PARTIR DE LAS 14H00</v>
          </cell>
          <cell r="AI347" t="str">
            <v>DESPACHO</v>
          </cell>
          <cell r="AJ347" t="str">
            <v>Normal</v>
          </cell>
          <cell r="AL347" t="str">
            <v>NO</v>
          </cell>
          <cell r="AN347" t="str">
            <v>TUE portabilidad</v>
          </cell>
          <cell r="AO347" t="str">
            <v>CANAL ONLINE</v>
          </cell>
          <cell r="AP347">
            <v>44942</v>
          </cell>
          <cell r="AR347" t="str">
            <v>FLEXTUENTI_414736771</v>
          </cell>
          <cell r="AS347">
            <v>330800</v>
          </cell>
          <cell r="AT347" t="str">
            <v>D40</v>
          </cell>
          <cell r="AU347" t="str">
            <v>BTC</v>
          </cell>
          <cell r="AV347">
            <v>1</v>
          </cell>
          <cell r="AW347" t="str">
            <v>PROVINCIAL</v>
          </cell>
          <cell r="AX347" t="str">
            <v>INCIDENCIA</v>
          </cell>
          <cell r="AY347" t="str">
            <v>HALFSIM TUENTI PREPAGO PORTABILIDAD: 1 und</v>
          </cell>
          <cell r="AZ347" t="str">
            <v>SIMCARD</v>
          </cell>
          <cell r="BA347" t="str">
            <v/>
          </cell>
        </row>
        <row r="348">
          <cell r="A348" t="str">
            <v>414736772</v>
          </cell>
          <cell r="B348" t="str">
            <v>FLEXTUENTI</v>
          </cell>
          <cell r="C348">
            <v>44942</v>
          </cell>
          <cell r="D348" t="str">
            <v>FLEXNET ECUADOR - FLEXTUENTI</v>
          </cell>
          <cell r="E348" t="str">
            <v>CALLE 28 DE JUNIO S/N Y GARCIA MORENO ENTRADA LLANO GRANDE</v>
          </cell>
          <cell r="H348" t="str">
            <v>170208</v>
          </cell>
          <cell r="I348" t="str">
            <v>QUITO</v>
          </cell>
          <cell r="J348" t="str">
            <v>PICHINCHA</v>
          </cell>
          <cell r="K348" t="str">
            <v>Evelyn Mayerly Sánchez dugarte</v>
          </cell>
          <cell r="L348" t="str">
            <v>LLANO CHICO  17 DE SEPTIEMBRE SN FABIAN PAEZ</v>
          </cell>
          <cell r="O348" t="str">
            <v>170165</v>
          </cell>
          <cell r="P348" t="str">
            <v>170165</v>
          </cell>
          <cell r="Q348" t="str">
            <v>PICHINCHA_QUITO_LLANO CHICO</v>
          </cell>
          <cell r="R348" t="str">
            <v>414736772</v>
          </cell>
          <cell r="W348" t="str">
            <v>1760683555</v>
          </cell>
          <cell r="X348" t="str">
            <v>0987372692-0962976947</v>
          </cell>
          <cell r="Z348" t="str">
            <v>evelyn.sanchezdugarte@gmail.com</v>
          </cell>
          <cell r="AA348">
            <v>44942</v>
          </cell>
          <cell r="AD348">
            <v>1</v>
          </cell>
          <cell r="AE348">
            <v>1</v>
          </cell>
          <cell r="AH348" t="str">
            <v>SECTOR LLANO CHICO FRENTE  A EMPRESA ELECTRICA CASA 1 PISO COLOR ROJO PORTON NEGRO</v>
          </cell>
          <cell r="AI348" t="str">
            <v>DESPACHO</v>
          </cell>
          <cell r="AJ348" t="str">
            <v>Normal</v>
          </cell>
          <cell r="AL348" t="str">
            <v>NO</v>
          </cell>
          <cell r="AN348" t="str">
            <v>TUE portabilidad</v>
          </cell>
          <cell r="AO348" t="str">
            <v>CANAL ONLINE</v>
          </cell>
          <cell r="AP348">
            <v>44942</v>
          </cell>
          <cell r="AR348" t="str">
            <v>FLEXTUENTI_414736772</v>
          </cell>
          <cell r="AS348">
            <v>330881</v>
          </cell>
          <cell r="AT348" t="str">
            <v>D40</v>
          </cell>
          <cell r="AU348" t="str">
            <v>BTC</v>
          </cell>
          <cell r="AV348">
            <v>1</v>
          </cell>
          <cell r="AW348" t="str">
            <v>LOCAL</v>
          </cell>
          <cell r="AX348" t="str">
            <v>ENTREGADO</v>
          </cell>
          <cell r="AY348" t="str">
            <v>HALFSIM TUENTI PREPAGO PORTABILIDAD: 1 und</v>
          </cell>
          <cell r="AZ348" t="str">
            <v>SIMCARD</v>
          </cell>
          <cell r="BA348" t="str">
            <v/>
          </cell>
        </row>
        <row r="349">
          <cell r="A349" t="str">
            <v>414736777</v>
          </cell>
          <cell r="B349" t="str">
            <v>FLEXTUENTI</v>
          </cell>
          <cell r="C349">
            <v>44942</v>
          </cell>
          <cell r="D349" t="str">
            <v>FLEXNET ECUADOR - FLEXTUENTI</v>
          </cell>
          <cell r="E349" t="str">
            <v>CALLE 28 DE JUNIO S/N Y GARCIA MORENO ENTRADA LLANO GRANDE</v>
          </cell>
          <cell r="H349" t="str">
            <v>170208</v>
          </cell>
          <cell r="I349" t="str">
            <v>QUITO</v>
          </cell>
          <cell r="J349" t="str">
            <v>PICHINCHA</v>
          </cell>
          <cell r="K349" t="str">
            <v>Francisco Alejandro Aguirre Lopez</v>
          </cell>
          <cell r="L349" t="str">
            <v>CUMBAYA CALLE E  SN  CALLE C LA DEL ESTABLO</v>
          </cell>
          <cell r="O349" t="str">
            <v>170904</v>
          </cell>
          <cell r="P349" t="str">
            <v>170904</v>
          </cell>
          <cell r="Q349" t="str">
            <v>PICHINCHA_QUITO_CUMBAYA</v>
          </cell>
          <cell r="R349" t="str">
            <v>414736777</v>
          </cell>
          <cell r="W349" t="str">
            <v>1722048830</v>
          </cell>
          <cell r="X349" t="str">
            <v>0980421674-0998103229</v>
          </cell>
          <cell r="Z349" t="str">
            <v>fcevallos@sicmaecuador.com</v>
          </cell>
          <cell r="AA349">
            <v>44942</v>
          </cell>
          <cell r="AD349">
            <v>1</v>
          </cell>
          <cell r="AE349">
            <v>1</v>
          </cell>
          <cell r="AH349" t="str">
            <v>SECTOR SAN JUAN DE CUMBAYA DIAGONAL AL LOCAL ES ESTABLO   ENTREGAR EN EL EDIFICIO SITE CENTER  COLOR BLANCO</v>
          </cell>
          <cell r="AI349" t="str">
            <v>DESPACHO</v>
          </cell>
          <cell r="AJ349" t="str">
            <v>Normal</v>
          </cell>
          <cell r="AL349" t="str">
            <v>NO</v>
          </cell>
          <cell r="AN349" t="str">
            <v>TUE portabilidad</v>
          </cell>
          <cell r="AO349" t="str">
            <v>CANAL ONLINE</v>
          </cell>
          <cell r="AP349">
            <v>44942</v>
          </cell>
          <cell r="AR349" t="str">
            <v>FLEXTUENTI_414736777</v>
          </cell>
          <cell r="AS349">
            <v>330885</v>
          </cell>
          <cell r="AT349" t="str">
            <v>D40</v>
          </cell>
          <cell r="AU349" t="str">
            <v>BTC</v>
          </cell>
          <cell r="AV349">
            <v>1</v>
          </cell>
          <cell r="AW349" t="str">
            <v>LOCAL</v>
          </cell>
          <cell r="AX349" t="str">
            <v>EN_TRANSITO</v>
          </cell>
          <cell r="AY349" t="str">
            <v>HALFSIM TUENTI PREPAGO PORTABILIDAD: 1 und</v>
          </cell>
          <cell r="AZ349" t="str">
            <v>SIMCARD</v>
          </cell>
          <cell r="BA349" t="str">
            <v/>
          </cell>
        </row>
        <row r="350">
          <cell r="A350" t="str">
            <v>414736824</v>
          </cell>
          <cell r="B350" t="str">
            <v>FLEXTUENTI</v>
          </cell>
          <cell r="C350">
            <v>44942</v>
          </cell>
          <cell r="D350" t="str">
            <v>FLEXNET ECUADOR - FLEXTUENTI</v>
          </cell>
          <cell r="E350" t="str">
            <v>CALLE 28 DE JUNIO S/N Y GARCIA MORENO ENTRADA LLANO GRANDE</v>
          </cell>
          <cell r="H350" t="str">
            <v>170208</v>
          </cell>
          <cell r="I350" t="str">
            <v>QUITO</v>
          </cell>
          <cell r="J350" t="str">
            <v>PICHINCHA</v>
          </cell>
          <cell r="K350" t="str">
            <v>Francisco Alejandro Aguirre Lopez</v>
          </cell>
          <cell r="L350" t="str">
            <v>CUMBAYA CALLE E  SN  CALLE C LA DEL ESTABLO</v>
          </cell>
          <cell r="O350" t="str">
            <v>CALLE C LA DEL ESTABLO</v>
          </cell>
          <cell r="P350" t="str">
            <v>CALLE C LA DEL ESTABLO</v>
          </cell>
          <cell r="Q350" t="str">
            <v>PICHINCHA_QUITO_CUMBAYA</v>
          </cell>
          <cell r="R350" t="str">
            <v>414736824</v>
          </cell>
          <cell r="W350" t="str">
            <v>1722048830</v>
          </cell>
          <cell r="X350" t="str">
            <v>0939159198-0980421674</v>
          </cell>
          <cell r="Z350" t="str">
            <v>fcevallos@sicmaecuador.com</v>
          </cell>
          <cell r="AA350">
            <v>44942</v>
          </cell>
          <cell r="AD350">
            <v>1</v>
          </cell>
          <cell r="AE350">
            <v>1</v>
          </cell>
          <cell r="AH350" t="str">
            <v>SECTOR SAN JUAN DE CUMBAYA DIAGONAL AL LOCAL ES ESTABLO   ENTREGAR EN EL EDIFICIO SITE CENTER  COLOR BLANCO</v>
          </cell>
          <cell r="AI350" t="str">
            <v>DESPACHO</v>
          </cell>
          <cell r="AJ350" t="str">
            <v>Normal</v>
          </cell>
          <cell r="AL350" t="str">
            <v>NO</v>
          </cell>
          <cell r="AN350" t="str">
            <v>TUE portabilidad</v>
          </cell>
          <cell r="AO350" t="str">
            <v>CANAL ONLINE</v>
          </cell>
          <cell r="AP350">
            <v>44942</v>
          </cell>
          <cell r="AR350" t="str">
            <v>FLEXTUENTI_414736824</v>
          </cell>
          <cell r="AS350">
            <v>330878</v>
          </cell>
          <cell r="AT350" t="str">
            <v>D40</v>
          </cell>
          <cell r="AU350" t="str">
            <v>BTC</v>
          </cell>
          <cell r="AV350">
            <v>1</v>
          </cell>
          <cell r="AW350" t="str">
            <v>LOCAL</v>
          </cell>
          <cell r="AX350" t="str">
            <v>EN_TRANSITO</v>
          </cell>
          <cell r="AY350" t="str">
            <v>HALFSIM TUENTI PREPAGO PORTABILIDAD: 1 und</v>
          </cell>
          <cell r="AZ350" t="str">
            <v>SIMCARD</v>
          </cell>
          <cell r="BA350" t="str">
            <v/>
          </cell>
        </row>
        <row r="351">
          <cell r="A351" t="str">
            <v>414736825</v>
          </cell>
          <cell r="B351" t="str">
            <v>FLEXTUENTI</v>
          </cell>
          <cell r="C351">
            <v>44942</v>
          </cell>
          <cell r="D351" t="str">
            <v>FLEXNET ECUADOR - FLEXTUENTI</v>
          </cell>
          <cell r="E351" t="str">
            <v>CALLE 28 DE JUNIO S/N Y GARCIA MORENO ENTRADA LLANO GRANDE</v>
          </cell>
          <cell r="H351" t="str">
            <v>170208</v>
          </cell>
          <cell r="I351" t="str">
            <v>QUITO</v>
          </cell>
          <cell r="J351" t="str">
            <v>PICHINCHA</v>
          </cell>
          <cell r="K351" t="str">
            <v>Francisco Alejandro Aguirre Lopez</v>
          </cell>
          <cell r="L351" t="str">
            <v>CUMBAYA  CALLE E  TORRE 3 OFIC 207  CALLE C LA DEL ESTABLO</v>
          </cell>
          <cell r="O351" t="str">
            <v>170904</v>
          </cell>
          <cell r="P351" t="str">
            <v>170904</v>
          </cell>
          <cell r="Q351" t="str">
            <v>PICHINCHA_QUITO_CUMBAYA</v>
          </cell>
          <cell r="R351" t="str">
            <v>414736825</v>
          </cell>
          <cell r="W351" t="str">
            <v>1722048830</v>
          </cell>
          <cell r="X351" t="str">
            <v>0985596321-0980421674</v>
          </cell>
          <cell r="Z351" t="str">
            <v>fcevallos@sicmaecuador.com</v>
          </cell>
          <cell r="AA351">
            <v>44942</v>
          </cell>
          <cell r="AD351">
            <v>1</v>
          </cell>
          <cell r="AE351">
            <v>1</v>
          </cell>
          <cell r="AH351" t="str">
            <v>SECTOR SAN JUAN DE CUMBAYA ENTREGAR EN EL EDIFICIO SITE CENTER DE COLOR BLANCO DIAGONAL AL LOCAL EL ESTABLO</v>
          </cell>
          <cell r="AI351" t="str">
            <v>DESPACHO</v>
          </cell>
          <cell r="AJ351" t="str">
            <v>Normal</v>
          </cell>
          <cell r="AL351" t="str">
            <v>NO</v>
          </cell>
          <cell r="AN351" t="str">
            <v>TUE portabilidad</v>
          </cell>
          <cell r="AO351" t="str">
            <v>CANAL ONLINE</v>
          </cell>
          <cell r="AP351">
            <v>44942</v>
          </cell>
          <cell r="AR351" t="str">
            <v>FLEXTUENTI_414736825</v>
          </cell>
          <cell r="AS351">
            <v>330882</v>
          </cell>
          <cell r="AT351" t="str">
            <v>D40</v>
          </cell>
          <cell r="AU351" t="str">
            <v>BTC</v>
          </cell>
          <cell r="AV351">
            <v>1</v>
          </cell>
          <cell r="AW351" t="str">
            <v>LOCAL</v>
          </cell>
          <cell r="AX351" t="str">
            <v>EN_TRANSITO</v>
          </cell>
          <cell r="AY351" t="str">
            <v>HALFSIM TUENTI PREPAGO PORTABILIDAD: 1 und</v>
          </cell>
          <cell r="AZ351" t="str">
            <v>SIMCARD</v>
          </cell>
          <cell r="BA351" t="str">
            <v/>
          </cell>
        </row>
        <row r="352">
          <cell r="A352" t="str">
            <v>414736827</v>
          </cell>
          <cell r="B352" t="str">
            <v>FLEXTUENTI</v>
          </cell>
          <cell r="C352">
            <v>44942</v>
          </cell>
          <cell r="D352" t="str">
            <v>FLEXNET ECUADOR - FLEXTUENTI</v>
          </cell>
          <cell r="E352" t="str">
            <v>CALLE 28 DE JUNIO S/N Y GARCIA MORENO ENTRADA LLANO GRANDE</v>
          </cell>
          <cell r="H352" t="str">
            <v>170208</v>
          </cell>
          <cell r="I352" t="str">
            <v>QUITO</v>
          </cell>
          <cell r="J352" t="str">
            <v>PICHINCHA</v>
          </cell>
          <cell r="K352" t="str">
            <v>Francisco Alejandro Aguirre Lopez</v>
          </cell>
          <cell r="L352" t="str">
            <v>CUMBAYA CALLE E  TORRE 3 OFIC 207 CALLE C LA DEL ESTABLO</v>
          </cell>
          <cell r="O352" t="str">
            <v>170904</v>
          </cell>
          <cell r="P352" t="str">
            <v>170904</v>
          </cell>
          <cell r="Q352" t="str">
            <v>PICHINCHA_QUITO_CUMBAYA</v>
          </cell>
          <cell r="R352" t="str">
            <v>414736827</v>
          </cell>
          <cell r="W352" t="str">
            <v>1722048830</v>
          </cell>
          <cell r="X352" t="str">
            <v>0982504698-0980421674</v>
          </cell>
          <cell r="Z352" t="str">
            <v>fcevallos@sicmaecuador.com</v>
          </cell>
          <cell r="AA352">
            <v>44942</v>
          </cell>
          <cell r="AD352">
            <v>1</v>
          </cell>
          <cell r="AE352">
            <v>1</v>
          </cell>
          <cell r="AH352" t="str">
            <v>SECTOR SAN JUAN DE CUMBAYA ENTREGAR EN EL EDIFICIO SITE CENTER DE  COLOR BLANCO DIAGONAL AL LOCAL EL ESTABLO</v>
          </cell>
          <cell r="AI352" t="str">
            <v>DESPACHO</v>
          </cell>
          <cell r="AJ352" t="str">
            <v>Normal</v>
          </cell>
          <cell r="AL352" t="str">
            <v>NO</v>
          </cell>
          <cell r="AN352" t="str">
            <v>TUE portabilidad</v>
          </cell>
          <cell r="AO352" t="str">
            <v>CANAL ONLINE</v>
          </cell>
          <cell r="AP352">
            <v>44942</v>
          </cell>
          <cell r="AR352" t="str">
            <v>FLEXTUENTI_414736827</v>
          </cell>
          <cell r="AS352">
            <v>330880</v>
          </cell>
          <cell r="AT352" t="str">
            <v>D40</v>
          </cell>
          <cell r="AU352" t="str">
            <v>BTC</v>
          </cell>
          <cell r="AV352">
            <v>1</v>
          </cell>
          <cell r="AW352" t="str">
            <v>LOCAL</v>
          </cell>
          <cell r="AX352" t="str">
            <v>EN_TRANSITO</v>
          </cell>
          <cell r="AY352" t="str">
            <v>HALFSIM TUENTI PREPAGO PORTABILIDAD: 1 und</v>
          </cell>
          <cell r="AZ352" t="str">
            <v>SIMCARD</v>
          </cell>
          <cell r="BA352" t="str">
            <v/>
          </cell>
        </row>
        <row r="353">
          <cell r="A353" t="str">
            <v>414736875</v>
          </cell>
          <cell r="B353" t="str">
            <v>FLEXTUENTI</v>
          </cell>
          <cell r="C353">
            <v>44942</v>
          </cell>
          <cell r="D353" t="str">
            <v>FLEXNET ECUADOR - FLEXTUENTI</v>
          </cell>
          <cell r="E353" t="str">
            <v>CALLE 28 DE JUNIO S/N Y GARCIA MORENO ENTRADA LLANO GRANDE</v>
          </cell>
          <cell r="H353" t="str">
            <v>170208</v>
          </cell>
          <cell r="I353" t="str">
            <v>QUITO</v>
          </cell>
          <cell r="J353" t="str">
            <v>PICHINCHA</v>
          </cell>
          <cell r="K353" t="str">
            <v>Roddy Lascano</v>
          </cell>
          <cell r="L353" t="str">
            <v>OFICINA TRAMACO MANTA CENTRO DE DISTRIBUCION</v>
          </cell>
          <cell r="O353" t="str">
            <v>MANTA</v>
          </cell>
          <cell r="P353" t="str">
            <v>MANTA</v>
          </cell>
          <cell r="Q353" t="str">
            <v>MANABI_MANTA_</v>
          </cell>
          <cell r="R353" t="str">
            <v>414736875</v>
          </cell>
          <cell r="W353" t="str">
            <v>1313096677</v>
          </cell>
          <cell r="X353" t="str">
            <v>0980385522-0987019829</v>
          </cell>
          <cell r="Z353" t="str">
            <v>roddy1992lascano@outlook.es</v>
          </cell>
          <cell r="AA353">
            <v>44942</v>
          </cell>
          <cell r="AD353">
            <v>1</v>
          </cell>
          <cell r="AE353">
            <v>1</v>
          </cell>
          <cell r="AH353" t="str">
            <v/>
          </cell>
          <cell r="AI353" t="str">
            <v>DESPACHO</v>
          </cell>
          <cell r="AJ353" t="str">
            <v>DERIVADO PICK UP</v>
          </cell>
          <cell r="AL353" t="str">
            <v>NO</v>
          </cell>
          <cell r="AN353" t="str">
            <v>TUE portabilidad</v>
          </cell>
          <cell r="AO353" t="str">
            <v>CANAL ONLINE</v>
          </cell>
          <cell r="AP353">
            <v>44942</v>
          </cell>
          <cell r="AR353" t="str">
            <v>FLEXTUENTI_414736875</v>
          </cell>
          <cell r="AS353">
            <v>330886</v>
          </cell>
          <cell r="AT353" t="str">
            <v>D40</v>
          </cell>
          <cell r="AU353" t="str">
            <v>BTC</v>
          </cell>
          <cell r="AV353">
            <v>1</v>
          </cell>
          <cell r="AW353" t="str">
            <v>PROVINCIAL</v>
          </cell>
          <cell r="AX353" t="str">
            <v>EN_TRANSITO</v>
          </cell>
          <cell r="AY353" t="str">
            <v>HALFSIM TUENTI PREPAGO PORTABILIDAD: 1 und</v>
          </cell>
          <cell r="AZ353" t="str">
            <v>SIMCARD</v>
          </cell>
          <cell r="BA353" t="str">
            <v/>
          </cell>
        </row>
        <row r="354">
          <cell r="A354" t="str">
            <v>414736876</v>
          </cell>
          <cell r="B354" t="str">
            <v>FLEXTUENTI</v>
          </cell>
          <cell r="C354">
            <v>44942</v>
          </cell>
          <cell r="D354" t="str">
            <v>FLEXNET ECUADOR - FLEXTUENTI</v>
          </cell>
          <cell r="E354" t="str">
            <v>CALLE 28 DE JUNIO S/N Y GARCIA MORENO ENTRADA LLANO GRANDE</v>
          </cell>
          <cell r="H354" t="str">
            <v>170208</v>
          </cell>
          <cell r="I354" t="str">
            <v>QUITO</v>
          </cell>
          <cell r="J354" t="str">
            <v>PICHINCHA</v>
          </cell>
          <cell r="K354" t="str">
            <v>Ana Valeria Becerra Becerra</v>
          </cell>
          <cell r="L354" t="str">
            <v>SOLANDA  CALLE  JUAN BARREIRO  OE4 277 CIPRIANO ALVARADO</v>
          </cell>
          <cell r="O354" t="str">
            <v>170606</v>
          </cell>
          <cell r="P354" t="str">
            <v>170606</v>
          </cell>
          <cell r="Q354" t="str">
            <v>PICHINCHA_QUITO_SOLANDA</v>
          </cell>
          <cell r="R354" t="str">
            <v>414736876</v>
          </cell>
          <cell r="W354" t="str">
            <v>1713076394</v>
          </cell>
          <cell r="X354" t="str">
            <v>0969065015-0958874510</v>
          </cell>
          <cell r="Z354" t="str">
            <v>valery_2222_1@hotmail.com</v>
          </cell>
          <cell r="AA354">
            <v>44942</v>
          </cell>
          <cell r="AD354">
            <v>1</v>
          </cell>
          <cell r="AE354">
            <v>1</v>
          </cell>
          <cell r="AH354" t="str">
            <v>SECTOR SOLANDA  1 CASA DE 2 PISOS COLOE VERDE A 1 CUADRA CASA SOMOS SOLANDA</v>
          </cell>
          <cell r="AI354" t="str">
            <v>DESPACHO</v>
          </cell>
          <cell r="AJ354" t="str">
            <v>Normal</v>
          </cell>
          <cell r="AL354" t="str">
            <v>NO</v>
          </cell>
          <cell r="AN354" t="str">
            <v>TUE portabilidad</v>
          </cell>
          <cell r="AO354" t="str">
            <v>CANAL ONLINE</v>
          </cell>
          <cell r="AP354">
            <v>44942</v>
          </cell>
          <cell r="AR354" t="str">
            <v>FLEXTUENTI_414736876</v>
          </cell>
          <cell r="AS354">
            <v>330808</v>
          </cell>
          <cell r="AT354" t="str">
            <v>D40</v>
          </cell>
          <cell r="AU354" t="str">
            <v>BTC</v>
          </cell>
          <cell r="AV354">
            <v>1</v>
          </cell>
          <cell r="AW354" t="str">
            <v>LOCAL</v>
          </cell>
          <cell r="AX354" t="str">
            <v>EN_TRANSITO</v>
          </cell>
          <cell r="AY354" t="str">
            <v>HALFSIM TUENTI PREPAGO PORTABILIDAD: 1 und</v>
          </cell>
          <cell r="AZ354" t="str">
            <v>SIMCARD</v>
          </cell>
          <cell r="BA354" t="str">
            <v/>
          </cell>
        </row>
        <row r="355">
          <cell r="A355" t="str">
            <v>414736881</v>
          </cell>
          <cell r="B355" t="str">
            <v>FLEXTUENTI</v>
          </cell>
          <cell r="C355">
            <v>44942</v>
          </cell>
          <cell r="D355" t="str">
            <v>FLEXNET ECUADOR - FLEXTUENTI</v>
          </cell>
          <cell r="E355" t="str">
            <v>CALLE 28 DE JUNIO S/N Y GARCIA MORENO ENTRADA LLANO GRANDE</v>
          </cell>
          <cell r="H355" t="str">
            <v>170208</v>
          </cell>
          <cell r="I355" t="str">
            <v>QUITO</v>
          </cell>
          <cell r="J355" t="str">
            <v>PICHINCHA</v>
          </cell>
          <cell r="K355" t="str">
            <v>Jorge Cuzco</v>
          </cell>
          <cell r="L355" t="str">
            <v>HERMANO MIGUEL CALLE  CIMARRONES  SN  CALLE  PALMIRA</v>
          </cell>
          <cell r="O355" t="str">
            <v>010107</v>
          </cell>
          <cell r="P355" t="str">
            <v>010107</v>
          </cell>
          <cell r="Q355" t="str">
            <v>AZUAY_CUENCA_HERMANO MIGUEL</v>
          </cell>
          <cell r="R355" t="str">
            <v>414736881</v>
          </cell>
          <cell r="W355" t="str">
            <v>0302012497</v>
          </cell>
          <cell r="X355" t="str">
            <v>0961527328-0992628309</v>
          </cell>
          <cell r="Z355" t="str">
            <v>metallabec@gmail.com</v>
          </cell>
          <cell r="AA355">
            <v>44942</v>
          </cell>
          <cell r="AD355">
            <v>1</v>
          </cell>
          <cell r="AE355">
            <v>1</v>
          </cell>
          <cell r="AH355" t="str">
            <v>CDLA UNCOVIA ENTREGAR EN METAL LAB DIAGONAL A CENTRO DE SALUD TIPO A UNCOVIA</v>
          </cell>
          <cell r="AI355" t="str">
            <v>DESPACHO</v>
          </cell>
          <cell r="AJ355" t="str">
            <v>Normal</v>
          </cell>
          <cell r="AL355" t="str">
            <v>NO</v>
          </cell>
          <cell r="AN355" t="str">
            <v>TUE portabilidad</v>
          </cell>
          <cell r="AO355" t="str">
            <v>CANAL ONLINE</v>
          </cell>
          <cell r="AP355">
            <v>44942</v>
          </cell>
          <cell r="AR355" t="str">
            <v>FLEXTUENTI_414736881</v>
          </cell>
          <cell r="AS355">
            <v>330804</v>
          </cell>
          <cell r="AT355" t="str">
            <v>D40</v>
          </cell>
          <cell r="AU355" t="str">
            <v>BTC</v>
          </cell>
          <cell r="AV355">
            <v>1</v>
          </cell>
          <cell r="AW355" t="str">
            <v>PROVINCIAL</v>
          </cell>
          <cell r="AX355" t="str">
            <v>EN_TRANSITO</v>
          </cell>
          <cell r="AY355" t="str">
            <v>HALFSIM TUENTI PREPAGO PORTABILIDAD: 1 und</v>
          </cell>
          <cell r="AZ355" t="str">
            <v>SIMCARD</v>
          </cell>
          <cell r="BA355" t="str">
            <v/>
          </cell>
        </row>
        <row r="356">
          <cell r="A356" t="str">
            <v>414736886</v>
          </cell>
          <cell r="B356" t="str">
            <v>FLEXTUENTI</v>
          </cell>
          <cell r="C356">
            <v>44942</v>
          </cell>
          <cell r="D356" t="str">
            <v>FLEXNET ECUADOR - FLEXTUENTI</v>
          </cell>
          <cell r="E356" t="str">
            <v>CALLE 28 DE JUNIO S/N Y GARCIA MORENO ENTRADA LLANO GRANDE</v>
          </cell>
          <cell r="H356" t="str">
            <v>170208</v>
          </cell>
          <cell r="I356" t="str">
            <v>QUITO</v>
          </cell>
          <cell r="J356" t="str">
            <v>PICHINCHA</v>
          </cell>
          <cell r="K356" t="str">
            <v>JOSE CEDEÑO ALMEIDA</v>
          </cell>
          <cell r="L356" t="str">
            <v>CONOCOTO   AUT GRAL RUMINAHUI SN  SN O PSJE LOS TULIPANES</v>
          </cell>
          <cell r="O356" t="str">
            <v>170802</v>
          </cell>
          <cell r="P356" t="str">
            <v>170802</v>
          </cell>
          <cell r="Q356" t="str">
            <v>PICHINCHA_QUITO_CONOCOTO</v>
          </cell>
          <cell r="R356" t="str">
            <v>414736886</v>
          </cell>
          <cell r="W356" t="str">
            <v>1718881004</v>
          </cell>
          <cell r="X356" t="str">
            <v>0997370986-0986598222</v>
          </cell>
          <cell r="Z356" t="str">
            <v>allanbejar.itelbas@gmail.com</v>
          </cell>
          <cell r="AA356">
            <v>44942</v>
          </cell>
          <cell r="AD356">
            <v>1</v>
          </cell>
          <cell r="AE356">
            <v>1</v>
          </cell>
          <cell r="AH356" t="str">
            <v>SECTOR LA PAMPA ENTREGAR EN EL RESTARANTE EL MORRON A LA VUELTA DE FIBRATEC EC LLAMAR PARA LA ENTREGA</v>
          </cell>
          <cell r="AI356" t="str">
            <v>DESPACHO</v>
          </cell>
          <cell r="AJ356" t="str">
            <v>Normal</v>
          </cell>
          <cell r="AL356" t="str">
            <v>NO</v>
          </cell>
          <cell r="AN356" t="str">
            <v>TUE portabilidad</v>
          </cell>
          <cell r="AO356" t="str">
            <v>CANAL ONLINE</v>
          </cell>
          <cell r="AP356">
            <v>44942</v>
          </cell>
          <cell r="AR356" t="str">
            <v>FLEXTUENTI_414736886</v>
          </cell>
          <cell r="AS356">
            <v>330810</v>
          </cell>
          <cell r="AT356" t="str">
            <v>D40</v>
          </cell>
          <cell r="AU356" t="str">
            <v>BTC</v>
          </cell>
          <cell r="AV356">
            <v>1</v>
          </cell>
          <cell r="AW356" t="str">
            <v>LOCAL</v>
          </cell>
          <cell r="AX356" t="str">
            <v>ENTREGADO</v>
          </cell>
          <cell r="AY356" t="str">
            <v>HALFSIM TUENTI PREPAGO PORTABILIDAD: 1 und</v>
          </cell>
          <cell r="AZ356" t="str">
            <v>SIMCARD</v>
          </cell>
          <cell r="BA356" t="str">
            <v/>
          </cell>
        </row>
        <row r="357">
          <cell r="A357" t="str">
            <v>414736923</v>
          </cell>
          <cell r="B357" t="str">
            <v>FLEXTUENTI</v>
          </cell>
          <cell r="C357">
            <v>44942</v>
          </cell>
          <cell r="D357" t="str">
            <v>FLEXNET ECUADOR - FLEXTUENTI</v>
          </cell>
          <cell r="E357" t="str">
            <v>CALLE 28 DE JUNIO S/N Y GARCIA MORENO ENTRADA LLANO GRANDE</v>
          </cell>
          <cell r="H357" t="str">
            <v>170208</v>
          </cell>
          <cell r="I357" t="str">
            <v>QUITO</v>
          </cell>
          <cell r="J357" t="str">
            <v>PICHINCHA</v>
          </cell>
          <cell r="K357" t="str">
            <v>JOSE CEDEÑO</v>
          </cell>
          <cell r="L357" t="str">
            <v>CONOCOTO   AUT GRAL RUMINAHUI SN  SN O PSJE LOS TULIPANES</v>
          </cell>
          <cell r="O357" t="str">
            <v>170802</v>
          </cell>
          <cell r="P357" t="str">
            <v>170802</v>
          </cell>
          <cell r="Q357" t="str">
            <v>PICHINCHA_QUITO_CONOCOTO</v>
          </cell>
          <cell r="R357" t="str">
            <v>414736923</v>
          </cell>
          <cell r="W357" t="str">
            <v>1718881004</v>
          </cell>
          <cell r="X357" t="str">
            <v>0997921861-0986598222</v>
          </cell>
          <cell r="Z357" t="str">
            <v>allanbejar.itelbas@gmail.com</v>
          </cell>
          <cell r="AA357">
            <v>44942</v>
          </cell>
          <cell r="AD357">
            <v>1</v>
          </cell>
          <cell r="AE357">
            <v>1</v>
          </cell>
          <cell r="AH357" t="str">
            <v>SECTOR CONOCOTO  ENTREGAR EN EL RESTARANTE EL MORRON A LA DIAGONAL A  FIBRATEC EC LLAMAR PARA LA ENTREGA</v>
          </cell>
          <cell r="AI357" t="str">
            <v>DESPACHO</v>
          </cell>
          <cell r="AJ357" t="str">
            <v>Normal</v>
          </cell>
          <cell r="AL357" t="str">
            <v>NO</v>
          </cell>
          <cell r="AN357" t="str">
            <v>TUE portabilidad</v>
          </cell>
          <cell r="AO357" t="str">
            <v>CANAL ONLINE</v>
          </cell>
          <cell r="AP357">
            <v>44942</v>
          </cell>
          <cell r="AR357" t="str">
            <v>FLEXTUENTI_414736923</v>
          </cell>
          <cell r="AS357">
            <v>330819</v>
          </cell>
          <cell r="AT357" t="str">
            <v>D40</v>
          </cell>
          <cell r="AU357" t="str">
            <v>BTC</v>
          </cell>
          <cell r="AV357">
            <v>1</v>
          </cell>
          <cell r="AW357" t="str">
            <v>LOCAL</v>
          </cell>
          <cell r="AX357" t="str">
            <v>ENTREGADO</v>
          </cell>
          <cell r="AY357" t="str">
            <v>HALFSIM TUENTI PREPAGO PORTABILIDAD: 1 und</v>
          </cell>
          <cell r="AZ357" t="str">
            <v>SIMCARD</v>
          </cell>
          <cell r="BA357" t="str">
            <v/>
          </cell>
        </row>
        <row r="358">
          <cell r="A358" t="str">
            <v>414736929</v>
          </cell>
          <cell r="B358" t="str">
            <v>FLEXTUENTI</v>
          </cell>
          <cell r="C358">
            <v>44942</v>
          </cell>
          <cell r="D358" t="str">
            <v>FLEXNET ECUADOR - FLEXTUENTI</v>
          </cell>
          <cell r="E358" t="str">
            <v>CALLE 28 DE JUNIO S/N Y GARCIA MORENO ENTRADA LLANO GRANDE</v>
          </cell>
          <cell r="H358" t="str">
            <v>170208</v>
          </cell>
          <cell r="I358" t="str">
            <v>QUITO</v>
          </cell>
          <cell r="J358" t="str">
            <v>PICHINCHA</v>
          </cell>
          <cell r="K358" t="str">
            <v>Jacinta Alcivar</v>
          </cell>
          <cell r="L358" t="str">
            <v>OFICINA TRAMACO PORTETE</v>
          </cell>
          <cell r="O358" t="str">
            <v>GUAYAQUIL</v>
          </cell>
          <cell r="P358" t="str">
            <v>GUAYAQUIL</v>
          </cell>
          <cell r="Q358" t="str">
            <v>GUAYAS_GUAYAQUIL_</v>
          </cell>
          <cell r="R358" t="str">
            <v>414736929</v>
          </cell>
          <cell r="W358" t="str">
            <v>1710225754</v>
          </cell>
          <cell r="X358" t="str">
            <v>0985227555-0961939375</v>
          </cell>
          <cell r="Z358" t="str">
            <v>alcivarjacinta15@gmail.com</v>
          </cell>
          <cell r="AA358">
            <v>44942</v>
          </cell>
          <cell r="AD358">
            <v>1</v>
          </cell>
          <cell r="AE358">
            <v>1</v>
          </cell>
          <cell r="AH358" t="str">
            <v/>
          </cell>
          <cell r="AI358" t="str">
            <v>DESPACHO</v>
          </cell>
          <cell r="AJ358" t="str">
            <v>DERIVADO PICK UP</v>
          </cell>
          <cell r="AL358" t="str">
            <v>NO</v>
          </cell>
          <cell r="AN358" t="str">
            <v>TUE portabilidad</v>
          </cell>
          <cell r="AO358" t="str">
            <v>CANAL ONLINE</v>
          </cell>
          <cell r="AP358">
            <v>44942</v>
          </cell>
          <cell r="AR358" t="str">
            <v>FLEXTUENTI_414736929</v>
          </cell>
          <cell r="AS358">
            <v>330887</v>
          </cell>
          <cell r="AT358" t="str">
            <v>D40</v>
          </cell>
          <cell r="AU358" t="str">
            <v>BTC</v>
          </cell>
          <cell r="AV358">
            <v>1</v>
          </cell>
          <cell r="AW358" t="str">
            <v>PROVINCIAL</v>
          </cell>
          <cell r="AX358" t="str">
            <v>EN_TRANSITO</v>
          </cell>
          <cell r="AY358" t="str">
            <v>HALFSIM TUENTI PREPAGO PORTABILIDAD: 1 und</v>
          </cell>
          <cell r="AZ358" t="str">
            <v>SIMCARD</v>
          </cell>
          <cell r="BA358" t="str">
            <v/>
          </cell>
        </row>
        <row r="359">
          <cell r="A359" t="str">
            <v>414737033</v>
          </cell>
          <cell r="B359" t="str">
            <v>FLEXTUENTI</v>
          </cell>
          <cell r="C359">
            <v>44942</v>
          </cell>
          <cell r="D359" t="str">
            <v>FLEXNET ECUADOR - FLEXTUENTI</v>
          </cell>
          <cell r="E359" t="str">
            <v>CALLE 28 DE JUNIO S/N Y GARCIA MORENO ENTRADA LLANO GRANDE</v>
          </cell>
          <cell r="H359" t="str">
            <v>170208</v>
          </cell>
          <cell r="I359" t="str">
            <v>QUITO</v>
          </cell>
          <cell r="J359" t="str">
            <v>PICHINCHA</v>
          </cell>
          <cell r="K359" t="str">
            <v>Yeimy Estrada</v>
          </cell>
          <cell r="L359" t="str">
            <v>EL CARMEN CALLE ATENAS SN AV CHONE</v>
          </cell>
          <cell r="O359" t="str">
            <v>130502</v>
          </cell>
          <cell r="P359" t="str">
            <v>130502</v>
          </cell>
          <cell r="Q359" t="str">
            <v>MANABI_EL CARMEN_EL CARMEN</v>
          </cell>
          <cell r="R359" t="str">
            <v>414737033</v>
          </cell>
          <cell r="W359" t="str">
            <v>1311056830</v>
          </cell>
          <cell r="X359" t="str">
            <v>0990593197-0983561324</v>
          </cell>
          <cell r="Z359" t="str">
            <v>yeimy_e@yahoo.com</v>
          </cell>
          <cell r="AA359">
            <v>44942</v>
          </cell>
          <cell r="AD359">
            <v>1</v>
          </cell>
          <cell r="AE359">
            <v>1</v>
          </cell>
          <cell r="AH359" t="str">
            <v>BARRIO ATENAS DIAGONAL A EVOL COMPANIA DE VOLQUETAS CASA 2 PISOS BLANCA</v>
          </cell>
          <cell r="AI359" t="str">
            <v>DESPACHO</v>
          </cell>
          <cell r="AJ359" t="str">
            <v>Normal</v>
          </cell>
          <cell r="AL359" t="str">
            <v>NO</v>
          </cell>
          <cell r="AN359" t="str">
            <v>TUE portabilidad</v>
          </cell>
          <cell r="AO359" t="str">
            <v>CANAL ONLINE</v>
          </cell>
          <cell r="AP359">
            <v>44942</v>
          </cell>
          <cell r="AR359" t="str">
            <v>FLEXTUENTI_414737033</v>
          </cell>
          <cell r="AS359">
            <v>330809</v>
          </cell>
          <cell r="AT359" t="str">
            <v>D40</v>
          </cell>
          <cell r="AU359" t="str">
            <v>BTC</v>
          </cell>
          <cell r="AV359">
            <v>1</v>
          </cell>
          <cell r="AW359" t="str">
            <v>PROVINCIAL</v>
          </cell>
          <cell r="AX359" t="str">
            <v>EN_TRANSITO</v>
          </cell>
          <cell r="AY359" t="str">
            <v>HALFSIM TUENTI PREPAGO PORTABILIDAD: 1 und</v>
          </cell>
          <cell r="AZ359" t="str">
            <v>SIMCARD</v>
          </cell>
          <cell r="BA359" t="str">
            <v/>
          </cell>
        </row>
        <row r="360">
          <cell r="A360" t="str">
            <v>414737054</v>
          </cell>
          <cell r="B360" t="str">
            <v>FLEXTUENTI</v>
          </cell>
          <cell r="C360">
            <v>44942</v>
          </cell>
          <cell r="D360" t="str">
            <v>FLEXNET ECUADOR - FLEXTUENTI</v>
          </cell>
          <cell r="E360" t="str">
            <v>CALLE 28 DE JUNIO S/N Y GARCIA MORENO ENTRADA LLANO GRANDE</v>
          </cell>
          <cell r="H360" t="str">
            <v>170208</v>
          </cell>
          <cell r="I360" t="str">
            <v>QUITO</v>
          </cell>
          <cell r="J360" t="str">
            <v>PICHINCHA</v>
          </cell>
          <cell r="K360" t="str">
            <v>Lenin Vilatuña</v>
          </cell>
          <cell r="L360" t="str">
            <v>SANGOLQUI CALLE LOS PELICANOS LT 107 SN O PSJE LOS HALCONES</v>
          </cell>
          <cell r="O360" t="str">
            <v>171103</v>
          </cell>
          <cell r="P360" t="str">
            <v>171103</v>
          </cell>
          <cell r="Q360" t="str">
            <v>PICHINCHA_RUMINAHUI_SANGOLQUI</v>
          </cell>
          <cell r="R360" t="str">
            <v>414737054</v>
          </cell>
          <cell r="W360" t="str">
            <v>1718439696</v>
          </cell>
          <cell r="X360" t="str">
            <v>0979114975-0984284347</v>
          </cell>
          <cell r="Z360" t="str">
            <v>l3nin_10@hotmail.com</v>
          </cell>
          <cell r="AA360">
            <v>44942</v>
          </cell>
          <cell r="AD360">
            <v>1</v>
          </cell>
          <cell r="AE360">
            <v>1</v>
          </cell>
          <cell r="AH360" t="str">
            <v>BARRIO EL COLIBRI CASA DE 2 PISOS COLOR CREMA CON VINO CON PORTON ROJO A MEDIA CUADRA DE MARIACHI QUITO AZTECA</v>
          </cell>
          <cell r="AI360" t="str">
            <v>DESPACHO</v>
          </cell>
          <cell r="AJ360" t="str">
            <v>Normal</v>
          </cell>
          <cell r="AL360" t="str">
            <v>NO</v>
          </cell>
          <cell r="AN360" t="str">
            <v>TUE portabilidad</v>
          </cell>
          <cell r="AO360" t="str">
            <v>CANAL ONLINE</v>
          </cell>
          <cell r="AP360">
            <v>44942</v>
          </cell>
          <cell r="AR360" t="str">
            <v>FLEXTUENTI_414737054</v>
          </cell>
          <cell r="AS360">
            <v>330813</v>
          </cell>
          <cell r="AT360" t="str">
            <v>D40</v>
          </cell>
          <cell r="AU360" t="str">
            <v>BTC</v>
          </cell>
          <cell r="AV360">
            <v>1</v>
          </cell>
          <cell r="AW360" t="str">
            <v>LOCAL</v>
          </cell>
          <cell r="AX360" t="str">
            <v>ENTREGADO</v>
          </cell>
          <cell r="AY360" t="str">
            <v>HALFSIM TUENTI PREPAGO PORTABILIDAD: 1 und</v>
          </cell>
          <cell r="AZ360" t="str">
            <v>SIMCARD</v>
          </cell>
          <cell r="BA360" t="str">
            <v/>
          </cell>
        </row>
        <row r="361">
          <cell r="A361" t="str">
            <v>414737111</v>
          </cell>
          <cell r="B361" t="str">
            <v>FLEXTUENTI</v>
          </cell>
          <cell r="C361">
            <v>44942</v>
          </cell>
          <cell r="D361" t="str">
            <v>FLEXNET ECUADOR - FLEXTUENTI</v>
          </cell>
          <cell r="E361" t="str">
            <v>CALLE 28 DE JUNIO S/N Y GARCIA MORENO ENTRADA LLANO GRANDE</v>
          </cell>
          <cell r="H361" t="str">
            <v>170208</v>
          </cell>
          <cell r="I361" t="str">
            <v>QUITO</v>
          </cell>
          <cell r="J361" t="str">
            <v>PICHINCHA</v>
          </cell>
          <cell r="K361" t="str">
            <v>Adrian ARMIJOS</v>
          </cell>
          <cell r="L361" t="str">
            <v>QUITUMBE AV PEDRO VICENTE MALDONADO  SN SUSANA LETOR</v>
          </cell>
          <cell r="O361" t="str">
            <v>170146</v>
          </cell>
          <cell r="P361" t="str">
            <v>170146</v>
          </cell>
          <cell r="Q361" t="str">
            <v>PICHINCHA_QUITO_QUITUMBE</v>
          </cell>
          <cell r="R361" t="str">
            <v>414737111</v>
          </cell>
          <cell r="W361" t="str">
            <v>1725177842</v>
          </cell>
          <cell r="X361" t="str">
            <v>0987580177-0995051216</v>
          </cell>
          <cell r="Z361" t="str">
            <v>adrian-2122@hotmail.com</v>
          </cell>
          <cell r="AA361">
            <v>44942</v>
          </cell>
          <cell r="AD361">
            <v>1</v>
          </cell>
          <cell r="AE361">
            <v>1</v>
          </cell>
          <cell r="AH361" t="str">
            <v>SECTOR EL CONDE FRENTE A GASOLINERA PRIMAX CASA 3 PISOS COLOR CREMA</v>
          </cell>
          <cell r="AI361" t="str">
            <v>DESPACHO</v>
          </cell>
          <cell r="AJ361" t="str">
            <v>Normal</v>
          </cell>
          <cell r="AL361" t="str">
            <v>NO</v>
          </cell>
          <cell r="AN361" t="str">
            <v>TUE portabilidad</v>
          </cell>
          <cell r="AO361" t="str">
            <v>CANAL ONLINE</v>
          </cell>
          <cell r="AP361">
            <v>44942</v>
          </cell>
          <cell r="AR361" t="str">
            <v>FLEXTUENTI_414737111</v>
          </cell>
          <cell r="AS361">
            <v>330816</v>
          </cell>
          <cell r="AT361" t="str">
            <v>D40</v>
          </cell>
          <cell r="AU361" t="str">
            <v>BTC</v>
          </cell>
          <cell r="AV361">
            <v>1</v>
          </cell>
          <cell r="AW361" t="str">
            <v>LOCAL</v>
          </cell>
          <cell r="AX361" t="str">
            <v>EN_TRANSITO</v>
          </cell>
          <cell r="AY361" t="str">
            <v>HALFSIM TUENTI PREPAGO PORTABILIDAD: 1 und</v>
          </cell>
          <cell r="AZ361" t="str">
            <v>SIMCARD</v>
          </cell>
          <cell r="BA361" t="str">
            <v/>
          </cell>
        </row>
        <row r="362">
          <cell r="A362" t="str">
            <v>414737117</v>
          </cell>
          <cell r="B362" t="str">
            <v>FLEXTUENTI</v>
          </cell>
          <cell r="C362">
            <v>44942</v>
          </cell>
          <cell r="D362" t="str">
            <v>FLEXNET ECUADOR - FLEXTUENTI</v>
          </cell>
          <cell r="E362" t="str">
            <v>CALLE 28 DE JUNIO S/N Y GARCIA MORENO ENTRADA LLANO GRANDE</v>
          </cell>
          <cell r="H362" t="str">
            <v>170208</v>
          </cell>
          <cell r="I362" t="str">
            <v>QUITO</v>
          </cell>
          <cell r="J362" t="str">
            <v>PICHINCHA</v>
          </cell>
          <cell r="K362" t="str">
            <v>Luis Saltos</v>
          </cell>
          <cell r="L362" t="str">
            <v>18 DE OCTUBRE  CALLE  27 DE JUNIO   MZ Q VILLA 3  EDUCADORES Y AMIGOS</v>
          </cell>
          <cell r="O362" t="str">
            <v>130103</v>
          </cell>
          <cell r="P362" t="str">
            <v>130103</v>
          </cell>
          <cell r="Q362" t="str">
            <v>MANABI_PORTOVIEJO_18 DE OCTUBRE</v>
          </cell>
          <cell r="R362" t="str">
            <v>414737117</v>
          </cell>
          <cell r="W362" t="str">
            <v>1309167342</v>
          </cell>
          <cell r="X362" t="str">
            <v>0960450821-0982289911</v>
          </cell>
          <cell r="Z362" t="str">
            <v>lusaba48@gmail.com</v>
          </cell>
          <cell r="AA362">
            <v>44942</v>
          </cell>
          <cell r="AD362">
            <v>1</v>
          </cell>
          <cell r="AE362">
            <v>1</v>
          </cell>
          <cell r="AH362" t="str">
            <v>CDLA DEL MAESTRO CASA DE 2 PISOS COLOR VERDE Y REJAS NEGRAS CON 2 ARBOLES Y BANCA DE CEMENTO ATRAS DE CRAB S HOUSE  MARISCOS Y ALGO MAS</v>
          </cell>
          <cell r="AI362" t="str">
            <v>DESPACHO</v>
          </cell>
          <cell r="AJ362" t="str">
            <v>Normal</v>
          </cell>
          <cell r="AL362" t="str">
            <v>NO</v>
          </cell>
          <cell r="AN362" t="str">
            <v>TUE portabilidad</v>
          </cell>
          <cell r="AO362" t="str">
            <v>CANAL ONLINE</v>
          </cell>
          <cell r="AP362">
            <v>44942</v>
          </cell>
          <cell r="AR362" t="str">
            <v>FLEXTUENTI_414737117</v>
          </cell>
          <cell r="AS362">
            <v>330812</v>
          </cell>
          <cell r="AT362" t="str">
            <v>D40</v>
          </cell>
          <cell r="AU362" t="str">
            <v>BTC</v>
          </cell>
          <cell r="AV362">
            <v>1</v>
          </cell>
          <cell r="AW362" t="str">
            <v>PROVINCIAL</v>
          </cell>
          <cell r="AX362" t="str">
            <v>ENTREGADO</v>
          </cell>
          <cell r="AY362" t="str">
            <v>HALFSIM TUENTI PREPAGO PORTABILIDAD: 1 und</v>
          </cell>
          <cell r="AZ362" t="str">
            <v>SIMCARD</v>
          </cell>
          <cell r="BA362" t="str">
            <v/>
          </cell>
        </row>
        <row r="363">
          <cell r="A363" t="str">
            <v>414737132</v>
          </cell>
          <cell r="B363" t="str">
            <v>FLEXTUENTI</v>
          </cell>
          <cell r="C363">
            <v>44942</v>
          </cell>
          <cell r="D363" t="str">
            <v>FLEXNET ECUADOR - FLEXTUENTI</v>
          </cell>
          <cell r="E363" t="str">
            <v>CALLE 28 DE JUNIO S/N Y GARCIA MORENO ENTRADA LLANO GRANDE</v>
          </cell>
          <cell r="H363" t="str">
            <v>170208</v>
          </cell>
          <cell r="I363" t="str">
            <v>QUITO</v>
          </cell>
          <cell r="J363" t="str">
            <v>PICHINCHA</v>
          </cell>
          <cell r="K363" t="str">
            <v>Abel Remache</v>
          </cell>
          <cell r="L363" t="str">
            <v>TUMBACO CALLE GONZALO PIZARRO  SN  BANOS</v>
          </cell>
          <cell r="O363" t="str">
            <v>170902</v>
          </cell>
          <cell r="P363" t="str">
            <v>170902</v>
          </cell>
          <cell r="Q363" t="str">
            <v>PICHINCHA_QUITO_TUMBACO</v>
          </cell>
          <cell r="R363" t="str">
            <v>414737132</v>
          </cell>
          <cell r="W363" t="str">
            <v>1716566862</v>
          </cell>
          <cell r="X363" t="str">
            <v>0996964016-0996964018</v>
          </cell>
          <cell r="Z363" t="str">
            <v>abelbelo@hotmail.com</v>
          </cell>
          <cell r="AA363">
            <v>44942</v>
          </cell>
          <cell r="AD363">
            <v>1</v>
          </cell>
          <cell r="AE363">
            <v>1</v>
          </cell>
          <cell r="AH363" t="str">
            <v>SECTOR TUMBACO CASA CON CERRAMIENTO Y PORTON BEIGE FRENTE A ESTUDIO 3A PORTON BEIGE</v>
          </cell>
          <cell r="AI363" t="str">
            <v>DESPACHO</v>
          </cell>
          <cell r="AJ363" t="str">
            <v>Normal</v>
          </cell>
          <cell r="AL363" t="str">
            <v>NO</v>
          </cell>
          <cell r="AN363" t="str">
            <v>TUE portabilidad</v>
          </cell>
          <cell r="AO363" t="str">
            <v>CANAL ONLINE</v>
          </cell>
          <cell r="AP363">
            <v>44942</v>
          </cell>
          <cell r="AR363" t="str">
            <v>FLEXTUENTI_414737132</v>
          </cell>
          <cell r="AS363">
            <v>330818</v>
          </cell>
          <cell r="AT363" t="str">
            <v>D40</v>
          </cell>
          <cell r="AU363" t="str">
            <v>BTC</v>
          </cell>
          <cell r="AV363">
            <v>1</v>
          </cell>
          <cell r="AW363" t="str">
            <v>LOCAL</v>
          </cell>
          <cell r="AX363" t="str">
            <v>EN_TRANSITO</v>
          </cell>
          <cell r="AY363" t="str">
            <v>HALFSIM TUENTI PREPAGO PORTABILIDAD: 1 und</v>
          </cell>
          <cell r="AZ363" t="str">
            <v>SIMCARD</v>
          </cell>
          <cell r="BA363" t="str">
            <v/>
          </cell>
        </row>
        <row r="364">
          <cell r="A364" t="str">
            <v>414737134</v>
          </cell>
          <cell r="B364" t="str">
            <v>FLEXTUENTI</v>
          </cell>
          <cell r="C364">
            <v>44942</v>
          </cell>
          <cell r="D364" t="str">
            <v>FLEXNET ECUADOR - FLEXTUENTI</v>
          </cell>
          <cell r="E364" t="str">
            <v>CALLE 28 DE JUNIO S/N Y GARCIA MORENO ENTRADA LLANO GRANDE</v>
          </cell>
          <cell r="H364" t="str">
            <v>170208</v>
          </cell>
          <cell r="I364" t="str">
            <v>QUITO</v>
          </cell>
          <cell r="J364" t="str">
            <v>PICHINCHA</v>
          </cell>
          <cell r="K364" t="str">
            <v>Adriana Pulupa</v>
          </cell>
          <cell r="L364" t="str">
            <v>COTOCOLLAO CALLE PEDRO DE ALVARADO 59 124  ANGEL LUDENA</v>
          </cell>
          <cell r="O364" t="str">
            <v>170301</v>
          </cell>
          <cell r="P364" t="str">
            <v>170301</v>
          </cell>
          <cell r="Q364" t="str">
            <v>PICHINCHA_QUITO_COTOCOLLAO</v>
          </cell>
          <cell r="R364" t="str">
            <v>414737134</v>
          </cell>
          <cell r="W364" t="str">
            <v>1723624217</v>
          </cell>
          <cell r="X364" t="str">
            <v>0958759028-0998156811</v>
          </cell>
          <cell r="Z364" t="str">
            <v>adriana0710141994@gmail.com</v>
          </cell>
          <cell r="AA364">
            <v>44942</v>
          </cell>
          <cell r="AD364">
            <v>1</v>
          </cell>
          <cell r="AE364">
            <v>1</v>
          </cell>
          <cell r="AH364" t="str">
            <v>SECTOR COTOCOLLAO CASA DE 4 PISOS COLOR BLANCA JUNTO FAMILY DENTINTRY TIMBRAR  EL NUMERO 1</v>
          </cell>
          <cell r="AI364" t="str">
            <v>DESPACHO</v>
          </cell>
          <cell r="AJ364" t="str">
            <v>Normal</v>
          </cell>
          <cell r="AL364" t="str">
            <v>NO</v>
          </cell>
          <cell r="AN364" t="str">
            <v>TUE portabilidad</v>
          </cell>
          <cell r="AO364" t="str">
            <v>CANAL ONLINE</v>
          </cell>
          <cell r="AP364">
            <v>44942</v>
          </cell>
          <cell r="AR364" t="str">
            <v>FLEXTUENTI_414737134</v>
          </cell>
          <cell r="AS364">
            <v>330820</v>
          </cell>
          <cell r="AT364" t="str">
            <v>D40</v>
          </cell>
          <cell r="AU364" t="str">
            <v>BTC</v>
          </cell>
          <cell r="AV364">
            <v>1</v>
          </cell>
          <cell r="AW364" t="str">
            <v>LOCAL</v>
          </cell>
          <cell r="AX364" t="str">
            <v>EN_TRANSITO</v>
          </cell>
          <cell r="AY364" t="str">
            <v>HALFSIM TUENTI PREPAGO PORTABILIDAD: 1 und</v>
          </cell>
          <cell r="AZ364" t="str">
            <v>SIMCARD</v>
          </cell>
          <cell r="BA364" t="str">
            <v/>
          </cell>
        </row>
        <row r="365">
          <cell r="A365" t="str">
            <v>414733046</v>
          </cell>
          <cell r="B365" t="str">
            <v>FLEXTUENTI</v>
          </cell>
          <cell r="C365">
            <v>44942</v>
          </cell>
          <cell r="D365" t="str">
            <v>FLEXNET ECUADOR - FLEXTUENTI</v>
          </cell>
          <cell r="E365" t="str">
            <v xml:space="preserve">FERNANDO GUTIERREZ HILL VIA A DAULE KM 8 1/2 ENTRADA A COOPERATIVA JUAN MONTALVO_x000D_
</v>
          </cell>
          <cell r="H365" t="str">
            <v>090606</v>
          </cell>
          <cell r="I365" t="str">
            <v>GUAYAQUIL</v>
          </cell>
          <cell r="J365" t="str">
            <v>GUAYAS</v>
          </cell>
          <cell r="K365" t="str">
            <v>Natalia Perez</v>
          </cell>
          <cell r="L365" t="str">
            <v>TARQUI CALLE 5TO RETORNO 17A NE MNZ 742 VILLA 12  SN</v>
          </cell>
          <cell r="O365" t="str">
            <v>090501</v>
          </cell>
          <cell r="P365" t="str">
            <v>090501</v>
          </cell>
          <cell r="Q365" t="str">
            <v>GUAYAS_GUAYAQUIL_TARQUI</v>
          </cell>
          <cell r="R365" t="str">
            <v>414733046</v>
          </cell>
          <cell r="W365" t="str">
            <v>0924711690</v>
          </cell>
          <cell r="X365" t="str">
            <v>0939750297-0939750297</v>
          </cell>
          <cell r="Z365" t="str">
            <v>natalia1916@live.com</v>
          </cell>
          <cell r="AA365">
            <v>44942</v>
          </cell>
          <cell r="AD365">
            <v>1</v>
          </cell>
          <cell r="AE365">
            <v>1</v>
          </cell>
          <cell r="AH365" t="str">
            <v>SECTOR ALBORADA VII ETAPA  CASA DE 2 PISOS COLOR BLANCA A 1 CUADRA DE LA CLINICA PROANO</v>
          </cell>
          <cell r="AI365" t="str">
            <v>DESPACHO</v>
          </cell>
          <cell r="AJ365" t="str">
            <v>EXPRESS GYE</v>
          </cell>
          <cell r="AL365" t="str">
            <v>NO</v>
          </cell>
          <cell r="AN365" t="str">
            <v>TUE portabilidad</v>
          </cell>
          <cell r="AO365" t="str">
            <v>CANAL ONLINE</v>
          </cell>
          <cell r="AP365">
            <v>44942</v>
          </cell>
          <cell r="AR365" t="str">
            <v>FLEXTUENTI_414733046</v>
          </cell>
          <cell r="AS365">
            <v>330859</v>
          </cell>
          <cell r="AT365" t="str">
            <v>D40</v>
          </cell>
          <cell r="AU365" t="str">
            <v>BTC</v>
          </cell>
          <cell r="AV365">
            <v>1</v>
          </cell>
          <cell r="AW365" t="str">
            <v>LOCAL</v>
          </cell>
          <cell r="AX365" t="str">
            <v>EN_TRANSITO</v>
          </cell>
          <cell r="AY365" t="str">
            <v>HALFSIM TUENTI PREPAGO PORTABILIDAD: 1 und</v>
          </cell>
          <cell r="AZ365" t="str">
            <v>SIMCARD</v>
          </cell>
          <cell r="BA365" t="str">
            <v/>
          </cell>
        </row>
        <row r="366">
          <cell r="A366" t="str">
            <v>414733094</v>
          </cell>
          <cell r="B366" t="str">
            <v>FLEXTUENTI</v>
          </cell>
          <cell r="C366">
            <v>44942</v>
          </cell>
          <cell r="D366" t="str">
            <v>FLEXNET ECUADOR - FLEXTUENTI</v>
          </cell>
          <cell r="E366" t="str">
            <v xml:space="preserve">FERNANDO GUTIERREZ HILL VIA A DAULE KM 8 1/2 ENTRADA A COOPERATIVA JUAN MONTALVO_x000D_
</v>
          </cell>
          <cell r="H366" t="str">
            <v>090606</v>
          </cell>
          <cell r="I366" t="str">
            <v>GUAYAQUIL</v>
          </cell>
          <cell r="J366" t="str">
            <v>GUAYAS</v>
          </cell>
          <cell r="K366" t="str">
            <v>Jaime Escalante</v>
          </cell>
          <cell r="L366" t="str">
            <v>TARQUI (GY) CALLE JOSE MARIA ROURA MZ 724 V1 3ERA PEATONAL 2A NE</v>
          </cell>
          <cell r="O366" t="str">
            <v>090502</v>
          </cell>
          <cell r="P366" t="str">
            <v>090502</v>
          </cell>
          <cell r="Q366" t="str">
            <v>GUAYAS_GUAYAQUIL_TARQUI (GY)</v>
          </cell>
          <cell r="R366" t="str">
            <v>414733094</v>
          </cell>
          <cell r="W366" t="str">
            <v>0918030115</v>
          </cell>
          <cell r="X366" t="str">
            <v>0962163115-0999435860</v>
          </cell>
          <cell r="Z366" t="str">
            <v>jaime_1980@msn.com</v>
          </cell>
          <cell r="AA366">
            <v>44942</v>
          </cell>
          <cell r="AD366">
            <v>1</v>
          </cell>
          <cell r="AE366">
            <v>1</v>
          </cell>
          <cell r="AH366" t="str">
            <v>SECTOR SAUCES 1 CASA DE 2 PISOS CON PARED DE PIEDRA PLANTA BAJA PELUQUERIA SHALOM FRENTE A LA FERRETERIA LA FORTUNA</v>
          </cell>
          <cell r="AI366" t="str">
            <v>DESPACHO</v>
          </cell>
          <cell r="AJ366" t="str">
            <v>EXPRESS GYE</v>
          </cell>
          <cell r="AL366" t="str">
            <v>NO</v>
          </cell>
          <cell r="AN366" t="str">
            <v>TUE portabilidad</v>
          </cell>
          <cell r="AO366" t="str">
            <v>CANAL ONLINE</v>
          </cell>
          <cell r="AP366">
            <v>44942</v>
          </cell>
          <cell r="AR366" t="str">
            <v>FLEXTUENTI_414733094</v>
          </cell>
          <cell r="AS366">
            <v>330857</v>
          </cell>
          <cell r="AT366" t="str">
            <v>D40</v>
          </cell>
          <cell r="AU366" t="str">
            <v>BTC</v>
          </cell>
          <cell r="AV366">
            <v>1</v>
          </cell>
          <cell r="AW366" t="str">
            <v>LOCAL</v>
          </cell>
          <cell r="AX366" t="str">
            <v>ENTREGADO</v>
          </cell>
          <cell r="AY366" t="str">
            <v>HALFSIM TUENTI PREPAGO PORTABILIDAD: 1 und</v>
          </cell>
          <cell r="AZ366" t="str">
            <v>SIMCARD</v>
          </cell>
          <cell r="BA366" t="str">
            <v/>
          </cell>
        </row>
        <row r="367">
          <cell r="A367" t="str">
            <v>414736826</v>
          </cell>
          <cell r="B367" t="str">
            <v>FLEXTUENTI</v>
          </cell>
          <cell r="C367">
            <v>44942</v>
          </cell>
          <cell r="D367" t="str">
            <v>FLEXNET ECUADOR - FLEXTUENTI</v>
          </cell>
          <cell r="E367" t="str">
            <v xml:space="preserve">FERNANDO GUTIERREZ HILL VIA A DAULE KM 8 1/2 ENTRADA A COOPERATIVA JUAN MONTALVO_x000D_
</v>
          </cell>
          <cell r="H367" t="str">
            <v>090606</v>
          </cell>
          <cell r="I367" t="str">
            <v>GUAYAQUIL</v>
          </cell>
          <cell r="J367" t="str">
            <v>GUAYAS</v>
          </cell>
          <cell r="K367" t="str">
            <v>Francisco Alejandro Aguirre Lopez</v>
          </cell>
          <cell r="L367" t="str">
            <v>TARQUI  AV JOAQUIN JOSE ORRANTIA SN AV JUAN TANCA MARENGO</v>
          </cell>
          <cell r="O367" t="str">
            <v>090513</v>
          </cell>
          <cell r="P367" t="str">
            <v>090513</v>
          </cell>
          <cell r="Q367" t="str">
            <v>GUAYAS_GUAYAQUIL_TARQUI</v>
          </cell>
          <cell r="R367" t="str">
            <v>414736826</v>
          </cell>
          <cell r="W367" t="str">
            <v>1722048830</v>
          </cell>
          <cell r="X367" t="str">
            <v>0967786648-0980421674</v>
          </cell>
          <cell r="Z367" t="str">
            <v>fcevallos@gmail.com</v>
          </cell>
          <cell r="AA367">
            <v>44942</v>
          </cell>
          <cell r="AD367">
            <v>1</v>
          </cell>
          <cell r="AE367">
            <v>1</v>
          </cell>
          <cell r="AH367" t="str">
            <v>SECTOR PLAZA DEL SOL FRENTE A MALL DEL SOL EDIFICIO EQUILIBRIUM PISO 4 OFI 413</v>
          </cell>
          <cell r="AI367" t="str">
            <v>DESPACHO</v>
          </cell>
          <cell r="AJ367" t="str">
            <v>EXPRESS GYE</v>
          </cell>
          <cell r="AL367" t="str">
            <v>NO</v>
          </cell>
          <cell r="AN367" t="str">
            <v>TUE portabilidad</v>
          </cell>
          <cell r="AO367" t="str">
            <v>CANAL ONLINE</v>
          </cell>
          <cell r="AP367">
            <v>44942</v>
          </cell>
          <cell r="AR367" t="str">
            <v>FLEXTUENTI_414736826</v>
          </cell>
          <cell r="AS367">
            <v>330860</v>
          </cell>
          <cell r="AT367" t="str">
            <v>D40</v>
          </cell>
          <cell r="AU367" t="str">
            <v>BTC</v>
          </cell>
          <cell r="AV367">
            <v>1</v>
          </cell>
          <cell r="AW367" t="str">
            <v>LOCAL</v>
          </cell>
          <cell r="AX367" t="str">
            <v>ENTREGADO</v>
          </cell>
          <cell r="AY367" t="str">
            <v>HALFSIM TUENTI PREPAGO PORTABILIDAD: 1 und</v>
          </cell>
          <cell r="AZ367" t="str">
            <v>SIMCARD</v>
          </cell>
          <cell r="BA367" t="str">
            <v/>
          </cell>
        </row>
        <row r="368">
          <cell r="A368" t="str">
            <v>414736976</v>
          </cell>
          <cell r="B368" t="str">
            <v>FLEXTUENTI</v>
          </cell>
          <cell r="C368">
            <v>44942</v>
          </cell>
          <cell r="D368" t="str">
            <v>FLEXNET ECUADOR - FLEXTUENTI</v>
          </cell>
          <cell r="E368" t="str">
            <v xml:space="preserve">FERNANDO GUTIERREZ HILL VIA A DAULE KM 8 1/2 ENTRADA A COOPERATIVA JUAN MONTALVO_x000D_
</v>
          </cell>
          <cell r="H368" t="str">
            <v>090606</v>
          </cell>
          <cell r="I368" t="str">
            <v>GUAYAQUIL</v>
          </cell>
          <cell r="J368" t="str">
            <v>GUAYAS</v>
          </cell>
          <cell r="K368" t="str">
            <v>Ingrid Judith Garcia Sanchez</v>
          </cell>
          <cell r="L368" t="str">
            <v>TARQUI AV 47 NO 118  CALLE 15A NO</v>
          </cell>
          <cell r="O368" t="str">
            <v>090603</v>
          </cell>
          <cell r="P368" t="str">
            <v>090603</v>
          </cell>
          <cell r="Q368" t="str">
            <v>GUAYAS_GUAYAQUIL_TARQUI</v>
          </cell>
          <cell r="R368" t="str">
            <v>414736976</v>
          </cell>
          <cell r="W368" t="str">
            <v>0923058069</v>
          </cell>
          <cell r="X368" t="str">
            <v>0959780270-0978848646</v>
          </cell>
          <cell r="Z368" t="str">
            <v>geneg342@gmail.com</v>
          </cell>
          <cell r="AA368">
            <v>44942</v>
          </cell>
          <cell r="AD368">
            <v>1</v>
          </cell>
          <cell r="AE368">
            <v>1</v>
          </cell>
          <cell r="AH368" t="str">
            <v>URBANIZACION OLIVOS 1 PREGUNTAR POR  FAMILIA CASTANEDA GARCIA DEJAR EN GARITA EL CHIP JUNTO A FARMACIA MEDICITY</v>
          </cell>
          <cell r="AI368" t="str">
            <v>DESPACHO</v>
          </cell>
          <cell r="AJ368" t="str">
            <v>EXPRESS GYE</v>
          </cell>
          <cell r="AL368" t="str">
            <v>NO</v>
          </cell>
          <cell r="AN368" t="str">
            <v>TUE portabilidad</v>
          </cell>
          <cell r="AO368" t="str">
            <v>CANAL ONLINE</v>
          </cell>
          <cell r="AP368">
            <v>44942</v>
          </cell>
          <cell r="AR368" t="str">
            <v>FLEXTUENTI_414736976</v>
          </cell>
          <cell r="AS368">
            <v>330858</v>
          </cell>
          <cell r="AT368" t="str">
            <v>D40</v>
          </cell>
          <cell r="AU368" t="str">
            <v>BTC</v>
          </cell>
          <cell r="AV368">
            <v>1</v>
          </cell>
          <cell r="AW368" t="str">
            <v>LOCAL</v>
          </cell>
          <cell r="AX368" t="str">
            <v>ENTREGADO</v>
          </cell>
          <cell r="AY368" t="str">
            <v>HALFSIM TUENTI PREPAGO PORTABILIDAD: 1 und</v>
          </cell>
          <cell r="AZ368" t="str">
            <v>SIMCARD</v>
          </cell>
          <cell r="BA368" t="str">
            <v/>
          </cell>
        </row>
        <row r="369">
          <cell r="A369" t="str">
            <v>414733117</v>
          </cell>
          <cell r="B369" t="str">
            <v>FLEXTUENTI</v>
          </cell>
          <cell r="C369">
            <v>44943</v>
          </cell>
          <cell r="D369" t="str">
            <v>FLEXNET ECUADOR - FLEXTUENTI</v>
          </cell>
          <cell r="E369" t="str">
            <v>CALLE 28 DE JUNIO S/N Y GARCIA MORENO ENTRADA LLANO GRANDE</v>
          </cell>
          <cell r="H369" t="str">
            <v>170208</v>
          </cell>
          <cell r="I369" t="str">
            <v>QUITO</v>
          </cell>
          <cell r="J369" t="str">
            <v>PICHINCHA</v>
          </cell>
          <cell r="K369" t="str">
            <v>Anggy Mieles</v>
          </cell>
          <cell r="L369" t="str">
            <v>TARQUI VIA DAULE  MANZANA 626 SOLAR15  SN</v>
          </cell>
          <cell r="O369" t="str">
            <v>090705</v>
          </cell>
          <cell r="P369" t="str">
            <v>090705</v>
          </cell>
          <cell r="Q369" t="str">
            <v>GUAYAS_GUAYAQUIL_TARQUI</v>
          </cell>
          <cell r="R369" t="str">
            <v>414733117</v>
          </cell>
          <cell r="W369" t="str">
            <v>0955753421</v>
          </cell>
          <cell r="X369" t="str">
            <v>0980094749-0969301186</v>
          </cell>
          <cell r="Z369" t="str">
            <v>mielesgarciaanggylizbeth@gmail.com</v>
          </cell>
          <cell r="AA369">
            <v>44943</v>
          </cell>
          <cell r="AD369">
            <v>1</v>
          </cell>
          <cell r="AE369">
            <v>1</v>
          </cell>
          <cell r="AH369" t="str">
            <v>SECTOR BASTION POPULAR BLOQUE 1A  A CUATRO CUADRAS DE POLLOS BARCELONA CASA CON REJAS VERDES DE  3  PISOS</v>
          </cell>
          <cell r="AI369" t="str">
            <v>DESPACHO</v>
          </cell>
          <cell r="AJ369" t="str">
            <v>Normal</v>
          </cell>
          <cell r="AL369" t="str">
            <v>NO</v>
          </cell>
          <cell r="AN369" t="str">
            <v>TUE portabilidad</v>
          </cell>
          <cell r="AO369" t="str">
            <v>CANAL ONLINE</v>
          </cell>
          <cell r="AP369">
            <v>44943</v>
          </cell>
          <cell r="AR369" t="str">
            <v>FLEXTUENTI_414733117</v>
          </cell>
          <cell r="AS369">
            <v>331211</v>
          </cell>
          <cell r="AT369" t="str">
            <v>D40</v>
          </cell>
          <cell r="AU369" t="str">
            <v>BTC</v>
          </cell>
          <cell r="AV369">
            <v>1</v>
          </cell>
          <cell r="AW369" t="str">
            <v>LOCAL</v>
          </cell>
          <cell r="AX369" t="str">
            <v>EN_TRANSITO</v>
          </cell>
          <cell r="AY369" t="str">
            <v>HALFSIM TUENTI PREPAGO PORTABILIDAD: 1 und</v>
          </cell>
          <cell r="AZ369" t="str">
            <v>SIMCARD</v>
          </cell>
          <cell r="BA369" t="str">
            <v/>
          </cell>
        </row>
        <row r="370">
          <cell r="A370" t="str">
            <v>414733208</v>
          </cell>
          <cell r="B370" t="str">
            <v>FLEXTUENTI</v>
          </cell>
          <cell r="C370">
            <v>44943</v>
          </cell>
          <cell r="D370" t="str">
            <v>FLEXNET ECUADOR - FLEXTUENTI</v>
          </cell>
          <cell r="E370" t="str">
            <v>CALLE 28 DE JUNIO S/N Y GARCIA MORENO ENTRADA LLANO GRANDE</v>
          </cell>
          <cell r="H370" t="str">
            <v>170208</v>
          </cell>
          <cell r="I370" t="str">
            <v>QUITO</v>
          </cell>
          <cell r="J370" t="str">
            <v>PICHINCHA</v>
          </cell>
          <cell r="K370" t="str">
            <v>Kenny Gabriel Muñoz reyes</v>
          </cell>
          <cell r="L370" t="str">
            <v>MANGLARALTO VIA RUTA DEL SPONDYLUS  SN VICENTE ROCAFUERTE</v>
          </cell>
          <cell r="O370" t="str">
            <v>241702</v>
          </cell>
          <cell r="P370" t="str">
            <v>241702</v>
          </cell>
          <cell r="Q370" t="str">
            <v>SANTA ELENA_SANTA ELENA_MANGLARALTO</v>
          </cell>
          <cell r="R370" t="str">
            <v>414733208</v>
          </cell>
          <cell r="W370" t="str">
            <v>0953739612</v>
          </cell>
          <cell r="X370" t="str">
            <v>0978661230-0980570215</v>
          </cell>
          <cell r="Z370" t="str">
            <v>reyesgaby791@gmail.com</v>
          </cell>
          <cell r="AA370">
            <v>44943</v>
          </cell>
          <cell r="AD370">
            <v>1</v>
          </cell>
          <cell r="AE370">
            <v>1</v>
          </cell>
          <cell r="AH370" t="str">
            <v>SECTOR MONTANITA ENTREGA EN HOSTAL MUNAY PLANTA BAJA EN ESQUINA PANADERIA COLOMBIANA</v>
          </cell>
          <cell r="AI370" t="str">
            <v>DESPACHO</v>
          </cell>
          <cell r="AJ370" t="str">
            <v>Normal</v>
          </cell>
          <cell r="AL370" t="str">
            <v>NO</v>
          </cell>
          <cell r="AN370" t="str">
            <v>TUE portabilidad</v>
          </cell>
          <cell r="AO370" t="str">
            <v>CANAL ONLINE</v>
          </cell>
          <cell r="AP370">
            <v>44943</v>
          </cell>
          <cell r="AR370" t="str">
            <v>FLEXTUENTI_414733208</v>
          </cell>
          <cell r="AS370">
            <v>331181</v>
          </cell>
          <cell r="AT370" t="str">
            <v>D40</v>
          </cell>
          <cell r="AU370" t="str">
            <v>BTC</v>
          </cell>
          <cell r="AV370">
            <v>1</v>
          </cell>
          <cell r="AW370" t="str">
            <v>PROVINCIAL</v>
          </cell>
          <cell r="AX370" t="str">
            <v>EN_TRANSITO</v>
          </cell>
          <cell r="AY370" t="str">
            <v>HALFSIM TUENTI PREPAGO PORTABILIDAD: 1 und</v>
          </cell>
          <cell r="AZ370" t="str">
            <v>SIMCARD</v>
          </cell>
          <cell r="BA370" t="str">
            <v/>
          </cell>
        </row>
        <row r="371">
          <cell r="A371" t="str">
            <v>414733224</v>
          </cell>
          <cell r="B371" t="str">
            <v>FLEXTUENTI</v>
          </cell>
          <cell r="C371">
            <v>44943</v>
          </cell>
          <cell r="D371" t="str">
            <v>FLEXNET ECUADOR - FLEXTUENTI</v>
          </cell>
          <cell r="E371" t="str">
            <v>CALLE 28 DE JUNIO S/N Y GARCIA MORENO ENTRADA LLANO GRANDE</v>
          </cell>
          <cell r="H371" t="str">
            <v>170208</v>
          </cell>
          <cell r="I371" t="str">
            <v>QUITO</v>
          </cell>
          <cell r="J371" t="str">
            <v>PICHINCHA</v>
          </cell>
          <cell r="K371" t="str">
            <v>ANDRES ISIDRO CIRINO CASTAÑEDA</v>
          </cell>
          <cell r="L371" t="str">
            <v>TARQUI FRANCISCO ILLINGWORTH  ICAZA  SN   AV BENJAMIN ROSALES</v>
          </cell>
          <cell r="O371" t="str">
            <v>090505</v>
          </cell>
          <cell r="P371" t="str">
            <v>090505</v>
          </cell>
          <cell r="Q371" t="str">
            <v>GUAYAS_GUAYAQUIL_TARQUI</v>
          </cell>
          <cell r="R371" t="str">
            <v>414733224</v>
          </cell>
          <cell r="W371" t="str">
            <v>0952182756</v>
          </cell>
          <cell r="X371" t="str">
            <v>0962739321-0962739321</v>
          </cell>
          <cell r="Z371" t="str">
            <v>cirinoandresmanager@gmail.com</v>
          </cell>
          <cell r="AA371">
            <v>44943</v>
          </cell>
          <cell r="AD371">
            <v>1</v>
          </cell>
          <cell r="AE371">
            <v>1</v>
          </cell>
          <cell r="AH371" t="str">
            <v>CIUDADELA SANTA LEONOR  DIAGONAL AL EDIFICIO NOVACERO ENTREGAR EN RADIO ONDA POSITIVA</v>
          </cell>
          <cell r="AI371" t="str">
            <v>DESPACHO</v>
          </cell>
          <cell r="AJ371" t="str">
            <v>Normal</v>
          </cell>
          <cell r="AL371" t="str">
            <v>NO</v>
          </cell>
          <cell r="AN371" t="str">
            <v>TUE portabilidad</v>
          </cell>
          <cell r="AO371" t="str">
            <v>CANAL ONLINE</v>
          </cell>
          <cell r="AP371">
            <v>44943</v>
          </cell>
          <cell r="AR371" t="str">
            <v>FLEXTUENTI_414733224</v>
          </cell>
          <cell r="AS371">
            <v>331215</v>
          </cell>
          <cell r="AT371" t="str">
            <v>D40</v>
          </cell>
          <cell r="AU371" t="str">
            <v>BTC</v>
          </cell>
          <cell r="AV371">
            <v>1</v>
          </cell>
          <cell r="AW371" t="str">
            <v>LOCAL</v>
          </cell>
          <cell r="AX371" t="str">
            <v>EN_TRANSITO</v>
          </cell>
          <cell r="AY371" t="str">
            <v>HALFSIM TUENTI PREPAGO PORTABILIDAD: 1 und</v>
          </cell>
          <cell r="AZ371" t="str">
            <v>SIMCARD</v>
          </cell>
          <cell r="BA371" t="str">
            <v/>
          </cell>
        </row>
        <row r="372">
          <cell r="A372" t="str">
            <v>414733225</v>
          </cell>
          <cell r="B372" t="str">
            <v>FLEXTUENTI</v>
          </cell>
          <cell r="C372">
            <v>44943</v>
          </cell>
          <cell r="D372" t="str">
            <v>FLEXNET ECUADOR - FLEXTUENTI</v>
          </cell>
          <cell r="E372" t="str">
            <v>CALLE 28 DE JUNIO S/N Y GARCIA MORENO ENTRADA LLANO GRANDE</v>
          </cell>
          <cell r="H372" t="str">
            <v>170208</v>
          </cell>
          <cell r="I372" t="str">
            <v>QUITO</v>
          </cell>
          <cell r="J372" t="str">
            <v>PICHINCHA</v>
          </cell>
          <cell r="K372" t="str">
            <v>Andres LOOR</v>
          </cell>
          <cell r="L372" t="str">
            <v>OFICINA TRAMACO PORTOVIEJO CENTRO DE DISTRIBUCION</v>
          </cell>
          <cell r="O372" t="str">
            <v>PORTOVIEJO</v>
          </cell>
          <cell r="P372" t="str">
            <v>PORTOVIEJO</v>
          </cell>
          <cell r="Q372" t="str">
            <v>MANABI_PORTOVIEJO_</v>
          </cell>
          <cell r="R372" t="str">
            <v>414733225</v>
          </cell>
          <cell r="W372" t="str">
            <v>1104165657</v>
          </cell>
          <cell r="X372" t="str">
            <v>0986528043-0986528043</v>
          </cell>
          <cell r="Z372" t="str">
            <v>andy1996fl@hotmail.com</v>
          </cell>
          <cell r="AA372">
            <v>44943</v>
          </cell>
          <cell r="AD372">
            <v>1</v>
          </cell>
          <cell r="AE372">
            <v>1</v>
          </cell>
          <cell r="AH372" t="str">
            <v/>
          </cell>
          <cell r="AI372" t="str">
            <v>DESPACHO</v>
          </cell>
          <cell r="AJ372" t="str">
            <v>DERIVADO PICK UP</v>
          </cell>
          <cell r="AL372" t="str">
            <v>NO</v>
          </cell>
          <cell r="AN372" t="str">
            <v>TUE portabilidad</v>
          </cell>
          <cell r="AO372" t="str">
            <v>CANAL ONLINE</v>
          </cell>
          <cell r="AP372">
            <v>44943</v>
          </cell>
          <cell r="AR372" t="str">
            <v>FLEXTUENTI_414733225</v>
          </cell>
          <cell r="AS372">
            <v>331180</v>
          </cell>
          <cell r="AT372" t="str">
            <v>D40</v>
          </cell>
          <cell r="AU372" t="str">
            <v>BTC</v>
          </cell>
          <cell r="AV372">
            <v>1</v>
          </cell>
          <cell r="AW372" t="str">
            <v>PROVINCIAL</v>
          </cell>
          <cell r="AX372" t="str">
            <v>INCIDENCIA</v>
          </cell>
          <cell r="AY372" t="str">
            <v>HALFSIM TUENTI PREPAGO PORTABILIDAD: 1 und</v>
          </cell>
          <cell r="AZ372" t="str">
            <v>SIMCARD</v>
          </cell>
          <cell r="BA372" t="str">
            <v/>
          </cell>
        </row>
        <row r="373">
          <cell r="A373" t="str">
            <v>414733234</v>
          </cell>
          <cell r="B373" t="str">
            <v>FLEXTUENTI</v>
          </cell>
          <cell r="C373">
            <v>44943</v>
          </cell>
          <cell r="D373" t="str">
            <v>FLEXNET ECUADOR - FLEXTUENTI</v>
          </cell>
          <cell r="E373" t="str">
            <v>CALLE 28 DE JUNIO S/N Y GARCIA MORENO ENTRADA LLANO GRANDE</v>
          </cell>
          <cell r="H373" t="str">
            <v>170208</v>
          </cell>
          <cell r="I373" t="str">
            <v>QUITO</v>
          </cell>
          <cell r="J373" t="str">
            <v>PICHINCHA</v>
          </cell>
          <cell r="K373" t="str">
            <v>Darwin ronald Mite sosa</v>
          </cell>
          <cell r="L373" t="str">
            <v>OFICINA TRAMACO PORTETE</v>
          </cell>
          <cell r="O373" t="str">
            <v>GUAYAQUIL</v>
          </cell>
          <cell r="P373" t="str">
            <v>GUAYAQUIL</v>
          </cell>
          <cell r="Q373" t="str">
            <v>GUAYAS_GUAYAQUIL_</v>
          </cell>
          <cell r="R373" t="str">
            <v>414733234</v>
          </cell>
          <cell r="W373" t="str">
            <v>0924610645</v>
          </cell>
          <cell r="X373" t="str">
            <v>0959685210-0959685210</v>
          </cell>
          <cell r="Z373" t="str">
            <v>mitedarwin25@gmail.com</v>
          </cell>
          <cell r="AA373">
            <v>44943</v>
          </cell>
          <cell r="AD373">
            <v>1</v>
          </cell>
          <cell r="AE373">
            <v>1</v>
          </cell>
          <cell r="AH373" t="str">
            <v/>
          </cell>
          <cell r="AI373" t="str">
            <v>DESPACHO</v>
          </cell>
          <cell r="AJ373" t="str">
            <v>DERIVADO PICK UP</v>
          </cell>
          <cell r="AL373" t="str">
            <v>NO</v>
          </cell>
          <cell r="AN373" t="str">
            <v>TUE portabilidad</v>
          </cell>
          <cell r="AO373" t="str">
            <v>CANAL ONLINE</v>
          </cell>
          <cell r="AP373">
            <v>44943</v>
          </cell>
          <cell r="AR373" t="str">
            <v>FLEXTUENTI_414733234</v>
          </cell>
          <cell r="AS373">
            <v>331376</v>
          </cell>
          <cell r="AT373" t="str">
            <v>D40</v>
          </cell>
          <cell r="AU373" t="str">
            <v>BTC</v>
          </cell>
          <cell r="AV373">
            <v>1</v>
          </cell>
          <cell r="AW373" t="str">
            <v>PROVINCIAL</v>
          </cell>
          <cell r="AX373" t="str">
            <v>EN_PROCESO</v>
          </cell>
          <cell r="AY373" t="str">
            <v>HALFSIM TUENTI PREPAGO PORTABILIDAD: 1 und</v>
          </cell>
          <cell r="AZ373" t="str">
            <v>SIMCARD</v>
          </cell>
          <cell r="BA373" t="str">
            <v/>
          </cell>
        </row>
        <row r="374">
          <cell r="A374" t="str">
            <v>414733241</v>
          </cell>
          <cell r="B374" t="str">
            <v>FLEXTUENTI</v>
          </cell>
          <cell r="C374">
            <v>44943</v>
          </cell>
          <cell r="D374" t="str">
            <v>FLEXNET ECUADOR - FLEXTUENTI</v>
          </cell>
          <cell r="E374" t="str">
            <v>CALLE 28 DE JUNIO S/N Y GARCIA MORENO ENTRADA LLANO GRANDE</v>
          </cell>
          <cell r="H374" t="str">
            <v>170208</v>
          </cell>
          <cell r="I374" t="str">
            <v>QUITO</v>
          </cell>
          <cell r="J374" t="str">
            <v>PICHINCHA</v>
          </cell>
          <cell r="K374" t="str">
            <v>Jostyn Guamba</v>
          </cell>
          <cell r="L374" t="str">
            <v>LA ECUATORIANA AV MALDONADO S38 140 CALLE GUAYANAY NAN</v>
          </cell>
          <cell r="O374" t="str">
            <v>170701</v>
          </cell>
          <cell r="P374" t="str">
            <v>170701</v>
          </cell>
          <cell r="Q374" t="str">
            <v>PICHINCHA_QUITO_LA ECUATORIANA</v>
          </cell>
          <cell r="R374" t="str">
            <v>414733241</v>
          </cell>
          <cell r="W374" t="str">
            <v>1724178700</v>
          </cell>
          <cell r="X374" t="str">
            <v>0984732203-0983991665</v>
          </cell>
          <cell r="Z374" t="str">
            <v>misstatiananiquinga@gmail.com</v>
          </cell>
          <cell r="AA374">
            <v>44943</v>
          </cell>
          <cell r="AD374">
            <v>1</v>
          </cell>
          <cell r="AE374">
            <v>1</v>
          </cell>
          <cell r="AH374" t="str">
            <v>SECTOR QUITUMBE  FRENTE A LA BOMBA PRIMAX CASA DE TRES PISOS DE BALDOSA CAFE</v>
          </cell>
          <cell r="AI374" t="str">
            <v>DESPACHO</v>
          </cell>
          <cell r="AJ374" t="str">
            <v>Normal</v>
          </cell>
          <cell r="AL374" t="str">
            <v>NO</v>
          </cell>
          <cell r="AN374" t="str">
            <v>TUE portabilidad</v>
          </cell>
          <cell r="AO374" t="str">
            <v>CANAL ONLINE</v>
          </cell>
          <cell r="AP374">
            <v>44943</v>
          </cell>
          <cell r="AR374" t="str">
            <v>FLEXTUENTI_414733241</v>
          </cell>
          <cell r="AS374">
            <v>331184</v>
          </cell>
          <cell r="AT374" t="str">
            <v>D40</v>
          </cell>
          <cell r="AU374" t="str">
            <v>BTC</v>
          </cell>
          <cell r="AV374">
            <v>1</v>
          </cell>
          <cell r="AW374" t="str">
            <v>LOCAL</v>
          </cell>
          <cell r="AX374" t="str">
            <v>EN_TRANSITO</v>
          </cell>
          <cell r="AY374" t="str">
            <v>HALFSIM TUENTI PREPAGO PORTABILIDAD: 1 und</v>
          </cell>
          <cell r="AZ374" t="str">
            <v>SIMCARD</v>
          </cell>
          <cell r="BA374" t="str">
            <v/>
          </cell>
        </row>
        <row r="375">
          <cell r="A375" t="str">
            <v>414733249</v>
          </cell>
          <cell r="B375" t="str">
            <v>FLEXTUENTI</v>
          </cell>
          <cell r="C375">
            <v>44943</v>
          </cell>
          <cell r="D375" t="str">
            <v>FLEXNET ECUADOR - FLEXTUENTI</v>
          </cell>
          <cell r="E375" t="str">
            <v>CALLE 28 DE JUNIO S/N Y GARCIA MORENO ENTRADA LLANO GRANDE</v>
          </cell>
          <cell r="H375" t="str">
            <v>170208</v>
          </cell>
          <cell r="I375" t="str">
            <v>QUITO</v>
          </cell>
          <cell r="J375" t="str">
            <v>PICHINCHA</v>
          </cell>
          <cell r="K375" t="str">
            <v>Angel Zari</v>
          </cell>
          <cell r="L375" t="str">
            <v>OCHOA LEON MANUEL MAYALITA  SN  ALFREDO SERRANO</v>
          </cell>
          <cell r="O375" t="str">
            <v>070104</v>
          </cell>
          <cell r="P375" t="str">
            <v>070104</v>
          </cell>
          <cell r="Q375" t="str">
            <v>EL ORO_PASAJE_OCHOA LEON</v>
          </cell>
          <cell r="R375" t="str">
            <v>414733249</v>
          </cell>
          <cell r="W375" t="str">
            <v>0701747495</v>
          </cell>
          <cell r="X375" t="str">
            <v>0981626596-0994033653</v>
          </cell>
          <cell r="Z375" t="str">
            <v>nellymarisolgarciaramon@gmail.com</v>
          </cell>
          <cell r="AA375">
            <v>44943</v>
          </cell>
          <cell r="AD375">
            <v>1</v>
          </cell>
          <cell r="AE375">
            <v>1</v>
          </cell>
          <cell r="AH375" t="str">
            <v>CUIDADELA  MIRFLORES A MEDIA CUADRA DEL MERCADO SUR CASA PLOMO DE 1 PISO</v>
          </cell>
          <cell r="AI375" t="str">
            <v>DESPACHO</v>
          </cell>
          <cell r="AJ375" t="str">
            <v>Normal</v>
          </cell>
          <cell r="AL375" t="str">
            <v>NO</v>
          </cell>
          <cell r="AN375" t="str">
            <v>TUE portabilidad</v>
          </cell>
          <cell r="AO375" t="str">
            <v>CANAL ONLINE</v>
          </cell>
          <cell r="AP375">
            <v>44943</v>
          </cell>
          <cell r="AR375" t="str">
            <v>FLEXTUENTI_414733249</v>
          </cell>
          <cell r="AS375">
            <v>331182</v>
          </cell>
          <cell r="AT375" t="str">
            <v>D40</v>
          </cell>
          <cell r="AU375" t="str">
            <v>BTC</v>
          </cell>
          <cell r="AV375">
            <v>1</v>
          </cell>
          <cell r="AW375" t="str">
            <v>PROVINCIAL</v>
          </cell>
          <cell r="AX375" t="str">
            <v>EN_TRANSITO</v>
          </cell>
          <cell r="AY375" t="str">
            <v>HALFSIM TUENTI PREPAGO PORTABILIDAD: 1 und</v>
          </cell>
          <cell r="AZ375" t="str">
            <v>SIMCARD</v>
          </cell>
          <cell r="BA375" t="str">
            <v/>
          </cell>
        </row>
        <row r="376">
          <cell r="A376" t="str">
            <v>414733251</v>
          </cell>
          <cell r="B376" t="str">
            <v>FLEXTUENTI</v>
          </cell>
          <cell r="C376">
            <v>44943</v>
          </cell>
          <cell r="D376" t="str">
            <v>FLEXNET ECUADOR - FLEXTUENTI</v>
          </cell>
          <cell r="E376" t="str">
            <v>CALLE 28 DE JUNIO S/N Y GARCIA MORENO ENTRADA LLANO GRANDE</v>
          </cell>
          <cell r="H376" t="str">
            <v>170208</v>
          </cell>
          <cell r="I376" t="str">
            <v>QUITO</v>
          </cell>
          <cell r="J376" t="str">
            <v>PICHINCHA</v>
          </cell>
          <cell r="K376" t="str">
            <v>Jonathan Gallegos</v>
          </cell>
          <cell r="L376" t="str">
            <v>COTOCOLLAO CALLE 25 DE MAYO  N63 44 CALLE RUMIHURCO</v>
          </cell>
          <cell r="O376" t="str">
            <v>170301</v>
          </cell>
          <cell r="P376" t="str">
            <v>170301</v>
          </cell>
          <cell r="Q376" t="str">
            <v>PICHINCHA_QUITO_COTOCOLLAO</v>
          </cell>
          <cell r="R376" t="str">
            <v>414733251</v>
          </cell>
          <cell r="W376" t="str">
            <v>1722823513</v>
          </cell>
          <cell r="X376" t="str">
            <v>0987087716-0987087716</v>
          </cell>
          <cell r="Z376" t="str">
            <v>jonag9989@gmail.com</v>
          </cell>
          <cell r="AA376">
            <v>44943</v>
          </cell>
          <cell r="AD376">
            <v>1</v>
          </cell>
          <cell r="AE376">
            <v>1</v>
          </cell>
          <cell r="AH376" t="str">
            <v>SECTOR COTOCOLLAO A MEDIA CUADRA ANTES DEL OBELISCO DE COTOCOLLAO CASA DE CUATRO PISOS COLOR CREMA</v>
          </cell>
          <cell r="AI376" t="str">
            <v>DESPACHO</v>
          </cell>
          <cell r="AJ376" t="str">
            <v>Normal</v>
          </cell>
          <cell r="AL376" t="str">
            <v>NO</v>
          </cell>
          <cell r="AN376" t="str">
            <v>TUE portabilidad</v>
          </cell>
          <cell r="AO376" t="str">
            <v>CANAL ONLINE</v>
          </cell>
          <cell r="AP376">
            <v>44943</v>
          </cell>
          <cell r="AR376" t="str">
            <v>FLEXTUENTI_414733251</v>
          </cell>
          <cell r="AS376">
            <v>331186</v>
          </cell>
          <cell r="AT376" t="str">
            <v>D40</v>
          </cell>
          <cell r="AU376" t="str">
            <v>BTC</v>
          </cell>
          <cell r="AV376">
            <v>1</v>
          </cell>
          <cell r="AW376" t="str">
            <v>LOCAL</v>
          </cell>
          <cell r="AX376" t="str">
            <v>ENTREGADO</v>
          </cell>
          <cell r="AY376" t="str">
            <v>HALFSIM TUENTI PREPAGO PORTABILIDAD: 1 und</v>
          </cell>
          <cell r="AZ376" t="str">
            <v>SIMCARD</v>
          </cell>
          <cell r="BA376" t="str">
            <v/>
          </cell>
        </row>
        <row r="377">
          <cell r="A377" t="str">
            <v>414736880</v>
          </cell>
          <cell r="B377" t="str">
            <v>FLEXTUENTI</v>
          </cell>
          <cell r="C377">
            <v>44943</v>
          </cell>
          <cell r="D377" t="str">
            <v>FLEXNET ECUADOR - FLEXTUENTI</v>
          </cell>
          <cell r="E377" t="str">
            <v>CALLE 28 DE JUNIO S/N Y GARCIA MORENO ENTRADA LLANO GRANDE</v>
          </cell>
          <cell r="H377" t="str">
            <v>170208</v>
          </cell>
          <cell r="I377" t="str">
            <v>QUITO</v>
          </cell>
          <cell r="J377" t="str">
            <v>PICHINCHA</v>
          </cell>
          <cell r="K377" t="str">
            <v>Miguel Gabriel Aguinda Grefa</v>
          </cell>
          <cell r="L377" t="str">
            <v>OFICINA TRAMACO IZAMBA</v>
          </cell>
          <cell r="O377" t="str">
            <v>AMBATO</v>
          </cell>
          <cell r="P377" t="str">
            <v>AMBATO</v>
          </cell>
          <cell r="Q377" t="str">
            <v>TUNGURAHUA_AMBATO_</v>
          </cell>
          <cell r="R377" t="str">
            <v>414736880</v>
          </cell>
          <cell r="W377" t="str">
            <v>1600261588</v>
          </cell>
          <cell r="X377" t="str">
            <v>0984623020-0960555524</v>
          </cell>
          <cell r="Z377" t="str">
            <v>monicarogel31@hotmail.com</v>
          </cell>
          <cell r="AA377">
            <v>44943</v>
          </cell>
          <cell r="AD377">
            <v>1</v>
          </cell>
          <cell r="AE377">
            <v>1</v>
          </cell>
          <cell r="AH377" t="str">
            <v/>
          </cell>
          <cell r="AI377" t="str">
            <v>DESPACHO</v>
          </cell>
          <cell r="AJ377" t="str">
            <v>DERIVADO PICK UP</v>
          </cell>
          <cell r="AL377" t="str">
            <v>NO</v>
          </cell>
          <cell r="AN377" t="str">
            <v>TUE portabilidad</v>
          </cell>
          <cell r="AO377" t="str">
            <v>CANAL ONLINE</v>
          </cell>
          <cell r="AP377">
            <v>44943</v>
          </cell>
          <cell r="AR377" t="str">
            <v>FLEXTUENTI_414736880</v>
          </cell>
          <cell r="AS377">
            <v>331213</v>
          </cell>
          <cell r="AT377" t="str">
            <v>D40</v>
          </cell>
          <cell r="AU377" t="str">
            <v>BTC</v>
          </cell>
          <cell r="AV377">
            <v>1</v>
          </cell>
          <cell r="AW377" t="str">
            <v>PROVINCIAL</v>
          </cell>
          <cell r="AX377" t="str">
            <v>EN_TRANSITO</v>
          </cell>
          <cell r="AY377" t="str">
            <v>HALFSIM TUENTI PREPAGO PORTABILIDAD: 1 und</v>
          </cell>
          <cell r="AZ377" t="str">
            <v>SIMCARD</v>
          </cell>
          <cell r="BA377" t="str">
            <v/>
          </cell>
        </row>
        <row r="378">
          <cell r="A378" t="str">
            <v>414737127</v>
          </cell>
          <cell r="B378" t="str">
            <v>FLEXTUENTI</v>
          </cell>
          <cell r="C378">
            <v>44943</v>
          </cell>
          <cell r="D378" t="str">
            <v>FLEXNET ECUADOR - FLEXTUENTI</v>
          </cell>
          <cell r="E378" t="str">
            <v>CALLE 28 DE JUNIO S/N Y GARCIA MORENO ENTRADA LLANO GRANDE</v>
          </cell>
          <cell r="H378" t="str">
            <v>170208</v>
          </cell>
          <cell r="I378" t="str">
            <v>QUITO</v>
          </cell>
          <cell r="J378" t="str">
            <v>PICHINCHA</v>
          </cell>
          <cell r="K378" t="str">
            <v>Iralda Guillermina Parreño Carriel</v>
          </cell>
          <cell r="L378" t="str">
            <v>LA AURORA  KM 14 Y MEDIO  VIA A SALITRE MNZ 34 VILLA 12 SN</v>
          </cell>
          <cell r="O378" t="str">
            <v>090150</v>
          </cell>
          <cell r="P378" t="str">
            <v>090150</v>
          </cell>
          <cell r="Q378" t="str">
            <v>GUAYAS_DAULE_LA AURORA</v>
          </cell>
          <cell r="R378" t="str">
            <v>414737127</v>
          </cell>
          <cell r="W378" t="str">
            <v>0919753129</v>
          </cell>
          <cell r="X378" t="str">
            <v>0962049998-0962049998</v>
          </cell>
          <cell r="Z378" t="str">
            <v>Iralda14@hotmail.com</v>
          </cell>
          <cell r="AA378">
            <v>44943</v>
          </cell>
          <cell r="AD378">
            <v>1</v>
          </cell>
          <cell r="AE378">
            <v>1</v>
          </cell>
          <cell r="AH378" t="str">
            <v>SECTOR LA AURORA A UNA CUADRA DE CARVI URB MALAGA 1 ANUNCIARSE EN GARITA ENTREGAR HASTA LAS 11 AM</v>
          </cell>
          <cell r="AI378" t="str">
            <v>DESPACHO</v>
          </cell>
          <cell r="AJ378" t="str">
            <v>Normal</v>
          </cell>
          <cell r="AL378" t="str">
            <v>NO</v>
          </cell>
          <cell r="AN378" t="str">
            <v>TUE portabilidad</v>
          </cell>
          <cell r="AO378" t="str">
            <v>CANAL ONLINE</v>
          </cell>
          <cell r="AP378">
            <v>44943</v>
          </cell>
          <cell r="AR378" t="str">
            <v>FLEXTUENTI_414737127</v>
          </cell>
          <cell r="AS378">
            <v>331343</v>
          </cell>
          <cell r="AT378" t="str">
            <v>D40</v>
          </cell>
          <cell r="AU378" t="str">
            <v>BTC</v>
          </cell>
          <cell r="AV378">
            <v>1</v>
          </cell>
          <cell r="AW378" t="str">
            <v>PROVINCIAL</v>
          </cell>
          <cell r="AX378" t="str">
            <v>EN_PROCESO</v>
          </cell>
          <cell r="AY378" t="str">
            <v>HALFSIM TUENTI PREPAGO PORTABILIDAD: 1 und</v>
          </cell>
          <cell r="AZ378" t="str">
            <v>SIMCARD</v>
          </cell>
          <cell r="BA378" t="str">
            <v/>
          </cell>
        </row>
        <row r="379">
          <cell r="A379" t="str">
            <v>414737185</v>
          </cell>
          <cell r="B379" t="str">
            <v>FLEXTUENTI</v>
          </cell>
          <cell r="C379">
            <v>44943</v>
          </cell>
          <cell r="D379" t="str">
            <v>FLEXNET ECUADOR - FLEXTUENTI</v>
          </cell>
          <cell r="E379" t="str">
            <v>CALLE 28 DE JUNIO S/N Y GARCIA MORENO ENTRADA LLANO GRANDE</v>
          </cell>
          <cell r="H379" t="str">
            <v>170208</v>
          </cell>
          <cell r="I379" t="str">
            <v>QUITO</v>
          </cell>
          <cell r="J379" t="str">
            <v>PICHINCHA</v>
          </cell>
          <cell r="K379" t="str">
            <v>Jose Luis Morejon</v>
          </cell>
          <cell r="L379" t="str">
            <v>OFICINA TRAMACO GUARANDA</v>
          </cell>
          <cell r="O379" t="str">
            <v>GUARANDA</v>
          </cell>
          <cell r="P379" t="str">
            <v>GUARANDA</v>
          </cell>
          <cell r="Q379" t="str">
            <v>BOLIVAR_GUARANDA_</v>
          </cell>
          <cell r="R379" t="str">
            <v>414737185</v>
          </cell>
          <cell r="W379" t="str">
            <v>0201774023</v>
          </cell>
          <cell r="X379" t="str">
            <v>0982361053-0962755728</v>
          </cell>
          <cell r="Z379" t="str">
            <v>morejonjoseluis@gmail.com</v>
          </cell>
          <cell r="AA379">
            <v>44943</v>
          </cell>
          <cell r="AD379">
            <v>1</v>
          </cell>
          <cell r="AE379">
            <v>1</v>
          </cell>
          <cell r="AH379" t="str">
            <v/>
          </cell>
          <cell r="AI379" t="str">
            <v>DESPACHO</v>
          </cell>
          <cell r="AJ379" t="str">
            <v>DERIVADO PICK UP</v>
          </cell>
          <cell r="AL379" t="str">
            <v>NO</v>
          </cell>
          <cell r="AN379" t="str">
            <v>TUE portabilidad</v>
          </cell>
          <cell r="AO379" t="str">
            <v>CANAL ONLINE</v>
          </cell>
          <cell r="AP379">
            <v>44943</v>
          </cell>
          <cell r="AR379" t="str">
            <v>FLEXTUENTI_414737185</v>
          </cell>
          <cell r="AS379">
            <v>331183</v>
          </cell>
          <cell r="AT379" t="str">
            <v>D40</v>
          </cell>
          <cell r="AU379" t="str">
            <v>BTC</v>
          </cell>
          <cell r="AV379">
            <v>1</v>
          </cell>
          <cell r="AW379" t="str">
            <v>PROVINCIAL</v>
          </cell>
          <cell r="AX379" t="str">
            <v>EN_TRANSITO</v>
          </cell>
          <cell r="AY379" t="str">
            <v>HALFSIM TUENTI PREPAGO PORTABILIDAD: 1 und</v>
          </cell>
          <cell r="AZ379" t="str">
            <v>SIMCARD</v>
          </cell>
          <cell r="BA379" t="str">
            <v/>
          </cell>
        </row>
        <row r="380">
          <cell r="A380" t="str">
            <v>414737186</v>
          </cell>
          <cell r="B380" t="str">
            <v>FLEXTUENTI</v>
          </cell>
          <cell r="C380">
            <v>44943</v>
          </cell>
          <cell r="D380" t="str">
            <v>FLEXNET ECUADOR - FLEXTUENTI</v>
          </cell>
          <cell r="E380" t="str">
            <v>CALLE 28 DE JUNIO S/N Y GARCIA MORENO ENTRADA LLANO GRANDE</v>
          </cell>
          <cell r="H380" t="str">
            <v>170208</v>
          </cell>
          <cell r="I380" t="str">
            <v>QUITO</v>
          </cell>
          <cell r="J380" t="str">
            <v>PICHINCHA</v>
          </cell>
          <cell r="K380" t="str">
            <v>Mayra Alexandra Gutiérrez Rojas</v>
          </cell>
          <cell r="L380" t="str">
            <v>CHILLOGALLO CALLE RUMICHACA SN CALLE MATILDE ALVAREZ</v>
          </cell>
          <cell r="O380" t="str">
            <v>170702</v>
          </cell>
          <cell r="P380" t="str">
            <v>170702</v>
          </cell>
          <cell r="Q380" t="str">
            <v>PICHINCHA_QUITO_CHILLOGALLO</v>
          </cell>
          <cell r="R380" t="str">
            <v>414737186</v>
          </cell>
          <cell r="W380" t="str">
            <v>1720018843</v>
          </cell>
          <cell r="X380" t="str">
            <v>0969722073-0983318625</v>
          </cell>
          <cell r="Z380" t="str">
            <v>alexandra.gutierrezrojas@gmail.com</v>
          </cell>
          <cell r="AA380">
            <v>44943</v>
          </cell>
          <cell r="AD380">
            <v>1</v>
          </cell>
          <cell r="AE380">
            <v>1</v>
          </cell>
          <cell r="AH380" t="str">
            <v>SECTOR LAS CUADRAS  ENTREGAR EN EL HOSPITAL PADRE CAROLO SOLICITAR INFORMACION EN EL AREA DE CAJA</v>
          </cell>
          <cell r="AI380" t="str">
            <v>DESPACHO</v>
          </cell>
          <cell r="AJ380" t="str">
            <v>Normal</v>
          </cell>
          <cell r="AL380" t="str">
            <v>NO</v>
          </cell>
          <cell r="AN380" t="str">
            <v>TUE portabilidad</v>
          </cell>
          <cell r="AO380" t="str">
            <v>CANAL ONLINE</v>
          </cell>
          <cell r="AP380">
            <v>44943</v>
          </cell>
          <cell r="AR380" t="str">
            <v>FLEXTUENTI_414737186</v>
          </cell>
          <cell r="AS380">
            <v>331189</v>
          </cell>
          <cell r="AT380" t="str">
            <v>D40</v>
          </cell>
          <cell r="AU380" t="str">
            <v>BTC</v>
          </cell>
          <cell r="AV380">
            <v>1</v>
          </cell>
          <cell r="AW380" t="str">
            <v>LOCAL</v>
          </cell>
          <cell r="AX380" t="str">
            <v>EN_TRANSITO</v>
          </cell>
          <cell r="AY380" t="str">
            <v>HALFSIM TUENTI PREPAGO PORTABILIDAD: 1 und</v>
          </cell>
          <cell r="AZ380" t="str">
            <v>SIMCARD</v>
          </cell>
          <cell r="BA380" t="str">
            <v/>
          </cell>
        </row>
        <row r="381">
          <cell r="A381" t="str">
            <v>414737206</v>
          </cell>
          <cell r="B381" t="str">
            <v>FLEXTUENTI</v>
          </cell>
          <cell r="C381">
            <v>44943</v>
          </cell>
          <cell r="D381" t="str">
            <v>FLEXNET ECUADOR - FLEXTUENTI</v>
          </cell>
          <cell r="E381" t="str">
            <v>CALLE 28 DE JUNIO S/N Y GARCIA MORENO ENTRADA LLANO GRANDE</v>
          </cell>
          <cell r="H381" t="str">
            <v>170208</v>
          </cell>
          <cell r="I381" t="str">
            <v>QUITO</v>
          </cell>
          <cell r="J381" t="str">
            <v>PICHINCHA</v>
          </cell>
          <cell r="K381" t="str">
            <v>Joel Salinas</v>
          </cell>
          <cell r="L381" t="str">
            <v>CHILLOGALLO  AV MARISCAL SUCRE  OE6 334 MANUEL CORONADO</v>
          </cell>
          <cell r="O381" t="str">
            <v>170708</v>
          </cell>
          <cell r="P381" t="str">
            <v>170708</v>
          </cell>
          <cell r="Q381" t="str">
            <v>PICHINCHA_QUITO_CHILLOGALLO</v>
          </cell>
          <cell r="R381" t="str">
            <v>414737206</v>
          </cell>
          <cell r="W381" t="str">
            <v>1728786417</v>
          </cell>
          <cell r="X381" t="str">
            <v>0984447731-0979544193</v>
          </cell>
          <cell r="Z381" t="str">
            <v>joel.78576@gmail.com</v>
          </cell>
          <cell r="AA381">
            <v>44943</v>
          </cell>
          <cell r="AD381">
            <v>1</v>
          </cell>
          <cell r="AE381">
            <v>1</v>
          </cell>
          <cell r="AH381" t="str">
            <v>SECTOR CHILLOGALLO JUNTO AL KFC CASA ESQUINERA  AMARILLA 1 PISO</v>
          </cell>
          <cell r="AI381" t="str">
            <v>DESPACHO</v>
          </cell>
          <cell r="AJ381" t="str">
            <v>Normal</v>
          </cell>
          <cell r="AL381" t="str">
            <v>NO</v>
          </cell>
          <cell r="AN381" t="str">
            <v>TUE portabilidad</v>
          </cell>
          <cell r="AO381" t="str">
            <v>CANAL ONLINE</v>
          </cell>
          <cell r="AP381">
            <v>44943</v>
          </cell>
          <cell r="AR381" t="str">
            <v>FLEXTUENTI_414737206</v>
          </cell>
          <cell r="AS381">
            <v>331185</v>
          </cell>
          <cell r="AT381" t="str">
            <v>D40</v>
          </cell>
          <cell r="AU381" t="str">
            <v>BTC</v>
          </cell>
          <cell r="AV381">
            <v>1</v>
          </cell>
          <cell r="AW381" t="str">
            <v>LOCAL</v>
          </cell>
          <cell r="AX381" t="str">
            <v>EN_TRANSITO</v>
          </cell>
          <cell r="AY381" t="str">
            <v>HALFSIM TUENTI PREPAGO PORTABILIDAD: 1 und</v>
          </cell>
          <cell r="AZ381" t="str">
            <v>SIMCARD</v>
          </cell>
          <cell r="BA381" t="str">
            <v/>
          </cell>
        </row>
        <row r="382">
          <cell r="A382" t="str">
            <v>414737207</v>
          </cell>
          <cell r="B382" t="str">
            <v>FLEXTUENTI</v>
          </cell>
          <cell r="C382">
            <v>44943</v>
          </cell>
          <cell r="D382" t="str">
            <v>FLEXNET ECUADOR - FLEXTUENTI</v>
          </cell>
          <cell r="E382" t="str">
            <v>CALLE 28 DE JUNIO S/N Y GARCIA MORENO ENTRADA LLANO GRANDE</v>
          </cell>
          <cell r="H382" t="str">
            <v>170208</v>
          </cell>
          <cell r="I382" t="str">
            <v>QUITO</v>
          </cell>
          <cell r="J382" t="str">
            <v>PICHINCHA</v>
          </cell>
          <cell r="K382" t="str">
            <v>Diego Peralta</v>
          </cell>
          <cell r="L382" t="str">
            <v>COTOCOLLAO CALLE PEDRO DE ALVARADO N59 138  ENTRE ANGEL LUDENA Y PEDRO  DE ALVARADO</v>
          </cell>
          <cell r="O382" t="str">
            <v>170301</v>
          </cell>
          <cell r="P382" t="str">
            <v>170301</v>
          </cell>
          <cell r="Q382" t="str">
            <v>PICHINCHA_QUITO_COTOCOLLAO</v>
          </cell>
          <cell r="R382" t="str">
            <v>414737207</v>
          </cell>
          <cell r="W382" t="str">
            <v>1722377353</v>
          </cell>
          <cell r="X382" t="str">
            <v>0995933114-0998029428</v>
          </cell>
          <cell r="Z382" t="str">
            <v>diegpaul10@hotmail.com</v>
          </cell>
          <cell r="AA382">
            <v>44943</v>
          </cell>
          <cell r="AD382">
            <v>1</v>
          </cell>
          <cell r="AE382">
            <v>1</v>
          </cell>
          <cell r="AH382" t="str">
            <v>CDLA SAN CARLOS  EN LA CASA SE ENCUENTRA EL CONSULTORIO MEDENT TIMBRE UNO EDIFICIO DE TRES PISOS BLANCO CON TERRACOTA  MADRE JANNET ZAPATA CONFIRMA DATOS</v>
          </cell>
          <cell r="AI382" t="str">
            <v>DESPACHO</v>
          </cell>
          <cell r="AJ382" t="str">
            <v>Normal</v>
          </cell>
          <cell r="AL382" t="str">
            <v>NO</v>
          </cell>
          <cell r="AN382" t="str">
            <v>TUE portabilidad</v>
          </cell>
          <cell r="AO382" t="str">
            <v>CANAL ONLINE</v>
          </cell>
          <cell r="AP382">
            <v>44943</v>
          </cell>
          <cell r="AR382" t="str">
            <v>FLEXTUENTI_414737207</v>
          </cell>
          <cell r="AS382">
            <v>331188</v>
          </cell>
          <cell r="AT382" t="str">
            <v>D40</v>
          </cell>
          <cell r="AU382" t="str">
            <v>BTC</v>
          </cell>
          <cell r="AV382">
            <v>1</v>
          </cell>
          <cell r="AW382" t="str">
            <v>LOCAL</v>
          </cell>
          <cell r="AX382" t="str">
            <v>EN_TRANSITO</v>
          </cell>
          <cell r="AY382" t="str">
            <v>HALFSIM TUENTI PREPAGO PORTABILIDAD: 1 und</v>
          </cell>
          <cell r="AZ382" t="str">
            <v>SIMCARD</v>
          </cell>
          <cell r="BA382" t="str">
            <v/>
          </cell>
        </row>
        <row r="383">
          <cell r="A383" t="str">
            <v>414737209</v>
          </cell>
          <cell r="B383" t="str">
            <v>FLEXTUENTI</v>
          </cell>
          <cell r="C383">
            <v>44943</v>
          </cell>
          <cell r="D383" t="str">
            <v>FLEXNET ECUADOR - FLEXTUENTI</v>
          </cell>
          <cell r="E383" t="str">
            <v>CALLE 28 DE JUNIO S/N Y GARCIA MORENO ENTRADA LLANO GRANDE</v>
          </cell>
          <cell r="H383" t="str">
            <v>170208</v>
          </cell>
          <cell r="I383" t="str">
            <v>QUITO</v>
          </cell>
          <cell r="J383" t="str">
            <v>PICHINCHA</v>
          </cell>
          <cell r="K383" t="str">
            <v>Duval Rueda</v>
          </cell>
          <cell r="L383" t="str">
            <v>EL PUYO AV GALAPAGOS  SN  CALLE GONZALO PIZARRO</v>
          </cell>
          <cell r="O383" t="str">
            <v>160201</v>
          </cell>
          <cell r="P383" t="str">
            <v>160201</v>
          </cell>
          <cell r="Q383" t="str">
            <v>PASTAZA _PUYO _EL PUYO</v>
          </cell>
          <cell r="R383" t="str">
            <v>414737209</v>
          </cell>
          <cell r="W383" t="str">
            <v>1600063869</v>
          </cell>
          <cell r="X383" t="str">
            <v>0984008196-0987846487</v>
          </cell>
          <cell r="Z383" t="str">
            <v>jefflufran_z@hotmail.com</v>
          </cell>
          <cell r="AA383">
            <v>44943</v>
          </cell>
          <cell r="AD383">
            <v>1</v>
          </cell>
          <cell r="AE383">
            <v>1</v>
          </cell>
          <cell r="AH383" t="str">
            <v>CDLA EL CHOFER ENTREGAR EN EL RESTAURANTE DMOKAF  FRENTE AL ESPACIO CUBIERTO</v>
          </cell>
          <cell r="AI383" t="str">
            <v>DESPACHO</v>
          </cell>
          <cell r="AJ383" t="str">
            <v>Normal</v>
          </cell>
          <cell r="AL383" t="str">
            <v>NO</v>
          </cell>
          <cell r="AN383" t="str">
            <v>TUE portabilidad</v>
          </cell>
          <cell r="AO383" t="str">
            <v>CANAL ONLINE</v>
          </cell>
          <cell r="AP383">
            <v>44943</v>
          </cell>
          <cell r="AR383" t="str">
            <v>FLEXTUENTI_414737209</v>
          </cell>
          <cell r="AS383">
            <v>331192</v>
          </cell>
          <cell r="AT383" t="str">
            <v>D40</v>
          </cell>
          <cell r="AU383" t="str">
            <v>BTC</v>
          </cell>
          <cell r="AV383">
            <v>1</v>
          </cell>
          <cell r="AW383" t="str">
            <v>PROVINCIAL</v>
          </cell>
          <cell r="AX383" t="str">
            <v>EN_TRANSITO</v>
          </cell>
          <cell r="AY383" t="str">
            <v>HALFSIM TUENTI PREPAGO PORTABILIDAD: 1 und</v>
          </cell>
          <cell r="AZ383" t="str">
            <v>SIMCARD</v>
          </cell>
          <cell r="BA383" t="str">
            <v/>
          </cell>
        </row>
        <row r="384">
          <cell r="A384" t="str">
            <v>414737244</v>
          </cell>
          <cell r="B384" t="str">
            <v>FLEXTUENTI</v>
          </cell>
          <cell r="C384">
            <v>44943</v>
          </cell>
          <cell r="D384" t="str">
            <v>FLEXNET ECUADOR - FLEXTUENTI</v>
          </cell>
          <cell r="E384" t="str">
            <v>CALLE 28 DE JUNIO S/N Y GARCIA MORENO ENTRADA LLANO GRANDE</v>
          </cell>
          <cell r="H384" t="str">
            <v>170208</v>
          </cell>
          <cell r="I384" t="str">
            <v>QUITO</v>
          </cell>
          <cell r="J384" t="str">
            <v>PICHINCHA</v>
          </cell>
          <cell r="K384" t="str">
            <v>Andrea Quishpe</v>
          </cell>
          <cell r="L384" t="str">
            <v>MARISCAL SUCRE  CALLE VERSALLES SN GUSTAVO DARQUEA</v>
          </cell>
          <cell r="O384" t="str">
            <v>170129</v>
          </cell>
          <cell r="P384" t="str">
            <v>170129</v>
          </cell>
          <cell r="Q384" t="str">
            <v>PICHINCHA_QUITO_MARISCAL SUCRE</v>
          </cell>
          <cell r="R384" t="str">
            <v>414737244</v>
          </cell>
          <cell r="W384" t="str">
            <v>1725503401</v>
          </cell>
          <cell r="X384" t="str">
            <v>0984522269-0987599559</v>
          </cell>
          <cell r="Z384" t="str">
            <v>andystef0311@gmail.com</v>
          </cell>
          <cell r="AA384">
            <v>44943</v>
          </cell>
          <cell r="AD384">
            <v>1</v>
          </cell>
          <cell r="AE384">
            <v>1</v>
          </cell>
          <cell r="AH384" t="str">
            <v>SECTOR SANTA CLARA FRENTE A MERCADO SANTA CLARA ENTREGA EN LOCAL POLLOS FORASTEROS PLANTA BAJA  CLIENTE PIDE QUE LLAMEN PARA SALIR A RECIBIR</v>
          </cell>
          <cell r="AI384" t="str">
            <v>DESPACHO</v>
          </cell>
          <cell r="AJ384" t="str">
            <v>Normal</v>
          </cell>
          <cell r="AL384" t="str">
            <v>NO</v>
          </cell>
          <cell r="AN384" t="str">
            <v>TUE portabilidad</v>
          </cell>
          <cell r="AO384" t="str">
            <v>CANAL ONLINE</v>
          </cell>
          <cell r="AP384">
            <v>44943</v>
          </cell>
          <cell r="AR384" t="str">
            <v>FLEXTUENTI_414737244</v>
          </cell>
          <cell r="AS384">
            <v>331190</v>
          </cell>
          <cell r="AT384" t="str">
            <v>D40</v>
          </cell>
          <cell r="AU384" t="str">
            <v>BTC</v>
          </cell>
          <cell r="AV384">
            <v>1</v>
          </cell>
          <cell r="AW384" t="str">
            <v>LOCAL</v>
          </cell>
          <cell r="AX384" t="str">
            <v>EN_TRANSITO</v>
          </cell>
          <cell r="AY384" t="str">
            <v>HALFSIM TUENTI PREPAGO PORTABILIDAD: 1 und</v>
          </cell>
          <cell r="AZ384" t="str">
            <v>SIMCARD</v>
          </cell>
          <cell r="BA384" t="str">
            <v/>
          </cell>
        </row>
        <row r="385">
          <cell r="A385" t="str">
            <v>414737305</v>
          </cell>
          <cell r="B385" t="str">
            <v>FLEXTUENTI</v>
          </cell>
          <cell r="C385">
            <v>44943</v>
          </cell>
          <cell r="D385" t="str">
            <v>FLEXNET ECUADOR - FLEXTUENTI</v>
          </cell>
          <cell r="E385" t="str">
            <v>CALLE 28 DE JUNIO S/N Y GARCIA MORENO ENTRADA LLANO GRANDE</v>
          </cell>
          <cell r="H385" t="str">
            <v>170208</v>
          </cell>
          <cell r="I385" t="str">
            <v>QUITO</v>
          </cell>
          <cell r="J385" t="str">
            <v>PICHINCHA</v>
          </cell>
          <cell r="K385" t="str">
            <v>Gabriel Andrés Espinoza Perez</v>
          </cell>
          <cell r="L385" t="str">
            <v>VALLE CALLE BALTIMORE  DPTO 8 ENTRE PRAGA Y BRUSELAS</v>
          </cell>
          <cell r="O385" t="str">
            <v>110107</v>
          </cell>
          <cell r="P385" t="str">
            <v>110107</v>
          </cell>
          <cell r="Q385" t="str">
            <v>LOJA_LOJA_VALLE</v>
          </cell>
          <cell r="R385" t="str">
            <v>414737305</v>
          </cell>
          <cell r="W385" t="str">
            <v>1900675602</v>
          </cell>
          <cell r="X385" t="str">
            <v>0960889637-0997223859</v>
          </cell>
          <cell r="Z385" t="str">
            <v>gaep9720@gmail.com</v>
          </cell>
          <cell r="AA385">
            <v>44943</v>
          </cell>
          <cell r="AD385">
            <v>1</v>
          </cell>
          <cell r="AE385">
            <v>1</v>
          </cell>
          <cell r="AH385" t="str">
            <v>SECTOR SAN CAYETANO  EDIFICIO DE ARRIENDO DE ESTUDIANTES  UNICO EDIFICIO</v>
          </cell>
          <cell r="AI385" t="str">
            <v>DESPACHO</v>
          </cell>
          <cell r="AJ385" t="str">
            <v>Normal</v>
          </cell>
          <cell r="AL385" t="str">
            <v>NO</v>
          </cell>
          <cell r="AN385" t="str">
            <v>TUE portabilidad</v>
          </cell>
          <cell r="AO385" t="str">
            <v>CANAL ONLINE</v>
          </cell>
          <cell r="AP385">
            <v>44943</v>
          </cell>
          <cell r="AR385" t="str">
            <v>FLEXTUENTI_414737305</v>
          </cell>
          <cell r="AS385">
            <v>331194</v>
          </cell>
          <cell r="AT385" t="str">
            <v>D40</v>
          </cell>
          <cell r="AU385" t="str">
            <v>BTC</v>
          </cell>
          <cell r="AV385">
            <v>1</v>
          </cell>
          <cell r="AW385" t="str">
            <v>PROVINCIAL</v>
          </cell>
          <cell r="AX385" t="str">
            <v>EN_TRANSITO</v>
          </cell>
          <cell r="AY385" t="str">
            <v>HALFSIM TUENTI PREPAGO PORTABILIDAD: 1 und</v>
          </cell>
          <cell r="AZ385" t="str">
            <v>SIMCARD</v>
          </cell>
          <cell r="BA385" t="str">
            <v/>
          </cell>
        </row>
        <row r="386">
          <cell r="A386" t="str">
            <v>414737341</v>
          </cell>
          <cell r="B386" t="str">
            <v>FLEXTUENTI</v>
          </cell>
          <cell r="C386">
            <v>44943</v>
          </cell>
          <cell r="D386" t="str">
            <v>FLEXNET ECUADOR - FLEXTUENTI</v>
          </cell>
          <cell r="E386" t="str">
            <v>CALLE 28 DE JUNIO S/N Y GARCIA MORENO ENTRADA LLANO GRANDE</v>
          </cell>
          <cell r="H386" t="str">
            <v>170208</v>
          </cell>
          <cell r="I386" t="str">
            <v>QUITO</v>
          </cell>
          <cell r="J386" t="str">
            <v>PICHINCHA</v>
          </cell>
          <cell r="K386" t="str">
            <v>Mayra Alexandra Gutiérrez Rojas</v>
          </cell>
          <cell r="L386" t="str">
            <v>CHILLOGALLO CALLE RUMICHACA SN  CALLE MATILDE ALVAREZ</v>
          </cell>
          <cell r="O386" t="str">
            <v>170702</v>
          </cell>
          <cell r="P386" t="str">
            <v>170702</v>
          </cell>
          <cell r="Q386" t="str">
            <v>PICHINCHA_QUITO_CHILLOGALLO</v>
          </cell>
          <cell r="R386" t="str">
            <v>414737341</v>
          </cell>
          <cell r="W386" t="str">
            <v>1720018843</v>
          </cell>
          <cell r="X386" t="str">
            <v>0961706191-0983318625</v>
          </cell>
          <cell r="Z386" t="str">
            <v>alexandra.gutierrezrojas@gmail.com</v>
          </cell>
          <cell r="AA386">
            <v>44943</v>
          </cell>
          <cell r="AD386">
            <v>1</v>
          </cell>
          <cell r="AE386">
            <v>1</v>
          </cell>
          <cell r="AH386" t="str">
            <v>CHILLOGALLO ENTREGAR EN EL HOSPITAL PADRE CAROLO SOLICITAR INFORMACION EN EL AREA DE CAJA</v>
          </cell>
          <cell r="AI386" t="str">
            <v>DESPACHO</v>
          </cell>
          <cell r="AJ386" t="str">
            <v>Normal</v>
          </cell>
          <cell r="AL386" t="str">
            <v>NO</v>
          </cell>
          <cell r="AN386" t="str">
            <v>TUE portabilidad</v>
          </cell>
          <cell r="AO386" t="str">
            <v>CANAL ONLINE</v>
          </cell>
          <cell r="AP386">
            <v>44943</v>
          </cell>
          <cell r="AR386" t="str">
            <v>FLEXTUENTI_414737341</v>
          </cell>
          <cell r="AS386">
            <v>331179</v>
          </cell>
          <cell r="AT386" t="str">
            <v>D40</v>
          </cell>
          <cell r="AU386" t="str">
            <v>BTC</v>
          </cell>
          <cell r="AV386">
            <v>1</v>
          </cell>
          <cell r="AW386" t="str">
            <v>LOCAL</v>
          </cell>
          <cell r="AX386" t="str">
            <v>EN_TRANSITO</v>
          </cell>
          <cell r="AY386" t="str">
            <v>HALFSIM TUENTI PREPAGO PORTABILIDAD: 1 und</v>
          </cell>
          <cell r="AZ386" t="str">
            <v>SIMCARD</v>
          </cell>
          <cell r="BA386" t="str">
            <v/>
          </cell>
        </row>
        <row r="387">
          <cell r="A387" t="str">
            <v>414737342</v>
          </cell>
          <cell r="B387" t="str">
            <v>FLEXTUENTI</v>
          </cell>
          <cell r="C387">
            <v>44943</v>
          </cell>
          <cell r="D387" t="str">
            <v>FLEXNET ECUADOR - FLEXTUENTI</v>
          </cell>
          <cell r="E387" t="str">
            <v>CALLE 28 DE JUNIO S/N Y GARCIA MORENO ENTRADA LLANO GRANDE</v>
          </cell>
          <cell r="H387" t="str">
            <v>170208</v>
          </cell>
          <cell r="I387" t="str">
            <v>QUITO</v>
          </cell>
          <cell r="J387" t="str">
            <v>PICHINCHA</v>
          </cell>
          <cell r="K387" t="str">
            <v>Santiago Zambrano</v>
          </cell>
          <cell r="L387" t="str">
            <v>ELOY ALFARO   CALLE 13  SN CALLE C</v>
          </cell>
          <cell r="O387" t="str">
            <v>130216</v>
          </cell>
          <cell r="P387" t="str">
            <v>130216</v>
          </cell>
          <cell r="Q387" t="str">
            <v>MANABI_MONTECRISTI_ELOY ALFARO</v>
          </cell>
          <cell r="R387" t="str">
            <v>414737342</v>
          </cell>
          <cell r="W387" t="str">
            <v>1315900546</v>
          </cell>
          <cell r="X387" t="str">
            <v>0960853508-0995697834</v>
          </cell>
          <cell r="Z387" t="str">
            <v>zambranosantiago71@gmail.com</v>
          </cell>
          <cell r="AA387">
            <v>44943</v>
          </cell>
          <cell r="AD387">
            <v>1</v>
          </cell>
          <cell r="AE387">
            <v>1</v>
          </cell>
          <cell r="AH387" t="str">
            <v>BARRIO LAS JACUATAS DIAGONAL AL CEMENTERIO LAS JACUATAS  PASANDO LA QUINTA LA JACUATA  CASA DE UN PISO CON CERRAMINETO BLANCO CON COLUMNAS NARANJAS</v>
          </cell>
          <cell r="AI387" t="str">
            <v>DESPACHO</v>
          </cell>
          <cell r="AJ387" t="str">
            <v>Normal</v>
          </cell>
          <cell r="AL387" t="str">
            <v>NO</v>
          </cell>
          <cell r="AN387" t="str">
            <v>TUE portabilidad</v>
          </cell>
          <cell r="AO387" t="str">
            <v>CANAL ONLINE</v>
          </cell>
          <cell r="AP387">
            <v>44943</v>
          </cell>
          <cell r="AR387" t="str">
            <v>FLEXTUENTI_414737342</v>
          </cell>
          <cell r="AS387">
            <v>331217</v>
          </cell>
          <cell r="AT387" t="str">
            <v>D40</v>
          </cell>
          <cell r="AU387" t="str">
            <v>BTC</v>
          </cell>
          <cell r="AV387">
            <v>1</v>
          </cell>
          <cell r="AW387" t="str">
            <v>PROVINCIAL</v>
          </cell>
          <cell r="AX387" t="str">
            <v>EN_TRANSITO</v>
          </cell>
          <cell r="AY387" t="str">
            <v>HALFSIM TUENTI PREPAGO PORTABILIDAD: 1 und</v>
          </cell>
          <cell r="AZ387" t="str">
            <v>SIMCARD</v>
          </cell>
          <cell r="BA387" t="str">
            <v/>
          </cell>
        </row>
        <row r="388">
          <cell r="A388" t="str">
            <v>414737419</v>
          </cell>
          <cell r="B388" t="str">
            <v>FLEXTUENTI</v>
          </cell>
          <cell r="C388">
            <v>44943</v>
          </cell>
          <cell r="D388" t="str">
            <v>FLEXNET ECUADOR - FLEXTUENTI</v>
          </cell>
          <cell r="E388" t="str">
            <v>CALLE 28 DE JUNIO S/N Y GARCIA MORENO ENTRADA LLANO GRANDE</v>
          </cell>
          <cell r="H388" t="str">
            <v>170208</v>
          </cell>
          <cell r="I388" t="str">
            <v>QUITO</v>
          </cell>
          <cell r="J388" t="str">
            <v>PICHINCHA</v>
          </cell>
          <cell r="K388" t="str">
            <v>Estefano Salomon Ayovi Ramirez</v>
          </cell>
          <cell r="L388" t="str">
            <v>XIMENA   CALLE CALILO DESTRUGE ILLINGWORTH 1916 ENTRE CALLE CARCHI Y CALLE TULCAN</v>
          </cell>
          <cell r="O388" t="str">
            <v>090306</v>
          </cell>
          <cell r="P388" t="str">
            <v>090306</v>
          </cell>
          <cell r="Q388" t="str">
            <v>GUAYAS_GUAYAQUIL_XIMENA</v>
          </cell>
          <cell r="R388" t="str">
            <v>414737419</v>
          </cell>
          <cell r="W388" t="str">
            <v>0930302237</v>
          </cell>
          <cell r="X388" t="str">
            <v>0939054933-0990263992</v>
          </cell>
          <cell r="Z388" t="str">
            <v>Dadystephano@hotmail.com</v>
          </cell>
          <cell r="AA388">
            <v>44943</v>
          </cell>
          <cell r="AD388">
            <v>1</v>
          </cell>
          <cell r="AE388">
            <v>1</v>
          </cell>
          <cell r="AH388" t="str">
            <v>SECTOR CENTRO SUR ENTREGA EN PELUQUERIA Y BARBERIA COLOR CELESTE  PLANTA BAJA EN ESQUINA LOCAL DE RECHUPETE  CLIENTE PIDE QUE SE LLAME ANTES DE LA ENTREGA</v>
          </cell>
          <cell r="AI388" t="str">
            <v>DESPACHO</v>
          </cell>
          <cell r="AJ388" t="str">
            <v>Normal</v>
          </cell>
          <cell r="AL388" t="str">
            <v>NO</v>
          </cell>
          <cell r="AN388" t="str">
            <v>TUE portabilidad</v>
          </cell>
          <cell r="AO388" t="str">
            <v>CANAL ONLINE</v>
          </cell>
          <cell r="AP388">
            <v>44943</v>
          </cell>
          <cell r="AR388" t="str">
            <v>FLEXTUENTI_414737419</v>
          </cell>
          <cell r="AS388">
            <v>331210</v>
          </cell>
          <cell r="AT388" t="str">
            <v>D40</v>
          </cell>
          <cell r="AU388" t="str">
            <v>BTC</v>
          </cell>
          <cell r="AV388">
            <v>1</v>
          </cell>
          <cell r="AW388" t="str">
            <v>LOCAL</v>
          </cell>
          <cell r="AX388" t="str">
            <v>EN_TRANSITO</v>
          </cell>
          <cell r="AY388" t="str">
            <v>HALFSIM TUENTI PREPAGO PORTABILIDAD: 1 und</v>
          </cell>
          <cell r="AZ388" t="str">
            <v>SIMCARD</v>
          </cell>
          <cell r="BA388" t="str">
            <v/>
          </cell>
        </row>
        <row r="389">
          <cell r="A389" t="str">
            <v>414737612</v>
          </cell>
          <cell r="B389" t="str">
            <v>FLEXTUENTI</v>
          </cell>
          <cell r="C389">
            <v>44943</v>
          </cell>
          <cell r="D389" t="str">
            <v>FLEXNET ECUADOR - FLEXTUENTI</v>
          </cell>
          <cell r="E389" t="str">
            <v>CALLE 28 DE JUNIO S/N Y GARCIA MORENO ENTRADA LLANO GRANDE</v>
          </cell>
          <cell r="H389" t="str">
            <v>170208</v>
          </cell>
          <cell r="I389" t="str">
            <v>QUITO</v>
          </cell>
          <cell r="J389" t="str">
            <v>PICHINCHA</v>
          </cell>
          <cell r="K389" t="str">
            <v>Duay Daniel Yambay Maji</v>
          </cell>
          <cell r="L389" t="str">
            <v>GONZALEZ SUAREZ CALLE SUCRE  70 80  CALLE CHIMBORAZO</v>
          </cell>
          <cell r="O389" t="str">
            <v>040103</v>
          </cell>
          <cell r="P389" t="str">
            <v>040103</v>
          </cell>
          <cell r="Q389" t="str">
            <v>CARCHI_TULCAN_GONZALEZ SUAREZ</v>
          </cell>
          <cell r="R389" t="str">
            <v>414737612</v>
          </cell>
          <cell r="W389" t="str">
            <v>0401671367</v>
          </cell>
          <cell r="X389" t="str">
            <v>0990529993-0989142420</v>
          </cell>
          <cell r="Z389" t="str">
            <v>duhayt_beta@hotmail.com</v>
          </cell>
          <cell r="AA389">
            <v>44943</v>
          </cell>
          <cell r="AD389">
            <v>1</v>
          </cell>
          <cell r="AE389">
            <v>1</v>
          </cell>
          <cell r="AH389" t="str">
            <v>SECTOR CENTRO ENTREGAR EN LOCAL DE ROPA DEPORTIVO MIKE JDS DIAGONAL A LA COOP TULCAN</v>
          </cell>
          <cell r="AI389" t="str">
            <v>DESPACHO</v>
          </cell>
          <cell r="AJ389" t="str">
            <v>Normal</v>
          </cell>
          <cell r="AL389" t="str">
            <v>NO</v>
          </cell>
          <cell r="AN389" t="str">
            <v>TUE portabilidad</v>
          </cell>
          <cell r="AO389" t="str">
            <v>CANAL ONLINE</v>
          </cell>
          <cell r="AP389">
            <v>44943</v>
          </cell>
          <cell r="AR389" t="str">
            <v>FLEXTUENTI_414737612</v>
          </cell>
          <cell r="AS389">
            <v>330815</v>
          </cell>
          <cell r="AT389" t="str">
            <v>D40</v>
          </cell>
          <cell r="AU389" t="str">
            <v>BTC</v>
          </cell>
          <cell r="AV389">
            <v>1</v>
          </cell>
          <cell r="AW389" t="str">
            <v>PROVINCIAL</v>
          </cell>
          <cell r="AX389" t="str">
            <v>ENTREGADO</v>
          </cell>
          <cell r="AY389" t="str">
            <v>HALFSIM TUENTI PREPAGO PORTABILIDAD: 1 und</v>
          </cell>
          <cell r="AZ389" t="str">
            <v>SIMCARD</v>
          </cell>
          <cell r="BA389" t="str">
            <v/>
          </cell>
        </row>
        <row r="390">
          <cell r="A390" t="str">
            <v>414737667</v>
          </cell>
          <cell r="B390" t="str">
            <v>FLEXTUENTI</v>
          </cell>
          <cell r="C390">
            <v>44943</v>
          </cell>
          <cell r="D390" t="str">
            <v>FLEXNET ECUADOR - FLEXTUENTI</v>
          </cell>
          <cell r="E390" t="str">
            <v>CALLE 28 DE JUNIO S/N Y GARCIA MORENO ENTRADA LLANO GRANDE</v>
          </cell>
          <cell r="H390" t="str">
            <v>170208</v>
          </cell>
          <cell r="I390" t="str">
            <v>QUITO</v>
          </cell>
          <cell r="J390" t="str">
            <v>PICHINCHA</v>
          </cell>
          <cell r="K390" t="str">
            <v>Carlos Molina</v>
          </cell>
          <cell r="L390" t="str">
            <v>ALPACHACA CALLE GUAYAQUIL 28 60 CALLE MACHALA</v>
          </cell>
          <cell r="O390" t="str">
            <v>100103</v>
          </cell>
          <cell r="P390" t="str">
            <v>100103</v>
          </cell>
          <cell r="Q390" t="str">
            <v>IMBABURA_IBARRA_ALPACHACA</v>
          </cell>
          <cell r="R390" t="str">
            <v>414737667</v>
          </cell>
          <cell r="W390" t="str">
            <v>1004576037</v>
          </cell>
          <cell r="X390" t="str">
            <v>0993772049-0967972812</v>
          </cell>
          <cell r="Z390" t="str">
            <v>carlosxavier130@gmail.com</v>
          </cell>
          <cell r="AA390">
            <v>44943</v>
          </cell>
          <cell r="AD390">
            <v>1</v>
          </cell>
          <cell r="AE390">
            <v>1</v>
          </cell>
          <cell r="AH390" t="str">
            <v>SECTOR ALPACHACA  A DOS CUADRAS MAS ARRIBA DEL PARQUE PRINCIPAL ALPACHACA CASA DE 2 PISOS COLOR PIEL</v>
          </cell>
          <cell r="AI390" t="str">
            <v>DESPACHO</v>
          </cell>
          <cell r="AJ390" t="str">
            <v>Normal</v>
          </cell>
          <cell r="AL390" t="str">
            <v>NO</v>
          </cell>
          <cell r="AN390" t="str">
            <v>TUE portabilidad</v>
          </cell>
          <cell r="AO390" t="str">
            <v>CANAL ONLINE</v>
          </cell>
          <cell r="AP390">
            <v>44943</v>
          </cell>
          <cell r="AR390" t="str">
            <v>FLEXTUENTI_414737667</v>
          </cell>
          <cell r="AS390">
            <v>330811</v>
          </cell>
          <cell r="AT390" t="str">
            <v>D40</v>
          </cell>
          <cell r="AU390" t="str">
            <v>BTC</v>
          </cell>
          <cell r="AV390">
            <v>1</v>
          </cell>
          <cell r="AW390" t="str">
            <v>PROVINCIAL</v>
          </cell>
          <cell r="AX390" t="str">
            <v>ENTREGADO</v>
          </cell>
          <cell r="AY390" t="str">
            <v>HALFSIM TUENTI PREPAGO PORTABILIDAD: 1 und</v>
          </cell>
          <cell r="AZ390" t="str">
            <v>SIMCARD</v>
          </cell>
          <cell r="BA390" t="str">
            <v/>
          </cell>
        </row>
        <row r="391">
          <cell r="A391" t="str">
            <v>414737669</v>
          </cell>
          <cell r="B391" t="str">
            <v>FLEXTUENTI</v>
          </cell>
          <cell r="C391">
            <v>44943</v>
          </cell>
          <cell r="D391" t="str">
            <v>FLEXNET ECUADOR - FLEXTUENTI</v>
          </cell>
          <cell r="E391" t="str">
            <v>CALLE 28 DE JUNIO S/N Y GARCIA MORENO ENTRADA LLANO GRANDE</v>
          </cell>
          <cell r="H391" t="str">
            <v>170208</v>
          </cell>
          <cell r="I391" t="str">
            <v>QUITO</v>
          </cell>
          <cell r="J391" t="str">
            <v>PICHINCHA</v>
          </cell>
          <cell r="K391" t="str">
            <v>Luis Enrique Caicedo Ayoví</v>
          </cell>
          <cell r="L391" t="str">
            <v>OFICINA TRAMACO PORTETE</v>
          </cell>
          <cell r="O391" t="str">
            <v>GUAYAQUIL</v>
          </cell>
          <cell r="P391" t="str">
            <v>GUAYAQUIL</v>
          </cell>
          <cell r="Q391" t="str">
            <v>GUAYAS_GUAYAQUIL_</v>
          </cell>
          <cell r="R391" t="str">
            <v>414737669</v>
          </cell>
          <cell r="W391" t="str">
            <v>0927204628</v>
          </cell>
          <cell r="X391" t="str">
            <v>0990811490-0990811490</v>
          </cell>
          <cell r="Z391" t="str">
            <v>caicemece29@Gmail.com</v>
          </cell>
          <cell r="AA391">
            <v>44943</v>
          </cell>
          <cell r="AD391">
            <v>1</v>
          </cell>
          <cell r="AE391">
            <v>1</v>
          </cell>
          <cell r="AH391" t="str">
            <v/>
          </cell>
          <cell r="AI391" t="str">
            <v>DESPACHO</v>
          </cell>
          <cell r="AJ391" t="str">
            <v>DERIVADO PICK UP</v>
          </cell>
          <cell r="AL391" t="str">
            <v>NO</v>
          </cell>
          <cell r="AN391" t="str">
            <v>TUE portabilidad</v>
          </cell>
          <cell r="AO391" t="str">
            <v>CANAL ONLINE</v>
          </cell>
          <cell r="AP391">
            <v>44943</v>
          </cell>
          <cell r="AR391" t="str">
            <v>FLEXTUENTI_414737669</v>
          </cell>
          <cell r="AS391">
            <v>331214</v>
          </cell>
          <cell r="AT391" t="str">
            <v>D40</v>
          </cell>
          <cell r="AU391" t="str">
            <v>BTC</v>
          </cell>
          <cell r="AV391">
            <v>1</v>
          </cell>
          <cell r="AW391" t="str">
            <v>PROVINCIAL</v>
          </cell>
          <cell r="AX391" t="str">
            <v>EN_TRANSITO</v>
          </cell>
          <cell r="AY391" t="str">
            <v>HALFSIM TUENTI PREPAGO PORTABILIDAD: 1 und</v>
          </cell>
          <cell r="AZ391" t="str">
            <v>SIMCARD</v>
          </cell>
          <cell r="BA391" t="str">
            <v/>
          </cell>
        </row>
        <row r="392">
          <cell r="A392" t="str">
            <v>414737734</v>
          </cell>
          <cell r="B392" t="str">
            <v>FLEXTUENTI</v>
          </cell>
          <cell r="C392">
            <v>44943</v>
          </cell>
          <cell r="D392" t="str">
            <v>FLEXNET ECUADOR - FLEXTUENTI</v>
          </cell>
          <cell r="E392" t="str">
            <v>CALLE 28 DE JUNIO S/N Y GARCIA MORENO ENTRADA LLANO GRANDE</v>
          </cell>
          <cell r="H392" t="str">
            <v>170208</v>
          </cell>
          <cell r="I392" t="str">
            <v>QUITO</v>
          </cell>
          <cell r="J392" t="str">
            <v>PICHINCHA</v>
          </cell>
          <cell r="K392" t="str">
            <v>Joel Jaramillo</v>
          </cell>
          <cell r="L392" t="str">
            <v>SAGRARIO  CALLE HERNAN GONZALEZ DE ZAA    22 65 AV ATAHUALPA</v>
          </cell>
          <cell r="O392" t="str">
            <v>100101</v>
          </cell>
          <cell r="P392" t="str">
            <v>100101</v>
          </cell>
          <cell r="Q392" t="str">
            <v>IMBABURA_IBARRA_SAGRARIO</v>
          </cell>
          <cell r="R392" t="str">
            <v>414737734</v>
          </cell>
          <cell r="W392" t="str">
            <v>1003840921</v>
          </cell>
          <cell r="X392" t="str">
            <v>0983150879-0992033411</v>
          </cell>
          <cell r="Z392" t="str">
            <v>joelred823@gmail.com</v>
          </cell>
          <cell r="AA392">
            <v>44943</v>
          </cell>
          <cell r="AD392">
            <v>1</v>
          </cell>
          <cell r="AE392">
            <v>1</v>
          </cell>
          <cell r="AH392" t="str">
            <v>SECTOR GARCIA MORENO ENTREGA EN FARMACIA 4 ESQUINAS FRENTE A IGLESIA NUESTRA SENORA DE GUADALUPE</v>
          </cell>
          <cell r="AI392" t="str">
            <v>DESPACHO</v>
          </cell>
          <cell r="AJ392" t="str">
            <v>Normal</v>
          </cell>
          <cell r="AL392" t="str">
            <v>NO</v>
          </cell>
          <cell r="AN392" t="str">
            <v>TUE portabilidad</v>
          </cell>
          <cell r="AO392" t="str">
            <v>CANAL ONLINE</v>
          </cell>
          <cell r="AP392">
            <v>44943</v>
          </cell>
          <cell r="AR392" t="str">
            <v>FLEXTUENTI_414737734</v>
          </cell>
          <cell r="AS392">
            <v>331196</v>
          </cell>
          <cell r="AT392" t="str">
            <v>D40</v>
          </cell>
          <cell r="AU392" t="str">
            <v>BTC</v>
          </cell>
          <cell r="AV392">
            <v>1</v>
          </cell>
          <cell r="AW392" t="str">
            <v>PROVINCIAL</v>
          </cell>
          <cell r="AX392" t="str">
            <v>ENTREGADO</v>
          </cell>
          <cell r="AY392" t="str">
            <v>HALFSIM TUENTI PREPAGO PORTABILIDAD: 1 und</v>
          </cell>
          <cell r="AZ392" t="str">
            <v>SIMCARD</v>
          </cell>
          <cell r="BA392" t="str">
            <v/>
          </cell>
        </row>
        <row r="393">
          <cell r="A393" t="str">
            <v>414737759</v>
          </cell>
          <cell r="B393" t="str">
            <v>FLEXTUENTI</v>
          </cell>
          <cell r="C393">
            <v>44943</v>
          </cell>
          <cell r="D393" t="str">
            <v>FLEXNET ECUADOR - FLEXTUENTI</v>
          </cell>
          <cell r="E393" t="str">
            <v>CALLE 28 DE JUNIO S/N Y GARCIA MORENO ENTRADA LLANO GRANDE</v>
          </cell>
          <cell r="H393" t="str">
            <v>170208</v>
          </cell>
          <cell r="I393" t="str">
            <v>QUITO</v>
          </cell>
          <cell r="J393" t="str">
            <v>PICHINCHA</v>
          </cell>
          <cell r="K393" t="str">
            <v>JEFFERSON ANDRES REINA RECALDE</v>
          </cell>
          <cell r="L393" t="str">
            <v>CAPULISPAMBA PANAMERICA NORTE  SN HUMBERTO TORAL LEON</v>
          </cell>
          <cell r="O393" t="str">
            <v>010109</v>
          </cell>
          <cell r="P393" t="str">
            <v>010109</v>
          </cell>
          <cell r="Q393" t="str">
            <v>AZUAY_CUENCA _CAPULISPAMBA</v>
          </cell>
          <cell r="R393" t="str">
            <v>414737759</v>
          </cell>
          <cell r="W393" t="str">
            <v>1721537130</v>
          </cell>
          <cell r="X393" t="str">
            <v>0996913551-0961281748</v>
          </cell>
          <cell r="Z393" t="str">
            <v>andresreina5123@hotmail.com</v>
          </cell>
          <cell r="AA393">
            <v>44943</v>
          </cell>
          <cell r="AD393">
            <v>1</v>
          </cell>
          <cell r="AE393">
            <v>1</v>
          </cell>
          <cell r="AH393" t="str">
            <v>SECTOR CAPULISPAMBA  ENTREGAR EN EL CUARTEL DAVALOS FRENTE A UNA IGLESIA</v>
          </cell>
          <cell r="AI393" t="str">
            <v>DESPACHO</v>
          </cell>
          <cell r="AJ393" t="str">
            <v>Normal</v>
          </cell>
          <cell r="AL393" t="str">
            <v>NO</v>
          </cell>
          <cell r="AN393" t="str">
            <v>TUE portabilidad</v>
          </cell>
          <cell r="AO393" t="str">
            <v>CANAL ONLINE</v>
          </cell>
          <cell r="AP393">
            <v>44943</v>
          </cell>
          <cell r="AR393" t="str">
            <v>FLEXTUENTI_414737759</v>
          </cell>
          <cell r="AS393">
            <v>331212</v>
          </cell>
          <cell r="AT393" t="str">
            <v>D40</v>
          </cell>
          <cell r="AU393" t="str">
            <v>BTC</v>
          </cell>
          <cell r="AV393">
            <v>1</v>
          </cell>
          <cell r="AW393" t="str">
            <v>PROVINCIAL</v>
          </cell>
          <cell r="AX393" t="str">
            <v>EN_TRANSITO</v>
          </cell>
          <cell r="AY393" t="str">
            <v>HALFSIM TUENTI PREPAGO PORTABILIDAD: 1 und</v>
          </cell>
          <cell r="AZ393" t="str">
            <v>SIMCARD</v>
          </cell>
          <cell r="BA393" t="str">
            <v/>
          </cell>
        </row>
        <row r="394">
          <cell r="A394" t="str">
            <v>414737831</v>
          </cell>
          <cell r="B394" t="str">
            <v>FLEXTUENTI</v>
          </cell>
          <cell r="C394">
            <v>44943</v>
          </cell>
          <cell r="D394" t="str">
            <v>FLEXNET ECUADOR - FLEXTUENTI</v>
          </cell>
          <cell r="E394" t="str">
            <v>CALLE 28 DE JUNIO S/N Y GARCIA MORENO ENTRADA LLANO GRANDE</v>
          </cell>
          <cell r="H394" t="str">
            <v>170208</v>
          </cell>
          <cell r="I394" t="str">
            <v>QUITO</v>
          </cell>
          <cell r="J394" t="str">
            <v>PICHINCHA</v>
          </cell>
          <cell r="K394" t="str">
            <v>Vanessa Villalta</v>
          </cell>
          <cell r="L394" t="str">
            <v>ERNESTO SEMINARIO  CALLE DR ALFONSO QUDANO COBOS SN  DR PEDRO ANTONIO BELLOLIO</v>
          </cell>
          <cell r="O394" t="str">
            <v>091705</v>
          </cell>
          <cell r="P394" t="str">
            <v>091705</v>
          </cell>
          <cell r="Q394" t="str">
            <v>GUAYAS_MILAGRO_ERNESTO SEMINARIO</v>
          </cell>
          <cell r="R394" t="str">
            <v>414737831</v>
          </cell>
          <cell r="W394" t="str">
            <v>0925851966</v>
          </cell>
          <cell r="X394" t="str">
            <v>0989107292-0989107292</v>
          </cell>
          <cell r="Z394" t="str">
            <v>v.villalta1987@gmail.com</v>
          </cell>
          <cell r="AA394">
            <v>44943</v>
          </cell>
          <cell r="AD394">
            <v>1</v>
          </cell>
          <cell r="AE394">
            <v>1</v>
          </cell>
          <cell r="AH394" t="str">
            <v>CIUDADELA JUDITH ORTEGA  CASA DE 1 PISO COLOR VERDE A 2 CASA DE MECANICA AUTOMOTRIZ TECNOBOSCH</v>
          </cell>
          <cell r="AI394" t="str">
            <v>DESPACHO</v>
          </cell>
          <cell r="AJ394" t="str">
            <v>Normal</v>
          </cell>
          <cell r="AL394" t="str">
            <v>NO</v>
          </cell>
          <cell r="AN394" t="str">
            <v>TUE referido</v>
          </cell>
          <cell r="AO394" t="str">
            <v>CANAL ONLINE</v>
          </cell>
          <cell r="AP394">
            <v>44943</v>
          </cell>
          <cell r="AR394" t="str">
            <v>FLEXTUENTI_414737831</v>
          </cell>
          <cell r="AS394">
            <v>331347</v>
          </cell>
          <cell r="AT394" t="str">
            <v>D40</v>
          </cell>
          <cell r="AU394" t="str">
            <v>BTC</v>
          </cell>
          <cell r="AV394">
            <v>1</v>
          </cell>
          <cell r="AW394" t="str">
            <v>PROVINCIAL</v>
          </cell>
          <cell r="AX394" t="str">
            <v>EN_PROCESO</v>
          </cell>
          <cell r="AY394" t="str">
            <v>USIM TUENTI PREPAGO NUMERADA $5 SIN COSTO: 1 und</v>
          </cell>
          <cell r="AZ394" t="str">
            <v>SIMCARD</v>
          </cell>
          <cell r="BA394" t="str">
            <v/>
          </cell>
        </row>
        <row r="395">
          <cell r="A395" t="str">
            <v>414737837</v>
          </cell>
          <cell r="B395" t="str">
            <v>FLEXTUENTI</v>
          </cell>
          <cell r="C395">
            <v>44943</v>
          </cell>
          <cell r="D395" t="str">
            <v>FLEXNET ECUADOR - FLEXTUENTI</v>
          </cell>
          <cell r="E395" t="str">
            <v>CALLE 28 DE JUNIO S/N Y GARCIA MORENO ENTRADA LLANO GRANDE</v>
          </cell>
          <cell r="H395" t="str">
            <v>170208</v>
          </cell>
          <cell r="I395" t="str">
            <v>QUITO</v>
          </cell>
          <cell r="J395" t="str">
            <v>PICHINCHA</v>
          </cell>
          <cell r="K395" t="str">
            <v>María del cisne Mendoza diaz</v>
          </cell>
          <cell r="L395" t="str">
            <v>EL TRIUNFO CALLE ANSELMO DE LORENZO CS 105  CALLE VELASCO IBARRA</v>
          </cell>
          <cell r="O395" t="str">
            <v>091603</v>
          </cell>
          <cell r="P395" t="str">
            <v>091603</v>
          </cell>
          <cell r="Q395" t="str">
            <v>GUAYAS_EL TRIUNFO_EL TRIUNFO</v>
          </cell>
          <cell r="R395" t="str">
            <v>414737837</v>
          </cell>
          <cell r="W395" t="str">
            <v>0942495417</v>
          </cell>
          <cell r="X395" t="str">
            <v>0967425738-0997479652</v>
          </cell>
          <cell r="Z395" t="str">
            <v>mardelcis_2012@hotmail.com</v>
          </cell>
          <cell r="AA395">
            <v>44943</v>
          </cell>
          <cell r="AD395">
            <v>1</v>
          </cell>
          <cell r="AE395">
            <v>1</v>
          </cell>
          <cell r="AH395" t="str">
            <v>SECTOR CENTRO  RAS DE LA ESCUELA BASICA EL TRIUNFO  CASA DE UN PISO COLOR BEIGE CON REJAS BLANCAS</v>
          </cell>
          <cell r="AI395" t="str">
            <v>DESPACHO</v>
          </cell>
          <cell r="AJ395" t="str">
            <v>Normal</v>
          </cell>
          <cell r="AL395" t="str">
            <v>NO</v>
          </cell>
          <cell r="AN395" t="str">
            <v>TUE portabilidad</v>
          </cell>
          <cell r="AO395" t="str">
            <v>CANAL ONLINE</v>
          </cell>
          <cell r="AP395">
            <v>44943</v>
          </cell>
          <cell r="AR395" t="str">
            <v>FLEXTUENTI_414737837</v>
          </cell>
          <cell r="AS395">
            <v>331198</v>
          </cell>
          <cell r="AT395" t="str">
            <v>D40</v>
          </cell>
          <cell r="AU395" t="str">
            <v>BTC</v>
          </cell>
          <cell r="AV395">
            <v>1</v>
          </cell>
          <cell r="AW395" t="str">
            <v>PROVINCIAL</v>
          </cell>
          <cell r="AX395" t="str">
            <v>ENTREGADO</v>
          </cell>
          <cell r="AY395" t="str">
            <v>HALFSIM TUENTI PREPAGO PORTABILIDAD: 1 und</v>
          </cell>
          <cell r="AZ395" t="str">
            <v>SIMCARD</v>
          </cell>
          <cell r="BA395" t="str">
            <v/>
          </cell>
        </row>
        <row r="396">
          <cell r="A396" t="str">
            <v>414737899</v>
          </cell>
          <cell r="B396" t="str">
            <v>FLEXTUENTI</v>
          </cell>
          <cell r="C396">
            <v>44943</v>
          </cell>
          <cell r="D396" t="str">
            <v>FLEXNET ECUADOR - FLEXTUENTI</v>
          </cell>
          <cell r="E396" t="str">
            <v>CALLE 28 DE JUNIO S/N Y GARCIA MORENO ENTRADA LLANO GRANDE</v>
          </cell>
          <cell r="H396" t="str">
            <v>170208</v>
          </cell>
          <cell r="I396" t="str">
            <v>QUITO</v>
          </cell>
          <cell r="J396" t="str">
            <v>PICHINCHA</v>
          </cell>
          <cell r="K396" t="str">
            <v>Alan Xavier Torres Jaramillo</v>
          </cell>
          <cell r="L396" t="str">
            <v>SAN JUAN  NICARAGUA N16 57 TEGUCIGALPA</v>
          </cell>
          <cell r="O396" t="str">
            <v>170103</v>
          </cell>
          <cell r="P396" t="str">
            <v>170103</v>
          </cell>
          <cell r="Q396" t="str">
            <v>PICHINCHA_QUITO_SAN JUAN</v>
          </cell>
          <cell r="R396" t="str">
            <v>414737899</v>
          </cell>
          <cell r="W396" t="str">
            <v>0931208490</v>
          </cell>
          <cell r="X396" t="str">
            <v>0992317568-0998079888</v>
          </cell>
          <cell r="Z396" t="str">
            <v>xavier.alan2000@gmail.com</v>
          </cell>
          <cell r="AA396">
            <v>44943</v>
          </cell>
          <cell r="AD396">
            <v>1</v>
          </cell>
          <cell r="AE396">
            <v>1</v>
          </cell>
          <cell r="AH396" t="str">
            <v>SECTOR MIRAFLORES DIAGONAL AL PARQUE CANCHA DE VOLEY CASA 2 PISOS COLOR SALMON PORTON NEGRO</v>
          </cell>
          <cell r="AI396" t="str">
            <v>DESPACHO</v>
          </cell>
          <cell r="AJ396" t="str">
            <v>Normal</v>
          </cell>
          <cell r="AL396" t="str">
            <v>NO</v>
          </cell>
          <cell r="AN396" t="str">
            <v>TUE portabilidad</v>
          </cell>
          <cell r="AO396" t="str">
            <v>CANAL ONLINE</v>
          </cell>
          <cell r="AP396">
            <v>44943</v>
          </cell>
          <cell r="AR396" t="str">
            <v>FLEXTUENTI_414737899</v>
          </cell>
          <cell r="AS396">
            <v>331342</v>
          </cell>
          <cell r="AT396" t="str">
            <v>D40</v>
          </cell>
          <cell r="AU396" t="str">
            <v>BTC</v>
          </cell>
          <cell r="AV396">
            <v>1</v>
          </cell>
          <cell r="AW396" t="str">
            <v>LOCAL</v>
          </cell>
          <cell r="AX396" t="str">
            <v>HABILITADO RUTEO</v>
          </cell>
          <cell r="AY396" t="str">
            <v>HALFSIM TUENTI PREPAGO PORTABILIDAD: 1 und</v>
          </cell>
          <cell r="AZ396" t="str">
            <v>SIMCARD</v>
          </cell>
          <cell r="BA396" t="str">
            <v/>
          </cell>
        </row>
        <row r="397">
          <cell r="A397" t="str">
            <v>414737901</v>
          </cell>
          <cell r="B397" t="str">
            <v>FLEXTUENTI</v>
          </cell>
          <cell r="C397">
            <v>44943</v>
          </cell>
          <cell r="D397" t="str">
            <v>FLEXNET ECUADOR - FLEXTUENTI</v>
          </cell>
          <cell r="E397" t="str">
            <v>CALLE 28 DE JUNIO S/N Y GARCIA MORENO ENTRADA LLANO GRANDE</v>
          </cell>
          <cell r="H397" t="str">
            <v>170208</v>
          </cell>
          <cell r="I397" t="str">
            <v>QUITO</v>
          </cell>
          <cell r="J397" t="str">
            <v>PICHINCHA</v>
          </cell>
          <cell r="K397" t="str">
            <v>Nelson Cabrera</v>
          </cell>
          <cell r="L397" t="str">
            <v>NUEVE DE MAYO CALLE DECIMA OESTE 1510  CIRCUMVALACION SUR</v>
          </cell>
          <cell r="O397" t="str">
            <v>070201</v>
          </cell>
          <cell r="P397" t="str">
            <v>070201</v>
          </cell>
          <cell r="Q397" t="str">
            <v>EL ORO_MACHALA_NUEVE DE MAYO</v>
          </cell>
          <cell r="R397" t="str">
            <v>414737901</v>
          </cell>
          <cell r="W397" t="str">
            <v>0700339377</v>
          </cell>
          <cell r="X397" t="str">
            <v>0993170001-0963020442</v>
          </cell>
          <cell r="Z397" t="str">
            <v>evvehonoress@gmail.com</v>
          </cell>
          <cell r="AA397">
            <v>44943</v>
          </cell>
          <cell r="AD397">
            <v>1</v>
          </cell>
          <cell r="AE397">
            <v>1</v>
          </cell>
          <cell r="AH397" t="str">
            <v>CDLA 8 DE NOVIEMBRE  FRENTE A LA CASA VILLA DORITA  CASA DE UN PISO COLOR CREMA</v>
          </cell>
          <cell r="AI397" t="str">
            <v>DESPACHO</v>
          </cell>
          <cell r="AJ397" t="str">
            <v>Normal</v>
          </cell>
          <cell r="AL397" t="str">
            <v>NO</v>
          </cell>
          <cell r="AN397" t="str">
            <v>TUE portabilidad</v>
          </cell>
          <cell r="AO397" t="str">
            <v>CANAL ONLINE</v>
          </cell>
          <cell r="AP397">
            <v>44943</v>
          </cell>
          <cell r="AR397" t="str">
            <v>FLEXTUENTI_414737901</v>
          </cell>
          <cell r="AS397">
            <v>331202</v>
          </cell>
          <cell r="AT397" t="str">
            <v>D40</v>
          </cell>
          <cell r="AU397" t="str">
            <v>BTC</v>
          </cell>
          <cell r="AV397">
            <v>1</v>
          </cell>
          <cell r="AW397" t="str">
            <v>PROVINCIAL</v>
          </cell>
          <cell r="AX397" t="str">
            <v>EN_TRANSITO</v>
          </cell>
          <cell r="AY397" t="str">
            <v>HALFSIM TUENTI PREPAGO PORTABILIDAD: 1 und</v>
          </cell>
          <cell r="AZ397" t="str">
            <v>SIMCARD</v>
          </cell>
          <cell r="BA397" t="str">
            <v/>
          </cell>
        </row>
        <row r="398">
          <cell r="A398" t="str">
            <v>414737949</v>
          </cell>
          <cell r="B398" t="str">
            <v>FLEXTUENTI</v>
          </cell>
          <cell r="C398">
            <v>44943</v>
          </cell>
          <cell r="D398" t="str">
            <v>FLEXNET ECUADOR - FLEXTUENTI</v>
          </cell>
          <cell r="E398" t="str">
            <v>CALLE 28 DE JUNIO S/N Y GARCIA MORENO ENTRADA LLANO GRANDE</v>
          </cell>
          <cell r="H398" t="str">
            <v>170208</v>
          </cell>
          <cell r="I398" t="str">
            <v>QUITO</v>
          </cell>
          <cell r="J398" t="str">
            <v>PICHINCHA</v>
          </cell>
          <cell r="K398" t="str">
            <v>Wilman Egberto Jimenez Barzallo</v>
          </cell>
          <cell r="L398" t="str">
            <v>CHILLOGALLO CALLE SAN GERARDO  OE10  396  TABIAZO</v>
          </cell>
          <cell r="O398" t="str">
            <v>170142</v>
          </cell>
          <cell r="P398" t="str">
            <v>170142</v>
          </cell>
          <cell r="Q398" t="str">
            <v>PICHINCHA_QUITO_CHILLOGALLO</v>
          </cell>
          <cell r="R398" t="str">
            <v>414737949</v>
          </cell>
          <cell r="W398" t="str">
            <v>1704093382</v>
          </cell>
          <cell r="X398" t="str">
            <v>0997753819-0958700070</v>
          </cell>
          <cell r="Z398" t="str">
            <v>wjimeneb@gmail.com</v>
          </cell>
          <cell r="AA398">
            <v>44943</v>
          </cell>
          <cell r="AD398">
            <v>1</v>
          </cell>
          <cell r="AE398">
            <v>1</v>
          </cell>
          <cell r="AH398" t="str">
            <v>SECTOR SANTA BARBARA BAJA  A UN CUADRA DE CENTRO SALUD DE SANTA BARBARA BAJA EN CASA 2 PISOS COLOR VERDE</v>
          </cell>
          <cell r="AI398" t="str">
            <v>DESPACHO</v>
          </cell>
          <cell r="AJ398" t="str">
            <v>Normal</v>
          </cell>
          <cell r="AL398" t="str">
            <v>NO</v>
          </cell>
          <cell r="AN398" t="str">
            <v>TUE portabilidad</v>
          </cell>
          <cell r="AO398" t="str">
            <v>CANAL ONLINE</v>
          </cell>
          <cell r="AP398">
            <v>44943</v>
          </cell>
          <cell r="AR398" t="str">
            <v>FLEXTUENTI_414737949</v>
          </cell>
          <cell r="AS398">
            <v>331187</v>
          </cell>
          <cell r="AT398" t="str">
            <v>D40</v>
          </cell>
          <cell r="AU398" t="str">
            <v>BTC</v>
          </cell>
          <cell r="AV398">
            <v>1</v>
          </cell>
          <cell r="AW398" t="str">
            <v>LOCAL</v>
          </cell>
          <cell r="AX398" t="str">
            <v>EN_TRANSITO</v>
          </cell>
          <cell r="AY398" t="str">
            <v>HALFSIM TUENTI PREPAGO PORTABILIDAD: 1 und</v>
          </cell>
          <cell r="AZ398" t="str">
            <v>SIMCARD</v>
          </cell>
          <cell r="BA398" t="str">
            <v/>
          </cell>
        </row>
        <row r="399">
          <cell r="A399" t="str">
            <v>414737951</v>
          </cell>
          <cell r="B399" t="str">
            <v>FLEXTUENTI</v>
          </cell>
          <cell r="C399">
            <v>44943</v>
          </cell>
          <cell r="D399" t="str">
            <v>FLEXNET ECUADOR - FLEXTUENTI</v>
          </cell>
          <cell r="E399" t="str">
            <v>CALLE 28 DE JUNIO S/N Y GARCIA MORENO ENTRADA LLANO GRANDE</v>
          </cell>
          <cell r="H399" t="str">
            <v>170208</v>
          </cell>
          <cell r="I399" t="str">
            <v>QUITO</v>
          </cell>
          <cell r="J399" t="str">
            <v>PICHINCHA</v>
          </cell>
          <cell r="K399" t="str">
            <v>Solange Jaramillo</v>
          </cell>
          <cell r="L399" t="str">
            <v>SAN ISIDRO DEL INCA DE LOS GUAYACANES  N57 03  ANONAS</v>
          </cell>
          <cell r="O399" t="str">
            <v>170514</v>
          </cell>
          <cell r="P399" t="str">
            <v>170514</v>
          </cell>
          <cell r="Q399" t="str">
            <v>PICHINCHA _QUITO_SAN ISIDRO DEL INCA</v>
          </cell>
          <cell r="R399" t="str">
            <v>414737951</v>
          </cell>
          <cell r="W399" t="str">
            <v>1725666372</v>
          </cell>
          <cell r="X399" t="str">
            <v>0939869699-0963002858</v>
          </cell>
          <cell r="Z399" t="str">
            <v>solsolsoljar0@gmail.com</v>
          </cell>
          <cell r="AA399">
            <v>44943</v>
          </cell>
          <cell r="AD399">
            <v>1</v>
          </cell>
          <cell r="AE399">
            <v>1</v>
          </cell>
          <cell r="AH399" t="str">
            <v>SECTOR HACIENDA LA VICTORIA  JUNTO A LA PELUQUERIA CANINA HUELLITAS PELUDAS ENTREGAR EN LA TIENDA COLOR CELESTE DE 1 PISO</v>
          </cell>
          <cell r="AI399" t="str">
            <v>DESPACHO</v>
          </cell>
          <cell r="AJ399" t="str">
            <v>Normal</v>
          </cell>
          <cell r="AL399" t="str">
            <v>NO</v>
          </cell>
          <cell r="AN399" t="str">
            <v>TUE portabilidad</v>
          </cell>
          <cell r="AO399" t="str">
            <v>CANAL ONLINE</v>
          </cell>
          <cell r="AP399">
            <v>44943</v>
          </cell>
          <cell r="AR399" t="str">
            <v>FLEXTUENTI_414737951</v>
          </cell>
          <cell r="AS399">
            <v>331191</v>
          </cell>
          <cell r="AT399" t="str">
            <v>D40</v>
          </cell>
          <cell r="AU399" t="str">
            <v>BTC</v>
          </cell>
          <cell r="AV399">
            <v>1</v>
          </cell>
          <cell r="AW399" t="str">
            <v>LOCAL</v>
          </cell>
          <cell r="AX399" t="str">
            <v>ENTREGADO</v>
          </cell>
          <cell r="AY399" t="str">
            <v>HALFSIM TUENTI PREPAGO PORTABILIDAD: 1 und</v>
          </cell>
          <cell r="AZ399" t="str">
            <v>SIMCARD</v>
          </cell>
          <cell r="BA399" t="str">
            <v/>
          </cell>
        </row>
        <row r="400">
          <cell r="A400" t="str">
            <v>414737957</v>
          </cell>
          <cell r="B400" t="str">
            <v>FLEXTUENTI</v>
          </cell>
          <cell r="C400">
            <v>44943</v>
          </cell>
          <cell r="D400" t="str">
            <v>FLEXNET ECUADOR - FLEXTUENTI</v>
          </cell>
          <cell r="E400" t="str">
            <v>CALLE 28 DE JUNIO S/N Y GARCIA MORENO ENTRADA LLANO GRANDE</v>
          </cell>
          <cell r="H400" t="str">
            <v>170208</v>
          </cell>
          <cell r="I400" t="str">
            <v>QUITO</v>
          </cell>
          <cell r="J400" t="str">
            <v>PICHINCHA</v>
          </cell>
          <cell r="K400" t="str">
            <v>Michelle Montaluisa</v>
          </cell>
          <cell r="L400" t="str">
            <v>SAN BARTOLO CALLE  S12J SN  CALLE MORASPUNGO</v>
          </cell>
          <cell r="O400" t="str">
            <v>170601</v>
          </cell>
          <cell r="P400" t="str">
            <v>170601</v>
          </cell>
          <cell r="Q400" t="str">
            <v>PICHINCHA_QUITO_SAN BARTOLO</v>
          </cell>
          <cell r="R400" t="str">
            <v>414737957</v>
          </cell>
          <cell r="W400" t="str">
            <v>1756140107</v>
          </cell>
          <cell r="X400" t="str">
            <v>0958739559-0958781617</v>
          </cell>
          <cell r="Z400" t="str">
            <v>michellemontaluisa99@hotmail.com</v>
          </cell>
          <cell r="AA400">
            <v>44943</v>
          </cell>
          <cell r="AD400">
            <v>1</v>
          </cell>
          <cell r="AE400">
            <v>1</v>
          </cell>
          <cell r="AH400" t="str">
            <v>COOP 6 DE AGOSTO  A LA PRIMERA CUADRA DEL HOSPITAL DEL IESS JUNTO A LA MECANICA CASA DE 5 PISOS COLOR BEIG CON FRANJAS ROJAS</v>
          </cell>
          <cell r="AI400" t="str">
            <v>DESPACHO</v>
          </cell>
          <cell r="AJ400" t="str">
            <v>Normal</v>
          </cell>
          <cell r="AL400" t="str">
            <v>NO</v>
          </cell>
          <cell r="AN400" t="str">
            <v>TUE portabilidad</v>
          </cell>
          <cell r="AO400" t="str">
            <v>CANAL ONLINE</v>
          </cell>
          <cell r="AP400">
            <v>44943</v>
          </cell>
          <cell r="AR400" t="str">
            <v>FLEXTUENTI_414737957</v>
          </cell>
          <cell r="AS400">
            <v>331193</v>
          </cell>
          <cell r="AT400" t="str">
            <v>D40</v>
          </cell>
          <cell r="AU400" t="str">
            <v>BTC</v>
          </cell>
          <cell r="AV400">
            <v>1</v>
          </cell>
          <cell r="AW400" t="str">
            <v>LOCAL</v>
          </cell>
          <cell r="AX400" t="str">
            <v>ENTREGADO</v>
          </cell>
          <cell r="AY400" t="str">
            <v>HALFSIM TUENTI PREPAGO PORTABILIDAD: 1 und</v>
          </cell>
          <cell r="AZ400" t="str">
            <v>SIMCARD</v>
          </cell>
          <cell r="BA400" t="str">
            <v/>
          </cell>
        </row>
        <row r="401">
          <cell r="A401" t="str">
            <v>414737965</v>
          </cell>
          <cell r="B401" t="str">
            <v>FLEXTUENTI</v>
          </cell>
          <cell r="C401">
            <v>44943</v>
          </cell>
          <cell r="D401" t="str">
            <v>FLEXNET ECUADOR - FLEXTUENTI</v>
          </cell>
          <cell r="E401" t="str">
            <v>CALLE 28 DE JUNIO S/N Y GARCIA MORENO ENTRADA LLANO GRANDE</v>
          </cell>
          <cell r="H401" t="str">
            <v>170208</v>
          </cell>
          <cell r="I401" t="str">
            <v>QUITO</v>
          </cell>
          <cell r="J401" t="str">
            <v>PICHINCHA</v>
          </cell>
          <cell r="K401" t="str">
            <v>Michelle Alejandra Montaluisa Montaluisa</v>
          </cell>
          <cell r="L401" t="str">
            <v>SAN BARTOLO  CALLE S12J LT 77  CALLE MORASPUNGO</v>
          </cell>
          <cell r="O401" t="str">
            <v>170601</v>
          </cell>
          <cell r="P401" t="str">
            <v>170601</v>
          </cell>
          <cell r="Q401" t="str">
            <v>PICHINCHA_QUITO_SAN BARTOLO</v>
          </cell>
          <cell r="R401" t="str">
            <v>414737965</v>
          </cell>
          <cell r="W401" t="str">
            <v>1756140107</v>
          </cell>
          <cell r="X401" t="str">
            <v>0979021223-0958781617</v>
          </cell>
          <cell r="Z401" t="str">
            <v>michellemontaluisa99@hotmail.com</v>
          </cell>
          <cell r="AA401">
            <v>44943</v>
          </cell>
          <cell r="AD401">
            <v>1</v>
          </cell>
          <cell r="AE401">
            <v>1</v>
          </cell>
          <cell r="AH401" t="str">
            <v>COOP 6 DE AGOSTO EDIFICIO DE 5 PISOS COLOR BEIGE CON FRANJAS ROJAS JUNTO A MECANICA SN O A MEDIA CUADRA DE  WILLIAMS IN THE HOUSE BARBER SHOP Y PELUQUERIA</v>
          </cell>
          <cell r="AI401" t="str">
            <v>DESPACHO</v>
          </cell>
          <cell r="AJ401" t="str">
            <v>Normal</v>
          </cell>
          <cell r="AL401" t="str">
            <v>NO</v>
          </cell>
          <cell r="AN401" t="str">
            <v>TUE portabilidad</v>
          </cell>
          <cell r="AO401" t="str">
            <v>CANAL ONLINE</v>
          </cell>
          <cell r="AP401">
            <v>44943</v>
          </cell>
          <cell r="AR401" t="str">
            <v>FLEXTUENTI_414737965</v>
          </cell>
          <cell r="AS401">
            <v>331346</v>
          </cell>
          <cell r="AT401" t="str">
            <v>D40</v>
          </cell>
          <cell r="AU401" t="str">
            <v>BTC</v>
          </cell>
          <cell r="AV401">
            <v>1</v>
          </cell>
          <cell r="AW401" t="str">
            <v>LOCAL</v>
          </cell>
          <cell r="AX401" t="str">
            <v>HABILITADO RUTEO</v>
          </cell>
          <cell r="AY401" t="str">
            <v>HALFSIM TUENTI PREPAGO PORTABILIDAD: 1 und</v>
          </cell>
          <cell r="AZ401" t="str">
            <v>SIMCARD</v>
          </cell>
          <cell r="BA401" t="str">
            <v/>
          </cell>
        </row>
        <row r="402">
          <cell r="A402" t="str">
            <v>414738027</v>
          </cell>
          <cell r="B402" t="str">
            <v>FLEXTUENTI</v>
          </cell>
          <cell r="C402">
            <v>44943</v>
          </cell>
          <cell r="D402" t="str">
            <v>FLEXNET ECUADOR - FLEXTUENTI</v>
          </cell>
          <cell r="E402" t="str">
            <v>CALLE 28 DE JUNIO S/N Y GARCIA MORENO ENTRADA LLANO GRANDE</v>
          </cell>
          <cell r="H402" t="str">
            <v>170208</v>
          </cell>
          <cell r="I402" t="str">
            <v>QUITO</v>
          </cell>
          <cell r="J402" t="str">
            <v>PICHINCHA</v>
          </cell>
          <cell r="K402" t="str">
            <v>Alex Tuqueres</v>
          </cell>
          <cell r="L402" t="str">
            <v>CHILLOGALLO  LUIS LOPEZ OE7  30 AV MARISCAL SUCRE</v>
          </cell>
          <cell r="O402" t="str">
            <v>170708</v>
          </cell>
          <cell r="P402" t="str">
            <v>170708</v>
          </cell>
          <cell r="Q402" t="str">
            <v>PICHINCHA_QUITO_CHILLOGALLO</v>
          </cell>
          <cell r="R402" t="str">
            <v>414738027</v>
          </cell>
          <cell r="W402" t="str">
            <v>1722967377</v>
          </cell>
          <cell r="X402" t="str">
            <v>0997703210-0983769354</v>
          </cell>
          <cell r="Z402" t="str">
            <v>alex.jav12@hotmail.com</v>
          </cell>
          <cell r="AA402">
            <v>44943</v>
          </cell>
          <cell r="AD402">
            <v>1</v>
          </cell>
          <cell r="AE402">
            <v>1</v>
          </cell>
          <cell r="AH402" t="str">
            <v>CHILLOGALLO FRENTE AL CENTRO DE SALUD DE CHILLOGALLO ENTREGAR EN EL DIFICIO ACADEMIA DE MÃ?SICA OCTAVA NOTA</v>
          </cell>
          <cell r="AI402" t="str">
            <v>DESPACHO</v>
          </cell>
          <cell r="AJ402" t="str">
            <v>Normal</v>
          </cell>
          <cell r="AL402" t="str">
            <v>NO</v>
          </cell>
          <cell r="AN402" t="str">
            <v>TUE portabilidad</v>
          </cell>
          <cell r="AO402" t="str">
            <v>CANAL ONLINE</v>
          </cell>
          <cell r="AP402">
            <v>44943</v>
          </cell>
          <cell r="AR402" t="str">
            <v>FLEXTUENTI_414738027</v>
          </cell>
          <cell r="AS402">
            <v>331344</v>
          </cell>
          <cell r="AT402" t="str">
            <v>D40</v>
          </cell>
          <cell r="AU402" t="str">
            <v>BTC</v>
          </cell>
          <cell r="AV402">
            <v>1</v>
          </cell>
          <cell r="AW402" t="str">
            <v>LOCAL</v>
          </cell>
          <cell r="AX402" t="str">
            <v>HABILITADO RUTEO</v>
          </cell>
          <cell r="AY402" t="str">
            <v>HALFSIM TUENTI PREPAGO PORTABILIDAD: 1 und</v>
          </cell>
          <cell r="AZ402" t="str">
            <v>SIMCARD</v>
          </cell>
          <cell r="BA402" t="str">
            <v/>
          </cell>
        </row>
        <row r="403">
          <cell r="A403" t="str">
            <v>414738028</v>
          </cell>
          <cell r="B403" t="str">
            <v>FLEXTUENTI</v>
          </cell>
          <cell r="C403">
            <v>44943</v>
          </cell>
          <cell r="D403" t="str">
            <v>FLEXNET ECUADOR - FLEXTUENTI</v>
          </cell>
          <cell r="E403" t="str">
            <v>CALLE 28 DE JUNIO S/N Y GARCIA MORENO ENTRADA LLANO GRANDE</v>
          </cell>
          <cell r="H403" t="str">
            <v>170208</v>
          </cell>
          <cell r="I403" t="str">
            <v>QUITO</v>
          </cell>
          <cell r="J403" t="str">
            <v>PICHINCHA</v>
          </cell>
          <cell r="K403" t="str">
            <v>MARTHA DEL PILAR ASTUDILLO</v>
          </cell>
          <cell r="L403" t="str">
            <v>CONOCOTO  NELA MARTINEZ  N12 351  NICOLAS JURADO</v>
          </cell>
          <cell r="O403" t="str">
            <v>170803</v>
          </cell>
          <cell r="P403" t="str">
            <v>170803</v>
          </cell>
          <cell r="Q403" t="str">
            <v>PICHINCHA_QUITO_CONOCOTO</v>
          </cell>
          <cell r="R403" t="str">
            <v>414738028</v>
          </cell>
          <cell r="W403" t="str">
            <v>1001231560</v>
          </cell>
          <cell r="X403" t="str">
            <v>0993528572-0993528572</v>
          </cell>
          <cell r="Z403" t="str">
            <v>MCCL0612@GMAIL.COM</v>
          </cell>
          <cell r="AA403">
            <v>44943</v>
          </cell>
          <cell r="AD403">
            <v>1</v>
          </cell>
          <cell r="AE403">
            <v>1</v>
          </cell>
          <cell r="AH403" t="str">
            <v>VALLES DE LOS CHILLOS   JUNTO A LA PANADERIA  ESPIGUE ENTREGAR EN LA  VETERINARIA  ROYAR VET AZUL CON BLANCO DE 1 PISO</v>
          </cell>
          <cell r="AI403" t="str">
            <v>DESPACHO</v>
          </cell>
          <cell r="AJ403" t="str">
            <v>Normal</v>
          </cell>
          <cell r="AL403" t="str">
            <v>NO</v>
          </cell>
          <cell r="AN403" t="str">
            <v>TUE portabilidad</v>
          </cell>
          <cell r="AO403" t="str">
            <v>CANAL ONLINE</v>
          </cell>
          <cell r="AP403">
            <v>44943</v>
          </cell>
          <cell r="AR403" t="str">
            <v>FLEXTUENTI_414738028</v>
          </cell>
          <cell r="AS403">
            <v>331348</v>
          </cell>
          <cell r="AT403" t="str">
            <v>D40</v>
          </cell>
          <cell r="AU403" t="str">
            <v>BTC</v>
          </cell>
          <cell r="AV403">
            <v>1</v>
          </cell>
          <cell r="AW403" t="str">
            <v>LOCAL</v>
          </cell>
          <cell r="AX403" t="str">
            <v>HABILITADO RUTEO</v>
          </cell>
          <cell r="AY403" t="str">
            <v>HALFSIM TUENTI PREPAGO PORTABILIDAD: 1 und</v>
          </cell>
          <cell r="AZ403" t="str">
            <v>SIMCARD</v>
          </cell>
          <cell r="BA403" t="str">
            <v/>
          </cell>
        </row>
        <row r="404">
          <cell r="A404" t="str">
            <v>414738037</v>
          </cell>
          <cell r="B404" t="str">
            <v>FLEXTUENTI</v>
          </cell>
          <cell r="C404">
            <v>44943</v>
          </cell>
          <cell r="D404" t="str">
            <v>FLEXNET ECUADOR - FLEXTUENTI</v>
          </cell>
          <cell r="E404" t="str">
            <v>CALLE 28 DE JUNIO S/N Y GARCIA MORENO ENTRADA LLANO GRANDE</v>
          </cell>
          <cell r="H404" t="str">
            <v>170208</v>
          </cell>
          <cell r="I404" t="str">
            <v>QUITO</v>
          </cell>
          <cell r="J404" t="str">
            <v>PICHINCHA</v>
          </cell>
          <cell r="K404" t="str">
            <v>fabian siavichay</v>
          </cell>
          <cell r="L404" t="str">
            <v>MARISCAL SUCRE CALLES 9 DE OCTUBRE SN JERONIMO CARRION</v>
          </cell>
          <cell r="O404" t="str">
            <v>170526</v>
          </cell>
          <cell r="P404" t="str">
            <v>170526</v>
          </cell>
          <cell r="Q404" t="str">
            <v>PICHINCHA_QUITO_MARISCAL SUCRE</v>
          </cell>
          <cell r="R404" t="str">
            <v>414738037</v>
          </cell>
          <cell r="W404" t="str">
            <v>1307774677</v>
          </cell>
          <cell r="X404" t="str">
            <v>0983946088-0983946088</v>
          </cell>
          <cell r="Z404" t="str">
            <v>mccl0612@gmail.com</v>
          </cell>
          <cell r="AA404">
            <v>44943</v>
          </cell>
          <cell r="AD404">
            <v>1</v>
          </cell>
          <cell r="AE404">
            <v>1</v>
          </cell>
          <cell r="AH404" t="str">
            <v>SECTOR LA MARISCAL SUCRE ENTREGAR EN EL EDIFICIO OFICINAS DE DT MEDICAL FRENTE A LA COOP EL SAGRARIO</v>
          </cell>
          <cell r="AI404" t="str">
            <v>DESPACHO</v>
          </cell>
          <cell r="AJ404" t="str">
            <v>EXPRESS UIO</v>
          </cell>
          <cell r="AL404" t="str">
            <v>NO</v>
          </cell>
          <cell r="AN404" t="str">
            <v>TUE portabilidad</v>
          </cell>
          <cell r="AO404" t="str">
            <v>CANAL ONLINE</v>
          </cell>
          <cell r="AP404">
            <v>44943</v>
          </cell>
          <cell r="AR404" t="str">
            <v>FLEXTUENTI_414738037</v>
          </cell>
          <cell r="AS404">
            <v>331341</v>
          </cell>
          <cell r="AT404" t="str">
            <v>D40</v>
          </cell>
          <cell r="AU404" t="str">
            <v>BTC</v>
          </cell>
          <cell r="AV404">
            <v>1</v>
          </cell>
          <cell r="AW404" t="str">
            <v>LOCAL</v>
          </cell>
          <cell r="AX404" t="str">
            <v>HABILITADO RUTEO</v>
          </cell>
          <cell r="AY404" t="str">
            <v>HALFSIM TUENTI PREPAGO PORTABILIDAD: 1 und</v>
          </cell>
          <cell r="AZ404" t="str">
            <v>SIMCARD</v>
          </cell>
          <cell r="BA404" t="str">
            <v/>
          </cell>
        </row>
        <row r="405">
          <cell r="A405" t="str">
            <v>414738043</v>
          </cell>
          <cell r="B405" t="str">
            <v>FLEXTUENTI</v>
          </cell>
          <cell r="C405">
            <v>44943</v>
          </cell>
          <cell r="D405" t="str">
            <v>FLEXNET ECUADOR - FLEXTUENTI</v>
          </cell>
          <cell r="E405" t="str">
            <v>CALLE 28 DE JUNIO S/N Y GARCIA MORENO ENTRADA LLANO GRANDE</v>
          </cell>
          <cell r="H405" t="str">
            <v>170208</v>
          </cell>
          <cell r="I405" t="str">
            <v>QUITO</v>
          </cell>
          <cell r="J405" t="str">
            <v>PICHINCHA</v>
          </cell>
          <cell r="K405" t="str">
            <v>Ronny Alexis Aviles Mendieta</v>
          </cell>
          <cell r="L405" t="str">
            <v>XIMENA AV 2A SO  MZ 7 SL 9 SAN JUAN DON BOSCO</v>
          </cell>
          <cell r="O405" t="str">
            <v>090205</v>
          </cell>
          <cell r="P405" t="str">
            <v>090205</v>
          </cell>
          <cell r="Q405" t="str">
            <v>GUAYAS_GUAYAQUIL_XIMENA</v>
          </cell>
          <cell r="R405" t="str">
            <v>414738043</v>
          </cell>
          <cell r="W405" t="str">
            <v>0950582833</v>
          </cell>
          <cell r="X405" t="str">
            <v>0959694126-0963553685</v>
          </cell>
          <cell r="Z405" t="str">
            <v>otaku761@hotmail.com</v>
          </cell>
          <cell r="AA405">
            <v>44943</v>
          </cell>
          <cell r="AD405">
            <v>1</v>
          </cell>
          <cell r="AE405">
            <v>1</v>
          </cell>
          <cell r="AH405" t="str">
            <v>COOP SANTIAGO DE ROLDOS CASA DE UN PISO COLOR MELON DIAGONAL A LA ESCUELA MUNERA NESTOR ASTUDILLO</v>
          </cell>
          <cell r="AI405" t="str">
            <v>DESPACHO</v>
          </cell>
          <cell r="AJ405" t="str">
            <v>Normal</v>
          </cell>
          <cell r="AL405" t="str">
            <v>NO</v>
          </cell>
          <cell r="AN405" t="str">
            <v>TUE portabilidad</v>
          </cell>
          <cell r="AO405" t="str">
            <v>CANAL ONLINE</v>
          </cell>
          <cell r="AP405">
            <v>44943</v>
          </cell>
          <cell r="AR405" t="str">
            <v>FLEXTUENTI_414738043</v>
          </cell>
          <cell r="AS405">
            <v>331219</v>
          </cell>
          <cell r="AT405" t="str">
            <v>D40</v>
          </cell>
          <cell r="AU405" t="str">
            <v>BTC</v>
          </cell>
          <cell r="AV405">
            <v>1</v>
          </cell>
          <cell r="AW405" t="str">
            <v>LOCAL</v>
          </cell>
          <cell r="AX405" t="str">
            <v>EN_TRANSITO</v>
          </cell>
          <cell r="AY405" t="str">
            <v>HALFSIM TUENTI PREPAGO PORTABILIDAD: 1 und</v>
          </cell>
          <cell r="AZ405" t="str">
            <v>SIMCARD</v>
          </cell>
          <cell r="BA405" t="str">
            <v/>
          </cell>
        </row>
        <row r="406">
          <cell r="A406" t="str">
            <v>414738048</v>
          </cell>
          <cell r="B406" t="str">
            <v>FLEXTUENTI</v>
          </cell>
          <cell r="C406">
            <v>44943</v>
          </cell>
          <cell r="D406" t="str">
            <v>FLEXNET ECUADOR - FLEXTUENTI</v>
          </cell>
          <cell r="E406" t="str">
            <v>CALLE 28 DE JUNIO S/N Y GARCIA MORENO ENTRADA LLANO GRANDE</v>
          </cell>
          <cell r="H406" t="str">
            <v>170208</v>
          </cell>
          <cell r="I406" t="str">
            <v>QUITO</v>
          </cell>
          <cell r="J406" t="str">
            <v>PICHINCHA</v>
          </cell>
          <cell r="K406" t="str">
            <v>PEDRO MONCAYO</v>
          </cell>
          <cell r="L406" t="str">
            <v>INAQUITOHUNGRIA SN  LA GRANJA</v>
          </cell>
          <cell r="O406" t="str">
            <v>170519</v>
          </cell>
          <cell r="P406" t="str">
            <v>170519</v>
          </cell>
          <cell r="Q406" t="str">
            <v>PICHINCHA_QUITO_INAQUITO</v>
          </cell>
          <cell r="R406" t="str">
            <v>414738048</v>
          </cell>
          <cell r="W406" t="str">
            <v>0800775751</v>
          </cell>
          <cell r="X406" t="str">
            <v>0985386423-0992447488</v>
          </cell>
          <cell r="Z406" t="str">
            <v>MCCL0612@GMAIL.COM</v>
          </cell>
          <cell r="AA406">
            <v>44943</v>
          </cell>
          <cell r="AD406">
            <v>1</v>
          </cell>
          <cell r="AE406">
            <v>1</v>
          </cell>
          <cell r="AH406" t="str">
            <v>SECTOR EL JARDIN FRENTE AL CENTRO COMERCIAL EL JARDIN  ENTREGAR EN LA SUPERINTENDENCIA DE ECONOMÃA POPULAR Y SOLIDARIA</v>
          </cell>
          <cell r="AI406" t="str">
            <v>DESPACHO</v>
          </cell>
          <cell r="AJ406" t="str">
            <v>Normal</v>
          </cell>
          <cell r="AL406" t="str">
            <v>NO</v>
          </cell>
          <cell r="AN406" t="str">
            <v>TUE portabilidad</v>
          </cell>
          <cell r="AO406" t="str">
            <v>CANAL ONLINE</v>
          </cell>
          <cell r="AP406">
            <v>44943</v>
          </cell>
          <cell r="AR406" t="str">
            <v>FLEXTUENTI_414738048</v>
          </cell>
          <cell r="AS406">
            <v>331200</v>
          </cell>
          <cell r="AT406" t="str">
            <v>D40</v>
          </cell>
          <cell r="AU406" t="str">
            <v>BTC</v>
          </cell>
          <cell r="AV406">
            <v>1</v>
          </cell>
          <cell r="AW406" t="str">
            <v>LOCAL</v>
          </cell>
          <cell r="AX406" t="str">
            <v>ENTREGADO</v>
          </cell>
          <cell r="AY406" t="str">
            <v>HALFSIM TUENTI PREPAGO PORTABILIDAD: 1 und</v>
          </cell>
          <cell r="AZ406" t="str">
            <v>SIMCARD</v>
          </cell>
          <cell r="BA406" t="str">
            <v/>
          </cell>
        </row>
        <row r="407">
          <cell r="A407" t="str">
            <v>414738124</v>
          </cell>
          <cell r="B407" t="str">
            <v>FLEXTUENTI</v>
          </cell>
          <cell r="C407">
            <v>44943</v>
          </cell>
          <cell r="D407" t="str">
            <v>FLEXNET ECUADOR - FLEXTUENTI</v>
          </cell>
          <cell r="E407" t="str">
            <v>CALLE 28 DE JUNIO S/N Y GARCIA MORENO ENTRADA LLANO GRANDE</v>
          </cell>
          <cell r="H407" t="str">
            <v>170208</v>
          </cell>
          <cell r="I407" t="str">
            <v>QUITO</v>
          </cell>
          <cell r="J407" t="str">
            <v>PICHINCHA</v>
          </cell>
          <cell r="K407" t="str">
            <v>Carlos Cecilio Castillo Cobeña</v>
          </cell>
          <cell r="L407" t="str">
            <v>CHONE  PICHINCHA  324 MANUEL DE JESUS ALVARES</v>
          </cell>
          <cell r="O407" t="str">
            <v>130703</v>
          </cell>
          <cell r="P407" t="str">
            <v>130703</v>
          </cell>
          <cell r="Q407" t="str">
            <v>MANABI_CHONE_CHONE</v>
          </cell>
          <cell r="R407" t="str">
            <v>414738124</v>
          </cell>
          <cell r="W407" t="str">
            <v>1304750274</v>
          </cell>
          <cell r="X407" t="str">
            <v>0963113494-0983178889</v>
          </cell>
          <cell r="Z407" t="str">
            <v>carloscasti1965@gmail.com</v>
          </cell>
          <cell r="AA407">
            <v>44943</v>
          </cell>
          <cell r="AD407">
            <v>1</v>
          </cell>
          <cell r="AE407">
            <v>1</v>
          </cell>
          <cell r="AH407" t="str">
            <v>CHONE FRENTE BORDA TODO  CASA BEIGE CON CAFE DE 2 PISOS</v>
          </cell>
          <cell r="AI407" t="str">
            <v>DESPACHO</v>
          </cell>
          <cell r="AJ407" t="str">
            <v>Normal</v>
          </cell>
          <cell r="AL407" t="str">
            <v>NO</v>
          </cell>
          <cell r="AN407" t="str">
            <v>TUE portabilidad</v>
          </cell>
          <cell r="AO407" t="str">
            <v>CANAL ONLINE</v>
          </cell>
          <cell r="AP407">
            <v>44943</v>
          </cell>
          <cell r="AR407" t="str">
            <v>FLEXTUENTI_414738124</v>
          </cell>
          <cell r="AS407">
            <v>331374</v>
          </cell>
          <cell r="AT407" t="str">
            <v>D40</v>
          </cell>
          <cell r="AU407" t="str">
            <v>BTC</v>
          </cell>
          <cell r="AV407">
            <v>1</v>
          </cell>
          <cell r="AW407" t="str">
            <v>PROVINCIAL</v>
          </cell>
          <cell r="AX407" t="str">
            <v>EN_PROCESO</v>
          </cell>
          <cell r="AY407" t="str">
            <v>HALFSIM TUENTI PREPAGO PORTABILIDAD: 1 und</v>
          </cell>
          <cell r="AZ407" t="str">
            <v>SIMCARD</v>
          </cell>
          <cell r="BA407" t="str">
            <v/>
          </cell>
        </row>
        <row r="408">
          <cell r="A408" t="str">
            <v>414738133</v>
          </cell>
          <cell r="B408" t="str">
            <v>FLEXTUENTI</v>
          </cell>
          <cell r="C408">
            <v>44943</v>
          </cell>
          <cell r="D408" t="str">
            <v>FLEXNET ECUADOR - FLEXTUENTI</v>
          </cell>
          <cell r="E408" t="str">
            <v>CALLE 28 DE JUNIO S/N Y GARCIA MORENO ENTRADA LLANO GRANDE</v>
          </cell>
          <cell r="H408" t="str">
            <v>170208</v>
          </cell>
          <cell r="I408" t="str">
            <v>QUITO</v>
          </cell>
          <cell r="J408" t="str">
            <v>PICHINCHA</v>
          </cell>
          <cell r="K408" t="str">
            <v>Alejandra Vargas</v>
          </cell>
          <cell r="L408" t="str">
            <v>INAQUITO IGNACIO BOSSANO 369 SERGIO JATIVA</v>
          </cell>
          <cell r="O408" t="str">
            <v>170102</v>
          </cell>
          <cell r="P408" t="str">
            <v>170102</v>
          </cell>
          <cell r="Q408" t="str">
            <v>PICHINCHA_QUITO_INAQUITO</v>
          </cell>
          <cell r="R408" t="str">
            <v>414738133</v>
          </cell>
          <cell r="W408" t="str">
            <v>1714864962</v>
          </cell>
          <cell r="X408" t="str">
            <v>0996250152-0996250152</v>
          </cell>
          <cell r="Z408" t="str">
            <v>vargasj.alejandra@gmail.com</v>
          </cell>
          <cell r="AA408">
            <v>44943</v>
          </cell>
          <cell r="AD408">
            <v>1</v>
          </cell>
          <cell r="AE408">
            <v>1</v>
          </cell>
          <cell r="AH408" t="str">
            <v>SECTOR BELLAVISTA FRENTE A SISI MARKET EDIF ESQ DE 8 PISOS LADRILLO VISTO LOMASOL SEXTO PISO  SUITE 6</v>
          </cell>
          <cell r="AI408" t="str">
            <v>DESPACHO</v>
          </cell>
          <cell r="AJ408" t="str">
            <v>EXPRESS UIO</v>
          </cell>
          <cell r="AL408" t="str">
            <v>NO</v>
          </cell>
          <cell r="AN408" t="str">
            <v>TUE portabilidad</v>
          </cell>
          <cell r="AO408" t="str">
            <v>CANAL ONLINE</v>
          </cell>
          <cell r="AP408">
            <v>44943</v>
          </cell>
          <cell r="AR408" t="str">
            <v>FLEXTUENTI_414738133</v>
          </cell>
          <cell r="AS408">
            <v>331351</v>
          </cell>
          <cell r="AT408" t="str">
            <v>D40</v>
          </cell>
          <cell r="AU408" t="str">
            <v>BTC</v>
          </cell>
          <cell r="AV408">
            <v>1</v>
          </cell>
          <cell r="AW408" t="str">
            <v>LOCAL</v>
          </cell>
          <cell r="AX408" t="str">
            <v>HABILITADO RUTEO</v>
          </cell>
          <cell r="AY408" t="str">
            <v>HALFSIM TUENTI PREPAGO PORTABILIDAD: 1 und</v>
          </cell>
          <cell r="AZ408" t="str">
            <v>SIMCARD</v>
          </cell>
          <cell r="BA408" t="str">
            <v/>
          </cell>
        </row>
        <row r="409">
          <cell r="A409" t="str">
            <v>414738177</v>
          </cell>
          <cell r="B409" t="str">
            <v>FLEXTUENTI</v>
          </cell>
          <cell r="C409">
            <v>44943</v>
          </cell>
          <cell r="D409" t="str">
            <v>FLEXNET ECUADOR - FLEXTUENTI</v>
          </cell>
          <cell r="E409" t="str">
            <v>CALLE 28 DE JUNIO S/N Y GARCIA MORENO ENTRADA LLANO GRANDE</v>
          </cell>
          <cell r="H409" t="str">
            <v>170208</v>
          </cell>
          <cell r="I409" t="str">
            <v>QUITO</v>
          </cell>
          <cell r="J409" t="str">
            <v>PICHINCHA</v>
          </cell>
          <cell r="K409" t="str">
            <v>Jessica Tenorio</v>
          </cell>
          <cell r="L409" t="str">
            <v>CUMBAYA FLORENCIA  SN  SN</v>
          </cell>
          <cell r="O409" t="str">
            <v>170904</v>
          </cell>
          <cell r="P409" t="str">
            <v>170904</v>
          </cell>
          <cell r="Q409" t="str">
            <v>PICHINCHA_QUITO_CUMBAYA</v>
          </cell>
          <cell r="R409" t="str">
            <v>414738177</v>
          </cell>
          <cell r="W409" t="str">
            <v>1722953872</v>
          </cell>
          <cell r="X409" t="str">
            <v>0995167080-0995167080</v>
          </cell>
          <cell r="Z409" t="str">
            <v>jealexi@hotmail.com</v>
          </cell>
          <cell r="AA409">
            <v>44943</v>
          </cell>
          <cell r="AD409">
            <v>1</v>
          </cell>
          <cell r="AE409">
            <v>1</v>
          </cell>
          <cell r="AH409" t="str">
            <v>LA PRIMAVERA  FRENTE AL RETEN POLICIAL LA PRIMAVERA  ENTREGAR EN EL WOOF  BLANCO DE 1 PISO</v>
          </cell>
          <cell r="AI409" t="str">
            <v>DESPACHO</v>
          </cell>
          <cell r="AJ409" t="str">
            <v>Normal</v>
          </cell>
          <cell r="AL409" t="str">
            <v>NO</v>
          </cell>
          <cell r="AN409" t="str">
            <v>TUE portabilidad</v>
          </cell>
          <cell r="AO409" t="str">
            <v>CANAL ONLINE</v>
          </cell>
          <cell r="AP409">
            <v>44943</v>
          </cell>
          <cell r="AR409" t="str">
            <v>FLEXTUENTI_414738177</v>
          </cell>
          <cell r="AS409">
            <v>331353</v>
          </cell>
          <cell r="AT409" t="str">
            <v>D40</v>
          </cell>
          <cell r="AU409" t="str">
            <v>BTC</v>
          </cell>
          <cell r="AV409">
            <v>1</v>
          </cell>
          <cell r="AW409" t="str">
            <v>LOCAL</v>
          </cell>
          <cell r="AX409" t="str">
            <v>HABILITADO RUTEO</v>
          </cell>
          <cell r="AY409" t="str">
            <v>HALFSIM TUENTI PREPAGO PORTABILIDAD: 1 und</v>
          </cell>
          <cell r="AZ409" t="str">
            <v>SIMCARD</v>
          </cell>
          <cell r="BA409" t="str">
            <v/>
          </cell>
        </row>
        <row r="410">
          <cell r="A410" t="str">
            <v>414738192</v>
          </cell>
          <cell r="B410" t="str">
            <v>FLEXTUENTI</v>
          </cell>
          <cell r="C410">
            <v>44943</v>
          </cell>
          <cell r="D410" t="str">
            <v>FLEXNET ECUADOR - FLEXTUENTI</v>
          </cell>
          <cell r="E410" t="str">
            <v>CALLE 28 DE JUNIO S/N Y GARCIA MORENO ENTRADA LLANO GRANDE</v>
          </cell>
          <cell r="H410" t="str">
            <v>170208</v>
          </cell>
          <cell r="I410" t="str">
            <v>QUITO</v>
          </cell>
          <cell r="J410" t="str">
            <v>PICHINCHA</v>
          </cell>
          <cell r="K410" t="str">
            <v>Eliezer Coronel</v>
          </cell>
          <cell r="L410" t="str">
            <v>SAN BARTOLO AVDA TENENIENTE HUGO ORTIZ S215 292 DIEGO MEJIA</v>
          </cell>
          <cell r="O410" t="str">
            <v>170148</v>
          </cell>
          <cell r="P410" t="str">
            <v>170148</v>
          </cell>
          <cell r="Q410" t="str">
            <v>PICHINCHA_QUITO_SAN BARTOLO</v>
          </cell>
          <cell r="R410" t="str">
            <v>414738192</v>
          </cell>
          <cell r="W410" t="str">
            <v>1760610152</v>
          </cell>
          <cell r="X410" t="str">
            <v>0999753875-0987551714</v>
          </cell>
          <cell r="Z410" t="str">
            <v>elestrate19@gmail.com</v>
          </cell>
          <cell r="AA410">
            <v>44943</v>
          </cell>
          <cell r="AD410">
            <v>1</v>
          </cell>
          <cell r="AE410">
            <v>1</v>
          </cell>
          <cell r="AH410" t="str">
            <v>SECTOR SAN BARTOLO DIAGONAL A PARADA DEL TROLE LA INTERNACIONAL CASA 3 PISOS BEIGE CON GRIS PORTON NEGRO</v>
          </cell>
          <cell r="AI410" t="str">
            <v>DESPACHO</v>
          </cell>
          <cell r="AJ410" t="str">
            <v>Normal</v>
          </cell>
          <cell r="AL410" t="str">
            <v>NO</v>
          </cell>
          <cell r="AN410" t="str">
            <v>TUE portabilidad</v>
          </cell>
          <cell r="AO410" t="str">
            <v>CANAL ONLINE</v>
          </cell>
          <cell r="AP410">
            <v>44943</v>
          </cell>
          <cell r="AR410" t="str">
            <v>FLEXTUENTI_414738192</v>
          </cell>
          <cell r="AS410">
            <v>331350</v>
          </cell>
          <cell r="AT410" t="str">
            <v>D40</v>
          </cell>
          <cell r="AU410" t="str">
            <v>BTC</v>
          </cell>
          <cell r="AV410">
            <v>1</v>
          </cell>
          <cell r="AW410" t="str">
            <v>LOCAL</v>
          </cell>
          <cell r="AX410" t="str">
            <v>HABILITADO RUTEO</v>
          </cell>
          <cell r="AY410" t="str">
            <v>HALFSIM TUENTI PREPAGO PORTABILIDAD: 1 und</v>
          </cell>
          <cell r="AZ410" t="str">
            <v>SIMCARD</v>
          </cell>
          <cell r="BA410" t="str">
            <v/>
          </cell>
        </row>
        <row r="411">
          <cell r="A411" t="str">
            <v>414738194</v>
          </cell>
          <cell r="B411" t="str">
            <v>FLEXTUENTI</v>
          </cell>
          <cell r="C411">
            <v>44943</v>
          </cell>
          <cell r="D411" t="str">
            <v>FLEXNET ECUADOR - FLEXTUENTI</v>
          </cell>
          <cell r="E411" t="str">
            <v>CALLE 28 DE JUNIO S/N Y GARCIA MORENO ENTRADA LLANO GRANDE</v>
          </cell>
          <cell r="H411" t="str">
            <v>170208</v>
          </cell>
          <cell r="I411" t="str">
            <v>QUITO</v>
          </cell>
          <cell r="J411" t="str">
            <v>PICHINCHA</v>
          </cell>
          <cell r="K411" t="str">
            <v>MARIA MEZA</v>
          </cell>
          <cell r="L411" t="str">
            <v>LA CONCORDIA  CALLE  GUAYAS SN  CALLE JUAN PIO MONTUFAR</v>
          </cell>
          <cell r="O411" t="str">
            <v>080701</v>
          </cell>
          <cell r="P411" t="str">
            <v>080701</v>
          </cell>
          <cell r="Q411" t="str">
            <v>SANTO DOMINGO DE LOS TSACHILAS_LA CONCORDIA_LA CONCORDIA</v>
          </cell>
          <cell r="R411" t="str">
            <v>414738194</v>
          </cell>
          <cell r="W411" t="str">
            <v>0802664052</v>
          </cell>
          <cell r="X411" t="str">
            <v>0961214591-0968198159</v>
          </cell>
          <cell r="Z411" t="str">
            <v>mariamezavalencia@hotmail.com</v>
          </cell>
          <cell r="AA411">
            <v>44943</v>
          </cell>
          <cell r="AD411">
            <v>1</v>
          </cell>
          <cell r="AE411">
            <v>1</v>
          </cell>
          <cell r="AH411" t="str">
            <v>BARRIO NUEVO SANTO DOMINGO SECTOR 1 CASA DE 2 PISOS COLOR BEIGE PLANTA BAJA CYBER SERVICIOS ONLINE MERRY JUNTO A LA IGLESIA IEAN JESUS LA CONCORDIA CENTRAL</v>
          </cell>
          <cell r="AI411" t="str">
            <v>DESPACHO</v>
          </cell>
          <cell r="AJ411" t="str">
            <v>Normal</v>
          </cell>
          <cell r="AL411" t="str">
            <v>NO</v>
          </cell>
          <cell r="AN411" t="str">
            <v>TUE portabilidad</v>
          </cell>
          <cell r="AO411" t="str">
            <v>CANAL ONLINE</v>
          </cell>
          <cell r="AP411">
            <v>44943</v>
          </cell>
          <cell r="AR411" t="str">
            <v>FLEXTUENTI_414738194</v>
          </cell>
          <cell r="AS411">
            <v>331354</v>
          </cell>
          <cell r="AT411" t="str">
            <v>D40</v>
          </cell>
          <cell r="AU411" t="str">
            <v>BTC</v>
          </cell>
          <cell r="AV411">
            <v>1</v>
          </cell>
          <cell r="AW411" t="str">
            <v>PROVINCIAL</v>
          </cell>
          <cell r="AX411" t="str">
            <v>EN_PROCESO</v>
          </cell>
          <cell r="AY411" t="str">
            <v>HALFSIM TUENTI PREPAGO PORTABILIDAD: 1 und</v>
          </cell>
          <cell r="AZ411" t="str">
            <v>SIMCARD</v>
          </cell>
          <cell r="BA411" t="str">
            <v/>
          </cell>
        </row>
        <row r="412">
          <cell r="A412" t="str">
            <v>414738238</v>
          </cell>
          <cell r="B412" t="str">
            <v>FLEXTUENTI</v>
          </cell>
          <cell r="C412">
            <v>44943</v>
          </cell>
          <cell r="D412" t="str">
            <v>FLEXNET ECUADOR - FLEXTUENTI</v>
          </cell>
          <cell r="E412" t="str">
            <v>CALLE 28 DE JUNIO S/N Y GARCIA MORENO ENTRADA LLANO GRANDE</v>
          </cell>
          <cell r="H412" t="str">
            <v>170208</v>
          </cell>
          <cell r="I412" t="str">
            <v>QUITO</v>
          </cell>
          <cell r="J412" t="str">
            <v>PICHINCHA</v>
          </cell>
          <cell r="K412" t="str">
            <v>Andrés Maposita</v>
          </cell>
          <cell r="L412" t="str">
            <v>CENTRO HISTORICO  AMBATO S130 MAZO</v>
          </cell>
          <cell r="O412" t="str">
            <v>170130</v>
          </cell>
          <cell r="P412" t="str">
            <v>170130</v>
          </cell>
          <cell r="Q412" t="str">
            <v>PICHINCHA_QUITO_CENTRO HISTORICO</v>
          </cell>
          <cell r="R412" t="str">
            <v>414738238</v>
          </cell>
          <cell r="W412" t="str">
            <v>1724353741</v>
          </cell>
          <cell r="X412" t="str">
            <v>0999767158-0988498207</v>
          </cell>
          <cell r="Z412" t="str">
            <v>andyreymar1997@gmail.com</v>
          </cell>
          <cell r="AA412">
            <v>44943</v>
          </cell>
          <cell r="AD412">
            <v>1</v>
          </cell>
          <cell r="AE412">
            <v>1</v>
          </cell>
          <cell r="AH412" t="str">
            <v>SECTOR SAN SEBASTIAN JUNTO A LA ESPE DEL CENTRO CASA 2 PISOS AMARILLA PUERTA DE REJAS NEGRAS</v>
          </cell>
          <cell r="AI412" t="str">
            <v>DESPACHO</v>
          </cell>
          <cell r="AJ412" t="str">
            <v>Normal</v>
          </cell>
          <cell r="AL412" t="str">
            <v>NO</v>
          </cell>
          <cell r="AN412" t="str">
            <v>TUE portabilidad</v>
          </cell>
          <cell r="AO412" t="str">
            <v>CANAL ONLINE</v>
          </cell>
          <cell r="AP412">
            <v>44943</v>
          </cell>
          <cell r="AR412" t="str">
            <v>FLEXTUENTI_414738238</v>
          </cell>
          <cell r="AS412">
            <v>331352</v>
          </cell>
          <cell r="AT412" t="str">
            <v>D40</v>
          </cell>
          <cell r="AU412" t="str">
            <v>BTC</v>
          </cell>
          <cell r="AV412">
            <v>1</v>
          </cell>
          <cell r="AW412" t="str">
            <v>LOCAL</v>
          </cell>
          <cell r="AX412" t="str">
            <v>HABILITADO RUTEO</v>
          </cell>
          <cell r="AY412" t="str">
            <v>HALFSIM TUENTI PREPAGO PORTABILIDAD: 1 und</v>
          </cell>
          <cell r="AZ412" t="str">
            <v>SIMCARD</v>
          </cell>
          <cell r="BA412" t="str">
            <v/>
          </cell>
        </row>
        <row r="413">
          <cell r="A413" t="str">
            <v>414738242</v>
          </cell>
          <cell r="B413" t="str">
            <v>FLEXTUENTI</v>
          </cell>
          <cell r="C413">
            <v>44943</v>
          </cell>
          <cell r="D413" t="str">
            <v>FLEXNET ECUADOR - FLEXTUENTI</v>
          </cell>
          <cell r="E413" t="str">
            <v>CALLE 28 DE JUNIO S/N Y GARCIA MORENO ENTRADA LLANO GRANDE</v>
          </cell>
          <cell r="H413" t="str">
            <v>170208</v>
          </cell>
          <cell r="I413" t="str">
            <v>QUITO</v>
          </cell>
          <cell r="J413" t="str">
            <v>PICHINCHA</v>
          </cell>
          <cell r="K413" t="str">
            <v>Stefania Carrión</v>
          </cell>
          <cell r="L413" t="str">
            <v>COTOCOLLAO  PEDRO FREILE  N20 73  JOSE H FIGUEROA</v>
          </cell>
          <cell r="O413" t="str">
            <v>170103</v>
          </cell>
          <cell r="P413" t="str">
            <v>170103</v>
          </cell>
          <cell r="Q413" t="str">
            <v>PICHINCHA_QUITO_COTOCOLLAO</v>
          </cell>
          <cell r="R413" t="str">
            <v>414738242</v>
          </cell>
          <cell r="W413" t="str">
            <v>1754464970</v>
          </cell>
          <cell r="X413" t="str">
            <v>0969045612-0998001603</v>
          </cell>
          <cell r="Z413" t="str">
            <v>stefanycarrion123@gmail.com</v>
          </cell>
          <cell r="AA413">
            <v>44943</v>
          </cell>
          <cell r="AD413">
            <v>1</v>
          </cell>
          <cell r="AE413">
            <v>1</v>
          </cell>
          <cell r="AH413" t="str">
            <v>SECTOR COTOCOLLAO JUNTO A PINTULAC CASA 1 PISO CAFE  PORTON PLOMO</v>
          </cell>
          <cell r="AI413" t="str">
            <v>DESPACHO</v>
          </cell>
          <cell r="AJ413" t="str">
            <v>EXPRESS UIO</v>
          </cell>
          <cell r="AL413" t="str">
            <v>NO</v>
          </cell>
          <cell r="AN413" t="str">
            <v>TUE portabilidad</v>
          </cell>
          <cell r="AO413" t="str">
            <v>CANAL ONLINE</v>
          </cell>
          <cell r="AP413">
            <v>44943</v>
          </cell>
          <cell r="AR413" t="str">
            <v>FLEXTUENTI_414738242</v>
          </cell>
          <cell r="AS413">
            <v>331356</v>
          </cell>
          <cell r="AT413" t="str">
            <v>D40</v>
          </cell>
          <cell r="AU413" t="str">
            <v>BTC</v>
          </cell>
          <cell r="AV413">
            <v>1</v>
          </cell>
          <cell r="AW413" t="str">
            <v>LOCAL</v>
          </cell>
          <cell r="AX413" t="str">
            <v>HABILITADO RUTEO</v>
          </cell>
          <cell r="AY413" t="str">
            <v>HALFSIM TUENTI PREPAGO PORTABILIDAD: 1 und</v>
          </cell>
          <cell r="AZ413" t="str">
            <v>SIMCARD</v>
          </cell>
          <cell r="BA413" t="str">
            <v/>
          </cell>
        </row>
        <row r="414">
          <cell r="A414" t="str">
            <v>414738287</v>
          </cell>
          <cell r="B414" t="str">
            <v>FLEXTUENTI</v>
          </cell>
          <cell r="C414">
            <v>44943</v>
          </cell>
          <cell r="D414" t="str">
            <v>FLEXNET ECUADOR - FLEXTUENTI</v>
          </cell>
          <cell r="E414" t="str">
            <v>CALLE 28 DE JUNIO S/N Y GARCIA MORENO ENTRADA LLANO GRANDE</v>
          </cell>
          <cell r="H414" t="str">
            <v>170208</v>
          </cell>
          <cell r="I414" t="str">
            <v>QUITO</v>
          </cell>
          <cell r="J414" t="str">
            <v>PICHINCHA</v>
          </cell>
          <cell r="K414" t="str">
            <v>Fernando Almeida</v>
          </cell>
          <cell r="L414" t="str">
            <v>SAN ANTONIO CALLE 10 AGOSTO  SN HNOS  MIDEROS</v>
          </cell>
          <cell r="O414" t="str">
            <v>100109</v>
          </cell>
          <cell r="P414" t="str">
            <v>100109</v>
          </cell>
          <cell r="Q414" t="str">
            <v>IMBABURA_IBARRA_SAN ANTONIO</v>
          </cell>
          <cell r="R414" t="str">
            <v>414738287</v>
          </cell>
          <cell r="W414" t="str">
            <v>1050143591</v>
          </cell>
          <cell r="X414" t="str">
            <v>0969921520-0981951789</v>
          </cell>
          <cell r="Z414" t="str">
            <v>ferchoesau2005@gmail.com</v>
          </cell>
          <cell r="AA414">
            <v>44943</v>
          </cell>
          <cell r="AD414">
            <v>1</v>
          </cell>
          <cell r="AE414">
            <v>1</v>
          </cell>
          <cell r="AH414" t="str">
            <v>SECTOR OCCIDENTAL  CASA DE 1 PISO CON PORTON NEGRO A 2 CUADRAS DE LA COOPERATIVA SAN ANTONIO</v>
          </cell>
          <cell r="AI414" t="str">
            <v>DESPACHO</v>
          </cell>
          <cell r="AJ414" t="str">
            <v>Normal</v>
          </cell>
          <cell r="AL414" t="str">
            <v>NO</v>
          </cell>
          <cell r="AN414" t="str">
            <v>TUE portabilidad</v>
          </cell>
          <cell r="AO414" t="str">
            <v>CANAL ONLINE</v>
          </cell>
          <cell r="AP414">
            <v>44943</v>
          </cell>
          <cell r="AR414" t="str">
            <v>FLEXTUENTI_414738287</v>
          </cell>
          <cell r="AS414">
            <v>331378</v>
          </cell>
          <cell r="AT414" t="str">
            <v>D40</v>
          </cell>
          <cell r="AU414" t="str">
            <v>BTC</v>
          </cell>
          <cell r="AV414">
            <v>1</v>
          </cell>
          <cell r="AW414" t="str">
            <v>PROVINCIAL</v>
          </cell>
          <cell r="AX414" t="str">
            <v>EN_PROCESO</v>
          </cell>
          <cell r="AY414" t="str">
            <v>HALFSIM TUENTI PREPAGO PORTABILIDAD: 1 und</v>
          </cell>
          <cell r="AZ414" t="str">
            <v>SIMCARD</v>
          </cell>
          <cell r="BA414" t="str">
            <v/>
          </cell>
        </row>
        <row r="415">
          <cell r="A415" t="str">
            <v>414738307</v>
          </cell>
          <cell r="B415" t="str">
            <v>FLEXTUENTI</v>
          </cell>
          <cell r="C415">
            <v>44943</v>
          </cell>
          <cell r="D415" t="str">
            <v>FLEXNET ECUADOR - FLEXTUENTI</v>
          </cell>
          <cell r="E415" t="str">
            <v>CALLE 28 DE JUNIO S/N Y GARCIA MORENO ENTRADA LLANO GRANDE</v>
          </cell>
          <cell r="H415" t="str">
            <v>170208</v>
          </cell>
          <cell r="I415" t="str">
            <v>QUITO</v>
          </cell>
          <cell r="J415" t="str">
            <v>PICHINCHA</v>
          </cell>
          <cell r="K415" t="str">
            <v>Geraldine Andreina Cardenas Sanchez</v>
          </cell>
          <cell r="L415" t="str">
            <v>KENNEDY  AV REAL AUDIENCIA  N56 220 CALLE MANUEL ESPINOZA</v>
          </cell>
          <cell r="O415" t="str">
            <v>170138</v>
          </cell>
          <cell r="P415" t="str">
            <v>170138</v>
          </cell>
          <cell r="Q415" t="str">
            <v>MANABI_PICHINCHA_KENNEDY</v>
          </cell>
          <cell r="R415" t="str">
            <v>414738307</v>
          </cell>
          <cell r="W415" t="str">
            <v>1760023422</v>
          </cell>
          <cell r="X415" t="str">
            <v>0969919679-0987414125</v>
          </cell>
          <cell r="Z415" t="str">
            <v>gacardenass@gmail.com</v>
          </cell>
          <cell r="AA415">
            <v>44943</v>
          </cell>
          <cell r="AD415">
            <v>1</v>
          </cell>
          <cell r="AE415">
            <v>1</v>
          </cell>
          <cell r="AH415" t="str">
            <v>SECTOR EL COFABI DIAGONAL AL COLEGIO MATOVELLE LOCAL COMERCIAL ESQUINERO KDU NAILS SPA</v>
          </cell>
          <cell r="AI415" t="str">
            <v>DESPACHO</v>
          </cell>
          <cell r="AJ415" t="str">
            <v>EXPRESS UIO</v>
          </cell>
          <cell r="AL415" t="str">
            <v>NO</v>
          </cell>
          <cell r="AN415" t="str">
            <v>TUE portabilidad</v>
          </cell>
          <cell r="AO415" t="str">
            <v>CANAL ONLINE</v>
          </cell>
          <cell r="AP415">
            <v>44943</v>
          </cell>
          <cell r="AR415" t="str">
            <v>FLEXTUENTI_414738307</v>
          </cell>
          <cell r="AS415">
            <v>331345</v>
          </cell>
          <cell r="AT415" t="str">
            <v>D40</v>
          </cell>
          <cell r="AU415" t="str">
            <v>BTC</v>
          </cell>
          <cell r="AV415">
            <v>1</v>
          </cell>
          <cell r="AW415" t="str">
            <v>LOCAL</v>
          </cell>
          <cell r="AX415" t="str">
            <v>HABILITADO RUTEO</v>
          </cell>
          <cell r="AY415" t="str">
            <v>HALFSIM TUENTI PREPAGO PORTABILIDAD: 1 und</v>
          </cell>
          <cell r="AZ415" t="str">
            <v>SIMCARD</v>
          </cell>
          <cell r="BA415" t="str">
            <v/>
          </cell>
        </row>
        <row r="416">
          <cell r="A416" t="str">
            <v>414738313</v>
          </cell>
          <cell r="B416" t="str">
            <v>FLEXTUENTI</v>
          </cell>
          <cell r="C416">
            <v>44943</v>
          </cell>
          <cell r="D416" t="str">
            <v>FLEXNET ECUADOR - FLEXTUENTI</v>
          </cell>
          <cell r="E416" t="str">
            <v>CALLE 28 DE JUNIO S/N Y GARCIA MORENO ENTRADA LLANO GRANDE</v>
          </cell>
          <cell r="H416" t="str">
            <v>170208</v>
          </cell>
          <cell r="I416" t="str">
            <v>QUITO</v>
          </cell>
          <cell r="J416" t="str">
            <v>PICHINCHA</v>
          </cell>
          <cell r="K416" t="str">
            <v>Roberto Javier Chanyu Acebo</v>
          </cell>
          <cell r="L416" t="str">
            <v>OFICINA TRAMACO SAN MARINO</v>
          </cell>
          <cell r="O416" t="str">
            <v>GUAYAQUIL</v>
          </cell>
          <cell r="P416" t="str">
            <v>GUAYAQUIL</v>
          </cell>
          <cell r="Q416" t="str">
            <v>GUAYAS_GUAYAQUIL_</v>
          </cell>
          <cell r="R416" t="str">
            <v>414738313</v>
          </cell>
          <cell r="W416" t="str">
            <v>0918557026</v>
          </cell>
          <cell r="X416" t="str">
            <v>0982300938-0991828140</v>
          </cell>
          <cell r="Z416" t="str">
            <v>rchanyu@gmail.com</v>
          </cell>
          <cell r="AA416">
            <v>44943</v>
          </cell>
          <cell r="AD416">
            <v>1</v>
          </cell>
          <cell r="AE416">
            <v>1</v>
          </cell>
          <cell r="AH416" t="str">
            <v/>
          </cell>
          <cell r="AI416" t="str">
            <v>DESPACHO</v>
          </cell>
          <cell r="AJ416" t="str">
            <v>DERIVADO PICK UP</v>
          </cell>
          <cell r="AL416" t="str">
            <v>NO</v>
          </cell>
          <cell r="AN416" t="str">
            <v>TUE portabilidad</v>
          </cell>
          <cell r="AO416" t="str">
            <v>CANAL ONLINE</v>
          </cell>
          <cell r="AP416">
            <v>44943</v>
          </cell>
          <cell r="AR416" t="str">
            <v>FLEXTUENTI_414738313</v>
          </cell>
          <cell r="AS416">
            <v>331373</v>
          </cell>
          <cell r="AT416" t="str">
            <v>D40</v>
          </cell>
          <cell r="AU416" t="str">
            <v>BTC</v>
          </cell>
          <cell r="AV416">
            <v>1</v>
          </cell>
          <cell r="AW416" t="str">
            <v>PROVINCIAL</v>
          </cell>
          <cell r="AX416" t="str">
            <v>EN_PROCESO</v>
          </cell>
          <cell r="AY416" t="str">
            <v>HALFSIM TUENTI PREPAGO PORTABILIDAD: 1 und</v>
          </cell>
          <cell r="AZ416" t="str">
            <v>SIMCARD</v>
          </cell>
          <cell r="BA416" t="str">
            <v/>
          </cell>
        </row>
        <row r="417">
          <cell r="A417" t="str">
            <v>414738314</v>
          </cell>
          <cell r="B417" t="str">
            <v>FLEXTUENTI</v>
          </cell>
          <cell r="C417">
            <v>44943</v>
          </cell>
          <cell r="D417" t="str">
            <v>FLEXNET ECUADOR - FLEXTUENTI</v>
          </cell>
          <cell r="E417" t="str">
            <v>CALLE 28 DE JUNIO S/N Y GARCIA MORENO ENTRADA LLANO GRANDE</v>
          </cell>
          <cell r="H417" t="str">
            <v>170208</v>
          </cell>
          <cell r="I417" t="str">
            <v>QUITO</v>
          </cell>
          <cell r="J417" t="str">
            <v>PICHINCHA</v>
          </cell>
          <cell r="K417" t="str">
            <v>Carlina Valdivieso</v>
          </cell>
          <cell r="L417" t="str">
            <v>TULCAN AV VEINTIMILLA    SN  AV JESUS DEL GRAN PODER</v>
          </cell>
          <cell r="O417" t="str">
            <v>040101</v>
          </cell>
          <cell r="P417" t="str">
            <v>040101</v>
          </cell>
          <cell r="Q417" t="str">
            <v>CARCHI_TULCAN_TULCAN</v>
          </cell>
          <cell r="R417" t="str">
            <v>414738314</v>
          </cell>
          <cell r="W417" t="str">
            <v>0604108316</v>
          </cell>
          <cell r="X417" t="str">
            <v>0969992953-0982675477</v>
          </cell>
          <cell r="Z417" t="str">
            <v>lilyvalrui@live.com</v>
          </cell>
          <cell r="AA417">
            <v>44943</v>
          </cell>
          <cell r="AD417">
            <v>1</v>
          </cell>
          <cell r="AE417">
            <v>1</v>
          </cell>
          <cell r="AH417" t="str">
            <v>ENTREGA EN CUARTEL BRIGADA DE INFANTERIA  31 ANDES  SOLICITAR INFORMACION EN PREVENCION</v>
          </cell>
          <cell r="AI417" t="str">
            <v>DESPACHO</v>
          </cell>
          <cell r="AJ417" t="str">
            <v>Normal</v>
          </cell>
          <cell r="AL417" t="str">
            <v>NO</v>
          </cell>
          <cell r="AN417" t="str">
            <v>TUE portabilidad</v>
          </cell>
          <cell r="AO417" t="str">
            <v>CANAL ONLINE</v>
          </cell>
          <cell r="AP417">
            <v>44943</v>
          </cell>
          <cell r="AR417" t="str">
            <v>FLEXTUENTI_414738314</v>
          </cell>
          <cell r="AS417">
            <v>331357</v>
          </cell>
          <cell r="AT417" t="str">
            <v>D40</v>
          </cell>
          <cell r="AU417" t="str">
            <v>BTC</v>
          </cell>
          <cell r="AV417">
            <v>1</v>
          </cell>
          <cell r="AW417" t="str">
            <v>PROVINCIAL</v>
          </cell>
          <cell r="AX417" t="str">
            <v>EN_PROCESO</v>
          </cell>
          <cell r="AY417" t="str">
            <v>HALFSIM TUENTI PREPAGO PORTABILIDAD: 1 und</v>
          </cell>
          <cell r="AZ417" t="str">
            <v>SIMCARD</v>
          </cell>
          <cell r="BA417" t="str">
            <v/>
          </cell>
        </row>
        <row r="418">
          <cell r="A418" t="str">
            <v>414738362</v>
          </cell>
          <cell r="B418" t="str">
            <v>FLEXTUENTI</v>
          </cell>
          <cell r="C418">
            <v>44943</v>
          </cell>
          <cell r="D418" t="str">
            <v>FLEXNET ECUADOR - FLEXTUENTI</v>
          </cell>
          <cell r="E418" t="str">
            <v>CALLE 28 DE JUNIO S/N Y GARCIA MORENO ENTRADA LLANO GRANDE</v>
          </cell>
          <cell r="H418" t="str">
            <v>170208</v>
          </cell>
          <cell r="I418" t="str">
            <v>QUITO</v>
          </cell>
          <cell r="J418" t="str">
            <v>PICHINCHA</v>
          </cell>
          <cell r="K418" t="str">
            <v>Richard Corrales</v>
          </cell>
          <cell r="L418" t="str">
            <v>JIPIJAPA   AV 6 DE DICIEMBRE SN AV TOMAS DE BERLANGA</v>
          </cell>
          <cell r="O418" t="str">
            <v>170102</v>
          </cell>
          <cell r="P418" t="str">
            <v>170102</v>
          </cell>
          <cell r="Q418" t="str">
            <v>PICHINCHA_QUITO_JIPIJAPA</v>
          </cell>
          <cell r="R418" t="str">
            <v>414738362</v>
          </cell>
          <cell r="W418" t="str">
            <v>0504002031</v>
          </cell>
          <cell r="X418" t="str">
            <v>0979327254-0998750261</v>
          </cell>
          <cell r="Z418" t="str">
            <v>ricardocsnani@outlook.com</v>
          </cell>
          <cell r="AA418">
            <v>44943</v>
          </cell>
          <cell r="AD418">
            <v>1</v>
          </cell>
          <cell r="AE418">
            <v>1</v>
          </cell>
          <cell r="AH418" t="str">
            <v>SECTOR JIPIJAPA FRENTE A CLINICA EL BATAN EDIFICIO COLOR CREMA DALI PISO 8 DEP 803 B</v>
          </cell>
          <cell r="AI418" t="str">
            <v>DESPACHO</v>
          </cell>
          <cell r="AJ418" t="str">
            <v>Normal</v>
          </cell>
          <cell r="AL418" t="str">
            <v>NO</v>
          </cell>
          <cell r="AN418" t="str">
            <v>TUE portabilidad</v>
          </cell>
          <cell r="AO418" t="str">
            <v>CANAL ONLINE</v>
          </cell>
          <cell r="AP418">
            <v>44943</v>
          </cell>
          <cell r="AR418" t="str">
            <v>FLEXTUENTI_414738362</v>
          </cell>
          <cell r="AS418">
            <v>331358</v>
          </cell>
          <cell r="AT418" t="str">
            <v>D40</v>
          </cell>
          <cell r="AU418" t="str">
            <v>BTC</v>
          </cell>
          <cell r="AV418">
            <v>1</v>
          </cell>
          <cell r="AW418" t="str">
            <v>LOCAL</v>
          </cell>
          <cell r="AX418" t="str">
            <v>HABILITADO RUTEO</v>
          </cell>
          <cell r="AY418" t="str">
            <v>HALFSIM TUENTI PREPAGO PORTABILIDAD: 1 und</v>
          </cell>
          <cell r="AZ418" t="str">
            <v>SIMCARD</v>
          </cell>
          <cell r="BA418" t="str">
            <v/>
          </cell>
        </row>
        <row r="419">
          <cell r="A419" t="str">
            <v>414738373</v>
          </cell>
          <cell r="B419" t="str">
            <v>FLEXTUENTI</v>
          </cell>
          <cell r="C419">
            <v>44943</v>
          </cell>
          <cell r="D419" t="str">
            <v>FLEXNET ECUADOR - FLEXTUENTI</v>
          </cell>
          <cell r="E419" t="str">
            <v>CALLE 28 DE JUNIO S/N Y GARCIA MORENO ENTRADA LLANO GRANDE</v>
          </cell>
          <cell r="H419" t="str">
            <v>170208</v>
          </cell>
          <cell r="I419" t="str">
            <v>QUITO</v>
          </cell>
          <cell r="J419" t="str">
            <v>PICHINCHA</v>
          </cell>
          <cell r="K419" t="str">
            <v>Jhilson Jungal</v>
          </cell>
          <cell r="L419" t="str">
            <v>MACHALA CALLE SN  SN  AV FERROVIARIA</v>
          </cell>
          <cell r="O419" t="str">
            <v>070222</v>
          </cell>
          <cell r="P419" t="str">
            <v>070222</v>
          </cell>
          <cell r="Q419" t="str">
            <v>EL ORO_MACHALA_MACHALA</v>
          </cell>
          <cell r="R419" t="str">
            <v>414738373</v>
          </cell>
          <cell r="W419" t="str">
            <v>0707067575</v>
          </cell>
          <cell r="X419" t="str">
            <v>0998166440-0998481102</v>
          </cell>
          <cell r="Z419" t="str">
            <v>jhilson01jungal@hotmail.com</v>
          </cell>
          <cell r="AA419">
            <v>44943</v>
          </cell>
          <cell r="AD419">
            <v>1</v>
          </cell>
          <cell r="AE419">
            <v>1</v>
          </cell>
          <cell r="AH419" t="str">
            <v>SECTOR ENTREGAR EN TALLER AUTOMOTRIS CHECICAR DIAGONAL A  LICORERIA JARAMILLO</v>
          </cell>
          <cell r="AI419" t="str">
            <v>DESPACHO</v>
          </cell>
          <cell r="AJ419" t="str">
            <v>Normal</v>
          </cell>
          <cell r="AL419" t="str">
            <v>NO</v>
          </cell>
          <cell r="AN419" t="str">
            <v>TUE portabilidad</v>
          </cell>
          <cell r="AO419" t="str">
            <v>CANAL ONLINE</v>
          </cell>
          <cell r="AP419">
            <v>44943</v>
          </cell>
          <cell r="AR419" t="str">
            <v>FLEXTUENTI_414738373</v>
          </cell>
          <cell r="AS419">
            <v>331362</v>
          </cell>
          <cell r="AT419" t="str">
            <v>D40</v>
          </cell>
          <cell r="AU419" t="str">
            <v>BTC</v>
          </cell>
          <cell r="AV419">
            <v>1</v>
          </cell>
          <cell r="AW419" t="str">
            <v>PROVINCIAL</v>
          </cell>
          <cell r="AX419" t="str">
            <v>EN_PROCESO</v>
          </cell>
          <cell r="AY419" t="str">
            <v>HALFSIM TUENTI PREPAGO PORTABILIDAD: 1 und</v>
          </cell>
          <cell r="AZ419" t="str">
            <v>SIMCARD</v>
          </cell>
          <cell r="BA419" t="str">
            <v/>
          </cell>
        </row>
        <row r="420">
          <cell r="A420" t="str">
            <v>414738383</v>
          </cell>
          <cell r="B420" t="str">
            <v>FLEXTUENTI</v>
          </cell>
          <cell r="C420">
            <v>44943</v>
          </cell>
          <cell r="D420" t="str">
            <v>FLEXNET ECUADOR - FLEXTUENTI</v>
          </cell>
          <cell r="E420" t="str">
            <v>CALLE 28 DE JUNIO S/N Y GARCIA MORENO ENTRADA LLANO GRANDE</v>
          </cell>
          <cell r="H420" t="str">
            <v>170208</v>
          </cell>
          <cell r="I420" t="str">
            <v>QUITO</v>
          </cell>
          <cell r="J420" t="str">
            <v>PICHINCHA</v>
          </cell>
          <cell r="K420" t="str">
            <v>Jorge Martinez</v>
          </cell>
          <cell r="L420" t="str">
            <v>CALDERON AV PULULAHUA CASA 21 AV CARIHUAIRAZO</v>
          </cell>
          <cell r="O420" t="str">
            <v>170203</v>
          </cell>
          <cell r="P420" t="str">
            <v>170203</v>
          </cell>
          <cell r="Q420" t="str">
            <v>PICHINCHA_QUITO_CALDERON</v>
          </cell>
          <cell r="R420" t="str">
            <v>414738383</v>
          </cell>
          <cell r="W420" t="str">
            <v>1726382045</v>
          </cell>
          <cell r="X420" t="str">
            <v>0978752397-0999987330</v>
          </cell>
          <cell r="Z420" t="str">
            <v>gatoldu199515@hotmail.com</v>
          </cell>
          <cell r="AA420">
            <v>44943</v>
          </cell>
          <cell r="AD420">
            <v>1</v>
          </cell>
          <cell r="AE420">
            <v>1</v>
          </cell>
          <cell r="AH420" t="str">
            <v>SECTOR CARAPUNGO FRENTE COLEGIO LUXEMBURGO CASA 3 PISOS BLANCA PUERTA NEGRA</v>
          </cell>
          <cell r="AI420" t="str">
            <v>DESPACHO</v>
          </cell>
          <cell r="AJ420" t="str">
            <v>EXPRESS UIO</v>
          </cell>
          <cell r="AL420" t="str">
            <v>NO</v>
          </cell>
          <cell r="AN420" t="str">
            <v>TUE portabilidad</v>
          </cell>
          <cell r="AO420" t="str">
            <v>CANAL ONLINE</v>
          </cell>
          <cell r="AP420">
            <v>44943</v>
          </cell>
          <cell r="AR420" t="str">
            <v>FLEXTUENTI_414738383</v>
          </cell>
          <cell r="AS420">
            <v>331360</v>
          </cell>
          <cell r="AT420" t="str">
            <v>D40</v>
          </cell>
          <cell r="AU420" t="str">
            <v>BTC</v>
          </cell>
          <cell r="AV420">
            <v>1</v>
          </cell>
          <cell r="AW420" t="str">
            <v>LOCAL</v>
          </cell>
          <cell r="AX420" t="str">
            <v>HABILITADO RUTEO</v>
          </cell>
          <cell r="AY420" t="str">
            <v>HALFSIM TUENTI PREPAGO PORTABILIDAD: 1 und</v>
          </cell>
          <cell r="AZ420" t="str">
            <v>SIMCARD</v>
          </cell>
          <cell r="BA420" t="str">
            <v/>
          </cell>
        </row>
        <row r="421">
          <cell r="A421" t="str">
            <v>414738384</v>
          </cell>
          <cell r="B421" t="str">
            <v>FLEXTUENTI</v>
          </cell>
          <cell r="C421">
            <v>44943</v>
          </cell>
          <cell r="D421" t="str">
            <v>FLEXNET ECUADOR - FLEXTUENTI</v>
          </cell>
          <cell r="E421" t="str">
            <v>CALLE 28 DE JUNIO S/N Y GARCIA MORENO ENTRADA LLANO GRANDE</v>
          </cell>
          <cell r="H421" t="str">
            <v>170208</v>
          </cell>
          <cell r="I421" t="str">
            <v>QUITO</v>
          </cell>
          <cell r="J421" t="str">
            <v>PICHINCHA</v>
          </cell>
          <cell r="K421" t="str">
            <v>Liliana Estupiñan Mazo</v>
          </cell>
          <cell r="L421" t="str">
            <v>ESMERALDAS   SUCRE SN JUAN MONTALVO</v>
          </cell>
          <cell r="O421" t="str">
            <v>080101</v>
          </cell>
          <cell r="P421" t="str">
            <v>080101</v>
          </cell>
          <cell r="Q421" t="str">
            <v>ESMERALDAS_ESMERALDAS_ESMERALDAS</v>
          </cell>
          <cell r="R421" t="str">
            <v>414738384</v>
          </cell>
          <cell r="W421" t="str">
            <v>0801869033</v>
          </cell>
          <cell r="X421" t="str">
            <v>0969516939-0969516939</v>
          </cell>
          <cell r="Z421" t="str">
            <v>liliana_estupinan@hotmail.com</v>
          </cell>
          <cell r="AA421">
            <v>44943</v>
          </cell>
          <cell r="AD421">
            <v>1</v>
          </cell>
          <cell r="AE421">
            <v>1</v>
          </cell>
          <cell r="AH421" t="str">
            <v>SECTOR CENTRO DIAGONAL AL DISTRITO DE EDUCACION  ENTREGAR CONSORCIO SRI OFICINA DEL ING IVAN ENDARA</v>
          </cell>
          <cell r="AI421" t="str">
            <v>DESPACHO</v>
          </cell>
          <cell r="AJ421" t="str">
            <v>Normal</v>
          </cell>
          <cell r="AL421" t="str">
            <v>NO</v>
          </cell>
          <cell r="AN421" t="str">
            <v>TUE portabilidad</v>
          </cell>
          <cell r="AO421" t="str">
            <v>CANAL ONLINE</v>
          </cell>
          <cell r="AP421">
            <v>44943</v>
          </cell>
          <cell r="AR421" t="str">
            <v>FLEXTUENTI_414738384</v>
          </cell>
          <cell r="AS421">
            <v>331364</v>
          </cell>
          <cell r="AT421" t="str">
            <v>D40</v>
          </cell>
          <cell r="AU421" t="str">
            <v>BTC</v>
          </cell>
          <cell r="AV421">
            <v>1</v>
          </cell>
          <cell r="AW421" t="str">
            <v>PROVINCIAL</v>
          </cell>
          <cell r="AX421" t="str">
            <v>EN_PROCESO</v>
          </cell>
          <cell r="AY421" t="str">
            <v>HALFSIM TUENTI PREPAGO PORTABILIDAD: 1 und</v>
          </cell>
          <cell r="AZ421" t="str">
            <v>SIMCARD</v>
          </cell>
          <cell r="BA421" t="str">
            <v/>
          </cell>
        </row>
        <row r="422">
          <cell r="A422" t="str">
            <v>414738435</v>
          </cell>
          <cell r="B422" t="str">
            <v>FLEXTUENTI</v>
          </cell>
          <cell r="C422">
            <v>44943</v>
          </cell>
          <cell r="D422" t="str">
            <v>FLEXNET ECUADOR - FLEXTUENTI</v>
          </cell>
          <cell r="E422" t="str">
            <v>CALLE 28 DE JUNIO S/N Y GARCIA MORENO ENTRADA LLANO GRANDE</v>
          </cell>
          <cell r="H422" t="str">
            <v>170208</v>
          </cell>
          <cell r="I422" t="str">
            <v>QUITO</v>
          </cell>
          <cell r="J422" t="str">
            <v>PICHINCHA</v>
          </cell>
          <cell r="K422" t="str">
            <v>Fernanda Mera</v>
          </cell>
          <cell r="L422" t="str">
            <v>OFICINA TRAMACO CENTRO DE DISTRIBUCION VIA A DAULE</v>
          </cell>
          <cell r="O422" t="str">
            <v>GUAYAQUIL</v>
          </cell>
          <cell r="P422" t="str">
            <v>GUAYAQUIL</v>
          </cell>
          <cell r="Q422" t="str">
            <v>GUAYAS_GUAYAQUIL_</v>
          </cell>
          <cell r="R422" t="str">
            <v>414738435</v>
          </cell>
          <cell r="W422" t="str">
            <v>0930317185</v>
          </cell>
          <cell r="X422" t="str">
            <v>0969308365-0978652301</v>
          </cell>
          <cell r="Z422" t="str">
            <v>fernandameragarcia@gmail.com</v>
          </cell>
          <cell r="AA422">
            <v>44943</v>
          </cell>
          <cell r="AD422">
            <v>1</v>
          </cell>
          <cell r="AE422">
            <v>1</v>
          </cell>
          <cell r="AH422" t="str">
            <v/>
          </cell>
          <cell r="AI422" t="str">
            <v>DESPACHO</v>
          </cell>
          <cell r="AJ422" t="str">
            <v>DERIVADO PICK UP</v>
          </cell>
          <cell r="AL422" t="str">
            <v>NO</v>
          </cell>
          <cell r="AN422" t="str">
            <v>TUE portabilidad</v>
          </cell>
          <cell r="AO422" t="str">
            <v>CANAL ONLINE</v>
          </cell>
          <cell r="AP422">
            <v>44943</v>
          </cell>
          <cell r="AR422" t="str">
            <v>FLEXTUENTI_414738435</v>
          </cell>
          <cell r="AS422">
            <v>331377</v>
          </cell>
          <cell r="AT422" t="str">
            <v>D40</v>
          </cell>
          <cell r="AU422" t="str">
            <v>BTC</v>
          </cell>
          <cell r="AV422">
            <v>1</v>
          </cell>
          <cell r="AW422" t="str">
            <v>PROVINCIAL</v>
          </cell>
          <cell r="AX422" t="str">
            <v>EN_PROCESO</v>
          </cell>
          <cell r="AY422" t="str">
            <v>HALFSIM TUENTI PREPAGO PORTABILIDAD: 1 und</v>
          </cell>
          <cell r="AZ422" t="str">
            <v>SIMCARD</v>
          </cell>
          <cell r="BA422" t="str">
            <v/>
          </cell>
        </row>
        <row r="423">
          <cell r="A423" t="str">
            <v>414738472</v>
          </cell>
          <cell r="B423" t="str">
            <v>FLEXTUENTI</v>
          </cell>
          <cell r="C423">
            <v>44943</v>
          </cell>
          <cell r="D423" t="str">
            <v>FLEXNET ECUADOR - FLEXTUENTI</v>
          </cell>
          <cell r="E423" t="str">
            <v>CALLE 28 DE JUNIO S/N Y GARCIA MORENO ENTRADA LLANO GRANDE</v>
          </cell>
          <cell r="H423" t="str">
            <v>170208</v>
          </cell>
          <cell r="I423" t="str">
            <v>QUITO</v>
          </cell>
          <cell r="J423" t="str">
            <v>PICHINCHA</v>
          </cell>
          <cell r="K423" t="str">
            <v>Virginia del carmen Aguiño Goméz</v>
          </cell>
          <cell r="L423" t="str">
            <v>OFICINA TRAMACO PORTETE</v>
          </cell>
          <cell r="O423" t="str">
            <v>GUAYAQUIL</v>
          </cell>
          <cell r="P423" t="str">
            <v>GUAYAQUIL</v>
          </cell>
          <cell r="Q423" t="str">
            <v>GUAYAS_GUAYAQUIL_</v>
          </cell>
          <cell r="R423" t="str">
            <v>414738472</v>
          </cell>
          <cell r="W423" t="str">
            <v>0908088628</v>
          </cell>
          <cell r="X423" t="str">
            <v>0999734438-0994622988</v>
          </cell>
          <cell r="Z423" t="str">
            <v>chris_roland@hotmail.es</v>
          </cell>
          <cell r="AA423">
            <v>44943</v>
          </cell>
          <cell r="AD423">
            <v>1</v>
          </cell>
          <cell r="AE423">
            <v>1</v>
          </cell>
          <cell r="AH423" t="str">
            <v/>
          </cell>
          <cell r="AI423" t="str">
            <v>DESPACHO</v>
          </cell>
          <cell r="AJ423" t="str">
            <v>DERIVADO PICK UP</v>
          </cell>
          <cell r="AL423" t="str">
            <v>NO</v>
          </cell>
          <cell r="AN423" t="str">
            <v>TUE portabilidad</v>
          </cell>
          <cell r="AO423" t="str">
            <v>CANAL ONLINE</v>
          </cell>
          <cell r="AP423">
            <v>44943</v>
          </cell>
          <cell r="AR423" t="str">
            <v>FLEXTUENTI_414738472</v>
          </cell>
          <cell r="AS423">
            <v>331375</v>
          </cell>
          <cell r="AT423" t="str">
            <v>D40</v>
          </cell>
          <cell r="AU423" t="str">
            <v>BTC</v>
          </cell>
          <cell r="AV423">
            <v>1</v>
          </cell>
          <cell r="AW423" t="str">
            <v>PROVINCIAL</v>
          </cell>
          <cell r="AX423" t="str">
            <v>EN_PROCESO</v>
          </cell>
          <cell r="AY423" t="str">
            <v>HALFSIM TUENTI PREPAGO PORTABILIDAD: 1 und</v>
          </cell>
          <cell r="AZ423" t="str">
            <v>SIMCARD</v>
          </cell>
          <cell r="BA423" t="str">
            <v/>
          </cell>
        </row>
        <row r="424">
          <cell r="A424" t="str">
            <v>414738530</v>
          </cell>
          <cell r="B424" t="str">
            <v>FLEXTUENTI</v>
          </cell>
          <cell r="C424">
            <v>44943</v>
          </cell>
          <cell r="D424" t="str">
            <v>FLEXNET ECUADOR - FLEXTUENTI</v>
          </cell>
          <cell r="E424" t="str">
            <v>CALLE 28 DE JUNIO S/N Y GARCIA MORENO ENTRADA LLANO GRANDE</v>
          </cell>
          <cell r="H424" t="str">
            <v>170208</v>
          </cell>
          <cell r="I424" t="str">
            <v>QUITO</v>
          </cell>
          <cell r="J424" t="str">
            <v>PICHINCHA</v>
          </cell>
          <cell r="K424" t="str">
            <v>Servio Francisco Medina Reyes</v>
          </cell>
          <cell r="L424" t="str">
            <v>PINAS  AV INDEPENDENCIA  3181  ELOY ALFARO</v>
          </cell>
          <cell r="O424" t="str">
            <v>070401</v>
          </cell>
          <cell r="P424" t="str">
            <v>070401</v>
          </cell>
          <cell r="Q424" t="str">
            <v>EL ORO_PINAS_PINAS</v>
          </cell>
          <cell r="R424" t="str">
            <v>414738530</v>
          </cell>
          <cell r="W424" t="str">
            <v>0704975523</v>
          </cell>
          <cell r="X424" t="str">
            <v>0988647356-0994092060</v>
          </cell>
          <cell r="Z424" t="str">
            <v>francismedina-3751@hotmail.com</v>
          </cell>
          <cell r="AA424">
            <v>44943</v>
          </cell>
          <cell r="AD424">
            <v>1</v>
          </cell>
          <cell r="AE424">
            <v>1</v>
          </cell>
          <cell r="AH424" t="str">
            <v>SECTOR PINAS DIAGONAL A LA COOPERATIVA TAC  ENTEGAR EN LA COOPERATIVA DE AHORRO Y CREDITOS  SANTA ROSA</v>
          </cell>
          <cell r="AI424" t="str">
            <v>DESPACHO</v>
          </cell>
          <cell r="AJ424" t="str">
            <v>Normal</v>
          </cell>
          <cell r="AL424" t="str">
            <v>NO</v>
          </cell>
          <cell r="AN424" t="str">
            <v>TUE portabilidad</v>
          </cell>
          <cell r="AO424" t="str">
            <v>CANAL ONLINE</v>
          </cell>
          <cell r="AP424">
            <v>44943</v>
          </cell>
          <cell r="AR424" t="str">
            <v>FLEXTUENTI_414738530</v>
          </cell>
          <cell r="AS424">
            <v>331355</v>
          </cell>
          <cell r="AT424" t="str">
            <v>D40</v>
          </cell>
          <cell r="AU424" t="str">
            <v>BTC</v>
          </cell>
          <cell r="AV424">
            <v>1</v>
          </cell>
          <cell r="AW424" t="str">
            <v>PROVINCIAL</v>
          </cell>
          <cell r="AX424" t="str">
            <v>EN_PROCESO</v>
          </cell>
          <cell r="AY424" t="str">
            <v>HALFSIM TUENTI PREPAGO PORTABILIDAD: 1 und</v>
          </cell>
          <cell r="AZ424" t="str">
            <v>SIMCARD</v>
          </cell>
          <cell r="BA424" t="str">
            <v/>
          </cell>
        </row>
        <row r="425">
          <cell r="A425" t="str">
            <v>414745488</v>
          </cell>
          <cell r="B425" t="str">
            <v>FLEXTUENTI</v>
          </cell>
          <cell r="C425">
            <v>44943</v>
          </cell>
          <cell r="D425" t="str">
            <v>FLEXNET ECUADOR - FLEXTUENTI</v>
          </cell>
          <cell r="E425" t="str">
            <v>CALLE 28 DE JUNIO S/N Y GARCIA MORENO ENTRADA LLANO GRANDE</v>
          </cell>
          <cell r="H425" t="str">
            <v>170208</v>
          </cell>
          <cell r="I425" t="str">
            <v>QUITO</v>
          </cell>
          <cell r="J425" t="str">
            <v>PICHINCHA</v>
          </cell>
          <cell r="K425" t="str">
            <v>Andrea Oña</v>
          </cell>
          <cell r="L425" t="str">
            <v>CARCELEN CALLE PEDRO QUIROZ  E2 18 CALLE BARTOLOME DE LA ROSA</v>
          </cell>
          <cell r="O425" t="str">
            <v>170302</v>
          </cell>
          <cell r="P425" t="str">
            <v>170302</v>
          </cell>
          <cell r="Q425" t="str">
            <v>PICHINCHA_QUITO_CARCELEN</v>
          </cell>
          <cell r="R425" t="str">
            <v>414745488</v>
          </cell>
          <cell r="W425" t="str">
            <v>1712175254</v>
          </cell>
          <cell r="X425" t="str">
            <v>0984088906-0987701194</v>
          </cell>
          <cell r="Z425" t="str">
            <v>andreitalove14@hotmail.es</v>
          </cell>
          <cell r="AA425">
            <v>44943</v>
          </cell>
          <cell r="AD425">
            <v>1</v>
          </cell>
          <cell r="AE425">
            <v>1</v>
          </cell>
          <cell r="AH425" t="str">
            <v>SECTOR CARCELEN  CASA DE 3 PISOS COLOR BLANCO CON VINO PASANDO EL PARQUEADERO DE LA SUPERMANZANA C</v>
          </cell>
          <cell r="AI425" t="str">
            <v>DESPACHO</v>
          </cell>
          <cell r="AJ425" t="str">
            <v>Normal</v>
          </cell>
          <cell r="AL425" t="str">
            <v>NO</v>
          </cell>
          <cell r="AN425" t="str">
            <v>TUE portabilidad</v>
          </cell>
          <cell r="AO425" t="str">
            <v>CANAL ONLINE</v>
          </cell>
          <cell r="AP425">
            <v>44943</v>
          </cell>
          <cell r="AR425" t="str">
            <v>FLEXTUENTI_414745488</v>
          </cell>
          <cell r="AS425">
            <v>331195</v>
          </cell>
          <cell r="AT425" t="str">
            <v>D40</v>
          </cell>
          <cell r="AU425" t="str">
            <v>BTC</v>
          </cell>
          <cell r="AV425">
            <v>1</v>
          </cell>
          <cell r="AW425" t="str">
            <v>LOCAL</v>
          </cell>
          <cell r="AX425" t="str">
            <v>EN_TRANSITO</v>
          </cell>
          <cell r="AY425" t="str">
            <v>HALFSIM TUENTI PREPAGO PORTABILIDAD: 1 und</v>
          </cell>
          <cell r="AZ425" t="str">
            <v>SIMCARD</v>
          </cell>
          <cell r="BA425" t="str">
            <v/>
          </cell>
        </row>
        <row r="426">
          <cell r="A426" t="str">
            <v>414745494</v>
          </cell>
          <cell r="B426" t="str">
            <v>FLEXTUENTI</v>
          </cell>
          <cell r="C426">
            <v>44943</v>
          </cell>
          <cell r="D426" t="str">
            <v>FLEXNET ECUADOR - FLEXTUENTI</v>
          </cell>
          <cell r="E426" t="str">
            <v>CALLE 28 DE JUNIO S/N Y GARCIA MORENO ENTRADA LLANO GRANDE</v>
          </cell>
          <cell r="H426" t="str">
            <v>170208</v>
          </cell>
          <cell r="I426" t="str">
            <v>QUITO</v>
          </cell>
          <cell r="J426" t="str">
            <v>PICHINCHA</v>
          </cell>
          <cell r="K426" t="str">
            <v>Francisco Aguirre</v>
          </cell>
          <cell r="L426" t="str">
            <v>SAN JUAN BUENOS AIRES  OE7  23  PANAMA</v>
          </cell>
          <cell r="O426" t="str">
            <v>170402</v>
          </cell>
          <cell r="P426" t="str">
            <v>170402</v>
          </cell>
          <cell r="Q426" t="str">
            <v>PICHINCHA_QUITO_SAN JUAN</v>
          </cell>
          <cell r="R426" t="str">
            <v>414745494</v>
          </cell>
          <cell r="W426" t="str">
            <v>1716643752</v>
          </cell>
          <cell r="X426" t="str">
            <v>0963528997-0979355643</v>
          </cell>
          <cell r="Z426" t="str">
            <v>jorgefr.spe@gmail.com</v>
          </cell>
          <cell r="AA426">
            <v>44943</v>
          </cell>
          <cell r="AD426">
            <v>1</v>
          </cell>
          <cell r="AE426">
            <v>1</v>
          </cell>
          <cell r="AH426" t="str">
            <v>MIRAFLORES A 3 CUADRAS DEL REDONDEL  DE MIRAFLORES CASA AMARILLA DE 2 PISOS PORTON VERDE</v>
          </cell>
          <cell r="AI426" t="str">
            <v>DESPACHO</v>
          </cell>
          <cell r="AJ426" t="str">
            <v>Normal</v>
          </cell>
          <cell r="AL426" t="str">
            <v>NO</v>
          </cell>
          <cell r="AN426" t="str">
            <v>TUE portabilidad</v>
          </cell>
          <cell r="AO426" t="str">
            <v>CANAL ONLINE</v>
          </cell>
          <cell r="AP426">
            <v>44943</v>
          </cell>
          <cell r="AR426" t="str">
            <v>FLEXTUENTI_414745494</v>
          </cell>
          <cell r="AS426">
            <v>331197</v>
          </cell>
          <cell r="AT426" t="str">
            <v>D40</v>
          </cell>
          <cell r="AU426" t="str">
            <v>BTC</v>
          </cell>
          <cell r="AV426">
            <v>1</v>
          </cell>
          <cell r="AW426" t="str">
            <v>LOCAL</v>
          </cell>
          <cell r="AX426" t="str">
            <v>EN_TRANSITO</v>
          </cell>
          <cell r="AY426" t="str">
            <v>HALFSIM TUENTI PREPAGO PORTABILIDAD: 1 und</v>
          </cell>
          <cell r="AZ426" t="str">
            <v>SIMCARD</v>
          </cell>
          <cell r="BA426" t="str">
            <v/>
          </cell>
        </row>
        <row r="427">
          <cell r="A427" t="str">
            <v>414745503</v>
          </cell>
          <cell r="B427" t="str">
            <v>FLEXTUENTI</v>
          </cell>
          <cell r="C427">
            <v>44943</v>
          </cell>
          <cell r="D427" t="str">
            <v>FLEXNET ECUADOR - FLEXTUENTI</v>
          </cell>
          <cell r="E427" t="str">
            <v>CALLE 28 DE JUNIO S/N Y GARCIA MORENO ENTRADA LLANO GRANDE</v>
          </cell>
          <cell r="H427" t="str">
            <v>170208</v>
          </cell>
          <cell r="I427" t="str">
            <v>QUITO</v>
          </cell>
          <cell r="J427" t="str">
            <v>PICHINCHA</v>
          </cell>
          <cell r="K427" t="str">
            <v>Angela Mancheno</v>
          </cell>
          <cell r="L427" t="str">
            <v>OFICINA TRAMACO SACHA</v>
          </cell>
          <cell r="O427" t="str">
            <v>J SACHAS</v>
          </cell>
          <cell r="P427" t="str">
            <v>J SACHAS</v>
          </cell>
          <cell r="Q427" t="str">
            <v>ORELLANA_J SACHAS_</v>
          </cell>
          <cell r="R427" t="str">
            <v>414745503</v>
          </cell>
          <cell r="W427" t="str">
            <v>2200305148</v>
          </cell>
          <cell r="X427" t="str">
            <v>0980715110-0995618809</v>
          </cell>
          <cell r="Z427" t="str">
            <v>angelamancheno6@gmail.com</v>
          </cell>
          <cell r="AA427">
            <v>44943</v>
          </cell>
          <cell r="AD427">
            <v>1</v>
          </cell>
          <cell r="AE427">
            <v>1</v>
          </cell>
          <cell r="AH427" t="str">
            <v/>
          </cell>
          <cell r="AI427" t="str">
            <v>DESPACHO</v>
          </cell>
          <cell r="AJ427" t="str">
            <v>DERIVADO PICK UP</v>
          </cell>
          <cell r="AL427" t="str">
            <v>NO</v>
          </cell>
          <cell r="AN427" t="str">
            <v>TUE portabilidad</v>
          </cell>
          <cell r="AO427" t="str">
            <v>CANAL ONLINE</v>
          </cell>
          <cell r="AP427">
            <v>44943</v>
          </cell>
          <cell r="AR427" t="str">
            <v>FLEXTUENTI_414745503</v>
          </cell>
          <cell r="AS427">
            <v>330817</v>
          </cell>
          <cell r="AT427" t="str">
            <v>D40</v>
          </cell>
          <cell r="AU427" t="str">
            <v>BTC</v>
          </cell>
          <cell r="AV427">
            <v>1</v>
          </cell>
          <cell r="AW427" t="str">
            <v>PROVINCIAL</v>
          </cell>
          <cell r="AX427" t="str">
            <v>EN_TRANSITO</v>
          </cell>
          <cell r="AY427" t="str">
            <v>HALFSIM TUENTI PREPAGO PORTABILIDAD: 1 und</v>
          </cell>
          <cell r="AZ427" t="str">
            <v>SIMCARD</v>
          </cell>
          <cell r="BA427" t="str">
            <v/>
          </cell>
        </row>
        <row r="428">
          <cell r="A428" t="str">
            <v>414745515</v>
          </cell>
          <cell r="B428" t="str">
            <v>FLEXTUENTI</v>
          </cell>
          <cell r="C428">
            <v>44943</v>
          </cell>
          <cell r="D428" t="str">
            <v>FLEXNET ECUADOR - FLEXTUENTI</v>
          </cell>
          <cell r="E428" t="str">
            <v>CALLE 28 DE JUNIO S/N Y GARCIA MORENO ENTRADA LLANO GRANDE</v>
          </cell>
          <cell r="H428" t="str">
            <v>170208</v>
          </cell>
          <cell r="I428" t="str">
            <v>QUITO</v>
          </cell>
          <cell r="J428" t="str">
            <v>PICHINCHA</v>
          </cell>
          <cell r="K428" t="str">
            <v>Carlos Enrique Cuenca Galindez</v>
          </cell>
          <cell r="L428" t="str">
            <v>RIO VERDE  AV LOS ALMENDROS KM 5 Y MEDIO  LOTE 49 MZ 41  VIA QUEVEDO E25</v>
          </cell>
          <cell r="O428" t="str">
            <v>230104</v>
          </cell>
          <cell r="P428" t="str">
            <v>230104</v>
          </cell>
          <cell r="Q428" t="str">
            <v>SANTO DOMINGO DE LOS TSACHILAS_SANTO DOMINGO_RIO VERDE</v>
          </cell>
          <cell r="R428" t="str">
            <v>414745515</v>
          </cell>
          <cell r="W428" t="str">
            <v>1715667653</v>
          </cell>
          <cell r="X428" t="str">
            <v>0990617718-0989110192</v>
          </cell>
          <cell r="Z428" t="str">
            <v>anthonycuenca52@gmail.com</v>
          </cell>
          <cell r="AA428">
            <v>44943</v>
          </cell>
          <cell r="AD428">
            <v>1</v>
          </cell>
          <cell r="AE428">
            <v>1</v>
          </cell>
          <cell r="AH428" t="str">
            <v>URB LOS GIRASOLES CUARTA ETAPA PASANDO TRES CUADRAS DEL PARQUE LOS GIRASOLES</v>
          </cell>
          <cell r="AI428" t="str">
            <v>DESPACHO</v>
          </cell>
          <cell r="AJ428" t="str">
            <v>Normal</v>
          </cell>
          <cell r="AL428" t="str">
            <v>NO</v>
          </cell>
          <cell r="AN428" t="str">
            <v>TUE portabilidad</v>
          </cell>
          <cell r="AO428" t="str">
            <v>CANAL ONLINE</v>
          </cell>
          <cell r="AP428">
            <v>44943</v>
          </cell>
          <cell r="AR428" t="str">
            <v>FLEXTUENTI_414745515</v>
          </cell>
          <cell r="AS428">
            <v>330888</v>
          </cell>
          <cell r="AT428" t="str">
            <v>D40</v>
          </cell>
          <cell r="AU428" t="str">
            <v>BTC</v>
          </cell>
          <cell r="AV428">
            <v>1</v>
          </cell>
          <cell r="AW428" t="str">
            <v>PROVINCIAL</v>
          </cell>
          <cell r="AX428" t="str">
            <v>ENTREGADO</v>
          </cell>
          <cell r="AY428" t="str">
            <v>HALFSIM TUENTI PREPAGO PORTABILIDAD: 1 und</v>
          </cell>
          <cell r="AZ428" t="str">
            <v>SIMCARD</v>
          </cell>
          <cell r="BA428" t="str">
            <v/>
          </cell>
        </row>
        <row r="429">
          <cell r="A429" t="str">
            <v>414745531</v>
          </cell>
          <cell r="B429" t="str">
            <v>FLEXTUENTI</v>
          </cell>
          <cell r="C429">
            <v>44943</v>
          </cell>
          <cell r="D429" t="str">
            <v>FLEXNET ECUADOR - FLEXTUENTI</v>
          </cell>
          <cell r="E429" t="str">
            <v>CALLE 28 DE JUNIO S/N Y GARCIA MORENO ENTRADA LLANO GRANDE</v>
          </cell>
          <cell r="H429" t="str">
            <v>170208</v>
          </cell>
          <cell r="I429" t="str">
            <v>QUITO</v>
          </cell>
          <cell r="J429" t="str">
            <v>PICHINCHA</v>
          </cell>
          <cell r="K429" t="str">
            <v>Dolys Annabel Murillo Chávez</v>
          </cell>
          <cell r="L429" t="str">
            <v>PASCUALES COOPERATIVA SAN NICOALAS MZ 464  VILLA 9 3ER CALLEJON 27A NE  Y  2DO PASAJE 1 NE</v>
          </cell>
          <cell r="O429" t="str">
            <v>090703</v>
          </cell>
          <cell r="P429" t="str">
            <v>090703</v>
          </cell>
          <cell r="Q429" t="str">
            <v>GUAYAS_GUAYAQUIL_PASCUALES</v>
          </cell>
          <cell r="R429" t="str">
            <v>414745531</v>
          </cell>
          <cell r="W429" t="str">
            <v>0801133851</v>
          </cell>
          <cell r="X429" t="str">
            <v>0979891831-0969268324</v>
          </cell>
          <cell r="Z429" t="str">
            <v>geovi23@hotmail.es</v>
          </cell>
          <cell r="AA429">
            <v>44943</v>
          </cell>
          <cell r="AD429">
            <v>1</v>
          </cell>
          <cell r="AE429">
            <v>1</v>
          </cell>
          <cell r="AH429" t="str">
            <v>SECTOR PASCUALES ENTREGA EN CASA 2 PISO COLOR TURQUEZA EN ESQUINA LOCAL LA ESQUINA DEL HAMBRE</v>
          </cell>
          <cell r="AI429" t="str">
            <v>DESPACHO</v>
          </cell>
          <cell r="AJ429" t="str">
            <v>Normal</v>
          </cell>
          <cell r="AL429" t="str">
            <v>NO</v>
          </cell>
          <cell r="AN429" t="str">
            <v>TUE portabilidad</v>
          </cell>
          <cell r="AO429" t="str">
            <v>CANAL ONLINE</v>
          </cell>
          <cell r="AP429">
            <v>44943</v>
          </cell>
          <cell r="AR429" t="str">
            <v>FLEXTUENTI_414745531</v>
          </cell>
          <cell r="AS429">
            <v>331218</v>
          </cell>
          <cell r="AT429" t="str">
            <v>D40</v>
          </cell>
          <cell r="AU429" t="str">
            <v>BTC</v>
          </cell>
          <cell r="AV429">
            <v>1</v>
          </cell>
          <cell r="AW429" t="str">
            <v>PROVINCIAL</v>
          </cell>
          <cell r="AX429" t="str">
            <v>EN_TRANSITO</v>
          </cell>
          <cell r="AY429" t="str">
            <v>HALFSIM TUENTI PREPAGO PORTABILIDAD: 1 und</v>
          </cell>
          <cell r="AZ429" t="str">
            <v>SIMCARD</v>
          </cell>
          <cell r="BA429" t="str">
            <v/>
          </cell>
        </row>
        <row r="430">
          <cell r="A430" t="str">
            <v>414745543</v>
          </cell>
          <cell r="B430" t="str">
            <v>FLEXTUENTI</v>
          </cell>
          <cell r="C430">
            <v>44943</v>
          </cell>
          <cell r="D430" t="str">
            <v>FLEXNET ECUADOR - FLEXTUENTI</v>
          </cell>
          <cell r="E430" t="str">
            <v>CALLE 28 DE JUNIO S/N Y GARCIA MORENO ENTRADA LLANO GRANDE</v>
          </cell>
          <cell r="H430" t="str">
            <v>170208</v>
          </cell>
          <cell r="I430" t="str">
            <v>QUITO</v>
          </cell>
          <cell r="J430" t="str">
            <v>PICHINCHA</v>
          </cell>
          <cell r="K430" t="str">
            <v>Alex Alexander Vargas Narváez</v>
          </cell>
          <cell r="L430" t="str">
            <v>TURUBAMBA   CALLE  E4  SN  ENTRE CALLE S55  Y  AV PRINCIPAL E</v>
          </cell>
          <cell r="O430" t="str">
            <v>170132</v>
          </cell>
          <cell r="P430" t="str">
            <v>170132</v>
          </cell>
          <cell r="Q430" t="str">
            <v>MANABI_PICHINCHA_ TURUBAMBA</v>
          </cell>
          <cell r="R430" t="str">
            <v>414745543</v>
          </cell>
          <cell r="W430" t="str">
            <v>1722026240</v>
          </cell>
          <cell r="X430" t="str">
            <v>0960760222-0960760222</v>
          </cell>
          <cell r="Z430" t="str">
            <v>alexito9343@hotmail.com</v>
          </cell>
          <cell r="AA430">
            <v>44943</v>
          </cell>
          <cell r="AD430">
            <v>1</v>
          </cell>
          <cell r="AE430">
            <v>1</v>
          </cell>
          <cell r="AH430" t="str">
            <v>SECTOR CAUPICHO FRENTE A VIVERES SANTIAGO ENTREGA EN CASA 2 PISO COLOR BLANCO</v>
          </cell>
          <cell r="AI430" t="str">
            <v>DESPACHO</v>
          </cell>
          <cell r="AJ430" t="str">
            <v>Normal</v>
          </cell>
          <cell r="AL430" t="str">
            <v>NO</v>
          </cell>
          <cell r="AN430" t="str">
            <v>TUE portabilidad</v>
          </cell>
          <cell r="AO430" t="str">
            <v>CANAL ONLINE</v>
          </cell>
          <cell r="AP430">
            <v>44943</v>
          </cell>
          <cell r="AR430" t="str">
            <v>FLEXTUENTI_414745543</v>
          </cell>
          <cell r="AS430">
            <v>331204</v>
          </cell>
          <cell r="AT430" t="str">
            <v>D40</v>
          </cell>
          <cell r="AU430" t="str">
            <v>BTC</v>
          </cell>
          <cell r="AV430">
            <v>1</v>
          </cell>
          <cell r="AW430" t="str">
            <v>LOCAL</v>
          </cell>
          <cell r="AX430" t="str">
            <v>EN_TRANSITO</v>
          </cell>
          <cell r="AY430" t="str">
            <v>HALFSIM TUENTI PREPAGO PORTABILIDAD: 1 und</v>
          </cell>
          <cell r="AZ430" t="str">
            <v>SIMCARD</v>
          </cell>
          <cell r="BA430" t="str">
            <v/>
          </cell>
        </row>
        <row r="431">
          <cell r="A431" t="str">
            <v>414745549</v>
          </cell>
          <cell r="B431" t="str">
            <v>FLEXTUENTI</v>
          </cell>
          <cell r="C431">
            <v>44943</v>
          </cell>
          <cell r="D431" t="str">
            <v>FLEXNET ECUADOR - FLEXTUENTI</v>
          </cell>
          <cell r="E431" t="str">
            <v>CALLE 28 DE JUNIO S/N Y GARCIA MORENO ENTRADA LLANO GRANDE</v>
          </cell>
          <cell r="H431" t="str">
            <v>170208</v>
          </cell>
          <cell r="I431" t="str">
            <v>QUITO</v>
          </cell>
          <cell r="J431" t="str">
            <v>PICHINCHA</v>
          </cell>
          <cell r="K431" t="str">
            <v>Azucena Bravo</v>
          </cell>
          <cell r="L431" t="str">
            <v>TARQUI  CALLE 14TO PASEO 17 NO MZ 162 V15 AV 4</v>
          </cell>
          <cell r="O431" t="str">
            <v>090504</v>
          </cell>
          <cell r="P431" t="str">
            <v>090504</v>
          </cell>
          <cell r="Q431" t="str">
            <v>GUAYAS_GUAYAQUIL_TARQUI</v>
          </cell>
          <cell r="R431" t="str">
            <v>414745549</v>
          </cell>
          <cell r="W431" t="str">
            <v>0920472073</v>
          </cell>
          <cell r="X431" t="str">
            <v>0987632716-0958789002</v>
          </cell>
          <cell r="Z431" t="str">
            <v>azu.pau2@gmail.com</v>
          </cell>
          <cell r="AA431">
            <v>44943</v>
          </cell>
          <cell r="AD431">
            <v>1</v>
          </cell>
          <cell r="AE431">
            <v>1</v>
          </cell>
          <cell r="AH431" t="str">
            <v>SECTOR NORTE  CASA DE 2 PISOS  COLOR BLANCO A UNA CUADRA DEL PARQUE DE LA MADRE O DIAGONAL AL MERCADO SAUCES 9</v>
          </cell>
          <cell r="AI431" t="str">
            <v>DESPACHO</v>
          </cell>
          <cell r="AJ431" t="str">
            <v>Normal</v>
          </cell>
          <cell r="AL431" t="str">
            <v>NO</v>
          </cell>
          <cell r="AN431" t="str">
            <v>TUE portabilidad</v>
          </cell>
          <cell r="AO431" t="str">
            <v>CANAL ONLINE</v>
          </cell>
          <cell r="AP431">
            <v>44943</v>
          </cell>
          <cell r="AR431" t="str">
            <v>FLEXTUENTI_414745549</v>
          </cell>
          <cell r="AS431">
            <v>331222</v>
          </cell>
          <cell r="AT431" t="str">
            <v>D40</v>
          </cell>
          <cell r="AU431" t="str">
            <v>BTC</v>
          </cell>
          <cell r="AV431">
            <v>1</v>
          </cell>
          <cell r="AW431" t="str">
            <v>LOCAL</v>
          </cell>
          <cell r="AX431" t="str">
            <v>EN_TRANSITO</v>
          </cell>
          <cell r="AY431" t="str">
            <v>HALFSIM TUENTI PREPAGO PORTABILIDAD: 1 und</v>
          </cell>
          <cell r="AZ431" t="str">
            <v>SIMCARD</v>
          </cell>
          <cell r="BA431" t="str">
            <v/>
          </cell>
        </row>
        <row r="432">
          <cell r="A432" t="str">
            <v>414745550</v>
          </cell>
          <cell r="B432" t="str">
            <v>FLEXTUENTI</v>
          </cell>
          <cell r="C432">
            <v>44943</v>
          </cell>
          <cell r="D432" t="str">
            <v>FLEXNET ECUADOR - FLEXTUENTI</v>
          </cell>
          <cell r="E432" t="str">
            <v>CALLE 28 DE JUNIO S/N Y GARCIA MORENO ENTRADA LLANO GRANDE</v>
          </cell>
          <cell r="H432" t="str">
            <v>170208</v>
          </cell>
          <cell r="I432" t="str">
            <v>QUITO</v>
          </cell>
          <cell r="J432" t="str">
            <v>PICHINCHA</v>
          </cell>
          <cell r="K432" t="str">
            <v>Sebastian Ochoa</v>
          </cell>
          <cell r="L432" t="str">
            <v>SANGOLQUI  AV GENERAL ENRIQUEZ  459 LA TOLITA</v>
          </cell>
          <cell r="O432" t="str">
            <v>171103</v>
          </cell>
          <cell r="P432" t="str">
            <v>171103</v>
          </cell>
          <cell r="Q432" t="str">
            <v>PICHINCHA_RUMINAHUI_SANGOLQUI</v>
          </cell>
          <cell r="R432" t="str">
            <v>414745550</v>
          </cell>
          <cell r="W432" t="str">
            <v>1727665463</v>
          </cell>
          <cell r="X432" t="str">
            <v>0993395855-0995853696</v>
          </cell>
          <cell r="Z432" t="str">
            <v>esebasob@gmail.com</v>
          </cell>
          <cell r="AA432">
            <v>44943</v>
          </cell>
          <cell r="AD432">
            <v>1</v>
          </cell>
          <cell r="AE432">
            <v>1</v>
          </cell>
          <cell r="AH432" t="str">
            <v>SECTOR VALLES DE LOS CHILLOS FRENTE A COLEGIO EL AMPETRA 2 EN CASA DE 2 PISO COLOR AZUL PLANTA BAJA FARMACIA CRUZ AZUL  CLIENTE PIDE QUE ENTREGA SE REALIZE EN LA MANANA YA QUE ESTA HASTA  LAS 11AM</v>
          </cell>
          <cell r="AI432" t="str">
            <v>DESPACHO</v>
          </cell>
          <cell r="AJ432" t="str">
            <v>Normal</v>
          </cell>
          <cell r="AL432" t="str">
            <v>NO</v>
          </cell>
          <cell r="AN432" t="str">
            <v>TUE portabilidad</v>
          </cell>
          <cell r="AO432" t="str">
            <v>CANAL ONLINE</v>
          </cell>
          <cell r="AP432">
            <v>44943</v>
          </cell>
          <cell r="AR432" t="str">
            <v>FLEXTUENTI_414745550</v>
          </cell>
          <cell r="AS432">
            <v>331205</v>
          </cell>
          <cell r="AT432" t="str">
            <v>D40</v>
          </cell>
          <cell r="AU432" t="str">
            <v>BTC</v>
          </cell>
          <cell r="AV432">
            <v>1</v>
          </cell>
          <cell r="AW432" t="str">
            <v>LOCAL</v>
          </cell>
          <cell r="AX432" t="str">
            <v>EN_TRANSITO</v>
          </cell>
          <cell r="AY432" t="str">
            <v>HALFSIM TUENTI PREPAGO PORTABILIDAD: 1 und</v>
          </cell>
          <cell r="AZ432" t="str">
            <v>SIMCARD</v>
          </cell>
          <cell r="BA432" t="str">
            <v/>
          </cell>
        </row>
        <row r="433">
          <cell r="A433" t="str">
            <v>414745627</v>
          </cell>
          <cell r="B433" t="str">
            <v>FLEXTUENTI</v>
          </cell>
          <cell r="C433">
            <v>44943</v>
          </cell>
          <cell r="D433" t="str">
            <v>FLEXNET ECUADOR - FLEXTUENTI</v>
          </cell>
          <cell r="E433" t="str">
            <v>CALLE 28 DE JUNIO S/N Y GARCIA MORENO ENTRADA LLANO GRANDE</v>
          </cell>
          <cell r="H433" t="str">
            <v>170208</v>
          </cell>
          <cell r="I433" t="str">
            <v>QUITO</v>
          </cell>
          <cell r="J433" t="str">
            <v>PICHINCHA</v>
          </cell>
          <cell r="K433" t="str">
            <v>maria augusta jurado villagomez</v>
          </cell>
          <cell r="L433" t="str">
            <v>COMITE DEL PUEBLO CALLE DE LOS ACEITUNOS SN CALLE  ELOY ALFARO</v>
          </cell>
          <cell r="O433" t="str">
            <v>170307</v>
          </cell>
          <cell r="P433" t="str">
            <v>170307</v>
          </cell>
          <cell r="Q433" t="str">
            <v>PICHINCHA_QUITO_COMITE DEL PUEBLO</v>
          </cell>
          <cell r="R433" t="str">
            <v>414745627</v>
          </cell>
          <cell r="W433" t="str">
            <v>1709186686</v>
          </cell>
          <cell r="X433" t="str">
            <v>0984861966-0984101818</v>
          </cell>
          <cell r="Z433" t="str">
            <v>magus_65@hotmail.com</v>
          </cell>
          <cell r="AA433">
            <v>44943</v>
          </cell>
          <cell r="AD433">
            <v>1</v>
          </cell>
          <cell r="AE433">
            <v>1</v>
          </cell>
          <cell r="AH433" t="str">
            <v>SECTOR ZONA INDUSTRIAL ENTREGAR EN LABORATORIO BIOGENET FRENTE AL EDIFICIO EN CONSTRUCCION  SOLICITAR EN  GUARDIANIA SRTA PATRICIA ACUNA</v>
          </cell>
          <cell r="AI433" t="str">
            <v>DESPACHO</v>
          </cell>
          <cell r="AJ433" t="str">
            <v>Normal</v>
          </cell>
          <cell r="AL433" t="str">
            <v>NO</v>
          </cell>
          <cell r="AN433" t="str">
            <v>TUE portabilidad</v>
          </cell>
          <cell r="AO433" t="str">
            <v>CANAL ONLINE</v>
          </cell>
          <cell r="AP433">
            <v>44943</v>
          </cell>
          <cell r="AR433" t="str">
            <v>FLEXTUENTI_414745627</v>
          </cell>
          <cell r="AS433">
            <v>331207</v>
          </cell>
          <cell r="AT433" t="str">
            <v>D40</v>
          </cell>
          <cell r="AU433" t="str">
            <v>BTC</v>
          </cell>
          <cell r="AV433">
            <v>1</v>
          </cell>
          <cell r="AW433" t="str">
            <v>LOCAL</v>
          </cell>
          <cell r="AX433" t="str">
            <v>EN_TRANSITO</v>
          </cell>
          <cell r="AY433" t="str">
            <v>HALFSIM TUENTI PREPAGO PORTABILIDAD: 1 und</v>
          </cell>
          <cell r="AZ433" t="str">
            <v>SIMCARD</v>
          </cell>
          <cell r="BA433" t="str">
            <v/>
          </cell>
        </row>
        <row r="434">
          <cell r="A434" t="str">
            <v>414745629</v>
          </cell>
          <cell r="B434" t="str">
            <v>FLEXTUENTI</v>
          </cell>
          <cell r="C434">
            <v>44943</v>
          </cell>
          <cell r="D434" t="str">
            <v>FLEXNET ECUADOR - FLEXTUENTI</v>
          </cell>
          <cell r="E434" t="str">
            <v>CALLE 28 DE JUNIO S/N Y GARCIA MORENO ENTRADA LLANO GRANDE</v>
          </cell>
          <cell r="H434" t="str">
            <v>170208</v>
          </cell>
          <cell r="I434" t="str">
            <v>QUITO</v>
          </cell>
          <cell r="J434" t="str">
            <v>PICHINCHA</v>
          </cell>
          <cell r="K434" t="str">
            <v>Patricia Zuniga</v>
          </cell>
          <cell r="L434" t="str">
            <v>TARQUI CIUDADELA NAVAL NORTE  MZ 5 VILLA 12 AV LUIS CODERO CRESPO Y 2DO CALLEJON  10 NO</v>
          </cell>
          <cell r="O434" t="str">
            <v>090514</v>
          </cell>
          <cell r="P434" t="str">
            <v>090514</v>
          </cell>
          <cell r="Q434" t="str">
            <v>GUAYAS_GUAYAQUIL_TARQUI</v>
          </cell>
          <cell r="R434" t="str">
            <v>414745629</v>
          </cell>
          <cell r="W434" t="str">
            <v>0920094166</v>
          </cell>
          <cell r="X434" t="str">
            <v>0995729545-0992808274</v>
          </cell>
          <cell r="Z434" t="str">
            <v>patty_zuniga@hotmail.com</v>
          </cell>
          <cell r="AA434">
            <v>44943</v>
          </cell>
          <cell r="AD434">
            <v>1</v>
          </cell>
          <cell r="AE434">
            <v>1</v>
          </cell>
          <cell r="AH434" t="str">
            <v>SECTOR NORTE ENTREGA EN CASA 1 PISO COLOR AMARILLO A 3 CASAS DEL COPEI</v>
          </cell>
          <cell r="AI434" t="str">
            <v>DESPACHO</v>
          </cell>
          <cell r="AJ434" t="str">
            <v>Normal</v>
          </cell>
          <cell r="AL434" t="str">
            <v>NO</v>
          </cell>
          <cell r="AN434" t="str">
            <v>TUE portabilidad</v>
          </cell>
          <cell r="AO434" t="str">
            <v>CANAL ONLINE</v>
          </cell>
          <cell r="AP434">
            <v>44943</v>
          </cell>
          <cell r="AR434" t="str">
            <v>FLEXTUENTI_414745629</v>
          </cell>
          <cell r="AS434">
            <v>331220</v>
          </cell>
          <cell r="AT434" t="str">
            <v>D40</v>
          </cell>
          <cell r="AU434" t="str">
            <v>BTC</v>
          </cell>
          <cell r="AV434">
            <v>1</v>
          </cell>
          <cell r="AW434" t="str">
            <v>LOCAL</v>
          </cell>
          <cell r="AX434" t="str">
            <v>EN_TRANSITO</v>
          </cell>
          <cell r="AY434" t="str">
            <v>HALFSIM TUENTI PREPAGO PORTABILIDAD: 1 und</v>
          </cell>
          <cell r="AZ434" t="str">
            <v>SIMCARD</v>
          </cell>
          <cell r="BA434" t="str">
            <v/>
          </cell>
        </row>
        <row r="435">
          <cell r="A435" t="str">
            <v>414745630</v>
          </cell>
          <cell r="B435" t="str">
            <v>FLEXTUENTI</v>
          </cell>
          <cell r="C435">
            <v>44943</v>
          </cell>
          <cell r="D435" t="str">
            <v>FLEXNET ECUADOR - FLEXTUENTI</v>
          </cell>
          <cell r="E435" t="str">
            <v>CALLE 28 DE JUNIO S/N Y GARCIA MORENO ENTRADA LLANO GRANDE</v>
          </cell>
          <cell r="H435" t="str">
            <v>170208</v>
          </cell>
          <cell r="I435" t="str">
            <v>QUITO</v>
          </cell>
          <cell r="J435" t="str">
            <v>PICHINCHA</v>
          </cell>
          <cell r="K435" t="str">
            <v>Isabel Alava</v>
          </cell>
          <cell r="L435" t="str">
            <v>TARQUI  CALLE 23 NORTHEAST  CALLE 11  AV FRANCISCO DE ORELLANA</v>
          </cell>
          <cell r="O435" t="str">
            <v>090509</v>
          </cell>
          <cell r="P435" t="str">
            <v>090509</v>
          </cell>
          <cell r="Q435" t="str">
            <v>GUAYAS_GUAYAQUIL_TARQUI</v>
          </cell>
          <cell r="R435" t="str">
            <v>414745630</v>
          </cell>
          <cell r="W435" t="str">
            <v>0922497961</v>
          </cell>
          <cell r="X435" t="str">
            <v>0960536645-0992650895</v>
          </cell>
          <cell r="Z435" t="str">
            <v>alejandro.fray12@gmail.com</v>
          </cell>
          <cell r="AA435">
            <v>44943</v>
          </cell>
          <cell r="AD435">
            <v>1</v>
          </cell>
          <cell r="AE435">
            <v>1</v>
          </cell>
          <cell r="AH435" t="str">
            <v>SECTOR HUANCAVILCA FRENTE AL COMISARIATO DEL ARROZ CASA BLANCA DE  2 PISOS</v>
          </cell>
          <cell r="AI435" t="str">
            <v>DESPACHO</v>
          </cell>
          <cell r="AJ435" t="str">
            <v>Normal</v>
          </cell>
          <cell r="AL435" t="str">
            <v>NO</v>
          </cell>
          <cell r="AN435" t="str">
            <v>TUE portabilidad</v>
          </cell>
          <cell r="AO435" t="str">
            <v>CANAL ONLINE</v>
          </cell>
          <cell r="AP435">
            <v>44943</v>
          </cell>
          <cell r="AR435" t="str">
            <v>FLEXTUENTI_414745630</v>
          </cell>
          <cell r="AS435">
            <v>331199</v>
          </cell>
          <cell r="AT435" t="str">
            <v>D40</v>
          </cell>
          <cell r="AU435" t="str">
            <v>BTC</v>
          </cell>
          <cell r="AV435">
            <v>1</v>
          </cell>
          <cell r="AW435" t="str">
            <v>LOCAL</v>
          </cell>
          <cell r="AX435" t="str">
            <v>EN_TRANSITO</v>
          </cell>
          <cell r="AY435" t="str">
            <v>HALFSIM TUENTI PREPAGO PORTABILIDAD: 1 und</v>
          </cell>
          <cell r="AZ435" t="str">
            <v>SIMCARD</v>
          </cell>
          <cell r="BA435" t="str">
            <v/>
          </cell>
        </row>
        <row r="436">
          <cell r="A436" t="str">
            <v>414745631</v>
          </cell>
          <cell r="B436" t="str">
            <v>FLEXTUENTI</v>
          </cell>
          <cell r="C436">
            <v>44943</v>
          </cell>
          <cell r="D436" t="str">
            <v>FLEXNET ECUADOR - FLEXTUENTI</v>
          </cell>
          <cell r="E436" t="str">
            <v>CALLE 28 DE JUNIO S/N Y GARCIA MORENO ENTRADA LLANO GRANDE</v>
          </cell>
          <cell r="H436" t="str">
            <v>170208</v>
          </cell>
          <cell r="I436" t="str">
            <v>QUITO</v>
          </cell>
          <cell r="J436" t="str">
            <v>PICHINCHA</v>
          </cell>
          <cell r="K436" t="str">
            <v>Edward Sanchez</v>
          </cell>
          <cell r="L436" t="str">
            <v>TARQUI AV CARLOS JULIO AROSEMENA SN  KM UNO Y MEDIO</v>
          </cell>
          <cell r="O436" t="str">
            <v>090603</v>
          </cell>
          <cell r="P436" t="str">
            <v>090603</v>
          </cell>
          <cell r="Q436" t="str">
            <v>GUAYAS_GUAYAQUIL_TARQUI</v>
          </cell>
          <cell r="R436" t="str">
            <v>414745631</v>
          </cell>
          <cell r="W436" t="str">
            <v>0925478828</v>
          </cell>
          <cell r="X436" t="str">
            <v>0968564228-0983969987</v>
          </cell>
          <cell r="Z436" t="str">
            <v>edwardsanchezz1948@hotmail.com</v>
          </cell>
          <cell r="AA436">
            <v>44943</v>
          </cell>
          <cell r="AD436">
            <v>1</v>
          </cell>
          <cell r="AE436">
            <v>1</v>
          </cell>
          <cell r="AH436" t="str">
            <v>SECTOR KENNEDY ENTREGAR EN LA UNIVERSIDAD  CATOLICA SANTIAGO DE GUAYAQUIL  EN AREA DE FACULTAD DE ESCPECIALIDADES EMPRESARIALES LLAMAR AL CLIENTE PARA LA ENTREGA ESPERAR EN PLANTA  BAJA</v>
          </cell>
          <cell r="AI436" t="str">
            <v>DESPACHO</v>
          </cell>
          <cell r="AJ436" t="str">
            <v>Normal</v>
          </cell>
          <cell r="AL436" t="str">
            <v>NO</v>
          </cell>
          <cell r="AN436" t="str">
            <v>TUE portabilidad</v>
          </cell>
          <cell r="AO436" t="str">
            <v>CANAL ONLINE</v>
          </cell>
          <cell r="AP436">
            <v>44943</v>
          </cell>
          <cell r="AR436" t="str">
            <v>FLEXTUENTI_414745631</v>
          </cell>
          <cell r="AS436">
            <v>331201</v>
          </cell>
          <cell r="AT436" t="str">
            <v>D40</v>
          </cell>
          <cell r="AU436" t="str">
            <v>BTC</v>
          </cell>
          <cell r="AV436">
            <v>1</v>
          </cell>
          <cell r="AW436" t="str">
            <v>LOCAL</v>
          </cell>
          <cell r="AX436" t="str">
            <v>EN_TRANSITO</v>
          </cell>
          <cell r="AY436" t="str">
            <v>HALFSIM TUENTI PREPAGO PORTABILIDAD: 1 und</v>
          </cell>
          <cell r="AZ436" t="str">
            <v>SIMCARD</v>
          </cell>
          <cell r="BA436" t="str">
            <v/>
          </cell>
        </row>
        <row r="437">
          <cell r="A437" t="str">
            <v>414745642</v>
          </cell>
          <cell r="B437" t="str">
            <v>FLEXTUENTI</v>
          </cell>
          <cell r="C437">
            <v>44943</v>
          </cell>
          <cell r="D437" t="str">
            <v>FLEXNET ECUADOR - FLEXTUENTI</v>
          </cell>
          <cell r="E437" t="str">
            <v>CALLE 28 DE JUNIO S/N Y GARCIA MORENO ENTRADA LLANO GRANDE</v>
          </cell>
          <cell r="H437" t="str">
            <v>170208</v>
          </cell>
          <cell r="I437" t="str">
            <v>QUITO</v>
          </cell>
          <cell r="J437" t="str">
            <v>PICHINCHA</v>
          </cell>
          <cell r="K437" t="str">
            <v>Ebert Merchán</v>
          </cell>
          <cell r="L437" t="str">
            <v>EL RECREO VIA DURAN YAGUACHI  MZ 447 VILLA 46 SN</v>
          </cell>
          <cell r="O437" t="str">
            <v>092406</v>
          </cell>
          <cell r="P437" t="str">
            <v>092406</v>
          </cell>
          <cell r="Q437" t="str">
            <v>GUAYAS_DURAN _EL RECREO</v>
          </cell>
          <cell r="R437" t="str">
            <v>414745642</v>
          </cell>
          <cell r="W437" t="str">
            <v>0918326992</v>
          </cell>
          <cell r="X437" t="str">
            <v>0962119598-0986104599</v>
          </cell>
          <cell r="Z437" t="str">
            <v>ebertme1984@gmail.com</v>
          </cell>
          <cell r="AA437">
            <v>44943</v>
          </cell>
          <cell r="AD437">
            <v>1</v>
          </cell>
          <cell r="AE437">
            <v>1</v>
          </cell>
          <cell r="AH437" t="str">
            <v>SECTOR EL RECREO  CUARTA ETAPA  CASA ESQUINERA ENTREGAR EN PICANTERIA MERCHAN</v>
          </cell>
          <cell r="AI437" t="str">
            <v>DESPACHO</v>
          </cell>
          <cell r="AJ437" t="str">
            <v>Normal</v>
          </cell>
          <cell r="AL437" t="str">
            <v>NO</v>
          </cell>
          <cell r="AN437" t="str">
            <v>TUE portabilidad</v>
          </cell>
          <cell r="AO437" t="str">
            <v>CANAL ONLINE</v>
          </cell>
          <cell r="AP437">
            <v>44943</v>
          </cell>
          <cell r="AR437" t="str">
            <v>FLEXTUENTI_414745642</v>
          </cell>
          <cell r="AS437">
            <v>331216</v>
          </cell>
          <cell r="AT437" t="str">
            <v>D40</v>
          </cell>
          <cell r="AU437" t="str">
            <v>BTC</v>
          </cell>
          <cell r="AV437">
            <v>1</v>
          </cell>
          <cell r="AW437" t="str">
            <v>PROVINCIAL</v>
          </cell>
          <cell r="AX437" t="str">
            <v>EN_TRANSITO</v>
          </cell>
          <cell r="AY437" t="str">
            <v>HALFSIM TUENTI PREPAGO PORTABILIDAD: 1 und</v>
          </cell>
          <cell r="AZ437" t="str">
            <v>SIMCARD</v>
          </cell>
          <cell r="BA437" t="str">
            <v/>
          </cell>
        </row>
        <row r="438">
          <cell r="A438" t="str">
            <v>414745650</v>
          </cell>
          <cell r="B438" t="str">
            <v>FLEXTUENTI</v>
          </cell>
          <cell r="C438">
            <v>44943</v>
          </cell>
          <cell r="D438" t="str">
            <v>FLEXNET ECUADOR - FLEXTUENTI</v>
          </cell>
          <cell r="E438" t="str">
            <v>CALLE 28 DE JUNIO S/N Y GARCIA MORENO ENTRADA LLANO GRANDE</v>
          </cell>
          <cell r="H438" t="str">
            <v>170208</v>
          </cell>
          <cell r="I438" t="str">
            <v>QUITO</v>
          </cell>
          <cell r="J438" t="str">
            <v>PICHINCHA</v>
          </cell>
          <cell r="K438" t="str">
            <v>John Mendoza</v>
          </cell>
          <cell r="L438" t="str">
            <v>YARUQUI CALLE EUGENIO ESPEJO   N422 SN</v>
          </cell>
          <cell r="O438" t="str">
            <v>170908</v>
          </cell>
          <cell r="P438" t="str">
            <v>170908</v>
          </cell>
          <cell r="Q438" t="str">
            <v>PICHINCHA_QUITO_YARUQUI</v>
          </cell>
          <cell r="R438" t="str">
            <v>414745650</v>
          </cell>
          <cell r="W438" t="str">
            <v>1725663494</v>
          </cell>
          <cell r="X438" t="str">
            <v>0984478723-0991286620</v>
          </cell>
          <cell r="Z438" t="str">
            <v>mendozajhonrichard@gmail.com</v>
          </cell>
          <cell r="AA438">
            <v>44943</v>
          </cell>
          <cell r="AD438">
            <v>1</v>
          </cell>
          <cell r="AE438">
            <v>1</v>
          </cell>
          <cell r="AH438" t="str">
            <v>BARRIO SAN JOSE  JUNTO A LA MARISQUERIA MANABA Y FRENTE A LA TIENDA  CASA DE TRES PISOS COLOR NARANJA</v>
          </cell>
          <cell r="AI438" t="str">
            <v>DESPACHO</v>
          </cell>
          <cell r="AJ438" t="str">
            <v>Normal</v>
          </cell>
          <cell r="AL438" t="str">
            <v>NO</v>
          </cell>
          <cell r="AN438" t="str">
            <v>TUE portabilidad</v>
          </cell>
          <cell r="AO438" t="str">
            <v>CANAL ONLINE</v>
          </cell>
          <cell r="AP438">
            <v>44943</v>
          </cell>
          <cell r="AR438" t="str">
            <v>FLEXTUENTI_414745650</v>
          </cell>
          <cell r="AS438">
            <v>331208</v>
          </cell>
          <cell r="AT438" t="str">
            <v>D40</v>
          </cell>
          <cell r="AU438" t="str">
            <v>BTC</v>
          </cell>
          <cell r="AV438">
            <v>1</v>
          </cell>
          <cell r="AW438" t="str">
            <v>PROVINCIAL</v>
          </cell>
          <cell r="AX438" t="str">
            <v>INCIDENCIA</v>
          </cell>
          <cell r="AY438" t="str">
            <v>HALFSIM TUENTI PREPAGO PORTABILIDAD: 1 und</v>
          </cell>
          <cell r="AZ438" t="str">
            <v>SIMCARD</v>
          </cell>
          <cell r="BA438" t="str">
            <v/>
          </cell>
        </row>
        <row r="439">
          <cell r="A439" t="str">
            <v>414745655</v>
          </cell>
          <cell r="B439" t="str">
            <v>FLEXTUENTI</v>
          </cell>
          <cell r="C439">
            <v>44943</v>
          </cell>
          <cell r="D439" t="str">
            <v>FLEXNET ECUADOR - FLEXTUENTI</v>
          </cell>
          <cell r="E439" t="str">
            <v>CALLE 28 DE JUNIO S/N Y GARCIA MORENO ENTRADA LLANO GRANDE</v>
          </cell>
          <cell r="H439" t="str">
            <v>170208</v>
          </cell>
          <cell r="I439" t="str">
            <v>QUITO</v>
          </cell>
          <cell r="J439" t="str">
            <v>PICHINCHA</v>
          </cell>
          <cell r="K439" t="str">
            <v>Eric joel Yumbulema</v>
          </cell>
          <cell r="L439" t="str">
            <v>ARGELIA   CALLE VILCABAMBA S16  211 PASAJE  S16E</v>
          </cell>
          <cell r="O439" t="str">
            <v>170605</v>
          </cell>
          <cell r="P439" t="str">
            <v>170605</v>
          </cell>
          <cell r="Q439" t="str">
            <v>PICHINCHA_QUITO_ARGELIA</v>
          </cell>
          <cell r="R439" t="str">
            <v>414745655</v>
          </cell>
          <cell r="W439" t="str">
            <v>1729429918</v>
          </cell>
          <cell r="X439" t="str">
            <v>0998677809-0995579807</v>
          </cell>
          <cell r="Z439" t="str">
            <v>yumbulemaeric4@gmail.com</v>
          </cell>
          <cell r="AA439">
            <v>44943</v>
          </cell>
          <cell r="AD439">
            <v>1</v>
          </cell>
          <cell r="AE439">
            <v>1</v>
          </cell>
          <cell r="AH439" t="str">
            <v>SECTOR SAN BARTOLO  ALTO A UNA CUADRA DE UPC ORIENTE QUITENO EN CASA ESQUINERA 1 PISO COLOR TURQUEZA LICORERIA VIVANCO  CALLE SECUNDARIA NO ESTA EN MAPA CONSTA EN CODIGO POSTAL</v>
          </cell>
          <cell r="AI439" t="str">
            <v>DESPACHO</v>
          </cell>
          <cell r="AJ439" t="str">
            <v>Normal</v>
          </cell>
          <cell r="AL439" t="str">
            <v>NO</v>
          </cell>
          <cell r="AN439" t="str">
            <v>TUE portabilidad</v>
          </cell>
          <cell r="AO439" t="str">
            <v>CANAL ONLINE</v>
          </cell>
          <cell r="AP439">
            <v>44943</v>
          </cell>
          <cell r="AR439" t="str">
            <v>FLEXTUENTI_414745655</v>
          </cell>
          <cell r="AS439">
            <v>331206</v>
          </cell>
          <cell r="AT439" t="str">
            <v>D40</v>
          </cell>
          <cell r="AU439" t="str">
            <v>BTC</v>
          </cell>
          <cell r="AV439">
            <v>1</v>
          </cell>
          <cell r="AW439" t="str">
            <v>LOCAL</v>
          </cell>
          <cell r="AX439" t="str">
            <v>EN_TRANSITO</v>
          </cell>
          <cell r="AY439" t="str">
            <v>HALFSIM TUENTI PREPAGO PORTABILIDAD: 1 und</v>
          </cell>
          <cell r="AZ439" t="str">
            <v>SIMCARD</v>
          </cell>
          <cell r="BA439" t="str">
            <v/>
          </cell>
        </row>
        <row r="440">
          <cell r="A440" t="str">
            <v>414745656</v>
          </cell>
          <cell r="B440" t="str">
            <v>FLEXTUENTI</v>
          </cell>
          <cell r="C440">
            <v>44943</v>
          </cell>
          <cell r="D440" t="str">
            <v>FLEXNET ECUADOR - FLEXTUENTI</v>
          </cell>
          <cell r="E440" t="str">
            <v>CALLE 28 DE JUNIO S/N Y GARCIA MORENO ENTRADA LLANO GRANDE</v>
          </cell>
          <cell r="H440" t="str">
            <v>170208</v>
          </cell>
          <cell r="I440" t="str">
            <v>QUITO</v>
          </cell>
          <cell r="J440" t="str">
            <v>PICHINCHA</v>
          </cell>
          <cell r="K440" t="str">
            <v>Freddy Omar Quishpe Heredia</v>
          </cell>
          <cell r="L440" t="str">
            <v>COTOCOLLAO  RIO PUTUMAYO   OE4 124 CALLE  LUIS TUFINO</v>
          </cell>
          <cell r="O440" t="str">
            <v>170512</v>
          </cell>
          <cell r="P440" t="str">
            <v>170512</v>
          </cell>
          <cell r="Q440" t="str">
            <v>PICHINCHA_QUITO_COTOCOLLAO</v>
          </cell>
          <cell r="R440" t="str">
            <v>414745656</v>
          </cell>
          <cell r="W440" t="str">
            <v>1721543559</v>
          </cell>
          <cell r="X440" t="str">
            <v>0995300973-0995300973</v>
          </cell>
          <cell r="Z440" t="str">
            <v>qh.reddy.26@gmail.com</v>
          </cell>
          <cell r="AA440">
            <v>44943</v>
          </cell>
          <cell r="AD440">
            <v>1</v>
          </cell>
          <cell r="AE440">
            <v>1</v>
          </cell>
          <cell r="AH440" t="str">
            <v>BARRIO EL ROSARIO  ENTREGAR EN LA ESCUELA DE CONDUCCION  CEVIAL FRENTE AL ASILO CORAZON DE MARIA</v>
          </cell>
          <cell r="AI440" t="str">
            <v>DESPACHO</v>
          </cell>
          <cell r="AJ440" t="str">
            <v>Normal</v>
          </cell>
          <cell r="AL440" t="str">
            <v>NO</v>
          </cell>
          <cell r="AN440" t="str">
            <v>TUE portabilidad</v>
          </cell>
          <cell r="AO440" t="str">
            <v>CANAL ONLINE</v>
          </cell>
          <cell r="AP440">
            <v>44943</v>
          </cell>
          <cell r="AR440" t="str">
            <v>FLEXTUENTI_414745656</v>
          </cell>
          <cell r="AS440">
            <v>331209</v>
          </cell>
          <cell r="AT440" t="str">
            <v>D40</v>
          </cell>
          <cell r="AU440" t="str">
            <v>BTC</v>
          </cell>
          <cell r="AV440">
            <v>1</v>
          </cell>
          <cell r="AW440" t="str">
            <v>LOCAL</v>
          </cell>
          <cell r="AX440" t="str">
            <v>EN_TRANSITO</v>
          </cell>
          <cell r="AY440" t="str">
            <v>HALFSIM TUENTI PREPAGO PORTABILIDAD: 1 und</v>
          </cell>
          <cell r="AZ440" t="str">
            <v>SIMCARD</v>
          </cell>
          <cell r="BA440" t="str">
            <v/>
          </cell>
        </row>
        <row r="441">
          <cell r="A441" t="str">
            <v>414745709</v>
          </cell>
          <cell r="B441" t="str">
            <v>FLEXTUENTI</v>
          </cell>
          <cell r="C441">
            <v>44943</v>
          </cell>
          <cell r="D441" t="str">
            <v>FLEXNET ECUADOR - FLEXTUENTI</v>
          </cell>
          <cell r="E441" t="str">
            <v>CALLE 28 DE JUNIO S/N Y GARCIA MORENO ENTRADA LLANO GRANDE</v>
          </cell>
          <cell r="H441" t="str">
            <v>170208</v>
          </cell>
          <cell r="I441" t="str">
            <v>QUITO</v>
          </cell>
          <cell r="J441" t="str">
            <v>PICHINCHA</v>
          </cell>
          <cell r="K441" t="str">
            <v>Clider Moises Grefa Licuy</v>
          </cell>
          <cell r="L441" t="str">
            <v>OFICINA TRAMACO EL COCA</v>
          </cell>
          <cell r="O441" t="str">
            <v>EL COCA</v>
          </cell>
          <cell r="P441" t="str">
            <v>EL COCA</v>
          </cell>
          <cell r="Q441" t="str">
            <v>ORELLANA_EL COCA_</v>
          </cell>
          <cell r="R441" t="str">
            <v>414745709</v>
          </cell>
          <cell r="W441" t="str">
            <v>2200157382</v>
          </cell>
          <cell r="X441" t="str">
            <v>0990307068-0995387941</v>
          </cell>
          <cell r="Z441" t="str">
            <v>clidergrefa1991@gmail.com</v>
          </cell>
          <cell r="AA441">
            <v>44943</v>
          </cell>
          <cell r="AD441">
            <v>1</v>
          </cell>
          <cell r="AE441">
            <v>1</v>
          </cell>
          <cell r="AH441" t="str">
            <v/>
          </cell>
          <cell r="AI441" t="str">
            <v>DESPACHO</v>
          </cell>
          <cell r="AJ441" t="str">
            <v>DERIVADO PICK UP</v>
          </cell>
          <cell r="AL441" t="str">
            <v>NO</v>
          </cell>
          <cell r="AN441" t="str">
            <v>TUE portabilidad</v>
          </cell>
          <cell r="AO441" t="str">
            <v>CANAL ONLINE</v>
          </cell>
          <cell r="AP441">
            <v>44943</v>
          </cell>
          <cell r="AR441" t="str">
            <v>FLEXTUENTI_414745709</v>
          </cell>
          <cell r="AS441">
            <v>331382</v>
          </cell>
          <cell r="AT441" t="str">
            <v>D40</v>
          </cell>
          <cell r="AU441" t="str">
            <v>BTC</v>
          </cell>
          <cell r="AV441">
            <v>1</v>
          </cell>
          <cell r="AW441" t="str">
            <v>PROVINCIAL</v>
          </cell>
          <cell r="AX441" t="str">
            <v>EN_PROCESO</v>
          </cell>
          <cell r="AY441" t="str">
            <v>HALFSIM TUENTI PREPAGO PORTABILIDAD: 1 und</v>
          </cell>
          <cell r="AZ441" t="str">
            <v>SIMCARD</v>
          </cell>
          <cell r="BA441" t="str">
            <v/>
          </cell>
        </row>
        <row r="442">
          <cell r="A442" t="str">
            <v>414745710</v>
          </cell>
          <cell r="B442" t="str">
            <v>FLEXTUENTI</v>
          </cell>
          <cell r="C442">
            <v>44943</v>
          </cell>
          <cell r="D442" t="str">
            <v>FLEXNET ECUADOR - FLEXTUENTI</v>
          </cell>
          <cell r="E442" t="str">
            <v>CALLE 28 DE JUNIO S/N Y GARCIA MORENO ENTRADA LLANO GRANDE</v>
          </cell>
          <cell r="H442" t="str">
            <v>170208</v>
          </cell>
          <cell r="I442" t="str">
            <v>QUITO</v>
          </cell>
          <cell r="J442" t="str">
            <v>PICHINCHA</v>
          </cell>
          <cell r="K442" t="str">
            <v>Jacqueline Vaca Romo</v>
          </cell>
          <cell r="L442" t="str">
            <v>MONTALVO (LR)  CALLE GONZALES SUAREZ CASA 2 SN O CALLE CRISTAL</v>
          </cell>
          <cell r="O442" t="str">
            <v>120112</v>
          </cell>
          <cell r="P442" t="str">
            <v>120112</v>
          </cell>
          <cell r="Q442" t="str">
            <v>LOS RIOS_MONTALVO_MONTALVO (LR)</v>
          </cell>
          <cell r="R442" t="str">
            <v>414745710</v>
          </cell>
          <cell r="W442" t="str">
            <v>1711841286</v>
          </cell>
          <cell r="X442" t="str">
            <v>0979536057-0969327470</v>
          </cell>
          <cell r="Z442" t="str">
            <v>jvacaromo43@gmail.com</v>
          </cell>
          <cell r="AA442">
            <v>44943</v>
          </cell>
          <cell r="AD442">
            <v>1</v>
          </cell>
          <cell r="AE442">
            <v>1</v>
          </cell>
          <cell r="AH442" t="str">
            <v>CDLA SAN MIGUEL CASA DE 2 PISOS COLOR CREMA CON PORTON GRANDE CREMA ATRAS DE LA CANCHA CLUB SPORT AMERICA</v>
          </cell>
          <cell r="AI442" t="str">
            <v>DESPACHO</v>
          </cell>
          <cell r="AJ442" t="str">
            <v>Normal</v>
          </cell>
          <cell r="AL442" t="str">
            <v>NO</v>
          </cell>
          <cell r="AN442" t="str">
            <v>TUE portabilidad</v>
          </cell>
          <cell r="AO442" t="str">
            <v>CANAL ONLINE</v>
          </cell>
          <cell r="AP442">
            <v>44943</v>
          </cell>
          <cell r="AR442" t="str">
            <v>FLEXTUENTI_414745710</v>
          </cell>
          <cell r="AS442">
            <v>331221</v>
          </cell>
          <cell r="AT442" t="str">
            <v>D40</v>
          </cell>
          <cell r="AU442" t="str">
            <v>BTC</v>
          </cell>
          <cell r="AV442">
            <v>1</v>
          </cell>
          <cell r="AW442" t="str">
            <v>PROVINCIAL</v>
          </cell>
          <cell r="AX442" t="str">
            <v>EN_TRANSITO</v>
          </cell>
          <cell r="AY442" t="str">
            <v>HALFSIM TUENTI PREPAGO PORTABILIDAD: 1 und</v>
          </cell>
          <cell r="AZ442" t="str">
            <v>SIMCARD</v>
          </cell>
          <cell r="BA442" t="str">
            <v/>
          </cell>
        </row>
        <row r="443">
          <cell r="A443" t="str">
            <v>414745717</v>
          </cell>
          <cell r="B443" t="str">
            <v>FLEXTUENTI</v>
          </cell>
          <cell r="C443">
            <v>44943</v>
          </cell>
          <cell r="D443" t="str">
            <v>FLEXNET ECUADOR - FLEXTUENTI</v>
          </cell>
          <cell r="E443" t="str">
            <v>CALLE 28 DE JUNIO S/N Y GARCIA MORENO ENTRADA LLANO GRANDE</v>
          </cell>
          <cell r="H443" t="str">
            <v>170208</v>
          </cell>
          <cell r="I443" t="str">
            <v>QUITO</v>
          </cell>
          <cell r="J443" t="str">
            <v>PICHINCHA</v>
          </cell>
          <cell r="K443" t="str">
            <v>Jhandry Javier Rosillo Samaniego</v>
          </cell>
          <cell r="L443" t="str">
            <v>VALLE (LO)    AV DARIO EGUIGUREN 01B03  CALLE GENOVA</v>
          </cell>
          <cell r="O443" t="str">
            <v>110105</v>
          </cell>
          <cell r="P443" t="str">
            <v>110105</v>
          </cell>
          <cell r="Q443" t="str">
            <v>LOJA_LOJA_VALLE (LO)</v>
          </cell>
          <cell r="R443" t="str">
            <v>414745717</v>
          </cell>
          <cell r="W443" t="str">
            <v>1105163321</v>
          </cell>
          <cell r="X443" t="str">
            <v>0967663783-0967663783</v>
          </cell>
          <cell r="Z443" t="str">
            <v>jhajavi204@hotmail.com</v>
          </cell>
          <cell r="AA443">
            <v>44943</v>
          </cell>
          <cell r="AD443">
            <v>1</v>
          </cell>
          <cell r="AE443">
            <v>1</v>
          </cell>
          <cell r="AH443" t="str">
            <v>BARRIO EL RECREO CASA DE 2 PISOS CON PORTON PEQUENO NEGRO FRENTE A LA CLINICA UNIDAD RENAL NEFROLOJA</v>
          </cell>
          <cell r="AI443" t="str">
            <v>DESPACHO</v>
          </cell>
          <cell r="AJ443" t="str">
            <v>Normal</v>
          </cell>
          <cell r="AL443" t="str">
            <v>NO</v>
          </cell>
          <cell r="AN443" t="str">
            <v>TUE portabilidad</v>
          </cell>
          <cell r="AO443" t="str">
            <v>CANAL ONLINE</v>
          </cell>
          <cell r="AP443">
            <v>44943</v>
          </cell>
          <cell r="AR443" t="str">
            <v>FLEXTUENTI_414745717</v>
          </cell>
          <cell r="AS443">
            <v>331203</v>
          </cell>
          <cell r="AT443" t="str">
            <v>D40</v>
          </cell>
          <cell r="AU443" t="str">
            <v>BTC</v>
          </cell>
          <cell r="AV443">
            <v>1</v>
          </cell>
          <cell r="AW443" t="str">
            <v>PROVINCIAL</v>
          </cell>
          <cell r="AX443" t="str">
            <v>EN_TRANSITO</v>
          </cell>
          <cell r="AY443" t="str">
            <v>HALFSIM TUENTI PREPAGO PORTABILIDAD: 1 und</v>
          </cell>
          <cell r="AZ443" t="str">
            <v>SIMCARD</v>
          </cell>
          <cell r="BA443" t="str">
            <v/>
          </cell>
        </row>
        <row r="444">
          <cell r="A444" t="str">
            <v>414745723</v>
          </cell>
          <cell r="B444" t="str">
            <v>FLEXTUENTI</v>
          </cell>
          <cell r="C444">
            <v>44943</v>
          </cell>
          <cell r="D444" t="str">
            <v>FLEXNET ECUADOR - FLEXTUENTI</v>
          </cell>
          <cell r="E444" t="str">
            <v>CALLE 28 DE JUNIO S/N Y GARCIA MORENO ENTRADA LLANO GRANDE</v>
          </cell>
          <cell r="H444" t="str">
            <v>170208</v>
          </cell>
          <cell r="I444" t="str">
            <v>QUITO</v>
          </cell>
          <cell r="J444" t="str">
            <v>PICHINCHA</v>
          </cell>
          <cell r="K444" t="str">
            <v>Carolina Valarezo</v>
          </cell>
          <cell r="L444" t="str">
            <v>ELOY ALFARO (MA)  CALLE 317  SN  AV 217</v>
          </cell>
          <cell r="O444" t="str">
            <v>130211</v>
          </cell>
          <cell r="P444" t="str">
            <v>130211</v>
          </cell>
          <cell r="Q444" t="str">
            <v>MANABI_MANTA_ELOY ALFARO (MA)</v>
          </cell>
          <cell r="R444" t="str">
            <v>414745723</v>
          </cell>
          <cell r="W444" t="str">
            <v>1315493831</v>
          </cell>
          <cell r="X444" t="str">
            <v>0959175350-0963328191</v>
          </cell>
          <cell r="Z444" t="str">
            <v>gingerbailon23@hotmail.com</v>
          </cell>
          <cell r="AA444">
            <v>44943</v>
          </cell>
          <cell r="AD444">
            <v>1</v>
          </cell>
          <cell r="AE444">
            <v>1</v>
          </cell>
          <cell r="AH444" t="str">
            <v>BARRIO SANTA LUCIA CASA DE 1 PISO SIN COLOR  CON PORTON DE REJAS BLANCAS A UNA CASA DE LA CANCHA LOS MONITOS O A UNA CUADRA DEL TALLER ELECTROMECANICA CEDENO</v>
          </cell>
          <cell r="AI444" t="str">
            <v>DESPACHO</v>
          </cell>
          <cell r="AJ444" t="str">
            <v>Normal</v>
          </cell>
          <cell r="AL444" t="str">
            <v>NO</v>
          </cell>
          <cell r="AN444" t="str">
            <v>TUE portabilidad</v>
          </cell>
          <cell r="AO444" t="str">
            <v>CANAL ONLINE</v>
          </cell>
          <cell r="AP444">
            <v>44943</v>
          </cell>
          <cell r="AR444" t="str">
            <v>FLEXTUENTI_414745723</v>
          </cell>
          <cell r="AS444">
            <v>331366</v>
          </cell>
          <cell r="AT444" t="str">
            <v>D40</v>
          </cell>
          <cell r="AU444" t="str">
            <v>BTC</v>
          </cell>
          <cell r="AV444">
            <v>1</v>
          </cell>
          <cell r="AW444" t="str">
            <v>PROVINCIAL</v>
          </cell>
          <cell r="AX444" t="str">
            <v>EN_PROCESO</v>
          </cell>
          <cell r="AY444" t="str">
            <v>HALFSIM TUENTI PREPAGO PORTABILIDAD: 1 und</v>
          </cell>
          <cell r="AZ444" t="str">
            <v>SIMCARD</v>
          </cell>
          <cell r="BA444" t="str">
            <v/>
          </cell>
        </row>
        <row r="445">
          <cell r="A445" t="str">
            <v>414745729</v>
          </cell>
          <cell r="B445" t="str">
            <v>FLEXTUENTI</v>
          </cell>
          <cell r="C445">
            <v>44943</v>
          </cell>
          <cell r="D445" t="str">
            <v>FLEXNET ECUADOR - FLEXTUENTI</v>
          </cell>
          <cell r="E445" t="str">
            <v>CALLE 28 DE JUNIO S/N Y GARCIA MORENO ENTRADA LLANO GRANDE</v>
          </cell>
          <cell r="H445" t="str">
            <v>170208</v>
          </cell>
          <cell r="I445" t="str">
            <v>QUITO</v>
          </cell>
          <cell r="J445" t="str">
            <v>PICHINCHA</v>
          </cell>
          <cell r="K445" t="str">
            <v>Alexander Carrión</v>
          </cell>
          <cell r="L445" t="str">
            <v>CHILLOGALLO  AV MARISCAL SUCRE  OE7 30  CALLE LUIS FRANCISCO LOPEZ</v>
          </cell>
          <cell r="O445" t="str">
            <v>170606</v>
          </cell>
          <cell r="P445" t="str">
            <v>170606</v>
          </cell>
          <cell r="Q445" t="str">
            <v>PICHINCHA_QUITO_CHILLOGALLO</v>
          </cell>
          <cell r="R445" t="str">
            <v>414745729</v>
          </cell>
          <cell r="W445" t="str">
            <v>1723019707</v>
          </cell>
          <cell r="X445" t="str">
            <v>0997016886-0998461087</v>
          </cell>
          <cell r="Z445" t="str">
            <v>eduardo.3202@hotmail.com</v>
          </cell>
          <cell r="AA445">
            <v>44943</v>
          </cell>
          <cell r="AD445">
            <v>1</v>
          </cell>
          <cell r="AE445">
            <v>1</v>
          </cell>
          <cell r="AH445" t="str">
            <v>SECTOR CHILLOGALLO CASA DE 3 PISOS COLOR BEIGE PLANTA BAJA CHIFA MICHELNA FRENTE AL  UPC CHILLOGALLO</v>
          </cell>
          <cell r="AI445" t="str">
            <v>DESPACHO</v>
          </cell>
          <cell r="AJ445" t="str">
            <v>Normal</v>
          </cell>
          <cell r="AL445" t="str">
            <v>NO</v>
          </cell>
          <cell r="AN445" t="str">
            <v>TUE portabilidad</v>
          </cell>
          <cell r="AO445" t="str">
            <v>CANAL ONLINE</v>
          </cell>
          <cell r="AP445">
            <v>44943</v>
          </cell>
          <cell r="AR445" t="str">
            <v>FLEXTUENTI_414745729</v>
          </cell>
          <cell r="AS445">
            <v>331368</v>
          </cell>
          <cell r="AT445" t="str">
            <v>D40</v>
          </cell>
          <cell r="AU445" t="str">
            <v>BTC</v>
          </cell>
          <cell r="AV445">
            <v>1</v>
          </cell>
          <cell r="AW445" t="str">
            <v>LOCAL</v>
          </cell>
          <cell r="AX445" t="str">
            <v>HABILITADO RUTEO</v>
          </cell>
          <cell r="AY445" t="str">
            <v>HALFSIM TUENTI PREPAGO PORTABILIDAD: 1 und</v>
          </cell>
          <cell r="AZ445" t="str">
            <v>SIMCARD</v>
          </cell>
          <cell r="BA445" t="str">
            <v/>
          </cell>
        </row>
        <row r="446">
          <cell r="A446" t="str">
            <v>414745750</v>
          </cell>
          <cell r="B446" t="str">
            <v>FLEXTUENTI</v>
          </cell>
          <cell r="C446">
            <v>44943</v>
          </cell>
          <cell r="D446" t="str">
            <v>FLEXNET ECUADOR - FLEXTUENTI</v>
          </cell>
          <cell r="E446" t="str">
            <v>CALLE 28 DE JUNIO S/N Y GARCIA MORENO ENTRADA LLANO GRANDE</v>
          </cell>
          <cell r="H446" t="str">
            <v>170208</v>
          </cell>
          <cell r="I446" t="str">
            <v>QUITO</v>
          </cell>
          <cell r="J446" t="str">
            <v>PICHINCHA</v>
          </cell>
          <cell r="K446" t="str">
            <v>Angel Humberto Toala Guaranda</v>
          </cell>
          <cell r="L446" t="str">
            <v>OFICINA TRAMACO SAN MARINO</v>
          </cell>
          <cell r="O446" t="str">
            <v>GUAYAQUIL</v>
          </cell>
          <cell r="P446" t="str">
            <v>GUAYAQUIL</v>
          </cell>
          <cell r="Q446" t="str">
            <v>GUAYAS_GUAYAQUIL_</v>
          </cell>
          <cell r="R446" t="str">
            <v>414745750</v>
          </cell>
          <cell r="W446" t="str">
            <v>0957225303</v>
          </cell>
          <cell r="X446" t="str">
            <v>0985372331-0987144925</v>
          </cell>
          <cell r="Z446" t="str">
            <v>angeltoala001@gmail.com</v>
          </cell>
          <cell r="AA446">
            <v>44943</v>
          </cell>
          <cell r="AD446">
            <v>1</v>
          </cell>
          <cell r="AE446">
            <v>1</v>
          </cell>
          <cell r="AH446" t="str">
            <v/>
          </cell>
          <cell r="AI446" t="str">
            <v>DESPACHO</v>
          </cell>
          <cell r="AJ446" t="str">
            <v>DERIVADO PICK UP</v>
          </cell>
          <cell r="AL446" t="str">
            <v>NO</v>
          </cell>
          <cell r="AN446" t="str">
            <v>TUE portabilidad</v>
          </cell>
          <cell r="AO446" t="str">
            <v>CANAL ONLINE</v>
          </cell>
          <cell r="AP446">
            <v>44943</v>
          </cell>
          <cell r="AR446" t="str">
            <v>FLEXTUENTI_414745750</v>
          </cell>
          <cell r="AS446">
            <v>331384</v>
          </cell>
          <cell r="AT446" t="str">
            <v>D40</v>
          </cell>
          <cell r="AU446" t="str">
            <v>BTC</v>
          </cell>
          <cell r="AV446">
            <v>1</v>
          </cell>
          <cell r="AW446" t="str">
            <v>PROVINCIAL</v>
          </cell>
          <cell r="AX446" t="str">
            <v>EN_PROCESO</v>
          </cell>
          <cell r="AY446" t="str">
            <v>HALFSIM TUENTI PREPAGO PORTABILIDAD: 1 und</v>
          </cell>
          <cell r="AZ446" t="str">
            <v>SIMCARD</v>
          </cell>
          <cell r="BA446" t="str">
            <v/>
          </cell>
        </row>
        <row r="447">
          <cell r="A447" t="str">
            <v>414745752</v>
          </cell>
          <cell r="B447" t="str">
            <v>FLEXTUENTI</v>
          </cell>
          <cell r="C447">
            <v>44943</v>
          </cell>
          <cell r="D447" t="str">
            <v>FLEXNET ECUADOR - FLEXTUENTI</v>
          </cell>
          <cell r="E447" t="str">
            <v>CALLE 28 DE JUNIO S/N Y GARCIA MORENO ENTRADA LLANO GRANDE</v>
          </cell>
          <cell r="H447" t="str">
            <v>170208</v>
          </cell>
          <cell r="I447" t="str">
            <v>QUITO</v>
          </cell>
          <cell r="J447" t="str">
            <v>PICHINCHA</v>
          </cell>
          <cell r="K447" t="str">
            <v>Kevin Padilla</v>
          </cell>
          <cell r="L447" t="str">
            <v>RICAURTE AV  25 DE MARZO SN   VICENTE PACHECO</v>
          </cell>
          <cell r="O447" t="str">
            <v>010108</v>
          </cell>
          <cell r="P447" t="str">
            <v>010108</v>
          </cell>
          <cell r="Q447" t="str">
            <v>AZUAY_CUENCA_RICAURTE</v>
          </cell>
          <cell r="R447" t="str">
            <v>414745752</v>
          </cell>
          <cell r="W447" t="str">
            <v>0107458036</v>
          </cell>
          <cell r="X447" t="str">
            <v>0959876499-0969942495</v>
          </cell>
          <cell r="Z447" t="str">
            <v>jeanpadilla991@gmail.com</v>
          </cell>
          <cell r="AA447">
            <v>44943</v>
          </cell>
          <cell r="AD447">
            <v>1</v>
          </cell>
          <cell r="AE447">
            <v>1</v>
          </cell>
          <cell r="AH447" t="str">
            <v>SECTOR 5 ESQUINAS CASA DE 3 PISOS COLOR BEIGE JUNTO TUTTO FREDDO</v>
          </cell>
          <cell r="AI447" t="str">
            <v>DESPACHO</v>
          </cell>
          <cell r="AJ447" t="str">
            <v>Normal</v>
          </cell>
          <cell r="AL447" t="str">
            <v>NO</v>
          </cell>
          <cell r="AN447" t="str">
            <v>TUE portabilidad</v>
          </cell>
          <cell r="AO447" t="str">
            <v>CANAL ONLINE</v>
          </cell>
          <cell r="AP447">
            <v>44943</v>
          </cell>
          <cell r="AR447" t="str">
            <v>FLEXTUENTI_414745752</v>
          </cell>
          <cell r="AS447">
            <v>331381</v>
          </cell>
          <cell r="AT447" t="str">
            <v>D40</v>
          </cell>
          <cell r="AU447" t="str">
            <v>BTC</v>
          </cell>
          <cell r="AV447">
            <v>1</v>
          </cell>
          <cell r="AW447" t="str">
            <v>PROVINCIAL</v>
          </cell>
          <cell r="AX447" t="str">
            <v>EN_PROCESO</v>
          </cell>
          <cell r="AY447" t="str">
            <v>HALFSIM TUENTI PREPAGO PORTABILIDAD: 1 und</v>
          </cell>
          <cell r="AZ447" t="str">
            <v>SIMCARD</v>
          </cell>
          <cell r="BA447" t="str">
            <v/>
          </cell>
        </row>
        <row r="448">
          <cell r="A448" t="str">
            <v>414745777</v>
          </cell>
          <cell r="B448" t="str">
            <v>FLEXTUENTI</v>
          </cell>
          <cell r="C448">
            <v>44943</v>
          </cell>
          <cell r="D448" t="str">
            <v>FLEXNET ECUADOR - FLEXTUENTI</v>
          </cell>
          <cell r="E448" t="str">
            <v>CALLE 28 DE JUNIO S/N Y GARCIA MORENO ENTRADA LLANO GRANDE</v>
          </cell>
          <cell r="H448" t="str">
            <v>170208</v>
          </cell>
          <cell r="I448" t="str">
            <v>QUITO</v>
          </cell>
          <cell r="J448" t="str">
            <v>PICHINCHA</v>
          </cell>
          <cell r="K448" t="str">
            <v>Diana Cruz</v>
          </cell>
          <cell r="L448" t="str">
            <v>VALENCIA (LR)  CALLE JORGE HERRERA CRUZ SN  AV 13 DE DICIEMBRE</v>
          </cell>
          <cell r="O448" t="str">
            <v>120610</v>
          </cell>
          <cell r="P448" t="str">
            <v>120610</v>
          </cell>
          <cell r="Q448" t="str">
            <v>LOS RIOS_VALENCIA_VALENCIA (LR)</v>
          </cell>
          <cell r="R448" t="str">
            <v>414745777</v>
          </cell>
          <cell r="W448" t="str">
            <v>1205289828</v>
          </cell>
          <cell r="X448" t="str">
            <v>0967357339-0962732157</v>
          </cell>
          <cell r="Z448" t="str">
            <v>karolina152535@gmail.com</v>
          </cell>
          <cell r="AA448">
            <v>44943</v>
          </cell>
          <cell r="AD448">
            <v>1</v>
          </cell>
          <cell r="AE448">
            <v>1</v>
          </cell>
          <cell r="AH448" t="str">
            <v>SECTOR CENTRO ENTREGAR EN EL LOCAL COMERCIAL VALENCIA  ENTRE LA EMPRESA ELECTRICA Y FERRETERIA OLIVO</v>
          </cell>
          <cell r="AI448" t="str">
            <v>DESPACHO</v>
          </cell>
          <cell r="AJ448" t="str">
            <v>Normal</v>
          </cell>
          <cell r="AL448" t="str">
            <v>NO</v>
          </cell>
          <cell r="AN448" t="str">
            <v>TUE portabilidad</v>
          </cell>
          <cell r="AO448" t="str">
            <v>CANAL ONLINE</v>
          </cell>
          <cell r="AP448">
            <v>44943</v>
          </cell>
          <cell r="AR448" t="str">
            <v>FLEXTUENTI_414745777</v>
          </cell>
          <cell r="AS448">
            <v>331359</v>
          </cell>
          <cell r="AT448" t="str">
            <v>D40</v>
          </cell>
          <cell r="AU448" t="str">
            <v>BTC</v>
          </cell>
          <cell r="AV448">
            <v>1</v>
          </cell>
          <cell r="AW448" t="str">
            <v>PROVINCIAL</v>
          </cell>
          <cell r="AX448" t="str">
            <v>EN_PROCESO</v>
          </cell>
          <cell r="AY448" t="str">
            <v>HALFSIM TUENTI PREPAGO PORTABILIDAD: 1 und</v>
          </cell>
          <cell r="AZ448" t="str">
            <v>SIMCARD</v>
          </cell>
          <cell r="BA448" t="str">
            <v/>
          </cell>
        </row>
        <row r="449">
          <cell r="A449" t="str">
            <v>414745778</v>
          </cell>
          <cell r="B449" t="str">
            <v>FLEXTUENTI</v>
          </cell>
          <cell r="C449">
            <v>44943</v>
          </cell>
          <cell r="D449" t="str">
            <v>FLEXNET ECUADOR - FLEXTUENTI</v>
          </cell>
          <cell r="E449" t="str">
            <v>CALLE 28 DE JUNIO S/N Y GARCIA MORENO ENTRADA LLANO GRANDE</v>
          </cell>
          <cell r="H449" t="str">
            <v>170208</v>
          </cell>
          <cell r="I449" t="str">
            <v>QUITO</v>
          </cell>
          <cell r="J449" t="str">
            <v>PICHINCHA</v>
          </cell>
          <cell r="K449" t="str">
            <v>jaime alava rivero</v>
          </cell>
          <cell r="L449" t="str">
            <v>JAMA  AV JAMA SN PACIFICO CENTENO OROZ</v>
          </cell>
          <cell r="O449" t="str">
            <v>131008</v>
          </cell>
          <cell r="P449" t="str">
            <v>131008</v>
          </cell>
          <cell r="Q449" t="str">
            <v>MANABI_JAMA_JAMA</v>
          </cell>
          <cell r="R449" t="str">
            <v>414745778</v>
          </cell>
          <cell r="W449" t="str">
            <v>1307542934</v>
          </cell>
          <cell r="X449" t="str">
            <v>0993123327-0993123327</v>
          </cell>
          <cell r="Z449" t="str">
            <v>jalava100@hotmail.com</v>
          </cell>
          <cell r="AA449">
            <v>44943</v>
          </cell>
          <cell r="AD449">
            <v>1</v>
          </cell>
          <cell r="AE449">
            <v>1</v>
          </cell>
          <cell r="AH449" t="str">
            <v>SECTOR CENTRO EN EL MUNICIPIO DEL CANTON JAMA ASESOR DE ALCALDIA SECRETARIA</v>
          </cell>
          <cell r="AI449" t="str">
            <v>DESPACHO</v>
          </cell>
          <cell r="AJ449" t="str">
            <v>Normal</v>
          </cell>
          <cell r="AL449" t="str">
            <v>NO</v>
          </cell>
          <cell r="AN449" t="str">
            <v>TUE portabilidad</v>
          </cell>
          <cell r="AO449" t="str">
            <v>CANAL ONLINE</v>
          </cell>
          <cell r="AP449">
            <v>44943</v>
          </cell>
          <cell r="AR449" t="str">
            <v>FLEXTUENTI_414745778</v>
          </cell>
          <cell r="AS449">
            <v>331361</v>
          </cell>
          <cell r="AT449" t="str">
            <v>D40</v>
          </cell>
          <cell r="AU449" t="str">
            <v>BTC</v>
          </cell>
          <cell r="AV449">
            <v>1</v>
          </cell>
          <cell r="AW449" t="str">
            <v>PROVINCIAL</v>
          </cell>
          <cell r="AX449" t="str">
            <v>EN_PROCESO</v>
          </cell>
          <cell r="AY449" t="str">
            <v>HALFSIM TUENTI PREPAGO PORTABILIDAD: 1 und</v>
          </cell>
          <cell r="AZ449" t="str">
            <v>SIMCARD</v>
          </cell>
          <cell r="BA449" t="str">
            <v/>
          </cell>
        </row>
        <row r="450">
          <cell r="A450" t="str">
            <v>414745783</v>
          </cell>
          <cell r="B450" t="str">
            <v>FLEXTUENTI</v>
          </cell>
          <cell r="C450">
            <v>44943</v>
          </cell>
          <cell r="D450" t="str">
            <v>FLEXNET ECUADOR - FLEXTUENTI</v>
          </cell>
          <cell r="E450" t="str">
            <v>CALLE 28 DE JUNIO S/N Y GARCIA MORENO ENTRADA LLANO GRANDE</v>
          </cell>
          <cell r="H450" t="str">
            <v>170208</v>
          </cell>
          <cell r="I450" t="str">
            <v>QUITO</v>
          </cell>
          <cell r="J450" t="str">
            <v>PICHINCHA</v>
          </cell>
          <cell r="K450" t="str">
            <v>ELSY MISHELL MORETA ROJAS</v>
          </cell>
          <cell r="L450" t="str">
            <v>SANTO DOMINGO   AV QUITO SN RIO TOACHI</v>
          </cell>
          <cell r="O450" t="str">
            <v>230102</v>
          </cell>
          <cell r="P450" t="str">
            <v>230102</v>
          </cell>
          <cell r="Q450" t="str">
            <v>SANTO DOMINGO DE LOS TSACHILAS_SANTO DOMINGO_SANTO DOMINGO</v>
          </cell>
          <cell r="R450" t="str">
            <v>414745783</v>
          </cell>
          <cell r="W450" t="str">
            <v>1723052344</v>
          </cell>
          <cell r="X450" t="str">
            <v>0985041973-0992642042</v>
          </cell>
          <cell r="Z450" t="str">
            <v>ab.mishellmoretar@hotmail.com</v>
          </cell>
          <cell r="AA450">
            <v>44943</v>
          </cell>
          <cell r="AD450">
            <v>1</v>
          </cell>
          <cell r="AE450">
            <v>1</v>
          </cell>
          <cell r="AH450" t="str">
            <v>SECTOR CENTRO FRENTE CNT EDIF MUTUALISTA PICHINCHA PB OFIC 2 CONSORCIO JURIDICO MORETA LEGAL GROUP</v>
          </cell>
          <cell r="AI450" t="str">
            <v>DESPACHO</v>
          </cell>
          <cell r="AJ450" t="str">
            <v>Normal</v>
          </cell>
          <cell r="AL450" t="str">
            <v>NO</v>
          </cell>
          <cell r="AN450" t="str">
            <v>TUE portabilidad</v>
          </cell>
          <cell r="AO450" t="str">
            <v>CANAL ONLINE</v>
          </cell>
          <cell r="AP450">
            <v>44943</v>
          </cell>
          <cell r="AR450" t="str">
            <v>FLEXTUENTI_414745783</v>
          </cell>
          <cell r="AS450">
            <v>331383</v>
          </cell>
          <cell r="AT450" t="str">
            <v>D40</v>
          </cell>
          <cell r="AU450" t="str">
            <v>BTC</v>
          </cell>
          <cell r="AV450">
            <v>1</v>
          </cell>
          <cell r="AW450" t="str">
            <v>PROVINCIAL</v>
          </cell>
          <cell r="AX450" t="str">
            <v>EN_PROCESO</v>
          </cell>
          <cell r="AY450" t="str">
            <v>HALFSIM TUENTI PREPAGO PORTABILIDAD: 1 und</v>
          </cell>
          <cell r="AZ450" t="str">
            <v>SIMCARD</v>
          </cell>
          <cell r="BA450" t="str">
            <v/>
          </cell>
        </row>
        <row r="451">
          <cell r="A451" t="str">
            <v>414745795</v>
          </cell>
          <cell r="B451" t="str">
            <v>FLEXTUENTI</v>
          </cell>
          <cell r="C451">
            <v>44943</v>
          </cell>
          <cell r="D451" t="str">
            <v>FLEXNET ECUADOR - FLEXTUENTI</v>
          </cell>
          <cell r="E451" t="str">
            <v>CALLE 28 DE JUNIO S/N Y GARCIA MORENO ENTRADA LLANO GRANDE</v>
          </cell>
          <cell r="H451" t="str">
            <v>170208</v>
          </cell>
          <cell r="I451" t="str">
            <v>QUITO</v>
          </cell>
          <cell r="J451" t="str">
            <v>PICHINCHA</v>
          </cell>
          <cell r="K451" t="str">
            <v>Maricela Gonzalez</v>
          </cell>
          <cell r="L451" t="str">
            <v>CHIMBACALLE CALLE PATTERSON S11 94  FRANCIS WHITE</v>
          </cell>
          <cell r="O451" t="str">
            <v>170604</v>
          </cell>
          <cell r="P451" t="str">
            <v>170604</v>
          </cell>
          <cell r="Q451" t="str">
            <v>PICHINCHA_QUITO_CHIMBACALLE</v>
          </cell>
          <cell r="R451" t="str">
            <v>414745795</v>
          </cell>
          <cell r="W451" t="str">
            <v>1703433662</v>
          </cell>
          <cell r="X451" t="str">
            <v>0983341860-0994777214</v>
          </cell>
          <cell r="Z451" t="str">
            <v>lopezgjuan1682@gmail.com</v>
          </cell>
          <cell r="AA451">
            <v>44943</v>
          </cell>
          <cell r="AD451">
            <v>1</v>
          </cell>
          <cell r="AE451">
            <v>1</v>
          </cell>
          <cell r="AH451" t="str">
            <v>SECTOR FERROVIARIA BAJA BAJA CASA DE 3 PISOS COLOR LADRILLO A 5 CASA DE  MIREYA  PAPELERIA</v>
          </cell>
          <cell r="AI451" t="str">
            <v>DESPACHO</v>
          </cell>
          <cell r="AJ451" t="str">
            <v>Normal</v>
          </cell>
          <cell r="AL451" t="str">
            <v>NO</v>
          </cell>
          <cell r="AN451" t="str">
            <v>TUE portabilidad</v>
          </cell>
          <cell r="AO451" t="str">
            <v>CANAL ONLINE</v>
          </cell>
          <cell r="AP451">
            <v>44943</v>
          </cell>
          <cell r="AR451" t="str">
            <v>FLEXTUENTI_414745795</v>
          </cell>
          <cell r="AS451">
            <v>331365</v>
          </cell>
          <cell r="AT451" t="str">
            <v>D40</v>
          </cell>
          <cell r="AU451" t="str">
            <v>BTC</v>
          </cell>
          <cell r="AV451">
            <v>1</v>
          </cell>
          <cell r="AW451" t="str">
            <v>LOCAL</v>
          </cell>
          <cell r="AX451" t="str">
            <v>EN_TRANSITO</v>
          </cell>
          <cell r="AY451" t="str">
            <v>HALFSIM TUENTI PREPAGO PORTABILIDAD: 1 und</v>
          </cell>
          <cell r="AZ451" t="str">
            <v>SIMCARD</v>
          </cell>
          <cell r="BA451" t="str">
            <v/>
          </cell>
        </row>
        <row r="452">
          <cell r="A452" t="str">
            <v>414745807</v>
          </cell>
          <cell r="B452" t="str">
            <v>FLEXTUENTI</v>
          </cell>
          <cell r="C452">
            <v>44943</v>
          </cell>
          <cell r="D452" t="str">
            <v>FLEXNET ECUADOR - FLEXTUENTI</v>
          </cell>
          <cell r="E452" t="str">
            <v>CALLE 28 DE JUNIO S/N Y GARCIA MORENO ENTRADA LLANO GRANDE</v>
          </cell>
          <cell r="H452" t="str">
            <v>170208</v>
          </cell>
          <cell r="I452" t="str">
            <v>QUITO</v>
          </cell>
          <cell r="J452" t="str">
            <v>PICHINCHA</v>
          </cell>
          <cell r="K452" t="str">
            <v>Luis Vasquez</v>
          </cell>
          <cell r="L452" t="str">
            <v>SAN FRANCISCO CALLE VICENTE MALDONADO  26  RICARDO SANCHEZ</v>
          </cell>
          <cell r="O452" t="str">
            <v>100108</v>
          </cell>
          <cell r="P452" t="str">
            <v>100108</v>
          </cell>
          <cell r="Q452" t="str">
            <v>IMBABURA_IBARRA_SAN FRANCISCO</v>
          </cell>
          <cell r="R452" t="str">
            <v>414745807</v>
          </cell>
          <cell r="W452" t="str">
            <v>1717177099</v>
          </cell>
          <cell r="X452" t="str">
            <v>0963282764-0963902708</v>
          </cell>
          <cell r="Z452" t="str">
            <v>luisvasquez4033@gmail.com</v>
          </cell>
          <cell r="AA452">
            <v>44943</v>
          </cell>
          <cell r="AD452">
            <v>1</v>
          </cell>
          <cell r="AE452">
            <v>1</v>
          </cell>
          <cell r="AH452" t="str">
            <v>BARRIO EL RETORNO CONJUNTO SHALON 2 LA CASA ESTA FUERA DEL CONJUNTO CASA COLOR TOMATE CON BEIGE DE 2 PISOS ES ATRAS DEL CEMENTERIO SAN MIGUEL DE IBARRA</v>
          </cell>
          <cell r="AI452" t="str">
            <v>DESPACHO</v>
          </cell>
          <cell r="AJ452" t="str">
            <v>Normal</v>
          </cell>
          <cell r="AL452" t="str">
            <v>NO</v>
          </cell>
          <cell r="AN452" t="str">
            <v>TUE portabilidad</v>
          </cell>
          <cell r="AO452" t="str">
            <v>CANAL ONLINE</v>
          </cell>
          <cell r="AP452">
            <v>44943</v>
          </cell>
          <cell r="AR452" t="str">
            <v>FLEXTUENTI_414745807</v>
          </cell>
          <cell r="AS452">
            <v>331369</v>
          </cell>
          <cell r="AT452" t="str">
            <v>D40</v>
          </cell>
          <cell r="AU452" t="str">
            <v>BTC</v>
          </cell>
          <cell r="AV452">
            <v>1</v>
          </cell>
          <cell r="AW452" t="str">
            <v>PROVINCIAL</v>
          </cell>
          <cell r="AX452" t="str">
            <v>EN_PROCESO</v>
          </cell>
          <cell r="AY452" t="str">
            <v>HALFSIM TUENTI PREPAGO PORTABILIDAD: 1 und</v>
          </cell>
          <cell r="AZ452" t="str">
            <v>SIMCARD</v>
          </cell>
          <cell r="BA452" t="str">
            <v/>
          </cell>
        </row>
        <row r="453">
          <cell r="A453" t="str">
            <v>414745809</v>
          </cell>
          <cell r="B453" t="str">
            <v>FLEXTUENTI</v>
          </cell>
          <cell r="C453">
            <v>44943</v>
          </cell>
          <cell r="D453" t="str">
            <v>FLEXNET ECUADOR - FLEXTUENTI</v>
          </cell>
          <cell r="E453" t="str">
            <v>CALLE 28 DE JUNIO S/N Y GARCIA MORENO ENTRADA LLANO GRANDE</v>
          </cell>
          <cell r="H453" t="str">
            <v>170208</v>
          </cell>
          <cell r="I453" t="str">
            <v>QUITO</v>
          </cell>
          <cell r="J453" t="str">
            <v>PICHINCHA</v>
          </cell>
          <cell r="K453" t="str">
            <v>Galo Rivadeneira rivadeneira</v>
          </cell>
          <cell r="L453" t="str">
            <v>18 DE OCTUBRE CALLE  SN  SN  MIRAFLORES</v>
          </cell>
          <cell r="O453" t="str">
            <v>130103</v>
          </cell>
          <cell r="P453" t="str">
            <v>130103</v>
          </cell>
          <cell r="Q453" t="str">
            <v>MANABI_PORTOVIEJO_18 DE OCTUBRE</v>
          </cell>
          <cell r="R453" t="str">
            <v>414745809</v>
          </cell>
          <cell r="W453" t="str">
            <v>0802484014</v>
          </cell>
          <cell r="X453" t="str">
            <v>0969239888-0999511394</v>
          </cell>
          <cell r="Z453" t="str">
            <v>galo.rivadeneira.region4@gmail.com</v>
          </cell>
          <cell r="AA453">
            <v>44943</v>
          </cell>
          <cell r="AD453">
            <v>1</v>
          </cell>
          <cell r="AE453">
            <v>1</v>
          </cell>
          <cell r="AH453" t="str">
            <v>SECTOR LOTIZACION CARMITA  CASA DE 1 PISOS COLOR BEIGE CON CAFE  A MEDIA CUADRA DE LA UNIDAD EDUCATIVA JOSE IGNACIO MENDOZA</v>
          </cell>
          <cell r="AI453" t="str">
            <v>DESPACHO</v>
          </cell>
          <cell r="AJ453" t="str">
            <v>Normal</v>
          </cell>
          <cell r="AL453" t="str">
            <v>NO</v>
          </cell>
          <cell r="AN453" t="str">
            <v>TUE portabilidad</v>
          </cell>
          <cell r="AO453" t="str">
            <v>CANAL ONLINE</v>
          </cell>
          <cell r="AP453">
            <v>44943</v>
          </cell>
          <cell r="AR453" t="str">
            <v>FLEXTUENTI_414745809</v>
          </cell>
          <cell r="AS453">
            <v>331370</v>
          </cell>
          <cell r="AT453" t="str">
            <v>D40</v>
          </cell>
          <cell r="AU453" t="str">
            <v>BTC</v>
          </cell>
          <cell r="AV453">
            <v>1</v>
          </cell>
          <cell r="AW453" t="str">
            <v>PROVINCIAL</v>
          </cell>
          <cell r="AX453" t="str">
            <v>EN_PROCESO</v>
          </cell>
          <cell r="AY453" t="str">
            <v>HALFSIM TUENTI PREPAGO PORTABILIDAD: 1 und</v>
          </cell>
          <cell r="AZ453" t="str">
            <v>SIMCARD</v>
          </cell>
          <cell r="BA453" t="str">
            <v/>
          </cell>
        </row>
        <row r="454">
          <cell r="A454" t="str">
            <v>414745814</v>
          </cell>
          <cell r="B454" t="str">
            <v>FLEXTUENTI</v>
          </cell>
          <cell r="C454">
            <v>44943</v>
          </cell>
          <cell r="D454" t="str">
            <v>FLEXNET ECUADOR - FLEXTUENTI</v>
          </cell>
          <cell r="E454" t="str">
            <v>CALLE 28 DE JUNIO S/N Y GARCIA MORENO ENTRADA LLANO GRANDE</v>
          </cell>
          <cell r="H454" t="str">
            <v>170208</v>
          </cell>
          <cell r="I454" t="str">
            <v>QUITO</v>
          </cell>
          <cell r="J454" t="str">
            <v>PICHINCHA</v>
          </cell>
          <cell r="K454" t="str">
            <v>Luz Leon</v>
          </cell>
          <cell r="L454" t="str">
            <v>TOTORACOCHA  CALLE DEL EDIL 187 AV GONZALES SUAREZ</v>
          </cell>
          <cell r="O454" t="str">
            <v>010209</v>
          </cell>
          <cell r="P454" t="str">
            <v>010209</v>
          </cell>
          <cell r="Q454" t="str">
            <v>AZUAY_CUENCA_TOTORACOCHA</v>
          </cell>
          <cell r="R454" t="str">
            <v>414745814</v>
          </cell>
          <cell r="W454" t="str">
            <v>0101683944</v>
          </cell>
          <cell r="X454" t="str">
            <v>0985783512-0999140175</v>
          </cell>
          <cell r="Z454" t="str">
            <v>luzmarialeon@hotmail.es</v>
          </cell>
          <cell r="AA454">
            <v>44943</v>
          </cell>
          <cell r="AD454">
            <v>1</v>
          </cell>
          <cell r="AE454">
            <v>1</v>
          </cell>
          <cell r="AH454" t="str">
            <v>SECTOR CDLA DE LOS EUCALIPTOS DIAGONAL AL COMEDOR LOJANITA CASA 2 PISOS CAFE Y PUERTA CREMA</v>
          </cell>
          <cell r="AI454" t="str">
            <v>DESPACHO</v>
          </cell>
          <cell r="AJ454" t="str">
            <v>Normal</v>
          </cell>
          <cell r="AL454" t="str">
            <v>NO</v>
          </cell>
          <cell r="AN454" t="str">
            <v>TUE portabilidad</v>
          </cell>
          <cell r="AO454" t="str">
            <v>CANAL ONLINE</v>
          </cell>
          <cell r="AP454">
            <v>44943</v>
          </cell>
          <cell r="AR454" t="str">
            <v>FLEXTUENTI_414745814</v>
          </cell>
          <cell r="AS454">
            <v>331349</v>
          </cell>
          <cell r="AT454" t="str">
            <v>D40</v>
          </cell>
          <cell r="AU454" t="str">
            <v>BTC</v>
          </cell>
          <cell r="AV454">
            <v>1</v>
          </cell>
          <cell r="AW454" t="str">
            <v>PROVINCIAL</v>
          </cell>
          <cell r="AX454" t="str">
            <v>EN_PROCESO</v>
          </cell>
          <cell r="AY454" t="str">
            <v>HALFSIM TUENTI PREPAGO PORTABILIDAD: 1 und</v>
          </cell>
          <cell r="AZ454" t="str">
            <v>SIMCARD</v>
          </cell>
          <cell r="BA454" t="str">
            <v/>
          </cell>
        </row>
        <row r="455">
          <cell r="A455" t="str">
            <v>414745829</v>
          </cell>
          <cell r="B455" t="str">
            <v>FLEXTUENTI</v>
          </cell>
          <cell r="C455">
            <v>44943</v>
          </cell>
          <cell r="D455" t="str">
            <v>FLEXNET ECUADOR - FLEXTUENTI</v>
          </cell>
          <cell r="E455" t="str">
            <v>CALLE 28 DE JUNIO S/N Y GARCIA MORENO ENTRADA LLANO GRANDE</v>
          </cell>
          <cell r="H455" t="str">
            <v>170208</v>
          </cell>
          <cell r="I455" t="str">
            <v>QUITO</v>
          </cell>
          <cell r="J455" t="str">
            <v>PICHINCHA</v>
          </cell>
          <cell r="K455" t="str">
            <v>Diana Valverde</v>
          </cell>
          <cell r="L455" t="str">
            <v>COMITE DEL PUEBLO  JOAQUIN CHIRIBOGA  N6440 JULIAN MESTANZA</v>
          </cell>
          <cell r="O455" t="str">
            <v>170133</v>
          </cell>
          <cell r="P455" t="str">
            <v>170133</v>
          </cell>
          <cell r="Q455" t="str">
            <v>PICHINCHA_QUITO_COMITE DEL PUEBLO</v>
          </cell>
          <cell r="R455" t="str">
            <v>414745829</v>
          </cell>
          <cell r="W455" t="str">
            <v>1724554447</v>
          </cell>
          <cell r="X455" t="str">
            <v>0984670019-0999921513</v>
          </cell>
          <cell r="Z455" t="str">
            <v>dkro_valta@hotmail.com</v>
          </cell>
          <cell r="AA455">
            <v>44943</v>
          </cell>
          <cell r="AD455">
            <v>1</v>
          </cell>
          <cell r="AE455">
            <v>1</v>
          </cell>
          <cell r="AH455" t="str">
            <v>SECTOR COMITE DEL PUEBLO DIAGONAL A FARMACIA CRUZ AZUL CASA 3 PISOS CELESTE PORTON PLOMO</v>
          </cell>
          <cell r="AI455" t="str">
            <v>DESPACHO</v>
          </cell>
          <cell r="AJ455" t="str">
            <v>Normal</v>
          </cell>
          <cell r="AL455" t="str">
            <v>NO</v>
          </cell>
          <cell r="AN455" t="str">
            <v>TUE portabilidad</v>
          </cell>
          <cell r="AO455" t="str">
            <v>CANAL ONLINE</v>
          </cell>
          <cell r="AP455">
            <v>44943</v>
          </cell>
          <cell r="AR455" t="str">
            <v>FLEXTUENTI_414745829</v>
          </cell>
          <cell r="AS455">
            <v>331379</v>
          </cell>
          <cell r="AT455" t="str">
            <v>D40</v>
          </cell>
          <cell r="AU455" t="str">
            <v>BTC</v>
          </cell>
          <cell r="AV455">
            <v>1</v>
          </cell>
          <cell r="AW455" t="str">
            <v>LOCAL</v>
          </cell>
          <cell r="AX455" t="str">
            <v>HABILITADO RUTEO</v>
          </cell>
          <cell r="AY455" t="str">
            <v>HALFSIM TUENTI PREPAGO PORTABILIDAD: 1 und</v>
          </cell>
          <cell r="AZ455" t="str">
            <v>SIMCARD</v>
          </cell>
          <cell r="BA455" t="str">
            <v/>
          </cell>
        </row>
        <row r="456">
          <cell r="A456" t="str">
            <v>414745846</v>
          </cell>
          <cell r="B456" t="str">
            <v>FLEXTUENTI</v>
          </cell>
          <cell r="C456">
            <v>44943</v>
          </cell>
          <cell r="D456" t="str">
            <v>FLEXNET ECUADOR - FLEXTUENTI</v>
          </cell>
          <cell r="E456" t="str">
            <v>CALLE 28 DE JUNIO S/N Y GARCIA MORENO ENTRADA LLANO GRANDE</v>
          </cell>
          <cell r="H456" t="str">
            <v>170208</v>
          </cell>
          <cell r="I456" t="str">
            <v>QUITO</v>
          </cell>
          <cell r="J456" t="str">
            <v>PICHINCHA</v>
          </cell>
          <cell r="K456" t="str">
            <v>Kevin Alvarez</v>
          </cell>
          <cell r="L456" t="str">
            <v>12 DE MARZO CALLE  GRAN COLOMBIA  SN  PEDRO</v>
          </cell>
          <cell r="O456" t="str">
            <v>130106</v>
          </cell>
          <cell r="P456" t="str">
            <v>130106</v>
          </cell>
          <cell r="Q456" t="str">
            <v>MANABI_PORTOVIEJO_12 DE MARZO</v>
          </cell>
          <cell r="R456" t="str">
            <v>414745846</v>
          </cell>
          <cell r="W456" t="str">
            <v>1350131916</v>
          </cell>
          <cell r="X456" t="str">
            <v>0999693352-0996144509</v>
          </cell>
          <cell r="Z456" t="str">
            <v>agkevin1999@gmail.com</v>
          </cell>
          <cell r="AA456">
            <v>44943</v>
          </cell>
          <cell r="AD456">
            <v>1</v>
          </cell>
          <cell r="AE456">
            <v>1</v>
          </cell>
          <cell r="AH456" t="str">
            <v>CUIDADELA PORTOVIEJO  A DOS CUADRAS DE LA FUNDANCION  OSWLADO LOOR CASA  REJAS BLANCAS DE 2 PISOS</v>
          </cell>
          <cell r="AI456" t="str">
            <v>DESPACHO</v>
          </cell>
          <cell r="AJ456" t="str">
            <v>Normal</v>
          </cell>
          <cell r="AL456" t="str">
            <v>NO</v>
          </cell>
          <cell r="AN456" t="str">
            <v>TUE portabilidad</v>
          </cell>
          <cell r="AO456" t="str">
            <v>CANAL ONLINE</v>
          </cell>
          <cell r="AP456">
            <v>44943</v>
          </cell>
          <cell r="AR456" t="str">
            <v>FLEXTUENTI_414745846</v>
          </cell>
          <cell r="AS456">
            <v>331363</v>
          </cell>
          <cell r="AT456" t="str">
            <v>D40</v>
          </cell>
          <cell r="AU456" t="str">
            <v>BTC</v>
          </cell>
          <cell r="AV456">
            <v>1</v>
          </cell>
          <cell r="AW456" t="str">
            <v>PROVINCIAL</v>
          </cell>
          <cell r="AX456" t="str">
            <v>EN_PROCESO</v>
          </cell>
          <cell r="AY456" t="str">
            <v>HALFSIM TUENTI PREPAGO PORTABILIDAD: 1 und</v>
          </cell>
          <cell r="AZ456" t="str">
            <v>SIMCARD</v>
          </cell>
          <cell r="BA456" t="str">
            <v/>
          </cell>
        </row>
        <row r="457">
          <cell r="A457" t="str">
            <v>WS414745711</v>
          </cell>
          <cell r="B457" t="str">
            <v>FLEXTUENTI</v>
          </cell>
          <cell r="C457">
            <v>44943</v>
          </cell>
          <cell r="D457" t="str">
            <v>FLEXNET ECUADOR - FLEXTUENTI</v>
          </cell>
          <cell r="E457" t="str">
            <v>CALLE 28 DE JUNIO S/N Y GARCIA MORENO ENTRADA LLANO GRANDE</v>
          </cell>
          <cell r="H457" t="str">
            <v>170208</v>
          </cell>
          <cell r="I457" t="str">
            <v>QUITO</v>
          </cell>
          <cell r="J457" t="str">
            <v>PICHINCHA</v>
          </cell>
          <cell r="K457" t="str">
            <v>Jaime Escalante</v>
          </cell>
          <cell r="L457" t="str">
            <v>TARQUI CIUDADELA SAUCES 1  MZ F24  SOLAR 1  JOSE MARIA ROURA Y 3ER RECREO 16A N</v>
          </cell>
          <cell r="O457" t="str">
            <v>090502</v>
          </cell>
          <cell r="P457" t="str">
            <v>090502</v>
          </cell>
          <cell r="Q457" t="str">
            <v>GUAYAS_GUAYAQUIL_TARQUI</v>
          </cell>
          <cell r="R457" t="str">
            <v>WS414745711</v>
          </cell>
          <cell r="W457" t="str">
            <v>0918030115</v>
          </cell>
          <cell r="X457" t="str">
            <v>0962163115-0962163115</v>
          </cell>
          <cell r="Z457" t="str">
            <v>jaime_1980@msn.com</v>
          </cell>
          <cell r="AA457">
            <v>44943</v>
          </cell>
          <cell r="AD457">
            <v>1</v>
          </cell>
          <cell r="AE457">
            <v>1</v>
          </cell>
          <cell r="AH457" t="str">
            <v>SECTOR NORTE FRENTE A FERRETERIA LA FORTUNA ENTREGA EN CASA 2 PISO COLOR LILA Y BLANCO EMPEDRADO</v>
          </cell>
          <cell r="AI457" t="str">
            <v>DESPACHO</v>
          </cell>
          <cell r="AJ457" t="str">
            <v>Normal</v>
          </cell>
          <cell r="AL457" t="str">
            <v>NO</v>
          </cell>
          <cell r="AN457" t="str">
            <v>TUE nuevalinea</v>
          </cell>
          <cell r="AO457" t="str">
            <v>CANAL ONLINE</v>
          </cell>
          <cell r="AP457">
            <v>44943</v>
          </cell>
          <cell r="AR457" t="str">
            <v>FLEXTUENTI_WS414745711</v>
          </cell>
          <cell r="AU457" t="str">
            <v>BTC</v>
          </cell>
          <cell r="AV457">
            <v>0</v>
          </cell>
          <cell r="AW457" t="str">
            <v>LOCAL</v>
          </cell>
          <cell r="AX457" t="e">
            <v>#N/A</v>
          </cell>
          <cell r="AY457" t="str">
            <v>HALFSIM TUENTI PREPAGO NUMERADA $10: 1 und</v>
          </cell>
          <cell r="AZ457" t="str">
            <v>SIMCARD</v>
          </cell>
          <cell r="BA457" t="str">
            <v/>
          </cell>
        </row>
        <row r="458">
          <cell r="A458" t="str">
            <v>WS414745737</v>
          </cell>
          <cell r="B458" t="str">
            <v>FLEXTUENTI</v>
          </cell>
          <cell r="C458">
            <v>44943</v>
          </cell>
          <cell r="D458" t="str">
            <v>FLEXNET ECUADOR - FLEXTUENTI</v>
          </cell>
          <cell r="E458" t="str">
            <v>CALLE 28 DE JUNIO S/N Y GARCIA MORENO ENTRADA LLANO GRANDE</v>
          </cell>
          <cell r="H458" t="str">
            <v>170208</v>
          </cell>
          <cell r="I458" t="str">
            <v>QUITO</v>
          </cell>
          <cell r="J458" t="str">
            <v>PICHINCHA</v>
          </cell>
          <cell r="K458" t="str">
            <v>Eddy Catucuamba</v>
          </cell>
          <cell r="L458" t="str">
            <v>KENNEDY GALO PLAZA LASSO  OE1 156  SABANILLA</v>
          </cell>
          <cell r="O458" t="str">
            <v>170303</v>
          </cell>
          <cell r="P458" t="str">
            <v>170303</v>
          </cell>
          <cell r="Q458" t="str">
            <v>PICHINCHA_QUITO_KENNEDY</v>
          </cell>
          <cell r="R458" t="str">
            <v>WS414745737</v>
          </cell>
          <cell r="W458" t="str">
            <v>1725071185</v>
          </cell>
          <cell r="X458" t="str">
            <v>0969924274-0969924274</v>
          </cell>
          <cell r="Z458" t="str">
            <v>eddy_9407@live.com</v>
          </cell>
          <cell r="AA458">
            <v>44943</v>
          </cell>
          <cell r="AD458">
            <v>1</v>
          </cell>
          <cell r="AE458">
            <v>1</v>
          </cell>
          <cell r="AH458" t="str">
            <v>SECTOR COLLALOMA DIAGONAL MERCEDES BENZ  AUTOLIDER MATRÃZ ENTREGAR EN EL TALLER CENTRO DE SERVICIOS MECANICOS</v>
          </cell>
          <cell r="AI458" t="str">
            <v>DESPACHO</v>
          </cell>
          <cell r="AJ458" t="str">
            <v>Normal</v>
          </cell>
          <cell r="AL458" t="str">
            <v>NO</v>
          </cell>
          <cell r="AN458" t="str">
            <v>TUE nuevalinea</v>
          </cell>
          <cell r="AO458" t="str">
            <v>CANAL ONLINE</v>
          </cell>
          <cell r="AP458">
            <v>44943</v>
          </cell>
          <cell r="AR458" t="str">
            <v>FLEXTUENTI_WS414745737</v>
          </cell>
          <cell r="AS458">
            <v>331372</v>
          </cell>
          <cell r="AT458" t="str">
            <v>D40</v>
          </cell>
          <cell r="AU458" t="str">
            <v>BTC</v>
          </cell>
          <cell r="AV458">
            <v>1</v>
          </cell>
          <cell r="AW458" t="str">
            <v>LOCAL</v>
          </cell>
          <cell r="AX458" t="str">
            <v>HABILITADO RUTEO</v>
          </cell>
          <cell r="AY458" t="str">
            <v>HALFSIM TUENTI PREPAGO NUMERADA $7: 1 und</v>
          </cell>
          <cell r="AZ458" t="str">
            <v>SIMCARD</v>
          </cell>
          <cell r="BA458" t="str">
            <v/>
          </cell>
        </row>
        <row r="459">
          <cell r="A459" t="str">
            <v>WS414745753</v>
          </cell>
          <cell r="B459" t="str">
            <v>FLEXTUENTI</v>
          </cell>
          <cell r="C459">
            <v>44943</v>
          </cell>
          <cell r="D459" t="str">
            <v>FLEXNET ECUADOR - FLEXTUENTI</v>
          </cell>
          <cell r="E459" t="str">
            <v>CALLE 28 DE JUNIO S/N Y GARCIA MORENO ENTRADA LLANO GRANDE</v>
          </cell>
          <cell r="H459" t="str">
            <v>170208</v>
          </cell>
          <cell r="I459" t="str">
            <v>QUITO</v>
          </cell>
          <cell r="J459" t="str">
            <v>PICHINCHA</v>
          </cell>
          <cell r="K459" t="str">
            <v>Melany Acosta</v>
          </cell>
          <cell r="L459" t="str">
            <v>CALDERON  MARIA TUFINO  N14 45  CARLOS MANTILLA</v>
          </cell>
          <cell r="O459" t="str">
            <v>170204</v>
          </cell>
          <cell r="P459" t="str">
            <v>170204</v>
          </cell>
          <cell r="Q459" t="str">
            <v>PICHINCHA_QUITO_CALDERON</v>
          </cell>
          <cell r="R459" t="str">
            <v>WS414745753</v>
          </cell>
          <cell r="W459" t="str">
            <v>1753043155</v>
          </cell>
          <cell r="X459" t="str">
            <v>0995259595-0995259595</v>
          </cell>
          <cell r="Z459" t="str">
            <v>melanyacosta261@gmail.con</v>
          </cell>
          <cell r="AA459">
            <v>44943</v>
          </cell>
          <cell r="AD459">
            <v>1</v>
          </cell>
          <cell r="AE459">
            <v>1</v>
          </cell>
          <cell r="AH459" t="str">
            <v>SAN JOSE DE MORAN  JUNTO A LA PLAZOLETA SAN JOSE DE MORAN ENTREGAR EN EL BICOLOR CREMA DE 1 PISO</v>
          </cell>
          <cell r="AI459" t="str">
            <v>DESPACHO</v>
          </cell>
          <cell r="AJ459" t="str">
            <v>Normal</v>
          </cell>
          <cell r="AL459" t="str">
            <v>NO</v>
          </cell>
          <cell r="AN459" t="str">
            <v>TUE nuevalinea</v>
          </cell>
          <cell r="AO459" t="str">
            <v>CANAL ONLINE</v>
          </cell>
          <cell r="AP459">
            <v>44943</v>
          </cell>
          <cell r="AR459" t="str">
            <v>FLEXTUENTI_WS414745753</v>
          </cell>
          <cell r="AS459">
            <v>331380</v>
          </cell>
          <cell r="AT459" t="str">
            <v>D40</v>
          </cell>
          <cell r="AU459" t="str">
            <v>BTC</v>
          </cell>
          <cell r="AV459">
            <v>1</v>
          </cell>
          <cell r="AW459" t="str">
            <v>LOCAL</v>
          </cell>
          <cell r="AX459" t="str">
            <v>HABILITADO RUTEO</v>
          </cell>
          <cell r="AY459" t="str">
            <v>HALFSIM TUENTI PREPAGO NUMERADA $7: 1 und</v>
          </cell>
          <cell r="AZ459" t="str">
            <v>SIMCARD</v>
          </cell>
          <cell r="BA459" t="str">
            <v/>
          </cell>
        </row>
        <row r="460">
          <cell r="A460" t="str">
            <v>WS414745762</v>
          </cell>
          <cell r="B460" t="str">
            <v>FLEXTUENTI</v>
          </cell>
          <cell r="C460">
            <v>44943</v>
          </cell>
          <cell r="D460" t="str">
            <v>FLEXNET ECUADOR - FLEXTUENTI</v>
          </cell>
          <cell r="E460" t="str">
            <v>CALLE 28 DE JUNIO S/N Y GARCIA MORENO ENTRADA LLANO GRANDE</v>
          </cell>
          <cell r="H460" t="str">
            <v>170208</v>
          </cell>
          <cell r="I460" t="str">
            <v>QUITO</v>
          </cell>
          <cell r="J460" t="str">
            <v>PICHINCHA</v>
          </cell>
          <cell r="K460" t="str">
            <v>Steven Pinto</v>
          </cell>
          <cell r="L460" t="str">
            <v>CHAUPICRUZ   AV DEL PARQUE SN AV OCCIDENTAL</v>
          </cell>
          <cell r="O460" t="str">
            <v>170132</v>
          </cell>
          <cell r="P460" t="str">
            <v>170132</v>
          </cell>
          <cell r="Q460" t="str">
            <v>PICHINCHA_QUITO_CHAUPICRUZ</v>
          </cell>
          <cell r="R460" t="str">
            <v>WS414745762</v>
          </cell>
          <cell r="W460" t="str">
            <v>1750845057</v>
          </cell>
          <cell r="X460" t="str">
            <v>0999862390-0999862390</v>
          </cell>
          <cell r="Z460" t="str">
            <v>steventauro37@gmail.com</v>
          </cell>
          <cell r="AA460">
            <v>44943</v>
          </cell>
          <cell r="AD460">
            <v>1</v>
          </cell>
          <cell r="AE460">
            <v>1</v>
          </cell>
          <cell r="AH460" t="str">
            <v>SECTOR EL BOSQUE  JUNTO A LOS BOLOS CENTRO COMERCIAL ENTRADA 8 LOCAL HOSPITAL DE LOS VALLES</v>
          </cell>
          <cell r="AI460" t="str">
            <v>DESPACHO</v>
          </cell>
          <cell r="AJ460" t="str">
            <v>Normal</v>
          </cell>
          <cell r="AL460" t="str">
            <v>NO</v>
          </cell>
          <cell r="AN460" t="str">
            <v>TUE nuevalinea</v>
          </cell>
          <cell r="AO460" t="str">
            <v>CANAL ONLINE</v>
          </cell>
          <cell r="AP460">
            <v>44943</v>
          </cell>
          <cell r="AR460" t="str">
            <v>FLEXTUENTI_WS414745762</v>
          </cell>
          <cell r="AU460" t="str">
            <v>BTC</v>
          </cell>
          <cell r="AV460">
            <v>0</v>
          </cell>
          <cell r="AW460" t="str">
            <v>LOCAL</v>
          </cell>
          <cell r="AX460" t="e">
            <v>#N/A</v>
          </cell>
          <cell r="AY460" t="str">
            <v>HALFSIM TUENTI PREPAGO NUMERADA $10: 1 und</v>
          </cell>
          <cell r="AZ460" t="str">
            <v>SIMCARD</v>
          </cell>
          <cell r="BA460" t="str">
            <v/>
          </cell>
        </row>
        <row r="461">
          <cell r="A461" t="str">
            <v>WS414745790</v>
          </cell>
          <cell r="B461" t="str">
            <v>FLEXTUENTI</v>
          </cell>
          <cell r="C461">
            <v>44943</v>
          </cell>
          <cell r="D461" t="str">
            <v>FLEXNET ECUADOR - FLEXTUENTI</v>
          </cell>
          <cell r="E461" t="str">
            <v>CALLE 28 DE JUNIO S/N Y GARCIA MORENO ENTRADA LLANO GRANDE</v>
          </cell>
          <cell r="H461" t="str">
            <v>170208</v>
          </cell>
          <cell r="I461" t="str">
            <v>QUITO</v>
          </cell>
          <cell r="J461" t="str">
            <v>PICHINCHA</v>
          </cell>
          <cell r="K461" t="str">
            <v>CARLOS EMANUEL SANCHEZ MORAN</v>
          </cell>
          <cell r="L461" t="str">
            <v>GARCIA MORENO CALLE 39 SO  DR MICHAEL E CONNOR 4509 CARCHI</v>
          </cell>
          <cell r="O461" t="str">
            <v>090304</v>
          </cell>
          <cell r="P461" t="str">
            <v>090304</v>
          </cell>
          <cell r="Q461" t="str">
            <v>GUAYAS_GUAYAQUIL_GARCIA MORENO</v>
          </cell>
          <cell r="R461" t="str">
            <v>WS414745790</v>
          </cell>
          <cell r="W461" t="str">
            <v>0955898408</v>
          </cell>
          <cell r="X461" t="str">
            <v>0991128958-0991128958</v>
          </cell>
          <cell r="Z461" t="str">
            <v>sanchezmorancarlos04@gmail.com</v>
          </cell>
          <cell r="AA461">
            <v>44943</v>
          </cell>
          <cell r="AD461">
            <v>1</v>
          </cell>
          <cell r="AE461">
            <v>1</v>
          </cell>
          <cell r="AH461" t="str">
            <v>SECTOR  CONNOR  CASA DE 2 PISOS COLOR AMARILLA Y PORTON BLANCO DIAGONAL A HOTEL THE QUEEN</v>
          </cell>
          <cell r="AI461" t="str">
            <v>DESPACHO</v>
          </cell>
          <cell r="AJ461" t="str">
            <v>Normal</v>
          </cell>
          <cell r="AL461" t="str">
            <v>NO</v>
          </cell>
          <cell r="AN461" t="str">
            <v>TUE nuevalinea</v>
          </cell>
          <cell r="AO461" t="str">
            <v>CANAL ONLINE</v>
          </cell>
          <cell r="AP461">
            <v>44943</v>
          </cell>
          <cell r="AR461" t="str">
            <v>FLEXTUENTI_WS414745790</v>
          </cell>
          <cell r="AU461" t="str">
            <v>BTC</v>
          </cell>
          <cell r="AV461">
            <v>0</v>
          </cell>
          <cell r="AW461" t="str">
            <v>LOCAL</v>
          </cell>
          <cell r="AX461" t="e">
            <v>#N/A</v>
          </cell>
          <cell r="AY461" t="str">
            <v>HALFSIM TUENTI PREPAGO NUMERADA $10: 1 und</v>
          </cell>
          <cell r="AZ461" t="str">
            <v>SIMCARD</v>
          </cell>
          <cell r="BA461" t="str">
            <v/>
          </cell>
        </row>
        <row r="462">
          <cell r="A462" t="str">
            <v>414738236</v>
          </cell>
          <cell r="B462" t="str">
            <v>FLEXTUENTI</v>
          </cell>
          <cell r="C462">
            <v>44943</v>
          </cell>
          <cell r="D462" t="str">
            <v>FLEXNET ECUADOR - FLEXTUENTI</v>
          </cell>
          <cell r="E462" t="str">
            <v xml:space="preserve">FERNANDO GUTIERREZ HILL VIA A DAULE KM 8 1/2 ENTRADA A COOPERATIVA JUAN MONTALVO_x000D_
</v>
          </cell>
          <cell r="H462" t="str">
            <v>090606</v>
          </cell>
          <cell r="I462" t="str">
            <v>GUAYAQUIL</v>
          </cell>
          <cell r="J462" t="str">
            <v>GUAYAS</v>
          </cell>
          <cell r="K462" t="str">
            <v>Kimberlyn Michelle Arteaga Rodriguez</v>
          </cell>
          <cell r="L462" t="str">
            <v>TARQUI (GY)  9NO CALLEJON 19B NE MZ 320  V11  6TO PASAJE 3A NE</v>
          </cell>
          <cell r="O462" t="str">
            <v>090503</v>
          </cell>
          <cell r="P462" t="str">
            <v>090503</v>
          </cell>
          <cell r="Q462" t="str">
            <v>GUAYAS_GUAYAQUIL_TARQUI (GY)</v>
          </cell>
          <cell r="R462" t="str">
            <v>414738236</v>
          </cell>
          <cell r="W462" t="str">
            <v>0944079383</v>
          </cell>
          <cell r="X462" t="str">
            <v>0990421011-0998586149</v>
          </cell>
          <cell r="Z462" t="str">
            <v>noboa45@hotmail.com</v>
          </cell>
          <cell r="AA462">
            <v>44943</v>
          </cell>
          <cell r="AD462">
            <v>1</v>
          </cell>
          <cell r="AE462">
            <v>1</v>
          </cell>
          <cell r="AH462" t="str">
            <v>SECTOR SAUCES 6 CASA DE 1 PISO COLOR AMARILLO Y VENTANAS BLANCAS A MEDIA CUADRA DE NEW KIDS DJ SCHOOL</v>
          </cell>
          <cell r="AI462" t="str">
            <v>DESPACHO</v>
          </cell>
          <cell r="AJ462" t="str">
            <v>EXPRESS GYE</v>
          </cell>
          <cell r="AL462" t="str">
            <v>NO</v>
          </cell>
          <cell r="AN462" t="str">
            <v>TUE portabilidad</v>
          </cell>
          <cell r="AO462" t="str">
            <v>CANAL ONLINE</v>
          </cell>
          <cell r="AP462">
            <v>44943</v>
          </cell>
          <cell r="AR462" t="str">
            <v>FLEXTUENTI_414738236</v>
          </cell>
          <cell r="AS462">
            <v>331333</v>
          </cell>
          <cell r="AT462" t="str">
            <v>D40</v>
          </cell>
          <cell r="AU462" t="str">
            <v>BTC</v>
          </cell>
          <cell r="AV462">
            <v>1</v>
          </cell>
          <cell r="AW462" t="str">
            <v>LOCAL</v>
          </cell>
          <cell r="AX462" t="str">
            <v>EN_TRANSITO</v>
          </cell>
          <cell r="AY462" t="str">
            <v>HALFSIM TUENTI PREPAGO PORTABILIDAD: 1 und</v>
          </cell>
          <cell r="AZ462" t="str">
            <v>SIMCARD</v>
          </cell>
          <cell r="BA462" t="str">
            <v/>
          </cell>
        </row>
        <row r="463">
          <cell r="A463" t="str">
            <v>414738241</v>
          </cell>
          <cell r="B463" t="str">
            <v>FLEXTUENTI</v>
          </cell>
          <cell r="C463">
            <v>44943</v>
          </cell>
          <cell r="D463" t="str">
            <v>FLEXNET ECUADOR - FLEXTUENTI</v>
          </cell>
          <cell r="E463" t="str">
            <v xml:space="preserve">FERNANDO GUTIERREZ HILL VIA A DAULE KM 8 1/2 ENTRADA A COOPERATIVA JUAN MONTALVO_x000D_
</v>
          </cell>
          <cell r="H463" t="str">
            <v>090606</v>
          </cell>
          <cell r="I463" t="str">
            <v>GUAYAQUIL</v>
          </cell>
          <cell r="J463" t="str">
            <v>GUAYAS</v>
          </cell>
          <cell r="K463" t="str">
            <v>Matías Alejandro Cevallos Zamora</v>
          </cell>
          <cell r="L463" t="str">
            <v>TARQUI  COOP FLORIDA NORTE  MZ 0024 SOLAR 15  SN</v>
          </cell>
          <cell r="O463" t="str">
            <v>090605</v>
          </cell>
          <cell r="P463" t="str">
            <v>090605</v>
          </cell>
          <cell r="Q463" t="str">
            <v>GUAYAS_GUAYAQUIL_TARQUI</v>
          </cell>
          <cell r="R463" t="str">
            <v>414738241</v>
          </cell>
          <cell r="W463" t="str">
            <v>0956705065</v>
          </cell>
          <cell r="X463" t="str">
            <v>0980871904-0959927394</v>
          </cell>
          <cell r="Z463" t="str">
            <v>allrm781@gmail.com</v>
          </cell>
          <cell r="AA463">
            <v>44943</v>
          </cell>
          <cell r="AD463">
            <v>1</v>
          </cell>
          <cell r="AE463">
            <v>1</v>
          </cell>
          <cell r="AH463" t="str">
            <v>COOP NUEVA ESPERANZA A CINCO CASAS DEL UPC CASA DE DOS PISOS SIN PINTAR CON VENTANA REDONDA VERDE</v>
          </cell>
          <cell r="AI463" t="str">
            <v>DESPACHO</v>
          </cell>
          <cell r="AJ463" t="str">
            <v>EXPRESS GYE</v>
          </cell>
          <cell r="AL463" t="str">
            <v>NO</v>
          </cell>
          <cell r="AN463" t="str">
            <v>TUE portabilidad</v>
          </cell>
          <cell r="AO463" t="str">
            <v>CANAL ONLINE</v>
          </cell>
          <cell r="AP463">
            <v>44943</v>
          </cell>
          <cell r="AR463" t="str">
            <v>FLEXTUENTI_414738241</v>
          </cell>
          <cell r="AS463">
            <v>331339</v>
          </cell>
          <cell r="AT463" t="str">
            <v>D40</v>
          </cell>
          <cell r="AU463" t="str">
            <v>BTC</v>
          </cell>
          <cell r="AV463">
            <v>1</v>
          </cell>
          <cell r="AW463" t="str">
            <v>LOCAL</v>
          </cell>
          <cell r="AX463" t="str">
            <v>EN_TRANSITO</v>
          </cell>
          <cell r="AY463" t="str">
            <v>HALFSIM TUENTI PREPAGO PORTABILIDAD: 1 und</v>
          </cell>
          <cell r="AZ463" t="str">
            <v>SIMCARD</v>
          </cell>
          <cell r="BA463" t="str">
            <v/>
          </cell>
        </row>
        <row r="464">
          <cell r="A464" t="str">
            <v>414738312</v>
          </cell>
          <cell r="B464" t="str">
            <v>FLEXTUENTI</v>
          </cell>
          <cell r="C464">
            <v>44943</v>
          </cell>
          <cell r="D464" t="str">
            <v>FLEXNET ECUADOR - FLEXTUENTI</v>
          </cell>
          <cell r="E464" t="str">
            <v xml:space="preserve">FERNANDO GUTIERREZ HILL VIA A DAULE KM 8 1/2 ENTRADA A COOPERATIVA JUAN MONTALVO_x000D_
</v>
          </cell>
          <cell r="H464" t="str">
            <v>090606</v>
          </cell>
          <cell r="I464" t="str">
            <v>GUAYAQUIL</v>
          </cell>
          <cell r="J464" t="str">
            <v>GUAYAS</v>
          </cell>
          <cell r="K464" t="str">
            <v>Wendy Pinto</v>
          </cell>
          <cell r="L464" t="str">
            <v>ROCA  CALLE GABRIEL JOSE DE LUQUE 632 ROCAFUERTE BOYACA</v>
          </cell>
          <cell r="O464" t="str">
            <v>090307</v>
          </cell>
          <cell r="P464" t="str">
            <v>090307</v>
          </cell>
          <cell r="Q464" t="str">
            <v>GUAYAS_GUAYAQUIL_ROCA</v>
          </cell>
          <cell r="R464" t="str">
            <v>414738312</v>
          </cell>
          <cell r="W464" t="str">
            <v>0921075172</v>
          </cell>
          <cell r="X464" t="str">
            <v>0991279399-0958704032</v>
          </cell>
          <cell r="Z464" t="str">
            <v>wendypintodemontalvo@gmail.com</v>
          </cell>
          <cell r="AA464">
            <v>44943</v>
          </cell>
          <cell r="AD464">
            <v>1</v>
          </cell>
          <cell r="AE464">
            <v>1</v>
          </cell>
          <cell r="AH464" t="str">
            <v>SECTOR CENTRO JUNTO A SUPER EXITO ENTREGAR EN  FERCHED CIA LTDA SOLICITA QUE SE ENTREGUE A PARTIR DE LAS  10 EN ADELANTE</v>
          </cell>
          <cell r="AI464" t="str">
            <v>DESPACHO</v>
          </cell>
          <cell r="AJ464" t="str">
            <v>EXPRESS GYE</v>
          </cell>
          <cell r="AL464" t="str">
            <v>NO</v>
          </cell>
          <cell r="AN464" t="str">
            <v>TUE portabilidad</v>
          </cell>
          <cell r="AO464" t="str">
            <v>CANAL ONLINE</v>
          </cell>
          <cell r="AP464">
            <v>44943</v>
          </cell>
          <cell r="AR464" t="str">
            <v>FLEXTUENTI_414738312</v>
          </cell>
          <cell r="AS464">
            <v>331336</v>
          </cell>
          <cell r="AT464" t="str">
            <v>D40</v>
          </cell>
          <cell r="AU464" t="str">
            <v>BTC</v>
          </cell>
          <cell r="AV464">
            <v>1</v>
          </cell>
          <cell r="AW464" t="str">
            <v>LOCAL</v>
          </cell>
          <cell r="AX464" t="str">
            <v>EN_TRANSITO</v>
          </cell>
          <cell r="AY464" t="str">
            <v>HALFSIM TUENTI PREPAGO PORTABILIDAD: 1 und</v>
          </cell>
          <cell r="AZ464" t="str">
            <v>SIMCARD</v>
          </cell>
          <cell r="BA464" t="str">
            <v/>
          </cell>
        </row>
        <row r="465">
          <cell r="A465" t="str">
            <v>414738385</v>
          </cell>
          <cell r="B465" t="str">
            <v>FLEXTUENTI</v>
          </cell>
          <cell r="C465">
            <v>44943</v>
          </cell>
          <cell r="D465" t="str">
            <v>FLEXNET ECUADOR - FLEXTUENTI</v>
          </cell>
          <cell r="E465" t="str">
            <v xml:space="preserve">FERNANDO GUTIERREZ HILL VIA A DAULE KM 8 1/2 ENTRADA A COOPERATIVA JUAN MONTALVO_x000D_
</v>
          </cell>
          <cell r="H465" t="str">
            <v>090606</v>
          </cell>
          <cell r="I465" t="str">
            <v>GUAYAQUIL</v>
          </cell>
          <cell r="J465" t="str">
            <v>GUAYAS</v>
          </cell>
          <cell r="K465" t="str">
            <v>Sacarias Peralta</v>
          </cell>
          <cell r="L465" t="str">
            <v>TARQUI (GY)  AV 1D NE MZ 456F   V24  4TO PASEO 19A NE</v>
          </cell>
          <cell r="O465" t="str">
            <v>090502</v>
          </cell>
          <cell r="P465" t="str">
            <v>090502</v>
          </cell>
          <cell r="Q465" t="str">
            <v>GUAYAS_GUAYAQUIL_TARQUI (GY)</v>
          </cell>
          <cell r="R465" t="str">
            <v>414738385</v>
          </cell>
          <cell r="W465" t="str">
            <v>0905929055</v>
          </cell>
          <cell r="X465" t="str">
            <v>0964187404-0983417280</v>
          </cell>
          <cell r="Z465" t="str">
            <v>juanmapg@outlook.com</v>
          </cell>
          <cell r="AA465">
            <v>44943</v>
          </cell>
          <cell r="AD465">
            <v>1</v>
          </cell>
          <cell r="AE465">
            <v>1</v>
          </cell>
          <cell r="AH465" t="str">
            <v>SECTOR SAUCES 8 CASA DE 1 PISO  CON CERRAMIENTO DE BLOQUES EN LA ESQUINA TIENDA VANESSITA INGRESANDO POR PAULAS NAILS Y COSMETICS</v>
          </cell>
          <cell r="AI465" t="str">
            <v>DESPACHO</v>
          </cell>
          <cell r="AJ465" t="str">
            <v>EXPRESS GYE</v>
          </cell>
          <cell r="AL465" t="str">
            <v>NO</v>
          </cell>
          <cell r="AN465" t="str">
            <v>TUE portabilidad</v>
          </cell>
          <cell r="AO465" t="str">
            <v>CANAL ONLINE</v>
          </cell>
          <cell r="AP465">
            <v>44943</v>
          </cell>
          <cell r="AR465" t="str">
            <v>FLEXTUENTI_414738385</v>
          </cell>
          <cell r="AS465">
            <v>331334</v>
          </cell>
          <cell r="AT465" t="str">
            <v>D40</v>
          </cell>
          <cell r="AU465" t="str">
            <v>BTC</v>
          </cell>
          <cell r="AV465">
            <v>1</v>
          </cell>
          <cell r="AW465" t="str">
            <v>LOCAL</v>
          </cell>
          <cell r="AX465" t="str">
            <v>EN_TRANSITO</v>
          </cell>
          <cell r="AY465" t="str">
            <v>HALFSIM TUENTI PREPAGO PORTABILIDAD: 1 und</v>
          </cell>
          <cell r="AZ465" t="str">
            <v>SIMCARD</v>
          </cell>
          <cell r="BA465" t="str">
            <v/>
          </cell>
        </row>
        <row r="466">
          <cell r="A466" t="str">
            <v>414738426</v>
          </cell>
          <cell r="B466" t="str">
            <v>FLEXTUENTI</v>
          </cell>
          <cell r="C466">
            <v>44943</v>
          </cell>
          <cell r="D466" t="str">
            <v>FLEXNET ECUADOR - FLEXTUENTI</v>
          </cell>
          <cell r="E466" t="str">
            <v xml:space="preserve">FERNANDO GUTIERREZ HILL VIA A DAULE KM 8 1/2 ENTRADA A COOPERATIVA JUAN MONTALVO_x000D_
</v>
          </cell>
          <cell r="H466" t="str">
            <v>090606</v>
          </cell>
          <cell r="I466" t="str">
            <v>GUAYAQUIL</v>
          </cell>
          <cell r="J466" t="str">
            <v>GUAYAS</v>
          </cell>
          <cell r="K466" t="str">
            <v>Javier Vélez</v>
          </cell>
          <cell r="L466" t="str">
            <v>CARBO CALLE 15NO  MZ 1053 SOLAR  2   ZARA CHACON ZUNIGA</v>
          </cell>
          <cell r="O466" t="str">
            <v>090601</v>
          </cell>
          <cell r="P466" t="str">
            <v>090601</v>
          </cell>
          <cell r="Q466" t="str">
            <v>GUAYAS_GUAYAQUIL_CARBO</v>
          </cell>
          <cell r="R466" t="str">
            <v>414738426</v>
          </cell>
          <cell r="W466" t="str">
            <v>0925953101</v>
          </cell>
          <cell r="X466" t="str">
            <v>0986183706-0986183706</v>
          </cell>
          <cell r="Z466" t="str">
            <v>jvelez91@hotmail.es</v>
          </cell>
          <cell r="AA466">
            <v>44943</v>
          </cell>
          <cell r="AD466">
            <v>1</v>
          </cell>
          <cell r="AE466">
            <v>1</v>
          </cell>
          <cell r="AH466" t="str">
            <v>SECTOR URDERO 2  JUNTO A DENTAL CARE SOLUTION CASA ESQUINERA DE 2 PISOS COLOR BEIGE</v>
          </cell>
          <cell r="AI466" t="str">
            <v>DESPACHO</v>
          </cell>
          <cell r="AJ466" t="str">
            <v>EXPRESS GYE</v>
          </cell>
          <cell r="AL466" t="str">
            <v>NO</v>
          </cell>
          <cell r="AN466" t="str">
            <v>TUE portabilidad</v>
          </cell>
          <cell r="AO466" t="str">
            <v>CANAL ONLINE</v>
          </cell>
          <cell r="AP466">
            <v>44943</v>
          </cell>
          <cell r="AR466" t="str">
            <v>FLEXTUENTI_414738426</v>
          </cell>
          <cell r="AS466">
            <v>331338</v>
          </cell>
          <cell r="AT466" t="str">
            <v>D40</v>
          </cell>
          <cell r="AU466" t="str">
            <v>BTC</v>
          </cell>
          <cell r="AV466">
            <v>1</v>
          </cell>
          <cell r="AW466" t="str">
            <v>LOCAL</v>
          </cell>
          <cell r="AX466" t="str">
            <v>EN_TRANSITO</v>
          </cell>
          <cell r="AY466" t="str">
            <v>HALFSIM TUENTI PREPAGO PORTABILIDAD: 1 und</v>
          </cell>
          <cell r="AZ466" t="str">
            <v>SIMCARD</v>
          </cell>
          <cell r="BA466" t="str">
            <v/>
          </cell>
        </row>
        <row r="467">
          <cell r="A467" t="str">
            <v>414738473</v>
          </cell>
          <cell r="B467" t="str">
            <v>FLEXTUENTI</v>
          </cell>
          <cell r="C467">
            <v>44943</v>
          </cell>
          <cell r="D467" t="str">
            <v>FLEXNET ECUADOR - FLEXTUENTI</v>
          </cell>
          <cell r="E467" t="str">
            <v xml:space="preserve">FERNANDO GUTIERREZ HILL VIA A DAULE KM 8 1/2 ENTRADA A COOPERATIVA JUAN MONTALVO_x000D_
</v>
          </cell>
          <cell r="H467" t="str">
            <v>090606</v>
          </cell>
          <cell r="I467" t="str">
            <v>GUAYAQUIL</v>
          </cell>
          <cell r="J467" t="str">
            <v>GUAYAS</v>
          </cell>
          <cell r="K467" t="str">
            <v>Vicente Almeida</v>
          </cell>
          <cell r="L467" t="str">
            <v>XIMENA CALLE 7MO CALLEJON 48 SE MZ D18 SOLAR  18  5TO PASAJE 10 S E</v>
          </cell>
          <cell r="O467" t="str">
            <v>090108</v>
          </cell>
          <cell r="P467" t="str">
            <v>090108</v>
          </cell>
          <cell r="Q467" t="str">
            <v>GUAYAS_GUAYAQUIL_XIMENA</v>
          </cell>
          <cell r="R467" t="str">
            <v>414738473</v>
          </cell>
          <cell r="W467" t="str">
            <v>0907168140</v>
          </cell>
          <cell r="X467" t="str">
            <v>0983490911-0994062449</v>
          </cell>
          <cell r="Z467" t="str">
            <v>maestrovicente@yahoo.com.ar</v>
          </cell>
          <cell r="AA467">
            <v>44943</v>
          </cell>
          <cell r="AD467">
            <v>1</v>
          </cell>
          <cell r="AE467">
            <v>1</v>
          </cell>
          <cell r="AH467" t="str">
            <v>SECTOR PRADERA 2 ENTREGAR EN LA CENTRO EDUCATIVO INFANTIL MERCEDES GONZALEZ DE MOSCOSOJUNTO AL COLEGIO NACIONAL MIXTO DR JOSE VICENTE TRUJILLO VA A RECIBIR  SRTA ANGELICA ALMEIDA HIJA  SOLICITA QUE SE ENTREGUE ANTES DE  LAS 12</v>
          </cell>
          <cell r="AI467" t="str">
            <v>DESPACHO</v>
          </cell>
          <cell r="AJ467" t="str">
            <v>EXPRESS GYE</v>
          </cell>
          <cell r="AL467" t="str">
            <v>NO</v>
          </cell>
          <cell r="AN467" t="str">
            <v>TUE portabilidad</v>
          </cell>
          <cell r="AO467" t="str">
            <v>CANAL ONLINE</v>
          </cell>
          <cell r="AP467">
            <v>44943</v>
          </cell>
          <cell r="AR467" t="str">
            <v>FLEXTUENTI_414738473</v>
          </cell>
          <cell r="AS467">
            <v>331335</v>
          </cell>
          <cell r="AT467" t="str">
            <v>D40</v>
          </cell>
          <cell r="AU467" t="str">
            <v>BTC</v>
          </cell>
          <cell r="AV467">
            <v>1</v>
          </cell>
          <cell r="AW467" t="str">
            <v>LOCAL</v>
          </cell>
          <cell r="AX467" t="str">
            <v>EN_TRANSITO</v>
          </cell>
          <cell r="AY467" t="str">
            <v>HALFSIM TUENTI PREPAGO PORTABILIDAD: 1 und</v>
          </cell>
          <cell r="AZ467" t="str">
            <v>SIMCARD</v>
          </cell>
          <cell r="BA467" t="str">
            <v/>
          </cell>
        </row>
        <row r="468">
          <cell r="A468" t="str">
            <v>414745743</v>
          </cell>
          <cell r="B468" t="str">
            <v>FLEXTUENTI</v>
          </cell>
          <cell r="C468">
            <v>44943</v>
          </cell>
          <cell r="D468" t="str">
            <v>FLEXNET ECUADOR - FLEXTUENTI</v>
          </cell>
          <cell r="E468" t="str">
            <v xml:space="preserve">FERNANDO GUTIERREZ HILL VIA A DAULE KM 8 1/2 ENTRADA A COOPERATIVA JUAN MONTALVO_x000D_
</v>
          </cell>
          <cell r="H468" t="str">
            <v>090606</v>
          </cell>
          <cell r="I468" t="str">
            <v>GUAYAQUIL</v>
          </cell>
          <cell r="J468" t="str">
            <v>GUAYAS</v>
          </cell>
          <cell r="K468" t="str">
            <v>Edward Sanchez</v>
          </cell>
          <cell r="L468" t="str">
            <v>TARQUI  AV CARLOS JULIO AROSEMENA  SN AV 9 DE OCTUBRE</v>
          </cell>
          <cell r="O468" t="str">
            <v>090615</v>
          </cell>
          <cell r="P468" t="str">
            <v>090615</v>
          </cell>
          <cell r="Q468" t="str">
            <v>GUAYAS_GUAYAQUIL_TARQUI</v>
          </cell>
          <cell r="R468" t="str">
            <v>414745743</v>
          </cell>
          <cell r="W468" t="str">
            <v>0925478828</v>
          </cell>
          <cell r="X468" t="str">
            <v>0961948681-0983969987</v>
          </cell>
          <cell r="Z468" t="str">
            <v>edwardsanchezz1948@hotmail.com</v>
          </cell>
          <cell r="AA468">
            <v>44943</v>
          </cell>
          <cell r="AD468">
            <v>1</v>
          </cell>
          <cell r="AE468">
            <v>1</v>
          </cell>
          <cell r="AH468" t="str">
            <v>SECTOR NORTE UNIVERSIDAD CATOLICA SANTIAGO DE GUAYAQUIL FACULTAD DE ESPECIALIDADES EMPRESARIALES</v>
          </cell>
          <cell r="AI468" t="str">
            <v>DESPACHO</v>
          </cell>
          <cell r="AJ468" t="str">
            <v>EXPRESS GYE</v>
          </cell>
          <cell r="AL468" t="str">
            <v>NO</v>
          </cell>
          <cell r="AN468" t="str">
            <v>TUE portabilidad</v>
          </cell>
          <cell r="AO468" t="str">
            <v>CANAL ONLINE</v>
          </cell>
          <cell r="AP468">
            <v>44943</v>
          </cell>
          <cell r="AR468" t="str">
            <v>FLEXTUENTI_414745743</v>
          </cell>
          <cell r="AS468">
            <v>331337</v>
          </cell>
          <cell r="AT468" t="str">
            <v>D40</v>
          </cell>
          <cell r="AU468" t="str">
            <v>BTC</v>
          </cell>
          <cell r="AV468">
            <v>1</v>
          </cell>
          <cell r="AW468" t="str">
            <v>LOCAL</v>
          </cell>
          <cell r="AX468" t="str">
            <v>EN_TRANSITO</v>
          </cell>
          <cell r="AY468" t="str">
            <v>HALFSIM TUENTI PREPAGO PORTABILIDAD: 1 und</v>
          </cell>
          <cell r="AZ468" t="str">
            <v>SIMCARD</v>
          </cell>
          <cell r="BA468" t="str">
            <v/>
          </cell>
        </row>
        <row r="469">
          <cell r="A469" t="str">
            <v>414745789</v>
          </cell>
          <cell r="B469" t="str">
            <v>FLEXTUENTI</v>
          </cell>
          <cell r="C469">
            <v>44943</v>
          </cell>
          <cell r="D469" t="str">
            <v>FLEXNET ECUADOR - FLEXTUENTI</v>
          </cell>
          <cell r="E469" t="str">
            <v xml:space="preserve">FERNANDO GUTIERREZ HILL VIA A DAULE KM 8 1/2 ENTRADA A COOPERATIVA JUAN MONTALVO_x000D_
</v>
          </cell>
          <cell r="H469" t="str">
            <v>090606</v>
          </cell>
          <cell r="I469" t="str">
            <v>GUAYAQUIL</v>
          </cell>
          <cell r="J469" t="str">
            <v>GUAYAS</v>
          </cell>
          <cell r="K469" t="str">
            <v>JORGE WALTER ALBAN HINOJOSA</v>
          </cell>
          <cell r="L469" t="str">
            <v>TARQUI (GY)  CALLE 11AVO CALLEJON 20A  MZ143   V 5  1ERA PEATONAL 3A NE</v>
          </cell>
          <cell r="O469" t="str">
            <v>090509</v>
          </cell>
          <cell r="P469" t="str">
            <v>090509</v>
          </cell>
          <cell r="Q469" t="str">
            <v>GUAYAS_GUAYAQUIL_TARQUI (GY)</v>
          </cell>
          <cell r="R469" t="str">
            <v>414745789</v>
          </cell>
          <cell r="W469" t="str">
            <v>0922679212</v>
          </cell>
          <cell r="X469" t="str">
            <v>0993815421-0979850718</v>
          </cell>
          <cell r="Z469" t="str">
            <v>tjojo_22@hotmail.com</v>
          </cell>
          <cell r="AA469">
            <v>44943</v>
          </cell>
          <cell r="AD469">
            <v>1</v>
          </cell>
          <cell r="AE469">
            <v>1</v>
          </cell>
          <cell r="AH469" t="str">
            <v>CDLA GUAYACANES CASA DE 1 PISO COLOR MELON CON BLANCO CON PORTON BLANCO A UNA CUADRA DE LA TRIBU RESTOBAR</v>
          </cell>
          <cell r="AI469" t="str">
            <v>DESPACHO</v>
          </cell>
          <cell r="AJ469" t="str">
            <v>EXPRESS GYE</v>
          </cell>
          <cell r="AL469" t="str">
            <v>NO</v>
          </cell>
          <cell r="AN469" t="str">
            <v>TUE portabilidad</v>
          </cell>
          <cell r="AO469" t="str">
            <v>CANAL ONLINE</v>
          </cell>
          <cell r="AP469">
            <v>44943</v>
          </cell>
          <cell r="AR469" t="str">
            <v>FLEXTUENTI_414745789</v>
          </cell>
          <cell r="AS469">
            <v>331340</v>
          </cell>
          <cell r="AT469" t="str">
            <v>D40</v>
          </cell>
          <cell r="AU469" t="str">
            <v>BTC</v>
          </cell>
          <cell r="AV469">
            <v>1</v>
          </cell>
          <cell r="AW469" t="str">
            <v>LOCAL</v>
          </cell>
          <cell r="AX469" t="str">
            <v>EN_PROCESO</v>
          </cell>
          <cell r="AY469" t="str">
            <v>HALFSIM TUENTI PREPAGO PORTABILIDAD: 1 und</v>
          </cell>
          <cell r="AZ469" t="str">
            <v>SIMCARD</v>
          </cell>
          <cell r="BA469" t="str">
            <v/>
          </cell>
        </row>
        <row r="470">
          <cell r="A470" t="str">
            <v>414738539</v>
          </cell>
          <cell r="B470" t="str">
            <v>FLEXTUENTI</v>
          </cell>
          <cell r="C470">
            <v>44944</v>
          </cell>
          <cell r="D470" t="str">
            <v>FLEXNET ECUADOR - FLEXTUENTI</v>
          </cell>
          <cell r="E470" t="str">
            <v>CALLE 28 DE JUNIO S/N Y GARCIA MORENO ENTRADA LLANO GRANDE</v>
          </cell>
          <cell r="H470" t="str">
            <v>170208</v>
          </cell>
          <cell r="I470" t="str">
            <v>QUITO</v>
          </cell>
          <cell r="J470" t="str">
            <v>PICHINCHA</v>
          </cell>
          <cell r="K470" t="str">
            <v>Romel Danilo Rivera Abad</v>
          </cell>
          <cell r="L470" t="str">
            <v>COTOCOLLAO CALLE AGUA CLARA  OE4  219 EL MANANTIAL</v>
          </cell>
          <cell r="O470" t="str">
            <v>170303</v>
          </cell>
          <cell r="P470" t="str">
            <v>170303</v>
          </cell>
          <cell r="Q470" t="str">
            <v>PICHINCHA_QUITO_COTOCOLLAO</v>
          </cell>
          <cell r="R470" t="str">
            <v>414738539</v>
          </cell>
          <cell r="W470" t="str">
            <v>1103975056</v>
          </cell>
          <cell r="X470" t="str">
            <v>0987587676-0997983120</v>
          </cell>
          <cell r="Z470" t="str">
            <v>danilorivera1987@gmail.com</v>
          </cell>
          <cell r="AA470">
            <v>44944</v>
          </cell>
          <cell r="AD470">
            <v>1</v>
          </cell>
          <cell r="AE470">
            <v>1</v>
          </cell>
          <cell r="AH470" t="str">
            <v>SECTOR LA OFELIA EN CASA DE 2 PISOS COLOR BLANCA A TRAS DEL MEGA SANTA MARIA  OFELIA</v>
          </cell>
          <cell r="AI470" t="str">
            <v>DESPACHO</v>
          </cell>
          <cell r="AJ470" t="str">
            <v>Normal</v>
          </cell>
          <cell r="AL470" t="str">
            <v>NO</v>
          </cell>
          <cell r="AN470" t="str">
            <v>TUE portabilidad</v>
          </cell>
          <cell r="AO470" t="str">
            <v>CANAL ONLINE</v>
          </cell>
          <cell r="AP470">
            <v>44944</v>
          </cell>
          <cell r="AR470" t="str">
            <v>FLEXTUENTI_414738539</v>
          </cell>
          <cell r="AU470" t="str">
            <v>BTC</v>
          </cell>
          <cell r="AV470">
            <v>0</v>
          </cell>
          <cell r="AW470" t="str">
            <v>LOCAL</v>
          </cell>
          <cell r="AX470" t="e">
            <v>#N/A</v>
          </cell>
          <cell r="AY470" t="str">
            <v>HALFSIM TUENTI PREPAGO PORTABILIDAD: 1 und</v>
          </cell>
          <cell r="AZ470" t="str">
            <v>SIMCARD</v>
          </cell>
          <cell r="BA470" t="str">
            <v/>
          </cell>
        </row>
        <row r="471">
          <cell r="A471" t="str">
            <v>414738548</v>
          </cell>
          <cell r="B471" t="str">
            <v>FLEXTUENTI</v>
          </cell>
          <cell r="C471">
            <v>44944</v>
          </cell>
          <cell r="D471" t="str">
            <v>FLEXNET ECUADOR - FLEXTUENTI</v>
          </cell>
          <cell r="E471" t="str">
            <v>CALLE 28 DE JUNIO S/N Y GARCIA MORENO ENTRADA LLANO GRANDE</v>
          </cell>
          <cell r="H471" t="str">
            <v>170208</v>
          </cell>
          <cell r="I471" t="str">
            <v>QUITO</v>
          </cell>
          <cell r="J471" t="str">
            <v>PICHINCHA</v>
          </cell>
          <cell r="K471" t="str">
            <v>Segundo Anronio Rosero Chiriguayo</v>
          </cell>
          <cell r="L471" t="str">
            <v>FEBRES CORDERO ELOY ALFARO  1002 BRASIL</v>
          </cell>
          <cell r="O471" t="str">
            <v>090308</v>
          </cell>
          <cell r="P471" t="str">
            <v>090308</v>
          </cell>
          <cell r="Q471" t="str">
            <v>GUAYAS_GUAYAQUIL_FEBRES CORDERO</v>
          </cell>
          <cell r="R471" t="str">
            <v>414738548</v>
          </cell>
          <cell r="W471" t="str">
            <v>1202082226</v>
          </cell>
          <cell r="X471" t="str">
            <v>0962936799-0999935990</v>
          </cell>
          <cell r="Z471" t="str">
            <v>rockstrom2015@outlook.com</v>
          </cell>
          <cell r="AA471">
            <v>44944</v>
          </cell>
          <cell r="AD471">
            <v>1</v>
          </cell>
          <cell r="AE471">
            <v>1</v>
          </cell>
          <cell r="AH471" t="str">
            <v>SECTOR  DE LA PROVIDENCIA DIAGONAL A LA UNIDAD EDUCATIVA PARTICULAR DE LA PROVIDENCIA   CASA BEIGE CON CELESTE DE 2 PISOS  CLIENTE SOLICITA QUE SE LE ENTREGUE EL DIA DE MAÃ?ANA POR MOTIVOS DE VIAJE</v>
          </cell>
          <cell r="AI471" t="str">
            <v>DESPACHO</v>
          </cell>
          <cell r="AJ471" t="str">
            <v>Normal</v>
          </cell>
          <cell r="AL471" t="str">
            <v>NO</v>
          </cell>
          <cell r="AN471" t="str">
            <v>TUE portabilidad</v>
          </cell>
          <cell r="AO471" t="str">
            <v>CANAL ONLINE</v>
          </cell>
          <cell r="AP471">
            <v>44944</v>
          </cell>
          <cell r="AR471" t="str">
            <v>FLEXTUENTI_414738548</v>
          </cell>
          <cell r="AU471" t="str">
            <v>BTC</v>
          </cell>
          <cell r="AV471">
            <v>0</v>
          </cell>
          <cell r="AW471" t="str">
            <v>LOCAL</v>
          </cell>
          <cell r="AX471" t="e">
            <v>#N/A</v>
          </cell>
          <cell r="AY471" t="str">
            <v>HALFSIM TUENTI PREPAGO PORTABILIDAD: 1 und</v>
          </cell>
          <cell r="AZ471" t="str">
            <v>SIMCARD</v>
          </cell>
          <cell r="BA471" t="str">
            <v/>
          </cell>
        </row>
        <row r="472">
          <cell r="A472" t="str">
            <v>414738562</v>
          </cell>
          <cell r="B472" t="str">
            <v>FLEXTUENTI</v>
          </cell>
          <cell r="C472">
            <v>44944</v>
          </cell>
          <cell r="D472" t="str">
            <v>FLEXNET ECUADOR - FLEXTUENTI</v>
          </cell>
          <cell r="E472" t="str">
            <v>CALLE 28 DE JUNIO S/N Y GARCIA MORENO ENTRADA LLANO GRANDE</v>
          </cell>
          <cell r="H472" t="str">
            <v>170208</v>
          </cell>
          <cell r="I472" t="str">
            <v>QUITO</v>
          </cell>
          <cell r="J472" t="str">
            <v>PICHINCHA</v>
          </cell>
          <cell r="K472" t="str">
            <v>LUIS EDUARDO MOROCHO CEDEÑO</v>
          </cell>
          <cell r="L472" t="str">
            <v>ROSA ZARATE CALLE 24 DE MAYO  SN GUSTAVO BECERRA</v>
          </cell>
          <cell r="O472" t="str">
            <v>080401</v>
          </cell>
          <cell r="P472" t="str">
            <v>080401</v>
          </cell>
          <cell r="Q472" t="str">
            <v>ESMERALDAS_QUININDE_ROSA ZARATE</v>
          </cell>
          <cell r="R472" t="str">
            <v>414738562</v>
          </cell>
          <cell r="W472" t="str">
            <v>1316473923</v>
          </cell>
          <cell r="X472" t="str">
            <v>0960001694-0960001694</v>
          </cell>
          <cell r="Z472" t="str">
            <v>luisedumoce@gmail.com</v>
          </cell>
          <cell r="AA472">
            <v>44944</v>
          </cell>
          <cell r="AD472">
            <v>1</v>
          </cell>
          <cell r="AE472">
            <v>1</v>
          </cell>
          <cell r="AH472" t="str">
            <v>SECTOR CENTRO ENTREGA EN EDIFICIO DE 4 PISOS  COLOR CAFE FRENTE DE LA CEVICHERÃA ATOLON  CLIENTE ESTA EN TERCER PISO PIDE QUE LE LLAME ANTES DE LA  ENTREGA Y EN EL TRANSCURSO DE LA TARDE POR FAVOR</v>
          </cell>
          <cell r="AI472" t="str">
            <v>DESPACHO</v>
          </cell>
          <cell r="AJ472" t="str">
            <v>Normal</v>
          </cell>
          <cell r="AL472" t="str">
            <v>NO</v>
          </cell>
          <cell r="AN472" t="str">
            <v>TUE portabilidad</v>
          </cell>
          <cell r="AO472" t="str">
            <v>CANAL ONLINE</v>
          </cell>
          <cell r="AP472">
            <v>44944</v>
          </cell>
          <cell r="AR472" t="str">
            <v>FLEXTUENTI_414738562</v>
          </cell>
          <cell r="AU472" t="str">
            <v>BTC</v>
          </cell>
          <cell r="AV472">
            <v>0</v>
          </cell>
          <cell r="AW472" t="str">
            <v>PROVINCIAL</v>
          </cell>
          <cell r="AX472" t="e">
            <v>#N/A</v>
          </cell>
          <cell r="AY472" t="str">
            <v>HALFSIM TUENTI PREPAGO PORTABILIDAD: 1 und</v>
          </cell>
          <cell r="AZ472" t="str">
            <v>SIMCARD</v>
          </cell>
          <cell r="BA472" t="str">
            <v/>
          </cell>
        </row>
        <row r="473">
          <cell r="A473" t="str">
            <v>414738564</v>
          </cell>
          <cell r="B473" t="str">
            <v>FLEXTUENTI</v>
          </cell>
          <cell r="C473">
            <v>44944</v>
          </cell>
          <cell r="D473" t="str">
            <v>FLEXNET ECUADOR - FLEXTUENTI</v>
          </cell>
          <cell r="E473" t="str">
            <v>CALLE 28 DE JUNIO S/N Y GARCIA MORENO ENTRADA LLANO GRANDE</v>
          </cell>
          <cell r="H473" t="str">
            <v>170208</v>
          </cell>
          <cell r="I473" t="str">
            <v>QUITO</v>
          </cell>
          <cell r="J473" t="str">
            <v>PICHINCHA</v>
          </cell>
          <cell r="K473" t="str">
            <v>Patricio Rodriguez</v>
          </cell>
          <cell r="L473" t="str">
            <v>MALDONADO   CALLE MEXICO 18  37 MARIANA DE JESUS</v>
          </cell>
          <cell r="O473" t="str">
            <v>060103</v>
          </cell>
          <cell r="P473" t="str">
            <v>060103</v>
          </cell>
          <cell r="Q473" t="str">
            <v>CHIMBORAZO_RIOBAMBA_MALDONADO</v>
          </cell>
          <cell r="R473" t="str">
            <v>414738564</v>
          </cell>
          <cell r="W473" t="str">
            <v>0603313404</v>
          </cell>
          <cell r="X473" t="str">
            <v>0984942246-0969012396</v>
          </cell>
          <cell r="Z473" t="str">
            <v>caballito_pato@hotmail.com</v>
          </cell>
          <cell r="AA473">
            <v>44944</v>
          </cell>
          <cell r="AD473">
            <v>1</v>
          </cell>
          <cell r="AE473">
            <v>1</v>
          </cell>
          <cell r="AH473" t="str">
            <v>SECTOR  LA TRINIDAD EN CASA 1 PISO COLOR VERDE A CUADRA Y MEDIA PARQUE LAS FLORES FRENTE A CASA 3 PISOS COLOR AMARILLA</v>
          </cell>
          <cell r="AI473" t="str">
            <v>DESPACHO</v>
          </cell>
          <cell r="AJ473" t="str">
            <v>Normal</v>
          </cell>
          <cell r="AL473" t="str">
            <v>NO</v>
          </cell>
          <cell r="AN473" t="str">
            <v>TUE portabilidad</v>
          </cell>
          <cell r="AO473" t="str">
            <v>CANAL ONLINE</v>
          </cell>
          <cell r="AP473">
            <v>44944</v>
          </cell>
          <cell r="AR473" t="str">
            <v>FLEXTUENTI_414738564</v>
          </cell>
          <cell r="AU473" t="str">
            <v>BTC</v>
          </cell>
          <cell r="AV473">
            <v>0</v>
          </cell>
          <cell r="AW473" t="str">
            <v>PROVINCIAL</v>
          </cell>
          <cell r="AX473" t="e">
            <v>#N/A</v>
          </cell>
          <cell r="AY473" t="str">
            <v>HALFSIM TUENTI PREPAGO PORTABILIDAD: 1 und</v>
          </cell>
          <cell r="AZ473" t="str">
            <v>SIMCARD</v>
          </cell>
          <cell r="BA473" t="str">
            <v/>
          </cell>
        </row>
        <row r="474">
          <cell r="A474" t="str">
            <v>414745848</v>
          </cell>
          <cell r="B474" t="str">
            <v>FLEXTUENTI</v>
          </cell>
          <cell r="C474">
            <v>44944</v>
          </cell>
          <cell r="D474" t="str">
            <v>FLEXNET ECUADOR - FLEXTUENTI</v>
          </cell>
          <cell r="E474" t="str">
            <v>CALLE 28 DE JUNIO S/N Y GARCIA MORENO ENTRADA LLANO GRANDE</v>
          </cell>
          <cell r="H474" t="str">
            <v>170208</v>
          </cell>
          <cell r="I474" t="str">
            <v>QUITO</v>
          </cell>
          <cell r="J474" t="str">
            <v>PICHINCHA</v>
          </cell>
          <cell r="K474" t="str">
            <v>Steven Bolaños</v>
          </cell>
          <cell r="L474" t="str">
            <v>CHILLOGALLO    CALLE CARLOS BONILLA  SN CALLE ERNESTO ALBAN</v>
          </cell>
          <cell r="O474" t="str">
            <v>170707</v>
          </cell>
          <cell r="P474" t="str">
            <v>170707</v>
          </cell>
          <cell r="Q474" t="str">
            <v>PICHINCHA_QUITO_CHILLOGALLO</v>
          </cell>
          <cell r="R474" t="str">
            <v>414745848</v>
          </cell>
          <cell r="W474" t="str">
            <v>1753385705</v>
          </cell>
          <cell r="X474" t="str">
            <v>0983757042-0984318970</v>
          </cell>
          <cell r="Z474" t="str">
            <v>raidercore1720@gmail.com</v>
          </cell>
          <cell r="AA474">
            <v>44944</v>
          </cell>
          <cell r="AD474">
            <v>1</v>
          </cell>
          <cell r="AE474">
            <v>1</v>
          </cell>
          <cell r="AH474" t="str">
            <v>SECTOR PALERMO FRENTE A LOS CONJUNTOS PALERMO FERRARA 1 ENTREGA EN CASA DE 2 PISOS COLOR BLANCA PLANTA BAJA PANADERIA TUNGURAHUA</v>
          </cell>
          <cell r="AI474" t="str">
            <v>DESPACHO</v>
          </cell>
          <cell r="AJ474" t="str">
            <v>Normal</v>
          </cell>
          <cell r="AL474" t="str">
            <v>NO</v>
          </cell>
          <cell r="AN474" t="str">
            <v>TUE portabilidad</v>
          </cell>
          <cell r="AO474" t="str">
            <v>CANAL ONLINE</v>
          </cell>
          <cell r="AP474">
            <v>44944</v>
          </cell>
          <cell r="AR474" t="str">
            <v>FLEXTUENTI_414745848</v>
          </cell>
          <cell r="AU474" t="str">
            <v>BTC</v>
          </cell>
          <cell r="AV474">
            <v>0</v>
          </cell>
          <cell r="AW474" t="str">
            <v>LOCAL</v>
          </cell>
          <cell r="AX474" t="e">
            <v>#N/A</v>
          </cell>
          <cell r="AY474" t="str">
            <v>HALFSIM TUENTI PREPAGO PORTABILIDAD: 1 und</v>
          </cell>
          <cell r="AZ474" t="str">
            <v>SIMCARD</v>
          </cell>
          <cell r="BA474" t="str">
            <v/>
          </cell>
        </row>
        <row r="475">
          <cell r="A475" t="str">
            <v>414745920</v>
          </cell>
          <cell r="B475" t="str">
            <v>FLEXTUENTI</v>
          </cell>
          <cell r="C475">
            <v>44944</v>
          </cell>
          <cell r="D475" t="str">
            <v>FLEXNET ECUADOR - FLEXTUENTI</v>
          </cell>
          <cell r="E475" t="str">
            <v>CALLE 28 DE JUNIO S/N Y GARCIA MORENO ENTRADA LLANO GRANDE</v>
          </cell>
          <cell r="H475" t="str">
            <v>170208</v>
          </cell>
          <cell r="I475" t="str">
            <v>QUITO</v>
          </cell>
          <cell r="J475" t="str">
            <v>PICHINCHA</v>
          </cell>
          <cell r="K475" t="str">
            <v>Carmen Lomas</v>
          </cell>
          <cell r="L475" t="str">
            <v>CALDERON NEPTALY GODOY N14 81  RIO GUAYAS</v>
          </cell>
          <cell r="O475" t="str">
            <v>170204</v>
          </cell>
          <cell r="P475" t="str">
            <v>170204</v>
          </cell>
          <cell r="Q475" t="str">
            <v>PICHINCHA_QUITO_CALDERON</v>
          </cell>
          <cell r="R475" t="str">
            <v>414745920</v>
          </cell>
          <cell r="W475" t="str">
            <v>1001346293</v>
          </cell>
          <cell r="X475" t="str">
            <v>0987284775-0998579832</v>
          </cell>
          <cell r="Z475" t="str">
            <v>carmenlomas1601@gmail.com</v>
          </cell>
          <cell r="AA475">
            <v>44944</v>
          </cell>
          <cell r="AD475">
            <v>1</v>
          </cell>
          <cell r="AE475">
            <v>1</v>
          </cell>
          <cell r="AH475" t="str">
            <v>SECTOR CARAPUNGO CASA DE 2 PISOS COLOR AMARILLA FRENTE A SERVIENTREGA DE CARAPUNGO</v>
          </cell>
          <cell r="AI475" t="str">
            <v>DESPACHO</v>
          </cell>
          <cell r="AJ475" t="str">
            <v>Normal</v>
          </cell>
          <cell r="AL475" t="str">
            <v>NO</v>
          </cell>
          <cell r="AN475" t="str">
            <v>TUE portabilidad</v>
          </cell>
          <cell r="AO475" t="str">
            <v>CANAL ONLINE</v>
          </cell>
          <cell r="AP475">
            <v>44944</v>
          </cell>
          <cell r="AR475" t="str">
            <v>FLEXTUENTI_414745920</v>
          </cell>
          <cell r="AU475" t="str">
            <v>BTC</v>
          </cell>
          <cell r="AV475">
            <v>0</v>
          </cell>
          <cell r="AW475" t="str">
            <v>LOCAL</v>
          </cell>
          <cell r="AX475" t="e">
            <v>#N/A</v>
          </cell>
          <cell r="AY475" t="str">
            <v>HALFSIM TUENTI PREPAGO PORTABILIDAD: 1 und</v>
          </cell>
          <cell r="AZ475" t="str">
            <v>SIMCARD</v>
          </cell>
          <cell r="BA475" t="str">
            <v/>
          </cell>
        </row>
        <row r="476">
          <cell r="A476" t="str">
            <v>414745927</v>
          </cell>
          <cell r="B476" t="str">
            <v>FLEXTUENTI</v>
          </cell>
          <cell r="C476">
            <v>44944</v>
          </cell>
          <cell r="D476" t="str">
            <v>FLEXNET ECUADOR - FLEXTUENTI</v>
          </cell>
          <cell r="E476" t="str">
            <v>CALLE 28 DE JUNIO S/N Y GARCIA MORENO ENTRADA LLANO GRANDE</v>
          </cell>
          <cell r="H476" t="str">
            <v>170208</v>
          </cell>
          <cell r="I476" t="str">
            <v>QUITO</v>
          </cell>
          <cell r="J476" t="str">
            <v>PICHINCHA</v>
          </cell>
          <cell r="K476" t="str">
            <v>Teresa Darquea</v>
          </cell>
          <cell r="L476" t="str">
            <v>BELISARIO QUEVEDO AV  UNIVERSITARIA OE6 46        PISO 2  SANTA ROSA</v>
          </cell>
          <cell r="O476" t="str">
            <v>170521</v>
          </cell>
          <cell r="P476" t="str">
            <v>170521</v>
          </cell>
          <cell r="Q476" t="str">
            <v>PICHINCHA_QUITO_BELISARIO QUEVEDO</v>
          </cell>
          <cell r="R476" t="str">
            <v>414745927</v>
          </cell>
          <cell r="W476" t="str">
            <v>0701569386</v>
          </cell>
          <cell r="X476" t="str">
            <v>0980588999-0964078495</v>
          </cell>
          <cell r="Z476" t="str">
            <v>eugindarq12@gmail.com</v>
          </cell>
          <cell r="AA476">
            <v>44944</v>
          </cell>
          <cell r="AD476">
            <v>1</v>
          </cell>
          <cell r="AE476">
            <v>1</v>
          </cell>
          <cell r="AH476" t="str">
            <v>SECTOR MIRAFLORES BELISARIO QUEVEDO ENTREGAR EN  LA  EMPRESA IDC MAYORISTA DE COMPUTACION</v>
          </cell>
          <cell r="AI476" t="str">
            <v>DESPACHO</v>
          </cell>
          <cell r="AJ476" t="str">
            <v>Normal</v>
          </cell>
          <cell r="AL476" t="str">
            <v>NO</v>
          </cell>
          <cell r="AN476" t="str">
            <v>TUE portabilidad</v>
          </cell>
          <cell r="AO476" t="str">
            <v>CANAL ONLINE</v>
          </cell>
          <cell r="AP476">
            <v>44944</v>
          </cell>
          <cell r="AR476" t="str">
            <v>FLEXTUENTI_414745927</v>
          </cell>
          <cell r="AU476" t="str">
            <v>BTC</v>
          </cell>
          <cell r="AV476">
            <v>0</v>
          </cell>
          <cell r="AW476" t="str">
            <v>LOCAL</v>
          </cell>
          <cell r="AX476" t="e">
            <v>#N/A</v>
          </cell>
          <cell r="AY476" t="str">
            <v>HALFSIM TUENTI PREPAGO PORTABILIDAD: 1 und</v>
          </cell>
          <cell r="AZ476" t="str">
            <v>SIMCARD</v>
          </cell>
          <cell r="BA476" t="str">
            <v/>
          </cell>
        </row>
        <row r="477">
          <cell r="A477" t="str">
            <v>414745928</v>
          </cell>
          <cell r="B477" t="str">
            <v>FLEXTUENTI</v>
          </cell>
          <cell r="C477">
            <v>44944</v>
          </cell>
          <cell r="D477" t="str">
            <v>FLEXNET ECUADOR - FLEXTUENTI</v>
          </cell>
          <cell r="E477" t="str">
            <v>CALLE 28 DE JUNIO S/N Y GARCIA MORENO ENTRADA LLANO GRANDE</v>
          </cell>
          <cell r="H477" t="str">
            <v>170208</v>
          </cell>
          <cell r="I477" t="str">
            <v>QUITO</v>
          </cell>
          <cell r="J477" t="str">
            <v>PICHINCHA</v>
          </cell>
          <cell r="K477" t="str">
            <v>Bella Geisa Vargas Mestanza</v>
          </cell>
          <cell r="L477" t="str">
            <v>OFICINA TRAMACO CENTRO DE DISTRIBUCION VIA A DAULE</v>
          </cell>
          <cell r="O477" t="str">
            <v>GUAYAQUIL</v>
          </cell>
          <cell r="P477" t="str">
            <v>GUAYAQUIL</v>
          </cell>
          <cell r="Q477" t="str">
            <v>GUAYAS_GUAYAQUIL_</v>
          </cell>
          <cell r="R477" t="str">
            <v>414745928</v>
          </cell>
          <cell r="W477" t="str">
            <v>0904254570</v>
          </cell>
          <cell r="X477" t="str">
            <v>0980535275-0997379514</v>
          </cell>
          <cell r="Z477" t="str">
            <v>Kevinyagual593@gmail.com</v>
          </cell>
          <cell r="AA477">
            <v>44944</v>
          </cell>
          <cell r="AD477">
            <v>1</v>
          </cell>
          <cell r="AE477">
            <v>1</v>
          </cell>
          <cell r="AH477" t="str">
            <v/>
          </cell>
          <cell r="AI477" t="str">
            <v>DESPACHO</v>
          </cell>
          <cell r="AJ477" t="str">
            <v>DERIVADO PICK UP</v>
          </cell>
          <cell r="AL477" t="str">
            <v>NO</v>
          </cell>
          <cell r="AN477" t="str">
            <v>TUE portabilidad</v>
          </cell>
          <cell r="AO477" t="str">
            <v>CANAL ONLINE</v>
          </cell>
          <cell r="AP477">
            <v>44944</v>
          </cell>
          <cell r="AR477" t="str">
            <v>FLEXTUENTI_414745928</v>
          </cell>
          <cell r="AU477" t="str">
            <v>BTC</v>
          </cell>
          <cell r="AV477">
            <v>0</v>
          </cell>
          <cell r="AW477" t="str">
            <v>PROVINCIAL</v>
          </cell>
          <cell r="AX477" t="e">
            <v>#N/A</v>
          </cell>
          <cell r="AY477" t="str">
            <v>HALFSIM TUENTI PREPAGO PORTABILIDAD: 1 und</v>
          </cell>
          <cell r="AZ477" t="str">
            <v>SIMCARD</v>
          </cell>
          <cell r="BA477" t="str">
            <v/>
          </cell>
        </row>
        <row r="478">
          <cell r="A478" t="str">
            <v>414745941</v>
          </cell>
          <cell r="B478" t="str">
            <v>FLEXTUENTI</v>
          </cell>
          <cell r="C478">
            <v>44944</v>
          </cell>
          <cell r="D478" t="str">
            <v>FLEXNET ECUADOR - FLEXTUENTI</v>
          </cell>
          <cell r="E478" t="str">
            <v>CALLE 28 DE JUNIO S/N Y GARCIA MORENO ENTRADA LLANO GRANDE</v>
          </cell>
          <cell r="H478" t="str">
            <v>170208</v>
          </cell>
          <cell r="I478" t="str">
            <v>QUITO</v>
          </cell>
          <cell r="J478" t="str">
            <v>PICHINCHA</v>
          </cell>
          <cell r="K478" t="str">
            <v>Tatiana Contreras</v>
          </cell>
          <cell r="L478" t="str">
            <v>CHILLOGALLO   CALLE TABIAZO  LOTE 4  ARSENIO ANDRADE</v>
          </cell>
          <cell r="O478" t="str">
            <v>170607</v>
          </cell>
          <cell r="P478" t="str">
            <v>170607</v>
          </cell>
          <cell r="Q478" t="str">
            <v>PICHINCHA_QUITO_CHILLOGALLO</v>
          </cell>
          <cell r="R478" t="str">
            <v>414745941</v>
          </cell>
          <cell r="W478" t="str">
            <v>1724986037</v>
          </cell>
          <cell r="X478" t="str">
            <v>0998597722-0983986323</v>
          </cell>
          <cell r="Z478" t="str">
            <v>tatycontreras29@gmail.com</v>
          </cell>
          <cell r="AA478">
            <v>44944</v>
          </cell>
          <cell r="AD478">
            <v>1</v>
          </cell>
          <cell r="AE478">
            <v>1</v>
          </cell>
          <cell r="AH478" t="str">
            <v>SECTOR SANTA BARBARA CASA DE 3 PISOS DE COLOR CREMA FRENTE A LA PANADERIA EL REVENTADITO</v>
          </cell>
          <cell r="AI478" t="str">
            <v>DESPACHO</v>
          </cell>
          <cell r="AJ478" t="str">
            <v>Normal</v>
          </cell>
          <cell r="AL478" t="str">
            <v>NO</v>
          </cell>
          <cell r="AN478" t="str">
            <v>TUE portabilidad</v>
          </cell>
          <cell r="AO478" t="str">
            <v>CANAL ONLINE</v>
          </cell>
          <cell r="AP478">
            <v>44944</v>
          </cell>
          <cell r="AR478" t="str">
            <v>FLEXTUENTI_414745941</v>
          </cell>
          <cell r="AS478">
            <v>331367</v>
          </cell>
          <cell r="AT478" t="str">
            <v>D40</v>
          </cell>
          <cell r="AU478" t="str">
            <v>BTC</v>
          </cell>
          <cell r="AV478">
            <v>1</v>
          </cell>
          <cell r="AW478" t="str">
            <v>LOCAL</v>
          </cell>
          <cell r="AX478" t="str">
            <v>HABILITADO RUTEO</v>
          </cell>
          <cell r="AY478" t="str">
            <v>HALFSIM TUENTI PREPAGO PORTABILIDAD: 1 und</v>
          </cell>
          <cell r="AZ478" t="str">
            <v>SIMCARD</v>
          </cell>
          <cell r="BA478" t="str">
            <v/>
          </cell>
        </row>
        <row r="479">
          <cell r="A479" t="str">
            <v>414745942</v>
          </cell>
          <cell r="B479" t="str">
            <v>FLEXTUENTI</v>
          </cell>
          <cell r="C479">
            <v>44944</v>
          </cell>
          <cell r="D479" t="str">
            <v>FLEXNET ECUADOR - FLEXTUENTI</v>
          </cell>
          <cell r="E479" t="str">
            <v>CALLE 28 DE JUNIO S/N Y GARCIA MORENO ENTRADA LLANO GRANDE</v>
          </cell>
          <cell r="H479" t="str">
            <v>170208</v>
          </cell>
          <cell r="I479" t="str">
            <v>QUITO</v>
          </cell>
          <cell r="J479" t="str">
            <v>PICHINCHA</v>
          </cell>
          <cell r="K479" t="str">
            <v>Mingliang Li</v>
          </cell>
          <cell r="L479" t="str">
            <v>INAQUITO AV MARIANA DE JESUS SN  AV 10 DE AGOSTO</v>
          </cell>
          <cell r="O479" t="str">
            <v>170508</v>
          </cell>
          <cell r="P479" t="str">
            <v>170508</v>
          </cell>
          <cell r="Q479" t="str">
            <v>PICHINCHA_QUITO_INAQUITO</v>
          </cell>
          <cell r="R479" t="str">
            <v>414745942</v>
          </cell>
          <cell r="W479" t="str">
            <v>1757520034</v>
          </cell>
          <cell r="X479" t="str">
            <v>0997130436-0969224855</v>
          </cell>
          <cell r="Z479" t="str">
            <v>tingzhu33@gmail.com</v>
          </cell>
          <cell r="AA479">
            <v>44944</v>
          </cell>
          <cell r="AD479">
            <v>1</v>
          </cell>
          <cell r="AE479">
            <v>1</v>
          </cell>
          <cell r="AH479" t="str">
            <v>SECTOR NORTE JUNTO A LA FARMACIA ECONOMICA Y A LA EMPRESA ELECTRICA ENTREGAR EN LOCAL IMPORTADORA ES DE CELULARES DE COLOR ROJO</v>
          </cell>
          <cell r="AI479" t="str">
            <v>DESPACHO</v>
          </cell>
          <cell r="AJ479" t="str">
            <v>Normal</v>
          </cell>
          <cell r="AL479" t="str">
            <v>NO</v>
          </cell>
          <cell r="AN479" t="str">
            <v>TUE portabilidad</v>
          </cell>
          <cell r="AO479" t="str">
            <v>CANAL ONLINE</v>
          </cell>
          <cell r="AP479">
            <v>44944</v>
          </cell>
          <cell r="AR479" t="str">
            <v>FLEXTUENTI_414745942</v>
          </cell>
          <cell r="AU479" t="str">
            <v>BTC</v>
          </cell>
          <cell r="AV479">
            <v>0</v>
          </cell>
          <cell r="AW479" t="str">
            <v>LOCAL</v>
          </cell>
          <cell r="AX479" t="e">
            <v>#N/A</v>
          </cell>
          <cell r="AY479" t="str">
            <v>HALFSIM TUENTI PREPAGO PORTABILIDAD: 1 und</v>
          </cell>
          <cell r="AZ479" t="str">
            <v>SIMCARD</v>
          </cell>
          <cell r="BA479" t="str">
            <v/>
          </cell>
        </row>
        <row r="480">
          <cell r="A480" t="str">
            <v>414745958</v>
          </cell>
          <cell r="B480" t="str">
            <v>FLEXTUENTI</v>
          </cell>
          <cell r="C480">
            <v>44944</v>
          </cell>
          <cell r="D480" t="str">
            <v>FLEXNET ECUADOR - FLEXTUENTI</v>
          </cell>
          <cell r="E480" t="str">
            <v>CALLE 28 DE JUNIO S/N Y GARCIA MORENO ENTRADA LLANO GRANDE</v>
          </cell>
          <cell r="H480" t="str">
            <v>170208</v>
          </cell>
          <cell r="I480" t="str">
            <v>QUITO</v>
          </cell>
          <cell r="J480" t="str">
            <v>PICHINCHA</v>
          </cell>
          <cell r="K480" t="str">
            <v>Jonathan Jaramillo</v>
          </cell>
          <cell r="L480" t="str">
            <v>SAN ISIDRO DEL INCA CALLE SAN JOSE  SN E15E</v>
          </cell>
          <cell r="O480" t="str">
            <v>170514</v>
          </cell>
          <cell r="P480" t="str">
            <v>170514</v>
          </cell>
          <cell r="Q480" t="str">
            <v>PICHINCHA_QUITO_SAN ISIDRO DEL INCA</v>
          </cell>
          <cell r="R480" t="str">
            <v>414745958</v>
          </cell>
          <cell r="W480" t="str">
            <v>1750709337</v>
          </cell>
          <cell r="X480" t="str">
            <v>0979084922-0979084922</v>
          </cell>
          <cell r="Z480" t="str">
            <v>javijaramillo192@gmail.com</v>
          </cell>
          <cell r="AA480">
            <v>44944</v>
          </cell>
          <cell r="AD480">
            <v>1</v>
          </cell>
          <cell r="AE480">
            <v>1</v>
          </cell>
          <cell r="AH480" t="str">
            <v>SECTOR SAN ISIDRO DEL INCA  CONJUNTO RESIDENCIAL ENTREPINOS ENTREGAR EN GARITA 2  FRENTE AL CONJUNTO MELINA</v>
          </cell>
          <cell r="AI480" t="str">
            <v>DESPACHO</v>
          </cell>
          <cell r="AJ480" t="str">
            <v>Normal</v>
          </cell>
          <cell r="AL480" t="str">
            <v>NO</v>
          </cell>
          <cell r="AN480" t="str">
            <v>TUE portabilidad</v>
          </cell>
          <cell r="AO480" t="str">
            <v>CANAL ONLINE</v>
          </cell>
          <cell r="AP480">
            <v>44944</v>
          </cell>
          <cell r="AR480" t="str">
            <v>FLEXTUENTI_414745958</v>
          </cell>
          <cell r="AS480">
            <v>331371</v>
          </cell>
          <cell r="AT480" t="str">
            <v>D40</v>
          </cell>
          <cell r="AU480" t="str">
            <v>BTC</v>
          </cell>
          <cell r="AV480">
            <v>1</v>
          </cell>
          <cell r="AW480" t="str">
            <v>LOCAL</v>
          </cell>
          <cell r="AX480" t="str">
            <v>HABILITADO RUTEO</v>
          </cell>
          <cell r="AY480" t="str">
            <v>HALFSIM TUENTI PREPAGO PORTABILIDAD: 1 und</v>
          </cell>
          <cell r="AZ480" t="str">
            <v>SIMCARD</v>
          </cell>
          <cell r="BA480" t="str">
            <v/>
          </cell>
        </row>
        <row r="481">
          <cell r="A481" t="str">
            <v>414746020</v>
          </cell>
          <cell r="B481" t="str">
            <v>FLEXTUENTI</v>
          </cell>
          <cell r="C481">
            <v>44944</v>
          </cell>
          <cell r="D481" t="str">
            <v>FLEXNET ECUADOR - FLEXTUENTI</v>
          </cell>
          <cell r="E481" t="str">
            <v>CALLE 28 DE JUNIO S/N Y GARCIA MORENO ENTRADA LLANO GRANDE</v>
          </cell>
          <cell r="H481" t="str">
            <v>170208</v>
          </cell>
          <cell r="I481" t="str">
            <v>QUITO</v>
          </cell>
          <cell r="J481" t="str">
            <v>PICHINCHA</v>
          </cell>
          <cell r="K481" t="str">
            <v>VICTOR ALFONSO MARTINEZ FALCONES</v>
          </cell>
          <cell r="L481" t="str">
            <v>OFICINA TRAMACO PORTOVIEJO CENTRO DE DISTRIBUCION</v>
          </cell>
          <cell r="O481" t="str">
            <v>PORTOVIEJO</v>
          </cell>
          <cell r="P481" t="str">
            <v>PORTOVIEJO</v>
          </cell>
          <cell r="Q481" t="str">
            <v>MANABI_PORTOVIEJO_</v>
          </cell>
          <cell r="R481" t="str">
            <v>414746020</v>
          </cell>
          <cell r="W481" t="str">
            <v>1310471931</v>
          </cell>
          <cell r="X481" t="str">
            <v>0981349461-0959409599</v>
          </cell>
          <cell r="Z481" t="str">
            <v>avenetenterprise@gmail.com</v>
          </cell>
          <cell r="AA481">
            <v>44944</v>
          </cell>
          <cell r="AD481">
            <v>1</v>
          </cell>
          <cell r="AE481">
            <v>1</v>
          </cell>
          <cell r="AH481" t="str">
            <v/>
          </cell>
          <cell r="AI481" t="str">
            <v>DESPACHO</v>
          </cell>
          <cell r="AJ481" t="str">
            <v>DERIVADO PICK UP</v>
          </cell>
          <cell r="AL481" t="str">
            <v>NO</v>
          </cell>
          <cell r="AN481" t="str">
            <v>TUE portabilidad</v>
          </cell>
          <cell r="AO481" t="str">
            <v>CANAL ONLINE</v>
          </cell>
          <cell r="AP481">
            <v>44944</v>
          </cell>
          <cell r="AR481" t="str">
            <v>FLEXTUENTI_414746020</v>
          </cell>
          <cell r="AU481" t="str">
            <v>BTC</v>
          </cell>
          <cell r="AV481">
            <v>0</v>
          </cell>
          <cell r="AW481" t="str">
            <v>PROVINCIAL</v>
          </cell>
          <cell r="AX481" t="e">
            <v>#N/A</v>
          </cell>
          <cell r="AY481" t="str">
            <v>HALFSIM TUENTI PREPAGO PORTABILIDAD: 1 und</v>
          </cell>
          <cell r="AZ481" t="str">
            <v>SIMCARD</v>
          </cell>
          <cell r="BA481" t="str">
            <v/>
          </cell>
        </row>
        <row r="482">
          <cell r="A482" t="str">
            <v>414746035</v>
          </cell>
          <cell r="B482" t="str">
            <v>FLEXTUENTI</v>
          </cell>
          <cell r="C482">
            <v>44944</v>
          </cell>
          <cell r="D482" t="str">
            <v>FLEXNET ECUADOR - FLEXTUENTI</v>
          </cell>
          <cell r="E482" t="str">
            <v>CALLE 28 DE JUNIO S/N Y GARCIA MORENO ENTRADA LLANO GRANDE</v>
          </cell>
          <cell r="H482" t="str">
            <v>170208</v>
          </cell>
          <cell r="I482" t="str">
            <v>QUITO</v>
          </cell>
          <cell r="J482" t="str">
            <v>PICHINCHA</v>
          </cell>
          <cell r="K482" t="str">
            <v>Fausto Claudio</v>
          </cell>
          <cell r="L482" t="str">
            <v>MALDONADO  AV LEOPOLO FREIRE  SN  WASHINGTON</v>
          </cell>
          <cell r="O482" t="str">
            <v>060110</v>
          </cell>
          <cell r="P482" t="str">
            <v>060110</v>
          </cell>
          <cell r="Q482" t="str">
            <v>CHIMBORAZO_RIOBAMBA_MALDONADO</v>
          </cell>
          <cell r="R482" t="str">
            <v>414746035</v>
          </cell>
          <cell r="W482" t="str">
            <v>0503250664</v>
          </cell>
          <cell r="X482" t="str">
            <v>0984741568-0998922193</v>
          </cell>
          <cell r="Z482" t="str">
            <v>dannyfdcc@gmail.com</v>
          </cell>
          <cell r="AA482">
            <v>44944</v>
          </cell>
          <cell r="AD482">
            <v>1</v>
          </cell>
          <cell r="AE482">
            <v>1</v>
          </cell>
          <cell r="AH482" t="str">
            <v>SECTOR LA DOLOROSA FRENTE AL EDIFICO DE LA SPOCH  ENTREGAR EN EL COMDANDO DE POLICIA DE CHIMBORAZO</v>
          </cell>
          <cell r="AI482" t="str">
            <v>DESPACHO</v>
          </cell>
          <cell r="AJ482" t="str">
            <v>Normal</v>
          </cell>
          <cell r="AL482" t="str">
            <v>NO</v>
          </cell>
          <cell r="AN482" t="str">
            <v>TUE portabilidad</v>
          </cell>
          <cell r="AO482" t="str">
            <v>CANAL ONLINE</v>
          </cell>
          <cell r="AP482">
            <v>44944</v>
          </cell>
          <cell r="AR482" t="str">
            <v>FLEXTUENTI_414746035</v>
          </cell>
          <cell r="AU482" t="str">
            <v>BTC</v>
          </cell>
          <cell r="AV482">
            <v>0</v>
          </cell>
          <cell r="AW482" t="str">
            <v>PROVINCIAL</v>
          </cell>
          <cell r="AX482" t="e">
            <v>#N/A</v>
          </cell>
          <cell r="AY482" t="str">
            <v>HALFSIM TUENTI PREPAGO PORTABILIDAD: 1 und</v>
          </cell>
          <cell r="AZ482" t="str">
            <v>SIMCARD</v>
          </cell>
          <cell r="BA482" t="str">
            <v/>
          </cell>
        </row>
        <row r="483">
          <cell r="A483" t="str">
            <v>414746036</v>
          </cell>
          <cell r="B483" t="str">
            <v>FLEXTUENTI</v>
          </cell>
          <cell r="C483">
            <v>44944</v>
          </cell>
          <cell r="D483" t="str">
            <v>FLEXNET ECUADOR - FLEXTUENTI</v>
          </cell>
          <cell r="E483" t="str">
            <v>CALLE 28 DE JUNIO S/N Y GARCIA MORENO ENTRADA LLANO GRANDE</v>
          </cell>
          <cell r="H483" t="str">
            <v>170208</v>
          </cell>
          <cell r="I483" t="str">
            <v>QUITO</v>
          </cell>
          <cell r="J483" t="str">
            <v>PICHINCHA</v>
          </cell>
          <cell r="K483" t="str">
            <v>María de los angeles Najar Cabrera</v>
          </cell>
          <cell r="L483" t="str">
            <v>TARQUI  CALLE SN  MZ 284 SOLAR16  3ER PASAJE 44 N O</v>
          </cell>
          <cell r="O483" t="str">
            <v>090605</v>
          </cell>
          <cell r="P483" t="str">
            <v>090605</v>
          </cell>
          <cell r="Q483" t="str">
            <v>GUAYAS_GUAYAQUIL_TARQUI</v>
          </cell>
          <cell r="R483" t="str">
            <v>414746036</v>
          </cell>
          <cell r="W483" t="str">
            <v>0928632439</v>
          </cell>
          <cell r="X483" t="str">
            <v>0939831747-0939831747</v>
          </cell>
          <cell r="Z483" t="str">
            <v>pazminoangela84@gmail.com</v>
          </cell>
          <cell r="AA483">
            <v>44944</v>
          </cell>
          <cell r="AD483">
            <v>1</v>
          </cell>
          <cell r="AE483">
            <v>1</v>
          </cell>
          <cell r="AH483" t="str">
            <v>COOPERATIVA PANCHO JACOME CASA DE 1 PISO FRENTE A BORDADOS Y SUBLIMADOS FREYES</v>
          </cell>
          <cell r="AI483" t="str">
            <v>DESPACHO</v>
          </cell>
          <cell r="AJ483" t="str">
            <v>Normal</v>
          </cell>
          <cell r="AL483" t="str">
            <v>NO</v>
          </cell>
          <cell r="AN483" t="str">
            <v>TUE portabilidad</v>
          </cell>
          <cell r="AO483" t="str">
            <v>CANAL ONLINE</v>
          </cell>
          <cell r="AP483">
            <v>44944</v>
          </cell>
          <cell r="AR483" t="str">
            <v>FLEXTUENTI_414746036</v>
          </cell>
          <cell r="AU483" t="str">
            <v>BTC</v>
          </cell>
          <cell r="AV483">
            <v>0</v>
          </cell>
          <cell r="AW483" t="str">
            <v>LOCAL</v>
          </cell>
          <cell r="AX483" t="e">
            <v>#N/A</v>
          </cell>
          <cell r="AY483" t="str">
            <v>HALFSIM TUENTI PREPAGO PORTABILIDAD: 1 und</v>
          </cell>
          <cell r="AZ483" t="str">
            <v>SIMCARD</v>
          </cell>
          <cell r="BA483" t="str">
            <v/>
          </cell>
        </row>
        <row r="484">
          <cell r="A484" t="str">
            <v>414746061</v>
          </cell>
          <cell r="B484" t="str">
            <v>FLEXTUENTI</v>
          </cell>
          <cell r="C484">
            <v>44944</v>
          </cell>
          <cell r="D484" t="str">
            <v>FLEXNET ECUADOR - FLEXTUENTI</v>
          </cell>
          <cell r="E484" t="str">
            <v>CALLE 28 DE JUNIO S/N Y GARCIA MORENO ENTRADA LLANO GRANDE</v>
          </cell>
          <cell r="H484" t="str">
            <v>170208</v>
          </cell>
          <cell r="I484" t="str">
            <v>QUITO</v>
          </cell>
          <cell r="J484" t="str">
            <v>PICHINCHA</v>
          </cell>
          <cell r="K484" t="str">
            <v>Tatiana Mejia</v>
          </cell>
          <cell r="L484" t="str">
            <v>TARQUI CALLE JOSE ANTONIO CAJAMARCA  MZ 792 VILLA 22  CALLE PUESTO BANDERAS 23</v>
          </cell>
          <cell r="O484" t="str">
            <v>090607</v>
          </cell>
          <cell r="P484" t="str">
            <v>090607</v>
          </cell>
          <cell r="Q484" t="str">
            <v>GUAYAS_GUAYAQUIL_TARQUI</v>
          </cell>
          <cell r="R484" t="str">
            <v>414746061</v>
          </cell>
          <cell r="W484" t="str">
            <v>0954193421</v>
          </cell>
          <cell r="X484" t="str">
            <v>0960748045-0963379626</v>
          </cell>
          <cell r="Z484" t="str">
            <v>tatimejia1999@outlook.es</v>
          </cell>
          <cell r="AA484">
            <v>44944</v>
          </cell>
          <cell r="AD484">
            <v>1</v>
          </cell>
          <cell r="AE484">
            <v>1</v>
          </cell>
          <cell r="AH484" t="str">
            <v>COLINAS DE LA LABORADA 2 CASA DE 3 PISOS COLOR PLOMO LOCAL SERVIPROS JUNTO AL CENTRO DE ESTETICA RC BEAUTY ROOM</v>
          </cell>
          <cell r="AI484" t="str">
            <v>DESPACHO</v>
          </cell>
          <cell r="AJ484" t="str">
            <v>Normal</v>
          </cell>
          <cell r="AL484" t="str">
            <v>NO</v>
          </cell>
          <cell r="AN484" t="str">
            <v>TUE portabilidad</v>
          </cell>
          <cell r="AO484" t="str">
            <v>CANAL ONLINE</v>
          </cell>
          <cell r="AP484">
            <v>44944</v>
          </cell>
          <cell r="AR484" t="str">
            <v>FLEXTUENTI_414746061</v>
          </cell>
          <cell r="AU484" t="str">
            <v>BTC</v>
          </cell>
          <cell r="AV484">
            <v>0</v>
          </cell>
          <cell r="AW484" t="str">
            <v>LOCAL</v>
          </cell>
          <cell r="AX484" t="e">
            <v>#N/A</v>
          </cell>
          <cell r="AY484" t="str">
            <v>HALFSIM TUENTI PREPAGO PORTABILIDAD: 1 und</v>
          </cell>
          <cell r="AZ484" t="str">
            <v>SIMCARD</v>
          </cell>
          <cell r="BA484" t="str">
            <v/>
          </cell>
        </row>
        <row r="485">
          <cell r="A485" t="str">
            <v>414746604</v>
          </cell>
          <cell r="B485" t="str">
            <v>FLEXTUENTI</v>
          </cell>
          <cell r="C485">
            <v>44944</v>
          </cell>
          <cell r="D485" t="str">
            <v>FLEXNET ECUADOR - FLEXTUENTI</v>
          </cell>
          <cell r="E485" t="str">
            <v>CALLE 28 DE JUNIO S/N Y GARCIA MORENO ENTRADA LLANO GRANDE</v>
          </cell>
          <cell r="H485" t="str">
            <v>170208</v>
          </cell>
          <cell r="I485" t="str">
            <v>QUITO</v>
          </cell>
          <cell r="J485" t="str">
            <v>PICHINCHA</v>
          </cell>
          <cell r="K485" t="str">
            <v>Angel Suárez</v>
          </cell>
          <cell r="L485" t="str">
            <v>CUMBAYA  CALLE FLORENCIA  SN  AV  OSWALDO GUAYASAMIN</v>
          </cell>
          <cell r="O485" t="str">
            <v>170901</v>
          </cell>
          <cell r="P485" t="str">
            <v>170901</v>
          </cell>
          <cell r="Q485" t="str">
            <v>PICHINCHA_QUITO_CUMBAYA</v>
          </cell>
          <cell r="R485" t="str">
            <v>414746604</v>
          </cell>
          <cell r="W485" t="str">
            <v>1712793213</v>
          </cell>
          <cell r="X485" t="str">
            <v>0995883982-0998691474</v>
          </cell>
          <cell r="Z485" t="str">
            <v>arsg1980@hotmail.com</v>
          </cell>
          <cell r="AA485">
            <v>44944</v>
          </cell>
          <cell r="AD485">
            <v>1</v>
          </cell>
          <cell r="AE485">
            <v>1</v>
          </cell>
          <cell r="AH485" t="str">
            <v>SECTOR CUMBAYA  ENTREGAR EN EL HOSPITAL DE LOS VALLES FRENTE A  HORNADOS DIEGUITO CUMBAYA AREA DE DIALISIS SOLICITA QUE LE LLAMEN</v>
          </cell>
          <cell r="AI485" t="str">
            <v>DESPACHO</v>
          </cell>
          <cell r="AJ485" t="str">
            <v>Normal</v>
          </cell>
          <cell r="AL485" t="str">
            <v>NO</v>
          </cell>
          <cell r="AN485" t="str">
            <v>TUE portabilidad</v>
          </cell>
          <cell r="AO485" t="str">
            <v>CANAL ONLINE</v>
          </cell>
          <cell r="AP485">
            <v>44944</v>
          </cell>
          <cell r="AR485" t="str">
            <v>FLEXTUENTI_414746604</v>
          </cell>
          <cell r="AU485" t="str">
            <v>BTC</v>
          </cell>
          <cell r="AV485">
            <v>0</v>
          </cell>
          <cell r="AW485" t="str">
            <v>LOCAL</v>
          </cell>
          <cell r="AX485" t="e">
            <v>#N/A</v>
          </cell>
          <cell r="AY485" t="str">
            <v>HALFSIM TUENTI PREPAGO PORTABILIDAD: 1 und</v>
          </cell>
          <cell r="AZ485" t="str">
            <v>SIMCARD</v>
          </cell>
          <cell r="BA485" t="str">
            <v/>
          </cell>
        </row>
        <row r="486">
          <cell r="A486" t="str">
            <v>414746605</v>
          </cell>
          <cell r="B486" t="str">
            <v>FLEXTUENTI</v>
          </cell>
          <cell r="C486">
            <v>44944</v>
          </cell>
          <cell r="D486" t="str">
            <v>FLEXNET ECUADOR - FLEXTUENTI</v>
          </cell>
          <cell r="E486" t="str">
            <v>CALLE 28 DE JUNIO S/N Y GARCIA MORENO ENTRADA LLANO GRANDE</v>
          </cell>
          <cell r="H486" t="str">
            <v>170208</v>
          </cell>
          <cell r="I486" t="str">
            <v>QUITO</v>
          </cell>
          <cell r="J486" t="str">
            <v>PICHINCHA</v>
          </cell>
          <cell r="K486" t="str">
            <v>Olga Jeovanna Magallanes</v>
          </cell>
          <cell r="L486" t="str">
            <v>GARCIA MORENO CALLE 39 SO  DR MICHAEL E CONNOR 2116  TUNGURAGUA</v>
          </cell>
          <cell r="O486" t="str">
            <v>090304</v>
          </cell>
          <cell r="P486" t="str">
            <v>090304</v>
          </cell>
          <cell r="Q486" t="str">
            <v>GUAYAS_GUAYAQUIL_GARCIA MORENO</v>
          </cell>
          <cell r="R486" t="str">
            <v>414746605</v>
          </cell>
          <cell r="W486" t="str">
            <v>0916072564</v>
          </cell>
          <cell r="X486" t="str">
            <v>0961267884-0981222801</v>
          </cell>
          <cell r="Z486" t="str">
            <v>jeovanna34magallanes1978@gmail.com</v>
          </cell>
          <cell r="AA486">
            <v>44944</v>
          </cell>
          <cell r="AD486">
            <v>1</v>
          </cell>
          <cell r="AE486">
            <v>1</v>
          </cell>
          <cell r="AH486" t="str">
            <v>SECTOR  CONNOR  CASA DE 2 PISOS COLOR AMARILLA Y PORTON BLANCO DIAGONAL A HOTEL THE QUEEN</v>
          </cell>
          <cell r="AI486" t="str">
            <v>DESPACHO</v>
          </cell>
          <cell r="AJ486" t="str">
            <v>Normal</v>
          </cell>
          <cell r="AL486" t="str">
            <v>NO</v>
          </cell>
          <cell r="AN486" t="str">
            <v>TUE portabilidad</v>
          </cell>
          <cell r="AO486" t="str">
            <v>CANAL ONLINE</v>
          </cell>
          <cell r="AP486">
            <v>44944</v>
          </cell>
          <cell r="AR486" t="str">
            <v>FLEXTUENTI_414746605</v>
          </cell>
          <cell r="AU486" t="str">
            <v>BTC</v>
          </cell>
          <cell r="AV486">
            <v>0</v>
          </cell>
          <cell r="AW486" t="str">
            <v>LOCAL</v>
          </cell>
          <cell r="AX486" t="e">
            <v>#N/A</v>
          </cell>
          <cell r="AY486" t="str">
            <v>HALFSIM TUENTI PREPAGO PORTABILIDAD: 1 und</v>
          </cell>
          <cell r="AZ486" t="str">
            <v>SIMCARD</v>
          </cell>
          <cell r="BA486" t="str">
            <v/>
          </cell>
        </row>
        <row r="487">
          <cell r="A487" t="str">
            <v>414746615</v>
          </cell>
          <cell r="B487" t="str">
            <v>FLEXTUENTI</v>
          </cell>
          <cell r="C487">
            <v>44944</v>
          </cell>
          <cell r="D487" t="str">
            <v>FLEXNET ECUADOR - FLEXTUENTI</v>
          </cell>
          <cell r="E487" t="str">
            <v>CALLE 28 DE JUNIO S/N Y GARCIA MORENO ENTRADA LLANO GRANDE</v>
          </cell>
          <cell r="H487" t="str">
            <v>170208</v>
          </cell>
          <cell r="I487" t="str">
            <v>QUITO</v>
          </cell>
          <cell r="J487" t="str">
            <v>PICHINCHA</v>
          </cell>
          <cell r="K487" t="str">
            <v>Jeniffer Liscendra Zambrano Zambrano</v>
          </cell>
          <cell r="L487" t="str">
            <v>EL CARMEN CALLE MANUELA SAENZ  SN  GARCIA MORENO</v>
          </cell>
          <cell r="O487" t="str">
            <v>130503</v>
          </cell>
          <cell r="P487" t="str">
            <v>130503</v>
          </cell>
          <cell r="Q487" t="str">
            <v>MANABI_EL CARMEN_EL CARMEN</v>
          </cell>
          <cell r="R487" t="str">
            <v>414746615</v>
          </cell>
          <cell r="W487" t="str">
            <v>1313659441</v>
          </cell>
          <cell r="X487" t="str">
            <v>0963457161-0978864641</v>
          </cell>
          <cell r="Z487" t="str">
            <v>diamondjl@outlook.com</v>
          </cell>
          <cell r="AA487">
            <v>44944</v>
          </cell>
          <cell r="AD487">
            <v>1</v>
          </cell>
          <cell r="AE487">
            <v>1</v>
          </cell>
          <cell r="AH487" t="str">
            <v>BARRIO LUIS CRUZ CASA DE UN PISO COLOR MARRON AL TERMINR EL ADOQUINADO  LADO IZQUIERDO</v>
          </cell>
          <cell r="AI487" t="str">
            <v>DESPACHO</v>
          </cell>
          <cell r="AJ487" t="str">
            <v>Normal</v>
          </cell>
          <cell r="AL487" t="str">
            <v>NO</v>
          </cell>
          <cell r="AN487" t="str">
            <v>TUE portabilidad</v>
          </cell>
          <cell r="AO487" t="str">
            <v>CANAL ONLINE</v>
          </cell>
          <cell r="AP487">
            <v>44944</v>
          </cell>
          <cell r="AR487" t="str">
            <v>FLEXTUENTI_414746615</v>
          </cell>
          <cell r="AU487" t="str">
            <v>BTC</v>
          </cell>
          <cell r="AV487">
            <v>0</v>
          </cell>
          <cell r="AW487" t="str">
            <v>PROVINCIAL</v>
          </cell>
          <cell r="AX487" t="e">
            <v>#N/A</v>
          </cell>
          <cell r="AY487" t="str">
            <v>HALFSIM TUENTI PREPAGO PORTABILIDAD: 1 und</v>
          </cell>
          <cell r="AZ487" t="str">
            <v>SIMCARD</v>
          </cell>
          <cell r="BA487" t="str">
            <v/>
          </cell>
        </row>
        <row r="488">
          <cell r="A488" t="str">
            <v>414746616</v>
          </cell>
          <cell r="B488" t="str">
            <v>FLEXTUENTI</v>
          </cell>
          <cell r="C488">
            <v>44944</v>
          </cell>
          <cell r="D488" t="str">
            <v>FLEXNET ECUADOR - FLEXTUENTI</v>
          </cell>
          <cell r="E488" t="str">
            <v>CALLE 28 DE JUNIO S/N Y GARCIA MORENO ENTRADA LLANO GRANDE</v>
          </cell>
          <cell r="H488" t="str">
            <v>170208</v>
          </cell>
          <cell r="I488" t="str">
            <v>QUITO</v>
          </cell>
          <cell r="J488" t="str">
            <v>PICHINCHA</v>
          </cell>
          <cell r="K488" t="str">
            <v>Patricia Vinces</v>
          </cell>
          <cell r="L488" t="str">
            <v>OFICINA TRAMACO PORTOVIEJO CENTRO DE DISTRIBUCION</v>
          </cell>
          <cell r="O488" t="str">
            <v>PORTOVIEJO</v>
          </cell>
          <cell r="P488" t="str">
            <v>PORTOVIEJO</v>
          </cell>
          <cell r="Q488" t="str">
            <v>MANABI_PORTOVIEJO_</v>
          </cell>
          <cell r="R488" t="str">
            <v>414746616</v>
          </cell>
          <cell r="W488" t="str">
            <v>1314010362</v>
          </cell>
          <cell r="X488" t="str">
            <v>0981410752-0992983938</v>
          </cell>
          <cell r="Z488" t="str">
            <v>pativinces21@gmail.com</v>
          </cell>
          <cell r="AA488">
            <v>44944</v>
          </cell>
          <cell r="AD488">
            <v>1</v>
          </cell>
          <cell r="AE488">
            <v>1</v>
          </cell>
          <cell r="AH488" t="str">
            <v/>
          </cell>
          <cell r="AI488" t="str">
            <v>DESPACHO</v>
          </cell>
          <cell r="AJ488" t="str">
            <v>DERIVADO PICK UP</v>
          </cell>
          <cell r="AL488" t="str">
            <v>NO</v>
          </cell>
          <cell r="AN488" t="str">
            <v>TUE portabilidad</v>
          </cell>
          <cell r="AO488" t="str">
            <v>CANAL ONLINE</v>
          </cell>
          <cell r="AP488">
            <v>44944</v>
          </cell>
          <cell r="AR488" t="str">
            <v>FLEXTUENTI_414746616</v>
          </cell>
          <cell r="AU488" t="str">
            <v>BTC</v>
          </cell>
          <cell r="AV488">
            <v>0</v>
          </cell>
          <cell r="AW488" t="str">
            <v>PROVINCIAL</v>
          </cell>
          <cell r="AX488" t="e">
            <v>#N/A</v>
          </cell>
          <cell r="AY488" t="str">
            <v>HALFSIM TUENTI PREPAGO PORTABILIDAD: 1 und</v>
          </cell>
          <cell r="AZ488" t="str">
            <v>SIMCARD</v>
          </cell>
          <cell r="BA488" t="str">
            <v/>
          </cell>
        </row>
        <row r="489">
          <cell r="A489" t="str">
            <v>414746617</v>
          </cell>
          <cell r="B489" t="str">
            <v>FLEXTUENTI</v>
          </cell>
          <cell r="C489">
            <v>44944</v>
          </cell>
          <cell r="D489" t="str">
            <v>FLEXNET ECUADOR - FLEXTUENTI</v>
          </cell>
          <cell r="E489" t="str">
            <v>CALLE 28 DE JUNIO S/N Y GARCIA MORENO ENTRADA LLANO GRANDE</v>
          </cell>
          <cell r="H489" t="str">
            <v>170208</v>
          </cell>
          <cell r="I489" t="str">
            <v>QUITO</v>
          </cell>
          <cell r="J489" t="str">
            <v>PICHINCHA</v>
          </cell>
          <cell r="K489" t="str">
            <v>Samuel Arana</v>
          </cell>
          <cell r="L489" t="str">
            <v>LETAMENDI CALLE 12AVA O 2DO PASAJE 21 S 2936 CALLE SEDALANA O CALLE 40C</v>
          </cell>
          <cell r="O489" t="str">
            <v>090302</v>
          </cell>
          <cell r="P489" t="str">
            <v>090302</v>
          </cell>
          <cell r="Q489" t="str">
            <v>GUAYAS_GUAYAQUIL_LETAMENDI</v>
          </cell>
          <cell r="R489" t="str">
            <v>414746617</v>
          </cell>
          <cell r="W489" t="str">
            <v>0919394015</v>
          </cell>
          <cell r="X489" t="str">
            <v>0967963763-0994971654</v>
          </cell>
          <cell r="Z489" t="str">
            <v>arana-24@hotmail.com</v>
          </cell>
          <cell r="AA489">
            <v>44944</v>
          </cell>
          <cell r="AD489">
            <v>1</v>
          </cell>
          <cell r="AE489">
            <v>1</v>
          </cell>
          <cell r="AH489" t="str">
            <v>SECTOR CRISTO DEL CONSUELO ENTREGA EN CASA 2 PISO COLOR MELON FRENTE GABY BADILLO STUDIO</v>
          </cell>
          <cell r="AI489" t="str">
            <v>DESPACHO</v>
          </cell>
          <cell r="AJ489" t="str">
            <v>Normal</v>
          </cell>
          <cell r="AL489" t="str">
            <v>NO</v>
          </cell>
          <cell r="AN489" t="str">
            <v>TUE portabilidad</v>
          </cell>
          <cell r="AO489" t="str">
            <v>CANAL ONLINE</v>
          </cell>
          <cell r="AP489">
            <v>44944</v>
          </cell>
          <cell r="AR489" t="str">
            <v>FLEXTUENTI_414746617</v>
          </cell>
          <cell r="AU489" t="str">
            <v>BTC</v>
          </cell>
          <cell r="AV489">
            <v>0</v>
          </cell>
          <cell r="AW489" t="str">
            <v>LOCAL</v>
          </cell>
          <cell r="AX489" t="e">
            <v>#N/A</v>
          </cell>
          <cell r="AY489" t="str">
            <v>HALFSIM TUENTI PREPAGO PORTABILIDAD: 1 und</v>
          </cell>
          <cell r="AZ489" t="str">
            <v>SIMCARD</v>
          </cell>
          <cell r="BA489" t="str">
            <v/>
          </cell>
        </row>
        <row r="490">
          <cell r="A490" t="str">
            <v>414746680</v>
          </cell>
          <cell r="B490" t="str">
            <v>FLEXTUENTI</v>
          </cell>
          <cell r="C490">
            <v>44944</v>
          </cell>
          <cell r="D490" t="str">
            <v>FLEXNET ECUADOR - FLEXTUENTI</v>
          </cell>
          <cell r="E490" t="str">
            <v>CALLE 28 DE JUNIO S/N Y GARCIA MORENO ENTRADA LLANO GRANDE</v>
          </cell>
          <cell r="H490" t="str">
            <v>170208</v>
          </cell>
          <cell r="I490" t="str">
            <v>QUITO</v>
          </cell>
          <cell r="J490" t="str">
            <v>PICHINCHA</v>
          </cell>
          <cell r="K490" t="str">
            <v>María Fernanda Vélez Erazo</v>
          </cell>
          <cell r="L490" t="str">
            <v>GENERAL ALBERTO ENRIQUEZ GALLO CALLE DIONICIO A NUNEZ SN AV 24 O PICHINCHA</v>
          </cell>
          <cell r="O490" t="str">
            <v>240209</v>
          </cell>
          <cell r="P490" t="str">
            <v>240209</v>
          </cell>
          <cell r="Q490" t="str">
            <v>SANTA ELENA_SALINAS_GENERAL ALBERTO ENRIQUEZ GALLO</v>
          </cell>
          <cell r="R490" t="str">
            <v>414746680</v>
          </cell>
          <cell r="W490" t="str">
            <v>0927360842</v>
          </cell>
          <cell r="X490" t="str">
            <v>0988740051-0969854080</v>
          </cell>
          <cell r="Z490" t="str">
            <v>mfve93@gmail.com</v>
          </cell>
          <cell r="AA490">
            <v>44944</v>
          </cell>
          <cell r="AD490">
            <v>1</v>
          </cell>
          <cell r="AE490">
            <v>1</v>
          </cell>
          <cell r="AH490" t="str">
            <v>SECTOR  EVARISTO MONTENEGRO CASA DE 1 PISO COLOR BEIGE DIAGONAL AL PARQUE EVARISTO MONTENEGRO</v>
          </cell>
          <cell r="AI490" t="str">
            <v>DESPACHO</v>
          </cell>
          <cell r="AJ490" t="str">
            <v>Normal</v>
          </cell>
          <cell r="AL490" t="str">
            <v>NO</v>
          </cell>
          <cell r="AN490" t="str">
            <v>TUE portabilidad</v>
          </cell>
          <cell r="AO490" t="str">
            <v>CANAL ONLINE</v>
          </cell>
          <cell r="AP490">
            <v>44944</v>
          </cell>
          <cell r="AR490" t="str">
            <v>FLEXTUENTI_414746680</v>
          </cell>
          <cell r="AS490">
            <v>331385</v>
          </cell>
          <cell r="AT490" t="str">
            <v>D40</v>
          </cell>
          <cell r="AU490" t="str">
            <v>BTC</v>
          </cell>
          <cell r="AV490">
            <v>1</v>
          </cell>
          <cell r="AW490" t="str">
            <v>PROVINCIAL</v>
          </cell>
          <cell r="AX490" t="str">
            <v>EN_PROCESO</v>
          </cell>
          <cell r="AY490" t="str">
            <v>HALFSIM TUENTI PREPAGO PORTABILIDAD: 1 und</v>
          </cell>
          <cell r="AZ490" t="str">
            <v>SIMCARD</v>
          </cell>
          <cell r="BA490" t="str">
            <v/>
          </cell>
        </row>
        <row r="491">
          <cell r="A491" t="str">
            <v>414746764</v>
          </cell>
          <cell r="B491" t="str">
            <v>FLEXTUENTI</v>
          </cell>
          <cell r="C491">
            <v>44944</v>
          </cell>
          <cell r="D491" t="str">
            <v>FLEXNET ECUADOR - FLEXTUENTI</v>
          </cell>
          <cell r="E491" t="str">
            <v>CALLE 28 DE JUNIO S/N Y GARCIA MORENO ENTRADA LLANO GRANDE</v>
          </cell>
          <cell r="H491" t="str">
            <v>170208</v>
          </cell>
          <cell r="I491" t="str">
            <v>QUITO</v>
          </cell>
          <cell r="J491" t="str">
            <v>PICHINCHA</v>
          </cell>
          <cell r="K491" t="str">
            <v>Santiago Abad</v>
          </cell>
          <cell r="L491" t="str">
            <v>SANTO DOMINGO DE LOS COLORADOS CALLE CANADA SN  SHUMAGER</v>
          </cell>
          <cell r="O491" t="str">
            <v>230201</v>
          </cell>
          <cell r="P491" t="str">
            <v>230201</v>
          </cell>
          <cell r="Q491" t="str">
            <v>SANTO DOMINGO DE LOS TSACHILAS_SANTO DOMINGO_SANTO DOMINGO DE LOS COLORADOS</v>
          </cell>
          <cell r="R491" t="str">
            <v>414746764</v>
          </cell>
          <cell r="W491" t="str">
            <v>2300174071</v>
          </cell>
          <cell r="X491" t="str">
            <v>0990728056-0990728056</v>
          </cell>
          <cell r="Z491" t="str">
            <v>santojoel25@gmail.com</v>
          </cell>
          <cell r="AA491">
            <v>44944</v>
          </cell>
          <cell r="AD491">
            <v>1</v>
          </cell>
          <cell r="AE491">
            <v>1</v>
          </cell>
          <cell r="AH491" t="str">
            <v>SECTOR SANTA ROSA  ATRAS DE SERVIENTTREGA DE SANTO DOMINGO Y A MEDIA CUADRA DEL CENTRO DE EDUCACION  INFANTIL SANTA ROSA  ENTREGAR EN EL  EDIFICIO DE 3 PISOS VERDE</v>
          </cell>
          <cell r="AI491" t="str">
            <v>DESPACHO</v>
          </cell>
          <cell r="AJ491" t="str">
            <v>Normal</v>
          </cell>
          <cell r="AL491" t="str">
            <v>NO</v>
          </cell>
          <cell r="AN491" t="str">
            <v>TUE portabilidad</v>
          </cell>
          <cell r="AO491" t="str">
            <v>CANAL ONLINE</v>
          </cell>
          <cell r="AP491">
            <v>44944</v>
          </cell>
          <cell r="AR491" t="str">
            <v>FLEXTUENTI_414746764</v>
          </cell>
          <cell r="AU491" t="str">
            <v>BTC</v>
          </cell>
          <cell r="AV491">
            <v>0</v>
          </cell>
          <cell r="AW491" t="str">
            <v>PROVINCIAL</v>
          </cell>
          <cell r="AX491" t="e">
            <v>#N/A</v>
          </cell>
          <cell r="AY491" t="str">
            <v>HALFSIM TUENTI PREPAGO PORTABILIDAD: 1 und</v>
          </cell>
          <cell r="AZ491" t="str">
            <v>SIMCARD</v>
          </cell>
          <cell r="BA491" t="str">
            <v/>
          </cell>
        </row>
        <row r="492">
          <cell r="A492" t="str">
            <v>414747047</v>
          </cell>
          <cell r="B492" t="str">
            <v>FLEXTUENTI</v>
          </cell>
          <cell r="C492">
            <v>44944</v>
          </cell>
          <cell r="D492" t="str">
            <v>FLEXNET ECUADOR - FLEXTUENTI</v>
          </cell>
          <cell r="E492" t="str">
            <v>CALLE 28 DE JUNIO S/N Y GARCIA MORENO ENTRADA LLANO GRANDE</v>
          </cell>
          <cell r="H492" t="str">
            <v>170208</v>
          </cell>
          <cell r="I492" t="str">
            <v>QUITO</v>
          </cell>
          <cell r="J492" t="str">
            <v>PICHINCHA</v>
          </cell>
          <cell r="K492" t="str">
            <v>Eduar Noe</v>
          </cell>
          <cell r="L492" t="str">
            <v>SAMBORONDON  KILOMETRO 12 VIA SALITRE  SN</v>
          </cell>
          <cell r="O492" t="str">
            <v>090602</v>
          </cell>
          <cell r="P492" t="str">
            <v>090602</v>
          </cell>
          <cell r="Q492" t="str">
            <v>GUAYAS_GUAYAQUIL_SAMBORONDON</v>
          </cell>
          <cell r="R492" t="str">
            <v>414747047</v>
          </cell>
          <cell r="W492" t="str">
            <v>0962191110</v>
          </cell>
          <cell r="X492" t="str">
            <v>0990231369-0939766945</v>
          </cell>
          <cell r="Z492" t="str">
            <v>eduaranhelo2016@gmail.com</v>
          </cell>
          <cell r="AA492">
            <v>44944</v>
          </cell>
          <cell r="AD492">
            <v>1</v>
          </cell>
          <cell r="AE492">
            <v>1</v>
          </cell>
          <cell r="AH492" t="str">
            <v>SECTOR SALITRE ENTREGA EN PLAZA MILANN CAFE DE TERE EN AREA DE REPARTIDORES A  DOMICILIO JUNTO A URBANOZACION NAPOLI</v>
          </cell>
          <cell r="AI492" t="str">
            <v>DESPACHO</v>
          </cell>
          <cell r="AJ492" t="str">
            <v>Normal</v>
          </cell>
          <cell r="AL492" t="str">
            <v>NO</v>
          </cell>
          <cell r="AN492" t="str">
            <v>TUE portabilidad</v>
          </cell>
          <cell r="AO492" t="str">
            <v>CANAL ONLINE</v>
          </cell>
          <cell r="AP492">
            <v>44944</v>
          </cell>
          <cell r="AR492" t="str">
            <v>FLEXTUENTI_414747047</v>
          </cell>
          <cell r="AU492" t="str">
            <v>BTC</v>
          </cell>
          <cell r="AV492">
            <v>0</v>
          </cell>
          <cell r="AW492" t="str">
            <v>LOCAL</v>
          </cell>
          <cell r="AX492" t="e">
            <v>#N/A</v>
          </cell>
          <cell r="AY492" t="str">
            <v>HALFSIM TUENTI PREPAGO PORTABILIDAD: 1 und</v>
          </cell>
          <cell r="AZ492" t="str">
            <v>SIMCARD</v>
          </cell>
          <cell r="BA492" t="str">
            <v/>
          </cell>
        </row>
        <row r="493">
          <cell r="A493" t="str">
            <v>414747054</v>
          </cell>
          <cell r="B493" t="str">
            <v>FLEXTUENTI</v>
          </cell>
          <cell r="C493">
            <v>44944</v>
          </cell>
          <cell r="D493" t="str">
            <v>FLEXNET ECUADOR - FLEXTUENTI</v>
          </cell>
          <cell r="E493" t="str">
            <v>CALLE 28 DE JUNIO S/N Y GARCIA MORENO ENTRADA LLANO GRANDE</v>
          </cell>
          <cell r="H493" t="str">
            <v>170208</v>
          </cell>
          <cell r="I493" t="str">
            <v>QUITO</v>
          </cell>
          <cell r="J493" t="str">
            <v>PICHINCHA</v>
          </cell>
          <cell r="K493" t="str">
            <v>MARCO ESTUARDO TENELEMA AGUALONGO</v>
          </cell>
          <cell r="L493" t="str">
            <v>PUENGASI  CALLE GONZALO ESCUDERO  SN JOSE ORTIZ</v>
          </cell>
          <cell r="O493" t="str">
            <v>170145</v>
          </cell>
          <cell r="P493" t="str">
            <v>170145</v>
          </cell>
          <cell r="Q493" t="str">
            <v>PICHINCHA_QUITO_PUENGASI</v>
          </cell>
          <cell r="R493" t="str">
            <v>414747054</v>
          </cell>
          <cell r="W493" t="str">
            <v>0201356391</v>
          </cell>
          <cell r="X493" t="str">
            <v>0962557065-0967778562</v>
          </cell>
          <cell r="Z493" t="str">
            <v>samialexchela@gmail.com</v>
          </cell>
          <cell r="AA493">
            <v>44944</v>
          </cell>
          <cell r="AD493">
            <v>1</v>
          </cell>
          <cell r="AE493">
            <v>1</v>
          </cell>
          <cell r="AH493" t="str">
            <v>SECTOR ORQUEDEAS CLIENTE TRABAJA EN UNA CAMIONETA COLOR PLOMA VENTAS DE HUEVOS FRENTE A A PANADERIA PAN DEL VALLE</v>
          </cell>
          <cell r="AI493" t="str">
            <v>DESPACHO</v>
          </cell>
          <cell r="AJ493" t="str">
            <v>Normal</v>
          </cell>
          <cell r="AL493" t="str">
            <v>NO</v>
          </cell>
          <cell r="AN493" t="str">
            <v>TUE portabilidad</v>
          </cell>
          <cell r="AO493" t="str">
            <v>CANAL ONLINE</v>
          </cell>
          <cell r="AP493">
            <v>44944</v>
          </cell>
          <cell r="AR493" t="str">
            <v>FLEXTUENTI_414747054</v>
          </cell>
          <cell r="AU493" t="str">
            <v>BTC</v>
          </cell>
          <cell r="AV493">
            <v>0</v>
          </cell>
          <cell r="AW493" t="str">
            <v>LOCAL</v>
          </cell>
          <cell r="AX493" t="e">
            <v>#N/A</v>
          </cell>
          <cell r="AY493" t="str">
            <v>HALFSIM TUENTI PREPAGO PORTABILIDAD: 1 und</v>
          </cell>
          <cell r="AZ493" t="str">
            <v>SIMCARD</v>
          </cell>
          <cell r="BA493" t="str">
            <v/>
          </cell>
        </row>
        <row r="494">
          <cell r="A494" t="str">
            <v>414747055</v>
          </cell>
          <cell r="B494" t="str">
            <v>FLEXTUENTI</v>
          </cell>
          <cell r="C494">
            <v>44944</v>
          </cell>
          <cell r="D494" t="str">
            <v>FLEXNET ECUADOR - FLEXTUENTI</v>
          </cell>
          <cell r="E494" t="str">
            <v>CALLE 28 DE JUNIO S/N Y GARCIA MORENO ENTRADA LLANO GRANDE</v>
          </cell>
          <cell r="H494" t="str">
            <v>170208</v>
          </cell>
          <cell r="I494" t="str">
            <v>QUITO</v>
          </cell>
          <cell r="J494" t="str">
            <v>PICHINCHA</v>
          </cell>
          <cell r="K494" t="str">
            <v>Pablo haro</v>
          </cell>
          <cell r="L494" t="str">
            <v>SAN FRANCISCO CALLE MORALES  SN 24 DE MAYO</v>
          </cell>
          <cell r="O494" t="str">
            <v>100304</v>
          </cell>
          <cell r="P494" t="str">
            <v>100304</v>
          </cell>
          <cell r="Q494" t="str">
            <v>IMBABURA_COTACACHI_SAN FRANCISCO</v>
          </cell>
          <cell r="R494" t="str">
            <v>414747055</v>
          </cell>
          <cell r="W494" t="str">
            <v>1003174420</v>
          </cell>
          <cell r="X494" t="str">
            <v>0959953986-0959953986</v>
          </cell>
          <cell r="Z494" t="str">
            <v>yamiharo1801@gmail.com</v>
          </cell>
          <cell r="AA494">
            <v>44944</v>
          </cell>
          <cell r="AD494">
            <v>1</v>
          </cell>
          <cell r="AE494">
            <v>1</v>
          </cell>
          <cell r="AH494" t="str">
            <v>SECTOR ENTREGA EN CONDOMINIDO LOS PORTALES PORTON PLOMO PLANTA BAJA A MEDIA CUADRA DE RESTAURANTE QUINTA MARIA JOSE</v>
          </cell>
          <cell r="AI494" t="str">
            <v>DESPACHO</v>
          </cell>
          <cell r="AJ494" t="str">
            <v>Normal</v>
          </cell>
          <cell r="AL494" t="str">
            <v>NO</v>
          </cell>
          <cell r="AN494" t="str">
            <v>TUE portabilidad</v>
          </cell>
          <cell r="AO494" t="str">
            <v>CANAL ONLINE</v>
          </cell>
          <cell r="AP494">
            <v>44944</v>
          </cell>
          <cell r="AR494" t="str">
            <v>FLEXTUENTI_414747055</v>
          </cell>
          <cell r="AU494" t="str">
            <v>BTC</v>
          </cell>
          <cell r="AV494">
            <v>0</v>
          </cell>
          <cell r="AW494" t="str">
            <v>PROVINCIAL</v>
          </cell>
          <cell r="AX494" t="e">
            <v>#N/A</v>
          </cell>
          <cell r="AY494" t="str">
            <v>HALFSIM TUENTI PREPAGO PORTABILIDAD: 1 und</v>
          </cell>
          <cell r="AZ494" t="str">
            <v>SIMCARD</v>
          </cell>
          <cell r="BA494" t="str">
            <v/>
          </cell>
        </row>
        <row r="495">
          <cell r="A495" t="str">
            <v>414747094</v>
          </cell>
          <cell r="B495" t="str">
            <v>FLEXTUENTI</v>
          </cell>
          <cell r="C495">
            <v>44944</v>
          </cell>
          <cell r="D495" t="str">
            <v>FLEXNET ECUADOR - FLEXTUENTI</v>
          </cell>
          <cell r="E495" t="str">
            <v>CALLE 28 DE JUNIO S/N Y GARCIA MORENO ENTRADA LLANO GRANDE</v>
          </cell>
          <cell r="H495" t="str">
            <v>170208</v>
          </cell>
          <cell r="I495" t="str">
            <v>QUITO</v>
          </cell>
          <cell r="J495" t="str">
            <v>PICHINCHA</v>
          </cell>
          <cell r="K495" t="str">
            <v>JOSEPH MARCELO NINAHUALPA QUIÑA</v>
          </cell>
          <cell r="L495" t="str">
            <v>TUMBACO  CALLE NORBERTO SALAZAR  N222 2  GONZALO MENESES</v>
          </cell>
          <cell r="O495" t="str">
            <v>170184</v>
          </cell>
          <cell r="P495" t="str">
            <v>170184</v>
          </cell>
          <cell r="Q495" t="str">
            <v>PICHINCHA_QUITO_TUMBACO</v>
          </cell>
          <cell r="R495" t="str">
            <v>414747094</v>
          </cell>
          <cell r="W495" t="str">
            <v>1711251676</v>
          </cell>
          <cell r="X495" t="str">
            <v>0963515817-0995809659</v>
          </cell>
          <cell r="Z495" t="str">
            <v>joseph2marce@hotmail.com</v>
          </cell>
          <cell r="AA495">
            <v>44944</v>
          </cell>
          <cell r="AD495">
            <v>1</v>
          </cell>
          <cell r="AE495">
            <v>1</v>
          </cell>
          <cell r="AH495" t="str">
            <v>SECTOR SAN BALAS ENTREGA EN CASA 2 PISO COLOR TOMATAE PUERTA PRINCIPAL NEGRA GRANDE FRENTE A PUERTA PRINCIPAL DEL CEMENTERIO TUMBACO</v>
          </cell>
          <cell r="AI495" t="str">
            <v>DESPACHO</v>
          </cell>
          <cell r="AJ495" t="str">
            <v>Normal</v>
          </cell>
          <cell r="AL495" t="str">
            <v>NO</v>
          </cell>
          <cell r="AN495" t="str">
            <v>TUE portabilidad</v>
          </cell>
          <cell r="AO495" t="str">
            <v>CANAL ONLINE</v>
          </cell>
          <cell r="AP495">
            <v>44944</v>
          </cell>
          <cell r="AR495" t="str">
            <v>FLEXTUENTI_414747094</v>
          </cell>
          <cell r="AU495" t="str">
            <v>BTC</v>
          </cell>
          <cell r="AV495">
            <v>0</v>
          </cell>
          <cell r="AW495" t="str">
            <v>LOCAL</v>
          </cell>
          <cell r="AX495" t="e">
            <v>#N/A</v>
          </cell>
          <cell r="AY495" t="str">
            <v>HALFSIM TUENTI PREPAGO PORTABILIDAD: 1 und</v>
          </cell>
          <cell r="AZ495" t="str">
            <v>SIMCARD</v>
          </cell>
          <cell r="BA495" t="str">
            <v/>
          </cell>
        </row>
        <row r="496">
          <cell r="A496" t="str">
            <v>414747124</v>
          </cell>
          <cell r="B496" t="str">
            <v>FLEXTUENTI</v>
          </cell>
          <cell r="C496">
            <v>44944</v>
          </cell>
          <cell r="D496" t="str">
            <v>FLEXNET ECUADOR - FLEXTUENTI</v>
          </cell>
          <cell r="E496" t="str">
            <v>CALLE 28 DE JUNIO S/N Y GARCIA MORENO ENTRADA LLANO GRANDE</v>
          </cell>
          <cell r="H496" t="str">
            <v>170208</v>
          </cell>
          <cell r="I496" t="str">
            <v>QUITO</v>
          </cell>
          <cell r="J496" t="str">
            <v>PICHINCHA</v>
          </cell>
          <cell r="K496" t="str">
            <v>CARLOS JEREMÍAS BARCO BECERRA</v>
          </cell>
          <cell r="L496" t="str">
            <v>XIMENA  CALLE CANIAR  SN  ENTRE CALLE LORENZO DE GARAYCOA Y SEIS DE MARZO</v>
          </cell>
          <cell r="O496" t="str">
            <v>090101</v>
          </cell>
          <cell r="P496" t="str">
            <v>090101</v>
          </cell>
          <cell r="Q496" t="str">
            <v>GUAYAS_GUAYAQUIL_XIMENA</v>
          </cell>
          <cell r="R496" t="str">
            <v>414747124</v>
          </cell>
          <cell r="W496" t="str">
            <v>1208374213</v>
          </cell>
          <cell r="X496" t="str">
            <v>0967534355-0978686919</v>
          </cell>
          <cell r="Z496" t="str">
            <v>fabianaariasrodriguez299@gmail.com</v>
          </cell>
          <cell r="AA496">
            <v>44944</v>
          </cell>
          <cell r="AD496">
            <v>1</v>
          </cell>
          <cell r="AE496">
            <v>1</v>
          </cell>
          <cell r="AH496" t="str">
            <v>SECTOR PARQUE FORESTAL ENTREGA EN RESTAURANTE CHELIN DIAGONAL A LOCAL HOPEPET 2 VETERINARIA</v>
          </cell>
          <cell r="AI496" t="str">
            <v>DESPACHO</v>
          </cell>
          <cell r="AJ496" t="str">
            <v>Normal</v>
          </cell>
          <cell r="AL496" t="str">
            <v>NO</v>
          </cell>
          <cell r="AN496" t="str">
            <v>TUE portabilidad</v>
          </cell>
          <cell r="AO496" t="str">
            <v>CANAL ONLINE</v>
          </cell>
          <cell r="AP496">
            <v>44944</v>
          </cell>
          <cell r="AR496" t="str">
            <v>FLEXTUENTI_414747124</v>
          </cell>
          <cell r="AU496" t="str">
            <v>BTC</v>
          </cell>
          <cell r="AV496">
            <v>0</v>
          </cell>
          <cell r="AW496" t="str">
            <v>LOCAL</v>
          </cell>
          <cell r="AX496" t="e">
            <v>#N/A</v>
          </cell>
          <cell r="AY496" t="str">
            <v>HALFSIM TUENTI PREPAGO PORTABILIDAD: 1 und</v>
          </cell>
          <cell r="AZ496" t="str">
            <v>SIMCARD</v>
          </cell>
          <cell r="BA496" t="str">
            <v/>
          </cell>
        </row>
        <row r="497">
          <cell r="A497" t="str">
            <v>414753807</v>
          </cell>
          <cell r="B497" t="str">
            <v>FLEXTUENTI</v>
          </cell>
          <cell r="C497">
            <v>44944</v>
          </cell>
          <cell r="D497" t="str">
            <v>FLEXNET ECUADOR - FLEXTUENTI</v>
          </cell>
          <cell r="E497" t="str">
            <v>CALLE 28 DE JUNIO S/N Y GARCIA MORENO ENTRADA LLANO GRANDE</v>
          </cell>
          <cell r="H497" t="str">
            <v>170208</v>
          </cell>
          <cell r="I497" t="str">
            <v>QUITO</v>
          </cell>
          <cell r="J497" t="str">
            <v>PICHINCHA</v>
          </cell>
          <cell r="K497" t="str">
            <v>henrry modesto salinas valverde</v>
          </cell>
          <cell r="L497" t="str">
            <v>SAN SEBASTIAN AV EDUARDO KINGMAN 223 27  GONZANAMA</v>
          </cell>
          <cell r="O497" t="str">
            <v>110109</v>
          </cell>
          <cell r="P497" t="str">
            <v>110109</v>
          </cell>
          <cell r="Q497" t="str">
            <v>LOJA_LOJA_SAN SEBASTIAN</v>
          </cell>
          <cell r="R497" t="str">
            <v>414753807</v>
          </cell>
          <cell r="W497" t="str">
            <v>1104817042</v>
          </cell>
          <cell r="X497" t="str">
            <v>0962865863-0991546221</v>
          </cell>
          <cell r="Z497" t="str">
            <v>hssv25@yahoo.es</v>
          </cell>
          <cell r="AA497">
            <v>44944</v>
          </cell>
          <cell r="AD497">
            <v>1</v>
          </cell>
          <cell r="AE497">
            <v>1</v>
          </cell>
          <cell r="AH497" t="str">
            <v>SECTOR CABO MINACHO  CASA  DE 2 PISOS COLOR AZUL FRENTE A LA PREVENCION DEL CUARTEL</v>
          </cell>
          <cell r="AI497" t="str">
            <v>DESPACHO</v>
          </cell>
          <cell r="AJ497" t="str">
            <v>Normal</v>
          </cell>
          <cell r="AL497" t="str">
            <v>NO</v>
          </cell>
          <cell r="AN497" t="str">
            <v>TUE portabilidad</v>
          </cell>
          <cell r="AO497" t="str">
            <v>CANAL ONLINE</v>
          </cell>
          <cell r="AP497">
            <v>44944</v>
          </cell>
          <cell r="AR497" t="str">
            <v>FLEXTUENTI_414753807</v>
          </cell>
          <cell r="AU497" t="str">
            <v>BTC</v>
          </cell>
          <cell r="AV497">
            <v>0</v>
          </cell>
          <cell r="AW497" t="str">
            <v>PROVINCIAL</v>
          </cell>
          <cell r="AX497" t="e">
            <v>#N/A</v>
          </cell>
          <cell r="AY497" t="str">
            <v>HALFSIM TUENTI PREPAGO PORTABILIDAD: 1 und</v>
          </cell>
          <cell r="AZ497" t="str">
            <v>SIMCARD</v>
          </cell>
          <cell r="BA497" t="str">
            <v/>
          </cell>
        </row>
        <row r="498">
          <cell r="A498" t="str">
            <v>414753812</v>
          </cell>
          <cell r="B498" t="str">
            <v>FLEXTUENTI</v>
          </cell>
          <cell r="C498">
            <v>44944</v>
          </cell>
          <cell r="D498" t="str">
            <v>FLEXNET ECUADOR - FLEXTUENTI</v>
          </cell>
          <cell r="E498" t="str">
            <v>CALLE 28 DE JUNIO S/N Y GARCIA MORENO ENTRADA LLANO GRANDE</v>
          </cell>
          <cell r="H498" t="str">
            <v>170208</v>
          </cell>
          <cell r="I498" t="str">
            <v>QUITO</v>
          </cell>
          <cell r="J498" t="str">
            <v>PICHINCHA</v>
          </cell>
          <cell r="K498" t="str">
            <v>Mike Chávez</v>
          </cell>
          <cell r="L498" t="str">
            <v>POMASQUI CALLE SN  LOTE 163  RODOLFO BOLANOS</v>
          </cell>
          <cell r="O498" t="str">
            <v>170308</v>
          </cell>
          <cell r="P498" t="str">
            <v>170308</v>
          </cell>
          <cell r="Q498" t="str">
            <v>PICHINCHA_QUITO_POMASQUI</v>
          </cell>
          <cell r="R498" t="str">
            <v>414753812</v>
          </cell>
          <cell r="W498" t="str">
            <v>0804979995</v>
          </cell>
          <cell r="X498" t="str">
            <v>0967532309-0967532309</v>
          </cell>
          <cell r="Z498" t="str">
            <v>mikelchavez2000@gmail.com</v>
          </cell>
          <cell r="AA498">
            <v>44944</v>
          </cell>
          <cell r="AD498">
            <v>1</v>
          </cell>
          <cell r="AE498">
            <v>1</v>
          </cell>
          <cell r="AH498" t="str">
            <v>SECTOR POMASQUI ENTREGAR EN LA  URB LDU CASA CON PORTON BLANCO</v>
          </cell>
          <cell r="AI498" t="str">
            <v>DESPACHO</v>
          </cell>
          <cell r="AJ498" t="str">
            <v>Normal</v>
          </cell>
          <cell r="AL498" t="str">
            <v>NO</v>
          </cell>
          <cell r="AN498" t="str">
            <v>TUE portabilidad</v>
          </cell>
          <cell r="AO498" t="str">
            <v>CANAL ONLINE</v>
          </cell>
          <cell r="AP498">
            <v>44944</v>
          </cell>
          <cell r="AR498" t="str">
            <v>FLEXTUENTI_414753812</v>
          </cell>
          <cell r="AU498" t="str">
            <v>BTC</v>
          </cell>
          <cell r="AV498">
            <v>0</v>
          </cell>
          <cell r="AW498" t="str">
            <v>LOCAL</v>
          </cell>
          <cell r="AX498" t="e">
            <v>#N/A</v>
          </cell>
          <cell r="AY498" t="str">
            <v>HALFSIM TUENTI PREPAGO PORTABILIDAD: 1 und</v>
          </cell>
          <cell r="AZ498" t="str">
            <v>SIMCARD</v>
          </cell>
          <cell r="BA498" t="str">
            <v/>
          </cell>
        </row>
        <row r="499">
          <cell r="A499" t="str">
            <v>414753850</v>
          </cell>
          <cell r="B499" t="str">
            <v>FLEXTUENTI</v>
          </cell>
          <cell r="C499">
            <v>44944</v>
          </cell>
          <cell r="D499" t="str">
            <v>FLEXNET ECUADOR - FLEXTUENTI</v>
          </cell>
          <cell r="E499" t="str">
            <v>CALLE 28 DE JUNIO S/N Y GARCIA MORENO ENTRADA LLANO GRANDE</v>
          </cell>
          <cell r="H499" t="str">
            <v>170208</v>
          </cell>
          <cell r="I499" t="str">
            <v>QUITO</v>
          </cell>
          <cell r="J499" t="str">
            <v>PICHINCHA</v>
          </cell>
          <cell r="K499" t="str">
            <v>Domenica Yanacallo</v>
          </cell>
          <cell r="L499" t="str">
            <v>PIFO  CALLE ALFREDO GANGOTENA S2 229  INTEROCEANICA</v>
          </cell>
          <cell r="O499" t="str">
            <v>170906</v>
          </cell>
          <cell r="P499" t="str">
            <v>170906</v>
          </cell>
          <cell r="Q499" t="str">
            <v>PICHINCHA_QUITO_PIFO</v>
          </cell>
          <cell r="R499" t="str">
            <v>414753850</v>
          </cell>
          <cell r="W499" t="str">
            <v>1728518695</v>
          </cell>
          <cell r="X499" t="str">
            <v>0987171013-0990516045</v>
          </cell>
          <cell r="Z499" t="str">
            <v>yanacallodomenica9@gmail.com</v>
          </cell>
          <cell r="AA499">
            <v>44944</v>
          </cell>
          <cell r="AD499">
            <v>1</v>
          </cell>
          <cell r="AE499">
            <v>1</v>
          </cell>
          <cell r="AH499" t="str">
            <v>BARRIO 20 DE ENERO FRENTE A LA PUERTE DEL COLEGIO EDUARDO SALAZAR GOMEZ CASA BLANCA DE 3 PISOS</v>
          </cell>
          <cell r="AI499" t="str">
            <v>DESPACHO</v>
          </cell>
          <cell r="AJ499" t="str">
            <v>Normal</v>
          </cell>
          <cell r="AL499" t="str">
            <v>NO</v>
          </cell>
          <cell r="AN499" t="str">
            <v>TUE portabilidad</v>
          </cell>
          <cell r="AO499" t="str">
            <v>CANAL ONLINE</v>
          </cell>
          <cell r="AP499">
            <v>44944</v>
          </cell>
          <cell r="AR499" t="str">
            <v>FLEXTUENTI_414753850</v>
          </cell>
          <cell r="AU499" t="str">
            <v>BTC</v>
          </cell>
          <cell r="AV499">
            <v>0</v>
          </cell>
          <cell r="AW499" t="str">
            <v>LOCAL</v>
          </cell>
          <cell r="AX499" t="e">
            <v>#N/A</v>
          </cell>
          <cell r="AY499" t="str">
            <v>HALFSIM TUENTI PREPAGO PORTABILIDAD: 1 und</v>
          </cell>
          <cell r="AZ499" t="str">
            <v>SIMCARD</v>
          </cell>
          <cell r="BA499" t="str">
            <v/>
          </cell>
        </row>
        <row r="500">
          <cell r="A500" t="str">
            <v>414753851</v>
          </cell>
          <cell r="B500" t="str">
            <v>FLEXTUENTI</v>
          </cell>
          <cell r="C500">
            <v>44944</v>
          </cell>
          <cell r="D500" t="str">
            <v>FLEXNET ECUADOR - FLEXTUENTI</v>
          </cell>
          <cell r="E500" t="str">
            <v>CALLE 28 DE JUNIO S/N Y GARCIA MORENO ENTRADA LLANO GRANDE</v>
          </cell>
          <cell r="H500" t="str">
            <v>170208</v>
          </cell>
          <cell r="I500" t="str">
            <v>QUITO</v>
          </cell>
          <cell r="J500" t="str">
            <v>PICHINCHA</v>
          </cell>
          <cell r="K500" t="str">
            <v>Katherine Zambrano</v>
          </cell>
          <cell r="L500" t="str">
            <v>IZAMBA CALLE SN  CASCA 7  IGNACIO VELA</v>
          </cell>
          <cell r="O500" t="str">
            <v>180110</v>
          </cell>
          <cell r="P500" t="str">
            <v>180110</v>
          </cell>
          <cell r="Q500" t="str">
            <v>TUNGURAHUA_AMBATO_IZAMBA</v>
          </cell>
          <cell r="R500" t="str">
            <v>414753851</v>
          </cell>
          <cell r="W500" t="str">
            <v>1751288497</v>
          </cell>
          <cell r="X500" t="str">
            <v>0999021282-0963683768</v>
          </cell>
          <cell r="Z500" t="str">
            <v>kattyko.gzc@gmail.com</v>
          </cell>
          <cell r="AA500">
            <v>44944</v>
          </cell>
          <cell r="AD500">
            <v>1</v>
          </cell>
          <cell r="AE500">
            <v>1</v>
          </cell>
          <cell r="AH500" t="str">
            <v>SECTOR  SOLCA CONJUNTO  MARIA LEONOR II DIAGONAL AL XTREME MUSCLE FACTORY</v>
          </cell>
          <cell r="AI500" t="str">
            <v>DESPACHO</v>
          </cell>
          <cell r="AJ500" t="str">
            <v>Normal</v>
          </cell>
          <cell r="AL500" t="str">
            <v>NO</v>
          </cell>
          <cell r="AN500" t="str">
            <v>TUE portabilidad</v>
          </cell>
          <cell r="AO500" t="str">
            <v>CANAL ONLINE</v>
          </cell>
          <cell r="AP500">
            <v>44944</v>
          </cell>
          <cell r="AR500" t="str">
            <v>FLEXTUENTI_414753851</v>
          </cell>
          <cell r="AU500" t="str">
            <v>BTC</v>
          </cell>
          <cell r="AV500">
            <v>0</v>
          </cell>
          <cell r="AW500" t="str">
            <v>PROVINCIAL</v>
          </cell>
          <cell r="AX500" t="e">
            <v>#N/A</v>
          </cell>
          <cell r="AY500" t="str">
            <v>HALFSIM TUENTI PREPAGO PORTABILIDAD: 1 und</v>
          </cell>
          <cell r="AZ500" t="str">
            <v>SIMCARD</v>
          </cell>
          <cell r="BA500" t="str">
            <v/>
          </cell>
        </row>
        <row r="501">
          <cell r="A501" t="str">
            <v>414753857</v>
          </cell>
          <cell r="B501" t="str">
            <v>FLEXTUENTI</v>
          </cell>
          <cell r="C501">
            <v>44944</v>
          </cell>
          <cell r="D501" t="str">
            <v>FLEXNET ECUADOR - FLEXTUENTI</v>
          </cell>
          <cell r="E501" t="str">
            <v>CALLE 28 DE JUNIO S/N Y GARCIA MORENO ENTRADA LLANO GRANDE</v>
          </cell>
          <cell r="H501" t="str">
            <v>170208</v>
          </cell>
          <cell r="I501" t="str">
            <v>QUITO</v>
          </cell>
          <cell r="J501" t="str">
            <v>PICHINCHA</v>
          </cell>
          <cell r="K501" t="str">
            <v>Graciela Peña</v>
          </cell>
          <cell r="L501" t="str">
            <v>YANUNCAY CALLE FRAY GASPAR DE CARVAJAL CALLE FRAY GASPAR  N2 85</v>
          </cell>
          <cell r="O501" t="str">
            <v>010201</v>
          </cell>
          <cell r="P501" t="str">
            <v>010201</v>
          </cell>
          <cell r="Q501" t="str">
            <v>AZUAY_CUENCA_YANUNCAY</v>
          </cell>
          <cell r="R501" t="str">
            <v>414753857</v>
          </cell>
          <cell r="W501" t="str">
            <v>0103617957</v>
          </cell>
          <cell r="X501" t="str">
            <v>0996460437-0982159087</v>
          </cell>
          <cell r="Z501" t="str">
            <v>chelolis90@gmail.com</v>
          </cell>
          <cell r="AA501">
            <v>44944</v>
          </cell>
          <cell r="AD501">
            <v>1</v>
          </cell>
          <cell r="AE501">
            <v>1</v>
          </cell>
          <cell r="AH501" t="str">
            <v>SECTOR LA INDURAMA ENTREGAR EN SERVICIO AUTOMOTRIZ ELECTRICO JP7 JUNTO A LA PANADERIA LA HOGAZA</v>
          </cell>
          <cell r="AI501" t="str">
            <v>DESPACHO</v>
          </cell>
          <cell r="AJ501" t="str">
            <v>Normal</v>
          </cell>
          <cell r="AL501" t="str">
            <v>NO</v>
          </cell>
          <cell r="AN501" t="str">
            <v>TUE portabilidad</v>
          </cell>
          <cell r="AO501" t="str">
            <v>CANAL ONLINE</v>
          </cell>
          <cell r="AP501">
            <v>44944</v>
          </cell>
          <cell r="AR501" t="str">
            <v>FLEXTUENTI_414753857</v>
          </cell>
          <cell r="AU501" t="str">
            <v>BTC</v>
          </cell>
          <cell r="AV501">
            <v>0</v>
          </cell>
          <cell r="AW501" t="str">
            <v>PROVINCIAL</v>
          </cell>
          <cell r="AX501" t="e">
            <v>#N/A</v>
          </cell>
          <cell r="AY501" t="str">
            <v>HALFSIM TUENTI PREPAGO PORTABILIDAD: 1 und</v>
          </cell>
          <cell r="AZ501" t="str">
            <v>SIMCARD</v>
          </cell>
          <cell r="BA501" t="str">
            <v/>
          </cell>
        </row>
        <row r="502">
          <cell r="A502" t="str">
            <v>414753862</v>
          </cell>
          <cell r="B502" t="str">
            <v>FLEXTUENTI</v>
          </cell>
          <cell r="C502">
            <v>44944</v>
          </cell>
          <cell r="D502" t="str">
            <v>FLEXNET ECUADOR - FLEXTUENTI</v>
          </cell>
          <cell r="E502" t="str">
            <v>CALLE 28 DE JUNIO S/N Y GARCIA MORENO ENTRADA LLANO GRANDE</v>
          </cell>
          <cell r="H502" t="str">
            <v>170208</v>
          </cell>
          <cell r="I502" t="str">
            <v>QUITO</v>
          </cell>
          <cell r="J502" t="str">
            <v>PICHINCHA</v>
          </cell>
          <cell r="K502" t="str">
            <v>Evelyn Reyna</v>
          </cell>
          <cell r="L502" t="str">
            <v>SAN CAMILO  VIA BABAHOYO QUEVEDO SN CALLE I</v>
          </cell>
          <cell r="O502" t="str">
            <v>120304</v>
          </cell>
          <cell r="P502" t="str">
            <v>120304</v>
          </cell>
          <cell r="Q502" t="str">
            <v>LOS RIOS_QUEVEDO_SAN CAMILO</v>
          </cell>
          <cell r="R502" t="str">
            <v>414753862</v>
          </cell>
          <cell r="W502" t="str">
            <v>2200549448</v>
          </cell>
          <cell r="X502" t="str">
            <v>0967884098-0959430893</v>
          </cell>
          <cell r="Z502" t="str">
            <v>8mreynam@gmail.com</v>
          </cell>
          <cell r="AA502">
            <v>44944</v>
          </cell>
          <cell r="AD502">
            <v>1</v>
          </cell>
          <cell r="AE502">
            <v>1</v>
          </cell>
          <cell r="AH502" t="str">
            <v>SECTOR LA VICTORIA  ENTREGA EN COLEGIO MOSENOR LEONIDAS PROANIO VIVE EN COLEGIO ATRAS DE GASOLINERA TERPEL LA VISTORIA  CALLE SECUNDARIA NO ESTA MAPA CONSTA REFERENCIAS Y EN CODIGO POSTAL</v>
          </cell>
          <cell r="AI502" t="str">
            <v>DESPACHO</v>
          </cell>
          <cell r="AJ502" t="str">
            <v>Normal</v>
          </cell>
          <cell r="AL502" t="str">
            <v>NO</v>
          </cell>
          <cell r="AN502" t="str">
            <v>TUE portabilidad</v>
          </cell>
          <cell r="AO502" t="str">
            <v>CANAL ONLINE</v>
          </cell>
          <cell r="AP502">
            <v>44944</v>
          </cell>
          <cell r="AR502" t="str">
            <v>FLEXTUENTI_414753862</v>
          </cell>
          <cell r="AU502" t="str">
            <v>BTC</v>
          </cell>
          <cell r="AV502">
            <v>0</v>
          </cell>
          <cell r="AW502" t="str">
            <v>PROVINCIAL</v>
          </cell>
          <cell r="AX502" t="e">
            <v>#N/A</v>
          </cell>
          <cell r="AY502" t="str">
            <v>HALFSIM TUENTI PREPAGO PORTABILIDAD: 1 und</v>
          </cell>
          <cell r="AZ502" t="str">
            <v>SIMCARD</v>
          </cell>
          <cell r="BA502" t="str">
            <v/>
          </cell>
        </row>
        <row r="503">
          <cell r="A503" t="str">
            <v>WS414746005</v>
          </cell>
          <cell r="B503" t="str">
            <v>FLEXTUENTI</v>
          </cell>
          <cell r="C503">
            <v>44944</v>
          </cell>
          <cell r="D503" t="str">
            <v>FLEXNET ECUADOR - FLEXTUENTI</v>
          </cell>
          <cell r="E503" t="str">
            <v>CALLE 28 DE JUNIO S/N Y GARCIA MORENO ENTRADA LLANO GRANDE</v>
          </cell>
          <cell r="H503" t="str">
            <v>170208</v>
          </cell>
          <cell r="I503" t="str">
            <v>QUITO</v>
          </cell>
          <cell r="J503" t="str">
            <v>PICHINCHA</v>
          </cell>
          <cell r="K503" t="str">
            <v>Wilmer Teran</v>
          </cell>
          <cell r="L503" t="str">
            <v>OFICINA TRAMACO OTAVALO</v>
          </cell>
          <cell r="O503" t="str">
            <v>OTAVALO</v>
          </cell>
          <cell r="P503" t="str">
            <v>OTAVALO</v>
          </cell>
          <cell r="Q503" t="str">
            <v>IMBABURA_OTAVALO_</v>
          </cell>
          <cell r="R503" t="str">
            <v>WS414746005</v>
          </cell>
          <cell r="W503" t="str">
            <v>1004494181</v>
          </cell>
          <cell r="X503" t="str">
            <v>0992724266-0992724266</v>
          </cell>
          <cell r="Z503" t="str">
            <v>Leowilmer_1@hotmail.com</v>
          </cell>
          <cell r="AA503">
            <v>44944</v>
          </cell>
          <cell r="AD503">
            <v>1</v>
          </cell>
          <cell r="AE503">
            <v>1</v>
          </cell>
          <cell r="AH503" t="str">
            <v/>
          </cell>
          <cell r="AI503" t="str">
            <v>DESPACHO</v>
          </cell>
          <cell r="AJ503" t="str">
            <v>DERIVADO PICK UP</v>
          </cell>
          <cell r="AL503" t="str">
            <v>NO</v>
          </cell>
          <cell r="AN503" t="str">
            <v>TUE nuevalinea</v>
          </cell>
          <cell r="AO503" t="str">
            <v>CANAL ONLINE</v>
          </cell>
          <cell r="AP503">
            <v>44944</v>
          </cell>
          <cell r="AR503" t="str">
            <v>FLEXTUENTI_WS414746005</v>
          </cell>
          <cell r="AU503" t="str">
            <v>BTC</v>
          </cell>
          <cell r="AV503">
            <v>0</v>
          </cell>
          <cell r="AW503" t="str">
            <v>PROVINCIAL</v>
          </cell>
          <cell r="AX503" t="e">
            <v>#N/A</v>
          </cell>
          <cell r="AY503" t="str">
            <v>HALFSIM TUENTI PREPAGO NUMERADA $7: 1 und</v>
          </cell>
          <cell r="AZ503" t="str">
            <v>SIMCARD</v>
          </cell>
          <cell r="BA503" t="str">
            <v/>
          </cell>
        </row>
        <row r="504">
          <cell r="A504" t="str">
            <v>2483079</v>
          </cell>
          <cell r="B504" t="str">
            <v>MDELIVERY</v>
          </cell>
          <cell r="C504">
            <v>44937</v>
          </cell>
          <cell r="D504" t="str">
            <v>FLEXNET ECUADOR - MDELIVERY</v>
          </cell>
          <cell r="E504" t="str">
            <v>CALLE 28 DE JUNIO S/N Y GARCIA MORENO ENTRADA LLANO GRANDE</v>
          </cell>
          <cell r="H504" t="str">
            <v>170208</v>
          </cell>
          <cell r="I504" t="str">
            <v>QUITO</v>
          </cell>
          <cell r="J504" t="str">
            <v>PICHINCHA</v>
          </cell>
          <cell r="K504" t="str">
            <v>FANNY REVELO LEIDY MONTE_MEGADATOS S A</v>
          </cell>
          <cell r="L504" t="str">
            <v>PICHINCHA QUITO NUNEZ DE VELA E3 13 Y ATAHUALPA ED TORRE DEL PUENTE 3ER PISO QUITO</v>
          </cell>
          <cell r="O504" t="str">
            <v>QUITO</v>
          </cell>
          <cell r="P504" t="str">
            <v>QUITO</v>
          </cell>
          <cell r="Q504" t="str">
            <v>PICHINCHA</v>
          </cell>
          <cell r="R504" t="str">
            <v>2483079</v>
          </cell>
          <cell r="W504" t="str">
            <v>1791287541001</v>
          </cell>
          <cell r="X504" t="str">
            <v>998042913</v>
          </cell>
          <cell r="AA504">
            <v>44937</v>
          </cell>
          <cell r="AD504">
            <v>1</v>
          </cell>
          <cell r="AE504">
            <v>1</v>
          </cell>
          <cell r="AI504" t="str">
            <v>DESPACHO</v>
          </cell>
          <cell r="AJ504" t="str">
            <v>NORMAL</v>
          </cell>
          <cell r="AL504" t="str">
            <v>NO</v>
          </cell>
          <cell r="AN504" t="str">
            <v>ACTIVACIONES INGRESOS GGCC &amp; NEGOCIOS DIRECTOS</v>
          </cell>
          <cell r="AO504" t="str">
            <v>GGCC / NEGOCIOS</v>
          </cell>
          <cell r="AP504">
            <v>44937</v>
          </cell>
          <cell r="AR504" t="str">
            <v>MDELIVERY_2483079</v>
          </cell>
          <cell r="AS504">
            <v>329035</v>
          </cell>
          <cell r="AT504" t="str">
            <v>D40</v>
          </cell>
          <cell r="AU504" t="str">
            <v>BTB</v>
          </cell>
          <cell r="AV504">
            <v>6</v>
          </cell>
          <cell r="AX504" t="str">
            <v>ENTREGADO</v>
          </cell>
          <cell r="AY504" t="str">
            <v>HALFSIM MOVISTAR: 6 und - sn. 8959300520560842703,8959300520560848379,8959300520560848395,8959300520560842752,8959300520560842695,8959300520560848387</v>
          </cell>
          <cell r="AZ504" t="str">
            <v>SIMCARD</v>
          </cell>
          <cell r="BA504" t="str">
            <v/>
          </cell>
        </row>
        <row r="505">
          <cell r="A505" t="str">
            <v>2483085</v>
          </cell>
          <cell r="B505" t="str">
            <v>MDELIVERY</v>
          </cell>
          <cell r="C505">
            <v>44937</v>
          </cell>
          <cell r="D505" t="str">
            <v>FLEXNET ECUADOR - MDELIVERY</v>
          </cell>
          <cell r="E505" t="str">
            <v>CALLE 28 DE JUNIO S/N Y GARCIA MORENO ENTRADA LLANO GRANDE</v>
          </cell>
          <cell r="H505" t="str">
            <v>170208</v>
          </cell>
          <cell r="I505" t="str">
            <v>QUITO</v>
          </cell>
          <cell r="J505" t="str">
            <v>PICHINCHA</v>
          </cell>
          <cell r="K505" t="str">
            <v>MARTHA GUERRERO_CLUB DE EMPLEADOS POLITECNICOS DE CHIMBORAZO</v>
          </cell>
          <cell r="L505" t="str">
            <v>PANAMERICANA SUR KM 1 1 2 DPTO DE PLANIFICACION ESPOCH CHIMBORAZO</v>
          </cell>
          <cell r="O505" t="str">
            <v>RIOBAMBA</v>
          </cell>
          <cell r="P505" t="str">
            <v>RIOBAMBA</v>
          </cell>
          <cell r="Q505" t="str">
            <v>CHIMBORAZO</v>
          </cell>
          <cell r="R505" t="str">
            <v>2483085</v>
          </cell>
          <cell r="W505" t="str">
            <v>0691712370001</v>
          </cell>
          <cell r="X505" t="str">
            <v>983300536</v>
          </cell>
          <cell r="AA505">
            <v>44937</v>
          </cell>
          <cell r="AD505">
            <v>1</v>
          </cell>
          <cell r="AE505">
            <v>1</v>
          </cell>
          <cell r="AI505" t="str">
            <v>DESPACHO</v>
          </cell>
          <cell r="AJ505" t="str">
            <v>NORMAL</v>
          </cell>
          <cell r="AL505" t="str">
            <v>NO</v>
          </cell>
          <cell r="AN505" t="str">
            <v>POSVENTA GGCC Y NEGOCIOS</v>
          </cell>
          <cell r="AO505" t="str">
            <v>GGCC / NEGOCIOS</v>
          </cell>
          <cell r="AP505">
            <v>44937</v>
          </cell>
          <cell r="AR505" t="str">
            <v>MDELIVERY_2483085</v>
          </cell>
          <cell r="AS505">
            <v>329033</v>
          </cell>
          <cell r="AT505" t="str">
            <v>D40</v>
          </cell>
          <cell r="AU505" t="str">
            <v>BTB</v>
          </cell>
          <cell r="AV505">
            <v>4</v>
          </cell>
          <cell r="AX505" t="str">
            <v>ENTREGADO</v>
          </cell>
          <cell r="AY505" t="str">
            <v>LTE XIAOMI REDMI 10A 64GB SILVER: 3 und - sn. 863696066253148,863696066529000,863696065941867 / LTE HUAWEI NOVA Y70 NEGRO: 1 und - sn. 866887052392167</v>
          </cell>
          <cell r="AZ505" t="str">
            <v>TERMINAL</v>
          </cell>
          <cell r="BA505" t="str">
            <v/>
          </cell>
        </row>
        <row r="506">
          <cell r="A506" t="str">
            <v>2483089</v>
          </cell>
          <cell r="B506" t="str">
            <v>MDELIVERY</v>
          </cell>
          <cell r="C506">
            <v>44937</v>
          </cell>
          <cell r="D506" t="str">
            <v>FLEXNET ECUADOR - MDELIVERY</v>
          </cell>
          <cell r="E506" t="str">
            <v>CALLE 28 DE JUNIO S/N Y GARCIA MORENO ENTRADA LLANO GRANDE</v>
          </cell>
          <cell r="H506" t="str">
            <v>170208</v>
          </cell>
          <cell r="I506" t="str">
            <v>QUITO</v>
          </cell>
          <cell r="J506" t="str">
            <v>PICHINCHA</v>
          </cell>
          <cell r="K506" t="str">
            <v>JOSE DAVID CHAVEZ MARCILLO_JOSE DAVID CHAVEZ MARCILLO</v>
          </cell>
          <cell r="L506" t="str">
            <v>CALLE F Y CALLE 4 PARQUE INDUSTRIAL DE AMBATO ACOSTAHORMIGONES</v>
          </cell>
          <cell r="O506" t="str">
            <v>AMBATO</v>
          </cell>
          <cell r="P506" t="str">
            <v>AMBATO</v>
          </cell>
          <cell r="Q506" t="str">
            <v>TUNGURAHUA</v>
          </cell>
          <cell r="R506" t="str">
            <v>2483089</v>
          </cell>
          <cell r="W506" t="str">
            <v>0908178981001</v>
          </cell>
          <cell r="X506" t="str">
            <v>0982779368</v>
          </cell>
          <cell r="AA506">
            <v>44937</v>
          </cell>
          <cell r="AD506">
            <v>1</v>
          </cell>
          <cell r="AE506">
            <v>1</v>
          </cell>
          <cell r="AI506" t="str">
            <v>DESPACHO</v>
          </cell>
          <cell r="AJ506" t="str">
            <v>NORMAL</v>
          </cell>
          <cell r="AL506" t="str">
            <v>NO</v>
          </cell>
          <cell r="AN506" t="str">
            <v>DAS CARGO A LA CUENTA (DELIVERY)</v>
          </cell>
          <cell r="AO506" t="str">
            <v>DISTRIBUIDORES</v>
          </cell>
          <cell r="AP506">
            <v>44937</v>
          </cell>
          <cell r="AR506" t="str">
            <v>MDELIVERY_2483089</v>
          </cell>
          <cell r="AS506">
            <v>329037</v>
          </cell>
          <cell r="AT506" t="str">
            <v>D40</v>
          </cell>
          <cell r="AU506" t="str">
            <v>BTB</v>
          </cell>
          <cell r="AV506">
            <v>2</v>
          </cell>
          <cell r="AX506" t="str">
            <v>ENTREGADO</v>
          </cell>
          <cell r="AY506" t="str">
            <v>HALFSIM MOVISTAR: 2 und - sn. 8959300520560842836,8959300520560842844</v>
          </cell>
          <cell r="AZ506" t="str">
            <v>SIMCARD</v>
          </cell>
          <cell r="BA506" t="str">
            <v>EMPRESAS TITULAR AUSENTE ENTREGA CON SELLO</v>
          </cell>
        </row>
        <row r="507">
          <cell r="A507" t="str">
            <v>2483091</v>
          </cell>
          <cell r="B507" t="str">
            <v>MDELIVERY</v>
          </cell>
          <cell r="C507">
            <v>44937</v>
          </cell>
          <cell r="D507" t="str">
            <v>FLEXNET ECUADOR - MDELIVERY</v>
          </cell>
          <cell r="E507" t="str">
            <v>CALLE 28 DE JUNIO S/N Y GARCIA MORENO ENTRADA LLANO GRANDE</v>
          </cell>
          <cell r="H507" t="str">
            <v>170208</v>
          </cell>
          <cell r="I507" t="str">
            <v>QUITO</v>
          </cell>
          <cell r="J507" t="str">
            <v>PICHINCHA</v>
          </cell>
          <cell r="K507" t="str">
            <v>STIVEN AGREDA MARIA SAMANIEGO_ASOCIACION NACIONAL DE SERVIDORES PUBLICOS DE LA C</v>
          </cell>
          <cell r="L507" t="str">
            <v>JUAN MONTALVO E4 37 Y AV 6 DE DICIEMBRE 4TO PISO COMEDOR EDIFICIO DE LA CONTRALORIA GENERAL DEL ESTADO</v>
          </cell>
          <cell r="O507" t="str">
            <v>QUITO</v>
          </cell>
          <cell r="P507" t="str">
            <v>QUITO</v>
          </cell>
          <cell r="Q507" t="str">
            <v>PICHINCHA</v>
          </cell>
          <cell r="R507" t="str">
            <v>2483091</v>
          </cell>
          <cell r="W507" t="str">
            <v>1791294467001</v>
          </cell>
          <cell r="X507" t="str">
            <v>0984606524</v>
          </cell>
          <cell r="AA507">
            <v>44937</v>
          </cell>
          <cell r="AD507">
            <v>1</v>
          </cell>
          <cell r="AE507">
            <v>1</v>
          </cell>
          <cell r="AI507" t="str">
            <v>DESPACHO</v>
          </cell>
          <cell r="AJ507" t="str">
            <v>NORMAL</v>
          </cell>
          <cell r="AL507" t="str">
            <v>NO</v>
          </cell>
          <cell r="AN507" t="str">
            <v>POSVENTA GGCC Y NEGOCIOS (EXPRESS SOLO QUITO)</v>
          </cell>
          <cell r="AO507" t="str">
            <v>GGCC / NEGOCIOS</v>
          </cell>
          <cell r="AP507">
            <v>44937</v>
          </cell>
          <cell r="AR507" t="str">
            <v>MDELIVERY_2483091</v>
          </cell>
          <cell r="AS507">
            <v>329030</v>
          </cell>
          <cell r="AT507" t="str">
            <v>D40</v>
          </cell>
          <cell r="AU507" t="str">
            <v>BTB</v>
          </cell>
          <cell r="AV507">
            <v>1</v>
          </cell>
          <cell r="AX507" t="str">
            <v>ENTREGADO</v>
          </cell>
          <cell r="AY507" t="str">
            <v>LTE SAMSUNG A23 NEGRO: 1 und - sn. 356795951903835</v>
          </cell>
          <cell r="AZ507" t="str">
            <v>TERMINAL</v>
          </cell>
          <cell r="BA507" t="str">
            <v/>
          </cell>
        </row>
        <row r="508">
          <cell r="A508" t="str">
            <v>2483092</v>
          </cell>
          <cell r="B508" t="str">
            <v>MDELIVERY</v>
          </cell>
          <cell r="C508">
            <v>44937</v>
          </cell>
          <cell r="D508" t="str">
            <v>FLEXNET ECUADOR - MDELIVERY</v>
          </cell>
          <cell r="E508" t="str">
            <v>CALLE 28 DE JUNIO S/N Y GARCIA MORENO ENTRADA LLANO GRANDE</v>
          </cell>
          <cell r="H508" t="str">
            <v>170208</v>
          </cell>
          <cell r="I508" t="str">
            <v>QUITO</v>
          </cell>
          <cell r="J508" t="str">
            <v>PICHINCHA</v>
          </cell>
          <cell r="K508" t="str">
            <v>ANA CRISTINA CABRERA_BANCO INTERNACIONAL</v>
          </cell>
          <cell r="L508" t="str">
            <v>PATRIA Y 9 DE OCTUBRE MATRIZ BANCO INTERNACIONAL AREA DE CORRESPONDENCIA</v>
          </cell>
          <cell r="O508" t="str">
            <v>QUITO</v>
          </cell>
          <cell r="P508" t="str">
            <v>QUITO</v>
          </cell>
          <cell r="Q508" t="str">
            <v>PICHINCHA</v>
          </cell>
          <cell r="R508" t="str">
            <v>2483092</v>
          </cell>
          <cell r="W508" t="str">
            <v>1790098354001</v>
          </cell>
          <cell r="X508" t="str">
            <v>0984009904</v>
          </cell>
          <cell r="AA508">
            <v>44937</v>
          </cell>
          <cell r="AD508">
            <v>1</v>
          </cell>
          <cell r="AE508">
            <v>1</v>
          </cell>
          <cell r="AI508" t="str">
            <v>DESPACHO</v>
          </cell>
          <cell r="AJ508" t="str">
            <v>NORMAL</v>
          </cell>
          <cell r="AL508" t="str">
            <v>NO</v>
          </cell>
          <cell r="AN508" t="str">
            <v>POSVENTA GGCC Y NEGOCIOS (EXPRESS SOLO QUITO)</v>
          </cell>
          <cell r="AO508" t="str">
            <v>GGCC / NEGOCIOS</v>
          </cell>
          <cell r="AP508">
            <v>44937</v>
          </cell>
          <cell r="AR508" t="str">
            <v>MDELIVERY_2483092</v>
          </cell>
          <cell r="AS508">
            <v>329034</v>
          </cell>
          <cell r="AT508" t="str">
            <v>D40</v>
          </cell>
          <cell r="AU508" t="str">
            <v>BTB</v>
          </cell>
          <cell r="AV508">
            <v>3</v>
          </cell>
          <cell r="AX508" t="str">
            <v>ENTREGADO</v>
          </cell>
          <cell r="AY508" t="str">
            <v>LTE SAMSUNG A33 5G NEGRO: 2 und - sn. 351326800667143,351326800667234 / LTE SAMSUNG A53 5G NEGRO: 1 und - sn. 353842198137935</v>
          </cell>
          <cell r="AZ508" t="str">
            <v>TERMINAL</v>
          </cell>
          <cell r="BA508" t="str">
            <v/>
          </cell>
        </row>
        <row r="509">
          <cell r="A509" t="str">
            <v>2483095</v>
          </cell>
          <cell r="B509" t="str">
            <v>MDELIVERY</v>
          </cell>
          <cell r="C509">
            <v>44937</v>
          </cell>
          <cell r="D509" t="str">
            <v>FLEXNET ECUADOR - MDELIVERY</v>
          </cell>
          <cell r="E509" t="str">
            <v>CALLE 28 DE JUNIO S/N Y GARCIA MORENO ENTRADA LLANO GRANDE</v>
          </cell>
          <cell r="H509" t="str">
            <v>170208</v>
          </cell>
          <cell r="I509" t="str">
            <v>QUITO</v>
          </cell>
          <cell r="J509" t="str">
            <v>PICHINCHA</v>
          </cell>
          <cell r="K509" t="str">
            <v>JENNIFFER VILLACIS_PROFUTURO</v>
          </cell>
          <cell r="L509" t="str">
            <v>GUAYAS GUAYAQUIL AV JOSE RODRIGUEZ BONIN Y AV BARCELONA PLANTA SAN EDUARDO HOLCIM ECUADOR PLANTA BAJA</v>
          </cell>
          <cell r="O509" t="str">
            <v>GUAYAQUIL</v>
          </cell>
          <cell r="P509" t="str">
            <v>GUAYAQUIL</v>
          </cell>
          <cell r="Q509" t="str">
            <v>GUAYAS</v>
          </cell>
          <cell r="R509" t="str">
            <v>2483095</v>
          </cell>
          <cell r="W509" t="str">
            <v>0992424222001</v>
          </cell>
          <cell r="X509" t="str">
            <v>989547209</v>
          </cell>
          <cell r="AA509">
            <v>44937</v>
          </cell>
          <cell r="AD509">
            <v>1</v>
          </cell>
          <cell r="AE509">
            <v>1</v>
          </cell>
          <cell r="AI509" t="str">
            <v>DESPACHO</v>
          </cell>
          <cell r="AJ509" t="str">
            <v>NORMAL</v>
          </cell>
          <cell r="AL509" t="str">
            <v>NO</v>
          </cell>
          <cell r="AN509" t="str">
            <v>ACTIVACIONES INGRESOS GGCC &amp; NEGOCIOS DIRECTOS</v>
          </cell>
          <cell r="AO509" t="str">
            <v>GGCC / NEGOCIOS</v>
          </cell>
          <cell r="AP509">
            <v>44937</v>
          </cell>
          <cell r="AR509" t="str">
            <v>MDELIVERY_2483095</v>
          </cell>
          <cell r="AS509">
            <v>329032</v>
          </cell>
          <cell r="AT509" t="str">
            <v>D40</v>
          </cell>
          <cell r="AU509" t="str">
            <v>BTB</v>
          </cell>
          <cell r="AV509">
            <v>4</v>
          </cell>
          <cell r="AX509" t="str">
            <v>ENTREGADO</v>
          </cell>
          <cell r="AY509" t="str">
            <v>LTE SAMSUNG A53 5G NEGRO: 2 und - sn. 353842198140640,353842198140368 / HALFSIM MOVISTAR: 2 und - sn. 8959300520560842737,8959300520560842745</v>
          </cell>
          <cell r="AZ509" t="str">
            <v>SIMCARD / TERMINAL</v>
          </cell>
          <cell r="BA509" t="str">
            <v/>
          </cell>
        </row>
        <row r="510">
          <cell r="A510" t="str">
            <v>2483097</v>
          </cell>
          <cell r="B510" t="str">
            <v>MDELIVERY</v>
          </cell>
          <cell r="C510">
            <v>44937</v>
          </cell>
          <cell r="D510" t="str">
            <v>FLEXNET ECUADOR - MDELIVERY</v>
          </cell>
          <cell r="E510" t="str">
            <v>CALLE 28 DE JUNIO S/N Y GARCIA MORENO ENTRADA LLANO GRANDE</v>
          </cell>
          <cell r="H510" t="str">
            <v>170208</v>
          </cell>
          <cell r="I510" t="str">
            <v>QUITO</v>
          </cell>
          <cell r="J510" t="str">
            <v>PICHINCHA</v>
          </cell>
          <cell r="K510" t="str">
            <v>GABRIELLA NAOMI FOYAIN PENAFIEL_GABRIELLA NAOMI FOYAIN PENAFIEL</v>
          </cell>
          <cell r="L510" t="str">
            <v>GUAYAS PARROQUIA SAMBORONDON CALLE AV LOS ARCOS SN Y CALLE FERNAND SANCHEZ REF FRENTE AL TEATRO SANCHEZ AGUILAR TRABAJA EN EL EDIFICO BISNES CENTER TORRE A PISO 1 OFICINA 103</v>
          </cell>
          <cell r="O510" t="str">
            <v>GUAYAQUIL</v>
          </cell>
          <cell r="P510" t="str">
            <v>GUAYAQUIL</v>
          </cell>
          <cell r="Q510" t="str">
            <v>GUAYAS</v>
          </cell>
          <cell r="R510" t="str">
            <v>2483097</v>
          </cell>
          <cell r="W510" t="str">
            <v>1206486902001</v>
          </cell>
          <cell r="X510" t="str">
            <v>0963947302</v>
          </cell>
          <cell r="AA510">
            <v>44937</v>
          </cell>
          <cell r="AD510">
            <v>1</v>
          </cell>
          <cell r="AE510">
            <v>1</v>
          </cell>
          <cell r="AI510" t="str">
            <v>DESPACHO</v>
          </cell>
          <cell r="AJ510" t="str">
            <v>NORMAL</v>
          </cell>
          <cell r="AL510" t="str">
            <v>NO</v>
          </cell>
          <cell r="AN510" t="str">
            <v>CC RENOVACION B2B NMTELEMARKETING</v>
          </cell>
          <cell r="AO510" t="str">
            <v>MULTICANAL B2B</v>
          </cell>
          <cell r="AP510">
            <v>44937</v>
          </cell>
          <cell r="AR510" t="str">
            <v>MDELIVERY_2483097</v>
          </cell>
          <cell r="AS510">
            <v>329036</v>
          </cell>
          <cell r="AT510" t="str">
            <v>D40</v>
          </cell>
          <cell r="AU510" t="str">
            <v>BTB</v>
          </cell>
          <cell r="AV510">
            <v>1</v>
          </cell>
          <cell r="AX510" t="str">
            <v>ENTREGADO</v>
          </cell>
          <cell r="AY510" t="str">
            <v>LTE XIAOMI REDMI NOTE 11S AZUL: 1 und - sn. 865954061385342</v>
          </cell>
          <cell r="AZ510" t="str">
            <v>TERMINAL</v>
          </cell>
          <cell r="BA510" t="str">
            <v>Entrega con contingente (dos documentos de identidad)</v>
          </cell>
        </row>
        <row r="511">
          <cell r="A511" t="str">
            <v>2483098</v>
          </cell>
          <cell r="B511" t="str">
            <v>MDELIVERY</v>
          </cell>
          <cell r="C511">
            <v>44937</v>
          </cell>
          <cell r="D511" t="str">
            <v>FLEXNET ECUADOR - MDELIVERY</v>
          </cell>
          <cell r="E511" t="str">
            <v>CALLE 28 DE JUNIO S/N Y GARCIA MORENO ENTRADA LLANO GRANDE</v>
          </cell>
          <cell r="H511" t="str">
            <v>170208</v>
          </cell>
          <cell r="I511" t="str">
            <v>QUITO</v>
          </cell>
          <cell r="J511" t="str">
            <v>PICHINCHA</v>
          </cell>
          <cell r="K511" t="str">
            <v>MUNOZ LLAGUNO JACQUELINE PATRICIA_MUNOZ LLAGUNO JACQUELINE PATRICIA</v>
          </cell>
          <cell r="L511" t="str">
            <v>GUAYAS RETIRA EN TRAMACO EXPRESS PORTETE PORTETE 2500 Y TUNGURAHUA RETIRA EN TRAMACO EXPRESS</v>
          </cell>
          <cell r="O511" t="str">
            <v>GUAYAQUIL</v>
          </cell>
          <cell r="P511" t="str">
            <v>GUAYAQUIL</v>
          </cell>
          <cell r="Q511" t="str">
            <v>GUAYAS</v>
          </cell>
          <cell r="R511" t="str">
            <v>2483098</v>
          </cell>
          <cell r="W511" t="str">
            <v>0917165672001</v>
          </cell>
          <cell r="X511" t="str">
            <v>0984126989</v>
          </cell>
          <cell r="AA511">
            <v>44937</v>
          </cell>
          <cell r="AD511">
            <v>1</v>
          </cell>
          <cell r="AE511">
            <v>1</v>
          </cell>
          <cell r="AI511" t="str">
            <v>DESPACHO</v>
          </cell>
          <cell r="AJ511" t="str">
            <v>NORMAL</v>
          </cell>
          <cell r="AL511" t="str">
            <v>NO</v>
          </cell>
          <cell r="AN511" t="str">
            <v>CC RENOVACION B2B NMTELEMARKETING</v>
          </cell>
          <cell r="AO511" t="str">
            <v>MULTICANAL B2B</v>
          </cell>
          <cell r="AP511">
            <v>44937</v>
          </cell>
          <cell r="AR511" t="str">
            <v>MDELIVERY_2483098</v>
          </cell>
          <cell r="AS511">
            <v>329031</v>
          </cell>
          <cell r="AT511" t="str">
            <v>D40</v>
          </cell>
          <cell r="AU511" t="str">
            <v>BTB</v>
          </cell>
          <cell r="AV511">
            <v>1</v>
          </cell>
          <cell r="AX511" t="str">
            <v>ENTREGADO</v>
          </cell>
          <cell r="AY511" t="str">
            <v>LTE SAMSUNG A33 5G AZUL: 1 und - sn. 352429892358057</v>
          </cell>
          <cell r="AZ511" t="str">
            <v>TERMINAL</v>
          </cell>
          <cell r="BA511" t="str">
            <v>Entrega con contingente (dos documentos de identidad)</v>
          </cell>
        </row>
        <row r="512">
          <cell r="A512" t="str">
            <v>2483099</v>
          </cell>
          <cell r="B512" t="str">
            <v>MDELIVERY</v>
          </cell>
          <cell r="C512">
            <v>44937</v>
          </cell>
          <cell r="D512" t="str">
            <v>FLEXNET ECUADOR - MDELIVERY</v>
          </cell>
          <cell r="E512" t="str">
            <v>CALLE 28 DE JUNIO S/N Y GARCIA MORENO ENTRADA LLANO GRANDE</v>
          </cell>
          <cell r="H512" t="str">
            <v>170208</v>
          </cell>
          <cell r="I512" t="str">
            <v>QUITO</v>
          </cell>
          <cell r="J512" t="str">
            <v>PICHINCHA</v>
          </cell>
          <cell r="K512" t="str">
            <v>SANDRA XIMENA SOLANO CRUZ_SANDRA XIMENA SOLANO CRUZ</v>
          </cell>
          <cell r="L512" t="str">
            <v>SANTO DOMINGO DE LOS TSACHILAS CENTRO SUR AV CHONE CALLE SAN CRISTOBAL ENTRADA A DE LA UNIVERSIDAD CATOLICA EMPRESA HUNTER EN LA ESQUINA DE LA CHONE CASA COLOR ROJO DE UN PISO CON PUERTAS BLANCAS</v>
          </cell>
          <cell r="O512" t="str">
            <v>SANTO DOMINGO</v>
          </cell>
          <cell r="P512" t="str">
            <v>SANTO DOMINGO</v>
          </cell>
          <cell r="Q512" t="str">
            <v>SANTO DOMINGO</v>
          </cell>
          <cell r="R512" t="str">
            <v>2483099</v>
          </cell>
          <cell r="W512" t="str">
            <v>2100765326001</v>
          </cell>
          <cell r="X512" t="str">
            <v>0997229205</v>
          </cell>
          <cell r="AA512">
            <v>44937</v>
          </cell>
          <cell r="AD512">
            <v>1</v>
          </cell>
          <cell r="AE512">
            <v>1</v>
          </cell>
          <cell r="AI512" t="str">
            <v>DESPACHO</v>
          </cell>
          <cell r="AJ512" t="str">
            <v>NORMAL</v>
          </cell>
          <cell r="AL512" t="str">
            <v>NO</v>
          </cell>
          <cell r="AN512" t="str">
            <v>CC RENOVACION B2B NMTELEMARKETING</v>
          </cell>
          <cell r="AO512" t="str">
            <v>MULTICANAL B2B</v>
          </cell>
          <cell r="AP512">
            <v>44937</v>
          </cell>
          <cell r="AR512" t="str">
            <v>MDELIVERY_2483099</v>
          </cell>
          <cell r="AS512">
            <v>329043</v>
          </cell>
          <cell r="AT512" t="str">
            <v>D40</v>
          </cell>
          <cell r="AU512" t="str">
            <v>BTB</v>
          </cell>
          <cell r="AV512">
            <v>1</v>
          </cell>
          <cell r="AX512" t="str">
            <v>ENTREGADO</v>
          </cell>
          <cell r="AY512" t="str">
            <v>LTE XIAOMI REDMI NOTE 11S AZUL: 1 und - sn. 865954061246304</v>
          </cell>
          <cell r="AZ512" t="str">
            <v>TERMINAL</v>
          </cell>
          <cell r="BA512" t="str">
            <v>Entrega con contingente (dos documentos de identidad)</v>
          </cell>
        </row>
        <row r="513">
          <cell r="A513" t="str">
            <v>2483100</v>
          </cell>
          <cell r="B513" t="str">
            <v>MDELIVERY</v>
          </cell>
          <cell r="C513">
            <v>44937</v>
          </cell>
          <cell r="D513" t="str">
            <v>FLEXNET ECUADOR - MDELIVERY</v>
          </cell>
          <cell r="E513" t="str">
            <v>CALLE 28 DE JUNIO S/N Y GARCIA MORENO ENTRADA LLANO GRANDE</v>
          </cell>
          <cell r="H513" t="str">
            <v>170208</v>
          </cell>
          <cell r="I513" t="str">
            <v>QUITO</v>
          </cell>
          <cell r="J513" t="str">
            <v>PICHINCHA</v>
          </cell>
          <cell r="K513" t="str">
            <v>TAMARA CIFUENTES_CORPORACION AIDA MONTOYA Y HIJAS CIA LTDA</v>
          </cell>
          <cell r="L513" t="str">
            <v>AZUCENAS SAN MIGUEL DE ANAGAES Y AVIGIRAS AMAGASI DEL INCA COLEGIO ISM QUITO</v>
          </cell>
          <cell r="O513" t="str">
            <v>QUITO</v>
          </cell>
          <cell r="P513" t="str">
            <v>QUITO</v>
          </cell>
          <cell r="Q513" t="str">
            <v>PICHINCHA</v>
          </cell>
          <cell r="R513" t="str">
            <v>2483100</v>
          </cell>
          <cell r="W513" t="str">
            <v>1792214904001</v>
          </cell>
          <cell r="X513" t="str">
            <v>0998178649</v>
          </cell>
          <cell r="AA513">
            <v>44937</v>
          </cell>
          <cell r="AD513">
            <v>1</v>
          </cell>
          <cell r="AE513">
            <v>1</v>
          </cell>
          <cell r="AI513" t="str">
            <v>DESPACHO</v>
          </cell>
          <cell r="AJ513" t="str">
            <v>NORMAL</v>
          </cell>
          <cell r="AL513" t="str">
            <v>NO</v>
          </cell>
          <cell r="AN513" t="str">
            <v>POSVENTA GGCC Y NEGOCIOS (EXPRESS SOLO QUITO)</v>
          </cell>
          <cell r="AO513" t="str">
            <v>GGCC / NEGOCIOS</v>
          </cell>
          <cell r="AP513">
            <v>44937</v>
          </cell>
          <cell r="AR513" t="str">
            <v>MDELIVERY_2483100</v>
          </cell>
          <cell r="AS513">
            <v>329041</v>
          </cell>
          <cell r="AT513" t="str">
            <v>D40</v>
          </cell>
          <cell r="AU513" t="str">
            <v>BTB</v>
          </cell>
          <cell r="AV513">
            <v>1</v>
          </cell>
          <cell r="AX513" t="str">
            <v>ENTREGADO</v>
          </cell>
          <cell r="AY513" t="str">
            <v>LTE XIAOMI REDMI NOTE 11 AZUL: 1 und - sn. 869113065793029</v>
          </cell>
          <cell r="AZ513" t="str">
            <v>TERMINAL</v>
          </cell>
          <cell r="BA513" t="str">
            <v/>
          </cell>
        </row>
        <row r="514">
          <cell r="A514" t="str">
            <v>2483101</v>
          </cell>
          <cell r="B514" t="str">
            <v>MDELIVERY</v>
          </cell>
          <cell r="C514">
            <v>44937</v>
          </cell>
          <cell r="D514" t="str">
            <v>FLEXNET ECUADOR - MDELIVERY</v>
          </cell>
          <cell r="E514" t="str">
            <v>CALLE 28 DE JUNIO S/N Y GARCIA MORENO ENTRADA LLANO GRANDE</v>
          </cell>
          <cell r="H514" t="str">
            <v>170208</v>
          </cell>
          <cell r="I514" t="str">
            <v>QUITO</v>
          </cell>
          <cell r="J514" t="str">
            <v>PICHINCHA</v>
          </cell>
          <cell r="K514" t="str">
            <v>CRISTIAN PAREDES_ BANCO PICHINCHA CA</v>
          </cell>
          <cell r="L514" t="str">
            <v>AMAZONAS Y PEREIRA MATRIZ BANCO PICHINCHA AV PISO 7</v>
          </cell>
          <cell r="O514" t="str">
            <v>QUITO</v>
          </cell>
          <cell r="P514" t="str">
            <v>QUITO</v>
          </cell>
          <cell r="Q514" t="str">
            <v>PICHINCHA</v>
          </cell>
          <cell r="R514" t="str">
            <v>2483101</v>
          </cell>
          <cell r="W514" t="str">
            <v>1790010937001</v>
          </cell>
          <cell r="X514" t="str">
            <v>0999059226</v>
          </cell>
          <cell r="AA514">
            <v>44937</v>
          </cell>
          <cell r="AD514">
            <v>1</v>
          </cell>
          <cell r="AE514">
            <v>1</v>
          </cell>
          <cell r="AI514" t="str">
            <v>DESPACHO</v>
          </cell>
          <cell r="AJ514" t="str">
            <v>NORMAL</v>
          </cell>
          <cell r="AL514" t="str">
            <v>NO</v>
          </cell>
          <cell r="AN514" t="str">
            <v>POSVENTA GGCC Y NEGOCIOS</v>
          </cell>
          <cell r="AO514" t="str">
            <v>GGCC / NEGOCIOS</v>
          </cell>
          <cell r="AP514">
            <v>44937</v>
          </cell>
          <cell r="AR514" t="str">
            <v>MDELIVERY_2483101</v>
          </cell>
          <cell r="AS514">
            <v>329045</v>
          </cell>
          <cell r="AT514" t="str">
            <v>D40</v>
          </cell>
          <cell r="AU514" t="str">
            <v>BTB</v>
          </cell>
          <cell r="AV514">
            <v>1</v>
          </cell>
          <cell r="AX514" t="str">
            <v>ENTREGADO</v>
          </cell>
          <cell r="AY514" t="str">
            <v>LTE HONOR X8 NEGRO: 1 und - sn. 866184061560541</v>
          </cell>
          <cell r="AZ514" t="str">
            <v>TERMINAL</v>
          </cell>
          <cell r="BA514" t="str">
            <v/>
          </cell>
        </row>
        <row r="515">
          <cell r="A515" t="str">
            <v>2483102</v>
          </cell>
          <cell r="B515" t="str">
            <v>MDELIVERY</v>
          </cell>
          <cell r="C515">
            <v>44937</v>
          </cell>
          <cell r="D515" t="str">
            <v>FLEXNET ECUADOR - MDELIVERY</v>
          </cell>
          <cell r="E515" t="str">
            <v>CALLE 28 DE JUNIO S/N Y GARCIA MORENO ENTRADA LLANO GRANDE</v>
          </cell>
          <cell r="H515" t="str">
            <v>170208</v>
          </cell>
          <cell r="I515" t="str">
            <v>QUITO</v>
          </cell>
          <cell r="J515" t="str">
            <v>PICHINCHA</v>
          </cell>
          <cell r="K515" t="str">
            <v>EDGAR ARELLANO_ALIMENTOS YUPI S A</v>
          </cell>
          <cell r="L515" t="str">
            <v>GUAYAS GUAYAQUIL KM 10 5 VIA DAULE PARQUE INDUSTRIAL INMACONSA</v>
          </cell>
          <cell r="O515" t="str">
            <v>GUAYAQUIL</v>
          </cell>
          <cell r="P515" t="str">
            <v>GUAYAQUIL</v>
          </cell>
          <cell r="Q515" t="str">
            <v>GUAYAS</v>
          </cell>
          <cell r="R515" t="str">
            <v>2483102</v>
          </cell>
          <cell r="W515" t="str">
            <v>1791895843001</v>
          </cell>
          <cell r="X515" t="str">
            <v>0967157475</v>
          </cell>
          <cell r="AA515">
            <v>44937</v>
          </cell>
          <cell r="AD515">
            <v>1</v>
          </cell>
          <cell r="AE515">
            <v>1</v>
          </cell>
          <cell r="AI515" t="str">
            <v>DESPACHO</v>
          </cell>
          <cell r="AJ515" t="str">
            <v>NORMAL</v>
          </cell>
          <cell r="AL515" t="str">
            <v>NO</v>
          </cell>
          <cell r="AN515" t="str">
            <v>POSVENTA GGCC Y NEGOCIOS</v>
          </cell>
          <cell r="AO515" t="str">
            <v>GGCC / NEGOCIOS</v>
          </cell>
          <cell r="AP515">
            <v>44937</v>
          </cell>
          <cell r="AR515" t="str">
            <v>MDELIVERY_2483102</v>
          </cell>
          <cell r="AS515">
            <v>329038</v>
          </cell>
          <cell r="AT515" t="str">
            <v>D40</v>
          </cell>
          <cell r="AU515" t="str">
            <v>BTB</v>
          </cell>
          <cell r="AV515">
            <v>1</v>
          </cell>
          <cell r="AX515" t="str">
            <v>ENTREGADO</v>
          </cell>
          <cell r="AY515" t="str">
            <v>HALFSIM MOVISTAR: 1 und - sn. 8959300520560849575</v>
          </cell>
          <cell r="AZ515" t="str">
            <v>SIMCARD</v>
          </cell>
          <cell r="BA515" t="str">
            <v/>
          </cell>
        </row>
        <row r="516">
          <cell r="A516" t="str">
            <v>2483103</v>
          </cell>
          <cell r="B516" t="str">
            <v>MDELIVERY</v>
          </cell>
          <cell r="C516">
            <v>44937</v>
          </cell>
          <cell r="D516" t="str">
            <v>FLEXNET ECUADOR - MDELIVERY</v>
          </cell>
          <cell r="E516" t="str">
            <v>CALLE 28 DE JUNIO S/N Y GARCIA MORENO ENTRADA LLANO GRANDE</v>
          </cell>
          <cell r="H516" t="str">
            <v>170208</v>
          </cell>
          <cell r="I516" t="str">
            <v>QUITO</v>
          </cell>
          <cell r="J516" t="str">
            <v>PICHINCHA</v>
          </cell>
          <cell r="K516" t="str">
            <v>LISSETTE COLON_VISUALSAT ECUADOR S A</v>
          </cell>
          <cell r="L516" t="str">
            <v>KM 12 5 VIA DAULE JUNTO AL TERMINAL DE METROVIA</v>
          </cell>
          <cell r="O516" t="str">
            <v>GUAYAQUIL</v>
          </cell>
          <cell r="P516" t="str">
            <v>GUAYAQUIL</v>
          </cell>
          <cell r="Q516" t="str">
            <v>GUAYAS</v>
          </cell>
          <cell r="R516" t="str">
            <v>2483103</v>
          </cell>
          <cell r="W516" t="str">
            <v>0992715839001</v>
          </cell>
          <cell r="X516" t="str">
            <v>0939515561</v>
          </cell>
          <cell r="AA516">
            <v>44937</v>
          </cell>
          <cell r="AD516">
            <v>1</v>
          </cell>
          <cell r="AE516">
            <v>1</v>
          </cell>
          <cell r="AI516" t="str">
            <v>DESPACHO</v>
          </cell>
          <cell r="AJ516" t="str">
            <v>NORMAL</v>
          </cell>
          <cell r="AL516" t="str">
            <v>NO</v>
          </cell>
          <cell r="AN516" t="str">
            <v>POSVENTA GGCC Y NEGOCIOS</v>
          </cell>
          <cell r="AO516" t="str">
            <v>GGCC / NEGOCIOS</v>
          </cell>
          <cell r="AP516">
            <v>44937</v>
          </cell>
          <cell r="AR516" t="str">
            <v>MDELIVERY_2483103</v>
          </cell>
          <cell r="AS516">
            <v>329042</v>
          </cell>
          <cell r="AT516" t="str">
            <v>D40</v>
          </cell>
          <cell r="AU516" t="str">
            <v>BTB</v>
          </cell>
          <cell r="AV516">
            <v>15</v>
          </cell>
          <cell r="AX516" t="str">
            <v>ENTREGADO</v>
          </cell>
          <cell r="AY516" t="str">
            <v>HALFSIM MOVISTAR: 15 und - sn. 8959300520560849393,8959300520560849385,8959300520560849419,8959300520560849401,8959300520560847678,8959300520560842869,8959300520560849278,8959300520560849260,8959300520560847850,8959300520560849344,8959300520560842851,8959300520560841754,8959300520560849286,8959300520560849294,8959300520560842810</v>
          </cell>
          <cell r="AZ516" t="str">
            <v>SIMCARD</v>
          </cell>
          <cell r="BA516" t="str">
            <v/>
          </cell>
        </row>
        <row r="517">
          <cell r="A517" t="str">
            <v>2483118</v>
          </cell>
          <cell r="B517" t="str">
            <v>MDELIVERY</v>
          </cell>
          <cell r="C517">
            <v>44937</v>
          </cell>
          <cell r="D517" t="str">
            <v>FLEXNET ECUADOR - MDELIVERY</v>
          </cell>
          <cell r="E517" t="str">
            <v>CALLE 28 DE JUNIO S/N Y GARCIA MORENO ENTRADA LLANO GRANDE</v>
          </cell>
          <cell r="H517" t="str">
            <v>170208</v>
          </cell>
          <cell r="I517" t="str">
            <v>QUITO</v>
          </cell>
          <cell r="J517" t="str">
            <v>PICHINCHA</v>
          </cell>
          <cell r="K517" t="str">
            <v>DANIELA GOMEZ O JULIA TORRES_GRUPOKG S A S</v>
          </cell>
          <cell r="L517" t="str">
            <v>PUERTO SANTANA LOCAL 3 4 CHEPORTEA O</v>
          </cell>
          <cell r="O517" t="str">
            <v>GUAYAQUIL</v>
          </cell>
          <cell r="P517" t="str">
            <v>GUAYAQUIL</v>
          </cell>
          <cell r="Q517" t="str">
            <v>GUAYAS</v>
          </cell>
          <cell r="R517" t="str">
            <v>2483118</v>
          </cell>
          <cell r="W517" t="str">
            <v>0993372371001</v>
          </cell>
          <cell r="X517" t="str">
            <v>0984794986</v>
          </cell>
          <cell r="AA517">
            <v>44937</v>
          </cell>
          <cell r="AD517">
            <v>1</v>
          </cell>
          <cell r="AE517">
            <v>1</v>
          </cell>
          <cell r="AI517" t="str">
            <v>DESPACHO</v>
          </cell>
          <cell r="AJ517" t="str">
            <v>NORMAL</v>
          </cell>
          <cell r="AL517" t="str">
            <v>NO</v>
          </cell>
          <cell r="AN517" t="str">
            <v>DAS CARGO A LA CUENTA (DELIVERY)</v>
          </cell>
          <cell r="AO517" t="str">
            <v>DISTRIBUIDORES</v>
          </cell>
          <cell r="AP517">
            <v>44937</v>
          </cell>
          <cell r="AR517" t="str">
            <v>MDELIVERY_2483118</v>
          </cell>
          <cell r="AS517">
            <v>329040</v>
          </cell>
          <cell r="AT517" t="str">
            <v>D40</v>
          </cell>
          <cell r="AU517" t="str">
            <v>BTB</v>
          </cell>
          <cell r="AV517">
            <v>1</v>
          </cell>
          <cell r="AX517" t="str">
            <v>ENTREGADO</v>
          </cell>
          <cell r="AY517" t="str">
            <v>HALFSIM MOVISTAR: 1 und - sn. 8959300120521948358</v>
          </cell>
          <cell r="AZ517" t="str">
            <v>SIMCARD</v>
          </cell>
          <cell r="BA517" t="str">
            <v>EMPRESAS TITULAR AUSENTE ENTREGA CON SELLO</v>
          </cell>
        </row>
        <row r="518">
          <cell r="A518" t="str">
            <v>2483119</v>
          </cell>
          <cell r="B518" t="str">
            <v>MDELIVERY</v>
          </cell>
          <cell r="C518">
            <v>44937</v>
          </cell>
          <cell r="D518" t="str">
            <v>FLEXNET ECUADOR - MDELIVERY</v>
          </cell>
          <cell r="E518" t="str">
            <v>CALLE 28 DE JUNIO S/N Y GARCIA MORENO ENTRADA LLANO GRANDE</v>
          </cell>
          <cell r="H518" t="str">
            <v>170208</v>
          </cell>
          <cell r="I518" t="str">
            <v>QUITO</v>
          </cell>
          <cell r="J518" t="str">
            <v>PICHINCHA</v>
          </cell>
          <cell r="K518" t="str">
            <v>SANDRA JOHANA RODRIGUEZ ROMERO_SANDRA JOHANA RODRIGUEZ ROMERO</v>
          </cell>
          <cell r="L518" t="str">
            <v>ALPACHACA CALLE PELICANOS 730 Y MANTA REFERENCIA A UNA CUADRA DEL COLEGIO ALINTO LARREA CASA DE 3 PLANTAS COLOR HUESO ENTREGAR JULLY RODRIGUEZ</v>
          </cell>
          <cell r="O518" t="str">
            <v>IBARRA</v>
          </cell>
          <cell r="P518" t="str">
            <v>IBARRA</v>
          </cell>
          <cell r="Q518" t="str">
            <v>IMBABURA</v>
          </cell>
          <cell r="R518" t="str">
            <v>2483119</v>
          </cell>
          <cell r="W518" t="str">
            <v>1004762702001</v>
          </cell>
          <cell r="X518" t="str">
            <v>0981627990</v>
          </cell>
          <cell r="AA518">
            <v>44937</v>
          </cell>
          <cell r="AD518">
            <v>1</v>
          </cell>
          <cell r="AE518">
            <v>1</v>
          </cell>
          <cell r="AI518" t="str">
            <v>DESPACHO</v>
          </cell>
          <cell r="AJ518" t="str">
            <v>NORMAL</v>
          </cell>
          <cell r="AL518" t="str">
            <v>NO</v>
          </cell>
          <cell r="AN518" t="str">
            <v>DAS CARGO A LA CUENTA (DELIVERY)</v>
          </cell>
          <cell r="AO518" t="str">
            <v>DISTRIBUIDORES</v>
          </cell>
          <cell r="AP518">
            <v>44937</v>
          </cell>
          <cell r="AR518" t="str">
            <v>MDELIVERY_2483119</v>
          </cell>
          <cell r="AS518">
            <v>329044</v>
          </cell>
          <cell r="AT518" t="str">
            <v>D40</v>
          </cell>
          <cell r="AU518" t="str">
            <v>BTB</v>
          </cell>
          <cell r="AV518">
            <v>1</v>
          </cell>
          <cell r="AX518" t="str">
            <v>ENTREGADO</v>
          </cell>
          <cell r="AY518" t="str">
            <v>HALFSIM MOVISTAR: 1 und - sn. 8959300120521948341</v>
          </cell>
          <cell r="AZ518" t="str">
            <v>SIMCARD</v>
          </cell>
          <cell r="BA518" t="str">
            <v>EMPRESAS TITULAR AUSENTE ENTREGA CON SELLO</v>
          </cell>
        </row>
        <row r="519">
          <cell r="A519" t="str">
            <v>2483120</v>
          </cell>
          <cell r="B519" t="str">
            <v>MDELIVERY</v>
          </cell>
          <cell r="C519">
            <v>44937</v>
          </cell>
          <cell r="D519" t="str">
            <v>FLEXNET ECUADOR - MDELIVERY</v>
          </cell>
          <cell r="E519" t="str">
            <v>CALLE 28 DE JUNIO S/N Y GARCIA MORENO ENTRADA LLANO GRANDE</v>
          </cell>
          <cell r="H519" t="str">
            <v>170208</v>
          </cell>
          <cell r="I519" t="str">
            <v>QUITO</v>
          </cell>
          <cell r="J519" t="str">
            <v>PICHINCHA</v>
          </cell>
          <cell r="K519" t="str">
            <v>JOSUE ALEJANDRO HERNANDEZ VEGA_JOSUE ALEJANDRO HERNANDEZ VEGA</v>
          </cell>
          <cell r="L519" t="str">
            <v>PARROQUIA SAN ANDRES DE CANOA CALLE JAVIER SANTO Y ROMAN CENTENO CASA DE LADRILLOS DE 2 PISOS A LADO DE LA ESTACION DE TAXI EN EL HOSTAL SEBASTIAN SURF ENTREGAR ROSALINA ELENA ROMAN</v>
          </cell>
          <cell r="O519" t="str">
            <v>SAN VICENTE</v>
          </cell>
          <cell r="P519" t="str">
            <v>SAN VICENTE</v>
          </cell>
          <cell r="Q519" t="str">
            <v>MANABI</v>
          </cell>
          <cell r="R519" t="str">
            <v>2483120</v>
          </cell>
          <cell r="W519" t="str">
            <v>1311412595001</v>
          </cell>
          <cell r="X519" t="str">
            <v>0979895413</v>
          </cell>
          <cell r="AA519">
            <v>44937</v>
          </cell>
          <cell r="AD519">
            <v>1</v>
          </cell>
          <cell r="AE519">
            <v>1</v>
          </cell>
          <cell r="AI519" t="str">
            <v>DESPACHO</v>
          </cell>
          <cell r="AJ519" t="str">
            <v>NORMAL</v>
          </cell>
          <cell r="AL519" t="str">
            <v>NO</v>
          </cell>
          <cell r="AN519" t="str">
            <v>DAS CARGO A LA CUENTA (DELIVERY)</v>
          </cell>
          <cell r="AO519" t="str">
            <v>DISTRIBUIDORES</v>
          </cell>
          <cell r="AP519">
            <v>44937</v>
          </cell>
          <cell r="AR519" t="str">
            <v>MDELIVERY_2483120</v>
          </cell>
          <cell r="AS519">
            <v>329039</v>
          </cell>
          <cell r="AT519" t="str">
            <v>D40</v>
          </cell>
          <cell r="AU519" t="str">
            <v>BTB</v>
          </cell>
          <cell r="AV519">
            <v>1</v>
          </cell>
          <cell r="AX519" t="str">
            <v>ENTREGADO</v>
          </cell>
          <cell r="AY519" t="str">
            <v>HALFSIM MOVISTAR: 1 und - sn. 8959300120521948333</v>
          </cell>
          <cell r="AZ519" t="str">
            <v>SIMCARD</v>
          </cell>
          <cell r="BA519" t="str">
            <v>EMPRESAS TITULAR AUSENTE ENTREGA CON SELLO</v>
          </cell>
        </row>
        <row r="520">
          <cell r="A520" t="str">
            <v>2483121</v>
          </cell>
          <cell r="B520" t="str">
            <v>MDELIVERY</v>
          </cell>
          <cell r="C520">
            <v>44937</v>
          </cell>
          <cell r="D520" t="str">
            <v>FLEXNET ECUADOR - MDELIVERY</v>
          </cell>
          <cell r="E520" t="str">
            <v>CALLE 28 DE JUNIO S/N Y GARCIA MORENO ENTRADA LLANO GRANDE</v>
          </cell>
          <cell r="H520" t="str">
            <v>170208</v>
          </cell>
          <cell r="I520" t="str">
            <v>QUITO</v>
          </cell>
          <cell r="J520" t="str">
            <v>PICHINCHA</v>
          </cell>
          <cell r="K520" t="str">
            <v>MAYRA VANESSA GUERRERO TAPIA RUBEN SAUCEDO MENDOZA _ASOCIACION DE TRABAJAD PONTIFICIA UNIVERSIDAD</v>
          </cell>
          <cell r="L520" t="str">
            <v>QUITO 12 DE OCTUBRE Y VEINTIMILLA ASOCIACION DE TRABAJADORES COPUCE O EN EL EDIFICIO DE ADMISTRACION PISO 2</v>
          </cell>
          <cell r="O520" t="str">
            <v>QUITO</v>
          </cell>
          <cell r="P520" t="str">
            <v>QUITO</v>
          </cell>
          <cell r="Q520" t="str">
            <v>PICHINCHA</v>
          </cell>
          <cell r="R520" t="str">
            <v>2483121</v>
          </cell>
          <cell r="W520" t="str">
            <v>1791297024001</v>
          </cell>
          <cell r="X520" t="str">
            <v>0983287793/0983372560</v>
          </cell>
          <cell r="AA520">
            <v>44937</v>
          </cell>
          <cell r="AD520">
            <v>1</v>
          </cell>
          <cell r="AE520">
            <v>1</v>
          </cell>
          <cell r="AI520" t="str">
            <v>DESPACHO</v>
          </cell>
          <cell r="AJ520" t="str">
            <v>NORMAL</v>
          </cell>
          <cell r="AL520" t="str">
            <v>NO</v>
          </cell>
          <cell r="AN520" t="str">
            <v>POSVENTA GGCC Y NEGOCIOS</v>
          </cell>
          <cell r="AO520" t="str">
            <v>GGCC / NEGOCIOS</v>
          </cell>
          <cell r="AP520">
            <v>44937</v>
          </cell>
          <cell r="AR520" t="str">
            <v>MDELIVERY_2483121</v>
          </cell>
          <cell r="AS520">
            <v>329056</v>
          </cell>
          <cell r="AT520" t="str">
            <v>D40</v>
          </cell>
          <cell r="AU520" t="str">
            <v>BTB</v>
          </cell>
          <cell r="AV520">
            <v>1</v>
          </cell>
          <cell r="AX520" t="str">
            <v>ENTREGADO</v>
          </cell>
          <cell r="AY520" t="str">
            <v>HALFSIM MOVISTAR: 1 und - sn. 8959300520560847520</v>
          </cell>
          <cell r="AZ520" t="str">
            <v>SIMCARD</v>
          </cell>
          <cell r="BA520" t="str">
            <v/>
          </cell>
        </row>
        <row r="521">
          <cell r="A521" t="str">
            <v>2483122</v>
          </cell>
          <cell r="B521" t="str">
            <v>MDELIVERY</v>
          </cell>
          <cell r="C521">
            <v>44937</v>
          </cell>
          <cell r="D521" t="str">
            <v>FLEXNET ECUADOR - MDELIVERY</v>
          </cell>
          <cell r="E521" t="str">
            <v>CALLE 28 DE JUNIO S/N Y GARCIA MORENO ENTRADA LLANO GRANDE</v>
          </cell>
          <cell r="H521" t="str">
            <v>170208</v>
          </cell>
          <cell r="I521" t="str">
            <v>QUITO</v>
          </cell>
          <cell r="J521" t="str">
            <v>PICHINCHA</v>
          </cell>
          <cell r="K521" t="str">
            <v>ANA CRISTINA CABRERA_BANCO INTERNACIONAL</v>
          </cell>
          <cell r="L521" t="str">
            <v>PATRIA Y 9 DE OCTUBRE MATRIZ BANCO INTERNACIONAL AREA DE CORRESPONDENCIA</v>
          </cell>
          <cell r="O521" t="str">
            <v>QUITO</v>
          </cell>
          <cell r="P521" t="str">
            <v>QUITO</v>
          </cell>
          <cell r="Q521" t="str">
            <v>PICHINCHA</v>
          </cell>
          <cell r="R521" t="str">
            <v>2483122</v>
          </cell>
          <cell r="W521" t="str">
            <v>1790098354001</v>
          </cell>
          <cell r="X521" t="str">
            <v>0984009904</v>
          </cell>
          <cell r="AA521">
            <v>44937</v>
          </cell>
          <cell r="AD521">
            <v>1</v>
          </cell>
          <cell r="AE521">
            <v>1</v>
          </cell>
          <cell r="AI521" t="str">
            <v>DESPACHO</v>
          </cell>
          <cell r="AJ521" t="str">
            <v>NORMAL</v>
          </cell>
          <cell r="AL521" t="str">
            <v>NO</v>
          </cell>
          <cell r="AN521" t="str">
            <v>POSVENTA GGCC Y NEGOCIOS (EXPRESS SOLO QUITO)</v>
          </cell>
          <cell r="AO521" t="str">
            <v>GGCC / NEGOCIOS</v>
          </cell>
          <cell r="AP521">
            <v>44937</v>
          </cell>
          <cell r="AR521" t="str">
            <v>MDELIVERY_2483122</v>
          </cell>
          <cell r="AS521">
            <v>329060</v>
          </cell>
          <cell r="AT521" t="str">
            <v>D40</v>
          </cell>
          <cell r="AU521" t="str">
            <v>BTB</v>
          </cell>
          <cell r="AV521">
            <v>3</v>
          </cell>
          <cell r="AX521" t="str">
            <v>ENTREGADO</v>
          </cell>
          <cell r="AY521" t="str">
            <v>LTE SAMSUNG A33 5G NEGRO: 1 und - sn. 352429893259403 / LTE XIAOMI REDMI NOTE 11 AZUL: 2 und - sn. 869113065754989,869113065779580</v>
          </cell>
          <cell r="AZ521" t="str">
            <v>TERMINAL</v>
          </cell>
          <cell r="BA521" t="str">
            <v/>
          </cell>
        </row>
        <row r="522">
          <cell r="A522" t="str">
            <v>2483125</v>
          </cell>
          <cell r="B522" t="str">
            <v>MDELIVERY</v>
          </cell>
          <cell r="C522">
            <v>44937</v>
          </cell>
          <cell r="D522" t="str">
            <v>FLEXNET ECUADOR - MDELIVERY</v>
          </cell>
          <cell r="E522" t="str">
            <v>CALLE 28 DE JUNIO S/N Y GARCIA MORENO ENTRADA LLANO GRANDE</v>
          </cell>
          <cell r="H522" t="str">
            <v>170208</v>
          </cell>
          <cell r="I522" t="str">
            <v>QUITO</v>
          </cell>
          <cell r="J522" t="str">
            <v>PICHINCHA</v>
          </cell>
          <cell r="K522" t="str">
            <v>DARWIN COOX_LILIAN VIVIANA CANO GARZON</v>
          </cell>
          <cell r="L522" t="str">
            <v>PARROQUIA SANTA MARIANITA CIUDADELA PLAYA ALTA OFICINAS ADMINISTRATIVAS</v>
          </cell>
          <cell r="O522" t="str">
            <v>MANTA</v>
          </cell>
          <cell r="P522" t="str">
            <v>MANTA</v>
          </cell>
          <cell r="Q522" t="str">
            <v>MANABI</v>
          </cell>
          <cell r="R522" t="str">
            <v>2483125</v>
          </cell>
          <cell r="W522" t="str">
            <v>1305322164001</v>
          </cell>
          <cell r="X522" t="str">
            <v>0995329058</v>
          </cell>
          <cell r="AA522">
            <v>44937</v>
          </cell>
          <cell r="AD522">
            <v>1</v>
          </cell>
          <cell r="AE522">
            <v>1</v>
          </cell>
          <cell r="AI522" t="str">
            <v>DESPACHO</v>
          </cell>
          <cell r="AJ522" t="str">
            <v>NORMAL</v>
          </cell>
          <cell r="AL522" t="str">
            <v>NO</v>
          </cell>
          <cell r="AN522" t="str">
            <v>DAS CARGO A LA CUENTA (DELIVERY)</v>
          </cell>
          <cell r="AO522" t="str">
            <v>DISTRIBUIDORES</v>
          </cell>
          <cell r="AP522">
            <v>44937</v>
          </cell>
          <cell r="AR522" t="str">
            <v>MDELIVERY_2483125</v>
          </cell>
          <cell r="AS522">
            <v>329058</v>
          </cell>
          <cell r="AT522" t="str">
            <v>D40</v>
          </cell>
          <cell r="AU522" t="str">
            <v>BTB</v>
          </cell>
          <cell r="AV522">
            <v>2</v>
          </cell>
          <cell r="AX522" t="str">
            <v>ENTREGADO</v>
          </cell>
          <cell r="AY522" t="str">
            <v>HALFSIM MOVISTAR: 2 und - sn. 8959300520560853775,8959300520560843164</v>
          </cell>
          <cell r="AZ522" t="str">
            <v>SIMCARD</v>
          </cell>
          <cell r="BA522" t="str">
            <v>EMPRESAS TITULAR AUSENTE ENTREGA CON SELLO</v>
          </cell>
        </row>
        <row r="523">
          <cell r="A523" t="str">
            <v>2483127</v>
          </cell>
          <cell r="B523" t="str">
            <v>MDELIVERY</v>
          </cell>
          <cell r="C523">
            <v>44937</v>
          </cell>
          <cell r="D523" t="str">
            <v>FLEXNET ECUADOR - MDELIVERY</v>
          </cell>
          <cell r="E523" t="str">
            <v>CALLE 28 DE JUNIO S/N Y GARCIA MORENO ENTRADA LLANO GRANDE</v>
          </cell>
          <cell r="H523" t="str">
            <v>170208</v>
          </cell>
          <cell r="I523" t="str">
            <v>QUITO</v>
          </cell>
          <cell r="J523" t="str">
            <v>PICHINCHA</v>
          </cell>
          <cell r="K523" t="str">
            <v>CRISTIAN PAREDES_DINERS CLUB DEL ECUADOR S A SOCIEDAD FINANCIERA</v>
          </cell>
          <cell r="L523" t="str">
            <v>AMAZONAS Y PEREIRA MATRIZ BANCO PICHINCHA AV PISO 7</v>
          </cell>
          <cell r="O523" t="str">
            <v>QUITO</v>
          </cell>
          <cell r="P523" t="str">
            <v>QUITO</v>
          </cell>
          <cell r="Q523" t="str">
            <v>PICHINCHA</v>
          </cell>
          <cell r="R523" t="str">
            <v>2483127</v>
          </cell>
          <cell r="W523" t="str">
            <v>1790010937001</v>
          </cell>
          <cell r="X523" t="str">
            <v>0999059226</v>
          </cell>
          <cell r="AA523">
            <v>44937</v>
          </cell>
          <cell r="AD523">
            <v>1</v>
          </cell>
          <cell r="AE523">
            <v>1</v>
          </cell>
          <cell r="AI523" t="str">
            <v>DESPACHO</v>
          </cell>
          <cell r="AJ523" t="str">
            <v>NORMAL</v>
          </cell>
          <cell r="AL523" t="str">
            <v>NO</v>
          </cell>
          <cell r="AN523" t="str">
            <v>POSVENTA GGCC Y NEGOCIOS</v>
          </cell>
          <cell r="AO523" t="str">
            <v>GGCC / NEGOCIOS</v>
          </cell>
          <cell r="AP523">
            <v>44937</v>
          </cell>
          <cell r="AR523" t="str">
            <v>MDELIVERY_2483127</v>
          </cell>
          <cell r="AS523">
            <v>329062</v>
          </cell>
          <cell r="AT523" t="str">
            <v>D40</v>
          </cell>
          <cell r="AU523" t="str">
            <v>BTB</v>
          </cell>
          <cell r="AV523">
            <v>1</v>
          </cell>
          <cell r="AX523" t="str">
            <v>ENTREGADO</v>
          </cell>
          <cell r="AY523" t="str">
            <v>LTE SAMSUNG A13 AZUL: 1 und - sn. 352177398809723</v>
          </cell>
          <cell r="AZ523" t="str">
            <v>TERMINAL</v>
          </cell>
          <cell r="BA523" t="str">
            <v/>
          </cell>
        </row>
        <row r="524">
          <cell r="A524" t="str">
            <v>2483128</v>
          </cell>
          <cell r="B524" t="str">
            <v>MDELIVERY</v>
          </cell>
          <cell r="C524">
            <v>44937</v>
          </cell>
          <cell r="D524" t="str">
            <v>FLEXNET ECUADOR - MDELIVERY</v>
          </cell>
          <cell r="E524" t="str">
            <v>CALLE 28 DE JUNIO S/N Y GARCIA MORENO ENTRADA LLANO GRANDE</v>
          </cell>
          <cell r="H524" t="str">
            <v>170208</v>
          </cell>
          <cell r="I524" t="str">
            <v>QUITO</v>
          </cell>
          <cell r="J524" t="str">
            <v>PICHINCHA</v>
          </cell>
          <cell r="K524" t="str">
            <v>RICARDO DAVID ARAUZ CEDENO_RICARDO DAVID ARAUZ CEDENO</v>
          </cell>
          <cell r="L524" t="str">
            <v>PRIVAMERA 2 SECTOR 2B MANZANA 15 VILLA 10</v>
          </cell>
          <cell r="O524" t="str">
            <v>DURAN</v>
          </cell>
          <cell r="P524" t="str">
            <v>DURAN</v>
          </cell>
          <cell r="Q524" t="str">
            <v>GUAYAS</v>
          </cell>
          <cell r="R524" t="str">
            <v>2483128</v>
          </cell>
          <cell r="W524" t="str">
            <v>1204214181001</v>
          </cell>
          <cell r="X524" t="str">
            <v>0968283857</v>
          </cell>
          <cell r="AA524">
            <v>44937</v>
          </cell>
          <cell r="AD524">
            <v>1</v>
          </cell>
          <cell r="AE524">
            <v>1</v>
          </cell>
          <cell r="AI524" t="str">
            <v>DESPACHO</v>
          </cell>
          <cell r="AJ524" t="str">
            <v>NORMAL</v>
          </cell>
          <cell r="AL524" t="str">
            <v>NO</v>
          </cell>
          <cell r="AN524" t="str">
            <v>PEDIDO EXPRESS DESDE BODEGA GUAYAQUIL</v>
          </cell>
          <cell r="AO524" t="str">
            <v>DISTRIBUIDORES</v>
          </cell>
          <cell r="AP524">
            <v>44937</v>
          </cell>
          <cell r="AR524" t="str">
            <v>MDELIVERY_2483128</v>
          </cell>
          <cell r="AS524">
            <v>329055</v>
          </cell>
          <cell r="AT524" t="str">
            <v>D40</v>
          </cell>
          <cell r="AU524" t="str">
            <v>BTB</v>
          </cell>
          <cell r="AV524">
            <v>2</v>
          </cell>
          <cell r="AX524" t="str">
            <v>ENTREGADO</v>
          </cell>
          <cell r="AY524" t="str">
            <v>HALFSIM MOVISTAR: 2 und - sn. 8959300520560847538,8959300520560854104</v>
          </cell>
          <cell r="AZ524" t="str">
            <v>SIMCARD</v>
          </cell>
          <cell r="BA524" t="str">
            <v/>
          </cell>
        </row>
        <row r="525">
          <cell r="A525" t="str">
            <v>2483130</v>
          </cell>
          <cell r="B525" t="str">
            <v>MDELIVERY</v>
          </cell>
          <cell r="C525">
            <v>44937</v>
          </cell>
          <cell r="D525" t="str">
            <v>FLEXNET ECUADOR - MDELIVERY</v>
          </cell>
          <cell r="E525" t="str">
            <v>CALLE 28 DE JUNIO S/N Y GARCIA MORENO ENTRADA LLANO GRANDE</v>
          </cell>
          <cell r="H525" t="str">
            <v>170208</v>
          </cell>
          <cell r="I525" t="str">
            <v>QUITO</v>
          </cell>
          <cell r="J525" t="str">
            <v>PICHINCHA</v>
          </cell>
          <cell r="K525" t="str">
            <v>IMPORTADORA  COSMO BELLEZA IMPOCOSMOBELLEZA_ IMPORTADORA COSMO BELLEZA IMPOCOSMOBELLEZA</v>
          </cell>
          <cell r="L525" t="str">
            <v>COSMOBELLEZA AV LOJA Y 29 DE MAYO FRENTE A OPTICA AMAZONAS</v>
          </cell>
          <cell r="O525" t="str">
            <v>SANTO DOMINGO</v>
          </cell>
          <cell r="P525" t="str">
            <v>SANTO DOMINGO</v>
          </cell>
          <cell r="Q525" t="str">
            <v>SANTO DOMINGO</v>
          </cell>
          <cell r="R525" t="str">
            <v>2483130</v>
          </cell>
          <cell r="W525" t="str">
            <v>2390021227001</v>
          </cell>
          <cell r="X525" t="str">
            <v>0997061110</v>
          </cell>
          <cell r="AA525">
            <v>44937</v>
          </cell>
          <cell r="AD525">
            <v>1</v>
          </cell>
          <cell r="AE525">
            <v>1</v>
          </cell>
          <cell r="AI525" t="str">
            <v>DESPACHO</v>
          </cell>
          <cell r="AJ525" t="str">
            <v>NORMAL</v>
          </cell>
          <cell r="AL525" t="str">
            <v>NO</v>
          </cell>
          <cell r="AN525" t="str">
            <v>DISTRIBUIDORES NEGOCIOS B2B</v>
          </cell>
          <cell r="AO525" t="str">
            <v>DISTRIBUIDORES</v>
          </cell>
          <cell r="AP525">
            <v>44937</v>
          </cell>
          <cell r="AR525" t="str">
            <v>MDELIVERY_2483130</v>
          </cell>
          <cell r="AS525">
            <v>329059</v>
          </cell>
          <cell r="AT525" t="str">
            <v>D40</v>
          </cell>
          <cell r="AU525" t="str">
            <v>BTB</v>
          </cell>
          <cell r="AV525">
            <v>1</v>
          </cell>
          <cell r="AX525" t="str">
            <v>ENTREGADO</v>
          </cell>
          <cell r="AY525" t="str">
            <v>HALFSIM MOVISTAR: 1 und - sn. 8959300520560847579</v>
          </cell>
          <cell r="AZ525" t="str">
            <v>SIMCARD</v>
          </cell>
          <cell r="BA525" t="str">
            <v>EMPRESAS TITULAR AUSENTE ENTREGA CON SELLO</v>
          </cell>
        </row>
        <row r="526">
          <cell r="A526" t="str">
            <v>2483131</v>
          </cell>
          <cell r="B526" t="str">
            <v>MDELIVERY</v>
          </cell>
          <cell r="C526">
            <v>44937</v>
          </cell>
          <cell r="D526" t="str">
            <v>FLEXNET ECUADOR - MDELIVERY</v>
          </cell>
          <cell r="E526" t="str">
            <v>CALLE 28 DE JUNIO S/N Y GARCIA MORENO ENTRADA LLANO GRANDE</v>
          </cell>
          <cell r="H526" t="str">
            <v>170208</v>
          </cell>
          <cell r="I526" t="str">
            <v>QUITO</v>
          </cell>
          <cell r="J526" t="str">
            <v>PICHINCHA</v>
          </cell>
          <cell r="K526" t="str">
            <v>WILBERTH DANIEL MARCILLO INTRIAGO_WILBERTH DANIEL MARCILLO INTRIAGO</v>
          </cell>
          <cell r="L526" t="str">
            <v>PQA ANDRES DE VERA CDLA EUDORO BERMEO CALLE CHIMBORAZO E VICENTE MACIAS Y LUIS EDUARDO REF CASA 1PS BLANCA FRT TESSYPLATS</v>
          </cell>
          <cell r="O526" t="str">
            <v>PORTOVIEJO</v>
          </cell>
          <cell r="P526" t="str">
            <v>PORTOVIEJO</v>
          </cell>
          <cell r="Q526" t="str">
            <v>MANABI</v>
          </cell>
          <cell r="R526" t="str">
            <v>2483131</v>
          </cell>
          <cell r="W526" t="str">
            <v>1303473837001</v>
          </cell>
          <cell r="X526" t="str">
            <v>0993862739/0998572010/052935088</v>
          </cell>
          <cell r="AA526">
            <v>44937</v>
          </cell>
          <cell r="AD526">
            <v>1</v>
          </cell>
          <cell r="AE526">
            <v>1</v>
          </cell>
          <cell r="AI526" t="str">
            <v>DESPACHO</v>
          </cell>
          <cell r="AJ526" t="str">
            <v>NORMAL</v>
          </cell>
          <cell r="AL526" t="str">
            <v>NO</v>
          </cell>
          <cell r="AN526" t="str">
            <v>DAS CARGO A LA CUENTA (DELIVERY)</v>
          </cell>
          <cell r="AO526" t="str">
            <v>DISTRIBUIDORES</v>
          </cell>
          <cell r="AP526">
            <v>44937</v>
          </cell>
          <cell r="AR526" t="str">
            <v>MDELIVERY_2483131</v>
          </cell>
          <cell r="AS526">
            <v>329057</v>
          </cell>
          <cell r="AT526" t="str">
            <v>D40</v>
          </cell>
          <cell r="AU526" t="str">
            <v>BTB</v>
          </cell>
          <cell r="AV526">
            <v>1</v>
          </cell>
          <cell r="AX526" t="str">
            <v>ENTREGADO</v>
          </cell>
          <cell r="AY526" t="str">
            <v>HALFSIM MOVISTAR: 1 und - sn. 8959300520560848346</v>
          </cell>
          <cell r="AZ526" t="str">
            <v>SIMCARD</v>
          </cell>
          <cell r="BA526" t="str">
            <v>EMPRESAS TITULAR AUSENTE ENTREGA CON SELLO</v>
          </cell>
        </row>
        <row r="527">
          <cell r="A527" t="str">
            <v>2483132</v>
          </cell>
          <cell r="B527" t="str">
            <v>MDELIVERY</v>
          </cell>
          <cell r="C527">
            <v>44937</v>
          </cell>
          <cell r="D527" t="str">
            <v>FLEXNET ECUADOR - MDELIVERY</v>
          </cell>
          <cell r="E527" t="str">
            <v>CALLE 28 DE JUNIO S/N Y GARCIA MORENO ENTRADA LLANO GRANDE</v>
          </cell>
          <cell r="H527" t="str">
            <v>170208</v>
          </cell>
          <cell r="I527" t="str">
            <v>QUITO</v>
          </cell>
          <cell r="J527" t="str">
            <v>PICHINCHA</v>
          </cell>
          <cell r="K527" t="str">
            <v>VICKY MUELA_COMITE DE EMPRESA DE LOS TRABAJADORES DE LA EMPRES</v>
          </cell>
          <cell r="L527" t="str">
            <v>PICHINCHA QUITO VIA AMAGUANA SN KM 25 EMPRESA FV</v>
          </cell>
          <cell r="O527" t="str">
            <v>QUITO</v>
          </cell>
          <cell r="P527" t="str">
            <v>QUITO</v>
          </cell>
          <cell r="Q527" t="str">
            <v>PICHINCHA</v>
          </cell>
          <cell r="R527" t="str">
            <v>2483132</v>
          </cell>
          <cell r="W527" t="str">
            <v>1791706943001</v>
          </cell>
          <cell r="X527" t="str">
            <v>0995917877</v>
          </cell>
          <cell r="AA527">
            <v>44937</v>
          </cell>
          <cell r="AD527">
            <v>1</v>
          </cell>
          <cell r="AE527">
            <v>1</v>
          </cell>
          <cell r="AI527" t="str">
            <v>DESPACHO</v>
          </cell>
          <cell r="AJ527" t="str">
            <v>NORMAL</v>
          </cell>
          <cell r="AL527" t="str">
            <v>NO</v>
          </cell>
          <cell r="AN527" t="str">
            <v>ACTIVACIONES B2B PORTABILIDADES SOLO SIMCARD (EXPRESS SOLO QUITO)</v>
          </cell>
          <cell r="AO527" t="str">
            <v>GGCC / NEGOCIOS</v>
          </cell>
          <cell r="AP527">
            <v>44937</v>
          </cell>
          <cell r="AR527" t="str">
            <v>MDELIVERY_2483132</v>
          </cell>
          <cell r="AS527">
            <v>329061</v>
          </cell>
          <cell r="AT527" t="str">
            <v>D40</v>
          </cell>
          <cell r="AU527" t="str">
            <v>BTB</v>
          </cell>
          <cell r="AV527">
            <v>1</v>
          </cell>
          <cell r="AX527" t="str">
            <v>ENTREGADO</v>
          </cell>
          <cell r="AY527" t="str">
            <v>HALFSIM MOVISTAR: 1 und - sn. 8959300520560847587</v>
          </cell>
          <cell r="AZ527" t="str">
            <v>SIMCARD</v>
          </cell>
          <cell r="BA527" t="str">
            <v/>
          </cell>
        </row>
        <row r="528">
          <cell r="A528" t="str">
            <v>2483133</v>
          </cell>
          <cell r="B528" t="str">
            <v>MDELIVERY</v>
          </cell>
          <cell r="C528">
            <v>44937</v>
          </cell>
          <cell r="D528" t="str">
            <v>FLEXNET ECUADOR - MDELIVERY</v>
          </cell>
          <cell r="E528" t="str">
            <v>CALLE 28 DE JUNIO S/N Y GARCIA MORENO ENTRADA LLANO GRANDE</v>
          </cell>
          <cell r="H528" t="str">
            <v>170208</v>
          </cell>
          <cell r="I528" t="str">
            <v>QUITO</v>
          </cell>
          <cell r="J528" t="str">
            <v>PICHINCHA</v>
          </cell>
          <cell r="K528" t="str">
            <v>CRISTHIAN GUANOQUIZA_MIC ECUADOR MAQUILA INTERNACIONAL DE CONFECCION S A S</v>
          </cell>
          <cell r="L528" t="str">
            <v>GUAYAS DURAN COMPLEJO COMBO DURAN BODEGA A4 VIA DURAN TAMBO REFERENCIA PASANDO LA GASOLINERA PRIMAX</v>
          </cell>
          <cell r="O528" t="str">
            <v>DURAN</v>
          </cell>
          <cell r="P528" t="str">
            <v>DURAN</v>
          </cell>
          <cell r="Q528" t="str">
            <v>GUAYAS</v>
          </cell>
          <cell r="R528" t="str">
            <v>2483133</v>
          </cell>
          <cell r="W528" t="str">
            <v>1793161294001</v>
          </cell>
          <cell r="X528" t="str">
            <v>0978877559</v>
          </cell>
          <cell r="AA528">
            <v>44937</v>
          </cell>
          <cell r="AD528">
            <v>1</v>
          </cell>
          <cell r="AE528">
            <v>1</v>
          </cell>
          <cell r="AI528" t="str">
            <v>DESPACHO</v>
          </cell>
          <cell r="AJ528" t="str">
            <v>NORMAL</v>
          </cell>
          <cell r="AL528" t="str">
            <v>NO</v>
          </cell>
          <cell r="AN528" t="str">
            <v>ACTIVACIONES INGRESOS GGCC &amp; NEGOCIOS DIRECTOS</v>
          </cell>
          <cell r="AO528" t="str">
            <v>GGCC / NEGOCIOS</v>
          </cell>
          <cell r="AP528">
            <v>44937</v>
          </cell>
          <cell r="AR528" t="str">
            <v>MDELIVERY_2483133</v>
          </cell>
          <cell r="AS528">
            <v>329064</v>
          </cell>
          <cell r="AT528" t="str">
            <v>D40</v>
          </cell>
          <cell r="AU528" t="str">
            <v>BTB</v>
          </cell>
          <cell r="AV528">
            <v>2</v>
          </cell>
          <cell r="AX528" t="str">
            <v>ENTREGADO</v>
          </cell>
          <cell r="AY528" t="str">
            <v>LTE SAMSUNG A13 AZUL: 1 und - sn. 352177398806927 / HALFSIM MOVISTAR: 1 und - sn. 8959300520560847595</v>
          </cell>
          <cell r="AZ528" t="str">
            <v>SIMCARD / TERMINAL</v>
          </cell>
          <cell r="BA528" t="str">
            <v/>
          </cell>
        </row>
        <row r="529">
          <cell r="A529" t="str">
            <v>2483134</v>
          </cell>
          <cell r="B529" t="str">
            <v>MDELIVERY</v>
          </cell>
          <cell r="C529">
            <v>44937</v>
          </cell>
          <cell r="D529" t="str">
            <v>FLEXNET ECUADOR - MDELIVERY</v>
          </cell>
          <cell r="E529" t="str">
            <v>CALLE 28 DE JUNIO S/N Y GARCIA MORENO ENTRADA LLANO GRANDE</v>
          </cell>
          <cell r="H529" t="str">
            <v>170208</v>
          </cell>
          <cell r="I529" t="str">
            <v>QUITO</v>
          </cell>
          <cell r="J529" t="str">
            <v>PICHINCHA</v>
          </cell>
          <cell r="K529" t="str">
            <v>PENAFIEL AGUILAR MYRIAM MANUEL ESPINOZA_COOPERATIVA DE AHORRO Y CREDITO POLITECNICA LTDA</v>
          </cell>
          <cell r="L529" t="str">
            <v>SECTOR VALLE DE LOS CHILLOS CALLE AZOGUEZ N72 Y NARANJAL URBANIZACION LOS ANGLES FRENTE A LA ESPE</v>
          </cell>
          <cell r="O529" t="str">
            <v>QUITO</v>
          </cell>
          <cell r="P529" t="str">
            <v>QUITO</v>
          </cell>
          <cell r="Q529" t="str">
            <v>PICHINCHA</v>
          </cell>
          <cell r="R529" t="str">
            <v>2483134</v>
          </cell>
          <cell r="W529" t="str">
            <v>1790641392001</v>
          </cell>
          <cell r="X529" t="str">
            <v>0999028825</v>
          </cell>
          <cell r="AA529">
            <v>44937</v>
          </cell>
          <cell r="AD529">
            <v>1</v>
          </cell>
          <cell r="AE529">
            <v>1</v>
          </cell>
          <cell r="AI529" t="str">
            <v>DESPACHO</v>
          </cell>
          <cell r="AJ529" t="str">
            <v>NORMAL</v>
          </cell>
          <cell r="AL529" t="str">
            <v>NO</v>
          </cell>
          <cell r="AN529" t="str">
            <v>POSVENTA GGCC Y NEGOCIOS (EXPRESS SOLO QUITO)</v>
          </cell>
          <cell r="AO529" t="str">
            <v>GGCC / NEGOCIOS</v>
          </cell>
          <cell r="AP529">
            <v>44937</v>
          </cell>
          <cell r="AR529" t="str">
            <v>MDELIVERY_2483134</v>
          </cell>
          <cell r="AS529">
            <v>329068</v>
          </cell>
          <cell r="AT529" t="str">
            <v>D40</v>
          </cell>
          <cell r="AU529" t="str">
            <v>BTB</v>
          </cell>
          <cell r="AV529">
            <v>1</v>
          </cell>
          <cell r="AX529" t="str">
            <v>ENTREGADO</v>
          </cell>
          <cell r="AY529" t="str">
            <v>LTE XIAOMI REDMI NOTE 11S AZUL: 1 und - sn. 865954062627403</v>
          </cell>
          <cell r="AZ529" t="str">
            <v>TERMINAL</v>
          </cell>
          <cell r="BA529" t="str">
            <v/>
          </cell>
        </row>
        <row r="530">
          <cell r="A530" t="str">
            <v>2483135</v>
          </cell>
          <cell r="B530" t="str">
            <v>MDELIVERY</v>
          </cell>
          <cell r="C530">
            <v>44937</v>
          </cell>
          <cell r="D530" t="str">
            <v>FLEXNET ECUADOR - MDELIVERY</v>
          </cell>
          <cell r="E530" t="str">
            <v>CALLE 28 DE JUNIO S/N Y GARCIA MORENO ENTRADA LLANO GRANDE</v>
          </cell>
          <cell r="H530" t="str">
            <v>170208</v>
          </cell>
          <cell r="I530" t="str">
            <v>QUITO</v>
          </cell>
          <cell r="J530" t="str">
            <v>PICHINCHA</v>
          </cell>
          <cell r="K530" t="str">
            <v>0501255921 MUNOZ PAREDES FRANCISCA DE LOS ANGELES_COOPERATIVA DE AHORRO Y CREDITO POLITECNICA</v>
          </cell>
          <cell r="L530" t="str">
            <v>ESCUELA POLITECNICA NACIONAL CALLE MADRID Y TOLEDO LLAMAR PARA QUE SALGA A LA PUERTA</v>
          </cell>
          <cell r="O530" t="str">
            <v>QUITO</v>
          </cell>
          <cell r="P530" t="str">
            <v>QUITO</v>
          </cell>
          <cell r="Q530" t="str">
            <v>PICHINCHA</v>
          </cell>
          <cell r="R530" t="str">
            <v>2483135</v>
          </cell>
          <cell r="W530" t="str">
            <v>1790641392001</v>
          </cell>
          <cell r="X530" t="str">
            <v>998204699</v>
          </cell>
          <cell r="AA530">
            <v>44937</v>
          </cell>
          <cell r="AD530">
            <v>1</v>
          </cell>
          <cell r="AE530">
            <v>1</v>
          </cell>
          <cell r="AI530" t="str">
            <v>DESPACHO</v>
          </cell>
          <cell r="AJ530" t="str">
            <v>NORMAL</v>
          </cell>
          <cell r="AL530" t="str">
            <v>NO</v>
          </cell>
          <cell r="AN530" t="str">
            <v>POSVENTA GGCC Y NEGOCIOS (EXPRESS SOLO QUITO)</v>
          </cell>
          <cell r="AO530" t="str">
            <v>GGCC / NEGOCIOS</v>
          </cell>
          <cell r="AP530">
            <v>44937</v>
          </cell>
          <cell r="AR530" t="str">
            <v>MDELIVERY_2483135</v>
          </cell>
          <cell r="AS530">
            <v>329066</v>
          </cell>
          <cell r="AT530" t="str">
            <v>D40</v>
          </cell>
          <cell r="AU530" t="str">
            <v>BTB</v>
          </cell>
          <cell r="AV530">
            <v>2</v>
          </cell>
          <cell r="AX530" t="str">
            <v>ENTREGADO</v>
          </cell>
          <cell r="AY530" t="str">
            <v>LTE NOKIA C2 2E AZUL: 1 und - sn. 353906800010341 / LTE NOKIA C21 AZUL: 1 und - sn. 357321213170607</v>
          </cell>
          <cell r="AZ530" t="str">
            <v>TERMINAL</v>
          </cell>
          <cell r="BA530" t="str">
            <v/>
          </cell>
        </row>
        <row r="531">
          <cell r="A531" t="str">
            <v>2483137</v>
          </cell>
          <cell r="B531" t="str">
            <v>MDELIVERY</v>
          </cell>
          <cell r="C531">
            <v>44937</v>
          </cell>
          <cell r="D531" t="str">
            <v>FLEXNET ECUADOR - MDELIVERY</v>
          </cell>
          <cell r="E531" t="str">
            <v>CALLE 28 DE JUNIO S/N Y GARCIA MORENO ENTRADA LLANO GRANDE</v>
          </cell>
          <cell r="H531" t="str">
            <v>170208</v>
          </cell>
          <cell r="I531" t="str">
            <v>QUITO</v>
          </cell>
          <cell r="J531" t="str">
            <v>PICHINCHA</v>
          </cell>
          <cell r="K531" t="str">
            <v>1711858389 MORA MERA VILMA NARC_COOPERATIVA DE AHORRO Y CREDITO POLITECNICA LTDA 3</v>
          </cell>
          <cell r="L531" t="str">
            <v>ESCUELA POLITECNICA NACIONAL CALLE LADRON DE GUEVARA FACULTAD DE INGENIERIA CIVIL EDIFICIO 6</v>
          </cell>
          <cell r="O531" t="str">
            <v>QUITO</v>
          </cell>
          <cell r="P531" t="str">
            <v>QUITO</v>
          </cell>
          <cell r="Q531" t="str">
            <v>PICHINCHA</v>
          </cell>
          <cell r="R531" t="str">
            <v>2483137</v>
          </cell>
          <cell r="W531" t="str">
            <v>1790641392001</v>
          </cell>
          <cell r="X531" t="str">
            <v>987073150</v>
          </cell>
          <cell r="AA531">
            <v>44937</v>
          </cell>
          <cell r="AD531">
            <v>1</v>
          </cell>
          <cell r="AE531">
            <v>1</v>
          </cell>
          <cell r="AI531" t="str">
            <v>DESPACHO</v>
          </cell>
          <cell r="AJ531" t="str">
            <v>NORMAL</v>
          </cell>
          <cell r="AL531" t="str">
            <v>NO</v>
          </cell>
          <cell r="AN531" t="str">
            <v>POSVENTA GGCC Y NEGOCIOS (EXPRESS SOLO QUITO)</v>
          </cell>
          <cell r="AO531" t="str">
            <v>GGCC / NEGOCIOS</v>
          </cell>
          <cell r="AP531">
            <v>44937</v>
          </cell>
          <cell r="AR531" t="str">
            <v>MDELIVERY_2483137</v>
          </cell>
          <cell r="AS531">
            <v>329070</v>
          </cell>
          <cell r="AT531" t="str">
            <v>D40</v>
          </cell>
          <cell r="AU531" t="str">
            <v>BTB</v>
          </cell>
          <cell r="AV531">
            <v>2</v>
          </cell>
          <cell r="AX531" t="str">
            <v>ENTREGADO</v>
          </cell>
          <cell r="AY531" t="str">
            <v>LTE SAMSUNG A13 AZUL: 1 und - sn. 352177398805101 / HALFSIM MOVISTAR: 1 und - sn. 8959300520560847504</v>
          </cell>
          <cell r="AZ531" t="str">
            <v>SIMCARD / TERMINAL</v>
          </cell>
          <cell r="BA531" t="str">
            <v/>
          </cell>
        </row>
        <row r="532">
          <cell r="A532" t="str">
            <v>2483138</v>
          </cell>
          <cell r="B532" t="str">
            <v>MDELIVERY</v>
          </cell>
          <cell r="C532">
            <v>44937</v>
          </cell>
          <cell r="D532" t="str">
            <v>FLEXNET ECUADOR - MDELIVERY</v>
          </cell>
          <cell r="E532" t="str">
            <v>CALLE 28 DE JUNIO S/N Y GARCIA MORENO ENTRADA LLANO GRANDE</v>
          </cell>
          <cell r="H532" t="str">
            <v>170208</v>
          </cell>
          <cell r="I532" t="str">
            <v>QUITO</v>
          </cell>
          <cell r="J532" t="str">
            <v>PICHINCHA</v>
          </cell>
          <cell r="K532" t="str">
            <v>1716473366 UTRERAS BONILLA EDWIN RICHARD_COOPERATIVA DE AHORRO Y CREDITO POLITECNICA LTDA 4</v>
          </cell>
          <cell r="L532" t="str">
            <v>ESCUELA POLITECNICA NACIONAL CALLE MADRID Y TOLEDO LLAMAR PARA QUE SALGA A LA PUERTA</v>
          </cell>
          <cell r="O532" t="str">
            <v>QUITO</v>
          </cell>
          <cell r="P532" t="str">
            <v>QUITO</v>
          </cell>
          <cell r="Q532" t="str">
            <v>PICHINCHA</v>
          </cell>
          <cell r="R532" t="str">
            <v>2483138</v>
          </cell>
          <cell r="W532" t="str">
            <v>1790641392001</v>
          </cell>
          <cell r="X532" t="str">
            <v>958696877</v>
          </cell>
          <cell r="AA532">
            <v>44937</v>
          </cell>
          <cell r="AD532">
            <v>1</v>
          </cell>
          <cell r="AE532">
            <v>1</v>
          </cell>
          <cell r="AI532" t="str">
            <v>DESPACHO</v>
          </cell>
          <cell r="AJ532" t="str">
            <v>NORMAL</v>
          </cell>
          <cell r="AL532" t="str">
            <v>NO</v>
          </cell>
          <cell r="AN532" t="str">
            <v>POSVENTA GGCC Y NEGOCIOS (EXPRESS SOLO QUITO)</v>
          </cell>
          <cell r="AO532" t="str">
            <v>GGCC / NEGOCIOS</v>
          </cell>
          <cell r="AP532">
            <v>44937</v>
          </cell>
          <cell r="AR532" t="str">
            <v>MDELIVERY_2483138</v>
          </cell>
          <cell r="AS532">
            <v>329063</v>
          </cell>
          <cell r="AT532" t="str">
            <v>D40</v>
          </cell>
          <cell r="AU532" t="str">
            <v>BTB</v>
          </cell>
          <cell r="AV532">
            <v>2</v>
          </cell>
          <cell r="AX532" t="str">
            <v>ENTREGADO</v>
          </cell>
          <cell r="AY532" t="str">
            <v>LTE SAMSUNG A13 AZUL: 1 und - sn. 352177399185594 / HALFSIM MOVISTAR: 1 und - sn. 8959300520560847512</v>
          </cell>
          <cell r="AZ532" t="str">
            <v>SIMCARD / TERMINAL</v>
          </cell>
          <cell r="BA532" t="str">
            <v/>
          </cell>
        </row>
        <row r="533">
          <cell r="A533" t="str">
            <v>2483139</v>
          </cell>
          <cell r="B533" t="str">
            <v>MDELIVERY</v>
          </cell>
          <cell r="C533">
            <v>44937</v>
          </cell>
          <cell r="D533" t="str">
            <v>FLEXNET ECUADOR - MDELIVERY</v>
          </cell>
          <cell r="E533" t="str">
            <v>CALLE 28 DE JUNIO S/N Y GARCIA MORENO ENTRADA LLANO GRANDE</v>
          </cell>
          <cell r="H533" t="str">
            <v>170208</v>
          </cell>
          <cell r="I533" t="str">
            <v>QUITO</v>
          </cell>
          <cell r="J533" t="str">
            <v>PICHINCHA</v>
          </cell>
          <cell r="K533" t="str">
            <v>GUTIERREZ GUTIERREZ LUIS SANTIAGO_COOPERATIVA DE AHORRO Y CREDITO POLITECNICA LTDA 5</v>
          </cell>
          <cell r="L533" t="str">
            <v>ESCUELA POLITECNICA NACIONAL CALLE MADRID Y TOLEDO LLAMAR PARA QUE SALGA A LA PUERTA</v>
          </cell>
          <cell r="O533" t="str">
            <v>QUITO</v>
          </cell>
          <cell r="P533" t="str">
            <v>QUITO</v>
          </cell>
          <cell r="Q533" t="str">
            <v>PICHINCHA</v>
          </cell>
          <cell r="R533" t="str">
            <v>2483139</v>
          </cell>
          <cell r="W533" t="str">
            <v>1790641392001</v>
          </cell>
          <cell r="X533" t="str">
            <v>958643417</v>
          </cell>
          <cell r="AA533">
            <v>44937</v>
          </cell>
          <cell r="AD533">
            <v>1</v>
          </cell>
          <cell r="AE533">
            <v>1</v>
          </cell>
          <cell r="AI533" t="str">
            <v>DESPACHO</v>
          </cell>
          <cell r="AJ533" t="str">
            <v>NORMAL</v>
          </cell>
          <cell r="AL533" t="str">
            <v>NO</v>
          </cell>
          <cell r="AN533" t="str">
            <v>POSVENTA GGCC Y NEGOCIOS (EXPRESS SOLO QUITO)</v>
          </cell>
          <cell r="AO533" t="str">
            <v>GGCC / NEGOCIOS</v>
          </cell>
          <cell r="AP533">
            <v>44937</v>
          </cell>
          <cell r="AR533" t="str">
            <v>MDELIVERY_2483139</v>
          </cell>
          <cell r="AS533">
            <v>329067</v>
          </cell>
          <cell r="AT533" t="str">
            <v>D40</v>
          </cell>
          <cell r="AU533" t="str">
            <v>BTB</v>
          </cell>
          <cell r="AV533">
            <v>1</v>
          </cell>
          <cell r="AX533" t="str">
            <v>ENTREGADO</v>
          </cell>
          <cell r="AY533" t="str">
            <v>LTE NOKIA G21 AZUL: 1 und - sn. 355108340091141</v>
          </cell>
          <cell r="AZ533" t="str">
            <v>TERMINAL</v>
          </cell>
          <cell r="BA533" t="str">
            <v/>
          </cell>
        </row>
        <row r="534">
          <cell r="A534" t="str">
            <v>2483140</v>
          </cell>
          <cell r="B534" t="str">
            <v>MDELIVERY</v>
          </cell>
          <cell r="C534">
            <v>44937</v>
          </cell>
          <cell r="D534" t="str">
            <v>FLEXNET ECUADOR - MDELIVERY</v>
          </cell>
          <cell r="E534" t="str">
            <v>CALLE 28 DE JUNIO S/N Y GARCIA MORENO ENTRADA LLANO GRANDE</v>
          </cell>
          <cell r="H534" t="str">
            <v>170208</v>
          </cell>
          <cell r="I534" t="str">
            <v>QUITO</v>
          </cell>
          <cell r="J534" t="str">
            <v>PICHINCHA</v>
          </cell>
          <cell r="K534" t="str">
            <v>MAFLA GALLEGOS LUIS ENRIQUE_COOPERATIVA DE AHORRO Y CREDITO POLITECNICA LTDA 6</v>
          </cell>
          <cell r="L534" t="str">
            <v>ESCUELA POLITECNICA NACIONAL CALLE MADRID Y TOLEDO LLAMAR PARA QUE SALGA A LA PUERTA</v>
          </cell>
          <cell r="O534" t="str">
            <v>QUITO</v>
          </cell>
          <cell r="P534" t="str">
            <v>QUITO</v>
          </cell>
          <cell r="Q534" t="str">
            <v>PICHINCHA</v>
          </cell>
          <cell r="R534" t="str">
            <v>2483140</v>
          </cell>
          <cell r="W534" t="str">
            <v>1790641392001</v>
          </cell>
          <cell r="X534" t="str">
            <v>998202846 / 983511064</v>
          </cell>
          <cell r="AA534">
            <v>44937</v>
          </cell>
          <cell r="AD534">
            <v>1</v>
          </cell>
          <cell r="AE534">
            <v>1</v>
          </cell>
          <cell r="AI534" t="str">
            <v>DESPACHO</v>
          </cell>
          <cell r="AJ534" t="str">
            <v>NORMAL</v>
          </cell>
          <cell r="AL534" t="str">
            <v>NO</v>
          </cell>
          <cell r="AN534" t="str">
            <v>POSVENTA GGCC Y NEGOCIOS (EXPRESS SOLO QUITO)</v>
          </cell>
          <cell r="AO534" t="str">
            <v>GGCC / NEGOCIOS</v>
          </cell>
          <cell r="AP534">
            <v>44937</v>
          </cell>
          <cell r="AR534" t="str">
            <v>MDELIVERY_2483140</v>
          </cell>
          <cell r="AS534">
            <v>329048</v>
          </cell>
          <cell r="AT534" t="str">
            <v>D40</v>
          </cell>
          <cell r="AU534" t="str">
            <v>BTB</v>
          </cell>
          <cell r="AV534">
            <v>1</v>
          </cell>
          <cell r="AX534" t="str">
            <v>ENTREGADO</v>
          </cell>
          <cell r="AY534" t="str">
            <v>LTE NOKIA C2 2E AZUL: 1 und - sn. 353906800018203</v>
          </cell>
          <cell r="AZ534" t="str">
            <v>TERMINAL</v>
          </cell>
          <cell r="BA534" t="str">
            <v/>
          </cell>
        </row>
        <row r="535">
          <cell r="A535" t="str">
            <v>2483141</v>
          </cell>
          <cell r="B535" t="str">
            <v>MDELIVERY</v>
          </cell>
          <cell r="C535">
            <v>44937</v>
          </cell>
          <cell r="D535" t="str">
            <v>FLEXNET ECUADOR - MDELIVERY</v>
          </cell>
          <cell r="E535" t="str">
            <v>CALLE 28 DE JUNIO S/N Y GARCIA MORENO ENTRADA LLANO GRANDE</v>
          </cell>
          <cell r="H535" t="str">
            <v>170208</v>
          </cell>
          <cell r="I535" t="str">
            <v>QUITO</v>
          </cell>
          <cell r="J535" t="str">
            <v>PICHINCHA</v>
          </cell>
          <cell r="K535" t="str">
            <v>WILLIAN ALEXANDER HINCAPIE HINCAPIE_WILLIAN ALEXANDER HINCAPIE HINCAPIE</v>
          </cell>
          <cell r="L535" t="str">
            <v>RETIRA EN TRAMACO JOYA DE LOS SACHAS DIRECCION CALLE VELASCO IBARRA Y JAIME ROLDOS</v>
          </cell>
          <cell r="O535" t="str">
            <v>LA JOYA DE LOS SACHAS</v>
          </cell>
          <cell r="P535" t="str">
            <v>LA JOYA DE LOS SACHAS</v>
          </cell>
          <cell r="Q535" t="str">
            <v>ORELLANA</v>
          </cell>
          <cell r="R535" t="str">
            <v>2483141</v>
          </cell>
          <cell r="W535" t="str">
            <v>2100444351001</v>
          </cell>
          <cell r="X535" t="str">
            <v>0996317290</v>
          </cell>
          <cell r="AA535">
            <v>44937</v>
          </cell>
          <cell r="AD535">
            <v>1</v>
          </cell>
          <cell r="AE535">
            <v>1</v>
          </cell>
          <cell r="AI535" t="str">
            <v>DESPACHO</v>
          </cell>
          <cell r="AJ535" t="str">
            <v>NORMAL</v>
          </cell>
          <cell r="AL535" t="str">
            <v>NO</v>
          </cell>
          <cell r="AN535" t="str">
            <v>DAS CARGO A LA CUENTA (DELIVERY)</v>
          </cell>
          <cell r="AO535" t="str">
            <v>DISTRIBUIDORES</v>
          </cell>
          <cell r="AP535">
            <v>44937</v>
          </cell>
          <cell r="AR535" t="str">
            <v>MDELIVERY_2483141</v>
          </cell>
          <cell r="AS535">
            <v>329047</v>
          </cell>
          <cell r="AT535" t="str">
            <v>D40</v>
          </cell>
          <cell r="AU535" t="str">
            <v>BTB</v>
          </cell>
          <cell r="AV535">
            <v>1</v>
          </cell>
          <cell r="AX535" t="str">
            <v>ENTREGADO</v>
          </cell>
          <cell r="AY535" t="str">
            <v>HALFSIM MOVISTAR: 1 und - sn. 8959300520560847603</v>
          </cell>
          <cell r="AZ535" t="str">
            <v>SIMCARD</v>
          </cell>
          <cell r="BA535" t="str">
            <v>EMPRESAS TITULAR AUSENTE ENTREGA CON SELLO</v>
          </cell>
        </row>
        <row r="536">
          <cell r="A536" t="str">
            <v>2483142</v>
          </cell>
          <cell r="B536" t="str">
            <v>MDELIVERY</v>
          </cell>
          <cell r="C536">
            <v>44937</v>
          </cell>
          <cell r="D536" t="str">
            <v>FLEXNET ECUADOR - MDELIVERY</v>
          </cell>
          <cell r="E536" t="str">
            <v>CALLE 28 DE JUNIO S/N Y GARCIA MORENO ENTRADA LLANO GRANDE</v>
          </cell>
          <cell r="H536" t="str">
            <v>170208</v>
          </cell>
          <cell r="I536" t="str">
            <v>QUITO</v>
          </cell>
          <cell r="J536" t="str">
            <v>PICHINCHA</v>
          </cell>
          <cell r="K536" t="str">
            <v>LENIN GUAMAN_MARIA EUGENIA SARAUZ MONTALVO</v>
          </cell>
          <cell r="L536" t="str">
            <v>TORIBIO MONTES Y DANIEL HIDALGO CASA N27 07</v>
          </cell>
          <cell r="O536" t="str">
            <v>QUITO</v>
          </cell>
          <cell r="P536" t="str">
            <v>QUITO</v>
          </cell>
          <cell r="Q536" t="str">
            <v>PICHINCHA</v>
          </cell>
          <cell r="R536" t="str">
            <v>2483142</v>
          </cell>
          <cell r="W536" t="str">
            <v>1711160745001</v>
          </cell>
          <cell r="X536" t="str">
            <v>0984738619</v>
          </cell>
          <cell r="AA536">
            <v>44937</v>
          </cell>
          <cell r="AD536">
            <v>1</v>
          </cell>
          <cell r="AE536">
            <v>1</v>
          </cell>
          <cell r="AI536" t="str">
            <v>DESPACHO</v>
          </cell>
          <cell r="AJ536" t="str">
            <v>NORMAL</v>
          </cell>
          <cell r="AL536" t="str">
            <v>NO</v>
          </cell>
          <cell r="AN536" t="str">
            <v>PEDIDO EXPRESS SOLO QUITO (INGRESAR ANTES DE LAS 11:00 AM)</v>
          </cell>
          <cell r="AO536" t="str">
            <v>DISTRIBUIDORES</v>
          </cell>
          <cell r="AP536">
            <v>44937</v>
          </cell>
          <cell r="AR536" t="str">
            <v>MDELIVERY_2483142</v>
          </cell>
          <cell r="AS536">
            <v>329051</v>
          </cell>
          <cell r="AT536" t="str">
            <v>D40</v>
          </cell>
          <cell r="AU536" t="str">
            <v>BTB</v>
          </cell>
          <cell r="AV536">
            <v>1</v>
          </cell>
          <cell r="AX536" t="str">
            <v>ENTREGADO</v>
          </cell>
          <cell r="AY536" t="str">
            <v>HALFSIM MOVISTAR: 1 und - sn. 8959300520560849559</v>
          </cell>
          <cell r="AZ536" t="str">
            <v>SIMCARD</v>
          </cell>
          <cell r="BA536" t="str">
            <v/>
          </cell>
        </row>
        <row r="537">
          <cell r="A537" t="str">
            <v>2483143</v>
          </cell>
          <cell r="B537" t="str">
            <v>MDELIVERY</v>
          </cell>
          <cell r="C537">
            <v>44937</v>
          </cell>
          <cell r="D537" t="str">
            <v>FLEXNET ECUADOR - MDELIVERY</v>
          </cell>
          <cell r="E537" t="str">
            <v>CALLE 28 DE JUNIO S/N Y GARCIA MORENO ENTRADA LLANO GRANDE</v>
          </cell>
          <cell r="H537" t="str">
            <v>170208</v>
          </cell>
          <cell r="I537" t="str">
            <v>QUITO</v>
          </cell>
          <cell r="J537" t="str">
            <v>PICHINCHA</v>
          </cell>
          <cell r="K537" t="str">
            <v>LENIN GUAMAN_MARCO ANTONIO BARROS FLORES</v>
          </cell>
          <cell r="L537" t="str">
            <v>TORIBIO MONTES Y DANIEL HIDALGO CASA N27 07</v>
          </cell>
          <cell r="O537" t="str">
            <v>QUITO</v>
          </cell>
          <cell r="P537" t="str">
            <v>QUITO</v>
          </cell>
          <cell r="Q537" t="str">
            <v>PICHINCHA</v>
          </cell>
          <cell r="R537" t="str">
            <v>2483143</v>
          </cell>
          <cell r="W537" t="str">
            <v>1706674445001</v>
          </cell>
          <cell r="X537" t="str">
            <v>0984738619</v>
          </cell>
          <cell r="AA537">
            <v>44937</v>
          </cell>
          <cell r="AD537">
            <v>1</v>
          </cell>
          <cell r="AE537">
            <v>1</v>
          </cell>
          <cell r="AI537" t="str">
            <v>DESPACHO</v>
          </cell>
          <cell r="AJ537" t="str">
            <v>NORMAL</v>
          </cell>
          <cell r="AL537" t="str">
            <v>NO</v>
          </cell>
          <cell r="AN537" t="str">
            <v>PEDIDO EXPRESS SOLO QUITO (INGRESAR ANTES DE LAS 11:00 AM)</v>
          </cell>
          <cell r="AO537" t="str">
            <v>DISTRIBUIDORES</v>
          </cell>
          <cell r="AP537">
            <v>44937</v>
          </cell>
          <cell r="AR537" t="str">
            <v>MDELIVERY_2483143</v>
          </cell>
          <cell r="AS537">
            <v>329049</v>
          </cell>
          <cell r="AT537" t="str">
            <v>D40</v>
          </cell>
          <cell r="AU537" t="str">
            <v>BTB</v>
          </cell>
          <cell r="AV537">
            <v>1</v>
          </cell>
          <cell r="AX537" t="str">
            <v>ENTREGADO</v>
          </cell>
          <cell r="AY537" t="str">
            <v>HALFSIM MOVISTAR: 1 und - sn. 8959300520560853791</v>
          </cell>
          <cell r="AZ537" t="str">
            <v>SIMCARD</v>
          </cell>
          <cell r="BA537" t="str">
            <v/>
          </cell>
        </row>
        <row r="538">
          <cell r="A538" t="str">
            <v>2483144</v>
          </cell>
          <cell r="B538" t="str">
            <v>MDELIVERY</v>
          </cell>
          <cell r="C538">
            <v>44937</v>
          </cell>
          <cell r="D538" t="str">
            <v>FLEXNET ECUADOR - MDELIVERY</v>
          </cell>
          <cell r="E538" t="str">
            <v>CALLE 28 DE JUNIO S/N Y GARCIA MORENO ENTRADA LLANO GRANDE</v>
          </cell>
          <cell r="H538" t="str">
            <v>170208</v>
          </cell>
          <cell r="I538" t="str">
            <v>QUITO</v>
          </cell>
          <cell r="J538" t="str">
            <v>PICHINCHA</v>
          </cell>
          <cell r="K538" t="str">
            <v>CRISTIAN PAREDES_ BANCO PICHINCHA CA</v>
          </cell>
          <cell r="L538" t="str">
            <v>AMAZONAS Y PEREIRA MATRIZ BANCO PICHINCHA AV PISO 7</v>
          </cell>
          <cell r="O538" t="str">
            <v>QUITO</v>
          </cell>
          <cell r="P538" t="str">
            <v>QUITO</v>
          </cell>
          <cell r="Q538" t="str">
            <v>PICHINCHA</v>
          </cell>
          <cell r="R538" t="str">
            <v>2483144</v>
          </cell>
          <cell r="W538" t="str">
            <v>1790010937001</v>
          </cell>
          <cell r="X538" t="str">
            <v>0999059226</v>
          </cell>
          <cell r="AA538">
            <v>44937</v>
          </cell>
          <cell r="AD538">
            <v>1</v>
          </cell>
          <cell r="AE538">
            <v>1</v>
          </cell>
          <cell r="AI538" t="str">
            <v>DESPACHO</v>
          </cell>
          <cell r="AJ538" t="str">
            <v>NORMAL</v>
          </cell>
          <cell r="AL538" t="str">
            <v>NO</v>
          </cell>
          <cell r="AN538" t="str">
            <v>POSVENTA GGCC Y NEGOCIOS</v>
          </cell>
          <cell r="AO538" t="str">
            <v>GGCC / NEGOCIOS</v>
          </cell>
          <cell r="AP538">
            <v>44937</v>
          </cell>
          <cell r="AR538" t="str">
            <v>MDELIVERY_2483144</v>
          </cell>
          <cell r="AS538">
            <v>329052</v>
          </cell>
          <cell r="AT538" t="str">
            <v>D40</v>
          </cell>
          <cell r="AU538" t="str">
            <v>BTB</v>
          </cell>
          <cell r="AV538">
            <v>1</v>
          </cell>
          <cell r="AX538" t="str">
            <v>ENTREGADO</v>
          </cell>
          <cell r="AY538" t="str">
            <v>LTE SAMSUNG A53 5G NEGRO: 1 und - sn. 353842198140178</v>
          </cell>
          <cell r="AZ538" t="str">
            <v>TERMINAL</v>
          </cell>
          <cell r="BA538" t="str">
            <v/>
          </cell>
        </row>
        <row r="539">
          <cell r="A539" t="str">
            <v>2483145</v>
          </cell>
          <cell r="B539" t="str">
            <v>MDELIVERY</v>
          </cell>
          <cell r="C539">
            <v>44937</v>
          </cell>
          <cell r="D539" t="str">
            <v>FLEXNET ECUADOR - MDELIVERY</v>
          </cell>
          <cell r="E539" t="str">
            <v>CALLE 28 DE JUNIO S/N Y GARCIA MORENO ENTRADA LLANO GRANDE</v>
          </cell>
          <cell r="H539" t="str">
            <v>170208</v>
          </cell>
          <cell r="I539" t="str">
            <v>QUITO</v>
          </cell>
          <cell r="J539" t="str">
            <v>PICHINCHA</v>
          </cell>
          <cell r="K539" t="str">
            <v>GRACIELA FERNANDA GARCIA MEDINA_GRACIELA FERNANDA GARCIA MEDINA</v>
          </cell>
          <cell r="L539" t="str">
            <v>PQA CHONGON URBANIZACION CIUDAD OLIMPO ETAPA 2 MZ 2551 SL 40 CS 2 PISOS COLOR CREMA REF FRENTE DEL INGRESO DEL RESTAURANTE DEL CAMPO</v>
          </cell>
          <cell r="O539" t="str">
            <v>GUAYAQUIL</v>
          </cell>
          <cell r="P539" t="str">
            <v>GUAYAQUIL</v>
          </cell>
          <cell r="Q539" t="str">
            <v>GUAYAS</v>
          </cell>
          <cell r="R539" t="str">
            <v>2483145</v>
          </cell>
          <cell r="W539" t="str">
            <v>0704638956001</v>
          </cell>
          <cell r="X539" t="str">
            <v>0995129014</v>
          </cell>
          <cell r="AA539">
            <v>44937</v>
          </cell>
          <cell r="AD539">
            <v>1</v>
          </cell>
          <cell r="AE539">
            <v>1</v>
          </cell>
          <cell r="AI539" t="str">
            <v>DESPACHO</v>
          </cell>
          <cell r="AJ539" t="str">
            <v>NORMAL</v>
          </cell>
          <cell r="AL539" t="str">
            <v>NO</v>
          </cell>
          <cell r="AN539" t="str">
            <v>DAS CARGO A LA CUENTA (DELIVERY)</v>
          </cell>
          <cell r="AO539" t="str">
            <v>DISTRIBUIDORES</v>
          </cell>
          <cell r="AP539">
            <v>44937</v>
          </cell>
          <cell r="AR539" t="str">
            <v>MDELIVERY_2483145</v>
          </cell>
          <cell r="AS539">
            <v>329046</v>
          </cell>
          <cell r="AT539" t="str">
            <v>D40</v>
          </cell>
          <cell r="AU539" t="str">
            <v>BTB</v>
          </cell>
          <cell r="AV539">
            <v>1</v>
          </cell>
          <cell r="AX539" t="str">
            <v>ENTREGADO</v>
          </cell>
          <cell r="AY539" t="str">
            <v>HALFSIM MOVISTAR: 1 und - sn. 8959300520560853767</v>
          </cell>
          <cell r="AZ539" t="str">
            <v>SIMCARD</v>
          </cell>
          <cell r="BA539" t="str">
            <v>EMPRESAS TITULAR AUSENTE ENTREGA CON SELLO</v>
          </cell>
        </row>
        <row r="540">
          <cell r="A540" t="str">
            <v>2483146</v>
          </cell>
          <cell r="B540" t="str">
            <v>MDELIVERY</v>
          </cell>
          <cell r="C540">
            <v>44937</v>
          </cell>
          <cell r="D540" t="str">
            <v>FLEXNET ECUADOR - MDELIVERY</v>
          </cell>
          <cell r="E540" t="str">
            <v>CALLE 28 DE JUNIO S/N Y GARCIA MORENO ENTRADA LLANO GRANDE</v>
          </cell>
          <cell r="H540" t="str">
            <v>170208</v>
          </cell>
          <cell r="I540" t="str">
            <v>QUITO</v>
          </cell>
          <cell r="J540" t="str">
            <v>PICHINCHA</v>
          </cell>
          <cell r="K540" t="str">
            <v>MARIA EUGENIA AYALA_TRECX S A</v>
          </cell>
          <cell r="L540" t="str">
            <v>RUMIHURCO OE4 365 Y PEDRO FREIRE EN PINTULAC</v>
          </cell>
          <cell r="O540" t="str">
            <v>QUITO</v>
          </cell>
          <cell r="P540" t="str">
            <v>QUITO</v>
          </cell>
          <cell r="Q540" t="str">
            <v>PICHINCHA</v>
          </cell>
          <cell r="R540" t="str">
            <v>2483146</v>
          </cell>
          <cell r="W540" t="str">
            <v>1791812484001</v>
          </cell>
          <cell r="X540" t="str">
            <v>0996294594</v>
          </cell>
          <cell r="AA540">
            <v>44937</v>
          </cell>
          <cell r="AD540">
            <v>1</v>
          </cell>
          <cell r="AE540">
            <v>1</v>
          </cell>
          <cell r="AI540" t="str">
            <v>DESPACHO</v>
          </cell>
          <cell r="AJ540" t="str">
            <v>NORMAL</v>
          </cell>
          <cell r="AL540" t="str">
            <v>NO</v>
          </cell>
          <cell r="AN540" t="str">
            <v>367 EMPRESAS Y NEGOCIOS</v>
          </cell>
          <cell r="AO540" t="str">
            <v>GGCC / NEGOCIOS</v>
          </cell>
          <cell r="AP540">
            <v>44937</v>
          </cell>
          <cell r="AR540" t="str">
            <v>MDELIVERY_2483146</v>
          </cell>
          <cell r="AS540">
            <v>329050</v>
          </cell>
          <cell r="AT540" t="str">
            <v>D40</v>
          </cell>
          <cell r="AU540" t="str">
            <v>BTB</v>
          </cell>
          <cell r="AV540">
            <v>1</v>
          </cell>
          <cell r="AX540" t="str">
            <v>ENTREGADO</v>
          </cell>
          <cell r="AY540" t="str">
            <v>LTE SAMSUNG A13 AZUL: 1 und - sn. 352177398805176</v>
          </cell>
          <cell r="AZ540" t="str">
            <v>TERMINAL</v>
          </cell>
          <cell r="BA540" t="str">
            <v/>
          </cell>
        </row>
        <row r="541">
          <cell r="A541" t="str">
            <v>2483147</v>
          </cell>
          <cell r="B541" t="str">
            <v>MDELIVERY</v>
          </cell>
          <cell r="C541">
            <v>44937</v>
          </cell>
          <cell r="D541" t="str">
            <v>FLEXNET ECUADOR - MDELIVERY</v>
          </cell>
          <cell r="E541" t="str">
            <v>CALLE 28 DE JUNIO S/N Y GARCIA MORENO ENTRADA LLANO GRANDE</v>
          </cell>
          <cell r="H541" t="str">
            <v>170208</v>
          </cell>
          <cell r="I541" t="str">
            <v>QUITO</v>
          </cell>
          <cell r="J541" t="str">
            <v>PICHINCHA</v>
          </cell>
          <cell r="K541" t="str">
            <v>BORIS BAIER_INDUSTRIAL DANEC S A</v>
          </cell>
          <cell r="L541" t="str">
            <v>PICHINCHA QUITO GENERAL ENRIQUEZ S N SHIRYS SANGOLQUI ECUADOR</v>
          </cell>
          <cell r="O541" t="str">
            <v>QUITO</v>
          </cell>
          <cell r="P541" t="str">
            <v>QUITO</v>
          </cell>
          <cell r="Q541" t="str">
            <v>PICHINCHA</v>
          </cell>
          <cell r="R541" t="str">
            <v>2483147</v>
          </cell>
          <cell r="W541" t="str">
            <v>1790040968001</v>
          </cell>
          <cell r="X541" t="str">
            <v>0999464811</v>
          </cell>
          <cell r="AA541">
            <v>44937</v>
          </cell>
          <cell r="AD541">
            <v>1</v>
          </cell>
          <cell r="AE541">
            <v>1</v>
          </cell>
          <cell r="AI541" t="str">
            <v>DESPACHO</v>
          </cell>
          <cell r="AJ541" t="str">
            <v>NORMAL</v>
          </cell>
          <cell r="AL541" t="str">
            <v>NO</v>
          </cell>
          <cell r="AN541" t="str">
            <v>ACTIVACIONES B2B PORTABILIDADES SOLO SIMCARD</v>
          </cell>
          <cell r="AO541" t="str">
            <v>GGCC / NEGOCIOS</v>
          </cell>
          <cell r="AP541">
            <v>44937</v>
          </cell>
          <cell r="AR541" t="str">
            <v>MDELIVERY_2483147</v>
          </cell>
          <cell r="AS541">
            <v>329065</v>
          </cell>
          <cell r="AT541" t="str">
            <v>D40</v>
          </cell>
          <cell r="AU541" t="str">
            <v>BTB</v>
          </cell>
          <cell r="AV541">
            <v>2</v>
          </cell>
          <cell r="AX541" t="str">
            <v>ENTREGADO</v>
          </cell>
          <cell r="AY541" t="str">
            <v>HALFSIM MOVISTAR: 2 und - sn. 8959300520560847413,8959300520560847405</v>
          </cell>
          <cell r="AZ541" t="str">
            <v>SIMCARD</v>
          </cell>
          <cell r="BA541" t="str">
            <v/>
          </cell>
        </row>
        <row r="542">
          <cell r="A542" t="str">
            <v>2483150</v>
          </cell>
          <cell r="B542" t="str">
            <v>MDELIVERY</v>
          </cell>
          <cell r="C542">
            <v>44937</v>
          </cell>
          <cell r="D542" t="str">
            <v>FLEXNET ECUADOR - MDELIVERY</v>
          </cell>
          <cell r="E542" t="str">
            <v>CALLE 28 DE JUNIO S/N Y GARCIA MORENO ENTRADA LLANO GRANDE</v>
          </cell>
          <cell r="H542" t="str">
            <v>170208</v>
          </cell>
          <cell r="I542" t="str">
            <v>QUITO</v>
          </cell>
          <cell r="J542" t="str">
            <v>PICHINCHA</v>
          </cell>
          <cell r="K542" t="str">
            <v>DAVID AGUSTIN REYES QUIMIS_DAVID AGUSTIN REYES QUIMIS</v>
          </cell>
          <cell r="L542" t="str">
            <v>COOPERTATIVA GUAYAQUIL 2 MZ19 SOLAR10 COLOR DE CASA BLANCA DE 2 PISOS ALADO DE LA TIENDA DON ANGEL</v>
          </cell>
          <cell r="O542" t="str">
            <v>GUAYAQUIL</v>
          </cell>
          <cell r="P542" t="str">
            <v>GUAYAQUIL</v>
          </cell>
          <cell r="Q542" t="str">
            <v>GUAYAS</v>
          </cell>
          <cell r="R542" t="str">
            <v>2483150</v>
          </cell>
          <cell r="W542" t="str">
            <v>0919513515001</v>
          </cell>
          <cell r="X542" t="str">
            <v>0996571510/0961152501</v>
          </cell>
          <cell r="AA542">
            <v>44937</v>
          </cell>
          <cell r="AD542">
            <v>1</v>
          </cell>
          <cell r="AE542">
            <v>1</v>
          </cell>
          <cell r="AI542" t="str">
            <v>DESPACHO</v>
          </cell>
          <cell r="AJ542" t="str">
            <v>NORMAL</v>
          </cell>
          <cell r="AL542" t="str">
            <v>NO</v>
          </cell>
          <cell r="AN542" t="str">
            <v>DAS CARGO A LA CUENTA (DELIVERY)</v>
          </cell>
          <cell r="AO542" t="str">
            <v>DISTRIBUIDORES</v>
          </cell>
          <cell r="AP542">
            <v>44937</v>
          </cell>
          <cell r="AR542" t="str">
            <v>MDELIVERY_2483150</v>
          </cell>
          <cell r="AS542">
            <v>329069</v>
          </cell>
          <cell r="AT542" t="str">
            <v>D40</v>
          </cell>
          <cell r="AU542" t="str">
            <v>BTB</v>
          </cell>
          <cell r="AV542">
            <v>1</v>
          </cell>
          <cell r="AX542" t="str">
            <v>ENTREGADO</v>
          </cell>
          <cell r="AY542" t="str">
            <v>HALFSIM MOVISTAR: 1 und - sn. 8959300520560843024</v>
          </cell>
          <cell r="AZ542" t="str">
            <v>SIMCARD</v>
          </cell>
          <cell r="BA542" t="str">
            <v>EMPRESAS TITULAR AUSENTE ENTREGA CON SELLO</v>
          </cell>
        </row>
        <row r="543">
          <cell r="A543" t="str">
            <v>2483151</v>
          </cell>
          <cell r="B543" t="str">
            <v>MDELIVERY</v>
          </cell>
          <cell r="C543">
            <v>44937</v>
          </cell>
          <cell r="D543" t="str">
            <v>FLEXNET ECUADOR - MDELIVERY</v>
          </cell>
          <cell r="E543" t="str">
            <v>CALLE 28 DE JUNIO S/N Y GARCIA MORENO ENTRADA LLANO GRANDE</v>
          </cell>
          <cell r="H543" t="str">
            <v>170208</v>
          </cell>
          <cell r="I543" t="str">
            <v>QUITO</v>
          </cell>
          <cell r="J543" t="str">
            <v>PICHINCHA</v>
          </cell>
          <cell r="K543" t="str">
            <v>CARINA PAOLA PONCE MARTINEZ_CARINA PAOLA PONCE MARTINEZ</v>
          </cell>
          <cell r="L543" t="str">
            <v>EMPRESA HAMNERSENSOR AVE SHYRIS Y ELOY ALFARO REFERENCIA EDIFICIO PARQUET CENTRAL PISO 12 OFICINA 04</v>
          </cell>
          <cell r="O543" t="str">
            <v>QUITO</v>
          </cell>
          <cell r="P543" t="str">
            <v>QUITO</v>
          </cell>
          <cell r="Q543" t="str">
            <v>PICHINCHA</v>
          </cell>
          <cell r="R543" t="str">
            <v>2483151</v>
          </cell>
          <cell r="W543" t="str">
            <v>1718939372001</v>
          </cell>
          <cell r="X543" t="str">
            <v>0998088040</v>
          </cell>
          <cell r="AA543">
            <v>44937</v>
          </cell>
          <cell r="AD543">
            <v>1</v>
          </cell>
          <cell r="AE543">
            <v>1</v>
          </cell>
          <cell r="AI543" t="str">
            <v>DESPACHO</v>
          </cell>
          <cell r="AJ543" t="str">
            <v>NORMAL</v>
          </cell>
          <cell r="AL543" t="str">
            <v>NO</v>
          </cell>
          <cell r="AN543" t="str">
            <v>DAS CARGO A LA CUENTA (DELIVERY)</v>
          </cell>
          <cell r="AO543" t="str">
            <v>DISTRIBUIDORES</v>
          </cell>
          <cell r="AP543">
            <v>44937</v>
          </cell>
          <cell r="AR543" t="str">
            <v>MDELIVERY_2483151</v>
          </cell>
          <cell r="AS543">
            <v>329071</v>
          </cell>
          <cell r="AT543" t="str">
            <v>D40</v>
          </cell>
          <cell r="AU543" t="str">
            <v>BTB</v>
          </cell>
          <cell r="AV543">
            <v>1</v>
          </cell>
          <cell r="AX543" t="str">
            <v>ENTREGADO</v>
          </cell>
          <cell r="AY543" t="str">
            <v>HALFSIM MOVISTAR: 1 und - sn. 8959300120519192266</v>
          </cell>
          <cell r="AZ543" t="str">
            <v>SIMCARD</v>
          </cell>
          <cell r="BA543" t="str">
            <v>EMPRESAS TITULAR AUSENTE ENTREGA CON SELLO</v>
          </cell>
        </row>
        <row r="544">
          <cell r="A544" t="str">
            <v>2483152</v>
          </cell>
          <cell r="B544" t="str">
            <v>MDELIVERY</v>
          </cell>
          <cell r="C544">
            <v>44937</v>
          </cell>
          <cell r="D544" t="str">
            <v>FLEXNET ECUADOR - MDELIVERY</v>
          </cell>
          <cell r="E544" t="str">
            <v>CALLE 28 DE JUNIO S/N Y GARCIA MORENO ENTRADA LLANO GRANDE</v>
          </cell>
          <cell r="H544" t="str">
            <v>170208</v>
          </cell>
          <cell r="I544" t="str">
            <v>QUITO</v>
          </cell>
          <cell r="J544" t="str">
            <v>PICHINCHA</v>
          </cell>
          <cell r="K544" t="str">
            <v>HUGO FERNANDO PALMA ESPINALES_HUGO FERNANDO PALMA ESPINALES</v>
          </cell>
          <cell r="L544" t="str">
            <v>PQA ABRAHAM CALAZACON VIA QUEVEDO KM 5 1 2 Y ZARACAY SECTOR EL PROLETARIADO REF CS 1PS AMARILLO A 3 CUADRAS UPC PRIMERA CASA ESQUINERA</v>
          </cell>
          <cell r="O544" t="str">
            <v>SANTO DOMINGO</v>
          </cell>
          <cell r="P544" t="str">
            <v>SANTO DOMINGO</v>
          </cell>
          <cell r="Q544" t="str">
            <v>SANTO DOMINGO</v>
          </cell>
          <cell r="R544" t="str">
            <v>2483152</v>
          </cell>
          <cell r="W544" t="str">
            <v>1203765191001</v>
          </cell>
          <cell r="X544" t="str">
            <v>0991885154</v>
          </cell>
          <cell r="AA544">
            <v>44937</v>
          </cell>
          <cell r="AD544">
            <v>1</v>
          </cell>
          <cell r="AE544">
            <v>1</v>
          </cell>
          <cell r="AI544" t="str">
            <v>DESPACHO</v>
          </cell>
          <cell r="AJ544" t="str">
            <v>NORMAL</v>
          </cell>
          <cell r="AL544" t="str">
            <v>NO</v>
          </cell>
          <cell r="AN544" t="str">
            <v>DAS CARGO A LA CUENTA (DELIVERY)</v>
          </cell>
          <cell r="AO544" t="str">
            <v>DISTRIBUIDORES</v>
          </cell>
          <cell r="AP544">
            <v>44937</v>
          </cell>
          <cell r="AR544" t="str">
            <v>MDELIVERY_2483152</v>
          </cell>
          <cell r="AS544">
            <v>329053</v>
          </cell>
          <cell r="AT544" t="str">
            <v>D40</v>
          </cell>
          <cell r="AU544" t="str">
            <v>BTB</v>
          </cell>
          <cell r="AV544">
            <v>1</v>
          </cell>
          <cell r="AX544" t="str">
            <v>DEVOLUCION_EN_PROCESO</v>
          </cell>
          <cell r="AY544" t="str">
            <v>HALFSIM MOVISTAR: 1 und - sn. 8959300520560842968</v>
          </cell>
          <cell r="AZ544" t="str">
            <v>SIMCARD</v>
          </cell>
          <cell r="BA544" t="str">
            <v>EMPRESAS TITULAR AUSENTE ENTREGA CON SELLO</v>
          </cell>
        </row>
        <row r="545">
          <cell r="A545" t="str">
            <v>2483153</v>
          </cell>
          <cell r="B545" t="str">
            <v>MDELIVERY</v>
          </cell>
          <cell r="C545">
            <v>44937</v>
          </cell>
          <cell r="D545" t="str">
            <v>FLEXNET ECUADOR - MDELIVERY</v>
          </cell>
          <cell r="E545" t="str">
            <v>CALLE 28 DE JUNIO S/N Y GARCIA MORENO ENTRADA LLANO GRANDE</v>
          </cell>
          <cell r="H545" t="str">
            <v>170208</v>
          </cell>
          <cell r="I545" t="str">
            <v>QUITO</v>
          </cell>
          <cell r="J545" t="str">
            <v>PICHINCHA</v>
          </cell>
          <cell r="K545" t="str">
            <v>JUAN ELOY QUILACHAMIN PILLAPANA_JUAN ELOY QUILACHAMIN PILLAPANA</v>
          </cell>
          <cell r="L545" t="str">
            <v>NAYON QUISQUIS N3 25 Y PABLO CALERO DOS CUADRAS PARA ARRIBA DEL PARQUE CENTRAL DE NAYON</v>
          </cell>
          <cell r="O545" t="str">
            <v>QUITO</v>
          </cell>
          <cell r="P545" t="str">
            <v>QUITO</v>
          </cell>
          <cell r="Q545" t="str">
            <v>PICHINCHA</v>
          </cell>
          <cell r="R545" t="str">
            <v>2483153</v>
          </cell>
          <cell r="W545" t="str">
            <v>1723005854001</v>
          </cell>
          <cell r="X545" t="str">
            <v>0979215343</v>
          </cell>
          <cell r="AA545">
            <v>44937</v>
          </cell>
          <cell r="AD545">
            <v>1</v>
          </cell>
          <cell r="AE545">
            <v>1</v>
          </cell>
          <cell r="AI545" t="str">
            <v>DESPACHO</v>
          </cell>
          <cell r="AJ545" t="str">
            <v>NORMAL</v>
          </cell>
          <cell r="AL545" t="str">
            <v>NO</v>
          </cell>
          <cell r="AN545" t="str">
            <v>PEDIDO EXPRESS SOLO QUITO (INGRESAR ANTES DE LAS 11:00 AM)</v>
          </cell>
          <cell r="AO545" t="str">
            <v>DISTRIBUIDORES</v>
          </cell>
          <cell r="AP545">
            <v>44937</v>
          </cell>
          <cell r="AR545" t="str">
            <v>MDELIVERY_2483153</v>
          </cell>
          <cell r="AS545">
            <v>329054</v>
          </cell>
          <cell r="AT545" t="str">
            <v>D40</v>
          </cell>
          <cell r="AU545" t="str">
            <v>BTB</v>
          </cell>
          <cell r="AV545">
            <v>1</v>
          </cell>
          <cell r="AX545" t="str">
            <v>ENTREGADO</v>
          </cell>
          <cell r="AY545" t="str">
            <v>HALFSIM MOVISTAR: 1 und - sn. 8959300120521944043</v>
          </cell>
          <cell r="AZ545" t="str">
            <v>SIMCARD</v>
          </cell>
          <cell r="BA545" t="str">
            <v/>
          </cell>
        </row>
        <row r="546">
          <cell r="A546" t="str">
            <v>2483154</v>
          </cell>
          <cell r="B546" t="str">
            <v>MDELIVERY</v>
          </cell>
          <cell r="C546">
            <v>44937</v>
          </cell>
          <cell r="D546" t="str">
            <v>FLEXNET ECUADOR - MDELIVERY</v>
          </cell>
          <cell r="E546" t="str">
            <v>CALLE 28 DE JUNIO S/N Y GARCIA MORENO ENTRADA LLANO GRANDE</v>
          </cell>
          <cell r="H546" t="str">
            <v>170208</v>
          </cell>
          <cell r="I546" t="str">
            <v>QUITO</v>
          </cell>
          <cell r="J546" t="str">
            <v>PICHINCHA</v>
          </cell>
          <cell r="K546" t="str">
            <v>JENNIFER RUEDA_BSK MAYORISTA DE TURISMO CIA LTDA</v>
          </cell>
          <cell r="L546" t="str">
            <v>RAMON BORJA E8 173 Y AVENIDA 6 DE DICIEMBRE CONJUNTO BRASILIA 1 C 92</v>
          </cell>
          <cell r="O546" t="str">
            <v>QUITO</v>
          </cell>
          <cell r="P546" t="str">
            <v>QUITO</v>
          </cell>
          <cell r="Q546" t="str">
            <v>PICHINCHA</v>
          </cell>
          <cell r="R546" t="str">
            <v>2483154</v>
          </cell>
          <cell r="W546" t="str">
            <v>1792110513001</v>
          </cell>
          <cell r="X546" t="str">
            <v>0987412011/0984068741</v>
          </cell>
          <cell r="AA546">
            <v>44937</v>
          </cell>
          <cell r="AD546">
            <v>1</v>
          </cell>
          <cell r="AE546">
            <v>1</v>
          </cell>
          <cell r="AI546" t="str">
            <v>DESPACHO</v>
          </cell>
          <cell r="AJ546" t="str">
            <v>NORMAL</v>
          </cell>
          <cell r="AL546" t="str">
            <v>NO</v>
          </cell>
          <cell r="AN546" t="str">
            <v>367 EMPRESAS Y NEGOCIOS</v>
          </cell>
          <cell r="AO546" t="str">
            <v>GGCC / NEGOCIOS</v>
          </cell>
          <cell r="AP546">
            <v>44937</v>
          </cell>
          <cell r="AR546" t="str">
            <v>MDELIVERY_2483154</v>
          </cell>
          <cell r="AS546">
            <v>329072</v>
          </cell>
          <cell r="AT546" t="str">
            <v>D40</v>
          </cell>
          <cell r="AU546" t="str">
            <v>BTB</v>
          </cell>
          <cell r="AV546">
            <v>1</v>
          </cell>
          <cell r="AX546" t="str">
            <v>ENTREGADO</v>
          </cell>
          <cell r="AY546" t="str">
            <v>HALFSIM MOVISTAR: 1 und - sn. 8959300520560842729</v>
          </cell>
          <cell r="AZ546" t="str">
            <v>SIMCARD</v>
          </cell>
          <cell r="BA546" t="str">
            <v/>
          </cell>
        </row>
        <row r="547">
          <cell r="A547" t="str">
            <v>4772122</v>
          </cell>
          <cell r="B547" t="str">
            <v>MDELIVERY</v>
          </cell>
          <cell r="C547">
            <v>44937</v>
          </cell>
          <cell r="D547" t="str">
            <v>FLEXNET ECUADOR - MDELIVERY</v>
          </cell>
          <cell r="E547" t="str">
            <v>CALLE 28 DE JUNIO S/N Y GARCIA MORENO ENTRADA LLANO GRANDE</v>
          </cell>
          <cell r="H547" t="str">
            <v>170208</v>
          </cell>
          <cell r="I547" t="str">
            <v>QUITO</v>
          </cell>
          <cell r="J547" t="str">
            <v>PICHINCHA</v>
          </cell>
          <cell r="K547" t="str">
            <v>SANCHEZ BRAVO LUIS BARTOLO</v>
          </cell>
          <cell r="L547" t="str">
            <v>OFICINA TRAMACO PORTOVIEJO CENTRO DE DISTRIBUCION</v>
          </cell>
          <cell r="O547" t="str">
            <v>PORTOVIEJO</v>
          </cell>
          <cell r="P547" t="str">
            <v>PORTOVIEJO</v>
          </cell>
          <cell r="Q547" t="str">
            <v>MANABI_PORTOVIEJO_</v>
          </cell>
          <cell r="R547" t="str">
            <v>4772122</v>
          </cell>
          <cell r="W547" t="str">
            <v>1350240709</v>
          </cell>
          <cell r="X547" t="str">
            <v>0991930799-0991930799</v>
          </cell>
          <cell r="AA547">
            <v>44937</v>
          </cell>
          <cell r="AD547">
            <v>1</v>
          </cell>
          <cell r="AE547">
            <v>1</v>
          </cell>
          <cell r="AH547" t="str">
            <v/>
          </cell>
          <cell r="AI547" t="str">
            <v>DESPACHO</v>
          </cell>
          <cell r="AJ547" t="str">
            <v>DERIVADO PICK UP</v>
          </cell>
          <cell r="AL547" t="str">
            <v>NO</v>
          </cell>
          <cell r="AN547" t="str">
            <v>MOV onlinevip</v>
          </cell>
          <cell r="AO547" t="str">
            <v>CANAL ONLINE</v>
          </cell>
          <cell r="AP547">
            <v>44937</v>
          </cell>
          <cell r="AR547" t="str">
            <v>MDELIVERY_4772122</v>
          </cell>
          <cell r="AS547">
            <v>329025</v>
          </cell>
          <cell r="AT547" t="str">
            <v>D40</v>
          </cell>
          <cell r="AU547" t="str">
            <v>BTC</v>
          </cell>
          <cell r="AV547">
            <v>1</v>
          </cell>
          <cell r="AW547" t="str">
            <v>PROVINCIAL</v>
          </cell>
          <cell r="AX547" t="str">
            <v>ENTREGADO</v>
          </cell>
          <cell r="AY547" t="str">
            <v>LTE XIAOMI REDMI NOTE 11 AZUL: 1 und - sn. 869113065801129</v>
          </cell>
          <cell r="AZ547" t="str">
            <v>TERMINAL</v>
          </cell>
          <cell r="BA547" t="str">
            <v>Validar Biometrico</v>
          </cell>
        </row>
        <row r="548">
          <cell r="A548" t="str">
            <v>4782461</v>
          </cell>
          <cell r="B548" t="str">
            <v>MDELIVERY</v>
          </cell>
          <cell r="C548">
            <v>44937</v>
          </cell>
          <cell r="D548" t="str">
            <v>FLEXNET ECUADOR - MDELIVERY</v>
          </cell>
          <cell r="E548" t="str">
            <v>CALLE 28 DE JUNIO S/N Y GARCIA MORENO ENTRADA LLANO GRANDE</v>
          </cell>
          <cell r="H548" t="str">
            <v>170208</v>
          </cell>
          <cell r="I548" t="str">
            <v>QUITO</v>
          </cell>
          <cell r="J548" t="str">
            <v>PICHINCHA</v>
          </cell>
          <cell r="K548" t="str">
            <v>HIDALGO CHAMORRO JORGE JONATHAN</v>
          </cell>
          <cell r="L548" t="str">
            <v>SANGOLQUI CALLE GUAYAS  SN Y PICHINCHA</v>
          </cell>
          <cell r="O548" t="str">
            <v>171103</v>
          </cell>
          <cell r="P548" t="str">
            <v>171103</v>
          </cell>
          <cell r="Q548" t="str">
            <v>PICHINCHA_RUMINAHUI_SANGOLQUI</v>
          </cell>
          <cell r="R548" t="str">
            <v>4782461</v>
          </cell>
          <cell r="W548" t="str">
            <v>1720843729_V4343V4222</v>
          </cell>
          <cell r="X548" t="str">
            <v>0958606365-0958606365</v>
          </cell>
          <cell r="AA548">
            <v>44937</v>
          </cell>
          <cell r="AD548">
            <v>1</v>
          </cell>
          <cell r="AE548">
            <v>1</v>
          </cell>
          <cell r="AH548" t="str">
            <v>SECTOR LOMAS DE LA CONCEPCION EDIFICIO BLANCO JAPONES DE FABIO FARMA REGISTSRASE CON EL GUARDIA</v>
          </cell>
          <cell r="AI548" t="str">
            <v>DESPACHO</v>
          </cell>
          <cell r="AJ548" t="str">
            <v>Normal</v>
          </cell>
          <cell r="AL548" t="str">
            <v>NO</v>
          </cell>
          <cell r="AN548" t="str">
            <v>MOV onlinevip</v>
          </cell>
          <cell r="AO548" t="str">
            <v>CANAL ONLINE</v>
          </cell>
          <cell r="AP548">
            <v>44937</v>
          </cell>
          <cell r="AR548" t="str">
            <v>MDELIVERY_4782461</v>
          </cell>
          <cell r="AS548">
            <v>329026</v>
          </cell>
          <cell r="AT548" t="str">
            <v>D40</v>
          </cell>
          <cell r="AU548" t="str">
            <v>BTC</v>
          </cell>
          <cell r="AV548">
            <v>1</v>
          </cell>
          <cell r="AW548" t="str">
            <v>LOCAL</v>
          </cell>
          <cell r="AX548" t="str">
            <v>ENTREGADO</v>
          </cell>
          <cell r="AY548" t="str">
            <v>LTE REALME GT MASTER EDITION AZUL: 1 und - sn. 867239051582779</v>
          </cell>
          <cell r="AZ548" t="str">
            <v>TERMINAL</v>
          </cell>
          <cell r="BA548" t="str">
            <v>Validar Biometrico</v>
          </cell>
        </row>
        <row r="549">
          <cell r="A549" t="str">
            <v>4784400</v>
          </cell>
          <cell r="B549" t="str">
            <v>MDELIVERY</v>
          </cell>
          <cell r="C549">
            <v>44937</v>
          </cell>
          <cell r="D549" t="str">
            <v>FLEXNET ECUADOR - MDELIVERY</v>
          </cell>
          <cell r="E549" t="str">
            <v>CALLE 28 DE JUNIO S/N Y GARCIA MORENO ENTRADA LLANO GRANDE</v>
          </cell>
          <cell r="H549" t="str">
            <v>170208</v>
          </cell>
          <cell r="I549" t="str">
            <v>QUITO</v>
          </cell>
          <cell r="J549" t="str">
            <v>PICHINCHA</v>
          </cell>
          <cell r="K549" t="str">
            <v>ANDY MAURICIO TOMALO BORJA</v>
          </cell>
          <cell r="L549" t="str">
            <v>GUAMANI CALLE 4 O CALLE S45B E9 56 CALLE CARLOS VILLACIS</v>
          </cell>
          <cell r="O549" t="str">
            <v>170703</v>
          </cell>
          <cell r="P549" t="str">
            <v>170703</v>
          </cell>
          <cell r="Q549" t="str">
            <v>PICHINCHA_QUITO_GUAMANI</v>
          </cell>
          <cell r="R549" t="str">
            <v>4784400</v>
          </cell>
          <cell r="W549" t="str">
            <v>1720775301_V4444v4444</v>
          </cell>
          <cell r="X549" t="str">
            <v>0987364912-</v>
          </cell>
          <cell r="AA549">
            <v>44937</v>
          </cell>
          <cell r="AD549">
            <v>1</v>
          </cell>
          <cell r="AE549">
            <v>1</v>
          </cell>
          <cell r="AH549" t="str">
            <v>BARRIO CIUDAD FUTURA LA COCHA ES UNA CASA 3 PISOS COLOR PLOMA HAY QUE LLAMAR AL TITULAR ESTA ATRAS DE LA FERRETERIA CONGACHA S1 ENVIADO SE</v>
          </cell>
          <cell r="AI549" t="str">
            <v>DESPACHO</v>
          </cell>
          <cell r="AJ549" t="str">
            <v>AGENDADO S1</v>
          </cell>
          <cell r="AL549" t="str">
            <v>NO</v>
          </cell>
          <cell r="AN549" t="str">
            <v>MOV_tecnocom_credito_directo</v>
          </cell>
          <cell r="AO549" t="str">
            <v>CANAL ONLINE</v>
          </cell>
          <cell r="AP549">
            <v>44937</v>
          </cell>
          <cell r="AR549" t="str">
            <v>MDELIVERY_4784400</v>
          </cell>
          <cell r="AS549">
            <v>329113</v>
          </cell>
          <cell r="AT549" t="str">
            <v>D40</v>
          </cell>
          <cell r="AU549" t="str">
            <v>BTC</v>
          </cell>
          <cell r="AV549">
            <v>1</v>
          </cell>
          <cell r="AW549" t="str">
            <v>LOCAL</v>
          </cell>
          <cell r="AX549" t="str">
            <v>ENTREGADO</v>
          </cell>
          <cell r="AY549" t="str">
            <v>LTE XIAOMI REDMI NOTE 11 AZUL: 1 und - sn. 861696063040961</v>
          </cell>
          <cell r="AZ549" t="str">
            <v>TERMINAL</v>
          </cell>
          <cell r="BA549" t="str">
            <v>Validar Biometrico</v>
          </cell>
        </row>
        <row r="550">
          <cell r="A550" t="str">
            <v>4787754</v>
          </cell>
          <cell r="B550" t="str">
            <v>MDELIVERY</v>
          </cell>
          <cell r="C550">
            <v>44937</v>
          </cell>
          <cell r="D550" t="str">
            <v>FLEXNET ECUADOR - MDELIVERY</v>
          </cell>
          <cell r="E550" t="str">
            <v>CALLE 28 DE JUNIO S/N Y GARCIA MORENO ENTRADA LLANO GRANDE</v>
          </cell>
          <cell r="H550" t="str">
            <v>170208</v>
          </cell>
          <cell r="I550" t="str">
            <v>QUITO</v>
          </cell>
          <cell r="J550" t="str">
            <v>PICHINCHA</v>
          </cell>
          <cell r="K550" t="str">
            <v>Gabriela Marisol Miniguano Naula</v>
          </cell>
          <cell r="L550" t="str">
            <v>PUYO CALLE PAMBAY  456 CALLE PICHINCHA</v>
          </cell>
          <cell r="O550" t="str">
            <v>160101</v>
          </cell>
          <cell r="P550" t="str">
            <v>160101</v>
          </cell>
          <cell r="Q550" t="str">
            <v>PASTAZA_PUYO_PUYO</v>
          </cell>
          <cell r="R550" t="str">
            <v>4787754</v>
          </cell>
          <cell r="W550" t="str">
            <v>1804353264_V3333I3222</v>
          </cell>
          <cell r="X550" t="str">
            <v>0987767605-</v>
          </cell>
          <cell r="AA550">
            <v>44937</v>
          </cell>
          <cell r="AD550">
            <v>1</v>
          </cell>
          <cell r="AE550">
            <v>1</v>
          </cell>
          <cell r="AH550" t="str">
            <v>BARRIO SIMON BOLIVAR EN UNA CASA 2 PISOS COLOR BLANCA PUERTA DE METAL BLANCA HAY QUE LLAMAR A LA TITULAR ESTA A 1 CUADRA DEL GIMNASIO LEGAL GYM S1 ENVIADO SE</v>
          </cell>
          <cell r="AI550" t="str">
            <v>DESPACHO</v>
          </cell>
          <cell r="AJ550" t="str">
            <v>AGENDADO S1</v>
          </cell>
          <cell r="AL550" t="str">
            <v>NO</v>
          </cell>
          <cell r="AN550" t="str">
            <v>MOV_tecnocom_credito_directo</v>
          </cell>
          <cell r="AO550" t="str">
            <v>CANAL ONLINE</v>
          </cell>
          <cell r="AP550">
            <v>44937</v>
          </cell>
          <cell r="AR550" t="str">
            <v>MDELIVERY_4787754</v>
          </cell>
          <cell r="AS550">
            <v>329117</v>
          </cell>
          <cell r="AT550" t="str">
            <v>D40</v>
          </cell>
          <cell r="AU550" t="str">
            <v>BTC</v>
          </cell>
          <cell r="AV550">
            <v>1</v>
          </cell>
          <cell r="AW550" t="str">
            <v>PROVINCIAL</v>
          </cell>
          <cell r="AX550" t="str">
            <v>ENTREGADO</v>
          </cell>
          <cell r="AY550" t="str">
            <v>LTE HUAWEI NOVA 9 SE NEGRO: 1 und - sn. 861965051481036</v>
          </cell>
          <cell r="AZ550" t="str">
            <v>TERMINAL</v>
          </cell>
          <cell r="BA550" t="str">
            <v>Validar Biometrico</v>
          </cell>
        </row>
        <row r="551">
          <cell r="A551" t="str">
            <v>4795708</v>
          </cell>
          <cell r="B551" t="str">
            <v>MDELIVERY</v>
          </cell>
          <cell r="C551">
            <v>44937</v>
          </cell>
          <cell r="D551" t="str">
            <v>FLEXNET ECUADOR - MDELIVERY</v>
          </cell>
          <cell r="E551" t="str">
            <v>CALLE 28 DE JUNIO S/N Y GARCIA MORENO ENTRADA LLANO GRANDE</v>
          </cell>
          <cell r="H551" t="str">
            <v>170208</v>
          </cell>
          <cell r="I551" t="str">
            <v>QUITO</v>
          </cell>
          <cell r="J551" t="str">
            <v>PICHINCHA</v>
          </cell>
          <cell r="K551" t="str">
            <v>QUIÑONEZ BENNETT PEDRO FULTON</v>
          </cell>
          <cell r="L551" t="str">
            <v>LETAMENDI CALLE NICOLAS SEGOVIA SOLAR 20 CALLE H</v>
          </cell>
          <cell r="O551" t="str">
            <v>090305</v>
          </cell>
          <cell r="P551" t="str">
            <v>090305</v>
          </cell>
          <cell r="Q551" t="str">
            <v>GUAYAS_GUAYAQUIL_LETAMENDI</v>
          </cell>
          <cell r="R551" t="str">
            <v>4795708</v>
          </cell>
          <cell r="W551" t="str">
            <v>0801467861</v>
          </cell>
          <cell r="X551" t="str">
            <v>0962876823-0962876823</v>
          </cell>
          <cell r="AA551">
            <v>44937</v>
          </cell>
          <cell r="AD551">
            <v>1</v>
          </cell>
          <cell r="AE551">
            <v>1</v>
          </cell>
          <cell r="AH551" t="str">
            <v>SECTOR CRISTO DEL CONSUELO ATRAS DEL UPC DE CRISTO DEL CONSUELO ES UNA CASA 1 PISO COLOR TERRACOTA S1 ENVIADO</v>
          </cell>
          <cell r="AI551" t="str">
            <v>DESPACHO</v>
          </cell>
          <cell r="AJ551" t="str">
            <v>Normal</v>
          </cell>
          <cell r="AL551" t="str">
            <v>NO</v>
          </cell>
          <cell r="AN551" t="str">
            <v>MOV onlinevip</v>
          </cell>
          <cell r="AO551" t="str">
            <v>CANAL ONLINE</v>
          </cell>
          <cell r="AP551">
            <v>44937</v>
          </cell>
          <cell r="AR551" t="str">
            <v>MDELIVERY_4795708</v>
          </cell>
          <cell r="AS551">
            <v>329114</v>
          </cell>
          <cell r="AT551" t="str">
            <v>D40</v>
          </cell>
          <cell r="AU551" t="str">
            <v>BTC</v>
          </cell>
          <cell r="AV551">
            <v>1</v>
          </cell>
          <cell r="AW551" t="str">
            <v>LOCAL</v>
          </cell>
          <cell r="AX551" t="str">
            <v>ENTREGADO</v>
          </cell>
          <cell r="AY551" t="str">
            <v>LTE XIAOMI REDMI NOTE 11 AZUL: 1 und - sn. 869113065860406</v>
          </cell>
          <cell r="AZ551" t="str">
            <v>TERMINAL</v>
          </cell>
          <cell r="BA551" t="str">
            <v>Validar Biometrico</v>
          </cell>
        </row>
        <row r="552">
          <cell r="A552" t="str">
            <v>4799998</v>
          </cell>
          <cell r="B552" t="str">
            <v>MDELIVERY</v>
          </cell>
          <cell r="C552">
            <v>44937</v>
          </cell>
          <cell r="D552" t="str">
            <v>FLEXNET ECUADOR - MDELIVERY</v>
          </cell>
          <cell r="E552" t="str">
            <v>CALLE 28 DE JUNIO S/N Y GARCIA MORENO ENTRADA LLANO GRANDE</v>
          </cell>
          <cell r="H552" t="str">
            <v>170208</v>
          </cell>
          <cell r="I552" t="str">
            <v>QUITO</v>
          </cell>
          <cell r="J552" t="str">
            <v>PICHINCHA</v>
          </cell>
          <cell r="K552" t="str">
            <v>MONTESDEOCA ALARCON RAMON DAGOBERTO</v>
          </cell>
          <cell r="L552" t="str">
            <v>LOS ESTEROS       AV P 6 MZ 104    VILLA 4  CALLE 20</v>
          </cell>
          <cell r="O552" t="str">
            <v>130210</v>
          </cell>
          <cell r="P552" t="str">
            <v>130210</v>
          </cell>
          <cell r="Q552" t="str">
            <v>MANABI_MANTA_LOS ESTEROS</v>
          </cell>
          <cell r="R552" t="str">
            <v>4799998</v>
          </cell>
          <cell r="W552" t="str">
            <v>1310410186</v>
          </cell>
          <cell r="X552" t="str">
            <v>0993582234-0993582234</v>
          </cell>
          <cell r="AA552">
            <v>44937</v>
          </cell>
          <cell r="AD552">
            <v>1</v>
          </cell>
          <cell r="AE552">
            <v>1</v>
          </cell>
          <cell r="AH552" t="str">
            <v>SECTOR LA PRADERA FRENTE AL TIA DE LA PRADERA CASA BEIGE 1 PISO REALIZAR UNA LLAMADA PREVIA</v>
          </cell>
          <cell r="AI552" t="str">
            <v>DESPACHO</v>
          </cell>
          <cell r="AJ552" t="str">
            <v>Normal</v>
          </cell>
          <cell r="AL552" t="str">
            <v>NO</v>
          </cell>
          <cell r="AN552" t="str">
            <v>MOV productovip</v>
          </cell>
          <cell r="AO552" t="str">
            <v>CANAL ONLINE</v>
          </cell>
          <cell r="AP552">
            <v>44937</v>
          </cell>
          <cell r="AR552" t="str">
            <v>MDELIVERY_4799998</v>
          </cell>
          <cell r="AS552">
            <v>329118</v>
          </cell>
          <cell r="AT552" t="str">
            <v>D40</v>
          </cell>
          <cell r="AU552" t="str">
            <v>BTC</v>
          </cell>
          <cell r="AV552">
            <v>2</v>
          </cell>
          <cell r="AW552" t="str">
            <v>PROVINCIAL</v>
          </cell>
          <cell r="AX552" t="str">
            <v>ENTREGADO</v>
          </cell>
          <cell r="AY552" t="str">
            <v>LTE XIAOMI REDMI NOTE 11 AZUL: 1 und - sn. 869113065784226 / HALFSIM MOVISTAR: 1 und - sn. 8959300520560988712</v>
          </cell>
          <cell r="AZ552" t="str">
            <v>SIMCARD / TERMINAL</v>
          </cell>
          <cell r="BA552" t="str">
            <v>Validar Biometrico</v>
          </cell>
        </row>
        <row r="553">
          <cell r="A553" t="str">
            <v>4812005</v>
          </cell>
          <cell r="B553" t="str">
            <v>MDELIVERY</v>
          </cell>
          <cell r="C553">
            <v>44937</v>
          </cell>
          <cell r="D553" t="str">
            <v>FLEXNET ECUADOR - MDELIVERY</v>
          </cell>
          <cell r="E553" t="str">
            <v>CALLE 28 DE JUNIO S/N Y GARCIA MORENO ENTRADA LLANO GRANDE</v>
          </cell>
          <cell r="H553" t="str">
            <v>170208</v>
          </cell>
          <cell r="I553" t="str">
            <v>QUITO</v>
          </cell>
          <cell r="J553" t="str">
            <v>PICHINCHA</v>
          </cell>
          <cell r="K553" t="str">
            <v>KATHERINE RAFAELA SOLIS CONTRERAS</v>
          </cell>
          <cell r="L553" t="str">
            <v>OFICINA TRAMACO QUEVEDO</v>
          </cell>
          <cell r="O553" t="str">
            <v>QUEVEDO</v>
          </cell>
          <cell r="P553" t="str">
            <v>QUEVEDO</v>
          </cell>
          <cell r="Q553" t="str">
            <v>LOS RIOS_QUEVEDO_</v>
          </cell>
          <cell r="R553" t="str">
            <v>4812005</v>
          </cell>
          <cell r="W553" t="str">
            <v>1205414194</v>
          </cell>
          <cell r="X553" t="str">
            <v>0998970482-0998970482</v>
          </cell>
          <cell r="AA553">
            <v>44937</v>
          </cell>
          <cell r="AD553">
            <v>1</v>
          </cell>
          <cell r="AE553">
            <v>1</v>
          </cell>
          <cell r="AH553" t="str">
            <v/>
          </cell>
          <cell r="AI553" t="str">
            <v>DESPACHO</v>
          </cell>
          <cell r="AJ553" t="str">
            <v>DERIVADO PICK UP</v>
          </cell>
          <cell r="AL553" t="str">
            <v>NO</v>
          </cell>
          <cell r="AN553" t="str">
            <v>MOV onlinevip</v>
          </cell>
          <cell r="AO553" t="str">
            <v>CANAL ONLINE</v>
          </cell>
          <cell r="AP553">
            <v>44937</v>
          </cell>
          <cell r="AR553" t="str">
            <v>MDELIVERY_4812005</v>
          </cell>
          <cell r="AS553">
            <v>329125</v>
          </cell>
          <cell r="AT553" t="str">
            <v>D40</v>
          </cell>
          <cell r="AU553" t="str">
            <v>BTC</v>
          </cell>
          <cell r="AV553">
            <v>1</v>
          </cell>
          <cell r="AW553" t="str">
            <v>PROVINCIAL</v>
          </cell>
          <cell r="AX553" t="str">
            <v>ENTREGADO</v>
          </cell>
          <cell r="AY553" t="str">
            <v>LTE HUAWEI NOVA Y70 NEGRO: 1 und - sn. 866887052387720</v>
          </cell>
          <cell r="AZ553" t="str">
            <v>TERMINAL</v>
          </cell>
          <cell r="BA553" t="str">
            <v>Validar Biometrico</v>
          </cell>
        </row>
        <row r="554">
          <cell r="A554" t="str">
            <v>4813872</v>
          </cell>
          <cell r="B554" t="str">
            <v>MDELIVERY</v>
          </cell>
          <cell r="C554">
            <v>44937</v>
          </cell>
          <cell r="D554" t="str">
            <v>FLEXNET ECUADOR - MDELIVERY</v>
          </cell>
          <cell r="E554" t="str">
            <v>CALLE 28 DE JUNIO S/N Y GARCIA MORENO ENTRADA LLANO GRANDE</v>
          </cell>
          <cell r="H554" t="str">
            <v>170208</v>
          </cell>
          <cell r="I554" t="str">
            <v>QUITO</v>
          </cell>
          <cell r="J554" t="str">
            <v>PICHINCHA</v>
          </cell>
          <cell r="K554" t="str">
            <v>MORENO BURGOS RAUL ANDRES</v>
          </cell>
          <cell r="L554" t="str">
            <v>OFICINA TRAMACO CENTRO DE DISTRIBUCION VIA A DAULE</v>
          </cell>
          <cell r="O554" t="str">
            <v>GUAYAQUIL</v>
          </cell>
          <cell r="P554" t="str">
            <v>GUAYAQUIL</v>
          </cell>
          <cell r="Q554" t="str">
            <v>GUAYAS_GUAYAQUIL_</v>
          </cell>
          <cell r="R554" t="str">
            <v>4813872</v>
          </cell>
          <cell r="W554" t="str">
            <v>0930532221</v>
          </cell>
          <cell r="X554" t="str">
            <v>0984578896-0984578896</v>
          </cell>
          <cell r="AA554">
            <v>44937</v>
          </cell>
          <cell r="AD554">
            <v>1</v>
          </cell>
          <cell r="AE554">
            <v>1</v>
          </cell>
          <cell r="AH554" t="str">
            <v/>
          </cell>
          <cell r="AI554" t="str">
            <v>DESPACHO</v>
          </cell>
          <cell r="AJ554" t="str">
            <v>DERIVADO PICK UP</v>
          </cell>
          <cell r="AL554" t="str">
            <v>NO</v>
          </cell>
          <cell r="AN554" t="str">
            <v>MOV onlinevip</v>
          </cell>
          <cell r="AO554" t="str">
            <v>CANAL ONLINE</v>
          </cell>
          <cell r="AP554">
            <v>44937</v>
          </cell>
          <cell r="AR554" t="str">
            <v>MDELIVERY_4813872</v>
          </cell>
          <cell r="AS554">
            <v>329115</v>
          </cell>
          <cell r="AT554" t="str">
            <v>D40</v>
          </cell>
          <cell r="AU554" t="str">
            <v>BTC</v>
          </cell>
          <cell r="AV554">
            <v>1</v>
          </cell>
          <cell r="AW554" t="str">
            <v>PROVINCIAL</v>
          </cell>
          <cell r="AX554" t="str">
            <v>ENTREGADO</v>
          </cell>
          <cell r="AY554" t="str">
            <v>LTE XIAOMI REDMI NOTE 11S AZUL: 1 und - sn. 865954061153500</v>
          </cell>
          <cell r="AZ554" t="str">
            <v>TERMINAL</v>
          </cell>
          <cell r="BA554" t="str">
            <v>Validar Biometrico</v>
          </cell>
        </row>
        <row r="555">
          <cell r="A555" t="str">
            <v>4816279</v>
          </cell>
          <cell r="B555" t="str">
            <v>MDELIVERY</v>
          </cell>
          <cell r="C555">
            <v>44937</v>
          </cell>
          <cell r="D555" t="str">
            <v>FLEXNET ECUADOR - MDELIVERY</v>
          </cell>
          <cell r="E555" t="str">
            <v>CALLE 28 DE JUNIO S/N Y GARCIA MORENO ENTRADA LLANO GRANDE</v>
          </cell>
          <cell r="H555" t="str">
            <v>170208</v>
          </cell>
          <cell r="I555" t="str">
            <v>QUITO</v>
          </cell>
          <cell r="J555" t="str">
            <v>PICHINCHA</v>
          </cell>
          <cell r="K555" t="str">
            <v>CARLOS VICENTE ESPINOZA VALAREZO</v>
          </cell>
          <cell r="L555" t="str">
            <v>MACHALA CALLE BOLIVAR  SN  Y AYACUCHO</v>
          </cell>
          <cell r="O555" t="str">
            <v>070206</v>
          </cell>
          <cell r="P555" t="str">
            <v>070206</v>
          </cell>
          <cell r="Q555" t="str">
            <v>EL ORO_MACHALA_MACHALA</v>
          </cell>
          <cell r="R555" t="str">
            <v>4816279</v>
          </cell>
          <cell r="W555" t="str">
            <v>0702147315</v>
          </cell>
          <cell r="X555" t="str">
            <v>0998232899-0998232899</v>
          </cell>
          <cell r="AA555">
            <v>44937</v>
          </cell>
          <cell r="AD555">
            <v>1</v>
          </cell>
          <cell r="AE555">
            <v>1</v>
          </cell>
          <cell r="AH555" t="str">
            <v>FRENTE AL IESS ENTREGA EN DIRECCION DISTRITAL DE SALUD MACHALA LLAMAR AL CLIENTE</v>
          </cell>
          <cell r="AI555" t="str">
            <v>DESPACHO</v>
          </cell>
          <cell r="AJ555" t="str">
            <v>Normal</v>
          </cell>
          <cell r="AL555" t="str">
            <v>NO</v>
          </cell>
          <cell r="AN555" t="str">
            <v>MOV onlinevip</v>
          </cell>
          <cell r="AO555" t="str">
            <v>CANAL ONLINE</v>
          </cell>
          <cell r="AP555">
            <v>44937</v>
          </cell>
          <cell r="AR555" t="str">
            <v>MDELIVERY_4816279</v>
          </cell>
          <cell r="AS555">
            <v>328986</v>
          </cell>
          <cell r="AT555" t="str">
            <v>D40</v>
          </cell>
          <cell r="AU555" t="str">
            <v>BTC</v>
          </cell>
          <cell r="AV555">
            <v>1</v>
          </cell>
          <cell r="AW555" t="str">
            <v>PROVINCIAL</v>
          </cell>
          <cell r="AX555" t="str">
            <v>ENTREGADO</v>
          </cell>
          <cell r="AY555" t="str">
            <v>LTE XIAOMI POCO X3 PRO 256GB NEGRO: 1 und - sn. 860685057995000</v>
          </cell>
          <cell r="AZ555" t="str">
            <v>TERMINAL</v>
          </cell>
          <cell r="BA555" t="str">
            <v>Validar Biometrico</v>
          </cell>
        </row>
        <row r="556">
          <cell r="A556" t="str">
            <v>4816435</v>
          </cell>
          <cell r="B556" t="str">
            <v>MDELIVERY</v>
          </cell>
          <cell r="C556">
            <v>44937</v>
          </cell>
          <cell r="D556" t="str">
            <v>FLEXNET ECUADOR - MDELIVERY</v>
          </cell>
          <cell r="E556" t="str">
            <v>CALLE 28 DE JUNIO S/N Y GARCIA MORENO ENTRADA LLANO GRANDE</v>
          </cell>
          <cell r="H556" t="str">
            <v>170208</v>
          </cell>
          <cell r="I556" t="str">
            <v>QUITO</v>
          </cell>
          <cell r="J556" t="str">
            <v>PICHINCHA</v>
          </cell>
          <cell r="K556" t="str">
            <v>JOSE MIGUEL PICO MERO</v>
          </cell>
          <cell r="L556" t="str">
            <v>XIMENA COOPERATIVA GUAYAS Y QUIL 2  MZ 2354 SL 9</v>
          </cell>
          <cell r="O556" t="str">
            <v>090102</v>
          </cell>
          <cell r="P556" t="str">
            <v>090102</v>
          </cell>
          <cell r="Q556" t="str">
            <v>GUAYAS_GUAYAQUIL_XIMENA</v>
          </cell>
          <cell r="R556" t="str">
            <v>4816435</v>
          </cell>
          <cell r="W556" t="str">
            <v>0926289240_E1112I1112</v>
          </cell>
          <cell r="X556" t="str">
            <v>0959536809-0959536809</v>
          </cell>
          <cell r="AA556">
            <v>44937</v>
          </cell>
          <cell r="AD556">
            <v>1</v>
          </cell>
          <cell r="AE556">
            <v>1</v>
          </cell>
          <cell r="AH556" t="str">
            <v>A 30MTRS DE LA CASA COMUNAL EN CASA DE 2PISOS CON REJAS NEGRAS</v>
          </cell>
          <cell r="AI556" t="str">
            <v>DESPACHO</v>
          </cell>
          <cell r="AJ556" t="str">
            <v>Normal</v>
          </cell>
          <cell r="AL556" t="str">
            <v>NO</v>
          </cell>
          <cell r="AN556" t="str">
            <v>MOV productovip</v>
          </cell>
          <cell r="AO556" t="str">
            <v>CANAL ONLINE</v>
          </cell>
          <cell r="AP556">
            <v>44937</v>
          </cell>
          <cell r="AR556" t="str">
            <v>MDELIVERY_4816435</v>
          </cell>
          <cell r="AS556">
            <v>329119</v>
          </cell>
          <cell r="AT556" t="str">
            <v>D40</v>
          </cell>
          <cell r="AU556" t="str">
            <v>BTC</v>
          </cell>
          <cell r="AV556">
            <v>2</v>
          </cell>
          <cell r="AW556" t="str">
            <v>LOCAL</v>
          </cell>
          <cell r="AX556" t="str">
            <v>EN_TRANSITO</v>
          </cell>
          <cell r="AY556" t="str">
            <v>LTE SAMSUNG A13 NEGRO: 1 und - sn. 350068480717639 / HALFSIM MOVISTAR: 1 und - sn. 8959300520560988753</v>
          </cell>
          <cell r="AZ556" t="str">
            <v>SIMCARD / TERMINAL</v>
          </cell>
          <cell r="BA556" t="str">
            <v>Validar Biometrico</v>
          </cell>
        </row>
        <row r="557">
          <cell r="A557" t="str">
            <v>4817391</v>
          </cell>
          <cell r="B557" t="str">
            <v>MDELIVERY</v>
          </cell>
          <cell r="C557">
            <v>44937</v>
          </cell>
          <cell r="D557" t="str">
            <v>FLEXNET ECUADOR - MDELIVERY</v>
          </cell>
          <cell r="E557" t="str">
            <v>CALLE 28 DE JUNIO S/N Y GARCIA MORENO ENTRADA LLANO GRANDE</v>
          </cell>
          <cell r="H557" t="str">
            <v>170208</v>
          </cell>
          <cell r="I557" t="str">
            <v>QUITO</v>
          </cell>
          <cell r="J557" t="str">
            <v>PICHINCHA</v>
          </cell>
          <cell r="K557" t="str">
            <v>SOLORZANO INTRIAGO ANA MERISU</v>
          </cell>
          <cell r="L557" t="str">
            <v>ANDRES DE VERA CALLE C  0079 CALLE C</v>
          </cell>
          <cell r="O557" t="str">
            <v>130108</v>
          </cell>
          <cell r="P557" t="str">
            <v>130108</v>
          </cell>
          <cell r="Q557" t="str">
            <v>MANABI_PORTOVIEJO_ANDRES DE VERA</v>
          </cell>
          <cell r="R557" t="str">
            <v>4817391</v>
          </cell>
          <cell r="W557" t="str">
            <v>1308816444</v>
          </cell>
          <cell r="X557" t="str">
            <v>0987342019-0987342019</v>
          </cell>
          <cell r="AA557">
            <v>44937</v>
          </cell>
          <cell r="AD557">
            <v>1</v>
          </cell>
          <cell r="AE557">
            <v>1</v>
          </cell>
          <cell r="AH557" t="str">
            <v>CDLA BELLAVISTA A 2 CUADRAS DEL UPC JUNTO A TIENDA ALAN VELIZ ENTREGA EN CASA 2P BLANCA</v>
          </cell>
          <cell r="AI557" t="str">
            <v>DESPACHO</v>
          </cell>
          <cell r="AJ557" t="str">
            <v>Normal</v>
          </cell>
          <cell r="AL557" t="str">
            <v>NO</v>
          </cell>
          <cell r="AN557" t="str">
            <v>MOV onlinevip</v>
          </cell>
          <cell r="AO557" t="str">
            <v>CANAL ONLINE</v>
          </cell>
          <cell r="AP557">
            <v>44937</v>
          </cell>
          <cell r="AR557" t="str">
            <v>MDELIVERY_4817391</v>
          </cell>
          <cell r="AS557">
            <v>329112</v>
          </cell>
          <cell r="AT557" t="str">
            <v>D40</v>
          </cell>
          <cell r="AU557" t="str">
            <v>BTC</v>
          </cell>
          <cell r="AV557">
            <v>1</v>
          </cell>
          <cell r="AW557" t="str">
            <v>PROVINCIAL</v>
          </cell>
          <cell r="AX557" t="str">
            <v>ENTREGADO</v>
          </cell>
          <cell r="AY557" t="str">
            <v>LTE MOTO G22 NEGRO: 1 und - sn. 359694275345640</v>
          </cell>
          <cell r="AZ557" t="str">
            <v>TERMINAL</v>
          </cell>
          <cell r="BA557" t="str">
            <v>Validar Biometrico</v>
          </cell>
        </row>
        <row r="558">
          <cell r="A558" t="str">
            <v>4817627</v>
          </cell>
          <cell r="B558" t="str">
            <v>MDELIVERY</v>
          </cell>
          <cell r="C558">
            <v>44937</v>
          </cell>
          <cell r="D558" t="str">
            <v>FLEXNET ECUADOR - MDELIVERY</v>
          </cell>
          <cell r="E558" t="str">
            <v>CALLE 28 DE JUNIO S/N Y GARCIA MORENO ENTRADA LLANO GRANDE</v>
          </cell>
          <cell r="H558" t="str">
            <v>170208</v>
          </cell>
          <cell r="I558" t="str">
            <v>QUITO</v>
          </cell>
          <cell r="J558" t="str">
            <v>PICHINCHA</v>
          </cell>
          <cell r="K558" t="str">
            <v>EVELYN MARIUXI HERRERA GURUMENDI</v>
          </cell>
          <cell r="L558" t="str">
            <v>DURAN   SAN GREGORIO 2  SOLAR 4</v>
          </cell>
          <cell r="O558" t="str">
            <v>092405</v>
          </cell>
          <cell r="P558" t="str">
            <v>092405</v>
          </cell>
          <cell r="Q558" t="str">
            <v>GUAYAS_DURAN _DURAN</v>
          </cell>
          <cell r="R558" t="str">
            <v>4817627</v>
          </cell>
          <cell r="W558" t="str">
            <v>0924996879</v>
          </cell>
          <cell r="X558" t="str">
            <v>0968790644-0968790644</v>
          </cell>
          <cell r="AA558">
            <v>44937</v>
          </cell>
          <cell r="AD558">
            <v>1</v>
          </cell>
          <cell r="AE558">
            <v>1</v>
          </cell>
          <cell r="AH558" t="str">
            <v>SECTOR DIAGONAL A LA TIENDA SN CASA 2 PISOS COLOR ROSADA</v>
          </cell>
          <cell r="AI558" t="str">
            <v>DESPACHO</v>
          </cell>
          <cell r="AJ558" t="str">
            <v>Normal</v>
          </cell>
          <cell r="AL558" t="str">
            <v>NO</v>
          </cell>
          <cell r="AN558" t="str">
            <v>MOV productovip</v>
          </cell>
          <cell r="AO558" t="str">
            <v>CANAL ONLINE</v>
          </cell>
          <cell r="AP558">
            <v>44937</v>
          </cell>
          <cell r="AR558" t="str">
            <v>MDELIVERY_4817627</v>
          </cell>
          <cell r="AS558">
            <v>329116</v>
          </cell>
          <cell r="AT558" t="str">
            <v>D40</v>
          </cell>
          <cell r="AU558" t="str">
            <v>BTC</v>
          </cell>
          <cell r="AV558">
            <v>1</v>
          </cell>
          <cell r="AW558" t="str">
            <v>PROVINCIAL</v>
          </cell>
          <cell r="AX558" t="str">
            <v>ENTREGADO</v>
          </cell>
          <cell r="AY558" t="str">
            <v>HALFSIM MOVISTAR: 1 und - sn. 8959300520560982277</v>
          </cell>
          <cell r="AZ558" t="str">
            <v>SIMCARD</v>
          </cell>
          <cell r="BA558" t="str">
            <v/>
          </cell>
        </row>
        <row r="559">
          <cell r="A559" t="str">
            <v>4818396</v>
          </cell>
          <cell r="B559" t="str">
            <v>MDELIVERY</v>
          </cell>
          <cell r="C559">
            <v>44937</v>
          </cell>
          <cell r="D559" t="str">
            <v>FLEXNET ECUADOR - MDELIVERY</v>
          </cell>
          <cell r="E559" t="str">
            <v>CALLE 28 DE JUNIO S/N Y GARCIA MORENO ENTRADA LLANO GRANDE</v>
          </cell>
          <cell r="H559" t="str">
            <v>170208</v>
          </cell>
          <cell r="I559" t="str">
            <v>QUITO</v>
          </cell>
          <cell r="J559" t="str">
            <v>PICHINCHA</v>
          </cell>
          <cell r="K559" t="str">
            <v>IVAN VICTOR LEMA SANGACHA</v>
          </cell>
          <cell r="L559" t="str">
            <v>OFICINA TRAMACO GUARANDA</v>
          </cell>
          <cell r="O559" t="str">
            <v>GUARANDA</v>
          </cell>
          <cell r="P559" t="str">
            <v>GUARANDA</v>
          </cell>
          <cell r="Q559" t="str">
            <v>BOLIVAR_GUARANDA_</v>
          </cell>
          <cell r="R559" t="str">
            <v>4818396</v>
          </cell>
          <cell r="W559" t="str">
            <v>0202442182</v>
          </cell>
          <cell r="X559" t="str">
            <v>0987657348-0990898843</v>
          </cell>
          <cell r="AA559">
            <v>44937</v>
          </cell>
          <cell r="AD559">
            <v>1</v>
          </cell>
          <cell r="AE559">
            <v>1</v>
          </cell>
          <cell r="AH559" t="str">
            <v/>
          </cell>
          <cell r="AI559" t="str">
            <v>DESPACHO</v>
          </cell>
          <cell r="AJ559" t="str">
            <v>DERIVADO PICK UP</v>
          </cell>
          <cell r="AL559" t="str">
            <v>NO</v>
          </cell>
          <cell r="AN559" t="str">
            <v>MOV onlinevip</v>
          </cell>
          <cell r="AO559" t="str">
            <v>CANAL ONLINE</v>
          </cell>
          <cell r="AP559">
            <v>44937</v>
          </cell>
          <cell r="AR559" t="str">
            <v>MDELIVERY_4818396</v>
          </cell>
          <cell r="AS559">
            <v>328995</v>
          </cell>
          <cell r="AT559" t="str">
            <v>D40</v>
          </cell>
          <cell r="AU559" t="str">
            <v>BTC</v>
          </cell>
          <cell r="AV559">
            <v>1</v>
          </cell>
          <cell r="AW559" t="str">
            <v>PROVINCIAL</v>
          </cell>
          <cell r="AX559" t="str">
            <v>ENTREGADO</v>
          </cell>
          <cell r="AY559" t="str">
            <v>LTE SAMSUNG A33 5G AZUL: 1 und - sn. 352429893660436</v>
          </cell>
          <cell r="AZ559" t="str">
            <v>TERMINAL</v>
          </cell>
          <cell r="BA559" t="str">
            <v>Validar Biometrico</v>
          </cell>
        </row>
        <row r="560">
          <cell r="A560" t="str">
            <v>4820457</v>
          </cell>
          <cell r="B560" t="str">
            <v>MDELIVERY</v>
          </cell>
          <cell r="C560">
            <v>44937</v>
          </cell>
          <cell r="D560" t="str">
            <v>FLEXNET ECUADOR - MDELIVERY</v>
          </cell>
          <cell r="E560" t="str">
            <v>CALLE 28 DE JUNIO S/N Y GARCIA MORENO ENTRADA LLANO GRANDE</v>
          </cell>
          <cell r="H560" t="str">
            <v>170208</v>
          </cell>
          <cell r="I560" t="str">
            <v>QUITO</v>
          </cell>
          <cell r="J560" t="str">
            <v>PICHINCHA</v>
          </cell>
          <cell r="K560" t="str">
            <v>AYXA COROMOTO HELLBURG FUENTES</v>
          </cell>
          <cell r="L560" t="str">
            <v>CHILLOGALLO CALLE CARLOS FREILE ZALDUMBIDE SN Y ANTONIO CONFORTE</v>
          </cell>
          <cell r="O560" t="str">
            <v>170708</v>
          </cell>
          <cell r="P560" t="str">
            <v>170708</v>
          </cell>
          <cell r="Q560" t="str">
            <v>PICHINCHA_QUITO_CHILLOGALLO</v>
          </cell>
          <cell r="R560" t="str">
            <v>4820457</v>
          </cell>
          <cell r="W560" t="str">
            <v>1760607901</v>
          </cell>
          <cell r="X560" t="str">
            <v>0983989739-0983989739</v>
          </cell>
          <cell r="AA560">
            <v>44937</v>
          </cell>
          <cell r="AD560">
            <v>1</v>
          </cell>
          <cell r="AE560">
            <v>1</v>
          </cell>
          <cell r="AH560" t="str">
            <v>A LADO DE CONSULTORIO DENTAL LA DOLOROSA EN ESQUINA HAY GIGANTOGRAFIA ENTREGA EN CASA CON PORTON NEGRO</v>
          </cell>
          <cell r="AI560" t="str">
            <v>DESPACHO</v>
          </cell>
          <cell r="AJ560" t="str">
            <v>Normal</v>
          </cell>
          <cell r="AL560" t="str">
            <v>NO</v>
          </cell>
          <cell r="AN560" t="str">
            <v>MOV onlinevip</v>
          </cell>
          <cell r="AO560" t="str">
            <v>CANAL ONLINE</v>
          </cell>
          <cell r="AP560">
            <v>44937</v>
          </cell>
          <cell r="AR560" t="str">
            <v>MDELIVERY_4820457</v>
          </cell>
          <cell r="AS560">
            <v>329122</v>
          </cell>
          <cell r="AT560" t="str">
            <v>D40</v>
          </cell>
          <cell r="AU560" t="str">
            <v>BTC</v>
          </cell>
          <cell r="AV560">
            <v>1</v>
          </cell>
          <cell r="AW560" t="str">
            <v>LOCAL</v>
          </cell>
          <cell r="AX560" t="str">
            <v>ENTREGADO</v>
          </cell>
          <cell r="AY560" t="str">
            <v>LTE SAMSUNG A13 NEGRO: 1 und - sn. 350068480546475</v>
          </cell>
          <cell r="AZ560" t="str">
            <v>TERMINAL</v>
          </cell>
          <cell r="BA560" t="str">
            <v>Validar Biometrico</v>
          </cell>
        </row>
        <row r="561">
          <cell r="A561" t="str">
            <v>4820997</v>
          </cell>
          <cell r="B561" t="str">
            <v>MDELIVERY</v>
          </cell>
          <cell r="C561">
            <v>44937</v>
          </cell>
          <cell r="D561" t="str">
            <v>FLEXNET ECUADOR - MDELIVERY</v>
          </cell>
          <cell r="E561" t="str">
            <v>CALLE 28 DE JUNIO S/N Y GARCIA MORENO ENTRADA LLANO GRANDE</v>
          </cell>
          <cell r="H561" t="str">
            <v>170208</v>
          </cell>
          <cell r="I561" t="str">
            <v>QUITO</v>
          </cell>
          <cell r="J561" t="str">
            <v>PICHINCHA</v>
          </cell>
          <cell r="K561" t="str">
            <v>FLORES FLORES DIEGO DANIEL</v>
          </cell>
          <cell r="L561" t="str">
            <v>CUMBAYA CALLE ALFONSO LAMINIA  SN  Y 23 DE ABRIL</v>
          </cell>
          <cell r="O561" t="str">
            <v>170904</v>
          </cell>
          <cell r="P561" t="str">
            <v>170904</v>
          </cell>
          <cell r="Q561" t="str">
            <v>PICHINCHA_QUITO_CUMBAYA</v>
          </cell>
          <cell r="R561" t="str">
            <v>4820997</v>
          </cell>
          <cell r="W561" t="str">
            <v>1004084453</v>
          </cell>
          <cell r="X561" t="str">
            <v>0983251700-0983251700</v>
          </cell>
          <cell r="AA561">
            <v>44937</v>
          </cell>
          <cell r="AD561">
            <v>1</v>
          </cell>
          <cell r="AE561">
            <v>1</v>
          </cell>
          <cell r="AH561" t="str">
            <v>LUMBISI INGRESO A UNA CUADRA Y MEDIA DE LA FARMACIA ENTREGA EN CASA 1P ENTREGA EN AUTOCLEAN  S1 ENVIADO GV</v>
          </cell>
          <cell r="AI561" t="str">
            <v>DESPACHO</v>
          </cell>
          <cell r="AJ561" t="str">
            <v>Normal</v>
          </cell>
          <cell r="AL561" t="str">
            <v>NO</v>
          </cell>
          <cell r="AN561" t="str">
            <v>MOV reprocesos</v>
          </cell>
          <cell r="AO561" t="str">
            <v>CANAL ONLINE</v>
          </cell>
          <cell r="AP561">
            <v>44937</v>
          </cell>
          <cell r="AR561" t="str">
            <v>MDELIVERY_4820997</v>
          </cell>
          <cell r="AS561">
            <v>329126</v>
          </cell>
          <cell r="AT561" t="str">
            <v>D40</v>
          </cell>
          <cell r="AU561" t="str">
            <v>BTC</v>
          </cell>
          <cell r="AV561">
            <v>1</v>
          </cell>
          <cell r="AW561" t="str">
            <v>LOCAL</v>
          </cell>
          <cell r="AX561" t="str">
            <v>DEVOLUCION_EN_PROCESO</v>
          </cell>
          <cell r="AY561" t="str">
            <v>LTE SAMSUNG A53 5G NEGRO: 1 und - sn. 353842198138057</v>
          </cell>
          <cell r="AZ561" t="str">
            <v>TERMINAL</v>
          </cell>
          <cell r="BA561" t="str">
            <v>Validar Biometrico</v>
          </cell>
        </row>
        <row r="562">
          <cell r="A562" t="str">
            <v>4821019</v>
          </cell>
          <cell r="B562" t="str">
            <v>MDELIVERY</v>
          </cell>
          <cell r="C562">
            <v>44937</v>
          </cell>
          <cell r="D562" t="str">
            <v>FLEXNET ECUADOR - MDELIVERY</v>
          </cell>
          <cell r="E562" t="str">
            <v>CALLE 28 DE JUNIO S/N Y GARCIA MORENO ENTRADA LLANO GRANDE</v>
          </cell>
          <cell r="H562" t="str">
            <v>170208</v>
          </cell>
          <cell r="I562" t="str">
            <v>QUITO</v>
          </cell>
          <cell r="J562" t="str">
            <v>PICHINCHA</v>
          </cell>
          <cell r="K562" t="str">
            <v>EDISON JAIRON ZAMBRANO GARCIA</v>
          </cell>
          <cell r="L562" t="str">
            <v>PUENGASI CALLE S2 SN CALLE E12</v>
          </cell>
          <cell r="O562" t="str">
            <v>170404</v>
          </cell>
          <cell r="P562" t="str">
            <v>170404</v>
          </cell>
          <cell r="Q562" t="str">
            <v>PICHINCHA_QUITO_PUENGASI</v>
          </cell>
          <cell r="R562" t="str">
            <v>4821019</v>
          </cell>
          <cell r="W562" t="str">
            <v>1723277925</v>
          </cell>
          <cell r="X562" t="str">
            <v>0991396144-0000000000</v>
          </cell>
          <cell r="AA562">
            <v>44937</v>
          </cell>
          <cell r="AD562">
            <v>1</v>
          </cell>
          <cell r="AE562">
            <v>1</v>
          </cell>
          <cell r="AH562" t="str">
            <v>SECTOR BARRIO BOLIVAR RODRIGUEZ ESTA DIAGONAL A LA LIGA BARRIAL BOLIVAR RODRIGUEZ JUNTO AL GIMNASIO SPORT FITNESS ORQUIDEAS ES UNA CASA 4 PISOS HAY UNA TIENDA EN PLANTA BAJA</v>
          </cell>
          <cell r="AI562" t="str">
            <v>DESPACHO</v>
          </cell>
          <cell r="AJ562" t="str">
            <v>Normal</v>
          </cell>
          <cell r="AL562" t="str">
            <v>NO</v>
          </cell>
          <cell r="AN562" t="str">
            <v>MOV productovip</v>
          </cell>
          <cell r="AO562" t="str">
            <v>CANAL ONLINE</v>
          </cell>
          <cell r="AP562">
            <v>44937</v>
          </cell>
          <cell r="AR562" t="str">
            <v>MDELIVERY_4821019</v>
          </cell>
          <cell r="AS562">
            <v>328990</v>
          </cell>
          <cell r="AT562" t="str">
            <v>D40</v>
          </cell>
          <cell r="AU562" t="str">
            <v>BTC</v>
          </cell>
          <cell r="AV562">
            <v>1</v>
          </cell>
          <cell r="AW562" t="str">
            <v>LOCAL</v>
          </cell>
          <cell r="AX562" t="str">
            <v>ENTREGADO</v>
          </cell>
          <cell r="AY562" t="str">
            <v>HALFSIM MOVISTAR: 1 und - sn. 8959300520560980297</v>
          </cell>
          <cell r="AZ562" t="str">
            <v>SIMCARD</v>
          </cell>
          <cell r="BA562" t="str">
            <v/>
          </cell>
        </row>
        <row r="563">
          <cell r="A563" t="str">
            <v>4821118</v>
          </cell>
          <cell r="B563" t="str">
            <v>MDELIVERY</v>
          </cell>
          <cell r="C563">
            <v>44937</v>
          </cell>
          <cell r="D563" t="str">
            <v>FLEXNET ECUADOR - MDELIVERY</v>
          </cell>
          <cell r="E563" t="str">
            <v>CALLE 28 DE JUNIO S/N Y GARCIA MORENO ENTRADA LLANO GRANDE</v>
          </cell>
          <cell r="H563" t="str">
            <v>170208</v>
          </cell>
          <cell r="I563" t="str">
            <v>QUITO</v>
          </cell>
          <cell r="J563" t="str">
            <v>PICHINCHA</v>
          </cell>
          <cell r="K563" t="str">
            <v>ACOSTA SANCHEZ NIXON ROLANDO</v>
          </cell>
          <cell r="L563" t="str">
            <v>BOLIVAR    CALLE GOMEZ RENDON  SN CALLE QUITO</v>
          </cell>
          <cell r="O563" t="str">
            <v>090303</v>
          </cell>
          <cell r="P563" t="str">
            <v>090303</v>
          </cell>
          <cell r="Q563" t="str">
            <v>GUAYAS_GUAYAQUIL_BOLIVAR</v>
          </cell>
          <cell r="R563" t="str">
            <v>4821118</v>
          </cell>
          <cell r="W563" t="str">
            <v>1204280372001</v>
          </cell>
          <cell r="X563" t="str">
            <v>0990469544-0990469544</v>
          </cell>
          <cell r="AA563">
            <v>44937</v>
          </cell>
          <cell r="AD563">
            <v>1</v>
          </cell>
          <cell r="AE563">
            <v>1</v>
          </cell>
          <cell r="AH563" t="str">
            <v>SECTOR CENTRO SUR FRENTE AL HOSPITAL ICAZA BUSTAMANTE  ENTREGAR EN MI COMISARIATO  REALIZAR UNA LLAMADA PREVIA</v>
          </cell>
          <cell r="AI563" t="str">
            <v>DESPACHO</v>
          </cell>
          <cell r="AJ563" t="str">
            <v>Normal</v>
          </cell>
          <cell r="AL563" t="str">
            <v>NO</v>
          </cell>
          <cell r="AN563" t="str">
            <v>MOV onlinevip</v>
          </cell>
          <cell r="AO563" t="str">
            <v>CANAL ONLINE</v>
          </cell>
          <cell r="AP563">
            <v>44937</v>
          </cell>
          <cell r="AR563" t="str">
            <v>MDELIVERY_4821118</v>
          </cell>
          <cell r="AS563">
            <v>329121</v>
          </cell>
          <cell r="AT563" t="str">
            <v>D40</v>
          </cell>
          <cell r="AU563" t="str">
            <v>BTC</v>
          </cell>
          <cell r="AV563">
            <v>1</v>
          </cell>
          <cell r="AW563" t="str">
            <v>LOCAL</v>
          </cell>
          <cell r="AX563" t="str">
            <v>ENTREGADO</v>
          </cell>
          <cell r="AY563" t="str">
            <v>LTE XIAOMI REDMI NOTE 11 AZUL: 1 und - sn. 869113062635207</v>
          </cell>
          <cell r="AZ563" t="str">
            <v>TERMINAL</v>
          </cell>
          <cell r="BA563" t="str">
            <v>Validar Biometrico</v>
          </cell>
        </row>
        <row r="564">
          <cell r="A564" t="str">
            <v>4821932</v>
          </cell>
          <cell r="B564" t="str">
            <v>MDELIVERY</v>
          </cell>
          <cell r="C564">
            <v>44937</v>
          </cell>
          <cell r="D564" t="str">
            <v>FLEXNET ECUADOR - MDELIVERY</v>
          </cell>
          <cell r="E564" t="str">
            <v>CALLE 28 DE JUNIO S/N Y GARCIA MORENO ENTRADA LLANO GRANDE</v>
          </cell>
          <cell r="H564" t="str">
            <v>170208</v>
          </cell>
          <cell r="I564" t="str">
            <v>QUITO</v>
          </cell>
          <cell r="J564" t="str">
            <v>PICHINCHA</v>
          </cell>
          <cell r="K564" t="str">
            <v>MAJOJO MACIAS OSCAR ADOLFO</v>
          </cell>
          <cell r="L564" t="str">
            <v>PUNTILLA VIA A LA PUNTILLA  KM 10</v>
          </cell>
          <cell r="O564" t="str">
            <v>092302</v>
          </cell>
          <cell r="P564" t="str">
            <v>092302</v>
          </cell>
          <cell r="Q564" t="str">
            <v>GUAYAS_SAMBORONDON _PUNTILLA</v>
          </cell>
          <cell r="R564" t="str">
            <v>4821932</v>
          </cell>
          <cell r="W564" t="str">
            <v>1312360652</v>
          </cell>
          <cell r="X564" t="str">
            <v>0983507617-0983507617</v>
          </cell>
          <cell r="AA564">
            <v>44937</v>
          </cell>
          <cell r="AD564">
            <v>1</v>
          </cell>
          <cell r="AE564">
            <v>1</v>
          </cell>
          <cell r="AH564" t="str">
            <v>JUNTO AL KIWY EN BASTAN FINANCIERO REGISTRASE EN GARITA</v>
          </cell>
          <cell r="AI564" t="str">
            <v>DESPACHO</v>
          </cell>
          <cell r="AJ564" t="str">
            <v>Normal</v>
          </cell>
          <cell r="AL564" t="str">
            <v>NO</v>
          </cell>
          <cell r="AN564" t="str">
            <v>MOV onlinevip</v>
          </cell>
          <cell r="AO564" t="str">
            <v>CANAL ONLINE</v>
          </cell>
          <cell r="AP564">
            <v>44937</v>
          </cell>
          <cell r="AR564" t="str">
            <v>MDELIVERY_4821932</v>
          </cell>
          <cell r="AS564">
            <v>328994</v>
          </cell>
          <cell r="AT564" t="str">
            <v>D40</v>
          </cell>
          <cell r="AU564" t="str">
            <v>BTC</v>
          </cell>
          <cell r="AV564">
            <v>1</v>
          </cell>
          <cell r="AW564" t="str">
            <v>PROVINCIAL</v>
          </cell>
          <cell r="AX564" t="str">
            <v>ENTREGADO</v>
          </cell>
          <cell r="AY564" t="str">
            <v>LTE SAMSUNG A13 AZUL: 1 und - sn. 350068480529018</v>
          </cell>
          <cell r="AZ564" t="str">
            <v>TERMINAL</v>
          </cell>
          <cell r="BA564" t="str">
            <v>Validar Biometrico</v>
          </cell>
        </row>
        <row r="565">
          <cell r="A565" t="str">
            <v>4822207</v>
          </cell>
          <cell r="B565" t="str">
            <v>MDELIVERY</v>
          </cell>
          <cell r="C565">
            <v>44937</v>
          </cell>
          <cell r="D565" t="str">
            <v>FLEXNET ECUADOR - MDELIVERY</v>
          </cell>
          <cell r="E565" t="str">
            <v>CALLE 28 DE JUNIO S/N Y GARCIA MORENO ENTRADA LLANO GRANDE</v>
          </cell>
          <cell r="H565" t="str">
            <v>170208</v>
          </cell>
          <cell r="I565" t="str">
            <v>QUITO</v>
          </cell>
          <cell r="J565" t="str">
            <v>PICHINCHA</v>
          </cell>
          <cell r="K565" t="str">
            <v>SILVIA KARINA MORENO DAVILA</v>
          </cell>
          <cell r="L565" t="str">
            <v>ITCHIMBIA CALLE AV GRAN COLOMBIA SN Y YAGUACHI</v>
          </cell>
          <cell r="O565" t="str">
            <v>170403</v>
          </cell>
          <cell r="P565" t="str">
            <v>170403</v>
          </cell>
          <cell r="Q565" t="str">
            <v>PICHINCHA_QUITO_ITCHIMBIA</v>
          </cell>
          <cell r="R565" t="str">
            <v>4822207</v>
          </cell>
          <cell r="W565" t="str">
            <v>1714294053_A1333A1242</v>
          </cell>
          <cell r="X565" t="str">
            <v>0958891876-0958891876</v>
          </cell>
          <cell r="AA565">
            <v>44937</v>
          </cell>
          <cell r="AD565">
            <v>1</v>
          </cell>
          <cell r="AE565">
            <v>1</v>
          </cell>
          <cell r="AH565" t="str">
            <v>BRR EL DORADO TRABAJA EN HOSPITAL EUGENIO ESPEJO EDIF PATRIMONIAL ARAE DE RECAUDACION</v>
          </cell>
          <cell r="AI565" t="str">
            <v>DESPACHO</v>
          </cell>
          <cell r="AJ565" t="str">
            <v>Normal</v>
          </cell>
          <cell r="AL565" t="str">
            <v>NO</v>
          </cell>
          <cell r="AN565" t="str">
            <v>MOV reprocesos</v>
          </cell>
          <cell r="AO565" t="str">
            <v>CANAL ONLINE</v>
          </cell>
          <cell r="AP565">
            <v>44937</v>
          </cell>
          <cell r="AR565" t="str">
            <v>MDELIVERY_4822207</v>
          </cell>
          <cell r="AS565">
            <v>328992</v>
          </cell>
          <cell r="AT565" t="str">
            <v>D40</v>
          </cell>
          <cell r="AU565" t="str">
            <v>BTC</v>
          </cell>
          <cell r="AV565">
            <v>1</v>
          </cell>
          <cell r="AW565" t="str">
            <v>LOCAL</v>
          </cell>
          <cell r="AX565" t="str">
            <v>DEVUELTO</v>
          </cell>
          <cell r="AY565" t="str">
            <v>LTE SAMSUNG A53 5G NEGRO: 1 und - sn. 353842194803589</v>
          </cell>
          <cell r="AZ565" t="str">
            <v>TERMINAL</v>
          </cell>
          <cell r="BA565" t="str">
            <v>Validar Biometrico</v>
          </cell>
        </row>
        <row r="566">
          <cell r="A566" t="str">
            <v>4822367</v>
          </cell>
          <cell r="B566" t="str">
            <v>MDELIVERY</v>
          </cell>
          <cell r="C566">
            <v>44937</v>
          </cell>
          <cell r="D566" t="str">
            <v>FLEXNET ECUADOR - MDELIVERY</v>
          </cell>
          <cell r="E566" t="str">
            <v>CALLE 28 DE JUNIO S/N Y GARCIA MORENO ENTRADA LLANO GRANDE</v>
          </cell>
          <cell r="H566" t="str">
            <v>170208</v>
          </cell>
          <cell r="I566" t="str">
            <v>QUITO</v>
          </cell>
          <cell r="J566" t="str">
            <v>PICHINCHA</v>
          </cell>
          <cell r="K566" t="str">
            <v>MORA PLUAS CECIBEL YADIRA</v>
          </cell>
          <cell r="L566" t="str">
            <v>OFICINA TRAMACO PORTETE</v>
          </cell>
          <cell r="O566" t="str">
            <v>GUAYAQUIL</v>
          </cell>
          <cell r="P566" t="str">
            <v>GUAYAQUIL</v>
          </cell>
          <cell r="Q566" t="str">
            <v>GUAYAS_GUAYAQUIL_</v>
          </cell>
          <cell r="R566" t="str">
            <v>4822367</v>
          </cell>
          <cell r="W566" t="str">
            <v>0918774217</v>
          </cell>
          <cell r="X566" t="str">
            <v>0967819522-0967819522</v>
          </cell>
          <cell r="AA566">
            <v>44937</v>
          </cell>
          <cell r="AD566">
            <v>1</v>
          </cell>
          <cell r="AE566">
            <v>1</v>
          </cell>
          <cell r="AH566" t="str">
            <v/>
          </cell>
          <cell r="AI566" t="str">
            <v>DESPACHO</v>
          </cell>
          <cell r="AJ566" t="str">
            <v>DERIVADO PICK UP</v>
          </cell>
          <cell r="AL566" t="str">
            <v>NO</v>
          </cell>
          <cell r="AN566" t="str">
            <v>MOV onlinevip</v>
          </cell>
          <cell r="AO566" t="str">
            <v>CANAL ONLINE</v>
          </cell>
          <cell r="AP566">
            <v>44937</v>
          </cell>
          <cell r="AR566" t="str">
            <v>MDELIVERY_4822367</v>
          </cell>
          <cell r="AS566">
            <v>329133</v>
          </cell>
          <cell r="AT566" t="str">
            <v>D40</v>
          </cell>
          <cell r="AU566" t="str">
            <v>BTC</v>
          </cell>
          <cell r="AV566">
            <v>1</v>
          </cell>
          <cell r="AW566" t="str">
            <v>PROVINCIAL</v>
          </cell>
          <cell r="AX566" t="str">
            <v>ENTREGADO</v>
          </cell>
          <cell r="AY566" t="str">
            <v>LTE XIAOMI REDMI NOTE 11S AZUL: 1 und - sn. 865954061197028</v>
          </cell>
          <cell r="AZ566" t="str">
            <v>TERMINAL</v>
          </cell>
          <cell r="BA566" t="str">
            <v>Validar Biometrico</v>
          </cell>
        </row>
        <row r="567">
          <cell r="A567" t="str">
            <v>4822803</v>
          </cell>
          <cell r="B567" t="str">
            <v>MDELIVERY</v>
          </cell>
          <cell r="C567">
            <v>44937</v>
          </cell>
          <cell r="D567" t="str">
            <v>FLEXNET ECUADOR - MDELIVERY</v>
          </cell>
          <cell r="E567" t="str">
            <v>CALLE 28 DE JUNIO S/N Y GARCIA MORENO ENTRADA LLANO GRANDE</v>
          </cell>
          <cell r="H567" t="str">
            <v>170208</v>
          </cell>
          <cell r="I567" t="str">
            <v>QUITO</v>
          </cell>
          <cell r="J567" t="str">
            <v>PICHINCHA</v>
          </cell>
          <cell r="K567" t="str">
            <v>YUMBO TANGUILA PASCUAL HIPOLITO</v>
          </cell>
          <cell r="L567" t="str">
            <v>OFICINA TRAMACO SACHA</v>
          </cell>
          <cell r="O567" t="str">
            <v>LA JOYA DE LOS SACHAS</v>
          </cell>
          <cell r="P567" t="str">
            <v>LA JOYA DE LOS SACHAS</v>
          </cell>
          <cell r="Q567" t="str">
            <v>ORELLANA_LA JOYA DE LOS SACHAS_</v>
          </cell>
          <cell r="R567" t="str">
            <v>4822803</v>
          </cell>
          <cell r="W567" t="str">
            <v>1500280498</v>
          </cell>
          <cell r="X567" t="str">
            <v>0939880819-0939880819</v>
          </cell>
          <cell r="AA567">
            <v>44937</v>
          </cell>
          <cell r="AD567">
            <v>1</v>
          </cell>
          <cell r="AE567">
            <v>1</v>
          </cell>
          <cell r="AH567" t="str">
            <v>S1 ENVIADO MS</v>
          </cell>
          <cell r="AI567" t="str">
            <v>DESPACHO</v>
          </cell>
          <cell r="AJ567" t="str">
            <v>DERIVADO PICK UP</v>
          </cell>
          <cell r="AL567" t="str">
            <v>NO</v>
          </cell>
          <cell r="AN567" t="str">
            <v>MOV onlinevip</v>
          </cell>
          <cell r="AO567" t="str">
            <v>CANAL ONLINE</v>
          </cell>
          <cell r="AP567">
            <v>44937</v>
          </cell>
          <cell r="AR567" t="str">
            <v>MDELIVERY_4822803</v>
          </cell>
          <cell r="AS567">
            <v>329123</v>
          </cell>
          <cell r="AT567" t="str">
            <v>D40</v>
          </cell>
          <cell r="AU567" t="str">
            <v>BTC</v>
          </cell>
          <cell r="AV567">
            <v>1</v>
          </cell>
          <cell r="AW567" t="str">
            <v>PROVINCIAL</v>
          </cell>
          <cell r="AX567" t="str">
            <v>ENTREGADO</v>
          </cell>
          <cell r="AY567" t="str">
            <v>LTE XIAOMI REDMI 10C 128GB GRIS: 1 und - sn. 868688062358786</v>
          </cell>
          <cell r="AZ567" t="str">
            <v>TERMINAL</v>
          </cell>
          <cell r="BA567" t="str">
            <v>Validar Biometrico</v>
          </cell>
        </row>
        <row r="568">
          <cell r="A568" t="str">
            <v>4823232</v>
          </cell>
          <cell r="B568" t="str">
            <v>MDELIVERY</v>
          </cell>
          <cell r="C568">
            <v>44937</v>
          </cell>
          <cell r="D568" t="str">
            <v>FLEXNET ECUADOR - MDELIVERY</v>
          </cell>
          <cell r="E568" t="str">
            <v>CALLE 28 DE JUNIO S/N Y GARCIA MORENO ENTRADA LLANO GRANDE</v>
          </cell>
          <cell r="H568" t="str">
            <v>170208</v>
          </cell>
          <cell r="I568" t="str">
            <v>QUITO</v>
          </cell>
          <cell r="J568" t="str">
            <v>PICHINCHA</v>
          </cell>
          <cell r="K568" t="str">
            <v>ANA LICETH ENRIQUEZ CHASILUISA</v>
          </cell>
          <cell r="L568" t="str">
            <v>SAN CAMILO CALLE EUGENIO ESPEJO  SN  Y HUMBERTO ALVARADO</v>
          </cell>
          <cell r="O568" t="str">
            <v>120303</v>
          </cell>
          <cell r="P568" t="str">
            <v>120303</v>
          </cell>
          <cell r="Q568" t="str">
            <v>LOS RIOS_QUEVEDO_SAN CAMILO</v>
          </cell>
          <cell r="R568" t="str">
            <v>4823232</v>
          </cell>
          <cell r="W568" t="str">
            <v>1206430439</v>
          </cell>
          <cell r="X568" t="str">
            <v>0998368888-0998368888</v>
          </cell>
          <cell r="AA568">
            <v>44937</v>
          </cell>
          <cell r="AD568">
            <v>1</v>
          </cell>
          <cell r="AE568">
            <v>1</v>
          </cell>
          <cell r="AH568" t="str">
            <v>FRENTE A LA CLINICA SAN DIEGO EN CASA DE 1 PISO DICE COPIAS  S1 ENVIADO SE</v>
          </cell>
          <cell r="AI568" t="str">
            <v>DESPACHO</v>
          </cell>
          <cell r="AJ568" t="str">
            <v>Normal</v>
          </cell>
          <cell r="AL568" t="str">
            <v>NO</v>
          </cell>
          <cell r="AN568" t="str">
            <v>MOV onlinevip</v>
          </cell>
          <cell r="AO568" t="str">
            <v>CANAL ONLINE</v>
          </cell>
          <cell r="AP568">
            <v>44937</v>
          </cell>
          <cell r="AR568" t="str">
            <v>MDELIVERY_4823232</v>
          </cell>
          <cell r="AS568">
            <v>328997</v>
          </cell>
          <cell r="AT568" t="str">
            <v>D40</v>
          </cell>
          <cell r="AU568" t="str">
            <v>BTC</v>
          </cell>
          <cell r="AV568">
            <v>1</v>
          </cell>
          <cell r="AW568" t="str">
            <v>PROVINCIAL</v>
          </cell>
          <cell r="AX568" t="str">
            <v>ENTREGADO</v>
          </cell>
          <cell r="AY568" t="str">
            <v>LTE SAMSUNG A53 5G NEGRO: 1 und - sn. 353842197623851</v>
          </cell>
          <cell r="AZ568" t="str">
            <v>TERMINAL</v>
          </cell>
          <cell r="BA568" t="str">
            <v>Validar Biometrico</v>
          </cell>
        </row>
        <row r="569">
          <cell r="A569" t="str">
            <v>4823341</v>
          </cell>
          <cell r="B569" t="str">
            <v>MDELIVERY</v>
          </cell>
          <cell r="C569">
            <v>44937</v>
          </cell>
          <cell r="D569" t="str">
            <v>FLEXNET ECUADOR - MDELIVERY</v>
          </cell>
          <cell r="E569" t="str">
            <v>CALLE 28 DE JUNIO S/N Y GARCIA MORENO ENTRADA LLANO GRANDE</v>
          </cell>
          <cell r="H569" t="str">
            <v>170208</v>
          </cell>
          <cell r="I569" t="str">
            <v>QUITO</v>
          </cell>
          <cell r="J569" t="str">
            <v>PICHINCHA</v>
          </cell>
          <cell r="K569" t="str">
            <v>ZAMBRANO CORTEZ EDITA BRICEIDA</v>
          </cell>
          <cell r="L569" t="str">
            <v>FLAVIO ALFARO    CALLE AGUSTIN ZAMBRANO  SN  CALLE AMAZONAS</v>
          </cell>
          <cell r="O569" t="str">
            <v>130716</v>
          </cell>
          <cell r="P569" t="str">
            <v>130716</v>
          </cell>
          <cell r="Q569" t="str">
            <v>MANABI_FLAVIO ALFARO_FLAVIO ALFARO</v>
          </cell>
          <cell r="R569" t="str">
            <v>4823341</v>
          </cell>
          <cell r="W569" t="str">
            <v>1311122905</v>
          </cell>
          <cell r="X569" t="str">
            <v>0984453110-0984453110</v>
          </cell>
          <cell r="AA569">
            <v>44937</v>
          </cell>
          <cell r="AD569">
            <v>1</v>
          </cell>
          <cell r="AE569">
            <v>1</v>
          </cell>
          <cell r="AH569" t="str">
            <v>SECTOR CENTRO  A UNA CUADRA DEL TIA DE FLAVIO ALFARO ENTREGAR EN EL LOCAL DE VENTA DE ZAPATOS NOVEDADES DE TOMAS LOCAL ESQUINERO S1 ENVIADO</v>
          </cell>
          <cell r="AI569" t="str">
            <v>DESPACHO</v>
          </cell>
          <cell r="AJ569" t="str">
            <v>Normal</v>
          </cell>
          <cell r="AL569" t="str">
            <v>NO</v>
          </cell>
          <cell r="AN569" t="str">
            <v>MOV reprocesos</v>
          </cell>
          <cell r="AO569" t="str">
            <v>CANAL ONLINE</v>
          </cell>
          <cell r="AP569">
            <v>44937</v>
          </cell>
          <cell r="AR569" t="str">
            <v>MDELIVERY_4823341</v>
          </cell>
          <cell r="AS569">
            <v>329127</v>
          </cell>
          <cell r="AT569" t="str">
            <v>D40</v>
          </cell>
          <cell r="AU569" t="str">
            <v>BTC</v>
          </cell>
          <cell r="AV569">
            <v>1</v>
          </cell>
          <cell r="AW569" t="str">
            <v>PROVINCIAL</v>
          </cell>
          <cell r="AX569" t="str">
            <v>INCIDENCIA</v>
          </cell>
          <cell r="AY569" t="str">
            <v>LTE XIAOMI REDMI NOTE 11S AZUL: 1 und - sn. 865954061232924</v>
          </cell>
          <cell r="AZ569" t="str">
            <v>TERMINAL</v>
          </cell>
          <cell r="BA569" t="str">
            <v>Validar Biometrico</v>
          </cell>
        </row>
        <row r="570">
          <cell r="A570" t="str">
            <v>4823440</v>
          </cell>
          <cell r="B570" t="str">
            <v>MDELIVERY</v>
          </cell>
          <cell r="C570">
            <v>44937</v>
          </cell>
          <cell r="D570" t="str">
            <v>FLEXNET ECUADOR - MDELIVERY</v>
          </cell>
          <cell r="E570" t="str">
            <v>CALLE 28 DE JUNIO S/N Y GARCIA MORENO ENTRADA LLANO GRANDE</v>
          </cell>
          <cell r="H570" t="str">
            <v>170208</v>
          </cell>
          <cell r="I570" t="str">
            <v>QUITO</v>
          </cell>
          <cell r="J570" t="str">
            <v>PICHINCHA</v>
          </cell>
          <cell r="K570" t="str">
            <v>ROCIO DEL CARMEN CUESTA JIMENEZ</v>
          </cell>
          <cell r="L570" t="str">
            <v>CATAMAYO CALLE OLMEDO SN CALLE 18 DE NOVIEMBRE</v>
          </cell>
          <cell r="O570" t="str">
            <v>110202</v>
          </cell>
          <cell r="P570" t="str">
            <v>110202</v>
          </cell>
          <cell r="Q570" t="str">
            <v>LOJA_CATAMAYO_CATAMAYO</v>
          </cell>
          <cell r="R570" t="str">
            <v>4823440</v>
          </cell>
          <cell r="W570" t="str">
            <v>1103695985_E1133I1122</v>
          </cell>
          <cell r="X570" t="str">
            <v>0985658360-0980091195</v>
          </cell>
          <cell r="AA570">
            <v>44937</v>
          </cell>
          <cell r="AD570">
            <v>1</v>
          </cell>
          <cell r="AE570">
            <v>1</v>
          </cell>
          <cell r="AH570" t="str">
            <v>BARRIO EL PROVENIR ESTA A 2 CASAS DE CEVICHERIA HUAQUILLAS ES UNA CASA 1 PISO COLOR ROSADO CON ROJO PORTON GRIS</v>
          </cell>
          <cell r="AI570" t="str">
            <v>DESPACHO</v>
          </cell>
          <cell r="AJ570" t="str">
            <v>Normal</v>
          </cell>
          <cell r="AL570" t="str">
            <v>NO</v>
          </cell>
          <cell r="AN570" t="str">
            <v>MOV onlinevip</v>
          </cell>
          <cell r="AO570" t="str">
            <v>CANAL ONLINE</v>
          </cell>
          <cell r="AP570">
            <v>44937</v>
          </cell>
          <cell r="AR570" t="str">
            <v>MDELIVERY_4823440</v>
          </cell>
          <cell r="AS570">
            <v>328998</v>
          </cell>
          <cell r="AT570" t="str">
            <v>D40</v>
          </cell>
          <cell r="AU570" t="str">
            <v>BTC</v>
          </cell>
          <cell r="AV570">
            <v>1</v>
          </cell>
          <cell r="AW570" t="str">
            <v>PROVINCIAL</v>
          </cell>
          <cell r="AX570" t="str">
            <v>ENTREGADO</v>
          </cell>
          <cell r="AY570" t="str">
            <v>LTE XIAOMI REDMI NOTE 11 AZUL: 1 und - sn. 869113065807605</v>
          </cell>
          <cell r="AZ570" t="str">
            <v>TERMINAL</v>
          </cell>
          <cell r="BA570" t="str">
            <v>Validar Biometrico</v>
          </cell>
        </row>
        <row r="571">
          <cell r="A571" t="str">
            <v>4823592</v>
          </cell>
          <cell r="B571" t="str">
            <v>MDELIVERY</v>
          </cell>
          <cell r="C571">
            <v>44937</v>
          </cell>
          <cell r="D571" t="str">
            <v>FLEXNET ECUADOR - MDELIVERY</v>
          </cell>
          <cell r="E571" t="str">
            <v>CALLE 28 DE JUNIO S/N Y GARCIA MORENO ENTRADA LLANO GRANDE</v>
          </cell>
          <cell r="H571" t="str">
            <v>170208</v>
          </cell>
          <cell r="I571" t="str">
            <v>QUITO</v>
          </cell>
          <cell r="J571" t="str">
            <v>PICHINCHA</v>
          </cell>
          <cell r="K571" t="str">
            <v>SILVIA LUCIA ANDRADE ANDRADE</v>
          </cell>
          <cell r="L571" t="str">
            <v>TENA CALLE CUENCA SN CALLE TENA</v>
          </cell>
          <cell r="O571" t="str">
            <v>150101</v>
          </cell>
          <cell r="P571" t="str">
            <v>150101</v>
          </cell>
          <cell r="Q571" t="str">
            <v>NAPO_TENA_TENA</v>
          </cell>
          <cell r="R571" t="str">
            <v>4823592</v>
          </cell>
          <cell r="W571" t="str">
            <v>1501107807_v3333v4222</v>
          </cell>
          <cell r="X571" t="str">
            <v>0995307474-0995307474</v>
          </cell>
          <cell r="AA571">
            <v>44937</v>
          </cell>
          <cell r="AD571">
            <v>1</v>
          </cell>
          <cell r="AE571">
            <v>1</v>
          </cell>
          <cell r="AH571" t="str">
            <v>BARRIO SOCOPRON FRENTE A TALLER DE SUELDA AMAZONAS ES UNA CASA 2 PISOS COLOR CELESTE PORTON DE MADERA CAFE HAY QUE LLAMAR A LA TITULAR</v>
          </cell>
          <cell r="AI571" t="str">
            <v>DESPACHO</v>
          </cell>
          <cell r="AJ571" t="str">
            <v>Normal</v>
          </cell>
          <cell r="AL571" t="str">
            <v>NO</v>
          </cell>
          <cell r="AN571" t="str">
            <v>MOV onlinevip</v>
          </cell>
          <cell r="AO571" t="str">
            <v>CANAL ONLINE</v>
          </cell>
          <cell r="AP571">
            <v>44937</v>
          </cell>
          <cell r="AR571" t="str">
            <v>MDELIVERY_4823592</v>
          </cell>
          <cell r="AS571">
            <v>329000</v>
          </cell>
          <cell r="AT571" t="str">
            <v>D40</v>
          </cell>
          <cell r="AU571" t="str">
            <v>BTC</v>
          </cell>
          <cell r="AV571">
            <v>1</v>
          </cell>
          <cell r="AW571" t="str">
            <v>PROVINCIAL</v>
          </cell>
          <cell r="AX571" t="str">
            <v>ENTREGADO</v>
          </cell>
          <cell r="AY571" t="str">
            <v>LTE XIAOMI REDMI NOTE 11S AZUL: 1 und - sn. 865954061873925</v>
          </cell>
          <cell r="AZ571" t="str">
            <v>TERMINAL</v>
          </cell>
          <cell r="BA571" t="str">
            <v>Validar Biometrico</v>
          </cell>
        </row>
        <row r="572">
          <cell r="A572" t="str">
            <v>4823829</v>
          </cell>
          <cell r="B572" t="str">
            <v>MDELIVERY</v>
          </cell>
          <cell r="C572">
            <v>44937</v>
          </cell>
          <cell r="D572" t="str">
            <v>FLEXNET ECUADOR - MDELIVERY</v>
          </cell>
          <cell r="E572" t="str">
            <v>CALLE 28 DE JUNIO S/N Y GARCIA MORENO ENTRADA LLANO GRANDE</v>
          </cell>
          <cell r="H572" t="str">
            <v>170208</v>
          </cell>
          <cell r="I572" t="str">
            <v>QUITO</v>
          </cell>
          <cell r="J572" t="str">
            <v>PICHINCHA</v>
          </cell>
          <cell r="K572" t="str">
            <v>TULMO TULMO MARCO ANTONIO</v>
          </cell>
          <cell r="L572" t="str">
            <v>PUEMBO CALLE 24 DE MAYO SN CALLE CESAR MORA</v>
          </cell>
          <cell r="O572" t="str">
            <v>170905</v>
          </cell>
          <cell r="P572" t="str">
            <v>170905</v>
          </cell>
          <cell r="Q572" t="str">
            <v>PICHINCHA_QUITO_PUEMBO</v>
          </cell>
          <cell r="R572" t="str">
            <v>4823829</v>
          </cell>
          <cell r="W572" t="str">
            <v>1711915957</v>
          </cell>
          <cell r="X572" t="str">
            <v>0995106640-0995106640</v>
          </cell>
          <cell r="AA572">
            <v>44937</v>
          </cell>
          <cell r="AD572">
            <v>1</v>
          </cell>
          <cell r="AE572">
            <v>1</v>
          </cell>
          <cell r="AH572" t="str">
            <v>FRENTE A DISTRIBUIDORA DE POLLOS SELECTA ENTREGA EN EL CLUB DE KARATE DO MARQUIUS</v>
          </cell>
          <cell r="AI572" t="str">
            <v>DESPACHO</v>
          </cell>
          <cell r="AJ572" t="str">
            <v>Normal</v>
          </cell>
          <cell r="AL572" t="str">
            <v>NO</v>
          </cell>
          <cell r="AN572" t="str">
            <v>MOV onlinevip</v>
          </cell>
          <cell r="AO572" t="str">
            <v>CANAL ONLINE</v>
          </cell>
          <cell r="AP572">
            <v>44937</v>
          </cell>
          <cell r="AR572" t="str">
            <v>MDELIVERY_4823829</v>
          </cell>
          <cell r="AS572">
            <v>329011</v>
          </cell>
          <cell r="AT572" t="str">
            <v>D40</v>
          </cell>
          <cell r="AU572" t="str">
            <v>BTC</v>
          </cell>
          <cell r="AV572">
            <v>1</v>
          </cell>
          <cell r="AW572" t="str">
            <v>LOCAL</v>
          </cell>
          <cell r="AX572" t="str">
            <v>ENTREGADO</v>
          </cell>
          <cell r="AY572" t="str">
            <v>LTE HONOR X7 SILVER: 1 und - sn. 869937050690810</v>
          </cell>
          <cell r="AZ572" t="str">
            <v>TERMINAL</v>
          </cell>
          <cell r="BA572" t="str">
            <v>Validar Biometrico</v>
          </cell>
        </row>
        <row r="573">
          <cell r="A573" t="str">
            <v>4823980</v>
          </cell>
          <cell r="B573" t="str">
            <v>MDELIVERY</v>
          </cell>
          <cell r="C573">
            <v>44937</v>
          </cell>
          <cell r="D573" t="str">
            <v>FLEXNET ECUADOR - MDELIVERY</v>
          </cell>
          <cell r="E573" t="str">
            <v>CALLE 28 DE JUNIO S/N Y GARCIA MORENO ENTRADA LLANO GRANDE</v>
          </cell>
          <cell r="H573" t="str">
            <v>170208</v>
          </cell>
          <cell r="I573" t="str">
            <v>QUITO</v>
          </cell>
          <cell r="J573" t="str">
            <v>PICHINCHA</v>
          </cell>
          <cell r="K573" t="str">
            <v>CORTEZ ORTEGA FADUA RUTH</v>
          </cell>
          <cell r="L573" t="str">
            <v>LA AURORA URB VILLA CLUB  ETAPA COSMOS  MZ 7 VILLA 11</v>
          </cell>
          <cell r="O573" t="str">
            <v>091910</v>
          </cell>
          <cell r="P573" t="str">
            <v>091910</v>
          </cell>
          <cell r="Q573" t="str">
            <v>GUAYAS_DAULE _LA AURORA</v>
          </cell>
          <cell r="R573" t="str">
            <v>4823980</v>
          </cell>
          <cell r="W573" t="str">
            <v>1705142451</v>
          </cell>
          <cell r="X573" t="str">
            <v>0989531616-0985939764</v>
          </cell>
          <cell r="AA573">
            <v>44937</v>
          </cell>
          <cell r="AD573">
            <v>1</v>
          </cell>
          <cell r="AE573">
            <v>1</v>
          </cell>
          <cell r="AH573" t="str">
            <v>INGRESANDO POR LA PIAZA DIAGONAL AL COLEGIO EDUCA MUNDO</v>
          </cell>
          <cell r="AI573" t="str">
            <v>DESPACHO</v>
          </cell>
          <cell r="AJ573" t="str">
            <v>DERIVADO PICK UP</v>
          </cell>
          <cell r="AL573" t="str">
            <v>NO</v>
          </cell>
          <cell r="AN573" t="str">
            <v>MOV onlinevip</v>
          </cell>
          <cell r="AO573" t="str">
            <v>CANAL ONLINE</v>
          </cell>
          <cell r="AP573">
            <v>44937</v>
          </cell>
          <cell r="AR573" t="str">
            <v>MDELIVERY_4823980</v>
          </cell>
          <cell r="AS573">
            <v>329005</v>
          </cell>
          <cell r="AT573" t="str">
            <v>D40</v>
          </cell>
          <cell r="AU573" t="str">
            <v>BTC</v>
          </cell>
          <cell r="AV573">
            <v>1</v>
          </cell>
          <cell r="AW573" t="str">
            <v>PROVINCIAL</v>
          </cell>
          <cell r="AX573" t="str">
            <v>DEVOLUCION_EN_PROCESO</v>
          </cell>
          <cell r="AY573" t="str">
            <v>LTE XIAOMI REDMI NOTE 11S AZUL: 1 und - sn. 865954061252385</v>
          </cell>
          <cell r="AZ573" t="str">
            <v>TERMINAL</v>
          </cell>
          <cell r="BA573" t="str">
            <v>Validar Biometrico</v>
          </cell>
        </row>
        <row r="574">
          <cell r="A574" t="str">
            <v>4823989</v>
          </cell>
          <cell r="B574" t="str">
            <v>MDELIVERY</v>
          </cell>
          <cell r="C574">
            <v>44937</v>
          </cell>
          <cell r="D574" t="str">
            <v>FLEXNET ECUADOR - MDELIVERY</v>
          </cell>
          <cell r="E574" t="str">
            <v>CALLE 28 DE JUNIO S/N Y GARCIA MORENO ENTRADA LLANO GRANDE</v>
          </cell>
          <cell r="H574" t="str">
            <v>170208</v>
          </cell>
          <cell r="I574" t="str">
            <v>QUITO</v>
          </cell>
          <cell r="J574" t="str">
            <v>PICHINCHA</v>
          </cell>
          <cell r="K574" t="str">
            <v>JERSON ALEXANDER PILLAJO QUISHPE</v>
          </cell>
          <cell r="L574" t="str">
            <v>NAYON CALLE QUITO  OE1 72  CALLE SEGUNDO CORELLA</v>
          </cell>
          <cell r="O574" t="str">
            <v>170530</v>
          </cell>
          <cell r="P574" t="str">
            <v>170530</v>
          </cell>
          <cell r="Q574" t="str">
            <v>PICHINCHA_QUITO_NAYON</v>
          </cell>
          <cell r="R574" t="str">
            <v>4823989</v>
          </cell>
          <cell r="W574" t="str">
            <v>1717056533</v>
          </cell>
          <cell r="X574" t="str">
            <v>0987465181-0987465181</v>
          </cell>
          <cell r="AA574">
            <v>44937</v>
          </cell>
          <cell r="AD574">
            <v>1</v>
          </cell>
          <cell r="AE574">
            <v>1</v>
          </cell>
          <cell r="AH574" t="str">
            <v>EN FONDA NAYON ATENCION AL CLIENTE</v>
          </cell>
          <cell r="AI574" t="str">
            <v>DESPACHO</v>
          </cell>
          <cell r="AJ574" t="str">
            <v>Normal</v>
          </cell>
          <cell r="AL574" t="str">
            <v>NO</v>
          </cell>
          <cell r="AN574" t="str">
            <v>MOV onlinevip</v>
          </cell>
          <cell r="AO574" t="str">
            <v>CANAL ONLINE</v>
          </cell>
          <cell r="AP574">
            <v>44937</v>
          </cell>
          <cell r="AR574" t="str">
            <v>MDELIVERY_4823989</v>
          </cell>
          <cell r="AS574">
            <v>329120</v>
          </cell>
          <cell r="AT574" t="str">
            <v>D40</v>
          </cell>
          <cell r="AU574" t="str">
            <v>BTC</v>
          </cell>
          <cell r="AV574">
            <v>1</v>
          </cell>
          <cell r="AW574" t="str">
            <v>LOCAL</v>
          </cell>
          <cell r="AX574" t="str">
            <v>ENTREGADO</v>
          </cell>
          <cell r="AY574" t="str">
            <v>LTE XIAOMI REDMI NOTE 11 AZUL: 1 und - sn. 869113065590680</v>
          </cell>
          <cell r="AZ574" t="str">
            <v>TERMINAL</v>
          </cell>
          <cell r="BA574" t="str">
            <v>Validar Biometrico</v>
          </cell>
        </row>
        <row r="575">
          <cell r="A575" t="str">
            <v>4824121</v>
          </cell>
          <cell r="B575" t="str">
            <v>MDELIVERY</v>
          </cell>
          <cell r="C575">
            <v>44937</v>
          </cell>
          <cell r="D575" t="str">
            <v>FLEXNET ECUADOR - MDELIVERY</v>
          </cell>
          <cell r="E575" t="str">
            <v>CALLE 28 DE JUNIO S/N Y GARCIA MORENO ENTRADA LLANO GRANDE</v>
          </cell>
          <cell r="H575" t="str">
            <v>170208</v>
          </cell>
          <cell r="I575" t="str">
            <v>QUITO</v>
          </cell>
          <cell r="J575" t="str">
            <v>PICHINCHA</v>
          </cell>
          <cell r="K575" t="str">
            <v>ROBERTO CRISTHIAN ASCENCIO VICTORES</v>
          </cell>
          <cell r="L575" t="str">
            <v>TARQUI CIUDADELA FLORIDA NORTE  MZ 5 VILLA 7</v>
          </cell>
          <cell r="O575" t="str">
            <v>090605</v>
          </cell>
          <cell r="P575" t="str">
            <v>090605</v>
          </cell>
          <cell r="Q575" t="str">
            <v>GUAYAS_GUAYAQUIL_TARQUI</v>
          </cell>
          <cell r="R575" t="str">
            <v>4824121</v>
          </cell>
          <cell r="W575" t="str">
            <v>0930981691</v>
          </cell>
          <cell r="X575" t="str">
            <v>0958732311-0958732311</v>
          </cell>
          <cell r="AA575">
            <v>44937</v>
          </cell>
          <cell r="AD575">
            <v>1</v>
          </cell>
          <cell r="AE575">
            <v>1</v>
          </cell>
          <cell r="AH575" t="str">
            <v>EN CASA DE 1 PISO BEIGH CON REJAS BLANCAS A 2 CASAS DE UN BAZAR</v>
          </cell>
          <cell r="AI575" t="str">
            <v>DESPACHO</v>
          </cell>
          <cell r="AJ575" t="str">
            <v>Normal</v>
          </cell>
          <cell r="AL575" t="str">
            <v>NO</v>
          </cell>
          <cell r="AN575" t="str">
            <v>MOV productovip</v>
          </cell>
          <cell r="AO575" t="str">
            <v>CANAL ONLINE</v>
          </cell>
          <cell r="AP575">
            <v>44937</v>
          </cell>
          <cell r="AR575" t="str">
            <v>MDELIVERY_4824121</v>
          </cell>
          <cell r="AS575">
            <v>329124</v>
          </cell>
          <cell r="AT575" t="str">
            <v>D40</v>
          </cell>
          <cell r="AU575" t="str">
            <v>BTC</v>
          </cell>
          <cell r="AV575">
            <v>2</v>
          </cell>
          <cell r="AW575" t="str">
            <v>LOCAL</v>
          </cell>
          <cell r="AX575" t="str">
            <v>ENTREGADO</v>
          </cell>
          <cell r="AY575" t="str">
            <v>LTE XIAOMI REDMI NOTE 11 AZUL: 1 und - sn. 869113062622288 / HALFSIM MOVISTAR: 1 und - sn. 8959300520560984000</v>
          </cell>
          <cell r="AZ575" t="str">
            <v>SIMCARD / TERMINAL</v>
          </cell>
          <cell r="BA575" t="str">
            <v>Validar Biometrico</v>
          </cell>
        </row>
        <row r="576">
          <cell r="A576" t="str">
            <v>4824149</v>
          </cell>
          <cell r="B576" t="str">
            <v>MDELIVERY</v>
          </cell>
          <cell r="C576">
            <v>44937</v>
          </cell>
          <cell r="D576" t="str">
            <v>FLEXNET ECUADOR - MDELIVERY</v>
          </cell>
          <cell r="E576" t="str">
            <v>CALLE 28 DE JUNIO S/N Y GARCIA MORENO ENTRADA LLANO GRANDE</v>
          </cell>
          <cell r="H576" t="str">
            <v>170208</v>
          </cell>
          <cell r="I576" t="str">
            <v>QUITO</v>
          </cell>
          <cell r="J576" t="str">
            <v>PICHINCHA</v>
          </cell>
          <cell r="K576" t="str">
            <v>CARLOS JAVIER TIPANTASI PINCAY</v>
          </cell>
          <cell r="L576" t="str">
            <v>OFICINA TRAMACO PORTETE</v>
          </cell>
          <cell r="O576" t="str">
            <v>GUAYAQUIL</v>
          </cell>
          <cell r="P576" t="str">
            <v>GUAYAQUIL</v>
          </cell>
          <cell r="Q576" t="str">
            <v>GUAYAS_GUAYAQUIL_</v>
          </cell>
          <cell r="R576" t="str">
            <v>4824149</v>
          </cell>
          <cell r="W576" t="str">
            <v>0922074414_ V3333V2222</v>
          </cell>
          <cell r="X576" t="str">
            <v>0986657490-0939945226</v>
          </cell>
          <cell r="AA576">
            <v>44937</v>
          </cell>
          <cell r="AD576">
            <v>1</v>
          </cell>
          <cell r="AE576">
            <v>1</v>
          </cell>
          <cell r="AH576" t="str">
            <v/>
          </cell>
          <cell r="AI576" t="str">
            <v>DESPACHO</v>
          </cell>
          <cell r="AJ576" t="str">
            <v>DERIVADO PICK UP</v>
          </cell>
          <cell r="AL576" t="str">
            <v>NO</v>
          </cell>
          <cell r="AN576" t="str">
            <v>MOV productovip</v>
          </cell>
          <cell r="AO576" t="str">
            <v>CANAL ONLINE</v>
          </cell>
          <cell r="AP576">
            <v>44937</v>
          </cell>
          <cell r="AR576" t="str">
            <v>MDELIVERY_4824149</v>
          </cell>
          <cell r="AS576">
            <v>329010</v>
          </cell>
          <cell r="AT576" t="str">
            <v>D40</v>
          </cell>
          <cell r="AU576" t="str">
            <v>BTC</v>
          </cell>
          <cell r="AV576">
            <v>2</v>
          </cell>
          <cell r="AW576" t="str">
            <v>PROVINCIAL</v>
          </cell>
          <cell r="AX576" t="str">
            <v>ENTREGADO</v>
          </cell>
          <cell r="AY576" t="str">
            <v>LTE NOKIA G21 AZUL: 1 und - sn. 355108340318841 / HALFSIM MOVISTAR: 1 und - sn. 8959300520560980222</v>
          </cell>
          <cell r="AZ576" t="str">
            <v>SIMCARD / TERMINAL</v>
          </cell>
          <cell r="BA576" t="str">
            <v>Validar Biometrico</v>
          </cell>
        </row>
        <row r="577">
          <cell r="A577" t="str">
            <v>4824239</v>
          </cell>
          <cell r="B577" t="str">
            <v>MDELIVERY</v>
          </cell>
          <cell r="C577">
            <v>44937</v>
          </cell>
          <cell r="D577" t="str">
            <v>FLEXNET ECUADOR - MDELIVERY</v>
          </cell>
          <cell r="E577" t="str">
            <v>CALLE 28 DE JUNIO S/N Y GARCIA MORENO ENTRADA LLANO GRANDE</v>
          </cell>
          <cell r="H577" t="str">
            <v>170208</v>
          </cell>
          <cell r="I577" t="str">
            <v>QUITO</v>
          </cell>
          <cell r="J577" t="str">
            <v>PICHINCHA</v>
          </cell>
          <cell r="K577" t="str">
            <v>GUALLICHICO LOACHAMIN RONNY JAVIER</v>
          </cell>
          <cell r="L577" t="str">
            <v>SANGOLQUI CALLE 11  SN  Y CARANQUIS</v>
          </cell>
          <cell r="O577" t="str">
            <v>171101</v>
          </cell>
          <cell r="P577" t="str">
            <v>171101</v>
          </cell>
          <cell r="Q577" t="str">
            <v>PICHINCHA_RUMINAHUI_SANGOLQUI</v>
          </cell>
          <cell r="R577" t="str">
            <v>4824239</v>
          </cell>
          <cell r="W577" t="str">
            <v>1726666421</v>
          </cell>
          <cell r="X577" t="str">
            <v>0979376325-0979376325</v>
          </cell>
          <cell r="AA577">
            <v>44937</v>
          </cell>
          <cell r="AD577">
            <v>1</v>
          </cell>
          <cell r="AE577">
            <v>1</v>
          </cell>
          <cell r="AH577" t="str">
            <v>A UNA CDRA DE MERCANTIL OSILANDIA CASA DE 2 PISOS GRIS CON ROJO EN LOS ALTOS DE UNA TIENDA  S1 ENVIADO MS</v>
          </cell>
          <cell r="AI577" t="str">
            <v>DESPACHO</v>
          </cell>
          <cell r="AJ577" t="str">
            <v>Normal</v>
          </cell>
          <cell r="AL577" t="str">
            <v>NO</v>
          </cell>
          <cell r="AN577" t="str">
            <v>MOV onlinevip</v>
          </cell>
          <cell r="AO577" t="str">
            <v>CANAL ONLINE</v>
          </cell>
          <cell r="AP577">
            <v>44937</v>
          </cell>
          <cell r="AR577" t="str">
            <v>MDELIVERY_4824239</v>
          </cell>
          <cell r="AS577">
            <v>329130</v>
          </cell>
          <cell r="AT577" t="str">
            <v>D40</v>
          </cell>
          <cell r="AU577" t="str">
            <v>BTC</v>
          </cell>
          <cell r="AV577">
            <v>1</v>
          </cell>
          <cell r="AW577" t="str">
            <v>LOCAL</v>
          </cell>
          <cell r="AX577" t="str">
            <v>ENTREGADO</v>
          </cell>
          <cell r="AY577" t="str">
            <v>LTE XIAOMI REDMI 10A 64GB SILVER: 1 und - sn. 863696062578167</v>
          </cell>
          <cell r="AZ577" t="str">
            <v>TERMINAL</v>
          </cell>
          <cell r="BA577" t="str">
            <v>Validar Biometrico</v>
          </cell>
        </row>
        <row r="578">
          <cell r="A578" t="str">
            <v>4824242</v>
          </cell>
          <cell r="B578" t="str">
            <v>MDELIVERY</v>
          </cell>
          <cell r="C578">
            <v>44937</v>
          </cell>
          <cell r="D578" t="str">
            <v>FLEXNET ECUADOR - MDELIVERY</v>
          </cell>
          <cell r="E578" t="str">
            <v>CALLE 28 DE JUNIO S/N Y GARCIA MORENO ENTRADA LLANO GRANDE</v>
          </cell>
          <cell r="H578" t="str">
            <v>170208</v>
          </cell>
          <cell r="I578" t="str">
            <v>QUITO</v>
          </cell>
          <cell r="J578" t="str">
            <v>PICHINCHA</v>
          </cell>
          <cell r="K578" t="str">
            <v>DORA CAROLINA CADENA PEREZ</v>
          </cell>
          <cell r="L578" t="str">
            <v>INAQUITO AV DE LA REPUBLICA  OE3 431  Y MANOSCA</v>
          </cell>
          <cell r="O578" t="str">
            <v>170508</v>
          </cell>
          <cell r="P578" t="str">
            <v>170508</v>
          </cell>
          <cell r="Q578" t="str">
            <v>PICHINCHA_QUITO_INAQUITO</v>
          </cell>
          <cell r="R578" t="str">
            <v>4824242</v>
          </cell>
          <cell r="W578" t="str">
            <v>1712515541_E3343V2222</v>
          </cell>
          <cell r="X578" t="str">
            <v>0992717850-0992717850</v>
          </cell>
          <cell r="AA578">
            <v>44937</v>
          </cell>
          <cell r="AD578">
            <v>1</v>
          </cell>
          <cell r="AE578">
            <v>1</v>
          </cell>
          <cell r="AH578" t="str">
            <v>LIBERIA STUDIUM DIAGONAL DIAGONAL A MOVISTAR</v>
          </cell>
          <cell r="AI578" t="str">
            <v>DESPACHO</v>
          </cell>
          <cell r="AJ578" t="str">
            <v>Normal</v>
          </cell>
          <cell r="AL578" t="str">
            <v>NO</v>
          </cell>
          <cell r="AN578" t="str">
            <v>MOV onlinevip</v>
          </cell>
          <cell r="AO578" t="str">
            <v>CANAL ONLINE</v>
          </cell>
          <cell r="AP578">
            <v>44937</v>
          </cell>
          <cell r="AR578" t="str">
            <v>MDELIVERY_4824242</v>
          </cell>
          <cell r="AS578">
            <v>329134</v>
          </cell>
          <cell r="AT578" t="str">
            <v>D40</v>
          </cell>
          <cell r="AU578" t="str">
            <v>BTC</v>
          </cell>
          <cell r="AV578">
            <v>1</v>
          </cell>
          <cell r="AW578" t="str">
            <v>LOCAL</v>
          </cell>
          <cell r="AX578" t="str">
            <v>ENTREGADO</v>
          </cell>
          <cell r="AY578" t="str">
            <v>LTE SAMSUNG A23 NEGRO: 1 und - sn. 356795950864392</v>
          </cell>
          <cell r="AZ578" t="str">
            <v>TERMINAL</v>
          </cell>
          <cell r="BA578" t="str">
            <v>Validar Biometrico</v>
          </cell>
        </row>
        <row r="579">
          <cell r="A579" t="str">
            <v>4824330</v>
          </cell>
          <cell r="B579" t="str">
            <v>MDELIVERY</v>
          </cell>
          <cell r="C579">
            <v>44937</v>
          </cell>
          <cell r="D579" t="str">
            <v>FLEXNET ECUADOR - MDELIVERY</v>
          </cell>
          <cell r="E579" t="str">
            <v>CALLE 28 DE JUNIO S/N Y GARCIA MORENO ENTRADA LLANO GRANDE</v>
          </cell>
          <cell r="H579" t="str">
            <v>170208</v>
          </cell>
          <cell r="I579" t="str">
            <v>QUITO</v>
          </cell>
          <cell r="J579" t="str">
            <v>PICHINCHA</v>
          </cell>
          <cell r="K579" t="str">
            <v>YOCONDA ELIZABETH SANCHEZ BARAHONA</v>
          </cell>
          <cell r="L579" t="str">
            <v>SALITRE AV BERNAZA  SN  Y CALLE 2DA</v>
          </cell>
          <cell r="O579" t="str">
            <v>092002</v>
          </cell>
          <cell r="P579" t="str">
            <v>092002</v>
          </cell>
          <cell r="Q579" t="str">
            <v>GUAYAS_SALITRE_SALITRE</v>
          </cell>
          <cell r="R579" t="str">
            <v>4824330</v>
          </cell>
          <cell r="W579" t="str">
            <v>0911623189</v>
          </cell>
          <cell r="X579" t="str">
            <v>0960161188-0046061197</v>
          </cell>
          <cell r="AA579">
            <v>44937</v>
          </cell>
          <cell r="AD579">
            <v>1</v>
          </cell>
          <cell r="AE579">
            <v>1</v>
          </cell>
          <cell r="AH579" t="str">
            <v>EN CASA DE 1 PLANTA SALMON DIAGONAL A DISTRIBUIDOR FERRETERIA MORENO</v>
          </cell>
          <cell r="AI579" t="str">
            <v>DESPACHO</v>
          </cell>
          <cell r="AJ579" t="str">
            <v>Normal</v>
          </cell>
          <cell r="AL579" t="str">
            <v>NO</v>
          </cell>
          <cell r="AN579" t="str">
            <v>MOV productovip</v>
          </cell>
          <cell r="AO579" t="str">
            <v>CANAL ONLINE</v>
          </cell>
          <cell r="AP579">
            <v>44937</v>
          </cell>
          <cell r="AR579" t="str">
            <v>MDELIVERY_4824330</v>
          </cell>
          <cell r="AS579">
            <v>329007</v>
          </cell>
          <cell r="AT579" t="str">
            <v>D40</v>
          </cell>
          <cell r="AU579" t="str">
            <v>BTC</v>
          </cell>
          <cell r="AV579">
            <v>1</v>
          </cell>
          <cell r="AW579" t="str">
            <v>PROVINCIAL</v>
          </cell>
          <cell r="AX579" t="str">
            <v>ENTREGADO</v>
          </cell>
          <cell r="AY579" t="str">
            <v>HALFSIM MOVISTAR: 1 und - sn. 8959300520560980255</v>
          </cell>
          <cell r="AZ579" t="str">
            <v>SIMCARD</v>
          </cell>
          <cell r="BA579" t="str">
            <v/>
          </cell>
        </row>
        <row r="580">
          <cell r="A580" t="str">
            <v>4824366</v>
          </cell>
          <cell r="B580" t="str">
            <v>MDELIVERY</v>
          </cell>
          <cell r="C580">
            <v>44937</v>
          </cell>
          <cell r="D580" t="str">
            <v>FLEXNET ECUADOR - MDELIVERY</v>
          </cell>
          <cell r="E580" t="str">
            <v>CALLE 28 DE JUNIO S/N Y GARCIA MORENO ENTRADA LLANO GRANDE</v>
          </cell>
          <cell r="H580" t="str">
            <v>170208</v>
          </cell>
          <cell r="I580" t="str">
            <v>QUITO</v>
          </cell>
          <cell r="J580" t="str">
            <v>PICHINCHA</v>
          </cell>
          <cell r="K580" t="str">
            <v>NATHALY POLETH VIVERO SIMISTERRA</v>
          </cell>
          <cell r="L580" t="str">
            <v>VUELTA LARGA CALLE A  SN  Y AV DEL EJERCITO</v>
          </cell>
          <cell r="O580" t="str">
            <v>080118</v>
          </cell>
          <cell r="P580" t="str">
            <v>080118</v>
          </cell>
          <cell r="Q580" t="str">
            <v>ESMERALDAS_ESMERALDAS_VUELTA LARGA</v>
          </cell>
          <cell r="R580" t="str">
            <v>4824366</v>
          </cell>
          <cell r="W580" t="str">
            <v>0805164779_E3333I2242</v>
          </cell>
          <cell r="X580" t="str">
            <v>0994911424-0967597129</v>
          </cell>
          <cell r="AA580">
            <v>44937</v>
          </cell>
          <cell r="AD580">
            <v>1</v>
          </cell>
          <cell r="AE580">
            <v>1</v>
          </cell>
          <cell r="AH580" t="str">
            <v>SAN RAFAEL FRENTE AL HOSPITAL DEL SUR ENTREGA EN COMEDOR AMPARITO</v>
          </cell>
          <cell r="AI580" t="str">
            <v>DESPACHO</v>
          </cell>
          <cell r="AJ580" t="str">
            <v>Normal</v>
          </cell>
          <cell r="AL580" t="str">
            <v>NO</v>
          </cell>
          <cell r="AN580" t="str">
            <v>MOV productovip</v>
          </cell>
          <cell r="AO580" t="str">
            <v>CANAL ONLINE</v>
          </cell>
          <cell r="AP580">
            <v>44937</v>
          </cell>
          <cell r="AR580" t="str">
            <v>MDELIVERY_4824366</v>
          </cell>
          <cell r="AS580">
            <v>329129</v>
          </cell>
          <cell r="AT580" t="str">
            <v>D40</v>
          </cell>
          <cell r="AU580" t="str">
            <v>BTC</v>
          </cell>
          <cell r="AV580">
            <v>2</v>
          </cell>
          <cell r="AW580" t="str">
            <v>PROVINCIAL</v>
          </cell>
          <cell r="AX580" t="str">
            <v>ENTREGADO</v>
          </cell>
          <cell r="AY580" t="str">
            <v>LTE HONOR X6 NEGRO: 1 und - sn. 862800060803814 / HALFSIM MOVISTAR: 1 und - sn. 8959300520560983770</v>
          </cell>
          <cell r="AZ580" t="str">
            <v>SIMCARD / TERMINAL</v>
          </cell>
          <cell r="BA580" t="str">
            <v>Validar Biometrico</v>
          </cell>
        </row>
        <row r="581">
          <cell r="A581" t="str">
            <v>4824379</v>
          </cell>
          <cell r="B581" t="str">
            <v>MDELIVERY</v>
          </cell>
          <cell r="C581">
            <v>44937</v>
          </cell>
          <cell r="D581" t="str">
            <v>FLEXNET ECUADOR - MDELIVERY</v>
          </cell>
          <cell r="E581" t="str">
            <v>CALLE 28 DE JUNIO S/N Y GARCIA MORENO ENTRADA LLANO GRANDE</v>
          </cell>
          <cell r="H581" t="str">
            <v>170208</v>
          </cell>
          <cell r="I581" t="str">
            <v>QUITO</v>
          </cell>
          <cell r="J581" t="str">
            <v>PICHINCHA</v>
          </cell>
          <cell r="K581" t="str">
            <v>JESSICA ISABEL OCAÑA LOPEZ</v>
          </cell>
          <cell r="L581" t="str">
            <v>LA MARISCAL AV RIO AMAZONAS  SN  Y LA NINA</v>
          </cell>
          <cell r="O581" t="str">
            <v>170522</v>
          </cell>
          <cell r="P581" t="str">
            <v>170522</v>
          </cell>
          <cell r="Q581" t="str">
            <v>PICHINCHA_QUITO_LA MARISCAL</v>
          </cell>
          <cell r="R581" t="str">
            <v>4824379</v>
          </cell>
          <cell r="W581" t="str">
            <v>1724994817_E1333I1122</v>
          </cell>
          <cell r="X581" t="str">
            <v>0998048090-</v>
          </cell>
          <cell r="AA581">
            <v>44937</v>
          </cell>
          <cell r="AD581">
            <v>1</v>
          </cell>
          <cell r="AE581">
            <v>1</v>
          </cell>
          <cell r="AH581" t="str">
            <v>EN BAXTER DIAGONAL A LA EMBAPADA DE EPANA</v>
          </cell>
          <cell r="AI581" t="str">
            <v>DESPACHO</v>
          </cell>
          <cell r="AJ581" t="str">
            <v>Normal</v>
          </cell>
          <cell r="AL581" t="str">
            <v>NO</v>
          </cell>
          <cell r="AN581" t="str">
            <v>MOV_tecnocom_credito_directo</v>
          </cell>
          <cell r="AO581" t="str">
            <v>CANAL ONLINE</v>
          </cell>
          <cell r="AP581">
            <v>44937</v>
          </cell>
          <cell r="AR581" t="str">
            <v>MDELIVERY_4824379</v>
          </cell>
          <cell r="AS581">
            <v>329017</v>
          </cell>
          <cell r="AT581" t="str">
            <v>D40</v>
          </cell>
          <cell r="AU581" t="str">
            <v>BTC</v>
          </cell>
          <cell r="AV581">
            <v>1</v>
          </cell>
          <cell r="AW581" t="str">
            <v>LOCAL</v>
          </cell>
          <cell r="AX581" t="str">
            <v>ENTREGADO</v>
          </cell>
          <cell r="AY581" t="str">
            <v>LTE MOTO G22 NEGRO: 1 und - sn. 359694275281274</v>
          </cell>
          <cell r="AZ581" t="str">
            <v>TERMINAL</v>
          </cell>
          <cell r="BA581" t="str">
            <v>Validar Biometrico</v>
          </cell>
        </row>
        <row r="582">
          <cell r="A582" t="str">
            <v>4824397</v>
          </cell>
          <cell r="B582" t="str">
            <v>MDELIVERY</v>
          </cell>
          <cell r="C582">
            <v>44937</v>
          </cell>
          <cell r="D582" t="str">
            <v>FLEXNET ECUADOR - MDELIVERY</v>
          </cell>
          <cell r="E582" t="str">
            <v>CALLE 28 DE JUNIO S/N Y GARCIA MORENO ENTRADA LLANO GRANDE</v>
          </cell>
          <cell r="H582" t="str">
            <v>170208</v>
          </cell>
          <cell r="I582" t="str">
            <v>QUITO</v>
          </cell>
          <cell r="J582" t="str">
            <v>PICHINCHA</v>
          </cell>
          <cell r="K582" t="str">
            <v>Moises Santiago Marcillo Gomez</v>
          </cell>
          <cell r="L582" t="str">
            <v>KENNEDY  AV EL MORLAN  N49 110  Y CUCARDAS</v>
          </cell>
          <cell r="O582" t="str">
            <v>170502</v>
          </cell>
          <cell r="P582" t="str">
            <v>170502</v>
          </cell>
          <cell r="Q582" t="str">
            <v>PICHINCHA_QUITO_KENNEDY</v>
          </cell>
          <cell r="R582" t="str">
            <v>4824397</v>
          </cell>
          <cell r="W582" t="str">
            <v>1717723306</v>
          </cell>
          <cell r="X582" t="str">
            <v>0993634241-0993634241</v>
          </cell>
          <cell r="AA582">
            <v>44937</v>
          </cell>
          <cell r="AD582">
            <v>1</v>
          </cell>
          <cell r="AE582">
            <v>1</v>
          </cell>
          <cell r="AH582" t="str">
            <v>KENNEDY JUNTO A PANADERIA BELEN ENTREGA EN CASA BLANCA PORTON NEGRO</v>
          </cell>
          <cell r="AI582" t="str">
            <v>DESPACHO</v>
          </cell>
          <cell r="AJ582" t="str">
            <v>Normal</v>
          </cell>
          <cell r="AL582" t="str">
            <v>NO</v>
          </cell>
          <cell r="AN582" t="str">
            <v>MOV_autoporta</v>
          </cell>
          <cell r="AO582" t="str">
            <v>CANAL ONLINE</v>
          </cell>
          <cell r="AP582">
            <v>44937</v>
          </cell>
          <cell r="AR582" t="str">
            <v>MDELIVERY_4824397</v>
          </cell>
          <cell r="AS582">
            <v>329013</v>
          </cell>
          <cell r="AT582" t="str">
            <v>D40</v>
          </cell>
          <cell r="AU582" t="str">
            <v>BTC</v>
          </cell>
          <cell r="AV582">
            <v>1</v>
          </cell>
          <cell r="AW582" t="str">
            <v>LOCAL</v>
          </cell>
          <cell r="AX582" t="str">
            <v>ENTREGADO</v>
          </cell>
          <cell r="AY582" t="str">
            <v>HALFSIM MOVISTAR: 1 und - sn. 8959300520560981949</v>
          </cell>
          <cell r="AZ582" t="str">
            <v>SIMCARD</v>
          </cell>
          <cell r="BA582" t="str">
            <v/>
          </cell>
        </row>
        <row r="583">
          <cell r="A583" t="str">
            <v>4824429</v>
          </cell>
          <cell r="B583" t="str">
            <v>MDELIVERY</v>
          </cell>
          <cell r="C583">
            <v>44937</v>
          </cell>
          <cell r="D583" t="str">
            <v>FLEXNET ECUADOR - MDELIVERY</v>
          </cell>
          <cell r="E583" t="str">
            <v>CALLE 28 DE JUNIO S/N Y GARCIA MORENO ENTRADA LLANO GRANDE</v>
          </cell>
          <cell r="H583" t="str">
            <v>170208</v>
          </cell>
          <cell r="I583" t="str">
            <v>QUITO</v>
          </cell>
          <cell r="J583" t="str">
            <v>PICHINCHA</v>
          </cell>
          <cell r="K583" t="str">
            <v>ANDREA LISSETT GUZMAN GUILLEN</v>
          </cell>
          <cell r="L583" t="str">
            <v>OCHOA LEON CALLE ENRIQUE COELLO  SN  ENTRE MACHALA Y 9 DE OCTUBRE</v>
          </cell>
          <cell r="O583" t="str">
            <v>070105</v>
          </cell>
          <cell r="P583" t="str">
            <v>070105</v>
          </cell>
          <cell r="Q583" t="str">
            <v>EL ORO_PASAJE_OCHOA LEON</v>
          </cell>
          <cell r="R583" t="str">
            <v>4824429</v>
          </cell>
          <cell r="W583" t="str">
            <v>0705202521_V2443V4422</v>
          </cell>
          <cell r="X583" t="str">
            <v>0984010334-0992644915</v>
          </cell>
          <cell r="AA583">
            <v>44937</v>
          </cell>
          <cell r="AD583">
            <v>1</v>
          </cell>
          <cell r="AE583">
            <v>1</v>
          </cell>
          <cell r="AH583" t="str">
            <v>EN VILLA CUBIERTA CON PORCELANATO REJAS BRONCE EN LA MISMA CALLE DE LA LUBRICADORA GOLDEN</v>
          </cell>
          <cell r="AI583" t="str">
            <v>DESPACHO</v>
          </cell>
          <cell r="AJ583" t="str">
            <v>Normal</v>
          </cell>
          <cell r="AL583" t="str">
            <v>NO</v>
          </cell>
          <cell r="AN583" t="str">
            <v>MOV onlinevip</v>
          </cell>
          <cell r="AO583" t="str">
            <v>CANAL ONLINE</v>
          </cell>
          <cell r="AP583">
            <v>44937</v>
          </cell>
          <cell r="AR583" t="str">
            <v>MDELIVERY_4824429</v>
          </cell>
          <cell r="AS583">
            <v>329141</v>
          </cell>
          <cell r="AT583" t="str">
            <v>D40</v>
          </cell>
          <cell r="AU583" t="str">
            <v>BTC</v>
          </cell>
          <cell r="AV583">
            <v>1</v>
          </cell>
          <cell r="AW583" t="str">
            <v>PROVINCIAL</v>
          </cell>
          <cell r="AX583" t="str">
            <v>ENTREGADO</v>
          </cell>
          <cell r="AY583" t="str">
            <v>LTE XIAOMI REDMI NOTE 11 AZUL: 1 und - sn. 869113069608702</v>
          </cell>
          <cell r="AZ583" t="str">
            <v>TERMINAL</v>
          </cell>
          <cell r="BA583" t="str">
            <v>Validar Biometrico</v>
          </cell>
        </row>
        <row r="584">
          <cell r="A584" t="str">
            <v>4824510</v>
          </cell>
          <cell r="B584" t="str">
            <v>MDELIVERY</v>
          </cell>
          <cell r="C584">
            <v>44937</v>
          </cell>
          <cell r="D584" t="str">
            <v>FLEXNET ECUADOR - MDELIVERY</v>
          </cell>
          <cell r="E584" t="str">
            <v>CALLE 28 DE JUNIO S/N Y GARCIA MORENO ENTRADA LLANO GRANDE</v>
          </cell>
          <cell r="H584" t="str">
            <v>170208</v>
          </cell>
          <cell r="I584" t="str">
            <v>QUITO</v>
          </cell>
          <cell r="J584" t="str">
            <v>PICHINCHA</v>
          </cell>
          <cell r="K584" t="str">
            <v>Byron Francisco Alava Carbo</v>
          </cell>
          <cell r="L584" t="str">
            <v>FEBRES CORDERO  CDLA CISNE 2 MZ 1001  SOLAR 2</v>
          </cell>
          <cell r="O584" t="str">
            <v>090404</v>
          </cell>
          <cell r="P584" t="str">
            <v>090404</v>
          </cell>
          <cell r="Q584" t="str">
            <v>GUAYAS_GUAYAQUIL_FEBRES CORDERO</v>
          </cell>
          <cell r="R584" t="str">
            <v>4824510</v>
          </cell>
          <cell r="W584" t="str">
            <v>0921672028_V3333v2244</v>
          </cell>
          <cell r="X584" t="str">
            <v>0979865647-</v>
          </cell>
          <cell r="AA584">
            <v>44937</v>
          </cell>
          <cell r="AD584">
            <v>1</v>
          </cell>
          <cell r="AE584">
            <v>1</v>
          </cell>
          <cell r="AH584" t="str">
            <v>SECTOR SUR FRENTE AL COMERCIAL LOPEZ CASA SIN PINTAR 2 PLANTAS</v>
          </cell>
          <cell r="AI584" t="str">
            <v>DESPACHO</v>
          </cell>
          <cell r="AJ584" t="str">
            <v>Normal</v>
          </cell>
          <cell r="AL584" t="str">
            <v>NO</v>
          </cell>
          <cell r="AN584" t="str">
            <v>MOV_tecnocom_credito_directo</v>
          </cell>
          <cell r="AO584" t="str">
            <v>CANAL ONLINE</v>
          </cell>
          <cell r="AP584">
            <v>44937</v>
          </cell>
          <cell r="AR584" t="str">
            <v>MDELIVERY_4824510</v>
          </cell>
          <cell r="AS584">
            <v>329131</v>
          </cell>
          <cell r="AT584" t="str">
            <v>D40</v>
          </cell>
          <cell r="AU584" t="str">
            <v>BTC</v>
          </cell>
          <cell r="AV584">
            <v>1</v>
          </cell>
          <cell r="AW584" t="str">
            <v>LOCAL</v>
          </cell>
          <cell r="AX584" t="str">
            <v>ENTREGADO</v>
          </cell>
          <cell r="AY584" t="str">
            <v>LTE HUAWEI NOVA 9 SE NEGRO: 1 und - sn. 861965051472084</v>
          </cell>
          <cell r="AZ584" t="str">
            <v>TERMINAL</v>
          </cell>
          <cell r="BA584" t="str">
            <v>Validar Biometrico</v>
          </cell>
        </row>
        <row r="585">
          <cell r="A585" t="str">
            <v>4824727</v>
          </cell>
          <cell r="B585" t="str">
            <v>MDELIVERY</v>
          </cell>
          <cell r="C585">
            <v>44937</v>
          </cell>
          <cell r="D585" t="str">
            <v>FLEXNET ECUADOR - MDELIVERY</v>
          </cell>
          <cell r="E585" t="str">
            <v>CALLE 28 DE JUNIO S/N Y GARCIA MORENO ENTRADA LLANO GRANDE</v>
          </cell>
          <cell r="H585" t="str">
            <v>170208</v>
          </cell>
          <cell r="I585" t="str">
            <v>QUITO</v>
          </cell>
          <cell r="J585" t="str">
            <v>PICHINCHA</v>
          </cell>
          <cell r="K585" t="str">
            <v>LUCERO ROMERO JESSICA NOEMI</v>
          </cell>
          <cell r="L585" t="str">
            <v>LA PROVIDENCIA  AV OLMEDO  SN  ENTRE TARQUI Y COLON</v>
          </cell>
          <cell r="O585" t="str">
            <v>070206</v>
          </cell>
          <cell r="P585" t="str">
            <v>070206</v>
          </cell>
          <cell r="Q585" t="str">
            <v>EL ORO_MACHALA_LA PROVIDENCIA</v>
          </cell>
          <cell r="R585" t="str">
            <v>4824727</v>
          </cell>
          <cell r="W585" t="str">
            <v>0703983387</v>
          </cell>
          <cell r="X585" t="str">
            <v>0989165209-0989165209</v>
          </cell>
          <cell r="AA585">
            <v>44937</v>
          </cell>
          <cell r="AD585">
            <v>1</v>
          </cell>
          <cell r="AE585">
            <v>1</v>
          </cell>
          <cell r="AH585" t="str">
            <v>FRENTE A IMPORTADORA EL SALTO ENTREGA EN COMERCIAL ELECTRODOMESTICOS GALARZA  LLAMAR A LA CLIENTE</v>
          </cell>
          <cell r="AI585" t="str">
            <v>DESPACHO</v>
          </cell>
          <cell r="AJ585" t="str">
            <v>Normal</v>
          </cell>
          <cell r="AL585" t="str">
            <v>NO</v>
          </cell>
          <cell r="AN585" t="str">
            <v>MOV onlinevip</v>
          </cell>
          <cell r="AO585" t="str">
            <v>CANAL ONLINE</v>
          </cell>
          <cell r="AP585">
            <v>44937</v>
          </cell>
          <cell r="AR585" t="str">
            <v>MDELIVERY_4824727</v>
          </cell>
          <cell r="AS585">
            <v>329135</v>
          </cell>
          <cell r="AT585" t="str">
            <v>D40</v>
          </cell>
          <cell r="AU585" t="str">
            <v>BTC</v>
          </cell>
          <cell r="AV585">
            <v>1</v>
          </cell>
          <cell r="AW585" t="str">
            <v>PROVINCIAL</v>
          </cell>
          <cell r="AX585" t="str">
            <v>ENTREGADO</v>
          </cell>
          <cell r="AY585" t="str">
            <v>LTE SAMSUNG A03 AZUL: 1 und - sn. 351084959185546</v>
          </cell>
          <cell r="AZ585" t="str">
            <v>TERMINAL</v>
          </cell>
          <cell r="BA585" t="str">
            <v>Validar Biometrico</v>
          </cell>
        </row>
        <row r="586">
          <cell r="A586" t="str">
            <v>4824853</v>
          </cell>
          <cell r="B586" t="str">
            <v>MDELIVERY</v>
          </cell>
          <cell r="C586">
            <v>44937</v>
          </cell>
          <cell r="D586" t="str">
            <v>FLEXNET ECUADOR - MDELIVERY</v>
          </cell>
          <cell r="E586" t="str">
            <v>CALLE 28 DE JUNIO S/N Y GARCIA MORENO ENTRADA LLANO GRANDE</v>
          </cell>
          <cell r="H586" t="str">
            <v>170208</v>
          </cell>
          <cell r="I586" t="str">
            <v>QUITO</v>
          </cell>
          <cell r="J586" t="str">
            <v>PICHINCHA</v>
          </cell>
          <cell r="K586" t="str">
            <v>CEVALLOS SARMIENTO DIEGO FERNANDO</v>
          </cell>
          <cell r="L586" t="str">
            <v>OFICINA TRAMACO CUENCA CENTRO DE TRANSFERENCIA PUMAPUNGO</v>
          </cell>
          <cell r="O586" t="str">
            <v>CUENCA</v>
          </cell>
          <cell r="P586" t="str">
            <v>CUENCA</v>
          </cell>
          <cell r="Q586" t="str">
            <v>AZUAY_CUENCA _</v>
          </cell>
          <cell r="R586" t="str">
            <v>4824853</v>
          </cell>
          <cell r="W586" t="str">
            <v>1709565582</v>
          </cell>
          <cell r="X586" t="str">
            <v>0995100871-0995100871</v>
          </cell>
          <cell r="AA586">
            <v>44937</v>
          </cell>
          <cell r="AD586">
            <v>1</v>
          </cell>
          <cell r="AE586">
            <v>1</v>
          </cell>
          <cell r="AH586" t="str">
            <v/>
          </cell>
          <cell r="AI586" t="str">
            <v>DESPACHO</v>
          </cell>
          <cell r="AJ586" t="str">
            <v>DERIVADO PICK UP</v>
          </cell>
          <cell r="AL586" t="str">
            <v>NO</v>
          </cell>
          <cell r="AN586" t="str">
            <v>MOV onlinevip</v>
          </cell>
          <cell r="AO586" t="str">
            <v>CANAL ONLINE</v>
          </cell>
          <cell r="AP586">
            <v>44937</v>
          </cell>
          <cell r="AR586" t="str">
            <v>MDELIVERY_4824853</v>
          </cell>
          <cell r="AS586">
            <v>329012</v>
          </cell>
          <cell r="AT586" t="str">
            <v>D40</v>
          </cell>
          <cell r="AU586" t="str">
            <v>BTC</v>
          </cell>
          <cell r="AV586">
            <v>1</v>
          </cell>
          <cell r="AW586" t="str">
            <v>PROVINCIAL</v>
          </cell>
          <cell r="AX586" t="str">
            <v>ENTREGADO</v>
          </cell>
          <cell r="AY586" t="str">
            <v>LTE HONOR X8 NEGRO: 1 und - sn. 866184061562174</v>
          </cell>
          <cell r="AZ586" t="str">
            <v>TERMINAL</v>
          </cell>
          <cell r="BA586" t="str">
            <v>Validar Biometrico</v>
          </cell>
        </row>
        <row r="587">
          <cell r="A587" t="str">
            <v>4824867</v>
          </cell>
          <cell r="B587" t="str">
            <v>MDELIVERY</v>
          </cell>
          <cell r="C587">
            <v>44937</v>
          </cell>
          <cell r="D587" t="str">
            <v>FLEXNET ECUADOR - MDELIVERY</v>
          </cell>
          <cell r="E587" t="str">
            <v>CALLE 28 DE JUNIO S/N Y GARCIA MORENO ENTRADA LLANO GRANDE</v>
          </cell>
          <cell r="H587" t="str">
            <v>170208</v>
          </cell>
          <cell r="I587" t="str">
            <v>QUITO</v>
          </cell>
          <cell r="J587" t="str">
            <v>PICHINCHA</v>
          </cell>
          <cell r="K587" t="str">
            <v>VILLEGAS CARDENAS KLIFFOR MAURICIO</v>
          </cell>
          <cell r="L587" t="str">
            <v>OFICINA TRAMACO PORTETE</v>
          </cell>
          <cell r="O587" t="str">
            <v>GUAYAQUIL</v>
          </cell>
          <cell r="P587" t="str">
            <v>GUAYAQUIL</v>
          </cell>
          <cell r="Q587" t="str">
            <v>GUAYAS _GUAYAQUIL _</v>
          </cell>
          <cell r="R587" t="str">
            <v>4824867</v>
          </cell>
          <cell r="W587" t="str">
            <v>0921770152</v>
          </cell>
          <cell r="X587" t="str">
            <v>0990245103-0990245103</v>
          </cell>
          <cell r="AA587">
            <v>44937</v>
          </cell>
          <cell r="AD587">
            <v>1</v>
          </cell>
          <cell r="AE587">
            <v>1</v>
          </cell>
          <cell r="AH587" t="str">
            <v/>
          </cell>
          <cell r="AI587" t="str">
            <v>DESPACHO</v>
          </cell>
          <cell r="AJ587" t="str">
            <v>DERIVADO PICK UP</v>
          </cell>
          <cell r="AL587" t="str">
            <v>NO</v>
          </cell>
          <cell r="AN587" t="str">
            <v>MOV onlinevip</v>
          </cell>
          <cell r="AO587" t="str">
            <v>CANAL ONLINE</v>
          </cell>
          <cell r="AP587">
            <v>44937</v>
          </cell>
          <cell r="AR587" t="str">
            <v>MDELIVERY_4824867</v>
          </cell>
          <cell r="AS587">
            <v>329128</v>
          </cell>
          <cell r="AT587" t="str">
            <v>D40</v>
          </cell>
          <cell r="AU587" t="str">
            <v>BTC</v>
          </cell>
          <cell r="AV587">
            <v>1</v>
          </cell>
          <cell r="AW587" t="str">
            <v>PROVINCIAL</v>
          </cell>
          <cell r="AX587" t="str">
            <v>ENTREGADO</v>
          </cell>
          <cell r="AY587" t="str">
            <v>LTE SAMSUNG A53 5G NEGRO: 1 und - sn. 353842197565375</v>
          </cell>
          <cell r="AZ587" t="str">
            <v>TERMINAL</v>
          </cell>
          <cell r="BA587" t="str">
            <v>Validar Biometrico</v>
          </cell>
        </row>
        <row r="588">
          <cell r="A588" t="str">
            <v>4824929</v>
          </cell>
          <cell r="B588" t="str">
            <v>MDELIVERY</v>
          </cell>
          <cell r="C588">
            <v>44937</v>
          </cell>
          <cell r="D588" t="str">
            <v>FLEXNET ECUADOR - MDELIVERY</v>
          </cell>
          <cell r="E588" t="str">
            <v>CALLE 28 DE JUNIO S/N Y GARCIA MORENO ENTRADA LLANO GRANDE</v>
          </cell>
          <cell r="H588" t="str">
            <v>170208</v>
          </cell>
          <cell r="I588" t="str">
            <v>QUITO</v>
          </cell>
          <cell r="J588" t="str">
            <v>PICHINCHA</v>
          </cell>
          <cell r="K588" t="str">
            <v>PINOS PIGUAVE RICHARD IVAN</v>
          </cell>
          <cell r="L588" t="str">
            <v>MARCELINO MARIDUENAS  CDLA ACAPULCO VILLA 7  CALLE 3ERA</v>
          </cell>
          <cell r="O588" t="str">
            <v>091804</v>
          </cell>
          <cell r="P588" t="str">
            <v>091804</v>
          </cell>
          <cell r="Q588" t="str">
            <v>GUAYAS_CORONEL MARCELINO MARIDUENA_MARCELINO MARIDUENAS</v>
          </cell>
          <cell r="R588" t="str">
            <v>4824929</v>
          </cell>
          <cell r="W588" t="str">
            <v>0954098729</v>
          </cell>
          <cell r="X588" t="str">
            <v>0967664207-0967664207</v>
          </cell>
          <cell r="AA588">
            <v>44937</v>
          </cell>
          <cell r="AD588">
            <v>1</v>
          </cell>
          <cell r="AE588">
            <v>1</v>
          </cell>
          <cell r="AH588" t="str">
            <v>SECTOR FRENTE AL TALLER DE LA FAMILIA VILLAGOMEZ CASA DORADA 1 PISOS</v>
          </cell>
          <cell r="AI588" t="str">
            <v>DESPACHO</v>
          </cell>
          <cell r="AJ588" t="str">
            <v>Normal</v>
          </cell>
          <cell r="AL588" t="str">
            <v>NO</v>
          </cell>
          <cell r="AN588" t="str">
            <v>MOV onlinevip</v>
          </cell>
          <cell r="AO588" t="str">
            <v>CANAL ONLINE</v>
          </cell>
          <cell r="AP588">
            <v>44937</v>
          </cell>
          <cell r="AR588" t="str">
            <v>MDELIVERY_4824929</v>
          </cell>
          <cell r="AS588">
            <v>329132</v>
          </cell>
          <cell r="AT588" t="str">
            <v>D40</v>
          </cell>
          <cell r="AU588" t="str">
            <v>BTC</v>
          </cell>
          <cell r="AV588">
            <v>1</v>
          </cell>
          <cell r="AW588" t="str">
            <v>PROVINCIAL</v>
          </cell>
          <cell r="AX588" t="str">
            <v>ENTREGADO</v>
          </cell>
          <cell r="AY588" t="str">
            <v>LTE XIAOMI REDMI NOTE 11S AZUL: 1 und - sn. 865954062625100</v>
          </cell>
          <cell r="AZ588" t="str">
            <v>TERMINAL</v>
          </cell>
          <cell r="BA588" t="str">
            <v>Validar Biometrico</v>
          </cell>
        </row>
        <row r="589">
          <cell r="A589" t="str">
            <v>4824944</v>
          </cell>
          <cell r="B589" t="str">
            <v>MDELIVERY</v>
          </cell>
          <cell r="C589">
            <v>44937</v>
          </cell>
          <cell r="D589" t="str">
            <v>FLEXNET ECUADOR - MDELIVERY</v>
          </cell>
          <cell r="E589" t="str">
            <v>CALLE 28 DE JUNIO S/N Y GARCIA MORENO ENTRADA LLANO GRANDE</v>
          </cell>
          <cell r="H589" t="str">
            <v>170208</v>
          </cell>
          <cell r="I589" t="str">
            <v>QUITO</v>
          </cell>
          <cell r="J589" t="str">
            <v>PICHINCHA</v>
          </cell>
          <cell r="K589" t="str">
            <v>JUAN XAVIER CARRILLO CASTRO</v>
          </cell>
          <cell r="L589" t="str">
            <v>OFICINA TRAMACO SAN MARINO</v>
          </cell>
          <cell r="O589" t="str">
            <v>GUAYAQUIL</v>
          </cell>
          <cell r="P589" t="str">
            <v>GUAYAQUIL</v>
          </cell>
          <cell r="Q589" t="str">
            <v>GUAYAS_GUAYAQUIL_</v>
          </cell>
          <cell r="R589" t="str">
            <v>4824944</v>
          </cell>
          <cell r="W589" t="str">
            <v>0909818551_E1131I1122</v>
          </cell>
          <cell r="X589" t="str">
            <v>0998718935-0998718935</v>
          </cell>
          <cell r="AA589">
            <v>44937</v>
          </cell>
          <cell r="AD589">
            <v>1</v>
          </cell>
          <cell r="AE589">
            <v>1</v>
          </cell>
          <cell r="AH589" t="str">
            <v>TIENE 2 PEDIDOS</v>
          </cell>
          <cell r="AI589" t="str">
            <v>DESPACHO</v>
          </cell>
          <cell r="AJ589" t="str">
            <v>DERIVADO PICK UP</v>
          </cell>
          <cell r="AL589" t="str">
            <v>NO</v>
          </cell>
          <cell r="AN589" t="str">
            <v>MOV productovip</v>
          </cell>
          <cell r="AO589" t="str">
            <v>CANAL ONLINE</v>
          </cell>
          <cell r="AP589">
            <v>44937</v>
          </cell>
          <cell r="AR589" t="str">
            <v>MDELIVERY_4824944</v>
          </cell>
          <cell r="AS589">
            <v>329138</v>
          </cell>
          <cell r="AT589" t="str">
            <v>D40</v>
          </cell>
          <cell r="AU589" t="str">
            <v>BTC</v>
          </cell>
          <cell r="AV589">
            <v>2</v>
          </cell>
          <cell r="AW589" t="str">
            <v>PROVINCIAL</v>
          </cell>
          <cell r="AX589" t="str">
            <v>ENTREGADO</v>
          </cell>
          <cell r="AY589" t="str">
            <v>LTE SAMSUNG A33 5G AZUL: 1 und - sn. 352429892357737 / HALFSIM MOVISTAR: 1 und - sn. 8959300520560989215</v>
          </cell>
          <cell r="AZ589" t="str">
            <v>SIMCARD / TERMINAL</v>
          </cell>
          <cell r="BA589" t="str">
            <v>Validar Biometrico</v>
          </cell>
        </row>
        <row r="590">
          <cell r="A590" t="str">
            <v>4824954</v>
          </cell>
          <cell r="B590" t="str">
            <v>MDELIVERY</v>
          </cell>
          <cell r="C590">
            <v>44937</v>
          </cell>
          <cell r="D590" t="str">
            <v>FLEXNET ECUADOR - MDELIVERY</v>
          </cell>
          <cell r="E590" t="str">
            <v>CALLE 28 DE JUNIO S/N Y GARCIA MORENO ENTRADA LLANO GRANDE</v>
          </cell>
          <cell r="H590" t="str">
            <v>170208</v>
          </cell>
          <cell r="I590" t="str">
            <v>QUITO</v>
          </cell>
          <cell r="J590" t="str">
            <v>PICHINCHA</v>
          </cell>
          <cell r="K590" t="str">
            <v>GLADYS KARINA MENENDEZ BENAVIDES</v>
          </cell>
          <cell r="L590" t="str">
            <v>TARQUI BASTION POPULAR  BLOQUE 6 MZ 911 SOLAR 3</v>
          </cell>
          <cell r="O590" t="str">
            <v>090701</v>
          </cell>
          <cell r="P590" t="str">
            <v>090701</v>
          </cell>
          <cell r="Q590" t="str">
            <v>GUAYAS_GUAYAQUIL_TARQUI</v>
          </cell>
          <cell r="R590" t="str">
            <v>4824954</v>
          </cell>
          <cell r="W590" t="str">
            <v>0924116320001</v>
          </cell>
          <cell r="X590" t="str">
            <v>0998362032-0963185531</v>
          </cell>
          <cell r="AA590">
            <v>44937</v>
          </cell>
          <cell r="AD590">
            <v>1</v>
          </cell>
          <cell r="AE590">
            <v>1</v>
          </cell>
          <cell r="AH590" t="str">
            <v>INGRESO POR HOTEL LAS PALMAS ENTREGA EN CASA NARANJA 1P</v>
          </cell>
          <cell r="AI590" t="str">
            <v>DESPACHO</v>
          </cell>
          <cell r="AJ590" t="str">
            <v>Normal</v>
          </cell>
          <cell r="AL590" t="str">
            <v>NO</v>
          </cell>
          <cell r="AN590" t="str">
            <v>MOV onlinevip</v>
          </cell>
          <cell r="AO590" t="str">
            <v>CANAL ONLINE</v>
          </cell>
          <cell r="AP590">
            <v>44937</v>
          </cell>
          <cell r="AR590" t="str">
            <v>MDELIVERY_4824954</v>
          </cell>
          <cell r="AS590">
            <v>329015</v>
          </cell>
          <cell r="AT590" t="str">
            <v>D40</v>
          </cell>
          <cell r="AU590" t="str">
            <v>BTC</v>
          </cell>
          <cell r="AV590">
            <v>1</v>
          </cell>
          <cell r="AW590" t="str">
            <v>LOCAL</v>
          </cell>
          <cell r="AX590" t="str">
            <v>ENTREGADO</v>
          </cell>
          <cell r="AY590" t="str">
            <v>LTE XIAOMI REDMI NOTE 11 AZUL: 1 und - sn. 869113065883283</v>
          </cell>
          <cell r="AZ590" t="str">
            <v>TERMINAL</v>
          </cell>
          <cell r="BA590" t="str">
            <v>Validar Biometrico</v>
          </cell>
        </row>
        <row r="591">
          <cell r="A591" t="str">
            <v>4825023</v>
          </cell>
          <cell r="B591" t="str">
            <v>MDELIVERY</v>
          </cell>
          <cell r="C591">
            <v>44937</v>
          </cell>
          <cell r="D591" t="str">
            <v>FLEXNET ECUADOR - MDELIVERY</v>
          </cell>
          <cell r="E591" t="str">
            <v>CALLE 28 DE JUNIO S/N Y GARCIA MORENO ENTRADA LLANO GRANDE</v>
          </cell>
          <cell r="H591" t="str">
            <v>170208</v>
          </cell>
          <cell r="I591" t="str">
            <v>QUITO</v>
          </cell>
          <cell r="J591" t="str">
            <v>PICHINCHA</v>
          </cell>
          <cell r="K591" t="str">
            <v>FREIRE OÑA JULIO CESAR</v>
          </cell>
          <cell r="L591" t="str">
            <v>GUAMANI PASJE OE2G  S48 03  Y S48</v>
          </cell>
          <cell r="O591" t="str">
            <v>170701</v>
          </cell>
          <cell r="P591" t="str">
            <v>170701</v>
          </cell>
          <cell r="Q591" t="str">
            <v>PICHINCHA_QUITO_GUAMANI</v>
          </cell>
          <cell r="R591" t="str">
            <v>4825023</v>
          </cell>
          <cell r="W591" t="str">
            <v>1720663648</v>
          </cell>
          <cell r="X591" t="str">
            <v>0995800581-0995800581</v>
          </cell>
          <cell r="AA591">
            <v>44937</v>
          </cell>
          <cell r="AD591">
            <v>1</v>
          </cell>
          <cell r="AE591">
            <v>1</v>
          </cell>
          <cell r="AH591" t="str">
            <v>TRAS DE LA NUEVA MATERNIDAD EN CASA CON PORTON NEGRO DE 2 PISOS CREMA CON UN ARBOL DE CAPULI DENTRO</v>
          </cell>
          <cell r="AI591" t="str">
            <v>DESPACHO</v>
          </cell>
          <cell r="AJ591" t="str">
            <v>Normal</v>
          </cell>
          <cell r="AL591" t="str">
            <v>NO</v>
          </cell>
          <cell r="AN591" t="str">
            <v>MOV onlinevip</v>
          </cell>
          <cell r="AO591" t="str">
            <v>CANAL ONLINE</v>
          </cell>
          <cell r="AP591">
            <v>44937</v>
          </cell>
          <cell r="AR591" t="str">
            <v>MDELIVERY_4825023</v>
          </cell>
          <cell r="AS591">
            <v>329023</v>
          </cell>
          <cell r="AT591" t="str">
            <v>D40</v>
          </cell>
          <cell r="AU591" t="str">
            <v>BTC</v>
          </cell>
          <cell r="AV591">
            <v>1</v>
          </cell>
          <cell r="AW591" t="str">
            <v>LOCAL</v>
          </cell>
          <cell r="AX591" t="str">
            <v>ENTREGADO</v>
          </cell>
          <cell r="AY591" t="str">
            <v>LTE SAMSUNG A53 5G NEGRO: 1 und - sn. 353842197629494</v>
          </cell>
          <cell r="AZ591" t="str">
            <v>TERMINAL</v>
          </cell>
          <cell r="BA591" t="str">
            <v>Validar Biometrico</v>
          </cell>
        </row>
        <row r="592">
          <cell r="A592" t="str">
            <v>4825024</v>
          </cell>
          <cell r="B592" t="str">
            <v>MDELIVERY</v>
          </cell>
          <cell r="C592">
            <v>44937</v>
          </cell>
          <cell r="D592" t="str">
            <v>FLEXNET ECUADOR - MDELIVERY</v>
          </cell>
          <cell r="E592" t="str">
            <v>CALLE 28 DE JUNIO S/N Y GARCIA MORENO ENTRADA LLANO GRANDE</v>
          </cell>
          <cell r="H592" t="str">
            <v>170208</v>
          </cell>
          <cell r="I592" t="str">
            <v>QUITO</v>
          </cell>
          <cell r="J592" t="str">
            <v>PICHINCHA</v>
          </cell>
          <cell r="K592" t="str">
            <v>JONATHAN PATRICIO CASTELLANOS CALLE</v>
          </cell>
          <cell r="L592" t="str">
            <v>INAQUITO  CALLE DIEGO ALMAGRO SN  CALLE WHIMPER</v>
          </cell>
          <cell r="O592" t="str">
            <v>170518</v>
          </cell>
          <cell r="P592" t="str">
            <v>170518</v>
          </cell>
          <cell r="Q592" t="str">
            <v>PICHINCHA_QUITO_INAQUITO</v>
          </cell>
          <cell r="R592" t="str">
            <v>4825024</v>
          </cell>
          <cell r="W592" t="str">
            <v>1723567549_V3334I2124</v>
          </cell>
          <cell r="X592" t="str">
            <v>0983441444-</v>
          </cell>
          <cell r="AA592">
            <v>44937</v>
          </cell>
          <cell r="AD592">
            <v>1</v>
          </cell>
          <cell r="AE592">
            <v>1</v>
          </cell>
          <cell r="AH592" t="str">
            <v>SECTOR  LA PRADERA ENTREGAR EN LAS TORRES WHIMPER 10MO PISO  SERVICESA EDIFICIO ESQUINERO COLOR CREMA</v>
          </cell>
          <cell r="AI592" t="str">
            <v>DESPACHO</v>
          </cell>
          <cell r="AJ592" t="str">
            <v>Normal</v>
          </cell>
          <cell r="AL592" t="str">
            <v>NO</v>
          </cell>
          <cell r="AN592" t="str">
            <v>MOV_tecnocom_credito_directo</v>
          </cell>
          <cell r="AO592" t="str">
            <v>CANAL ONLINE</v>
          </cell>
          <cell r="AP592">
            <v>44937</v>
          </cell>
          <cell r="AR592" t="str">
            <v>MDELIVERY_4825024</v>
          </cell>
          <cell r="AS592">
            <v>329024</v>
          </cell>
          <cell r="AT592" t="str">
            <v>D40</v>
          </cell>
          <cell r="AU592" t="str">
            <v>BTC</v>
          </cell>
          <cell r="AV592">
            <v>1</v>
          </cell>
          <cell r="AW592" t="str">
            <v>LOCAL</v>
          </cell>
          <cell r="AX592" t="str">
            <v>ENTREGADO</v>
          </cell>
          <cell r="AY592" t="str">
            <v>LTE XIAOMI REDMI NOTE 11 AZUL: 1 und - sn. 869113065816069</v>
          </cell>
          <cell r="AZ592" t="str">
            <v>TERMINAL</v>
          </cell>
          <cell r="BA592" t="str">
            <v>Validar Biometrico</v>
          </cell>
        </row>
        <row r="593">
          <cell r="A593" t="str">
            <v>4825037</v>
          </cell>
          <cell r="B593" t="str">
            <v>MDELIVERY</v>
          </cell>
          <cell r="C593">
            <v>44937</v>
          </cell>
          <cell r="D593" t="str">
            <v>FLEXNET ECUADOR - MDELIVERY</v>
          </cell>
          <cell r="E593" t="str">
            <v>CALLE 28 DE JUNIO S/N Y GARCIA MORENO ENTRADA LLANO GRANDE</v>
          </cell>
          <cell r="H593" t="str">
            <v>170208</v>
          </cell>
          <cell r="I593" t="str">
            <v>QUITO</v>
          </cell>
          <cell r="J593" t="str">
            <v>PICHINCHA</v>
          </cell>
          <cell r="K593" t="str">
            <v>LORELYN MABELLA SANCHEZ MERCHAN</v>
          </cell>
          <cell r="L593" t="str">
            <v>PEDRO CARBO CALLE LEOPOLDO GORDON  SN  Y COLOMBIA</v>
          </cell>
          <cell r="O593" t="str">
            <v>091402</v>
          </cell>
          <cell r="P593" t="str">
            <v>091402</v>
          </cell>
          <cell r="Q593" t="str">
            <v>GUAYAS_PEDRO CARBO_PEDRO CARBO</v>
          </cell>
          <cell r="R593" t="str">
            <v>4825037</v>
          </cell>
          <cell r="W593" t="str">
            <v>0928535368_V4343I2242</v>
          </cell>
          <cell r="X593" t="str">
            <v>0984375077-0998983722</v>
          </cell>
          <cell r="AA593">
            <v>44937</v>
          </cell>
          <cell r="AD593">
            <v>1</v>
          </cell>
          <cell r="AE593">
            <v>1</v>
          </cell>
          <cell r="AH593" t="str">
            <v>EN VILLA COLOR CELESTE A 3 CASAS DEL PARQUE ESQUINERO</v>
          </cell>
          <cell r="AI593" t="str">
            <v>DESPACHO</v>
          </cell>
          <cell r="AJ593" t="str">
            <v>Normal</v>
          </cell>
          <cell r="AL593" t="str">
            <v>NO</v>
          </cell>
          <cell r="AN593" t="str">
            <v>MOV onlinevip</v>
          </cell>
          <cell r="AO593" t="str">
            <v>CANAL ONLINE</v>
          </cell>
          <cell r="AP593">
            <v>44937</v>
          </cell>
          <cell r="AR593" t="str">
            <v>MDELIVERY_4825037</v>
          </cell>
          <cell r="AS593">
            <v>329021</v>
          </cell>
          <cell r="AT593" t="str">
            <v>D40</v>
          </cell>
          <cell r="AU593" t="str">
            <v>BTC</v>
          </cell>
          <cell r="AV593">
            <v>1</v>
          </cell>
          <cell r="AW593" t="str">
            <v>PROVINCIAL</v>
          </cell>
          <cell r="AX593" t="str">
            <v>ENTREGADO</v>
          </cell>
          <cell r="AY593" t="str">
            <v>LTE SAMSUNG A03 NEGRO: 1 und - sn. 351084950652114</v>
          </cell>
          <cell r="AZ593" t="str">
            <v>TERMINAL</v>
          </cell>
          <cell r="BA593" t="str">
            <v>Validar Biometrico</v>
          </cell>
        </row>
        <row r="594">
          <cell r="A594" t="str">
            <v>4825089</v>
          </cell>
          <cell r="B594" t="str">
            <v>MDELIVERY</v>
          </cell>
          <cell r="C594">
            <v>44937</v>
          </cell>
          <cell r="D594" t="str">
            <v>FLEXNET ECUADOR - MDELIVERY</v>
          </cell>
          <cell r="E594" t="str">
            <v>CALLE 28 DE JUNIO S/N Y GARCIA MORENO ENTRADA LLANO GRANDE</v>
          </cell>
          <cell r="H594" t="str">
            <v>170208</v>
          </cell>
          <cell r="I594" t="str">
            <v>QUITO</v>
          </cell>
          <cell r="J594" t="str">
            <v>PICHINCHA</v>
          </cell>
          <cell r="K594" t="str">
            <v>JUAN XAVIER CARRILLO CASTRO</v>
          </cell>
          <cell r="L594" t="str">
            <v>OFICINA TRAMACO SAN MARINO</v>
          </cell>
          <cell r="O594" t="str">
            <v>GUAYAQUIL</v>
          </cell>
          <cell r="P594" t="str">
            <v>GUAYAQUIL</v>
          </cell>
          <cell r="Q594" t="str">
            <v>GUAYAS_GUAYAQUIL_</v>
          </cell>
          <cell r="R594" t="str">
            <v>4825089</v>
          </cell>
          <cell r="W594" t="str">
            <v>0909818551</v>
          </cell>
          <cell r="X594" t="str">
            <v>0998718935-0998718935</v>
          </cell>
          <cell r="AA594">
            <v>44937</v>
          </cell>
          <cell r="AD594">
            <v>1</v>
          </cell>
          <cell r="AE594">
            <v>1</v>
          </cell>
          <cell r="AH594" t="str">
            <v>TIENE 2 PEDIDOS</v>
          </cell>
          <cell r="AI594" t="str">
            <v>DESPACHO</v>
          </cell>
          <cell r="AJ594" t="str">
            <v>DERIVADO PICK UP</v>
          </cell>
          <cell r="AL594" t="str">
            <v>NO</v>
          </cell>
          <cell r="AN594" t="str">
            <v>MOV productovip</v>
          </cell>
          <cell r="AO594" t="str">
            <v>CANAL ONLINE</v>
          </cell>
          <cell r="AP594">
            <v>44937</v>
          </cell>
          <cell r="AR594" t="str">
            <v>MDELIVERY_4825089</v>
          </cell>
          <cell r="AS594">
            <v>329142</v>
          </cell>
          <cell r="AT594" t="str">
            <v>D40</v>
          </cell>
          <cell r="AU594" t="str">
            <v>BTC</v>
          </cell>
          <cell r="AV594">
            <v>1</v>
          </cell>
          <cell r="AW594" t="str">
            <v>PROVINCIAL</v>
          </cell>
          <cell r="AX594" t="str">
            <v>ENTREGADO</v>
          </cell>
          <cell r="AY594" t="str">
            <v>HALFSIM MOVISTAR: 1 und - sn. 8959300520560988282</v>
          </cell>
          <cell r="AZ594" t="str">
            <v>SIMCARD</v>
          </cell>
          <cell r="BA594" t="str">
            <v/>
          </cell>
        </row>
        <row r="595">
          <cell r="A595" t="str">
            <v>4825103</v>
          </cell>
          <cell r="B595" t="str">
            <v>MDELIVERY</v>
          </cell>
          <cell r="C595">
            <v>44937</v>
          </cell>
          <cell r="D595" t="str">
            <v>FLEXNET ECUADOR - MDELIVERY</v>
          </cell>
          <cell r="E595" t="str">
            <v>CALLE 28 DE JUNIO S/N Y GARCIA MORENO ENTRADA LLANO GRANDE</v>
          </cell>
          <cell r="H595" t="str">
            <v>170208</v>
          </cell>
          <cell r="I595" t="str">
            <v>QUITO</v>
          </cell>
          <cell r="J595" t="str">
            <v>PICHINCHA</v>
          </cell>
          <cell r="K595" t="str">
            <v>VACA RODRIGUEZ LISSETTE ALEXANDRA</v>
          </cell>
          <cell r="L595" t="str">
            <v>OFICINA TRAMACO PUNTO DE ATENCION SANTA LEONOR</v>
          </cell>
          <cell r="O595" t="str">
            <v>GUAYAQUIL</v>
          </cell>
          <cell r="P595" t="str">
            <v>GUAYAQUIL</v>
          </cell>
          <cell r="Q595" t="str">
            <v>GUAYAS_GUAYAQUIL_</v>
          </cell>
          <cell r="R595" t="str">
            <v>4825103</v>
          </cell>
          <cell r="W595" t="str">
            <v>0916730419_E2133I1122</v>
          </cell>
          <cell r="X595" t="str">
            <v>0987572112-0991834061</v>
          </cell>
          <cell r="AA595">
            <v>44937</v>
          </cell>
          <cell r="AD595">
            <v>1</v>
          </cell>
          <cell r="AE595">
            <v>1</v>
          </cell>
          <cell r="AH595" t="str">
            <v/>
          </cell>
          <cell r="AI595" t="str">
            <v>DESPACHO</v>
          </cell>
          <cell r="AJ595" t="str">
            <v>DERIVADO PICK UP</v>
          </cell>
          <cell r="AL595" t="str">
            <v>NO</v>
          </cell>
          <cell r="AN595" t="str">
            <v>MOV onlinevip</v>
          </cell>
          <cell r="AO595" t="str">
            <v>CANAL ONLINE</v>
          </cell>
          <cell r="AP595">
            <v>44937</v>
          </cell>
          <cell r="AR595" t="str">
            <v>MDELIVERY_4825103</v>
          </cell>
          <cell r="AS595">
            <v>329020</v>
          </cell>
          <cell r="AT595" t="str">
            <v>D40</v>
          </cell>
          <cell r="AU595" t="str">
            <v>BTC</v>
          </cell>
          <cell r="AV595">
            <v>1</v>
          </cell>
          <cell r="AW595" t="str">
            <v>PROVINCIAL</v>
          </cell>
          <cell r="AX595" t="str">
            <v>ENTREGADO</v>
          </cell>
          <cell r="AY595" t="str">
            <v>LTE SAMSUNG A53 5G AZUL: 1 und - sn. 353842195019722</v>
          </cell>
          <cell r="AZ595" t="str">
            <v>TERMINAL</v>
          </cell>
          <cell r="BA595" t="str">
            <v>Validar Biometrico</v>
          </cell>
        </row>
        <row r="596">
          <cell r="A596" t="str">
            <v>4825153</v>
          </cell>
          <cell r="B596" t="str">
            <v>MDELIVERY</v>
          </cell>
          <cell r="C596">
            <v>44937</v>
          </cell>
          <cell r="D596" t="str">
            <v>FLEXNET ECUADOR - MDELIVERY</v>
          </cell>
          <cell r="E596" t="str">
            <v>CALLE 28 DE JUNIO S/N Y GARCIA MORENO ENTRADA LLANO GRANDE</v>
          </cell>
          <cell r="H596" t="str">
            <v>170208</v>
          </cell>
          <cell r="I596" t="str">
            <v>QUITO</v>
          </cell>
          <cell r="J596" t="str">
            <v>PICHINCHA</v>
          </cell>
          <cell r="K596" t="str">
            <v>NIXON ARIEL PARRALES TOALA</v>
          </cell>
          <cell r="L596" t="str">
            <v>OFICINA TRAMACO LA LIBERTAD</v>
          </cell>
          <cell r="O596" t="str">
            <v>LA LIBERTAD</v>
          </cell>
          <cell r="P596" t="str">
            <v>LA LIBERTAD</v>
          </cell>
          <cell r="Q596" t="str">
            <v>SANTA ELENA_LA LIBERTAD_</v>
          </cell>
          <cell r="R596" t="str">
            <v>4825153</v>
          </cell>
          <cell r="W596" t="str">
            <v>0923396469</v>
          </cell>
          <cell r="X596" t="str">
            <v>0990221311-0990221311</v>
          </cell>
          <cell r="AA596">
            <v>44937</v>
          </cell>
          <cell r="AD596">
            <v>1</v>
          </cell>
          <cell r="AE596">
            <v>1</v>
          </cell>
          <cell r="AH596" t="str">
            <v/>
          </cell>
          <cell r="AI596" t="str">
            <v>DESPACHO</v>
          </cell>
          <cell r="AJ596" t="str">
            <v>DERIVADO PICK UP</v>
          </cell>
          <cell r="AL596" t="str">
            <v>NO</v>
          </cell>
          <cell r="AN596" t="str">
            <v>MOV productovip</v>
          </cell>
          <cell r="AO596" t="str">
            <v>CANAL ONLINE</v>
          </cell>
          <cell r="AP596">
            <v>44937</v>
          </cell>
          <cell r="AR596" t="str">
            <v>MDELIVERY_4825153</v>
          </cell>
          <cell r="AS596">
            <v>329137</v>
          </cell>
          <cell r="AT596" t="str">
            <v>D40</v>
          </cell>
          <cell r="AU596" t="str">
            <v>BTC</v>
          </cell>
          <cell r="AV596">
            <v>1</v>
          </cell>
          <cell r="AW596" t="str">
            <v>PROVINCIAL</v>
          </cell>
          <cell r="AX596" t="str">
            <v>INCIDENCIA</v>
          </cell>
          <cell r="AY596" t="str">
            <v>HALFSIM MOVISTAR: 1 und - sn. 8959300520560982335</v>
          </cell>
          <cell r="AZ596" t="str">
            <v>SIMCARD</v>
          </cell>
          <cell r="BA596" t="str">
            <v/>
          </cell>
        </row>
        <row r="597">
          <cell r="A597" t="str">
            <v>4825176</v>
          </cell>
          <cell r="B597" t="str">
            <v>MDELIVERY</v>
          </cell>
          <cell r="C597">
            <v>44937</v>
          </cell>
          <cell r="D597" t="str">
            <v>FLEXNET ECUADOR - MDELIVERY</v>
          </cell>
          <cell r="E597" t="str">
            <v>CALLE 28 DE JUNIO S/N Y GARCIA MORENO ENTRADA LLANO GRANDE</v>
          </cell>
          <cell r="H597" t="str">
            <v>170208</v>
          </cell>
          <cell r="I597" t="str">
            <v>QUITO</v>
          </cell>
          <cell r="J597" t="str">
            <v>PICHINCHA</v>
          </cell>
          <cell r="K597" t="str">
            <v>FREDY CESAR QUIÑONEZ QUIÑONEZ</v>
          </cell>
          <cell r="L597" t="str">
            <v>PUERTO INCA CALLE 4   SN  CJON A</v>
          </cell>
          <cell r="O597" t="str">
            <v>091206</v>
          </cell>
          <cell r="P597" t="str">
            <v>091206</v>
          </cell>
          <cell r="Q597" t="str">
            <v>GUAYAS_NARANJAL _PUERTO INCA</v>
          </cell>
          <cell r="R597" t="str">
            <v>4825176</v>
          </cell>
          <cell r="W597" t="str">
            <v>0703231720</v>
          </cell>
          <cell r="X597" t="str">
            <v>0982326754-0982326754</v>
          </cell>
          <cell r="AA597">
            <v>44937</v>
          </cell>
          <cell r="AD597">
            <v>1</v>
          </cell>
          <cell r="AE597">
            <v>1</v>
          </cell>
          <cell r="AH597" t="str">
            <v>PUERTO INCA INGRESO POR RESTAURANTE PUERTO INCA  A MEDIA CUADRA DEL POLIDEPORTIVO ENTREGA EN CASA ESQUINERA 1P MARRON  LLAMAR AL CLIENTE</v>
          </cell>
          <cell r="AI597" t="str">
            <v>DESPACHO</v>
          </cell>
          <cell r="AJ597" t="str">
            <v>Normal</v>
          </cell>
          <cell r="AL597" t="str">
            <v>NO</v>
          </cell>
          <cell r="AN597" t="str">
            <v>MOV onlinevip</v>
          </cell>
          <cell r="AO597" t="str">
            <v>CANAL ONLINE</v>
          </cell>
          <cell r="AP597">
            <v>44937</v>
          </cell>
          <cell r="AR597" t="str">
            <v>MDELIVERY_4825176</v>
          </cell>
          <cell r="AS597">
            <v>329149</v>
          </cell>
          <cell r="AT597" t="str">
            <v>D40</v>
          </cell>
          <cell r="AU597" t="str">
            <v>BTC</v>
          </cell>
          <cell r="AV597">
            <v>1</v>
          </cell>
          <cell r="AW597" t="str">
            <v>PROVINCIAL</v>
          </cell>
          <cell r="AX597" t="str">
            <v>ENTREGADO</v>
          </cell>
          <cell r="AY597" t="str">
            <v>LTE SAMSUNG A13 NEGRO: 1 und - sn. 350068480543480</v>
          </cell>
          <cell r="AZ597" t="str">
            <v>TERMINAL</v>
          </cell>
          <cell r="BA597" t="str">
            <v>Validar Biometrico</v>
          </cell>
        </row>
        <row r="598">
          <cell r="A598" t="str">
            <v>4825177</v>
          </cell>
          <cell r="B598" t="str">
            <v>MDELIVERY</v>
          </cell>
          <cell r="C598">
            <v>44937</v>
          </cell>
          <cell r="D598" t="str">
            <v>FLEXNET ECUADOR - MDELIVERY</v>
          </cell>
          <cell r="E598" t="str">
            <v>CALLE 28 DE JUNIO S/N Y GARCIA MORENO ENTRADA LLANO GRANDE</v>
          </cell>
          <cell r="H598" t="str">
            <v>170208</v>
          </cell>
          <cell r="I598" t="str">
            <v>QUITO</v>
          </cell>
          <cell r="J598" t="str">
            <v>PICHINCHA</v>
          </cell>
          <cell r="K598" t="str">
            <v>Santiago Jonathan Calle Arevalo</v>
          </cell>
          <cell r="L598" t="str">
            <v>INIAQUITO CALLE ALEMANIA SN Y AV ELOY ALFARO DELGADO</v>
          </cell>
          <cell r="O598" t="str">
            <v>170519</v>
          </cell>
          <cell r="P598" t="str">
            <v>170519</v>
          </cell>
          <cell r="Q598" t="str">
            <v>PICHINCHA_QUITO_INIAQUITO</v>
          </cell>
          <cell r="R598" t="str">
            <v>4825177</v>
          </cell>
          <cell r="W598" t="str">
            <v>1717364440_V4443V4442</v>
          </cell>
          <cell r="X598" t="str">
            <v>0984405605-</v>
          </cell>
          <cell r="AA598">
            <v>44937</v>
          </cell>
          <cell r="AD598">
            <v>1</v>
          </cell>
          <cell r="AE598">
            <v>1</v>
          </cell>
          <cell r="AH598" t="str">
            <v>EN EDIFICIO HACTOR DPTO 3C  DIAGONAL A EDIFICIO SOLEMMI CONSULTORIOS MEDICOS LLAMAR CON ANTICIPACION</v>
          </cell>
          <cell r="AI598" t="str">
            <v>DESPACHO</v>
          </cell>
          <cell r="AJ598" t="str">
            <v>Normal</v>
          </cell>
          <cell r="AL598" t="str">
            <v>NO</v>
          </cell>
          <cell r="AN598" t="str">
            <v>MOV tecnocom</v>
          </cell>
          <cell r="AO598" t="str">
            <v>CANAL ONLINE</v>
          </cell>
          <cell r="AP598">
            <v>44937</v>
          </cell>
          <cell r="AR598" t="str">
            <v>MDELIVERY_4825177</v>
          </cell>
          <cell r="AS598">
            <v>329139</v>
          </cell>
          <cell r="AT598" t="str">
            <v>D40</v>
          </cell>
          <cell r="AU598" t="str">
            <v>BTC</v>
          </cell>
          <cell r="AV598">
            <v>1</v>
          </cell>
          <cell r="AW598" t="str">
            <v>LOCAL</v>
          </cell>
          <cell r="AX598" t="str">
            <v>ENTREGADO</v>
          </cell>
          <cell r="AY598" t="str">
            <v>AIR APPLE AIRPODS 3ER GEN: 1 und - sn. 139999372442316</v>
          </cell>
          <cell r="AZ598" t="str">
            <v>ACCESORIO</v>
          </cell>
          <cell r="BA598" t="str">
            <v>Validar Biometrico, Validar Tarjeta Credito M,</v>
          </cell>
        </row>
        <row r="599">
          <cell r="A599" t="str">
            <v>4825226</v>
          </cell>
          <cell r="B599" t="str">
            <v>MDELIVERY</v>
          </cell>
          <cell r="C599">
            <v>44937</v>
          </cell>
          <cell r="D599" t="str">
            <v>FLEXNET ECUADOR - MDELIVERY</v>
          </cell>
          <cell r="E599" t="str">
            <v>CALLE 28 DE JUNIO S/N Y GARCIA MORENO ENTRADA LLANO GRANDE</v>
          </cell>
          <cell r="H599" t="str">
            <v>170208</v>
          </cell>
          <cell r="I599" t="str">
            <v>QUITO</v>
          </cell>
          <cell r="J599" t="str">
            <v>PICHINCHA</v>
          </cell>
          <cell r="K599" t="str">
            <v>BRYAN DANIEL PAZMIÑO GILCES</v>
          </cell>
          <cell r="L599" t="str">
            <v>VELASCO IBARRA AV QUEVEDO  SN  Y CALLE QUITO</v>
          </cell>
          <cell r="O599" t="str">
            <v>091503</v>
          </cell>
          <cell r="P599" t="str">
            <v>091503</v>
          </cell>
          <cell r="Q599" t="str">
            <v>GUAYAS_EL EMPALME_VELASCO IBARRA</v>
          </cell>
          <cell r="R599" t="str">
            <v>4825226</v>
          </cell>
          <cell r="W599" t="str">
            <v>0955828215</v>
          </cell>
          <cell r="X599" t="str">
            <v>0968609677-0979703211</v>
          </cell>
          <cell r="AA599">
            <v>44937</v>
          </cell>
          <cell r="AD599">
            <v>1</v>
          </cell>
          <cell r="AE599">
            <v>1</v>
          </cell>
          <cell r="AH599" t="str">
            <v>DIAGONAL AL SINDICATO DE CHOFERES SOBRE CONSULTORIO DENTAL GR  ENTREGA EN CASA 2P AZUL</v>
          </cell>
          <cell r="AI599" t="str">
            <v>DESPACHO</v>
          </cell>
          <cell r="AJ599" t="str">
            <v>Normal</v>
          </cell>
          <cell r="AL599" t="str">
            <v>NO</v>
          </cell>
          <cell r="AN599" t="str">
            <v>MOV productovip</v>
          </cell>
          <cell r="AO599" t="str">
            <v>CANAL ONLINE</v>
          </cell>
          <cell r="AP599">
            <v>44937</v>
          </cell>
          <cell r="AR599" t="str">
            <v>MDELIVERY_4825226</v>
          </cell>
          <cell r="AS599">
            <v>329143</v>
          </cell>
          <cell r="AT599" t="str">
            <v>D40</v>
          </cell>
          <cell r="AU599" t="str">
            <v>BTC</v>
          </cell>
          <cell r="AV599">
            <v>2</v>
          </cell>
          <cell r="AW599" t="str">
            <v>PROVINCIAL</v>
          </cell>
          <cell r="AX599" t="str">
            <v>ENTREGADO</v>
          </cell>
          <cell r="AY599" t="str">
            <v>LTE XIAOMI REDMI NOTE 11 AZUL: 1 und - sn. 869113065750904 / HALFSIM MOVISTAR: 1 und - sn. 8959300520560982970</v>
          </cell>
          <cell r="AZ599" t="str">
            <v>SIMCARD / TERMINAL</v>
          </cell>
          <cell r="BA599" t="str">
            <v>Validar Biometrico</v>
          </cell>
        </row>
        <row r="600">
          <cell r="A600" t="str">
            <v>4825930</v>
          </cell>
          <cell r="B600" t="str">
            <v>MDELIVERY</v>
          </cell>
          <cell r="C600">
            <v>44937</v>
          </cell>
          <cell r="D600" t="str">
            <v>FLEXNET ECUADOR - MDELIVERY</v>
          </cell>
          <cell r="E600" t="str">
            <v>CALLE 28 DE JUNIO S/N Y GARCIA MORENO ENTRADA LLANO GRANDE</v>
          </cell>
          <cell r="H600" t="str">
            <v>170208</v>
          </cell>
          <cell r="I600" t="str">
            <v>QUITO</v>
          </cell>
          <cell r="J600" t="str">
            <v>PICHINCHA</v>
          </cell>
          <cell r="K600" t="str">
            <v>ROMERO ARMIJOS VERONICA DEL CONSUELO</v>
          </cell>
          <cell r="L600" t="str">
            <v>SANTA ROSA    CALLEJON   JULIO BETANCUR 9 14  ENTRE CLA CALLE JOFRE LIMA Y ANTONIO JOSE DE SUCRE</v>
          </cell>
          <cell r="O600" t="str">
            <v>070603</v>
          </cell>
          <cell r="P600" t="str">
            <v>070603</v>
          </cell>
          <cell r="Q600" t="str">
            <v>EL ORO_SANTA ROSA_SANTA ROSA</v>
          </cell>
          <cell r="R600" t="str">
            <v>4825930</v>
          </cell>
          <cell r="W600" t="str">
            <v>0703860650</v>
          </cell>
          <cell r="X600" t="str">
            <v>0992527205-0992527205</v>
          </cell>
          <cell r="AA600">
            <v>44937</v>
          </cell>
          <cell r="AD600">
            <v>1</v>
          </cell>
          <cell r="AE600">
            <v>1</v>
          </cell>
          <cell r="AH600" t="str">
            <v>SECTOR CENTRO JULIO BETANCUR FRENTE AL GIMNASIO POR INAUGURAR  CASA  VERDE PASTEL 1 PISO</v>
          </cell>
          <cell r="AI600" t="str">
            <v>DESPACHO</v>
          </cell>
          <cell r="AJ600" t="str">
            <v>Normal</v>
          </cell>
          <cell r="AL600" t="str">
            <v>NO</v>
          </cell>
          <cell r="AN600" t="str">
            <v>MOV onlinevip</v>
          </cell>
          <cell r="AO600" t="str">
            <v>CANAL ONLINE</v>
          </cell>
          <cell r="AP600">
            <v>44937</v>
          </cell>
          <cell r="AR600" t="str">
            <v>MDELIVERY_4825930</v>
          </cell>
          <cell r="AS600">
            <v>329136</v>
          </cell>
          <cell r="AT600" t="str">
            <v>D40</v>
          </cell>
          <cell r="AU600" t="str">
            <v>BTC</v>
          </cell>
          <cell r="AV600">
            <v>1</v>
          </cell>
          <cell r="AW600" t="str">
            <v>PROVINCIAL</v>
          </cell>
          <cell r="AX600" t="str">
            <v>ENTREGADO</v>
          </cell>
          <cell r="AY600" t="str">
            <v>LTE XIAOMI REDMI NOTE 11S AZUL: 1 und - sn. 865954061186542</v>
          </cell>
          <cell r="AZ600" t="str">
            <v>TERMINAL</v>
          </cell>
          <cell r="BA600" t="str">
            <v>Validar Biometrico</v>
          </cell>
        </row>
        <row r="601">
          <cell r="A601" t="str">
            <v>4826212</v>
          </cell>
          <cell r="B601" t="str">
            <v>MDELIVERY</v>
          </cell>
          <cell r="C601">
            <v>44937</v>
          </cell>
          <cell r="D601" t="str">
            <v>FLEXNET ECUADOR - MDELIVERY</v>
          </cell>
          <cell r="E601" t="str">
            <v>CALLE 28 DE JUNIO S/N Y GARCIA MORENO ENTRADA LLANO GRANDE</v>
          </cell>
          <cell r="H601" t="str">
            <v>170208</v>
          </cell>
          <cell r="I601" t="str">
            <v>QUITO</v>
          </cell>
          <cell r="J601" t="str">
            <v>PICHINCHA</v>
          </cell>
          <cell r="K601" t="str">
            <v>GREFA LICUY CLIDER MOISES</v>
          </cell>
          <cell r="L601" t="str">
            <v>OFICINA TRAMACO EL COCA</v>
          </cell>
          <cell r="O601" t="str">
            <v>EL COCA</v>
          </cell>
          <cell r="P601" t="str">
            <v>EL COCA</v>
          </cell>
          <cell r="Q601" t="str">
            <v>ORELLANA_ EL COCA_</v>
          </cell>
          <cell r="R601" t="str">
            <v>4826212</v>
          </cell>
          <cell r="W601" t="str">
            <v>2200157382</v>
          </cell>
          <cell r="X601" t="str">
            <v>0995387941-0995387941</v>
          </cell>
          <cell r="AA601">
            <v>44937</v>
          </cell>
          <cell r="AD601">
            <v>1</v>
          </cell>
          <cell r="AE601">
            <v>1</v>
          </cell>
          <cell r="AH601" t="str">
            <v/>
          </cell>
          <cell r="AI601" t="str">
            <v>DESPACHO</v>
          </cell>
          <cell r="AJ601" t="str">
            <v>DERIVADO PICK UP</v>
          </cell>
          <cell r="AL601" t="str">
            <v>NO</v>
          </cell>
          <cell r="AN601" t="str">
            <v>MOV onlinevip</v>
          </cell>
          <cell r="AO601" t="str">
            <v>CANAL ONLINE</v>
          </cell>
          <cell r="AP601">
            <v>44937</v>
          </cell>
          <cell r="AR601" t="str">
            <v>MDELIVERY_4826212</v>
          </cell>
          <cell r="AS601">
            <v>329022</v>
          </cell>
          <cell r="AT601" t="str">
            <v>D40</v>
          </cell>
          <cell r="AU601" t="str">
            <v>BTC</v>
          </cell>
          <cell r="AV601">
            <v>1</v>
          </cell>
          <cell r="AW601" t="str">
            <v>PROVINCIAL</v>
          </cell>
          <cell r="AX601" t="str">
            <v>INCIDENCIA</v>
          </cell>
          <cell r="AY601" t="str">
            <v>LTE XIAOMI REDMI NOTE 11 AZUL: 1 und - sn. 869113065844889</v>
          </cell>
          <cell r="AZ601" t="str">
            <v>TERMINAL</v>
          </cell>
          <cell r="BA601" t="str">
            <v>Validar Biometrico</v>
          </cell>
        </row>
        <row r="602">
          <cell r="A602" t="str">
            <v>4826228</v>
          </cell>
          <cell r="B602" t="str">
            <v>MDELIVERY</v>
          </cell>
          <cell r="C602">
            <v>44937</v>
          </cell>
          <cell r="D602" t="str">
            <v>FLEXNET ECUADOR - MDELIVERY</v>
          </cell>
          <cell r="E602" t="str">
            <v>CALLE 28 DE JUNIO S/N Y GARCIA MORENO ENTRADA LLANO GRANDE</v>
          </cell>
          <cell r="H602" t="str">
            <v>170208</v>
          </cell>
          <cell r="I602" t="str">
            <v>QUITO</v>
          </cell>
          <cell r="J602" t="str">
            <v>PICHINCHA</v>
          </cell>
          <cell r="K602" t="str">
            <v>JOHANNA DE LOS ANGELES DELGADO BANEGAS</v>
          </cell>
          <cell r="L602" t="str">
            <v>GUALACEO CALLE VICENTE PENA REYES 212 Y COLON</v>
          </cell>
          <cell r="O602" t="str">
            <v>010402</v>
          </cell>
          <cell r="P602" t="str">
            <v>010402</v>
          </cell>
          <cell r="Q602" t="str">
            <v>AZUAY_GUALACEO_GUALACEO</v>
          </cell>
          <cell r="R602" t="str">
            <v>4826228</v>
          </cell>
          <cell r="W602" t="str">
            <v>0703770453</v>
          </cell>
          <cell r="X602" t="str">
            <v>0995302526-0995302526</v>
          </cell>
          <cell r="AA602">
            <v>44937</v>
          </cell>
          <cell r="AD602">
            <v>1</v>
          </cell>
          <cell r="AE602">
            <v>1</v>
          </cell>
          <cell r="AH602" t="str">
            <v>EN CASA DE 2P EN PB HAY LOCAL DE TELEFONOS SERVI PHONE</v>
          </cell>
          <cell r="AI602" t="str">
            <v>DESPACHO</v>
          </cell>
          <cell r="AJ602" t="str">
            <v>Normal</v>
          </cell>
          <cell r="AL602" t="str">
            <v>NO</v>
          </cell>
          <cell r="AN602" t="str">
            <v>MOV onlinevip</v>
          </cell>
          <cell r="AO602" t="str">
            <v>CANAL ONLINE</v>
          </cell>
          <cell r="AP602">
            <v>44937</v>
          </cell>
          <cell r="AR602" t="str">
            <v>MDELIVERY_4826228</v>
          </cell>
          <cell r="AS602">
            <v>329140</v>
          </cell>
          <cell r="AT602" t="str">
            <v>D40</v>
          </cell>
          <cell r="AU602" t="str">
            <v>BTC</v>
          </cell>
          <cell r="AV602">
            <v>1</v>
          </cell>
          <cell r="AW602" t="str">
            <v>PROVINCIAL</v>
          </cell>
          <cell r="AX602" t="str">
            <v>ENTREGADO</v>
          </cell>
          <cell r="AY602" t="str">
            <v>LTE XIAOMI REDMI NOTE 11S NEGRO: 1 und - sn. 863837059736489</v>
          </cell>
          <cell r="AZ602" t="str">
            <v>TERMINAL</v>
          </cell>
          <cell r="BA602" t="str">
            <v>Validar Biometrico</v>
          </cell>
        </row>
        <row r="603">
          <cell r="A603" t="str">
            <v>4826243</v>
          </cell>
          <cell r="B603" t="str">
            <v>MDELIVERY</v>
          </cell>
          <cell r="C603">
            <v>44937</v>
          </cell>
          <cell r="D603" t="str">
            <v>FLEXNET ECUADOR - MDELIVERY</v>
          </cell>
          <cell r="E603" t="str">
            <v>CALLE 28 DE JUNIO S/N Y GARCIA MORENO ENTRADA LLANO GRANDE</v>
          </cell>
          <cell r="H603" t="str">
            <v>170208</v>
          </cell>
          <cell r="I603" t="str">
            <v>QUITO</v>
          </cell>
          <cell r="J603" t="str">
            <v>PICHINCHA</v>
          </cell>
          <cell r="K603" t="str">
            <v>Carmen Lisbeth Guamán Chica</v>
          </cell>
          <cell r="L603" t="str">
            <v>GUARANDA CALLE 4 SN CALLE A 3</v>
          </cell>
          <cell r="O603" t="str">
            <v>020103</v>
          </cell>
          <cell r="P603" t="str">
            <v>020103</v>
          </cell>
          <cell r="Q603" t="str">
            <v>BOLIVAR_GUARANDA_GUARANDA</v>
          </cell>
          <cell r="R603" t="str">
            <v>4826243</v>
          </cell>
          <cell r="W603" t="str">
            <v>0202348397_v1133v1122</v>
          </cell>
          <cell r="X603" t="str">
            <v>0967332893-</v>
          </cell>
          <cell r="AA603">
            <v>44937</v>
          </cell>
          <cell r="AD603">
            <v>1</v>
          </cell>
          <cell r="AE603">
            <v>1</v>
          </cell>
          <cell r="AH603" t="str">
            <v>CDLA COLOMA ROMAN SUR ESTA A 1 CASA DE LA CANCHA DE COLOMA ROMAN SUR ES UNA CASA 2 PISOS SIN PINTAR PUERTA CAFE</v>
          </cell>
          <cell r="AI603" t="str">
            <v>DESPACHO</v>
          </cell>
          <cell r="AJ603" t="str">
            <v>Normal</v>
          </cell>
          <cell r="AL603" t="str">
            <v>NO</v>
          </cell>
          <cell r="AN603" t="str">
            <v>MOV tecnocom</v>
          </cell>
          <cell r="AO603" t="str">
            <v>CANAL ONLINE</v>
          </cell>
          <cell r="AP603">
            <v>44937</v>
          </cell>
          <cell r="AR603" t="str">
            <v>MDELIVERY_4826243</v>
          </cell>
          <cell r="AS603">
            <v>329146</v>
          </cell>
          <cell r="AT603" t="str">
            <v>D40</v>
          </cell>
          <cell r="AU603" t="str">
            <v>BTC</v>
          </cell>
          <cell r="AV603">
            <v>1</v>
          </cell>
          <cell r="AW603" t="str">
            <v>PROVINCIAL</v>
          </cell>
          <cell r="AX603" t="str">
            <v>ENTREGADO</v>
          </cell>
          <cell r="AY603" t="str">
            <v>LTE SAMSUNG A13 NEGRO: 1 und - sn. 352460883370371</v>
          </cell>
          <cell r="AZ603" t="str">
            <v>TERMINAL</v>
          </cell>
          <cell r="BA603" t="str">
            <v>Validar Biometrico, Validar Tarjeta Credito M,</v>
          </cell>
        </row>
        <row r="604">
          <cell r="A604" t="str">
            <v>4826337</v>
          </cell>
          <cell r="B604" t="str">
            <v>MDELIVERY</v>
          </cell>
          <cell r="C604">
            <v>44937</v>
          </cell>
          <cell r="D604" t="str">
            <v>FLEXNET ECUADOR - MDELIVERY</v>
          </cell>
          <cell r="E604" t="str">
            <v>CALLE 28 DE JUNIO S/N Y GARCIA MORENO ENTRADA LLANO GRANDE</v>
          </cell>
          <cell r="H604" t="str">
            <v>170208</v>
          </cell>
          <cell r="I604" t="str">
            <v>QUITO</v>
          </cell>
          <cell r="J604" t="str">
            <v>PICHINCHA</v>
          </cell>
          <cell r="K604" t="str">
            <v>HENRY MIGUEL ESTRADA VALENCIA</v>
          </cell>
          <cell r="L604" t="str">
            <v>INIAQUITO CALLE RUMIPAMBA  SN AV DE LOS SHYRIS</v>
          </cell>
          <cell r="O604" t="str">
            <v>170506</v>
          </cell>
          <cell r="P604" t="str">
            <v>170506</v>
          </cell>
          <cell r="Q604" t="str">
            <v>PICHINCHA_QUITO_INIAQUITO</v>
          </cell>
          <cell r="R604" t="str">
            <v>4826337</v>
          </cell>
          <cell r="W604" t="str">
            <v>1720554318_ V3344I2242</v>
          </cell>
          <cell r="X604" t="str">
            <v>0983278091-0983278091</v>
          </cell>
          <cell r="AA604">
            <v>44937</v>
          </cell>
          <cell r="AD604">
            <v>1</v>
          </cell>
          <cell r="AE604">
            <v>1</v>
          </cell>
          <cell r="AH604" t="str">
            <v>SECTOR PARQUE LA CAROLINA ENTREGA EN LA ADMINISTRACION DEL PARQUE LA CAROLINA HAY QUE LLAMAR AL TITULAR ESTA DIAGONAL A DINOSAURIO MUSEO INTERACTIVO ENTREGA HASTA LAS 15H00</v>
          </cell>
          <cell r="AI604" t="str">
            <v>DESPACHO</v>
          </cell>
          <cell r="AJ604" t="str">
            <v>Normal</v>
          </cell>
          <cell r="AL604" t="str">
            <v>NO</v>
          </cell>
          <cell r="AN604" t="str">
            <v>MOV onlinevip</v>
          </cell>
          <cell r="AO604" t="str">
            <v>CANAL ONLINE</v>
          </cell>
          <cell r="AP604">
            <v>44937</v>
          </cell>
          <cell r="AR604" t="str">
            <v>MDELIVERY_4826337</v>
          </cell>
          <cell r="AS604">
            <v>329150</v>
          </cell>
          <cell r="AT604" t="str">
            <v>D40</v>
          </cell>
          <cell r="AU604" t="str">
            <v>BTC</v>
          </cell>
          <cell r="AV604">
            <v>1</v>
          </cell>
          <cell r="AW604" t="str">
            <v>LOCAL</v>
          </cell>
          <cell r="AX604" t="str">
            <v>DEVOLUCION_EN_PROCESO</v>
          </cell>
          <cell r="AY604" t="str">
            <v>LTE XIAOMI REDMI NOTE 11 AZUL: 1 und - sn. 869113065867203</v>
          </cell>
          <cell r="AZ604" t="str">
            <v>TERMINAL</v>
          </cell>
          <cell r="BA604" t="str">
            <v>Validar Biometrico</v>
          </cell>
        </row>
        <row r="605">
          <cell r="A605" t="str">
            <v>4826501</v>
          </cell>
          <cell r="B605" t="str">
            <v>MDELIVERY</v>
          </cell>
          <cell r="C605">
            <v>44937</v>
          </cell>
          <cell r="D605" t="str">
            <v>FLEXNET ECUADOR - MDELIVERY</v>
          </cell>
          <cell r="E605" t="str">
            <v>CALLE 28 DE JUNIO S/N Y GARCIA MORENO ENTRADA LLANO GRANDE</v>
          </cell>
          <cell r="H605" t="str">
            <v>170208</v>
          </cell>
          <cell r="I605" t="str">
            <v>QUITO</v>
          </cell>
          <cell r="J605" t="str">
            <v>PICHINCHA</v>
          </cell>
          <cell r="K605" t="str">
            <v>DAYANNA BRIGGITTI VASQUEZ MENDOZA</v>
          </cell>
          <cell r="L605" t="str">
            <v>XIMENA  COOP LORENZO TOUS  MZ 1 SOLAR 9</v>
          </cell>
          <cell r="O605" t="str">
            <v>090101</v>
          </cell>
          <cell r="P605" t="str">
            <v>090101</v>
          </cell>
          <cell r="Q605" t="str">
            <v>GUAYAS_GUAYAQUIL_XIMENA</v>
          </cell>
          <cell r="R605" t="str">
            <v>4826501</v>
          </cell>
          <cell r="W605" t="str">
            <v>0950737932</v>
          </cell>
          <cell r="X605" t="str">
            <v>0939888507-0939888507</v>
          </cell>
          <cell r="AA605">
            <v>44937</v>
          </cell>
          <cell r="AD605">
            <v>1</v>
          </cell>
          <cell r="AE605">
            <v>1</v>
          </cell>
          <cell r="AH605" t="str">
            <v>FRENTE A ANDEC ENTREGA EN CASA 3P SIN PINTAR</v>
          </cell>
          <cell r="AI605" t="str">
            <v>DESPACHO</v>
          </cell>
          <cell r="AJ605" t="str">
            <v>Normal</v>
          </cell>
          <cell r="AL605" t="str">
            <v>NO</v>
          </cell>
          <cell r="AN605" t="str">
            <v>MOV onlinevip</v>
          </cell>
          <cell r="AO605" t="str">
            <v>CANAL ONLINE</v>
          </cell>
          <cell r="AP605">
            <v>44937</v>
          </cell>
          <cell r="AR605" t="str">
            <v>MDELIVERY_4826501</v>
          </cell>
          <cell r="AS605">
            <v>329145</v>
          </cell>
          <cell r="AT605" t="str">
            <v>D40</v>
          </cell>
          <cell r="AU605" t="str">
            <v>BTC</v>
          </cell>
          <cell r="AV605">
            <v>1</v>
          </cell>
          <cell r="AW605" t="str">
            <v>LOCAL</v>
          </cell>
          <cell r="AX605" t="str">
            <v>ENTREGADO</v>
          </cell>
          <cell r="AY605" t="str">
            <v>LTE SAMSUNG A23 BLANCO: 1 und - sn. 353568691489859</v>
          </cell>
          <cell r="AZ605" t="str">
            <v>TERMINAL</v>
          </cell>
          <cell r="BA605" t="str">
            <v>Validar Biometrico</v>
          </cell>
        </row>
        <row r="606">
          <cell r="A606" t="str">
            <v>4826507</v>
          </cell>
          <cell r="B606" t="str">
            <v>MDELIVERY</v>
          </cell>
          <cell r="C606">
            <v>44937</v>
          </cell>
          <cell r="D606" t="str">
            <v>FLEXNET ECUADOR - MDELIVERY</v>
          </cell>
          <cell r="E606" t="str">
            <v>CALLE 28 DE JUNIO S/N Y GARCIA MORENO ENTRADA LLANO GRANDE</v>
          </cell>
          <cell r="H606" t="str">
            <v>170208</v>
          </cell>
          <cell r="I606" t="str">
            <v>QUITO</v>
          </cell>
          <cell r="J606" t="str">
            <v>PICHINCHA</v>
          </cell>
          <cell r="K606" t="str">
            <v>ANGEL ALEXIS HURTADO REBOLLEDO</v>
          </cell>
          <cell r="L606" t="str">
            <v>SOLANDA   AV AJAVI  S15  81 CALLE SOZORANGA</v>
          </cell>
          <cell r="O606" t="str">
            <v>170606</v>
          </cell>
          <cell r="P606" t="str">
            <v>170606</v>
          </cell>
          <cell r="Q606" t="str">
            <v>PICHINCHA_QUITO_SOLANDA</v>
          </cell>
          <cell r="R606" t="str">
            <v>4826507</v>
          </cell>
          <cell r="W606" t="str">
            <v>1761484656</v>
          </cell>
          <cell r="X606" t="str">
            <v>0981787634-0981787634</v>
          </cell>
          <cell r="AA606">
            <v>44937</v>
          </cell>
          <cell r="AD606">
            <v>1</v>
          </cell>
          <cell r="AE606">
            <v>1</v>
          </cell>
          <cell r="AH606" t="str">
            <v>SECTOR SUR SOLANDA DIAGONAL  HELADERIA CUERO Y CAICEDO HELADOS FRITOS  PORTON VERDE  CASA AMARILLA Y NARANJA</v>
          </cell>
          <cell r="AI606" t="str">
            <v>DESPACHO</v>
          </cell>
          <cell r="AJ606" t="str">
            <v>Normal</v>
          </cell>
          <cell r="AL606" t="str">
            <v>NO</v>
          </cell>
          <cell r="AN606" t="str">
            <v>MOV productovip</v>
          </cell>
          <cell r="AO606" t="str">
            <v>CANAL ONLINE</v>
          </cell>
          <cell r="AP606">
            <v>44937</v>
          </cell>
          <cell r="AR606" t="str">
            <v>MDELIVERY_4826507</v>
          </cell>
          <cell r="AS606">
            <v>329157</v>
          </cell>
          <cell r="AT606" t="str">
            <v>D40</v>
          </cell>
          <cell r="AU606" t="str">
            <v>BTC</v>
          </cell>
          <cell r="AV606">
            <v>1</v>
          </cell>
          <cell r="AW606" t="str">
            <v>LOCAL</v>
          </cell>
          <cell r="AX606" t="str">
            <v>DEVOLUCION_EN_PROCESO</v>
          </cell>
          <cell r="AY606" t="str">
            <v>HALFSIM MOVISTAR: 1 und - sn. 8959300520560981840</v>
          </cell>
          <cell r="AZ606" t="str">
            <v>SIMCARD</v>
          </cell>
          <cell r="BA606" t="str">
            <v/>
          </cell>
        </row>
        <row r="607">
          <cell r="A607" t="str">
            <v>4826565</v>
          </cell>
          <cell r="B607" t="str">
            <v>MDELIVERY</v>
          </cell>
          <cell r="C607">
            <v>44937</v>
          </cell>
          <cell r="D607" t="str">
            <v>FLEXNET ECUADOR - MDELIVERY</v>
          </cell>
          <cell r="E607" t="str">
            <v>CALLE 28 DE JUNIO S/N Y GARCIA MORENO ENTRADA LLANO GRANDE</v>
          </cell>
          <cell r="H607" t="str">
            <v>170208</v>
          </cell>
          <cell r="I607" t="str">
            <v>QUITO</v>
          </cell>
          <cell r="J607" t="str">
            <v>PICHINCHA</v>
          </cell>
          <cell r="K607" t="str">
            <v>Angelica Maria Calderon Leon</v>
          </cell>
          <cell r="L607" t="str">
            <v>DAULE CALLE 9 DE OCTUBRE SOLAR 4 Y ALFREDO BAQUERIZO MORENO</v>
          </cell>
          <cell r="O607" t="str">
            <v>091901</v>
          </cell>
          <cell r="P607" t="str">
            <v>091901</v>
          </cell>
          <cell r="Q607" t="str">
            <v>GUAYAS_DAULE_DAULE</v>
          </cell>
          <cell r="R607" t="str">
            <v>4826565</v>
          </cell>
          <cell r="W607" t="str">
            <v>0922393442_V1333I2122</v>
          </cell>
          <cell r="X607" t="str">
            <v>0994975924-</v>
          </cell>
          <cell r="AA607">
            <v>44937</v>
          </cell>
          <cell r="AD607">
            <v>1</v>
          </cell>
          <cell r="AE607">
            <v>1</v>
          </cell>
          <cell r="AH607" t="str">
            <v>BRR EL RECUERDO TRABAJA EN FARMACIA CRUZ AZUL FRENTE AL HOSPITAL BASICO DE DAULE</v>
          </cell>
          <cell r="AI607" t="str">
            <v>DESPACHO</v>
          </cell>
          <cell r="AJ607" t="str">
            <v>Normal</v>
          </cell>
          <cell r="AL607" t="str">
            <v>NO</v>
          </cell>
          <cell r="AN607" t="str">
            <v>MOV_tecnocom_credito_directo</v>
          </cell>
          <cell r="AO607" t="str">
            <v>CANAL ONLINE</v>
          </cell>
          <cell r="AP607">
            <v>44937</v>
          </cell>
          <cell r="AR607" t="str">
            <v>MDELIVERY_4826565</v>
          </cell>
          <cell r="AS607">
            <v>329147</v>
          </cell>
          <cell r="AT607" t="str">
            <v>D40</v>
          </cell>
          <cell r="AU607" t="str">
            <v>BTC</v>
          </cell>
          <cell r="AV607">
            <v>1</v>
          </cell>
          <cell r="AW607" t="str">
            <v>PROVINCIAL</v>
          </cell>
          <cell r="AX607" t="str">
            <v>ENTREGADO</v>
          </cell>
          <cell r="AY607" t="str">
            <v>LTE HONOR X6 SILVER: 1 und - sn. 862800061035622</v>
          </cell>
          <cell r="AZ607" t="str">
            <v>TERMINAL</v>
          </cell>
          <cell r="BA607" t="str">
            <v>Validar Biometrico</v>
          </cell>
        </row>
        <row r="608">
          <cell r="A608" t="str">
            <v>4826593</v>
          </cell>
          <cell r="B608" t="str">
            <v>MDELIVERY</v>
          </cell>
          <cell r="C608">
            <v>44937</v>
          </cell>
          <cell r="D608" t="str">
            <v>FLEXNET ECUADOR - MDELIVERY</v>
          </cell>
          <cell r="E608" t="str">
            <v>CALLE 28 DE JUNIO S/N Y GARCIA MORENO ENTRADA LLANO GRANDE</v>
          </cell>
          <cell r="H608" t="str">
            <v>170208</v>
          </cell>
          <cell r="I608" t="str">
            <v>QUITO</v>
          </cell>
          <cell r="J608" t="str">
            <v>PICHINCHA</v>
          </cell>
          <cell r="K608" t="str">
            <v>ERIQUE BALCAZAR JOSE LEONARDO</v>
          </cell>
          <cell r="L608" t="str">
            <v>OFICINA TRAMACO SHUSHUFINDI</v>
          </cell>
          <cell r="O608" t="str">
            <v>SHUSHUFINDI</v>
          </cell>
          <cell r="P608" t="str">
            <v>SHUSHUFINDI</v>
          </cell>
          <cell r="Q608" t="str">
            <v>SUCUMBIOS_SHUSHUFINDI_</v>
          </cell>
          <cell r="R608" t="str">
            <v>4826593</v>
          </cell>
          <cell r="W608" t="str">
            <v>2100363437</v>
          </cell>
          <cell r="X608" t="str">
            <v>0984539406-0984539406</v>
          </cell>
          <cell r="AA608">
            <v>44937</v>
          </cell>
          <cell r="AD608">
            <v>1</v>
          </cell>
          <cell r="AE608">
            <v>1</v>
          </cell>
          <cell r="AH608" t="str">
            <v/>
          </cell>
          <cell r="AI608" t="str">
            <v>DESPACHO</v>
          </cell>
          <cell r="AJ608" t="str">
            <v>DERIVADO PICK UP</v>
          </cell>
          <cell r="AL608" t="str">
            <v>NO</v>
          </cell>
          <cell r="AN608" t="str">
            <v>MOV onlinevip</v>
          </cell>
          <cell r="AO608" t="str">
            <v>CANAL ONLINE</v>
          </cell>
          <cell r="AP608">
            <v>44937</v>
          </cell>
          <cell r="AR608" t="str">
            <v>MDELIVERY_4826593</v>
          </cell>
          <cell r="AS608">
            <v>329151</v>
          </cell>
          <cell r="AT608" t="str">
            <v>D40</v>
          </cell>
          <cell r="AU608" t="str">
            <v>BTC</v>
          </cell>
          <cell r="AV608">
            <v>1</v>
          </cell>
          <cell r="AW608" t="str">
            <v>PROVINCIAL</v>
          </cell>
          <cell r="AX608" t="str">
            <v>ENTREGADO</v>
          </cell>
          <cell r="AY608" t="str">
            <v>LTE SAMSUNG A23 AZUL: 1 und - sn. 356795951156178</v>
          </cell>
          <cell r="AZ608" t="str">
            <v>TERMINAL</v>
          </cell>
          <cell r="BA608" t="str">
            <v>Validar Biometrico</v>
          </cell>
        </row>
        <row r="609">
          <cell r="A609" t="str">
            <v>4826652</v>
          </cell>
          <cell r="B609" t="str">
            <v>MDELIVERY</v>
          </cell>
          <cell r="C609">
            <v>44937</v>
          </cell>
          <cell r="D609" t="str">
            <v>FLEXNET ECUADOR - MDELIVERY</v>
          </cell>
          <cell r="E609" t="str">
            <v>CALLE 28 DE JUNIO S/N Y GARCIA MORENO ENTRADA LLANO GRANDE</v>
          </cell>
          <cell r="H609" t="str">
            <v>170208</v>
          </cell>
          <cell r="I609" t="str">
            <v>QUITO</v>
          </cell>
          <cell r="J609" t="str">
            <v>PICHINCHA</v>
          </cell>
          <cell r="K609" t="str">
            <v>JIMY FERNANDO BORJA PAUCAR</v>
          </cell>
          <cell r="L609" t="str">
            <v>OFICINA TRAMACO SALCEDO</v>
          </cell>
          <cell r="O609" t="str">
            <v>SALCEDO</v>
          </cell>
          <cell r="P609" t="str">
            <v>SALCEDO</v>
          </cell>
          <cell r="Q609" t="str">
            <v>COTOPAXI_SALCEDO_</v>
          </cell>
          <cell r="R609" t="str">
            <v>4826652</v>
          </cell>
          <cell r="W609" t="str">
            <v>0550488738</v>
          </cell>
          <cell r="X609" t="str">
            <v>0987877886-0987877886</v>
          </cell>
          <cell r="AA609">
            <v>44937</v>
          </cell>
          <cell r="AD609">
            <v>1</v>
          </cell>
          <cell r="AE609">
            <v>1</v>
          </cell>
          <cell r="AH609" t="str">
            <v/>
          </cell>
          <cell r="AI609" t="str">
            <v>DESPACHO</v>
          </cell>
          <cell r="AJ609" t="str">
            <v>DERIVADO PICK UP</v>
          </cell>
          <cell r="AL609" t="str">
            <v>NO</v>
          </cell>
          <cell r="AN609" t="str">
            <v>MOV onlinevip</v>
          </cell>
          <cell r="AO609" t="str">
            <v>CANAL ONLINE</v>
          </cell>
          <cell r="AP609">
            <v>44937</v>
          </cell>
          <cell r="AR609" t="str">
            <v>MDELIVERY_4826652</v>
          </cell>
          <cell r="AS609">
            <v>329144</v>
          </cell>
          <cell r="AT609" t="str">
            <v>D40</v>
          </cell>
          <cell r="AU609" t="str">
            <v>BTC</v>
          </cell>
          <cell r="AV609">
            <v>1</v>
          </cell>
          <cell r="AW609" t="str">
            <v>PROVINCIAL</v>
          </cell>
          <cell r="AX609" t="str">
            <v>ENTREGADO</v>
          </cell>
          <cell r="AY609" t="str">
            <v>LTE MOTO G22 NEGRO: 1 und - sn. 359694275290473</v>
          </cell>
          <cell r="AZ609" t="str">
            <v>TERMINAL</v>
          </cell>
          <cell r="BA609" t="str">
            <v>Validar Biometrico</v>
          </cell>
        </row>
        <row r="610">
          <cell r="A610" t="str">
            <v>4826742</v>
          </cell>
          <cell r="B610" t="str">
            <v>MDELIVERY</v>
          </cell>
          <cell r="C610">
            <v>44937</v>
          </cell>
          <cell r="D610" t="str">
            <v>FLEXNET ECUADOR - MDELIVERY</v>
          </cell>
          <cell r="E610" t="str">
            <v>CALLE 28 DE JUNIO S/N Y GARCIA MORENO ENTRADA LLANO GRANDE</v>
          </cell>
          <cell r="H610" t="str">
            <v>170208</v>
          </cell>
          <cell r="I610" t="str">
            <v>QUITO</v>
          </cell>
          <cell r="J610" t="str">
            <v>PICHINCHA</v>
          </cell>
          <cell r="K610" t="str">
            <v>MONTECE TROYA WILMER ANDRES</v>
          </cell>
          <cell r="L610" t="str">
            <v>BOLIVAR CALLE CUENCA 12 40 CALLE PEDRO MONCAYO</v>
          </cell>
          <cell r="O610" t="str">
            <v>090308</v>
          </cell>
          <cell r="P610" t="str">
            <v>090308</v>
          </cell>
          <cell r="Q610" t="str">
            <v>GUAYAS_GUAYAQUIL_BOLIVAR</v>
          </cell>
          <cell r="R610" t="str">
            <v>4826742</v>
          </cell>
          <cell r="W610" t="str">
            <v>0923256671001</v>
          </cell>
          <cell r="X610" t="str">
            <v>0985226597-0985226597</v>
          </cell>
          <cell r="AA610">
            <v>44937</v>
          </cell>
          <cell r="AD610">
            <v>1</v>
          </cell>
          <cell r="AE610">
            <v>1</v>
          </cell>
          <cell r="AH610" t="str">
            <v>SECTOR BOLIVAR JUNTO A LA FERRETERIA 3 HERMANOS ES UNA CASA 2 PISOS COLOR ROJA</v>
          </cell>
          <cell r="AI610" t="str">
            <v>DESPACHO</v>
          </cell>
          <cell r="AJ610" t="str">
            <v>Normal</v>
          </cell>
          <cell r="AL610" t="str">
            <v>NO</v>
          </cell>
          <cell r="AN610" t="str">
            <v>MOV productovip</v>
          </cell>
          <cell r="AO610" t="str">
            <v>CANAL ONLINE</v>
          </cell>
          <cell r="AP610">
            <v>44937</v>
          </cell>
          <cell r="AR610" t="str">
            <v>MDELIVERY_4826742</v>
          </cell>
          <cell r="AS610">
            <v>329148</v>
          </cell>
          <cell r="AT610" t="str">
            <v>D40</v>
          </cell>
          <cell r="AU610" t="str">
            <v>BTC</v>
          </cell>
          <cell r="AV610">
            <v>2</v>
          </cell>
          <cell r="AW610" t="str">
            <v>LOCAL</v>
          </cell>
          <cell r="AX610" t="str">
            <v>ENTREGADO</v>
          </cell>
          <cell r="AY610" t="str">
            <v>LTE HONOR X8 AZUL: 1 und - sn. 866184062425744 / HALFSIM MOVISTAR: 1 und - sn. 8959300520560987458</v>
          </cell>
          <cell r="AZ610" t="str">
            <v>SIMCARD / TERMINAL</v>
          </cell>
          <cell r="BA610" t="str">
            <v>Validar Biometrico</v>
          </cell>
        </row>
        <row r="611">
          <cell r="A611" t="str">
            <v>4826755</v>
          </cell>
          <cell r="B611" t="str">
            <v>MDELIVERY</v>
          </cell>
          <cell r="C611">
            <v>44937</v>
          </cell>
          <cell r="D611" t="str">
            <v>FLEXNET ECUADOR - MDELIVERY</v>
          </cell>
          <cell r="E611" t="str">
            <v>CALLE 28 DE JUNIO S/N Y GARCIA MORENO ENTRADA LLANO GRANDE</v>
          </cell>
          <cell r="H611" t="str">
            <v>170208</v>
          </cell>
          <cell r="I611" t="str">
            <v>QUITO</v>
          </cell>
          <cell r="J611" t="str">
            <v>PICHINCHA</v>
          </cell>
          <cell r="K611" t="str">
            <v>ROMINA ISABEL VERA ORDOÑEZ</v>
          </cell>
          <cell r="L611" t="str">
            <v>OFICINA TRAMACO SAN MARINO</v>
          </cell>
          <cell r="O611" t="str">
            <v>GUAYAQUIL</v>
          </cell>
          <cell r="P611" t="str">
            <v>GUAYAQUIL</v>
          </cell>
          <cell r="Q611" t="str">
            <v>GUAYAS_GUAYAQUIL_</v>
          </cell>
          <cell r="R611" t="str">
            <v>4826755</v>
          </cell>
          <cell r="W611" t="str">
            <v>0932007487_E3333V2242</v>
          </cell>
          <cell r="X611" t="str">
            <v>0985412135-0982596758</v>
          </cell>
          <cell r="AA611">
            <v>44937</v>
          </cell>
          <cell r="AD611">
            <v>1</v>
          </cell>
          <cell r="AE611">
            <v>1</v>
          </cell>
          <cell r="AH611" t="str">
            <v/>
          </cell>
          <cell r="AI611" t="str">
            <v>DESPACHO</v>
          </cell>
          <cell r="AJ611" t="str">
            <v>DERIVADO PICK UP</v>
          </cell>
          <cell r="AL611" t="str">
            <v>NO</v>
          </cell>
          <cell r="AN611" t="str">
            <v>MOV productovip</v>
          </cell>
          <cell r="AO611" t="str">
            <v>CANAL ONLINE</v>
          </cell>
          <cell r="AP611">
            <v>44937</v>
          </cell>
          <cell r="AR611" t="str">
            <v>MDELIVERY_4826755</v>
          </cell>
          <cell r="AS611">
            <v>329154</v>
          </cell>
          <cell r="AT611" t="str">
            <v>D40</v>
          </cell>
          <cell r="AU611" t="str">
            <v>BTC</v>
          </cell>
          <cell r="AV611">
            <v>2</v>
          </cell>
          <cell r="AW611" t="str">
            <v>PROVINCIAL</v>
          </cell>
          <cell r="AX611" t="str">
            <v>ENTREGADO</v>
          </cell>
          <cell r="AY611" t="str">
            <v>LTE XIAOMI REDMI 10A 64GB AZUL: 1 und - sn. 863696065812860 / HALFSIM MOVISTAR: 1 und - sn. 8959300520560980669</v>
          </cell>
          <cell r="AZ611" t="str">
            <v>SIMCARD / TERMINAL</v>
          </cell>
          <cell r="BA611" t="str">
            <v>Validar Biometrico</v>
          </cell>
        </row>
        <row r="612">
          <cell r="A612" t="str">
            <v>4826809</v>
          </cell>
          <cell r="B612" t="str">
            <v>MDELIVERY</v>
          </cell>
          <cell r="C612">
            <v>44937</v>
          </cell>
          <cell r="D612" t="str">
            <v>FLEXNET ECUADOR - MDELIVERY</v>
          </cell>
          <cell r="E612" t="str">
            <v>CALLE 28 DE JUNIO S/N Y GARCIA MORENO ENTRADA LLANO GRANDE</v>
          </cell>
          <cell r="H612" t="str">
            <v>170208</v>
          </cell>
          <cell r="I612" t="str">
            <v>QUITO</v>
          </cell>
          <cell r="J612" t="str">
            <v>PICHINCHA</v>
          </cell>
          <cell r="K612" t="str">
            <v>ELSA KARINA RECILLO FERNANDEZ</v>
          </cell>
          <cell r="L612" t="str">
            <v>TARQUI AV CARLOS JULIO AROSEMENA   SN AV JUAN DE DIOS MARTINEZ MERA</v>
          </cell>
          <cell r="O612" t="str">
            <v>090603</v>
          </cell>
          <cell r="P612" t="str">
            <v>090603</v>
          </cell>
          <cell r="Q612" t="str">
            <v>GUAYAS_GUAYAQUIL_TARQUI</v>
          </cell>
          <cell r="R612" t="str">
            <v>4826809</v>
          </cell>
          <cell r="W612" t="str">
            <v>0930025226</v>
          </cell>
          <cell r="X612" t="str">
            <v>0995818347-0995818347</v>
          </cell>
          <cell r="AA612">
            <v>44937</v>
          </cell>
          <cell r="AD612">
            <v>1</v>
          </cell>
          <cell r="AE612">
            <v>1</v>
          </cell>
          <cell r="AH612" t="str">
            <v>SECTOR NORTE JUNTO A LA GASOLINERA PRIMAZ ENTREGAR EN KITTON EDIFICIO BEIGE LETRAS AZULES  ENTREGAR A PARTIR DE LAS 11 Y 30</v>
          </cell>
          <cell r="AI612" t="str">
            <v>DESPACHO</v>
          </cell>
          <cell r="AJ612" t="str">
            <v>Normal</v>
          </cell>
          <cell r="AL612" t="str">
            <v>NO</v>
          </cell>
          <cell r="AN612" t="str">
            <v>MOV productovip</v>
          </cell>
          <cell r="AO612" t="str">
            <v>CANAL ONLINE</v>
          </cell>
          <cell r="AP612">
            <v>44937</v>
          </cell>
          <cell r="AR612" t="str">
            <v>MDELIVERY_4826809</v>
          </cell>
          <cell r="AS612">
            <v>329158</v>
          </cell>
          <cell r="AT612" t="str">
            <v>D40</v>
          </cell>
          <cell r="AU612" t="str">
            <v>BTC</v>
          </cell>
          <cell r="AV612">
            <v>1</v>
          </cell>
          <cell r="AW612" t="str">
            <v>LOCAL</v>
          </cell>
          <cell r="AX612" t="str">
            <v>ENTREGADO</v>
          </cell>
          <cell r="AY612" t="str">
            <v>HALFSIM MOVISTAR: 1 und - sn. 8959300520560988944</v>
          </cell>
          <cell r="AZ612" t="str">
            <v>SIMCARD</v>
          </cell>
          <cell r="BA612" t="str">
            <v/>
          </cell>
        </row>
        <row r="613">
          <cell r="A613" t="str">
            <v>4827018</v>
          </cell>
          <cell r="B613" t="str">
            <v>MDELIVERY</v>
          </cell>
          <cell r="C613">
            <v>44937</v>
          </cell>
          <cell r="D613" t="str">
            <v>FLEXNET ECUADOR - MDELIVERY</v>
          </cell>
          <cell r="E613" t="str">
            <v>CALLE 28 DE JUNIO S/N Y GARCIA MORENO ENTRADA LLANO GRANDE</v>
          </cell>
          <cell r="H613" t="str">
            <v>170208</v>
          </cell>
          <cell r="I613" t="str">
            <v>QUITO</v>
          </cell>
          <cell r="J613" t="str">
            <v>PICHINCHA</v>
          </cell>
          <cell r="K613" t="str">
            <v>ANGELICA MARIA LLERENA GUAMAN</v>
          </cell>
          <cell r="L613" t="str">
            <v>MARISCAL SUCRE    CALLE ANDALUCIA  N 24 118 CALLE GALICIA</v>
          </cell>
          <cell r="O613" t="str">
            <v>170525</v>
          </cell>
          <cell r="P613" t="str">
            <v>170525</v>
          </cell>
          <cell r="Q613" t="str">
            <v>PICHINCHA_QUITO_MARISCAL SUCRE</v>
          </cell>
          <cell r="R613" t="str">
            <v>4827018</v>
          </cell>
          <cell r="W613" t="str">
            <v>1722788443_V3343V2242</v>
          </cell>
          <cell r="X613" t="str">
            <v>0983433482-</v>
          </cell>
          <cell r="AA613">
            <v>44937</v>
          </cell>
          <cell r="AD613">
            <v>1</v>
          </cell>
          <cell r="AE613">
            <v>1</v>
          </cell>
          <cell r="AH613" t="str">
            <v>SECTOR LA FLORESTA ATRAS DEL SUPERMAXI  ENTREGAR EN CORIS DEL ECUADOR</v>
          </cell>
          <cell r="AI613" t="str">
            <v>DESPACHO</v>
          </cell>
          <cell r="AJ613" t="str">
            <v>Normal</v>
          </cell>
          <cell r="AL613" t="str">
            <v>NO</v>
          </cell>
          <cell r="AN613" t="str">
            <v>MOV_tecnocom_credito_directo</v>
          </cell>
          <cell r="AO613" t="str">
            <v>CANAL ONLINE</v>
          </cell>
          <cell r="AP613">
            <v>44937</v>
          </cell>
          <cell r="AR613" t="str">
            <v>MDELIVERY_4827018</v>
          </cell>
          <cell r="AS613">
            <v>329153</v>
          </cell>
          <cell r="AT613" t="str">
            <v>D40</v>
          </cell>
          <cell r="AU613" t="str">
            <v>BTC</v>
          </cell>
          <cell r="AV613">
            <v>1</v>
          </cell>
          <cell r="AW613" t="str">
            <v>LOCAL</v>
          </cell>
          <cell r="AX613" t="str">
            <v>ENTREGADO</v>
          </cell>
          <cell r="AY613" t="str">
            <v>LTE XIAOMI REDMI NOTE 11 AZUL: 1 und - sn. 861696063059201</v>
          </cell>
          <cell r="AZ613" t="str">
            <v>TERMINAL</v>
          </cell>
          <cell r="BA613" t="str">
            <v>Validar Biometrico</v>
          </cell>
        </row>
        <row r="614">
          <cell r="A614" t="str">
            <v>4827191</v>
          </cell>
          <cell r="B614" t="str">
            <v>MDELIVERY</v>
          </cell>
          <cell r="C614">
            <v>44937</v>
          </cell>
          <cell r="D614" t="str">
            <v>FLEXNET ECUADOR - MDELIVERY</v>
          </cell>
          <cell r="E614" t="str">
            <v>CALLE 28 DE JUNIO S/N Y GARCIA MORENO ENTRADA LLANO GRANDE</v>
          </cell>
          <cell r="H614" t="str">
            <v>170208</v>
          </cell>
          <cell r="I614" t="str">
            <v>QUITO</v>
          </cell>
          <cell r="J614" t="str">
            <v>PICHINCHA</v>
          </cell>
          <cell r="K614" t="str">
            <v>KEVIN ANDRES ARREAGA MURILLO</v>
          </cell>
          <cell r="L614" t="str">
            <v>OFICINA TRAMACO MILAGRO</v>
          </cell>
          <cell r="O614" t="str">
            <v>MILAGRO</v>
          </cell>
          <cell r="P614" t="str">
            <v>MILAGRO</v>
          </cell>
          <cell r="Q614" t="str">
            <v>GUAYAS_MILAGRO_</v>
          </cell>
          <cell r="R614" t="str">
            <v>4827191</v>
          </cell>
          <cell r="W614" t="str">
            <v>0927455709_ v2333i1222</v>
          </cell>
          <cell r="X614" t="str">
            <v>0987189880-0963062147</v>
          </cell>
          <cell r="AA614">
            <v>44937</v>
          </cell>
          <cell r="AD614">
            <v>1</v>
          </cell>
          <cell r="AE614">
            <v>1</v>
          </cell>
          <cell r="AH614" t="str">
            <v/>
          </cell>
          <cell r="AI614" t="str">
            <v>DESPACHO</v>
          </cell>
          <cell r="AJ614" t="str">
            <v>DERIVADO PICK UP</v>
          </cell>
          <cell r="AL614" t="str">
            <v>NO</v>
          </cell>
          <cell r="AN614" t="str">
            <v>MOV onlinevip</v>
          </cell>
          <cell r="AO614" t="str">
            <v>CANAL ONLINE</v>
          </cell>
          <cell r="AP614">
            <v>44937</v>
          </cell>
          <cell r="AR614" t="str">
            <v>MDELIVERY_4827191</v>
          </cell>
          <cell r="AS614">
            <v>329163</v>
          </cell>
          <cell r="AT614" t="str">
            <v>D40</v>
          </cell>
          <cell r="AU614" t="str">
            <v>BTC</v>
          </cell>
          <cell r="AV614">
            <v>1</v>
          </cell>
          <cell r="AW614" t="str">
            <v>PROVINCIAL</v>
          </cell>
          <cell r="AX614" t="str">
            <v>ENTREGADO</v>
          </cell>
          <cell r="AY614" t="str">
            <v>LTE SAMSUNG A03 AZUL: 1 und - sn. 354379556097624</v>
          </cell>
          <cell r="AZ614" t="str">
            <v>TERMINAL</v>
          </cell>
          <cell r="BA614" t="str">
            <v>Validar Biometrico</v>
          </cell>
        </row>
        <row r="615">
          <cell r="A615" t="str">
            <v>4827631</v>
          </cell>
          <cell r="B615" t="str">
            <v>MDELIVERY</v>
          </cell>
          <cell r="C615">
            <v>44937</v>
          </cell>
          <cell r="D615" t="str">
            <v>FLEXNET ECUADOR - MDELIVERY</v>
          </cell>
          <cell r="E615" t="str">
            <v>CALLE 28 DE JUNIO S/N Y GARCIA MORENO ENTRADA LLANO GRANDE</v>
          </cell>
          <cell r="H615" t="str">
            <v>170208</v>
          </cell>
          <cell r="I615" t="str">
            <v>QUITO</v>
          </cell>
          <cell r="J615" t="str">
            <v>PICHINCHA</v>
          </cell>
          <cell r="K615" t="str">
            <v>JONATHAN RICARDO ALBAN PROAÑO</v>
          </cell>
          <cell r="L615" t="str">
            <v>SAN BARTOLO CALLE MEDARDO ALFARO E3 31  CALLE JORGE STEPHENSON</v>
          </cell>
          <cell r="O615" t="str">
            <v>170604</v>
          </cell>
          <cell r="P615" t="str">
            <v>170604</v>
          </cell>
          <cell r="Q615" t="str">
            <v>PICHINCHA_QUITO_SAN BARTOLO</v>
          </cell>
          <cell r="R615" t="str">
            <v>4827631</v>
          </cell>
          <cell r="W615" t="str">
            <v>1717716730_V3333V4242</v>
          </cell>
          <cell r="X615" t="str">
            <v>0983060251-</v>
          </cell>
          <cell r="AA615">
            <v>44937</v>
          </cell>
          <cell r="AD615">
            <v>1</v>
          </cell>
          <cell r="AE615">
            <v>1</v>
          </cell>
          <cell r="AH615" t="str">
            <v>SECTOR EL RECREO ESTA A 1 CUADRA MAS ARRIBA DE LA IGLESIA EL BARCO ES UNA CASA 3 PISOS COLOR AZUL</v>
          </cell>
          <cell r="AI615" t="str">
            <v>DESPACHO</v>
          </cell>
          <cell r="AJ615" t="str">
            <v>Normal</v>
          </cell>
          <cell r="AL615" t="str">
            <v>NO</v>
          </cell>
          <cell r="AN615" t="str">
            <v>MOV_tecnocom_credito_directo</v>
          </cell>
          <cell r="AO615" t="str">
            <v>CANAL ONLINE</v>
          </cell>
          <cell r="AP615">
            <v>44937</v>
          </cell>
          <cell r="AR615" t="str">
            <v>MDELIVERY_4827631</v>
          </cell>
          <cell r="AS615">
            <v>329155</v>
          </cell>
          <cell r="AT615" t="str">
            <v>D40</v>
          </cell>
          <cell r="AU615" t="str">
            <v>BTC</v>
          </cell>
          <cell r="AV615">
            <v>1</v>
          </cell>
          <cell r="AW615" t="str">
            <v>LOCAL</v>
          </cell>
          <cell r="AX615" t="str">
            <v>DEVOLUCION_EN_PROCESO</v>
          </cell>
          <cell r="AY615" t="str">
            <v>LTE SAMSUNG A53 5G NEGRO: 1 und - sn. 353842197627357</v>
          </cell>
          <cell r="AZ615" t="str">
            <v>TERMINAL</v>
          </cell>
          <cell r="BA615" t="str">
            <v>Validar Biometrico</v>
          </cell>
        </row>
        <row r="616">
          <cell r="A616" t="str">
            <v>4828107</v>
          </cell>
          <cell r="B616" t="str">
            <v>MDELIVERY</v>
          </cell>
          <cell r="C616">
            <v>44937</v>
          </cell>
          <cell r="D616" t="str">
            <v>FLEXNET ECUADOR - MDELIVERY</v>
          </cell>
          <cell r="E616" t="str">
            <v>CALLE 28 DE JUNIO S/N Y GARCIA MORENO ENTRADA LLANO GRANDE</v>
          </cell>
          <cell r="H616" t="str">
            <v>170208</v>
          </cell>
          <cell r="I616" t="str">
            <v>QUITO</v>
          </cell>
          <cell r="J616" t="str">
            <v>PICHINCHA</v>
          </cell>
          <cell r="K616" t="str">
            <v>EDI ANTONIO SOLIS JAMA</v>
          </cell>
          <cell r="L616" t="str">
            <v>XIMENA   COOP MOLINA DE FRANC SN  AV ABDON CALDERON</v>
          </cell>
          <cell r="O616" t="str">
            <v>090101</v>
          </cell>
          <cell r="P616" t="str">
            <v>090101</v>
          </cell>
          <cell r="Q616" t="str">
            <v>GUAYAS_GUAYAQUIL_XIMENA</v>
          </cell>
          <cell r="R616" t="str">
            <v>4828107</v>
          </cell>
          <cell r="W616" t="str">
            <v>0801691221_E3333V3222</v>
          </cell>
          <cell r="X616" t="str">
            <v>0995920726-</v>
          </cell>
          <cell r="AA616">
            <v>44937</v>
          </cell>
          <cell r="AD616">
            <v>1</v>
          </cell>
          <cell r="AE616">
            <v>1</v>
          </cell>
          <cell r="AH616" t="str">
            <v>SECTOR GUASMO SUR FRENTE A LA FRITADA DEL GUASMO JUNTO AL OFERTON  ENTREGAR EN TROPI MOTORS LOCAL GRANDE  REALIZAR UNA LLAMADA PREVIA</v>
          </cell>
          <cell r="AI616" t="str">
            <v>DESPACHO</v>
          </cell>
          <cell r="AJ616" t="str">
            <v>Normal</v>
          </cell>
          <cell r="AL616" t="str">
            <v>NO</v>
          </cell>
          <cell r="AN616" t="str">
            <v>MOV_tecnocom_credito_directo</v>
          </cell>
          <cell r="AO616" t="str">
            <v>CANAL ONLINE</v>
          </cell>
          <cell r="AP616">
            <v>44937</v>
          </cell>
          <cell r="AR616" t="str">
            <v>MDELIVERY_4828107</v>
          </cell>
          <cell r="AS616">
            <v>329159</v>
          </cell>
          <cell r="AT616" t="str">
            <v>D40</v>
          </cell>
          <cell r="AU616" t="str">
            <v>BTC</v>
          </cell>
          <cell r="AV616">
            <v>1</v>
          </cell>
          <cell r="AW616" t="str">
            <v>LOCAL</v>
          </cell>
          <cell r="AX616" t="str">
            <v>ENTREGADO</v>
          </cell>
          <cell r="AY616" t="str">
            <v>LTE MOTO G60S AZUL: 1 und - sn. 354911551806912</v>
          </cell>
          <cell r="AZ616" t="str">
            <v>TERMINAL</v>
          </cell>
          <cell r="BA616" t="str">
            <v>Validar Biometrico</v>
          </cell>
        </row>
        <row r="617">
          <cell r="A617" t="str">
            <v>4828467</v>
          </cell>
          <cell r="B617" t="str">
            <v>MDELIVERY</v>
          </cell>
          <cell r="C617">
            <v>44937</v>
          </cell>
          <cell r="D617" t="str">
            <v>FLEXNET ECUADOR - MDELIVERY</v>
          </cell>
          <cell r="E617" t="str">
            <v>CALLE 28 DE JUNIO S/N Y GARCIA MORENO ENTRADA LLANO GRANDE</v>
          </cell>
          <cell r="H617" t="str">
            <v>170208</v>
          </cell>
          <cell r="I617" t="str">
            <v>QUITO</v>
          </cell>
          <cell r="J617" t="str">
            <v>PICHINCHA</v>
          </cell>
          <cell r="K617" t="str">
            <v>LUIS ALEXANDER SALVATIERRA LOAIZA</v>
          </cell>
          <cell r="L617" t="str">
            <v>SANTA ROSA AV CRISTOBAL COLON  SN CALLE JAVIER SOTO</v>
          </cell>
          <cell r="O617" t="str">
            <v>070602</v>
          </cell>
          <cell r="P617" t="str">
            <v>070602</v>
          </cell>
          <cell r="Q617" t="str">
            <v>EL ORO_SANTA ROSA_SANTA ROSA</v>
          </cell>
          <cell r="R617" t="str">
            <v>4828467</v>
          </cell>
          <cell r="W617" t="str">
            <v>0705628014_E2333I3222</v>
          </cell>
          <cell r="X617" t="str">
            <v>0983114141-</v>
          </cell>
          <cell r="AA617">
            <v>44937</v>
          </cell>
          <cell r="AD617">
            <v>1</v>
          </cell>
          <cell r="AE617">
            <v>1</v>
          </cell>
          <cell r="AH617" t="str">
            <v>DIAGONAL A LA CASA EVANGELICA FRENTE DE AGRIPAC ES UNA CASA 1 PISO ENTREGA EN EL TALLER DE REPARACION DE ELECTRODOMESTICOS DE LINEA BLANCA TIENE PUERTA ENRROLLABLE</v>
          </cell>
          <cell r="AI617" t="str">
            <v>DESPACHO</v>
          </cell>
          <cell r="AJ617" t="str">
            <v>Normal</v>
          </cell>
          <cell r="AL617" t="str">
            <v>NO</v>
          </cell>
          <cell r="AN617" t="str">
            <v>MOV_tecnocom_credito_directo</v>
          </cell>
          <cell r="AO617" t="str">
            <v>CANAL ONLINE</v>
          </cell>
          <cell r="AP617">
            <v>44937</v>
          </cell>
          <cell r="AR617" t="str">
            <v>MDELIVERY_4828467</v>
          </cell>
          <cell r="AS617">
            <v>329156</v>
          </cell>
          <cell r="AT617" t="str">
            <v>D40</v>
          </cell>
          <cell r="AU617" t="str">
            <v>BTC</v>
          </cell>
          <cell r="AV617">
            <v>1</v>
          </cell>
          <cell r="AW617" t="str">
            <v>PROVINCIAL</v>
          </cell>
          <cell r="AX617" t="str">
            <v>ENTREGADO</v>
          </cell>
          <cell r="AY617" t="str">
            <v>LTE XIAOMI REDMI NOTE 11S AZUL: 1 und - sn. 865954061228864</v>
          </cell>
          <cell r="AZ617" t="str">
            <v>TERMINAL</v>
          </cell>
          <cell r="BA617" t="str">
            <v>Validar Biometrico</v>
          </cell>
        </row>
        <row r="618">
          <cell r="A618" t="str">
            <v>4828564</v>
          </cell>
          <cell r="B618" t="str">
            <v>MDELIVERY</v>
          </cell>
          <cell r="C618">
            <v>44937</v>
          </cell>
          <cell r="D618" t="str">
            <v>FLEXNET ECUADOR - MDELIVERY</v>
          </cell>
          <cell r="E618" t="str">
            <v>CALLE 28 DE JUNIO S/N Y GARCIA MORENO ENTRADA LLANO GRANDE</v>
          </cell>
          <cell r="H618" t="str">
            <v>170208</v>
          </cell>
          <cell r="I618" t="str">
            <v>QUITO</v>
          </cell>
          <cell r="J618" t="str">
            <v>PICHINCHA</v>
          </cell>
          <cell r="K618" t="str">
            <v>JAIME ANTONIO RIVAS SORIANO</v>
          </cell>
          <cell r="L618" t="str">
            <v>TARQUI COOP EL CEIBAL MZ 2064 SOLAR 8</v>
          </cell>
          <cell r="O618" t="str">
            <v>090606</v>
          </cell>
          <cell r="P618" t="str">
            <v>090606</v>
          </cell>
          <cell r="Q618" t="str">
            <v>GUAYAS_GUAYAQUIL_TARQUI</v>
          </cell>
          <cell r="R618" t="str">
            <v>4828564</v>
          </cell>
          <cell r="W618" t="str">
            <v>0916252463_V4444V4444</v>
          </cell>
          <cell r="X618" t="str">
            <v>0939364439-</v>
          </cell>
          <cell r="AA618">
            <v>44937</v>
          </cell>
          <cell r="AD618">
            <v>1</v>
          </cell>
          <cell r="AE618">
            <v>1</v>
          </cell>
          <cell r="AH618" t="str">
            <v>ESTA A 2 CUADRAS DEL COMERCIAL SANITA ES UNA CASA 2 PISOS CERRAMIENTO DE BLOQUE TIENE 2 LOCALLES CON REJAS BLANCAS</v>
          </cell>
          <cell r="AI618" t="str">
            <v>DESPACHO</v>
          </cell>
          <cell r="AJ618" t="str">
            <v>Normal</v>
          </cell>
          <cell r="AL618" t="str">
            <v>NO</v>
          </cell>
          <cell r="AN618" t="str">
            <v>MOV_tecnocom_credito_directo</v>
          </cell>
          <cell r="AO618" t="str">
            <v>CANAL ONLINE</v>
          </cell>
          <cell r="AP618">
            <v>44937</v>
          </cell>
          <cell r="AR618" t="str">
            <v>MDELIVERY_4828564</v>
          </cell>
          <cell r="AS618">
            <v>329160</v>
          </cell>
          <cell r="AT618" t="str">
            <v>D40</v>
          </cell>
          <cell r="AU618" t="str">
            <v>BTC</v>
          </cell>
          <cell r="AV618">
            <v>1</v>
          </cell>
          <cell r="AW618" t="str">
            <v>LOCAL</v>
          </cell>
          <cell r="AX618" t="str">
            <v>ENTREGADO</v>
          </cell>
          <cell r="AY618" t="str">
            <v>LTE SAMSUNG A33 5G AZUL: 1 und - sn. 352429892372041</v>
          </cell>
          <cell r="AZ618" t="str">
            <v>TERMINAL</v>
          </cell>
          <cell r="BA618" t="str">
            <v>Validar Biometrico</v>
          </cell>
        </row>
        <row r="619">
          <cell r="A619" t="str">
            <v>4828803</v>
          </cell>
          <cell r="B619" t="str">
            <v>MDELIVERY</v>
          </cell>
          <cell r="C619">
            <v>44937</v>
          </cell>
          <cell r="D619" t="str">
            <v>FLEXNET ECUADOR - MDELIVERY</v>
          </cell>
          <cell r="E619" t="str">
            <v>CALLE 28 DE JUNIO S/N Y GARCIA MORENO ENTRADA LLANO GRANDE</v>
          </cell>
          <cell r="H619" t="str">
            <v>170208</v>
          </cell>
          <cell r="I619" t="str">
            <v>QUITO</v>
          </cell>
          <cell r="J619" t="str">
            <v>PICHINCHA</v>
          </cell>
          <cell r="K619" t="str">
            <v>MARIA AUGUSTA REA MORETA</v>
          </cell>
          <cell r="L619" t="str">
            <v>LA MAGDALENA CALLE ALBERTO ENRIQUEZ S8 209 CALLE JOSE MENDOZA</v>
          </cell>
          <cell r="O619" t="str">
            <v>170602</v>
          </cell>
          <cell r="P619" t="str">
            <v>170602</v>
          </cell>
          <cell r="Q619" t="str">
            <v>PICHINCHA_QUITO_LA MAGDALENA</v>
          </cell>
          <cell r="R619" t="str">
            <v>4828803</v>
          </cell>
          <cell r="W619" t="str">
            <v>1710411693_V4333V3222</v>
          </cell>
          <cell r="X619" t="str">
            <v>0984016086-</v>
          </cell>
          <cell r="AA619">
            <v>44937</v>
          </cell>
          <cell r="AD619">
            <v>1</v>
          </cell>
          <cell r="AE619">
            <v>1</v>
          </cell>
          <cell r="AH619" t="str">
            <v>SECTOR 2 PUNTOS ENTREGA EN EL INSTITUTO CEMLAD ANUNCIARSE EN RECEPCION LLAMAR 1 HORA ANTES</v>
          </cell>
          <cell r="AI619" t="str">
            <v>DESPACHO</v>
          </cell>
          <cell r="AJ619" t="str">
            <v>Normal</v>
          </cell>
          <cell r="AL619" t="str">
            <v>NO</v>
          </cell>
          <cell r="AN619" t="str">
            <v>MOV_tecnocom_credito_directo</v>
          </cell>
          <cell r="AO619" t="str">
            <v>CANAL ONLINE</v>
          </cell>
          <cell r="AP619">
            <v>44937</v>
          </cell>
          <cell r="AR619" t="str">
            <v>MDELIVERY_4828803</v>
          </cell>
          <cell r="AS619">
            <v>329162</v>
          </cell>
          <cell r="AT619" t="str">
            <v>D40</v>
          </cell>
          <cell r="AU619" t="str">
            <v>BTC</v>
          </cell>
          <cell r="AV619">
            <v>1</v>
          </cell>
          <cell r="AW619" t="str">
            <v>LOCAL</v>
          </cell>
          <cell r="AX619" t="str">
            <v>ENTREGADO</v>
          </cell>
          <cell r="AY619" t="str">
            <v>LTE XIAOMI REDMI NOTE 11 AZUL: 1 und - sn. 869113065779960</v>
          </cell>
          <cell r="AZ619" t="str">
            <v>TERMINAL</v>
          </cell>
          <cell r="BA619" t="str">
            <v>Validar Biometrico</v>
          </cell>
        </row>
        <row r="620">
          <cell r="A620" t="str">
            <v>4828938</v>
          </cell>
          <cell r="B620" t="str">
            <v>MDELIVERY</v>
          </cell>
          <cell r="C620">
            <v>44937</v>
          </cell>
          <cell r="D620" t="str">
            <v>FLEXNET ECUADOR - MDELIVERY</v>
          </cell>
          <cell r="E620" t="str">
            <v>CALLE 28 DE JUNIO S/N Y GARCIA MORENO ENTRADA LLANO GRANDE</v>
          </cell>
          <cell r="H620" t="str">
            <v>170208</v>
          </cell>
          <cell r="I620" t="str">
            <v>QUITO</v>
          </cell>
          <cell r="J620" t="str">
            <v>PICHINCHA</v>
          </cell>
          <cell r="K620" t="str">
            <v>GRACE ELIZABETH VILLACIS BRIONES</v>
          </cell>
          <cell r="L620" t="str">
            <v>KENNEDY CALLE FRAY LEONARDO MURIALDO OE 2 303  AV REAL AUDIENCIA</v>
          </cell>
          <cell r="O620" t="str">
            <v>170512</v>
          </cell>
          <cell r="P620" t="str">
            <v>170512</v>
          </cell>
          <cell r="Q620" t="str">
            <v>PICHINCHA_QUITO_KENNEDY</v>
          </cell>
          <cell r="R620" t="str">
            <v>4828938</v>
          </cell>
          <cell r="W620" t="str">
            <v>1717572802_E4143A4442</v>
          </cell>
          <cell r="X620" t="str">
            <v>0992616783-</v>
          </cell>
          <cell r="AA620">
            <v>44937</v>
          </cell>
          <cell r="AD620">
            <v>1</v>
          </cell>
          <cell r="AE620">
            <v>1</v>
          </cell>
          <cell r="AH620" t="str">
            <v>SECTOR COFAVI ES UNA CASA 1 PISO PORTON VERDE EN LA ESQUINA SE ENCUENTRA LA HUECA DEL REPARADOR</v>
          </cell>
          <cell r="AI620" t="str">
            <v>DESPACHO</v>
          </cell>
          <cell r="AJ620" t="str">
            <v>Normal</v>
          </cell>
          <cell r="AL620" t="str">
            <v>NO</v>
          </cell>
          <cell r="AN620" t="str">
            <v>MOV tecnocom</v>
          </cell>
          <cell r="AO620" t="str">
            <v>CANAL ONLINE</v>
          </cell>
          <cell r="AP620">
            <v>44937</v>
          </cell>
          <cell r="AR620" t="str">
            <v>MDELIVERY_4828938</v>
          </cell>
          <cell r="AS620">
            <v>329161</v>
          </cell>
          <cell r="AT620" t="str">
            <v>D40</v>
          </cell>
          <cell r="AU620" t="str">
            <v>BTC</v>
          </cell>
          <cell r="AV620">
            <v>1</v>
          </cell>
          <cell r="AW620" t="str">
            <v>LOCAL</v>
          </cell>
          <cell r="AX620" t="str">
            <v>ENTREGADO</v>
          </cell>
          <cell r="AY620" t="str">
            <v>LTE SAMSUNG A53 5G NEGRO: 1 und - sn. 353842198140301</v>
          </cell>
          <cell r="AZ620" t="str">
            <v>TERMINAL</v>
          </cell>
          <cell r="BA620" t="str">
            <v>Validar Biometrico, Validar Tarjeta Credito M,</v>
          </cell>
        </row>
        <row r="621">
          <cell r="A621" t="str">
            <v>REASIG23-0007</v>
          </cell>
          <cell r="B621" t="str">
            <v>MDELIVERY</v>
          </cell>
          <cell r="C621">
            <v>44937</v>
          </cell>
          <cell r="D621" t="str">
            <v>FLEXNET ECUADOR - MDELIVERY</v>
          </cell>
          <cell r="E621" t="str">
            <v>CALLE 28 DE JUNIO S/N Y GARCIA MORENO ENTRADA LLANO GRANDE</v>
          </cell>
          <cell r="H621" t="str">
            <v>170208</v>
          </cell>
          <cell r="I621" t="str">
            <v>QUITO</v>
          </cell>
          <cell r="J621" t="str">
            <v>PICHINCHA</v>
          </cell>
          <cell r="L621" t="str">
            <v/>
          </cell>
          <cell r="O621" t="str">
            <v>QUITO</v>
          </cell>
          <cell r="P621" t="str">
            <v>QUITO</v>
          </cell>
          <cell r="Q621" t="str">
            <v/>
          </cell>
          <cell r="R621" t="str">
            <v>REASIG23-0007</v>
          </cell>
          <cell r="W621" t="str">
            <v/>
          </cell>
          <cell r="X621" t="str">
            <v/>
          </cell>
          <cell r="AA621">
            <v>44937</v>
          </cell>
          <cell r="AD621">
            <v>1</v>
          </cell>
          <cell r="AE621">
            <v>1</v>
          </cell>
          <cell r="AH621" t="str">
            <v/>
          </cell>
          <cell r="AI621" t="str">
            <v>DESPACHO</v>
          </cell>
          <cell r="AJ621" t="str">
            <v>Normal</v>
          </cell>
          <cell r="AL621" t="str">
            <v>NO</v>
          </cell>
          <cell r="AN621" t="str">
            <v/>
          </cell>
          <cell r="AO621" t="str">
            <v>CANAL ONLINE</v>
          </cell>
          <cell r="AP621">
            <v>44937</v>
          </cell>
          <cell r="AR621" t="str">
            <v>MDELIVERY_REASIG23-0007</v>
          </cell>
          <cell r="AS621">
            <v>328967</v>
          </cell>
          <cell r="AT621" t="str">
            <v>D40</v>
          </cell>
          <cell r="AU621" t="str">
            <v>BTC</v>
          </cell>
          <cell r="AV621">
            <v>6</v>
          </cell>
          <cell r="AX621" t="e">
            <v>#N/A</v>
          </cell>
          <cell r="AY621" t="str">
            <v>LTE IPHONE 13 PRO 256GB NEGRO: 4 und - sn. 350302398180097,350302398952131,350302398023123,359583826840417 / LTE HUAWEI E5576-508 MIFI: 2 und - sn. 866688042697313,866688042699491</v>
          </cell>
          <cell r="AZ621" t="str">
            <v>TERMINAL</v>
          </cell>
          <cell r="BA621" t="str">
            <v/>
          </cell>
        </row>
        <row r="622">
          <cell r="A622" t="str">
            <v>TK-7738</v>
          </cell>
          <cell r="B622" t="str">
            <v>MDELIVERY</v>
          </cell>
          <cell r="C622">
            <v>44937</v>
          </cell>
          <cell r="D622" t="str">
            <v>FLEXNET ECUADOR - MDELIVERY</v>
          </cell>
          <cell r="E622" t="str">
            <v>CALLE 28 DE JUNIO S/N Y GARCIA MORENO ENTRADA LLANO GRANDE</v>
          </cell>
          <cell r="H622" t="str">
            <v>170208</v>
          </cell>
          <cell r="I622" t="str">
            <v>QUITO</v>
          </cell>
          <cell r="J622" t="str">
            <v>PICHINCHA</v>
          </cell>
          <cell r="K622" t="str">
            <v>OTECEL</v>
          </cell>
          <cell r="L622" t="str">
            <v>AVDA SIMÓN BOLIVAR Y VIA NAYON CONJUNTO CORPORATIVO EKOPARK TORRE 3 TELEFONICA</v>
          </cell>
          <cell r="O622" t="str">
            <v>QUITO</v>
          </cell>
          <cell r="P622" t="str">
            <v>QUITO</v>
          </cell>
          <cell r="Q622" t="str">
            <v>PICHINCHA</v>
          </cell>
          <cell r="R622" t="str">
            <v>TK-7738</v>
          </cell>
          <cell r="W622" t="str">
            <v/>
          </cell>
          <cell r="X622" t="str">
            <v>098299225</v>
          </cell>
          <cell r="AA622">
            <v>44937</v>
          </cell>
          <cell r="AD622">
            <v>1</v>
          </cell>
          <cell r="AE622">
            <v>1</v>
          </cell>
          <cell r="AH622" t="str">
            <v/>
          </cell>
          <cell r="AI622" t="str">
            <v>DESPACHO</v>
          </cell>
          <cell r="AJ622" t="str">
            <v>Normal</v>
          </cell>
          <cell r="AL622" t="str">
            <v>NO</v>
          </cell>
          <cell r="AN622" t="str">
            <v/>
          </cell>
          <cell r="AO622" t="str">
            <v>CANAL ONLINE</v>
          </cell>
          <cell r="AP622">
            <v>44937</v>
          </cell>
          <cell r="AR622" t="str">
            <v>MDELIVERY_TK-7738</v>
          </cell>
          <cell r="AS622">
            <v>329087</v>
          </cell>
          <cell r="AT622" t="str">
            <v>D40</v>
          </cell>
          <cell r="AU622" t="str">
            <v>BTC</v>
          </cell>
          <cell r="AV622">
            <v>1</v>
          </cell>
          <cell r="AX622" t="str">
            <v>ENTREGADO</v>
          </cell>
          <cell r="AY622" t="str">
            <v>ESIM MOVISTAR_ESIM EVOUCHERS CODE QR: 1 und - sn. 8959300120525802874</v>
          </cell>
          <cell r="AZ622" t="str">
            <v>SIMCARD</v>
          </cell>
          <cell r="BA622" t="str">
            <v/>
          </cell>
        </row>
        <row r="623">
          <cell r="A623" t="str">
            <v>TK-7739</v>
          </cell>
          <cell r="B623" t="str">
            <v>MDELIVERY</v>
          </cell>
          <cell r="C623">
            <v>44937</v>
          </cell>
          <cell r="D623" t="str">
            <v>FLEXNET ECUADOR - MDELIVERY</v>
          </cell>
          <cell r="E623" t="str">
            <v>CALLE 28 DE JUNIO S/N Y GARCIA MORENO ENTRADA LLANO GRANDE</v>
          </cell>
          <cell r="H623" t="str">
            <v>170208</v>
          </cell>
          <cell r="I623" t="str">
            <v>QUITO</v>
          </cell>
          <cell r="J623" t="str">
            <v>PICHINCHA</v>
          </cell>
          <cell r="K623" t="str">
            <v>OTECEL</v>
          </cell>
          <cell r="L623" t="str">
            <v>AVDA SIMÓN BOLIVAR Y VIA NAYON CONJUNTO CORPORATIVO EKOPARK TORRE 3 TELEFONICA</v>
          </cell>
          <cell r="O623" t="str">
            <v>QUITO</v>
          </cell>
          <cell r="P623" t="str">
            <v>QUITO</v>
          </cell>
          <cell r="Q623" t="str">
            <v>PICHINCHA</v>
          </cell>
          <cell r="R623" t="str">
            <v>TK-7739</v>
          </cell>
          <cell r="W623" t="str">
            <v/>
          </cell>
          <cell r="X623" t="str">
            <v>098299225</v>
          </cell>
          <cell r="AA623">
            <v>44937</v>
          </cell>
          <cell r="AD623">
            <v>1</v>
          </cell>
          <cell r="AE623">
            <v>1</v>
          </cell>
          <cell r="AH623" t="str">
            <v/>
          </cell>
          <cell r="AI623" t="str">
            <v>DESPACHO</v>
          </cell>
          <cell r="AJ623" t="str">
            <v>Normal</v>
          </cell>
          <cell r="AL623" t="str">
            <v>NO</v>
          </cell>
          <cell r="AN623" t="str">
            <v/>
          </cell>
          <cell r="AO623" t="str">
            <v>CANAL ONLINE</v>
          </cell>
          <cell r="AP623">
            <v>44937</v>
          </cell>
          <cell r="AR623" t="str">
            <v>MDELIVERY_TK-7739</v>
          </cell>
          <cell r="AS623">
            <v>329090</v>
          </cell>
          <cell r="AT623" t="str">
            <v>D40</v>
          </cell>
          <cell r="AU623" t="str">
            <v>BTC</v>
          </cell>
          <cell r="AV623">
            <v>1</v>
          </cell>
          <cell r="AX623" t="str">
            <v>ENTREGADO</v>
          </cell>
          <cell r="AY623" t="str">
            <v>ESIM MOVISTAR_ESIM EVOUCHERS CODE QR: 1 und - sn. 8959300120525804557</v>
          </cell>
          <cell r="AZ623" t="str">
            <v>SIMCARD</v>
          </cell>
          <cell r="BA623" t="str">
            <v/>
          </cell>
        </row>
        <row r="624">
          <cell r="A624" t="str">
            <v>TK-7740</v>
          </cell>
          <cell r="B624" t="str">
            <v>MDELIVERY</v>
          </cell>
          <cell r="C624">
            <v>44937</v>
          </cell>
          <cell r="D624" t="str">
            <v>FLEXNET ECUADOR - MDELIVERY</v>
          </cell>
          <cell r="E624" t="str">
            <v>CALLE 28 DE JUNIO S/N Y GARCIA MORENO ENTRADA LLANO GRANDE</v>
          </cell>
          <cell r="H624" t="str">
            <v>170208</v>
          </cell>
          <cell r="I624" t="str">
            <v>QUITO</v>
          </cell>
          <cell r="J624" t="str">
            <v>PICHINCHA</v>
          </cell>
          <cell r="K624" t="str">
            <v>OTECEL</v>
          </cell>
          <cell r="L624" t="str">
            <v>AVDA SIMÓN BOLIVAR Y VIA NAYON CONJUNTO CORPORATIVO EKOPARK TORRE 3 TELEFONICA</v>
          </cell>
          <cell r="O624" t="str">
            <v>QUITO</v>
          </cell>
          <cell r="P624" t="str">
            <v>QUITO</v>
          </cell>
          <cell r="Q624" t="str">
            <v>PICHINCHA</v>
          </cell>
          <cell r="R624" t="str">
            <v>TK-7740</v>
          </cell>
          <cell r="W624" t="str">
            <v/>
          </cell>
          <cell r="X624" t="str">
            <v>098299225</v>
          </cell>
          <cell r="AA624">
            <v>44937</v>
          </cell>
          <cell r="AD624">
            <v>1</v>
          </cell>
          <cell r="AE624">
            <v>1</v>
          </cell>
          <cell r="AH624" t="str">
            <v/>
          </cell>
          <cell r="AI624" t="str">
            <v>DESPACHO</v>
          </cell>
          <cell r="AJ624" t="str">
            <v>Normal</v>
          </cell>
          <cell r="AL624" t="str">
            <v>NO</v>
          </cell>
          <cell r="AN624" t="str">
            <v/>
          </cell>
          <cell r="AO624" t="str">
            <v>CANAL ONLINE</v>
          </cell>
          <cell r="AP624">
            <v>44937</v>
          </cell>
          <cell r="AR624" t="str">
            <v>MDELIVERY_TK-7740</v>
          </cell>
          <cell r="AS624">
            <v>329089</v>
          </cell>
          <cell r="AT624" t="str">
            <v>D40</v>
          </cell>
          <cell r="AU624" t="str">
            <v>BTC</v>
          </cell>
          <cell r="AV624">
            <v>1</v>
          </cell>
          <cell r="AX624" t="str">
            <v>ENTREGADO</v>
          </cell>
          <cell r="AY624" t="str">
            <v>ESIM MOVISTAR_ESIM EVOUCHERS CODE QR: 1 und - sn. 8959300120525803112</v>
          </cell>
          <cell r="AZ624" t="str">
            <v>SIMCARD</v>
          </cell>
          <cell r="BA624" t="str">
            <v/>
          </cell>
        </row>
        <row r="625">
          <cell r="A625" t="str">
            <v>TK-7741</v>
          </cell>
          <cell r="B625" t="str">
            <v>MDELIVERY</v>
          </cell>
          <cell r="C625">
            <v>44937</v>
          </cell>
          <cell r="D625" t="str">
            <v>FLEXNET ECUADOR - MDELIVERY</v>
          </cell>
          <cell r="E625" t="str">
            <v>CALLE 28 DE JUNIO S/N Y GARCIA MORENO ENTRADA LLANO GRANDE</v>
          </cell>
          <cell r="H625" t="str">
            <v>170208</v>
          </cell>
          <cell r="I625" t="str">
            <v>QUITO</v>
          </cell>
          <cell r="J625" t="str">
            <v>PICHINCHA</v>
          </cell>
          <cell r="K625" t="str">
            <v>OTECEL</v>
          </cell>
          <cell r="L625" t="str">
            <v>AVDA SIMÓN BOLIVAR Y VIA NAYON CONJUNTO CORPORATIVO EKOPARK TORRE 3 TELEFONICA</v>
          </cell>
          <cell r="O625" t="str">
            <v>QUITO</v>
          </cell>
          <cell r="P625" t="str">
            <v>QUITO</v>
          </cell>
          <cell r="Q625" t="str">
            <v>PICHINCHA</v>
          </cell>
          <cell r="R625" t="str">
            <v>TK-7741</v>
          </cell>
          <cell r="W625" t="str">
            <v/>
          </cell>
          <cell r="X625" t="str">
            <v>098299225</v>
          </cell>
          <cell r="AA625">
            <v>44937</v>
          </cell>
          <cell r="AD625">
            <v>1</v>
          </cell>
          <cell r="AE625">
            <v>1</v>
          </cell>
          <cell r="AH625" t="str">
            <v/>
          </cell>
          <cell r="AI625" t="str">
            <v>DESPACHO</v>
          </cell>
          <cell r="AJ625" t="str">
            <v>Normal</v>
          </cell>
          <cell r="AL625" t="str">
            <v>NO</v>
          </cell>
          <cell r="AN625" t="str">
            <v/>
          </cell>
          <cell r="AO625" t="str">
            <v>CANAL ONLINE</v>
          </cell>
          <cell r="AP625">
            <v>44937</v>
          </cell>
          <cell r="AR625" t="str">
            <v>MDELIVERY_TK-7741</v>
          </cell>
          <cell r="AS625">
            <v>329091</v>
          </cell>
          <cell r="AT625" t="str">
            <v>D40</v>
          </cell>
          <cell r="AU625" t="str">
            <v>BTC</v>
          </cell>
          <cell r="AV625">
            <v>1</v>
          </cell>
          <cell r="AX625" t="str">
            <v>ENTREGADO</v>
          </cell>
          <cell r="AY625" t="str">
            <v>ESIM MOVISTAR_ESIM EVOUCHERS CODE QR: 1 und - sn. 8959300120525780344</v>
          </cell>
          <cell r="AZ625" t="str">
            <v>SIMCARD</v>
          </cell>
          <cell r="BA625" t="str">
            <v/>
          </cell>
        </row>
        <row r="626">
          <cell r="A626" t="str">
            <v>TK-7742</v>
          </cell>
          <cell r="B626" t="str">
            <v>MDELIVERY</v>
          </cell>
          <cell r="C626">
            <v>44937</v>
          </cell>
          <cell r="D626" t="str">
            <v>FLEXNET ECUADOR - MDELIVERY</v>
          </cell>
          <cell r="E626" t="str">
            <v>CALLE 28 DE JUNIO S/N Y GARCIA MORENO ENTRADA LLANO GRANDE</v>
          </cell>
          <cell r="H626" t="str">
            <v>170208</v>
          </cell>
          <cell r="I626" t="str">
            <v>QUITO</v>
          </cell>
          <cell r="J626" t="str">
            <v>PICHINCHA</v>
          </cell>
          <cell r="K626" t="str">
            <v>OTECEL</v>
          </cell>
          <cell r="L626" t="str">
            <v>AVDA SIMÓN BOLIVAR Y VIA NAYON CONJUNTO CORPORATIVO EKOPARK TORRE 3 TELEFONICA</v>
          </cell>
          <cell r="O626" t="str">
            <v>QUITO</v>
          </cell>
          <cell r="P626" t="str">
            <v>QUITO</v>
          </cell>
          <cell r="Q626" t="str">
            <v>PICHINCHA</v>
          </cell>
          <cell r="R626" t="str">
            <v>TK-7742</v>
          </cell>
          <cell r="W626" t="str">
            <v/>
          </cell>
          <cell r="X626" t="str">
            <v>098299225</v>
          </cell>
          <cell r="AA626">
            <v>44937</v>
          </cell>
          <cell r="AD626">
            <v>1</v>
          </cell>
          <cell r="AE626">
            <v>1</v>
          </cell>
          <cell r="AH626" t="str">
            <v/>
          </cell>
          <cell r="AI626" t="str">
            <v>DESPACHO</v>
          </cell>
          <cell r="AJ626" t="str">
            <v>Normal</v>
          </cell>
          <cell r="AL626" t="str">
            <v>NO</v>
          </cell>
          <cell r="AN626" t="str">
            <v/>
          </cell>
          <cell r="AO626" t="str">
            <v>CANAL ONLINE</v>
          </cell>
          <cell r="AP626">
            <v>44937</v>
          </cell>
          <cell r="AR626" t="str">
            <v>MDELIVERY_TK-7742</v>
          </cell>
          <cell r="AS626">
            <v>329088</v>
          </cell>
          <cell r="AT626" t="str">
            <v>D40</v>
          </cell>
          <cell r="AU626" t="str">
            <v>BTC</v>
          </cell>
          <cell r="AV626">
            <v>1</v>
          </cell>
          <cell r="AX626" t="str">
            <v>ENTREGADO</v>
          </cell>
          <cell r="AY626" t="str">
            <v>ESIM MOVISTAR_ESIM EVOUCHERS CODE QR: 1 und - sn. 8959300120525803351</v>
          </cell>
          <cell r="AZ626" t="str">
            <v>SIMCARD</v>
          </cell>
          <cell r="BA626" t="str">
            <v/>
          </cell>
        </row>
        <row r="627">
          <cell r="A627" t="str">
            <v>2483155</v>
          </cell>
          <cell r="B627" t="str">
            <v>MDELIVERY</v>
          </cell>
          <cell r="C627">
            <v>44938</v>
          </cell>
          <cell r="D627" t="str">
            <v>FLEXNET ECUADOR - MDELIVERY</v>
          </cell>
          <cell r="E627" t="str">
            <v>CALLE 28 DE JUNIO S/N Y GARCIA MORENO ENTRADA LLANO GRANDE</v>
          </cell>
          <cell r="H627" t="str">
            <v>170208</v>
          </cell>
          <cell r="I627" t="str">
            <v>QUITO</v>
          </cell>
          <cell r="J627" t="str">
            <v>PICHINCHA</v>
          </cell>
          <cell r="K627" t="str">
            <v>VERONICA DEL CARMEN ZUNIGA ANDRANGO_VERONICA DEL CARMEN ZUNIGA ANDRANGO</v>
          </cell>
          <cell r="L627" t="str">
            <v>VALLE DE LOS CHILLOS BARRIO SELVA ALEGRE FRANCISCO GUARDERO ESQUINA ANTONIO CHECA LAVENDRIA DE CARROS PA TODOS</v>
          </cell>
          <cell r="O627" t="str">
            <v>RUMIÑAHUI</v>
          </cell>
          <cell r="P627" t="str">
            <v>RUMIÑAHUI</v>
          </cell>
          <cell r="Q627" t="str">
            <v>PICHINCHA</v>
          </cell>
          <cell r="R627" t="str">
            <v>2483155</v>
          </cell>
          <cell r="W627" t="str">
            <v>1713838405001</v>
          </cell>
          <cell r="X627" t="str">
            <v>0997066845/0989842421</v>
          </cell>
          <cell r="AA627">
            <v>44938</v>
          </cell>
          <cell r="AD627">
            <v>1</v>
          </cell>
          <cell r="AE627">
            <v>1</v>
          </cell>
          <cell r="AI627" t="str">
            <v>DESPACHO</v>
          </cell>
          <cell r="AJ627" t="str">
            <v>NORMAL</v>
          </cell>
          <cell r="AL627" t="str">
            <v>NO</v>
          </cell>
          <cell r="AN627" t="str">
            <v>DAS CARGO A LA CUENTA (DELIVERY)</v>
          </cell>
          <cell r="AO627" t="str">
            <v>DISTRIBUIDORES</v>
          </cell>
          <cell r="AP627">
            <v>44938</v>
          </cell>
          <cell r="AR627" t="str">
            <v>MDELIVERY_2483155</v>
          </cell>
          <cell r="AS627">
            <v>329220</v>
          </cell>
          <cell r="AT627" t="str">
            <v>D40</v>
          </cell>
          <cell r="AU627" t="str">
            <v>BTB</v>
          </cell>
          <cell r="AV627">
            <v>1</v>
          </cell>
          <cell r="AX627" t="str">
            <v>ENTREGADO</v>
          </cell>
          <cell r="AY627" t="str">
            <v>HALFSIM MOVISTAR: 1 und - sn. 8959300520560843081</v>
          </cell>
          <cell r="AZ627" t="str">
            <v>SIMCARD</v>
          </cell>
          <cell r="BA627" t="str">
            <v>EMPRESAS TITULAR AUSENTE ENTREGA CON SELLO</v>
          </cell>
        </row>
        <row r="628">
          <cell r="A628" t="str">
            <v>2483156</v>
          </cell>
          <cell r="B628" t="str">
            <v>MDELIVERY</v>
          </cell>
          <cell r="C628">
            <v>44938</v>
          </cell>
          <cell r="D628" t="str">
            <v>FLEXNET ECUADOR - MDELIVERY</v>
          </cell>
          <cell r="E628" t="str">
            <v>CALLE 28 DE JUNIO S/N Y GARCIA MORENO ENTRADA LLANO GRANDE</v>
          </cell>
          <cell r="H628" t="str">
            <v>170208</v>
          </cell>
          <cell r="I628" t="str">
            <v>QUITO</v>
          </cell>
          <cell r="J628" t="str">
            <v>PICHINCHA</v>
          </cell>
          <cell r="K628" t="str">
            <v>BERNARDO ENRIQUE TELLO VILLAFUERTE_BERNARDO ENRIQUE TELLO VILLAFUERTE</v>
          </cell>
          <cell r="L628" t="str">
            <v>AV 3 DE JULIO Y VICTOR VILLEGAS HOSPITAL PADRE ALBERTO BUFONNI</v>
          </cell>
          <cell r="O628" t="str">
            <v>QUININDE</v>
          </cell>
          <cell r="P628" t="str">
            <v>QUININDE</v>
          </cell>
          <cell r="Q628" t="str">
            <v>ESMERALDAS</v>
          </cell>
          <cell r="R628" t="str">
            <v>2483156</v>
          </cell>
          <cell r="W628" t="str">
            <v>0803022342001</v>
          </cell>
          <cell r="X628" t="str">
            <v>0999442497/0980723361</v>
          </cell>
          <cell r="AA628">
            <v>44938</v>
          </cell>
          <cell r="AD628">
            <v>1</v>
          </cell>
          <cell r="AE628">
            <v>1</v>
          </cell>
          <cell r="AI628" t="str">
            <v>DESPACHO</v>
          </cell>
          <cell r="AJ628" t="str">
            <v>NORMAL</v>
          </cell>
          <cell r="AL628" t="str">
            <v>NO</v>
          </cell>
          <cell r="AN628" t="str">
            <v>DAS CARGO A LA CUENTA (DELIVERY)</v>
          </cell>
          <cell r="AO628" t="str">
            <v>DISTRIBUIDORES</v>
          </cell>
          <cell r="AP628">
            <v>44938</v>
          </cell>
          <cell r="AR628" t="str">
            <v>MDELIVERY_2483156</v>
          </cell>
          <cell r="AS628">
            <v>329224</v>
          </cell>
          <cell r="AT628" t="str">
            <v>D40</v>
          </cell>
          <cell r="AU628" t="str">
            <v>BTB</v>
          </cell>
          <cell r="AV628">
            <v>1</v>
          </cell>
          <cell r="AX628" t="str">
            <v>INCIDENCIA</v>
          </cell>
          <cell r="AY628" t="str">
            <v>HALFSIM MOVISTAR: 1 und - sn. 8959300520560843040</v>
          </cell>
          <cell r="AZ628" t="str">
            <v>SIMCARD</v>
          </cell>
          <cell r="BA628" t="str">
            <v>EMPRESAS TITULAR AUSENTE ENTREGA CON SELLO</v>
          </cell>
        </row>
        <row r="629">
          <cell r="A629" t="str">
            <v>2483157</v>
          </cell>
          <cell r="B629" t="str">
            <v>MDELIVERY</v>
          </cell>
          <cell r="C629">
            <v>44938</v>
          </cell>
          <cell r="D629" t="str">
            <v>FLEXNET ECUADOR - MDELIVERY</v>
          </cell>
          <cell r="E629" t="str">
            <v>CALLE 28 DE JUNIO S/N Y GARCIA MORENO ENTRADA LLANO GRANDE</v>
          </cell>
          <cell r="H629" t="str">
            <v>170208</v>
          </cell>
          <cell r="I629" t="str">
            <v>QUITO</v>
          </cell>
          <cell r="J629" t="str">
            <v>PICHINCHA</v>
          </cell>
          <cell r="K629" t="str">
            <v>DANIELA CARDENAS_SEGUROS CONFIANZA S A</v>
          </cell>
          <cell r="L629" t="str">
            <v>PICHINCHA QUITO AV AMAZONAS N34 33 Y AZUAY EDIF SEGUROS CONFIANZA PISO 7</v>
          </cell>
          <cell r="O629" t="str">
            <v>QUITO</v>
          </cell>
          <cell r="P629" t="str">
            <v>QUITO</v>
          </cell>
          <cell r="Q629" t="str">
            <v>PICHINCHA</v>
          </cell>
          <cell r="R629" t="str">
            <v>2483157</v>
          </cell>
          <cell r="W629" t="str">
            <v>0990794596001</v>
          </cell>
          <cell r="X629" t="str">
            <v>0999299996</v>
          </cell>
          <cell r="AA629">
            <v>44938</v>
          </cell>
          <cell r="AD629">
            <v>1</v>
          </cell>
          <cell r="AE629">
            <v>1</v>
          </cell>
          <cell r="AI629" t="str">
            <v>DESPACHO</v>
          </cell>
          <cell r="AJ629" t="str">
            <v>NORMAL</v>
          </cell>
          <cell r="AL629" t="str">
            <v>NO</v>
          </cell>
          <cell r="AN629" t="str">
            <v>ACTIVACIONES INGRESOS GGCC &amp; NEGOCIOS DIRECTOS</v>
          </cell>
          <cell r="AO629" t="str">
            <v>GGCC / NEGOCIOS</v>
          </cell>
          <cell r="AP629">
            <v>44938</v>
          </cell>
          <cell r="AR629" t="str">
            <v>MDELIVERY_2483157</v>
          </cell>
          <cell r="AS629">
            <v>329222</v>
          </cell>
          <cell r="AT629" t="str">
            <v>D40</v>
          </cell>
          <cell r="AU629" t="str">
            <v>BTB</v>
          </cell>
          <cell r="AV629">
            <v>1</v>
          </cell>
          <cell r="AX629" t="str">
            <v>ENTREGADO</v>
          </cell>
          <cell r="AY629" t="str">
            <v>HALFSIM MOVISTAR: 1 und - sn. 8959300520560849252</v>
          </cell>
          <cell r="AZ629" t="str">
            <v>SIMCARD</v>
          </cell>
          <cell r="BA629" t="str">
            <v/>
          </cell>
        </row>
        <row r="630">
          <cell r="A630" t="str">
            <v>2483158</v>
          </cell>
          <cell r="B630" t="str">
            <v>MDELIVERY</v>
          </cell>
          <cell r="C630">
            <v>44938</v>
          </cell>
          <cell r="D630" t="str">
            <v>FLEXNET ECUADOR - MDELIVERY</v>
          </cell>
          <cell r="E630" t="str">
            <v>CALLE 28 DE JUNIO S/N Y GARCIA MORENO ENTRADA LLANO GRANDE</v>
          </cell>
          <cell r="H630" t="str">
            <v>170208</v>
          </cell>
          <cell r="I630" t="str">
            <v>QUITO</v>
          </cell>
          <cell r="J630" t="str">
            <v>PICHINCHA</v>
          </cell>
          <cell r="K630" t="str">
            <v>CRISTIAN PAREDES_ BANCO PICHINCHA CA</v>
          </cell>
          <cell r="L630" t="str">
            <v>AMAZONAS Y PEREIRA MATRIZ BANCO PICHINCHA AV PISO 7</v>
          </cell>
          <cell r="O630" t="str">
            <v>QUITO</v>
          </cell>
          <cell r="P630" t="str">
            <v>QUITO</v>
          </cell>
          <cell r="Q630" t="str">
            <v>PICHINCHA</v>
          </cell>
          <cell r="R630" t="str">
            <v>2483158</v>
          </cell>
          <cell r="W630" t="str">
            <v>1790010937001</v>
          </cell>
          <cell r="X630" t="str">
            <v>0999059226</v>
          </cell>
          <cell r="AA630">
            <v>44938</v>
          </cell>
          <cell r="AD630">
            <v>1</v>
          </cell>
          <cell r="AE630">
            <v>1</v>
          </cell>
          <cell r="AI630" t="str">
            <v>DESPACHO</v>
          </cell>
          <cell r="AJ630" t="str">
            <v>NORMAL</v>
          </cell>
          <cell r="AL630" t="str">
            <v>NO</v>
          </cell>
          <cell r="AN630" t="str">
            <v>POSVENTA GGCC Y NEGOCIOS</v>
          </cell>
          <cell r="AO630" t="str">
            <v>GGCC / NEGOCIOS</v>
          </cell>
          <cell r="AP630">
            <v>44938</v>
          </cell>
          <cell r="AR630" t="str">
            <v>MDELIVERY_2483158</v>
          </cell>
          <cell r="AS630">
            <v>329226</v>
          </cell>
          <cell r="AT630" t="str">
            <v>D40</v>
          </cell>
          <cell r="AU630" t="str">
            <v>BTB</v>
          </cell>
          <cell r="AV630">
            <v>1</v>
          </cell>
          <cell r="AX630" t="str">
            <v>ENTREGADO</v>
          </cell>
          <cell r="AY630" t="str">
            <v>LTE SAMSUNG A53 5G AZUL: 1 und - sn. 353842195021439</v>
          </cell>
          <cell r="AZ630" t="str">
            <v>TERMINAL</v>
          </cell>
          <cell r="BA630" t="str">
            <v/>
          </cell>
        </row>
        <row r="631">
          <cell r="A631" t="str">
            <v>2483159</v>
          </cell>
          <cell r="B631" t="str">
            <v>MDELIVERY</v>
          </cell>
          <cell r="C631">
            <v>44938</v>
          </cell>
          <cell r="D631" t="str">
            <v>FLEXNET ECUADOR - MDELIVERY</v>
          </cell>
          <cell r="E631" t="str">
            <v>CALLE 28 DE JUNIO S/N Y GARCIA MORENO ENTRADA LLANO GRANDE</v>
          </cell>
          <cell r="H631" t="str">
            <v>170208</v>
          </cell>
          <cell r="I631" t="str">
            <v>QUITO</v>
          </cell>
          <cell r="J631" t="str">
            <v>PICHINCHA</v>
          </cell>
          <cell r="K631" t="str">
            <v>PATRICIA LUNA_URBANO EXPRESS S A RAPIEXX</v>
          </cell>
          <cell r="L631" t="str">
            <v>DE LAS AZUCENAS N44 131 Y DE LOS GRANADOS</v>
          </cell>
          <cell r="O631" t="str">
            <v>QUITO</v>
          </cell>
          <cell r="P631" t="str">
            <v>QUITO</v>
          </cell>
          <cell r="Q631" t="str">
            <v>PICHINCHA</v>
          </cell>
          <cell r="R631" t="str">
            <v>2483159</v>
          </cell>
          <cell r="W631" t="str">
            <v>1791312813001</v>
          </cell>
          <cell r="X631" t="str">
            <v>0992526528</v>
          </cell>
          <cell r="AA631">
            <v>44938</v>
          </cell>
          <cell r="AD631">
            <v>1</v>
          </cell>
          <cell r="AE631">
            <v>1</v>
          </cell>
          <cell r="AI631" t="str">
            <v>DESPACHO</v>
          </cell>
          <cell r="AJ631" t="str">
            <v>EXPRESS</v>
          </cell>
          <cell r="AL631" t="str">
            <v>NO</v>
          </cell>
          <cell r="AN631" t="str">
            <v>367 EMPRESAS Y NEGOCIOS (EXPRESS SOLO QUITO)</v>
          </cell>
          <cell r="AO631" t="str">
            <v>GGCC / NEGOCIOS</v>
          </cell>
          <cell r="AP631">
            <v>44938</v>
          </cell>
          <cell r="AR631" t="str">
            <v>MDELIVERY_2483159</v>
          </cell>
          <cell r="AS631">
            <v>329167</v>
          </cell>
          <cell r="AT631" t="str">
            <v>D40</v>
          </cell>
          <cell r="AU631" t="str">
            <v>BTB</v>
          </cell>
          <cell r="AV631">
            <v>1</v>
          </cell>
          <cell r="AX631" t="str">
            <v>ENTREGADO</v>
          </cell>
          <cell r="AY631" t="str">
            <v>LTE SAMSUNG A13 AZUL: 1 und - sn. 352177398805390</v>
          </cell>
          <cell r="AZ631" t="str">
            <v>TERMINAL</v>
          </cell>
          <cell r="BA631" t="str">
            <v/>
          </cell>
        </row>
        <row r="632">
          <cell r="A632" t="str">
            <v>2483160</v>
          </cell>
          <cell r="B632" t="str">
            <v>MDELIVERY</v>
          </cell>
          <cell r="C632">
            <v>44938</v>
          </cell>
          <cell r="D632" t="str">
            <v>FLEXNET ECUADOR - MDELIVERY</v>
          </cell>
          <cell r="E632" t="str">
            <v>CALLE 28 DE JUNIO S/N Y GARCIA MORENO ENTRADA LLANO GRANDE</v>
          </cell>
          <cell r="H632" t="str">
            <v>170208</v>
          </cell>
          <cell r="I632" t="str">
            <v>QUITO</v>
          </cell>
          <cell r="J632" t="str">
            <v>PICHINCHA</v>
          </cell>
          <cell r="K632" t="str">
            <v>ANA GARCIA CASTRO_BANCO GUAYAQUIL S A</v>
          </cell>
          <cell r="L632" t="str">
            <v>MATRIZ BANCO DE GUAYAQUIL PICHINCHA 108 Y P ICAZA</v>
          </cell>
          <cell r="O632" t="str">
            <v>GUAYAQUIL</v>
          </cell>
          <cell r="P632" t="str">
            <v>GUAYAQUIL</v>
          </cell>
          <cell r="Q632" t="str">
            <v>GUAYAS</v>
          </cell>
          <cell r="R632" t="str">
            <v>2483160</v>
          </cell>
          <cell r="W632" t="str">
            <v>0990049459001</v>
          </cell>
          <cell r="X632" t="str">
            <v>0997580817</v>
          </cell>
          <cell r="AA632">
            <v>44938</v>
          </cell>
          <cell r="AD632">
            <v>1</v>
          </cell>
          <cell r="AE632">
            <v>1</v>
          </cell>
          <cell r="AI632" t="str">
            <v>DESPACHO</v>
          </cell>
          <cell r="AJ632" t="str">
            <v>NORMAL</v>
          </cell>
          <cell r="AL632" t="str">
            <v>NO</v>
          </cell>
          <cell r="AN632" t="str">
            <v>POSVENTA GGCC Y NEGOCIOS</v>
          </cell>
          <cell r="AO632" t="str">
            <v>GGCC / NEGOCIOS</v>
          </cell>
          <cell r="AP632">
            <v>44938</v>
          </cell>
          <cell r="AR632" t="str">
            <v>MDELIVERY_2483160</v>
          </cell>
          <cell r="AS632">
            <v>329221</v>
          </cell>
          <cell r="AT632" t="str">
            <v>D40</v>
          </cell>
          <cell r="AU632" t="str">
            <v>BTB</v>
          </cell>
          <cell r="AV632">
            <v>1</v>
          </cell>
          <cell r="AX632" t="str">
            <v>ENTREGADO</v>
          </cell>
          <cell r="AY632" t="str">
            <v>LTE SAMSUNG S21 FE VERDE: 1 und - sn. 352755852600736</v>
          </cell>
          <cell r="AZ632" t="str">
            <v>TERMINAL</v>
          </cell>
          <cell r="BA632" t="str">
            <v/>
          </cell>
        </row>
        <row r="633">
          <cell r="A633" t="str">
            <v>2483161</v>
          </cell>
          <cell r="B633" t="str">
            <v>MDELIVERY</v>
          </cell>
          <cell r="C633">
            <v>44938</v>
          </cell>
          <cell r="D633" t="str">
            <v>FLEXNET ECUADOR - MDELIVERY</v>
          </cell>
          <cell r="E633" t="str">
            <v>CALLE 28 DE JUNIO S/N Y GARCIA MORENO ENTRADA LLANO GRANDE</v>
          </cell>
          <cell r="H633" t="str">
            <v>170208</v>
          </cell>
          <cell r="I633" t="str">
            <v>QUITO</v>
          </cell>
          <cell r="J633" t="str">
            <v>PICHINCHA</v>
          </cell>
          <cell r="K633" t="str">
            <v>DELGADO ROSADO ANA BELEN_BANCO GUAYAQUIL S A</v>
          </cell>
          <cell r="L633" t="str">
            <v>MANABI MANTA PASEO SHOPPING MANTA PASEO SHOPPING MANTA PASEO SHOPPING MANTA PASEO SHOPPING MANTA</v>
          </cell>
          <cell r="O633" t="str">
            <v>MANTA</v>
          </cell>
          <cell r="P633" t="str">
            <v>MANTA</v>
          </cell>
          <cell r="Q633" t="str">
            <v>MANABI</v>
          </cell>
          <cell r="R633" t="str">
            <v>2483161</v>
          </cell>
          <cell r="W633" t="str">
            <v>0990049459001</v>
          </cell>
          <cell r="X633" t="str">
            <v>968016439</v>
          </cell>
          <cell r="AA633">
            <v>44938</v>
          </cell>
          <cell r="AD633">
            <v>1</v>
          </cell>
          <cell r="AE633">
            <v>1</v>
          </cell>
          <cell r="AI633" t="str">
            <v>DESPACHO</v>
          </cell>
          <cell r="AJ633" t="str">
            <v>NORMAL</v>
          </cell>
          <cell r="AL633" t="str">
            <v>NO</v>
          </cell>
          <cell r="AN633" t="str">
            <v>ACTIVACIONES INGRESOS GGCC &amp; NEGOCIOS DIRECTOS</v>
          </cell>
          <cell r="AO633" t="str">
            <v>GGCC / NEGOCIOS</v>
          </cell>
          <cell r="AP633">
            <v>44938</v>
          </cell>
          <cell r="AR633" t="str">
            <v>MDELIVERY_2483161</v>
          </cell>
          <cell r="AS633">
            <v>329225</v>
          </cell>
          <cell r="AT633" t="str">
            <v>D40</v>
          </cell>
          <cell r="AU633" t="str">
            <v>BTB</v>
          </cell>
          <cell r="AV633">
            <v>2</v>
          </cell>
          <cell r="AX633" t="str">
            <v>ENTREGADO</v>
          </cell>
          <cell r="AY633" t="str">
            <v>LTE IPHONE 14 256GB NEGRO: 1 und - sn. 358330275999968 / HALFSIM MOVISTAR: 1 und - sn. 8959300520560842984</v>
          </cell>
          <cell r="AZ633" t="str">
            <v>SIMCARD / TERMINAL</v>
          </cell>
          <cell r="BA633" t="str">
            <v/>
          </cell>
        </row>
        <row r="634">
          <cell r="A634" t="str">
            <v>2483162</v>
          </cell>
          <cell r="B634" t="str">
            <v>MDELIVERY</v>
          </cell>
          <cell r="C634">
            <v>44938</v>
          </cell>
          <cell r="D634" t="str">
            <v>FLEXNET ECUADOR - MDELIVERY</v>
          </cell>
          <cell r="E634" t="str">
            <v>CALLE 28 DE JUNIO S/N Y GARCIA MORENO ENTRADA LLANO GRANDE</v>
          </cell>
          <cell r="H634" t="str">
            <v>170208</v>
          </cell>
          <cell r="I634" t="str">
            <v>QUITO</v>
          </cell>
          <cell r="J634" t="str">
            <v>PICHINCHA</v>
          </cell>
          <cell r="K634" t="str">
            <v>JOHANNA RAMOS_SOCIEDAD INDUSTRIAL GANADERA ELORDENO S A</v>
          </cell>
          <cell r="L634" t="str">
            <v>AV ISABELA CATOLICA Y LUIS CORDERO EDIFICIO RFS PISO 3</v>
          </cell>
          <cell r="O634" t="str">
            <v>QUITO</v>
          </cell>
          <cell r="P634" t="str">
            <v>QUITO</v>
          </cell>
          <cell r="Q634" t="str">
            <v>PICHINCHA</v>
          </cell>
          <cell r="R634" t="str">
            <v>2483162</v>
          </cell>
          <cell r="W634" t="str">
            <v>1791767535001</v>
          </cell>
          <cell r="X634" t="str">
            <v>0992032845</v>
          </cell>
          <cell r="AA634">
            <v>44938</v>
          </cell>
          <cell r="AD634">
            <v>1</v>
          </cell>
          <cell r="AE634">
            <v>1</v>
          </cell>
          <cell r="AI634" t="str">
            <v>DESPACHO</v>
          </cell>
          <cell r="AJ634" t="str">
            <v>EXPRESS</v>
          </cell>
          <cell r="AL634" t="str">
            <v>NO</v>
          </cell>
          <cell r="AN634" t="str">
            <v>367 EMPRESAS Y NEGOCIOS (EXPRESS SOLO QUITO)</v>
          </cell>
          <cell r="AO634" t="str">
            <v>GGCC / NEGOCIOS</v>
          </cell>
          <cell r="AP634">
            <v>44938</v>
          </cell>
          <cell r="AR634" t="str">
            <v>MDELIVERY_2483162</v>
          </cell>
          <cell r="AS634">
            <v>329168</v>
          </cell>
          <cell r="AT634" t="str">
            <v>D40</v>
          </cell>
          <cell r="AU634" t="str">
            <v>BTB</v>
          </cell>
          <cell r="AV634">
            <v>1</v>
          </cell>
          <cell r="AX634" t="str">
            <v>ENTREGADO</v>
          </cell>
          <cell r="AY634" t="str">
            <v>LTE NOKIA C21 AZUL: 1 und - sn. 357321213161820</v>
          </cell>
          <cell r="AZ634" t="str">
            <v>TERMINAL</v>
          </cell>
          <cell r="BA634" t="str">
            <v/>
          </cell>
        </row>
        <row r="635">
          <cell r="A635" t="str">
            <v>2483163</v>
          </cell>
          <cell r="B635" t="str">
            <v>MDELIVERY</v>
          </cell>
          <cell r="C635">
            <v>44938</v>
          </cell>
          <cell r="D635" t="str">
            <v>FLEXNET ECUADOR - MDELIVERY</v>
          </cell>
          <cell r="E635" t="str">
            <v>CALLE 28 DE JUNIO S/N Y GARCIA MORENO ENTRADA LLANO GRANDE</v>
          </cell>
          <cell r="H635" t="str">
            <v>170208</v>
          </cell>
          <cell r="I635" t="str">
            <v>QUITO</v>
          </cell>
          <cell r="J635" t="str">
            <v>PICHINCHA</v>
          </cell>
          <cell r="K635" t="str">
            <v>ANA CRISTINA CABRERA_BANCO INTERNACIONAL</v>
          </cell>
          <cell r="L635" t="str">
            <v>PATRIA Y 9 DE OCTUBRE MATRIZ BANCO INTERNACIONAL AREA DE CORRESPONDENCIA</v>
          </cell>
          <cell r="O635" t="str">
            <v>QUITO</v>
          </cell>
          <cell r="P635" t="str">
            <v>QUITO</v>
          </cell>
          <cell r="Q635" t="str">
            <v>PICHINCHA</v>
          </cell>
          <cell r="R635" t="str">
            <v>2483163</v>
          </cell>
          <cell r="W635" t="str">
            <v>1790098354001</v>
          </cell>
          <cell r="X635" t="str">
            <v>0984009904</v>
          </cell>
          <cell r="AA635">
            <v>44938</v>
          </cell>
          <cell r="AD635">
            <v>1</v>
          </cell>
          <cell r="AE635">
            <v>1</v>
          </cell>
          <cell r="AI635" t="str">
            <v>DESPACHO</v>
          </cell>
          <cell r="AJ635" t="str">
            <v>EXPRESS</v>
          </cell>
          <cell r="AL635" t="str">
            <v>NO</v>
          </cell>
          <cell r="AN635" t="str">
            <v>POSVENTA GGCC Y NEGOCIOS (EXPRESS SOLO QUITO)</v>
          </cell>
          <cell r="AO635" t="str">
            <v>GGCC / NEGOCIOS</v>
          </cell>
          <cell r="AP635">
            <v>44938</v>
          </cell>
          <cell r="AR635" t="str">
            <v>MDELIVERY_2483163</v>
          </cell>
          <cell r="AS635">
            <v>329172</v>
          </cell>
          <cell r="AT635" t="str">
            <v>D40</v>
          </cell>
          <cell r="AU635" t="str">
            <v>BTB</v>
          </cell>
          <cell r="AV635">
            <v>8</v>
          </cell>
          <cell r="AX635" t="str">
            <v>ENTREGADO</v>
          </cell>
          <cell r="AY635" t="str">
            <v>LTE SAMSUNG A33 5G NEGRO: 1 und - sn. 351326800671723 / LTE SAMSUNG A53 5G NEGRO: 1 und - sn. 353842198140392 / LTE IPHONE 14 256GB AZUL: 1 und - sn. 358330275611498 / LTE IPHONE 14 256GB NEGRO: 3 und - sn. 358330276902102,358330276130381,358330275606571 / LTE XIAOMI REDMI NOTE 11 AZUL: 2 und - sn. 869113065775604,869113065793425</v>
          </cell>
          <cell r="AZ635" t="str">
            <v>TERMINAL</v>
          </cell>
          <cell r="BA635" t="str">
            <v/>
          </cell>
        </row>
        <row r="636">
          <cell r="A636" t="str">
            <v>2483171</v>
          </cell>
          <cell r="B636" t="str">
            <v>MDELIVERY</v>
          </cell>
          <cell r="C636">
            <v>44938</v>
          </cell>
          <cell r="D636" t="str">
            <v>FLEXNET ECUADOR - MDELIVERY</v>
          </cell>
          <cell r="E636" t="str">
            <v>CALLE 28 DE JUNIO S/N Y GARCIA MORENO ENTRADA LLANO GRANDE</v>
          </cell>
          <cell r="H636" t="str">
            <v>170208</v>
          </cell>
          <cell r="I636" t="str">
            <v>QUITO</v>
          </cell>
          <cell r="J636" t="str">
            <v>PICHINCHA</v>
          </cell>
          <cell r="K636" t="str">
            <v>JOSE MERCHAN_MUEBLES EL BOSQUE S A</v>
          </cell>
          <cell r="L636" t="str">
            <v>VIA DAULE KM 6 5 OFICINAS PRINCIPALES MUEBLES EL BOSQUE</v>
          </cell>
          <cell r="O636" t="str">
            <v>GUAYAQUIL</v>
          </cell>
          <cell r="P636" t="str">
            <v>GUAYAQUIL</v>
          </cell>
          <cell r="Q636" t="str">
            <v>GUAYAS</v>
          </cell>
          <cell r="R636" t="str">
            <v>2483171</v>
          </cell>
          <cell r="W636" t="str">
            <v>0990299390001</v>
          </cell>
          <cell r="X636" t="str">
            <v>0992177903</v>
          </cell>
          <cell r="AA636">
            <v>44938</v>
          </cell>
          <cell r="AD636">
            <v>1</v>
          </cell>
          <cell r="AE636">
            <v>1</v>
          </cell>
          <cell r="AI636" t="str">
            <v>DESPACHO</v>
          </cell>
          <cell r="AJ636" t="str">
            <v>NORMAL</v>
          </cell>
          <cell r="AL636" t="str">
            <v>NO</v>
          </cell>
          <cell r="AN636" t="str">
            <v>POSVENTA GGCC Y NEGOCIOS</v>
          </cell>
          <cell r="AO636" t="str">
            <v>GGCC / NEGOCIOS</v>
          </cell>
          <cell r="AP636">
            <v>44938</v>
          </cell>
          <cell r="AR636" t="str">
            <v>MDELIVERY_2483171</v>
          </cell>
          <cell r="AS636">
            <v>329223</v>
          </cell>
          <cell r="AT636" t="str">
            <v>D40</v>
          </cell>
          <cell r="AU636" t="str">
            <v>BTB</v>
          </cell>
          <cell r="AV636">
            <v>10</v>
          </cell>
          <cell r="AX636" t="str">
            <v>ENTREGADO</v>
          </cell>
          <cell r="AY636" t="str">
            <v>HALFSIM MOVISTAR: 10 und - sn. 8959300520560847546,8959300520560847553,8959300520560847363,8959300520560847462,8959300520560847371,8959300520560847421,8959300520560847496,8959300520560847447,8959300520560847439,8959300520560847454</v>
          </cell>
          <cell r="AZ636" t="str">
            <v>SIMCARD</v>
          </cell>
          <cell r="BA636" t="str">
            <v/>
          </cell>
        </row>
        <row r="637">
          <cell r="A637" t="str">
            <v>2483181</v>
          </cell>
          <cell r="B637" t="str">
            <v>MDELIVERY</v>
          </cell>
          <cell r="C637">
            <v>44938</v>
          </cell>
          <cell r="D637" t="str">
            <v>FLEXNET ECUADOR - MDELIVERY</v>
          </cell>
          <cell r="E637" t="str">
            <v>CALLE 28 DE JUNIO S/N Y GARCIA MORENO ENTRADA LLANO GRANDE</v>
          </cell>
          <cell r="H637" t="str">
            <v>170208</v>
          </cell>
          <cell r="I637" t="str">
            <v>QUITO</v>
          </cell>
          <cell r="J637" t="str">
            <v>PICHINCHA</v>
          </cell>
          <cell r="K637" t="str">
            <v>JUAN CARLOS HUONGA DESIDERIO O EDWIN AVILES_BANCO DEL PACIFICO</v>
          </cell>
          <cell r="L637" t="str">
            <v>P ICAZA Y PEDRO CARBO EDIFICIO ANEXO 1 BANCO DEL PACIFICO PISO 5 AREA COBRANZAS ESPECIALIZADA</v>
          </cell>
          <cell r="O637" t="str">
            <v>GUAYAQUIL</v>
          </cell>
          <cell r="P637" t="str">
            <v>GUAYAQUIL</v>
          </cell>
          <cell r="Q637" t="str">
            <v>GUAYAS</v>
          </cell>
          <cell r="R637" t="str">
            <v>2483181</v>
          </cell>
          <cell r="W637" t="str">
            <v>0990005737001</v>
          </cell>
          <cell r="X637" t="str">
            <v>0984934161/0984600152</v>
          </cell>
          <cell r="AA637">
            <v>44938</v>
          </cell>
          <cell r="AD637">
            <v>1</v>
          </cell>
          <cell r="AE637">
            <v>1</v>
          </cell>
          <cell r="AI637" t="str">
            <v>DESPACHO</v>
          </cell>
          <cell r="AJ637" t="str">
            <v>NORMAL</v>
          </cell>
          <cell r="AL637" t="str">
            <v>NO</v>
          </cell>
          <cell r="AN637" t="str">
            <v>POSVENTA GGCC Y NEGOCIOS</v>
          </cell>
          <cell r="AO637" t="str">
            <v>GGCC / NEGOCIOS</v>
          </cell>
          <cell r="AP637">
            <v>44938</v>
          </cell>
          <cell r="AR637" t="str">
            <v>MDELIVERY_2483181</v>
          </cell>
          <cell r="AS637">
            <v>329227</v>
          </cell>
          <cell r="AT637" t="str">
            <v>D40</v>
          </cell>
          <cell r="AU637" t="str">
            <v>BTB</v>
          </cell>
          <cell r="AV637">
            <v>2</v>
          </cell>
          <cell r="AX637" t="str">
            <v>ENTREGADO</v>
          </cell>
          <cell r="AY637" t="str">
            <v>LTE SAMSUNG A53 5G NEGRO: 2 und - sn. 353842198137844,353842198140343</v>
          </cell>
          <cell r="AZ637" t="str">
            <v>TERMINAL</v>
          </cell>
          <cell r="BA637" t="str">
            <v/>
          </cell>
        </row>
        <row r="638">
          <cell r="A638" t="str">
            <v>2483183</v>
          </cell>
          <cell r="B638" t="str">
            <v>MDELIVERY</v>
          </cell>
          <cell r="C638">
            <v>44938</v>
          </cell>
          <cell r="D638" t="str">
            <v>FLEXNET ECUADOR - MDELIVERY</v>
          </cell>
          <cell r="E638" t="str">
            <v>CALLE 28 DE JUNIO S/N Y GARCIA MORENO ENTRADA LLANO GRANDE</v>
          </cell>
          <cell r="H638" t="str">
            <v>170208</v>
          </cell>
          <cell r="I638" t="str">
            <v>QUITO</v>
          </cell>
          <cell r="J638" t="str">
            <v>PICHINCHA</v>
          </cell>
          <cell r="K638" t="str">
            <v>ALEX MOLINA_CECIBEL ESTEFANIA SAVERIO AGUILAR</v>
          </cell>
          <cell r="L638" t="str">
            <v>BAQUERIZO MORENO Y LOS CHASQUIS CASA DE 2 P BEIGE JUNTO A LAVANDERIAS MARYTERE</v>
          </cell>
          <cell r="O638" t="str">
            <v>AMBATO</v>
          </cell>
          <cell r="P638" t="str">
            <v>AMBATO</v>
          </cell>
          <cell r="Q638" t="str">
            <v>TUNGURAHUA</v>
          </cell>
          <cell r="R638" t="str">
            <v>2483183</v>
          </cell>
          <cell r="W638" t="str">
            <v>0704651785001</v>
          </cell>
          <cell r="X638" t="str">
            <v>0992928133</v>
          </cell>
          <cell r="AA638">
            <v>44938</v>
          </cell>
          <cell r="AD638">
            <v>1</v>
          </cell>
          <cell r="AE638">
            <v>1</v>
          </cell>
          <cell r="AI638" t="str">
            <v>DESPACHO</v>
          </cell>
          <cell r="AJ638" t="str">
            <v>NORMAL</v>
          </cell>
          <cell r="AL638" t="str">
            <v>NO</v>
          </cell>
          <cell r="AN638" t="str">
            <v>DAS CARGO A LA CUENTA (DELIVERY)</v>
          </cell>
          <cell r="AO638" t="str">
            <v>DISTRIBUIDORES</v>
          </cell>
          <cell r="AP638">
            <v>44938</v>
          </cell>
          <cell r="AR638" t="str">
            <v>MDELIVERY_2483183</v>
          </cell>
          <cell r="AS638">
            <v>329228</v>
          </cell>
          <cell r="AT638" t="str">
            <v>D40</v>
          </cell>
          <cell r="AU638" t="str">
            <v>BTB</v>
          </cell>
          <cell r="AV638">
            <v>1</v>
          </cell>
          <cell r="AX638" t="str">
            <v>ENTREGADO</v>
          </cell>
          <cell r="AY638" t="str">
            <v>HALFSIM MOVISTAR: 1 und - sn. 8959300520560848221</v>
          </cell>
          <cell r="AZ638" t="str">
            <v>SIMCARD</v>
          </cell>
          <cell r="BA638" t="str">
            <v>EMPRESAS TITULAR AUSENTE ENTREGA CON SELLO</v>
          </cell>
        </row>
        <row r="639">
          <cell r="A639" t="str">
            <v>2483184</v>
          </cell>
          <cell r="B639" t="str">
            <v>MDELIVERY</v>
          </cell>
          <cell r="C639">
            <v>44938</v>
          </cell>
          <cell r="D639" t="str">
            <v>FLEXNET ECUADOR - MDELIVERY</v>
          </cell>
          <cell r="E639" t="str">
            <v>CALLE 28 DE JUNIO S/N Y GARCIA MORENO ENTRADA LLANO GRANDE</v>
          </cell>
          <cell r="H639" t="str">
            <v>170208</v>
          </cell>
          <cell r="I639" t="str">
            <v>QUITO</v>
          </cell>
          <cell r="J639" t="str">
            <v>PICHINCHA</v>
          </cell>
          <cell r="K639" t="str">
            <v>SANDRA CRUZ_GROWFLOWERS PRODUCCIONES S A</v>
          </cell>
          <cell r="L639" t="str">
            <v>CALLE D S2 265 Y AV DE LOS ESTABLOS SANTA LUCIA ALTA UNA CUADRA ARRIBA DEL SITE CENTER</v>
          </cell>
          <cell r="O639" t="str">
            <v>QUITO</v>
          </cell>
          <cell r="P639" t="str">
            <v>QUITO</v>
          </cell>
          <cell r="Q639" t="str">
            <v>PICHINCHA</v>
          </cell>
          <cell r="R639" t="str">
            <v>2483184</v>
          </cell>
          <cell r="W639" t="str">
            <v>1792224217001</v>
          </cell>
          <cell r="X639" t="str">
            <v>0984656988</v>
          </cell>
          <cell r="AA639">
            <v>44938</v>
          </cell>
          <cell r="AD639">
            <v>1</v>
          </cell>
          <cell r="AE639">
            <v>1</v>
          </cell>
          <cell r="AI639" t="str">
            <v>DESPACHO</v>
          </cell>
          <cell r="AJ639" t="str">
            <v>NORMAL</v>
          </cell>
          <cell r="AL639" t="str">
            <v>NO</v>
          </cell>
          <cell r="AN639" t="str">
            <v>367 EMPRESAS Y NEGOCIOS (EXPRESS SOLO QUITO)</v>
          </cell>
          <cell r="AO639" t="str">
            <v>GGCC / NEGOCIOS</v>
          </cell>
          <cell r="AP639">
            <v>44938</v>
          </cell>
          <cell r="AR639" t="str">
            <v>MDELIVERY_2483184</v>
          </cell>
          <cell r="AS639">
            <v>329232</v>
          </cell>
          <cell r="AT639" t="str">
            <v>D40</v>
          </cell>
          <cell r="AU639" t="str">
            <v>BTB</v>
          </cell>
          <cell r="AV639">
            <v>1</v>
          </cell>
          <cell r="AX639" t="str">
            <v>ENTREGADO</v>
          </cell>
          <cell r="AY639" t="str">
            <v>LTE IPHONE 14 256GB NEGRO: 1 und - sn. 350654419167648</v>
          </cell>
          <cell r="AZ639" t="str">
            <v>TERMINAL</v>
          </cell>
          <cell r="BA639" t="str">
            <v/>
          </cell>
        </row>
        <row r="640">
          <cell r="A640" t="str">
            <v>2483185</v>
          </cell>
          <cell r="B640" t="str">
            <v>MDELIVERY</v>
          </cell>
          <cell r="C640">
            <v>44938</v>
          </cell>
          <cell r="D640" t="str">
            <v>FLEXNET ECUADOR - MDELIVERY</v>
          </cell>
          <cell r="E640" t="str">
            <v>CALLE 28 DE JUNIO S/N Y GARCIA MORENO ENTRADA LLANO GRANDE</v>
          </cell>
          <cell r="H640" t="str">
            <v>170208</v>
          </cell>
          <cell r="I640" t="str">
            <v>QUITO</v>
          </cell>
          <cell r="J640" t="str">
            <v>PICHINCHA</v>
          </cell>
          <cell r="K640" t="str">
            <v>ARIANA PAULINA OYOLA GOMEZ_BANCO GUAYAQUIL S A</v>
          </cell>
          <cell r="L640" t="str">
            <v>GUAYAS GUAYAQUIL GUAYACANES MZ 9 VILLA 6 FRENTE A LA AVICOLA FERNANDEZ ENTRANDO POR UN LOCAL LLAMADOS ASA2 FRENTE A UN PARQUE 2 1203045 79 8996595</v>
          </cell>
          <cell r="O640" t="str">
            <v>GUAYAQUIL</v>
          </cell>
          <cell r="P640" t="str">
            <v>GUAYAQUIL</v>
          </cell>
          <cell r="Q640" t="str">
            <v>GUAYAS</v>
          </cell>
          <cell r="R640" t="str">
            <v>2483185</v>
          </cell>
          <cell r="W640" t="str">
            <v>0990049459001</v>
          </cell>
          <cell r="X640" t="str">
            <v>0961848153</v>
          </cell>
          <cell r="AA640">
            <v>44938</v>
          </cell>
          <cell r="AD640">
            <v>1</v>
          </cell>
          <cell r="AE640">
            <v>1</v>
          </cell>
          <cell r="AI640" t="str">
            <v>DESPACHO</v>
          </cell>
          <cell r="AJ640" t="str">
            <v>NORMAL</v>
          </cell>
          <cell r="AL640" t="str">
            <v>NO</v>
          </cell>
          <cell r="AN640" t="str">
            <v>ACTIVACIONES INGRESOS GGCC &amp; NEGOCIOS DIRECTOS</v>
          </cell>
          <cell r="AO640" t="str">
            <v>GGCC / NEGOCIOS</v>
          </cell>
          <cell r="AP640">
            <v>44938</v>
          </cell>
          <cell r="AR640" t="str">
            <v>MDELIVERY_2483185</v>
          </cell>
          <cell r="AS640">
            <v>329230</v>
          </cell>
          <cell r="AT640" t="str">
            <v>D40</v>
          </cell>
          <cell r="AU640" t="str">
            <v>BTB</v>
          </cell>
          <cell r="AV640">
            <v>1</v>
          </cell>
          <cell r="AX640" t="str">
            <v>ENTREGADO</v>
          </cell>
          <cell r="AY640" t="str">
            <v>LTE XIAOMI REDMI NOTE 10S GRIS: 1 und - sn. 865565058485448</v>
          </cell>
          <cell r="AZ640" t="str">
            <v>TERMINAL</v>
          </cell>
          <cell r="BA640" t="str">
            <v/>
          </cell>
        </row>
        <row r="641">
          <cell r="A641" t="str">
            <v>2483186</v>
          </cell>
          <cell r="B641" t="str">
            <v>MDELIVERY</v>
          </cell>
          <cell r="C641">
            <v>44938</v>
          </cell>
          <cell r="D641" t="str">
            <v>FLEXNET ECUADOR - MDELIVERY</v>
          </cell>
          <cell r="E641" t="str">
            <v>CALLE 28 DE JUNIO S/N Y GARCIA MORENO ENTRADA LLANO GRANDE</v>
          </cell>
          <cell r="H641" t="str">
            <v>170208</v>
          </cell>
          <cell r="I641" t="str">
            <v>QUITO</v>
          </cell>
          <cell r="J641" t="str">
            <v>PICHINCHA</v>
          </cell>
          <cell r="K641" t="str">
            <v>MIGUEL LEMA O SHIRLEY SORNOZA SUBIAGA_BANCO DEL PACIFICO</v>
          </cell>
          <cell r="L641" t="str">
            <v>P ICAZA Y PEDRO CARBO EDIFICIO ANEXO 1 BANCO DEL PACIFICO PISO 6 AREA TALENTO HUMANO</v>
          </cell>
          <cell r="O641" t="str">
            <v>GUAYAQUIL</v>
          </cell>
          <cell r="P641" t="str">
            <v>GUAYAQUIL</v>
          </cell>
          <cell r="Q641" t="str">
            <v>GUAYAS</v>
          </cell>
          <cell r="R641" t="str">
            <v>2483186</v>
          </cell>
          <cell r="W641" t="str">
            <v>0990005737001</v>
          </cell>
          <cell r="X641" t="str">
            <v>0992640583/0985764636</v>
          </cell>
          <cell r="AA641">
            <v>44938</v>
          </cell>
          <cell r="AD641">
            <v>1</v>
          </cell>
          <cell r="AE641">
            <v>1</v>
          </cell>
          <cell r="AI641" t="str">
            <v>DESPACHO</v>
          </cell>
          <cell r="AJ641" t="str">
            <v>NORMAL</v>
          </cell>
          <cell r="AL641" t="str">
            <v>NO</v>
          </cell>
          <cell r="AN641" t="str">
            <v>POSVENTA GGCC Y NEGOCIOS</v>
          </cell>
          <cell r="AO641" t="str">
            <v>GGCC / NEGOCIOS</v>
          </cell>
          <cell r="AP641">
            <v>44938</v>
          </cell>
          <cell r="AR641" t="str">
            <v>MDELIVERY_2483186</v>
          </cell>
          <cell r="AS641">
            <v>329234</v>
          </cell>
          <cell r="AT641" t="str">
            <v>D40</v>
          </cell>
          <cell r="AU641" t="str">
            <v>BTB</v>
          </cell>
          <cell r="AV641">
            <v>1</v>
          </cell>
          <cell r="AX641" t="str">
            <v>ENTREGADO</v>
          </cell>
          <cell r="AY641" t="str">
            <v>LTE SAMSUNG S21 FE VERDE: 1 und - sn. 352755852598575</v>
          </cell>
          <cell r="AZ641" t="str">
            <v>TERMINAL</v>
          </cell>
          <cell r="BA641" t="str">
            <v/>
          </cell>
        </row>
        <row r="642">
          <cell r="A642" t="str">
            <v>2483187</v>
          </cell>
          <cell r="B642" t="str">
            <v>MDELIVERY</v>
          </cell>
          <cell r="C642">
            <v>44938</v>
          </cell>
          <cell r="D642" t="str">
            <v>FLEXNET ECUADOR - MDELIVERY</v>
          </cell>
          <cell r="E642" t="str">
            <v>CALLE 28 DE JUNIO S/N Y GARCIA MORENO ENTRADA LLANO GRANDE</v>
          </cell>
          <cell r="H642" t="str">
            <v>170208</v>
          </cell>
          <cell r="I642" t="str">
            <v>QUITO</v>
          </cell>
          <cell r="J642" t="str">
            <v>PICHINCHA</v>
          </cell>
          <cell r="K642" t="str">
            <v>MONICA GUAYASAMIN_ENERGYPETROL S A</v>
          </cell>
          <cell r="L642" t="str">
            <v>JOSE PUERTA N 39 155 Y ELOY ALFARO PICHINCHA QUITO</v>
          </cell>
          <cell r="O642" t="str">
            <v>QUITO</v>
          </cell>
          <cell r="P642" t="str">
            <v>QUITO</v>
          </cell>
          <cell r="Q642" t="str">
            <v>PICHINCHA</v>
          </cell>
          <cell r="R642" t="str">
            <v>2483187</v>
          </cell>
          <cell r="W642" t="str">
            <v>1791403916001</v>
          </cell>
          <cell r="X642" t="str">
            <v>0984426381</v>
          </cell>
          <cell r="AA642">
            <v>44938</v>
          </cell>
          <cell r="AD642">
            <v>1</v>
          </cell>
          <cell r="AE642">
            <v>1</v>
          </cell>
          <cell r="AI642" t="str">
            <v>DESPACHO</v>
          </cell>
          <cell r="AJ642" t="str">
            <v>EXPRESS</v>
          </cell>
          <cell r="AL642" t="str">
            <v>NO</v>
          </cell>
          <cell r="AN642" t="str">
            <v>367 EMPRESAS Y NEGOCIOS (EXPRESS SOLO QUITO)</v>
          </cell>
          <cell r="AO642" t="str">
            <v>GGCC / NEGOCIOS</v>
          </cell>
          <cell r="AP642">
            <v>44938</v>
          </cell>
          <cell r="AR642" t="str">
            <v>MDELIVERY_2483187</v>
          </cell>
          <cell r="AS642">
            <v>329174</v>
          </cell>
          <cell r="AT642" t="str">
            <v>D40</v>
          </cell>
          <cell r="AU642" t="str">
            <v>BTB</v>
          </cell>
          <cell r="AV642">
            <v>1</v>
          </cell>
          <cell r="AX642" t="str">
            <v>ENTREGADO</v>
          </cell>
          <cell r="AY642" t="str">
            <v>HALFSIM MOVISTAR: 1 und - sn. 8959300520560847223</v>
          </cell>
          <cell r="AZ642" t="str">
            <v>SIMCARD</v>
          </cell>
          <cell r="BA642" t="str">
            <v/>
          </cell>
        </row>
        <row r="643">
          <cell r="A643" t="str">
            <v>2483188</v>
          </cell>
          <cell r="B643" t="str">
            <v>MDELIVERY</v>
          </cell>
          <cell r="C643">
            <v>44938</v>
          </cell>
          <cell r="D643" t="str">
            <v>FLEXNET ECUADOR - MDELIVERY</v>
          </cell>
          <cell r="E643" t="str">
            <v>CALLE 28 DE JUNIO S/N Y GARCIA MORENO ENTRADA LLANO GRANDE</v>
          </cell>
          <cell r="H643" t="str">
            <v>170208</v>
          </cell>
          <cell r="I643" t="str">
            <v>QUITO</v>
          </cell>
          <cell r="J643" t="str">
            <v>PICHINCHA</v>
          </cell>
          <cell r="K643" t="str">
            <v>BRYAN KAEL PAZMINO QUEZADA_BRYAN KAEL PAZMINO QUEZADA</v>
          </cell>
          <cell r="L643" t="str">
            <v>AV MARISCAL SUCRE Y CARLOS BONILLA CONJUNTOS FERRARA 1</v>
          </cell>
          <cell r="O643" t="str">
            <v>QUITO</v>
          </cell>
          <cell r="P643" t="str">
            <v>QUITO</v>
          </cell>
          <cell r="Q643" t="str">
            <v>PICHINCHA</v>
          </cell>
          <cell r="R643" t="str">
            <v>2483188</v>
          </cell>
          <cell r="W643" t="str">
            <v>1751089978001</v>
          </cell>
          <cell r="X643" t="str">
            <v>0958773363</v>
          </cell>
          <cell r="AA643">
            <v>44938</v>
          </cell>
          <cell r="AD643">
            <v>1</v>
          </cell>
          <cell r="AE643">
            <v>1</v>
          </cell>
          <cell r="AI643" t="str">
            <v>DESPACHO</v>
          </cell>
          <cell r="AJ643" t="str">
            <v>NORMAL</v>
          </cell>
          <cell r="AL643" t="str">
            <v>NO</v>
          </cell>
          <cell r="AN643" t="str">
            <v>PEDIDO EXPRESS SOLO QUITO (INGRESAR ANTES DE LAS 11:00 AM)</v>
          </cell>
          <cell r="AO643" t="str">
            <v>DISTRIBUIDORES</v>
          </cell>
          <cell r="AP643">
            <v>44938</v>
          </cell>
          <cell r="AR643" t="str">
            <v>MDELIVERY_2483188</v>
          </cell>
          <cell r="AS643">
            <v>329229</v>
          </cell>
          <cell r="AT643" t="str">
            <v>D40</v>
          </cell>
          <cell r="AU643" t="str">
            <v>BTB</v>
          </cell>
          <cell r="AV643">
            <v>1</v>
          </cell>
          <cell r="AX643" t="str">
            <v>ENTREGADO</v>
          </cell>
          <cell r="AY643" t="str">
            <v>HALFSIM MOVISTAR: 1 und - sn. 8959300520560848296</v>
          </cell>
          <cell r="AZ643" t="str">
            <v>SIMCARD</v>
          </cell>
          <cell r="BA643" t="str">
            <v/>
          </cell>
        </row>
        <row r="644">
          <cell r="A644" t="str">
            <v>2483189_1</v>
          </cell>
          <cell r="B644" t="str">
            <v>MDELIVERY</v>
          </cell>
          <cell r="C644">
            <v>44938</v>
          </cell>
          <cell r="D644" t="str">
            <v>FLEXNET ECUADOR - MDELIVERY</v>
          </cell>
          <cell r="E644" t="str">
            <v>CALLE 28 DE JUNIO S/N Y GARCIA MORENO ENTRADA LLANO GRANDE</v>
          </cell>
          <cell r="H644" t="str">
            <v>170208</v>
          </cell>
          <cell r="I644" t="str">
            <v>QUITO</v>
          </cell>
          <cell r="J644" t="str">
            <v>PICHINCHA</v>
          </cell>
          <cell r="K644" t="str">
            <v>MARISOL NARANJO_ NIPRO MEDICAL CORPORATION</v>
          </cell>
          <cell r="L644" t="str">
            <v>CALLE EL ARENAL OE11 192 Y PANAMERICANA NORTE GALPON AZUL</v>
          </cell>
          <cell r="O644" t="str">
            <v>QUITO</v>
          </cell>
          <cell r="P644" t="str">
            <v>QUITO</v>
          </cell>
          <cell r="Q644" t="str">
            <v>PICHINCHA</v>
          </cell>
          <cell r="R644" t="str">
            <v>2483189_1</v>
          </cell>
          <cell r="W644" t="str">
            <v>1790010937001</v>
          </cell>
          <cell r="X644" t="str">
            <v>0962592597</v>
          </cell>
          <cell r="AA644">
            <v>44938</v>
          </cell>
          <cell r="AD644">
            <v>1</v>
          </cell>
          <cell r="AE644">
            <v>1</v>
          </cell>
          <cell r="AI644" t="str">
            <v>DESPACHO</v>
          </cell>
          <cell r="AJ644" t="str">
            <v>EXPRESS</v>
          </cell>
          <cell r="AL644" t="str">
            <v>NO</v>
          </cell>
          <cell r="AN644" t="str">
            <v>POSVENTA GGCC Y NEGOCIOS (EXPRESS SOLO QUITO)</v>
          </cell>
          <cell r="AO644" t="str">
            <v>GGCC / NEGOCIOS</v>
          </cell>
          <cell r="AP644">
            <v>44938</v>
          </cell>
          <cell r="AR644" t="str">
            <v>MDELIVERY_2483189_1</v>
          </cell>
          <cell r="AS644">
            <v>329165</v>
          </cell>
          <cell r="AT644" t="str">
            <v>D40</v>
          </cell>
          <cell r="AU644" t="str">
            <v>BTB</v>
          </cell>
          <cell r="AV644">
            <v>1</v>
          </cell>
          <cell r="AX644" t="str">
            <v>ENTREGADO</v>
          </cell>
          <cell r="AY644" t="str">
            <v>LTE IPHONE 14 256GB AZUL: 1 und - sn. 358330276239778</v>
          </cell>
          <cell r="AZ644" t="str">
            <v>TERMINAL</v>
          </cell>
          <cell r="BA644" t="str">
            <v/>
          </cell>
        </row>
        <row r="645">
          <cell r="A645" t="str">
            <v>2483190</v>
          </cell>
          <cell r="B645" t="str">
            <v>MDELIVERY</v>
          </cell>
          <cell r="C645">
            <v>44938</v>
          </cell>
          <cell r="D645" t="str">
            <v>FLEXNET ECUADOR - MDELIVERY</v>
          </cell>
          <cell r="E645" t="str">
            <v>CALLE 28 DE JUNIO S/N Y GARCIA MORENO ENTRADA LLANO GRANDE</v>
          </cell>
          <cell r="H645" t="str">
            <v>170208</v>
          </cell>
          <cell r="I645" t="str">
            <v>QUITO</v>
          </cell>
          <cell r="J645" t="str">
            <v>PICHINCHA</v>
          </cell>
          <cell r="K645" t="str">
            <v>SANTIAGO ANDRES ORQUERA YAR_BANCO GUAYAQUIL S A</v>
          </cell>
          <cell r="L645" t="str">
            <v>IMBABURA IBARRA EJIDO DE CARANQUI VIA AL BARRIO 19 DE ENERO SUBIENDO LA CALLE LUCIO ANDRADE CONDOMINIOS TERRAZAS DE CHORLAVI CASA 5 7 58</v>
          </cell>
          <cell r="O645" t="str">
            <v>IBARRA</v>
          </cell>
          <cell r="P645" t="str">
            <v>IBARRA</v>
          </cell>
          <cell r="Q645" t="str">
            <v>IMBABURA</v>
          </cell>
          <cell r="R645" t="str">
            <v>2483190</v>
          </cell>
          <cell r="W645" t="str">
            <v>0990049459001</v>
          </cell>
          <cell r="X645" t="str">
            <v>0991633470</v>
          </cell>
          <cell r="AA645">
            <v>44938</v>
          </cell>
          <cell r="AD645">
            <v>1</v>
          </cell>
          <cell r="AE645">
            <v>1</v>
          </cell>
          <cell r="AI645" t="str">
            <v>DESPACHO</v>
          </cell>
          <cell r="AJ645" t="str">
            <v>NORMAL</v>
          </cell>
          <cell r="AL645" t="str">
            <v>NO</v>
          </cell>
          <cell r="AN645" t="str">
            <v>ACTIVACIONES INGRESOS GGCC &amp; NEGOCIOS DIRECTOS</v>
          </cell>
          <cell r="AO645" t="str">
            <v>GGCC / NEGOCIOS</v>
          </cell>
          <cell r="AP645">
            <v>44938</v>
          </cell>
          <cell r="AR645" t="str">
            <v>MDELIVERY_2483190</v>
          </cell>
          <cell r="AS645">
            <v>329233</v>
          </cell>
          <cell r="AT645" t="str">
            <v>D40</v>
          </cell>
          <cell r="AU645" t="str">
            <v>BTB</v>
          </cell>
          <cell r="AV645">
            <v>2</v>
          </cell>
          <cell r="AX645" t="str">
            <v>ENTREGADO</v>
          </cell>
          <cell r="AY645" t="str">
            <v>LTE IPHONE 14 256GB NEGRO: 1 und - sn. 350654418546552 / HALFSIM MOVISTAR: 1 und - sn. 8959300520560853809</v>
          </cell>
          <cell r="AZ645" t="str">
            <v>SIMCARD / TERMINAL</v>
          </cell>
          <cell r="BA645" t="str">
            <v/>
          </cell>
        </row>
        <row r="646">
          <cell r="A646" t="str">
            <v>2483191</v>
          </cell>
          <cell r="B646" t="str">
            <v>MDELIVERY</v>
          </cell>
          <cell r="C646">
            <v>44938</v>
          </cell>
          <cell r="D646" t="str">
            <v>FLEXNET ECUADOR - MDELIVERY</v>
          </cell>
          <cell r="E646" t="str">
            <v>CALLE 28 DE JUNIO S/N Y GARCIA MORENO ENTRADA LLANO GRANDE</v>
          </cell>
          <cell r="H646" t="str">
            <v>170208</v>
          </cell>
          <cell r="I646" t="str">
            <v>QUITO</v>
          </cell>
          <cell r="J646" t="str">
            <v>PICHINCHA</v>
          </cell>
          <cell r="K646" t="str">
            <v>AIDA GOMEZ_QUITO AIRPORT MANAGEMENT ECUADOR QUIAMAECUADOR S A</v>
          </cell>
          <cell r="L646" t="str">
            <v>AEROPUERTO MARISCAL SUCRE OFICINAS QUIPORT EDIFICIO QAC</v>
          </cell>
          <cell r="O646" t="str">
            <v>QUITO</v>
          </cell>
          <cell r="P646" t="str">
            <v>QUITO</v>
          </cell>
          <cell r="Q646" t="str">
            <v>PICHINCHA</v>
          </cell>
          <cell r="R646" t="str">
            <v>2483191</v>
          </cell>
          <cell r="W646" t="str">
            <v>1791846087001</v>
          </cell>
          <cell r="X646" t="str">
            <v>0998326002</v>
          </cell>
          <cell r="AA646">
            <v>44938</v>
          </cell>
          <cell r="AD646">
            <v>1</v>
          </cell>
          <cell r="AE646">
            <v>1</v>
          </cell>
          <cell r="AI646" t="str">
            <v>DESPACHO</v>
          </cell>
          <cell r="AJ646" t="str">
            <v>NORMAL</v>
          </cell>
          <cell r="AL646" t="str">
            <v>NO</v>
          </cell>
          <cell r="AN646" t="str">
            <v>POSVENTA GGCC Y NEGOCIOS</v>
          </cell>
          <cell r="AO646" t="str">
            <v>GGCC / NEGOCIOS</v>
          </cell>
          <cell r="AP646">
            <v>44938</v>
          </cell>
          <cell r="AR646" t="str">
            <v>MDELIVERY_2483191</v>
          </cell>
          <cell r="AS646">
            <v>329231</v>
          </cell>
          <cell r="AT646" t="str">
            <v>D40</v>
          </cell>
          <cell r="AU646" t="str">
            <v>BTB</v>
          </cell>
          <cell r="AV646">
            <v>5</v>
          </cell>
          <cell r="AX646" t="str">
            <v>ENTREGADO</v>
          </cell>
          <cell r="AY646" t="str">
            <v>LTE SAMSUNG A33 5G NEGRO: 1 und - sn. 351326800663985 / LTE SAMSUNG A53 5G NEGRO: 1 und - sn. 353842198138081 / LTE SAMSUNG A23 NEGRO: 2 und - sn. 356795951904437,356795951903405 / HALFSIM MOVISTAR: 1 und - sn. 8959300520560843065</v>
          </cell>
          <cell r="AZ646" t="str">
            <v>SIMCARD / TERMINAL</v>
          </cell>
          <cell r="BA646" t="str">
            <v/>
          </cell>
        </row>
        <row r="647">
          <cell r="A647" t="str">
            <v>2483195</v>
          </cell>
          <cell r="B647" t="str">
            <v>MDELIVERY</v>
          </cell>
          <cell r="C647">
            <v>44938</v>
          </cell>
          <cell r="D647" t="str">
            <v>FLEXNET ECUADOR - MDELIVERY</v>
          </cell>
          <cell r="E647" t="str">
            <v>CALLE 28 DE JUNIO S/N Y GARCIA MORENO ENTRADA LLANO GRANDE</v>
          </cell>
          <cell r="H647" t="str">
            <v>170208</v>
          </cell>
          <cell r="I647" t="str">
            <v>QUITO</v>
          </cell>
          <cell r="J647" t="str">
            <v>PICHINCHA</v>
          </cell>
          <cell r="K647" t="str">
            <v>KATHERINE LLUMIQUINGA_ORGANIZACION NO GUBERNAMENTAL INTERNACIONAL HIAS</v>
          </cell>
          <cell r="L647" t="str">
            <v>AV CORUNA N26 92 EDIFICIO AUSTRIA</v>
          </cell>
          <cell r="O647" t="str">
            <v>QUITO</v>
          </cell>
          <cell r="P647" t="str">
            <v>QUITO</v>
          </cell>
          <cell r="Q647" t="str">
            <v>PICHINCHA</v>
          </cell>
          <cell r="R647" t="str">
            <v>2483195</v>
          </cell>
          <cell r="W647" t="str">
            <v>1791940571001</v>
          </cell>
          <cell r="X647" t="str">
            <v>0983868211</v>
          </cell>
          <cell r="AA647">
            <v>44938</v>
          </cell>
          <cell r="AD647">
            <v>1</v>
          </cell>
          <cell r="AE647">
            <v>1</v>
          </cell>
          <cell r="AI647" t="str">
            <v>DESPACHO</v>
          </cell>
          <cell r="AJ647" t="str">
            <v>EXPRESS</v>
          </cell>
          <cell r="AL647" t="str">
            <v>NO</v>
          </cell>
          <cell r="AN647" t="str">
            <v>POSVENTA GGCC Y NEGOCIOS (EXPRESS SOLO QUITO)</v>
          </cell>
          <cell r="AO647" t="str">
            <v>GGCC / NEGOCIOS</v>
          </cell>
          <cell r="AP647">
            <v>44938</v>
          </cell>
          <cell r="AR647" t="str">
            <v>MDELIVERY_2483195</v>
          </cell>
          <cell r="AS647">
            <v>329171</v>
          </cell>
          <cell r="AT647" t="str">
            <v>D40</v>
          </cell>
          <cell r="AU647" t="str">
            <v>BTB</v>
          </cell>
          <cell r="AV647">
            <v>3</v>
          </cell>
          <cell r="AX647" t="str">
            <v>ENTREGADO</v>
          </cell>
          <cell r="AY647" t="str">
            <v>HALFSIM MOVISTAR: 3 und - sn. 8959300520560841523,8959300520560848163,8959300520560848205</v>
          </cell>
          <cell r="AZ647" t="str">
            <v>SIMCARD</v>
          </cell>
          <cell r="BA647" t="str">
            <v/>
          </cell>
        </row>
        <row r="648">
          <cell r="A648" t="str">
            <v>2483198</v>
          </cell>
          <cell r="B648" t="str">
            <v>MDELIVERY</v>
          </cell>
          <cell r="C648">
            <v>44938</v>
          </cell>
          <cell r="D648" t="str">
            <v>FLEXNET ECUADOR - MDELIVERY</v>
          </cell>
          <cell r="E648" t="str">
            <v>CALLE 28 DE JUNIO S/N Y GARCIA MORENO ENTRADA LLANO GRANDE</v>
          </cell>
          <cell r="H648" t="str">
            <v>170208</v>
          </cell>
          <cell r="I648" t="str">
            <v>QUITO</v>
          </cell>
          <cell r="J648" t="str">
            <v>PICHINCHA</v>
          </cell>
          <cell r="K648" t="str">
            <v>LUIS ANGEL HERDOIZA SUING_LUIS ANGEL HERDOIZA SUING</v>
          </cell>
          <cell r="L648" t="str">
            <v>AV 6 DE DICIEMBRE Y GASPAR CANERO EDIFICIO PETROECUADOR</v>
          </cell>
          <cell r="O648" t="str">
            <v>QUITO</v>
          </cell>
          <cell r="P648" t="str">
            <v>QUITO</v>
          </cell>
          <cell r="Q648" t="str">
            <v>PICHINCHA</v>
          </cell>
          <cell r="R648" t="str">
            <v>2483198</v>
          </cell>
          <cell r="W648" t="str">
            <v>1102978077001</v>
          </cell>
          <cell r="X648" t="str">
            <v>0998536052</v>
          </cell>
          <cell r="AA648">
            <v>44938</v>
          </cell>
          <cell r="AD648">
            <v>1</v>
          </cell>
          <cell r="AE648">
            <v>1</v>
          </cell>
          <cell r="AI648" t="str">
            <v>DESPACHO</v>
          </cell>
          <cell r="AJ648" t="str">
            <v>NORMAL</v>
          </cell>
          <cell r="AL648" t="str">
            <v>NO</v>
          </cell>
          <cell r="AN648" t="str">
            <v>DAS CARGO A LA CUENTA (DELIVERY)</v>
          </cell>
          <cell r="AO648" t="str">
            <v>DISTRIBUIDORES</v>
          </cell>
          <cell r="AP648">
            <v>44938</v>
          </cell>
          <cell r="AR648" t="str">
            <v>MDELIVERY_2483198</v>
          </cell>
          <cell r="AS648">
            <v>329235</v>
          </cell>
          <cell r="AT648" t="str">
            <v>D40</v>
          </cell>
          <cell r="AU648" t="str">
            <v>BTB</v>
          </cell>
          <cell r="AV648">
            <v>1</v>
          </cell>
          <cell r="AX648" t="str">
            <v>INCIDENCIA</v>
          </cell>
          <cell r="AY648" t="str">
            <v>HALFSIM MOVISTAR: 1 und - sn. 8959300520560842786</v>
          </cell>
          <cell r="AZ648" t="str">
            <v>SIMCARD</v>
          </cell>
          <cell r="BA648" t="str">
            <v>EMPRESAS TITULAR AUSENTE ENTREGA CON SELLO</v>
          </cell>
        </row>
        <row r="649">
          <cell r="A649" t="str">
            <v>2483199</v>
          </cell>
          <cell r="B649" t="str">
            <v>MDELIVERY</v>
          </cell>
          <cell r="C649">
            <v>44938</v>
          </cell>
          <cell r="D649" t="str">
            <v>FLEXNET ECUADOR - MDELIVERY</v>
          </cell>
          <cell r="E649" t="str">
            <v>CALLE 28 DE JUNIO S/N Y GARCIA MORENO ENTRADA LLANO GRANDE</v>
          </cell>
          <cell r="H649" t="str">
            <v>170208</v>
          </cell>
          <cell r="I649" t="str">
            <v>QUITO</v>
          </cell>
          <cell r="J649" t="str">
            <v>PICHINCHA</v>
          </cell>
          <cell r="K649" t="str">
            <v>MARJORIE CHAMBA SHIRMA MANJARREZ _ COMITE DE EMPRESA DE LOS TRABAJADORES DE CONTECON</v>
          </cell>
          <cell r="L649" t="str">
            <v>AV 25 DE JULIO COMPLEJO DE INGENIEROS DIAGONAL A LA GASOLINERA PRIMAX PORTON NARANJA</v>
          </cell>
          <cell r="O649" t="str">
            <v>GUAYAQUIL</v>
          </cell>
          <cell r="P649" t="str">
            <v>GUAYAQUIL</v>
          </cell>
          <cell r="Q649" t="str">
            <v>GUAYAS</v>
          </cell>
          <cell r="R649" t="str">
            <v>2483199</v>
          </cell>
          <cell r="W649" t="str">
            <v>0992602600001</v>
          </cell>
          <cell r="X649" t="str">
            <v>958899375</v>
          </cell>
          <cell r="AA649">
            <v>44938</v>
          </cell>
          <cell r="AD649">
            <v>1</v>
          </cell>
          <cell r="AE649">
            <v>1</v>
          </cell>
          <cell r="AI649" t="str">
            <v>DESPACHO</v>
          </cell>
          <cell r="AJ649" t="str">
            <v>NORMAL</v>
          </cell>
          <cell r="AL649" t="str">
            <v>NO</v>
          </cell>
          <cell r="AN649" t="str">
            <v>367 EMPRESAS Y NEGOCIOS</v>
          </cell>
          <cell r="AO649" t="str">
            <v>GGCC / NEGOCIOS</v>
          </cell>
          <cell r="AP649">
            <v>44938</v>
          </cell>
          <cell r="AR649" t="str">
            <v>MDELIVERY_2483199</v>
          </cell>
          <cell r="AS649">
            <v>329236</v>
          </cell>
          <cell r="AT649" t="str">
            <v>D40</v>
          </cell>
          <cell r="AU649" t="str">
            <v>BTB</v>
          </cell>
          <cell r="AV649">
            <v>1</v>
          </cell>
          <cell r="AX649" t="str">
            <v>ENTREGADO</v>
          </cell>
          <cell r="AY649" t="str">
            <v>LTE SAMSUNG A53 5G NEGRO: 1 und - sn. 353842194897847</v>
          </cell>
          <cell r="AZ649" t="str">
            <v>TERMINAL</v>
          </cell>
          <cell r="BA649" t="str">
            <v/>
          </cell>
        </row>
        <row r="650">
          <cell r="A650" t="str">
            <v>2483200</v>
          </cell>
          <cell r="B650" t="str">
            <v>MDELIVERY</v>
          </cell>
          <cell r="C650">
            <v>44938</v>
          </cell>
          <cell r="D650" t="str">
            <v>FLEXNET ECUADOR - MDELIVERY</v>
          </cell>
          <cell r="E650" t="str">
            <v>CALLE 28 DE JUNIO S/N Y GARCIA MORENO ENTRADA LLANO GRANDE</v>
          </cell>
          <cell r="H650" t="str">
            <v>170208</v>
          </cell>
          <cell r="I650" t="str">
            <v>QUITO</v>
          </cell>
          <cell r="J650" t="str">
            <v>PICHINCHA</v>
          </cell>
          <cell r="K650" t="str">
            <v>JULIO NAVARRETE_FLORES LATITUD CERO FLORLATCERO CIA LTDA</v>
          </cell>
          <cell r="L650" t="str">
            <v>PICHINCHA QUITO PANAMERICANA NORTE KM 22 A TRES KILOMETROS DEL ESCUADRON DE CARRETERAS HACIENDA LA VICTORIA</v>
          </cell>
          <cell r="O650" t="str">
            <v>QUITO</v>
          </cell>
          <cell r="P650" t="str">
            <v>QUITO</v>
          </cell>
          <cell r="Q650" t="str">
            <v>PICHINCHA</v>
          </cell>
          <cell r="R650" t="str">
            <v>2483200</v>
          </cell>
          <cell r="W650" t="str">
            <v>1791340728001</v>
          </cell>
          <cell r="X650" t="str">
            <v>0979726875</v>
          </cell>
          <cell r="AA650">
            <v>44938</v>
          </cell>
          <cell r="AD650">
            <v>1</v>
          </cell>
          <cell r="AE650">
            <v>1</v>
          </cell>
          <cell r="AI650" t="str">
            <v>DESPACHO</v>
          </cell>
          <cell r="AJ650" t="str">
            <v>EXPRESS</v>
          </cell>
          <cell r="AL650" t="str">
            <v>NO</v>
          </cell>
          <cell r="AN650" t="str">
            <v>367 EMPRESAS Y NEGOCIOS (EXPRESS SOLO QUITO)</v>
          </cell>
          <cell r="AO650" t="str">
            <v>GGCC / NEGOCIOS</v>
          </cell>
          <cell r="AP650">
            <v>44938</v>
          </cell>
          <cell r="AR650" t="str">
            <v>MDELIVERY_2483200</v>
          </cell>
          <cell r="AS650">
            <v>329178</v>
          </cell>
          <cell r="AT650" t="str">
            <v>D40</v>
          </cell>
          <cell r="AU650" t="str">
            <v>BTB</v>
          </cell>
          <cell r="AV650">
            <v>6</v>
          </cell>
          <cell r="AX650" t="str">
            <v>ENTREGADO</v>
          </cell>
          <cell r="AY650" t="str">
            <v>LTE XIAOMI REDMI NOTE 11S AZUL: 6 und - sn. 865954062623006,865954061368686,865954061254928,865954061385581,865954061384741,865954061415008</v>
          </cell>
          <cell r="AZ650" t="str">
            <v>TERMINAL</v>
          </cell>
          <cell r="BA650" t="str">
            <v/>
          </cell>
        </row>
        <row r="651">
          <cell r="A651" t="str">
            <v>2483206</v>
          </cell>
          <cell r="B651" t="str">
            <v>MDELIVERY</v>
          </cell>
          <cell r="C651">
            <v>44938</v>
          </cell>
          <cell r="D651" t="str">
            <v>FLEXNET ECUADOR - MDELIVERY</v>
          </cell>
          <cell r="E651" t="str">
            <v>CALLE 28 DE JUNIO S/N Y GARCIA MORENO ENTRADA LLANO GRANDE</v>
          </cell>
          <cell r="H651" t="str">
            <v>170208</v>
          </cell>
          <cell r="I651" t="str">
            <v>QUITO</v>
          </cell>
          <cell r="J651" t="str">
            <v>PICHINCHA</v>
          </cell>
          <cell r="K651" t="str">
            <v>PAOLA CASTRO_PROCESADORA NACIONAL DE ALIMENTOS C A PRONACA</v>
          </cell>
          <cell r="L651" t="str">
            <v>EDIFICIO INVERNA CALLE LOS NARANJOS N44 15 Y AV DE LOS GRANADOS PRONACA</v>
          </cell>
          <cell r="O651" t="str">
            <v>QUITO</v>
          </cell>
          <cell r="P651" t="str">
            <v>QUITO</v>
          </cell>
          <cell r="Q651" t="str">
            <v>PICHINCHA</v>
          </cell>
          <cell r="R651" t="str">
            <v>2483206</v>
          </cell>
          <cell r="W651" t="str">
            <v>1790319857001</v>
          </cell>
          <cell r="X651" t="str">
            <v>0998914659</v>
          </cell>
          <cell r="AA651">
            <v>44938</v>
          </cell>
          <cell r="AD651">
            <v>1</v>
          </cell>
          <cell r="AE651">
            <v>1</v>
          </cell>
          <cell r="AI651" t="str">
            <v>DESPACHO</v>
          </cell>
          <cell r="AJ651" t="str">
            <v>EXPRESS</v>
          </cell>
          <cell r="AL651" t="str">
            <v>NO</v>
          </cell>
          <cell r="AN651" t="str">
            <v>POSVENTA GGCC Y NEGOCIOS (EXPRESS SOLO QUITO)</v>
          </cell>
          <cell r="AO651" t="str">
            <v>GGCC / NEGOCIOS</v>
          </cell>
          <cell r="AP651">
            <v>44938</v>
          </cell>
          <cell r="AR651" t="str">
            <v>MDELIVERY_2483206</v>
          </cell>
          <cell r="AS651">
            <v>329176</v>
          </cell>
          <cell r="AT651" t="str">
            <v>D40</v>
          </cell>
          <cell r="AU651" t="str">
            <v>BTB</v>
          </cell>
          <cell r="AV651">
            <v>1</v>
          </cell>
          <cell r="AX651" t="str">
            <v>ENTREGADO</v>
          </cell>
          <cell r="AY651" t="str">
            <v>HALFSIM MOVISTAR: 1 und - sn. 8959300520560848288</v>
          </cell>
          <cell r="AZ651" t="str">
            <v>SIMCARD</v>
          </cell>
          <cell r="BA651" t="str">
            <v/>
          </cell>
        </row>
        <row r="652">
          <cell r="A652" t="str">
            <v>2483207</v>
          </cell>
          <cell r="B652" t="str">
            <v>MDELIVERY</v>
          </cell>
          <cell r="C652">
            <v>44938</v>
          </cell>
          <cell r="D652" t="str">
            <v>FLEXNET ECUADOR - MDELIVERY</v>
          </cell>
          <cell r="E652" t="str">
            <v>CALLE 28 DE JUNIO S/N Y GARCIA MORENO ENTRADA LLANO GRANDE</v>
          </cell>
          <cell r="H652" t="str">
            <v>170208</v>
          </cell>
          <cell r="I652" t="str">
            <v>QUITO</v>
          </cell>
          <cell r="J652" t="str">
            <v>PICHINCHA</v>
          </cell>
          <cell r="K652" t="str">
            <v>ARTURO FRANCISCO SALCEDO LOPEZ_BANCO GUAYAQUIL S A</v>
          </cell>
          <cell r="L652" t="str">
            <v>PICHINCHA 107 Y P YCAZA MATRIZ BANCO GUAYAQUIL</v>
          </cell>
          <cell r="O652" t="str">
            <v>GUAYAQUIL</v>
          </cell>
          <cell r="P652" t="str">
            <v>GUAYAQUIL</v>
          </cell>
          <cell r="Q652" t="str">
            <v>GUAYAS</v>
          </cell>
          <cell r="R652" t="str">
            <v>2483207</v>
          </cell>
          <cell r="W652" t="str">
            <v>0990049459001</v>
          </cell>
          <cell r="X652" t="str">
            <v>0968639191</v>
          </cell>
          <cell r="AA652">
            <v>44938</v>
          </cell>
          <cell r="AD652">
            <v>1</v>
          </cell>
          <cell r="AE652">
            <v>1</v>
          </cell>
          <cell r="AI652" t="str">
            <v>DESPACHO</v>
          </cell>
          <cell r="AJ652" t="str">
            <v>NORMAL</v>
          </cell>
          <cell r="AL652" t="str">
            <v>NO</v>
          </cell>
          <cell r="AN652" t="str">
            <v>POSVENTA GGCC Y NEGOCIOS</v>
          </cell>
          <cell r="AO652" t="str">
            <v>GGCC / NEGOCIOS</v>
          </cell>
          <cell r="AP652">
            <v>44938</v>
          </cell>
          <cell r="AR652" t="str">
            <v>MDELIVERY_2483207</v>
          </cell>
          <cell r="AS652">
            <v>329239</v>
          </cell>
          <cell r="AT652" t="str">
            <v>D40</v>
          </cell>
          <cell r="AU652" t="str">
            <v>BTB</v>
          </cell>
          <cell r="AV652">
            <v>1</v>
          </cell>
          <cell r="AX652" t="str">
            <v>ENTREGADO</v>
          </cell>
          <cell r="AY652" t="str">
            <v>LTE SAMSUNG S21 FE VERDE: 1 und - sn. 352755852512410</v>
          </cell>
          <cell r="AZ652" t="str">
            <v>TERMINAL</v>
          </cell>
          <cell r="BA652" t="str">
            <v/>
          </cell>
        </row>
        <row r="653">
          <cell r="A653" t="str">
            <v>2483208</v>
          </cell>
          <cell r="B653" t="str">
            <v>MDELIVERY</v>
          </cell>
          <cell r="C653">
            <v>44938</v>
          </cell>
          <cell r="D653" t="str">
            <v>FLEXNET ECUADOR - MDELIVERY</v>
          </cell>
          <cell r="E653" t="str">
            <v>CALLE 28 DE JUNIO S/N Y GARCIA MORENO ENTRADA LLANO GRANDE</v>
          </cell>
          <cell r="H653" t="str">
            <v>170208</v>
          </cell>
          <cell r="I653" t="str">
            <v>QUITO</v>
          </cell>
          <cell r="J653" t="str">
            <v>PICHINCHA</v>
          </cell>
          <cell r="K653" t="str">
            <v>MARCO COELLO_IDEAL ALAMBREC S A</v>
          </cell>
          <cell r="L653" t="str">
            <v>DX CALLE S60 E3 423 Y CLL E3E SCTR PARQUE INDUSTRIA L EN LA PANASUR FRTE A NOVA CERO TRAS DE LA FBCA DE ETERNI</v>
          </cell>
          <cell r="O653" t="str">
            <v>QUITO</v>
          </cell>
          <cell r="P653" t="str">
            <v>QUITO</v>
          </cell>
          <cell r="Q653" t="str">
            <v>PICHINCHA</v>
          </cell>
          <cell r="R653" t="str">
            <v>2483208</v>
          </cell>
          <cell r="W653" t="str">
            <v>1790050947001</v>
          </cell>
          <cell r="X653" t="str">
            <v>0983182291</v>
          </cell>
          <cell r="AA653">
            <v>44938</v>
          </cell>
          <cell r="AD653">
            <v>1</v>
          </cell>
          <cell r="AE653">
            <v>1</v>
          </cell>
          <cell r="AI653" t="str">
            <v>DESPACHO</v>
          </cell>
          <cell r="AJ653" t="str">
            <v>NORMAL</v>
          </cell>
          <cell r="AL653" t="str">
            <v>NO</v>
          </cell>
          <cell r="AN653" t="str">
            <v>POSVENTA GGCC Y NEGOCIOS (EXPRESS SOLO QUITO)</v>
          </cell>
          <cell r="AO653" t="str">
            <v>GGCC / NEGOCIOS</v>
          </cell>
          <cell r="AP653">
            <v>44938</v>
          </cell>
          <cell r="AR653" t="str">
            <v>MDELIVERY_2483208</v>
          </cell>
          <cell r="AS653">
            <v>329238</v>
          </cell>
          <cell r="AT653" t="str">
            <v>D40</v>
          </cell>
          <cell r="AU653" t="str">
            <v>BTB</v>
          </cell>
          <cell r="AV653">
            <v>1</v>
          </cell>
          <cell r="AX653" t="str">
            <v>ENTREGADO</v>
          </cell>
          <cell r="AY653" t="str">
            <v>LTE XIAOMI REDMI NOTE 11 AZUL: 1 und - sn. 861696063001781</v>
          </cell>
          <cell r="AZ653" t="str">
            <v>TERMINAL</v>
          </cell>
          <cell r="BA653" t="str">
            <v/>
          </cell>
        </row>
        <row r="654">
          <cell r="A654" t="str">
            <v>2483209</v>
          </cell>
          <cell r="B654" t="str">
            <v>MDELIVERY</v>
          </cell>
          <cell r="C654">
            <v>44938</v>
          </cell>
          <cell r="D654" t="str">
            <v>FLEXNET ECUADOR - MDELIVERY</v>
          </cell>
          <cell r="E654" t="str">
            <v>CALLE 28 DE JUNIO S/N Y GARCIA MORENO ENTRADA LLANO GRANDE</v>
          </cell>
          <cell r="H654" t="str">
            <v>170208</v>
          </cell>
          <cell r="I654" t="str">
            <v>QUITO</v>
          </cell>
          <cell r="J654" t="str">
            <v>PICHINCHA</v>
          </cell>
          <cell r="K654" t="str">
            <v>CARLOS ROBERTO TULCANAZA PALACIOS_CARLOS ROBERTO TULCANAZA PALACIOS</v>
          </cell>
          <cell r="L654" t="str">
            <v>DR EMILIO ROMERO Y AV BENJAMIN CARRION EDIFICIO ESQ LABRA QUE LABRA EMPANADAS ALBORADA 6TA ETAPA MZ 601 VILLA 1 PISO 1 OFICINA</v>
          </cell>
          <cell r="O654" t="str">
            <v>GUAYAQUIL</v>
          </cell>
          <cell r="P654" t="str">
            <v>GUAYAQUIL</v>
          </cell>
          <cell r="Q654" t="str">
            <v>GUAYAS</v>
          </cell>
          <cell r="R654" t="str">
            <v>2483209</v>
          </cell>
          <cell r="W654" t="str">
            <v>1003571252001</v>
          </cell>
          <cell r="X654" t="str">
            <v>0983454026</v>
          </cell>
          <cell r="AA654">
            <v>44938</v>
          </cell>
          <cell r="AD654">
            <v>1</v>
          </cell>
          <cell r="AE654">
            <v>1</v>
          </cell>
          <cell r="AI654" t="str">
            <v>DESPACHO</v>
          </cell>
          <cell r="AJ654" t="str">
            <v>NORMAL</v>
          </cell>
          <cell r="AL654" t="str">
            <v>NO</v>
          </cell>
          <cell r="AN654" t="str">
            <v>DAS CARGO A LA CUENTA (DELIVERY)</v>
          </cell>
          <cell r="AO654" t="str">
            <v>DISTRIBUIDORES</v>
          </cell>
          <cell r="AP654">
            <v>44938</v>
          </cell>
          <cell r="AR654" t="str">
            <v>MDELIVERY_2483209</v>
          </cell>
          <cell r="AS654">
            <v>329240</v>
          </cell>
          <cell r="AT654" t="str">
            <v>D40</v>
          </cell>
          <cell r="AU654" t="str">
            <v>BTB</v>
          </cell>
          <cell r="AV654">
            <v>1</v>
          </cell>
          <cell r="AX654" t="str">
            <v>ENTREGADO</v>
          </cell>
          <cell r="AY654" t="str">
            <v>HALFSIM MOVISTAR: 1 und - sn. 8959300120519192464</v>
          </cell>
          <cell r="AZ654" t="str">
            <v>SIMCARD</v>
          </cell>
          <cell r="BA654" t="str">
            <v>EMPRESAS TITULAR AUSENTE ENTREGA CON SELLO</v>
          </cell>
        </row>
        <row r="655">
          <cell r="A655" t="str">
            <v>2483210</v>
          </cell>
          <cell r="B655" t="str">
            <v>MDELIVERY</v>
          </cell>
          <cell r="C655">
            <v>44938</v>
          </cell>
          <cell r="D655" t="str">
            <v>FLEXNET ECUADOR - MDELIVERY</v>
          </cell>
          <cell r="E655" t="str">
            <v>CALLE 28 DE JUNIO S/N Y GARCIA MORENO ENTRADA LLANO GRANDE</v>
          </cell>
          <cell r="H655" t="str">
            <v>170208</v>
          </cell>
          <cell r="I655" t="str">
            <v>QUITO</v>
          </cell>
          <cell r="J655" t="str">
            <v>PICHINCHA</v>
          </cell>
          <cell r="K655" t="str">
            <v>MISHEL NATHALY LOPEZ AGUILAR_MISHEL NATHALY LOPEZ AGUILAR</v>
          </cell>
          <cell r="L655" t="str">
            <v>AV MANUELA AGUIRRE Y JUAN JOSE SAMANIEGO HOSPITAL ISIDRO AYORA SECCION BODEGA</v>
          </cell>
          <cell r="O655" t="str">
            <v>LOJA</v>
          </cell>
          <cell r="P655" t="str">
            <v>LOJA</v>
          </cell>
          <cell r="Q655" t="str">
            <v>LOJA</v>
          </cell>
          <cell r="R655" t="str">
            <v>2483210</v>
          </cell>
          <cell r="W655" t="str">
            <v>1104864549001</v>
          </cell>
          <cell r="X655" t="str">
            <v>0982469685/0998631329</v>
          </cell>
          <cell r="AA655">
            <v>44938</v>
          </cell>
          <cell r="AD655">
            <v>1</v>
          </cell>
          <cell r="AE655">
            <v>1</v>
          </cell>
          <cell r="AI655" t="str">
            <v>DESPACHO</v>
          </cell>
          <cell r="AJ655" t="str">
            <v>NORMAL</v>
          </cell>
          <cell r="AL655" t="str">
            <v>NO</v>
          </cell>
          <cell r="AN655" t="str">
            <v>DAS CARGO A LA CUENTA (DELIVERY)</v>
          </cell>
          <cell r="AO655" t="str">
            <v>DISTRIBUIDORES</v>
          </cell>
          <cell r="AP655">
            <v>44938</v>
          </cell>
          <cell r="AR655" t="str">
            <v>MDELIVERY_2483210</v>
          </cell>
          <cell r="AS655">
            <v>329237</v>
          </cell>
          <cell r="AT655" t="str">
            <v>D40</v>
          </cell>
          <cell r="AU655" t="str">
            <v>BTB</v>
          </cell>
          <cell r="AV655">
            <v>1</v>
          </cell>
          <cell r="AX655" t="str">
            <v>ENTREGADO</v>
          </cell>
          <cell r="AY655" t="str">
            <v>HALFSIM MOVISTAR: 1 und - sn. 8959300520560843115</v>
          </cell>
          <cell r="AZ655" t="str">
            <v>SIMCARD</v>
          </cell>
          <cell r="BA655" t="str">
            <v>EMPRESAS TITULAR AUSENTE ENTREGA CON SELLO</v>
          </cell>
        </row>
        <row r="656">
          <cell r="A656" t="str">
            <v>2483211</v>
          </cell>
          <cell r="B656" t="str">
            <v>MDELIVERY</v>
          </cell>
          <cell r="C656">
            <v>44938</v>
          </cell>
          <cell r="D656" t="str">
            <v>FLEXNET ECUADOR - MDELIVERY</v>
          </cell>
          <cell r="E656" t="str">
            <v>CALLE 28 DE JUNIO S/N Y GARCIA MORENO ENTRADA LLANO GRANDE</v>
          </cell>
          <cell r="H656" t="str">
            <v>170208</v>
          </cell>
          <cell r="I656" t="str">
            <v>QUITO</v>
          </cell>
          <cell r="J656" t="str">
            <v>PICHINCHA</v>
          </cell>
          <cell r="K656" t="str">
            <v>MARIA BELEN TULCANAZA PALACIOS_MARIA BELEN TULCANAZA PALACIOS</v>
          </cell>
          <cell r="L656" t="str">
            <v>DR EMILIO ROMERO Y AV BENJAMIN CARRION EDIFICIO ESQ LABRA QUE LABRA EMPANADAS ALBORADA 6TA ETAPA MZ 601 VILLA 1 PISO 1 OFICINA</v>
          </cell>
          <cell r="O656" t="str">
            <v>GUAYAQUIL</v>
          </cell>
          <cell r="P656" t="str">
            <v>GUAYAQUIL</v>
          </cell>
          <cell r="Q656" t="str">
            <v>GUAYAS</v>
          </cell>
          <cell r="R656" t="str">
            <v>2483211</v>
          </cell>
          <cell r="W656" t="str">
            <v>1003973433001</v>
          </cell>
          <cell r="X656" t="str">
            <v>0983454026</v>
          </cell>
          <cell r="AA656">
            <v>44938</v>
          </cell>
          <cell r="AD656">
            <v>1</v>
          </cell>
          <cell r="AE656">
            <v>1</v>
          </cell>
          <cell r="AI656" t="str">
            <v>DESPACHO</v>
          </cell>
          <cell r="AJ656" t="str">
            <v>NORMAL</v>
          </cell>
          <cell r="AL656" t="str">
            <v>NO</v>
          </cell>
          <cell r="AN656" t="str">
            <v>DAS CARGO A LA CUENTA (DELIVERY)</v>
          </cell>
          <cell r="AO656" t="str">
            <v>DISTRIBUIDORES</v>
          </cell>
          <cell r="AP656">
            <v>44938</v>
          </cell>
          <cell r="AR656" t="str">
            <v>MDELIVERY_2483211</v>
          </cell>
          <cell r="AS656">
            <v>329217</v>
          </cell>
          <cell r="AT656" t="str">
            <v>D40</v>
          </cell>
          <cell r="AU656" t="str">
            <v>BTB</v>
          </cell>
          <cell r="AV656">
            <v>1</v>
          </cell>
          <cell r="AX656" t="str">
            <v>ENTREGADO</v>
          </cell>
          <cell r="AY656" t="str">
            <v>HALFSIM MOVISTAR: 1 und - sn. 8959300120519310934</v>
          </cell>
          <cell r="AZ656" t="str">
            <v>SIMCARD</v>
          </cell>
          <cell r="BA656" t="str">
            <v>EMPRESAS TITULAR AUSENTE ENTREGA CON SELLO</v>
          </cell>
        </row>
        <row r="657">
          <cell r="A657" t="str">
            <v>2483212</v>
          </cell>
          <cell r="B657" t="str">
            <v>MDELIVERY</v>
          </cell>
          <cell r="C657">
            <v>44938</v>
          </cell>
          <cell r="D657" t="str">
            <v>FLEXNET ECUADOR - MDELIVERY</v>
          </cell>
          <cell r="E657" t="str">
            <v>CALLE 28 DE JUNIO S/N Y GARCIA MORENO ENTRADA LLANO GRANDE</v>
          </cell>
          <cell r="H657" t="str">
            <v>170208</v>
          </cell>
          <cell r="I657" t="str">
            <v>QUITO</v>
          </cell>
          <cell r="J657" t="str">
            <v>PICHINCHA</v>
          </cell>
          <cell r="K657" t="str">
            <v>JASON PAUL DASD OBANDO ROMERO_JASON PAUL DASD OBANDO ROMERO</v>
          </cell>
          <cell r="L657" t="str">
            <v>VIA QUEVEDO Y BAMBOLI ENQUINA REFERENCIA SU FARMACIA</v>
          </cell>
          <cell r="O657" t="str">
            <v>SANTO DOMINGO</v>
          </cell>
          <cell r="P657" t="str">
            <v>SANTO DOMINGO</v>
          </cell>
          <cell r="Q657" t="str">
            <v>SANTO DOMINGO</v>
          </cell>
          <cell r="R657" t="str">
            <v>2483212</v>
          </cell>
          <cell r="W657" t="str">
            <v>1723910525001</v>
          </cell>
          <cell r="X657" t="str">
            <v>0989315902</v>
          </cell>
          <cell r="AA657">
            <v>44938</v>
          </cell>
          <cell r="AD657">
            <v>1</v>
          </cell>
          <cell r="AE657">
            <v>1</v>
          </cell>
          <cell r="AI657" t="str">
            <v>DESPACHO</v>
          </cell>
          <cell r="AJ657" t="str">
            <v>NORMAL</v>
          </cell>
          <cell r="AL657" t="str">
            <v>NO</v>
          </cell>
          <cell r="AN657" t="str">
            <v>DAS CARGO A LA CUENTA (DELIVERY)</v>
          </cell>
          <cell r="AO657" t="str">
            <v>DISTRIBUIDORES</v>
          </cell>
          <cell r="AP657">
            <v>44938</v>
          </cell>
          <cell r="AR657" t="str">
            <v>MDELIVERY_2483212</v>
          </cell>
          <cell r="AS657">
            <v>329219</v>
          </cell>
          <cell r="AT657" t="str">
            <v>D40</v>
          </cell>
          <cell r="AU657" t="str">
            <v>BTB</v>
          </cell>
          <cell r="AV657">
            <v>1</v>
          </cell>
          <cell r="AX657" t="str">
            <v>ENTREGADO</v>
          </cell>
          <cell r="AY657" t="str">
            <v>HALFSIM MOVISTAR: 1 und - sn. 8959300120519316345</v>
          </cell>
          <cell r="AZ657" t="str">
            <v>SIMCARD</v>
          </cell>
          <cell r="BA657" t="str">
            <v>EMPRESAS TITULAR AUSENTE ENTREGA CON SELLO</v>
          </cell>
        </row>
        <row r="658">
          <cell r="A658" t="str">
            <v>2483213</v>
          </cell>
          <cell r="B658" t="str">
            <v>MDELIVERY</v>
          </cell>
          <cell r="C658">
            <v>44938</v>
          </cell>
          <cell r="D658" t="str">
            <v>FLEXNET ECUADOR - MDELIVERY</v>
          </cell>
          <cell r="E658" t="str">
            <v>CALLE 28 DE JUNIO S/N Y GARCIA MORENO ENTRADA LLANO GRANDE</v>
          </cell>
          <cell r="H658" t="str">
            <v>170208</v>
          </cell>
          <cell r="I658" t="str">
            <v>QUITO</v>
          </cell>
          <cell r="J658" t="str">
            <v>PICHINCHA</v>
          </cell>
          <cell r="K658" t="str">
            <v>LILIANA PAMELA ALVARADO VERA_LILIANA PAMELA ALVARADO VERA</v>
          </cell>
          <cell r="L658" t="str">
            <v>EMPRESA JOFRE IMPOR REFERENCIA CALLE TUNGURAGUA 1521 ENTRE AYACUCHO Y PEDRO PABLO GOMEZ</v>
          </cell>
          <cell r="O658" t="str">
            <v>GUAYAQUIL</v>
          </cell>
          <cell r="P658" t="str">
            <v>GUAYAQUIL</v>
          </cell>
          <cell r="Q658" t="str">
            <v>GUAYAS</v>
          </cell>
          <cell r="R658" t="str">
            <v>2483213</v>
          </cell>
          <cell r="W658" t="str">
            <v>0922512611001</v>
          </cell>
          <cell r="X658" t="str">
            <v>0985556575</v>
          </cell>
          <cell r="AA658">
            <v>44938</v>
          </cell>
          <cell r="AD658">
            <v>1</v>
          </cell>
          <cell r="AE658">
            <v>1</v>
          </cell>
          <cell r="AI658" t="str">
            <v>DESPACHO</v>
          </cell>
          <cell r="AJ658" t="str">
            <v>NORMAL</v>
          </cell>
          <cell r="AL658" t="str">
            <v>NO</v>
          </cell>
          <cell r="AN658" t="str">
            <v>DAS CARGO A LA CUENTA (DELIVERY)</v>
          </cell>
          <cell r="AO658" t="str">
            <v>DISTRIBUIDORES</v>
          </cell>
          <cell r="AP658">
            <v>44938</v>
          </cell>
          <cell r="AR658" t="str">
            <v>MDELIVERY_2483213</v>
          </cell>
          <cell r="AS658">
            <v>329218</v>
          </cell>
          <cell r="AT658" t="str">
            <v>D40</v>
          </cell>
          <cell r="AU658" t="str">
            <v>BTB</v>
          </cell>
          <cell r="AV658">
            <v>2</v>
          </cell>
          <cell r="AX658" t="str">
            <v>ENTREGADO</v>
          </cell>
          <cell r="AY658" t="str">
            <v>HALFSIM MOVISTAR: 2 und - sn. 8959300120519307849,8959300120519315065</v>
          </cell>
          <cell r="AZ658" t="str">
            <v>SIMCARD</v>
          </cell>
          <cell r="BA658" t="str">
            <v>EMPRESAS TITULAR AUSENTE ENTREGA CON SELLO</v>
          </cell>
        </row>
        <row r="659">
          <cell r="A659" t="str">
            <v>2483215</v>
          </cell>
          <cell r="B659" t="str">
            <v>MDELIVERY</v>
          </cell>
          <cell r="C659">
            <v>44938</v>
          </cell>
          <cell r="D659" t="str">
            <v>FLEXNET ECUADOR - MDELIVERY</v>
          </cell>
          <cell r="E659" t="str">
            <v>CALLE 28 DE JUNIO S/N Y GARCIA MORENO ENTRADA LLANO GRANDE</v>
          </cell>
          <cell r="H659" t="str">
            <v>170208</v>
          </cell>
          <cell r="I659" t="str">
            <v>QUITO</v>
          </cell>
          <cell r="J659" t="str">
            <v>PICHINCHA</v>
          </cell>
          <cell r="K659" t="str">
            <v>JENNIFFER VILLACIS_PROFUTURO</v>
          </cell>
          <cell r="L659" t="str">
            <v>GUAYAS GUAYAQUIL AV JOSE RODRIGUEZ BONIN Y AV BARCELONA PLANTA SAN EDUARDO HOLCIM ECUADOR PLANTA BAJA</v>
          </cell>
          <cell r="O659" t="str">
            <v>GUAYAQUIL</v>
          </cell>
          <cell r="P659" t="str">
            <v>GUAYAQUIL</v>
          </cell>
          <cell r="Q659" t="str">
            <v>GUAYAS</v>
          </cell>
          <cell r="R659" t="str">
            <v>2483215</v>
          </cell>
          <cell r="W659" t="str">
            <v>0992424222001</v>
          </cell>
          <cell r="X659" t="str">
            <v>0989547209</v>
          </cell>
          <cell r="AA659">
            <v>44938</v>
          </cell>
          <cell r="AD659">
            <v>1</v>
          </cell>
          <cell r="AE659">
            <v>1</v>
          </cell>
          <cell r="AI659" t="str">
            <v>DESPACHO</v>
          </cell>
          <cell r="AJ659" t="str">
            <v>NORMAL</v>
          </cell>
          <cell r="AL659" t="str">
            <v>NO</v>
          </cell>
          <cell r="AN659" t="str">
            <v>ACTIVACIONES INGRESOS GGCC &amp; NEGOCIOS DIRECTOS</v>
          </cell>
          <cell r="AO659" t="str">
            <v>GGCC / NEGOCIOS</v>
          </cell>
          <cell r="AP659">
            <v>44938</v>
          </cell>
          <cell r="AR659" t="str">
            <v>MDELIVERY_2483215</v>
          </cell>
          <cell r="AS659">
            <v>329213</v>
          </cell>
          <cell r="AT659" t="str">
            <v>D40</v>
          </cell>
          <cell r="AU659" t="str">
            <v>BTB</v>
          </cell>
          <cell r="AV659">
            <v>4</v>
          </cell>
          <cell r="AX659" t="str">
            <v>ENTREGADO</v>
          </cell>
          <cell r="AY659" t="str">
            <v>LTE SAMSUNG A33 5G NEGRO: 1 und - sn. 351326800667473 / LTE SAMSUNG A53 5G NEGRO: 1 und - sn. 353842198138073 / HALFSIM MOVISTAR: 2 und - sn. 8959300520560842778,8959300520560842760</v>
          </cell>
          <cell r="AZ659" t="str">
            <v>SIMCARD / TERMINAL</v>
          </cell>
          <cell r="BA659" t="str">
            <v/>
          </cell>
        </row>
        <row r="660">
          <cell r="A660" t="str">
            <v>2483217</v>
          </cell>
          <cell r="B660" t="str">
            <v>MDELIVERY</v>
          </cell>
          <cell r="C660">
            <v>44938</v>
          </cell>
          <cell r="D660" t="str">
            <v>FLEXNET ECUADOR - MDELIVERY</v>
          </cell>
          <cell r="E660" t="str">
            <v>CALLE 28 DE JUNIO S/N Y GARCIA MORENO ENTRADA LLANO GRANDE</v>
          </cell>
          <cell r="H660" t="str">
            <v>170208</v>
          </cell>
          <cell r="I660" t="str">
            <v>QUITO</v>
          </cell>
          <cell r="J660" t="str">
            <v>PICHINCHA</v>
          </cell>
          <cell r="K660" t="str">
            <v>NERY JIMMY HOLGUIN SANTOS_NERY JIMMY HOLGUIN SANTOS</v>
          </cell>
          <cell r="L660" t="str">
            <v>LOTE ALGRIA EN LA JUAN MONTALVO MZ 2 16 VILLA 1 ARRIBA DE UNA PIZZERIA ALEGRIA CASA COLOR ROSADA DE TRES PISOS ENTREGA EN LA PIZZERIA EN LA TARDE</v>
          </cell>
          <cell r="O660" t="str">
            <v>GUAYAQUIL</v>
          </cell>
          <cell r="P660" t="str">
            <v>GUAYAQUIL</v>
          </cell>
          <cell r="Q660" t="str">
            <v>GUAYAS</v>
          </cell>
          <cell r="R660" t="str">
            <v>2483217</v>
          </cell>
          <cell r="W660" t="str">
            <v>0916279201001</v>
          </cell>
          <cell r="X660" t="str">
            <v>0996734498</v>
          </cell>
          <cell r="AA660">
            <v>44938</v>
          </cell>
          <cell r="AD660">
            <v>1</v>
          </cell>
          <cell r="AE660">
            <v>1</v>
          </cell>
          <cell r="AI660" t="str">
            <v>DESPACHO</v>
          </cell>
          <cell r="AJ660" t="str">
            <v>NORMAL</v>
          </cell>
          <cell r="AL660" t="str">
            <v>NO</v>
          </cell>
          <cell r="AN660" t="str">
            <v>DAS CARGO A LA CUENTA (DELIVERY)</v>
          </cell>
          <cell r="AO660" t="str">
            <v>DISTRIBUIDORES</v>
          </cell>
          <cell r="AP660">
            <v>44938</v>
          </cell>
          <cell r="AR660" t="str">
            <v>MDELIVERY_2483217</v>
          </cell>
          <cell r="AS660">
            <v>329215</v>
          </cell>
          <cell r="AT660" t="str">
            <v>D40</v>
          </cell>
          <cell r="AU660" t="str">
            <v>BTB</v>
          </cell>
          <cell r="AV660">
            <v>1</v>
          </cell>
          <cell r="AX660" t="str">
            <v>ENTREGADO</v>
          </cell>
          <cell r="AY660" t="str">
            <v>HALFSIM MOVISTAR: 1 und - sn. 8959300520560843222</v>
          </cell>
          <cell r="AZ660" t="str">
            <v>SIMCARD</v>
          </cell>
          <cell r="BA660" t="str">
            <v>EMPRESAS TITULAR AUSENTE ENTREGA CON SELLO</v>
          </cell>
        </row>
        <row r="661">
          <cell r="A661" t="str">
            <v>2483218</v>
          </cell>
          <cell r="B661" t="str">
            <v>MDELIVERY</v>
          </cell>
          <cell r="C661">
            <v>44938</v>
          </cell>
          <cell r="D661" t="str">
            <v>FLEXNET ECUADOR - MDELIVERY</v>
          </cell>
          <cell r="E661" t="str">
            <v>CALLE 28 DE JUNIO S/N Y GARCIA MORENO ENTRADA LLANO GRANDE</v>
          </cell>
          <cell r="H661" t="str">
            <v>170208</v>
          </cell>
          <cell r="I661" t="str">
            <v>QUITO</v>
          </cell>
          <cell r="J661" t="str">
            <v>PICHINCHA</v>
          </cell>
          <cell r="K661" t="str">
            <v>CARLOS BUSTO_FLOR MARIA VARGAS CASTILLO</v>
          </cell>
          <cell r="L661" t="str">
            <v>LA PRADERA CALLE HUNGRIA Y RUMANIA N31216</v>
          </cell>
          <cell r="O661" t="str">
            <v>QUITO</v>
          </cell>
          <cell r="P661" t="str">
            <v>QUITO</v>
          </cell>
          <cell r="Q661" t="str">
            <v>PICHINCHA</v>
          </cell>
          <cell r="R661" t="str">
            <v>2483218</v>
          </cell>
          <cell r="W661" t="str">
            <v>1751089978001</v>
          </cell>
          <cell r="X661" t="str">
            <v>0964093842</v>
          </cell>
          <cell r="AA661">
            <v>44938</v>
          </cell>
          <cell r="AD661">
            <v>1</v>
          </cell>
          <cell r="AE661">
            <v>1</v>
          </cell>
          <cell r="AI661" t="str">
            <v>DESPACHO</v>
          </cell>
          <cell r="AJ661" t="str">
            <v>EXPRESS</v>
          </cell>
          <cell r="AL661" t="str">
            <v>NO</v>
          </cell>
          <cell r="AN661" t="str">
            <v>PEDIDO EXPRESS SOLO QUITO (INGRESAR ANTES DE LAS 11:00 AM)</v>
          </cell>
          <cell r="AO661" t="str">
            <v>DISTRIBUIDORES</v>
          </cell>
          <cell r="AP661">
            <v>44938</v>
          </cell>
          <cell r="AR661" t="str">
            <v>MDELIVERY_2483218</v>
          </cell>
          <cell r="AS661">
            <v>329169</v>
          </cell>
          <cell r="AT661" t="str">
            <v>D40</v>
          </cell>
          <cell r="AU661" t="str">
            <v>BTB</v>
          </cell>
          <cell r="AV661">
            <v>1</v>
          </cell>
          <cell r="AX661" t="str">
            <v>ENTREGADO</v>
          </cell>
          <cell r="AY661" t="str">
            <v>HALFSIM MOVISTAR: 1 und - sn. 8959300520560843255</v>
          </cell>
          <cell r="AZ661" t="str">
            <v>SIMCARD</v>
          </cell>
          <cell r="BA661" t="str">
            <v/>
          </cell>
        </row>
        <row r="662">
          <cell r="A662" t="str">
            <v>2483220</v>
          </cell>
          <cell r="B662" t="str">
            <v>MDELIVERY</v>
          </cell>
          <cell r="C662">
            <v>44938</v>
          </cell>
          <cell r="D662" t="str">
            <v>FLEXNET ECUADOR - MDELIVERY</v>
          </cell>
          <cell r="E662" t="str">
            <v>CALLE 28 DE JUNIO S/N Y GARCIA MORENO ENTRADA LLANO GRANDE</v>
          </cell>
          <cell r="H662" t="str">
            <v>170208</v>
          </cell>
          <cell r="I662" t="str">
            <v>QUITO</v>
          </cell>
          <cell r="J662" t="str">
            <v>PICHINCHA</v>
          </cell>
          <cell r="K662" t="str">
            <v>CARLOS STEVEN MEJIA PORTILLA_BANCO GUAYAQUIL S A</v>
          </cell>
          <cell r="L662" t="str">
            <v>GUAYAS DAULE MALECON BANCO GUAYAQUIL COLON Y GUAYAQUIL BANCO GUAYAQUIL</v>
          </cell>
          <cell r="O662" t="str">
            <v>DAULE</v>
          </cell>
          <cell r="P662" t="str">
            <v>DAULE</v>
          </cell>
          <cell r="Q662" t="str">
            <v>GUAYAS</v>
          </cell>
          <cell r="R662" t="str">
            <v>2483220</v>
          </cell>
          <cell r="W662" t="str">
            <v>0990049459001</v>
          </cell>
          <cell r="X662" t="str">
            <v>0981170579</v>
          </cell>
          <cell r="AA662">
            <v>44938</v>
          </cell>
          <cell r="AD662">
            <v>1</v>
          </cell>
          <cell r="AE662">
            <v>1</v>
          </cell>
          <cell r="AI662" t="str">
            <v>DESPACHO</v>
          </cell>
          <cell r="AJ662" t="str">
            <v>NORMAL</v>
          </cell>
          <cell r="AL662" t="str">
            <v>NO</v>
          </cell>
          <cell r="AN662" t="str">
            <v>ACTIVACIONES INGRESOS GGCC &amp; NEGOCIOS DIRECTOS</v>
          </cell>
          <cell r="AO662" t="str">
            <v>GGCC / NEGOCIOS</v>
          </cell>
          <cell r="AP662">
            <v>44938</v>
          </cell>
          <cell r="AR662" t="str">
            <v>MDELIVERY_2483220</v>
          </cell>
          <cell r="AS662">
            <v>329214</v>
          </cell>
          <cell r="AT662" t="str">
            <v>D40</v>
          </cell>
          <cell r="AU662" t="str">
            <v>BTB</v>
          </cell>
          <cell r="AV662">
            <v>2</v>
          </cell>
          <cell r="AX662" t="str">
            <v>ENTREGADO</v>
          </cell>
          <cell r="AY662" t="str">
            <v>LTE IPHONE 14 256GB AZUL: 1 und - sn. 358330276105367 / HALFSIM MOVISTAR: 1 und - sn. 8959300520560843206</v>
          </cell>
          <cell r="AZ662" t="str">
            <v>SIMCARD / TERMINAL</v>
          </cell>
          <cell r="BA662" t="str">
            <v/>
          </cell>
        </row>
        <row r="663">
          <cell r="A663" t="str">
            <v>2483221</v>
          </cell>
          <cell r="B663" t="str">
            <v>MDELIVERY</v>
          </cell>
          <cell r="C663">
            <v>44938</v>
          </cell>
          <cell r="D663" t="str">
            <v>FLEXNET ECUADOR - MDELIVERY</v>
          </cell>
          <cell r="E663" t="str">
            <v>CALLE 28 DE JUNIO S/N Y GARCIA MORENO ENTRADA LLANO GRANDE</v>
          </cell>
          <cell r="H663" t="str">
            <v>170208</v>
          </cell>
          <cell r="I663" t="str">
            <v>QUITO</v>
          </cell>
          <cell r="J663" t="str">
            <v>PICHINCHA</v>
          </cell>
          <cell r="K663" t="str">
            <v>CARLOS ROBERTO TULCANAZA PALACIOS_CARLOS ROBERTO TULCANAZA PALACIOS</v>
          </cell>
          <cell r="L663" t="str">
            <v>DR EMILIO ROMERO Y AV BENJAMIN CARRION EDIFICIO ESQ LABRA QUE LABRA EMPANADAS ALBORADA 6TA ETAPA MZ 601 VILLA 1 PISO 1 OFICINA</v>
          </cell>
          <cell r="O663" t="str">
            <v>GUAYAQUIL</v>
          </cell>
          <cell r="P663" t="str">
            <v>GUAYAQUIL</v>
          </cell>
          <cell r="Q663" t="str">
            <v>GUAYAS</v>
          </cell>
          <cell r="R663" t="str">
            <v>2483221</v>
          </cell>
          <cell r="W663" t="str">
            <v>1003571252001</v>
          </cell>
          <cell r="X663" t="str">
            <v>0983454026</v>
          </cell>
          <cell r="AA663">
            <v>44938</v>
          </cell>
          <cell r="AD663">
            <v>1</v>
          </cell>
          <cell r="AE663">
            <v>1</v>
          </cell>
          <cell r="AI663" t="str">
            <v>DESPACHO</v>
          </cell>
          <cell r="AJ663" t="str">
            <v>NORMAL</v>
          </cell>
          <cell r="AL663" t="str">
            <v>NO</v>
          </cell>
          <cell r="AN663" t="str">
            <v>DAS CARGO A LA CUENTA (DELIVERY)</v>
          </cell>
          <cell r="AO663" t="str">
            <v>DISTRIBUIDORES</v>
          </cell>
          <cell r="AP663">
            <v>44938</v>
          </cell>
          <cell r="AR663" t="str">
            <v>MDELIVERY_2483221</v>
          </cell>
          <cell r="AS663">
            <v>329216</v>
          </cell>
          <cell r="AT663" t="str">
            <v>D40</v>
          </cell>
          <cell r="AU663" t="str">
            <v>BTB</v>
          </cell>
          <cell r="AV663">
            <v>1</v>
          </cell>
          <cell r="AX663" t="str">
            <v>ENTREGADO</v>
          </cell>
          <cell r="AY663" t="str">
            <v>HALFSIM MOVISTAR: 1 und - sn. 8959300120519315800</v>
          </cell>
          <cell r="AZ663" t="str">
            <v>SIMCARD</v>
          </cell>
          <cell r="BA663" t="str">
            <v>EMPRESAS TITULAR AUSENTE ENTREGA CON SELLO</v>
          </cell>
        </row>
        <row r="664">
          <cell r="A664" t="str">
            <v>2483222</v>
          </cell>
          <cell r="B664" t="str">
            <v>MDELIVERY</v>
          </cell>
          <cell r="C664">
            <v>44938</v>
          </cell>
          <cell r="D664" t="str">
            <v>FLEXNET ECUADOR - MDELIVERY</v>
          </cell>
          <cell r="E664" t="str">
            <v>CALLE 28 DE JUNIO S/N Y GARCIA MORENO ENTRADA LLANO GRANDE</v>
          </cell>
          <cell r="H664" t="str">
            <v>170208</v>
          </cell>
          <cell r="I664" t="str">
            <v>QUITO</v>
          </cell>
          <cell r="J664" t="str">
            <v>PICHINCHA</v>
          </cell>
          <cell r="K664" t="str">
            <v>MARIA BELEN TULCANAZA PALACIOS_MARIA BELEN TULCANAZA PALACIOS</v>
          </cell>
          <cell r="L664" t="str">
            <v>DR EMILIO ROMERO Y AV BENJAMIN CARRION EDIFICIO ESQ LABRA QUE LABRA EMPANADAS ALBORADA 6TA ETAPA MZ 601 VILLA 1 PISO 1 OFICINA</v>
          </cell>
          <cell r="O664" t="str">
            <v>GUAYAQUIL</v>
          </cell>
          <cell r="P664" t="str">
            <v>GUAYAQUIL</v>
          </cell>
          <cell r="Q664" t="str">
            <v>GUAYAS</v>
          </cell>
          <cell r="R664" t="str">
            <v>2483222</v>
          </cell>
          <cell r="W664" t="str">
            <v>1003973433001</v>
          </cell>
          <cell r="X664" t="str">
            <v>0983454026</v>
          </cell>
          <cell r="AA664">
            <v>44938</v>
          </cell>
          <cell r="AD664">
            <v>1</v>
          </cell>
          <cell r="AE664">
            <v>1</v>
          </cell>
          <cell r="AI664" t="str">
            <v>DESPACHO</v>
          </cell>
          <cell r="AJ664" t="str">
            <v>NORMAL</v>
          </cell>
          <cell r="AL664" t="str">
            <v>NO</v>
          </cell>
          <cell r="AN664" t="str">
            <v>DAS CARGO A LA CUENTA (DELIVERY)</v>
          </cell>
          <cell r="AO664" t="str">
            <v>DISTRIBUIDORES</v>
          </cell>
          <cell r="AP664">
            <v>44938</v>
          </cell>
          <cell r="AR664" t="str">
            <v>MDELIVERY_2483222</v>
          </cell>
          <cell r="AS664">
            <v>329202</v>
          </cell>
          <cell r="AT664" t="str">
            <v>D40</v>
          </cell>
          <cell r="AU664" t="str">
            <v>BTB</v>
          </cell>
          <cell r="AV664">
            <v>1</v>
          </cell>
          <cell r="AX664" t="str">
            <v>ENTREGADO</v>
          </cell>
          <cell r="AY664" t="str">
            <v>HALFSIM MOVISTAR: 1 und - sn. 8959300120519191441</v>
          </cell>
          <cell r="AZ664" t="str">
            <v>SIMCARD</v>
          </cell>
          <cell r="BA664" t="str">
            <v>EMPRESAS TITULAR AUSENTE ENTREGA CON SELLO</v>
          </cell>
        </row>
        <row r="665">
          <cell r="A665" t="str">
            <v>2483223</v>
          </cell>
          <cell r="B665" t="str">
            <v>MDELIVERY</v>
          </cell>
          <cell r="C665">
            <v>44938</v>
          </cell>
          <cell r="D665" t="str">
            <v>FLEXNET ECUADOR - MDELIVERY</v>
          </cell>
          <cell r="E665" t="str">
            <v>CALLE 28 DE JUNIO S/N Y GARCIA MORENO ENTRADA LLANO GRANDE</v>
          </cell>
          <cell r="H665" t="str">
            <v>170208</v>
          </cell>
          <cell r="I665" t="str">
            <v>QUITO</v>
          </cell>
          <cell r="J665" t="str">
            <v>PICHINCHA</v>
          </cell>
          <cell r="K665" t="str">
            <v>JASON PAUL DASD OBANDO ROMERO_JASON PAUL DASD OBANDO ROMERO</v>
          </cell>
          <cell r="L665" t="str">
            <v>VIA QUEVEDO Y BAMBOLI ENQUINA REFERENCIA SU FARMACIA</v>
          </cell>
          <cell r="O665" t="str">
            <v>SANTO DOMINGO</v>
          </cell>
          <cell r="P665" t="str">
            <v>SANTO DOMINGO</v>
          </cell>
          <cell r="Q665" t="str">
            <v>SANTO DOMINGO</v>
          </cell>
          <cell r="R665" t="str">
            <v>2483223</v>
          </cell>
          <cell r="W665" t="str">
            <v>1723910525001</v>
          </cell>
          <cell r="X665" t="str">
            <v>0989315902</v>
          </cell>
          <cell r="AA665">
            <v>44938</v>
          </cell>
          <cell r="AD665">
            <v>1</v>
          </cell>
          <cell r="AE665">
            <v>1</v>
          </cell>
          <cell r="AI665" t="str">
            <v>DESPACHO</v>
          </cell>
          <cell r="AJ665" t="str">
            <v>NORMAL</v>
          </cell>
          <cell r="AL665" t="str">
            <v>NO</v>
          </cell>
          <cell r="AN665" t="str">
            <v>DAS CARGO A LA CUENTA (DELIVERY)</v>
          </cell>
          <cell r="AO665" t="str">
            <v>DISTRIBUIDORES</v>
          </cell>
          <cell r="AP665">
            <v>44938</v>
          </cell>
          <cell r="AR665" t="str">
            <v>MDELIVERY_2483223</v>
          </cell>
          <cell r="AS665">
            <v>329206</v>
          </cell>
          <cell r="AT665" t="str">
            <v>D40</v>
          </cell>
          <cell r="AU665" t="str">
            <v>BTB</v>
          </cell>
          <cell r="AV665">
            <v>1</v>
          </cell>
          <cell r="AX665" t="str">
            <v>ENTREGADO</v>
          </cell>
          <cell r="AY665" t="str">
            <v>HALFSIM MOVISTAR: 1 und - sn. 8959300120519192209</v>
          </cell>
          <cell r="AZ665" t="str">
            <v>SIMCARD</v>
          </cell>
          <cell r="BA665" t="str">
            <v>EMPRESAS TITULAR AUSENTE ENTREGA CON SELLO</v>
          </cell>
        </row>
        <row r="666">
          <cell r="A666" t="str">
            <v>2483224</v>
          </cell>
          <cell r="B666" t="str">
            <v>MDELIVERY</v>
          </cell>
          <cell r="C666">
            <v>44938</v>
          </cell>
          <cell r="D666" t="str">
            <v>FLEXNET ECUADOR - MDELIVERY</v>
          </cell>
          <cell r="E666" t="str">
            <v>CALLE 28 DE JUNIO S/N Y GARCIA MORENO ENTRADA LLANO GRANDE</v>
          </cell>
          <cell r="H666" t="str">
            <v>170208</v>
          </cell>
          <cell r="I666" t="str">
            <v>QUITO</v>
          </cell>
          <cell r="J666" t="str">
            <v>PICHINCHA</v>
          </cell>
          <cell r="K666" t="str">
            <v>LILIANA PAMELA ALVARADO VERA_LILIANA PAMELA ALVARADO VERA</v>
          </cell>
          <cell r="L666" t="str">
            <v>EMPRESA JOFRE IMPOR REFERENCIA CALLE TUNGURAGUA 1521 ENTRE AYACUCHO Y PEDRO PABLO GOMEZ</v>
          </cell>
          <cell r="O666" t="str">
            <v>GUAYAQUIL</v>
          </cell>
          <cell r="P666" t="str">
            <v>GUAYAQUIL</v>
          </cell>
          <cell r="Q666" t="str">
            <v>GUAYAS</v>
          </cell>
          <cell r="R666" t="str">
            <v>2483224</v>
          </cell>
          <cell r="W666" t="str">
            <v>0922512611001</v>
          </cell>
          <cell r="X666" t="str">
            <v>0985556575</v>
          </cell>
          <cell r="AA666">
            <v>44938</v>
          </cell>
          <cell r="AD666">
            <v>1</v>
          </cell>
          <cell r="AE666">
            <v>1</v>
          </cell>
          <cell r="AI666" t="str">
            <v>DESPACHO</v>
          </cell>
          <cell r="AJ666" t="str">
            <v>NORMAL</v>
          </cell>
          <cell r="AL666" t="str">
            <v>NO</v>
          </cell>
          <cell r="AN666" t="str">
            <v>DAS CARGO A LA CUENTA (DELIVERY)</v>
          </cell>
          <cell r="AO666" t="str">
            <v>DISTRIBUIDORES</v>
          </cell>
          <cell r="AP666">
            <v>44938</v>
          </cell>
          <cell r="AR666" t="str">
            <v>MDELIVERY_2483224</v>
          </cell>
          <cell r="AS666">
            <v>329204</v>
          </cell>
          <cell r="AT666" t="str">
            <v>D40</v>
          </cell>
          <cell r="AU666" t="str">
            <v>BTB</v>
          </cell>
          <cell r="AV666">
            <v>2</v>
          </cell>
          <cell r="AX666" t="str">
            <v>ENTREGADO</v>
          </cell>
          <cell r="AY666" t="str">
            <v>HALFSIM MOVISTAR: 2 und - sn. 8959300120519315180,8959300120519315230</v>
          </cell>
          <cell r="AZ666" t="str">
            <v>SIMCARD</v>
          </cell>
          <cell r="BA666" t="str">
            <v>EMPRESAS TITULAR AUSENTE ENTREGA CON SELLO</v>
          </cell>
        </row>
        <row r="667">
          <cell r="A667" t="str">
            <v>2483226</v>
          </cell>
          <cell r="B667" t="str">
            <v>MDELIVERY</v>
          </cell>
          <cell r="C667">
            <v>44938</v>
          </cell>
          <cell r="D667" t="str">
            <v>FLEXNET ECUADOR - MDELIVERY</v>
          </cell>
          <cell r="E667" t="str">
            <v>CALLE 28 DE JUNIO S/N Y GARCIA MORENO ENTRADA LLANO GRANDE</v>
          </cell>
          <cell r="H667" t="str">
            <v>170208</v>
          </cell>
          <cell r="I667" t="str">
            <v>QUITO</v>
          </cell>
          <cell r="J667" t="str">
            <v>PICHINCHA</v>
          </cell>
          <cell r="K667" t="str">
            <v>LIZA MACIAS GOMEZ_MACOMON S A</v>
          </cell>
          <cell r="L667" t="str">
            <v>CDLA 12 DE NOVIEMBRE MZ W SL1</v>
          </cell>
          <cell r="O667" t="str">
            <v>DURAN</v>
          </cell>
          <cell r="P667" t="str">
            <v>DURAN</v>
          </cell>
          <cell r="Q667" t="str">
            <v>GUAYAS</v>
          </cell>
          <cell r="R667" t="str">
            <v>2483226</v>
          </cell>
          <cell r="W667" t="str">
            <v>0992537205001</v>
          </cell>
          <cell r="X667" t="str">
            <v>985099413</v>
          </cell>
          <cell r="AA667">
            <v>44938</v>
          </cell>
          <cell r="AD667">
            <v>1</v>
          </cell>
          <cell r="AE667">
            <v>1</v>
          </cell>
          <cell r="AI667" t="str">
            <v>DESPACHO</v>
          </cell>
          <cell r="AJ667" t="str">
            <v>NORMAL</v>
          </cell>
          <cell r="AL667" t="str">
            <v>NO</v>
          </cell>
          <cell r="AN667" t="str">
            <v>367 EMPRESAS Y NEGOCIOS</v>
          </cell>
          <cell r="AO667" t="str">
            <v>GGCC / NEGOCIOS</v>
          </cell>
          <cell r="AP667">
            <v>44938</v>
          </cell>
          <cell r="AR667" t="str">
            <v>MDELIVERY_2483226</v>
          </cell>
          <cell r="AS667">
            <v>329208</v>
          </cell>
          <cell r="AT667" t="str">
            <v>D40</v>
          </cell>
          <cell r="AU667" t="str">
            <v>BTB</v>
          </cell>
          <cell r="AV667">
            <v>3</v>
          </cell>
          <cell r="AX667" t="str">
            <v>ENTREGADO</v>
          </cell>
          <cell r="AY667" t="str">
            <v>HALFSIM MOVISTAR: 3 und - sn. 8959300520560847355,8959300520560841499,8959300520560841515</v>
          </cell>
          <cell r="AZ667" t="str">
            <v>SIMCARD</v>
          </cell>
          <cell r="BA667" t="str">
            <v/>
          </cell>
        </row>
        <row r="668">
          <cell r="A668" t="str">
            <v>2483229</v>
          </cell>
          <cell r="B668" t="str">
            <v>MDELIVERY</v>
          </cell>
          <cell r="C668">
            <v>44938</v>
          </cell>
          <cell r="D668" t="str">
            <v>FLEXNET ECUADOR - MDELIVERY</v>
          </cell>
          <cell r="E668" t="str">
            <v>CALLE 28 DE JUNIO S/N Y GARCIA MORENO ENTRADA LLANO GRANDE</v>
          </cell>
          <cell r="H668" t="str">
            <v>170208</v>
          </cell>
          <cell r="I668" t="str">
            <v>QUITO</v>
          </cell>
          <cell r="J668" t="str">
            <v>PICHINCHA</v>
          </cell>
          <cell r="K668" t="str">
            <v>AIDA GOMEZ_QUITO AIRPORT MANAGEMENT ECUADOR QUIAMAECUADOR S A</v>
          </cell>
          <cell r="L668" t="str">
            <v>AEROPUERTO MARISCAL SUCRE OFICINAS QUIPORT EDIFICIO QAC</v>
          </cell>
          <cell r="O668" t="str">
            <v>QUITO</v>
          </cell>
          <cell r="P668" t="str">
            <v>QUITO</v>
          </cell>
          <cell r="Q668" t="str">
            <v>PICHINCHA</v>
          </cell>
          <cell r="R668" t="str">
            <v>2483229</v>
          </cell>
          <cell r="W668" t="str">
            <v>1791846087001</v>
          </cell>
          <cell r="X668" t="str">
            <v>0998326002</v>
          </cell>
          <cell r="AA668">
            <v>44938</v>
          </cell>
          <cell r="AD668">
            <v>1</v>
          </cell>
          <cell r="AE668">
            <v>1</v>
          </cell>
          <cell r="AI668" t="str">
            <v>DESPACHO</v>
          </cell>
          <cell r="AJ668" t="str">
            <v>NORMAL</v>
          </cell>
          <cell r="AL668" t="str">
            <v>NO</v>
          </cell>
          <cell r="AN668" t="str">
            <v>POSVENTA GGCC Y NEGOCIOS</v>
          </cell>
          <cell r="AO668" t="str">
            <v>GGCC / NEGOCIOS</v>
          </cell>
          <cell r="AP668">
            <v>44938</v>
          </cell>
          <cell r="AR668" t="str">
            <v>MDELIVERY_2483229</v>
          </cell>
          <cell r="AS668">
            <v>329201</v>
          </cell>
          <cell r="AT668" t="str">
            <v>D40</v>
          </cell>
          <cell r="AU668" t="str">
            <v>BTB</v>
          </cell>
          <cell r="AV668">
            <v>2</v>
          </cell>
          <cell r="AX668" t="str">
            <v>ENTREGADO</v>
          </cell>
          <cell r="AY668" t="str">
            <v>LTE SAMSUNG A23 BLANCO: 1 und - sn. 353568691389455 / HALFSIM MOVISTAR: 1 und - sn. 8959300520560843271</v>
          </cell>
          <cell r="AZ668" t="str">
            <v>SIMCARD / TERMINAL</v>
          </cell>
          <cell r="BA668" t="str">
            <v/>
          </cell>
        </row>
        <row r="669">
          <cell r="A669" t="str">
            <v>2483230</v>
          </cell>
          <cell r="B669" t="str">
            <v>MDELIVERY</v>
          </cell>
          <cell r="C669">
            <v>44938</v>
          </cell>
          <cell r="D669" t="str">
            <v>FLEXNET ECUADOR - MDELIVERY</v>
          </cell>
          <cell r="E669" t="str">
            <v>CALLE 28 DE JUNIO S/N Y GARCIA MORENO ENTRADA LLANO GRANDE</v>
          </cell>
          <cell r="H669" t="str">
            <v>170208</v>
          </cell>
          <cell r="I669" t="str">
            <v>QUITO</v>
          </cell>
          <cell r="J669" t="str">
            <v>PICHINCHA</v>
          </cell>
          <cell r="K669" t="str">
            <v>FERNANDO ABEL ESPINAL BRIONES_FERNANDO ABEL ESPINAL BRIONES</v>
          </cell>
          <cell r="L669" t="str">
            <v>NARANJITO CUIDADELA NUEVA SANGALIA PASANDO EL ESTADIO LA PRIMERA CALLE PAVIMENTADA A LA DERECHA Y 1 CUADRA A LA IZQUIERDA CASA CON CERRAMIENTO A DENTRO CASA COLOR CAFE</v>
          </cell>
          <cell r="O669" t="str">
            <v>GUAYAQUIL</v>
          </cell>
          <cell r="P669" t="str">
            <v>GUAYAQUIL</v>
          </cell>
          <cell r="Q669" t="str">
            <v>GUAYAS</v>
          </cell>
          <cell r="R669" t="str">
            <v>2483230</v>
          </cell>
          <cell r="W669" t="str">
            <v>0916909856001</v>
          </cell>
          <cell r="X669" t="str">
            <v>0968636970/0979723071</v>
          </cell>
          <cell r="AA669">
            <v>44938</v>
          </cell>
          <cell r="AD669">
            <v>1</v>
          </cell>
          <cell r="AE669">
            <v>1</v>
          </cell>
          <cell r="AI669" t="str">
            <v>DESPACHO</v>
          </cell>
          <cell r="AJ669" t="str">
            <v>NORMAL</v>
          </cell>
          <cell r="AL669" t="str">
            <v>NO</v>
          </cell>
          <cell r="AN669" t="str">
            <v>DAS CARGO A LA CUENTA (DELIVERY)</v>
          </cell>
          <cell r="AO669" t="str">
            <v>DISTRIBUIDORES</v>
          </cell>
          <cell r="AP669">
            <v>44938</v>
          </cell>
          <cell r="AR669" t="str">
            <v>MDELIVERY_2483230</v>
          </cell>
          <cell r="AS669">
            <v>329205</v>
          </cell>
          <cell r="AT669" t="str">
            <v>D40</v>
          </cell>
          <cell r="AU669" t="str">
            <v>BTB</v>
          </cell>
          <cell r="AV669">
            <v>1</v>
          </cell>
          <cell r="AX669" t="str">
            <v>INCIDENCIA</v>
          </cell>
          <cell r="AY669" t="str">
            <v>HALFSIM MOVISTAR: 1 und - sn. 8959300520560843297</v>
          </cell>
          <cell r="AZ669" t="str">
            <v>SIMCARD</v>
          </cell>
          <cell r="BA669" t="str">
            <v>EMPRESAS TITULAR AUSENTE ENTREGA CON SELLO</v>
          </cell>
        </row>
        <row r="670">
          <cell r="A670" t="str">
            <v>2483231</v>
          </cell>
          <cell r="B670" t="str">
            <v>MDELIVERY</v>
          </cell>
          <cell r="C670">
            <v>44938</v>
          </cell>
          <cell r="D670" t="str">
            <v>FLEXNET ECUADOR - MDELIVERY</v>
          </cell>
          <cell r="E670" t="str">
            <v>CALLE 28 DE JUNIO S/N Y GARCIA MORENO ENTRADA LLANO GRANDE</v>
          </cell>
          <cell r="H670" t="str">
            <v>170208</v>
          </cell>
          <cell r="I670" t="str">
            <v>QUITO</v>
          </cell>
          <cell r="J670" t="str">
            <v>PICHINCHA</v>
          </cell>
          <cell r="K670" t="str">
            <v>ALEXANDRA ESMERALDA FRANCO FAJARDO_ALEXANDRA ESMERALDA FRANCO FAJARDO</v>
          </cell>
          <cell r="L670" t="str">
            <v>LOS RIOS VINCES NICOLAS COTTO INFANTE Y GOMEZ CARBO CASA DE UN PISO COLOR MELON REJAS NEGRAS JUNTO A UNA TIENDA</v>
          </cell>
          <cell r="O670" t="str">
            <v>VINCES</v>
          </cell>
          <cell r="P670" t="str">
            <v>VINCES</v>
          </cell>
          <cell r="Q670" t="str">
            <v>LOS RIOS</v>
          </cell>
          <cell r="R670" t="str">
            <v>2483231</v>
          </cell>
          <cell r="W670" t="str">
            <v>1204040065001</v>
          </cell>
          <cell r="X670" t="str">
            <v>0995643927</v>
          </cell>
          <cell r="AA670">
            <v>44938</v>
          </cell>
          <cell r="AD670">
            <v>1</v>
          </cell>
          <cell r="AE670">
            <v>1</v>
          </cell>
          <cell r="AI670" t="str">
            <v>DESPACHO</v>
          </cell>
          <cell r="AJ670" t="str">
            <v>NORMAL</v>
          </cell>
          <cell r="AL670" t="str">
            <v>NO</v>
          </cell>
          <cell r="AN670" t="str">
            <v>DISTRIBUIDORES NEGOCIOS B2B</v>
          </cell>
          <cell r="AO670" t="str">
            <v>DISTRIBUIDORES</v>
          </cell>
          <cell r="AP670">
            <v>44938</v>
          </cell>
          <cell r="AR670" t="str">
            <v>MDELIVERY_2483231</v>
          </cell>
          <cell r="AS670">
            <v>329203</v>
          </cell>
          <cell r="AT670" t="str">
            <v>D40</v>
          </cell>
          <cell r="AU670" t="str">
            <v>BTB</v>
          </cell>
          <cell r="AV670">
            <v>1</v>
          </cell>
          <cell r="AX670" t="str">
            <v>ENTREGADO</v>
          </cell>
          <cell r="AY670" t="str">
            <v>LTE XIAOMI REDMI NOTE 11S AZUL: 1 und - sn. 865954061214443</v>
          </cell>
          <cell r="AZ670" t="str">
            <v>TERMINAL</v>
          </cell>
          <cell r="BA670" t="str">
            <v>Validar Biometrico</v>
          </cell>
        </row>
        <row r="671">
          <cell r="A671" t="str">
            <v>2483232</v>
          </cell>
          <cell r="B671" t="str">
            <v>MDELIVERY</v>
          </cell>
          <cell r="C671">
            <v>44938</v>
          </cell>
          <cell r="D671" t="str">
            <v>FLEXNET ECUADOR - MDELIVERY</v>
          </cell>
          <cell r="E671" t="str">
            <v>CALLE 28 DE JUNIO S/N Y GARCIA MORENO ENTRADA LLANO GRANDE</v>
          </cell>
          <cell r="H671" t="str">
            <v>170208</v>
          </cell>
          <cell r="I671" t="str">
            <v>QUITO</v>
          </cell>
          <cell r="J671" t="str">
            <v>PICHINCHA</v>
          </cell>
          <cell r="K671" t="str">
            <v>MARLON ZAMORA SARMIENTO_EL CARRUSEL C LTDA</v>
          </cell>
          <cell r="L671" t="str">
            <v>PASEO RIO MACHANGARA Y CORNELIO VINTIMILLA FABRICA CARRUSEL PARQUE INDUSTRIAL DE CUENCA</v>
          </cell>
          <cell r="O671" t="str">
            <v>CUENCA</v>
          </cell>
          <cell r="P671" t="str">
            <v>CUENCA</v>
          </cell>
          <cell r="Q671" t="str">
            <v>AZUAY</v>
          </cell>
          <cell r="R671" t="str">
            <v>2483232</v>
          </cell>
          <cell r="W671" t="str">
            <v>0190085503001</v>
          </cell>
          <cell r="X671" t="str">
            <v>0999483727</v>
          </cell>
          <cell r="AA671">
            <v>44938</v>
          </cell>
          <cell r="AD671">
            <v>1</v>
          </cell>
          <cell r="AE671">
            <v>1</v>
          </cell>
          <cell r="AI671" t="str">
            <v>DESPACHO</v>
          </cell>
          <cell r="AJ671" t="str">
            <v>NORMAL</v>
          </cell>
          <cell r="AL671" t="str">
            <v>NO</v>
          </cell>
          <cell r="AN671" t="str">
            <v>367 EMPRESAS Y NEGOCIOS</v>
          </cell>
          <cell r="AO671" t="str">
            <v>GGCC / NEGOCIOS</v>
          </cell>
          <cell r="AP671">
            <v>44938</v>
          </cell>
          <cell r="AR671" t="str">
            <v>MDELIVERY_2483232</v>
          </cell>
          <cell r="AS671">
            <v>329207</v>
          </cell>
          <cell r="AT671" t="str">
            <v>D40</v>
          </cell>
          <cell r="AU671" t="str">
            <v>BTB</v>
          </cell>
          <cell r="AV671">
            <v>3</v>
          </cell>
          <cell r="AX671" t="str">
            <v>ENTREGADO</v>
          </cell>
          <cell r="AY671" t="str">
            <v>HALFSIM MOVISTAR: 3 und - sn. 8959300520560843230,8959300520560849427,8959300520560849377</v>
          </cell>
          <cell r="AZ671" t="str">
            <v>SIMCARD</v>
          </cell>
          <cell r="BA671" t="str">
            <v/>
          </cell>
        </row>
        <row r="672">
          <cell r="A672" t="str">
            <v>2483235</v>
          </cell>
          <cell r="B672" t="str">
            <v>MDELIVERY</v>
          </cell>
          <cell r="C672">
            <v>44938</v>
          </cell>
          <cell r="D672" t="str">
            <v>FLEXNET ECUADOR - MDELIVERY</v>
          </cell>
          <cell r="E672" t="str">
            <v>CALLE 28 DE JUNIO S/N Y GARCIA MORENO ENTRADA LLANO GRANDE</v>
          </cell>
          <cell r="H672" t="str">
            <v>170208</v>
          </cell>
          <cell r="I672" t="str">
            <v>QUITO</v>
          </cell>
          <cell r="J672" t="str">
            <v>PICHINCHA</v>
          </cell>
          <cell r="K672" t="str">
            <v>CAROLINA RAMOS_LEN ASESORES CONTABLES S A S</v>
          </cell>
          <cell r="L672" t="str">
            <v>AV PORTUGAL E959 Y SHYRIS</v>
          </cell>
          <cell r="O672" t="str">
            <v>QUITO</v>
          </cell>
          <cell r="P672" t="str">
            <v>QUITO</v>
          </cell>
          <cell r="Q672" t="str">
            <v>PICHINCHA</v>
          </cell>
          <cell r="R672" t="str">
            <v>2483235</v>
          </cell>
          <cell r="W672" t="str">
            <v>1793098657001</v>
          </cell>
          <cell r="X672" t="str">
            <v>0998254188</v>
          </cell>
          <cell r="AA672">
            <v>44938</v>
          </cell>
          <cell r="AD672">
            <v>1</v>
          </cell>
          <cell r="AE672">
            <v>1</v>
          </cell>
          <cell r="AI672" t="str">
            <v>DESPACHO</v>
          </cell>
          <cell r="AJ672" t="str">
            <v>EXPRESS</v>
          </cell>
          <cell r="AL672" t="str">
            <v>NO</v>
          </cell>
          <cell r="AN672" t="str">
            <v>PEDIDO EXPRESS SOLO QUITO (INGRESAR ANTES DE LAS 11:00 AM)</v>
          </cell>
          <cell r="AO672" t="str">
            <v>DISTRIBUIDORES</v>
          </cell>
          <cell r="AP672">
            <v>44938</v>
          </cell>
          <cell r="AR672" t="str">
            <v>MDELIVERY_2483235</v>
          </cell>
          <cell r="AS672">
            <v>329166</v>
          </cell>
          <cell r="AT672" t="str">
            <v>D40</v>
          </cell>
          <cell r="AU672" t="str">
            <v>BTB</v>
          </cell>
          <cell r="AV672">
            <v>1</v>
          </cell>
          <cell r="AX672" t="str">
            <v>ENTREGADO</v>
          </cell>
          <cell r="AY672" t="str">
            <v>HALFSIM MOVISTAR: 1 und - sn. 8959300520560843131</v>
          </cell>
          <cell r="AZ672" t="str">
            <v>SIMCARD</v>
          </cell>
          <cell r="BA672" t="str">
            <v/>
          </cell>
        </row>
        <row r="673">
          <cell r="A673" t="str">
            <v>2483236</v>
          </cell>
          <cell r="B673" t="str">
            <v>MDELIVERY</v>
          </cell>
          <cell r="C673">
            <v>44938</v>
          </cell>
          <cell r="D673" t="str">
            <v>FLEXNET ECUADOR - MDELIVERY</v>
          </cell>
          <cell r="E673" t="str">
            <v>CALLE 28 DE JUNIO S/N Y GARCIA MORENO ENTRADA LLANO GRANDE</v>
          </cell>
          <cell r="H673" t="str">
            <v>170208</v>
          </cell>
          <cell r="I673" t="str">
            <v>QUITO</v>
          </cell>
          <cell r="J673" t="str">
            <v>PICHINCHA</v>
          </cell>
          <cell r="K673" t="str">
            <v>XIMENA SOLEDAD GOMEZ HAZ_BANCO GUAYAQUIL S A</v>
          </cell>
          <cell r="L673" t="str">
            <v>GUAYAS GUAYAQUIL PICHINCHA P ICAZA EDIFICIO ANEXO BANCO GUAYAQUIL PISO 3</v>
          </cell>
          <cell r="O673" t="str">
            <v>GUAYAQUIL</v>
          </cell>
          <cell r="P673" t="str">
            <v>GUAYAQUIL</v>
          </cell>
          <cell r="Q673" t="str">
            <v>GUAYAS</v>
          </cell>
          <cell r="R673" t="str">
            <v>2483236</v>
          </cell>
          <cell r="W673" t="str">
            <v>0990049459001</v>
          </cell>
          <cell r="X673" t="str">
            <v>0990990140</v>
          </cell>
          <cell r="AA673">
            <v>44938</v>
          </cell>
          <cell r="AD673">
            <v>1</v>
          </cell>
          <cell r="AE673">
            <v>1</v>
          </cell>
          <cell r="AI673" t="str">
            <v>DESPACHO</v>
          </cell>
          <cell r="AJ673" t="str">
            <v>NORMAL</v>
          </cell>
          <cell r="AL673" t="str">
            <v>NO</v>
          </cell>
          <cell r="AN673" t="str">
            <v>ACTIVACIONES INGRESOS GGCC &amp; NEGOCIOS DIRECTOS</v>
          </cell>
          <cell r="AO673" t="str">
            <v>GGCC / NEGOCIOS</v>
          </cell>
          <cell r="AP673">
            <v>44938</v>
          </cell>
          <cell r="AR673" t="str">
            <v>MDELIVERY_2483236</v>
          </cell>
          <cell r="AS673">
            <v>329209</v>
          </cell>
          <cell r="AT673" t="str">
            <v>D40</v>
          </cell>
          <cell r="AU673" t="str">
            <v>BTB</v>
          </cell>
          <cell r="AV673">
            <v>2</v>
          </cell>
          <cell r="AX673" t="str">
            <v>ENTREGADO</v>
          </cell>
          <cell r="AY673" t="str">
            <v>LTE IPHONE 14 256GB AZUL: 1 und - sn. 359862148088875 / HALFSIM MOVISTAR: 1 und - sn. 8959300520560843305</v>
          </cell>
          <cell r="AZ673" t="str">
            <v>SIMCARD / TERMINAL</v>
          </cell>
          <cell r="BA673" t="str">
            <v/>
          </cell>
        </row>
        <row r="674">
          <cell r="A674" t="str">
            <v>2483237</v>
          </cell>
          <cell r="B674" t="str">
            <v>MDELIVERY</v>
          </cell>
          <cell r="C674">
            <v>44938</v>
          </cell>
          <cell r="D674" t="str">
            <v>FLEXNET ECUADOR - MDELIVERY</v>
          </cell>
          <cell r="E674" t="str">
            <v>CALLE 28 DE JUNIO S/N Y GARCIA MORENO ENTRADA LLANO GRANDE</v>
          </cell>
          <cell r="H674" t="str">
            <v>170208</v>
          </cell>
          <cell r="I674" t="str">
            <v>QUITO</v>
          </cell>
          <cell r="J674" t="str">
            <v>PICHINCHA</v>
          </cell>
          <cell r="K674" t="str">
            <v>JUAN CARLOS IZA CHANCUSIG_ JUAN CARLOS IZA CHANCUSIG</v>
          </cell>
          <cell r="L674" t="str">
            <v>AV REPUBLICA DE EL SALVADOR N36 140 EDIF MANSION BLANCA QUITO ECUADOR</v>
          </cell>
          <cell r="O674" t="str">
            <v>QUITO</v>
          </cell>
          <cell r="P674" t="str">
            <v>QUITO</v>
          </cell>
          <cell r="Q674" t="str">
            <v>PICHINCHA</v>
          </cell>
          <cell r="R674" t="str">
            <v>2483237</v>
          </cell>
          <cell r="W674" t="str">
            <v>1791766008001</v>
          </cell>
          <cell r="X674" t="str">
            <v>995287850</v>
          </cell>
          <cell r="AA674">
            <v>44938</v>
          </cell>
          <cell r="AD674">
            <v>1</v>
          </cell>
          <cell r="AE674">
            <v>1</v>
          </cell>
          <cell r="AI674" t="str">
            <v>DESPACHO</v>
          </cell>
          <cell r="AJ674" t="str">
            <v>EXPRESS</v>
          </cell>
          <cell r="AL674" t="str">
            <v>NO</v>
          </cell>
          <cell r="AN674" t="str">
            <v>POSVENTA GGCC Y NEGOCIOS (EXPRESS SOLO QUITO)</v>
          </cell>
          <cell r="AO674" t="str">
            <v>GGCC / NEGOCIOS</v>
          </cell>
          <cell r="AP674">
            <v>44938</v>
          </cell>
          <cell r="AR674" t="str">
            <v>MDELIVERY_2483237</v>
          </cell>
          <cell r="AS674">
            <v>329180</v>
          </cell>
          <cell r="AT674" t="str">
            <v>D40</v>
          </cell>
          <cell r="AU674" t="str">
            <v>BTB</v>
          </cell>
          <cell r="AV674">
            <v>1</v>
          </cell>
          <cell r="AX674" t="str">
            <v>ENTREGADO</v>
          </cell>
          <cell r="AY674" t="str">
            <v>LTE XIAOMI REDMI 10A 64GB SILVER: 1 und - sn. 863696066407884</v>
          </cell>
          <cell r="AZ674" t="str">
            <v>TERMINAL</v>
          </cell>
          <cell r="BA674" t="str">
            <v/>
          </cell>
        </row>
        <row r="675">
          <cell r="A675" t="str">
            <v>2483238</v>
          </cell>
          <cell r="B675" t="str">
            <v>MDELIVERY</v>
          </cell>
          <cell r="C675">
            <v>44938</v>
          </cell>
          <cell r="D675" t="str">
            <v>FLEXNET ECUADOR - MDELIVERY</v>
          </cell>
          <cell r="E675" t="str">
            <v>CALLE 28 DE JUNIO S/N Y GARCIA MORENO ENTRADA LLANO GRANDE</v>
          </cell>
          <cell r="H675" t="str">
            <v>170208</v>
          </cell>
          <cell r="I675" t="str">
            <v>QUITO</v>
          </cell>
          <cell r="J675" t="str">
            <v>PICHINCHA</v>
          </cell>
          <cell r="K675" t="str">
            <v>VALESKA PATRICIA LAVAYEN VERGARA_VALESKA PATRICIA LAVAYEN VERGARA</v>
          </cell>
          <cell r="L675" t="str">
            <v>COLINAS DE LA FLORIDA M Z 414 CASA V1O</v>
          </cell>
          <cell r="O675" t="str">
            <v>GUAYAQUIL</v>
          </cell>
          <cell r="P675" t="str">
            <v>GUAYAQUIL</v>
          </cell>
          <cell r="Q675" t="str">
            <v>GUAYAS</v>
          </cell>
          <cell r="R675" t="str">
            <v>2483238</v>
          </cell>
          <cell r="W675" t="str">
            <v>0929047488001</v>
          </cell>
          <cell r="X675" t="str">
            <v>0996850041</v>
          </cell>
          <cell r="AA675">
            <v>44938</v>
          </cell>
          <cell r="AD675">
            <v>1</v>
          </cell>
          <cell r="AE675">
            <v>1</v>
          </cell>
          <cell r="AI675" t="str">
            <v>DESPACHO</v>
          </cell>
          <cell r="AJ675" t="str">
            <v>NORMAL</v>
          </cell>
          <cell r="AL675" t="str">
            <v>NO</v>
          </cell>
          <cell r="AN675" t="str">
            <v>DAS CARGO A LA CUENTA (DELIVERY)</v>
          </cell>
          <cell r="AO675" t="str">
            <v>DISTRIBUIDORES</v>
          </cell>
          <cell r="AP675">
            <v>44938</v>
          </cell>
          <cell r="AR675" t="str">
            <v>MDELIVERY_2483238</v>
          </cell>
          <cell r="AS675">
            <v>329211</v>
          </cell>
          <cell r="AT675" t="str">
            <v>D40</v>
          </cell>
          <cell r="AU675" t="str">
            <v>BTB</v>
          </cell>
          <cell r="AV675">
            <v>2</v>
          </cell>
          <cell r="AX675" t="str">
            <v>INCIDENCIA</v>
          </cell>
          <cell r="AY675" t="str">
            <v>HALFSIM MOVISTAR: 2 und - sn. 8959300520560853783,8959300520560849500</v>
          </cell>
          <cell r="AZ675" t="str">
            <v>SIMCARD</v>
          </cell>
          <cell r="BA675" t="str">
            <v>EMPRESAS TITULAR AUSENTE ENTREGA CON SELLO</v>
          </cell>
        </row>
        <row r="676">
          <cell r="A676" t="str">
            <v>2483240</v>
          </cell>
          <cell r="B676" t="str">
            <v>MDELIVERY</v>
          </cell>
          <cell r="C676">
            <v>44938</v>
          </cell>
          <cell r="D676" t="str">
            <v>FLEXNET ECUADOR - MDELIVERY</v>
          </cell>
          <cell r="E676" t="str">
            <v>CALLE 28 DE JUNIO S/N Y GARCIA MORENO ENTRADA LLANO GRANDE</v>
          </cell>
          <cell r="H676" t="str">
            <v>170208</v>
          </cell>
          <cell r="I676" t="str">
            <v>QUITO</v>
          </cell>
          <cell r="J676" t="str">
            <v>PICHINCHA</v>
          </cell>
          <cell r="K676" t="str">
            <v>ADRIANA MENESES_TECNISEGUROS S A AGENCIA ASESORA PRODUCTORA DE SE</v>
          </cell>
          <cell r="L676" t="str">
            <v>LEON DE FEBRES CORDERO N56 170 Y CAPITAN YEPEZ TRAS COLEGIO AERONAUTICO</v>
          </cell>
          <cell r="O676" t="str">
            <v>QUITO</v>
          </cell>
          <cell r="P676" t="str">
            <v>QUITO</v>
          </cell>
          <cell r="Q676" t="str">
            <v>PICHINCHA</v>
          </cell>
          <cell r="R676" t="str">
            <v>2483240</v>
          </cell>
          <cell r="W676" t="str">
            <v>1790048772001</v>
          </cell>
          <cell r="X676" t="str">
            <v>0998208261</v>
          </cell>
          <cell r="AA676">
            <v>44938</v>
          </cell>
          <cell r="AD676">
            <v>1</v>
          </cell>
          <cell r="AE676">
            <v>1</v>
          </cell>
          <cell r="AI676" t="str">
            <v>DESPACHO</v>
          </cell>
          <cell r="AJ676" t="str">
            <v>EXPRESS</v>
          </cell>
          <cell r="AL676" t="str">
            <v>NO</v>
          </cell>
          <cell r="AN676" t="str">
            <v>POSVENTA GGCC Y NEGOCIOS (EXPRESS SOLO QUITO)</v>
          </cell>
          <cell r="AO676" t="str">
            <v>GGCC / NEGOCIOS</v>
          </cell>
          <cell r="AP676">
            <v>44938</v>
          </cell>
          <cell r="AR676" t="str">
            <v>MDELIVERY_2483240</v>
          </cell>
          <cell r="AS676">
            <v>329173</v>
          </cell>
          <cell r="AT676" t="str">
            <v>D40</v>
          </cell>
          <cell r="AU676" t="str">
            <v>BTB</v>
          </cell>
          <cell r="AV676">
            <v>1</v>
          </cell>
          <cell r="AX676" t="str">
            <v>ENTREGADO</v>
          </cell>
          <cell r="AY676" t="str">
            <v>HALFSIM MOVISTAR: 1 und - sn. 8959300520560849526</v>
          </cell>
          <cell r="AZ676" t="str">
            <v>SIMCARD</v>
          </cell>
          <cell r="BA676" t="str">
            <v/>
          </cell>
        </row>
        <row r="677">
          <cell r="A677" t="str">
            <v>2483241</v>
          </cell>
          <cell r="B677" t="str">
            <v>MDELIVERY</v>
          </cell>
          <cell r="C677">
            <v>44938</v>
          </cell>
          <cell r="D677" t="str">
            <v>FLEXNET ECUADOR - MDELIVERY</v>
          </cell>
          <cell r="E677" t="str">
            <v>CALLE 28 DE JUNIO S/N Y GARCIA MORENO ENTRADA LLANO GRANDE</v>
          </cell>
          <cell r="H677" t="str">
            <v>170208</v>
          </cell>
          <cell r="I677" t="str">
            <v>QUITO</v>
          </cell>
          <cell r="J677" t="str">
            <v>PICHINCHA</v>
          </cell>
          <cell r="K677" t="str">
            <v>MARCO COELLO_IDEAL ALAMBREC S A</v>
          </cell>
          <cell r="L677" t="str">
            <v>DX CALLE S60 E3 423 Y CLL E3E SCTR PARQUE INDUSTRIA L EN LA PANASUR FRTE A NOVA CERO TRAS DE LA FBCA DE ETERNI</v>
          </cell>
          <cell r="O677" t="str">
            <v>QUITO</v>
          </cell>
          <cell r="P677" t="str">
            <v>QUITO</v>
          </cell>
          <cell r="Q677" t="str">
            <v>PICHINCHA</v>
          </cell>
          <cell r="R677" t="str">
            <v>2483241</v>
          </cell>
          <cell r="W677" t="str">
            <v>1790050947001</v>
          </cell>
          <cell r="X677" t="str">
            <v>0983182291</v>
          </cell>
          <cell r="AA677">
            <v>44938</v>
          </cell>
          <cell r="AD677">
            <v>1</v>
          </cell>
          <cell r="AE677">
            <v>1</v>
          </cell>
          <cell r="AI677" t="str">
            <v>DESPACHO</v>
          </cell>
          <cell r="AJ677" t="str">
            <v>NORMAL</v>
          </cell>
          <cell r="AL677" t="str">
            <v>NO</v>
          </cell>
          <cell r="AN677" t="str">
            <v>POSVENTA GGCC Y NEGOCIOS (EXPRESS SOLO QUITO)</v>
          </cell>
          <cell r="AO677" t="str">
            <v>GGCC / NEGOCIOS</v>
          </cell>
          <cell r="AP677">
            <v>44938</v>
          </cell>
          <cell r="AR677" t="str">
            <v>MDELIVERY_2483241</v>
          </cell>
          <cell r="AS677">
            <v>329210</v>
          </cell>
          <cell r="AT677" t="str">
            <v>D40</v>
          </cell>
          <cell r="AU677" t="str">
            <v>BTB</v>
          </cell>
          <cell r="AV677">
            <v>1</v>
          </cell>
          <cell r="AX677" t="str">
            <v>ENTREGADO</v>
          </cell>
          <cell r="AY677" t="str">
            <v>LTE XIAOMI REDMI NOTE 11 AZUL: 1 und - sn. 861696063049582</v>
          </cell>
          <cell r="AZ677" t="str">
            <v>TERMINAL</v>
          </cell>
          <cell r="BA677" t="str">
            <v/>
          </cell>
        </row>
        <row r="678">
          <cell r="A678" t="str">
            <v>2483242</v>
          </cell>
          <cell r="B678" t="str">
            <v>MDELIVERY</v>
          </cell>
          <cell r="C678">
            <v>44938</v>
          </cell>
          <cell r="D678" t="str">
            <v>FLEXNET ECUADOR - MDELIVERY</v>
          </cell>
          <cell r="E678" t="str">
            <v>CALLE 28 DE JUNIO S/N Y GARCIA MORENO ENTRADA LLANO GRANDE</v>
          </cell>
          <cell r="H678" t="str">
            <v>170208</v>
          </cell>
          <cell r="I678" t="str">
            <v>QUITO</v>
          </cell>
          <cell r="J678" t="str">
            <v>PICHINCHA</v>
          </cell>
          <cell r="K678" t="str">
            <v>FAUSTO GERARDO PROANO GUERRERO_ FAUSTO GERARDO PROANO GUERRERO</v>
          </cell>
          <cell r="L678" t="str">
            <v>CIUDADELA RUMINAHUI CALLE VIRGILIO CHAVEZ 3 42 Y CESAR DAVILA</v>
          </cell>
          <cell r="O678" t="str">
            <v>IBARRA</v>
          </cell>
          <cell r="P678" t="str">
            <v>IBARRA</v>
          </cell>
          <cell r="Q678" t="str">
            <v>IMBABURA</v>
          </cell>
          <cell r="R678" t="str">
            <v>2483242</v>
          </cell>
          <cell r="W678" t="str">
            <v>1002261780001</v>
          </cell>
          <cell r="X678" t="str">
            <v>0999835566</v>
          </cell>
          <cell r="AA678">
            <v>44938</v>
          </cell>
          <cell r="AD678">
            <v>1</v>
          </cell>
          <cell r="AE678">
            <v>1</v>
          </cell>
          <cell r="AI678" t="str">
            <v>DESPACHO</v>
          </cell>
          <cell r="AJ678" t="str">
            <v>NORMAL</v>
          </cell>
          <cell r="AL678" t="str">
            <v>NO</v>
          </cell>
          <cell r="AN678" t="str">
            <v>DISTRIBUIDORES NEGOCIOS B2B</v>
          </cell>
          <cell r="AO678" t="str">
            <v>DISTRIBUIDORES</v>
          </cell>
          <cell r="AP678">
            <v>44938</v>
          </cell>
          <cell r="AR678" t="str">
            <v>MDELIVERY_2483242</v>
          </cell>
          <cell r="AS678">
            <v>329212</v>
          </cell>
          <cell r="AT678" t="str">
            <v>D40</v>
          </cell>
          <cell r="AU678" t="str">
            <v>BTB</v>
          </cell>
          <cell r="AV678">
            <v>4</v>
          </cell>
          <cell r="AX678" t="str">
            <v>INCIDENCIA</v>
          </cell>
          <cell r="AY678" t="str">
            <v>HALFSIM MOVISTAR: 4 und - sn. 8959300520560849534,8959300520560849781,8959300520560849518,8959300520560843420</v>
          </cell>
          <cell r="AZ678" t="str">
            <v>SIMCARD</v>
          </cell>
          <cell r="BA678" t="str">
            <v>EMPRESAS TITULAR AUSENTE ENTREGA CON SELLO</v>
          </cell>
        </row>
        <row r="679">
          <cell r="A679" t="str">
            <v>2483246</v>
          </cell>
          <cell r="B679" t="str">
            <v>MDELIVERY</v>
          </cell>
          <cell r="C679">
            <v>44938</v>
          </cell>
          <cell r="D679" t="str">
            <v>FLEXNET ECUADOR - MDELIVERY</v>
          </cell>
          <cell r="E679" t="str">
            <v>CALLE 28 DE JUNIO S/N Y GARCIA MORENO ENTRADA LLANO GRANDE</v>
          </cell>
          <cell r="H679" t="str">
            <v>170208</v>
          </cell>
          <cell r="I679" t="str">
            <v>QUITO</v>
          </cell>
          <cell r="J679" t="str">
            <v>PICHINCHA</v>
          </cell>
          <cell r="K679" t="str">
            <v>GLENDA PRISCILA VILLARREAL ARIAS_GLENDA PRISCILA VILLARREAL ARIAS</v>
          </cell>
          <cell r="L679" t="str">
            <v>QUITO AV ENRIQUE GARCES Y CHILIBULO ENTREGA EN HOSPITAL ENRIQUE GARCES</v>
          </cell>
          <cell r="O679" t="str">
            <v>QUITO</v>
          </cell>
          <cell r="P679" t="str">
            <v>QUITO</v>
          </cell>
          <cell r="Q679" t="str">
            <v>PICHINCHA</v>
          </cell>
          <cell r="R679" t="str">
            <v>2483246</v>
          </cell>
          <cell r="W679" t="str">
            <v>1710881929001</v>
          </cell>
          <cell r="X679" t="str">
            <v>0984040465</v>
          </cell>
          <cell r="AA679">
            <v>44938</v>
          </cell>
          <cell r="AD679">
            <v>1</v>
          </cell>
          <cell r="AE679">
            <v>1</v>
          </cell>
          <cell r="AI679" t="str">
            <v>DESPACHO</v>
          </cell>
          <cell r="AJ679" t="str">
            <v>EXPRESS</v>
          </cell>
          <cell r="AL679" t="str">
            <v>NO</v>
          </cell>
          <cell r="AN679" t="str">
            <v>PEDIDO EXPRESS SOLO QUITO (INGRESAR ANTES DE LAS 11:00 AM)</v>
          </cell>
          <cell r="AO679" t="str">
            <v>DISTRIBUIDORES</v>
          </cell>
          <cell r="AP679">
            <v>44938</v>
          </cell>
          <cell r="AR679" t="str">
            <v>MDELIVERY_2483246</v>
          </cell>
          <cell r="AS679">
            <v>329175</v>
          </cell>
          <cell r="AT679" t="str">
            <v>D40</v>
          </cell>
          <cell r="AU679" t="str">
            <v>BTB</v>
          </cell>
          <cell r="AV679">
            <v>1</v>
          </cell>
          <cell r="AX679" t="str">
            <v>ENTREGADO</v>
          </cell>
          <cell r="AY679" t="str">
            <v>HALFSIM MOVISTAR: 1 und - sn. 8959300520560849583</v>
          </cell>
          <cell r="AZ679" t="str">
            <v>SIMCARD</v>
          </cell>
          <cell r="BA679" t="str">
            <v/>
          </cell>
        </row>
        <row r="680">
          <cell r="A680" t="str">
            <v>2483247</v>
          </cell>
          <cell r="B680" t="str">
            <v>MDELIVERY</v>
          </cell>
          <cell r="C680">
            <v>44938</v>
          </cell>
          <cell r="D680" t="str">
            <v>FLEXNET ECUADOR - MDELIVERY</v>
          </cell>
          <cell r="E680" t="str">
            <v>CALLE 28 DE JUNIO S/N Y GARCIA MORENO ENTRADA LLANO GRANDE</v>
          </cell>
          <cell r="H680" t="str">
            <v>170208</v>
          </cell>
          <cell r="I680" t="str">
            <v>QUITO</v>
          </cell>
          <cell r="J680" t="str">
            <v>PICHINCHA</v>
          </cell>
          <cell r="K680" t="str">
            <v>ANA VANRONZELEN_ZAIMELLA DEL ECUADOR S A</v>
          </cell>
          <cell r="L680" t="str">
            <v>ZAIMELLA DEL ECUADOR S A EN JUAN DE DIOS MORALESS Y PANAMERICANA SUR SETOR BALVINAS</v>
          </cell>
          <cell r="O680" t="str">
            <v>QUITO</v>
          </cell>
          <cell r="P680" t="str">
            <v>QUITO</v>
          </cell>
          <cell r="Q680" t="str">
            <v>PICHINCHA</v>
          </cell>
          <cell r="R680" t="str">
            <v>2483247</v>
          </cell>
          <cell r="W680" t="str">
            <v>1791297385001</v>
          </cell>
          <cell r="X680" t="str">
            <v>0998041161</v>
          </cell>
          <cell r="AA680">
            <v>44938</v>
          </cell>
          <cell r="AD680">
            <v>1</v>
          </cell>
          <cell r="AE680">
            <v>1</v>
          </cell>
          <cell r="AI680" t="str">
            <v>DESPACHO</v>
          </cell>
          <cell r="AJ680" t="str">
            <v>NORMAL</v>
          </cell>
          <cell r="AL680" t="str">
            <v>NO</v>
          </cell>
          <cell r="AN680" t="str">
            <v>367 EMPRESAS Y NEGOCIOS (EXPRESS SOLO QUITO)</v>
          </cell>
          <cell r="AO680" t="str">
            <v>GGCC / NEGOCIOS</v>
          </cell>
          <cell r="AP680">
            <v>44938</v>
          </cell>
          <cell r="AR680" t="str">
            <v>MDELIVERY_2483247</v>
          </cell>
          <cell r="AS680">
            <v>329188</v>
          </cell>
          <cell r="AT680" t="str">
            <v>D40</v>
          </cell>
          <cell r="AU680" t="str">
            <v>BTB</v>
          </cell>
          <cell r="AV680">
            <v>1</v>
          </cell>
          <cell r="AX680" t="str">
            <v>ENTREGADO</v>
          </cell>
          <cell r="AY680" t="str">
            <v>LTE IPHONE 14 256GB AZUL: 1 und - sn. 353514359582080</v>
          </cell>
          <cell r="AZ680" t="str">
            <v>TERMINAL</v>
          </cell>
          <cell r="BA680" t="str">
            <v/>
          </cell>
        </row>
        <row r="681">
          <cell r="A681" t="str">
            <v>2483248</v>
          </cell>
          <cell r="B681" t="str">
            <v>MDELIVERY</v>
          </cell>
          <cell r="C681">
            <v>44938</v>
          </cell>
          <cell r="D681" t="str">
            <v>FLEXNET ECUADOR - MDELIVERY</v>
          </cell>
          <cell r="E681" t="str">
            <v>CALLE 28 DE JUNIO S/N Y GARCIA MORENO ENTRADA LLANO GRANDE</v>
          </cell>
          <cell r="H681" t="str">
            <v>170208</v>
          </cell>
          <cell r="I681" t="str">
            <v>QUITO</v>
          </cell>
          <cell r="J681" t="str">
            <v>PICHINCHA</v>
          </cell>
          <cell r="K681" t="str">
            <v>SALVADOR RODRIGUEZ CHRISTIAN RAUL 1709627739_SALVADOR IMPORT EXPORT SALVIMPEX CIA LTDA</v>
          </cell>
          <cell r="L681" t="str">
            <v>PICHINCHA SECTOR DEL INCA CALLE DE LOS TULIPANES E12 83 Y DE LOS ROSALES REF ATRAS DE LA ESTACION DE LA RIO COCA TRABAJA EN CASA DE 2 PISOS COLOR BEISH Y UNA PUERTA NEGRA</v>
          </cell>
          <cell r="O681" t="str">
            <v>QUITO</v>
          </cell>
          <cell r="P681" t="str">
            <v>QUITO</v>
          </cell>
          <cell r="Q681" t="str">
            <v>PICHINCHA</v>
          </cell>
          <cell r="R681" t="str">
            <v>2483248</v>
          </cell>
          <cell r="W681" t="str">
            <v>1791715837001</v>
          </cell>
          <cell r="X681" t="str">
            <v>0997687968</v>
          </cell>
          <cell r="AA681">
            <v>44938</v>
          </cell>
          <cell r="AD681">
            <v>1</v>
          </cell>
          <cell r="AE681">
            <v>1</v>
          </cell>
          <cell r="AI681" t="str">
            <v>DESPACHO</v>
          </cell>
          <cell r="AJ681" t="str">
            <v>EXPRESS</v>
          </cell>
          <cell r="AL681" t="str">
            <v>NO</v>
          </cell>
          <cell r="AN681" t="str">
            <v>CC RENOVACION B2B NMTELEMARKETING</v>
          </cell>
          <cell r="AO681" t="str">
            <v>MULTICANAL B2B</v>
          </cell>
          <cell r="AP681">
            <v>44938</v>
          </cell>
          <cell r="AR681" t="str">
            <v>MDELIVERY_2483248</v>
          </cell>
          <cell r="AS681">
            <v>329170</v>
          </cell>
          <cell r="AT681" t="str">
            <v>D40</v>
          </cell>
          <cell r="AU681" t="str">
            <v>BTB</v>
          </cell>
          <cell r="AV681">
            <v>1</v>
          </cell>
          <cell r="AX681" t="str">
            <v>ENTREGADO</v>
          </cell>
          <cell r="AY681" t="str">
            <v>LTE IPHONE 11 64GB NEGRO: 1 und - sn. 358710339482301</v>
          </cell>
          <cell r="AZ681" t="str">
            <v>TERMINAL</v>
          </cell>
          <cell r="BA681" t="str">
            <v>Entrega con contingente (dos documentos de identidad)</v>
          </cell>
        </row>
        <row r="682">
          <cell r="A682" t="str">
            <v>2483249</v>
          </cell>
          <cell r="B682" t="str">
            <v>MDELIVERY</v>
          </cell>
          <cell r="C682">
            <v>44938</v>
          </cell>
          <cell r="D682" t="str">
            <v>FLEXNET ECUADOR - MDELIVERY</v>
          </cell>
          <cell r="E682" t="str">
            <v>CALLE 28 DE JUNIO S/N Y GARCIA MORENO ENTRADA LLANO GRANDE</v>
          </cell>
          <cell r="H682" t="str">
            <v>170208</v>
          </cell>
          <cell r="I682" t="str">
            <v>QUITO</v>
          </cell>
          <cell r="J682" t="str">
            <v>PICHINCHA</v>
          </cell>
          <cell r="K682" t="str">
            <v>SALVADOR RODRIGUEZ CHRISTIAN RAUL_SALVADOR IMPORT EXPORT SALVIMPEX CIA LTDA</v>
          </cell>
          <cell r="L682" t="str">
            <v>PICHINCHA PARROQUIA SECTOR EL INCA CALLE DE LOS TULIPANES E12 83 Y DE LOS ROSALES REF ATRAS DE LA ESTACION DE LA RIO COCA TRABAJA EN CASA DE 2 PISOS COLOR BEISH Y UNA PUERTA NEGRA</v>
          </cell>
          <cell r="O682" t="str">
            <v>QUITO</v>
          </cell>
          <cell r="P682" t="str">
            <v>QUITO</v>
          </cell>
          <cell r="Q682" t="str">
            <v>PICHINCHA</v>
          </cell>
          <cell r="R682" t="str">
            <v>2483249</v>
          </cell>
          <cell r="W682" t="str">
            <v>1791715837001</v>
          </cell>
          <cell r="X682" t="str">
            <v>0997687968</v>
          </cell>
          <cell r="AA682">
            <v>44938</v>
          </cell>
          <cell r="AD682">
            <v>1</v>
          </cell>
          <cell r="AE682">
            <v>1</v>
          </cell>
          <cell r="AI682" t="str">
            <v>DESPACHO</v>
          </cell>
          <cell r="AJ682" t="str">
            <v>EXPRESS</v>
          </cell>
          <cell r="AL682" t="str">
            <v>NO</v>
          </cell>
          <cell r="AN682" t="str">
            <v>CC RENOVACION B2B NMTELEMARKETING</v>
          </cell>
          <cell r="AO682" t="str">
            <v>MULTICANAL B2B</v>
          </cell>
          <cell r="AP682">
            <v>44938</v>
          </cell>
          <cell r="AR682" t="str">
            <v>MDELIVERY_2483249</v>
          </cell>
          <cell r="AS682">
            <v>329181</v>
          </cell>
          <cell r="AT682" t="str">
            <v>D40</v>
          </cell>
          <cell r="AU682" t="str">
            <v>BTB</v>
          </cell>
          <cell r="AV682">
            <v>1</v>
          </cell>
          <cell r="AX682" t="str">
            <v>ENTREGADO</v>
          </cell>
          <cell r="AY682" t="str">
            <v>LTE IPHONE 11 64GB NEGRO: 1 und - sn. 356656421563197</v>
          </cell>
          <cell r="AZ682" t="str">
            <v>TERMINAL</v>
          </cell>
          <cell r="BA682" t="str">
            <v>Entrega con contingente (dos documentos de identidad)</v>
          </cell>
        </row>
        <row r="683">
          <cell r="A683" t="str">
            <v>2483250</v>
          </cell>
          <cell r="B683" t="str">
            <v>MDELIVERY</v>
          </cell>
          <cell r="C683">
            <v>44938</v>
          </cell>
          <cell r="D683" t="str">
            <v>FLEXNET ECUADOR - MDELIVERY</v>
          </cell>
          <cell r="E683" t="str">
            <v>CALLE 28 DE JUNIO S/N Y GARCIA MORENO ENTRADA LLANO GRANDE</v>
          </cell>
          <cell r="H683" t="str">
            <v>170208</v>
          </cell>
          <cell r="I683" t="str">
            <v>QUITO</v>
          </cell>
          <cell r="J683" t="str">
            <v>PICHINCHA</v>
          </cell>
          <cell r="K683" t="str">
            <v>LILIBETH SALGADO DIAZ_LILIBETH SALGADO DIAZ</v>
          </cell>
          <cell r="L683" t="str">
            <v>SUCUMBIOS RETIRO AGENCIA TRAMACO CALLE ELOY ALFARO 320 Y FRANCISCO DE ORELLANA COMUNICARSE CON LA SRA CUANDO EL EQUIPO LLEGUE A BODEGAS</v>
          </cell>
          <cell r="O683" t="str">
            <v>LAGO AGRIO</v>
          </cell>
          <cell r="P683" t="str">
            <v>LAGO AGRIO</v>
          </cell>
          <cell r="Q683" t="str">
            <v>SUCUMBIOS</v>
          </cell>
          <cell r="R683" t="str">
            <v>2483250</v>
          </cell>
          <cell r="W683" t="str">
            <v>1759691627001</v>
          </cell>
          <cell r="X683" t="str">
            <v>0980259713</v>
          </cell>
          <cell r="AA683">
            <v>44938</v>
          </cell>
          <cell r="AD683">
            <v>1</v>
          </cell>
          <cell r="AE683">
            <v>1</v>
          </cell>
          <cell r="AI683" t="str">
            <v>DESPACHO</v>
          </cell>
          <cell r="AJ683" t="str">
            <v>NORMAL</v>
          </cell>
          <cell r="AL683" t="str">
            <v>NO</v>
          </cell>
          <cell r="AN683" t="str">
            <v>CC RENOVACION B2B NMTELEMARKETING</v>
          </cell>
          <cell r="AO683" t="str">
            <v>MULTICANAL B2B</v>
          </cell>
          <cell r="AP683">
            <v>44938</v>
          </cell>
          <cell r="AR683" t="str">
            <v>MDELIVERY_2483250</v>
          </cell>
          <cell r="AS683">
            <v>329192</v>
          </cell>
          <cell r="AT683" t="str">
            <v>D40</v>
          </cell>
          <cell r="AU683" t="str">
            <v>BTB</v>
          </cell>
          <cell r="AV683">
            <v>1</v>
          </cell>
          <cell r="AX683" t="str">
            <v>ENTREGADO</v>
          </cell>
          <cell r="AY683" t="str">
            <v>LTE HONOR X8 SILVER: 1 und - sn. 866184060681256</v>
          </cell>
          <cell r="AZ683" t="str">
            <v>TERMINAL</v>
          </cell>
          <cell r="BA683" t="str">
            <v>Entrega con contingente (dos documentos de identidad)</v>
          </cell>
        </row>
        <row r="684">
          <cell r="A684" t="str">
            <v>2483251</v>
          </cell>
          <cell r="B684" t="str">
            <v>MDELIVERY</v>
          </cell>
          <cell r="C684">
            <v>44938</v>
          </cell>
          <cell r="D684" t="str">
            <v>FLEXNET ECUADOR - MDELIVERY</v>
          </cell>
          <cell r="E684" t="str">
            <v>CALLE 28 DE JUNIO S/N Y GARCIA MORENO ENTRADA LLANO GRANDE</v>
          </cell>
          <cell r="H684" t="str">
            <v>170208</v>
          </cell>
          <cell r="I684" t="str">
            <v>QUITO</v>
          </cell>
          <cell r="J684" t="str">
            <v>PICHINCHA</v>
          </cell>
          <cell r="K684" t="str">
            <v>CRISTIAN GERARDO OROZCO AGUILAR_CRISTIAN GERARDO OROZCO AGUILAR</v>
          </cell>
          <cell r="L684" t="str">
            <v>PICHINCHA SECTOR COMITE DEL PUEBLO CALLE FERNANDO ORTEGA 424 MIGUEL ARISTIZAVAL REF A 2 CUADRAS DEL BANCO DE PICHINCHA CASA DE COLOR BLANCA DE 2 PISOS</v>
          </cell>
          <cell r="O684" t="str">
            <v>QUITO</v>
          </cell>
          <cell r="P684" t="str">
            <v>QUITO</v>
          </cell>
          <cell r="Q684" t="str">
            <v>PICHINCHA</v>
          </cell>
          <cell r="R684" t="str">
            <v>2483251</v>
          </cell>
          <cell r="W684" t="str">
            <v>1708238934001</v>
          </cell>
          <cell r="X684" t="str">
            <v>0984258381</v>
          </cell>
          <cell r="AA684">
            <v>44938</v>
          </cell>
          <cell r="AD684">
            <v>1</v>
          </cell>
          <cell r="AE684">
            <v>1</v>
          </cell>
          <cell r="AI684" t="str">
            <v>DESPACHO</v>
          </cell>
          <cell r="AJ684" t="str">
            <v>EXPRESS</v>
          </cell>
          <cell r="AL684" t="str">
            <v>NO</v>
          </cell>
          <cell r="AN684" t="str">
            <v>CC RENOVACION B2B NMTELEMARKETING</v>
          </cell>
          <cell r="AO684" t="str">
            <v>MULTICANAL B2B</v>
          </cell>
          <cell r="AP684">
            <v>44938</v>
          </cell>
          <cell r="AR684" t="str">
            <v>MDELIVERY_2483251</v>
          </cell>
          <cell r="AS684">
            <v>329177</v>
          </cell>
          <cell r="AT684" t="str">
            <v>D40</v>
          </cell>
          <cell r="AU684" t="str">
            <v>BTB</v>
          </cell>
          <cell r="AV684">
            <v>1</v>
          </cell>
          <cell r="AX684" t="str">
            <v>ENTREGADO</v>
          </cell>
          <cell r="AY684" t="str">
            <v>LTE XIAOMI REDMI 10C 128GB GRIS: 1 und - sn. 864050069200160</v>
          </cell>
          <cell r="AZ684" t="str">
            <v>TERMINAL</v>
          </cell>
          <cell r="BA684" t="str">
            <v>Entrega con contingente (dos documentos de identidad)</v>
          </cell>
        </row>
        <row r="685">
          <cell r="A685" t="str">
            <v>2483252</v>
          </cell>
          <cell r="B685" t="str">
            <v>MDELIVERY</v>
          </cell>
          <cell r="C685">
            <v>44938</v>
          </cell>
          <cell r="D685" t="str">
            <v>FLEXNET ECUADOR - MDELIVERY</v>
          </cell>
          <cell r="E685" t="str">
            <v>CALLE 28 DE JUNIO S/N Y GARCIA MORENO ENTRADA LLANO GRANDE</v>
          </cell>
          <cell r="H685" t="str">
            <v>170208</v>
          </cell>
          <cell r="I685" t="str">
            <v>QUITO</v>
          </cell>
          <cell r="J685" t="str">
            <v>PICHINCHA</v>
          </cell>
          <cell r="K685" t="str">
            <v>KETTY MARICELA BRAVO BALLADARES_KETTY MARICELA BRAVO BALLADARES</v>
          </cell>
          <cell r="L685" t="str">
            <v>SANTO DOMINGO DE LOS TSACHILAS RETIRO AGENCIA TRAMACO AV BABAHOYO 403 Y LOJA COMUNICARSE CON LA SRA CUANDO EL EQUIPO LLEGUE A BODEGAS</v>
          </cell>
          <cell r="O685" t="str">
            <v>LA CONCORDIA</v>
          </cell>
          <cell r="P685" t="str">
            <v>LA CONCORDIA</v>
          </cell>
          <cell r="Q685" t="str">
            <v>SANTO DOMINGO</v>
          </cell>
          <cell r="R685" t="str">
            <v>2483252</v>
          </cell>
          <cell r="W685" t="str">
            <v>1716836497001</v>
          </cell>
          <cell r="X685" t="str">
            <v>0989383586</v>
          </cell>
          <cell r="AA685">
            <v>44938</v>
          </cell>
          <cell r="AD685">
            <v>1</v>
          </cell>
          <cell r="AE685">
            <v>1</v>
          </cell>
          <cell r="AI685" t="str">
            <v>DESPACHO</v>
          </cell>
          <cell r="AJ685" t="str">
            <v>NORMAL</v>
          </cell>
          <cell r="AL685" t="str">
            <v>NO</v>
          </cell>
          <cell r="AN685" t="str">
            <v>CC RENOVACION B2B NMTELEMARKETING</v>
          </cell>
          <cell r="AO685" t="str">
            <v>MULTICANAL B2B</v>
          </cell>
          <cell r="AP685">
            <v>44938</v>
          </cell>
          <cell r="AR685" t="str">
            <v>MDELIVERY_2483252</v>
          </cell>
          <cell r="AS685">
            <v>329190</v>
          </cell>
          <cell r="AT685" t="str">
            <v>D40</v>
          </cell>
          <cell r="AU685" t="str">
            <v>BTB</v>
          </cell>
          <cell r="AV685">
            <v>1</v>
          </cell>
          <cell r="AX685" t="str">
            <v>ENTREGADO</v>
          </cell>
          <cell r="AY685" t="str">
            <v>LTE SAMSUNG A23 NEGRO: 1 und - sn. 356795951903280</v>
          </cell>
          <cell r="AZ685" t="str">
            <v>TERMINAL</v>
          </cell>
          <cell r="BA685" t="str">
            <v>Entrega con contingente (dos documentos de identidad)</v>
          </cell>
        </row>
        <row r="686">
          <cell r="A686" t="str">
            <v>2483253</v>
          </cell>
          <cell r="B686" t="str">
            <v>MDELIVERY</v>
          </cell>
          <cell r="C686">
            <v>44938</v>
          </cell>
          <cell r="D686" t="str">
            <v>FLEXNET ECUADOR - MDELIVERY</v>
          </cell>
          <cell r="E686" t="str">
            <v>CALLE 28 DE JUNIO S/N Y GARCIA MORENO ENTRADA LLANO GRANDE</v>
          </cell>
          <cell r="H686" t="str">
            <v>170208</v>
          </cell>
          <cell r="I686" t="str">
            <v>QUITO</v>
          </cell>
          <cell r="J686" t="str">
            <v>PICHINCHA</v>
          </cell>
          <cell r="K686" t="str">
            <v>NARCISA MERY MURILLO ZAMBRANO_NARCISA MERY MURILLO ZAMBRANO</v>
          </cell>
          <cell r="L686" t="str">
            <v>GUAYAS PARROQUIA CHONGON AV VIA LA COSTA LLEGA PASANDO VALLE ALTO Y AHI A LA DERECHA ES LA ENTRADA AL KILOMETRO 22 CASA O VILLA NO ESTA PINTADA LAS VENTANAS DE ROJO PASANDO EL HOTEL DE MASCOTAS COO 2 213645 80 061708</v>
          </cell>
          <cell r="O686" t="str">
            <v>GUAYAQUIL</v>
          </cell>
          <cell r="P686" t="str">
            <v>GUAYAQUIL</v>
          </cell>
          <cell r="Q686" t="str">
            <v>GUAYAS</v>
          </cell>
          <cell r="R686" t="str">
            <v>2483253</v>
          </cell>
          <cell r="W686" t="str">
            <v>0922680087001</v>
          </cell>
          <cell r="X686" t="str">
            <v>0991907127</v>
          </cell>
          <cell r="AA686">
            <v>44938</v>
          </cell>
          <cell r="AD686">
            <v>1</v>
          </cell>
          <cell r="AE686">
            <v>1</v>
          </cell>
          <cell r="AI686" t="str">
            <v>DESPACHO</v>
          </cell>
          <cell r="AJ686" t="str">
            <v>NORMAL</v>
          </cell>
          <cell r="AL686" t="str">
            <v>NO</v>
          </cell>
          <cell r="AN686" t="str">
            <v>CC RENOVACION B2B NMTELEMARKETING</v>
          </cell>
          <cell r="AO686" t="str">
            <v>MULTICANAL B2B</v>
          </cell>
          <cell r="AP686">
            <v>44938</v>
          </cell>
          <cell r="AR686" t="str">
            <v>MDELIVERY_2483253</v>
          </cell>
          <cell r="AS686">
            <v>329194</v>
          </cell>
          <cell r="AT686" t="str">
            <v>D40</v>
          </cell>
          <cell r="AU686" t="str">
            <v>BTB</v>
          </cell>
          <cell r="AV686">
            <v>1</v>
          </cell>
          <cell r="AX686" t="str">
            <v>ENTREGADO</v>
          </cell>
          <cell r="AY686" t="str">
            <v>LTE XIAOMI REDMI NOTE 11S AZUL: 1 und - sn. 865954062632809</v>
          </cell>
          <cell r="AZ686" t="str">
            <v>TERMINAL</v>
          </cell>
          <cell r="BA686" t="str">
            <v>Entrega con contingente (dos documentos de identidad)</v>
          </cell>
        </row>
        <row r="687">
          <cell r="A687" t="str">
            <v>2483254</v>
          </cell>
          <cell r="B687" t="str">
            <v>MDELIVERY</v>
          </cell>
          <cell r="C687">
            <v>44938</v>
          </cell>
          <cell r="D687" t="str">
            <v>FLEXNET ECUADOR - MDELIVERY</v>
          </cell>
          <cell r="E687" t="str">
            <v>CALLE 28 DE JUNIO S/N Y GARCIA MORENO ENTRADA LLANO GRANDE</v>
          </cell>
          <cell r="H687" t="str">
            <v>170208</v>
          </cell>
          <cell r="I687" t="str">
            <v>QUITO</v>
          </cell>
          <cell r="J687" t="str">
            <v>PICHINCHA</v>
          </cell>
          <cell r="K687" t="str">
            <v>JASMANI ARMANDO CONTRERAS DE LOS ANGELES_JASMANI ARMANDO CONTRERAS DE LOS ANGELES</v>
          </cell>
          <cell r="L687" t="str">
            <v>LOS RIOS 10 DE NOVIEMBRE MEDARDO ANGEL SILVA MORAIMA ASTUDILLO CASA DE DOS PISOS COLOR TURQUESA FRENTE A LA PELUQUERIA CARLITOS CONTACTO ADICIONAL 0991805189</v>
          </cell>
          <cell r="O687" t="str">
            <v>VENTANAS</v>
          </cell>
          <cell r="P687" t="str">
            <v>VENTANAS</v>
          </cell>
          <cell r="Q687" t="str">
            <v>LOS RÍOS</v>
          </cell>
          <cell r="R687" t="str">
            <v>2483254</v>
          </cell>
          <cell r="W687" t="str">
            <v>1205856543001</v>
          </cell>
          <cell r="X687" t="str">
            <v>0989468625</v>
          </cell>
          <cell r="AA687">
            <v>44938</v>
          </cell>
          <cell r="AD687">
            <v>1</v>
          </cell>
          <cell r="AE687">
            <v>1</v>
          </cell>
          <cell r="AI687" t="str">
            <v>DESPACHO</v>
          </cell>
          <cell r="AJ687" t="str">
            <v>NORMAL</v>
          </cell>
          <cell r="AL687" t="str">
            <v>NO</v>
          </cell>
          <cell r="AN687" t="str">
            <v>CC RENOVACION B2B NMTELEMARKETING</v>
          </cell>
          <cell r="AO687" t="str">
            <v>MULTICANAL B2B</v>
          </cell>
          <cell r="AP687">
            <v>44938</v>
          </cell>
          <cell r="AR687" t="str">
            <v>MDELIVERY_2483254</v>
          </cell>
          <cell r="AS687">
            <v>329187</v>
          </cell>
          <cell r="AT687" t="str">
            <v>D40</v>
          </cell>
          <cell r="AU687" t="str">
            <v>BTB</v>
          </cell>
          <cell r="AV687">
            <v>1</v>
          </cell>
          <cell r="AX687" t="str">
            <v>INCIDENCIA</v>
          </cell>
          <cell r="AY687" t="str">
            <v>LTE HONOR X6 SILVER: 1 und - sn. 862800060340254</v>
          </cell>
          <cell r="AZ687" t="str">
            <v>TERMINAL</v>
          </cell>
          <cell r="BA687" t="str">
            <v>Entrega con contingente (dos documentos de identidad)</v>
          </cell>
        </row>
        <row r="688">
          <cell r="A688" t="str">
            <v>2483255</v>
          </cell>
          <cell r="B688" t="str">
            <v>MDELIVERY</v>
          </cell>
          <cell r="C688">
            <v>44938</v>
          </cell>
          <cell r="D688" t="str">
            <v>FLEXNET ECUADOR - MDELIVERY</v>
          </cell>
          <cell r="E688" t="str">
            <v>CALLE 28 DE JUNIO S/N Y GARCIA MORENO ENTRADA LLANO GRANDE</v>
          </cell>
          <cell r="H688" t="str">
            <v>170208</v>
          </cell>
          <cell r="I688" t="str">
            <v>QUITO</v>
          </cell>
          <cell r="J688" t="str">
            <v>PICHINCHA</v>
          </cell>
          <cell r="K688" t="str">
            <v>GEOVANNY GONZALO YUNGAN CHIQUIZA_GEOVANNY GONZALO YUNGAN CHIQUIZA</v>
          </cell>
          <cell r="L688" t="str">
            <v>CARAPUNGO ETAPA 4 CONJUNTOS VIDEAL CASA 27</v>
          </cell>
          <cell r="O688" t="str">
            <v>QUITO</v>
          </cell>
          <cell r="P688" t="str">
            <v>QUITO</v>
          </cell>
          <cell r="Q688" t="str">
            <v>PICHINCHA</v>
          </cell>
          <cell r="R688" t="str">
            <v>2483255</v>
          </cell>
          <cell r="W688" t="str">
            <v>1720061991001</v>
          </cell>
          <cell r="X688" t="str">
            <v>0968653762/0998696582</v>
          </cell>
          <cell r="AA688">
            <v>44938</v>
          </cell>
          <cell r="AD688">
            <v>1</v>
          </cell>
          <cell r="AE688">
            <v>1</v>
          </cell>
          <cell r="AI688" t="str">
            <v>DESPACHO</v>
          </cell>
          <cell r="AJ688" t="str">
            <v>NORMAL</v>
          </cell>
          <cell r="AL688" t="str">
            <v>NO</v>
          </cell>
          <cell r="AN688" t="str">
            <v>DAS CARGO A LA CUENTA (DELIVERY)</v>
          </cell>
          <cell r="AO688" t="str">
            <v>DISTRIBUIDORES</v>
          </cell>
          <cell r="AP688">
            <v>44938</v>
          </cell>
          <cell r="AR688" t="str">
            <v>MDELIVERY_2483255</v>
          </cell>
          <cell r="AS688">
            <v>329191</v>
          </cell>
          <cell r="AT688" t="str">
            <v>D40</v>
          </cell>
          <cell r="AU688" t="str">
            <v>BTB</v>
          </cell>
          <cell r="AV688">
            <v>2</v>
          </cell>
          <cell r="AX688" t="str">
            <v>ENTREGADO</v>
          </cell>
          <cell r="AY688" t="str">
            <v>HALFSIM MOVISTAR: 2 und - sn. 8959300520560843362,8959300520560842885</v>
          </cell>
          <cell r="AZ688" t="str">
            <v>SIMCARD</v>
          </cell>
          <cell r="BA688" t="str">
            <v>EMPRESAS TITULAR AUSENTE ENTREGA CON SELLO</v>
          </cell>
        </row>
        <row r="689">
          <cell r="A689" t="str">
            <v>2483257</v>
          </cell>
          <cell r="B689" t="str">
            <v>MDELIVERY</v>
          </cell>
          <cell r="C689">
            <v>44938</v>
          </cell>
          <cell r="D689" t="str">
            <v>FLEXNET ECUADOR - MDELIVERY</v>
          </cell>
          <cell r="E689" t="str">
            <v>CALLE 28 DE JUNIO S/N Y GARCIA MORENO ENTRADA LLANO GRANDE</v>
          </cell>
          <cell r="H689" t="str">
            <v>170208</v>
          </cell>
          <cell r="I689" t="str">
            <v>QUITO</v>
          </cell>
          <cell r="J689" t="str">
            <v>PICHINCHA</v>
          </cell>
          <cell r="K689" t="str">
            <v>ELENA BELTRAN KATHERINE LLUMIQUINGA_ORGANIZACION NO GUBERNAMENTAL INTERNACIONAL HIAS</v>
          </cell>
          <cell r="L689" t="str">
            <v>PICHINCHA QUITO INAQUITO LA CORUNA N26 92 Y SAN IGNACIO EDIFICIO AUSTRIA</v>
          </cell>
          <cell r="O689" t="str">
            <v>QUITO</v>
          </cell>
          <cell r="P689" t="str">
            <v>QUITO</v>
          </cell>
          <cell r="Q689" t="str">
            <v>PICHINCHA</v>
          </cell>
          <cell r="R689" t="str">
            <v>2483257</v>
          </cell>
          <cell r="W689" t="str">
            <v>1791940571001</v>
          </cell>
          <cell r="X689" t="str">
            <v>0981591660 / 0983868211</v>
          </cell>
          <cell r="AA689">
            <v>44938</v>
          </cell>
          <cell r="AD689">
            <v>1</v>
          </cell>
          <cell r="AE689">
            <v>1</v>
          </cell>
          <cell r="AI689" t="str">
            <v>DESPACHO</v>
          </cell>
          <cell r="AJ689" t="str">
            <v>NORMAL</v>
          </cell>
          <cell r="AL689" t="str">
            <v>NO</v>
          </cell>
          <cell r="AN689" t="str">
            <v>367 EMPRESAS Y NEGOCIOS</v>
          </cell>
          <cell r="AO689" t="str">
            <v>GGCC / NEGOCIOS</v>
          </cell>
          <cell r="AP689">
            <v>44938</v>
          </cell>
          <cell r="AR689" t="str">
            <v>MDELIVERY_2483257</v>
          </cell>
          <cell r="AS689">
            <v>329189</v>
          </cell>
          <cell r="AT689" t="str">
            <v>D40</v>
          </cell>
          <cell r="AU689" t="str">
            <v>BTB</v>
          </cell>
          <cell r="AV689">
            <v>10</v>
          </cell>
          <cell r="AX689" t="str">
            <v>ENTREGADO</v>
          </cell>
          <cell r="AY689" t="str">
            <v>HALFSIM MOVISTAR: 10 und - sn. 8959300520560841945,8959300520560841952,8959300520560847561,8959300520560842935,8959300520560841960,8959300520560841978,8959300520560842943,8959300520560842877,8959300520560841903,8959300520560841895</v>
          </cell>
          <cell r="AZ689" t="str">
            <v>SIMCARD</v>
          </cell>
          <cell r="BA689" t="str">
            <v/>
          </cell>
        </row>
        <row r="690">
          <cell r="A690" t="str">
            <v>2483267</v>
          </cell>
          <cell r="B690" t="str">
            <v>MDELIVERY</v>
          </cell>
          <cell r="C690">
            <v>44938</v>
          </cell>
          <cell r="D690" t="str">
            <v>FLEXNET ECUADOR - MDELIVERY</v>
          </cell>
          <cell r="E690" t="str">
            <v>CALLE 28 DE JUNIO S/N Y GARCIA MORENO ENTRADA LLANO GRANDE</v>
          </cell>
          <cell r="H690" t="str">
            <v>170208</v>
          </cell>
          <cell r="I690" t="str">
            <v>QUITO</v>
          </cell>
          <cell r="J690" t="str">
            <v>PICHINCHA</v>
          </cell>
          <cell r="K690" t="str">
            <v>WAGNER GARCIA LISSETTE COLON_VISUALSAT ECUADOR S A</v>
          </cell>
          <cell r="L690" t="str">
            <v>GUAYAS GUAYAQUIL VIA DAULE KM 12 5 JUNTO AL TERMINAL DE METROVIA GUAYAQUIL ECUADOR</v>
          </cell>
          <cell r="O690" t="str">
            <v>GUAYAQUIL</v>
          </cell>
          <cell r="P690" t="str">
            <v>GUAYAQUIL</v>
          </cell>
          <cell r="Q690" t="str">
            <v>GUAYAS</v>
          </cell>
          <cell r="R690" t="str">
            <v>2483267</v>
          </cell>
          <cell r="W690" t="str">
            <v>0992715839001</v>
          </cell>
          <cell r="X690" t="str">
            <v>0958869685</v>
          </cell>
          <cell r="AA690">
            <v>44938</v>
          </cell>
          <cell r="AD690">
            <v>1</v>
          </cell>
          <cell r="AE690">
            <v>1</v>
          </cell>
          <cell r="AI690" t="str">
            <v>DESPACHO</v>
          </cell>
          <cell r="AJ690" t="str">
            <v>NORMAL</v>
          </cell>
          <cell r="AL690" t="str">
            <v>NO</v>
          </cell>
          <cell r="AN690" t="str">
            <v>ACTIVACIONES INGRESOS GGCC &amp; NEGOCIOS DIRECTOS</v>
          </cell>
          <cell r="AO690" t="str">
            <v>GGCC / NEGOCIOS</v>
          </cell>
          <cell r="AP690">
            <v>44938</v>
          </cell>
          <cell r="AR690" t="str">
            <v>MDELIVERY_2483267</v>
          </cell>
          <cell r="AS690">
            <v>329193</v>
          </cell>
          <cell r="AT690" t="str">
            <v>D40</v>
          </cell>
          <cell r="AU690" t="str">
            <v>BTB</v>
          </cell>
          <cell r="AV690">
            <v>30</v>
          </cell>
          <cell r="AX690" t="str">
            <v>ENTREGADO</v>
          </cell>
          <cell r="AY690" t="str">
            <v>HALFSIM M2M 2FF LTE: 30 und - sn. 8959300120514502246,8959300120514490277,8959300120514490327,8959300120514490319,8959300120514496621,8959300120514496639,8959300120514496506,8959300120514495581,8959300120514496464,8959300120514495680,8959300120514502295,8959300120514502261,8959300120514490269,8959300120514496480,8959300120514490301,8959300120514502287,8959300120514495573,8959300120514502311,8959300120514496613,8959300120514490293,8959300120514490285,8959300120514502279,8959300120514496498,8959300120514496522,8959300120514495672,8959300120514502253,8959300120514502303,8959300120514490251,8959300120514496514,8959300120514496472</v>
          </cell>
          <cell r="AZ690" t="str">
            <v>SIMCARD</v>
          </cell>
          <cell r="BA690" t="str">
            <v/>
          </cell>
        </row>
        <row r="691">
          <cell r="A691" t="str">
            <v>2483297</v>
          </cell>
          <cell r="B691" t="str">
            <v>MDELIVERY</v>
          </cell>
          <cell r="C691">
            <v>44938</v>
          </cell>
          <cell r="D691" t="str">
            <v>FLEXNET ECUADOR - MDELIVERY</v>
          </cell>
          <cell r="E691" t="str">
            <v>CALLE 28 DE JUNIO S/N Y GARCIA MORENO ENTRADA LLANO GRANDE</v>
          </cell>
          <cell r="H691" t="str">
            <v>170208</v>
          </cell>
          <cell r="I691" t="str">
            <v>QUITO</v>
          </cell>
          <cell r="J691" t="str">
            <v>PICHINCHA</v>
          </cell>
          <cell r="K691" t="str">
            <v>MARIA JOSE BORJA_ECUAPRIMAS</v>
          </cell>
          <cell r="L691" t="str">
            <v>AV NACIONES UNIDAS 1084 Y AV AMAZONAS EDIFICIO PREVISORA TORRE B OFICINA 612 ASTAP CIA LTDA</v>
          </cell>
          <cell r="O691" t="str">
            <v>QUITO</v>
          </cell>
          <cell r="P691" t="str">
            <v>QUITO</v>
          </cell>
          <cell r="Q691" t="str">
            <v>PICHINCHA</v>
          </cell>
          <cell r="R691" t="str">
            <v>2483297</v>
          </cell>
          <cell r="W691" t="str">
            <v>0927929273</v>
          </cell>
          <cell r="X691" t="str">
            <v>0998126662</v>
          </cell>
          <cell r="AA691">
            <v>44938</v>
          </cell>
          <cell r="AD691">
            <v>1</v>
          </cell>
          <cell r="AE691">
            <v>1</v>
          </cell>
          <cell r="AI691" t="str">
            <v>DESPACHO</v>
          </cell>
          <cell r="AJ691" t="str">
            <v>NORMAL</v>
          </cell>
          <cell r="AL691" t="str">
            <v>NO</v>
          </cell>
          <cell r="AN691" t="str">
            <v>CELULAR SEGURO</v>
          </cell>
          <cell r="AO691" t="str">
            <v>GGCC / NEGOCIOS</v>
          </cell>
          <cell r="AP691">
            <v>44938</v>
          </cell>
          <cell r="AR691" t="str">
            <v>MDELIVERY_2483297</v>
          </cell>
          <cell r="AS691">
            <v>329196</v>
          </cell>
          <cell r="AT691" t="str">
            <v>D40</v>
          </cell>
          <cell r="AU691" t="str">
            <v>BTB</v>
          </cell>
          <cell r="AV691">
            <v>1</v>
          </cell>
          <cell r="AX691" t="str">
            <v>ENTREGADO</v>
          </cell>
          <cell r="AY691" t="str">
            <v>LTE IPHONE 14 256GB AZUL: 1 und - sn. 350654418985172</v>
          </cell>
          <cell r="AZ691" t="str">
            <v>TERMINAL</v>
          </cell>
          <cell r="BA691" t="str">
            <v/>
          </cell>
        </row>
        <row r="692">
          <cell r="A692" t="str">
            <v>2483298</v>
          </cell>
          <cell r="B692" t="str">
            <v>MDELIVERY</v>
          </cell>
          <cell r="C692">
            <v>44938</v>
          </cell>
          <cell r="D692" t="str">
            <v>FLEXNET ECUADOR - MDELIVERY</v>
          </cell>
          <cell r="E692" t="str">
            <v>CALLE 28 DE JUNIO S/N Y GARCIA MORENO ENTRADA LLANO GRANDE</v>
          </cell>
          <cell r="H692" t="str">
            <v>170208</v>
          </cell>
          <cell r="I692" t="str">
            <v>QUITO</v>
          </cell>
          <cell r="J692" t="str">
            <v>PICHINCHA</v>
          </cell>
          <cell r="K692" t="str">
            <v>PATRICIA LUNA_URBANO EXPRESS S A RAPIEXX</v>
          </cell>
          <cell r="L692" t="str">
            <v>DE LAS AZUCENAS N44 131 Y DE LOS GRANADOS</v>
          </cell>
          <cell r="O692" t="str">
            <v>QUITO</v>
          </cell>
          <cell r="P692" t="str">
            <v>QUITO</v>
          </cell>
          <cell r="Q692" t="str">
            <v>PICHINCHA</v>
          </cell>
          <cell r="R692" t="str">
            <v>2483298</v>
          </cell>
          <cell r="W692" t="str">
            <v>1791312813001</v>
          </cell>
          <cell r="X692" t="str">
            <v>0992526528</v>
          </cell>
          <cell r="AA692">
            <v>44938</v>
          </cell>
          <cell r="AD692">
            <v>1</v>
          </cell>
          <cell r="AE692">
            <v>1</v>
          </cell>
          <cell r="AI692" t="str">
            <v>DESPACHO</v>
          </cell>
          <cell r="AJ692" t="str">
            <v>EXPRESS</v>
          </cell>
          <cell r="AL692" t="str">
            <v>NO</v>
          </cell>
          <cell r="AN692" t="str">
            <v>367 EMPRESAS Y NEGOCIOS (EXPRESS SOLO QUITO)</v>
          </cell>
          <cell r="AO692" t="str">
            <v>GGCC / NEGOCIOS</v>
          </cell>
          <cell r="AP692">
            <v>44938</v>
          </cell>
          <cell r="AR692" t="str">
            <v>MDELIVERY_2483298</v>
          </cell>
          <cell r="AS692">
            <v>329179</v>
          </cell>
          <cell r="AT692" t="str">
            <v>D40</v>
          </cell>
          <cell r="AU692" t="str">
            <v>BTB</v>
          </cell>
          <cell r="AV692">
            <v>1</v>
          </cell>
          <cell r="AX692" t="str">
            <v>ENTREGADO</v>
          </cell>
          <cell r="AY692" t="str">
            <v>LTE SAMSUNG A13 AZUL: 1 und - sn. 352177398803239</v>
          </cell>
          <cell r="AZ692" t="str">
            <v>TERMINAL</v>
          </cell>
          <cell r="BA692" t="str">
            <v/>
          </cell>
        </row>
        <row r="693">
          <cell r="A693" t="str">
            <v>2483299</v>
          </cell>
          <cell r="B693" t="str">
            <v>MDELIVERY</v>
          </cell>
          <cell r="C693">
            <v>44938</v>
          </cell>
          <cell r="D693" t="str">
            <v>FLEXNET ECUADOR - MDELIVERY</v>
          </cell>
          <cell r="E693" t="str">
            <v>CALLE 28 DE JUNIO S/N Y GARCIA MORENO ENTRADA LLANO GRANDE</v>
          </cell>
          <cell r="H693" t="str">
            <v>170208</v>
          </cell>
          <cell r="I693" t="str">
            <v>QUITO</v>
          </cell>
          <cell r="J693" t="str">
            <v>PICHINCHA</v>
          </cell>
          <cell r="K693" t="str">
            <v>FANNY REVELO LEIDY MONTE_MEGADATOS S A</v>
          </cell>
          <cell r="L693" t="str">
            <v>PICHINCHA QUITO NUNEZ DE VELA E3 13 Y ATAHUALPA ED TORRE DEL PUENTE 3ER PISO QUITO</v>
          </cell>
          <cell r="O693" t="str">
            <v>QUITO</v>
          </cell>
          <cell r="P693" t="str">
            <v>QUITO</v>
          </cell>
          <cell r="Q693" t="str">
            <v>PICHINCHA</v>
          </cell>
          <cell r="R693" t="str">
            <v>2483299</v>
          </cell>
          <cell r="W693" t="str">
            <v>1791287541001</v>
          </cell>
          <cell r="X693" t="str">
            <v>0998042913</v>
          </cell>
          <cell r="AA693">
            <v>44938</v>
          </cell>
          <cell r="AD693">
            <v>1</v>
          </cell>
          <cell r="AE693">
            <v>1</v>
          </cell>
          <cell r="AI693" t="str">
            <v>DESPACHO</v>
          </cell>
          <cell r="AJ693" t="str">
            <v>NORMAL</v>
          </cell>
          <cell r="AL693" t="str">
            <v>NO</v>
          </cell>
          <cell r="AN693" t="str">
            <v>ACTIVACIONES INGRESOS GGCC &amp; NEGOCIOS DIRECTOS</v>
          </cell>
          <cell r="AO693" t="str">
            <v>GGCC / NEGOCIOS</v>
          </cell>
          <cell r="AP693">
            <v>44938</v>
          </cell>
          <cell r="AR693" t="str">
            <v>MDELIVERY_2483299</v>
          </cell>
          <cell r="AS693">
            <v>329199</v>
          </cell>
          <cell r="AT693" t="str">
            <v>D40</v>
          </cell>
          <cell r="AU693" t="str">
            <v>BTB</v>
          </cell>
          <cell r="AV693">
            <v>20</v>
          </cell>
          <cell r="AX693" t="str">
            <v>ENTREGADO</v>
          </cell>
          <cell r="AY693" t="str">
            <v>HALFSIM MOVISTAR: 20 und - sn. 8959300520560849476,8959300520560849328,8959300520560843073,8959300520560842893,8959300520560849310,8959300520560843032,8959300520560849351,8959300520560849336,8959300520560849369,8959300520560842976,8959300520560849468,8959300520560849302,8959300520560842950,8959300520560843016,8959300520560843057,8959300520560843099,8959300520560842992,8959300520560842901,8959300520560849484,8959300520560843008</v>
          </cell>
          <cell r="AZ693" t="str">
            <v>SIMCARD</v>
          </cell>
          <cell r="BA693" t="str">
            <v/>
          </cell>
        </row>
        <row r="694">
          <cell r="A694" t="str">
            <v>2483319</v>
          </cell>
          <cell r="B694" t="str">
            <v>MDELIVERY</v>
          </cell>
          <cell r="C694">
            <v>44938</v>
          </cell>
          <cell r="D694" t="str">
            <v>FLEXNET ECUADOR - MDELIVERY</v>
          </cell>
          <cell r="E694" t="str">
            <v>CALLE 28 DE JUNIO S/N Y GARCIA MORENO ENTRADA LLANO GRANDE</v>
          </cell>
          <cell r="H694" t="str">
            <v>170208</v>
          </cell>
          <cell r="I694" t="str">
            <v>QUITO</v>
          </cell>
          <cell r="J694" t="str">
            <v>PICHINCHA</v>
          </cell>
          <cell r="K694" t="str">
            <v>ANDRES CORONEL FONSECA_SONIA CAROLINA CORONEL FONSECA</v>
          </cell>
          <cell r="L694" t="str">
            <v>CALLE JUAN PICAYO OE1 194 Y PEDRO CANDO DETRAS DE SERVIPAGOS Y AV LUIS TUFINO</v>
          </cell>
          <cell r="O694" t="str">
            <v>QUITO</v>
          </cell>
          <cell r="P694" t="str">
            <v>QUITO</v>
          </cell>
          <cell r="Q694" t="str">
            <v>PICHINCHA</v>
          </cell>
          <cell r="R694" t="str">
            <v>2483319</v>
          </cell>
          <cell r="W694" t="str">
            <v>1716823867001</v>
          </cell>
          <cell r="X694" t="str">
            <v>0967558679</v>
          </cell>
          <cell r="AA694">
            <v>44938</v>
          </cell>
          <cell r="AD694">
            <v>1</v>
          </cell>
          <cell r="AE694">
            <v>1</v>
          </cell>
          <cell r="AI694" t="str">
            <v>DESPACHO</v>
          </cell>
          <cell r="AJ694" t="str">
            <v>NORMAL</v>
          </cell>
          <cell r="AL694" t="str">
            <v>NO</v>
          </cell>
          <cell r="AN694" t="str">
            <v>367 EMPRESAS Y NEGOCIOS</v>
          </cell>
          <cell r="AO694" t="str">
            <v>GGCC / NEGOCIOS</v>
          </cell>
          <cell r="AP694">
            <v>44938</v>
          </cell>
          <cell r="AR694" t="str">
            <v>MDELIVERY_2483319</v>
          </cell>
          <cell r="AS694">
            <v>329198</v>
          </cell>
          <cell r="AT694" t="str">
            <v>D40</v>
          </cell>
          <cell r="AU694" t="str">
            <v>BTB</v>
          </cell>
          <cell r="AV694">
            <v>1</v>
          </cell>
          <cell r="AX694" t="str">
            <v>ENTREGADO</v>
          </cell>
          <cell r="AY694" t="str">
            <v>HALFSIM MOVISTAR: 1 und - sn. 8959300520560849492</v>
          </cell>
          <cell r="AZ694" t="str">
            <v>SIMCARD</v>
          </cell>
          <cell r="BA694" t="str">
            <v/>
          </cell>
        </row>
        <row r="695">
          <cell r="A695" t="str">
            <v>2483320</v>
          </cell>
          <cell r="B695" t="str">
            <v>MDELIVERY</v>
          </cell>
          <cell r="C695">
            <v>44938</v>
          </cell>
          <cell r="D695" t="str">
            <v>FLEXNET ECUADOR - MDELIVERY</v>
          </cell>
          <cell r="E695" t="str">
            <v>CALLE 28 DE JUNIO S/N Y GARCIA MORENO ENTRADA LLANO GRANDE</v>
          </cell>
          <cell r="H695" t="str">
            <v>170208</v>
          </cell>
          <cell r="I695" t="str">
            <v>QUITO</v>
          </cell>
          <cell r="J695" t="str">
            <v>PICHINCHA</v>
          </cell>
          <cell r="K695" t="str">
            <v>CARLOS SEGARRA O FERNANDO ORTEGA_BANCO DEL PACIFICO S A</v>
          </cell>
          <cell r="L695" t="str">
            <v>GUAYAS GUAYAQUIL P ICAZA 200 Y PEDRO CARBO ANEXO1 BANCO DEL PACIFICO PISO 5</v>
          </cell>
          <cell r="O695" t="str">
            <v>GUAYAQUIL</v>
          </cell>
          <cell r="P695" t="str">
            <v>GUAYAQUIL</v>
          </cell>
          <cell r="Q695" t="str">
            <v>GUAYAS</v>
          </cell>
          <cell r="R695" t="str">
            <v>2483320</v>
          </cell>
          <cell r="W695" t="str">
            <v>0990005737001</v>
          </cell>
          <cell r="X695" t="str">
            <v>999867836</v>
          </cell>
          <cell r="AA695">
            <v>44938</v>
          </cell>
          <cell r="AD695">
            <v>1</v>
          </cell>
          <cell r="AE695">
            <v>1</v>
          </cell>
          <cell r="AI695" t="str">
            <v>DESPACHO</v>
          </cell>
          <cell r="AJ695" t="str">
            <v>NORMAL</v>
          </cell>
          <cell r="AL695" t="str">
            <v>NO</v>
          </cell>
          <cell r="AN695" t="str">
            <v>ACTIVACIONES INGRESOS GGCC &amp; NEGOCIOS DIRECTOS</v>
          </cell>
          <cell r="AO695" t="str">
            <v>GGCC / NEGOCIOS</v>
          </cell>
          <cell r="AP695">
            <v>44938</v>
          </cell>
          <cell r="AR695" t="str">
            <v>MDELIVERY_2483320</v>
          </cell>
          <cell r="AS695">
            <v>329200</v>
          </cell>
          <cell r="AT695" t="str">
            <v>D40</v>
          </cell>
          <cell r="AU695" t="str">
            <v>BTB</v>
          </cell>
          <cell r="AV695">
            <v>2</v>
          </cell>
          <cell r="AX695" t="str">
            <v>ENTREGADO</v>
          </cell>
          <cell r="AY695" t="str">
            <v>LTE XIAOMI REDMI NOTE 11S AZUL: 1 und - sn. 865954061386969 / HALFSIM MOVISTAR: 1 und - sn. 8959300520560849435</v>
          </cell>
          <cell r="AZ695" t="str">
            <v>SIMCARD / TERMINAL</v>
          </cell>
          <cell r="BA695" t="str">
            <v/>
          </cell>
        </row>
        <row r="696">
          <cell r="A696" t="str">
            <v>2483321</v>
          </cell>
          <cell r="B696" t="str">
            <v>MDELIVERY</v>
          </cell>
          <cell r="C696">
            <v>44938</v>
          </cell>
          <cell r="D696" t="str">
            <v>FLEXNET ECUADOR - MDELIVERY</v>
          </cell>
          <cell r="E696" t="str">
            <v>CALLE 28 DE JUNIO S/N Y GARCIA MORENO ENTRADA LLANO GRANDE</v>
          </cell>
          <cell r="H696" t="str">
            <v>170208</v>
          </cell>
          <cell r="I696" t="str">
            <v>QUITO</v>
          </cell>
          <cell r="J696" t="str">
            <v>PICHINCHA</v>
          </cell>
          <cell r="K696" t="str">
            <v>CATOTA YUGCHA ERIKA PAMELA_CATOTA YUGCHA ERIKA PAMELA</v>
          </cell>
          <cell r="L696" t="str">
            <v>AV ELOY ALFARO 9 DE OCTUBRE EN EL EDIFICIO DE LA CESANTIA DE LA POLICIA NACIONAL</v>
          </cell>
          <cell r="O696" t="str">
            <v>QUITO</v>
          </cell>
          <cell r="P696" t="str">
            <v>QUITO</v>
          </cell>
          <cell r="Q696" t="str">
            <v>PICHINCHA</v>
          </cell>
          <cell r="R696" t="str">
            <v>2483321</v>
          </cell>
          <cell r="W696" t="str">
            <v>1719525360001</v>
          </cell>
          <cell r="X696" t="str">
            <v>022495456</v>
          </cell>
          <cell r="AA696">
            <v>44938</v>
          </cell>
          <cell r="AD696">
            <v>1</v>
          </cell>
          <cell r="AE696">
            <v>1</v>
          </cell>
          <cell r="AI696" t="str">
            <v>DESPACHO</v>
          </cell>
          <cell r="AJ696" t="str">
            <v>NORMAL</v>
          </cell>
          <cell r="AL696" t="str">
            <v>NO</v>
          </cell>
          <cell r="AN696" t="str">
            <v>DISTRIBUIDORES NEGOCIOS B2B</v>
          </cell>
          <cell r="AO696" t="str">
            <v>DISTRIBUIDORES</v>
          </cell>
          <cell r="AP696">
            <v>44938</v>
          </cell>
          <cell r="AR696" t="str">
            <v>MDELIVERY_2483321</v>
          </cell>
          <cell r="AS696">
            <v>329195</v>
          </cell>
          <cell r="AT696" t="str">
            <v>D40</v>
          </cell>
          <cell r="AU696" t="str">
            <v>BTB</v>
          </cell>
          <cell r="AV696">
            <v>1</v>
          </cell>
          <cell r="AX696" t="str">
            <v>ENTREGADO</v>
          </cell>
          <cell r="AY696" t="str">
            <v>HALFSIM MOVISTAR: 1 und - sn. 8959300520560849443</v>
          </cell>
          <cell r="AZ696" t="str">
            <v>SIMCARD</v>
          </cell>
          <cell r="BA696" t="str">
            <v>EMPRESAS TITULAR AUSENTE ENTREGA CON SELLO</v>
          </cell>
        </row>
        <row r="697">
          <cell r="A697" t="str">
            <v>2483322</v>
          </cell>
          <cell r="B697" t="str">
            <v>MDELIVERY</v>
          </cell>
          <cell r="C697">
            <v>44938</v>
          </cell>
          <cell r="D697" t="str">
            <v>FLEXNET ECUADOR - MDELIVERY</v>
          </cell>
          <cell r="E697" t="str">
            <v>CALLE 28 DE JUNIO S/N Y GARCIA MORENO ENTRADA LLANO GRANDE</v>
          </cell>
          <cell r="H697" t="str">
            <v>170208</v>
          </cell>
          <cell r="I697" t="str">
            <v>QUITO</v>
          </cell>
          <cell r="J697" t="str">
            <v>PICHINCHA</v>
          </cell>
          <cell r="K697" t="str">
            <v>OSWALDO LEON_EARTHFRUCTIFERA CIA LTDA</v>
          </cell>
          <cell r="L697" t="str">
            <v>GUAYAS GUAYAQUIL KM 6 5 N A VIA A LA COSTA EDIF VISTA SAN EDUARDO PISO 02 OFICINA 206</v>
          </cell>
          <cell r="O697" t="str">
            <v>GUAYAQUIL</v>
          </cell>
          <cell r="P697" t="str">
            <v>GUAYAQUIL</v>
          </cell>
          <cell r="Q697" t="str">
            <v>GUAYAS</v>
          </cell>
          <cell r="R697" t="str">
            <v>2483322</v>
          </cell>
          <cell r="W697" t="str">
            <v>0992696923001</v>
          </cell>
          <cell r="X697" t="str">
            <v>992224360</v>
          </cell>
          <cell r="AA697">
            <v>44938</v>
          </cell>
          <cell r="AD697">
            <v>1</v>
          </cell>
          <cell r="AE697">
            <v>1</v>
          </cell>
          <cell r="AI697" t="str">
            <v>DESPACHO</v>
          </cell>
          <cell r="AJ697" t="str">
            <v>NORMAL</v>
          </cell>
          <cell r="AL697" t="str">
            <v>NO</v>
          </cell>
          <cell r="AN697" t="str">
            <v>ACTIVACIONES INGRESOS GGCC &amp; NEGOCIOS DIRECTOS</v>
          </cell>
          <cell r="AO697" t="str">
            <v>GGCC / NEGOCIOS</v>
          </cell>
          <cell r="AP697">
            <v>44938</v>
          </cell>
          <cell r="AR697" t="str">
            <v>MDELIVERY_2483322</v>
          </cell>
          <cell r="AS697">
            <v>329197</v>
          </cell>
          <cell r="AT697" t="str">
            <v>D40</v>
          </cell>
          <cell r="AU697" t="str">
            <v>BTB</v>
          </cell>
          <cell r="AV697">
            <v>1</v>
          </cell>
          <cell r="AX697" t="str">
            <v>ENTREGADO</v>
          </cell>
          <cell r="AY697" t="str">
            <v>HALFSIM MOVISTAR: 1 und - sn. 8959300520560849450</v>
          </cell>
          <cell r="AZ697" t="str">
            <v>SIMCARD</v>
          </cell>
          <cell r="BA697" t="str">
            <v/>
          </cell>
        </row>
        <row r="698">
          <cell r="A698" t="str">
            <v>2483323</v>
          </cell>
          <cell r="B698" t="str">
            <v>MDELIVERY</v>
          </cell>
          <cell r="C698">
            <v>44938</v>
          </cell>
          <cell r="D698" t="str">
            <v>FLEXNET ECUADOR - MDELIVERY</v>
          </cell>
          <cell r="E698" t="str">
            <v>CALLE 28 DE JUNIO S/N Y GARCIA MORENO ENTRADA LLANO GRANDE</v>
          </cell>
          <cell r="H698" t="str">
            <v>170208</v>
          </cell>
          <cell r="I698" t="str">
            <v>QUITO</v>
          </cell>
          <cell r="J698" t="str">
            <v>PICHINCHA</v>
          </cell>
          <cell r="K698" t="str">
            <v>KELLI VILLAMARIN LUIS TOAPANTA_COMERCIAL KYWI S A</v>
          </cell>
          <cell r="L698" t="str">
            <v>AV 10 DE AGOSTO N24 59 Y LUIS CORDERO EDIF COMERCIAL KYWI</v>
          </cell>
          <cell r="O698" t="str">
            <v>QUITO</v>
          </cell>
          <cell r="P698" t="str">
            <v>QUITO</v>
          </cell>
          <cell r="Q698" t="str">
            <v>PICHINCHA</v>
          </cell>
          <cell r="R698" t="str">
            <v>2483323</v>
          </cell>
          <cell r="W698" t="str">
            <v>1790041220001</v>
          </cell>
          <cell r="X698" t="str">
            <v>0998754352</v>
          </cell>
          <cell r="AA698">
            <v>44938</v>
          </cell>
          <cell r="AD698">
            <v>1</v>
          </cell>
          <cell r="AE698">
            <v>1</v>
          </cell>
          <cell r="AI698" t="str">
            <v>DESPACHO</v>
          </cell>
          <cell r="AJ698" t="str">
            <v>EXPRESS</v>
          </cell>
          <cell r="AL698" t="str">
            <v>NO</v>
          </cell>
          <cell r="AN698" t="str">
            <v>POSVENTA GGCC Y NEGOCIOS (EXPRESS SOLO QUITO)</v>
          </cell>
          <cell r="AO698" t="str">
            <v>GGCC / NEGOCIOS</v>
          </cell>
          <cell r="AP698">
            <v>44938</v>
          </cell>
          <cell r="AR698" t="str">
            <v>MDELIVERY_2483323</v>
          </cell>
          <cell r="AS698">
            <v>329182</v>
          </cell>
          <cell r="AT698" t="str">
            <v>D40</v>
          </cell>
          <cell r="AU698" t="str">
            <v>BTB</v>
          </cell>
          <cell r="AV698">
            <v>10</v>
          </cell>
          <cell r="AX698" t="str">
            <v>ENTREGADO</v>
          </cell>
          <cell r="AY698" t="str">
            <v>LTE SAMSUNG A03 NEGRO: 5 und - sn. 351084958756073,351084958756081,351084958753922,351084958756941,351084958756016 / HALFSIM MOVISTAR: 5 und - sn. 8959300520560848486,8959300520560847645,8959300520560848411,8959300520560847694,8959300520560847231</v>
          </cell>
          <cell r="AZ698" t="str">
            <v>SIMCARD / TERMINAL</v>
          </cell>
          <cell r="BA698" t="str">
            <v/>
          </cell>
        </row>
        <row r="699">
          <cell r="A699" t="str">
            <v>2483328</v>
          </cell>
          <cell r="B699" t="str">
            <v>MDELIVERY</v>
          </cell>
          <cell r="C699">
            <v>44938</v>
          </cell>
          <cell r="D699" t="str">
            <v>FLEXNET ECUADOR - MDELIVERY</v>
          </cell>
          <cell r="E699" t="str">
            <v>CALLE 28 DE JUNIO S/N Y GARCIA MORENO ENTRADA LLANO GRANDE</v>
          </cell>
          <cell r="H699" t="str">
            <v>170208</v>
          </cell>
          <cell r="I699" t="str">
            <v>QUITO</v>
          </cell>
          <cell r="J699" t="str">
            <v>PICHINCHA</v>
          </cell>
          <cell r="K699" t="str">
            <v>KARINA RIOS_QUINONEZ QUINONEZ MARIA CARMELINA</v>
          </cell>
          <cell r="L699" t="str">
            <v>AV JOSE DE LA CUADRA Y CALLE SEGUNDA FRENTE AL MALL DEL SUR ENTRANDO POR EL KIWI DIAGONAL AL RESTAURANTE VERDE PINTON Y MADURO</v>
          </cell>
          <cell r="O699" t="str">
            <v>GUAYAQUIL</v>
          </cell>
          <cell r="P699" t="str">
            <v>GUAYAQUIL</v>
          </cell>
          <cell r="Q699" t="str">
            <v>GUAYAS</v>
          </cell>
          <cell r="R699" t="str">
            <v>2483328</v>
          </cell>
          <cell r="W699" t="str">
            <v>1755527114001</v>
          </cell>
          <cell r="X699" t="str">
            <v>0993349521</v>
          </cell>
          <cell r="AA699">
            <v>44938</v>
          </cell>
          <cell r="AD699">
            <v>1</v>
          </cell>
          <cell r="AE699">
            <v>1</v>
          </cell>
          <cell r="AI699" t="str">
            <v>DESPACHO</v>
          </cell>
          <cell r="AJ699" t="str">
            <v>NORMAL</v>
          </cell>
          <cell r="AL699" t="str">
            <v>NO</v>
          </cell>
          <cell r="AN699" t="str">
            <v>DAS CARGO A LA CUENTA (DELIVERY)</v>
          </cell>
          <cell r="AO699" t="str">
            <v>DISTRIBUIDORES</v>
          </cell>
          <cell r="AP699">
            <v>44938</v>
          </cell>
          <cell r="AR699" t="str">
            <v>MDELIVERY_2483328</v>
          </cell>
          <cell r="AS699">
            <v>329315</v>
          </cell>
          <cell r="AT699" t="str">
            <v>D40</v>
          </cell>
          <cell r="AU699" t="str">
            <v>BTB</v>
          </cell>
          <cell r="AV699">
            <v>1</v>
          </cell>
          <cell r="AX699" t="str">
            <v>ENTREGADO</v>
          </cell>
          <cell r="AY699" t="str">
            <v>HALFSIM MOVISTAR: 1 und - sn. 8959300520560841465</v>
          </cell>
          <cell r="AZ699" t="str">
            <v>SIMCARD</v>
          </cell>
          <cell r="BA699" t="str">
            <v>EMPRESAS TITULAR AUSENTE ENTREGA CON SELLO</v>
          </cell>
        </row>
        <row r="700">
          <cell r="A700" t="str">
            <v>2483329</v>
          </cell>
          <cell r="B700" t="str">
            <v>MDELIVERY</v>
          </cell>
          <cell r="C700">
            <v>44938</v>
          </cell>
          <cell r="D700" t="str">
            <v>FLEXNET ECUADOR - MDELIVERY</v>
          </cell>
          <cell r="E700" t="str">
            <v>CALLE 28 DE JUNIO S/N Y GARCIA MORENO ENTRADA LLANO GRANDE</v>
          </cell>
          <cell r="H700" t="str">
            <v>170208</v>
          </cell>
          <cell r="I700" t="str">
            <v>QUITO</v>
          </cell>
          <cell r="J700" t="str">
            <v>PICHINCHA</v>
          </cell>
          <cell r="K700" t="str">
            <v>KARINA RIOS_CONDO ORTIZ GABRIELA ESTEFANIA</v>
          </cell>
          <cell r="L700" t="str">
            <v>AV JOSE DE LA CUADRA Y CALLE SEGUNDA FRENTE AL MALL DEL SUR ENTRANDO POR EL KIWI DIAGONAL AL RESTAURANTE VERDE PINTON Y MADURO</v>
          </cell>
          <cell r="O700" t="str">
            <v>GUAYAQUIL</v>
          </cell>
          <cell r="P700" t="str">
            <v>GUAYAQUIL</v>
          </cell>
          <cell r="Q700" t="str">
            <v>GUAYAS</v>
          </cell>
          <cell r="R700" t="str">
            <v>2483329</v>
          </cell>
          <cell r="W700" t="str">
            <v>2200052542001</v>
          </cell>
          <cell r="X700" t="str">
            <v>0993349521</v>
          </cell>
          <cell r="AA700">
            <v>44938</v>
          </cell>
          <cell r="AD700">
            <v>1</v>
          </cell>
          <cell r="AE700">
            <v>1</v>
          </cell>
          <cell r="AI700" t="str">
            <v>DESPACHO</v>
          </cell>
          <cell r="AJ700" t="str">
            <v>NORMAL</v>
          </cell>
          <cell r="AL700" t="str">
            <v>NO</v>
          </cell>
          <cell r="AN700" t="str">
            <v>DAS CARGO A LA CUENTA (DELIVERY)</v>
          </cell>
          <cell r="AO700" t="str">
            <v>DISTRIBUIDORES</v>
          </cell>
          <cell r="AP700">
            <v>44938</v>
          </cell>
          <cell r="AR700" t="str">
            <v>MDELIVERY_2483329</v>
          </cell>
          <cell r="AS700">
            <v>329319</v>
          </cell>
          <cell r="AT700" t="str">
            <v>D40</v>
          </cell>
          <cell r="AU700" t="str">
            <v>BTB</v>
          </cell>
          <cell r="AV700">
            <v>1</v>
          </cell>
          <cell r="AX700" t="str">
            <v>ENTREGADO</v>
          </cell>
          <cell r="AY700" t="str">
            <v>HALFSIM MOVISTAR: 1 und - sn. 8959300520560848114</v>
          </cell>
          <cell r="AZ700" t="str">
            <v>SIMCARD</v>
          </cell>
          <cell r="BA700" t="str">
            <v>EMPRESAS TITULAR AUSENTE ENTREGA CON SELLO</v>
          </cell>
        </row>
        <row r="701">
          <cell r="A701" t="str">
            <v>2483330</v>
          </cell>
          <cell r="B701" t="str">
            <v>MDELIVERY</v>
          </cell>
          <cell r="C701">
            <v>44938</v>
          </cell>
          <cell r="D701" t="str">
            <v>FLEXNET ECUADOR - MDELIVERY</v>
          </cell>
          <cell r="E701" t="str">
            <v>CALLE 28 DE JUNIO S/N Y GARCIA MORENO ENTRADA LLANO GRANDE</v>
          </cell>
          <cell r="H701" t="str">
            <v>170208</v>
          </cell>
          <cell r="I701" t="str">
            <v>QUITO</v>
          </cell>
          <cell r="J701" t="str">
            <v>PICHINCHA</v>
          </cell>
          <cell r="K701" t="str">
            <v>KARINA RIOS_MARTINEZ GUALE ROBERTH ALEXANDER</v>
          </cell>
          <cell r="L701" t="str">
            <v>AV JOSE DE LA CUADRA Y CALLE SEGUNDA FRENTE AL MALL DEL SUR ENTRANDO POR EL KIWI DIAGONAL AL RESTAURANTE VERDE PINTON Y MADURO</v>
          </cell>
          <cell r="O701" t="str">
            <v>GUAYAQUIL</v>
          </cell>
          <cell r="P701" t="str">
            <v>GUAYAQUIL</v>
          </cell>
          <cell r="Q701" t="str">
            <v>GUAYAS</v>
          </cell>
          <cell r="R701" t="str">
            <v>2483330</v>
          </cell>
          <cell r="W701" t="str">
            <v>1717635880001</v>
          </cell>
          <cell r="X701" t="str">
            <v>0993349521</v>
          </cell>
          <cell r="AA701">
            <v>44938</v>
          </cell>
          <cell r="AD701">
            <v>1</v>
          </cell>
          <cell r="AE701">
            <v>1</v>
          </cell>
          <cell r="AI701" t="str">
            <v>DESPACHO</v>
          </cell>
          <cell r="AJ701" t="str">
            <v>NORMAL</v>
          </cell>
          <cell r="AL701" t="str">
            <v>NO</v>
          </cell>
          <cell r="AN701" t="str">
            <v>DAS CARGO A LA CUENTA (DELIVERY)</v>
          </cell>
          <cell r="AO701" t="str">
            <v>DISTRIBUIDORES</v>
          </cell>
          <cell r="AP701">
            <v>44938</v>
          </cell>
          <cell r="AR701" t="str">
            <v>MDELIVERY_2483330</v>
          </cell>
          <cell r="AS701">
            <v>329317</v>
          </cell>
          <cell r="AT701" t="str">
            <v>D40</v>
          </cell>
          <cell r="AU701" t="str">
            <v>BTB</v>
          </cell>
          <cell r="AV701">
            <v>1</v>
          </cell>
          <cell r="AX701" t="str">
            <v>ENTREGADO</v>
          </cell>
          <cell r="AY701" t="str">
            <v>HALFSIM MOVISTAR: 1 und - sn. 8959300520560848320</v>
          </cell>
          <cell r="AZ701" t="str">
            <v>SIMCARD</v>
          </cell>
          <cell r="BA701" t="str">
            <v>EMPRESAS TITULAR AUSENTE ENTREGA CON SELLO</v>
          </cell>
        </row>
        <row r="702">
          <cell r="A702" t="str">
            <v>2483331</v>
          </cell>
          <cell r="B702" t="str">
            <v>MDELIVERY</v>
          </cell>
          <cell r="C702">
            <v>44938</v>
          </cell>
          <cell r="D702" t="str">
            <v>FLEXNET ECUADOR - MDELIVERY</v>
          </cell>
          <cell r="E702" t="str">
            <v>CALLE 28 DE JUNIO S/N Y GARCIA MORENO ENTRADA LLANO GRANDE</v>
          </cell>
          <cell r="H702" t="str">
            <v>170208</v>
          </cell>
          <cell r="I702" t="str">
            <v>QUITO</v>
          </cell>
          <cell r="J702" t="str">
            <v>PICHINCHA</v>
          </cell>
          <cell r="K702" t="str">
            <v>KARINA RIOS_VALENCIA VALENCIA JOSE ANTONIO</v>
          </cell>
          <cell r="L702" t="str">
            <v>AV JOSE DE LA CUADRA Y CALLE SEGUNDA FRENTE AL MALL DEL SUR ENTRANDO POR EL KIWI DIAGONAL AL RESTAURANTE VERDE PINTON Y MADURO</v>
          </cell>
          <cell r="O702" t="str">
            <v>GUAYAQUIL</v>
          </cell>
          <cell r="P702" t="str">
            <v>GUAYAQUIL</v>
          </cell>
          <cell r="Q702" t="str">
            <v>GUAYAS</v>
          </cell>
          <cell r="R702" t="str">
            <v>2483331</v>
          </cell>
          <cell r="W702" t="str">
            <v>1314635127001</v>
          </cell>
          <cell r="X702" t="str">
            <v>0993349521</v>
          </cell>
          <cell r="AA702">
            <v>44938</v>
          </cell>
          <cell r="AD702">
            <v>1</v>
          </cell>
          <cell r="AE702">
            <v>1</v>
          </cell>
          <cell r="AI702" t="str">
            <v>DESPACHO</v>
          </cell>
          <cell r="AJ702" t="str">
            <v>NORMAL</v>
          </cell>
          <cell r="AL702" t="str">
            <v>NO</v>
          </cell>
          <cell r="AN702" t="str">
            <v>DAS CARGO A LA CUENTA (DELIVERY)</v>
          </cell>
          <cell r="AO702" t="str">
            <v>DISTRIBUIDORES</v>
          </cell>
          <cell r="AP702">
            <v>44938</v>
          </cell>
          <cell r="AR702" t="str">
            <v>MDELIVERY_2483331</v>
          </cell>
          <cell r="AS702">
            <v>329321</v>
          </cell>
          <cell r="AT702" t="str">
            <v>D40</v>
          </cell>
          <cell r="AU702" t="str">
            <v>BTB</v>
          </cell>
          <cell r="AV702">
            <v>1</v>
          </cell>
          <cell r="AX702" t="str">
            <v>ENTREGADO</v>
          </cell>
          <cell r="AY702" t="str">
            <v>HALFSIM MOVISTAR: 1 und - sn. 8959300520560841556</v>
          </cell>
          <cell r="AZ702" t="str">
            <v>SIMCARD</v>
          </cell>
          <cell r="BA702" t="str">
            <v>EMPRESAS TITULAR AUSENTE ENTREGA CON SELLO</v>
          </cell>
        </row>
        <row r="703">
          <cell r="A703" t="str">
            <v>2483332</v>
          </cell>
          <cell r="B703" t="str">
            <v>MDELIVERY</v>
          </cell>
          <cell r="C703">
            <v>44938</v>
          </cell>
          <cell r="D703" t="str">
            <v>FLEXNET ECUADOR - MDELIVERY</v>
          </cell>
          <cell r="E703" t="str">
            <v>CALLE 28 DE JUNIO S/N Y GARCIA MORENO ENTRADA LLANO GRANDE</v>
          </cell>
          <cell r="H703" t="str">
            <v>170208</v>
          </cell>
          <cell r="I703" t="str">
            <v>QUITO</v>
          </cell>
          <cell r="J703" t="str">
            <v>PICHINCHA</v>
          </cell>
          <cell r="K703" t="str">
            <v>KARINA RIOS_MEDINA MOSQUERA MIRIAM MELISSA</v>
          </cell>
          <cell r="L703" t="str">
            <v>AV JOSE DE LA CUADRA Y CALLE SEGUNDA FRENTE AL MALL DEL SUR ENTRANDO POR EL KIWI DIAGONAL AL RESTAURANTE VERDE PINTON Y MADURO</v>
          </cell>
          <cell r="O703" t="str">
            <v>GUAYAQUIL</v>
          </cell>
          <cell r="P703" t="str">
            <v>GUAYAQUIL</v>
          </cell>
          <cell r="Q703" t="str">
            <v>GUAYAS</v>
          </cell>
          <cell r="R703" t="str">
            <v>2483332</v>
          </cell>
          <cell r="W703" t="str">
            <v>0952604908001</v>
          </cell>
          <cell r="X703" t="str">
            <v>0993349521</v>
          </cell>
          <cell r="AA703">
            <v>44938</v>
          </cell>
          <cell r="AD703">
            <v>1</v>
          </cell>
          <cell r="AE703">
            <v>1</v>
          </cell>
          <cell r="AI703" t="str">
            <v>DESPACHO</v>
          </cell>
          <cell r="AJ703" t="str">
            <v>NORMAL</v>
          </cell>
          <cell r="AL703" t="str">
            <v>NO</v>
          </cell>
          <cell r="AN703" t="str">
            <v>DAS CARGO A LA CUENTA (DELIVERY)</v>
          </cell>
          <cell r="AO703" t="str">
            <v>DISTRIBUIDORES</v>
          </cell>
          <cell r="AP703">
            <v>44938</v>
          </cell>
          <cell r="AR703" t="str">
            <v>MDELIVERY_2483332</v>
          </cell>
          <cell r="AS703">
            <v>329316</v>
          </cell>
          <cell r="AT703" t="str">
            <v>D40</v>
          </cell>
          <cell r="AU703" t="str">
            <v>BTB</v>
          </cell>
          <cell r="AV703">
            <v>1</v>
          </cell>
          <cell r="AX703" t="str">
            <v>ENTREGADO</v>
          </cell>
          <cell r="AY703" t="str">
            <v>HALFSIM MOVISTAR: 1 und - sn. 8959300520560848361</v>
          </cell>
          <cell r="AZ703" t="str">
            <v>SIMCARD</v>
          </cell>
          <cell r="BA703" t="str">
            <v>EMPRESAS TITULAR AUSENTE ENTREGA CON SELLO</v>
          </cell>
        </row>
        <row r="704">
          <cell r="A704" t="str">
            <v>2483333</v>
          </cell>
          <cell r="B704" t="str">
            <v>MDELIVERY</v>
          </cell>
          <cell r="C704">
            <v>44938</v>
          </cell>
          <cell r="D704" t="str">
            <v>FLEXNET ECUADOR - MDELIVERY</v>
          </cell>
          <cell r="E704" t="str">
            <v>CALLE 28 DE JUNIO S/N Y GARCIA MORENO ENTRADA LLANO GRANDE</v>
          </cell>
          <cell r="H704" t="str">
            <v>170208</v>
          </cell>
          <cell r="I704" t="str">
            <v>QUITO</v>
          </cell>
          <cell r="J704" t="str">
            <v>PICHINCHA</v>
          </cell>
          <cell r="K704" t="str">
            <v>WILLIAM OCHOA_BEST DOCTORS S A EMPRESA DE MEDICINA PREPAGADA</v>
          </cell>
          <cell r="L704" t="str">
            <v>AV JOAQUIN ORRANTIA TORRRES DEL MALL TORRE A SEGUNDO PISO OFICINA 203</v>
          </cell>
          <cell r="O704" t="str">
            <v>GUAYAQUIL</v>
          </cell>
          <cell r="P704" t="str">
            <v>GUAYAQUIL</v>
          </cell>
          <cell r="Q704" t="str">
            <v>GUAYAS</v>
          </cell>
          <cell r="R704" t="str">
            <v>2483333</v>
          </cell>
          <cell r="W704" t="str">
            <v>0992581441001</v>
          </cell>
          <cell r="X704" t="str">
            <v>0978786288</v>
          </cell>
          <cell r="AA704">
            <v>44938</v>
          </cell>
          <cell r="AD704">
            <v>1</v>
          </cell>
          <cell r="AE704">
            <v>1</v>
          </cell>
          <cell r="AI704" t="str">
            <v>DESPACHO</v>
          </cell>
          <cell r="AJ704" t="str">
            <v>NORMAL</v>
          </cell>
          <cell r="AL704" t="str">
            <v>NO</v>
          </cell>
          <cell r="AN704" t="str">
            <v>POSVENTA GGCC Y NEGOCIOS</v>
          </cell>
          <cell r="AO704" t="str">
            <v>GGCC / NEGOCIOS</v>
          </cell>
          <cell r="AP704">
            <v>44938</v>
          </cell>
          <cell r="AR704" t="str">
            <v>MDELIVERY_2483333</v>
          </cell>
          <cell r="AS704">
            <v>329320</v>
          </cell>
          <cell r="AT704" t="str">
            <v>D40</v>
          </cell>
          <cell r="AU704" t="str">
            <v>BTB</v>
          </cell>
          <cell r="AV704">
            <v>1</v>
          </cell>
          <cell r="AX704" t="str">
            <v>ENTREGADO</v>
          </cell>
          <cell r="AY704" t="str">
            <v>LTE SAMSUNG A23 NEGRO: 1 und - sn. 356795951681654</v>
          </cell>
          <cell r="AZ704" t="str">
            <v>TERMINAL</v>
          </cell>
          <cell r="BA704" t="str">
            <v/>
          </cell>
        </row>
        <row r="705">
          <cell r="A705" t="str">
            <v>2483334</v>
          </cell>
          <cell r="B705" t="str">
            <v>MDELIVERY</v>
          </cell>
          <cell r="C705">
            <v>44938</v>
          </cell>
          <cell r="D705" t="str">
            <v>FLEXNET ECUADOR - MDELIVERY</v>
          </cell>
          <cell r="E705" t="str">
            <v>CALLE 28 DE JUNIO S/N Y GARCIA MORENO ENTRADA LLANO GRANDE</v>
          </cell>
          <cell r="H705" t="str">
            <v>170208</v>
          </cell>
          <cell r="I705" t="str">
            <v>QUITO</v>
          </cell>
          <cell r="J705" t="str">
            <v>PICHINCHA</v>
          </cell>
          <cell r="K705" t="str">
            <v>CARMEN LALALEO_BFS ECUADOR S A</v>
          </cell>
          <cell r="L705" t="str">
            <v>AVENIDA AMAZONAS E4 69 Y AV PATRIA PISO 5TO</v>
          </cell>
          <cell r="O705" t="str">
            <v>QUITO</v>
          </cell>
          <cell r="P705" t="str">
            <v>QUITO</v>
          </cell>
          <cell r="Q705" t="str">
            <v>PICHINCHA</v>
          </cell>
          <cell r="R705" t="str">
            <v>2483334</v>
          </cell>
          <cell r="W705" t="str">
            <v>1791870247001</v>
          </cell>
          <cell r="X705" t="str">
            <v>0984877797</v>
          </cell>
          <cell r="AA705">
            <v>44938</v>
          </cell>
          <cell r="AD705">
            <v>1</v>
          </cell>
          <cell r="AE705">
            <v>1</v>
          </cell>
          <cell r="AI705" t="str">
            <v>DESPACHO</v>
          </cell>
          <cell r="AJ705" t="str">
            <v>EXPRESS</v>
          </cell>
          <cell r="AL705" t="str">
            <v>NO</v>
          </cell>
          <cell r="AN705" t="str">
            <v>367 EMPRESAS Y NEGOCIOS (EXPRESS SOLO QUITO)</v>
          </cell>
          <cell r="AO705" t="str">
            <v>GGCC / NEGOCIOS</v>
          </cell>
          <cell r="AP705">
            <v>44938</v>
          </cell>
          <cell r="AR705" t="str">
            <v>MDELIVERY_2483334</v>
          </cell>
          <cell r="AS705">
            <v>329302</v>
          </cell>
          <cell r="AT705" t="str">
            <v>D40</v>
          </cell>
          <cell r="AU705" t="str">
            <v>BTB</v>
          </cell>
          <cell r="AV705">
            <v>2</v>
          </cell>
          <cell r="AX705" t="str">
            <v>ENTREGADO</v>
          </cell>
          <cell r="AY705" t="str">
            <v>LTE SAMSUNG A03 NEGRO: 2 und - sn. 351084958754870,351084958754185</v>
          </cell>
          <cell r="AZ705" t="str">
            <v>TERMINAL</v>
          </cell>
          <cell r="BA705" t="str">
            <v/>
          </cell>
        </row>
        <row r="706">
          <cell r="A706" t="str">
            <v>2483336</v>
          </cell>
          <cell r="B706" t="str">
            <v>MDELIVERY</v>
          </cell>
          <cell r="C706">
            <v>44938</v>
          </cell>
          <cell r="D706" t="str">
            <v>FLEXNET ECUADOR - MDELIVERY</v>
          </cell>
          <cell r="E706" t="str">
            <v>CALLE 28 DE JUNIO S/N Y GARCIA MORENO ENTRADA LLANO GRANDE</v>
          </cell>
          <cell r="H706" t="str">
            <v>170208</v>
          </cell>
          <cell r="I706" t="str">
            <v>QUITO</v>
          </cell>
          <cell r="J706" t="str">
            <v>PICHINCHA</v>
          </cell>
          <cell r="K706" t="str">
            <v>DIANA ESTEFANIA URRESTA PADILLA_ DIANA ESTEFANIA URRESTA PADILLA</v>
          </cell>
          <cell r="L706" t="str">
            <v>VOZ ANDES N42 74 Y MARIANO ECHEVERRIA</v>
          </cell>
          <cell r="O706" t="str">
            <v>QUITO</v>
          </cell>
          <cell r="P706" t="str">
            <v>QUITO</v>
          </cell>
          <cell r="Q706" t="str">
            <v>PICHINCHA</v>
          </cell>
          <cell r="R706" t="str">
            <v>2483336</v>
          </cell>
          <cell r="W706" t="str">
            <v>1722855309001</v>
          </cell>
          <cell r="X706" t="str">
            <v>0995508662</v>
          </cell>
          <cell r="AA706">
            <v>44938</v>
          </cell>
          <cell r="AD706">
            <v>1</v>
          </cell>
          <cell r="AE706">
            <v>1</v>
          </cell>
          <cell r="AI706" t="str">
            <v>DESPACHO</v>
          </cell>
          <cell r="AJ706" t="str">
            <v>EXPRESS</v>
          </cell>
          <cell r="AL706" t="str">
            <v>NO</v>
          </cell>
          <cell r="AN706" t="str">
            <v>PEDIDO EXPRESS SOLO QUITO (INGRESAR ANTES DE LAS 11:00 AM)</v>
          </cell>
          <cell r="AO706" t="str">
            <v>DISTRIBUIDORES</v>
          </cell>
          <cell r="AP706">
            <v>44938</v>
          </cell>
          <cell r="AR706" t="str">
            <v>MDELIVERY_2483336</v>
          </cell>
          <cell r="AS706">
            <v>329306</v>
          </cell>
          <cell r="AT706" t="str">
            <v>D40</v>
          </cell>
          <cell r="AU706" t="str">
            <v>BTB</v>
          </cell>
          <cell r="AV706">
            <v>1</v>
          </cell>
          <cell r="AX706" t="str">
            <v>ENTREGADO</v>
          </cell>
          <cell r="AY706" t="str">
            <v>HALFSIM MOVISTAR: 1 und - sn. 8959300520560849609</v>
          </cell>
          <cell r="AZ706" t="str">
            <v>SIMCARD</v>
          </cell>
          <cell r="BA706" t="str">
            <v/>
          </cell>
        </row>
        <row r="707">
          <cell r="A707" t="str">
            <v>2483337</v>
          </cell>
          <cell r="B707" t="str">
            <v>MDELIVERY</v>
          </cell>
          <cell r="C707">
            <v>44938</v>
          </cell>
          <cell r="D707" t="str">
            <v>FLEXNET ECUADOR - MDELIVERY</v>
          </cell>
          <cell r="E707" t="str">
            <v>CALLE 28 DE JUNIO S/N Y GARCIA MORENO ENTRADA LLANO GRANDE</v>
          </cell>
          <cell r="H707" t="str">
            <v>170208</v>
          </cell>
          <cell r="I707" t="str">
            <v>QUITO</v>
          </cell>
          <cell r="J707" t="str">
            <v>PICHINCHA</v>
          </cell>
          <cell r="K707" t="str">
            <v>FABIAN IDROBO_CONSERVATION INTERNATIONAL FOUNDATION</v>
          </cell>
          <cell r="L707" t="str">
            <v>CATALINA ALDAZ N34 181 Y PORTUGAL EDIFICIO TITANIUM II CUARTO PISO OFICINA 402 PICHINCHA QUITO</v>
          </cell>
          <cell r="O707" t="str">
            <v>QUITO</v>
          </cell>
          <cell r="P707" t="str">
            <v>QUITO</v>
          </cell>
          <cell r="Q707" t="str">
            <v>PICHINCHA</v>
          </cell>
          <cell r="R707" t="str">
            <v>2483337</v>
          </cell>
          <cell r="W707" t="str">
            <v>1791786254001</v>
          </cell>
          <cell r="X707" t="str">
            <v>0963080695</v>
          </cell>
          <cell r="AA707">
            <v>44938</v>
          </cell>
          <cell r="AD707">
            <v>1</v>
          </cell>
          <cell r="AE707">
            <v>1</v>
          </cell>
          <cell r="AI707" t="str">
            <v>DESPACHO</v>
          </cell>
          <cell r="AJ707" t="str">
            <v>NORMAL</v>
          </cell>
          <cell r="AL707" t="str">
            <v>NO</v>
          </cell>
          <cell r="AN707" t="str">
            <v>367 EMPRESAS Y NEGOCIOS</v>
          </cell>
          <cell r="AO707" t="str">
            <v>GGCC / NEGOCIOS</v>
          </cell>
          <cell r="AP707">
            <v>44938</v>
          </cell>
          <cell r="AR707" t="str">
            <v>MDELIVERY_2483337</v>
          </cell>
          <cell r="AS707">
            <v>329318</v>
          </cell>
          <cell r="AT707" t="str">
            <v>D40</v>
          </cell>
          <cell r="AU707" t="str">
            <v>BTB</v>
          </cell>
          <cell r="AV707">
            <v>10</v>
          </cell>
          <cell r="AX707" t="str">
            <v>ENTREGADO</v>
          </cell>
          <cell r="AY707" t="str">
            <v>HALFSIM MOVISTAR: 10 und - sn. 8959300520560843248,8959300520560843313,8959300520560843396,8959300520560843412,8959300520560847868,8959300520560843347,8959300520560843321,8959300520560843289,8959300520560843214,8959300520560843354</v>
          </cell>
          <cell r="AZ707" t="str">
            <v>SIMCARD</v>
          </cell>
          <cell r="BA707" t="str">
            <v/>
          </cell>
        </row>
        <row r="708">
          <cell r="A708" t="str">
            <v>2483347</v>
          </cell>
          <cell r="B708" t="str">
            <v>MDELIVERY</v>
          </cell>
          <cell r="C708">
            <v>44938</v>
          </cell>
          <cell r="D708" t="str">
            <v>FLEXNET ECUADOR - MDELIVERY</v>
          </cell>
          <cell r="E708" t="str">
            <v>CALLE 28 DE JUNIO S/N Y GARCIA MORENO ENTRADA LLANO GRANDE</v>
          </cell>
          <cell r="H708" t="str">
            <v>170208</v>
          </cell>
          <cell r="I708" t="str">
            <v>QUITO</v>
          </cell>
          <cell r="J708" t="str">
            <v>PICHINCHA</v>
          </cell>
          <cell r="K708" t="str">
            <v>MELANIE PARRA_DMINISTAR S A</v>
          </cell>
          <cell r="L708" t="str">
            <v>KM 10 5 VIA SAMBORONDON C C PLAZA PROYECTA 3 PISO OF 96</v>
          </cell>
          <cell r="O708" t="str">
            <v>SAMBORONDON</v>
          </cell>
          <cell r="P708" t="str">
            <v>SAMBORONDON</v>
          </cell>
          <cell r="Q708" t="str">
            <v>GUAYAS</v>
          </cell>
          <cell r="R708" t="str">
            <v>2483347</v>
          </cell>
          <cell r="W708" t="str">
            <v>0992878797001</v>
          </cell>
          <cell r="X708" t="str">
            <v>0958920674</v>
          </cell>
          <cell r="AA708">
            <v>44938</v>
          </cell>
          <cell r="AD708">
            <v>1</v>
          </cell>
          <cell r="AE708">
            <v>1</v>
          </cell>
          <cell r="AI708" t="str">
            <v>DESPACHO</v>
          </cell>
          <cell r="AJ708" t="str">
            <v>NORMAL</v>
          </cell>
          <cell r="AL708" t="str">
            <v>NO</v>
          </cell>
          <cell r="AN708" t="str">
            <v>POSVENTA GGCC Y NEGOCIOS</v>
          </cell>
          <cell r="AO708" t="str">
            <v>GGCC / NEGOCIOS</v>
          </cell>
          <cell r="AP708">
            <v>44938</v>
          </cell>
          <cell r="AR708" t="str">
            <v>MDELIVERY_2483347</v>
          </cell>
          <cell r="AS708">
            <v>329322</v>
          </cell>
          <cell r="AT708" t="str">
            <v>D40</v>
          </cell>
          <cell r="AU708" t="str">
            <v>BTB</v>
          </cell>
          <cell r="AV708">
            <v>1</v>
          </cell>
          <cell r="AX708" t="str">
            <v>ENTREGADO</v>
          </cell>
          <cell r="AY708" t="str">
            <v>HALFSIM MOVISTAR: 1 und - sn. 8959300520560843180</v>
          </cell>
          <cell r="AZ708" t="str">
            <v>SIMCARD</v>
          </cell>
          <cell r="BA708" t="str">
            <v/>
          </cell>
        </row>
        <row r="709">
          <cell r="A709" t="str">
            <v>2483348</v>
          </cell>
          <cell r="B709" t="str">
            <v>MDELIVERY</v>
          </cell>
          <cell r="C709">
            <v>44938</v>
          </cell>
          <cell r="D709" t="str">
            <v>FLEXNET ECUADOR - MDELIVERY</v>
          </cell>
          <cell r="E709" t="str">
            <v>CALLE 28 DE JUNIO S/N Y GARCIA MORENO ENTRADA LLANO GRANDE</v>
          </cell>
          <cell r="H709" t="str">
            <v>170208</v>
          </cell>
          <cell r="I709" t="str">
            <v>QUITO</v>
          </cell>
          <cell r="J709" t="str">
            <v>PICHINCHA</v>
          </cell>
          <cell r="K709" t="str">
            <v>VICTOR PARRA_ARMANDO DANIEL PARRA TORRES</v>
          </cell>
          <cell r="L709" t="str">
            <v>CDLA 9 DE OCTUBRE CALLE 5TA 602 ENTRE AV 6 TA Y 5TA GUAYAQUIL GUAYAQUIL GUAYAS REGION COSTA 593 ECUADOR CLINICA DENTAL DE ASIS CONDOMINIO DE LOS JARDINES PLANTA BAJA</v>
          </cell>
          <cell r="O709" t="str">
            <v>GUAYAQUIL</v>
          </cell>
          <cell r="P709" t="str">
            <v>GUAYAQUIL</v>
          </cell>
          <cell r="Q709" t="str">
            <v>GUAYAS</v>
          </cell>
          <cell r="R709" t="str">
            <v>2483348</v>
          </cell>
          <cell r="W709" t="str">
            <v>0927630731001</v>
          </cell>
          <cell r="X709" t="str">
            <v>0997210354</v>
          </cell>
          <cell r="AA709">
            <v>44938</v>
          </cell>
          <cell r="AD709">
            <v>1</v>
          </cell>
          <cell r="AE709">
            <v>1</v>
          </cell>
          <cell r="AI709" t="str">
            <v>DESPACHO</v>
          </cell>
          <cell r="AJ709" t="str">
            <v>NORMAL</v>
          </cell>
          <cell r="AL709" t="str">
            <v>NO</v>
          </cell>
          <cell r="AN709" t="str">
            <v>DAS CARGO A LA CUENTA (DELIVERY)</v>
          </cell>
          <cell r="AO709" t="str">
            <v>DISTRIBUIDORES</v>
          </cell>
          <cell r="AP709">
            <v>44938</v>
          </cell>
          <cell r="AR709" t="str">
            <v>MDELIVERY_2483348</v>
          </cell>
          <cell r="AS709">
            <v>329323</v>
          </cell>
          <cell r="AT709" t="str">
            <v>D40</v>
          </cell>
          <cell r="AU709" t="str">
            <v>BTB</v>
          </cell>
          <cell r="AV709">
            <v>1</v>
          </cell>
          <cell r="AX709" t="str">
            <v>ENTREGADO</v>
          </cell>
          <cell r="AY709" t="str">
            <v>HALFSIM MOVISTAR: 1 und - sn. 8959300520560843149</v>
          </cell>
          <cell r="AZ709" t="str">
            <v>SIMCARD</v>
          </cell>
          <cell r="BA709" t="str">
            <v>EMPRESAS TITULAR AUSENTE ENTREGA CON SELLO</v>
          </cell>
        </row>
        <row r="710">
          <cell r="A710" t="str">
            <v>2483350</v>
          </cell>
          <cell r="B710" t="str">
            <v>MDELIVERY</v>
          </cell>
          <cell r="C710">
            <v>44938</v>
          </cell>
          <cell r="D710" t="str">
            <v>FLEXNET ECUADOR - MDELIVERY</v>
          </cell>
          <cell r="E710" t="str">
            <v>CALLE 28 DE JUNIO S/N Y GARCIA MORENO ENTRADA LLANO GRANDE</v>
          </cell>
          <cell r="H710" t="str">
            <v>170208</v>
          </cell>
          <cell r="I710" t="str">
            <v>QUITO</v>
          </cell>
          <cell r="J710" t="str">
            <v>PICHINCHA</v>
          </cell>
          <cell r="K710" t="str">
            <v>EDUARDO SEBASTIAN CARRERA VASQUEZ_EDUARDO SEBASTIAN CARRERA VASQUEZ</v>
          </cell>
          <cell r="L710" t="str">
            <v>AV SAN GABRIEL OE5121 Y MARTIN DE UTREROS CASA DE DOS PISOS PUERTAS VERDES ATEMPRESAS</v>
          </cell>
          <cell r="O710" t="str">
            <v>QUITO</v>
          </cell>
          <cell r="P710" t="str">
            <v>QUITO</v>
          </cell>
          <cell r="Q710" t="str">
            <v>PICHINCHA</v>
          </cell>
          <cell r="R710" t="str">
            <v>2483350</v>
          </cell>
          <cell r="W710" t="str">
            <v>1721354445001</v>
          </cell>
          <cell r="X710" t="str">
            <v>0994120504</v>
          </cell>
          <cell r="AA710">
            <v>44938</v>
          </cell>
          <cell r="AD710">
            <v>1</v>
          </cell>
          <cell r="AE710">
            <v>1</v>
          </cell>
          <cell r="AI710" t="str">
            <v>DESPACHO</v>
          </cell>
          <cell r="AJ710" t="str">
            <v>EXPRESS</v>
          </cell>
          <cell r="AL710" t="str">
            <v>NO</v>
          </cell>
          <cell r="AN710" t="str">
            <v>PEDIDO EXPRESS SOLO QUITO (INGRESAR ANTES DE LAS 11:00 AM)</v>
          </cell>
          <cell r="AO710" t="str">
            <v>DISTRIBUIDORES</v>
          </cell>
          <cell r="AP710">
            <v>44938</v>
          </cell>
          <cell r="AR710" t="str">
            <v>MDELIVERY_2483350</v>
          </cell>
          <cell r="AS710">
            <v>329305</v>
          </cell>
          <cell r="AT710" t="str">
            <v>D40</v>
          </cell>
          <cell r="AU710" t="str">
            <v>BTB</v>
          </cell>
          <cell r="AV710">
            <v>1</v>
          </cell>
          <cell r="AX710" t="str">
            <v>ENTREGADO</v>
          </cell>
          <cell r="AY710" t="str">
            <v>HALFSIM MOVISTAR: 1 und - sn. 8959300520560849625</v>
          </cell>
          <cell r="AZ710" t="str">
            <v>SIMCARD</v>
          </cell>
          <cell r="BA710" t="str">
            <v/>
          </cell>
        </row>
        <row r="711">
          <cell r="A711" t="str">
            <v>2483351</v>
          </cell>
          <cell r="B711" t="str">
            <v>MDELIVERY</v>
          </cell>
          <cell r="C711">
            <v>44938</v>
          </cell>
          <cell r="D711" t="str">
            <v>FLEXNET ECUADOR - MDELIVERY</v>
          </cell>
          <cell r="E711" t="str">
            <v>CALLE 28 DE JUNIO S/N Y GARCIA MORENO ENTRADA LLANO GRANDE</v>
          </cell>
          <cell r="H711" t="str">
            <v>170208</v>
          </cell>
          <cell r="I711" t="str">
            <v>QUITO</v>
          </cell>
          <cell r="J711" t="str">
            <v>PICHINCHA</v>
          </cell>
          <cell r="K711" t="str">
            <v>JORGE LUIS CHUNCHO ROMAN_JORGE LUIS CHUNCHO ROMAN</v>
          </cell>
          <cell r="L711" t="str">
            <v>GRAN COLOMBIA 07 70 Y RIOBAMBA</v>
          </cell>
          <cell r="O711" t="str">
            <v>LOJA</v>
          </cell>
          <cell r="P711" t="str">
            <v>LOJA</v>
          </cell>
          <cell r="Q711" t="str">
            <v>LOJA</v>
          </cell>
          <cell r="R711" t="str">
            <v>2483351</v>
          </cell>
          <cell r="W711" t="str">
            <v>1104267289001</v>
          </cell>
          <cell r="X711" t="str">
            <v>0985073588</v>
          </cell>
          <cell r="AA711">
            <v>44938</v>
          </cell>
          <cell r="AD711">
            <v>1</v>
          </cell>
          <cell r="AE711">
            <v>1</v>
          </cell>
          <cell r="AI711" t="str">
            <v>DESPACHO</v>
          </cell>
          <cell r="AJ711" t="str">
            <v>NORMAL</v>
          </cell>
          <cell r="AL711" t="str">
            <v>NO</v>
          </cell>
          <cell r="AN711" t="str">
            <v>DAS CARGO A LA CUENTA (DELIVERY)</v>
          </cell>
          <cell r="AO711" t="str">
            <v>DISTRIBUIDORES</v>
          </cell>
          <cell r="AP711">
            <v>44938</v>
          </cell>
          <cell r="AR711" t="str">
            <v>MDELIVERY_2483351</v>
          </cell>
          <cell r="AS711">
            <v>329327</v>
          </cell>
          <cell r="AT711" t="str">
            <v>D40</v>
          </cell>
          <cell r="AU711" t="str">
            <v>BTB</v>
          </cell>
          <cell r="AV711">
            <v>1</v>
          </cell>
          <cell r="AX711" t="str">
            <v>INCIDENCIA</v>
          </cell>
          <cell r="AY711" t="str">
            <v>HALFSIM MOVISTAR: 1 und - sn. 8959300520560843370</v>
          </cell>
          <cell r="AZ711" t="str">
            <v>SIMCARD</v>
          </cell>
          <cell r="BA711" t="str">
            <v>EMPRESAS TITULAR AUSENTE ENTREGA CON SELLO</v>
          </cell>
        </row>
        <row r="712">
          <cell r="A712" t="str">
            <v>2483352</v>
          </cell>
          <cell r="B712" t="str">
            <v>MDELIVERY</v>
          </cell>
          <cell r="C712">
            <v>44938</v>
          </cell>
          <cell r="D712" t="str">
            <v>FLEXNET ECUADOR - MDELIVERY</v>
          </cell>
          <cell r="E712" t="str">
            <v>CALLE 28 DE JUNIO S/N Y GARCIA MORENO ENTRADA LLANO GRANDE</v>
          </cell>
          <cell r="H712" t="str">
            <v>170208</v>
          </cell>
          <cell r="I712" t="str">
            <v>QUITO</v>
          </cell>
          <cell r="J712" t="str">
            <v>PICHINCHA</v>
          </cell>
          <cell r="K712" t="str">
            <v>_ EDISON JAVIER AILLON CHAVEZ</v>
          </cell>
          <cell r="L712" t="str">
            <v>SECTOR LA ARMENIA URBANIZACION RIVERA 2 CALLE SOLIDARIA E3 27 Y CALLE D ELA PAZ DOMICILIO CASA INDEPENDIENTE PORTON DE COLOR CAFE REFERENCIA INGRESAR POR LA AVENIDA VIO JARAMILLO ALVARADO</v>
          </cell>
          <cell r="O712" t="str">
            <v>QUITO</v>
          </cell>
          <cell r="P712" t="str">
            <v>QUITO</v>
          </cell>
          <cell r="Q712" t="str">
            <v>PICHINCHA</v>
          </cell>
          <cell r="R712" t="str">
            <v>2483352</v>
          </cell>
          <cell r="W712" t="str">
            <v>1704679248001</v>
          </cell>
          <cell r="X712" t="str">
            <v>0987512281</v>
          </cell>
          <cell r="AA712">
            <v>44938</v>
          </cell>
          <cell r="AD712">
            <v>1</v>
          </cell>
          <cell r="AE712">
            <v>1</v>
          </cell>
          <cell r="AI712" t="str">
            <v>DESPACHO</v>
          </cell>
          <cell r="AJ712" t="str">
            <v>NORMAL</v>
          </cell>
          <cell r="AL712" t="str">
            <v>NO</v>
          </cell>
          <cell r="AN712" t="str">
            <v>PEDIDO EXPRESS SOLO QUITO (INGRESAR ANTES DE LAS 11:00 AM)</v>
          </cell>
          <cell r="AO712" t="str">
            <v>DISTRIBUIDORES</v>
          </cell>
          <cell r="AP712">
            <v>44938</v>
          </cell>
          <cell r="AR712" t="str">
            <v>MDELIVERY_2483352</v>
          </cell>
          <cell r="AS712">
            <v>329325</v>
          </cell>
          <cell r="AT712" t="str">
            <v>D40</v>
          </cell>
          <cell r="AU712" t="str">
            <v>BTB</v>
          </cell>
          <cell r="AV712">
            <v>1</v>
          </cell>
          <cell r="AX712" t="str">
            <v>ENTREGADO</v>
          </cell>
          <cell r="AY712" t="str">
            <v>HALFSIM MOVISTAR: 1 und - sn. 8959300520560843156</v>
          </cell>
          <cell r="AZ712" t="str">
            <v>SIMCARD</v>
          </cell>
          <cell r="BA712" t="str">
            <v/>
          </cell>
        </row>
        <row r="713">
          <cell r="A713" t="str">
            <v>2483353</v>
          </cell>
          <cell r="B713" t="str">
            <v>MDELIVERY</v>
          </cell>
          <cell r="C713">
            <v>44938</v>
          </cell>
          <cell r="D713" t="str">
            <v>FLEXNET ECUADOR - MDELIVERY</v>
          </cell>
          <cell r="E713" t="str">
            <v>CALLE 28 DE JUNIO S/N Y GARCIA MORENO ENTRADA LLANO GRANDE</v>
          </cell>
          <cell r="H713" t="str">
            <v>170208</v>
          </cell>
          <cell r="I713" t="str">
            <v>QUITO</v>
          </cell>
          <cell r="J713" t="str">
            <v>PICHINCHA</v>
          </cell>
          <cell r="K713" t="str">
            <v>HERRERA OBANDO KEVIN STALIN_HERRERA OBANDO KEVIN STALIN</v>
          </cell>
          <cell r="L713" t="str">
            <v>CHONGON KM 22 VIA A LA COSTA HACIENDA ALDEANA AL FRENTE DE VILLAS DEL BOSQUE JUSTO EN EL RETORNO 4 DE VIA A LA COSTA</v>
          </cell>
          <cell r="O713" t="str">
            <v>GUAYAQUIL</v>
          </cell>
          <cell r="P713" t="str">
            <v>GUAYAQUIL</v>
          </cell>
          <cell r="Q713" t="str">
            <v>GUAYAS</v>
          </cell>
          <cell r="R713" t="str">
            <v>2483353</v>
          </cell>
          <cell r="W713" t="str">
            <v>0401423918001</v>
          </cell>
          <cell r="X713" t="str">
            <v>0968204704</v>
          </cell>
          <cell r="AA713">
            <v>44938</v>
          </cell>
          <cell r="AD713">
            <v>1</v>
          </cell>
          <cell r="AE713">
            <v>1</v>
          </cell>
          <cell r="AI713" t="str">
            <v>DESPACHO</v>
          </cell>
          <cell r="AJ713" t="str">
            <v>NORMAL</v>
          </cell>
          <cell r="AL713" t="str">
            <v>NO</v>
          </cell>
          <cell r="AN713" t="str">
            <v>DAS CARGO A LA CUENTA (DELIVERY)</v>
          </cell>
          <cell r="AO713" t="str">
            <v>DISTRIBUIDORES</v>
          </cell>
          <cell r="AP713">
            <v>44938</v>
          </cell>
          <cell r="AR713" t="str">
            <v>MDELIVERY_2483353</v>
          </cell>
          <cell r="AS713">
            <v>329329</v>
          </cell>
          <cell r="AT713" t="str">
            <v>D40</v>
          </cell>
          <cell r="AU713" t="str">
            <v>BTB</v>
          </cell>
          <cell r="AV713">
            <v>1</v>
          </cell>
          <cell r="AX713" t="str">
            <v>ENTREGADO</v>
          </cell>
          <cell r="AY713" t="str">
            <v>HALFSIM MOVISTAR: 1 und - sn. 8959300520560843172</v>
          </cell>
          <cell r="AZ713" t="str">
            <v>SIMCARD</v>
          </cell>
          <cell r="BA713" t="str">
            <v>EMPRESAS TITULAR AUSENTE ENTREGA CON SELLO</v>
          </cell>
        </row>
        <row r="714">
          <cell r="A714" t="str">
            <v>2483354</v>
          </cell>
          <cell r="B714" t="str">
            <v>MDELIVERY</v>
          </cell>
          <cell r="C714">
            <v>44938</v>
          </cell>
          <cell r="D714" t="str">
            <v>FLEXNET ECUADOR - MDELIVERY</v>
          </cell>
          <cell r="E714" t="str">
            <v>CALLE 28 DE JUNIO S/N Y GARCIA MORENO ENTRADA LLANO GRANDE</v>
          </cell>
          <cell r="H714" t="str">
            <v>170208</v>
          </cell>
          <cell r="I714" t="str">
            <v>QUITO</v>
          </cell>
          <cell r="J714" t="str">
            <v>PICHINCHA</v>
          </cell>
          <cell r="K714" t="str">
            <v>KARINA JOHANA MENESES CASTRO_ KARINA JOHANA MENESES CASTRO</v>
          </cell>
          <cell r="L714" t="str">
            <v>SECTOR CHAYUAWAMA VIA PANGORA CONDOMINIO SANTA EUGENIA CASA NUMERO 13 REFERENCIA DETRAS DE MEGATIENDA 100 METROS APROXIMADAMENTE</v>
          </cell>
          <cell r="O714" t="str">
            <v>CUENCA</v>
          </cell>
          <cell r="P714" t="str">
            <v>CUENCA</v>
          </cell>
          <cell r="Q714" t="str">
            <v>AZUAY</v>
          </cell>
          <cell r="R714" t="str">
            <v>2483354</v>
          </cell>
          <cell r="W714" t="str">
            <v>0103660841001</v>
          </cell>
          <cell r="X714" t="str">
            <v>0995764520</v>
          </cell>
          <cell r="AA714">
            <v>44938</v>
          </cell>
          <cell r="AD714">
            <v>1</v>
          </cell>
          <cell r="AE714">
            <v>1</v>
          </cell>
          <cell r="AI714" t="str">
            <v>DESPACHO</v>
          </cell>
          <cell r="AJ714" t="str">
            <v>NORMAL</v>
          </cell>
          <cell r="AL714" t="str">
            <v>NO</v>
          </cell>
          <cell r="AN714" t="str">
            <v>PEDIDO EXPRESS DESDE BODEGA CUENCA</v>
          </cell>
          <cell r="AO714" t="str">
            <v>DISTRIBUIDORES</v>
          </cell>
          <cell r="AP714">
            <v>44938</v>
          </cell>
          <cell r="AR714" t="str">
            <v>MDELIVERY_2483354</v>
          </cell>
          <cell r="AS714">
            <v>329324</v>
          </cell>
          <cell r="AT714" t="str">
            <v>D40</v>
          </cell>
          <cell r="AU714" t="str">
            <v>BTB</v>
          </cell>
          <cell r="AV714">
            <v>1</v>
          </cell>
          <cell r="AX714" t="str">
            <v>ENTREGADO</v>
          </cell>
          <cell r="AY714" t="str">
            <v>HALFSIM MOVISTAR: 1 und - sn. 8959300520560841507</v>
          </cell>
          <cell r="AZ714" t="str">
            <v>SIMCARD</v>
          </cell>
          <cell r="BA714" t="str">
            <v/>
          </cell>
        </row>
        <row r="715">
          <cell r="A715" t="str">
            <v>2483355</v>
          </cell>
          <cell r="B715" t="str">
            <v>MDELIVERY</v>
          </cell>
          <cell r="C715">
            <v>44938</v>
          </cell>
          <cell r="D715" t="str">
            <v>FLEXNET ECUADOR - MDELIVERY</v>
          </cell>
          <cell r="E715" t="str">
            <v>CALLE 28 DE JUNIO S/N Y GARCIA MORENO ENTRADA LLANO GRANDE</v>
          </cell>
          <cell r="H715" t="str">
            <v>170208</v>
          </cell>
          <cell r="I715" t="str">
            <v>QUITO</v>
          </cell>
          <cell r="J715" t="str">
            <v>PICHINCHA</v>
          </cell>
          <cell r="K715" t="str">
            <v>LEYDI MONTE_MEGADATOS S A</v>
          </cell>
          <cell r="L715" t="str">
            <v>NUNEZ DE VELA E3 13 Y ATAHUALPA EDIFICIO TORRES DEL PUENTE PISO 2 ATT CRISTINA ROSERO QUITO QUITO PICHINCHA REGION SIERRA ECUADOR</v>
          </cell>
          <cell r="O715" t="str">
            <v>QUITO</v>
          </cell>
          <cell r="P715" t="str">
            <v>QUITO</v>
          </cell>
          <cell r="Q715" t="str">
            <v>PICHINCHA</v>
          </cell>
          <cell r="R715" t="str">
            <v>2483355</v>
          </cell>
          <cell r="W715" t="str">
            <v>1791287541001</v>
          </cell>
          <cell r="X715" t="str">
            <v>998042913</v>
          </cell>
          <cell r="AA715">
            <v>44938</v>
          </cell>
          <cell r="AD715">
            <v>1</v>
          </cell>
          <cell r="AE715">
            <v>1</v>
          </cell>
          <cell r="AI715" t="str">
            <v>DESPACHO</v>
          </cell>
          <cell r="AJ715" t="str">
            <v>EXPRESS</v>
          </cell>
          <cell r="AL715" t="str">
            <v>NO</v>
          </cell>
          <cell r="AN715" t="str">
            <v>367 EMPRESAS Y NEGOCIOS (EXPRESS SOLO QUITO)</v>
          </cell>
          <cell r="AO715" t="str">
            <v>GGCC / NEGOCIOS</v>
          </cell>
          <cell r="AP715">
            <v>44938</v>
          </cell>
          <cell r="AR715" t="str">
            <v>MDELIVERY_2483355</v>
          </cell>
          <cell r="AS715">
            <v>329299</v>
          </cell>
          <cell r="AT715" t="str">
            <v>D40</v>
          </cell>
          <cell r="AU715" t="str">
            <v>BTB</v>
          </cell>
          <cell r="AV715">
            <v>1</v>
          </cell>
          <cell r="AX715" t="str">
            <v>ENTREGADO</v>
          </cell>
          <cell r="AY715" t="str">
            <v>LTE XIAOMI REDMI NOTE 11S AZUL: 1 und - sn. 863837054570768</v>
          </cell>
          <cell r="AZ715" t="str">
            <v>TERMINAL</v>
          </cell>
          <cell r="BA715" t="str">
            <v/>
          </cell>
        </row>
        <row r="716">
          <cell r="A716" t="str">
            <v>2483356</v>
          </cell>
          <cell r="B716" t="str">
            <v>MDELIVERY</v>
          </cell>
          <cell r="C716">
            <v>44938</v>
          </cell>
          <cell r="D716" t="str">
            <v>FLEXNET ECUADOR - MDELIVERY</v>
          </cell>
          <cell r="E716" t="str">
            <v>CALLE 28 DE JUNIO S/N Y GARCIA MORENO ENTRADA LLANO GRANDE</v>
          </cell>
          <cell r="H716" t="str">
            <v>170208</v>
          </cell>
          <cell r="I716" t="str">
            <v>QUITO</v>
          </cell>
          <cell r="J716" t="str">
            <v>PICHINCHA</v>
          </cell>
          <cell r="K716" t="str">
            <v>WALTHER EDISON ANDRADE JIMENEZ_WALTHER EDISON ANDRADE JIMENEZ</v>
          </cell>
          <cell r="L716" t="str">
            <v>DR EMILIO ROMERO Y AV BENJAMIN CARRION EDIFICIO ESQ LABRA QUE LABRA EMPANADAS ALBORADA 6TA ETAPA MZ 601 VILLA 1 PISO 1 OFICINA</v>
          </cell>
          <cell r="O716" t="str">
            <v>GUAYAQUIL</v>
          </cell>
          <cell r="P716" t="str">
            <v>GUAYAQUIL</v>
          </cell>
          <cell r="Q716" t="str">
            <v>GUAYAS</v>
          </cell>
          <cell r="R716" t="str">
            <v>2483356</v>
          </cell>
          <cell r="W716" t="str">
            <v>1309323788001</v>
          </cell>
          <cell r="X716" t="str">
            <v>0983454026</v>
          </cell>
          <cell r="AA716">
            <v>44938</v>
          </cell>
          <cell r="AD716">
            <v>1</v>
          </cell>
          <cell r="AE716">
            <v>1</v>
          </cell>
          <cell r="AI716" t="str">
            <v>DESPACHO</v>
          </cell>
          <cell r="AJ716" t="str">
            <v>NORMAL</v>
          </cell>
          <cell r="AL716" t="str">
            <v>NO</v>
          </cell>
          <cell r="AN716" t="str">
            <v>DAS CARGO A LA CUENTA (DELIVERY)</v>
          </cell>
          <cell r="AO716" t="str">
            <v>DISTRIBUIDORES</v>
          </cell>
          <cell r="AP716">
            <v>44938</v>
          </cell>
          <cell r="AR716" t="str">
            <v>MDELIVERY_2483356</v>
          </cell>
          <cell r="AS716">
            <v>329328</v>
          </cell>
          <cell r="AT716" t="str">
            <v>D40</v>
          </cell>
          <cell r="AU716" t="str">
            <v>BTB</v>
          </cell>
          <cell r="AV716">
            <v>6</v>
          </cell>
          <cell r="AX716" t="str">
            <v>ENTREGADO</v>
          </cell>
          <cell r="AY716" t="str">
            <v>HALFSIM MOVISTAR: 6 und - sn. 8959300120522676867,8959300120522676875,8959300120522676883,8959300120522676891,8959300120522676909,8959300120522676917</v>
          </cell>
          <cell r="AZ716" t="str">
            <v>SIMCARD</v>
          </cell>
          <cell r="BA716" t="str">
            <v>EMPRESAS TITULAR AUSENTE ENTREGA CON SELLO</v>
          </cell>
        </row>
        <row r="717">
          <cell r="A717" t="str">
            <v>2483362</v>
          </cell>
          <cell r="B717" t="str">
            <v>MDELIVERY</v>
          </cell>
          <cell r="C717">
            <v>44938</v>
          </cell>
          <cell r="D717" t="str">
            <v>FLEXNET ECUADOR - MDELIVERY</v>
          </cell>
          <cell r="E717" t="str">
            <v>CALLE 28 DE JUNIO S/N Y GARCIA MORENO ENTRADA LLANO GRANDE</v>
          </cell>
          <cell r="H717" t="str">
            <v>170208</v>
          </cell>
          <cell r="I717" t="str">
            <v>QUITO</v>
          </cell>
          <cell r="J717" t="str">
            <v>PICHINCHA</v>
          </cell>
          <cell r="K717" t="str">
            <v>WALTHER EDISON ANDRADE JIMENEZ_WALTHER EDISON ANDRADE JIMENEZ</v>
          </cell>
          <cell r="L717" t="str">
            <v>DR EMILIO ROMERO Y AV BENJAMIN CARRION EDIFICIO ESQ LABRA QUE LABRA EMPANADAS ALBORADA 6TA ETAPA MZ 601 VILLA 1 PISO 1 OFICINA</v>
          </cell>
          <cell r="O717" t="str">
            <v>QUITO</v>
          </cell>
          <cell r="P717" t="str">
            <v>QUITO</v>
          </cell>
          <cell r="Q717" t="str">
            <v>PICHINCHA</v>
          </cell>
          <cell r="R717" t="str">
            <v>2483362</v>
          </cell>
          <cell r="W717" t="str">
            <v>1309323788001</v>
          </cell>
          <cell r="X717" t="str">
            <v>0983454026</v>
          </cell>
          <cell r="AA717">
            <v>44938</v>
          </cell>
          <cell r="AD717">
            <v>1</v>
          </cell>
          <cell r="AE717">
            <v>1</v>
          </cell>
          <cell r="AI717" t="str">
            <v>DESPACHO</v>
          </cell>
          <cell r="AJ717" t="str">
            <v>NORMAL</v>
          </cell>
          <cell r="AL717" t="str">
            <v>NO</v>
          </cell>
          <cell r="AN717" t="str">
            <v>DAS CARGO A LA CUENTA (DELIVERY)</v>
          </cell>
          <cell r="AO717" t="str">
            <v>DISTRIBUIDORES</v>
          </cell>
          <cell r="AP717">
            <v>44938</v>
          </cell>
          <cell r="AR717" t="str">
            <v>MDELIVERY_2483362</v>
          </cell>
          <cell r="AS717">
            <v>329326</v>
          </cell>
          <cell r="AT717" t="str">
            <v>D40</v>
          </cell>
          <cell r="AU717" t="str">
            <v>BTB</v>
          </cell>
          <cell r="AV717">
            <v>1</v>
          </cell>
          <cell r="AX717" t="str">
            <v>DEVOLUCION_EN_PROCESO</v>
          </cell>
          <cell r="AY717" t="str">
            <v>HALFSIM MOVISTAR: 1 und - sn. 8959300120522676925</v>
          </cell>
          <cell r="AZ717" t="str">
            <v>SIMCARD</v>
          </cell>
          <cell r="BA717" t="str">
            <v>EMPRESAS TITULAR AUSENTE ENTREGA CON SELLO</v>
          </cell>
        </row>
        <row r="718">
          <cell r="A718" t="str">
            <v>2483363</v>
          </cell>
          <cell r="B718" t="str">
            <v>MDELIVERY</v>
          </cell>
          <cell r="C718">
            <v>44938</v>
          </cell>
          <cell r="D718" t="str">
            <v>FLEXNET ECUADOR - MDELIVERY</v>
          </cell>
          <cell r="E718" t="str">
            <v>CALLE 28 DE JUNIO S/N Y GARCIA MORENO ENTRADA LLANO GRANDE</v>
          </cell>
          <cell r="H718" t="str">
            <v>170208</v>
          </cell>
          <cell r="I718" t="str">
            <v>QUITO</v>
          </cell>
          <cell r="J718" t="str">
            <v>PICHINCHA</v>
          </cell>
          <cell r="K718" t="str">
            <v>RAMON EMILIO MORA BURGOS_RAMON EMILIO MORA BURGOS</v>
          </cell>
          <cell r="L718" t="str">
            <v>COOP LUZ DEL DIA CALLE 0 Y CALLE B REFERENCIA CASA DE 3 PISOS COLOR BEISH</v>
          </cell>
          <cell r="O718" t="str">
            <v>SANTO DOMINGO</v>
          </cell>
          <cell r="P718" t="str">
            <v>SANTO DOMINGO</v>
          </cell>
          <cell r="Q718" t="str">
            <v>SANTO DOMINGO</v>
          </cell>
          <cell r="R718" t="str">
            <v>2483363</v>
          </cell>
          <cell r="W718" t="str">
            <v>1306261379001</v>
          </cell>
          <cell r="X718" t="str">
            <v>0980071064</v>
          </cell>
          <cell r="AA718">
            <v>44938</v>
          </cell>
          <cell r="AD718">
            <v>1</v>
          </cell>
          <cell r="AE718">
            <v>1</v>
          </cell>
          <cell r="AI718" t="str">
            <v>DESPACHO</v>
          </cell>
          <cell r="AJ718" t="str">
            <v>NORMAL</v>
          </cell>
          <cell r="AL718" t="str">
            <v>NO</v>
          </cell>
          <cell r="AN718" t="str">
            <v>DAS CARGO A LA CUENTA (DELIVERY)</v>
          </cell>
          <cell r="AO718" t="str">
            <v>DISTRIBUIDORES</v>
          </cell>
          <cell r="AP718">
            <v>44938</v>
          </cell>
          <cell r="AR718" t="str">
            <v>MDELIVERY_2483363</v>
          </cell>
          <cell r="AS718">
            <v>329330</v>
          </cell>
          <cell r="AT718" t="str">
            <v>D40</v>
          </cell>
          <cell r="AU718" t="str">
            <v>BTB</v>
          </cell>
          <cell r="AV718">
            <v>1</v>
          </cell>
          <cell r="AX718" t="str">
            <v>ENTREGADO</v>
          </cell>
          <cell r="AY718" t="str">
            <v>HALFSIM MOVISTAR: 1 und - sn. 8959300120522676933</v>
          </cell>
          <cell r="AZ718" t="str">
            <v>SIMCARD</v>
          </cell>
          <cell r="BA718" t="str">
            <v>EMPRESAS TITULAR AUSENTE ENTREGA CON SELLO</v>
          </cell>
        </row>
        <row r="719">
          <cell r="A719" t="str">
            <v>2483364</v>
          </cell>
          <cell r="B719" t="str">
            <v>MDELIVERY</v>
          </cell>
          <cell r="C719">
            <v>44938</v>
          </cell>
          <cell r="D719" t="str">
            <v>FLEXNET ECUADOR - MDELIVERY</v>
          </cell>
          <cell r="E719" t="str">
            <v>CALLE 28 DE JUNIO S/N Y GARCIA MORENO ENTRADA LLANO GRANDE</v>
          </cell>
          <cell r="H719" t="str">
            <v>170208</v>
          </cell>
          <cell r="I719" t="str">
            <v>QUITO</v>
          </cell>
          <cell r="J719" t="str">
            <v>PICHINCHA</v>
          </cell>
          <cell r="K719" t="str">
            <v>MARIA MORALES_WALTER ABRAHAM CIRINO CONTRERAS</v>
          </cell>
          <cell r="L719" t="str">
            <v>KM 15 2 VIA A DAULE ENTRANDO POR AGRIPAC REFERENCIA ENTREGAR EN EMPRESA HUNTER CARSEG S A</v>
          </cell>
          <cell r="O719" t="str">
            <v>GUAYAQUIL</v>
          </cell>
          <cell r="P719" t="str">
            <v>GUAYAQUIL</v>
          </cell>
          <cell r="Q719" t="str">
            <v>GUAYAS</v>
          </cell>
          <cell r="R719" t="str">
            <v>2483364</v>
          </cell>
          <cell r="W719" t="str">
            <v>0914117114001</v>
          </cell>
          <cell r="X719" t="str">
            <v>0982522936 / 0982714944</v>
          </cell>
          <cell r="AA719">
            <v>44938</v>
          </cell>
          <cell r="AD719">
            <v>1</v>
          </cell>
          <cell r="AE719">
            <v>1</v>
          </cell>
          <cell r="AI719" t="str">
            <v>DESPACHO</v>
          </cell>
          <cell r="AJ719" t="str">
            <v>NORMAL</v>
          </cell>
          <cell r="AL719" t="str">
            <v>NO</v>
          </cell>
          <cell r="AN719" t="str">
            <v>DAS CARGO A LA CUENTA (DELIVERY)</v>
          </cell>
          <cell r="AO719" t="str">
            <v>DISTRIBUIDORES</v>
          </cell>
          <cell r="AP719">
            <v>44938</v>
          </cell>
          <cell r="AR719" t="str">
            <v>MDELIVERY_2483364</v>
          </cell>
          <cell r="AS719">
            <v>329331</v>
          </cell>
          <cell r="AT719" t="str">
            <v>D40</v>
          </cell>
          <cell r="AU719" t="str">
            <v>BTB</v>
          </cell>
          <cell r="AV719">
            <v>1</v>
          </cell>
          <cell r="AX719" t="str">
            <v>ENTREGADO</v>
          </cell>
          <cell r="AY719" t="str">
            <v>HALFSIM MOVISTAR: 1 und - sn. 8959300120522676941</v>
          </cell>
          <cell r="AZ719" t="str">
            <v>SIMCARD</v>
          </cell>
          <cell r="BA719" t="str">
            <v>EMPRESAS TITULAR AUSENTE ENTREGA CON SELLO</v>
          </cell>
        </row>
        <row r="720">
          <cell r="A720" t="str">
            <v>2483365</v>
          </cell>
          <cell r="B720" t="str">
            <v>MDELIVERY</v>
          </cell>
          <cell r="C720">
            <v>44938</v>
          </cell>
          <cell r="D720" t="str">
            <v>FLEXNET ECUADOR - MDELIVERY</v>
          </cell>
          <cell r="E720" t="str">
            <v>CALLE 28 DE JUNIO S/N Y GARCIA MORENO ENTRADA LLANO GRANDE</v>
          </cell>
          <cell r="H720" t="str">
            <v>170208</v>
          </cell>
          <cell r="I720" t="str">
            <v>QUITO</v>
          </cell>
          <cell r="J720" t="str">
            <v>PICHINCHA</v>
          </cell>
          <cell r="K720" t="str">
            <v>LUCIA ANDREDE_ PRODAGUA CA</v>
          </cell>
          <cell r="L720" t="str">
            <v>VALPARAISO N8 45 Y DON BOSCO EDF LA TOLA OFIC C002 EMPRESA DEJAR HASTA LAS 16 30 O AL GUARDIA</v>
          </cell>
          <cell r="O720" t="str">
            <v>QUITO</v>
          </cell>
          <cell r="P720" t="str">
            <v>QUITO</v>
          </cell>
          <cell r="Q720" t="str">
            <v>PICHINCHA</v>
          </cell>
          <cell r="R720" t="str">
            <v>2483365</v>
          </cell>
          <cell r="W720" t="str">
            <v>1790624269001</v>
          </cell>
          <cell r="X720" t="str">
            <v>0987298680</v>
          </cell>
          <cell r="AA720">
            <v>44938</v>
          </cell>
          <cell r="AD720">
            <v>1</v>
          </cell>
          <cell r="AE720">
            <v>1</v>
          </cell>
          <cell r="AI720" t="str">
            <v>DESPACHO</v>
          </cell>
          <cell r="AJ720" t="str">
            <v>EXPRESS</v>
          </cell>
          <cell r="AL720" t="str">
            <v>NO</v>
          </cell>
          <cell r="AN720" t="str">
            <v>PEDIDO EXPRESS SOLO QUITO (INGRESAR ANTES DE LAS 11:00 AM)</v>
          </cell>
          <cell r="AO720" t="str">
            <v>DISTRIBUIDORES</v>
          </cell>
          <cell r="AP720">
            <v>44938</v>
          </cell>
          <cell r="AR720" t="str">
            <v>MDELIVERY_2483365</v>
          </cell>
          <cell r="AS720">
            <v>329304</v>
          </cell>
          <cell r="AT720" t="str">
            <v>D40</v>
          </cell>
          <cell r="AU720" t="str">
            <v>BTB</v>
          </cell>
          <cell r="AV720">
            <v>1</v>
          </cell>
          <cell r="AX720" t="str">
            <v>ENTREGADO</v>
          </cell>
          <cell r="AY720" t="str">
            <v>ESIM MOVISTAR_ESIM EVOUCHERS CODE QR: 1 und - sn. 8959300120529814628</v>
          </cell>
          <cell r="AZ720" t="str">
            <v>SIMCARD</v>
          </cell>
          <cell r="BA720" t="str">
            <v/>
          </cell>
        </row>
        <row r="721">
          <cell r="A721" t="str">
            <v>2483366</v>
          </cell>
          <cell r="B721" t="str">
            <v>MDELIVERY</v>
          </cell>
          <cell r="C721">
            <v>44938</v>
          </cell>
          <cell r="D721" t="str">
            <v>FLEXNET ECUADOR - MDELIVERY</v>
          </cell>
          <cell r="E721" t="str">
            <v>CALLE 28 DE JUNIO S/N Y GARCIA MORENO ENTRADA LLANO GRANDE</v>
          </cell>
          <cell r="H721" t="str">
            <v>170208</v>
          </cell>
          <cell r="I721" t="str">
            <v>QUITO</v>
          </cell>
          <cell r="J721" t="str">
            <v>PICHINCHA</v>
          </cell>
          <cell r="K721" t="str">
            <v>MARCO ROMAN MOPOSITA CHICAIZA_ MARCO ROMAN MOPOSITA CHICAIZA</v>
          </cell>
          <cell r="L721" t="str">
            <v>CALLES AVENIDA RUMICHA MIEL LOTE D4 AVENIDA CONDOMIEN SECTOR EL TERMINAL QUITUMBE TRABAJO MECANICA AUTOMOTRIZ ASA REFERENCIA FRENTE AL ESTADIO ALMEPENTRA</v>
          </cell>
          <cell r="O721" t="str">
            <v>QUITO</v>
          </cell>
          <cell r="P721" t="str">
            <v>QUITO</v>
          </cell>
          <cell r="Q721" t="str">
            <v>PICHINCHA</v>
          </cell>
          <cell r="R721" t="str">
            <v>2483366</v>
          </cell>
          <cell r="W721" t="str">
            <v>1804038642001</v>
          </cell>
          <cell r="X721" t="str">
            <v>0979043458</v>
          </cell>
          <cell r="AA721">
            <v>44938</v>
          </cell>
          <cell r="AD721">
            <v>1</v>
          </cell>
          <cell r="AE721">
            <v>1</v>
          </cell>
          <cell r="AI721" t="str">
            <v>DESPACHO</v>
          </cell>
          <cell r="AJ721" t="str">
            <v>NORMAL</v>
          </cell>
          <cell r="AL721" t="str">
            <v>NO</v>
          </cell>
          <cell r="AN721" t="str">
            <v>PEDIDO EXPRESS SOLO QUITO (INGRESAR ANTES DE LAS 11:00 AM)</v>
          </cell>
          <cell r="AO721" t="str">
            <v>DISTRIBUIDORES</v>
          </cell>
          <cell r="AP721">
            <v>44938</v>
          </cell>
          <cell r="AR721" t="str">
            <v>MDELIVERY_2483366</v>
          </cell>
          <cell r="AS721">
            <v>329335</v>
          </cell>
          <cell r="AT721" t="str">
            <v>D40</v>
          </cell>
          <cell r="AU721" t="str">
            <v>BTB</v>
          </cell>
          <cell r="AV721">
            <v>1</v>
          </cell>
          <cell r="AX721" t="str">
            <v>ENTREGADO</v>
          </cell>
          <cell r="AY721" t="str">
            <v>HALFSIM MOVISTAR: 1 und - sn. 8959300520560853320</v>
          </cell>
          <cell r="AZ721" t="str">
            <v>SIMCARD</v>
          </cell>
          <cell r="BA721" t="str">
            <v/>
          </cell>
        </row>
        <row r="722">
          <cell r="A722" t="str">
            <v>2483367</v>
          </cell>
          <cell r="B722" t="str">
            <v>MDELIVERY</v>
          </cell>
          <cell r="C722">
            <v>44938</v>
          </cell>
          <cell r="D722" t="str">
            <v>FLEXNET ECUADOR - MDELIVERY</v>
          </cell>
          <cell r="E722" t="str">
            <v>CALLE 28 DE JUNIO S/N Y GARCIA MORENO ENTRADA LLANO GRANDE</v>
          </cell>
          <cell r="H722" t="str">
            <v>170208</v>
          </cell>
          <cell r="I722" t="str">
            <v>QUITO</v>
          </cell>
          <cell r="J722" t="str">
            <v>PICHINCHA</v>
          </cell>
          <cell r="K722" t="str">
            <v>GENESIS MARIANA SALAZAR FARIAS O YIRIA SALAZAR_GENESIS MARIANA SALAZAR FARIAS</v>
          </cell>
          <cell r="L722" t="str">
            <v>CARCELEN ALTO ALEJANDRO PONCE 0E3 25 Y FRANCISCO CIEZA REFERENCIAS A LADO DEL POLLO EL REGALON CASA DE COLOR AMARILLO DE 3 PISOS ENTREGAR A YIRIA SALAZAR</v>
          </cell>
          <cell r="O722" t="str">
            <v>QUITO</v>
          </cell>
          <cell r="P722" t="str">
            <v>QUITO</v>
          </cell>
          <cell r="Q722" t="str">
            <v>PICHINCHA</v>
          </cell>
          <cell r="R722" t="str">
            <v>2483367</v>
          </cell>
          <cell r="W722" t="str">
            <v>1725293037001</v>
          </cell>
          <cell r="X722" t="str">
            <v>0981914754</v>
          </cell>
          <cell r="AA722">
            <v>44938</v>
          </cell>
          <cell r="AD722">
            <v>1</v>
          </cell>
          <cell r="AE722">
            <v>1</v>
          </cell>
          <cell r="AI722" t="str">
            <v>DESPACHO</v>
          </cell>
          <cell r="AJ722" t="str">
            <v>EXPRESS</v>
          </cell>
          <cell r="AL722" t="str">
            <v>NO</v>
          </cell>
          <cell r="AN722" t="str">
            <v>CC RENOVACION B2B NMTELEMARKETING (EXPRESS SOLO QUITO)</v>
          </cell>
          <cell r="AO722" t="str">
            <v>MULTICANAL B2B</v>
          </cell>
          <cell r="AP722">
            <v>44938</v>
          </cell>
          <cell r="AR722" t="str">
            <v>MDELIVERY_2483367</v>
          </cell>
          <cell r="AS722">
            <v>329312</v>
          </cell>
          <cell r="AT722" t="str">
            <v>D40</v>
          </cell>
          <cell r="AU722" t="str">
            <v>BTB</v>
          </cell>
          <cell r="AV722">
            <v>1</v>
          </cell>
          <cell r="AX722" t="str">
            <v>ENTREGADO</v>
          </cell>
          <cell r="AY722" t="str">
            <v>LTE SAMSUNG A33 5G NEGRO: 1 und - sn. 352429893259171</v>
          </cell>
          <cell r="AZ722" t="str">
            <v>TERMINAL</v>
          </cell>
          <cell r="BA722" t="str">
            <v>Entrega con contingente (dos documentos de identidad)</v>
          </cell>
        </row>
        <row r="723">
          <cell r="A723" t="str">
            <v>2483368</v>
          </cell>
          <cell r="B723" t="str">
            <v>MDELIVERY</v>
          </cell>
          <cell r="C723">
            <v>44938</v>
          </cell>
          <cell r="D723" t="str">
            <v>FLEXNET ECUADOR - MDELIVERY</v>
          </cell>
          <cell r="E723" t="str">
            <v>CALLE 28 DE JUNIO S/N Y GARCIA MORENO ENTRADA LLANO GRANDE</v>
          </cell>
          <cell r="H723" t="str">
            <v>170208</v>
          </cell>
          <cell r="I723" t="str">
            <v>QUITO</v>
          </cell>
          <cell r="J723" t="str">
            <v>PICHINCHA</v>
          </cell>
          <cell r="K723" t="str">
            <v>DAVID SALOMON ROSAS CONTRERAS O ROCIO RIOS_ROSAS CONTRERAS DAVID SALOMON</v>
          </cell>
          <cell r="L723" t="str">
            <v>GUAYAQUIL SAUCES 2 MZ F87 VILLA 9 CASA DE UN PISO COLOR AZUL CON BLANCO ESQUINERA</v>
          </cell>
          <cell r="O723" t="str">
            <v>GUAYAQUIL</v>
          </cell>
          <cell r="P723" t="str">
            <v>GUAYAQUIL</v>
          </cell>
          <cell r="Q723" t="str">
            <v>GUAYAS</v>
          </cell>
          <cell r="R723" t="str">
            <v>2483368</v>
          </cell>
          <cell r="W723" t="str">
            <v>1723919807001</v>
          </cell>
          <cell r="X723" t="str">
            <v>0958827935</v>
          </cell>
          <cell r="AA723">
            <v>44938</v>
          </cell>
          <cell r="AD723">
            <v>1</v>
          </cell>
          <cell r="AE723">
            <v>1</v>
          </cell>
          <cell r="AI723" t="str">
            <v>DESPACHO</v>
          </cell>
          <cell r="AJ723" t="str">
            <v>NORMAL</v>
          </cell>
          <cell r="AL723" t="str">
            <v>NO</v>
          </cell>
          <cell r="AN723" t="str">
            <v>CC RENOVACION B2B NMTELEMARKETING (EXPRESS SOLO QUITO)</v>
          </cell>
          <cell r="AO723" t="str">
            <v>MULTICANAL B2B</v>
          </cell>
          <cell r="AP723">
            <v>44938</v>
          </cell>
          <cell r="AR723" t="str">
            <v>MDELIVERY_2483368</v>
          </cell>
          <cell r="AS723">
            <v>329333</v>
          </cell>
          <cell r="AT723" t="str">
            <v>D40</v>
          </cell>
          <cell r="AU723" t="str">
            <v>BTB</v>
          </cell>
          <cell r="AV723">
            <v>1</v>
          </cell>
          <cell r="AX723" t="str">
            <v>ENTREGADO</v>
          </cell>
          <cell r="AY723" t="str">
            <v>LTE REALME 9I 128GB NEGRO: 1 und - sn. 869551050398355</v>
          </cell>
          <cell r="AZ723" t="str">
            <v>TERMINAL</v>
          </cell>
          <cell r="BA723" t="str">
            <v>Entrega con contingente (dos documentos de identidad)</v>
          </cell>
        </row>
        <row r="724">
          <cell r="A724" t="str">
            <v>2483369</v>
          </cell>
          <cell r="B724" t="str">
            <v>MDELIVERY</v>
          </cell>
          <cell r="C724">
            <v>44938</v>
          </cell>
          <cell r="D724" t="str">
            <v>FLEXNET ECUADOR - MDELIVERY</v>
          </cell>
          <cell r="E724" t="str">
            <v>CALLE 28 DE JUNIO S/N Y GARCIA MORENO ENTRADA LLANO GRANDE</v>
          </cell>
          <cell r="H724" t="str">
            <v>170208</v>
          </cell>
          <cell r="I724" t="str">
            <v>QUITO</v>
          </cell>
          <cell r="J724" t="str">
            <v>PICHINCHA</v>
          </cell>
          <cell r="K724" t="str">
            <v>ESPINOZA GUARDERAS CARLOS ESTEBAN O JENIFFER MERINO_AUTOTERRA S A S</v>
          </cell>
          <cell r="L724" t="str">
            <v>PICHINCHA QUITO TUMBACO AC FRANCISCO DE ORELLANA Y FEDERICO GONZALES SUAREZ 5166 LOCAL COMERCIAL AUTOTERRA</v>
          </cell>
          <cell r="O724" t="str">
            <v>QUITO</v>
          </cell>
          <cell r="P724" t="str">
            <v>QUITO</v>
          </cell>
          <cell r="Q724" t="str">
            <v>PICHINCHA</v>
          </cell>
          <cell r="R724" t="str">
            <v>2483369</v>
          </cell>
          <cell r="W724" t="str">
            <v>1793194766001</v>
          </cell>
          <cell r="X724" t="str">
            <v>0986822372</v>
          </cell>
          <cell r="AA724">
            <v>44938</v>
          </cell>
          <cell r="AD724">
            <v>1</v>
          </cell>
          <cell r="AE724">
            <v>1</v>
          </cell>
          <cell r="AI724" t="str">
            <v>DESPACHO</v>
          </cell>
          <cell r="AJ724" t="str">
            <v>NORMAL</v>
          </cell>
          <cell r="AL724" t="str">
            <v>NO</v>
          </cell>
          <cell r="AN724" t="str">
            <v>CC RENOVACION B2B NMTELEMARKETING (EXPRESS SOLO QUITO)</v>
          </cell>
          <cell r="AO724" t="str">
            <v>MULTICANAL B2B</v>
          </cell>
          <cell r="AP724">
            <v>44938</v>
          </cell>
          <cell r="AR724" t="str">
            <v>MDELIVERY_2483369</v>
          </cell>
          <cell r="AS724">
            <v>329337</v>
          </cell>
          <cell r="AT724" t="str">
            <v>D40</v>
          </cell>
          <cell r="AU724" t="str">
            <v>BTB</v>
          </cell>
          <cell r="AV724">
            <v>1</v>
          </cell>
          <cell r="AX724" t="str">
            <v>ENTREGADO</v>
          </cell>
          <cell r="AY724" t="str">
            <v>LTE NOKIA C2 2E AZUL: 1 und - sn. 353906800011505</v>
          </cell>
          <cell r="AZ724" t="str">
            <v>TERMINAL</v>
          </cell>
          <cell r="BA724" t="str">
            <v>Entrega con contingente (dos documentos de identidad)</v>
          </cell>
        </row>
        <row r="725">
          <cell r="A725" t="str">
            <v>2483370</v>
          </cell>
          <cell r="B725" t="str">
            <v>MDELIVERY</v>
          </cell>
          <cell r="C725">
            <v>44938</v>
          </cell>
          <cell r="D725" t="str">
            <v>FLEXNET ECUADOR - MDELIVERY</v>
          </cell>
          <cell r="E725" t="str">
            <v>CALLE 28 DE JUNIO S/N Y GARCIA MORENO ENTRADA LLANO GRANDE</v>
          </cell>
          <cell r="H725" t="str">
            <v>170208</v>
          </cell>
          <cell r="I725" t="str">
            <v>QUITO</v>
          </cell>
          <cell r="J725" t="str">
            <v>PICHINCHA</v>
          </cell>
          <cell r="K725" t="str">
            <v>MARIA BELEN JARA_ROLF WITTMER TURISMO GALAPAGOS CIA LTDA</v>
          </cell>
          <cell r="L725" t="str">
            <v>FOCH E7 81 Y DIEGO DE ALMAGRO EDIFICIO FOCH PISO 1 TELF 2520716 EXT 17 0984255196 HORARIO DE 8 A 1 Y DE 2 A PM PREGUNTAR POR BELEN JARA</v>
          </cell>
          <cell r="O725" t="str">
            <v>QUITO</v>
          </cell>
          <cell r="P725" t="str">
            <v>QUITO</v>
          </cell>
          <cell r="Q725" t="str">
            <v>PICHINCHA</v>
          </cell>
          <cell r="R725" t="str">
            <v>2483370</v>
          </cell>
          <cell r="W725" t="str">
            <v>1790552934001</v>
          </cell>
          <cell r="X725" t="str">
            <v>0984255196</v>
          </cell>
          <cell r="AA725">
            <v>44938</v>
          </cell>
          <cell r="AD725">
            <v>1</v>
          </cell>
          <cell r="AE725">
            <v>1</v>
          </cell>
          <cell r="AI725" t="str">
            <v>DESPACHO</v>
          </cell>
          <cell r="AJ725" t="str">
            <v>EXPRESS</v>
          </cell>
          <cell r="AL725" t="str">
            <v>NO</v>
          </cell>
          <cell r="AN725" t="str">
            <v>CC RENOVACION B2B NMTELEMARKETING (EXPRESS SOLO QUITO)</v>
          </cell>
          <cell r="AO725" t="str">
            <v>MULTICANAL B2B</v>
          </cell>
          <cell r="AP725">
            <v>44938</v>
          </cell>
          <cell r="AR725" t="str">
            <v>MDELIVERY_2483370</v>
          </cell>
          <cell r="AS725">
            <v>329301</v>
          </cell>
          <cell r="AT725" t="str">
            <v>D40</v>
          </cell>
          <cell r="AU725" t="str">
            <v>BTB</v>
          </cell>
          <cell r="AV725">
            <v>1</v>
          </cell>
          <cell r="AX725" t="str">
            <v>ENTREGADO</v>
          </cell>
          <cell r="AY725" t="str">
            <v>LTE XIAOMI REDMI 10C 128GB GRIS: 1 und - sn. 864050069283646</v>
          </cell>
          <cell r="AZ725" t="str">
            <v>TERMINAL</v>
          </cell>
          <cell r="BA725" t="str">
            <v>Entrega con contingente (dos documentos de identidad)</v>
          </cell>
        </row>
        <row r="726">
          <cell r="A726" t="str">
            <v>2483371</v>
          </cell>
          <cell r="B726" t="str">
            <v>MDELIVERY</v>
          </cell>
          <cell r="C726">
            <v>44938</v>
          </cell>
          <cell r="D726" t="str">
            <v>FLEXNET ECUADOR - MDELIVERY</v>
          </cell>
          <cell r="E726" t="str">
            <v>CALLE 28 DE JUNIO S/N Y GARCIA MORENO ENTRADA LLANO GRANDE</v>
          </cell>
          <cell r="H726" t="str">
            <v>170208</v>
          </cell>
          <cell r="I726" t="str">
            <v>QUITO</v>
          </cell>
          <cell r="J726" t="str">
            <v>PICHINCHA</v>
          </cell>
          <cell r="K726" t="str">
            <v>ROXANA DE JESUS SOLEDISPA GUERRA_ROXANA DE JESUS SOLEDISPA GUERRA</v>
          </cell>
          <cell r="L726" t="str">
            <v>GUASMO SUR COOP UNION DE BANANERO MZ38 SL53</v>
          </cell>
          <cell r="O726" t="str">
            <v>GUAYAQUIL</v>
          </cell>
          <cell r="P726" t="str">
            <v>GUAYAQUIL</v>
          </cell>
          <cell r="Q726" t="str">
            <v>GUAYAS</v>
          </cell>
          <cell r="R726" t="str">
            <v>2483371</v>
          </cell>
          <cell r="W726" t="str">
            <v>0916144710001</v>
          </cell>
          <cell r="X726" t="str">
            <v>0988902413</v>
          </cell>
          <cell r="AA726">
            <v>44938</v>
          </cell>
          <cell r="AD726">
            <v>1</v>
          </cell>
          <cell r="AE726">
            <v>1</v>
          </cell>
          <cell r="AI726" t="str">
            <v>DESPACHO</v>
          </cell>
          <cell r="AJ726" t="str">
            <v>NORMAL</v>
          </cell>
          <cell r="AL726" t="str">
            <v>NO</v>
          </cell>
          <cell r="AN726" t="str">
            <v>CC RENOVACION B2B NMTELEMARKETING (EXPRESS SOLO QUITO)</v>
          </cell>
          <cell r="AO726" t="str">
            <v>MULTICANAL B2B</v>
          </cell>
          <cell r="AP726">
            <v>44938</v>
          </cell>
          <cell r="AR726" t="str">
            <v>MDELIVERY_2483371</v>
          </cell>
          <cell r="AS726">
            <v>329344</v>
          </cell>
          <cell r="AT726" t="str">
            <v>D40</v>
          </cell>
          <cell r="AU726" t="str">
            <v>BTB</v>
          </cell>
          <cell r="AV726">
            <v>1</v>
          </cell>
          <cell r="AX726" t="str">
            <v>ENTREGADO</v>
          </cell>
          <cell r="AY726" t="str">
            <v>LTE SAMSUNG A03 NEGRO: 1 und - sn. 351084958754763</v>
          </cell>
          <cell r="AZ726" t="str">
            <v>TERMINAL</v>
          </cell>
          <cell r="BA726" t="str">
            <v>Entrega con contingente (dos documentos de identidad)</v>
          </cell>
        </row>
        <row r="727">
          <cell r="A727" t="str">
            <v>2483372</v>
          </cell>
          <cell r="B727" t="str">
            <v>MDELIVERY</v>
          </cell>
          <cell r="C727">
            <v>44938</v>
          </cell>
          <cell r="D727" t="str">
            <v>FLEXNET ECUADOR - MDELIVERY</v>
          </cell>
          <cell r="E727" t="str">
            <v>CALLE 28 DE JUNIO S/N Y GARCIA MORENO ENTRADA LLANO GRANDE</v>
          </cell>
          <cell r="H727" t="str">
            <v>170208</v>
          </cell>
          <cell r="I727" t="str">
            <v>QUITO</v>
          </cell>
          <cell r="J727" t="str">
            <v>PICHINCHA</v>
          </cell>
          <cell r="K727" t="str">
            <v>CARMEN LEON O VERONICA DELGADO_GENLIFE CIA LTDA</v>
          </cell>
          <cell r="L727" t="str">
            <v>INAQUITO AV AMAZONAS N39 82 Y ALFONSO PEREIRA EDIF CASA VIVANCO SEXTO PISO</v>
          </cell>
          <cell r="O727" t="str">
            <v>QUITO</v>
          </cell>
          <cell r="P727" t="str">
            <v>QUITO</v>
          </cell>
          <cell r="Q727" t="str">
            <v>PICHINCHA</v>
          </cell>
          <cell r="R727" t="str">
            <v>2483372</v>
          </cell>
          <cell r="W727" t="str">
            <v>1792359805001</v>
          </cell>
          <cell r="X727" t="str">
            <v>0998047462</v>
          </cell>
          <cell r="AA727">
            <v>44938</v>
          </cell>
          <cell r="AD727">
            <v>1</v>
          </cell>
          <cell r="AE727">
            <v>1</v>
          </cell>
          <cell r="AI727" t="str">
            <v>DESPACHO</v>
          </cell>
          <cell r="AJ727" t="str">
            <v>EXPRESS</v>
          </cell>
          <cell r="AL727" t="str">
            <v>NO</v>
          </cell>
          <cell r="AN727" t="str">
            <v>CC RENOVACION B2B NMTELEMARKETING (EXPRESS SOLO QUITO)</v>
          </cell>
          <cell r="AO727" t="str">
            <v>MULTICANAL B2B</v>
          </cell>
          <cell r="AP727">
            <v>44938</v>
          </cell>
          <cell r="AR727" t="str">
            <v>MDELIVERY_2483372</v>
          </cell>
          <cell r="AS727">
            <v>329300</v>
          </cell>
          <cell r="AT727" t="str">
            <v>D40</v>
          </cell>
          <cell r="AU727" t="str">
            <v>BTB</v>
          </cell>
          <cell r="AV727">
            <v>1</v>
          </cell>
          <cell r="AX727" t="str">
            <v>ENTREGADO</v>
          </cell>
          <cell r="AY727" t="str">
            <v>LTE XIAOMI REDMI NOTE 11S AZUL: 1 und - sn. 865954062623147</v>
          </cell>
          <cell r="AZ727" t="str">
            <v>TERMINAL</v>
          </cell>
          <cell r="BA727" t="str">
            <v>Entrega con contingente (dos documentos de identidad)</v>
          </cell>
        </row>
        <row r="728">
          <cell r="A728" t="str">
            <v>2483373</v>
          </cell>
          <cell r="B728" t="str">
            <v>MDELIVERY</v>
          </cell>
          <cell r="C728">
            <v>44938</v>
          </cell>
          <cell r="D728" t="str">
            <v>FLEXNET ECUADOR - MDELIVERY</v>
          </cell>
          <cell r="E728" t="str">
            <v>CALLE 28 DE JUNIO S/N Y GARCIA MORENO ENTRADA LLANO GRANDE</v>
          </cell>
          <cell r="H728" t="str">
            <v>170208</v>
          </cell>
          <cell r="I728" t="str">
            <v>QUITO</v>
          </cell>
          <cell r="J728" t="str">
            <v>PICHINCHA</v>
          </cell>
          <cell r="K728" t="str">
            <v>ZAMBRANO VILLAVICENCIO KAREN JAZMIN_ASOCIACION DE SERVICIOS LIMPIEZA KRISTAL KLEAR ASOLIMKRISTAL</v>
          </cell>
          <cell r="L728" t="str">
            <v>RETIRO EN AGENCIA MANTA CENTRO DE DISTRIBUCION</v>
          </cell>
          <cell r="O728" t="str">
            <v>MANTA</v>
          </cell>
          <cell r="P728" t="str">
            <v>MANTA</v>
          </cell>
          <cell r="Q728" t="str">
            <v>MANABI</v>
          </cell>
          <cell r="R728" t="str">
            <v>2483373</v>
          </cell>
          <cell r="W728" t="str">
            <v>1391853645001</v>
          </cell>
          <cell r="X728" t="str">
            <v>0963555167</v>
          </cell>
          <cell r="AA728">
            <v>44938</v>
          </cell>
          <cell r="AD728">
            <v>1</v>
          </cell>
          <cell r="AE728">
            <v>1</v>
          </cell>
          <cell r="AI728" t="str">
            <v>DESPACHO</v>
          </cell>
          <cell r="AJ728" t="str">
            <v>NORMAL</v>
          </cell>
          <cell r="AL728" t="str">
            <v>NO</v>
          </cell>
          <cell r="AN728" t="str">
            <v>CC RENOVACION B2B NMTELEMARKETING (EXPRESS SOLO QUITO)</v>
          </cell>
          <cell r="AO728" t="str">
            <v>MULTICANAL B2B</v>
          </cell>
          <cell r="AP728">
            <v>44938</v>
          </cell>
          <cell r="AR728" t="str">
            <v>MDELIVERY_2483373</v>
          </cell>
          <cell r="AS728">
            <v>329336</v>
          </cell>
          <cell r="AT728" t="str">
            <v>D40</v>
          </cell>
          <cell r="AU728" t="str">
            <v>BTB</v>
          </cell>
          <cell r="AV728">
            <v>3</v>
          </cell>
          <cell r="AX728" t="str">
            <v>ENTREGADO</v>
          </cell>
          <cell r="AY728" t="str">
            <v>LTE IPHONE 13 PRO 256GB NEGRO: 3 und - sn. 350302398103552,350302398695854,350302398020608</v>
          </cell>
          <cell r="AZ728" t="str">
            <v>TERMINAL</v>
          </cell>
          <cell r="BA728" t="str">
            <v>Entrega con contingente (dos documentos de identidad)</v>
          </cell>
        </row>
        <row r="729">
          <cell r="A729" t="str">
            <v>2483376</v>
          </cell>
          <cell r="B729" t="str">
            <v>MDELIVERY</v>
          </cell>
          <cell r="C729">
            <v>44938</v>
          </cell>
          <cell r="D729" t="str">
            <v>FLEXNET ECUADOR - MDELIVERY</v>
          </cell>
          <cell r="E729" t="str">
            <v>CALLE 28 DE JUNIO S/N Y GARCIA MORENO ENTRADA LLANO GRANDE</v>
          </cell>
          <cell r="H729" t="str">
            <v>170208</v>
          </cell>
          <cell r="I729" t="str">
            <v>QUITO</v>
          </cell>
          <cell r="J729" t="str">
            <v>PICHINCHA</v>
          </cell>
          <cell r="K729" t="str">
            <v>CARLOS ISRAEL VILLACRES HERRERA O JAIME PINCAY_CARLOS ISRAEL VILLACRES HERRERA</v>
          </cell>
          <cell r="L729" t="str">
            <v>CIUDAD DE GUAYAQUIL CUARTEL DE BOMBEROS NUMERO 10 CALLE DOMINGO COMIN Y FRANCISCO SEGURA</v>
          </cell>
          <cell r="O729" t="str">
            <v>GUAYAQUIL</v>
          </cell>
          <cell r="P729" t="str">
            <v>GUAYAQUIL</v>
          </cell>
          <cell r="Q729" t="str">
            <v>GUAYAS</v>
          </cell>
          <cell r="R729" t="str">
            <v>2483376</v>
          </cell>
          <cell r="W729" t="str">
            <v>0925120024001</v>
          </cell>
          <cell r="X729" t="str">
            <v>0997890142</v>
          </cell>
          <cell r="AA729">
            <v>44938</v>
          </cell>
          <cell r="AD729">
            <v>1</v>
          </cell>
          <cell r="AE729">
            <v>1</v>
          </cell>
          <cell r="AI729" t="str">
            <v>DESPACHO</v>
          </cell>
          <cell r="AJ729" t="str">
            <v>NORMAL</v>
          </cell>
          <cell r="AL729" t="str">
            <v>NO</v>
          </cell>
          <cell r="AN729" t="str">
            <v>CC RENOVACION B2B NMTELEMARKETING (EXPRESS SOLO QUITO)</v>
          </cell>
          <cell r="AO729" t="str">
            <v>MULTICANAL B2B</v>
          </cell>
          <cell r="AP729">
            <v>44938</v>
          </cell>
          <cell r="AR729" t="str">
            <v>MDELIVERY_2483376</v>
          </cell>
          <cell r="AS729">
            <v>329334</v>
          </cell>
          <cell r="AT729" t="str">
            <v>D40</v>
          </cell>
          <cell r="AU729" t="str">
            <v>BTB</v>
          </cell>
          <cell r="AV729">
            <v>1</v>
          </cell>
          <cell r="AX729" t="str">
            <v>ENTREGADO</v>
          </cell>
          <cell r="AY729" t="str">
            <v>LTE XIAOMI 11 LITE 5G NE NEGRO: 1 und - sn. 863090064319848</v>
          </cell>
          <cell r="AZ729" t="str">
            <v>TERMINAL</v>
          </cell>
          <cell r="BA729" t="str">
            <v>Entrega con contingente (dos documentos de identidad)</v>
          </cell>
        </row>
        <row r="730">
          <cell r="A730" t="str">
            <v>2483377</v>
          </cell>
          <cell r="B730" t="str">
            <v>MDELIVERY</v>
          </cell>
          <cell r="C730">
            <v>44938</v>
          </cell>
          <cell r="D730" t="str">
            <v>FLEXNET ECUADOR - MDELIVERY</v>
          </cell>
          <cell r="E730" t="str">
            <v>CALLE 28 DE JUNIO S/N Y GARCIA MORENO ENTRADA LLANO GRANDE</v>
          </cell>
          <cell r="H730" t="str">
            <v>170208</v>
          </cell>
          <cell r="I730" t="str">
            <v>QUITO</v>
          </cell>
          <cell r="J730" t="str">
            <v>PICHINCHA</v>
          </cell>
          <cell r="K730" t="str">
            <v>GENISIS DENIS PIHUAVE VILLAMAR_GENISIS DENIS PIHUAVE VILLAMAR</v>
          </cell>
          <cell r="L730" t="str">
            <v>GUAYAS GUAYAQUIL ISLA TRINITARIA COOP LUCHAR Y VENCER MZ 2 SL 15 A 1 CUADRA DEL CENTRO DE SALUD UNIMEDI INGRESAR POR TIENDA DE MATERIALES DISTRIBUIDORES DEL ECUADOR</v>
          </cell>
          <cell r="O730" t="str">
            <v>GUAYAQUIL</v>
          </cell>
          <cell r="P730" t="str">
            <v>GUAYAQUIL</v>
          </cell>
          <cell r="Q730" t="str">
            <v>GUAYAS</v>
          </cell>
          <cell r="R730" t="str">
            <v>2483377</v>
          </cell>
          <cell r="W730" t="str">
            <v>0956563944001</v>
          </cell>
          <cell r="X730" t="str">
            <v>0960286556</v>
          </cell>
          <cell r="AA730">
            <v>44938</v>
          </cell>
          <cell r="AD730">
            <v>1</v>
          </cell>
          <cell r="AE730">
            <v>1</v>
          </cell>
          <cell r="AI730" t="str">
            <v>DESPACHO</v>
          </cell>
          <cell r="AJ730" t="str">
            <v>NORMAL</v>
          </cell>
          <cell r="AL730" t="str">
            <v>NO</v>
          </cell>
          <cell r="AN730" t="str">
            <v>CC RENOVACION B2B NMTELEMARKETING (EXPRESS SOLO QUITO)</v>
          </cell>
          <cell r="AO730" t="str">
            <v>MULTICANAL B2B</v>
          </cell>
          <cell r="AP730">
            <v>44938</v>
          </cell>
          <cell r="AR730" t="str">
            <v>MDELIVERY_2483377</v>
          </cell>
          <cell r="AS730">
            <v>329338</v>
          </cell>
          <cell r="AT730" t="str">
            <v>D40</v>
          </cell>
          <cell r="AU730" t="str">
            <v>BTB</v>
          </cell>
          <cell r="AV730">
            <v>1</v>
          </cell>
          <cell r="AX730" t="str">
            <v>EN_TRANSITO</v>
          </cell>
          <cell r="AY730" t="str">
            <v>LTE XIAOMI REDMI NOTE 11 AZUL: 1 und - sn. 869113065783905</v>
          </cell>
          <cell r="AZ730" t="str">
            <v>TERMINAL</v>
          </cell>
          <cell r="BA730" t="str">
            <v>Entrega con contingente (dos documentos de identidad)</v>
          </cell>
        </row>
        <row r="731">
          <cell r="A731" t="str">
            <v>2483378</v>
          </cell>
          <cell r="B731" t="str">
            <v>MDELIVERY</v>
          </cell>
          <cell r="C731">
            <v>44938</v>
          </cell>
          <cell r="D731" t="str">
            <v>FLEXNET ECUADOR - MDELIVERY</v>
          </cell>
          <cell r="E731" t="str">
            <v>CALLE 28 DE JUNIO S/N Y GARCIA MORENO ENTRADA LLANO GRANDE</v>
          </cell>
          <cell r="H731" t="str">
            <v>170208</v>
          </cell>
          <cell r="I731" t="str">
            <v>QUITO</v>
          </cell>
          <cell r="J731" t="str">
            <v>PICHINCHA</v>
          </cell>
          <cell r="K731" t="str">
            <v>ULLOA VILLALVA LUIS SEBASTIAN O LUCIA SARMIENTO _ BEU MADISON AGENCIA CIA LTDA</v>
          </cell>
          <cell r="L731" t="str">
            <v>PICHINCHA QUITO MARISCAL SUCRE JUAN LEON MERA 605 Y VICENTE RAMON ROCA EDIF STEFANY OFICINA 701 PISO 7</v>
          </cell>
          <cell r="O731" t="str">
            <v>QUITO</v>
          </cell>
          <cell r="P731" t="str">
            <v>QUITO</v>
          </cell>
          <cell r="Q731" t="str">
            <v>PICHINCHA</v>
          </cell>
          <cell r="R731" t="str">
            <v>2483378</v>
          </cell>
          <cell r="W731" t="str">
            <v>1793014348001</v>
          </cell>
          <cell r="X731" t="str">
            <v>0994702974</v>
          </cell>
          <cell r="AA731">
            <v>44938</v>
          </cell>
          <cell r="AD731">
            <v>1</v>
          </cell>
          <cell r="AE731">
            <v>1</v>
          </cell>
          <cell r="AI731" t="str">
            <v>DESPACHO</v>
          </cell>
          <cell r="AJ731" t="str">
            <v>EXPRESS</v>
          </cell>
          <cell r="AL731" t="str">
            <v>NO</v>
          </cell>
          <cell r="AN731" t="str">
            <v>CC RENOVACION B2B NMTELEMARKETING (EXPRESS SOLO QUITO)</v>
          </cell>
          <cell r="AO731" t="str">
            <v>MULTICANAL B2B</v>
          </cell>
          <cell r="AP731">
            <v>44938</v>
          </cell>
          <cell r="AR731" t="str">
            <v>MDELIVERY_2483378</v>
          </cell>
          <cell r="AS731">
            <v>329303</v>
          </cell>
          <cell r="AT731" t="str">
            <v>D40</v>
          </cell>
          <cell r="AU731" t="str">
            <v>BTB</v>
          </cell>
          <cell r="AV731">
            <v>1</v>
          </cell>
          <cell r="AX731" t="str">
            <v>ENTREGADO</v>
          </cell>
          <cell r="AY731" t="str">
            <v>LTE IPHONE 13 PRO 256GB NEGRO: 1 und - sn. 350302398644050</v>
          </cell>
          <cell r="AZ731" t="str">
            <v>TERMINAL</v>
          </cell>
          <cell r="BA731" t="str">
            <v>Entrega con contingente (dos documentos de identidad)</v>
          </cell>
        </row>
        <row r="732">
          <cell r="A732" t="str">
            <v>2483379</v>
          </cell>
          <cell r="B732" t="str">
            <v>MDELIVERY</v>
          </cell>
          <cell r="C732">
            <v>44938</v>
          </cell>
          <cell r="D732" t="str">
            <v>FLEXNET ECUADOR - MDELIVERY</v>
          </cell>
          <cell r="E732" t="str">
            <v>CALLE 28 DE JUNIO S/N Y GARCIA MORENO ENTRADA LLANO GRANDE</v>
          </cell>
          <cell r="H732" t="str">
            <v>170208</v>
          </cell>
          <cell r="I732" t="str">
            <v>QUITO</v>
          </cell>
          <cell r="J732" t="str">
            <v>PICHINCHA</v>
          </cell>
          <cell r="K732" t="str">
            <v>JORGE LUIS GUERRERO MEZA_JORGE LUIS GUERRERO MEZA</v>
          </cell>
          <cell r="L732" t="str">
            <v>RETIRO EN OFICINA DE TRAMACO BABAHOYO</v>
          </cell>
          <cell r="O732" t="str">
            <v>BABAHOYO</v>
          </cell>
          <cell r="P732" t="str">
            <v>BABAHOYO</v>
          </cell>
          <cell r="Q732" t="str">
            <v>LOS RIOS</v>
          </cell>
          <cell r="R732" t="str">
            <v>2483379</v>
          </cell>
          <cell r="W732" t="str">
            <v>0923835086001</v>
          </cell>
          <cell r="X732" t="str">
            <v>0989234741</v>
          </cell>
          <cell r="AA732">
            <v>44938</v>
          </cell>
          <cell r="AD732">
            <v>1</v>
          </cell>
          <cell r="AE732">
            <v>1</v>
          </cell>
          <cell r="AI732" t="str">
            <v>DESPACHO</v>
          </cell>
          <cell r="AJ732" t="str">
            <v>NORMAL</v>
          </cell>
          <cell r="AL732" t="str">
            <v>NO</v>
          </cell>
          <cell r="AN732" t="str">
            <v>CC RENOVACION B2B NMTELEMARKETING (EXPRESS SOLO QUITO)</v>
          </cell>
          <cell r="AO732" t="str">
            <v>MULTICANAL B2B</v>
          </cell>
          <cell r="AP732">
            <v>44938</v>
          </cell>
          <cell r="AR732" t="str">
            <v>MDELIVERY_2483379</v>
          </cell>
          <cell r="AS732">
            <v>329339</v>
          </cell>
          <cell r="AT732" t="str">
            <v>D40</v>
          </cell>
          <cell r="AU732" t="str">
            <v>BTB</v>
          </cell>
          <cell r="AV732">
            <v>1</v>
          </cell>
          <cell r="AX732" t="str">
            <v>ENTREGADO</v>
          </cell>
          <cell r="AY732" t="str">
            <v>LTE XIAOMI REDMI NOTE 11 AZUL: 1 und - sn. 864048069965725</v>
          </cell>
          <cell r="AZ732" t="str">
            <v>TERMINAL</v>
          </cell>
          <cell r="BA732" t="str">
            <v>Entrega con contingente (dos documentos de identidad)</v>
          </cell>
        </row>
        <row r="733">
          <cell r="A733" t="str">
            <v>2483380</v>
          </cell>
          <cell r="B733" t="str">
            <v>MDELIVERY</v>
          </cell>
          <cell r="C733">
            <v>44938</v>
          </cell>
          <cell r="D733" t="str">
            <v>FLEXNET ECUADOR - MDELIVERY</v>
          </cell>
          <cell r="E733" t="str">
            <v>CALLE 28 DE JUNIO S/N Y GARCIA MORENO ENTRADA LLANO GRANDE</v>
          </cell>
          <cell r="H733" t="str">
            <v>170208</v>
          </cell>
          <cell r="I733" t="str">
            <v>QUITO</v>
          </cell>
          <cell r="J733" t="str">
            <v>PICHINCHA</v>
          </cell>
          <cell r="K733" t="str">
            <v>LUIS ALFONSO NEIRA BARBOSA_LUIS ALFONSO NEIRA BARBOSA</v>
          </cell>
          <cell r="L733" t="str">
            <v>PARROQUIA TUMBACO SECTOR EL ARENAL CALLE TOLA GRANDE CASA 47</v>
          </cell>
          <cell r="O733" t="str">
            <v>QUITO</v>
          </cell>
          <cell r="P733" t="str">
            <v>QUITO</v>
          </cell>
          <cell r="Q733" t="str">
            <v>PICHINCHA</v>
          </cell>
          <cell r="R733" t="str">
            <v>2483380</v>
          </cell>
          <cell r="W733" t="str">
            <v>1758609125001</v>
          </cell>
          <cell r="X733" t="str">
            <v>0962702850</v>
          </cell>
          <cell r="AA733">
            <v>44938</v>
          </cell>
          <cell r="AD733">
            <v>1</v>
          </cell>
          <cell r="AE733">
            <v>1</v>
          </cell>
          <cell r="AI733" t="str">
            <v>DESPACHO</v>
          </cell>
          <cell r="AJ733" t="str">
            <v>NORMAL</v>
          </cell>
          <cell r="AL733" t="str">
            <v>NO</v>
          </cell>
          <cell r="AN733" t="str">
            <v>CC RENOVACION B2B NMTELEMARKETING (EXPRESS SOLO QUITO)</v>
          </cell>
          <cell r="AO733" t="str">
            <v>MULTICANAL B2B</v>
          </cell>
          <cell r="AP733">
            <v>44938</v>
          </cell>
          <cell r="AR733" t="str">
            <v>MDELIVERY_2483380</v>
          </cell>
          <cell r="AS733">
            <v>329342</v>
          </cell>
          <cell r="AT733" t="str">
            <v>D40</v>
          </cell>
          <cell r="AU733" t="str">
            <v>BTB</v>
          </cell>
          <cell r="AV733">
            <v>1</v>
          </cell>
          <cell r="AX733" t="str">
            <v>ENTREGADO</v>
          </cell>
          <cell r="AY733" t="str">
            <v>LTE HONOR X8 AZUL: 1 und - sn. 864331069312365</v>
          </cell>
          <cell r="AZ733" t="str">
            <v>TERMINAL</v>
          </cell>
          <cell r="BA733" t="str">
            <v>Entrega con contingente (dos documentos de identidad)</v>
          </cell>
        </row>
        <row r="734">
          <cell r="A734" t="str">
            <v>2483381</v>
          </cell>
          <cell r="B734" t="str">
            <v>MDELIVERY</v>
          </cell>
          <cell r="C734">
            <v>44938</v>
          </cell>
          <cell r="D734" t="str">
            <v>FLEXNET ECUADOR - MDELIVERY</v>
          </cell>
          <cell r="E734" t="str">
            <v>CALLE 28 DE JUNIO S/N Y GARCIA MORENO ENTRADA LLANO GRANDE</v>
          </cell>
          <cell r="H734" t="str">
            <v>170208</v>
          </cell>
          <cell r="I734" t="str">
            <v>QUITO</v>
          </cell>
          <cell r="J734" t="str">
            <v>PICHINCHA</v>
          </cell>
          <cell r="K734" t="str">
            <v>ANTONIO ADOLFO DEL PEZO FLORES_ANTONIO ADOLFO DEL PEZO FLORES</v>
          </cell>
          <cell r="L734" t="str">
            <v>CALLE ALVARO NOBOA Y 27 DE MARZO ATRAS DE LA IGLESIA RAYMUNDO 2 A 1 KILOMETRO DE EL RINCON DE BAJANA</v>
          </cell>
          <cell r="O734" t="str">
            <v>LIBERTAD</v>
          </cell>
          <cell r="P734" t="str">
            <v>LIBERTAD</v>
          </cell>
          <cell r="Q734" t="str">
            <v>SANTA ELENA</v>
          </cell>
          <cell r="R734" t="str">
            <v>2483381</v>
          </cell>
          <cell r="W734" t="str">
            <v>2450154931001</v>
          </cell>
          <cell r="X734" t="str">
            <v>0939711653/0986160163</v>
          </cell>
          <cell r="AA734">
            <v>44938</v>
          </cell>
          <cell r="AD734">
            <v>1</v>
          </cell>
          <cell r="AE734">
            <v>1</v>
          </cell>
          <cell r="AI734" t="str">
            <v>DESPACHO</v>
          </cell>
          <cell r="AJ734" t="str">
            <v>NORMAL</v>
          </cell>
          <cell r="AL734" t="str">
            <v>NO</v>
          </cell>
          <cell r="AN734" t="str">
            <v>CC RENOVACION B2B NMTELEMARKETING (EXPRESS SOLO QUITO)</v>
          </cell>
          <cell r="AO734" t="str">
            <v>MULTICANAL B2B</v>
          </cell>
          <cell r="AP734">
            <v>44938</v>
          </cell>
          <cell r="AR734" t="str">
            <v>MDELIVERY_2483381</v>
          </cell>
          <cell r="AS734">
            <v>329341</v>
          </cell>
          <cell r="AT734" t="str">
            <v>D40</v>
          </cell>
          <cell r="AU734" t="str">
            <v>BTB</v>
          </cell>
          <cell r="AV734">
            <v>1</v>
          </cell>
          <cell r="AX734" t="str">
            <v>ENTREGADO</v>
          </cell>
          <cell r="AY734" t="str">
            <v>LTE HONOR X8 SILVER: 1 und - sn. 866184060681322</v>
          </cell>
          <cell r="AZ734" t="str">
            <v>TERMINAL</v>
          </cell>
          <cell r="BA734" t="str">
            <v>Entrega con contingente (dos documentos de identidad)</v>
          </cell>
        </row>
        <row r="735">
          <cell r="A735" t="str">
            <v>2483382</v>
          </cell>
          <cell r="B735" t="str">
            <v>MDELIVERY</v>
          </cell>
          <cell r="C735">
            <v>44938</v>
          </cell>
          <cell r="D735" t="str">
            <v>FLEXNET ECUADOR - MDELIVERY</v>
          </cell>
          <cell r="E735" t="str">
            <v>CALLE 28 DE JUNIO S/N Y GARCIA MORENO ENTRADA LLANO GRANDE</v>
          </cell>
          <cell r="H735" t="str">
            <v>170208</v>
          </cell>
          <cell r="I735" t="str">
            <v>QUITO</v>
          </cell>
          <cell r="J735" t="str">
            <v>PICHINCHA</v>
          </cell>
          <cell r="K735" t="str">
            <v>SANTIAGO MACHADO_ASOCIACION DE SERVIDORES PUBLICOS DE LA EMPRESA EL</v>
          </cell>
          <cell r="L735" t="str">
            <v>AZUAY CUENCA MAX UHLE SN Y PUMAPUNGO EMPRESA ELECTRICA CENTRO SUR CUENCA AZUAY</v>
          </cell>
          <cell r="O735" t="str">
            <v>CUENCA</v>
          </cell>
          <cell r="P735" t="str">
            <v>CUENCA</v>
          </cell>
          <cell r="Q735" t="str">
            <v>AZUAY</v>
          </cell>
          <cell r="R735" t="str">
            <v>2483382</v>
          </cell>
          <cell r="W735" t="str">
            <v>0190335054001</v>
          </cell>
          <cell r="X735" t="str">
            <v>992580128</v>
          </cell>
          <cell r="AA735">
            <v>44938</v>
          </cell>
          <cell r="AD735">
            <v>1</v>
          </cell>
          <cell r="AE735">
            <v>1</v>
          </cell>
          <cell r="AI735" t="str">
            <v>DESPACHO</v>
          </cell>
          <cell r="AJ735" t="str">
            <v>NORMAL</v>
          </cell>
          <cell r="AL735" t="str">
            <v>NO</v>
          </cell>
          <cell r="AN735" t="str">
            <v>ACTIVACIONES B2B PORTABILIDADES SOLO SIMCARD</v>
          </cell>
          <cell r="AO735" t="str">
            <v>GGCC / NEGOCIOS</v>
          </cell>
          <cell r="AP735">
            <v>44938</v>
          </cell>
          <cell r="AR735" t="str">
            <v>MDELIVERY_2483382</v>
          </cell>
          <cell r="AS735">
            <v>329343</v>
          </cell>
          <cell r="AT735" t="str">
            <v>D40</v>
          </cell>
          <cell r="AU735" t="str">
            <v>BTB</v>
          </cell>
          <cell r="AV735">
            <v>2</v>
          </cell>
          <cell r="AX735" t="str">
            <v>ENTREGADO</v>
          </cell>
          <cell r="AY735" t="str">
            <v>HALFSIM MOVISTAR: 2 und - sn. 8959300520560849799,8959300520560849757</v>
          </cell>
          <cell r="AZ735" t="str">
            <v>SIMCARD</v>
          </cell>
          <cell r="BA735" t="str">
            <v/>
          </cell>
        </row>
        <row r="736">
          <cell r="A736" t="str">
            <v>2483384</v>
          </cell>
          <cell r="B736" t="str">
            <v>MDELIVERY</v>
          </cell>
          <cell r="C736">
            <v>44938</v>
          </cell>
          <cell r="D736" t="str">
            <v>FLEXNET ECUADOR - MDELIVERY</v>
          </cell>
          <cell r="E736" t="str">
            <v>CALLE 28 DE JUNIO S/N Y GARCIA MORENO ENTRADA LLANO GRANDE</v>
          </cell>
          <cell r="H736" t="str">
            <v>170208</v>
          </cell>
          <cell r="I736" t="str">
            <v>QUITO</v>
          </cell>
          <cell r="J736" t="str">
            <v>PICHINCHA</v>
          </cell>
          <cell r="K736" t="str">
            <v>MERCY JANNETH MANZANO ORDONEZ_ MERCY JANNETH MANZANO ORDONEZ</v>
          </cell>
          <cell r="L736" t="str">
            <v>SOLANDA TURUMABMBA MORO OE2 84 CASA DE TRES PISOS COLOR BEISH FRENTE A LA IGLESIA SAN ANDRES KIM</v>
          </cell>
          <cell r="O736" t="str">
            <v>QUITO</v>
          </cell>
          <cell r="P736" t="str">
            <v>QUITO</v>
          </cell>
          <cell r="Q736" t="str">
            <v>PICHINCHA</v>
          </cell>
          <cell r="R736" t="str">
            <v>2483384</v>
          </cell>
          <cell r="W736" t="str">
            <v>1719715680001</v>
          </cell>
          <cell r="X736" t="str">
            <v>0958999214</v>
          </cell>
          <cell r="AA736">
            <v>44938</v>
          </cell>
          <cell r="AD736">
            <v>1</v>
          </cell>
          <cell r="AE736">
            <v>1</v>
          </cell>
          <cell r="AI736" t="str">
            <v>DESPACHO</v>
          </cell>
          <cell r="AJ736" t="str">
            <v>EXPRESS</v>
          </cell>
          <cell r="AL736" t="str">
            <v>NO</v>
          </cell>
          <cell r="AN736" t="str">
            <v>PEDIDO EXPRESS SOLO QUITO (INGRESAR ANTES DE LAS 11:00 AM)</v>
          </cell>
          <cell r="AO736" t="str">
            <v>DISTRIBUIDORES</v>
          </cell>
          <cell r="AP736">
            <v>44938</v>
          </cell>
          <cell r="AR736" t="str">
            <v>MDELIVERY_2483384</v>
          </cell>
          <cell r="AS736">
            <v>329311</v>
          </cell>
          <cell r="AT736" t="str">
            <v>D40</v>
          </cell>
          <cell r="AU736" t="str">
            <v>BTB</v>
          </cell>
          <cell r="AV736">
            <v>1</v>
          </cell>
          <cell r="AX736" t="str">
            <v>ENTREGADO</v>
          </cell>
          <cell r="AY736" t="str">
            <v>HALFSIM MOVISTAR: 1 und - sn. 8959300520560853072</v>
          </cell>
          <cell r="AZ736" t="str">
            <v>SIMCARD</v>
          </cell>
          <cell r="BA736" t="str">
            <v/>
          </cell>
        </row>
        <row r="737">
          <cell r="A737" t="str">
            <v>2483385</v>
          </cell>
          <cell r="B737" t="str">
            <v>MDELIVERY</v>
          </cell>
          <cell r="C737">
            <v>44938</v>
          </cell>
          <cell r="D737" t="str">
            <v>FLEXNET ECUADOR - MDELIVERY</v>
          </cell>
          <cell r="E737" t="str">
            <v>CALLE 28 DE JUNIO S/N Y GARCIA MORENO ENTRADA LLANO GRANDE</v>
          </cell>
          <cell r="H737" t="str">
            <v>170208</v>
          </cell>
          <cell r="I737" t="str">
            <v>QUITO</v>
          </cell>
          <cell r="J737" t="str">
            <v>PICHINCHA</v>
          </cell>
          <cell r="K737" t="str">
            <v>ALEXANDRA RAFAELA VALENZUELA GALLEGOS_ ALEXANDRA RAFAELA VALENZUELA GALLEGOS</v>
          </cell>
          <cell r="L737" t="str">
            <v>VOZANDES N42 74 Y MARIANO ECHEVERRIA</v>
          </cell>
          <cell r="O737" t="str">
            <v>QUITO</v>
          </cell>
          <cell r="P737" t="str">
            <v>QUITO</v>
          </cell>
          <cell r="Q737" t="str">
            <v>PICHINCHA</v>
          </cell>
          <cell r="R737" t="str">
            <v>2483385</v>
          </cell>
          <cell r="W737" t="str">
            <v>1724084312001</v>
          </cell>
          <cell r="X737" t="str">
            <v>0995508662</v>
          </cell>
          <cell r="AA737">
            <v>44938</v>
          </cell>
          <cell r="AD737">
            <v>1</v>
          </cell>
          <cell r="AE737">
            <v>1</v>
          </cell>
          <cell r="AI737" t="str">
            <v>DESPACHO</v>
          </cell>
          <cell r="AJ737" t="str">
            <v>EXPRESS</v>
          </cell>
          <cell r="AL737" t="str">
            <v>NO</v>
          </cell>
          <cell r="AN737" t="str">
            <v>PEDIDO EXPRESS SOLO QUITO (INGRESAR ANTES DE LAS 11:00 AM)</v>
          </cell>
          <cell r="AO737" t="str">
            <v>DISTRIBUIDORES</v>
          </cell>
          <cell r="AP737">
            <v>44938</v>
          </cell>
          <cell r="AR737" t="str">
            <v>MDELIVERY_2483385</v>
          </cell>
          <cell r="AS737">
            <v>329310</v>
          </cell>
          <cell r="AT737" t="str">
            <v>D40</v>
          </cell>
          <cell r="AU737" t="str">
            <v>BTB</v>
          </cell>
          <cell r="AV737">
            <v>1</v>
          </cell>
          <cell r="AX737" t="str">
            <v>ENTREGADO</v>
          </cell>
          <cell r="AY737" t="str">
            <v>HALFSIM MOVISTAR: 1 und - sn. 8959300520560843339</v>
          </cell>
          <cell r="AZ737" t="str">
            <v>SIMCARD</v>
          </cell>
          <cell r="BA737" t="str">
            <v/>
          </cell>
        </row>
        <row r="738">
          <cell r="A738" t="str">
            <v>2483386</v>
          </cell>
          <cell r="B738" t="str">
            <v>MDELIVERY</v>
          </cell>
          <cell r="C738">
            <v>44938</v>
          </cell>
          <cell r="D738" t="str">
            <v>FLEXNET ECUADOR - MDELIVERY</v>
          </cell>
          <cell r="E738" t="str">
            <v>CALLE 28 DE JUNIO S/N Y GARCIA MORENO ENTRADA LLANO GRANDE</v>
          </cell>
          <cell r="H738" t="str">
            <v>170208</v>
          </cell>
          <cell r="I738" t="str">
            <v>QUITO</v>
          </cell>
          <cell r="J738" t="str">
            <v>PICHINCHA</v>
          </cell>
          <cell r="K738" t="str">
            <v>NASLHY TUTILLO_VANTTIVE CIA LTDA</v>
          </cell>
          <cell r="L738" t="str">
            <v>AV DE LA REPUBLICA Y RUMIPAMBA ESQ EDIFICIO SIGNATURE</v>
          </cell>
          <cell r="O738" t="str">
            <v>QUITO</v>
          </cell>
          <cell r="P738" t="str">
            <v>QUITO</v>
          </cell>
          <cell r="Q738" t="str">
            <v>PICHINCHA</v>
          </cell>
          <cell r="R738" t="str">
            <v>2483386</v>
          </cell>
          <cell r="W738" t="str">
            <v>1791890973001</v>
          </cell>
          <cell r="X738" t="str">
            <v>0988520037</v>
          </cell>
          <cell r="AA738">
            <v>44938</v>
          </cell>
          <cell r="AD738">
            <v>1</v>
          </cell>
          <cell r="AE738">
            <v>1</v>
          </cell>
          <cell r="AI738" t="str">
            <v>DESPACHO</v>
          </cell>
          <cell r="AJ738" t="str">
            <v>EXPRESS</v>
          </cell>
          <cell r="AL738" t="str">
            <v>NO</v>
          </cell>
          <cell r="AN738" t="str">
            <v>POSVENTA GGCC Y NEGOCIOS (EXPRESS SOLO QUITO)</v>
          </cell>
          <cell r="AO738" t="str">
            <v>GGCC / NEGOCIOS</v>
          </cell>
          <cell r="AP738">
            <v>44938</v>
          </cell>
          <cell r="AR738" t="str">
            <v>MDELIVERY_2483386</v>
          </cell>
          <cell r="AS738">
            <v>329313</v>
          </cell>
          <cell r="AT738" t="str">
            <v>D40</v>
          </cell>
          <cell r="AU738" t="str">
            <v>BTB</v>
          </cell>
          <cell r="AV738">
            <v>1</v>
          </cell>
          <cell r="AX738" t="str">
            <v>ENTREGADO</v>
          </cell>
          <cell r="AY738" t="str">
            <v>HALFSIM MOVISTAR: 1 und - sn. 8959300520560849773</v>
          </cell>
          <cell r="AZ738" t="str">
            <v>SIMCARD</v>
          </cell>
          <cell r="BA738" t="str">
            <v/>
          </cell>
        </row>
        <row r="739">
          <cell r="A739" t="str">
            <v>2483387</v>
          </cell>
          <cell r="B739" t="str">
            <v>MDELIVERY</v>
          </cell>
          <cell r="C739">
            <v>44938</v>
          </cell>
          <cell r="D739" t="str">
            <v>FLEXNET ECUADOR - MDELIVERY</v>
          </cell>
          <cell r="E739" t="str">
            <v>CALLE 28 DE JUNIO S/N Y GARCIA MORENO ENTRADA LLANO GRANDE</v>
          </cell>
          <cell r="H739" t="str">
            <v>170208</v>
          </cell>
          <cell r="I739" t="str">
            <v>QUITO</v>
          </cell>
          <cell r="J739" t="str">
            <v>PICHINCHA</v>
          </cell>
          <cell r="K739" t="str">
            <v>MARJORIE DEL CARMEN JONES CAMINO_MARJORIE DEL CARMEN JONES CAMINO</v>
          </cell>
          <cell r="L739" t="str">
            <v>PQA TARQUI ALBORADA 7MA ETAPA MZ 714 VILLA 7 REF ENTRANDO POR LA CLL MARIA EGAS A 2 CUADRAS DE AFAMEDI 1 VILLA COLOR VERDE</v>
          </cell>
          <cell r="O739" t="str">
            <v>GUAYAQUIL</v>
          </cell>
          <cell r="P739" t="str">
            <v>GUAYAQUIL</v>
          </cell>
          <cell r="Q739" t="str">
            <v>GUAYAS</v>
          </cell>
          <cell r="R739" t="str">
            <v>2483387</v>
          </cell>
          <cell r="W739" t="str">
            <v>0906673769001</v>
          </cell>
          <cell r="X739" t="str">
            <v>0994919128</v>
          </cell>
          <cell r="AA739">
            <v>44938</v>
          </cell>
          <cell r="AD739">
            <v>1</v>
          </cell>
          <cell r="AE739">
            <v>1</v>
          </cell>
          <cell r="AI739" t="str">
            <v>DESPACHO</v>
          </cell>
          <cell r="AJ739" t="str">
            <v>NORMAL</v>
          </cell>
          <cell r="AL739" t="str">
            <v>NO</v>
          </cell>
          <cell r="AN739" t="str">
            <v>DAS CARGO A LA CUENTA (DELIVERY)</v>
          </cell>
          <cell r="AO739" t="str">
            <v>DISTRIBUIDORES</v>
          </cell>
          <cell r="AP739">
            <v>44938</v>
          </cell>
          <cell r="AR739" t="str">
            <v>MDELIVERY_2483387</v>
          </cell>
          <cell r="AS739">
            <v>329332</v>
          </cell>
          <cell r="AT739" t="str">
            <v>D40</v>
          </cell>
          <cell r="AU739" t="str">
            <v>BTB</v>
          </cell>
          <cell r="AV739">
            <v>1</v>
          </cell>
          <cell r="AX739" t="str">
            <v>ENTREGADO</v>
          </cell>
          <cell r="AY739" t="str">
            <v>HALFSIM MOVISTAR: 1 und - sn. 8959300520560849807</v>
          </cell>
          <cell r="AZ739" t="str">
            <v>SIMCARD</v>
          </cell>
          <cell r="BA739" t="str">
            <v>EMPRESAS TITULAR AUSENTE ENTREGA CON SELLO</v>
          </cell>
        </row>
        <row r="740">
          <cell r="A740" t="str">
            <v>2483388</v>
          </cell>
          <cell r="B740" t="str">
            <v>MDELIVERY</v>
          </cell>
          <cell r="C740">
            <v>44938</v>
          </cell>
          <cell r="D740" t="str">
            <v>FLEXNET ECUADOR - MDELIVERY</v>
          </cell>
          <cell r="E740" t="str">
            <v>CALLE 28 DE JUNIO S/N Y GARCIA MORENO ENTRADA LLANO GRANDE</v>
          </cell>
          <cell r="H740" t="str">
            <v>170208</v>
          </cell>
          <cell r="I740" t="str">
            <v>QUITO</v>
          </cell>
          <cell r="J740" t="str">
            <v>PICHINCHA</v>
          </cell>
          <cell r="K740" t="str">
            <v>SADY LYSBETH RAMIREZ MERO_BANCO GUAYAQUIL S A</v>
          </cell>
          <cell r="L740" t="str">
            <v>AV FRANCISCO DE ORELLANA GUAYAQUIL ENTREGAR EN OFICINA BG DE MALL DEL RIO</v>
          </cell>
          <cell r="O740" t="str">
            <v>GUAYAQUIL</v>
          </cell>
          <cell r="P740" t="str">
            <v>GUAYAQUIL</v>
          </cell>
          <cell r="Q740" t="str">
            <v>GUAYAS</v>
          </cell>
          <cell r="R740" t="str">
            <v>2483388</v>
          </cell>
          <cell r="W740" t="str">
            <v>0990049459001</v>
          </cell>
          <cell r="X740" t="str">
            <v>0992564159</v>
          </cell>
          <cell r="AA740">
            <v>44938</v>
          </cell>
          <cell r="AD740">
            <v>1</v>
          </cell>
          <cell r="AE740">
            <v>1</v>
          </cell>
          <cell r="AI740" t="str">
            <v>DESPACHO</v>
          </cell>
          <cell r="AJ740" t="str">
            <v>NORMAL</v>
          </cell>
          <cell r="AL740" t="str">
            <v>NO</v>
          </cell>
          <cell r="AN740" t="str">
            <v>POSVENTA GGCC Y NEGOCIOS</v>
          </cell>
          <cell r="AO740" t="str">
            <v>GGCC / NEGOCIOS</v>
          </cell>
          <cell r="AP740">
            <v>44938</v>
          </cell>
          <cell r="AR740" t="str">
            <v>MDELIVERY_2483388</v>
          </cell>
          <cell r="AS740">
            <v>329340</v>
          </cell>
          <cell r="AT740" t="str">
            <v>D40</v>
          </cell>
          <cell r="AU740" t="str">
            <v>BTB</v>
          </cell>
          <cell r="AV740">
            <v>1</v>
          </cell>
          <cell r="AX740" t="str">
            <v>EN_TRANSITO</v>
          </cell>
          <cell r="AY740" t="str">
            <v>LTE SAMSUNG A53 5G NEGRO: 1 und - sn. 353842198140913</v>
          </cell>
          <cell r="AZ740" t="str">
            <v>TERMINAL</v>
          </cell>
          <cell r="BA740" t="str">
            <v/>
          </cell>
        </row>
        <row r="741">
          <cell r="A741" t="str">
            <v>2483389</v>
          </cell>
          <cell r="B741" t="str">
            <v>MDELIVERY</v>
          </cell>
          <cell r="C741">
            <v>44938</v>
          </cell>
          <cell r="D741" t="str">
            <v>FLEXNET ECUADOR - MDELIVERY</v>
          </cell>
          <cell r="E741" t="str">
            <v>CALLE 28 DE JUNIO S/N Y GARCIA MORENO ENTRADA LLANO GRANDE</v>
          </cell>
          <cell r="H741" t="str">
            <v>170208</v>
          </cell>
          <cell r="I741" t="str">
            <v>QUITO</v>
          </cell>
          <cell r="J741" t="str">
            <v>PICHINCHA</v>
          </cell>
          <cell r="K741" t="str">
            <v>ROBERTO VILLAVICENCIO DIEGO ESTRELLA GUARDIAS_ZURICH SEGUROS ECUADOR S A</v>
          </cell>
          <cell r="L741" t="str">
            <v>AV ELOY ALFARO N34 194 Y CATALINA ALDAZ CORPORATIVO 194 PISO 4</v>
          </cell>
          <cell r="O741" t="str">
            <v>QUITO</v>
          </cell>
          <cell r="P741" t="str">
            <v>QUITO</v>
          </cell>
          <cell r="Q741" t="str">
            <v>PICHINCHA</v>
          </cell>
          <cell r="R741" t="str">
            <v>2483389</v>
          </cell>
          <cell r="W741" t="str">
            <v>1791240014001</v>
          </cell>
          <cell r="X741" t="str">
            <v>0984516530</v>
          </cell>
          <cell r="AA741">
            <v>44938</v>
          </cell>
          <cell r="AD741">
            <v>1</v>
          </cell>
          <cell r="AE741">
            <v>1</v>
          </cell>
          <cell r="AI741" t="str">
            <v>DESPACHO</v>
          </cell>
          <cell r="AJ741" t="str">
            <v>EXPRESS</v>
          </cell>
          <cell r="AL741" t="str">
            <v>NO</v>
          </cell>
          <cell r="AN741" t="str">
            <v>POSVENTA GGCC Y NEGOCIOS (EXPRESS SOLO QUITO)</v>
          </cell>
          <cell r="AO741" t="str">
            <v>GGCC / NEGOCIOS</v>
          </cell>
          <cell r="AP741">
            <v>44938</v>
          </cell>
          <cell r="AR741" t="str">
            <v>MDELIVERY_2483389</v>
          </cell>
          <cell r="AS741">
            <v>329307</v>
          </cell>
          <cell r="AT741" t="str">
            <v>D40</v>
          </cell>
          <cell r="AU741" t="str">
            <v>BTB</v>
          </cell>
          <cell r="AV741">
            <v>2</v>
          </cell>
          <cell r="AX741" t="str">
            <v>ENTREGADO</v>
          </cell>
          <cell r="AY741" t="str">
            <v>LTE SAMSUNG A23 AZUL: 2 und - sn. 356795951140461,356795951156988</v>
          </cell>
          <cell r="AZ741" t="str">
            <v>TERMINAL</v>
          </cell>
          <cell r="BA741" t="str">
            <v/>
          </cell>
        </row>
        <row r="742">
          <cell r="A742" t="str">
            <v>2483391</v>
          </cell>
          <cell r="B742" t="str">
            <v>MDELIVERY</v>
          </cell>
          <cell r="C742">
            <v>44938</v>
          </cell>
          <cell r="D742" t="str">
            <v>FLEXNET ECUADOR - MDELIVERY</v>
          </cell>
          <cell r="E742" t="str">
            <v>CALLE 28 DE JUNIO S/N Y GARCIA MORENO ENTRADA LLANO GRANDE</v>
          </cell>
          <cell r="H742" t="str">
            <v>170208</v>
          </cell>
          <cell r="I742" t="str">
            <v>QUITO</v>
          </cell>
          <cell r="J742" t="str">
            <v>PICHINCHA</v>
          </cell>
          <cell r="K742" t="str">
            <v>PAOLA CASTRO_AGROVALENCIA C A</v>
          </cell>
          <cell r="L742" t="str">
            <v>EDIFICIO INVERNA CALLE LOS NARANJOS N44 15 Y AV DE LOS GRANADOS PRONACA</v>
          </cell>
          <cell r="O742" t="str">
            <v>QUITO</v>
          </cell>
          <cell r="P742" t="str">
            <v>QUITO</v>
          </cell>
          <cell r="Q742" t="str">
            <v>PICHINCHA</v>
          </cell>
          <cell r="R742" t="str">
            <v>2483391</v>
          </cell>
          <cell r="W742" t="str">
            <v>0992724528001</v>
          </cell>
          <cell r="X742" t="str">
            <v>0998914659</v>
          </cell>
          <cell r="AA742">
            <v>44938</v>
          </cell>
          <cell r="AD742">
            <v>1</v>
          </cell>
          <cell r="AE742">
            <v>1</v>
          </cell>
          <cell r="AI742" t="str">
            <v>DESPACHO</v>
          </cell>
          <cell r="AJ742" t="str">
            <v>EXPRESS</v>
          </cell>
          <cell r="AL742" t="str">
            <v>NO</v>
          </cell>
          <cell r="AN742" t="str">
            <v>POSVENTA GGCC Y NEGOCIOS (EXPRESS SOLO QUITO)</v>
          </cell>
          <cell r="AO742" t="str">
            <v>GGCC / NEGOCIOS</v>
          </cell>
          <cell r="AP742">
            <v>44938</v>
          </cell>
          <cell r="AR742" t="str">
            <v>MDELIVERY_2483391</v>
          </cell>
          <cell r="AS742">
            <v>329309</v>
          </cell>
          <cell r="AT742" t="str">
            <v>D40</v>
          </cell>
          <cell r="AU742" t="str">
            <v>BTB</v>
          </cell>
          <cell r="AV742">
            <v>2</v>
          </cell>
          <cell r="AX742" t="str">
            <v>ENTREGADO</v>
          </cell>
          <cell r="AY742" t="str">
            <v>LTE SAMSUNG A03 NEGRO: 1 und - sn. 351084958754201 / HALFSIM MOVISTAR: 1 und - sn. 8959300520560848064</v>
          </cell>
          <cell r="AZ742" t="str">
            <v>SIMCARD / TERMINAL</v>
          </cell>
          <cell r="BA742" t="str">
            <v/>
          </cell>
        </row>
        <row r="743">
          <cell r="A743" t="str">
            <v>2483392</v>
          </cell>
          <cell r="B743" t="str">
            <v>MDELIVERY</v>
          </cell>
          <cell r="C743">
            <v>44938</v>
          </cell>
          <cell r="D743" t="str">
            <v>FLEXNET ECUADOR - MDELIVERY</v>
          </cell>
          <cell r="E743" t="str">
            <v>CALLE 28 DE JUNIO S/N Y GARCIA MORENO ENTRADA LLANO GRANDE</v>
          </cell>
          <cell r="H743" t="str">
            <v>170208</v>
          </cell>
          <cell r="I743" t="str">
            <v>QUITO</v>
          </cell>
          <cell r="J743" t="str">
            <v>PICHINCHA</v>
          </cell>
          <cell r="K743" t="str">
            <v>ANGEL CALIXTO SALDARRIAGA SANTANA_ ANGEL CALIXTO SALDARRIAGA SANTANA</v>
          </cell>
          <cell r="L743" t="str">
            <v>LUIS CORDERO E4 372 Y AV AMAZONAS FRENTE AL HOTEL RIO AMAZONAS</v>
          </cell>
          <cell r="O743" t="str">
            <v>QUITO</v>
          </cell>
          <cell r="P743" t="str">
            <v>QUITO</v>
          </cell>
          <cell r="Q743" t="str">
            <v>PICHINCHA</v>
          </cell>
          <cell r="R743" t="str">
            <v>2483392</v>
          </cell>
          <cell r="W743" t="str">
            <v>1717215758001</v>
          </cell>
          <cell r="X743" t="str">
            <v>0983541774</v>
          </cell>
          <cell r="AA743">
            <v>44938</v>
          </cell>
          <cell r="AD743">
            <v>1</v>
          </cell>
          <cell r="AE743">
            <v>1</v>
          </cell>
          <cell r="AI743" t="str">
            <v>DESPACHO</v>
          </cell>
          <cell r="AJ743" t="str">
            <v>EXPRESS</v>
          </cell>
          <cell r="AL743" t="str">
            <v>NO</v>
          </cell>
          <cell r="AN743" t="str">
            <v>PEDIDO EXPRESS SOLO QUITO (INGRESAR ANTES DE LAS 11:00 AM)</v>
          </cell>
          <cell r="AO743" t="str">
            <v>DISTRIBUIDORES</v>
          </cell>
          <cell r="AP743">
            <v>44938</v>
          </cell>
          <cell r="AR743" t="str">
            <v>MDELIVERY_2483392</v>
          </cell>
          <cell r="AS743">
            <v>329308</v>
          </cell>
          <cell r="AT743" t="str">
            <v>D40</v>
          </cell>
          <cell r="AU743" t="str">
            <v>BTB</v>
          </cell>
          <cell r="AV743">
            <v>1</v>
          </cell>
          <cell r="AX743" t="str">
            <v>ENTREGADO</v>
          </cell>
          <cell r="AY743" t="str">
            <v>HALFSIM MOVISTAR: 1 und - sn. 8959300520560849955</v>
          </cell>
          <cell r="AZ743" t="str">
            <v>SIMCARD</v>
          </cell>
          <cell r="BA743" t="str">
            <v/>
          </cell>
        </row>
        <row r="744">
          <cell r="A744" t="str">
            <v>2483393</v>
          </cell>
          <cell r="B744" t="str">
            <v>MDELIVERY</v>
          </cell>
          <cell r="C744">
            <v>44938</v>
          </cell>
          <cell r="D744" t="str">
            <v>FLEXNET ECUADOR - MDELIVERY</v>
          </cell>
          <cell r="E744" t="str">
            <v>CALLE 28 DE JUNIO S/N Y GARCIA MORENO ENTRADA LLANO GRANDE</v>
          </cell>
          <cell r="H744" t="str">
            <v>170208</v>
          </cell>
          <cell r="I744" t="str">
            <v>QUITO</v>
          </cell>
          <cell r="J744" t="str">
            <v>PICHINCHA</v>
          </cell>
          <cell r="K744" t="str">
            <v>CRISTIAN UMATAMBO MORALES_JUAN MIGUEL QUITO CAJAMARCA</v>
          </cell>
          <cell r="L744" t="str">
            <v>AV CRISTOBAL COLON Y REINA VICTORIA 170517 EFC BANCO GUAYAQUIL</v>
          </cell>
          <cell r="O744" t="str">
            <v>QUITO</v>
          </cell>
          <cell r="P744" t="str">
            <v>QUITO</v>
          </cell>
          <cell r="Q744" t="str">
            <v>PICHINCHA</v>
          </cell>
          <cell r="R744" t="str">
            <v>2483393</v>
          </cell>
          <cell r="W744" t="str">
            <v>1756944276001</v>
          </cell>
          <cell r="X744" t="str">
            <v>0992861649</v>
          </cell>
          <cell r="AA744">
            <v>44938</v>
          </cell>
          <cell r="AD744">
            <v>1</v>
          </cell>
          <cell r="AE744">
            <v>1</v>
          </cell>
          <cell r="AI744" t="str">
            <v>DESPACHO</v>
          </cell>
          <cell r="AJ744" t="str">
            <v>NORMAL</v>
          </cell>
          <cell r="AL744" t="str">
            <v>NO</v>
          </cell>
          <cell r="AN744" t="str">
            <v>DAS CARGO A LA CUENTA (DELIVERY)</v>
          </cell>
          <cell r="AO744" t="str">
            <v>DISTRIBUIDORES</v>
          </cell>
          <cell r="AP744">
            <v>44938</v>
          </cell>
          <cell r="AR744" t="str">
            <v>MDELIVERY_2483393</v>
          </cell>
          <cell r="AS744">
            <v>329482</v>
          </cell>
          <cell r="AT744" t="str">
            <v>D40</v>
          </cell>
          <cell r="AU744" t="str">
            <v>BTB</v>
          </cell>
          <cell r="AV744">
            <v>2</v>
          </cell>
          <cell r="AX744" t="str">
            <v>ENTREGADO</v>
          </cell>
          <cell r="AY744" t="str">
            <v>HALFSIM MOVISTAR: 2 und - sn. 8959300520560849740,8959300520560849765</v>
          </cell>
          <cell r="AZ744" t="str">
            <v>SIMCARD</v>
          </cell>
          <cell r="BA744" t="str">
            <v>EMPRESAS TITULAR AUSENTE ENTREGA CON SELLO</v>
          </cell>
        </row>
        <row r="745">
          <cell r="A745" t="str">
            <v>2483395</v>
          </cell>
          <cell r="B745" t="str">
            <v>MDELIVERY</v>
          </cell>
          <cell r="C745">
            <v>44938</v>
          </cell>
          <cell r="D745" t="str">
            <v>FLEXNET ECUADOR - MDELIVERY</v>
          </cell>
          <cell r="E745" t="str">
            <v>CALLE 28 DE JUNIO S/N Y GARCIA MORENO ENTRADA LLANO GRANDE</v>
          </cell>
          <cell r="H745" t="str">
            <v>170208</v>
          </cell>
          <cell r="I745" t="str">
            <v>QUITO</v>
          </cell>
          <cell r="J745" t="str">
            <v>PICHINCHA</v>
          </cell>
          <cell r="K745" t="str">
            <v>IVAN DANILO ARTURO CASTRO CEDENO_IVAN DANILO ARTURO CASTRO CEDENO</v>
          </cell>
          <cell r="L745" t="str">
            <v>LA JOYA ETAPA ORO MZ 3 VILLA 24</v>
          </cell>
          <cell r="O745" t="str">
            <v>GUAYAQUIL</v>
          </cell>
          <cell r="P745" t="str">
            <v>GUAYAQUIL</v>
          </cell>
          <cell r="Q745" t="str">
            <v>GUAYAS</v>
          </cell>
          <cell r="R745" t="str">
            <v>2483395</v>
          </cell>
          <cell r="W745" t="str">
            <v>0904849585001</v>
          </cell>
          <cell r="X745" t="str">
            <v>0983800433</v>
          </cell>
          <cell r="AA745">
            <v>44938</v>
          </cell>
          <cell r="AD745">
            <v>1</v>
          </cell>
          <cell r="AE745">
            <v>1</v>
          </cell>
          <cell r="AI745" t="str">
            <v>DESPACHO</v>
          </cell>
          <cell r="AJ745" t="str">
            <v>NORMAL</v>
          </cell>
          <cell r="AL745" t="str">
            <v>NO</v>
          </cell>
          <cell r="AN745" t="str">
            <v>DAS CARGO A LA CUENTA (DELIVERY)</v>
          </cell>
          <cell r="AO745" t="str">
            <v>DISTRIBUIDORES</v>
          </cell>
          <cell r="AP745">
            <v>44938</v>
          </cell>
          <cell r="AR745" t="str">
            <v>MDELIVERY_2483395</v>
          </cell>
          <cell r="AS745">
            <v>329480</v>
          </cell>
          <cell r="AT745" t="str">
            <v>D40</v>
          </cell>
          <cell r="AU745" t="str">
            <v>BTB</v>
          </cell>
          <cell r="AV745">
            <v>1</v>
          </cell>
          <cell r="AX745" t="str">
            <v>ENTREGADO</v>
          </cell>
          <cell r="AY745" t="str">
            <v>ESIM MOVISTAR_ESIM EVOUCHERS CODE QR: 1 und - sn. 8959300120529814040</v>
          </cell>
          <cell r="AZ745" t="str">
            <v>SIMCARD</v>
          </cell>
          <cell r="BA745" t="str">
            <v>EMPRESAS TITULAR AUSENTE ENTREGA CON SELLO</v>
          </cell>
        </row>
        <row r="746">
          <cell r="A746" t="str">
            <v>2483396</v>
          </cell>
          <cell r="B746" t="str">
            <v>MDELIVERY</v>
          </cell>
          <cell r="C746">
            <v>44938</v>
          </cell>
          <cell r="D746" t="str">
            <v>FLEXNET ECUADOR - MDELIVERY</v>
          </cell>
          <cell r="E746" t="str">
            <v>CALLE 28 DE JUNIO S/N Y GARCIA MORENO ENTRADA LLANO GRANDE</v>
          </cell>
          <cell r="H746" t="str">
            <v>170208</v>
          </cell>
          <cell r="I746" t="str">
            <v>QUITO</v>
          </cell>
          <cell r="J746" t="str">
            <v>PICHINCHA</v>
          </cell>
          <cell r="K746" t="str">
            <v>JENNIFFER VILLACIS_ASOCIACION SOLIDARISTA PROFUTURO</v>
          </cell>
          <cell r="L746" t="str">
            <v>GUAYAS GUAYAQUIL AV JOSE RODRIGUEZ BONIN Y AV BARCELONA PLANTA SAN EDUARDO HOLCIM ECUADOR PLANTA BAJA</v>
          </cell>
          <cell r="O746" t="str">
            <v>GUAYAQUIL</v>
          </cell>
          <cell r="P746" t="str">
            <v>GUAYAQUIL</v>
          </cell>
          <cell r="Q746" t="str">
            <v>GUAYAS</v>
          </cell>
          <cell r="R746" t="str">
            <v>2483396</v>
          </cell>
          <cell r="W746" t="str">
            <v>0992424222001</v>
          </cell>
          <cell r="X746" t="str">
            <v>989547209</v>
          </cell>
          <cell r="AA746">
            <v>44938</v>
          </cell>
          <cell r="AD746">
            <v>1</v>
          </cell>
          <cell r="AE746">
            <v>1</v>
          </cell>
          <cell r="AI746" t="str">
            <v>DESPACHO</v>
          </cell>
          <cell r="AJ746" t="str">
            <v>NORMAL</v>
          </cell>
          <cell r="AL746" t="str">
            <v>NO</v>
          </cell>
          <cell r="AN746" t="str">
            <v>ACTIVACIONES INGRESOS GGCC &amp; NEGOCIOS DIRECTOS</v>
          </cell>
          <cell r="AO746" t="str">
            <v>GGCC / NEGOCIOS</v>
          </cell>
          <cell r="AP746">
            <v>44938</v>
          </cell>
          <cell r="AR746" t="str">
            <v>MDELIVERY_2483396</v>
          </cell>
          <cell r="AS746">
            <v>329459</v>
          </cell>
          <cell r="AT746" t="str">
            <v>D40</v>
          </cell>
          <cell r="AU746" t="str">
            <v>BTB</v>
          </cell>
          <cell r="AV746">
            <v>2</v>
          </cell>
          <cell r="AX746" t="str">
            <v>ENTREGADO</v>
          </cell>
          <cell r="AY746" t="str">
            <v>LTE SAMSUNG S21 FE VERDE: 1 und - sn. 352755852597684 / HALFSIM MOVISTAR: 1 und - sn. 8959300520560849971</v>
          </cell>
          <cell r="AZ746" t="str">
            <v>SIMCARD / TERMINAL</v>
          </cell>
          <cell r="BA746" t="str">
            <v/>
          </cell>
        </row>
        <row r="747">
          <cell r="A747" t="str">
            <v>2483397</v>
          </cell>
          <cell r="B747" t="str">
            <v>MDELIVERY</v>
          </cell>
          <cell r="C747">
            <v>44938</v>
          </cell>
          <cell r="D747" t="str">
            <v>FLEXNET ECUADOR - MDELIVERY</v>
          </cell>
          <cell r="E747" t="str">
            <v>CALLE 28 DE JUNIO S/N Y GARCIA MORENO ENTRADA LLANO GRANDE</v>
          </cell>
          <cell r="H747" t="str">
            <v>170208</v>
          </cell>
          <cell r="I747" t="str">
            <v>QUITO</v>
          </cell>
          <cell r="J747" t="str">
            <v>PICHINCHA</v>
          </cell>
          <cell r="K747" t="str">
            <v>CRISTINA CHICAIZA_ROCHE EC</v>
          </cell>
          <cell r="L747" t="str">
            <v>AV SIMON BOLIVAR S N Y VIA A NAYON COMPLEJO CORPORATIVO EKOPARK TORRE 5 LLAMAR POR WHATSAPP</v>
          </cell>
          <cell r="O747" t="str">
            <v>QUITO</v>
          </cell>
          <cell r="P747" t="str">
            <v>QUITO</v>
          </cell>
          <cell r="Q747" t="str">
            <v>PICHINCHA</v>
          </cell>
          <cell r="R747" t="str">
            <v>2483397</v>
          </cell>
          <cell r="W747" t="str">
            <v>1790475689001</v>
          </cell>
          <cell r="X747" t="str">
            <v>0987470818</v>
          </cell>
          <cell r="AA747">
            <v>44938</v>
          </cell>
          <cell r="AD747">
            <v>1</v>
          </cell>
          <cell r="AE747">
            <v>1</v>
          </cell>
          <cell r="AI747" t="str">
            <v>DESPACHO</v>
          </cell>
          <cell r="AJ747" t="str">
            <v>NORMAL</v>
          </cell>
          <cell r="AL747" t="str">
            <v>NO</v>
          </cell>
          <cell r="AN747" t="str">
            <v>POSVENTA GGCC Y NEGOCIOS</v>
          </cell>
          <cell r="AO747" t="str">
            <v>GGCC / NEGOCIOS</v>
          </cell>
          <cell r="AP747">
            <v>44938</v>
          </cell>
          <cell r="AR747" t="str">
            <v>MDELIVERY_2483397</v>
          </cell>
          <cell r="AS747">
            <v>329457</v>
          </cell>
          <cell r="AT747" t="str">
            <v>D40</v>
          </cell>
          <cell r="AU747" t="str">
            <v>BTB</v>
          </cell>
          <cell r="AV747">
            <v>2</v>
          </cell>
          <cell r="AX747" t="str">
            <v>ENTREGADO</v>
          </cell>
          <cell r="AY747" t="str">
            <v>LTE IPHONE SE 2022 64GB NEGRO: 1 und - sn. 353878137587038 / HALFSIM MOVISTAR: 1 und - sn. 8959300520560849906</v>
          </cell>
          <cell r="AZ747" t="str">
            <v>SIMCARD / TERMINAL</v>
          </cell>
          <cell r="BA747" t="str">
            <v/>
          </cell>
        </row>
        <row r="748">
          <cell r="A748" t="str">
            <v>2483398</v>
          </cell>
          <cell r="B748" t="str">
            <v>MDELIVERY</v>
          </cell>
          <cell r="C748">
            <v>44938</v>
          </cell>
          <cell r="D748" t="str">
            <v>FLEXNET ECUADOR - MDELIVERY</v>
          </cell>
          <cell r="E748" t="str">
            <v>CALLE 28 DE JUNIO S/N Y GARCIA MORENO ENTRADA LLANO GRANDE</v>
          </cell>
          <cell r="H748" t="str">
            <v>170208</v>
          </cell>
          <cell r="I748" t="str">
            <v>QUITO</v>
          </cell>
          <cell r="J748" t="str">
            <v>PICHINCHA</v>
          </cell>
          <cell r="K748" t="str">
            <v>CESAR SORIANO_SINDICATO PROVINCIALDE TRABAJADORES DE LA EMPRESA</v>
          </cell>
          <cell r="L748" t="str">
            <v>KM 7 5 VIA A LA COSTA INGRESE X DURAGS LA EMP TIENE ROTULOS DE TERMO ELECTRICA DJ</v>
          </cell>
          <cell r="O748" t="str">
            <v>GUAYAQUIL</v>
          </cell>
          <cell r="P748" t="str">
            <v>GUAYAQUIL</v>
          </cell>
          <cell r="Q748" t="str">
            <v>GUAYAS</v>
          </cell>
          <cell r="R748" t="str">
            <v>2483398</v>
          </cell>
          <cell r="W748" t="str">
            <v>0992633999001</v>
          </cell>
          <cell r="X748" t="str">
            <v>0987684648</v>
          </cell>
          <cell r="AA748">
            <v>44938</v>
          </cell>
          <cell r="AD748">
            <v>1</v>
          </cell>
          <cell r="AE748">
            <v>1</v>
          </cell>
          <cell r="AI748" t="str">
            <v>DESPACHO</v>
          </cell>
          <cell r="AJ748" t="str">
            <v>NORMAL</v>
          </cell>
          <cell r="AL748" t="str">
            <v>NO</v>
          </cell>
          <cell r="AN748" t="str">
            <v>POSVENTA GGCC Y NEGOCIOS</v>
          </cell>
          <cell r="AO748" t="str">
            <v>GGCC / NEGOCIOS</v>
          </cell>
          <cell r="AP748">
            <v>44938</v>
          </cell>
          <cell r="AR748" t="str">
            <v>MDELIVERY_2483398</v>
          </cell>
          <cell r="AS748">
            <v>329461</v>
          </cell>
          <cell r="AT748" t="str">
            <v>D40</v>
          </cell>
          <cell r="AU748" t="str">
            <v>BTB</v>
          </cell>
          <cell r="AV748">
            <v>1</v>
          </cell>
          <cell r="AX748" t="str">
            <v>ENTREGADO</v>
          </cell>
          <cell r="AY748" t="str">
            <v>LTE SAMSUNG Z FLIP 4 GRIS: 1 und - sn. 358975993405043</v>
          </cell>
          <cell r="AZ748" t="str">
            <v>TERMINAL</v>
          </cell>
          <cell r="BA748" t="str">
            <v/>
          </cell>
        </row>
        <row r="749">
          <cell r="A749" t="str">
            <v>2483399</v>
          </cell>
          <cell r="B749" t="str">
            <v>MDELIVERY</v>
          </cell>
          <cell r="C749">
            <v>44938</v>
          </cell>
          <cell r="D749" t="str">
            <v>FLEXNET ECUADOR - MDELIVERY</v>
          </cell>
          <cell r="E749" t="str">
            <v>CALLE 28 DE JUNIO S/N Y GARCIA MORENO ENTRADA LLANO GRANDE</v>
          </cell>
          <cell r="H749" t="str">
            <v>170208</v>
          </cell>
          <cell r="I749" t="str">
            <v>QUITO</v>
          </cell>
          <cell r="J749" t="str">
            <v>PICHINCHA</v>
          </cell>
          <cell r="K749" t="str">
            <v>ANA MARIA ROCHA C CLAUDIA AYALA_FARMAYALA PHARMACEUTICAL COMPANY S A FPC</v>
          </cell>
          <cell r="L749" t="str">
            <v>AV CARLOS JULIO AROSEMENA KM 2 5 JUNTO A TALLERES ASIA CAR GUAYAS GUAYAQUIL</v>
          </cell>
          <cell r="O749" t="str">
            <v>GUAYAQUIL</v>
          </cell>
          <cell r="P749" t="str">
            <v>GUAYAQUIL</v>
          </cell>
          <cell r="Q749" t="str">
            <v>GUAYAS</v>
          </cell>
          <cell r="R749" t="str">
            <v>2483399</v>
          </cell>
          <cell r="W749" t="str">
            <v>0990013314001</v>
          </cell>
          <cell r="X749" t="str">
            <v>0995803011/0984813949</v>
          </cell>
          <cell r="AA749">
            <v>44938</v>
          </cell>
          <cell r="AD749">
            <v>1</v>
          </cell>
          <cell r="AE749">
            <v>1</v>
          </cell>
          <cell r="AI749" t="str">
            <v>DESPACHO</v>
          </cell>
          <cell r="AJ749" t="str">
            <v>NORMAL</v>
          </cell>
          <cell r="AL749" t="str">
            <v>NO</v>
          </cell>
          <cell r="AN749" t="str">
            <v>POSVENTA GGCC Y NEGOCIOS</v>
          </cell>
          <cell r="AO749" t="str">
            <v>GGCC / NEGOCIOS</v>
          </cell>
          <cell r="AP749">
            <v>44938</v>
          </cell>
          <cell r="AR749" t="str">
            <v>MDELIVERY_2483399</v>
          </cell>
          <cell r="AS749">
            <v>329454</v>
          </cell>
          <cell r="AT749" t="str">
            <v>D40</v>
          </cell>
          <cell r="AU749" t="str">
            <v>BTB</v>
          </cell>
          <cell r="AV749">
            <v>1</v>
          </cell>
          <cell r="AX749" t="str">
            <v>ENTREGADO</v>
          </cell>
          <cell r="AY749" t="str">
            <v>LTE MOTO G22 NEGRO: 1 und - sn. 359694275286026</v>
          </cell>
          <cell r="AZ749" t="str">
            <v>TERMINAL</v>
          </cell>
          <cell r="BA749" t="str">
            <v/>
          </cell>
        </row>
        <row r="750">
          <cell r="A750" t="str">
            <v>2483400</v>
          </cell>
          <cell r="B750" t="str">
            <v>MDELIVERY</v>
          </cell>
          <cell r="C750">
            <v>44938</v>
          </cell>
          <cell r="D750" t="str">
            <v>FLEXNET ECUADOR - MDELIVERY</v>
          </cell>
          <cell r="E750" t="str">
            <v>CALLE 28 DE JUNIO S/N Y GARCIA MORENO ENTRADA LLANO GRANDE</v>
          </cell>
          <cell r="H750" t="str">
            <v>170208</v>
          </cell>
          <cell r="I750" t="str">
            <v>QUITO</v>
          </cell>
          <cell r="J750" t="str">
            <v>PICHINCHA</v>
          </cell>
          <cell r="K750" t="str">
            <v>DICKE ALEJANDRO CASTRO DEMERA_DICKE ALEJANDRO CASTRO DEMERA</v>
          </cell>
          <cell r="L750" t="str">
            <v>ESPEJO Y SUBIDA A SANTA CRUZ PUCESE</v>
          </cell>
          <cell r="O750" t="str">
            <v>ESMERALDAS</v>
          </cell>
          <cell r="P750" t="str">
            <v>ESMERALDAS</v>
          </cell>
          <cell r="Q750" t="str">
            <v>ESMERALDAS</v>
          </cell>
          <cell r="R750" t="str">
            <v>2483400</v>
          </cell>
          <cell r="W750" t="str">
            <v>0802971069001</v>
          </cell>
          <cell r="X750" t="str">
            <v>0989383495</v>
          </cell>
          <cell r="AA750">
            <v>44938</v>
          </cell>
          <cell r="AD750">
            <v>1</v>
          </cell>
          <cell r="AE750">
            <v>1</v>
          </cell>
          <cell r="AI750" t="str">
            <v>DESPACHO</v>
          </cell>
          <cell r="AJ750" t="str">
            <v>NORMAL</v>
          </cell>
          <cell r="AL750" t="str">
            <v>NO</v>
          </cell>
          <cell r="AN750" t="str">
            <v>DAS CARGO A LA CUENTA (DELIVERY)</v>
          </cell>
          <cell r="AO750" t="str">
            <v>DISTRIBUIDORES</v>
          </cell>
          <cell r="AP750">
            <v>44938</v>
          </cell>
          <cell r="AR750" t="str">
            <v>MDELIVERY_2483400</v>
          </cell>
          <cell r="AS750">
            <v>329458</v>
          </cell>
          <cell r="AT750" t="str">
            <v>D40</v>
          </cell>
          <cell r="AU750" t="str">
            <v>BTB</v>
          </cell>
          <cell r="AV750">
            <v>1</v>
          </cell>
          <cell r="AX750" t="str">
            <v>ENTREGADO</v>
          </cell>
          <cell r="AY750" t="str">
            <v>HALFSIM MOVISTAR: 1 und - sn. 8959300520560849864</v>
          </cell>
          <cell r="AZ750" t="str">
            <v>SIMCARD</v>
          </cell>
          <cell r="BA750" t="str">
            <v>EMPRESAS TITULAR AUSENTE ENTREGA CON SELLO</v>
          </cell>
        </row>
        <row r="751">
          <cell r="A751" t="str">
            <v>2483401</v>
          </cell>
          <cell r="B751" t="str">
            <v>MDELIVERY</v>
          </cell>
          <cell r="C751">
            <v>44938</v>
          </cell>
          <cell r="D751" t="str">
            <v>FLEXNET ECUADOR - MDELIVERY</v>
          </cell>
          <cell r="E751" t="str">
            <v>CALLE 28 DE JUNIO S/N Y GARCIA MORENO ENTRADA LLANO GRANDE</v>
          </cell>
          <cell r="H751" t="str">
            <v>170208</v>
          </cell>
          <cell r="I751" t="str">
            <v>QUITO</v>
          </cell>
          <cell r="J751" t="str">
            <v>PICHINCHA</v>
          </cell>
          <cell r="K751" t="str">
            <v>NELLY LISBETH KUFFO MENDOZA_NELLY LISBETH KUFFO MENDOZA</v>
          </cell>
          <cell r="L751" t="str">
            <v>MANABI PORTOVIEJO ROCAFUERTE 12 DE MARZO OFICINAS COORDINACION ZONAL 4 DE SALUD EDIFICIO DE 2 PISOS BEICH ATRAS DEL HOSPITAL VERDI CEVALLOS BALDA TRIAJE</v>
          </cell>
          <cell r="O751" t="str">
            <v>PORTOVIEJO</v>
          </cell>
          <cell r="P751" t="str">
            <v>PORTOVIEJO</v>
          </cell>
          <cell r="Q751" t="str">
            <v>MANABÍ</v>
          </cell>
          <cell r="R751" t="str">
            <v>2483401</v>
          </cell>
          <cell r="W751" t="str">
            <v>1311531584001</v>
          </cell>
          <cell r="X751" t="str">
            <v>0960034842</v>
          </cell>
          <cell r="AA751">
            <v>44938</v>
          </cell>
          <cell r="AD751">
            <v>1</v>
          </cell>
          <cell r="AE751">
            <v>1</v>
          </cell>
          <cell r="AI751" t="str">
            <v>DESPACHO</v>
          </cell>
          <cell r="AJ751" t="str">
            <v>NORMAL</v>
          </cell>
          <cell r="AL751" t="str">
            <v>NO</v>
          </cell>
          <cell r="AN751" t="str">
            <v>CC RENOVACION B2B NMTELEMARKETING</v>
          </cell>
          <cell r="AO751" t="str">
            <v>MULTICANAL B2B</v>
          </cell>
          <cell r="AP751">
            <v>44938</v>
          </cell>
          <cell r="AR751" t="str">
            <v>MDELIVERY_2483401</v>
          </cell>
          <cell r="AS751">
            <v>329456</v>
          </cell>
          <cell r="AT751" t="str">
            <v>D40</v>
          </cell>
          <cell r="AU751" t="str">
            <v>BTB</v>
          </cell>
          <cell r="AV751">
            <v>1</v>
          </cell>
          <cell r="AX751" t="str">
            <v>ENTREGADO</v>
          </cell>
          <cell r="AY751" t="str">
            <v>LTE HONOR X6 SILVER: 1 und - sn. 862800060339421</v>
          </cell>
          <cell r="AZ751" t="str">
            <v>TERMINAL</v>
          </cell>
          <cell r="BA751" t="str">
            <v>Entrega con contingente (dos documentos de identidad)</v>
          </cell>
        </row>
        <row r="752">
          <cell r="A752" t="str">
            <v>2483402</v>
          </cell>
          <cell r="B752" t="str">
            <v>MDELIVERY</v>
          </cell>
          <cell r="C752">
            <v>44938</v>
          </cell>
          <cell r="D752" t="str">
            <v>FLEXNET ECUADOR - MDELIVERY</v>
          </cell>
          <cell r="E752" t="str">
            <v>CALLE 28 DE JUNIO S/N Y GARCIA MORENO ENTRADA LLANO GRANDE</v>
          </cell>
          <cell r="H752" t="str">
            <v>170208</v>
          </cell>
          <cell r="I752" t="str">
            <v>QUITO</v>
          </cell>
          <cell r="J752" t="str">
            <v>PICHINCHA</v>
          </cell>
          <cell r="K752" t="str">
            <v>CUADROS CAGUA GUSTAVO GENITO_CUADROS CAGUA GUSTAVO GENITO</v>
          </cell>
          <cell r="L752" t="str">
            <v>SANTO DOMINGO DE LOS TSACHILAS VIA CHONE NUEVO ISRAEL KM 21 NUEVO ISRAEL VIA CHONE PERTENECIENTE A SANTO EN GASOLINERA ESTACION DE SERVICIO NUEVO ISRAELDOMINGO DE LOS TSACHILAS</v>
          </cell>
          <cell r="O752" t="str">
            <v>SANTO DOMINGO</v>
          </cell>
          <cell r="P752" t="str">
            <v>SANTO DOMINGO</v>
          </cell>
          <cell r="Q752" t="str">
            <v>SANTO DOMINGO</v>
          </cell>
          <cell r="R752" t="str">
            <v>2483402</v>
          </cell>
          <cell r="W752" t="str">
            <v>1311650277001</v>
          </cell>
          <cell r="X752" t="str">
            <v>0993872653</v>
          </cell>
          <cell r="AA752">
            <v>44938</v>
          </cell>
          <cell r="AD752">
            <v>1</v>
          </cell>
          <cell r="AE752">
            <v>1</v>
          </cell>
          <cell r="AI752" t="str">
            <v>DESPACHO</v>
          </cell>
          <cell r="AJ752" t="str">
            <v>NORMAL</v>
          </cell>
          <cell r="AL752" t="str">
            <v>NO</v>
          </cell>
          <cell r="AN752" t="str">
            <v>DAS CARGO A LA CUENTA (DELIVERY)</v>
          </cell>
          <cell r="AO752" t="str">
            <v>DISTRIBUIDORES</v>
          </cell>
          <cell r="AP752">
            <v>44938</v>
          </cell>
          <cell r="AR752" t="str">
            <v>MDELIVERY_2483402</v>
          </cell>
          <cell r="AS752">
            <v>329460</v>
          </cell>
          <cell r="AT752" t="str">
            <v>D40</v>
          </cell>
          <cell r="AU752" t="str">
            <v>BTB</v>
          </cell>
          <cell r="AV752">
            <v>1</v>
          </cell>
          <cell r="AX752" t="str">
            <v>ENTREGADO</v>
          </cell>
          <cell r="AY752" t="str">
            <v>HALFSIM MOVISTAR: 1 und - sn. 8959300520560849963</v>
          </cell>
          <cell r="AZ752" t="str">
            <v>SIMCARD</v>
          </cell>
          <cell r="BA752" t="str">
            <v>EMPRESAS TITULAR AUSENTE ENTREGA CON SELLO</v>
          </cell>
        </row>
        <row r="753">
          <cell r="A753" t="str">
            <v>2483403</v>
          </cell>
          <cell r="B753" t="str">
            <v>MDELIVERY</v>
          </cell>
          <cell r="C753">
            <v>44938</v>
          </cell>
          <cell r="D753" t="str">
            <v>FLEXNET ECUADOR - MDELIVERY</v>
          </cell>
          <cell r="E753" t="str">
            <v>CALLE 28 DE JUNIO S/N Y GARCIA MORENO ENTRADA LLANO GRANDE</v>
          </cell>
          <cell r="H753" t="str">
            <v>170208</v>
          </cell>
          <cell r="I753" t="str">
            <v>QUITO</v>
          </cell>
          <cell r="J753" t="str">
            <v>PICHINCHA</v>
          </cell>
          <cell r="K753" t="str">
            <v>ERIC MERCADO O PEDRO ILLESCAS_ALLAN STYF DAVILA TERREROS</v>
          </cell>
          <cell r="L753" t="str">
            <v>CIUDADELA 9 DE OCTUBRE CALLE TERCERA VILLA 306 Y AVENIDA TERCERA SUR DE LA CIUDAD CASA DE 2 PISOS CON REJAS BLANCAS</v>
          </cell>
          <cell r="O753" t="str">
            <v>GUAYAQUIL</v>
          </cell>
          <cell r="P753" t="str">
            <v>GUAYAQUIL</v>
          </cell>
          <cell r="Q753" t="str">
            <v>GUAYAS</v>
          </cell>
          <cell r="R753" t="str">
            <v>2483403</v>
          </cell>
          <cell r="W753" t="str">
            <v>0919562405001</v>
          </cell>
          <cell r="X753" t="str">
            <v>0995801473</v>
          </cell>
          <cell r="AA753">
            <v>44938</v>
          </cell>
          <cell r="AD753">
            <v>1</v>
          </cell>
          <cell r="AE753">
            <v>1</v>
          </cell>
          <cell r="AI753" t="str">
            <v>DESPACHO</v>
          </cell>
          <cell r="AJ753" t="str">
            <v>NORMAL</v>
          </cell>
          <cell r="AL753" t="str">
            <v>NO</v>
          </cell>
          <cell r="AN753" t="str">
            <v>DAS CARGO A LA CUENTA (DELIVERY)</v>
          </cell>
          <cell r="AO753" t="str">
            <v>DISTRIBUIDORES</v>
          </cell>
          <cell r="AP753">
            <v>44938</v>
          </cell>
          <cell r="AR753" t="str">
            <v>MDELIVERY_2483403</v>
          </cell>
          <cell r="AS753">
            <v>329455</v>
          </cell>
          <cell r="AT753" t="str">
            <v>D40</v>
          </cell>
          <cell r="AU753" t="str">
            <v>BTB</v>
          </cell>
          <cell r="AV753">
            <v>1</v>
          </cell>
          <cell r="AX753" t="str">
            <v>ENTREGADO</v>
          </cell>
          <cell r="AY753" t="str">
            <v>HALFSIM MOVISTAR: 1 und - sn. 8959300520561616130</v>
          </cell>
          <cell r="AZ753" t="str">
            <v>SIMCARD</v>
          </cell>
          <cell r="BA753" t="str">
            <v>EMPRESAS TITULAR AUSENTE ENTREGA CON SELLO</v>
          </cell>
        </row>
        <row r="754">
          <cell r="A754" t="str">
            <v>2483404</v>
          </cell>
          <cell r="B754" t="str">
            <v>MDELIVERY</v>
          </cell>
          <cell r="C754">
            <v>44938</v>
          </cell>
          <cell r="D754" t="str">
            <v>FLEXNET ECUADOR - MDELIVERY</v>
          </cell>
          <cell r="E754" t="str">
            <v>CALLE 28 DE JUNIO S/N Y GARCIA MORENO ENTRADA LLANO GRANDE</v>
          </cell>
          <cell r="H754" t="str">
            <v>170208</v>
          </cell>
          <cell r="I754" t="str">
            <v>QUITO</v>
          </cell>
          <cell r="J754" t="str">
            <v>PICHINCHA</v>
          </cell>
          <cell r="K754" t="str">
            <v>ANDREA LORENA SILVA QUIRANZA_ANDREA LORENA SILVA QUIRANZA</v>
          </cell>
          <cell r="L754" t="str">
            <v>AV JAIME ROLDOS Y JUAN HERNADEZ ESQUINA FRENTE AL PARQUE DEL AVIO NOMBRE DEL CONSULTORIO SONRISAS SANAS CONSULTORIO DENTAL</v>
          </cell>
          <cell r="O754" t="str">
            <v>IBARRA</v>
          </cell>
          <cell r="P754" t="str">
            <v>IBARRA</v>
          </cell>
          <cell r="Q754" t="str">
            <v>IMBABURA</v>
          </cell>
          <cell r="R754" t="str">
            <v>2483404</v>
          </cell>
          <cell r="W754" t="str">
            <v>1003167119001</v>
          </cell>
          <cell r="X754" t="str">
            <v>0987628821/0991880873</v>
          </cell>
          <cell r="AA754">
            <v>44938</v>
          </cell>
          <cell r="AD754">
            <v>1</v>
          </cell>
          <cell r="AE754">
            <v>1</v>
          </cell>
          <cell r="AI754" t="str">
            <v>DESPACHO</v>
          </cell>
          <cell r="AJ754" t="str">
            <v>NORMAL</v>
          </cell>
          <cell r="AL754" t="str">
            <v>NO</v>
          </cell>
          <cell r="AN754" t="str">
            <v>DAS CARGO A LA CUENTA (DELIVERY)</v>
          </cell>
          <cell r="AO754" t="str">
            <v>DISTRIBUIDORES</v>
          </cell>
          <cell r="AP754">
            <v>44938</v>
          </cell>
          <cell r="AR754" t="str">
            <v>MDELIVERY_2483404</v>
          </cell>
          <cell r="AS754">
            <v>329467</v>
          </cell>
          <cell r="AT754" t="str">
            <v>D40</v>
          </cell>
          <cell r="AU754" t="str">
            <v>BTB</v>
          </cell>
          <cell r="AV754">
            <v>1</v>
          </cell>
          <cell r="AX754" t="str">
            <v>ENTREGADO</v>
          </cell>
          <cell r="AY754" t="str">
            <v>HALFSIM MOVISTAR: 1 und - sn. 8959300520560841911</v>
          </cell>
          <cell r="AZ754" t="str">
            <v>SIMCARD</v>
          </cell>
          <cell r="BA754" t="str">
            <v>EMPRESAS TITULAR AUSENTE ENTREGA CON SELLO</v>
          </cell>
        </row>
        <row r="755">
          <cell r="A755" t="str">
            <v>2483405</v>
          </cell>
          <cell r="B755" t="str">
            <v>MDELIVERY</v>
          </cell>
          <cell r="C755">
            <v>44938</v>
          </cell>
          <cell r="D755" t="str">
            <v>FLEXNET ECUADOR - MDELIVERY</v>
          </cell>
          <cell r="E755" t="str">
            <v>CALLE 28 DE JUNIO S/N Y GARCIA MORENO ENTRADA LLANO GRANDE</v>
          </cell>
          <cell r="H755" t="str">
            <v>170208</v>
          </cell>
          <cell r="I755" t="str">
            <v>QUITO</v>
          </cell>
          <cell r="J755" t="str">
            <v>PICHINCHA</v>
          </cell>
          <cell r="K755" t="str">
            <v>SENORA SANDRA_TECNICOS EN MANTENIMIENTO Y ACCESO RIOS</v>
          </cell>
          <cell r="L755" t="str">
            <v>PICHINCHA QUITO PRIMAVERA PARALELA N56A OE2 91 LEON FEBRES CORDERO TECMAN CIA LTDA</v>
          </cell>
          <cell r="O755" t="str">
            <v>QUITO</v>
          </cell>
          <cell r="P755" t="str">
            <v>QUITO</v>
          </cell>
          <cell r="Q755" t="str">
            <v>PICHINCHA</v>
          </cell>
          <cell r="R755" t="str">
            <v>2483405</v>
          </cell>
          <cell r="W755" t="str">
            <v>1791258924001</v>
          </cell>
          <cell r="X755" t="str">
            <v>0997217062</v>
          </cell>
          <cell r="AA755">
            <v>44938</v>
          </cell>
          <cell r="AD755">
            <v>1</v>
          </cell>
          <cell r="AE755">
            <v>1</v>
          </cell>
          <cell r="AI755" t="str">
            <v>DESPACHO</v>
          </cell>
          <cell r="AJ755" t="str">
            <v>NORMAL</v>
          </cell>
          <cell r="AL755" t="str">
            <v>NO</v>
          </cell>
          <cell r="AN755" t="str">
            <v>ACTIVACIONES INGRESOS GGCC &amp; NEGOCIOS DIRECTOS</v>
          </cell>
          <cell r="AO755" t="str">
            <v>GGCC / NEGOCIOS</v>
          </cell>
          <cell r="AP755">
            <v>44938</v>
          </cell>
          <cell r="AR755" t="str">
            <v>MDELIVERY_2483405</v>
          </cell>
          <cell r="AS755">
            <v>329465</v>
          </cell>
          <cell r="AT755" t="str">
            <v>D40</v>
          </cell>
          <cell r="AU755" t="str">
            <v>BTB</v>
          </cell>
          <cell r="AV755">
            <v>1</v>
          </cell>
          <cell r="AX755" t="str">
            <v>ENTREGADO</v>
          </cell>
          <cell r="AY755" t="str">
            <v>HALFSIM MOVISTAR: 1 und - sn. 8959300520560849815</v>
          </cell>
          <cell r="AZ755" t="str">
            <v>SIMCARD</v>
          </cell>
          <cell r="BA755" t="str">
            <v/>
          </cell>
        </row>
        <row r="756">
          <cell r="A756" t="str">
            <v>2483406</v>
          </cell>
          <cell r="B756" t="str">
            <v>MDELIVERY</v>
          </cell>
          <cell r="C756">
            <v>44938</v>
          </cell>
          <cell r="D756" t="str">
            <v>FLEXNET ECUADOR - MDELIVERY</v>
          </cell>
          <cell r="E756" t="str">
            <v>CALLE 28 DE JUNIO S/N Y GARCIA MORENO ENTRADA LLANO GRANDE</v>
          </cell>
          <cell r="H756" t="str">
            <v>170208</v>
          </cell>
          <cell r="I756" t="str">
            <v>QUITO</v>
          </cell>
          <cell r="J756" t="str">
            <v>PICHINCHA</v>
          </cell>
          <cell r="K756" t="str">
            <v>MARIO GIOVANNY ESPINOZA SALAZAR_MARIO GIOVANNY ESPINOZA SALAZAR</v>
          </cell>
          <cell r="L756" t="str">
            <v>QUEVEDO PARROQUIA LA ESPERANZA LOTIZACION BRISAS DE LA ESPERANZA VIA AL VERGEL PASANDO EL PRIMER PUENTE UNA CUADRA ANTES DE LA FABRICA DE ASFALTO</v>
          </cell>
          <cell r="O756" t="str">
            <v>QUEVEDO</v>
          </cell>
          <cell r="P756" t="str">
            <v>QUEVEDO</v>
          </cell>
          <cell r="Q756" t="str">
            <v>LOS RIOS</v>
          </cell>
          <cell r="R756" t="str">
            <v>2483406</v>
          </cell>
          <cell r="W756" t="str">
            <v>1203883515001</v>
          </cell>
          <cell r="X756" t="str">
            <v>0967989147</v>
          </cell>
          <cell r="AA756">
            <v>44938</v>
          </cell>
          <cell r="AD756">
            <v>1</v>
          </cell>
          <cell r="AE756">
            <v>1</v>
          </cell>
          <cell r="AI756" t="str">
            <v>DESPACHO</v>
          </cell>
          <cell r="AJ756" t="str">
            <v>NORMAL</v>
          </cell>
          <cell r="AL756" t="str">
            <v>NO</v>
          </cell>
          <cell r="AN756" t="str">
            <v>DAS CARGO A LA CUENTA (DELIVERY)</v>
          </cell>
          <cell r="AO756" t="str">
            <v>DISTRIBUIDORES</v>
          </cell>
          <cell r="AP756">
            <v>44938</v>
          </cell>
          <cell r="AR756" t="str">
            <v>MDELIVERY_2483406</v>
          </cell>
          <cell r="AS756">
            <v>329469</v>
          </cell>
          <cell r="AT756" t="str">
            <v>D40</v>
          </cell>
          <cell r="AU756" t="str">
            <v>BTB</v>
          </cell>
          <cell r="AV756">
            <v>1</v>
          </cell>
          <cell r="AX756" t="str">
            <v>INCIDENCIA</v>
          </cell>
          <cell r="AY756" t="str">
            <v>HALFSIM MOVISTAR: 1 und - sn. 8959300520561620124</v>
          </cell>
          <cell r="AZ756" t="str">
            <v>SIMCARD</v>
          </cell>
          <cell r="BA756" t="str">
            <v>EMPRESAS TITULAR AUSENTE ENTREGA CON SELLO</v>
          </cell>
        </row>
        <row r="757">
          <cell r="A757" t="str">
            <v>2483407</v>
          </cell>
          <cell r="B757" t="str">
            <v>MDELIVERY</v>
          </cell>
          <cell r="C757">
            <v>44938</v>
          </cell>
          <cell r="D757" t="str">
            <v>FLEXNET ECUADOR - MDELIVERY</v>
          </cell>
          <cell r="E757" t="str">
            <v>CALLE 28 DE JUNIO S/N Y GARCIA MORENO ENTRADA LLANO GRANDE</v>
          </cell>
          <cell r="H757" t="str">
            <v>170208</v>
          </cell>
          <cell r="I757" t="str">
            <v>QUITO</v>
          </cell>
          <cell r="J757" t="str">
            <v>PICHINCHA</v>
          </cell>
          <cell r="K757" t="str">
            <v>YESSENIA JANINA ANDRADE BRAZALES_YESSENIA JANINA ANDRADE BRAZALES</v>
          </cell>
          <cell r="L757" t="str">
            <v>ENTRE LA AV ANTONIO JARAMILLO Y LUIS MINACHO REFERENCIA A LADO DE LA CEVICHERIA NUEVA SAZON</v>
          </cell>
          <cell r="O757" t="str">
            <v>QUITO</v>
          </cell>
          <cell r="P757" t="str">
            <v>QUITO</v>
          </cell>
          <cell r="Q757" t="str">
            <v>PICHINCHA</v>
          </cell>
          <cell r="R757" t="str">
            <v>2483407</v>
          </cell>
          <cell r="W757" t="str">
            <v>1720176542001</v>
          </cell>
          <cell r="X757" t="str">
            <v>0978962016</v>
          </cell>
          <cell r="AA757">
            <v>44938</v>
          </cell>
          <cell r="AD757">
            <v>1</v>
          </cell>
          <cell r="AE757">
            <v>1</v>
          </cell>
          <cell r="AI757" t="str">
            <v>DESPACHO</v>
          </cell>
          <cell r="AJ757" t="str">
            <v>NORMAL</v>
          </cell>
          <cell r="AL757" t="str">
            <v>NO</v>
          </cell>
          <cell r="AN757" t="str">
            <v>DAS CARGO A LA CUENTA (DELIVERY)</v>
          </cell>
          <cell r="AO757" t="str">
            <v>DISTRIBUIDORES</v>
          </cell>
          <cell r="AP757">
            <v>44938</v>
          </cell>
          <cell r="AR757" t="str">
            <v>MDELIVERY_2483407</v>
          </cell>
          <cell r="AS757">
            <v>329462</v>
          </cell>
          <cell r="AT757" t="str">
            <v>D40</v>
          </cell>
          <cell r="AU757" t="str">
            <v>BTB</v>
          </cell>
          <cell r="AV757">
            <v>1</v>
          </cell>
          <cell r="AX757" t="str">
            <v>ENTREGADO</v>
          </cell>
          <cell r="AY757" t="str">
            <v>HALFSIM MOVISTAR: 1 und - sn. 8959300120519307955</v>
          </cell>
          <cell r="AZ757" t="str">
            <v>SIMCARD</v>
          </cell>
          <cell r="BA757" t="str">
            <v>EMPRESAS TITULAR AUSENTE ENTREGA CON SELLO</v>
          </cell>
        </row>
        <row r="758">
          <cell r="A758" t="str">
            <v>2483408</v>
          </cell>
          <cell r="B758" t="str">
            <v>MDELIVERY</v>
          </cell>
          <cell r="C758">
            <v>44938</v>
          </cell>
          <cell r="D758" t="str">
            <v>FLEXNET ECUADOR - MDELIVERY</v>
          </cell>
          <cell r="E758" t="str">
            <v>CALLE 28 DE JUNIO S/N Y GARCIA MORENO ENTRADA LLANO GRANDE</v>
          </cell>
          <cell r="H758" t="str">
            <v>170208</v>
          </cell>
          <cell r="I758" t="str">
            <v>QUITO</v>
          </cell>
          <cell r="J758" t="str">
            <v>PICHINCHA</v>
          </cell>
          <cell r="K758" t="str">
            <v>RONALD ALBERTO GONZALEZ ZEVALLOS_RONALD ALBERTO GONZALEZ ZEVALLOS</v>
          </cell>
          <cell r="L758" t="str">
            <v>DR EMILIO ROMERO Y AV BENJAMIN CARRION EDIFICIO ESQ LABRA QUE LABRA EMPANADAS ALBORADA 6TA ETAPA MZ 601 VILLA 1 PISO 1 OFICINA</v>
          </cell>
          <cell r="O758" t="str">
            <v>GUAYAQUIL</v>
          </cell>
          <cell r="P758" t="str">
            <v>GUAYAQUIL</v>
          </cell>
          <cell r="Q758" t="str">
            <v>GUAYAS</v>
          </cell>
          <cell r="R758" t="str">
            <v>2483408</v>
          </cell>
          <cell r="W758" t="str">
            <v>0914432026001</v>
          </cell>
          <cell r="X758" t="str">
            <v>0983454026</v>
          </cell>
          <cell r="AA758">
            <v>44938</v>
          </cell>
          <cell r="AD758">
            <v>1</v>
          </cell>
          <cell r="AE758">
            <v>1</v>
          </cell>
          <cell r="AI758" t="str">
            <v>DESPACHO</v>
          </cell>
          <cell r="AJ758" t="str">
            <v>NORMAL</v>
          </cell>
          <cell r="AL758" t="str">
            <v>NO</v>
          </cell>
          <cell r="AN758" t="str">
            <v>DAS CARGO A LA CUENTA (DELIVERY)</v>
          </cell>
          <cell r="AO758" t="str">
            <v>DISTRIBUIDORES</v>
          </cell>
          <cell r="AP758">
            <v>44938</v>
          </cell>
          <cell r="AR758" t="str">
            <v>MDELIVERY_2483408</v>
          </cell>
          <cell r="AS758">
            <v>329466</v>
          </cell>
          <cell r="AT758" t="str">
            <v>D40</v>
          </cell>
          <cell r="AU758" t="str">
            <v>BTB</v>
          </cell>
          <cell r="AV758">
            <v>3</v>
          </cell>
          <cell r="AX758" t="str">
            <v>ENTREGADO</v>
          </cell>
          <cell r="AY758" t="str">
            <v>HALFSIM MOVISTAR: 3 und - sn. 8959300120519191904,8959300120519316337,8959300120519316436</v>
          </cell>
          <cell r="AZ758" t="str">
            <v>SIMCARD</v>
          </cell>
          <cell r="BA758" t="str">
            <v>EMPRESAS TITULAR AUSENTE ENTREGA CON SELLO</v>
          </cell>
        </row>
        <row r="759">
          <cell r="A759" t="str">
            <v>2483411</v>
          </cell>
          <cell r="B759" t="str">
            <v>MDELIVERY</v>
          </cell>
          <cell r="C759">
            <v>44938</v>
          </cell>
          <cell r="D759" t="str">
            <v>FLEXNET ECUADOR - MDELIVERY</v>
          </cell>
          <cell r="E759" t="str">
            <v>CALLE 28 DE JUNIO S/N Y GARCIA MORENO ENTRADA LLANO GRANDE</v>
          </cell>
          <cell r="H759" t="str">
            <v>170208</v>
          </cell>
          <cell r="I759" t="str">
            <v>QUITO</v>
          </cell>
          <cell r="J759" t="str">
            <v>PICHINCHA</v>
          </cell>
          <cell r="K759" t="str">
            <v>SEGUNDO JESUS ORELLANA LUCERO_SEGUNDO JESUS ORELLANA LUCERO</v>
          </cell>
          <cell r="L759" t="str">
            <v>CALLE COLON Y AVENIDA NORTE COLEGIO DE BACHILLERATO JOSE CORCINO CARDENAS</v>
          </cell>
          <cell r="O759" t="str">
            <v>MILAGRO</v>
          </cell>
          <cell r="P759" t="str">
            <v>MILAGRO</v>
          </cell>
          <cell r="Q759" t="str">
            <v>GUAYAS</v>
          </cell>
          <cell r="R759" t="str">
            <v>2483411</v>
          </cell>
          <cell r="W759" t="str">
            <v>0702845041001</v>
          </cell>
          <cell r="X759" t="str">
            <v>0984351762</v>
          </cell>
          <cell r="AA759">
            <v>44938</v>
          </cell>
          <cell r="AD759">
            <v>1</v>
          </cell>
          <cell r="AE759">
            <v>1</v>
          </cell>
          <cell r="AI759" t="str">
            <v>DESPACHO</v>
          </cell>
          <cell r="AJ759" t="str">
            <v>NORMAL</v>
          </cell>
          <cell r="AL759" t="str">
            <v>NO</v>
          </cell>
          <cell r="AN759" t="str">
            <v>DAS CARGO A LA CUENTA (DELIVERY)</v>
          </cell>
          <cell r="AO759" t="str">
            <v>DISTRIBUIDORES</v>
          </cell>
          <cell r="AP759">
            <v>44938</v>
          </cell>
          <cell r="AR759" t="str">
            <v>MDELIVERY_2483411</v>
          </cell>
          <cell r="AS759">
            <v>329464</v>
          </cell>
          <cell r="AT759" t="str">
            <v>D40</v>
          </cell>
          <cell r="AU759" t="str">
            <v>BTB</v>
          </cell>
          <cell r="AV759">
            <v>1</v>
          </cell>
          <cell r="AX759" t="str">
            <v>ENTREGADO</v>
          </cell>
          <cell r="AY759" t="str">
            <v>HALFSIM MOVISTAR: 1 und - sn. 8959300120519315172</v>
          </cell>
          <cell r="AZ759" t="str">
            <v>SIMCARD</v>
          </cell>
          <cell r="BA759" t="str">
            <v>EMPRESAS TITULAR AUSENTE ENTREGA CON SELLO</v>
          </cell>
        </row>
        <row r="760">
          <cell r="A760" t="str">
            <v>2483412</v>
          </cell>
          <cell r="B760" t="str">
            <v>MDELIVERY</v>
          </cell>
          <cell r="C760">
            <v>44938</v>
          </cell>
          <cell r="D760" t="str">
            <v>FLEXNET ECUADOR - MDELIVERY</v>
          </cell>
          <cell r="E760" t="str">
            <v>CALLE 28 DE JUNIO S/N Y GARCIA MORENO ENTRADA LLANO GRANDE</v>
          </cell>
          <cell r="H760" t="str">
            <v>170208</v>
          </cell>
          <cell r="I760" t="str">
            <v>QUITO</v>
          </cell>
          <cell r="J760" t="str">
            <v>PICHINCHA</v>
          </cell>
          <cell r="K760" t="str">
            <v>WILLIAMS ORLANDO TROYA TASIGCHANA_WILLIAMS ORLANDO TROYA TASIGCHANA</v>
          </cell>
          <cell r="L760" t="str">
            <v>BARRIO VICENTE LEON CALLE E Y D REFERENCIA TRAS EL CONSEJO DE LA JUDICATURA CASA DE DOS PISOS COLOR BEIGE CON CAFE A LADO DE LA CANCHA</v>
          </cell>
          <cell r="O760" t="str">
            <v>PUJILI</v>
          </cell>
          <cell r="P760" t="str">
            <v>PUJILI</v>
          </cell>
          <cell r="Q760" t="str">
            <v>COTOPAXI</v>
          </cell>
          <cell r="R760" t="str">
            <v>2483412</v>
          </cell>
          <cell r="W760" t="str">
            <v>0502400013001</v>
          </cell>
          <cell r="X760" t="str">
            <v>0983634439</v>
          </cell>
          <cell r="AA760">
            <v>44938</v>
          </cell>
          <cell r="AD760">
            <v>1</v>
          </cell>
          <cell r="AE760">
            <v>1</v>
          </cell>
          <cell r="AI760" t="str">
            <v>DESPACHO</v>
          </cell>
          <cell r="AJ760" t="str">
            <v>NORMAL</v>
          </cell>
          <cell r="AL760" t="str">
            <v>NO</v>
          </cell>
          <cell r="AN760" t="str">
            <v>DAS CARGO A LA CUENTA (DELIVERY)</v>
          </cell>
          <cell r="AO760" t="str">
            <v>DISTRIBUIDORES</v>
          </cell>
          <cell r="AP760">
            <v>44938</v>
          </cell>
          <cell r="AR760" t="str">
            <v>MDELIVERY_2483412</v>
          </cell>
          <cell r="AS760">
            <v>329468</v>
          </cell>
          <cell r="AT760" t="str">
            <v>D40</v>
          </cell>
          <cell r="AU760" t="str">
            <v>BTB</v>
          </cell>
          <cell r="AV760">
            <v>1</v>
          </cell>
          <cell r="AX760" t="str">
            <v>ENTREGADO</v>
          </cell>
          <cell r="AY760" t="str">
            <v>HALFSIM MOVISTAR: 1 und - sn. 8959300120519315982</v>
          </cell>
          <cell r="AZ760" t="str">
            <v>SIMCARD</v>
          </cell>
          <cell r="BA760" t="str">
            <v>EMPRESAS TITULAR AUSENTE ENTREGA CON SELLO</v>
          </cell>
        </row>
        <row r="761">
          <cell r="A761" t="str">
            <v>2483413</v>
          </cell>
          <cell r="B761" t="str">
            <v>MDELIVERY</v>
          </cell>
          <cell r="C761">
            <v>44938</v>
          </cell>
          <cell r="D761" t="str">
            <v>FLEXNET ECUADOR - MDELIVERY</v>
          </cell>
          <cell r="E761" t="str">
            <v>CALLE 28 DE JUNIO S/N Y GARCIA MORENO ENTRADA LLANO GRANDE</v>
          </cell>
          <cell r="H761" t="str">
            <v>170208</v>
          </cell>
          <cell r="I761" t="str">
            <v>QUITO</v>
          </cell>
          <cell r="J761" t="str">
            <v>PICHINCHA</v>
          </cell>
          <cell r="K761" t="str">
            <v>LUIS ALBERTO PONCE YOSA_LUIS ALBERTO PONCE YOSA</v>
          </cell>
          <cell r="L761" t="str">
            <v>ESCOBEDO 330 Y PIEDRAHITA REFERENCIA EN LA IMPRENTA ORIGINAL OBSERVACION CLIENTE INDICA QUE POR FAVOR LA ENTREGA SE REALICE A PARTIR DE 13 00 QUE SE ENCUENTRA EN SU IMPRENTA</v>
          </cell>
          <cell r="O761" t="str">
            <v>GUAYAQUIL</v>
          </cell>
          <cell r="P761" t="str">
            <v>GUAYAQUIL</v>
          </cell>
          <cell r="Q761" t="str">
            <v>GUAYAS</v>
          </cell>
          <cell r="R761" t="str">
            <v>2483413</v>
          </cell>
          <cell r="W761" t="str">
            <v>0919185736</v>
          </cell>
          <cell r="X761" t="str">
            <v>0961179416</v>
          </cell>
          <cell r="AA761">
            <v>44938</v>
          </cell>
          <cell r="AD761">
            <v>1</v>
          </cell>
          <cell r="AE761">
            <v>1</v>
          </cell>
          <cell r="AI761" t="str">
            <v>DESPACHO</v>
          </cell>
          <cell r="AJ761" t="str">
            <v>NORMAL</v>
          </cell>
          <cell r="AL761" t="str">
            <v>NO</v>
          </cell>
          <cell r="AN761" t="str">
            <v>DAS CARGO A LA CUENTA (DELIVERY)</v>
          </cell>
          <cell r="AO761" t="str">
            <v>DISTRIBUIDORES</v>
          </cell>
          <cell r="AP761">
            <v>44938</v>
          </cell>
          <cell r="AR761" t="str">
            <v>MDELIVERY_2483413</v>
          </cell>
          <cell r="AS761">
            <v>329463</v>
          </cell>
          <cell r="AT761" t="str">
            <v>D40</v>
          </cell>
          <cell r="AU761" t="str">
            <v>BTB</v>
          </cell>
          <cell r="AV761">
            <v>1</v>
          </cell>
          <cell r="AX761" t="str">
            <v>EN_TRANSITO</v>
          </cell>
          <cell r="AY761" t="str">
            <v>HALFSIM MOVISTAR: 1 und - sn. 8959300120519316303</v>
          </cell>
          <cell r="AZ761" t="str">
            <v>SIMCARD</v>
          </cell>
          <cell r="BA761" t="str">
            <v>EMPRESAS TITULAR AUSENTE ENTREGA CON SELLO</v>
          </cell>
        </row>
        <row r="762">
          <cell r="A762" t="str">
            <v>2483414</v>
          </cell>
          <cell r="B762" t="str">
            <v>MDELIVERY</v>
          </cell>
          <cell r="C762">
            <v>44938</v>
          </cell>
          <cell r="D762" t="str">
            <v>FLEXNET ECUADOR - MDELIVERY</v>
          </cell>
          <cell r="E762" t="str">
            <v>CALLE 28 DE JUNIO S/N Y GARCIA MORENO ENTRADA LLANO GRANDE</v>
          </cell>
          <cell r="H762" t="str">
            <v>170208</v>
          </cell>
          <cell r="I762" t="str">
            <v>QUITO</v>
          </cell>
          <cell r="J762" t="str">
            <v>PICHINCHA</v>
          </cell>
          <cell r="K762" t="str">
            <v>ADRIANA PLAZA_MAISA ASOCIACION O CUENTAS EN PARTICIPACION</v>
          </cell>
          <cell r="L762" t="str">
            <v>RUIZ DE CASTILLA N30 13 Y ANDAGOYA EDF EXPOCOLOR MZ OFIC 3</v>
          </cell>
          <cell r="O762" t="str">
            <v>QUITO</v>
          </cell>
          <cell r="P762" t="str">
            <v>QUITO</v>
          </cell>
          <cell r="Q762" t="str">
            <v>PICHINCHA</v>
          </cell>
          <cell r="R762" t="str">
            <v>2483414</v>
          </cell>
          <cell r="W762" t="str">
            <v>1793198148001</v>
          </cell>
          <cell r="X762" t="str">
            <v>0999701302</v>
          </cell>
          <cell r="AA762">
            <v>44938</v>
          </cell>
          <cell r="AD762">
            <v>1</v>
          </cell>
          <cell r="AE762">
            <v>1</v>
          </cell>
          <cell r="AI762" t="str">
            <v>DESPACHO</v>
          </cell>
          <cell r="AJ762" t="str">
            <v>NORMAL</v>
          </cell>
          <cell r="AL762" t="str">
            <v>NO</v>
          </cell>
          <cell r="AN762" t="str">
            <v>DAS CARGO A LA CUENTA (DELIVERY)</v>
          </cell>
          <cell r="AO762" t="str">
            <v>DISTRIBUIDORES</v>
          </cell>
          <cell r="AP762">
            <v>44938</v>
          </cell>
          <cell r="AR762" t="str">
            <v>MDELIVERY_2483414</v>
          </cell>
          <cell r="AS762">
            <v>329475</v>
          </cell>
          <cell r="AT762" t="str">
            <v>D40</v>
          </cell>
          <cell r="AU762" t="str">
            <v>BTB</v>
          </cell>
          <cell r="AV762">
            <v>1</v>
          </cell>
          <cell r="AX762" t="str">
            <v>ENTREGADO</v>
          </cell>
          <cell r="AY762" t="str">
            <v>HALFSIM MOVISTAR: 1 und - sn. 8959300520560842000</v>
          </cell>
          <cell r="AZ762" t="str">
            <v>SIMCARD</v>
          </cell>
          <cell r="BA762" t="str">
            <v>EMPRESAS TITULAR AUSENTE ENTREGA CON SELLO</v>
          </cell>
        </row>
        <row r="763">
          <cell r="A763" t="str">
            <v>2483415</v>
          </cell>
          <cell r="B763" t="str">
            <v>MDELIVERY</v>
          </cell>
          <cell r="C763">
            <v>44938</v>
          </cell>
          <cell r="D763" t="str">
            <v>FLEXNET ECUADOR - MDELIVERY</v>
          </cell>
          <cell r="E763" t="str">
            <v>CALLE 28 DE JUNIO S/N Y GARCIA MORENO ENTRADA LLANO GRANDE</v>
          </cell>
          <cell r="H763" t="str">
            <v>170208</v>
          </cell>
          <cell r="I763" t="str">
            <v>QUITO</v>
          </cell>
          <cell r="J763" t="str">
            <v>PICHINCHA</v>
          </cell>
          <cell r="K763" t="str">
            <v>CESAR SORIANO_SINDICATO PROVINCIALDE TRABAJADORES DE LA EMPRESA</v>
          </cell>
          <cell r="L763" t="str">
            <v>GUAYAS GUAYAQUIL KM 7 1 2 N A VIA LA COSTA ENTRADA POR DURA GAS A ELECTRO GUAYAS</v>
          </cell>
          <cell r="O763" t="str">
            <v>GUAYAQUIL</v>
          </cell>
          <cell r="P763" t="str">
            <v>GUAYAQUIL</v>
          </cell>
          <cell r="Q763" t="str">
            <v>GUAYAS</v>
          </cell>
          <cell r="R763" t="str">
            <v>2483415</v>
          </cell>
          <cell r="W763" t="str">
            <v>0992633999001</v>
          </cell>
          <cell r="X763" t="str">
            <v>0987684648</v>
          </cell>
          <cell r="AA763">
            <v>44938</v>
          </cell>
          <cell r="AD763">
            <v>1</v>
          </cell>
          <cell r="AE763">
            <v>1</v>
          </cell>
          <cell r="AI763" t="str">
            <v>DESPACHO</v>
          </cell>
          <cell r="AJ763" t="str">
            <v>NORMAL</v>
          </cell>
          <cell r="AL763" t="str">
            <v>NO</v>
          </cell>
          <cell r="AN763" t="str">
            <v>ACTIVACIONES INGRESOS GGCC &amp; NEGOCIOS DIRECTOS</v>
          </cell>
          <cell r="AO763" t="str">
            <v>GGCC / NEGOCIOS</v>
          </cell>
          <cell r="AP763">
            <v>44938</v>
          </cell>
          <cell r="AR763" t="str">
            <v>MDELIVERY_2483415</v>
          </cell>
          <cell r="AS763">
            <v>329473</v>
          </cell>
          <cell r="AT763" t="str">
            <v>D40</v>
          </cell>
          <cell r="AU763" t="str">
            <v>BTB</v>
          </cell>
          <cell r="AV763">
            <v>2</v>
          </cell>
          <cell r="AX763" t="str">
            <v>ENTREGADO</v>
          </cell>
          <cell r="AY763" t="str">
            <v>LTE SAMSUNG Z FLIP 4 GRIS: 1 und - sn. 358975993492579 / HALFSIM MOVISTAR: 1 und - sn. 8959300520560843404</v>
          </cell>
          <cell r="AZ763" t="str">
            <v>SIMCARD / TERMINAL</v>
          </cell>
          <cell r="BA763" t="str">
            <v/>
          </cell>
        </row>
        <row r="764">
          <cell r="A764" t="str">
            <v>2483416</v>
          </cell>
          <cell r="B764" t="str">
            <v>MDELIVERY</v>
          </cell>
          <cell r="C764">
            <v>44938</v>
          </cell>
          <cell r="D764" t="str">
            <v>FLEXNET ECUADOR - MDELIVERY</v>
          </cell>
          <cell r="E764" t="str">
            <v>CALLE 28 DE JUNIO S/N Y GARCIA MORENO ENTRADA LLANO GRANDE</v>
          </cell>
          <cell r="H764" t="str">
            <v>170208</v>
          </cell>
          <cell r="I764" t="str">
            <v>QUITO</v>
          </cell>
          <cell r="J764" t="str">
            <v>PICHINCHA</v>
          </cell>
          <cell r="K764" t="str">
            <v>MARIO DANIEL LOPEZ AGUILAR_MARIO DANIEL LOPEZ AGUILAR</v>
          </cell>
          <cell r="L764" t="str">
            <v>DIRECCION AV EMILIANO ORTEGA Y QUITO CASA COLOR CREMA 16019</v>
          </cell>
          <cell r="O764" t="str">
            <v>LOJA</v>
          </cell>
          <cell r="P764" t="str">
            <v>LOJA</v>
          </cell>
          <cell r="Q764" t="str">
            <v>LOJA</v>
          </cell>
          <cell r="R764" t="str">
            <v>2483416</v>
          </cell>
          <cell r="W764" t="str">
            <v>1105935330001</v>
          </cell>
          <cell r="X764" t="str">
            <v>0980849986/0985733578</v>
          </cell>
          <cell r="AA764">
            <v>44938</v>
          </cell>
          <cell r="AD764">
            <v>1</v>
          </cell>
          <cell r="AE764">
            <v>1</v>
          </cell>
          <cell r="AI764" t="str">
            <v>DESPACHO</v>
          </cell>
          <cell r="AJ764" t="str">
            <v>NORMAL</v>
          </cell>
          <cell r="AL764" t="str">
            <v>NO</v>
          </cell>
          <cell r="AN764" t="str">
            <v>DAS CARGO A LA CUENTA (DELIVERY)</v>
          </cell>
          <cell r="AO764" t="str">
            <v>DISTRIBUIDORES</v>
          </cell>
          <cell r="AP764">
            <v>44938</v>
          </cell>
          <cell r="AR764" t="str">
            <v>MDELIVERY_2483416</v>
          </cell>
          <cell r="AS764">
            <v>329477</v>
          </cell>
          <cell r="AT764" t="str">
            <v>D40</v>
          </cell>
          <cell r="AU764" t="str">
            <v>BTB</v>
          </cell>
          <cell r="AV764">
            <v>1</v>
          </cell>
          <cell r="AX764" t="str">
            <v>ENTREGADO</v>
          </cell>
          <cell r="AY764" t="str">
            <v>HALFSIM MOVISTAR: 1 und - sn. 8959300520560842059</v>
          </cell>
          <cell r="AZ764" t="str">
            <v>SIMCARD</v>
          </cell>
          <cell r="BA764" t="str">
            <v>EMPRESAS TITULAR AUSENTE ENTREGA CON SELLO</v>
          </cell>
        </row>
        <row r="765">
          <cell r="A765" t="str">
            <v>2483417</v>
          </cell>
          <cell r="B765" t="str">
            <v>MDELIVERY</v>
          </cell>
          <cell r="C765">
            <v>44938</v>
          </cell>
          <cell r="D765" t="str">
            <v>FLEXNET ECUADOR - MDELIVERY</v>
          </cell>
          <cell r="E765" t="str">
            <v>CALLE 28 DE JUNIO S/N Y GARCIA MORENO ENTRADA LLANO GRANDE</v>
          </cell>
          <cell r="H765" t="str">
            <v>170208</v>
          </cell>
          <cell r="I765" t="str">
            <v>QUITO</v>
          </cell>
          <cell r="J765" t="str">
            <v>PICHINCHA</v>
          </cell>
          <cell r="K765" t="str">
            <v>CARMEN LARREA O CHICAIZA AIDA_EXTRACTORA DE ACEITE LA JOYA EXTRAJOYA CIA LTDA</v>
          </cell>
          <cell r="L765" t="str">
            <v>JUAN LEON MERA 31 Y BERNARDO LEGARDA CUMBAYA</v>
          </cell>
          <cell r="O765" t="str">
            <v>QUITO</v>
          </cell>
          <cell r="P765" t="str">
            <v>QUITO</v>
          </cell>
          <cell r="Q765" t="str">
            <v>PICHINCHA</v>
          </cell>
          <cell r="R765" t="str">
            <v>2483417</v>
          </cell>
          <cell r="W765" t="str">
            <v>1792137144001</v>
          </cell>
          <cell r="X765" t="str">
            <v>0998115094</v>
          </cell>
          <cell r="AA765">
            <v>44938</v>
          </cell>
          <cell r="AD765">
            <v>1</v>
          </cell>
          <cell r="AE765">
            <v>1</v>
          </cell>
          <cell r="AI765" t="str">
            <v>DESPACHO</v>
          </cell>
          <cell r="AJ765" t="str">
            <v>NORMAL</v>
          </cell>
          <cell r="AL765" t="str">
            <v>NO</v>
          </cell>
          <cell r="AN765" t="str">
            <v>367 EMPRESAS Y NEGOCIOS</v>
          </cell>
          <cell r="AO765" t="str">
            <v>GGCC / NEGOCIOS</v>
          </cell>
          <cell r="AP765">
            <v>44938</v>
          </cell>
          <cell r="AR765" t="str">
            <v>MDELIVERY_2483417</v>
          </cell>
          <cell r="AS765">
            <v>329470</v>
          </cell>
          <cell r="AT765" t="str">
            <v>D40</v>
          </cell>
          <cell r="AU765" t="str">
            <v>BTB</v>
          </cell>
          <cell r="AV765">
            <v>1</v>
          </cell>
          <cell r="AX765" t="str">
            <v>ENTREGADO</v>
          </cell>
          <cell r="AY765" t="str">
            <v>LTE IPHONE 14 PRO MAX 256GB NEGRO: 1 und - sn. 356266768654433</v>
          </cell>
          <cell r="AZ765" t="str">
            <v>TERMINAL</v>
          </cell>
          <cell r="BA765" t="str">
            <v/>
          </cell>
        </row>
        <row r="766">
          <cell r="A766" t="str">
            <v>2483418</v>
          </cell>
          <cell r="B766" t="str">
            <v>MDELIVERY</v>
          </cell>
          <cell r="C766">
            <v>44938</v>
          </cell>
          <cell r="D766" t="str">
            <v>FLEXNET ECUADOR - MDELIVERY</v>
          </cell>
          <cell r="E766" t="str">
            <v>CALLE 28 DE JUNIO S/N Y GARCIA MORENO ENTRADA LLANO GRANDE</v>
          </cell>
          <cell r="H766" t="str">
            <v>170208</v>
          </cell>
          <cell r="I766" t="str">
            <v>QUITO</v>
          </cell>
          <cell r="J766" t="str">
            <v>PICHINCHA</v>
          </cell>
          <cell r="K766" t="str">
            <v>IRMA IRLANDA ORTIZ PALAQUIBAY_IRMA IRLANDA ORTIZ PALAQUIBAY</v>
          </cell>
          <cell r="L766" t="str">
            <v>UNIDAD EDUCATIVA SULTANA DE LOS ANDES DIRECCION 9 DE OCTUBRE Y PRIMER CONSTITUYENTE FRENTE AL MUNICIPIO DE CUMANDA</v>
          </cell>
          <cell r="O766" t="str">
            <v>CUMANDÁ</v>
          </cell>
          <cell r="P766" t="str">
            <v>CUMANDÁ</v>
          </cell>
          <cell r="Q766" t="str">
            <v>CHIMBORAZO</v>
          </cell>
          <cell r="R766" t="str">
            <v>2483418</v>
          </cell>
          <cell r="W766" t="str">
            <v>0918554155001</v>
          </cell>
          <cell r="X766" t="str">
            <v>0996687336</v>
          </cell>
          <cell r="AA766">
            <v>44938</v>
          </cell>
          <cell r="AD766">
            <v>1</v>
          </cell>
          <cell r="AE766">
            <v>1</v>
          </cell>
          <cell r="AI766" t="str">
            <v>DESPACHO</v>
          </cell>
          <cell r="AJ766" t="str">
            <v>NORMAL</v>
          </cell>
          <cell r="AL766" t="str">
            <v>NO</v>
          </cell>
          <cell r="AN766" t="str">
            <v>DAS CARGO A LA CUENTA (DELIVERY)</v>
          </cell>
          <cell r="AO766" t="str">
            <v>DISTRIBUIDORES</v>
          </cell>
          <cell r="AP766">
            <v>44938</v>
          </cell>
          <cell r="AR766" t="str">
            <v>MDELIVERY_2483418</v>
          </cell>
          <cell r="AS766">
            <v>329474</v>
          </cell>
          <cell r="AT766" t="str">
            <v>D40</v>
          </cell>
          <cell r="AU766" t="str">
            <v>BTB</v>
          </cell>
          <cell r="AV766">
            <v>1</v>
          </cell>
          <cell r="AX766" t="str">
            <v>ENTREGADO</v>
          </cell>
          <cell r="AY766" t="str">
            <v>HALFSIM MOVISTAR: 1 und - sn. 8959300520561616023</v>
          </cell>
          <cell r="AZ766" t="str">
            <v>SIMCARD</v>
          </cell>
          <cell r="BA766" t="str">
            <v>EMPRESAS TITULAR AUSENTE ENTREGA CON SELLO</v>
          </cell>
        </row>
        <row r="767">
          <cell r="A767" t="str">
            <v>2483419</v>
          </cell>
          <cell r="B767" t="str">
            <v>MDELIVERY</v>
          </cell>
          <cell r="C767">
            <v>44938</v>
          </cell>
          <cell r="D767" t="str">
            <v>FLEXNET ECUADOR - MDELIVERY</v>
          </cell>
          <cell r="E767" t="str">
            <v>CALLE 28 DE JUNIO S/N Y GARCIA MORENO ENTRADA LLANO GRANDE</v>
          </cell>
          <cell r="H767" t="str">
            <v>170208</v>
          </cell>
          <cell r="I767" t="str">
            <v>QUITO</v>
          </cell>
          <cell r="J767" t="str">
            <v>PICHINCHA</v>
          </cell>
          <cell r="K767" t="str">
            <v>PATRICIA LUNA_URBANO EXPRESS S A RAPIEXX</v>
          </cell>
          <cell r="L767" t="str">
            <v>DE LAS AZUCENAS N44 131 Y DE LOS GRANADOS</v>
          </cell>
          <cell r="O767" t="str">
            <v>QUITO</v>
          </cell>
          <cell r="P767" t="str">
            <v>QUITO</v>
          </cell>
          <cell r="Q767" t="str">
            <v>PICHINCHA</v>
          </cell>
          <cell r="R767" t="str">
            <v>2483419</v>
          </cell>
          <cell r="W767" t="str">
            <v>1791312813001</v>
          </cell>
          <cell r="X767" t="str">
            <v>0992526528</v>
          </cell>
          <cell r="AA767">
            <v>44938</v>
          </cell>
          <cell r="AD767">
            <v>1</v>
          </cell>
          <cell r="AE767">
            <v>1</v>
          </cell>
          <cell r="AI767" t="str">
            <v>DESPACHO</v>
          </cell>
          <cell r="AJ767" t="str">
            <v>NORMAL</v>
          </cell>
          <cell r="AL767" t="str">
            <v>NO</v>
          </cell>
          <cell r="AN767" t="str">
            <v>367 EMPRESAS Y NEGOCIOS</v>
          </cell>
          <cell r="AO767" t="str">
            <v>GGCC / NEGOCIOS</v>
          </cell>
          <cell r="AP767">
            <v>44938</v>
          </cell>
          <cell r="AR767" t="str">
            <v>MDELIVERY_2483419</v>
          </cell>
          <cell r="AS767">
            <v>329472</v>
          </cell>
          <cell r="AT767" t="str">
            <v>D40</v>
          </cell>
          <cell r="AU767" t="str">
            <v>BTB</v>
          </cell>
          <cell r="AV767">
            <v>3</v>
          </cell>
          <cell r="AX767" t="str">
            <v>ENTREGADO</v>
          </cell>
          <cell r="AY767" t="str">
            <v>LTE SAMSUNG A13 AZUL: 3 und - sn. 352177399188804,352177398801167,352177399177773</v>
          </cell>
          <cell r="AZ767" t="str">
            <v>TERMINAL</v>
          </cell>
          <cell r="BA767" t="str">
            <v/>
          </cell>
        </row>
        <row r="768">
          <cell r="A768" t="str">
            <v>2483422</v>
          </cell>
          <cell r="B768" t="str">
            <v>MDELIVERY</v>
          </cell>
          <cell r="C768">
            <v>44938</v>
          </cell>
          <cell r="D768" t="str">
            <v>FLEXNET ECUADOR - MDELIVERY</v>
          </cell>
          <cell r="E768" t="str">
            <v>CALLE 28 DE JUNIO S/N Y GARCIA MORENO ENTRADA LLANO GRANDE</v>
          </cell>
          <cell r="H768" t="str">
            <v>170208</v>
          </cell>
          <cell r="I768" t="str">
            <v>QUITO</v>
          </cell>
          <cell r="J768" t="str">
            <v>PICHINCHA</v>
          </cell>
          <cell r="K768" t="str">
            <v>ESTEFANIA LASTRA_ URGENTITO EC S A</v>
          </cell>
          <cell r="L768" t="str">
            <v>ELOY ALFARO E10 72 Y FRESNOS</v>
          </cell>
          <cell r="O768" t="str">
            <v>QUITO</v>
          </cell>
          <cell r="P768" t="str">
            <v>QUITO</v>
          </cell>
          <cell r="Q768" t="str">
            <v>PICHINCHA</v>
          </cell>
          <cell r="R768" t="str">
            <v>2483422</v>
          </cell>
          <cell r="W768" t="str">
            <v>1792967929001</v>
          </cell>
          <cell r="X768" t="str">
            <v>0987791627</v>
          </cell>
          <cell r="AA768">
            <v>44938</v>
          </cell>
          <cell r="AD768">
            <v>1</v>
          </cell>
          <cell r="AE768">
            <v>1</v>
          </cell>
          <cell r="AI768" t="str">
            <v>DESPACHO</v>
          </cell>
          <cell r="AJ768" t="str">
            <v>NORMAL</v>
          </cell>
          <cell r="AL768" t="str">
            <v>NO</v>
          </cell>
          <cell r="AN768" t="str">
            <v>DAS CARGO A LA CUENTA (DELIVERY)</v>
          </cell>
          <cell r="AO768" t="str">
            <v>DISTRIBUIDORES</v>
          </cell>
          <cell r="AP768">
            <v>44938</v>
          </cell>
          <cell r="AR768" t="str">
            <v>MDELIVERY_2483422</v>
          </cell>
          <cell r="AS768">
            <v>329476</v>
          </cell>
          <cell r="AT768" t="str">
            <v>D40</v>
          </cell>
          <cell r="AU768" t="str">
            <v>BTB</v>
          </cell>
          <cell r="AV768">
            <v>1</v>
          </cell>
          <cell r="AX768" t="str">
            <v>ENTREGADO</v>
          </cell>
          <cell r="AY768" t="str">
            <v>HALFSIM MOVISTAR: 1 und - sn. 8959300520560841937</v>
          </cell>
          <cell r="AZ768" t="str">
            <v>SIMCARD</v>
          </cell>
          <cell r="BA768" t="str">
            <v>EMPRESAS TITULAR AUSENTE ENTREGA CON SELLO</v>
          </cell>
        </row>
        <row r="769">
          <cell r="A769" t="str">
            <v>2483423</v>
          </cell>
          <cell r="B769" t="str">
            <v>MDELIVERY</v>
          </cell>
          <cell r="C769">
            <v>44938</v>
          </cell>
          <cell r="D769" t="str">
            <v>FLEXNET ECUADOR - MDELIVERY</v>
          </cell>
          <cell r="E769" t="str">
            <v>CALLE 28 DE JUNIO S/N Y GARCIA MORENO ENTRADA LLANO GRANDE</v>
          </cell>
          <cell r="H769" t="str">
            <v>170208</v>
          </cell>
          <cell r="I769" t="str">
            <v>QUITO</v>
          </cell>
          <cell r="J769" t="str">
            <v>PICHINCHA</v>
          </cell>
          <cell r="K769" t="str">
            <v>MAURICIO JAVIER MEDINA ONA_MAURICIO JAVIER MEDINA ONA</v>
          </cell>
          <cell r="L769" t="str">
            <v>PICHINCHA QUITO AV GRAN COLOMBIA Y GENERAL TELMO PAZ Y MINO E4 372 N17 CONJUNTO TERRAZAS DEL DORADO SEGUNDA PUERTA CAFE</v>
          </cell>
          <cell r="O769" t="str">
            <v>QUITO</v>
          </cell>
          <cell r="P769" t="str">
            <v>QUITO</v>
          </cell>
          <cell r="Q769" t="str">
            <v>PICHINCHA</v>
          </cell>
          <cell r="R769" t="str">
            <v>2483423</v>
          </cell>
          <cell r="W769" t="str">
            <v>1723073134001</v>
          </cell>
          <cell r="X769" t="str">
            <v>995092750</v>
          </cell>
          <cell r="AA769">
            <v>44938</v>
          </cell>
          <cell r="AD769">
            <v>1</v>
          </cell>
          <cell r="AE769">
            <v>1</v>
          </cell>
          <cell r="AI769" t="str">
            <v>DESPACHO</v>
          </cell>
          <cell r="AJ769" t="str">
            <v>NORMAL</v>
          </cell>
          <cell r="AL769" t="str">
            <v>NO</v>
          </cell>
          <cell r="AN769" t="str">
            <v>ACTIVACIONES INGRESOS GGCC &amp; NEGOCIOS DIRECTOS</v>
          </cell>
          <cell r="AO769" t="str">
            <v>GGCC / NEGOCIOS</v>
          </cell>
          <cell r="AP769">
            <v>44938</v>
          </cell>
          <cell r="AR769" t="str">
            <v>MDELIVERY_2483423</v>
          </cell>
          <cell r="AS769">
            <v>329471</v>
          </cell>
          <cell r="AT769" t="str">
            <v>D40</v>
          </cell>
          <cell r="AU769" t="str">
            <v>BTB</v>
          </cell>
          <cell r="AV769">
            <v>1</v>
          </cell>
          <cell r="AX769" t="str">
            <v>ENTREGADO</v>
          </cell>
          <cell r="AY769" t="str">
            <v>HALFSIM MOVISTAR: 1 und - sn. 8959300520560843263</v>
          </cell>
          <cell r="AZ769" t="str">
            <v>SIMCARD</v>
          </cell>
          <cell r="BA769" t="str">
            <v/>
          </cell>
        </row>
        <row r="770">
          <cell r="A770" t="str">
            <v>2483424</v>
          </cell>
          <cell r="B770" t="str">
            <v>MDELIVERY</v>
          </cell>
          <cell r="C770">
            <v>44938</v>
          </cell>
          <cell r="D770" t="str">
            <v>FLEXNET ECUADOR - MDELIVERY</v>
          </cell>
          <cell r="E770" t="str">
            <v>CALLE 28 DE JUNIO S/N Y GARCIA MORENO ENTRADA LLANO GRANDE</v>
          </cell>
          <cell r="H770" t="str">
            <v>170208</v>
          </cell>
          <cell r="I770" t="str">
            <v>QUITO</v>
          </cell>
          <cell r="J770" t="str">
            <v>PICHINCHA</v>
          </cell>
          <cell r="K770" t="str">
            <v>NATHALY HERRERA RICARDO REYES_SETEC S A AGENCIA ASESORA PRODUCTORA DE SEGUROS</v>
          </cell>
          <cell r="L770" t="str">
            <v>AV REPUBLICA DEL SALVADOR 491 Y NACIONES UNIDAS EDIFICIO SUYANA PISO 11 REFERENCIA AL FRENTE DEL HOTEL SHERATON</v>
          </cell>
          <cell r="O770" t="str">
            <v>QUITO</v>
          </cell>
          <cell r="P770" t="str">
            <v>QUITO</v>
          </cell>
          <cell r="Q770" t="str">
            <v>PICHINCHA</v>
          </cell>
          <cell r="R770" t="str">
            <v>2483424</v>
          </cell>
          <cell r="W770" t="str">
            <v>1791259157001</v>
          </cell>
          <cell r="X770" t="str">
            <v>0987600034/ 0989766359</v>
          </cell>
          <cell r="AA770">
            <v>44938</v>
          </cell>
          <cell r="AD770">
            <v>1</v>
          </cell>
          <cell r="AE770">
            <v>1</v>
          </cell>
          <cell r="AI770" t="str">
            <v>DESPACHO</v>
          </cell>
          <cell r="AJ770" t="str">
            <v>NORMAL</v>
          </cell>
          <cell r="AL770" t="str">
            <v>NO</v>
          </cell>
          <cell r="AN770" t="str">
            <v>367 EMPRESAS Y NEGOCIOS</v>
          </cell>
          <cell r="AO770" t="str">
            <v>GGCC / NEGOCIOS</v>
          </cell>
          <cell r="AP770">
            <v>44938</v>
          </cell>
          <cell r="AR770" t="str">
            <v>MDELIVERY_2483424</v>
          </cell>
          <cell r="AS770">
            <v>329484</v>
          </cell>
          <cell r="AT770" t="str">
            <v>D40</v>
          </cell>
          <cell r="AU770" t="str">
            <v>BTB</v>
          </cell>
          <cell r="AV770">
            <v>1</v>
          </cell>
          <cell r="AX770" t="str">
            <v>ENTREGADO</v>
          </cell>
          <cell r="AY770" t="str">
            <v>HALFSIM MOVISTAR: 1 und - sn. 8959300520560853841</v>
          </cell>
          <cell r="AZ770" t="str">
            <v>SIMCARD</v>
          </cell>
          <cell r="BA770" t="str">
            <v/>
          </cell>
        </row>
        <row r="771">
          <cell r="A771" t="str">
            <v>2483425</v>
          </cell>
          <cell r="B771" t="str">
            <v>MDELIVERY</v>
          </cell>
          <cell r="C771">
            <v>44938</v>
          </cell>
          <cell r="D771" t="str">
            <v>FLEXNET ECUADOR - MDELIVERY</v>
          </cell>
          <cell r="E771" t="str">
            <v>CALLE 28 DE JUNIO S/N Y GARCIA MORENO ENTRADA LLANO GRANDE</v>
          </cell>
          <cell r="H771" t="str">
            <v>170208</v>
          </cell>
          <cell r="I771" t="str">
            <v>QUITO</v>
          </cell>
          <cell r="J771" t="str">
            <v>PICHINCHA</v>
          </cell>
          <cell r="K771" t="str">
            <v>ERIC MERCADO O PEDRO ILLESCAS_DIANA ROSALIN CARRENO CEVALLOS</v>
          </cell>
          <cell r="L771" t="str">
            <v>CIUDADELA 9 DE OCTUBRE CALLE TERCERA VILLA 306 Y AVENIDA TERCERA SUR DE LA CIUDAD CASA DE 2 PISOS CON REJAS BLANCAS</v>
          </cell>
          <cell r="O771" t="str">
            <v>GUAYAQUIL</v>
          </cell>
          <cell r="P771" t="str">
            <v>GUAYAQUIL</v>
          </cell>
          <cell r="Q771" t="str">
            <v>GUAYAS</v>
          </cell>
          <cell r="R771" t="str">
            <v>2483425</v>
          </cell>
          <cell r="W771" t="str">
            <v>0921680302001</v>
          </cell>
          <cell r="X771" t="str">
            <v>0995801473</v>
          </cell>
          <cell r="AA771">
            <v>44938</v>
          </cell>
          <cell r="AD771">
            <v>1</v>
          </cell>
          <cell r="AE771">
            <v>1</v>
          </cell>
          <cell r="AI771" t="str">
            <v>DESPACHO</v>
          </cell>
          <cell r="AJ771" t="str">
            <v>NORMAL</v>
          </cell>
          <cell r="AL771" t="str">
            <v>NO</v>
          </cell>
          <cell r="AN771" t="str">
            <v>DAS CARGO A LA CUENTA (DELIVERY)</v>
          </cell>
          <cell r="AO771" t="str">
            <v>DISTRIBUIDORES</v>
          </cell>
          <cell r="AP771">
            <v>44938</v>
          </cell>
          <cell r="AR771" t="str">
            <v>MDELIVERY_2483425</v>
          </cell>
          <cell r="AS771">
            <v>329479</v>
          </cell>
          <cell r="AT771" t="str">
            <v>D40</v>
          </cell>
          <cell r="AU771" t="str">
            <v>BTB</v>
          </cell>
          <cell r="AV771">
            <v>2</v>
          </cell>
          <cell r="AX771" t="str">
            <v>ENTREGADO</v>
          </cell>
          <cell r="AY771" t="str">
            <v>HALFSIM MOVISTAR: 2 und - sn. 8959300520561616031,8959300520561616007</v>
          </cell>
          <cell r="AZ771" t="str">
            <v>SIMCARD</v>
          </cell>
          <cell r="BA771" t="str">
            <v>EMPRESAS TITULAR AUSENTE ENTREGA CON SELLO</v>
          </cell>
        </row>
        <row r="772">
          <cell r="A772" t="str">
            <v>2483427</v>
          </cell>
          <cell r="B772" t="str">
            <v>MDELIVERY</v>
          </cell>
          <cell r="C772">
            <v>44938</v>
          </cell>
          <cell r="D772" t="str">
            <v>FLEXNET ECUADOR - MDELIVERY</v>
          </cell>
          <cell r="E772" t="str">
            <v>CALLE 28 DE JUNIO S/N Y GARCIA MORENO ENTRADA LLANO GRANDE</v>
          </cell>
          <cell r="H772" t="str">
            <v>170208</v>
          </cell>
          <cell r="I772" t="str">
            <v>QUITO</v>
          </cell>
          <cell r="J772" t="str">
            <v>PICHINCHA</v>
          </cell>
          <cell r="K772" t="str">
            <v>WILNELYS MARCANO_SOLANGEL MELISSA GARCIA LAGLA</v>
          </cell>
          <cell r="L772" t="str">
            <v>UIC INGLES AV OSWALDO GUAYASAMIN Y VICENTE ROCAFUERTE8</v>
          </cell>
          <cell r="O772" t="str">
            <v>QUITO</v>
          </cell>
          <cell r="P772" t="str">
            <v>QUITO</v>
          </cell>
          <cell r="Q772" t="str">
            <v>PICHINCHA</v>
          </cell>
          <cell r="R772" t="str">
            <v>2483427</v>
          </cell>
          <cell r="W772" t="str">
            <v>1718675216001</v>
          </cell>
          <cell r="X772" t="str">
            <v>0994947207</v>
          </cell>
          <cell r="AA772">
            <v>44938</v>
          </cell>
          <cell r="AD772">
            <v>1</v>
          </cell>
          <cell r="AE772">
            <v>1</v>
          </cell>
          <cell r="AI772" t="str">
            <v>DESPACHO</v>
          </cell>
          <cell r="AJ772" t="str">
            <v>NORMAL</v>
          </cell>
          <cell r="AL772" t="str">
            <v>NO</v>
          </cell>
          <cell r="AN772" t="str">
            <v>DAS CARGO A LA CUENTA (DELIVERY)</v>
          </cell>
          <cell r="AO772" t="str">
            <v>DISTRIBUIDORES</v>
          </cell>
          <cell r="AP772">
            <v>44938</v>
          </cell>
          <cell r="AR772" t="str">
            <v>MDELIVERY_2483427</v>
          </cell>
          <cell r="AS772">
            <v>329483</v>
          </cell>
          <cell r="AT772" t="str">
            <v>D40</v>
          </cell>
          <cell r="AU772" t="str">
            <v>BTB</v>
          </cell>
          <cell r="AV772">
            <v>2</v>
          </cell>
          <cell r="AX772" t="str">
            <v>ENTREGADO</v>
          </cell>
          <cell r="AY772" t="str">
            <v>HALFSIM MOVISTAR: 2 und - sn. 8959300520560853858,8959300520560853833</v>
          </cell>
          <cell r="AZ772" t="str">
            <v>SIMCARD</v>
          </cell>
          <cell r="BA772" t="str">
            <v>EMPRESAS TITULAR AUSENTE ENTREGA CON SELLO</v>
          </cell>
        </row>
        <row r="773">
          <cell r="A773" t="str">
            <v>2483429</v>
          </cell>
          <cell r="B773" t="str">
            <v>MDELIVERY</v>
          </cell>
          <cell r="C773">
            <v>44938</v>
          </cell>
          <cell r="D773" t="str">
            <v>FLEXNET ECUADOR - MDELIVERY</v>
          </cell>
          <cell r="E773" t="str">
            <v>CALLE 28 DE JUNIO S/N Y GARCIA MORENO ENTRADA LLANO GRANDE</v>
          </cell>
          <cell r="H773" t="str">
            <v>170208</v>
          </cell>
          <cell r="I773" t="str">
            <v>QUITO</v>
          </cell>
          <cell r="J773" t="str">
            <v>PICHINCHA</v>
          </cell>
          <cell r="K773" t="str">
            <v>EDISON GUACHAMIN_VISE ECUADOR CIA LTDA</v>
          </cell>
          <cell r="L773" t="str">
            <v>INGLATERRA E3 266 Y AV AMAZONAS EDIFICIO STRATTA NUMERO DE OFICINA 7 NUMERO DE PISO 7</v>
          </cell>
          <cell r="O773" t="str">
            <v>QUITO</v>
          </cell>
          <cell r="P773" t="str">
            <v>QUITO</v>
          </cell>
          <cell r="Q773" t="str">
            <v>PICHINCHA</v>
          </cell>
          <cell r="R773" t="str">
            <v>2483429</v>
          </cell>
          <cell r="W773" t="str">
            <v>0992251069001</v>
          </cell>
          <cell r="X773" t="str">
            <v>0987406904</v>
          </cell>
          <cell r="AA773">
            <v>44938</v>
          </cell>
          <cell r="AD773">
            <v>1</v>
          </cell>
          <cell r="AE773">
            <v>1</v>
          </cell>
          <cell r="AI773" t="str">
            <v>DESPACHO</v>
          </cell>
          <cell r="AJ773" t="str">
            <v>NORMAL</v>
          </cell>
          <cell r="AL773" t="str">
            <v>NO</v>
          </cell>
          <cell r="AN773" t="str">
            <v>367 EMPRESAS Y NEGOCIOS</v>
          </cell>
          <cell r="AO773" t="str">
            <v>GGCC / NEGOCIOS</v>
          </cell>
          <cell r="AP773">
            <v>44938</v>
          </cell>
          <cell r="AR773" t="str">
            <v>MDELIVERY_2483429</v>
          </cell>
          <cell r="AS773">
            <v>329481</v>
          </cell>
          <cell r="AT773" t="str">
            <v>D40</v>
          </cell>
          <cell r="AU773" t="str">
            <v>BTB</v>
          </cell>
          <cell r="AV773">
            <v>10</v>
          </cell>
          <cell r="AX773" t="str">
            <v>ENTREGADO</v>
          </cell>
          <cell r="AY773" t="str">
            <v>HALFSIM MOVISTAR: 10 und - sn. 8959300520560853866,8959300520560853874,8959300520560853882,8959300520560853817,8959300520560853825,8959300520560849930,8959300520560853932,8959300520560853940,8959300520560853908,8959300520560853916</v>
          </cell>
          <cell r="AZ773" t="str">
            <v>SIMCARD</v>
          </cell>
          <cell r="BA773" t="str">
            <v/>
          </cell>
        </row>
        <row r="774">
          <cell r="A774" t="str">
            <v>2483439</v>
          </cell>
          <cell r="B774" t="str">
            <v>MDELIVERY</v>
          </cell>
          <cell r="C774">
            <v>44938</v>
          </cell>
          <cell r="D774" t="str">
            <v>FLEXNET ECUADOR - MDELIVERY</v>
          </cell>
          <cell r="E774" t="str">
            <v>CALLE 28 DE JUNIO S/N Y GARCIA MORENO ENTRADA LLANO GRANDE</v>
          </cell>
          <cell r="H774" t="str">
            <v>170208</v>
          </cell>
          <cell r="I774" t="str">
            <v>QUITO</v>
          </cell>
          <cell r="J774" t="str">
            <v>PICHINCHA</v>
          </cell>
          <cell r="K774" t="str">
            <v>KEVIN LEONARDO CAICEDO SANCHEZ_KEVIN LEONARDO CAICEDO SANCHEZ</v>
          </cell>
          <cell r="L774" t="str">
            <v>CALLE 9 DE OCTUBRE Y COLON 441 EDIFICIO COLOR MELON CONFECCIONES MAYCOL</v>
          </cell>
          <cell r="O774" t="str">
            <v>ESMERALDAS</v>
          </cell>
          <cell r="P774" t="str">
            <v>ESMERALDAS</v>
          </cell>
          <cell r="Q774" t="str">
            <v>ESMERALDAS</v>
          </cell>
          <cell r="R774" t="str">
            <v>2483439</v>
          </cell>
          <cell r="W774" t="str">
            <v>0803787852001</v>
          </cell>
          <cell r="X774" t="str">
            <v>0968530508</v>
          </cell>
          <cell r="AA774">
            <v>44938</v>
          </cell>
          <cell r="AD774">
            <v>1</v>
          </cell>
          <cell r="AE774">
            <v>1</v>
          </cell>
          <cell r="AI774" t="str">
            <v>DESPACHO</v>
          </cell>
          <cell r="AJ774" t="str">
            <v>NORMAL</v>
          </cell>
          <cell r="AL774" t="str">
            <v>NO</v>
          </cell>
          <cell r="AN774" t="str">
            <v>DAS CARGO A LA CUENTA (DELIVERY)</v>
          </cell>
          <cell r="AO774" t="str">
            <v>DISTRIBUIDORES</v>
          </cell>
          <cell r="AP774">
            <v>44938</v>
          </cell>
          <cell r="AR774" t="str">
            <v>MDELIVERY_2483439</v>
          </cell>
          <cell r="AS774">
            <v>329485</v>
          </cell>
          <cell r="AT774" t="str">
            <v>D40</v>
          </cell>
          <cell r="AU774" t="str">
            <v>BTB</v>
          </cell>
          <cell r="AV774">
            <v>1</v>
          </cell>
          <cell r="AX774" t="str">
            <v>ENTREGADO</v>
          </cell>
          <cell r="AY774" t="str">
            <v>HALFSIM MOVISTAR: 1 und - sn. 8959300520560843511</v>
          </cell>
          <cell r="AZ774" t="str">
            <v>SIMCARD</v>
          </cell>
          <cell r="BA774" t="str">
            <v>EMPRESAS TITULAR AUSENTE ENTREGA CON SELLO</v>
          </cell>
        </row>
        <row r="775">
          <cell r="A775" t="str">
            <v>2483440</v>
          </cell>
          <cell r="B775" t="str">
            <v>MDELIVERY</v>
          </cell>
          <cell r="C775">
            <v>44938</v>
          </cell>
          <cell r="D775" t="str">
            <v>FLEXNET ECUADOR - MDELIVERY</v>
          </cell>
          <cell r="E775" t="str">
            <v>CALLE 28 DE JUNIO S/N Y GARCIA MORENO ENTRADA LLANO GRANDE</v>
          </cell>
          <cell r="H775" t="str">
            <v>170208</v>
          </cell>
          <cell r="I775" t="str">
            <v>QUITO</v>
          </cell>
          <cell r="J775" t="str">
            <v>PICHINCHA</v>
          </cell>
          <cell r="K775" t="str">
            <v>ANGELICA MARIA IBARRA ORTIZ_ANGELICA MARIA IBARRA ORTIZ</v>
          </cell>
          <cell r="L775" t="str">
            <v>CALLE BOLIVAR Y CALLE 15 BARRIO NUEVO AMANECER</v>
          </cell>
          <cell r="O775" t="str">
            <v>PEDERNALES</v>
          </cell>
          <cell r="P775" t="str">
            <v>PEDERNALES</v>
          </cell>
          <cell r="Q775" t="str">
            <v>MANABI</v>
          </cell>
          <cell r="R775" t="str">
            <v>2483440</v>
          </cell>
          <cell r="W775" t="str">
            <v>1313028621</v>
          </cell>
          <cell r="X775" t="str">
            <v>0990903478</v>
          </cell>
          <cell r="AA775">
            <v>44938</v>
          </cell>
          <cell r="AD775">
            <v>1</v>
          </cell>
          <cell r="AE775">
            <v>1</v>
          </cell>
          <cell r="AI775" t="str">
            <v>DESPACHO</v>
          </cell>
          <cell r="AJ775" t="str">
            <v>NORMAL</v>
          </cell>
          <cell r="AL775" t="str">
            <v>NO</v>
          </cell>
          <cell r="AN775" t="str">
            <v>DAS CARGO A LA CUENTA (DELIVERY)</v>
          </cell>
          <cell r="AO775" t="str">
            <v>DISTRIBUIDORES</v>
          </cell>
          <cell r="AP775">
            <v>44938</v>
          </cell>
          <cell r="AR775" t="str">
            <v>MDELIVERY_2483440</v>
          </cell>
          <cell r="AS775">
            <v>329478</v>
          </cell>
          <cell r="AT775" t="str">
            <v>D40</v>
          </cell>
          <cell r="AU775" t="str">
            <v>BTB</v>
          </cell>
          <cell r="AV775">
            <v>1</v>
          </cell>
          <cell r="AX775" t="str">
            <v>INCIDENCIA</v>
          </cell>
          <cell r="AY775" t="str">
            <v>HALFSIM MOVISTAR: 1 und - sn. 8959300520561616015</v>
          </cell>
          <cell r="AZ775" t="str">
            <v>SIMCARD</v>
          </cell>
          <cell r="BA775" t="str">
            <v>EMPRESAS TITULAR AUSENTE ENTREGA CON SELLO</v>
          </cell>
        </row>
        <row r="776">
          <cell r="A776" t="str">
            <v>2483441</v>
          </cell>
          <cell r="B776" t="str">
            <v>MDELIVERY</v>
          </cell>
          <cell r="C776">
            <v>44938</v>
          </cell>
          <cell r="D776" t="str">
            <v>FLEXNET ECUADOR - MDELIVERY</v>
          </cell>
          <cell r="E776" t="str">
            <v>CALLE 28 DE JUNIO S/N Y GARCIA MORENO ENTRADA LLANO GRANDE</v>
          </cell>
          <cell r="H776" t="str">
            <v>170208</v>
          </cell>
          <cell r="I776" t="str">
            <v>QUITO</v>
          </cell>
          <cell r="J776" t="str">
            <v>PICHINCHA</v>
          </cell>
          <cell r="K776" t="str">
            <v>ALEX DANIEL MOLINA ALCIVAR_GALO XAVIER MERA RIVERA</v>
          </cell>
          <cell r="L776" t="str">
            <v>CIUDADELA PRESIDENCIAL CALLE ALFREDO BAQUERIZO MORENO Y LOS CHASQUIS CASA DE 3 PISOS COLOR VESH JUNTO A LAVANDERIA MARY TERE EN KRONOS COMUNICACIONES</v>
          </cell>
          <cell r="O776" t="str">
            <v>AMBATO</v>
          </cell>
          <cell r="P776" t="str">
            <v>AMBATO</v>
          </cell>
          <cell r="Q776" t="str">
            <v>TUNGURAHUA</v>
          </cell>
          <cell r="R776" t="str">
            <v>2483441</v>
          </cell>
          <cell r="W776" t="str">
            <v>1802626653001</v>
          </cell>
          <cell r="X776" t="str">
            <v>0987440149</v>
          </cell>
          <cell r="AA776">
            <v>44938</v>
          </cell>
          <cell r="AD776">
            <v>1</v>
          </cell>
          <cell r="AE776">
            <v>1</v>
          </cell>
          <cell r="AI776" t="str">
            <v>DESPACHO</v>
          </cell>
          <cell r="AJ776" t="str">
            <v>NORMAL</v>
          </cell>
          <cell r="AL776" t="str">
            <v>NO</v>
          </cell>
          <cell r="AN776" t="str">
            <v>DAS CARGO A LA CUENTA (DELIVERY)</v>
          </cell>
          <cell r="AO776" t="str">
            <v>DISTRIBUIDORES</v>
          </cell>
          <cell r="AP776">
            <v>44938</v>
          </cell>
          <cell r="AR776" t="str">
            <v>MDELIVERY_2483441</v>
          </cell>
          <cell r="AS776">
            <v>329490</v>
          </cell>
          <cell r="AT776" t="str">
            <v>D40</v>
          </cell>
          <cell r="AU776" t="str">
            <v>BTB</v>
          </cell>
          <cell r="AV776">
            <v>1</v>
          </cell>
          <cell r="AX776" t="str">
            <v>ENTREGADO</v>
          </cell>
          <cell r="AY776" t="str">
            <v>HALFSIM MOVISTAR: 1 und - sn. 8959300520560841929</v>
          </cell>
          <cell r="AZ776" t="str">
            <v>SIMCARD</v>
          </cell>
          <cell r="BA776" t="str">
            <v>EMPRESAS TITULAR AUSENTE ENTREGA CON SELLO</v>
          </cell>
        </row>
        <row r="777">
          <cell r="A777" t="str">
            <v>2483442</v>
          </cell>
          <cell r="B777" t="str">
            <v>MDELIVERY</v>
          </cell>
          <cell r="C777">
            <v>44938</v>
          </cell>
          <cell r="D777" t="str">
            <v>FLEXNET ECUADOR - MDELIVERY</v>
          </cell>
          <cell r="E777" t="str">
            <v>CALLE 28 DE JUNIO S/N Y GARCIA MORENO ENTRADA LLANO GRANDE</v>
          </cell>
          <cell r="H777" t="str">
            <v>170208</v>
          </cell>
          <cell r="I777" t="str">
            <v>QUITO</v>
          </cell>
          <cell r="J777" t="str">
            <v>PICHINCHA</v>
          </cell>
          <cell r="K777" t="str">
            <v>SEBASTIAN VILLAVICENCIO_SOLANGEL MELISSA GARCIA LAGLA</v>
          </cell>
          <cell r="L777" t="str">
            <v>UIC INGLES AV GENERAL ENRIQUEZ E ISLA SANTIAGO VALLE DE LOS CHILLOS</v>
          </cell>
          <cell r="O777" t="str">
            <v>QUITO</v>
          </cell>
          <cell r="P777" t="str">
            <v>QUITO</v>
          </cell>
          <cell r="Q777" t="str">
            <v>PICHINCHA</v>
          </cell>
          <cell r="R777" t="str">
            <v>2483442</v>
          </cell>
          <cell r="W777" t="str">
            <v>1718675216001</v>
          </cell>
          <cell r="X777" t="str">
            <v>0989837536</v>
          </cell>
          <cell r="AA777">
            <v>44938</v>
          </cell>
          <cell r="AD777">
            <v>1</v>
          </cell>
          <cell r="AE777">
            <v>1</v>
          </cell>
          <cell r="AI777" t="str">
            <v>DESPACHO</v>
          </cell>
          <cell r="AJ777" t="str">
            <v>NORMAL</v>
          </cell>
          <cell r="AL777" t="str">
            <v>NO</v>
          </cell>
          <cell r="AN777" t="str">
            <v>DAS CARGO A LA CUENTA (DELIVERY)</v>
          </cell>
          <cell r="AO777" t="str">
            <v>DISTRIBUIDORES</v>
          </cell>
          <cell r="AP777">
            <v>44938</v>
          </cell>
          <cell r="AR777" t="str">
            <v>MDELIVERY_2483442</v>
          </cell>
          <cell r="AS777">
            <v>329488</v>
          </cell>
          <cell r="AT777" t="str">
            <v>D40</v>
          </cell>
          <cell r="AU777" t="str">
            <v>BTB</v>
          </cell>
          <cell r="AV777">
            <v>3</v>
          </cell>
          <cell r="AX777" t="str">
            <v>ENTREGADO</v>
          </cell>
          <cell r="AY777" t="str">
            <v>HALFSIM MOVISTAR: 3 und - sn. 8959300520560844535,8959300520560839774,8959300520560845912</v>
          </cell>
          <cell r="AZ777" t="str">
            <v>SIMCARD</v>
          </cell>
          <cell r="BA777" t="str">
            <v>EMPRESAS TITULAR AUSENTE ENTREGA CON SELLO</v>
          </cell>
        </row>
        <row r="778">
          <cell r="A778" t="str">
            <v>2483445</v>
          </cell>
          <cell r="B778" t="str">
            <v>MDELIVERY</v>
          </cell>
          <cell r="C778">
            <v>44938</v>
          </cell>
          <cell r="D778" t="str">
            <v>FLEXNET ECUADOR - MDELIVERY</v>
          </cell>
          <cell r="E778" t="str">
            <v>CALLE 28 DE JUNIO S/N Y GARCIA MORENO ENTRADA LLANO GRANDE</v>
          </cell>
          <cell r="H778" t="str">
            <v>170208</v>
          </cell>
          <cell r="I778" t="str">
            <v>QUITO</v>
          </cell>
          <cell r="J778" t="str">
            <v>PICHINCHA</v>
          </cell>
          <cell r="K778" t="str">
            <v>BETTY GONOZO _GOURMET FOOD SERVICE GFS S A</v>
          </cell>
          <cell r="L778" t="str">
            <v>JOSE MIGUEL CARRIO N7290 Y JUAN PROCELI JUNTO A HACIENDA VILLAVIEJA</v>
          </cell>
          <cell r="O778" t="str">
            <v>QUITO</v>
          </cell>
          <cell r="P778" t="str">
            <v>QUITO</v>
          </cell>
          <cell r="Q778" t="str">
            <v>PICHINCHA</v>
          </cell>
          <cell r="R778" t="str">
            <v>2483445</v>
          </cell>
          <cell r="W778" t="str">
            <v>1792052270001</v>
          </cell>
          <cell r="X778" t="str">
            <v>0969059764</v>
          </cell>
          <cell r="AA778">
            <v>44938</v>
          </cell>
          <cell r="AD778">
            <v>1</v>
          </cell>
          <cell r="AE778">
            <v>1</v>
          </cell>
          <cell r="AI778" t="str">
            <v>DESPACHO</v>
          </cell>
          <cell r="AJ778" t="str">
            <v>NORMAL</v>
          </cell>
          <cell r="AL778" t="str">
            <v>NO</v>
          </cell>
          <cell r="AN778" t="str">
            <v>367 EMPRESAS Y NEGOCIOS</v>
          </cell>
          <cell r="AO778" t="str">
            <v>GGCC / NEGOCIOS</v>
          </cell>
          <cell r="AP778">
            <v>44938</v>
          </cell>
          <cell r="AR778" t="str">
            <v>MDELIVERY_2483445</v>
          </cell>
          <cell r="AS778">
            <v>329492</v>
          </cell>
          <cell r="AT778" t="str">
            <v>D40</v>
          </cell>
          <cell r="AU778" t="str">
            <v>BTB</v>
          </cell>
          <cell r="AV778">
            <v>1</v>
          </cell>
          <cell r="AX778" t="str">
            <v>ENTREGADO</v>
          </cell>
          <cell r="AY778" t="str">
            <v>HALFSIM MOVISTAR: 1 und - sn. 8959300520560847066</v>
          </cell>
          <cell r="AZ778" t="str">
            <v>SIMCARD</v>
          </cell>
          <cell r="BA778" t="str">
            <v/>
          </cell>
        </row>
        <row r="779">
          <cell r="A779" t="str">
            <v>2483446</v>
          </cell>
          <cell r="B779" t="str">
            <v>MDELIVERY</v>
          </cell>
          <cell r="C779">
            <v>44938</v>
          </cell>
          <cell r="D779" t="str">
            <v>FLEXNET ECUADOR - MDELIVERY</v>
          </cell>
          <cell r="E779" t="str">
            <v>CALLE 28 DE JUNIO S/N Y GARCIA MORENO ENTRADA LLANO GRANDE</v>
          </cell>
          <cell r="H779" t="str">
            <v>170208</v>
          </cell>
          <cell r="I779" t="str">
            <v>QUITO</v>
          </cell>
          <cell r="J779" t="str">
            <v>PICHINCHA</v>
          </cell>
          <cell r="K779" t="str">
            <v>ROBERTO XAVIER CASTILLO TRUJILLO_COOPERATIVA DE AHORRO Y CREDITO CRECER</v>
          </cell>
          <cell r="L779" t="str">
            <v>PICHINCHA QUITO AVDA FRANCISCO DE ORELLANA PLANTA CUMBAYA PARROQUIA CUMBAYA CERVECERIA NACIONAL CN S A EN QUITO</v>
          </cell>
          <cell r="O779" t="str">
            <v>QUITO</v>
          </cell>
          <cell r="P779" t="str">
            <v>QUITO</v>
          </cell>
          <cell r="Q779" t="str">
            <v>PICHINCHA</v>
          </cell>
          <cell r="R779" t="str">
            <v>2483446</v>
          </cell>
          <cell r="W779" t="str">
            <v>0992660368001</v>
          </cell>
          <cell r="X779" t="str">
            <v>985189059</v>
          </cell>
          <cell r="AA779">
            <v>44938</v>
          </cell>
          <cell r="AD779">
            <v>1</v>
          </cell>
          <cell r="AE779">
            <v>1</v>
          </cell>
          <cell r="AI779" t="str">
            <v>DESPACHO</v>
          </cell>
          <cell r="AJ779" t="str">
            <v>NORMAL</v>
          </cell>
          <cell r="AL779" t="str">
            <v>NO</v>
          </cell>
          <cell r="AN779" t="str">
            <v>ACTIVACIONES INGRESOS GGCC &amp; NEGOCIOS DIRECTOS</v>
          </cell>
          <cell r="AO779" t="str">
            <v>GGCC / NEGOCIOS</v>
          </cell>
          <cell r="AP779">
            <v>44938</v>
          </cell>
          <cell r="AR779" t="str">
            <v>MDELIVERY_2483446</v>
          </cell>
          <cell r="AS779">
            <v>329487</v>
          </cell>
          <cell r="AT779" t="str">
            <v>D40</v>
          </cell>
          <cell r="AU779" t="str">
            <v>BTB</v>
          </cell>
          <cell r="AV779">
            <v>2</v>
          </cell>
          <cell r="AX779" t="str">
            <v>ENTREGADO</v>
          </cell>
          <cell r="AY779" t="str">
            <v>LTE SAMSUNG A53 5G NEGRO: 1 und - sn. 353842198140129 / HALFSIM MOVISTAR: 1 und - sn. 8959300520560839816</v>
          </cell>
          <cell r="AZ779" t="str">
            <v>SIMCARD / TERMINAL</v>
          </cell>
          <cell r="BA779" t="str">
            <v/>
          </cell>
        </row>
        <row r="780">
          <cell r="A780" t="str">
            <v>2483447</v>
          </cell>
          <cell r="B780" t="str">
            <v>MDELIVERY</v>
          </cell>
          <cell r="C780">
            <v>44938</v>
          </cell>
          <cell r="D780" t="str">
            <v>FLEXNET ECUADOR - MDELIVERY</v>
          </cell>
          <cell r="E780" t="str">
            <v>CALLE 28 DE JUNIO S/N Y GARCIA MORENO ENTRADA LLANO GRANDE</v>
          </cell>
          <cell r="H780" t="str">
            <v>170208</v>
          </cell>
          <cell r="I780" t="str">
            <v>QUITO</v>
          </cell>
          <cell r="J780" t="str">
            <v>PICHINCHA</v>
          </cell>
          <cell r="K780" t="str">
            <v>ADALBERTO EFRAIN CASTRO CEDENO_ADALBERTO EFRAIN CASTRO CEDENO</v>
          </cell>
          <cell r="L780" t="str">
            <v>FRENTE AL MALL DEL PACIFICO EN LA SALA DE MONITOREO DE MANTA PLANTA ALTA Y LA PARTE BAJA ESTA EL KFC COMO REFERENCIA</v>
          </cell>
          <cell r="O780" t="str">
            <v>MANTA</v>
          </cell>
          <cell r="P780" t="str">
            <v>MANTA</v>
          </cell>
          <cell r="Q780" t="str">
            <v>MANABI</v>
          </cell>
          <cell r="R780" t="str">
            <v>2483447</v>
          </cell>
          <cell r="W780" t="str">
            <v>1309731667001</v>
          </cell>
          <cell r="X780" t="str">
            <v>0996488369</v>
          </cell>
          <cell r="AA780">
            <v>44938</v>
          </cell>
          <cell r="AD780">
            <v>1</v>
          </cell>
          <cell r="AE780">
            <v>1</v>
          </cell>
          <cell r="AI780" t="str">
            <v>DESPACHO</v>
          </cell>
          <cell r="AJ780" t="str">
            <v>NORMAL</v>
          </cell>
          <cell r="AL780" t="str">
            <v>NO</v>
          </cell>
          <cell r="AN780" t="str">
            <v>DAS CARGO A LA CUENTA (DELIVERY)</v>
          </cell>
          <cell r="AO780" t="str">
            <v>DISTRIBUIDORES</v>
          </cell>
          <cell r="AP780">
            <v>44938</v>
          </cell>
          <cell r="AR780" t="str">
            <v>MDELIVERY_2483447</v>
          </cell>
          <cell r="AS780">
            <v>329491</v>
          </cell>
          <cell r="AT780" t="str">
            <v>D40</v>
          </cell>
          <cell r="AU780" t="str">
            <v>BTB</v>
          </cell>
          <cell r="AV780">
            <v>1</v>
          </cell>
          <cell r="AX780" t="str">
            <v>INCIDENCIA</v>
          </cell>
          <cell r="AY780" t="str">
            <v>HALFSIM MOVISTAR: 1 und - sn. 8959300520560841986</v>
          </cell>
          <cell r="AZ780" t="str">
            <v>SIMCARD</v>
          </cell>
          <cell r="BA780" t="str">
            <v>EMPRESAS TITULAR AUSENTE ENTREGA CON SELLO</v>
          </cell>
        </row>
        <row r="781">
          <cell r="A781" t="str">
            <v>2483448</v>
          </cell>
          <cell r="B781" t="str">
            <v>MDELIVERY</v>
          </cell>
          <cell r="C781">
            <v>44938</v>
          </cell>
          <cell r="D781" t="str">
            <v>FLEXNET ECUADOR - MDELIVERY</v>
          </cell>
          <cell r="E781" t="str">
            <v>CALLE 28 DE JUNIO S/N Y GARCIA MORENO ENTRADA LLANO GRANDE</v>
          </cell>
          <cell r="H781" t="str">
            <v>170208</v>
          </cell>
          <cell r="I781" t="str">
            <v>QUITO</v>
          </cell>
          <cell r="J781" t="str">
            <v>PICHINCHA</v>
          </cell>
          <cell r="K781" t="str">
            <v>GALO ESTRELLA NANCY BOLANOS_ALARMAS CONTROL Y SEGURIDAD ALCONSEG CIA LTDA</v>
          </cell>
          <cell r="L781" t="str">
            <v>GUAYAS GUAYAQUIL AV DE LAS AMERICAS J ROLDOS 76 N C 2 ATRAS DE TRANSPORTES ECUADOR DIAGONAL A ECUASANITAS</v>
          </cell>
          <cell r="O781" t="str">
            <v>GUAYAQUIL</v>
          </cell>
          <cell r="P781" t="str">
            <v>GUAYAQUIL</v>
          </cell>
          <cell r="Q781" t="str">
            <v>GUAYAS</v>
          </cell>
          <cell r="R781" t="str">
            <v>2483448</v>
          </cell>
          <cell r="W781" t="str">
            <v>0991405755001</v>
          </cell>
          <cell r="X781" t="str">
            <v>0995971000</v>
          </cell>
          <cell r="AA781">
            <v>44938</v>
          </cell>
          <cell r="AD781">
            <v>1</v>
          </cell>
          <cell r="AE781">
            <v>1</v>
          </cell>
          <cell r="AI781" t="str">
            <v>DESPACHO</v>
          </cell>
          <cell r="AJ781" t="str">
            <v>NORMAL</v>
          </cell>
          <cell r="AL781" t="str">
            <v>NO</v>
          </cell>
          <cell r="AN781" t="str">
            <v>ACTIVACIONES INGRESOS GGCC &amp; NEGOCIOS DIRECTOS</v>
          </cell>
          <cell r="AO781" t="str">
            <v>GGCC / NEGOCIOS</v>
          </cell>
          <cell r="AP781">
            <v>44938</v>
          </cell>
          <cell r="AR781" t="str">
            <v>MDELIVERY_2483448</v>
          </cell>
          <cell r="AS781">
            <v>329489</v>
          </cell>
          <cell r="AT781" t="str">
            <v>D40</v>
          </cell>
          <cell r="AU781" t="str">
            <v>BTB</v>
          </cell>
          <cell r="AV781">
            <v>1</v>
          </cell>
          <cell r="AX781" t="str">
            <v>ENTREGADO</v>
          </cell>
          <cell r="AY781" t="str">
            <v>HALFSIM MOVISTAR: 1 und - sn. 8959300520560843537</v>
          </cell>
          <cell r="AZ781" t="str">
            <v>SIMCARD</v>
          </cell>
          <cell r="BA781" t="str">
            <v/>
          </cell>
        </row>
        <row r="782">
          <cell r="A782" t="str">
            <v>2483449</v>
          </cell>
          <cell r="B782" t="str">
            <v>MDELIVERY</v>
          </cell>
          <cell r="C782">
            <v>44938</v>
          </cell>
          <cell r="D782" t="str">
            <v>FLEXNET ECUADOR - MDELIVERY</v>
          </cell>
          <cell r="E782" t="str">
            <v>CALLE 28 DE JUNIO S/N Y GARCIA MORENO ENTRADA LLANO GRANDE</v>
          </cell>
          <cell r="H782" t="str">
            <v>170208</v>
          </cell>
          <cell r="I782" t="str">
            <v>QUITO</v>
          </cell>
          <cell r="J782" t="str">
            <v>PICHINCHA</v>
          </cell>
          <cell r="K782" t="str">
            <v>ALEJANDRA DAVILA_VENTAS DE FERRETERIA Y SERVICIOS ASOCIADOS VEFERSA</v>
          </cell>
          <cell r="L782" t="str">
            <v>CALLE ELOY ALFARO 2008 Y VENEZUELA A UNA CUADRA DEL COLEGIO LA INMACULADA</v>
          </cell>
          <cell r="O782" t="str">
            <v>GUAYAQUIL</v>
          </cell>
          <cell r="P782" t="str">
            <v>GUAYAQUIL</v>
          </cell>
          <cell r="Q782" t="str">
            <v>GUAYAS</v>
          </cell>
          <cell r="R782" t="str">
            <v>2483449</v>
          </cell>
          <cell r="W782" t="str">
            <v>0990787034001</v>
          </cell>
          <cell r="X782" t="str">
            <v>0994712093</v>
          </cell>
          <cell r="AA782">
            <v>44938</v>
          </cell>
          <cell r="AD782">
            <v>1</v>
          </cell>
          <cell r="AE782">
            <v>1</v>
          </cell>
          <cell r="AI782" t="str">
            <v>DESPACHO</v>
          </cell>
          <cell r="AJ782" t="str">
            <v>NORMAL</v>
          </cell>
          <cell r="AL782" t="str">
            <v>NO</v>
          </cell>
          <cell r="AN782" t="str">
            <v>367 EMPRESAS Y NEGOCIOS</v>
          </cell>
          <cell r="AO782" t="str">
            <v>GGCC / NEGOCIOS</v>
          </cell>
          <cell r="AP782">
            <v>44938</v>
          </cell>
          <cell r="AR782" t="str">
            <v>MDELIVERY_2483449</v>
          </cell>
          <cell r="AS782">
            <v>329493</v>
          </cell>
          <cell r="AT782" t="str">
            <v>D40</v>
          </cell>
          <cell r="AU782" t="str">
            <v>BTB</v>
          </cell>
          <cell r="AV782">
            <v>1</v>
          </cell>
          <cell r="AX782" t="str">
            <v>ENTREGADO</v>
          </cell>
          <cell r="AY782" t="str">
            <v>HALFSIM MOVISTAR: 1 und - sn. 8959300520560843107</v>
          </cell>
          <cell r="AZ782" t="str">
            <v>SIMCARD</v>
          </cell>
          <cell r="BA782" t="str">
            <v/>
          </cell>
        </row>
        <row r="783">
          <cell r="A783" t="str">
            <v>2483450</v>
          </cell>
          <cell r="B783" t="str">
            <v>MDELIVERY</v>
          </cell>
          <cell r="C783">
            <v>44938</v>
          </cell>
          <cell r="D783" t="str">
            <v>FLEXNET ECUADOR - MDELIVERY</v>
          </cell>
          <cell r="E783" t="str">
            <v>CALLE 28 DE JUNIO S/N Y GARCIA MORENO ENTRADA LLANO GRANDE</v>
          </cell>
          <cell r="H783" t="str">
            <v>170208</v>
          </cell>
          <cell r="I783" t="str">
            <v>QUITO</v>
          </cell>
          <cell r="J783" t="str">
            <v>PICHINCHA</v>
          </cell>
          <cell r="K783" t="str">
            <v>ROBERTO SIMBANA_VIGILANCIA SEGURACI C LTDA</v>
          </cell>
          <cell r="L783" t="str">
            <v>AV INGLATERRA N32 136 Y MARIANA DE JESUS</v>
          </cell>
          <cell r="O783" t="str">
            <v>QUITO</v>
          </cell>
          <cell r="P783" t="str">
            <v>QUITO</v>
          </cell>
          <cell r="Q783" t="str">
            <v>PICHINCHA</v>
          </cell>
          <cell r="R783" t="str">
            <v>2483450</v>
          </cell>
          <cell r="W783" t="str">
            <v>1790775933001</v>
          </cell>
          <cell r="X783" t="str">
            <v>0998521048/ 0995330399</v>
          </cell>
          <cell r="AA783">
            <v>44938</v>
          </cell>
          <cell r="AD783">
            <v>1</v>
          </cell>
          <cell r="AE783">
            <v>1</v>
          </cell>
          <cell r="AI783" t="str">
            <v>DESPACHO</v>
          </cell>
          <cell r="AJ783" t="str">
            <v>NORMAL</v>
          </cell>
          <cell r="AL783" t="str">
            <v>NO</v>
          </cell>
          <cell r="AN783" t="str">
            <v>367 EMPRESAS Y NEGOCIOS</v>
          </cell>
          <cell r="AO783" t="str">
            <v>GGCC / NEGOCIOS</v>
          </cell>
          <cell r="AP783">
            <v>44938</v>
          </cell>
          <cell r="AR783" t="str">
            <v>MDELIVERY_2483450</v>
          </cell>
          <cell r="AS783">
            <v>329486</v>
          </cell>
          <cell r="AT783" t="str">
            <v>D40</v>
          </cell>
          <cell r="AU783" t="str">
            <v>BTB</v>
          </cell>
          <cell r="AV783">
            <v>1</v>
          </cell>
          <cell r="AX783" t="str">
            <v>ENTREGADO</v>
          </cell>
          <cell r="AY783" t="str">
            <v>HALFSIM MOVISTAR: 1 und - sn. 8959300520560850391</v>
          </cell>
          <cell r="AZ783" t="str">
            <v>SIMCARD</v>
          </cell>
          <cell r="BA783" t="str">
            <v/>
          </cell>
        </row>
        <row r="784">
          <cell r="A784" t="str">
            <v>2483451</v>
          </cell>
          <cell r="B784" t="str">
            <v>MDELIVERY</v>
          </cell>
          <cell r="C784">
            <v>44938</v>
          </cell>
          <cell r="D784" t="str">
            <v>FLEXNET ECUADOR - MDELIVERY</v>
          </cell>
          <cell r="E784" t="str">
            <v>CALLE 28 DE JUNIO S/N Y GARCIA MORENO ENTRADA LLANO GRANDE</v>
          </cell>
          <cell r="H784" t="str">
            <v>170208</v>
          </cell>
          <cell r="I784" t="str">
            <v>QUITO</v>
          </cell>
          <cell r="J784" t="str">
            <v>PICHINCHA</v>
          </cell>
          <cell r="K784" t="str">
            <v>DENISSE IVETTE CHAVEZ DELGADO_DENISSE IVETTE CHAVEZ DELGADO</v>
          </cell>
          <cell r="L784" t="str">
            <v>CIUDADELA LAS ORQUIDEAS POR EL COMPLEJO MANTA RAYA POR LA CAPILLA SAN JOSE DE OBRERO AVANZA DOS CUADRAS Y GIRA A LA DERECHA</v>
          </cell>
          <cell r="O784" t="str">
            <v>MANTA</v>
          </cell>
          <cell r="P784" t="str">
            <v>MANTA</v>
          </cell>
          <cell r="Q784" t="str">
            <v>MANABI</v>
          </cell>
          <cell r="R784" t="str">
            <v>2483451</v>
          </cell>
          <cell r="W784" t="str">
            <v>1313933911001</v>
          </cell>
          <cell r="X784" t="str">
            <v>0983847384</v>
          </cell>
          <cell r="AA784">
            <v>44938</v>
          </cell>
          <cell r="AD784">
            <v>1</v>
          </cell>
          <cell r="AE784">
            <v>1</v>
          </cell>
          <cell r="AI784" t="str">
            <v>DESPACHO</v>
          </cell>
          <cell r="AJ784" t="str">
            <v>NORMAL</v>
          </cell>
          <cell r="AL784" t="str">
            <v>NO</v>
          </cell>
          <cell r="AN784" t="str">
            <v>DAS CARGO A LA CUENTA (DELIVERY)</v>
          </cell>
          <cell r="AO784" t="str">
            <v>DISTRIBUIDORES</v>
          </cell>
          <cell r="AP784">
            <v>44938</v>
          </cell>
          <cell r="AR784" t="str">
            <v>MDELIVERY_2483451</v>
          </cell>
          <cell r="AS784">
            <v>329498</v>
          </cell>
          <cell r="AT784" t="str">
            <v>D40</v>
          </cell>
          <cell r="AU784" t="str">
            <v>BTB</v>
          </cell>
          <cell r="AV784">
            <v>1</v>
          </cell>
          <cell r="AX784" t="str">
            <v>ENTREGADO</v>
          </cell>
          <cell r="AY784" t="str">
            <v>HALFSIM MOVISTAR: 1 und - sn. 8959300520560839808</v>
          </cell>
          <cell r="AZ784" t="str">
            <v>SIMCARD</v>
          </cell>
          <cell r="BA784" t="str">
            <v>EMPRESAS TITULAR AUSENTE ENTREGA CON SELLO</v>
          </cell>
        </row>
        <row r="785">
          <cell r="A785" t="str">
            <v>2483452</v>
          </cell>
          <cell r="B785" t="str">
            <v>MDELIVERY</v>
          </cell>
          <cell r="C785">
            <v>44938</v>
          </cell>
          <cell r="D785" t="str">
            <v>FLEXNET ECUADOR - MDELIVERY</v>
          </cell>
          <cell r="E785" t="str">
            <v>CALLE 28 DE JUNIO S/N Y GARCIA MORENO ENTRADA LLANO GRANDE</v>
          </cell>
          <cell r="H785" t="str">
            <v>170208</v>
          </cell>
          <cell r="I785" t="str">
            <v>QUITO</v>
          </cell>
          <cell r="J785" t="str">
            <v>PICHINCHA</v>
          </cell>
          <cell r="K785" t="str">
            <v>NELSON EDUARDO BARRAZUETA VALLE_NELSON EDUARDO BARRAZUETA VALLE</v>
          </cell>
          <cell r="L785" t="str">
            <v>CIUDADELA CIUDAD ALEGRIA BLOQUE 1 4TO PISO DEPARTAMENTO 402</v>
          </cell>
          <cell r="O785" t="str">
            <v>LOJA</v>
          </cell>
          <cell r="P785" t="str">
            <v>LOJA</v>
          </cell>
          <cell r="Q785" t="str">
            <v>LOJA</v>
          </cell>
          <cell r="R785" t="str">
            <v>2483452</v>
          </cell>
          <cell r="W785" t="str">
            <v>1104680150001</v>
          </cell>
          <cell r="X785" t="str">
            <v>0968489724</v>
          </cell>
          <cell r="AA785">
            <v>44938</v>
          </cell>
          <cell r="AD785">
            <v>1</v>
          </cell>
          <cell r="AE785">
            <v>1</v>
          </cell>
          <cell r="AI785" t="str">
            <v>DESPACHO</v>
          </cell>
          <cell r="AJ785" t="str">
            <v>NORMAL</v>
          </cell>
          <cell r="AL785" t="str">
            <v>NO</v>
          </cell>
          <cell r="AN785" t="str">
            <v>DAS CARGO A LA CUENTA (DELIVERY)</v>
          </cell>
          <cell r="AO785" t="str">
            <v>DISTRIBUIDORES</v>
          </cell>
          <cell r="AP785">
            <v>44938</v>
          </cell>
          <cell r="AR785" t="str">
            <v>MDELIVERY_2483452</v>
          </cell>
          <cell r="AS785">
            <v>329496</v>
          </cell>
          <cell r="AT785" t="str">
            <v>D40</v>
          </cell>
          <cell r="AU785" t="str">
            <v>BTB</v>
          </cell>
          <cell r="AV785">
            <v>2</v>
          </cell>
          <cell r="AX785" t="str">
            <v>ENTREGADO</v>
          </cell>
          <cell r="AY785" t="str">
            <v>HALFSIM MOVISTAR: 2 und - sn. 8959300520561615983,8959300520561615991</v>
          </cell>
          <cell r="AZ785" t="str">
            <v>SIMCARD</v>
          </cell>
          <cell r="BA785" t="str">
            <v>EMPRESAS TITULAR AUSENTE ENTREGA CON SELLO</v>
          </cell>
        </row>
        <row r="786">
          <cell r="A786" t="str">
            <v>2483454</v>
          </cell>
          <cell r="B786" t="str">
            <v>MDELIVERY</v>
          </cell>
          <cell r="C786">
            <v>44938</v>
          </cell>
          <cell r="D786" t="str">
            <v>FLEXNET ECUADOR - MDELIVERY</v>
          </cell>
          <cell r="E786" t="str">
            <v>CALLE 28 DE JUNIO S/N Y GARCIA MORENO ENTRADA LLANO GRANDE</v>
          </cell>
          <cell r="H786" t="str">
            <v>170208</v>
          </cell>
          <cell r="I786" t="str">
            <v>QUITO</v>
          </cell>
          <cell r="J786" t="str">
            <v>PICHINCHA</v>
          </cell>
          <cell r="K786" t="str">
            <v>PLUAS RAMOS MONICA FRANCISCA_PLUAS RAMOS MONICA FRANCISCA</v>
          </cell>
          <cell r="L786" t="str">
            <v>VIA DAULE KM 29 DIAGONAL A FERRO TORRES CASA DE LADRILLO</v>
          </cell>
          <cell r="O786" t="str">
            <v>GUAYAQUIL</v>
          </cell>
          <cell r="P786" t="str">
            <v>GUAYAQUIL</v>
          </cell>
          <cell r="Q786" t="str">
            <v>GUAYAS</v>
          </cell>
          <cell r="R786" t="str">
            <v>2483454</v>
          </cell>
          <cell r="W786" t="str">
            <v>0920639994001</v>
          </cell>
          <cell r="X786" t="str">
            <v>0979124926</v>
          </cell>
          <cell r="AA786">
            <v>44938</v>
          </cell>
          <cell r="AD786">
            <v>1</v>
          </cell>
          <cell r="AE786">
            <v>1</v>
          </cell>
          <cell r="AI786" t="str">
            <v>DESPACHO</v>
          </cell>
          <cell r="AJ786" t="str">
            <v>NORMAL</v>
          </cell>
          <cell r="AL786" t="str">
            <v>NO</v>
          </cell>
          <cell r="AN786" t="str">
            <v>PEDIDO EXPRESS DESDE BODEGA GUAYAQUIL</v>
          </cell>
          <cell r="AO786" t="str">
            <v>DISTRIBUIDORES</v>
          </cell>
          <cell r="AP786">
            <v>44938</v>
          </cell>
          <cell r="AR786" t="str">
            <v>MDELIVERY_2483454</v>
          </cell>
          <cell r="AS786">
            <v>329500</v>
          </cell>
          <cell r="AT786" t="str">
            <v>D40</v>
          </cell>
          <cell r="AU786" t="str">
            <v>BTB</v>
          </cell>
          <cell r="AV786">
            <v>1</v>
          </cell>
          <cell r="AX786" t="str">
            <v>ENTREGADO</v>
          </cell>
          <cell r="AY786" t="str">
            <v>HALFSIM MOVISTAR: 1 und - sn. 8959300520560850409</v>
          </cell>
          <cell r="AZ786" t="str">
            <v>SIMCARD</v>
          </cell>
          <cell r="BA786" t="str">
            <v/>
          </cell>
        </row>
        <row r="787">
          <cell r="A787" t="str">
            <v>2483455</v>
          </cell>
          <cell r="B787" t="str">
            <v>MDELIVERY</v>
          </cell>
          <cell r="C787">
            <v>44938</v>
          </cell>
          <cell r="D787" t="str">
            <v>FLEXNET ECUADOR - MDELIVERY</v>
          </cell>
          <cell r="E787" t="str">
            <v>CALLE 28 DE JUNIO S/N Y GARCIA MORENO ENTRADA LLANO GRANDE</v>
          </cell>
          <cell r="H787" t="str">
            <v>170208</v>
          </cell>
          <cell r="I787" t="str">
            <v>QUITO</v>
          </cell>
          <cell r="J787" t="str">
            <v>PICHINCHA</v>
          </cell>
          <cell r="K787" t="str">
            <v>MARCIA NARANJO GUARDIAS UNIVERDIDAD CARRERA FABIAN_UNIVERSIDAD INTERNACIONAL DEL ECUADOR</v>
          </cell>
          <cell r="L787" t="str">
            <v>AV JORGE FERNANDEZ Y SIMON BOLIVAR A 3KM DE LA INTERSECCION DE LA AUTOPISTA GRAL RUMINAHUI</v>
          </cell>
          <cell r="O787" t="str">
            <v>QUITO</v>
          </cell>
          <cell r="P787" t="str">
            <v>QUITO</v>
          </cell>
          <cell r="Q787" t="str">
            <v>PICHINCHA</v>
          </cell>
          <cell r="R787" t="str">
            <v>2483455</v>
          </cell>
          <cell r="W787" t="str">
            <v>1791339207001</v>
          </cell>
          <cell r="X787" t="str">
            <v>0998920801</v>
          </cell>
          <cell r="AA787">
            <v>44938</v>
          </cell>
          <cell r="AD787">
            <v>1</v>
          </cell>
          <cell r="AE787">
            <v>1</v>
          </cell>
          <cell r="AI787" t="str">
            <v>DESPACHO</v>
          </cell>
          <cell r="AJ787" t="str">
            <v>NORMAL</v>
          </cell>
          <cell r="AL787" t="str">
            <v>NO</v>
          </cell>
          <cell r="AN787" t="str">
            <v>POSVENTA GGCC Y NEGOCIOS</v>
          </cell>
          <cell r="AO787" t="str">
            <v>GGCC / NEGOCIOS</v>
          </cell>
          <cell r="AP787">
            <v>44938</v>
          </cell>
          <cell r="AR787" t="str">
            <v>MDELIVERY_2483455</v>
          </cell>
          <cell r="AS787">
            <v>329495</v>
          </cell>
          <cell r="AT787" t="str">
            <v>D40</v>
          </cell>
          <cell r="AU787" t="str">
            <v>BTB</v>
          </cell>
          <cell r="AV787">
            <v>3</v>
          </cell>
          <cell r="AX787" t="str">
            <v>ENTREGADO</v>
          </cell>
          <cell r="AY787" t="str">
            <v>LTE XIAOMI REDMI NOTE 11S AZUL: 1 und - sn. 865954061238046 / LTE REALME GT MASTER EDITION GRIS: 1 und - sn. 867239051551675 / HALFSIM MOVISTAR: 1 und - sn. 8959300520560848650</v>
          </cell>
          <cell r="AZ787" t="str">
            <v>SIMCARD / TERMINAL</v>
          </cell>
          <cell r="BA787" t="str">
            <v/>
          </cell>
        </row>
        <row r="788">
          <cell r="A788" t="str">
            <v>2483457</v>
          </cell>
          <cell r="B788" t="str">
            <v>MDELIVERY</v>
          </cell>
          <cell r="C788">
            <v>44938</v>
          </cell>
          <cell r="D788" t="str">
            <v>FLEXNET ECUADOR - MDELIVERY</v>
          </cell>
          <cell r="E788" t="str">
            <v>CALLE 28 DE JUNIO S/N Y GARCIA MORENO ENTRADA LLANO GRANDE</v>
          </cell>
          <cell r="H788" t="str">
            <v>170208</v>
          </cell>
          <cell r="I788" t="str">
            <v>QUITO</v>
          </cell>
          <cell r="J788" t="str">
            <v>PICHINCHA</v>
          </cell>
          <cell r="K788" t="str">
            <v>SILVIA TRIVINO_TELCONET S A</v>
          </cell>
          <cell r="L788" t="str">
            <v>KENNEDY NORTE MZ 109 SOLAR 21</v>
          </cell>
          <cell r="O788" t="str">
            <v>GUAYAQUIL</v>
          </cell>
          <cell r="P788" t="str">
            <v>GUAYAQUIL</v>
          </cell>
          <cell r="Q788" t="str">
            <v>GUAYAS</v>
          </cell>
          <cell r="R788" t="str">
            <v>2483457</v>
          </cell>
          <cell r="W788" t="str">
            <v>0991327371001</v>
          </cell>
          <cell r="X788" t="str">
            <v>0995551760</v>
          </cell>
          <cell r="AA788">
            <v>44938</v>
          </cell>
          <cell r="AD788">
            <v>1</v>
          </cell>
          <cell r="AE788">
            <v>1</v>
          </cell>
          <cell r="AI788" t="str">
            <v>DESPACHO</v>
          </cell>
          <cell r="AJ788" t="str">
            <v>NORMAL</v>
          </cell>
          <cell r="AL788" t="str">
            <v>NO</v>
          </cell>
          <cell r="AN788" t="str">
            <v>367 EMPRESAS Y NEGOCIOS</v>
          </cell>
          <cell r="AO788" t="str">
            <v>GGCC / NEGOCIOS</v>
          </cell>
          <cell r="AP788">
            <v>44938</v>
          </cell>
          <cell r="AR788" t="str">
            <v>MDELIVERY_2483457</v>
          </cell>
          <cell r="AS788">
            <v>329499</v>
          </cell>
          <cell r="AT788" t="str">
            <v>D40</v>
          </cell>
          <cell r="AU788" t="str">
            <v>BTB</v>
          </cell>
          <cell r="AV788">
            <v>2</v>
          </cell>
          <cell r="AX788" t="str">
            <v>ENTREGADO</v>
          </cell>
          <cell r="AY788" t="str">
            <v>HALFSIM MOVISTAR: 2 und - sn. 8959300520560842018,8959300520560843545</v>
          </cell>
          <cell r="AZ788" t="str">
            <v>SIMCARD</v>
          </cell>
          <cell r="BA788" t="str">
            <v/>
          </cell>
        </row>
        <row r="789">
          <cell r="A789" t="str">
            <v>2483459</v>
          </cell>
          <cell r="B789" t="str">
            <v>MDELIVERY</v>
          </cell>
          <cell r="C789">
            <v>44938</v>
          </cell>
          <cell r="D789" t="str">
            <v>FLEXNET ECUADOR - MDELIVERY</v>
          </cell>
          <cell r="E789" t="str">
            <v>CALLE 28 DE JUNIO S/N Y GARCIA MORENO ENTRADA LLANO GRANDE</v>
          </cell>
          <cell r="H789" t="str">
            <v>170208</v>
          </cell>
          <cell r="I789" t="str">
            <v>QUITO</v>
          </cell>
          <cell r="J789" t="str">
            <v>PICHINCHA</v>
          </cell>
          <cell r="K789" t="str">
            <v>EDGAR ARELLANO_ALIMENTOS YUPI S A</v>
          </cell>
          <cell r="L789" t="str">
            <v>LOTIZACION INMACONSA MZ 18 SOLAR 2 INTERSEC MANGOS OF PB VIA DAULE KM 10 1 2 GUAYAQUIL SANTA LUCIA GUAYAS REGION COSTA ECUADOR</v>
          </cell>
          <cell r="O789" t="str">
            <v>GUAYAQUIL</v>
          </cell>
          <cell r="P789" t="str">
            <v>GUAYAQUIL</v>
          </cell>
          <cell r="Q789" t="str">
            <v>GUAYAS</v>
          </cell>
          <cell r="R789" t="str">
            <v>2483459</v>
          </cell>
          <cell r="W789" t="str">
            <v>1791895843001</v>
          </cell>
          <cell r="X789" t="str">
            <v>0981825715</v>
          </cell>
          <cell r="AA789">
            <v>44938</v>
          </cell>
          <cell r="AD789">
            <v>1</v>
          </cell>
          <cell r="AE789">
            <v>1</v>
          </cell>
          <cell r="AI789" t="str">
            <v>DESPACHO</v>
          </cell>
          <cell r="AJ789" t="str">
            <v>NORMAL</v>
          </cell>
          <cell r="AL789" t="str">
            <v>NO</v>
          </cell>
          <cell r="AN789" t="str">
            <v>POSVENTA GGCC Y NEGOCIOS</v>
          </cell>
          <cell r="AO789" t="str">
            <v>GGCC / NEGOCIOS</v>
          </cell>
          <cell r="AP789">
            <v>44938</v>
          </cell>
          <cell r="AR789" t="str">
            <v>MDELIVERY_2483459</v>
          </cell>
          <cell r="AS789">
            <v>329497</v>
          </cell>
          <cell r="AT789" t="str">
            <v>D40</v>
          </cell>
          <cell r="AU789" t="str">
            <v>BTB</v>
          </cell>
          <cell r="AV789">
            <v>1</v>
          </cell>
          <cell r="AX789" t="str">
            <v>ENTREGADO</v>
          </cell>
          <cell r="AY789" t="str">
            <v>HALFSIM MOVISTAR: 1 und - sn. 8959300520560839758</v>
          </cell>
          <cell r="AZ789" t="str">
            <v>SIMCARD</v>
          </cell>
          <cell r="BA789" t="str">
            <v/>
          </cell>
        </row>
        <row r="790">
          <cell r="A790" t="str">
            <v>2483460</v>
          </cell>
          <cell r="B790" t="str">
            <v>MDELIVERY</v>
          </cell>
          <cell r="C790">
            <v>44938</v>
          </cell>
          <cell r="D790" t="str">
            <v>FLEXNET ECUADOR - MDELIVERY</v>
          </cell>
          <cell r="E790" t="str">
            <v>CALLE 28 DE JUNIO S/N Y GARCIA MORENO ENTRADA LLANO GRANDE</v>
          </cell>
          <cell r="H790" t="str">
            <v>170208</v>
          </cell>
          <cell r="I790" t="str">
            <v>QUITO</v>
          </cell>
          <cell r="J790" t="str">
            <v>PICHINCHA</v>
          </cell>
          <cell r="K790" t="str">
            <v>DOMINGUEZ PANCHO MAGALI ROCIO_DOMINGUEZ PANCHO MAGALI ROCIO</v>
          </cell>
          <cell r="L790" t="str">
            <v>ESPEJO 1158 Y 24 DE MAYO HOSPITAL GERIADRICO DOCTOR BOLIVAR AREA FINANCIERA</v>
          </cell>
          <cell r="O790" t="str">
            <v>RIOBAMBA</v>
          </cell>
          <cell r="P790" t="str">
            <v>RIOBAMBA</v>
          </cell>
          <cell r="Q790" t="str">
            <v>CHIMBORAZO</v>
          </cell>
          <cell r="R790" t="str">
            <v>2483460</v>
          </cell>
          <cell r="W790" t="str">
            <v>0604235796001</v>
          </cell>
          <cell r="X790" t="str">
            <v>0982005005</v>
          </cell>
          <cell r="AA790">
            <v>44938</v>
          </cell>
          <cell r="AD790">
            <v>1</v>
          </cell>
          <cell r="AE790">
            <v>1</v>
          </cell>
          <cell r="AI790" t="str">
            <v>DESPACHO</v>
          </cell>
          <cell r="AJ790" t="str">
            <v>NORMAL</v>
          </cell>
          <cell r="AL790" t="str">
            <v>NO</v>
          </cell>
          <cell r="AN790" t="str">
            <v>DAS CARGO A LA CUENTA (DELIVERY)</v>
          </cell>
          <cell r="AO790" t="str">
            <v>DISTRIBUIDORES</v>
          </cell>
          <cell r="AP790">
            <v>44938</v>
          </cell>
          <cell r="AR790" t="str">
            <v>MDELIVERY_2483460</v>
          </cell>
          <cell r="AS790">
            <v>329501</v>
          </cell>
          <cell r="AT790" t="str">
            <v>D40</v>
          </cell>
          <cell r="AU790" t="str">
            <v>BTB</v>
          </cell>
          <cell r="AV790">
            <v>1</v>
          </cell>
          <cell r="AX790" t="str">
            <v>ENTREGADO</v>
          </cell>
          <cell r="AY790" t="str">
            <v>HALFSIM MOVISTAR: 1 und - sn. 8959300520560843552</v>
          </cell>
          <cell r="AZ790" t="str">
            <v>SIMCARD</v>
          </cell>
          <cell r="BA790" t="str">
            <v>EMPRESAS TITULAR AUSENTE ENTREGA CON SELLO</v>
          </cell>
        </row>
        <row r="791">
          <cell r="A791" t="str">
            <v>2483461_1</v>
          </cell>
          <cell r="B791" t="str">
            <v>MDELIVERY</v>
          </cell>
          <cell r="C791">
            <v>44938</v>
          </cell>
          <cell r="D791" t="str">
            <v>FLEXNET ECUADOR - MDELIVERY</v>
          </cell>
          <cell r="E791" t="str">
            <v>CALLE 28 DE JUNIO S/N Y GARCIA MORENO ENTRADA LLANO GRANDE</v>
          </cell>
          <cell r="H791" t="str">
            <v>170208</v>
          </cell>
          <cell r="I791" t="str">
            <v>QUITO</v>
          </cell>
          <cell r="J791" t="str">
            <v>PICHINCHA</v>
          </cell>
          <cell r="K791" t="str">
            <v>REBECA BRIONES_ LABORATORIOS SIEGFRIED S A</v>
          </cell>
          <cell r="L791" t="str">
            <v>KILOMETRO 9 5 VIA DAULE FRENTE AL REGIMIENTO HUANCAVILCA SN MANZANA 8 SOLAR 7</v>
          </cell>
          <cell r="O791" t="str">
            <v>GUAYAQUIL</v>
          </cell>
          <cell r="P791" t="str">
            <v>GUAYAQUIL</v>
          </cell>
          <cell r="Q791" t="str">
            <v>GUAYAS</v>
          </cell>
          <cell r="R791" t="str">
            <v>2483461_1</v>
          </cell>
          <cell r="W791" t="str">
            <v>1791897498001</v>
          </cell>
          <cell r="X791" t="str">
            <v>024009600</v>
          </cell>
          <cell r="AA791">
            <v>44938</v>
          </cell>
          <cell r="AD791">
            <v>1</v>
          </cell>
          <cell r="AE791">
            <v>1</v>
          </cell>
          <cell r="AI791" t="str">
            <v>DESPACHO</v>
          </cell>
          <cell r="AJ791" t="str">
            <v>NORMAL</v>
          </cell>
          <cell r="AL791" t="str">
            <v>NO</v>
          </cell>
          <cell r="AN791" t="str">
            <v>POSVENTA GGCC Y NEGOCIOS</v>
          </cell>
          <cell r="AO791" t="str">
            <v>GGCC / NEGOCIOS</v>
          </cell>
          <cell r="AP791">
            <v>44938</v>
          </cell>
          <cell r="AR791" t="str">
            <v>MDELIVERY_2483461_1</v>
          </cell>
          <cell r="AS791">
            <v>329494</v>
          </cell>
          <cell r="AT791" t="str">
            <v>D40</v>
          </cell>
          <cell r="AU791" t="str">
            <v>BTB</v>
          </cell>
          <cell r="AV791">
            <v>2</v>
          </cell>
          <cell r="AX791" t="str">
            <v>ENTREGADO</v>
          </cell>
          <cell r="AY791" t="str">
            <v>LTE SAMSUNG A23 NEGRO: 1 und - sn. 356795951904015 / HALFSIM MOVISTAR: 1 und - sn. 8959300520560841994</v>
          </cell>
          <cell r="AZ791" t="str">
            <v>SIMCARD / TERMINAL</v>
          </cell>
          <cell r="BA791" t="str">
            <v/>
          </cell>
        </row>
        <row r="792">
          <cell r="A792" t="str">
            <v>2483462</v>
          </cell>
          <cell r="B792" t="str">
            <v>MDELIVERY</v>
          </cell>
          <cell r="C792">
            <v>44938</v>
          </cell>
          <cell r="D792" t="str">
            <v>FLEXNET ECUADOR - MDELIVERY</v>
          </cell>
          <cell r="E792" t="str">
            <v>CALLE 28 DE JUNIO S/N Y GARCIA MORENO ENTRADA LLANO GRANDE</v>
          </cell>
          <cell r="H792" t="str">
            <v>170208</v>
          </cell>
          <cell r="I792" t="str">
            <v>QUITO</v>
          </cell>
          <cell r="J792" t="str">
            <v>PICHINCHA</v>
          </cell>
          <cell r="K792" t="str">
            <v>SILVANA VENEGAS_ACCIONA AGUA S A</v>
          </cell>
          <cell r="L792" t="str">
            <v>AV NARCISA DE JESUS KM 2 DENTRO DE LOS PREDIOS DE INTERAGUA A LA ALTURA DEL INICIO DEL PUENTE QUE UNE SAUCES CON SAMBORONDON GUAYAQUIL</v>
          </cell>
          <cell r="O792" t="str">
            <v>GUAYAQUIL</v>
          </cell>
          <cell r="P792" t="str">
            <v>GUAYAQUIL</v>
          </cell>
          <cell r="Q792" t="str">
            <v>GUAYAS</v>
          </cell>
          <cell r="R792" t="str">
            <v>2483462</v>
          </cell>
          <cell r="W792" t="str">
            <v>1792511526001</v>
          </cell>
          <cell r="X792" t="str">
            <v>0995805539</v>
          </cell>
          <cell r="AA792">
            <v>44938</v>
          </cell>
          <cell r="AD792">
            <v>1</v>
          </cell>
          <cell r="AE792">
            <v>1</v>
          </cell>
          <cell r="AI792" t="str">
            <v>DESPACHO</v>
          </cell>
          <cell r="AJ792" t="str">
            <v>NORMAL</v>
          </cell>
          <cell r="AL792" t="str">
            <v>NO</v>
          </cell>
          <cell r="AN792" t="str">
            <v>POSVENTA GGCC Y NEGOCIOS</v>
          </cell>
          <cell r="AO792" t="str">
            <v>GGCC / NEGOCIOS</v>
          </cell>
          <cell r="AP792">
            <v>44938</v>
          </cell>
          <cell r="AR792" t="str">
            <v>MDELIVERY_2483462</v>
          </cell>
          <cell r="AS792">
            <v>329502</v>
          </cell>
          <cell r="AT792" t="str">
            <v>D40</v>
          </cell>
          <cell r="AU792" t="str">
            <v>BTB</v>
          </cell>
          <cell r="AV792">
            <v>8</v>
          </cell>
          <cell r="AX792" t="str">
            <v>ENTREGADO</v>
          </cell>
          <cell r="AY792" t="str">
            <v>LTE SAMSUNG A13 AZUL: 4 und - sn. 352177399184142,352177399181429,352177399187350,352177399179225 / HALFSIM MOVISTAR: 4 und - sn. 8959300520560843594,8959300520560843586,8959300520560843529,8959300520560843578</v>
          </cell>
          <cell r="AZ792" t="str">
            <v>SIMCARD / TERMINAL</v>
          </cell>
          <cell r="BA792" t="str">
            <v/>
          </cell>
        </row>
        <row r="793">
          <cell r="A793" t="str">
            <v>2483466</v>
          </cell>
          <cell r="B793" t="str">
            <v>MDELIVERY</v>
          </cell>
          <cell r="C793">
            <v>44938</v>
          </cell>
          <cell r="D793" t="str">
            <v>FLEXNET ECUADOR - MDELIVERY</v>
          </cell>
          <cell r="E793" t="str">
            <v>CALLE 28 DE JUNIO S/N Y GARCIA MORENO ENTRADA LLANO GRANDE</v>
          </cell>
          <cell r="H793" t="str">
            <v>170208</v>
          </cell>
          <cell r="I793" t="str">
            <v>QUITO</v>
          </cell>
          <cell r="J793" t="str">
            <v>PICHINCHA</v>
          </cell>
          <cell r="K793" t="str">
            <v>RICARDO BOLIVAR RAMOS SORIA_RICARDO BOLIVAR RAMOS SORIA</v>
          </cell>
          <cell r="L793" t="str">
            <v>SECTOR MITAD DEL MUNDO CALLE SHEYGUA S154 Y AV EQUINOXIAL CASA 2 PISOS MURO COLOR MELON</v>
          </cell>
          <cell r="O793" t="str">
            <v>QUITO</v>
          </cell>
          <cell r="P793" t="str">
            <v>QUITO</v>
          </cell>
          <cell r="Q793" t="str">
            <v>PICHINCHA</v>
          </cell>
          <cell r="R793" t="str">
            <v>2483466</v>
          </cell>
          <cell r="W793" t="str">
            <v>1716696586001</v>
          </cell>
          <cell r="X793" t="str">
            <v>0999847841/022394902</v>
          </cell>
          <cell r="AA793">
            <v>44938</v>
          </cell>
          <cell r="AD793">
            <v>1</v>
          </cell>
          <cell r="AE793">
            <v>1</v>
          </cell>
          <cell r="AI793" t="str">
            <v>DESPACHO</v>
          </cell>
          <cell r="AJ793" t="str">
            <v>NORMAL</v>
          </cell>
          <cell r="AL793" t="str">
            <v>NO</v>
          </cell>
          <cell r="AN793" t="str">
            <v>DAS CARGO A LA CUENTA (DELIVERY)</v>
          </cell>
          <cell r="AO793" t="str">
            <v>DISTRIBUIDORES</v>
          </cell>
          <cell r="AP793">
            <v>44938</v>
          </cell>
          <cell r="AR793" t="str">
            <v>MDELIVERY_2483466</v>
          </cell>
          <cell r="AS793">
            <v>329504</v>
          </cell>
          <cell r="AT793" t="str">
            <v>D40</v>
          </cell>
          <cell r="AU793" t="str">
            <v>BTB</v>
          </cell>
          <cell r="AV793">
            <v>1</v>
          </cell>
          <cell r="AX793" t="str">
            <v>ENTREGADO</v>
          </cell>
          <cell r="AY793" t="str">
            <v>HALFSIM MOVISTAR: 1 und - sn. 8959300520560850375</v>
          </cell>
          <cell r="AZ793" t="str">
            <v>SIMCARD</v>
          </cell>
          <cell r="BA793" t="str">
            <v>EMPRESAS TITULAR AUSENTE ENTREGA CON SELLO</v>
          </cell>
        </row>
        <row r="794">
          <cell r="A794" t="str">
            <v>2483467</v>
          </cell>
          <cell r="B794" t="str">
            <v>MDELIVERY</v>
          </cell>
          <cell r="C794">
            <v>44938</v>
          </cell>
          <cell r="D794" t="str">
            <v>FLEXNET ECUADOR - MDELIVERY</v>
          </cell>
          <cell r="E794" t="str">
            <v>CALLE 28 DE JUNIO S/N Y GARCIA MORENO ENTRADA LLANO GRANDE</v>
          </cell>
          <cell r="H794" t="str">
            <v>170208</v>
          </cell>
          <cell r="I794" t="str">
            <v>QUITO</v>
          </cell>
          <cell r="J794" t="str">
            <v>PICHINCHA</v>
          </cell>
          <cell r="K794" t="str">
            <v>SILVANA_COMPANIA DE TRANSPORTE DE TAXIS TRANSTRIANGULO S A</v>
          </cell>
          <cell r="L794" t="str">
            <v>EL VALLE CALLE ARGENTINA PASAJE 4 AL LADO DEL COLEGIO SAN ESTEBAN</v>
          </cell>
          <cell r="O794" t="str">
            <v>QUITO</v>
          </cell>
          <cell r="P794" t="str">
            <v>QUITO</v>
          </cell>
          <cell r="Q794" t="str">
            <v>PICHINCHA</v>
          </cell>
          <cell r="R794" t="str">
            <v>2483467</v>
          </cell>
          <cell r="W794" t="str">
            <v>1792430089001</v>
          </cell>
          <cell r="X794" t="str">
            <v>0992735593</v>
          </cell>
          <cell r="AA794">
            <v>44938</v>
          </cell>
          <cell r="AD794">
            <v>1</v>
          </cell>
          <cell r="AE794">
            <v>1</v>
          </cell>
          <cell r="AI794" t="str">
            <v>DESPACHO</v>
          </cell>
          <cell r="AJ794" t="str">
            <v>NORMAL</v>
          </cell>
          <cell r="AL794" t="str">
            <v>NO</v>
          </cell>
          <cell r="AN794" t="str">
            <v>DAS CARGO A LA CUENTA (DELIVERY)</v>
          </cell>
          <cell r="AO794" t="str">
            <v>DISTRIBUIDORES</v>
          </cell>
          <cell r="AP794">
            <v>44938</v>
          </cell>
          <cell r="AR794" t="str">
            <v>MDELIVERY_2483467</v>
          </cell>
          <cell r="AS794">
            <v>329506</v>
          </cell>
          <cell r="AT794" t="str">
            <v>D40</v>
          </cell>
          <cell r="AU794" t="str">
            <v>BTB</v>
          </cell>
          <cell r="AV794">
            <v>1</v>
          </cell>
          <cell r="AX794" t="str">
            <v>ENTREGADO</v>
          </cell>
          <cell r="AY794" t="str">
            <v>HALFSIM MOVISTAR: 1 und - sn. 8959300520560850359</v>
          </cell>
          <cell r="AZ794" t="str">
            <v>SIMCARD</v>
          </cell>
          <cell r="BA794" t="str">
            <v>EMPRESAS TITULAR AUSENTE ENTREGA CON SELLO</v>
          </cell>
        </row>
        <row r="795">
          <cell r="A795" t="str">
            <v>2483468</v>
          </cell>
          <cell r="B795" t="str">
            <v>MDELIVERY</v>
          </cell>
          <cell r="C795">
            <v>44938</v>
          </cell>
          <cell r="D795" t="str">
            <v>FLEXNET ECUADOR - MDELIVERY</v>
          </cell>
          <cell r="E795" t="str">
            <v>CALLE 28 DE JUNIO S/N Y GARCIA MORENO ENTRADA LLANO GRANDE</v>
          </cell>
          <cell r="H795" t="str">
            <v>170208</v>
          </cell>
          <cell r="I795" t="str">
            <v>QUITO</v>
          </cell>
          <cell r="J795" t="str">
            <v>PICHINCHA</v>
          </cell>
          <cell r="K795" t="str">
            <v>STEPHANY YESENIA MORILLO RIVERA_STEPHANY YESENIA MORILLO RIVERA</v>
          </cell>
          <cell r="L795" t="str">
            <v>JUAN LEON MERA Y PATRIA EDIFICIO FISCALIA GENERAL DEL ESTADO</v>
          </cell>
          <cell r="O795" t="str">
            <v>QUITO</v>
          </cell>
          <cell r="P795" t="str">
            <v>QUITO</v>
          </cell>
          <cell r="Q795" t="str">
            <v>PICHINCHA</v>
          </cell>
          <cell r="R795" t="str">
            <v>2483468</v>
          </cell>
          <cell r="W795" t="str">
            <v>1723072631001</v>
          </cell>
          <cell r="X795" t="str">
            <v>0958725768</v>
          </cell>
          <cell r="AA795">
            <v>44938</v>
          </cell>
          <cell r="AD795">
            <v>1</v>
          </cell>
          <cell r="AE795">
            <v>1</v>
          </cell>
          <cell r="AI795" t="str">
            <v>DESPACHO</v>
          </cell>
          <cell r="AJ795" t="str">
            <v>NORMAL</v>
          </cell>
          <cell r="AL795" t="str">
            <v>NO</v>
          </cell>
          <cell r="AN795" t="str">
            <v>DAS CARGO A LA CUENTA (DELIVERY)</v>
          </cell>
          <cell r="AO795" t="str">
            <v>DISTRIBUIDORES</v>
          </cell>
          <cell r="AP795">
            <v>44938</v>
          </cell>
          <cell r="AR795" t="str">
            <v>MDELIVERY_2483468</v>
          </cell>
          <cell r="AS795">
            <v>329503</v>
          </cell>
          <cell r="AT795" t="str">
            <v>D40</v>
          </cell>
          <cell r="AU795" t="str">
            <v>BTB</v>
          </cell>
          <cell r="AV795">
            <v>1</v>
          </cell>
          <cell r="AX795" t="str">
            <v>ENTREGADO</v>
          </cell>
          <cell r="AY795" t="str">
            <v>HALFSIM MOVISTAR: 1 und - sn. 8959300520561615967</v>
          </cell>
          <cell r="AZ795" t="str">
            <v>SIMCARD</v>
          </cell>
          <cell r="BA795" t="str">
            <v>EMPRESAS TITULAR AUSENTE ENTREGA CON SELLO</v>
          </cell>
        </row>
        <row r="796">
          <cell r="A796" t="str">
            <v>2483469</v>
          </cell>
          <cell r="B796" t="str">
            <v>MDELIVERY</v>
          </cell>
          <cell r="C796">
            <v>44938</v>
          </cell>
          <cell r="D796" t="str">
            <v>FLEXNET ECUADOR - MDELIVERY</v>
          </cell>
          <cell r="E796" t="str">
            <v>CALLE 28 DE JUNIO S/N Y GARCIA MORENO ENTRADA LLANO GRANDE</v>
          </cell>
          <cell r="H796" t="str">
            <v>170208</v>
          </cell>
          <cell r="I796" t="str">
            <v>QUITO</v>
          </cell>
          <cell r="J796" t="str">
            <v>PICHINCHA</v>
          </cell>
          <cell r="K796" t="str">
            <v>RICARDO JOSE RAMON NIZA_COOPERATIVA DE AHORRO Y CREDITO DE LOS EMPLEADOS D</v>
          </cell>
          <cell r="L796" t="str">
            <v>PICHINCHA QUITO AVDA FRANCISCO DE ORELLANA PARROQUIA CUMBAYA PLANTA CUMBAYA CERVECERIA NACIONAL CN S A</v>
          </cell>
          <cell r="O796" t="str">
            <v>QUITO</v>
          </cell>
          <cell r="P796" t="str">
            <v>QUITO</v>
          </cell>
          <cell r="Q796" t="str">
            <v>PICHINCHA</v>
          </cell>
          <cell r="R796" t="str">
            <v>2483469</v>
          </cell>
          <cell r="W796" t="str">
            <v>0992660368001</v>
          </cell>
          <cell r="X796" t="str">
            <v>969477962</v>
          </cell>
          <cell r="AA796">
            <v>44938</v>
          </cell>
          <cell r="AD796">
            <v>1</v>
          </cell>
          <cell r="AE796">
            <v>1</v>
          </cell>
          <cell r="AI796" t="str">
            <v>DESPACHO</v>
          </cell>
          <cell r="AJ796" t="str">
            <v>NORMAL</v>
          </cell>
          <cell r="AL796" t="str">
            <v>NO</v>
          </cell>
          <cell r="AN796" t="str">
            <v>ACTIVACIONES INGRESOS GGCC &amp; NEGOCIOS DIRECTOS</v>
          </cell>
          <cell r="AO796" t="str">
            <v>GGCC / NEGOCIOS</v>
          </cell>
          <cell r="AP796">
            <v>44938</v>
          </cell>
          <cell r="AR796" t="str">
            <v>MDELIVERY_2483469</v>
          </cell>
          <cell r="AS796">
            <v>329505</v>
          </cell>
          <cell r="AT796" t="str">
            <v>D40</v>
          </cell>
          <cell r="AU796" t="str">
            <v>BTB</v>
          </cell>
          <cell r="AV796">
            <v>4</v>
          </cell>
          <cell r="AX796" t="str">
            <v>ENTREGADO</v>
          </cell>
          <cell r="AY796" t="str">
            <v>LTE XIAOMI REDMI NOTE 11 AZUL: 1 und - sn. 861696063059789 / LTE HONOR X8 NEGRO: 1 und - sn. 866184061557299 / HALFSIM MOVISTAR: 2 und - sn. 8959300520560850318,8959300520560850342</v>
          </cell>
          <cell r="AZ796" t="str">
            <v>SIMCARD / TERMINAL</v>
          </cell>
          <cell r="BA796" t="str">
            <v/>
          </cell>
        </row>
        <row r="797">
          <cell r="A797" t="str">
            <v>4654420_1</v>
          </cell>
          <cell r="B797" t="str">
            <v>MDELIVERY</v>
          </cell>
          <cell r="C797">
            <v>44938</v>
          </cell>
          <cell r="D797" t="str">
            <v>FLEXNET ECUADOR - MDELIVERY</v>
          </cell>
          <cell r="E797" t="str">
            <v>CALLE 28 DE JUNIO S/N Y GARCIA MORENO ENTRADA LLANO GRANDE</v>
          </cell>
          <cell r="H797" t="str">
            <v>170208</v>
          </cell>
          <cell r="I797" t="str">
            <v>QUITO</v>
          </cell>
          <cell r="J797" t="str">
            <v>PICHINCHA</v>
          </cell>
          <cell r="K797" t="str">
            <v>ALEX WILFRIDO OROZCO GOMEZ</v>
          </cell>
          <cell r="L797" t="str">
            <v>OFICINA TRAMACO SAN MARINO</v>
          </cell>
          <cell r="O797" t="str">
            <v>GUAYAQUIL</v>
          </cell>
          <cell r="P797" t="str">
            <v>GUAYAQUIL</v>
          </cell>
          <cell r="Q797" t="str">
            <v>GUAYAS</v>
          </cell>
          <cell r="R797" t="str">
            <v>4654420_1</v>
          </cell>
          <cell r="W797" t="str">
            <v>705901809</v>
          </cell>
          <cell r="X797" t="str">
            <v>991138269</v>
          </cell>
          <cell r="AA797">
            <v>44938</v>
          </cell>
          <cell r="AD797">
            <v>1</v>
          </cell>
          <cell r="AE797">
            <v>1</v>
          </cell>
          <cell r="AH797" t="str">
            <v>AUDÍFONOS BLUETOOTH FURY</v>
          </cell>
          <cell r="AI797" t="str">
            <v>DESPACHO</v>
          </cell>
          <cell r="AJ797" t="str">
            <v>Normal</v>
          </cell>
          <cell r="AL797" t="str">
            <v>NO</v>
          </cell>
          <cell r="AN797" t="str">
            <v/>
          </cell>
          <cell r="AO797" t="str">
            <v>CANAL ONLINE</v>
          </cell>
          <cell r="AP797">
            <v>44938</v>
          </cell>
          <cell r="AR797" t="str">
            <v>MDELIVERY_4654420_1</v>
          </cell>
          <cell r="AS797">
            <v>329713</v>
          </cell>
          <cell r="AT797" t="str">
            <v>D40</v>
          </cell>
          <cell r="AU797" t="str">
            <v>BTC</v>
          </cell>
          <cell r="AV797">
            <v>2</v>
          </cell>
          <cell r="AX797" t="str">
            <v>ENTREGADO</v>
          </cell>
          <cell r="AY797" t="str">
            <v>HEADPHONESWIRELESS KLIPXTREME FURY: 1 und - sn. / LTE TCL 20 SE NEGRO: 1 und - sn. 356932920350414</v>
          </cell>
          <cell r="AZ797" t="str">
            <v>ACCESORIO / TERMINAL</v>
          </cell>
          <cell r="BA797" t="str">
            <v>Validar Biometrico</v>
          </cell>
        </row>
        <row r="798">
          <cell r="A798" t="str">
            <v>4661128_1</v>
          </cell>
          <cell r="B798" t="str">
            <v>MDELIVERY</v>
          </cell>
          <cell r="C798">
            <v>44938</v>
          </cell>
          <cell r="D798" t="str">
            <v>FLEXNET ECUADOR - MDELIVERY</v>
          </cell>
          <cell r="E798" t="str">
            <v>CALLE 28 DE JUNIO S/N Y GARCIA MORENO ENTRADA LLANO GRANDE</v>
          </cell>
          <cell r="H798" t="str">
            <v>170208</v>
          </cell>
          <cell r="I798" t="str">
            <v>QUITO</v>
          </cell>
          <cell r="J798" t="str">
            <v>PICHINCHA</v>
          </cell>
          <cell r="K798" t="str">
            <v>MACIAS SANTANA JOSE JAVIER</v>
          </cell>
          <cell r="L798" t="str">
            <v>LA MANA CALLE COCA SN LATACUNGA A 1 CUADRA DE ESCUELA CARLOTA JARAMILLO EN CASA CON CERRAMIENTO PORTONES NEGROS</v>
          </cell>
          <cell r="O798" t="str">
            <v>LA MANA</v>
          </cell>
          <cell r="P798" t="str">
            <v>LA MANA</v>
          </cell>
          <cell r="Q798" t="str">
            <v>COTOPAXI</v>
          </cell>
          <cell r="R798" t="str">
            <v>4661128_1</v>
          </cell>
          <cell r="W798" t="str">
            <v>503925851</v>
          </cell>
          <cell r="X798" t="str">
            <v>991585845</v>
          </cell>
          <cell r="AA798">
            <v>44938</v>
          </cell>
          <cell r="AD798">
            <v>1</v>
          </cell>
          <cell r="AE798">
            <v>1</v>
          </cell>
          <cell r="AH798" t="str">
            <v>A 1 CUADRA DE ESCUELA CARLOTA JARAMILLO EN CASA CON CERRAMIENTO PORTONES NEGROS   AUDÍFONOS BLUETOOTH FURY</v>
          </cell>
          <cell r="AI798" t="str">
            <v>DESPACHO</v>
          </cell>
          <cell r="AJ798" t="str">
            <v>Normal</v>
          </cell>
          <cell r="AL798" t="str">
            <v>NO</v>
          </cell>
          <cell r="AN798" t="str">
            <v/>
          </cell>
          <cell r="AO798" t="str">
            <v>CANAL ONLINE</v>
          </cell>
          <cell r="AP798">
            <v>44938</v>
          </cell>
          <cell r="AR798" t="str">
            <v>MDELIVERY_4661128_1</v>
          </cell>
          <cell r="AS798">
            <v>329715</v>
          </cell>
          <cell r="AT798" t="str">
            <v>D40</v>
          </cell>
          <cell r="AU798" t="str">
            <v>BTC</v>
          </cell>
          <cell r="AV798">
            <v>2</v>
          </cell>
          <cell r="AX798" t="str">
            <v>INCIDENCIA</v>
          </cell>
          <cell r="AY798" t="str">
            <v>HEADPHONESWIRELESS KLIPXTREME FURY: 1 und - sn. / LTE SAMSUNG A23 NEGRO: 1 und - sn. 356795950870308</v>
          </cell>
          <cell r="AZ798" t="str">
            <v>ACCESORIO / TERMINAL</v>
          </cell>
          <cell r="BA798" t="str">
            <v>Validar Biometrico</v>
          </cell>
        </row>
        <row r="799">
          <cell r="A799" t="str">
            <v>4664103_1</v>
          </cell>
          <cell r="B799" t="str">
            <v>MDELIVERY</v>
          </cell>
          <cell r="C799">
            <v>44938</v>
          </cell>
          <cell r="D799" t="str">
            <v>FLEXNET ECUADOR - MDELIVERY</v>
          </cell>
          <cell r="E799" t="str">
            <v>CALLE 28 DE JUNIO S/N Y GARCIA MORENO ENTRADA LLANO GRANDE</v>
          </cell>
          <cell r="H799" t="str">
            <v>170208</v>
          </cell>
          <cell r="I799" t="str">
            <v>QUITO</v>
          </cell>
          <cell r="J799" t="str">
            <v>PICHINCHA</v>
          </cell>
          <cell r="K799" t="str">
            <v>FAREZ LASSO JOSE ALEJANDRO</v>
          </cell>
          <cell r="L799" t="str">
            <v>OFICINA TRAMACO CENTRO DE TRANSFERENCIA CARCELEN</v>
          </cell>
          <cell r="O799" t="str">
            <v>QUITO</v>
          </cell>
          <cell r="P799" t="str">
            <v>QUITO</v>
          </cell>
          <cell r="Q799" t="str">
            <v>PICHINCHA</v>
          </cell>
          <cell r="R799" t="str">
            <v>4664103_1</v>
          </cell>
          <cell r="W799" t="str">
            <v>1707854624</v>
          </cell>
          <cell r="X799" t="str">
            <v>998961493</v>
          </cell>
          <cell r="AA799">
            <v>44938</v>
          </cell>
          <cell r="AD799">
            <v>1</v>
          </cell>
          <cell r="AE799">
            <v>1</v>
          </cell>
          <cell r="AH799" t="str">
            <v>AUDÍFONOS BLUETOOTH FURY</v>
          </cell>
          <cell r="AI799" t="str">
            <v>DESPACHO</v>
          </cell>
          <cell r="AJ799" t="str">
            <v>Normal</v>
          </cell>
          <cell r="AL799" t="str">
            <v>NO</v>
          </cell>
          <cell r="AN799" t="str">
            <v/>
          </cell>
          <cell r="AO799" t="str">
            <v>CANAL ONLINE</v>
          </cell>
          <cell r="AP799">
            <v>44938</v>
          </cell>
          <cell r="AR799" t="str">
            <v>MDELIVERY_4664103_1</v>
          </cell>
          <cell r="AS799">
            <v>329714</v>
          </cell>
          <cell r="AT799" t="str">
            <v>D40</v>
          </cell>
          <cell r="AU799" t="str">
            <v>BTC</v>
          </cell>
          <cell r="AV799">
            <v>2</v>
          </cell>
          <cell r="AX799" t="str">
            <v>INCIDENCIA</v>
          </cell>
          <cell r="AY799" t="str">
            <v>HEADPHONESWIRELESS KLIPXTREME FURY: 1 und - sn. / LTE HUAWEI NOVA 8I AZUL: 1 und - sn. 862682051847269</v>
          </cell>
          <cell r="AZ799" t="str">
            <v>ACCESORIO / TERMINAL</v>
          </cell>
          <cell r="BA799" t="str">
            <v>Validar Biometrico</v>
          </cell>
        </row>
        <row r="800">
          <cell r="A800" t="str">
            <v>4677821_1</v>
          </cell>
          <cell r="B800" t="str">
            <v>MDELIVERY</v>
          </cell>
          <cell r="C800">
            <v>44938</v>
          </cell>
          <cell r="D800" t="str">
            <v>FLEXNET ECUADOR - MDELIVERY</v>
          </cell>
          <cell r="E800" t="str">
            <v>CALLE 28 DE JUNIO S/N Y GARCIA MORENO ENTRADA LLANO GRANDE</v>
          </cell>
          <cell r="H800" t="str">
            <v>170208</v>
          </cell>
          <cell r="I800" t="str">
            <v>QUITO</v>
          </cell>
          <cell r="J800" t="str">
            <v>PICHINCHA</v>
          </cell>
          <cell r="K800" t="str">
            <v>ESTRADA ESCALANTE JACKLYN PAMELA</v>
          </cell>
          <cell r="L800" t="str">
            <v>OFICINA TRAMACO PUNTO DE ATENCION MACHALA</v>
          </cell>
          <cell r="O800" t="str">
            <v>MACHALA</v>
          </cell>
          <cell r="P800" t="str">
            <v>MACHALA</v>
          </cell>
          <cell r="Q800" t="str">
            <v>EL ORO</v>
          </cell>
          <cell r="R800" t="str">
            <v>4677821_1</v>
          </cell>
          <cell r="W800" t="str">
            <v>0704126051</v>
          </cell>
          <cell r="X800" t="str">
            <v>0115930998001370</v>
          </cell>
          <cell r="AA800">
            <v>44938</v>
          </cell>
          <cell r="AD800">
            <v>1</v>
          </cell>
          <cell r="AE800">
            <v>1</v>
          </cell>
          <cell r="AH800" t="str">
            <v>- DERIVADO_PICK_UP -</v>
          </cell>
          <cell r="AI800" t="str">
            <v>DESPACHO</v>
          </cell>
          <cell r="AJ800" t="str">
            <v>Normal</v>
          </cell>
          <cell r="AL800" t="str">
            <v>NO</v>
          </cell>
          <cell r="AN800" t="str">
            <v>MOV ONLINEVIP</v>
          </cell>
          <cell r="AO800" t="str">
            <v>CANAL ONLINE</v>
          </cell>
          <cell r="AP800">
            <v>44938</v>
          </cell>
          <cell r="AR800" t="str">
            <v>MDELIVERY_4677821_1</v>
          </cell>
          <cell r="AS800">
            <v>329717</v>
          </cell>
          <cell r="AT800" t="str">
            <v>D40</v>
          </cell>
          <cell r="AU800" t="str">
            <v>BTC</v>
          </cell>
          <cell r="AV800">
            <v>1</v>
          </cell>
          <cell r="AX800" t="str">
            <v>INCIDENCIA</v>
          </cell>
          <cell r="AY800" t="str">
            <v>LTE XIAOMI REDMI 10C 128GB GRIS: 1 und - sn. 864050068827203</v>
          </cell>
          <cell r="AZ800" t="str">
            <v>TERMINAL</v>
          </cell>
          <cell r="BA800" t="str">
            <v>Validar Biometrico</v>
          </cell>
        </row>
        <row r="801">
          <cell r="A801" t="str">
            <v>4683013_1</v>
          </cell>
          <cell r="B801" t="str">
            <v>MDELIVERY</v>
          </cell>
          <cell r="C801">
            <v>44938</v>
          </cell>
          <cell r="D801" t="str">
            <v>FLEXNET ECUADOR - MDELIVERY</v>
          </cell>
          <cell r="E801" t="str">
            <v>CALLE 28 DE JUNIO S/N Y GARCIA MORENO ENTRADA LLANO GRANDE</v>
          </cell>
          <cell r="H801" t="str">
            <v>170208</v>
          </cell>
          <cell r="I801" t="str">
            <v>QUITO</v>
          </cell>
          <cell r="J801" t="str">
            <v>PICHINCHA</v>
          </cell>
          <cell r="K801" t="str">
            <v>JORGE OMAR ZURITA RONQUILLO</v>
          </cell>
          <cell r="L801" t="str">
            <v>OFICINA TRAMACO PORTOVIEJO</v>
          </cell>
          <cell r="O801" t="str">
            <v>PORTOVIEJO</v>
          </cell>
          <cell r="P801" t="str">
            <v>PORTOVIEJO</v>
          </cell>
          <cell r="Q801" t="str">
            <v>MANABI</v>
          </cell>
          <cell r="R801" t="str">
            <v>4683013_1</v>
          </cell>
          <cell r="W801" t="str">
            <v>0923161517</v>
          </cell>
          <cell r="X801" t="str">
            <v>0115930980926692</v>
          </cell>
          <cell r="AA801">
            <v>44938</v>
          </cell>
          <cell r="AD801">
            <v>1</v>
          </cell>
          <cell r="AE801">
            <v>1</v>
          </cell>
          <cell r="AH801" t="str">
            <v>- DERIVADO_PICK_UP PIDE ENTREGA HOY SALE DE VIAJE A PORTOVIEJO Y TRABAJA EN UNA ZONA FUERA DE COBERTURA</v>
          </cell>
          <cell r="AI801" t="str">
            <v>DESPACHO</v>
          </cell>
          <cell r="AJ801" t="str">
            <v>Normal</v>
          </cell>
          <cell r="AL801" t="str">
            <v>NO</v>
          </cell>
          <cell r="AN801" t="str">
            <v>MOV ONLINEVIP</v>
          </cell>
          <cell r="AO801" t="str">
            <v>CANAL ONLINE</v>
          </cell>
          <cell r="AP801">
            <v>44938</v>
          </cell>
          <cell r="AR801" t="str">
            <v>MDELIVERY_4683013_1</v>
          </cell>
          <cell r="AS801">
            <v>329718</v>
          </cell>
          <cell r="AT801" t="str">
            <v>D40</v>
          </cell>
          <cell r="AU801" t="str">
            <v>BTC</v>
          </cell>
          <cell r="AV801">
            <v>1</v>
          </cell>
          <cell r="AX801" t="str">
            <v>INCIDENCIA</v>
          </cell>
          <cell r="AY801" t="str">
            <v>LTE XIAOMI REDMI NOTE 11 AZUL: 1 und - sn. 869113060602209</v>
          </cell>
          <cell r="AZ801" t="str">
            <v>TERMINAL</v>
          </cell>
          <cell r="BA801" t="str">
            <v>Validar Biometrico</v>
          </cell>
        </row>
        <row r="802">
          <cell r="A802" t="str">
            <v>4684976_1</v>
          </cell>
          <cell r="B802" t="str">
            <v>MDELIVERY</v>
          </cell>
          <cell r="C802">
            <v>44938</v>
          </cell>
          <cell r="D802" t="str">
            <v>FLEXNET ECUADOR - MDELIVERY</v>
          </cell>
          <cell r="E802" t="str">
            <v>CALLE 28 DE JUNIO S/N Y GARCIA MORENO ENTRADA LLANO GRANDE</v>
          </cell>
          <cell r="H802" t="str">
            <v>170208</v>
          </cell>
          <cell r="I802" t="str">
            <v>QUITO</v>
          </cell>
          <cell r="J802" t="str">
            <v>PICHINCHA</v>
          </cell>
          <cell r="K802" t="str">
            <v>MOREIRA COBEÑA EVER GIOMAR</v>
          </cell>
          <cell r="L802" t="str">
            <v>OFICINA TRAMACO CHONE</v>
          </cell>
          <cell r="O802" t="str">
            <v>CHONE</v>
          </cell>
          <cell r="P802" t="str">
            <v>CHONE</v>
          </cell>
          <cell r="Q802" t="str">
            <v>MANABI</v>
          </cell>
          <cell r="R802" t="str">
            <v>4684976_1</v>
          </cell>
          <cell r="W802" t="str">
            <v>1304156761</v>
          </cell>
          <cell r="X802" t="str">
            <v>0115930983304931</v>
          </cell>
          <cell r="AA802">
            <v>44938</v>
          </cell>
          <cell r="AD802">
            <v>1</v>
          </cell>
          <cell r="AE802">
            <v>1</v>
          </cell>
          <cell r="AH802" t="str">
            <v>- DERIVADO_PICK_UP -</v>
          </cell>
          <cell r="AI802" t="str">
            <v>DESPACHO</v>
          </cell>
          <cell r="AJ802" t="str">
            <v>Normal</v>
          </cell>
          <cell r="AL802" t="str">
            <v>NO</v>
          </cell>
          <cell r="AN802" t="str">
            <v>MOV ONLINEVIP</v>
          </cell>
          <cell r="AO802" t="str">
            <v>CANAL ONLINE</v>
          </cell>
          <cell r="AP802">
            <v>44938</v>
          </cell>
          <cell r="AR802" t="str">
            <v>MDELIVERY_4684976_1</v>
          </cell>
          <cell r="AS802">
            <v>329719</v>
          </cell>
          <cell r="AT802" t="str">
            <v>D40</v>
          </cell>
          <cell r="AU802" t="str">
            <v>BTC</v>
          </cell>
          <cell r="AV802">
            <v>1</v>
          </cell>
          <cell r="AX802" t="str">
            <v>INCIDENCIA</v>
          </cell>
          <cell r="AY802" t="str">
            <v>LTE XIAOMI REDMI NOTE 11S NEGRO: 1 und - sn. 863837059745928</v>
          </cell>
          <cell r="AZ802" t="str">
            <v>TERMINAL</v>
          </cell>
          <cell r="BA802" t="str">
            <v>Validar Biometrico</v>
          </cell>
        </row>
        <row r="803">
          <cell r="A803" t="str">
            <v>4696104_1</v>
          </cell>
          <cell r="B803" t="str">
            <v>MDELIVERY</v>
          </cell>
          <cell r="C803">
            <v>44938</v>
          </cell>
          <cell r="D803" t="str">
            <v>FLEXNET ECUADOR - MDELIVERY</v>
          </cell>
          <cell r="E803" t="str">
            <v>CALLE 28 DE JUNIO S/N Y GARCIA MORENO ENTRADA LLANO GRANDE</v>
          </cell>
          <cell r="H803" t="str">
            <v>170208</v>
          </cell>
          <cell r="I803" t="str">
            <v>QUITO</v>
          </cell>
          <cell r="J803" t="str">
            <v>PICHINCHA</v>
          </cell>
          <cell r="K803" t="str">
            <v>YOLANDA FABIOLA VITERI VITERI</v>
          </cell>
          <cell r="L803" t="str">
            <v>OFICINA TRAMACO QUITO MARIANA DE JESUS</v>
          </cell>
          <cell r="O803" t="str">
            <v>QUITO</v>
          </cell>
          <cell r="P803" t="str">
            <v>QUITO</v>
          </cell>
          <cell r="Q803" t="str">
            <v>PICHINCHA</v>
          </cell>
          <cell r="R803" t="str">
            <v>4696104_1</v>
          </cell>
          <cell r="W803" t="str">
            <v>1703346997</v>
          </cell>
          <cell r="X803" t="str">
            <v>963252303</v>
          </cell>
          <cell r="AA803">
            <v>44938</v>
          </cell>
          <cell r="AD803">
            <v>1</v>
          </cell>
          <cell r="AE803">
            <v>1</v>
          </cell>
          <cell r="AH803" t="str">
            <v>AUDÍFONOS BLUETOOTH FURY</v>
          </cell>
          <cell r="AI803" t="str">
            <v>DESPACHO</v>
          </cell>
          <cell r="AJ803" t="str">
            <v>Normal</v>
          </cell>
          <cell r="AL803" t="str">
            <v>NO</v>
          </cell>
          <cell r="AN803" t="str">
            <v/>
          </cell>
          <cell r="AO803" t="str">
            <v>CANAL ONLINE</v>
          </cell>
          <cell r="AP803">
            <v>44938</v>
          </cell>
          <cell r="AR803" t="str">
            <v>MDELIVERY_4696104_1</v>
          </cell>
          <cell r="AS803">
            <v>329716</v>
          </cell>
          <cell r="AT803" t="str">
            <v>D40</v>
          </cell>
          <cell r="AU803" t="str">
            <v>BTC</v>
          </cell>
          <cell r="AV803">
            <v>2</v>
          </cell>
          <cell r="AX803" t="str">
            <v>INCIDENCIA</v>
          </cell>
          <cell r="AY803" t="str">
            <v>HEADPHONESWIRELESS KLIPXTREME FURY: 1 und - sn. / LTE HONOR X6 SILVER: 1 und - sn. 862800063001093</v>
          </cell>
          <cell r="AZ803" t="str">
            <v>ACCESORIO / TERMINAL</v>
          </cell>
          <cell r="BA803" t="str">
            <v>Validar Biometrico</v>
          </cell>
        </row>
        <row r="804">
          <cell r="A804" t="str">
            <v>4701421_1</v>
          </cell>
          <cell r="B804" t="str">
            <v>MDELIVERY</v>
          </cell>
          <cell r="C804">
            <v>44938</v>
          </cell>
          <cell r="D804" t="str">
            <v>FLEXNET ECUADOR - MDELIVERY</v>
          </cell>
          <cell r="E804" t="str">
            <v>CALLE 28 DE JUNIO S/N Y GARCIA MORENO ENTRADA LLANO GRANDE</v>
          </cell>
          <cell r="H804" t="str">
            <v>170208</v>
          </cell>
          <cell r="I804" t="str">
            <v>QUITO</v>
          </cell>
          <cell r="J804" t="str">
            <v>PICHINCHA</v>
          </cell>
          <cell r="K804" t="str">
            <v>DUQUE GIL GERMAN ANTONIO</v>
          </cell>
          <cell r="L804" t="str">
            <v>OFICINA TRAMACO SANTO DOMINGO</v>
          </cell>
          <cell r="O804" t="str">
            <v>SANTO DOMINGO</v>
          </cell>
          <cell r="P804" t="str">
            <v>SANTO DOMINGO</v>
          </cell>
          <cell r="Q804" t="str">
            <v>SANTO DOMINGO</v>
          </cell>
          <cell r="R804" t="str">
            <v>4701421_1</v>
          </cell>
          <cell r="W804" t="str">
            <v>1713604948</v>
          </cell>
          <cell r="X804" t="str">
            <v>998035251</v>
          </cell>
          <cell r="AA804">
            <v>44938</v>
          </cell>
          <cell r="AD804">
            <v>1</v>
          </cell>
          <cell r="AE804">
            <v>1</v>
          </cell>
          <cell r="AH804" t="str">
            <v>AUDÍFONOS BLUETOOTH FURY</v>
          </cell>
          <cell r="AI804" t="str">
            <v>DESPACHO</v>
          </cell>
          <cell r="AJ804" t="str">
            <v>Normal</v>
          </cell>
          <cell r="AL804" t="str">
            <v>NO</v>
          </cell>
          <cell r="AN804" t="str">
            <v/>
          </cell>
          <cell r="AO804" t="str">
            <v>CANAL ONLINE</v>
          </cell>
          <cell r="AP804">
            <v>44938</v>
          </cell>
          <cell r="AR804" t="str">
            <v>MDELIVERY_4701421_1</v>
          </cell>
          <cell r="AS804">
            <v>329734</v>
          </cell>
          <cell r="AT804" t="str">
            <v>D40</v>
          </cell>
          <cell r="AU804" t="str">
            <v>BTC</v>
          </cell>
          <cell r="AV804">
            <v>2</v>
          </cell>
          <cell r="AX804" t="str">
            <v>INCIDENCIA</v>
          </cell>
          <cell r="AY804" t="str">
            <v>HEADPHONESWIRELESS KLIPXTREME FURY: 1 und - sn. / LTE XIAOMI REDMI NOTE 11S AZUL: 1 und - sn. 863837057506322</v>
          </cell>
          <cell r="AZ804" t="str">
            <v>ACCESORIO / TERMINAL</v>
          </cell>
          <cell r="BA804" t="str">
            <v>Validar Biometrico</v>
          </cell>
        </row>
        <row r="805">
          <cell r="A805" t="str">
            <v>4705012_1</v>
          </cell>
          <cell r="B805" t="str">
            <v>MDELIVERY</v>
          </cell>
          <cell r="C805">
            <v>44938</v>
          </cell>
          <cell r="D805" t="str">
            <v>FLEXNET ECUADOR - MDELIVERY</v>
          </cell>
          <cell r="E805" t="str">
            <v>CALLE 28 DE JUNIO S/N Y GARCIA MORENO ENTRADA LLANO GRANDE</v>
          </cell>
          <cell r="H805" t="str">
            <v>170208</v>
          </cell>
          <cell r="I805" t="str">
            <v>QUITO</v>
          </cell>
          <cell r="J805" t="str">
            <v>PICHINCHA</v>
          </cell>
          <cell r="K805" t="str">
            <v>KLEIVER JAVIER ARTEAGA PARRA</v>
          </cell>
          <cell r="L805" t="str">
            <v>OFICINA TRAMACO LA LIBERTAD</v>
          </cell>
          <cell r="O805" t="str">
            <v>LA LIBERTAD</v>
          </cell>
          <cell r="P805" t="str">
            <v>LA LIBERTAD</v>
          </cell>
          <cell r="Q805" t="str">
            <v>SANTA ELENA</v>
          </cell>
          <cell r="R805" t="str">
            <v>4705012_1</v>
          </cell>
          <cell r="W805" t="str">
            <v>2451511592</v>
          </cell>
          <cell r="X805" t="str">
            <v>0115930963910670</v>
          </cell>
          <cell r="AA805">
            <v>44938</v>
          </cell>
          <cell r="AD805">
            <v>1</v>
          </cell>
          <cell r="AE805">
            <v>1</v>
          </cell>
          <cell r="AH805" t="str">
            <v>- DERIVADO_PICK_UP -</v>
          </cell>
          <cell r="AI805" t="str">
            <v>DESPACHO</v>
          </cell>
          <cell r="AJ805" t="str">
            <v>Normal</v>
          </cell>
          <cell r="AL805" t="str">
            <v>NO</v>
          </cell>
          <cell r="AN805" t="str">
            <v>MOV ONLINEVIP</v>
          </cell>
          <cell r="AO805" t="str">
            <v>CANAL ONLINE</v>
          </cell>
          <cell r="AP805">
            <v>44938</v>
          </cell>
          <cell r="AR805" t="str">
            <v>MDELIVERY_4705012_1</v>
          </cell>
          <cell r="AS805">
            <v>329739</v>
          </cell>
          <cell r="AT805" t="str">
            <v>D40</v>
          </cell>
          <cell r="AU805" t="str">
            <v>BTC</v>
          </cell>
          <cell r="AV805">
            <v>1</v>
          </cell>
          <cell r="AX805" t="str">
            <v>INCIDENCIA</v>
          </cell>
          <cell r="AY805" t="str">
            <v>LTE SAMSUNG A13 AZUL: 1 und - sn. 352177399186865</v>
          </cell>
          <cell r="AZ805" t="str">
            <v>TERMINAL</v>
          </cell>
          <cell r="BA805" t="str">
            <v>Validar Biometrico</v>
          </cell>
        </row>
        <row r="806">
          <cell r="A806" t="str">
            <v>4705660_1</v>
          </cell>
          <cell r="B806" t="str">
            <v>MDELIVERY</v>
          </cell>
          <cell r="C806">
            <v>44938</v>
          </cell>
          <cell r="D806" t="str">
            <v>FLEXNET ECUADOR - MDELIVERY</v>
          </cell>
          <cell r="E806" t="str">
            <v>CALLE 28 DE JUNIO S/N Y GARCIA MORENO ENTRADA LLANO GRANDE</v>
          </cell>
          <cell r="H806" t="str">
            <v>170208</v>
          </cell>
          <cell r="I806" t="str">
            <v>QUITO</v>
          </cell>
          <cell r="J806" t="str">
            <v>PICHINCHA</v>
          </cell>
          <cell r="K806" t="str">
            <v>SALAS BONE JUAN JAVIER</v>
          </cell>
          <cell r="L806" t="str">
            <v>OFICINA TRAMACO PORTETE</v>
          </cell>
          <cell r="O806" t="str">
            <v>GUAYAQUIL</v>
          </cell>
          <cell r="P806" t="str">
            <v>GUAYAQUIL</v>
          </cell>
          <cell r="Q806" t="str">
            <v>GUAYAS</v>
          </cell>
          <cell r="R806" t="str">
            <v>4705660_1</v>
          </cell>
          <cell r="W806" t="str">
            <v>914077045</v>
          </cell>
          <cell r="X806" t="str">
            <v>985888258</v>
          </cell>
          <cell r="AA806">
            <v>44938</v>
          </cell>
          <cell r="AD806">
            <v>1</v>
          </cell>
          <cell r="AE806">
            <v>1</v>
          </cell>
          <cell r="AH806" t="str">
            <v>AUDÍFONOS BLUETOOTH FURY</v>
          </cell>
          <cell r="AI806" t="str">
            <v>DESPACHO</v>
          </cell>
          <cell r="AJ806" t="str">
            <v>Normal</v>
          </cell>
          <cell r="AL806" t="str">
            <v>NO</v>
          </cell>
          <cell r="AN806" t="str">
            <v/>
          </cell>
          <cell r="AO806" t="str">
            <v>CANAL ONLINE</v>
          </cell>
          <cell r="AP806">
            <v>44938</v>
          </cell>
          <cell r="AR806" t="str">
            <v>MDELIVERY_4705660_1</v>
          </cell>
          <cell r="AS806">
            <v>329736</v>
          </cell>
          <cell r="AT806" t="str">
            <v>D40</v>
          </cell>
          <cell r="AU806" t="str">
            <v>BTC</v>
          </cell>
          <cell r="AV806">
            <v>2</v>
          </cell>
          <cell r="AX806" t="str">
            <v>ENTREGADO</v>
          </cell>
          <cell r="AY806" t="str">
            <v>HEADPHONESWIRELESS KLIPXTREME FURY: 1 und - sn. / LTE NOKIA G21 AZUL: 1 und - sn. 355108340319849</v>
          </cell>
          <cell r="AZ806" t="str">
            <v>ACCESORIO / TERMINAL</v>
          </cell>
          <cell r="BA806" t="str">
            <v>Validar Biometrico</v>
          </cell>
        </row>
        <row r="807">
          <cell r="A807" t="str">
            <v>4713361_1</v>
          </cell>
          <cell r="B807" t="str">
            <v>MDELIVERY</v>
          </cell>
          <cell r="C807">
            <v>44938</v>
          </cell>
          <cell r="D807" t="str">
            <v>FLEXNET ECUADOR - MDELIVERY</v>
          </cell>
          <cell r="E807" t="str">
            <v>CALLE 28 DE JUNIO S/N Y GARCIA MORENO ENTRADA LLANO GRANDE</v>
          </cell>
          <cell r="H807" t="str">
            <v>170208</v>
          </cell>
          <cell r="I807" t="str">
            <v>QUITO</v>
          </cell>
          <cell r="J807" t="str">
            <v>PICHINCHA</v>
          </cell>
          <cell r="K807" t="str">
            <v>HENRY RUBEN HUATATOCA ALVARADO</v>
          </cell>
          <cell r="L807" t="str">
            <v>OFICINA TRAMACO TABACUNDO</v>
          </cell>
          <cell r="O807" t="str">
            <v>TABACUNDO</v>
          </cell>
          <cell r="P807" t="str">
            <v>TABACUNDO</v>
          </cell>
          <cell r="Q807" t="str">
            <v>PICHINCHA</v>
          </cell>
          <cell r="R807" t="str">
            <v>4713361_1</v>
          </cell>
          <cell r="W807" t="str">
            <v>1500936792</v>
          </cell>
          <cell r="X807" t="str">
            <v>0115930982604849</v>
          </cell>
          <cell r="AA807">
            <v>44938</v>
          </cell>
          <cell r="AD807">
            <v>1</v>
          </cell>
          <cell r="AE807">
            <v>1</v>
          </cell>
          <cell r="AH807" t="str">
            <v>- DERIVADO_PICK_UP -</v>
          </cell>
          <cell r="AI807" t="str">
            <v>DESPACHO</v>
          </cell>
          <cell r="AJ807" t="str">
            <v>Normal</v>
          </cell>
          <cell r="AL807" t="str">
            <v>NO</v>
          </cell>
          <cell r="AN807" t="str">
            <v>MOV ONLINEVIP</v>
          </cell>
          <cell r="AO807" t="str">
            <v>CANAL ONLINE</v>
          </cell>
          <cell r="AP807">
            <v>44938</v>
          </cell>
          <cell r="AR807" t="str">
            <v>MDELIVERY_4713361_1</v>
          </cell>
          <cell r="AS807">
            <v>329738</v>
          </cell>
          <cell r="AT807" t="str">
            <v>D40</v>
          </cell>
          <cell r="AU807" t="str">
            <v>BTC</v>
          </cell>
          <cell r="AV807">
            <v>1</v>
          </cell>
          <cell r="AX807" t="str">
            <v>ENTREGADO</v>
          </cell>
          <cell r="AY807" t="str">
            <v>LTE XIAOMI 12 LITE NEGRO: 1 und - sn. 861267062061729</v>
          </cell>
          <cell r="AZ807" t="str">
            <v>TERMINAL</v>
          </cell>
          <cell r="BA807" t="str">
            <v>Validar Biometrico</v>
          </cell>
        </row>
        <row r="808">
          <cell r="A808" t="str">
            <v>4714339_1</v>
          </cell>
          <cell r="B808" t="str">
            <v>MDELIVERY</v>
          </cell>
          <cell r="C808">
            <v>44938</v>
          </cell>
          <cell r="D808" t="str">
            <v>FLEXNET ECUADOR - MDELIVERY</v>
          </cell>
          <cell r="E808" t="str">
            <v>CALLE 28 DE JUNIO S/N Y GARCIA MORENO ENTRADA LLANO GRANDE</v>
          </cell>
          <cell r="H808" t="str">
            <v>170208</v>
          </cell>
          <cell r="I808" t="str">
            <v>QUITO</v>
          </cell>
          <cell r="J808" t="str">
            <v>PICHINCHA</v>
          </cell>
          <cell r="K808" t="str">
            <v>AVEIGA URETA JORGE LUIS</v>
          </cell>
          <cell r="L808" t="str">
            <v>OFICINA TRAMACO QUEVEDO</v>
          </cell>
          <cell r="O808" t="str">
            <v>QUEVEDO</v>
          </cell>
          <cell r="P808" t="str">
            <v>QUEVEDO</v>
          </cell>
          <cell r="Q808" t="str">
            <v>LOS RIOS</v>
          </cell>
          <cell r="R808" t="str">
            <v>4714339_1</v>
          </cell>
          <cell r="W808" t="str">
            <v>804224244</v>
          </cell>
          <cell r="X808" t="str">
            <v>959931026</v>
          </cell>
          <cell r="AA808">
            <v>44938</v>
          </cell>
          <cell r="AD808">
            <v>1</v>
          </cell>
          <cell r="AE808">
            <v>1</v>
          </cell>
          <cell r="AH808" t="str">
            <v>AUDÍFONOS BLUETOOTH FURY</v>
          </cell>
          <cell r="AI808" t="str">
            <v>DESPACHO</v>
          </cell>
          <cell r="AJ808" t="str">
            <v>Normal</v>
          </cell>
          <cell r="AL808" t="str">
            <v>NO</v>
          </cell>
          <cell r="AN808" t="str">
            <v/>
          </cell>
          <cell r="AO808" t="str">
            <v>CANAL ONLINE</v>
          </cell>
          <cell r="AP808">
            <v>44938</v>
          </cell>
          <cell r="AR808" t="str">
            <v>MDELIVERY_4714339_1</v>
          </cell>
          <cell r="AS808">
            <v>329735</v>
          </cell>
          <cell r="AT808" t="str">
            <v>D40</v>
          </cell>
          <cell r="AU808" t="str">
            <v>BTC</v>
          </cell>
          <cell r="AV808">
            <v>2</v>
          </cell>
          <cell r="AX808" t="str">
            <v>INCIDENCIA</v>
          </cell>
          <cell r="AY808" t="str">
            <v>HEADPHONESWIRELESS KLIPXTREME FURY: 1 und - sn. / LTE SAMSUNG A13 AZUL: 1 und - sn. 350068480076747</v>
          </cell>
          <cell r="AZ808" t="str">
            <v>ACCESORIO / TERMINAL</v>
          </cell>
          <cell r="BA808" t="str">
            <v>Validar Biometrico</v>
          </cell>
        </row>
        <row r="809">
          <cell r="A809" t="str">
            <v>4714524_1</v>
          </cell>
          <cell r="B809" t="str">
            <v>MDELIVERY</v>
          </cell>
          <cell r="C809">
            <v>44938</v>
          </cell>
          <cell r="D809" t="str">
            <v>FLEXNET ECUADOR - MDELIVERY</v>
          </cell>
          <cell r="E809" t="str">
            <v>CALLE 28 DE JUNIO S/N Y GARCIA MORENO ENTRADA LLANO GRANDE</v>
          </cell>
          <cell r="H809" t="str">
            <v>170208</v>
          </cell>
          <cell r="I809" t="str">
            <v>QUITO</v>
          </cell>
          <cell r="J809" t="str">
            <v>PICHINCHA</v>
          </cell>
          <cell r="K809" t="str">
            <v>ACOSTA MESIAS MARTIN ESNEI</v>
          </cell>
          <cell r="L809" t="str">
            <v>OFICINA TRAMACO CHONE</v>
          </cell>
          <cell r="O809" t="str">
            <v>CHONE</v>
          </cell>
          <cell r="P809" t="str">
            <v>CHONE</v>
          </cell>
          <cell r="Q809" t="str">
            <v>MANABI</v>
          </cell>
          <cell r="R809" t="str">
            <v>4714524_1</v>
          </cell>
          <cell r="W809" t="str">
            <v>1307573525</v>
          </cell>
          <cell r="X809" t="str">
            <v>0115930983870112</v>
          </cell>
          <cell r="AA809">
            <v>44938</v>
          </cell>
          <cell r="AD809">
            <v>1</v>
          </cell>
          <cell r="AE809">
            <v>1</v>
          </cell>
          <cell r="AH809" t="str">
            <v>- DERIVADO_PICK_UP -</v>
          </cell>
          <cell r="AI809" t="str">
            <v>DESPACHO</v>
          </cell>
          <cell r="AJ809" t="str">
            <v>Normal</v>
          </cell>
          <cell r="AL809" t="str">
            <v>NO</v>
          </cell>
          <cell r="AN809" t="str">
            <v>MOV ONLINEVIP</v>
          </cell>
          <cell r="AO809" t="str">
            <v>CANAL ONLINE</v>
          </cell>
          <cell r="AP809">
            <v>44938</v>
          </cell>
          <cell r="AR809" t="str">
            <v>MDELIVERY_4714524_1</v>
          </cell>
          <cell r="AS809">
            <v>329737</v>
          </cell>
          <cell r="AT809" t="str">
            <v>D40</v>
          </cell>
          <cell r="AU809" t="str">
            <v>BTC</v>
          </cell>
          <cell r="AV809">
            <v>1</v>
          </cell>
          <cell r="AX809" t="str">
            <v>INCIDENCIA</v>
          </cell>
          <cell r="AY809" t="str">
            <v>LTE XIAOMI REDMI NOTE 11 AZUL: 1 und - sn. 869113064555684</v>
          </cell>
          <cell r="AZ809" t="str">
            <v>TERMINAL</v>
          </cell>
          <cell r="BA809" t="str">
            <v>Validar Biometrico</v>
          </cell>
        </row>
        <row r="810">
          <cell r="A810" t="str">
            <v>4717159_1</v>
          </cell>
          <cell r="B810" t="str">
            <v>MDELIVERY</v>
          </cell>
          <cell r="C810">
            <v>44938</v>
          </cell>
          <cell r="D810" t="str">
            <v>FLEXNET ECUADOR - MDELIVERY</v>
          </cell>
          <cell r="E810" t="str">
            <v>CALLE 28 DE JUNIO S/N Y GARCIA MORENO ENTRADA LLANO GRANDE</v>
          </cell>
          <cell r="H810" t="str">
            <v>170208</v>
          </cell>
          <cell r="I810" t="str">
            <v>QUITO</v>
          </cell>
          <cell r="J810" t="str">
            <v>PICHINCHA</v>
          </cell>
          <cell r="K810" t="str">
            <v>RAFAEL ENRIQUE LUNA QUINTUNA</v>
          </cell>
          <cell r="L810" t="str">
            <v>OFICINA TRAMACO PUNTO DE ATENCION SAN MARINO</v>
          </cell>
          <cell r="O810" t="str">
            <v>GUAYAQUIL</v>
          </cell>
          <cell r="P810" t="str">
            <v>GUAYAQUIL</v>
          </cell>
          <cell r="Q810" t="str">
            <v>GUAYAS</v>
          </cell>
          <cell r="R810" t="str">
            <v>4717159_1</v>
          </cell>
          <cell r="W810" t="str">
            <v>0300151016</v>
          </cell>
          <cell r="X810" t="str">
            <v>0115930999042582</v>
          </cell>
          <cell r="AA810">
            <v>44938</v>
          </cell>
          <cell r="AD810">
            <v>1</v>
          </cell>
          <cell r="AE810">
            <v>1</v>
          </cell>
          <cell r="AH810" t="str">
            <v>- DERIVADO_PICK_UP -</v>
          </cell>
          <cell r="AI810" t="str">
            <v>DESPACHO</v>
          </cell>
          <cell r="AJ810" t="str">
            <v>Normal</v>
          </cell>
          <cell r="AL810" t="str">
            <v>NO</v>
          </cell>
          <cell r="AN810" t="str">
            <v>MOV ONLINEVIP</v>
          </cell>
          <cell r="AO810" t="str">
            <v>CANAL ONLINE</v>
          </cell>
          <cell r="AP810">
            <v>44938</v>
          </cell>
          <cell r="AR810" t="str">
            <v>MDELIVERY_4717159_1</v>
          </cell>
          <cell r="AS810">
            <v>329733</v>
          </cell>
          <cell r="AT810" t="str">
            <v>D40</v>
          </cell>
          <cell r="AU810" t="str">
            <v>BTC</v>
          </cell>
          <cell r="AV810">
            <v>1</v>
          </cell>
          <cell r="AX810" t="str">
            <v>INCIDENCIA</v>
          </cell>
          <cell r="AY810" t="str">
            <v>LTE NOKIA G10 AZUL: 1 und - sn. 358742570969365</v>
          </cell>
          <cell r="AZ810" t="str">
            <v>TERMINAL</v>
          </cell>
          <cell r="BA810" t="str">
            <v>Validar Biometrico</v>
          </cell>
        </row>
        <row r="811">
          <cell r="A811" t="str">
            <v>4726734_1</v>
          </cell>
          <cell r="B811" t="str">
            <v>MDELIVERY</v>
          </cell>
          <cell r="C811">
            <v>44938</v>
          </cell>
          <cell r="D811" t="str">
            <v>FLEXNET ECUADOR - MDELIVERY</v>
          </cell>
          <cell r="E811" t="str">
            <v>CALLE 28 DE JUNIO S/N Y GARCIA MORENO ENTRADA LLANO GRANDE</v>
          </cell>
          <cell r="H811" t="str">
            <v>170208</v>
          </cell>
          <cell r="I811" t="str">
            <v>QUITO</v>
          </cell>
          <cell r="J811" t="str">
            <v>PICHINCHA</v>
          </cell>
          <cell r="K811" t="str">
            <v>AGUILAR CORTEZ KERLY LEONOR</v>
          </cell>
          <cell r="L811" t="str">
            <v>OFICINA TRAMACO PORTETE</v>
          </cell>
          <cell r="O811" t="str">
            <v>GUAYAQUIL</v>
          </cell>
          <cell r="P811" t="str">
            <v>GUAYAQUIL</v>
          </cell>
          <cell r="Q811" t="str">
            <v>GUAYAS</v>
          </cell>
          <cell r="R811" t="str">
            <v>4726734_1</v>
          </cell>
          <cell r="W811" t="str">
            <v>923838874</v>
          </cell>
          <cell r="X811" t="str">
            <v>968853093</v>
          </cell>
          <cell r="AA811">
            <v>44938</v>
          </cell>
          <cell r="AD811">
            <v>1</v>
          </cell>
          <cell r="AE811">
            <v>1</v>
          </cell>
          <cell r="AH811" t="str">
            <v>AUDÍFONOS BLUETOOTH FURY</v>
          </cell>
          <cell r="AI811" t="str">
            <v>DESPACHO</v>
          </cell>
          <cell r="AJ811" t="str">
            <v>Normal</v>
          </cell>
          <cell r="AL811" t="str">
            <v>NO</v>
          </cell>
          <cell r="AN811" t="str">
            <v/>
          </cell>
          <cell r="AO811" t="str">
            <v>CANAL ONLINE</v>
          </cell>
          <cell r="AP811">
            <v>44938</v>
          </cell>
          <cell r="AR811" t="str">
            <v>MDELIVERY_4726734_1</v>
          </cell>
          <cell r="AS811">
            <v>329727</v>
          </cell>
          <cell r="AT811" t="str">
            <v>D40</v>
          </cell>
          <cell r="AU811" t="str">
            <v>BTC</v>
          </cell>
          <cell r="AV811">
            <v>4</v>
          </cell>
          <cell r="AX811" t="str">
            <v>ENTREGADO</v>
          </cell>
          <cell r="AY811" t="str">
            <v>HEADPHONESWIRELESS KLIPXTREME FURY: 2 und - sn. , / LTE SAMSUNG A03 AZUL: 2 und - sn. 354379556006849,354379556101970</v>
          </cell>
          <cell r="AZ811" t="str">
            <v>ACCESORIO / TERMINAL</v>
          </cell>
          <cell r="BA811" t="str">
            <v>Validar Biometrico</v>
          </cell>
        </row>
        <row r="812">
          <cell r="A812" t="str">
            <v>4727033_1</v>
          </cell>
          <cell r="B812" t="str">
            <v>MDELIVERY</v>
          </cell>
          <cell r="C812">
            <v>44938</v>
          </cell>
          <cell r="D812" t="str">
            <v>FLEXNET ECUADOR - MDELIVERY</v>
          </cell>
          <cell r="E812" t="str">
            <v>CALLE 28 DE JUNIO S/N Y GARCIA MORENO ENTRADA LLANO GRANDE</v>
          </cell>
          <cell r="H812" t="str">
            <v>170208</v>
          </cell>
          <cell r="I812" t="str">
            <v>QUITO</v>
          </cell>
          <cell r="J812" t="str">
            <v>PICHINCHA</v>
          </cell>
          <cell r="K812" t="str">
            <v>CARLOS STEVEN CRUZ MINO</v>
          </cell>
          <cell r="L812" t="str">
            <v>OFICINA TRAMACO PORTETE</v>
          </cell>
          <cell r="O812" t="str">
            <v>GUAYAQUIL</v>
          </cell>
          <cell r="P812" t="str">
            <v>GUAYAQUIL</v>
          </cell>
          <cell r="Q812" t="str">
            <v>GUAYAS</v>
          </cell>
          <cell r="R812" t="str">
            <v>4727033_1</v>
          </cell>
          <cell r="W812" t="str">
            <v>953389640</v>
          </cell>
          <cell r="X812" t="str">
            <v>962239136</v>
          </cell>
          <cell r="AA812">
            <v>44938</v>
          </cell>
          <cell r="AD812">
            <v>1</v>
          </cell>
          <cell r="AE812">
            <v>1</v>
          </cell>
          <cell r="AH812" t="str">
            <v>AUDÍFONOS BLUETOOTH FURY</v>
          </cell>
          <cell r="AI812" t="str">
            <v>DESPACHO</v>
          </cell>
          <cell r="AJ812" t="str">
            <v>Normal</v>
          </cell>
          <cell r="AL812" t="str">
            <v>NO</v>
          </cell>
          <cell r="AN812" t="str">
            <v/>
          </cell>
          <cell r="AO812" t="str">
            <v>CANAL ONLINE</v>
          </cell>
          <cell r="AP812">
            <v>44938</v>
          </cell>
          <cell r="AR812" t="str">
            <v>MDELIVERY_4727033_1</v>
          </cell>
          <cell r="AS812">
            <v>329729</v>
          </cell>
          <cell r="AT812" t="str">
            <v>D40</v>
          </cell>
          <cell r="AU812" t="str">
            <v>BTC</v>
          </cell>
          <cell r="AV812">
            <v>2</v>
          </cell>
          <cell r="AX812" t="str">
            <v>INCIDENCIA</v>
          </cell>
          <cell r="AY812" t="str">
            <v>HEADPHONESWIRELESS KLIPXTREME FURY: 1 und - sn. / LTE XIAOMI REDMI NOTE 11 AZUL: 1 und - sn. 869113065705544</v>
          </cell>
          <cell r="AZ812" t="str">
            <v>ACCESORIO / TERMINAL</v>
          </cell>
          <cell r="BA812" t="str">
            <v>Validar Biometrico</v>
          </cell>
        </row>
        <row r="813">
          <cell r="A813" t="str">
            <v>4733459_1</v>
          </cell>
          <cell r="B813" t="str">
            <v>MDELIVERY</v>
          </cell>
          <cell r="C813">
            <v>44938</v>
          </cell>
          <cell r="D813" t="str">
            <v>FLEXNET ECUADOR - MDELIVERY</v>
          </cell>
          <cell r="E813" t="str">
            <v>CALLE 28 DE JUNIO S/N Y GARCIA MORENO ENTRADA LLANO GRANDE</v>
          </cell>
          <cell r="H813" t="str">
            <v>170208</v>
          </cell>
          <cell r="I813" t="str">
            <v>QUITO</v>
          </cell>
          <cell r="J813" t="str">
            <v>PICHINCHA</v>
          </cell>
          <cell r="K813" t="str">
            <v>ZAMBRANO VELOZ WILSON ADONIS</v>
          </cell>
          <cell r="L813" t="str">
            <v>OFICINA TRAMACO PUNTO DE ATENCION SAN MARINO</v>
          </cell>
          <cell r="O813" t="str">
            <v>GUAYAQUIL</v>
          </cell>
          <cell r="P813" t="str">
            <v>GUAYAQUIL</v>
          </cell>
          <cell r="Q813" t="str">
            <v>GUAYAS</v>
          </cell>
          <cell r="R813" t="str">
            <v>4733459_1</v>
          </cell>
          <cell r="W813" t="str">
            <v>0942229014</v>
          </cell>
          <cell r="X813" t="str">
            <v>0115930985911954</v>
          </cell>
          <cell r="AA813">
            <v>44938</v>
          </cell>
          <cell r="AD813">
            <v>1</v>
          </cell>
          <cell r="AE813">
            <v>1</v>
          </cell>
          <cell r="AH813" t="str">
            <v>- DERIVADO_PICK_UP VIVE EN UN RECINTO NO TIENE OTRA DIRECCIÓN</v>
          </cell>
          <cell r="AI813" t="str">
            <v>DESPACHO</v>
          </cell>
          <cell r="AJ813" t="str">
            <v>Normal</v>
          </cell>
          <cell r="AL813" t="str">
            <v>NO</v>
          </cell>
          <cell r="AN813" t="str">
            <v>MOV ONLINEVIP</v>
          </cell>
          <cell r="AO813" t="str">
            <v>CANAL ONLINE</v>
          </cell>
          <cell r="AP813">
            <v>44938</v>
          </cell>
          <cell r="AR813" t="str">
            <v>MDELIVERY_4733459_1</v>
          </cell>
          <cell r="AS813">
            <v>329731</v>
          </cell>
          <cell r="AT813" t="str">
            <v>D40</v>
          </cell>
          <cell r="AU813" t="str">
            <v>BTC</v>
          </cell>
          <cell r="AV813">
            <v>1</v>
          </cell>
          <cell r="AX813" t="str">
            <v>INCIDENCIA</v>
          </cell>
          <cell r="AY813" t="str">
            <v>LTE REALME C21Y NEGRO: 1 und - sn. 860256054713513</v>
          </cell>
          <cell r="AZ813" t="str">
            <v>TERMINAL</v>
          </cell>
          <cell r="BA813" t="str">
            <v>Validar Biometrico</v>
          </cell>
        </row>
        <row r="814">
          <cell r="A814" t="str">
            <v>4733710_1</v>
          </cell>
          <cell r="B814" t="str">
            <v>MDELIVERY</v>
          </cell>
          <cell r="C814">
            <v>44938</v>
          </cell>
          <cell r="D814" t="str">
            <v>FLEXNET ECUADOR - MDELIVERY</v>
          </cell>
          <cell r="E814" t="str">
            <v>CALLE 28 DE JUNIO S/N Y GARCIA MORENO ENTRADA LLANO GRANDE</v>
          </cell>
          <cell r="H814" t="str">
            <v>170208</v>
          </cell>
          <cell r="I814" t="str">
            <v>QUITO</v>
          </cell>
          <cell r="J814" t="str">
            <v>PICHINCHA</v>
          </cell>
          <cell r="K814" t="str">
            <v>YARIMA LISSETTE BURGOS VERA</v>
          </cell>
          <cell r="L814" t="str">
            <v>OFICINA TRAMACO PORTETE</v>
          </cell>
          <cell r="O814" t="str">
            <v>GUAYAQUIL</v>
          </cell>
          <cell r="P814" t="str">
            <v>GUAYAQUIL</v>
          </cell>
          <cell r="Q814" t="str">
            <v>GUAYAS</v>
          </cell>
          <cell r="R814" t="str">
            <v>4733710_1</v>
          </cell>
          <cell r="W814" t="str">
            <v>922352117</v>
          </cell>
          <cell r="X814" t="str">
            <v>979231360</v>
          </cell>
          <cell r="AA814">
            <v>44938</v>
          </cell>
          <cell r="AD814">
            <v>1</v>
          </cell>
          <cell r="AE814">
            <v>1</v>
          </cell>
          <cell r="AH814" t="str">
            <v>AUDÍFONOS BLUETOOTH FURY</v>
          </cell>
          <cell r="AI814" t="str">
            <v>DESPACHO</v>
          </cell>
          <cell r="AJ814" t="str">
            <v>Normal</v>
          </cell>
          <cell r="AL814" t="str">
            <v>NO</v>
          </cell>
          <cell r="AN814" t="str">
            <v/>
          </cell>
          <cell r="AO814" t="str">
            <v>CANAL ONLINE</v>
          </cell>
          <cell r="AP814">
            <v>44938</v>
          </cell>
          <cell r="AR814" t="str">
            <v>MDELIVERY_4733710_1</v>
          </cell>
          <cell r="AS814">
            <v>329728</v>
          </cell>
          <cell r="AT814" t="str">
            <v>D40</v>
          </cell>
          <cell r="AU814" t="str">
            <v>BTC</v>
          </cell>
          <cell r="AV814">
            <v>2</v>
          </cell>
          <cell r="AX814" t="str">
            <v>ENTREGADO</v>
          </cell>
          <cell r="AY814" t="str">
            <v>HEADPHONESWIRELESS KLIPXTREME FURY: 1 und - sn. / LTE XIAOMI REDMI NOTE 11 AZUL: 1 und - sn. 869113065761588</v>
          </cell>
          <cell r="AZ814" t="str">
            <v>ACCESORIO / TERMINAL</v>
          </cell>
          <cell r="BA814" t="str">
            <v>Validar Biometrico</v>
          </cell>
        </row>
        <row r="815">
          <cell r="A815" t="str">
            <v>4740599_1</v>
          </cell>
          <cell r="B815" t="str">
            <v>MDELIVERY</v>
          </cell>
          <cell r="C815">
            <v>44938</v>
          </cell>
          <cell r="D815" t="str">
            <v>FLEXNET ECUADOR - MDELIVERY</v>
          </cell>
          <cell r="E815" t="str">
            <v>CALLE 28 DE JUNIO S/N Y GARCIA MORENO ENTRADA LLANO GRANDE</v>
          </cell>
          <cell r="H815" t="str">
            <v>170208</v>
          </cell>
          <cell r="I815" t="str">
            <v>QUITO</v>
          </cell>
          <cell r="J815" t="str">
            <v>PICHINCHA</v>
          </cell>
          <cell r="K815" t="str">
            <v>GONZAGA AJILA ELIAN MELKISIDEC</v>
          </cell>
          <cell r="L815" t="str">
            <v>OFICINA TRAMACO LOJA</v>
          </cell>
          <cell r="O815" t="str">
            <v>LOJA</v>
          </cell>
          <cell r="P815" t="str">
            <v>LOJA</v>
          </cell>
          <cell r="Q815" t="str">
            <v>LOJA</v>
          </cell>
          <cell r="R815" t="str">
            <v>4740599_1</v>
          </cell>
          <cell r="W815" t="str">
            <v>1150344347</v>
          </cell>
          <cell r="X815" t="str">
            <v>0115930969009755</v>
          </cell>
          <cell r="AA815">
            <v>44938</v>
          </cell>
          <cell r="AD815">
            <v>1</v>
          </cell>
          <cell r="AE815">
            <v>1</v>
          </cell>
          <cell r="AH815" t="str">
            <v>- DERIVADO_PICK_UP -</v>
          </cell>
          <cell r="AI815" t="str">
            <v>DESPACHO</v>
          </cell>
          <cell r="AJ815" t="str">
            <v>Normal</v>
          </cell>
          <cell r="AL815" t="str">
            <v>NO</v>
          </cell>
          <cell r="AN815" t="str">
            <v>MOV ONLINEVIP</v>
          </cell>
          <cell r="AO815" t="str">
            <v>CANAL ONLINE</v>
          </cell>
          <cell r="AP815">
            <v>44938</v>
          </cell>
          <cell r="AR815" t="str">
            <v>MDELIVERY_4740599_1</v>
          </cell>
          <cell r="AS815">
            <v>329730</v>
          </cell>
          <cell r="AT815" t="str">
            <v>D40</v>
          </cell>
          <cell r="AU815" t="str">
            <v>BTC</v>
          </cell>
          <cell r="AV815">
            <v>1</v>
          </cell>
          <cell r="AX815" t="str">
            <v>INCIDENCIA</v>
          </cell>
          <cell r="AY815" t="str">
            <v>LTE XIAOMI REDMI NOTE 11S NEGRO: 1 und - sn. 865954063556585</v>
          </cell>
          <cell r="AZ815" t="str">
            <v>TERMINAL</v>
          </cell>
          <cell r="BA815" t="str">
            <v>Validar Biometrico</v>
          </cell>
        </row>
        <row r="816">
          <cell r="A816" t="str">
            <v>4751582_1</v>
          </cell>
          <cell r="B816" t="str">
            <v>MDELIVERY</v>
          </cell>
          <cell r="C816">
            <v>44938</v>
          </cell>
          <cell r="D816" t="str">
            <v>FLEXNET ECUADOR - MDELIVERY</v>
          </cell>
          <cell r="E816" t="str">
            <v>CALLE 28 DE JUNIO S/N Y GARCIA MORENO ENTRADA LLANO GRANDE</v>
          </cell>
          <cell r="H816" t="str">
            <v>170208</v>
          </cell>
          <cell r="I816" t="str">
            <v>QUITO</v>
          </cell>
          <cell r="J816" t="str">
            <v>PICHINCHA</v>
          </cell>
          <cell r="K816" t="str">
            <v>FELIX FRANCISCO REYES QUINTERO</v>
          </cell>
          <cell r="L816" t="str">
            <v>OFICINA TRAMACO PUNTO DE ATENCION VIA DAULE</v>
          </cell>
          <cell r="O816" t="str">
            <v>GUAYAQUIL</v>
          </cell>
          <cell r="P816" t="str">
            <v>GUAYAQUIL</v>
          </cell>
          <cell r="Q816" t="str">
            <v>GUAYAS</v>
          </cell>
          <cell r="R816" t="str">
            <v>4751582_1</v>
          </cell>
          <cell r="W816" t="str">
            <v>0802122531</v>
          </cell>
          <cell r="X816" t="str">
            <v>0115930996638299</v>
          </cell>
          <cell r="AA816">
            <v>44938</v>
          </cell>
          <cell r="AD816">
            <v>1</v>
          </cell>
          <cell r="AE816">
            <v>1</v>
          </cell>
          <cell r="AH816" t="str">
            <v>- DERIVADO_PICK_UP -</v>
          </cell>
          <cell r="AI816" t="str">
            <v>DESPACHO</v>
          </cell>
          <cell r="AJ816" t="str">
            <v>Normal</v>
          </cell>
          <cell r="AL816" t="str">
            <v>NO</v>
          </cell>
          <cell r="AN816" t="str">
            <v>MOV ONLINEVIP</v>
          </cell>
          <cell r="AO816" t="str">
            <v>CANAL ONLINE</v>
          </cell>
          <cell r="AP816">
            <v>44938</v>
          </cell>
          <cell r="AR816" t="str">
            <v>MDELIVERY_4751582_1</v>
          </cell>
          <cell r="AS816">
            <v>329732</v>
          </cell>
          <cell r="AT816" t="str">
            <v>D40</v>
          </cell>
          <cell r="AU816" t="str">
            <v>BTC</v>
          </cell>
          <cell r="AV816">
            <v>1</v>
          </cell>
          <cell r="AX816" t="str">
            <v>INCIDENCIA</v>
          </cell>
          <cell r="AY816" t="str">
            <v>LTE SAMSUNG A53 5G AZUL: 1 und - sn. 353842195025679</v>
          </cell>
          <cell r="AZ816" t="str">
            <v>TERMINAL</v>
          </cell>
          <cell r="BA816" t="str">
            <v>Validar Biometrico</v>
          </cell>
        </row>
        <row r="817">
          <cell r="A817" t="str">
            <v>4753656_1</v>
          </cell>
          <cell r="B817" t="str">
            <v>MDELIVERY</v>
          </cell>
          <cell r="C817">
            <v>44938</v>
          </cell>
          <cell r="D817" t="str">
            <v>FLEXNET ECUADOR - MDELIVERY</v>
          </cell>
          <cell r="E817" t="str">
            <v>CALLE 28 DE JUNIO S/N Y GARCIA MORENO ENTRADA LLANO GRANDE</v>
          </cell>
          <cell r="H817" t="str">
            <v>170208</v>
          </cell>
          <cell r="I817" t="str">
            <v>QUITO</v>
          </cell>
          <cell r="J817" t="str">
            <v>PICHINCHA</v>
          </cell>
          <cell r="K817" t="str">
            <v>ANDRES ISMAEL ESPINOSA STEAD</v>
          </cell>
          <cell r="L817" t="str">
            <v>CALLE TERCERA TRASVERSAL LOTE 201 ALBERTO ACOSTA SOBERON SECTOR SAN JOSE DEL VALLE ENTREGAR EN LA URBANIZACION SAN JOSE DEL VALLE PREGUNTAR EN LA GARITA DEL GUARDIA</v>
          </cell>
          <cell r="O817" t="str">
            <v>QUITO</v>
          </cell>
          <cell r="P817" t="str">
            <v>QUITO</v>
          </cell>
          <cell r="Q817" t="str">
            <v>PICHINCHA</v>
          </cell>
          <cell r="R817" t="str">
            <v>4753656_1</v>
          </cell>
          <cell r="W817" t="str">
            <v>1721150819</v>
          </cell>
          <cell r="X817" t="str">
            <v>969060939</v>
          </cell>
          <cell r="AA817">
            <v>44938</v>
          </cell>
          <cell r="AD817">
            <v>1</v>
          </cell>
          <cell r="AE817">
            <v>1</v>
          </cell>
          <cell r="AH817" t="str">
            <v>SECTOR SAN JOSE DEL VALLE ENTREGAR EN LA URBANIZACION SAN JOSE DEL VALLE PREGUNTAR EN LA GARITA DEL GUARDIA   AUDÍFONOS BLUETOOTH FURY</v>
          </cell>
          <cell r="AI817" t="str">
            <v>DESPACHO</v>
          </cell>
          <cell r="AJ817" t="str">
            <v>Normal</v>
          </cell>
          <cell r="AL817" t="str">
            <v>NO</v>
          </cell>
          <cell r="AN817" t="str">
            <v/>
          </cell>
          <cell r="AO817" t="str">
            <v>CANAL ONLINE</v>
          </cell>
          <cell r="AP817">
            <v>44938</v>
          </cell>
          <cell r="AR817" t="str">
            <v>MDELIVERY_4753656_1</v>
          </cell>
          <cell r="AS817">
            <v>329726</v>
          </cell>
          <cell r="AT817" t="str">
            <v>D40</v>
          </cell>
          <cell r="AU817" t="str">
            <v>BTC</v>
          </cell>
          <cell r="AV817">
            <v>2</v>
          </cell>
          <cell r="AX817" t="str">
            <v>ENTREGADO</v>
          </cell>
          <cell r="AY817" t="str">
            <v>HEADPHONESWIRELESS KLIPXTREME FURY: 1 und - sn. / AIR APPLE AIRPODS 3ER GEN: 1 und - sn. 139999372441748</v>
          </cell>
          <cell r="AZ817" t="str">
            <v>ACCESORIO</v>
          </cell>
          <cell r="BA817" t="str">
            <v/>
          </cell>
        </row>
        <row r="818">
          <cell r="A818" t="str">
            <v>4753982_1</v>
          </cell>
          <cell r="B818" t="str">
            <v>MDELIVERY</v>
          </cell>
          <cell r="C818">
            <v>44938</v>
          </cell>
          <cell r="D818" t="str">
            <v>FLEXNET ECUADOR - MDELIVERY</v>
          </cell>
          <cell r="E818" t="str">
            <v>CALLE 28 DE JUNIO S/N Y GARCIA MORENO ENTRADA LLANO GRANDE</v>
          </cell>
          <cell r="H818" t="str">
            <v>170208</v>
          </cell>
          <cell r="I818" t="str">
            <v>QUITO</v>
          </cell>
          <cell r="J818" t="str">
            <v>PICHINCHA</v>
          </cell>
          <cell r="K818" t="str">
            <v>DENYS OMAR CEVALLOS PARRA</v>
          </cell>
          <cell r="L818" t="str">
            <v>OFICINA TRAMACO CAYAMBE</v>
          </cell>
          <cell r="O818" t="str">
            <v>CAYAMBE</v>
          </cell>
          <cell r="P818" t="str">
            <v>CAYAMBE</v>
          </cell>
          <cell r="Q818" t="str">
            <v>PICHINCHA</v>
          </cell>
          <cell r="R818" t="str">
            <v>4753982_1</v>
          </cell>
          <cell r="W818" t="str">
            <v>1713945960</v>
          </cell>
          <cell r="X818" t="str">
            <v>984599230</v>
          </cell>
          <cell r="AA818">
            <v>44938</v>
          </cell>
          <cell r="AD818">
            <v>1</v>
          </cell>
          <cell r="AE818">
            <v>1</v>
          </cell>
          <cell r="AH818" t="str">
            <v>AUDÍFONOS BLUETOOTH FURY</v>
          </cell>
          <cell r="AI818" t="str">
            <v>DESPACHO</v>
          </cell>
          <cell r="AJ818" t="str">
            <v>Normal</v>
          </cell>
          <cell r="AL818" t="str">
            <v>NO</v>
          </cell>
          <cell r="AN818" t="str">
            <v/>
          </cell>
          <cell r="AO818" t="str">
            <v>CANAL ONLINE</v>
          </cell>
          <cell r="AP818">
            <v>44938</v>
          </cell>
          <cell r="AR818" t="str">
            <v>MDELIVERY_4753982_1</v>
          </cell>
          <cell r="AS818">
            <v>329720</v>
          </cell>
          <cell r="AT818" t="str">
            <v>D40</v>
          </cell>
          <cell r="AU818" t="str">
            <v>BTC</v>
          </cell>
          <cell r="AV818">
            <v>2</v>
          </cell>
          <cell r="AX818" t="str">
            <v>ENTREGADO</v>
          </cell>
          <cell r="AY818" t="str">
            <v>HEADPHONESWIRELESS KLIPXTREME FURY: 1 und - sn. / LTE REALME GT MASTER EDITION AZUL: 1 und - sn. 867239051581516</v>
          </cell>
          <cell r="AZ818" t="str">
            <v>ACCESORIO / TERMINAL</v>
          </cell>
          <cell r="BA818" t="str">
            <v>Validar Biometrico</v>
          </cell>
        </row>
        <row r="819">
          <cell r="A819" t="str">
            <v>4769390_1</v>
          </cell>
          <cell r="B819" t="str">
            <v>MDELIVERY</v>
          </cell>
          <cell r="C819">
            <v>44938</v>
          </cell>
          <cell r="D819" t="str">
            <v>FLEXNET ECUADOR - MDELIVERY</v>
          </cell>
          <cell r="E819" t="str">
            <v>CALLE 28 DE JUNIO S/N Y GARCIA MORENO ENTRADA LLANO GRANDE</v>
          </cell>
          <cell r="H819" t="str">
            <v>170208</v>
          </cell>
          <cell r="I819" t="str">
            <v>QUITO</v>
          </cell>
          <cell r="J819" t="str">
            <v>PICHINCHA</v>
          </cell>
          <cell r="K819" t="str">
            <v>ISRAEL VACA RIOS</v>
          </cell>
          <cell r="L819" t="str">
            <v>AV GASPAR DE VILLARROEL E14 117 COCHAPATA  EN EDIF ESQUINERO PB EN ESCUELA DE BAILE BULLS DANCE</v>
          </cell>
          <cell r="O819" t="str">
            <v>QUITO</v>
          </cell>
          <cell r="P819" t="str">
            <v>QUITO</v>
          </cell>
          <cell r="Q819" t="str">
            <v>PICHINCHA</v>
          </cell>
          <cell r="R819" t="str">
            <v>4769390_1</v>
          </cell>
          <cell r="W819" t="str">
            <v>1003581657</v>
          </cell>
          <cell r="X819" t="str">
            <v>987286228</v>
          </cell>
          <cell r="AA819">
            <v>44938</v>
          </cell>
          <cell r="AD819">
            <v>1</v>
          </cell>
          <cell r="AE819">
            <v>1</v>
          </cell>
          <cell r="AH819" t="str">
            <v>EN EDIF ESQUINERO PB EN ESCUELA DE BAILE BULLS DANCE    AUDÍFONOS BLUETOOTH FURY</v>
          </cell>
          <cell r="AI819" t="str">
            <v>DESPACHO</v>
          </cell>
          <cell r="AJ819" t="str">
            <v>Normal</v>
          </cell>
          <cell r="AL819" t="str">
            <v>NO</v>
          </cell>
          <cell r="AN819" t="str">
            <v/>
          </cell>
          <cell r="AO819" t="str">
            <v>CANAL ONLINE</v>
          </cell>
          <cell r="AP819">
            <v>44938</v>
          </cell>
          <cell r="AR819" t="str">
            <v>MDELIVERY_4769390_1</v>
          </cell>
          <cell r="AS819">
            <v>329721</v>
          </cell>
          <cell r="AT819" t="str">
            <v>D40</v>
          </cell>
          <cell r="AU819" t="str">
            <v>BTC</v>
          </cell>
          <cell r="AV819">
            <v>2</v>
          </cell>
          <cell r="AX819" t="str">
            <v>ENTREGADO</v>
          </cell>
          <cell r="AY819" t="str">
            <v>HEADPHONESWIRELESS KLIPXTREME FURY: 1 und - sn. / LTE NOKIA C21 AZUL: 1 und - sn. 357321213142267</v>
          </cell>
          <cell r="AZ819" t="str">
            <v>ACCESORIO / TERMINAL</v>
          </cell>
          <cell r="BA819" t="str">
            <v>Validar Biometrico</v>
          </cell>
        </row>
        <row r="820">
          <cell r="A820" t="str">
            <v>4771832_1</v>
          </cell>
          <cell r="B820" t="str">
            <v>MDELIVERY</v>
          </cell>
          <cell r="C820">
            <v>44938</v>
          </cell>
          <cell r="D820" t="str">
            <v>FLEXNET ECUADOR - MDELIVERY</v>
          </cell>
          <cell r="E820" t="str">
            <v>CALLE 28 DE JUNIO S/N Y GARCIA MORENO ENTRADA LLANO GRANDE</v>
          </cell>
          <cell r="H820" t="str">
            <v>170208</v>
          </cell>
          <cell r="I820" t="str">
            <v>QUITO</v>
          </cell>
          <cell r="J820" t="str">
            <v>PICHINCHA</v>
          </cell>
          <cell r="K820" t="str">
            <v>JOHNNY ANDRES MINDIOLA LOPEZ</v>
          </cell>
          <cell r="L820" t="str">
            <v>OFICINA TRAMACO QUITO ATAHUALPA</v>
          </cell>
          <cell r="O820" t="str">
            <v>QUITO</v>
          </cell>
          <cell r="P820" t="str">
            <v>QUITO</v>
          </cell>
          <cell r="Q820" t="str">
            <v>PICHINCHA</v>
          </cell>
          <cell r="R820" t="str">
            <v>4771832_1</v>
          </cell>
          <cell r="W820" t="str">
            <v>703360669</v>
          </cell>
          <cell r="X820" t="str">
            <v>979166423</v>
          </cell>
          <cell r="AA820">
            <v>44938</v>
          </cell>
          <cell r="AD820">
            <v>1</v>
          </cell>
          <cell r="AE820">
            <v>1</v>
          </cell>
          <cell r="AH820" t="str">
            <v>TV BOX</v>
          </cell>
          <cell r="AI820" t="str">
            <v>DESPACHO</v>
          </cell>
          <cell r="AJ820" t="str">
            <v>Normal</v>
          </cell>
          <cell r="AL820" t="str">
            <v>NO</v>
          </cell>
          <cell r="AN820" t="str">
            <v/>
          </cell>
          <cell r="AO820" t="str">
            <v>CANAL ONLINE</v>
          </cell>
          <cell r="AP820">
            <v>44938</v>
          </cell>
          <cell r="AR820" t="str">
            <v>MDELIVERY_4771832_1</v>
          </cell>
          <cell r="AS820">
            <v>329723</v>
          </cell>
          <cell r="AT820" t="str">
            <v>D40</v>
          </cell>
          <cell r="AU820" t="str">
            <v>BTC</v>
          </cell>
          <cell r="AV820">
            <v>2</v>
          </cell>
          <cell r="AX820" t="str">
            <v>INCIDENCIA</v>
          </cell>
          <cell r="AY820" t="str">
            <v>AMP ANDROID TV BOX: 1 und - sn. 020120010400465 / LTE SAMSUNG A53 5G NEGRO: 1 und - sn. 353842194890073</v>
          </cell>
          <cell r="AZ820" t="str">
            <v>ACCESORIO / TERMINAL</v>
          </cell>
          <cell r="BA820" t="str">
            <v>Validar Biometrico</v>
          </cell>
        </row>
        <row r="821">
          <cell r="A821" t="str">
            <v>4774520_1</v>
          </cell>
          <cell r="B821" t="str">
            <v>MDELIVERY</v>
          </cell>
          <cell r="C821">
            <v>44938</v>
          </cell>
          <cell r="D821" t="str">
            <v>FLEXNET ECUADOR - MDELIVERY</v>
          </cell>
          <cell r="E821" t="str">
            <v>CALLE 28 DE JUNIO S/N Y GARCIA MORENO ENTRADA LLANO GRANDE</v>
          </cell>
          <cell r="H821" t="str">
            <v>170208</v>
          </cell>
          <cell r="I821" t="str">
            <v>QUITO</v>
          </cell>
          <cell r="J821" t="str">
            <v>PICHINCHA</v>
          </cell>
          <cell r="K821" t="str">
            <v>MANUEL ANTONIO TRUJILLO VASCONEZ</v>
          </cell>
          <cell r="L821" t="str">
            <v>CALLE GONZALO ZALDUMBIDE  5091 JOSE RAFAEL BUSTAMANTE  A 3 CASAS DEL COLEGIO DON BOSCO ENTREGA EN INTERNET NETFLANDERS EN CASA 2P CON LADRILLO VISTO</v>
          </cell>
          <cell r="O821" t="str">
            <v>QUITO</v>
          </cell>
          <cell r="P821" t="str">
            <v>QUITO</v>
          </cell>
          <cell r="Q821" t="str">
            <v>PICHINCHA</v>
          </cell>
          <cell r="R821" t="str">
            <v>4774520_1</v>
          </cell>
          <cell r="W821" t="str">
            <v>1709627515</v>
          </cell>
          <cell r="X821" t="str">
            <v>982925549</v>
          </cell>
          <cell r="AA821">
            <v>44938</v>
          </cell>
          <cell r="AD821">
            <v>1</v>
          </cell>
          <cell r="AE821">
            <v>1</v>
          </cell>
          <cell r="AH821" t="str">
            <v>A 3 CASAS DEL COLEGIO DON BOSCO ENTREGA EN INTERNET NETFLANDERS EN CASA 2P CON LADRILLO VISTO   AUDÍFONOS BLUETOOTH FURY</v>
          </cell>
          <cell r="AI821" t="str">
            <v>DESPACHO</v>
          </cell>
          <cell r="AJ821" t="str">
            <v>Normal</v>
          </cell>
          <cell r="AL821" t="str">
            <v>NO</v>
          </cell>
          <cell r="AN821" t="str">
            <v/>
          </cell>
          <cell r="AO821" t="str">
            <v>CANAL ONLINE</v>
          </cell>
          <cell r="AP821">
            <v>44938</v>
          </cell>
          <cell r="AR821" t="str">
            <v>MDELIVERY_4774520_1</v>
          </cell>
          <cell r="AS821">
            <v>329722</v>
          </cell>
          <cell r="AT821" t="str">
            <v>D40</v>
          </cell>
          <cell r="AU821" t="str">
            <v>BTC</v>
          </cell>
          <cell r="AV821">
            <v>2</v>
          </cell>
          <cell r="AX821" t="str">
            <v>ENTREGADO</v>
          </cell>
          <cell r="AY821" t="str">
            <v>HEADPHONESWIRELESS KLIPXTREME FURY: 1 und - sn. / LTE MOTO G22 NEGRO: 1 und - sn. 359694275345632</v>
          </cell>
          <cell r="AZ821" t="str">
            <v>ACCESORIO / TERMINAL</v>
          </cell>
          <cell r="BA821" t="str">
            <v>Validar Biometrico</v>
          </cell>
        </row>
        <row r="822">
          <cell r="A822" t="str">
            <v>4774666_1</v>
          </cell>
          <cell r="B822" t="str">
            <v>MDELIVERY</v>
          </cell>
          <cell r="C822">
            <v>44938</v>
          </cell>
          <cell r="D822" t="str">
            <v>FLEXNET ECUADOR - MDELIVERY</v>
          </cell>
          <cell r="E822" t="str">
            <v>CALLE 28 DE JUNIO S/N Y GARCIA MORENO ENTRADA LLANO GRANDE</v>
          </cell>
          <cell r="H822" t="str">
            <v>170208</v>
          </cell>
          <cell r="I822" t="str">
            <v>QUITO</v>
          </cell>
          <cell r="J822" t="str">
            <v>PICHINCHA</v>
          </cell>
          <cell r="K822" t="str">
            <v>JOSUE JARRIN GARAYCOA</v>
          </cell>
          <cell r="L822" t="str">
            <v>OFICINA TRAMACO QUITO SANTA CLARA</v>
          </cell>
          <cell r="O822" t="str">
            <v>QUITO</v>
          </cell>
          <cell r="P822" t="str">
            <v>QUITO</v>
          </cell>
          <cell r="Q822" t="str">
            <v>PICHINCHA</v>
          </cell>
          <cell r="R822" t="str">
            <v>4774666_1</v>
          </cell>
          <cell r="W822" t="str">
            <v>1722548540</v>
          </cell>
          <cell r="X822" t="str">
            <v>984102079</v>
          </cell>
          <cell r="AA822">
            <v>44938</v>
          </cell>
          <cell r="AD822">
            <v>1</v>
          </cell>
          <cell r="AE822">
            <v>1</v>
          </cell>
          <cell r="AH822" t="str">
            <v>AUDÍFONOS BLUETOOTH FURY</v>
          </cell>
          <cell r="AI822" t="str">
            <v>DESPACHO</v>
          </cell>
          <cell r="AJ822" t="str">
            <v>Normal</v>
          </cell>
          <cell r="AL822" t="str">
            <v>NO</v>
          </cell>
          <cell r="AN822" t="str">
            <v/>
          </cell>
          <cell r="AO822" t="str">
            <v>CANAL ONLINE</v>
          </cell>
          <cell r="AP822">
            <v>44938</v>
          </cell>
          <cell r="AR822" t="str">
            <v>MDELIVERY_4774666_1</v>
          </cell>
          <cell r="AS822">
            <v>329724</v>
          </cell>
          <cell r="AT822" t="str">
            <v>D40</v>
          </cell>
          <cell r="AU822" t="str">
            <v>BTC</v>
          </cell>
          <cell r="AV822">
            <v>2</v>
          </cell>
          <cell r="AX822" t="str">
            <v>ENTREGADO</v>
          </cell>
          <cell r="AY822" t="str">
            <v>HEADPHONESWIRELESS KLIPXTREME FURY: 1 und - sn. / LTE SAMSUNG A03 AZUL: 1 und - sn. 354379556006872</v>
          </cell>
          <cell r="AZ822" t="str">
            <v>ACCESORIO / TERMINAL</v>
          </cell>
          <cell r="BA822" t="str">
            <v>Validar Biometrico</v>
          </cell>
        </row>
        <row r="823">
          <cell r="A823" t="str">
            <v>4791913</v>
          </cell>
          <cell r="B823" t="str">
            <v>MDELIVERY</v>
          </cell>
          <cell r="C823">
            <v>44938</v>
          </cell>
          <cell r="D823" t="str">
            <v>FLEXNET ECUADOR - MDELIVERY</v>
          </cell>
          <cell r="E823" t="str">
            <v>CALLE 28 DE JUNIO S/N Y GARCIA MORENO ENTRADA LLANO GRANDE</v>
          </cell>
          <cell r="H823" t="str">
            <v>170208</v>
          </cell>
          <cell r="I823" t="str">
            <v>QUITO</v>
          </cell>
          <cell r="J823" t="str">
            <v>PICHINCHA</v>
          </cell>
          <cell r="K823" t="str">
            <v>PIN GUARANDA AMALIA DEL ROCIO</v>
          </cell>
          <cell r="L823" t="str">
            <v>LETAMENDI COOP ESMERALDAS CHIQUITA  MZ A7 SL7</v>
          </cell>
          <cell r="O823" t="str">
            <v>090203</v>
          </cell>
          <cell r="P823" t="str">
            <v>090203</v>
          </cell>
          <cell r="Q823" t="str">
            <v>GUAYAS_GUAYAQUIL_LETAMENDI</v>
          </cell>
          <cell r="R823" t="str">
            <v>4791913</v>
          </cell>
          <cell r="W823" t="str">
            <v>0925703431</v>
          </cell>
          <cell r="X823" t="str">
            <v>0997972874-0997972874</v>
          </cell>
          <cell r="AA823">
            <v>44938</v>
          </cell>
          <cell r="AD823">
            <v>1</v>
          </cell>
          <cell r="AE823">
            <v>1</v>
          </cell>
          <cell r="AH823" t="str">
            <v>EN CASA DE 1 PISO BEIGH REJAS NEGRAS DIAGONAL A DESPENSA PAUCAR</v>
          </cell>
          <cell r="AI823" t="str">
            <v>DESPACHO</v>
          </cell>
          <cell r="AJ823" t="str">
            <v>Normal</v>
          </cell>
          <cell r="AL823" t="str">
            <v>NO</v>
          </cell>
          <cell r="AN823" t="str">
            <v>MOV onlinevip</v>
          </cell>
          <cell r="AO823" t="str">
            <v>CANAL ONLINE</v>
          </cell>
          <cell r="AP823">
            <v>44938</v>
          </cell>
          <cell r="AR823" t="str">
            <v>MDELIVERY_4791913</v>
          </cell>
          <cell r="AS823">
            <v>329411</v>
          </cell>
          <cell r="AT823" t="str">
            <v>D40</v>
          </cell>
          <cell r="AU823" t="str">
            <v>BTC</v>
          </cell>
          <cell r="AV823">
            <v>1</v>
          </cell>
          <cell r="AW823" t="str">
            <v>LOCAL</v>
          </cell>
          <cell r="AX823" t="str">
            <v>ENTREGADO</v>
          </cell>
          <cell r="AY823" t="str">
            <v>LTE XIAOMI 12T PRO SILVER: 1 und - sn. 869678061949346</v>
          </cell>
          <cell r="AZ823" t="str">
            <v>TERMINAL</v>
          </cell>
          <cell r="BA823" t="str">
            <v>Validar Biometrico</v>
          </cell>
        </row>
        <row r="824">
          <cell r="A824" t="str">
            <v>4804394</v>
          </cell>
          <cell r="B824" t="str">
            <v>MDELIVERY</v>
          </cell>
          <cell r="C824">
            <v>44938</v>
          </cell>
          <cell r="D824" t="str">
            <v>FLEXNET ECUADOR - MDELIVERY</v>
          </cell>
          <cell r="E824" t="str">
            <v>CALLE 28 DE JUNIO S/N Y GARCIA MORENO ENTRADA LLANO GRANDE</v>
          </cell>
          <cell r="H824" t="str">
            <v>170208</v>
          </cell>
          <cell r="I824" t="str">
            <v>QUITO</v>
          </cell>
          <cell r="J824" t="str">
            <v>PICHINCHA</v>
          </cell>
          <cell r="K824" t="str">
            <v>DE MORA ASTUDILLO CLEOPATRA</v>
          </cell>
          <cell r="L824" t="str">
            <v>INIAQUITO CALLE ELOY ALFARO  N30 13 CALLE ITALIA</v>
          </cell>
          <cell r="O824" t="str">
            <v>170519</v>
          </cell>
          <cell r="P824" t="str">
            <v>170519</v>
          </cell>
          <cell r="Q824" t="str">
            <v>PICHINCHA_QUITO_INIAQUITO</v>
          </cell>
          <cell r="R824" t="str">
            <v>4804394</v>
          </cell>
          <cell r="W824" t="str">
            <v>1708119878</v>
          </cell>
          <cell r="X824" t="str">
            <v>0998236440-0998236440</v>
          </cell>
          <cell r="AA824">
            <v>44938</v>
          </cell>
          <cell r="AD824">
            <v>1</v>
          </cell>
          <cell r="AE824">
            <v>1</v>
          </cell>
          <cell r="AH824" t="str">
            <v>SECTOR LA PRADERA ENTREGA EN EL CENTRO MEDICO PASTEUR 1ER PISO ANUNCIARSE EN RECEPCION ENTREGA HASTA LA 13H00</v>
          </cell>
          <cell r="AI824" t="str">
            <v>DESPACHO</v>
          </cell>
          <cell r="AJ824" t="str">
            <v>Normal</v>
          </cell>
          <cell r="AL824" t="str">
            <v>NO</v>
          </cell>
          <cell r="AN824" t="str">
            <v>MOV onlinevip</v>
          </cell>
          <cell r="AO824" t="str">
            <v>CANAL ONLINE</v>
          </cell>
          <cell r="AP824">
            <v>44938</v>
          </cell>
          <cell r="AR824" t="str">
            <v>MDELIVERY_4804394</v>
          </cell>
          <cell r="AS824">
            <v>329410</v>
          </cell>
          <cell r="AT824" t="str">
            <v>D40</v>
          </cell>
          <cell r="AU824" t="str">
            <v>BTC</v>
          </cell>
          <cell r="AV824">
            <v>1</v>
          </cell>
          <cell r="AW824" t="str">
            <v>LOCAL</v>
          </cell>
          <cell r="AX824" t="str">
            <v>ENTREGADO</v>
          </cell>
          <cell r="AY824" t="str">
            <v>LTE SAMSUNG S21 FE GRIS: 1 und - sn. 352755852596686</v>
          </cell>
          <cell r="AZ824" t="str">
            <v>TERMINAL</v>
          </cell>
          <cell r="BA824" t="str">
            <v>Validar Biometrico</v>
          </cell>
        </row>
        <row r="825">
          <cell r="A825" t="str">
            <v>4808979</v>
          </cell>
          <cell r="B825" t="str">
            <v>MDELIVERY</v>
          </cell>
          <cell r="C825">
            <v>44938</v>
          </cell>
          <cell r="D825" t="str">
            <v>FLEXNET ECUADOR - MDELIVERY</v>
          </cell>
          <cell r="E825" t="str">
            <v>CALLE 28 DE JUNIO S/N Y GARCIA MORENO ENTRADA LLANO GRANDE</v>
          </cell>
          <cell r="H825" t="str">
            <v>170208</v>
          </cell>
          <cell r="I825" t="str">
            <v>QUITO</v>
          </cell>
          <cell r="J825" t="str">
            <v>PICHINCHA</v>
          </cell>
          <cell r="K825" t="str">
            <v>MOLINA PALMA CARLOS ALBERTO</v>
          </cell>
          <cell r="L825" t="str">
            <v>EL COCA CALLE 6 DE DICIEMBRE  SN  Y CRISTO DEL CONSUELO</v>
          </cell>
          <cell r="O825" t="str">
            <v>220201</v>
          </cell>
          <cell r="P825" t="str">
            <v>220201</v>
          </cell>
          <cell r="Q825" t="str">
            <v>ORELLANA_ORELLANA_EL COCA</v>
          </cell>
          <cell r="R825" t="str">
            <v>4808979</v>
          </cell>
          <cell r="W825" t="str">
            <v>2100532395</v>
          </cell>
          <cell r="X825" t="str">
            <v>0988510571-0988510571</v>
          </cell>
          <cell r="AA825">
            <v>44938</v>
          </cell>
          <cell r="AD825">
            <v>1</v>
          </cell>
          <cell r="AE825">
            <v>1</v>
          </cell>
          <cell r="AH825" t="str">
            <v>EN CASA CELESTE GUADALUPE LA RIVA  A UNA CDRA DEL COMISARIATO DEL AHORRO</v>
          </cell>
          <cell r="AI825" t="str">
            <v>DESPACHO</v>
          </cell>
          <cell r="AJ825" t="str">
            <v>Normal</v>
          </cell>
          <cell r="AL825" t="str">
            <v>NO</v>
          </cell>
          <cell r="AN825" t="str">
            <v>MOV productovip</v>
          </cell>
          <cell r="AO825" t="str">
            <v>CANAL ONLINE</v>
          </cell>
          <cell r="AP825">
            <v>44938</v>
          </cell>
          <cell r="AR825" t="str">
            <v>MDELIVERY_4808979</v>
          </cell>
          <cell r="AS825">
            <v>329414</v>
          </cell>
          <cell r="AT825" t="str">
            <v>D40</v>
          </cell>
          <cell r="AU825" t="str">
            <v>BTC</v>
          </cell>
          <cell r="AV825">
            <v>2</v>
          </cell>
          <cell r="AW825" t="str">
            <v>PROVINCIAL</v>
          </cell>
          <cell r="AX825" t="str">
            <v>ENTREGADO</v>
          </cell>
          <cell r="AY825" t="str">
            <v>LTE XIAOMI REDMI 10A 64GB SILVER: 1 und - sn. 863696066712168 / HALFSIM MOVISTAR: 1 und - sn. 8959300520560988365</v>
          </cell>
          <cell r="AZ825" t="str">
            <v>SIMCARD / TERMINAL</v>
          </cell>
          <cell r="BA825" t="str">
            <v>Validar Biometrico</v>
          </cell>
        </row>
        <row r="826">
          <cell r="A826" t="str">
            <v>4809628_1</v>
          </cell>
          <cell r="B826" t="str">
            <v>MDELIVERY</v>
          </cell>
          <cell r="C826">
            <v>44938</v>
          </cell>
          <cell r="D826" t="str">
            <v>FLEXNET ECUADOR - MDELIVERY</v>
          </cell>
          <cell r="E826" t="str">
            <v>CALLE 28 DE JUNIO S/N Y GARCIA MORENO ENTRADA LLANO GRANDE</v>
          </cell>
          <cell r="H826" t="str">
            <v>170208</v>
          </cell>
          <cell r="I826" t="str">
            <v>QUITO</v>
          </cell>
          <cell r="J826" t="str">
            <v>PICHINCHA</v>
          </cell>
          <cell r="K826" t="str">
            <v>MAURICIO TACO GALO</v>
          </cell>
          <cell r="L826" t="str">
            <v>AV CALDERON SN CALLE RIOFRIO  SECTOR CENTRO ENTREGA EN EL EDIFICIO MILENIUN DEPARTAMENTO 1 HAY QUE LLAMAR AL TITULAR INGRESO POR CALLE RIOFRIO</v>
          </cell>
          <cell r="O826" t="str">
            <v>RUMINAHUI</v>
          </cell>
          <cell r="P826" t="str">
            <v>RUMINAHUI</v>
          </cell>
          <cell r="Q826" t="str">
            <v>PICHINCHA</v>
          </cell>
          <cell r="R826" t="str">
            <v>4809628_1</v>
          </cell>
          <cell r="W826" t="str">
            <v>1707371249</v>
          </cell>
          <cell r="X826" t="str">
            <v>984878594</v>
          </cell>
          <cell r="AA826">
            <v>44938</v>
          </cell>
          <cell r="AD826">
            <v>1</v>
          </cell>
          <cell r="AE826">
            <v>1</v>
          </cell>
          <cell r="AH826" t="str">
            <v>SECTOR CENTRO ENTREGA EN EL EDIFICIO MILENIUN DEPARTAMENTO 1 HAY QUE LLAMAR AL TITULAR INGRESO POR CALLE RIOFRIO   AUDÍFONOS BLUETOOTH FURY</v>
          </cell>
          <cell r="AI826" t="str">
            <v>DESPACHO</v>
          </cell>
          <cell r="AJ826" t="str">
            <v>Normal</v>
          </cell>
          <cell r="AL826" t="str">
            <v>NO</v>
          </cell>
          <cell r="AN826" t="str">
            <v/>
          </cell>
          <cell r="AO826" t="str">
            <v>CANAL ONLINE</v>
          </cell>
          <cell r="AP826">
            <v>44938</v>
          </cell>
          <cell r="AR826" t="str">
            <v>MDELIVERY_4809628_1</v>
          </cell>
          <cell r="AS826">
            <v>329725</v>
          </cell>
          <cell r="AT826" t="str">
            <v>D40</v>
          </cell>
          <cell r="AU826" t="str">
            <v>BTC</v>
          </cell>
          <cell r="AV826">
            <v>2</v>
          </cell>
          <cell r="AX826" t="str">
            <v>ENTREGADO</v>
          </cell>
          <cell r="AY826" t="str">
            <v>HEADPHONESWIRELESS KLIPXTREME FURY: 1 und - sn. / LTE MOTO G60S AZUL: 1 und - sn. 354911551820210</v>
          </cell>
          <cell r="AZ826" t="str">
            <v>ACCESORIO / TERMINAL</v>
          </cell>
          <cell r="BA826" t="str">
            <v>Validar Biometrico</v>
          </cell>
        </row>
        <row r="827">
          <cell r="A827" t="str">
            <v>4814667</v>
          </cell>
          <cell r="B827" t="str">
            <v>MDELIVERY</v>
          </cell>
          <cell r="C827">
            <v>44938</v>
          </cell>
          <cell r="D827" t="str">
            <v>FLEXNET ECUADOR - MDELIVERY</v>
          </cell>
          <cell r="E827" t="str">
            <v>CALLE 28 DE JUNIO S/N Y GARCIA MORENO ENTRADA LLANO GRANDE</v>
          </cell>
          <cell r="H827" t="str">
            <v>170208</v>
          </cell>
          <cell r="I827" t="str">
            <v>QUITO</v>
          </cell>
          <cell r="J827" t="str">
            <v>PICHINCHA</v>
          </cell>
          <cell r="K827" t="str">
            <v>VELIZ SANCHEZ PEDRO ROLANDO</v>
          </cell>
          <cell r="L827" t="str">
            <v>TARQUI  AV PEDRO MENENDEZ GILBERT  SN  Y LUIS PLAZA DANIN</v>
          </cell>
          <cell r="O827" t="str">
            <v>090505</v>
          </cell>
          <cell r="P827" t="str">
            <v>090505</v>
          </cell>
          <cell r="Q827" t="str">
            <v>GUAYAS_GUAYAQUIL_TARQUI</v>
          </cell>
          <cell r="R827" t="str">
            <v>4814667</v>
          </cell>
          <cell r="W827" t="str">
            <v>1308355328</v>
          </cell>
          <cell r="X827" t="str">
            <v>0979087054-0979087054</v>
          </cell>
          <cell r="AA827">
            <v>44938</v>
          </cell>
          <cell r="AD827">
            <v>1</v>
          </cell>
          <cell r="AE827">
            <v>1</v>
          </cell>
          <cell r="AH827" t="str">
            <v>ATARAZANA JUNTO A LOS PATIOS DEL CONSEJO PROVINCIAL ENTREGA EN AUTOLASA ANUNCIARSE EN GARITA</v>
          </cell>
          <cell r="AI827" t="str">
            <v>DESPACHO</v>
          </cell>
          <cell r="AJ827" t="str">
            <v>Normal</v>
          </cell>
          <cell r="AL827" t="str">
            <v>NO</v>
          </cell>
          <cell r="AN827" t="str">
            <v>MOV onlinevip</v>
          </cell>
          <cell r="AO827" t="str">
            <v>CANAL ONLINE</v>
          </cell>
          <cell r="AP827">
            <v>44938</v>
          </cell>
          <cell r="AR827" t="str">
            <v>MDELIVERY_4814667</v>
          </cell>
          <cell r="AS827">
            <v>329810</v>
          </cell>
          <cell r="AT827" t="str">
            <v>D40</v>
          </cell>
          <cell r="AU827" t="str">
            <v>BTC</v>
          </cell>
          <cell r="AV827">
            <v>1</v>
          </cell>
          <cell r="AW827" t="str">
            <v>LOCAL</v>
          </cell>
          <cell r="AX827" t="str">
            <v>ENTREGADO</v>
          </cell>
          <cell r="AY827" t="str">
            <v>LTE SAMSUNG A23 NEGRO: 1 und - sn. 356795951220990</v>
          </cell>
          <cell r="AZ827" t="str">
            <v>TERMINAL</v>
          </cell>
          <cell r="BA827" t="str">
            <v>Validar Biometrico</v>
          </cell>
        </row>
        <row r="828">
          <cell r="A828" t="str">
            <v>4817270</v>
          </cell>
          <cell r="B828" t="str">
            <v>MDELIVERY</v>
          </cell>
          <cell r="C828">
            <v>44938</v>
          </cell>
          <cell r="D828" t="str">
            <v>FLEXNET ECUADOR - MDELIVERY</v>
          </cell>
          <cell r="E828" t="str">
            <v>CALLE 28 DE JUNIO S/N Y GARCIA MORENO ENTRADA LLANO GRANDE</v>
          </cell>
          <cell r="H828" t="str">
            <v>170208</v>
          </cell>
          <cell r="I828" t="str">
            <v>QUITO</v>
          </cell>
          <cell r="J828" t="str">
            <v>PICHINCHA</v>
          </cell>
          <cell r="K828" t="str">
            <v>FERRER MACIAS JEAN ALEXANDER</v>
          </cell>
          <cell r="L828" t="str">
            <v>TARQUI VIA INTERBARRIAL SN CALLE 296</v>
          </cell>
          <cell r="O828" t="str">
            <v>130206</v>
          </cell>
          <cell r="P828" t="str">
            <v>130206</v>
          </cell>
          <cell r="Q828" t="str">
            <v>MANABI_MANTA_TARQUI</v>
          </cell>
          <cell r="R828" t="str">
            <v>4817270</v>
          </cell>
          <cell r="W828" t="str">
            <v>0954917787_V1333E1242</v>
          </cell>
          <cell r="X828" t="str">
            <v>0962557296-0962557296</v>
          </cell>
          <cell r="AA828">
            <v>44938</v>
          </cell>
          <cell r="AD828">
            <v>1</v>
          </cell>
          <cell r="AE828">
            <v>1</v>
          </cell>
          <cell r="AH828" t="str">
            <v>SECTOR LAS CUMBRES DIAGONAL A PANIFICADORA QUITO ENTREGA EN LA EMPRESA PACIFIC WATER HAY QUE LLAMAR AL TITULAR</v>
          </cell>
          <cell r="AI828" t="str">
            <v>DESPACHO</v>
          </cell>
          <cell r="AJ828" t="str">
            <v>Normal</v>
          </cell>
          <cell r="AL828" t="str">
            <v>NO</v>
          </cell>
          <cell r="AN828" t="str">
            <v>MOV productovip</v>
          </cell>
          <cell r="AO828" t="str">
            <v>CANAL ONLINE</v>
          </cell>
          <cell r="AP828">
            <v>44938</v>
          </cell>
          <cell r="AR828" t="str">
            <v>MDELIVERY_4817270</v>
          </cell>
          <cell r="AS828">
            <v>329416</v>
          </cell>
          <cell r="AT828" t="str">
            <v>D40</v>
          </cell>
          <cell r="AU828" t="str">
            <v>BTC</v>
          </cell>
          <cell r="AV828">
            <v>1</v>
          </cell>
          <cell r="AW828" t="str">
            <v>PROVINCIAL</v>
          </cell>
          <cell r="AX828" t="str">
            <v>ENTREGADO</v>
          </cell>
          <cell r="AY828" t="str">
            <v>HALFSIM MOVISTAR: 1 und - sn. 8959300520560979554</v>
          </cell>
          <cell r="AZ828" t="str">
            <v>SIMCARD</v>
          </cell>
          <cell r="BA828" t="str">
            <v/>
          </cell>
        </row>
        <row r="829">
          <cell r="A829" t="str">
            <v>4818320</v>
          </cell>
          <cell r="B829" t="str">
            <v>MDELIVERY</v>
          </cell>
          <cell r="C829">
            <v>44938</v>
          </cell>
          <cell r="D829" t="str">
            <v>FLEXNET ECUADOR - MDELIVERY</v>
          </cell>
          <cell r="E829" t="str">
            <v>CALLE 28 DE JUNIO S/N Y GARCIA MORENO ENTRADA LLANO GRANDE</v>
          </cell>
          <cell r="H829" t="str">
            <v>170208</v>
          </cell>
          <cell r="I829" t="str">
            <v>QUITO</v>
          </cell>
          <cell r="J829" t="str">
            <v>PICHINCHA</v>
          </cell>
          <cell r="K829" t="str">
            <v>MARLON GEOVANNY MERO HERRERA</v>
          </cell>
          <cell r="L829" t="str">
            <v>OFICINA TRAMACO PORTETE</v>
          </cell>
          <cell r="O829" t="str">
            <v>GUAYAQUIL</v>
          </cell>
          <cell r="P829" t="str">
            <v>GUAYAQUIL</v>
          </cell>
          <cell r="Q829" t="str">
            <v>GUAYAS_GUAYAQUIL_</v>
          </cell>
          <cell r="R829" t="str">
            <v>4818320</v>
          </cell>
          <cell r="W829" t="str">
            <v>0917855066_V4444V44X4</v>
          </cell>
          <cell r="X829" t="str">
            <v>0939294262-0939294262</v>
          </cell>
          <cell r="AA829">
            <v>44938</v>
          </cell>
          <cell r="AD829">
            <v>1</v>
          </cell>
          <cell r="AE829">
            <v>1</v>
          </cell>
          <cell r="AH829" t="str">
            <v/>
          </cell>
          <cell r="AI829" t="str">
            <v>DESPACHO</v>
          </cell>
          <cell r="AJ829" t="str">
            <v>DERIVADO PICK UP</v>
          </cell>
          <cell r="AL829" t="str">
            <v>NO</v>
          </cell>
          <cell r="AN829" t="str">
            <v>MOV onlinevip</v>
          </cell>
          <cell r="AO829" t="str">
            <v>CANAL ONLINE</v>
          </cell>
          <cell r="AP829">
            <v>44938</v>
          </cell>
          <cell r="AR829" t="str">
            <v>MDELIVERY_4818320</v>
          </cell>
          <cell r="AS829">
            <v>329409</v>
          </cell>
          <cell r="AT829" t="str">
            <v>D40</v>
          </cell>
          <cell r="AU829" t="str">
            <v>BTC</v>
          </cell>
          <cell r="AV829">
            <v>1</v>
          </cell>
          <cell r="AW829" t="str">
            <v>PROVINCIAL</v>
          </cell>
          <cell r="AX829" t="str">
            <v>ENTREGADO</v>
          </cell>
          <cell r="AY829" t="str">
            <v>LTE SAMSUNG A33 5G BLANCO: 1 und - sn. 352429890869006</v>
          </cell>
          <cell r="AZ829" t="str">
            <v>TERMINAL</v>
          </cell>
          <cell r="BA829" t="str">
            <v>Validar Biometrico</v>
          </cell>
        </row>
        <row r="830">
          <cell r="A830" t="str">
            <v>4818561</v>
          </cell>
          <cell r="B830" t="str">
            <v>MDELIVERY</v>
          </cell>
          <cell r="C830">
            <v>44938</v>
          </cell>
          <cell r="D830" t="str">
            <v>FLEXNET ECUADOR - MDELIVERY</v>
          </cell>
          <cell r="E830" t="str">
            <v>CALLE 28 DE JUNIO S/N Y GARCIA MORENO ENTRADA LLANO GRANDE</v>
          </cell>
          <cell r="H830" t="str">
            <v>170208</v>
          </cell>
          <cell r="I830" t="str">
            <v>QUITO</v>
          </cell>
          <cell r="J830" t="str">
            <v>PICHINCHA</v>
          </cell>
          <cell r="K830" t="str">
            <v>DIEGO HERNAN LOAYZA PULLA</v>
          </cell>
          <cell r="L830" t="str">
            <v>LA PROVIDENCIA   CALLE ARIZAGA  SN  CALLEJON DECIMA ESTE</v>
          </cell>
          <cell r="O830" t="str">
            <v>070212</v>
          </cell>
          <cell r="P830" t="str">
            <v>070212</v>
          </cell>
          <cell r="Q830" t="str">
            <v>EL ORO_MACHALA_LA PROVIDENCIA</v>
          </cell>
          <cell r="R830" t="str">
            <v>4818561</v>
          </cell>
          <cell r="W830" t="str">
            <v>0704770189</v>
          </cell>
          <cell r="X830" t="str">
            <v>0994353728-099129393</v>
          </cell>
          <cell r="AA830">
            <v>44938</v>
          </cell>
          <cell r="AD830">
            <v>1</v>
          </cell>
          <cell r="AE830">
            <v>1</v>
          </cell>
          <cell r="AH830" t="str">
            <v>SECTOR LA CLDA LA 4 MIL ENTREGAR EN LA FERRETERIA MANOS DE DIOS CASA CREMA 2 PISOS S1 ENVIADO SE</v>
          </cell>
          <cell r="AI830" t="str">
            <v>DESPACHO</v>
          </cell>
          <cell r="AJ830" t="str">
            <v>Normal</v>
          </cell>
          <cell r="AL830" t="str">
            <v>NO</v>
          </cell>
          <cell r="AN830" t="str">
            <v>MOV reprocesos</v>
          </cell>
          <cell r="AO830" t="str">
            <v>CANAL ONLINE</v>
          </cell>
          <cell r="AP830">
            <v>44938</v>
          </cell>
          <cell r="AR830" t="str">
            <v>MDELIVERY_4818561</v>
          </cell>
          <cell r="AS830">
            <v>329752</v>
          </cell>
          <cell r="AT830" t="str">
            <v>D40</v>
          </cell>
          <cell r="AU830" t="str">
            <v>BTC</v>
          </cell>
          <cell r="AV830">
            <v>1</v>
          </cell>
          <cell r="AW830" t="str">
            <v>PROVINCIAL</v>
          </cell>
          <cell r="AX830" t="str">
            <v>ENTREGADO</v>
          </cell>
          <cell r="AY830" t="str">
            <v>LTE XIAOMI REDMI 10C 128GB GRIS: 1 und - sn. 868688062379766</v>
          </cell>
          <cell r="AZ830" t="str">
            <v>TERMINAL</v>
          </cell>
          <cell r="BA830" t="str">
            <v>Validar Biometrico</v>
          </cell>
        </row>
        <row r="831">
          <cell r="A831" t="str">
            <v>4820200</v>
          </cell>
          <cell r="B831" t="str">
            <v>MDELIVERY</v>
          </cell>
          <cell r="C831">
            <v>44938</v>
          </cell>
          <cell r="D831" t="str">
            <v>FLEXNET ECUADOR - MDELIVERY</v>
          </cell>
          <cell r="E831" t="str">
            <v>CALLE 28 DE JUNIO S/N Y GARCIA MORENO ENTRADA LLANO GRANDE</v>
          </cell>
          <cell r="H831" t="str">
            <v>170208</v>
          </cell>
          <cell r="I831" t="str">
            <v>QUITO</v>
          </cell>
          <cell r="J831" t="str">
            <v>PICHINCHA</v>
          </cell>
          <cell r="K831" t="str">
            <v>MAGALY LISSETTE PONLUISA ESCALANTE</v>
          </cell>
          <cell r="L831" t="str">
            <v>TENA CALLE RUBEN LERSSON  SN  EDWIN ENRIQUEZ</v>
          </cell>
          <cell r="O831" t="str">
            <v>150101</v>
          </cell>
          <cell r="P831" t="str">
            <v>150101</v>
          </cell>
          <cell r="Q831" t="str">
            <v>NAPO_TENA_TENA</v>
          </cell>
          <cell r="R831" t="str">
            <v>4820200</v>
          </cell>
          <cell r="W831" t="str">
            <v>1803088275</v>
          </cell>
          <cell r="X831" t="str">
            <v>0992588048-0992588048</v>
          </cell>
          <cell r="AA831">
            <v>44938</v>
          </cell>
          <cell r="AD831">
            <v>1</v>
          </cell>
          <cell r="AE831">
            <v>1</v>
          </cell>
          <cell r="AH831" t="str">
            <v>A MEDIA CUADRA HOSP JOSE MARIA VELASCO IBARRA ENTREGA EN LA FISCALIA PROVINCIAL DE NAPO</v>
          </cell>
          <cell r="AI831" t="str">
            <v>DESPACHO</v>
          </cell>
          <cell r="AJ831" t="str">
            <v>Normal</v>
          </cell>
          <cell r="AL831" t="str">
            <v>NO</v>
          </cell>
          <cell r="AN831" t="str">
            <v>MOV onlinevip</v>
          </cell>
          <cell r="AO831" t="str">
            <v>CANAL ONLINE</v>
          </cell>
          <cell r="AP831">
            <v>44938</v>
          </cell>
          <cell r="AR831" t="str">
            <v>MDELIVERY_4820200</v>
          </cell>
          <cell r="AS831">
            <v>329775</v>
          </cell>
          <cell r="AT831" t="str">
            <v>D40</v>
          </cell>
          <cell r="AU831" t="str">
            <v>BTC</v>
          </cell>
          <cell r="AV831">
            <v>2</v>
          </cell>
          <cell r="AW831" t="str">
            <v>PROVINCIAL</v>
          </cell>
          <cell r="AX831" t="str">
            <v>ENTREGADO</v>
          </cell>
          <cell r="AY831" t="str">
            <v>LTE XIAOMI REDMI NOTE 11 AZUL: 1 und - sn. 869113065747587 / HALFSIM MOVISTAR: 1 und - sn. 8959300520560982830</v>
          </cell>
          <cell r="AZ831" t="str">
            <v>SIMCARD / TERMINAL</v>
          </cell>
          <cell r="BA831" t="str">
            <v>Validar Biometrico</v>
          </cell>
        </row>
        <row r="832">
          <cell r="A832" t="str">
            <v>4820563</v>
          </cell>
          <cell r="B832" t="str">
            <v>MDELIVERY</v>
          </cell>
          <cell r="C832">
            <v>44938</v>
          </cell>
          <cell r="D832" t="str">
            <v>FLEXNET ECUADOR - MDELIVERY</v>
          </cell>
          <cell r="E832" t="str">
            <v>CALLE 28 DE JUNIO S/N Y GARCIA MORENO ENTRADA LLANO GRANDE</v>
          </cell>
          <cell r="H832" t="str">
            <v>170208</v>
          </cell>
          <cell r="I832" t="str">
            <v>QUITO</v>
          </cell>
          <cell r="J832" t="str">
            <v>PICHINCHA</v>
          </cell>
          <cell r="K832" t="str">
            <v>ARCE BRAVO BEATRIZ HERMINIA</v>
          </cell>
          <cell r="L832" t="str">
            <v>MANTA  AV 24  SN CALLE M3</v>
          </cell>
          <cell r="O832" t="str">
            <v>130215</v>
          </cell>
          <cell r="P832" t="str">
            <v>130215</v>
          </cell>
          <cell r="Q832" t="str">
            <v>MANABI_MANTA_MANTA</v>
          </cell>
          <cell r="R832" t="str">
            <v>4820563</v>
          </cell>
          <cell r="W832" t="str">
            <v>0802195479</v>
          </cell>
          <cell r="X832" t="str">
            <v>0991664190-0991664190</v>
          </cell>
          <cell r="AA832">
            <v>44938</v>
          </cell>
          <cell r="AD832">
            <v>1</v>
          </cell>
          <cell r="AE832">
            <v>1</v>
          </cell>
          <cell r="AH832" t="str">
            <v>ATRAS DE LA IGLESIA PERPETUO SOCORRO ENTREGA EN VILLA ROSADA REJAS BLANCAS  NO PERMITE ENVIAR S1</v>
          </cell>
          <cell r="AI832" t="str">
            <v>DESPACHO</v>
          </cell>
          <cell r="AJ832" t="str">
            <v>Normal</v>
          </cell>
          <cell r="AL832" t="str">
            <v>NO</v>
          </cell>
          <cell r="AN832" t="str">
            <v>MOV onlinevip</v>
          </cell>
          <cell r="AO832" t="str">
            <v>CANAL ONLINE</v>
          </cell>
          <cell r="AP832">
            <v>44938</v>
          </cell>
          <cell r="AR832" t="str">
            <v>MDELIVERY_4820563</v>
          </cell>
          <cell r="AS832">
            <v>329413</v>
          </cell>
          <cell r="AT832" t="str">
            <v>D40</v>
          </cell>
          <cell r="AU832" t="str">
            <v>BTC</v>
          </cell>
          <cell r="AV832">
            <v>1</v>
          </cell>
          <cell r="AW832" t="str">
            <v>PROVINCIAL</v>
          </cell>
          <cell r="AX832" t="str">
            <v>ENTREGADO</v>
          </cell>
          <cell r="AY832" t="str">
            <v>LTE SAMSUNG A33 5G NEGRO: 1 und - sn. 352429892563078</v>
          </cell>
          <cell r="AZ832" t="str">
            <v>TERMINAL</v>
          </cell>
          <cell r="BA832" t="str">
            <v>Validar Biometrico</v>
          </cell>
        </row>
        <row r="833">
          <cell r="A833" t="str">
            <v>4821529</v>
          </cell>
          <cell r="B833" t="str">
            <v>MDELIVERY</v>
          </cell>
          <cell r="C833">
            <v>44938</v>
          </cell>
          <cell r="D833" t="str">
            <v>FLEXNET ECUADOR - MDELIVERY</v>
          </cell>
          <cell r="E833" t="str">
            <v>CALLE 28 DE JUNIO S/N Y GARCIA MORENO ENTRADA LLANO GRANDE</v>
          </cell>
          <cell r="H833" t="str">
            <v>170208</v>
          </cell>
          <cell r="I833" t="str">
            <v>QUITO</v>
          </cell>
          <cell r="J833" t="str">
            <v>PICHINCHA</v>
          </cell>
          <cell r="K833" t="str">
            <v>GAIBOR BALANZATEGUI JOSSELINE ANDREA</v>
          </cell>
          <cell r="L833" t="str">
            <v>OFICINA TRAMACO SAN MARINO</v>
          </cell>
          <cell r="O833" t="str">
            <v>GUAYAQUIL</v>
          </cell>
          <cell r="P833" t="str">
            <v>GUAYAQUIL</v>
          </cell>
          <cell r="Q833" t="str">
            <v>GUAYAS_GUAYAQUIL _</v>
          </cell>
          <cell r="R833" t="str">
            <v>4821529</v>
          </cell>
          <cell r="W833" t="str">
            <v>0951110766</v>
          </cell>
          <cell r="X833" t="str">
            <v>0998396689-0998396689</v>
          </cell>
          <cell r="AA833">
            <v>44938</v>
          </cell>
          <cell r="AD833">
            <v>1</v>
          </cell>
          <cell r="AE833">
            <v>1</v>
          </cell>
          <cell r="AH833" t="str">
            <v/>
          </cell>
          <cell r="AI833" t="str">
            <v>DESPACHO</v>
          </cell>
          <cell r="AJ833" t="str">
            <v>DERIVADO PICK UP</v>
          </cell>
          <cell r="AL833" t="str">
            <v>NO</v>
          </cell>
          <cell r="AN833" t="str">
            <v>MOV onlinevip</v>
          </cell>
          <cell r="AO833" t="str">
            <v>CANAL ONLINE</v>
          </cell>
          <cell r="AP833">
            <v>44938</v>
          </cell>
          <cell r="AR833" t="str">
            <v>MDELIVERY_4821529</v>
          </cell>
          <cell r="AS833">
            <v>329419</v>
          </cell>
          <cell r="AT833" t="str">
            <v>D40</v>
          </cell>
          <cell r="AU833" t="str">
            <v>BTC</v>
          </cell>
          <cell r="AV833">
            <v>1</v>
          </cell>
          <cell r="AW833" t="str">
            <v>PROVINCIAL</v>
          </cell>
          <cell r="AX833" t="str">
            <v>ENTREGADO</v>
          </cell>
          <cell r="AY833" t="str">
            <v>LTE IPHONE 14 128GB AZUL: 1 und - sn. 350654417462660</v>
          </cell>
          <cell r="AZ833" t="str">
            <v>TERMINAL</v>
          </cell>
          <cell r="BA833" t="str">
            <v>Validar Biometrico</v>
          </cell>
        </row>
        <row r="834">
          <cell r="A834" t="str">
            <v>4822891</v>
          </cell>
          <cell r="B834" t="str">
            <v>MDELIVERY</v>
          </cell>
          <cell r="C834">
            <v>44938</v>
          </cell>
          <cell r="D834" t="str">
            <v>FLEXNET ECUADOR - MDELIVERY</v>
          </cell>
          <cell r="E834" t="str">
            <v>CALLE 28 DE JUNIO S/N Y GARCIA MORENO ENTRADA LLANO GRANDE</v>
          </cell>
          <cell r="H834" t="str">
            <v>170208</v>
          </cell>
          <cell r="I834" t="str">
            <v>QUITO</v>
          </cell>
          <cell r="J834" t="str">
            <v>PICHINCHA</v>
          </cell>
          <cell r="K834" t="str">
            <v>SILVANA ELIZABETH LAJONES COLOBON</v>
          </cell>
          <cell r="L834" t="str">
            <v>OFICINA TRAMACO PORTETE</v>
          </cell>
          <cell r="O834" t="str">
            <v>GUAYAQUIL</v>
          </cell>
          <cell r="P834" t="str">
            <v>GUAYAQUIL</v>
          </cell>
          <cell r="Q834" t="str">
            <v>GUAYAS_GUAYAQUIL_</v>
          </cell>
          <cell r="R834" t="str">
            <v>4822891</v>
          </cell>
          <cell r="W834" t="str">
            <v>0940828700_E1133I1122</v>
          </cell>
          <cell r="X834" t="str">
            <v>0996617854-0996617854</v>
          </cell>
          <cell r="AA834">
            <v>44938</v>
          </cell>
          <cell r="AD834">
            <v>1</v>
          </cell>
          <cell r="AE834">
            <v>1</v>
          </cell>
          <cell r="AH834" t="str">
            <v>NO HAY COBERTURA DE ENTREGA PARA EL DOMICILIO</v>
          </cell>
          <cell r="AI834" t="str">
            <v>DESPACHO</v>
          </cell>
          <cell r="AJ834" t="str">
            <v>DERIVADO PICK UP</v>
          </cell>
          <cell r="AL834" t="str">
            <v>NO</v>
          </cell>
          <cell r="AN834" t="str">
            <v>MOV productovip</v>
          </cell>
          <cell r="AO834" t="str">
            <v>CANAL ONLINE</v>
          </cell>
          <cell r="AP834">
            <v>44938</v>
          </cell>
          <cell r="AR834" t="str">
            <v>MDELIVERY_4822891</v>
          </cell>
          <cell r="AS834">
            <v>329779</v>
          </cell>
          <cell r="AT834" t="str">
            <v>D40</v>
          </cell>
          <cell r="AU834" t="str">
            <v>BTC</v>
          </cell>
          <cell r="AV834">
            <v>2</v>
          </cell>
          <cell r="AW834" t="str">
            <v>PROVINCIAL</v>
          </cell>
          <cell r="AX834" t="str">
            <v>ENTREGADO</v>
          </cell>
          <cell r="AY834" t="str">
            <v>LTE XIAOMI REDMI NOTE 11 AZUL: 1 und - sn. 869113065694722 / HALFSIM MOVISTAR: 1 und - sn. 8959300520560985486</v>
          </cell>
          <cell r="AZ834" t="str">
            <v>SIMCARD / TERMINAL</v>
          </cell>
          <cell r="BA834" t="str">
            <v>Validar Biometrico</v>
          </cell>
        </row>
        <row r="835">
          <cell r="A835" t="str">
            <v>4823054</v>
          </cell>
          <cell r="B835" t="str">
            <v>MDELIVERY</v>
          </cell>
          <cell r="C835">
            <v>44938</v>
          </cell>
          <cell r="D835" t="str">
            <v>FLEXNET ECUADOR - MDELIVERY</v>
          </cell>
          <cell r="E835" t="str">
            <v>CALLE 28 DE JUNIO S/N Y GARCIA MORENO ENTRADA LLANO GRANDE</v>
          </cell>
          <cell r="H835" t="str">
            <v>170208</v>
          </cell>
          <cell r="I835" t="str">
            <v>QUITO</v>
          </cell>
          <cell r="J835" t="str">
            <v>PICHINCHA</v>
          </cell>
          <cell r="K835" t="str">
            <v>LIZANO CHILUISA BLANCA DEL ROSARIO</v>
          </cell>
          <cell r="L835" t="str">
            <v>GUAYAQUIL DE ALPACHACA CALLE 13 DE ABRIL  SN Y TULCAN</v>
          </cell>
          <cell r="O835" t="str">
            <v>100104</v>
          </cell>
          <cell r="P835" t="str">
            <v>100104</v>
          </cell>
          <cell r="Q835" t="str">
            <v>IMBABURA_IBARRA_GUAYAQUIL DE ALPACHACA</v>
          </cell>
          <cell r="R835" t="str">
            <v>4823054</v>
          </cell>
          <cell r="W835" t="str">
            <v>1002959623</v>
          </cell>
          <cell r="X835" t="str">
            <v>0983395368-0983395368</v>
          </cell>
          <cell r="AA835">
            <v>44938</v>
          </cell>
          <cell r="AD835">
            <v>1</v>
          </cell>
          <cell r="AE835">
            <v>1</v>
          </cell>
          <cell r="AH835" t="str">
            <v>SECTOR HUERTOS FAMILIARES EN CONDOMINIOS DANIELA CASA 20 LLAMAR CUANDO ESTEN FUERA  S1 ENVIADO GV</v>
          </cell>
          <cell r="AI835" t="str">
            <v>DESPACHO</v>
          </cell>
          <cell r="AJ835" t="str">
            <v>Normal</v>
          </cell>
          <cell r="AL835" t="str">
            <v>NO</v>
          </cell>
          <cell r="AN835" t="str">
            <v>MOV onlinevip</v>
          </cell>
          <cell r="AO835" t="str">
            <v>CANAL ONLINE</v>
          </cell>
          <cell r="AP835">
            <v>44938</v>
          </cell>
          <cell r="AR835" t="str">
            <v>MDELIVERY_4823054</v>
          </cell>
          <cell r="AS835">
            <v>329750</v>
          </cell>
          <cell r="AT835" t="str">
            <v>D40</v>
          </cell>
          <cell r="AU835" t="str">
            <v>BTC</v>
          </cell>
          <cell r="AV835">
            <v>1</v>
          </cell>
          <cell r="AW835" t="str">
            <v>PROVINCIAL</v>
          </cell>
          <cell r="AX835" t="str">
            <v>ENTREGADO</v>
          </cell>
          <cell r="AY835" t="str">
            <v>LTE XIAOMI REDMI NOTE 11 AZUL: 1 und - sn. 869113060733244</v>
          </cell>
          <cell r="AZ835" t="str">
            <v>TERMINAL</v>
          </cell>
          <cell r="BA835" t="str">
            <v>Validar Biometrico</v>
          </cell>
        </row>
        <row r="836">
          <cell r="A836" t="str">
            <v>4823173</v>
          </cell>
          <cell r="B836" t="str">
            <v>MDELIVERY</v>
          </cell>
          <cell r="C836">
            <v>44938</v>
          </cell>
          <cell r="D836" t="str">
            <v>FLEXNET ECUADOR - MDELIVERY</v>
          </cell>
          <cell r="E836" t="str">
            <v>CALLE 28 DE JUNIO S/N Y GARCIA MORENO ENTRADA LLANO GRANDE</v>
          </cell>
          <cell r="H836" t="str">
            <v>170208</v>
          </cell>
          <cell r="I836" t="str">
            <v>QUITO</v>
          </cell>
          <cell r="J836" t="str">
            <v>PICHINCHA</v>
          </cell>
          <cell r="K836" t="str">
            <v>DIEGO RONALDO CHAVEZ MOSQUERA</v>
          </cell>
          <cell r="L836" t="str">
            <v>SAN LORENZO CALLE 5 DE AGOSTO SN CALLE 10 DE AGOSTO</v>
          </cell>
          <cell r="O836" t="str">
            <v>080501</v>
          </cell>
          <cell r="P836" t="str">
            <v>080501</v>
          </cell>
          <cell r="Q836" t="str">
            <v>ESMERALDAS_SAN LORENZO_SAN LORENZO</v>
          </cell>
          <cell r="R836" t="str">
            <v>4823173</v>
          </cell>
          <cell r="W836" t="str">
            <v>0805238383</v>
          </cell>
          <cell r="X836" t="str">
            <v>0997146713-0997146713</v>
          </cell>
          <cell r="AA836">
            <v>44938</v>
          </cell>
          <cell r="AD836">
            <v>1</v>
          </cell>
          <cell r="AE836">
            <v>1</v>
          </cell>
          <cell r="AH836" t="str">
            <v>EN LA ESQUINA ESTA EL COLEGIO 10 DE AGOSTO ES UNA CASA ESQUINERA 1 PISO TIENE UNA BARBERIA BARBAR SHOP HAY QUE LLAMAR AL TITULAR</v>
          </cell>
          <cell r="AI836" t="str">
            <v>DESPACHO</v>
          </cell>
          <cell r="AJ836" t="str">
            <v>Normal</v>
          </cell>
          <cell r="AL836" t="str">
            <v>NO</v>
          </cell>
          <cell r="AN836" t="str">
            <v>MOV productovip</v>
          </cell>
          <cell r="AO836" t="str">
            <v>CANAL ONLINE</v>
          </cell>
          <cell r="AP836">
            <v>44938</v>
          </cell>
          <cell r="AR836" t="str">
            <v>MDELIVERY_4823173</v>
          </cell>
          <cell r="AS836">
            <v>329748</v>
          </cell>
          <cell r="AT836" t="str">
            <v>D40</v>
          </cell>
          <cell r="AU836" t="str">
            <v>BTC</v>
          </cell>
          <cell r="AV836">
            <v>2</v>
          </cell>
          <cell r="AW836" t="str">
            <v>PROVINCIAL</v>
          </cell>
          <cell r="AX836" t="str">
            <v>EN_TRANSITO</v>
          </cell>
          <cell r="AY836" t="str">
            <v>LTE XIAOMI REDMI NOTE 11 AZUL: 1 und - sn. 861696063050507 / HALFSIM MOVISTAR: 1 und - sn. 8959300520560985734</v>
          </cell>
          <cell r="AZ836" t="str">
            <v>SIMCARD / TERMINAL</v>
          </cell>
          <cell r="BA836" t="str">
            <v>Validar Biometrico</v>
          </cell>
        </row>
        <row r="837">
          <cell r="A837" t="str">
            <v>4824232</v>
          </cell>
          <cell r="B837" t="str">
            <v>MDELIVERY</v>
          </cell>
          <cell r="C837">
            <v>44938</v>
          </cell>
          <cell r="D837" t="str">
            <v>FLEXNET ECUADOR - MDELIVERY</v>
          </cell>
          <cell r="E837" t="str">
            <v>CALLE 28 DE JUNIO S/N Y GARCIA MORENO ENTRADA LLANO GRANDE</v>
          </cell>
          <cell r="H837" t="str">
            <v>170208</v>
          </cell>
          <cell r="I837" t="str">
            <v>QUITO</v>
          </cell>
          <cell r="J837" t="str">
            <v>PICHINCHA</v>
          </cell>
          <cell r="K837" t="str">
            <v>CAMPUZANO MUÑOZ BRYAN FABIAN</v>
          </cell>
          <cell r="L837" t="str">
            <v>CALDERON CALLE PANMERICANA NORTE KM 12 Y MEDIO Y ALFONSO MONCAYO</v>
          </cell>
          <cell r="O837" t="str">
            <v>170203</v>
          </cell>
          <cell r="P837" t="str">
            <v>170203</v>
          </cell>
          <cell r="Q837" t="str">
            <v>PICHINCHA_QUITO_CALDERON</v>
          </cell>
          <cell r="R837" t="str">
            <v>4824232</v>
          </cell>
          <cell r="W837" t="str">
            <v>1725274573</v>
          </cell>
          <cell r="X837" t="str">
            <v>0958638156-0958638156</v>
          </cell>
          <cell r="AA837">
            <v>44938</v>
          </cell>
          <cell r="AD837">
            <v>1</v>
          </cell>
          <cell r="AE837">
            <v>1</v>
          </cell>
          <cell r="AH837" t="str">
            <v>CARAPUNGO DENTRO DE PARQUE DELTA TRABAJA EN EMPRESA NEFRO CONTROL EN BODEGAS JTO A NATURES SUNSHINE</v>
          </cell>
          <cell r="AI837" t="str">
            <v>DESPACHO</v>
          </cell>
          <cell r="AJ837" t="str">
            <v>Normal</v>
          </cell>
          <cell r="AL837" t="str">
            <v>NO</v>
          </cell>
          <cell r="AN837" t="str">
            <v>MOV onlinevip</v>
          </cell>
          <cell r="AO837" t="str">
            <v>CANAL ONLINE</v>
          </cell>
          <cell r="AP837">
            <v>44938</v>
          </cell>
          <cell r="AR837" t="str">
            <v>MDELIVERY_4824232</v>
          </cell>
          <cell r="AS837">
            <v>329415</v>
          </cell>
          <cell r="AT837" t="str">
            <v>D40</v>
          </cell>
          <cell r="AU837" t="str">
            <v>BTC</v>
          </cell>
          <cell r="AV837">
            <v>1</v>
          </cell>
          <cell r="AW837" t="str">
            <v>LOCAL</v>
          </cell>
          <cell r="AX837" t="str">
            <v>ENTREGADO</v>
          </cell>
          <cell r="AY837" t="str">
            <v>LTE SAMSUNG A53 5G NEGRO: 1 und - sn. 353842197645078</v>
          </cell>
          <cell r="AZ837" t="str">
            <v>TERMINAL</v>
          </cell>
          <cell r="BA837" t="str">
            <v>Validar Biometrico</v>
          </cell>
        </row>
        <row r="838">
          <cell r="A838" t="str">
            <v>4824667</v>
          </cell>
          <cell r="B838" t="str">
            <v>MDELIVERY</v>
          </cell>
          <cell r="C838">
            <v>44938</v>
          </cell>
          <cell r="D838" t="str">
            <v>FLEXNET ECUADOR - MDELIVERY</v>
          </cell>
          <cell r="E838" t="str">
            <v>CALLE 28 DE JUNIO S/N Y GARCIA MORENO ENTRADA LLANO GRANDE</v>
          </cell>
          <cell r="H838" t="str">
            <v>170208</v>
          </cell>
          <cell r="I838" t="str">
            <v>QUITO</v>
          </cell>
          <cell r="J838" t="str">
            <v>PICHINCHA</v>
          </cell>
          <cell r="K838" t="str">
            <v>VERA MEZA JOSUE DAVID</v>
          </cell>
          <cell r="L838" t="str">
            <v>OFICINA TRAMACO PORTETE</v>
          </cell>
          <cell r="O838" t="str">
            <v>GUAYAQUIL</v>
          </cell>
          <cell r="P838" t="str">
            <v>GUAYAQUIL</v>
          </cell>
          <cell r="Q838" t="str">
            <v>GUAYAS_GUAYAQUIL_</v>
          </cell>
          <cell r="R838" t="str">
            <v>4824667</v>
          </cell>
          <cell r="W838" t="str">
            <v>0958928061</v>
          </cell>
          <cell r="X838" t="str">
            <v>0992728928-0992728928</v>
          </cell>
          <cell r="AA838">
            <v>44938</v>
          </cell>
          <cell r="AD838">
            <v>1</v>
          </cell>
          <cell r="AE838">
            <v>1</v>
          </cell>
          <cell r="AH838" t="str">
            <v/>
          </cell>
          <cell r="AI838" t="str">
            <v>DESPACHO</v>
          </cell>
          <cell r="AJ838" t="str">
            <v>DERIVADO PICK UP</v>
          </cell>
          <cell r="AL838" t="str">
            <v>NO</v>
          </cell>
          <cell r="AN838" t="str">
            <v>MOV onlinevip</v>
          </cell>
          <cell r="AO838" t="str">
            <v>CANAL ONLINE</v>
          </cell>
          <cell r="AP838">
            <v>44938</v>
          </cell>
          <cell r="AR838" t="str">
            <v>MDELIVERY_4824667</v>
          </cell>
          <cell r="AS838">
            <v>329418</v>
          </cell>
          <cell r="AT838" t="str">
            <v>D40</v>
          </cell>
          <cell r="AU838" t="str">
            <v>BTC</v>
          </cell>
          <cell r="AV838">
            <v>1</v>
          </cell>
          <cell r="AW838" t="str">
            <v>PROVINCIAL</v>
          </cell>
          <cell r="AX838" t="str">
            <v>ENTREGADO</v>
          </cell>
          <cell r="AY838" t="str">
            <v>LTE SAMSUNG A03 AZUL: 1 und - sn. 351084959185108</v>
          </cell>
          <cell r="AZ838" t="str">
            <v>TERMINAL</v>
          </cell>
          <cell r="BA838" t="str">
            <v>Validar Biometrico</v>
          </cell>
        </row>
        <row r="839">
          <cell r="A839" t="str">
            <v>4824975</v>
          </cell>
          <cell r="B839" t="str">
            <v>MDELIVERY</v>
          </cell>
          <cell r="C839">
            <v>44938</v>
          </cell>
          <cell r="D839" t="str">
            <v>FLEXNET ECUADOR - MDELIVERY</v>
          </cell>
          <cell r="E839" t="str">
            <v>CALLE 28 DE JUNIO S/N Y GARCIA MORENO ENTRADA LLANO GRANDE</v>
          </cell>
          <cell r="H839" t="str">
            <v>170208</v>
          </cell>
          <cell r="I839" t="str">
            <v>QUITO</v>
          </cell>
          <cell r="J839" t="str">
            <v>PICHINCHA</v>
          </cell>
          <cell r="K839" t="str">
            <v>ANGULO CARABALI NARCISA DEL ROCIO</v>
          </cell>
          <cell r="L839" t="str">
            <v>OFICINA TRAMACO CENTRO DE DISTRIBUCION VIA A DAULE</v>
          </cell>
          <cell r="O839" t="str">
            <v>GUAYAQUIL</v>
          </cell>
          <cell r="P839" t="str">
            <v>GUAYAQUIL</v>
          </cell>
          <cell r="Q839" t="str">
            <v>GUAYAS_GUAYAQUIL_</v>
          </cell>
          <cell r="R839" t="str">
            <v>4824975</v>
          </cell>
          <cell r="W839" t="str">
            <v>0850480542</v>
          </cell>
          <cell r="X839" t="str">
            <v>0990030784-0990030784</v>
          </cell>
          <cell r="AA839">
            <v>44938</v>
          </cell>
          <cell r="AD839">
            <v>1</v>
          </cell>
          <cell r="AE839">
            <v>1</v>
          </cell>
          <cell r="AH839" t="str">
            <v/>
          </cell>
          <cell r="AI839" t="str">
            <v>DESPACHO</v>
          </cell>
          <cell r="AJ839" t="str">
            <v>DERIVADO PICK UP</v>
          </cell>
          <cell r="AL839" t="str">
            <v>NO</v>
          </cell>
          <cell r="AN839" t="str">
            <v>MOV onlinevip</v>
          </cell>
          <cell r="AO839" t="str">
            <v>CANAL ONLINE</v>
          </cell>
          <cell r="AP839">
            <v>44938</v>
          </cell>
          <cell r="AR839" t="str">
            <v>MDELIVERY_4824975</v>
          </cell>
          <cell r="AS839">
            <v>329772</v>
          </cell>
          <cell r="AT839" t="str">
            <v>D40</v>
          </cell>
          <cell r="AU839" t="str">
            <v>BTC</v>
          </cell>
          <cell r="AV839">
            <v>2</v>
          </cell>
          <cell r="AW839" t="str">
            <v>PROVINCIAL</v>
          </cell>
          <cell r="AX839" t="str">
            <v>INCIDENCIA</v>
          </cell>
          <cell r="AY839" t="str">
            <v>LTE SAMSUNG A03 AZUL: 1 und - sn. 354379557858727 / HALFSIM MOVISTAR: 1 und - sn. 8959300520560989314</v>
          </cell>
          <cell r="AZ839" t="str">
            <v>SIMCARD / TERMINAL</v>
          </cell>
          <cell r="BA839" t="str">
            <v>Validar Biometrico</v>
          </cell>
        </row>
        <row r="840">
          <cell r="A840" t="str">
            <v>4825170</v>
          </cell>
          <cell r="B840" t="str">
            <v>MDELIVERY</v>
          </cell>
          <cell r="C840">
            <v>44938</v>
          </cell>
          <cell r="D840" t="str">
            <v>FLEXNET ECUADOR - MDELIVERY</v>
          </cell>
          <cell r="E840" t="str">
            <v>CALLE 28 DE JUNIO S/N Y GARCIA MORENO ENTRADA LLANO GRANDE</v>
          </cell>
          <cell r="H840" t="str">
            <v>170208</v>
          </cell>
          <cell r="I840" t="str">
            <v>QUITO</v>
          </cell>
          <cell r="J840" t="str">
            <v>PICHINCHA</v>
          </cell>
          <cell r="K840" t="str">
            <v>NESTOR ANTONIO CHAMBA ORELLANA</v>
          </cell>
          <cell r="L840" t="str">
            <v>SANTA ROSA CALLE O  SN  ENTRE LOJA Y RIOS</v>
          </cell>
          <cell r="O840" t="str">
            <v>070601</v>
          </cell>
          <cell r="P840" t="str">
            <v>070601</v>
          </cell>
          <cell r="Q840" t="str">
            <v>EL ORO_SANTA ROSA_SANTA ROSA</v>
          </cell>
          <cell r="R840" t="str">
            <v>4825170</v>
          </cell>
          <cell r="W840" t="str">
            <v>0705456812_V4443I4242</v>
          </cell>
          <cell r="X840" t="str">
            <v>0967566329-0991910033</v>
          </cell>
          <cell r="AA840">
            <v>44938</v>
          </cell>
          <cell r="AD840">
            <v>1</v>
          </cell>
          <cell r="AE840">
            <v>1</v>
          </cell>
          <cell r="AH840" t="str">
            <v>LAS PALMERAS A 3 CASAS DE TIENDA KAREN ENTREGA EN CASA BLANCA 1P  S1 ENVIADO SE</v>
          </cell>
          <cell r="AI840" t="str">
            <v>DESPACHO</v>
          </cell>
          <cell r="AJ840" t="str">
            <v>Normal</v>
          </cell>
          <cell r="AL840" t="str">
            <v>NO</v>
          </cell>
          <cell r="AN840" t="str">
            <v>MOV reprocesos</v>
          </cell>
          <cell r="AO840" t="str">
            <v>CANAL ONLINE</v>
          </cell>
          <cell r="AP840">
            <v>44938</v>
          </cell>
          <cell r="AR840" t="str">
            <v>MDELIVERY_4825170</v>
          </cell>
          <cell r="AS840">
            <v>329776</v>
          </cell>
          <cell r="AT840" t="str">
            <v>D40</v>
          </cell>
          <cell r="AU840" t="str">
            <v>BTC</v>
          </cell>
          <cell r="AV840">
            <v>1</v>
          </cell>
          <cell r="AW840" t="str">
            <v>PROVINCIAL</v>
          </cell>
          <cell r="AX840" t="str">
            <v>INCIDENCIA</v>
          </cell>
          <cell r="AY840" t="str">
            <v>HALFSIM MOVISTAR: 1 und - sn. 8959300520560986948</v>
          </cell>
          <cell r="AZ840" t="str">
            <v>SIMCARD</v>
          </cell>
          <cell r="BA840" t="str">
            <v/>
          </cell>
        </row>
        <row r="841">
          <cell r="A841" t="str">
            <v>4825207</v>
          </cell>
          <cell r="B841" t="str">
            <v>MDELIVERY</v>
          </cell>
          <cell r="C841">
            <v>44938</v>
          </cell>
          <cell r="D841" t="str">
            <v>FLEXNET ECUADOR - MDELIVERY</v>
          </cell>
          <cell r="E841" t="str">
            <v>CALLE 28 DE JUNIO S/N Y GARCIA MORENO ENTRADA LLANO GRANDE</v>
          </cell>
          <cell r="H841" t="str">
            <v>170208</v>
          </cell>
          <cell r="I841" t="str">
            <v>QUITO</v>
          </cell>
          <cell r="J841" t="str">
            <v>PICHINCHA</v>
          </cell>
          <cell r="K841" t="str">
            <v>IRLENDI ISABEL VERA VERA</v>
          </cell>
          <cell r="L841" t="str">
            <v>OFICINA TRAMACO MANTA CENTRO DE DISTRIBUCION</v>
          </cell>
          <cell r="O841" t="str">
            <v>MANTA</v>
          </cell>
          <cell r="P841" t="str">
            <v>MANTA</v>
          </cell>
          <cell r="Q841" t="str">
            <v>MANABI_MANTA_</v>
          </cell>
          <cell r="R841" t="str">
            <v>4825207</v>
          </cell>
          <cell r="W841" t="str">
            <v>1313814632</v>
          </cell>
          <cell r="X841" t="str">
            <v>0984713172-0984713172</v>
          </cell>
          <cell r="AA841">
            <v>44938</v>
          </cell>
          <cell r="AD841">
            <v>1</v>
          </cell>
          <cell r="AE841">
            <v>1</v>
          </cell>
          <cell r="AH841" t="str">
            <v>S1 ENVIADO GV</v>
          </cell>
          <cell r="AI841" t="str">
            <v>DESPACHO</v>
          </cell>
          <cell r="AJ841" t="str">
            <v>DERIVADO PICK UP</v>
          </cell>
          <cell r="AL841" t="str">
            <v>NO</v>
          </cell>
          <cell r="AN841" t="str">
            <v>MOV reprocesos</v>
          </cell>
          <cell r="AO841" t="str">
            <v>CANAL ONLINE</v>
          </cell>
          <cell r="AP841">
            <v>44938</v>
          </cell>
          <cell r="AR841" t="str">
            <v>MDELIVERY_4825207</v>
          </cell>
          <cell r="AS841">
            <v>329422</v>
          </cell>
          <cell r="AT841" t="str">
            <v>D40</v>
          </cell>
          <cell r="AU841" t="str">
            <v>BTC</v>
          </cell>
          <cell r="AV841">
            <v>1</v>
          </cell>
          <cell r="AW841" t="str">
            <v>PROVINCIAL</v>
          </cell>
          <cell r="AX841" t="str">
            <v>ENTREGADO</v>
          </cell>
          <cell r="AY841" t="str">
            <v>LTE HONOR X8 AZUL: 1 und - sn. 866184062426452</v>
          </cell>
          <cell r="AZ841" t="str">
            <v>TERMINAL</v>
          </cell>
          <cell r="BA841" t="str">
            <v>Validar Biometrico</v>
          </cell>
        </row>
        <row r="842">
          <cell r="A842" t="str">
            <v>4826535</v>
          </cell>
          <cell r="B842" t="str">
            <v>MDELIVERY</v>
          </cell>
          <cell r="C842">
            <v>44938</v>
          </cell>
          <cell r="D842" t="str">
            <v>FLEXNET ECUADOR - MDELIVERY</v>
          </cell>
          <cell r="E842" t="str">
            <v>CALLE 28 DE JUNIO S/N Y GARCIA MORENO ENTRADA LLANO GRANDE</v>
          </cell>
          <cell r="H842" t="str">
            <v>170208</v>
          </cell>
          <cell r="I842" t="str">
            <v>QUITO</v>
          </cell>
          <cell r="J842" t="str">
            <v>PICHINCHA</v>
          </cell>
          <cell r="K842" t="str">
            <v>TRUJILLO RODRIGUEZ LUIS ANTONIO</v>
          </cell>
          <cell r="L842" t="str">
            <v>OFICINA TRAMACO GUARANDA</v>
          </cell>
          <cell r="O842" t="str">
            <v>GUARANDA</v>
          </cell>
          <cell r="P842" t="str">
            <v>GUARANDA</v>
          </cell>
          <cell r="Q842" t="str">
            <v>BOLIVAR_GUARANDA_</v>
          </cell>
          <cell r="R842" t="str">
            <v>4826535</v>
          </cell>
          <cell r="W842" t="str">
            <v>0202518460</v>
          </cell>
          <cell r="X842" t="str">
            <v>0995579144-0995579144</v>
          </cell>
          <cell r="AA842">
            <v>44938</v>
          </cell>
          <cell r="AD842">
            <v>1</v>
          </cell>
          <cell r="AE842">
            <v>1</v>
          </cell>
          <cell r="AH842" t="str">
            <v/>
          </cell>
          <cell r="AI842" t="str">
            <v>DESPACHO</v>
          </cell>
          <cell r="AJ842" t="str">
            <v>DERIVADO PICK UP</v>
          </cell>
          <cell r="AL842" t="str">
            <v>NO</v>
          </cell>
          <cell r="AN842" t="str">
            <v>MOV onlinevip</v>
          </cell>
          <cell r="AO842" t="str">
            <v>CANAL ONLINE</v>
          </cell>
          <cell r="AP842">
            <v>44938</v>
          </cell>
          <cell r="AR842" t="str">
            <v>MDELIVERY_4826535</v>
          </cell>
          <cell r="AS842">
            <v>329412</v>
          </cell>
          <cell r="AT842" t="str">
            <v>D40</v>
          </cell>
          <cell r="AU842" t="str">
            <v>BTC</v>
          </cell>
          <cell r="AV842">
            <v>1</v>
          </cell>
          <cell r="AW842" t="str">
            <v>PROVINCIAL</v>
          </cell>
          <cell r="AX842" t="str">
            <v>ENTREGADO</v>
          </cell>
          <cell r="AY842" t="str">
            <v>LTE HONOR X8 NEGRO: 1 und - sn. 866184061561713</v>
          </cell>
          <cell r="AZ842" t="str">
            <v>TERMINAL</v>
          </cell>
          <cell r="BA842" t="str">
            <v>Validar Biometrico</v>
          </cell>
        </row>
        <row r="843">
          <cell r="A843" t="str">
            <v>4826722</v>
          </cell>
          <cell r="B843" t="str">
            <v>MDELIVERY</v>
          </cell>
          <cell r="C843">
            <v>44938</v>
          </cell>
          <cell r="D843" t="str">
            <v>FLEXNET ECUADOR - MDELIVERY</v>
          </cell>
          <cell r="E843" t="str">
            <v>CALLE 28 DE JUNIO S/N Y GARCIA MORENO ENTRADA LLANO GRANDE</v>
          </cell>
          <cell r="H843" t="str">
            <v>170208</v>
          </cell>
          <cell r="I843" t="str">
            <v>QUITO</v>
          </cell>
          <cell r="J843" t="str">
            <v>PICHINCHA</v>
          </cell>
          <cell r="K843" t="str">
            <v>SANTIAGO ANDRES ALMEIDA RAMOS</v>
          </cell>
          <cell r="L843" t="str">
            <v>OFICINA TRAMACO LAGO AGRIO</v>
          </cell>
          <cell r="O843" t="str">
            <v>LAGO AGRIO</v>
          </cell>
          <cell r="P843" t="str">
            <v>LAGO AGRIO</v>
          </cell>
          <cell r="Q843" t="str">
            <v>SUCUMBIOS_LAGO AGRIO_</v>
          </cell>
          <cell r="R843" t="str">
            <v>4826722</v>
          </cell>
          <cell r="W843" t="str">
            <v>2101072623_E3333I2222</v>
          </cell>
          <cell r="X843" t="str">
            <v>0981284384-0997889456</v>
          </cell>
          <cell r="AA843">
            <v>44938</v>
          </cell>
          <cell r="AD843">
            <v>1</v>
          </cell>
          <cell r="AE843">
            <v>1</v>
          </cell>
          <cell r="AH843" t="str">
            <v/>
          </cell>
          <cell r="AI843" t="str">
            <v>DESPACHO</v>
          </cell>
          <cell r="AJ843" t="str">
            <v>DERIVADO PICK UP</v>
          </cell>
          <cell r="AL843" t="str">
            <v>NO</v>
          </cell>
          <cell r="AN843" t="str">
            <v>MOV reprocesos</v>
          </cell>
          <cell r="AO843" t="str">
            <v>CANAL ONLINE</v>
          </cell>
          <cell r="AP843">
            <v>44938</v>
          </cell>
          <cell r="AR843" t="str">
            <v>MDELIVERY_4826722</v>
          </cell>
          <cell r="AS843">
            <v>329424</v>
          </cell>
          <cell r="AT843" t="str">
            <v>D40</v>
          </cell>
          <cell r="AU843" t="str">
            <v>BTC</v>
          </cell>
          <cell r="AV843">
            <v>1</v>
          </cell>
          <cell r="AW843" t="str">
            <v>PROVINCIAL</v>
          </cell>
          <cell r="AX843" t="str">
            <v>INCIDENCIA</v>
          </cell>
          <cell r="AY843" t="str">
            <v>HALFSIM MOVISTAR: 1 und - sn. 8959300520560301239</v>
          </cell>
          <cell r="AZ843" t="str">
            <v>SIMCARD</v>
          </cell>
          <cell r="BA843" t="str">
            <v/>
          </cell>
        </row>
        <row r="844">
          <cell r="A844" t="str">
            <v>4826769</v>
          </cell>
          <cell r="B844" t="str">
            <v>MDELIVERY</v>
          </cell>
          <cell r="C844">
            <v>44938</v>
          </cell>
          <cell r="D844" t="str">
            <v>FLEXNET ECUADOR - MDELIVERY</v>
          </cell>
          <cell r="E844" t="str">
            <v>CALLE 28 DE JUNIO S/N Y GARCIA MORENO ENTRADA LLANO GRANDE</v>
          </cell>
          <cell r="H844" t="str">
            <v>170208</v>
          </cell>
          <cell r="I844" t="str">
            <v>QUITO</v>
          </cell>
          <cell r="J844" t="str">
            <v>PICHINCHA</v>
          </cell>
          <cell r="K844" t="str">
            <v>WILLIAM FRANCISCO ALVARADO YAGUAL</v>
          </cell>
          <cell r="L844" t="str">
            <v>TARQUI AV 6TA SN CALLE 3ER PASAJE 41 NO</v>
          </cell>
          <cell r="O844" t="str">
            <v>090604</v>
          </cell>
          <cell r="P844" t="str">
            <v>090604</v>
          </cell>
          <cell r="Q844" t="str">
            <v>GUAYAS_GUAYAQUIL_TARQUI</v>
          </cell>
          <cell r="R844" t="str">
            <v>4826769</v>
          </cell>
          <cell r="W844" t="str">
            <v>0923108658</v>
          </cell>
          <cell r="X844" t="str">
            <v>0980032304-0980032304</v>
          </cell>
          <cell r="AA844">
            <v>44938</v>
          </cell>
          <cell r="AD844">
            <v>1</v>
          </cell>
          <cell r="AE844">
            <v>1</v>
          </cell>
          <cell r="AH844" t="str">
            <v>SECTOR MAPASINGUE OESTE JUNTO A CAMARONERA CALVIN ENTREGA EN BODEGAS DEL CONSORCIO URBASEO ES INGRESANDO POR SUPEREXITO ENTREGA HASTA LAS 16H00</v>
          </cell>
          <cell r="AI844" t="str">
            <v>DESPACHO</v>
          </cell>
          <cell r="AJ844" t="str">
            <v>Normal</v>
          </cell>
          <cell r="AL844" t="str">
            <v>NO</v>
          </cell>
          <cell r="AN844" t="str">
            <v>MOV onlinevip</v>
          </cell>
          <cell r="AO844" t="str">
            <v>CANAL ONLINE</v>
          </cell>
          <cell r="AP844">
            <v>44938</v>
          </cell>
          <cell r="AR844" t="str">
            <v>MDELIVERY_4826769</v>
          </cell>
          <cell r="AS844">
            <v>329417</v>
          </cell>
          <cell r="AT844" t="str">
            <v>D40</v>
          </cell>
          <cell r="AU844" t="str">
            <v>BTC</v>
          </cell>
          <cell r="AV844">
            <v>2</v>
          </cell>
          <cell r="AW844" t="str">
            <v>LOCAL</v>
          </cell>
          <cell r="AX844" t="str">
            <v>ENTREGADO</v>
          </cell>
          <cell r="AY844" t="str">
            <v>LTE NOKIA C2 2E AZUL: 1 und - sn. 353906800013022 / HALFSIM MOVISTAR: 1 und - sn. 8959300520560985213</v>
          </cell>
          <cell r="AZ844" t="str">
            <v>SIMCARD / TERMINAL</v>
          </cell>
          <cell r="BA844" t="str">
            <v>Validar Biometrico</v>
          </cell>
        </row>
        <row r="845">
          <cell r="A845" t="str">
            <v>4826881</v>
          </cell>
          <cell r="B845" t="str">
            <v>MDELIVERY</v>
          </cell>
          <cell r="C845">
            <v>44938</v>
          </cell>
          <cell r="D845" t="str">
            <v>FLEXNET ECUADOR - MDELIVERY</v>
          </cell>
          <cell r="E845" t="str">
            <v>CALLE 28 DE JUNIO S/N Y GARCIA MORENO ENTRADA LLANO GRANDE</v>
          </cell>
          <cell r="H845" t="str">
            <v>170208</v>
          </cell>
          <cell r="I845" t="str">
            <v>QUITO</v>
          </cell>
          <cell r="J845" t="str">
            <v>PICHINCHA</v>
          </cell>
          <cell r="K845" t="str">
            <v>CEVALLOS MORETA PAMELA LIZBETH</v>
          </cell>
          <cell r="L845" t="str">
            <v>GUAMANI CALLE S59D SN PASAJE SAN JOSE</v>
          </cell>
          <cell r="O845" t="str">
            <v>170711</v>
          </cell>
          <cell r="P845" t="str">
            <v>170711</v>
          </cell>
          <cell r="Q845" t="str">
            <v>PICHINCHA_QUITO_GUAMANI</v>
          </cell>
          <cell r="R845" t="str">
            <v>4826881</v>
          </cell>
          <cell r="W845" t="str">
            <v>1754898920</v>
          </cell>
          <cell r="X845" t="str">
            <v>0984783437-0963922441</v>
          </cell>
          <cell r="AA845">
            <v>44938</v>
          </cell>
          <cell r="AD845">
            <v>1</v>
          </cell>
          <cell r="AE845">
            <v>1</v>
          </cell>
          <cell r="AH845" t="str">
            <v>SECTOR GUAMANI FRENTE AL CONSULTORIO ODONTOLOGICO CHICAIZA ES UNA CASA 3 PISOS ESQUINERA COLOR CREMA TIENE UNA TIENDA EN PLANTA BAJA ENTREGA EN EL 2DO PISO HAY QUE LLAMAR A LA TITULAR</v>
          </cell>
          <cell r="AI845" t="str">
            <v>DESPACHO</v>
          </cell>
          <cell r="AJ845" t="str">
            <v>Normal</v>
          </cell>
          <cell r="AL845" t="str">
            <v>NO</v>
          </cell>
          <cell r="AN845" t="str">
            <v>MOV onlinevip</v>
          </cell>
          <cell r="AO845" t="str">
            <v>CANAL ONLINE</v>
          </cell>
          <cell r="AP845">
            <v>44938</v>
          </cell>
          <cell r="AR845" t="str">
            <v>MDELIVERY_4826881</v>
          </cell>
          <cell r="AS845">
            <v>329421</v>
          </cell>
          <cell r="AT845" t="str">
            <v>D40</v>
          </cell>
          <cell r="AU845" t="str">
            <v>BTC</v>
          </cell>
          <cell r="AV845">
            <v>2</v>
          </cell>
          <cell r="AW845" t="str">
            <v>LOCAL</v>
          </cell>
          <cell r="AX845" t="str">
            <v>ENTREGADO</v>
          </cell>
          <cell r="AY845" t="str">
            <v>LTE NOKIA G21 AZUL: 2 und - sn. 355108340317413,355108340384215</v>
          </cell>
          <cell r="AZ845" t="str">
            <v>TERMINAL</v>
          </cell>
          <cell r="BA845" t="str">
            <v>Validar Biometrico</v>
          </cell>
        </row>
        <row r="846">
          <cell r="A846" t="str">
            <v>4827156</v>
          </cell>
          <cell r="B846" t="str">
            <v>MDELIVERY</v>
          </cell>
          <cell r="C846">
            <v>44938</v>
          </cell>
          <cell r="D846" t="str">
            <v>FLEXNET ECUADOR - MDELIVERY</v>
          </cell>
          <cell r="E846" t="str">
            <v>CALLE 28 DE JUNIO S/N Y GARCIA MORENO ENTRADA LLANO GRANDE</v>
          </cell>
          <cell r="H846" t="str">
            <v>170208</v>
          </cell>
          <cell r="I846" t="str">
            <v>QUITO</v>
          </cell>
          <cell r="J846" t="str">
            <v>PICHINCHA</v>
          </cell>
          <cell r="K846" t="str">
            <v>ANGELICA MARIA GUTIERREZ ALVAREZ</v>
          </cell>
          <cell r="L846" t="str">
            <v>OFICINA TRAMACO PORTETE</v>
          </cell>
          <cell r="O846" t="str">
            <v>GUAYAQUIL</v>
          </cell>
          <cell r="P846" t="str">
            <v>GUAYAQUIL</v>
          </cell>
          <cell r="Q846" t="str">
            <v>GUAYAS_GUAYAQUIL_</v>
          </cell>
          <cell r="R846" t="str">
            <v>4827156</v>
          </cell>
          <cell r="W846" t="str">
            <v>0925038655_V1333I1222</v>
          </cell>
          <cell r="X846" t="str">
            <v>0968016645-</v>
          </cell>
          <cell r="AA846">
            <v>44938</v>
          </cell>
          <cell r="AD846">
            <v>1</v>
          </cell>
          <cell r="AE846">
            <v>1</v>
          </cell>
          <cell r="AH846" t="str">
            <v/>
          </cell>
          <cell r="AI846" t="str">
            <v>DESPACHO</v>
          </cell>
          <cell r="AJ846" t="str">
            <v>DERIVADO PICK UP</v>
          </cell>
          <cell r="AL846" t="str">
            <v>NO</v>
          </cell>
          <cell r="AN846" t="str">
            <v>MOV tecnocom</v>
          </cell>
          <cell r="AO846" t="str">
            <v>CANAL ONLINE</v>
          </cell>
          <cell r="AP846">
            <v>44938</v>
          </cell>
          <cell r="AR846" t="str">
            <v>MDELIVERY_4827156</v>
          </cell>
          <cell r="AS846">
            <v>329427</v>
          </cell>
          <cell r="AT846" t="str">
            <v>D40</v>
          </cell>
          <cell r="AU846" t="str">
            <v>BTC</v>
          </cell>
          <cell r="AV846">
            <v>1</v>
          </cell>
          <cell r="AW846" t="str">
            <v>PROVINCIAL</v>
          </cell>
          <cell r="AX846" t="str">
            <v>INCIDENCIA</v>
          </cell>
          <cell r="AY846" t="str">
            <v>LTE XIAOMI REDMI 10A 64GB SILVER: 1 und - sn. 867849063635900</v>
          </cell>
          <cell r="AZ846" t="str">
            <v>TERMINAL</v>
          </cell>
          <cell r="BA846" t="str">
            <v>Validar Biometrico, Validar Tarjeta Credito M,</v>
          </cell>
        </row>
        <row r="847">
          <cell r="A847" t="str">
            <v>4827158</v>
          </cell>
          <cell r="B847" t="str">
            <v>MDELIVERY</v>
          </cell>
          <cell r="C847">
            <v>44938</v>
          </cell>
          <cell r="D847" t="str">
            <v>FLEXNET ECUADOR - MDELIVERY</v>
          </cell>
          <cell r="E847" t="str">
            <v>CALLE 28 DE JUNIO S/N Y GARCIA MORENO ENTRADA LLANO GRANDE</v>
          </cell>
          <cell r="H847" t="str">
            <v>170208</v>
          </cell>
          <cell r="I847" t="str">
            <v>QUITO</v>
          </cell>
          <cell r="J847" t="str">
            <v>PICHINCHA</v>
          </cell>
          <cell r="K847" t="str">
            <v>TANYA ELIZABETH FALCONES GUSÑAY</v>
          </cell>
          <cell r="L847" t="str">
            <v>OFICINA TRAMACO SAN MARINO</v>
          </cell>
          <cell r="O847" t="str">
            <v>GUAYAQUIL</v>
          </cell>
          <cell r="P847" t="str">
            <v>GUAYAQUIL</v>
          </cell>
          <cell r="Q847" t="str">
            <v>GUAYAS_GUAYAQUIL_</v>
          </cell>
          <cell r="R847" t="str">
            <v>4827158</v>
          </cell>
          <cell r="W847" t="str">
            <v>0923168843001</v>
          </cell>
          <cell r="X847" t="str">
            <v>0964210183-0979669899</v>
          </cell>
          <cell r="AA847">
            <v>44938</v>
          </cell>
          <cell r="AD847">
            <v>1</v>
          </cell>
          <cell r="AE847">
            <v>1</v>
          </cell>
          <cell r="AH847" t="str">
            <v/>
          </cell>
          <cell r="AI847" t="str">
            <v>DESPACHO</v>
          </cell>
          <cell r="AJ847" t="str">
            <v>DERIVADO PICK UP</v>
          </cell>
          <cell r="AL847" t="str">
            <v>NO</v>
          </cell>
          <cell r="AN847" t="str">
            <v>MOV productovip</v>
          </cell>
          <cell r="AO847" t="str">
            <v>CANAL ONLINE</v>
          </cell>
          <cell r="AP847">
            <v>44938</v>
          </cell>
          <cell r="AR847" t="str">
            <v>MDELIVERY_4827158</v>
          </cell>
          <cell r="AS847">
            <v>329423</v>
          </cell>
          <cell r="AT847" t="str">
            <v>D40</v>
          </cell>
          <cell r="AU847" t="str">
            <v>BTC</v>
          </cell>
          <cell r="AV847">
            <v>1</v>
          </cell>
          <cell r="AW847" t="str">
            <v>PROVINCIAL</v>
          </cell>
          <cell r="AX847" t="str">
            <v>ENTREGADO</v>
          </cell>
          <cell r="AY847" t="str">
            <v>HALFSIM MOVISTAR: 1 und - sn. 8959300520560984216</v>
          </cell>
          <cell r="AZ847" t="str">
            <v>SIMCARD</v>
          </cell>
          <cell r="BA847" t="str">
            <v/>
          </cell>
        </row>
        <row r="848">
          <cell r="A848" t="str">
            <v>4827401</v>
          </cell>
          <cell r="B848" t="str">
            <v>MDELIVERY</v>
          </cell>
          <cell r="C848">
            <v>44938</v>
          </cell>
          <cell r="D848" t="str">
            <v>FLEXNET ECUADOR - MDELIVERY</v>
          </cell>
          <cell r="E848" t="str">
            <v>CALLE 28 DE JUNIO S/N Y GARCIA MORENO ENTRADA LLANO GRANDE</v>
          </cell>
          <cell r="H848" t="str">
            <v>170208</v>
          </cell>
          <cell r="I848" t="str">
            <v>QUITO</v>
          </cell>
          <cell r="J848" t="str">
            <v>PICHINCHA</v>
          </cell>
          <cell r="K848" t="str">
            <v>CENTENO ESTRELLA LUIS FELIPE</v>
          </cell>
          <cell r="L848" t="str">
            <v>LA MAGDALENA AV MARISCAL SUCRE  SN  Y TAISHA</v>
          </cell>
          <cell r="O848" t="str">
            <v>170607</v>
          </cell>
          <cell r="P848" t="str">
            <v>170607</v>
          </cell>
          <cell r="Q848" t="str">
            <v>PICHINCHA_QUITO_LA MAGDALENA</v>
          </cell>
          <cell r="R848" t="str">
            <v>4827401</v>
          </cell>
          <cell r="W848" t="str">
            <v>1712575867</v>
          </cell>
          <cell r="X848" t="str">
            <v>0962922176-0962922176</v>
          </cell>
          <cell r="AA848">
            <v>44938</v>
          </cell>
          <cell r="AD848">
            <v>1</v>
          </cell>
          <cell r="AE848">
            <v>1</v>
          </cell>
          <cell r="AH848" t="str">
            <v>SNTA RITA JUNTO A URGENTITO ENTREGA EN LOCAL ACABADOS DE CONSTRUCCION LLAMAR AL CLIENTE</v>
          </cell>
          <cell r="AI848" t="str">
            <v>DESPACHO</v>
          </cell>
          <cell r="AJ848" t="str">
            <v>Normal</v>
          </cell>
          <cell r="AL848" t="str">
            <v>NO</v>
          </cell>
          <cell r="AN848" t="str">
            <v>MOV onlinevip</v>
          </cell>
          <cell r="AO848" t="str">
            <v>CANAL ONLINE</v>
          </cell>
          <cell r="AP848">
            <v>44938</v>
          </cell>
          <cell r="AR848" t="str">
            <v>MDELIVERY_4827401</v>
          </cell>
          <cell r="AS848">
            <v>329426</v>
          </cell>
          <cell r="AT848" t="str">
            <v>D40</v>
          </cell>
          <cell r="AU848" t="str">
            <v>BTC</v>
          </cell>
          <cell r="AV848">
            <v>1</v>
          </cell>
          <cell r="AW848" t="str">
            <v>LOCAL</v>
          </cell>
          <cell r="AX848" t="str">
            <v>ENTREGADO</v>
          </cell>
          <cell r="AY848" t="str">
            <v>LTE SAMSUNG A03 AZUL: 1 und - sn. 351084959189316</v>
          </cell>
          <cell r="AZ848" t="str">
            <v>TERMINAL</v>
          </cell>
          <cell r="BA848" t="str">
            <v>Validar Biometrico</v>
          </cell>
        </row>
        <row r="849">
          <cell r="A849" t="str">
            <v>4827458</v>
          </cell>
          <cell r="B849" t="str">
            <v>MDELIVERY</v>
          </cell>
          <cell r="C849">
            <v>44938</v>
          </cell>
          <cell r="D849" t="str">
            <v>FLEXNET ECUADOR - MDELIVERY</v>
          </cell>
          <cell r="E849" t="str">
            <v>CALLE 28 DE JUNIO S/N Y GARCIA MORENO ENTRADA LLANO GRANDE</v>
          </cell>
          <cell r="H849" t="str">
            <v>170208</v>
          </cell>
          <cell r="I849" t="str">
            <v>QUITO</v>
          </cell>
          <cell r="J849" t="str">
            <v>PICHINCHA</v>
          </cell>
          <cell r="K849" t="str">
            <v>MIRIAN GABRIELA RON CHILIQUINGA</v>
          </cell>
          <cell r="L849" t="str">
            <v>INAQUITO   AV 6 DE DICIEMBRE SN CALLE JUAN BOUSSINGAULT</v>
          </cell>
          <cell r="O849" t="str">
            <v>170517</v>
          </cell>
          <cell r="P849" t="str">
            <v>170517</v>
          </cell>
          <cell r="Q849" t="str">
            <v>PICHINCHA_QUITO_INAQUITO</v>
          </cell>
          <cell r="R849" t="str">
            <v>4827458</v>
          </cell>
          <cell r="W849" t="str">
            <v>1716028467</v>
          </cell>
          <cell r="X849" t="str">
            <v>0990372443-0900000000</v>
          </cell>
          <cell r="AA849">
            <v>44938</v>
          </cell>
          <cell r="AD849">
            <v>1</v>
          </cell>
          <cell r="AE849">
            <v>1</v>
          </cell>
          <cell r="AH849" t="str">
            <v>SECTOR LA PAZ FRENTE  A LA PARADA DE SAN MARTIN LA ECOVIA ENTREGAR EN PISO 8 OFICINA 807</v>
          </cell>
          <cell r="AI849" t="str">
            <v>DESPACHO</v>
          </cell>
          <cell r="AJ849" t="str">
            <v>Normal</v>
          </cell>
          <cell r="AL849" t="str">
            <v>NO</v>
          </cell>
          <cell r="AN849" t="str">
            <v>MOV productovip</v>
          </cell>
          <cell r="AO849" t="str">
            <v>CANAL ONLINE</v>
          </cell>
          <cell r="AP849">
            <v>44938</v>
          </cell>
          <cell r="AR849" t="str">
            <v>MDELIVERY_4827458</v>
          </cell>
          <cell r="AS849">
            <v>329430</v>
          </cell>
          <cell r="AT849" t="str">
            <v>D40</v>
          </cell>
          <cell r="AU849" t="str">
            <v>BTC</v>
          </cell>
          <cell r="AV849">
            <v>1</v>
          </cell>
          <cell r="AW849" t="str">
            <v>LOCAL</v>
          </cell>
          <cell r="AX849" t="str">
            <v>INCIDENCIA</v>
          </cell>
          <cell r="AY849" t="str">
            <v>HALFSIM MOVISTAR: 1 und - sn. 8959300520560987987</v>
          </cell>
          <cell r="AZ849" t="str">
            <v>SIMCARD</v>
          </cell>
          <cell r="BA849" t="str">
            <v/>
          </cell>
        </row>
        <row r="850">
          <cell r="A850" t="str">
            <v>4827565</v>
          </cell>
          <cell r="B850" t="str">
            <v>MDELIVERY</v>
          </cell>
          <cell r="C850">
            <v>44938</v>
          </cell>
          <cell r="D850" t="str">
            <v>FLEXNET ECUADOR - MDELIVERY</v>
          </cell>
          <cell r="E850" t="str">
            <v>CALLE 28 DE JUNIO S/N Y GARCIA MORENO ENTRADA LLANO GRANDE</v>
          </cell>
          <cell r="H850" t="str">
            <v>170208</v>
          </cell>
          <cell r="I850" t="str">
            <v>QUITO</v>
          </cell>
          <cell r="J850" t="str">
            <v>PICHINCHA</v>
          </cell>
          <cell r="K850" t="str">
            <v>CARLOS ALEJANDRO MEZA SANTANA</v>
          </cell>
          <cell r="L850" t="str">
            <v>SUCRE CALLE CUENCA  12 30  Y BABAHOYO</v>
          </cell>
          <cell r="O850" t="str">
            <v>090302</v>
          </cell>
          <cell r="P850" t="str">
            <v>090302</v>
          </cell>
          <cell r="Q850" t="str">
            <v>GUAYAS_GUAYAQUIL_SUCRE</v>
          </cell>
          <cell r="R850" t="str">
            <v>4827565</v>
          </cell>
          <cell r="W850" t="str">
            <v>0952384253</v>
          </cell>
          <cell r="X850" t="str">
            <v>0990592119-0990592119</v>
          </cell>
          <cell r="AA850">
            <v>44938</v>
          </cell>
          <cell r="AD850">
            <v>1</v>
          </cell>
          <cell r="AE850">
            <v>1</v>
          </cell>
          <cell r="AH850" t="str">
            <v>EN CASA TURQUESA DE 2 PISOS JUNTO DE LA FARMACIA KEILA</v>
          </cell>
          <cell r="AI850" t="str">
            <v>DESPACHO</v>
          </cell>
          <cell r="AJ850" t="str">
            <v>Normal</v>
          </cell>
          <cell r="AL850" t="str">
            <v>NO</v>
          </cell>
          <cell r="AN850" t="str">
            <v>MOV productovip</v>
          </cell>
          <cell r="AO850" t="str">
            <v>CANAL ONLINE</v>
          </cell>
          <cell r="AP850">
            <v>44938</v>
          </cell>
          <cell r="AR850" t="str">
            <v>MDELIVERY_4827565</v>
          </cell>
          <cell r="AS850">
            <v>329774</v>
          </cell>
          <cell r="AT850" t="str">
            <v>D40</v>
          </cell>
          <cell r="AU850" t="str">
            <v>BTC</v>
          </cell>
          <cell r="AV850">
            <v>2</v>
          </cell>
          <cell r="AW850" t="str">
            <v>LOCAL</v>
          </cell>
          <cell r="AX850" t="str">
            <v>ENTREGADO</v>
          </cell>
          <cell r="AY850" t="str">
            <v>LTE XIAOMI REDMI NOTE 11 AZUL: 1 und - sn. 869113065736622 / HALFSIM MOVISTAR: 1 und - sn. 8959300520560982541</v>
          </cell>
          <cell r="AZ850" t="str">
            <v>SIMCARD / TERMINAL</v>
          </cell>
          <cell r="BA850" t="str">
            <v>Validar Biometrico</v>
          </cell>
        </row>
        <row r="851">
          <cell r="A851" t="str">
            <v>4828043</v>
          </cell>
          <cell r="B851" t="str">
            <v>MDELIVERY</v>
          </cell>
          <cell r="C851">
            <v>44938</v>
          </cell>
          <cell r="D851" t="str">
            <v>FLEXNET ECUADOR - MDELIVERY</v>
          </cell>
          <cell r="E851" t="str">
            <v>CALLE 28 DE JUNIO S/N Y GARCIA MORENO ENTRADA LLANO GRANDE</v>
          </cell>
          <cell r="H851" t="str">
            <v>170208</v>
          </cell>
          <cell r="I851" t="str">
            <v>QUITO</v>
          </cell>
          <cell r="J851" t="str">
            <v>PICHINCHA</v>
          </cell>
          <cell r="K851" t="str">
            <v>LOPEZ PEREZ LISSETTE ALEXANDRA</v>
          </cell>
          <cell r="L851" t="str">
            <v>TARQUI AV JUAN TANCA MARENGO  SN  Y GUILLERMO PAREJA ROLANDO</v>
          </cell>
          <cell r="O851" t="str">
            <v>090505</v>
          </cell>
          <cell r="P851" t="str">
            <v>090505</v>
          </cell>
          <cell r="Q851" t="str">
            <v>GUAYAS_GUAYAQUIL_TARQUI</v>
          </cell>
          <cell r="R851" t="str">
            <v>4828043</v>
          </cell>
          <cell r="W851" t="str">
            <v>0929555217</v>
          </cell>
          <cell r="X851" t="str">
            <v>0988806842-0988806842</v>
          </cell>
          <cell r="AA851">
            <v>44938</v>
          </cell>
          <cell r="AD851">
            <v>1</v>
          </cell>
          <cell r="AE851">
            <v>1</v>
          </cell>
          <cell r="AH851" t="str">
            <v>EN MALL DEL SOL PIZZERIA HAT LLAMAR CUANDO ESTEN AHI</v>
          </cell>
          <cell r="AI851" t="str">
            <v>DESPACHO</v>
          </cell>
          <cell r="AJ851" t="str">
            <v>Normal</v>
          </cell>
          <cell r="AL851" t="str">
            <v>NO</v>
          </cell>
          <cell r="AN851" t="str">
            <v>MOV onlinevip</v>
          </cell>
          <cell r="AO851" t="str">
            <v>CANAL ONLINE</v>
          </cell>
          <cell r="AP851">
            <v>44938</v>
          </cell>
          <cell r="AR851" t="str">
            <v>MDELIVERY_4828043</v>
          </cell>
          <cell r="AS851">
            <v>329778</v>
          </cell>
          <cell r="AT851" t="str">
            <v>D40</v>
          </cell>
          <cell r="AU851" t="str">
            <v>BTC</v>
          </cell>
          <cell r="AV851">
            <v>2</v>
          </cell>
          <cell r="AW851" t="str">
            <v>LOCAL</v>
          </cell>
          <cell r="AX851" t="str">
            <v>ENTREGADO</v>
          </cell>
          <cell r="AY851" t="str">
            <v>LTE XIAOMI 11 LITE 5G NE NEGRO: 1 und - sn. 863090064325068 / LTE XIAOMI REDMI NOTE 11 AZUL: 1 und - sn. 869113065739428</v>
          </cell>
          <cell r="AZ851" t="str">
            <v>TERMINAL</v>
          </cell>
          <cell r="BA851" t="str">
            <v>Validar Biometrico</v>
          </cell>
        </row>
        <row r="852">
          <cell r="A852" t="str">
            <v>4828179</v>
          </cell>
          <cell r="B852" t="str">
            <v>MDELIVERY</v>
          </cell>
          <cell r="C852">
            <v>44938</v>
          </cell>
          <cell r="D852" t="str">
            <v>FLEXNET ECUADOR - MDELIVERY</v>
          </cell>
          <cell r="E852" t="str">
            <v>CALLE 28 DE JUNIO S/N Y GARCIA MORENO ENTRADA LLANO GRANDE</v>
          </cell>
          <cell r="H852" t="str">
            <v>170208</v>
          </cell>
          <cell r="I852" t="str">
            <v>QUITO</v>
          </cell>
          <cell r="J852" t="str">
            <v>PICHINCHA</v>
          </cell>
          <cell r="K852" t="str">
            <v>MIGUEL ANGEL CAREY ALVARADO</v>
          </cell>
          <cell r="L852" t="str">
            <v>ELOY ALFARO  CDLA LOS HELECHOS  MZ Z9 SECTOR 12 VILLA 1</v>
          </cell>
          <cell r="O852" t="str">
            <v>092408</v>
          </cell>
          <cell r="P852" t="str">
            <v>092408</v>
          </cell>
          <cell r="Q852" t="str">
            <v>GUAYAS_DURAN_ELOY ALFARO</v>
          </cell>
          <cell r="R852" t="str">
            <v>4828179</v>
          </cell>
          <cell r="W852" t="str">
            <v>0955546627</v>
          </cell>
          <cell r="X852" t="str">
            <v>0998731010-0984988851</v>
          </cell>
          <cell r="AA852">
            <v>44938</v>
          </cell>
          <cell r="AD852">
            <v>1</v>
          </cell>
          <cell r="AE852">
            <v>1</v>
          </cell>
          <cell r="AH852" t="str">
            <v>ATRAS DE COLEGIO CEDUCAR ENTREGA EN CASA AMARILLA 1P</v>
          </cell>
          <cell r="AI852" t="str">
            <v>DESPACHO</v>
          </cell>
          <cell r="AJ852" t="str">
            <v>Normal</v>
          </cell>
          <cell r="AL852" t="str">
            <v>NO</v>
          </cell>
          <cell r="AN852" t="str">
            <v>MOV productovip</v>
          </cell>
          <cell r="AO852" t="str">
            <v>CANAL ONLINE</v>
          </cell>
          <cell r="AP852">
            <v>44938</v>
          </cell>
          <cell r="AR852" t="str">
            <v>MDELIVERY_4828179</v>
          </cell>
          <cell r="AS852">
            <v>329773</v>
          </cell>
          <cell r="AT852" t="str">
            <v>D40</v>
          </cell>
          <cell r="AU852" t="str">
            <v>BTC</v>
          </cell>
          <cell r="AV852">
            <v>1</v>
          </cell>
          <cell r="AW852" t="str">
            <v>PROVINCIAL</v>
          </cell>
          <cell r="AX852" t="str">
            <v>ENTREGADO</v>
          </cell>
          <cell r="AY852" t="str">
            <v>HALFSIM MOVISTAR: 1 und - sn. 8959300520560300132</v>
          </cell>
          <cell r="AZ852" t="str">
            <v>SIMCARD</v>
          </cell>
          <cell r="BA852" t="str">
            <v/>
          </cell>
        </row>
        <row r="853">
          <cell r="A853" t="str">
            <v>4828369</v>
          </cell>
          <cell r="B853" t="str">
            <v>MDELIVERY</v>
          </cell>
          <cell r="C853">
            <v>44938</v>
          </cell>
          <cell r="D853" t="str">
            <v>FLEXNET ECUADOR - MDELIVERY</v>
          </cell>
          <cell r="E853" t="str">
            <v>CALLE 28 DE JUNIO S/N Y GARCIA MORENO ENTRADA LLANO GRANDE</v>
          </cell>
          <cell r="H853" t="str">
            <v>170208</v>
          </cell>
          <cell r="I853" t="str">
            <v>QUITO</v>
          </cell>
          <cell r="J853" t="str">
            <v>PICHINCHA</v>
          </cell>
          <cell r="K853" t="str">
            <v>ALICIA GABRIELA SELLAN PARRALES</v>
          </cell>
          <cell r="L853" t="str">
            <v>OFICINA TRAMACO PORTETE</v>
          </cell>
          <cell r="O853" t="str">
            <v>GUAYAQUIL</v>
          </cell>
          <cell r="P853" t="str">
            <v>GUAYAQUIL</v>
          </cell>
          <cell r="Q853" t="str">
            <v>GUAYAS_GUAYAQUIL_</v>
          </cell>
          <cell r="R853" t="str">
            <v>4828369</v>
          </cell>
          <cell r="W853" t="str">
            <v>0927010355</v>
          </cell>
          <cell r="X853" t="str">
            <v>0969762716-0969762716</v>
          </cell>
          <cell r="AA853">
            <v>44938</v>
          </cell>
          <cell r="AD853">
            <v>1</v>
          </cell>
          <cell r="AE853">
            <v>1</v>
          </cell>
          <cell r="AH853" t="str">
            <v/>
          </cell>
          <cell r="AI853" t="str">
            <v>DESPACHO</v>
          </cell>
          <cell r="AJ853" t="str">
            <v>DERIVADO PICK UP</v>
          </cell>
          <cell r="AL853" t="str">
            <v>NO</v>
          </cell>
          <cell r="AN853" t="str">
            <v>MOV productovip</v>
          </cell>
          <cell r="AO853" t="str">
            <v>CANAL ONLINE</v>
          </cell>
          <cell r="AP853">
            <v>44938</v>
          </cell>
          <cell r="AR853" t="str">
            <v>MDELIVERY_4828369</v>
          </cell>
          <cell r="AS853">
            <v>329785</v>
          </cell>
          <cell r="AT853" t="str">
            <v>D40</v>
          </cell>
          <cell r="AU853" t="str">
            <v>BTC</v>
          </cell>
          <cell r="AV853">
            <v>1</v>
          </cell>
          <cell r="AW853" t="str">
            <v>PROVINCIAL</v>
          </cell>
          <cell r="AX853" t="str">
            <v>INCIDENCIA</v>
          </cell>
          <cell r="AY853" t="str">
            <v>HALFSIM MOVISTAR: 1 und - sn. 8959300520560985841</v>
          </cell>
          <cell r="AZ853" t="str">
            <v>SIMCARD</v>
          </cell>
          <cell r="BA853" t="str">
            <v/>
          </cell>
        </row>
        <row r="854">
          <cell r="A854" t="str">
            <v>4828448</v>
          </cell>
          <cell r="B854" t="str">
            <v>MDELIVERY</v>
          </cell>
          <cell r="C854">
            <v>44938</v>
          </cell>
          <cell r="D854" t="str">
            <v>FLEXNET ECUADOR - MDELIVERY</v>
          </cell>
          <cell r="E854" t="str">
            <v>CALLE 28 DE JUNIO S/N Y GARCIA MORENO ENTRADA LLANO GRANDE</v>
          </cell>
          <cell r="H854" t="str">
            <v>170208</v>
          </cell>
          <cell r="I854" t="str">
            <v>QUITO</v>
          </cell>
          <cell r="J854" t="str">
            <v>PICHINCHA</v>
          </cell>
          <cell r="K854" t="str">
            <v>JANDRY RAMON PINARGOTE PINARGOTE</v>
          </cell>
          <cell r="L854" t="str">
            <v>OFICINA TRAMACO EL CARMEN</v>
          </cell>
          <cell r="O854" t="str">
            <v>EL CARMEN</v>
          </cell>
          <cell r="P854" t="str">
            <v>EL CARMEN</v>
          </cell>
          <cell r="Q854" t="str">
            <v>MANABI_EL CARMEN_</v>
          </cell>
          <cell r="R854" t="str">
            <v>4828448</v>
          </cell>
          <cell r="W854" t="str">
            <v>2300719925</v>
          </cell>
          <cell r="X854" t="str">
            <v>0992790178-0992790178</v>
          </cell>
          <cell r="AA854">
            <v>44938</v>
          </cell>
          <cell r="AD854">
            <v>1</v>
          </cell>
          <cell r="AE854">
            <v>1</v>
          </cell>
          <cell r="AH854" t="str">
            <v/>
          </cell>
          <cell r="AI854" t="str">
            <v>DESPACHO</v>
          </cell>
          <cell r="AJ854" t="str">
            <v>DERIVADO PICK UP</v>
          </cell>
          <cell r="AL854" t="str">
            <v>NO</v>
          </cell>
          <cell r="AN854" t="str">
            <v>MOV onlinevip</v>
          </cell>
          <cell r="AO854" t="str">
            <v>CANAL ONLINE</v>
          </cell>
          <cell r="AP854">
            <v>44938</v>
          </cell>
          <cell r="AR854" t="str">
            <v>MDELIVERY_4828448</v>
          </cell>
          <cell r="AS854">
            <v>329152</v>
          </cell>
          <cell r="AT854" t="str">
            <v>D40</v>
          </cell>
          <cell r="AU854" t="str">
            <v>BTC</v>
          </cell>
          <cell r="AV854">
            <v>1</v>
          </cell>
          <cell r="AW854" t="str">
            <v>PROVINCIAL</v>
          </cell>
          <cell r="AX854" t="str">
            <v>INCIDENCIA</v>
          </cell>
          <cell r="AY854" t="str">
            <v>LTE XIAOMI REDMI NOTE 11 AZUL: 1 und - sn. 861696063080629</v>
          </cell>
          <cell r="AZ854" t="str">
            <v>TERMINAL</v>
          </cell>
          <cell r="BA854" t="str">
            <v>Validar Biometrico</v>
          </cell>
        </row>
        <row r="855">
          <cell r="A855" t="str">
            <v>4828903</v>
          </cell>
          <cell r="B855" t="str">
            <v>MDELIVERY</v>
          </cell>
          <cell r="C855">
            <v>44938</v>
          </cell>
          <cell r="D855" t="str">
            <v>FLEXNET ECUADOR - MDELIVERY</v>
          </cell>
          <cell r="E855" t="str">
            <v>CALLE 28 DE JUNIO S/N Y GARCIA MORENO ENTRADA LLANO GRANDE</v>
          </cell>
          <cell r="H855" t="str">
            <v>170208</v>
          </cell>
          <cell r="I855" t="str">
            <v>QUITO</v>
          </cell>
          <cell r="J855" t="str">
            <v>PICHINCHA</v>
          </cell>
          <cell r="K855" t="str">
            <v>QUIMI TUMBACO CARLOS ALBERTO</v>
          </cell>
          <cell r="L855" t="str">
            <v>PASCUALES VIA A LA COSTA   KM 17 MZ E SL 5 CALLE SAN FERNANDO</v>
          </cell>
          <cell r="O855" t="str">
            <v>090105</v>
          </cell>
          <cell r="P855" t="str">
            <v>090105</v>
          </cell>
          <cell r="Q855" t="str">
            <v>GUAYAS_GUAYAQUIL_PASCUALES</v>
          </cell>
          <cell r="R855" t="str">
            <v>4828903</v>
          </cell>
          <cell r="W855" t="str">
            <v>0912127578</v>
          </cell>
          <cell r="X855" t="str">
            <v>0960408944-0960408944</v>
          </cell>
          <cell r="AA855">
            <v>44938</v>
          </cell>
          <cell r="AD855">
            <v>1</v>
          </cell>
          <cell r="AE855">
            <v>1</v>
          </cell>
          <cell r="AH855" t="str">
            <v>EN CASA DE 2 PISOS CELESTE A LA VUELTA DEL PARQUE  PUERTO HONDO</v>
          </cell>
          <cell r="AI855" t="str">
            <v>DESPACHO</v>
          </cell>
          <cell r="AJ855" t="str">
            <v>Normal</v>
          </cell>
          <cell r="AL855" t="str">
            <v>NO</v>
          </cell>
          <cell r="AN855" t="str">
            <v>MOV productovip</v>
          </cell>
          <cell r="AO855" t="str">
            <v>CANAL ONLINE</v>
          </cell>
          <cell r="AP855">
            <v>44938</v>
          </cell>
          <cell r="AR855" t="str">
            <v>MDELIVERY_4828903</v>
          </cell>
          <cell r="AS855">
            <v>329783</v>
          </cell>
          <cell r="AT855" t="str">
            <v>D40</v>
          </cell>
          <cell r="AU855" t="str">
            <v>BTC</v>
          </cell>
          <cell r="AV855">
            <v>1</v>
          </cell>
          <cell r="AW855" t="str">
            <v>PROVINCIAL</v>
          </cell>
          <cell r="AX855" t="str">
            <v>ENTREGADO</v>
          </cell>
          <cell r="AY855" t="str">
            <v>HALFSIM MOVISTAR: 1 und - sn. 8959300520560984638</v>
          </cell>
          <cell r="AZ855" t="str">
            <v>SIMCARD</v>
          </cell>
          <cell r="BA855" t="str">
            <v/>
          </cell>
        </row>
        <row r="856">
          <cell r="A856" t="str">
            <v>4828914</v>
          </cell>
          <cell r="B856" t="str">
            <v>MDELIVERY</v>
          </cell>
          <cell r="C856">
            <v>44938</v>
          </cell>
          <cell r="D856" t="str">
            <v>FLEXNET ECUADOR - MDELIVERY</v>
          </cell>
          <cell r="E856" t="str">
            <v>CALLE 28 DE JUNIO S/N Y GARCIA MORENO ENTRADA LLANO GRANDE</v>
          </cell>
          <cell r="H856" t="str">
            <v>170208</v>
          </cell>
          <cell r="I856" t="str">
            <v>QUITO</v>
          </cell>
          <cell r="J856" t="str">
            <v>PICHINCHA</v>
          </cell>
          <cell r="K856" t="str">
            <v>MOREIRA RAMIREZ WASHINGTON STALIN</v>
          </cell>
          <cell r="L856" t="str">
            <v>SANGOLQUI AV JUAN SALINAS  KM 1</v>
          </cell>
          <cell r="O856" t="str">
            <v>171104</v>
          </cell>
          <cell r="P856" t="str">
            <v>171104</v>
          </cell>
          <cell r="Q856" t="str">
            <v>PICHINCHA_RUMINAHUI_SANGOLQUI</v>
          </cell>
          <cell r="R856" t="str">
            <v>4828914</v>
          </cell>
          <cell r="W856" t="str">
            <v>0920150562</v>
          </cell>
          <cell r="X856" t="str">
            <v>0969687503-0969687503</v>
          </cell>
          <cell r="AA856">
            <v>44938</v>
          </cell>
          <cell r="AD856">
            <v>1</v>
          </cell>
          <cell r="AE856">
            <v>1</v>
          </cell>
          <cell r="AH856" t="str">
            <v>EN ENKADOR ANUNCIARSE EN GARITA</v>
          </cell>
          <cell r="AI856" t="str">
            <v>DESPACHO</v>
          </cell>
          <cell r="AJ856" t="str">
            <v>Normal</v>
          </cell>
          <cell r="AL856" t="str">
            <v>NO</v>
          </cell>
          <cell r="AN856" t="str">
            <v>MOV onlinevip</v>
          </cell>
          <cell r="AO856" t="str">
            <v>CANAL ONLINE</v>
          </cell>
          <cell r="AP856">
            <v>44938</v>
          </cell>
          <cell r="AR856" t="str">
            <v>MDELIVERY_4828914</v>
          </cell>
          <cell r="AS856">
            <v>329756</v>
          </cell>
          <cell r="AT856" t="str">
            <v>D40</v>
          </cell>
          <cell r="AU856" t="str">
            <v>BTC</v>
          </cell>
          <cell r="AV856">
            <v>1</v>
          </cell>
          <cell r="AW856" t="str">
            <v>LOCAL</v>
          </cell>
          <cell r="AX856" t="str">
            <v>HABILITADO RUTEO</v>
          </cell>
          <cell r="AY856" t="str">
            <v>LTE XIAOMI REDMI NOTE 11 AZUL: 1 und - sn. 869113065894900</v>
          </cell>
          <cell r="AZ856" t="str">
            <v>TERMINAL</v>
          </cell>
          <cell r="BA856" t="str">
            <v>Validar Biometrico</v>
          </cell>
        </row>
        <row r="857">
          <cell r="A857" t="str">
            <v>4829162</v>
          </cell>
          <cell r="B857" t="str">
            <v>MDELIVERY</v>
          </cell>
          <cell r="C857">
            <v>44938</v>
          </cell>
          <cell r="D857" t="str">
            <v>FLEXNET ECUADOR - MDELIVERY</v>
          </cell>
          <cell r="E857" t="str">
            <v>CALLE 28 DE JUNIO S/N Y GARCIA MORENO ENTRADA LLANO GRANDE</v>
          </cell>
          <cell r="H857" t="str">
            <v>170208</v>
          </cell>
          <cell r="I857" t="str">
            <v>QUITO</v>
          </cell>
          <cell r="J857" t="str">
            <v>PICHINCHA</v>
          </cell>
          <cell r="K857" t="str">
            <v>COX CORTEZ JEANDRIK JOSUE</v>
          </cell>
          <cell r="L857" t="str">
            <v>ESMERALDAS CALLE SALINAS  SN  Y 8VA</v>
          </cell>
          <cell r="O857" t="str">
            <v>080112</v>
          </cell>
          <cell r="P857" t="str">
            <v>080112</v>
          </cell>
          <cell r="Q857" t="str">
            <v>ESMERALDAS_ESMERALDAS_ESMERALDAS</v>
          </cell>
          <cell r="R857" t="str">
            <v>4829162</v>
          </cell>
          <cell r="W857" t="str">
            <v>0804129526</v>
          </cell>
          <cell r="X857" t="str">
            <v>0997884462-0900000000</v>
          </cell>
          <cell r="AA857">
            <v>44938</v>
          </cell>
          <cell r="AD857">
            <v>1</v>
          </cell>
          <cell r="AE857">
            <v>1</v>
          </cell>
          <cell r="AH857" t="str">
            <v>EN CASA GRANDE DE 3 PISOS CELESTE CON BLANCO ADORNADO CON ENREDADES  A UNA CDRA UNA PELUQUERIA</v>
          </cell>
          <cell r="AI857" t="str">
            <v>DESPACHO</v>
          </cell>
          <cell r="AJ857" t="str">
            <v>Normal</v>
          </cell>
          <cell r="AL857" t="str">
            <v>NO</v>
          </cell>
          <cell r="AN857" t="str">
            <v>MOV onlinevip</v>
          </cell>
          <cell r="AO857" t="str">
            <v>CANAL ONLINE</v>
          </cell>
          <cell r="AP857">
            <v>44938</v>
          </cell>
          <cell r="AR857" t="str">
            <v>MDELIVERY_4829162</v>
          </cell>
          <cell r="AS857">
            <v>329420</v>
          </cell>
          <cell r="AT857" t="str">
            <v>D40</v>
          </cell>
          <cell r="AU857" t="str">
            <v>BTC</v>
          </cell>
          <cell r="AV857">
            <v>1</v>
          </cell>
          <cell r="AW857" t="str">
            <v>PROVINCIAL</v>
          </cell>
          <cell r="AX857" t="str">
            <v>ENTREGADO</v>
          </cell>
          <cell r="AY857" t="str">
            <v>LTE SAMSUNG A53 5G NEGRO: 1 und - sn. 353842197630104</v>
          </cell>
          <cell r="AZ857" t="str">
            <v>TERMINAL</v>
          </cell>
          <cell r="BA857" t="str">
            <v>Validar Biometrico</v>
          </cell>
        </row>
        <row r="858">
          <cell r="A858" t="str">
            <v>4829182</v>
          </cell>
          <cell r="B858" t="str">
            <v>MDELIVERY</v>
          </cell>
          <cell r="C858">
            <v>44938</v>
          </cell>
          <cell r="D858" t="str">
            <v>FLEXNET ECUADOR - MDELIVERY</v>
          </cell>
          <cell r="E858" t="str">
            <v>CALLE 28 DE JUNIO S/N Y GARCIA MORENO ENTRADA LLANO GRANDE</v>
          </cell>
          <cell r="H858" t="str">
            <v>170208</v>
          </cell>
          <cell r="I858" t="str">
            <v>QUITO</v>
          </cell>
          <cell r="J858" t="str">
            <v>PICHINCHA</v>
          </cell>
          <cell r="K858" t="str">
            <v>EDGAR WILSON CALI COELLO</v>
          </cell>
          <cell r="L858" t="str">
            <v>JAMBELI  AV ARIZAGA  SN  AV SIMON BOLIVAR PALACIOS</v>
          </cell>
          <cell r="O858" t="str">
            <v>070201</v>
          </cell>
          <cell r="P858" t="str">
            <v>070201</v>
          </cell>
          <cell r="Q858" t="str">
            <v>EL ORO_MACHALA_JAMBELI</v>
          </cell>
          <cell r="R858" t="str">
            <v>4829182</v>
          </cell>
          <cell r="W858" t="str">
            <v>1713896411_E2243I3242</v>
          </cell>
          <cell r="X858" t="str">
            <v>0990423345-</v>
          </cell>
          <cell r="AA858">
            <v>44938</v>
          </cell>
          <cell r="AD858">
            <v>1</v>
          </cell>
          <cell r="AE858">
            <v>1</v>
          </cell>
          <cell r="AH858" t="str">
            <v>ENTREGA DENTRO DEL CUARTEL MILITAR HEROES DE CHACRAS ANUNCIARSE EN PREVENCION</v>
          </cell>
          <cell r="AI858" t="str">
            <v>DESPACHO</v>
          </cell>
          <cell r="AJ858" t="str">
            <v>Normal</v>
          </cell>
          <cell r="AL858" t="str">
            <v>NO</v>
          </cell>
          <cell r="AN858" t="str">
            <v>MOV tecnocom</v>
          </cell>
          <cell r="AO858" t="str">
            <v>CANAL ONLINE</v>
          </cell>
          <cell r="AP858">
            <v>44938</v>
          </cell>
          <cell r="AR858" t="str">
            <v>MDELIVERY_4829182</v>
          </cell>
          <cell r="AS858">
            <v>329432</v>
          </cell>
          <cell r="AT858" t="str">
            <v>D40</v>
          </cell>
          <cell r="AU858" t="str">
            <v>BTC</v>
          </cell>
          <cell r="AV858">
            <v>1</v>
          </cell>
          <cell r="AW858" t="str">
            <v>PROVINCIAL</v>
          </cell>
          <cell r="AX858" t="str">
            <v>ENTREGADO</v>
          </cell>
          <cell r="AY858" t="str">
            <v>LTE XIAOMI REDMI NOTE 11 AZUL: 1 und - sn. 861696063074986</v>
          </cell>
          <cell r="AZ858" t="str">
            <v>TERMINAL</v>
          </cell>
          <cell r="BA858" t="str">
            <v>Validar Biometrico, Validar Tarjeta Credito M,</v>
          </cell>
        </row>
        <row r="859">
          <cell r="A859" t="str">
            <v>4829211</v>
          </cell>
          <cell r="B859" t="str">
            <v>MDELIVERY</v>
          </cell>
          <cell r="C859">
            <v>44938</v>
          </cell>
          <cell r="D859" t="str">
            <v>FLEXNET ECUADOR - MDELIVERY</v>
          </cell>
          <cell r="E859" t="str">
            <v>CALLE 28 DE JUNIO S/N Y GARCIA MORENO ENTRADA LLANO GRANDE</v>
          </cell>
          <cell r="H859" t="str">
            <v>170208</v>
          </cell>
          <cell r="I859" t="str">
            <v>QUITO</v>
          </cell>
          <cell r="J859" t="str">
            <v>PICHINCHA</v>
          </cell>
          <cell r="K859" t="str">
            <v>ANGEL MEDARDO RIASCOS SUAREZ</v>
          </cell>
          <cell r="L859" t="str">
            <v>TORORACOCHA CALLE HURTADO MENDOZA  SN  ANTISANA</v>
          </cell>
          <cell r="O859" t="str">
            <v>010103</v>
          </cell>
          <cell r="P859" t="str">
            <v>010103</v>
          </cell>
          <cell r="Q859" t="str">
            <v>AZUAY_CUENCA_TORORACOCHA</v>
          </cell>
          <cell r="R859" t="str">
            <v>4829211</v>
          </cell>
          <cell r="W859" t="str">
            <v>0803883693</v>
          </cell>
          <cell r="X859" t="str">
            <v>0990466405-0990466405</v>
          </cell>
          <cell r="AA859">
            <v>44938</v>
          </cell>
          <cell r="AD859">
            <v>1</v>
          </cell>
          <cell r="AE859">
            <v>1</v>
          </cell>
          <cell r="AH859" t="str">
            <v>EN COMEDOR BROSTER DE GOKY JUNTO AL JARDIN AZUAY</v>
          </cell>
          <cell r="AI859" t="str">
            <v>DESPACHO</v>
          </cell>
          <cell r="AJ859" t="str">
            <v>Normal</v>
          </cell>
          <cell r="AL859" t="str">
            <v>NO</v>
          </cell>
          <cell r="AN859" t="str">
            <v>MOV productovip</v>
          </cell>
          <cell r="AO859" t="str">
            <v>CANAL ONLINE</v>
          </cell>
          <cell r="AP859">
            <v>44938</v>
          </cell>
          <cell r="AR859" t="str">
            <v>MDELIVERY_4829211</v>
          </cell>
          <cell r="AS859">
            <v>329425</v>
          </cell>
          <cell r="AT859" t="str">
            <v>D40</v>
          </cell>
          <cell r="AU859" t="str">
            <v>BTC</v>
          </cell>
          <cell r="AV859">
            <v>2</v>
          </cell>
          <cell r="AW859" t="str">
            <v>PROVINCIAL</v>
          </cell>
          <cell r="AX859" t="str">
            <v>ENTREGADO</v>
          </cell>
          <cell r="AY859" t="str">
            <v>LTE SAMSUNG A13 NEGRO: 1 und - sn. 350068480714446 / HALFSIM MOVISTAR: 1 und - sn. 8959300120518924024</v>
          </cell>
          <cell r="AZ859" t="str">
            <v>SIMCARD / TERMINAL</v>
          </cell>
          <cell r="BA859" t="str">
            <v>Validar Biometrico</v>
          </cell>
        </row>
        <row r="860">
          <cell r="A860" t="str">
            <v>4829218</v>
          </cell>
          <cell r="B860" t="str">
            <v>MDELIVERY</v>
          </cell>
          <cell r="C860">
            <v>44938</v>
          </cell>
          <cell r="D860" t="str">
            <v>FLEXNET ECUADOR - MDELIVERY</v>
          </cell>
          <cell r="E860" t="str">
            <v>CALLE 28 DE JUNIO S/N Y GARCIA MORENO ENTRADA LLANO GRANDE</v>
          </cell>
          <cell r="H860" t="str">
            <v>170208</v>
          </cell>
          <cell r="I860" t="str">
            <v>QUITO</v>
          </cell>
          <cell r="J860" t="str">
            <v>PICHINCHA</v>
          </cell>
          <cell r="K860" t="str">
            <v>LUISA HELENA RIVAS BELLO</v>
          </cell>
          <cell r="L860" t="str">
            <v>INAQUITO CALLE SUECIA  N9 30  Y AV REPUBLICA DEL SALVADOR</v>
          </cell>
          <cell r="O860" t="str">
            <v>170505</v>
          </cell>
          <cell r="P860" t="str">
            <v>170505</v>
          </cell>
          <cell r="Q860" t="str">
            <v>PICHINCHA_QUITO_INAQUITO</v>
          </cell>
          <cell r="R860" t="str">
            <v>4829218</v>
          </cell>
          <cell r="W860" t="str">
            <v>1758774879_E3333l2222</v>
          </cell>
          <cell r="X860" t="str">
            <v>0998281758-</v>
          </cell>
          <cell r="AA860">
            <v>44938</v>
          </cell>
          <cell r="AD860">
            <v>1</v>
          </cell>
          <cell r="AE860">
            <v>1</v>
          </cell>
          <cell r="AH860" t="str">
            <v>EN EDIFICIO HE PARK PISO 14 DPTO 1407 REGISTRASE CON EL GUARIDA PASANDO DEL HOTEL FINLANDIA  LOS LUNES PASADO 10AM</v>
          </cell>
          <cell r="AI860" t="str">
            <v>DESPACHO</v>
          </cell>
          <cell r="AJ860" t="str">
            <v>Normal</v>
          </cell>
          <cell r="AL860" t="str">
            <v>NO</v>
          </cell>
          <cell r="AN860" t="str">
            <v>MOV tecnocom</v>
          </cell>
          <cell r="AO860" t="str">
            <v>CANAL ONLINE</v>
          </cell>
          <cell r="AP860">
            <v>44938</v>
          </cell>
          <cell r="AR860" t="str">
            <v>MDELIVERY_4829218</v>
          </cell>
          <cell r="AS860">
            <v>329429</v>
          </cell>
          <cell r="AT860" t="str">
            <v>D40</v>
          </cell>
          <cell r="AU860" t="str">
            <v>BTC</v>
          </cell>
          <cell r="AV860">
            <v>1</v>
          </cell>
          <cell r="AW860" t="str">
            <v>LOCAL</v>
          </cell>
          <cell r="AX860" t="str">
            <v>ENTREGADO</v>
          </cell>
          <cell r="AY860" t="str">
            <v>AIR APPLE AIRPODS 3ER GEN: 1 und - sn. 139999372442522</v>
          </cell>
          <cell r="AZ860" t="str">
            <v>ACCESORIO</v>
          </cell>
          <cell r="BA860" t="str">
            <v>Validar Biometrico, Validar Tarjeta Credito M,</v>
          </cell>
        </row>
        <row r="861">
          <cell r="A861" t="str">
            <v>4829259</v>
          </cell>
          <cell r="B861" t="str">
            <v>MDELIVERY</v>
          </cell>
          <cell r="C861">
            <v>44938</v>
          </cell>
          <cell r="D861" t="str">
            <v>FLEXNET ECUADOR - MDELIVERY</v>
          </cell>
          <cell r="E861" t="str">
            <v>CALLE 28 DE JUNIO S/N Y GARCIA MORENO ENTRADA LLANO GRANDE</v>
          </cell>
          <cell r="H861" t="str">
            <v>170208</v>
          </cell>
          <cell r="I861" t="str">
            <v>QUITO</v>
          </cell>
          <cell r="J861" t="str">
            <v>PICHINCHA</v>
          </cell>
          <cell r="K861" t="str">
            <v>PILAY VILLAMAR MARIA JOSE</v>
          </cell>
          <cell r="L861" t="str">
            <v>OFICINA TRAMACO CENTRO DE DISTRIBUCION VIA A DAULE</v>
          </cell>
          <cell r="O861" t="str">
            <v>GUAYAQUIL</v>
          </cell>
          <cell r="P861" t="str">
            <v>GUAYAQUIL</v>
          </cell>
          <cell r="Q861" t="str">
            <v>GUAYAS_GUAYAQUIL_</v>
          </cell>
          <cell r="R861" t="str">
            <v>4829259</v>
          </cell>
          <cell r="W861" t="str">
            <v>1316418316</v>
          </cell>
          <cell r="X861" t="str">
            <v>0958721040-0900000000</v>
          </cell>
          <cell r="AA861">
            <v>44938</v>
          </cell>
          <cell r="AD861">
            <v>1</v>
          </cell>
          <cell r="AE861">
            <v>1</v>
          </cell>
          <cell r="AH861" t="str">
            <v>S1 ENVIADO MS</v>
          </cell>
          <cell r="AI861" t="str">
            <v>DESPACHO</v>
          </cell>
          <cell r="AJ861" t="str">
            <v>DERIVADO PICK UP</v>
          </cell>
          <cell r="AL861" t="str">
            <v>NO</v>
          </cell>
          <cell r="AN861" t="str">
            <v>MOV onlinevip</v>
          </cell>
          <cell r="AO861" t="str">
            <v>CANAL ONLINE</v>
          </cell>
          <cell r="AP861">
            <v>44938</v>
          </cell>
          <cell r="AR861" t="str">
            <v>MDELIVERY_4829259</v>
          </cell>
          <cell r="AS861">
            <v>329787</v>
          </cell>
          <cell r="AT861" t="str">
            <v>D40</v>
          </cell>
          <cell r="AU861" t="str">
            <v>BTC</v>
          </cell>
          <cell r="AV861">
            <v>1</v>
          </cell>
          <cell r="AW861" t="str">
            <v>PROVINCIAL</v>
          </cell>
          <cell r="AX861" t="str">
            <v>INCIDENCIA</v>
          </cell>
          <cell r="AY861" t="str">
            <v>LTE SAMSUNG A33 5G NEGRO: 1 und - sn. 352429892583415</v>
          </cell>
          <cell r="AZ861" t="str">
            <v>TERMINAL</v>
          </cell>
          <cell r="BA861" t="str">
            <v>Validar Biometrico</v>
          </cell>
        </row>
        <row r="862">
          <cell r="A862" t="str">
            <v>4829346</v>
          </cell>
          <cell r="B862" t="str">
            <v>MDELIVERY</v>
          </cell>
          <cell r="C862">
            <v>44938</v>
          </cell>
          <cell r="D862" t="str">
            <v>FLEXNET ECUADOR - MDELIVERY</v>
          </cell>
          <cell r="E862" t="str">
            <v>CALLE 28 DE JUNIO S/N Y GARCIA MORENO ENTRADA LLANO GRANDE</v>
          </cell>
          <cell r="H862" t="str">
            <v>170208</v>
          </cell>
          <cell r="I862" t="str">
            <v>QUITO</v>
          </cell>
          <cell r="J862" t="str">
            <v>PICHINCHA</v>
          </cell>
          <cell r="K862" t="str">
            <v>JOSE ENRIQUE VASCONCELLOS PAREDES</v>
          </cell>
          <cell r="L862" t="str">
            <v>PASCUALES URB LA PERLA  ETAPA 6 MZ 6019 VILLA 19</v>
          </cell>
          <cell r="O862" t="str">
            <v>090703</v>
          </cell>
          <cell r="P862" t="str">
            <v>090703</v>
          </cell>
          <cell r="Q862" t="str">
            <v>GUAYAS_GUAYAQUIL_PASCUALES</v>
          </cell>
          <cell r="R862" t="str">
            <v>4829346</v>
          </cell>
          <cell r="W862" t="str">
            <v>0924851587</v>
          </cell>
          <cell r="X862" t="str">
            <v>0989439920-0989439920</v>
          </cell>
          <cell r="AA862">
            <v>44938</v>
          </cell>
          <cell r="AD862">
            <v>1</v>
          </cell>
          <cell r="AE862">
            <v>1</v>
          </cell>
          <cell r="AH862" t="str">
            <v>ANUNCIARSE EN GARITA O LLAMAR AL CLIENTE</v>
          </cell>
          <cell r="AI862" t="str">
            <v>DESPACHO</v>
          </cell>
          <cell r="AJ862" t="str">
            <v>Normal</v>
          </cell>
          <cell r="AL862" t="str">
            <v>NO</v>
          </cell>
          <cell r="AN862" t="str">
            <v>MOV productovip</v>
          </cell>
          <cell r="AO862" t="str">
            <v>CANAL ONLINE</v>
          </cell>
          <cell r="AP862">
            <v>44938</v>
          </cell>
          <cell r="AR862" t="str">
            <v>MDELIVERY_4829346</v>
          </cell>
          <cell r="AS862">
            <v>329435</v>
          </cell>
          <cell r="AT862" t="str">
            <v>D40</v>
          </cell>
          <cell r="AU862" t="str">
            <v>BTC</v>
          </cell>
          <cell r="AV862">
            <v>1</v>
          </cell>
          <cell r="AW862" t="str">
            <v>LOCAL</v>
          </cell>
          <cell r="AX862" t="str">
            <v>DEVOLUCION_EN_PROCESO</v>
          </cell>
          <cell r="AY862" t="str">
            <v>HALFSIM MOVISTAR: 1 und - sn. 8959300520560986690</v>
          </cell>
          <cell r="AZ862" t="str">
            <v>SIMCARD</v>
          </cell>
          <cell r="BA862" t="str">
            <v/>
          </cell>
        </row>
        <row r="863">
          <cell r="A863" t="str">
            <v>4829390</v>
          </cell>
          <cell r="B863" t="str">
            <v>MDELIVERY</v>
          </cell>
          <cell r="C863">
            <v>44938</v>
          </cell>
          <cell r="D863" t="str">
            <v>FLEXNET ECUADOR - MDELIVERY</v>
          </cell>
          <cell r="E863" t="str">
            <v>CALLE 28 DE JUNIO S/N Y GARCIA MORENO ENTRADA LLANO GRANDE</v>
          </cell>
          <cell r="H863" t="str">
            <v>170208</v>
          </cell>
          <cell r="I863" t="str">
            <v>QUITO</v>
          </cell>
          <cell r="J863" t="str">
            <v>PICHINCHA</v>
          </cell>
          <cell r="K863" t="str">
            <v>DELGADO CEDILLO DANIEL AMABLE</v>
          </cell>
          <cell r="L863" t="str">
            <v>LA PROVIDENCIA AV 10 DE AGOSTO  SN  Y BOCAYA</v>
          </cell>
          <cell r="O863" t="str">
            <v>070206</v>
          </cell>
          <cell r="P863" t="str">
            <v>070206</v>
          </cell>
          <cell r="Q863" t="str">
            <v>EL ORO_MACHALA_LA PROVIDENCIA</v>
          </cell>
          <cell r="R863" t="str">
            <v>4829390</v>
          </cell>
          <cell r="W863" t="str">
            <v>1105387458</v>
          </cell>
          <cell r="X863" t="str">
            <v>0963812355-0000000000</v>
          </cell>
          <cell r="AA863">
            <v>44938</v>
          </cell>
          <cell r="AD863">
            <v>1</v>
          </cell>
          <cell r="AE863">
            <v>1</v>
          </cell>
          <cell r="AH863" t="str">
            <v>FRENTE A LA IGLESIA LA PROVIDENCIA EN NEGOCIO DE ARREGLO DE CHAPAS ALARMAS Y VIDRIOS ELECTRICOS</v>
          </cell>
          <cell r="AI863" t="str">
            <v>DESPACHO</v>
          </cell>
          <cell r="AJ863" t="str">
            <v>Normal</v>
          </cell>
          <cell r="AL863" t="str">
            <v>NO</v>
          </cell>
          <cell r="AN863" t="str">
            <v>MOV productovip</v>
          </cell>
          <cell r="AO863" t="str">
            <v>CANAL ONLINE</v>
          </cell>
          <cell r="AP863">
            <v>44938</v>
          </cell>
          <cell r="AR863" t="str">
            <v>MDELIVERY_4829390</v>
          </cell>
          <cell r="AS863">
            <v>329747</v>
          </cell>
          <cell r="AT863" t="str">
            <v>D40</v>
          </cell>
          <cell r="AU863" t="str">
            <v>BTC</v>
          </cell>
          <cell r="AV863">
            <v>1</v>
          </cell>
          <cell r="AW863" t="str">
            <v>PROVINCIAL</v>
          </cell>
          <cell r="AX863" t="str">
            <v>ENTREGADO</v>
          </cell>
          <cell r="AY863" t="str">
            <v>HALFSIM MOVISTAR: 1 und - sn. 8959300520559474153</v>
          </cell>
          <cell r="AZ863" t="str">
            <v>SIMCARD</v>
          </cell>
          <cell r="BA863" t="str">
            <v/>
          </cell>
        </row>
        <row r="864">
          <cell r="A864" t="str">
            <v>4829404</v>
          </cell>
          <cell r="B864" t="str">
            <v>MDELIVERY</v>
          </cell>
          <cell r="C864">
            <v>44938</v>
          </cell>
          <cell r="D864" t="str">
            <v>FLEXNET ECUADOR - MDELIVERY</v>
          </cell>
          <cell r="E864" t="str">
            <v>CALLE 28 DE JUNIO S/N Y GARCIA MORENO ENTRADA LLANO GRANDE</v>
          </cell>
          <cell r="H864" t="str">
            <v>170208</v>
          </cell>
          <cell r="I864" t="str">
            <v>QUITO</v>
          </cell>
          <cell r="J864" t="str">
            <v>PICHINCHA</v>
          </cell>
          <cell r="K864" t="str">
            <v>CUERO HURTADO BACILIO MARCO</v>
          </cell>
          <cell r="L864" t="str">
            <v>LA AURORA AV LEON FEBRES CORDERO URBANIZACION LA RIOJA ETAPA ASTURIAS  MZ 4 VILLA 12</v>
          </cell>
          <cell r="O864" t="str">
            <v>091910</v>
          </cell>
          <cell r="P864" t="str">
            <v>091910</v>
          </cell>
          <cell r="Q864" t="str">
            <v>GUAYAS_DAULE_LA AURORA</v>
          </cell>
          <cell r="R864" t="str">
            <v>4829404</v>
          </cell>
          <cell r="W864" t="str">
            <v>1711363414</v>
          </cell>
          <cell r="X864" t="str">
            <v>0999532248-0999532248</v>
          </cell>
          <cell r="AA864">
            <v>44938</v>
          </cell>
          <cell r="AD864">
            <v>1</v>
          </cell>
          <cell r="AE864">
            <v>1</v>
          </cell>
          <cell r="AH864" t="str">
            <v>REGISTRARSE EN GARITA</v>
          </cell>
          <cell r="AI864" t="str">
            <v>DESPACHO</v>
          </cell>
          <cell r="AJ864" t="str">
            <v>Normal</v>
          </cell>
          <cell r="AL864" t="str">
            <v>NO</v>
          </cell>
          <cell r="AN864" t="str">
            <v>MOV productovip</v>
          </cell>
          <cell r="AO864" t="str">
            <v>CANAL ONLINE</v>
          </cell>
          <cell r="AP864">
            <v>44938</v>
          </cell>
          <cell r="AR864" t="str">
            <v>MDELIVERY_4829404</v>
          </cell>
          <cell r="AS864">
            <v>329780</v>
          </cell>
          <cell r="AT864" t="str">
            <v>D40</v>
          </cell>
          <cell r="AU864" t="str">
            <v>BTC</v>
          </cell>
          <cell r="AV864">
            <v>1</v>
          </cell>
          <cell r="AW864" t="str">
            <v>PROVINCIAL</v>
          </cell>
          <cell r="AX864" t="str">
            <v>ENTREGADO</v>
          </cell>
          <cell r="AY864" t="str">
            <v>HALFSIM MOVISTAR: 1 und - sn. 8959300520560981006</v>
          </cell>
          <cell r="AZ864" t="str">
            <v>SIMCARD</v>
          </cell>
          <cell r="BA864" t="str">
            <v/>
          </cell>
        </row>
        <row r="865">
          <cell r="A865" t="str">
            <v>4829412</v>
          </cell>
          <cell r="B865" t="str">
            <v>MDELIVERY</v>
          </cell>
          <cell r="C865">
            <v>44938</v>
          </cell>
          <cell r="D865" t="str">
            <v>FLEXNET ECUADOR - MDELIVERY</v>
          </cell>
          <cell r="E865" t="str">
            <v>CALLE 28 DE JUNIO S/N Y GARCIA MORENO ENTRADA LLANO GRANDE</v>
          </cell>
          <cell r="H865" t="str">
            <v>170208</v>
          </cell>
          <cell r="I865" t="str">
            <v>QUITO</v>
          </cell>
          <cell r="J865" t="str">
            <v>PICHINCHA</v>
          </cell>
          <cell r="K865" t="str">
            <v>David Fernando Bassantes Mena</v>
          </cell>
          <cell r="L865" t="str">
            <v>OFICINA TRAMACO RIOBAMBA CENTRO</v>
          </cell>
          <cell r="O865" t="str">
            <v>RIOBAMBA</v>
          </cell>
          <cell r="P865" t="str">
            <v>RIOBAMBA</v>
          </cell>
          <cell r="Q865" t="str">
            <v>CHIMBORAZO_RIOBAMBA_</v>
          </cell>
          <cell r="R865" t="str">
            <v>4829412</v>
          </cell>
          <cell r="W865" t="str">
            <v>1805037296_V2243I3222</v>
          </cell>
          <cell r="X865" t="str">
            <v>0998011027-</v>
          </cell>
          <cell r="AA865">
            <v>44938</v>
          </cell>
          <cell r="AD865">
            <v>1</v>
          </cell>
          <cell r="AE865">
            <v>1</v>
          </cell>
          <cell r="AH865" t="str">
            <v/>
          </cell>
          <cell r="AI865" t="str">
            <v>DESPACHO</v>
          </cell>
          <cell r="AJ865" t="str">
            <v>DERIVADO PICK UP</v>
          </cell>
          <cell r="AL865" t="str">
            <v>NO</v>
          </cell>
          <cell r="AN865" t="str">
            <v>MOV tecnocom</v>
          </cell>
          <cell r="AO865" t="str">
            <v>CANAL ONLINE</v>
          </cell>
          <cell r="AP865">
            <v>44938</v>
          </cell>
          <cell r="AR865" t="str">
            <v>MDELIVERY_4829412</v>
          </cell>
          <cell r="AS865">
            <v>329749</v>
          </cell>
          <cell r="AT865" t="str">
            <v>D40</v>
          </cell>
          <cell r="AU865" t="str">
            <v>BTC</v>
          </cell>
          <cell r="AV865">
            <v>1</v>
          </cell>
          <cell r="AW865" t="str">
            <v>PROVINCIAL</v>
          </cell>
          <cell r="AX865" t="str">
            <v>ENTREGADO</v>
          </cell>
          <cell r="AY865" t="str">
            <v>AIR APPLE AIRPODS 3ER GEN: 1 und - sn. 139999372441961</v>
          </cell>
          <cell r="AZ865" t="str">
            <v>ACCESORIO</v>
          </cell>
          <cell r="BA865" t="str">
            <v>Validar Biometrico, Validar Tarjeta Credito M,</v>
          </cell>
        </row>
        <row r="866">
          <cell r="A866" t="str">
            <v>4829513</v>
          </cell>
          <cell r="B866" t="str">
            <v>MDELIVERY</v>
          </cell>
          <cell r="C866">
            <v>44938</v>
          </cell>
          <cell r="D866" t="str">
            <v>FLEXNET ECUADOR - MDELIVERY</v>
          </cell>
          <cell r="E866" t="str">
            <v>CALLE 28 DE JUNIO S/N Y GARCIA MORENO ENTRADA LLANO GRANDE</v>
          </cell>
          <cell r="H866" t="str">
            <v>170208</v>
          </cell>
          <cell r="I866" t="str">
            <v>QUITO</v>
          </cell>
          <cell r="J866" t="str">
            <v>PICHINCHA</v>
          </cell>
          <cell r="K866" t="str">
            <v>SAMUEL DAVID ORTEGA ZAMBRANO</v>
          </cell>
          <cell r="L866" t="str">
            <v>OFICINA TRAMACO SAN MARINO</v>
          </cell>
          <cell r="O866" t="str">
            <v>GUAYAQUIL</v>
          </cell>
          <cell r="P866" t="str">
            <v>GUAYAQUIL</v>
          </cell>
          <cell r="Q866" t="str">
            <v>GUAYAS_GUAYAQUIL_XIMENA</v>
          </cell>
          <cell r="R866" t="str">
            <v>4829513</v>
          </cell>
          <cell r="W866" t="str">
            <v>0928484971_v4343v4242</v>
          </cell>
          <cell r="X866" t="str">
            <v>0993927936-</v>
          </cell>
          <cell r="AA866">
            <v>44938</v>
          </cell>
          <cell r="AD866">
            <v>1</v>
          </cell>
          <cell r="AE866">
            <v>1</v>
          </cell>
          <cell r="AH866" t="str">
            <v/>
          </cell>
          <cell r="AI866" t="str">
            <v>DESPACHO</v>
          </cell>
          <cell r="AJ866" t="str">
            <v>DERIVADO PICK UP</v>
          </cell>
          <cell r="AL866" t="str">
            <v>NO</v>
          </cell>
          <cell r="AN866" t="str">
            <v>MOV_tecnocom_credito_directo</v>
          </cell>
          <cell r="AO866" t="str">
            <v>CANAL ONLINE</v>
          </cell>
          <cell r="AP866">
            <v>44938</v>
          </cell>
          <cell r="AR866" t="str">
            <v>MDELIVERY_4829513</v>
          </cell>
          <cell r="AS866">
            <v>329164</v>
          </cell>
          <cell r="AT866" t="str">
            <v>D40</v>
          </cell>
          <cell r="AU866" t="str">
            <v>BTC</v>
          </cell>
          <cell r="AV866">
            <v>1</v>
          </cell>
          <cell r="AW866" t="str">
            <v>PROVINCIAL</v>
          </cell>
          <cell r="AX866" t="str">
            <v>ENTREGADO</v>
          </cell>
          <cell r="AY866" t="str">
            <v>LTE XIAOMI REDMI NOTE 11 AZUL: 1 und - sn. 869113065706765</v>
          </cell>
          <cell r="AZ866" t="str">
            <v>TERMINAL</v>
          </cell>
          <cell r="BA866" t="str">
            <v>Validar Biometrico</v>
          </cell>
        </row>
        <row r="867">
          <cell r="A867" t="str">
            <v>4829651</v>
          </cell>
          <cell r="B867" t="str">
            <v>MDELIVERY</v>
          </cell>
          <cell r="C867">
            <v>44938</v>
          </cell>
          <cell r="D867" t="str">
            <v>FLEXNET ECUADOR - MDELIVERY</v>
          </cell>
          <cell r="E867" t="str">
            <v>CALLE 28 DE JUNIO S/N Y GARCIA MORENO ENTRADA LLANO GRANDE</v>
          </cell>
          <cell r="H867" t="str">
            <v>170208</v>
          </cell>
          <cell r="I867" t="str">
            <v>QUITO</v>
          </cell>
          <cell r="J867" t="str">
            <v>PICHINCHA</v>
          </cell>
          <cell r="K867" t="str">
            <v>Diana Carolina Sandoval Solis</v>
          </cell>
          <cell r="L867" t="str">
            <v>LA MAGDELA  CALLE MARIA DUCHICELA  S9 54  Y QUITUS</v>
          </cell>
          <cell r="O867" t="str">
            <v>170602</v>
          </cell>
          <cell r="P867" t="str">
            <v>170602</v>
          </cell>
          <cell r="Q867" t="str">
            <v>PICHINCHA_QUITO_LA MAGDELA</v>
          </cell>
          <cell r="R867" t="str">
            <v>4829651</v>
          </cell>
          <cell r="W867" t="str">
            <v>1724464803</v>
          </cell>
          <cell r="X867" t="str">
            <v>0-0998968885</v>
          </cell>
          <cell r="AA867">
            <v>44938</v>
          </cell>
          <cell r="AD867">
            <v>1</v>
          </cell>
          <cell r="AE867">
            <v>1</v>
          </cell>
          <cell r="AH867" t="str">
            <v>CASA AMARILLA JUNTO AL CENTRO DE SALUD N5</v>
          </cell>
          <cell r="AI867" t="str">
            <v>DESPACHO</v>
          </cell>
          <cell r="AJ867" t="str">
            <v>Normal</v>
          </cell>
          <cell r="AL867" t="str">
            <v>NO</v>
          </cell>
          <cell r="AN867" t="str">
            <v>MOV_autoporta</v>
          </cell>
          <cell r="AO867" t="str">
            <v>CANAL ONLINE</v>
          </cell>
          <cell r="AP867">
            <v>44938</v>
          </cell>
          <cell r="AR867" t="str">
            <v>MDELIVERY_4829651</v>
          </cell>
          <cell r="AS867">
            <v>329431</v>
          </cell>
          <cell r="AT867" t="str">
            <v>D40</v>
          </cell>
          <cell r="AU867" t="str">
            <v>BTC</v>
          </cell>
          <cell r="AV867">
            <v>1</v>
          </cell>
          <cell r="AW867" t="str">
            <v>LOCAL</v>
          </cell>
          <cell r="AX867" t="str">
            <v>ENTREGADO</v>
          </cell>
          <cell r="AY867" t="str">
            <v>HALFSIM MOVISTAR: 1 und - sn. 8959300520560987656</v>
          </cell>
          <cell r="AZ867" t="str">
            <v>SIMCARD</v>
          </cell>
          <cell r="BA867" t="str">
            <v/>
          </cell>
        </row>
        <row r="868">
          <cell r="A868" t="str">
            <v>4829652</v>
          </cell>
          <cell r="B868" t="str">
            <v>MDELIVERY</v>
          </cell>
          <cell r="C868">
            <v>44938</v>
          </cell>
          <cell r="D868" t="str">
            <v>FLEXNET ECUADOR - MDELIVERY</v>
          </cell>
          <cell r="E868" t="str">
            <v>CALLE 28 DE JUNIO S/N Y GARCIA MORENO ENTRADA LLANO GRANDE</v>
          </cell>
          <cell r="H868" t="str">
            <v>170208</v>
          </cell>
          <cell r="I868" t="str">
            <v>QUITO</v>
          </cell>
          <cell r="J868" t="str">
            <v>PICHINCHA</v>
          </cell>
          <cell r="K868" t="str">
            <v>IVAN DARIO ROA ZAMBRANO</v>
          </cell>
          <cell r="L868" t="str">
            <v>POMASQUI CALLE SIMON BOLIVAR OE237 Y AUT MANUEL CORDOVA GALARZA</v>
          </cell>
          <cell r="O868" t="str">
            <v>170308</v>
          </cell>
          <cell r="P868" t="str">
            <v>170308</v>
          </cell>
          <cell r="Q868" t="str">
            <v>PICHINCHA_QUITO_POMASQUI</v>
          </cell>
          <cell r="R868" t="str">
            <v>4829652</v>
          </cell>
          <cell r="W868" t="str">
            <v>1761493152</v>
          </cell>
          <cell r="X868" t="str">
            <v>0962575271-0962575271</v>
          </cell>
          <cell r="AA868">
            <v>44938</v>
          </cell>
          <cell r="AD868">
            <v>1</v>
          </cell>
          <cell r="AE868">
            <v>1</v>
          </cell>
          <cell r="AH868" t="str">
            <v>BRR SANTA CLARA TRABAJA PINTANDO LA CASA</v>
          </cell>
          <cell r="AI868" t="str">
            <v>DESPACHO</v>
          </cell>
          <cell r="AJ868" t="str">
            <v>Normal</v>
          </cell>
          <cell r="AL868" t="str">
            <v>NO</v>
          </cell>
          <cell r="AN868" t="str">
            <v>MOV productovip</v>
          </cell>
          <cell r="AO868" t="str">
            <v>CANAL ONLINE</v>
          </cell>
          <cell r="AP868">
            <v>44938</v>
          </cell>
          <cell r="AR868" t="str">
            <v>MDELIVERY_4829652</v>
          </cell>
          <cell r="AS868">
            <v>329784</v>
          </cell>
          <cell r="AT868" t="str">
            <v>D40</v>
          </cell>
          <cell r="AU868" t="str">
            <v>BTC</v>
          </cell>
          <cell r="AV868">
            <v>1</v>
          </cell>
          <cell r="AW868" t="str">
            <v>LOCAL</v>
          </cell>
          <cell r="AX868" t="str">
            <v>INCIDENCIA</v>
          </cell>
          <cell r="AY868" t="str">
            <v>HALFSIM MOVISTAR: 1 und - sn. 8959300520560984133</v>
          </cell>
          <cell r="AZ868" t="str">
            <v>SIMCARD</v>
          </cell>
          <cell r="BA868" t="str">
            <v/>
          </cell>
        </row>
        <row r="869">
          <cell r="A869" t="str">
            <v>4829745</v>
          </cell>
          <cell r="B869" t="str">
            <v>MDELIVERY</v>
          </cell>
          <cell r="C869">
            <v>44938</v>
          </cell>
          <cell r="D869" t="str">
            <v>FLEXNET ECUADOR - MDELIVERY</v>
          </cell>
          <cell r="E869" t="str">
            <v>CALLE 28 DE JUNIO S/N Y GARCIA MORENO ENTRADA LLANO GRANDE</v>
          </cell>
          <cell r="H869" t="str">
            <v>170208</v>
          </cell>
          <cell r="I869" t="str">
            <v>QUITO</v>
          </cell>
          <cell r="J869" t="str">
            <v>PICHINCHA</v>
          </cell>
          <cell r="K869" t="str">
            <v>Diego Yagual</v>
          </cell>
          <cell r="L869" t="str">
            <v>MILAGRO AV MARISCAL SUCRE  SN CALLE SAMBORONDON</v>
          </cell>
          <cell r="O869" t="str">
            <v>091703</v>
          </cell>
          <cell r="P869" t="str">
            <v>091703</v>
          </cell>
          <cell r="Q869" t="str">
            <v>GUAYAS_MILAGRO_MILAGRO</v>
          </cell>
          <cell r="R869" t="str">
            <v>4829745</v>
          </cell>
          <cell r="W869" t="str">
            <v>0503169088</v>
          </cell>
          <cell r="X869" t="str">
            <v>0-0960794430</v>
          </cell>
          <cell r="AA869">
            <v>44938</v>
          </cell>
          <cell r="AD869">
            <v>1</v>
          </cell>
          <cell r="AE869">
            <v>1</v>
          </cell>
          <cell r="AH869" t="str">
            <v>CDLA BANCO DEL AL VIVIENDA ATRAS DEL CEMENTERIO CASA CREMA REJAS NEGRAS 1 PISO</v>
          </cell>
          <cell r="AI869" t="str">
            <v>DESPACHO</v>
          </cell>
          <cell r="AJ869" t="str">
            <v>Normal</v>
          </cell>
          <cell r="AL869" t="str">
            <v>NO</v>
          </cell>
          <cell r="AN869" t="str">
            <v>MOV_autoporta</v>
          </cell>
          <cell r="AO869" t="str">
            <v>CANAL ONLINE</v>
          </cell>
          <cell r="AP869">
            <v>44938</v>
          </cell>
          <cell r="AR869" t="str">
            <v>MDELIVERY_4829745</v>
          </cell>
          <cell r="AS869">
            <v>329746</v>
          </cell>
          <cell r="AT869" t="str">
            <v>D40</v>
          </cell>
          <cell r="AU869" t="str">
            <v>BTC</v>
          </cell>
          <cell r="AV869">
            <v>1</v>
          </cell>
          <cell r="AW869" t="str">
            <v>PROVINCIAL</v>
          </cell>
          <cell r="AX869" t="str">
            <v>ENTREGADO</v>
          </cell>
          <cell r="AY869" t="str">
            <v>HALFSIM MOVISTAR: 1 und - sn. 8959300520560986658</v>
          </cell>
          <cell r="AZ869" t="str">
            <v>SIMCARD</v>
          </cell>
          <cell r="BA869" t="str">
            <v/>
          </cell>
        </row>
        <row r="870">
          <cell r="A870" t="str">
            <v>4829787</v>
          </cell>
          <cell r="B870" t="str">
            <v>MDELIVERY</v>
          </cell>
          <cell r="C870">
            <v>44938</v>
          </cell>
          <cell r="D870" t="str">
            <v>FLEXNET ECUADOR - MDELIVERY</v>
          </cell>
          <cell r="E870" t="str">
            <v>CALLE 28 DE JUNIO S/N Y GARCIA MORENO ENTRADA LLANO GRANDE</v>
          </cell>
          <cell r="H870" t="str">
            <v>170208</v>
          </cell>
          <cell r="I870" t="str">
            <v>QUITO</v>
          </cell>
          <cell r="J870" t="str">
            <v>PICHINCHA</v>
          </cell>
          <cell r="K870" t="str">
            <v>JOSE SEBASTIAN CARRILLO GALINDO</v>
          </cell>
          <cell r="L870" t="str">
            <v>PUENGASI  CALLE JUAN BAUTISTA AGUIRRE  S6547 PRUDENCIO SALAZAR</v>
          </cell>
          <cell r="O870" t="str">
            <v>170409</v>
          </cell>
          <cell r="P870" t="str">
            <v>170409</v>
          </cell>
          <cell r="Q870" t="str">
            <v>PICHINCHA_QUITO_PUENGASI</v>
          </cell>
          <cell r="R870" t="str">
            <v>4829787</v>
          </cell>
          <cell r="W870" t="str">
            <v>1715210462_E4444I4242</v>
          </cell>
          <cell r="X870" t="str">
            <v>0984451020-</v>
          </cell>
          <cell r="AA870">
            <v>44938</v>
          </cell>
          <cell r="AD870">
            <v>1</v>
          </cell>
          <cell r="AE870">
            <v>1</v>
          </cell>
          <cell r="AH870" t="str">
            <v>PUENGASI A UNA CUADRA DE SISTEMA DE AGUA POTABLE PITA TAMBO ENTREGA EN CASA TAXO 2P REJAS BLANCAS</v>
          </cell>
          <cell r="AI870" t="str">
            <v>DESPACHO</v>
          </cell>
          <cell r="AJ870" t="str">
            <v>Normal</v>
          </cell>
          <cell r="AL870" t="str">
            <v>NO</v>
          </cell>
          <cell r="AN870" t="str">
            <v>MOV_tecnocom_credito_directo</v>
          </cell>
          <cell r="AO870" t="str">
            <v>CANAL ONLINE</v>
          </cell>
          <cell r="AP870">
            <v>44938</v>
          </cell>
          <cell r="AR870" t="str">
            <v>MDELIVERY_4829787</v>
          </cell>
          <cell r="AS870">
            <v>329434</v>
          </cell>
          <cell r="AT870" t="str">
            <v>D40</v>
          </cell>
          <cell r="AU870" t="str">
            <v>BTC</v>
          </cell>
          <cell r="AV870">
            <v>1</v>
          </cell>
          <cell r="AW870" t="str">
            <v>LOCAL</v>
          </cell>
          <cell r="AX870" t="str">
            <v>ENTREGADO</v>
          </cell>
          <cell r="AY870" t="str">
            <v>LTE SAMSUNG A23 AZUL: 1 und - sn. 353568693732470</v>
          </cell>
          <cell r="AZ870" t="str">
            <v>TERMINAL</v>
          </cell>
          <cell r="BA870" t="str">
            <v>Validar Biometrico</v>
          </cell>
        </row>
        <row r="871">
          <cell r="A871" t="str">
            <v>4829841</v>
          </cell>
          <cell r="B871" t="str">
            <v>MDELIVERY</v>
          </cell>
          <cell r="C871">
            <v>44938</v>
          </cell>
          <cell r="D871" t="str">
            <v>FLEXNET ECUADOR - MDELIVERY</v>
          </cell>
          <cell r="E871" t="str">
            <v>CALLE 28 DE JUNIO S/N Y GARCIA MORENO ENTRADA LLANO GRANDE</v>
          </cell>
          <cell r="H871" t="str">
            <v>170208</v>
          </cell>
          <cell r="I871" t="str">
            <v>QUITO</v>
          </cell>
          <cell r="J871" t="str">
            <v>PICHINCHA</v>
          </cell>
          <cell r="K871" t="str">
            <v>PAUCAR ERAZO WILMER FABIAN</v>
          </cell>
          <cell r="L871" t="str">
            <v>BOLIVAR SAGRARIO CALLE COLON  SN  Y BOYACA</v>
          </cell>
          <cell r="O871" t="str">
            <v>040103</v>
          </cell>
          <cell r="P871" t="str">
            <v>040103</v>
          </cell>
          <cell r="Q871" t="str">
            <v>CARCHI_TULCAN_BOLIVAR SAGRARIO</v>
          </cell>
          <cell r="R871" t="str">
            <v>4829841</v>
          </cell>
          <cell r="W871" t="str">
            <v>0400640686</v>
          </cell>
          <cell r="X871" t="str">
            <v>0989191081-0989191081</v>
          </cell>
          <cell r="AA871">
            <v>44938</v>
          </cell>
          <cell r="AD871">
            <v>1</v>
          </cell>
          <cell r="AE871">
            <v>1</v>
          </cell>
          <cell r="AH871" t="str">
            <v>EN CASA DE 1 PLANTA PUERTA CAFE FRENTE A UN CAFETERIA JUNTO A UNA TIENDA</v>
          </cell>
          <cell r="AI871" t="str">
            <v>DESPACHO</v>
          </cell>
          <cell r="AJ871" t="str">
            <v>Normal</v>
          </cell>
          <cell r="AL871" t="str">
            <v>NO</v>
          </cell>
          <cell r="AN871" t="str">
            <v>MOV onlinevip</v>
          </cell>
          <cell r="AO871" t="str">
            <v>CANAL ONLINE</v>
          </cell>
          <cell r="AP871">
            <v>44938</v>
          </cell>
          <cell r="AR871" t="str">
            <v>MDELIVERY_4829841</v>
          </cell>
          <cell r="AS871">
            <v>329437</v>
          </cell>
          <cell r="AT871" t="str">
            <v>D40</v>
          </cell>
          <cell r="AU871" t="str">
            <v>BTC</v>
          </cell>
          <cell r="AV871">
            <v>1</v>
          </cell>
          <cell r="AW871" t="str">
            <v>PROVINCIAL</v>
          </cell>
          <cell r="AX871" t="str">
            <v>DEVOLUCION_EN_PROCESO</v>
          </cell>
          <cell r="AY871" t="str">
            <v>LTE XIAOMI REDMI 10A 64GB SILVER: 1 und - sn. 867849065453021</v>
          </cell>
          <cell r="AZ871" t="str">
            <v>TERMINAL</v>
          </cell>
          <cell r="BA871" t="str">
            <v>Validar Biometrico</v>
          </cell>
        </row>
        <row r="872">
          <cell r="A872" t="str">
            <v>4829877</v>
          </cell>
          <cell r="B872" t="str">
            <v>MDELIVERY</v>
          </cell>
          <cell r="C872">
            <v>44938</v>
          </cell>
          <cell r="D872" t="str">
            <v>FLEXNET ECUADOR - MDELIVERY</v>
          </cell>
          <cell r="E872" t="str">
            <v>CALLE 28 DE JUNIO S/N Y GARCIA MORENO ENTRADA LLANO GRANDE</v>
          </cell>
          <cell r="H872" t="str">
            <v>170208</v>
          </cell>
          <cell r="I872" t="str">
            <v>QUITO</v>
          </cell>
          <cell r="J872" t="str">
            <v>PICHINCHA</v>
          </cell>
          <cell r="K872" t="str">
            <v>BRIONES VELIZ NAYERLY ANAHI</v>
          </cell>
          <cell r="L872" t="str">
            <v>MANTA  AV DE LA CULTURA  SN</v>
          </cell>
          <cell r="O872" t="str">
            <v>130207</v>
          </cell>
          <cell r="P872" t="str">
            <v>130207</v>
          </cell>
          <cell r="Q872" t="str">
            <v>MANABI _MANTA _MANTA</v>
          </cell>
          <cell r="R872" t="str">
            <v>4829877</v>
          </cell>
          <cell r="W872" t="str">
            <v>1351189301</v>
          </cell>
          <cell r="X872" t="str">
            <v>0999537920-0999537920</v>
          </cell>
          <cell r="AA872">
            <v>44938</v>
          </cell>
          <cell r="AD872">
            <v>1</v>
          </cell>
          <cell r="AE872">
            <v>1</v>
          </cell>
          <cell r="AH872" t="str">
            <v>ZONA COMERCIAL NUEVO TARQUI JUNTO AL PATRONATO ENTREGA EN LOCAL DE MUEBLES NAYEL</v>
          </cell>
          <cell r="AI872" t="str">
            <v>DESPACHO</v>
          </cell>
          <cell r="AJ872" t="str">
            <v>Normal</v>
          </cell>
          <cell r="AL872" t="str">
            <v>NO</v>
          </cell>
          <cell r="AN872" t="str">
            <v>MOV onlinevip</v>
          </cell>
          <cell r="AO872" t="str">
            <v>CANAL ONLINE</v>
          </cell>
          <cell r="AP872">
            <v>44938</v>
          </cell>
          <cell r="AR872" t="str">
            <v>MDELIVERY_4829877</v>
          </cell>
          <cell r="AS872">
            <v>329758</v>
          </cell>
          <cell r="AT872" t="str">
            <v>D40</v>
          </cell>
          <cell r="AU872" t="str">
            <v>BTC</v>
          </cell>
          <cell r="AV872">
            <v>1</v>
          </cell>
          <cell r="AW872" t="str">
            <v>PROVINCIAL</v>
          </cell>
          <cell r="AX872" t="str">
            <v>ENTREGADO</v>
          </cell>
          <cell r="AY872" t="str">
            <v>LTE XIAOMI REDMI NOTE 11S AZUL: 1 und - sn. 865954061228583</v>
          </cell>
          <cell r="AZ872" t="str">
            <v>TERMINAL</v>
          </cell>
          <cell r="BA872" t="str">
            <v>Validar Biometrico</v>
          </cell>
        </row>
        <row r="873">
          <cell r="A873" t="str">
            <v>4829916</v>
          </cell>
          <cell r="B873" t="str">
            <v>MDELIVERY</v>
          </cell>
          <cell r="C873">
            <v>44938</v>
          </cell>
          <cell r="D873" t="str">
            <v>FLEXNET ECUADOR - MDELIVERY</v>
          </cell>
          <cell r="E873" t="str">
            <v>CALLE 28 DE JUNIO S/N Y GARCIA MORENO ENTRADA LLANO GRANDE</v>
          </cell>
          <cell r="H873" t="str">
            <v>170208</v>
          </cell>
          <cell r="I873" t="str">
            <v>QUITO</v>
          </cell>
          <cell r="J873" t="str">
            <v>PICHINCHA</v>
          </cell>
          <cell r="K873" t="str">
            <v>FELIX JOSE CERDA TAPUY</v>
          </cell>
          <cell r="L873" t="str">
            <v>SANTA CECILIA AV QUITO  SN  Y CALLE EL ORO</v>
          </cell>
          <cell r="O873" t="str">
            <v>210201</v>
          </cell>
          <cell r="P873" t="str">
            <v>210201</v>
          </cell>
          <cell r="Q873" t="str">
            <v>SUCUMBIOS_LAGO AGRIO_SANTA CECILIA</v>
          </cell>
          <cell r="R873" t="str">
            <v>4829916</v>
          </cell>
          <cell r="W873" t="str">
            <v>2100641725</v>
          </cell>
          <cell r="X873" t="str">
            <v>0969033272-0969033272</v>
          </cell>
          <cell r="AA873">
            <v>44938</v>
          </cell>
          <cell r="AD873">
            <v>1</v>
          </cell>
          <cell r="AE873">
            <v>1</v>
          </cell>
          <cell r="AH873" t="str">
            <v>BARRIO CENTRAL FRENTE AL HOTEL ROSMERY ENTREGA EN BAZAR Y PAPELERIA STA CECILIA</v>
          </cell>
          <cell r="AI873" t="str">
            <v>DESPACHO</v>
          </cell>
          <cell r="AJ873" t="str">
            <v>Normal</v>
          </cell>
          <cell r="AL873" t="str">
            <v>NO</v>
          </cell>
          <cell r="AN873" t="str">
            <v>MOV onlinevip</v>
          </cell>
          <cell r="AO873" t="str">
            <v>CANAL ONLINE</v>
          </cell>
          <cell r="AP873">
            <v>44938</v>
          </cell>
          <cell r="AR873" t="str">
            <v>MDELIVERY_4829916</v>
          </cell>
          <cell r="AS873">
            <v>329764</v>
          </cell>
          <cell r="AT873" t="str">
            <v>D40</v>
          </cell>
          <cell r="AU873" t="str">
            <v>BTC</v>
          </cell>
          <cell r="AV873">
            <v>1</v>
          </cell>
          <cell r="AW873" t="str">
            <v>PROVINCIAL</v>
          </cell>
          <cell r="AX873" t="str">
            <v>ENTREGADO</v>
          </cell>
          <cell r="AY873" t="str">
            <v>LTE SAMSUNG A23 NEGRO: 1 und - sn. 356795950866280</v>
          </cell>
          <cell r="AZ873" t="str">
            <v>TERMINAL</v>
          </cell>
          <cell r="BA873" t="str">
            <v>Validar Biometrico</v>
          </cell>
        </row>
        <row r="874">
          <cell r="A874" t="str">
            <v>4829953</v>
          </cell>
          <cell r="B874" t="str">
            <v>MDELIVERY</v>
          </cell>
          <cell r="C874">
            <v>44938</v>
          </cell>
          <cell r="D874" t="str">
            <v>FLEXNET ECUADOR - MDELIVERY</v>
          </cell>
          <cell r="E874" t="str">
            <v>CALLE 28 DE JUNIO S/N Y GARCIA MORENO ENTRADA LLANO GRANDE</v>
          </cell>
          <cell r="H874" t="str">
            <v>170208</v>
          </cell>
          <cell r="I874" t="str">
            <v>QUITO</v>
          </cell>
          <cell r="J874" t="str">
            <v>PICHINCHA</v>
          </cell>
          <cell r="K874" t="str">
            <v>ARIAS GUILCAPI MAYRA ISABEL</v>
          </cell>
          <cell r="L874" t="str">
            <v>OFICINA TRAMACO CENTRO DE DISTRIBUCION VIA A DAULE</v>
          </cell>
          <cell r="O874" t="str">
            <v>GUAYAQUIL</v>
          </cell>
          <cell r="P874" t="str">
            <v>GUAYAQUIL</v>
          </cell>
          <cell r="Q874" t="str">
            <v>GUAYAS_GUAYAQUIL_</v>
          </cell>
          <cell r="R874" t="str">
            <v>4829953</v>
          </cell>
          <cell r="W874" t="str">
            <v>0940353659_E1333I1122</v>
          </cell>
          <cell r="X874" t="str">
            <v>0998653517-0998653517</v>
          </cell>
          <cell r="AA874">
            <v>44938</v>
          </cell>
          <cell r="AD874">
            <v>1</v>
          </cell>
          <cell r="AE874">
            <v>1</v>
          </cell>
          <cell r="AH874" t="str">
            <v/>
          </cell>
          <cell r="AI874" t="str">
            <v>DESPACHO</v>
          </cell>
          <cell r="AJ874" t="str">
            <v>DERIVADO PICK UP</v>
          </cell>
          <cell r="AL874" t="str">
            <v>NO</v>
          </cell>
          <cell r="AN874" t="str">
            <v>MOV productovip</v>
          </cell>
          <cell r="AO874" t="str">
            <v>CANAL ONLINE</v>
          </cell>
          <cell r="AP874">
            <v>44938</v>
          </cell>
          <cell r="AR874" t="str">
            <v>MDELIVERY_4829953</v>
          </cell>
          <cell r="AS874">
            <v>329782</v>
          </cell>
          <cell r="AT874" t="str">
            <v>D40</v>
          </cell>
          <cell r="AU874" t="str">
            <v>BTC</v>
          </cell>
          <cell r="AV874">
            <v>2</v>
          </cell>
          <cell r="AW874" t="str">
            <v>PROVINCIAL</v>
          </cell>
          <cell r="AX874" t="str">
            <v>ENTREGADO</v>
          </cell>
          <cell r="AY874" t="str">
            <v>LTE SAMSUNG A03 AZUL: 1 und - sn. 351084959186759 / HALFSIM MOVISTAR: 1 und - sn. 8959300520560979794</v>
          </cell>
          <cell r="AZ874" t="str">
            <v>SIMCARD / TERMINAL</v>
          </cell>
          <cell r="BA874" t="str">
            <v>Validar Biometrico</v>
          </cell>
        </row>
        <row r="875">
          <cell r="A875" t="str">
            <v>4829967</v>
          </cell>
          <cell r="B875" t="str">
            <v>MDELIVERY</v>
          </cell>
          <cell r="C875">
            <v>44938</v>
          </cell>
          <cell r="D875" t="str">
            <v>FLEXNET ECUADOR - MDELIVERY</v>
          </cell>
          <cell r="E875" t="str">
            <v>CALLE 28 DE JUNIO S/N Y GARCIA MORENO ENTRADA LLANO GRANDE</v>
          </cell>
          <cell r="H875" t="str">
            <v>170208</v>
          </cell>
          <cell r="I875" t="str">
            <v>QUITO</v>
          </cell>
          <cell r="J875" t="str">
            <v>PICHINCHA</v>
          </cell>
          <cell r="K875" t="str">
            <v>MIGUEL HERNANDO CEDEÑO CUEVA</v>
          </cell>
          <cell r="L875" t="str">
            <v>GARCIA MORENO   SAUCES 7 MZ D4  VILLA 11</v>
          </cell>
          <cell r="O875" t="str">
            <v>090503</v>
          </cell>
          <cell r="P875" t="str">
            <v>090503</v>
          </cell>
          <cell r="Q875" t="str">
            <v>GUAYAS_GUAYAQUIL_GARCIA MORENO</v>
          </cell>
          <cell r="R875" t="str">
            <v>4829967</v>
          </cell>
          <cell r="W875" t="str">
            <v>1312006487</v>
          </cell>
          <cell r="X875" t="str">
            <v>0960595870-0960595870</v>
          </cell>
          <cell r="AA875">
            <v>44938</v>
          </cell>
          <cell r="AD875">
            <v>1</v>
          </cell>
          <cell r="AE875">
            <v>1</v>
          </cell>
          <cell r="AH875" t="str">
            <v>SECTOR ENTRADA POR CORREO DEL ECUADOR FRENTE A LA TIENDA CATERIN CASA 2 PISOS COLOR CREMA</v>
          </cell>
          <cell r="AI875" t="str">
            <v>DESPACHO</v>
          </cell>
          <cell r="AJ875" t="str">
            <v>Normal</v>
          </cell>
          <cell r="AL875" t="str">
            <v>NO</v>
          </cell>
          <cell r="AN875" t="str">
            <v>MOV productovip</v>
          </cell>
          <cell r="AO875" t="str">
            <v>CANAL ONLINE</v>
          </cell>
          <cell r="AP875">
            <v>44938</v>
          </cell>
          <cell r="AR875" t="str">
            <v>MDELIVERY_4829967</v>
          </cell>
          <cell r="AS875">
            <v>329786</v>
          </cell>
          <cell r="AT875" t="str">
            <v>D40</v>
          </cell>
          <cell r="AU875" t="str">
            <v>BTC</v>
          </cell>
          <cell r="AV875">
            <v>1</v>
          </cell>
          <cell r="AW875" t="str">
            <v>LOCAL</v>
          </cell>
          <cell r="AX875" t="str">
            <v>ENTREGADO</v>
          </cell>
          <cell r="AY875" t="str">
            <v>HALFSIM MOVISTAR: 1 und - sn. 8959300520560989363</v>
          </cell>
          <cell r="AZ875" t="str">
            <v>SIMCARD</v>
          </cell>
          <cell r="BA875" t="str">
            <v/>
          </cell>
        </row>
        <row r="876">
          <cell r="A876" t="str">
            <v>4829972</v>
          </cell>
          <cell r="B876" t="str">
            <v>MDELIVERY</v>
          </cell>
          <cell r="C876">
            <v>44938</v>
          </cell>
          <cell r="D876" t="str">
            <v>FLEXNET ECUADOR - MDELIVERY</v>
          </cell>
          <cell r="E876" t="str">
            <v>CALLE 28 DE JUNIO S/N Y GARCIA MORENO ENTRADA LLANO GRANDE</v>
          </cell>
          <cell r="H876" t="str">
            <v>170208</v>
          </cell>
          <cell r="I876" t="str">
            <v>QUITO</v>
          </cell>
          <cell r="J876" t="str">
            <v>PICHINCHA</v>
          </cell>
          <cell r="K876" t="str">
            <v>ALFREDO RENATO PEREZ ORTEGA</v>
          </cell>
          <cell r="L876" t="str">
            <v>HUAYNA CAPAC CALLE AMANCAY  155 Y LOS FRESNOS</v>
          </cell>
          <cell r="O876" t="str">
            <v>010204</v>
          </cell>
          <cell r="P876" t="str">
            <v>010204</v>
          </cell>
          <cell r="Q876" t="str">
            <v>AZUAY_CUENCA_HUAYNA CAPAC</v>
          </cell>
          <cell r="R876" t="str">
            <v>4829972</v>
          </cell>
          <cell r="W876" t="str">
            <v>0104977103</v>
          </cell>
          <cell r="X876" t="str">
            <v>0963550394-00000000000</v>
          </cell>
          <cell r="AA876">
            <v>44938</v>
          </cell>
          <cell r="AD876">
            <v>1</v>
          </cell>
          <cell r="AE876">
            <v>1</v>
          </cell>
          <cell r="AH876" t="str">
            <v>VERGEL JUNTO A LA DIRECCION DE MERCADOS ENTREGA EN CASA LADRILLO VISTO 2P  LLAMAR AL CLIENTE PREVIA ENTREGA</v>
          </cell>
          <cell r="AI876" t="str">
            <v>DESPACHO</v>
          </cell>
          <cell r="AJ876" t="str">
            <v>Normal</v>
          </cell>
          <cell r="AL876" t="str">
            <v>NO</v>
          </cell>
          <cell r="AN876" t="str">
            <v>MOV productovip</v>
          </cell>
          <cell r="AO876" t="str">
            <v>CANAL ONLINE</v>
          </cell>
          <cell r="AP876">
            <v>44938</v>
          </cell>
          <cell r="AR876" t="str">
            <v>MDELIVERY_4829972</v>
          </cell>
          <cell r="AS876">
            <v>329428</v>
          </cell>
          <cell r="AT876" t="str">
            <v>D40</v>
          </cell>
          <cell r="AU876" t="str">
            <v>BTC</v>
          </cell>
          <cell r="AV876">
            <v>1</v>
          </cell>
          <cell r="AW876" t="str">
            <v>PROVINCIAL</v>
          </cell>
          <cell r="AX876" t="str">
            <v>ENTREGADO</v>
          </cell>
          <cell r="AY876" t="str">
            <v>HALFSIM MOVISTAR: 1 und - sn. 8959300520560982103</v>
          </cell>
          <cell r="AZ876" t="str">
            <v>SIMCARD</v>
          </cell>
          <cell r="BA876" t="str">
            <v/>
          </cell>
        </row>
        <row r="877">
          <cell r="A877" t="str">
            <v>4829985</v>
          </cell>
          <cell r="B877" t="str">
            <v>MDELIVERY</v>
          </cell>
          <cell r="C877">
            <v>44938</v>
          </cell>
          <cell r="D877" t="str">
            <v>FLEXNET ECUADOR - MDELIVERY</v>
          </cell>
          <cell r="E877" t="str">
            <v>CALLE 28 DE JUNIO S/N Y GARCIA MORENO ENTRADA LLANO GRANDE</v>
          </cell>
          <cell r="H877" t="str">
            <v>170208</v>
          </cell>
          <cell r="I877" t="str">
            <v>QUITO</v>
          </cell>
          <cell r="J877" t="str">
            <v>PICHINCHA</v>
          </cell>
          <cell r="K877" t="str">
            <v>LUIS ENRIQUE ANDRADE GONZALEZ</v>
          </cell>
          <cell r="L877" t="str">
            <v>INAQUITO CALLE INGLATERRA  E3 266 Y AV AMAZONAS</v>
          </cell>
          <cell r="O877" t="str">
            <v>170507</v>
          </cell>
          <cell r="P877" t="str">
            <v>170507</v>
          </cell>
          <cell r="Q877" t="str">
            <v>PICHINCHA_QUITO_INAQUITO</v>
          </cell>
          <cell r="R877" t="str">
            <v>4829985</v>
          </cell>
          <cell r="W877" t="str">
            <v>1704024957_E3343I2222</v>
          </cell>
          <cell r="X877" t="str">
            <v>0998786294-</v>
          </cell>
          <cell r="AA877">
            <v>44938</v>
          </cell>
          <cell r="AD877">
            <v>1</v>
          </cell>
          <cell r="AE877">
            <v>1</v>
          </cell>
          <cell r="AH877" t="str">
            <v>EN EDIFICIO STRATTA PISO 7 REGISTRARSE EN RECEPCION FRENTE AL PARQUE LA CAROLINA</v>
          </cell>
          <cell r="AI877" t="str">
            <v>DESPACHO</v>
          </cell>
          <cell r="AJ877" t="str">
            <v>Normal</v>
          </cell>
          <cell r="AL877" t="str">
            <v>NO</v>
          </cell>
          <cell r="AN877" t="str">
            <v>MOV tecnocom</v>
          </cell>
          <cell r="AO877" t="str">
            <v>CANAL ONLINE</v>
          </cell>
          <cell r="AP877">
            <v>44938</v>
          </cell>
          <cell r="AR877" t="str">
            <v>MDELIVERY_4829985</v>
          </cell>
          <cell r="AS877">
            <v>329436</v>
          </cell>
          <cell r="AT877" t="str">
            <v>D40</v>
          </cell>
          <cell r="AU877" t="str">
            <v>BTC</v>
          </cell>
          <cell r="AV877">
            <v>1</v>
          </cell>
          <cell r="AW877" t="str">
            <v>LOCAL</v>
          </cell>
          <cell r="AX877" t="str">
            <v>ENTREGADO</v>
          </cell>
          <cell r="AY877" t="str">
            <v>LTE SAMSUNG S22 5G ULTRA NEGRO: 1 und - sn. 351338912776506</v>
          </cell>
          <cell r="AZ877" t="str">
            <v>TERMINAL</v>
          </cell>
          <cell r="BA877" t="str">
            <v>Validar Biometrico, Validar Tarjeta Credito M,</v>
          </cell>
        </row>
        <row r="878">
          <cell r="A878" t="str">
            <v>4829999</v>
          </cell>
          <cell r="B878" t="str">
            <v>MDELIVERY</v>
          </cell>
          <cell r="C878">
            <v>44938</v>
          </cell>
          <cell r="D878" t="str">
            <v>FLEXNET ECUADOR - MDELIVERY</v>
          </cell>
          <cell r="E878" t="str">
            <v>CALLE 28 DE JUNIO S/N Y GARCIA MORENO ENTRADA LLANO GRANDE</v>
          </cell>
          <cell r="H878" t="str">
            <v>170208</v>
          </cell>
          <cell r="I878" t="str">
            <v>QUITO</v>
          </cell>
          <cell r="J878" t="str">
            <v>PICHINCHA</v>
          </cell>
          <cell r="K878" t="str">
            <v>HERNAN JEREMIAS TACURI TACURI</v>
          </cell>
          <cell r="L878" t="str">
            <v>CUENCA AV SAN SILVESTRE  SN  Y FEDERACION DEPORTIVA DEL AZUAY</v>
          </cell>
          <cell r="O878" t="str">
            <v>010107</v>
          </cell>
          <cell r="P878" t="str">
            <v>010107</v>
          </cell>
          <cell r="Q878" t="str">
            <v>AZUAY_CUENCA_CUENCA</v>
          </cell>
          <cell r="R878" t="str">
            <v>4829999</v>
          </cell>
          <cell r="W878" t="str">
            <v>0106066012</v>
          </cell>
          <cell r="X878" t="str">
            <v>0999261148-0992814773</v>
          </cell>
          <cell r="AA878">
            <v>44938</v>
          </cell>
          <cell r="AD878">
            <v>1</v>
          </cell>
          <cell r="AE878">
            <v>1</v>
          </cell>
          <cell r="AH878" t="str">
            <v>EN WARRIOR TECHNOLOGIES ESQUINERO CERRAMIENTO VERDE</v>
          </cell>
          <cell r="AI878" t="str">
            <v>DESPACHO</v>
          </cell>
          <cell r="AJ878" t="str">
            <v>Normal</v>
          </cell>
          <cell r="AL878" t="str">
            <v>NO</v>
          </cell>
          <cell r="AN878" t="str">
            <v>MOV onlinevip</v>
          </cell>
          <cell r="AO878" t="str">
            <v>CANAL ONLINE</v>
          </cell>
          <cell r="AP878">
            <v>44938</v>
          </cell>
          <cell r="AR878" t="str">
            <v>MDELIVERY_4829999</v>
          </cell>
          <cell r="AS878">
            <v>329781</v>
          </cell>
          <cell r="AT878" t="str">
            <v>D40</v>
          </cell>
          <cell r="AU878" t="str">
            <v>BTC</v>
          </cell>
          <cell r="AV878">
            <v>2</v>
          </cell>
          <cell r="AW878" t="str">
            <v>PROVINCIAL</v>
          </cell>
          <cell r="AX878" t="str">
            <v>ENTREGADO</v>
          </cell>
          <cell r="AY878" t="str">
            <v>AIR APPLE AIRPODS 3ER GEN: 1 und - sn. 139999372441318 / HALFSIM MOVISTAR: 1 und - sn. 8959300520560305628</v>
          </cell>
          <cell r="AZ878" t="str">
            <v>ACCESORIO / SIMCARD</v>
          </cell>
          <cell r="BA878" t="str">
            <v/>
          </cell>
        </row>
        <row r="879">
          <cell r="A879" t="str">
            <v>4830033</v>
          </cell>
          <cell r="B879" t="str">
            <v>MDELIVERY</v>
          </cell>
          <cell r="C879">
            <v>44938</v>
          </cell>
          <cell r="D879" t="str">
            <v>FLEXNET ECUADOR - MDELIVERY</v>
          </cell>
          <cell r="E879" t="str">
            <v>CALLE 28 DE JUNIO S/N Y GARCIA MORENO ENTRADA LLANO GRANDE</v>
          </cell>
          <cell r="H879" t="str">
            <v>170208</v>
          </cell>
          <cell r="I879" t="str">
            <v>QUITO</v>
          </cell>
          <cell r="J879" t="str">
            <v>PICHINCHA</v>
          </cell>
          <cell r="K879" t="str">
            <v>ANTHONI RODRIGO TINOCO APONTE</v>
          </cell>
          <cell r="L879" t="str">
            <v>BOMBOLI CALLE AV QUITO SN Y LATACUNGA</v>
          </cell>
          <cell r="O879" t="str">
            <v>230102</v>
          </cell>
          <cell r="P879" t="str">
            <v>230102</v>
          </cell>
          <cell r="Q879" t="str">
            <v>SANTO DOMINGO_SANTO DOMINGO_BOMBOLI</v>
          </cell>
          <cell r="R879" t="str">
            <v>4830033</v>
          </cell>
          <cell r="W879" t="str">
            <v>1725247843_E3443V4242</v>
          </cell>
          <cell r="X879" t="str">
            <v>0983837625-0983837625</v>
          </cell>
          <cell r="AA879">
            <v>44938</v>
          </cell>
          <cell r="AD879">
            <v>1</v>
          </cell>
          <cell r="AE879">
            <v>1</v>
          </cell>
          <cell r="AH879" t="str">
            <v>SCTR CENTRO A LADO DE HOSPITAL AUGUSTO EGAS ENTREGA EN EDIF ESQUINERO GRANDE DE 4 PISOS EN EL 1ER PISO  S1 ENVIADO SE</v>
          </cell>
          <cell r="AI879" t="str">
            <v>DESPACHO</v>
          </cell>
          <cell r="AJ879" t="str">
            <v>Normal</v>
          </cell>
          <cell r="AL879" t="str">
            <v>NO</v>
          </cell>
          <cell r="AN879" t="str">
            <v>MOV onlinevip</v>
          </cell>
          <cell r="AO879" t="str">
            <v>CANAL ONLINE</v>
          </cell>
          <cell r="AP879">
            <v>44938</v>
          </cell>
          <cell r="AR879" t="str">
            <v>MDELIVERY_4830033</v>
          </cell>
          <cell r="AS879">
            <v>329793</v>
          </cell>
          <cell r="AT879" t="str">
            <v>D40</v>
          </cell>
          <cell r="AU879" t="str">
            <v>BTC</v>
          </cell>
          <cell r="AV879">
            <v>1</v>
          </cell>
          <cell r="AW879" t="str">
            <v>PROVINCIAL</v>
          </cell>
          <cell r="AX879" t="str">
            <v>ENTREGADO</v>
          </cell>
          <cell r="AY879" t="str">
            <v>LTE XIAOMI REDMI NOTE 11 AZUL: 1 und - sn. 869113065739360</v>
          </cell>
          <cell r="AZ879" t="str">
            <v>TERMINAL</v>
          </cell>
          <cell r="BA879" t="str">
            <v>Validar Biometrico</v>
          </cell>
        </row>
        <row r="880">
          <cell r="A880" t="str">
            <v>4830311</v>
          </cell>
          <cell r="B880" t="str">
            <v>MDELIVERY</v>
          </cell>
          <cell r="C880">
            <v>44938</v>
          </cell>
          <cell r="D880" t="str">
            <v>FLEXNET ECUADOR - MDELIVERY</v>
          </cell>
          <cell r="E880" t="str">
            <v>CALLE 28 DE JUNIO S/N Y GARCIA MORENO ENTRADA LLANO GRANDE</v>
          </cell>
          <cell r="H880" t="str">
            <v>170208</v>
          </cell>
          <cell r="I880" t="str">
            <v>QUITO</v>
          </cell>
          <cell r="J880" t="str">
            <v>PICHINCHA</v>
          </cell>
          <cell r="K880" t="str">
            <v>LISBETH LORENA PUETATE DUQUE</v>
          </cell>
          <cell r="L880" t="str">
            <v>SANGOLQUI CALLE INES GANGOTENA  LOTE 75  Y CALLE PRINCIPAL</v>
          </cell>
          <cell r="O880" t="str">
            <v>171104</v>
          </cell>
          <cell r="P880" t="str">
            <v>171104</v>
          </cell>
          <cell r="Q880" t="str">
            <v>PICHINCHA_RUMINAHUI _SANGOLQUI</v>
          </cell>
          <cell r="R880" t="str">
            <v>4830311</v>
          </cell>
          <cell r="W880" t="str">
            <v>0450048772</v>
          </cell>
          <cell r="X880" t="str">
            <v>0999354370-0999354370</v>
          </cell>
          <cell r="AA880">
            <v>44938</v>
          </cell>
          <cell r="AD880">
            <v>1</v>
          </cell>
          <cell r="AE880">
            <v>1</v>
          </cell>
          <cell r="AH880" t="str">
            <v>INCHALILLO BARRIO MUSHUNANA UNA CUADRA DE LA IGLESIA DE MUSHUNAN  ENTREGA EN CASA 3P AMARILLO</v>
          </cell>
          <cell r="AI880" t="str">
            <v>DESPACHO</v>
          </cell>
          <cell r="AJ880" t="str">
            <v>Normal</v>
          </cell>
          <cell r="AL880" t="str">
            <v>NO</v>
          </cell>
          <cell r="AN880" t="str">
            <v>MOV onlinevip</v>
          </cell>
          <cell r="AO880" t="str">
            <v>CANAL ONLINE</v>
          </cell>
          <cell r="AP880">
            <v>44938</v>
          </cell>
          <cell r="AR880" t="str">
            <v>MDELIVERY_4830311</v>
          </cell>
          <cell r="AS880">
            <v>329753</v>
          </cell>
          <cell r="AT880" t="str">
            <v>D40</v>
          </cell>
          <cell r="AU880" t="str">
            <v>BTC</v>
          </cell>
          <cell r="AV880">
            <v>1</v>
          </cell>
          <cell r="AW880" t="str">
            <v>LOCAL</v>
          </cell>
          <cell r="AX880" t="str">
            <v>ENTREGADO</v>
          </cell>
          <cell r="AY880" t="str">
            <v>LTE SAMSUNG A33 5G AZUL: 1 und - sn. 352429893658588</v>
          </cell>
          <cell r="AZ880" t="str">
            <v>TERMINAL</v>
          </cell>
          <cell r="BA880" t="str">
            <v>Validar Biometrico</v>
          </cell>
        </row>
        <row r="881">
          <cell r="A881" t="str">
            <v>4830387</v>
          </cell>
          <cell r="B881" t="str">
            <v>MDELIVERY</v>
          </cell>
          <cell r="C881">
            <v>44938</v>
          </cell>
          <cell r="D881" t="str">
            <v>FLEXNET ECUADOR - MDELIVERY</v>
          </cell>
          <cell r="E881" t="str">
            <v>CALLE 28 DE JUNIO S/N Y GARCIA MORENO ENTRADA LLANO GRANDE</v>
          </cell>
          <cell r="H881" t="str">
            <v>170208</v>
          </cell>
          <cell r="I881" t="str">
            <v>QUITO</v>
          </cell>
          <cell r="J881" t="str">
            <v>PICHINCHA</v>
          </cell>
          <cell r="K881" t="str">
            <v>GABRIEL ALEXIS SUAREZ FLORES</v>
          </cell>
          <cell r="L881" t="str">
            <v>BOLIVAR  AV CAP NAJERA  SN  Y LORENZO DE GARAICOA</v>
          </cell>
          <cell r="O881" t="str">
            <v>090308</v>
          </cell>
          <cell r="P881" t="str">
            <v>090308</v>
          </cell>
          <cell r="Q881" t="str">
            <v>GUAYAS_GUAYAQUIL_BOLIVAR</v>
          </cell>
          <cell r="R881" t="str">
            <v>4830387</v>
          </cell>
          <cell r="W881" t="str">
            <v>0957211006</v>
          </cell>
          <cell r="X881" t="str">
            <v>0939019009-0983651084</v>
          </cell>
          <cell r="AA881">
            <v>44938</v>
          </cell>
          <cell r="AD881">
            <v>1</v>
          </cell>
          <cell r="AE881">
            <v>1</v>
          </cell>
          <cell r="AH881" t="str">
            <v>CENTRO DIAGONAL A IMPRESIONES GRAFICAS  ENTREGA EN EDF 3P VERDE LLAMAR AL CLIENTE</v>
          </cell>
          <cell r="AI881" t="str">
            <v>DESPACHO</v>
          </cell>
          <cell r="AJ881" t="str">
            <v>Normal</v>
          </cell>
          <cell r="AL881" t="str">
            <v>NO</v>
          </cell>
          <cell r="AN881" t="str">
            <v>MOV productovip</v>
          </cell>
          <cell r="AO881" t="str">
            <v>CANAL ONLINE</v>
          </cell>
          <cell r="AP881">
            <v>44938</v>
          </cell>
          <cell r="AR881" t="str">
            <v>MDELIVERY_4830387</v>
          </cell>
          <cell r="AS881">
            <v>329791</v>
          </cell>
          <cell r="AT881" t="str">
            <v>D40</v>
          </cell>
          <cell r="AU881" t="str">
            <v>BTC</v>
          </cell>
          <cell r="AV881">
            <v>2</v>
          </cell>
          <cell r="AW881" t="str">
            <v>LOCAL</v>
          </cell>
          <cell r="AX881" t="str">
            <v>ENTREGADO</v>
          </cell>
          <cell r="AY881" t="str">
            <v>LTE XIAOMI REDMI NOTE 11 AZUL: 1 und - sn. 869113065707540 / HALFSIM MOVISTAR: 1 und - sn. 8959300520560981428</v>
          </cell>
          <cell r="AZ881" t="str">
            <v>SIMCARD / TERMINAL</v>
          </cell>
          <cell r="BA881" t="str">
            <v>Validar Biometrico</v>
          </cell>
        </row>
        <row r="882">
          <cell r="A882" t="str">
            <v>4830418</v>
          </cell>
          <cell r="B882" t="str">
            <v>MDELIVERY</v>
          </cell>
          <cell r="C882">
            <v>44938</v>
          </cell>
          <cell r="D882" t="str">
            <v>FLEXNET ECUADOR - MDELIVERY</v>
          </cell>
          <cell r="E882" t="str">
            <v>CALLE 28 DE JUNIO S/N Y GARCIA MORENO ENTRADA LLANO GRANDE</v>
          </cell>
          <cell r="H882" t="str">
            <v>170208</v>
          </cell>
          <cell r="I882" t="str">
            <v>QUITO</v>
          </cell>
          <cell r="J882" t="str">
            <v>PICHINCHA</v>
          </cell>
          <cell r="K882" t="str">
            <v>JOSE ROJAS ELISEO</v>
          </cell>
          <cell r="L882" t="str">
            <v>POMASQUI     AV MANUEL CORDOVA GALARZA   LOTE 1  0 E6  457  CALLE EMILIO ESTRADA</v>
          </cell>
          <cell r="O882" t="str">
            <v>170305</v>
          </cell>
          <cell r="P882" t="str">
            <v>170305</v>
          </cell>
          <cell r="Q882" t="str">
            <v>PICHINCHA_QUITO_POMASQUI</v>
          </cell>
          <cell r="R882" t="str">
            <v>4830418</v>
          </cell>
          <cell r="W882" t="str">
            <v>1761093127_V3333V2224</v>
          </cell>
          <cell r="X882" t="str">
            <v>0962978818-0998953078</v>
          </cell>
          <cell r="AA882">
            <v>44938</v>
          </cell>
          <cell r="AD882">
            <v>1</v>
          </cell>
          <cell r="AE882">
            <v>1</v>
          </cell>
          <cell r="AH882" t="str">
            <v>SECTOR 4 ESQUINAS BARRIO PUSUQUI  FRENTE AL LA FARMACIA SANA SANA CASA BEIGE 2 PISOS</v>
          </cell>
          <cell r="AI882" t="str">
            <v>DESPACHO</v>
          </cell>
          <cell r="AJ882" t="str">
            <v>Normal</v>
          </cell>
          <cell r="AL882" t="str">
            <v>NO</v>
          </cell>
          <cell r="AN882" t="str">
            <v>MOV productovip</v>
          </cell>
          <cell r="AO882" t="str">
            <v>CANAL ONLINE</v>
          </cell>
          <cell r="AP882">
            <v>44938</v>
          </cell>
          <cell r="AR882" t="str">
            <v>MDELIVERY_4830418</v>
          </cell>
          <cell r="AS882">
            <v>329795</v>
          </cell>
          <cell r="AT882" t="str">
            <v>D40</v>
          </cell>
          <cell r="AU882" t="str">
            <v>BTC</v>
          </cell>
          <cell r="AV882">
            <v>2</v>
          </cell>
          <cell r="AW882" t="str">
            <v>LOCAL</v>
          </cell>
          <cell r="AX882" t="str">
            <v>ENTREGADO</v>
          </cell>
          <cell r="AY882" t="str">
            <v>LTE XIAOMI REDMI NOTE 11 AZUL: 1 und - sn. 861696063071180 / HALFSIM MOVISTAR: 1 und - sn. 8959300520560987789</v>
          </cell>
          <cell r="AZ882" t="str">
            <v>SIMCARD / TERMINAL</v>
          </cell>
          <cell r="BA882" t="str">
            <v>Validar Biometrico</v>
          </cell>
        </row>
        <row r="883">
          <cell r="A883" t="str">
            <v>4830431</v>
          </cell>
          <cell r="B883" t="str">
            <v>MDELIVERY</v>
          </cell>
          <cell r="C883">
            <v>44938</v>
          </cell>
          <cell r="D883" t="str">
            <v>FLEXNET ECUADOR - MDELIVERY</v>
          </cell>
          <cell r="E883" t="str">
            <v>CALLE 28 DE JUNIO S/N Y GARCIA MORENO ENTRADA LLANO GRANDE</v>
          </cell>
          <cell r="H883" t="str">
            <v>170208</v>
          </cell>
          <cell r="I883" t="str">
            <v>QUITO</v>
          </cell>
          <cell r="J883" t="str">
            <v>PICHINCHA</v>
          </cell>
          <cell r="K883" t="str">
            <v>GLORIA ELENA OCAMPO LEDESMA</v>
          </cell>
          <cell r="L883" t="str">
            <v>SAN MIGUEL DE IBARRA CALLE ROCAFUERTA  379 Y JUAN FRANCISCO BONILLA</v>
          </cell>
          <cell r="O883" t="str">
            <v>100107</v>
          </cell>
          <cell r="P883" t="str">
            <v>100107</v>
          </cell>
          <cell r="Q883" t="str">
            <v>IMBABURA_IBARRA_SAN MIGUEL DE IBARRA</v>
          </cell>
          <cell r="R883" t="str">
            <v>4830431</v>
          </cell>
          <cell r="W883" t="str">
            <v>1051036208</v>
          </cell>
          <cell r="X883" t="str">
            <v>0984908308-0984908308</v>
          </cell>
          <cell r="AA883">
            <v>44938</v>
          </cell>
          <cell r="AD883">
            <v>1</v>
          </cell>
          <cell r="AE883">
            <v>1</v>
          </cell>
          <cell r="AH883" t="str">
            <v>PORTON VERDE DIAGONAL AL EDIF ROCAFUERTE Y CONSULTORIO DENTAL BRITO</v>
          </cell>
          <cell r="AI883" t="str">
            <v>DESPACHO</v>
          </cell>
          <cell r="AJ883" t="str">
            <v>Normal</v>
          </cell>
          <cell r="AL883" t="str">
            <v>NO</v>
          </cell>
          <cell r="AN883" t="str">
            <v>MOV onlinevip</v>
          </cell>
          <cell r="AO883" t="str">
            <v>CANAL ONLINE</v>
          </cell>
          <cell r="AP883">
            <v>44938</v>
          </cell>
          <cell r="AR883" t="str">
            <v>MDELIVERY_4830431</v>
          </cell>
          <cell r="AS883">
            <v>329769</v>
          </cell>
          <cell r="AT883" t="str">
            <v>D40</v>
          </cell>
          <cell r="AU883" t="str">
            <v>BTC</v>
          </cell>
          <cell r="AV883">
            <v>1</v>
          </cell>
          <cell r="AW883" t="str">
            <v>PROVINCIAL</v>
          </cell>
          <cell r="AX883" t="str">
            <v>ENTREGADO</v>
          </cell>
          <cell r="AY883" t="str">
            <v>LTE XIAOMI REDMI NOTE 11 AZUL: 1 und - sn. 864048061534685</v>
          </cell>
          <cell r="AZ883" t="str">
            <v>TERMINAL</v>
          </cell>
          <cell r="BA883" t="str">
            <v>Validar Biometrico</v>
          </cell>
        </row>
        <row r="884">
          <cell r="A884" t="str">
            <v>4830450</v>
          </cell>
          <cell r="B884" t="str">
            <v>MDELIVERY</v>
          </cell>
          <cell r="C884">
            <v>44938</v>
          </cell>
          <cell r="D884" t="str">
            <v>FLEXNET ECUADOR - MDELIVERY</v>
          </cell>
          <cell r="E884" t="str">
            <v>CALLE 28 DE JUNIO S/N Y GARCIA MORENO ENTRADA LLANO GRANDE</v>
          </cell>
          <cell r="H884" t="str">
            <v>170208</v>
          </cell>
          <cell r="I884" t="str">
            <v>QUITO</v>
          </cell>
          <cell r="J884" t="str">
            <v>PICHINCHA</v>
          </cell>
          <cell r="K884" t="str">
            <v>JESUS GREGORIO SARMIENTO AMAYA</v>
          </cell>
          <cell r="L884" t="str">
            <v>TARQUI   CDLA VIEJA  KENNEDY  SN AV SAN JORGE</v>
          </cell>
          <cell r="O884" t="str">
            <v>090510</v>
          </cell>
          <cell r="P884" t="str">
            <v>090510</v>
          </cell>
          <cell r="Q884" t="str">
            <v>GUAYAS_GUAYAQUIL_TARQUI</v>
          </cell>
          <cell r="R884" t="str">
            <v>4830450</v>
          </cell>
          <cell r="W884" t="str">
            <v>0921902441</v>
          </cell>
          <cell r="X884" t="str">
            <v>0980568258-0980568258</v>
          </cell>
          <cell r="AA884">
            <v>44938</v>
          </cell>
          <cell r="AD884">
            <v>1</v>
          </cell>
          <cell r="AE884">
            <v>1</v>
          </cell>
          <cell r="AH884" t="str">
            <v>SECTOR  NORTE   JUNTO A  DEL SWEET AND COFFE PLAZA CORONEL LABORATORIO ALCIVAR EDIFICIO COLOR GRIS</v>
          </cell>
          <cell r="AI884" t="str">
            <v>DESPACHO</v>
          </cell>
          <cell r="AJ884" t="str">
            <v>Normal</v>
          </cell>
          <cell r="AL884" t="str">
            <v>NO</v>
          </cell>
          <cell r="AN884" t="str">
            <v>MOV productovip</v>
          </cell>
          <cell r="AO884" t="str">
            <v>CANAL ONLINE</v>
          </cell>
          <cell r="AP884">
            <v>44938</v>
          </cell>
          <cell r="AR884" t="str">
            <v>MDELIVERY_4830450</v>
          </cell>
          <cell r="AS884">
            <v>329788</v>
          </cell>
          <cell r="AT884" t="str">
            <v>D40</v>
          </cell>
          <cell r="AU884" t="str">
            <v>BTC</v>
          </cell>
          <cell r="AV884">
            <v>1</v>
          </cell>
          <cell r="AW884" t="str">
            <v>LOCAL</v>
          </cell>
          <cell r="AX884" t="str">
            <v>ENTREGADO</v>
          </cell>
          <cell r="AY884" t="str">
            <v>HALFSIM MOVISTAR: 1 und - sn. 8959300520560985312</v>
          </cell>
          <cell r="AZ884" t="str">
            <v>SIMCARD</v>
          </cell>
          <cell r="BA884" t="str">
            <v/>
          </cell>
        </row>
        <row r="885">
          <cell r="A885" t="str">
            <v>4830457</v>
          </cell>
          <cell r="B885" t="str">
            <v>MDELIVERY</v>
          </cell>
          <cell r="C885">
            <v>44938</v>
          </cell>
          <cell r="D885" t="str">
            <v>FLEXNET ECUADOR - MDELIVERY</v>
          </cell>
          <cell r="E885" t="str">
            <v>CALLE 28 DE JUNIO S/N Y GARCIA MORENO ENTRADA LLANO GRANDE</v>
          </cell>
          <cell r="H885" t="str">
            <v>170208</v>
          </cell>
          <cell r="I885" t="str">
            <v>QUITO</v>
          </cell>
          <cell r="J885" t="str">
            <v>PICHINCHA</v>
          </cell>
          <cell r="K885" t="str">
            <v>LORENA DEL ROCIO OCAMPO CANSIÑA</v>
          </cell>
          <cell r="L885" t="str">
            <v>LA CONCORDIA CALLE EUGENIO ESPEJO SN  Y GUAYAQUIL</v>
          </cell>
          <cell r="O885" t="str">
            <v>080701</v>
          </cell>
          <cell r="P885" t="str">
            <v>080701</v>
          </cell>
          <cell r="Q885" t="str">
            <v>SANTO DOMINGO _LA CONCORDIA _LA CONCORDIA</v>
          </cell>
          <cell r="R885" t="str">
            <v>4830457</v>
          </cell>
          <cell r="W885" t="str">
            <v>1716325038</v>
          </cell>
          <cell r="X885" t="str">
            <v>0987297273-0987297273</v>
          </cell>
          <cell r="AA885">
            <v>44938</v>
          </cell>
          <cell r="AD885">
            <v>1</v>
          </cell>
          <cell r="AE885">
            <v>1</v>
          </cell>
          <cell r="AH885" t="str">
            <v>SAN RAFAEL FRENTE AL COLEGIO NACIONAL LA CONCORDIA SOBRE LA LIBRERIA DISNEY ENTREGA EN CASA 2P TOMATE</v>
          </cell>
          <cell r="AI885" t="str">
            <v>DESPACHO</v>
          </cell>
          <cell r="AJ885" t="str">
            <v>Normal</v>
          </cell>
          <cell r="AL885" t="str">
            <v>NO</v>
          </cell>
          <cell r="AN885" t="str">
            <v>MOV onlinevip</v>
          </cell>
          <cell r="AO885" t="str">
            <v>CANAL ONLINE</v>
          </cell>
          <cell r="AP885">
            <v>44938</v>
          </cell>
          <cell r="AR885" t="str">
            <v>MDELIVERY_4830457</v>
          </cell>
          <cell r="AS885">
            <v>329755</v>
          </cell>
          <cell r="AT885" t="str">
            <v>D40</v>
          </cell>
          <cell r="AU885" t="str">
            <v>BTC</v>
          </cell>
          <cell r="AV885">
            <v>1</v>
          </cell>
          <cell r="AW885" t="str">
            <v>PROVINCIAL</v>
          </cell>
          <cell r="AX885" t="str">
            <v>ENTREGADO</v>
          </cell>
          <cell r="AY885" t="str">
            <v>LTE SAMSUNG A03 CORE COBRE: 1 und - sn. 352286990937442</v>
          </cell>
          <cell r="AZ885" t="str">
            <v>TERMINAL</v>
          </cell>
          <cell r="BA885" t="str">
            <v>Validar Biometrico</v>
          </cell>
        </row>
        <row r="886">
          <cell r="A886" t="str">
            <v>4830503</v>
          </cell>
          <cell r="B886" t="str">
            <v>MDELIVERY</v>
          </cell>
          <cell r="C886">
            <v>44938</v>
          </cell>
          <cell r="D886" t="str">
            <v>FLEXNET ECUADOR - MDELIVERY</v>
          </cell>
          <cell r="E886" t="str">
            <v>CALLE 28 DE JUNIO S/N Y GARCIA MORENO ENTRADA LLANO GRANDE</v>
          </cell>
          <cell r="H886" t="str">
            <v>170208</v>
          </cell>
          <cell r="I886" t="str">
            <v>QUITO</v>
          </cell>
          <cell r="J886" t="str">
            <v>PICHINCHA</v>
          </cell>
          <cell r="K886" t="str">
            <v>Franklin Eduardo Merino Povea</v>
          </cell>
          <cell r="L886" t="str">
            <v>CONOCOTO AUT GENERAL RUMINAHUI  SN  Y SEBASTIAN DE BENALCAZAR</v>
          </cell>
          <cell r="O886" t="str">
            <v>170803</v>
          </cell>
          <cell r="P886" t="str">
            <v>170803</v>
          </cell>
          <cell r="Q886" t="str">
            <v>PICHINCHA_QUITO_CONOCOTO</v>
          </cell>
          <cell r="R886" t="str">
            <v>4830503</v>
          </cell>
          <cell r="W886" t="str">
            <v>1718677386_E1343V3242</v>
          </cell>
          <cell r="X886" t="str">
            <v>0998114824-</v>
          </cell>
          <cell r="AA886">
            <v>44938</v>
          </cell>
          <cell r="AD886">
            <v>1</v>
          </cell>
          <cell r="AE886">
            <v>1</v>
          </cell>
          <cell r="AH886" t="str">
            <v>A 500 MTS DE LA EMPRESA DHISVE ENTREGA EN CONJ DLU VILLAGE CASA 16</v>
          </cell>
          <cell r="AI886" t="str">
            <v>DESPACHO</v>
          </cell>
          <cell r="AJ886" t="str">
            <v>Normal</v>
          </cell>
          <cell r="AL886" t="str">
            <v>NO</v>
          </cell>
          <cell r="AN886" t="str">
            <v>MOV tecnocom</v>
          </cell>
          <cell r="AO886" t="str">
            <v>CANAL ONLINE</v>
          </cell>
          <cell r="AP886">
            <v>44938</v>
          </cell>
          <cell r="AR886" t="str">
            <v>MDELIVERY_4830503</v>
          </cell>
          <cell r="AS886">
            <v>329433</v>
          </cell>
          <cell r="AT886" t="str">
            <v>D40</v>
          </cell>
          <cell r="AU886" t="str">
            <v>BTC</v>
          </cell>
          <cell r="AV886">
            <v>1</v>
          </cell>
          <cell r="AW886" t="str">
            <v>LOCAL</v>
          </cell>
          <cell r="AX886" t="str">
            <v>ENTREGADO</v>
          </cell>
          <cell r="AY886" t="str">
            <v>AIR APPLE AIRPODS 3ER GEN: 1 und - sn. 139999372442662</v>
          </cell>
          <cell r="AZ886" t="str">
            <v>ACCESORIO</v>
          </cell>
          <cell r="BA886" t="str">
            <v>Validar Biometrico, Validar Tarjeta Credito M,</v>
          </cell>
        </row>
        <row r="887">
          <cell r="A887" t="str">
            <v>4830534</v>
          </cell>
          <cell r="B887" t="str">
            <v>MDELIVERY</v>
          </cell>
          <cell r="C887">
            <v>44938</v>
          </cell>
          <cell r="D887" t="str">
            <v>FLEXNET ECUADOR - MDELIVERY</v>
          </cell>
          <cell r="E887" t="str">
            <v>CALLE 28 DE JUNIO S/N Y GARCIA MORENO ENTRADA LLANO GRANDE</v>
          </cell>
          <cell r="H887" t="str">
            <v>170208</v>
          </cell>
          <cell r="I887" t="str">
            <v>QUITO</v>
          </cell>
          <cell r="J887" t="str">
            <v>PICHINCHA</v>
          </cell>
          <cell r="K887" t="str">
            <v>LUCIA JANETH CISNEROS LOACHAMIN</v>
          </cell>
          <cell r="L887" t="str">
            <v>GUAYLLABAMBA CALLE SIMON BOLIVAR 767 Y VIA OLIMPICA</v>
          </cell>
          <cell r="O887" t="str">
            <v>170206</v>
          </cell>
          <cell r="P887" t="str">
            <v>170206</v>
          </cell>
          <cell r="Q887" t="str">
            <v>PICHINCHA_QUITO_GUAYLLABAMBA</v>
          </cell>
          <cell r="R887" t="str">
            <v>4830534</v>
          </cell>
          <cell r="W887" t="str">
            <v>1716275480_V4433I4442</v>
          </cell>
          <cell r="X887" t="str">
            <v>0999215555-</v>
          </cell>
          <cell r="AA887">
            <v>44938</v>
          </cell>
          <cell r="AD887">
            <v>1</v>
          </cell>
          <cell r="AE887">
            <v>1</v>
          </cell>
          <cell r="AH887" t="str">
            <v>BRR LA CONCEPCION DIAGONAL BANCO PICHINCHA JUNTO RESTAURANTE MARUJITA EN CASA BLANCA DE 3 PISOS CON FRANJAS VERDES</v>
          </cell>
          <cell r="AI887" t="str">
            <v>DESPACHO</v>
          </cell>
          <cell r="AJ887" t="str">
            <v>Normal</v>
          </cell>
          <cell r="AL887" t="str">
            <v>NO</v>
          </cell>
          <cell r="AN887" t="str">
            <v>MOV_tecnocom_credito_directo</v>
          </cell>
          <cell r="AO887" t="str">
            <v>CANAL ONLINE</v>
          </cell>
          <cell r="AP887">
            <v>44938</v>
          </cell>
          <cell r="AR887" t="str">
            <v>MDELIVERY_4830534</v>
          </cell>
          <cell r="AS887">
            <v>329792</v>
          </cell>
          <cell r="AT887" t="str">
            <v>D40</v>
          </cell>
          <cell r="AU887" t="str">
            <v>BTC</v>
          </cell>
          <cell r="AV887">
            <v>1</v>
          </cell>
          <cell r="AW887" t="str">
            <v>PROVINCIAL</v>
          </cell>
          <cell r="AX887" t="str">
            <v>ENTREGADO</v>
          </cell>
          <cell r="AY887" t="str">
            <v>LTE SAMSUNG A53 5G AZUL: 1 und - sn. 353842195598220</v>
          </cell>
          <cell r="AZ887" t="str">
            <v>TERMINAL</v>
          </cell>
          <cell r="BA887" t="str">
            <v>Validar Biometrico</v>
          </cell>
        </row>
        <row r="888">
          <cell r="A888" t="str">
            <v>4830666</v>
          </cell>
          <cell r="B888" t="str">
            <v>MDELIVERY</v>
          </cell>
          <cell r="C888">
            <v>44938</v>
          </cell>
          <cell r="D888" t="str">
            <v>FLEXNET ECUADOR - MDELIVERY</v>
          </cell>
          <cell r="E888" t="str">
            <v>CALLE 28 DE JUNIO S/N Y GARCIA MORENO ENTRADA LLANO GRANDE</v>
          </cell>
          <cell r="H888" t="str">
            <v>170208</v>
          </cell>
          <cell r="I888" t="str">
            <v>QUITO</v>
          </cell>
          <cell r="J888" t="str">
            <v>PICHINCHA</v>
          </cell>
          <cell r="K888" t="str">
            <v>ANGELICA MARIA MACAY VELIZ</v>
          </cell>
          <cell r="L888" t="str">
            <v>CHIGUILPE CALLE JUNIN  SN  y CAYAPAS</v>
          </cell>
          <cell r="O888" t="str">
            <v>230104</v>
          </cell>
          <cell r="P888" t="str">
            <v>230104</v>
          </cell>
          <cell r="Q888" t="str">
            <v>SANTO DOMINGO_SANTO DOMINGO_CHIGUILPE</v>
          </cell>
          <cell r="R888" t="str">
            <v>4830666</v>
          </cell>
          <cell r="W888" t="str">
            <v>1205855297</v>
          </cell>
          <cell r="X888" t="str">
            <v>0989075665-0989075665</v>
          </cell>
          <cell r="AA888">
            <v>44938</v>
          </cell>
          <cell r="AD888">
            <v>1</v>
          </cell>
          <cell r="AE888">
            <v>1</v>
          </cell>
          <cell r="AH888" t="str">
            <v>COOP MIRAFLORES A 2 CUADRAS DE LA IGLESIA ENTREGA EN CASA 1P CERRAMIENTO DE BLOQUE PUERTA NEGRA</v>
          </cell>
          <cell r="AI888" t="str">
            <v>DESPACHO</v>
          </cell>
          <cell r="AJ888" t="str">
            <v>Normal</v>
          </cell>
          <cell r="AL888" t="str">
            <v>NO</v>
          </cell>
          <cell r="AN888" t="str">
            <v>MOV onlinevip</v>
          </cell>
          <cell r="AO888" t="str">
            <v>CANAL ONLINE</v>
          </cell>
          <cell r="AP888">
            <v>44938</v>
          </cell>
          <cell r="AR888" t="str">
            <v>MDELIVERY_4830666</v>
          </cell>
          <cell r="AS888">
            <v>329790</v>
          </cell>
          <cell r="AT888" t="str">
            <v>D40</v>
          </cell>
          <cell r="AU888" t="str">
            <v>BTC</v>
          </cell>
          <cell r="AV888">
            <v>1</v>
          </cell>
          <cell r="AW888" t="str">
            <v>PROVINCIAL</v>
          </cell>
          <cell r="AX888" t="str">
            <v>ENTREGADO</v>
          </cell>
          <cell r="AY888" t="str">
            <v>LTE XIAOMI REDMI NOTE 11 AZUL: 1 und - sn. 869113065869324</v>
          </cell>
          <cell r="AZ888" t="str">
            <v>TERMINAL</v>
          </cell>
          <cell r="BA888" t="str">
            <v>Validar Biometrico</v>
          </cell>
        </row>
        <row r="889">
          <cell r="A889" t="str">
            <v>4830737</v>
          </cell>
          <cell r="B889" t="str">
            <v>MDELIVERY</v>
          </cell>
          <cell r="C889">
            <v>44938</v>
          </cell>
          <cell r="D889" t="str">
            <v>FLEXNET ECUADOR - MDELIVERY</v>
          </cell>
          <cell r="E889" t="str">
            <v>CALLE 28 DE JUNIO S/N Y GARCIA MORENO ENTRADA LLANO GRANDE</v>
          </cell>
          <cell r="H889" t="str">
            <v>170208</v>
          </cell>
          <cell r="I889" t="str">
            <v>QUITO</v>
          </cell>
          <cell r="J889" t="str">
            <v>PICHINCHA</v>
          </cell>
          <cell r="K889" t="str">
            <v>JOAN ALBERTO CORREA TUTIVEN</v>
          </cell>
          <cell r="L889" t="str">
            <v>TARQUI SAUCES 4 MZ 373 VILLA 3</v>
          </cell>
          <cell r="O889" t="str">
            <v>090504</v>
          </cell>
          <cell r="P889" t="str">
            <v>090504</v>
          </cell>
          <cell r="Q889" t="str">
            <v>GUAYAS_GUAYAQUIL_TARQUI</v>
          </cell>
          <cell r="R889" t="str">
            <v>4830737</v>
          </cell>
          <cell r="W889" t="str">
            <v>0929986339</v>
          </cell>
          <cell r="X889" t="str">
            <v>0982567886-0982567886</v>
          </cell>
          <cell r="AA889">
            <v>44938</v>
          </cell>
          <cell r="AD889">
            <v>1</v>
          </cell>
          <cell r="AE889">
            <v>1</v>
          </cell>
          <cell r="AH889" t="str">
            <v>A 20MTRS DEL MERCADO DE SAUCES 4 EN CASA VERDE CON MOSTAZA DE 2P PORTON BLANCO</v>
          </cell>
          <cell r="AI889" t="str">
            <v>DESPACHO</v>
          </cell>
          <cell r="AJ889" t="str">
            <v>Normal</v>
          </cell>
          <cell r="AL889" t="str">
            <v>NO</v>
          </cell>
          <cell r="AN889" t="str">
            <v>MOV onlinevip</v>
          </cell>
          <cell r="AO889" t="str">
            <v>CANAL ONLINE</v>
          </cell>
          <cell r="AP889">
            <v>44938</v>
          </cell>
          <cell r="AR889" t="str">
            <v>MDELIVERY_4830737</v>
          </cell>
          <cell r="AS889">
            <v>329794</v>
          </cell>
          <cell r="AT889" t="str">
            <v>D40</v>
          </cell>
          <cell r="AU889" t="str">
            <v>BTC</v>
          </cell>
          <cell r="AV889">
            <v>1</v>
          </cell>
          <cell r="AW889" t="str">
            <v>LOCAL</v>
          </cell>
          <cell r="AX889" t="str">
            <v>ENTREGADO</v>
          </cell>
          <cell r="AY889" t="str">
            <v>LTE XIAOMI REDMI NOTE 11 AZUL: 1 und - sn. 869113065734064</v>
          </cell>
          <cell r="AZ889" t="str">
            <v>TERMINAL</v>
          </cell>
          <cell r="BA889" t="str">
            <v>Validar Biometrico</v>
          </cell>
        </row>
        <row r="890">
          <cell r="A890" t="str">
            <v>4830846</v>
          </cell>
          <cell r="B890" t="str">
            <v>MDELIVERY</v>
          </cell>
          <cell r="C890">
            <v>44938</v>
          </cell>
          <cell r="D890" t="str">
            <v>FLEXNET ECUADOR - MDELIVERY</v>
          </cell>
          <cell r="E890" t="str">
            <v>CALLE 28 DE JUNIO S/N Y GARCIA MORENO ENTRADA LLANO GRANDE</v>
          </cell>
          <cell r="H890" t="str">
            <v>170208</v>
          </cell>
          <cell r="I890" t="str">
            <v>QUITO</v>
          </cell>
          <cell r="J890" t="str">
            <v>PICHINCHA</v>
          </cell>
          <cell r="K890" t="str">
            <v>JOAN ALBERTO CORREA TUTIVEN</v>
          </cell>
          <cell r="L890" t="str">
            <v>TARQUI SAUCES 4 MZ 373 VILLA 3</v>
          </cell>
          <cell r="O890" t="str">
            <v>090504</v>
          </cell>
          <cell r="P890" t="str">
            <v>090504</v>
          </cell>
          <cell r="Q890" t="str">
            <v>GUAYAS_GUAYAQUIL_TARQUI</v>
          </cell>
          <cell r="R890" t="str">
            <v>4830846</v>
          </cell>
          <cell r="W890" t="str">
            <v>0929986339</v>
          </cell>
          <cell r="X890" t="str">
            <v>0982567886-0982567886</v>
          </cell>
          <cell r="AA890">
            <v>44938</v>
          </cell>
          <cell r="AD890">
            <v>1</v>
          </cell>
          <cell r="AE890">
            <v>1</v>
          </cell>
          <cell r="AH890" t="str">
            <v>A 20MTRS DEL MERCADO DE SAUCES 4 EN CASA VERDE CON MOSTAZA DE 2P PORTON BLANCO</v>
          </cell>
          <cell r="AI890" t="str">
            <v>DESPACHO</v>
          </cell>
          <cell r="AJ890" t="str">
            <v>Normal</v>
          </cell>
          <cell r="AL890" t="str">
            <v>NO</v>
          </cell>
          <cell r="AN890" t="str">
            <v>MOV productovip</v>
          </cell>
          <cell r="AO890" t="str">
            <v>CANAL ONLINE</v>
          </cell>
          <cell r="AP890">
            <v>44938</v>
          </cell>
          <cell r="AR890" t="str">
            <v>MDELIVERY_4830846</v>
          </cell>
          <cell r="AS890">
            <v>329789</v>
          </cell>
          <cell r="AT890" t="str">
            <v>D40</v>
          </cell>
          <cell r="AU890" t="str">
            <v>BTC</v>
          </cell>
          <cell r="AV890">
            <v>1</v>
          </cell>
          <cell r="AW890" t="str">
            <v>LOCAL</v>
          </cell>
          <cell r="AX890" t="str">
            <v>ENTREGADO</v>
          </cell>
          <cell r="AY890" t="str">
            <v>HALFSIM MOVISTAR: 1 und - sn. 8959300520560982731</v>
          </cell>
          <cell r="AZ890" t="str">
            <v>SIMCARD</v>
          </cell>
          <cell r="BA890" t="str">
            <v/>
          </cell>
        </row>
        <row r="891">
          <cell r="A891" t="str">
            <v>4830905</v>
          </cell>
          <cell r="B891" t="str">
            <v>MDELIVERY</v>
          </cell>
          <cell r="C891">
            <v>44938</v>
          </cell>
          <cell r="D891" t="str">
            <v>FLEXNET ECUADOR - MDELIVERY</v>
          </cell>
          <cell r="E891" t="str">
            <v>CALLE 28 DE JUNIO S/N Y GARCIA MORENO ENTRADA LLANO GRANDE</v>
          </cell>
          <cell r="H891" t="str">
            <v>170208</v>
          </cell>
          <cell r="I891" t="str">
            <v>QUITO</v>
          </cell>
          <cell r="J891" t="str">
            <v>PICHINCHA</v>
          </cell>
          <cell r="K891" t="str">
            <v>YODER MANUEL ASANZA ZHUNE</v>
          </cell>
          <cell r="L891" t="str">
            <v>LOJA AV VILLONACO  SN  Y MEDARDO  ANGEL SILVA</v>
          </cell>
          <cell r="O891" t="str">
            <v>110103</v>
          </cell>
          <cell r="P891" t="str">
            <v>110103</v>
          </cell>
          <cell r="Q891" t="str">
            <v>LOJA_LOJA_LOJA</v>
          </cell>
          <cell r="R891" t="str">
            <v>4830905</v>
          </cell>
          <cell r="W891" t="str">
            <v>0705651669</v>
          </cell>
          <cell r="X891" t="str">
            <v>0988976214-0988125820</v>
          </cell>
          <cell r="AA891">
            <v>44938</v>
          </cell>
          <cell r="AD891">
            <v>1</v>
          </cell>
          <cell r="AE891">
            <v>1</v>
          </cell>
          <cell r="AH891" t="str">
            <v>BARRIO OBRAPIA EN CASA DE 3 PISOS ASADERO A LA BRASA ROJA JUNTO A UNA PAPELERIA A 20 METROS DIAGONAL DE LA IGLESIA OBRAPIA</v>
          </cell>
          <cell r="AI891" t="str">
            <v>DESPACHO</v>
          </cell>
          <cell r="AJ891" t="str">
            <v>Normal</v>
          </cell>
          <cell r="AL891" t="str">
            <v>NO</v>
          </cell>
          <cell r="AN891" t="str">
            <v>MOV onlinevip</v>
          </cell>
          <cell r="AO891" t="str">
            <v>CANAL ONLINE</v>
          </cell>
          <cell r="AP891">
            <v>44938</v>
          </cell>
          <cell r="AR891" t="str">
            <v>MDELIVERY_4830905</v>
          </cell>
          <cell r="AS891">
            <v>329766</v>
          </cell>
          <cell r="AT891" t="str">
            <v>D40</v>
          </cell>
          <cell r="AU891" t="str">
            <v>BTC</v>
          </cell>
          <cell r="AV891">
            <v>1</v>
          </cell>
          <cell r="AW891" t="str">
            <v>PROVINCIAL</v>
          </cell>
          <cell r="AX891" t="str">
            <v>INCIDENCIA</v>
          </cell>
          <cell r="AY891" t="str">
            <v>LTE XIAOMI REDMI NOTE 11S AZUL: 1 und - sn. 863837054588141</v>
          </cell>
          <cell r="AZ891" t="str">
            <v>TERMINAL</v>
          </cell>
          <cell r="BA891" t="str">
            <v>Validar Biometrico</v>
          </cell>
        </row>
        <row r="892">
          <cell r="A892" t="str">
            <v>4830954</v>
          </cell>
          <cell r="B892" t="str">
            <v>MDELIVERY</v>
          </cell>
          <cell r="C892">
            <v>44938</v>
          </cell>
          <cell r="D892" t="str">
            <v>FLEXNET ECUADOR - MDELIVERY</v>
          </cell>
          <cell r="E892" t="str">
            <v>CALLE 28 DE JUNIO S/N Y GARCIA MORENO ENTRADA LLANO GRANDE</v>
          </cell>
          <cell r="H892" t="str">
            <v>170208</v>
          </cell>
          <cell r="I892" t="str">
            <v>QUITO</v>
          </cell>
          <cell r="J892" t="str">
            <v>PICHINCHA</v>
          </cell>
          <cell r="K892" t="str">
            <v>RAUL SEBASTIAN CARVAJAL RUBIO</v>
          </cell>
          <cell r="L892" t="str">
            <v>OFICINA TRAMACO PUJILI</v>
          </cell>
          <cell r="O892" t="str">
            <v>PUJILI</v>
          </cell>
          <cell r="P892" t="str">
            <v>PUJILI</v>
          </cell>
          <cell r="Q892" t="str">
            <v>COTOPAXI_PUJILI_</v>
          </cell>
          <cell r="R892" t="str">
            <v>4830954</v>
          </cell>
          <cell r="W892" t="str">
            <v>0504739822</v>
          </cell>
          <cell r="X892" t="str">
            <v>0969309093-00000000000</v>
          </cell>
          <cell r="AA892">
            <v>44938</v>
          </cell>
          <cell r="AD892">
            <v>1</v>
          </cell>
          <cell r="AE892">
            <v>1</v>
          </cell>
          <cell r="AH892" t="str">
            <v/>
          </cell>
          <cell r="AI892" t="str">
            <v>DESPACHO</v>
          </cell>
          <cell r="AJ892" t="str">
            <v>DERIVADO PICK UP</v>
          </cell>
          <cell r="AL892" t="str">
            <v>NO</v>
          </cell>
          <cell r="AN892" t="str">
            <v>MOV productovip</v>
          </cell>
          <cell r="AO892" t="str">
            <v>CANAL ONLINE</v>
          </cell>
          <cell r="AP892">
            <v>44938</v>
          </cell>
          <cell r="AR892" t="str">
            <v>MDELIVERY_4830954</v>
          </cell>
          <cell r="AS892">
            <v>329770</v>
          </cell>
          <cell r="AT892" t="str">
            <v>D40</v>
          </cell>
          <cell r="AU892" t="str">
            <v>BTC</v>
          </cell>
          <cell r="AV892">
            <v>2</v>
          </cell>
          <cell r="AW892" t="str">
            <v>PROVINCIAL</v>
          </cell>
          <cell r="AX892" t="str">
            <v>ENTREGADO</v>
          </cell>
          <cell r="AY892" t="str">
            <v>LTE HONOR X7 SILVER: 1 und - sn. 869937054520534 / HALFSIM MOVISTAR: 1 und - sn. 8959300520560985296</v>
          </cell>
          <cell r="AZ892" t="str">
            <v>SIMCARD / TERMINAL</v>
          </cell>
          <cell r="BA892" t="str">
            <v>Validar Biometrico</v>
          </cell>
        </row>
        <row r="893">
          <cell r="A893" t="str">
            <v>4830990</v>
          </cell>
          <cell r="B893" t="str">
            <v>MDELIVERY</v>
          </cell>
          <cell r="C893">
            <v>44938</v>
          </cell>
          <cell r="D893" t="str">
            <v>FLEXNET ECUADOR - MDELIVERY</v>
          </cell>
          <cell r="E893" t="str">
            <v>CALLE 28 DE JUNIO S/N Y GARCIA MORENO ENTRADA LLANO GRANDE</v>
          </cell>
          <cell r="H893" t="str">
            <v>170208</v>
          </cell>
          <cell r="I893" t="str">
            <v>QUITO</v>
          </cell>
          <cell r="J893" t="str">
            <v>PICHINCHA</v>
          </cell>
          <cell r="K893" t="str">
            <v>MAIZA LOPEZ RAUL EDUARDO</v>
          </cell>
          <cell r="L893" t="str">
            <v>XIMENA  CDLA PRADERA 2  SOLAR 30 MZ18</v>
          </cell>
          <cell r="O893" t="str">
            <v>090107</v>
          </cell>
          <cell r="P893" t="str">
            <v>090107</v>
          </cell>
          <cell r="Q893" t="str">
            <v>GUAYAS_GUAYAQUIL_XIMENA</v>
          </cell>
          <cell r="R893" t="str">
            <v>4830990</v>
          </cell>
          <cell r="W893" t="str">
            <v>0926007295</v>
          </cell>
          <cell r="X893" t="str">
            <v>0995687754-0995687754</v>
          </cell>
          <cell r="AA893">
            <v>44938</v>
          </cell>
          <cell r="AD893">
            <v>1</v>
          </cell>
          <cell r="AE893">
            <v>1</v>
          </cell>
          <cell r="AH893" t="str">
            <v>JUNTO A ECUAGRAN ENTREGA EN FERPACIFIC ANUNCIARSE EN GARITA</v>
          </cell>
          <cell r="AI893" t="str">
            <v>DESPACHO</v>
          </cell>
          <cell r="AJ893" t="str">
            <v>Normal</v>
          </cell>
          <cell r="AL893" t="str">
            <v>NO</v>
          </cell>
          <cell r="AN893" t="str">
            <v>MOV onlinevip</v>
          </cell>
          <cell r="AO893" t="str">
            <v>CANAL ONLINE</v>
          </cell>
          <cell r="AP893">
            <v>44938</v>
          </cell>
          <cell r="AR893" t="str">
            <v>MDELIVERY_4830990</v>
          </cell>
          <cell r="AS893">
            <v>329801</v>
          </cell>
          <cell r="AT893" t="str">
            <v>D40</v>
          </cell>
          <cell r="AU893" t="str">
            <v>BTC</v>
          </cell>
          <cell r="AV893">
            <v>1</v>
          </cell>
          <cell r="AW893" t="str">
            <v>LOCAL</v>
          </cell>
          <cell r="AX893" t="str">
            <v>ENTREGADO</v>
          </cell>
          <cell r="AY893" t="str">
            <v>LTE XIAOMI REDMI NOTE 11S AZUL: 1 und - sn. 863837056652804</v>
          </cell>
          <cell r="AZ893" t="str">
            <v>TERMINAL</v>
          </cell>
          <cell r="BA893" t="str">
            <v>Validar Biometrico</v>
          </cell>
        </row>
        <row r="894">
          <cell r="A894" t="str">
            <v>4831008</v>
          </cell>
          <cell r="B894" t="str">
            <v>MDELIVERY</v>
          </cell>
          <cell r="C894">
            <v>44938</v>
          </cell>
          <cell r="D894" t="str">
            <v>FLEXNET ECUADOR - MDELIVERY</v>
          </cell>
          <cell r="E894" t="str">
            <v>CALLE 28 DE JUNIO S/N Y GARCIA MORENO ENTRADA LLANO GRANDE</v>
          </cell>
          <cell r="H894" t="str">
            <v>170208</v>
          </cell>
          <cell r="I894" t="str">
            <v>QUITO</v>
          </cell>
          <cell r="J894" t="str">
            <v>PICHINCHA</v>
          </cell>
          <cell r="K894" t="str">
            <v>BURNEO DARRIGRANDE MANUEL JOSE</v>
          </cell>
          <cell r="L894" t="str">
            <v>INAQUITO  CALLE ITALIA  N31 156  ENTRE VANCOUVER Y RUMANIA</v>
          </cell>
          <cell r="O894" t="str">
            <v>170519</v>
          </cell>
          <cell r="P894" t="str">
            <v>170519</v>
          </cell>
          <cell r="Q894" t="str">
            <v>PICHINCHA_QUITO_INAQUITO</v>
          </cell>
          <cell r="R894" t="str">
            <v>4831008</v>
          </cell>
          <cell r="W894" t="str">
            <v>1703854685</v>
          </cell>
          <cell r="X894" t="str">
            <v>0984196345-0984196345</v>
          </cell>
          <cell r="AA894">
            <v>44938</v>
          </cell>
          <cell r="AD894">
            <v>1</v>
          </cell>
          <cell r="AE894">
            <v>1</v>
          </cell>
          <cell r="AH894" t="str">
            <v>LA CAROLINA DIAGONAL A EMPRESA DE AGUA POTABLE SOBRE CAFETERIA MAIZ Y YUCA ENTREGA EN CASA 4P</v>
          </cell>
          <cell r="AI894" t="str">
            <v>DESPACHO</v>
          </cell>
          <cell r="AJ894" t="str">
            <v>Normal</v>
          </cell>
          <cell r="AL894" t="str">
            <v>NO</v>
          </cell>
          <cell r="AN894" t="str">
            <v>MOV onlinevip</v>
          </cell>
          <cell r="AO894" t="str">
            <v>CANAL ONLINE</v>
          </cell>
          <cell r="AP894">
            <v>44938</v>
          </cell>
          <cell r="AR894" t="str">
            <v>MDELIVERY_4831008</v>
          </cell>
          <cell r="AS894">
            <v>329799</v>
          </cell>
          <cell r="AT894" t="str">
            <v>D40</v>
          </cell>
          <cell r="AU894" t="str">
            <v>BTC</v>
          </cell>
          <cell r="AV894">
            <v>1</v>
          </cell>
          <cell r="AW894" t="str">
            <v>LOCAL</v>
          </cell>
          <cell r="AX894" t="str">
            <v>ENTREGADO</v>
          </cell>
          <cell r="AY894" t="str">
            <v>LTE SAMSUNG A33 5G NEGRO: 1 und - sn. 352429892585063</v>
          </cell>
          <cell r="AZ894" t="str">
            <v>TERMINAL</v>
          </cell>
          <cell r="BA894" t="str">
            <v>Validar Biometrico</v>
          </cell>
        </row>
        <row r="895">
          <cell r="A895" t="str">
            <v>4831011</v>
          </cell>
          <cell r="B895" t="str">
            <v>MDELIVERY</v>
          </cell>
          <cell r="C895">
            <v>44938</v>
          </cell>
          <cell r="D895" t="str">
            <v>FLEXNET ECUADOR - MDELIVERY</v>
          </cell>
          <cell r="E895" t="str">
            <v>CALLE 28 DE JUNIO S/N Y GARCIA MORENO ENTRADA LLANO GRANDE</v>
          </cell>
          <cell r="H895" t="str">
            <v>170208</v>
          </cell>
          <cell r="I895" t="str">
            <v>QUITO</v>
          </cell>
          <cell r="J895" t="str">
            <v>PICHINCHA</v>
          </cell>
          <cell r="K895" t="str">
            <v>HELLEN DAYANA SUAREZ MERO</v>
          </cell>
          <cell r="L895" t="str">
            <v>OFICINA TRAMACO CENTRO DE DISTRIBUCION VIA A DAULE</v>
          </cell>
          <cell r="O895" t="str">
            <v>GUAYAQUIL</v>
          </cell>
          <cell r="P895" t="str">
            <v>GUAYAQUIL</v>
          </cell>
          <cell r="Q895" t="str">
            <v>GUAYAS_GUAYAQUIL_</v>
          </cell>
          <cell r="R895" t="str">
            <v>4831011</v>
          </cell>
          <cell r="W895" t="str">
            <v>0943809632</v>
          </cell>
          <cell r="X895" t="str">
            <v>0968510197-0968510197</v>
          </cell>
          <cell r="AA895">
            <v>44938</v>
          </cell>
          <cell r="AD895">
            <v>1</v>
          </cell>
          <cell r="AE895">
            <v>1</v>
          </cell>
          <cell r="AH895" t="str">
            <v/>
          </cell>
          <cell r="AI895" t="str">
            <v>DESPACHO</v>
          </cell>
          <cell r="AJ895" t="str">
            <v>DERIVADO PICK UP</v>
          </cell>
          <cell r="AL895" t="str">
            <v>NO</v>
          </cell>
          <cell r="AN895" t="str">
            <v>MOV onlinevip</v>
          </cell>
          <cell r="AO895" t="str">
            <v>CANAL ONLINE</v>
          </cell>
          <cell r="AP895">
            <v>44938</v>
          </cell>
          <cell r="AR895" t="str">
            <v>MDELIVERY_4831011</v>
          </cell>
          <cell r="AS895">
            <v>329803</v>
          </cell>
          <cell r="AT895" t="str">
            <v>D40</v>
          </cell>
          <cell r="AU895" t="str">
            <v>BTC</v>
          </cell>
          <cell r="AV895">
            <v>1</v>
          </cell>
          <cell r="AW895" t="str">
            <v>PROVINCIAL</v>
          </cell>
          <cell r="AX895" t="str">
            <v>ENTREGADO</v>
          </cell>
          <cell r="AY895" t="str">
            <v>LTE XIAOMI REDMI NOTE 11 AZUL: 1 und - sn. 861696063070141</v>
          </cell>
          <cell r="AZ895" t="str">
            <v>TERMINAL</v>
          </cell>
          <cell r="BA895" t="str">
            <v>Validar Biometrico</v>
          </cell>
        </row>
        <row r="896">
          <cell r="A896" t="str">
            <v>4831074</v>
          </cell>
          <cell r="B896" t="str">
            <v>MDELIVERY</v>
          </cell>
          <cell r="C896">
            <v>44938</v>
          </cell>
          <cell r="D896" t="str">
            <v>FLEXNET ECUADOR - MDELIVERY</v>
          </cell>
          <cell r="E896" t="str">
            <v>CALLE 28 DE JUNIO S/N Y GARCIA MORENO ENTRADA LLANO GRANDE</v>
          </cell>
          <cell r="H896" t="str">
            <v>170208</v>
          </cell>
          <cell r="I896" t="str">
            <v>QUITO</v>
          </cell>
          <cell r="J896" t="str">
            <v>PICHINCHA</v>
          </cell>
          <cell r="K896" t="str">
            <v>MIRIAM GREY RUIZ MENOSCAL</v>
          </cell>
          <cell r="L896" t="str">
            <v>CENTRO HISTORICO CALLE VARGAS SN CALLE MANABI</v>
          </cell>
          <cell r="O896" t="str">
            <v>170401</v>
          </cell>
          <cell r="P896" t="str">
            <v>170401</v>
          </cell>
          <cell r="Q896" t="str">
            <v>PICHINCHA_QUITO_CENTRO HISTORICO</v>
          </cell>
          <cell r="R896" t="str">
            <v>4831074</v>
          </cell>
          <cell r="W896" t="str">
            <v>1715887657_V4343V4222</v>
          </cell>
          <cell r="X896" t="str">
            <v>0992794591-</v>
          </cell>
          <cell r="AA896">
            <v>44938</v>
          </cell>
          <cell r="AD896">
            <v>1</v>
          </cell>
          <cell r="AE896">
            <v>1</v>
          </cell>
          <cell r="AH896" t="str">
            <v>SECTOR CENTRO PLAZA DEL TEATRO ENTREGA EN EL CC GRAN PASAJE EN EL LOCAL 222 HAY QUE LLAMAR A LA TITULAR ENTREGA DESDE LAS 12H00</v>
          </cell>
          <cell r="AI896" t="str">
            <v>DESPACHO</v>
          </cell>
          <cell r="AJ896" t="str">
            <v>Normal</v>
          </cell>
          <cell r="AL896" t="str">
            <v>NO</v>
          </cell>
          <cell r="AN896" t="str">
            <v>MOV_tecnocom_credito_directo</v>
          </cell>
          <cell r="AO896" t="str">
            <v>CANAL ONLINE</v>
          </cell>
          <cell r="AP896">
            <v>44938</v>
          </cell>
          <cell r="AR896" t="str">
            <v>MDELIVERY_4831074</v>
          </cell>
          <cell r="AS896">
            <v>329796</v>
          </cell>
          <cell r="AT896" t="str">
            <v>D40</v>
          </cell>
          <cell r="AU896" t="str">
            <v>BTC</v>
          </cell>
          <cell r="AV896">
            <v>1</v>
          </cell>
          <cell r="AW896" t="str">
            <v>LOCAL</v>
          </cell>
          <cell r="AX896" t="str">
            <v>DEVOLUCION_EN_PROCESO</v>
          </cell>
          <cell r="AY896" t="str">
            <v>LTE XIAOMI REDMI NOTE 11 AZUL: 1 und - sn. 869113065787526</v>
          </cell>
          <cell r="AZ896" t="str">
            <v>TERMINAL</v>
          </cell>
          <cell r="BA896" t="str">
            <v>Validar Biometrico</v>
          </cell>
        </row>
        <row r="897">
          <cell r="A897" t="str">
            <v>4831092</v>
          </cell>
          <cell r="B897" t="str">
            <v>MDELIVERY</v>
          </cell>
          <cell r="C897">
            <v>44938</v>
          </cell>
          <cell r="D897" t="str">
            <v>FLEXNET ECUADOR - MDELIVERY</v>
          </cell>
          <cell r="E897" t="str">
            <v>CALLE 28 DE JUNIO S/N Y GARCIA MORENO ENTRADA LLANO GRANDE</v>
          </cell>
          <cell r="H897" t="str">
            <v>170208</v>
          </cell>
          <cell r="I897" t="str">
            <v>QUITO</v>
          </cell>
          <cell r="J897" t="str">
            <v>PICHINCHA</v>
          </cell>
          <cell r="K897" t="str">
            <v>HELLEN DAYANA SUAREZ MERO</v>
          </cell>
          <cell r="L897" t="str">
            <v>OFICINA TRAMACO CENTRO DE DISTRIBUCION VIA A DAULE</v>
          </cell>
          <cell r="O897" t="str">
            <v>GUAYAQUIL</v>
          </cell>
          <cell r="P897" t="str">
            <v>GUAYAQUIL</v>
          </cell>
          <cell r="Q897" t="str">
            <v>GUAYAS_GUAYAQUIL_</v>
          </cell>
          <cell r="R897" t="str">
            <v>4831092</v>
          </cell>
          <cell r="W897" t="str">
            <v>0943809632</v>
          </cell>
          <cell r="X897" t="str">
            <v>0968510197-0968510197</v>
          </cell>
          <cell r="AA897">
            <v>44938</v>
          </cell>
          <cell r="AD897">
            <v>1</v>
          </cell>
          <cell r="AE897">
            <v>1</v>
          </cell>
          <cell r="AH897" t="str">
            <v/>
          </cell>
          <cell r="AI897" t="str">
            <v>DESPACHO</v>
          </cell>
          <cell r="AJ897" t="str">
            <v>DERIVADO PICK UP</v>
          </cell>
          <cell r="AL897" t="str">
            <v>NO</v>
          </cell>
          <cell r="AN897" t="str">
            <v>MOV productovip</v>
          </cell>
          <cell r="AO897" t="str">
            <v>CANAL ONLINE</v>
          </cell>
          <cell r="AP897">
            <v>44938</v>
          </cell>
          <cell r="AR897" t="str">
            <v>MDELIVERY_4831092</v>
          </cell>
          <cell r="AS897">
            <v>329800</v>
          </cell>
          <cell r="AT897" t="str">
            <v>D40</v>
          </cell>
          <cell r="AU897" t="str">
            <v>BTC</v>
          </cell>
          <cell r="AV897">
            <v>1</v>
          </cell>
          <cell r="AW897" t="str">
            <v>PROVINCIAL</v>
          </cell>
          <cell r="AX897" t="str">
            <v>INCIDENCIA</v>
          </cell>
          <cell r="AY897" t="str">
            <v>HALFSIM MOVISTAR: 1 und - sn. 8959300520560986880</v>
          </cell>
          <cell r="AZ897" t="str">
            <v>SIMCARD</v>
          </cell>
          <cell r="BA897" t="str">
            <v/>
          </cell>
        </row>
        <row r="898">
          <cell r="A898" t="str">
            <v>4831267</v>
          </cell>
          <cell r="B898" t="str">
            <v>MDELIVERY</v>
          </cell>
          <cell r="C898">
            <v>44938</v>
          </cell>
          <cell r="D898" t="str">
            <v>FLEXNET ECUADOR - MDELIVERY</v>
          </cell>
          <cell r="E898" t="str">
            <v>CALLE 28 DE JUNIO S/N Y GARCIA MORENO ENTRADA LLANO GRANDE</v>
          </cell>
          <cell r="H898" t="str">
            <v>170208</v>
          </cell>
          <cell r="I898" t="str">
            <v>QUITO</v>
          </cell>
          <cell r="J898" t="str">
            <v>PICHINCHA</v>
          </cell>
          <cell r="K898" t="str">
            <v>KEVIN AVILIO ROSADO MENA</v>
          </cell>
          <cell r="L898" t="str">
            <v>OFICINA TRAMACO PORTETE</v>
          </cell>
          <cell r="O898" t="str">
            <v>GUAYAQUIL</v>
          </cell>
          <cell r="P898" t="str">
            <v>GUAYAQUIL</v>
          </cell>
          <cell r="Q898" t="str">
            <v>GUAYAS_GUAYAQUIL_</v>
          </cell>
          <cell r="R898" t="str">
            <v>4831267</v>
          </cell>
          <cell r="W898" t="str">
            <v>0957386188</v>
          </cell>
          <cell r="X898" t="str">
            <v>0985127001-0000000000</v>
          </cell>
          <cell r="AA898">
            <v>44938</v>
          </cell>
          <cell r="AD898">
            <v>1</v>
          </cell>
          <cell r="AE898">
            <v>1</v>
          </cell>
          <cell r="AH898" t="str">
            <v/>
          </cell>
          <cell r="AI898" t="str">
            <v>DESPACHO</v>
          </cell>
          <cell r="AJ898" t="str">
            <v>DERIVADO PICK UP</v>
          </cell>
          <cell r="AL898" t="str">
            <v>NO</v>
          </cell>
          <cell r="AN898" t="str">
            <v>MOV productovip</v>
          </cell>
          <cell r="AO898" t="str">
            <v>CANAL ONLINE</v>
          </cell>
          <cell r="AP898">
            <v>44938</v>
          </cell>
          <cell r="AR898" t="str">
            <v>MDELIVERY_4831267</v>
          </cell>
          <cell r="AS898">
            <v>329798</v>
          </cell>
          <cell r="AT898" t="str">
            <v>D40</v>
          </cell>
          <cell r="AU898" t="str">
            <v>BTC</v>
          </cell>
          <cell r="AV898">
            <v>2</v>
          </cell>
          <cell r="AW898" t="str">
            <v>PROVINCIAL</v>
          </cell>
          <cell r="AX898" t="str">
            <v>ENTREGADO</v>
          </cell>
          <cell r="AY898" t="str">
            <v>LTE XIAOMI REDMI NOTE 11S AZUL: 1 und - sn. 865954061203149 / HALFSIM MOVISTAR: 1 und - sn. 8959300520560306329</v>
          </cell>
          <cell r="AZ898" t="str">
            <v>SIMCARD / TERMINAL</v>
          </cell>
          <cell r="BA898" t="str">
            <v>Validar Biometrico</v>
          </cell>
        </row>
        <row r="899">
          <cell r="A899" t="str">
            <v>4831268</v>
          </cell>
          <cell r="B899" t="str">
            <v>MDELIVERY</v>
          </cell>
          <cell r="C899">
            <v>44938</v>
          </cell>
          <cell r="D899" t="str">
            <v>FLEXNET ECUADOR - MDELIVERY</v>
          </cell>
          <cell r="E899" t="str">
            <v>CALLE 28 DE JUNIO S/N Y GARCIA MORENO ENTRADA LLANO GRANDE</v>
          </cell>
          <cell r="H899" t="str">
            <v>170208</v>
          </cell>
          <cell r="I899" t="str">
            <v>QUITO</v>
          </cell>
          <cell r="J899" t="str">
            <v>PICHINCHA</v>
          </cell>
          <cell r="K899" t="str">
            <v>MARCO ANTONIO NOBOA HINOSTROZA</v>
          </cell>
          <cell r="L899" t="str">
            <v>TARQUI CDLA SAUCES 2  MZ F69 VILLA 13  AV AGISTIN FREIRE ICAZA</v>
          </cell>
          <cell r="O899" t="str">
            <v>090503</v>
          </cell>
          <cell r="P899" t="str">
            <v>090503</v>
          </cell>
          <cell r="Q899" t="str">
            <v>GUAYAS_GUAYAQUIL_TARQUI</v>
          </cell>
          <cell r="R899" t="str">
            <v>4831268</v>
          </cell>
          <cell r="W899" t="str">
            <v>0903309524_E3334I2242</v>
          </cell>
          <cell r="X899" t="str">
            <v>0999299553-</v>
          </cell>
          <cell r="AA899">
            <v>44938</v>
          </cell>
          <cell r="AD899">
            <v>1</v>
          </cell>
          <cell r="AE899">
            <v>1</v>
          </cell>
          <cell r="AH899" t="str">
            <v>ATRAS DEL COLEGIO PROVINCIA DE TUNGURAHUA CASA ESQUINERA</v>
          </cell>
          <cell r="AI899" t="str">
            <v>DESPACHO</v>
          </cell>
          <cell r="AJ899" t="str">
            <v>Normal</v>
          </cell>
          <cell r="AL899" t="str">
            <v>NO</v>
          </cell>
          <cell r="AN899" t="str">
            <v>MOV tecnocom</v>
          </cell>
          <cell r="AO899" t="str">
            <v>CANAL ONLINE</v>
          </cell>
          <cell r="AP899">
            <v>44938</v>
          </cell>
          <cell r="AR899" t="str">
            <v>MDELIVERY_4831268</v>
          </cell>
          <cell r="AS899">
            <v>329802</v>
          </cell>
          <cell r="AT899" t="str">
            <v>D40</v>
          </cell>
          <cell r="AU899" t="str">
            <v>BTC</v>
          </cell>
          <cell r="AV899">
            <v>1</v>
          </cell>
          <cell r="AW899" t="str">
            <v>LOCAL</v>
          </cell>
          <cell r="AX899" t="str">
            <v>ENTREGADO</v>
          </cell>
          <cell r="AY899" t="str">
            <v>LTE XIAOMI REDMI NOTE 11S AZUL: 1 und - sn. 865954061199743</v>
          </cell>
          <cell r="AZ899" t="str">
            <v>TERMINAL</v>
          </cell>
          <cell r="BA899" t="str">
            <v>Validar Biometrico, Validar Tarjeta Credito M,</v>
          </cell>
        </row>
        <row r="900">
          <cell r="A900" t="str">
            <v>4831466</v>
          </cell>
          <cell r="B900" t="str">
            <v>MDELIVERY</v>
          </cell>
          <cell r="C900">
            <v>44938</v>
          </cell>
          <cell r="D900" t="str">
            <v>FLEXNET ECUADOR - MDELIVERY</v>
          </cell>
          <cell r="E900" t="str">
            <v>CALLE 28 DE JUNIO S/N Y GARCIA MORENO ENTRADA LLANO GRANDE</v>
          </cell>
          <cell r="H900" t="str">
            <v>170208</v>
          </cell>
          <cell r="I900" t="str">
            <v>QUITO</v>
          </cell>
          <cell r="J900" t="str">
            <v>PICHINCHA</v>
          </cell>
          <cell r="K900" t="str">
            <v>NELSON OSWALDO CHULDE QUIROZ</v>
          </cell>
          <cell r="L900" t="str">
            <v>SHELL CALLE PASTAZA  SN  Y 21 DE JUNIO</v>
          </cell>
          <cell r="O900" t="str">
            <v>160105</v>
          </cell>
          <cell r="P900" t="str">
            <v>160105</v>
          </cell>
          <cell r="Q900" t="str">
            <v>PASTAZA_MERA_SHELL</v>
          </cell>
          <cell r="R900" t="str">
            <v>4831466</v>
          </cell>
          <cell r="W900" t="str">
            <v>1600551517_V4343V4242</v>
          </cell>
          <cell r="X900" t="str">
            <v>0984137558-</v>
          </cell>
          <cell r="AA900">
            <v>44938</v>
          </cell>
          <cell r="AD900">
            <v>1</v>
          </cell>
          <cell r="AE900">
            <v>1</v>
          </cell>
          <cell r="AH900" t="str">
            <v>BARRIO SAN LUIS DIAGONAL A CANCHAS CESPED SINTETICO ENTREGA EN LOCAL CROSSFIT IMPARABLE</v>
          </cell>
          <cell r="AI900" t="str">
            <v>DESPACHO</v>
          </cell>
          <cell r="AJ900" t="str">
            <v>Normal</v>
          </cell>
          <cell r="AL900" t="str">
            <v>NO</v>
          </cell>
          <cell r="AN900" t="str">
            <v>MOV tecnocom</v>
          </cell>
          <cell r="AO900" t="str">
            <v>CANAL ONLINE</v>
          </cell>
          <cell r="AP900">
            <v>44938</v>
          </cell>
          <cell r="AR900" t="str">
            <v>MDELIVERY_4831466</v>
          </cell>
          <cell r="AS900">
            <v>329771</v>
          </cell>
          <cell r="AT900" t="str">
            <v>D40</v>
          </cell>
          <cell r="AU900" t="str">
            <v>BTC</v>
          </cell>
          <cell r="AV900">
            <v>1</v>
          </cell>
          <cell r="AW900" t="str">
            <v>PROVINCIAL</v>
          </cell>
          <cell r="AX900" t="str">
            <v>INCIDENCIA</v>
          </cell>
          <cell r="AY900" t="str">
            <v>LTE IPHONE 13 PRO 256GB NEGRO: 1 und - sn. 350302398812830</v>
          </cell>
          <cell r="AZ900" t="str">
            <v>TERMINAL</v>
          </cell>
          <cell r="BA900" t="str">
            <v>Validar Biometrico, Validar Tarjeta Credito M,</v>
          </cell>
        </row>
        <row r="901">
          <cell r="A901" t="str">
            <v>4831481</v>
          </cell>
          <cell r="B901" t="str">
            <v>MDELIVERY</v>
          </cell>
          <cell r="C901">
            <v>44938</v>
          </cell>
          <cell r="D901" t="str">
            <v>FLEXNET ECUADOR - MDELIVERY</v>
          </cell>
          <cell r="E901" t="str">
            <v>CALLE 28 DE JUNIO S/N Y GARCIA MORENO ENTRADA LLANO GRANDE</v>
          </cell>
          <cell r="H901" t="str">
            <v>170208</v>
          </cell>
          <cell r="I901" t="str">
            <v>QUITO</v>
          </cell>
          <cell r="J901" t="str">
            <v>PICHINCHA</v>
          </cell>
          <cell r="K901" t="str">
            <v>VILLON ARRICIAGA ALBERTO ARTEMIO</v>
          </cell>
          <cell r="L901" t="str">
            <v>NARANJAL CALLE ROCAFUERTE  SN  Y JAIME ROLDOS</v>
          </cell>
          <cell r="O901" t="str">
            <v>091201</v>
          </cell>
          <cell r="P901" t="str">
            <v>091201</v>
          </cell>
          <cell r="Q901" t="str">
            <v>GUAYAS_NARANJAL_NARANJAL</v>
          </cell>
          <cell r="R901" t="str">
            <v>4831481</v>
          </cell>
          <cell r="W901" t="str">
            <v>0911303964</v>
          </cell>
          <cell r="X901" t="str">
            <v>0983820795-0983820795</v>
          </cell>
          <cell r="AA901">
            <v>44938</v>
          </cell>
          <cell r="AD901">
            <v>1</v>
          </cell>
          <cell r="AE901">
            <v>1</v>
          </cell>
          <cell r="AH901" t="str">
            <v>DIAGONAL A LA SALA DE VELACION ENTREGA EN FUNERARIA HNOS VILLON  LLAMAR AL CLIENTE</v>
          </cell>
          <cell r="AI901" t="str">
            <v>DESPACHO</v>
          </cell>
          <cell r="AJ901" t="str">
            <v>Normal</v>
          </cell>
          <cell r="AL901" t="str">
            <v>NO</v>
          </cell>
          <cell r="AN901" t="str">
            <v>MOV onlinevip</v>
          </cell>
          <cell r="AO901" t="str">
            <v>CANAL ONLINE</v>
          </cell>
          <cell r="AP901">
            <v>44938</v>
          </cell>
          <cell r="AR901" t="str">
            <v>MDELIVERY_4831481</v>
          </cell>
          <cell r="AS901">
            <v>329760</v>
          </cell>
          <cell r="AT901" t="str">
            <v>D40</v>
          </cell>
          <cell r="AU901" t="str">
            <v>BTC</v>
          </cell>
          <cell r="AV901">
            <v>1</v>
          </cell>
          <cell r="AW901" t="str">
            <v>PROVINCIAL</v>
          </cell>
          <cell r="AX901" t="str">
            <v>INCIDENCIA</v>
          </cell>
          <cell r="AY901" t="str">
            <v>LTE SAMSUNG A53 5G AZUL: 1 und - sn. 353842195675549</v>
          </cell>
          <cell r="AZ901" t="str">
            <v>TERMINAL</v>
          </cell>
          <cell r="BA901" t="str">
            <v>Validar Biometrico</v>
          </cell>
        </row>
        <row r="902">
          <cell r="A902" t="str">
            <v>4831507</v>
          </cell>
          <cell r="B902" t="str">
            <v>MDELIVERY</v>
          </cell>
          <cell r="C902">
            <v>44938</v>
          </cell>
          <cell r="D902" t="str">
            <v>FLEXNET ECUADOR - MDELIVERY</v>
          </cell>
          <cell r="E902" t="str">
            <v>CALLE 28 DE JUNIO S/N Y GARCIA MORENO ENTRADA LLANO GRANDE</v>
          </cell>
          <cell r="H902" t="str">
            <v>170208</v>
          </cell>
          <cell r="I902" t="str">
            <v>QUITO</v>
          </cell>
          <cell r="J902" t="str">
            <v>PICHINCHA</v>
          </cell>
          <cell r="K902" t="str">
            <v>STEFANNY VANESSA FABRE BAQUERIZO</v>
          </cell>
          <cell r="L902" t="str">
            <v>LA PUNTILLA AV LA PUNTILLA  KM 1 Y MEDIO</v>
          </cell>
          <cell r="O902" t="str">
            <v>092301</v>
          </cell>
          <cell r="P902" t="str">
            <v>092301</v>
          </cell>
          <cell r="Q902" t="str">
            <v>GUAYAS_SAMBORONDON_LA PUNTILLA</v>
          </cell>
          <cell r="R902" t="str">
            <v>4831507</v>
          </cell>
          <cell r="W902" t="str">
            <v>0931091839_E3443V2242</v>
          </cell>
          <cell r="X902" t="str">
            <v>0984588762-</v>
          </cell>
          <cell r="AA902">
            <v>44938</v>
          </cell>
          <cell r="AD902">
            <v>1</v>
          </cell>
          <cell r="AE902">
            <v>1</v>
          </cell>
          <cell r="AH902" t="str">
            <v>FRENTE AL IPAC ENTREGA EN CENTRO EDUCATIVO NACIONES UNIDAS LLAMAR AL CLIENTE</v>
          </cell>
          <cell r="AI902" t="str">
            <v>DESPACHO</v>
          </cell>
          <cell r="AJ902" t="str">
            <v>Normal</v>
          </cell>
          <cell r="AL902" t="str">
            <v>NO</v>
          </cell>
          <cell r="AN902" t="str">
            <v>MOV tecnocom</v>
          </cell>
          <cell r="AO902" t="str">
            <v>CANAL ONLINE</v>
          </cell>
          <cell r="AP902">
            <v>44938</v>
          </cell>
          <cell r="AR902" t="str">
            <v>MDELIVERY_4831507</v>
          </cell>
          <cell r="AS902">
            <v>329759</v>
          </cell>
          <cell r="AT902" t="str">
            <v>D40</v>
          </cell>
          <cell r="AU902" t="str">
            <v>BTC</v>
          </cell>
          <cell r="AV902">
            <v>1</v>
          </cell>
          <cell r="AW902" t="str">
            <v>LOCAL</v>
          </cell>
          <cell r="AX902" t="str">
            <v>ENTREGADO</v>
          </cell>
          <cell r="AY902" t="str">
            <v>AIR APPLE AIRPODS 3ER GEN: 1 und - sn. 139999372442464</v>
          </cell>
          <cell r="AZ902" t="str">
            <v>ACCESORIO</v>
          </cell>
          <cell r="BA902" t="str">
            <v>Validar Biometrico, Validar Tarjeta Credito M,</v>
          </cell>
        </row>
        <row r="903">
          <cell r="A903" t="str">
            <v>4831541</v>
          </cell>
          <cell r="B903" t="str">
            <v>MDELIVERY</v>
          </cell>
          <cell r="C903">
            <v>44938</v>
          </cell>
          <cell r="D903" t="str">
            <v>FLEXNET ECUADOR - MDELIVERY</v>
          </cell>
          <cell r="E903" t="str">
            <v>CALLE 28 DE JUNIO S/N Y GARCIA MORENO ENTRADA LLANO GRANDE</v>
          </cell>
          <cell r="H903" t="str">
            <v>170208</v>
          </cell>
          <cell r="I903" t="str">
            <v>QUITO</v>
          </cell>
          <cell r="J903" t="str">
            <v>PICHINCHA</v>
          </cell>
          <cell r="K903" t="str">
            <v>CRISTHIAN CAMILO ESCUDERO OSORIO</v>
          </cell>
          <cell r="L903" t="str">
            <v>CALDERON CALLE CARLOS MANTILLA  OE7588 Y CAP GIOVANNI CALLES</v>
          </cell>
          <cell r="O903" t="str">
            <v>170204</v>
          </cell>
          <cell r="P903" t="str">
            <v>170204</v>
          </cell>
          <cell r="Q903" t="str">
            <v>PICHINCHA_QUITO_CALDERON</v>
          </cell>
          <cell r="R903" t="str">
            <v>4831541</v>
          </cell>
          <cell r="W903" t="str">
            <v>1754560819_V2333I2222</v>
          </cell>
          <cell r="X903" t="str">
            <v>0995135725-</v>
          </cell>
          <cell r="AA903">
            <v>44938</v>
          </cell>
          <cell r="AD903">
            <v>1</v>
          </cell>
          <cell r="AE903">
            <v>1</v>
          </cell>
          <cell r="AH903" t="str">
            <v>ENTREGA EN CONJ SAN ANTONIO 2 CASA 9 DIAGONAL A LA IGLSIA DE SAN LUIS CALDERON</v>
          </cell>
          <cell r="AI903" t="str">
            <v>DESPACHO</v>
          </cell>
          <cell r="AJ903" t="str">
            <v>Normal</v>
          </cell>
          <cell r="AL903" t="str">
            <v>NO</v>
          </cell>
          <cell r="AN903" t="str">
            <v>MOV_tecnocom_credito_directo</v>
          </cell>
          <cell r="AO903" t="str">
            <v>CANAL ONLINE</v>
          </cell>
          <cell r="AP903">
            <v>44938</v>
          </cell>
          <cell r="AR903" t="str">
            <v>MDELIVERY_4831541</v>
          </cell>
          <cell r="AS903">
            <v>329797</v>
          </cell>
          <cell r="AT903" t="str">
            <v>D40</v>
          </cell>
          <cell r="AU903" t="str">
            <v>BTC</v>
          </cell>
          <cell r="AV903">
            <v>1</v>
          </cell>
          <cell r="AW903" t="str">
            <v>LOCAL</v>
          </cell>
          <cell r="AX903" t="str">
            <v>ENTREGADO</v>
          </cell>
          <cell r="AY903" t="str">
            <v>LTE SAMSUNG S21 FE GRIS: 1 und - sn. 352755852489155</v>
          </cell>
          <cell r="AZ903" t="str">
            <v>TERMINAL</v>
          </cell>
          <cell r="BA903" t="str">
            <v>Validar Biometrico</v>
          </cell>
        </row>
        <row r="904">
          <cell r="A904" t="str">
            <v>4831557</v>
          </cell>
          <cell r="B904" t="str">
            <v>MDELIVERY</v>
          </cell>
          <cell r="C904">
            <v>44938</v>
          </cell>
          <cell r="D904" t="str">
            <v>FLEXNET ECUADOR - MDELIVERY</v>
          </cell>
          <cell r="E904" t="str">
            <v>CALLE 28 DE JUNIO S/N Y GARCIA MORENO ENTRADA LLANO GRANDE</v>
          </cell>
          <cell r="H904" t="str">
            <v>170208</v>
          </cell>
          <cell r="I904" t="str">
            <v>QUITO</v>
          </cell>
          <cell r="J904" t="str">
            <v>PICHINCHA</v>
          </cell>
          <cell r="K904" t="str">
            <v>PROAÑO SANTAMARIA PATRICIO EDUARDO</v>
          </cell>
          <cell r="L904" t="str">
            <v>TARQUI LA ATARAZANA AV DE LAS AMERICAS SN Y CARLOS CHAVEZ</v>
          </cell>
          <cell r="O904" t="str">
            <v>090505</v>
          </cell>
          <cell r="P904" t="str">
            <v>090505</v>
          </cell>
          <cell r="Q904" t="str">
            <v>GUAYAS_GUAYAQUIL_TARQUI</v>
          </cell>
          <cell r="R904" t="str">
            <v>4831557</v>
          </cell>
          <cell r="W904" t="str">
            <v>1709560385</v>
          </cell>
          <cell r="X904" t="str">
            <v>0987670189-0987670189</v>
          </cell>
          <cell r="AA904">
            <v>44938</v>
          </cell>
          <cell r="AD904">
            <v>1</v>
          </cell>
          <cell r="AE904">
            <v>1</v>
          </cell>
          <cell r="AH904" t="str">
            <v>EN CC LAS AMERICAS LOCAL 12 FRENTE AL TECNOLOGICO SIMON BOLIVAR</v>
          </cell>
          <cell r="AI904" t="str">
            <v>DESPACHO</v>
          </cell>
          <cell r="AJ904" t="str">
            <v>Normal</v>
          </cell>
          <cell r="AL904" t="str">
            <v>NO</v>
          </cell>
          <cell r="AN904" t="str">
            <v>MOV onlinevip</v>
          </cell>
          <cell r="AO904" t="str">
            <v>CANAL ONLINE</v>
          </cell>
          <cell r="AP904">
            <v>44938</v>
          </cell>
          <cell r="AR904" t="str">
            <v>MDELIVERY_4831557</v>
          </cell>
          <cell r="AS904">
            <v>329805</v>
          </cell>
          <cell r="AT904" t="str">
            <v>D40</v>
          </cell>
          <cell r="AU904" t="str">
            <v>BTC</v>
          </cell>
          <cell r="AV904">
            <v>1</v>
          </cell>
          <cell r="AW904" t="str">
            <v>LOCAL</v>
          </cell>
          <cell r="AX904" t="str">
            <v>INCIDENCIA</v>
          </cell>
          <cell r="AY904" t="str">
            <v>LTE XIAOMI REDMI 10A 64GB SILVER: 1 und - sn. 863696066431744</v>
          </cell>
          <cell r="AZ904" t="str">
            <v>TERMINAL</v>
          </cell>
          <cell r="BA904" t="str">
            <v>Validar Biometrico</v>
          </cell>
        </row>
        <row r="905">
          <cell r="A905" t="str">
            <v>4831593</v>
          </cell>
          <cell r="B905" t="str">
            <v>MDELIVERY</v>
          </cell>
          <cell r="C905">
            <v>44938</v>
          </cell>
          <cell r="D905" t="str">
            <v>FLEXNET ECUADOR - MDELIVERY</v>
          </cell>
          <cell r="E905" t="str">
            <v>CALLE 28 DE JUNIO S/N Y GARCIA MORENO ENTRADA LLANO GRANDE</v>
          </cell>
          <cell r="H905" t="str">
            <v>170208</v>
          </cell>
          <cell r="I905" t="str">
            <v>QUITO</v>
          </cell>
          <cell r="J905" t="str">
            <v>PICHINCHA</v>
          </cell>
          <cell r="K905" t="str">
            <v>FLORA MARICELA ALVARADO TAPUY</v>
          </cell>
          <cell r="L905" t="str">
            <v>OFICINA TRAMACO QUITO SANTA CLARA</v>
          </cell>
          <cell r="O905" t="str">
            <v>QUITO</v>
          </cell>
          <cell r="P905" t="str">
            <v>QUITO</v>
          </cell>
          <cell r="Q905" t="str">
            <v>PICHINCHA_QUITO_</v>
          </cell>
          <cell r="R905" t="str">
            <v>4831593</v>
          </cell>
          <cell r="W905" t="str">
            <v>1754375853</v>
          </cell>
          <cell r="X905" t="str">
            <v>0982608460-0983715433</v>
          </cell>
          <cell r="AA905">
            <v>44938</v>
          </cell>
          <cell r="AD905">
            <v>1</v>
          </cell>
          <cell r="AE905">
            <v>1</v>
          </cell>
          <cell r="AH905" t="str">
            <v/>
          </cell>
          <cell r="AI905" t="str">
            <v>DESPACHO</v>
          </cell>
          <cell r="AJ905" t="str">
            <v>DERIVADO PICK UP</v>
          </cell>
          <cell r="AL905" t="str">
            <v>NO</v>
          </cell>
          <cell r="AN905" t="str">
            <v>MOV productovip</v>
          </cell>
          <cell r="AO905" t="str">
            <v>CANAL ONLINE</v>
          </cell>
          <cell r="AP905">
            <v>44938</v>
          </cell>
          <cell r="AR905" t="str">
            <v>MDELIVERY_4831593</v>
          </cell>
          <cell r="AS905">
            <v>329807</v>
          </cell>
          <cell r="AT905" t="str">
            <v>D40</v>
          </cell>
          <cell r="AU905" t="str">
            <v>BTC</v>
          </cell>
          <cell r="AV905">
            <v>2</v>
          </cell>
          <cell r="AW905" t="str">
            <v>PROVINCIAL</v>
          </cell>
          <cell r="AX905" t="str">
            <v>ENTREGADO</v>
          </cell>
          <cell r="AY905" t="str">
            <v>LTE SAMSUNG A13 NEGRO: 1 und - sn. 350068480544256 / HALFSIM MOVISTAR: 1 und - sn. 8959300520560989330</v>
          </cell>
          <cell r="AZ905" t="str">
            <v>SIMCARD / TERMINAL</v>
          </cell>
          <cell r="BA905" t="str">
            <v>Validar Biometrico</v>
          </cell>
        </row>
        <row r="906">
          <cell r="A906" t="str">
            <v>4831619</v>
          </cell>
          <cell r="B906" t="str">
            <v>MDELIVERY</v>
          </cell>
          <cell r="C906">
            <v>44938</v>
          </cell>
          <cell r="D906" t="str">
            <v>FLEXNET ECUADOR - MDELIVERY</v>
          </cell>
          <cell r="E906" t="str">
            <v>CALLE 28 DE JUNIO S/N Y GARCIA MORENO ENTRADA LLANO GRANDE</v>
          </cell>
          <cell r="H906" t="str">
            <v>170208</v>
          </cell>
          <cell r="I906" t="str">
            <v>QUITO</v>
          </cell>
          <cell r="J906" t="str">
            <v>PICHINCHA</v>
          </cell>
          <cell r="K906" t="str">
            <v>ZAMBRANO LOOR JENNIFER CELINA</v>
          </cell>
          <cell r="L906" t="str">
            <v>TARQUI BASTION POPULAR BLOQUE 1 A MZ 514 SL 14</v>
          </cell>
          <cell r="O906" t="str">
            <v>090705</v>
          </cell>
          <cell r="P906" t="str">
            <v>090705</v>
          </cell>
          <cell r="Q906" t="str">
            <v>GUAYAS_GUAYAQUIL_TARQUI</v>
          </cell>
          <cell r="R906" t="str">
            <v>4831619</v>
          </cell>
          <cell r="W906" t="str">
            <v>0941276834</v>
          </cell>
          <cell r="X906" t="str">
            <v>0983219571-0983219571</v>
          </cell>
          <cell r="AA906">
            <v>44938</v>
          </cell>
          <cell r="AD906">
            <v>1</v>
          </cell>
          <cell r="AE906">
            <v>1</v>
          </cell>
          <cell r="AH906" t="str">
            <v>A 2 CASAS DEL GYM EL ESCORPION EN VILLA ESQUINERA TURQUESA</v>
          </cell>
          <cell r="AI906" t="str">
            <v>DESPACHO</v>
          </cell>
          <cell r="AJ906" t="str">
            <v>Normal</v>
          </cell>
          <cell r="AL906" t="str">
            <v>NO</v>
          </cell>
          <cell r="AN906" t="str">
            <v>MOV onlinevip</v>
          </cell>
          <cell r="AO906" t="str">
            <v>CANAL ONLINE</v>
          </cell>
          <cell r="AP906">
            <v>44938</v>
          </cell>
          <cell r="AR906" t="str">
            <v>MDELIVERY_4831619</v>
          </cell>
          <cell r="AS906">
            <v>329754</v>
          </cell>
          <cell r="AT906" t="str">
            <v>D40</v>
          </cell>
          <cell r="AU906" t="str">
            <v>BTC</v>
          </cell>
          <cell r="AV906">
            <v>1</v>
          </cell>
          <cell r="AW906" t="str">
            <v>LOCAL</v>
          </cell>
          <cell r="AX906" t="str">
            <v>ENTREGADO</v>
          </cell>
          <cell r="AY906" t="str">
            <v>LTE HONOR X8 NEGRO: 1 und - sn. 866184061562257</v>
          </cell>
          <cell r="AZ906" t="str">
            <v>TERMINAL</v>
          </cell>
          <cell r="BA906" t="str">
            <v>Validar Biometrico</v>
          </cell>
        </row>
        <row r="907">
          <cell r="A907" t="str">
            <v>4831632</v>
          </cell>
          <cell r="B907" t="str">
            <v>MDELIVERY</v>
          </cell>
          <cell r="C907">
            <v>44938</v>
          </cell>
          <cell r="D907" t="str">
            <v>FLEXNET ECUADOR - MDELIVERY</v>
          </cell>
          <cell r="E907" t="str">
            <v>CALLE 28 DE JUNIO S/N Y GARCIA MORENO ENTRADA LLANO GRANDE</v>
          </cell>
          <cell r="H907" t="str">
            <v>170208</v>
          </cell>
          <cell r="I907" t="str">
            <v>QUITO</v>
          </cell>
          <cell r="J907" t="str">
            <v>PICHINCHA</v>
          </cell>
          <cell r="K907" t="str">
            <v>SALAZAR CRUZ JAIME MAURICIO</v>
          </cell>
          <cell r="L907" t="str">
            <v>OFICINA TRAMACO IBARRA CENTRO DE DISTRIBUCION</v>
          </cell>
          <cell r="O907" t="str">
            <v>IBARRA</v>
          </cell>
          <cell r="P907" t="str">
            <v>IBARRA</v>
          </cell>
          <cell r="Q907" t="str">
            <v>IMBABURA_IBARRA_</v>
          </cell>
          <cell r="R907" t="str">
            <v>4831632</v>
          </cell>
          <cell r="W907" t="str">
            <v>1001666773</v>
          </cell>
          <cell r="X907" t="str">
            <v>0999750361-0999750361</v>
          </cell>
          <cell r="AA907">
            <v>44938</v>
          </cell>
          <cell r="AD907">
            <v>1</v>
          </cell>
          <cell r="AE907">
            <v>1</v>
          </cell>
          <cell r="AH907" t="str">
            <v/>
          </cell>
          <cell r="AI907" t="str">
            <v>DESPACHO</v>
          </cell>
          <cell r="AJ907" t="str">
            <v>DERIVADO PICK UP</v>
          </cell>
          <cell r="AL907" t="str">
            <v>NO</v>
          </cell>
          <cell r="AN907" t="str">
            <v>MOV onlinevip</v>
          </cell>
          <cell r="AO907" t="str">
            <v>CANAL ONLINE</v>
          </cell>
          <cell r="AP907">
            <v>44938</v>
          </cell>
          <cell r="AR907" t="str">
            <v>MDELIVERY_4831632</v>
          </cell>
          <cell r="AS907">
            <v>329768</v>
          </cell>
          <cell r="AT907" t="str">
            <v>D40</v>
          </cell>
          <cell r="AU907" t="str">
            <v>BTC</v>
          </cell>
          <cell r="AV907">
            <v>1</v>
          </cell>
          <cell r="AW907" t="str">
            <v>PROVINCIAL</v>
          </cell>
          <cell r="AX907" t="str">
            <v>ENTREGADO</v>
          </cell>
          <cell r="AY907" t="str">
            <v>LTE XIAOMI REDMI NOTE 11 AZUL: 1 und - sn. 869113065794043</v>
          </cell>
          <cell r="AZ907" t="str">
            <v>TERMINAL</v>
          </cell>
          <cell r="BA907" t="str">
            <v>Validar Biometrico</v>
          </cell>
        </row>
        <row r="908">
          <cell r="A908" t="str">
            <v>4831639</v>
          </cell>
          <cell r="B908" t="str">
            <v>MDELIVERY</v>
          </cell>
          <cell r="C908">
            <v>44938</v>
          </cell>
          <cell r="D908" t="str">
            <v>FLEXNET ECUADOR - MDELIVERY</v>
          </cell>
          <cell r="E908" t="str">
            <v>CALLE 28 DE JUNIO S/N Y GARCIA MORENO ENTRADA LLANO GRANDE</v>
          </cell>
          <cell r="H908" t="str">
            <v>170208</v>
          </cell>
          <cell r="I908" t="str">
            <v>QUITO</v>
          </cell>
          <cell r="J908" t="str">
            <v>PICHINCHA</v>
          </cell>
          <cell r="K908" t="str">
            <v>MARCOS ALEXANDER CHAMORRO OBANDO</v>
          </cell>
          <cell r="L908" t="str">
            <v>OFICINA TRAMACO SANTO DOMINGO  CENTRO DE DISTRIBUCION</v>
          </cell>
          <cell r="O908" t="str">
            <v>SANTO DOMINGO</v>
          </cell>
          <cell r="P908" t="str">
            <v>SANTO DOMINGO</v>
          </cell>
          <cell r="Q908" t="str">
            <v>SANTO DOMINGO_SANTO DOMINGO_</v>
          </cell>
          <cell r="R908" t="str">
            <v>4831639</v>
          </cell>
          <cell r="W908" t="str">
            <v>1722352240_V2443l4442</v>
          </cell>
          <cell r="X908" t="str">
            <v>0995801234-</v>
          </cell>
          <cell r="AA908">
            <v>44938</v>
          </cell>
          <cell r="AD908">
            <v>1</v>
          </cell>
          <cell r="AE908">
            <v>1</v>
          </cell>
          <cell r="AH908" t="str">
            <v/>
          </cell>
          <cell r="AI908" t="str">
            <v>DESPACHO</v>
          </cell>
          <cell r="AJ908" t="str">
            <v>DERIVADO PICK UP</v>
          </cell>
          <cell r="AL908" t="str">
            <v>NO</v>
          </cell>
          <cell r="AN908" t="str">
            <v>MOV_tecnocom_credito_directo</v>
          </cell>
          <cell r="AO908" t="str">
            <v>CANAL ONLINE</v>
          </cell>
          <cell r="AP908">
            <v>44938</v>
          </cell>
          <cell r="AR908" t="str">
            <v>MDELIVERY_4831639</v>
          </cell>
          <cell r="AS908">
            <v>329809</v>
          </cell>
          <cell r="AT908" t="str">
            <v>D40</v>
          </cell>
          <cell r="AU908" t="str">
            <v>BTC</v>
          </cell>
          <cell r="AV908">
            <v>1</v>
          </cell>
          <cell r="AW908" t="str">
            <v>PROVINCIAL</v>
          </cell>
          <cell r="AX908" t="str">
            <v>ENTREGADO</v>
          </cell>
          <cell r="AY908" t="str">
            <v>LTE SAMSUNG A53 5G NEGRO: 1 und - sn. 353842197588534</v>
          </cell>
          <cell r="AZ908" t="str">
            <v>TERMINAL</v>
          </cell>
          <cell r="BA908" t="str">
            <v>Validar Biometrico</v>
          </cell>
        </row>
        <row r="909">
          <cell r="A909" t="str">
            <v>4831655</v>
          </cell>
          <cell r="B909" t="str">
            <v>MDELIVERY</v>
          </cell>
          <cell r="C909">
            <v>44938</v>
          </cell>
          <cell r="D909" t="str">
            <v>FLEXNET ECUADOR - MDELIVERY</v>
          </cell>
          <cell r="E909" t="str">
            <v>CALLE 28 DE JUNIO S/N Y GARCIA MORENO ENTRADA LLANO GRANDE</v>
          </cell>
          <cell r="H909" t="str">
            <v>170208</v>
          </cell>
          <cell r="I909" t="str">
            <v>QUITO</v>
          </cell>
          <cell r="J909" t="str">
            <v>PICHINCHA</v>
          </cell>
          <cell r="K909" t="str">
            <v>ALARCON REYES RICARDO ANGEL</v>
          </cell>
          <cell r="L909" t="str">
            <v>OFICINA TRAMACO PORTETE</v>
          </cell>
          <cell r="O909" t="str">
            <v>GUAYAQUIL</v>
          </cell>
          <cell r="P909" t="str">
            <v>GUAYAQUIL</v>
          </cell>
          <cell r="Q909" t="str">
            <v>GUAYAS_GUAYAQUIL_</v>
          </cell>
          <cell r="R909" t="str">
            <v>4831655</v>
          </cell>
          <cell r="W909" t="str">
            <v>0929536324_E3333I2422</v>
          </cell>
          <cell r="X909" t="str">
            <v>0990109614-0990109614</v>
          </cell>
          <cell r="AA909">
            <v>44938</v>
          </cell>
          <cell r="AD909">
            <v>1</v>
          </cell>
          <cell r="AE909">
            <v>1</v>
          </cell>
          <cell r="AH909" t="str">
            <v/>
          </cell>
          <cell r="AI909" t="str">
            <v>DESPACHO</v>
          </cell>
          <cell r="AJ909" t="str">
            <v>DERIVADO PICK UP</v>
          </cell>
          <cell r="AL909" t="str">
            <v>NO</v>
          </cell>
          <cell r="AN909" t="str">
            <v>MOV productovip</v>
          </cell>
          <cell r="AO909" t="str">
            <v>CANAL ONLINE</v>
          </cell>
          <cell r="AP909">
            <v>44938</v>
          </cell>
          <cell r="AR909" t="str">
            <v>MDELIVERY_4831655</v>
          </cell>
          <cell r="AS909">
            <v>329767</v>
          </cell>
          <cell r="AT909" t="str">
            <v>D40</v>
          </cell>
          <cell r="AU909" t="str">
            <v>BTC</v>
          </cell>
          <cell r="AV909">
            <v>1</v>
          </cell>
          <cell r="AW909" t="str">
            <v>PROVINCIAL</v>
          </cell>
          <cell r="AX909" t="str">
            <v>INCIDENCIA</v>
          </cell>
          <cell r="AY909" t="str">
            <v>HALFSIM MOVISTAR: 1 und - sn. 8959300520560984380</v>
          </cell>
          <cell r="AZ909" t="str">
            <v>SIMCARD</v>
          </cell>
          <cell r="BA909" t="str">
            <v/>
          </cell>
        </row>
        <row r="910">
          <cell r="A910" t="str">
            <v>4831705</v>
          </cell>
          <cell r="B910" t="str">
            <v>MDELIVERY</v>
          </cell>
          <cell r="C910">
            <v>44938</v>
          </cell>
          <cell r="D910" t="str">
            <v>FLEXNET ECUADOR - MDELIVERY</v>
          </cell>
          <cell r="E910" t="str">
            <v>CALLE 28 DE JUNIO S/N Y GARCIA MORENO ENTRADA LLANO GRANDE</v>
          </cell>
          <cell r="H910" t="str">
            <v>170208</v>
          </cell>
          <cell r="I910" t="str">
            <v>QUITO</v>
          </cell>
          <cell r="J910" t="str">
            <v>PICHINCHA</v>
          </cell>
          <cell r="K910" t="str">
            <v>KATY CECIBEL NARVAEZ CALVA</v>
          </cell>
          <cell r="L910" t="str">
            <v>SUCRE     AV VILLONACO  N 656  146 CALLE MEDARDO ANGEL SILVA</v>
          </cell>
          <cell r="O910" t="str">
            <v>110102</v>
          </cell>
          <cell r="P910" t="str">
            <v>110102</v>
          </cell>
          <cell r="Q910" t="str">
            <v>LOJA_LOJA_SUCRE</v>
          </cell>
          <cell r="R910" t="str">
            <v>4831705</v>
          </cell>
          <cell r="W910" t="str">
            <v>1150815668</v>
          </cell>
          <cell r="X910" t="str">
            <v>0988125820-0988125820</v>
          </cell>
          <cell r="AA910">
            <v>44938</v>
          </cell>
          <cell r="AD910">
            <v>1</v>
          </cell>
          <cell r="AE910">
            <v>1</v>
          </cell>
          <cell r="AH910" t="str">
            <v>SECTOR  BARRIO OBRAPIA  JUNTO A LA LIBRERIA  ENTREGAR EN EL ASADERO DE POLLOS LA BRASA ROJA</v>
          </cell>
          <cell r="AI910" t="str">
            <v>DESPACHO</v>
          </cell>
          <cell r="AJ910" t="str">
            <v>Normal</v>
          </cell>
          <cell r="AL910" t="str">
            <v>NO</v>
          </cell>
          <cell r="AN910" t="str">
            <v>MOV productovip</v>
          </cell>
          <cell r="AO910" t="str">
            <v>CANAL ONLINE</v>
          </cell>
          <cell r="AP910">
            <v>44938</v>
          </cell>
          <cell r="AR910" t="str">
            <v>MDELIVERY_4831705</v>
          </cell>
          <cell r="AS910">
            <v>329763</v>
          </cell>
          <cell r="AT910" t="str">
            <v>D40</v>
          </cell>
          <cell r="AU910" t="str">
            <v>BTC</v>
          </cell>
          <cell r="AV910">
            <v>1</v>
          </cell>
          <cell r="AW910" t="str">
            <v>PROVINCIAL</v>
          </cell>
          <cell r="AX910" t="str">
            <v>INCIDENCIA</v>
          </cell>
          <cell r="AY910" t="str">
            <v>HALFSIM MOVISTAR: 1 und - sn. 8959300520560980735</v>
          </cell>
          <cell r="AZ910" t="str">
            <v>SIMCARD</v>
          </cell>
          <cell r="BA910" t="str">
            <v/>
          </cell>
        </row>
        <row r="911">
          <cell r="A911" t="str">
            <v>4831749</v>
          </cell>
          <cell r="B911" t="str">
            <v>MDELIVERY</v>
          </cell>
          <cell r="C911">
            <v>44938</v>
          </cell>
          <cell r="D911" t="str">
            <v>FLEXNET ECUADOR - MDELIVERY</v>
          </cell>
          <cell r="E911" t="str">
            <v>CALLE 28 DE JUNIO S/N Y GARCIA MORENO ENTRADA LLANO GRANDE</v>
          </cell>
          <cell r="H911" t="str">
            <v>170208</v>
          </cell>
          <cell r="I911" t="str">
            <v>QUITO</v>
          </cell>
          <cell r="J911" t="str">
            <v>PICHINCHA</v>
          </cell>
          <cell r="K911" t="str">
            <v>LIZZETTE NATALIA PLUAS LOVATO</v>
          </cell>
          <cell r="L911" t="str">
            <v>OFICINA TRAMACO PORTETE</v>
          </cell>
          <cell r="O911" t="str">
            <v>GUAYAQUIL</v>
          </cell>
          <cell r="P911" t="str">
            <v>GUAYAQUIL</v>
          </cell>
          <cell r="Q911" t="str">
            <v>GUAYAS_GUAYAQUIL_</v>
          </cell>
          <cell r="R911" t="str">
            <v>4831749</v>
          </cell>
          <cell r="W911" t="str">
            <v>0923460380</v>
          </cell>
          <cell r="X911" t="str">
            <v>0997765347-0997765347</v>
          </cell>
          <cell r="AA911">
            <v>44938</v>
          </cell>
          <cell r="AD911">
            <v>1</v>
          </cell>
          <cell r="AE911">
            <v>1</v>
          </cell>
          <cell r="AH911" t="str">
            <v/>
          </cell>
          <cell r="AI911" t="str">
            <v>DESPACHO</v>
          </cell>
          <cell r="AJ911" t="str">
            <v>DERIVADO PICK UP</v>
          </cell>
          <cell r="AL911" t="str">
            <v>NO</v>
          </cell>
          <cell r="AN911" t="str">
            <v>MOV onlinevip</v>
          </cell>
          <cell r="AO911" t="str">
            <v>CANAL ONLINE</v>
          </cell>
          <cell r="AP911">
            <v>44938</v>
          </cell>
          <cell r="AR911" t="str">
            <v>MDELIVERY_4831749</v>
          </cell>
          <cell r="AS911">
            <v>329751</v>
          </cell>
          <cell r="AT911" t="str">
            <v>D40</v>
          </cell>
          <cell r="AU911" t="str">
            <v>BTC</v>
          </cell>
          <cell r="AV911">
            <v>2</v>
          </cell>
          <cell r="AW911" t="str">
            <v>PROVINCIAL</v>
          </cell>
          <cell r="AX911" t="str">
            <v>ENTREGADO</v>
          </cell>
          <cell r="AY911" t="str">
            <v>LTE SAMSUNG A03 AZUL: 1 und - sn. 351084959186767 / LTE SAMSUNG A53 5G AZUL: 1 und - sn. 353881481260673</v>
          </cell>
          <cell r="AZ911" t="str">
            <v>TERMINAL</v>
          </cell>
          <cell r="BA911" t="str">
            <v>Validar Biometrico</v>
          </cell>
        </row>
        <row r="912">
          <cell r="A912" t="str">
            <v>4831756</v>
          </cell>
          <cell r="B912" t="str">
            <v>MDELIVERY</v>
          </cell>
          <cell r="C912">
            <v>44938</v>
          </cell>
          <cell r="D912" t="str">
            <v>FLEXNET ECUADOR - MDELIVERY</v>
          </cell>
          <cell r="E912" t="str">
            <v>CALLE 28 DE JUNIO S/N Y GARCIA MORENO ENTRADA LLANO GRANDE</v>
          </cell>
          <cell r="H912" t="str">
            <v>170208</v>
          </cell>
          <cell r="I912" t="str">
            <v>QUITO</v>
          </cell>
          <cell r="J912" t="str">
            <v>PICHINCHA</v>
          </cell>
          <cell r="K912" t="str">
            <v>MENDEZ LOPEZ VICTOR MIGUEL</v>
          </cell>
          <cell r="L912" t="str">
            <v>BOLIVAR CALLE CUENCA  SN  Y GUARANDA</v>
          </cell>
          <cell r="O912" t="str">
            <v>090308</v>
          </cell>
          <cell r="P912" t="str">
            <v>090308</v>
          </cell>
          <cell r="Q912" t="str">
            <v>GUAYAS_GUAYAQUIL_BOLIVAR</v>
          </cell>
          <cell r="R912" t="str">
            <v>4831756</v>
          </cell>
          <cell r="W912" t="str">
            <v>0920677622</v>
          </cell>
          <cell r="X912" t="str">
            <v>0990592119-0990592119</v>
          </cell>
          <cell r="AA912">
            <v>44938</v>
          </cell>
          <cell r="AD912">
            <v>1</v>
          </cell>
          <cell r="AE912">
            <v>1</v>
          </cell>
          <cell r="AH912" t="str">
            <v>CENTRO JUNTO AL MERCADO 4 MANZANAZ ENTREGA EN CASA AZUL 2P</v>
          </cell>
          <cell r="AI912" t="str">
            <v>DESPACHO</v>
          </cell>
          <cell r="AJ912" t="str">
            <v>Normal</v>
          </cell>
          <cell r="AL912" t="str">
            <v>NO</v>
          </cell>
          <cell r="AN912" t="str">
            <v>MOV productovip</v>
          </cell>
          <cell r="AO912" t="str">
            <v>CANAL ONLINE</v>
          </cell>
          <cell r="AP912">
            <v>44938</v>
          </cell>
          <cell r="AR912" t="str">
            <v>MDELIVERY_4831756</v>
          </cell>
          <cell r="AS912">
            <v>329757</v>
          </cell>
          <cell r="AT912" t="str">
            <v>D40</v>
          </cell>
          <cell r="AU912" t="str">
            <v>BTC</v>
          </cell>
          <cell r="AV912">
            <v>2</v>
          </cell>
          <cell r="AW912" t="str">
            <v>LOCAL</v>
          </cell>
          <cell r="AX912" t="str">
            <v>ENTREGADO</v>
          </cell>
          <cell r="AY912" t="str">
            <v>LTE HONOR X8 NEGRO: 1 und - sn. 866184061563008 / HALFSIM MOVISTAR: 1 und - sn. 8959300520560983143</v>
          </cell>
          <cell r="AZ912" t="str">
            <v>SIMCARD / TERMINAL</v>
          </cell>
          <cell r="BA912" t="str">
            <v>Validar Biometrico</v>
          </cell>
        </row>
        <row r="913">
          <cell r="A913" t="str">
            <v>4831800</v>
          </cell>
          <cell r="B913" t="str">
            <v>MDELIVERY</v>
          </cell>
          <cell r="C913">
            <v>44938</v>
          </cell>
          <cell r="D913" t="str">
            <v>FLEXNET ECUADOR - MDELIVERY</v>
          </cell>
          <cell r="E913" t="str">
            <v>CALLE 28 DE JUNIO S/N Y GARCIA MORENO ENTRADA LLANO GRANDE</v>
          </cell>
          <cell r="H913" t="str">
            <v>170208</v>
          </cell>
          <cell r="I913" t="str">
            <v>QUITO</v>
          </cell>
          <cell r="J913" t="str">
            <v>PICHINCHA</v>
          </cell>
          <cell r="K913" t="str">
            <v>LUIS MIGUEL MIGUITAMA OCHOA</v>
          </cell>
          <cell r="L913" t="str">
            <v>BOLIVAR SAGRARIO CALLE CUENCA 230 Y AV GUARANDA</v>
          </cell>
          <cell r="O913" t="str">
            <v>090308</v>
          </cell>
          <cell r="P913" t="str">
            <v>090308</v>
          </cell>
          <cell r="Q913" t="str">
            <v>GUAYAS_GUAYAQUIL_BOLIVAR SAGRARIO</v>
          </cell>
          <cell r="R913" t="str">
            <v>4831800</v>
          </cell>
          <cell r="W913" t="str">
            <v>0925951063</v>
          </cell>
          <cell r="X913" t="str">
            <v>0990592119-0990592119</v>
          </cell>
          <cell r="AA913">
            <v>44938</v>
          </cell>
          <cell r="AD913">
            <v>1</v>
          </cell>
          <cell r="AE913">
            <v>1</v>
          </cell>
          <cell r="AH913" t="str">
            <v>SCTR CENTRO EN EN ESQUINA HAY FARMACIA KEYLA EN CASA CLR ROJO DE 2 PISOS</v>
          </cell>
          <cell r="AI913" t="str">
            <v>DESPACHO</v>
          </cell>
          <cell r="AJ913" t="str">
            <v>Normal</v>
          </cell>
          <cell r="AL913" t="str">
            <v>NO</v>
          </cell>
          <cell r="AN913" t="str">
            <v>MOV productovip</v>
          </cell>
          <cell r="AO913" t="str">
            <v>CANAL ONLINE</v>
          </cell>
          <cell r="AP913">
            <v>44938</v>
          </cell>
          <cell r="AR913" t="str">
            <v>MDELIVERY_4831800</v>
          </cell>
          <cell r="AS913">
            <v>329762</v>
          </cell>
          <cell r="AT913" t="str">
            <v>D40</v>
          </cell>
          <cell r="AU913" t="str">
            <v>BTC</v>
          </cell>
          <cell r="AV913">
            <v>2</v>
          </cell>
          <cell r="AW913" t="str">
            <v>LOCAL</v>
          </cell>
          <cell r="AX913" t="str">
            <v>ENTREGADO</v>
          </cell>
          <cell r="AY913" t="str">
            <v>LTE XIAOMI REDMI NOTE 11 AZUL: 1 und - sn. 869113065772148 / HALFSIM MOVISTAR: 1 und - sn. 8959300520560982244</v>
          </cell>
          <cell r="AZ913" t="str">
            <v>SIMCARD / TERMINAL</v>
          </cell>
          <cell r="BA913" t="str">
            <v>Validar Biometrico</v>
          </cell>
        </row>
        <row r="914">
          <cell r="A914" t="str">
            <v>4831866</v>
          </cell>
          <cell r="B914" t="str">
            <v>MDELIVERY</v>
          </cell>
          <cell r="C914">
            <v>44938</v>
          </cell>
          <cell r="D914" t="str">
            <v>FLEXNET ECUADOR - MDELIVERY</v>
          </cell>
          <cell r="E914" t="str">
            <v>CALLE 28 DE JUNIO S/N Y GARCIA MORENO ENTRADA LLANO GRANDE</v>
          </cell>
          <cell r="H914" t="str">
            <v>170208</v>
          </cell>
          <cell r="I914" t="str">
            <v>QUITO</v>
          </cell>
          <cell r="J914" t="str">
            <v>PICHINCHA</v>
          </cell>
          <cell r="K914" t="str">
            <v>JHONY ALEXANDER PAILLACHO ANDRADE</v>
          </cell>
          <cell r="L914" t="str">
            <v>COMITE DEL PUEBLO CALLE E15F N53 43 CALLE PEDRO GUERRERO</v>
          </cell>
          <cell r="O914" t="str">
            <v>170514</v>
          </cell>
          <cell r="P914" t="str">
            <v>170514</v>
          </cell>
          <cell r="Q914" t="str">
            <v>PICHINCHA_QUITO_COMITE DEL PUEBLO</v>
          </cell>
          <cell r="R914" t="str">
            <v>4831866</v>
          </cell>
          <cell r="W914" t="str">
            <v>0450006606_V4344V2242</v>
          </cell>
          <cell r="X914" t="str">
            <v>0990602987-</v>
          </cell>
          <cell r="AA914">
            <v>44938</v>
          </cell>
          <cell r="AD914">
            <v>1</v>
          </cell>
          <cell r="AE914">
            <v>1</v>
          </cell>
          <cell r="AH914" t="str">
            <v>SECTOR COMITE DEL PUEBLO DIAGONAL A LA CANCHA 6 DE JULIO ENTREGA EN LA BODEGA DE GAS ES UNA CASA BLANCA PORTON BLANCO GRANDE</v>
          </cell>
          <cell r="AI914" t="str">
            <v>DESPACHO</v>
          </cell>
          <cell r="AJ914" t="str">
            <v>Normal</v>
          </cell>
          <cell r="AL914" t="str">
            <v>NO</v>
          </cell>
          <cell r="AN914" t="str">
            <v>MOV_tecnocom_credito_directo</v>
          </cell>
          <cell r="AO914" t="str">
            <v>CANAL ONLINE</v>
          </cell>
          <cell r="AP914">
            <v>44938</v>
          </cell>
          <cell r="AR914" t="str">
            <v>MDELIVERY_4831866</v>
          </cell>
          <cell r="AS914">
            <v>329804</v>
          </cell>
          <cell r="AT914" t="str">
            <v>D40</v>
          </cell>
          <cell r="AU914" t="str">
            <v>BTC</v>
          </cell>
          <cell r="AV914">
            <v>1</v>
          </cell>
          <cell r="AW914" t="str">
            <v>LOCAL</v>
          </cell>
          <cell r="AX914" t="str">
            <v>ENTREGADO</v>
          </cell>
          <cell r="AY914" t="str">
            <v>LTE XIAOMI REDMI NOTE 11 AZUL: 1 und - sn. 861696063056207</v>
          </cell>
          <cell r="AZ914" t="str">
            <v>TERMINAL</v>
          </cell>
          <cell r="BA914" t="str">
            <v>Validar Biometrico</v>
          </cell>
        </row>
        <row r="915">
          <cell r="A915" t="str">
            <v>4831877</v>
          </cell>
          <cell r="B915" t="str">
            <v>MDELIVERY</v>
          </cell>
          <cell r="C915">
            <v>44938</v>
          </cell>
          <cell r="D915" t="str">
            <v>FLEXNET ECUADOR - MDELIVERY</v>
          </cell>
          <cell r="E915" t="str">
            <v>CALLE 28 DE JUNIO S/N Y GARCIA MORENO ENTRADA LLANO GRANDE</v>
          </cell>
          <cell r="H915" t="str">
            <v>170208</v>
          </cell>
          <cell r="I915" t="str">
            <v>QUITO</v>
          </cell>
          <cell r="J915" t="str">
            <v>PICHINCHA</v>
          </cell>
          <cell r="K915" t="str">
            <v>MARTINEZ DELGADO VICTOR ULBIO</v>
          </cell>
          <cell r="L915" t="str">
            <v>TABABELA AV CONECTOR ALPACHACA SN VIA RUTA COLLAS</v>
          </cell>
          <cell r="O915" t="str">
            <v>170907</v>
          </cell>
          <cell r="P915" t="str">
            <v>170907</v>
          </cell>
          <cell r="Q915" t="str">
            <v>PICHINCHA_QUITO_TABABELA</v>
          </cell>
          <cell r="R915" t="str">
            <v>4831877</v>
          </cell>
          <cell r="W915" t="str">
            <v>0803496488</v>
          </cell>
          <cell r="X915" t="str">
            <v>0939250259-0939250259</v>
          </cell>
          <cell r="AA915">
            <v>44938</v>
          </cell>
          <cell r="AD915">
            <v>1</v>
          </cell>
          <cell r="AE915">
            <v>1</v>
          </cell>
          <cell r="AH915" t="str">
            <v>SECTOR TABABELA ENTREGA EN EL AEROPUERTO DE QUITO EN VUELOS PRIVADOS AREA DE PETROECUADOR HAY QUE LLAMAR AL TITULAR</v>
          </cell>
          <cell r="AI915" t="str">
            <v>DESPACHO</v>
          </cell>
          <cell r="AJ915" t="str">
            <v>Normal</v>
          </cell>
          <cell r="AL915" t="str">
            <v>NO</v>
          </cell>
          <cell r="AN915" t="str">
            <v>MOV productovip</v>
          </cell>
          <cell r="AO915" t="str">
            <v>CANAL ONLINE</v>
          </cell>
          <cell r="AP915">
            <v>44938</v>
          </cell>
          <cell r="AR915" t="str">
            <v>MDELIVERY_4831877</v>
          </cell>
          <cell r="AS915">
            <v>329808</v>
          </cell>
          <cell r="AT915" t="str">
            <v>D40</v>
          </cell>
          <cell r="AU915" t="str">
            <v>BTC</v>
          </cell>
          <cell r="AV915">
            <v>1</v>
          </cell>
          <cell r="AW915" t="str">
            <v>LOCAL</v>
          </cell>
          <cell r="AX915" t="str">
            <v>ENTREGADO</v>
          </cell>
          <cell r="AY915" t="str">
            <v>HALFSIM MOVISTAR: 1 und - sn. 8959300520560982673</v>
          </cell>
          <cell r="AZ915" t="str">
            <v>SIMCARD</v>
          </cell>
          <cell r="BA915" t="str">
            <v/>
          </cell>
        </row>
        <row r="916">
          <cell r="A916" t="str">
            <v>4832052</v>
          </cell>
          <cell r="B916" t="str">
            <v>MDELIVERY</v>
          </cell>
          <cell r="C916">
            <v>44938</v>
          </cell>
          <cell r="D916" t="str">
            <v>FLEXNET ECUADOR - MDELIVERY</v>
          </cell>
          <cell r="E916" t="str">
            <v>CALLE 28 DE JUNIO S/N Y GARCIA MORENO ENTRADA LLANO GRANDE</v>
          </cell>
          <cell r="H916" t="str">
            <v>170208</v>
          </cell>
          <cell r="I916" t="str">
            <v>QUITO</v>
          </cell>
          <cell r="J916" t="str">
            <v>PICHINCHA</v>
          </cell>
          <cell r="K916" t="str">
            <v>ERIKA TATIANA AMOROCHO LOPEZ</v>
          </cell>
          <cell r="L916" t="str">
            <v>SAN JUAN AV UNIVERSITARIA OE6 70 CALLE SANTA ROSA</v>
          </cell>
          <cell r="O916" t="str">
            <v>170521</v>
          </cell>
          <cell r="P916" t="str">
            <v>170521</v>
          </cell>
          <cell r="Q916" t="str">
            <v>PICHINCHA_QUITO_SAN JUAN</v>
          </cell>
          <cell r="R916" t="str">
            <v>4832052</v>
          </cell>
          <cell r="W916" t="str">
            <v>1761275740_V3333V4144</v>
          </cell>
          <cell r="X916" t="str">
            <v>0962865676-0969388196</v>
          </cell>
          <cell r="AA916">
            <v>44938</v>
          </cell>
          <cell r="AD916">
            <v>1</v>
          </cell>
          <cell r="AE916">
            <v>1</v>
          </cell>
          <cell r="AH916" t="str">
            <v>SECTOR MIRAFLORES JUNTO A IDC COMPURADOR ES UNA CASA 3 PISOS COLOR VINO</v>
          </cell>
          <cell r="AI916" t="str">
            <v>DESPACHO</v>
          </cell>
          <cell r="AJ916" t="str">
            <v>Normal</v>
          </cell>
          <cell r="AL916" t="str">
            <v>NO</v>
          </cell>
          <cell r="AN916" t="str">
            <v>MOV onlinevip</v>
          </cell>
          <cell r="AO916" t="str">
            <v>CANAL ONLINE</v>
          </cell>
          <cell r="AP916">
            <v>44938</v>
          </cell>
          <cell r="AR916" t="str">
            <v>MDELIVERY_4832052</v>
          </cell>
          <cell r="AS916">
            <v>329806</v>
          </cell>
          <cell r="AT916" t="str">
            <v>D40</v>
          </cell>
          <cell r="AU916" t="str">
            <v>BTC</v>
          </cell>
          <cell r="AV916">
            <v>1</v>
          </cell>
          <cell r="AW916" t="str">
            <v>LOCAL</v>
          </cell>
          <cell r="AX916" t="str">
            <v>ENTREGADO</v>
          </cell>
          <cell r="AY916" t="str">
            <v>LTE XIAOMI REDMI NOTE 11 AZUL: 1 und - sn. 869113065807803</v>
          </cell>
          <cell r="AZ916" t="str">
            <v>TERMINAL</v>
          </cell>
          <cell r="BA916" t="str">
            <v>Validar Biometrico</v>
          </cell>
        </row>
        <row r="917">
          <cell r="A917" t="str">
            <v>TK-7744</v>
          </cell>
          <cell r="B917" t="str">
            <v>MDELIVERY</v>
          </cell>
          <cell r="C917">
            <v>44938</v>
          </cell>
          <cell r="D917" t="str">
            <v>FLEXNET ECUADOR - MDELIVERY</v>
          </cell>
          <cell r="E917" t="str">
            <v>CALLE 28 DE JUNIO S/N Y GARCIA MORENO ENTRADA LLANO GRANDE</v>
          </cell>
          <cell r="H917" t="str">
            <v>170208</v>
          </cell>
          <cell r="I917" t="str">
            <v>QUITO</v>
          </cell>
          <cell r="J917" t="str">
            <v>PICHINCHA</v>
          </cell>
          <cell r="K917" t="str">
            <v>OTECEL</v>
          </cell>
          <cell r="L917" t="str">
            <v>AVDA SIMÓN BOLIVAR Y VIA NAYON CONJUNTO CORPORATIVO EKOPARK TORRE 3 TELEFONICA</v>
          </cell>
          <cell r="O917" t="str">
            <v>QUITO</v>
          </cell>
          <cell r="P917" t="str">
            <v>QUITO</v>
          </cell>
          <cell r="Q917" t="str">
            <v>PICHINCHA</v>
          </cell>
          <cell r="R917" t="str">
            <v>TK-7744</v>
          </cell>
          <cell r="W917" t="str">
            <v/>
          </cell>
          <cell r="X917" t="str">
            <v>098299225</v>
          </cell>
          <cell r="AA917">
            <v>44938</v>
          </cell>
          <cell r="AD917">
            <v>1</v>
          </cell>
          <cell r="AE917">
            <v>1</v>
          </cell>
          <cell r="AH917" t="str">
            <v/>
          </cell>
          <cell r="AI917" t="str">
            <v>DESPACHO</v>
          </cell>
          <cell r="AJ917" t="str">
            <v>Normal</v>
          </cell>
          <cell r="AL917" t="str">
            <v>NO</v>
          </cell>
          <cell r="AN917" t="str">
            <v/>
          </cell>
          <cell r="AO917" t="str">
            <v>CANAL ONLINE</v>
          </cell>
          <cell r="AP917">
            <v>44938</v>
          </cell>
          <cell r="AR917" t="str">
            <v>MDELIVERY_TK-7744</v>
          </cell>
          <cell r="AS917">
            <v>329687</v>
          </cell>
          <cell r="AT917" t="str">
            <v>D40</v>
          </cell>
          <cell r="AU917" t="str">
            <v>BTC</v>
          </cell>
          <cell r="AV917">
            <v>1</v>
          </cell>
          <cell r="AX917" t="str">
            <v>ENTREGADO</v>
          </cell>
          <cell r="AY917" t="str">
            <v>ESIM MOVISTAR_ESIM EVOUCHERS CODE QR: 1 und - sn. 8959300120525802999</v>
          </cell>
          <cell r="AZ917" t="str">
            <v>SIMCARD</v>
          </cell>
          <cell r="BA917" t="str">
            <v/>
          </cell>
        </row>
        <row r="918">
          <cell r="A918" t="str">
            <v>TK-7745</v>
          </cell>
          <cell r="B918" t="str">
            <v>MDELIVERY</v>
          </cell>
          <cell r="C918">
            <v>44938</v>
          </cell>
          <cell r="D918" t="str">
            <v>FLEXNET ECUADOR - MDELIVERY</v>
          </cell>
          <cell r="E918" t="str">
            <v>CALLE 28 DE JUNIO S/N Y GARCIA MORENO ENTRADA LLANO GRANDE</v>
          </cell>
          <cell r="H918" t="str">
            <v>170208</v>
          </cell>
          <cell r="I918" t="str">
            <v>QUITO</v>
          </cell>
          <cell r="J918" t="str">
            <v>PICHINCHA</v>
          </cell>
          <cell r="K918" t="str">
            <v>OTECEL</v>
          </cell>
          <cell r="L918" t="str">
            <v>AVDA SIMÓN BOLIVAR Y VIA NAYON CONJUNTO CORPORATIVO EKOPARK TORRE 3 TELEFONICA</v>
          </cell>
          <cell r="O918" t="str">
            <v>QUITO</v>
          </cell>
          <cell r="P918" t="str">
            <v>QUITO</v>
          </cell>
          <cell r="Q918" t="str">
            <v>PICHINCHA</v>
          </cell>
          <cell r="R918" t="str">
            <v>TK-7745</v>
          </cell>
          <cell r="W918" t="str">
            <v/>
          </cell>
          <cell r="X918" t="str">
            <v>098299225</v>
          </cell>
          <cell r="AA918">
            <v>44938</v>
          </cell>
          <cell r="AD918">
            <v>1</v>
          </cell>
          <cell r="AE918">
            <v>1</v>
          </cell>
          <cell r="AH918" t="str">
            <v/>
          </cell>
          <cell r="AI918" t="str">
            <v>DESPACHO</v>
          </cell>
          <cell r="AJ918" t="str">
            <v>Normal</v>
          </cell>
          <cell r="AL918" t="str">
            <v>NO</v>
          </cell>
          <cell r="AN918" t="str">
            <v/>
          </cell>
          <cell r="AO918" t="str">
            <v>CANAL ONLINE</v>
          </cell>
          <cell r="AP918">
            <v>44938</v>
          </cell>
          <cell r="AR918" t="str">
            <v>MDELIVERY_TK-7745</v>
          </cell>
          <cell r="AS918">
            <v>329691</v>
          </cell>
          <cell r="AT918" t="str">
            <v>D40</v>
          </cell>
          <cell r="AU918" t="str">
            <v>BTC</v>
          </cell>
          <cell r="AV918">
            <v>1</v>
          </cell>
          <cell r="AX918" t="str">
            <v>ENTREGADO</v>
          </cell>
          <cell r="AY918" t="str">
            <v>ESIM MOVISTAR_ESIM EVOUCHERS CODE QR: 1 und - sn. 8959300120529813984</v>
          </cell>
          <cell r="AZ918" t="str">
            <v>SIMCARD</v>
          </cell>
          <cell r="BA918" t="str">
            <v/>
          </cell>
        </row>
        <row r="919">
          <cell r="A919" t="str">
            <v>TK-7746</v>
          </cell>
          <cell r="B919" t="str">
            <v>MDELIVERY</v>
          </cell>
          <cell r="C919">
            <v>44938</v>
          </cell>
          <cell r="D919" t="str">
            <v>FLEXNET ECUADOR - MDELIVERY</v>
          </cell>
          <cell r="E919" t="str">
            <v>CALLE 28 DE JUNIO S/N Y GARCIA MORENO ENTRADA LLANO GRANDE</v>
          </cell>
          <cell r="H919" t="str">
            <v>170208</v>
          </cell>
          <cell r="I919" t="str">
            <v>QUITO</v>
          </cell>
          <cell r="J919" t="str">
            <v>PICHINCHA</v>
          </cell>
          <cell r="K919" t="str">
            <v>OTECEL</v>
          </cell>
          <cell r="L919" t="str">
            <v>AVDA SIMÓN BOLIVAR Y VIA NAYON CONJUNTO CORPORATIVO EKOPARK TORRE 3 TELEFONICA</v>
          </cell>
          <cell r="O919" t="str">
            <v>QUITO</v>
          </cell>
          <cell r="P919" t="str">
            <v>QUITO</v>
          </cell>
          <cell r="Q919" t="str">
            <v>PICHINCHA</v>
          </cell>
          <cell r="R919" t="str">
            <v>TK-7746</v>
          </cell>
          <cell r="W919" t="str">
            <v/>
          </cell>
          <cell r="X919" t="str">
            <v>098299225</v>
          </cell>
          <cell r="AA919">
            <v>44938</v>
          </cell>
          <cell r="AD919">
            <v>1</v>
          </cell>
          <cell r="AE919">
            <v>1</v>
          </cell>
          <cell r="AH919" t="str">
            <v/>
          </cell>
          <cell r="AI919" t="str">
            <v>DESPACHO</v>
          </cell>
          <cell r="AJ919" t="str">
            <v>Normal</v>
          </cell>
          <cell r="AL919" t="str">
            <v>NO</v>
          </cell>
          <cell r="AN919" t="str">
            <v/>
          </cell>
          <cell r="AO919" t="str">
            <v>CANAL ONLINE</v>
          </cell>
          <cell r="AP919">
            <v>44938</v>
          </cell>
          <cell r="AR919" t="str">
            <v>MDELIVERY_TK-7746</v>
          </cell>
          <cell r="AS919">
            <v>329689</v>
          </cell>
          <cell r="AT919" t="str">
            <v>D40</v>
          </cell>
          <cell r="AU919" t="str">
            <v>BTC</v>
          </cell>
          <cell r="AV919">
            <v>1</v>
          </cell>
          <cell r="AX919" t="str">
            <v>ENTREGADO</v>
          </cell>
          <cell r="AY919" t="str">
            <v>ESIM MOVISTAR_ESIM EVOUCHERS CODE QR: 1 und - sn. 8959300120529813976</v>
          </cell>
          <cell r="AZ919" t="str">
            <v>SIMCARD</v>
          </cell>
          <cell r="BA919" t="str">
            <v/>
          </cell>
        </row>
        <row r="920">
          <cell r="A920" t="str">
            <v>TK-7747</v>
          </cell>
          <cell r="B920" t="str">
            <v>MDELIVERY</v>
          </cell>
          <cell r="C920">
            <v>44938</v>
          </cell>
          <cell r="D920" t="str">
            <v>FLEXNET ECUADOR - MDELIVERY</v>
          </cell>
          <cell r="E920" t="str">
            <v>CALLE 28 DE JUNIO S/N Y GARCIA MORENO ENTRADA LLANO GRANDE</v>
          </cell>
          <cell r="H920" t="str">
            <v>170208</v>
          </cell>
          <cell r="I920" t="str">
            <v>QUITO</v>
          </cell>
          <cell r="J920" t="str">
            <v>PICHINCHA</v>
          </cell>
          <cell r="K920" t="str">
            <v>OTECEL</v>
          </cell>
          <cell r="L920" t="str">
            <v>AVDA SIMÓN BOLIVAR Y VIA NAYON CONJUNTO CORPORATIVO EKOPARK TORRE 3 TELEFONICA</v>
          </cell>
          <cell r="O920" t="str">
            <v>QUITO</v>
          </cell>
          <cell r="P920" t="str">
            <v>QUITO</v>
          </cell>
          <cell r="Q920" t="str">
            <v>PICHINCHA</v>
          </cell>
          <cell r="R920" t="str">
            <v>TK-7747</v>
          </cell>
          <cell r="W920" t="str">
            <v/>
          </cell>
          <cell r="X920" t="str">
            <v>098299225</v>
          </cell>
          <cell r="AA920">
            <v>44938</v>
          </cell>
          <cell r="AD920">
            <v>1</v>
          </cell>
          <cell r="AE920">
            <v>1</v>
          </cell>
          <cell r="AH920" t="str">
            <v/>
          </cell>
          <cell r="AI920" t="str">
            <v>DESPACHO</v>
          </cell>
          <cell r="AJ920" t="str">
            <v>Normal</v>
          </cell>
          <cell r="AL920" t="str">
            <v>NO</v>
          </cell>
          <cell r="AN920" t="str">
            <v/>
          </cell>
          <cell r="AO920" t="str">
            <v>CANAL ONLINE</v>
          </cell>
          <cell r="AP920">
            <v>44938</v>
          </cell>
          <cell r="AR920" t="str">
            <v>MDELIVERY_TK-7747</v>
          </cell>
          <cell r="AS920">
            <v>329693</v>
          </cell>
          <cell r="AT920" t="str">
            <v>D40</v>
          </cell>
          <cell r="AU920" t="str">
            <v>BTC</v>
          </cell>
          <cell r="AV920">
            <v>1</v>
          </cell>
          <cell r="AX920" t="str">
            <v>ENTREGADO</v>
          </cell>
          <cell r="AY920" t="str">
            <v>ESIM MOVISTAR_ESIM EVOUCHERS CODE QR: 1 und - sn. 8959300120529814719</v>
          </cell>
          <cell r="AZ920" t="str">
            <v>SIMCARD</v>
          </cell>
          <cell r="BA920" t="str">
            <v/>
          </cell>
        </row>
        <row r="921">
          <cell r="A921" t="str">
            <v>TK-7748</v>
          </cell>
          <cell r="B921" t="str">
            <v>MDELIVERY</v>
          </cell>
          <cell r="C921">
            <v>44938</v>
          </cell>
          <cell r="D921" t="str">
            <v>FLEXNET ECUADOR - MDELIVERY</v>
          </cell>
          <cell r="E921" t="str">
            <v>CALLE 28 DE JUNIO S/N Y GARCIA MORENO ENTRADA LLANO GRANDE</v>
          </cell>
          <cell r="H921" t="str">
            <v>170208</v>
          </cell>
          <cell r="I921" t="str">
            <v>QUITO</v>
          </cell>
          <cell r="J921" t="str">
            <v>PICHINCHA</v>
          </cell>
          <cell r="K921" t="str">
            <v>OTECEL</v>
          </cell>
          <cell r="L921" t="str">
            <v>AVDA SIMÓN BOLIVAR Y VIA NAYON CONJUNTO CORPORATIVO EKOPARK TORRE 3 TELEFONICA</v>
          </cell>
          <cell r="O921" t="str">
            <v>QUITO</v>
          </cell>
          <cell r="P921" t="str">
            <v>QUITO</v>
          </cell>
          <cell r="Q921" t="str">
            <v>PICHINCHA</v>
          </cell>
          <cell r="R921" t="str">
            <v>TK-7748</v>
          </cell>
          <cell r="W921" t="str">
            <v/>
          </cell>
          <cell r="X921" t="str">
            <v>098299225</v>
          </cell>
          <cell r="AA921">
            <v>44938</v>
          </cell>
          <cell r="AD921">
            <v>1</v>
          </cell>
          <cell r="AE921">
            <v>1</v>
          </cell>
          <cell r="AH921" t="str">
            <v/>
          </cell>
          <cell r="AI921" t="str">
            <v>DESPACHO</v>
          </cell>
          <cell r="AJ921" t="str">
            <v>Normal</v>
          </cell>
          <cell r="AL921" t="str">
            <v>NO</v>
          </cell>
          <cell r="AN921" t="str">
            <v/>
          </cell>
          <cell r="AO921" t="str">
            <v>CANAL ONLINE</v>
          </cell>
          <cell r="AP921">
            <v>44938</v>
          </cell>
          <cell r="AR921" t="str">
            <v>MDELIVERY_TK-7748</v>
          </cell>
          <cell r="AS921">
            <v>329688</v>
          </cell>
          <cell r="AT921" t="str">
            <v>D40</v>
          </cell>
          <cell r="AU921" t="str">
            <v>BTC</v>
          </cell>
          <cell r="AV921">
            <v>1</v>
          </cell>
          <cell r="AX921" t="str">
            <v>ENTREGADO</v>
          </cell>
          <cell r="AY921" t="str">
            <v>ESIM MOVISTAR_ESIM EVOUCHERS CODE QR: 1 und - sn. 8959300120529814701</v>
          </cell>
          <cell r="AZ921" t="str">
            <v>SIMCARD</v>
          </cell>
          <cell r="BA921" t="str">
            <v/>
          </cell>
        </row>
        <row r="922">
          <cell r="A922" t="str">
            <v>TK-7749</v>
          </cell>
          <cell r="B922" t="str">
            <v>MDELIVERY</v>
          </cell>
          <cell r="C922">
            <v>44938</v>
          </cell>
          <cell r="D922" t="str">
            <v>FLEXNET ECUADOR - MDELIVERY</v>
          </cell>
          <cell r="E922" t="str">
            <v>CALLE 28 DE JUNIO S/N Y GARCIA MORENO ENTRADA LLANO GRANDE</v>
          </cell>
          <cell r="H922" t="str">
            <v>170208</v>
          </cell>
          <cell r="I922" t="str">
            <v>QUITO</v>
          </cell>
          <cell r="J922" t="str">
            <v>PICHINCHA</v>
          </cell>
          <cell r="K922" t="str">
            <v>OTECEL</v>
          </cell>
          <cell r="L922" t="str">
            <v>AVDA SIMÓN BOLIVAR Y VIA NAYON CONJUNTO CORPORATIVO EKOPARK TORRE 3 TELEFONICA</v>
          </cell>
          <cell r="O922" t="str">
            <v>QUITO</v>
          </cell>
          <cell r="P922" t="str">
            <v>QUITO</v>
          </cell>
          <cell r="Q922" t="str">
            <v>PICHINCHA</v>
          </cell>
          <cell r="R922" t="str">
            <v>TK-7749</v>
          </cell>
          <cell r="W922" t="str">
            <v/>
          </cell>
          <cell r="X922" t="str">
            <v>098299225</v>
          </cell>
          <cell r="AA922">
            <v>44938</v>
          </cell>
          <cell r="AD922">
            <v>1</v>
          </cell>
          <cell r="AE922">
            <v>1</v>
          </cell>
          <cell r="AH922" t="str">
            <v/>
          </cell>
          <cell r="AI922" t="str">
            <v>DESPACHO</v>
          </cell>
          <cell r="AJ922" t="str">
            <v>Normal</v>
          </cell>
          <cell r="AL922" t="str">
            <v>NO</v>
          </cell>
          <cell r="AN922" t="str">
            <v/>
          </cell>
          <cell r="AO922" t="str">
            <v>CANAL ONLINE</v>
          </cell>
          <cell r="AP922">
            <v>44938</v>
          </cell>
          <cell r="AR922" t="str">
            <v>MDELIVERY_TK-7749</v>
          </cell>
          <cell r="AS922">
            <v>329692</v>
          </cell>
          <cell r="AT922" t="str">
            <v>D40</v>
          </cell>
          <cell r="AU922" t="str">
            <v>BTC</v>
          </cell>
          <cell r="AV922">
            <v>1</v>
          </cell>
          <cell r="AX922" t="str">
            <v>ENTREGADO</v>
          </cell>
          <cell r="AY922" t="str">
            <v>ESIM MOVISTAR_ESIM EVOUCHERS CODE QR: 1 und - sn. 8959300120529814693</v>
          </cell>
          <cell r="AZ922" t="str">
            <v>SIMCARD</v>
          </cell>
          <cell r="BA922" t="str">
            <v/>
          </cell>
        </row>
        <row r="923">
          <cell r="A923" t="str">
            <v>TK-7750</v>
          </cell>
          <cell r="B923" t="str">
            <v>MDELIVERY</v>
          </cell>
          <cell r="C923">
            <v>44938</v>
          </cell>
          <cell r="D923" t="str">
            <v>FLEXNET ECUADOR - MDELIVERY</v>
          </cell>
          <cell r="E923" t="str">
            <v>CALLE 28 DE JUNIO S/N Y GARCIA MORENO ENTRADA LLANO GRANDE</v>
          </cell>
          <cell r="H923" t="str">
            <v>170208</v>
          </cell>
          <cell r="I923" t="str">
            <v>QUITO</v>
          </cell>
          <cell r="J923" t="str">
            <v>PICHINCHA</v>
          </cell>
          <cell r="K923" t="str">
            <v>OTECEL</v>
          </cell>
          <cell r="L923" t="str">
            <v>AVDA SIMÓN BOLIVAR Y VIA NAYON CONJUNTO CORPORATIVO EKOPARK TORRE 3 TELEFONICA</v>
          </cell>
          <cell r="O923" t="str">
            <v>QUITO</v>
          </cell>
          <cell r="P923" t="str">
            <v>QUITO</v>
          </cell>
          <cell r="Q923" t="str">
            <v>PICHINCHA</v>
          </cell>
          <cell r="R923" t="str">
            <v>TK-7750</v>
          </cell>
          <cell r="W923" t="str">
            <v/>
          </cell>
          <cell r="X923" t="str">
            <v>098299225</v>
          </cell>
          <cell r="AA923">
            <v>44938</v>
          </cell>
          <cell r="AD923">
            <v>1</v>
          </cell>
          <cell r="AE923">
            <v>1</v>
          </cell>
          <cell r="AH923" t="str">
            <v/>
          </cell>
          <cell r="AI923" t="str">
            <v>DESPACHO</v>
          </cell>
          <cell r="AJ923" t="str">
            <v>Normal</v>
          </cell>
          <cell r="AL923" t="str">
            <v>NO</v>
          </cell>
          <cell r="AN923" t="str">
            <v/>
          </cell>
          <cell r="AO923" t="str">
            <v>CANAL ONLINE</v>
          </cell>
          <cell r="AP923">
            <v>44938</v>
          </cell>
          <cell r="AR923" t="str">
            <v>MDELIVERY_TK-7750</v>
          </cell>
          <cell r="AS923">
            <v>329690</v>
          </cell>
          <cell r="AT923" t="str">
            <v>D40</v>
          </cell>
          <cell r="AU923" t="str">
            <v>BTC</v>
          </cell>
          <cell r="AV923">
            <v>1</v>
          </cell>
          <cell r="AX923" t="str">
            <v>ENTREGADO</v>
          </cell>
          <cell r="AY923" t="str">
            <v>ESIM MOVISTAR_ESIM EVOUCHERS CODE QR: 1 und - sn. 8959300120529814677</v>
          </cell>
          <cell r="AZ923" t="str">
            <v>SIMCARD</v>
          </cell>
          <cell r="BA923" t="str">
            <v/>
          </cell>
        </row>
        <row r="924">
          <cell r="A924" t="str">
            <v>TK-7751</v>
          </cell>
          <cell r="B924" t="str">
            <v>MDELIVERY</v>
          </cell>
          <cell r="C924">
            <v>44938</v>
          </cell>
          <cell r="D924" t="str">
            <v>FLEXNET ECUADOR - MDELIVERY</v>
          </cell>
          <cell r="E924" t="str">
            <v>CALLE 28 DE JUNIO S/N Y GARCIA MORENO ENTRADA LLANO GRANDE</v>
          </cell>
          <cell r="H924" t="str">
            <v>170208</v>
          </cell>
          <cell r="I924" t="str">
            <v>QUITO</v>
          </cell>
          <cell r="J924" t="str">
            <v>PICHINCHA</v>
          </cell>
          <cell r="K924" t="str">
            <v>OTECEL</v>
          </cell>
          <cell r="L924" t="str">
            <v>AVDA SIMÓN BOLIVAR Y VIA NAYON CONJUNTO CORPORATIVO EKOPARK TORRE 3 TELEFONICA</v>
          </cell>
          <cell r="O924" t="str">
            <v>QUITO</v>
          </cell>
          <cell r="P924" t="str">
            <v>QUITO</v>
          </cell>
          <cell r="Q924" t="str">
            <v>PICHINCHA</v>
          </cell>
          <cell r="R924" t="str">
            <v>TK-7751</v>
          </cell>
          <cell r="W924" t="str">
            <v/>
          </cell>
          <cell r="X924" t="str">
            <v>098299225</v>
          </cell>
          <cell r="AA924">
            <v>44938</v>
          </cell>
          <cell r="AD924">
            <v>1</v>
          </cell>
          <cell r="AE924">
            <v>1</v>
          </cell>
          <cell r="AH924" t="str">
            <v/>
          </cell>
          <cell r="AI924" t="str">
            <v>DESPACHO</v>
          </cell>
          <cell r="AJ924" t="str">
            <v>Normal</v>
          </cell>
          <cell r="AL924" t="str">
            <v>NO</v>
          </cell>
          <cell r="AN924" t="str">
            <v/>
          </cell>
          <cell r="AO924" t="str">
            <v>CANAL ONLINE</v>
          </cell>
          <cell r="AP924">
            <v>44938</v>
          </cell>
          <cell r="AR924" t="str">
            <v>MDELIVERY_TK-7751</v>
          </cell>
          <cell r="AS924">
            <v>329694</v>
          </cell>
          <cell r="AT924" t="str">
            <v>D40</v>
          </cell>
          <cell r="AU924" t="str">
            <v>BTC</v>
          </cell>
          <cell r="AV924">
            <v>1</v>
          </cell>
          <cell r="AX924" t="str">
            <v>ENTREGADO</v>
          </cell>
          <cell r="AY924" t="str">
            <v>ESIM MOVISTAR_ESIM EVOUCHERS CODE QR: 1 und - sn. 8959300120529814651</v>
          </cell>
          <cell r="AZ924" t="str">
            <v>SIMCARD</v>
          </cell>
          <cell r="BA924" t="str">
            <v/>
          </cell>
        </row>
        <row r="925">
          <cell r="A925" t="str">
            <v>TK-7752</v>
          </cell>
          <cell r="B925" t="str">
            <v>MDELIVERY</v>
          </cell>
          <cell r="C925">
            <v>44938</v>
          </cell>
          <cell r="D925" t="str">
            <v>FLEXNET ECUADOR - MDELIVERY</v>
          </cell>
          <cell r="E925" t="str">
            <v>CALLE 28 DE JUNIO S/N Y GARCIA MORENO ENTRADA LLANO GRANDE</v>
          </cell>
          <cell r="H925" t="str">
            <v>170208</v>
          </cell>
          <cell r="I925" t="str">
            <v>QUITO</v>
          </cell>
          <cell r="J925" t="str">
            <v>PICHINCHA</v>
          </cell>
          <cell r="K925" t="str">
            <v>OTECEL</v>
          </cell>
          <cell r="L925" t="str">
            <v>AVDA SIMÓN BOLIVAR Y VIA NAYON CONJUNTO CORPORATIVO EKOPARK TORRE 3 TELEFONICA</v>
          </cell>
          <cell r="O925" t="str">
            <v>QUITO</v>
          </cell>
          <cell r="P925" t="str">
            <v>QUITO</v>
          </cell>
          <cell r="Q925" t="str">
            <v>PICHINCHA</v>
          </cell>
          <cell r="R925" t="str">
            <v>TK-7752</v>
          </cell>
          <cell r="W925" t="str">
            <v/>
          </cell>
          <cell r="X925" t="str">
            <v>098299225</v>
          </cell>
          <cell r="AA925">
            <v>44938</v>
          </cell>
          <cell r="AD925">
            <v>1</v>
          </cell>
          <cell r="AE925">
            <v>1</v>
          </cell>
          <cell r="AH925" t="str">
            <v/>
          </cell>
          <cell r="AI925" t="str">
            <v>DESPACHO</v>
          </cell>
          <cell r="AJ925" t="str">
            <v>Normal</v>
          </cell>
          <cell r="AL925" t="str">
            <v>NO</v>
          </cell>
          <cell r="AN925" t="str">
            <v/>
          </cell>
          <cell r="AO925" t="str">
            <v>CANAL ONLINE</v>
          </cell>
          <cell r="AP925">
            <v>44938</v>
          </cell>
          <cell r="AR925" t="str">
            <v>MDELIVERY_TK-7752</v>
          </cell>
          <cell r="AS925">
            <v>329695</v>
          </cell>
          <cell r="AT925" t="str">
            <v>D40</v>
          </cell>
          <cell r="AU925" t="str">
            <v>BTC</v>
          </cell>
          <cell r="AV925">
            <v>1</v>
          </cell>
          <cell r="AX925" t="str">
            <v>ENTREGADO</v>
          </cell>
          <cell r="AY925" t="str">
            <v>ESIM MOVISTAR_ESIM EVOUCHERS CODE QR: 1 und - sn. 8959300120529814669</v>
          </cell>
          <cell r="AZ925" t="str">
            <v>SIMCARD</v>
          </cell>
          <cell r="BA925" t="str">
            <v/>
          </cell>
        </row>
        <row r="926">
          <cell r="A926" t="str">
            <v>TK-7753</v>
          </cell>
          <cell r="B926" t="str">
            <v>MDELIVERY</v>
          </cell>
          <cell r="C926">
            <v>44938</v>
          </cell>
          <cell r="D926" t="str">
            <v>FLEXNET ECUADOR - MDELIVERY</v>
          </cell>
          <cell r="E926" t="str">
            <v>CALLE 28 DE JUNIO S/N Y GARCIA MORENO ENTRADA LLANO GRANDE</v>
          </cell>
          <cell r="H926" t="str">
            <v>170208</v>
          </cell>
          <cell r="I926" t="str">
            <v>QUITO</v>
          </cell>
          <cell r="J926" t="str">
            <v>PICHINCHA</v>
          </cell>
          <cell r="K926" t="str">
            <v>OTECEL</v>
          </cell>
          <cell r="L926" t="str">
            <v>AVDA SIMÓN BOLIVAR Y VIA NAYON CONJUNTO CORPORATIVO EKOPARK TORRE 3 TELEFONICA</v>
          </cell>
          <cell r="O926" t="str">
            <v>QUITO</v>
          </cell>
          <cell r="P926" t="str">
            <v>QUITO</v>
          </cell>
          <cell r="Q926" t="str">
            <v>PICHINCHA</v>
          </cell>
          <cell r="R926" t="str">
            <v>TK-7753</v>
          </cell>
          <cell r="W926" t="str">
            <v/>
          </cell>
          <cell r="X926" t="str">
            <v>098299225</v>
          </cell>
          <cell r="AA926">
            <v>44938</v>
          </cell>
          <cell r="AD926">
            <v>1</v>
          </cell>
          <cell r="AE926">
            <v>1</v>
          </cell>
          <cell r="AH926" t="str">
            <v/>
          </cell>
          <cell r="AI926" t="str">
            <v>DESPACHO</v>
          </cell>
          <cell r="AJ926" t="str">
            <v>Normal</v>
          </cell>
          <cell r="AL926" t="str">
            <v>NO</v>
          </cell>
          <cell r="AN926" t="str">
            <v/>
          </cell>
          <cell r="AO926" t="str">
            <v>CANAL ONLINE</v>
          </cell>
          <cell r="AP926">
            <v>44938</v>
          </cell>
          <cell r="AR926" t="str">
            <v>MDELIVERY_TK-7753</v>
          </cell>
          <cell r="AS926">
            <v>329699</v>
          </cell>
          <cell r="AT926" t="str">
            <v>D40</v>
          </cell>
          <cell r="AU926" t="str">
            <v>BTC</v>
          </cell>
          <cell r="AV926">
            <v>1</v>
          </cell>
          <cell r="AX926" t="str">
            <v>ENTREGADO</v>
          </cell>
          <cell r="AY926" t="str">
            <v>ESIM MOVISTAR_ESIM EVOUCHERS CODE QR: 1 und - sn. 8959300120529814644</v>
          </cell>
          <cell r="AZ926" t="str">
            <v>SIMCARD</v>
          </cell>
          <cell r="BA926" t="str">
            <v/>
          </cell>
        </row>
        <row r="927">
          <cell r="A927" t="str">
            <v>TK-7754</v>
          </cell>
          <cell r="B927" t="str">
            <v>MDELIVERY</v>
          </cell>
          <cell r="C927">
            <v>44938</v>
          </cell>
          <cell r="D927" t="str">
            <v>FLEXNET ECUADOR - MDELIVERY</v>
          </cell>
          <cell r="E927" t="str">
            <v>CALLE 28 DE JUNIO S/N Y GARCIA MORENO ENTRADA LLANO GRANDE</v>
          </cell>
          <cell r="H927" t="str">
            <v>170208</v>
          </cell>
          <cell r="I927" t="str">
            <v>QUITO</v>
          </cell>
          <cell r="J927" t="str">
            <v>PICHINCHA</v>
          </cell>
          <cell r="K927" t="str">
            <v>OTECEL</v>
          </cell>
          <cell r="L927" t="str">
            <v>AVDA SIMÓN BOLIVAR Y VIA NAYON CONJUNTO CORPORATIVO EKOPARK TORRE 3 TELEFONICA</v>
          </cell>
          <cell r="O927" t="str">
            <v>QUITO</v>
          </cell>
          <cell r="P927" t="str">
            <v>QUITO</v>
          </cell>
          <cell r="Q927" t="str">
            <v>PICHINCHA</v>
          </cell>
          <cell r="R927" t="str">
            <v>TK-7754</v>
          </cell>
          <cell r="W927" t="str">
            <v/>
          </cell>
          <cell r="X927" t="str">
            <v>098299225</v>
          </cell>
          <cell r="AA927">
            <v>44938</v>
          </cell>
          <cell r="AD927">
            <v>1</v>
          </cell>
          <cell r="AE927">
            <v>1</v>
          </cell>
          <cell r="AH927" t="str">
            <v/>
          </cell>
          <cell r="AI927" t="str">
            <v>DESPACHO</v>
          </cell>
          <cell r="AJ927" t="str">
            <v>Normal</v>
          </cell>
          <cell r="AL927" t="str">
            <v>NO</v>
          </cell>
          <cell r="AN927" t="str">
            <v/>
          </cell>
          <cell r="AO927" t="str">
            <v>CANAL ONLINE</v>
          </cell>
          <cell r="AP927">
            <v>44938</v>
          </cell>
          <cell r="AR927" t="str">
            <v>MDELIVERY_TK-7754</v>
          </cell>
          <cell r="AS927">
            <v>329697</v>
          </cell>
          <cell r="AT927" t="str">
            <v>D40</v>
          </cell>
          <cell r="AU927" t="str">
            <v>BTC</v>
          </cell>
          <cell r="AV927">
            <v>1</v>
          </cell>
          <cell r="AX927" t="str">
            <v>ENTREGADO</v>
          </cell>
          <cell r="AY927" t="str">
            <v>ESIM MOVISTAR_ESIM EVOUCHERS CODE QR: 1 und - sn. 8959300120529814602</v>
          </cell>
          <cell r="AZ927" t="str">
            <v>SIMCARD</v>
          </cell>
          <cell r="BA927" t="str">
            <v/>
          </cell>
        </row>
        <row r="928">
          <cell r="A928" t="str">
            <v>TK-7755</v>
          </cell>
          <cell r="B928" t="str">
            <v>MDELIVERY</v>
          </cell>
          <cell r="C928">
            <v>44938</v>
          </cell>
          <cell r="D928" t="str">
            <v>FLEXNET ECUADOR - MDELIVERY</v>
          </cell>
          <cell r="E928" t="str">
            <v>CALLE 28 DE JUNIO S/N Y GARCIA MORENO ENTRADA LLANO GRANDE</v>
          </cell>
          <cell r="H928" t="str">
            <v>170208</v>
          </cell>
          <cell r="I928" t="str">
            <v>QUITO</v>
          </cell>
          <cell r="J928" t="str">
            <v>PICHINCHA</v>
          </cell>
          <cell r="K928" t="str">
            <v>OTECEL</v>
          </cell>
          <cell r="L928" t="str">
            <v>AVDA SIMÓN BOLIVAR Y VIA NAYON CONJUNTO CORPORATIVO EKOPARK TORRE 3 TELEFONICA</v>
          </cell>
          <cell r="O928" t="str">
            <v>QUITO</v>
          </cell>
          <cell r="P928" t="str">
            <v>QUITO</v>
          </cell>
          <cell r="Q928" t="str">
            <v>PICHINCHA</v>
          </cell>
          <cell r="R928" t="str">
            <v>TK-7755</v>
          </cell>
          <cell r="W928" t="str">
            <v/>
          </cell>
          <cell r="X928" t="str">
            <v>098299225</v>
          </cell>
          <cell r="AA928">
            <v>44938</v>
          </cell>
          <cell r="AD928">
            <v>1</v>
          </cell>
          <cell r="AE928">
            <v>1</v>
          </cell>
          <cell r="AH928" t="str">
            <v/>
          </cell>
          <cell r="AI928" t="str">
            <v>DESPACHO</v>
          </cell>
          <cell r="AJ928" t="str">
            <v>Normal</v>
          </cell>
          <cell r="AL928" t="str">
            <v>NO</v>
          </cell>
          <cell r="AN928" t="str">
            <v/>
          </cell>
          <cell r="AO928" t="str">
            <v>CANAL ONLINE</v>
          </cell>
          <cell r="AP928">
            <v>44938</v>
          </cell>
          <cell r="AR928" t="str">
            <v>MDELIVERY_TK-7755</v>
          </cell>
          <cell r="AS928">
            <v>329701</v>
          </cell>
          <cell r="AT928" t="str">
            <v>D40</v>
          </cell>
          <cell r="AU928" t="str">
            <v>BTC</v>
          </cell>
          <cell r="AV928">
            <v>1</v>
          </cell>
          <cell r="AX928" t="str">
            <v>ENTREGADO</v>
          </cell>
          <cell r="AY928" t="str">
            <v>ESIM MOVISTAR_ESIM EVOUCHERS CODE QR: 1 und - sn. 8959300120529814388</v>
          </cell>
          <cell r="AZ928" t="str">
            <v>SIMCARD</v>
          </cell>
          <cell r="BA928" t="str">
            <v/>
          </cell>
        </row>
        <row r="929">
          <cell r="A929" t="str">
            <v>TK-7756</v>
          </cell>
          <cell r="B929" t="str">
            <v>MDELIVERY</v>
          </cell>
          <cell r="C929">
            <v>44938</v>
          </cell>
          <cell r="D929" t="str">
            <v>FLEXNET ECUADOR - MDELIVERY</v>
          </cell>
          <cell r="E929" t="str">
            <v>CALLE 28 DE JUNIO S/N Y GARCIA MORENO ENTRADA LLANO GRANDE</v>
          </cell>
          <cell r="H929" t="str">
            <v>170208</v>
          </cell>
          <cell r="I929" t="str">
            <v>QUITO</v>
          </cell>
          <cell r="J929" t="str">
            <v>PICHINCHA</v>
          </cell>
          <cell r="K929" t="str">
            <v>OTECEL</v>
          </cell>
          <cell r="L929" t="str">
            <v>AVDA SIMÓN BOLIVAR Y VIA NAYON CONJUNTO CORPORATIVO EKOPARK TORRE 3 TELEFONICA</v>
          </cell>
          <cell r="O929" t="str">
            <v>QUITO</v>
          </cell>
          <cell r="P929" t="str">
            <v>QUITO</v>
          </cell>
          <cell r="Q929" t="str">
            <v>PICHINCHA</v>
          </cell>
          <cell r="R929" t="str">
            <v>TK-7756</v>
          </cell>
          <cell r="W929" t="str">
            <v/>
          </cell>
          <cell r="X929" t="str">
            <v>098299225</v>
          </cell>
          <cell r="AA929">
            <v>44938</v>
          </cell>
          <cell r="AD929">
            <v>1</v>
          </cell>
          <cell r="AE929">
            <v>1</v>
          </cell>
          <cell r="AH929" t="str">
            <v/>
          </cell>
          <cell r="AI929" t="str">
            <v>DESPACHO</v>
          </cell>
          <cell r="AJ929" t="str">
            <v>Normal</v>
          </cell>
          <cell r="AL929" t="str">
            <v>NO</v>
          </cell>
          <cell r="AN929" t="str">
            <v/>
          </cell>
          <cell r="AO929" t="str">
            <v>CANAL ONLINE</v>
          </cell>
          <cell r="AP929">
            <v>44938</v>
          </cell>
          <cell r="AR929" t="str">
            <v>MDELIVERY_TK-7756</v>
          </cell>
          <cell r="AS929">
            <v>329696</v>
          </cell>
          <cell r="AT929" t="str">
            <v>D40</v>
          </cell>
          <cell r="AU929" t="str">
            <v>BTC</v>
          </cell>
          <cell r="AV929">
            <v>1</v>
          </cell>
          <cell r="AX929" t="str">
            <v>ENTREGADO</v>
          </cell>
          <cell r="AY929" t="str">
            <v>ESIM MOVISTAR_ESIM EVOUCHERS CODE QR: 1 und - sn. 8959300120529814362</v>
          </cell>
          <cell r="AZ929" t="str">
            <v>SIMCARD</v>
          </cell>
          <cell r="BA929" t="str">
            <v/>
          </cell>
        </row>
        <row r="930">
          <cell r="A930" t="str">
            <v>TK-7757</v>
          </cell>
          <cell r="B930" t="str">
            <v>MDELIVERY</v>
          </cell>
          <cell r="C930">
            <v>44938</v>
          </cell>
          <cell r="D930" t="str">
            <v>FLEXNET ECUADOR - MDELIVERY</v>
          </cell>
          <cell r="E930" t="str">
            <v>CALLE 28 DE JUNIO S/N Y GARCIA MORENO ENTRADA LLANO GRANDE</v>
          </cell>
          <cell r="H930" t="str">
            <v>170208</v>
          </cell>
          <cell r="I930" t="str">
            <v>QUITO</v>
          </cell>
          <cell r="J930" t="str">
            <v>PICHINCHA</v>
          </cell>
          <cell r="K930" t="str">
            <v>OTECEL</v>
          </cell>
          <cell r="L930" t="str">
            <v>AVDA SIMÓN BOLIVAR Y VIA NAYON CONJUNTO CORPORATIVO EKOPARK TORRE 3 TELEFONICA</v>
          </cell>
          <cell r="O930" t="str">
            <v>QUITO</v>
          </cell>
          <cell r="P930" t="str">
            <v>QUITO</v>
          </cell>
          <cell r="Q930" t="str">
            <v>PICHINCHA</v>
          </cell>
          <cell r="R930" t="str">
            <v>TK-7757</v>
          </cell>
          <cell r="W930" t="str">
            <v/>
          </cell>
          <cell r="X930" t="str">
            <v>098299225</v>
          </cell>
          <cell r="AA930">
            <v>44938</v>
          </cell>
          <cell r="AD930">
            <v>1</v>
          </cell>
          <cell r="AE930">
            <v>1</v>
          </cell>
          <cell r="AH930" t="str">
            <v/>
          </cell>
          <cell r="AI930" t="str">
            <v>DESPACHO</v>
          </cell>
          <cell r="AJ930" t="str">
            <v>Normal</v>
          </cell>
          <cell r="AL930" t="str">
            <v>NO</v>
          </cell>
          <cell r="AN930" t="str">
            <v/>
          </cell>
          <cell r="AO930" t="str">
            <v>CANAL ONLINE</v>
          </cell>
          <cell r="AP930">
            <v>44938</v>
          </cell>
          <cell r="AR930" t="str">
            <v>MDELIVERY_TK-7757</v>
          </cell>
          <cell r="AS930">
            <v>329700</v>
          </cell>
          <cell r="AT930" t="str">
            <v>D40</v>
          </cell>
          <cell r="AU930" t="str">
            <v>BTC</v>
          </cell>
          <cell r="AV930">
            <v>1</v>
          </cell>
          <cell r="AX930" t="str">
            <v>ENTREGADO</v>
          </cell>
          <cell r="AY930" t="str">
            <v>ESIM MOVISTAR_ESIM EVOUCHERS CODE QR: 1 und - sn. 8959300120529814610</v>
          </cell>
          <cell r="AZ930" t="str">
            <v>SIMCARD</v>
          </cell>
          <cell r="BA930" t="str">
            <v/>
          </cell>
        </row>
        <row r="931">
          <cell r="A931" t="str">
            <v>TK-7758</v>
          </cell>
          <cell r="B931" t="str">
            <v>MDELIVERY</v>
          </cell>
          <cell r="C931">
            <v>44938</v>
          </cell>
          <cell r="D931" t="str">
            <v>FLEXNET ECUADOR - MDELIVERY</v>
          </cell>
          <cell r="E931" t="str">
            <v>CALLE 28 DE JUNIO S/N Y GARCIA MORENO ENTRADA LLANO GRANDE</v>
          </cell>
          <cell r="H931" t="str">
            <v>170208</v>
          </cell>
          <cell r="I931" t="str">
            <v>QUITO</v>
          </cell>
          <cell r="J931" t="str">
            <v>PICHINCHA</v>
          </cell>
          <cell r="K931" t="str">
            <v>OTECEL</v>
          </cell>
          <cell r="L931" t="str">
            <v>AVDA SIMÓN BOLIVAR Y VIA NAYON CONJUNTO CORPORATIVO EKOPARK TORRE 3 TELEFONICA</v>
          </cell>
          <cell r="O931" t="str">
            <v>QUITO</v>
          </cell>
          <cell r="P931" t="str">
            <v>QUITO</v>
          </cell>
          <cell r="Q931" t="str">
            <v>PICHINCHA</v>
          </cell>
          <cell r="R931" t="str">
            <v>TK-7758</v>
          </cell>
          <cell r="W931" t="str">
            <v/>
          </cell>
          <cell r="X931" t="str">
            <v>098299225</v>
          </cell>
          <cell r="AA931">
            <v>44938</v>
          </cell>
          <cell r="AD931">
            <v>1</v>
          </cell>
          <cell r="AE931">
            <v>1</v>
          </cell>
          <cell r="AH931" t="str">
            <v/>
          </cell>
          <cell r="AI931" t="str">
            <v>DESPACHO</v>
          </cell>
          <cell r="AJ931" t="str">
            <v>Normal</v>
          </cell>
          <cell r="AL931" t="str">
            <v>NO</v>
          </cell>
          <cell r="AN931" t="str">
            <v/>
          </cell>
          <cell r="AO931" t="str">
            <v>CANAL ONLINE</v>
          </cell>
          <cell r="AP931">
            <v>44938</v>
          </cell>
          <cell r="AR931" t="str">
            <v>MDELIVERY_TK-7758</v>
          </cell>
          <cell r="AS931">
            <v>329698</v>
          </cell>
          <cell r="AT931" t="str">
            <v>D40</v>
          </cell>
          <cell r="AU931" t="str">
            <v>BTC</v>
          </cell>
          <cell r="AV931">
            <v>1</v>
          </cell>
          <cell r="AX931" t="str">
            <v>ENTREGADO</v>
          </cell>
          <cell r="AY931" t="str">
            <v>ESIM MOVISTAR_ESIM EVOUCHERS CODE QR: 1 und - sn. 8959300120529814370</v>
          </cell>
          <cell r="AZ931" t="str">
            <v>SIMCARD</v>
          </cell>
          <cell r="BA931" t="str">
            <v/>
          </cell>
        </row>
        <row r="932">
          <cell r="A932" t="str">
            <v>TK-7759</v>
          </cell>
          <cell r="B932" t="str">
            <v>MDELIVERY</v>
          </cell>
          <cell r="C932">
            <v>44938</v>
          </cell>
          <cell r="D932" t="str">
            <v>FLEXNET ECUADOR - MDELIVERY</v>
          </cell>
          <cell r="E932" t="str">
            <v>CALLE 28 DE JUNIO S/N Y GARCIA MORENO ENTRADA LLANO GRANDE</v>
          </cell>
          <cell r="H932" t="str">
            <v>170208</v>
          </cell>
          <cell r="I932" t="str">
            <v>QUITO</v>
          </cell>
          <cell r="J932" t="str">
            <v>PICHINCHA</v>
          </cell>
          <cell r="K932" t="str">
            <v>OTECEL</v>
          </cell>
          <cell r="L932" t="str">
            <v>AVDA SIMÓN BOLIVAR Y VIA NAYON CONJUNTO CORPORATIVO EKOPARK TORRE 3 TELEFONICA</v>
          </cell>
          <cell r="O932" t="str">
            <v>QUITO</v>
          </cell>
          <cell r="P932" t="str">
            <v>QUITO</v>
          </cell>
          <cell r="Q932" t="str">
            <v>PICHINCHA</v>
          </cell>
          <cell r="R932" t="str">
            <v>TK-7759</v>
          </cell>
          <cell r="W932" t="str">
            <v/>
          </cell>
          <cell r="X932" t="str">
            <v>098299225</v>
          </cell>
          <cell r="AA932">
            <v>44938</v>
          </cell>
          <cell r="AD932">
            <v>1</v>
          </cell>
          <cell r="AE932">
            <v>1</v>
          </cell>
          <cell r="AH932" t="str">
            <v/>
          </cell>
          <cell r="AI932" t="str">
            <v>DESPACHO</v>
          </cell>
          <cell r="AJ932" t="str">
            <v>Normal</v>
          </cell>
          <cell r="AL932" t="str">
            <v>NO</v>
          </cell>
          <cell r="AN932" t="str">
            <v/>
          </cell>
          <cell r="AO932" t="str">
            <v>CANAL ONLINE</v>
          </cell>
          <cell r="AP932">
            <v>44938</v>
          </cell>
          <cell r="AR932" t="str">
            <v>MDELIVERY_TK-7759</v>
          </cell>
          <cell r="AS932">
            <v>329702</v>
          </cell>
          <cell r="AT932" t="str">
            <v>D40</v>
          </cell>
          <cell r="AU932" t="str">
            <v>BTC</v>
          </cell>
          <cell r="AV932">
            <v>1</v>
          </cell>
          <cell r="AX932" t="str">
            <v>ENTREGADO</v>
          </cell>
          <cell r="AY932" t="str">
            <v>ESIM MOVISTAR_ESIM EVOUCHERS CODE QR: 1 und - sn. 8959300120529814347</v>
          </cell>
          <cell r="AZ932" t="str">
            <v>SIMCARD</v>
          </cell>
          <cell r="BA932" t="str">
            <v/>
          </cell>
        </row>
        <row r="933">
          <cell r="A933" t="str">
            <v>TK-7760</v>
          </cell>
          <cell r="B933" t="str">
            <v>MDELIVERY</v>
          </cell>
          <cell r="C933">
            <v>44938</v>
          </cell>
          <cell r="D933" t="str">
            <v>FLEXNET ECUADOR - MDELIVERY</v>
          </cell>
          <cell r="E933" t="str">
            <v>CALLE 28 DE JUNIO S/N Y GARCIA MORENO ENTRADA LLANO GRANDE</v>
          </cell>
          <cell r="H933" t="str">
            <v>170208</v>
          </cell>
          <cell r="I933" t="str">
            <v>QUITO</v>
          </cell>
          <cell r="J933" t="str">
            <v>PICHINCHA</v>
          </cell>
          <cell r="K933" t="str">
            <v>OTECEL</v>
          </cell>
          <cell r="L933" t="str">
            <v>AVDA SIMÓN BOLIVAR Y VIA NAYON CONJUNTO CORPORATIVO EKOPARK TORRE 3 TELEFONICA</v>
          </cell>
          <cell r="O933" t="str">
            <v>QUITO</v>
          </cell>
          <cell r="P933" t="str">
            <v>QUITO</v>
          </cell>
          <cell r="Q933" t="str">
            <v>PICHINCHA</v>
          </cell>
          <cell r="R933" t="str">
            <v>TK-7760</v>
          </cell>
          <cell r="W933" t="str">
            <v/>
          </cell>
          <cell r="X933" t="str">
            <v>098299225</v>
          </cell>
          <cell r="AA933">
            <v>44938</v>
          </cell>
          <cell r="AD933">
            <v>1</v>
          </cell>
          <cell r="AE933">
            <v>1</v>
          </cell>
          <cell r="AH933" t="str">
            <v/>
          </cell>
          <cell r="AI933" t="str">
            <v>DESPACHO</v>
          </cell>
          <cell r="AJ933" t="str">
            <v>Normal</v>
          </cell>
          <cell r="AL933" t="str">
            <v>NO</v>
          </cell>
          <cell r="AN933" t="str">
            <v/>
          </cell>
          <cell r="AO933" t="str">
            <v>CANAL ONLINE</v>
          </cell>
          <cell r="AP933">
            <v>44938</v>
          </cell>
          <cell r="AR933" t="str">
            <v>MDELIVERY_TK-7760</v>
          </cell>
          <cell r="AS933">
            <v>329703</v>
          </cell>
          <cell r="AT933" t="str">
            <v>D40</v>
          </cell>
          <cell r="AU933" t="str">
            <v>BTC</v>
          </cell>
          <cell r="AV933">
            <v>1</v>
          </cell>
          <cell r="AX933" t="str">
            <v>ENTREGADO</v>
          </cell>
          <cell r="AY933" t="str">
            <v>ESIM MOVISTAR_ESIM EVOUCHERS CODE QR: 1 und - sn. 8959300120529814339</v>
          </cell>
          <cell r="AZ933" t="str">
            <v>SIMCARD</v>
          </cell>
          <cell r="BA933" t="str">
            <v/>
          </cell>
        </row>
        <row r="934">
          <cell r="A934" t="str">
            <v>TK-7761</v>
          </cell>
          <cell r="B934" t="str">
            <v>MDELIVERY</v>
          </cell>
          <cell r="C934">
            <v>44938</v>
          </cell>
          <cell r="D934" t="str">
            <v>FLEXNET ECUADOR - MDELIVERY</v>
          </cell>
          <cell r="E934" t="str">
            <v>CALLE 28 DE JUNIO S/N Y GARCIA MORENO ENTRADA LLANO GRANDE</v>
          </cell>
          <cell r="H934" t="str">
            <v>170208</v>
          </cell>
          <cell r="I934" t="str">
            <v>QUITO</v>
          </cell>
          <cell r="J934" t="str">
            <v>PICHINCHA</v>
          </cell>
          <cell r="K934" t="str">
            <v>OTECEL</v>
          </cell>
          <cell r="L934" t="str">
            <v>AVDA SIMÓN BOLIVAR Y VIA NAYON CONJUNTO CORPORATIVO EKOPARK TORRE 3 TELEFONICA</v>
          </cell>
          <cell r="O934" t="str">
            <v>QUITO</v>
          </cell>
          <cell r="P934" t="str">
            <v>QUITO</v>
          </cell>
          <cell r="Q934" t="str">
            <v>PICHINCHA</v>
          </cell>
          <cell r="R934" t="str">
            <v>TK-7761</v>
          </cell>
          <cell r="W934" t="str">
            <v/>
          </cell>
          <cell r="X934" t="str">
            <v>098299225</v>
          </cell>
          <cell r="AA934">
            <v>44938</v>
          </cell>
          <cell r="AD934">
            <v>1</v>
          </cell>
          <cell r="AE934">
            <v>1</v>
          </cell>
          <cell r="AH934" t="str">
            <v/>
          </cell>
          <cell r="AI934" t="str">
            <v>DESPACHO</v>
          </cell>
          <cell r="AJ934" t="str">
            <v>Normal</v>
          </cell>
          <cell r="AL934" t="str">
            <v>NO</v>
          </cell>
          <cell r="AN934" t="str">
            <v/>
          </cell>
          <cell r="AO934" t="str">
            <v>CANAL ONLINE</v>
          </cell>
          <cell r="AP934">
            <v>44938</v>
          </cell>
          <cell r="AR934" t="str">
            <v>MDELIVERY_TK-7761</v>
          </cell>
          <cell r="AS934">
            <v>329707</v>
          </cell>
          <cell r="AT934" t="str">
            <v>D40</v>
          </cell>
          <cell r="AU934" t="str">
            <v>BTC</v>
          </cell>
          <cell r="AV934">
            <v>1</v>
          </cell>
          <cell r="AX934" t="str">
            <v>ENTREGADO</v>
          </cell>
          <cell r="AY934" t="str">
            <v>ESIM MOVISTAR_ESIM EVOUCHERS CODE QR: 1 und - sn. 8959300120529814396</v>
          </cell>
          <cell r="AZ934" t="str">
            <v>SIMCARD</v>
          </cell>
          <cell r="BA934" t="str">
            <v/>
          </cell>
        </row>
        <row r="935">
          <cell r="A935" t="str">
            <v>TK-7762</v>
          </cell>
          <cell r="B935" t="str">
            <v>MDELIVERY</v>
          </cell>
          <cell r="C935">
            <v>44938</v>
          </cell>
          <cell r="D935" t="str">
            <v>FLEXNET ECUADOR - MDELIVERY</v>
          </cell>
          <cell r="E935" t="str">
            <v>CALLE 28 DE JUNIO S/N Y GARCIA MORENO ENTRADA LLANO GRANDE</v>
          </cell>
          <cell r="H935" t="str">
            <v>170208</v>
          </cell>
          <cell r="I935" t="str">
            <v>QUITO</v>
          </cell>
          <cell r="J935" t="str">
            <v>PICHINCHA</v>
          </cell>
          <cell r="K935" t="str">
            <v>OTECEL</v>
          </cell>
          <cell r="L935" t="str">
            <v>AVDA SIMÓN BOLIVAR Y VIA NAYON CONJUNTO CORPORATIVO EKOPARK TORRE 3 TELEFONICA</v>
          </cell>
          <cell r="O935" t="str">
            <v>QUITO</v>
          </cell>
          <cell r="P935" t="str">
            <v>QUITO</v>
          </cell>
          <cell r="Q935" t="str">
            <v>PICHINCHA</v>
          </cell>
          <cell r="R935" t="str">
            <v>TK-7762</v>
          </cell>
          <cell r="W935" t="str">
            <v/>
          </cell>
          <cell r="X935" t="str">
            <v>098299225</v>
          </cell>
          <cell r="AA935">
            <v>44938</v>
          </cell>
          <cell r="AD935">
            <v>1</v>
          </cell>
          <cell r="AE935">
            <v>1</v>
          </cell>
          <cell r="AH935" t="str">
            <v/>
          </cell>
          <cell r="AI935" t="str">
            <v>DESPACHO</v>
          </cell>
          <cell r="AJ935" t="str">
            <v>Normal</v>
          </cell>
          <cell r="AL935" t="str">
            <v>NO</v>
          </cell>
          <cell r="AN935" t="str">
            <v/>
          </cell>
          <cell r="AO935" t="str">
            <v>CANAL ONLINE</v>
          </cell>
          <cell r="AP935">
            <v>44938</v>
          </cell>
          <cell r="AR935" t="str">
            <v>MDELIVERY_TK-7762</v>
          </cell>
          <cell r="AS935">
            <v>329705</v>
          </cell>
          <cell r="AT935" t="str">
            <v>D40</v>
          </cell>
          <cell r="AU935" t="str">
            <v>BTC</v>
          </cell>
          <cell r="AV935">
            <v>2</v>
          </cell>
          <cell r="AX935" t="str">
            <v>ENTREGADO</v>
          </cell>
          <cell r="AY935" t="str">
            <v>ESIM MOVISTAR_ESIM EVOUCHERS CODE QR: 2 und - sn. 8959300120529814321,8959300120529814313</v>
          </cell>
          <cell r="AZ935" t="str">
            <v>SIMCARD</v>
          </cell>
          <cell r="BA935" t="str">
            <v/>
          </cell>
        </row>
        <row r="936">
          <cell r="A936" t="str">
            <v>TK-7763</v>
          </cell>
          <cell r="B936" t="str">
            <v>MDELIVERY</v>
          </cell>
          <cell r="C936">
            <v>44938</v>
          </cell>
          <cell r="D936" t="str">
            <v>FLEXNET ECUADOR - MDELIVERY</v>
          </cell>
          <cell r="E936" t="str">
            <v>CALLE 28 DE JUNIO S/N Y GARCIA MORENO ENTRADA LLANO GRANDE</v>
          </cell>
          <cell r="H936" t="str">
            <v>170208</v>
          </cell>
          <cell r="I936" t="str">
            <v>QUITO</v>
          </cell>
          <cell r="J936" t="str">
            <v>PICHINCHA</v>
          </cell>
          <cell r="K936" t="str">
            <v>OTECEL</v>
          </cell>
          <cell r="L936" t="str">
            <v>AVDA SIMÓN BOLIVAR Y VIA NAYON CONJUNTO CORPORATIVO EKOPARK TORRE 3 TELEFONICA</v>
          </cell>
          <cell r="O936" t="str">
            <v>QUITO</v>
          </cell>
          <cell r="P936" t="str">
            <v>QUITO</v>
          </cell>
          <cell r="Q936" t="str">
            <v>PICHINCHA</v>
          </cell>
          <cell r="R936" t="str">
            <v>TK-7763</v>
          </cell>
          <cell r="W936" t="str">
            <v/>
          </cell>
          <cell r="X936" t="str">
            <v>098299225</v>
          </cell>
          <cell r="AA936">
            <v>44938</v>
          </cell>
          <cell r="AD936">
            <v>1</v>
          </cell>
          <cell r="AE936">
            <v>1</v>
          </cell>
          <cell r="AH936" t="str">
            <v/>
          </cell>
          <cell r="AI936" t="str">
            <v>DESPACHO</v>
          </cell>
          <cell r="AJ936" t="str">
            <v>Normal</v>
          </cell>
          <cell r="AL936" t="str">
            <v>NO</v>
          </cell>
          <cell r="AN936" t="str">
            <v/>
          </cell>
          <cell r="AO936" t="str">
            <v>CANAL ONLINE</v>
          </cell>
          <cell r="AP936">
            <v>44938</v>
          </cell>
          <cell r="AR936" t="str">
            <v>MDELIVERY_TK-7763</v>
          </cell>
          <cell r="AS936">
            <v>329709</v>
          </cell>
          <cell r="AT936" t="str">
            <v>D40</v>
          </cell>
          <cell r="AU936" t="str">
            <v>BTC</v>
          </cell>
          <cell r="AV936">
            <v>1</v>
          </cell>
          <cell r="AX936" t="str">
            <v>ENTREGADO</v>
          </cell>
          <cell r="AY936" t="str">
            <v>ESIM MOVISTAR_ESIM EVOUCHERS CODE QR: 1 und - sn. 8959300120529814305</v>
          </cell>
          <cell r="AZ936" t="str">
            <v>SIMCARD</v>
          </cell>
          <cell r="BA936" t="str">
            <v/>
          </cell>
        </row>
        <row r="937">
          <cell r="A937" t="str">
            <v>TK-7764</v>
          </cell>
          <cell r="B937" t="str">
            <v>MDELIVERY</v>
          </cell>
          <cell r="C937">
            <v>44938</v>
          </cell>
          <cell r="D937" t="str">
            <v>FLEXNET ECUADOR - MDELIVERY</v>
          </cell>
          <cell r="E937" t="str">
            <v>CALLE 28 DE JUNIO S/N Y GARCIA MORENO ENTRADA LLANO GRANDE</v>
          </cell>
          <cell r="H937" t="str">
            <v>170208</v>
          </cell>
          <cell r="I937" t="str">
            <v>QUITO</v>
          </cell>
          <cell r="J937" t="str">
            <v>PICHINCHA</v>
          </cell>
          <cell r="K937" t="str">
            <v>OTECEL</v>
          </cell>
          <cell r="L937" t="str">
            <v>AVDA SIMÓN BOLIVAR Y VIA NAYON CONJUNTO CORPORATIVO EKOPARK TORRE 3 TELEFONICA</v>
          </cell>
          <cell r="O937" t="str">
            <v>QUITO</v>
          </cell>
          <cell r="P937" t="str">
            <v>QUITO</v>
          </cell>
          <cell r="Q937" t="str">
            <v>PICHINCHA</v>
          </cell>
          <cell r="R937" t="str">
            <v>TK-7764</v>
          </cell>
          <cell r="W937" t="str">
            <v/>
          </cell>
          <cell r="X937" t="str">
            <v>098299225</v>
          </cell>
          <cell r="AA937">
            <v>44938</v>
          </cell>
          <cell r="AD937">
            <v>1</v>
          </cell>
          <cell r="AE937">
            <v>1</v>
          </cell>
          <cell r="AH937" t="str">
            <v/>
          </cell>
          <cell r="AI937" t="str">
            <v>DESPACHO</v>
          </cell>
          <cell r="AJ937" t="str">
            <v>Normal</v>
          </cell>
          <cell r="AL937" t="str">
            <v>NO</v>
          </cell>
          <cell r="AN937" t="str">
            <v/>
          </cell>
          <cell r="AO937" t="str">
            <v>CANAL ONLINE</v>
          </cell>
          <cell r="AP937">
            <v>44938</v>
          </cell>
          <cell r="AR937" t="str">
            <v>MDELIVERY_TK-7764</v>
          </cell>
          <cell r="AS937">
            <v>329704</v>
          </cell>
          <cell r="AT937" t="str">
            <v>D40</v>
          </cell>
          <cell r="AU937" t="str">
            <v>BTC</v>
          </cell>
          <cell r="AV937">
            <v>1</v>
          </cell>
          <cell r="AX937" t="str">
            <v>ENTREGADO</v>
          </cell>
          <cell r="AY937" t="str">
            <v>ESIM MOVISTAR_ESIM EVOUCHERS CODE QR: 1 und - sn. 8959300120529814297</v>
          </cell>
          <cell r="AZ937" t="str">
            <v>SIMCARD</v>
          </cell>
          <cell r="BA937" t="str">
            <v/>
          </cell>
        </row>
        <row r="938">
          <cell r="A938" t="str">
            <v>TK-7765</v>
          </cell>
          <cell r="B938" t="str">
            <v>MDELIVERY</v>
          </cell>
          <cell r="C938">
            <v>44938</v>
          </cell>
          <cell r="D938" t="str">
            <v>FLEXNET ECUADOR - MDELIVERY</v>
          </cell>
          <cell r="E938" t="str">
            <v>CALLE 28 DE JUNIO S/N Y GARCIA MORENO ENTRADA LLANO GRANDE</v>
          </cell>
          <cell r="H938" t="str">
            <v>170208</v>
          </cell>
          <cell r="I938" t="str">
            <v>QUITO</v>
          </cell>
          <cell r="J938" t="str">
            <v>PICHINCHA</v>
          </cell>
          <cell r="K938" t="str">
            <v>OTECEL</v>
          </cell>
          <cell r="L938" t="str">
            <v>AVDA SIMÓN BOLIVAR Y VIA NAYON CONJUNTO CORPORATIVO EKOPARK TORRE 3 TELEFONICA</v>
          </cell>
          <cell r="O938" t="str">
            <v>QUITO</v>
          </cell>
          <cell r="P938" t="str">
            <v>QUITO</v>
          </cell>
          <cell r="Q938" t="str">
            <v>PICHINCHA</v>
          </cell>
          <cell r="R938" t="str">
            <v>TK-7765</v>
          </cell>
          <cell r="W938" t="str">
            <v/>
          </cell>
          <cell r="X938" t="str">
            <v>098299225</v>
          </cell>
          <cell r="AA938">
            <v>44938</v>
          </cell>
          <cell r="AD938">
            <v>1</v>
          </cell>
          <cell r="AE938">
            <v>1</v>
          </cell>
          <cell r="AH938" t="str">
            <v/>
          </cell>
          <cell r="AI938" t="str">
            <v>DESPACHO</v>
          </cell>
          <cell r="AJ938" t="str">
            <v>Normal</v>
          </cell>
          <cell r="AL938" t="str">
            <v>NO</v>
          </cell>
          <cell r="AN938" t="str">
            <v/>
          </cell>
          <cell r="AO938" t="str">
            <v>CANAL ONLINE</v>
          </cell>
          <cell r="AP938">
            <v>44938</v>
          </cell>
          <cell r="AR938" t="str">
            <v>MDELIVERY_TK-7765</v>
          </cell>
          <cell r="AS938">
            <v>329708</v>
          </cell>
          <cell r="AT938" t="str">
            <v>D40</v>
          </cell>
          <cell r="AU938" t="str">
            <v>BTC</v>
          </cell>
          <cell r="AV938">
            <v>1</v>
          </cell>
          <cell r="AX938" t="str">
            <v>ENTREGADO</v>
          </cell>
          <cell r="AY938" t="str">
            <v>ESIM MOVISTAR_ESIM EVOUCHERS CODE QR: 1 und - sn. 8959300120529814289</v>
          </cell>
          <cell r="AZ938" t="str">
            <v>SIMCARD</v>
          </cell>
          <cell r="BA938" t="str">
            <v/>
          </cell>
        </row>
        <row r="939">
          <cell r="A939" t="str">
            <v>TK-7766</v>
          </cell>
          <cell r="B939" t="str">
            <v>MDELIVERY</v>
          </cell>
          <cell r="C939">
            <v>44938</v>
          </cell>
          <cell r="D939" t="str">
            <v>FLEXNET ECUADOR - MDELIVERY</v>
          </cell>
          <cell r="E939" t="str">
            <v>CALLE 28 DE JUNIO S/N Y GARCIA MORENO ENTRADA LLANO GRANDE</v>
          </cell>
          <cell r="H939" t="str">
            <v>170208</v>
          </cell>
          <cell r="I939" t="str">
            <v>QUITO</v>
          </cell>
          <cell r="J939" t="str">
            <v>PICHINCHA</v>
          </cell>
          <cell r="K939" t="str">
            <v>OTECEL</v>
          </cell>
          <cell r="L939" t="str">
            <v>AVDA SIMÓN BOLIVAR Y VIA NAYON CONJUNTO CORPORATIVO EKOPARK TORRE 3 TELEFONICA</v>
          </cell>
          <cell r="O939" t="str">
            <v>QUITO</v>
          </cell>
          <cell r="P939" t="str">
            <v>QUITO</v>
          </cell>
          <cell r="Q939" t="str">
            <v>PICHINCHA</v>
          </cell>
          <cell r="R939" t="str">
            <v>TK-7766</v>
          </cell>
          <cell r="W939" t="str">
            <v/>
          </cell>
          <cell r="X939" t="str">
            <v>098299225</v>
          </cell>
          <cell r="AA939">
            <v>44938</v>
          </cell>
          <cell r="AD939">
            <v>1</v>
          </cell>
          <cell r="AE939">
            <v>1</v>
          </cell>
          <cell r="AH939" t="str">
            <v/>
          </cell>
          <cell r="AI939" t="str">
            <v>DESPACHO</v>
          </cell>
          <cell r="AJ939" t="str">
            <v>Normal</v>
          </cell>
          <cell r="AL939" t="str">
            <v>NO</v>
          </cell>
          <cell r="AN939" t="str">
            <v/>
          </cell>
          <cell r="AO939" t="str">
            <v>CANAL ONLINE</v>
          </cell>
          <cell r="AP939">
            <v>44938</v>
          </cell>
          <cell r="AR939" t="str">
            <v>MDELIVERY_TK-7766</v>
          </cell>
          <cell r="AS939">
            <v>329706</v>
          </cell>
          <cell r="AT939" t="str">
            <v>D40</v>
          </cell>
          <cell r="AU939" t="str">
            <v>BTC</v>
          </cell>
          <cell r="AV939">
            <v>1</v>
          </cell>
          <cell r="AX939" t="str">
            <v>ENTREGADO</v>
          </cell>
          <cell r="AY939" t="str">
            <v>ESIM MOVISTAR_ESIM EVOUCHERS CODE QR: 1 und - sn. 8959300120529814636</v>
          </cell>
          <cell r="AZ939" t="str">
            <v>SIMCARD</v>
          </cell>
          <cell r="BA939" t="str">
            <v/>
          </cell>
        </row>
        <row r="940">
          <cell r="A940" t="str">
            <v>TK-7767</v>
          </cell>
          <cell r="B940" t="str">
            <v>MDELIVERY</v>
          </cell>
          <cell r="C940">
            <v>44938</v>
          </cell>
          <cell r="D940" t="str">
            <v>FLEXNET ECUADOR - MDELIVERY</v>
          </cell>
          <cell r="E940" t="str">
            <v>CALLE 28 DE JUNIO S/N Y GARCIA MORENO ENTRADA LLANO GRANDE</v>
          </cell>
          <cell r="H940" t="str">
            <v>170208</v>
          </cell>
          <cell r="I940" t="str">
            <v>QUITO</v>
          </cell>
          <cell r="J940" t="str">
            <v>PICHINCHA</v>
          </cell>
          <cell r="K940" t="str">
            <v>OTECEL</v>
          </cell>
          <cell r="L940" t="str">
            <v>AVDA SIMÓN BOLIVAR Y VIA NAYON CONJUNTO CORPORATIVO EKOPARK TORRE 3 TELEFONICA</v>
          </cell>
          <cell r="O940" t="str">
            <v>QUITO</v>
          </cell>
          <cell r="P940" t="str">
            <v>QUITO</v>
          </cell>
          <cell r="Q940" t="str">
            <v>PICHINCHA</v>
          </cell>
          <cell r="R940" t="str">
            <v>TK-7767</v>
          </cell>
          <cell r="W940" t="str">
            <v/>
          </cell>
          <cell r="X940" t="str">
            <v>098299225</v>
          </cell>
          <cell r="AA940">
            <v>44938</v>
          </cell>
          <cell r="AD940">
            <v>1</v>
          </cell>
          <cell r="AE940">
            <v>1</v>
          </cell>
          <cell r="AH940" t="str">
            <v/>
          </cell>
          <cell r="AI940" t="str">
            <v>DESPACHO</v>
          </cell>
          <cell r="AJ940" t="str">
            <v>Normal</v>
          </cell>
          <cell r="AL940" t="str">
            <v>NO</v>
          </cell>
          <cell r="AN940" t="str">
            <v/>
          </cell>
          <cell r="AO940" t="str">
            <v>CANAL ONLINE</v>
          </cell>
          <cell r="AP940">
            <v>44938</v>
          </cell>
          <cell r="AR940" t="str">
            <v>MDELIVERY_TK-7767</v>
          </cell>
          <cell r="AS940">
            <v>329710</v>
          </cell>
          <cell r="AT940" t="str">
            <v>D40</v>
          </cell>
          <cell r="AU940" t="str">
            <v>BTC</v>
          </cell>
          <cell r="AV940">
            <v>1</v>
          </cell>
          <cell r="AX940" t="str">
            <v>ENTREGADO</v>
          </cell>
          <cell r="AY940" t="str">
            <v>ESIM MOVISTAR_ESIM EVOUCHERS CODE QR: 1 und - sn. 8959300120529814271</v>
          </cell>
          <cell r="AZ940" t="str">
            <v>SIMCARD</v>
          </cell>
          <cell r="BA940" t="str">
            <v/>
          </cell>
        </row>
        <row r="941">
          <cell r="A941" t="str">
            <v>2483471</v>
          </cell>
          <cell r="B941" t="str">
            <v>MDELIVERY</v>
          </cell>
          <cell r="C941">
            <v>44939</v>
          </cell>
          <cell r="D941" t="str">
            <v>FLEXNET ECUADOR - MDELIVERY</v>
          </cell>
          <cell r="E941" t="str">
            <v>CALLE 28 DE JUNIO S/N Y GARCIA MORENO ENTRADA LLANO GRANDE</v>
          </cell>
          <cell r="H941" t="str">
            <v>170208</v>
          </cell>
          <cell r="I941" t="str">
            <v>QUITO</v>
          </cell>
          <cell r="J941" t="str">
            <v>PICHINCHA</v>
          </cell>
          <cell r="K941" t="str">
            <v>JAZMANI LENIN GUERRERO BARBA_COOPERATIVA DE AHORRO Y CREDITO DE LOS EMPLEADOS D</v>
          </cell>
          <cell r="L941" t="str">
            <v>PICHINCHA QUITO AVDA FRANCISCO DE ORELLANA PARROQUIA CUMBAYA CERVECERIA NACIONAL CN S A PLANTA CUMBAYA</v>
          </cell>
          <cell r="O941" t="str">
            <v>QUITO</v>
          </cell>
          <cell r="P941" t="str">
            <v>QUITO</v>
          </cell>
          <cell r="Q941" t="str">
            <v>PICHINCHA</v>
          </cell>
          <cell r="R941" t="str">
            <v>2483471</v>
          </cell>
          <cell r="W941" t="str">
            <v>0992660368001</v>
          </cell>
          <cell r="X941" t="str">
            <v>989761209</v>
          </cell>
          <cell r="AA941">
            <v>44939</v>
          </cell>
          <cell r="AD941">
            <v>1</v>
          </cell>
          <cell r="AE941">
            <v>1</v>
          </cell>
          <cell r="AI941" t="str">
            <v>DESPACHO</v>
          </cell>
          <cell r="AJ941" t="str">
            <v>NORMAL</v>
          </cell>
          <cell r="AL941" t="str">
            <v>NO</v>
          </cell>
          <cell r="AN941" t="str">
            <v>ACTIVACIONES INGRESOS GGCC &amp; NEGOCIOS DIRECTOS</v>
          </cell>
          <cell r="AO941" t="str">
            <v>GGCC / NEGOCIOS</v>
          </cell>
          <cell r="AP941">
            <v>44939</v>
          </cell>
          <cell r="AR941" t="str">
            <v>MDELIVERY_2483471</v>
          </cell>
          <cell r="AS941">
            <v>329879</v>
          </cell>
          <cell r="AT941" t="str">
            <v>D40</v>
          </cell>
          <cell r="AU941" t="str">
            <v>BTB</v>
          </cell>
          <cell r="AV941">
            <v>2</v>
          </cell>
          <cell r="AX941" t="str">
            <v>ENTREGADO</v>
          </cell>
          <cell r="AY941" t="str">
            <v>LTE SAMSUNG A53 5G NEGRO: 1 und - sn. 353842198137950 / HALFSIM MOVISTAR: 1 und - sn. 8959300520560850326</v>
          </cell>
          <cell r="AZ941" t="str">
            <v>SIMCARD / TERMINAL</v>
          </cell>
          <cell r="BA941" t="str">
            <v/>
          </cell>
        </row>
        <row r="942">
          <cell r="A942" t="str">
            <v>2483472</v>
          </cell>
          <cell r="B942" t="str">
            <v>MDELIVERY</v>
          </cell>
          <cell r="C942">
            <v>44939</v>
          </cell>
          <cell r="D942" t="str">
            <v>FLEXNET ECUADOR - MDELIVERY</v>
          </cell>
          <cell r="E942" t="str">
            <v>CALLE 28 DE JUNIO S/N Y GARCIA MORENO ENTRADA LLANO GRANDE</v>
          </cell>
          <cell r="H942" t="str">
            <v>170208</v>
          </cell>
          <cell r="I942" t="str">
            <v>QUITO</v>
          </cell>
          <cell r="J942" t="str">
            <v>PICHINCHA</v>
          </cell>
          <cell r="K942" t="str">
            <v>NICOLAS ESCOBAR_ ORGANIZACION PANAMERICANA DE LA SALUD ORGANIZACION</v>
          </cell>
          <cell r="L942" t="str">
            <v>VIA A NAYON EKOPARK TORRE 4 PISO 2</v>
          </cell>
          <cell r="O942" t="str">
            <v>QUITO</v>
          </cell>
          <cell r="P942" t="str">
            <v>QUITO</v>
          </cell>
          <cell r="Q942" t="str">
            <v>PICHINCHA</v>
          </cell>
          <cell r="R942" t="str">
            <v>2483472</v>
          </cell>
          <cell r="W942" t="str">
            <v>1791749685001</v>
          </cell>
          <cell r="X942" t="str">
            <v>0992521548</v>
          </cell>
          <cell r="AA942">
            <v>44939</v>
          </cell>
          <cell r="AD942">
            <v>1</v>
          </cell>
          <cell r="AE942">
            <v>1</v>
          </cell>
          <cell r="AI942" t="str">
            <v>DESPACHO</v>
          </cell>
          <cell r="AJ942" t="str">
            <v>NORMAL</v>
          </cell>
          <cell r="AL942" t="str">
            <v>NO</v>
          </cell>
          <cell r="AN942" t="str">
            <v>POSVENTA GGCC Y NEGOCIOS</v>
          </cell>
          <cell r="AO942" t="str">
            <v>GGCC / NEGOCIOS</v>
          </cell>
          <cell r="AP942">
            <v>44939</v>
          </cell>
          <cell r="AR942" t="str">
            <v>MDELIVERY_2483472</v>
          </cell>
          <cell r="AS942">
            <v>329877</v>
          </cell>
          <cell r="AT942" t="str">
            <v>D40</v>
          </cell>
          <cell r="AU942" t="str">
            <v>BTB</v>
          </cell>
          <cell r="AV942">
            <v>1</v>
          </cell>
          <cell r="AX942" t="str">
            <v>ENTREGADO</v>
          </cell>
          <cell r="AY942" t="str">
            <v>HALFSIM MOVISTAR: 1 und - sn. 8959300520560850383</v>
          </cell>
          <cell r="AZ942" t="str">
            <v>SIMCARD</v>
          </cell>
          <cell r="BA942" t="str">
            <v/>
          </cell>
        </row>
        <row r="943">
          <cell r="A943" t="str">
            <v>2483473</v>
          </cell>
          <cell r="B943" t="str">
            <v>MDELIVERY</v>
          </cell>
          <cell r="C943">
            <v>44939</v>
          </cell>
          <cell r="D943" t="str">
            <v>FLEXNET ECUADOR - MDELIVERY</v>
          </cell>
          <cell r="E943" t="str">
            <v>CALLE 28 DE JUNIO S/N Y GARCIA MORENO ENTRADA LLANO GRANDE</v>
          </cell>
          <cell r="H943" t="str">
            <v>170208</v>
          </cell>
          <cell r="I943" t="str">
            <v>QUITO</v>
          </cell>
          <cell r="J943" t="str">
            <v>PICHINCHA</v>
          </cell>
          <cell r="K943" t="str">
            <v>CRISTHIAN PAUL AUCANCELA TOAZA_CRISTHIAN PAUL AUCANCELA TOAZA</v>
          </cell>
          <cell r="L943" t="str">
            <v>TUMBACO COLLAQUI DIRECCION AV SAN JOSE Y PASAJE SAN PATRICIO DIAGONAL A LA FARMACIA ECU VIDA</v>
          </cell>
          <cell r="O943" t="str">
            <v>QUITO</v>
          </cell>
          <cell r="P943" t="str">
            <v>QUITO</v>
          </cell>
          <cell r="Q943" t="str">
            <v>PICHINCHA</v>
          </cell>
          <cell r="R943" t="str">
            <v>2483473</v>
          </cell>
          <cell r="W943" t="str">
            <v>1753045564001</v>
          </cell>
          <cell r="X943" t="str">
            <v>0958787669</v>
          </cell>
          <cell r="AA943">
            <v>44939</v>
          </cell>
          <cell r="AD943">
            <v>1</v>
          </cell>
          <cell r="AE943">
            <v>1</v>
          </cell>
          <cell r="AI943" t="str">
            <v>DESPACHO</v>
          </cell>
          <cell r="AJ943" t="str">
            <v>NORMAL</v>
          </cell>
          <cell r="AL943" t="str">
            <v>NO</v>
          </cell>
          <cell r="AN943" t="str">
            <v>DAS CARGO A LA CUENTA (DELIVERY)</v>
          </cell>
          <cell r="AO943" t="str">
            <v>DISTRIBUIDORES</v>
          </cell>
          <cell r="AP943">
            <v>44939</v>
          </cell>
          <cell r="AR943" t="str">
            <v>MDELIVERY_2483473</v>
          </cell>
          <cell r="AS943">
            <v>329881</v>
          </cell>
          <cell r="AT943" t="str">
            <v>D40</v>
          </cell>
          <cell r="AU943" t="str">
            <v>BTB</v>
          </cell>
          <cell r="AV943">
            <v>1</v>
          </cell>
          <cell r="AX943" t="str">
            <v>INCIDENCIA</v>
          </cell>
          <cell r="AY943" t="str">
            <v>HALFSIM MOVISTAR: 1 und - sn. 8959300520561615975</v>
          </cell>
          <cell r="AZ943" t="str">
            <v>SIMCARD</v>
          </cell>
          <cell r="BA943" t="str">
            <v>EMPRESAS TITULAR AUSENTE ENTREGA CON SELLO</v>
          </cell>
        </row>
        <row r="944">
          <cell r="A944" t="str">
            <v>2483474</v>
          </cell>
          <cell r="B944" t="str">
            <v>MDELIVERY</v>
          </cell>
          <cell r="C944">
            <v>44939</v>
          </cell>
          <cell r="D944" t="str">
            <v>FLEXNET ECUADOR - MDELIVERY</v>
          </cell>
          <cell r="E944" t="str">
            <v>CALLE 28 DE JUNIO S/N Y GARCIA MORENO ENTRADA LLANO GRANDE</v>
          </cell>
          <cell r="H944" t="str">
            <v>170208</v>
          </cell>
          <cell r="I944" t="str">
            <v>QUITO</v>
          </cell>
          <cell r="J944" t="str">
            <v>PICHINCHA</v>
          </cell>
          <cell r="K944" t="str">
            <v>JOHANNA BENAVIDES_COOPERATIVA DE AHORRO Y CREDITO CRECER</v>
          </cell>
          <cell r="L944" t="str">
            <v>PICHINCHA QUITO AVDA FRANCISCO DE ORELLANA PARROQUIA CUMBAYA CERVECERIA NACIONAL CN S A EN QUITO CERVECERIA NACIONAL CN S A EN QUITO PLANTA CUMBAYA</v>
          </cell>
          <cell r="O944" t="str">
            <v>QUITO</v>
          </cell>
          <cell r="P944" t="str">
            <v>QUITO</v>
          </cell>
          <cell r="Q944" t="str">
            <v>PICHINCHA</v>
          </cell>
          <cell r="R944" t="str">
            <v>2483474</v>
          </cell>
          <cell r="W944" t="str">
            <v>0992660368001</v>
          </cell>
          <cell r="X944" t="str">
            <v>995559811</v>
          </cell>
          <cell r="AA944">
            <v>44939</v>
          </cell>
          <cell r="AD944">
            <v>1</v>
          </cell>
          <cell r="AE944">
            <v>1</v>
          </cell>
          <cell r="AI944" t="str">
            <v>DESPACHO</v>
          </cell>
          <cell r="AJ944" t="str">
            <v>NORMAL</v>
          </cell>
          <cell r="AL944" t="str">
            <v>NO</v>
          </cell>
          <cell r="AN944" t="str">
            <v>ACTIVACIONES INGRESOS GGCC &amp; NEGOCIOS DIRECTOS</v>
          </cell>
          <cell r="AO944" t="str">
            <v>GGCC / NEGOCIOS</v>
          </cell>
          <cell r="AP944">
            <v>44939</v>
          </cell>
          <cell r="AR944" t="str">
            <v>MDELIVERY_2483474</v>
          </cell>
          <cell r="AS944">
            <v>329874</v>
          </cell>
          <cell r="AT944" t="str">
            <v>D40</v>
          </cell>
          <cell r="AU944" t="str">
            <v>BTB</v>
          </cell>
          <cell r="AV944">
            <v>2</v>
          </cell>
          <cell r="AX944" t="str">
            <v>ENTREGADO</v>
          </cell>
          <cell r="AY944" t="str">
            <v>LTE XIAOMI REDMI NOTE 11 AZUL: 1 und - sn. 861696063060803 / HALFSIM MOVISTAR: 1 und - sn. 8959300520560850367</v>
          </cell>
          <cell r="AZ944" t="str">
            <v>SIMCARD / TERMINAL</v>
          </cell>
          <cell r="BA944" t="str">
            <v/>
          </cell>
        </row>
        <row r="945">
          <cell r="A945" t="str">
            <v>2483475</v>
          </cell>
          <cell r="B945" t="str">
            <v>MDELIVERY</v>
          </cell>
          <cell r="C945">
            <v>44939</v>
          </cell>
          <cell r="D945" t="str">
            <v>FLEXNET ECUADOR - MDELIVERY</v>
          </cell>
          <cell r="E945" t="str">
            <v>CALLE 28 DE JUNIO S/N Y GARCIA MORENO ENTRADA LLANO GRANDE</v>
          </cell>
          <cell r="H945" t="str">
            <v>170208</v>
          </cell>
          <cell r="I945" t="str">
            <v>QUITO</v>
          </cell>
          <cell r="J945" t="str">
            <v>PICHINCHA</v>
          </cell>
          <cell r="K945" t="str">
            <v>EDUARDO SEMINARIO_CENTRO DE SERVICIOS MEDICOS SAN FRANCISCO CEMEFRAN</v>
          </cell>
          <cell r="L945" t="str">
            <v>GUAYAS GUAYAQUIL CDLA KENNEDY NORTE CALLE ALEJANDRO ANDRADE COELLO 00923 Y JUAN ROLANDO HOSPITAL CLINICA SAN FRANCISCO</v>
          </cell>
          <cell r="O945" t="str">
            <v>GUAYAQUIL</v>
          </cell>
          <cell r="P945" t="str">
            <v>GUAYAQUIL</v>
          </cell>
          <cell r="Q945" t="str">
            <v>GUAYAS</v>
          </cell>
          <cell r="R945" t="str">
            <v>2483475</v>
          </cell>
          <cell r="W945" t="str">
            <v>0990763070001</v>
          </cell>
          <cell r="X945" t="str">
            <v>997194779</v>
          </cell>
          <cell r="AA945">
            <v>44939</v>
          </cell>
          <cell r="AD945">
            <v>1</v>
          </cell>
          <cell r="AE945">
            <v>1</v>
          </cell>
          <cell r="AI945" t="str">
            <v>DESPACHO</v>
          </cell>
          <cell r="AJ945" t="str">
            <v>NORMAL</v>
          </cell>
          <cell r="AL945" t="str">
            <v>NO</v>
          </cell>
          <cell r="AN945" t="str">
            <v>ACTIVACIONES INGRESOS GGCC &amp; NEGOCIOS DIRECTOS</v>
          </cell>
          <cell r="AO945" t="str">
            <v>GGCC / NEGOCIOS</v>
          </cell>
          <cell r="AP945">
            <v>44939</v>
          </cell>
          <cell r="AR945" t="str">
            <v>MDELIVERY_2483475</v>
          </cell>
          <cell r="AS945">
            <v>329878</v>
          </cell>
          <cell r="AT945" t="str">
            <v>D40</v>
          </cell>
          <cell r="AU945" t="str">
            <v>BTB</v>
          </cell>
          <cell r="AV945">
            <v>1</v>
          </cell>
          <cell r="AX945" t="str">
            <v>ENTREGADO</v>
          </cell>
          <cell r="AY945" t="str">
            <v>LTE SAMSUNG A03 NEGRO: 1 und - sn. 351084958754276</v>
          </cell>
          <cell r="AZ945" t="str">
            <v>TERMINAL</v>
          </cell>
          <cell r="BA945" t="str">
            <v/>
          </cell>
        </row>
        <row r="946">
          <cell r="A946" t="str">
            <v>2483476</v>
          </cell>
          <cell r="B946" t="str">
            <v>MDELIVERY</v>
          </cell>
          <cell r="C946">
            <v>44939</v>
          </cell>
          <cell r="D946" t="str">
            <v>FLEXNET ECUADOR - MDELIVERY</v>
          </cell>
          <cell r="E946" t="str">
            <v>CALLE 28 DE JUNIO S/N Y GARCIA MORENO ENTRADA LLANO GRANDE</v>
          </cell>
          <cell r="H946" t="str">
            <v>170208</v>
          </cell>
          <cell r="I946" t="str">
            <v>QUITO</v>
          </cell>
          <cell r="J946" t="str">
            <v>PICHINCHA</v>
          </cell>
          <cell r="K946" t="str">
            <v>CRISTIAN PAREDES_BANCO PICHINCHA CA</v>
          </cell>
          <cell r="L946" t="str">
            <v>AMAZONAS Y PEREIRA MATRIZ BANCO PICHINCHA AV PISO 7</v>
          </cell>
          <cell r="O946" t="str">
            <v>QUITO</v>
          </cell>
          <cell r="P946" t="str">
            <v>QUITO</v>
          </cell>
          <cell r="Q946" t="str">
            <v>PICHINCHA</v>
          </cell>
          <cell r="R946" t="str">
            <v>2483476</v>
          </cell>
          <cell r="W946" t="str">
            <v>1790010937001</v>
          </cell>
          <cell r="X946" t="str">
            <v>0999059226</v>
          </cell>
          <cell r="AA946">
            <v>44939</v>
          </cell>
          <cell r="AD946">
            <v>1</v>
          </cell>
          <cell r="AE946">
            <v>1</v>
          </cell>
          <cell r="AI946" t="str">
            <v>DESPACHO</v>
          </cell>
          <cell r="AJ946" t="str">
            <v>EXPRESS</v>
          </cell>
          <cell r="AL946" t="str">
            <v>NO</v>
          </cell>
          <cell r="AN946" t="str">
            <v>POSVENTA GGCC Y NEGOCIOS (EXPRESS SOLO QUITO)</v>
          </cell>
          <cell r="AO946" t="str">
            <v>GGCC / NEGOCIOS</v>
          </cell>
          <cell r="AP946">
            <v>44939</v>
          </cell>
          <cell r="AR946" t="str">
            <v>MDELIVERY_2483476</v>
          </cell>
          <cell r="AS946">
            <v>329863</v>
          </cell>
          <cell r="AT946" t="str">
            <v>D40</v>
          </cell>
          <cell r="AU946" t="str">
            <v>BTB</v>
          </cell>
          <cell r="AV946">
            <v>5</v>
          </cell>
          <cell r="AX946" t="str">
            <v>ENTREGADO</v>
          </cell>
          <cell r="AY946" t="str">
            <v>HALFSIM MOVISTAR: 5 und - sn. 8959300520560850433,8959300520560850334,8959300520560850441,8959300520560850466,8959300520560850458</v>
          </cell>
          <cell r="AZ946" t="str">
            <v>SIMCARD</v>
          </cell>
          <cell r="BA946" t="str">
            <v/>
          </cell>
        </row>
        <row r="947">
          <cell r="A947" t="str">
            <v>2483481</v>
          </cell>
          <cell r="B947" t="str">
            <v>MDELIVERY</v>
          </cell>
          <cell r="C947">
            <v>44939</v>
          </cell>
          <cell r="D947" t="str">
            <v>FLEXNET ECUADOR - MDELIVERY</v>
          </cell>
          <cell r="E947" t="str">
            <v>CALLE 28 DE JUNIO S/N Y GARCIA MORENO ENTRADA LLANO GRANDE</v>
          </cell>
          <cell r="H947" t="str">
            <v>170208</v>
          </cell>
          <cell r="I947" t="str">
            <v>QUITO</v>
          </cell>
          <cell r="J947" t="str">
            <v>PICHINCHA</v>
          </cell>
          <cell r="K947" t="str">
            <v>HUGO ESTUARDO VILLACRES VILLACIS_COOPERATIVA DE AHORRO Y CREDITO CRECER</v>
          </cell>
          <cell r="L947" t="str">
            <v>NAPO TENA TENA CALLE AMBATO BODEGA CERVECERIA RIOBAMBA BODEGA CERVECERIA</v>
          </cell>
          <cell r="O947" t="str">
            <v>TENA</v>
          </cell>
          <cell r="P947" t="str">
            <v>TENA</v>
          </cell>
          <cell r="Q947" t="str">
            <v>NAPO</v>
          </cell>
          <cell r="R947" t="str">
            <v>2483481</v>
          </cell>
          <cell r="W947" t="str">
            <v>0992660368001</v>
          </cell>
          <cell r="X947" t="str">
            <v>967986939</v>
          </cell>
          <cell r="AA947">
            <v>44939</v>
          </cell>
          <cell r="AD947">
            <v>1</v>
          </cell>
          <cell r="AE947">
            <v>1</v>
          </cell>
          <cell r="AI947" t="str">
            <v>DESPACHO</v>
          </cell>
          <cell r="AJ947" t="str">
            <v>NORMAL</v>
          </cell>
          <cell r="AL947" t="str">
            <v>NO</v>
          </cell>
          <cell r="AN947" t="str">
            <v>ACTIVACIONES INGRESOS GGCC &amp; NEGOCIOS DIRECTOS</v>
          </cell>
          <cell r="AO947" t="str">
            <v>GGCC / NEGOCIOS</v>
          </cell>
          <cell r="AP947">
            <v>44939</v>
          </cell>
          <cell r="AR947" t="str">
            <v>MDELIVERY_2483481</v>
          </cell>
          <cell r="AS947">
            <v>329876</v>
          </cell>
          <cell r="AT947" t="str">
            <v>D40</v>
          </cell>
          <cell r="AU947" t="str">
            <v>BTB</v>
          </cell>
          <cell r="AV947">
            <v>2</v>
          </cell>
          <cell r="AX947" t="str">
            <v>ENTREGADO</v>
          </cell>
          <cell r="AY947" t="str">
            <v>LTE SAMSUNG A53 5G NEGRO: 1 und - sn. 353842198137653 / HALFSIM MOVISTAR: 1 und - sn. 8959300520560850268</v>
          </cell>
          <cell r="AZ947" t="str">
            <v>SIMCARD / TERMINAL</v>
          </cell>
          <cell r="BA947" t="str">
            <v/>
          </cell>
        </row>
        <row r="948">
          <cell r="A948" t="str">
            <v>2483482</v>
          </cell>
          <cell r="B948" t="str">
            <v>MDELIVERY</v>
          </cell>
          <cell r="C948">
            <v>44939</v>
          </cell>
          <cell r="D948" t="str">
            <v>FLEXNET ECUADOR - MDELIVERY</v>
          </cell>
          <cell r="E948" t="str">
            <v>CALLE 28 DE JUNIO S/N Y GARCIA MORENO ENTRADA LLANO GRANDE</v>
          </cell>
          <cell r="H948" t="str">
            <v>170208</v>
          </cell>
          <cell r="I948" t="str">
            <v>QUITO</v>
          </cell>
          <cell r="J948" t="str">
            <v>PICHINCHA</v>
          </cell>
          <cell r="K948" t="str">
            <v>JOHANA BENAVIDES_COOPERATIVA DE AHORRO Y CREDITO DE LOS EMPLEADOS D</v>
          </cell>
          <cell r="L948" t="str">
            <v>PICHINCHA QUITO AVDA FRANCISCO DE ORELLANA PARROQUIA CUMBAYA PLANTA CUMBAYA CERVECERIA NACIONAL CN S A</v>
          </cell>
          <cell r="O948" t="str">
            <v>QUITO</v>
          </cell>
          <cell r="P948" t="str">
            <v>QUITO</v>
          </cell>
          <cell r="Q948" t="str">
            <v>PICHINCHA</v>
          </cell>
          <cell r="R948" t="str">
            <v>2483482</v>
          </cell>
          <cell r="W948" t="str">
            <v>0992660368001</v>
          </cell>
          <cell r="X948" t="str">
            <v>995559811</v>
          </cell>
          <cell r="AA948">
            <v>44939</v>
          </cell>
          <cell r="AD948">
            <v>1</v>
          </cell>
          <cell r="AE948">
            <v>1</v>
          </cell>
          <cell r="AI948" t="str">
            <v>DESPACHO</v>
          </cell>
          <cell r="AJ948" t="str">
            <v>NORMAL</v>
          </cell>
          <cell r="AL948" t="str">
            <v>NO</v>
          </cell>
          <cell r="AN948" t="str">
            <v>ACTIVACIONES INGRESOS GGCC &amp; NEGOCIOS DIRECTOS</v>
          </cell>
          <cell r="AO948" t="str">
            <v>GGCC / NEGOCIOS</v>
          </cell>
          <cell r="AP948">
            <v>44939</v>
          </cell>
          <cell r="AR948" t="str">
            <v>MDELIVERY_2483482</v>
          </cell>
          <cell r="AS948">
            <v>329880</v>
          </cell>
          <cell r="AT948" t="str">
            <v>D40</v>
          </cell>
          <cell r="AU948" t="str">
            <v>BTB</v>
          </cell>
          <cell r="AV948">
            <v>2</v>
          </cell>
          <cell r="AX948" t="str">
            <v>ENTREGADO</v>
          </cell>
          <cell r="AY948" t="str">
            <v>LTE XIAOMI REDMI NOTE 11 AZUL: 1 und - sn. 861696063046026 / HALFSIM MOVISTAR: 1 und - sn. 8959300520560850235</v>
          </cell>
          <cell r="AZ948" t="str">
            <v>SIMCARD / TERMINAL</v>
          </cell>
          <cell r="BA948" t="str">
            <v/>
          </cell>
        </row>
        <row r="949">
          <cell r="A949" t="str">
            <v>2483483</v>
          </cell>
          <cell r="B949" t="str">
            <v>MDELIVERY</v>
          </cell>
          <cell r="C949">
            <v>44939</v>
          </cell>
          <cell r="D949" t="str">
            <v>FLEXNET ECUADOR - MDELIVERY</v>
          </cell>
          <cell r="E949" t="str">
            <v>CALLE 28 DE JUNIO S/N Y GARCIA MORENO ENTRADA LLANO GRANDE</v>
          </cell>
          <cell r="H949" t="str">
            <v>170208</v>
          </cell>
          <cell r="I949" t="str">
            <v>QUITO</v>
          </cell>
          <cell r="J949" t="str">
            <v>PICHINCHA</v>
          </cell>
          <cell r="K949" t="str">
            <v>JOSE ARGEMIRO CHAVEZ DIAZ_JOSE ARGEMIRO CHAVEZ DIAZ</v>
          </cell>
          <cell r="L949" t="str">
            <v>DR EMILIO ROMERO Y AV BENJAMIN CARRION EDIFICIO ESQ LABRA QUE LABRA EMPANADAS ALBORADA 6TA ETAPA MZ 601 VILLA 1 PISO 1 OFICINA</v>
          </cell>
          <cell r="O949" t="str">
            <v>GUAYAQUIL</v>
          </cell>
          <cell r="P949" t="str">
            <v>GUAYAQUIL</v>
          </cell>
          <cell r="Q949" t="str">
            <v>GUAYAS</v>
          </cell>
          <cell r="R949" t="str">
            <v>2483483</v>
          </cell>
          <cell r="W949" t="str">
            <v>0916077803001</v>
          </cell>
          <cell r="X949" t="str">
            <v>0983454026</v>
          </cell>
          <cell r="AA949">
            <v>44939</v>
          </cell>
          <cell r="AD949">
            <v>1</v>
          </cell>
          <cell r="AE949">
            <v>1</v>
          </cell>
          <cell r="AI949" t="str">
            <v>DESPACHO</v>
          </cell>
          <cell r="AJ949" t="str">
            <v>NORMAL</v>
          </cell>
          <cell r="AL949" t="str">
            <v>NO</v>
          </cell>
          <cell r="AN949" t="str">
            <v>DAS CARGO A LA CUENTA (DELIVERY)</v>
          </cell>
          <cell r="AO949" t="str">
            <v>DISTRIBUIDORES</v>
          </cell>
          <cell r="AP949">
            <v>44939</v>
          </cell>
          <cell r="AR949" t="str">
            <v>MDELIVERY_2483483</v>
          </cell>
          <cell r="AS949">
            <v>329875</v>
          </cell>
          <cell r="AT949" t="str">
            <v>D40</v>
          </cell>
          <cell r="AU949" t="str">
            <v>BTB</v>
          </cell>
          <cell r="AV949">
            <v>1</v>
          </cell>
          <cell r="AX949" t="str">
            <v>ENTREGADO</v>
          </cell>
          <cell r="AY949" t="str">
            <v>HALFSIM MOVISTAR: 1 und - sn. 8959300120522676958</v>
          </cell>
          <cell r="AZ949" t="str">
            <v>SIMCARD</v>
          </cell>
          <cell r="BA949" t="str">
            <v>EMPRESAS TITULAR AUSENTE ENTREGA CON SELLO</v>
          </cell>
        </row>
        <row r="950">
          <cell r="A950" t="str">
            <v>2483484</v>
          </cell>
          <cell r="B950" t="str">
            <v>MDELIVERY</v>
          </cell>
          <cell r="C950">
            <v>44939</v>
          </cell>
          <cell r="D950" t="str">
            <v>FLEXNET ECUADOR - MDELIVERY</v>
          </cell>
          <cell r="E950" t="str">
            <v>CALLE 28 DE JUNIO S/N Y GARCIA MORENO ENTRADA LLANO GRANDE</v>
          </cell>
          <cell r="H950" t="str">
            <v>170208</v>
          </cell>
          <cell r="I950" t="str">
            <v>QUITO</v>
          </cell>
          <cell r="J950" t="str">
            <v>PICHINCHA</v>
          </cell>
          <cell r="K950" t="str">
            <v>JHONNY ORLANDO COLLAGUAZO OCAMPO_JHONNY ORLANDO COLLAGUAZO OCAMPO</v>
          </cell>
          <cell r="L950" t="str">
            <v>CALLE OSVALDO GUAYASAMIL Y EL CARRIZAL E8 277 CASA 2 COLOR AMARILLA REFERENCIA ATRAS DE LA EMPRESA FERRERO</v>
          </cell>
          <cell r="O950" t="str">
            <v>QUITO</v>
          </cell>
          <cell r="P950" t="str">
            <v>QUITO</v>
          </cell>
          <cell r="Q950" t="str">
            <v>PICHINCHA</v>
          </cell>
          <cell r="R950" t="str">
            <v>2483484</v>
          </cell>
          <cell r="W950" t="str">
            <v>1719875849001</v>
          </cell>
          <cell r="X950" t="str">
            <v>0963091541</v>
          </cell>
          <cell r="AA950">
            <v>44939</v>
          </cell>
          <cell r="AD950">
            <v>1</v>
          </cell>
          <cell r="AE950">
            <v>1</v>
          </cell>
          <cell r="AI950" t="str">
            <v>DESPACHO</v>
          </cell>
          <cell r="AJ950" t="str">
            <v>NORMAL</v>
          </cell>
          <cell r="AL950" t="str">
            <v>NO</v>
          </cell>
          <cell r="AN950" t="str">
            <v>DAS CARGO A LA CUENTA (DELIVERY)</v>
          </cell>
          <cell r="AO950" t="str">
            <v>DISTRIBUIDORES</v>
          </cell>
          <cell r="AP950">
            <v>44939</v>
          </cell>
          <cell r="AR950" t="str">
            <v>MDELIVERY_2483484</v>
          </cell>
          <cell r="AS950">
            <v>329887</v>
          </cell>
          <cell r="AT950" t="str">
            <v>D40</v>
          </cell>
          <cell r="AU950" t="str">
            <v>BTB</v>
          </cell>
          <cell r="AV950">
            <v>1</v>
          </cell>
          <cell r="AX950" t="str">
            <v>ENTREGADO</v>
          </cell>
          <cell r="AY950" t="str">
            <v>HALFSIM MOVISTAR: 1 und - sn. 8959300120522676966</v>
          </cell>
          <cell r="AZ950" t="str">
            <v>SIMCARD</v>
          </cell>
          <cell r="BA950" t="str">
            <v>EMPRESAS TITULAR AUSENTE ENTREGA CON SELLO</v>
          </cell>
        </row>
        <row r="951">
          <cell r="A951" t="str">
            <v>2483485</v>
          </cell>
          <cell r="B951" t="str">
            <v>MDELIVERY</v>
          </cell>
          <cell r="C951">
            <v>44939</v>
          </cell>
          <cell r="D951" t="str">
            <v>FLEXNET ECUADOR - MDELIVERY</v>
          </cell>
          <cell r="E951" t="str">
            <v>CALLE 28 DE JUNIO S/N Y GARCIA MORENO ENTRADA LLANO GRANDE</v>
          </cell>
          <cell r="H951" t="str">
            <v>170208</v>
          </cell>
          <cell r="I951" t="str">
            <v>QUITO</v>
          </cell>
          <cell r="J951" t="str">
            <v>PICHINCHA</v>
          </cell>
          <cell r="K951" t="str">
            <v>KARLA PAOLA BASTIDAS BARREIRO_KARLA PAOLA BASTIDAS BARREIRO</v>
          </cell>
          <cell r="L951" t="str">
            <v>AV DEL MAESTRO Y MARTIN CHABRA REFERENCIA CASA BLANCA GRANDE 2 PLANTAS ROTULO GAF RENT A CAR</v>
          </cell>
          <cell r="O951" t="str">
            <v>QUITO</v>
          </cell>
          <cell r="P951" t="str">
            <v>QUITO</v>
          </cell>
          <cell r="Q951" t="str">
            <v>PICHINCHA</v>
          </cell>
          <cell r="R951" t="str">
            <v>2483485</v>
          </cell>
          <cell r="W951" t="str">
            <v>1714321427001</v>
          </cell>
          <cell r="X951" t="str">
            <v>0998002700</v>
          </cell>
          <cell r="AA951">
            <v>44939</v>
          </cell>
          <cell r="AD951">
            <v>1</v>
          </cell>
          <cell r="AE951">
            <v>1</v>
          </cell>
          <cell r="AI951" t="str">
            <v>DESPACHO</v>
          </cell>
          <cell r="AJ951" t="str">
            <v>NORMAL</v>
          </cell>
          <cell r="AL951" t="str">
            <v>NO</v>
          </cell>
          <cell r="AN951" t="str">
            <v>DAS CARGO A LA CUENTA (DELIVERY)</v>
          </cell>
          <cell r="AO951" t="str">
            <v>DISTRIBUIDORES</v>
          </cell>
          <cell r="AP951">
            <v>44939</v>
          </cell>
          <cell r="AR951" t="str">
            <v>MDELIVERY_2483485</v>
          </cell>
          <cell r="AS951">
            <v>329885</v>
          </cell>
          <cell r="AT951" t="str">
            <v>D40</v>
          </cell>
          <cell r="AU951" t="str">
            <v>BTB</v>
          </cell>
          <cell r="AV951">
            <v>5</v>
          </cell>
          <cell r="AX951" t="str">
            <v>ENTREGADO</v>
          </cell>
          <cell r="AY951" t="str">
            <v>HALFSIM MOVISTAR: 5 und - sn. 8959300120522676974,8959300120522676982,8959300120522676990,8959300120522677006,8959300120522677014</v>
          </cell>
          <cell r="AZ951" t="str">
            <v>SIMCARD</v>
          </cell>
          <cell r="BA951" t="str">
            <v>EMPRESAS TITULAR AUSENTE ENTREGA CON SELLO</v>
          </cell>
        </row>
        <row r="952">
          <cell r="A952" t="str">
            <v>2483490</v>
          </cell>
          <cell r="B952" t="str">
            <v>MDELIVERY</v>
          </cell>
          <cell r="C952">
            <v>44939</v>
          </cell>
          <cell r="D952" t="str">
            <v>FLEXNET ECUADOR - MDELIVERY</v>
          </cell>
          <cell r="E952" t="str">
            <v>CALLE 28 DE JUNIO S/N Y GARCIA MORENO ENTRADA LLANO GRANDE</v>
          </cell>
          <cell r="H952" t="str">
            <v>170208</v>
          </cell>
          <cell r="I952" t="str">
            <v>QUITO</v>
          </cell>
          <cell r="J952" t="str">
            <v>PICHINCHA</v>
          </cell>
          <cell r="K952" t="str">
            <v>TANYA RUANO_ SWISSOIL DEL ECUADOR S A SWISSOIL</v>
          </cell>
          <cell r="L952" t="str">
            <v>CIUDADELA NUEVE DE OCTUBRE CALLEJON NOVENO ENTRE AV DOMINGO COMIN Y LA RIA GUAYAQUIL</v>
          </cell>
          <cell r="O952" t="str">
            <v>GUAYAQUIL</v>
          </cell>
          <cell r="P952" t="str">
            <v>GUAYAQUIL</v>
          </cell>
          <cell r="Q952" t="str">
            <v>GUAYAS</v>
          </cell>
          <cell r="R952" t="str">
            <v>2483490</v>
          </cell>
          <cell r="W952" t="str">
            <v>0992634839001</v>
          </cell>
          <cell r="X952" t="str">
            <v>994629431</v>
          </cell>
          <cell r="AA952">
            <v>44939</v>
          </cell>
          <cell r="AD952">
            <v>1</v>
          </cell>
          <cell r="AE952">
            <v>1</v>
          </cell>
          <cell r="AI952" t="str">
            <v>DESPACHO</v>
          </cell>
          <cell r="AJ952" t="str">
            <v>NORMAL</v>
          </cell>
          <cell r="AL952" t="str">
            <v>NO</v>
          </cell>
          <cell r="AN952" t="str">
            <v>367 EMPRESAS Y NEGOCIOS</v>
          </cell>
          <cell r="AO952" t="str">
            <v>GGCC / NEGOCIOS</v>
          </cell>
          <cell r="AP952">
            <v>44939</v>
          </cell>
          <cell r="AR952" t="str">
            <v>MDELIVERY_2483490</v>
          </cell>
          <cell r="AS952">
            <v>329889</v>
          </cell>
          <cell r="AT952" t="str">
            <v>D40</v>
          </cell>
          <cell r="AU952" t="str">
            <v>BTB</v>
          </cell>
          <cell r="AV952">
            <v>1</v>
          </cell>
          <cell r="AX952" t="str">
            <v>ENTREGADO</v>
          </cell>
          <cell r="AY952" t="str">
            <v>HALFSIM MOVISTAR: 1 und - sn. 8959300520560850243</v>
          </cell>
          <cell r="AZ952" t="str">
            <v>SIMCARD</v>
          </cell>
          <cell r="BA952" t="str">
            <v/>
          </cell>
        </row>
        <row r="953">
          <cell r="A953" t="str">
            <v>2483491</v>
          </cell>
          <cell r="B953" t="str">
            <v>MDELIVERY</v>
          </cell>
          <cell r="C953">
            <v>44939</v>
          </cell>
          <cell r="D953" t="str">
            <v>FLEXNET ECUADOR - MDELIVERY</v>
          </cell>
          <cell r="E953" t="str">
            <v>CALLE 28 DE JUNIO S/N Y GARCIA MORENO ENTRADA LLANO GRANDE</v>
          </cell>
          <cell r="H953" t="str">
            <v>170208</v>
          </cell>
          <cell r="I953" t="str">
            <v>QUITO</v>
          </cell>
          <cell r="J953" t="str">
            <v>PICHINCHA</v>
          </cell>
          <cell r="K953" t="str">
            <v>PAOLA LARREA_ACSUIN S A ACABADOS Y SUMINISTROS INDUSTRIALES</v>
          </cell>
          <cell r="L953" t="str">
            <v>SANTA LUCIA ENTRE AV 6 DE DICIEMBRE Y AV GALO PLAZA LASSO QUITO</v>
          </cell>
          <cell r="O953" t="str">
            <v>QUITO</v>
          </cell>
          <cell r="P953" t="str">
            <v>QUITO</v>
          </cell>
          <cell r="Q953" t="str">
            <v>PICHINCHA</v>
          </cell>
          <cell r="R953" t="str">
            <v>2483491</v>
          </cell>
          <cell r="W953" t="str">
            <v>1791349725001</v>
          </cell>
          <cell r="X953" t="str">
            <v>0983582386</v>
          </cell>
          <cell r="AA953">
            <v>44939</v>
          </cell>
          <cell r="AD953">
            <v>1</v>
          </cell>
          <cell r="AE953">
            <v>1</v>
          </cell>
          <cell r="AI953" t="str">
            <v>DESPACHO</v>
          </cell>
          <cell r="AJ953" t="str">
            <v>EXPRESS</v>
          </cell>
          <cell r="AL953" t="str">
            <v>NO</v>
          </cell>
          <cell r="AN953" t="str">
            <v>367 EMPRESAS Y NEGOCIOS (EXPRESS SOLO QUITO)</v>
          </cell>
          <cell r="AO953" t="str">
            <v>GGCC / NEGOCIOS</v>
          </cell>
          <cell r="AP953">
            <v>44939</v>
          </cell>
          <cell r="AR953" t="str">
            <v>MDELIVERY_2483491</v>
          </cell>
          <cell r="AS953">
            <v>329865</v>
          </cell>
          <cell r="AT953" t="str">
            <v>D40</v>
          </cell>
          <cell r="AU953" t="str">
            <v>BTB</v>
          </cell>
          <cell r="AV953">
            <v>1</v>
          </cell>
          <cell r="AX953" t="str">
            <v>ENTREGADO</v>
          </cell>
          <cell r="AY953" t="str">
            <v>LTE SAMSUNG A23 AZUL: 1 und - sn. 356795951155485</v>
          </cell>
          <cell r="AZ953" t="str">
            <v>TERMINAL</v>
          </cell>
          <cell r="BA953" t="str">
            <v/>
          </cell>
        </row>
        <row r="954">
          <cell r="A954" t="str">
            <v>2483492</v>
          </cell>
          <cell r="B954" t="str">
            <v>MDELIVERY</v>
          </cell>
          <cell r="C954">
            <v>44939</v>
          </cell>
          <cell r="D954" t="str">
            <v>FLEXNET ECUADOR - MDELIVERY</v>
          </cell>
          <cell r="E954" t="str">
            <v>CALLE 28 DE JUNIO S/N Y GARCIA MORENO ENTRADA LLANO GRANDE</v>
          </cell>
          <cell r="H954" t="str">
            <v>170208</v>
          </cell>
          <cell r="I954" t="str">
            <v>QUITO</v>
          </cell>
          <cell r="J954" t="str">
            <v>PICHINCHA</v>
          </cell>
          <cell r="K954" t="str">
            <v>CRISTIAN PAREDES_BANCO PICHINCHA CA</v>
          </cell>
          <cell r="L954" t="str">
            <v>AMAZONAS Y PEREIRA MATRIZ BANCO PICHINCHA AV PISO 7</v>
          </cell>
          <cell r="O954" t="str">
            <v>QUITO</v>
          </cell>
          <cell r="P954" t="str">
            <v>QUITO</v>
          </cell>
          <cell r="Q954" t="str">
            <v>PICHINCHA</v>
          </cell>
          <cell r="R954" t="str">
            <v>2483492</v>
          </cell>
          <cell r="W954" t="str">
            <v>1790010937001</v>
          </cell>
          <cell r="X954" t="str">
            <v>0999059226</v>
          </cell>
          <cell r="AA954">
            <v>44939</v>
          </cell>
          <cell r="AD954">
            <v>1</v>
          </cell>
          <cell r="AE954">
            <v>1</v>
          </cell>
          <cell r="AI954" t="str">
            <v>DESPACHO</v>
          </cell>
          <cell r="AJ954" t="str">
            <v>NORMAL</v>
          </cell>
          <cell r="AL954" t="str">
            <v>NO</v>
          </cell>
          <cell r="AN954" t="str">
            <v>POSVENTA GGCC Y NEGOCIOS</v>
          </cell>
          <cell r="AO954" t="str">
            <v>GGCC / NEGOCIOS</v>
          </cell>
          <cell r="AP954">
            <v>44939</v>
          </cell>
          <cell r="AR954" t="str">
            <v>MDELIVERY_2483492</v>
          </cell>
          <cell r="AS954">
            <v>329882</v>
          </cell>
          <cell r="AT954" t="str">
            <v>D40</v>
          </cell>
          <cell r="AU954" t="str">
            <v>BTB</v>
          </cell>
          <cell r="AV954">
            <v>1</v>
          </cell>
          <cell r="AX954" t="str">
            <v>ENTREGADO</v>
          </cell>
          <cell r="AY954" t="str">
            <v>LTE NOKIA C21 AZUL: 1 und - sn. 357321213161705</v>
          </cell>
          <cell r="AZ954" t="str">
            <v>TERMINAL</v>
          </cell>
          <cell r="BA954" t="str">
            <v/>
          </cell>
        </row>
        <row r="955">
          <cell r="A955" t="str">
            <v>2483493</v>
          </cell>
          <cell r="B955" t="str">
            <v>MDELIVERY</v>
          </cell>
          <cell r="C955">
            <v>44939</v>
          </cell>
          <cell r="D955" t="str">
            <v>FLEXNET ECUADOR - MDELIVERY</v>
          </cell>
          <cell r="E955" t="str">
            <v>CALLE 28 DE JUNIO S/N Y GARCIA MORENO ENTRADA LLANO GRANDE</v>
          </cell>
          <cell r="H955" t="str">
            <v>170208</v>
          </cell>
          <cell r="I955" t="str">
            <v>QUITO</v>
          </cell>
          <cell r="J955" t="str">
            <v>PICHINCHA</v>
          </cell>
          <cell r="K955" t="str">
            <v>BRESCIA VIRGINIA BONINO CAICEDO_ BRESCIA VIRGINIA BONINO CAICEDO</v>
          </cell>
          <cell r="L955" t="str">
            <v>RIO TOACHI Y RIO PILATON OPTICA SAN JOSE BAJOS DEL HOTEL AMERICA</v>
          </cell>
          <cell r="O955" t="str">
            <v>SANTO DOMINGO</v>
          </cell>
          <cell r="P955" t="str">
            <v>SANTO DOMINGO</v>
          </cell>
          <cell r="Q955" t="str">
            <v>SANTO DOMINGO</v>
          </cell>
          <cell r="R955" t="str">
            <v>2483493</v>
          </cell>
          <cell r="W955" t="str">
            <v>0802517862001</v>
          </cell>
          <cell r="X955" t="str">
            <v>0991724143</v>
          </cell>
          <cell r="AA955">
            <v>44939</v>
          </cell>
          <cell r="AD955">
            <v>1</v>
          </cell>
          <cell r="AE955">
            <v>1</v>
          </cell>
          <cell r="AI955" t="str">
            <v>DESPACHO</v>
          </cell>
          <cell r="AJ955" t="str">
            <v>NORMAL</v>
          </cell>
          <cell r="AL955" t="str">
            <v>NO</v>
          </cell>
          <cell r="AN955" t="str">
            <v>PEDIDO EXPRESS SOLO QUITO (INGRESAR ANTES DE LAS 11:00 AM)</v>
          </cell>
          <cell r="AO955" t="str">
            <v>DISTRIBUIDORES</v>
          </cell>
          <cell r="AP955">
            <v>44939</v>
          </cell>
          <cell r="AR955" t="str">
            <v>MDELIVERY_2483493</v>
          </cell>
          <cell r="AS955">
            <v>329886</v>
          </cell>
          <cell r="AT955" t="str">
            <v>D40</v>
          </cell>
          <cell r="AU955" t="str">
            <v>BTB</v>
          </cell>
          <cell r="AV955">
            <v>1</v>
          </cell>
          <cell r="AX955" t="str">
            <v>INCIDENCIA</v>
          </cell>
          <cell r="AY955" t="str">
            <v>HALFSIM MOVISTAR: 1 und - sn. 8959300520560849914</v>
          </cell>
          <cell r="AZ955" t="str">
            <v>SIMCARD</v>
          </cell>
          <cell r="BA955" t="str">
            <v/>
          </cell>
        </row>
        <row r="956">
          <cell r="A956" t="str">
            <v>2483494</v>
          </cell>
          <cell r="B956" t="str">
            <v>MDELIVERY</v>
          </cell>
          <cell r="C956">
            <v>44939</v>
          </cell>
          <cell r="D956" t="str">
            <v>FLEXNET ECUADOR - MDELIVERY</v>
          </cell>
          <cell r="E956" t="str">
            <v>CALLE 28 DE JUNIO S/N Y GARCIA MORENO ENTRADA LLANO GRANDE</v>
          </cell>
          <cell r="H956" t="str">
            <v>170208</v>
          </cell>
          <cell r="I956" t="str">
            <v>QUITO</v>
          </cell>
          <cell r="J956" t="str">
            <v>PICHINCHA</v>
          </cell>
          <cell r="K956" t="str">
            <v>JORGE LUIS LINO BORBOR_SEGURIDAD Y VIGILANCIA PROVIGILANCE CIA LTDA</v>
          </cell>
          <cell r="L956" t="str">
            <v>PEDREGAL OE5 37 Y PASAJE QUITO ECUADOR</v>
          </cell>
          <cell r="O956" t="str">
            <v>QUITO</v>
          </cell>
          <cell r="P956" t="str">
            <v>QUITO</v>
          </cell>
          <cell r="Q956" t="str">
            <v>PICHINCHA</v>
          </cell>
          <cell r="R956" t="str">
            <v>2483494</v>
          </cell>
          <cell r="W956" t="str">
            <v>1791705297001</v>
          </cell>
          <cell r="X956" t="str">
            <v>0993006521</v>
          </cell>
          <cell r="AA956">
            <v>44939</v>
          </cell>
          <cell r="AD956">
            <v>1</v>
          </cell>
          <cell r="AE956">
            <v>1</v>
          </cell>
          <cell r="AI956" t="str">
            <v>DESPACHO</v>
          </cell>
          <cell r="AJ956" t="str">
            <v>NORMAL</v>
          </cell>
          <cell r="AL956" t="str">
            <v>NO</v>
          </cell>
          <cell r="AN956" t="str">
            <v>367 EMPRESAS Y NEGOCIOS (EXPRESS SOLO QUITO)</v>
          </cell>
          <cell r="AO956" t="str">
            <v>GGCC / NEGOCIOS</v>
          </cell>
          <cell r="AP956">
            <v>44939</v>
          </cell>
          <cell r="AR956" t="str">
            <v>MDELIVERY_2483494</v>
          </cell>
          <cell r="AS956">
            <v>329884</v>
          </cell>
          <cell r="AT956" t="str">
            <v>D40</v>
          </cell>
          <cell r="AU956" t="str">
            <v>BTB</v>
          </cell>
          <cell r="AV956">
            <v>1</v>
          </cell>
          <cell r="AX956" t="str">
            <v>ENTREGADO</v>
          </cell>
          <cell r="AY956" t="str">
            <v>HALFSIM MOVISTAR: 1 und - sn. 8959300520560850284</v>
          </cell>
          <cell r="AZ956" t="str">
            <v>SIMCARD</v>
          </cell>
          <cell r="BA956" t="str">
            <v/>
          </cell>
        </row>
        <row r="957">
          <cell r="A957" t="str">
            <v>2483495</v>
          </cell>
          <cell r="B957" t="str">
            <v>MDELIVERY</v>
          </cell>
          <cell r="C957">
            <v>44939</v>
          </cell>
          <cell r="D957" t="str">
            <v>FLEXNET ECUADOR - MDELIVERY</v>
          </cell>
          <cell r="E957" t="str">
            <v>CALLE 28 DE JUNIO S/N Y GARCIA MORENO ENTRADA LLANO GRANDE</v>
          </cell>
          <cell r="H957" t="str">
            <v>170208</v>
          </cell>
          <cell r="I957" t="str">
            <v>QUITO</v>
          </cell>
          <cell r="J957" t="str">
            <v>PICHINCHA</v>
          </cell>
          <cell r="K957" t="str">
            <v>EDDY ANDRES VINUEZA REYES_EDDY ANDRES VINUEZA REYES</v>
          </cell>
          <cell r="L957" t="str">
            <v>LOS CEIBOS EDIF LA VISTA DE SAN EDUARDO OF 211 LABOMERSA</v>
          </cell>
          <cell r="O957" t="str">
            <v>GUAYAQUIL</v>
          </cell>
          <cell r="P957" t="str">
            <v>GUAYAQUIL</v>
          </cell>
          <cell r="Q957" t="str">
            <v>GUAYAS</v>
          </cell>
          <cell r="R957" t="str">
            <v>2483495</v>
          </cell>
          <cell r="W957" t="str">
            <v>0955310883001</v>
          </cell>
          <cell r="X957" t="str">
            <v>0989190685</v>
          </cell>
          <cell r="AA957">
            <v>44939</v>
          </cell>
          <cell r="AD957">
            <v>1</v>
          </cell>
          <cell r="AE957">
            <v>1</v>
          </cell>
          <cell r="AI957" t="str">
            <v>DESPACHO</v>
          </cell>
          <cell r="AJ957" t="str">
            <v>NORMAL</v>
          </cell>
          <cell r="AL957" t="str">
            <v>NO</v>
          </cell>
          <cell r="AN957" t="str">
            <v>DAS CARGO A LA CUENTA (DELIVERY)</v>
          </cell>
          <cell r="AO957" t="str">
            <v>DISTRIBUIDORES</v>
          </cell>
          <cell r="AP957">
            <v>44939</v>
          </cell>
          <cell r="AR957" t="str">
            <v>MDELIVERY_2483495</v>
          </cell>
          <cell r="AS957">
            <v>329888</v>
          </cell>
          <cell r="AT957" t="str">
            <v>D40</v>
          </cell>
          <cell r="AU957" t="str">
            <v>BTB</v>
          </cell>
          <cell r="AV957">
            <v>1</v>
          </cell>
          <cell r="AX957" t="str">
            <v>ENTREGADO</v>
          </cell>
          <cell r="AY957" t="str">
            <v>HALFSIM MOVISTAR: 1 und - sn. 8959300520560850300</v>
          </cell>
          <cell r="AZ957" t="str">
            <v>SIMCARD</v>
          </cell>
          <cell r="BA957" t="str">
            <v>EMPRESAS TITULAR AUSENTE ENTREGA CON SELLO</v>
          </cell>
        </row>
        <row r="958">
          <cell r="A958" t="str">
            <v>2483496</v>
          </cell>
          <cell r="B958" t="str">
            <v>MDELIVERY</v>
          </cell>
          <cell r="C958">
            <v>44939</v>
          </cell>
          <cell r="D958" t="str">
            <v>FLEXNET ECUADOR - MDELIVERY</v>
          </cell>
          <cell r="E958" t="str">
            <v>CALLE 28 DE JUNIO S/N Y GARCIA MORENO ENTRADA LLANO GRANDE</v>
          </cell>
          <cell r="H958" t="str">
            <v>170208</v>
          </cell>
          <cell r="I958" t="str">
            <v>QUITO</v>
          </cell>
          <cell r="J958" t="str">
            <v>PICHINCHA</v>
          </cell>
          <cell r="K958" t="str">
            <v>CRISTIAN PAREDES_BANCO PICHINCHA CA</v>
          </cell>
          <cell r="L958" t="str">
            <v>AMAZONAS Y PEREIRA MATRIZ BANCO PICHINCHA AV PISO 7</v>
          </cell>
          <cell r="O958" t="str">
            <v>QUITO</v>
          </cell>
          <cell r="P958" t="str">
            <v>QUITO</v>
          </cell>
          <cell r="Q958" t="str">
            <v>PICHINCHA</v>
          </cell>
          <cell r="R958" t="str">
            <v>2483496</v>
          </cell>
          <cell r="W958" t="str">
            <v>1790010937001</v>
          </cell>
          <cell r="X958" t="str">
            <v>0999059226</v>
          </cell>
          <cell r="AA958">
            <v>44939</v>
          </cell>
          <cell r="AD958">
            <v>1</v>
          </cell>
          <cell r="AE958">
            <v>1</v>
          </cell>
          <cell r="AI958" t="str">
            <v>DESPACHO</v>
          </cell>
          <cell r="AJ958" t="str">
            <v>NORMAL</v>
          </cell>
          <cell r="AL958" t="str">
            <v>NO</v>
          </cell>
          <cell r="AN958" t="str">
            <v>POSVENTA GGCC Y NEGOCIOS</v>
          </cell>
          <cell r="AO958" t="str">
            <v>GGCC / NEGOCIOS</v>
          </cell>
          <cell r="AP958">
            <v>44939</v>
          </cell>
          <cell r="AR958" t="str">
            <v>MDELIVERY_2483496</v>
          </cell>
          <cell r="AS958">
            <v>329883</v>
          </cell>
          <cell r="AT958" t="str">
            <v>D40</v>
          </cell>
          <cell r="AU958" t="str">
            <v>BTB</v>
          </cell>
          <cell r="AV958">
            <v>1</v>
          </cell>
          <cell r="AX958" t="str">
            <v>ENTREGADO</v>
          </cell>
          <cell r="AY958" t="str">
            <v>LTE SAMSUNG A33 5G NEGRO: 1 und - sn. 351326800667374</v>
          </cell>
          <cell r="AZ958" t="str">
            <v>TERMINAL</v>
          </cell>
          <cell r="BA958" t="str">
            <v/>
          </cell>
        </row>
        <row r="959">
          <cell r="A959" t="str">
            <v>2483497</v>
          </cell>
          <cell r="B959" t="str">
            <v>MDELIVERY</v>
          </cell>
          <cell r="C959">
            <v>44939</v>
          </cell>
          <cell r="D959" t="str">
            <v>FLEXNET ECUADOR - MDELIVERY</v>
          </cell>
          <cell r="E959" t="str">
            <v>CALLE 28 DE JUNIO S/N Y GARCIA MORENO ENTRADA LLANO GRANDE</v>
          </cell>
          <cell r="H959" t="str">
            <v>170208</v>
          </cell>
          <cell r="I959" t="str">
            <v>QUITO</v>
          </cell>
          <cell r="J959" t="str">
            <v>PICHINCHA</v>
          </cell>
          <cell r="K959" t="str">
            <v>MARJORIE CHAMBA SHIRMA MANJARREZ 0958899375_COMITE DE EMPRESA DE LOS TRABAJADORES DE CONTECON</v>
          </cell>
          <cell r="L959" t="str">
            <v>GUAYAS GUAYAQUIL AV 25 E JULIO DIAGONAL A LA PRIMAX COMPLEJO DE INGENIEROS CIVILES DEL GUAYAS REFERENCIA PARED Y PORTON NARANJA LUNES A VIERNES HORARIO 9 30 A 17 30</v>
          </cell>
          <cell r="O959" t="str">
            <v>GUAYAQUIL</v>
          </cell>
          <cell r="P959" t="str">
            <v>GUAYAQUIL</v>
          </cell>
          <cell r="Q959" t="str">
            <v>GUAYAS</v>
          </cell>
          <cell r="R959" t="str">
            <v>2483497</v>
          </cell>
          <cell r="W959" t="str">
            <v>0992602600001</v>
          </cell>
          <cell r="X959" t="str">
            <v>0998597191</v>
          </cell>
          <cell r="AA959">
            <v>44939</v>
          </cell>
          <cell r="AD959">
            <v>1</v>
          </cell>
          <cell r="AE959">
            <v>1</v>
          </cell>
          <cell r="AI959" t="str">
            <v>DESPACHO</v>
          </cell>
          <cell r="AJ959" t="str">
            <v>NORMAL</v>
          </cell>
          <cell r="AL959" t="str">
            <v>NO</v>
          </cell>
          <cell r="AN959" t="str">
            <v>ACTIVACIONES INGRESOS GGCC &amp; NEGOCIOS DIRECTOS</v>
          </cell>
          <cell r="AO959" t="str">
            <v>GGCC / NEGOCIOS</v>
          </cell>
          <cell r="AP959">
            <v>44939</v>
          </cell>
          <cell r="AR959" t="str">
            <v>MDELIVERY_2483497</v>
          </cell>
          <cell r="AS959">
            <v>329895</v>
          </cell>
          <cell r="AT959" t="str">
            <v>D40</v>
          </cell>
          <cell r="AU959" t="str">
            <v>BTB</v>
          </cell>
          <cell r="AV959">
            <v>2</v>
          </cell>
          <cell r="AX959" t="str">
            <v>ENTREGADO</v>
          </cell>
          <cell r="AY959" t="str">
            <v>LTE XIAOMI REDMI NOTE 11 AZUL: 1 und - sn. 869113060668101 / HALFSIM MOVISTAR: 1 und - sn. 8959300520560850185</v>
          </cell>
          <cell r="AZ959" t="str">
            <v>SIMCARD / TERMINAL</v>
          </cell>
          <cell r="BA959" t="str">
            <v/>
          </cell>
        </row>
        <row r="960">
          <cell r="A960" t="str">
            <v>2483498</v>
          </cell>
          <cell r="B960" t="str">
            <v>MDELIVERY</v>
          </cell>
          <cell r="C960">
            <v>44939</v>
          </cell>
          <cell r="D960" t="str">
            <v>FLEXNET ECUADOR - MDELIVERY</v>
          </cell>
          <cell r="E960" t="str">
            <v>CALLE 28 DE JUNIO S/N Y GARCIA MORENO ENTRADA LLANO GRANDE</v>
          </cell>
          <cell r="H960" t="str">
            <v>170208</v>
          </cell>
          <cell r="I960" t="str">
            <v>QUITO</v>
          </cell>
          <cell r="J960" t="str">
            <v>PICHINCHA</v>
          </cell>
          <cell r="K960" t="str">
            <v>JOHANA BENAVIDES_COOPERATIVA DE AHORRO Y CREDITO DE LOS EMPLEADOS D</v>
          </cell>
          <cell r="L960" t="str">
            <v>PICHINCHA QUITO AVDA FRANCISCO DE ORELLANA PARROQUIA CUMBAYA PLANTA CUMBAYA CERVECERIA NACIONAL CN S A</v>
          </cell>
          <cell r="O960" t="str">
            <v>QUITO</v>
          </cell>
          <cell r="P960" t="str">
            <v>QUITO</v>
          </cell>
          <cell r="Q960" t="str">
            <v>PICHINCHA</v>
          </cell>
          <cell r="R960" t="str">
            <v>2483498</v>
          </cell>
          <cell r="W960" t="str">
            <v>0992660368001</v>
          </cell>
          <cell r="X960" t="str">
            <v>995559811</v>
          </cell>
          <cell r="AA960">
            <v>44939</v>
          </cell>
          <cell r="AD960">
            <v>1</v>
          </cell>
          <cell r="AE960">
            <v>1</v>
          </cell>
          <cell r="AI960" t="str">
            <v>DESPACHO</v>
          </cell>
          <cell r="AJ960" t="str">
            <v>NORMAL</v>
          </cell>
          <cell r="AL960" t="str">
            <v>NO</v>
          </cell>
          <cell r="AN960" t="str">
            <v>ACTIVACIONES INGRESOS GGCC &amp; NEGOCIOS DIRECTOS</v>
          </cell>
          <cell r="AO960" t="str">
            <v>GGCC / NEGOCIOS</v>
          </cell>
          <cell r="AP960">
            <v>44939</v>
          </cell>
          <cell r="AR960" t="str">
            <v>MDELIVERY_2483498</v>
          </cell>
          <cell r="AS960">
            <v>329893</v>
          </cell>
          <cell r="AT960" t="str">
            <v>D40</v>
          </cell>
          <cell r="AU960" t="str">
            <v>BTB</v>
          </cell>
          <cell r="AV960">
            <v>1</v>
          </cell>
          <cell r="AX960" t="str">
            <v>ENTREGADO</v>
          </cell>
          <cell r="AY960" t="str">
            <v>LTE HONOR X8 NEGRO: 1 und - sn. 866184061563362</v>
          </cell>
          <cell r="AZ960" t="str">
            <v>TERMINAL</v>
          </cell>
          <cell r="BA960" t="str">
            <v/>
          </cell>
        </row>
        <row r="961">
          <cell r="A961" t="str">
            <v>2483499</v>
          </cell>
          <cell r="B961" t="str">
            <v>MDELIVERY</v>
          </cell>
          <cell r="C961">
            <v>44939</v>
          </cell>
          <cell r="D961" t="str">
            <v>FLEXNET ECUADOR - MDELIVERY</v>
          </cell>
          <cell r="E961" t="str">
            <v>CALLE 28 DE JUNIO S/N Y GARCIA MORENO ENTRADA LLANO GRANDE</v>
          </cell>
          <cell r="H961" t="str">
            <v>170208</v>
          </cell>
          <cell r="I961" t="str">
            <v>QUITO</v>
          </cell>
          <cell r="J961" t="str">
            <v>PICHINCHA</v>
          </cell>
          <cell r="K961" t="str">
            <v>GUARDIA DE TURNO_TELCONET S A</v>
          </cell>
          <cell r="L961" t="str">
            <v>KENNEDY NORTE MZ 109 SOLAR 21 EN LA GARITA DE LOS AGENTES DE SEGURIDAD</v>
          </cell>
          <cell r="O961" t="str">
            <v>GUAYAQUIL</v>
          </cell>
          <cell r="P961" t="str">
            <v>GUAYAQUIL</v>
          </cell>
          <cell r="Q961" t="str">
            <v>GUAYAS</v>
          </cell>
          <cell r="R961" t="str">
            <v>2483499</v>
          </cell>
          <cell r="W961" t="str">
            <v>0991327371001</v>
          </cell>
          <cell r="X961" t="str">
            <v>0995551760</v>
          </cell>
          <cell r="AA961">
            <v>44939</v>
          </cell>
          <cell r="AD961">
            <v>1</v>
          </cell>
          <cell r="AE961">
            <v>1</v>
          </cell>
          <cell r="AI961" t="str">
            <v>DESPACHO</v>
          </cell>
          <cell r="AJ961" t="str">
            <v>NORMAL</v>
          </cell>
          <cell r="AL961" t="str">
            <v>NO</v>
          </cell>
          <cell r="AN961" t="str">
            <v>POSVENTA GGCC Y NEGOCIOS</v>
          </cell>
          <cell r="AO961" t="str">
            <v>GGCC / NEGOCIOS</v>
          </cell>
          <cell r="AP961">
            <v>44939</v>
          </cell>
          <cell r="AR961" t="str">
            <v>MDELIVERY_2483499</v>
          </cell>
          <cell r="AS961">
            <v>329897</v>
          </cell>
          <cell r="AT961" t="str">
            <v>D40</v>
          </cell>
          <cell r="AU961" t="str">
            <v>BTB</v>
          </cell>
          <cell r="AV961">
            <v>1</v>
          </cell>
          <cell r="AX961" t="str">
            <v>ENTREGADO</v>
          </cell>
          <cell r="AY961" t="str">
            <v>LTE SAMSUNG A23 NEGRO: 1 und - sn. 356795951942593</v>
          </cell>
          <cell r="AZ961" t="str">
            <v>TERMINAL</v>
          </cell>
          <cell r="BA961" t="str">
            <v/>
          </cell>
        </row>
        <row r="962">
          <cell r="A962" t="str">
            <v>2483500</v>
          </cell>
          <cell r="B962" t="str">
            <v>MDELIVERY</v>
          </cell>
          <cell r="C962">
            <v>44939</v>
          </cell>
          <cell r="D962" t="str">
            <v>FLEXNET ECUADOR - MDELIVERY</v>
          </cell>
          <cell r="E962" t="str">
            <v>CALLE 28 DE JUNIO S/N Y GARCIA MORENO ENTRADA LLANO GRANDE</v>
          </cell>
          <cell r="H962" t="str">
            <v>170208</v>
          </cell>
          <cell r="I962" t="str">
            <v>QUITO</v>
          </cell>
          <cell r="J962" t="str">
            <v>PICHINCHA</v>
          </cell>
          <cell r="K962" t="str">
            <v>JORGE EDUARDO AGUILAR ARCINIEGAS_JORGE EDUARDO AGUILAR ARCINIEGAS</v>
          </cell>
          <cell r="L962" t="str">
            <v>SIMON BOLIVAR Y 10 DE AGOSTO LOJA BAHIA 5 DE DICIEMBRE CENTRO COMERCIAL OFICINA 14</v>
          </cell>
          <cell r="O962" t="str">
            <v>LOJA</v>
          </cell>
          <cell r="P962" t="str">
            <v>LOJA</v>
          </cell>
          <cell r="Q962" t="str">
            <v>LOJA</v>
          </cell>
          <cell r="R962" t="str">
            <v>2483500</v>
          </cell>
          <cell r="W962" t="str">
            <v>0702538174001</v>
          </cell>
          <cell r="X962" t="str">
            <v>0996591448</v>
          </cell>
          <cell r="AA962">
            <v>44939</v>
          </cell>
          <cell r="AD962">
            <v>1</v>
          </cell>
          <cell r="AE962">
            <v>1</v>
          </cell>
          <cell r="AI962" t="str">
            <v>DESPACHO</v>
          </cell>
          <cell r="AJ962" t="str">
            <v>NORMAL</v>
          </cell>
          <cell r="AL962" t="str">
            <v>NO</v>
          </cell>
          <cell r="AN962" t="str">
            <v>DAS CARGO A LA CUENTA (DELIVERY)</v>
          </cell>
          <cell r="AO962" t="str">
            <v>DISTRIBUIDORES</v>
          </cell>
          <cell r="AP962">
            <v>44939</v>
          </cell>
          <cell r="AR962" t="str">
            <v>MDELIVERY_2483500</v>
          </cell>
          <cell r="AS962">
            <v>329890</v>
          </cell>
          <cell r="AT962" t="str">
            <v>D40</v>
          </cell>
          <cell r="AU962" t="str">
            <v>BTB</v>
          </cell>
          <cell r="AV962">
            <v>1</v>
          </cell>
          <cell r="AX962" t="str">
            <v>ENTREGADO</v>
          </cell>
          <cell r="AY962" t="str">
            <v>HALFSIM MOVISTAR: 1 und - sn. 8959300520560850151</v>
          </cell>
          <cell r="AZ962" t="str">
            <v>SIMCARD</v>
          </cell>
          <cell r="BA962" t="str">
            <v>EMPRESAS TITULAR AUSENTE ENTREGA CON SELLO</v>
          </cell>
        </row>
        <row r="963">
          <cell r="A963" t="str">
            <v>2483501</v>
          </cell>
          <cell r="B963" t="str">
            <v>MDELIVERY</v>
          </cell>
          <cell r="C963">
            <v>44939</v>
          </cell>
          <cell r="D963" t="str">
            <v>FLEXNET ECUADOR - MDELIVERY</v>
          </cell>
          <cell r="E963" t="str">
            <v>CALLE 28 DE JUNIO S/N Y GARCIA MORENO ENTRADA LLANO GRANDE</v>
          </cell>
          <cell r="H963" t="str">
            <v>170208</v>
          </cell>
          <cell r="I963" t="str">
            <v>QUITO</v>
          </cell>
          <cell r="J963" t="str">
            <v>PICHINCHA</v>
          </cell>
          <cell r="K963" t="str">
            <v>DIANA MOREIRA_ROBALINO ABOGADOS ECUADOR FEREC S A</v>
          </cell>
          <cell r="L963" t="str">
            <v>AV LA FLORIDA LOTE 9C Y LOS JARDINES CONJUNTO LOS JARDINES PUERTA CAFE</v>
          </cell>
          <cell r="O963" t="str">
            <v>QUITO</v>
          </cell>
          <cell r="P963" t="str">
            <v>QUITO</v>
          </cell>
          <cell r="Q963" t="str">
            <v>PICHINCHA</v>
          </cell>
          <cell r="R963" t="str">
            <v>2483501</v>
          </cell>
          <cell r="W963" t="str">
            <v>1792573408001</v>
          </cell>
          <cell r="X963" t="str">
            <v>0992722556</v>
          </cell>
          <cell r="AA963">
            <v>44939</v>
          </cell>
          <cell r="AD963">
            <v>1</v>
          </cell>
          <cell r="AE963">
            <v>1</v>
          </cell>
          <cell r="AI963" t="str">
            <v>DESPACHO</v>
          </cell>
          <cell r="AJ963" t="str">
            <v>NORMAL</v>
          </cell>
          <cell r="AL963" t="str">
            <v>NO</v>
          </cell>
          <cell r="AN963" t="str">
            <v>POSVENTA GGCC Y NEGOCIOS</v>
          </cell>
          <cell r="AO963" t="str">
            <v>GGCC / NEGOCIOS</v>
          </cell>
          <cell r="AP963">
            <v>44939</v>
          </cell>
          <cell r="AR963" t="str">
            <v>MDELIVERY_2483501</v>
          </cell>
          <cell r="AS963">
            <v>329894</v>
          </cell>
          <cell r="AT963" t="str">
            <v>D40</v>
          </cell>
          <cell r="AU963" t="str">
            <v>BTB</v>
          </cell>
          <cell r="AV963">
            <v>1</v>
          </cell>
          <cell r="AX963" t="str">
            <v>ENTREGADO</v>
          </cell>
          <cell r="AY963" t="str">
            <v>LTE XIAOMI 11 LITE 5G NE NEGRO: 1 und - sn. 863090064339465</v>
          </cell>
          <cell r="AZ963" t="str">
            <v>TERMINAL</v>
          </cell>
          <cell r="BA963" t="str">
            <v/>
          </cell>
        </row>
        <row r="964">
          <cell r="A964" t="str">
            <v>2483502_1</v>
          </cell>
          <cell r="B964" t="str">
            <v>MDELIVERY</v>
          </cell>
          <cell r="C964">
            <v>44939</v>
          </cell>
          <cell r="D964" t="str">
            <v>FLEXNET ECUADOR - MDELIVERY</v>
          </cell>
          <cell r="E964" t="str">
            <v>CALLE 28 DE JUNIO S/N Y GARCIA MORENO ENTRADA LLANO GRANDE</v>
          </cell>
          <cell r="H964" t="str">
            <v>170208</v>
          </cell>
          <cell r="I964" t="str">
            <v>QUITO</v>
          </cell>
          <cell r="J964" t="str">
            <v>PICHINCHA</v>
          </cell>
          <cell r="K964" t="str">
            <v>ARACELY SOLEDAD LOAIZA RAMIEZ_ASOCIACION DE SERVIDORES DEL BANCO DEL ESTADO ASOB</v>
          </cell>
          <cell r="L964" t="str">
            <v>QUITO AV AMAZONAS Y UNION DE PERIODISTAS PLATAFORMA GUBERNAMENTAL FINANCIERA BDE PISO 7 BLOQUE MORADO</v>
          </cell>
          <cell r="O964" t="str">
            <v>QUITO</v>
          </cell>
          <cell r="P964" t="str">
            <v>QUITO</v>
          </cell>
          <cell r="Q964" t="str">
            <v>PICHINCHA</v>
          </cell>
          <cell r="R964" t="str">
            <v>2483502_1</v>
          </cell>
          <cell r="W964" t="str">
            <v>1791716175001</v>
          </cell>
          <cell r="X964" t="str">
            <v>0983345199</v>
          </cell>
          <cell r="AA964">
            <v>44939</v>
          </cell>
          <cell r="AD964">
            <v>1</v>
          </cell>
          <cell r="AE964">
            <v>1</v>
          </cell>
          <cell r="AI964" t="str">
            <v>DESPACHO</v>
          </cell>
          <cell r="AJ964" t="str">
            <v>EXPRESS</v>
          </cell>
          <cell r="AL964" t="str">
            <v>NO</v>
          </cell>
          <cell r="AN964" t="str">
            <v>POSVENTA GGCC Y NEGOCIOS (EXPRESS SOLO QUITO)</v>
          </cell>
          <cell r="AO964" t="str">
            <v>GGCC / NEGOCIOS</v>
          </cell>
          <cell r="AP964">
            <v>44939</v>
          </cell>
          <cell r="AR964" t="str">
            <v>MDELIVERY_2483502_1</v>
          </cell>
          <cell r="AS964">
            <v>329860</v>
          </cell>
          <cell r="AT964" t="str">
            <v>D40</v>
          </cell>
          <cell r="AU964" t="str">
            <v>BTB</v>
          </cell>
          <cell r="AV964">
            <v>1</v>
          </cell>
          <cell r="AX964" t="str">
            <v>ENTREGADO</v>
          </cell>
          <cell r="AY964" t="str">
            <v>HALFSIM MOVISTAR: 1 und - sn. 8959300520560850169</v>
          </cell>
          <cell r="AZ964" t="str">
            <v>SIMCARD</v>
          </cell>
          <cell r="BA964" t="str">
            <v/>
          </cell>
        </row>
        <row r="965">
          <cell r="A965" t="str">
            <v>2483503</v>
          </cell>
          <cell r="B965" t="str">
            <v>MDELIVERY</v>
          </cell>
          <cell r="C965">
            <v>44939</v>
          </cell>
          <cell r="D965" t="str">
            <v>FLEXNET ECUADOR - MDELIVERY</v>
          </cell>
          <cell r="E965" t="str">
            <v>CALLE 28 DE JUNIO S/N Y GARCIA MORENO ENTRADA LLANO GRANDE</v>
          </cell>
          <cell r="H965" t="str">
            <v>170208</v>
          </cell>
          <cell r="I965" t="str">
            <v>QUITO</v>
          </cell>
          <cell r="J965" t="str">
            <v>PICHINCHA</v>
          </cell>
          <cell r="K965" t="str">
            <v>MARCO COELLO_IDEAL ALAMBREC S A</v>
          </cell>
          <cell r="L965" t="str">
            <v>DX CALLE S60 E3 423 Y CLL E3E SCTR PARQUE INDUSTRIA L EN LA PANASUR FRTE A NOVA CERO TRAS DE LA FBCA DE ETERNI</v>
          </cell>
          <cell r="O965" t="str">
            <v>QUITO</v>
          </cell>
          <cell r="P965" t="str">
            <v>QUITO</v>
          </cell>
          <cell r="Q965" t="str">
            <v>PICHINCHA</v>
          </cell>
          <cell r="R965" t="str">
            <v>2483503</v>
          </cell>
          <cell r="W965" t="str">
            <v>1790050947001</v>
          </cell>
          <cell r="X965" t="str">
            <v>0983182291</v>
          </cell>
          <cell r="AA965">
            <v>44939</v>
          </cell>
          <cell r="AD965">
            <v>1</v>
          </cell>
          <cell r="AE965">
            <v>1</v>
          </cell>
          <cell r="AI965" t="str">
            <v>DESPACHO</v>
          </cell>
          <cell r="AJ965" t="str">
            <v>NORMAL</v>
          </cell>
          <cell r="AL965" t="str">
            <v>NO</v>
          </cell>
          <cell r="AN965" t="str">
            <v>POSVENTA GGCC Y NEGOCIOS (EXPRESS SOLO QUITO)</v>
          </cell>
          <cell r="AO965" t="str">
            <v>GGCC / NEGOCIOS</v>
          </cell>
          <cell r="AP965">
            <v>44939</v>
          </cell>
          <cell r="AR965" t="str">
            <v>MDELIVERY_2483503</v>
          </cell>
          <cell r="AS965">
            <v>329892</v>
          </cell>
          <cell r="AT965" t="str">
            <v>D40</v>
          </cell>
          <cell r="AU965" t="str">
            <v>BTB</v>
          </cell>
          <cell r="AV965">
            <v>1</v>
          </cell>
          <cell r="AX965" t="str">
            <v>ENTREGADO</v>
          </cell>
          <cell r="AY965" t="str">
            <v>LTE XIAOMI REDMI NOTE 11 AZUL: 1 und - sn. 861696063027307</v>
          </cell>
          <cell r="AZ965" t="str">
            <v>TERMINAL</v>
          </cell>
          <cell r="BA965" t="str">
            <v/>
          </cell>
        </row>
        <row r="966">
          <cell r="A966" t="str">
            <v>2483504</v>
          </cell>
          <cell r="B966" t="str">
            <v>MDELIVERY</v>
          </cell>
          <cell r="C966">
            <v>44939</v>
          </cell>
          <cell r="D966" t="str">
            <v>FLEXNET ECUADOR - MDELIVERY</v>
          </cell>
          <cell r="E966" t="str">
            <v>CALLE 28 DE JUNIO S/N Y GARCIA MORENO ENTRADA LLANO GRANDE</v>
          </cell>
          <cell r="H966" t="str">
            <v>170208</v>
          </cell>
          <cell r="I966" t="str">
            <v>QUITO</v>
          </cell>
          <cell r="J966" t="str">
            <v>PICHINCHA</v>
          </cell>
          <cell r="K966" t="str">
            <v>DENISSE SANCHEZ_FUNDACION ALEMAN HUMBOLDT SAMBORONDON</v>
          </cell>
          <cell r="L966" t="str">
            <v>GUAYAS GUAYAQUIL CIUDAD CELESTE AV LEON FEBRES CORDERO 4571 EN COLEGIO ALEMAN HUMBOLDT SAMBORONDON</v>
          </cell>
          <cell r="O966" t="str">
            <v>GUAYAQUIL</v>
          </cell>
          <cell r="P966" t="str">
            <v>GUAYAQUIL</v>
          </cell>
          <cell r="Q966" t="str">
            <v>GUAYAS</v>
          </cell>
          <cell r="R966" t="str">
            <v>2483504</v>
          </cell>
          <cell r="W966" t="str">
            <v>0993331228001</v>
          </cell>
          <cell r="X966" t="str">
            <v>994482320</v>
          </cell>
          <cell r="AA966">
            <v>44939</v>
          </cell>
          <cell r="AD966">
            <v>1</v>
          </cell>
          <cell r="AE966">
            <v>1</v>
          </cell>
          <cell r="AI966" t="str">
            <v>DESPACHO</v>
          </cell>
          <cell r="AJ966" t="str">
            <v>NORMAL</v>
          </cell>
          <cell r="AL966" t="str">
            <v>NO</v>
          </cell>
          <cell r="AN966" t="str">
            <v>ACTIVACIONES INGRESOS GGCC &amp; NEGOCIOS DIRECTOS</v>
          </cell>
          <cell r="AO966" t="str">
            <v>GGCC / NEGOCIOS</v>
          </cell>
          <cell r="AP966">
            <v>44939</v>
          </cell>
          <cell r="AR966" t="str">
            <v>MDELIVERY_2483504</v>
          </cell>
          <cell r="AS966">
            <v>329896</v>
          </cell>
          <cell r="AT966" t="str">
            <v>D40</v>
          </cell>
          <cell r="AU966" t="str">
            <v>BTB</v>
          </cell>
          <cell r="AV966">
            <v>2</v>
          </cell>
          <cell r="AX966" t="str">
            <v>ENTREGADO</v>
          </cell>
          <cell r="AY966" t="str">
            <v>LTE SAMSUNG A53 5G NEGRO: 1 und - sn. 353842198137521 / HALFSIM MOVISTAR: 1 und - sn. 8959300520560844139</v>
          </cell>
          <cell r="AZ966" t="str">
            <v>SIMCARD / TERMINAL</v>
          </cell>
          <cell r="BA966" t="str">
            <v/>
          </cell>
        </row>
        <row r="967">
          <cell r="A967" t="str">
            <v>2483505</v>
          </cell>
          <cell r="B967" t="str">
            <v>MDELIVERY</v>
          </cell>
          <cell r="C967">
            <v>44939</v>
          </cell>
          <cell r="D967" t="str">
            <v>FLEXNET ECUADOR - MDELIVERY</v>
          </cell>
          <cell r="E967" t="str">
            <v>CALLE 28 DE JUNIO S/N Y GARCIA MORENO ENTRADA LLANO GRANDE</v>
          </cell>
          <cell r="H967" t="str">
            <v>170208</v>
          </cell>
          <cell r="I967" t="str">
            <v>QUITO</v>
          </cell>
          <cell r="J967" t="str">
            <v>PICHINCHA</v>
          </cell>
          <cell r="K967" t="str">
            <v>NATALIA MORALES LAURA PULGARIN_DISENOS DE SISTEMAS DE CLIMATIZACION BRUGUESA S A</v>
          </cell>
          <cell r="L967" t="str">
            <v>KENNEDY NORTE MZ 144 SOLAR 10 EMPRESA BRUGUESA GUAYAQUIL</v>
          </cell>
          <cell r="O967" t="str">
            <v>GUAYAQUIL</v>
          </cell>
          <cell r="P967" t="str">
            <v>GUAYAQUIL</v>
          </cell>
          <cell r="Q967" t="str">
            <v>GUAYAS</v>
          </cell>
          <cell r="R967" t="str">
            <v>2483505</v>
          </cell>
          <cell r="W967" t="str">
            <v>0992533188001</v>
          </cell>
          <cell r="X967" t="str">
            <v>0990847833</v>
          </cell>
          <cell r="AA967">
            <v>44939</v>
          </cell>
          <cell r="AD967">
            <v>1</v>
          </cell>
          <cell r="AE967">
            <v>1</v>
          </cell>
          <cell r="AI967" t="str">
            <v>DESPACHO</v>
          </cell>
          <cell r="AJ967" t="str">
            <v>NORMAL</v>
          </cell>
          <cell r="AL967" t="str">
            <v>NO</v>
          </cell>
          <cell r="AN967" t="str">
            <v>POSVENTA GGCC Y NEGOCIOS</v>
          </cell>
          <cell r="AO967" t="str">
            <v>GGCC / NEGOCIOS</v>
          </cell>
          <cell r="AP967">
            <v>44939</v>
          </cell>
          <cell r="AR967" t="str">
            <v>MDELIVERY_2483505</v>
          </cell>
          <cell r="AS967">
            <v>329891</v>
          </cell>
          <cell r="AT967" t="str">
            <v>D40</v>
          </cell>
          <cell r="AU967" t="str">
            <v>BTB</v>
          </cell>
          <cell r="AV967">
            <v>1</v>
          </cell>
          <cell r="AX967" t="str">
            <v>ENTREGADO</v>
          </cell>
          <cell r="AY967" t="str">
            <v>LTE SAMSUNG A53 5G AZUL: 1 und - sn. 353842197664699</v>
          </cell>
          <cell r="AZ967" t="str">
            <v>TERMINAL</v>
          </cell>
          <cell r="BA967" t="str">
            <v/>
          </cell>
        </row>
        <row r="968">
          <cell r="A968" t="str">
            <v>2483506</v>
          </cell>
          <cell r="B968" t="str">
            <v>MDELIVERY</v>
          </cell>
          <cell r="C968">
            <v>44939</v>
          </cell>
          <cell r="D968" t="str">
            <v>FLEXNET ECUADOR - MDELIVERY</v>
          </cell>
          <cell r="E968" t="str">
            <v>CALLE 28 DE JUNIO S/N Y GARCIA MORENO ENTRADA LLANO GRANDE</v>
          </cell>
          <cell r="H968" t="str">
            <v>170208</v>
          </cell>
          <cell r="I968" t="str">
            <v>QUITO</v>
          </cell>
          <cell r="J968" t="str">
            <v>PICHINCHA</v>
          </cell>
          <cell r="K968" t="str">
            <v>DENISSE SANCHEZ_FUNDACION ALEMAN HUMBOLDT SAMBORONDON</v>
          </cell>
          <cell r="L968" t="str">
            <v>GUAYAS GUAYAQUIL CIUDAD CELESTE AV LEON FEBRES CORDERO 4571 EN COLEGIO ALEMAN HUMBOLDT SAMBORONDON</v>
          </cell>
          <cell r="O968" t="str">
            <v>GUAYAQUIL</v>
          </cell>
          <cell r="P968" t="str">
            <v>GUAYAQUIL</v>
          </cell>
          <cell r="Q968" t="str">
            <v>GUAYAS</v>
          </cell>
          <cell r="R968" t="str">
            <v>2483506</v>
          </cell>
          <cell r="W968" t="str">
            <v>0993331228001</v>
          </cell>
          <cell r="X968" t="str">
            <v>0994482320</v>
          </cell>
          <cell r="AA968">
            <v>44939</v>
          </cell>
          <cell r="AD968">
            <v>1</v>
          </cell>
          <cell r="AE968">
            <v>1</v>
          </cell>
          <cell r="AI968" t="str">
            <v>DESPACHO</v>
          </cell>
          <cell r="AJ968" t="str">
            <v>NORMAL</v>
          </cell>
          <cell r="AL968" t="str">
            <v>NO</v>
          </cell>
          <cell r="AN968" t="str">
            <v>ACTIVACIONES INGRESOS GGCC &amp; NEGOCIOS DIRECTOS</v>
          </cell>
          <cell r="AO968" t="str">
            <v>GGCC / NEGOCIOS</v>
          </cell>
          <cell r="AP968">
            <v>44939</v>
          </cell>
          <cell r="AR968" t="str">
            <v>MDELIVERY_2483506</v>
          </cell>
          <cell r="AS968">
            <v>329903</v>
          </cell>
          <cell r="AT968" t="str">
            <v>D40</v>
          </cell>
          <cell r="AU968" t="str">
            <v>BTB</v>
          </cell>
          <cell r="AV968">
            <v>2</v>
          </cell>
          <cell r="AX968" t="str">
            <v>ENTREGADO</v>
          </cell>
          <cell r="AY968" t="str">
            <v>LTE XIAOMI REDMI NOTE 11S AZUL: 1 und - sn. 865954061413326 / HALFSIM MOVISTAR: 1 und - sn. 8959300520560844022</v>
          </cell>
          <cell r="AZ968" t="str">
            <v>SIMCARD / TERMINAL</v>
          </cell>
          <cell r="BA968" t="str">
            <v/>
          </cell>
        </row>
        <row r="969">
          <cell r="A969" t="str">
            <v>2483507</v>
          </cell>
          <cell r="B969" t="str">
            <v>MDELIVERY</v>
          </cell>
          <cell r="C969">
            <v>44939</v>
          </cell>
          <cell r="D969" t="str">
            <v>FLEXNET ECUADOR - MDELIVERY</v>
          </cell>
          <cell r="E969" t="str">
            <v>CALLE 28 DE JUNIO S/N Y GARCIA MORENO ENTRADA LLANO GRANDE</v>
          </cell>
          <cell r="H969" t="str">
            <v>170208</v>
          </cell>
          <cell r="I969" t="str">
            <v>QUITO</v>
          </cell>
          <cell r="J969" t="str">
            <v>PICHINCHA</v>
          </cell>
          <cell r="K969" t="str">
            <v>SILVANA_COMPANIA DE TRANSPORTE DE TAXIS TRANSTRIANGULO S A</v>
          </cell>
          <cell r="L969" t="str">
            <v>EL VALLE CALLE ARGENTINA PASAJE 4 AL LADO DEL COLEGIO SAN ESTEBAN</v>
          </cell>
          <cell r="O969" t="str">
            <v>QUITO</v>
          </cell>
          <cell r="P969" t="str">
            <v>QUITO</v>
          </cell>
          <cell r="Q969" t="str">
            <v>PICHINCHA</v>
          </cell>
          <cell r="R969" t="str">
            <v>2483507</v>
          </cell>
          <cell r="W969" t="str">
            <v>1792430089001</v>
          </cell>
          <cell r="X969" t="str">
            <v>0992735593</v>
          </cell>
          <cell r="AA969">
            <v>44939</v>
          </cell>
          <cell r="AD969">
            <v>1</v>
          </cell>
          <cell r="AE969">
            <v>1</v>
          </cell>
          <cell r="AI969" t="str">
            <v>DESPACHO</v>
          </cell>
          <cell r="AJ969" t="str">
            <v>NORMAL</v>
          </cell>
          <cell r="AL969" t="str">
            <v>NO</v>
          </cell>
          <cell r="AN969" t="str">
            <v>DAS CARGO A LA CUENTA (DELIVERY)</v>
          </cell>
          <cell r="AO969" t="str">
            <v>DISTRIBUIDORES</v>
          </cell>
          <cell r="AP969">
            <v>44939</v>
          </cell>
          <cell r="AR969" t="str">
            <v>MDELIVERY_2483507</v>
          </cell>
          <cell r="AS969">
            <v>329901</v>
          </cell>
          <cell r="AT969" t="str">
            <v>D40</v>
          </cell>
          <cell r="AU969" t="str">
            <v>BTB</v>
          </cell>
          <cell r="AV969">
            <v>1</v>
          </cell>
          <cell r="AX969" t="str">
            <v>ENTREGADO</v>
          </cell>
          <cell r="AY969" t="str">
            <v>HALFSIM MOVISTAR: 1 und - sn. 8959300520560844071</v>
          </cell>
          <cell r="AZ969" t="str">
            <v>SIMCARD</v>
          </cell>
          <cell r="BA969" t="str">
            <v>EMPRESAS TITULAR AUSENTE ENTREGA CON SELLO</v>
          </cell>
        </row>
        <row r="970">
          <cell r="A970" t="str">
            <v>2483508</v>
          </cell>
          <cell r="B970" t="str">
            <v>MDELIVERY</v>
          </cell>
          <cell r="C970">
            <v>44939</v>
          </cell>
          <cell r="D970" t="str">
            <v>FLEXNET ECUADOR - MDELIVERY</v>
          </cell>
          <cell r="E970" t="str">
            <v>CALLE 28 DE JUNIO S/N Y GARCIA MORENO ENTRADA LLANO GRANDE</v>
          </cell>
          <cell r="H970" t="str">
            <v>170208</v>
          </cell>
          <cell r="I970" t="str">
            <v>QUITO</v>
          </cell>
          <cell r="J970" t="str">
            <v>PICHINCHA</v>
          </cell>
          <cell r="K970" t="str">
            <v>PAMELA ESPINOSA_FICARDER S A</v>
          </cell>
          <cell r="L970" t="str">
            <v>PICHINCHA QUITO VOZ ANDES Y SAN FRANCISCO GRUPOMEGA</v>
          </cell>
          <cell r="O970" t="str">
            <v>QUITO</v>
          </cell>
          <cell r="P970" t="str">
            <v>QUITO</v>
          </cell>
          <cell r="Q970" t="str">
            <v>PICHINCHA</v>
          </cell>
          <cell r="R970" t="str">
            <v>2483508</v>
          </cell>
          <cell r="W970" t="str">
            <v>0992474955001</v>
          </cell>
          <cell r="X970" t="str">
            <v>0962860953</v>
          </cell>
          <cell r="AA970">
            <v>44939</v>
          </cell>
          <cell r="AD970">
            <v>1</v>
          </cell>
          <cell r="AE970">
            <v>1</v>
          </cell>
          <cell r="AI970" t="str">
            <v>DESPACHO</v>
          </cell>
          <cell r="AJ970" t="str">
            <v>EXPRESS</v>
          </cell>
          <cell r="AL970" t="str">
            <v>NO</v>
          </cell>
          <cell r="AN970" t="str">
            <v>ACTIVACIONES INGRESOS GGCC &amp; NEGOCIOS DIRECTOS (EXPRESS SOLO QUITO)</v>
          </cell>
          <cell r="AO970" t="str">
            <v>GGCC / NEGOCIOS</v>
          </cell>
          <cell r="AP970">
            <v>44939</v>
          </cell>
          <cell r="AR970" t="str">
            <v>MDELIVERY_2483508</v>
          </cell>
          <cell r="AS970">
            <v>329871</v>
          </cell>
          <cell r="AT970" t="str">
            <v>D40</v>
          </cell>
          <cell r="AU970" t="str">
            <v>BTB</v>
          </cell>
          <cell r="AV970">
            <v>2</v>
          </cell>
          <cell r="AX970" t="str">
            <v>ENTREGADO</v>
          </cell>
          <cell r="AY970" t="str">
            <v>LTE NOKIA G21 AZUL: 1 und - sn. 355108340305194 / HALFSIM MOVISTAR: 1 und - sn. 8959300520560850219</v>
          </cell>
          <cell r="AZ970" t="str">
            <v>SIMCARD / TERMINAL</v>
          </cell>
          <cell r="BA970" t="str">
            <v/>
          </cell>
        </row>
        <row r="971">
          <cell r="A971" t="str">
            <v>2483509</v>
          </cell>
          <cell r="B971" t="str">
            <v>MDELIVERY</v>
          </cell>
          <cell r="C971">
            <v>44939</v>
          </cell>
          <cell r="D971" t="str">
            <v>FLEXNET ECUADOR - MDELIVERY</v>
          </cell>
          <cell r="E971" t="str">
            <v>CALLE 28 DE JUNIO S/N Y GARCIA MORENO ENTRADA LLANO GRANDE</v>
          </cell>
          <cell r="H971" t="str">
            <v>170208</v>
          </cell>
          <cell r="I971" t="str">
            <v>QUITO</v>
          </cell>
          <cell r="J971" t="str">
            <v>PICHINCHA</v>
          </cell>
          <cell r="K971" t="str">
            <v>PABLO ANIBAL RUIZ ANDRADE_PABLO ANIBAL RUIZ ANDRADE</v>
          </cell>
          <cell r="L971" t="str">
            <v>AV SIMON BOLIVAR Y VIA A NAYON EKO PARK TORRE 3 TELEFONICA PISO 6</v>
          </cell>
          <cell r="O971" t="str">
            <v>QUITO</v>
          </cell>
          <cell r="P971" t="str">
            <v>QUITO</v>
          </cell>
          <cell r="Q971" t="str">
            <v>PICHINCHA</v>
          </cell>
          <cell r="R971" t="str">
            <v>2483509</v>
          </cell>
          <cell r="W971" t="str">
            <v>1002223665</v>
          </cell>
          <cell r="X971" t="str">
            <v>0995653397</v>
          </cell>
          <cell r="AA971">
            <v>44939</v>
          </cell>
          <cell r="AD971">
            <v>1</v>
          </cell>
          <cell r="AE971">
            <v>1</v>
          </cell>
          <cell r="AI971" t="str">
            <v>DESPACHO</v>
          </cell>
          <cell r="AJ971" t="str">
            <v>EXPRESS</v>
          </cell>
          <cell r="AL971" t="str">
            <v>NO</v>
          </cell>
          <cell r="AN971" t="str">
            <v>POSVENTA GGCC Y NEGOCIOS (EXPRESS SOLO QUITO)</v>
          </cell>
          <cell r="AO971" t="str">
            <v>GGCC / NEGOCIOS</v>
          </cell>
          <cell r="AP971">
            <v>44939</v>
          </cell>
          <cell r="AR971" t="str">
            <v>MDELIVERY_2483509</v>
          </cell>
          <cell r="AS971">
            <v>329867</v>
          </cell>
          <cell r="AT971" t="str">
            <v>D40</v>
          </cell>
          <cell r="AU971" t="str">
            <v>BTB</v>
          </cell>
          <cell r="AV971">
            <v>1</v>
          </cell>
          <cell r="AX971" t="str">
            <v>ENTREGADO</v>
          </cell>
          <cell r="AY971" t="str">
            <v>LTE NOKIA C2 2E AZUL: 1 und - sn. 353906800022809</v>
          </cell>
          <cell r="AZ971" t="str">
            <v>TERMINAL</v>
          </cell>
          <cell r="BA971" t="str">
            <v/>
          </cell>
        </row>
        <row r="972">
          <cell r="A972" t="str">
            <v>2483510</v>
          </cell>
          <cell r="B972" t="str">
            <v>MDELIVERY</v>
          </cell>
          <cell r="C972">
            <v>44939</v>
          </cell>
          <cell r="D972" t="str">
            <v>FLEXNET ECUADOR - MDELIVERY</v>
          </cell>
          <cell r="E972" t="str">
            <v>CALLE 28 DE JUNIO S/N Y GARCIA MORENO ENTRADA LLANO GRANDE</v>
          </cell>
          <cell r="H972" t="str">
            <v>170208</v>
          </cell>
          <cell r="I972" t="str">
            <v>QUITO</v>
          </cell>
          <cell r="J972" t="str">
            <v>PICHINCHA</v>
          </cell>
          <cell r="K972" t="str">
            <v>JOHANA BENAVIDES_COOPERATIVA DE AHORRO Y CREDITO DE LOS EMPLEADOS D</v>
          </cell>
          <cell r="L972" t="str">
            <v>PICHINCHA QUITO AVDA FRANCISCO DE ORELLANA CERVECERIA NACIONAL CN S A PARROQUIA CUMBAYA PLANTA CUMBAYA</v>
          </cell>
          <cell r="O972" t="str">
            <v>QUITO</v>
          </cell>
          <cell r="P972" t="str">
            <v>QUITO</v>
          </cell>
          <cell r="Q972" t="str">
            <v>PICHINCHA</v>
          </cell>
          <cell r="R972" t="str">
            <v>2483510</v>
          </cell>
          <cell r="W972" t="str">
            <v>0992660368001</v>
          </cell>
          <cell r="X972" t="str">
            <v>0995559811</v>
          </cell>
          <cell r="AA972">
            <v>44939</v>
          </cell>
          <cell r="AD972">
            <v>1</v>
          </cell>
          <cell r="AE972">
            <v>1</v>
          </cell>
          <cell r="AI972" t="str">
            <v>DESPACHO</v>
          </cell>
          <cell r="AJ972" t="str">
            <v>NORMAL</v>
          </cell>
          <cell r="AL972" t="str">
            <v>NO</v>
          </cell>
          <cell r="AN972" t="str">
            <v>ACTIVACIONES INGRESOS GGCC &amp; NEGOCIOS DIRECTOS</v>
          </cell>
          <cell r="AO972" t="str">
            <v>GGCC / NEGOCIOS</v>
          </cell>
          <cell r="AP972">
            <v>44939</v>
          </cell>
          <cell r="AR972" t="str">
            <v>MDELIVERY_2483510</v>
          </cell>
          <cell r="AS972">
            <v>329905</v>
          </cell>
          <cell r="AT972" t="str">
            <v>D40</v>
          </cell>
          <cell r="AU972" t="str">
            <v>BTB</v>
          </cell>
          <cell r="AV972">
            <v>4</v>
          </cell>
          <cell r="AX972" t="str">
            <v>ENTREGADO</v>
          </cell>
          <cell r="AY972" t="str">
            <v>LTE SAMSUNG A53 5G AZUL: 1 und - sn. 353842195018674 / LTE XIAOMI REDMI NOTE 11 AZUL: 1 und - sn. 869113060609741 / HALFSIM MOVISTAR: 2 und - sn. 8959300520560844055,8959300520560844089</v>
          </cell>
          <cell r="AZ972" t="str">
            <v>SIMCARD / TERMINAL</v>
          </cell>
          <cell r="BA972" t="str">
            <v/>
          </cell>
        </row>
        <row r="973">
          <cell r="A973" t="str">
            <v>2483512</v>
          </cell>
          <cell r="B973" t="str">
            <v>MDELIVERY</v>
          </cell>
          <cell r="C973">
            <v>44939</v>
          </cell>
          <cell r="D973" t="str">
            <v>FLEXNET ECUADOR - MDELIVERY</v>
          </cell>
          <cell r="E973" t="str">
            <v>CALLE 28 DE JUNIO S/N Y GARCIA MORENO ENTRADA LLANO GRANDE</v>
          </cell>
          <cell r="H973" t="str">
            <v>170208</v>
          </cell>
          <cell r="I973" t="str">
            <v>QUITO</v>
          </cell>
          <cell r="J973" t="str">
            <v>PICHINCHA</v>
          </cell>
          <cell r="K973" t="str">
            <v>MEZONES SANTANA HENRY LUIS_MEZONES SANTANA HENRY LUIS</v>
          </cell>
          <cell r="L973" t="str">
            <v>PQA DOCTOR MIGUEL MORAN LUCIO KM 1 1 5 VIA JIPIJAPA NOBOA REF UNIV EST DEL SUR DE MANABI CAMPUS LOS ANGELES DEPARTAMENTO DE POSTGRADO</v>
          </cell>
          <cell r="O973" t="str">
            <v>JIPIJAPA</v>
          </cell>
          <cell r="P973" t="str">
            <v>JIPIJAPA</v>
          </cell>
          <cell r="Q973" t="str">
            <v>MANABI</v>
          </cell>
          <cell r="R973" t="str">
            <v>2483512</v>
          </cell>
          <cell r="W973" t="str">
            <v>1312898602001</v>
          </cell>
          <cell r="X973" t="str">
            <v>0967784347</v>
          </cell>
          <cell r="AA973">
            <v>44939</v>
          </cell>
          <cell r="AD973">
            <v>1</v>
          </cell>
          <cell r="AE973">
            <v>1</v>
          </cell>
          <cell r="AI973" t="str">
            <v>DESPACHO</v>
          </cell>
          <cell r="AJ973" t="str">
            <v>NORMAL</v>
          </cell>
          <cell r="AL973" t="str">
            <v>NO</v>
          </cell>
          <cell r="AN973" t="str">
            <v>DAS CARGO A LA CUENTA (DELIVERY)</v>
          </cell>
          <cell r="AO973" t="str">
            <v>DISTRIBUIDORES</v>
          </cell>
          <cell r="AP973">
            <v>44939</v>
          </cell>
          <cell r="AR973" t="str">
            <v>MDELIVERY_2483512</v>
          </cell>
          <cell r="AS973">
            <v>329898</v>
          </cell>
          <cell r="AT973" t="str">
            <v>D40</v>
          </cell>
          <cell r="AU973" t="str">
            <v>BTB</v>
          </cell>
          <cell r="AV973">
            <v>1</v>
          </cell>
          <cell r="AX973" t="str">
            <v>ENTREGADO</v>
          </cell>
          <cell r="AY973" t="str">
            <v>HALFSIM MOVISTAR: 1 und - sn. 8959300520560850276</v>
          </cell>
          <cell r="AZ973" t="str">
            <v>SIMCARD</v>
          </cell>
          <cell r="BA973" t="str">
            <v>EMPRESAS TITULAR AUSENTE ENTREGA CON SELLO</v>
          </cell>
        </row>
        <row r="974">
          <cell r="A974" t="str">
            <v>2483513</v>
          </cell>
          <cell r="B974" t="str">
            <v>MDELIVERY</v>
          </cell>
          <cell r="C974">
            <v>44939</v>
          </cell>
          <cell r="D974" t="str">
            <v>FLEXNET ECUADOR - MDELIVERY</v>
          </cell>
          <cell r="E974" t="str">
            <v>CALLE 28 DE JUNIO S/N Y GARCIA MORENO ENTRADA LLANO GRANDE</v>
          </cell>
          <cell r="H974" t="str">
            <v>170208</v>
          </cell>
          <cell r="I974" t="str">
            <v>QUITO</v>
          </cell>
          <cell r="J974" t="str">
            <v>PICHINCHA</v>
          </cell>
          <cell r="K974" t="str">
            <v>GONZALO SANTIAGO OLIVARES MONTERO_GONZALO SANTIAGO OLIVARES MONTERO</v>
          </cell>
          <cell r="L974" t="str">
            <v>LOMAS DE URDESA OLMOS 2534 Y CAMINO REAL</v>
          </cell>
          <cell r="O974" t="str">
            <v>GUAYAQUIL</v>
          </cell>
          <cell r="P974" t="str">
            <v>GUAYAQUIL</v>
          </cell>
          <cell r="Q974" t="str">
            <v>GUAYAS</v>
          </cell>
          <cell r="R974" t="str">
            <v>2483513</v>
          </cell>
          <cell r="W974" t="str">
            <v>0918755620001</v>
          </cell>
          <cell r="X974" t="str">
            <v>0939997514</v>
          </cell>
          <cell r="AA974">
            <v>44939</v>
          </cell>
          <cell r="AD974">
            <v>1</v>
          </cell>
          <cell r="AE974">
            <v>1</v>
          </cell>
          <cell r="AI974" t="str">
            <v>DESPACHO</v>
          </cell>
          <cell r="AJ974" t="str">
            <v>NORMAL</v>
          </cell>
          <cell r="AL974" t="str">
            <v>NO</v>
          </cell>
          <cell r="AN974" t="str">
            <v>DAS CARGO A LA CUENTA (DELIVERY)</v>
          </cell>
          <cell r="AO974" t="str">
            <v>DISTRIBUIDORES</v>
          </cell>
          <cell r="AP974">
            <v>44939</v>
          </cell>
          <cell r="AR974" t="str">
            <v>MDELIVERY_2483513</v>
          </cell>
          <cell r="AS974">
            <v>329902</v>
          </cell>
          <cell r="AT974" t="str">
            <v>D40</v>
          </cell>
          <cell r="AU974" t="str">
            <v>BTB</v>
          </cell>
          <cell r="AV974">
            <v>1</v>
          </cell>
          <cell r="AX974" t="str">
            <v>ENTREGADO</v>
          </cell>
          <cell r="AY974" t="str">
            <v>HALFSIM MOVISTAR: 1 und - sn. 8959300520560843990</v>
          </cell>
          <cell r="AZ974" t="str">
            <v>SIMCARD</v>
          </cell>
          <cell r="BA974" t="str">
            <v>EMPRESAS TITULAR AUSENTE ENTREGA CON SELLO</v>
          </cell>
        </row>
        <row r="975">
          <cell r="A975" t="str">
            <v>2483514</v>
          </cell>
          <cell r="B975" t="str">
            <v>MDELIVERY</v>
          </cell>
          <cell r="C975">
            <v>44939</v>
          </cell>
          <cell r="D975" t="str">
            <v>FLEXNET ECUADOR - MDELIVERY</v>
          </cell>
          <cell r="E975" t="str">
            <v>CALLE 28 DE JUNIO S/N Y GARCIA MORENO ENTRADA LLANO GRANDE</v>
          </cell>
          <cell r="H975" t="str">
            <v>170208</v>
          </cell>
          <cell r="I975" t="str">
            <v>QUITO</v>
          </cell>
          <cell r="J975" t="str">
            <v>PICHINCHA</v>
          </cell>
          <cell r="K975" t="str">
            <v>VICTOR PARRENO_VICTOR HUGO PARRENO POZO</v>
          </cell>
          <cell r="L975" t="str">
            <v>CALLE GUAYAQUIL N11 32 Y GALAPAGOS</v>
          </cell>
          <cell r="O975" t="str">
            <v>QUITO</v>
          </cell>
          <cell r="P975" t="str">
            <v>QUITO</v>
          </cell>
          <cell r="Q975" t="str">
            <v>PICHINCHA</v>
          </cell>
          <cell r="R975" t="str">
            <v>2483514</v>
          </cell>
          <cell r="W975" t="str">
            <v>1707832307001</v>
          </cell>
          <cell r="X975" t="str">
            <v>0990514377</v>
          </cell>
          <cell r="AA975">
            <v>44939</v>
          </cell>
          <cell r="AD975">
            <v>1</v>
          </cell>
          <cell r="AE975">
            <v>1</v>
          </cell>
          <cell r="AI975" t="str">
            <v>DESPACHO</v>
          </cell>
          <cell r="AJ975" t="str">
            <v>EXPRESS</v>
          </cell>
          <cell r="AL975" t="str">
            <v>NO</v>
          </cell>
          <cell r="AN975" t="str">
            <v>PEDIDO EXPRESS SOLO QUITO (INGRESAR ANTES DE LAS 11:00 AM)</v>
          </cell>
          <cell r="AO975" t="str">
            <v>DISTRIBUIDORES</v>
          </cell>
          <cell r="AP975">
            <v>44939</v>
          </cell>
          <cell r="AR975" t="str">
            <v>MDELIVERY_2483514</v>
          </cell>
          <cell r="AS975">
            <v>329866</v>
          </cell>
          <cell r="AT975" t="str">
            <v>D40</v>
          </cell>
          <cell r="AU975" t="str">
            <v>BTB</v>
          </cell>
          <cell r="AV975">
            <v>1</v>
          </cell>
          <cell r="AX975" t="str">
            <v>ENTREGADO</v>
          </cell>
          <cell r="AY975" t="str">
            <v>HALFSIM MOVISTAR: 1 und - sn. 8959300520560844014</v>
          </cell>
          <cell r="AZ975" t="str">
            <v>SIMCARD</v>
          </cell>
          <cell r="BA975" t="str">
            <v/>
          </cell>
        </row>
        <row r="976">
          <cell r="A976" t="str">
            <v>2483515</v>
          </cell>
          <cell r="B976" t="str">
            <v>MDELIVERY</v>
          </cell>
          <cell r="C976">
            <v>44939</v>
          </cell>
          <cell r="D976" t="str">
            <v>FLEXNET ECUADOR - MDELIVERY</v>
          </cell>
          <cell r="E976" t="str">
            <v>CALLE 28 DE JUNIO S/N Y GARCIA MORENO ENTRADA LLANO GRANDE</v>
          </cell>
          <cell r="H976" t="str">
            <v>170208</v>
          </cell>
          <cell r="I976" t="str">
            <v>QUITO</v>
          </cell>
          <cell r="J976" t="str">
            <v>PICHINCHA</v>
          </cell>
          <cell r="K976" t="str">
            <v>LUIS LEONARDO LOOR FALCONES_LUIS LEONARDO LOOR FALCONES</v>
          </cell>
          <cell r="L976" t="str">
            <v>PQA ANDRES DE VERA CLL 5 DE OCTUBRE Y AV DEL EJERCITO CS DE 3 PISOS COLOR MELON CON FILOS BLANCOS PORTON DE MADERA REF JUNTO AL GABINETE ENRIQUE</v>
          </cell>
          <cell r="O976" t="str">
            <v>PORTOVIEJO</v>
          </cell>
          <cell r="P976" t="str">
            <v>PORTOVIEJO</v>
          </cell>
          <cell r="Q976" t="str">
            <v>MANABI</v>
          </cell>
          <cell r="R976" t="str">
            <v>2483515</v>
          </cell>
          <cell r="W976" t="str">
            <v>1308844792001</v>
          </cell>
          <cell r="X976" t="str">
            <v>0995753897</v>
          </cell>
          <cell r="AA976">
            <v>44939</v>
          </cell>
          <cell r="AD976">
            <v>1</v>
          </cell>
          <cell r="AE976">
            <v>1</v>
          </cell>
          <cell r="AI976" t="str">
            <v>DESPACHO</v>
          </cell>
          <cell r="AJ976" t="str">
            <v>NORMAL</v>
          </cell>
          <cell r="AL976" t="str">
            <v>NO</v>
          </cell>
          <cell r="AN976" t="str">
            <v>DAS CARGO A LA CUENTA (DELIVERY)</v>
          </cell>
          <cell r="AO976" t="str">
            <v>DISTRIBUIDORES</v>
          </cell>
          <cell r="AP976">
            <v>44939</v>
          </cell>
          <cell r="AR976" t="str">
            <v>MDELIVERY_2483515</v>
          </cell>
          <cell r="AS976">
            <v>329900</v>
          </cell>
          <cell r="AT976" t="str">
            <v>D40</v>
          </cell>
          <cell r="AU976" t="str">
            <v>BTB</v>
          </cell>
          <cell r="AV976">
            <v>1</v>
          </cell>
          <cell r="AX976" t="str">
            <v>ENTREGADO</v>
          </cell>
          <cell r="AY976" t="str">
            <v>HALFSIM MOVISTAR: 1 und - sn. 8959300520560840822</v>
          </cell>
          <cell r="AZ976" t="str">
            <v>SIMCARD</v>
          </cell>
          <cell r="BA976" t="str">
            <v>EMPRESAS TITULAR AUSENTE ENTREGA CON SELLO</v>
          </cell>
        </row>
        <row r="977">
          <cell r="A977" t="str">
            <v>2483516</v>
          </cell>
          <cell r="B977" t="str">
            <v>MDELIVERY</v>
          </cell>
          <cell r="C977">
            <v>44939</v>
          </cell>
          <cell r="D977" t="str">
            <v>FLEXNET ECUADOR - MDELIVERY</v>
          </cell>
          <cell r="E977" t="str">
            <v>CALLE 28 DE JUNIO S/N Y GARCIA MORENO ENTRADA LLANO GRANDE</v>
          </cell>
          <cell r="H977" t="str">
            <v>170208</v>
          </cell>
          <cell r="I977" t="str">
            <v>QUITO</v>
          </cell>
          <cell r="J977" t="str">
            <v>PICHINCHA</v>
          </cell>
          <cell r="K977" t="str">
            <v>MATILDE QUINTEROS_CONSORCIO PETROSUD PETRORIVA</v>
          </cell>
          <cell r="L977" t="str">
            <v>AV REPUBLICA Y ALPALLANA EDIFICIO TITANIUM PLAZA PISO 1 OF 1 2 GRUPO PCR</v>
          </cell>
          <cell r="O977" t="str">
            <v>QUITO</v>
          </cell>
          <cell r="P977" t="str">
            <v>QUITO</v>
          </cell>
          <cell r="Q977" t="str">
            <v>PICHINCHA</v>
          </cell>
          <cell r="R977" t="str">
            <v>2483516</v>
          </cell>
          <cell r="W977" t="str">
            <v>1791749146001</v>
          </cell>
          <cell r="X977" t="str">
            <v>0993983278</v>
          </cell>
          <cell r="AA977">
            <v>44939</v>
          </cell>
          <cell r="AD977">
            <v>1</v>
          </cell>
          <cell r="AE977">
            <v>1</v>
          </cell>
          <cell r="AI977" t="str">
            <v>DESPACHO</v>
          </cell>
          <cell r="AJ977" t="str">
            <v>EXPRESS</v>
          </cell>
          <cell r="AL977" t="str">
            <v>NO</v>
          </cell>
          <cell r="AN977" t="str">
            <v>367 EMPRESAS Y NEGOCIOS (EXPRESS SOLO QUITO)</v>
          </cell>
          <cell r="AO977" t="str">
            <v>GGCC / NEGOCIOS</v>
          </cell>
          <cell r="AP977">
            <v>44939</v>
          </cell>
          <cell r="AR977" t="str">
            <v>MDELIVERY_2483516</v>
          </cell>
          <cell r="AS977">
            <v>329869</v>
          </cell>
          <cell r="AT977" t="str">
            <v>D40</v>
          </cell>
          <cell r="AU977" t="str">
            <v>BTB</v>
          </cell>
          <cell r="AV977">
            <v>1</v>
          </cell>
          <cell r="AX977" t="str">
            <v>ENTREGADO</v>
          </cell>
          <cell r="AY977" t="str">
            <v>HALFSIM MOVISTAR: 1 und - sn. 8959300520560847819</v>
          </cell>
          <cell r="AZ977" t="str">
            <v>SIMCARD</v>
          </cell>
          <cell r="BA977" t="str">
            <v/>
          </cell>
        </row>
        <row r="978">
          <cell r="A978" t="str">
            <v>2483517</v>
          </cell>
          <cell r="B978" t="str">
            <v>MDELIVERY</v>
          </cell>
          <cell r="C978">
            <v>44939</v>
          </cell>
          <cell r="D978" t="str">
            <v>FLEXNET ECUADOR - MDELIVERY</v>
          </cell>
          <cell r="E978" t="str">
            <v>CALLE 28 DE JUNIO S/N Y GARCIA MORENO ENTRADA LLANO GRANDE</v>
          </cell>
          <cell r="H978" t="str">
            <v>170208</v>
          </cell>
          <cell r="I978" t="str">
            <v>QUITO</v>
          </cell>
          <cell r="J978" t="str">
            <v>PICHINCHA</v>
          </cell>
          <cell r="K978" t="str">
            <v>GABRIELA RAMOS R_ASOCIACION DE TRABAJADORES DE LA EMPRESA ESTATATAL</v>
          </cell>
          <cell r="L978" t="str">
            <v>PICHINCHA QUITO AV 6 DE DICIEMBRE N31 89 EDIF COSIDECO PISO 5 ENTRE WHYMPER Y ALPALLANA OFI 504</v>
          </cell>
          <cell r="O978" t="str">
            <v>QUITO</v>
          </cell>
          <cell r="P978" t="str">
            <v>QUITO</v>
          </cell>
          <cell r="Q978" t="str">
            <v>PICHINCHA</v>
          </cell>
          <cell r="R978" t="str">
            <v>2483517</v>
          </cell>
          <cell r="W978" t="str">
            <v>1791242386001</v>
          </cell>
          <cell r="X978" t="str">
            <v>0998398464</v>
          </cell>
          <cell r="AA978">
            <v>44939</v>
          </cell>
          <cell r="AD978">
            <v>1</v>
          </cell>
          <cell r="AE978">
            <v>1</v>
          </cell>
          <cell r="AI978" t="str">
            <v>DESPACHO</v>
          </cell>
          <cell r="AJ978" t="str">
            <v>PREMIUM</v>
          </cell>
          <cell r="AL978" t="str">
            <v>NO</v>
          </cell>
          <cell r="AN978" t="str">
            <v>ACTIVACIONES INGRESOS GGCC &amp; NEGOCIOS DIRECTOS (EXPRESS SOLO QUITO)</v>
          </cell>
          <cell r="AO978" t="str">
            <v>GGCC / NEGOCIOS</v>
          </cell>
          <cell r="AP978">
            <v>44939</v>
          </cell>
          <cell r="AR978" t="str">
            <v>MDELIVERY_2483517</v>
          </cell>
          <cell r="AS978">
            <v>329857</v>
          </cell>
          <cell r="AT978" t="str">
            <v>D40</v>
          </cell>
          <cell r="AU978" t="str">
            <v>BTB</v>
          </cell>
          <cell r="AV978">
            <v>2</v>
          </cell>
          <cell r="AX978" t="str">
            <v>ENTREGADO</v>
          </cell>
          <cell r="AY978" t="str">
            <v>LTE IPHONE 13 PRO 256GB NEGRO: 1 und - sn. 350302398740064 / HALFSIM MOVISTAR: 1 und - sn. 8959300520560844063</v>
          </cell>
          <cell r="AZ978" t="str">
            <v>SIMCARD / TERMINAL</v>
          </cell>
          <cell r="BA978" t="str">
            <v/>
          </cell>
        </row>
        <row r="979">
          <cell r="A979" t="str">
            <v>2483518</v>
          </cell>
          <cell r="B979" t="str">
            <v>MDELIVERY</v>
          </cell>
          <cell r="C979">
            <v>44939</v>
          </cell>
          <cell r="D979" t="str">
            <v>FLEXNET ECUADOR - MDELIVERY</v>
          </cell>
          <cell r="E979" t="str">
            <v>CALLE 28 DE JUNIO S/N Y GARCIA MORENO ENTRADA LLANO GRANDE</v>
          </cell>
          <cell r="H979" t="str">
            <v>170208</v>
          </cell>
          <cell r="I979" t="str">
            <v>QUITO</v>
          </cell>
          <cell r="J979" t="str">
            <v>PICHINCHA</v>
          </cell>
          <cell r="K979" t="str">
            <v>ALEXIS BENAVIDES_CHOVA DEL ECUADOR S A</v>
          </cell>
          <cell r="L979" t="str">
            <v>VIA E 35 KM 14 VIA A PIFO</v>
          </cell>
          <cell r="O979" t="str">
            <v>QUITO</v>
          </cell>
          <cell r="P979" t="str">
            <v>QUITO</v>
          </cell>
          <cell r="Q979" t="str">
            <v>PICHINCHA</v>
          </cell>
          <cell r="R979" t="str">
            <v>2483518</v>
          </cell>
          <cell r="W979" t="str">
            <v>0590031399001</v>
          </cell>
          <cell r="X979" t="str">
            <v>0999915801</v>
          </cell>
          <cell r="AA979">
            <v>44939</v>
          </cell>
          <cell r="AD979">
            <v>1</v>
          </cell>
          <cell r="AE979">
            <v>1</v>
          </cell>
          <cell r="AI979" t="str">
            <v>DESPACHO</v>
          </cell>
          <cell r="AJ979" t="str">
            <v>NORMAL</v>
          </cell>
          <cell r="AL979" t="str">
            <v>NO</v>
          </cell>
          <cell r="AN979" t="str">
            <v>367 EMPRESAS Y NEGOCIOS (EXPRESS SOLO QUITO)</v>
          </cell>
          <cell r="AO979" t="str">
            <v>GGCC / NEGOCIOS</v>
          </cell>
          <cell r="AP979">
            <v>44939</v>
          </cell>
          <cell r="AR979" t="str">
            <v>MDELIVERY_2483518</v>
          </cell>
          <cell r="AS979">
            <v>329904</v>
          </cell>
          <cell r="AT979" t="str">
            <v>D40</v>
          </cell>
          <cell r="AU979" t="str">
            <v>BTB</v>
          </cell>
          <cell r="AV979">
            <v>2</v>
          </cell>
          <cell r="AX979" t="str">
            <v>ENTREGADO</v>
          </cell>
          <cell r="AY979" t="str">
            <v>LTE XIAOMI REDMI NOTE 11S AZUL: 1 und - sn. 865954061247682 / HALFSIM MOVISTAR: 1 und - sn. 8959300520560844147</v>
          </cell>
          <cell r="AZ979" t="str">
            <v>SIMCARD / TERMINAL</v>
          </cell>
          <cell r="BA979" t="str">
            <v/>
          </cell>
        </row>
        <row r="980">
          <cell r="A980" t="str">
            <v>2483520</v>
          </cell>
          <cell r="B980" t="str">
            <v>MDELIVERY</v>
          </cell>
          <cell r="C980">
            <v>44939</v>
          </cell>
          <cell r="D980" t="str">
            <v>FLEXNET ECUADOR - MDELIVERY</v>
          </cell>
          <cell r="E980" t="str">
            <v>CALLE 28 DE JUNIO S/N Y GARCIA MORENO ENTRADA LLANO GRANDE</v>
          </cell>
          <cell r="H980" t="str">
            <v>170208</v>
          </cell>
          <cell r="I980" t="str">
            <v>QUITO</v>
          </cell>
          <cell r="J980" t="str">
            <v>PICHINCHA</v>
          </cell>
          <cell r="K980" t="str">
            <v>MARJORIE CHAMBA_COMITE DE EMPRESA DE LOS TRABAJADORES DE CONTECON</v>
          </cell>
          <cell r="L980" t="str">
            <v>AV 25 DE JULIO COMPLEJO DE INGENIEROS DIAGONAL A LA GASOLINERA PRIMAX PORTON NARANJA</v>
          </cell>
          <cell r="O980" t="str">
            <v>GUAYAQUIL</v>
          </cell>
          <cell r="P980" t="str">
            <v>GUAYAQUIL</v>
          </cell>
          <cell r="Q980" t="str">
            <v>GUAYAS</v>
          </cell>
          <cell r="R980" t="str">
            <v>2483520</v>
          </cell>
          <cell r="W980" t="str">
            <v>0992602600001</v>
          </cell>
          <cell r="X980" t="str">
            <v>0967699350</v>
          </cell>
          <cell r="AA980">
            <v>44939</v>
          </cell>
          <cell r="AD980">
            <v>1</v>
          </cell>
          <cell r="AE980">
            <v>1</v>
          </cell>
          <cell r="AI980" t="str">
            <v>DESPACHO</v>
          </cell>
          <cell r="AJ980" t="str">
            <v>NORMAL</v>
          </cell>
          <cell r="AL980" t="str">
            <v>NO</v>
          </cell>
          <cell r="AN980" t="str">
            <v>367 EMPRESAS Y NEGOCIOS</v>
          </cell>
          <cell r="AO980" t="str">
            <v>GGCC / NEGOCIOS</v>
          </cell>
          <cell r="AP980">
            <v>44939</v>
          </cell>
          <cell r="AR980" t="str">
            <v>MDELIVERY_2483520</v>
          </cell>
          <cell r="AS980">
            <v>329899</v>
          </cell>
          <cell r="AT980" t="str">
            <v>D40</v>
          </cell>
          <cell r="AU980" t="str">
            <v>BTB</v>
          </cell>
          <cell r="AV980">
            <v>1</v>
          </cell>
          <cell r="AX980" t="str">
            <v>ENTREGADO</v>
          </cell>
          <cell r="AY980" t="str">
            <v>LTE XIAOMI REDMI NOTE 11S AZUL: 1 und - sn. 865954061182723</v>
          </cell>
          <cell r="AZ980" t="str">
            <v>TERMINAL</v>
          </cell>
          <cell r="BA980" t="str">
            <v/>
          </cell>
        </row>
        <row r="981">
          <cell r="A981" t="str">
            <v>2483521</v>
          </cell>
          <cell r="B981" t="str">
            <v>MDELIVERY</v>
          </cell>
          <cell r="C981">
            <v>44939</v>
          </cell>
          <cell r="D981" t="str">
            <v>FLEXNET ECUADOR - MDELIVERY</v>
          </cell>
          <cell r="E981" t="str">
            <v>CALLE 28 DE JUNIO S/N Y GARCIA MORENO ENTRADA LLANO GRANDE</v>
          </cell>
          <cell r="H981" t="str">
            <v>170208</v>
          </cell>
          <cell r="I981" t="str">
            <v>QUITO</v>
          </cell>
          <cell r="J981" t="str">
            <v>PICHINCHA</v>
          </cell>
          <cell r="K981" t="str">
            <v>SANTIAGO JACOME_PRODUCTOS AUTOADHESIVOS ARCLAD S A</v>
          </cell>
          <cell r="L981" t="str">
            <v>JOSE ANDRADE OE1 298 Y JUAN DE SELIS</v>
          </cell>
          <cell r="O981" t="str">
            <v>QUITO</v>
          </cell>
          <cell r="P981" t="str">
            <v>QUITO</v>
          </cell>
          <cell r="Q981" t="str">
            <v>PICHINCHA</v>
          </cell>
          <cell r="R981" t="str">
            <v>2483521</v>
          </cell>
          <cell r="W981" t="str">
            <v>1791283465001</v>
          </cell>
          <cell r="X981" t="str">
            <v>0996390259</v>
          </cell>
          <cell r="AA981">
            <v>44939</v>
          </cell>
          <cell r="AD981">
            <v>1</v>
          </cell>
          <cell r="AE981">
            <v>1</v>
          </cell>
          <cell r="AI981" t="str">
            <v>DESPACHO</v>
          </cell>
          <cell r="AJ981" t="str">
            <v>EXPRESS</v>
          </cell>
          <cell r="AL981" t="str">
            <v>NO</v>
          </cell>
          <cell r="AN981" t="str">
            <v>POSVENTA GGCC Y NEGOCIOS (EXPRESS SOLO QUITO)</v>
          </cell>
          <cell r="AO981" t="str">
            <v>GGCC / NEGOCIOS</v>
          </cell>
          <cell r="AP981">
            <v>44939</v>
          </cell>
          <cell r="AR981" t="str">
            <v>MDELIVERY_2483521</v>
          </cell>
          <cell r="AS981">
            <v>329864</v>
          </cell>
          <cell r="AT981" t="str">
            <v>D40</v>
          </cell>
          <cell r="AU981" t="str">
            <v>BTB</v>
          </cell>
          <cell r="AV981">
            <v>24</v>
          </cell>
          <cell r="AX981" t="str">
            <v>ENTREGADO</v>
          </cell>
          <cell r="AY981" t="str">
            <v>LTE SAMSUNG A13 AZUL: 4 und - sn. 350068480710279,350068480693871,350068480709230,350068480709792 / LTE SAMSUNG A33 5G NEGRO: 7 und - sn. 352429893218987,352429893258975,351326800667127,352429893259429,352429893218938,351326800663753,351326800667382 / LTE MOTO G20 AZUL: 1 und - sn. 356348784591631 / LTE XIAOMI POCO X3 PRO 256GB NEGRO: 6 und - sn. 860685059860285,860793057439423,865031050507622,860793059073741,860685059847407,865031050492429 / LTE HUAWEI NOVA 8I AZUL: 1 und - sn. 862682051801886 / LTE XIAOMI REDMI 9C GRIS: 1 und - sn. 866538058711013 / LTE XIAOMI REDMI 10C 128GB GRIS: 4 und - sn. 868688062181782,868688062299501,868688062317428,868688062332781</v>
          </cell>
          <cell r="AZ981" t="str">
            <v>TERMINAL</v>
          </cell>
          <cell r="BA981" t="str">
            <v/>
          </cell>
        </row>
        <row r="982">
          <cell r="A982" t="str">
            <v>2483545</v>
          </cell>
          <cell r="B982" t="str">
            <v>MDELIVERY</v>
          </cell>
          <cell r="C982">
            <v>44939</v>
          </cell>
          <cell r="D982" t="str">
            <v>FLEXNET ECUADOR - MDELIVERY</v>
          </cell>
          <cell r="E982" t="str">
            <v>CALLE 28 DE JUNIO S/N Y GARCIA MORENO ENTRADA LLANO GRANDE</v>
          </cell>
          <cell r="H982" t="str">
            <v>170208</v>
          </cell>
          <cell r="I982" t="str">
            <v>QUITO</v>
          </cell>
          <cell r="J982" t="str">
            <v>PICHINCHA</v>
          </cell>
          <cell r="K982" t="str">
            <v>CINTHIA ANCHUNDIA_INDUSTRIA ECUATORIANA DE CABLES INCABLE S A</v>
          </cell>
          <cell r="L982" t="str">
            <v>GUAYAQUIL LOT INMACONSA CALLE CIRUELOS MZ 16 S7 KM 26 VIA PERIMETRAL INCABLE S A</v>
          </cell>
          <cell r="O982" t="str">
            <v>GUAYAQUIL</v>
          </cell>
          <cell r="P982" t="str">
            <v>GUAYAQUIL</v>
          </cell>
          <cell r="Q982" t="str">
            <v>GUAYAS</v>
          </cell>
          <cell r="R982" t="str">
            <v>2483545</v>
          </cell>
          <cell r="W982" t="str">
            <v>0990562091001</v>
          </cell>
          <cell r="X982" t="str">
            <v>0995394046</v>
          </cell>
          <cell r="AA982">
            <v>44939</v>
          </cell>
          <cell r="AD982">
            <v>1</v>
          </cell>
          <cell r="AE982">
            <v>1</v>
          </cell>
          <cell r="AI982" t="str">
            <v>DESPACHO</v>
          </cell>
          <cell r="AJ982" t="str">
            <v>NORMAL</v>
          </cell>
          <cell r="AL982" t="str">
            <v>NO</v>
          </cell>
          <cell r="AN982" t="str">
            <v>POSVENTA GGCC Y NEGOCIOS</v>
          </cell>
          <cell r="AO982" t="str">
            <v>GGCC / NEGOCIOS</v>
          </cell>
          <cell r="AP982">
            <v>44939</v>
          </cell>
          <cell r="AR982" t="str">
            <v>MDELIVERY_2483545</v>
          </cell>
          <cell r="AS982">
            <v>329907</v>
          </cell>
          <cell r="AT982" t="str">
            <v>D40</v>
          </cell>
          <cell r="AU982" t="str">
            <v>BTB</v>
          </cell>
          <cell r="AV982">
            <v>7</v>
          </cell>
          <cell r="AX982" t="str">
            <v>ENTREGADO</v>
          </cell>
          <cell r="AY982" t="str">
            <v>LTE XIAOMI REDMI NOTE 11S AZUL: 7 und - sn. 865954061412682,865954060745629,865954062618642,865954061387108,863837056651129,865954061380269,865954061248789</v>
          </cell>
          <cell r="AZ982" t="str">
            <v>TERMINAL</v>
          </cell>
          <cell r="BA982" t="str">
            <v/>
          </cell>
        </row>
        <row r="983">
          <cell r="A983" t="str">
            <v>2483552</v>
          </cell>
          <cell r="B983" t="str">
            <v>MDELIVERY</v>
          </cell>
          <cell r="C983">
            <v>44939</v>
          </cell>
          <cell r="D983" t="str">
            <v>FLEXNET ECUADOR - MDELIVERY</v>
          </cell>
          <cell r="E983" t="str">
            <v>CALLE 28 DE JUNIO S/N Y GARCIA MORENO ENTRADA LLANO GRANDE</v>
          </cell>
          <cell r="H983" t="str">
            <v>170208</v>
          </cell>
          <cell r="I983" t="str">
            <v>QUITO</v>
          </cell>
          <cell r="J983" t="str">
            <v>PICHINCHA</v>
          </cell>
          <cell r="K983" t="str">
            <v>PENELOPE GALINDO_TRAUMAMED S A</v>
          </cell>
          <cell r="L983" t="str">
            <v>HERNANDO DE LA CRUZ N32 106 Y AV ATAHUALPA TRAUMAMED</v>
          </cell>
          <cell r="O983" t="str">
            <v>QUITO</v>
          </cell>
          <cell r="P983" t="str">
            <v>QUITO</v>
          </cell>
          <cell r="Q983" t="str">
            <v>PICHINCHA</v>
          </cell>
          <cell r="R983" t="str">
            <v>2483552</v>
          </cell>
          <cell r="W983" t="str">
            <v>1790809153001</v>
          </cell>
          <cell r="X983" t="str">
            <v>0992505895</v>
          </cell>
          <cell r="AA983">
            <v>44939</v>
          </cell>
          <cell r="AD983">
            <v>1</v>
          </cell>
          <cell r="AE983">
            <v>1</v>
          </cell>
          <cell r="AI983" t="str">
            <v>DESPACHO</v>
          </cell>
          <cell r="AJ983" t="str">
            <v>EXPRESS</v>
          </cell>
          <cell r="AL983" t="str">
            <v>NO</v>
          </cell>
          <cell r="AN983" t="str">
            <v>367 EMPRESAS Y NEGOCIOS (EXPRESS SOLO QUITO)</v>
          </cell>
          <cell r="AO983" t="str">
            <v>GGCC / NEGOCIOS</v>
          </cell>
          <cell r="AP983">
            <v>44939</v>
          </cell>
          <cell r="AR983" t="str">
            <v>MDELIVERY_2483552</v>
          </cell>
          <cell r="AS983">
            <v>329862</v>
          </cell>
          <cell r="AT983" t="str">
            <v>D40</v>
          </cell>
          <cell r="AU983" t="str">
            <v>BTB</v>
          </cell>
          <cell r="AV983">
            <v>2</v>
          </cell>
          <cell r="AX983" t="str">
            <v>ENTREGADO</v>
          </cell>
          <cell r="AY983" t="str">
            <v>LTE SAMSUNG A03 NEGRO: 2 und - sn. 351084958757030,351084958755380</v>
          </cell>
          <cell r="AZ983" t="str">
            <v>TERMINAL</v>
          </cell>
          <cell r="BA983" t="str">
            <v/>
          </cell>
        </row>
        <row r="984">
          <cell r="A984" t="str">
            <v>2483554</v>
          </cell>
          <cell r="B984" t="str">
            <v>MDELIVERY</v>
          </cell>
          <cell r="C984">
            <v>44939</v>
          </cell>
          <cell r="D984" t="str">
            <v>FLEXNET ECUADOR - MDELIVERY</v>
          </cell>
          <cell r="E984" t="str">
            <v>CALLE 28 DE JUNIO S/N Y GARCIA MORENO ENTRADA LLANO GRANDE</v>
          </cell>
          <cell r="H984" t="str">
            <v>170208</v>
          </cell>
          <cell r="I984" t="str">
            <v>QUITO</v>
          </cell>
          <cell r="J984" t="str">
            <v>PICHINCHA</v>
          </cell>
          <cell r="K984" t="str">
            <v>RODRIGO JAVIER MERA RODRIGUEZ_RODRIGO JAVIER MERA RODRIGUEZ</v>
          </cell>
          <cell r="L984" t="str">
            <v>MANTA PARROQUIA CENTRO CALLE 119 S N ENTRE AVENIDA 4 DE NOVIEMBRE S N Y CALLE 113 S N REALIZAR LA ENTREGA EN EL UBC DE MANTA EN EL AREA DE PREVENCION</v>
          </cell>
          <cell r="O984" t="str">
            <v>MANTA</v>
          </cell>
          <cell r="P984" t="str">
            <v>MANTA</v>
          </cell>
          <cell r="Q984" t="str">
            <v>MANABI</v>
          </cell>
          <cell r="R984" t="str">
            <v>2483554</v>
          </cell>
          <cell r="W984" t="str">
            <v>0916634306001</v>
          </cell>
          <cell r="X984" t="str">
            <v>0988377968/0992345763</v>
          </cell>
          <cell r="AA984">
            <v>44939</v>
          </cell>
          <cell r="AD984">
            <v>1</v>
          </cell>
          <cell r="AE984">
            <v>1</v>
          </cell>
          <cell r="AI984" t="str">
            <v>DESPACHO</v>
          </cell>
          <cell r="AJ984" t="str">
            <v>NORMAL</v>
          </cell>
          <cell r="AL984" t="str">
            <v>NO</v>
          </cell>
          <cell r="AN984" t="str">
            <v>DAS CARGO A LA CUENTA (DELIVERY)</v>
          </cell>
          <cell r="AO984" t="str">
            <v>DISTRIBUIDORES</v>
          </cell>
          <cell r="AP984">
            <v>44939</v>
          </cell>
          <cell r="AR984" t="str">
            <v>MDELIVERY_2483554</v>
          </cell>
          <cell r="AS984">
            <v>329911</v>
          </cell>
          <cell r="AT984" t="str">
            <v>D40</v>
          </cell>
          <cell r="AU984" t="str">
            <v>BTB</v>
          </cell>
          <cell r="AV984">
            <v>1</v>
          </cell>
          <cell r="AX984" t="str">
            <v>ENTREGADO</v>
          </cell>
          <cell r="AY984" t="str">
            <v>HALFSIM MOVISTAR: 1 und - sn. 8959300520560844006</v>
          </cell>
          <cell r="AZ984" t="str">
            <v>SIMCARD</v>
          </cell>
          <cell r="BA984" t="str">
            <v>EMPRESAS TITULAR AUSENTE ENTREGA CON SELLO</v>
          </cell>
        </row>
        <row r="985">
          <cell r="A985" t="str">
            <v>2483555</v>
          </cell>
          <cell r="B985" t="str">
            <v>MDELIVERY</v>
          </cell>
          <cell r="C985">
            <v>44939</v>
          </cell>
          <cell r="D985" t="str">
            <v>FLEXNET ECUADOR - MDELIVERY</v>
          </cell>
          <cell r="E985" t="str">
            <v>CALLE 28 DE JUNIO S/N Y GARCIA MORENO ENTRADA LLANO GRANDE</v>
          </cell>
          <cell r="H985" t="str">
            <v>170208</v>
          </cell>
          <cell r="I985" t="str">
            <v>QUITO</v>
          </cell>
          <cell r="J985" t="str">
            <v>PICHINCHA</v>
          </cell>
          <cell r="K985" t="str">
            <v>IVAN EDUARDO BORBOR VILLAO_IVAN EDUARDO BORBOR VILLAO</v>
          </cell>
          <cell r="L985" t="str">
            <v>CIUDAD SANTA ELENA CALLE OLMEDO S N Y CALLE PAQUISHA S N VILLA DE 1 PLANTA COLOR ROSADITA JUNTO AL HOSTAL CAMILITA DIAGONAL A SALON DE EVENTOS “VINCENT</v>
          </cell>
          <cell r="O985" t="str">
            <v>SANTA ELENA</v>
          </cell>
          <cell r="P985" t="str">
            <v>SANTA ELENA</v>
          </cell>
          <cell r="Q985" t="str">
            <v>SANTA ELENA</v>
          </cell>
          <cell r="R985" t="str">
            <v>2483555</v>
          </cell>
          <cell r="W985" t="str">
            <v>0917656787001</v>
          </cell>
          <cell r="X985" t="str">
            <v>0980253240/0992147939</v>
          </cell>
          <cell r="AA985">
            <v>44939</v>
          </cell>
          <cell r="AD985">
            <v>1</v>
          </cell>
          <cell r="AE985">
            <v>1</v>
          </cell>
          <cell r="AI985" t="str">
            <v>DESPACHO</v>
          </cell>
          <cell r="AJ985" t="str">
            <v>NORMAL</v>
          </cell>
          <cell r="AL985" t="str">
            <v>NO</v>
          </cell>
          <cell r="AN985" t="str">
            <v>DAS CARGO A LA CUENTA (DELIVERY)</v>
          </cell>
          <cell r="AO985" t="str">
            <v>DISTRIBUIDORES</v>
          </cell>
          <cell r="AP985">
            <v>44939</v>
          </cell>
          <cell r="AR985" t="str">
            <v>MDELIVERY_2483555</v>
          </cell>
          <cell r="AS985">
            <v>329909</v>
          </cell>
          <cell r="AT985" t="str">
            <v>D40</v>
          </cell>
          <cell r="AU985" t="str">
            <v>BTB</v>
          </cell>
          <cell r="AV985">
            <v>1</v>
          </cell>
          <cell r="AX985" t="str">
            <v>ENTREGADO</v>
          </cell>
          <cell r="AY985" t="str">
            <v>HALFSIM MOVISTAR: 1 und - sn. 8959300520560845227</v>
          </cell>
          <cell r="AZ985" t="str">
            <v>SIMCARD</v>
          </cell>
          <cell r="BA985" t="str">
            <v>EMPRESAS TITULAR AUSENTE ENTREGA CON SELLO</v>
          </cell>
        </row>
        <row r="986">
          <cell r="A986" t="str">
            <v>2483556</v>
          </cell>
          <cell r="B986" t="str">
            <v>MDELIVERY</v>
          </cell>
          <cell r="C986">
            <v>44939</v>
          </cell>
          <cell r="D986" t="str">
            <v>FLEXNET ECUADOR - MDELIVERY</v>
          </cell>
          <cell r="E986" t="str">
            <v>CALLE 28 DE JUNIO S/N Y GARCIA MORENO ENTRADA LLANO GRANDE</v>
          </cell>
          <cell r="H986" t="str">
            <v>170208</v>
          </cell>
          <cell r="I986" t="str">
            <v>QUITO</v>
          </cell>
          <cell r="J986" t="str">
            <v>PICHINCHA</v>
          </cell>
          <cell r="K986" t="str">
            <v>GUARDIA TURNO_CLUB SOCIAL CULTURAL CANAL 2 TV</v>
          </cell>
          <cell r="L986" t="str">
            <v>GUAYAS GUAYAQUIL DX MANUEL GALECIO 117 Y BOYACA 511 TEATRO BORGES DENT RO DE LAS INSTALACIONES DE ECUAVISA DJ GUAYAQUIL</v>
          </cell>
          <cell r="O986" t="str">
            <v>GUAYAQUIL</v>
          </cell>
          <cell r="P986" t="str">
            <v>GUAYAQUIL</v>
          </cell>
          <cell r="Q986" t="str">
            <v>GUAYAS</v>
          </cell>
          <cell r="R986" t="str">
            <v>2483556</v>
          </cell>
          <cell r="W986" t="str">
            <v>0991397027001</v>
          </cell>
          <cell r="X986" t="str">
            <v>0995734734</v>
          </cell>
          <cell r="AA986">
            <v>44939</v>
          </cell>
          <cell r="AD986">
            <v>1</v>
          </cell>
          <cell r="AE986">
            <v>1</v>
          </cell>
          <cell r="AI986" t="str">
            <v>DESPACHO</v>
          </cell>
          <cell r="AJ986" t="str">
            <v>NORMAL</v>
          </cell>
          <cell r="AL986" t="str">
            <v>NO</v>
          </cell>
          <cell r="AN986" t="str">
            <v>ACTIVACIONES INGRESOS GGCC &amp; NEGOCIOS DIRECTOS</v>
          </cell>
          <cell r="AO986" t="str">
            <v>GGCC / NEGOCIOS</v>
          </cell>
          <cell r="AP986">
            <v>44939</v>
          </cell>
          <cell r="AR986" t="str">
            <v>MDELIVERY_2483556</v>
          </cell>
          <cell r="AS986">
            <v>329913</v>
          </cell>
          <cell r="AT986" t="str">
            <v>D40</v>
          </cell>
          <cell r="AU986" t="str">
            <v>BTB</v>
          </cell>
          <cell r="AV986">
            <v>1</v>
          </cell>
          <cell r="AX986" t="str">
            <v>ENTREGADO</v>
          </cell>
          <cell r="AY986" t="str">
            <v>HALFSIM MOVISTAR: 1 und - sn. 8959300520560845284</v>
          </cell>
          <cell r="AZ986" t="str">
            <v>SIMCARD</v>
          </cell>
          <cell r="BA986" t="str">
            <v/>
          </cell>
        </row>
        <row r="987">
          <cell r="A987" t="str">
            <v>2483557</v>
          </cell>
          <cell r="B987" t="str">
            <v>MDELIVERY</v>
          </cell>
          <cell r="C987">
            <v>44939</v>
          </cell>
          <cell r="D987" t="str">
            <v>FLEXNET ECUADOR - MDELIVERY</v>
          </cell>
          <cell r="E987" t="str">
            <v>CALLE 28 DE JUNIO S/N Y GARCIA MORENO ENTRADA LLANO GRANDE</v>
          </cell>
          <cell r="H987" t="str">
            <v>170208</v>
          </cell>
          <cell r="I987" t="str">
            <v>QUITO</v>
          </cell>
          <cell r="J987" t="str">
            <v>PICHINCHA</v>
          </cell>
          <cell r="K987" t="str">
            <v>LUIS SEGUNDO FLORES JIMENEZ_BANCO DE LA PRODUCCION S A PRODUBANCO</v>
          </cell>
          <cell r="L987" t="str">
            <v>PARQUE EMPRESARIAL COLON TORRE PRODUBANCO AV RODRIGO CHAVEZ CIUDAD COLON ETAPA III MZ 275 SOLAR 6 OFICINA PRINCIPAL PRODUBANCO GUAYAQUIL</v>
          </cell>
          <cell r="O987" t="str">
            <v>GUAYAQUIL</v>
          </cell>
          <cell r="P987" t="str">
            <v>GUAYAQUIL</v>
          </cell>
          <cell r="Q987" t="str">
            <v>GUAYAS</v>
          </cell>
          <cell r="R987" t="str">
            <v>2483557</v>
          </cell>
          <cell r="W987" t="str">
            <v>1790368718001</v>
          </cell>
          <cell r="X987" t="str">
            <v>0998421201</v>
          </cell>
          <cell r="AA987">
            <v>44939</v>
          </cell>
          <cell r="AD987">
            <v>1</v>
          </cell>
          <cell r="AE987">
            <v>1</v>
          </cell>
          <cell r="AI987" t="str">
            <v>DESPACHO</v>
          </cell>
          <cell r="AJ987" t="str">
            <v>NORMAL</v>
          </cell>
          <cell r="AL987" t="str">
            <v>NO</v>
          </cell>
          <cell r="AN987" t="str">
            <v>POSVENTA GGCC Y NEGOCIOS (EXPRESS SOLO QUITO)</v>
          </cell>
          <cell r="AO987" t="str">
            <v>GGCC / NEGOCIOS</v>
          </cell>
          <cell r="AP987">
            <v>44939</v>
          </cell>
          <cell r="AR987" t="str">
            <v>MDELIVERY_2483557</v>
          </cell>
          <cell r="AS987">
            <v>329906</v>
          </cell>
          <cell r="AT987" t="str">
            <v>D40</v>
          </cell>
          <cell r="AU987" t="str">
            <v>BTB</v>
          </cell>
          <cell r="AV987">
            <v>1</v>
          </cell>
          <cell r="AX987" t="str">
            <v>ENTREGADO</v>
          </cell>
          <cell r="AY987" t="str">
            <v>LTE XIAOMI REDMI 10A 64GB SILVER: 1 und - sn. 863696066369084</v>
          </cell>
          <cell r="AZ987" t="str">
            <v>TERMINAL</v>
          </cell>
          <cell r="BA987" t="str">
            <v/>
          </cell>
        </row>
        <row r="988">
          <cell r="A988" t="str">
            <v>2483558</v>
          </cell>
          <cell r="B988" t="str">
            <v>MDELIVERY</v>
          </cell>
          <cell r="C988">
            <v>44939</v>
          </cell>
          <cell r="D988" t="str">
            <v>FLEXNET ECUADOR - MDELIVERY</v>
          </cell>
          <cell r="E988" t="str">
            <v>CALLE 28 DE JUNIO S/N Y GARCIA MORENO ENTRADA LLANO GRANDE</v>
          </cell>
          <cell r="H988" t="str">
            <v>170208</v>
          </cell>
          <cell r="I988" t="str">
            <v>QUITO</v>
          </cell>
          <cell r="J988" t="str">
            <v>PICHINCHA</v>
          </cell>
          <cell r="K988" t="str">
            <v>ANDREA VILLACRES_AIG METROPOLITANA CIA DE SEGUROS Y REASEGUROS S A</v>
          </cell>
          <cell r="L988" t="str">
            <v>PICHINCHA QUITO AVDA BRASIL 293 Y GRANADO CENTENO EDIFICIO IACA AIG ECUADOR</v>
          </cell>
          <cell r="O988" t="str">
            <v>QUITO</v>
          </cell>
          <cell r="P988" t="str">
            <v>QUITO</v>
          </cell>
          <cell r="Q988" t="str">
            <v>PICHINCHA</v>
          </cell>
          <cell r="R988" t="str">
            <v>2483558</v>
          </cell>
          <cell r="W988" t="str">
            <v>1790475247001</v>
          </cell>
          <cell r="X988" t="str">
            <v>0995108885</v>
          </cell>
          <cell r="AA988">
            <v>44939</v>
          </cell>
          <cell r="AD988">
            <v>1</v>
          </cell>
          <cell r="AE988">
            <v>1</v>
          </cell>
          <cell r="AI988" t="str">
            <v>DESPACHO</v>
          </cell>
          <cell r="AJ988" t="str">
            <v>NORMAL</v>
          </cell>
          <cell r="AL988" t="str">
            <v>NO</v>
          </cell>
          <cell r="AN988" t="str">
            <v>ACTIVACIONES INGRESOS GGCC &amp; NEGOCIOS DIRECTOS</v>
          </cell>
          <cell r="AO988" t="str">
            <v>GGCC / NEGOCIOS</v>
          </cell>
          <cell r="AP988">
            <v>44939</v>
          </cell>
          <cell r="AR988" t="str">
            <v>MDELIVERY_2483558</v>
          </cell>
          <cell r="AS988">
            <v>329910</v>
          </cell>
          <cell r="AT988" t="str">
            <v>D40</v>
          </cell>
          <cell r="AU988" t="str">
            <v>BTB</v>
          </cell>
          <cell r="AV988">
            <v>1</v>
          </cell>
          <cell r="AX988" t="str">
            <v>ENTREGADO</v>
          </cell>
          <cell r="AY988" t="str">
            <v>HALFSIM MOVISTAR: 1 und - sn. 8959300520560845219</v>
          </cell>
          <cell r="AZ988" t="str">
            <v>SIMCARD</v>
          </cell>
          <cell r="BA988" t="str">
            <v/>
          </cell>
        </row>
        <row r="989">
          <cell r="A989" t="str">
            <v>2483559</v>
          </cell>
          <cell r="B989" t="str">
            <v>MDELIVERY</v>
          </cell>
          <cell r="C989">
            <v>44939</v>
          </cell>
          <cell r="D989" t="str">
            <v>FLEXNET ECUADOR - MDELIVERY</v>
          </cell>
          <cell r="E989" t="str">
            <v>CALLE 28 DE JUNIO S/N Y GARCIA MORENO ENTRADA LLANO GRANDE</v>
          </cell>
          <cell r="H989" t="str">
            <v>170208</v>
          </cell>
          <cell r="I989" t="str">
            <v>QUITO</v>
          </cell>
          <cell r="J989" t="str">
            <v>PICHINCHA</v>
          </cell>
          <cell r="K989" t="str">
            <v>LIDY DEL CARMEN AVEIGA POSLIGUA_LIDY DEL CARMEN AVEIGA POSLIGUA</v>
          </cell>
          <cell r="L989" t="str">
            <v>COLEGIO ISMAEL PEREZ PAZMINO LA VICTORIA</v>
          </cell>
          <cell r="O989" t="str">
            <v>SHUSHUFINDI</v>
          </cell>
          <cell r="P989" t="str">
            <v>SHUSHUFINDI</v>
          </cell>
          <cell r="Q989" t="str">
            <v>SUCUMBIOS</v>
          </cell>
          <cell r="R989" t="str">
            <v>2483559</v>
          </cell>
          <cell r="W989" t="str">
            <v>1712309614001</v>
          </cell>
          <cell r="X989" t="str">
            <v>0939023907</v>
          </cell>
          <cell r="AA989">
            <v>44939</v>
          </cell>
          <cell r="AD989">
            <v>1</v>
          </cell>
          <cell r="AE989">
            <v>1</v>
          </cell>
          <cell r="AI989" t="str">
            <v>DESPACHO</v>
          </cell>
          <cell r="AJ989" t="str">
            <v>NORMAL</v>
          </cell>
          <cell r="AL989" t="str">
            <v>NO</v>
          </cell>
          <cell r="AN989" t="str">
            <v>DAS CARGO A LA CUENTA (DELIVERY)</v>
          </cell>
          <cell r="AO989" t="str">
            <v>DISTRIBUIDORES</v>
          </cell>
          <cell r="AP989">
            <v>44939</v>
          </cell>
          <cell r="AR989" t="str">
            <v>MDELIVERY_2483559</v>
          </cell>
          <cell r="AS989">
            <v>329908</v>
          </cell>
          <cell r="AT989" t="str">
            <v>D40</v>
          </cell>
          <cell r="AU989" t="str">
            <v>BTB</v>
          </cell>
          <cell r="AV989">
            <v>1</v>
          </cell>
          <cell r="AX989" t="str">
            <v>INCIDENCIA</v>
          </cell>
          <cell r="AY989" t="str">
            <v>HALFSIM MOVISTAR: 1 und - sn. 8959300120522677022</v>
          </cell>
          <cell r="AZ989" t="str">
            <v>SIMCARD</v>
          </cell>
          <cell r="BA989" t="str">
            <v>EMPRESAS TITULAR AUSENTE ENTREGA CON SELLO</v>
          </cell>
        </row>
        <row r="990">
          <cell r="A990" t="str">
            <v>2483560</v>
          </cell>
          <cell r="B990" t="str">
            <v>MDELIVERY</v>
          </cell>
          <cell r="C990">
            <v>44939</v>
          </cell>
          <cell r="D990" t="str">
            <v>FLEXNET ECUADOR - MDELIVERY</v>
          </cell>
          <cell r="E990" t="str">
            <v>CALLE 28 DE JUNIO S/N Y GARCIA MORENO ENTRADA LLANO GRANDE</v>
          </cell>
          <cell r="H990" t="str">
            <v>170208</v>
          </cell>
          <cell r="I990" t="str">
            <v>QUITO</v>
          </cell>
          <cell r="J990" t="str">
            <v>PICHINCHA</v>
          </cell>
          <cell r="K990" t="str">
            <v>GREY RIVERA_REPRESENTACIONES ARYAN S A</v>
          </cell>
          <cell r="L990" t="str">
            <v>ISLA SAN CRISTOBAL N41 168 Y ISLA FLOREANA EDIFICIO DE 3 PISOS LA CASA DEL CIERRE</v>
          </cell>
          <cell r="O990" t="str">
            <v>QUITO</v>
          </cell>
          <cell r="P990" t="str">
            <v>QUITO</v>
          </cell>
          <cell r="Q990" t="str">
            <v>PICHINCHA</v>
          </cell>
          <cell r="R990" t="str">
            <v>2483560</v>
          </cell>
          <cell r="W990" t="str">
            <v>1792072204001</v>
          </cell>
          <cell r="X990" t="str">
            <v>0981023882</v>
          </cell>
          <cell r="AA990">
            <v>44939</v>
          </cell>
          <cell r="AD990">
            <v>1</v>
          </cell>
          <cell r="AE990">
            <v>1</v>
          </cell>
          <cell r="AI990" t="str">
            <v>DESPACHO</v>
          </cell>
          <cell r="AJ990" t="str">
            <v>NORMAL</v>
          </cell>
          <cell r="AL990" t="str">
            <v>NO</v>
          </cell>
          <cell r="AN990" t="str">
            <v>367 EMPRESAS Y NEGOCIOS</v>
          </cell>
          <cell r="AO990" t="str">
            <v>GGCC / NEGOCIOS</v>
          </cell>
          <cell r="AP990">
            <v>44939</v>
          </cell>
          <cell r="AR990" t="str">
            <v>MDELIVERY_2483560</v>
          </cell>
          <cell r="AS990">
            <v>329912</v>
          </cell>
          <cell r="AT990" t="str">
            <v>D40</v>
          </cell>
          <cell r="AU990" t="str">
            <v>BTB</v>
          </cell>
          <cell r="AV990">
            <v>1</v>
          </cell>
          <cell r="AX990" t="str">
            <v>ENTREGADO</v>
          </cell>
          <cell r="AY990" t="str">
            <v>HALFSIM MOVISTAR: 1 und - sn. 8959300520560845250</v>
          </cell>
          <cell r="AZ990" t="str">
            <v>SIMCARD</v>
          </cell>
          <cell r="BA990" t="str">
            <v/>
          </cell>
        </row>
        <row r="991">
          <cell r="A991" t="str">
            <v>2483561</v>
          </cell>
          <cell r="B991" t="str">
            <v>MDELIVERY</v>
          </cell>
          <cell r="C991">
            <v>44939</v>
          </cell>
          <cell r="D991" t="str">
            <v>FLEXNET ECUADOR - MDELIVERY</v>
          </cell>
          <cell r="E991" t="str">
            <v>CALLE 28 DE JUNIO S/N Y GARCIA MORENO ENTRADA LLANO GRANDE</v>
          </cell>
          <cell r="H991" t="str">
            <v>170208</v>
          </cell>
          <cell r="I991" t="str">
            <v>QUITO</v>
          </cell>
          <cell r="J991" t="str">
            <v>PICHINCHA</v>
          </cell>
          <cell r="K991" t="str">
            <v>ANGELO EFREN SEVILLANO HERNANDEZ_ANGELO EFREN SEVILLANO HERNANDEZ</v>
          </cell>
          <cell r="L991" t="str">
            <v>PICHINCHA BARRIO SISAY CALLE SALVADOR ALLENDE Y CALLE VICTOR CARTAGENA CASA DE 2 PISOS COLOR HUESO Y PISO 2 SIN PINTAR INGRESANDO POR NESTLE ANTES DE LLEGAR A LA CANCHA DE BASQUET COMUNICARSE CON EL SR ANTES DE ACERCARSE AL LUGAR</v>
          </cell>
          <cell r="O991" t="str">
            <v>CAYAMBE</v>
          </cell>
          <cell r="P991" t="str">
            <v>CAYAMBE</v>
          </cell>
          <cell r="Q991" t="str">
            <v>PICHINCHA</v>
          </cell>
          <cell r="R991" t="str">
            <v>2483561</v>
          </cell>
          <cell r="W991" t="str">
            <v>0925251357001</v>
          </cell>
          <cell r="X991" t="str">
            <v>0969578677</v>
          </cell>
          <cell r="AA991">
            <v>44939</v>
          </cell>
          <cell r="AD991">
            <v>1</v>
          </cell>
          <cell r="AE991">
            <v>1</v>
          </cell>
          <cell r="AI991" t="str">
            <v>DESPACHO</v>
          </cell>
          <cell r="AJ991" t="str">
            <v>NORMAL</v>
          </cell>
          <cell r="AL991" t="str">
            <v>NO</v>
          </cell>
          <cell r="AN991" t="str">
            <v>CC RENOVACION B2B NMTELEMARKETING</v>
          </cell>
          <cell r="AO991" t="str">
            <v>MULTICANAL B2B</v>
          </cell>
          <cell r="AP991">
            <v>44939</v>
          </cell>
          <cell r="AR991" t="str">
            <v>MDELIVERY_2483561</v>
          </cell>
          <cell r="AS991">
            <v>329915</v>
          </cell>
          <cell r="AT991" t="str">
            <v>D40</v>
          </cell>
          <cell r="AU991" t="str">
            <v>BTB</v>
          </cell>
          <cell r="AV991">
            <v>1</v>
          </cell>
          <cell r="AX991" t="str">
            <v>INCIDENCIA</v>
          </cell>
          <cell r="AY991" t="str">
            <v>LTE XIAOMI REDMI NOTE 11S AZUL: 1 und - sn. 865954061205441</v>
          </cell>
          <cell r="AZ991" t="str">
            <v>TERMINAL</v>
          </cell>
          <cell r="BA991" t="str">
            <v>Entrega con contingente (dos documentos de identidad)</v>
          </cell>
        </row>
        <row r="992">
          <cell r="A992" t="str">
            <v>2483562</v>
          </cell>
          <cell r="B992" t="str">
            <v>MDELIVERY</v>
          </cell>
          <cell r="C992">
            <v>44939</v>
          </cell>
          <cell r="D992" t="str">
            <v>FLEXNET ECUADOR - MDELIVERY</v>
          </cell>
          <cell r="E992" t="str">
            <v>CALLE 28 DE JUNIO S/N Y GARCIA MORENO ENTRADA LLANO GRANDE</v>
          </cell>
          <cell r="H992" t="str">
            <v>170208</v>
          </cell>
          <cell r="I992" t="str">
            <v>QUITO</v>
          </cell>
          <cell r="J992" t="str">
            <v>PICHINCHA</v>
          </cell>
          <cell r="K992" t="str">
            <v>KENNY LEONEL CHAGUAY VERA 1206384602 FERNANDEZ VERA ZAIDA PAOLA_KENNY LEONEL CHAGUAY VERA</v>
          </cell>
          <cell r="L992" t="str">
            <v>LOS RIOS SECTOR PUEBLO VIEJO CALLE 10 DE AGOSTO 612 Y JUSTINO CORNEJO LOS RIOS PUEBLO VIEJO CALLE 10 DE AGOSTO Y JUSTINO CORNEJO 612 CASA TABACO CON TERRACOTA O TABACO CON PALO ROSA DIAGONAL A LAS OFICINAS DE TV CAFA COO 1 550813 79 532487</v>
          </cell>
          <cell r="O992" t="str">
            <v>PUEBLO VIEJO</v>
          </cell>
          <cell r="P992" t="str">
            <v>PUEBLO VIEJO</v>
          </cell>
          <cell r="Q992" t="str">
            <v>LOS RÍOS</v>
          </cell>
          <cell r="R992" t="str">
            <v>2483562</v>
          </cell>
          <cell r="W992" t="str">
            <v>1205905043001</v>
          </cell>
          <cell r="X992" t="str">
            <v>0984891327</v>
          </cell>
          <cell r="AA992">
            <v>44939</v>
          </cell>
          <cell r="AD992">
            <v>1</v>
          </cell>
          <cell r="AE992">
            <v>1</v>
          </cell>
          <cell r="AI992" t="str">
            <v>DESPACHO</v>
          </cell>
          <cell r="AJ992" t="str">
            <v>NORMAL</v>
          </cell>
          <cell r="AL992" t="str">
            <v>NO</v>
          </cell>
          <cell r="AN992" t="str">
            <v>CC RENOVACION B2B NMTELEMARKETING</v>
          </cell>
          <cell r="AO992" t="str">
            <v>MULTICANAL B2B</v>
          </cell>
          <cell r="AP992">
            <v>44939</v>
          </cell>
          <cell r="AR992" t="str">
            <v>MDELIVERY_2483562</v>
          </cell>
          <cell r="AS992">
            <v>329919</v>
          </cell>
          <cell r="AT992" t="str">
            <v>D40</v>
          </cell>
          <cell r="AU992" t="str">
            <v>BTB</v>
          </cell>
          <cell r="AV992">
            <v>1</v>
          </cell>
          <cell r="AX992" t="str">
            <v>ENTREGADO</v>
          </cell>
          <cell r="AY992" t="str">
            <v>LTE HONOR X6 SILVER: 1 und - sn. 862800060338175</v>
          </cell>
          <cell r="AZ992" t="str">
            <v>TERMINAL</v>
          </cell>
          <cell r="BA992" t="str">
            <v>Entrega con contingente (dos documentos de identidad)</v>
          </cell>
        </row>
        <row r="993">
          <cell r="A993" t="str">
            <v>2483563</v>
          </cell>
          <cell r="B993" t="str">
            <v>MDELIVERY</v>
          </cell>
          <cell r="C993">
            <v>44939</v>
          </cell>
          <cell r="D993" t="str">
            <v>FLEXNET ECUADOR - MDELIVERY</v>
          </cell>
          <cell r="E993" t="str">
            <v>CALLE 28 DE JUNIO S/N Y GARCIA MORENO ENTRADA LLANO GRANDE</v>
          </cell>
          <cell r="H993" t="str">
            <v>170208</v>
          </cell>
          <cell r="I993" t="str">
            <v>QUITO</v>
          </cell>
          <cell r="J993" t="str">
            <v>PICHINCHA</v>
          </cell>
          <cell r="K993" t="str">
            <v>JAVIER ALEXANDER SIGCHOS RIVERA_JAVIER ALEXANDER SIGCHOS RIVERA</v>
          </cell>
          <cell r="L993" t="str">
            <v>PICHINCHA RETIRO AGENCIA TRAMACO CENTRO DE TRANSFERENCIA CARCELEN MANUEL NAJAS OE1 346 Y JOAQUIN MANCHENO AGENCIA TRAMACO EXPRESS</v>
          </cell>
          <cell r="O993" t="str">
            <v>QUITO</v>
          </cell>
          <cell r="P993" t="str">
            <v>QUITO</v>
          </cell>
          <cell r="Q993" t="str">
            <v>PICHINCHA</v>
          </cell>
          <cell r="R993" t="str">
            <v>2483563</v>
          </cell>
          <cell r="W993" t="str">
            <v>1721097986001</v>
          </cell>
          <cell r="X993" t="str">
            <v>0999265673</v>
          </cell>
          <cell r="AA993">
            <v>44939</v>
          </cell>
          <cell r="AD993">
            <v>1</v>
          </cell>
          <cell r="AE993">
            <v>1</v>
          </cell>
          <cell r="AI993" t="str">
            <v>DESPACHO</v>
          </cell>
          <cell r="AJ993" t="str">
            <v>NORMAL</v>
          </cell>
          <cell r="AL993" t="str">
            <v>NO</v>
          </cell>
          <cell r="AN993" t="str">
            <v>CC RENOVACION B2B NMTELEMARKETING</v>
          </cell>
          <cell r="AO993" t="str">
            <v>MULTICANAL B2B</v>
          </cell>
          <cell r="AP993">
            <v>44939</v>
          </cell>
          <cell r="AR993" t="str">
            <v>MDELIVERY_2483563</v>
          </cell>
          <cell r="AS993">
            <v>329917</v>
          </cell>
          <cell r="AT993" t="str">
            <v>D40</v>
          </cell>
          <cell r="AU993" t="str">
            <v>BTB</v>
          </cell>
          <cell r="AV993">
            <v>1</v>
          </cell>
          <cell r="AX993" t="str">
            <v>ENTREGADO</v>
          </cell>
          <cell r="AY993" t="str">
            <v>LTE XIAOMI REDMI NOTE 11S AZUL: 1 und - sn. 865954062626421</v>
          </cell>
          <cell r="AZ993" t="str">
            <v>TERMINAL</v>
          </cell>
          <cell r="BA993" t="str">
            <v>Entrega con contingente (dos documentos de identidad)</v>
          </cell>
        </row>
        <row r="994">
          <cell r="A994" t="str">
            <v>2483564</v>
          </cell>
          <cell r="B994" t="str">
            <v>MDELIVERY</v>
          </cell>
          <cell r="C994">
            <v>44939</v>
          </cell>
          <cell r="D994" t="str">
            <v>FLEXNET ECUADOR - MDELIVERY</v>
          </cell>
          <cell r="E994" t="str">
            <v>CALLE 28 DE JUNIO S/N Y GARCIA MORENO ENTRADA LLANO GRANDE</v>
          </cell>
          <cell r="H994" t="str">
            <v>170208</v>
          </cell>
          <cell r="I994" t="str">
            <v>QUITO</v>
          </cell>
          <cell r="J994" t="str">
            <v>PICHINCHA</v>
          </cell>
          <cell r="K994" t="str">
            <v>PATRICIA LUCIA FARINANGO C I 1717980427_JORGE VICENTE MALATAXI OCHOA</v>
          </cell>
          <cell r="L994" t="str">
            <v>PICHINCHA SECTOR NORTE BARRIO COMITE DEL PUEBLO JUAN MOLINEROS E13 146 Y LUIS TIPAN CASA DE 3 PISOS FRONTALES Y 4 POSTERIORES COLOR ROJO A 3 CASA DE UNA GUARDERIA DE IFA COMUNICARSE CON LA SRA ANTES DE ACERCARSE AL LUGAR</v>
          </cell>
          <cell r="O994" t="str">
            <v>QUITO</v>
          </cell>
          <cell r="P994" t="str">
            <v>QUITO</v>
          </cell>
          <cell r="Q994" t="str">
            <v>PICHINCHA</v>
          </cell>
          <cell r="R994" t="str">
            <v>2483564</v>
          </cell>
          <cell r="W994" t="str">
            <v>1721551917001</v>
          </cell>
          <cell r="X994" t="str">
            <v>0983519076</v>
          </cell>
          <cell r="AA994">
            <v>44939</v>
          </cell>
          <cell r="AD994">
            <v>1</v>
          </cell>
          <cell r="AE994">
            <v>1</v>
          </cell>
          <cell r="AI994" t="str">
            <v>DESPACHO</v>
          </cell>
          <cell r="AJ994" t="str">
            <v>NORMAL</v>
          </cell>
          <cell r="AL994" t="str">
            <v>NO</v>
          </cell>
          <cell r="AN994" t="str">
            <v>CC RENOVACION B2B NMTELEMARKETING</v>
          </cell>
          <cell r="AO994" t="str">
            <v>MULTICANAL B2B</v>
          </cell>
          <cell r="AP994">
            <v>44939</v>
          </cell>
          <cell r="AR994" t="str">
            <v>MDELIVERY_2483564</v>
          </cell>
          <cell r="AS994">
            <v>329921</v>
          </cell>
          <cell r="AT994" t="str">
            <v>D40</v>
          </cell>
          <cell r="AU994" t="str">
            <v>BTB</v>
          </cell>
          <cell r="AV994">
            <v>1</v>
          </cell>
          <cell r="AX994" t="str">
            <v>ENTREGADO</v>
          </cell>
          <cell r="AY994" t="str">
            <v>LTE SAMSUNG A03 NEGRO: 1 und - sn. 351084958755000</v>
          </cell>
          <cell r="AZ994" t="str">
            <v>TERMINAL</v>
          </cell>
          <cell r="BA994" t="str">
            <v>Entrega con contingente (dos documentos de identidad)</v>
          </cell>
        </row>
        <row r="995">
          <cell r="A995" t="str">
            <v>2483565</v>
          </cell>
          <cell r="B995" t="str">
            <v>MDELIVERY</v>
          </cell>
          <cell r="C995">
            <v>44939</v>
          </cell>
          <cell r="D995" t="str">
            <v>FLEXNET ECUADOR - MDELIVERY</v>
          </cell>
          <cell r="E995" t="str">
            <v>CALLE 28 DE JUNIO S/N Y GARCIA MORENO ENTRADA LLANO GRANDE</v>
          </cell>
          <cell r="H995" t="str">
            <v>170208</v>
          </cell>
          <cell r="I995" t="str">
            <v>QUITO</v>
          </cell>
          <cell r="J995" t="str">
            <v>PICHINCHA</v>
          </cell>
          <cell r="K995" t="str">
            <v>ACOSTA PICHUCHO GLADYS XIMENA GUANIN PEREZ XIMENA GUADALUPE 0995755535_COMUNIKGRAF S A</v>
          </cell>
          <cell r="L995" t="str">
            <v>PICHINCHA SECTOR EL INCA CALLE DE LAS TORONJAS E12 36 CON LA INTERSECCION EN LA AV EL INCA SE ENTREGA EN LA EMPRESA GRUPO IMPRESOR LA EMPRESA ES DE COLOR AZUL UBICADOS A UNA CUADRA DE LA GASOLINERA EL PUMA</v>
          </cell>
          <cell r="O995" t="str">
            <v>QUITO</v>
          </cell>
          <cell r="P995" t="str">
            <v>QUITO</v>
          </cell>
          <cell r="Q995" t="str">
            <v>PICHINCHA</v>
          </cell>
          <cell r="R995" t="str">
            <v>2483565</v>
          </cell>
          <cell r="W995" t="str">
            <v>1792238900001</v>
          </cell>
          <cell r="X995" t="str">
            <v>0999217727</v>
          </cell>
          <cell r="AA995">
            <v>44939</v>
          </cell>
          <cell r="AD995">
            <v>1</v>
          </cell>
          <cell r="AE995">
            <v>1</v>
          </cell>
          <cell r="AI995" t="str">
            <v>DESPACHO</v>
          </cell>
          <cell r="AJ995" t="str">
            <v>NORMAL</v>
          </cell>
          <cell r="AL995" t="str">
            <v>NO</v>
          </cell>
          <cell r="AN995" t="str">
            <v>CC RENOVACION B2B NMTELEMARKETING</v>
          </cell>
          <cell r="AO995" t="str">
            <v>MULTICANAL B2B</v>
          </cell>
          <cell r="AP995">
            <v>44939</v>
          </cell>
          <cell r="AR995" t="str">
            <v>MDELIVERY_2483565</v>
          </cell>
          <cell r="AS995">
            <v>329914</v>
          </cell>
          <cell r="AT995" t="str">
            <v>D40</v>
          </cell>
          <cell r="AU995" t="str">
            <v>BTB</v>
          </cell>
          <cell r="AV995">
            <v>1</v>
          </cell>
          <cell r="AX995" t="str">
            <v>ENTREGADO</v>
          </cell>
          <cell r="AY995" t="str">
            <v>LTE XIAOMI REDMI NOTE 11S AZUL: 1 und - sn. 865954061213429</v>
          </cell>
          <cell r="AZ995" t="str">
            <v>TERMINAL</v>
          </cell>
          <cell r="BA995" t="str">
            <v>Entrega con contingente (dos documentos de identidad)</v>
          </cell>
        </row>
        <row r="996">
          <cell r="A996" t="str">
            <v>2483566</v>
          </cell>
          <cell r="B996" t="str">
            <v>MDELIVERY</v>
          </cell>
          <cell r="C996">
            <v>44939</v>
          </cell>
          <cell r="D996" t="str">
            <v>FLEXNET ECUADOR - MDELIVERY</v>
          </cell>
          <cell r="E996" t="str">
            <v>CALLE 28 DE JUNIO S/N Y GARCIA MORENO ENTRADA LLANO GRANDE</v>
          </cell>
          <cell r="H996" t="str">
            <v>170208</v>
          </cell>
          <cell r="I996" t="str">
            <v>QUITO</v>
          </cell>
          <cell r="J996" t="str">
            <v>PICHINCHA</v>
          </cell>
          <cell r="K996" t="str">
            <v>CARLOS CARRERA SERVIO BERMEO Y CARLOS CEVALLOS _AGENCIA MARITIMA GLOBAL MARGLOBAL SA</v>
          </cell>
          <cell r="L996" t="str">
            <v>GUAYAS GUAYAQUIL KM 18 5 VIA DAULE FRENTE AL CAMPO CHINO BODEGAS AGUNSA OFICINAS DE PORTRANS NORTE</v>
          </cell>
          <cell r="O996" t="str">
            <v>GUAYAQUIL</v>
          </cell>
          <cell r="P996" t="str">
            <v>GUAYAQUIL</v>
          </cell>
          <cell r="Q996" t="str">
            <v>GUAYAS</v>
          </cell>
          <cell r="R996" t="str">
            <v>2483566</v>
          </cell>
          <cell r="W996" t="str">
            <v>0990841993001</v>
          </cell>
          <cell r="X996" t="str">
            <v>0998952822</v>
          </cell>
          <cell r="AA996">
            <v>44939</v>
          </cell>
          <cell r="AD996">
            <v>1</v>
          </cell>
          <cell r="AE996">
            <v>1</v>
          </cell>
          <cell r="AI996" t="str">
            <v>DESPACHO</v>
          </cell>
          <cell r="AJ996" t="str">
            <v>NORMAL</v>
          </cell>
          <cell r="AL996" t="str">
            <v>NO</v>
          </cell>
          <cell r="AN996" t="str">
            <v>ACTIVACIONES B2B PORTABILIDADES SOLO SIMCARD</v>
          </cell>
          <cell r="AO996" t="str">
            <v>GGCC / NEGOCIOS</v>
          </cell>
          <cell r="AP996">
            <v>44939</v>
          </cell>
          <cell r="AR996" t="str">
            <v>MDELIVERY_2483566</v>
          </cell>
          <cell r="AS996">
            <v>329918</v>
          </cell>
          <cell r="AT996" t="str">
            <v>D40</v>
          </cell>
          <cell r="AU996" t="str">
            <v>BTB</v>
          </cell>
          <cell r="AV996">
            <v>1</v>
          </cell>
          <cell r="AX996" t="str">
            <v>ENTREGADO</v>
          </cell>
          <cell r="AY996" t="str">
            <v>HALFSIM MOVISTAR: 1 und - sn. 8959300520560845193</v>
          </cell>
          <cell r="AZ996" t="str">
            <v>SIMCARD</v>
          </cell>
          <cell r="BA996" t="str">
            <v/>
          </cell>
        </row>
        <row r="997">
          <cell r="A997" t="str">
            <v>2483567</v>
          </cell>
          <cell r="B997" t="str">
            <v>MDELIVERY</v>
          </cell>
          <cell r="C997">
            <v>44939</v>
          </cell>
          <cell r="D997" t="str">
            <v>FLEXNET ECUADOR - MDELIVERY</v>
          </cell>
          <cell r="E997" t="str">
            <v>CALLE 28 DE JUNIO S/N Y GARCIA MORENO ENTRADA LLANO GRANDE</v>
          </cell>
          <cell r="H997" t="str">
            <v>170208</v>
          </cell>
          <cell r="I997" t="str">
            <v>QUITO</v>
          </cell>
          <cell r="J997" t="str">
            <v>PICHINCHA</v>
          </cell>
          <cell r="K997" t="str">
            <v>NATHALY HERRERA RICARDO REYES_SETEC S A AGENCIA ASESORA PRODUCTORA DE SEGUROS</v>
          </cell>
          <cell r="L997" t="str">
            <v>AV REPUBLICA DEL SALVADOR 491 Y NACIONES UNIDAS EDIFICIO SUYANA PISO 11 REFERENCIA AL FRENTE DEL HOTEL SHERATON</v>
          </cell>
          <cell r="O997" t="str">
            <v>QUITO</v>
          </cell>
          <cell r="P997" t="str">
            <v>QUITO</v>
          </cell>
          <cell r="Q997" t="str">
            <v>PICHINCHA</v>
          </cell>
          <cell r="R997" t="str">
            <v>2483567</v>
          </cell>
          <cell r="W997" t="str">
            <v>1791259157001</v>
          </cell>
          <cell r="X997" t="str">
            <v>0987600034/ 0989766359</v>
          </cell>
          <cell r="AA997">
            <v>44939</v>
          </cell>
          <cell r="AD997">
            <v>1</v>
          </cell>
          <cell r="AE997">
            <v>1</v>
          </cell>
          <cell r="AI997" t="str">
            <v>DESPACHO</v>
          </cell>
          <cell r="AJ997" t="str">
            <v>NORMAL</v>
          </cell>
          <cell r="AL997" t="str">
            <v>NO</v>
          </cell>
          <cell r="AN997" t="str">
            <v>367 EMPRESAS Y NEGOCIOS</v>
          </cell>
          <cell r="AO997" t="str">
            <v>GGCC / NEGOCIOS</v>
          </cell>
          <cell r="AP997">
            <v>44939</v>
          </cell>
          <cell r="AR997" t="str">
            <v>MDELIVERY_2483567</v>
          </cell>
          <cell r="AS997">
            <v>329916</v>
          </cell>
          <cell r="AT997" t="str">
            <v>D40</v>
          </cell>
          <cell r="AU997" t="str">
            <v>BTB</v>
          </cell>
          <cell r="AV997">
            <v>5</v>
          </cell>
          <cell r="AX997" t="str">
            <v>ENTREGADO</v>
          </cell>
          <cell r="AY997" t="str">
            <v>HALFSIM MOVISTAR: 5 und - sn. 8959300520560850045,8959300520560845201,8959300520560845177,8959300520560850052,8959300520560850060</v>
          </cell>
          <cell r="AZ997" t="str">
            <v>SIMCARD</v>
          </cell>
          <cell r="BA997" t="str">
            <v/>
          </cell>
        </row>
        <row r="998">
          <cell r="A998" t="str">
            <v>2483572</v>
          </cell>
          <cell r="B998" t="str">
            <v>MDELIVERY</v>
          </cell>
          <cell r="C998">
            <v>44939</v>
          </cell>
          <cell r="D998" t="str">
            <v>FLEXNET ECUADOR - MDELIVERY</v>
          </cell>
          <cell r="E998" t="str">
            <v>CALLE 28 DE JUNIO S/N Y GARCIA MORENO ENTRADA LLANO GRANDE</v>
          </cell>
          <cell r="H998" t="str">
            <v>170208</v>
          </cell>
          <cell r="I998" t="str">
            <v>QUITO</v>
          </cell>
          <cell r="J998" t="str">
            <v>PICHINCHA</v>
          </cell>
          <cell r="K998" t="str">
            <v>CLIMAPOWER S A IMPORTADORA Y COMERCIALIZADORA_CLIMAPOWER S A IMPORTADORA Y COMERCIALIZADORA</v>
          </cell>
          <cell r="L998" t="str">
            <v>CALLE JOSE FELIX BARREIRO E12 64 Y DE LOS ALAMOS SECTOR SAN ISIDRO DEL INCA</v>
          </cell>
          <cell r="O998" t="str">
            <v>QUITO</v>
          </cell>
          <cell r="P998" t="str">
            <v>QUITO</v>
          </cell>
          <cell r="Q998" t="str">
            <v>PICHINCHA</v>
          </cell>
          <cell r="R998" t="str">
            <v>2483572</v>
          </cell>
          <cell r="W998" t="str">
            <v>1792369436001</v>
          </cell>
          <cell r="X998" t="str">
            <v>0984673315</v>
          </cell>
          <cell r="AA998">
            <v>44939</v>
          </cell>
          <cell r="AD998">
            <v>1</v>
          </cell>
          <cell r="AE998">
            <v>1</v>
          </cell>
          <cell r="AI998" t="str">
            <v>DESPACHO</v>
          </cell>
          <cell r="AJ998" t="str">
            <v>NORMAL</v>
          </cell>
          <cell r="AL998" t="str">
            <v>NO</v>
          </cell>
          <cell r="AN998" t="str">
            <v>POSVENTA GGCC Y NEGOCIOS</v>
          </cell>
          <cell r="AO998" t="str">
            <v>GGCC / NEGOCIOS</v>
          </cell>
          <cell r="AP998">
            <v>44939</v>
          </cell>
          <cell r="AR998" t="str">
            <v>MDELIVERY_2483572</v>
          </cell>
          <cell r="AS998">
            <v>329920</v>
          </cell>
          <cell r="AT998" t="str">
            <v>D40</v>
          </cell>
          <cell r="AU998" t="str">
            <v>BTB</v>
          </cell>
          <cell r="AV998">
            <v>1</v>
          </cell>
          <cell r="AX998" t="str">
            <v>ENTREGADO</v>
          </cell>
          <cell r="AY998" t="str">
            <v>HALFSIM MOVISTAR: 1 und - sn. 8959300520560843974</v>
          </cell>
          <cell r="AZ998" t="str">
            <v>SIMCARD</v>
          </cell>
          <cell r="BA998" t="str">
            <v/>
          </cell>
        </row>
        <row r="999">
          <cell r="A999" t="str">
            <v>2483573</v>
          </cell>
          <cell r="B999" t="str">
            <v>MDELIVERY</v>
          </cell>
          <cell r="C999">
            <v>44939</v>
          </cell>
          <cell r="D999" t="str">
            <v>FLEXNET ECUADOR - MDELIVERY</v>
          </cell>
          <cell r="E999" t="str">
            <v>CALLE 28 DE JUNIO S/N Y GARCIA MORENO ENTRADA LLANO GRANDE</v>
          </cell>
          <cell r="H999" t="str">
            <v>170208</v>
          </cell>
          <cell r="I999" t="str">
            <v>QUITO</v>
          </cell>
          <cell r="J999" t="str">
            <v>PICHINCHA</v>
          </cell>
          <cell r="K999" t="str">
            <v>PAOLA ALEXANDRA PAEZ SANCHEZ_PAOLA ALEXANDRA PAEZ SANCHEZ</v>
          </cell>
          <cell r="L999" t="str">
            <v>CALLE S52C 233 Y LOA OTRA CALLES ES E4B</v>
          </cell>
          <cell r="O999" t="str">
            <v>QUITO</v>
          </cell>
          <cell r="P999" t="str">
            <v>QUITO</v>
          </cell>
          <cell r="Q999" t="str">
            <v>PICHINCHA</v>
          </cell>
          <cell r="R999" t="str">
            <v>2483573</v>
          </cell>
          <cell r="W999" t="str">
            <v>1713839239001</v>
          </cell>
          <cell r="X999" t="str">
            <v>0982212365 / 0983788979</v>
          </cell>
          <cell r="AA999">
            <v>44939</v>
          </cell>
          <cell r="AD999">
            <v>1</v>
          </cell>
          <cell r="AE999">
            <v>1</v>
          </cell>
          <cell r="AI999" t="str">
            <v>DESPACHO</v>
          </cell>
          <cell r="AJ999" t="str">
            <v>NORMAL</v>
          </cell>
          <cell r="AL999" t="str">
            <v>NO</v>
          </cell>
          <cell r="AN999" t="str">
            <v>DAS CARGO A LA CUENTA (DELIVERY)</v>
          </cell>
          <cell r="AO999" t="str">
            <v>DISTRIBUIDORES</v>
          </cell>
          <cell r="AP999">
            <v>44939</v>
          </cell>
          <cell r="AR999" t="str">
            <v>MDELIVERY_2483573</v>
          </cell>
          <cell r="AS999">
            <v>329923</v>
          </cell>
          <cell r="AT999" t="str">
            <v>D40</v>
          </cell>
          <cell r="AU999" t="str">
            <v>BTB</v>
          </cell>
          <cell r="AV999">
            <v>2</v>
          </cell>
          <cell r="AX999" t="str">
            <v>ENTREGADO</v>
          </cell>
          <cell r="AY999" t="str">
            <v>HALFSIM MOVISTAR: 2 und - sn. 8959300120518675212,8959300120519192340</v>
          </cell>
          <cell r="AZ999" t="str">
            <v>SIMCARD</v>
          </cell>
          <cell r="BA999" t="str">
            <v>EMPRESAS TITULAR AUSENTE ENTREGA CON SELLO</v>
          </cell>
        </row>
        <row r="1000">
          <cell r="A1000" t="str">
            <v>2483575</v>
          </cell>
          <cell r="B1000" t="str">
            <v>MDELIVERY</v>
          </cell>
          <cell r="C1000">
            <v>44939</v>
          </cell>
          <cell r="D1000" t="str">
            <v>FLEXNET ECUADOR - MDELIVERY</v>
          </cell>
          <cell r="E1000" t="str">
            <v>CALLE 28 DE JUNIO S/N Y GARCIA MORENO ENTRADA LLANO GRANDE</v>
          </cell>
          <cell r="H1000" t="str">
            <v>170208</v>
          </cell>
          <cell r="I1000" t="str">
            <v>QUITO</v>
          </cell>
          <cell r="J1000" t="str">
            <v>PICHINCHA</v>
          </cell>
          <cell r="K1000" t="str">
            <v>MAYRA MARISOL MESIAS GARCIAS_MAYRA MARISOL MESIAS GARCIAS</v>
          </cell>
          <cell r="L1000" t="str">
            <v>DR EMILIO ROMERO Y AV BENJAMIN CARRION EDIFICIO ESQ LABRA QUE LABRA EMPANADAS ALBORADA 6TA ETAPA MZ 601 VILLA 1 PISO 1 OFICINA</v>
          </cell>
          <cell r="O1000" t="str">
            <v>GUAYAQUIL</v>
          </cell>
          <cell r="P1000" t="str">
            <v>GUAYAQUIL</v>
          </cell>
          <cell r="Q1000" t="str">
            <v>GUAYAS</v>
          </cell>
          <cell r="R1000" t="str">
            <v>2483575</v>
          </cell>
          <cell r="W1000" t="str">
            <v>1313391094001</v>
          </cell>
          <cell r="X1000" t="str">
            <v>0983454026</v>
          </cell>
          <cell r="AA1000">
            <v>44939</v>
          </cell>
          <cell r="AD1000">
            <v>1</v>
          </cell>
          <cell r="AE1000">
            <v>1</v>
          </cell>
          <cell r="AI1000" t="str">
            <v>DESPACHO</v>
          </cell>
          <cell r="AJ1000" t="str">
            <v>NORMAL</v>
          </cell>
          <cell r="AL1000" t="str">
            <v>NO</v>
          </cell>
          <cell r="AN1000" t="str">
            <v>DAS CARGO A LA CUENTA (DELIVERY)</v>
          </cell>
          <cell r="AO1000" t="str">
            <v>DISTRIBUIDORES</v>
          </cell>
          <cell r="AP1000">
            <v>44939</v>
          </cell>
          <cell r="AR1000" t="str">
            <v>MDELIVERY_2483575</v>
          </cell>
          <cell r="AS1000">
            <v>329927</v>
          </cell>
          <cell r="AT1000" t="str">
            <v>D40</v>
          </cell>
          <cell r="AU1000" t="str">
            <v>BTB</v>
          </cell>
          <cell r="AV1000">
            <v>1</v>
          </cell>
          <cell r="AX1000" t="str">
            <v>ENTREGADO</v>
          </cell>
          <cell r="AY1000" t="str">
            <v>HALFSIM MOVISTAR: 1 und - sn. 8959300120519191813</v>
          </cell>
          <cell r="AZ1000" t="str">
            <v>SIMCARD</v>
          </cell>
          <cell r="BA1000" t="str">
            <v>EMPRESAS TITULAR AUSENTE ENTREGA CON SELLO</v>
          </cell>
        </row>
        <row r="1001">
          <cell r="A1001" t="str">
            <v>2483576</v>
          </cell>
          <cell r="B1001" t="str">
            <v>MDELIVERY</v>
          </cell>
          <cell r="C1001">
            <v>44939</v>
          </cell>
          <cell r="D1001" t="str">
            <v>FLEXNET ECUADOR - MDELIVERY</v>
          </cell>
          <cell r="E1001" t="str">
            <v>CALLE 28 DE JUNIO S/N Y GARCIA MORENO ENTRADA LLANO GRANDE</v>
          </cell>
          <cell r="H1001" t="str">
            <v>170208</v>
          </cell>
          <cell r="I1001" t="str">
            <v>QUITO</v>
          </cell>
          <cell r="J1001" t="str">
            <v>PICHINCHA</v>
          </cell>
          <cell r="K1001" t="str">
            <v>ADRIANA PLAZA_GOMEZ NARVAEZ ANDREA YASMIN</v>
          </cell>
          <cell r="L1001" t="str">
            <v>RUIZ DE CASTILLA N30 13 Y ANDAGOYA EDF EXPOCOLOR MZ OFICINA 3</v>
          </cell>
          <cell r="O1001" t="str">
            <v>QUITO</v>
          </cell>
          <cell r="P1001" t="str">
            <v>QUITO</v>
          </cell>
          <cell r="Q1001" t="str">
            <v>PICHINCHA</v>
          </cell>
          <cell r="R1001" t="str">
            <v>2483576</v>
          </cell>
          <cell r="W1001" t="str">
            <v>1750468769001</v>
          </cell>
          <cell r="X1001" t="str">
            <v>0999701302</v>
          </cell>
          <cell r="AA1001">
            <v>44939</v>
          </cell>
          <cell r="AD1001">
            <v>1</v>
          </cell>
          <cell r="AE1001">
            <v>1</v>
          </cell>
          <cell r="AI1001" t="str">
            <v>DESPACHO</v>
          </cell>
          <cell r="AJ1001" t="str">
            <v>EXPRESS</v>
          </cell>
          <cell r="AL1001" t="str">
            <v>NO</v>
          </cell>
          <cell r="AN1001" t="str">
            <v>PEDIDO EXPRESS SOLO QUITO (INGRESAR ANTES DE LAS 11:00 AM)</v>
          </cell>
          <cell r="AO1001" t="str">
            <v>DISTRIBUIDORES</v>
          </cell>
          <cell r="AP1001">
            <v>44939</v>
          </cell>
          <cell r="AR1001" t="str">
            <v>MDELIVERY_2483576</v>
          </cell>
          <cell r="AS1001">
            <v>329861</v>
          </cell>
          <cell r="AT1001" t="str">
            <v>D40</v>
          </cell>
          <cell r="AU1001" t="str">
            <v>BTB</v>
          </cell>
          <cell r="AV1001">
            <v>5</v>
          </cell>
          <cell r="AX1001" t="str">
            <v>ENTREGADO</v>
          </cell>
          <cell r="AY1001" t="str">
            <v>HALFSIM MOVISTAR: 5 und - sn. 8959300520560839568,8959300520560839501,8959300520560839550,8959300520560839576,8959300520560845185</v>
          </cell>
          <cell r="AZ1001" t="str">
            <v>SIMCARD</v>
          </cell>
          <cell r="BA1001" t="str">
            <v/>
          </cell>
        </row>
        <row r="1002">
          <cell r="A1002" t="str">
            <v>2483581</v>
          </cell>
          <cell r="B1002" t="str">
            <v>MDELIVERY</v>
          </cell>
          <cell r="C1002">
            <v>44939</v>
          </cell>
          <cell r="D1002" t="str">
            <v>FLEXNET ECUADOR - MDELIVERY</v>
          </cell>
          <cell r="E1002" t="str">
            <v>CALLE 28 DE JUNIO S/N Y GARCIA MORENO ENTRADA LLANO GRANDE</v>
          </cell>
          <cell r="H1002" t="str">
            <v>170208</v>
          </cell>
          <cell r="I1002" t="str">
            <v>QUITO</v>
          </cell>
          <cell r="J1002" t="str">
            <v>PICHINCHA</v>
          </cell>
          <cell r="K1002" t="str">
            <v>FANNY REVELO LEYDI MONTE_MEGADATOS S A</v>
          </cell>
          <cell r="L1002" t="str">
            <v>PICHINCHA QUITO NUNEZ DE VELA E3 13 Y ATAHUALPA ED TORRE DEL PUENTE 3ER PISO QUITO</v>
          </cell>
          <cell r="O1002" t="str">
            <v>QUITO</v>
          </cell>
          <cell r="P1002" t="str">
            <v>QUITO</v>
          </cell>
          <cell r="Q1002" t="str">
            <v>PICHINCHA</v>
          </cell>
          <cell r="R1002" t="str">
            <v>2483581</v>
          </cell>
          <cell r="W1002" t="str">
            <v>1791287541001</v>
          </cell>
          <cell r="X1002" t="str">
            <v>09980429130984498818</v>
          </cell>
          <cell r="AA1002">
            <v>44939</v>
          </cell>
          <cell r="AD1002">
            <v>1</v>
          </cell>
          <cell r="AE1002">
            <v>1</v>
          </cell>
          <cell r="AI1002" t="str">
            <v>DESPACHO</v>
          </cell>
          <cell r="AJ1002" t="str">
            <v>NORMAL</v>
          </cell>
          <cell r="AL1002" t="str">
            <v>NO</v>
          </cell>
          <cell r="AN1002" t="str">
            <v>ACTIVACIONES INGRESOS GGCC &amp; NEGOCIOS DIRECTOS</v>
          </cell>
          <cell r="AO1002" t="str">
            <v>GGCC / NEGOCIOS</v>
          </cell>
          <cell r="AP1002">
            <v>44939</v>
          </cell>
          <cell r="AR1002" t="str">
            <v>MDELIVERY_2483581</v>
          </cell>
          <cell r="AS1002">
            <v>329925</v>
          </cell>
          <cell r="AT1002" t="str">
            <v>D40</v>
          </cell>
          <cell r="AU1002" t="str">
            <v>BTB</v>
          </cell>
          <cell r="AV1002">
            <v>16</v>
          </cell>
          <cell r="AX1002" t="str">
            <v>ENTREGADO</v>
          </cell>
          <cell r="AY1002" t="str">
            <v>LTE SAMSUNG A03 NEGRO: 1 und - sn. 351084958755604 / LTE SAMSUNG A13 AZUL: 1 und - sn. 352177398797118 / LTE NOKIA G21 AZUL: 1 und - sn. 355108340299157 / LTE XIAOMI REDMI NOTE 11 AZUL: 3 und - sn. 861696063051547,869113069602507,861696062999084 / LTE XIAOMI REDMI 10A 64GB AZUL: 1 und - sn. 863696065780166 / LTE XIAOMI REDMI 10C 128GB GRIS: 1 und - sn. 864050068918945 / LTE XIAOMI REDMI NOTE 11S AZUL: 4 und - sn. 865954061202620,863837056657860,865954061254522,865954061401628 / HALFSIM MOVISTAR: 4 und - sn. 8959300520560843958,8959300520560843966,8959300520560843933,8959300520560843941</v>
          </cell>
          <cell r="AZ1002" t="str">
            <v>SIMCARD / TERMINAL</v>
          </cell>
          <cell r="BA1002" t="str">
            <v/>
          </cell>
        </row>
        <row r="1003">
          <cell r="A1003" t="str">
            <v>2483593</v>
          </cell>
          <cell r="B1003" t="str">
            <v>MDELIVERY</v>
          </cell>
          <cell r="C1003">
            <v>44939</v>
          </cell>
          <cell r="D1003" t="str">
            <v>FLEXNET ECUADOR - MDELIVERY</v>
          </cell>
          <cell r="E1003" t="str">
            <v>CALLE 28 DE JUNIO S/N Y GARCIA MORENO ENTRADA LLANO GRANDE</v>
          </cell>
          <cell r="H1003" t="str">
            <v>170208</v>
          </cell>
          <cell r="I1003" t="str">
            <v>QUITO</v>
          </cell>
          <cell r="J1003" t="str">
            <v>PICHINCHA</v>
          </cell>
          <cell r="K1003" t="str">
            <v>DAYCI PISCO_VITA ALIMENTOS C A</v>
          </cell>
          <cell r="L1003" t="str">
            <v>KM 5 1 2 VIA A DAULE A LADO DE AVICOLA FERNANDEZ</v>
          </cell>
          <cell r="O1003" t="str">
            <v>GUAYAQUIL</v>
          </cell>
          <cell r="P1003" t="str">
            <v>GUAYAQUIL</v>
          </cell>
          <cell r="Q1003" t="str">
            <v>GUAYAS</v>
          </cell>
          <cell r="R1003" t="str">
            <v>2483593</v>
          </cell>
          <cell r="W1003" t="str">
            <v>1790050564001</v>
          </cell>
          <cell r="X1003" t="str">
            <v>0987491609</v>
          </cell>
          <cell r="AA1003">
            <v>44939</v>
          </cell>
          <cell r="AD1003">
            <v>1</v>
          </cell>
          <cell r="AE1003">
            <v>1</v>
          </cell>
          <cell r="AI1003" t="str">
            <v>DESPACHO</v>
          </cell>
          <cell r="AJ1003" t="str">
            <v>NORMAL</v>
          </cell>
          <cell r="AL1003" t="str">
            <v>NO</v>
          </cell>
          <cell r="AN1003" t="str">
            <v>POSVENTA GGCC Y NEGOCIOS</v>
          </cell>
          <cell r="AO1003" t="str">
            <v>GGCC / NEGOCIOS</v>
          </cell>
          <cell r="AP1003">
            <v>44939</v>
          </cell>
          <cell r="AR1003" t="str">
            <v>MDELIVERY_2483593</v>
          </cell>
          <cell r="AS1003">
            <v>329929</v>
          </cell>
          <cell r="AT1003" t="str">
            <v>D40</v>
          </cell>
          <cell r="AU1003" t="str">
            <v>BTB</v>
          </cell>
          <cell r="AV1003">
            <v>1</v>
          </cell>
          <cell r="AX1003" t="str">
            <v>ENTREGADO</v>
          </cell>
          <cell r="AY1003" t="str">
            <v>LTE NOKIA G11+GRIS: 1 und - sn. 356254720189482</v>
          </cell>
          <cell r="AZ1003" t="str">
            <v>TERMINAL ACCESORIO</v>
          </cell>
          <cell r="BA1003" t="str">
            <v/>
          </cell>
        </row>
        <row r="1004">
          <cell r="A1004" t="str">
            <v>2483594</v>
          </cell>
          <cell r="B1004" t="str">
            <v>MDELIVERY</v>
          </cell>
          <cell r="C1004">
            <v>44939</v>
          </cell>
          <cell r="D1004" t="str">
            <v>FLEXNET ECUADOR - MDELIVERY</v>
          </cell>
          <cell r="E1004" t="str">
            <v>CALLE 28 DE JUNIO S/N Y GARCIA MORENO ENTRADA LLANO GRANDE</v>
          </cell>
          <cell r="H1004" t="str">
            <v>170208</v>
          </cell>
          <cell r="I1004" t="str">
            <v>QUITO</v>
          </cell>
          <cell r="J1004" t="str">
            <v>PICHINCHA</v>
          </cell>
          <cell r="K1004" t="str">
            <v>RENE GIOVANY GONGORA_BANCO DE LA PRODUCCION S A PRODUBANCO</v>
          </cell>
          <cell r="L1004" t="str">
            <v>AV SIMON BOLIVAR Y VIA A NAYON CENTRO CORPORATIVO EKOPARK TORRE 1 PRODUBANCO</v>
          </cell>
          <cell r="O1004" t="str">
            <v>QUITO</v>
          </cell>
          <cell r="P1004" t="str">
            <v>QUITO</v>
          </cell>
          <cell r="Q1004" t="str">
            <v>PICHINCHA</v>
          </cell>
          <cell r="R1004" t="str">
            <v>2483594</v>
          </cell>
          <cell r="W1004" t="str">
            <v>1790368718001</v>
          </cell>
          <cell r="X1004" t="str">
            <v>0979152102</v>
          </cell>
          <cell r="AA1004">
            <v>44939</v>
          </cell>
          <cell r="AD1004">
            <v>1</v>
          </cell>
          <cell r="AE1004">
            <v>1</v>
          </cell>
          <cell r="AI1004" t="str">
            <v>DESPACHO</v>
          </cell>
          <cell r="AJ1004" t="str">
            <v>EXPRESS</v>
          </cell>
          <cell r="AL1004" t="str">
            <v>NO</v>
          </cell>
          <cell r="AN1004" t="str">
            <v>POSVENTA GGCC Y NEGOCIOS (EXPRESS SOLO QUITO)</v>
          </cell>
          <cell r="AO1004" t="str">
            <v>GGCC / NEGOCIOS</v>
          </cell>
          <cell r="AP1004">
            <v>44939</v>
          </cell>
          <cell r="AR1004" t="str">
            <v>MDELIVERY_2483594</v>
          </cell>
          <cell r="AS1004">
            <v>329873</v>
          </cell>
          <cell r="AT1004" t="str">
            <v>D40</v>
          </cell>
          <cell r="AU1004" t="str">
            <v>BTB</v>
          </cell>
          <cell r="AV1004">
            <v>5</v>
          </cell>
          <cell r="AX1004" t="str">
            <v>ENTREGADO</v>
          </cell>
          <cell r="AY1004" t="str">
            <v>LTE SAMSUNG A13 AZUL: 5 und - sn. 350068480695090,350068480694598,350068480694523,350068480694101,350068480693954</v>
          </cell>
          <cell r="AZ1004" t="str">
            <v>TERMINAL</v>
          </cell>
          <cell r="BA1004" t="str">
            <v/>
          </cell>
        </row>
        <row r="1005">
          <cell r="A1005" t="str">
            <v>2483599</v>
          </cell>
          <cell r="B1005" t="str">
            <v>MDELIVERY</v>
          </cell>
          <cell r="C1005">
            <v>44939</v>
          </cell>
          <cell r="D1005" t="str">
            <v>FLEXNET ECUADOR - MDELIVERY</v>
          </cell>
          <cell r="E1005" t="str">
            <v>CALLE 28 DE JUNIO S/N Y GARCIA MORENO ENTRADA LLANO GRANDE</v>
          </cell>
          <cell r="H1005" t="str">
            <v>170208</v>
          </cell>
          <cell r="I1005" t="str">
            <v>QUITO</v>
          </cell>
          <cell r="J1005" t="str">
            <v>PICHINCHA</v>
          </cell>
          <cell r="K1005" t="str">
            <v>RENE GIOVANY GONGORA_BANCO DE LA PRODUCCION S A PRODUBANCO</v>
          </cell>
          <cell r="L1005" t="str">
            <v>AV SIMON BOLIVAR Y VIA A NAYON CENTRO CORPORATIVO EKOPARK TORRE 1 PRODUBANCO</v>
          </cell>
          <cell r="O1005" t="str">
            <v>QUITO</v>
          </cell>
          <cell r="P1005" t="str">
            <v>QUITO</v>
          </cell>
          <cell r="Q1005" t="str">
            <v>PICHINCHA</v>
          </cell>
          <cell r="R1005" t="str">
            <v>2483599</v>
          </cell>
          <cell r="W1005" t="str">
            <v>1790368718001</v>
          </cell>
          <cell r="X1005" t="str">
            <v>0979152102</v>
          </cell>
          <cell r="AA1005">
            <v>44939</v>
          </cell>
          <cell r="AD1005">
            <v>1</v>
          </cell>
          <cell r="AE1005">
            <v>1</v>
          </cell>
          <cell r="AI1005" t="str">
            <v>DESPACHO</v>
          </cell>
          <cell r="AJ1005" t="str">
            <v>EXPRESS</v>
          </cell>
          <cell r="AL1005" t="str">
            <v>NO</v>
          </cell>
          <cell r="AN1005" t="str">
            <v>POSVENTA GGCC Y NEGOCIOS (EXPRESS SOLO QUITO)</v>
          </cell>
          <cell r="AO1005" t="str">
            <v>GGCC / NEGOCIOS</v>
          </cell>
          <cell r="AP1005">
            <v>44939</v>
          </cell>
          <cell r="AR1005" t="str">
            <v>MDELIVERY_2483599</v>
          </cell>
          <cell r="AS1005">
            <v>329868</v>
          </cell>
          <cell r="AT1005" t="str">
            <v>D40</v>
          </cell>
          <cell r="AU1005" t="str">
            <v>BTB</v>
          </cell>
          <cell r="AV1005">
            <v>5</v>
          </cell>
          <cell r="AX1005" t="str">
            <v>ENTREGADO</v>
          </cell>
          <cell r="AY1005" t="str">
            <v>LTE SAMSUNG A13 AZUL: 5 und - sn. 350068480693624,350068480694283,350068480694333,350068480695249,350068480602161</v>
          </cell>
          <cell r="AZ1005" t="str">
            <v>TERMINAL</v>
          </cell>
          <cell r="BA1005" t="str">
            <v/>
          </cell>
        </row>
        <row r="1006">
          <cell r="A1006" t="str">
            <v>2483604</v>
          </cell>
          <cell r="B1006" t="str">
            <v>MDELIVERY</v>
          </cell>
          <cell r="C1006">
            <v>44939</v>
          </cell>
          <cell r="D1006" t="str">
            <v>FLEXNET ECUADOR - MDELIVERY</v>
          </cell>
          <cell r="E1006" t="str">
            <v>CALLE 28 DE JUNIO S/N Y GARCIA MORENO ENTRADA LLANO GRANDE</v>
          </cell>
          <cell r="H1006" t="str">
            <v>170208</v>
          </cell>
          <cell r="I1006" t="str">
            <v>QUITO</v>
          </cell>
          <cell r="J1006" t="str">
            <v>PICHINCHA</v>
          </cell>
          <cell r="K1006" t="str">
            <v>PAULINA LARA_VITA ALIMENTOS C A</v>
          </cell>
          <cell r="L1006" t="str">
            <v>CALLE PEDRO PINTO Y VIA NAPO SECTOR LULUNCOTO</v>
          </cell>
          <cell r="O1006" t="str">
            <v>QUITO</v>
          </cell>
          <cell r="P1006" t="str">
            <v>QUITO</v>
          </cell>
          <cell r="Q1006" t="str">
            <v>PICHINCHA</v>
          </cell>
          <cell r="R1006" t="str">
            <v>2483604</v>
          </cell>
          <cell r="W1006" t="str">
            <v>1790050564001</v>
          </cell>
          <cell r="X1006" t="str">
            <v>0998756080</v>
          </cell>
          <cell r="AA1006">
            <v>44939</v>
          </cell>
          <cell r="AD1006">
            <v>1</v>
          </cell>
          <cell r="AE1006">
            <v>1</v>
          </cell>
          <cell r="AI1006" t="str">
            <v>DESPACHO</v>
          </cell>
          <cell r="AJ1006" t="str">
            <v>NORMAL</v>
          </cell>
          <cell r="AL1006" t="str">
            <v>NO</v>
          </cell>
          <cell r="AN1006" t="str">
            <v>POSVENTA GGCC Y NEGOCIOS</v>
          </cell>
          <cell r="AO1006" t="str">
            <v>GGCC / NEGOCIOS</v>
          </cell>
          <cell r="AP1006">
            <v>44939</v>
          </cell>
          <cell r="AR1006" t="str">
            <v>MDELIVERY_2483604</v>
          </cell>
          <cell r="AS1006">
            <v>329922</v>
          </cell>
          <cell r="AT1006" t="str">
            <v>D40</v>
          </cell>
          <cell r="AU1006" t="str">
            <v>BTB</v>
          </cell>
          <cell r="AV1006">
            <v>2</v>
          </cell>
          <cell r="AX1006" t="str">
            <v>ENTREGADO</v>
          </cell>
          <cell r="AY1006" t="str">
            <v>HALFSIM MOVISTAR: 2 und - sn. 8959300520560839659,8959300520560839667</v>
          </cell>
          <cell r="AZ1006" t="str">
            <v>SIMCARD</v>
          </cell>
          <cell r="BA1006" t="str">
            <v/>
          </cell>
        </row>
        <row r="1007">
          <cell r="A1007" t="str">
            <v>2483606</v>
          </cell>
          <cell r="B1007" t="str">
            <v>MDELIVERY</v>
          </cell>
          <cell r="C1007">
            <v>44939</v>
          </cell>
          <cell r="D1007" t="str">
            <v>FLEXNET ECUADOR - MDELIVERY</v>
          </cell>
          <cell r="E1007" t="str">
            <v>CALLE 28 DE JUNIO S/N Y GARCIA MORENO ENTRADA LLANO GRANDE</v>
          </cell>
          <cell r="H1007" t="str">
            <v>170208</v>
          </cell>
          <cell r="I1007" t="str">
            <v>QUITO</v>
          </cell>
          <cell r="J1007" t="str">
            <v>PICHINCHA</v>
          </cell>
          <cell r="K1007" t="str">
            <v>ROSALIA CASTILLO_HEINSOHNTECH S A</v>
          </cell>
          <cell r="L1007" t="str">
            <v>OFICINA INGLATERRA E3 106 Y REPUBLICA EDIFICIO QUIOTO OFICINA 603 CERCA DEL MOLL EL JARDIN</v>
          </cell>
          <cell r="O1007" t="str">
            <v>QUITO</v>
          </cell>
          <cell r="P1007" t="str">
            <v>QUITO</v>
          </cell>
          <cell r="Q1007" t="str">
            <v>PICHINCHA</v>
          </cell>
          <cell r="R1007" t="str">
            <v>2483606</v>
          </cell>
          <cell r="W1007" t="str">
            <v>1792354382001</v>
          </cell>
          <cell r="X1007" t="str">
            <v>0958850471/0979278007</v>
          </cell>
          <cell r="AA1007">
            <v>44939</v>
          </cell>
          <cell r="AD1007">
            <v>1</v>
          </cell>
          <cell r="AE1007">
            <v>1</v>
          </cell>
          <cell r="AI1007" t="str">
            <v>DESPACHO</v>
          </cell>
          <cell r="AJ1007" t="str">
            <v>NORMAL</v>
          </cell>
          <cell r="AL1007" t="str">
            <v>NO</v>
          </cell>
          <cell r="AN1007" t="str">
            <v>367 EMPRESAS Y NEGOCIOS</v>
          </cell>
          <cell r="AO1007" t="str">
            <v>GGCC / NEGOCIOS</v>
          </cell>
          <cell r="AP1007">
            <v>44939</v>
          </cell>
          <cell r="AR1007" t="str">
            <v>MDELIVERY_2483606</v>
          </cell>
          <cell r="AS1007">
            <v>329926</v>
          </cell>
          <cell r="AT1007" t="str">
            <v>D40</v>
          </cell>
          <cell r="AU1007" t="str">
            <v>BTB</v>
          </cell>
          <cell r="AV1007">
            <v>1</v>
          </cell>
          <cell r="AX1007" t="str">
            <v>ENTREGADO</v>
          </cell>
          <cell r="AY1007" t="str">
            <v>HALFSIM MOVISTAR: 1 und - sn. 8959300520561464556</v>
          </cell>
          <cell r="AZ1007" t="str">
            <v>SIMCARD</v>
          </cell>
          <cell r="BA1007" t="str">
            <v/>
          </cell>
        </row>
        <row r="1008">
          <cell r="A1008" t="str">
            <v>2483607</v>
          </cell>
          <cell r="B1008" t="str">
            <v>MDELIVERY</v>
          </cell>
          <cell r="C1008">
            <v>44939</v>
          </cell>
          <cell r="D1008" t="str">
            <v>FLEXNET ECUADOR - MDELIVERY</v>
          </cell>
          <cell r="E1008" t="str">
            <v>CALLE 28 DE JUNIO S/N Y GARCIA MORENO ENTRADA LLANO GRANDE</v>
          </cell>
          <cell r="H1008" t="str">
            <v>170208</v>
          </cell>
          <cell r="I1008" t="str">
            <v>QUITO</v>
          </cell>
          <cell r="J1008" t="str">
            <v>PICHINCHA</v>
          </cell>
          <cell r="K1008" t="str">
            <v>RENE GIOVANY GONGORA_BANCO DE LA PRODUCCION S A PRODUBANCO</v>
          </cell>
          <cell r="L1008" t="str">
            <v>AV SIMON BOLIVAR Y VIA A NAYON CENTRO CORPORATIVO EKOPARK TORRE 1 PRODUBANCO</v>
          </cell>
          <cell r="O1008" t="str">
            <v>QUITO</v>
          </cell>
          <cell r="P1008" t="str">
            <v>QUITO</v>
          </cell>
          <cell r="Q1008" t="str">
            <v>PICHINCHA</v>
          </cell>
          <cell r="R1008" t="str">
            <v>2483607</v>
          </cell>
          <cell r="W1008" t="str">
            <v>1790368718001</v>
          </cell>
          <cell r="X1008" t="str">
            <v>0979152102</v>
          </cell>
          <cell r="AA1008">
            <v>44939</v>
          </cell>
          <cell r="AD1008">
            <v>1</v>
          </cell>
          <cell r="AE1008">
            <v>1</v>
          </cell>
          <cell r="AI1008" t="str">
            <v>DESPACHO</v>
          </cell>
          <cell r="AJ1008" t="str">
            <v>EXPRESS</v>
          </cell>
          <cell r="AL1008" t="str">
            <v>NO</v>
          </cell>
          <cell r="AN1008" t="str">
            <v>POSVENTA GGCC Y NEGOCIOS (EXPRESS SOLO QUITO)</v>
          </cell>
          <cell r="AO1008" t="str">
            <v>GGCC / NEGOCIOS</v>
          </cell>
          <cell r="AP1008">
            <v>44939</v>
          </cell>
          <cell r="AR1008" t="str">
            <v>MDELIVERY_2483607</v>
          </cell>
          <cell r="AS1008">
            <v>329870</v>
          </cell>
          <cell r="AT1008" t="str">
            <v>D40</v>
          </cell>
          <cell r="AU1008" t="str">
            <v>BTB</v>
          </cell>
          <cell r="AV1008">
            <v>5</v>
          </cell>
          <cell r="AX1008" t="str">
            <v>ENTREGADO</v>
          </cell>
          <cell r="AY1008" t="str">
            <v>LTE SAMSUNG A13 AZUL: 5 und - sn. 350068480709891,350068480710576,350068480712937,350068480710360,350068480728883</v>
          </cell>
          <cell r="AZ1008" t="str">
            <v>TERMINAL</v>
          </cell>
          <cell r="BA1008" t="str">
            <v/>
          </cell>
        </row>
        <row r="1009">
          <cell r="A1009" t="str">
            <v>2483612_1</v>
          </cell>
          <cell r="B1009" t="str">
            <v>MDELIVERY</v>
          </cell>
          <cell r="C1009">
            <v>44939</v>
          </cell>
          <cell r="D1009" t="str">
            <v>FLEXNET ECUADOR - MDELIVERY</v>
          </cell>
          <cell r="E1009" t="str">
            <v>CALLE 28 DE JUNIO S/N Y GARCIA MORENO ENTRADA LLANO GRANDE</v>
          </cell>
          <cell r="H1009" t="str">
            <v>170208</v>
          </cell>
          <cell r="I1009" t="str">
            <v>QUITO</v>
          </cell>
          <cell r="J1009" t="str">
            <v>PICHINCHA</v>
          </cell>
          <cell r="K1009" t="str">
            <v>ERIC MERCADO O PEDRO ILLESCAS_RICARDO ALFREDO BAQUE FRANCO</v>
          </cell>
          <cell r="L1009" t="str">
            <v>CIUDADELA 9 DE OCTUBRE CALLE TERCERA VILLA 306 Y AVENIDA TERCERA SUR DE LA CIUDAD CASA DE 2 PISOS CON REJAS BLANCAS</v>
          </cell>
          <cell r="O1009" t="str">
            <v>GUAYAQUIL</v>
          </cell>
          <cell r="P1009" t="str">
            <v>GUAYAQUIL</v>
          </cell>
          <cell r="Q1009" t="str">
            <v>GUAYAS</v>
          </cell>
          <cell r="R1009" t="str">
            <v>2483612_1</v>
          </cell>
          <cell r="W1009" t="str">
            <v>0912981677001</v>
          </cell>
          <cell r="X1009" t="str">
            <v>0995801473</v>
          </cell>
          <cell r="AA1009">
            <v>44939</v>
          </cell>
          <cell r="AD1009">
            <v>1</v>
          </cell>
          <cell r="AE1009">
            <v>1</v>
          </cell>
          <cell r="AI1009" t="str">
            <v>DESPACHO</v>
          </cell>
          <cell r="AJ1009" t="str">
            <v>NORMAL</v>
          </cell>
          <cell r="AL1009" t="str">
            <v>NO</v>
          </cell>
          <cell r="AN1009" t="str">
            <v>DAS CARGO A LA CUENTA (DELIVERY)</v>
          </cell>
          <cell r="AO1009" t="str">
            <v>DISTRIBUIDORES</v>
          </cell>
          <cell r="AP1009">
            <v>44939</v>
          </cell>
          <cell r="AR1009" t="str">
            <v>MDELIVERY_2483612_1</v>
          </cell>
          <cell r="AS1009">
            <v>329924</v>
          </cell>
          <cell r="AT1009" t="str">
            <v>D40</v>
          </cell>
          <cell r="AU1009" t="str">
            <v>BTB</v>
          </cell>
          <cell r="AV1009">
            <v>1</v>
          </cell>
          <cell r="AX1009" t="str">
            <v>ENTREGADO</v>
          </cell>
          <cell r="AY1009" t="str">
            <v>HALFSIM MOVISTAR: 1 und - sn. 8959300520561616114</v>
          </cell>
          <cell r="AZ1009" t="str">
            <v>SIMCARD</v>
          </cell>
          <cell r="BA1009" t="str">
            <v>EMPRESAS TITULAR AUSENTE ENTREGA CON SELLO</v>
          </cell>
        </row>
        <row r="1010">
          <cell r="A1010" t="str">
            <v>2483613</v>
          </cell>
          <cell r="B1010" t="str">
            <v>MDELIVERY</v>
          </cell>
          <cell r="C1010">
            <v>44939</v>
          </cell>
          <cell r="D1010" t="str">
            <v>FLEXNET ECUADOR - MDELIVERY</v>
          </cell>
          <cell r="E1010" t="str">
            <v>CALLE 28 DE JUNIO S/N Y GARCIA MORENO ENTRADA LLANO GRANDE</v>
          </cell>
          <cell r="H1010" t="str">
            <v>170208</v>
          </cell>
          <cell r="I1010" t="str">
            <v>QUITO</v>
          </cell>
          <cell r="J1010" t="str">
            <v>PICHINCHA</v>
          </cell>
          <cell r="K1010" t="str">
            <v>RENE GIOVANY GONGORA_BANCO DE LA PRODUCCION S A PRODUBANCO</v>
          </cell>
          <cell r="L1010" t="str">
            <v>AV SIMON BOLIVAR Y VIA A NAYON CENTRO CORPORATIVO EKOPARK TORRE 1 PRODUBANCO</v>
          </cell>
          <cell r="O1010" t="str">
            <v>QUITO</v>
          </cell>
          <cell r="P1010" t="str">
            <v>QUITO</v>
          </cell>
          <cell r="Q1010" t="str">
            <v>PICHINCHA</v>
          </cell>
          <cell r="R1010" t="str">
            <v>2483613</v>
          </cell>
          <cell r="W1010" t="str">
            <v>1790368718001</v>
          </cell>
          <cell r="X1010" t="str">
            <v>0979152102</v>
          </cell>
          <cell r="AA1010">
            <v>44939</v>
          </cell>
          <cell r="AD1010">
            <v>1</v>
          </cell>
          <cell r="AE1010">
            <v>1</v>
          </cell>
          <cell r="AI1010" t="str">
            <v>DESPACHO</v>
          </cell>
          <cell r="AJ1010" t="str">
            <v>EXPRESS</v>
          </cell>
          <cell r="AL1010" t="str">
            <v>NO</v>
          </cell>
          <cell r="AN1010" t="str">
            <v>POSVENTA GGCC Y NEGOCIOS (EXPRESS SOLO QUITO)</v>
          </cell>
          <cell r="AO1010" t="str">
            <v>GGCC / NEGOCIOS</v>
          </cell>
          <cell r="AP1010">
            <v>44939</v>
          </cell>
          <cell r="AR1010" t="str">
            <v>MDELIVERY_2483613</v>
          </cell>
          <cell r="AS1010">
            <v>329872</v>
          </cell>
          <cell r="AT1010" t="str">
            <v>D40</v>
          </cell>
          <cell r="AU1010" t="str">
            <v>BTB</v>
          </cell>
          <cell r="AV1010">
            <v>5</v>
          </cell>
          <cell r="AX1010" t="str">
            <v>ENTREGADO</v>
          </cell>
          <cell r="AY1010" t="str">
            <v>LTE SAMSUNG A13 AZUL: 5 und - sn. 350068480729030,350068480693434,350068480694440,350068480693236,350068480694499</v>
          </cell>
          <cell r="AZ1010" t="str">
            <v>TERMINAL</v>
          </cell>
          <cell r="BA1010" t="str">
            <v/>
          </cell>
        </row>
        <row r="1011">
          <cell r="A1011" t="str">
            <v>2483618</v>
          </cell>
          <cell r="B1011" t="str">
            <v>MDELIVERY</v>
          </cell>
          <cell r="C1011">
            <v>44939</v>
          </cell>
          <cell r="D1011" t="str">
            <v>FLEXNET ECUADOR - MDELIVERY</v>
          </cell>
          <cell r="E1011" t="str">
            <v>CALLE 28 DE JUNIO S/N Y GARCIA MORENO ENTRADA LLANO GRANDE</v>
          </cell>
          <cell r="H1011" t="str">
            <v>170208</v>
          </cell>
          <cell r="I1011" t="str">
            <v>QUITO</v>
          </cell>
          <cell r="J1011" t="str">
            <v>PICHINCHA</v>
          </cell>
          <cell r="K1011" t="str">
            <v>SANCHEZ MALDONADO JOHNNY WILSON_SANCHEZ MALDONADO JOHNNY WILSON</v>
          </cell>
          <cell r="L1011" t="str">
            <v>BARRIO 29 DE NOVIEMBRE CALLE COTOPAXI ENTRE LUIS CAMPUZANO Y MARUJA RAMIREZ</v>
          </cell>
          <cell r="O1011" t="str">
            <v>SANTA ROSA</v>
          </cell>
          <cell r="P1011" t="str">
            <v>SANTA ROSA</v>
          </cell>
          <cell r="Q1011" t="str">
            <v>EL ORO</v>
          </cell>
          <cell r="R1011" t="str">
            <v>2483618</v>
          </cell>
          <cell r="W1011" t="str">
            <v>0702461161001</v>
          </cell>
          <cell r="X1011" t="str">
            <v>0959254265</v>
          </cell>
          <cell r="AA1011">
            <v>44939</v>
          </cell>
          <cell r="AD1011">
            <v>1</v>
          </cell>
          <cell r="AE1011">
            <v>1</v>
          </cell>
          <cell r="AI1011" t="str">
            <v>DESPACHO</v>
          </cell>
          <cell r="AJ1011" t="str">
            <v>NORMAL</v>
          </cell>
          <cell r="AL1011" t="str">
            <v>NO</v>
          </cell>
          <cell r="AN1011" t="str">
            <v>DAS CARGO A LA CUENTA (DELIVERY)</v>
          </cell>
          <cell r="AO1011" t="str">
            <v>DISTRIBUIDORES</v>
          </cell>
          <cell r="AP1011">
            <v>44939</v>
          </cell>
          <cell r="AR1011" t="str">
            <v>MDELIVERY_2483618</v>
          </cell>
          <cell r="AS1011">
            <v>329928</v>
          </cell>
          <cell r="AT1011" t="str">
            <v>D40</v>
          </cell>
          <cell r="AU1011" t="str">
            <v>BTB</v>
          </cell>
          <cell r="AV1011">
            <v>1</v>
          </cell>
          <cell r="AX1011" t="str">
            <v>ENTREGADO</v>
          </cell>
          <cell r="AY1011" t="str">
            <v>HALFSIM MOVISTAR: 1 und - sn. 8959300520561616080</v>
          </cell>
          <cell r="AZ1011" t="str">
            <v>SIMCARD</v>
          </cell>
          <cell r="BA1011" t="str">
            <v>EMPRESAS TITULAR AUSENTE ENTREGA CON SELLO</v>
          </cell>
        </row>
        <row r="1012">
          <cell r="A1012" t="str">
            <v>2483619</v>
          </cell>
          <cell r="B1012" t="str">
            <v>MDELIVERY</v>
          </cell>
          <cell r="C1012">
            <v>44939</v>
          </cell>
          <cell r="D1012" t="str">
            <v>FLEXNET ECUADOR - MDELIVERY</v>
          </cell>
          <cell r="E1012" t="str">
            <v>CALLE 28 DE JUNIO S/N Y GARCIA MORENO ENTRADA LLANO GRANDE</v>
          </cell>
          <cell r="H1012" t="str">
            <v>170208</v>
          </cell>
          <cell r="I1012" t="str">
            <v>QUITO</v>
          </cell>
          <cell r="J1012" t="str">
            <v>PICHINCHA</v>
          </cell>
          <cell r="K1012" t="str">
            <v>IRMA MERO_BANCO BOLIVARIANO</v>
          </cell>
          <cell r="L1012" t="str">
            <v>PANAMA Y JUNIN 200 BANCO BOLIVARIANO PREGUNTAR POR IRMA MERO</v>
          </cell>
          <cell r="O1012" t="str">
            <v>GUAYAQUIL</v>
          </cell>
          <cell r="P1012" t="str">
            <v>GUAYAQUIL</v>
          </cell>
          <cell r="Q1012" t="str">
            <v>GUAYAS</v>
          </cell>
          <cell r="R1012" t="str">
            <v>2483619</v>
          </cell>
          <cell r="W1012" t="str">
            <v>0990379017001</v>
          </cell>
          <cell r="X1012" t="str">
            <v>0999428682</v>
          </cell>
          <cell r="AA1012">
            <v>44939</v>
          </cell>
          <cell r="AD1012">
            <v>1</v>
          </cell>
          <cell r="AE1012">
            <v>1</v>
          </cell>
          <cell r="AI1012" t="str">
            <v>DESPACHO</v>
          </cell>
          <cell r="AJ1012" t="str">
            <v>NORMAL</v>
          </cell>
          <cell r="AL1012" t="str">
            <v>NO</v>
          </cell>
          <cell r="AN1012" t="str">
            <v>POSVENTA GGCC Y NEGOCIOS</v>
          </cell>
          <cell r="AO1012" t="str">
            <v>GGCC / NEGOCIOS</v>
          </cell>
          <cell r="AP1012">
            <v>44939</v>
          </cell>
          <cell r="AR1012" t="str">
            <v>MDELIVERY_2483619</v>
          </cell>
          <cell r="AS1012">
            <v>329930</v>
          </cell>
          <cell r="AT1012" t="str">
            <v>D40</v>
          </cell>
          <cell r="AU1012" t="str">
            <v>BTB</v>
          </cell>
          <cell r="AV1012">
            <v>1</v>
          </cell>
          <cell r="AX1012" t="str">
            <v>ENTREGADO</v>
          </cell>
          <cell r="AY1012" t="str">
            <v>LTE SAMSUNG S21 FE VERDE: 1 und - sn. 352755852597759</v>
          </cell>
          <cell r="AZ1012" t="str">
            <v>TERMINAL</v>
          </cell>
          <cell r="BA1012" t="str">
            <v/>
          </cell>
        </row>
        <row r="1013">
          <cell r="A1013" t="str">
            <v>2483620</v>
          </cell>
          <cell r="B1013" t="str">
            <v>MDELIVERY</v>
          </cell>
          <cell r="C1013">
            <v>44939</v>
          </cell>
          <cell r="D1013" t="str">
            <v>FLEXNET ECUADOR - MDELIVERY</v>
          </cell>
          <cell r="E1013" t="str">
            <v>CALLE 28 DE JUNIO S/N Y GARCIA MORENO ENTRADA LLANO GRANDE</v>
          </cell>
          <cell r="H1013" t="str">
            <v>170208</v>
          </cell>
          <cell r="I1013" t="str">
            <v>QUITO</v>
          </cell>
          <cell r="J1013" t="str">
            <v>PICHINCHA</v>
          </cell>
          <cell r="K1013" t="str">
            <v>BOLIVAR PAZMINO_BRYAN KAEL PAZMINO QUEZADA</v>
          </cell>
          <cell r="L1013" t="str">
            <v>BARRIO CHILLOGALLO AV MARISCAL SUCRE Y CARLOS BONILLA CONJUNTO FERRARA 1</v>
          </cell>
          <cell r="O1013" t="str">
            <v>QUITO</v>
          </cell>
          <cell r="P1013" t="str">
            <v>QUITO</v>
          </cell>
          <cell r="Q1013" t="str">
            <v>PICHINCHA</v>
          </cell>
          <cell r="R1013" t="str">
            <v>2483620</v>
          </cell>
          <cell r="W1013" t="str">
            <v>1751089978001</v>
          </cell>
          <cell r="X1013" t="str">
            <v>0963138717</v>
          </cell>
          <cell r="AA1013">
            <v>44939</v>
          </cell>
          <cell r="AD1013">
            <v>1</v>
          </cell>
          <cell r="AE1013">
            <v>1</v>
          </cell>
          <cell r="AI1013" t="str">
            <v>DESPACHO</v>
          </cell>
          <cell r="AJ1013" t="str">
            <v>EXPRESS</v>
          </cell>
          <cell r="AL1013" t="str">
            <v>NO</v>
          </cell>
          <cell r="AN1013" t="str">
            <v>PEDIDO EXPRESS SOLO QUITO (INGRESAR ANTES DE LAS 11:00 AM)</v>
          </cell>
          <cell r="AO1013" t="str">
            <v>DISTRIBUIDORES</v>
          </cell>
          <cell r="AP1013">
            <v>44939</v>
          </cell>
          <cell r="AR1013" t="str">
            <v>MDELIVERY_2483620</v>
          </cell>
          <cell r="AS1013">
            <v>329993</v>
          </cell>
          <cell r="AT1013" t="str">
            <v>D40</v>
          </cell>
          <cell r="AU1013" t="str">
            <v>BTB</v>
          </cell>
          <cell r="AV1013">
            <v>1</v>
          </cell>
          <cell r="AX1013" t="str">
            <v>ENTREGADO</v>
          </cell>
          <cell r="AY1013" t="str">
            <v>HALFSIM MOVISTAR: 1 und - sn. 8959300520560854070</v>
          </cell>
          <cell r="AZ1013" t="str">
            <v>SIMCARD</v>
          </cell>
          <cell r="BA1013" t="str">
            <v/>
          </cell>
        </row>
        <row r="1014">
          <cell r="A1014" t="str">
            <v>2483621</v>
          </cell>
          <cell r="B1014" t="str">
            <v>MDELIVERY</v>
          </cell>
          <cell r="C1014">
            <v>44939</v>
          </cell>
          <cell r="D1014" t="str">
            <v>FLEXNET ECUADOR - MDELIVERY</v>
          </cell>
          <cell r="E1014" t="str">
            <v>CALLE 28 DE JUNIO S/N Y GARCIA MORENO ENTRADA LLANO GRANDE</v>
          </cell>
          <cell r="H1014" t="str">
            <v>170208</v>
          </cell>
          <cell r="I1014" t="str">
            <v>QUITO</v>
          </cell>
          <cell r="J1014" t="str">
            <v>PICHINCHA</v>
          </cell>
          <cell r="K1014" t="str">
            <v>JUAN LOZANO_INDIAN MOTOS INMOT S A</v>
          </cell>
          <cell r="L1014" t="str">
            <v>AV GRAN COLOMBIA Y EDUARDO CRESPO OFICINAS INMOT MOTOS BAJAJ CUENCA AZUAY</v>
          </cell>
          <cell r="O1014" t="str">
            <v>CUENCA</v>
          </cell>
          <cell r="P1014" t="str">
            <v>CUENCA</v>
          </cell>
          <cell r="Q1014" t="str">
            <v>AZUAY</v>
          </cell>
          <cell r="R1014" t="str">
            <v>2483621</v>
          </cell>
          <cell r="W1014" t="str">
            <v>0190365751001</v>
          </cell>
          <cell r="X1014" t="str">
            <v>0989863060</v>
          </cell>
          <cell r="AA1014">
            <v>44939</v>
          </cell>
          <cell r="AD1014">
            <v>1</v>
          </cell>
          <cell r="AE1014">
            <v>1</v>
          </cell>
          <cell r="AI1014" t="str">
            <v>DESPACHO</v>
          </cell>
          <cell r="AJ1014" t="str">
            <v>NORMAL</v>
          </cell>
          <cell r="AL1014" t="str">
            <v>NO</v>
          </cell>
          <cell r="AN1014" t="str">
            <v>367 EMPRESAS Y NEGOCIOS</v>
          </cell>
          <cell r="AO1014" t="str">
            <v>GGCC / NEGOCIOS</v>
          </cell>
          <cell r="AP1014">
            <v>44939</v>
          </cell>
          <cell r="AR1014" t="str">
            <v>MDELIVERY_2483621</v>
          </cell>
          <cell r="AS1014">
            <v>330000</v>
          </cell>
          <cell r="AT1014" t="str">
            <v>D40</v>
          </cell>
          <cell r="AU1014" t="str">
            <v>BTB</v>
          </cell>
          <cell r="AV1014">
            <v>1</v>
          </cell>
          <cell r="AX1014" t="str">
            <v>ENTREGADO</v>
          </cell>
          <cell r="AY1014" t="str">
            <v>LTE XIAOMI REDMI 10A 64GB SILVER: 1 und - sn. 863696066475428</v>
          </cell>
          <cell r="AZ1014" t="str">
            <v>TERMINAL</v>
          </cell>
          <cell r="BA1014" t="str">
            <v/>
          </cell>
        </row>
        <row r="1015">
          <cell r="A1015" t="str">
            <v>2483622</v>
          </cell>
          <cell r="B1015" t="str">
            <v>MDELIVERY</v>
          </cell>
          <cell r="C1015">
            <v>44939</v>
          </cell>
          <cell r="D1015" t="str">
            <v>FLEXNET ECUADOR - MDELIVERY</v>
          </cell>
          <cell r="E1015" t="str">
            <v>CALLE 28 DE JUNIO S/N Y GARCIA MORENO ENTRADA LLANO GRANDE</v>
          </cell>
          <cell r="H1015" t="str">
            <v>170208</v>
          </cell>
          <cell r="I1015" t="str">
            <v>QUITO</v>
          </cell>
          <cell r="J1015" t="str">
            <v>PICHINCHA</v>
          </cell>
          <cell r="K1015" t="str">
            <v>KARELIS BLANCO_ORLANDO JAVIER MARQUEZ DOMINGUEZ</v>
          </cell>
          <cell r="L1015" t="str">
            <v>SHYRIS Y GASPAR DE VILLAROEL E9 124 PUERTA NEGRA AL LADO DE ESTABLECIMIENTO DE CORTINAS UNA CUADRA SENTIDO 6 DE DICIEMBRE DE DATAPRO</v>
          </cell>
          <cell r="O1015" t="str">
            <v>QUITO</v>
          </cell>
          <cell r="P1015" t="str">
            <v>QUITO</v>
          </cell>
          <cell r="Q1015" t="str">
            <v>PICHINCHA</v>
          </cell>
          <cell r="R1015" t="str">
            <v>2483622</v>
          </cell>
          <cell r="W1015" t="str">
            <v>1757850308001</v>
          </cell>
          <cell r="X1015" t="str">
            <v>0989476831</v>
          </cell>
          <cell r="AA1015">
            <v>44939</v>
          </cell>
          <cell r="AD1015">
            <v>1</v>
          </cell>
          <cell r="AE1015">
            <v>1</v>
          </cell>
          <cell r="AI1015" t="str">
            <v>DESPACHO</v>
          </cell>
          <cell r="AJ1015" t="str">
            <v>EXPRESS</v>
          </cell>
          <cell r="AL1015" t="str">
            <v>NO</v>
          </cell>
          <cell r="AN1015" t="str">
            <v>PEDIDO EXPRESS SOLO QUITO (INGRESAR ANTES DE LAS 11:00 AM)</v>
          </cell>
          <cell r="AO1015" t="str">
            <v>DISTRIBUIDORES</v>
          </cell>
          <cell r="AP1015">
            <v>44939</v>
          </cell>
          <cell r="AR1015" t="str">
            <v>MDELIVERY_2483622</v>
          </cell>
          <cell r="AS1015">
            <v>329995</v>
          </cell>
          <cell r="AT1015" t="str">
            <v>D40</v>
          </cell>
          <cell r="AU1015" t="str">
            <v>BTB</v>
          </cell>
          <cell r="AV1015">
            <v>3</v>
          </cell>
          <cell r="AX1015" t="str">
            <v>ENTREGADO</v>
          </cell>
          <cell r="AY1015" t="str">
            <v>HALFSIM MOVISTAR: 3 und - sn. 8959300520560990064,8959300520560989876,8959300520560845391</v>
          </cell>
          <cell r="AZ1015" t="str">
            <v>SIMCARD</v>
          </cell>
          <cell r="BA1015" t="str">
            <v/>
          </cell>
        </row>
        <row r="1016">
          <cell r="A1016" t="str">
            <v>2483625</v>
          </cell>
          <cell r="B1016" t="str">
            <v>MDELIVERY</v>
          </cell>
          <cell r="C1016">
            <v>44939</v>
          </cell>
          <cell r="D1016" t="str">
            <v>FLEXNET ECUADOR - MDELIVERY</v>
          </cell>
          <cell r="E1016" t="str">
            <v>CALLE 28 DE JUNIO S/N Y GARCIA MORENO ENTRADA LLANO GRANDE</v>
          </cell>
          <cell r="H1016" t="str">
            <v>170208</v>
          </cell>
          <cell r="I1016" t="str">
            <v>QUITO</v>
          </cell>
          <cell r="J1016" t="str">
            <v>PICHINCHA</v>
          </cell>
          <cell r="K1016" t="str">
            <v>MARJORIE CHAMBA SHIRMA MANJARREZ_COMITE DE EMPRESA DE LOS TRABAJADORES DE CONTECON</v>
          </cell>
          <cell r="L1016" t="str">
            <v>AV 25 E JULIO DIAGONAL A LA PRIMAX COMPLEJO DE INGENIEROS CIVILES DEL GUAYAS REFERENCIA PARED Y PORTON NARANJA LUNES A VIERNES HORARIO 9 30 A 17 30</v>
          </cell>
          <cell r="O1016" t="str">
            <v>GUAYAQUIL</v>
          </cell>
          <cell r="P1016" t="str">
            <v>GUAYAQUIL</v>
          </cell>
          <cell r="Q1016" t="str">
            <v>GUAYAS</v>
          </cell>
          <cell r="R1016" t="str">
            <v>2483625</v>
          </cell>
          <cell r="W1016" t="str">
            <v>0992602600001</v>
          </cell>
          <cell r="X1016" t="str">
            <v>0958899375/0998597191</v>
          </cell>
          <cell r="AA1016">
            <v>44939</v>
          </cell>
          <cell r="AD1016">
            <v>1</v>
          </cell>
          <cell r="AE1016">
            <v>1</v>
          </cell>
          <cell r="AI1016" t="str">
            <v>DESPACHO</v>
          </cell>
          <cell r="AJ1016" t="str">
            <v>NORMAL</v>
          </cell>
          <cell r="AL1016" t="str">
            <v>NO</v>
          </cell>
          <cell r="AN1016" t="str">
            <v>POSVENTA GGCC Y NEGOCIOS</v>
          </cell>
          <cell r="AO1016" t="str">
            <v>GGCC / NEGOCIOS</v>
          </cell>
          <cell r="AP1016">
            <v>44939</v>
          </cell>
          <cell r="AR1016" t="str">
            <v>MDELIVERY_2483625</v>
          </cell>
          <cell r="AS1016">
            <v>330004</v>
          </cell>
          <cell r="AT1016" t="str">
            <v>D40</v>
          </cell>
          <cell r="AU1016" t="str">
            <v>BTB</v>
          </cell>
          <cell r="AV1016">
            <v>1</v>
          </cell>
          <cell r="AX1016" t="str">
            <v>ENTREGADO</v>
          </cell>
          <cell r="AY1016" t="str">
            <v>LTE NOKIA G10 AZUL: 1 und - sn. 358742571209662</v>
          </cell>
          <cell r="AZ1016" t="str">
            <v>TERMINAL</v>
          </cell>
          <cell r="BA1016" t="str">
            <v/>
          </cell>
        </row>
        <row r="1017">
          <cell r="A1017" t="str">
            <v>2483626</v>
          </cell>
          <cell r="B1017" t="str">
            <v>MDELIVERY</v>
          </cell>
          <cell r="C1017">
            <v>44939</v>
          </cell>
          <cell r="D1017" t="str">
            <v>FLEXNET ECUADOR - MDELIVERY</v>
          </cell>
          <cell r="E1017" t="str">
            <v>CALLE 28 DE JUNIO S/N Y GARCIA MORENO ENTRADA LLANO GRANDE</v>
          </cell>
          <cell r="H1017" t="str">
            <v>170208</v>
          </cell>
          <cell r="I1017" t="str">
            <v>QUITO</v>
          </cell>
          <cell r="J1017" t="str">
            <v>PICHINCHA</v>
          </cell>
          <cell r="K1017" t="str">
            <v>JENNY EGUEZ_ECUAPRIMAS</v>
          </cell>
          <cell r="L1017" t="str">
            <v>AV REPUBLICA Y MARTIN CARRION ESQUINA EDIF PUCARA PISO 11 ALPINA</v>
          </cell>
          <cell r="O1017" t="str">
            <v>QUITO</v>
          </cell>
          <cell r="P1017" t="str">
            <v>QUITO</v>
          </cell>
          <cell r="Q1017" t="str">
            <v>PICHINCHA</v>
          </cell>
          <cell r="R1017" t="str">
            <v>2483626</v>
          </cell>
          <cell r="W1017" t="str">
            <v>0927929273</v>
          </cell>
          <cell r="X1017" t="str">
            <v>0983184256</v>
          </cell>
          <cell r="AA1017">
            <v>44939</v>
          </cell>
          <cell r="AD1017">
            <v>1</v>
          </cell>
          <cell r="AE1017">
            <v>1</v>
          </cell>
          <cell r="AI1017" t="str">
            <v>DESPACHO</v>
          </cell>
          <cell r="AJ1017" t="str">
            <v>NORMAL</v>
          </cell>
          <cell r="AL1017" t="str">
            <v>NO</v>
          </cell>
          <cell r="AN1017" t="str">
            <v>CELULAR SEGURO</v>
          </cell>
          <cell r="AO1017" t="str">
            <v>GGCC / NEGOCIOS</v>
          </cell>
          <cell r="AP1017">
            <v>44939</v>
          </cell>
          <cell r="AR1017" t="str">
            <v>MDELIVERY_2483626</v>
          </cell>
          <cell r="AS1017">
            <v>329997</v>
          </cell>
          <cell r="AT1017" t="str">
            <v>D40</v>
          </cell>
          <cell r="AU1017" t="str">
            <v>BTB</v>
          </cell>
          <cell r="AV1017">
            <v>1</v>
          </cell>
          <cell r="AX1017" t="str">
            <v>ENTREGADO</v>
          </cell>
          <cell r="AY1017" t="str">
            <v>LTE NOKIA C2 2E AZUL: 1 und - sn. 353906800016140</v>
          </cell>
          <cell r="AZ1017" t="str">
            <v>TERMINAL</v>
          </cell>
          <cell r="BA1017" t="str">
            <v/>
          </cell>
        </row>
        <row r="1018">
          <cell r="A1018" t="str">
            <v>2483627</v>
          </cell>
          <cell r="B1018" t="str">
            <v>MDELIVERY</v>
          </cell>
          <cell r="C1018">
            <v>44939</v>
          </cell>
          <cell r="D1018" t="str">
            <v>FLEXNET ECUADOR - MDELIVERY</v>
          </cell>
          <cell r="E1018" t="str">
            <v>CALLE 28 DE JUNIO S/N Y GARCIA MORENO ENTRADA LLANO GRANDE</v>
          </cell>
          <cell r="H1018" t="str">
            <v>170208</v>
          </cell>
          <cell r="I1018" t="str">
            <v>QUITO</v>
          </cell>
          <cell r="J1018" t="str">
            <v>PICHINCHA</v>
          </cell>
          <cell r="K1018" t="str">
            <v>GUERRERO FAJARDO BOLIVAR RAMON_GUERRERO FAJARDO BOLIVAR RAMON</v>
          </cell>
          <cell r="L1018" t="str">
            <v>SUBURBIO OESTE CALLE 18 AVA ENTRE CALLE G Y CALLEJON H CASA DE DOS PLANTAS CON UNA ESCALERA EN LA PARTE DE AFUERA EN LA PLANTA BAJA ES DE COLOR BLANCO CON DOS PUERTAS METALICA</v>
          </cell>
          <cell r="O1018" t="str">
            <v>GUAYAQUIL</v>
          </cell>
          <cell r="P1018" t="str">
            <v>GUAYAQUIL</v>
          </cell>
          <cell r="Q1018" t="str">
            <v>GUAYAS</v>
          </cell>
          <cell r="R1018" t="str">
            <v>2483627</v>
          </cell>
          <cell r="W1018" t="str">
            <v>0912074242001</v>
          </cell>
          <cell r="X1018" t="str">
            <v>0986978082</v>
          </cell>
          <cell r="AA1018">
            <v>44939</v>
          </cell>
          <cell r="AD1018">
            <v>1</v>
          </cell>
          <cell r="AE1018">
            <v>1</v>
          </cell>
          <cell r="AI1018" t="str">
            <v>DESPACHO</v>
          </cell>
          <cell r="AJ1018" t="str">
            <v>NORMAL</v>
          </cell>
          <cell r="AL1018" t="str">
            <v>NO</v>
          </cell>
          <cell r="AN1018" t="str">
            <v>DAS CARGO A LA CUENTA (DELIVERY)</v>
          </cell>
          <cell r="AO1018" t="str">
            <v>DISTRIBUIDORES</v>
          </cell>
          <cell r="AP1018">
            <v>44939</v>
          </cell>
          <cell r="AR1018" t="str">
            <v>MDELIVERY_2483627</v>
          </cell>
          <cell r="AS1018">
            <v>330001</v>
          </cell>
          <cell r="AT1018" t="str">
            <v>D40</v>
          </cell>
          <cell r="AU1018" t="str">
            <v>BTB</v>
          </cell>
          <cell r="AV1018">
            <v>1</v>
          </cell>
          <cell r="AX1018" t="str">
            <v>ENTREGADO</v>
          </cell>
          <cell r="AY1018" t="str">
            <v>HALFSIM MOVISTAR: 1 und - sn. 8959300520560845490</v>
          </cell>
          <cell r="AZ1018" t="str">
            <v>SIMCARD</v>
          </cell>
          <cell r="BA1018" t="str">
            <v>EMPRESAS TITULAR AUSENTE ENTREGA CON SELLO</v>
          </cell>
        </row>
        <row r="1019">
          <cell r="A1019" t="str">
            <v>2483628</v>
          </cell>
          <cell r="B1019" t="str">
            <v>MDELIVERY</v>
          </cell>
          <cell r="C1019">
            <v>44939</v>
          </cell>
          <cell r="D1019" t="str">
            <v>FLEXNET ECUADOR - MDELIVERY</v>
          </cell>
          <cell r="E1019" t="str">
            <v>CALLE 28 DE JUNIO S/N Y GARCIA MORENO ENTRADA LLANO GRANDE</v>
          </cell>
          <cell r="H1019" t="str">
            <v>170208</v>
          </cell>
          <cell r="I1019" t="str">
            <v>QUITO</v>
          </cell>
          <cell r="J1019" t="str">
            <v>PICHINCHA</v>
          </cell>
          <cell r="K1019" t="str">
            <v>JENNY EGUEZ_ECUAPRIMAS</v>
          </cell>
          <cell r="L1019" t="str">
            <v>AV REPUBLICA Y MARTIN CARRION ESQUINA EDIF PUCARA PISO 11 ALPINA</v>
          </cell>
          <cell r="O1019" t="str">
            <v>QUITO</v>
          </cell>
          <cell r="P1019" t="str">
            <v>QUITO</v>
          </cell>
          <cell r="Q1019" t="str">
            <v>PICHINCHA</v>
          </cell>
          <cell r="R1019" t="str">
            <v>2483628</v>
          </cell>
          <cell r="W1019" t="str">
            <v>0927929273</v>
          </cell>
          <cell r="X1019" t="str">
            <v>0983184256</v>
          </cell>
          <cell r="AA1019">
            <v>44939</v>
          </cell>
          <cell r="AD1019">
            <v>1</v>
          </cell>
          <cell r="AE1019">
            <v>1</v>
          </cell>
          <cell r="AI1019" t="str">
            <v>DESPACHO</v>
          </cell>
          <cell r="AJ1019" t="str">
            <v>NORMAL</v>
          </cell>
          <cell r="AL1019" t="str">
            <v>NO</v>
          </cell>
          <cell r="AN1019" t="str">
            <v>CELULAR SEGURO</v>
          </cell>
          <cell r="AO1019" t="str">
            <v>GGCC / NEGOCIOS</v>
          </cell>
          <cell r="AP1019">
            <v>44939</v>
          </cell>
          <cell r="AR1019" t="str">
            <v>MDELIVERY_2483628</v>
          </cell>
          <cell r="AS1019">
            <v>329999</v>
          </cell>
          <cell r="AT1019" t="str">
            <v>D40</v>
          </cell>
          <cell r="AU1019" t="str">
            <v>BTB</v>
          </cell>
          <cell r="AV1019">
            <v>1</v>
          </cell>
          <cell r="AX1019" t="str">
            <v>ENTREGADO</v>
          </cell>
          <cell r="AY1019" t="str">
            <v>LTE SAMSUNG A03 NEGRO: 1 und - sn. 351084958756545</v>
          </cell>
          <cell r="AZ1019" t="str">
            <v>TERMINAL</v>
          </cell>
          <cell r="BA1019" t="str">
            <v/>
          </cell>
        </row>
        <row r="1020">
          <cell r="A1020" t="str">
            <v>2483629</v>
          </cell>
          <cell r="B1020" t="str">
            <v>MDELIVERY</v>
          </cell>
          <cell r="C1020">
            <v>44939</v>
          </cell>
          <cell r="D1020" t="str">
            <v>FLEXNET ECUADOR - MDELIVERY</v>
          </cell>
          <cell r="E1020" t="str">
            <v>CALLE 28 DE JUNIO S/N Y GARCIA MORENO ENTRADA LLANO GRANDE</v>
          </cell>
          <cell r="H1020" t="str">
            <v>170208</v>
          </cell>
          <cell r="I1020" t="str">
            <v>QUITO</v>
          </cell>
          <cell r="J1020" t="str">
            <v>PICHINCHA</v>
          </cell>
          <cell r="K1020" t="str">
            <v>PATRICIA SARANGO_TECNISEGUROS S A AGENCIA ASESORA PRODUCTORA DE SE</v>
          </cell>
          <cell r="L1020" t="str">
            <v>CONOCOTO ALTO AGUSTIN DE AZQUNAGA OE 10 79 Y LIZARDO GARCIA</v>
          </cell>
          <cell r="O1020" t="str">
            <v>QUITO</v>
          </cell>
          <cell r="P1020" t="str">
            <v>QUITO</v>
          </cell>
          <cell r="Q1020" t="str">
            <v>PICHINCHA</v>
          </cell>
          <cell r="R1020" t="str">
            <v>2483629</v>
          </cell>
          <cell r="W1020" t="str">
            <v>1790048772001</v>
          </cell>
          <cell r="X1020" t="str">
            <v>0980743225</v>
          </cell>
          <cell r="AA1020">
            <v>44939</v>
          </cell>
          <cell r="AD1020">
            <v>1</v>
          </cell>
          <cell r="AE1020">
            <v>1</v>
          </cell>
          <cell r="AI1020" t="str">
            <v>DESPACHO</v>
          </cell>
          <cell r="AJ1020" t="str">
            <v>NORMAL</v>
          </cell>
          <cell r="AL1020" t="str">
            <v>NO</v>
          </cell>
          <cell r="AN1020" t="str">
            <v>POSVENTA GGCC Y NEGOCIOS (EXPRESS SOLO QUITO)</v>
          </cell>
          <cell r="AO1020" t="str">
            <v>GGCC / NEGOCIOS</v>
          </cell>
          <cell r="AP1020">
            <v>44939</v>
          </cell>
          <cell r="AR1020" t="str">
            <v>MDELIVERY_2483629</v>
          </cell>
          <cell r="AS1020">
            <v>330003</v>
          </cell>
          <cell r="AT1020" t="str">
            <v>D40</v>
          </cell>
          <cell r="AU1020" t="str">
            <v>BTB</v>
          </cell>
          <cell r="AV1020">
            <v>1</v>
          </cell>
          <cell r="AX1020" t="str">
            <v>ENTREGADO</v>
          </cell>
          <cell r="AY1020" t="str">
            <v>LTE REALME 9I 128GB NEGRO: 1 und - sn. 869551050398058</v>
          </cell>
          <cell r="AZ1020" t="str">
            <v>TERMINAL</v>
          </cell>
          <cell r="BA1020" t="str">
            <v/>
          </cell>
        </row>
        <row r="1021">
          <cell r="A1021" t="str">
            <v>2483630</v>
          </cell>
          <cell r="B1021" t="str">
            <v>MDELIVERY</v>
          </cell>
          <cell r="C1021">
            <v>44939</v>
          </cell>
          <cell r="D1021" t="str">
            <v>FLEXNET ECUADOR - MDELIVERY</v>
          </cell>
          <cell r="E1021" t="str">
            <v>CALLE 28 DE JUNIO S/N Y GARCIA MORENO ENTRADA LLANO GRANDE</v>
          </cell>
          <cell r="H1021" t="str">
            <v>170208</v>
          </cell>
          <cell r="I1021" t="str">
            <v>QUITO</v>
          </cell>
          <cell r="J1021" t="str">
            <v>PICHINCHA</v>
          </cell>
          <cell r="K1021" t="str">
            <v>MARIA DE LOS ANGELES MONAR_SCHRYVER DEL ECUADOR S A</v>
          </cell>
          <cell r="L1021" t="str">
            <v>SANTA MARIA E4 125 Y FRANCISCO PIZARRO EDIFICIO SALGADO PISO 8</v>
          </cell>
          <cell r="O1021" t="str">
            <v>QUITO</v>
          </cell>
          <cell r="P1021" t="str">
            <v>QUITO</v>
          </cell>
          <cell r="Q1021" t="str">
            <v>PICHINCHA</v>
          </cell>
          <cell r="R1021" t="str">
            <v>2483630</v>
          </cell>
          <cell r="W1021" t="str">
            <v>1790952150001</v>
          </cell>
          <cell r="X1021" t="str">
            <v>0985305885</v>
          </cell>
          <cell r="AA1021">
            <v>44939</v>
          </cell>
          <cell r="AD1021">
            <v>1</v>
          </cell>
          <cell r="AE1021">
            <v>1</v>
          </cell>
          <cell r="AI1021" t="str">
            <v>DESPACHO</v>
          </cell>
          <cell r="AJ1021" t="str">
            <v>NORMAL</v>
          </cell>
          <cell r="AL1021" t="str">
            <v>NO</v>
          </cell>
          <cell r="AN1021" t="str">
            <v>367 EMPRESAS Y NEGOCIOS</v>
          </cell>
          <cell r="AO1021" t="str">
            <v>GGCC / NEGOCIOS</v>
          </cell>
          <cell r="AP1021">
            <v>44939</v>
          </cell>
          <cell r="AR1021" t="str">
            <v>MDELIVERY_2483630</v>
          </cell>
          <cell r="AS1021">
            <v>329998</v>
          </cell>
          <cell r="AT1021" t="str">
            <v>D40</v>
          </cell>
          <cell r="AU1021" t="str">
            <v>BTB</v>
          </cell>
          <cell r="AV1021">
            <v>7</v>
          </cell>
          <cell r="AX1021" t="str">
            <v>ENTREGADO</v>
          </cell>
          <cell r="AY1021" t="str">
            <v>LTE SAMSUNG A53 5G NEGRO: 7 und - sn. 353842198137620,353842198140137,353842198140921,353842198137539,353842198140632,353842198138040,353842198137794</v>
          </cell>
          <cell r="AZ1021" t="str">
            <v>TERMINAL</v>
          </cell>
          <cell r="BA1021" t="str">
            <v/>
          </cell>
        </row>
        <row r="1022">
          <cell r="A1022" t="str">
            <v>2483637</v>
          </cell>
          <cell r="B1022" t="str">
            <v>MDELIVERY</v>
          </cell>
          <cell r="C1022">
            <v>44939</v>
          </cell>
          <cell r="D1022" t="str">
            <v>FLEXNET ECUADOR - MDELIVERY</v>
          </cell>
          <cell r="E1022" t="str">
            <v>CALLE 28 DE JUNIO S/N Y GARCIA MORENO ENTRADA LLANO GRANDE</v>
          </cell>
          <cell r="H1022" t="str">
            <v>170208</v>
          </cell>
          <cell r="I1022" t="str">
            <v>QUITO</v>
          </cell>
          <cell r="J1022" t="str">
            <v>PICHINCHA</v>
          </cell>
          <cell r="K1022" t="str">
            <v>CAROLINA CARDENAS_MANSUERA S A</v>
          </cell>
          <cell r="L1022" t="str">
            <v>AV 10 DE AGOSTO Y CARRION CASABACA MATRIZ</v>
          </cell>
          <cell r="O1022" t="str">
            <v>QUITO</v>
          </cell>
          <cell r="P1022" t="str">
            <v>QUITO</v>
          </cell>
          <cell r="Q1022" t="str">
            <v>PICHINCHA</v>
          </cell>
          <cell r="R1022" t="str">
            <v>2483637</v>
          </cell>
          <cell r="W1022" t="str">
            <v>1792287014001</v>
          </cell>
          <cell r="X1022" t="str">
            <v>0996648760</v>
          </cell>
          <cell r="AA1022">
            <v>44939</v>
          </cell>
          <cell r="AD1022">
            <v>1</v>
          </cell>
          <cell r="AE1022">
            <v>1</v>
          </cell>
          <cell r="AI1022" t="str">
            <v>DESPACHO</v>
          </cell>
          <cell r="AJ1022" t="str">
            <v>EXPRESS</v>
          </cell>
          <cell r="AL1022" t="str">
            <v>NO</v>
          </cell>
          <cell r="AN1022" t="str">
            <v>POSVENTA GGCC Y NEGOCIOS (EXPRESS SOLO QUITO)</v>
          </cell>
          <cell r="AO1022" t="str">
            <v>GGCC / NEGOCIOS</v>
          </cell>
          <cell r="AP1022">
            <v>44939</v>
          </cell>
          <cell r="AR1022" t="str">
            <v>MDELIVERY_2483637</v>
          </cell>
          <cell r="AS1022">
            <v>329992</v>
          </cell>
          <cell r="AT1022" t="str">
            <v>D40</v>
          </cell>
          <cell r="AU1022" t="str">
            <v>BTB</v>
          </cell>
          <cell r="AV1022">
            <v>1</v>
          </cell>
          <cell r="AX1022" t="str">
            <v>ENTREGADO</v>
          </cell>
          <cell r="AY1022" t="str">
            <v>LTE SAMSUNG A53 5G NEGRO: 1 und - sn. 353842198140939</v>
          </cell>
          <cell r="AZ1022" t="str">
            <v>TERMINAL</v>
          </cell>
          <cell r="BA1022" t="str">
            <v/>
          </cell>
        </row>
        <row r="1023">
          <cell r="A1023" t="str">
            <v>2483638</v>
          </cell>
          <cell r="B1023" t="str">
            <v>MDELIVERY</v>
          </cell>
          <cell r="C1023">
            <v>44939</v>
          </cell>
          <cell r="D1023" t="str">
            <v>FLEXNET ECUADOR - MDELIVERY</v>
          </cell>
          <cell r="E1023" t="str">
            <v>CALLE 28 DE JUNIO S/N Y GARCIA MORENO ENTRADA LLANO GRANDE</v>
          </cell>
          <cell r="H1023" t="str">
            <v>170208</v>
          </cell>
          <cell r="I1023" t="str">
            <v>QUITO</v>
          </cell>
          <cell r="J1023" t="str">
            <v>PICHINCHA</v>
          </cell>
          <cell r="K1023" t="str">
            <v>STIVEN AGREDA MARIA SAMANIEGO_ASOCIACION NACIONAL DE SERVIDORES PUBLICOS DE LA C</v>
          </cell>
          <cell r="L1023" t="str">
            <v>JUAN MONTALVO E4 37 Y AV 6 DE DICIEMBRE 4TO PISO COMEDOR EDIFICIO DE LA CONTRALORIA GENERAL DEL ESTADO</v>
          </cell>
          <cell r="O1023" t="str">
            <v>QUITO</v>
          </cell>
          <cell r="P1023" t="str">
            <v>QUITO</v>
          </cell>
          <cell r="Q1023" t="str">
            <v>PICHINCHA</v>
          </cell>
          <cell r="R1023" t="str">
            <v>2483638</v>
          </cell>
          <cell r="W1023" t="str">
            <v>1791294467001</v>
          </cell>
          <cell r="X1023" t="str">
            <v>0984606524</v>
          </cell>
          <cell r="AA1023">
            <v>44939</v>
          </cell>
          <cell r="AD1023">
            <v>1</v>
          </cell>
          <cell r="AE1023">
            <v>1</v>
          </cell>
          <cell r="AI1023" t="str">
            <v>DESPACHO</v>
          </cell>
          <cell r="AJ1023" t="str">
            <v>EXPRESS</v>
          </cell>
          <cell r="AL1023" t="str">
            <v>NO</v>
          </cell>
          <cell r="AN1023" t="str">
            <v>POSVENTA GGCC Y NEGOCIOS (EXPRESS SOLO QUITO)</v>
          </cell>
          <cell r="AO1023" t="str">
            <v>GGCC / NEGOCIOS</v>
          </cell>
          <cell r="AP1023">
            <v>44939</v>
          </cell>
          <cell r="AR1023" t="str">
            <v>MDELIVERY_2483638</v>
          </cell>
          <cell r="AS1023">
            <v>329996</v>
          </cell>
          <cell r="AT1023" t="str">
            <v>D40</v>
          </cell>
          <cell r="AU1023" t="str">
            <v>BTB</v>
          </cell>
          <cell r="AV1023">
            <v>5</v>
          </cell>
          <cell r="AX1023" t="str">
            <v>ENTREGADO</v>
          </cell>
          <cell r="AY1023" t="str">
            <v>LTE SAMSUNG A23 NEGRO: 1 und - sn. 356795951804645 / LTE XIAOMI REDMI NOTE 11S AZUL: 2 und - sn. 863837054603544,865954062622644 / LTE HONOR X8 SILVER: 1 und - sn. 866184060681348 / HALFSIM MOVISTAR: 1 und - sn. 8959300520560845953</v>
          </cell>
          <cell r="AZ1023" t="str">
            <v>SIMCARD / TERMINAL</v>
          </cell>
          <cell r="BA1023" t="str">
            <v/>
          </cell>
        </row>
        <row r="1024">
          <cell r="A1024" t="str">
            <v>2483642</v>
          </cell>
          <cell r="B1024" t="str">
            <v>MDELIVERY</v>
          </cell>
          <cell r="C1024">
            <v>44939</v>
          </cell>
          <cell r="D1024" t="str">
            <v>FLEXNET ECUADOR - MDELIVERY</v>
          </cell>
          <cell r="E1024" t="str">
            <v>CALLE 28 DE JUNIO S/N Y GARCIA MORENO ENTRADA LLANO GRANDE</v>
          </cell>
          <cell r="H1024" t="str">
            <v>170208</v>
          </cell>
          <cell r="I1024" t="str">
            <v>QUITO</v>
          </cell>
          <cell r="J1024" t="str">
            <v>PICHINCHA</v>
          </cell>
          <cell r="K1024" t="str">
            <v>RUTH ENRIQUEZ_SANCHEZ BELLOLIO MERCADEO</v>
          </cell>
          <cell r="L1024" t="str">
            <v>JUAN SEVERINO E8 38 Y AV 6 DE DICIEMBRE EDIFICIO ARGENTINA PLAZA 4TOPISO</v>
          </cell>
          <cell r="O1024" t="str">
            <v>QUITO</v>
          </cell>
          <cell r="P1024" t="str">
            <v>QUITO</v>
          </cell>
          <cell r="Q1024" t="str">
            <v>PICHINCHA</v>
          </cell>
          <cell r="R1024" t="str">
            <v>2483642</v>
          </cell>
          <cell r="W1024" t="str">
            <v>1791857771001</v>
          </cell>
          <cell r="X1024" t="str">
            <v>0983073216</v>
          </cell>
          <cell r="AA1024">
            <v>44939</v>
          </cell>
          <cell r="AD1024">
            <v>1</v>
          </cell>
          <cell r="AE1024">
            <v>1</v>
          </cell>
          <cell r="AI1024" t="str">
            <v>DESPACHO</v>
          </cell>
          <cell r="AJ1024" t="str">
            <v>EXPRESS</v>
          </cell>
          <cell r="AL1024" t="str">
            <v>NO</v>
          </cell>
          <cell r="AN1024" t="str">
            <v>367 EMPRESAS Y NEGOCIOS (EXPRESS SOLO QUITO)</v>
          </cell>
          <cell r="AO1024" t="str">
            <v>GGCC / NEGOCIOS</v>
          </cell>
          <cell r="AP1024">
            <v>44939</v>
          </cell>
          <cell r="AR1024" t="str">
            <v>MDELIVERY_2483642</v>
          </cell>
          <cell r="AS1024">
            <v>329994</v>
          </cell>
          <cell r="AT1024" t="str">
            <v>D40</v>
          </cell>
          <cell r="AU1024" t="str">
            <v>BTB</v>
          </cell>
          <cell r="AV1024">
            <v>1</v>
          </cell>
          <cell r="AX1024" t="str">
            <v>ENTREGADO</v>
          </cell>
          <cell r="AY1024" t="str">
            <v>HALFSIM MOVISTAR: 1 und - sn. 8959300520560852157</v>
          </cell>
          <cell r="AZ1024" t="str">
            <v>SIMCARD</v>
          </cell>
          <cell r="BA1024" t="str">
            <v/>
          </cell>
        </row>
        <row r="1025">
          <cell r="A1025" t="str">
            <v>2483643</v>
          </cell>
          <cell r="B1025" t="str">
            <v>MDELIVERY</v>
          </cell>
          <cell r="C1025">
            <v>44939</v>
          </cell>
          <cell r="D1025" t="str">
            <v>FLEXNET ECUADOR - MDELIVERY</v>
          </cell>
          <cell r="E1025" t="str">
            <v>CALLE 28 DE JUNIO S/N Y GARCIA MORENO ENTRADA LLANO GRANDE</v>
          </cell>
          <cell r="H1025" t="str">
            <v>170208</v>
          </cell>
          <cell r="I1025" t="str">
            <v>QUITO</v>
          </cell>
          <cell r="J1025" t="str">
            <v>PICHINCHA</v>
          </cell>
          <cell r="K1025" t="str">
            <v>MARJORIE CHILAN BAQUE_ECUASERVIGLOBAL S A</v>
          </cell>
          <cell r="L1025" t="str">
            <v>CDLA MIRAFLORES CALLEJON LA PUNTILLA NUMERO 409 CALLE SEXTA</v>
          </cell>
          <cell r="O1025" t="str">
            <v>GUAYAQUIL</v>
          </cell>
          <cell r="P1025" t="str">
            <v>GUAYAQUIL</v>
          </cell>
          <cell r="Q1025" t="str">
            <v>GUAYAS</v>
          </cell>
          <cell r="R1025" t="str">
            <v>2483643</v>
          </cell>
          <cell r="W1025" t="str">
            <v>0992257946001</v>
          </cell>
          <cell r="X1025" t="str">
            <v>0958921192</v>
          </cell>
          <cell r="AA1025">
            <v>44939</v>
          </cell>
          <cell r="AD1025">
            <v>1</v>
          </cell>
          <cell r="AE1025">
            <v>1</v>
          </cell>
          <cell r="AI1025" t="str">
            <v>DESPACHO</v>
          </cell>
          <cell r="AJ1025" t="str">
            <v>NORMAL</v>
          </cell>
          <cell r="AL1025" t="str">
            <v>NO</v>
          </cell>
          <cell r="AN1025" t="str">
            <v>POSVENTA GGCC Y NEGOCIOS</v>
          </cell>
          <cell r="AO1025" t="str">
            <v>GGCC / NEGOCIOS</v>
          </cell>
          <cell r="AP1025">
            <v>44939</v>
          </cell>
          <cell r="AR1025" t="str">
            <v>MDELIVERY_2483643</v>
          </cell>
          <cell r="AS1025">
            <v>330002</v>
          </cell>
          <cell r="AT1025" t="str">
            <v>D40</v>
          </cell>
          <cell r="AU1025" t="str">
            <v>BTB</v>
          </cell>
          <cell r="AV1025">
            <v>1</v>
          </cell>
          <cell r="AX1025" t="str">
            <v>ENTREGADO</v>
          </cell>
          <cell r="AY1025" t="str">
            <v>HALFSIM MOVISTAR: 1 und - sn. 8959300520560849542</v>
          </cell>
          <cell r="AZ1025" t="str">
            <v>SIMCARD</v>
          </cell>
          <cell r="BA1025" t="str">
            <v/>
          </cell>
        </row>
        <row r="1026">
          <cell r="A1026" t="str">
            <v>2483644</v>
          </cell>
          <cell r="B1026" t="str">
            <v>MDELIVERY</v>
          </cell>
          <cell r="C1026">
            <v>44939</v>
          </cell>
          <cell r="D1026" t="str">
            <v>FLEXNET ECUADOR - MDELIVERY</v>
          </cell>
          <cell r="E1026" t="str">
            <v>CALLE 28 DE JUNIO S/N Y GARCIA MORENO ENTRADA LLANO GRANDE</v>
          </cell>
          <cell r="H1026" t="str">
            <v>170208</v>
          </cell>
          <cell r="I1026" t="str">
            <v>QUITO</v>
          </cell>
          <cell r="J1026" t="str">
            <v>PICHINCHA</v>
          </cell>
          <cell r="K1026" t="str">
            <v>GUARDIA DE TURNO_TELCONET S A</v>
          </cell>
          <cell r="L1026" t="str">
            <v>KENNEDY NORTE MZ 109 SOLAR 21 EN LA GARITA DE LOS AGENTES DE SEGURIDAD</v>
          </cell>
          <cell r="O1026" t="str">
            <v>GUAYAQUIL</v>
          </cell>
          <cell r="P1026" t="str">
            <v>GUAYAQUIL</v>
          </cell>
          <cell r="Q1026" t="str">
            <v>GUAYAS</v>
          </cell>
          <cell r="R1026" t="str">
            <v>2483644</v>
          </cell>
          <cell r="W1026" t="str">
            <v>0991327371001</v>
          </cell>
          <cell r="X1026" t="str">
            <v>0995551760</v>
          </cell>
          <cell r="AA1026">
            <v>44939</v>
          </cell>
          <cell r="AD1026">
            <v>1</v>
          </cell>
          <cell r="AE1026">
            <v>1</v>
          </cell>
          <cell r="AI1026" t="str">
            <v>DESPACHO</v>
          </cell>
          <cell r="AJ1026" t="str">
            <v>NORMAL</v>
          </cell>
          <cell r="AL1026" t="str">
            <v>NO</v>
          </cell>
          <cell r="AN1026" t="str">
            <v>POSVENTA GGCC Y NEGOCIOS</v>
          </cell>
          <cell r="AO1026" t="str">
            <v>GGCC / NEGOCIOS</v>
          </cell>
          <cell r="AP1026">
            <v>44939</v>
          </cell>
          <cell r="AR1026" t="str">
            <v>MDELIVERY_2483644</v>
          </cell>
          <cell r="AS1026">
            <v>330008</v>
          </cell>
          <cell r="AT1026" t="str">
            <v>D40</v>
          </cell>
          <cell r="AU1026" t="str">
            <v>BTB</v>
          </cell>
          <cell r="AV1026">
            <v>30</v>
          </cell>
          <cell r="AX1026" t="str">
            <v>ENTREGADO</v>
          </cell>
          <cell r="AY1026" t="str">
            <v>HALFSIM MOVISTAR: 30 und - sn. 8959300520560839600,8959300520560850227,8959300520560850698,8959300520560839626,8959300520560850797,8959300520560850706,8959300520560839741,8959300520560839725,8959300520560839782,8959300520560843560,8959300520560850656,8959300520560850680,8959300520560839683,8959300520560850714,8959300520560850672,8959300520560850581,8959300520560839733,8959300520560839618,8959300520560850193,8959300520560839592,8959300520560839717,8959300520560850771,8959300520560839790,8959300520560839709,8959300520560850649,8959300520560850789,8959300520560850763,8959300520560839691,8959300520560839675,8959300520560850664</v>
          </cell>
          <cell r="AZ1026" t="str">
            <v>SIMCARD</v>
          </cell>
          <cell r="BA1026" t="str">
            <v/>
          </cell>
        </row>
        <row r="1027">
          <cell r="A1027" t="str">
            <v>2483674</v>
          </cell>
          <cell r="B1027" t="str">
            <v>MDELIVERY</v>
          </cell>
          <cell r="C1027">
            <v>44939</v>
          </cell>
          <cell r="D1027" t="str">
            <v>FLEXNET ECUADOR - MDELIVERY</v>
          </cell>
          <cell r="E1027" t="str">
            <v>CALLE 28 DE JUNIO S/N Y GARCIA MORENO ENTRADA LLANO GRANDE</v>
          </cell>
          <cell r="H1027" t="str">
            <v>170208</v>
          </cell>
          <cell r="I1027" t="str">
            <v>QUITO</v>
          </cell>
          <cell r="J1027" t="str">
            <v>PICHINCHA</v>
          </cell>
          <cell r="K1027" t="str">
            <v>CARLOS DURAZNO_CONSORCIO PARA LA OPERACION DE SISTEMAS DE RECAUDO</v>
          </cell>
          <cell r="L1027" t="str">
            <v>LOS CAPULIES 1 21 Y MOLLES PLANTA BAJA DEL EDIFICIO MALAGA</v>
          </cell>
          <cell r="O1027" t="str">
            <v>CUENCA</v>
          </cell>
          <cell r="P1027" t="str">
            <v>CUENCA</v>
          </cell>
          <cell r="Q1027" t="str">
            <v>AZUAY</v>
          </cell>
          <cell r="R1027" t="str">
            <v>2483674</v>
          </cell>
          <cell r="W1027" t="str">
            <v>0190371069001</v>
          </cell>
          <cell r="X1027" t="str">
            <v>0985011663</v>
          </cell>
          <cell r="AA1027">
            <v>44939</v>
          </cell>
          <cell r="AD1027">
            <v>1</v>
          </cell>
          <cell r="AE1027">
            <v>1</v>
          </cell>
          <cell r="AI1027" t="str">
            <v>DESPACHO</v>
          </cell>
          <cell r="AJ1027" t="str">
            <v>NORMAL</v>
          </cell>
          <cell r="AL1027" t="str">
            <v>NO</v>
          </cell>
          <cell r="AN1027" t="str">
            <v>POSVENTA GGCC Y NEGOCIOS</v>
          </cell>
          <cell r="AO1027" t="str">
            <v>GGCC / NEGOCIOS</v>
          </cell>
          <cell r="AP1027">
            <v>44939</v>
          </cell>
          <cell r="AR1027" t="str">
            <v>MDELIVERY_2483674</v>
          </cell>
          <cell r="AS1027">
            <v>330012</v>
          </cell>
          <cell r="AT1027" t="str">
            <v>D40</v>
          </cell>
          <cell r="AU1027" t="str">
            <v>BTB</v>
          </cell>
          <cell r="AV1027">
            <v>30</v>
          </cell>
          <cell r="AX1027" t="str">
            <v>ENTREGADO</v>
          </cell>
          <cell r="AY1027" t="str">
            <v>HALFSIM MOVISTAR: 30 und - sn. 8959300520560845292,8959300520560845425,8959300520560850490,8959300520560845441,8959300520560845318,8959300520560850524,8959300520560850573,8959300520560850508,8959300520560845375,8959300520560844279,8959300520560845367,8959300520560850615,8959300520560845342,8959300520560850631,8959300520560850565,8959300520560845326,8959300520560845300,8959300520560845417,8959300520560845433,8959300520560850482,8959300520560845383,8959300520560850516,8959300520560850532,8959300520560850599,8959300520560850623,8959300520560845359,8959300520560845334,8959300520560850540,8959300520560850607,8959300520560850557</v>
          </cell>
          <cell r="AZ1027" t="str">
            <v>SIMCARD</v>
          </cell>
          <cell r="BA1027" t="str">
            <v/>
          </cell>
        </row>
        <row r="1028">
          <cell r="A1028" t="str">
            <v>2483704</v>
          </cell>
          <cell r="B1028" t="str">
            <v>MDELIVERY</v>
          </cell>
          <cell r="C1028">
            <v>44939</v>
          </cell>
          <cell r="D1028" t="str">
            <v>FLEXNET ECUADOR - MDELIVERY</v>
          </cell>
          <cell r="E1028" t="str">
            <v>CALLE 28 DE JUNIO S/N Y GARCIA MORENO ENTRADA LLANO GRANDE</v>
          </cell>
          <cell r="H1028" t="str">
            <v>170208</v>
          </cell>
          <cell r="I1028" t="str">
            <v>QUITO</v>
          </cell>
          <cell r="J1028" t="str">
            <v>PICHINCHA</v>
          </cell>
          <cell r="K1028" t="str">
            <v>JULIO AMPUNO_ THE TESALIA SPRINGS COMPANY S A</v>
          </cell>
          <cell r="L1028" t="str">
            <v>VIA A DAULE KM 9 EMBOTELLADORA PEPSI</v>
          </cell>
          <cell r="O1028" t="str">
            <v>GUAYAQUIL</v>
          </cell>
          <cell r="P1028" t="str">
            <v>GUAYAQUIL</v>
          </cell>
          <cell r="Q1028" t="str">
            <v>GUAYAS</v>
          </cell>
          <cell r="R1028" t="str">
            <v>2483704</v>
          </cell>
          <cell r="W1028" t="str">
            <v>1790005739001</v>
          </cell>
          <cell r="X1028" t="str">
            <v>0984511966</v>
          </cell>
          <cell r="AA1028">
            <v>44939</v>
          </cell>
          <cell r="AD1028">
            <v>1</v>
          </cell>
          <cell r="AE1028">
            <v>1</v>
          </cell>
          <cell r="AI1028" t="str">
            <v>DESPACHO</v>
          </cell>
          <cell r="AJ1028" t="str">
            <v>NORMAL</v>
          </cell>
          <cell r="AL1028" t="str">
            <v>NO</v>
          </cell>
          <cell r="AN1028" t="str">
            <v>POSVENTA GGCC Y NEGOCIOS</v>
          </cell>
          <cell r="AO1028" t="str">
            <v>GGCC / NEGOCIOS</v>
          </cell>
          <cell r="AP1028">
            <v>44939</v>
          </cell>
          <cell r="AR1028" t="str">
            <v>MDELIVERY_2483704</v>
          </cell>
          <cell r="AS1028">
            <v>330005</v>
          </cell>
          <cell r="AT1028" t="str">
            <v>D40</v>
          </cell>
          <cell r="AU1028" t="str">
            <v>BTB</v>
          </cell>
          <cell r="AV1028">
            <v>1</v>
          </cell>
          <cell r="AX1028" t="str">
            <v>ENTREGADO</v>
          </cell>
          <cell r="AY1028" t="str">
            <v>HALFSIM MOVISTAR: 1 und - sn. 8959300520560845508</v>
          </cell>
          <cell r="AZ1028" t="str">
            <v>SIMCARD</v>
          </cell>
          <cell r="BA1028" t="str">
            <v/>
          </cell>
        </row>
        <row r="1029">
          <cell r="A1029" t="str">
            <v>2483705</v>
          </cell>
          <cell r="B1029" t="str">
            <v>MDELIVERY</v>
          </cell>
          <cell r="C1029">
            <v>44939</v>
          </cell>
          <cell r="D1029" t="str">
            <v>FLEXNET ECUADOR - MDELIVERY</v>
          </cell>
          <cell r="E1029" t="str">
            <v>CALLE 28 DE JUNIO S/N Y GARCIA MORENO ENTRADA LLANO GRANDE</v>
          </cell>
          <cell r="H1029" t="str">
            <v>170208</v>
          </cell>
          <cell r="I1029" t="str">
            <v>QUITO</v>
          </cell>
          <cell r="J1029" t="str">
            <v>PICHINCHA</v>
          </cell>
          <cell r="K1029" t="str">
            <v>CARLOS CARRERA SERVIO BERMEO Y CARLOS CEVALLOS_PORTRANS</v>
          </cell>
          <cell r="L1029" t="str">
            <v>KM 18 5 VIA DAULE FRENTE AL CAMPO CHINO BODEGAS AGUNSA OFICINAS DE PORTRANS NORTE</v>
          </cell>
          <cell r="O1029" t="str">
            <v>GUAYAQUIL</v>
          </cell>
          <cell r="P1029" t="str">
            <v>GUAYAQUIL</v>
          </cell>
          <cell r="Q1029" t="str">
            <v>GUAYAS</v>
          </cell>
          <cell r="R1029" t="str">
            <v>2483705</v>
          </cell>
          <cell r="W1029" t="str">
            <v>0991306625001</v>
          </cell>
          <cell r="X1029" t="str">
            <v>0998952822</v>
          </cell>
          <cell r="AA1029">
            <v>44939</v>
          </cell>
          <cell r="AD1029">
            <v>1</v>
          </cell>
          <cell r="AE1029">
            <v>1</v>
          </cell>
          <cell r="AI1029" t="str">
            <v>DESPACHO</v>
          </cell>
          <cell r="AJ1029" t="str">
            <v>NORMAL</v>
          </cell>
          <cell r="AL1029" t="str">
            <v>NO</v>
          </cell>
          <cell r="AN1029" t="str">
            <v>POSVENTA GGCC Y NEGOCIOS</v>
          </cell>
          <cell r="AO1029" t="str">
            <v>GGCC / NEGOCIOS</v>
          </cell>
          <cell r="AP1029">
            <v>44939</v>
          </cell>
          <cell r="AR1029" t="str">
            <v>MDELIVERY_2483705</v>
          </cell>
          <cell r="AS1029">
            <v>330009</v>
          </cell>
          <cell r="AT1029" t="str">
            <v>D40</v>
          </cell>
          <cell r="AU1029" t="str">
            <v>BTB</v>
          </cell>
          <cell r="AV1029">
            <v>2</v>
          </cell>
          <cell r="AX1029" t="str">
            <v>EN_TRANSITO</v>
          </cell>
          <cell r="AY1029" t="str">
            <v>LTE SAMSUNG A13 AZUL: 2 und - sn. 352177399178425,352177399186790</v>
          </cell>
          <cell r="AZ1029" t="str">
            <v>TERMINAL</v>
          </cell>
          <cell r="BA1029" t="str">
            <v/>
          </cell>
        </row>
        <row r="1030">
          <cell r="A1030" t="str">
            <v>2483707</v>
          </cell>
          <cell r="B1030" t="str">
            <v>MDELIVERY</v>
          </cell>
          <cell r="C1030">
            <v>44939</v>
          </cell>
          <cell r="D1030" t="str">
            <v>FLEXNET ECUADOR - MDELIVERY</v>
          </cell>
          <cell r="E1030" t="str">
            <v>CALLE 28 DE JUNIO S/N Y GARCIA MORENO ENTRADA LLANO GRANDE</v>
          </cell>
          <cell r="H1030" t="str">
            <v>170208</v>
          </cell>
          <cell r="I1030" t="str">
            <v>QUITO</v>
          </cell>
          <cell r="J1030" t="str">
            <v>PICHINCHA</v>
          </cell>
          <cell r="K1030" t="str">
            <v>HOLGER LENIN BALCAZAR POMA_HOLGER LENIN BALCAZAR POMA</v>
          </cell>
          <cell r="L1030" t="str">
            <v>SANTO DOMINGO AV VINCE E ATUNTAQUI Y OTAVALO SECTOR BRASILIA DEL TOACHI VIA A COPETO EMPRESA VON ALM FRENTE A LA KEXAA</v>
          </cell>
          <cell r="O1030" t="str">
            <v>SANTO DOMINGO</v>
          </cell>
          <cell r="P1030" t="str">
            <v>SANTO DOMINGO</v>
          </cell>
          <cell r="Q1030" t="str">
            <v>SANTO DOMINGO</v>
          </cell>
          <cell r="R1030" t="str">
            <v>2483707</v>
          </cell>
          <cell r="W1030" t="str">
            <v>1720560364001</v>
          </cell>
          <cell r="X1030" t="str">
            <v>0997831245</v>
          </cell>
          <cell r="AA1030">
            <v>44939</v>
          </cell>
          <cell r="AD1030">
            <v>1</v>
          </cell>
          <cell r="AE1030">
            <v>1</v>
          </cell>
          <cell r="AI1030" t="str">
            <v>DESPACHO</v>
          </cell>
          <cell r="AJ1030" t="str">
            <v>NORMAL</v>
          </cell>
          <cell r="AL1030" t="str">
            <v>NO</v>
          </cell>
          <cell r="AN1030" t="str">
            <v>CC RENOVACION B2B NMTELEMARKETING (EXPRESS SOLO QUITO)</v>
          </cell>
          <cell r="AO1030" t="str">
            <v>MULTICANAL B2B</v>
          </cell>
          <cell r="AP1030">
            <v>44939</v>
          </cell>
          <cell r="AR1030" t="str">
            <v>MDELIVERY_2483707</v>
          </cell>
          <cell r="AS1030">
            <v>330007</v>
          </cell>
          <cell r="AT1030" t="str">
            <v>D40</v>
          </cell>
          <cell r="AU1030" t="str">
            <v>BTB</v>
          </cell>
          <cell r="AV1030">
            <v>1</v>
          </cell>
          <cell r="AX1030" t="str">
            <v>ENTREGADO</v>
          </cell>
          <cell r="AY1030" t="str">
            <v>LTE XIAOMI REDMI NOTE 11 AZUL: 1 und - sn. 869113065776305</v>
          </cell>
          <cell r="AZ1030" t="str">
            <v>TERMINAL</v>
          </cell>
          <cell r="BA1030" t="str">
            <v>Entrega con contingente (dos documentos de identidad)</v>
          </cell>
        </row>
        <row r="1031">
          <cell r="A1031" t="str">
            <v>2483708</v>
          </cell>
          <cell r="B1031" t="str">
            <v>MDELIVERY</v>
          </cell>
          <cell r="C1031">
            <v>44939</v>
          </cell>
          <cell r="D1031" t="str">
            <v>FLEXNET ECUADOR - MDELIVERY</v>
          </cell>
          <cell r="E1031" t="str">
            <v>CALLE 28 DE JUNIO S/N Y GARCIA MORENO ENTRADA LLANO GRANDE</v>
          </cell>
          <cell r="H1031" t="str">
            <v>170208</v>
          </cell>
          <cell r="I1031" t="str">
            <v>QUITO</v>
          </cell>
          <cell r="J1031" t="str">
            <v>PICHINCHA</v>
          </cell>
          <cell r="K1031" t="str">
            <v>LEON NAREA JOHANNA ALEXANDRA_LEON NAREA JOHANNA ALEXANDRA</v>
          </cell>
          <cell r="L1031" t="str">
            <v>MALECON Y 9 DE OCTUBRE EDIFICIO LA PREVISORA BANKERS CLUB PISO 7 OFICINAS NOVA ENTREGAR EN LA MANANA DE PREFERENCIA</v>
          </cell>
          <cell r="O1031" t="str">
            <v>GUAYAQUIL</v>
          </cell>
          <cell r="P1031" t="str">
            <v>GUAYAQUIL</v>
          </cell>
          <cell r="Q1031" t="str">
            <v>GUAYAS</v>
          </cell>
          <cell r="R1031" t="str">
            <v>2483708</v>
          </cell>
          <cell r="W1031" t="str">
            <v>1205607938001</v>
          </cell>
          <cell r="X1031" t="str">
            <v>0968564385</v>
          </cell>
          <cell r="AA1031">
            <v>44939</v>
          </cell>
          <cell r="AD1031">
            <v>1</v>
          </cell>
          <cell r="AE1031">
            <v>1</v>
          </cell>
          <cell r="AI1031" t="str">
            <v>DESPACHO</v>
          </cell>
          <cell r="AJ1031" t="str">
            <v>NORMAL</v>
          </cell>
          <cell r="AL1031" t="str">
            <v>NO</v>
          </cell>
          <cell r="AN1031" t="str">
            <v>CC RENOVACION B2B NMTELEMARKETING (EXPRESS SOLO QUITO)</v>
          </cell>
          <cell r="AO1031" t="str">
            <v>MULTICANAL B2B</v>
          </cell>
          <cell r="AP1031">
            <v>44939</v>
          </cell>
          <cell r="AR1031" t="str">
            <v>MDELIVERY_2483708</v>
          </cell>
          <cell r="AS1031">
            <v>330011</v>
          </cell>
          <cell r="AT1031" t="str">
            <v>D40</v>
          </cell>
          <cell r="AU1031" t="str">
            <v>BTB</v>
          </cell>
          <cell r="AV1031">
            <v>1</v>
          </cell>
          <cell r="AX1031" t="str">
            <v>ENTREGADO</v>
          </cell>
          <cell r="AY1031" t="str">
            <v>LTE SAMSUNG A33 5G AZUL: 1 und - sn. 352429893126321</v>
          </cell>
          <cell r="AZ1031" t="str">
            <v>TERMINAL</v>
          </cell>
          <cell r="BA1031" t="str">
            <v>Entrega con contingente (dos documentos de identidad)</v>
          </cell>
        </row>
        <row r="1032">
          <cell r="A1032" t="str">
            <v>2483709</v>
          </cell>
          <cell r="B1032" t="str">
            <v>MDELIVERY</v>
          </cell>
          <cell r="C1032">
            <v>44939</v>
          </cell>
          <cell r="D1032" t="str">
            <v>FLEXNET ECUADOR - MDELIVERY</v>
          </cell>
          <cell r="E1032" t="str">
            <v>CALLE 28 DE JUNIO S/N Y GARCIA MORENO ENTRADA LLANO GRANDE</v>
          </cell>
          <cell r="H1032" t="str">
            <v>170208</v>
          </cell>
          <cell r="I1032" t="str">
            <v>QUITO</v>
          </cell>
          <cell r="J1032" t="str">
            <v>PICHINCHA</v>
          </cell>
          <cell r="K1032" t="str">
            <v>MARIA FERNANDA BARRERA GRANIZO_MARIA FERNANDA BARRERA GRANIZO</v>
          </cell>
          <cell r="L1032" t="str">
            <v>AV 9 DE OCTUBRE Y CHIMBORAZO EDIFICIO GRAN PASAJE PISO 9</v>
          </cell>
          <cell r="O1032" t="str">
            <v>GUAYAQUIL</v>
          </cell>
          <cell r="P1032" t="str">
            <v>GUAYAQUIL</v>
          </cell>
          <cell r="Q1032" t="str">
            <v>GUAYAS</v>
          </cell>
          <cell r="R1032" t="str">
            <v>2483709</v>
          </cell>
          <cell r="W1032" t="str">
            <v>0918552167001</v>
          </cell>
          <cell r="X1032" t="str">
            <v>0939674191</v>
          </cell>
          <cell r="AA1032">
            <v>44939</v>
          </cell>
          <cell r="AD1032">
            <v>1</v>
          </cell>
          <cell r="AE1032">
            <v>1</v>
          </cell>
          <cell r="AI1032" t="str">
            <v>DESPACHO</v>
          </cell>
          <cell r="AJ1032" t="str">
            <v>NORMAL</v>
          </cell>
          <cell r="AL1032" t="str">
            <v>NO</v>
          </cell>
          <cell r="AN1032" t="str">
            <v>CC RENOVACION B2B NMTELEMARKETING (EXPRESS SOLO QUITO)</v>
          </cell>
          <cell r="AO1032" t="str">
            <v>MULTICANAL B2B</v>
          </cell>
          <cell r="AP1032">
            <v>44939</v>
          </cell>
          <cell r="AR1032" t="str">
            <v>MDELIVERY_2483709</v>
          </cell>
          <cell r="AS1032">
            <v>330006</v>
          </cell>
          <cell r="AT1032" t="str">
            <v>D40</v>
          </cell>
          <cell r="AU1032" t="str">
            <v>BTB</v>
          </cell>
          <cell r="AV1032">
            <v>2</v>
          </cell>
          <cell r="AX1032" t="str">
            <v>ENTREGADO</v>
          </cell>
          <cell r="AY1032" t="str">
            <v>LTE XIAOMI REDMI NOTE 11 AZUL: 2 und - sn. 861696063039104,861696062997427</v>
          </cell>
          <cell r="AZ1032" t="str">
            <v>TERMINAL</v>
          </cell>
          <cell r="BA1032" t="str">
            <v>Entrega con contingente (dos documentos de identidad)</v>
          </cell>
        </row>
        <row r="1033">
          <cell r="A1033" t="str">
            <v>2483711</v>
          </cell>
          <cell r="B1033" t="str">
            <v>MDELIVERY</v>
          </cell>
          <cell r="C1033">
            <v>44939</v>
          </cell>
          <cell r="D1033" t="str">
            <v>FLEXNET ECUADOR - MDELIVERY</v>
          </cell>
          <cell r="E1033" t="str">
            <v>CALLE 28 DE JUNIO S/N Y GARCIA MORENO ENTRADA LLANO GRANDE</v>
          </cell>
          <cell r="H1033" t="str">
            <v>170208</v>
          </cell>
          <cell r="I1033" t="str">
            <v>QUITO</v>
          </cell>
          <cell r="J1033" t="str">
            <v>PICHINCHA</v>
          </cell>
          <cell r="K1033" t="str">
            <v>WILLIAM OSWALDO LARA JARAMILLO O_WILLIAM OSWALDO LARA JARAMILLO</v>
          </cell>
          <cell r="L1033" t="str">
            <v>CALLE BOLIVAR ENTRE GUAYAS Y AYACUCHO HOTEL RIGAEL TERCER PISO HABITACION 303</v>
          </cell>
          <cell r="O1033" t="str">
            <v>MACHALA</v>
          </cell>
          <cell r="P1033" t="str">
            <v>MACHALA</v>
          </cell>
          <cell r="Q1033" t="str">
            <v>EL ORO</v>
          </cell>
          <cell r="R1033" t="str">
            <v>2483711</v>
          </cell>
          <cell r="W1033" t="str">
            <v>0700583602001</v>
          </cell>
          <cell r="X1033" t="str">
            <v>0990168729</v>
          </cell>
          <cell r="AA1033">
            <v>44939</v>
          </cell>
          <cell r="AD1033">
            <v>1</v>
          </cell>
          <cell r="AE1033">
            <v>1</v>
          </cell>
          <cell r="AI1033" t="str">
            <v>DESPACHO</v>
          </cell>
          <cell r="AJ1033" t="str">
            <v>NORMAL</v>
          </cell>
          <cell r="AL1033" t="str">
            <v>NO</v>
          </cell>
          <cell r="AN1033" t="str">
            <v>CC RENOVACION B2B NMTELEMARKETING (EXPRESS SOLO QUITO)</v>
          </cell>
          <cell r="AO1033" t="str">
            <v>MULTICANAL B2B</v>
          </cell>
          <cell r="AP1033">
            <v>44939</v>
          </cell>
          <cell r="AR1033" t="str">
            <v>MDELIVERY_2483711</v>
          </cell>
          <cell r="AS1033">
            <v>330010</v>
          </cell>
          <cell r="AT1033" t="str">
            <v>D40</v>
          </cell>
          <cell r="AU1033" t="str">
            <v>BTB</v>
          </cell>
          <cell r="AV1033">
            <v>1</v>
          </cell>
          <cell r="AX1033" t="str">
            <v>ENTREGADO</v>
          </cell>
          <cell r="AY1033" t="str">
            <v>LTE XIAOMI REDMI NOTE 11 AZUL: 1 und - sn. 861696063011467</v>
          </cell>
          <cell r="AZ1033" t="str">
            <v>TERMINAL</v>
          </cell>
          <cell r="BA1033" t="str">
            <v>Entrega con contingente (dos documentos de identidad)</v>
          </cell>
        </row>
        <row r="1034">
          <cell r="A1034" t="str">
            <v>2483712</v>
          </cell>
          <cell r="B1034" t="str">
            <v>MDELIVERY</v>
          </cell>
          <cell r="C1034">
            <v>44939</v>
          </cell>
          <cell r="D1034" t="str">
            <v>FLEXNET ECUADOR - MDELIVERY</v>
          </cell>
          <cell r="E1034" t="str">
            <v>CALLE 28 DE JUNIO S/N Y GARCIA MORENO ENTRADA LLANO GRANDE</v>
          </cell>
          <cell r="H1034" t="str">
            <v>170208</v>
          </cell>
          <cell r="I1034" t="str">
            <v>QUITO</v>
          </cell>
          <cell r="J1034" t="str">
            <v>PICHINCHA</v>
          </cell>
          <cell r="K1034" t="str">
            <v>CARLOS GUILLERMO VASQUEZ CEDENO O_PROVIPACIF SA</v>
          </cell>
          <cell r="L1034" t="str">
            <v>URBANIZACION METROPOLISS AVENIDA CIRCUNVALACION TRAMO 2 VIA MANTA ROCAFUERTE REDONDEL DEL IMPERIO OFICINAS DE GRUPO VASQUEZ CEDENO</v>
          </cell>
          <cell r="O1034" t="str">
            <v>MANTA</v>
          </cell>
          <cell r="P1034" t="str">
            <v>MANTA</v>
          </cell>
          <cell r="Q1034" t="str">
            <v>MANABI</v>
          </cell>
          <cell r="R1034" t="str">
            <v>2483712</v>
          </cell>
          <cell r="W1034" t="str">
            <v>1391717474001</v>
          </cell>
          <cell r="X1034" t="str">
            <v>0994097870</v>
          </cell>
          <cell r="AA1034">
            <v>44939</v>
          </cell>
          <cell r="AD1034">
            <v>1</v>
          </cell>
          <cell r="AE1034">
            <v>1</v>
          </cell>
          <cell r="AI1034" t="str">
            <v>DESPACHO</v>
          </cell>
          <cell r="AJ1034" t="str">
            <v>NORMAL</v>
          </cell>
          <cell r="AL1034" t="str">
            <v>NO</v>
          </cell>
          <cell r="AN1034" t="str">
            <v>CC RENOVACION B2B NMTELEMARKETING (EXPRESS SOLO QUITO)</v>
          </cell>
          <cell r="AO1034" t="str">
            <v>MULTICANAL B2B</v>
          </cell>
          <cell r="AP1034">
            <v>44939</v>
          </cell>
          <cell r="AR1034" t="str">
            <v>MDELIVERY_2483712</v>
          </cell>
          <cell r="AS1034">
            <v>330016</v>
          </cell>
          <cell r="AT1034" t="str">
            <v>D40</v>
          </cell>
          <cell r="AU1034" t="str">
            <v>BTB</v>
          </cell>
          <cell r="AV1034">
            <v>1</v>
          </cell>
          <cell r="AX1034" t="str">
            <v>ENTREGADO</v>
          </cell>
          <cell r="AY1034" t="str">
            <v>LTE IPHONE 13 PRO 256GB NEGRO: 1 und - sn. 350302398561072</v>
          </cell>
          <cell r="AZ1034" t="str">
            <v>TERMINAL</v>
          </cell>
          <cell r="BA1034" t="str">
            <v>Entrega con contingente (dos documentos de identidad)</v>
          </cell>
        </row>
        <row r="1035">
          <cell r="A1035" t="str">
            <v>2483713</v>
          </cell>
          <cell r="B1035" t="str">
            <v>MDELIVERY</v>
          </cell>
          <cell r="C1035">
            <v>44939</v>
          </cell>
          <cell r="D1035" t="str">
            <v>FLEXNET ECUADOR - MDELIVERY</v>
          </cell>
          <cell r="E1035" t="str">
            <v>CALLE 28 DE JUNIO S/N Y GARCIA MORENO ENTRADA LLANO GRANDE</v>
          </cell>
          <cell r="H1035" t="str">
            <v>170208</v>
          </cell>
          <cell r="I1035" t="str">
            <v>QUITO</v>
          </cell>
          <cell r="J1035" t="str">
            <v>PICHINCHA</v>
          </cell>
          <cell r="K1035" t="str">
            <v>LUIS RODRIGO GUTIERREZ MORALES_LUIS RODRIGO GUTIERREZ MORALES</v>
          </cell>
          <cell r="L1035" t="str">
            <v>CARLOS RUBIRA INFANTE E IBANEZ MORA CASA DE DOS PISOS CON PUERTA CAFE</v>
          </cell>
          <cell r="O1035" t="str">
            <v>AMBATO</v>
          </cell>
          <cell r="P1035" t="str">
            <v>AMBATO</v>
          </cell>
          <cell r="Q1035" t="str">
            <v>TUNGURAHUA</v>
          </cell>
          <cell r="R1035" t="str">
            <v>2483713</v>
          </cell>
          <cell r="W1035" t="str">
            <v>1804208914001</v>
          </cell>
          <cell r="X1035" t="str">
            <v>0988151501</v>
          </cell>
          <cell r="AA1035">
            <v>44939</v>
          </cell>
          <cell r="AD1035">
            <v>1</v>
          </cell>
          <cell r="AE1035">
            <v>1</v>
          </cell>
          <cell r="AI1035" t="str">
            <v>DESPACHO</v>
          </cell>
          <cell r="AJ1035" t="str">
            <v>NORMAL</v>
          </cell>
          <cell r="AL1035" t="str">
            <v>NO</v>
          </cell>
          <cell r="AN1035" t="str">
            <v>CC RENOVACION B2B NMTELEMARKETING (EXPRESS SOLO QUITO)</v>
          </cell>
          <cell r="AO1035" t="str">
            <v>MULTICANAL B2B</v>
          </cell>
          <cell r="AP1035">
            <v>44939</v>
          </cell>
          <cell r="AR1035" t="str">
            <v>MDELIVERY_2483713</v>
          </cell>
          <cell r="AS1035">
            <v>330020</v>
          </cell>
          <cell r="AT1035" t="str">
            <v>D40</v>
          </cell>
          <cell r="AU1035" t="str">
            <v>BTB</v>
          </cell>
          <cell r="AV1035">
            <v>1</v>
          </cell>
          <cell r="AX1035" t="str">
            <v>ENTREGADO</v>
          </cell>
          <cell r="AY1035" t="str">
            <v>LTE XIAOMI REDMI NOTE 11S AZUL: 1 und - sn. 863837056645725</v>
          </cell>
          <cell r="AZ1035" t="str">
            <v>TERMINAL</v>
          </cell>
          <cell r="BA1035" t="str">
            <v>Entrega con contingente (dos documentos de identidad)</v>
          </cell>
        </row>
        <row r="1036">
          <cell r="A1036" t="str">
            <v>2483714</v>
          </cell>
          <cell r="B1036" t="str">
            <v>MDELIVERY</v>
          </cell>
          <cell r="C1036">
            <v>44939</v>
          </cell>
          <cell r="D1036" t="str">
            <v>FLEXNET ECUADOR - MDELIVERY</v>
          </cell>
          <cell r="E1036" t="str">
            <v>CALLE 28 DE JUNIO S/N Y GARCIA MORENO ENTRADA LLANO GRANDE</v>
          </cell>
          <cell r="H1036" t="str">
            <v>170208</v>
          </cell>
          <cell r="I1036" t="str">
            <v>QUITO</v>
          </cell>
          <cell r="J1036" t="str">
            <v>PICHINCHA</v>
          </cell>
          <cell r="K1036" t="str">
            <v>DAVID VILLACRES O CAROLINA RAMOS_LEN ASESORES CONTABLES S A S</v>
          </cell>
          <cell r="L1036" t="str">
            <v>AV PORTUGAL E959 Y SHYRIS EDIF CYRANO</v>
          </cell>
          <cell r="O1036" t="str">
            <v>QUITO</v>
          </cell>
          <cell r="P1036" t="str">
            <v>QUITO</v>
          </cell>
          <cell r="Q1036" t="str">
            <v>PICHINCHA</v>
          </cell>
          <cell r="R1036" t="str">
            <v>2483714</v>
          </cell>
          <cell r="W1036" t="str">
            <v>1793098657001</v>
          </cell>
          <cell r="X1036" t="str">
            <v>0997532120</v>
          </cell>
          <cell r="AA1036">
            <v>44939</v>
          </cell>
          <cell r="AD1036">
            <v>1</v>
          </cell>
          <cell r="AE1036">
            <v>1</v>
          </cell>
          <cell r="AI1036" t="str">
            <v>DESPACHO</v>
          </cell>
          <cell r="AJ1036" t="str">
            <v>EXPRESS</v>
          </cell>
          <cell r="AL1036" t="str">
            <v>NO</v>
          </cell>
          <cell r="AN1036" t="str">
            <v>CC RENOVACION B2B NMTELEMARKETING (EXPRESS SOLO QUITO)</v>
          </cell>
          <cell r="AO1036" t="str">
            <v>MULTICANAL B2B</v>
          </cell>
          <cell r="AP1036">
            <v>44939</v>
          </cell>
          <cell r="AR1036" t="str">
            <v>MDELIVERY_2483714</v>
          </cell>
          <cell r="AS1036">
            <v>329991</v>
          </cell>
          <cell r="AT1036" t="str">
            <v>D40</v>
          </cell>
          <cell r="AU1036" t="str">
            <v>BTB</v>
          </cell>
          <cell r="AV1036">
            <v>1</v>
          </cell>
          <cell r="AX1036" t="str">
            <v>ENTREGADO</v>
          </cell>
          <cell r="AY1036" t="str">
            <v>LTE XIAOMI REDMI 10A 64GB SILVER: 1 und - sn. 863696066472524</v>
          </cell>
          <cell r="AZ1036" t="str">
            <v>TERMINAL</v>
          </cell>
          <cell r="BA1036" t="str">
            <v>Entrega con contingente (dos documentos de identidad)</v>
          </cell>
        </row>
        <row r="1037">
          <cell r="A1037" t="str">
            <v>2483715</v>
          </cell>
          <cell r="B1037" t="str">
            <v>MDELIVERY</v>
          </cell>
          <cell r="C1037">
            <v>44939</v>
          </cell>
          <cell r="D1037" t="str">
            <v>FLEXNET ECUADOR - MDELIVERY</v>
          </cell>
          <cell r="E1037" t="str">
            <v>CALLE 28 DE JUNIO S/N Y GARCIA MORENO ENTRADA LLANO GRANDE</v>
          </cell>
          <cell r="H1037" t="str">
            <v>170208</v>
          </cell>
          <cell r="I1037" t="str">
            <v>QUITO</v>
          </cell>
          <cell r="J1037" t="str">
            <v>PICHINCHA</v>
          </cell>
          <cell r="K1037" t="str">
            <v>FRANCISCO ANDRES BAJANA ALAVA_FRANCISCO ANDRES BAJANA ALAVA</v>
          </cell>
          <cell r="L1037" t="str">
            <v>DAULE JOSE FELIX HEREDIA Y LUIS MARIA MAIGONZ CASA DE DOS PISOS COLOR TURQUESA</v>
          </cell>
          <cell r="O1037" t="str">
            <v>DAULE</v>
          </cell>
          <cell r="P1037" t="str">
            <v>DAULE</v>
          </cell>
          <cell r="Q1037" t="str">
            <v>GUAYAS</v>
          </cell>
          <cell r="R1037" t="str">
            <v>2483715</v>
          </cell>
          <cell r="W1037" t="str">
            <v>0958514382001</v>
          </cell>
          <cell r="X1037" t="str">
            <v>0985732657</v>
          </cell>
          <cell r="AA1037">
            <v>44939</v>
          </cell>
          <cell r="AD1037">
            <v>1</v>
          </cell>
          <cell r="AE1037">
            <v>1</v>
          </cell>
          <cell r="AI1037" t="str">
            <v>DESPACHO</v>
          </cell>
          <cell r="AJ1037" t="str">
            <v>NORMAL</v>
          </cell>
          <cell r="AL1037" t="str">
            <v>NO</v>
          </cell>
          <cell r="AN1037" t="str">
            <v>CC RENOVACION B2B NMTELEMARKETING (EXPRESS SOLO QUITO)</v>
          </cell>
          <cell r="AO1037" t="str">
            <v>MULTICANAL B2B</v>
          </cell>
          <cell r="AP1037">
            <v>44939</v>
          </cell>
          <cell r="AR1037" t="str">
            <v>MDELIVERY_2483715</v>
          </cell>
          <cell r="AS1037">
            <v>330013</v>
          </cell>
          <cell r="AT1037" t="str">
            <v>D40</v>
          </cell>
          <cell r="AU1037" t="str">
            <v>BTB</v>
          </cell>
          <cell r="AV1037">
            <v>1</v>
          </cell>
          <cell r="AX1037" t="str">
            <v>INCIDENCIA</v>
          </cell>
          <cell r="AY1037" t="str">
            <v>LTE NOKIA C2 2E AZUL: 1 und - sn. 353906800013980</v>
          </cell>
          <cell r="AZ1037" t="str">
            <v>TERMINAL</v>
          </cell>
          <cell r="BA1037" t="str">
            <v>Entrega con contingente (dos documentos de identidad)</v>
          </cell>
        </row>
        <row r="1038">
          <cell r="A1038" t="str">
            <v>2483716</v>
          </cell>
          <cell r="B1038" t="str">
            <v>MDELIVERY</v>
          </cell>
          <cell r="C1038">
            <v>44939</v>
          </cell>
          <cell r="D1038" t="str">
            <v>FLEXNET ECUADOR - MDELIVERY</v>
          </cell>
          <cell r="E1038" t="str">
            <v>CALLE 28 DE JUNIO S/N Y GARCIA MORENO ENTRADA LLANO GRANDE</v>
          </cell>
          <cell r="H1038" t="str">
            <v>170208</v>
          </cell>
          <cell r="I1038" t="str">
            <v>QUITO</v>
          </cell>
          <cell r="J1038" t="str">
            <v>PICHINCHA</v>
          </cell>
          <cell r="K1038" t="str">
            <v>MIGUEL ANGEL OJEDA VIVAS_MIGUEL ANGEL OJEDA VIVAS</v>
          </cell>
          <cell r="L1038" t="str">
            <v>CLIENTE RETIRA DE AGENCIA TRAMACO TULCAN CIUDAD TULCAN RAFAEL ARELLANO Y ROBERTO SIERRA</v>
          </cell>
          <cell r="O1038" t="str">
            <v>TULCAN</v>
          </cell>
          <cell r="P1038" t="str">
            <v>TULCAN</v>
          </cell>
          <cell r="Q1038" t="str">
            <v>CARCHI</v>
          </cell>
          <cell r="R1038" t="str">
            <v>2483716</v>
          </cell>
          <cell r="W1038" t="str">
            <v>0401798087001</v>
          </cell>
          <cell r="X1038" t="str">
            <v>0992738160</v>
          </cell>
          <cell r="AA1038">
            <v>44939</v>
          </cell>
          <cell r="AD1038">
            <v>1</v>
          </cell>
          <cell r="AE1038">
            <v>1</v>
          </cell>
          <cell r="AI1038" t="str">
            <v>DESPACHO</v>
          </cell>
          <cell r="AJ1038" t="str">
            <v>NORMAL</v>
          </cell>
          <cell r="AL1038" t="str">
            <v>NO</v>
          </cell>
          <cell r="AN1038" t="str">
            <v>CC RENOVACION B2B NMTELEMARKETING (EXPRESS SOLO QUITO)</v>
          </cell>
          <cell r="AO1038" t="str">
            <v>MULTICANAL B2B</v>
          </cell>
          <cell r="AP1038">
            <v>44939</v>
          </cell>
          <cell r="AR1038" t="str">
            <v>MDELIVERY_2483716</v>
          </cell>
          <cell r="AS1038">
            <v>330017</v>
          </cell>
          <cell r="AT1038" t="str">
            <v>D40</v>
          </cell>
          <cell r="AU1038" t="str">
            <v>BTB</v>
          </cell>
          <cell r="AV1038">
            <v>1</v>
          </cell>
          <cell r="AX1038" t="str">
            <v>ENTREGADO</v>
          </cell>
          <cell r="AY1038" t="str">
            <v>LTE XIAOMI REDMI NOTE 11 AZUL: 1 und - sn. 861696063053527</v>
          </cell>
          <cell r="AZ1038" t="str">
            <v>TERMINAL</v>
          </cell>
          <cell r="BA1038" t="str">
            <v>Entrega con contingente (dos documentos de identidad)</v>
          </cell>
        </row>
        <row r="1039">
          <cell r="A1039" t="str">
            <v>2483717</v>
          </cell>
          <cell r="B1039" t="str">
            <v>MDELIVERY</v>
          </cell>
          <cell r="C1039">
            <v>44939</v>
          </cell>
          <cell r="D1039" t="str">
            <v>FLEXNET ECUADOR - MDELIVERY</v>
          </cell>
          <cell r="E1039" t="str">
            <v>CALLE 28 DE JUNIO S/N Y GARCIA MORENO ENTRADA LLANO GRANDE</v>
          </cell>
          <cell r="H1039" t="str">
            <v>170208</v>
          </cell>
          <cell r="I1039" t="str">
            <v>QUITO</v>
          </cell>
          <cell r="J1039" t="str">
            <v>PICHINCHA</v>
          </cell>
          <cell r="K1039" t="str">
            <v>CEDENO BOHORQUEZ ISRAEL HUMBERTO O TATY MOSQUERA_CEDENO BOHORQUEZ ISRAEL HUMBERTO</v>
          </cell>
          <cell r="L1039" t="str">
            <v>MAPASINGUE OESTE OCTAVA AV 1ERA Y 2DA CALLE MAZANA10 VILLA 0504 CERCA DEL BANCO DEL BARRIO ESQUINERO</v>
          </cell>
          <cell r="O1039" t="str">
            <v>GUAYAQUIL</v>
          </cell>
          <cell r="P1039" t="str">
            <v>GUAYAQUIL</v>
          </cell>
          <cell r="Q1039" t="str">
            <v>GUAYAS</v>
          </cell>
          <cell r="R1039" t="str">
            <v>2483717</v>
          </cell>
          <cell r="W1039" t="str">
            <v>0940036320001</v>
          </cell>
          <cell r="X1039" t="str">
            <v>0982698976</v>
          </cell>
          <cell r="AA1039">
            <v>44939</v>
          </cell>
          <cell r="AD1039">
            <v>1</v>
          </cell>
          <cell r="AE1039">
            <v>1</v>
          </cell>
          <cell r="AI1039" t="str">
            <v>DESPACHO</v>
          </cell>
          <cell r="AJ1039" t="str">
            <v>NORMAL</v>
          </cell>
          <cell r="AL1039" t="str">
            <v>NO</v>
          </cell>
          <cell r="AN1039" t="str">
            <v>CC RENOVACION B2B NMTELEMARKETING (EXPRESS SOLO QUITO)</v>
          </cell>
          <cell r="AO1039" t="str">
            <v>MULTICANAL B2B</v>
          </cell>
          <cell r="AP1039">
            <v>44939</v>
          </cell>
          <cell r="AR1039" t="str">
            <v>MDELIVERY_2483717</v>
          </cell>
          <cell r="AS1039">
            <v>330015</v>
          </cell>
          <cell r="AT1039" t="str">
            <v>D40</v>
          </cell>
          <cell r="AU1039" t="str">
            <v>BTB</v>
          </cell>
          <cell r="AV1039">
            <v>1</v>
          </cell>
          <cell r="AX1039" t="str">
            <v>ENTREGADO</v>
          </cell>
          <cell r="AY1039" t="str">
            <v>LTE XIAOMI REDMI NOTE 11S AZUL: 1 und - sn. 865954061248185</v>
          </cell>
          <cell r="AZ1039" t="str">
            <v>TERMINAL</v>
          </cell>
          <cell r="BA1039" t="str">
            <v>Entrega con contingente (dos documentos de identidad)</v>
          </cell>
        </row>
        <row r="1040">
          <cell r="A1040" t="str">
            <v>2483718</v>
          </cell>
          <cell r="B1040" t="str">
            <v>MDELIVERY</v>
          </cell>
          <cell r="C1040">
            <v>44939</v>
          </cell>
          <cell r="D1040" t="str">
            <v>FLEXNET ECUADOR - MDELIVERY</v>
          </cell>
          <cell r="E1040" t="str">
            <v>CALLE 28 DE JUNIO S/N Y GARCIA MORENO ENTRADA LLANO GRANDE</v>
          </cell>
          <cell r="H1040" t="str">
            <v>170208</v>
          </cell>
          <cell r="I1040" t="str">
            <v>QUITO</v>
          </cell>
          <cell r="J1040" t="str">
            <v>PICHINCHA</v>
          </cell>
          <cell r="K1040" t="str">
            <v>NORY NADYN PINCAY MACIAS_NORY NADYN PINCAY MACIAS</v>
          </cell>
          <cell r="L1040" t="str">
            <v>BALZAR SAN JACINTO SUR POR EL REDONDEL VIA DAULA FRENTE A LA GALOSINERA PRISCA</v>
          </cell>
          <cell r="O1040" t="str">
            <v>BALZAR</v>
          </cell>
          <cell r="P1040" t="str">
            <v>BALZAR</v>
          </cell>
          <cell r="Q1040" t="str">
            <v>GUAYAS</v>
          </cell>
          <cell r="R1040" t="str">
            <v>2483718</v>
          </cell>
          <cell r="W1040" t="str">
            <v>0956269443001</v>
          </cell>
          <cell r="X1040" t="str">
            <v>0960936730</v>
          </cell>
          <cell r="AA1040">
            <v>44939</v>
          </cell>
          <cell r="AD1040">
            <v>1</v>
          </cell>
          <cell r="AE1040">
            <v>1</v>
          </cell>
          <cell r="AI1040" t="str">
            <v>DESPACHO</v>
          </cell>
          <cell r="AJ1040" t="str">
            <v>NORMAL</v>
          </cell>
          <cell r="AL1040" t="str">
            <v>NO</v>
          </cell>
          <cell r="AN1040" t="str">
            <v>CC RENOVACION B2B NMTELEMARKETING (EXPRESS SOLO QUITO)</v>
          </cell>
          <cell r="AO1040" t="str">
            <v>MULTICANAL B2B</v>
          </cell>
          <cell r="AP1040">
            <v>44939</v>
          </cell>
          <cell r="AR1040" t="str">
            <v>MDELIVERY_2483718</v>
          </cell>
          <cell r="AS1040">
            <v>330019</v>
          </cell>
          <cell r="AT1040" t="str">
            <v>D40</v>
          </cell>
          <cell r="AU1040" t="str">
            <v>BTB</v>
          </cell>
          <cell r="AV1040">
            <v>2</v>
          </cell>
          <cell r="AX1040" t="str">
            <v>ENTREGADO</v>
          </cell>
          <cell r="AY1040" t="str">
            <v>LTE HONOR X6 SILVER: 1 und - sn. 862800060132339 / LTE HONOR X6 NEGRO: 1 und - sn. 862800060814191</v>
          </cell>
          <cell r="AZ1040" t="str">
            <v>TERMINAL</v>
          </cell>
          <cell r="BA1040" t="str">
            <v>Entrega con contingente (dos documentos de identidad)</v>
          </cell>
        </row>
        <row r="1041">
          <cell r="A1041" t="str">
            <v>2483720</v>
          </cell>
          <cell r="B1041" t="str">
            <v>MDELIVERY</v>
          </cell>
          <cell r="C1041">
            <v>44939</v>
          </cell>
          <cell r="D1041" t="str">
            <v>FLEXNET ECUADOR - MDELIVERY</v>
          </cell>
          <cell r="E1041" t="str">
            <v>CALLE 28 DE JUNIO S/N Y GARCIA MORENO ENTRADA LLANO GRANDE</v>
          </cell>
          <cell r="H1041" t="str">
            <v>170208</v>
          </cell>
          <cell r="I1041" t="str">
            <v>QUITO</v>
          </cell>
          <cell r="J1041" t="str">
            <v>PICHINCHA</v>
          </cell>
          <cell r="K1041" t="str">
            <v>CRISTIAN PAREDES_BANCO PICHINCHA CA</v>
          </cell>
          <cell r="L1041" t="str">
            <v>AMAZONAS Y PEREIRA MATRIZ BANCO PICHINCHA AV PISO 7</v>
          </cell>
          <cell r="O1041" t="str">
            <v>QUITO</v>
          </cell>
          <cell r="P1041" t="str">
            <v>QUITO</v>
          </cell>
          <cell r="Q1041" t="str">
            <v>PICHINCHA</v>
          </cell>
          <cell r="R1041" t="str">
            <v>2483720</v>
          </cell>
          <cell r="W1041" t="str">
            <v>1790010937001</v>
          </cell>
          <cell r="X1041" t="str">
            <v>0999059226</v>
          </cell>
          <cell r="AA1041">
            <v>44939</v>
          </cell>
          <cell r="AD1041">
            <v>1</v>
          </cell>
          <cell r="AE1041">
            <v>1</v>
          </cell>
          <cell r="AI1041" t="str">
            <v>DESPACHO</v>
          </cell>
          <cell r="AJ1041" t="str">
            <v>NORMAL</v>
          </cell>
          <cell r="AL1041" t="str">
            <v>NO</v>
          </cell>
          <cell r="AN1041" t="str">
            <v>POSVENTA GGCC Y NEGOCIOS</v>
          </cell>
          <cell r="AO1041" t="str">
            <v>GGCC / NEGOCIOS</v>
          </cell>
          <cell r="AP1041">
            <v>44939</v>
          </cell>
          <cell r="AR1041" t="str">
            <v>MDELIVERY_2483720</v>
          </cell>
          <cell r="AS1041">
            <v>330014</v>
          </cell>
          <cell r="AT1041" t="str">
            <v>D40</v>
          </cell>
          <cell r="AU1041" t="str">
            <v>BTB</v>
          </cell>
          <cell r="AV1041">
            <v>1</v>
          </cell>
          <cell r="AX1041" t="str">
            <v>ENTREGADO</v>
          </cell>
          <cell r="AY1041" t="str">
            <v>LTE SAMSUNG A13 AZUL: 1 und - sn. 352177398800433</v>
          </cell>
          <cell r="AZ1041" t="str">
            <v>TERMINAL</v>
          </cell>
          <cell r="BA1041" t="str">
            <v/>
          </cell>
        </row>
        <row r="1042">
          <cell r="A1042" t="str">
            <v>2483721</v>
          </cell>
          <cell r="B1042" t="str">
            <v>MDELIVERY</v>
          </cell>
          <cell r="C1042">
            <v>44939</v>
          </cell>
          <cell r="D1042" t="str">
            <v>FLEXNET ECUADOR - MDELIVERY</v>
          </cell>
          <cell r="E1042" t="str">
            <v>CALLE 28 DE JUNIO S/N Y GARCIA MORENO ENTRADA LLANO GRANDE</v>
          </cell>
          <cell r="H1042" t="str">
            <v>170208</v>
          </cell>
          <cell r="I1042" t="str">
            <v>QUITO</v>
          </cell>
          <cell r="J1042" t="str">
            <v>PICHINCHA</v>
          </cell>
          <cell r="K1042" t="str">
            <v>PAOLA FRANCO_UNIDAD EDUCATIVA PARTICULAR SAGRADOS CORAZONES DE RUMIPAMBA</v>
          </cell>
          <cell r="L1042" t="str">
            <v>AV ATAHUALPA OE1 20 Y AV 10 DE AGOSTO UNIDAD EDUCATIVA PARTICULAR BILINGUE SAGRADOS CORAZONES DE RUMIPAMBA PICHINCHA QUITO EN ATENCION DE LUNES A VIERNES DE 07 00AM A 14 30PM</v>
          </cell>
          <cell r="O1042" t="str">
            <v>QUITO</v>
          </cell>
          <cell r="P1042" t="str">
            <v>QUITO</v>
          </cell>
          <cell r="Q1042" t="str">
            <v>PICHINCHA</v>
          </cell>
          <cell r="R1042" t="str">
            <v>2483721</v>
          </cell>
          <cell r="W1042" t="str">
            <v>1790102327001</v>
          </cell>
          <cell r="X1042" t="str">
            <v>0983687369</v>
          </cell>
          <cell r="AA1042">
            <v>44939</v>
          </cell>
          <cell r="AD1042">
            <v>1</v>
          </cell>
          <cell r="AE1042">
            <v>1</v>
          </cell>
          <cell r="AI1042" t="str">
            <v>DESPACHO</v>
          </cell>
          <cell r="AJ1042" t="str">
            <v>NORMAL</v>
          </cell>
          <cell r="AL1042" t="str">
            <v>NO</v>
          </cell>
          <cell r="AN1042" t="str">
            <v>367 EMPRESAS Y NEGOCIOS</v>
          </cell>
          <cell r="AO1042" t="str">
            <v>GGCC / NEGOCIOS</v>
          </cell>
          <cell r="AP1042">
            <v>44939</v>
          </cell>
          <cell r="AR1042" t="str">
            <v>MDELIVERY_2483721</v>
          </cell>
          <cell r="AS1042">
            <v>330018</v>
          </cell>
          <cell r="AT1042" t="str">
            <v>D40</v>
          </cell>
          <cell r="AU1042" t="str">
            <v>BTB</v>
          </cell>
          <cell r="AV1042">
            <v>1</v>
          </cell>
          <cell r="AX1042" t="str">
            <v>ENTREGADO</v>
          </cell>
          <cell r="AY1042" t="str">
            <v>LTE SAMSUNG A53 5G NEGRO: 1 und - sn. 353842198140723</v>
          </cell>
          <cell r="AZ1042" t="str">
            <v>TERMINAL</v>
          </cell>
          <cell r="BA1042" t="str">
            <v/>
          </cell>
        </row>
        <row r="1043">
          <cell r="A1043" t="str">
            <v>2483722</v>
          </cell>
          <cell r="B1043" t="str">
            <v>MDELIVERY</v>
          </cell>
          <cell r="C1043">
            <v>44939</v>
          </cell>
          <cell r="D1043" t="str">
            <v>FLEXNET ECUADOR - MDELIVERY</v>
          </cell>
          <cell r="E1043" t="str">
            <v>CALLE 28 DE JUNIO S/N Y GARCIA MORENO ENTRADA LLANO GRANDE</v>
          </cell>
          <cell r="H1043" t="str">
            <v>170208</v>
          </cell>
          <cell r="I1043" t="str">
            <v>QUITO</v>
          </cell>
          <cell r="J1043" t="str">
            <v>PICHINCHA</v>
          </cell>
          <cell r="K1043" t="str">
            <v>VALERIA AGUIRRE_LUIS GONZALO PLUAS BELTRAN</v>
          </cell>
          <cell r="L1043" t="str">
            <v>STO DOMINGO PARROQUIA VALLE HERMOSO ENTRE AMAZONAS Y EL ORO CASA ESQUINERA COLOR LILA</v>
          </cell>
          <cell r="O1043" t="str">
            <v>SANTO DOMINGO</v>
          </cell>
          <cell r="P1043" t="str">
            <v>SANTO DOMINGO</v>
          </cell>
          <cell r="Q1043" t="str">
            <v>SANTO DOMINGO</v>
          </cell>
          <cell r="R1043" t="str">
            <v>2483722</v>
          </cell>
          <cell r="W1043" t="str">
            <v>1716577547001</v>
          </cell>
          <cell r="X1043" t="str">
            <v>0997160930 / 0968317737</v>
          </cell>
          <cell r="AA1043">
            <v>44939</v>
          </cell>
          <cell r="AD1043">
            <v>1</v>
          </cell>
          <cell r="AE1043">
            <v>1</v>
          </cell>
          <cell r="AI1043" t="str">
            <v>DESPACHO</v>
          </cell>
          <cell r="AJ1043" t="str">
            <v>NORMAL</v>
          </cell>
          <cell r="AL1043" t="str">
            <v>NO</v>
          </cell>
          <cell r="AN1043" t="str">
            <v>DAS CARGO A LA CUENTA (DELIVERY)</v>
          </cell>
          <cell r="AO1043" t="str">
            <v>DISTRIBUIDORES</v>
          </cell>
          <cell r="AP1043">
            <v>44939</v>
          </cell>
          <cell r="AR1043" t="str">
            <v>MDELIVERY_2483722</v>
          </cell>
          <cell r="AS1043">
            <v>330022</v>
          </cell>
          <cell r="AT1043" t="str">
            <v>D40</v>
          </cell>
          <cell r="AU1043" t="str">
            <v>BTB</v>
          </cell>
          <cell r="AV1043">
            <v>1</v>
          </cell>
          <cell r="AX1043" t="str">
            <v>ENTREGADO</v>
          </cell>
          <cell r="AY1043" t="str">
            <v>HALFSIM MOVISTAR: 1 und - sn. 8959300120519192589</v>
          </cell>
          <cell r="AZ1043" t="str">
            <v>SIMCARD</v>
          </cell>
          <cell r="BA1043" t="str">
            <v>EMPRESAS TITULAR AUSENTE ENTREGA CON SELLO</v>
          </cell>
        </row>
        <row r="1044">
          <cell r="A1044" t="str">
            <v>2483723</v>
          </cell>
          <cell r="B1044" t="str">
            <v>MDELIVERY</v>
          </cell>
          <cell r="C1044">
            <v>44939</v>
          </cell>
          <cell r="D1044" t="str">
            <v>FLEXNET ECUADOR - MDELIVERY</v>
          </cell>
          <cell r="E1044" t="str">
            <v>CALLE 28 DE JUNIO S/N Y GARCIA MORENO ENTRADA LLANO GRANDE</v>
          </cell>
          <cell r="H1044" t="str">
            <v>170208</v>
          </cell>
          <cell r="I1044" t="str">
            <v>QUITO</v>
          </cell>
          <cell r="J1044" t="str">
            <v>PICHINCHA</v>
          </cell>
          <cell r="K1044" t="str">
            <v>SILVIO FERNANDO ABAD PIEDRA_SILVIO FERNANDO ABAD PIEDRA</v>
          </cell>
          <cell r="L1044" t="str">
            <v>AVENIDA RICARDO DURAN Y PEDRO VICENTE MALDONADO REFERENCIA ESQUINA FARMACIA CRUZ AZUL</v>
          </cell>
          <cell r="O1044" t="str">
            <v>CUENCA</v>
          </cell>
          <cell r="P1044" t="str">
            <v>CUENCA</v>
          </cell>
          <cell r="Q1044" t="str">
            <v>AZUAY</v>
          </cell>
          <cell r="R1044" t="str">
            <v>2483723</v>
          </cell>
          <cell r="W1044" t="str">
            <v>0102497476001</v>
          </cell>
          <cell r="X1044" t="str">
            <v>0992209319</v>
          </cell>
          <cell r="AA1044">
            <v>44939</v>
          </cell>
          <cell r="AD1044">
            <v>1</v>
          </cell>
          <cell r="AE1044">
            <v>1</v>
          </cell>
          <cell r="AI1044" t="str">
            <v>DESPACHO</v>
          </cell>
          <cell r="AJ1044" t="str">
            <v>NORMAL</v>
          </cell>
          <cell r="AL1044" t="str">
            <v>NO</v>
          </cell>
          <cell r="AN1044" t="str">
            <v>DAS CARGO A LA CUENTA (DELIVERY)</v>
          </cell>
          <cell r="AO1044" t="str">
            <v>DISTRIBUIDORES</v>
          </cell>
          <cell r="AP1044">
            <v>44939</v>
          </cell>
          <cell r="AR1044" t="str">
            <v>MDELIVERY_2483723</v>
          </cell>
          <cell r="AS1044">
            <v>330023</v>
          </cell>
          <cell r="AT1044" t="str">
            <v>D40</v>
          </cell>
          <cell r="AU1044" t="str">
            <v>BTB</v>
          </cell>
          <cell r="AV1044">
            <v>1</v>
          </cell>
          <cell r="AX1044" t="str">
            <v>ENTREGADO</v>
          </cell>
          <cell r="AY1044" t="str">
            <v>HALFSIM MOVISTAR: 1 und - sn. 8959300120519315883</v>
          </cell>
          <cell r="AZ1044" t="str">
            <v>SIMCARD</v>
          </cell>
          <cell r="BA1044" t="str">
            <v>EMPRESAS TITULAR AUSENTE ENTREGA CON SELLO</v>
          </cell>
        </row>
        <row r="1045">
          <cell r="A1045" t="str">
            <v>2483724</v>
          </cell>
          <cell r="B1045" t="str">
            <v>MDELIVERY</v>
          </cell>
          <cell r="C1045">
            <v>44939</v>
          </cell>
          <cell r="D1045" t="str">
            <v>FLEXNET ECUADOR - MDELIVERY</v>
          </cell>
          <cell r="E1045" t="str">
            <v>CALLE 28 DE JUNIO S/N Y GARCIA MORENO ENTRADA LLANO GRANDE</v>
          </cell>
          <cell r="H1045" t="str">
            <v>170208</v>
          </cell>
          <cell r="I1045" t="str">
            <v>QUITO</v>
          </cell>
          <cell r="J1045" t="str">
            <v>PICHINCHA</v>
          </cell>
          <cell r="K1045" t="str">
            <v>JEFFERSON ALEJANDRO GOMEZ BARRE_JEFFERSON ALEJANDRO GOMEZ BARRE</v>
          </cell>
          <cell r="L1045" t="str">
            <v>AV TRONCAL DE LA SIERRA Y CARRIL PANAMERICANA REFERENCIA EN LA EMPRESA ONE FRENTE A LA GASOLINERA PS TELEFONO DE CONTACTO 0984817927 O 0995901637 JOSE SALTOS</v>
          </cell>
          <cell r="O1045" t="str">
            <v>CAYAMBE</v>
          </cell>
          <cell r="P1045" t="str">
            <v>CAYAMBE</v>
          </cell>
          <cell r="Q1045" t="str">
            <v>PICHINCHA</v>
          </cell>
          <cell r="R1045" t="str">
            <v>2483724</v>
          </cell>
          <cell r="W1045" t="str">
            <v>2300209661001</v>
          </cell>
          <cell r="X1045" t="str">
            <v>0984817927 / 0995901637</v>
          </cell>
          <cell r="AA1045">
            <v>44939</v>
          </cell>
          <cell r="AD1045">
            <v>1</v>
          </cell>
          <cell r="AE1045">
            <v>1</v>
          </cell>
          <cell r="AI1045" t="str">
            <v>DESPACHO</v>
          </cell>
          <cell r="AJ1045" t="str">
            <v>NORMAL</v>
          </cell>
          <cell r="AL1045" t="str">
            <v>NO</v>
          </cell>
          <cell r="AN1045" t="str">
            <v>DAS CARGO A LA CUENTA (DELIVERY)</v>
          </cell>
          <cell r="AO1045" t="str">
            <v>DISTRIBUIDORES</v>
          </cell>
          <cell r="AP1045">
            <v>44939</v>
          </cell>
          <cell r="AR1045" t="str">
            <v>MDELIVERY_2483724</v>
          </cell>
          <cell r="AS1045">
            <v>330021</v>
          </cell>
          <cell r="AT1045" t="str">
            <v>D40</v>
          </cell>
          <cell r="AU1045" t="str">
            <v>BTB</v>
          </cell>
          <cell r="AV1045">
            <v>1</v>
          </cell>
          <cell r="AX1045" t="str">
            <v>ENTREGADO</v>
          </cell>
          <cell r="AY1045" t="str">
            <v>HALFSIM MOVISTAR: 1 und - sn. 8959300120519315974</v>
          </cell>
          <cell r="AZ1045" t="str">
            <v>SIMCARD</v>
          </cell>
          <cell r="BA1045" t="str">
            <v>EMPRESAS TITULAR AUSENTE ENTREGA CON SELLO</v>
          </cell>
        </row>
        <row r="1046">
          <cell r="A1046" t="str">
            <v>2483725</v>
          </cell>
          <cell r="B1046" t="str">
            <v>MDELIVERY</v>
          </cell>
          <cell r="C1046">
            <v>44939</v>
          </cell>
          <cell r="D1046" t="str">
            <v>FLEXNET ECUADOR - MDELIVERY</v>
          </cell>
          <cell r="E1046" t="str">
            <v>CALLE 28 DE JUNIO S/N Y GARCIA MORENO ENTRADA LLANO GRANDE</v>
          </cell>
          <cell r="H1046" t="str">
            <v>170208</v>
          </cell>
          <cell r="I1046" t="str">
            <v>QUITO</v>
          </cell>
          <cell r="J1046" t="str">
            <v>PICHINCHA</v>
          </cell>
          <cell r="K1046" t="str">
            <v>CARLOS ROBERTO TULCANAZA PALACIOS_CARLOS ROBERTO TULCANAZA PALACIOS</v>
          </cell>
          <cell r="L1046" t="str">
            <v>AV CRISTOBAL DE TROYA 14 47 FRENTE AL REDONDEL DE LA MADRE CLIENTE RETIRA EN OFICINA DE TRAMACO</v>
          </cell>
          <cell r="O1046" t="str">
            <v>IBARRA</v>
          </cell>
          <cell r="P1046" t="str">
            <v>IBARRA</v>
          </cell>
          <cell r="Q1046" t="str">
            <v>IMBABURA</v>
          </cell>
          <cell r="R1046" t="str">
            <v>2483725</v>
          </cell>
          <cell r="W1046" t="str">
            <v>1003571252001</v>
          </cell>
          <cell r="X1046" t="str">
            <v>0996138877</v>
          </cell>
          <cell r="AA1046">
            <v>44939</v>
          </cell>
          <cell r="AD1046">
            <v>1</v>
          </cell>
          <cell r="AE1046">
            <v>1</v>
          </cell>
          <cell r="AI1046" t="str">
            <v>DESPACHO</v>
          </cell>
          <cell r="AJ1046" t="str">
            <v>NORMAL</v>
          </cell>
          <cell r="AL1046" t="str">
            <v>NO</v>
          </cell>
          <cell r="AN1046" t="str">
            <v>DAS CARGO A LA CUENTA (DELIVERY)</v>
          </cell>
          <cell r="AO1046" t="str">
            <v>DISTRIBUIDORES</v>
          </cell>
          <cell r="AP1046">
            <v>44939</v>
          </cell>
          <cell r="AR1046" t="str">
            <v>MDELIVERY_2483725</v>
          </cell>
          <cell r="AS1046">
            <v>330026</v>
          </cell>
          <cell r="AT1046" t="str">
            <v>D40</v>
          </cell>
          <cell r="AU1046" t="str">
            <v>BTB</v>
          </cell>
          <cell r="AV1046">
            <v>1</v>
          </cell>
          <cell r="AX1046" t="str">
            <v>ENTREGADO</v>
          </cell>
          <cell r="AY1046" t="str">
            <v>ESIM MOVISTAR_ESIM EVOUCHERS CODE QR: 1 und - sn. 8959300120529814206</v>
          </cell>
          <cell r="AZ1046" t="str">
            <v>SIMCARD</v>
          </cell>
          <cell r="BA1046" t="str">
            <v>EMPRESAS TITULAR AUSENTE ENTREGA CON SELLO</v>
          </cell>
        </row>
        <row r="1047">
          <cell r="A1047" t="str">
            <v>2483726</v>
          </cell>
          <cell r="B1047" t="str">
            <v>MDELIVERY</v>
          </cell>
          <cell r="C1047">
            <v>44939</v>
          </cell>
          <cell r="D1047" t="str">
            <v>FLEXNET ECUADOR - MDELIVERY</v>
          </cell>
          <cell r="E1047" t="str">
            <v>CALLE 28 DE JUNIO S/N Y GARCIA MORENO ENTRADA LLANO GRANDE</v>
          </cell>
          <cell r="H1047" t="str">
            <v>170208</v>
          </cell>
          <cell r="I1047" t="str">
            <v>QUITO</v>
          </cell>
          <cell r="J1047" t="str">
            <v>PICHINCHA</v>
          </cell>
          <cell r="K1047" t="str">
            <v>MARIA BELEN TULCANAZA PALACIOS_MARIA BELEN TULCANAZA PALACIOS</v>
          </cell>
          <cell r="L1047" t="str">
            <v>AV CRISTOBAL DE TROYA 14 47 FRENTE AL REDONDEL DE LA MADRE CLIENTE RETIRA EN OFICINA DE TRAMACO</v>
          </cell>
          <cell r="O1047" t="str">
            <v>IBARRA</v>
          </cell>
          <cell r="P1047" t="str">
            <v>IBARRA</v>
          </cell>
          <cell r="Q1047" t="str">
            <v>IMBABURA</v>
          </cell>
          <cell r="R1047" t="str">
            <v>2483726</v>
          </cell>
          <cell r="W1047" t="str">
            <v>1003973433001</v>
          </cell>
          <cell r="X1047" t="str">
            <v>0996310788</v>
          </cell>
          <cell r="AA1047">
            <v>44939</v>
          </cell>
          <cell r="AD1047">
            <v>1</v>
          </cell>
          <cell r="AE1047">
            <v>1</v>
          </cell>
          <cell r="AI1047" t="str">
            <v>DESPACHO</v>
          </cell>
          <cell r="AJ1047" t="str">
            <v>NORMAL</v>
          </cell>
          <cell r="AL1047" t="str">
            <v>NO</v>
          </cell>
          <cell r="AN1047" t="str">
            <v>DAS CARGO A LA CUENTA (DELIVERY)</v>
          </cell>
          <cell r="AO1047" t="str">
            <v>DISTRIBUIDORES</v>
          </cell>
          <cell r="AP1047">
            <v>44939</v>
          </cell>
          <cell r="AR1047" t="str">
            <v>MDELIVERY_2483726</v>
          </cell>
          <cell r="AS1047">
            <v>330030</v>
          </cell>
          <cell r="AT1047" t="str">
            <v>D40</v>
          </cell>
          <cell r="AU1047" t="str">
            <v>BTB</v>
          </cell>
          <cell r="AV1047">
            <v>1</v>
          </cell>
          <cell r="AX1047" t="str">
            <v>INCIDENCIA</v>
          </cell>
          <cell r="AY1047" t="str">
            <v>ESIM MOVISTAR_ESIM EVOUCHERS CODE QR: 1 und - sn. 8959300120529814198</v>
          </cell>
          <cell r="AZ1047" t="str">
            <v>SIMCARD</v>
          </cell>
          <cell r="BA1047" t="str">
            <v>EMPRESAS TITULAR AUSENTE ENTREGA CON SELLO</v>
          </cell>
        </row>
        <row r="1048">
          <cell r="A1048" t="str">
            <v>2483727</v>
          </cell>
          <cell r="B1048" t="str">
            <v>MDELIVERY</v>
          </cell>
          <cell r="C1048">
            <v>44939</v>
          </cell>
          <cell r="D1048" t="str">
            <v>FLEXNET ECUADOR - MDELIVERY</v>
          </cell>
          <cell r="E1048" t="str">
            <v>CALLE 28 DE JUNIO S/N Y GARCIA MORENO ENTRADA LLANO GRANDE</v>
          </cell>
          <cell r="H1048" t="str">
            <v>170208</v>
          </cell>
          <cell r="I1048" t="str">
            <v>QUITO</v>
          </cell>
          <cell r="J1048" t="str">
            <v>PICHINCHA</v>
          </cell>
          <cell r="K1048" t="str">
            <v>MAYRA SALAS ALEXANDRA MORALES_PROMOAUTO ECUADOR PROMOAUTOECUADOR S A</v>
          </cell>
          <cell r="L1048" t="str">
            <v>GYE AV LAS AMERICAS Y PLAZA DANIN ESQUINA DIAGONAL A AMBACAR</v>
          </cell>
          <cell r="O1048" t="str">
            <v>GUAYAQUIL</v>
          </cell>
          <cell r="P1048" t="str">
            <v>GUAYAQUIL</v>
          </cell>
          <cell r="Q1048" t="str">
            <v>GUAYAS</v>
          </cell>
          <cell r="R1048" t="str">
            <v>2483727</v>
          </cell>
          <cell r="W1048" t="str">
            <v>0993261564001</v>
          </cell>
          <cell r="X1048" t="str">
            <v>0992989142</v>
          </cell>
          <cell r="AA1048">
            <v>44939</v>
          </cell>
          <cell r="AD1048">
            <v>1</v>
          </cell>
          <cell r="AE1048">
            <v>1</v>
          </cell>
          <cell r="AI1048" t="str">
            <v>DESPACHO</v>
          </cell>
          <cell r="AJ1048" t="str">
            <v>NORMAL</v>
          </cell>
          <cell r="AL1048" t="str">
            <v>NO</v>
          </cell>
          <cell r="AN1048" t="str">
            <v>POSVENTA GGCC Y NEGOCIOS</v>
          </cell>
          <cell r="AO1048" t="str">
            <v>GGCC / NEGOCIOS</v>
          </cell>
          <cell r="AP1048">
            <v>44939</v>
          </cell>
          <cell r="AR1048" t="str">
            <v>MDELIVERY_2483727</v>
          </cell>
          <cell r="AS1048">
            <v>330025</v>
          </cell>
          <cell r="AT1048" t="str">
            <v>D40</v>
          </cell>
          <cell r="AU1048" t="str">
            <v>BTB</v>
          </cell>
          <cell r="AV1048">
            <v>10</v>
          </cell>
          <cell r="AX1048" t="str">
            <v>ENTREGADO</v>
          </cell>
          <cell r="AY1048" t="str">
            <v>HALFSIM MOVISTAR: 10 und - sn. 8959300520560845714,8959300520560845763,8959300520560845821,8959300520560845730,8959300520560845847,8959300520560845706,8959300520560845854,8959300520560845839,8959300520560845797,8959300520560845722</v>
          </cell>
          <cell r="AZ1048" t="str">
            <v>SIMCARD</v>
          </cell>
          <cell r="BA1048" t="str">
            <v/>
          </cell>
        </row>
        <row r="1049">
          <cell r="A1049" t="str">
            <v>2483737</v>
          </cell>
          <cell r="B1049" t="str">
            <v>MDELIVERY</v>
          </cell>
          <cell r="C1049">
            <v>44939</v>
          </cell>
          <cell r="D1049" t="str">
            <v>FLEXNET ECUADOR - MDELIVERY</v>
          </cell>
          <cell r="E1049" t="str">
            <v>CALLE 28 DE JUNIO S/N Y GARCIA MORENO ENTRADA LLANO GRANDE</v>
          </cell>
          <cell r="H1049" t="str">
            <v>170208</v>
          </cell>
          <cell r="I1049" t="str">
            <v>QUITO</v>
          </cell>
          <cell r="J1049" t="str">
            <v>PICHINCHA</v>
          </cell>
          <cell r="K1049" t="str">
            <v>BOLIVAR MENDOZA CALERO_ECUAPRIMAS</v>
          </cell>
          <cell r="L1049" t="str">
            <v>KM 9 1 2 VIA DAULE S N ALADO DE TOYOCOSTA DIAGONAL AL FUERTE MILITAR HUANCAVILCA NESTLE</v>
          </cell>
          <cell r="O1049" t="str">
            <v>GUAYAQUIL</v>
          </cell>
          <cell r="P1049" t="str">
            <v>GUAYAQUIL</v>
          </cell>
          <cell r="Q1049" t="str">
            <v>GUAYAS</v>
          </cell>
          <cell r="R1049" t="str">
            <v>2483737</v>
          </cell>
          <cell r="W1049" t="str">
            <v>0927929273</v>
          </cell>
          <cell r="X1049" t="str">
            <v>0958843659</v>
          </cell>
          <cell r="AA1049">
            <v>44939</v>
          </cell>
          <cell r="AD1049">
            <v>1</v>
          </cell>
          <cell r="AE1049">
            <v>1</v>
          </cell>
          <cell r="AI1049" t="str">
            <v>DESPACHO</v>
          </cell>
          <cell r="AJ1049" t="str">
            <v>NORMAL</v>
          </cell>
          <cell r="AL1049" t="str">
            <v>NO</v>
          </cell>
          <cell r="AN1049" t="str">
            <v>CELULAR SEGURO</v>
          </cell>
          <cell r="AO1049" t="str">
            <v>GGCC / NEGOCIOS</v>
          </cell>
          <cell r="AP1049">
            <v>44939</v>
          </cell>
          <cell r="AR1049" t="str">
            <v>MDELIVERY_2483737</v>
          </cell>
          <cell r="AS1049">
            <v>330029</v>
          </cell>
          <cell r="AT1049" t="str">
            <v>D40</v>
          </cell>
          <cell r="AU1049" t="str">
            <v>BTB</v>
          </cell>
          <cell r="AV1049">
            <v>1</v>
          </cell>
          <cell r="AX1049" t="str">
            <v>ENTREGADO</v>
          </cell>
          <cell r="AY1049" t="str">
            <v>LTE SAMSUNG A12 NEGRO: 1 und - sn. 352213732296572</v>
          </cell>
          <cell r="AZ1049" t="str">
            <v>TERMINAL</v>
          </cell>
          <cell r="BA1049" t="str">
            <v/>
          </cell>
        </row>
        <row r="1050">
          <cell r="A1050" t="str">
            <v>2483738</v>
          </cell>
          <cell r="B1050" t="str">
            <v>MDELIVERY</v>
          </cell>
          <cell r="C1050">
            <v>44939</v>
          </cell>
          <cell r="D1050" t="str">
            <v>FLEXNET ECUADOR - MDELIVERY</v>
          </cell>
          <cell r="E1050" t="str">
            <v>CALLE 28 DE JUNIO S/N Y GARCIA MORENO ENTRADA LLANO GRANDE</v>
          </cell>
          <cell r="H1050" t="str">
            <v>170208</v>
          </cell>
          <cell r="I1050" t="str">
            <v>QUITO</v>
          </cell>
          <cell r="J1050" t="str">
            <v>PICHINCHA</v>
          </cell>
          <cell r="K1050" t="str">
            <v>LOPEZ PROCEL CELSO PATRICIO_COOPERATIVA DE AHORRO Y CREDITO POLITECNICA LTDA</v>
          </cell>
          <cell r="L1050" t="str">
            <v>SECTOR SOLCA AV ELOY ALFARO Y PASAJE MENSI EDIFICIO ARISTA DEP 4A JUNTO AL KYWI</v>
          </cell>
          <cell r="O1050" t="str">
            <v>QUITO</v>
          </cell>
          <cell r="P1050" t="str">
            <v>QUITO</v>
          </cell>
          <cell r="Q1050" t="str">
            <v>PICHINCHA</v>
          </cell>
          <cell r="R1050" t="str">
            <v>2483738</v>
          </cell>
          <cell r="W1050" t="str">
            <v>1790641392001</v>
          </cell>
          <cell r="X1050" t="str">
            <v>998954466</v>
          </cell>
          <cell r="AA1050">
            <v>44939</v>
          </cell>
          <cell r="AD1050">
            <v>1</v>
          </cell>
          <cell r="AE1050">
            <v>1</v>
          </cell>
          <cell r="AI1050" t="str">
            <v>DESPACHO</v>
          </cell>
          <cell r="AJ1050" t="str">
            <v>EXPRESS</v>
          </cell>
          <cell r="AL1050" t="str">
            <v>NO</v>
          </cell>
          <cell r="AN1050" t="str">
            <v>POSVENTA GGCC Y NEGOCIOS (EXPRESS SOLO QUITO)</v>
          </cell>
          <cell r="AO1050" t="str">
            <v>GGCC / NEGOCIOS</v>
          </cell>
          <cell r="AP1050">
            <v>44939</v>
          </cell>
          <cell r="AR1050" t="str">
            <v>MDELIVERY_2483738</v>
          </cell>
          <cell r="AS1050">
            <v>329965</v>
          </cell>
          <cell r="AT1050" t="str">
            <v>D40</v>
          </cell>
          <cell r="AU1050" t="str">
            <v>BTB</v>
          </cell>
          <cell r="AV1050">
            <v>1</v>
          </cell>
          <cell r="AX1050" t="str">
            <v>ENTREGADO</v>
          </cell>
          <cell r="AY1050" t="str">
            <v>LTE MOTO G22 NEGRO: 1 und - sn. 359694275282025</v>
          </cell>
          <cell r="AZ1050" t="str">
            <v>TERMINAL</v>
          </cell>
          <cell r="BA1050" t="str">
            <v/>
          </cell>
        </row>
        <row r="1051">
          <cell r="A1051" t="str">
            <v>2483739</v>
          </cell>
          <cell r="B1051" t="str">
            <v>MDELIVERY</v>
          </cell>
          <cell r="C1051">
            <v>44939</v>
          </cell>
          <cell r="D1051" t="str">
            <v>FLEXNET ECUADOR - MDELIVERY</v>
          </cell>
          <cell r="E1051" t="str">
            <v>CALLE 28 DE JUNIO S/N Y GARCIA MORENO ENTRADA LLANO GRANDE</v>
          </cell>
          <cell r="H1051" t="str">
            <v>170208</v>
          </cell>
          <cell r="I1051" t="str">
            <v>QUITO</v>
          </cell>
          <cell r="J1051" t="str">
            <v>PICHINCHA</v>
          </cell>
          <cell r="K1051" t="str">
            <v>MARIA DE LOURDES CARRASCO GUARICELA_COOPERATIVA DE AHORRO Y CREDITO POLITECNICA LTDA 2</v>
          </cell>
          <cell r="L1051" t="str">
            <v>SECTOR UTE CALLE BURGEOIS N34 176 Y CALLE LAYEMEN JUNTO A UNIVERSIDAD UTE</v>
          </cell>
          <cell r="O1051" t="str">
            <v>QUITO</v>
          </cell>
          <cell r="P1051" t="str">
            <v>QUITO</v>
          </cell>
          <cell r="Q1051" t="str">
            <v>PICHINCHA</v>
          </cell>
          <cell r="R1051" t="str">
            <v>2483739</v>
          </cell>
          <cell r="W1051" t="str">
            <v>1790641392001</v>
          </cell>
          <cell r="X1051" t="str">
            <v>998948747</v>
          </cell>
          <cell r="AA1051">
            <v>44939</v>
          </cell>
          <cell r="AD1051">
            <v>1</v>
          </cell>
          <cell r="AE1051">
            <v>1</v>
          </cell>
          <cell r="AI1051" t="str">
            <v>DESPACHO</v>
          </cell>
          <cell r="AJ1051" t="str">
            <v>EXPRESS</v>
          </cell>
          <cell r="AL1051" t="str">
            <v>NO</v>
          </cell>
          <cell r="AN1051" t="str">
            <v>POSVENTA GGCC Y NEGOCIOS (EXPRESS SOLO QUITO)</v>
          </cell>
          <cell r="AO1051" t="str">
            <v>GGCC / NEGOCIOS</v>
          </cell>
          <cell r="AP1051">
            <v>44939</v>
          </cell>
          <cell r="AR1051" t="str">
            <v>MDELIVERY_2483739</v>
          </cell>
          <cell r="AS1051">
            <v>329969</v>
          </cell>
          <cell r="AT1051" t="str">
            <v>D40</v>
          </cell>
          <cell r="AU1051" t="str">
            <v>BTB</v>
          </cell>
          <cell r="AV1051">
            <v>1</v>
          </cell>
          <cell r="AX1051" t="str">
            <v>ENTREGADO</v>
          </cell>
          <cell r="AY1051" t="str">
            <v>LTE SAMSUNG A13 AZUL: 1 und - sn. 352177399175181</v>
          </cell>
          <cell r="AZ1051" t="str">
            <v>TERMINAL</v>
          </cell>
          <cell r="BA1051" t="str">
            <v/>
          </cell>
        </row>
        <row r="1052">
          <cell r="A1052" t="str">
            <v>2483740</v>
          </cell>
          <cell r="B1052" t="str">
            <v>MDELIVERY</v>
          </cell>
          <cell r="C1052">
            <v>44939</v>
          </cell>
          <cell r="D1052" t="str">
            <v>FLEXNET ECUADOR - MDELIVERY</v>
          </cell>
          <cell r="E1052" t="str">
            <v>CALLE 28 DE JUNIO S/N Y GARCIA MORENO ENTRADA LLANO GRANDE</v>
          </cell>
          <cell r="H1052" t="str">
            <v>170208</v>
          </cell>
          <cell r="I1052" t="str">
            <v>QUITO</v>
          </cell>
          <cell r="J1052" t="str">
            <v>PICHINCHA</v>
          </cell>
          <cell r="K1052" t="str">
            <v>XIMENA MONTOYA_CASABACA S A</v>
          </cell>
          <cell r="L1052" t="str">
            <v>AV 10 DE AGOSTO N21 281 Y CARRION</v>
          </cell>
          <cell r="O1052" t="str">
            <v>QUITO</v>
          </cell>
          <cell r="P1052" t="str">
            <v>QUITO</v>
          </cell>
          <cell r="Q1052" t="str">
            <v>PICHINCHA</v>
          </cell>
          <cell r="R1052" t="str">
            <v>2483740</v>
          </cell>
          <cell r="W1052" t="str">
            <v>1790009459001</v>
          </cell>
          <cell r="X1052" t="str">
            <v>0984697348 / 0984491111</v>
          </cell>
          <cell r="AA1052">
            <v>44939</v>
          </cell>
          <cell r="AD1052">
            <v>1</v>
          </cell>
          <cell r="AE1052">
            <v>1</v>
          </cell>
          <cell r="AI1052" t="str">
            <v>DESPACHO</v>
          </cell>
          <cell r="AJ1052" t="str">
            <v>EXPRESS</v>
          </cell>
          <cell r="AL1052" t="str">
            <v>NO</v>
          </cell>
          <cell r="AN1052" t="str">
            <v>POSVENTA GGCC Y NEGOCIOS (EXPRESS SOLO QUITO)</v>
          </cell>
          <cell r="AO1052" t="str">
            <v>GGCC / NEGOCIOS</v>
          </cell>
          <cell r="AP1052">
            <v>44939</v>
          </cell>
          <cell r="AR1052" t="str">
            <v>MDELIVERY_2483740</v>
          </cell>
          <cell r="AS1052">
            <v>329989</v>
          </cell>
          <cell r="AT1052" t="str">
            <v>D40</v>
          </cell>
          <cell r="AU1052" t="str">
            <v>BTB</v>
          </cell>
          <cell r="AV1052">
            <v>80</v>
          </cell>
          <cell r="AX1052" t="str">
            <v>ENTREGADO</v>
          </cell>
          <cell r="AY1052" t="str">
            <v>HALFSIM MOVISTAR: 80 und - sn. 8959300520560850854,8959300520560844154,8959300520560844212,8959300520560844303,8959300520560845482,8959300520560844113,8959300520560852074,8959300520560851951,8959300520560844253,8959300520560845540,8959300520560851720,8959300520560844287,8959300520560852033,8959300520560850755,8959300520560851902,8959300520560850821,8959300520560851829,8959300520560844188,8959300520560844311,8959300520560844204,8959300520560851985,8959300520560844097,8959300520560850862,8959300520560845474,8959300520560844246,8959300520560851944,8959300520560852066,8959300520560852017,8959300520560851779,8959300520560845532,8959300520560844105,8959300520560844196,8959300520560852025,8959300520560851910,8959300520560850870,8959300520560851993,8959300520560851738,8959300520560851878,8959300520560850813,8959300520560851837,8959300520560850722,8959300520560844295,8959300520560851936,8959300520560851886,8959300520560852009,8959300520560852090,8959300520560851977,8959300520560844238,8959300520560845516,8959300520560850839,8959300520560845466,8959300520560851787,8959300520560851746,8959300520560851795,8959300520560852058,8959300520560845524,8959300520560851803,8959300520560844162,8959300520560850805,8959300520560851894,8959300520560851845,8959300520560844220,8959300520560851928,8959300520560844121,8959300520560844261,8959300520560844329,8959300520560851860,8959300520560851761,8959300520560845458,8959300520560850847,8959300520560851969,8959300520560845557,8959300520560850888,8959300520560844170,8959300520560851753,8959300520560851811,8959300520560852041,8959300520560850748,8959300520560851712,8959300520560851852</v>
          </cell>
          <cell r="AZ1052" t="str">
            <v>SIMCARD</v>
          </cell>
          <cell r="BA1052" t="str">
            <v/>
          </cell>
        </row>
        <row r="1053">
          <cell r="A1053" t="str">
            <v>2483820</v>
          </cell>
          <cell r="B1053" t="str">
            <v>MDELIVERY</v>
          </cell>
          <cell r="C1053">
            <v>44939</v>
          </cell>
          <cell r="D1053" t="str">
            <v>FLEXNET ECUADOR - MDELIVERY</v>
          </cell>
          <cell r="E1053" t="str">
            <v>CALLE 28 DE JUNIO S/N Y GARCIA MORENO ENTRADA LLANO GRANDE</v>
          </cell>
          <cell r="H1053" t="str">
            <v>170208</v>
          </cell>
          <cell r="I1053" t="str">
            <v>QUITO</v>
          </cell>
          <cell r="J1053" t="str">
            <v>PICHINCHA</v>
          </cell>
          <cell r="K1053" t="str">
            <v>MELANY GUALOTO_UNITECO CIA LTDA AGENCIA ASESORA PRODUCTORA DE S</v>
          </cell>
          <cell r="L1053" t="str">
            <v>PICHINCHA QUITO AV REPUBLICA DEL SALVADOR N3582 PORTUGAL EDIFICIO TWIN TOWER PENT HOUSE</v>
          </cell>
          <cell r="O1053" t="str">
            <v>QUITO</v>
          </cell>
          <cell r="P1053" t="str">
            <v>QUITO</v>
          </cell>
          <cell r="Q1053" t="str">
            <v>PICHINCHA</v>
          </cell>
          <cell r="R1053" t="str">
            <v>2483820</v>
          </cell>
          <cell r="W1053" t="str">
            <v>1792537452001</v>
          </cell>
          <cell r="X1053" t="str">
            <v>0995528537</v>
          </cell>
          <cell r="AA1053">
            <v>44939</v>
          </cell>
          <cell r="AD1053">
            <v>1</v>
          </cell>
          <cell r="AE1053">
            <v>1</v>
          </cell>
          <cell r="AI1053" t="str">
            <v>DESPACHO</v>
          </cell>
          <cell r="AJ1053" t="str">
            <v>EXPRESS</v>
          </cell>
          <cell r="AL1053" t="str">
            <v>NO</v>
          </cell>
          <cell r="AN1053" t="str">
            <v>ACTIVACIONES B2B PORTABILIDADES SOLO SIMCARD (EXPRESS SOLO QUITO)</v>
          </cell>
          <cell r="AO1053" t="str">
            <v>GGCC / NEGOCIOS</v>
          </cell>
          <cell r="AP1053">
            <v>44939</v>
          </cell>
          <cell r="AR1053" t="str">
            <v>MDELIVERY_2483820</v>
          </cell>
          <cell r="AS1053">
            <v>329971</v>
          </cell>
          <cell r="AT1053" t="str">
            <v>D40</v>
          </cell>
          <cell r="AU1053" t="str">
            <v>BTB</v>
          </cell>
          <cell r="AV1053">
            <v>10</v>
          </cell>
          <cell r="AX1053" t="str">
            <v>ENTREGADO</v>
          </cell>
          <cell r="AY1053" t="str">
            <v>HALFSIM MOVISTAR: 10 und - sn. 8959300520560850011,8959300520560841887,8959300520560848957,8959300520560849633,8959300520560849617,8959300520560849658,8959300520560854138,8959300520560849591,8959300520560849922,8959300520560850003</v>
          </cell>
          <cell r="AZ1053" t="str">
            <v>SIMCARD</v>
          </cell>
          <cell r="BA1053" t="str">
            <v/>
          </cell>
        </row>
        <row r="1054">
          <cell r="A1054" t="str">
            <v>2483830</v>
          </cell>
          <cell r="B1054" t="str">
            <v>MDELIVERY</v>
          </cell>
          <cell r="C1054">
            <v>44939</v>
          </cell>
          <cell r="D1054" t="str">
            <v>FLEXNET ECUADOR - MDELIVERY</v>
          </cell>
          <cell r="E1054" t="str">
            <v>CALLE 28 DE JUNIO S/N Y GARCIA MORENO ENTRADA LLANO GRANDE</v>
          </cell>
          <cell r="H1054" t="str">
            <v>170208</v>
          </cell>
          <cell r="I1054" t="str">
            <v>QUITO</v>
          </cell>
          <cell r="J1054" t="str">
            <v>PICHINCHA</v>
          </cell>
          <cell r="K1054" t="str">
            <v>STEPHANIE LIZBETH MENDEZ PAUCAR_ STEPHANIE LIZBETH MENDEZ PAUCAR</v>
          </cell>
          <cell r="L1054" t="str">
            <v>TUMBACO QUITO CALLE JOSE GRAU MECANICA RINO ESCAPE</v>
          </cell>
          <cell r="O1054" t="str">
            <v>QUITO</v>
          </cell>
          <cell r="P1054" t="str">
            <v>QUITO</v>
          </cell>
          <cell r="Q1054" t="str">
            <v>PICHINCHA</v>
          </cell>
          <cell r="R1054" t="str">
            <v>2483830</v>
          </cell>
          <cell r="W1054" t="str">
            <v>1721336681001</v>
          </cell>
          <cell r="X1054" t="str">
            <v>0961952852</v>
          </cell>
          <cell r="AA1054">
            <v>44939</v>
          </cell>
          <cell r="AD1054">
            <v>1</v>
          </cell>
          <cell r="AE1054">
            <v>1</v>
          </cell>
          <cell r="AI1054" t="str">
            <v>DESPACHO</v>
          </cell>
          <cell r="AJ1054" t="str">
            <v>NORMAL</v>
          </cell>
          <cell r="AL1054" t="str">
            <v>NO</v>
          </cell>
          <cell r="AN1054" t="str">
            <v>DAS CARGO A LA CUENTA (DELIVERY)</v>
          </cell>
          <cell r="AO1054" t="str">
            <v>DISTRIBUIDORES</v>
          </cell>
          <cell r="AP1054">
            <v>44939</v>
          </cell>
          <cell r="AR1054" t="str">
            <v>MDELIVERY_2483830</v>
          </cell>
          <cell r="AS1054">
            <v>330027</v>
          </cell>
          <cell r="AT1054" t="str">
            <v>D40</v>
          </cell>
          <cell r="AU1054" t="str">
            <v>BTB</v>
          </cell>
          <cell r="AV1054">
            <v>1</v>
          </cell>
          <cell r="AX1054" t="str">
            <v>ENTREGADO</v>
          </cell>
          <cell r="AY1054" t="str">
            <v>HALFSIM MOVISTAR: 1 und - sn. 8959300520560852470</v>
          </cell>
          <cell r="AZ1054" t="str">
            <v>SIMCARD</v>
          </cell>
          <cell r="BA1054" t="str">
            <v>EMPRESAS TITULAR AUSENTE ENTREGA CON SELLO</v>
          </cell>
        </row>
        <row r="1055">
          <cell r="A1055" t="str">
            <v>2483831</v>
          </cell>
          <cell r="B1055" t="str">
            <v>MDELIVERY</v>
          </cell>
          <cell r="C1055">
            <v>44939</v>
          </cell>
          <cell r="D1055" t="str">
            <v>FLEXNET ECUADOR - MDELIVERY</v>
          </cell>
          <cell r="E1055" t="str">
            <v>CALLE 28 DE JUNIO S/N Y GARCIA MORENO ENTRADA LLANO GRANDE</v>
          </cell>
          <cell r="H1055" t="str">
            <v>170208</v>
          </cell>
          <cell r="I1055" t="str">
            <v>QUITO</v>
          </cell>
          <cell r="J1055" t="str">
            <v>PICHINCHA</v>
          </cell>
          <cell r="K1055" t="str">
            <v>JENNIFFER VILLACIS_ASOCIACION SOLIDARISTA PROFUTURO</v>
          </cell>
          <cell r="L1055" t="str">
            <v>AV JOSE RODRIGUEZ BONIN Y AV BARCELONA PLANTA SAN EDUARDO HOLCIM ECUADOR PLANTA BAJA GUAYAQUIL ECUADOR</v>
          </cell>
          <cell r="O1055" t="str">
            <v>GUAYAQUIL</v>
          </cell>
          <cell r="P1055" t="str">
            <v>GUAYAQUIL</v>
          </cell>
          <cell r="Q1055" t="str">
            <v>GUAYAS</v>
          </cell>
          <cell r="R1055" t="str">
            <v>2483831</v>
          </cell>
          <cell r="W1055" t="str">
            <v>0992424222001</v>
          </cell>
          <cell r="X1055" t="str">
            <v>0989547209</v>
          </cell>
          <cell r="AA1055">
            <v>44939</v>
          </cell>
          <cell r="AD1055">
            <v>1</v>
          </cell>
          <cell r="AE1055">
            <v>1</v>
          </cell>
          <cell r="AI1055" t="str">
            <v>DESPACHO</v>
          </cell>
          <cell r="AJ1055" t="str">
            <v>NORMAL</v>
          </cell>
          <cell r="AL1055" t="str">
            <v>NO</v>
          </cell>
          <cell r="AN1055" t="str">
            <v>367 EMPRESAS Y NEGOCIOS</v>
          </cell>
          <cell r="AO1055" t="str">
            <v>GGCC / NEGOCIOS</v>
          </cell>
          <cell r="AP1055">
            <v>44939</v>
          </cell>
          <cell r="AR1055" t="str">
            <v>MDELIVERY_2483831</v>
          </cell>
          <cell r="AS1055">
            <v>330031</v>
          </cell>
          <cell r="AT1055" t="str">
            <v>D40</v>
          </cell>
          <cell r="AU1055" t="str">
            <v>BTB</v>
          </cell>
          <cell r="AV1055">
            <v>3</v>
          </cell>
          <cell r="AX1055" t="str">
            <v>ENTREGADO</v>
          </cell>
          <cell r="AY1055" t="str">
            <v>LTE SAMSUNG A53 5G AZUL: 1 und - sn. 353842198071886 / LTE NOKIA C21 AZUL: 1 und - sn. 357321213167488 / LTE XIAOMI REDMI NOTE 11S AZUL: 1 und - sn. 865954061323087</v>
          </cell>
          <cell r="AZ1055" t="str">
            <v>TERMINAL</v>
          </cell>
          <cell r="BA1055" t="str">
            <v/>
          </cell>
        </row>
        <row r="1056">
          <cell r="A1056" t="str">
            <v>2483834</v>
          </cell>
          <cell r="B1056" t="str">
            <v>MDELIVERY</v>
          </cell>
          <cell r="C1056">
            <v>44939</v>
          </cell>
          <cell r="D1056" t="str">
            <v>FLEXNET ECUADOR - MDELIVERY</v>
          </cell>
          <cell r="E1056" t="str">
            <v>CALLE 28 DE JUNIO S/N Y GARCIA MORENO ENTRADA LLANO GRANDE</v>
          </cell>
          <cell r="H1056" t="str">
            <v>170208</v>
          </cell>
          <cell r="I1056" t="str">
            <v>QUITO</v>
          </cell>
          <cell r="J1056" t="str">
            <v>PICHINCHA</v>
          </cell>
          <cell r="K1056" t="str">
            <v>ERNESTO APOLINARIO FLORES_LUBRICANTES Y LACAS C LTDA LUBRILACA</v>
          </cell>
          <cell r="L1056" t="str">
            <v>AV JUAN TANCA MARENGO KM 4 5 S N DOS CUADRAS ATRAS DE LA COCA COLA EDIFICIO LUBRILACA</v>
          </cell>
          <cell r="O1056" t="str">
            <v>GUAYAQUIL</v>
          </cell>
          <cell r="P1056" t="str">
            <v>GUAYAQUIL</v>
          </cell>
          <cell r="Q1056" t="str">
            <v>GUAYAS</v>
          </cell>
          <cell r="R1056" t="str">
            <v>2483834</v>
          </cell>
          <cell r="W1056" t="str">
            <v>0990133174001</v>
          </cell>
          <cell r="X1056" t="str">
            <v>0984361656</v>
          </cell>
          <cell r="AA1056">
            <v>44939</v>
          </cell>
          <cell r="AD1056">
            <v>1</v>
          </cell>
          <cell r="AE1056">
            <v>1</v>
          </cell>
          <cell r="AI1056" t="str">
            <v>DESPACHO</v>
          </cell>
          <cell r="AJ1056" t="str">
            <v>NORMAL</v>
          </cell>
          <cell r="AL1056" t="str">
            <v>NO</v>
          </cell>
          <cell r="AN1056" t="str">
            <v>367 EMPRESAS Y NEGOCIOS</v>
          </cell>
          <cell r="AO1056" t="str">
            <v>GGCC / NEGOCIOS</v>
          </cell>
          <cell r="AP1056">
            <v>44939</v>
          </cell>
          <cell r="AR1056" t="str">
            <v>MDELIVERY_2483834</v>
          </cell>
          <cell r="AS1056">
            <v>330024</v>
          </cell>
          <cell r="AT1056" t="str">
            <v>D40</v>
          </cell>
          <cell r="AU1056" t="str">
            <v>BTB</v>
          </cell>
          <cell r="AV1056">
            <v>1</v>
          </cell>
          <cell r="AX1056" t="str">
            <v>ENTREGADO</v>
          </cell>
          <cell r="AY1056" t="str">
            <v>LTE XIAOMI REDMI NOTE 11S AZUL: 1 und - sn. 865954061239887</v>
          </cell>
          <cell r="AZ1056" t="str">
            <v>TERMINAL</v>
          </cell>
          <cell r="BA1056" t="str">
            <v/>
          </cell>
        </row>
        <row r="1057">
          <cell r="A1057" t="str">
            <v>2483835</v>
          </cell>
          <cell r="B1057" t="str">
            <v>MDELIVERY</v>
          </cell>
          <cell r="C1057">
            <v>44939</v>
          </cell>
          <cell r="D1057" t="str">
            <v>FLEXNET ECUADOR - MDELIVERY</v>
          </cell>
          <cell r="E1057" t="str">
            <v>CALLE 28 DE JUNIO S/N Y GARCIA MORENO ENTRADA LLANO GRANDE</v>
          </cell>
          <cell r="H1057" t="str">
            <v>170208</v>
          </cell>
          <cell r="I1057" t="str">
            <v>QUITO</v>
          </cell>
          <cell r="J1057" t="str">
            <v>PICHINCHA</v>
          </cell>
          <cell r="K1057" t="str">
            <v>SANTIAGO JACOME_PRODUCTOS AUTOADHESIVOS ARCLAD S A</v>
          </cell>
          <cell r="L1057" t="str">
            <v>JOSE ANDRADE OE1 298 Y JUAN DE SELIS</v>
          </cell>
          <cell r="O1057" t="str">
            <v>QUITO</v>
          </cell>
          <cell r="P1057" t="str">
            <v>QUITO</v>
          </cell>
          <cell r="Q1057" t="str">
            <v>PICHINCHA</v>
          </cell>
          <cell r="R1057" t="str">
            <v>2483835</v>
          </cell>
          <cell r="W1057" t="str">
            <v>1791283465001</v>
          </cell>
          <cell r="X1057" t="str">
            <v>0996390259</v>
          </cell>
          <cell r="AA1057">
            <v>44939</v>
          </cell>
          <cell r="AD1057">
            <v>1</v>
          </cell>
          <cell r="AE1057">
            <v>1</v>
          </cell>
          <cell r="AI1057" t="str">
            <v>DESPACHO</v>
          </cell>
          <cell r="AJ1057" t="str">
            <v>EXPRESS</v>
          </cell>
          <cell r="AL1057" t="str">
            <v>NO</v>
          </cell>
          <cell r="AN1057" t="str">
            <v>367 EMPRESAS Y NEGOCIOS (EXPRESS SOLO QUITO)</v>
          </cell>
          <cell r="AO1057" t="str">
            <v>GGCC / NEGOCIOS</v>
          </cell>
          <cell r="AP1057">
            <v>44939</v>
          </cell>
          <cell r="AR1057" t="str">
            <v>MDELIVERY_2483835</v>
          </cell>
          <cell r="AS1057">
            <v>329970</v>
          </cell>
          <cell r="AT1057" t="str">
            <v>D40</v>
          </cell>
          <cell r="AU1057" t="str">
            <v>BTB</v>
          </cell>
          <cell r="AV1057">
            <v>1</v>
          </cell>
          <cell r="AX1057" t="str">
            <v>ENTREGADO</v>
          </cell>
          <cell r="AY1057" t="str">
            <v>LTE IPHONE 13 PRO 256GB NEGRO: 1 und - sn. 350302398019204</v>
          </cell>
          <cell r="AZ1057" t="str">
            <v>TERMINAL</v>
          </cell>
          <cell r="BA1057" t="str">
            <v/>
          </cell>
        </row>
        <row r="1058">
          <cell r="A1058" t="str">
            <v>2483836</v>
          </cell>
          <cell r="B1058" t="str">
            <v>MDELIVERY</v>
          </cell>
          <cell r="C1058">
            <v>44939</v>
          </cell>
          <cell r="D1058" t="str">
            <v>FLEXNET ECUADOR - MDELIVERY</v>
          </cell>
          <cell r="E1058" t="str">
            <v>CALLE 28 DE JUNIO S/N Y GARCIA MORENO ENTRADA LLANO GRANDE</v>
          </cell>
          <cell r="H1058" t="str">
            <v>170208</v>
          </cell>
          <cell r="I1058" t="str">
            <v>QUITO</v>
          </cell>
          <cell r="J1058" t="str">
            <v>PICHINCHA</v>
          </cell>
          <cell r="K1058" t="str">
            <v>ANA NERIS DOMINGUEZ PILAY GUILLERMO GABRIEL GARCIA DOMINGUEZ_ANA NERIS DOMINGUEZ PILAY</v>
          </cell>
          <cell r="L1058" t="str">
            <v>AV NARCIZA DE JESUS TERMINAL PASCUALES LOTE 2 URBANIZACION VICTORIA CLUB ETAPA 6 MANZAMA 2985 VILLA 6 NOTIFICAR AL GUARDIA</v>
          </cell>
          <cell r="O1058" t="str">
            <v>GUAYAQUIL</v>
          </cell>
          <cell r="P1058" t="str">
            <v>GUAYAQUIL</v>
          </cell>
          <cell r="Q1058" t="str">
            <v>GUAYAS</v>
          </cell>
          <cell r="R1058" t="str">
            <v>2483836</v>
          </cell>
          <cell r="W1058" t="str">
            <v>0907448658</v>
          </cell>
          <cell r="X1058" t="str">
            <v>0998147264</v>
          </cell>
          <cell r="AA1058">
            <v>44939</v>
          </cell>
          <cell r="AD1058">
            <v>1</v>
          </cell>
          <cell r="AE1058">
            <v>1</v>
          </cell>
          <cell r="AI1058" t="str">
            <v>DESPACHO</v>
          </cell>
          <cell r="AJ1058" t="str">
            <v>NORMAL</v>
          </cell>
          <cell r="AL1058" t="str">
            <v>NO</v>
          </cell>
          <cell r="AN1058" t="str">
            <v>PEDIDOS PUNTUALES</v>
          </cell>
          <cell r="AO1058" t="str">
            <v>LOGÍSTICA</v>
          </cell>
          <cell r="AP1058">
            <v>44939</v>
          </cell>
          <cell r="AR1058" t="str">
            <v>MDELIVERY_2483836</v>
          </cell>
          <cell r="AS1058">
            <v>330028</v>
          </cell>
          <cell r="AT1058" t="str">
            <v>D40</v>
          </cell>
          <cell r="AU1058" t="str">
            <v>BTB</v>
          </cell>
          <cell r="AV1058">
            <v>1</v>
          </cell>
          <cell r="AX1058" t="str">
            <v>ENTREGADO</v>
          </cell>
          <cell r="AY1058" t="str">
            <v>LTE SAMSUNG A32 AZUL: 1 und - sn. 350257390354621</v>
          </cell>
          <cell r="AZ1058" t="str">
            <v>TERMINAL</v>
          </cell>
          <cell r="BA1058" t="str">
            <v/>
          </cell>
        </row>
        <row r="1059">
          <cell r="A1059" t="str">
            <v>2483837</v>
          </cell>
          <cell r="B1059" t="str">
            <v>MDELIVERY</v>
          </cell>
          <cell r="C1059">
            <v>44939</v>
          </cell>
          <cell r="D1059" t="str">
            <v>FLEXNET ECUADOR - MDELIVERY</v>
          </cell>
          <cell r="E1059" t="str">
            <v>CALLE 28 DE JUNIO S/N Y GARCIA MORENO ENTRADA LLANO GRANDE</v>
          </cell>
          <cell r="H1059" t="str">
            <v>170208</v>
          </cell>
          <cell r="I1059" t="str">
            <v>QUITO</v>
          </cell>
          <cell r="J1059" t="str">
            <v>PICHINCHA</v>
          </cell>
          <cell r="K1059" t="str">
            <v>JOHANNA RAMOS_SOCIEDAD INDUSTRIAL GANADERA ELORDENO S A</v>
          </cell>
          <cell r="L1059" t="str">
            <v>ISABEL LA CATOLICA Y LUIS CORDERO EDIFICIO RFS PISO 3</v>
          </cell>
          <cell r="O1059" t="str">
            <v>QUITO</v>
          </cell>
          <cell r="P1059" t="str">
            <v>QUITO</v>
          </cell>
          <cell r="Q1059" t="str">
            <v>PICHINCHA</v>
          </cell>
          <cell r="R1059" t="str">
            <v>2483837</v>
          </cell>
          <cell r="W1059" t="str">
            <v>1791767535001</v>
          </cell>
          <cell r="X1059" t="str">
            <v>0992032845</v>
          </cell>
          <cell r="AA1059">
            <v>44939</v>
          </cell>
          <cell r="AD1059">
            <v>1</v>
          </cell>
          <cell r="AE1059">
            <v>1</v>
          </cell>
          <cell r="AI1059" t="str">
            <v>DESPACHO</v>
          </cell>
          <cell r="AJ1059" t="str">
            <v>EXPRESS</v>
          </cell>
          <cell r="AL1059" t="str">
            <v>NO</v>
          </cell>
          <cell r="AN1059" t="str">
            <v>367 EMPRESAS Y NEGOCIOS (EXPRESS SOLO QUITO)</v>
          </cell>
          <cell r="AO1059" t="str">
            <v>GGCC / NEGOCIOS</v>
          </cell>
          <cell r="AP1059">
            <v>44939</v>
          </cell>
          <cell r="AR1059" t="str">
            <v>MDELIVERY_2483837</v>
          </cell>
          <cell r="AS1059">
            <v>329977</v>
          </cell>
          <cell r="AT1059" t="str">
            <v>D40</v>
          </cell>
          <cell r="AU1059" t="str">
            <v>BTB</v>
          </cell>
          <cell r="AV1059">
            <v>1</v>
          </cell>
          <cell r="AX1059" t="str">
            <v>ENTREGADO</v>
          </cell>
          <cell r="AY1059" t="str">
            <v>LTE NOKIA C21 AZUL: 1 und - sn. 357321213165805</v>
          </cell>
          <cell r="AZ1059" t="str">
            <v>TERMINAL</v>
          </cell>
          <cell r="BA1059" t="str">
            <v/>
          </cell>
        </row>
        <row r="1060">
          <cell r="A1060" t="str">
            <v>2483838</v>
          </cell>
          <cell r="B1060" t="str">
            <v>MDELIVERY</v>
          </cell>
          <cell r="C1060">
            <v>44939</v>
          </cell>
          <cell r="D1060" t="str">
            <v>FLEXNET ECUADOR - MDELIVERY</v>
          </cell>
          <cell r="E1060" t="str">
            <v>CALLE 28 DE JUNIO S/N Y GARCIA MORENO ENTRADA LLANO GRANDE</v>
          </cell>
          <cell r="H1060" t="str">
            <v>170208</v>
          </cell>
          <cell r="I1060" t="str">
            <v>QUITO</v>
          </cell>
          <cell r="J1060" t="str">
            <v>PICHINCHA</v>
          </cell>
          <cell r="K1060" t="str">
            <v>WAGNER TULCANAZA_INMOBILIARIA INTERNACIONAL CORBAL CIA LTDA</v>
          </cell>
          <cell r="L1060" t="str">
            <v>INAQUITO AV NACIONES UNIDAS 234 Y SANCHEZ DE AVILA</v>
          </cell>
          <cell r="O1060" t="str">
            <v>QUITO</v>
          </cell>
          <cell r="P1060" t="str">
            <v>QUITO</v>
          </cell>
          <cell r="Q1060" t="str">
            <v>PICHINCHA</v>
          </cell>
          <cell r="R1060" t="str">
            <v>2483838</v>
          </cell>
          <cell r="W1060" t="str">
            <v>1790577325001</v>
          </cell>
          <cell r="X1060" t="str">
            <v>0987981254</v>
          </cell>
          <cell r="AA1060">
            <v>44939</v>
          </cell>
          <cell r="AD1060">
            <v>1</v>
          </cell>
          <cell r="AE1060">
            <v>1</v>
          </cell>
          <cell r="AI1060" t="str">
            <v>DESPACHO</v>
          </cell>
          <cell r="AJ1060" t="str">
            <v>EXPRESS</v>
          </cell>
          <cell r="AL1060" t="str">
            <v>NO</v>
          </cell>
          <cell r="AN1060" t="str">
            <v>367 EMPRESAS Y NEGOCIOS (EXPRESS SOLO QUITO)</v>
          </cell>
          <cell r="AO1060" t="str">
            <v>GGCC / NEGOCIOS</v>
          </cell>
          <cell r="AP1060">
            <v>44939</v>
          </cell>
          <cell r="AR1060" t="str">
            <v>MDELIVERY_2483838</v>
          </cell>
          <cell r="AS1060">
            <v>329967</v>
          </cell>
          <cell r="AT1060" t="str">
            <v>D40</v>
          </cell>
          <cell r="AU1060" t="str">
            <v>BTB</v>
          </cell>
          <cell r="AV1060">
            <v>1</v>
          </cell>
          <cell r="AX1060" t="str">
            <v>ENTREGADO</v>
          </cell>
          <cell r="AY1060" t="str">
            <v>LTE XIAOMI REDMI NOTE 11S AZUL: 1 und - sn. 865954061322568</v>
          </cell>
          <cell r="AZ1060" t="str">
            <v>TERMINAL</v>
          </cell>
          <cell r="BA1060" t="str">
            <v/>
          </cell>
        </row>
        <row r="1061">
          <cell r="A1061" t="str">
            <v>2483839</v>
          </cell>
          <cell r="B1061" t="str">
            <v>MDELIVERY</v>
          </cell>
          <cell r="C1061">
            <v>44939</v>
          </cell>
          <cell r="D1061" t="str">
            <v>FLEXNET ECUADOR - MDELIVERY</v>
          </cell>
          <cell r="E1061" t="str">
            <v>CALLE 28 DE JUNIO S/N Y GARCIA MORENO ENTRADA LLANO GRANDE</v>
          </cell>
          <cell r="H1061" t="str">
            <v>170208</v>
          </cell>
          <cell r="I1061" t="str">
            <v>QUITO</v>
          </cell>
          <cell r="J1061" t="str">
            <v>PICHINCHA</v>
          </cell>
          <cell r="K1061" t="str">
            <v>HERDOIZA SUING LUIS ANGEL_HERDOIZA SUING LUIS ANGEL</v>
          </cell>
          <cell r="L1061" t="str">
            <v>QUITO NORTE 6 DE DICIEMBRE Y GASPAR CANERO EDIFICIO PETROECUADOR</v>
          </cell>
          <cell r="O1061" t="str">
            <v>QUITO</v>
          </cell>
          <cell r="P1061" t="str">
            <v>QUITO</v>
          </cell>
          <cell r="Q1061" t="str">
            <v>PICHINCHA</v>
          </cell>
          <cell r="R1061" t="str">
            <v>2483839</v>
          </cell>
          <cell r="W1061" t="str">
            <v>1102978077001</v>
          </cell>
          <cell r="X1061" t="str">
            <v>0998536052</v>
          </cell>
          <cell r="AA1061">
            <v>44939</v>
          </cell>
          <cell r="AD1061">
            <v>1</v>
          </cell>
          <cell r="AE1061">
            <v>1</v>
          </cell>
          <cell r="AI1061" t="str">
            <v>DESPACHO</v>
          </cell>
          <cell r="AJ1061" t="str">
            <v>EXPRESS</v>
          </cell>
          <cell r="AL1061" t="str">
            <v>NO</v>
          </cell>
          <cell r="AN1061" t="str">
            <v>PEDIDO EXPRESS SOLO QUITO (INGRESAR ANTES DE LAS 11:00 AM)</v>
          </cell>
          <cell r="AO1061" t="str">
            <v>DISTRIBUIDORES</v>
          </cell>
          <cell r="AP1061">
            <v>44939</v>
          </cell>
          <cell r="AR1061" t="str">
            <v>MDELIVERY_2483839</v>
          </cell>
          <cell r="AS1061">
            <v>329979</v>
          </cell>
          <cell r="AT1061" t="str">
            <v>D40</v>
          </cell>
          <cell r="AU1061" t="str">
            <v>BTB</v>
          </cell>
          <cell r="AV1061">
            <v>2</v>
          </cell>
          <cell r="AX1061" t="str">
            <v>ENTREGADO</v>
          </cell>
          <cell r="AY1061" t="str">
            <v>HALFSIM MOVISTAR: 2 und - sn. 8959300520560852165,8959300520560845789</v>
          </cell>
          <cell r="AZ1061" t="str">
            <v>SIMCARD</v>
          </cell>
          <cell r="BA1061" t="str">
            <v/>
          </cell>
        </row>
        <row r="1062">
          <cell r="A1062" t="str">
            <v>2483841</v>
          </cell>
          <cell r="B1062" t="str">
            <v>MDELIVERY</v>
          </cell>
          <cell r="C1062">
            <v>44939</v>
          </cell>
          <cell r="D1062" t="str">
            <v>FLEXNET ECUADOR - MDELIVERY</v>
          </cell>
          <cell r="E1062" t="str">
            <v>CALLE 28 DE JUNIO S/N Y GARCIA MORENO ENTRADA LLANO GRANDE</v>
          </cell>
          <cell r="H1062" t="str">
            <v>170208</v>
          </cell>
          <cell r="I1062" t="str">
            <v>QUITO</v>
          </cell>
          <cell r="J1062" t="str">
            <v>PICHINCHA</v>
          </cell>
          <cell r="K1062" t="str">
            <v>JULIO NAVARRETE_FLORES LATITUD CERO FLORLATCERO CIA LTDA</v>
          </cell>
          <cell r="L1062" t="str">
            <v>PICHINCHA QUITO PANAMERICANA NORTE KM 22 A TRES KILOMETROS DEL ESCUADRON DE CARRETERAS HACIENDA LA VICTORIA QUITO 1701 QUITO 17 PICHINCHA</v>
          </cell>
          <cell r="O1062" t="str">
            <v>QUITO</v>
          </cell>
          <cell r="P1062" t="str">
            <v>QUITO</v>
          </cell>
          <cell r="Q1062" t="str">
            <v>PICHINCHA</v>
          </cell>
          <cell r="R1062" t="str">
            <v>2483841</v>
          </cell>
          <cell r="W1062" t="str">
            <v>1791340728001</v>
          </cell>
          <cell r="X1062" t="str">
            <v>0979726875</v>
          </cell>
          <cell r="AA1062">
            <v>44939</v>
          </cell>
          <cell r="AD1062">
            <v>1</v>
          </cell>
          <cell r="AE1062">
            <v>1</v>
          </cell>
          <cell r="AI1062" t="str">
            <v>DESPACHO</v>
          </cell>
          <cell r="AJ1062" t="str">
            <v>EXPRESS</v>
          </cell>
          <cell r="AL1062" t="str">
            <v>NO</v>
          </cell>
          <cell r="AN1062" t="str">
            <v>367 EMPRESAS Y NEGOCIOS (EXPRESS SOLO QUITO)</v>
          </cell>
          <cell r="AO1062" t="str">
            <v>GGCC / NEGOCIOS</v>
          </cell>
          <cell r="AP1062">
            <v>44939</v>
          </cell>
          <cell r="AR1062" t="str">
            <v>MDELIVERY_2483841</v>
          </cell>
          <cell r="AS1062">
            <v>329964</v>
          </cell>
          <cell r="AT1062" t="str">
            <v>D40</v>
          </cell>
          <cell r="AU1062" t="str">
            <v>BTB</v>
          </cell>
          <cell r="AV1062">
            <v>2</v>
          </cell>
          <cell r="AX1062" t="str">
            <v>ENTREGADO</v>
          </cell>
          <cell r="AY1062" t="str">
            <v>LTE XIAOMI REDMI NOTE 11S AZUL: 2 und - sn. 865954061212041,863837056589188</v>
          </cell>
          <cell r="AZ1062" t="str">
            <v>TERMINAL</v>
          </cell>
          <cell r="BA1062" t="str">
            <v/>
          </cell>
        </row>
        <row r="1063">
          <cell r="A1063" t="str">
            <v>2483843</v>
          </cell>
          <cell r="B1063" t="str">
            <v>MDELIVERY</v>
          </cell>
          <cell r="C1063">
            <v>44939</v>
          </cell>
          <cell r="D1063" t="str">
            <v>FLEXNET ECUADOR - MDELIVERY</v>
          </cell>
          <cell r="E1063" t="str">
            <v>CALLE 28 DE JUNIO S/N Y GARCIA MORENO ENTRADA LLANO GRANDE</v>
          </cell>
          <cell r="H1063" t="str">
            <v>170208</v>
          </cell>
          <cell r="I1063" t="str">
            <v>QUITO</v>
          </cell>
          <cell r="J1063" t="str">
            <v>PICHINCHA</v>
          </cell>
          <cell r="K1063" t="str">
            <v>JUAN CAMILO ROA_COBROANDINA S A</v>
          </cell>
          <cell r="L1063" t="str">
            <v>DE LA REPUBLICA E7 23 Y DIEGO DE ALMAGRO</v>
          </cell>
          <cell r="O1063" t="str">
            <v>QUITO</v>
          </cell>
          <cell r="P1063" t="str">
            <v>QUITO</v>
          </cell>
          <cell r="Q1063" t="str">
            <v>PICHINCHA</v>
          </cell>
          <cell r="R1063" t="str">
            <v>2483843</v>
          </cell>
          <cell r="W1063" t="str">
            <v>1792555841001</v>
          </cell>
          <cell r="X1063" t="str">
            <v>0992430652</v>
          </cell>
          <cell r="AA1063">
            <v>44939</v>
          </cell>
          <cell r="AD1063">
            <v>1</v>
          </cell>
          <cell r="AE1063">
            <v>1</v>
          </cell>
          <cell r="AI1063" t="str">
            <v>DESPACHO</v>
          </cell>
          <cell r="AJ1063" t="str">
            <v>EXPRESS</v>
          </cell>
          <cell r="AL1063" t="str">
            <v>NO</v>
          </cell>
          <cell r="AN1063" t="str">
            <v>POSVENTA GGCC Y NEGOCIOS (EXPRESS SOLO QUITO)</v>
          </cell>
          <cell r="AO1063" t="str">
            <v>GGCC / NEGOCIOS</v>
          </cell>
          <cell r="AP1063">
            <v>44939</v>
          </cell>
          <cell r="AR1063" t="str">
            <v>MDELIVERY_2483843</v>
          </cell>
          <cell r="AS1063">
            <v>329968</v>
          </cell>
          <cell r="AT1063" t="str">
            <v>D40</v>
          </cell>
          <cell r="AU1063" t="str">
            <v>BTB</v>
          </cell>
          <cell r="AV1063">
            <v>1</v>
          </cell>
          <cell r="AX1063" t="str">
            <v>ENTREGADO</v>
          </cell>
          <cell r="AY1063" t="str">
            <v>LTE SAMSUNG A03 NEGRO: 1 und - sn. 351084958755620</v>
          </cell>
          <cell r="AZ1063" t="str">
            <v>TERMINAL</v>
          </cell>
          <cell r="BA1063" t="str">
            <v/>
          </cell>
        </row>
        <row r="1064">
          <cell r="A1064" t="str">
            <v>2483844</v>
          </cell>
          <cell r="B1064" t="str">
            <v>MDELIVERY</v>
          </cell>
          <cell r="C1064">
            <v>44939</v>
          </cell>
          <cell r="D1064" t="str">
            <v>FLEXNET ECUADOR - MDELIVERY</v>
          </cell>
          <cell r="E1064" t="str">
            <v>CALLE 28 DE JUNIO S/N Y GARCIA MORENO ENTRADA LLANO GRANDE</v>
          </cell>
          <cell r="H1064" t="str">
            <v>170208</v>
          </cell>
          <cell r="I1064" t="str">
            <v>QUITO</v>
          </cell>
          <cell r="J1064" t="str">
            <v>PICHINCHA</v>
          </cell>
          <cell r="K1064" t="str">
            <v>SEGUNDO MANUEL ARIAS VILLAGOMEZ_SEGUNDO MANUEL ARIAS VILLAGOMEZ</v>
          </cell>
          <cell r="L1064" t="str">
            <v>UNIDECO CASA 2 PISOS COLO PLOMO 10 DE AGOSTO Y REPUBLICA</v>
          </cell>
          <cell r="O1064" t="str">
            <v>QUITO</v>
          </cell>
          <cell r="P1064" t="str">
            <v>QUITO</v>
          </cell>
          <cell r="Q1064" t="str">
            <v>PICHINCHA</v>
          </cell>
          <cell r="R1064" t="str">
            <v>2483844</v>
          </cell>
          <cell r="W1064" t="str">
            <v>1707434252001</v>
          </cell>
          <cell r="X1064" t="str">
            <v>0998198051</v>
          </cell>
          <cell r="AA1064">
            <v>44939</v>
          </cell>
          <cell r="AD1064">
            <v>1</v>
          </cell>
          <cell r="AE1064">
            <v>1</v>
          </cell>
          <cell r="AI1064" t="str">
            <v>DESPACHO</v>
          </cell>
          <cell r="AJ1064" t="str">
            <v>NORMAL</v>
          </cell>
          <cell r="AL1064" t="str">
            <v>NO</v>
          </cell>
          <cell r="AN1064" t="str">
            <v>DAS CARGO A LA CUENTA (DELIVERY)</v>
          </cell>
          <cell r="AO1064" t="str">
            <v>DISTRIBUIDORES</v>
          </cell>
          <cell r="AP1064">
            <v>44939</v>
          </cell>
          <cell r="AR1064" t="str">
            <v>MDELIVERY_2483844</v>
          </cell>
          <cell r="AS1064">
            <v>330034</v>
          </cell>
          <cell r="AT1064" t="str">
            <v>D40</v>
          </cell>
          <cell r="AU1064" t="str">
            <v>BTB</v>
          </cell>
          <cell r="AV1064">
            <v>1</v>
          </cell>
          <cell r="AX1064" t="str">
            <v>ENTREGADO</v>
          </cell>
          <cell r="AY1064" t="str">
            <v>HALFSIM MOVISTAR: 1 und - sn. 8959300520560845243</v>
          </cell>
          <cell r="AZ1064" t="str">
            <v>SIMCARD</v>
          </cell>
          <cell r="BA1064" t="str">
            <v>EMPRESAS TITULAR AUSENTE ENTREGA CON SELLO</v>
          </cell>
        </row>
        <row r="1065">
          <cell r="A1065" t="str">
            <v>2483845</v>
          </cell>
          <cell r="B1065" t="str">
            <v>MDELIVERY</v>
          </cell>
          <cell r="C1065">
            <v>44939</v>
          </cell>
          <cell r="D1065" t="str">
            <v>FLEXNET ECUADOR - MDELIVERY</v>
          </cell>
          <cell r="E1065" t="str">
            <v>CALLE 28 DE JUNIO S/N Y GARCIA MORENO ENTRADA LLANO GRANDE</v>
          </cell>
          <cell r="H1065" t="str">
            <v>170208</v>
          </cell>
          <cell r="I1065" t="str">
            <v>QUITO</v>
          </cell>
          <cell r="J1065" t="str">
            <v>PICHINCHA</v>
          </cell>
          <cell r="K1065" t="str">
            <v>JUAN CAMILO ROA_COBROANDINA S A</v>
          </cell>
          <cell r="L1065" t="str">
            <v>DE LA REPUBLICA E7 23 Y DIEGO DE ALMAGRO</v>
          </cell>
          <cell r="O1065" t="str">
            <v>QUITO</v>
          </cell>
          <cell r="P1065" t="str">
            <v>QUITO</v>
          </cell>
          <cell r="Q1065" t="str">
            <v>PICHINCHA</v>
          </cell>
          <cell r="R1065" t="str">
            <v>2483845</v>
          </cell>
          <cell r="W1065" t="str">
            <v>1792555841001</v>
          </cell>
          <cell r="X1065" t="str">
            <v>0992430652</v>
          </cell>
          <cell r="AA1065">
            <v>44939</v>
          </cell>
          <cell r="AD1065">
            <v>1</v>
          </cell>
          <cell r="AE1065">
            <v>1</v>
          </cell>
          <cell r="AI1065" t="str">
            <v>DESPACHO</v>
          </cell>
          <cell r="AJ1065" t="str">
            <v>EXPRESS</v>
          </cell>
          <cell r="AL1065" t="str">
            <v>NO</v>
          </cell>
          <cell r="AN1065" t="str">
            <v>POSVENTA GGCC Y NEGOCIOS (EXPRESS SOLO QUITO)</v>
          </cell>
          <cell r="AO1065" t="str">
            <v>GGCC / NEGOCIOS</v>
          </cell>
          <cell r="AP1065">
            <v>44939</v>
          </cell>
          <cell r="AR1065" t="str">
            <v>MDELIVERY_2483845</v>
          </cell>
          <cell r="AS1065">
            <v>329978</v>
          </cell>
          <cell r="AT1065" t="str">
            <v>D40</v>
          </cell>
          <cell r="AU1065" t="str">
            <v>BTB</v>
          </cell>
          <cell r="AV1065">
            <v>1</v>
          </cell>
          <cell r="AX1065" t="str">
            <v>ENTREGADO</v>
          </cell>
          <cell r="AY1065" t="str">
            <v>HALFSIM MOVISTAR: 1 und - sn. 8959300520560841879</v>
          </cell>
          <cell r="AZ1065" t="str">
            <v>SIMCARD</v>
          </cell>
          <cell r="BA1065" t="str">
            <v/>
          </cell>
        </row>
        <row r="1066">
          <cell r="A1066" t="str">
            <v>2483846</v>
          </cell>
          <cell r="B1066" t="str">
            <v>MDELIVERY</v>
          </cell>
          <cell r="C1066">
            <v>44939</v>
          </cell>
          <cell r="D1066" t="str">
            <v>FLEXNET ECUADOR - MDELIVERY</v>
          </cell>
          <cell r="E1066" t="str">
            <v>CALLE 28 DE JUNIO S/N Y GARCIA MORENO ENTRADA LLANO GRANDE</v>
          </cell>
          <cell r="H1066" t="str">
            <v>170208</v>
          </cell>
          <cell r="I1066" t="str">
            <v>QUITO</v>
          </cell>
          <cell r="J1066" t="str">
            <v>PICHINCHA</v>
          </cell>
          <cell r="K1066" t="str">
            <v>SANTIAGO JACOME_PRODUCTOS AUTOADHESIVOS ARCLAD S A</v>
          </cell>
          <cell r="L1066" t="str">
            <v>JOSE ANDRADE OE1 298 Y JUAN DE SELIS</v>
          </cell>
          <cell r="O1066" t="str">
            <v>QUITO</v>
          </cell>
          <cell r="P1066" t="str">
            <v>QUITO</v>
          </cell>
          <cell r="Q1066" t="str">
            <v>PICHINCHA</v>
          </cell>
          <cell r="R1066" t="str">
            <v>2483846</v>
          </cell>
          <cell r="W1066" t="str">
            <v>1791283465001</v>
          </cell>
          <cell r="X1066" t="str">
            <v>0996390259</v>
          </cell>
          <cell r="AA1066">
            <v>44939</v>
          </cell>
          <cell r="AD1066">
            <v>1</v>
          </cell>
          <cell r="AE1066">
            <v>1</v>
          </cell>
          <cell r="AI1066" t="str">
            <v>DESPACHO</v>
          </cell>
          <cell r="AJ1066" t="str">
            <v>NORMAL</v>
          </cell>
          <cell r="AL1066" t="str">
            <v>NO</v>
          </cell>
          <cell r="AN1066" t="str">
            <v>367 EMPRESAS Y NEGOCIOS</v>
          </cell>
          <cell r="AO1066" t="str">
            <v>GGCC / NEGOCIOS</v>
          </cell>
          <cell r="AP1066">
            <v>44939</v>
          </cell>
          <cell r="AR1066" t="str">
            <v>MDELIVERY_2483846</v>
          </cell>
          <cell r="AS1066">
            <v>330038</v>
          </cell>
          <cell r="AT1066" t="str">
            <v>D40</v>
          </cell>
          <cell r="AU1066" t="str">
            <v>BTB</v>
          </cell>
          <cell r="AV1066">
            <v>1</v>
          </cell>
          <cell r="AX1066" t="str">
            <v>ENTREGADO</v>
          </cell>
          <cell r="AY1066" t="str">
            <v>LTE IPHONE 13 PRO 256GB NEGRO: 1 und - sn. 350302398838587</v>
          </cell>
          <cell r="AZ1066" t="str">
            <v>TERMINAL</v>
          </cell>
          <cell r="BA1066" t="str">
            <v/>
          </cell>
        </row>
        <row r="1067">
          <cell r="A1067" t="str">
            <v>2483847</v>
          </cell>
          <cell r="B1067" t="str">
            <v>MDELIVERY</v>
          </cell>
          <cell r="C1067">
            <v>44939</v>
          </cell>
          <cell r="D1067" t="str">
            <v>FLEXNET ECUADOR - MDELIVERY</v>
          </cell>
          <cell r="E1067" t="str">
            <v>CALLE 28 DE JUNIO S/N Y GARCIA MORENO ENTRADA LLANO GRANDE</v>
          </cell>
          <cell r="H1067" t="str">
            <v>170208</v>
          </cell>
          <cell r="I1067" t="str">
            <v>QUITO</v>
          </cell>
          <cell r="J1067" t="str">
            <v>PICHINCHA</v>
          </cell>
          <cell r="K1067" t="str">
            <v>MERA SILVA MARIA ELENA CRISTINA MERA_MERA SILVA MARIA ELENA</v>
          </cell>
          <cell r="L1067" t="str">
            <v>MARIA DE LA VEGA N73 78 Y MANUEL QUIROGA EDIFICIO ITALIA 2 DPTO 8 PONCEANO BAJO</v>
          </cell>
          <cell r="O1067" t="str">
            <v>QUITO</v>
          </cell>
          <cell r="P1067" t="str">
            <v>QUITO</v>
          </cell>
          <cell r="Q1067" t="str">
            <v>PICHINCHA</v>
          </cell>
          <cell r="R1067" t="str">
            <v>2483847</v>
          </cell>
          <cell r="W1067" t="str">
            <v>1711163616</v>
          </cell>
          <cell r="X1067" t="str">
            <v>0999784695</v>
          </cell>
          <cell r="AA1067">
            <v>44939</v>
          </cell>
          <cell r="AD1067">
            <v>1</v>
          </cell>
          <cell r="AE1067">
            <v>1</v>
          </cell>
          <cell r="AI1067" t="str">
            <v>DESPACHO</v>
          </cell>
          <cell r="AJ1067" t="str">
            <v>EXPRESS</v>
          </cell>
          <cell r="AL1067" t="str">
            <v>NO</v>
          </cell>
          <cell r="AN1067" t="str">
            <v>POSVENTA GGCC Y NEGOCIOS (EXPRESS SOLO QUITO)</v>
          </cell>
          <cell r="AO1067" t="str">
            <v>GGCC / NEGOCIOS</v>
          </cell>
          <cell r="AP1067">
            <v>44939</v>
          </cell>
          <cell r="AR1067" t="str">
            <v>MDELIVERY_2483847</v>
          </cell>
          <cell r="AS1067">
            <v>329985</v>
          </cell>
          <cell r="AT1067" t="str">
            <v>D40</v>
          </cell>
          <cell r="AU1067" t="str">
            <v>BTB</v>
          </cell>
          <cell r="AV1067">
            <v>1</v>
          </cell>
          <cell r="AX1067" t="str">
            <v>ENTREGADO</v>
          </cell>
          <cell r="AY1067" t="str">
            <v>LTE MOTO G22 NEGRO: 1 und - sn. 359694275327440</v>
          </cell>
          <cell r="AZ1067" t="str">
            <v>TERMINAL</v>
          </cell>
          <cell r="BA1067" t="str">
            <v/>
          </cell>
        </row>
        <row r="1068">
          <cell r="A1068" t="str">
            <v>2483848</v>
          </cell>
          <cell r="B1068" t="str">
            <v>MDELIVERY</v>
          </cell>
          <cell r="C1068">
            <v>44939</v>
          </cell>
          <cell r="D1068" t="str">
            <v>FLEXNET ECUADOR - MDELIVERY</v>
          </cell>
          <cell r="E1068" t="str">
            <v>CALLE 28 DE JUNIO S/N Y GARCIA MORENO ENTRADA LLANO GRANDE</v>
          </cell>
          <cell r="H1068" t="str">
            <v>170208</v>
          </cell>
          <cell r="I1068" t="str">
            <v>QUITO</v>
          </cell>
          <cell r="J1068" t="str">
            <v>PICHINCHA</v>
          </cell>
          <cell r="K1068" t="str">
            <v>PAUL ALEJANDRO LOPEZ PICO_PAUL ALEJANDRO LOPEZ PICO</v>
          </cell>
          <cell r="L1068" t="str">
            <v>BARRIO GUABITO CASA DE CEMENTO FRENTE A LA BODEGA DE ALMACENES BECKER</v>
          </cell>
          <cell r="O1068" t="str">
            <v>PORTOVIEJO</v>
          </cell>
          <cell r="P1068" t="str">
            <v>PORTOVIEJO</v>
          </cell>
          <cell r="Q1068" t="str">
            <v>MANABI</v>
          </cell>
          <cell r="R1068" t="str">
            <v>2483848</v>
          </cell>
          <cell r="W1068" t="str">
            <v>1715302533001</v>
          </cell>
          <cell r="X1068" t="str">
            <v>0939706720</v>
          </cell>
          <cell r="AA1068">
            <v>44939</v>
          </cell>
          <cell r="AD1068">
            <v>1</v>
          </cell>
          <cell r="AE1068">
            <v>1</v>
          </cell>
          <cell r="AI1068" t="str">
            <v>DESPACHO</v>
          </cell>
          <cell r="AJ1068" t="str">
            <v>NORMAL</v>
          </cell>
          <cell r="AL1068" t="str">
            <v>NO</v>
          </cell>
          <cell r="AN1068" t="str">
            <v>DAS CARGO A LA CUENTA (DELIVERY)</v>
          </cell>
          <cell r="AO1068" t="str">
            <v>DISTRIBUIDORES</v>
          </cell>
          <cell r="AP1068">
            <v>44939</v>
          </cell>
          <cell r="AR1068" t="str">
            <v>MDELIVERY_2483848</v>
          </cell>
          <cell r="AS1068">
            <v>330033</v>
          </cell>
          <cell r="AT1068" t="str">
            <v>D40</v>
          </cell>
          <cell r="AU1068" t="str">
            <v>BTB</v>
          </cell>
          <cell r="AV1068">
            <v>1</v>
          </cell>
          <cell r="AX1068" t="str">
            <v>ENTREGADO</v>
          </cell>
          <cell r="AY1068" t="str">
            <v>HALFSIM MOVISTAR: 1 und - sn. 8959300120521948366</v>
          </cell>
          <cell r="AZ1068" t="str">
            <v>SIMCARD</v>
          </cell>
          <cell r="BA1068" t="str">
            <v>EMPRESAS TITULAR AUSENTE ENTREGA CON SELLO</v>
          </cell>
        </row>
        <row r="1069">
          <cell r="A1069" t="str">
            <v>2483849</v>
          </cell>
          <cell r="B1069" t="str">
            <v>MDELIVERY</v>
          </cell>
          <cell r="C1069">
            <v>44939</v>
          </cell>
          <cell r="D1069" t="str">
            <v>FLEXNET ECUADOR - MDELIVERY</v>
          </cell>
          <cell r="E1069" t="str">
            <v>CALLE 28 DE JUNIO S/N Y GARCIA MORENO ENTRADA LLANO GRANDE</v>
          </cell>
          <cell r="H1069" t="str">
            <v>170208</v>
          </cell>
          <cell r="I1069" t="str">
            <v>QUITO</v>
          </cell>
          <cell r="J1069" t="str">
            <v>PICHINCHA</v>
          </cell>
          <cell r="K1069" t="str">
            <v>IBUJES MEJIA FERNANDO JULIAN_IMPULSUS S A S</v>
          </cell>
          <cell r="L1069" t="str">
            <v>OE 11D Y RAO CURARAY ALANGASI VALLE DE LOS CHILLOS CONJUNTO CEARA</v>
          </cell>
          <cell r="O1069" t="str">
            <v>QUITO</v>
          </cell>
          <cell r="P1069" t="str">
            <v>QUITO</v>
          </cell>
          <cell r="Q1069" t="str">
            <v>PICHINCHA</v>
          </cell>
          <cell r="R1069" t="str">
            <v>2483849</v>
          </cell>
          <cell r="W1069" t="str">
            <v>1793199495001</v>
          </cell>
          <cell r="X1069" t="str">
            <v>0984643690</v>
          </cell>
          <cell r="AA1069">
            <v>44939</v>
          </cell>
          <cell r="AD1069">
            <v>1</v>
          </cell>
          <cell r="AE1069">
            <v>1</v>
          </cell>
          <cell r="AI1069" t="str">
            <v>DESPACHO</v>
          </cell>
          <cell r="AJ1069" t="str">
            <v>NORMAL</v>
          </cell>
          <cell r="AL1069" t="str">
            <v>NO</v>
          </cell>
          <cell r="AN1069" t="str">
            <v>DAS CARGO A LA CUENTA (DELIVERY)</v>
          </cell>
          <cell r="AO1069" t="str">
            <v>DISTRIBUIDORES</v>
          </cell>
          <cell r="AP1069">
            <v>44939</v>
          </cell>
          <cell r="AR1069" t="str">
            <v>MDELIVERY_2483849</v>
          </cell>
          <cell r="AS1069">
            <v>330037</v>
          </cell>
          <cell r="AT1069" t="str">
            <v>D40</v>
          </cell>
          <cell r="AU1069" t="str">
            <v>BTB</v>
          </cell>
          <cell r="AV1069">
            <v>2</v>
          </cell>
          <cell r="AX1069" t="str">
            <v>ENTREGADO</v>
          </cell>
          <cell r="AY1069" t="str">
            <v>HALFSIM MOVISTAR: 2 und - sn. 8959300120521948382,8959300120521948374</v>
          </cell>
          <cell r="AZ1069" t="str">
            <v>SIMCARD</v>
          </cell>
          <cell r="BA1069" t="str">
            <v>EMPRESAS TITULAR AUSENTE ENTREGA CON SELLO</v>
          </cell>
        </row>
        <row r="1070">
          <cell r="A1070" t="str">
            <v>2483851</v>
          </cell>
          <cell r="B1070" t="str">
            <v>MDELIVERY</v>
          </cell>
          <cell r="C1070">
            <v>44939</v>
          </cell>
          <cell r="D1070" t="str">
            <v>FLEXNET ECUADOR - MDELIVERY</v>
          </cell>
          <cell r="E1070" t="str">
            <v>CALLE 28 DE JUNIO S/N Y GARCIA MORENO ENTRADA LLANO GRANDE</v>
          </cell>
          <cell r="H1070" t="str">
            <v>170208</v>
          </cell>
          <cell r="I1070" t="str">
            <v>QUITO</v>
          </cell>
          <cell r="J1070" t="str">
            <v>PICHINCHA</v>
          </cell>
          <cell r="K1070" t="str">
            <v>CRISTHIAN GUILLEN_INDUSTRIAS DAJAHU S A S</v>
          </cell>
          <cell r="L1070" t="str">
            <v>GUAYAS GUAYAQUIL VIA DURAN TAMBO KM 6 1 2 AGRODAJAHU AGRODAJAHU</v>
          </cell>
          <cell r="O1070" t="str">
            <v>GUAYAQUIL</v>
          </cell>
          <cell r="P1070" t="str">
            <v>GUAYAQUIL</v>
          </cell>
          <cell r="Q1070" t="str">
            <v>GUAYAS</v>
          </cell>
          <cell r="R1070" t="str">
            <v>2483851</v>
          </cell>
          <cell r="W1070" t="str">
            <v>0993375779001</v>
          </cell>
          <cell r="X1070" t="str">
            <v>0985816098</v>
          </cell>
          <cell r="AA1070">
            <v>44939</v>
          </cell>
          <cell r="AD1070">
            <v>1</v>
          </cell>
          <cell r="AE1070">
            <v>1</v>
          </cell>
          <cell r="AI1070" t="str">
            <v>DESPACHO</v>
          </cell>
          <cell r="AJ1070" t="str">
            <v>NORMAL</v>
          </cell>
          <cell r="AL1070" t="str">
            <v>NO</v>
          </cell>
          <cell r="AN1070" t="str">
            <v>ACTIVACIONES INGRESOS GGCC &amp; NEGOCIOS DIRECTOS</v>
          </cell>
          <cell r="AO1070" t="str">
            <v>GGCC / NEGOCIOS</v>
          </cell>
          <cell r="AP1070">
            <v>44939</v>
          </cell>
          <cell r="AR1070" t="str">
            <v>MDELIVERY_2483851</v>
          </cell>
          <cell r="AS1070">
            <v>330035</v>
          </cell>
          <cell r="AT1070" t="str">
            <v>D40</v>
          </cell>
          <cell r="AU1070" t="str">
            <v>BTB</v>
          </cell>
          <cell r="AV1070">
            <v>1</v>
          </cell>
          <cell r="AX1070" t="str">
            <v>ENTREGADO</v>
          </cell>
          <cell r="AY1070" t="str">
            <v>HALFSIM MOVISTAR: 1 und - sn. 8959300520560845169</v>
          </cell>
          <cell r="AZ1070" t="str">
            <v>SIMCARD</v>
          </cell>
          <cell r="BA1070" t="str">
            <v/>
          </cell>
        </row>
        <row r="1071">
          <cell r="A1071" t="str">
            <v>2483852</v>
          </cell>
          <cell r="B1071" t="str">
            <v>MDELIVERY</v>
          </cell>
          <cell r="C1071">
            <v>44939</v>
          </cell>
          <cell r="D1071" t="str">
            <v>FLEXNET ECUADOR - MDELIVERY</v>
          </cell>
          <cell r="E1071" t="str">
            <v>CALLE 28 DE JUNIO S/N Y GARCIA MORENO ENTRADA LLANO GRANDE</v>
          </cell>
          <cell r="H1071" t="str">
            <v>170208</v>
          </cell>
          <cell r="I1071" t="str">
            <v>QUITO</v>
          </cell>
          <cell r="J1071" t="str">
            <v>PICHINCHA</v>
          </cell>
          <cell r="K1071" t="str">
            <v>MARJORIE PRISICLA BARZALLO SEADE_PUBLITECPRINT CIA LTDA</v>
          </cell>
          <cell r="L1071" t="str">
            <v>JAIME ROLDOS EDIFICIO CONSORCIO OFI 410</v>
          </cell>
          <cell r="O1071" t="str">
            <v>CUENCA</v>
          </cell>
          <cell r="P1071" t="str">
            <v>CUENCA</v>
          </cell>
          <cell r="Q1071" t="str">
            <v>AZUAY</v>
          </cell>
          <cell r="R1071" t="str">
            <v>2483852</v>
          </cell>
          <cell r="W1071" t="str">
            <v>0190359743001</v>
          </cell>
          <cell r="X1071" t="str">
            <v>0963042508</v>
          </cell>
          <cell r="AA1071">
            <v>44939</v>
          </cell>
          <cell r="AD1071">
            <v>1</v>
          </cell>
          <cell r="AE1071">
            <v>1</v>
          </cell>
          <cell r="AI1071" t="str">
            <v>DESPACHO</v>
          </cell>
          <cell r="AJ1071" t="str">
            <v>NORMAL</v>
          </cell>
          <cell r="AL1071" t="str">
            <v>NO</v>
          </cell>
          <cell r="AN1071" t="str">
            <v>DAS CARGO A LA CUENTA (DELIVERY)</v>
          </cell>
          <cell r="AO1071" t="str">
            <v>DISTRIBUIDORES</v>
          </cell>
          <cell r="AP1071">
            <v>44939</v>
          </cell>
          <cell r="AR1071" t="str">
            <v>MDELIVERY_2483852</v>
          </cell>
          <cell r="AS1071">
            <v>330039</v>
          </cell>
          <cell r="AT1071" t="str">
            <v>D40</v>
          </cell>
          <cell r="AU1071" t="str">
            <v>BTB</v>
          </cell>
          <cell r="AV1071">
            <v>4</v>
          </cell>
          <cell r="AX1071" t="str">
            <v>ENTREGADO</v>
          </cell>
          <cell r="AY1071" t="str">
            <v>HALFSIM MOVISTAR: 4 und - sn. 8959300520560843602,8959300520560850474,8959300520560850417,8959300520560850425</v>
          </cell>
          <cell r="AZ1071" t="str">
            <v>SIMCARD</v>
          </cell>
          <cell r="BA1071" t="str">
            <v>EMPRESAS TITULAR AUSENTE ENTREGA CON SELLO</v>
          </cell>
        </row>
        <row r="1072">
          <cell r="A1072" t="str">
            <v>2483856_1</v>
          </cell>
          <cell r="B1072" t="str">
            <v>MDELIVERY</v>
          </cell>
          <cell r="C1072">
            <v>44939</v>
          </cell>
          <cell r="D1072" t="str">
            <v>FLEXNET ECUADOR - MDELIVERY</v>
          </cell>
          <cell r="E1072" t="str">
            <v>CALLE 28 DE JUNIO S/N Y GARCIA MORENO ENTRADA LLANO GRANDE</v>
          </cell>
          <cell r="H1072" t="str">
            <v>170208</v>
          </cell>
          <cell r="I1072" t="str">
            <v>QUITO</v>
          </cell>
          <cell r="J1072" t="str">
            <v>PICHINCHA</v>
          </cell>
          <cell r="K1072" t="str">
            <v>VICENTE PATRICIO MANCHAY PEDRERA_VICENTE PATRICIO MANCHAY PEDRERA</v>
          </cell>
          <cell r="L1072" t="str">
            <v>JUNTO AL PARQUE ECOLOGICO AVENIDA ABRAHAM CALAZACON Y JUSN JOSE FLORES ENTREGAR EN HYDRO MANGUERAS C 0 256037 79 182268</v>
          </cell>
          <cell r="O1072" t="str">
            <v>SANTO DOMINGO</v>
          </cell>
          <cell r="P1072" t="str">
            <v>SANTO DOMINGO</v>
          </cell>
          <cell r="Q1072" t="str">
            <v>SANTO DOMINGO</v>
          </cell>
          <cell r="R1072" t="str">
            <v>2483856_1</v>
          </cell>
          <cell r="W1072" t="str">
            <v>1716883325001</v>
          </cell>
          <cell r="X1072" t="str">
            <v>0997067766</v>
          </cell>
          <cell r="AA1072">
            <v>44939</v>
          </cell>
          <cell r="AD1072">
            <v>1</v>
          </cell>
          <cell r="AE1072">
            <v>1</v>
          </cell>
          <cell r="AI1072" t="str">
            <v>DESPACHO</v>
          </cell>
          <cell r="AJ1072" t="str">
            <v>NORMAL</v>
          </cell>
          <cell r="AL1072" t="str">
            <v>NO</v>
          </cell>
          <cell r="AN1072" t="str">
            <v>DAS CARGO A LA CUENTA (DELIVERY)</v>
          </cell>
          <cell r="AO1072" t="str">
            <v>DISTRIBUIDORES</v>
          </cell>
          <cell r="AP1072">
            <v>44939</v>
          </cell>
          <cell r="AR1072" t="str">
            <v>MDELIVERY_2483856_1</v>
          </cell>
          <cell r="AS1072">
            <v>330032</v>
          </cell>
          <cell r="AT1072" t="str">
            <v>D40</v>
          </cell>
          <cell r="AU1072" t="str">
            <v>BTB</v>
          </cell>
          <cell r="AV1072">
            <v>1</v>
          </cell>
          <cell r="AX1072" t="str">
            <v>ENTREGADO</v>
          </cell>
          <cell r="AY1072" t="str">
            <v>HALFSIM MOVISTAR: 1 und - sn. 8959300520560845276</v>
          </cell>
          <cell r="AZ1072" t="str">
            <v>SIMCARD</v>
          </cell>
          <cell r="BA1072" t="str">
            <v>EMPRESAS TITULAR AUSENTE ENTREGA CON SELLO</v>
          </cell>
        </row>
        <row r="1073">
          <cell r="A1073" t="str">
            <v>2483857</v>
          </cell>
          <cell r="B1073" t="str">
            <v>MDELIVERY</v>
          </cell>
          <cell r="C1073">
            <v>44939</v>
          </cell>
          <cell r="D1073" t="str">
            <v>FLEXNET ECUADOR - MDELIVERY</v>
          </cell>
          <cell r="E1073" t="str">
            <v>CALLE 28 DE JUNIO S/N Y GARCIA MORENO ENTRADA LLANO GRANDE</v>
          </cell>
          <cell r="H1073" t="str">
            <v>170208</v>
          </cell>
          <cell r="I1073" t="str">
            <v>QUITO</v>
          </cell>
          <cell r="J1073" t="str">
            <v>PICHINCHA</v>
          </cell>
          <cell r="K1073" t="str">
            <v>DANIELA MOLINA_COMITE DE EMPRESA DE IMPORTADORA TOMEBAMBA</v>
          </cell>
          <cell r="L1073" t="str">
            <v>AV ESPANA 17 30</v>
          </cell>
          <cell r="O1073" t="str">
            <v>CUENCA</v>
          </cell>
          <cell r="P1073" t="str">
            <v>CUENCA</v>
          </cell>
          <cell r="Q1073" t="str">
            <v>AZUAY</v>
          </cell>
          <cell r="R1073" t="str">
            <v>2483857</v>
          </cell>
          <cell r="W1073" t="str">
            <v>0190314413001</v>
          </cell>
          <cell r="X1073" t="str">
            <v>995325476</v>
          </cell>
          <cell r="AA1073">
            <v>44939</v>
          </cell>
          <cell r="AD1073">
            <v>1</v>
          </cell>
          <cell r="AE1073">
            <v>1</v>
          </cell>
          <cell r="AI1073" t="str">
            <v>DESPACHO</v>
          </cell>
          <cell r="AJ1073" t="str">
            <v>NORMAL</v>
          </cell>
          <cell r="AL1073" t="str">
            <v>NO</v>
          </cell>
          <cell r="AN1073" t="str">
            <v>367 EMPRESAS Y NEGOCIOS</v>
          </cell>
          <cell r="AO1073" t="str">
            <v>GGCC / NEGOCIOS</v>
          </cell>
          <cell r="AP1073">
            <v>44939</v>
          </cell>
          <cell r="AR1073" t="str">
            <v>MDELIVERY_2483857</v>
          </cell>
          <cell r="AS1073">
            <v>330036</v>
          </cell>
          <cell r="AT1073" t="str">
            <v>D40</v>
          </cell>
          <cell r="AU1073" t="str">
            <v>BTB</v>
          </cell>
          <cell r="AV1073">
            <v>1</v>
          </cell>
          <cell r="AX1073" t="str">
            <v>ENTREGADO</v>
          </cell>
          <cell r="AY1073" t="str">
            <v>LTE SAMSUNG A23 AZUL: 1 und - sn. 356795951141964</v>
          </cell>
          <cell r="AZ1073" t="str">
            <v>TERMINAL</v>
          </cell>
          <cell r="BA1073" t="str">
            <v/>
          </cell>
        </row>
        <row r="1074">
          <cell r="A1074" t="str">
            <v>2483858</v>
          </cell>
          <cell r="B1074" t="str">
            <v>MDELIVERY</v>
          </cell>
          <cell r="C1074">
            <v>44939</v>
          </cell>
          <cell r="D1074" t="str">
            <v>FLEXNET ECUADOR - MDELIVERY</v>
          </cell>
          <cell r="E1074" t="str">
            <v>CALLE 28 DE JUNIO S/N Y GARCIA MORENO ENTRADA LLANO GRANDE</v>
          </cell>
          <cell r="H1074" t="str">
            <v>170208</v>
          </cell>
          <cell r="I1074" t="str">
            <v>QUITO</v>
          </cell>
          <cell r="J1074" t="str">
            <v>PICHINCHA</v>
          </cell>
          <cell r="K1074" t="str">
            <v>CRISTIAN PAREDES_BANCO PICHINCHA CA</v>
          </cell>
          <cell r="L1074" t="str">
            <v>AMAZONAS Y PEREIRA MATRIZ BANCO PICHINCHA AV PISO 7</v>
          </cell>
          <cell r="O1074" t="str">
            <v>QUITO</v>
          </cell>
          <cell r="P1074" t="str">
            <v>QUITO</v>
          </cell>
          <cell r="Q1074" t="str">
            <v>PICHINCHA</v>
          </cell>
          <cell r="R1074" t="str">
            <v>2483858</v>
          </cell>
          <cell r="W1074" t="str">
            <v>1790010937001</v>
          </cell>
          <cell r="X1074" t="str">
            <v>0999059226</v>
          </cell>
          <cell r="AA1074">
            <v>44939</v>
          </cell>
          <cell r="AD1074">
            <v>1</v>
          </cell>
          <cell r="AE1074">
            <v>1</v>
          </cell>
          <cell r="AI1074" t="str">
            <v>DESPACHO</v>
          </cell>
          <cell r="AJ1074" t="str">
            <v>EXPRESS</v>
          </cell>
          <cell r="AL1074" t="str">
            <v>NO</v>
          </cell>
          <cell r="AN1074" t="str">
            <v>POSVENTA GGCC Y NEGOCIOS (EXPRESS SOLO QUITO)</v>
          </cell>
          <cell r="AO1074" t="str">
            <v>GGCC / NEGOCIOS</v>
          </cell>
          <cell r="AP1074">
            <v>44939</v>
          </cell>
          <cell r="AR1074" t="str">
            <v>MDELIVERY_2483858</v>
          </cell>
          <cell r="AS1074">
            <v>329973</v>
          </cell>
          <cell r="AT1074" t="str">
            <v>D40</v>
          </cell>
          <cell r="AU1074" t="str">
            <v>BTB</v>
          </cell>
          <cell r="AV1074">
            <v>2</v>
          </cell>
          <cell r="AX1074" t="str">
            <v>ENTREGADO</v>
          </cell>
          <cell r="AY1074" t="str">
            <v>LTE SAMSUNG A33 5G NEGRO: 1 und - sn. 351326800671285 / LTE SAMSUNG A53 5G AZUL: 1 und - sn. 353842198058834</v>
          </cell>
          <cell r="AZ1074" t="str">
            <v>TERMINAL</v>
          </cell>
          <cell r="BA1074" t="str">
            <v/>
          </cell>
        </row>
        <row r="1075">
          <cell r="A1075" t="str">
            <v>2483860</v>
          </cell>
          <cell r="B1075" t="str">
            <v>MDELIVERY</v>
          </cell>
          <cell r="C1075">
            <v>44939</v>
          </cell>
          <cell r="D1075" t="str">
            <v>FLEXNET ECUADOR - MDELIVERY</v>
          </cell>
          <cell r="E1075" t="str">
            <v>CALLE 28 DE JUNIO S/N Y GARCIA MORENO ENTRADA LLANO GRANDE</v>
          </cell>
          <cell r="H1075" t="str">
            <v>170208</v>
          </cell>
          <cell r="I1075" t="str">
            <v>QUITO</v>
          </cell>
          <cell r="J1075" t="str">
            <v>PICHINCHA</v>
          </cell>
          <cell r="K1075" t="str">
            <v>3CUBICAL CIA LTDA_ 3CUBICAL CIA LTDA</v>
          </cell>
          <cell r="L1075" t="str">
            <v>AV 6 DE DICIEMBRE N33 32 E IGNACIO BOSSANO EDIF TORRE BOSSANO OF 202</v>
          </cell>
          <cell r="O1075" t="str">
            <v>QUITO</v>
          </cell>
          <cell r="P1075" t="str">
            <v>QUITO</v>
          </cell>
          <cell r="Q1075" t="str">
            <v>PICHINCHA</v>
          </cell>
          <cell r="R1075" t="str">
            <v>2483860</v>
          </cell>
          <cell r="W1075" t="str">
            <v>1792455936001</v>
          </cell>
          <cell r="X1075" t="str">
            <v>0983072714</v>
          </cell>
          <cell r="AA1075">
            <v>44939</v>
          </cell>
          <cell r="AD1075">
            <v>1</v>
          </cell>
          <cell r="AE1075">
            <v>1</v>
          </cell>
          <cell r="AI1075" t="str">
            <v>DESPACHO</v>
          </cell>
          <cell r="AJ1075" t="str">
            <v>EXPRESS</v>
          </cell>
          <cell r="AL1075" t="str">
            <v>NO</v>
          </cell>
          <cell r="AN1075" t="str">
            <v>PEDIDO EXPRESS SOLO QUITO (INGRESAR ANTES DE LAS 11:00 AM)</v>
          </cell>
          <cell r="AO1075" t="str">
            <v>DISTRIBUIDORES</v>
          </cell>
          <cell r="AP1075">
            <v>44939</v>
          </cell>
          <cell r="AR1075" t="str">
            <v>MDELIVERY_2483860</v>
          </cell>
          <cell r="AS1075">
            <v>329987</v>
          </cell>
          <cell r="AT1075" t="str">
            <v>D40</v>
          </cell>
          <cell r="AU1075" t="str">
            <v>BTB</v>
          </cell>
          <cell r="AV1075">
            <v>1</v>
          </cell>
          <cell r="AX1075" t="str">
            <v>ENTREGADO</v>
          </cell>
          <cell r="AY1075" t="str">
            <v>HALFSIM MOVISTAR: 1 und - sn. 8959300520560845748</v>
          </cell>
          <cell r="AZ1075" t="str">
            <v>SIMCARD</v>
          </cell>
          <cell r="BA1075" t="str">
            <v/>
          </cell>
        </row>
        <row r="1076">
          <cell r="A1076" t="str">
            <v>2483861</v>
          </cell>
          <cell r="B1076" t="str">
            <v>MDELIVERY</v>
          </cell>
          <cell r="C1076">
            <v>44939</v>
          </cell>
          <cell r="D1076" t="str">
            <v>FLEXNET ECUADOR - MDELIVERY</v>
          </cell>
          <cell r="E1076" t="str">
            <v>CALLE 28 DE JUNIO S/N Y GARCIA MORENO ENTRADA LLANO GRANDE</v>
          </cell>
          <cell r="H1076" t="str">
            <v>170208</v>
          </cell>
          <cell r="I1076" t="str">
            <v>QUITO</v>
          </cell>
          <cell r="J1076" t="str">
            <v>PICHINCHA</v>
          </cell>
          <cell r="K1076" t="str">
            <v>LENIN GUAMAN_FAUSTO EFRAIN VILLEGAS ERAZO</v>
          </cell>
          <cell r="L1076" t="str">
            <v>TORIBIO MONTES Y DANIEL HIDALGO CASA N27 07</v>
          </cell>
          <cell r="O1076" t="str">
            <v>QUITO</v>
          </cell>
          <cell r="P1076" t="str">
            <v>QUITO</v>
          </cell>
          <cell r="Q1076" t="str">
            <v>PICHINCHA</v>
          </cell>
          <cell r="R1076" t="str">
            <v>2483861</v>
          </cell>
          <cell r="W1076" t="str">
            <v>1709063422001</v>
          </cell>
          <cell r="X1076" t="str">
            <v>0984738619</v>
          </cell>
          <cell r="AA1076">
            <v>44939</v>
          </cell>
          <cell r="AD1076">
            <v>1</v>
          </cell>
          <cell r="AE1076">
            <v>1</v>
          </cell>
          <cell r="AI1076" t="str">
            <v>DESPACHO</v>
          </cell>
          <cell r="AJ1076" t="str">
            <v>EXPRESS</v>
          </cell>
          <cell r="AL1076" t="str">
            <v>NO</v>
          </cell>
          <cell r="AN1076" t="str">
            <v>PEDIDO EXPRESS SOLO QUITO (INGRESAR ANTES DE LAS 11:00 AM)</v>
          </cell>
          <cell r="AO1076" t="str">
            <v>DISTRIBUIDORES</v>
          </cell>
          <cell r="AP1076">
            <v>44939</v>
          </cell>
          <cell r="AR1076" t="str">
            <v>MDELIVERY_2483861</v>
          </cell>
          <cell r="AS1076">
            <v>329975</v>
          </cell>
          <cell r="AT1076" t="str">
            <v>D40</v>
          </cell>
          <cell r="AU1076" t="str">
            <v>BTB</v>
          </cell>
          <cell r="AV1076">
            <v>1</v>
          </cell>
          <cell r="AX1076" t="str">
            <v>ENTREGADO</v>
          </cell>
          <cell r="AY1076" t="str">
            <v>HALFSIM MOVISTAR: 1 und - sn. 8959300520560852488</v>
          </cell>
          <cell r="AZ1076" t="str">
            <v>SIMCARD</v>
          </cell>
          <cell r="BA1076" t="str">
            <v/>
          </cell>
        </row>
        <row r="1077">
          <cell r="A1077" t="str">
            <v>2483862</v>
          </cell>
          <cell r="B1077" t="str">
            <v>MDELIVERY</v>
          </cell>
          <cell r="C1077">
            <v>44939</v>
          </cell>
          <cell r="D1077" t="str">
            <v>FLEXNET ECUADOR - MDELIVERY</v>
          </cell>
          <cell r="E1077" t="str">
            <v>CALLE 28 DE JUNIO S/N Y GARCIA MORENO ENTRADA LLANO GRANDE</v>
          </cell>
          <cell r="H1077" t="str">
            <v>170208</v>
          </cell>
          <cell r="I1077" t="str">
            <v>QUITO</v>
          </cell>
          <cell r="J1077" t="str">
            <v>PICHINCHA</v>
          </cell>
          <cell r="K1077" t="str">
            <v>LENIN GUAMAN_ANGELA MARIUXI PINCAY DELVALLE</v>
          </cell>
          <cell r="L1077" t="str">
            <v>TORIBIO MONTES Y DANIEL HIDALGO CASA N27 07</v>
          </cell>
          <cell r="O1077" t="str">
            <v>QUITO</v>
          </cell>
          <cell r="P1077" t="str">
            <v>QUITO</v>
          </cell>
          <cell r="Q1077" t="str">
            <v>PICHINCHA</v>
          </cell>
          <cell r="R1077" t="str">
            <v>2483862</v>
          </cell>
          <cell r="W1077" t="str">
            <v>1718535436001</v>
          </cell>
          <cell r="X1077" t="str">
            <v>0984738619</v>
          </cell>
          <cell r="AA1077">
            <v>44939</v>
          </cell>
          <cell r="AD1077">
            <v>1</v>
          </cell>
          <cell r="AE1077">
            <v>1</v>
          </cell>
          <cell r="AI1077" t="str">
            <v>DESPACHO</v>
          </cell>
          <cell r="AJ1077" t="str">
            <v>EXPRESS</v>
          </cell>
          <cell r="AL1077" t="str">
            <v>NO</v>
          </cell>
          <cell r="AN1077" t="str">
            <v>PEDIDO EXPRESS SOLO QUITO (INGRESAR ANTES DE LAS 11:00 AM)</v>
          </cell>
          <cell r="AO1077" t="str">
            <v>DISTRIBUIDORES</v>
          </cell>
          <cell r="AP1077">
            <v>44939</v>
          </cell>
          <cell r="AR1077" t="str">
            <v>MDELIVERY_2483862</v>
          </cell>
          <cell r="AS1077">
            <v>329986</v>
          </cell>
          <cell r="AT1077" t="str">
            <v>D40</v>
          </cell>
          <cell r="AU1077" t="str">
            <v>BTB</v>
          </cell>
          <cell r="AV1077">
            <v>1</v>
          </cell>
          <cell r="AX1077" t="str">
            <v>ENTREGADO</v>
          </cell>
          <cell r="AY1077" t="str">
            <v>HALFSIM MOVISTAR: 1 und - sn. 8959300520560852462</v>
          </cell>
          <cell r="AZ1077" t="str">
            <v>SIMCARD</v>
          </cell>
          <cell r="BA1077" t="str">
            <v/>
          </cell>
        </row>
        <row r="1078">
          <cell r="A1078" t="str">
            <v>2483863</v>
          </cell>
          <cell r="B1078" t="str">
            <v>MDELIVERY</v>
          </cell>
          <cell r="C1078">
            <v>44939</v>
          </cell>
          <cell r="D1078" t="str">
            <v>FLEXNET ECUADOR - MDELIVERY</v>
          </cell>
          <cell r="E1078" t="str">
            <v>CALLE 28 DE JUNIO S/N Y GARCIA MORENO ENTRADA LLANO GRANDE</v>
          </cell>
          <cell r="H1078" t="str">
            <v>170208</v>
          </cell>
          <cell r="I1078" t="str">
            <v>QUITO</v>
          </cell>
          <cell r="J1078" t="str">
            <v>PICHINCHA</v>
          </cell>
          <cell r="K1078" t="str">
            <v>LENIN GUAMAN_JOCSAN ALEXIS TORCATES RICO</v>
          </cell>
          <cell r="L1078" t="str">
            <v>TORIBIO MONTES Y DANIEL HIDALGO CASA N27 07</v>
          </cell>
          <cell r="O1078" t="str">
            <v>QUITO</v>
          </cell>
          <cell r="P1078" t="str">
            <v>QUITO</v>
          </cell>
          <cell r="Q1078" t="str">
            <v>PICHINCHA</v>
          </cell>
          <cell r="R1078" t="str">
            <v>2483863</v>
          </cell>
          <cell r="W1078" t="str">
            <v>1760596070001</v>
          </cell>
          <cell r="X1078" t="str">
            <v>0984738619</v>
          </cell>
          <cell r="AA1078">
            <v>44939</v>
          </cell>
          <cell r="AD1078">
            <v>1</v>
          </cell>
          <cell r="AE1078">
            <v>1</v>
          </cell>
          <cell r="AI1078" t="str">
            <v>DESPACHO</v>
          </cell>
          <cell r="AJ1078" t="str">
            <v>EXPRESS</v>
          </cell>
          <cell r="AL1078" t="str">
            <v>NO</v>
          </cell>
          <cell r="AN1078" t="str">
            <v>PEDIDO EXPRESS SOLO QUITO (INGRESAR ANTES DE LAS 11:00 AM)</v>
          </cell>
          <cell r="AO1078" t="str">
            <v>DISTRIBUIDORES</v>
          </cell>
          <cell r="AP1078">
            <v>44939</v>
          </cell>
          <cell r="AR1078" t="str">
            <v>MDELIVERY_2483863</v>
          </cell>
          <cell r="AS1078">
            <v>329972</v>
          </cell>
          <cell r="AT1078" t="str">
            <v>D40</v>
          </cell>
          <cell r="AU1078" t="str">
            <v>BTB</v>
          </cell>
          <cell r="AV1078">
            <v>1</v>
          </cell>
          <cell r="AX1078" t="str">
            <v>ENTREGADO</v>
          </cell>
          <cell r="AY1078" t="str">
            <v>HALFSIM MOVISTAR: 1 und - sn. 8959300520560852363</v>
          </cell>
          <cell r="AZ1078" t="str">
            <v>SIMCARD</v>
          </cell>
          <cell r="BA1078" t="str">
            <v/>
          </cell>
        </row>
        <row r="1079">
          <cell r="A1079" t="str">
            <v>2483864</v>
          </cell>
          <cell r="B1079" t="str">
            <v>MDELIVERY</v>
          </cell>
          <cell r="C1079">
            <v>44939</v>
          </cell>
          <cell r="D1079" t="str">
            <v>FLEXNET ECUADOR - MDELIVERY</v>
          </cell>
          <cell r="E1079" t="str">
            <v>CALLE 28 DE JUNIO S/N Y GARCIA MORENO ENTRADA LLANO GRANDE</v>
          </cell>
          <cell r="H1079" t="str">
            <v>170208</v>
          </cell>
          <cell r="I1079" t="str">
            <v>QUITO</v>
          </cell>
          <cell r="J1079" t="str">
            <v>PICHINCHA</v>
          </cell>
          <cell r="K1079" t="str">
            <v>ANTONELA MACIAS_TELCONET S A</v>
          </cell>
          <cell r="L1079" t="str">
            <v>KENNEDY NORTE MZ 109 SOLAR 21 A TRAS DE MI JUGUETERIA GUAYAQUIL GUAYAQUIL GUAYAS</v>
          </cell>
          <cell r="O1079" t="str">
            <v>GUAYAQUIL</v>
          </cell>
          <cell r="P1079" t="str">
            <v>GUAYAQUIL</v>
          </cell>
          <cell r="Q1079" t="str">
            <v>GUAYAS</v>
          </cell>
          <cell r="R1079" t="str">
            <v>2483864</v>
          </cell>
          <cell r="W1079" t="str">
            <v>0991327371001</v>
          </cell>
          <cell r="X1079" t="str">
            <v>994325822</v>
          </cell>
          <cell r="AA1079">
            <v>44939</v>
          </cell>
          <cell r="AD1079">
            <v>1</v>
          </cell>
          <cell r="AE1079">
            <v>1</v>
          </cell>
          <cell r="AI1079" t="str">
            <v>DESPACHO</v>
          </cell>
          <cell r="AJ1079" t="str">
            <v>NORMAL</v>
          </cell>
          <cell r="AL1079" t="str">
            <v>NO</v>
          </cell>
          <cell r="AN1079" t="str">
            <v>367 EMPRESAS Y NEGOCIOS</v>
          </cell>
          <cell r="AO1079" t="str">
            <v>GGCC / NEGOCIOS</v>
          </cell>
          <cell r="AP1079">
            <v>44939</v>
          </cell>
          <cell r="AR1079" t="str">
            <v>MDELIVERY_2483864</v>
          </cell>
          <cell r="AS1079">
            <v>330042</v>
          </cell>
          <cell r="AT1079" t="str">
            <v>D40</v>
          </cell>
          <cell r="AU1079" t="str">
            <v>BTB</v>
          </cell>
          <cell r="AV1079">
            <v>2</v>
          </cell>
          <cell r="AX1079" t="str">
            <v>ENTREGADO</v>
          </cell>
          <cell r="AY1079" t="str">
            <v>HALFSIM MOVISTAR: 2 und - sn. 8959300520560852355,8959300520560852348</v>
          </cell>
          <cell r="AZ1079" t="str">
            <v>SIMCARD</v>
          </cell>
          <cell r="BA1079" t="str">
            <v/>
          </cell>
        </row>
        <row r="1080">
          <cell r="A1080" t="str">
            <v>2483866</v>
          </cell>
          <cell r="B1080" t="str">
            <v>MDELIVERY</v>
          </cell>
          <cell r="C1080">
            <v>44939</v>
          </cell>
          <cell r="D1080" t="str">
            <v>FLEXNET ECUADOR - MDELIVERY</v>
          </cell>
          <cell r="E1080" t="str">
            <v>CALLE 28 DE JUNIO S/N Y GARCIA MORENO ENTRADA LLANO GRANDE</v>
          </cell>
          <cell r="H1080" t="str">
            <v>170208</v>
          </cell>
          <cell r="I1080" t="str">
            <v>QUITO</v>
          </cell>
          <cell r="J1080" t="str">
            <v>PICHINCHA</v>
          </cell>
          <cell r="K1080" t="str">
            <v>LENIN GUAMAN_JIMMY NEPTALI SANCHEZ RODRIGUEZ</v>
          </cell>
          <cell r="L1080" t="str">
            <v>TORIBIO MONTES Y DANIEL HIDALGO CASA N27 07</v>
          </cell>
          <cell r="O1080" t="str">
            <v>QUITO</v>
          </cell>
          <cell r="P1080" t="str">
            <v>QUITO</v>
          </cell>
          <cell r="Q1080" t="str">
            <v>PICHINCHA</v>
          </cell>
          <cell r="R1080" t="str">
            <v>2483866</v>
          </cell>
          <cell r="W1080" t="str">
            <v>1307083103001</v>
          </cell>
          <cell r="X1080" t="str">
            <v>0984738619</v>
          </cell>
          <cell r="AA1080">
            <v>44939</v>
          </cell>
          <cell r="AD1080">
            <v>1</v>
          </cell>
          <cell r="AE1080">
            <v>1</v>
          </cell>
          <cell r="AI1080" t="str">
            <v>DESPACHO</v>
          </cell>
          <cell r="AJ1080" t="str">
            <v>EXPRESS</v>
          </cell>
          <cell r="AL1080" t="str">
            <v>NO</v>
          </cell>
          <cell r="AN1080" t="str">
            <v>PEDIDO EXPRESS SOLO QUITO (INGRESAR ANTES DE LAS 11:00 AM)</v>
          </cell>
          <cell r="AO1080" t="str">
            <v>DISTRIBUIDORES</v>
          </cell>
          <cell r="AP1080">
            <v>44939</v>
          </cell>
          <cell r="AR1080" t="str">
            <v>MDELIVERY_2483866</v>
          </cell>
          <cell r="AS1080">
            <v>329966</v>
          </cell>
          <cell r="AT1080" t="str">
            <v>D40</v>
          </cell>
          <cell r="AU1080" t="str">
            <v>BTB</v>
          </cell>
          <cell r="AV1080">
            <v>1</v>
          </cell>
          <cell r="AX1080" t="str">
            <v>ENTREGADO</v>
          </cell>
          <cell r="AY1080" t="str">
            <v>HALFSIM MOVISTAR: 1 und - sn. 8959300520560839766</v>
          </cell>
          <cell r="AZ1080" t="str">
            <v>SIMCARD</v>
          </cell>
          <cell r="BA1080" t="str">
            <v/>
          </cell>
        </row>
        <row r="1081">
          <cell r="A1081" t="str">
            <v>2483867</v>
          </cell>
          <cell r="B1081" t="str">
            <v>MDELIVERY</v>
          </cell>
          <cell r="C1081">
            <v>44939</v>
          </cell>
          <cell r="D1081" t="str">
            <v>FLEXNET ECUADOR - MDELIVERY</v>
          </cell>
          <cell r="E1081" t="str">
            <v>CALLE 28 DE JUNIO S/N Y GARCIA MORENO ENTRADA LLANO GRANDE</v>
          </cell>
          <cell r="H1081" t="str">
            <v>170208</v>
          </cell>
          <cell r="I1081" t="str">
            <v>QUITO</v>
          </cell>
          <cell r="J1081" t="str">
            <v>PICHINCHA</v>
          </cell>
          <cell r="K1081" t="str">
            <v>LENIN GUAMAN_NANCY MARIBEL YAPO ALVEAR</v>
          </cell>
          <cell r="L1081" t="str">
            <v>TORIBIO MONTES Y DANIEL HIDALGO CASA N27 07</v>
          </cell>
          <cell r="O1081" t="str">
            <v>QUITO</v>
          </cell>
          <cell r="P1081" t="str">
            <v>QUITO</v>
          </cell>
          <cell r="Q1081" t="str">
            <v>PICHINCHA</v>
          </cell>
          <cell r="R1081" t="str">
            <v>2483867</v>
          </cell>
          <cell r="W1081" t="str">
            <v>1716275365001</v>
          </cell>
          <cell r="X1081" t="str">
            <v>0984738619</v>
          </cell>
          <cell r="AA1081">
            <v>44939</v>
          </cell>
          <cell r="AD1081">
            <v>1</v>
          </cell>
          <cell r="AE1081">
            <v>1</v>
          </cell>
          <cell r="AI1081" t="str">
            <v>DESPACHO</v>
          </cell>
          <cell r="AJ1081" t="str">
            <v>EXPRESS</v>
          </cell>
          <cell r="AL1081" t="str">
            <v>NO</v>
          </cell>
          <cell r="AN1081" t="str">
            <v>PEDIDO EXPRESS SOLO QUITO (INGRESAR ANTES DE LAS 11:00 AM)</v>
          </cell>
          <cell r="AO1081" t="str">
            <v>DISTRIBUIDORES</v>
          </cell>
          <cell r="AP1081">
            <v>44939</v>
          </cell>
          <cell r="AR1081" t="str">
            <v>MDELIVERY_2483867</v>
          </cell>
          <cell r="AS1081">
            <v>329984</v>
          </cell>
          <cell r="AT1081" t="str">
            <v>D40</v>
          </cell>
          <cell r="AU1081" t="str">
            <v>BTB</v>
          </cell>
          <cell r="AV1081">
            <v>1</v>
          </cell>
          <cell r="AX1081" t="str">
            <v>ENTREGADO</v>
          </cell>
          <cell r="AY1081" t="str">
            <v>HALFSIM MOVISTAR: 1 und - sn. 8959300520560842026</v>
          </cell>
          <cell r="AZ1081" t="str">
            <v>SIMCARD</v>
          </cell>
          <cell r="BA1081" t="str">
            <v/>
          </cell>
        </row>
        <row r="1082">
          <cell r="A1082" t="str">
            <v>2483868</v>
          </cell>
          <cell r="B1082" t="str">
            <v>MDELIVERY</v>
          </cell>
          <cell r="C1082">
            <v>44939</v>
          </cell>
          <cell r="D1082" t="str">
            <v>FLEXNET ECUADOR - MDELIVERY</v>
          </cell>
          <cell r="E1082" t="str">
            <v>CALLE 28 DE JUNIO S/N Y GARCIA MORENO ENTRADA LLANO GRANDE</v>
          </cell>
          <cell r="H1082" t="str">
            <v>170208</v>
          </cell>
          <cell r="I1082" t="str">
            <v>QUITO</v>
          </cell>
          <cell r="J1082" t="str">
            <v>PICHINCHA</v>
          </cell>
          <cell r="K1082" t="str">
            <v>AIDA GOMEZ_QUITO AIRPORT MANAGEMENT ECUADOR QUIAMAECUADOR S A</v>
          </cell>
          <cell r="L1082" t="str">
            <v>AEROPUERTO MARISCAL SUCRE OFICINAS QUIPORT EDIFICIO QAC</v>
          </cell>
          <cell r="O1082" t="str">
            <v>QUITO</v>
          </cell>
          <cell r="P1082" t="str">
            <v>QUITO</v>
          </cell>
          <cell r="Q1082" t="str">
            <v>PICHINCHA</v>
          </cell>
          <cell r="R1082" t="str">
            <v>2483868</v>
          </cell>
          <cell r="W1082" t="str">
            <v>1791846087001</v>
          </cell>
          <cell r="X1082" t="str">
            <v>0998326002</v>
          </cell>
          <cell r="AA1082">
            <v>44939</v>
          </cell>
          <cell r="AD1082">
            <v>1</v>
          </cell>
          <cell r="AE1082">
            <v>1</v>
          </cell>
          <cell r="AI1082" t="str">
            <v>DESPACHO</v>
          </cell>
          <cell r="AJ1082" t="str">
            <v>NORMAL</v>
          </cell>
          <cell r="AL1082" t="str">
            <v>NO</v>
          </cell>
          <cell r="AN1082" t="str">
            <v>POSVENTA GGCC Y NEGOCIOS (EXPRESS SOLO QUITO)</v>
          </cell>
          <cell r="AO1082" t="str">
            <v>GGCC / NEGOCIOS</v>
          </cell>
          <cell r="AP1082">
            <v>44939</v>
          </cell>
          <cell r="AR1082" t="str">
            <v>MDELIVERY_2483868</v>
          </cell>
          <cell r="AS1082">
            <v>330046</v>
          </cell>
          <cell r="AT1082" t="str">
            <v>D40</v>
          </cell>
          <cell r="AU1082" t="str">
            <v>BTB</v>
          </cell>
          <cell r="AV1082">
            <v>10</v>
          </cell>
          <cell r="AX1082" t="str">
            <v>ENTREGADO</v>
          </cell>
          <cell r="AY1082" t="str">
            <v>HALFSIM MOVISTAR: 10 und - sn. 8959300520560845904,8959300520560845938,8959300520560845896,8959300520560845920,8959300520560845870,8959300520560852140,8959300520560845805,8959300520560845813,8959300520560845862,8959300520560845888</v>
          </cell>
          <cell r="AZ1082" t="str">
            <v>SIMCARD</v>
          </cell>
          <cell r="BA1082" t="str">
            <v/>
          </cell>
        </row>
        <row r="1083">
          <cell r="A1083" t="str">
            <v>2483878</v>
          </cell>
          <cell r="B1083" t="str">
            <v>MDELIVERY</v>
          </cell>
          <cell r="C1083">
            <v>44939</v>
          </cell>
          <cell r="D1083" t="str">
            <v>FLEXNET ECUADOR - MDELIVERY</v>
          </cell>
          <cell r="E1083" t="str">
            <v>CALLE 28 DE JUNIO S/N Y GARCIA MORENO ENTRADA LLANO GRANDE</v>
          </cell>
          <cell r="H1083" t="str">
            <v>170208</v>
          </cell>
          <cell r="I1083" t="str">
            <v>QUITO</v>
          </cell>
          <cell r="J1083" t="str">
            <v>PICHINCHA</v>
          </cell>
          <cell r="K1083" t="str">
            <v>JENNY EGUEZ_ALPINA PRODUCTOS ALIMENTICIOS ALPIECUADOR S A</v>
          </cell>
          <cell r="L1083" t="str">
            <v>AV REPUBICA Y PASAJE MARTIN CARRION EDIFICIO PUCARA</v>
          </cell>
          <cell r="O1083" t="str">
            <v>QUITO</v>
          </cell>
          <cell r="P1083" t="str">
            <v>QUITO</v>
          </cell>
          <cell r="Q1083" t="str">
            <v>PICHINCHA</v>
          </cell>
          <cell r="R1083" t="str">
            <v>2483878</v>
          </cell>
          <cell r="W1083" t="str">
            <v>1791302400001</v>
          </cell>
          <cell r="X1083" t="str">
            <v>0983184256</v>
          </cell>
          <cell r="AA1083">
            <v>44939</v>
          </cell>
          <cell r="AD1083">
            <v>1</v>
          </cell>
          <cell r="AE1083">
            <v>1</v>
          </cell>
          <cell r="AI1083" t="str">
            <v>DESPACHO</v>
          </cell>
          <cell r="AJ1083" t="str">
            <v>EXPRESS</v>
          </cell>
          <cell r="AL1083" t="str">
            <v>NO</v>
          </cell>
          <cell r="AN1083" t="str">
            <v>POSVENTA GGCC Y NEGOCIOS (EXPRESS SOLO QUITO)</v>
          </cell>
          <cell r="AO1083" t="str">
            <v>GGCC / NEGOCIOS</v>
          </cell>
          <cell r="AP1083">
            <v>44939</v>
          </cell>
          <cell r="AR1083" t="str">
            <v>MDELIVERY_2483878</v>
          </cell>
          <cell r="AS1083">
            <v>329990</v>
          </cell>
          <cell r="AT1083" t="str">
            <v>D40</v>
          </cell>
          <cell r="AU1083" t="str">
            <v>BTB</v>
          </cell>
          <cell r="AV1083">
            <v>20</v>
          </cell>
          <cell r="AX1083" t="str">
            <v>ENTREGADO</v>
          </cell>
          <cell r="AY1083" t="str">
            <v>HALFSIM MOVISTAR: 20 und - sn. 8959300520560851290,8959300520560852082,8959300520560845599,8959300520560852421,8959300520560845573,8959300520560845755,8959300520560845631,8959300520560845565,8959300520560845581,8959300520560845623,8959300520560845649,8959300520560845672,8959300520560845656,8959300520560845607,8959300520560845615,8959300520560845664,8959300520560845698,8959300520560852108,8959300520560852116,8959300520560845680</v>
          </cell>
          <cell r="AZ1083" t="str">
            <v>SIMCARD</v>
          </cell>
          <cell r="BA1083" t="str">
            <v/>
          </cell>
        </row>
        <row r="1084">
          <cell r="A1084" t="str">
            <v>2483898</v>
          </cell>
          <cell r="B1084" t="str">
            <v>MDELIVERY</v>
          </cell>
          <cell r="C1084">
            <v>44939</v>
          </cell>
          <cell r="D1084" t="str">
            <v>FLEXNET ECUADOR - MDELIVERY</v>
          </cell>
          <cell r="E1084" t="str">
            <v>CALLE 28 DE JUNIO S/N Y GARCIA MORENO ENTRADA LLANO GRANDE</v>
          </cell>
          <cell r="H1084" t="str">
            <v>170208</v>
          </cell>
          <cell r="I1084" t="str">
            <v>QUITO</v>
          </cell>
          <cell r="J1084" t="str">
            <v>PICHINCHA</v>
          </cell>
          <cell r="K1084" t="str">
            <v>RICARDO ANTONIO BURGOS ZAMBRANO_RICARDO ANTONIO BURGOS ZAMBRANO</v>
          </cell>
          <cell r="L1084" t="str">
            <v>KILOMETRO 16 VIA DAULE COOPERATIVA SAN FRANCISCO MZ 1079 SOLAR 5 CASA DE UNA PLANTA ENLUCIDA SIN COLOR POR LA ESCUELA JOSE INCA ROBLES</v>
          </cell>
          <cell r="O1084" t="str">
            <v>GUAYAQUIL</v>
          </cell>
          <cell r="P1084" t="str">
            <v>GUAYAQUIL</v>
          </cell>
          <cell r="Q1084" t="str">
            <v>GUAYAS</v>
          </cell>
          <cell r="R1084" t="str">
            <v>2483898</v>
          </cell>
          <cell r="W1084" t="str">
            <v>0925602641001</v>
          </cell>
          <cell r="X1084" t="str">
            <v>0963355992</v>
          </cell>
          <cell r="AA1084">
            <v>44939</v>
          </cell>
          <cell r="AD1084">
            <v>1</v>
          </cell>
          <cell r="AE1084">
            <v>1</v>
          </cell>
          <cell r="AI1084" t="str">
            <v>DESPACHO</v>
          </cell>
          <cell r="AJ1084" t="str">
            <v>NORMAL</v>
          </cell>
          <cell r="AL1084" t="str">
            <v>NO</v>
          </cell>
          <cell r="AN1084" t="str">
            <v>DAS CARGO A LA CUENTA (DELIVERY)</v>
          </cell>
          <cell r="AO1084" t="str">
            <v>DISTRIBUIDORES</v>
          </cell>
          <cell r="AP1084">
            <v>44939</v>
          </cell>
          <cell r="AR1084" t="str">
            <v>MDELIVERY_2483898</v>
          </cell>
          <cell r="AS1084">
            <v>330041</v>
          </cell>
          <cell r="AT1084" t="str">
            <v>D40</v>
          </cell>
          <cell r="AU1084" t="str">
            <v>BTB</v>
          </cell>
          <cell r="AV1084">
            <v>1</v>
          </cell>
          <cell r="AX1084" t="str">
            <v>INCIDENCIA</v>
          </cell>
          <cell r="AY1084" t="str">
            <v>HALFSIM MOVISTAR: 1 und - sn. 8959300520560845409</v>
          </cell>
          <cell r="AZ1084" t="str">
            <v>SIMCARD</v>
          </cell>
          <cell r="BA1084" t="str">
            <v>EMPRESAS TITULAR AUSENTE ENTREGA CON SELLO</v>
          </cell>
        </row>
        <row r="1085">
          <cell r="A1085" t="str">
            <v>2483899</v>
          </cell>
          <cell r="B1085" t="str">
            <v>MDELIVERY</v>
          </cell>
          <cell r="C1085">
            <v>44939</v>
          </cell>
          <cell r="D1085" t="str">
            <v>FLEXNET ECUADOR - MDELIVERY</v>
          </cell>
          <cell r="E1085" t="str">
            <v>CALLE 28 DE JUNIO S/N Y GARCIA MORENO ENTRADA LLANO GRANDE</v>
          </cell>
          <cell r="H1085" t="str">
            <v>170208</v>
          </cell>
          <cell r="I1085" t="str">
            <v>QUITO</v>
          </cell>
          <cell r="J1085" t="str">
            <v>PICHINCHA</v>
          </cell>
          <cell r="K1085" t="str">
            <v>LUIS ALMEIDA_CONSULTINGTRANS CIA LTDA</v>
          </cell>
          <cell r="L1085" t="str">
            <v>CONSULTINGTRANS PEDRO GUERRERO N55 Y DE LOS ALMENDROS ATRAS HOSPITAL SOLCA QUITO</v>
          </cell>
          <cell r="O1085" t="str">
            <v>QUITO</v>
          </cell>
          <cell r="P1085" t="str">
            <v>QUITO</v>
          </cell>
          <cell r="Q1085" t="str">
            <v>PICHINCHA</v>
          </cell>
          <cell r="R1085" t="str">
            <v>2483899</v>
          </cell>
          <cell r="W1085" t="str">
            <v>1792423937001</v>
          </cell>
          <cell r="X1085" t="str">
            <v>0984606098</v>
          </cell>
          <cell r="AA1085">
            <v>44939</v>
          </cell>
          <cell r="AD1085">
            <v>1</v>
          </cell>
          <cell r="AE1085">
            <v>1</v>
          </cell>
          <cell r="AI1085" t="str">
            <v>DESPACHO</v>
          </cell>
          <cell r="AJ1085" t="str">
            <v>EXPRESS</v>
          </cell>
          <cell r="AL1085" t="str">
            <v>NO</v>
          </cell>
          <cell r="AN1085" t="str">
            <v>PEDIDO EXPRESS SOLO QUITO (INGRESAR ANTES DE LAS 11:00 AM)</v>
          </cell>
          <cell r="AO1085" t="str">
            <v>DISTRIBUIDORES</v>
          </cell>
          <cell r="AP1085">
            <v>44939</v>
          </cell>
          <cell r="AR1085" t="str">
            <v>MDELIVERY_2483899</v>
          </cell>
          <cell r="AS1085">
            <v>329988</v>
          </cell>
          <cell r="AT1085" t="str">
            <v>D40</v>
          </cell>
          <cell r="AU1085" t="str">
            <v>BTB</v>
          </cell>
          <cell r="AV1085">
            <v>1</v>
          </cell>
          <cell r="AX1085" t="str">
            <v>ENTREGADO</v>
          </cell>
          <cell r="AY1085" t="str">
            <v>HALFSIM MOVISTAR: 1 und - sn. 8959300520560852397</v>
          </cell>
          <cell r="AZ1085" t="str">
            <v>SIMCARD</v>
          </cell>
          <cell r="BA1085" t="str">
            <v/>
          </cell>
        </row>
        <row r="1086">
          <cell r="A1086" t="str">
            <v>2483900</v>
          </cell>
          <cell r="B1086" t="str">
            <v>MDELIVERY</v>
          </cell>
          <cell r="C1086">
            <v>44939</v>
          </cell>
          <cell r="D1086" t="str">
            <v>FLEXNET ECUADOR - MDELIVERY</v>
          </cell>
          <cell r="E1086" t="str">
            <v>CALLE 28 DE JUNIO S/N Y GARCIA MORENO ENTRADA LLANO GRANDE</v>
          </cell>
          <cell r="H1086" t="str">
            <v>170208</v>
          </cell>
          <cell r="I1086" t="str">
            <v>QUITO</v>
          </cell>
          <cell r="J1086" t="str">
            <v>PICHINCHA</v>
          </cell>
          <cell r="K1086" t="str">
            <v>LUIS CHAMAIDAN_JAIME OSWALDO AREVALO ROSALES</v>
          </cell>
          <cell r="L1086" t="str">
            <v>ALEMANIA E3 57 Y LAS GUAYANAS EDIFICIO ALEMANIA PLANTA BAJA OFICINA 5 EN GLOBAL TOURING ECUADOR</v>
          </cell>
          <cell r="O1086" t="str">
            <v>QUITO</v>
          </cell>
          <cell r="P1086" t="str">
            <v>QUITO</v>
          </cell>
          <cell r="Q1086" t="str">
            <v>PICHINCHA</v>
          </cell>
          <cell r="R1086" t="str">
            <v>2483900</v>
          </cell>
          <cell r="W1086" t="str">
            <v>1723796049001</v>
          </cell>
          <cell r="X1086" t="str">
            <v>0989488829/026004050</v>
          </cell>
          <cell r="AA1086">
            <v>44939</v>
          </cell>
          <cell r="AD1086">
            <v>1</v>
          </cell>
          <cell r="AE1086">
            <v>1</v>
          </cell>
          <cell r="AI1086" t="str">
            <v>DESPACHO</v>
          </cell>
          <cell r="AJ1086" t="str">
            <v>EXPRESS</v>
          </cell>
          <cell r="AL1086" t="str">
            <v>NO</v>
          </cell>
          <cell r="AN1086" t="str">
            <v>PEDIDO EXPRESS SOLO QUITO (INGRESAR ANTES DE LAS 11:00 AM)</v>
          </cell>
          <cell r="AO1086" t="str">
            <v>DISTRIBUIDORES</v>
          </cell>
          <cell r="AP1086">
            <v>44939</v>
          </cell>
          <cell r="AR1086" t="str">
            <v>MDELIVERY_2483900</v>
          </cell>
          <cell r="AS1086">
            <v>329980</v>
          </cell>
          <cell r="AT1086" t="str">
            <v>D40</v>
          </cell>
          <cell r="AU1086" t="str">
            <v>BTB</v>
          </cell>
          <cell r="AV1086">
            <v>1</v>
          </cell>
          <cell r="AX1086" t="str">
            <v>ENTREGADO</v>
          </cell>
          <cell r="AY1086" t="str">
            <v>HALFSIM MOVISTAR: 1 und - sn. 8959300520560852405</v>
          </cell>
          <cell r="AZ1086" t="str">
            <v>SIMCARD</v>
          </cell>
          <cell r="BA1086" t="str">
            <v/>
          </cell>
        </row>
        <row r="1087">
          <cell r="A1087" t="str">
            <v>2483901</v>
          </cell>
          <cell r="B1087" t="str">
            <v>MDELIVERY</v>
          </cell>
          <cell r="C1087">
            <v>44939</v>
          </cell>
          <cell r="D1087" t="str">
            <v>FLEXNET ECUADOR - MDELIVERY</v>
          </cell>
          <cell r="E1087" t="str">
            <v>CALLE 28 DE JUNIO S/N Y GARCIA MORENO ENTRADA LLANO GRANDE</v>
          </cell>
          <cell r="H1087" t="str">
            <v>170208</v>
          </cell>
          <cell r="I1087" t="str">
            <v>QUITO</v>
          </cell>
          <cell r="J1087" t="str">
            <v>PICHINCHA</v>
          </cell>
          <cell r="K1087" t="str">
            <v>LENIN GUAMAN_ERICK JAVIER VALENCIA GANCHOZO</v>
          </cell>
          <cell r="L1087" t="str">
            <v>TORIBIO MONTES Y DANIEL HIDALGO CASA N27 07</v>
          </cell>
          <cell r="O1087" t="str">
            <v>QUITO</v>
          </cell>
          <cell r="P1087" t="str">
            <v>QUITO</v>
          </cell>
          <cell r="Q1087" t="str">
            <v>PICHINCHA</v>
          </cell>
          <cell r="R1087" t="str">
            <v>2483901</v>
          </cell>
          <cell r="W1087" t="str">
            <v>1315124469001</v>
          </cell>
          <cell r="X1087" t="str">
            <v>0984738619</v>
          </cell>
          <cell r="AA1087">
            <v>44939</v>
          </cell>
          <cell r="AD1087">
            <v>1</v>
          </cell>
          <cell r="AE1087">
            <v>1</v>
          </cell>
          <cell r="AI1087" t="str">
            <v>DESPACHO</v>
          </cell>
          <cell r="AJ1087" t="str">
            <v>EXPRESS</v>
          </cell>
          <cell r="AL1087" t="str">
            <v>NO</v>
          </cell>
          <cell r="AN1087" t="str">
            <v>PEDIDO EXPRESS SOLO QUITO (INGRESAR ANTES DE LAS 11:00 AM)</v>
          </cell>
          <cell r="AO1087" t="str">
            <v>DISTRIBUIDORES</v>
          </cell>
          <cell r="AP1087">
            <v>44939</v>
          </cell>
          <cell r="AR1087" t="str">
            <v>MDELIVERY_2483901</v>
          </cell>
          <cell r="AS1087">
            <v>329976</v>
          </cell>
          <cell r="AT1087" t="str">
            <v>D40</v>
          </cell>
          <cell r="AU1087" t="str">
            <v>BTB</v>
          </cell>
          <cell r="AV1087">
            <v>1</v>
          </cell>
          <cell r="AX1087" t="str">
            <v>ENTREGADO</v>
          </cell>
          <cell r="AY1087" t="str">
            <v>HALFSIM MOVISTAR: 1 und - sn. 8959300520560850177</v>
          </cell>
          <cell r="AZ1087" t="str">
            <v>SIMCARD</v>
          </cell>
          <cell r="BA1087" t="str">
            <v/>
          </cell>
        </row>
        <row r="1088">
          <cell r="A1088" t="str">
            <v>2483902</v>
          </cell>
          <cell r="B1088" t="str">
            <v>MDELIVERY</v>
          </cell>
          <cell r="C1088">
            <v>44939</v>
          </cell>
          <cell r="D1088" t="str">
            <v>FLEXNET ECUADOR - MDELIVERY</v>
          </cell>
          <cell r="E1088" t="str">
            <v>CALLE 28 DE JUNIO S/N Y GARCIA MORENO ENTRADA LLANO GRANDE</v>
          </cell>
          <cell r="H1088" t="str">
            <v>170208</v>
          </cell>
          <cell r="I1088" t="str">
            <v>QUITO</v>
          </cell>
          <cell r="J1088" t="str">
            <v>PICHINCHA</v>
          </cell>
          <cell r="K1088" t="str">
            <v>LENIN GUAMAN_JOSE ARTURO ROCHA TORRES</v>
          </cell>
          <cell r="L1088" t="str">
            <v>TORIBIO MONTES Y DANIEL HIDALGO CASA N27 07</v>
          </cell>
          <cell r="O1088" t="str">
            <v>QUITO</v>
          </cell>
          <cell r="P1088" t="str">
            <v>QUITO</v>
          </cell>
          <cell r="Q1088" t="str">
            <v>PICHINCHA</v>
          </cell>
          <cell r="R1088" t="str">
            <v>2483902</v>
          </cell>
          <cell r="W1088" t="str">
            <v>1714666060001</v>
          </cell>
          <cell r="X1088" t="str">
            <v>0984738619</v>
          </cell>
          <cell r="AA1088">
            <v>44939</v>
          </cell>
          <cell r="AD1088">
            <v>1</v>
          </cell>
          <cell r="AE1088">
            <v>1</v>
          </cell>
          <cell r="AI1088" t="str">
            <v>DESPACHO</v>
          </cell>
          <cell r="AJ1088" t="str">
            <v>EXPRESS</v>
          </cell>
          <cell r="AL1088" t="str">
            <v>NO</v>
          </cell>
          <cell r="AN1088" t="str">
            <v>PEDIDO EXPRESS SOLO QUITO (INGRESAR ANTES DE LAS 11:00 AM)</v>
          </cell>
          <cell r="AO1088" t="str">
            <v>DISTRIBUIDORES</v>
          </cell>
          <cell r="AP1088">
            <v>44939</v>
          </cell>
          <cell r="AR1088" t="str">
            <v>MDELIVERY_2483902</v>
          </cell>
          <cell r="AS1088">
            <v>329974</v>
          </cell>
          <cell r="AT1088" t="str">
            <v>D40</v>
          </cell>
          <cell r="AU1088" t="str">
            <v>BTB</v>
          </cell>
          <cell r="AV1088">
            <v>1</v>
          </cell>
          <cell r="AX1088" t="str">
            <v>ENTREGADO</v>
          </cell>
          <cell r="AY1088" t="str">
            <v>HALFSIM MOVISTAR: 1 und - sn. 8959300520560849641</v>
          </cell>
          <cell r="AZ1088" t="str">
            <v>SIMCARD</v>
          </cell>
          <cell r="BA1088" t="str">
            <v/>
          </cell>
        </row>
        <row r="1089">
          <cell r="A1089" t="str">
            <v>2483903</v>
          </cell>
          <cell r="B1089" t="str">
            <v>MDELIVERY</v>
          </cell>
          <cell r="C1089">
            <v>44939</v>
          </cell>
          <cell r="D1089" t="str">
            <v>FLEXNET ECUADOR - MDELIVERY</v>
          </cell>
          <cell r="E1089" t="str">
            <v>CALLE 28 DE JUNIO S/N Y GARCIA MORENO ENTRADA LLANO GRANDE</v>
          </cell>
          <cell r="H1089" t="str">
            <v>170208</v>
          </cell>
          <cell r="I1089" t="str">
            <v>QUITO</v>
          </cell>
          <cell r="J1089" t="str">
            <v>PICHINCHA</v>
          </cell>
          <cell r="K1089" t="str">
            <v>LILIAN MARISOL CAIZA CANCHIG_LILIAN MARISOL CAIZA CANCHIG</v>
          </cell>
          <cell r="L1089" t="str">
            <v>JUAN LEON MERA LA NINA Y ORELLANA ES JUSTO EN LA ESQUINA EN EL MINISTERIO DE TRANSPORTE Y OBRAS PUBLICAS EN ESE EDIFICIO AVISAR AL GUARDIA QUE EL SENOR SE ENCUENTRA EN SEXTO PISO EN EL DEPARTO DE TALENTO HUMANO EDIFICIO DE 20 PISOS COLOR GRIS DIAGONAL QUEDA LA CEVICHERIA SIETE MARES</v>
          </cell>
          <cell r="O1089" t="str">
            <v>QUITO</v>
          </cell>
          <cell r="P1089" t="str">
            <v>QUITO</v>
          </cell>
          <cell r="Q1089" t="str">
            <v>PICHINCHA</v>
          </cell>
          <cell r="R1089" t="str">
            <v>2483903</v>
          </cell>
          <cell r="W1089" t="str">
            <v>1718470287001</v>
          </cell>
          <cell r="X1089" t="str">
            <v>0995883897</v>
          </cell>
          <cell r="AA1089">
            <v>44939</v>
          </cell>
          <cell r="AD1089">
            <v>1</v>
          </cell>
          <cell r="AE1089">
            <v>1</v>
          </cell>
          <cell r="AI1089" t="str">
            <v>DESPACHO</v>
          </cell>
          <cell r="AJ1089" t="str">
            <v>NORMAL</v>
          </cell>
          <cell r="AL1089" t="str">
            <v>NO</v>
          </cell>
          <cell r="AN1089" t="str">
            <v>DAS CARGO A LA CUENTA (DELIVERY)</v>
          </cell>
          <cell r="AO1089" t="str">
            <v>DISTRIBUIDORES</v>
          </cell>
          <cell r="AP1089">
            <v>44939</v>
          </cell>
          <cell r="AR1089" t="str">
            <v>MDELIVERY_2483903</v>
          </cell>
          <cell r="AS1089">
            <v>330045</v>
          </cell>
          <cell r="AT1089" t="str">
            <v>D40</v>
          </cell>
          <cell r="AU1089" t="str">
            <v>BTB</v>
          </cell>
          <cell r="AV1089">
            <v>1</v>
          </cell>
          <cell r="AX1089" t="str">
            <v>ENTREGADO</v>
          </cell>
          <cell r="AY1089" t="str">
            <v>HALFSIM MOVISTAR: 1 und - sn. 8959300520560852132</v>
          </cell>
          <cell r="AZ1089" t="str">
            <v>SIMCARD</v>
          </cell>
          <cell r="BA1089" t="str">
            <v>EMPRESAS TITULAR AUSENTE ENTREGA CON SELLO</v>
          </cell>
        </row>
        <row r="1090">
          <cell r="A1090" t="str">
            <v>2483904</v>
          </cell>
          <cell r="B1090" t="str">
            <v>MDELIVERY</v>
          </cell>
          <cell r="C1090">
            <v>44939</v>
          </cell>
          <cell r="D1090" t="str">
            <v>FLEXNET ECUADOR - MDELIVERY</v>
          </cell>
          <cell r="E1090" t="str">
            <v>CALLE 28 DE JUNIO S/N Y GARCIA MORENO ENTRADA LLANO GRANDE</v>
          </cell>
          <cell r="H1090" t="str">
            <v>170208</v>
          </cell>
          <cell r="I1090" t="str">
            <v>QUITO</v>
          </cell>
          <cell r="J1090" t="str">
            <v>PICHINCHA</v>
          </cell>
          <cell r="K1090" t="str">
            <v>LENIN GUAMAN_ERICK JAVIER VALENCIA GANCHOZO WIKYNET S A</v>
          </cell>
          <cell r="L1090" t="str">
            <v>TORIBIO MONTES Y DANIEL HIDALGO CASA N27 07</v>
          </cell>
          <cell r="O1090" t="str">
            <v>QUITO</v>
          </cell>
          <cell r="P1090" t="str">
            <v>QUITO</v>
          </cell>
          <cell r="Q1090" t="str">
            <v>PICHINCHA</v>
          </cell>
          <cell r="R1090" t="str">
            <v>2483904</v>
          </cell>
          <cell r="W1090" t="str">
            <v>1091796339001</v>
          </cell>
          <cell r="X1090" t="str">
            <v>0984738619</v>
          </cell>
          <cell r="AA1090">
            <v>44939</v>
          </cell>
          <cell r="AD1090">
            <v>1</v>
          </cell>
          <cell r="AE1090">
            <v>1</v>
          </cell>
          <cell r="AI1090" t="str">
            <v>DESPACHO</v>
          </cell>
          <cell r="AJ1090" t="str">
            <v>EXPRESS</v>
          </cell>
          <cell r="AL1090" t="str">
            <v>NO</v>
          </cell>
          <cell r="AN1090" t="str">
            <v>PEDIDO EXPRESS SOLO QUITO (INGRESAR ANTES DE LAS 11:00 AM)</v>
          </cell>
          <cell r="AO1090" t="str">
            <v>DISTRIBUIDORES</v>
          </cell>
          <cell r="AP1090">
            <v>44939</v>
          </cell>
          <cell r="AR1090" t="str">
            <v>MDELIVERY_2483904</v>
          </cell>
          <cell r="AS1090">
            <v>329981</v>
          </cell>
          <cell r="AT1090" t="str">
            <v>D40</v>
          </cell>
          <cell r="AU1090" t="str">
            <v>BTB</v>
          </cell>
          <cell r="AV1090">
            <v>1</v>
          </cell>
          <cell r="AX1090" t="str">
            <v>ENTREGADO</v>
          </cell>
          <cell r="AY1090" t="str">
            <v>HALFSIM MOVISTAR: 1 und - sn. 8959300520560842042</v>
          </cell>
          <cell r="AZ1090" t="str">
            <v>SIMCARD</v>
          </cell>
          <cell r="BA1090" t="str">
            <v/>
          </cell>
        </row>
        <row r="1091">
          <cell r="A1091" t="str">
            <v>2483905</v>
          </cell>
          <cell r="B1091" t="str">
            <v>MDELIVERY</v>
          </cell>
          <cell r="C1091">
            <v>44939</v>
          </cell>
          <cell r="D1091" t="str">
            <v>FLEXNET ECUADOR - MDELIVERY</v>
          </cell>
          <cell r="E1091" t="str">
            <v>CALLE 28 DE JUNIO S/N Y GARCIA MORENO ENTRADA LLANO GRANDE</v>
          </cell>
          <cell r="H1091" t="str">
            <v>170208</v>
          </cell>
          <cell r="I1091" t="str">
            <v>QUITO</v>
          </cell>
          <cell r="J1091" t="str">
            <v>PICHINCHA</v>
          </cell>
          <cell r="K1091" t="str">
            <v>LESLYE KATERINE AVILES AREVALO_CUENCA TENIS Y GOLF CLUB</v>
          </cell>
          <cell r="L1091" t="str">
            <v>CUENCA TENIS Y GOLF CLUB VIA BARABON</v>
          </cell>
          <cell r="O1091" t="str">
            <v>CUENCA</v>
          </cell>
          <cell r="P1091" t="str">
            <v>CUENCA</v>
          </cell>
          <cell r="Q1091" t="str">
            <v>AZUAY</v>
          </cell>
          <cell r="R1091" t="str">
            <v>2483905</v>
          </cell>
          <cell r="W1091" t="str">
            <v>0190079953001</v>
          </cell>
          <cell r="X1091" t="str">
            <v>0995409474</v>
          </cell>
          <cell r="AA1091">
            <v>44939</v>
          </cell>
          <cell r="AD1091">
            <v>1</v>
          </cell>
          <cell r="AE1091">
            <v>1</v>
          </cell>
          <cell r="AI1091" t="str">
            <v>DESPACHO</v>
          </cell>
          <cell r="AJ1091" t="str">
            <v>NORMAL</v>
          </cell>
          <cell r="AL1091" t="str">
            <v>NO</v>
          </cell>
          <cell r="AN1091" t="str">
            <v>367 EMPRESAS Y NEGOCIOS</v>
          </cell>
          <cell r="AO1091" t="str">
            <v>GGCC / NEGOCIOS</v>
          </cell>
          <cell r="AP1091">
            <v>44939</v>
          </cell>
          <cell r="AR1091" t="str">
            <v>MDELIVERY_2483905</v>
          </cell>
          <cell r="AS1091">
            <v>330043</v>
          </cell>
          <cell r="AT1091" t="str">
            <v>D40</v>
          </cell>
          <cell r="AU1091" t="str">
            <v>BTB</v>
          </cell>
          <cell r="AV1091">
            <v>1</v>
          </cell>
          <cell r="AX1091" t="str">
            <v>ENTREGADO</v>
          </cell>
          <cell r="AY1091" t="str">
            <v>HALFSIM MOVISTAR: 1 und - sn. 8959300520560852454</v>
          </cell>
          <cell r="AZ1091" t="str">
            <v>SIMCARD</v>
          </cell>
          <cell r="BA1091" t="str">
            <v/>
          </cell>
        </row>
        <row r="1092">
          <cell r="A1092" t="str">
            <v>2483906</v>
          </cell>
          <cell r="B1092" t="str">
            <v>MDELIVERY</v>
          </cell>
          <cell r="C1092">
            <v>44939</v>
          </cell>
          <cell r="D1092" t="str">
            <v>FLEXNET ECUADOR - MDELIVERY</v>
          </cell>
          <cell r="E1092" t="str">
            <v>CALLE 28 DE JUNIO S/N Y GARCIA MORENO ENTRADA LLANO GRANDE</v>
          </cell>
          <cell r="H1092" t="str">
            <v>170208</v>
          </cell>
          <cell r="I1092" t="str">
            <v>QUITO</v>
          </cell>
          <cell r="J1092" t="str">
            <v>PICHINCHA</v>
          </cell>
          <cell r="K1092" t="str">
            <v>JULIA MARIBEL BRANDS ALVAREZ_JULIA MARIBEL BRANDS ALVAREZ</v>
          </cell>
          <cell r="L1092" t="str">
            <v>AV MALECON Y CALLE JAIME CHAVEZ GUTIERREZ EDIFICIO ADMINISTRATIVO DE AUTORIDAD PORTUARIA DE MANTA A LADO DE SENAE</v>
          </cell>
          <cell r="O1092" t="str">
            <v>MANTA</v>
          </cell>
          <cell r="P1092" t="str">
            <v>MANTA</v>
          </cell>
          <cell r="Q1092" t="str">
            <v>MANABI</v>
          </cell>
          <cell r="R1092" t="str">
            <v>2483906</v>
          </cell>
          <cell r="W1092" t="str">
            <v>0916824956001</v>
          </cell>
          <cell r="X1092" t="str">
            <v>0995686235/0984755495</v>
          </cell>
          <cell r="AA1092">
            <v>44939</v>
          </cell>
          <cell r="AD1092">
            <v>1</v>
          </cell>
          <cell r="AE1092">
            <v>1</v>
          </cell>
          <cell r="AI1092" t="str">
            <v>DESPACHO</v>
          </cell>
          <cell r="AJ1092" t="str">
            <v>NORMAL</v>
          </cell>
          <cell r="AL1092" t="str">
            <v>NO</v>
          </cell>
          <cell r="AN1092" t="str">
            <v>DAS CARGO A LA CUENTA (DELIVERY)</v>
          </cell>
          <cell r="AO1092" t="str">
            <v>DISTRIBUIDORES</v>
          </cell>
          <cell r="AP1092">
            <v>44939</v>
          </cell>
          <cell r="AR1092" t="str">
            <v>MDELIVERY_2483906</v>
          </cell>
          <cell r="AS1092">
            <v>330047</v>
          </cell>
          <cell r="AT1092" t="str">
            <v>D40</v>
          </cell>
          <cell r="AU1092" t="str">
            <v>BTB</v>
          </cell>
          <cell r="AV1092">
            <v>1</v>
          </cell>
          <cell r="AX1092" t="str">
            <v>ENTREGADO</v>
          </cell>
          <cell r="AY1092" t="str">
            <v>HALFSIM MOVISTAR: 1 und - sn. 8959300520560852272</v>
          </cell>
          <cell r="AZ1092" t="str">
            <v>SIMCARD</v>
          </cell>
          <cell r="BA1092" t="str">
            <v>EMPRESAS TITULAR AUSENTE ENTREGA CON SELLO</v>
          </cell>
        </row>
        <row r="1093">
          <cell r="A1093" t="str">
            <v>2483907</v>
          </cell>
          <cell r="B1093" t="str">
            <v>MDELIVERY</v>
          </cell>
          <cell r="C1093">
            <v>44939</v>
          </cell>
          <cell r="D1093" t="str">
            <v>FLEXNET ECUADOR - MDELIVERY</v>
          </cell>
          <cell r="E1093" t="str">
            <v>CALLE 28 DE JUNIO S/N Y GARCIA MORENO ENTRADA LLANO GRANDE</v>
          </cell>
          <cell r="H1093" t="str">
            <v>170208</v>
          </cell>
          <cell r="I1093" t="str">
            <v>QUITO</v>
          </cell>
          <cell r="J1093" t="str">
            <v>PICHINCHA</v>
          </cell>
          <cell r="K1093" t="str">
            <v>TANYA RUANO GESTORA_SWISSOIL DEL ECUADOR S A SWISSOIL</v>
          </cell>
          <cell r="L1093" t="str">
            <v>GUAYAS GUAYAQUIL CIUDADELA NUEVE DE OCTUBRE CALLEJON NOVENO ENTRE AV DOMINGO COMIN Y LA RIA GUAYAQUIL ECUADOR</v>
          </cell>
          <cell r="O1093" t="str">
            <v>GUAYAQUIL</v>
          </cell>
          <cell r="P1093" t="str">
            <v>GUAYAQUIL</v>
          </cell>
          <cell r="Q1093" t="str">
            <v>GUAYAS</v>
          </cell>
          <cell r="R1093" t="str">
            <v>2483907</v>
          </cell>
          <cell r="W1093" t="str">
            <v>0992634839001</v>
          </cell>
          <cell r="X1093" t="str">
            <v>0994629431</v>
          </cell>
          <cell r="AA1093">
            <v>44939</v>
          </cell>
          <cell r="AD1093">
            <v>1</v>
          </cell>
          <cell r="AE1093">
            <v>1</v>
          </cell>
          <cell r="AI1093" t="str">
            <v>DESPACHO</v>
          </cell>
          <cell r="AJ1093" t="str">
            <v>NORMAL</v>
          </cell>
          <cell r="AL1093" t="str">
            <v>NO</v>
          </cell>
          <cell r="AN1093" t="str">
            <v>ACTIVACIONES INGRESOS GGCC &amp; NEGOCIOS DIRECTOS</v>
          </cell>
          <cell r="AO1093" t="str">
            <v>GGCC / NEGOCIOS</v>
          </cell>
          <cell r="AP1093">
            <v>44939</v>
          </cell>
          <cell r="AR1093" t="str">
            <v>MDELIVERY_2483907</v>
          </cell>
          <cell r="AS1093">
            <v>330040</v>
          </cell>
          <cell r="AT1093" t="str">
            <v>D40</v>
          </cell>
          <cell r="AU1093" t="str">
            <v>BTB</v>
          </cell>
          <cell r="AV1093">
            <v>1</v>
          </cell>
          <cell r="AX1093" t="str">
            <v>ENTREGADO</v>
          </cell>
          <cell r="AY1093" t="str">
            <v>LTE HONOR X8 NEGRO: 1 und - sn. 866184061563198</v>
          </cell>
          <cell r="AZ1093" t="str">
            <v>TERMINAL</v>
          </cell>
          <cell r="BA1093" t="str">
            <v/>
          </cell>
        </row>
        <row r="1094">
          <cell r="A1094" t="str">
            <v>2483908</v>
          </cell>
          <cell r="B1094" t="str">
            <v>MDELIVERY</v>
          </cell>
          <cell r="C1094">
            <v>44939</v>
          </cell>
          <cell r="D1094" t="str">
            <v>FLEXNET ECUADOR - MDELIVERY</v>
          </cell>
          <cell r="E1094" t="str">
            <v>CALLE 28 DE JUNIO S/N Y GARCIA MORENO ENTRADA LLANO GRANDE</v>
          </cell>
          <cell r="H1094" t="str">
            <v>170208</v>
          </cell>
          <cell r="I1094" t="str">
            <v>QUITO</v>
          </cell>
          <cell r="J1094" t="str">
            <v>PICHINCHA</v>
          </cell>
          <cell r="K1094" t="str">
            <v>MONICA ELIZABETH CEVALLOS ROMERO_MONICA ELIZABETH CEVALLOS ROMERO</v>
          </cell>
          <cell r="L1094" t="str">
            <v>EL ORO PARROQUIA BALSAS CIUDADELA URDESA AV LOJA SN Y AV LA PAZ REF JUNTO A ALMECENES INDIA CASA DE COLOR AMARILLA DE 1 PISO</v>
          </cell>
          <cell r="O1094" t="str">
            <v>PIÑAS</v>
          </cell>
          <cell r="P1094" t="str">
            <v>PIÑAS</v>
          </cell>
          <cell r="Q1094" t="str">
            <v>EL ORO</v>
          </cell>
          <cell r="R1094" t="str">
            <v>2483908</v>
          </cell>
          <cell r="W1094" t="str">
            <v>0703430348001</v>
          </cell>
          <cell r="X1094" t="str">
            <v>0989844151</v>
          </cell>
          <cell r="AA1094">
            <v>44939</v>
          </cell>
          <cell r="AD1094">
            <v>1</v>
          </cell>
          <cell r="AE1094">
            <v>1</v>
          </cell>
          <cell r="AI1094" t="str">
            <v>DESPACHO</v>
          </cell>
          <cell r="AJ1094" t="str">
            <v>NORMAL</v>
          </cell>
          <cell r="AL1094" t="str">
            <v>NO</v>
          </cell>
          <cell r="AN1094" t="str">
            <v>CC RENOVACION B2B NMTELEMARKETING</v>
          </cell>
          <cell r="AO1094" t="str">
            <v>MULTICANAL B2B</v>
          </cell>
          <cell r="AP1094">
            <v>44939</v>
          </cell>
          <cell r="AR1094" t="str">
            <v>MDELIVERY_2483908</v>
          </cell>
          <cell r="AS1094">
            <v>330044</v>
          </cell>
          <cell r="AT1094" t="str">
            <v>D40</v>
          </cell>
          <cell r="AU1094" t="str">
            <v>BTB</v>
          </cell>
          <cell r="AV1094">
            <v>1</v>
          </cell>
          <cell r="AX1094" t="str">
            <v>ENTREGADO</v>
          </cell>
          <cell r="AY1094" t="str">
            <v>LTE XIAOMI REDMI NOTE 11S AZUL: 1 und - sn. 865954061342145</v>
          </cell>
          <cell r="AZ1094" t="str">
            <v>TERMINAL</v>
          </cell>
          <cell r="BA1094" t="str">
            <v>Entrega con contingente (dos documentos de identidad)</v>
          </cell>
        </row>
        <row r="1095">
          <cell r="A1095" t="str">
            <v>2483909</v>
          </cell>
          <cell r="B1095" t="str">
            <v>MDELIVERY</v>
          </cell>
          <cell r="C1095">
            <v>44939</v>
          </cell>
          <cell r="D1095" t="str">
            <v>FLEXNET ECUADOR - MDELIVERY</v>
          </cell>
          <cell r="E1095" t="str">
            <v>CALLE 28 DE JUNIO S/N Y GARCIA MORENO ENTRADA LLANO GRANDE</v>
          </cell>
          <cell r="H1095" t="str">
            <v>170208</v>
          </cell>
          <cell r="I1095" t="str">
            <v>QUITO</v>
          </cell>
          <cell r="J1095" t="str">
            <v>PICHINCHA</v>
          </cell>
          <cell r="K1095" t="str">
            <v>SILVIA ROXANA PEREZ AVILES_SILVIA ROXANA PEREZ AVILES</v>
          </cell>
          <cell r="L1095" t="str">
            <v>GUAYAS PARROQUIA TARQUI SECTOR CIUDAD DEL SOL CALLE AV JUAN TANCAMARENGO SN Y CONSTITUCION REF ALADO DEL HOTEL EINDAN GARDEN TRABAJA AEN EL EDIFICO PROFESIONAL 1PISO OFICINA 108 MILENIUM</v>
          </cell>
          <cell r="O1095" t="str">
            <v>GUAYAQUIL</v>
          </cell>
          <cell r="P1095" t="str">
            <v>GUAYAQUIL</v>
          </cell>
          <cell r="Q1095" t="str">
            <v>GUAYAS</v>
          </cell>
          <cell r="R1095" t="str">
            <v>2483909</v>
          </cell>
          <cell r="W1095" t="str">
            <v>0916511991001</v>
          </cell>
          <cell r="X1095" t="str">
            <v>0983736528</v>
          </cell>
          <cell r="AA1095">
            <v>44939</v>
          </cell>
          <cell r="AD1095">
            <v>1</v>
          </cell>
          <cell r="AE1095">
            <v>1</v>
          </cell>
          <cell r="AI1095" t="str">
            <v>DESPACHO</v>
          </cell>
          <cell r="AJ1095" t="str">
            <v>NORMAL</v>
          </cell>
          <cell r="AL1095" t="str">
            <v>NO</v>
          </cell>
          <cell r="AN1095" t="str">
            <v>CC RENOVACION B2B NMTELEMARKETING</v>
          </cell>
          <cell r="AO1095" t="str">
            <v>MULTICANAL B2B</v>
          </cell>
          <cell r="AP1095">
            <v>44939</v>
          </cell>
          <cell r="AR1095" t="str">
            <v>MDELIVERY_2483909</v>
          </cell>
          <cell r="AS1095">
            <v>330048</v>
          </cell>
          <cell r="AT1095" t="str">
            <v>D40</v>
          </cell>
          <cell r="AU1095" t="str">
            <v>BTB</v>
          </cell>
          <cell r="AV1095">
            <v>1</v>
          </cell>
          <cell r="AX1095" t="str">
            <v>ENTREGADO</v>
          </cell>
          <cell r="AY1095" t="str">
            <v>LTE SAMSUNG A33 5G NEGRO: 1 und - sn. 351326800671897</v>
          </cell>
          <cell r="AZ1095" t="str">
            <v>TERMINAL</v>
          </cell>
          <cell r="BA1095" t="str">
            <v>Entrega con contingente (dos documentos de identidad)</v>
          </cell>
        </row>
        <row r="1096">
          <cell r="A1096" t="str">
            <v>2483910</v>
          </cell>
          <cell r="B1096" t="str">
            <v>MDELIVERY</v>
          </cell>
          <cell r="C1096">
            <v>44939</v>
          </cell>
          <cell r="D1096" t="str">
            <v>FLEXNET ECUADOR - MDELIVERY</v>
          </cell>
          <cell r="E1096" t="str">
            <v>CALLE 28 DE JUNIO S/N Y GARCIA MORENO ENTRADA LLANO GRANDE</v>
          </cell>
          <cell r="H1096" t="str">
            <v>170208</v>
          </cell>
          <cell r="I1096" t="str">
            <v>QUITO</v>
          </cell>
          <cell r="J1096" t="str">
            <v>PICHINCHA</v>
          </cell>
          <cell r="K1096" t="str">
            <v>TAMARA CIFUENTES_CORPORACION AIDA MONTOYA Y HIJAS CIA LTDA</v>
          </cell>
          <cell r="L1096" t="str">
            <v>AZUCENAS SAN MIGUEL DE ANAGAES Y AVIGIRAS AMAGASI DEL INCA COLEGIO ISM QUITO</v>
          </cell>
          <cell r="O1096" t="str">
            <v>QUITO</v>
          </cell>
          <cell r="P1096" t="str">
            <v>QUITO</v>
          </cell>
          <cell r="Q1096" t="str">
            <v>PICHINCHA</v>
          </cell>
          <cell r="R1096" t="str">
            <v>2483910</v>
          </cell>
          <cell r="W1096" t="str">
            <v>1792214904001</v>
          </cell>
          <cell r="X1096" t="str">
            <v>0998178649</v>
          </cell>
          <cell r="AA1096">
            <v>44939</v>
          </cell>
          <cell r="AD1096">
            <v>1</v>
          </cell>
          <cell r="AE1096">
            <v>1</v>
          </cell>
          <cell r="AI1096" t="str">
            <v>DESPACHO</v>
          </cell>
          <cell r="AJ1096" t="str">
            <v>EXPRESS</v>
          </cell>
          <cell r="AL1096" t="str">
            <v>NO</v>
          </cell>
          <cell r="AN1096" t="str">
            <v>POSVENTA GGCC Y NEGOCIOS (EXPRESS SOLO QUITO)</v>
          </cell>
          <cell r="AO1096" t="str">
            <v>GGCC / NEGOCIOS</v>
          </cell>
          <cell r="AP1096">
            <v>44939</v>
          </cell>
          <cell r="AR1096" t="str">
            <v>MDELIVERY_2483910</v>
          </cell>
          <cell r="AS1096">
            <v>329982</v>
          </cell>
          <cell r="AT1096" t="str">
            <v>D40</v>
          </cell>
          <cell r="AU1096" t="str">
            <v>BTB</v>
          </cell>
          <cell r="AV1096">
            <v>1</v>
          </cell>
          <cell r="AX1096" t="str">
            <v>ENTREGADO</v>
          </cell>
          <cell r="AY1096" t="str">
            <v>LTE SAMSUNG A03 NEGRO: 1 und - sn. 351084958753385</v>
          </cell>
          <cell r="AZ1096" t="str">
            <v>TERMINAL</v>
          </cell>
          <cell r="BA1096" t="str">
            <v/>
          </cell>
        </row>
        <row r="1097">
          <cell r="A1097" t="str">
            <v>2483911</v>
          </cell>
          <cell r="B1097" t="str">
            <v>MDELIVERY</v>
          </cell>
          <cell r="C1097">
            <v>44939</v>
          </cell>
          <cell r="D1097" t="str">
            <v>FLEXNET ECUADOR - MDELIVERY</v>
          </cell>
          <cell r="E1097" t="str">
            <v>CALLE 28 DE JUNIO S/N Y GARCIA MORENO ENTRADA LLANO GRANDE</v>
          </cell>
          <cell r="H1097" t="str">
            <v>170208</v>
          </cell>
          <cell r="I1097" t="str">
            <v>QUITO</v>
          </cell>
          <cell r="J1097" t="str">
            <v>PICHINCHA</v>
          </cell>
          <cell r="K1097" t="str">
            <v>RODRIGO FLORES MONICA WRIGTH_RONALD WRIGHT DURAN BALLEN</v>
          </cell>
          <cell r="L1097" t="str">
            <v>RETIRA BODEGA PRINCIPAL</v>
          </cell>
          <cell r="O1097" t="str">
            <v>QUITO</v>
          </cell>
          <cell r="P1097" t="str">
            <v>QUITO</v>
          </cell>
          <cell r="Q1097" t="str">
            <v>PICHINCHA</v>
          </cell>
          <cell r="R1097" t="str">
            <v>2483911</v>
          </cell>
          <cell r="W1097" t="str">
            <v>1701529958</v>
          </cell>
          <cell r="X1097" t="str">
            <v>0999292500</v>
          </cell>
          <cell r="AA1097">
            <v>44939</v>
          </cell>
          <cell r="AD1097">
            <v>1</v>
          </cell>
          <cell r="AE1097">
            <v>1</v>
          </cell>
          <cell r="AI1097" t="str">
            <v>DESPACHO</v>
          </cell>
          <cell r="AJ1097" t="str">
            <v>NORMAL</v>
          </cell>
          <cell r="AL1097" t="str">
            <v>NO</v>
          </cell>
          <cell r="AN1097" t="str">
            <v>POSVENTA GGCC Y NEGOCIOS (EXPRESS SOLO QUITO)</v>
          </cell>
          <cell r="AO1097" t="str">
            <v>GGCC / NEGOCIOS</v>
          </cell>
          <cell r="AP1097">
            <v>44939</v>
          </cell>
          <cell r="AR1097" t="str">
            <v>MDELIVERY_2483911</v>
          </cell>
          <cell r="AS1097">
            <v>330050</v>
          </cell>
          <cell r="AT1097" t="str">
            <v>D40</v>
          </cell>
          <cell r="AU1097" t="str">
            <v>BTB</v>
          </cell>
          <cell r="AV1097">
            <v>2</v>
          </cell>
          <cell r="AX1097" t="str">
            <v>RETIRO_X_CLIENTE</v>
          </cell>
          <cell r="AY1097" t="str">
            <v>LTE SAMSUNG Z FLIP 4 GRIS: 1 und - sn. 358975993405340 / HALFSIM MOVISTAR: 1 und - sn. 8959300520560852256</v>
          </cell>
          <cell r="AZ1097" t="str">
            <v>SIMCARD / TERMINAL</v>
          </cell>
          <cell r="BA1097" t="str">
            <v/>
          </cell>
        </row>
        <row r="1098">
          <cell r="A1098" t="str">
            <v>2483912</v>
          </cell>
          <cell r="B1098" t="str">
            <v>MDELIVERY</v>
          </cell>
          <cell r="C1098">
            <v>44939</v>
          </cell>
          <cell r="D1098" t="str">
            <v>FLEXNET ECUADOR - MDELIVERY</v>
          </cell>
          <cell r="E1098" t="str">
            <v>CALLE 28 DE JUNIO S/N Y GARCIA MORENO ENTRADA LLANO GRANDE</v>
          </cell>
          <cell r="H1098" t="str">
            <v>170208</v>
          </cell>
          <cell r="I1098" t="str">
            <v>QUITO</v>
          </cell>
          <cell r="J1098" t="str">
            <v>PICHINCHA</v>
          </cell>
          <cell r="K1098" t="str">
            <v>ANGEL GUERRA_SUPERDEPORTE S A</v>
          </cell>
          <cell r="L1098" t="str">
            <v>C C PASEO SHOPPING QUEVEDO CALLE VIA QUEVEDO BUENA FE S N MARATHON</v>
          </cell>
          <cell r="O1098" t="str">
            <v>QUEVEDO</v>
          </cell>
          <cell r="P1098" t="str">
            <v>QUEVEDO</v>
          </cell>
          <cell r="Q1098" t="str">
            <v>LOS RIOS</v>
          </cell>
          <cell r="R1098" t="str">
            <v>2483912</v>
          </cell>
          <cell r="W1098" t="str">
            <v>1791413237001</v>
          </cell>
          <cell r="X1098" t="str">
            <v>0990562579</v>
          </cell>
          <cell r="AA1098">
            <v>44939</v>
          </cell>
          <cell r="AD1098">
            <v>1</v>
          </cell>
          <cell r="AE1098">
            <v>1</v>
          </cell>
          <cell r="AI1098" t="str">
            <v>DESPACHO</v>
          </cell>
          <cell r="AJ1098" t="str">
            <v>NORMAL</v>
          </cell>
          <cell r="AL1098" t="str">
            <v>NO</v>
          </cell>
          <cell r="AN1098" t="str">
            <v>POSVENTA GGCC Y NEGOCIOS</v>
          </cell>
          <cell r="AO1098" t="str">
            <v>GGCC / NEGOCIOS</v>
          </cell>
          <cell r="AP1098">
            <v>44939</v>
          </cell>
          <cell r="AR1098" t="str">
            <v>MDELIVERY_2483912</v>
          </cell>
          <cell r="AS1098">
            <v>330049</v>
          </cell>
          <cell r="AT1098" t="str">
            <v>D40</v>
          </cell>
          <cell r="AU1098" t="str">
            <v>BTB</v>
          </cell>
          <cell r="AV1098">
            <v>1</v>
          </cell>
          <cell r="AX1098" t="str">
            <v>ENTREGADO</v>
          </cell>
          <cell r="AY1098" t="str">
            <v>LTE SAMSUNG A13 AZUL: 1 und - sn. 352177399185669</v>
          </cell>
          <cell r="AZ1098" t="str">
            <v>TERMINAL</v>
          </cell>
          <cell r="BA1098" t="str">
            <v/>
          </cell>
        </row>
        <row r="1099">
          <cell r="A1099" t="str">
            <v>2483913</v>
          </cell>
          <cell r="B1099" t="str">
            <v>MDELIVERY</v>
          </cell>
          <cell r="C1099">
            <v>44939</v>
          </cell>
          <cell r="D1099" t="str">
            <v>FLEXNET ECUADOR - MDELIVERY</v>
          </cell>
          <cell r="E1099" t="str">
            <v>CALLE 28 DE JUNIO S/N Y GARCIA MORENO ENTRADA LLANO GRANDE</v>
          </cell>
          <cell r="H1099" t="str">
            <v>170208</v>
          </cell>
          <cell r="I1099" t="str">
            <v>QUITO</v>
          </cell>
          <cell r="J1099" t="str">
            <v>PICHINCHA</v>
          </cell>
          <cell r="K1099" t="str">
            <v>PATRICIO ESPINOSA PAUL GUSTAVO PIEDRA_EXPORTADORA DE FLORES EXPOFLOR CIA LTDA</v>
          </cell>
          <cell r="L1099" t="str">
            <v>URCESINO LUCAS BAQUERO NRO E1 36 N16A MARIA ISABEL ANDERSON SECTOR PUEMBO</v>
          </cell>
          <cell r="O1099" t="str">
            <v>QUITO</v>
          </cell>
          <cell r="P1099" t="str">
            <v>QUITO</v>
          </cell>
          <cell r="Q1099" t="str">
            <v>PICHINCHA</v>
          </cell>
          <cell r="R1099" t="str">
            <v>2483913</v>
          </cell>
          <cell r="W1099" t="str">
            <v>1790986640001</v>
          </cell>
          <cell r="X1099" t="str">
            <v>0987083853/0985512735</v>
          </cell>
          <cell r="AA1099">
            <v>44939</v>
          </cell>
          <cell r="AD1099">
            <v>1</v>
          </cell>
          <cell r="AE1099">
            <v>1</v>
          </cell>
          <cell r="AI1099" t="str">
            <v>DESPACHO</v>
          </cell>
          <cell r="AJ1099" t="str">
            <v>NORMAL</v>
          </cell>
          <cell r="AL1099" t="str">
            <v>NO</v>
          </cell>
          <cell r="AN1099" t="str">
            <v>367 EMPRESAS Y NEGOCIOS</v>
          </cell>
          <cell r="AO1099" t="str">
            <v>GGCC / NEGOCIOS</v>
          </cell>
          <cell r="AP1099">
            <v>44939</v>
          </cell>
          <cell r="AR1099" t="str">
            <v>MDELIVERY_2483913</v>
          </cell>
          <cell r="AS1099">
            <v>330052</v>
          </cell>
          <cell r="AT1099" t="str">
            <v>D40</v>
          </cell>
          <cell r="AU1099" t="str">
            <v>BTB</v>
          </cell>
          <cell r="AV1099">
            <v>8</v>
          </cell>
          <cell r="AX1099" t="str">
            <v>ENTREGADO</v>
          </cell>
          <cell r="AY1099" t="str">
            <v>LTE MOTO G20 VERDE: 3 und - sn. 356348784796735,356348784545496,356348784543996 / LTE SAMSUNG A23 AZUL: 5 und - sn. 356795951181747,356795951183156,356795951140230,356795951178719,356795951143549</v>
          </cell>
          <cell r="AZ1099" t="str">
            <v>TERMINAL</v>
          </cell>
          <cell r="BA1099" t="str">
            <v/>
          </cell>
        </row>
        <row r="1100">
          <cell r="A1100" t="str">
            <v>2483921</v>
          </cell>
          <cell r="B1100" t="str">
            <v>MDELIVERY</v>
          </cell>
          <cell r="C1100">
            <v>44939</v>
          </cell>
          <cell r="D1100" t="str">
            <v>FLEXNET ECUADOR - MDELIVERY</v>
          </cell>
          <cell r="E1100" t="str">
            <v>CALLE 28 DE JUNIO S/N Y GARCIA MORENO ENTRADA LLANO GRANDE</v>
          </cell>
          <cell r="H1100" t="str">
            <v>170208</v>
          </cell>
          <cell r="I1100" t="str">
            <v>QUITO</v>
          </cell>
          <cell r="J1100" t="str">
            <v>PICHINCHA</v>
          </cell>
          <cell r="K1100" t="str">
            <v>DIANA CAMUENDO_ASOCIACION DE EMPLEADOS DE LA FUNCION LEGISLATIVA</v>
          </cell>
          <cell r="L1100" t="str">
            <v>CALLE LUIS SAA N14 122 Y PIEDRAHITA DIAGONAL A LA ENTRADA DE LA ASAMBLEA NACIONAL FRENTE A LA GUARDERIA CAROLINA TERAN</v>
          </cell>
          <cell r="O1100" t="str">
            <v>QUITO</v>
          </cell>
          <cell r="P1100" t="str">
            <v>QUITO</v>
          </cell>
          <cell r="Q1100" t="str">
            <v>PICHINCHA</v>
          </cell>
          <cell r="R1100" t="str">
            <v>2483921</v>
          </cell>
          <cell r="W1100" t="str">
            <v>1791342100001</v>
          </cell>
          <cell r="X1100" t="str">
            <v>0998787510</v>
          </cell>
          <cell r="AA1100">
            <v>44939</v>
          </cell>
          <cell r="AD1100">
            <v>1</v>
          </cell>
          <cell r="AE1100">
            <v>1</v>
          </cell>
          <cell r="AI1100" t="str">
            <v>DESPACHO</v>
          </cell>
          <cell r="AJ1100" t="str">
            <v>EXPRESS</v>
          </cell>
          <cell r="AL1100" t="str">
            <v>NO</v>
          </cell>
          <cell r="AN1100" t="str">
            <v>367 EMPRESAS Y NEGOCIOS (EXPRESS SOLO QUITO)</v>
          </cell>
          <cell r="AO1100" t="str">
            <v>GGCC / NEGOCIOS</v>
          </cell>
          <cell r="AP1100">
            <v>44939</v>
          </cell>
          <cell r="AR1100" t="str">
            <v>MDELIVERY_2483921</v>
          </cell>
          <cell r="AS1100">
            <v>329983</v>
          </cell>
          <cell r="AT1100" t="str">
            <v>D40</v>
          </cell>
          <cell r="AU1100" t="str">
            <v>BTB</v>
          </cell>
          <cell r="AV1100">
            <v>1</v>
          </cell>
          <cell r="AX1100" t="str">
            <v>ENTREGADO</v>
          </cell>
          <cell r="AY1100" t="str">
            <v>LTE HONOR X6 SILVER: 1 und - sn. 862800060133139</v>
          </cell>
          <cell r="AZ1100" t="str">
            <v>TERMINAL</v>
          </cell>
          <cell r="BA1100" t="str">
            <v/>
          </cell>
        </row>
        <row r="1101">
          <cell r="A1101" t="str">
            <v>2483922</v>
          </cell>
          <cell r="B1101" t="str">
            <v>MDELIVERY</v>
          </cell>
          <cell r="C1101">
            <v>44939</v>
          </cell>
          <cell r="D1101" t="str">
            <v>FLEXNET ECUADOR - MDELIVERY</v>
          </cell>
          <cell r="E1101" t="str">
            <v>CALLE 28 DE JUNIO S/N Y GARCIA MORENO ENTRADA LLANO GRANDE</v>
          </cell>
          <cell r="H1101" t="str">
            <v>170208</v>
          </cell>
          <cell r="I1101" t="str">
            <v>QUITO</v>
          </cell>
          <cell r="J1101" t="str">
            <v>PICHINCHA</v>
          </cell>
          <cell r="K1101" t="str">
            <v>DIANA PEREZ_AQUACARGILL DEL ECUADOR CIA LTDA</v>
          </cell>
          <cell r="L1101" t="str">
            <v>GUAYAS DURAN LOTIZACION LAS BRISAS MZ D4 SOLAR 1 INGRESANDO POR LA FERIA GANADERA INGRESANDO POR LA FERIA GANADERA</v>
          </cell>
          <cell r="O1101" t="str">
            <v>DURAN</v>
          </cell>
          <cell r="P1101" t="str">
            <v>DURAN</v>
          </cell>
          <cell r="Q1101" t="str">
            <v>GUAYAS</v>
          </cell>
          <cell r="R1101" t="str">
            <v>2483922</v>
          </cell>
          <cell r="W1101" t="str">
            <v>0992926244001</v>
          </cell>
          <cell r="X1101" t="str">
            <v>988153009</v>
          </cell>
          <cell r="AA1101">
            <v>44939</v>
          </cell>
          <cell r="AD1101">
            <v>1</v>
          </cell>
          <cell r="AE1101">
            <v>1</v>
          </cell>
          <cell r="AI1101" t="str">
            <v>DESPACHO</v>
          </cell>
          <cell r="AJ1101" t="str">
            <v>NORMAL</v>
          </cell>
          <cell r="AL1101" t="str">
            <v>NO</v>
          </cell>
          <cell r="AN1101" t="str">
            <v>ACTIVACIONES INGRESOS GGCC &amp; NEGOCIOS DIRECTOS</v>
          </cell>
          <cell r="AO1101" t="str">
            <v>GGCC / NEGOCIOS</v>
          </cell>
          <cell r="AP1101">
            <v>44939</v>
          </cell>
          <cell r="AR1101" t="str">
            <v>MDELIVERY_2483922</v>
          </cell>
          <cell r="AS1101">
            <v>330051</v>
          </cell>
          <cell r="AT1101" t="str">
            <v>D40</v>
          </cell>
          <cell r="AU1101" t="str">
            <v>BTB</v>
          </cell>
          <cell r="AV1101">
            <v>1</v>
          </cell>
          <cell r="AX1101" t="str">
            <v>ENTREGADO</v>
          </cell>
          <cell r="AY1101" t="str">
            <v>LTE SAMSUNG A23 NEGRO: 1 und - sn. 356795951904890</v>
          </cell>
          <cell r="AZ1101" t="str">
            <v>TERMINAL</v>
          </cell>
          <cell r="BA1101" t="str">
            <v/>
          </cell>
        </row>
        <row r="1102">
          <cell r="A1102" t="str">
            <v>2483924</v>
          </cell>
          <cell r="B1102" t="str">
            <v>MDELIVERY</v>
          </cell>
          <cell r="C1102">
            <v>44939</v>
          </cell>
          <cell r="D1102" t="str">
            <v>FLEXNET ECUADOR - MDELIVERY</v>
          </cell>
          <cell r="E1102" t="str">
            <v>CALLE 28 DE JUNIO S/N Y GARCIA MORENO ENTRADA LLANO GRANDE</v>
          </cell>
          <cell r="H1102" t="str">
            <v>170208</v>
          </cell>
          <cell r="I1102" t="str">
            <v>QUITO</v>
          </cell>
          <cell r="J1102" t="str">
            <v>PICHINCHA</v>
          </cell>
          <cell r="K1102" t="str">
            <v>PIEDAD MONTOYA_ASOCIACION DE EMPLEADOS DEL H CONSEJO PROVINCIAL</v>
          </cell>
          <cell r="L1102" t="str">
            <v>JUAN ARENAS 127 Y JUAN LARREA SECTOR SANTA PRISCA QUITO QUITO PICHINCHA REGION SIERRA ECUADOR</v>
          </cell>
          <cell r="O1102" t="str">
            <v>QUITO</v>
          </cell>
          <cell r="P1102" t="str">
            <v>QUITO</v>
          </cell>
          <cell r="Q1102" t="str">
            <v>PICHINCHA</v>
          </cell>
          <cell r="R1102" t="str">
            <v>2483924</v>
          </cell>
          <cell r="W1102" t="str">
            <v>1791809491001</v>
          </cell>
          <cell r="X1102" t="str">
            <v>0958932925</v>
          </cell>
          <cell r="AA1102">
            <v>44939</v>
          </cell>
          <cell r="AD1102">
            <v>1</v>
          </cell>
          <cell r="AE1102">
            <v>1</v>
          </cell>
          <cell r="AI1102" t="str">
            <v>DESPACHO</v>
          </cell>
          <cell r="AJ1102" t="str">
            <v>NORMAL</v>
          </cell>
          <cell r="AL1102" t="str">
            <v>NO</v>
          </cell>
          <cell r="AN1102" t="str">
            <v>367 EMPRESAS Y NEGOCIOS</v>
          </cell>
          <cell r="AO1102" t="str">
            <v>GGCC / NEGOCIOS</v>
          </cell>
          <cell r="AP1102">
            <v>44939</v>
          </cell>
          <cell r="AR1102" t="str">
            <v>MDELIVERY_2483924</v>
          </cell>
          <cell r="AS1102">
            <v>330180</v>
          </cell>
          <cell r="AT1102" t="str">
            <v>D40</v>
          </cell>
          <cell r="AU1102" t="str">
            <v>BTB</v>
          </cell>
          <cell r="AV1102">
            <v>1</v>
          </cell>
          <cell r="AX1102" t="str">
            <v>ENTREGADO</v>
          </cell>
          <cell r="AY1102" t="str">
            <v>HALFSIM MOVISTAR: 1 und - sn. 8959300520560852330</v>
          </cell>
          <cell r="AZ1102" t="str">
            <v>SIMCARD</v>
          </cell>
          <cell r="BA1102" t="str">
            <v/>
          </cell>
        </row>
        <row r="1103">
          <cell r="A1103" t="str">
            <v>2483925</v>
          </cell>
          <cell r="B1103" t="str">
            <v>MDELIVERY</v>
          </cell>
          <cell r="C1103">
            <v>44939</v>
          </cell>
          <cell r="D1103" t="str">
            <v>FLEXNET ECUADOR - MDELIVERY</v>
          </cell>
          <cell r="E1103" t="str">
            <v>CALLE 28 DE JUNIO S/N Y GARCIA MORENO ENTRADA LLANO GRANDE</v>
          </cell>
          <cell r="H1103" t="str">
            <v>170208</v>
          </cell>
          <cell r="I1103" t="str">
            <v>QUITO</v>
          </cell>
          <cell r="J1103" t="str">
            <v>PICHINCHA</v>
          </cell>
          <cell r="K1103" t="str">
            <v>JULIO NAVARRETE_FLORES LATITUD CERO FLORLATCERO CIA LTDA</v>
          </cell>
          <cell r="L1103" t="str">
            <v>PICHINCHA QUITO PANAMERICANA NORTE KM 22 A TRES KILOMETROS DEL ESCUADRON DE CARRETERAS HACIENDA LA VICTORIA</v>
          </cell>
          <cell r="O1103" t="str">
            <v>QUITO</v>
          </cell>
          <cell r="P1103" t="str">
            <v>QUITO</v>
          </cell>
          <cell r="Q1103" t="str">
            <v>PICHINCHA</v>
          </cell>
          <cell r="R1103" t="str">
            <v>2483925</v>
          </cell>
          <cell r="W1103" t="str">
            <v>1791340728001</v>
          </cell>
          <cell r="X1103" t="str">
            <v>0979726875</v>
          </cell>
          <cell r="AA1103">
            <v>44939</v>
          </cell>
          <cell r="AD1103">
            <v>1</v>
          </cell>
          <cell r="AE1103">
            <v>1</v>
          </cell>
          <cell r="AI1103" t="str">
            <v>DESPACHO</v>
          </cell>
          <cell r="AJ1103" t="str">
            <v>NORMAL</v>
          </cell>
          <cell r="AL1103" t="str">
            <v>NO</v>
          </cell>
          <cell r="AN1103" t="str">
            <v>367 EMPRESAS Y NEGOCIOS (EXPRESS SOLO QUITO)</v>
          </cell>
          <cell r="AO1103" t="str">
            <v>GGCC / NEGOCIOS</v>
          </cell>
          <cell r="AP1103">
            <v>44939</v>
          </cell>
          <cell r="AR1103" t="str">
            <v>MDELIVERY_2483925</v>
          </cell>
          <cell r="AS1103">
            <v>330184</v>
          </cell>
          <cell r="AT1103" t="str">
            <v>D40</v>
          </cell>
          <cell r="AU1103" t="str">
            <v>BTB</v>
          </cell>
          <cell r="AV1103">
            <v>1</v>
          </cell>
          <cell r="AX1103" t="str">
            <v>ENTREGADO</v>
          </cell>
          <cell r="AY1103" t="str">
            <v>LTE XIAOMI REDMI NOTE 11S AZUL: 1 und - sn. 863837054509386</v>
          </cell>
          <cell r="AZ1103" t="str">
            <v>TERMINAL</v>
          </cell>
          <cell r="BA1103" t="str">
            <v/>
          </cell>
        </row>
        <row r="1104">
          <cell r="A1104" t="str">
            <v>2483926</v>
          </cell>
          <cell r="B1104" t="str">
            <v>MDELIVERY</v>
          </cell>
          <cell r="C1104">
            <v>44939</v>
          </cell>
          <cell r="D1104" t="str">
            <v>FLEXNET ECUADOR - MDELIVERY</v>
          </cell>
          <cell r="E1104" t="str">
            <v>CALLE 28 DE JUNIO S/N Y GARCIA MORENO ENTRADA LLANO GRANDE</v>
          </cell>
          <cell r="H1104" t="str">
            <v>170208</v>
          </cell>
          <cell r="I1104" t="str">
            <v>QUITO</v>
          </cell>
          <cell r="J1104" t="str">
            <v>PICHINCHA</v>
          </cell>
          <cell r="K1104" t="str">
            <v>AMPARO_VITALDENTCORP S A</v>
          </cell>
          <cell r="L1104" t="str">
            <v>AUTACHI DUCHICELA Y PURUHA NO S9 521 PARROQUIA MAGDALENA</v>
          </cell>
          <cell r="O1104" t="str">
            <v>QUITO</v>
          </cell>
          <cell r="P1104" t="str">
            <v>QUITO</v>
          </cell>
          <cell r="Q1104" t="str">
            <v>PICHINCHA</v>
          </cell>
          <cell r="R1104" t="str">
            <v>2483926</v>
          </cell>
          <cell r="W1104" t="str">
            <v>0992794186001</v>
          </cell>
          <cell r="X1104" t="str">
            <v>983999505</v>
          </cell>
          <cell r="AA1104">
            <v>44939</v>
          </cell>
          <cell r="AD1104">
            <v>1</v>
          </cell>
          <cell r="AE1104">
            <v>1</v>
          </cell>
          <cell r="AI1104" t="str">
            <v>DESPACHO</v>
          </cell>
          <cell r="AJ1104" t="str">
            <v>NORMAL</v>
          </cell>
          <cell r="AL1104" t="str">
            <v>NO</v>
          </cell>
          <cell r="AN1104" t="str">
            <v>DAS CARGO A LA CUENTA (DELIVERY)</v>
          </cell>
          <cell r="AO1104" t="str">
            <v>DISTRIBUIDORES</v>
          </cell>
          <cell r="AP1104">
            <v>44939</v>
          </cell>
          <cell r="AR1104" t="str">
            <v>MDELIVERY_2483926</v>
          </cell>
          <cell r="AS1104">
            <v>330177</v>
          </cell>
          <cell r="AT1104" t="str">
            <v>D40</v>
          </cell>
          <cell r="AU1104" t="str">
            <v>BTB</v>
          </cell>
          <cell r="AV1104">
            <v>2</v>
          </cell>
          <cell r="AX1104" t="str">
            <v>ENTREGADO</v>
          </cell>
          <cell r="AY1104" t="str">
            <v>ESIM MOVISTAR_ESIM EVOUCHERS CODE QR: 1 und - sn. 8959300120529814073 / HALFSIM MOVISTAR: 1 und - sn. 8959300520560851324</v>
          </cell>
          <cell r="AZ1104" t="str">
            <v>SIMCARD</v>
          </cell>
          <cell r="BA1104" t="str">
            <v>EMPRESAS TITULAR AUSENTE ENTREGA CON SELLO</v>
          </cell>
        </row>
        <row r="1105">
          <cell r="A1105" t="str">
            <v>2483931</v>
          </cell>
          <cell r="B1105" t="str">
            <v>MDELIVERY</v>
          </cell>
          <cell r="C1105">
            <v>44939</v>
          </cell>
          <cell r="D1105" t="str">
            <v>FLEXNET ECUADOR - MDELIVERY</v>
          </cell>
          <cell r="E1105" t="str">
            <v>CALLE 28 DE JUNIO S/N Y GARCIA MORENO ENTRADA LLANO GRANDE</v>
          </cell>
          <cell r="H1105" t="str">
            <v>170208</v>
          </cell>
          <cell r="I1105" t="str">
            <v>QUITO</v>
          </cell>
          <cell r="J1105" t="str">
            <v>PICHINCHA</v>
          </cell>
          <cell r="K1105" t="str">
            <v>VIRGINA CARRERO_CRUZ ABRIL ABOGADOS CIA LTDA</v>
          </cell>
          <cell r="L1105" t="str">
            <v>SANTA PRISCA MARCHENA OE2 56 VERSALLES EDF CRUZ ABRIL OFICINA 101 DIAGONAL MERCADO SANTA CLARA</v>
          </cell>
          <cell r="O1105" t="str">
            <v>QUITO</v>
          </cell>
          <cell r="P1105" t="str">
            <v>QUITO</v>
          </cell>
          <cell r="Q1105" t="str">
            <v>PICHINCHA</v>
          </cell>
          <cell r="R1105" t="str">
            <v>2483931</v>
          </cell>
          <cell r="W1105" t="str">
            <v>1792330580001</v>
          </cell>
          <cell r="X1105" t="str">
            <v>0986872495</v>
          </cell>
          <cell r="AA1105">
            <v>44939</v>
          </cell>
          <cell r="AD1105">
            <v>1</v>
          </cell>
          <cell r="AE1105">
            <v>1</v>
          </cell>
          <cell r="AI1105" t="str">
            <v>DESPACHO</v>
          </cell>
          <cell r="AJ1105" t="str">
            <v>NORMAL</v>
          </cell>
          <cell r="AL1105" t="str">
            <v>NO</v>
          </cell>
          <cell r="AN1105" t="str">
            <v>PEDIDO EXPRESS SOLO QUITO (INGRESAR ANTES DE LAS 11:00 AM)</v>
          </cell>
          <cell r="AO1105" t="str">
            <v>DISTRIBUIDORES</v>
          </cell>
          <cell r="AP1105">
            <v>44939</v>
          </cell>
          <cell r="AR1105" t="str">
            <v>MDELIVERY_2483931</v>
          </cell>
          <cell r="AS1105">
            <v>330181</v>
          </cell>
          <cell r="AT1105" t="str">
            <v>D40</v>
          </cell>
          <cell r="AU1105" t="str">
            <v>BTB</v>
          </cell>
          <cell r="AV1105">
            <v>1</v>
          </cell>
          <cell r="AX1105" t="str">
            <v>ENTREGADO</v>
          </cell>
          <cell r="AY1105" t="str">
            <v>HALFSIM MOVISTAR: 1 und - sn. 8959300520560852314</v>
          </cell>
          <cell r="AZ1105" t="str">
            <v>SIMCARD</v>
          </cell>
          <cell r="BA1105" t="str">
            <v/>
          </cell>
        </row>
        <row r="1106">
          <cell r="A1106" t="str">
            <v>2483932</v>
          </cell>
          <cell r="B1106" t="str">
            <v>MDELIVERY</v>
          </cell>
          <cell r="C1106">
            <v>44939</v>
          </cell>
          <cell r="D1106" t="str">
            <v>FLEXNET ECUADOR - MDELIVERY</v>
          </cell>
          <cell r="E1106" t="str">
            <v>CALLE 28 DE JUNIO S/N Y GARCIA MORENO ENTRADA LLANO GRANDE</v>
          </cell>
          <cell r="H1106" t="str">
            <v>170208</v>
          </cell>
          <cell r="I1106" t="str">
            <v>QUITO</v>
          </cell>
          <cell r="J1106" t="str">
            <v>PICHINCHA</v>
          </cell>
          <cell r="K1106" t="str">
            <v>JUAN MANUEL HIDALGO CORREA_JUAN MANUEL HIDALGO CORREA</v>
          </cell>
          <cell r="L1106" t="str">
            <v>JUAN LEON MERA LA NINA Y ORELLANA ES JUSTO EN LA ESQUINA EN EL MINISTERIO DE TRANSPORTE Y OBRAS PUBLICAS EN ESE EDIFICIO AVISAR AL GUARDIA QUE EL SENOR SE ENCUENTRA EN SEXTO PISO EN EL DEPARTO DE TALENTO HUMANO EDIFICIO DE 20 PISOS COLOR GRIS DIAGONAL QUEDA LA CEVICHERIA SIETE MARES</v>
          </cell>
          <cell r="O1106" t="str">
            <v>QUITO</v>
          </cell>
          <cell r="P1106" t="str">
            <v>QUITO</v>
          </cell>
          <cell r="Q1106" t="str">
            <v>PICHINCHA</v>
          </cell>
          <cell r="R1106" t="str">
            <v>2483932</v>
          </cell>
          <cell r="W1106" t="str">
            <v>1716153042001</v>
          </cell>
          <cell r="X1106" t="str">
            <v>0996434341</v>
          </cell>
          <cell r="AA1106">
            <v>44939</v>
          </cell>
          <cell r="AD1106">
            <v>1</v>
          </cell>
          <cell r="AE1106">
            <v>1</v>
          </cell>
          <cell r="AI1106" t="str">
            <v>DESPACHO</v>
          </cell>
          <cell r="AJ1106" t="str">
            <v>NORMAL</v>
          </cell>
          <cell r="AL1106" t="str">
            <v>NO</v>
          </cell>
          <cell r="AN1106" t="str">
            <v>DAS CARGO A LA CUENTA (DELIVERY)</v>
          </cell>
          <cell r="AO1106" t="str">
            <v>DISTRIBUIDORES</v>
          </cell>
          <cell r="AP1106">
            <v>44939</v>
          </cell>
          <cell r="AR1106" t="str">
            <v>MDELIVERY_2483932</v>
          </cell>
          <cell r="AS1106">
            <v>330179</v>
          </cell>
          <cell r="AT1106" t="str">
            <v>D40</v>
          </cell>
          <cell r="AU1106" t="str">
            <v>BTB</v>
          </cell>
          <cell r="AV1106">
            <v>4</v>
          </cell>
          <cell r="AX1106" t="str">
            <v>ENTREGADO</v>
          </cell>
          <cell r="AY1106" t="str">
            <v>HALFSIM MOVISTAR: 4 und - sn. 8959300520560852199,8959300520560852322,8959300520560852264,8959300520560852280</v>
          </cell>
          <cell r="AZ1106" t="str">
            <v>SIMCARD</v>
          </cell>
          <cell r="BA1106" t="str">
            <v>EMPRESAS TITULAR AUSENTE ENTREGA CON SELLO</v>
          </cell>
        </row>
        <row r="1107">
          <cell r="A1107" t="str">
            <v>2483936</v>
          </cell>
          <cell r="B1107" t="str">
            <v>MDELIVERY</v>
          </cell>
          <cell r="C1107">
            <v>44939</v>
          </cell>
          <cell r="D1107" t="str">
            <v>FLEXNET ECUADOR - MDELIVERY</v>
          </cell>
          <cell r="E1107" t="str">
            <v>CALLE 28 DE JUNIO S/N Y GARCIA MORENO ENTRADA LLANO GRANDE</v>
          </cell>
          <cell r="H1107" t="str">
            <v>170208</v>
          </cell>
          <cell r="I1107" t="str">
            <v>QUITO</v>
          </cell>
          <cell r="J1107" t="str">
            <v>PICHINCHA</v>
          </cell>
          <cell r="K1107" t="str">
            <v>ADRIANA PLAZA_LEONEL FERNANDO PENARRIETA TRUJILLO</v>
          </cell>
          <cell r="L1107" t="str">
            <v>RUIZ DE CASTILLA N30 13 Y ANDAGOYA EDF EXPOCOLOR MZ OFIC 3</v>
          </cell>
          <cell r="O1107" t="str">
            <v>QUITO</v>
          </cell>
          <cell r="P1107" t="str">
            <v>QUITO</v>
          </cell>
          <cell r="Q1107" t="str">
            <v>PICHINCHA</v>
          </cell>
          <cell r="R1107" t="str">
            <v>2483936</v>
          </cell>
          <cell r="W1107" t="str">
            <v>1721965299001</v>
          </cell>
          <cell r="X1107" t="str">
            <v>0999701302</v>
          </cell>
          <cell r="AA1107">
            <v>44939</v>
          </cell>
          <cell r="AD1107">
            <v>1</v>
          </cell>
          <cell r="AE1107">
            <v>1</v>
          </cell>
          <cell r="AI1107" t="str">
            <v>DESPACHO</v>
          </cell>
          <cell r="AJ1107" t="str">
            <v>NORMAL</v>
          </cell>
          <cell r="AL1107" t="str">
            <v>NO</v>
          </cell>
          <cell r="AN1107" t="str">
            <v>DAS CARGO A LA CUENTA (DELIVERY)</v>
          </cell>
          <cell r="AO1107" t="str">
            <v>DISTRIBUIDORES</v>
          </cell>
          <cell r="AP1107">
            <v>44939</v>
          </cell>
          <cell r="AR1107" t="str">
            <v>MDELIVERY_2483936</v>
          </cell>
          <cell r="AS1107">
            <v>330183</v>
          </cell>
          <cell r="AT1107" t="str">
            <v>D40</v>
          </cell>
          <cell r="AU1107" t="str">
            <v>BTB</v>
          </cell>
          <cell r="AV1107">
            <v>1</v>
          </cell>
          <cell r="AX1107" t="str">
            <v>ENTREGADO</v>
          </cell>
          <cell r="AY1107" t="str">
            <v>HALFSIM MOVISTAR: 1 und - sn. 8959300520560852298</v>
          </cell>
          <cell r="AZ1107" t="str">
            <v>SIMCARD</v>
          </cell>
          <cell r="BA1107" t="str">
            <v>EMPRESAS TITULAR AUSENTE ENTREGA CON SELLO</v>
          </cell>
        </row>
        <row r="1108">
          <cell r="A1108" t="str">
            <v>2483937</v>
          </cell>
          <cell r="B1108" t="str">
            <v>MDELIVERY</v>
          </cell>
          <cell r="C1108">
            <v>44939</v>
          </cell>
          <cell r="D1108" t="str">
            <v>FLEXNET ECUADOR - MDELIVERY</v>
          </cell>
          <cell r="E1108" t="str">
            <v>CALLE 28 DE JUNIO S/N Y GARCIA MORENO ENTRADA LLANO GRANDE</v>
          </cell>
          <cell r="H1108" t="str">
            <v>170208</v>
          </cell>
          <cell r="I1108" t="str">
            <v>QUITO</v>
          </cell>
          <cell r="J1108" t="str">
            <v>PICHINCHA</v>
          </cell>
          <cell r="K1108" t="str">
            <v>CRISTIAN PAREDES_ NIPRO MEDICAL CORPORATION</v>
          </cell>
          <cell r="L1108" t="str">
            <v>AMAZONAS Y PEREIRA MATRIZ BANCO PICHINCHA AV PISO 7</v>
          </cell>
          <cell r="O1108" t="str">
            <v>QUITO</v>
          </cell>
          <cell r="P1108" t="str">
            <v>QUITO</v>
          </cell>
          <cell r="Q1108" t="str">
            <v>PICHINCHA</v>
          </cell>
          <cell r="R1108" t="str">
            <v>2483937</v>
          </cell>
          <cell r="W1108" t="str">
            <v>1790010937001</v>
          </cell>
          <cell r="X1108" t="str">
            <v>0962592597</v>
          </cell>
          <cell r="AA1108">
            <v>44939</v>
          </cell>
          <cell r="AD1108">
            <v>1</v>
          </cell>
          <cell r="AE1108">
            <v>1</v>
          </cell>
          <cell r="AI1108" t="str">
            <v>DESPACHO</v>
          </cell>
          <cell r="AJ1108" t="str">
            <v>NORMAL</v>
          </cell>
          <cell r="AL1108" t="str">
            <v>NO</v>
          </cell>
          <cell r="AN1108" t="str">
            <v>POSVENTA GGCC Y NEGOCIOS</v>
          </cell>
          <cell r="AO1108" t="str">
            <v>GGCC / NEGOCIOS</v>
          </cell>
          <cell r="AP1108">
            <v>44939</v>
          </cell>
          <cell r="AR1108" t="str">
            <v>MDELIVERY_2483937</v>
          </cell>
          <cell r="AS1108">
            <v>330178</v>
          </cell>
          <cell r="AT1108" t="str">
            <v>D40</v>
          </cell>
          <cell r="AU1108" t="str">
            <v>BTB</v>
          </cell>
          <cell r="AV1108">
            <v>1</v>
          </cell>
          <cell r="AX1108" t="str">
            <v>ENTREGADO</v>
          </cell>
          <cell r="AY1108" t="str">
            <v>LTE XIAOMI REDMI NOTE 11S AZUL: 1 und - sn. 865954061361806</v>
          </cell>
          <cell r="AZ1108" t="str">
            <v>TERMINAL</v>
          </cell>
          <cell r="BA1108" t="str">
            <v/>
          </cell>
        </row>
        <row r="1109">
          <cell r="A1109" t="str">
            <v>2483938</v>
          </cell>
          <cell r="B1109" t="str">
            <v>MDELIVERY</v>
          </cell>
          <cell r="C1109">
            <v>44939</v>
          </cell>
          <cell r="D1109" t="str">
            <v>FLEXNET ECUADOR - MDELIVERY</v>
          </cell>
          <cell r="E1109" t="str">
            <v>CALLE 28 DE JUNIO S/N Y GARCIA MORENO ENTRADA LLANO GRANDE</v>
          </cell>
          <cell r="H1109" t="str">
            <v>170208</v>
          </cell>
          <cell r="I1109" t="str">
            <v>QUITO</v>
          </cell>
          <cell r="J1109" t="str">
            <v>PICHINCHA</v>
          </cell>
          <cell r="K1109" t="str">
            <v>SILVIA TRIVINO_TELCONET S A</v>
          </cell>
          <cell r="L1109" t="str">
            <v>KENNEDY NORTE MZ 109 SOLAR 21</v>
          </cell>
          <cell r="O1109" t="str">
            <v>GUAYAQUIL</v>
          </cell>
          <cell r="P1109" t="str">
            <v>GUAYAQUIL</v>
          </cell>
          <cell r="Q1109" t="str">
            <v>GUAYAS</v>
          </cell>
          <cell r="R1109" t="str">
            <v>2483938</v>
          </cell>
          <cell r="W1109" t="str">
            <v>0991327371001</v>
          </cell>
          <cell r="X1109" t="str">
            <v>0995551760</v>
          </cell>
          <cell r="AA1109">
            <v>44939</v>
          </cell>
          <cell r="AD1109">
            <v>1</v>
          </cell>
          <cell r="AE1109">
            <v>1</v>
          </cell>
          <cell r="AI1109" t="str">
            <v>DESPACHO</v>
          </cell>
          <cell r="AJ1109" t="str">
            <v>NORMAL</v>
          </cell>
          <cell r="AL1109" t="str">
            <v>NO</v>
          </cell>
          <cell r="AN1109" t="str">
            <v>367 EMPRESAS Y NEGOCIOS</v>
          </cell>
          <cell r="AO1109" t="str">
            <v>GGCC / NEGOCIOS</v>
          </cell>
          <cell r="AP1109">
            <v>44939</v>
          </cell>
          <cell r="AR1109" t="str">
            <v>MDELIVERY_2483938</v>
          </cell>
          <cell r="AS1109">
            <v>330182</v>
          </cell>
          <cell r="AT1109" t="str">
            <v>D40</v>
          </cell>
          <cell r="AU1109" t="str">
            <v>BTB</v>
          </cell>
          <cell r="AV1109">
            <v>1</v>
          </cell>
          <cell r="AX1109" t="str">
            <v>ENTREGADO</v>
          </cell>
          <cell r="AY1109" t="str">
            <v>HALFSIM MOVISTAR: 1 und - sn. 8959300520560852173</v>
          </cell>
          <cell r="AZ1109" t="str">
            <v>SIMCARD</v>
          </cell>
          <cell r="BA1109" t="str">
            <v/>
          </cell>
        </row>
        <row r="1110">
          <cell r="A1110" t="str">
            <v>2483939_1</v>
          </cell>
          <cell r="B1110" t="str">
            <v>MDELIVERY</v>
          </cell>
          <cell r="C1110">
            <v>44939</v>
          </cell>
          <cell r="D1110" t="str">
            <v>FLEXNET ECUADOR - MDELIVERY</v>
          </cell>
          <cell r="E1110" t="str">
            <v>CALLE 28 DE JUNIO S/N Y GARCIA MORENO ENTRADA LLANO GRANDE</v>
          </cell>
          <cell r="H1110" t="str">
            <v>170208</v>
          </cell>
          <cell r="I1110" t="str">
            <v>QUITO</v>
          </cell>
          <cell r="J1110" t="str">
            <v>PICHINCHA</v>
          </cell>
          <cell r="K1110" t="str">
            <v>ANA MARIA LOOR_ PRODUCTOS METALURGICOS S A PROMESA</v>
          </cell>
          <cell r="L1110" t="str">
            <v>KM 5 VIA DAULE GUAYAQUIL ECUADOR</v>
          </cell>
          <cell r="O1110" t="str">
            <v>GUAYAQUIL</v>
          </cell>
          <cell r="P1110" t="str">
            <v>GUAYAQUIL</v>
          </cell>
          <cell r="Q1110" t="str">
            <v>GUAYAS</v>
          </cell>
          <cell r="R1110" t="str">
            <v>2483939_1</v>
          </cell>
          <cell r="W1110" t="str">
            <v>0990008167001</v>
          </cell>
          <cell r="X1110" t="str">
            <v>962604291</v>
          </cell>
          <cell r="AA1110">
            <v>44939</v>
          </cell>
          <cell r="AD1110">
            <v>1</v>
          </cell>
          <cell r="AE1110">
            <v>1</v>
          </cell>
          <cell r="AI1110" t="str">
            <v>DESPACHO</v>
          </cell>
          <cell r="AJ1110" t="str">
            <v>NORMAL</v>
          </cell>
          <cell r="AL1110" t="str">
            <v>NO</v>
          </cell>
          <cell r="AN1110" t="str">
            <v>367 EMPRESAS Y NEGOCIOS</v>
          </cell>
          <cell r="AO1110" t="str">
            <v>GGCC / NEGOCIOS</v>
          </cell>
          <cell r="AP1110">
            <v>44939</v>
          </cell>
          <cell r="AR1110" t="str">
            <v>MDELIVERY_2483939_1</v>
          </cell>
          <cell r="AS1110">
            <v>330186</v>
          </cell>
          <cell r="AT1110" t="str">
            <v>D40</v>
          </cell>
          <cell r="AU1110" t="str">
            <v>BTB</v>
          </cell>
          <cell r="AV1110">
            <v>2</v>
          </cell>
          <cell r="AX1110" t="str">
            <v>ENTREGADO</v>
          </cell>
          <cell r="AY1110" t="str">
            <v>LTE SAMSUNG S21 FE VERDE: 1 und - sn. 352755852598690 / LTE XIAOMI REDMI NOTE 11S AZUL: 1 und - sn. 865954061362903</v>
          </cell>
          <cell r="AZ1110" t="str">
            <v>TERMINAL</v>
          </cell>
          <cell r="BA1110" t="str">
            <v/>
          </cell>
        </row>
        <row r="1111">
          <cell r="A1111" t="str">
            <v>2483943</v>
          </cell>
          <cell r="B1111" t="str">
            <v>MDELIVERY</v>
          </cell>
          <cell r="C1111">
            <v>44939</v>
          </cell>
          <cell r="D1111" t="str">
            <v>FLEXNET ECUADOR - MDELIVERY</v>
          </cell>
          <cell r="E1111" t="str">
            <v>CALLE 28 DE JUNIO S/N Y GARCIA MORENO ENTRADA LLANO GRANDE</v>
          </cell>
          <cell r="H1111" t="str">
            <v>170208</v>
          </cell>
          <cell r="I1111" t="str">
            <v>QUITO</v>
          </cell>
          <cell r="J1111" t="str">
            <v>PICHINCHA</v>
          </cell>
          <cell r="K1111" t="str">
            <v>JOHNNY ALVARADO_SIKA ECUATORIANA S A</v>
          </cell>
          <cell r="L1111" t="str">
            <v>GUAYAS DURAN KM 3 5 VIA DURAN TAMBO FRENTE A LA FERIA INTERNACIONAL DE DURAN</v>
          </cell>
          <cell r="O1111" t="str">
            <v>DURAN</v>
          </cell>
          <cell r="P1111" t="str">
            <v>DURAN</v>
          </cell>
          <cell r="Q1111" t="str">
            <v>GUAYAS</v>
          </cell>
          <cell r="R1111" t="str">
            <v>2483943</v>
          </cell>
          <cell r="W1111" t="str">
            <v>1790753573001</v>
          </cell>
          <cell r="X1111" t="str">
            <v>986501117</v>
          </cell>
          <cell r="AA1111">
            <v>44939</v>
          </cell>
          <cell r="AD1111">
            <v>1</v>
          </cell>
          <cell r="AE1111">
            <v>1</v>
          </cell>
          <cell r="AI1111" t="str">
            <v>DESPACHO</v>
          </cell>
          <cell r="AJ1111" t="str">
            <v>NORMAL</v>
          </cell>
          <cell r="AL1111" t="str">
            <v>NO</v>
          </cell>
          <cell r="AN1111" t="str">
            <v>ACTIVACIONES INGRESOS GGCC &amp; NEGOCIOS DIRECTOS</v>
          </cell>
          <cell r="AO1111" t="str">
            <v>GGCC / NEGOCIOS</v>
          </cell>
          <cell r="AP1111">
            <v>44939</v>
          </cell>
          <cell r="AR1111" t="str">
            <v>MDELIVERY_2483943</v>
          </cell>
          <cell r="AS1111">
            <v>330185</v>
          </cell>
          <cell r="AT1111" t="str">
            <v>D40</v>
          </cell>
          <cell r="AU1111" t="str">
            <v>BTB</v>
          </cell>
          <cell r="AV1111">
            <v>2</v>
          </cell>
          <cell r="AX1111" t="str">
            <v>ENTREGADO</v>
          </cell>
          <cell r="AY1111" t="str">
            <v>LTE SAMSUNG A53 5G NEGRO: 1 und - sn. 353842198141002 / HALFSIM MOVISTAR: 1 und - sn. 8959300520560852181</v>
          </cell>
          <cell r="AZ1111" t="str">
            <v>SIMCARD / TERMINAL</v>
          </cell>
          <cell r="BA1111" t="str">
            <v/>
          </cell>
        </row>
        <row r="1112">
          <cell r="A1112" t="str">
            <v>2483944</v>
          </cell>
          <cell r="B1112" t="str">
            <v>MDELIVERY</v>
          </cell>
          <cell r="C1112">
            <v>44939</v>
          </cell>
          <cell r="D1112" t="str">
            <v>FLEXNET ECUADOR - MDELIVERY</v>
          </cell>
          <cell r="E1112" t="str">
            <v>CALLE 28 DE JUNIO S/N Y GARCIA MORENO ENTRADA LLANO GRANDE</v>
          </cell>
          <cell r="H1112" t="str">
            <v>170208</v>
          </cell>
          <cell r="I1112" t="str">
            <v>QUITO</v>
          </cell>
          <cell r="J1112" t="str">
            <v>PICHINCHA</v>
          </cell>
          <cell r="K1112" t="str">
            <v>ALEX DANIEL MOLINA ALCIVAR_EDUARDO ANDRES SALCEDO CADENA</v>
          </cell>
          <cell r="L1112" t="str">
            <v>KRONOS COMUNICACIONES CALLE BAQUERIZO MORENO Y AV LOS CHASQUIS CASA COLOR BEICH 3P JUNTO A LAVANDERIA MARY TERE</v>
          </cell>
          <cell r="O1112" t="str">
            <v>AMBATO</v>
          </cell>
          <cell r="P1112" t="str">
            <v>AMBATO</v>
          </cell>
          <cell r="Q1112" t="str">
            <v>TUNGURAHUA</v>
          </cell>
          <cell r="R1112" t="str">
            <v>2483944</v>
          </cell>
          <cell r="W1112" t="str">
            <v>1003455712001</v>
          </cell>
          <cell r="X1112" t="str">
            <v>0992928133</v>
          </cell>
          <cell r="AA1112">
            <v>44939</v>
          </cell>
          <cell r="AD1112">
            <v>1</v>
          </cell>
          <cell r="AE1112">
            <v>1</v>
          </cell>
          <cell r="AI1112" t="str">
            <v>DESPACHO</v>
          </cell>
          <cell r="AJ1112" t="str">
            <v>NORMAL</v>
          </cell>
          <cell r="AL1112" t="str">
            <v>NO</v>
          </cell>
          <cell r="AN1112" t="str">
            <v>DAS CARGO A LA CUENTA (DELIVERY)</v>
          </cell>
          <cell r="AO1112" t="str">
            <v>DISTRIBUIDORES</v>
          </cell>
          <cell r="AP1112">
            <v>44939</v>
          </cell>
          <cell r="AR1112" t="str">
            <v>MDELIVERY_2483944</v>
          </cell>
          <cell r="AS1112">
            <v>330134</v>
          </cell>
          <cell r="AT1112" t="str">
            <v>D40</v>
          </cell>
          <cell r="AU1112" t="str">
            <v>BTB</v>
          </cell>
          <cell r="AV1112">
            <v>1</v>
          </cell>
          <cell r="AX1112" t="str">
            <v>ENTREGADO</v>
          </cell>
          <cell r="AY1112" t="str">
            <v>HALFSIM MOVISTAR: 1 und - sn. 8959300520560845771</v>
          </cell>
          <cell r="AZ1112" t="str">
            <v>SIMCARD</v>
          </cell>
          <cell r="BA1112" t="str">
            <v>EMPRESAS TITULAR AUSENTE ENTREGA CON SELLO</v>
          </cell>
        </row>
        <row r="1113">
          <cell r="A1113" t="str">
            <v>2483945</v>
          </cell>
          <cell r="B1113" t="str">
            <v>MDELIVERY</v>
          </cell>
          <cell r="C1113">
            <v>44939</v>
          </cell>
          <cell r="D1113" t="str">
            <v>FLEXNET ECUADOR - MDELIVERY</v>
          </cell>
          <cell r="E1113" t="str">
            <v>CALLE 28 DE JUNIO S/N Y GARCIA MORENO ENTRADA LLANO GRANDE</v>
          </cell>
          <cell r="H1113" t="str">
            <v>170208</v>
          </cell>
          <cell r="I1113" t="str">
            <v>QUITO</v>
          </cell>
          <cell r="J1113" t="str">
            <v>PICHINCHA</v>
          </cell>
          <cell r="K1113" t="str">
            <v>PRISCILA RUGEL_HOTEL COLON GUAYAQUIL S A</v>
          </cell>
          <cell r="L1113" t="str">
            <v>HOTEL HILTON COLON GUAYAQUIL AV FRANCISCO DE ORELLANA Y V H SICOURET</v>
          </cell>
          <cell r="O1113" t="str">
            <v>GUAYAQUIL</v>
          </cell>
          <cell r="P1113" t="str">
            <v>GUAYAQUIL</v>
          </cell>
          <cell r="Q1113" t="str">
            <v>GUAYAS</v>
          </cell>
          <cell r="R1113" t="str">
            <v>2483945</v>
          </cell>
          <cell r="W1113" t="str">
            <v>0991189432001</v>
          </cell>
          <cell r="X1113" t="str">
            <v>0999881115</v>
          </cell>
          <cell r="AA1113">
            <v>44939</v>
          </cell>
          <cell r="AD1113">
            <v>1</v>
          </cell>
          <cell r="AE1113">
            <v>1</v>
          </cell>
          <cell r="AI1113" t="str">
            <v>DESPACHO</v>
          </cell>
          <cell r="AJ1113" t="str">
            <v>NORMAL</v>
          </cell>
          <cell r="AL1113" t="str">
            <v>NO</v>
          </cell>
          <cell r="AN1113" t="str">
            <v>POSVENTA GGCC Y NEGOCIOS</v>
          </cell>
          <cell r="AO1113" t="str">
            <v>GGCC / NEGOCIOS</v>
          </cell>
          <cell r="AP1113">
            <v>44939</v>
          </cell>
          <cell r="AR1113" t="str">
            <v>MDELIVERY_2483945</v>
          </cell>
          <cell r="AS1113">
            <v>330138</v>
          </cell>
          <cell r="AT1113" t="str">
            <v>D40</v>
          </cell>
          <cell r="AU1113" t="str">
            <v>BTB</v>
          </cell>
          <cell r="AV1113">
            <v>1</v>
          </cell>
          <cell r="AX1113" t="str">
            <v>ENTREGADO</v>
          </cell>
          <cell r="AY1113" t="str">
            <v>HALFSIM MOVISTAR: 1 und - sn. 8959300520560844451</v>
          </cell>
          <cell r="AZ1113" t="str">
            <v>SIMCARD</v>
          </cell>
          <cell r="BA1113" t="str">
            <v/>
          </cell>
        </row>
        <row r="1114">
          <cell r="A1114" t="str">
            <v>2483946</v>
          </cell>
          <cell r="B1114" t="str">
            <v>MDELIVERY</v>
          </cell>
          <cell r="C1114">
            <v>44939</v>
          </cell>
          <cell r="D1114" t="str">
            <v>FLEXNET ECUADOR - MDELIVERY</v>
          </cell>
          <cell r="E1114" t="str">
            <v>CALLE 28 DE JUNIO S/N Y GARCIA MORENO ENTRADA LLANO GRANDE</v>
          </cell>
          <cell r="H1114" t="str">
            <v>170208</v>
          </cell>
          <cell r="I1114" t="str">
            <v>QUITO</v>
          </cell>
          <cell r="J1114" t="str">
            <v>PICHINCHA</v>
          </cell>
          <cell r="K1114" t="str">
            <v>TERESA RUBIO_ HOSPITAL METROPOLITANO S A S</v>
          </cell>
          <cell r="L1114" t="str">
            <v>AV MARIANA DE JESUS S N Y NICOLAS ARTETA HOSPITAL METROPOLITANO AREA TALENTO HUMANO</v>
          </cell>
          <cell r="O1114" t="str">
            <v>QUITO</v>
          </cell>
          <cell r="P1114" t="str">
            <v>QUITO</v>
          </cell>
          <cell r="Q1114" t="str">
            <v>PICHINCHA</v>
          </cell>
          <cell r="R1114" t="str">
            <v>2483946</v>
          </cell>
          <cell r="W1114" t="str">
            <v>1793178138001</v>
          </cell>
          <cell r="X1114" t="str">
            <v>0987832346</v>
          </cell>
          <cell r="AA1114">
            <v>44939</v>
          </cell>
          <cell r="AD1114">
            <v>1</v>
          </cell>
          <cell r="AE1114">
            <v>1</v>
          </cell>
          <cell r="AI1114" t="str">
            <v>DESPACHO</v>
          </cell>
          <cell r="AJ1114" t="str">
            <v>NORMAL</v>
          </cell>
          <cell r="AL1114" t="str">
            <v>NO</v>
          </cell>
          <cell r="AN1114" t="str">
            <v>POSVENTA GGCC Y NEGOCIOS (EXPRESS SOLO QUITO)</v>
          </cell>
          <cell r="AO1114" t="str">
            <v>GGCC / NEGOCIOS</v>
          </cell>
          <cell r="AP1114">
            <v>44939</v>
          </cell>
          <cell r="AR1114" t="str">
            <v>MDELIVERY_2483946</v>
          </cell>
          <cell r="AS1114">
            <v>330131</v>
          </cell>
          <cell r="AT1114" t="str">
            <v>D40</v>
          </cell>
          <cell r="AU1114" t="str">
            <v>BTB</v>
          </cell>
          <cell r="AV1114">
            <v>1</v>
          </cell>
          <cell r="AX1114" t="str">
            <v>ENTREGADO</v>
          </cell>
          <cell r="AY1114" t="str">
            <v>LTE SAMSUNG A13 AZUL: 1 und - sn. 352177398811232</v>
          </cell>
          <cell r="AZ1114" t="str">
            <v>TERMINAL</v>
          </cell>
          <cell r="BA1114" t="str">
            <v/>
          </cell>
        </row>
        <row r="1115">
          <cell r="A1115" t="str">
            <v>2483947</v>
          </cell>
          <cell r="B1115" t="str">
            <v>MDELIVERY</v>
          </cell>
          <cell r="C1115">
            <v>44939</v>
          </cell>
          <cell r="D1115" t="str">
            <v>FLEXNET ECUADOR - MDELIVERY</v>
          </cell>
          <cell r="E1115" t="str">
            <v>CALLE 28 DE JUNIO S/N Y GARCIA MORENO ENTRADA LLANO GRANDE</v>
          </cell>
          <cell r="H1115" t="str">
            <v>170208</v>
          </cell>
          <cell r="I1115" t="str">
            <v>QUITO</v>
          </cell>
          <cell r="J1115" t="str">
            <v>PICHINCHA</v>
          </cell>
          <cell r="K1115" t="str">
            <v>SANTIAGO FABIAN ROSAS DUQUE_SANTIAGO FABIAN ROSAS DUQUE</v>
          </cell>
          <cell r="L1115" t="str">
            <v>PEDRO DE AVILA SEBASTIAN DE BENALCAZAR CONJUNTO ACUARELA 1 DIAGONAL AL COLEGIO GONZAGA</v>
          </cell>
          <cell r="O1115" t="str">
            <v>QUITO</v>
          </cell>
          <cell r="P1115" t="str">
            <v>QUITO</v>
          </cell>
          <cell r="Q1115" t="str">
            <v>PICHINCHA</v>
          </cell>
          <cell r="R1115" t="str">
            <v>2483947</v>
          </cell>
          <cell r="W1115" t="str">
            <v>1712483575001</v>
          </cell>
          <cell r="X1115" t="str">
            <v>0998382199</v>
          </cell>
          <cell r="AA1115">
            <v>44939</v>
          </cell>
          <cell r="AD1115">
            <v>1</v>
          </cell>
          <cell r="AE1115">
            <v>1</v>
          </cell>
          <cell r="AI1115" t="str">
            <v>DESPACHO</v>
          </cell>
          <cell r="AJ1115" t="str">
            <v>NORMAL</v>
          </cell>
          <cell r="AL1115" t="str">
            <v>NO</v>
          </cell>
          <cell r="AN1115" t="str">
            <v>DAS CARGO A LA CUENTA (DELIVERY)</v>
          </cell>
          <cell r="AO1115" t="str">
            <v>DISTRIBUIDORES</v>
          </cell>
          <cell r="AP1115">
            <v>44939</v>
          </cell>
          <cell r="AR1115" t="str">
            <v>MDELIVERY_2483947</v>
          </cell>
          <cell r="AS1115">
            <v>330135</v>
          </cell>
          <cell r="AT1115" t="str">
            <v>D40</v>
          </cell>
          <cell r="AU1115" t="str">
            <v>BTB</v>
          </cell>
          <cell r="AV1115">
            <v>1</v>
          </cell>
          <cell r="AX1115" t="str">
            <v>ENTREGADO</v>
          </cell>
          <cell r="AY1115" t="str">
            <v>HALFSIM MOVISTAR: 1 und - sn. 8959300520560852207</v>
          </cell>
          <cell r="AZ1115" t="str">
            <v>SIMCARD</v>
          </cell>
          <cell r="BA1115" t="str">
            <v>EMPRESAS TITULAR AUSENTE ENTREGA CON SELLO</v>
          </cell>
        </row>
        <row r="1116">
          <cell r="A1116" t="str">
            <v>2483948</v>
          </cell>
          <cell r="B1116" t="str">
            <v>MDELIVERY</v>
          </cell>
          <cell r="C1116">
            <v>44939</v>
          </cell>
          <cell r="D1116" t="str">
            <v>FLEXNET ECUADOR - MDELIVERY</v>
          </cell>
          <cell r="E1116" t="str">
            <v>CALLE 28 DE JUNIO S/N Y GARCIA MORENO ENTRADA LLANO GRANDE</v>
          </cell>
          <cell r="H1116" t="str">
            <v>170208</v>
          </cell>
          <cell r="I1116" t="str">
            <v>QUITO</v>
          </cell>
          <cell r="J1116" t="str">
            <v>PICHINCHA</v>
          </cell>
          <cell r="K1116" t="str">
            <v>MA JOSE BORBOR_ECUAPRIMAS C LTDA</v>
          </cell>
          <cell r="L1116" t="str">
            <v>GUAYAS GUAYAQUIL AV CARLOS JULIO AROSEMENA KM 2 ECUAPRIMAS DETRAS DE MAXSUN</v>
          </cell>
          <cell r="O1116" t="str">
            <v>GUAYAQUIL</v>
          </cell>
          <cell r="P1116" t="str">
            <v>GUAYAQUIL</v>
          </cell>
          <cell r="Q1116" t="str">
            <v>GUAYAS</v>
          </cell>
          <cell r="R1116" t="str">
            <v>2483948</v>
          </cell>
          <cell r="W1116" t="str">
            <v>0991267107001</v>
          </cell>
          <cell r="X1116" t="str">
            <v>959565526</v>
          </cell>
          <cell r="AA1116">
            <v>44939</v>
          </cell>
          <cell r="AD1116">
            <v>1</v>
          </cell>
          <cell r="AE1116">
            <v>1</v>
          </cell>
          <cell r="AI1116" t="str">
            <v>DESPACHO</v>
          </cell>
          <cell r="AJ1116" t="str">
            <v>NORMAL</v>
          </cell>
          <cell r="AL1116" t="str">
            <v>NO</v>
          </cell>
          <cell r="AN1116" t="str">
            <v>ACTIVACIONES INGRESOS GGCC &amp; NEGOCIOS DIRECTOS</v>
          </cell>
          <cell r="AO1116" t="str">
            <v>GGCC / NEGOCIOS</v>
          </cell>
          <cell r="AP1116">
            <v>44939</v>
          </cell>
          <cell r="AR1116" t="str">
            <v>MDELIVERY_2483948</v>
          </cell>
          <cell r="AS1116">
            <v>330133</v>
          </cell>
          <cell r="AT1116" t="str">
            <v>D40</v>
          </cell>
          <cell r="AU1116" t="str">
            <v>BTB</v>
          </cell>
          <cell r="AV1116">
            <v>1</v>
          </cell>
          <cell r="AX1116" t="str">
            <v>ENTREGADO</v>
          </cell>
          <cell r="AY1116" t="str">
            <v>LTE SAMSUNG A53 5G NEGRO: 1 und - sn. 353842198140947</v>
          </cell>
          <cell r="AZ1116" t="str">
            <v>TERMINAL</v>
          </cell>
          <cell r="BA1116" t="str">
            <v/>
          </cell>
        </row>
        <row r="1117">
          <cell r="A1117" t="str">
            <v>2483949</v>
          </cell>
          <cell r="B1117" t="str">
            <v>MDELIVERY</v>
          </cell>
          <cell r="C1117">
            <v>44939</v>
          </cell>
          <cell r="D1117" t="str">
            <v>FLEXNET ECUADOR - MDELIVERY</v>
          </cell>
          <cell r="E1117" t="str">
            <v>CALLE 28 DE JUNIO S/N Y GARCIA MORENO ENTRADA LLANO GRANDE</v>
          </cell>
          <cell r="H1117" t="str">
            <v>170208</v>
          </cell>
          <cell r="I1117" t="str">
            <v>QUITO</v>
          </cell>
          <cell r="J1117" t="str">
            <v>PICHINCHA</v>
          </cell>
          <cell r="K1117" t="str">
            <v>MILTON PERALTA_ASOCIACION DE EMPLEADOS DE LA PRESIDENCIA DE LA RE</v>
          </cell>
          <cell r="L1117" t="str">
            <v>EDIFICIO LA UNION GARCIA MORENO 679 ENTRE CHILE Y ESPEJO</v>
          </cell>
          <cell r="O1117" t="str">
            <v>QUITO</v>
          </cell>
          <cell r="P1117" t="str">
            <v>QUITO</v>
          </cell>
          <cell r="Q1117" t="str">
            <v>PICHINCHA</v>
          </cell>
          <cell r="R1117" t="str">
            <v>2483949</v>
          </cell>
          <cell r="W1117" t="str">
            <v>1791966236001</v>
          </cell>
          <cell r="X1117" t="str">
            <v>0984483202</v>
          </cell>
          <cell r="AA1117">
            <v>44939</v>
          </cell>
          <cell r="AD1117">
            <v>1</v>
          </cell>
          <cell r="AE1117">
            <v>1</v>
          </cell>
          <cell r="AI1117" t="str">
            <v>DESPACHO</v>
          </cell>
          <cell r="AJ1117" t="str">
            <v>NORMAL</v>
          </cell>
          <cell r="AL1117" t="str">
            <v>NO</v>
          </cell>
          <cell r="AN1117" t="str">
            <v>367 EMPRESAS Y NEGOCIOS</v>
          </cell>
          <cell r="AO1117" t="str">
            <v>GGCC / NEGOCIOS</v>
          </cell>
          <cell r="AP1117">
            <v>44939</v>
          </cell>
          <cell r="AR1117" t="str">
            <v>MDELIVERY_2483949</v>
          </cell>
          <cell r="AS1117">
            <v>330137</v>
          </cell>
          <cell r="AT1117" t="str">
            <v>D40</v>
          </cell>
          <cell r="AU1117" t="str">
            <v>BTB</v>
          </cell>
          <cell r="AV1117">
            <v>1</v>
          </cell>
          <cell r="AX1117" t="str">
            <v>ENTREGADO</v>
          </cell>
          <cell r="AY1117" t="str">
            <v>LTE SAMSUNG A33 5G NEGRO: 1 und - sn. 352429893259643</v>
          </cell>
          <cell r="AZ1117" t="str">
            <v>TERMINAL</v>
          </cell>
          <cell r="BA1117" t="str">
            <v/>
          </cell>
        </row>
        <row r="1118">
          <cell r="A1118" t="str">
            <v>2483950</v>
          </cell>
          <cell r="B1118" t="str">
            <v>MDELIVERY</v>
          </cell>
          <cell r="C1118">
            <v>44939</v>
          </cell>
          <cell r="D1118" t="str">
            <v>FLEXNET ECUADOR - MDELIVERY</v>
          </cell>
          <cell r="E1118" t="str">
            <v>CALLE 28 DE JUNIO S/N Y GARCIA MORENO ENTRADA LLANO GRANDE</v>
          </cell>
          <cell r="H1118" t="str">
            <v>170208</v>
          </cell>
          <cell r="I1118" t="str">
            <v>QUITO</v>
          </cell>
          <cell r="J1118" t="str">
            <v>PICHINCHA</v>
          </cell>
          <cell r="K1118" t="str">
            <v>FANNY REVELO LEYDI MONTE_MEGADATOS S A</v>
          </cell>
          <cell r="L1118" t="str">
            <v>PICHINCHA QUITO NUNEZ DE VELA E3 13 Y ATAHUALPA ED TORRE DEL PUENTE 3ER PISO QUITO</v>
          </cell>
          <cell r="O1118" t="str">
            <v>QUITO</v>
          </cell>
          <cell r="P1118" t="str">
            <v>QUITO</v>
          </cell>
          <cell r="Q1118" t="str">
            <v>PICHINCHA</v>
          </cell>
          <cell r="R1118" t="str">
            <v>2483950</v>
          </cell>
          <cell r="W1118" t="str">
            <v>1791287541001</v>
          </cell>
          <cell r="X1118" t="str">
            <v>0998042913/0984498818</v>
          </cell>
          <cell r="AA1118">
            <v>44939</v>
          </cell>
          <cell r="AD1118">
            <v>1</v>
          </cell>
          <cell r="AE1118">
            <v>1</v>
          </cell>
          <cell r="AI1118" t="str">
            <v>DESPACHO</v>
          </cell>
          <cell r="AJ1118" t="str">
            <v>NORMAL</v>
          </cell>
          <cell r="AL1118" t="str">
            <v>NO</v>
          </cell>
          <cell r="AN1118" t="str">
            <v>ACTIVACIONES INGRESOS GGCC &amp; NEGOCIOS DIRECTOS</v>
          </cell>
          <cell r="AO1118" t="str">
            <v>GGCC / NEGOCIOS</v>
          </cell>
          <cell r="AP1118">
            <v>44939</v>
          </cell>
          <cell r="AR1118" t="str">
            <v>MDELIVERY_2483950</v>
          </cell>
          <cell r="AS1118">
            <v>330132</v>
          </cell>
          <cell r="AT1118" t="str">
            <v>D40</v>
          </cell>
          <cell r="AU1118" t="str">
            <v>BTB</v>
          </cell>
          <cell r="AV1118">
            <v>2</v>
          </cell>
          <cell r="AX1118" t="str">
            <v>ENTREGADO</v>
          </cell>
          <cell r="AY1118" t="str">
            <v>LTE XIAOMI REDMI NOTE 11S AZUL: 1 und - sn. 865954061235620 / HALFSIM MOVISTAR: 1 und - sn. 8959300520560844428</v>
          </cell>
          <cell r="AZ1118" t="str">
            <v>SIMCARD / TERMINAL</v>
          </cell>
          <cell r="BA1118" t="str">
            <v/>
          </cell>
        </row>
        <row r="1119">
          <cell r="A1119" t="str">
            <v>2483951</v>
          </cell>
          <cell r="B1119" t="str">
            <v>MDELIVERY</v>
          </cell>
          <cell r="C1119">
            <v>44939</v>
          </cell>
          <cell r="D1119" t="str">
            <v>FLEXNET ECUADOR - MDELIVERY</v>
          </cell>
          <cell r="E1119" t="str">
            <v>CALLE 28 DE JUNIO S/N Y GARCIA MORENO ENTRADA LLANO GRANDE</v>
          </cell>
          <cell r="H1119" t="str">
            <v>170208</v>
          </cell>
          <cell r="I1119" t="str">
            <v>QUITO</v>
          </cell>
          <cell r="J1119" t="str">
            <v>PICHINCHA</v>
          </cell>
          <cell r="K1119" t="str">
            <v>ANDREA VILLACRES_AIG METROPOLITANA CIA DE SEGUROS Y REASEGUROS S A</v>
          </cell>
          <cell r="L1119" t="str">
            <v>AV BRASIL 293 Y GRANDA CENTENO EDIFICIO IACA AIG ECUADOR</v>
          </cell>
          <cell r="O1119" t="str">
            <v>QUITO</v>
          </cell>
          <cell r="P1119" t="str">
            <v>QUITO</v>
          </cell>
          <cell r="Q1119" t="str">
            <v>PICHINCHA</v>
          </cell>
          <cell r="R1119" t="str">
            <v>2483951</v>
          </cell>
          <cell r="W1119" t="str">
            <v>1790475247001</v>
          </cell>
          <cell r="X1119" t="str">
            <v>0995108885</v>
          </cell>
          <cell r="AA1119">
            <v>44939</v>
          </cell>
          <cell r="AD1119">
            <v>1</v>
          </cell>
          <cell r="AE1119">
            <v>1</v>
          </cell>
          <cell r="AI1119" t="str">
            <v>DESPACHO</v>
          </cell>
          <cell r="AJ1119" t="str">
            <v>NORMAL</v>
          </cell>
          <cell r="AL1119" t="str">
            <v>NO</v>
          </cell>
          <cell r="AN1119" t="str">
            <v>POSVENTA GGCC Y NEGOCIOS</v>
          </cell>
          <cell r="AO1119" t="str">
            <v>GGCC / NEGOCIOS</v>
          </cell>
          <cell r="AP1119">
            <v>44939</v>
          </cell>
          <cell r="AR1119" t="str">
            <v>MDELIVERY_2483951</v>
          </cell>
          <cell r="AS1119">
            <v>330136</v>
          </cell>
          <cell r="AT1119" t="str">
            <v>D40</v>
          </cell>
          <cell r="AU1119" t="str">
            <v>BTB</v>
          </cell>
          <cell r="AV1119">
            <v>2</v>
          </cell>
          <cell r="AX1119" t="str">
            <v>ENTREGADO</v>
          </cell>
          <cell r="AY1119" t="str">
            <v>LTE IPHONE 11 64GB NEGRO: 2 und - sn. 356656421646810,356656421752485</v>
          </cell>
          <cell r="AZ1119" t="str">
            <v>TERMINAL</v>
          </cell>
          <cell r="BA1119" t="str">
            <v/>
          </cell>
        </row>
        <row r="1120">
          <cell r="A1120" t="str">
            <v>2483953</v>
          </cell>
          <cell r="B1120" t="str">
            <v>MDELIVERY</v>
          </cell>
          <cell r="C1120">
            <v>44939</v>
          </cell>
          <cell r="D1120" t="str">
            <v>FLEXNET ECUADOR - MDELIVERY</v>
          </cell>
          <cell r="E1120" t="str">
            <v>CALLE 28 DE JUNIO S/N Y GARCIA MORENO ENTRADA LLANO GRANDE</v>
          </cell>
          <cell r="H1120" t="str">
            <v>170208</v>
          </cell>
          <cell r="I1120" t="str">
            <v>QUITO</v>
          </cell>
          <cell r="J1120" t="str">
            <v>PICHINCHA</v>
          </cell>
          <cell r="K1120" t="str">
            <v>JUAN REINOSO 0982268465_FIRSTREIN S A S</v>
          </cell>
          <cell r="L1120" t="str">
            <v>AV SIMON RODRIGUEZ Y BRASIL ESQUINA EN EL CENTRO DE IMPRESION CEIPACK A DOS CUADRAS AL NORTE DE LA PLAZA CANADA</v>
          </cell>
          <cell r="O1120" t="str">
            <v>LATACUNGA</v>
          </cell>
          <cell r="P1120" t="str">
            <v>LATACUNGA</v>
          </cell>
          <cell r="Q1120" t="str">
            <v>COTOPAXI</v>
          </cell>
          <cell r="R1120" t="str">
            <v>2483953</v>
          </cell>
          <cell r="W1120" t="str">
            <v>0591757504001</v>
          </cell>
          <cell r="X1120" t="str">
            <v>0967950765</v>
          </cell>
          <cell r="AA1120">
            <v>44939</v>
          </cell>
          <cell r="AD1120">
            <v>1</v>
          </cell>
          <cell r="AE1120">
            <v>1</v>
          </cell>
          <cell r="AI1120" t="str">
            <v>DESPACHO</v>
          </cell>
          <cell r="AJ1120" t="str">
            <v>NORMAL</v>
          </cell>
          <cell r="AL1120" t="str">
            <v>NO</v>
          </cell>
          <cell r="AN1120" t="str">
            <v>DAS CARGO A LA CUENTA (DELIVERY)</v>
          </cell>
          <cell r="AO1120" t="str">
            <v>DISTRIBUIDORES</v>
          </cell>
          <cell r="AP1120">
            <v>44939</v>
          </cell>
          <cell r="AR1120" t="str">
            <v>MDELIVERY_2483953</v>
          </cell>
          <cell r="AS1120">
            <v>330142</v>
          </cell>
          <cell r="AT1120" t="str">
            <v>D40</v>
          </cell>
          <cell r="AU1120" t="str">
            <v>BTB</v>
          </cell>
          <cell r="AV1120">
            <v>1</v>
          </cell>
          <cell r="AX1120" t="str">
            <v>ENTREGADO</v>
          </cell>
          <cell r="AY1120" t="str">
            <v>HALFSIM MOVISTAR: 1 und - sn. 8959300520560844444</v>
          </cell>
          <cell r="AZ1120" t="str">
            <v>SIMCARD</v>
          </cell>
          <cell r="BA1120" t="str">
            <v>EMPRESAS TITULAR AUSENTE ENTREGA CON SELLO</v>
          </cell>
        </row>
        <row r="1121">
          <cell r="A1121" t="str">
            <v>2483954</v>
          </cell>
          <cell r="B1121" t="str">
            <v>MDELIVERY</v>
          </cell>
          <cell r="C1121">
            <v>44939</v>
          </cell>
          <cell r="D1121" t="str">
            <v>FLEXNET ECUADOR - MDELIVERY</v>
          </cell>
          <cell r="E1121" t="str">
            <v>CALLE 28 DE JUNIO S/N Y GARCIA MORENO ENTRADA LLANO GRANDE</v>
          </cell>
          <cell r="H1121" t="str">
            <v>170208</v>
          </cell>
          <cell r="I1121" t="str">
            <v>QUITO</v>
          </cell>
          <cell r="J1121" t="str">
            <v>PICHINCHA</v>
          </cell>
          <cell r="K1121" t="str">
            <v>SILVANA VENEGAS_ACCIONA AGUA S A</v>
          </cell>
          <cell r="L1121" t="str">
            <v>AV NARCISA DE JESUS KM 2 DENTRO DE LOS PREDIOS DE INTERAGUA A LA ALTURA DEL INICIO DEL PUENTE QUE UNE SAUCES CON SAMBORONDON GUAYAQUIL</v>
          </cell>
          <cell r="O1121" t="str">
            <v>GUAYAQUIL</v>
          </cell>
          <cell r="P1121" t="str">
            <v>GUAYAQUIL</v>
          </cell>
          <cell r="Q1121" t="str">
            <v>GUAYAS</v>
          </cell>
          <cell r="R1121" t="str">
            <v>2483954</v>
          </cell>
          <cell r="W1121" t="str">
            <v>1792511526001</v>
          </cell>
          <cell r="X1121" t="str">
            <v>0995805539</v>
          </cell>
          <cell r="AA1121">
            <v>44939</v>
          </cell>
          <cell r="AD1121">
            <v>1</v>
          </cell>
          <cell r="AE1121">
            <v>1</v>
          </cell>
          <cell r="AI1121" t="str">
            <v>DESPACHO</v>
          </cell>
          <cell r="AJ1121" t="str">
            <v>NORMAL</v>
          </cell>
          <cell r="AL1121" t="str">
            <v>NO</v>
          </cell>
          <cell r="AN1121" t="str">
            <v>POSVENTA GGCC Y NEGOCIOS</v>
          </cell>
          <cell r="AO1121" t="str">
            <v>GGCC / NEGOCIOS</v>
          </cell>
          <cell r="AP1121">
            <v>44939</v>
          </cell>
          <cell r="AR1121" t="str">
            <v>MDELIVERY_2483954</v>
          </cell>
          <cell r="AS1121">
            <v>330146</v>
          </cell>
          <cell r="AT1121" t="str">
            <v>D40</v>
          </cell>
          <cell r="AU1121" t="str">
            <v>BTB</v>
          </cell>
          <cell r="AV1121">
            <v>1</v>
          </cell>
          <cell r="AX1121" t="str">
            <v>ENTREGADO</v>
          </cell>
          <cell r="AY1121" t="str">
            <v>HALFSIM MOVISTAR: 1 und - sn. 8959300520560844485</v>
          </cell>
          <cell r="AZ1121" t="str">
            <v>SIMCARD</v>
          </cell>
          <cell r="BA1121" t="str">
            <v/>
          </cell>
        </row>
        <row r="1122">
          <cell r="A1122" t="str">
            <v>2483955</v>
          </cell>
          <cell r="B1122" t="str">
            <v>MDELIVERY</v>
          </cell>
          <cell r="C1122">
            <v>44939</v>
          </cell>
          <cell r="D1122" t="str">
            <v>FLEXNET ECUADOR - MDELIVERY</v>
          </cell>
          <cell r="E1122" t="str">
            <v>CALLE 28 DE JUNIO S/N Y GARCIA MORENO ENTRADA LLANO GRANDE</v>
          </cell>
          <cell r="H1122" t="str">
            <v>170208</v>
          </cell>
          <cell r="I1122" t="str">
            <v>QUITO</v>
          </cell>
          <cell r="J1122" t="str">
            <v>PICHINCHA</v>
          </cell>
          <cell r="K1122" t="str">
            <v>PAOLA_SERVICIOS MEDICOS MEDICALPOINT S A</v>
          </cell>
          <cell r="L1122" t="str">
            <v>TORRE MEDICA XIMA KENNEDY PISO 5 OFICINA 519</v>
          </cell>
          <cell r="O1122" t="str">
            <v>GUAYAQUIL</v>
          </cell>
          <cell r="P1122" t="str">
            <v>GUAYAQUIL</v>
          </cell>
          <cell r="Q1122" t="str">
            <v>GUAYAS</v>
          </cell>
          <cell r="R1122" t="str">
            <v>2483955</v>
          </cell>
          <cell r="W1122" t="str">
            <v>0993244902001</v>
          </cell>
          <cell r="X1122" t="str">
            <v>0980736847</v>
          </cell>
          <cell r="AA1122">
            <v>44939</v>
          </cell>
          <cell r="AD1122">
            <v>1</v>
          </cell>
          <cell r="AE1122">
            <v>1</v>
          </cell>
          <cell r="AI1122" t="str">
            <v>DESPACHO</v>
          </cell>
          <cell r="AJ1122" t="str">
            <v>NORMAL</v>
          </cell>
          <cell r="AL1122" t="str">
            <v>NO</v>
          </cell>
          <cell r="AN1122" t="str">
            <v>DAS CARGO A LA CUENTA (DELIVERY)</v>
          </cell>
          <cell r="AO1122" t="str">
            <v>DISTRIBUIDORES</v>
          </cell>
          <cell r="AP1122">
            <v>44939</v>
          </cell>
          <cell r="AR1122" t="str">
            <v>MDELIVERY_2483955</v>
          </cell>
          <cell r="AS1122">
            <v>330139</v>
          </cell>
          <cell r="AT1122" t="str">
            <v>D40</v>
          </cell>
          <cell r="AU1122" t="str">
            <v>BTB</v>
          </cell>
          <cell r="AV1122">
            <v>1</v>
          </cell>
          <cell r="AX1122" t="str">
            <v>ENTREGADO</v>
          </cell>
          <cell r="AY1122" t="str">
            <v>HALFSIM MOVISTAR: 1 und - sn. 8959300520560852231</v>
          </cell>
          <cell r="AZ1122" t="str">
            <v>SIMCARD</v>
          </cell>
          <cell r="BA1122" t="str">
            <v>EMPRESAS TITULAR AUSENTE ENTREGA CON SELLO</v>
          </cell>
        </row>
        <row r="1123">
          <cell r="A1123" t="str">
            <v>2483956</v>
          </cell>
          <cell r="B1123" t="str">
            <v>MDELIVERY</v>
          </cell>
          <cell r="C1123">
            <v>44939</v>
          </cell>
          <cell r="D1123" t="str">
            <v>FLEXNET ECUADOR - MDELIVERY</v>
          </cell>
          <cell r="E1123" t="str">
            <v>CALLE 28 DE JUNIO S/N Y GARCIA MORENO ENTRADA LLANO GRANDE</v>
          </cell>
          <cell r="H1123" t="str">
            <v>170208</v>
          </cell>
          <cell r="I1123" t="str">
            <v>QUITO</v>
          </cell>
          <cell r="J1123" t="str">
            <v>PICHINCHA</v>
          </cell>
          <cell r="K1123" t="str">
            <v>RENE GIOVANY GONGORA_BANCO DE LA PRODUCCION S A PRODUBANCO</v>
          </cell>
          <cell r="L1123" t="str">
            <v>AV SIMON BOLIVAR Y VIA A NAYON CENTRO CORPORATIVO EKOPARK TORRE 1 PRODUBANCO</v>
          </cell>
          <cell r="O1123" t="str">
            <v>QUITO</v>
          </cell>
          <cell r="P1123" t="str">
            <v>QUITO</v>
          </cell>
          <cell r="Q1123" t="str">
            <v>PICHINCHA</v>
          </cell>
          <cell r="R1123" t="str">
            <v>2483956</v>
          </cell>
          <cell r="W1123" t="str">
            <v>1790368718001</v>
          </cell>
          <cell r="X1123" t="str">
            <v>0979152102</v>
          </cell>
          <cell r="AA1123">
            <v>44939</v>
          </cell>
          <cell r="AD1123">
            <v>1</v>
          </cell>
          <cell r="AE1123">
            <v>1</v>
          </cell>
          <cell r="AI1123" t="str">
            <v>DESPACHO</v>
          </cell>
          <cell r="AJ1123" t="str">
            <v>NORMAL</v>
          </cell>
          <cell r="AL1123" t="str">
            <v>NO</v>
          </cell>
          <cell r="AN1123" t="str">
            <v>POSVENTA GGCC Y NEGOCIOS (EXPRESS SOLO QUITO)</v>
          </cell>
          <cell r="AO1123" t="str">
            <v>GGCC / NEGOCIOS</v>
          </cell>
          <cell r="AP1123">
            <v>44939</v>
          </cell>
          <cell r="AR1123" t="str">
            <v>MDELIVERY_2483956</v>
          </cell>
          <cell r="AS1123">
            <v>330143</v>
          </cell>
          <cell r="AT1123" t="str">
            <v>D40</v>
          </cell>
          <cell r="AU1123" t="str">
            <v>BTB</v>
          </cell>
          <cell r="AV1123">
            <v>5</v>
          </cell>
          <cell r="AX1123" t="str">
            <v>ENTREGADO</v>
          </cell>
          <cell r="AY1123" t="str">
            <v>LTE SAMSUNG A13 AZUL: 2 und - sn. 350068480695538,350068480695355 / LTE SAMSUNG A03 AZUL: 3 und - sn. 351084958315334,351084958315284,351084958315326</v>
          </cell>
          <cell r="AZ1123" t="str">
            <v>TERMINAL</v>
          </cell>
          <cell r="BA1123" t="str">
            <v/>
          </cell>
        </row>
        <row r="1124">
          <cell r="A1124" t="str">
            <v>2483961</v>
          </cell>
          <cell r="B1124" t="str">
            <v>MDELIVERY</v>
          </cell>
          <cell r="C1124">
            <v>44939</v>
          </cell>
          <cell r="D1124" t="str">
            <v>FLEXNET ECUADOR - MDELIVERY</v>
          </cell>
          <cell r="E1124" t="str">
            <v>CALLE 28 DE JUNIO S/N Y GARCIA MORENO ENTRADA LLANO GRANDE</v>
          </cell>
          <cell r="H1124" t="str">
            <v>170208</v>
          </cell>
          <cell r="I1124" t="str">
            <v>QUITO</v>
          </cell>
          <cell r="J1124" t="str">
            <v>PICHINCHA</v>
          </cell>
          <cell r="K1124" t="str">
            <v>NEFI TRUJILLO_IGLESIA DE JESUCRISTO DE LOS SANTOS DE LOS ULTIMOS</v>
          </cell>
          <cell r="L1124" t="str">
            <v>COLON E8 71 ENTRE DIEGO DE ALMAGRO Y YANEZ PINZON</v>
          </cell>
          <cell r="O1124" t="str">
            <v>QUITO</v>
          </cell>
          <cell r="P1124" t="str">
            <v>QUITO</v>
          </cell>
          <cell r="Q1124" t="str">
            <v>PICHINCHA</v>
          </cell>
          <cell r="R1124" t="str">
            <v>2483961</v>
          </cell>
          <cell r="W1124" t="str">
            <v>1790898954001</v>
          </cell>
          <cell r="X1124" t="str">
            <v>0999800130</v>
          </cell>
          <cell r="AA1124">
            <v>44939</v>
          </cell>
          <cell r="AD1124">
            <v>1</v>
          </cell>
          <cell r="AE1124">
            <v>1</v>
          </cell>
          <cell r="AI1124" t="str">
            <v>DESPACHO</v>
          </cell>
          <cell r="AJ1124" t="str">
            <v>NORMAL</v>
          </cell>
          <cell r="AL1124" t="str">
            <v>NO</v>
          </cell>
          <cell r="AN1124" t="str">
            <v>POSVENTA GGCC Y NEGOCIOS</v>
          </cell>
          <cell r="AO1124" t="str">
            <v>GGCC / NEGOCIOS</v>
          </cell>
          <cell r="AP1124">
            <v>44939</v>
          </cell>
          <cell r="AR1124" t="str">
            <v>MDELIVERY_2483961</v>
          </cell>
          <cell r="AS1124">
            <v>330141</v>
          </cell>
          <cell r="AT1124" t="str">
            <v>D40</v>
          </cell>
          <cell r="AU1124" t="str">
            <v>BTB</v>
          </cell>
          <cell r="AV1124">
            <v>33</v>
          </cell>
          <cell r="AX1124" t="str">
            <v>ENTREGADO</v>
          </cell>
          <cell r="AY1124" t="str">
            <v>LTE SAMSUNG A23 NEGRO: 33 und - sn. 356795951942494,356795951661342,356795951666929,356795951681605,356795951666663,356795951681944,356795951677033,356795951905509,356795951942544,356795951681555,356795951681647,356795951666572,356795951684880,356795951661847,356795951661631,356795951666853,356795951903728,356795951805535,356795951666721,356795951681399,356795951681365,356795951681415,356795951666598,356795951681571,356795951661854,356795951982953,356795951787667,356795951788038,356795951905137,356795951903751,356795951902357,356795951982797,356795951901904</v>
          </cell>
          <cell r="AZ1124" t="str">
            <v>TERMINAL</v>
          </cell>
          <cell r="BA1124" t="str">
            <v/>
          </cell>
        </row>
        <row r="1125">
          <cell r="A1125" t="str">
            <v>2483994</v>
          </cell>
          <cell r="B1125" t="str">
            <v>MDELIVERY</v>
          </cell>
          <cell r="C1125">
            <v>44939</v>
          </cell>
          <cell r="D1125" t="str">
            <v>FLEXNET ECUADOR - MDELIVERY</v>
          </cell>
          <cell r="E1125" t="str">
            <v>CALLE 28 DE JUNIO S/N Y GARCIA MORENO ENTRADA LLANO GRANDE</v>
          </cell>
          <cell r="H1125" t="str">
            <v>170208</v>
          </cell>
          <cell r="I1125" t="str">
            <v>QUITO</v>
          </cell>
          <cell r="J1125" t="str">
            <v>PICHINCHA</v>
          </cell>
          <cell r="K1125" t="str">
            <v>EZEQUIEL SANCHEZ SANTANA_EZEQUIEL SANCHEZ SANTANA</v>
          </cell>
          <cell r="L1125" t="str">
            <v>PQA ESMERALDAS BARRIO CENTRO DIR CLL BOLIVAR 202 Y SALINAS ESQUINA REF 1ER PISO ALTO EN CONSULTORIO EXTRADENT</v>
          </cell>
          <cell r="O1125" t="str">
            <v>ESMERALDAS</v>
          </cell>
          <cell r="P1125" t="str">
            <v>ESMERALDAS</v>
          </cell>
          <cell r="Q1125" t="str">
            <v>ESMERALDAS</v>
          </cell>
          <cell r="R1125" t="str">
            <v>2483994</v>
          </cell>
          <cell r="W1125" t="str">
            <v>0921352936001</v>
          </cell>
          <cell r="X1125" t="str">
            <v>0996438296</v>
          </cell>
          <cell r="AA1125">
            <v>44939</v>
          </cell>
          <cell r="AD1125">
            <v>1</v>
          </cell>
          <cell r="AE1125">
            <v>1</v>
          </cell>
          <cell r="AI1125" t="str">
            <v>DESPACHO</v>
          </cell>
          <cell r="AJ1125" t="str">
            <v>NORMAL</v>
          </cell>
          <cell r="AL1125" t="str">
            <v>NO</v>
          </cell>
          <cell r="AN1125" t="str">
            <v>DAS CARGO A LA CUENTA (DELIVERY)</v>
          </cell>
          <cell r="AO1125" t="str">
            <v>DISTRIBUIDORES</v>
          </cell>
          <cell r="AP1125">
            <v>44939</v>
          </cell>
          <cell r="AR1125" t="str">
            <v>MDELIVERY_2483994</v>
          </cell>
          <cell r="AS1125">
            <v>330145</v>
          </cell>
          <cell r="AT1125" t="str">
            <v>D40</v>
          </cell>
          <cell r="AU1125" t="str">
            <v>BTB</v>
          </cell>
          <cell r="AV1125">
            <v>1</v>
          </cell>
          <cell r="AX1125" t="str">
            <v>ENTREGADO</v>
          </cell>
          <cell r="AY1125" t="str">
            <v>HALFSIM MOVISTAR: 1 und - sn. 8959300520560850946</v>
          </cell>
          <cell r="AZ1125" t="str">
            <v>SIMCARD</v>
          </cell>
          <cell r="BA1125" t="str">
            <v>EMPRESAS TITULAR AUSENTE ENTREGA CON SELLO</v>
          </cell>
        </row>
        <row r="1126">
          <cell r="A1126" t="str">
            <v>2483995</v>
          </cell>
          <cell r="B1126" t="str">
            <v>MDELIVERY</v>
          </cell>
          <cell r="C1126">
            <v>44939</v>
          </cell>
          <cell r="D1126" t="str">
            <v>FLEXNET ECUADOR - MDELIVERY</v>
          </cell>
          <cell r="E1126" t="str">
            <v>CALLE 28 DE JUNIO S/N Y GARCIA MORENO ENTRADA LLANO GRANDE</v>
          </cell>
          <cell r="H1126" t="str">
            <v>170208</v>
          </cell>
          <cell r="I1126" t="str">
            <v>QUITO</v>
          </cell>
          <cell r="J1126" t="str">
            <v>PICHINCHA</v>
          </cell>
          <cell r="K1126" t="str">
            <v>BRAYAN CAJAS_RECIPLAST C A</v>
          </cell>
          <cell r="L1126" t="str">
            <v>VIA PULULAGUA Y VIA A CALACALI CALLE DE TIERRA JUSTO AL INICIO DEL ADOQUINADO EN UNA PUERTA COLOR AZUL FACHADA COLOR CEMENTO</v>
          </cell>
          <cell r="O1126" t="str">
            <v>QUITO</v>
          </cell>
          <cell r="P1126" t="str">
            <v>QUITO</v>
          </cell>
          <cell r="Q1126" t="str">
            <v>PICHINCHA</v>
          </cell>
          <cell r="R1126" t="str">
            <v>2483995</v>
          </cell>
          <cell r="W1126" t="str">
            <v>1792013380001</v>
          </cell>
          <cell r="X1126" t="str">
            <v>0984482515/0995786723</v>
          </cell>
          <cell r="AA1126">
            <v>44939</v>
          </cell>
          <cell r="AD1126">
            <v>1</v>
          </cell>
          <cell r="AE1126">
            <v>1</v>
          </cell>
          <cell r="AI1126" t="str">
            <v>DESPACHO</v>
          </cell>
          <cell r="AJ1126" t="str">
            <v>NORMAL</v>
          </cell>
          <cell r="AL1126" t="str">
            <v>NO</v>
          </cell>
          <cell r="AN1126" t="str">
            <v>367 EMPRESAS Y NEGOCIOS</v>
          </cell>
          <cell r="AO1126" t="str">
            <v>GGCC / NEGOCIOS</v>
          </cell>
          <cell r="AP1126">
            <v>44939</v>
          </cell>
          <cell r="AR1126" t="str">
            <v>MDELIVERY_2483995</v>
          </cell>
          <cell r="AS1126">
            <v>330140</v>
          </cell>
          <cell r="AT1126" t="str">
            <v>D40</v>
          </cell>
          <cell r="AU1126" t="str">
            <v>BTB</v>
          </cell>
          <cell r="AV1126">
            <v>1</v>
          </cell>
          <cell r="AX1126" t="str">
            <v>ENTREGADO</v>
          </cell>
          <cell r="AY1126" t="str">
            <v>HALFSIM MOVISTAR: 1 und - sn. 8959300520560844436</v>
          </cell>
          <cell r="AZ1126" t="str">
            <v>SIMCARD</v>
          </cell>
          <cell r="BA1126" t="str">
            <v/>
          </cell>
        </row>
        <row r="1127">
          <cell r="A1127" t="str">
            <v>2483996</v>
          </cell>
          <cell r="B1127" t="str">
            <v>MDELIVERY</v>
          </cell>
          <cell r="C1127">
            <v>44939</v>
          </cell>
          <cell r="D1127" t="str">
            <v>FLEXNET ECUADOR - MDELIVERY</v>
          </cell>
          <cell r="E1127" t="str">
            <v>CALLE 28 DE JUNIO S/N Y GARCIA MORENO ENTRADA LLANO GRANDE</v>
          </cell>
          <cell r="H1127" t="str">
            <v>170208</v>
          </cell>
          <cell r="I1127" t="str">
            <v>QUITO</v>
          </cell>
          <cell r="J1127" t="str">
            <v>PICHINCHA</v>
          </cell>
          <cell r="K1127" t="str">
            <v>JUAN MARCELO NARVAEZ_ALMACEN ESPANA</v>
          </cell>
          <cell r="L1127" t="str">
            <v>GRAN COLOMBIA Y BORRERO JUNTO A TIA</v>
          </cell>
          <cell r="O1127" t="str">
            <v>CUENCA</v>
          </cell>
          <cell r="P1127" t="str">
            <v>CUENCA</v>
          </cell>
          <cell r="Q1127" t="str">
            <v>AZUAY</v>
          </cell>
          <cell r="R1127" t="str">
            <v>2483996</v>
          </cell>
          <cell r="W1127" t="str">
            <v>0190386465001</v>
          </cell>
          <cell r="X1127" t="str">
            <v>0987342252</v>
          </cell>
          <cell r="AA1127">
            <v>44939</v>
          </cell>
          <cell r="AD1127">
            <v>1</v>
          </cell>
          <cell r="AE1127">
            <v>1</v>
          </cell>
          <cell r="AI1127" t="str">
            <v>DESPACHO</v>
          </cell>
          <cell r="AJ1127" t="str">
            <v>NORMAL</v>
          </cell>
          <cell r="AL1127" t="str">
            <v>NO</v>
          </cell>
          <cell r="AN1127" t="str">
            <v>POSVENTA GGCC Y NEGOCIOS</v>
          </cell>
          <cell r="AO1127" t="str">
            <v>GGCC / NEGOCIOS</v>
          </cell>
          <cell r="AP1127">
            <v>44939</v>
          </cell>
          <cell r="AR1127" t="str">
            <v>MDELIVERY_2483996</v>
          </cell>
          <cell r="AS1127">
            <v>330144</v>
          </cell>
          <cell r="AT1127" t="str">
            <v>D40</v>
          </cell>
          <cell r="AU1127" t="str">
            <v>BTB</v>
          </cell>
          <cell r="AV1127">
            <v>8</v>
          </cell>
          <cell r="AX1127" t="str">
            <v>ENTREGADO</v>
          </cell>
          <cell r="AY1127" t="str">
            <v>LTE SAMSUNG A03 NEGRO: 4 und - sn. 351084958317603,351084958319005,351084958318627,351084958318775 / HALFSIM MOVISTAR: 4 und - sn. 8959300520560844675,8959300520560844691,8959300520560844725,8959300520560844667</v>
          </cell>
          <cell r="AZ1127" t="str">
            <v>SIMCARD / TERMINAL</v>
          </cell>
          <cell r="BA1127" t="str">
            <v/>
          </cell>
        </row>
        <row r="1128">
          <cell r="A1128" t="str">
            <v>4665274</v>
          </cell>
          <cell r="B1128" t="str">
            <v>MDELIVERY</v>
          </cell>
          <cell r="C1128">
            <v>44939</v>
          </cell>
          <cell r="D1128" t="str">
            <v>FLEXNET ECUADOR - MDELIVERY</v>
          </cell>
          <cell r="E1128" t="str">
            <v>CALLE 28 DE JUNIO S/N Y GARCIA MORENO ENTRADA LLANO GRANDE</v>
          </cell>
          <cell r="H1128" t="str">
            <v>170208</v>
          </cell>
          <cell r="I1128" t="str">
            <v>QUITO</v>
          </cell>
          <cell r="J1128" t="str">
            <v>PICHINCHA</v>
          </cell>
          <cell r="K1128" t="str">
            <v>MANUEL EDUARDO QUISHPE GUANOLUISA</v>
          </cell>
          <cell r="L1128" t="str">
            <v>OFICINA TRAMACO LATACUNGA</v>
          </cell>
          <cell r="O1128" t="str">
            <v>LATACUNGA</v>
          </cell>
          <cell r="P1128" t="str">
            <v>LATACUNGA</v>
          </cell>
          <cell r="Q1128" t="str">
            <v>COTOPAXI_LATACUNGA_</v>
          </cell>
          <cell r="R1128" t="str">
            <v>4665274</v>
          </cell>
          <cell r="W1128" t="str">
            <v>1719773747_V4444V4444</v>
          </cell>
          <cell r="X1128" t="str">
            <v>0984508255-0962526271</v>
          </cell>
          <cell r="AA1128">
            <v>44939</v>
          </cell>
          <cell r="AD1128">
            <v>1</v>
          </cell>
          <cell r="AE1128">
            <v>1</v>
          </cell>
          <cell r="AH1128" t="str">
            <v/>
          </cell>
          <cell r="AI1128" t="str">
            <v>DESPACHO</v>
          </cell>
          <cell r="AJ1128" t="str">
            <v>DERIVADO PICK UP</v>
          </cell>
          <cell r="AL1128" t="str">
            <v>NO</v>
          </cell>
          <cell r="AN1128" t="str">
            <v>MOV_tecnocom_credito_directo</v>
          </cell>
          <cell r="AO1128" t="str">
            <v>CANAL ONLINE</v>
          </cell>
          <cell r="AP1128">
            <v>44939</v>
          </cell>
          <cell r="AR1128" t="str">
            <v>MDELIVERY_4665274</v>
          </cell>
          <cell r="AS1128">
            <v>330475</v>
          </cell>
          <cell r="AT1128" t="str">
            <v>D40</v>
          </cell>
          <cell r="AU1128" t="str">
            <v>BTC</v>
          </cell>
          <cell r="AV1128">
            <v>1</v>
          </cell>
          <cell r="AW1128" t="str">
            <v>PROVINCIAL</v>
          </cell>
          <cell r="AX1128" t="str">
            <v>INCIDENCIA</v>
          </cell>
          <cell r="AY1128" t="str">
            <v>LTE XIAOMI 11 LITE 5G NE NEGRO: 1 und - sn. 863090064317602</v>
          </cell>
          <cell r="AZ1128" t="str">
            <v>TERMINAL</v>
          </cell>
          <cell r="BA1128" t="str">
            <v>Validar Biometrico</v>
          </cell>
        </row>
        <row r="1129">
          <cell r="A1129" t="str">
            <v>4745538</v>
          </cell>
          <cell r="B1129" t="str">
            <v>MDELIVERY</v>
          </cell>
          <cell r="C1129">
            <v>44939</v>
          </cell>
          <cell r="D1129" t="str">
            <v>FLEXNET ECUADOR - MDELIVERY</v>
          </cell>
          <cell r="E1129" t="str">
            <v>CALLE 28 DE JUNIO S/N Y GARCIA MORENO ENTRADA LLANO GRANDE</v>
          </cell>
          <cell r="H1129" t="str">
            <v>170208</v>
          </cell>
          <cell r="I1129" t="str">
            <v>QUITO</v>
          </cell>
          <cell r="J1129" t="str">
            <v>PICHINCHA</v>
          </cell>
          <cell r="K1129" t="str">
            <v>Galo Felipe Solorzano Donoso</v>
          </cell>
          <cell r="L1129" t="str">
            <v>ELOY ALFARO AV TANASA  SN ENTRE CALLE G5 Y AV SEMILLAS</v>
          </cell>
          <cell r="O1129" t="str">
            <v>092507</v>
          </cell>
          <cell r="P1129" t="str">
            <v>092507</v>
          </cell>
          <cell r="Q1129" t="str">
            <v>GUAYAS_DURAN_ELOY ALFARO</v>
          </cell>
          <cell r="R1129" t="str">
            <v>4745538</v>
          </cell>
          <cell r="W1129" t="str">
            <v>0911687663_E1443I2222</v>
          </cell>
          <cell r="X1129" t="str">
            <v>0999064589-</v>
          </cell>
          <cell r="AA1129">
            <v>44939</v>
          </cell>
          <cell r="AD1129">
            <v>1</v>
          </cell>
          <cell r="AE1129">
            <v>1</v>
          </cell>
          <cell r="AH1129" t="str">
            <v>FRENTE A SKRETTING Y LAS BODEGAS DEL BANCO DEL PACIFICO ENTREGA EN BODEGAS DE DIDELPA ES INGRESANDO POR PLAZA SHIVA CONTACTAR AL TITULAR VIA WHATSAPP NO PUEDE CONTESTAR LLAMADAS</v>
          </cell>
          <cell r="AI1129" t="str">
            <v>DESPACHO</v>
          </cell>
          <cell r="AJ1129" t="str">
            <v>AGENDADO S1</v>
          </cell>
          <cell r="AL1129" t="str">
            <v>NO</v>
          </cell>
          <cell r="AN1129" t="str">
            <v>MOV_tecnocom_credito_directo</v>
          </cell>
          <cell r="AO1129" t="str">
            <v>CANAL ONLINE</v>
          </cell>
          <cell r="AP1129">
            <v>44939</v>
          </cell>
          <cell r="AR1129" t="str">
            <v>MDELIVERY_4745538</v>
          </cell>
          <cell r="AS1129">
            <v>330328</v>
          </cell>
          <cell r="AT1129" t="str">
            <v>D40</v>
          </cell>
          <cell r="AU1129" t="str">
            <v>BTC</v>
          </cell>
          <cell r="AV1129">
            <v>1</v>
          </cell>
          <cell r="AW1129" t="str">
            <v>PROVINCIAL</v>
          </cell>
          <cell r="AX1129" t="str">
            <v>ENTREGADO</v>
          </cell>
          <cell r="AY1129" t="str">
            <v>LTE XIAOMI REDMI NOTE 11 AZUL: 1 und - sn. 869113065776925</v>
          </cell>
          <cell r="AZ1129" t="str">
            <v>TERMINAL</v>
          </cell>
          <cell r="BA1129" t="str">
            <v>Validar Biometrico</v>
          </cell>
        </row>
        <row r="1130">
          <cell r="A1130" t="str">
            <v>4774197</v>
          </cell>
          <cell r="B1130" t="str">
            <v>MDELIVERY</v>
          </cell>
          <cell r="C1130">
            <v>44939</v>
          </cell>
          <cell r="D1130" t="str">
            <v>FLEXNET ECUADOR - MDELIVERY</v>
          </cell>
          <cell r="E1130" t="str">
            <v>CALLE 28 DE JUNIO S/N Y GARCIA MORENO ENTRADA LLANO GRANDE</v>
          </cell>
          <cell r="H1130" t="str">
            <v>170208</v>
          </cell>
          <cell r="I1130" t="str">
            <v>QUITO</v>
          </cell>
          <cell r="J1130" t="str">
            <v>PICHINCHA</v>
          </cell>
          <cell r="K1130" t="str">
            <v>INGRID ISABEL ASCENCIO FIGUEROA</v>
          </cell>
          <cell r="L1130" t="str">
            <v>XIMENA AV EL PUYO MZ 17 VILLA 16</v>
          </cell>
          <cell r="O1130" t="str">
            <v>090204</v>
          </cell>
          <cell r="P1130" t="str">
            <v>090204</v>
          </cell>
          <cell r="Q1130" t="str">
            <v>GUAYAS_GUAYAQUIL_XIMENA</v>
          </cell>
          <cell r="R1130" t="str">
            <v>4774197</v>
          </cell>
          <cell r="W1130" t="str">
            <v>0920159662_V3343I1242</v>
          </cell>
          <cell r="X1130" t="str">
            <v>0984996576-</v>
          </cell>
          <cell r="AA1130">
            <v>44939</v>
          </cell>
          <cell r="AD1130">
            <v>1</v>
          </cell>
          <cell r="AE1130">
            <v>1</v>
          </cell>
          <cell r="AH1130" t="str">
            <v>COOP JAIME ROLDOS ESTA A MEDIA CUADRA DEL UPC DE LOS ESTEROS ES UNA CASA 1 PISO COLOR BLANCO TECHO VERDE  PIDE ENTREGA DESDE LA 13H30</v>
          </cell>
          <cell r="AI1130" t="str">
            <v>DESPACHO</v>
          </cell>
          <cell r="AJ1130" t="str">
            <v>Normal</v>
          </cell>
          <cell r="AL1130" t="str">
            <v>NO</v>
          </cell>
          <cell r="AN1130" t="str">
            <v>MOV_tecnocom_credito_directo</v>
          </cell>
          <cell r="AO1130" t="str">
            <v>CANAL ONLINE</v>
          </cell>
          <cell r="AP1130">
            <v>44939</v>
          </cell>
          <cell r="AR1130" t="str">
            <v>MDELIVERY_4774197</v>
          </cell>
          <cell r="AS1130">
            <v>330431</v>
          </cell>
          <cell r="AT1130" t="str">
            <v>D40</v>
          </cell>
          <cell r="AU1130" t="str">
            <v>BTC</v>
          </cell>
          <cell r="AV1130">
            <v>1</v>
          </cell>
          <cell r="AW1130" t="str">
            <v>LOCAL</v>
          </cell>
          <cell r="AX1130" t="str">
            <v>ENTREGADO</v>
          </cell>
          <cell r="AY1130" t="str">
            <v>LTE XIAOMI REDMI NOTE 11 AZUL: 1 und - sn. 869113065828924</v>
          </cell>
          <cell r="AZ1130" t="str">
            <v>TERMINAL</v>
          </cell>
          <cell r="BA1130" t="str">
            <v>Validar Biometrico</v>
          </cell>
        </row>
        <row r="1131">
          <cell r="A1131" t="str">
            <v>4784252</v>
          </cell>
          <cell r="B1131" t="str">
            <v>MDELIVERY</v>
          </cell>
          <cell r="C1131">
            <v>44939</v>
          </cell>
          <cell r="D1131" t="str">
            <v>FLEXNET ECUADOR - MDELIVERY</v>
          </cell>
          <cell r="E1131" t="str">
            <v>CALLE 28 DE JUNIO S/N Y GARCIA MORENO ENTRADA LLANO GRANDE</v>
          </cell>
          <cell r="H1131" t="str">
            <v>170208</v>
          </cell>
          <cell r="I1131" t="str">
            <v>QUITO</v>
          </cell>
          <cell r="J1131" t="str">
            <v>PICHINCHA</v>
          </cell>
          <cell r="K1131" t="str">
            <v>Byron Eduardo Rivera Gonzalez</v>
          </cell>
          <cell r="L1131" t="str">
            <v>AZOGUES AV JUAN BAUTISTA CORDERO  1 30   CALLE SIMON BOLIVAR</v>
          </cell>
          <cell r="O1131" t="str">
            <v>030102</v>
          </cell>
          <cell r="P1131" t="str">
            <v>030102</v>
          </cell>
          <cell r="Q1131" t="str">
            <v>CANAR_AZOGUES_AZOGUES</v>
          </cell>
          <cell r="R1131" t="str">
            <v>4784252</v>
          </cell>
          <cell r="W1131" t="str">
            <v>0302490693_E1333I2222</v>
          </cell>
          <cell r="X1131" t="str">
            <v>0995647548-</v>
          </cell>
          <cell r="AA1131">
            <v>44939</v>
          </cell>
          <cell r="AD1131">
            <v>1</v>
          </cell>
          <cell r="AE1131">
            <v>1</v>
          </cell>
          <cell r="AH1131" t="str">
            <v>BARRIO 5 ESQUINAS JUNTO A LOS BOMBEROS ES UNA CASA COLOR ROSA DEPARTAMENTO PLANTA BAJA</v>
          </cell>
          <cell r="AI1131" t="str">
            <v>DESPACHO</v>
          </cell>
          <cell r="AJ1131" t="str">
            <v>Normal</v>
          </cell>
          <cell r="AL1131" t="str">
            <v>NO</v>
          </cell>
          <cell r="AN1131" t="str">
            <v>MOV tecnocom</v>
          </cell>
          <cell r="AO1131" t="str">
            <v>CANAL ONLINE</v>
          </cell>
          <cell r="AP1131">
            <v>44939</v>
          </cell>
          <cell r="AR1131" t="str">
            <v>MDELIVERY_4784252</v>
          </cell>
          <cell r="AS1131">
            <v>330355</v>
          </cell>
          <cell r="AT1131" t="str">
            <v>D40</v>
          </cell>
          <cell r="AU1131" t="str">
            <v>BTC</v>
          </cell>
          <cell r="AV1131">
            <v>1</v>
          </cell>
          <cell r="AW1131" t="str">
            <v>PROVINCIAL</v>
          </cell>
          <cell r="AX1131" t="str">
            <v>INCIDENCIA</v>
          </cell>
          <cell r="AY1131" t="str">
            <v>AIR APPLE AIRPODS 3ER GEN: 1 und - sn. 139999372442134</v>
          </cell>
          <cell r="AZ1131" t="str">
            <v>ACCESORIO</v>
          </cell>
          <cell r="BA1131" t="str">
            <v>Validar Biometrico, Validar Tarjeta Credito M,</v>
          </cell>
        </row>
        <row r="1132">
          <cell r="A1132" t="str">
            <v>4798833</v>
          </cell>
          <cell r="B1132" t="str">
            <v>MDELIVERY</v>
          </cell>
          <cell r="C1132">
            <v>44939</v>
          </cell>
          <cell r="D1132" t="str">
            <v>FLEXNET ECUADOR - MDELIVERY</v>
          </cell>
          <cell r="E1132" t="str">
            <v>CALLE 28 DE JUNIO S/N Y GARCIA MORENO ENTRADA LLANO GRANDE</v>
          </cell>
          <cell r="H1132" t="str">
            <v>170208</v>
          </cell>
          <cell r="I1132" t="str">
            <v>QUITO</v>
          </cell>
          <cell r="J1132" t="str">
            <v>PICHINCHA</v>
          </cell>
          <cell r="K1132" t="str">
            <v>RONALD MIGUEL RODRIGUEZ CHILA</v>
          </cell>
          <cell r="L1132" t="str">
            <v>BABAHOYO CALLE GRAL BARONA SN CALLE 27 DE MAYO</v>
          </cell>
          <cell r="O1132" t="str">
            <v>120105</v>
          </cell>
          <cell r="P1132" t="str">
            <v>120105</v>
          </cell>
          <cell r="Q1132" t="str">
            <v>LOS RIOS_BABAHOYO_BABAHOYO</v>
          </cell>
          <cell r="R1132" t="str">
            <v>4798833</v>
          </cell>
          <cell r="W1132" t="str">
            <v>1722587456_V1333V1222</v>
          </cell>
          <cell r="X1132" t="str">
            <v>0969866825-0969866825</v>
          </cell>
          <cell r="AA1132">
            <v>44939</v>
          </cell>
          <cell r="AD1132">
            <v>1</v>
          </cell>
          <cell r="AE1132">
            <v>1</v>
          </cell>
          <cell r="AH1132" t="str">
            <v>SECTOR CENTRO FRENTE AL HOTEL GRAND RIVER ENTREGA EN EL MUNICIPIO DE BABAHOYO EN EL 6TO PISO ANUNCIARSE CON EL GUARDIA</v>
          </cell>
          <cell r="AI1132" t="str">
            <v>DESPACHO</v>
          </cell>
          <cell r="AJ1132" t="str">
            <v>Normal</v>
          </cell>
          <cell r="AL1132" t="str">
            <v>NO</v>
          </cell>
          <cell r="AN1132" t="str">
            <v>MOV onlinevip</v>
          </cell>
          <cell r="AO1132" t="str">
            <v>CANAL ONLINE</v>
          </cell>
          <cell r="AP1132">
            <v>44939</v>
          </cell>
          <cell r="AR1132" t="str">
            <v>MDELIVERY_4798833</v>
          </cell>
          <cell r="AS1132">
            <v>330097</v>
          </cell>
          <cell r="AT1132" t="str">
            <v>D40</v>
          </cell>
          <cell r="AU1132" t="str">
            <v>BTC</v>
          </cell>
          <cell r="AV1132">
            <v>1</v>
          </cell>
          <cell r="AW1132" t="str">
            <v>PROVINCIAL</v>
          </cell>
          <cell r="AX1132" t="str">
            <v>ENTREGADO</v>
          </cell>
          <cell r="AY1132" t="str">
            <v>LTE SAMSUNG A33 5G AZUL: 1 und - sn. 352429893659842</v>
          </cell>
          <cell r="AZ1132" t="str">
            <v>TERMINAL</v>
          </cell>
          <cell r="BA1132" t="str">
            <v>Validar Biometrico</v>
          </cell>
        </row>
        <row r="1133">
          <cell r="A1133" t="str">
            <v>4807962</v>
          </cell>
          <cell r="B1133" t="str">
            <v>MDELIVERY</v>
          </cell>
          <cell r="C1133">
            <v>44939</v>
          </cell>
          <cell r="D1133" t="str">
            <v>FLEXNET ECUADOR - MDELIVERY</v>
          </cell>
          <cell r="E1133" t="str">
            <v>CALLE 28 DE JUNIO S/N Y GARCIA MORENO ENTRADA LLANO GRANDE</v>
          </cell>
          <cell r="H1133" t="str">
            <v>170208</v>
          </cell>
          <cell r="I1133" t="str">
            <v>QUITO</v>
          </cell>
          <cell r="J1133" t="str">
            <v>PICHINCHA</v>
          </cell>
          <cell r="K1133" t="str">
            <v>JONATHAN DANIEL ONOFRE MARTINEZ</v>
          </cell>
          <cell r="L1133" t="str">
            <v>LA AURORA AV VIAL 8 SN AV LEON FEBRES CORDERO</v>
          </cell>
          <cell r="O1133" t="str">
            <v>091910</v>
          </cell>
          <cell r="P1133" t="str">
            <v>091910</v>
          </cell>
          <cell r="Q1133" t="str">
            <v>GUAYAS_DAULE_LA AURORA</v>
          </cell>
          <cell r="R1133" t="str">
            <v>4807962</v>
          </cell>
          <cell r="W1133" t="str">
            <v>0941076820001</v>
          </cell>
          <cell r="X1133" t="str">
            <v>0984049763-0984049763</v>
          </cell>
          <cell r="AA1133">
            <v>44939</v>
          </cell>
          <cell r="AD1133">
            <v>1</v>
          </cell>
          <cell r="AE1133">
            <v>1</v>
          </cell>
          <cell r="AH1133" t="str">
            <v>ESTA DIAGONAL A SUPERMERCADOS DEL PORTAL LA JOYA ENTREGA NOVOCENTRO LA JOYA HAY QUE LLAMAR AL TITULAR S1 ENVIADO AO</v>
          </cell>
          <cell r="AI1133" t="str">
            <v>DESPACHO</v>
          </cell>
          <cell r="AJ1133" t="str">
            <v>Normal</v>
          </cell>
          <cell r="AL1133" t="str">
            <v>NO</v>
          </cell>
          <cell r="AN1133" t="str">
            <v>MOV productovip</v>
          </cell>
          <cell r="AO1133" t="str">
            <v>CANAL ONLINE</v>
          </cell>
          <cell r="AP1133">
            <v>44939</v>
          </cell>
          <cell r="AR1133" t="str">
            <v>MDELIVERY_4807962</v>
          </cell>
          <cell r="AS1133">
            <v>330094</v>
          </cell>
          <cell r="AT1133" t="str">
            <v>D40</v>
          </cell>
          <cell r="AU1133" t="str">
            <v>BTC</v>
          </cell>
          <cell r="AV1133">
            <v>2</v>
          </cell>
          <cell r="AW1133" t="str">
            <v>PROVINCIAL</v>
          </cell>
          <cell r="AX1133" t="str">
            <v>ENTREGADO</v>
          </cell>
          <cell r="AY1133" t="str">
            <v>LTE NOKIA C2 2E AZUL: 1 und - sn. 353906800159767 / HALFSIM MOVISTAR: 1 und - sn. 8959300520560982202</v>
          </cell>
          <cell r="AZ1133" t="str">
            <v>SIMCARD / TERMINAL</v>
          </cell>
          <cell r="BA1133" t="str">
            <v>Validar Biometrico</v>
          </cell>
        </row>
        <row r="1134">
          <cell r="A1134" t="str">
            <v>4809021</v>
          </cell>
          <cell r="B1134" t="str">
            <v>MDELIVERY</v>
          </cell>
          <cell r="C1134">
            <v>44939</v>
          </cell>
          <cell r="D1134" t="str">
            <v>FLEXNET ECUADOR - MDELIVERY</v>
          </cell>
          <cell r="E1134" t="str">
            <v>CALLE 28 DE JUNIO S/N Y GARCIA MORENO ENTRADA LLANO GRANDE</v>
          </cell>
          <cell r="H1134" t="str">
            <v>170208</v>
          </cell>
          <cell r="I1134" t="str">
            <v>QUITO</v>
          </cell>
          <cell r="J1134" t="str">
            <v>PICHINCHA</v>
          </cell>
          <cell r="K1134" t="str">
            <v>Diana Yulissa Macias peafiel</v>
          </cell>
          <cell r="L1134" t="str">
            <v>GUAMANI CALLE ROMEL VASQUEZ  OE11 60  CALLE S51B</v>
          </cell>
          <cell r="O1134" t="str">
            <v>170701</v>
          </cell>
          <cell r="P1134" t="str">
            <v>170701</v>
          </cell>
          <cell r="Q1134" t="str">
            <v>PICHINCHA_QUITO_GUAMANI</v>
          </cell>
          <cell r="R1134" t="str">
            <v>4809021</v>
          </cell>
          <cell r="W1134" t="str">
            <v>0150476737</v>
          </cell>
          <cell r="X1134" t="str">
            <v>0963621035-0963621035</v>
          </cell>
          <cell r="AA1134">
            <v>44939</v>
          </cell>
          <cell r="AD1134">
            <v>1</v>
          </cell>
          <cell r="AE1134">
            <v>1</v>
          </cell>
          <cell r="AH1134" t="str">
            <v>SECTOR DE GUAMANI JUNTO A CNT DE GUAMANI</v>
          </cell>
          <cell r="AI1134" t="str">
            <v>DESPACHO</v>
          </cell>
          <cell r="AJ1134" t="str">
            <v>Normal</v>
          </cell>
          <cell r="AL1134" t="str">
            <v>NO</v>
          </cell>
          <cell r="AN1134" t="str">
            <v>MOV_autoporta</v>
          </cell>
          <cell r="AO1134" t="str">
            <v>CANAL ONLINE</v>
          </cell>
          <cell r="AP1134">
            <v>44939</v>
          </cell>
          <cell r="AR1134" t="str">
            <v>MDELIVERY_4809021</v>
          </cell>
          <cell r="AS1134">
            <v>330438</v>
          </cell>
          <cell r="AT1134" t="str">
            <v>D40</v>
          </cell>
          <cell r="AU1134" t="str">
            <v>BTC</v>
          </cell>
          <cell r="AV1134">
            <v>1</v>
          </cell>
          <cell r="AW1134" t="str">
            <v>LOCAL</v>
          </cell>
          <cell r="AX1134" t="str">
            <v>DEVOLUCION_EN_PROCESO</v>
          </cell>
          <cell r="AY1134" t="str">
            <v>HALFSIM MOVISTAR: 1 und - sn. 8959300520560983945</v>
          </cell>
          <cell r="AZ1134" t="str">
            <v>SIMCARD</v>
          </cell>
          <cell r="BA1134" t="str">
            <v/>
          </cell>
        </row>
        <row r="1135">
          <cell r="A1135" t="str">
            <v>4816975</v>
          </cell>
          <cell r="B1135" t="str">
            <v>MDELIVERY</v>
          </cell>
          <cell r="C1135">
            <v>44939</v>
          </cell>
          <cell r="D1135" t="str">
            <v>FLEXNET ECUADOR - MDELIVERY</v>
          </cell>
          <cell r="E1135" t="str">
            <v>CALLE 28 DE JUNIO S/N Y GARCIA MORENO ENTRADA LLANO GRANDE</v>
          </cell>
          <cell r="H1135" t="str">
            <v>170208</v>
          </cell>
          <cell r="I1135" t="str">
            <v>QUITO</v>
          </cell>
          <cell r="J1135" t="str">
            <v>PICHINCHA</v>
          </cell>
          <cell r="K1135" t="str">
            <v>ABAD GRANDA SILVIA ALEXANDRA</v>
          </cell>
          <cell r="L1135" t="str">
            <v>RUMIPAMBA   AV  MARIANA DE JESUS  OE7  02   CALLE NUNIO DE VALDERRAMA</v>
          </cell>
          <cell r="O1135" t="str">
            <v>170509</v>
          </cell>
          <cell r="P1135" t="str">
            <v>170509</v>
          </cell>
          <cell r="Q1135" t="str">
            <v>PICHINCHA_QUITO_RUMIPAMBA</v>
          </cell>
          <cell r="R1135" t="str">
            <v>4816975</v>
          </cell>
          <cell r="W1135" t="str">
            <v>1714029681</v>
          </cell>
          <cell r="X1135" t="str">
            <v>0983729050-0983729050</v>
          </cell>
          <cell r="AA1135">
            <v>44939</v>
          </cell>
          <cell r="AD1135">
            <v>1</v>
          </cell>
          <cell r="AE1135">
            <v>1</v>
          </cell>
          <cell r="AH1135" t="str">
            <v>SECTOR MARIANA DE JESUS  FRENTE AL HOSPITAL METROPOLITANO ENTREGAR EN LA CLINICA CITIMED  PISO 7  REALIZAR UNA LLAMADA PREVIA</v>
          </cell>
          <cell r="AI1135" t="str">
            <v>DESPACHO</v>
          </cell>
          <cell r="AJ1135" t="str">
            <v>Normal</v>
          </cell>
          <cell r="AL1135" t="str">
            <v>NO</v>
          </cell>
          <cell r="AN1135" t="str">
            <v>MOV onlinevip</v>
          </cell>
          <cell r="AO1135" t="str">
            <v>CANAL ONLINE</v>
          </cell>
          <cell r="AP1135">
            <v>44939</v>
          </cell>
          <cell r="AR1135" t="str">
            <v>MDELIVERY_4816975</v>
          </cell>
          <cell r="AS1135">
            <v>330105</v>
          </cell>
          <cell r="AT1135" t="str">
            <v>D40</v>
          </cell>
          <cell r="AU1135" t="str">
            <v>BTC</v>
          </cell>
          <cell r="AV1135">
            <v>1</v>
          </cell>
          <cell r="AW1135" t="str">
            <v>LOCAL</v>
          </cell>
          <cell r="AX1135" t="str">
            <v>ENTREGADO</v>
          </cell>
          <cell r="AY1135" t="str">
            <v>LTE XIAOMI REDMI NOTE 11 AZUL: 1 und - sn. 869113065781925</v>
          </cell>
          <cell r="AZ1135" t="str">
            <v>TERMINAL</v>
          </cell>
          <cell r="BA1135" t="str">
            <v>Validar Biometrico</v>
          </cell>
        </row>
        <row r="1136">
          <cell r="A1136" t="str">
            <v>4818365</v>
          </cell>
          <cell r="B1136" t="str">
            <v>MDELIVERY</v>
          </cell>
          <cell r="C1136">
            <v>44939</v>
          </cell>
          <cell r="D1136" t="str">
            <v>FLEXNET ECUADOR - MDELIVERY</v>
          </cell>
          <cell r="E1136" t="str">
            <v>CALLE 28 DE JUNIO S/N Y GARCIA MORENO ENTRADA LLANO GRANDE</v>
          </cell>
          <cell r="H1136" t="str">
            <v>170208</v>
          </cell>
          <cell r="I1136" t="str">
            <v>QUITO</v>
          </cell>
          <cell r="J1136" t="str">
            <v>PICHINCHA</v>
          </cell>
          <cell r="K1136" t="str">
            <v>BURGOS VERA CARLOS JAVIER</v>
          </cell>
          <cell r="L1136" t="str">
            <v>CALDERON CALLE RIO CAYAMBE  SN  Y RIO MARANON</v>
          </cell>
          <cell r="O1136" t="str">
            <v>170204</v>
          </cell>
          <cell r="P1136" t="str">
            <v>170204</v>
          </cell>
          <cell r="Q1136" t="str">
            <v>PICHINCHA_QUITO_CALDERON</v>
          </cell>
          <cell r="R1136" t="str">
            <v>4818365</v>
          </cell>
          <cell r="W1136" t="str">
            <v>0925221616</v>
          </cell>
          <cell r="X1136" t="str">
            <v>0958990519-0958990519</v>
          </cell>
          <cell r="AA1136">
            <v>44939</v>
          </cell>
          <cell r="AD1136">
            <v>1</v>
          </cell>
          <cell r="AE1136">
            <v>1</v>
          </cell>
          <cell r="AH1136" t="str">
            <v>CARAPUNGO JUNTO A LA IGLESIA DE CARAPUNGO ENTREGA EN CASA 3P VERDE</v>
          </cell>
          <cell r="AI1136" t="str">
            <v>DESPACHO</v>
          </cell>
          <cell r="AJ1136" t="str">
            <v>Normal</v>
          </cell>
          <cell r="AL1136" t="str">
            <v>NO</v>
          </cell>
          <cell r="AN1136" t="str">
            <v>MOV onlinevip</v>
          </cell>
          <cell r="AO1136" t="str">
            <v>CANAL ONLINE</v>
          </cell>
          <cell r="AP1136">
            <v>44939</v>
          </cell>
          <cell r="AR1136" t="str">
            <v>MDELIVERY_4818365</v>
          </cell>
          <cell r="AS1136">
            <v>330435</v>
          </cell>
          <cell r="AT1136" t="str">
            <v>D40</v>
          </cell>
          <cell r="AU1136" t="str">
            <v>BTC</v>
          </cell>
          <cell r="AV1136">
            <v>1</v>
          </cell>
          <cell r="AW1136" t="str">
            <v>LOCAL</v>
          </cell>
          <cell r="AX1136" t="str">
            <v>DEVOLUCION_EN_PROCESO</v>
          </cell>
          <cell r="AY1136" t="str">
            <v>LTE SAMSUNG A03 AZUL: 1 und - sn. 351084959187229</v>
          </cell>
          <cell r="AZ1136" t="str">
            <v>TERMINAL</v>
          </cell>
          <cell r="BA1136" t="str">
            <v>Validar Biometrico</v>
          </cell>
        </row>
        <row r="1137">
          <cell r="A1137" t="str">
            <v>4820134</v>
          </cell>
          <cell r="B1137" t="str">
            <v>MDELIVERY</v>
          </cell>
          <cell r="C1137">
            <v>44939</v>
          </cell>
          <cell r="D1137" t="str">
            <v>FLEXNET ECUADOR - MDELIVERY</v>
          </cell>
          <cell r="E1137" t="str">
            <v>CALLE 28 DE JUNIO S/N Y GARCIA MORENO ENTRADA LLANO GRANDE</v>
          </cell>
          <cell r="H1137" t="str">
            <v>170208</v>
          </cell>
          <cell r="I1137" t="str">
            <v>QUITO</v>
          </cell>
          <cell r="J1137" t="str">
            <v>PICHINCHA</v>
          </cell>
          <cell r="K1137" t="str">
            <v>FERNANDEZ ZUÑIGA FERNANDA GUADALUPE</v>
          </cell>
          <cell r="L1137" t="str">
            <v>URDANETA CALLE LIZARDO GARCIA  1215  Y HUANCAVILCA</v>
          </cell>
          <cell r="O1137" t="str">
            <v>090302</v>
          </cell>
          <cell r="P1137" t="str">
            <v>090302</v>
          </cell>
          <cell r="Q1137" t="str">
            <v>GUAYAS_GUAYAQUIL_URDANETA</v>
          </cell>
          <cell r="R1137" t="str">
            <v>4820134</v>
          </cell>
          <cell r="W1137" t="str">
            <v>0301347878</v>
          </cell>
          <cell r="X1137" t="str">
            <v>0993819439-0994115352</v>
          </cell>
          <cell r="AA1137">
            <v>44939</v>
          </cell>
          <cell r="AD1137">
            <v>1</v>
          </cell>
          <cell r="AE1137">
            <v>1</v>
          </cell>
          <cell r="AH1137" t="str">
            <v>CENTRO  DIAGONAL A TALLERES CARGUA ENTREGA EN TALLER ELECTRICO BONILLA LLAMAR A CLIENTE  CLIENTE EN ESTE PUNTO A PARTIR DE LAS 12:30 PM</v>
          </cell>
          <cell r="AI1137" t="str">
            <v>DESPACHO</v>
          </cell>
          <cell r="AJ1137" t="str">
            <v>Normal</v>
          </cell>
          <cell r="AL1137" t="str">
            <v>NO</v>
          </cell>
          <cell r="AN1137" t="str">
            <v>MOV onlinevip</v>
          </cell>
          <cell r="AO1137" t="str">
            <v>CANAL ONLINE</v>
          </cell>
          <cell r="AP1137">
            <v>44939</v>
          </cell>
          <cell r="AR1137" t="str">
            <v>MDELIVERY_4820134</v>
          </cell>
          <cell r="AS1137">
            <v>329777</v>
          </cell>
          <cell r="AT1137" t="str">
            <v>D40</v>
          </cell>
          <cell r="AU1137" t="str">
            <v>BTC</v>
          </cell>
          <cell r="AV1137">
            <v>1</v>
          </cell>
          <cell r="AW1137" t="str">
            <v>LOCAL</v>
          </cell>
          <cell r="AX1137" t="str">
            <v>ENTREGADO</v>
          </cell>
          <cell r="AY1137" t="str">
            <v>LTE XIAOMI REDMI NOTE 11 AZUL: 1 und - sn. 869113065722069</v>
          </cell>
          <cell r="AZ1137" t="str">
            <v>TERMINAL</v>
          </cell>
          <cell r="BA1137" t="str">
            <v>Validar Biometrico</v>
          </cell>
        </row>
        <row r="1138">
          <cell r="A1138" t="str">
            <v>4822374</v>
          </cell>
          <cell r="B1138" t="str">
            <v>MDELIVERY</v>
          </cell>
          <cell r="C1138">
            <v>44939</v>
          </cell>
          <cell r="D1138" t="str">
            <v>FLEXNET ECUADOR - MDELIVERY</v>
          </cell>
          <cell r="E1138" t="str">
            <v>CALLE 28 DE JUNIO S/N Y GARCIA MORENO ENTRADA LLANO GRANDE</v>
          </cell>
          <cell r="H1138" t="str">
            <v>170208</v>
          </cell>
          <cell r="I1138" t="str">
            <v>QUITO</v>
          </cell>
          <cell r="J1138" t="str">
            <v>PICHINCHA</v>
          </cell>
          <cell r="K1138" t="str">
            <v>MIGUEL MOISES CAMBO MOREIRA</v>
          </cell>
          <cell r="L1138" t="str">
            <v>CAV SAN MARINO AV FRANCISCO DE ORELLANA Y CARLOS LUIS PLAZA DANIN PLANTA BAJA LOCAL 1</v>
          </cell>
          <cell r="O1138" t="str">
            <v>GUAYAQUIL</v>
          </cell>
          <cell r="P1138" t="str">
            <v>GUAYAQUIL</v>
          </cell>
          <cell r="Q1138" t="str">
            <v>GUAYAS_GUAYAQUIL_</v>
          </cell>
          <cell r="R1138" t="str">
            <v>4822374</v>
          </cell>
          <cell r="W1138" t="str">
            <v>1205376187</v>
          </cell>
          <cell r="X1138" t="str">
            <v>0980967630-0959040175</v>
          </cell>
          <cell r="AA1138">
            <v>44939</v>
          </cell>
          <cell r="AD1138">
            <v>1</v>
          </cell>
          <cell r="AE1138">
            <v>1</v>
          </cell>
          <cell r="AH1138" t="str">
            <v/>
          </cell>
          <cell r="AI1138" t="str">
            <v>DESPACHO</v>
          </cell>
          <cell r="AJ1138" t="str">
            <v>DERIVADO PICK UP</v>
          </cell>
          <cell r="AL1138" t="str">
            <v>NO</v>
          </cell>
          <cell r="AN1138" t="str">
            <v>MOV productovip</v>
          </cell>
          <cell r="AO1138" t="str">
            <v>CANAL ONLINE</v>
          </cell>
          <cell r="AP1138">
            <v>44939</v>
          </cell>
          <cell r="AR1138" t="str">
            <v>MDELIVERY_4822374</v>
          </cell>
          <cell r="AS1138">
            <v>330101</v>
          </cell>
          <cell r="AT1138" t="str">
            <v>D40</v>
          </cell>
          <cell r="AU1138" t="str">
            <v>BTC</v>
          </cell>
          <cell r="AV1138">
            <v>1</v>
          </cell>
          <cell r="AW1138" t="str">
            <v>PROVINCIAL</v>
          </cell>
          <cell r="AX1138" t="str">
            <v>ENTREGADO</v>
          </cell>
          <cell r="AY1138" t="str">
            <v>HALFSIM MOVISTAR: 1 und - sn. 8959300520560980115</v>
          </cell>
          <cell r="AZ1138" t="str">
            <v>SIMCARD</v>
          </cell>
          <cell r="BA1138" t="str">
            <v/>
          </cell>
        </row>
        <row r="1139">
          <cell r="A1139" t="str">
            <v>4823210</v>
          </cell>
          <cell r="B1139" t="str">
            <v>MDELIVERY</v>
          </cell>
          <cell r="C1139">
            <v>44939</v>
          </cell>
          <cell r="D1139" t="str">
            <v>FLEXNET ECUADOR - MDELIVERY</v>
          </cell>
          <cell r="E1139" t="str">
            <v>CALLE 28 DE JUNIO S/N Y GARCIA MORENO ENTRADA LLANO GRANDE</v>
          </cell>
          <cell r="H1139" t="str">
            <v>170208</v>
          </cell>
          <cell r="I1139" t="str">
            <v>QUITO</v>
          </cell>
          <cell r="J1139" t="str">
            <v>PICHINCHA</v>
          </cell>
          <cell r="K1139" t="str">
            <v>GUALLICHICO LLUMIQUINGA CHRISTIAN FABIAN</v>
          </cell>
          <cell r="L1139" t="str">
            <v>SANGOLQUI AV JUAN SALINAS  SN  Y ANTONIO TANDAZO</v>
          </cell>
          <cell r="O1139" t="str">
            <v>171104</v>
          </cell>
          <cell r="P1139" t="str">
            <v>171104</v>
          </cell>
          <cell r="Q1139" t="str">
            <v>PICHINCHA_RUMINAHUI_SANGOLQUI</v>
          </cell>
          <cell r="R1139" t="str">
            <v>4823210</v>
          </cell>
          <cell r="W1139" t="str">
            <v>1727489682</v>
          </cell>
          <cell r="X1139" t="str">
            <v>0987350808-0987350808</v>
          </cell>
          <cell r="AA1139">
            <v>44939</v>
          </cell>
          <cell r="AD1139">
            <v>1</v>
          </cell>
          <cell r="AE1139">
            <v>1</v>
          </cell>
          <cell r="AH1139" t="str">
            <v>EN EMPRESA ENKADOR LLAMAR CUANDO ESTEN FUERA O HACERLO LLAMAR CON EL GUARDIA</v>
          </cell>
          <cell r="AI1139" t="str">
            <v>DESPACHO</v>
          </cell>
          <cell r="AJ1139" t="str">
            <v>Normal</v>
          </cell>
          <cell r="AL1139" t="str">
            <v>NO</v>
          </cell>
          <cell r="AN1139" t="str">
            <v>MOV onlinevip</v>
          </cell>
          <cell r="AO1139" t="str">
            <v>CANAL ONLINE</v>
          </cell>
          <cell r="AP1139">
            <v>44939</v>
          </cell>
          <cell r="AR1139" t="str">
            <v>MDELIVERY_4823210</v>
          </cell>
          <cell r="AS1139">
            <v>330102</v>
          </cell>
          <cell r="AT1139" t="str">
            <v>D40</v>
          </cell>
          <cell r="AU1139" t="str">
            <v>BTC</v>
          </cell>
          <cell r="AV1139">
            <v>1</v>
          </cell>
          <cell r="AW1139" t="str">
            <v>LOCAL</v>
          </cell>
          <cell r="AX1139" t="str">
            <v>ENTREGADO</v>
          </cell>
          <cell r="AY1139" t="str">
            <v>LTE HONOR X7 AZUL: 1 und - sn. 869937052011387</v>
          </cell>
          <cell r="AZ1139" t="str">
            <v>TERMINAL</v>
          </cell>
          <cell r="BA1139" t="str">
            <v>Validar Biometrico</v>
          </cell>
        </row>
        <row r="1140">
          <cell r="A1140" t="str">
            <v>4826294</v>
          </cell>
          <cell r="B1140" t="str">
            <v>MDELIVERY</v>
          </cell>
          <cell r="C1140">
            <v>44939</v>
          </cell>
          <cell r="D1140" t="str">
            <v>FLEXNET ECUADOR - MDELIVERY</v>
          </cell>
          <cell r="E1140" t="str">
            <v>CALLE 28 DE JUNIO S/N Y GARCIA MORENO ENTRADA LLANO GRANDE</v>
          </cell>
          <cell r="H1140" t="str">
            <v>170208</v>
          </cell>
          <cell r="I1140" t="str">
            <v>QUITO</v>
          </cell>
          <cell r="J1140" t="str">
            <v>PICHINCHA</v>
          </cell>
          <cell r="K1140" t="str">
            <v>JANNER RONNY MURILLO GRACIA</v>
          </cell>
          <cell r="L1140" t="str">
            <v>MILTON REYES AV HUALTACO SN CALLE COTOPAXI</v>
          </cell>
          <cell r="O1140" t="str">
            <v>070501</v>
          </cell>
          <cell r="P1140" t="str">
            <v>070501</v>
          </cell>
          <cell r="Q1140" t="str">
            <v>EL ORO_HUAQUILLAS_MILTON REYES</v>
          </cell>
          <cell r="R1140" t="str">
            <v>4826294</v>
          </cell>
          <cell r="W1140" t="str">
            <v>0750328023</v>
          </cell>
          <cell r="X1140" t="str">
            <v>0979054193-0979054193</v>
          </cell>
          <cell r="AA1140">
            <v>44939</v>
          </cell>
          <cell r="AD1140">
            <v>1</v>
          </cell>
          <cell r="AE1140">
            <v>1</v>
          </cell>
          <cell r="AH1140" t="str">
            <v>SECTOR CENTRO FRENTE A ESPOIR ENTREGA EN EL COMERCIAL LA HABANA MATRIZ  SI NO CONTESTA SE PUEDE PREGUNTAR POR EL TITULAR EN RECEPCION PORQUE NO PUEDE CONTESTAR LLAMADAS EN HORARIO LABORAL</v>
          </cell>
          <cell r="AI1140" t="str">
            <v>DESPACHO</v>
          </cell>
          <cell r="AJ1140" t="str">
            <v>AGENDADO S1</v>
          </cell>
          <cell r="AL1140" t="str">
            <v>NO</v>
          </cell>
          <cell r="AN1140" t="str">
            <v>MOV onlinevip</v>
          </cell>
          <cell r="AO1140" t="str">
            <v>CANAL ONLINE</v>
          </cell>
          <cell r="AP1140">
            <v>44939</v>
          </cell>
          <cell r="AR1140" t="str">
            <v>MDELIVERY_4826294</v>
          </cell>
          <cell r="AS1140">
            <v>330478</v>
          </cell>
          <cell r="AT1140" t="str">
            <v>D40</v>
          </cell>
          <cell r="AU1140" t="str">
            <v>BTC</v>
          </cell>
          <cell r="AV1140">
            <v>1</v>
          </cell>
          <cell r="AW1140" t="str">
            <v>PROVINCIAL</v>
          </cell>
          <cell r="AX1140" t="str">
            <v>EN_TRANSITO</v>
          </cell>
          <cell r="AY1140" t="str">
            <v>LTE SAMSUNG A33 5G BLANCO: 1 und - sn. 352429890874188</v>
          </cell>
          <cell r="AZ1140" t="str">
            <v>TERMINAL</v>
          </cell>
          <cell r="BA1140" t="str">
            <v>Validar Biometrico</v>
          </cell>
        </row>
        <row r="1141">
          <cell r="A1141" t="str">
            <v>4829104</v>
          </cell>
          <cell r="B1141" t="str">
            <v>MDELIVERY</v>
          </cell>
          <cell r="C1141">
            <v>44939</v>
          </cell>
          <cell r="D1141" t="str">
            <v>FLEXNET ECUADOR - MDELIVERY</v>
          </cell>
          <cell r="E1141" t="str">
            <v>CALLE 28 DE JUNIO S/N Y GARCIA MORENO ENTRADA LLANO GRANDE</v>
          </cell>
          <cell r="H1141" t="str">
            <v>170208</v>
          </cell>
          <cell r="I1141" t="str">
            <v>QUITO</v>
          </cell>
          <cell r="J1141" t="str">
            <v>PICHINCHA</v>
          </cell>
          <cell r="K1141" t="str">
            <v>JOSE ENRIQUE CHOEZ LOOR</v>
          </cell>
          <cell r="L1141" t="str">
            <v>OFICINA TRAMACO JIPIJAPA</v>
          </cell>
          <cell r="O1141" t="str">
            <v>JIPIJAPA</v>
          </cell>
          <cell r="P1141" t="str">
            <v>JIPIJAPA</v>
          </cell>
          <cell r="Q1141" t="str">
            <v>MANABI_JIPIJAPA_</v>
          </cell>
          <cell r="R1141" t="str">
            <v>4829104</v>
          </cell>
          <cell r="W1141" t="str">
            <v>1315156909</v>
          </cell>
          <cell r="X1141" t="str">
            <v>0967782151-0967782151</v>
          </cell>
          <cell r="AA1141">
            <v>44939</v>
          </cell>
          <cell r="AD1141">
            <v>1</v>
          </cell>
          <cell r="AE1141">
            <v>1</v>
          </cell>
          <cell r="AH1141" t="str">
            <v>S1 ENVIADO AO</v>
          </cell>
          <cell r="AI1141" t="str">
            <v>DESPACHO</v>
          </cell>
          <cell r="AJ1141" t="str">
            <v>DERIVADO PICK UP</v>
          </cell>
          <cell r="AL1141" t="str">
            <v>NO</v>
          </cell>
          <cell r="AN1141" t="str">
            <v>MOV productovip</v>
          </cell>
          <cell r="AO1141" t="str">
            <v>CANAL ONLINE</v>
          </cell>
          <cell r="AP1141">
            <v>44939</v>
          </cell>
          <cell r="AR1141" t="str">
            <v>MDELIVERY_4829104</v>
          </cell>
          <cell r="AS1141">
            <v>330098</v>
          </cell>
          <cell r="AT1141" t="str">
            <v>D40</v>
          </cell>
          <cell r="AU1141" t="str">
            <v>BTC</v>
          </cell>
          <cell r="AV1141">
            <v>1</v>
          </cell>
          <cell r="AW1141" t="str">
            <v>PROVINCIAL</v>
          </cell>
          <cell r="AX1141" t="str">
            <v>ENTREGADO</v>
          </cell>
          <cell r="AY1141" t="str">
            <v>HALFSIM MOVISTAR: 1 und - sn. 8959300520560989264</v>
          </cell>
          <cell r="AZ1141" t="str">
            <v>SIMCARD</v>
          </cell>
          <cell r="BA1141" t="str">
            <v/>
          </cell>
        </row>
        <row r="1142">
          <cell r="A1142" t="str">
            <v>4829133</v>
          </cell>
          <cell r="B1142" t="str">
            <v>MDELIVERY</v>
          </cell>
          <cell r="C1142">
            <v>44939</v>
          </cell>
          <cell r="D1142" t="str">
            <v>FLEXNET ECUADOR - MDELIVERY</v>
          </cell>
          <cell r="E1142" t="str">
            <v>CALLE 28 DE JUNIO S/N Y GARCIA MORENO ENTRADA LLANO GRANDE</v>
          </cell>
          <cell r="H1142" t="str">
            <v>170208</v>
          </cell>
          <cell r="I1142" t="str">
            <v>QUITO</v>
          </cell>
          <cell r="J1142" t="str">
            <v>PICHINCHA</v>
          </cell>
          <cell r="K1142" t="str">
            <v>ALMAO QUINDE LEOBEL SABIMAR</v>
          </cell>
          <cell r="L1142" t="str">
            <v>SOLANDA   CALLE CUSUBAMBA  OE2 207 CALLE OE2H</v>
          </cell>
          <cell r="O1142" t="str">
            <v>170606</v>
          </cell>
          <cell r="P1142" t="str">
            <v>170606</v>
          </cell>
          <cell r="Q1142" t="str">
            <v>PICHINCHA_QUITO_SOLANDA</v>
          </cell>
          <cell r="R1142" t="str">
            <v>4829133</v>
          </cell>
          <cell r="W1142" t="str">
            <v>1757642366</v>
          </cell>
          <cell r="X1142" t="str">
            <v>0992730877-0983122300</v>
          </cell>
          <cell r="AA1142">
            <v>44939</v>
          </cell>
          <cell r="AD1142">
            <v>1</v>
          </cell>
          <cell r="AE1142">
            <v>1</v>
          </cell>
          <cell r="AH1142" t="str">
            <v>SECTOR TURUBAMBA BAJO FRENTE  A LA PASTELERIA TORTASA MOJADITAS CASA  AMARILLA 2 PISOS</v>
          </cell>
          <cell r="AI1142" t="str">
            <v>DESPACHO</v>
          </cell>
          <cell r="AJ1142" t="str">
            <v>Normal</v>
          </cell>
          <cell r="AL1142" t="str">
            <v>NO</v>
          </cell>
          <cell r="AN1142" t="str">
            <v>MOV onlinevip</v>
          </cell>
          <cell r="AO1142" t="str">
            <v>CANAL ONLINE</v>
          </cell>
          <cell r="AP1142">
            <v>44939</v>
          </cell>
          <cell r="AR1142" t="str">
            <v>MDELIVERY_4829133</v>
          </cell>
          <cell r="AS1142">
            <v>330426</v>
          </cell>
          <cell r="AT1142" t="str">
            <v>D40</v>
          </cell>
          <cell r="AU1142" t="str">
            <v>BTC</v>
          </cell>
          <cell r="AV1142">
            <v>1</v>
          </cell>
          <cell r="AW1142" t="str">
            <v>LOCAL</v>
          </cell>
          <cell r="AX1142" t="str">
            <v>ENTREGADO</v>
          </cell>
          <cell r="AY1142" t="str">
            <v>LTE XIAOMI REDMI NOTE 11 AZUL: 1 und - sn. 861696063061686</v>
          </cell>
          <cell r="AZ1142" t="str">
            <v>TERMINAL</v>
          </cell>
          <cell r="BA1142" t="str">
            <v>Validar Biometrico</v>
          </cell>
        </row>
        <row r="1143">
          <cell r="A1143" t="str">
            <v>4829673</v>
          </cell>
          <cell r="B1143" t="str">
            <v>MDELIVERY</v>
          </cell>
          <cell r="C1143">
            <v>44939</v>
          </cell>
          <cell r="D1143" t="str">
            <v>FLEXNET ECUADOR - MDELIVERY</v>
          </cell>
          <cell r="E1143" t="str">
            <v>CALLE 28 DE JUNIO S/N Y GARCIA MORENO ENTRADA LLANO GRANDE</v>
          </cell>
          <cell r="H1143" t="str">
            <v>170208</v>
          </cell>
          <cell r="I1143" t="str">
            <v>QUITO</v>
          </cell>
          <cell r="J1143" t="str">
            <v>PICHINCHA</v>
          </cell>
          <cell r="K1143" t="str">
            <v>ELKIN MILER TROYA ABAD TROYA ABAD</v>
          </cell>
          <cell r="L1143" t="str">
            <v>PALANDA AV AL PANECILLO  SN</v>
          </cell>
          <cell r="O1143" t="str">
            <v>080117</v>
          </cell>
          <cell r="P1143" t="str">
            <v>080117</v>
          </cell>
          <cell r="Q1143" t="str">
            <v>ZAMORA CHINCHIPE _PALANDA _PALANDA</v>
          </cell>
          <cell r="R1143" t="str">
            <v>4829673</v>
          </cell>
          <cell r="W1143" t="str">
            <v>1900842525_v4442v2222</v>
          </cell>
          <cell r="X1143" t="str">
            <v>0991629166-0991629166</v>
          </cell>
          <cell r="AA1143">
            <v>44939</v>
          </cell>
          <cell r="AD1143">
            <v>1</v>
          </cell>
          <cell r="AE1143">
            <v>1</v>
          </cell>
          <cell r="AH1143" t="str">
            <v>BARRIO PANECILLO FRENTE A CAPILLA DIVINO NINIO ENTREGA EN CASA 1P MADERA</v>
          </cell>
          <cell r="AI1143" t="str">
            <v>DESPACHO</v>
          </cell>
          <cell r="AJ1143" t="str">
            <v>Normal</v>
          </cell>
          <cell r="AL1143" t="str">
            <v>NO</v>
          </cell>
          <cell r="AN1143" t="str">
            <v>MOV reprocesos</v>
          </cell>
          <cell r="AO1143" t="str">
            <v>CANAL ONLINE</v>
          </cell>
          <cell r="AP1143">
            <v>44939</v>
          </cell>
          <cell r="AR1143" t="str">
            <v>MDELIVERY_4829673</v>
          </cell>
          <cell r="AS1143">
            <v>330096</v>
          </cell>
          <cell r="AT1143" t="str">
            <v>D40</v>
          </cell>
          <cell r="AU1143" t="str">
            <v>BTC</v>
          </cell>
          <cell r="AV1143">
            <v>1</v>
          </cell>
          <cell r="AW1143" t="str">
            <v>LOCAL</v>
          </cell>
          <cell r="AX1143" t="str">
            <v>EN_TRANSITO</v>
          </cell>
          <cell r="AY1143" t="str">
            <v>HALFSIM MOVISTAR: 1 und - sn. 8959300520560980404</v>
          </cell>
          <cell r="AZ1143" t="str">
            <v>SIMCARD</v>
          </cell>
          <cell r="BA1143" t="str">
            <v/>
          </cell>
        </row>
        <row r="1144">
          <cell r="A1144" t="str">
            <v>4829697</v>
          </cell>
          <cell r="B1144" t="str">
            <v>MDELIVERY</v>
          </cell>
          <cell r="C1144">
            <v>44939</v>
          </cell>
          <cell r="D1144" t="str">
            <v>FLEXNET ECUADOR - MDELIVERY</v>
          </cell>
          <cell r="E1144" t="str">
            <v>CALLE 28 DE JUNIO S/N Y GARCIA MORENO ENTRADA LLANO GRANDE</v>
          </cell>
          <cell r="H1144" t="str">
            <v>170208</v>
          </cell>
          <cell r="I1144" t="str">
            <v>QUITO</v>
          </cell>
          <cell r="J1144" t="str">
            <v>PICHINCHA</v>
          </cell>
          <cell r="K1144" t="str">
            <v>SINDY CAROLINA QUIÑONEZ LASTRA</v>
          </cell>
          <cell r="L1144" t="str">
            <v>5 DE AGOSTO  CALLE 12 DE MAYO  SN  Y AV JAIME HURTADO GONZALES</v>
          </cell>
          <cell r="O1144" t="str">
            <v>080117</v>
          </cell>
          <cell r="P1144" t="str">
            <v>080117</v>
          </cell>
          <cell r="Q1144" t="str">
            <v>ESMERALDAS_ESMERALDAS_5 DE AGOSTO</v>
          </cell>
          <cell r="R1144" t="str">
            <v>4829697</v>
          </cell>
          <cell r="W1144" t="str">
            <v>0804032589</v>
          </cell>
          <cell r="X1144" t="str">
            <v>0993247381-0993247381</v>
          </cell>
          <cell r="AA1144">
            <v>44939</v>
          </cell>
          <cell r="AD1144">
            <v>1</v>
          </cell>
          <cell r="AE1144">
            <v>1</v>
          </cell>
          <cell r="AH1144" t="str">
            <v>LA PROPICIA 4  A 1 CUADRA DE PAPELERIA SALMO 23 ENTREGA EN VILLA CREMA</v>
          </cell>
          <cell r="AI1144" t="str">
            <v>DESPACHO</v>
          </cell>
          <cell r="AJ1144" t="str">
            <v>Normal</v>
          </cell>
          <cell r="AL1144" t="str">
            <v>NO</v>
          </cell>
          <cell r="AN1144" t="str">
            <v>MOV onlinevip</v>
          </cell>
          <cell r="AO1144" t="str">
            <v>CANAL ONLINE</v>
          </cell>
          <cell r="AP1144">
            <v>44939</v>
          </cell>
          <cell r="AR1144" t="str">
            <v>MDELIVERY_4829697</v>
          </cell>
          <cell r="AS1144">
            <v>330100</v>
          </cell>
          <cell r="AT1144" t="str">
            <v>D40</v>
          </cell>
          <cell r="AU1144" t="str">
            <v>BTC</v>
          </cell>
          <cell r="AV1144">
            <v>1</v>
          </cell>
          <cell r="AW1144" t="str">
            <v>PROVINCIAL</v>
          </cell>
          <cell r="AX1144" t="str">
            <v>ENTREGADO</v>
          </cell>
          <cell r="AY1144" t="str">
            <v>LTE HONOR X8 NEGRO: 1 und - sn. 866184061562612</v>
          </cell>
          <cell r="AZ1144" t="str">
            <v>TERMINAL</v>
          </cell>
          <cell r="BA1144" t="str">
            <v>Validar Biometrico</v>
          </cell>
        </row>
        <row r="1145">
          <cell r="A1145" t="str">
            <v>4830142</v>
          </cell>
          <cell r="B1145" t="str">
            <v>MDELIVERY</v>
          </cell>
          <cell r="C1145">
            <v>44939</v>
          </cell>
          <cell r="D1145" t="str">
            <v>FLEXNET ECUADOR - MDELIVERY</v>
          </cell>
          <cell r="E1145" t="str">
            <v>CALLE 28 DE JUNIO S/N Y GARCIA MORENO ENTRADA LLANO GRANDE</v>
          </cell>
          <cell r="H1145" t="str">
            <v>170208</v>
          </cell>
          <cell r="I1145" t="str">
            <v>QUITO</v>
          </cell>
          <cell r="J1145" t="str">
            <v>PICHINCHA</v>
          </cell>
          <cell r="K1145" t="str">
            <v>JORGE LUIS GONZALEZ DIAZ</v>
          </cell>
          <cell r="L1145" t="str">
            <v>OFICINA TRAMACO PORTETE</v>
          </cell>
          <cell r="O1145" t="str">
            <v>GUAYAQUIL</v>
          </cell>
          <cell r="P1145" t="str">
            <v>GUAYAQUIL</v>
          </cell>
          <cell r="Q1145" t="str">
            <v>GUAYAS_GUAYAQUIL_</v>
          </cell>
          <cell r="R1145" t="str">
            <v>4830142</v>
          </cell>
          <cell r="W1145" t="str">
            <v>0911523777</v>
          </cell>
          <cell r="X1145" t="str">
            <v>0986099614-0986099614</v>
          </cell>
          <cell r="AA1145">
            <v>44939</v>
          </cell>
          <cell r="AD1145">
            <v>1</v>
          </cell>
          <cell r="AE1145">
            <v>1</v>
          </cell>
          <cell r="AH1145" t="str">
            <v/>
          </cell>
          <cell r="AI1145" t="str">
            <v>DESPACHO</v>
          </cell>
          <cell r="AJ1145" t="str">
            <v>DERIVADO PICK UP</v>
          </cell>
          <cell r="AL1145" t="str">
            <v>NO</v>
          </cell>
          <cell r="AN1145" t="str">
            <v>MOV onlinevip</v>
          </cell>
          <cell r="AO1145" t="str">
            <v>CANAL ONLINE</v>
          </cell>
          <cell r="AP1145">
            <v>44939</v>
          </cell>
          <cell r="AR1145" t="str">
            <v>MDELIVERY_4830142</v>
          </cell>
          <cell r="AS1145">
            <v>330095</v>
          </cell>
          <cell r="AT1145" t="str">
            <v>D40</v>
          </cell>
          <cell r="AU1145" t="str">
            <v>BTC</v>
          </cell>
          <cell r="AV1145">
            <v>1</v>
          </cell>
          <cell r="AW1145" t="str">
            <v>PROVINCIAL</v>
          </cell>
          <cell r="AX1145" t="str">
            <v>ENTREGADO</v>
          </cell>
          <cell r="AY1145" t="str">
            <v>LTE XIAOMI REDMI NOTE 11 AZUL: 1 und - sn. 869113065735749</v>
          </cell>
          <cell r="AZ1145" t="str">
            <v>TERMINAL</v>
          </cell>
          <cell r="BA1145" t="str">
            <v>Validar Biometrico</v>
          </cell>
        </row>
        <row r="1146">
          <cell r="A1146" t="str">
            <v>4830273</v>
          </cell>
          <cell r="B1146" t="str">
            <v>MDELIVERY</v>
          </cell>
          <cell r="C1146">
            <v>44939</v>
          </cell>
          <cell r="D1146" t="str">
            <v>FLEXNET ECUADOR - MDELIVERY</v>
          </cell>
          <cell r="E1146" t="str">
            <v>CALLE 28 DE JUNIO S/N Y GARCIA MORENO ENTRADA LLANO GRANDE</v>
          </cell>
          <cell r="H1146" t="str">
            <v>170208</v>
          </cell>
          <cell r="I1146" t="str">
            <v>QUITO</v>
          </cell>
          <cell r="J1146" t="str">
            <v>PICHINCHA</v>
          </cell>
          <cell r="K1146" t="str">
            <v>MARIA JOSE GUERRA QUIROZ</v>
          </cell>
          <cell r="L1146" t="str">
            <v>LOS ESTEROS CALLE C49  SN Y C50</v>
          </cell>
          <cell r="O1146" t="str">
            <v>130216</v>
          </cell>
          <cell r="P1146" t="str">
            <v>130216</v>
          </cell>
          <cell r="Q1146" t="str">
            <v>MANABI_MANTA_LOS ESTEROS</v>
          </cell>
          <cell r="R1146" t="str">
            <v>4830273</v>
          </cell>
          <cell r="W1146" t="str">
            <v>1102996418_A1111A1111</v>
          </cell>
          <cell r="X1146" t="str">
            <v>0990874650-0990874650</v>
          </cell>
          <cell r="AA1146">
            <v>44939</v>
          </cell>
          <cell r="AD1146">
            <v>1</v>
          </cell>
          <cell r="AE1146">
            <v>1</v>
          </cell>
          <cell r="AH1146" t="str">
            <v>CDLA COSTA AZUL A DOS CASAS DEL PARQUE ENTREGA EN CASA 1P BLANCA</v>
          </cell>
          <cell r="AI1146" t="str">
            <v>DESPACHO</v>
          </cell>
          <cell r="AJ1146" t="str">
            <v>Normal</v>
          </cell>
          <cell r="AL1146" t="str">
            <v>NO</v>
          </cell>
          <cell r="AN1146" t="str">
            <v>MOV productovip</v>
          </cell>
          <cell r="AO1146" t="str">
            <v>CANAL ONLINE</v>
          </cell>
          <cell r="AP1146">
            <v>44939</v>
          </cell>
          <cell r="AR1146" t="str">
            <v>MDELIVERY_4830273</v>
          </cell>
          <cell r="AS1146">
            <v>330099</v>
          </cell>
          <cell r="AT1146" t="str">
            <v>D40</v>
          </cell>
          <cell r="AU1146" t="str">
            <v>BTC</v>
          </cell>
          <cell r="AV1146">
            <v>2</v>
          </cell>
          <cell r="AW1146" t="str">
            <v>PROVINCIAL</v>
          </cell>
          <cell r="AX1146" t="str">
            <v>ENTREGADO</v>
          </cell>
          <cell r="AY1146" t="str">
            <v>LTE NOKIA G21 AZUL: 1 und - sn. 355108340376070 / HALFSIM MOVISTAR: 1 und - sn. 8959300520560982913</v>
          </cell>
          <cell r="AZ1146" t="str">
            <v>SIMCARD / TERMINAL</v>
          </cell>
          <cell r="BA1146" t="str">
            <v>Validar Biometrico</v>
          </cell>
        </row>
        <row r="1147">
          <cell r="A1147" t="str">
            <v>4830303</v>
          </cell>
          <cell r="B1147" t="str">
            <v>MDELIVERY</v>
          </cell>
          <cell r="C1147">
            <v>44939</v>
          </cell>
          <cell r="D1147" t="str">
            <v>FLEXNET ECUADOR - MDELIVERY</v>
          </cell>
          <cell r="E1147" t="str">
            <v>CALLE 28 DE JUNIO S/N Y GARCIA MORENO ENTRADA LLANO GRANDE</v>
          </cell>
          <cell r="H1147" t="str">
            <v>170208</v>
          </cell>
          <cell r="I1147" t="str">
            <v>QUITO</v>
          </cell>
          <cell r="J1147" t="str">
            <v>PICHINCHA</v>
          </cell>
          <cell r="K1147" t="str">
            <v>LUIS ALBERTO LAINEZ ALCIVAR</v>
          </cell>
          <cell r="L1147" t="str">
            <v>OFICINA TRAMACO PORTETE</v>
          </cell>
          <cell r="O1147" t="str">
            <v>GUAYAQUIL</v>
          </cell>
          <cell r="P1147" t="str">
            <v>GUAYAQUIL</v>
          </cell>
          <cell r="Q1147" t="str">
            <v>GUAYAS_GUAYAQUIL_</v>
          </cell>
          <cell r="R1147" t="str">
            <v>4830303</v>
          </cell>
          <cell r="W1147" t="str">
            <v>0925579724_V2343V2442</v>
          </cell>
          <cell r="X1147" t="str">
            <v>0996130214-098616189</v>
          </cell>
          <cell r="AA1147">
            <v>44939</v>
          </cell>
          <cell r="AD1147">
            <v>1</v>
          </cell>
          <cell r="AE1147">
            <v>1</v>
          </cell>
          <cell r="AH1147" t="str">
            <v/>
          </cell>
          <cell r="AI1147" t="str">
            <v>DESPACHO</v>
          </cell>
          <cell r="AJ1147" t="str">
            <v>DERIVADO PICK UP</v>
          </cell>
          <cell r="AL1147" t="str">
            <v>NO</v>
          </cell>
          <cell r="AN1147" t="str">
            <v>MOV onlinevip</v>
          </cell>
          <cell r="AO1147" t="str">
            <v>CANAL ONLINE</v>
          </cell>
          <cell r="AP1147">
            <v>44939</v>
          </cell>
          <cell r="AR1147" t="str">
            <v>MDELIVERY_4830303</v>
          </cell>
          <cell r="AS1147">
            <v>330396</v>
          </cell>
          <cell r="AT1147" t="str">
            <v>D40</v>
          </cell>
          <cell r="AU1147" t="str">
            <v>BTC</v>
          </cell>
          <cell r="AV1147">
            <v>1</v>
          </cell>
          <cell r="AW1147" t="str">
            <v>PROVINCIAL</v>
          </cell>
          <cell r="AX1147" t="str">
            <v>INCIDENCIA</v>
          </cell>
          <cell r="AY1147" t="str">
            <v>LTE XIAOMI REDMI NOTE 11 AZUL: 1 und - sn. 869113065766561</v>
          </cell>
          <cell r="AZ1147" t="str">
            <v>TERMINAL</v>
          </cell>
          <cell r="BA1147" t="str">
            <v>Validar Biometrico</v>
          </cell>
        </row>
        <row r="1148">
          <cell r="A1148" t="str">
            <v>4830651</v>
          </cell>
          <cell r="B1148" t="str">
            <v>MDELIVERY</v>
          </cell>
          <cell r="C1148">
            <v>44939</v>
          </cell>
          <cell r="D1148" t="str">
            <v>FLEXNET ECUADOR - MDELIVERY</v>
          </cell>
          <cell r="E1148" t="str">
            <v>CALLE 28 DE JUNIO S/N Y GARCIA MORENO ENTRADA LLANO GRANDE</v>
          </cell>
          <cell r="H1148" t="str">
            <v>170208</v>
          </cell>
          <cell r="I1148" t="str">
            <v>QUITO</v>
          </cell>
          <cell r="J1148" t="str">
            <v>PICHINCHA</v>
          </cell>
          <cell r="K1148" t="str">
            <v>ADELEINE SILCA ALVARADO TAPUY</v>
          </cell>
          <cell r="L1148" t="str">
            <v>OFICINA TRAMACO LA MERCED</v>
          </cell>
          <cell r="O1148" t="str">
            <v>QUITO</v>
          </cell>
          <cell r="P1148" t="str">
            <v>QUITO</v>
          </cell>
          <cell r="Q1148" t="str">
            <v>PICHINCHA_QUITO_</v>
          </cell>
          <cell r="R1148" t="str">
            <v>4830651</v>
          </cell>
          <cell r="W1148" t="str">
            <v>1550234627_V4343V4242</v>
          </cell>
          <cell r="X1148" t="str">
            <v>0986461128-0986461128</v>
          </cell>
          <cell r="AA1148">
            <v>44939</v>
          </cell>
          <cell r="AD1148">
            <v>1</v>
          </cell>
          <cell r="AE1148">
            <v>1</v>
          </cell>
          <cell r="AH1148" t="str">
            <v/>
          </cell>
          <cell r="AI1148" t="str">
            <v>DESPACHO</v>
          </cell>
          <cell r="AJ1148" t="str">
            <v>DERIVADO PICK UP</v>
          </cell>
          <cell r="AL1148" t="str">
            <v>NO</v>
          </cell>
          <cell r="AN1148" t="str">
            <v>MOV productovip</v>
          </cell>
          <cell r="AO1148" t="str">
            <v>CANAL ONLINE</v>
          </cell>
          <cell r="AP1148">
            <v>44939</v>
          </cell>
          <cell r="AR1148" t="str">
            <v>MDELIVERY_4830651</v>
          </cell>
          <cell r="AS1148">
            <v>330446</v>
          </cell>
          <cell r="AT1148" t="str">
            <v>D40</v>
          </cell>
          <cell r="AU1148" t="str">
            <v>BTC</v>
          </cell>
          <cell r="AV1148">
            <v>2</v>
          </cell>
          <cell r="AW1148" t="str">
            <v>PROVINCIAL</v>
          </cell>
          <cell r="AX1148" t="str">
            <v>ENTREGADO</v>
          </cell>
          <cell r="AY1148" t="str">
            <v>LTE SAMSUNG A13 NEGRO: 1 und - sn. 350068480717290 / HALFSIM MOVISTAR: 1 und - sn. 8959300520560987680</v>
          </cell>
          <cell r="AZ1148" t="str">
            <v>SIMCARD / TERMINAL</v>
          </cell>
          <cell r="BA1148" t="str">
            <v>Validar Biometrico</v>
          </cell>
        </row>
        <row r="1149">
          <cell r="A1149" t="str">
            <v>4830670</v>
          </cell>
          <cell r="B1149" t="str">
            <v>MDELIVERY</v>
          </cell>
          <cell r="C1149">
            <v>44939</v>
          </cell>
          <cell r="D1149" t="str">
            <v>FLEXNET ECUADOR - MDELIVERY</v>
          </cell>
          <cell r="E1149" t="str">
            <v>CALLE 28 DE JUNIO S/N Y GARCIA MORENO ENTRADA LLANO GRANDE</v>
          </cell>
          <cell r="H1149" t="str">
            <v>170208</v>
          </cell>
          <cell r="I1149" t="str">
            <v>QUITO</v>
          </cell>
          <cell r="J1149" t="str">
            <v>PICHINCHA</v>
          </cell>
          <cell r="K1149" t="str">
            <v>BAUTISTA RIVERA DANY DANIEL</v>
          </cell>
          <cell r="L1149" t="str">
            <v>OFICINA TRAMACO ESMERALDAS CENTRO DE DISTRIBUCION</v>
          </cell>
          <cell r="O1149" t="str">
            <v>ESMERALDAS</v>
          </cell>
          <cell r="P1149" t="str">
            <v>ESMERALDAS</v>
          </cell>
          <cell r="Q1149" t="str">
            <v>ESMERALDAS_ESMERALDAS_</v>
          </cell>
          <cell r="R1149" t="str">
            <v>4830670</v>
          </cell>
          <cell r="W1149" t="str">
            <v>0803179217</v>
          </cell>
          <cell r="X1149" t="str">
            <v>0987251183-0987251183</v>
          </cell>
          <cell r="AA1149">
            <v>44939</v>
          </cell>
          <cell r="AD1149">
            <v>1</v>
          </cell>
          <cell r="AE1149">
            <v>1</v>
          </cell>
          <cell r="AH1149" t="str">
            <v/>
          </cell>
          <cell r="AI1149" t="str">
            <v>DESPACHO</v>
          </cell>
          <cell r="AJ1149" t="str">
            <v>DERIVADO PICK UP</v>
          </cell>
          <cell r="AL1149" t="str">
            <v>NO</v>
          </cell>
          <cell r="AN1149" t="str">
            <v>MOV onlinevip</v>
          </cell>
          <cell r="AO1149" t="str">
            <v>CANAL ONLINE</v>
          </cell>
          <cell r="AP1149">
            <v>44939</v>
          </cell>
          <cell r="AR1149" t="str">
            <v>MDELIVERY_4830670</v>
          </cell>
          <cell r="AS1149">
            <v>330436</v>
          </cell>
          <cell r="AT1149" t="str">
            <v>D40</v>
          </cell>
          <cell r="AU1149" t="str">
            <v>BTC</v>
          </cell>
          <cell r="AV1149">
            <v>1</v>
          </cell>
          <cell r="AW1149" t="str">
            <v>PROVINCIAL</v>
          </cell>
          <cell r="AX1149" t="str">
            <v>INCIDENCIA</v>
          </cell>
          <cell r="AY1149" t="str">
            <v>LTE REALME 9I 128GB NEGRO: 1 und - sn. 869551050398975</v>
          </cell>
          <cell r="AZ1149" t="str">
            <v>TERMINAL</v>
          </cell>
          <cell r="BA1149" t="str">
            <v>Validar Biometrico</v>
          </cell>
        </row>
        <row r="1150">
          <cell r="A1150" t="str">
            <v>4831020</v>
          </cell>
          <cell r="B1150" t="str">
            <v>MDELIVERY</v>
          </cell>
          <cell r="C1150">
            <v>44939</v>
          </cell>
          <cell r="D1150" t="str">
            <v>FLEXNET ECUADOR - MDELIVERY</v>
          </cell>
          <cell r="E1150" t="str">
            <v>CALLE 28 DE JUNIO S/N Y GARCIA MORENO ENTRADA LLANO GRANDE</v>
          </cell>
          <cell r="H1150" t="str">
            <v>170208</v>
          </cell>
          <cell r="I1150" t="str">
            <v>QUITO</v>
          </cell>
          <cell r="J1150" t="str">
            <v>PICHINCHA</v>
          </cell>
          <cell r="K1150" t="str">
            <v>FLORIL MOREIRA HOMERO MAURICIO</v>
          </cell>
          <cell r="L1150" t="str">
            <v>SANTA ROSA    CALLE JAMBELI  SN ENTRE LA CALLE  OLMEDO  Y LA CALLE SUCRE</v>
          </cell>
          <cell r="O1150" t="str">
            <v>070602</v>
          </cell>
          <cell r="P1150" t="str">
            <v>070602</v>
          </cell>
          <cell r="Q1150" t="str">
            <v>EL ORO_SANTA ROSA_SANTA ROSA</v>
          </cell>
          <cell r="R1150" t="str">
            <v>4831020</v>
          </cell>
          <cell r="W1150" t="str">
            <v>0703567305</v>
          </cell>
          <cell r="X1150" t="str">
            <v>0984294056-0984294056</v>
          </cell>
          <cell r="AA1150">
            <v>44939</v>
          </cell>
          <cell r="AD1150">
            <v>1</v>
          </cell>
          <cell r="AE1150">
            <v>1</v>
          </cell>
          <cell r="AH1150" t="str">
            <v>BARRIO AMAZONAS  JUNTO A MI DESPENSA LOLITO CASA  BEIGE Y CREMA DE 2 PISOS REALIZAR UNA LLAMADA ANTES</v>
          </cell>
          <cell r="AI1150" t="str">
            <v>DESPACHO</v>
          </cell>
          <cell r="AJ1150" t="str">
            <v>Normal</v>
          </cell>
          <cell r="AL1150" t="str">
            <v>NO</v>
          </cell>
          <cell r="AN1150" t="str">
            <v>MOV onlinevip</v>
          </cell>
          <cell r="AO1150" t="str">
            <v>CANAL ONLINE</v>
          </cell>
          <cell r="AP1150">
            <v>44939</v>
          </cell>
          <cell r="AR1150" t="str">
            <v>MDELIVERY_4831020</v>
          </cell>
          <cell r="AS1150">
            <v>330448</v>
          </cell>
          <cell r="AT1150" t="str">
            <v>D40</v>
          </cell>
          <cell r="AU1150" t="str">
            <v>BTC</v>
          </cell>
          <cell r="AV1150">
            <v>1</v>
          </cell>
          <cell r="AW1150" t="str">
            <v>PROVINCIAL</v>
          </cell>
          <cell r="AX1150" t="str">
            <v>ENTREGADO</v>
          </cell>
          <cell r="AY1150" t="str">
            <v>LTE HUAWEI NOVA 9 SE NEGRO: 1 und - sn. 861965051481515</v>
          </cell>
          <cell r="AZ1150" t="str">
            <v>TERMINAL</v>
          </cell>
          <cell r="BA1150" t="str">
            <v>Validar Biometrico</v>
          </cell>
        </row>
        <row r="1151">
          <cell r="A1151" t="str">
            <v>4831061</v>
          </cell>
          <cell r="B1151" t="str">
            <v>MDELIVERY</v>
          </cell>
          <cell r="C1151">
            <v>44939</v>
          </cell>
          <cell r="D1151" t="str">
            <v>FLEXNET ECUADOR - MDELIVERY</v>
          </cell>
          <cell r="E1151" t="str">
            <v>CALLE 28 DE JUNIO S/N Y GARCIA MORENO ENTRADA LLANO GRANDE</v>
          </cell>
          <cell r="H1151" t="str">
            <v>170208</v>
          </cell>
          <cell r="I1151" t="str">
            <v>QUITO</v>
          </cell>
          <cell r="J1151" t="str">
            <v>PICHINCHA</v>
          </cell>
          <cell r="K1151" t="str">
            <v>LUIS ALFONSO ORDOÑEZ MEJIA</v>
          </cell>
          <cell r="L1151" t="str">
            <v>GUACHAPALA AV 3 DE NOVIEMBRE  SN</v>
          </cell>
          <cell r="O1151" t="str">
            <v>010601</v>
          </cell>
          <cell r="P1151" t="str">
            <v>010601</v>
          </cell>
          <cell r="Q1151" t="str">
            <v>AZUAY_GUACHAPALA_GUACHAPALA</v>
          </cell>
          <cell r="R1151" t="str">
            <v>4831061</v>
          </cell>
          <cell r="W1151" t="str">
            <v>0104682109001_E1111I1111</v>
          </cell>
          <cell r="X1151" t="str">
            <v>0979365074-0968280204</v>
          </cell>
          <cell r="AA1151">
            <v>44939</v>
          </cell>
          <cell r="AD1151">
            <v>1</v>
          </cell>
          <cell r="AE1151">
            <v>1</v>
          </cell>
          <cell r="AH1151" t="str">
            <v>GUACHAPALA A UNA CUADRA DE LA PARADA DE TAXIS FRANCISCO ASMAL ENTREGA EN RESTAURANTE LA DELICIA</v>
          </cell>
          <cell r="AI1151" t="str">
            <v>DESPACHO</v>
          </cell>
          <cell r="AJ1151" t="str">
            <v>Normal</v>
          </cell>
          <cell r="AL1151" t="str">
            <v>NO</v>
          </cell>
          <cell r="AN1151" t="str">
            <v>MOV productovip</v>
          </cell>
          <cell r="AO1151" t="str">
            <v>CANAL ONLINE</v>
          </cell>
          <cell r="AP1151">
            <v>44939</v>
          </cell>
          <cell r="AR1151" t="str">
            <v>MDELIVERY_4831061</v>
          </cell>
          <cell r="AS1151">
            <v>330113</v>
          </cell>
          <cell r="AT1151" t="str">
            <v>D40</v>
          </cell>
          <cell r="AU1151" t="str">
            <v>BTC</v>
          </cell>
          <cell r="AV1151">
            <v>2</v>
          </cell>
          <cell r="AW1151" t="str">
            <v>PROVINCIAL</v>
          </cell>
          <cell r="AX1151" t="str">
            <v>EN_TRANSITO</v>
          </cell>
          <cell r="AY1151" t="str">
            <v>HALFSIM MOVISTAR: 2 und - sn. 8959300520560979570,8959300520560984109</v>
          </cell>
          <cell r="AZ1151" t="str">
            <v>SIMCARD</v>
          </cell>
          <cell r="BA1151" t="str">
            <v/>
          </cell>
        </row>
        <row r="1152">
          <cell r="A1152" t="str">
            <v>4831292</v>
          </cell>
          <cell r="B1152" t="str">
            <v>MDELIVERY</v>
          </cell>
          <cell r="C1152">
            <v>44939</v>
          </cell>
          <cell r="D1152" t="str">
            <v>FLEXNET ECUADOR - MDELIVERY</v>
          </cell>
          <cell r="E1152" t="str">
            <v>CALLE 28 DE JUNIO S/N Y GARCIA MORENO ENTRADA LLANO GRANDE</v>
          </cell>
          <cell r="H1152" t="str">
            <v>170208</v>
          </cell>
          <cell r="I1152" t="str">
            <v>QUITO</v>
          </cell>
          <cell r="J1152" t="str">
            <v>PICHINCHA</v>
          </cell>
          <cell r="K1152" t="str">
            <v>CARLOS JULIO DE LA TORRE REYES</v>
          </cell>
          <cell r="L1152" t="str">
            <v>OFICINA TRAMACO PORTETE</v>
          </cell>
          <cell r="O1152" t="str">
            <v>GUAYAQUIL</v>
          </cell>
          <cell r="P1152" t="str">
            <v>GUAYAQUIL</v>
          </cell>
          <cell r="Q1152" t="str">
            <v>GUAYAS_GUAYAQUIL_</v>
          </cell>
          <cell r="R1152" t="str">
            <v>4831292</v>
          </cell>
          <cell r="W1152" t="str">
            <v>0926203282</v>
          </cell>
          <cell r="X1152" t="str">
            <v>0968642022-0993305751</v>
          </cell>
          <cell r="AA1152">
            <v>44939</v>
          </cell>
          <cell r="AD1152">
            <v>1</v>
          </cell>
          <cell r="AE1152">
            <v>1</v>
          </cell>
          <cell r="AH1152" t="str">
            <v/>
          </cell>
          <cell r="AI1152" t="str">
            <v>DESPACHO</v>
          </cell>
          <cell r="AJ1152" t="str">
            <v>DERIVADO PICK UP</v>
          </cell>
          <cell r="AL1152" t="str">
            <v>NO</v>
          </cell>
          <cell r="AN1152" t="str">
            <v>MOV productovip</v>
          </cell>
          <cell r="AO1152" t="str">
            <v>CANAL ONLINE</v>
          </cell>
          <cell r="AP1152">
            <v>44939</v>
          </cell>
          <cell r="AR1152" t="str">
            <v>MDELIVERY_4831292</v>
          </cell>
          <cell r="AS1152">
            <v>330109</v>
          </cell>
          <cell r="AT1152" t="str">
            <v>D40</v>
          </cell>
          <cell r="AU1152" t="str">
            <v>BTC</v>
          </cell>
          <cell r="AV1152">
            <v>1</v>
          </cell>
          <cell r="AW1152" t="str">
            <v>PROVINCIAL</v>
          </cell>
          <cell r="AX1152" t="str">
            <v>INCIDENCIA</v>
          </cell>
          <cell r="AY1152" t="str">
            <v>HALFSIM MOVISTAR: 1 und - sn. 8959300520560982988</v>
          </cell>
          <cell r="AZ1152" t="str">
            <v>SIMCARD</v>
          </cell>
          <cell r="BA1152" t="str">
            <v/>
          </cell>
        </row>
        <row r="1153">
          <cell r="A1153" t="str">
            <v>4831618</v>
          </cell>
          <cell r="B1153" t="str">
            <v>MDELIVERY</v>
          </cell>
          <cell r="C1153">
            <v>44939</v>
          </cell>
          <cell r="D1153" t="str">
            <v>FLEXNET ECUADOR - MDELIVERY</v>
          </cell>
          <cell r="E1153" t="str">
            <v>CALLE 28 DE JUNIO S/N Y GARCIA MORENO ENTRADA LLANO GRANDE</v>
          </cell>
          <cell r="H1153" t="str">
            <v>170208</v>
          </cell>
          <cell r="I1153" t="str">
            <v>QUITO</v>
          </cell>
          <cell r="J1153" t="str">
            <v>PICHINCHA</v>
          </cell>
          <cell r="K1153" t="str">
            <v>WILIANS STALIN FERNANDEZ LOOR</v>
          </cell>
          <cell r="L1153" t="str">
            <v>OFICINA TRAMACO CAYAMBE</v>
          </cell>
          <cell r="O1153" t="str">
            <v>CAYAMBE</v>
          </cell>
          <cell r="P1153" t="str">
            <v>CAYAMBE</v>
          </cell>
          <cell r="Q1153" t="str">
            <v>PICHINCHA_CAYAMBE_</v>
          </cell>
          <cell r="R1153" t="str">
            <v>4831618</v>
          </cell>
          <cell r="W1153" t="str">
            <v>1351521511_V4443V4442</v>
          </cell>
          <cell r="X1153" t="str">
            <v>0995842753-0995842753</v>
          </cell>
          <cell r="AA1153">
            <v>44939</v>
          </cell>
          <cell r="AD1153">
            <v>1</v>
          </cell>
          <cell r="AE1153">
            <v>1</v>
          </cell>
          <cell r="AH1153" t="str">
            <v/>
          </cell>
          <cell r="AI1153" t="str">
            <v>DESPACHO</v>
          </cell>
          <cell r="AJ1153" t="str">
            <v>DERIVADO PICK UP</v>
          </cell>
          <cell r="AL1153" t="str">
            <v>NO</v>
          </cell>
          <cell r="AN1153" t="str">
            <v>MOV onlinevip</v>
          </cell>
          <cell r="AO1153" t="str">
            <v>CANAL ONLINE</v>
          </cell>
          <cell r="AP1153">
            <v>44939</v>
          </cell>
          <cell r="AR1153" t="str">
            <v>MDELIVERY_4831618</v>
          </cell>
          <cell r="AS1153">
            <v>330110</v>
          </cell>
          <cell r="AT1153" t="str">
            <v>D40</v>
          </cell>
          <cell r="AU1153" t="str">
            <v>BTC</v>
          </cell>
          <cell r="AV1153">
            <v>1</v>
          </cell>
          <cell r="AW1153" t="str">
            <v>PROVINCIAL</v>
          </cell>
          <cell r="AX1153" t="str">
            <v>ENTREGADO</v>
          </cell>
          <cell r="AY1153" t="str">
            <v>LTE XIAOMI REDMI NOTE 11 AZUL: 1 und - sn. 869113065777147</v>
          </cell>
          <cell r="AZ1153" t="str">
            <v>TERMINAL</v>
          </cell>
          <cell r="BA1153" t="str">
            <v>Validar Biometrico</v>
          </cell>
        </row>
        <row r="1154">
          <cell r="A1154" t="str">
            <v>4831620</v>
          </cell>
          <cell r="B1154" t="str">
            <v>MDELIVERY</v>
          </cell>
          <cell r="C1154">
            <v>44939</v>
          </cell>
          <cell r="D1154" t="str">
            <v>FLEXNET ECUADOR - MDELIVERY</v>
          </cell>
          <cell r="E1154" t="str">
            <v>CALLE 28 DE JUNIO S/N Y GARCIA MORENO ENTRADA LLANO GRANDE</v>
          </cell>
          <cell r="H1154" t="str">
            <v>170208</v>
          </cell>
          <cell r="I1154" t="str">
            <v>QUITO</v>
          </cell>
          <cell r="J1154" t="str">
            <v>PICHINCHA</v>
          </cell>
          <cell r="K1154" t="str">
            <v>LUCIA EFIGENIA CUERO GONZALEZ</v>
          </cell>
          <cell r="L1154" t="str">
            <v>ESMERALDAS VIA A TACAMES KM 7 Y MEDIO Y SEND 25 DE JULIO</v>
          </cell>
          <cell r="O1154" t="str">
            <v>080119</v>
          </cell>
          <cell r="P1154" t="str">
            <v>080119</v>
          </cell>
          <cell r="Q1154" t="str">
            <v>ESMERALDAS_ESMERALDAS_ESMERALDAS</v>
          </cell>
          <cell r="R1154" t="str">
            <v>4831620</v>
          </cell>
          <cell r="W1154" t="str">
            <v>0801182460_E4433V4242</v>
          </cell>
          <cell r="X1154" t="str">
            <v>0992704720-0982726909</v>
          </cell>
          <cell r="AA1154">
            <v>44939</v>
          </cell>
          <cell r="AD1154">
            <v>1</v>
          </cell>
          <cell r="AE1154">
            <v>1</v>
          </cell>
          <cell r="AH1154" t="str">
            <v>A 4 CUADRAS DE COLEGIO CARLOS CONCHA A 2 CUADRAS DE IGLESIA VIRGEN DE GUADALUPE EN CASA DE 2 PISOS DE CEMENTO PUERTA ROJA</v>
          </cell>
          <cell r="AI1154" t="str">
            <v>DESPACHO</v>
          </cell>
          <cell r="AJ1154" t="str">
            <v>Normal</v>
          </cell>
          <cell r="AL1154" t="str">
            <v>NO</v>
          </cell>
          <cell r="AN1154" t="str">
            <v>MOV productovip</v>
          </cell>
          <cell r="AO1154" t="str">
            <v>CANAL ONLINE</v>
          </cell>
          <cell r="AP1154">
            <v>44939</v>
          </cell>
          <cell r="AR1154" t="str">
            <v>MDELIVERY_4831620</v>
          </cell>
          <cell r="AS1154">
            <v>330106</v>
          </cell>
          <cell r="AT1154" t="str">
            <v>D40</v>
          </cell>
          <cell r="AU1154" t="str">
            <v>BTC</v>
          </cell>
          <cell r="AV1154">
            <v>2</v>
          </cell>
          <cell r="AW1154" t="str">
            <v>PROVINCIAL</v>
          </cell>
          <cell r="AX1154" t="str">
            <v>ENTREGADO</v>
          </cell>
          <cell r="AY1154" t="str">
            <v>LTE SAMSUNG A03 CORE COBRE: 1 und - sn. 352286990940305 / HALFSIM MOVISTAR: 1 und - sn. 8959300520560982822</v>
          </cell>
          <cell r="AZ1154" t="str">
            <v>SIMCARD / TERMINAL</v>
          </cell>
          <cell r="BA1154" t="str">
            <v>Validar Biometrico</v>
          </cell>
        </row>
        <row r="1155">
          <cell r="A1155" t="str">
            <v>4831641</v>
          </cell>
          <cell r="B1155" t="str">
            <v>MDELIVERY</v>
          </cell>
          <cell r="C1155">
            <v>44939</v>
          </cell>
          <cell r="D1155" t="str">
            <v>FLEXNET ECUADOR - MDELIVERY</v>
          </cell>
          <cell r="E1155" t="str">
            <v>CALLE 28 DE JUNIO S/N Y GARCIA MORENO ENTRADA LLANO GRANDE</v>
          </cell>
          <cell r="H1155" t="str">
            <v>170208</v>
          </cell>
          <cell r="I1155" t="str">
            <v>QUITO</v>
          </cell>
          <cell r="J1155" t="str">
            <v>PICHINCHA</v>
          </cell>
          <cell r="K1155" t="str">
            <v>AUGUSTO RICARDO MARTINEZ LOOR</v>
          </cell>
          <cell r="L1155" t="str">
            <v>AYACUCHO CALLE PORTETE 2403 CALLE PIO MONTUFAR</v>
          </cell>
          <cell r="O1155" t="str">
            <v>090308</v>
          </cell>
          <cell r="P1155" t="str">
            <v>090308</v>
          </cell>
          <cell r="Q1155" t="str">
            <v>GUAYAS_GUAYAQUIL_AYACUCHO</v>
          </cell>
          <cell r="R1155" t="str">
            <v>4831641</v>
          </cell>
          <cell r="W1155" t="str">
            <v>0930956941001</v>
          </cell>
          <cell r="X1155" t="str">
            <v>0990592183-0990592183</v>
          </cell>
          <cell r="AA1155">
            <v>44939</v>
          </cell>
          <cell r="AD1155">
            <v>1</v>
          </cell>
          <cell r="AE1155">
            <v>1</v>
          </cell>
          <cell r="AH1155" t="str">
            <v>SECTOR AYACUCHO FRENTE AL SUPERMERCADO REH ES UNA CASA 2 PISO COLOR LADRILLO Y AMARILLA</v>
          </cell>
          <cell r="AI1155" t="str">
            <v>DESPACHO</v>
          </cell>
          <cell r="AJ1155" t="str">
            <v>Normal</v>
          </cell>
          <cell r="AL1155" t="str">
            <v>NO</v>
          </cell>
          <cell r="AN1155" t="str">
            <v>MOV productovip</v>
          </cell>
          <cell r="AO1155" t="str">
            <v>CANAL ONLINE</v>
          </cell>
          <cell r="AP1155">
            <v>44939</v>
          </cell>
          <cell r="AR1155" t="str">
            <v>MDELIVERY_4831641</v>
          </cell>
          <cell r="AS1155">
            <v>330104</v>
          </cell>
          <cell r="AT1155" t="str">
            <v>D40</v>
          </cell>
          <cell r="AU1155" t="str">
            <v>BTC</v>
          </cell>
          <cell r="AV1155">
            <v>2</v>
          </cell>
          <cell r="AW1155" t="str">
            <v>LOCAL</v>
          </cell>
          <cell r="AX1155" t="str">
            <v>ENTREGADO</v>
          </cell>
          <cell r="AY1155" t="str">
            <v>LTE XIAOMI REDMI NOTE 11 AZUL: 1 und - sn. 869113065785025 / HALFSIM MOVISTAR: 1 und - sn. 8959300520560985395</v>
          </cell>
          <cell r="AZ1155" t="str">
            <v>SIMCARD / TERMINAL</v>
          </cell>
          <cell r="BA1155" t="str">
            <v>Validar Biometrico</v>
          </cell>
        </row>
        <row r="1156">
          <cell r="A1156" t="str">
            <v>4831651</v>
          </cell>
          <cell r="B1156" t="str">
            <v>MDELIVERY</v>
          </cell>
          <cell r="C1156">
            <v>44939</v>
          </cell>
          <cell r="D1156" t="str">
            <v>FLEXNET ECUADOR - MDELIVERY</v>
          </cell>
          <cell r="E1156" t="str">
            <v>CALLE 28 DE JUNIO S/N Y GARCIA MORENO ENTRADA LLANO GRANDE</v>
          </cell>
          <cell r="H1156" t="str">
            <v>170208</v>
          </cell>
          <cell r="I1156" t="str">
            <v>QUITO</v>
          </cell>
          <cell r="J1156" t="str">
            <v>PICHINCHA</v>
          </cell>
          <cell r="K1156" t="str">
            <v>MARLON GEOVANNY RODRIGUEZ QUINTO</v>
          </cell>
          <cell r="L1156" t="str">
            <v>SAN LORENZO AV ANDARELE  SN CALLE RIO MATAJE</v>
          </cell>
          <cell r="O1156" t="str">
            <v>080501</v>
          </cell>
          <cell r="P1156" t="str">
            <v>080501</v>
          </cell>
          <cell r="Q1156" t="str">
            <v>ESMERALDAS_SAN LORENZO_SAN LORENZO</v>
          </cell>
          <cell r="R1156" t="str">
            <v>4831651</v>
          </cell>
          <cell r="W1156" t="str">
            <v>0928421759</v>
          </cell>
          <cell r="X1156" t="str">
            <v>0994251011-0962757175</v>
          </cell>
          <cell r="AA1156">
            <v>44939</v>
          </cell>
          <cell r="AD1156">
            <v>1</v>
          </cell>
          <cell r="AE1156">
            <v>1</v>
          </cell>
          <cell r="AH1156" t="str">
            <v>ENTREGA EN EL BATALLON DE INFANTERIA DE MARINA  SAN LORENZO BIMLOR HAY QUE LLAMAR AL TITULAR</v>
          </cell>
          <cell r="AI1156" t="str">
            <v>DESPACHO</v>
          </cell>
          <cell r="AJ1156" t="str">
            <v>Normal</v>
          </cell>
          <cell r="AL1156" t="str">
            <v>NO</v>
          </cell>
          <cell r="AN1156" t="str">
            <v>MOV onlinevip</v>
          </cell>
          <cell r="AO1156" t="str">
            <v>CANAL ONLINE</v>
          </cell>
          <cell r="AP1156">
            <v>44939</v>
          </cell>
          <cell r="AR1156" t="str">
            <v>MDELIVERY_4831651</v>
          </cell>
          <cell r="AS1156">
            <v>330108</v>
          </cell>
          <cell r="AT1156" t="str">
            <v>D40</v>
          </cell>
          <cell r="AU1156" t="str">
            <v>BTC</v>
          </cell>
          <cell r="AV1156">
            <v>1</v>
          </cell>
          <cell r="AW1156" t="str">
            <v>PROVINCIAL</v>
          </cell>
          <cell r="AX1156" t="str">
            <v>EN_TRANSITO</v>
          </cell>
          <cell r="AY1156" t="str">
            <v>LTE SAMSUNG A23 AZUL: 1 und - sn. 356795951104640</v>
          </cell>
          <cell r="AZ1156" t="str">
            <v>TERMINAL</v>
          </cell>
          <cell r="BA1156" t="str">
            <v>Validar Biometrico</v>
          </cell>
        </row>
        <row r="1157">
          <cell r="A1157" t="str">
            <v>4831658</v>
          </cell>
          <cell r="B1157" t="str">
            <v>MDELIVERY</v>
          </cell>
          <cell r="C1157">
            <v>44939</v>
          </cell>
          <cell r="D1157" t="str">
            <v>FLEXNET ECUADOR - MDELIVERY</v>
          </cell>
          <cell r="E1157" t="str">
            <v>CALLE 28 DE JUNIO S/N Y GARCIA MORENO ENTRADA LLANO GRANDE</v>
          </cell>
          <cell r="H1157" t="str">
            <v>170208</v>
          </cell>
          <cell r="I1157" t="str">
            <v>QUITO</v>
          </cell>
          <cell r="J1157" t="str">
            <v>PICHINCHA</v>
          </cell>
          <cell r="K1157" t="str">
            <v>PATRICIO JAVIER SOSA DIAZ</v>
          </cell>
          <cell r="L1157" t="str">
            <v>ITCHIMBIA AV GRAN COLOMBIA  SN CALLE TELMO PAZ Y MINIO</v>
          </cell>
          <cell r="O1157" t="str">
            <v>170403</v>
          </cell>
          <cell r="P1157" t="str">
            <v>170403</v>
          </cell>
          <cell r="Q1157" t="str">
            <v>PICHINCHA_QUITO_ITCHIMBIA</v>
          </cell>
          <cell r="R1157" t="str">
            <v>4831658</v>
          </cell>
          <cell r="W1157" t="str">
            <v>1711684272</v>
          </cell>
          <cell r="X1157" t="str">
            <v>0999795825-0983146304</v>
          </cell>
          <cell r="AA1157">
            <v>44939</v>
          </cell>
          <cell r="AD1157">
            <v>1</v>
          </cell>
          <cell r="AE1157">
            <v>1</v>
          </cell>
          <cell r="AH1157" t="str">
            <v>SECTOR EL DORADO FRENTE A HOSPITAL MILITAR ENTREGA EN EL CONJUNTO TERRAZA DEL DORADO TORRE 4 DEP 312 HAY QUE LLAMAR AL TITULAR</v>
          </cell>
          <cell r="AI1157" t="str">
            <v>DESPACHO</v>
          </cell>
          <cell r="AJ1157" t="str">
            <v>Normal</v>
          </cell>
          <cell r="AL1157" t="str">
            <v>NO</v>
          </cell>
          <cell r="AN1157" t="str">
            <v>MOV onlinevip</v>
          </cell>
          <cell r="AO1157" t="str">
            <v>CANAL ONLINE</v>
          </cell>
          <cell r="AP1157">
            <v>44939</v>
          </cell>
          <cell r="AR1157" t="str">
            <v>MDELIVERY_4831658</v>
          </cell>
          <cell r="AS1157">
            <v>330103</v>
          </cell>
          <cell r="AT1157" t="str">
            <v>D40</v>
          </cell>
          <cell r="AU1157" t="str">
            <v>BTC</v>
          </cell>
          <cell r="AV1157">
            <v>1</v>
          </cell>
          <cell r="AW1157" t="str">
            <v>LOCAL</v>
          </cell>
          <cell r="AX1157" t="str">
            <v>ENTREGADO</v>
          </cell>
          <cell r="AY1157" t="str">
            <v>LTE XIAOMI REDMI NOTE 11S AZUL: 1 und - sn. 863837058642381</v>
          </cell>
          <cell r="AZ1157" t="str">
            <v>TERMINAL</v>
          </cell>
          <cell r="BA1157" t="str">
            <v>Validar Biometrico</v>
          </cell>
        </row>
        <row r="1158">
          <cell r="A1158" t="str">
            <v>4831706</v>
          </cell>
          <cell r="B1158" t="str">
            <v>MDELIVERY</v>
          </cell>
          <cell r="C1158">
            <v>44939</v>
          </cell>
          <cell r="D1158" t="str">
            <v>FLEXNET ECUADOR - MDELIVERY</v>
          </cell>
          <cell r="E1158" t="str">
            <v>CALLE 28 DE JUNIO S/N Y GARCIA MORENO ENTRADA LLANO GRANDE</v>
          </cell>
          <cell r="H1158" t="str">
            <v>170208</v>
          </cell>
          <cell r="I1158" t="str">
            <v>QUITO</v>
          </cell>
          <cell r="J1158" t="str">
            <v>PICHINCHA</v>
          </cell>
          <cell r="K1158" t="str">
            <v>JEFFERSON DOUGLAS RODRIGUEZ MONTAÑO</v>
          </cell>
          <cell r="L1158" t="str">
            <v>LORETO CALLE JOSE LEIVA  SN</v>
          </cell>
          <cell r="O1158" t="str">
            <v>220209</v>
          </cell>
          <cell r="P1158" t="str">
            <v>220209</v>
          </cell>
          <cell r="Q1158" t="str">
            <v>ORELLANA_LORETO_LORETO</v>
          </cell>
          <cell r="R1158" t="str">
            <v>4831706</v>
          </cell>
          <cell r="W1158" t="str">
            <v>2200632509</v>
          </cell>
          <cell r="X1158" t="str">
            <v>0981779758-0980274844</v>
          </cell>
          <cell r="AA1158">
            <v>44939</v>
          </cell>
          <cell r="AD1158">
            <v>1</v>
          </cell>
          <cell r="AE1158">
            <v>1</v>
          </cell>
          <cell r="AH1158" t="str">
            <v>BARRIO EL CISNE A 2 CUADRAS DE  LA IGLESIA EL CISNE ENTREGA EN CASA MIXTA CEMENTO Y MADERA  S1 ENVIADO MS</v>
          </cell>
          <cell r="AI1158" t="str">
            <v>DESPACHO</v>
          </cell>
          <cell r="AJ1158" t="str">
            <v>Normal</v>
          </cell>
          <cell r="AL1158" t="str">
            <v>NO</v>
          </cell>
          <cell r="AN1158" t="str">
            <v>MOV productovip</v>
          </cell>
          <cell r="AO1158" t="str">
            <v>CANAL ONLINE</v>
          </cell>
          <cell r="AP1158">
            <v>44939</v>
          </cell>
          <cell r="AR1158" t="str">
            <v>MDELIVERY_4831706</v>
          </cell>
          <cell r="AS1158">
            <v>330494</v>
          </cell>
          <cell r="AT1158" t="str">
            <v>D40</v>
          </cell>
          <cell r="AU1158" t="str">
            <v>BTC</v>
          </cell>
          <cell r="AV1158">
            <v>2</v>
          </cell>
          <cell r="AW1158" t="str">
            <v>PROVINCIAL</v>
          </cell>
          <cell r="AX1158" t="str">
            <v>EN_TRANSITO</v>
          </cell>
          <cell r="AY1158" t="str">
            <v>LTE XIAOMI REDMI NOTE 11 AZUL: 1 und - sn. 861696063011061 / HALFSIM MOVISTAR: 1 und - sn. 8959300520560986484</v>
          </cell>
          <cell r="AZ1158" t="str">
            <v>SIMCARD / TERMINAL</v>
          </cell>
          <cell r="BA1158" t="str">
            <v>Validar Biometrico</v>
          </cell>
        </row>
        <row r="1159">
          <cell r="A1159" t="str">
            <v>4831799</v>
          </cell>
          <cell r="B1159" t="str">
            <v>MDELIVERY</v>
          </cell>
          <cell r="C1159">
            <v>44939</v>
          </cell>
          <cell r="D1159" t="str">
            <v>FLEXNET ECUADOR - MDELIVERY</v>
          </cell>
          <cell r="E1159" t="str">
            <v>CALLE 28 DE JUNIO S/N Y GARCIA MORENO ENTRADA LLANO GRANDE</v>
          </cell>
          <cell r="H1159" t="str">
            <v>170208</v>
          </cell>
          <cell r="I1159" t="str">
            <v>QUITO</v>
          </cell>
          <cell r="J1159" t="str">
            <v>PICHINCHA</v>
          </cell>
          <cell r="K1159" t="str">
            <v>CHENCHE AVILA CARMEN NURY</v>
          </cell>
          <cell r="L1159" t="str">
            <v>FEBRES CORDERO CALLE 18  SN CALLE COLON</v>
          </cell>
          <cell r="O1159" t="str">
            <v>090402</v>
          </cell>
          <cell r="P1159" t="str">
            <v>090402</v>
          </cell>
          <cell r="Q1159" t="str">
            <v>GUAYAS_GUAYAQUIL_FEBRES CORDERO</v>
          </cell>
          <cell r="R1159" t="str">
            <v>4831799</v>
          </cell>
          <cell r="W1159" t="str">
            <v>0804185775</v>
          </cell>
          <cell r="X1159" t="str">
            <v>0983484224-0983484224</v>
          </cell>
          <cell r="AA1159">
            <v>44939</v>
          </cell>
          <cell r="AD1159">
            <v>1</v>
          </cell>
          <cell r="AE1159">
            <v>1</v>
          </cell>
          <cell r="AH1159" t="str">
            <v>SECTOR FEBRES COERDERO EN LA ESQUINA ESTA EL LOCAL ACJ CARS ES UNA CASA 1 PISO COLOR SIN PINTAR PUERTA COLOR PLOMA</v>
          </cell>
          <cell r="AI1159" t="str">
            <v>DESPACHO</v>
          </cell>
          <cell r="AJ1159" t="str">
            <v>Normal</v>
          </cell>
          <cell r="AL1159" t="str">
            <v>NO</v>
          </cell>
          <cell r="AN1159" t="str">
            <v>MOV onlinevip</v>
          </cell>
          <cell r="AO1159" t="str">
            <v>CANAL ONLINE</v>
          </cell>
          <cell r="AP1159">
            <v>44939</v>
          </cell>
          <cell r="AR1159" t="str">
            <v>MDELIVERY_4831799</v>
          </cell>
          <cell r="AS1159">
            <v>329761</v>
          </cell>
          <cell r="AT1159" t="str">
            <v>D40</v>
          </cell>
          <cell r="AU1159" t="str">
            <v>BTC</v>
          </cell>
          <cell r="AV1159">
            <v>1</v>
          </cell>
          <cell r="AW1159" t="str">
            <v>LOCAL</v>
          </cell>
          <cell r="AX1159" t="str">
            <v>ENTREGADO</v>
          </cell>
          <cell r="AY1159" t="str">
            <v>LTE SAMSUNG A13 AZUL: 1 und - sn. 350068480693905</v>
          </cell>
          <cell r="AZ1159" t="str">
            <v>TERMINAL</v>
          </cell>
          <cell r="BA1159" t="str">
            <v>Validar Biometrico</v>
          </cell>
        </row>
        <row r="1160">
          <cell r="A1160" t="str">
            <v>4831913</v>
          </cell>
          <cell r="B1160" t="str">
            <v>MDELIVERY</v>
          </cell>
          <cell r="C1160">
            <v>44939</v>
          </cell>
          <cell r="D1160" t="str">
            <v>FLEXNET ECUADOR - MDELIVERY</v>
          </cell>
          <cell r="E1160" t="str">
            <v>CALLE 28 DE JUNIO S/N Y GARCIA MORENO ENTRADA LLANO GRANDE</v>
          </cell>
          <cell r="H1160" t="str">
            <v>170208</v>
          </cell>
          <cell r="I1160" t="str">
            <v>QUITO</v>
          </cell>
          <cell r="J1160" t="str">
            <v>PICHINCHA</v>
          </cell>
          <cell r="K1160" t="str">
            <v>NAYELI ALEXANDRA MACIAS VALENCIA</v>
          </cell>
          <cell r="L1160" t="str">
            <v>MILAGRO  CALLE IRMA BERNALI SN Y HUGO CABRERA</v>
          </cell>
          <cell r="O1160" t="str">
            <v>091709</v>
          </cell>
          <cell r="P1160" t="str">
            <v>091709</v>
          </cell>
          <cell r="Q1160" t="str">
            <v>GUAYAS_MILAGRO_MILAGRO</v>
          </cell>
          <cell r="R1160" t="str">
            <v>4831913</v>
          </cell>
          <cell r="W1160" t="str">
            <v>0961283850</v>
          </cell>
          <cell r="X1160" t="str">
            <v>0986318960-0900000000</v>
          </cell>
          <cell r="AA1160">
            <v>44939</v>
          </cell>
          <cell r="AD1160">
            <v>1</v>
          </cell>
          <cell r="AE1160">
            <v>1</v>
          </cell>
          <cell r="AH1160" t="str">
            <v>CDLA TOMAS ACUNIA FRENTE A CANCHA EN CASA CELESTE CON ANARANJADO CON REJAS BLANCAS</v>
          </cell>
          <cell r="AI1160" t="str">
            <v>DESPACHO</v>
          </cell>
          <cell r="AJ1160" t="str">
            <v>Normal</v>
          </cell>
          <cell r="AL1160" t="str">
            <v>NO</v>
          </cell>
          <cell r="AN1160" t="str">
            <v>MOV productovip</v>
          </cell>
          <cell r="AO1160" t="str">
            <v>CANAL ONLINE</v>
          </cell>
          <cell r="AP1160">
            <v>44939</v>
          </cell>
          <cell r="AR1160" t="str">
            <v>MDELIVERY_4831913</v>
          </cell>
          <cell r="AS1160">
            <v>330107</v>
          </cell>
          <cell r="AT1160" t="str">
            <v>D40</v>
          </cell>
          <cell r="AU1160" t="str">
            <v>BTC</v>
          </cell>
          <cell r="AV1160">
            <v>2</v>
          </cell>
          <cell r="AW1160" t="str">
            <v>PROVINCIAL</v>
          </cell>
          <cell r="AX1160" t="str">
            <v>ENTREGADO</v>
          </cell>
          <cell r="AY1160" t="str">
            <v>LTE XIAOMI REDMI NOTE 11 AZUL: 1 und - sn. 864048061509182 / HALFSIM MOVISTAR: 1 und - sn. 8959300520560985056</v>
          </cell>
          <cell r="AZ1160" t="str">
            <v>SIMCARD / TERMINAL</v>
          </cell>
          <cell r="BA1160" t="str">
            <v>Validar Biometrico</v>
          </cell>
        </row>
        <row r="1161">
          <cell r="A1161" t="str">
            <v>4831933</v>
          </cell>
          <cell r="B1161" t="str">
            <v>MDELIVERY</v>
          </cell>
          <cell r="C1161">
            <v>44939</v>
          </cell>
          <cell r="D1161" t="str">
            <v>FLEXNET ECUADOR - MDELIVERY</v>
          </cell>
          <cell r="E1161" t="str">
            <v>CALLE 28 DE JUNIO S/N Y GARCIA MORENO ENTRADA LLANO GRANDE</v>
          </cell>
          <cell r="H1161" t="str">
            <v>170208</v>
          </cell>
          <cell r="I1161" t="str">
            <v>QUITO</v>
          </cell>
          <cell r="J1161" t="str">
            <v>PICHINCHA</v>
          </cell>
          <cell r="K1161" t="str">
            <v>EDISON DAVID MALDONADO ALBUJA</v>
          </cell>
          <cell r="L1161" t="str">
            <v>SAGRARIO CALLE JUAN DE SALINAS 2 63 CALLE JUAN MANUEL GRIJALVA</v>
          </cell>
          <cell r="O1161" t="str">
            <v>100105</v>
          </cell>
          <cell r="P1161" t="str">
            <v>100105</v>
          </cell>
          <cell r="Q1161" t="str">
            <v>IMBABURA_IBARRA_SAGRARIO</v>
          </cell>
          <cell r="R1161" t="str">
            <v>4831933</v>
          </cell>
          <cell r="W1161" t="str">
            <v>1002698494</v>
          </cell>
          <cell r="X1161" t="str">
            <v>0981774100-0981774100</v>
          </cell>
          <cell r="AA1161">
            <v>44939</v>
          </cell>
          <cell r="AD1161">
            <v>1</v>
          </cell>
          <cell r="AE1161">
            <v>1</v>
          </cell>
          <cell r="AH1161" t="str">
            <v>BARRIO EL SAGUANDO FRENTE A LA CARCEL PUBLICA ES UNA CASA BLANCA CON GRIS PORTON DE MADERA CAFE LLAMAR 1 HORA ANTES</v>
          </cell>
          <cell r="AI1161" t="str">
            <v>DESPACHO</v>
          </cell>
          <cell r="AJ1161" t="str">
            <v>Normal</v>
          </cell>
          <cell r="AL1161" t="str">
            <v>NO</v>
          </cell>
          <cell r="AN1161" t="str">
            <v>MOV productovip</v>
          </cell>
          <cell r="AO1161" t="str">
            <v>CANAL ONLINE</v>
          </cell>
          <cell r="AP1161">
            <v>44939</v>
          </cell>
          <cell r="AR1161" t="str">
            <v>MDELIVERY_4831933</v>
          </cell>
          <cell r="AS1161">
            <v>330121</v>
          </cell>
          <cell r="AT1161" t="str">
            <v>D40</v>
          </cell>
          <cell r="AU1161" t="str">
            <v>BTC</v>
          </cell>
          <cell r="AV1161">
            <v>1</v>
          </cell>
          <cell r="AW1161" t="str">
            <v>PROVINCIAL</v>
          </cell>
          <cell r="AX1161" t="str">
            <v>ENTREGADO</v>
          </cell>
          <cell r="AY1161" t="str">
            <v>HALFSIM MOVISTAR: 1 und - sn. 8959300520560981402</v>
          </cell>
          <cell r="AZ1161" t="str">
            <v>SIMCARD</v>
          </cell>
          <cell r="BA1161" t="str">
            <v/>
          </cell>
        </row>
        <row r="1162">
          <cell r="A1162" t="str">
            <v>4832004</v>
          </cell>
          <cell r="B1162" t="str">
            <v>MDELIVERY</v>
          </cell>
          <cell r="C1162">
            <v>44939</v>
          </cell>
          <cell r="D1162" t="str">
            <v>FLEXNET ECUADOR - MDELIVERY</v>
          </cell>
          <cell r="E1162" t="str">
            <v>CALLE 28 DE JUNIO S/N Y GARCIA MORENO ENTRADA LLANO GRANDE</v>
          </cell>
          <cell r="H1162" t="str">
            <v>170208</v>
          </cell>
          <cell r="I1162" t="str">
            <v>QUITO</v>
          </cell>
          <cell r="J1162" t="str">
            <v>PICHINCHA</v>
          </cell>
          <cell r="K1162" t="str">
            <v>ALEX XAVIER MORANTE MENDEZ</v>
          </cell>
          <cell r="L1162" t="str">
            <v>OFICINA TRAMACO CENTRO DE DISTRIBUCION VIA A DAULE</v>
          </cell>
          <cell r="O1162" t="str">
            <v>GUAYAQUIL</v>
          </cell>
          <cell r="P1162" t="str">
            <v>GUAYAQUIL</v>
          </cell>
          <cell r="Q1162" t="str">
            <v>GUAYAS_GUAYAQUIL_</v>
          </cell>
          <cell r="R1162" t="str">
            <v>4832004</v>
          </cell>
          <cell r="W1162" t="str">
            <v>0955362223</v>
          </cell>
          <cell r="X1162" t="str">
            <v>0989658189-0967468155</v>
          </cell>
          <cell r="AA1162">
            <v>44939</v>
          </cell>
          <cell r="AD1162">
            <v>1</v>
          </cell>
          <cell r="AE1162">
            <v>1</v>
          </cell>
          <cell r="AH1162" t="str">
            <v/>
          </cell>
          <cell r="AI1162" t="str">
            <v>DESPACHO</v>
          </cell>
          <cell r="AJ1162" t="str">
            <v>DERIVADO PICK UP</v>
          </cell>
          <cell r="AL1162" t="str">
            <v>NO</v>
          </cell>
          <cell r="AN1162" t="str">
            <v>MOV onlinevip</v>
          </cell>
          <cell r="AO1162" t="str">
            <v>CANAL ONLINE</v>
          </cell>
          <cell r="AP1162">
            <v>44939</v>
          </cell>
          <cell r="AR1162" t="str">
            <v>MDELIVERY_4832004</v>
          </cell>
          <cell r="AS1162">
            <v>330404</v>
          </cell>
          <cell r="AT1162" t="str">
            <v>D40</v>
          </cell>
          <cell r="AU1162" t="str">
            <v>BTC</v>
          </cell>
          <cell r="AV1162">
            <v>1</v>
          </cell>
          <cell r="AW1162" t="str">
            <v>PROVINCIAL</v>
          </cell>
          <cell r="AX1162" t="str">
            <v>ENTREGADO</v>
          </cell>
          <cell r="AY1162" t="str">
            <v>LTE NOKIA G21 AZUL: 1 und - sn. 355108340297300</v>
          </cell>
          <cell r="AZ1162" t="str">
            <v>TERMINAL</v>
          </cell>
          <cell r="BA1162" t="str">
            <v>Validar Biometrico</v>
          </cell>
        </row>
        <row r="1163">
          <cell r="A1163" t="str">
            <v>4832064</v>
          </cell>
          <cell r="B1163" t="str">
            <v>MDELIVERY</v>
          </cell>
          <cell r="C1163">
            <v>44939</v>
          </cell>
          <cell r="D1163" t="str">
            <v>FLEXNET ECUADOR - MDELIVERY</v>
          </cell>
          <cell r="E1163" t="str">
            <v>CALLE 28 DE JUNIO S/N Y GARCIA MORENO ENTRADA LLANO GRANDE</v>
          </cell>
          <cell r="H1163" t="str">
            <v>170208</v>
          </cell>
          <cell r="I1163" t="str">
            <v>QUITO</v>
          </cell>
          <cell r="J1163" t="str">
            <v>PICHINCHA</v>
          </cell>
          <cell r="K1163" t="str">
            <v>RAUL CRISTOBAL SANTACRUZ VIZUETE</v>
          </cell>
          <cell r="L1163" t="str">
            <v>OFICINA TRAMACO CENTRO DE TRANSFERENCIA CARCELEN</v>
          </cell>
          <cell r="O1163" t="str">
            <v>QUITO</v>
          </cell>
          <cell r="P1163" t="str">
            <v>QUITO</v>
          </cell>
          <cell r="Q1163" t="str">
            <v>PICHINCHA_QUITO_</v>
          </cell>
          <cell r="R1163" t="str">
            <v>4832064</v>
          </cell>
          <cell r="W1163" t="str">
            <v>1704762861_V4343v4342</v>
          </cell>
          <cell r="X1163" t="str">
            <v>0983122830-</v>
          </cell>
          <cell r="AA1163">
            <v>44939</v>
          </cell>
          <cell r="AD1163">
            <v>1</v>
          </cell>
          <cell r="AE1163">
            <v>1</v>
          </cell>
          <cell r="AH1163" t="str">
            <v/>
          </cell>
          <cell r="AI1163" t="str">
            <v>DESPACHO</v>
          </cell>
          <cell r="AJ1163" t="str">
            <v>DERIVADO PICK UP</v>
          </cell>
          <cell r="AL1163" t="str">
            <v>NO</v>
          </cell>
          <cell r="AN1163" t="str">
            <v>MOV_tecnocom_credito_directo</v>
          </cell>
          <cell r="AO1163" t="str">
            <v>CANAL ONLINE</v>
          </cell>
          <cell r="AP1163">
            <v>44939</v>
          </cell>
          <cell r="AR1163" t="str">
            <v>MDELIVERY_4832064</v>
          </cell>
          <cell r="AS1163">
            <v>330117</v>
          </cell>
          <cell r="AT1163" t="str">
            <v>D40</v>
          </cell>
          <cell r="AU1163" t="str">
            <v>BTC</v>
          </cell>
          <cell r="AV1163">
            <v>1</v>
          </cell>
          <cell r="AW1163" t="str">
            <v>PROVINCIAL</v>
          </cell>
          <cell r="AX1163" t="str">
            <v>ENTREGADO</v>
          </cell>
          <cell r="AY1163" t="str">
            <v>LTE SAMSUNG S21 FE GRIS: 1 und - sn. 352755852501710</v>
          </cell>
          <cell r="AZ1163" t="str">
            <v>TERMINAL</v>
          </cell>
          <cell r="BA1163" t="str">
            <v>Validar Biometrico</v>
          </cell>
        </row>
        <row r="1164">
          <cell r="A1164" t="str">
            <v>4832289</v>
          </cell>
          <cell r="B1164" t="str">
            <v>MDELIVERY</v>
          </cell>
          <cell r="C1164">
            <v>44939</v>
          </cell>
          <cell r="D1164" t="str">
            <v>FLEXNET ECUADOR - MDELIVERY</v>
          </cell>
          <cell r="E1164" t="str">
            <v>CALLE 28 DE JUNIO S/N Y GARCIA MORENO ENTRADA LLANO GRANDE</v>
          </cell>
          <cell r="H1164" t="str">
            <v>170208</v>
          </cell>
          <cell r="I1164" t="str">
            <v>QUITO</v>
          </cell>
          <cell r="J1164" t="str">
            <v>PICHINCHA</v>
          </cell>
          <cell r="K1164" t="str">
            <v>JUAN CARLOS ZURITA NARANJO</v>
          </cell>
          <cell r="L1164" t="str">
            <v>TURUBAMBA AV MOROMORO  S26143  PSJE OE2M</v>
          </cell>
          <cell r="O1164" t="str">
            <v>170606</v>
          </cell>
          <cell r="P1164" t="str">
            <v>170606</v>
          </cell>
          <cell r="Q1164" t="str">
            <v>PICHINCHA_QUITO_TURUBAMBA</v>
          </cell>
          <cell r="R1164" t="str">
            <v>4832289</v>
          </cell>
          <cell r="W1164" t="str">
            <v>1713292033</v>
          </cell>
          <cell r="X1164" t="str">
            <v>0958606481-0958606481</v>
          </cell>
          <cell r="AA1164">
            <v>44939</v>
          </cell>
          <cell r="AD1164">
            <v>1</v>
          </cell>
          <cell r="AE1164">
            <v>1</v>
          </cell>
          <cell r="AH1164" t="str">
            <v>TURUBAMBA BAJO JUNTO ALIGA BARRIAL SAN ANDRES KING ENTREGA EN CASA 2P FACHADA DE PIEDRA GRIS Y NARANJA  NUMERO DEL CLIENTE 0987885763</v>
          </cell>
          <cell r="AI1164" t="str">
            <v>DESPACHO</v>
          </cell>
          <cell r="AJ1164" t="str">
            <v>Normal</v>
          </cell>
          <cell r="AL1164" t="str">
            <v>NO</v>
          </cell>
          <cell r="AN1164" t="str">
            <v>MOV onlinevip</v>
          </cell>
          <cell r="AO1164" t="str">
            <v>CANAL ONLINE</v>
          </cell>
          <cell r="AP1164">
            <v>44939</v>
          </cell>
          <cell r="AR1164" t="str">
            <v>MDELIVERY_4832289</v>
          </cell>
          <cell r="AS1164">
            <v>330429</v>
          </cell>
          <cell r="AT1164" t="str">
            <v>D40</v>
          </cell>
          <cell r="AU1164" t="str">
            <v>BTC</v>
          </cell>
          <cell r="AV1164">
            <v>1</v>
          </cell>
          <cell r="AW1164" t="str">
            <v>LOCAL</v>
          </cell>
          <cell r="AX1164" t="str">
            <v>ENTREGADO</v>
          </cell>
          <cell r="AY1164" t="str">
            <v>LTE REALME GT MASTER EDITION AZUL: 1 und - sn. 867239051579114</v>
          </cell>
          <cell r="AZ1164" t="str">
            <v>TERMINAL</v>
          </cell>
          <cell r="BA1164" t="str">
            <v>Validar Biometrico</v>
          </cell>
        </row>
        <row r="1165">
          <cell r="A1165" t="str">
            <v>4832335</v>
          </cell>
          <cell r="B1165" t="str">
            <v>MDELIVERY</v>
          </cell>
          <cell r="C1165">
            <v>44939</v>
          </cell>
          <cell r="D1165" t="str">
            <v>FLEXNET ECUADOR - MDELIVERY</v>
          </cell>
          <cell r="E1165" t="str">
            <v>CALLE 28 DE JUNIO S/N Y GARCIA MORENO ENTRADA LLANO GRANDE</v>
          </cell>
          <cell r="H1165" t="str">
            <v>170208</v>
          </cell>
          <cell r="I1165" t="str">
            <v>QUITO</v>
          </cell>
          <cell r="J1165" t="str">
            <v>PICHINCHA</v>
          </cell>
          <cell r="K1165" t="str">
            <v>Victor Alberto Murillo Intriago</v>
          </cell>
          <cell r="L1165" t="str">
            <v>BOLIVAR SAGRARIO CALLE PICHINCHA  SN Y AGUIRRE</v>
          </cell>
          <cell r="O1165" t="str">
            <v>090307</v>
          </cell>
          <cell r="P1165" t="str">
            <v>090307</v>
          </cell>
          <cell r="Q1165" t="str">
            <v>GUAYAS_GUAYAQUIL_BOLIVAR SAGRARIO</v>
          </cell>
          <cell r="R1165" t="str">
            <v>4832335</v>
          </cell>
          <cell r="W1165" t="str">
            <v>0916584659_V2343I1242</v>
          </cell>
          <cell r="X1165" t="str">
            <v>0983380411-0980963729</v>
          </cell>
          <cell r="AA1165">
            <v>44939</v>
          </cell>
          <cell r="AD1165">
            <v>1</v>
          </cell>
          <cell r="AE1165">
            <v>1</v>
          </cell>
          <cell r="AH1165" t="str">
            <v>EN LA GOBERNACION DEL GUAYAS EN CONSOLA</v>
          </cell>
          <cell r="AI1165" t="str">
            <v>DESPACHO</v>
          </cell>
          <cell r="AJ1165" t="str">
            <v>Normal</v>
          </cell>
          <cell r="AL1165" t="str">
            <v>NO</v>
          </cell>
          <cell r="AN1165" t="str">
            <v>MOV_tecnocom_credito_directo</v>
          </cell>
          <cell r="AO1165" t="str">
            <v>CANAL ONLINE</v>
          </cell>
          <cell r="AP1165">
            <v>44939</v>
          </cell>
          <cell r="AR1165" t="str">
            <v>MDELIVERY_4832335</v>
          </cell>
          <cell r="AS1165">
            <v>329765</v>
          </cell>
          <cell r="AT1165" t="str">
            <v>D40</v>
          </cell>
          <cell r="AU1165" t="str">
            <v>BTC</v>
          </cell>
          <cell r="AV1165">
            <v>1</v>
          </cell>
          <cell r="AW1165" t="str">
            <v>LOCAL</v>
          </cell>
          <cell r="AX1165" t="str">
            <v>ENTREGADO</v>
          </cell>
          <cell r="AY1165" t="str">
            <v>LTE XIAOMI REDMI NOTE 11S NEGRO: 1 und - sn. 863837059760265</v>
          </cell>
          <cell r="AZ1165" t="str">
            <v>TERMINAL</v>
          </cell>
          <cell r="BA1165" t="str">
            <v>Validar Biometrico</v>
          </cell>
        </row>
        <row r="1166">
          <cell r="A1166" t="str">
            <v>4832356</v>
          </cell>
          <cell r="B1166" t="str">
            <v>MDELIVERY</v>
          </cell>
          <cell r="C1166">
            <v>44939</v>
          </cell>
          <cell r="D1166" t="str">
            <v>FLEXNET ECUADOR - MDELIVERY</v>
          </cell>
          <cell r="E1166" t="str">
            <v>CALLE 28 DE JUNIO S/N Y GARCIA MORENO ENTRADA LLANO GRANDE</v>
          </cell>
          <cell r="H1166" t="str">
            <v>170208</v>
          </cell>
          <cell r="I1166" t="str">
            <v>QUITO</v>
          </cell>
          <cell r="J1166" t="str">
            <v>PICHINCHA</v>
          </cell>
          <cell r="K1166" t="str">
            <v>CARLOS NAPOLEON ROCANO YUMICEBA</v>
          </cell>
          <cell r="L1166" t="str">
            <v>OFICINA TRAMACO RIOBAMBA CENTRO</v>
          </cell>
          <cell r="O1166" t="str">
            <v>RIOBAMBA</v>
          </cell>
          <cell r="P1166" t="str">
            <v>RIOBAMBA</v>
          </cell>
          <cell r="Q1166" t="str">
            <v>CHIMBORAZO_RIOBAMBA_</v>
          </cell>
          <cell r="R1166" t="str">
            <v>4832356</v>
          </cell>
          <cell r="W1166" t="str">
            <v>0604024430</v>
          </cell>
          <cell r="X1166" t="str">
            <v>0998853188-0900000000</v>
          </cell>
          <cell r="AA1166">
            <v>44939</v>
          </cell>
          <cell r="AD1166">
            <v>1</v>
          </cell>
          <cell r="AE1166">
            <v>1</v>
          </cell>
          <cell r="AH1166" t="str">
            <v/>
          </cell>
          <cell r="AI1166" t="str">
            <v>DESPACHO</v>
          </cell>
          <cell r="AJ1166" t="str">
            <v>DERIVADO PICK UP</v>
          </cell>
          <cell r="AL1166" t="str">
            <v>NO</v>
          </cell>
          <cell r="AN1166" t="str">
            <v>MOV onlinevip</v>
          </cell>
          <cell r="AO1166" t="str">
            <v>CANAL ONLINE</v>
          </cell>
          <cell r="AP1166">
            <v>44939</v>
          </cell>
          <cell r="AR1166" t="str">
            <v>MDELIVERY_4832356</v>
          </cell>
          <cell r="AS1166">
            <v>330118</v>
          </cell>
          <cell r="AT1166" t="str">
            <v>D40</v>
          </cell>
          <cell r="AU1166" t="str">
            <v>BTC</v>
          </cell>
          <cell r="AV1166">
            <v>1</v>
          </cell>
          <cell r="AW1166" t="str">
            <v>PROVINCIAL</v>
          </cell>
          <cell r="AX1166" t="str">
            <v>ENTREGADO</v>
          </cell>
          <cell r="AY1166" t="str">
            <v>LTE HUAWEI NOVA 9 SE NEGRO: 1 und - sn. 861965051488601</v>
          </cell>
          <cell r="AZ1166" t="str">
            <v>TERMINAL</v>
          </cell>
          <cell r="BA1166" t="str">
            <v>Validar Biometrico</v>
          </cell>
        </row>
        <row r="1167">
          <cell r="A1167" t="str">
            <v>4832447</v>
          </cell>
          <cell r="B1167" t="str">
            <v>MDELIVERY</v>
          </cell>
          <cell r="C1167">
            <v>44939</v>
          </cell>
          <cell r="D1167" t="str">
            <v>FLEXNET ECUADOR - MDELIVERY</v>
          </cell>
          <cell r="E1167" t="str">
            <v>CALLE 28 DE JUNIO S/N Y GARCIA MORENO ENTRADA LLANO GRANDE</v>
          </cell>
          <cell r="H1167" t="str">
            <v>170208</v>
          </cell>
          <cell r="I1167" t="str">
            <v>QUITO</v>
          </cell>
          <cell r="J1167" t="str">
            <v>PICHINCHA</v>
          </cell>
          <cell r="K1167" t="str">
            <v>Aida Carmen Rosado Navarrete</v>
          </cell>
          <cell r="L1167" t="str">
            <v>GARCIA MORENO  CALLE OCONNOR  2116 Y TUNGURAHUA</v>
          </cell>
          <cell r="O1167" t="str">
            <v>090304</v>
          </cell>
          <cell r="P1167" t="str">
            <v>090304</v>
          </cell>
          <cell r="Q1167" t="str">
            <v>GUAYAS_GUAYAQUIL_GARCIA MORENO</v>
          </cell>
          <cell r="R1167" t="str">
            <v>4832447</v>
          </cell>
          <cell r="W1167" t="str">
            <v>0903048783_E433312222</v>
          </cell>
          <cell r="X1167" t="str">
            <v>0994427423-</v>
          </cell>
          <cell r="AA1167">
            <v>44939</v>
          </cell>
          <cell r="AD1167">
            <v>1</v>
          </cell>
          <cell r="AE1167">
            <v>1</v>
          </cell>
          <cell r="AH1167" t="str">
            <v>CRSITO DEL CONSUELO FRENTE AL HOTEL THE QUEEN ENTREGA EN CASA 2P SIN PINTAR</v>
          </cell>
          <cell r="AI1167" t="str">
            <v>DESPACHO</v>
          </cell>
          <cell r="AJ1167" t="str">
            <v>Normal</v>
          </cell>
          <cell r="AL1167" t="str">
            <v>NO</v>
          </cell>
          <cell r="AN1167" t="str">
            <v>MOV tecnocom</v>
          </cell>
          <cell r="AO1167" t="str">
            <v>CANAL ONLINE</v>
          </cell>
          <cell r="AP1167">
            <v>44939</v>
          </cell>
          <cell r="AR1167" t="str">
            <v>MDELIVERY_4832447</v>
          </cell>
          <cell r="AS1167">
            <v>330114</v>
          </cell>
          <cell r="AT1167" t="str">
            <v>D40</v>
          </cell>
          <cell r="AU1167" t="str">
            <v>BTC</v>
          </cell>
          <cell r="AV1167">
            <v>2</v>
          </cell>
          <cell r="AW1167" t="str">
            <v>LOCAL</v>
          </cell>
          <cell r="AX1167" t="str">
            <v>ENTREGADO</v>
          </cell>
          <cell r="AY1167" t="str">
            <v>AIR APPLE AIRPODS 3ER GEN: 1 und - sn. 139999372440583 / LTE IPHONE 14 PLUS 128GB NEGRO: 1 und - sn. 350979735481591</v>
          </cell>
          <cell r="AZ1167" t="str">
            <v>ACCESORIO / TERMINAL</v>
          </cell>
          <cell r="BA1167" t="str">
            <v>Validar Biometrico, Validar Tarjeta Credito M,</v>
          </cell>
        </row>
        <row r="1168">
          <cell r="A1168" t="str">
            <v>4832542</v>
          </cell>
          <cell r="B1168" t="str">
            <v>MDELIVERY</v>
          </cell>
          <cell r="C1168">
            <v>44939</v>
          </cell>
          <cell r="D1168" t="str">
            <v>FLEXNET ECUADOR - MDELIVERY</v>
          </cell>
          <cell r="E1168" t="str">
            <v>CALLE 28 DE JUNIO S/N Y GARCIA MORENO ENTRADA LLANO GRANDE</v>
          </cell>
          <cell r="H1168" t="str">
            <v>170208</v>
          </cell>
          <cell r="I1168" t="str">
            <v>QUITO</v>
          </cell>
          <cell r="J1168" t="str">
            <v>PICHINCHA</v>
          </cell>
          <cell r="K1168" t="str">
            <v>CARMEN MERCEDES PARTIDAS SANCHEZ</v>
          </cell>
          <cell r="L1168" t="str">
            <v>XIMENA COOP ESMERALDAS CHIQUITO  MZ A VILLA 43 92</v>
          </cell>
          <cell r="O1168" t="str">
            <v>090203</v>
          </cell>
          <cell r="P1168" t="str">
            <v>090203</v>
          </cell>
          <cell r="Q1168" t="str">
            <v>GUAYAS_GUAYAQUIL_XIMENA</v>
          </cell>
          <cell r="R1168" t="str">
            <v>4832542</v>
          </cell>
          <cell r="W1168" t="str">
            <v>0965172000</v>
          </cell>
          <cell r="X1168" t="str">
            <v>0997629399-0997629399</v>
          </cell>
          <cell r="AA1168">
            <v>44939</v>
          </cell>
          <cell r="AD1168">
            <v>1</v>
          </cell>
          <cell r="AE1168">
            <v>1</v>
          </cell>
          <cell r="AH1168" t="str">
            <v>JUNTO A UNA TIENDA EN LA ESQ LA CRUZ AZUL EN CASA DE 2 PISOS CREMA Y PARTES SIN PINTAR</v>
          </cell>
          <cell r="AI1168" t="str">
            <v>DESPACHO</v>
          </cell>
          <cell r="AJ1168" t="str">
            <v>Normal</v>
          </cell>
          <cell r="AL1168" t="str">
            <v>NO</v>
          </cell>
          <cell r="AN1168" t="str">
            <v>MOV onlinevip</v>
          </cell>
          <cell r="AO1168" t="str">
            <v>CANAL ONLINE</v>
          </cell>
          <cell r="AP1168">
            <v>44939</v>
          </cell>
          <cell r="AR1168" t="str">
            <v>MDELIVERY_4832542</v>
          </cell>
          <cell r="AS1168">
            <v>330112</v>
          </cell>
          <cell r="AT1168" t="str">
            <v>D40</v>
          </cell>
          <cell r="AU1168" t="str">
            <v>BTC</v>
          </cell>
          <cell r="AV1168">
            <v>1</v>
          </cell>
          <cell r="AW1168" t="str">
            <v>LOCAL</v>
          </cell>
          <cell r="AX1168" t="str">
            <v>ENTREGADO</v>
          </cell>
          <cell r="AY1168" t="str">
            <v>LTE HONOR X8 NEGRO: 1 und - sn. 866184061563677</v>
          </cell>
          <cell r="AZ1168" t="str">
            <v>TERMINAL</v>
          </cell>
          <cell r="BA1168" t="str">
            <v>Validar Biometrico</v>
          </cell>
        </row>
        <row r="1169">
          <cell r="A1169" t="str">
            <v>4832647</v>
          </cell>
          <cell r="B1169" t="str">
            <v>MDELIVERY</v>
          </cell>
          <cell r="C1169">
            <v>44939</v>
          </cell>
          <cell r="D1169" t="str">
            <v>FLEXNET ECUADOR - MDELIVERY</v>
          </cell>
          <cell r="E1169" t="str">
            <v>CALLE 28 DE JUNIO S/N Y GARCIA MORENO ENTRADA LLANO GRANDE</v>
          </cell>
          <cell r="H1169" t="str">
            <v>170208</v>
          </cell>
          <cell r="I1169" t="str">
            <v>QUITO</v>
          </cell>
          <cell r="J1169" t="str">
            <v>PICHINCHA</v>
          </cell>
          <cell r="K1169" t="str">
            <v>RIVAS VALENCIA HILDA GABRIELA</v>
          </cell>
          <cell r="L1169" t="str">
            <v>OFICINA TRAMACO ESMERALDAS CENTRO DE DISTRIBUCION</v>
          </cell>
          <cell r="O1169" t="str">
            <v>ESMERALDAS</v>
          </cell>
          <cell r="P1169" t="str">
            <v>ESMERALDAS</v>
          </cell>
          <cell r="Q1169" t="str">
            <v>ESMERALDAS_ESMERALDAS_</v>
          </cell>
          <cell r="R1169" t="str">
            <v>4832647</v>
          </cell>
          <cell r="W1169" t="str">
            <v>0802380485</v>
          </cell>
          <cell r="X1169" t="str">
            <v>0983317646-0961474427</v>
          </cell>
          <cell r="AA1169">
            <v>44939</v>
          </cell>
          <cell r="AD1169">
            <v>1</v>
          </cell>
          <cell r="AE1169">
            <v>1</v>
          </cell>
          <cell r="AH1169" t="str">
            <v/>
          </cell>
          <cell r="AI1169" t="str">
            <v>DESPACHO</v>
          </cell>
          <cell r="AJ1169" t="str">
            <v>DERIVADO PICK UP</v>
          </cell>
          <cell r="AL1169" t="str">
            <v>NO</v>
          </cell>
          <cell r="AN1169" t="str">
            <v>MOV onlinevip</v>
          </cell>
          <cell r="AO1169" t="str">
            <v>CANAL ONLINE</v>
          </cell>
          <cell r="AP1169">
            <v>44939</v>
          </cell>
          <cell r="AR1169" t="str">
            <v>MDELIVERY_4832647</v>
          </cell>
          <cell r="AS1169">
            <v>330434</v>
          </cell>
          <cell r="AT1169" t="str">
            <v>D40</v>
          </cell>
          <cell r="AU1169" t="str">
            <v>BTC</v>
          </cell>
          <cell r="AV1169">
            <v>1</v>
          </cell>
          <cell r="AW1169" t="str">
            <v>PROVINCIAL</v>
          </cell>
          <cell r="AX1169" t="str">
            <v>INCIDENCIA</v>
          </cell>
          <cell r="AY1169" t="str">
            <v>LTE HONOR X8 SILVER: 1 und - sn. 866184060679987</v>
          </cell>
          <cell r="AZ1169" t="str">
            <v>TERMINAL</v>
          </cell>
          <cell r="BA1169" t="str">
            <v>Validar Biometrico</v>
          </cell>
        </row>
        <row r="1170">
          <cell r="A1170" t="str">
            <v>4832648</v>
          </cell>
          <cell r="B1170" t="str">
            <v>MDELIVERY</v>
          </cell>
          <cell r="C1170">
            <v>44939</v>
          </cell>
          <cell r="D1170" t="str">
            <v>FLEXNET ECUADOR - MDELIVERY</v>
          </cell>
          <cell r="E1170" t="str">
            <v>CALLE 28 DE JUNIO S/N Y GARCIA MORENO ENTRADA LLANO GRANDE</v>
          </cell>
          <cell r="H1170" t="str">
            <v>170208</v>
          </cell>
          <cell r="I1170" t="str">
            <v>QUITO</v>
          </cell>
          <cell r="J1170" t="str">
            <v>PICHINCHA</v>
          </cell>
          <cell r="K1170" t="str">
            <v>SAMUEL ABRAHAM ABAD MORALES</v>
          </cell>
          <cell r="L1170" t="str">
            <v>TARQUI  VIA DAULE  KM 15</v>
          </cell>
          <cell r="O1170" t="str">
            <v>090902</v>
          </cell>
          <cell r="P1170" t="str">
            <v>090902</v>
          </cell>
          <cell r="Q1170" t="str">
            <v>GUAYAS_GUAYAQUIL_TARQUI</v>
          </cell>
          <cell r="R1170" t="str">
            <v>4832648</v>
          </cell>
          <cell r="W1170" t="str">
            <v>0913605267_V3343I1242</v>
          </cell>
          <cell r="X1170" t="str">
            <v>0993359722-0998835045</v>
          </cell>
          <cell r="AA1170">
            <v>44939</v>
          </cell>
          <cell r="AD1170">
            <v>1</v>
          </cell>
          <cell r="AE1170">
            <v>1</v>
          </cell>
          <cell r="AH1170" t="str">
            <v>BODEGAS DE GRIFINI EN LA SEGUNDA PUERTA PREGUNTAR POR LA BODEGA 3 DE LA CERVECERIA NACIONAL  PIDE LE ANTIPEN LA ENTREGA</v>
          </cell>
          <cell r="AI1170" t="str">
            <v>DESPACHO</v>
          </cell>
          <cell r="AJ1170" t="str">
            <v>Normal</v>
          </cell>
          <cell r="AL1170" t="str">
            <v>NO</v>
          </cell>
          <cell r="AN1170" t="str">
            <v>MOV onlinevip</v>
          </cell>
          <cell r="AO1170" t="str">
            <v>CANAL ONLINE</v>
          </cell>
          <cell r="AP1170">
            <v>44939</v>
          </cell>
          <cell r="AR1170" t="str">
            <v>MDELIVERY_4832648</v>
          </cell>
          <cell r="AS1170">
            <v>330116</v>
          </cell>
          <cell r="AT1170" t="str">
            <v>D40</v>
          </cell>
          <cell r="AU1170" t="str">
            <v>BTC</v>
          </cell>
          <cell r="AV1170">
            <v>1</v>
          </cell>
          <cell r="AW1170" t="str">
            <v>LOCAL</v>
          </cell>
          <cell r="AX1170" t="str">
            <v>ENTREGADO</v>
          </cell>
          <cell r="AY1170" t="str">
            <v>LTE XIAOMI REDMI NOTE 11 AZUL: 1 und - sn. 861696063024148</v>
          </cell>
          <cell r="AZ1170" t="str">
            <v>TERMINAL</v>
          </cell>
          <cell r="BA1170" t="str">
            <v>Validar Biometrico</v>
          </cell>
        </row>
        <row r="1171">
          <cell r="A1171" t="str">
            <v>4832663</v>
          </cell>
          <cell r="B1171" t="str">
            <v>MDELIVERY</v>
          </cell>
          <cell r="C1171">
            <v>44939</v>
          </cell>
          <cell r="D1171" t="str">
            <v>FLEXNET ECUADOR - MDELIVERY</v>
          </cell>
          <cell r="E1171" t="str">
            <v>CALLE 28 DE JUNIO S/N Y GARCIA MORENO ENTRADA LLANO GRANDE</v>
          </cell>
          <cell r="H1171" t="str">
            <v>170208</v>
          </cell>
          <cell r="I1171" t="str">
            <v>QUITO</v>
          </cell>
          <cell r="J1171" t="str">
            <v>PICHINCHA</v>
          </cell>
          <cell r="K1171" t="str">
            <v>Daniel Jose Villacrés Sigcha</v>
          </cell>
          <cell r="L1171" t="str">
            <v>BABAHOYO CALLE JUAN AGNOLETO  SN  Y BY PASS</v>
          </cell>
          <cell r="O1171" t="str">
            <v>120102</v>
          </cell>
          <cell r="P1171" t="str">
            <v>120102</v>
          </cell>
          <cell r="Q1171" t="str">
            <v>LOS RIOS _BABAHOYO _BABAHOYO</v>
          </cell>
          <cell r="R1171" t="str">
            <v>4832663</v>
          </cell>
          <cell r="W1171" t="str">
            <v>0917974776_V4444V4442</v>
          </cell>
          <cell r="X1171" t="str">
            <v>0983335444-</v>
          </cell>
          <cell r="AA1171">
            <v>44939</v>
          </cell>
          <cell r="AD1171">
            <v>1</v>
          </cell>
          <cell r="AE1171">
            <v>1</v>
          </cell>
          <cell r="AH1171" t="str">
            <v>ENTREGA EN HOSPITAL IESS BABAHOYO OFC DE DIRECCION MEDICA ANUNCIARSE CPON GUARDIA</v>
          </cell>
          <cell r="AI1171" t="str">
            <v>DESPACHO</v>
          </cell>
          <cell r="AJ1171" t="str">
            <v>Normal</v>
          </cell>
          <cell r="AL1171" t="str">
            <v>NO</v>
          </cell>
          <cell r="AN1171" t="str">
            <v>MOV_tecnocom_credito_directo</v>
          </cell>
          <cell r="AO1171" t="str">
            <v>CANAL ONLINE</v>
          </cell>
          <cell r="AP1171">
            <v>44939</v>
          </cell>
          <cell r="AR1171" t="str">
            <v>MDELIVERY_4832663</v>
          </cell>
          <cell r="AS1171">
            <v>330111</v>
          </cell>
          <cell r="AT1171" t="str">
            <v>D40</v>
          </cell>
          <cell r="AU1171" t="str">
            <v>BTC</v>
          </cell>
          <cell r="AV1171">
            <v>1</v>
          </cell>
          <cell r="AW1171" t="str">
            <v>PROVINCIAL</v>
          </cell>
          <cell r="AX1171" t="str">
            <v>ENTREGADO</v>
          </cell>
          <cell r="AY1171" t="str">
            <v>LTE HONOR X6 SILVER: 1 und - sn. 862800060903994</v>
          </cell>
          <cell r="AZ1171" t="str">
            <v>TERMINAL</v>
          </cell>
          <cell r="BA1171" t="str">
            <v>Validar Biometrico</v>
          </cell>
        </row>
        <row r="1172">
          <cell r="A1172" t="str">
            <v>4832674</v>
          </cell>
          <cell r="B1172" t="str">
            <v>MDELIVERY</v>
          </cell>
          <cell r="C1172">
            <v>44939</v>
          </cell>
          <cell r="D1172" t="str">
            <v>FLEXNET ECUADOR - MDELIVERY</v>
          </cell>
          <cell r="E1172" t="str">
            <v>CALLE 28 DE JUNIO S/N Y GARCIA MORENO ENTRADA LLANO GRANDE</v>
          </cell>
          <cell r="H1172" t="str">
            <v>170208</v>
          </cell>
          <cell r="I1172" t="str">
            <v>QUITO</v>
          </cell>
          <cell r="J1172" t="str">
            <v>PICHINCHA</v>
          </cell>
          <cell r="K1172" t="str">
            <v>JORGE DAVID GALLEGOS CUENCA GALLEGOS CUENCA</v>
          </cell>
          <cell r="L1172" t="str">
            <v>CHIMBACALLE   CALLE ALPAHUASI  E2 92 CALLE  PEDRO GUAL</v>
          </cell>
          <cell r="O1172" t="str">
            <v>170603</v>
          </cell>
          <cell r="P1172" t="str">
            <v>170603</v>
          </cell>
          <cell r="Q1172" t="str">
            <v>PICHINCHA_QUITO_CHIMBACALLE</v>
          </cell>
          <cell r="R1172" t="str">
            <v>4832674</v>
          </cell>
          <cell r="W1172" t="str">
            <v>1150302477_V4443v2222</v>
          </cell>
          <cell r="X1172" t="str">
            <v>0980345722-</v>
          </cell>
          <cell r="AA1172">
            <v>44939</v>
          </cell>
          <cell r="AD1172">
            <v>1</v>
          </cell>
          <cell r="AE1172">
            <v>1</v>
          </cell>
          <cell r="AH1172" t="str">
            <v>SECTOR LA MEXICO FRENTE A LA CLINICA VETERINARIA DINO SUR  CASA 3 PISOS</v>
          </cell>
          <cell r="AI1172" t="str">
            <v>DESPACHO</v>
          </cell>
          <cell r="AJ1172" t="str">
            <v>Normal</v>
          </cell>
          <cell r="AL1172" t="str">
            <v>NO</v>
          </cell>
          <cell r="AN1172" t="str">
            <v>MOV_tecnocom_credito_directo</v>
          </cell>
          <cell r="AO1172" t="str">
            <v>CANAL ONLINE</v>
          </cell>
          <cell r="AP1172">
            <v>44939</v>
          </cell>
          <cell r="AR1172" t="str">
            <v>MDELIVERY_4832674</v>
          </cell>
          <cell r="AS1172">
            <v>330454</v>
          </cell>
          <cell r="AT1172" t="str">
            <v>D40</v>
          </cell>
          <cell r="AU1172" t="str">
            <v>BTC</v>
          </cell>
          <cell r="AV1172">
            <v>1</v>
          </cell>
          <cell r="AW1172" t="str">
            <v>LOCAL</v>
          </cell>
          <cell r="AX1172" t="str">
            <v>ENTREGADO</v>
          </cell>
          <cell r="AY1172" t="str">
            <v>LTE REALME C21Y AZUL: 1 und - sn. 860256053266778</v>
          </cell>
          <cell r="AZ1172" t="str">
            <v>TERMINAL</v>
          </cell>
          <cell r="BA1172" t="str">
            <v>Validar Biometrico</v>
          </cell>
        </row>
        <row r="1173">
          <cell r="A1173" t="str">
            <v>4832699</v>
          </cell>
          <cell r="B1173" t="str">
            <v>MDELIVERY</v>
          </cell>
          <cell r="C1173">
            <v>44939</v>
          </cell>
          <cell r="D1173" t="str">
            <v>FLEXNET ECUADOR - MDELIVERY</v>
          </cell>
          <cell r="E1173" t="str">
            <v>CALLE 28 DE JUNIO S/N Y GARCIA MORENO ENTRADA LLANO GRANDE</v>
          </cell>
          <cell r="H1173" t="str">
            <v>170208</v>
          </cell>
          <cell r="I1173" t="str">
            <v>QUITO</v>
          </cell>
          <cell r="J1173" t="str">
            <v>PICHINCHA</v>
          </cell>
          <cell r="K1173" t="str">
            <v>MOREIRA MOREIRA VICTOR MANUEL</v>
          </cell>
          <cell r="L1173" t="str">
            <v>PEDERNALES CALLE PEDERNALES  SN  Y AZUAY</v>
          </cell>
          <cell r="O1173" t="str">
            <v>131001</v>
          </cell>
          <cell r="P1173" t="str">
            <v>131001</v>
          </cell>
          <cell r="Q1173" t="str">
            <v>MANABI_PEDERNALES_PEDERNALES</v>
          </cell>
          <cell r="R1173" t="str">
            <v>4832699</v>
          </cell>
          <cell r="W1173" t="str">
            <v>1311796666001</v>
          </cell>
          <cell r="X1173" t="str">
            <v>0967012746-0967012746</v>
          </cell>
          <cell r="AA1173">
            <v>44939</v>
          </cell>
          <cell r="AD1173">
            <v>1</v>
          </cell>
          <cell r="AE1173">
            <v>1</v>
          </cell>
          <cell r="AH1173" t="str">
            <v>BRISAS DEL PACIFICO BARRIO 30 DE MARZO ENTREGA EN CASA 1P CERCADO DE CANIA</v>
          </cell>
          <cell r="AI1173" t="str">
            <v>DESPACHO</v>
          </cell>
          <cell r="AJ1173" t="str">
            <v>Normal</v>
          </cell>
          <cell r="AL1173" t="str">
            <v>NO</v>
          </cell>
          <cell r="AN1173" t="str">
            <v>MOV productovip</v>
          </cell>
          <cell r="AO1173" t="str">
            <v>CANAL ONLINE</v>
          </cell>
          <cell r="AP1173">
            <v>44939</v>
          </cell>
          <cell r="AR1173" t="str">
            <v>MDELIVERY_4832699</v>
          </cell>
          <cell r="AS1173">
            <v>330444</v>
          </cell>
          <cell r="AT1173" t="str">
            <v>D40</v>
          </cell>
          <cell r="AU1173" t="str">
            <v>BTC</v>
          </cell>
          <cell r="AV1173">
            <v>1</v>
          </cell>
          <cell r="AW1173" t="str">
            <v>PROVINCIAL</v>
          </cell>
          <cell r="AX1173" t="str">
            <v>INCIDENCIA</v>
          </cell>
          <cell r="AY1173" t="str">
            <v>HALFSIM MOVISTAR: 1 und - sn. 8959300520560982178</v>
          </cell>
          <cell r="AZ1173" t="str">
            <v>SIMCARD</v>
          </cell>
          <cell r="BA1173" t="str">
            <v/>
          </cell>
        </row>
        <row r="1174">
          <cell r="A1174" t="str">
            <v>4832735</v>
          </cell>
          <cell r="B1174" t="str">
            <v>MDELIVERY</v>
          </cell>
          <cell r="C1174">
            <v>44939</v>
          </cell>
          <cell r="D1174" t="str">
            <v>FLEXNET ECUADOR - MDELIVERY</v>
          </cell>
          <cell r="E1174" t="str">
            <v>CALLE 28 DE JUNIO S/N Y GARCIA MORENO ENTRADA LLANO GRANDE</v>
          </cell>
          <cell r="H1174" t="str">
            <v>170208</v>
          </cell>
          <cell r="I1174" t="str">
            <v>QUITO</v>
          </cell>
          <cell r="J1174" t="str">
            <v>PICHINCHA</v>
          </cell>
          <cell r="K1174" t="str">
            <v>LEONARDO JAVIER PAZMIÑO VERA</v>
          </cell>
          <cell r="L1174" t="str">
            <v>OFICINA TRAMACO QUEVEDO</v>
          </cell>
          <cell r="O1174" t="str">
            <v>QUEVEDO</v>
          </cell>
          <cell r="P1174" t="str">
            <v>QUEVEDO</v>
          </cell>
          <cell r="Q1174" t="str">
            <v>LOS RIOS_QUEVEDO_</v>
          </cell>
          <cell r="R1174" t="str">
            <v>4832735</v>
          </cell>
          <cell r="W1174" t="str">
            <v>1252314156</v>
          </cell>
          <cell r="X1174" t="str">
            <v>0980936735-09988406941</v>
          </cell>
          <cell r="AA1174">
            <v>44939</v>
          </cell>
          <cell r="AD1174">
            <v>1</v>
          </cell>
          <cell r="AE1174">
            <v>1</v>
          </cell>
          <cell r="AH1174" t="str">
            <v/>
          </cell>
          <cell r="AI1174" t="str">
            <v>DESPACHO</v>
          </cell>
          <cell r="AJ1174" t="str">
            <v>DERIVADO PICK UP</v>
          </cell>
          <cell r="AL1174" t="str">
            <v>NO</v>
          </cell>
          <cell r="AN1174" t="str">
            <v>MOV productovip</v>
          </cell>
          <cell r="AO1174" t="str">
            <v>CANAL ONLINE</v>
          </cell>
          <cell r="AP1174">
            <v>44939</v>
          </cell>
          <cell r="AR1174" t="str">
            <v>MDELIVERY_4832735</v>
          </cell>
          <cell r="AS1174">
            <v>330456</v>
          </cell>
          <cell r="AT1174" t="str">
            <v>D40</v>
          </cell>
          <cell r="AU1174" t="str">
            <v>BTC</v>
          </cell>
          <cell r="AV1174">
            <v>2</v>
          </cell>
          <cell r="AW1174" t="str">
            <v>PROVINCIAL</v>
          </cell>
          <cell r="AX1174" t="str">
            <v>INCIDENCIA</v>
          </cell>
          <cell r="AY1174" t="str">
            <v>LTE SAMSUNG A33 5G AZUL: 1 und - sn. 352429893051099 / HALFSIM MOVISTAR: 1 und - sn. 8959300520560984299</v>
          </cell>
          <cell r="AZ1174" t="str">
            <v>SIMCARD / TERMINAL</v>
          </cell>
          <cell r="BA1174" t="str">
            <v>Validar Biometrico</v>
          </cell>
        </row>
        <row r="1175">
          <cell r="A1175" t="str">
            <v>4832761</v>
          </cell>
          <cell r="B1175" t="str">
            <v>MDELIVERY</v>
          </cell>
          <cell r="C1175">
            <v>44939</v>
          </cell>
          <cell r="D1175" t="str">
            <v>FLEXNET ECUADOR - MDELIVERY</v>
          </cell>
          <cell r="E1175" t="str">
            <v>CALLE 28 DE JUNIO S/N Y GARCIA MORENO ENTRADA LLANO GRANDE</v>
          </cell>
          <cell r="H1175" t="str">
            <v>170208</v>
          </cell>
          <cell r="I1175" t="str">
            <v>QUITO</v>
          </cell>
          <cell r="J1175" t="str">
            <v>PICHINCHA</v>
          </cell>
          <cell r="K1175" t="str">
            <v>Andrea Fernanda Quizhpe Arias</v>
          </cell>
          <cell r="L1175" t="str">
            <v>CUENCA AV SOLANO  SN  Y 12 ABRIL</v>
          </cell>
          <cell r="O1175" t="str">
            <v>010203</v>
          </cell>
          <cell r="P1175" t="str">
            <v>010203</v>
          </cell>
          <cell r="Q1175" t="str">
            <v>AZUAY_CUENCA_CUENCA</v>
          </cell>
          <cell r="R1175" t="str">
            <v>4832761</v>
          </cell>
          <cell r="W1175" t="str">
            <v>0106065436_V4343V2222</v>
          </cell>
          <cell r="X1175" t="str">
            <v>0984804208-</v>
          </cell>
          <cell r="AA1175">
            <v>44939</v>
          </cell>
          <cell r="AD1175">
            <v>1</v>
          </cell>
          <cell r="AE1175">
            <v>1</v>
          </cell>
          <cell r="AH1175" t="str">
            <v>EN EDIF DEL BANCO DE PICHINCHA 5TO PISO SALIENDO DEL ASENSOR A MANO DERECHA</v>
          </cell>
          <cell r="AI1175" t="str">
            <v>DESPACHO</v>
          </cell>
          <cell r="AJ1175" t="str">
            <v>Normal</v>
          </cell>
          <cell r="AL1175" t="str">
            <v>NO</v>
          </cell>
          <cell r="AN1175" t="str">
            <v>MOV tecnocom</v>
          </cell>
          <cell r="AO1175" t="str">
            <v>CANAL ONLINE</v>
          </cell>
          <cell r="AP1175">
            <v>44939</v>
          </cell>
          <cell r="AR1175" t="str">
            <v>MDELIVERY_4832761</v>
          </cell>
          <cell r="AS1175">
            <v>330115</v>
          </cell>
          <cell r="AT1175" t="str">
            <v>D40</v>
          </cell>
          <cell r="AU1175" t="str">
            <v>BTC</v>
          </cell>
          <cell r="AV1175">
            <v>1</v>
          </cell>
          <cell r="AW1175" t="str">
            <v>PROVINCIAL</v>
          </cell>
          <cell r="AX1175" t="str">
            <v>ENTREGADO</v>
          </cell>
          <cell r="AY1175" t="str">
            <v>LTE HONOR X6 SILVER: 1 und - sn. 862800061009643</v>
          </cell>
          <cell r="AZ1175" t="str">
            <v>TERMINAL</v>
          </cell>
          <cell r="BA1175" t="str">
            <v>Validar Biometrico, Validar Tarjeta Credito M,</v>
          </cell>
        </row>
        <row r="1176">
          <cell r="A1176" t="str">
            <v>4832764</v>
          </cell>
          <cell r="B1176" t="str">
            <v>MDELIVERY</v>
          </cell>
          <cell r="C1176">
            <v>44939</v>
          </cell>
          <cell r="D1176" t="str">
            <v>FLEXNET ECUADOR - MDELIVERY</v>
          </cell>
          <cell r="E1176" t="str">
            <v>CALLE 28 DE JUNIO S/N Y GARCIA MORENO ENTRADA LLANO GRANDE</v>
          </cell>
          <cell r="H1176" t="str">
            <v>170208</v>
          </cell>
          <cell r="I1176" t="str">
            <v>QUITO</v>
          </cell>
          <cell r="J1176" t="str">
            <v>PICHINCHA</v>
          </cell>
          <cell r="K1176" t="str">
            <v>BYRON BLADIMIR AYENLA GUAMAN</v>
          </cell>
          <cell r="L1176" t="str">
            <v>YARUQUI AV PANAMERICA  KM  Y QUITO</v>
          </cell>
          <cell r="O1176" t="str">
            <v>170908</v>
          </cell>
          <cell r="P1176" t="str">
            <v>170908</v>
          </cell>
          <cell r="Q1176" t="str">
            <v>PICHINCHA_QUITO_YARUQUI</v>
          </cell>
          <cell r="R1176" t="str">
            <v>4832764</v>
          </cell>
          <cell r="W1176" t="str">
            <v>1718750092001</v>
          </cell>
          <cell r="X1176" t="str">
            <v>0998459006-0983843850</v>
          </cell>
          <cell r="AA1176">
            <v>44939</v>
          </cell>
          <cell r="AD1176">
            <v>1</v>
          </cell>
          <cell r="AE1176">
            <v>1</v>
          </cell>
          <cell r="AH1176" t="str">
            <v>EN JAULAS AYENLA CASAS PARA MASCOTAS JUNTO A LA  GASOLINERA DE YARUQI</v>
          </cell>
          <cell r="AI1176" t="str">
            <v>DESPACHO</v>
          </cell>
          <cell r="AJ1176" t="str">
            <v>Normal</v>
          </cell>
          <cell r="AL1176" t="str">
            <v>NO</v>
          </cell>
          <cell r="AN1176" t="str">
            <v>MOV productovip</v>
          </cell>
          <cell r="AO1176" t="str">
            <v>CANAL ONLINE</v>
          </cell>
          <cell r="AP1176">
            <v>44939</v>
          </cell>
          <cell r="AR1176" t="str">
            <v>MDELIVERY_4832764</v>
          </cell>
          <cell r="AS1176">
            <v>330127</v>
          </cell>
          <cell r="AT1176" t="str">
            <v>D40</v>
          </cell>
          <cell r="AU1176" t="str">
            <v>BTC</v>
          </cell>
          <cell r="AV1176">
            <v>1</v>
          </cell>
          <cell r="AW1176" t="str">
            <v>PROVINCIAL</v>
          </cell>
          <cell r="AX1176" t="str">
            <v>ENTREGADO</v>
          </cell>
          <cell r="AY1176" t="str">
            <v>HALFSIM MOVISTAR: 1 und - sn. 8959300520560982939</v>
          </cell>
          <cell r="AZ1176" t="str">
            <v>SIMCARD</v>
          </cell>
          <cell r="BA1176" t="str">
            <v/>
          </cell>
        </row>
        <row r="1177">
          <cell r="A1177" t="str">
            <v>4832780</v>
          </cell>
          <cell r="B1177" t="str">
            <v>MDELIVERY</v>
          </cell>
          <cell r="C1177">
            <v>44939</v>
          </cell>
          <cell r="D1177" t="str">
            <v>FLEXNET ECUADOR - MDELIVERY</v>
          </cell>
          <cell r="E1177" t="str">
            <v>CALLE 28 DE JUNIO S/N Y GARCIA MORENO ENTRADA LLANO GRANDE</v>
          </cell>
          <cell r="H1177" t="str">
            <v>170208</v>
          </cell>
          <cell r="I1177" t="str">
            <v>QUITO</v>
          </cell>
          <cell r="J1177" t="str">
            <v>PICHINCHA</v>
          </cell>
          <cell r="K1177" t="str">
            <v>PAREDES MIRANDA VICTOR ALFREDO</v>
          </cell>
          <cell r="L1177" t="str">
            <v>OFICINA TRAMACO LA CONCORDIA</v>
          </cell>
          <cell r="O1177" t="str">
            <v>LA CONCORDIA</v>
          </cell>
          <cell r="P1177" t="str">
            <v>LA CONCORDIA</v>
          </cell>
          <cell r="Q1177" t="str">
            <v>SANTO DOMINGO_LA CONCORDIA_</v>
          </cell>
          <cell r="R1177" t="str">
            <v>4832780</v>
          </cell>
          <cell r="W1177" t="str">
            <v>0804602597</v>
          </cell>
          <cell r="X1177" t="str">
            <v>0994351315-0994351315</v>
          </cell>
          <cell r="AA1177">
            <v>44939</v>
          </cell>
          <cell r="AD1177">
            <v>1</v>
          </cell>
          <cell r="AE1177">
            <v>1</v>
          </cell>
          <cell r="AH1177" t="str">
            <v/>
          </cell>
          <cell r="AI1177" t="str">
            <v>DESPACHO</v>
          </cell>
          <cell r="AJ1177" t="str">
            <v>DERIVADO PICK UP</v>
          </cell>
          <cell r="AL1177" t="str">
            <v>NO</v>
          </cell>
          <cell r="AN1177" t="str">
            <v>MOV onlinevip</v>
          </cell>
          <cell r="AO1177" t="str">
            <v>CANAL ONLINE</v>
          </cell>
          <cell r="AP1177">
            <v>44939</v>
          </cell>
          <cell r="AR1177" t="str">
            <v>MDELIVERY_4832780</v>
          </cell>
          <cell r="AS1177">
            <v>330480</v>
          </cell>
          <cell r="AT1177" t="str">
            <v>D40</v>
          </cell>
          <cell r="AU1177" t="str">
            <v>BTC</v>
          </cell>
          <cell r="AV1177">
            <v>1</v>
          </cell>
          <cell r="AW1177" t="str">
            <v>PROVINCIAL</v>
          </cell>
          <cell r="AX1177" t="str">
            <v>INCIDENCIA</v>
          </cell>
          <cell r="AY1177" t="str">
            <v>LTE SAMSUNG A53 5G NEGRO: 1 und - sn. 353842194257117</v>
          </cell>
          <cell r="AZ1177" t="str">
            <v>TERMINAL</v>
          </cell>
          <cell r="BA1177" t="str">
            <v>Validar Biometrico</v>
          </cell>
        </row>
        <row r="1178">
          <cell r="A1178" t="str">
            <v>4832781</v>
          </cell>
          <cell r="B1178" t="str">
            <v>MDELIVERY</v>
          </cell>
          <cell r="C1178">
            <v>44939</v>
          </cell>
          <cell r="D1178" t="str">
            <v>FLEXNET ECUADOR - MDELIVERY</v>
          </cell>
          <cell r="E1178" t="str">
            <v>CALLE 28 DE JUNIO S/N Y GARCIA MORENO ENTRADA LLANO GRANDE</v>
          </cell>
          <cell r="H1178" t="str">
            <v>170208</v>
          </cell>
          <cell r="I1178" t="str">
            <v>QUITO</v>
          </cell>
          <cell r="J1178" t="str">
            <v>PICHINCHA</v>
          </cell>
          <cell r="K1178" t="str">
            <v>SANDRA GABRIELA GAVILANEZ MAILA</v>
          </cell>
          <cell r="L1178" t="str">
            <v>PUENGASI CALLE MIGUEL ANGEL ZAMBRANO  E20 36 Y CASPICARA</v>
          </cell>
          <cell r="O1178" t="str">
            <v>170405</v>
          </cell>
          <cell r="P1178" t="str">
            <v>170405</v>
          </cell>
          <cell r="Q1178" t="str">
            <v>PICHINCHA_QUITO_PUENGASI</v>
          </cell>
          <cell r="R1178" t="str">
            <v>4832781</v>
          </cell>
          <cell r="W1178" t="str">
            <v>1716973761</v>
          </cell>
          <cell r="X1178" t="str">
            <v>0995550362-0983316046</v>
          </cell>
          <cell r="AA1178">
            <v>44939</v>
          </cell>
          <cell r="AD1178">
            <v>1</v>
          </cell>
          <cell r="AE1178">
            <v>1</v>
          </cell>
          <cell r="AH1178" t="str">
            <v>BARRIO BALCON DEL VALLE EN CASA VERDE FRENTE A MICRO MERCADO SANTA CURZ</v>
          </cell>
          <cell r="AI1178" t="str">
            <v>DESPACHO</v>
          </cell>
          <cell r="AJ1178" t="str">
            <v>Normal</v>
          </cell>
          <cell r="AL1178" t="str">
            <v>NO</v>
          </cell>
          <cell r="AN1178" t="str">
            <v>MOV productovip</v>
          </cell>
          <cell r="AO1178" t="str">
            <v>CANAL ONLINE</v>
          </cell>
          <cell r="AP1178">
            <v>44939</v>
          </cell>
          <cell r="AR1178" t="str">
            <v>MDELIVERY_4832781</v>
          </cell>
          <cell r="AS1178">
            <v>330125</v>
          </cell>
          <cell r="AT1178" t="str">
            <v>D40</v>
          </cell>
          <cell r="AU1178" t="str">
            <v>BTC</v>
          </cell>
          <cell r="AV1178">
            <v>1</v>
          </cell>
          <cell r="AW1178" t="str">
            <v>LOCAL</v>
          </cell>
          <cell r="AX1178" t="str">
            <v>ENTREGADO</v>
          </cell>
          <cell r="AY1178" t="str">
            <v>HALFSIM MOVISTAR: 1 und - sn. 8959300520560985155</v>
          </cell>
          <cell r="AZ1178" t="str">
            <v>SIMCARD</v>
          </cell>
          <cell r="BA1178" t="str">
            <v/>
          </cell>
        </row>
        <row r="1179">
          <cell r="A1179" t="str">
            <v>4832800</v>
          </cell>
          <cell r="B1179" t="str">
            <v>MDELIVERY</v>
          </cell>
          <cell r="C1179">
            <v>44939</v>
          </cell>
          <cell r="D1179" t="str">
            <v>FLEXNET ECUADOR - MDELIVERY</v>
          </cell>
          <cell r="E1179" t="str">
            <v>CALLE 28 DE JUNIO S/N Y GARCIA MORENO ENTRADA LLANO GRANDE</v>
          </cell>
          <cell r="H1179" t="str">
            <v>170208</v>
          </cell>
          <cell r="I1179" t="str">
            <v>QUITO</v>
          </cell>
          <cell r="J1179" t="str">
            <v>PICHINCHA</v>
          </cell>
          <cell r="K1179" t="str">
            <v>LUISA FERNANDA DIAZ BEDOYA</v>
          </cell>
          <cell r="L1179" t="str">
            <v>RUMIPAMBA CALLE JORGE JUAN N31 173  AV MARIANA DE JESUS</v>
          </cell>
          <cell r="O1179" t="str">
            <v>170520</v>
          </cell>
          <cell r="P1179" t="str">
            <v>170520</v>
          </cell>
          <cell r="Q1179" t="str">
            <v>PICHINCHA_QUITO_RUMIPAMBA</v>
          </cell>
          <cell r="R1179" t="str">
            <v>4832800</v>
          </cell>
          <cell r="W1179" t="str">
            <v>1759483744_ E1333I1222</v>
          </cell>
          <cell r="X1179" t="str">
            <v>0980942510-0980942510</v>
          </cell>
          <cell r="AA1179">
            <v>44939</v>
          </cell>
          <cell r="AD1179">
            <v>1</v>
          </cell>
          <cell r="AE1179">
            <v>1</v>
          </cell>
          <cell r="AH1179" t="str">
            <v>SECTOR MARIANA DE JESUS ES UNA CASA 3 PISOS COLOR ROSADA PUERTA DE REJAS BLANCAS HAY QUE LLAMAR A LA TITULAR PIDE ENTREGA LO MAS PRONTO POSIBLE</v>
          </cell>
          <cell r="AI1179" t="str">
            <v>DESPACHO</v>
          </cell>
          <cell r="AJ1179" t="str">
            <v>Normal</v>
          </cell>
          <cell r="AL1179" t="str">
            <v>NO</v>
          </cell>
          <cell r="AN1179" t="str">
            <v>MOV productovip</v>
          </cell>
          <cell r="AO1179" t="str">
            <v>CANAL ONLINE</v>
          </cell>
          <cell r="AP1179">
            <v>44939</v>
          </cell>
          <cell r="AR1179" t="str">
            <v>MDELIVERY_4832800</v>
          </cell>
          <cell r="AS1179">
            <v>330451</v>
          </cell>
          <cell r="AT1179" t="str">
            <v>D40</v>
          </cell>
          <cell r="AU1179" t="str">
            <v>BTC</v>
          </cell>
          <cell r="AV1179">
            <v>1</v>
          </cell>
          <cell r="AW1179" t="str">
            <v>LOCAL</v>
          </cell>
          <cell r="AX1179" t="str">
            <v>ENTREGADO</v>
          </cell>
          <cell r="AY1179" t="str">
            <v>HALFSIM MOVISTAR: 1 und - sn. 8959300520560984943</v>
          </cell>
          <cell r="AZ1179" t="str">
            <v>SIMCARD</v>
          </cell>
          <cell r="BA1179" t="str">
            <v/>
          </cell>
        </row>
        <row r="1180">
          <cell r="A1180" t="str">
            <v>4832803</v>
          </cell>
          <cell r="B1180" t="str">
            <v>MDELIVERY</v>
          </cell>
          <cell r="C1180">
            <v>44939</v>
          </cell>
          <cell r="D1180" t="str">
            <v>FLEXNET ECUADOR - MDELIVERY</v>
          </cell>
          <cell r="E1180" t="str">
            <v>CALLE 28 DE JUNIO S/N Y GARCIA MORENO ENTRADA LLANO GRANDE</v>
          </cell>
          <cell r="H1180" t="str">
            <v>170208</v>
          </cell>
          <cell r="I1180" t="str">
            <v>QUITO</v>
          </cell>
          <cell r="J1180" t="str">
            <v>PICHINCHA</v>
          </cell>
          <cell r="K1180" t="str">
            <v>PARTIDAS SANCHEZ CARMEN MERCEDES</v>
          </cell>
          <cell r="L1180" t="str">
            <v>LETAMENDI ESMERALDAS CHIQUITO MZ A SL 4392</v>
          </cell>
          <cell r="O1180" t="str">
            <v>090203</v>
          </cell>
          <cell r="P1180" t="str">
            <v>090203</v>
          </cell>
          <cell r="Q1180" t="str">
            <v>GUAYAS_GUAYAQUIL_LETAMENDI</v>
          </cell>
          <cell r="R1180" t="str">
            <v>4832803</v>
          </cell>
          <cell r="W1180" t="str">
            <v>0965172000</v>
          </cell>
          <cell r="X1180" t="str">
            <v>0997629399-0997629399</v>
          </cell>
          <cell r="AA1180">
            <v>44939</v>
          </cell>
          <cell r="AD1180">
            <v>1</v>
          </cell>
          <cell r="AE1180">
            <v>1</v>
          </cell>
          <cell r="AH1180" t="str">
            <v>EN ESQUINA HAY FARMACIIA CRUZ AZUL EN CASA DE 2 PISOS SIN PINTAR  A LADO DE TIENDA GRANDE</v>
          </cell>
          <cell r="AI1180" t="str">
            <v>DESPACHO</v>
          </cell>
          <cell r="AJ1180" t="str">
            <v>Normal</v>
          </cell>
          <cell r="AL1180" t="str">
            <v>NO</v>
          </cell>
          <cell r="AN1180" t="str">
            <v>MOV productovip</v>
          </cell>
          <cell r="AO1180" t="str">
            <v>CANAL ONLINE</v>
          </cell>
          <cell r="AP1180">
            <v>44939</v>
          </cell>
          <cell r="AR1180" t="str">
            <v>MDELIVERY_4832803</v>
          </cell>
          <cell r="AS1180">
            <v>330437</v>
          </cell>
          <cell r="AT1180" t="str">
            <v>D40</v>
          </cell>
          <cell r="AU1180" t="str">
            <v>BTC</v>
          </cell>
          <cell r="AV1180">
            <v>1</v>
          </cell>
          <cell r="AW1180" t="str">
            <v>LOCAL</v>
          </cell>
          <cell r="AX1180" t="str">
            <v>HABILITADO RUTEO</v>
          </cell>
          <cell r="AY1180" t="str">
            <v>HALFSIM MOVISTAR: 1 und - sn. 8959300520560987540</v>
          </cell>
          <cell r="AZ1180" t="str">
            <v>SIMCARD</v>
          </cell>
          <cell r="BA1180" t="str">
            <v/>
          </cell>
        </row>
        <row r="1181">
          <cell r="A1181" t="str">
            <v>4832811</v>
          </cell>
          <cell r="B1181" t="str">
            <v>MDELIVERY</v>
          </cell>
          <cell r="C1181">
            <v>44939</v>
          </cell>
          <cell r="D1181" t="str">
            <v>FLEXNET ECUADOR - MDELIVERY</v>
          </cell>
          <cell r="E1181" t="str">
            <v>CALLE 28 DE JUNIO S/N Y GARCIA MORENO ENTRADA LLANO GRANDE</v>
          </cell>
          <cell r="H1181" t="str">
            <v>170208</v>
          </cell>
          <cell r="I1181" t="str">
            <v>QUITO</v>
          </cell>
          <cell r="J1181" t="str">
            <v>PICHINCHA</v>
          </cell>
          <cell r="K1181" t="str">
            <v>PAOLA ELIZABETH TEJENA ALCIVAR</v>
          </cell>
          <cell r="L1181" t="str">
            <v>TARQUI AV VICTOR EMILIO ESTRADA  906 ENTRE HIGUERAS E HILANES</v>
          </cell>
          <cell r="O1181" t="str">
            <v>090507</v>
          </cell>
          <cell r="P1181" t="str">
            <v>090507</v>
          </cell>
          <cell r="Q1181" t="str">
            <v>GUAYAS_GUAYAQUIL_TARQUI</v>
          </cell>
          <cell r="R1181" t="str">
            <v>4832811</v>
          </cell>
          <cell r="W1181" t="str">
            <v>0921761755</v>
          </cell>
          <cell r="X1181" t="str">
            <v>0962770479-0995515793</v>
          </cell>
          <cell r="AA1181">
            <v>44939</v>
          </cell>
          <cell r="AD1181">
            <v>1</v>
          </cell>
          <cell r="AE1181">
            <v>1</v>
          </cell>
          <cell r="AH1181" t="str">
            <v>URDESA JUNTO A PHARMACYS ENTREGA EN PIZZERIA EL HORNERO LLAMAR A LA CLIENTE</v>
          </cell>
          <cell r="AI1181" t="str">
            <v>DESPACHO</v>
          </cell>
          <cell r="AJ1181" t="str">
            <v>Normal</v>
          </cell>
          <cell r="AL1181" t="str">
            <v>NO</v>
          </cell>
          <cell r="AN1181" t="str">
            <v>MOV onlinevip</v>
          </cell>
          <cell r="AO1181" t="str">
            <v>CANAL ONLINE</v>
          </cell>
          <cell r="AP1181">
            <v>44939</v>
          </cell>
          <cell r="AR1181" t="str">
            <v>MDELIVERY_4832811</v>
          </cell>
          <cell r="AS1181">
            <v>330395</v>
          </cell>
          <cell r="AT1181" t="str">
            <v>D40</v>
          </cell>
          <cell r="AU1181" t="str">
            <v>BTC</v>
          </cell>
          <cell r="AV1181">
            <v>1</v>
          </cell>
          <cell r="AW1181" t="str">
            <v>LOCAL</v>
          </cell>
          <cell r="AX1181" t="str">
            <v>ENTREGADO</v>
          </cell>
          <cell r="AY1181" t="str">
            <v>LTE XIAOMI REDMI NOTE 11 AZUL: 1 und - sn. 861696063045804</v>
          </cell>
          <cell r="AZ1181" t="str">
            <v>TERMINAL</v>
          </cell>
          <cell r="BA1181" t="str">
            <v>Validar Biometrico</v>
          </cell>
        </row>
        <row r="1182">
          <cell r="A1182" t="str">
            <v>4832822</v>
          </cell>
          <cell r="B1182" t="str">
            <v>MDELIVERY</v>
          </cell>
          <cell r="C1182">
            <v>44939</v>
          </cell>
          <cell r="D1182" t="str">
            <v>FLEXNET ECUADOR - MDELIVERY</v>
          </cell>
          <cell r="E1182" t="str">
            <v>CALLE 28 DE JUNIO S/N Y GARCIA MORENO ENTRADA LLANO GRANDE</v>
          </cell>
          <cell r="H1182" t="str">
            <v>170208</v>
          </cell>
          <cell r="I1182" t="str">
            <v>QUITO</v>
          </cell>
          <cell r="J1182" t="str">
            <v>PICHINCHA</v>
          </cell>
          <cell r="K1182" t="str">
            <v>SANDRA JAQUELINE RODRIGUEZ PINARGOTE</v>
          </cell>
          <cell r="L1182" t="str">
            <v>OFICINA TRAMACO PORTOVIEJO CENTRO DE DISTRIBUCION</v>
          </cell>
          <cell r="O1182" t="str">
            <v>PORTOVIEJO</v>
          </cell>
          <cell r="P1182" t="str">
            <v>PORTOVIEJO</v>
          </cell>
          <cell r="Q1182" t="str">
            <v>MANABI_PORTOVIEJO_</v>
          </cell>
          <cell r="R1182" t="str">
            <v>4832822</v>
          </cell>
          <cell r="W1182" t="str">
            <v>1310331788</v>
          </cell>
          <cell r="X1182" t="str">
            <v>0995918903-0995918903</v>
          </cell>
          <cell r="AA1182">
            <v>44939</v>
          </cell>
          <cell r="AD1182">
            <v>1</v>
          </cell>
          <cell r="AE1182">
            <v>1</v>
          </cell>
          <cell r="AH1182" t="str">
            <v/>
          </cell>
          <cell r="AI1182" t="str">
            <v>DESPACHO</v>
          </cell>
          <cell r="AJ1182" t="str">
            <v>DERIVADO PICK UP</v>
          </cell>
          <cell r="AL1182" t="str">
            <v>NO</v>
          </cell>
          <cell r="AN1182" t="str">
            <v>MOV onlinevip</v>
          </cell>
          <cell r="AO1182" t="str">
            <v>CANAL ONLINE</v>
          </cell>
          <cell r="AP1182">
            <v>44939</v>
          </cell>
          <cell r="AR1182" t="str">
            <v>MDELIVERY_4832822</v>
          </cell>
          <cell r="AS1182">
            <v>330126</v>
          </cell>
          <cell r="AT1182" t="str">
            <v>D40</v>
          </cell>
          <cell r="AU1182" t="str">
            <v>BTC</v>
          </cell>
          <cell r="AV1182">
            <v>1</v>
          </cell>
          <cell r="AW1182" t="str">
            <v>PROVINCIAL</v>
          </cell>
          <cell r="AX1182" t="str">
            <v>ENTREGADO</v>
          </cell>
          <cell r="AY1182" t="str">
            <v>AIT HUAWEI RELOJ WATCH FIT NEGRO: 1 und - sn. 697245316721451</v>
          </cell>
          <cell r="AZ1182" t="str">
            <v>ACCESORIO</v>
          </cell>
          <cell r="BA1182" t="str">
            <v>Validar Biometrico</v>
          </cell>
        </row>
        <row r="1183">
          <cell r="A1183" t="str">
            <v>4832833</v>
          </cell>
          <cell r="B1183" t="str">
            <v>MDELIVERY</v>
          </cell>
          <cell r="C1183">
            <v>44939</v>
          </cell>
          <cell r="D1183" t="str">
            <v>FLEXNET ECUADOR - MDELIVERY</v>
          </cell>
          <cell r="E1183" t="str">
            <v>CALLE 28 DE JUNIO S/N Y GARCIA MORENO ENTRADA LLANO GRANDE</v>
          </cell>
          <cell r="H1183" t="str">
            <v>170208</v>
          </cell>
          <cell r="I1183" t="str">
            <v>QUITO</v>
          </cell>
          <cell r="J1183" t="str">
            <v>PICHINCHA</v>
          </cell>
          <cell r="K1183" t="str">
            <v>SANDRA JAQUELINE RODRIGUEZ PINARGOTE</v>
          </cell>
          <cell r="L1183" t="str">
            <v>OFICINA TRAMACO PORTOVIEJO CENTRO DE DISTRIBUCION</v>
          </cell>
          <cell r="O1183" t="str">
            <v>PORTOVIEJO</v>
          </cell>
          <cell r="P1183" t="str">
            <v>PORTOVIEJO</v>
          </cell>
          <cell r="Q1183" t="str">
            <v>MANABI_PORTOVIEJO_</v>
          </cell>
          <cell r="R1183" t="str">
            <v>4832833</v>
          </cell>
          <cell r="W1183" t="str">
            <v>1310331788</v>
          </cell>
          <cell r="X1183" t="str">
            <v>0995918903-0995918903</v>
          </cell>
          <cell r="AA1183">
            <v>44939</v>
          </cell>
          <cell r="AD1183">
            <v>1</v>
          </cell>
          <cell r="AE1183">
            <v>1</v>
          </cell>
          <cell r="AH1183" t="str">
            <v/>
          </cell>
          <cell r="AI1183" t="str">
            <v>DESPACHO</v>
          </cell>
          <cell r="AJ1183" t="str">
            <v>DERIVADO PICK UP</v>
          </cell>
          <cell r="AL1183" t="str">
            <v>NO</v>
          </cell>
          <cell r="AN1183" t="str">
            <v>MOV onlinevip</v>
          </cell>
          <cell r="AO1183" t="str">
            <v>CANAL ONLINE</v>
          </cell>
          <cell r="AP1183">
            <v>44939</v>
          </cell>
          <cell r="AR1183" t="str">
            <v>MDELIVERY_4832833</v>
          </cell>
          <cell r="AS1183">
            <v>330122</v>
          </cell>
          <cell r="AT1183" t="str">
            <v>D40</v>
          </cell>
          <cell r="AU1183" t="str">
            <v>BTC</v>
          </cell>
          <cell r="AV1183">
            <v>1</v>
          </cell>
          <cell r="AW1183" t="str">
            <v>PROVINCIAL</v>
          </cell>
          <cell r="AX1183" t="str">
            <v>ENTREGADO</v>
          </cell>
          <cell r="AY1183" t="str">
            <v>AIT HUAWEI RELOJ WATCH FIT NEGRO: 1 und - sn. 697245316721456</v>
          </cell>
          <cell r="AZ1183" t="str">
            <v>ACCESORIO</v>
          </cell>
          <cell r="BA1183" t="str">
            <v>Validar Biometrico</v>
          </cell>
        </row>
        <row r="1184">
          <cell r="A1184" t="str">
            <v>4832837</v>
          </cell>
          <cell r="B1184" t="str">
            <v>MDELIVERY</v>
          </cell>
          <cell r="C1184">
            <v>44939</v>
          </cell>
          <cell r="D1184" t="str">
            <v>FLEXNET ECUADOR - MDELIVERY</v>
          </cell>
          <cell r="E1184" t="str">
            <v>CALLE 28 DE JUNIO S/N Y GARCIA MORENO ENTRADA LLANO GRANDE</v>
          </cell>
          <cell r="H1184" t="str">
            <v>170208</v>
          </cell>
          <cell r="I1184" t="str">
            <v>QUITO</v>
          </cell>
          <cell r="J1184" t="str">
            <v>PICHINCHA</v>
          </cell>
          <cell r="K1184" t="str">
            <v>SANDRA JAQUELINE RODRIGUEZ PINARGOTE</v>
          </cell>
          <cell r="L1184" t="str">
            <v>OFICINA TRAMACO PORTOVIEJO CENTRO DE DISTRIBUCION</v>
          </cell>
          <cell r="O1184" t="str">
            <v>PORTOVIEJO</v>
          </cell>
          <cell r="P1184" t="str">
            <v>PORTOVIEJO</v>
          </cell>
          <cell r="Q1184" t="str">
            <v>MANABI_PORTOVIEJO_</v>
          </cell>
          <cell r="R1184" t="str">
            <v>4832837</v>
          </cell>
          <cell r="W1184" t="str">
            <v>1310331788</v>
          </cell>
          <cell r="X1184" t="str">
            <v>0995918903-0995918903</v>
          </cell>
          <cell r="AA1184">
            <v>44939</v>
          </cell>
          <cell r="AD1184">
            <v>1</v>
          </cell>
          <cell r="AE1184">
            <v>1</v>
          </cell>
          <cell r="AH1184" t="str">
            <v/>
          </cell>
          <cell r="AI1184" t="str">
            <v>DESPACHO</v>
          </cell>
          <cell r="AJ1184" t="str">
            <v>DERIVADO PICK UP</v>
          </cell>
          <cell r="AL1184" t="str">
            <v>NO</v>
          </cell>
          <cell r="AN1184" t="str">
            <v>MOV onlinevip</v>
          </cell>
          <cell r="AO1184" t="str">
            <v>CANAL ONLINE</v>
          </cell>
          <cell r="AP1184">
            <v>44939</v>
          </cell>
          <cell r="AR1184" t="str">
            <v>MDELIVERY_4832837</v>
          </cell>
          <cell r="AS1184">
            <v>330120</v>
          </cell>
          <cell r="AT1184" t="str">
            <v>D40</v>
          </cell>
          <cell r="AU1184" t="str">
            <v>BTC</v>
          </cell>
          <cell r="AV1184">
            <v>1</v>
          </cell>
          <cell r="AW1184" t="str">
            <v>PROVINCIAL</v>
          </cell>
          <cell r="AX1184" t="str">
            <v>ENTREGADO</v>
          </cell>
          <cell r="AY1184" t="str">
            <v>LAPTOP DELL INSPIRON 5593: 1 und - sn. 884116341383103</v>
          </cell>
          <cell r="AZ1184" t="str">
            <v>LAPTOP</v>
          </cell>
          <cell r="BA1184" t="str">
            <v/>
          </cell>
        </row>
        <row r="1185">
          <cell r="A1185" t="str">
            <v>4832866</v>
          </cell>
          <cell r="B1185" t="str">
            <v>MDELIVERY</v>
          </cell>
          <cell r="C1185">
            <v>44939</v>
          </cell>
          <cell r="D1185" t="str">
            <v>FLEXNET ECUADOR - MDELIVERY</v>
          </cell>
          <cell r="E1185" t="str">
            <v>CALLE 28 DE JUNIO S/N Y GARCIA MORENO ENTRADA LLANO GRANDE</v>
          </cell>
          <cell r="H1185" t="str">
            <v>170208</v>
          </cell>
          <cell r="I1185" t="str">
            <v>QUITO</v>
          </cell>
          <cell r="J1185" t="str">
            <v>PICHINCHA</v>
          </cell>
          <cell r="K1185" t="str">
            <v>MIGUEL ANGEL BARBECHO LOPEZ</v>
          </cell>
          <cell r="L1185" t="str">
            <v>RICAURTE AV ANTONIO RICAURTE  SN</v>
          </cell>
          <cell r="O1185" t="str">
            <v>010108</v>
          </cell>
          <cell r="P1185" t="str">
            <v>010108</v>
          </cell>
          <cell r="Q1185" t="str">
            <v>AZUAY_CUENCA_RICAURTE</v>
          </cell>
          <cell r="R1185" t="str">
            <v>4832866</v>
          </cell>
          <cell r="W1185" t="str">
            <v>0100950856</v>
          </cell>
          <cell r="X1185" t="str">
            <v>0983180065-0987332159</v>
          </cell>
          <cell r="AA1185">
            <v>44939</v>
          </cell>
          <cell r="AD1185">
            <v>1</v>
          </cell>
          <cell r="AE1185">
            <v>1</v>
          </cell>
          <cell r="AH1185" t="str">
            <v>BARRIO EL PROGRESO SECTOR LA Y FRENTE A SALON DE RECEPCIONES SKY A 60 MTS DE INTI ENTREGA EN CASA 1P ROSADA</v>
          </cell>
          <cell r="AI1185" t="str">
            <v>DESPACHO</v>
          </cell>
          <cell r="AJ1185" t="str">
            <v>Normal</v>
          </cell>
          <cell r="AL1185" t="str">
            <v>NO</v>
          </cell>
          <cell r="AN1185" t="str">
            <v>MOV onlinevip</v>
          </cell>
          <cell r="AO1185" t="str">
            <v>CANAL ONLINE</v>
          </cell>
          <cell r="AP1185">
            <v>44939</v>
          </cell>
          <cell r="AR1185" t="str">
            <v>MDELIVERY_4832866</v>
          </cell>
          <cell r="AS1185">
            <v>330124</v>
          </cell>
          <cell r="AT1185" t="str">
            <v>D40</v>
          </cell>
          <cell r="AU1185" t="str">
            <v>BTC</v>
          </cell>
          <cell r="AV1185">
            <v>1</v>
          </cell>
          <cell r="AW1185" t="str">
            <v>PROVINCIAL</v>
          </cell>
          <cell r="AX1185" t="str">
            <v>ENTREGADO</v>
          </cell>
          <cell r="AY1185" t="str">
            <v>LTE HONOR X8 NEGRO: 1 und - sn. 866184061564212</v>
          </cell>
          <cell r="AZ1185" t="str">
            <v>TERMINAL</v>
          </cell>
          <cell r="BA1185" t="str">
            <v>Validar Biometrico</v>
          </cell>
        </row>
        <row r="1186">
          <cell r="A1186" t="str">
            <v>4832924</v>
          </cell>
          <cell r="B1186" t="str">
            <v>MDELIVERY</v>
          </cell>
          <cell r="C1186">
            <v>44939</v>
          </cell>
          <cell r="D1186" t="str">
            <v>FLEXNET ECUADOR - MDELIVERY</v>
          </cell>
          <cell r="E1186" t="str">
            <v>CALLE 28 DE JUNIO S/N Y GARCIA MORENO ENTRADA LLANO GRANDE</v>
          </cell>
          <cell r="H1186" t="str">
            <v>170208</v>
          </cell>
          <cell r="I1186" t="str">
            <v>QUITO</v>
          </cell>
          <cell r="J1186" t="str">
            <v>PICHINCHA</v>
          </cell>
          <cell r="K1186" t="str">
            <v>John Fernando Quijije Guaman</v>
          </cell>
          <cell r="L1186" t="str">
            <v>OFICINA TRAMACO CENTRO DE DISTRIBUCION VIA A DAULE</v>
          </cell>
          <cell r="O1186" t="str">
            <v>GUAYAQUIL</v>
          </cell>
          <cell r="P1186" t="str">
            <v>GUAYAQUIL</v>
          </cell>
          <cell r="Q1186" t="str">
            <v>GUAYAS_GUAYAQUIL_</v>
          </cell>
          <cell r="R1186" t="str">
            <v>4832924</v>
          </cell>
          <cell r="W1186" t="str">
            <v>0929676229_V1133V1122</v>
          </cell>
          <cell r="X1186" t="str">
            <v>0962044709-</v>
          </cell>
          <cell r="AA1186">
            <v>44939</v>
          </cell>
          <cell r="AD1186">
            <v>1</v>
          </cell>
          <cell r="AE1186">
            <v>1</v>
          </cell>
          <cell r="AH1186" t="str">
            <v/>
          </cell>
          <cell r="AI1186" t="str">
            <v>DESPACHO</v>
          </cell>
          <cell r="AJ1186" t="str">
            <v>DERIVADO PICK UP</v>
          </cell>
          <cell r="AL1186" t="str">
            <v>NO</v>
          </cell>
          <cell r="AN1186" t="str">
            <v>MOV_tecnocom_credito_directo</v>
          </cell>
          <cell r="AO1186" t="str">
            <v>CANAL ONLINE</v>
          </cell>
          <cell r="AP1186">
            <v>44939</v>
          </cell>
          <cell r="AR1186" t="str">
            <v>MDELIVERY_4832924</v>
          </cell>
          <cell r="AS1186">
            <v>330119</v>
          </cell>
          <cell r="AT1186" t="str">
            <v>D40</v>
          </cell>
          <cell r="AU1186" t="str">
            <v>BTC</v>
          </cell>
          <cell r="AV1186">
            <v>1</v>
          </cell>
          <cell r="AW1186" t="str">
            <v>PROVINCIAL</v>
          </cell>
          <cell r="AX1186" t="str">
            <v>ENTREGADO</v>
          </cell>
          <cell r="AY1186" t="str">
            <v>LTE NOKIA G21 AZUL: 1 und - sn. 355108340390063</v>
          </cell>
          <cell r="AZ1186" t="str">
            <v>TERMINAL</v>
          </cell>
          <cell r="BA1186" t="str">
            <v>Validar Biometrico</v>
          </cell>
        </row>
        <row r="1187">
          <cell r="A1187" t="str">
            <v>4833018</v>
          </cell>
          <cell r="B1187" t="str">
            <v>MDELIVERY</v>
          </cell>
          <cell r="C1187">
            <v>44939</v>
          </cell>
          <cell r="D1187" t="str">
            <v>FLEXNET ECUADOR - MDELIVERY</v>
          </cell>
          <cell r="E1187" t="str">
            <v>CALLE 28 DE JUNIO S/N Y GARCIA MORENO ENTRADA LLANO GRANDE</v>
          </cell>
          <cell r="H1187" t="str">
            <v>170208</v>
          </cell>
          <cell r="I1187" t="str">
            <v>QUITO</v>
          </cell>
          <cell r="J1187" t="str">
            <v>PICHINCHA</v>
          </cell>
          <cell r="K1187" t="str">
            <v>MARIA EUGENIA ALBU ANDRADE</v>
          </cell>
          <cell r="L1187" t="str">
            <v>TENA    AV TENIENTE HUGO ORTIZ JUMANDY SN CALLE TAMIAURCO</v>
          </cell>
          <cell r="O1187" t="str">
            <v>150102</v>
          </cell>
          <cell r="P1187" t="str">
            <v>150102</v>
          </cell>
          <cell r="Q1187" t="str">
            <v>NAPO_TENA_TENA</v>
          </cell>
          <cell r="R1187" t="str">
            <v>4833018</v>
          </cell>
          <cell r="W1187" t="str">
            <v>1500717432_V3333V2222</v>
          </cell>
          <cell r="X1187" t="str">
            <v>0983523900-</v>
          </cell>
          <cell r="AA1187">
            <v>44939</v>
          </cell>
          <cell r="AD1187">
            <v>1</v>
          </cell>
          <cell r="AE1187">
            <v>1</v>
          </cell>
          <cell r="AH1187" t="str">
            <v>JUNTO AL COLISEO MAYORDE TENA ENTREGAR EN EL   INSTITUTO SUMAK KAUSAY WASI</v>
          </cell>
          <cell r="AI1187" t="str">
            <v>DESPACHO</v>
          </cell>
          <cell r="AJ1187" t="str">
            <v>Normal</v>
          </cell>
          <cell r="AL1187" t="str">
            <v>NO</v>
          </cell>
          <cell r="AN1187" t="str">
            <v>MOV_tecnocom_credito_directo</v>
          </cell>
          <cell r="AO1187" t="str">
            <v>CANAL ONLINE</v>
          </cell>
          <cell r="AP1187">
            <v>44939</v>
          </cell>
          <cell r="AR1187" t="str">
            <v>MDELIVERY_4833018</v>
          </cell>
          <cell r="AS1187">
            <v>330442</v>
          </cell>
          <cell r="AT1187" t="str">
            <v>D40</v>
          </cell>
          <cell r="AU1187" t="str">
            <v>BTC</v>
          </cell>
          <cell r="AV1187">
            <v>1</v>
          </cell>
          <cell r="AW1187" t="str">
            <v>PROVINCIAL</v>
          </cell>
          <cell r="AX1187" t="str">
            <v>CANCELADO</v>
          </cell>
          <cell r="AY1187" t="str">
            <v>LTE SAMSUNG A53 5G NEGRO: 1 und - sn. 353842197626136</v>
          </cell>
          <cell r="AZ1187" t="str">
            <v>TERMINAL</v>
          </cell>
          <cell r="BA1187" t="str">
            <v>Validar Biometrico</v>
          </cell>
        </row>
        <row r="1188">
          <cell r="A1188" t="str">
            <v>4833118</v>
          </cell>
          <cell r="B1188" t="str">
            <v>MDELIVERY</v>
          </cell>
          <cell r="C1188">
            <v>44939</v>
          </cell>
          <cell r="D1188" t="str">
            <v>FLEXNET ECUADOR - MDELIVERY</v>
          </cell>
          <cell r="E1188" t="str">
            <v>CALLE 28 DE JUNIO S/N Y GARCIA MORENO ENTRADA LLANO GRANDE</v>
          </cell>
          <cell r="H1188" t="str">
            <v>170208</v>
          </cell>
          <cell r="I1188" t="str">
            <v>QUITO</v>
          </cell>
          <cell r="J1188" t="str">
            <v>PICHINCHA</v>
          </cell>
          <cell r="K1188" t="str">
            <v>ALCOCER ARIAS DIEGO RAMIRO</v>
          </cell>
          <cell r="L1188" t="str">
            <v>KENNEDY  CALLE MIGUEL ALVARES CORTEZ  OE289  Y SANTIAGO VIDELA</v>
          </cell>
          <cell r="O1188" t="str">
            <v>170512</v>
          </cell>
          <cell r="P1188" t="str">
            <v>170512</v>
          </cell>
          <cell r="Q1188" t="str">
            <v>PICHINCHA_QUITO_KENNEDY</v>
          </cell>
          <cell r="R1188" t="str">
            <v>4833118</v>
          </cell>
          <cell r="W1188" t="str">
            <v>1709263170</v>
          </cell>
          <cell r="X1188" t="str">
            <v>0995655950-0995655950</v>
          </cell>
          <cell r="AA1188">
            <v>44939</v>
          </cell>
          <cell r="AD1188">
            <v>1</v>
          </cell>
          <cell r="AE1188">
            <v>1</v>
          </cell>
          <cell r="AH1188" t="str">
            <v>BAKKER 2 A 60 MTS DE LA GASOLINERA PY S ENTREGA EN CASA 2P AMARILLA TECHO ROJO  LLAMAR AL CLIENTE PREVIA ENTREGA</v>
          </cell>
          <cell r="AI1188" t="str">
            <v>DESPACHO</v>
          </cell>
          <cell r="AJ1188" t="str">
            <v>Normal</v>
          </cell>
          <cell r="AL1188" t="str">
            <v>NO</v>
          </cell>
          <cell r="AN1188" t="str">
            <v>MOV onlinevip</v>
          </cell>
          <cell r="AO1188" t="str">
            <v>CANAL ONLINE</v>
          </cell>
          <cell r="AP1188">
            <v>44939</v>
          </cell>
          <cell r="AR1188" t="str">
            <v>MDELIVERY_4833118</v>
          </cell>
          <cell r="AS1188">
            <v>330123</v>
          </cell>
          <cell r="AT1188" t="str">
            <v>D40</v>
          </cell>
          <cell r="AU1188" t="str">
            <v>BTC</v>
          </cell>
          <cell r="AV1188">
            <v>1</v>
          </cell>
          <cell r="AW1188" t="str">
            <v>LOCAL</v>
          </cell>
          <cell r="AX1188" t="str">
            <v>ENTREGADO</v>
          </cell>
          <cell r="AY1188" t="str">
            <v>LTE MOTO G60S AZUL: 1 und - sn. 354911551716871</v>
          </cell>
          <cell r="AZ1188" t="str">
            <v>TERMINAL</v>
          </cell>
          <cell r="BA1188" t="str">
            <v>Validar Biometrico</v>
          </cell>
        </row>
        <row r="1189">
          <cell r="A1189" t="str">
            <v>4833161</v>
          </cell>
          <cell r="B1189" t="str">
            <v>MDELIVERY</v>
          </cell>
          <cell r="C1189">
            <v>44939</v>
          </cell>
          <cell r="D1189" t="str">
            <v>FLEXNET ECUADOR - MDELIVERY</v>
          </cell>
          <cell r="E1189" t="str">
            <v>CALLE 28 DE JUNIO S/N Y GARCIA MORENO ENTRADA LLANO GRANDE</v>
          </cell>
          <cell r="H1189" t="str">
            <v>170208</v>
          </cell>
          <cell r="I1189" t="str">
            <v>QUITO</v>
          </cell>
          <cell r="J1189" t="str">
            <v>PICHINCHA</v>
          </cell>
          <cell r="K1189" t="str">
            <v>DAVID MARCELO JIMENEZ CAMACHO</v>
          </cell>
          <cell r="L1189" t="str">
            <v>OFICINA TRAMACO SANTO DOMINGO  CENTRO DE DISTRIBUCION</v>
          </cell>
          <cell r="O1189" t="str">
            <v>SANTO DOMINGO</v>
          </cell>
          <cell r="P1189" t="str">
            <v>SANTO DOMINGO</v>
          </cell>
          <cell r="Q1189" t="str">
            <v>SANTO DOMINGO_SANTO DOMINGO_</v>
          </cell>
          <cell r="R1189" t="str">
            <v>4833161</v>
          </cell>
          <cell r="W1189" t="str">
            <v>1710246933</v>
          </cell>
          <cell r="X1189" t="str">
            <v>0939883129-0000000000</v>
          </cell>
          <cell r="AA1189">
            <v>44939</v>
          </cell>
          <cell r="AD1189">
            <v>1</v>
          </cell>
          <cell r="AE1189">
            <v>1</v>
          </cell>
          <cell r="AH1189" t="str">
            <v/>
          </cell>
          <cell r="AI1189" t="str">
            <v>DESPACHO</v>
          </cell>
          <cell r="AJ1189" t="str">
            <v>DERIVADO PICK UP</v>
          </cell>
          <cell r="AL1189" t="str">
            <v>NO</v>
          </cell>
          <cell r="AN1189" t="str">
            <v>MOV onlinevip</v>
          </cell>
          <cell r="AO1189" t="str">
            <v>CANAL ONLINE</v>
          </cell>
          <cell r="AP1189">
            <v>44939</v>
          </cell>
          <cell r="AR1189" t="str">
            <v>MDELIVERY_4833161</v>
          </cell>
          <cell r="AS1189">
            <v>330408</v>
          </cell>
          <cell r="AT1189" t="str">
            <v>D40</v>
          </cell>
          <cell r="AU1189" t="str">
            <v>BTC</v>
          </cell>
          <cell r="AV1189">
            <v>1</v>
          </cell>
          <cell r="AW1189" t="str">
            <v>PROVINCIAL</v>
          </cell>
          <cell r="AX1189" t="str">
            <v>ENTREGADO</v>
          </cell>
          <cell r="AY1189" t="str">
            <v>LTE SAMSUNG A23 NEGRO: 1 und - sn. 356795950870928</v>
          </cell>
          <cell r="AZ1189" t="str">
            <v>TERMINAL</v>
          </cell>
          <cell r="BA1189" t="str">
            <v>Validar Biometrico</v>
          </cell>
        </row>
        <row r="1190">
          <cell r="A1190" t="str">
            <v>4833216</v>
          </cell>
          <cell r="B1190" t="str">
            <v>MDELIVERY</v>
          </cell>
          <cell r="C1190">
            <v>44939</v>
          </cell>
          <cell r="D1190" t="str">
            <v>FLEXNET ECUADOR - MDELIVERY</v>
          </cell>
          <cell r="E1190" t="str">
            <v>CALLE 28 DE JUNIO S/N Y GARCIA MORENO ENTRADA LLANO GRANDE</v>
          </cell>
          <cell r="H1190" t="str">
            <v>170208</v>
          </cell>
          <cell r="I1190" t="str">
            <v>QUITO</v>
          </cell>
          <cell r="J1190" t="str">
            <v>PICHINCHA</v>
          </cell>
          <cell r="K1190" t="str">
            <v>ERICK CRISTOPHER GUEVARA GUTAMA</v>
          </cell>
          <cell r="L1190" t="str">
            <v>GARCIA MORENO CALLE FRANCISCO SEGURA  1907  ENTRE CARCHI Y TULCAN</v>
          </cell>
          <cell r="O1190" t="str">
            <v>090304</v>
          </cell>
          <cell r="P1190" t="str">
            <v>090304</v>
          </cell>
          <cell r="Q1190" t="str">
            <v>GUAYAS_GUAYAQUIL_GARCIA MORENO</v>
          </cell>
          <cell r="R1190" t="str">
            <v>4833216</v>
          </cell>
          <cell r="W1190" t="str">
            <v>0950225144_V4344V4242</v>
          </cell>
          <cell r="X1190" t="str">
            <v>0996035911-0998317811</v>
          </cell>
          <cell r="AA1190">
            <v>44939</v>
          </cell>
          <cell r="AD1190">
            <v>1</v>
          </cell>
          <cell r="AE1190">
            <v>1</v>
          </cell>
          <cell r="AH1190" t="str">
            <v>EN CASA CON ENREJADO BLANCO JUNTO DE UNA PELLUQUERIA Y SERVIENTREGA</v>
          </cell>
          <cell r="AI1190" t="str">
            <v>DESPACHO</v>
          </cell>
          <cell r="AJ1190" t="str">
            <v>Normal</v>
          </cell>
          <cell r="AL1190" t="str">
            <v>NO</v>
          </cell>
          <cell r="AN1190" t="str">
            <v>MOV productovip</v>
          </cell>
          <cell r="AO1190" t="str">
            <v>CANAL ONLINE</v>
          </cell>
          <cell r="AP1190">
            <v>44939</v>
          </cell>
          <cell r="AR1190" t="str">
            <v>MDELIVERY_4833216</v>
          </cell>
          <cell r="AS1190">
            <v>330405</v>
          </cell>
          <cell r="AT1190" t="str">
            <v>D40</v>
          </cell>
          <cell r="AU1190" t="str">
            <v>BTC</v>
          </cell>
          <cell r="AV1190">
            <v>2</v>
          </cell>
          <cell r="AW1190" t="str">
            <v>LOCAL</v>
          </cell>
          <cell r="AX1190" t="str">
            <v>ENTREGADO</v>
          </cell>
          <cell r="AY1190" t="str">
            <v>LTE NOKIA C2 2E AZUL: 1 und - sn. 353906800019169 / HALFSIM MOVISTAR: 1 und - sn. 8959300520560984588</v>
          </cell>
          <cell r="AZ1190" t="str">
            <v>SIMCARD / TERMINAL</v>
          </cell>
          <cell r="BA1190" t="str">
            <v>Validar Biometrico</v>
          </cell>
        </row>
        <row r="1191">
          <cell r="A1191" t="str">
            <v>4833245</v>
          </cell>
          <cell r="B1191" t="str">
            <v>MDELIVERY</v>
          </cell>
          <cell r="C1191">
            <v>44939</v>
          </cell>
          <cell r="D1191" t="str">
            <v>FLEXNET ECUADOR - MDELIVERY</v>
          </cell>
          <cell r="E1191" t="str">
            <v>CALLE 28 DE JUNIO S/N Y GARCIA MORENO ENTRADA LLANO GRANDE</v>
          </cell>
          <cell r="H1191" t="str">
            <v>170208</v>
          </cell>
          <cell r="I1191" t="str">
            <v>QUITO</v>
          </cell>
          <cell r="J1191" t="str">
            <v>PICHINCHA</v>
          </cell>
          <cell r="K1191" t="str">
            <v>EVELIN KARINA CRUZ TORRES</v>
          </cell>
          <cell r="L1191" t="str">
            <v>LA MENA  CALLE OE8B  S15 122  Y CALLE OE8A</v>
          </cell>
          <cell r="O1191" t="str">
            <v>170607</v>
          </cell>
          <cell r="P1191" t="str">
            <v>170607</v>
          </cell>
          <cell r="Q1191" t="str">
            <v>PICHINCHA_QUITO_LA MENA</v>
          </cell>
          <cell r="R1191" t="str">
            <v>4833245</v>
          </cell>
          <cell r="W1191" t="str">
            <v>1723661359_E3343I1242</v>
          </cell>
          <cell r="X1191" t="str">
            <v>0984680273-</v>
          </cell>
          <cell r="AA1191">
            <v>44939</v>
          </cell>
          <cell r="AD1191">
            <v>1</v>
          </cell>
          <cell r="AE1191">
            <v>1</v>
          </cell>
          <cell r="AH1191" t="str">
            <v>BILOXI FRENTE AL UPC DE BILOXI ENTREGA EN CASA 4P GRIS PORTON BLANCO</v>
          </cell>
          <cell r="AI1191" t="str">
            <v>DESPACHO</v>
          </cell>
          <cell r="AJ1191" t="str">
            <v>Normal</v>
          </cell>
          <cell r="AL1191" t="str">
            <v>NO</v>
          </cell>
          <cell r="AN1191" t="str">
            <v>MOV tecnocom</v>
          </cell>
          <cell r="AO1191" t="str">
            <v>CANAL ONLINE</v>
          </cell>
          <cell r="AP1191">
            <v>44939</v>
          </cell>
          <cell r="AR1191" t="str">
            <v>MDELIVERY_4833245</v>
          </cell>
          <cell r="AS1191">
            <v>330128</v>
          </cell>
          <cell r="AT1191" t="str">
            <v>D40</v>
          </cell>
          <cell r="AU1191" t="str">
            <v>BTC</v>
          </cell>
          <cell r="AV1191">
            <v>1</v>
          </cell>
          <cell r="AW1191" t="str">
            <v>LOCAL</v>
          </cell>
          <cell r="AX1191" t="str">
            <v>ENTREGADO</v>
          </cell>
          <cell r="AY1191" t="str">
            <v>LTE XIAOMI REDMI NOTE 11 AZUL: 1 und - sn. 869113065860588</v>
          </cell>
          <cell r="AZ1191" t="str">
            <v>TERMINAL</v>
          </cell>
          <cell r="BA1191" t="str">
            <v>Validar Biometrico, Validar Tarjeta Credito M,</v>
          </cell>
        </row>
        <row r="1192">
          <cell r="A1192" t="str">
            <v>4833259</v>
          </cell>
          <cell r="B1192" t="str">
            <v>MDELIVERY</v>
          </cell>
          <cell r="C1192">
            <v>44939</v>
          </cell>
          <cell r="D1192" t="str">
            <v>FLEXNET ECUADOR - MDELIVERY</v>
          </cell>
          <cell r="E1192" t="str">
            <v>CALLE 28 DE JUNIO S/N Y GARCIA MORENO ENTRADA LLANO GRANDE</v>
          </cell>
          <cell r="H1192" t="str">
            <v>170208</v>
          </cell>
          <cell r="I1192" t="str">
            <v>QUITO</v>
          </cell>
          <cell r="J1192" t="str">
            <v>PICHINCHA</v>
          </cell>
          <cell r="K1192" t="str">
            <v>TORRES DIAZ ROBINSON RICARDO</v>
          </cell>
          <cell r="L1192" t="str">
            <v>SAN ANTONIO CALLE 21 DE MARZO  SN  Y SAN JORGE</v>
          </cell>
          <cell r="O1192" t="str">
            <v>170311</v>
          </cell>
          <cell r="P1192" t="str">
            <v>170311</v>
          </cell>
          <cell r="Q1192" t="str">
            <v>PICHINCHA_QUITO_SAN ANTONIO DE PICHINCHA</v>
          </cell>
          <cell r="R1192" t="str">
            <v>4833259</v>
          </cell>
          <cell r="W1192" t="str">
            <v>1719213033</v>
          </cell>
          <cell r="X1192" t="str">
            <v>0984621556-0984621556</v>
          </cell>
          <cell r="AA1192">
            <v>44939</v>
          </cell>
          <cell r="AD1192">
            <v>1</v>
          </cell>
          <cell r="AE1192">
            <v>1</v>
          </cell>
          <cell r="AH1192" t="str">
            <v>KARTODROMO FRENTE AL COMPLEJO DEL CONSEJO PROVINCIAL  ENTREGA EN CASA 2P BLANCA  TECHO ROJO</v>
          </cell>
          <cell r="AI1192" t="str">
            <v>DESPACHO</v>
          </cell>
          <cell r="AJ1192" t="str">
            <v>Normal</v>
          </cell>
          <cell r="AL1192" t="str">
            <v>NO</v>
          </cell>
          <cell r="AN1192" t="str">
            <v>MOV productovip</v>
          </cell>
          <cell r="AO1192" t="str">
            <v>CANAL ONLINE</v>
          </cell>
          <cell r="AP1192">
            <v>44939</v>
          </cell>
          <cell r="AR1192" t="str">
            <v>MDELIVERY_4833259</v>
          </cell>
          <cell r="AS1192">
            <v>330461</v>
          </cell>
          <cell r="AT1192" t="str">
            <v>D40</v>
          </cell>
          <cell r="AU1192" t="str">
            <v>BTC</v>
          </cell>
          <cell r="AV1192">
            <v>1</v>
          </cell>
          <cell r="AW1192" t="str">
            <v>LOCAL</v>
          </cell>
          <cell r="AX1192" t="str">
            <v>ENTREGADO</v>
          </cell>
          <cell r="AY1192" t="str">
            <v>HALFSIM MOVISTAR: 1 und - sn. 8959300520560988514</v>
          </cell>
          <cell r="AZ1192" t="str">
            <v>SIMCARD</v>
          </cell>
          <cell r="BA1192" t="str">
            <v/>
          </cell>
        </row>
        <row r="1193">
          <cell r="A1193" t="str">
            <v>4833280</v>
          </cell>
          <cell r="B1193" t="str">
            <v>MDELIVERY</v>
          </cell>
          <cell r="C1193">
            <v>44939</v>
          </cell>
          <cell r="D1193" t="str">
            <v>FLEXNET ECUADOR - MDELIVERY</v>
          </cell>
          <cell r="E1193" t="str">
            <v>CALLE 28 DE JUNIO S/N Y GARCIA MORENO ENTRADA LLANO GRANDE</v>
          </cell>
          <cell r="H1193" t="str">
            <v>170208</v>
          </cell>
          <cell r="I1193" t="str">
            <v>QUITO</v>
          </cell>
          <cell r="J1193" t="str">
            <v>PICHINCHA</v>
          </cell>
          <cell r="K1193" t="str">
            <v>FRANK BERNARDO ANDRADE</v>
          </cell>
          <cell r="L1193" t="str">
            <v>MONTECRISTI  VIA RUTA DE SPONDILUS SN VIA MANTA MONTECRISTI</v>
          </cell>
          <cell r="O1193" t="str">
            <v>130216</v>
          </cell>
          <cell r="P1193" t="str">
            <v>130216</v>
          </cell>
          <cell r="Q1193" t="str">
            <v>MANABI_MONTECRISTI_MONTECRISTI</v>
          </cell>
          <cell r="R1193" t="str">
            <v>4833280</v>
          </cell>
          <cell r="W1193" t="str">
            <v>1311415408_A1133A1121</v>
          </cell>
          <cell r="X1193" t="str">
            <v>0961766150-</v>
          </cell>
          <cell r="AA1193">
            <v>44939</v>
          </cell>
          <cell r="AD1193">
            <v>1</v>
          </cell>
          <cell r="AE1193">
            <v>1</v>
          </cell>
          <cell r="AH1193" t="str">
            <v>SECTOR EL REDODNDEL DEL COLORADO JUNTO A LA FABRICA DE CEMENTO ENTREGAR EN LUBRISERVICIO RENOVAR</v>
          </cell>
          <cell r="AI1193" t="str">
            <v>DESPACHO</v>
          </cell>
          <cell r="AJ1193" t="str">
            <v>Normal</v>
          </cell>
          <cell r="AL1193" t="str">
            <v>NO</v>
          </cell>
          <cell r="AN1193" t="str">
            <v>MOV_tecnocom_credito_directo</v>
          </cell>
          <cell r="AO1193" t="str">
            <v>CANAL ONLINE</v>
          </cell>
          <cell r="AP1193">
            <v>44939</v>
          </cell>
          <cell r="AR1193" t="str">
            <v>MDELIVERY_4833280</v>
          </cell>
          <cell r="AS1193">
            <v>330452</v>
          </cell>
          <cell r="AT1193" t="str">
            <v>D40</v>
          </cell>
          <cell r="AU1193" t="str">
            <v>BTC</v>
          </cell>
          <cell r="AV1193">
            <v>1</v>
          </cell>
          <cell r="AW1193" t="str">
            <v>PROVINCIAL</v>
          </cell>
          <cell r="AX1193" t="str">
            <v>INCIDENCIA</v>
          </cell>
          <cell r="AY1193" t="str">
            <v>LTE XIAOMI REDMI 10C 128GB GRIS: 1 und - sn. 868688062418481</v>
          </cell>
          <cell r="AZ1193" t="str">
            <v>TERMINAL</v>
          </cell>
          <cell r="BA1193" t="str">
            <v>Validar Biometrico</v>
          </cell>
        </row>
        <row r="1194">
          <cell r="A1194" t="str">
            <v>4833287</v>
          </cell>
          <cell r="B1194" t="str">
            <v>MDELIVERY</v>
          </cell>
          <cell r="C1194">
            <v>44939</v>
          </cell>
          <cell r="D1194" t="str">
            <v>FLEXNET ECUADOR - MDELIVERY</v>
          </cell>
          <cell r="E1194" t="str">
            <v>CALLE 28 DE JUNIO S/N Y GARCIA MORENO ENTRADA LLANO GRANDE</v>
          </cell>
          <cell r="H1194" t="str">
            <v>170208</v>
          </cell>
          <cell r="I1194" t="str">
            <v>QUITO</v>
          </cell>
          <cell r="J1194" t="str">
            <v>PICHINCHA</v>
          </cell>
          <cell r="K1194" t="str">
            <v>JOSE PASTOR AVILA ANCHUNDIA</v>
          </cell>
          <cell r="L1194" t="str">
            <v>OFICINA TRAMACO SAN MARINO</v>
          </cell>
          <cell r="O1194" t="str">
            <v>GUAYAQUIL</v>
          </cell>
          <cell r="P1194" t="str">
            <v>GUAYAQUIL</v>
          </cell>
          <cell r="Q1194" t="str">
            <v>GUAYAS_GUAYAQUIL_</v>
          </cell>
          <cell r="R1194" t="str">
            <v>4833287</v>
          </cell>
          <cell r="W1194" t="str">
            <v>0913606828</v>
          </cell>
          <cell r="X1194" t="str">
            <v>0992528361-000000000</v>
          </cell>
          <cell r="AA1194">
            <v>44939</v>
          </cell>
          <cell r="AD1194">
            <v>1</v>
          </cell>
          <cell r="AE1194">
            <v>1</v>
          </cell>
          <cell r="AH1194" t="str">
            <v/>
          </cell>
          <cell r="AI1194" t="str">
            <v>DESPACHO</v>
          </cell>
          <cell r="AJ1194" t="str">
            <v>DERIVADO PICK UP</v>
          </cell>
          <cell r="AL1194" t="str">
            <v>NO</v>
          </cell>
          <cell r="AN1194" t="str">
            <v>MOV onlinevip</v>
          </cell>
          <cell r="AO1194" t="str">
            <v>CANAL ONLINE</v>
          </cell>
          <cell r="AP1194">
            <v>44939</v>
          </cell>
          <cell r="AR1194" t="str">
            <v>MDELIVERY_4833287</v>
          </cell>
          <cell r="AS1194">
            <v>330403</v>
          </cell>
          <cell r="AT1194" t="str">
            <v>D40</v>
          </cell>
          <cell r="AU1194" t="str">
            <v>BTC</v>
          </cell>
          <cell r="AV1194">
            <v>1</v>
          </cell>
          <cell r="AW1194" t="str">
            <v>PROVINCIAL</v>
          </cell>
          <cell r="AX1194" t="str">
            <v>INCIDENCIA</v>
          </cell>
          <cell r="AY1194" t="str">
            <v>LTE XIAOMI REDMI 10A 64GB SILVER: 1 und - sn. 863696066213043</v>
          </cell>
          <cell r="AZ1194" t="str">
            <v>TERMINAL</v>
          </cell>
          <cell r="BA1194" t="str">
            <v>Validar Biometrico</v>
          </cell>
        </row>
        <row r="1195">
          <cell r="A1195" t="str">
            <v>4833302</v>
          </cell>
          <cell r="B1195" t="str">
            <v>MDELIVERY</v>
          </cell>
          <cell r="C1195">
            <v>44939</v>
          </cell>
          <cell r="D1195" t="str">
            <v>FLEXNET ECUADOR - MDELIVERY</v>
          </cell>
          <cell r="E1195" t="str">
            <v>CALLE 28 DE JUNIO S/N Y GARCIA MORENO ENTRADA LLANO GRANDE</v>
          </cell>
          <cell r="H1195" t="str">
            <v>170208</v>
          </cell>
          <cell r="I1195" t="str">
            <v>QUITO</v>
          </cell>
          <cell r="J1195" t="str">
            <v>PICHINCHA</v>
          </cell>
          <cell r="K1195" t="str">
            <v>LUCIA EFIGENIA CUERO GONZALEZ</v>
          </cell>
          <cell r="L1195" t="str">
            <v>BARTOLOME RUIZ   CDLA MONTE SINAI    VIA ATACAMES 7 Y MEDIO</v>
          </cell>
          <cell r="O1195" t="str">
            <v>080119</v>
          </cell>
          <cell r="P1195" t="str">
            <v>080119</v>
          </cell>
          <cell r="Q1195" t="str">
            <v>ESMERALDAS_ESMERALDAS_BARTOLOME RUIZ</v>
          </cell>
          <cell r="R1195" t="str">
            <v>4833302</v>
          </cell>
          <cell r="W1195" t="str">
            <v>0801182460</v>
          </cell>
          <cell r="X1195" t="str">
            <v>0992704720-0982726909</v>
          </cell>
          <cell r="AA1195">
            <v>44939</v>
          </cell>
          <cell r="AD1195">
            <v>1</v>
          </cell>
          <cell r="AE1195">
            <v>1</v>
          </cell>
          <cell r="AH1195" t="str">
            <v>SECTOR MONTE SINAI FRENTE  AL BARRIO  GATAZO FRENTE DE LA IGLESIA VIRGEN DE GUADALUPE CASA CEMENTO 2 PISOS CERRAMIENTO DE ZING PUERTA ROSA</v>
          </cell>
          <cell r="AI1195" t="str">
            <v>DESPACHO</v>
          </cell>
          <cell r="AJ1195" t="str">
            <v>Normal</v>
          </cell>
          <cell r="AL1195" t="str">
            <v>NO</v>
          </cell>
          <cell r="AN1195" t="str">
            <v>MOV onlinevip</v>
          </cell>
          <cell r="AO1195" t="str">
            <v>CANAL ONLINE</v>
          </cell>
          <cell r="AP1195">
            <v>44939</v>
          </cell>
          <cell r="AR1195" t="str">
            <v>MDELIVERY_4833302</v>
          </cell>
          <cell r="AS1195">
            <v>330462</v>
          </cell>
          <cell r="AT1195" t="str">
            <v>D40</v>
          </cell>
          <cell r="AU1195" t="str">
            <v>BTC</v>
          </cell>
          <cell r="AV1195">
            <v>1</v>
          </cell>
          <cell r="AW1195" t="str">
            <v>PROVINCIAL</v>
          </cell>
          <cell r="AX1195" t="str">
            <v>EN_TRANSITO</v>
          </cell>
          <cell r="AY1195" t="str">
            <v>LTE SAMSUNG A03 CORE COBRE: 1 und - sn. 352286990940289</v>
          </cell>
          <cell r="AZ1195" t="str">
            <v>TERMINAL</v>
          </cell>
          <cell r="BA1195" t="str">
            <v>Validar Biometrico</v>
          </cell>
        </row>
        <row r="1196">
          <cell r="A1196" t="str">
            <v>4833570</v>
          </cell>
          <cell r="B1196" t="str">
            <v>MDELIVERY</v>
          </cell>
          <cell r="C1196">
            <v>44939</v>
          </cell>
          <cell r="D1196" t="str">
            <v>FLEXNET ECUADOR - MDELIVERY</v>
          </cell>
          <cell r="E1196" t="str">
            <v>CALLE 28 DE JUNIO S/N Y GARCIA MORENO ENTRADA LLANO GRANDE</v>
          </cell>
          <cell r="H1196" t="str">
            <v>170208</v>
          </cell>
          <cell r="I1196" t="str">
            <v>QUITO</v>
          </cell>
          <cell r="J1196" t="str">
            <v>PICHINCHA</v>
          </cell>
          <cell r="K1196" t="str">
            <v>WILLIAM ANDRES MORA MUÑOZ</v>
          </cell>
          <cell r="L1196" t="str">
            <v>OFICINA TRAMACO PORTETE</v>
          </cell>
          <cell r="O1196" t="str">
            <v>GUAYAQUIL</v>
          </cell>
          <cell r="P1196" t="str">
            <v>GUAYAQUIL</v>
          </cell>
          <cell r="Q1196" t="str">
            <v>GUAYAS_GUAYAQUIL_</v>
          </cell>
          <cell r="R1196" t="str">
            <v>4833570</v>
          </cell>
          <cell r="W1196" t="str">
            <v>0909263402_V4343V4442</v>
          </cell>
          <cell r="X1196" t="str">
            <v>0989761612-0989761612</v>
          </cell>
          <cell r="AA1196">
            <v>44939</v>
          </cell>
          <cell r="AD1196">
            <v>1</v>
          </cell>
          <cell r="AE1196">
            <v>1</v>
          </cell>
          <cell r="AH1196" t="str">
            <v/>
          </cell>
          <cell r="AI1196" t="str">
            <v>DESPACHO</v>
          </cell>
          <cell r="AJ1196" t="str">
            <v>DERIVADO PICK UP</v>
          </cell>
          <cell r="AL1196" t="str">
            <v>NO</v>
          </cell>
          <cell r="AN1196" t="str">
            <v>MOV onlinevip</v>
          </cell>
          <cell r="AO1196" t="str">
            <v>CANAL ONLINE</v>
          </cell>
          <cell r="AP1196">
            <v>44939</v>
          </cell>
          <cell r="AR1196" t="str">
            <v>MDELIVERY_4833570</v>
          </cell>
          <cell r="AS1196">
            <v>330418</v>
          </cell>
          <cell r="AT1196" t="str">
            <v>D40</v>
          </cell>
          <cell r="AU1196" t="str">
            <v>BTC</v>
          </cell>
          <cell r="AV1196">
            <v>1</v>
          </cell>
          <cell r="AW1196" t="str">
            <v>PROVINCIAL</v>
          </cell>
          <cell r="AX1196" t="str">
            <v>INCIDENCIA</v>
          </cell>
          <cell r="AY1196" t="str">
            <v>LTE XIAOMI REDMI NOTE 11 AZUL: 1 und - sn. 869113065709504</v>
          </cell>
          <cell r="AZ1196" t="str">
            <v>TERMINAL</v>
          </cell>
          <cell r="BA1196" t="str">
            <v>Validar Biometrico</v>
          </cell>
        </row>
        <row r="1197">
          <cell r="A1197" t="str">
            <v>4833577</v>
          </cell>
          <cell r="B1197" t="str">
            <v>MDELIVERY</v>
          </cell>
          <cell r="C1197">
            <v>44939</v>
          </cell>
          <cell r="D1197" t="str">
            <v>FLEXNET ECUADOR - MDELIVERY</v>
          </cell>
          <cell r="E1197" t="str">
            <v>CALLE 28 DE JUNIO S/N Y GARCIA MORENO ENTRADA LLANO GRANDE</v>
          </cell>
          <cell r="H1197" t="str">
            <v>170208</v>
          </cell>
          <cell r="I1197" t="str">
            <v>QUITO</v>
          </cell>
          <cell r="J1197" t="str">
            <v>PICHINCHA</v>
          </cell>
          <cell r="K1197" t="str">
            <v>Pamela Estefania Lascano Pizarro</v>
          </cell>
          <cell r="L1197" t="str">
            <v>LOS ESTEROS    AV 4 DE NOVIEMBRE SN CALLE 119</v>
          </cell>
          <cell r="O1197" t="str">
            <v>130203</v>
          </cell>
          <cell r="P1197" t="str">
            <v>130203</v>
          </cell>
          <cell r="Q1197" t="str">
            <v>MANABI_MANTA_LOS ESTEROS</v>
          </cell>
          <cell r="R1197" t="str">
            <v>4833577</v>
          </cell>
          <cell r="W1197" t="str">
            <v>1804377941</v>
          </cell>
          <cell r="X1197" t="str">
            <v>0-0987850864</v>
          </cell>
          <cell r="AA1197">
            <v>44939</v>
          </cell>
          <cell r="AD1197">
            <v>1</v>
          </cell>
          <cell r="AE1197">
            <v>1</v>
          </cell>
          <cell r="AH1197" t="str">
            <v>SECTOR PASEO SHOPING ENTREGAR EN EL UVC POLICIA DE MANTA 2DO PISO OFICINA SIAT</v>
          </cell>
          <cell r="AI1197" t="str">
            <v>DESPACHO</v>
          </cell>
          <cell r="AJ1197" t="str">
            <v>Normal</v>
          </cell>
          <cell r="AL1197" t="str">
            <v>NO</v>
          </cell>
          <cell r="AN1197" t="str">
            <v>MOV_autoporta</v>
          </cell>
          <cell r="AO1197" t="str">
            <v>CANAL ONLINE</v>
          </cell>
          <cell r="AP1197">
            <v>44939</v>
          </cell>
          <cell r="AR1197" t="str">
            <v>MDELIVERY_4833577</v>
          </cell>
          <cell r="AS1197">
            <v>330482</v>
          </cell>
          <cell r="AT1197" t="str">
            <v>D40</v>
          </cell>
          <cell r="AU1197" t="str">
            <v>BTC</v>
          </cell>
          <cell r="AV1197">
            <v>1</v>
          </cell>
          <cell r="AW1197" t="str">
            <v>PROVINCIAL</v>
          </cell>
          <cell r="AX1197" t="str">
            <v>ENTREGADO</v>
          </cell>
          <cell r="AY1197" t="str">
            <v>HALFSIM MOVISTAR: 1 und - sn. 8959300520560979976</v>
          </cell>
          <cell r="AZ1197" t="str">
            <v>SIMCARD</v>
          </cell>
          <cell r="BA1197" t="str">
            <v/>
          </cell>
        </row>
        <row r="1198">
          <cell r="A1198" t="str">
            <v>4833586</v>
          </cell>
          <cell r="B1198" t="str">
            <v>MDELIVERY</v>
          </cell>
          <cell r="C1198">
            <v>44939</v>
          </cell>
          <cell r="D1198" t="str">
            <v>FLEXNET ECUADOR - MDELIVERY</v>
          </cell>
          <cell r="E1198" t="str">
            <v>CALLE 28 DE JUNIO S/N Y GARCIA MORENO ENTRADA LLANO GRANDE</v>
          </cell>
          <cell r="H1198" t="str">
            <v>170208</v>
          </cell>
          <cell r="I1198" t="str">
            <v>QUITO</v>
          </cell>
          <cell r="J1198" t="str">
            <v>PICHINCHA</v>
          </cell>
          <cell r="K1198" t="str">
            <v>Alex Camilo Martinez Vasconez</v>
          </cell>
          <cell r="L1198" t="str">
            <v>LOS ESTEROS CALLE 4 DE NOVIEMBRE SN Y CALLE 119 O 304</v>
          </cell>
          <cell r="O1198" t="str">
            <v>130204</v>
          </cell>
          <cell r="P1198" t="str">
            <v>130204</v>
          </cell>
          <cell r="Q1198" t="str">
            <v>MANABI_MANTA_LOS ESTEROS</v>
          </cell>
          <cell r="R1198" t="str">
            <v>4833586</v>
          </cell>
          <cell r="W1198" t="str">
            <v>1804158093</v>
          </cell>
          <cell r="X1198" t="str">
            <v>0992725208-0992725208</v>
          </cell>
          <cell r="AA1198">
            <v>44939</v>
          </cell>
          <cell r="AD1198">
            <v>1</v>
          </cell>
          <cell r="AE1198">
            <v>1</v>
          </cell>
          <cell r="AH1198" t="str">
            <v>BRR LA PAZ ENTREGA EN UVC DE LA POLICIA 2DA PLANTA 4 DE OFICINA DEL SIAT</v>
          </cell>
          <cell r="AI1198" t="str">
            <v>DESPACHO</v>
          </cell>
          <cell r="AJ1198" t="str">
            <v>Normal</v>
          </cell>
          <cell r="AL1198" t="str">
            <v>NO</v>
          </cell>
          <cell r="AN1198" t="str">
            <v>MOV_autoporta</v>
          </cell>
          <cell r="AO1198" t="str">
            <v>CANAL ONLINE</v>
          </cell>
          <cell r="AP1198">
            <v>44939</v>
          </cell>
          <cell r="AR1198" t="str">
            <v>MDELIVERY_4833586</v>
          </cell>
          <cell r="AS1198">
            <v>330479</v>
          </cell>
          <cell r="AT1198" t="str">
            <v>D40</v>
          </cell>
          <cell r="AU1198" t="str">
            <v>BTC</v>
          </cell>
          <cell r="AV1198">
            <v>1</v>
          </cell>
          <cell r="AW1198" t="str">
            <v>PROVINCIAL</v>
          </cell>
          <cell r="AX1198" t="str">
            <v>ENTREGADO</v>
          </cell>
          <cell r="AY1198" t="str">
            <v>HALFSIM MOVISTAR: 1 und - sn. 8959300520560301429</v>
          </cell>
          <cell r="AZ1198" t="str">
            <v>SIMCARD</v>
          </cell>
          <cell r="BA1198" t="str">
            <v/>
          </cell>
        </row>
        <row r="1199">
          <cell r="A1199" t="str">
            <v>4833624</v>
          </cell>
          <cell r="B1199" t="str">
            <v>MDELIVERY</v>
          </cell>
          <cell r="C1199">
            <v>44939</v>
          </cell>
          <cell r="D1199" t="str">
            <v>FLEXNET ECUADOR - MDELIVERY</v>
          </cell>
          <cell r="E1199" t="str">
            <v>CALLE 28 DE JUNIO S/N Y GARCIA MORENO ENTRADA LLANO GRANDE</v>
          </cell>
          <cell r="H1199" t="str">
            <v>170208</v>
          </cell>
          <cell r="I1199" t="str">
            <v>QUITO</v>
          </cell>
          <cell r="J1199" t="str">
            <v>PICHINCHA</v>
          </cell>
          <cell r="K1199" t="str">
            <v>FREDDY MAURICIO PACHACAMA LLUMIQUINGA</v>
          </cell>
          <cell r="L1199" t="str">
            <v>LA MENA  CALLE JOSE MALDONADO Y S18  95 CALLE PEDRO DOMINGUEZ</v>
          </cell>
          <cell r="O1199" t="str">
            <v>170607</v>
          </cell>
          <cell r="P1199" t="str">
            <v>170607</v>
          </cell>
          <cell r="Q1199" t="str">
            <v>PICHINCHA_QUITO_LA MENA</v>
          </cell>
          <cell r="R1199" t="str">
            <v>4833624</v>
          </cell>
          <cell r="W1199" t="str">
            <v>1709333304_E2444v4242</v>
          </cell>
          <cell r="X1199" t="str">
            <v>0958888608-</v>
          </cell>
          <cell r="AA1199">
            <v>44939</v>
          </cell>
          <cell r="AD1199">
            <v>1</v>
          </cell>
          <cell r="AE1199">
            <v>1</v>
          </cell>
          <cell r="AH1199" t="str">
            <v>SECTOR SUR  A DOS CUADRAS DEL PARQUE CENTRAL  CASA VERDE CON AZUL 1 PISOS ADOS</v>
          </cell>
          <cell r="AI1199" t="str">
            <v>DESPACHO</v>
          </cell>
          <cell r="AJ1199" t="str">
            <v>Normal</v>
          </cell>
          <cell r="AL1199" t="str">
            <v>NO</v>
          </cell>
          <cell r="AN1199" t="str">
            <v>MOV_tecnocom_credito_directo</v>
          </cell>
          <cell r="AO1199" t="str">
            <v>CANAL ONLINE</v>
          </cell>
          <cell r="AP1199">
            <v>44939</v>
          </cell>
          <cell r="AR1199" t="str">
            <v>MDELIVERY_4833624</v>
          </cell>
          <cell r="AS1199">
            <v>330399</v>
          </cell>
          <cell r="AT1199" t="str">
            <v>D40</v>
          </cell>
          <cell r="AU1199" t="str">
            <v>BTC</v>
          </cell>
          <cell r="AV1199">
            <v>1</v>
          </cell>
          <cell r="AW1199" t="str">
            <v>LOCAL</v>
          </cell>
          <cell r="AX1199" t="str">
            <v>EN_TRANSITO</v>
          </cell>
          <cell r="AY1199" t="str">
            <v>LTE XIAOMI REDMI NOTE 11 AZUL: 1 und - sn. 869113065720741</v>
          </cell>
          <cell r="AZ1199" t="str">
            <v>TERMINAL</v>
          </cell>
          <cell r="BA1199" t="str">
            <v>Validar Biometrico</v>
          </cell>
        </row>
        <row r="1200">
          <cell r="A1200" t="str">
            <v>4833633</v>
          </cell>
          <cell r="B1200" t="str">
            <v>MDELIVERY</v>
          </cell>
          <cell r="C1200">
            <v>44939</v>
          </cell>
          <cell r="D1200" t="str">
            <v>FLEXNET ECUADOR - MDELIVERY</v>
          </cell>
          <cell r="E1200" t="str">
            <v>CALLE 28 DE JUNIO S/N Y GARCIA MORENO ENTRADA LLANO GRANDE</v>
          </cell>
          <cell r="H1200" t="str">
            <v>170208</v>
          </cell>
          <cell r="I1200" t="str">
            <v>QUITO</v>
          </cell>
          <cell r="J1200" t="str">
            <v>PICHINCHA</v>
          </cell>
          <cell r="K1200" t="str">
            <v>GOMEZ LUCAS CARLOS ANDRES</v>
          </cell>
          <cell r="L1200" t="str">
            <v>PUERTO LOPEZ CALLE GENERAL CORDOVA SN AV GARCIA MORENO</v>
          </cell>
          <cell r="O1200" t="str">
            <v>130315</v>
          </cell>
          <cell r="P1200" t="str">
            <v>130315</v>
          </cell>
          <cell r="Q1200" t="str">
            <v>MANABI_PUERTO LOPEZ _PUERTO LOPEZ</v>
          </cell>
          <cell r="R1200" t="str">
            <v>4833633</v>
          </cell>
          <cell r="W1200" t="str">
            <v>1316645348</v>
          </cell>
          <cell r="X1200" t="str">
            <v>0988037476-0988037476</v>
          </cell>
          <cell r="AA1200">
            <v>44939</v>
          </cell>
          <cell r="AD1200">
            <v>1</v>
          </cell>
          <cell r="AE1200">
            <v>1</v>
          </cell>
          <cell r="AH1200" t="str">
            <v>BARRIO LA MERCED JUNTO A SERVIENTREGA ES UNA CASA 2 PISOS COLOR CREMA HAY QUE LLAMAR AL TITULAR</v>
          </cell>
          <cell r="AI1200" t="str">
            <v>DESPACHO</v>
          </cell>
          <cell r="AJ1200" t="str">
            <v>Normal</v>
          </cell>
          <cell r="AL1200" t="str">
            <v>NO</v>
          </cell>
          <cell r="AN1200" t="str">
            <v>MOV onlinevip</v>
          </cell>
          <cell r="AO1200" t="str">
            <v>CANAL ONLINE</v>
          </cell>
          <cell r="AP1200">
            <v>44939</v>
          </cell>
          <cell r="AR1200" t="str">
            <v>MDELIVERY_4833633</v>
          </cell>
          <cell r="AS1200">
            <v>330445</v>
          </cell>
          <cell r="AT1200" t="str">
            <v>D40</v>
          </cell>
          <cell r="AU1200" t="str">
            <v>BTC</v>
          </cell>
          <cell r="AV1200">
            <v>1</v>
          </cell>
          <cell r="AW1200" t="str">
            <v>PROVINCIAL</v>
          </cell>
          <cell r="AX1200" t="str">
            <v>EN_TRANSITO</v>
          </cell>
          <cell r="AY1200" t="str">
            <v>LTE MOTO G60S AZUL: 1 und - sn. 354911551819857</v>
          </cell>
          <cell r="AZ1200" t="str">
            <v>TERMINAL</v>
          </cell>
          <cell r="BA1200" t="str">
            <v>Validar Biometrico</v>
          </cell>
        </row>
        <row r="1201">
          <cell r="A1201" t="str">
            <v>4833752</v>
          </cell>
          <cell r="B1201" t="str">
            <v>MDELIVERY</v>
          </cell>
          <cell r="C1201">
            <v>44939</v>
          </cell>
          <cell r="D1201" t="str">
            <v>FLEXNET ECUADOR - MDELIVERY</v>
          </cell>
          <cell r="E1201" t="str">
            <v>CALLE 28 DE JUNIO S/N Y GARCIA MORENO ENTRADA LLANO GRANDE</v>
          </cell>
          <cell r="H1201" t="str">
            <v>170208</v>
          </cell>
          <cell r="I1201" t="str">
            <v>QUITO</v>
          </cell>
          <cell r="J1201" t="str">
            <v>PICHINCHA</v>
          </cell>
          <cell r="K1201" t="str">
            <v>MEDINA HERRERA OMAR CRISTOFER</v>
          </cell>
          <cell r="L1201" t="str">
            <v>LA MANA CALLE AV 19 DE MAYO SN Y MARIA ZAMBRANO</v>
          </cell>
          <cell r="O1201" t="str">
            <v>050201</v>
          </cell>
          <cell r="P1201" t="str">
            <v>050201</v>
          </cell>
          <cell r="Q1201" t="str">
            <v>COTOPAXI_LA MANA_LA MANA</v>
          </cell>
          <cell r="R1201" t="str">
            <v>4833752</v>
          </cell>
          <cell r="W1201" t="str">
            <v>1722565635</v>
          </cell>
          <cell r="X1201" t="str">
            <v>0998994414-0998994414</v>
          </cell>
          <cell r="AA1201">
            <v>44939</v>
          </cell>
          <cell r="AD1201">
            <v>1</v>
          </cell>
          <cell r="AE1201">
            <v>1</v>
          </cell>
          <cell r="AH1201" t="str">
            <v>A 100MTRS DE SINDICATO DE CHOFERES EN CASA DE ARRIENDO EN CALLEJON CON PORTON NEGRO</v>
          </cell>
          <cell r="AI1201" t="str">
            <v>DESPACHO</v>
          </cell>
          <cell r="AJ1201" t="str">
            <v>Normal</v>
          </cell>
          <cell r="AL1201" t="str">
            <v>NO</v>
          </cell>
          <cell r="AN1201" t="str">
            <v>MOV onlinevip</v>
          </cell>
          <cell r="AO1201" t="str">
            <v>CANAL ONLINE</v>
          </cell>
          <cell r="AP1201">
            <v>44939</v>
          </cell>
          <cell r="AR1201" t="str">
            <v>MDELIVERY_4833752</v>
          </cell>
          <cell r="AS1201">
            <v>330476</v>
          </cell>
          <cell r="AT1201" t="str">
            <v>D40</v>
          </cell>
          <cell r="AU1201" t="str">
            <v>BTC</v>
          </cell>
          <cell r="AV1201">
            <v>1</v>
          </cell>
          <cell r="AW1201" t="str">
            <v>PROVINCIAL</v>
          </cell>
          <cell r="AX1201" t="str">
            <v>EN_TRANSITO</v>
          </cell>
          <cell r="AY1201" t="str">
            <v>LTE SAMSUNG A53 5G NEGRO: 1 und - sn. 353842197643727</v>
          </cell>
          <cell r="AZ1201" t="str">
            <v>TERMINAL</v>
          </cell>
          <cell r="BA1201" t="str">
            <v>Validar Biometrico</v>
          </cell>
        </row>
        <row r="1202">
          <cell r="A1202" t="str">
            <v>4833795</v>
          </cell>
          <cell r="B1202" t="str">
            <v>MDELIVERY</v>
          </cell>
          <cell r="C1202">
            <v>44939</v>
          </cell>
          <cell r="D1202" t="str">
            <v>FLEXNET ECUADOR - MDELIVERY</v>
          </cell>
          <cell r="E1202" t="str">
            <v>CALLE 28 DE JUNIO S/N Y GARCIA MORENO ENTRADA LLANO GRANDE</v>
          </cell>
          <cell r="H1202" t="str">
            <v>170208</v>
          </cell>
          <cell r="I1202" t="str">
            <v>QUITO</v>
          </cell>
          <cell r="J1202" t="str">
            <v>PICHINCHA</v>
          </cell>
          <cell r="K1202" t="str">
            <v>MARCIA EULALIA PALACIOS SARMIENTO</v>
          </cell>
          <cell r="L1202" t="str">
            <v>EL VECINO CALLE AV HUAYNA CAPAC 3 37 ENTRE NUNEZ DE BONILLA Y AV ESPANA</v>
          </cell>
          <cell r="O1202" t="str">
            <v>010104</v>
          </cell>
          <cell r="P1202" t="str">
            <v>010104</v>
          </cell>
          <cell r="Q1202" t="str">
            <v>AZUAY_CUENCA_EL VECINO</v>
          </cell>
          <cell r="R1202" t="str">
            <v>4833795</v>
          </cell>
          <cell r="W1202" t="str">
            <v>0103038410_E3333I2222</v>
          </cell>
          <cell r="X1202" t="str">
            <v>0995452269-</v>
          </cell>
          <cell r="AA1202">
            <v>44939</v>
          </cell>
          <cell r="AD1202">
            <v>1</v>
          </cell>
          <cell r="AE1202">
            <v>1</v>
          </cell>
          <cell r="AH1202" t="str">
            <v>BRR LA CHOLA CUENCANA FRENTE A PRODUBANCO EN EDIF DE 3 PISOS EN PB HAY FARMACIA</v>
          </cell>
          <cell r="AI1202" t="str">
            <v>DESPACHO</v>
          </cell>
          <cell r="AJ1202" t="str">
            <v>Normal</v>
          </cell>
          <cell r="AL1202" t="str">
            <v>NO</v>
          </cell>
          <cell r="AN1202" t="str">
            <v>MOV tecnocom</v>
          </cell>
          <cell r="AO1202" t="str">
            <v>CANAL ONLINE</v>
          </cell>
          <cell r="AP1202">
            <v>44939</v>
          </cell>
          <cell r="AR1202" t="str">
            <v>MDELIVERY_4833795</v>
          </cell>
          <cell r="AS1202">
            <v>330450</v>
          </cell>
          <cell r="AT1202" t="str">
            <v>D40</v>
          </cell>
          <cell r="AU1202" t="str">
            <v>BTC</v>
          </cell>
          <cell r="AV1202">
            <v>1</v>
          </cell>
          <cell r="AW1202" t="str">
            <v>PROVINCIAL</v>
          </cell>
          <cell r="AX1202" t="str">
            <v>ENTREGADO</v>
          </cell>
          <cell r="AY1202" t="str">
            <v>AIR APPLE AIRPODS 3ER GEN: 1 und - sn. 139999372440922</v>
          </cell>
          <cell r="AZ1202" t="str">
            <v>ACCESORIO</v>
          </cell>
          <cell r="BA1202" t="str">
            <v>Validar Biometrico, Validar Tarjeta Credito M,</v>
          </cell>
        </row>
        <row r="1203">
          <cell r="A1203" t="str">
            <v>4833827</v>
          </cell>
          <cell r="B1203" t="str">
            <v>MDELIVERY</v>
          </cell>
          <cell r="C1203">
            <v>44939</v>
          </cell>
          <cell r="D1203" t="str">
            <v>FLEXNET ECUADOR - MDELIVERY</v>
          </cell>
          <cell r="E1203" t="str">
            <v>CALLE 28 DE JUNIO S/N Y GARCIA MORENO ENTRADA LLANO GRANDE</v>
          </cell>
          <cell r="H1203" t="str">
            <v>170208</v>
          </cell>
          <cell r="I1203" t="str">
            <v>QUITO</v>
          </cell>
          <cell r="J1203" t="str">
            <v>PICHINCHA</v>
          </cell>
          <cell r="K1203" t="str">
            <v>CARLOS DANIEL QUICHIMBO TORRES</v>
          </cell>
          <cell r="L1203" t="str">
            <v>NAYON  AV  VIA A NAYON LOTE 9 4 9 PASAJE PADRE JUAN DE VELASCO</v>
          </cell>
          <cell r="O1203" t="str">
            <v>170503</v>
          </cell>
          <cell r="P1203" t="str">
            <v>170503</v>
          </cell>
          <cell r="Q1203" t="str">
            <v>PICHINCHA_QUITO_NAYON</v>
          </cell>
          <cell r="R1203" t="str">
            <v>4833827</v>
          </cell>
          <cell r="W1203" t="str">
            <v>1720217361</v>
          </cell>
          <cell r="X1203" t="str">
            <v>0984329619-0984329619</v>
          </cell>
          <cell r="AA1203">
            <v>44939</v>
          </cell>
          <cell r="AD1203">
            <v>1</v>
          </cell>
          <cell r="AE1203">
            <v>1</v>
          </cell>
          <cell r="AH1203" t="str">
            <v>SECTOR VIA PRINCIPAL FRENTE A EXPOMUEBLES  ENTREGA EN SERVICHEF CASA BLANCA 1 PISOS</v>
          </cell>
          <cell r="AI1203" t="str">
            <v>DESPACHO</v>
          </cell>
          <cell r="AJ1203" t="str">
            <v>Normal</v>
          </cell>
          <cell r="AL1203" t="str">
            <v>NO</v>
          </cell>
          <cell r="AN1203" t="str">
            <v>MOV onlinevip</v>
          </cell>
          <cell r="AO1203" t="str">
            <v>CANAL ONLINE</v>
          </cell>
          <cell r="AP1203">
            <v>44939</v>
          </cell>
          <cell r="AR1203" t="str">
            <v>MDELIVERY_4833827</v>
          </cell>
          <cell r="AS1203">
            <v>330421</v>
          </cell>
          <cell r="AT1203" t="str">
            <v>D40</v>
          </cell>
          <cell r="AU1203" t="str">
            <v>BTC</v>
          </cell>
          <cell r="AV1203">
            <v>1</v>
          </cell>
          <cell r="AW1203" t="str">
            <v>LOCAL</v>
          </cell>
          <cell r="AX1203" t="str">
            <v>ENTREGADO</v>
          </cell>
          <cell r="AY1203" t="str">
            <v>LTE SAMSUNG A53 5G NEGRO: 1 und - sn. 353842197588518</v>
          </cell>
          <cell r="AZ1203" t="str">
            <v>TERMINAL</v>
          </cell>
          <cell r="BA1203" t="str">
            <v>Validar Biometrico</v>
          </cell>
        </row>
        <row r="1204">
          <cell r="A1204" t="str">
            <v>4833860</v>
          </cell>
          <cell r="B1204" t="str">
            <v>MDELIVERY</v>
          </cell>
          <cell r="C1204">
            <v>44939</v>
          </cell>
          <cell r="D1204" t="str">
            <v>FLEXNET ECUADOR - MDELIVERY</v>
          </cell>
          <cell r="E1204" t="str">
            <v>CALLE 28 DE JUNIO S/N Y GARCIA MORENO ENTRADA LLANO GRANDE</v>
          </cell>
          <cell r="H1204" t="str">
            <v>170208</v>
          </cell>
          <cell r="I1204" t="str">
            <v>QUITO</v>
          </cell>
          <cell r="J1204" t="str">
            <v>PICHINCHA</v>
          </cell>
          <cell r="K1204" t="str">
            <v>ALOMOTO LLIGUIN DIEGO MAURICIO</v>
          </cell>
          <cell r="L1204" t="str">
            <v>LA MAGDALENA AV ALONSO DE ANGULO SN CALLE SERAPIO JAPERABI</v>
          </cell>
          <cell r="O1204" t="str">
            <v>170602</v>
          </cell>
          <cell r="P1204" t="str">
            <v>170602</v>
          </cell>
          <cell r="Q1204" t="str">
            <v>PICHINCHA_QUITO_LA MAGDALENA</v>
          </cell>
          <cell r="R1204" t="str">
            <v>4833860</v>
          </cell>
          <cell r="W1204" t="str">
            <v>1719288126</v>
          </cell>
          <cell r="X1204" t="str">
            <v>0978728067-0900000000</v>
          </cell>
          <cell r="AA1204">
            <v>44939</v>
          </cell>
          <cell r="AD1204">
            <v>1</v>
          </cell>
          <cell r="AE1204">
            <v>1</v>
          </cell>
          <cell r="AH1204" t="str">
            <v>SECTOR BARRIO NUEVO FRENTE A LAVANDERIA EMILY ENTREGA EN EL LOCAL ACRILUJOS</v>
          </cell>
          <cell r="AI1204" t="str">
            <v>DESPACHO</v>
          </cell>
          <cell r="AJ1204" t="str">
            <v>Normal</v>
          </cell>
          <cell r="AL1204" t="str">
            <v>NO</v>
          </cell>
          <cell r="AN1204" t="str">
            <v>MOV onlinevip</v>
          </cell>
          <cell r="AO1204" t="str">
            <v>CANAL ONLINE</v>
          </cell>
          <cell r="AP1204">
            <v>44939</v>
          </cell>
          <cell r="AR1204" t="str">
            <v>MDELIVERY_4833860</v>
          </cell>
          <cell r="AS1204">
            <v>330409</v>
          </cell>
          <cell r="AT1204" t="str">
            <v>D40</v>
          </cell>
          <cell r="AU1204" t="str">
            <v>BTC</v>
          </cell>
          <cell r="AV1204">
            <v>1</v>
          </cell>
          <cell r="AW1204" t="str">
            <v>LOCAL</v>
          </cell>
          <cell r="AX1204" t="str">
            <v>ENTREGADO</v>
          </cell>
          <cell r="AY1204" t="str">
            <v>LTE XIAOMI REDMI NOTE 11S AZUL: 1 und - sn. 865954061196228</v>
          </cell>
          <cell r="AZ1204" t="str">
            <v>TERMINAL</v>
          </cell>
          <cell r="BA1204" t="str">
            <v>Validar Biometrico</v>
          </cell>
        </row>
        <row r="1205">
          <cell r="A1205" t="str">
            <v>4833902</v>
          </cell>
          <cell r="B1205" t="str">
            <v>MDELIVERY</v>
          </cell>
          <cell r="C1205">
            <v>44939</v>
          </cell>
          <cell r="D1205" t="str">
            <v>FLEXNET ECUADOR - MDELIVERY</v>
          </cell>
          <cell r="E1205" t="str">
            <v>CALLE 28 DE JUNIO S/N Y GARCIA MORENO ENTRADA LLANO GRANDE</v>
          </cell>
          <cell r="H1205" t="str">
            <v>170208</v>
          </cell>
          <cell r="I1205" t="str">
            <v>QUITO</v>
          </cell>
          <cell r="J1205" t="str">
            <v>PICHINCHA</v>
          </cell>
          <cell r="K1205" t="str">
            <v>CARLOS ANDRES GOMEZ LUCAS</v>
          </cell>
          <cell r="L1205" t="str">
            <v>PUERTO LOPEZ CALLE GENERAL CORDOVA  SN AV GARCIA MORENO</v>
          </cell>
          <cell r="O1205" t="str">
            <v>130315</v>
          </cell>
          <cell r="P1205" t="str">
            <v>130315</v>
          </cell>
          <cell r="Q1205" t="str">
            <v>MANABI_PUERTO LOPEZ_PUERTO LOPEZ</v>
          </cell>
          <cell r="R1205" t="str">
            <v>4833902</v>
          </cell>
          <cell r="W1205" t="str">
            <v>1316645348</v>
          </cell>
          <cell r="X1205" t="str">
            <v>0964185096-0964185096</v>
          </cell>
          <cell r="AA1205">
            <v>44939</v>
          </cell>
          <cell r="AD1205">
            <v>1</v>
          </cell>
          <cell r="AE1205">
            <v>1</v>
          </cell>
          <cell r="AH1205" t="str">
            <v>BARRIO LA MERCED JUNTO A SERVIENTREGA ES UNA CASA 2 PISOS COLOR CREMA HAY QUE LLAMAR AL TITULAR LLAMAR 1 HORA ANTES</v>
          </cell>
          <cell r="AI1205" t="str">
            <v>DESPACHO</v>
          </cell>
          <cell r="AJ1205" t="str">
            <v>Normal</v>
          </cell>
          <cell r="AL1205" t="str">
            <v>NO</v>
          </cell>
          <cell r="AN1205" t="str">
            <v>MOV productovip</v>
          </cell>
          <cell r="AO1205" t="str">
            <v>CANAL ONLINE</v>
          </cell>
          <cell r="AP1205">
            <v>44939</v>
          </cell>
          <cell r="AR1205" t="str">
            <v>MDELIVERY_4833902</v>
          </cell>
          <cell r="AS1205">
            <v>330460</v>
          </cell>
          <cell r="AT1205" t="str">
            <v>D40</v>
          </cell>
          <cell r="AU1205" t="str">
            <v>BTC</v>
          </cell>
          <cell r="AV1205">
            <v>1</v>
          </cell>
          <cell r="AW1205" t="str">
            <v>PROVINCIAL</v>
          </cell>
          <cell r="AX1205" t="str">
            <v>EN_TRANSITO</v>
          </cell>
          <cell r="AY1205" t="str">
            <v>HALFSIM MOVISTAR: 1 und - sn. 8959300520560983887</v>
          </cell>
          <cell r="AZ1205" t="str">
            <v>SIMCARD</v>
          </cell>
          <cell r="BA1205" t="str">
            <v/>
          </cell>
        </row>
        <row r="1206">
          <cell r="A1206" t="str">
            <v>4833974</v>
          </cell>
          <cell r="B1206" t="str">
            <v>MDELIVERY</v>
          </cell>
          <cell r="C1206">
            <v>44939</v>
          </cell>
          <cell r="D1206" t="str">
            <v>FLEXNET ECUADOR - MDELIVERY</v>
          </cell>
          <cell r="E1206" t="str">
            <v>CALLE 28 DE JUNIO S/N Y GARCIA MORENO ENTRADA LLANO GRANDE</v>
          </cell>
          <cell r="H1206" t="str">
            <v>170208</v>
          </cell>
          <cell r="I1206" t="str">
            <v>QUITO</v>
          </cell>
          <cell r="J1206" t="str">
            <v>PICHINCHA</v>
          </cell>
          <cell r="K1206" t="str">
            <v>BRYAN ALEJANDRO PERALTA CHULCA</v>
          </cell>
          <cell r="L1206" t="str">
            <v>OFICINA TRAMACO AMERICA</v>
          </cell>
          <cell r="O1206" t="str">
            <v>QUITO</v>
          </cell>
          <cell r="P1206" t="str">
            <v>QUITO</v>
          </cell>
          <cell r="Q1206" t="str">
            <v>PICHINCHA_QUITO_</v>
          </cell>
          <cell r="R1206" t="str">
            <v>4833974</v>
          </cell>
          <cell r="W1206" t="str">
            <v>1723080329001_v4333v4442</v>
          </cell>
          <cell r="X1206" t="str">
            <v>0998831191-0998831191</v>
          </cell>
          <cell r="AA1206">
            <v>44939</v>
          </cell>
          <cell r="AD1206">
            <v>1</v>
          </cell>
          <cell r="AE1206">
            <v>1</v>
          </cell>
          <cell r="AH1206" t="str">
            <v/>
          </cell>
          <cell r="AI1206" t="str">
            <v>DESPACHO</v>
          </cell>
          <cell r="AJ1206" t="str">
            <v>DERIVADO PICK UP</v>
          </cell>
          <cell r="AL1206" t="str">
            <v>NO</v>
          </cell>
          <cell r="AN1206" t="str">
            <v>MOV onlinevip</v>
          </cell>
          <cell r="AO1206" t="str">
            <v>CANAL ONLINE</v>
          </cell>
          <cell r="AP1206">
            <v>44939</v>
          </cell>
          <cell r="AR1206" t="str">
            <v>MDELIVERY_4833974</v>
          </cell>
          <cell r="AS1206">
            <v>330411</v>
          </cell>
          <cell r="AT1206" t="str">
            <v>D40</v>
          </cell>
          <cell r="AU1206" t="str">
            <v>BTC</v>
          </cell>
          <cell r="AV1206">
            <v>1</v>
          </cell>
          <cell r="AW1206" t="str">
            <v>PROVINCIAL</v>
          </cell>
          <cell r="AX1206" t="str">
            <v>ENTREGADO</v>
          </cell>
          <cell r="AY1206" t="str">
            <v>LTE XIAOMI REDMI NOTE 11S NEGRO: 1 und - sn. 865954060786581</v>
          </cell>
          <cell r="AZ1206" t="str">
            <v>TERMINAL</v>
          </cell>
          <cell r="BA1206" t="str">
            <v>Validar Biometrico</v>
          </cell>
        </row>
        <row r="1207">
          <cell r="A1207" t="str">
            <v>4834091</v>
          </cell>
          <cell r="B1207" t="str">
            <v>MDELIVERY</v>
          </cell>
          <cell r="C1207">
            <v>44939</v>
          </cell>
          <cell r="D1207" t="str">
            <v>FLEXNET ECUADOR - MDELIVERY</v>
          </cell>
          <cell r="E1207" t="str">
            <v>CALLE 28 DE JUNIO S/N Y GARCIA MORENO ENTRADA LLANO GRANDE</v>
          </cell>
          <cell r="H1207" t="str">
            <v>170208</v>
          </cell>
          <cell r="I1207" t="str">
            <v>QUITO</v>
          </cell>
          <cell r="J1207" t="str">
            <v>PICHINCHA</v>
          </cell>
          <cell r="K1207" t="str">
            <v>MIGUEL ANGEL PONCE TOALA</v>
          </cell>
          <cell r="L1207" t="str">
            <v>TARQUI COOP JUAN MONTALVO VIA DAULE KM 8 Y MEDIO</v>
          </cell>
          <cell r="O1207" t="str">
            <v>090606</v>
          </cell>
          <cell r="P1207" t="str">
            <v>090606</v>
          </cell>
          <cell r="Q1207" t="str">
            <v>GUAYAS_GUAYAQUIL_TARQUI</v>
          </cell>
          <cell r="R1207" t="str">
            <v>4834091</v>
          </cell>
          <cell r="W1207" t="str">
            <v>0930991773_E4333I2222</v>
          </cell>
          <cell r="X1207" t="str">
            <v>0996443297-0996444345</v>
          </cell>
          <cell r="AA1207">
            <v>44939</v>
          </cell>
          <cell r="AD1207">
            <v>1</v>
          </cell>
          <cell r="AE1207">
            <v>1</v>
          </cell>
          <cell r="AH1207" t="str">
            <v>RECIBEN EN BODEGAS DE LA MODERNA BODEGA NUM 4 EN ULARUS FRENTE A LA PLANTA DE PEPSI COLA JTO A GASOLINERA PRIMAX</v>
          </cell>
          <cell r="AI1207" t="str">
            <v>DESPACHO</v>
          </cell>
          <cell r="AJ1207" t="str">
            <v>Normal</v>
          </cell>
          <cell r="AL1207" t="str">
            <v>NO</v>
          </cell>
          <cell r="AN1207" t="str">
            <v>MOV_tecnocom_credito_directo</v>
          </cell>
          <cell r="AO1207" t="str">
            <v>CANAL ONLINE</v>
          </cell>
          <cell r="AP1207">
            <v>44939</v>
          </cell>
          <cell r="AR1207" t="str">
            <v>MDELIVERY_4834091</v>
          </cell>
          <cell r="AS1207">
            <v>330410</v>
          </cell>
          <cell r="AT1207" t="str">
            <v>D40</v>
          </cell>
          <cell r="AU1207" t="str">
            <v>BTC</v>
          </cell>
          <cell r="AV1207">
            <v>1</v>
          </cell>
          <cell r="AW1207" t="str">
            <v>LOCAL</v>
          </cell>
          <cell r="AX1207" t="str">
            <v>ENTREGADO</v>
          </cell>
          <cell r="AY1207" t="str">
            <v>LTE SAMSUNG A23 AZUL: 1 und - sn. 356795951395909</v>
          </cell>
          <cell r="AZ1207" t="str">
            <v>TERMINAL</v>
          </cell>
          <cell r="BA1207" t="str">
            <v>Validar Biometrico</v>
          </cell>
        </row>
        <row r="1208">
          <cell r="A1208" t="str">
            <v>4834101</v>
          </cell>
          <cell r="B1208" t="str">
            <v>MDELIVERY</v>
          </cell>
          <cell r="C1208">
            <v>44939</v>
          </cell>
          <cell r="D1208" t="str">
            <v>FLEXNET ECUADOR - MDELIVERY</v>
          </cell>
          <cell r="E1208" t="str">
            <v>CALLE 28 DE JUNIO S/N Y GARCIA MORENO ENTRADA LLANO GRANDE</v>
          </cell>
          <cell r="H1208" t="str">
            <v>170208</v>
          </cell>
          <cell r="I1208" t="str">
            <v>QUITO</v>
          </cell>
          <cell r="J1208" t="str">
            <v>PICHINCHA</v>
          </cell>
          <cell r="K1208" t="str">
            <v>HOLGER ALEXI TUBAY VERA</v>
          </cell>
          <cell r="L1208" t="str">
            <v>TARQUI CALLE BRASILIA LOTE 10 CALLE URUGUAY</v>
          </cell>
          <cell r="O1208" t="str">
            <v>130206</v>
          </cell>
          <cell r="P1208" t="str">
            <v>130206</v>
          </cell>
          <cell r="Q1208" t="str">
            <v>MANABI_MANTA_TARQUI</v>
          </cell>
          <cell r="R1208" t="str">
            <v>4834101</v>
          </cell>
          <cell r="W1208" t="str">
            <v>1312009838_E2243I2242</v>
          </cell>
          <cell r="X1208" t="str">
            <v>0984079359-</v>
          </cell>
          <cell r="AA1208">
            <v>44939</v>
          </cell>
          <cell r="AD1208">
            <v>1</v>
          </cell>
          <cell r="AE1208">
            <v>1</v>
          </cell>
          <cell r="AH1208" t="str">
            <v>BARRIO LOS GERANEOS ESTA A 50 M DEL ASILO COTTOLENGO ES UNA CASA 1 PISO COLOR LADRILLO PORTON BLANCO CON REJAS</v>
          </cell>
          <cell r="AI1208" t="str">
            <v>DESPACHO</v>
          </cell>
          <cell r="AJ1208" t="str">
            <v>Normal</v>
          </cell>
          <cell r="AL1208" t="str">
            <v>NO</v>
          </cell>
          <cell r="AN1208" t="str">
            <v>MOV tecnocom</v>
          </cell>
          <cell r="AO1208" t="str">
            <v>CANAL ONLINE</v>
          </cell>
          <cell r="AP1208">
            <v>44939</v>
          </cell>
          <cell r="AR1208" t="str">
            <v>MDELIVERY_4834101</v>
          </cell>
          <cell r="AS1208">
            <v>330466</v>
          </cell>
          <cell r="AT1208" t="str">
            <v>D40</v>
          </cell>
          <cell r="AU1208" t="str">
            <v>BTC</v>
          </cell>
          <cell r="AV1208">
            <v>1</v>
          </cell>
          <cell r="AW1208" t="str">
            <v>LOCAL</v>
          </cell>
          <cell r="AX1208" t="str">
            <v>INCIDENCIA</v>
          </cell>
          <cell r="AY1208" t="str">
            <v>LTE SAMSUNG S21 FE GRIS: 1 und - sn. 352755852719254</v>
          </cell>
          <cell r="AZ1208" t="str">
            <v>TERMINAL</v>
          </cell>
          <cell r="BA1208" t="str">
            <v>Validar Biometrico, Validar Tarjeta Credito M,</v>
          </cell>
        </row>
        <row r="1209">
          <cell r="A1209" t="str">
            <v>TK-7768</v>
          </cell>
          <cell r="B1209" t="str">
            <v>MDELIVERY</v>
          </cell>
          <cell r="C1209">
            <v>44939</v>
          </cell>
          <cell r="D1209" t="str">
            <v>FLEXNET ECUADOR - MDELIVERY</v>
          </cell>
          <cell r="E1209" t="str">
            <v>CALLE 28 DE JUNIO S/N Y GARCIA MORENO ENTRADA LLANO GRANDE</v>
          </cell>
          <cell r="H1209" t="str">
            <v>170208</v>
          </cell>
          <cell r="I1209" t="str">
            <v>QUITO</v>
          </cell>
          <cell r="J1209" t="str">
            <v>PICHINCHA</v>
          </cell>
          <cell r="K1209" t="str">
            <v>OTECEL</v>
          </cell>
          <cell r="L1209" t="str">
            <v>AVDA SIMÓN BOLIVAR Y VIA NAYON CONJUNTO CORPORATIVO EKOPARK TORRE 3 TELEFONICA</v>
          </cell>
          <cell r="O1209" t="str">
            <v>QUITO</v>
          </cell>
          <cell r="P1209" t="str">
            <v>QUITO</v>
          </cell>
          <cell r="Q1209" t="str">
            <v>PICHINCHA</v>
          </cell>
          <cell r="R1209" t="str">
            <v>TK-7768</v>
          </cell>
          <cell r="W1209" t="str">
            <v/>
          </cell>
          <cell r="X1209" t="str">
            <v>098299225</v>
          </cell>
          <cell r="AA1209">
            <v>44939</v>
          </cell>
          <cell r="AD1209">
            <v>1</v>
          </cell>
          <cell r="AE1209">
            <v>1</v>
          </cell>
          <cell r="AH1209" t="str">
            <v/>
          </cell>
          <cell r="AI1209" t="str">
            <v>DESPACHO</v>
          </cell>
          <cell r="AJ1209" t="str">
            <v>Normal</v>
          </cell>
          <cell r="AL1209" t="str">
            <v>NO</v>
          </cell>
          <cell r="AN1209" t="str">
            <v/>
          </cell>
          <cell r="AO1209" t="str">
            <v>CANAL ONLINE</v>
          </cell>
          <cell r="AP1209">
            <v>44939</v>
          </cell>
          <cell r="AR1209" t="str">
            <v>MDELIVERY_TK-7768</v>
          </cell>
          <cell r="AS1209">
            <v>330208</v>
          </cell>
          <cell r="AT1209" t="str">
            <v>D40</v>
          </cell>
          <cell r="AU1209" t="str">
            <v>BTC</v>
          </cell>
          <cell r="AV1209">
            <v>1</v>
          </cell>
          <cell r="AX1209" t="str">
            <v>ENTREGADO</v>
          </cell>
          <cell r="AY1209" t="str">
            <v>ESIM MOVISTAR_ESIM EVOUCHERS CODE QR: 1 und - sn. 8959300120529814255</v>
          </cell>
          <cell r="AZ1209" t="str">
            <v>SIMCARD</v>
          </cell>
          <cell r="BA1209" t="str">
            <v/>
          </cell>
        </row>
        <row r="1210">
          <cell r="A1210" t="str">
            <v>TK-7770</v>
          </cell>
          <cell r="B1210" t="str">
            <v>MDELIVERY</v>
          </cell>
          <cell r="C1210">
            <v>44939</v>
          </cell>
          <cell r="D1210" t="str">
            <v>FLEXNET ECUADOR - MDELIVERY</v>
          </cell>
          <cell r="E1210" t="str">
            <v>CALLE 28 DE JUNIO S/N Y GARCIA MORENO ENTRADA LLANO GRANDE</v>
          </cell>
          <cell r="H1210" t="str">
            <v>170208</v>
          </cell>
          <cell r="I1210" t="str">
            <v>QUITO</v>
          </cell>
          <cell r="J1210" t="str">
            <v>PICHINCHA</v>
          </cell>
          <cell r="K1210" t="str">
            <v>OTECEL</v>
          </cell>
          <cell r="L1210" t="str">
            <v>AVDA SIMÓN BOLIVAR Y VIA NAYON CONJUNTO CORPORATIVO EKOPARK TORRE 3 TELEFONICA</v>
          </cell>
          <cell r="O1210" t="str">
            <v>QUITO</v>
          </cell>
          <cell r="P1210" t="str">
            <v>QUITO</v>
          </cell>
          <cell r="Q1210" t="str">
            <v>PICHINCHA</v>
          </cell>
          <cell r="R1210" t="str">
            <v>TK-7770</v>
          </cell>
          <cell r="W1210" t="str">
            <v/>
          </cell>
          <cell r="X1210" t="str">
            <v>098299225</v>
          </cell>
          <cell r="AA1210">
            <v>44939</v>
          </cell>
          <cell r="AD1210">
            <v>1</v>
          </cell>
          <cell r="AE1210">
            <v>1</v>
          </cell>
          <cell r="AH1210" t="str">
            <v/>
          </cell>
          <cell r="AI1210" t="str">
            <v>DESPACHO</v>
          </cell>
          <cell r="AJ1210" t="str">
            <v>Normal</v>
          </cell>
          <cell r="AL1210" t="str">
            <v>NO</v>
          </cell>
          <cell r="AN1210" t="str">
            <v/>
          </cell>
          <cell r="AO1210" t="str">
            <v>CANAL ONLINE</v>
          </cell>
          <cell r="AP1210">
            <v>44939</v>
          </cell>
          <cell r="AR1210" t="str">
            <v>MDELIVERY_TK-7770</v>
          </cell>
          <cell r="AS1210">
            <v>330204</v>
          </cell>
          <cell r="AT1210" t="str">
            <v>D40</v>
          </cell>
          <cell r="AU1210" t="str">
            <v>BTC</v>
          </cell>
          <cell r="AV1210">
            <v>1</v>
          </cell>
          <cell r="AX1210" t="str">
            <v>ENTREGADO</v>
          </cell>
          <cell r="AY1210" t="str">
            <v>ESIM MOVISTAR_ESIM EVOUCHERS CODE QR: 1 und - sn. 8959300120529814248</v>
          </cell>
          <cell r="AZ1210" t="str">
            <v>SIMCARD</v>
          </cell>
          <cell r="BA1210" t="str">
            <v/>
          </cell>
        </row>
        <row r="1211">
          <cell r="A1211" t="str">
            <v>TK-7771</v>
          </cell>
          <cell r="B1211" t="str">
            <v>MDELIVERY</v>
          </cell>
          <cell r="C1211">
            <v>44939</v>
          </cell>
          <cell r="D1211" t="str">
            <v>FLEXNET ECUADOR - MDELIVERY</v>
          </cell>
          <cell r="E1211" t="str">
            <v>CALLE 28 DE JUNIO S/N Y GARCIA MORENO ENTRADA LLANO GRANDE</v>
          </cell>
          <cell r="H1211" t="str">
            <v>170208</v>
          </cell>
          <cell r="I1211" t="str">
            <v>QUITO</v>
          </cell>
          <cell r="J1211" t="str">
            <v>PICHINCHA</v>
          </cell>
          <cell r="K1211" t="str">
            <v>OTECEL</v>
          </cell>
          <cell r="L1211" t="str">
            <v>AVDA SIMÓN BOLIVAR Y VIA NAYON CONJUNTO CORPORATIVO EKOPARK TORRE 3 TELEFONICA</v>
          </cell>
          <cell r="O1211" t="str">
            <v>QUITO</v>
          </cell>
          <cell r="P1211" t="str">
            <v>QUITO</v>
          </cell>
          <cell r="Q1211" t="str">
            <v>PICHINCHA</v>
          </cell>
          <cell r="R1211" t="str">
            <v>TK-7771</v>
          </cell>
          <cell r="W1211" t="str">
            <v/>
          </cell>
          <cell r="X1211" t="str">
            <v>098299225</v>
          </cell>
          <cell r="AA1211">
            <v>44939</v>
          </cell>
          <cell r="AD1211">
            <v>1</v>
          </cell>
          <cell r="AE1211">
            <v>1</v>
          </cell>
          <cell r="AH1211" t="str">
            <v/>
          </cell>
          <cell r="AI1211" t="str">
            <v>DESPACHO</v>
          </cell>
          <cell r="AJ1211" t="str">
            <v>Normal</v>
          </cell>
          <cell r="AL1211" t="str">
            <v>NO</v>
          </cell>
          <cell r="AN1211" t="str">
            <v/>
          </cell>
          <cell r="AO1211" t="str">
            <v>CANAL ONLINE</v>
          </cell>
          <cell r="AP1211">
            <v>44939</v>
          </cell>
          <cell r="AR1211" t="str">
            <v>MDELIVERY_TK-7771</v>
          </cell>
          <cell r="AS1211">
            <v>330206</v>
          </cell>
          <cell r="AT1211" t="str">
            <v>D40</v>
          </cell>
          <cell r="AU1211" t="str">
            <v>BTC</v>
          </cell>
          <cell r="AV1211">
            <v>1</v>
          </cell>
          <cell r="AX1211" t="str">
            <v>ENTREGADO</v>
          </cell>
          <cell r="AY1211" t="str">
            <v>ESIM MOVISTAR_ESIM EVOUCHERS CODE QR: 1 und - sn. 8959300120529814230</v>
          </cell>
          <cell r="AZ1211" t="str">
            <v>SIMCARD</v>
          </cell>
          <cell r="BA1211" t="str">
            <v/>
          </cell>
        </row>
        <row r="1212">
          <cell r="A1212" t="str">
            <v>TK-7772</v>
          </cell>
          <cell r="B1212" t="str">
            <v>MDELIVERY</v>
          </cell>
          <cell r="C1212">
            <v>44939</v>
          </cell>
          <cell r="D1212" t="str">
            <v>FLEXNET ECUADOR - MDELIVERY</v>
          </cell>
          <cell r="E1212" t="str">
            <v>CALLE 28 DE JUNIO S/N Y GARCIA MORENO ENTRADA LLANO GRANDE</v>
          </cell>
          <cell r="H1212" t="str">
            <v>170208</v>
          </cell>
          <cell r="I1212" t="str">
            <v>QUITO</v>
          </cell>
          <cell r="J1212" t="str">
            <v>PICHINCHA</v>
          </cell>
          <cell r="K1212" t="str">
            <v>OTECEL</v>
          </cell>
          <cell r="L1212" t="str">
            <v>AVDA SIMÓN BOLIVAR Y VIA NAYON CONJUNTO CORPORATIVO EKOPARK TORRE 3 TELEFONICA</v>
          </cell>
          <cell r="O1212" t="str">
            <v>QUITO</v>
          </cell>
          <cell r="P1212" t="str">
            <v>QUITO</v>
          </cell>
          <cell r="Q1212" t="str">
            <v>PICHINCHA</v>
          </cell>
          <cell r="R1212" t="str">
            <v>TK-7772</v>
          </cell>
          <cell r="W1212" t="str">
            <v/>
          </cell>
          <cell r="X1212" t="str">
            <v>098299225</v>
          </cell>
          <cell r="AA1212">
            <v>44939</v>
          </cell>
          <cell r="AD1212">
            <v>1</v>
          </cell>
          <cell r="AE1212">
            <v>1</v>
          </cell>
          <cell r="AH1212" t="str">
            <v/>
          </cell>
          <cell r="AI1212" t="str">
            <v>DESPACHO</v>
          </cell>
          <cell r="AJ1212" t="str">
            <v>Normal</v>
          </cell>
          <cell r="AL1212" t="str">
            <v>NO</v>
          </cell>
          <cell r="AN1212" t="str">
            <v/>
          </cell>
          <cell r="AO1212" t="str">
            <v>CANAL ONLINE</v>
          </cell>
          <cell r="AP1212">
            <v>44939</v>
          </cell>
          <cell r="AR1212" t="str">
            <v>MDELIVERY_TK-7772</v>
          </cell>
          <cell r="AS1212">
            <v>330207</v>
          </cell>
          <cell r="AT1212" t="str">
            <v>D40</v>
          </cell>
          <cell r="AU1212" t="str">
            <v>BTC</v>
          </cell>
          <cell r="AV1212">
            <v>1</v>
          </cell>
          <cell r="AX1212" t="str">
            <v>ENTREGADO</v>
          </cell>
          <cell r="AY1212" t="str">
            <v>ESIM MOVISTAR_ESIM EVOUCHERS CODE QR: 1 und - sn. 8959300120529814222</v>
          </cell>
          <cell r="AZ1212" t="str">
            <v>SIMCARD</v>
          </cell>
          <cell r="BA1212" t="str">
            <v/>
          </cell>
        </row>
        <row r="1213">
          <cell r="A1213" t="str">
            <v>TK-7773</v>
          </cell>
          <cell r="B1213" t="str">
            <v>MDELIVERY</v>
          </cell>
          <cell r="C1213">
            <v>44939</v>
          </cell>
          <cell r="D1213" t="str">
            <v>FLEXNET ECUADOR - MDELIVERY</v>
          </cell>
          <cell r="E1213" t="str">
            <v>CALLE 28 DE JUNIO S/N Y GARCIA MORENO ENTRADA LLANO GRANDE</v>
          </cell>
          <cell r="H1213" t="str">
            <v>170208</v>
          </cell>
          <cell r="I1213" t="str">
            <v>QUITO</v>
          </cell>
          <cell r="J1213" t="str">
            <v>PICHINCHA</v>
          </cell>
          <cell r="K1213" t="str">
            <v>OTECEL</v>
          </cell>
          <cell r="L1213" t="str">
            <v>AVDA SIMÓN BOLIVAR Y VIA NAYON CONJUNTO CORPORATIVO EKOPARK TORRE 3 TELEFONICA</v>
          </cell>
          <cell r="O1213" t="str">
            <v>QUITO</v>
          </cell>
          <cell r="P1213" t="str">
            <v>QUITO</v>
          </cell>
          <cell r="Q1213" t="str">
            <v>PICHINCHA</v>
          </cell>
          <cell r="R1213" t="str">
            <v>TK-7773</v>
          </cell>
          <cell r="W1213" t="str">
            <v/>
          </cell>
          <cell r="X1213" t="str">
            <v>098299225</v>
          </cell>
          <cell r="AA1213">
            <v>44939</v>
          </cell>
          <cell r="AD1213">
            <v>1</v>
          </cell>
          <cell r="AE1213">
            <v>1</v>
          </cell>
          <cell r="AH1213" t="str">
            <v/>
          </cell>
          <cell r="AI1213" t="str">
            <v>DESPACHO</v>
          </cell>
          <cell r="AJ1213" t="str">
            <v>Normal</v>
          </cell>
          <cell r="AL1213" t="str">
            <v>NO</v>
          </cell>
          <cell r="AN1213" t="str">
            <v/>
          </cell>
          <cell r="AO1213" t="str">
            <v>CANAL ONLINE</v>
          </cell>
          <cell r="AP1213">
            <v>44939</v>
          </cell>
          <cell r="AR1213" t="str">
            <v>MDELIVERY_TK-7773</v>
          </cell>
          <cell r="AS1213">
            <v>330205</v>
          </cell>
          <cell r="AT1213" t="str">
            <v>D40</v>
          </cell>
          <cell r="AU1213" t="str">
            <v>BTC</v>
          </cell>
          <cell r="AV1213">
            <v>1</v>
          </cell>
          <cell r="AX1213" t="str">
            <v>ENTREGADO</v>
          </cell>
          <cell r="AY1213" t="str">
            <v>ESIM MOVISTAR_ESIM EVOUCHERS CODE QR: 1 und - sn. 8959300120529814685</v>
          </cell>
          <cell r="AZ1213" t="str">
            <v>SIMCARD</v>
          </cell>
          <cell r="BA1213" t="str">
            <v/>
          </cell>
        </row>
        <row r="1214">
          <cell r="A1214" t="str">
            <v>TK-7774</v>
          </cell>
          <cell r="B1214" t="str">
            <v>MDELIVERY</v>
          </cell>
          <cell r="C1214">
            <v>44939</v>
          </cell>
          <cell r="D1214" t="str">
            <v>FLEXNET ECUADOR - MDELIVERY</v>
          </cell>
          <cell r="E1214" t="str">
            <v>CALLE 28 DE JUNIO S/N Y GARCIA MORENO ENTRADA LLANO GRANDE</v>
          </cell>
          <cell r="H1214" t="str">
            <v>170208</v>
          </cell>
          <cell r="I1214" t="str">
            <v>QUITO</v>
          </cell>
          <cell r="J1214" t="str">
            <v>PICHINCHA</v>
          </cell>
          <cell r="K1214" t="str">
            <v>OTECEL</v>
          </cell>
          <cell r="L1214" t="str">
            <v>AVDA SIMÓN BOLIVAR Y VIA NAYON CONJUNTO CORPORATIVO EKOPARK TORRE 3 TELEFONICA</v>
          </cell>
          <cell r="O1214" t="str">
            <v>QUITO</v>
          </cell>
          <cell r="P1214" t="str">
            <v>QUITO</v>
          </cell>
          <cell r="Q1214" t="str">
            <v>PICHINCHA</v>
          </cell>
          <cell r="R1214" t="str">
            <v>TK-7774</v>
          </cell>
          <cell r="W1214" t="str">
            <v/>
          </cell>
          <cell r="X1214" t="str">
            <v>098299225</v>
          </cell>
          <cell r="AA1214">
            <v>44939</v>
          </cell>
          <cell r="AD1214">
            <v>1</v>
          </cell>
          <cell r="AE1214">
            <v>1</v>
          </cell>
          <cell r="AH1214" t="str">
            <v/>
          </cell>
          <cell r="AI1214" t="str">
            <v>DESPACHO</v>
          </cell>
          <cell r="AJ1214" t="str">
            <v>Normal</v>
          </cell>
          <cell r="AL1214" t="str">
            <v>NO</v>
          </cell>
          <cell r="AN1214" t="str">
            <v/>
          </cell>
          <cell r="AO1214" t="str">
            <v>CANAL ONLINE</v>
          </cell>
          <cell r="AP1214">
            <v>44939</v>
          </cell>
          <cell r="AR1214" t="str">
            <v>MDELIVERY_TK-7774</v>
          </cell>
          <cell r="AS1214">
            <v>330194</v>
          </cell>
          <cell r="AT1214" t="str">
            <v>D40</v>
          </cell>
          <cell r="AU1214" t="str">
            <v>BTC</v>
          </cell>
          <cell r="AV1214">
            <v>1</v>
          </cell>
          <cell r="AX1214" t="str">
            <v>ENTREGADO</v>
          </cell>
          <cell r="AY1214" t="str">
            <v>ESIM MOVISTAR_ESIM EVOUCHERS CODE QR: 1 und - sn. 8959300120529814214</v>
          </cell>
          <cell r="AZ1214" t="str">
            <v>SIMCARD</v>
          </cell>
          <cell r="BA1214" t="str">
            <v/>
          </cell>
        </row>
        <row r="1215">
          <cell r="A1215" t="str">
            <v>TK-7775</v>
          </cell>
          <cell r="B1215" t="str">
            <v>MDELIVERY</v>
          </cell>
          <cell r="C1215">
            <v>44939</v>
          </cell>
          <cell r="D1215" t="str">
            <v>FLEXNET ECUADOR - MDELIVERY</v>
          </cell>
          <cell r="E1215" t="str">
            <v>CALLE 28 DE JUNIO S/N Y GARCIA MORENO ENTRADA LLANO GRANDE</v>
          </cell>
          <cell r="H1215" t="str">
            <v>170208</v>
          </cell>
          <cell r="I1215" t="str">
            <v>QUITO</v>
          </cell>
          <cell r="J1215" t="str">
            <v>PICHINCHA</v>
          </cell>
          <cell r="K1215" t="str">
            <v>OTECEL</v>
          </cell>
          <cell r="L1215" t="str">
            <v>AVDA SIMÓN BOLIVAR Y VIA NAYON CONJUNTO CORPORATIVO EKOPARK TORRE 3 TELEFONICA</v>
          </cell>
          <cell r="O1215" t="str">
            <v>QUITO</v>
          </cell>
          <cell r="P1215" t="str">
            <v>QUITO</v>
          </cell>
          <cell r="Q1215" t="str">
            <v>PICHINCHA</v>
          </cell>
          <cell r="R1215" t="str">
            <v>TK-7775</v>
          </cell>
          <cell r="W1215" t="str">
            <v/>
          </cell>
          <cell r="X1215" t="str">
            <v>098299225</v>
          </cell>
          <cell r="AA1215">
            <v>44939</v>
          </cell>
          <cell r="AD1215">
            <v>1</v>
          </cell>
          <cell r="AE1215">
            <v>1</v>
          </cell>
          <cell r="AH1215" t="str">
            <v/>
          </cell>
          <cell r="AI1215" t="str">
            <v>DESPACHO</v>
          </cell>
          <cell r="AJ1215" t="str">
            <v>Normal</v>
          </cell>
          <cell r="AL1215" t="str">
            <v>NO</v>
          </cell>
          <cell r="AN1215" t="str">
            <v/>
          </cell>
          <cell r="AO1215" t="str">
            <v>CANAL ONLINE</v>
          </cell>
          <cell r="AP1215">
            <v>44939</v>
          </cell>
          <cell r="AR1215" t="str">
            <v>MDELIVERY_TK-7775</v>
          </cell>
          <cell r="AS1215">
            <v>330192</v>
          </cell>
          <cell r="AT1215" t="str">
            <v>D40</v>
          </cell>
          <cell r="AU1215" t="str">
            <v>BTC</v>
          </cell>
          <cell r="AV1215">
            <v>1</v>
          </cell>
          <cell r="AX1215" t="str">
            <v>ENTREGADO</v>
          </cell>
          <cell r="AY1215" t="str">
            <v>ESIM MOVISTAR_ESIM EVOUCHERS CODE QR: 1 und - sn. 8959300120529814180</v>
          </cell>
          <cell r="AZ1215" t="str">
            <v>SIMCARD</v>
          </cell>
          <cell r="BA1215" t="str">
            <v/>
          </cell>
        </row>
        <row r="1216">
          <cell r="A1216" t="str">
            <v>TK-7776</v>
          </cell>
          <cell r="B1216" t="str">
            <v>MDELIVERY</v>
          </cell>
          <cell r="C1216">
            <v>44939</v>
          </cell>
          <cell r="D1216" t="str">
            <v>FLEXNET ECUADOR - MDELIVERY</v>
          </cell>
          <cell r="E1216" t="str">
            <v>CALLE 28 DE JUNIO S/N Y GARCIA MORENO ENTRADA LLANO GRANDE</v>
          </cell>
          <cell r="H1216" t="str">
            <v>170208</v>
          </cell>
          <cell r="I1216" t="str">
            <v>QUITO</v>
          </cell>
          <cell r="J1216" t="str">
            <v>PICHINCHA</v>
          </cell>
          <cell r="K1216" t="str">
            <v>OTECEL</v>
          </cell>
          <cell r="L1216" t="str">
            <v>AVDA SIMÓN BOLIVAR Y VIA NAYON CONJUNTO CORPORATIVO EKOPARK TORRE 3 TELEFONICA</v>
          </cell>
          <cell r="O1216" t="str">
            <v>QUITO</v>
          </cell>
          <cell r="P1216" t="str">
            <v>QUITO</v>
          </cell>
          <cell r="Q1216" t="str">
            <v>PICHINCHA</v>
          </cell>
          <cell r="R1216" t="str">
            <v>TK-7776</v>
          </cell>
          <cell r="W1216" t="str">
            <v/>
          </cell>
          <cell r="X1216" t="str">
            <v>098299225</v>
          </cell>
          <cell r="AA1216">
            <v>44939</v>
          </cell>
          <cell r="AD1216">
            <v>1</v>
          </cell>
          <cell r="AE1216">
            <v>1</v>
          </cell>
          <cell r="AH1216" t="str">
            <v/>
          </cell>
          <cell r="AI1216" t="str">
            <v>DESPACHO</v>
          </cell>
          <cell r="AJ1216" t="str">
            <v>Normal</v>
          </cell>
          <cell r="AL1216" t="str">
            <v>NO</v>
          </cell>
          <cell r="AN1216" t="str">
            <v/>
          </cell>
          <cell r="AO1216" t="str">
            <v>CANAL ONLINE</v>
          </cell>
          <cell r="AP1216">
            <v>44939</v>
          </cell>
          <cell r="AR1216" t="str">
            <v>MDELIVERY_TK-7776</v>
          </cell>
          <cell r="AS1216">
            <v>330196</v>
          </cell>
          <cell r="AT1216" t="str">
            <v>D40</v>
          </cell>
          <cell r="AU1216" t="str">
            <v>BTC</v>
          </cell>
          <cell r="AV1216">
            <v>1</v>
          </cell>
          <cell r="AX1216" t="str">
            <v>ENTREGADO</v>
          </cell>
          <cell r="AY1216" t="str">
            <v>ESIM MOVISTAR_ESIM EVOUCHERS CODE QR: 1 und - sn. 8959300120529814172</v>
          </cell>
          <cell r="AZ1216" t="str">
            <v>SIMCARD</v>
          </cell>
          <cell r="BA1216" t="str">
            <v/>
          </cell>
        </row>
        <row r="1217">
          <cell r="A1217" t="str">
            <v>TK-7777</v>
          </cell>
          <cell r="B1217" t="str">
            <v>MDELIVERY</v>
          </cell>
          <cell r="C1217">
            <v>44939</v>
          </cell>
          <cell r="D1217" t="str">
            <v>FLEXNET ECUADOR - MDELIVERY</v>
          </cell>
          <cell r="E1217" t="str">
            <v>CALLE 28 DE JUNIO S/N Y GARCIA MORENO ENTRADA LLANO GRANDE</v>
          </cell>
          <cell r="H1217" t="str">
            <v>170208</v>
          </cell>
          <cell r="I1217" t="str">
            <v>QUITO</v>
          </cell>
          <cell r="J1217" t="str">
            <v>PICHINCHA</v>
          </cell>
          <cell r="K1217" t="str">
            <v>OTECEL</v>
          </cell>
          <cell r="L1217" t="str">
            <v>AVDA SIMÓN BOLIVAR Y VIA NAYON CONJUNTO CORPORATIVO EKOPARK TORRE 3 TELEFONICA</v>
          </cell>
          <cell r="O1217" t="str">
            <v>QUITO</v>
          </cell>
          <cell r="P1217" t="str">
            <v>QUITO</v>
          </cell>
          <cell r="Q1217" t="str">
            <v>PICHINCHA</v>
          </cell>
          <cell r="R1217" t="str">
            <v>TK-7777</v>
          </cell>
          <cell r="W1217" t="str">
            <v/>
          </cell>
          <cell r="X1217" t="str">
            <v>098299225</v>
          </cell>
          <cell r="AA1217">
            <v>44939</v>
          </cell>
          <cell r="AD1217">
            <v>1</v>
          </cell>
          <cell r="AE1217">
            <v>1</v>
          </cell>
          <cell r="AH1217" t="str">
            <v/>
          </cell>
          <cell r="AI1217" t="str">
            <v>DESPACHO</v>
          </cell>
          <cell r="AJ1217" t="str">
            <v>Normal</v>
          </cell>
          <cell r="AL1217" t="str">
            <v>NO</v>
          </cell>
          <cell r="AN1217" t="str">
            <v/>
          </cell>
          <cell r="AO1217" t="str">
            <v>CANAL ONLINE</v>
          </cell>
          <cell r="AP1217">
            <v>44939</v>
          </cell>
          <cell r="AR1217" t="str">
            <v>MDELIVERY_TK-7777</v>
          </cell>
          <cell r="AS1217">
            <v>330191</v>
          </cell>
          <cell r="AT1217" t="str">
            <v>D40</v>
          </cell>
          <cell r="AU1217" t="str">
            <v>BTC</v>
          </cell>
          <cell r="AV1217">
            <v>1</v>
          </cell>
          <cell r="AX1217" t="str">
            <v>ENTREGADO</v>
          </cell>
          <cell r="AY1217" t="str">
            <v>ESIM MOVISTAR_ESIM EVOUCHERS CODE QR: 1 und - sn. 8959300120529814594</v>
          </cell>
          <cell r="AZ1217" t="str">
            <v>SIMCARD</v>
          </cell>
          <cell r="BA1217" t="str">
            <v/>
          </cell>
        </row>
        <row r="1218">
          <cell r="A1218" t="str">
            <v>TK-7778</v>
          </cell>
          <cell r="B1218" t="str">
            <v>MDELIVERY</v>
          </cell>
          <cell r="C1218">
            <v>44939</v>
          </cell>
          <cell r="D1218" t="str">
            <v>FLEXNET ECUADOR - MDELIVERY</v>
          </cell>
          <cell r="E1218" t="str">
            <v>CALLE 28 DE JUNIO S/N Y GARCIA MORENO ENTRADA LLANO GRANDE</v>
          </cell>
          <cell r="H1218" t="str">
            <v>170208</v>
          </cell>
          <cell r="I1218" t="str">
            <v>QUITO</v>
          </cell>
          <cell r="J1218" t="str">
            <v>PICHINCHA</v>
          </cell>
          <cell r="K1218" t="str">
            <v>OTECEL</v>
          </cell>
          <cell r="L1218" t="str">
            <v>AVDA SIMÓN BOLIVAR Y VIA NAYON CONJUNTO CORPORATIVO EKOPARK TORRE 3 TELEFONICA</v>
          </cell>
          <cell r="O1218" t="str">
            <v>QUITO</v>
          </cell>
          <cell r="P1218" t="str">
            <v>QUITO</v>
          </cell>
          <cell r="Q1218" t="str">
            <v>PICHINCHA</v>
          </cell>
          <cell r="R1218" t="str">
            <v>TK-7778</v>
          </cell>
          <cell r="W1218" t="str">
            <v/>
          </cell>
          <cell r="X1218" t="str">
            <v>098299225</v>
          </cell>
          <cell r="AA1218">
            <v>44939</v>
          </cell>
          <cell r="AD1218">
            <v>1</v>
          </cell>
          <cell r="AE1218">
            <v>1</v>
          </cell>
          <cell r="AH1218" t="str">
            <v/>
          </cell>
          <cell r="AI1218" t="str">
            <v>DESPACHO</v>
          </cell>
          <cell r="AJ1218" t="str">
            <v>Normal</v>
          </cell>
          <cell r="AL1218" t="str">
            <v>NO</v>
          </cell>
          <cell r="AN1218" t="str">
            <v/>
          </cell>
          <cell r="AO1218" t="str">
            <v>CANAL ONLINE</v>
          </cell>
          <cell r="AP1218">
            <v>44939</v>
          </cell>
          <cell r="AR1218" t="str">
            <v>MDELIVERY_TK-7778</v>
          </cell>
          <cell r="AS1218">
            <v>330195</v>
          </cell>
          <cell r="AT1218" t="str">
            <v>D40</v>
          </cell>
          <cell r="AU1218" t="str">
            <v>BTC</v>
          </cell>
          <cell r="AV1218">
            <v>1</v>
          </cell>
          <cell r="AX1218" t="str">
            <v>ENTREGADO</v>
          </cell>
          <cell r="AY1218" t="str">
            <v>ESIM MOVISTAR_ESIM EVOUCHERS CODE QR: 1 und - sn. 8959300120529814164</v>
          </cell>
          <cell r="AZ1218" t="str">
            <v>SIMCARD</v>
          </cell>
          <cell r="BA1218" t="str">
            <v/>
          </cell>
        </row>
        <row r="1219">
          <cell r="A1219" t="str">
            <v>TK-7779</v>
          </cell>
          <cell r="B1219" t="str">
            <v>MDELIVERY</v>
          </cell>
          <cell r="C1219">
            <v>44939</v>
          </cell>
          <cell r="D1219" t="str">
            <v>FLEXNET ECUADOR - MDELIVERY</v>
          </cell>
          <cell r="E1219" t="str">
            <v>CALLE 28 DE JUNIO S/N Y GARCIA MORENO ENTRADA LLANO GRANDE</v>
          </cell>
          <cell r="H1219" t="str">
            <v>170208</v>
          </cell>
          <cell r="I1219" t="str">
            <v>QUITO</v>
          </cell>
          <cell r="J1219" t="str">
            <v>PICHINCHA</v>
          </cell>
          <cell r="K1219" t="str">
            <v>OTECEL</v>
          </cell>
          <cell r="L1219" t="str">
            <v>AVDA SIMÓN BOLIVAR Y VIA NAYON CONJUNTO CORPORATIVO EKOPARK TORRE 3 TELEFONICA</v>
          </cell>
          <cell r="O1219" t="str">
            <v>QUITO</v>
          </cell>
          <cell r="P1219" t="str">
            <v>QUITO</v>
          </cell>
          <cell r="Q1219" t="str">
            <v>PICHINCHA</v>
          </cell>
          <cell r="R1219" t="str">
            <v>TK-7779</v>
          </cell>
          <cell r="W1219" t="str">
            <v/>
          </cell>
          <cell r="X1219" t="str">
            <v>098299225</v>
          </cell>
          <cell r="AA1219">
            <v>44939</v>
          </cell>
          <cell r="AD1219">
            <v>1</v>
          </cell>
          <cell r="AE1219">
            <v>1</v>
          </cell>
          <cell r="AH1219" t="str">
            <v/>
          </cell>
          <cell r="AI1219" t="str">
            <v>DESPACHO</v>
          </cell>
          <cell r="AJ1219" t="str">
            <v>Normal</v>
          </cell>
          <cell r="AL1219" t="str">
            <v>NO</v>
          </cell>
          <cell r="AN1219" t="str">
            <v/>
          </cell>
          <cell r="AO1219" t="str">
            <v>CANAL ONLINE</v>
          </cell>
          <cell r="AP1219">
            <v>44939</v>
          </cell>
          <cell r="AR1219" t="str">
            <v>MDELIVERY_TK-7779</v>
          </cell>
          <cell r="AS1219">
            <v>330193</v>
          </cell>
          <cell r="AT1219" t="str">
            <v>D40</v>
          </cell>
          <cell r="AU1219" t="str">
            <v>BTC</v>
          </cell>
          <cell r="AV1219">
            <v>1</v>
          </cell>
          <cell r="AX1219" t="str">
            <v>ENTREGADO</v>
          </cell>
          <cell r="AY1219" t="str">
            <v>ESIM MOVISTAR_ESIM EVOUCHERS CODE QR: 1 und - sn. 8959300120529814156</v>
          </cell>
          <cell r="AZ1219" t="str">
            <v>SIMCARD</v>
          </cell>
          <cell r="BA1219" t="str">
            <v/>
          </cell>
        </row>
        <row r="1220">
          <cell r="A1220" t="str">
            <v>TK-7780</v>
          </cell>
          <cell r="B1220" t="str">
            <v>MDELIVERY</v>
          </cell>
          <cell r="C1220">
            <v>44939</v>
          </cell>
          <cell r="D1220" t="str">
            <v>FLEXNET ECUADOR - MDELIVERY</v>
          </cell>
          <cell r="E1220" t="str">
            <v>CALLE 28 DE JUNIO S/N Y GARCIA MORENO ENTRADA LLANO GRANDE</v>
          </cell>
          <cell r="H1220" t="str">
            <v>170208</v>
          </cell>
          <cell r="I1220" t="str">
            <v>QUITO</v>
          </cell>
          <cell r="J1220" t="str">
            <v>PICHINCHA</v>
          </cell>
          <cell r="K1220" t="str">
            <v>OTECEL</v>
          </cell>
          <cell r="L1220" t="str">
            <v>AVDA SIMÓN BOLIVAR Y VIA NAYON CONJUNTO CORPORATIVO EKOPARK TORRE 3 TELEFONICA</v>
          </cell>
          <cell r="O1220" t="str">
            <v>QUITO</v>
          </cell>
          <cell r="P1220" t="str">
            <v>QUITO</v>
          </cell>
          <cell r="Q1220" t="str">
            <v>PICHINCHA</v>
          </cell>
          <cell r="R1220" t="str">
            <v>TK-7780</v>
          </cell>
          <cell r="W1220" t="str">
            <v/>
          </cell>
          <cell r="X1220" t="str">
            <v>098299225</v>
          </cell>
          <cell r="AA1220">
            <v>44939</v>
          </cell>
          <cell r="AD1220">
            <v>1</v>
          </cell>
          <cell r="AE1220">
            <v>1</v>
          </cell>
          <cell r="AH1220" t="str">
            <v/>
          </cell>
          <cell r="AI1220" t="str">
            <v>DESPACHO</v>
          </cell>
          <cell r="AJ1220" t="str">
            <v>Normal</v>
          </cell>
          <cell r="AL1220" t="str">
            <v>NO</v>
          </cell>
          <cell r="AN1220" t="str">
            <v/>
          </cell>
          <cell r="AO1220" t="str">
            <v>CANAL ONLINE</v>
          </cell>
          <cell r="AP1220">
            <v>44939</v>
          </cell>
          <cell r="AR1220" t="str">
            <v>MDELIVERY_TK-7780</v>
          </cell>
          <cell r="AS1220">
            <v>330197</v>
          </cell>
          <cell r="AT1220" t="str">
            <v>D40</v>
          </cell>
          <cell r="AU1220" t="str">
            <v>BTC</v>
          </cell>
          <cell r="AV1220">
            <v>1</v>
          </cell>
          <cell r="AX1220" t="str">
            <v>ENTREGADO</v>
          </cell>
          <cell r="AY1220" t="str">
            <v>ESIM MOVISTAR_ESIM EVOUCHERS CODE QR: 1 und - sn. 8959300120529814123</v>
          </cell>
          <cell r="AZ1220" t="str">
            <v>SIMCARD</v>
          </cell>
          <cell r="BA1220" t="str">
            <v/>
          </cell>
        </row>
        <row r="1221">
          <cell r="A1221" t="str">
            <v>TK-7781</v>
          </cell>
          <cell r="B1221" t="str">
            <v>MDELIVERY</v>
          </cell>
          <cell r="C1221">
            <v>44939</v>
          </cell>
          <cell r="D1221" t="str">
            <v>FLEXNET ECUADOR - MDELIVERY</v>
          </cell>
          <cell r="E1221" t="str">
            <v>CALLE 28 DE JUNIO S/N Y GARCIA MORENO ENTRADA LLANO GRANDE</v>
          </cell>
          <cell r="H1221" t="str">
            <v>170208</v>
          </cell>
          <cell r="I1221" t="str">
            <v>QUITO</v>
          </cell>
          <cell r="J1221" t="str">
            <v>PICHINCHA</v>
          </cell>
          <cell r="K1221" t="str">
            <v>OTECEL</v>
          </cell>
          <cell r="L1221" t="str">
            <v>AVDA SIMÓN BOLIVAR Y VIA NAYON CONJUNTO CORPORATIVO EKOPARK TORRE 3 TELEFONICA</v>
          </cell>
          <cell r="O1221" t="str">
            <v>QUITO</v>
          </cell>
          <cell r="P1221" t="str">
            <v>QUITO</v>
          </cell>
          <cell r="Q1221" t="str">
            <v>PICHINCHA</v>
          </cell>
          <cell r="R1221" t="str">
            <v>TK-7781</v>
          </cell>
          <cell r="W1221" t="str">
            <v/>
          </cell>
          <cell r="X1221" t="str">
            <v>098299225</v>
          </cell>
          <cell r="AA1221">
            <v>44939</v>
          </cell>
          <cell r="AD1221">
            <v>1</v>
          </cell>
          <cell r="AE1221">
            <v>1</v>
          </cell>
          <cell r="AH1221" t="str">
            <v/>
          </cell>
          <cell r="AI1221" t="str">
            <v>DESPACHO</v>
          </cell>
          <cell r="AJ1221" t="str">
            <v>Normal</v>
          </cell>
          <cell r="AL1221" t="str">
            <v>NO</v>
          </cell>
          <cell r="AN1221" t="str">
            <v/>
          </cell>
          <cell r="AO1221" t="str">
            <v>CANAL ONLINE</v>
          </cell>
          <cell r="AP1221">
            <v>44939</v>
          </cell>
          <cell r="AR1221" t="str">
            <v>MDELIVERY_TK-7781</v>
          </cell>
          <cell r="AS1221">
            <v>330190</v>
          </cell>
          <cell r="AT1221" t="str">
            <v>D40</v>
          </cell>
          <cell r="AU1221" t="str">
            <v>BTC</v>
          </cell>
          <cell r="AV1221">
            <v>1</v>
          </cell>
          <cell r="AX1221" t="str">
            <v>ENTREGADO</v>
          </cell>
          <cell r="AY1221" t="str">
            <v>ESIM MOVISTAR_ESIM EVOUCHERS CODE QR: 1 und - sn. 8959300120529814131</v>
          </cell>
          <cell r="AZ1221" t="str">
            <v>SIMCARD</v>
          </cell>
          <cell r="BA1221" t="str">
            <v/>
          </cell>
        </row>
        <row r="1222">
          <cell r="A1222" t="str">
            <v>TK-7782</v>
          </cell>
          <cell r="B1222" t="str">
            <v>MDELIVERY</v>
          </cell>
          <cell r="C1222">
            <v>44939</v>
          </cell>
          <cell r="D1222" t="str">
            <v>FLEXNET ECUADOR - MDELIVERY</v>
          </cell>
          <cell r="E1222" t="str">
            <v>CALLE 28 DE JUNIO S/N Y GARCIA MORENO ENTRADA LLANO GRANDE</v>
          </cell>
          <cell r="H1222" t="str">
            <v>170208</v>
          </cell>
          <cell r="I1222" t="str">
            <v>QUITO</v>
          </cell>
          <cell r="J1222" t="str">
            <v>PICHINCHA</v>
          </cell>
          <cell r="K1222" t="str">
            <v>OTECEL</v>
          </cell>
          <cell r="L1222" t="str">
            <v>AVDA SIMÓN BOLIVAR Y VIA NAYON CONJUNTO CORPORATIVO EKOPARK TORRE 3 TELEFONICA</v>
          </cell>
          <cell r="O1222" t="str">
            <v>QUITO</v>
          </cell>
          <cell r="P1222" t="str">
            <v>QUITO</v>
          </cell>
          <cell r="Q1222" t="str">
            <v>PICHINCHA</v>
          </cell>
          <cell r="R1222" t="str">
            <v>TK-7782</v>
          </cell>
          <cell r="W1222" t="str">
            <v/>
          </cell>
          <cell r="X1222" t="str">
            <v>098299225</v>
          </cell>
          <cell r="AA1222">
            <v>44939</v>
          </cell>
          <cell r="AD1222">
            <v>1</v>
          </cell>
          <cell r="AE1222">
            <v>1</v>
          </cell>
          <cell r="AH1222" t="str">
            <v/>
          </cell>
          <cell r="AI1222" t="str">
            <v>DESPACHO</v>
          </cell>
          <cell r="AJ1222" t="str">
            <v>Normal</v>
          </cell>
          <cell r="AL1222" t="str">
            <v>NO</v>
          </cell>
          <cell r="AN1222" t="str">
            <v/>
          </cell>
          <cell r="AO1222" t="str">
            <v>CANAL ONLINE</v>
          </cell>
          <cell r="AP1222">
            <v>44939</v>
          </cell>
          <cell r="AR1222" t="str">
            <v>MDELIVERY_TK-7782</v>
          </cell>
          <cell r="AS1222">
            <v>330198</v>
          </cell>
          <cell r="AT1222" t="str">
            <v>D40</v>
          </cell>
          <cell r="AU1222" t="str">
            <v>BTC</v>
          </cell>
          <cell r="AV1222">
            <v>1</v>
          </cell>
          <cell r="AX1222" t="str">
            <v>ENTREGADO</v>
          </cell>
          <cell r="AY1222" t="str">
            <v>ESIM MOVISTAR_ESIM EVOUCHERS CODE QR: 1 und - sn. 8959300120529814115</v>
          </cell>
          <cell r="AZ1222" t="str">
            <v>SIMCARD</v>
          </cell>
          <cell r="BA1222" t="str">
            <v/>
          </cell>
        </row>
        <row r="1223">
          <cell r="A1223" t="str">
            <v>TK-7783</v>
          </cell>
          <cell r="B1223" t="str">
            <v>MDELIVERY</v>
          </cell>
          <cell r="C1223">
            <v>44939</v>
          </cell>
          <cell r="D1223" t="str">
            <v>FLEXNET ECUADOR - MDELIVERY</v>
          </cell>
          <cell r="E1223" t="str">
            <v>CALLE 28 DE JUNIO S/N Y GARCIA MORENO ENTRADA LLANO GRANDE</v>
          </cell>
          <cell r="H1223" t="str">
            <v>170208</v>
          </cell>
          <cell r="I1223" t="str">
            <v>QUITO</v>
          </cell>
          <cell r="J1223" t="str">
            <v>PICHINCHA</v>
          </cell>
          <cell r="K1223" t="str">
            <v>OTECEL</v>
          </cell>
          <cell r="L1223" t="str">
            <v>AVDA SIMÓN BOLIVAR Y VIA NAYON CONJUNTO CORPORATIVO EKOPARK TORRE 3 TELEFONICA</v>
          </cell>
          <cell r="O1223" t="str">
            <v>QUITO</v>
          </cell>
          <cell r="P1223" t="str">
            <v>QUITO</v>
          </cell>
          <cell r="Q1223" t="str">
            <v>PICHINCHA</v>
          </cell>
          <cell r="R1223" t="str">
            <v>TK-7783</v>
          </cell>
          <cell r="W1223" t="str">
            <v/>
          </cell>
          <cell r="X1223" t="str">
            <v>098299225</v>
          </cell>
          <cell r="AA1223">
            <v>44939</v>
          </cell>
          <cell r="AD1223">
            <v>1</v>
          </cell>
          <cell r="AE1223">
            <v>1</v>
          </cell>
          <cell r="AH1223" t="str">
            <v/>
          </cell>
          <cell r="AI1223" t="str">
            <v>DESPACHO</v>
          </cell>
          <cell r="AJ1223" t="str">
            <v>Normal</v>
          </cell>
          <cell r="AL1223" t="str">
            <v>NO</v>
          </cell>
          <cell r="AN1223" t="str">
            <v/>
          </cell>
          <cell r="AO1223" t="str">
            <v>CANAL ONLINE</v>
          </cell>
          <cell r="AP1223">
            <v>44939</v>
          </cell>
          <cell r="AR1223" t="str">
            <v>MDELIVERY_TK-7783</v>
          </cell>
          <cell r="AS1223">
            <v>330200</v>
          </cell>
          <cell r="AT1223" t="str">
            <v>D40</v>
          </cell>
          <cell r="AU1223" t="str">
            <v>BTC</v>
          </cell>
          <cell r="AV1223">
            <v>1</v>
          </cell>
          <cell r="AX1223" t="str">
            <v>ENTREGADO</v>
          </cell>
          <cell r="AY1223" t="str">
            <v>ESIM MOVISTAR_ESIM EVOUCHERS CODE QR: 1 und - sn. 8959300120529814107</v>
          </cell>
          <cell r="AZ1223" t="str">
            <v>SIMCARD</v>
          </cell>
          <cell r="BA1223" t="str">
            <v/>
          </cell>
        </row>
        <row r="1224">
          <cell r="A1224" t="str">
            <v>TK-7784</v>
          </cell>
          <cell r="B1224" t="str">
            <v>MDELIVERY</v>
          </cell>
          <cell r="C1224">
            <v>44939</v>
          </cell>
          <cell r="D1224" t="str">
            <v>FLEXNET ECUADOR - MDELIVERY</v>
          </cell>
          <cell r="E1224" t="str">
            <v>CALLE 28 DE JUNIO S/N Y GARCIA MORENO ENTRADA LLANO GRANDE</v>
          </cell>
          <cell r="H1224" t="str">
            <v>170208</v>
          </cell>
          <cell r="I1224" t="str">
            <v>QUITO</v>
          </cell>
          <cell r="J1224" t="str">
            <v>PICHINCHA</v>
          </cell>
          <cell r="K1224" t="str">
            <v>OTECEL</v>
          </cell>
          <cell r="L1224" t="str">
            <v>AVDA SIMÓN BOLIVAR Y VIA NAYON CONJUNTO CORPORATIVO EKOPARK TORRE 3 TELEFONICA</v>
          </cell>
          <cell r="O1224" t="str">
            <v>QUITO</v>
          </cell>
          <cell r="P1224" t="str">
            <v>QUITO</v>
          </cell>
          <cell r="Q1224" t="str">
            <v>PICHINCHA</v>
          </cell>
          <cell r="R1224" t="str">
            <v>TK-7784</v>
          </cell>
          <cell r="W1224" t="str">
            <v/>
          </cell>
          <cell r="X1224" t="str">
            <v>098299225</v>
          </cell>
          <cell r="AA1224">
            <v>44939</v>
          </cell>
          <cell r="AD1224">
            <v>1</v>
          </cell>
          <cell r="AE1224">
            <v>1</v>
          </cell>
          <cell r="AH1224" t="str">
            <v/>
          </cell>
          <cell r="AI1224" t="str">
            <v>DESPACHO</v>
          </cell>
          <cell r="AJ1224" t="str">
            <v>Normal</v>
          </cell>
          <cell r="AL1224" t="str">
            <v>NO</v>
          </cell>
          <cell r="AN1224" t="str">
            <v/>
          </cell>
          <cell r="AO1224" t="str">
            <v>CANAL ONLINE</v>
          </cell>
          <cell r="AP1224">
            <v>44939</v>
          </cell>
          <cell r="AR1224" t="str">
            <v>MDELIVERY_TK-7784</v>
          </cell>
          <cell r="AS1224">
            <v>330202</v>
          </cell>
          <cell r="AT1224" t="str">
            <v>D40</v>
          </cell>
          <cell r="AU1224" t="str">
            <v>BTC</v>
          </cell>
          <cell r="AV1224">
            <v>1</v>
          </cell>
          <cell r="AX1224" t="str">
            <v>ENTREGADO</v>
          </cell>
          <cell r="AY1224" t="str">
            <v>ESIM MOVISTAR_ESIM EVOUCHERS CODE QR: 1 und - sn. 8959300120529814099</v>
          </cell>
          <cell r="AZ1224" t="str">
            <v>SIMCARD</v>
          </cell>
          <cell r="BA1224" t="str">
            <v/>
          </cell>
        </row>
        <row r="1225">
          <cell r="A1225" t="str">
            <v>TK-7785</v>
          </cell>
          <cell r="B1225" t="str">
            <v>MDELIVERY</v>
          </cell>
          <cell r="C1225">
            <v>44939</v>
          </cell>
          <cell r="D1225" t="str">
            <v>FLEXNET ECUADOR - MDELIVERY</v>
          </cell>
          <cell r="E1225" t="str">
            <v>CALLE 28 DE JUNIO S/N Y GARCIA MORENO ENTRADA LLANO GRANDE</v>
          </cell>
          <cell r="H1225" t="str">
            <v>170208</v>
          </cell>
          <cell r="I1225" t="str">
            <v>QUITO</v>
          </cell>
          <cell r="J1225" t="str">
            <v>PICHINCHA</v>
          </cell>
          <cell r="K1225" t="str">
            <v>OTECEL</v>
          </cell>
          <cell r="L1225" t="str">
            <v>AVDA SIMÓN BOLIVAR Y VIA NAYON CONJUNTO CORPORATIVO EKOPARK TORRE 3 TELEFONICA</v>
          </cell>
          <cell r="O1225" t="str">
            <v>QUITO</v>
          </cell>
          <cell r="P1225" t="str">
            <v>QUITO</v>
          </cell>
          <cell r="Q1225" t="str">
            <v>PICHINCHA</v>
          </cell>
          <cell r="R1225" t="str">
            <v>TK-7785</v>
          </cell>
          <cell r="W1225" t="str">
            <v/>
          </cell>
          <cell r="X1225" t="str">
            <v>098299225</v>
          </cell>
          <cell r="AA1225">
            <v>44939</v>
          </cell>
          <cell r="AD1225">
            <v>1</v>
          </cell>
          <cell r="AE1225">
            <v>1</v>
          </cell>
          <cell r="AH1225" t="str">
            <v/>
          </cell>
          <cell r="AI1225" t="str">
            <v>DESPACHO</v>
          </cell>
          <cell r="AJ1225" t="str">
            <v>Normal</v>
          </cell>
          <cell r="AL1225" t="str">
            <v>NO</v>
          </cell>
          <cell r="AN1225" t="str">
            <v/>
          </cell>
          <cell r="AO1225" t="str">
            <v>CANAL ONLINE</v>
          </cell>
          <cell r="AP1225">
            <v>44939</v>
          </cell>
          <cell r="AR1225" t="str">
            <v>MDELIVERY_TK-7785</v>
          </cell>
          <cell r="AS1225">
            <v>330199</v>
          </cell>
          <cell r="AT1225" t="str">
            <v>D40</v>
          </cell>
          <cell r="AU1225" t="str">
            <v>BTC</v>
          </cell>
          <cell r="AV1225">
            <v>1</v>
          </cell>
          <cell r="AX1225" t="str">
            <v>ENTREGADO</v>
          </cell>
          <cell r="AY1225" t="str">
            <v>ESIM MOVISTAR_ESIM EVOUCHERS CODE QR: 1 und - sn. 8959300120529814081</v>
          </cell>
          <cell r="AZ1225" t="str">
            <v>SIMCARD</v>
          </cell>
          <cell r="BA1225" t="str">
            <v/>
          </cell>
        </row>
        <row r="1226">
          <cell r="A1226" t="str">
            <v>TK-7786</v>
          </cell>
          <cell r="B1226" t="str">
            <v>MDELIVERY</v>
          </cell>
          <cell r="C1226">
            <v>44939</v>
          </cell>
          <cell r="D1226" t="str">
            <v>FLEXNET ECUADOR - MDELIVERY</v>
          </cell>
          <cell r="E1226" t="str">
            <v>CALLE 28 DE JUNIO S/N Y GARCIA MORENO ENTRADA LLANO GRANDE</v>
          </cell>
          <cell r="H1226" t="str">
            <v>170208</v>
          </cell>
          <cell r="I1226" t="str">
            <v>QUITO</v>
          </cell>
          <cell r="J1226" t="str">
            <v>PICHINCHA</v>
          </cell>
          <cell r="K1226" t="str">
            <v>OTECEL</v>
          </cell>
          <cell r="L1226" t="str">
            <v>AVDA SIMÓN BOLIVAR Y VIA NAYON CONJUNTO CORPORATIVO EKOPARK TORRE 3 TELEFONICA</v>
          </cell>
          <cell r="O1226" t="str">
            <v>QUITO</v>
          </cell>
          <cell r="P1226" t="str">
            <v>QUITO</v>
          </cell>
          <cell r="Q1226" t="str">
            <v>PICHINCHA</v>
          </cell>
          <cell r="R1226" t="str">
            <v>TK-7786</v>
          </cell>
          <cell r="W1226" t="str">
            <v/>
          </cell>
          <cell r="X1226" t="str">
            <v>098299225</v>
          </cell>
          <cell r="AA1226">
            <v>44939</v>
          </cell>
          <cell r="AD1226">
            <v>1</v>
          </cell>
          <cell r="AE1226">
            <v>1</v>
          </cell>
          <cell r="AH1226" t="str">
            <v/>
          </cell>
          <cell r="AI1226" t="str">
            <v>DESPACHO</v>
          </cell>
          <cell r="AJ1226" t="str">
            <v>Normal</v>
          </cell>
          <cell r="AL1226" t="str">
            <v>NO</v>
          </cell>
          <cell r="AN1226" t="str">
            <v/>
          </cell>
          <cell r="AO1226" t="str">
            <v>CANAL ONLINE</v>
          </cell>
          <cell r="AP1226">
            <v>44939</v>
          </cell>
          <cell r="AR1226" t="str">
            <v>MDELIVERY_TK-7786</v>
          </cell>
          <cell r="AS1226">
            <v>330203</v>
          </cell>
          <cell r="AT1226" t="str">
            <v>D40</v>
          </cell>
          <cell r="AU1226" t="str">
            <v>BTC</v>
          </cell>
          <cell r="AV1226">
            <v>1</v>
          </cell>
          <cell r="AX1226" t="str">
            <v>ENTREGADO</v>
          </cell>
          <cell r="AY1226" t="str">
            <v>ESIM MOVISTAR_ESIM EVOUCHERS CODE QR: 1 und - sn. 8959300120529814057</v>
          </cell>
          <cell r="AZ1226" t="str">
            <v>SIMCARD</v>
          </cell>
          <cell r="BA1226" t="str">
            <v/>
          </cell>
        </row>
        <row r="1227">
          <cell r="A1227" t="str">
            <v>TK-7787</v>
          </cell>
          <cell r="B1227" t="str">
            <v>MDELIVERY</v>
          </cell>
          <cell r="C1227">
            <v>44939</v>
          </cell>
          <cell r="D1227" t="str">
            <v>FLEXNET ECUADOR - MDELIVERY</v>
          </cell>
          <cell r="E1227" t="str">
            <v>CALLE 28 DE JUNIO S/N Y GARCIA MORENO ENTRADA LLANO GRANDE</v>
          </cell>
          <cell r="H1227" t="str">
            <v>170208</v>
          </cell>
          <cell r="I1227" t="str">
            <v>QUITO</v>
          </cell>
          <cell r="J1227" t="str">
            <v>PICHINCHA</v>
          </cell>
          <cell r="K1227" t="str">
            <v>OTECEL</v>
          </cell>
          <cell r="L1227" t="str">
            <v>AVDA SIMÓN BOLIVAR Y VIA NAYON CONJUNTO CORPORATIVO EKOPARK TORRE 3 TELEFONICA</v>
          </cell>
          <cell r="O1227" t="str">
            <v>QUITO</v>
          </cell>
          <cell r="P1227" t="str">
            <v>QUITO</v>
          </cell>
          <cell r="Q1227" t="str">
            <v>PICHINCHA</v>
          </cell>
          <cell r="R1227" t="str">
            <v>TK-7787</v>
          </cell>
          <cell r="W1227" t="str">
            <v/>
          </cell>
          <cell r="X1227" t="str">
            <v>098299225</v>
          </cell>
          <cell r="AA1227">
            <v>44939</v>
          </cell>
          <cell r="AD1227">
            <v>1</v>
          </cell>
          <cell r="AE1227">
            <v>1</v>
          </cell>
          <cell r="AH1227" t="str">
            <v/>
          </cell>
          <cell r="AI1227" t="str">
            <v>DESPACHO</v>
          </cell>
          <cell r="AJ1227" t="str">
            <v>Normal</v>
          </cell>
          <cell r="AL1227" t="str">
            <v>NO</v>
          </cell>
          <cell r="AN1227" t="str">
            <v/>
          </cell>
          <cell r="AO1227" t="str">
            <v>CANAL ONLINE</v>
          </cell>
          <cell r="AP1227">
            <v>44939</v>
          </cell>
          <cell r="AR1227" t="str">
            <v>MDELIVERY_TK-7787</v>
          </cell>
          <cell r="AS1227">
            <v>330201</v>
          </cell>
          <cell r="AT1227" t="str">
            <v>D40</v>
          </cell>
          <cell r="AU1227" t="str">
            <v>BTC</v>
          </cell>
          <cell r="AV1227">
            <v>1</v>
          </cell>
          <cell r="AX1227" t="str">
            <v>ENTREGADO</v>
          </cell>
          <cell r="AY1227" t="str">
            <v>ESIM MOVISTAR_ESIM EVOUCHERS CODE QR: 1 und - sn. 8959300120529814065</v>
          </cell>
          <cell r="AZ1227" t="str">
            <v>SIMCARD</v>
          </cell>
          <cell r="BA1227" t="str">
            <v/>
          </cell>
        </row>
        <row r="1228">
          <cell r="A1228" t="str">
            <v>4791684</v>
          </cell>
          <cell r="B1228" t="str">
            <v>MDELIVERY</v>
          </cell>
          <cell r="C1228">
            <v>44940</v>
          </cell>
          <cell r="D1228" t="str">
            <v>FLEXNET ECUADOR - MDELIVERY</v>
          </cell>
          <cell r="E1228" t="str">
            <v>CALLE 28 DE JUNIO S/N Y GARCIA MORENO ENTRADA LLANO GRANDE</v>
          </cell>
          <cell r="H1228" t="str">
            <v>170208</v>
          </cell>
          <cell r="I1228" t="str">
            <v>QUITO</v>
          </cell>
          <cell r="J1228" t="str">
            <v>PICHINCHA</v>
          </cell>
          <cell r="K1228" t="str">
            <v>BALY ILOVASKY VERA MONTENEGRO</v>
          </cell>
          <cell r="L1228" t="str">
            <v>ANDRES DE VERA CALLE 15 DE ABRIL SN Y SAN IGNACIO</v>
          </cell>
          <cell r="O1228" t="str">
            <v>130107</v>
          </cell>
          <cell r="P1228" t="str">
            <v>130107</v>
          </cell>
          <cell r="Q1228" t="str">
            <v>MANABI_PORTOVIEJO_ANDRES DE VERA</v>
          </cell>
          <cell r="R1228" t="str">
            <v>4791684</v>
          </cell>
          <cell r="W1228" t="str">
            <v>1305660084</v>
          </cell>
          <cell r="X1228" t="str">
            <v>0987457061-0000000000</v>
          </cell>
          <cell r="AA1228">
            <v>44940</v>
          </cell>
          <cell r="AD1228">
            <v>1</v>
          </cell>
          <cell r="AE1228">
            <v>1</v>
          </cell>
          <cell r="AH1228" t="str">
            <v>TERMINAL TERRESTER JTO A LA U EDUCATIVA ANDRES DE VERA EN CASA CERRAMIENTO DE MALLA METALICA BLANCA DE 2P ALTOS CLR MANDARINA SOLO ESTA EN LA MANIANA</v>
          </cell>
          <cell r="AI1228" t="str">
            <v>DESPACHO</v>
          </cell>
          <cell r="AJ1228" t="str">
            <v>Normal</v>
          </cell>
          <cell r="AL1228" t="str">
            <v>NO</v>
          </cell>
          <cell r="AN1228" t="str">
            <v>MOV onlinevip</v>
          </cell>
          <cell r="AO1228" t="str">
            <v>CANAL ONLINE</v>
          </cell>
          <cell r="AP1228">
            <v>44940</v>
          </cell>
          <cell r="AR1228" t="str">
            <v>MDELIVERY_4791684</v>
          </cell>
          <cell r="AS1228">
            <v>330432</v>
          </cell>
          <cell r="AT1228" t="str">
            <v>D40</v>
          </cell>
          <cell r="AU1228" t="str">
            <v>BTC</v>
          </cell>
          <cell r="AV1228">
            <v>2</v>
          </cell>
          <cell r="AW1228" t="str">
            <v>PROVINCIAL</v>
          </cell>
          <cell r="AX1228" t="str">
            <v>ENTREGADO</v>
          </cell>
          <cell r="AY1228" t="str">
            <v>LTE XIAOMI REDMI NOTE 11 AZUL: 1 und - sn. 869113065894942 / HALFSIM MOVISTAR: 1 und - sn. 8959300520560980842</v>
          </cell>
          <cell r="AZ1228" t="str">
            <v>SIMCARD / TERMINAL</v>
          </cell>
          <cell r="BA1228" t="str">
            <v>Validar Biometrico</v>
          </cell>
        </row>
        <row r="1229">
          <cell r="A1229" t="str">
            <v>4798850</v>
          </cell>
          <cell r="B1229" t="str">
            <v>MDELIVERY</v>
          </cell>
          <cell r="C1229">
            <v>44940</v>
          </cell>
          <cell r="D1229" t="str">
            <v>FLEXNET ECUADOR - MDELIVERY</v>
          </cell>
          <cell r="E1229" t="str">
            <v>CALLE 28 DE JUNIO S/N Y GARCIA MORENO ENTRADA LLANO GRANDE</v>
          </cell>
          <cell r="H1229" t="str">
            <v>170208</v>
          </cell>
          <cell r="I1229" t="str">
            <v>QUITO</v>
          </cell>
          <cell r="J1229" t="str">
            <v>PICHINCHA</v>
          </cell>
          <cell r="K1229" t="str">
            <v>ZAMBRANO ZAMBRANO LUIS EDI</v>
          </cell>
          <cell r="L1229" t="str">
            <v>OFICINA TRAMACO PORTOVIEJO CENTRO DE DISTRIBUCION</v>
          </cell>
          <cell r="O1229" t="str">
            <v>PORTOVIEJO</v>
          </cell>
          <cell r="P1229" t="str">
            <v>PORTOVIEJO</v>
          </cell>
          <cell r="Q1229" t="str">
            <v>MANABI_PORTOVIEJO_</v>
          </cell>
          <cell r="R1229" t="str">
            <v>4798850</v>
          </cell>
          <cell r="W1229" t="str">
            <v>1308807286</v>
          </cell>
          <cell r="X1229" t="str">
            <v>0998537670-0998537670</v>
          </cell>
          <cell r="AA1229">
            <v>44940</v>
          </cell>
          <cell r="AD1229">
            <v>1</v>
          </cell>
          <cell r="AE1229">
            <v>1</v>
          </cell>
          <cell r="AH1229" t="str">
            <v/>
          </cell>
          <cell r="AI1229" t="str">
            <v>DESPACHO</v>
          </cell>
          <cell r="AJ1229" t="str">
            <v>DERIVADO PICK UP</v>
          </cell>
          <cell r="AL1229" t="str">
            <v>NO</v>
          </cell>
          <cell r="AN1229" t="str">
            <v>MOV onlinevip</v>
          </cell>
          <cell r="AO1229" t="str">
            <v>CANAL ONLINE</v>
          </cell>
          <cell r="AP1229">
            <v>44940</v>
          </cell>
          <cell r="AR1229" t="str">
            <v>MDELIVERY_4798850</v>
          </cell>
          <cell r="AS1229">
            <v>330427</v>
          </cell>
          <cell r="AT1229" t="str">
            <v>D40</v>
          </cell>
          <cell r="AU1229" t="str">
            <v>BTC</v>
          </cell>
          <cell r="AV1229">
            <v>1</v>
          </cell>
          <cell r="AW1229" t="str">
            <v>PROVINCIAL</v>
          </cell>
          <cell r="AX1229" t="str">
            <v>ENTREGADO</v>
          </cell>
          <cell r="AY1229" t="str">
            <v>LTE SAMSUNG A13 NEGRO: 1 und - sn. 350068480715658</v>
          </cell>
          <cell r="AZ1229" t="str">
            <v>TERMINAL</v>
          </cell>
          <cell r="BA1229" t="str">
            <v>Validar Biometrico</v>
          </cell>
        </row>
        <row r="1230">
          <cell r="A1230" t="str">
            <v>4814960</v>
          </cell>
          <cell r="B1230" t="str">
            <v>MDELIVERY</v>
          </cell>
          <cell r="C1230">
            <v>44940</v>
          </cell>
          <cell r="D1230" t="str">
            <v>FLEXNET ECUADOR - MDELIVERY</v>
          </cell>
          <cell r="E1230" t="str">
            <v>CALLE 28 DE JUNIO S/N Y GARCIA MORENO ENTRADA LLANO GRANDE</v>
          </cell>
          <cell r="H1230" t="str">
            <v>170208</v>
          </cell>
          <cell r="I1230" t="str">
            <v>QUITO</v>
          </cell>
          <cell r="J1230" t="str">
            <v>PICHINCHA</v>
          </cell>
          <cell r="K1230" t="str">
            <v>ANTONY PAUL CARAPAZ GUAMANI</v>
          </cell>
          <cell r="L1230" t="str">
            <v>OFICINA TRAMACO CENTRO DE TRANSFERENCIA CARCELEN</v>
          </cell>
          <cell r="O1230" t="str">
            <v>QUITO</v>
          </cell>
          <cell r="P1230" t="str">
            <v>QUITO</v>
          </cell>
          <cell r="Q1230" t="str">
            <v>PICHINCHA_QUITO_</v>
          </cell>
          <cell r="R1230" t="str">
            <v>4814960</v>
          </cell>
          <cell r="W1230" t="str">
            <v>1725759128</v>
          </cell>
          <cell r="X1230" t="str">
            <v>0963207382-0963207382</v>
          </cell>
          <cell r="AA1230">
            <v>44940</v>
          </cell>
          <cell r="AD1230">
            <v>1</v>
          </cell>
          <cell r="AE1230">
            <v>1</v>
          </cell>
          <cell r="AH1230" t="str">
            <v/>
          </cell>
          <cell r="AI1230" t="str">
            <v>DESPACHO</v>
          </cell>
          <cell r="AJ1230" t="str">
            <v>DERIVADO PICK UP</v>
          </cell>
          <cell r="AL1230" t="str">
            <v>NO</v>
          </cell>
          <cell r="AN1230" t="str">
            <v>MOV productovip</v>
          </cell>
          <cell r="AO1230" t="str">
            <v>CANAL ONLINE</v>
          </cell>
          <cell r="AP1230">
            <v>44940</v>
          </cell>
          <cell r="AR1230" t="str">
            <v>MDELIVERY_4814960</v>
          </cell>
          <cell r="AS1230">
            <v>330428</v>
          </cell>
          <cell r="AT1230" t="str">
            <v>D40</v>
          </cell>
          <cell r="AU1230" t="str">
            <v>BTC</v>
          </cell>
          <cell r="AV1230">
            <v>2</v>
          </cell>
          <cell r="AW1230" t="str">
            <v>PROVINCIAL</v>
          </cell>
          <cell r="AX1230" t="str">
            <v>INCIDENCIA</v>
          </cell>
          <cell r="AY1230" t="str">
            <v>HALFSIM MOVISTAR: 2 und - sn. 8959300520560983390,8959300520560981212</v>
          </cell>
          <cell r="AZ1230" t="str">
            <v>SIMCARD</v>
          </cell>
          <cell r="BA1230" t="str">
            <v/>
          </cell>
        </row>
        <row r="1231">
          <cell r="A1231" t="str">
            <v>4815125</v>
          </cell>
          <cell r="B1231" t="str">
            <v>MDELIVERY</v>
          </cell>
          <cell r="C1231">
            <v>44940</v>
          </cell>
          <cell r="D1231" t="str">
            <v>FLEXNET ECUADOR - MDELIVERY</v>
          </cell>
          <cell r="E1231" t="str">
            <v>CALLE 28 DE JUNIO S/N Y GARCIA MORENO ENTRADA LLANO GRANDE</v>
          </cell>
          <cell r="H1231" t="str">
            <v>170208</v>
          </cell>
          <cell r="I1231" t="str">
            <v>QUITO</v>
          </cell>
          <cell r="J1231" t="str">
            <v>PICHINCHA</v>
          </cell>
          <cell r="K1231" t="str">
            <v>KEVIN PATRICIO BALSECA JIMENEZ</v>
          </cell>
          <cell r="L1231" t="str">
            <v>CARCELEN CALLE N75 SN CALLE CAPRI</v>
          </cell>
          <cell r="O1231" t="str">
            <v>170307</v>
          </cell>
          <cell r="P1231" t="str">
            <v>170307</v>
          </cell>
          <cell r="Q1231" t="str">
            <v>PICHINCHA_QUITO_CARCELEN</v>
          </cell>
          <cell r="R1231" t="str">
            <v>4815125</v>
          </cell>
          <cell r="W1231" t="str">
            <v>1722552955</v>
          </cell>
          <cell r="X1231" t="str">
            <v>0999285866-0984611765</v>
          </cell>
          <cell r="AA1231">
            <v>44940</v>
          </cell>
          <cell r="AD1231">
            <v>1</v>
          </cell>
          <cell r="AE1231">
            <v>1</v>
          </cell>
          <cell r="AH1231" t="str">
            <v>SECTOR DE CARCELEN ALTO ENTREGA EN LA EMPRESA MULTIOFICINAS FABRICA ANUNCIASE CON EL GUARDIA LLAMAR 10 MIN ANTES</v>
          </cell>
          <cell r="AI1231" t="str">
            <v>DESPACHO</v>
          </cell>
          <cell r="AJ1231" t="str">
            <v>Normal</v>
          </cell>
          <cell r="AL1231" t="str">
            <v>NO</v>
          </cell>
          <cell r="AN1231" t="str">
            <v>MOV onlinevip</v>
          </cell>
          <cell r="AO1231" t="str">
            <v>CANAL ONLINE</v>
          </cell>
          <cell r="AP1231">
            <v>44940</v>
          </cell>
          <cell r="AR1231" t="str">
            <v>MDELIVERY_4815125</v>
          </cell>
          <cell r="AS1231">
            <v>330440</v>
          </cell>
          <cell r="AT1231" t="str">
            <v>D40</v>
          </cell>
          <cell r="AU1231" t="str">
            <v>BTC</v>
          </cell>
          <cell r="AV1231">
            <v>1</v>
          </cell>
          <cell r="AW1231" t="str">
            <v>LOCAL</v>
          </cell>
          <cell r="AX1231" t="str">
            <v>ENTREGADO</v>
          </cell>
          <cell r="AY1231" t="str">
            <v>LTE XIAOMI REDMI NOTE 11S AZUL: 1 und - sn. 865954061217388</v>
          </cell>
          <cell r="AZ1231" t="str">
            <v>TERMINAL</v>
          </cell>
          <cell r="BA1231" t="str">
            <v>Validar Biometrico</v>
          </cell>
        </row>
        <row r="1232">
          <cell r="A1232" t="str">
            <v>4818097</v>
          </cell>
          <cell r="B1232" t="str">
            <v>MDELIVERY</v>
          </cell>
          <cell r="C1232">
            <v>44940</v>
          </cell>
          <cell r="D1232" t="str">
            <v>FLEXNET ECUADOR - MDELIVERY</v>
          </cell>
          <cell r="E1232" t="str">
            <v>CALLE 28 DE JUNIO S/N Y GARCIA MORENO ENTRADA LLANO GRANDE</v>
          </cell>
          <cell r="H1232" t="str">
            <v>170208</v>
          </cell>
          <cell r="I1232" t="str">
            <v>QUITO</v>
          </cell>
          <cell r="J1232" t="str">
            <v>PICHINCHA</v>
          </cell>
          <cell r="K1232" t="str">
            <v>WILSON LENIN HERRERA JAMA</v>
          </cell>
          <cell r="L1232" t="str">
            <v>CHONE AV SIXTO DURAN BALLEN  SN  SAN ANDRES</v>
          </cell>
          <cell r="O1232" t="str">
            <v>130703</v>
          </cell>
          <cell r="P1232" t="str">
            <v>130703</v>
          </cell>
          <cell r="Q1232" t="str">
            <v>MANABI_CHONE_CHONE</v>
          </cell>
          <cell r="R1232" t="str">
            <v>4818097</v>
          </cell>
          <cell r="W1232" t="str">
            <v>1307633592</v>
          </cell>
          <cell r="X1232" t="str">
            <v>0980842311-0980842311</v>
          </cell>
          <cell r="AA1232">
            <v>44940</v>
          </cell>
          <cell r="AD1232">
            <v>1</v>
          </cell>
          <cell r="AE1232">
            <v>1</v>
          </cell>
          <cell r="AH1232" t="str">
            <v>CHEQUELANDIA FRENTE A LA UE MARIA MONTESSORI ENTREGA EN CASA 2P BLANCA</v>
          </cell>
          <cell r="AI1232" t="str">
            <v>DESPACHO</v>
          </cell>
          <cell r="AJ1232" t="str">
            <v>Normal</v>
          </cell>
          <cell r="AL1232" t="str">
            <v>NO</v>
          </cell>
          <cell r="AN1232" t="str">
            <v>MOV onlinevip</v>
          </cell>
          <cell r="AO1232" t="str">
            <v>CANAL ONLINE</v>
          </cell>
          <cell r="AP1232">
            <v>44940</v>
          </cell>
          <cell r="AR1232" t="str">
            <v>MDELIVERY_4818097</v>
          </cell>
          <cell r="AS1232">
            <v>330389</v>
          </cell>
          <cell r="AT1232" t="str">
            <v>D40</v>
          </cell>
          <cell r="AU1232" t="str">
            <v>BTC</v>
          </cell>
          <cell r="AV1232">
            <v>1</v>
          </cell>
          <cell r="AW1232" t="str">
            <v>PROVINCIAL</v>
          </cell>
          <cell r="AX1232" t="str">
            <v>ENTREGADO</v>
          </cell>
          <cell r="AY1232" t="str">
            <v>LTE SAMSUNG A03 CORE COBRE: 1 und - sn. 352286990938622</v>
          </cell>
          <cell r="AZ1232" t="str">
            <v>TERMINAL</v>
          </cell>
          <cell r="BA1232" t="str">
            <v>Validar Biometrico</v>
          </cell>
        </row>
        <row r="1233">
          <cell r="A1233" t="str">
            <v>4818980</v>
          </cell>
          <cell r="B1233" t="str">
            <v>MDELIVERY</v>
          </cell>
          <cell r="C1233">
            <v>44940</v>
          </cell>
          <cell r="D1233" t="str">
            <v>FLEXNET ECUADOR - MDELIVERY</v>
          </cell>
          <cell r="E1233" t="str">
            <v>CALLE 28 DE JUNIO S/N Y GARCIA MORENO ENTRADA LLANO GRANDE</v>
          </cell>
          <cell r="H1233" t="str">
            <v>170208</v>
          </cell>
          <cell r="I1233" t="str">
            <v>QUITO</v>
          </cell>
          <cell r="J1233" t="str">
            <v>PICHINCHA</v>
          </cell>
          <cell r="K1233" t="str">
            <v>SAMUEL ALEXANDER ORTIZ FERRER</v>
          </cell>
          <cell r="L1233" t="str">
            <v>EL SAGRARIO AV ESPANIA SN CALLE ELIA LUIT</v>
          </cell>
          <cell r="O1233" t="str">
            <v>010103</v>
          </cell>
          <cell r="P1233" t="str">
            <v>010103</v>
          </cell>
          <cell r="Q1233" t="str">
            <v>AZUAY_CUENCA_EL SAGRARIO</v>
          </cell>
          <cell r="R1233" t="str">
            <v>4818980</v>
          </cell>
          <cell r="W1233" t="str">
            <v>0152544888</v>
          </cell>
          <cell r="X1233" t="str">
            <v>0963387325-0963387325</v>
          </cell>
          <cell r="AA1233">
            <v>44940</v>
          </cell>
          <cell r="AD1233">
            <v>1</v>
          </cell>
          <cell r="AE1233">
            <v>1</v>
          </cell>
          <cell r="AH1233" t="str">
            <v>JUNTO AL AEROPUERTO ENTREGA EN EL LOCAL MAZDA CAR MOTORS HAY QUE LLAMAR AL TITULAR</v>
          </cell>
          <cell r="AI1233" t="str">
            <v>DESPACHO</v>
          </cell>
          <cell r="AJ1233" t="str">
            <v>Normal</v>
          </cell>
          <cell r="AL1233" t="str">
            <v>NO</v>
          </cell>
          <cell r="AN1233" t="str">
            <v>MOV productovip</v>
          </cell>
          <cell r="AO1233" t="str">
            <v>CANAL ONLINE</v>
          </cell>
          <cell r="AP1233">
            <v>44940</v>
          </cell>
          <cell r="AR1233" t="str">
            <v>MDELIVERY_4818980</v>
          </cell>
          <cell r="AS1233">
            <v>330447</v>
          </cell>
          <cell r="AT1233" t="str">
            <v>D40</v>
          </cell>
          <cell r="AU1233" t="str">
            <v>BTC</v>
          </cell>
          <cell r="AV1233">
            <v>2</v>
          </cell>
          <cell r="AW1233" t="str">
            <v>PROVINCIAL</v>
          </cell>
          <cell r="AX1233" t="str">
            <v>ENTREGADO</v>
          </cell>
          <cell r="AY1233" t="str">
            <v>LTE XIAOMI REDMI NOTE 11 AZUL: 1 und - sn. 869113065786809 / HALFSIM MOVISTAR: 1 und - sn. 8959300520560987557</v>
          </cell>
          <cell r="AZ1233" t="str">
            <v>SIMCARD / TERMINAL</v>
          </cell>
          <cell r="BA1233" t="str">
            <v>Validar Biometrico</v>
          </cell>
        </row>
        <row r="1234">
          <cell r="A1234" t="str">
            <v>4824905</v>
          </cell>
          <cell r="B1234" t="str">
            <v>MDELIVERY</v>
          </cell>
          <cell r="C1234">
            <v>44940</v>
          </cell>
          <cell r="D1234" t="str">
            <v>FLEXNET ECUADOR - MDELIVERY</v>
          </cell>
          <cell r="E1234" t="str">
            <v>CALLE 28 DE JUNIO S/N Y GARCIA MORENO ENTRADA LLANO GRANDE</v>
          </cell>
          <cell r="H1234" t="str">
            <v>170208</v>
          </cell>
          <cell r="I1234" t="str">
            <v>QUITO</v>
          </cell>
          <cell r="J1234" t="str">
            <v>PICHINCHA</v>
          </cell>
          <cell r="K1234" t="str">
            <v>VARGAZ CEVALLOS LIBET DEL CARMEN</v>
          </cell>
          <cell r="L1234" t="str">
            <v>EL CARMEN AV 3 DE JULIO  SN  Y VIA EL CARMEN</v>
          </cell>
          <cell r="O1234" t="str">
            <v>130503</v>
          </cell>
          <cell r="P1234" t="str">
            <v>130503</v>
          </cell>
          <cell r="Q1234" t="str">
            <v>SANTO DOMINGO_EL CARMEN_EL CARMEN</v>
          </cell>
          <cell r="R1234" t="str">
            <v>4824905</v>
          </cell>
          <cell r="W1234" t="str">
            <v>0922689815</v>
          </cell>
          <cell r="X1234" t="str">
            <v>0992801117-0992801117</v>
          </cell>
          <cell r="AA1234">
            <v>44940</v>
          </cell>
          <cell r="AD1234">
            <v>1</v>
          </cell>
          <cell r="AE1234">
            <v>1</v>
          </cell>
          <cell r="AH1234" t="str">
            <v>ENTREGA EN COOP JESUS DEL GRAN PODER CASA 1 PISO PORTON NEGRO A 1 CUADRA DE FARMACIA COMUNITARIA  ENTRE PARQUE DE LA MADRE Y LUIS RICARDO CRUZ S1 ENVIADO SE</v>
          </cell>
          <cell r="AI1234" t="str">
            <v>DESPACHO</v>
          </cell>
          <cell r="AJ1234" t="str">
            <v>Normal</v>
          </cell>
          <cell r="AL1234" t="str">
            <v>NO</v>
          </cell>
          <cell r="AN1234" t="str">
            <v>MOV onlinevip</v>
          </cell>
          <cell r="AO1234" t="str">
            <v>CANAL ONLINE</v>
          </cell>
          <cell r="AP1234">
            <v>44940</v>
          </cell>
          <cell r="AR1234" t="str">
            <v>MDELIVERY_4824905</v>
          </cell>
          <cell r="AS1234">
            <v>330327</v>
          </cell>
          <cell r="AT1234" t="str">
            <v>D40</v>
          </cell>
          <cell r="AU1234" t="str">
            <v>BTC</v>
          </cell>
          <cell r="AV1234">
            <v>1</v>
          </cell>
          <cell r="AW1234" t="str">
            <v>PROVINCIAL</v>
          </cell>
          <cell r="AX1234" t="str">
            <v>ENTREGADO</v>
          </cell>
          <cell r="AY1234" t="str">
            <v>LTE SAMSUNG A53 5G NEGRO: 1 und - sn. 353842197627407</v>
          </cell>
          <cell r="AZ1234" t="str">
            <v>TERMINAL</v>
          </cell>
          <cell r="BA1234" t="str">
            <v>Validar Biometrico</v>
          </cell>
        </row>
        <row r="1235">
          <cell r="A1235" t="str">
            <v>4829928</v>
          </cell>
          <cell r="B1235" t="str">
            <v>MDELIVERY</v>
          </cell>
          <cell r="C1235">
            <v>44940</v>
          </cell>
          <cell r="D1235" t="str">
            <v>FLEXNET ECUADOR - MDELIVERY</v>
          </cell>
          <cell r="E1235" t="str">
            <v>CALLE 28 DE JUNIO S/N Y GARCIA MORENO ENTRADA LLANO GRANDE</v>
          </cell>
          <cell r="H1235" t="str">
            <v>170208</v>
          </cell>
          <cell r="I1235" t="str">
            <v>QUITO</v>
          </cell>
          <cell r="J1235" t="str">
            <v>PICHINCHA</v>
          </cell>
          <cell r="K1235" t="str">
            <v>SARMIENTO GONZALEZ NATALIA FERNANDA</v>
          </cell>
          <cell r="L1235" t="str">
            <v>TARQUI URDENOR II MZ 231 VILLA 10</v>
          </cell>
          <cell r="O1235" t="str">
            <v>090507</v>
          </cell>
          <cell r="P1235" t="str">
            <v>090507</v>
          </cell>
          <cell r="Q1235" t="str">
            <v>GUAYAS_GUAYAQUIL_TARQUI</v>
          </cell>
          <cell r="R1235" t="str">
            <v>4829928</v>
          </cell>
          <cell r="W1235" t="str">
            <v>0102338605</v>
          </cell>
          <cell r="X1235" t="str">
            <v>0979196144-0979196144</v>
          </cell>
          <cell r="AA1235">
            <v>44940</v>
          </cell>
          <cell r="AD1235">
            <v>1</v>
          </cell>
          <cell r="AE1235">
            <v>1</v>
          </cell>
          <cell r="AH1235" t="str">
            <v>DIAGONAL A MARY YOGURT EN CASA CON REJAS BLANCAS</v>
          </cell>
          <cell r="AI1235" t="str">
            <v>DESPACHO</v>
          </cell>
          <cell r="AJ1235" t="str">
            <v>Normal</v>
          </cell>
          <cell r="AL1235" t="str">
            <v>NO</v>
          </cell>
          <cell r="AN1235" t="str">
            <v>MOV onlinevip</v>
          </cell>
          <cell r="AO1235" t="str">
            <v>CANAL ONLINE</v>
          </cell>
          <cell r="AP1235">
            <v>44940</v>
          </cell>
          <cell r="AR1235" t="str">
            <v>MDELIVERY_4829928</v>
          </cell>
          <cell r="AS1235">
            <v>330392</v>
          </cell>
          <cell r="AT1235" t="str">
            <v>D40</v>
          </cell>
          <cell r="AU1235" t="str">
            <v>BTC</v>
          </cell>
          <cell r="AV1235">
            <v>1</v>
          </cell>
          <cell r="AW1235" t="str">
            <v>LOCAL</v>
          </cell>
          <cell r="AX1235" t="str">
            <v>ENTREGADO</v>
          </cell>
          <cell r="AY1235" t="str">
            <v>LTE SAMSUNG A03 AZUL: 1 und - sn. 351084959186924</v>
          </cell>
          <cell r="AZ1235" t="str">
            <v>TERMINAL</v>
          </cell>
          <cell r="BA1235" t="str">
            <v>Validar Biometrico</v>
          </cell>
        </row>
        <row r="1236">
          <cell r="A1236" t="str">
            <v>4831021</v>
          </cell>
          <cell r="B1236" t="str">
            <v>MDELIVERY</v>
          </cell>
          <cell r="C1236">
            <v>44940</v>
          </cell>
          <cell r="D1236" t="str">
            <v>FLEXNET ECUADOR - MDELIVERY</v>
          </cell>
          <cell r="E1236" t="str">
            <v>CALLE 28 DE JUNIO S/N Y GARCIA MORENO ENTRADA LLANO GRANDE</v>
          </cell>
          <cell r="H1236" t="str">
            <v>170208</v>
          </cell>
          <cell r="I1236" t="str">
            <v>QUITO</v>
          </cell>
          <cell r="J1236" t="str">
            <v>PICHINCHA</v>
          </cell>
          <cell r="K1236" t="str">
            <v>HERRERA VARGAS JAIME NICOLAY</v>
          </cell>
          <cell r="L1236" t="str">
            <v>ELOY ALFARO AV ELOY ALFARO SN AV COTOPAXI</v>
          </cell>
          <cell r="O1236" t="str">
            <v>050108</v>
          </cell>
          <cell r="P1236" t="str">
            <v>050108</v>
          </cell>
          <cell r="Q1236" t="str">
            <v>COTOPAXI_LATACUNGA_ELOY ALFARO</v>
          </cell>
          <cell r="R1236" t="str">
            <v>4831021</v>
          </cell>
          <cell r="W1236" t="str">
            <v>0502325095_V4443V4242</v>
          </cell>
          <cell r="X1236" t="str">
            <v>0984329072-0998953719</v>
          </cell>
          <cell r="AA1236">
            <v>44940</v>
          </cell>
          <cell r="AD1236">
            <v>1</v>
          </cell>
          <cell r="AE1236">
            <v>1</v>
          </cell>
          <cell r="AH1236" t="str">
            <v>FRENTE A SUPERMERCADO MULTISA ENTREGA EN EL MERCADO MAYORISTA DE LATACUNGA EN RECAUDACION HAY QUE LLAMAR AL TITULAR</v>
          </cell>
          <cell r="AI1236" t="str">
            <v>DESPACHO</v>
          </cell>
          <cell r="AJ1236" t="str">
            <v>Normal</v>
          </cell>
          <cell r="AL1236" t="str">
            <v>NO</v>
          </cell>
          <cell r="AN1236" t="str">
            <v>MOV onlinevip</v>
          </cell>
          <cell r="AO1236" t="str">
            <v>CANAL ONLINE</v>
          </cell>
          <cell r="AP1236">
            <v>44940</v>
          </cell>
          <cell r="AR1236" t="str">
            <v>MDELIVERY_4831021</v>
          </cell>
          <cell r="AS1236">
            <v>330470</v>
          </cell>
          <cell r="AT1236" t="str">
            <v>D40</v>
          </cell>
          <cell r="AU1236" t="str">
            <v>BTC</v>
          </cell>
          <cell r="AV1236">
            <v>1</v>
          </cell>
          <cell r="AW1236" t="str">
            <v>PROVINCIAL</v>
          </cell>
          <cell r="AX1236" t="str">
            <v>ENTREGADO</v>
          </cell>
          <cell r="AY1236" t="str">
            <v>LTE SAMSUNG A23 NEGRO: 1 und - sn. 356795951901847</v>
          </cell>
          <cell r="AZ1236" t="str">
            <v>TERMINAL</v>
          </cell>
          <cell r="BA1236" t="str">
            <v>Validar Biometrico</v>
          </cell>
        </row>
        <row r="1237">
          <cell r="A1237" t="str">
            <v>4831788</v>
          </cell>
          <cell r="B1237" t="str">
            <v>MDELIVERY</v>
          </cell>
          <cell r="C1237">
            <v>44940</v>
          </cell>
          <cell r="D1237" t="str">
            <v>FLEXNET ECUADOR - MDELIVERY</v>
          </cell>
          <cell r="E1237" t="str">
            <v>CALLE 28 DE JUNIO S/N Y GARCIA MORENO ENTRADA LLANO GRANDE</v>
          </cell>
          <cell r="H1237" t="str">
            <v>170208</v>
          </cell>
          <cell r="I1237" t="str">
            <v>QUITO</v>
          </cell>
          <cell r="J1237" t="str">
            <v>PICHINCHA</v>
          </cell>
          <cell r="K1237" t="str">
            <v>VERA PARRAGA FATIMA BARBARA</v>
          </cell>
          <cell r="L1237" t="str">
            <v>OFICINA TRAMACO PORTETE</v>
          </cell>
          <cell r="O1237" t="str">
            <v>GUAYAQUIL</v>
          </cell>
          <cell r="P1237" t="str">
            <v>GUAYAQUIL</v>
          </cell>
          <cell r="Q1237" t="str">
            <v>GUAYAS_GUAYAQUIL_</v>
          </cell>
          <cell r="R1237" t="str">
            <v>4831788</v>
          </cell>
          <cell r="W1237" t="str">
            <v>0925933798_A3343A2242</v>
          </cell>
          <cell r="X1237" t="str">
            <v>0939467491-0939467491</v>
          </cell>
          <cell r="AA1237">
            <v>44940</v>
          </cell>
          <cell r="AD1237">
            <v>1</v>
          </cell>
          <cell r="AE1237">
            <v>1</v>
          </cell>
          <cell r="AH1237" t="str">
            <v>S1 ENVIADO PIDIO ENVIAR LAS OFIICNAS PARA CONFIRMARNOS A CUAL VA A RETIRAR</v>
          </cell>
          <cell r="AI1237" t="str">
            <v>DESPACHO</v>
          </cell>
          <cell r="AJ1237" t="str">
            <v>DERIVADO PICK UP</v>
          </cell>
          <cell r="AL1237" t="str">
            <v>NO</v>
          </cell>
          <cell r="AN1237" t="str">
            <v>MOV productovip</v>
          </cell>
          <cell r="AO1237" t="str">
            <v>CANAL ONLINE</v>
          </cell>
          <cell r="AP1237">
            <v>44940</v>
          </cell>
          <cell r="AR1237" t="str">
            <v>MDELIVERY_4831788</v>
          </cell>
          <cell r="AS1237">
            <v>330394</v>
          </cell>
          <cell r="AT1237" t="str">
            <v>D40</v>
          </cell>
          <cell r="AU1237" t="str">
            <v>BTC</v>
          </cell>
          <cell r="AV1237">
            <v>1</v>
          </cell>
          <cell r="AW1237" t="str">
            <v>PROVINCIAL</v>
          </cell>
          <cell r="AX1237" t="str">
            <v>INCIDENCIA</v>
          </cell>
          <cell r="AY1237" t="str">
            <v>HALFSIM MOVISTAR: 1 und - sn. 8959300520560980123</v>
          </cell>
          <cell r="AZ1237" t="str">
            <v>SIMCARD</v>
          </cell>
          <cell r="BA1237" t="str">
            <v/>
          </cell>
        </row>
        <row r="1238">
          <cell r="A1238" t="str">
            <v>4831990</v>
          </cell>
          <cell r="B1238" t="str">
            <v>MDELIVERY</v>
          </cell>
          <cell r="C1238">
            <v>44940</v>
          </cell>
          <cell r="D1238" t="str">
            <v>FLEXNET ECUADOR - MDELIVERY</v>
          </cell>
          <cell r="E1238" t="str">
            <v>CALLE 28 DE JUNIO S/N Y GARCIA MORENO ENTRADA LLANO GRANDE</v>
          </cell>
          <cell r="H1238" t="str">
            <v>170208</v>
          </cell>
          <cell r="I1238" t="str">
            <v>QUITO</v>
          </cell>
          <cell r="J1238" t="str">
            <v>PICHINCHA</v>
          </cell>
          <cell r="K1238" t="str">
            <v>ZAMBRANO ZUÑIGA STEVEN WILFRIDO</v>
          </cell>
          <cell r="L1238" t="str">
            <v>URDANETA AV 14  SN  ENTRE 13 Y HUANCAVILCA</v>
          </cell>
          <cell r="O1238" t="str">
            <v>090302</v>
          </cell>
          <cell r="P1238" t="str">
            <v>090302</v>
          </cell>
          <cell r="Q1238" t="str">
            <v>GUAYAS_GUAYAQUIL_URDANETA</v>
          </cell>
          <cell r="R1238" t="str">
            <v>4831990</v>
          </cell>
          <cell r="W1238" t="str">
            <v>0956229660001</v>
          </cell>
          <cell r="X1238" t="str">
            <v>0980099650-0980099650</v>
          </cell>
          <cell r="AA1238">
            <v>44940</v>
          </cell>
          <cell r="AD1238">
            <v>1</v>
          </cell>
          <cell r="AE1238">
            <v>1</v>
          </cell>
          <cell r="AH1238" t="str">
            <v>LAS COSTILAS DE LA 14 JUNTO A UN TALLER DE AUTOS</v>
          </cell>
          <cell r="AI1238" t="str">
            <v>DESPACHO</v>
          </cell>
          <cell r="AJ1238" t="str">
            <v>Normal</v>
          </cell>
          <cell r="AL1238" t="str">
            <v>NO</v>
          </cell>
          <cell r="AN1238" t="str">
            <v>MOV onlinevip</v>
          </cell>
          <cell r="AO1238" t="str">
            <v>CANAL ONLINE</v>
          </cell>
          <cell r="AP1238">
            <v>44940</v>
          </cell>
          <cell r="AR1238" t="str">
            <v>MDELIVERY_4831990</v>
          </cell>
          <cell r="AS1238">
            <v>330400</v>
          </cell>
          <cell r="AT1238" t="str">
            <v>D40</v>
          </cell>
          <cell r="AU1238" t="str">
            <v>BTC</v>
          </cell>
          <cell r="AV1238">
            <v>2</v>
          </cell>
          <cell r="AW1238" t="str">
            <v>LOCAL</v>
          </cell>
          <cell r="AX1238" t="str">
            <v>ENTREGADO</v>
          </cell>
          <cell r="AY1238" t="str">
            <v>LTE HONOR X8 SILVER: 1 und - sn. 866184060680712 / HALFSIM MOVISTAR: 1 und - sn. 8959300520560305867</v>
          </cell>
          <cell r="AZ1238" t="str">
            <v>SIMCARD / TERMINAL</v>
          </cell>
          <cell r="BA1238" t="str">
            <v>Validar Biometrico</v>
          </cell>
        </row>
        <row r="1239">
          <cell r="A1239" t="str">
            <v>4832361</v>
          </cell>
          <cell r="B1239" t="str">
            <v>MDELIVERY</v>
          </cell>
          <cell r="C1239">
            <v>44940</v>
          </cell>
          <cell r="D1239" t="str">
            <v>FLEXNET ECUADOR - MDELIVERY</v>
          </cell>
          <cell r="E1239" t="str">
            <v>CALLE 28 DE JUNIO S/N Y GARCIA MORENO ENTRADA LLANO GRANDE</v>
          </cell>
          <cell r="H1239" t="str">
            <v>170208</v>
          </cell>
          <cell r="I1239" t="str">
            <v>QUITO</v>
          </cell>
          <cell r="J1239" t="str">
            <v>PICHINCHA</v>
          </cell>
          <cell r="K1239" t="str">
            <v>CRESPIN TOMALA CRISTHIAN ROLANDO</v>
          </cell>
          <cell r="L1239" t="str">
            <v>MONTECRISTI  VIA MANTA JARAMIJO  KM 5 Y MEDIO</v>
          </cell>
          <cell r="O1239" t="str">
            <v>1302019</v>
          </cell>
          <cell r="P1239" t="str">
            <v>1302019</v>
          </cell>
          <cell r="Q1239" t="str">
            <v>MANABI_MONTECRISTI _MONTECRISTI</v>
          </cell>
          <cell r="R1239" t="str">
            <v>4832361</v>
          </cell>
          <cell r="W1239" t="str">
            <v>0922754148</v>
          </cell>
          <cell r="X1239" t="str">
            <v>0994969095-0994969095</v>
          </cell>
          <cell r="AA1239">
            <v>44940</v>
          </cell>
          <cell r="AD1239">
            <v>1</v>
          </cell>
          <cell r="AE1239">
            <v>1</v>
          </cell>
          <cell r="AH1239" t="str">
            <v>MARDELICE SA REGISTRARSE EN GARIA FRENTE A PARQUE EL ATUN</v>
          </cell>
          <cell r="AI1239" t="str">
            <v>DESPACHO</v>
          </cell>
          <cell r="AJ1239" t="str">
            <v>Normal</v>
          </cell>
          <cell r="AL1239" t="str">
            <v>NO</v>
          </cell>
          <cell r="AN1239" t="str">
            <v>MOV onlinevip</v>
          </cell>
          <cell r="AO1239" t="str">
            <v>CANAL ONLINE</v>
          </cell>
          <cell r="AP1239">
            <v>44940</v>
          </cell>
          <cell r="AR1239" t="str">
            <v>MDELIVERY_4832361</v>
          </cell>
          <cell r="AS1239">
            <v>330391</v>
          </cell>
          <cell r="AT1239" t="str">
            <v>D40</v>
          </cell>
          <cell r="AU1239" t="str">
            <v>BTC</v>
          </cell>
          <cell r="AV1239">
            <v>1</v>
          </cell>
          <cell r="AW1239" t="str">
            <v>PROVINCIAL</v>
          </cell>
          <cell r="AX1239" t="str">
            <v>ENTREGADO</v>
          </cell>
          <cell r="AY1239" t="str">
            <v>LTE XIAOMI REDMI NOTE 11 AZUL: 1 und - sn. 869113069604024</v>
          </cell>
          <cell r="AZ1239" t="str">
            <v>TERMINAL</v>
          </cell>
          <cell r="BA1239" t="str">
            <v>Validar Biometrico</v>
          </cell>
        </row>
        <row r="1240">
          <cell r="A1240" t="str">
            <v>4832402</v>
          </cell>
          <cell r="B1240" t="str">
            <v>MDELIVERY</v>
          </cell>
          <cell r="C1240">
            <v>44940</v>
          </cell>
          <cell r="D1240" t="str">
            <v>FLEXNET ECUADOR - MDELIVERY</v>
          </cell>
          <cell r="E1240" t="str">
            <v>CALLE 28 DE JUNIO S/N Y GARCIA MORENO ENTRADA LLANO GRANDE</v>
          </cell>
          <cell r="H1240" t="str">
            <v>170208</v>
          </cell>
          <cell r="I1240" t="str">
            <v>QUITO</v>
          </cell>
          <cell r="J1240" t="str">
            <v>PICHINCHA</v>
          </cell>
          <cell r="K1240" t="str">
            <v>LEON JIMENEZ WILMER DANIEL</v>
          </cell>
          <cell r="L1240" t="str">
            <v>OFICINA TRAMACO CENTRO DE DISTRIBUCION VIA A DAULE</v>
          </cell>
          <cell r="O1240" t="str">
            <v>GUAYAQUIL</v>
          </cell>
          <cell r="P1240" t="str">
            <v>GUAYAQUIL</v>
          </cell>
          <cell r="Q1240" t="str">
            <v>GUAYAS_GUAYAQUIL_</v>
          </cell>
          <cell r="R1240" t="str">
            <v>4832402</v>
          </cell>
          <cell r="W1240" t="str">
            <v>0924269848</v>
          </cell>
          <cell r="X1240" t="str">
            <v>0967524807-0964098786</v>
          </cell>
          <cell r="AA1240">
            <v>44940</v>
          </cell>
          <cell r="AD1240">
            <v>1</v>
          </cell>
          <cell r="AE1240">
            <v>1</v>
          </cell>
          <cell r="AH1240" t="str">
            <v/>
          </cell>
          <cell r="AI1240" t="str">
            <v>DESPACHO</v>
          </cell>
          <cell r="AJ1240" t="str">
            <v>DERIVADO PICK UP</v>
          </cell>
          <cell r="AL1240" t="str">
            <v>NO</v>
          </cell>
          <cell r="AN1240" t="str">
            <v>MOV onlinevip</v>
          </cell>
          <cell r="AO1240" t="str">
            <v>CANAL ONLINE</v>
          </cell>
          <cell r="AP1240">
            <v>44940</v>
          </cell>
          <cell r="AR1240" t="str">
            <v>MDELIVERY_4832402</v>
          </cell>
          <cell r="AS1240">
            <v>330441</v>
          </cell>
          <cell r="AT1240" t="str">
            <v>D40</v>
          </cell>
          <cell r="AU1240" t="str">
            <v>BTC</v>
          </cell>
          <cell r="AV1240">
            <v>1</v>
          </cell>
          <cell r="AW1240" t="str">
            <v>PROVINCIAL</v>
          </cell>
          <cell r="AX1240" t="str">
            <v>INCIDENCIA</v>
          </cell>
          <cell r="AY1240" t="str">
            <v>LTE HONOR X8 NEGRO: 1 und - sn. 866184061564071</v>
          </cell>
          <cell r="AZ1240" t="str">
            <v>TERMINAL</v>
          </cell>
          <cell r="BA1240" t="str">
            <v>Validar Biometrico</v>
          </cell>
        </row>
        <row r="1241">
          <cell r="A1241" t="str">
            <v>4832834</v>
          </cell>
          <cell r="B1241" t="str">
            <v>MDELIVERY</v>
          </cell>
          <cell r="C1241">
            <v>44940</v>
          </cell>
          <cell r="D1241" t="str">
            <v>FLEXNET ECUADOR - MDELIVERY</v>
          </cell>
          <cell r="E1241" t="str">
            <v>CALLE 28 DE JUNIO S/N Y GARCIA MORENO ENTRADA LLANO GRANDE</v>
          </cell>
          <cell r="H1241" t="str">
            <v>170208</v>
          </cell>
          <cell r="I1241" t="str">
            <v>QUITO</v>
          </cell>
          <cell r="J1241" t="str">
            <v>PICHINCHA</v>
          </cell>
          <cell r="K1241" t="str">
            <v>MARCO ALONSO TENESACA ATUPAÑA</v>
          </cell>
          <cell r="L1241" t="str">
            <v>COMITE DEL PUEBLO AV ELOY ALFARO  E3 183  Y DE LOS ACEITUNOS</v>
          </cell>
          <cell r="O1241" t="str">
            <v>170307</v>
          </cell>
          <cell r="P1241" t="str">
            <v>170307</v>
          </cell>
          <cell r="Q1241" t="str">
            <v>PICHINCHA_QUITO_COMITE DEL PUEBLO</v>
          </cell>
          <cell r="R1241" t="str">
            <v>4832834</v>
          </cell>
          <cell r="W1241" t="str">
            <v>1722626866_V4444I2242</v>
          </cell>
          <cell r="X1241" t="str">
            <v>0999967933-0958744168</v>
          </cell>
          <cell r="AA1241">
            <v>44940</v>
          </cell>
          <cell r="AD1241">
            <v>1</v>
          </cell>
          <cell r="AE1241">
            <v>1</v>
          </cell>
          <cell r="AH1241" t="str">
            <v>BODEGA BLANCA CON PORTON NEGRO JUNTO A TECNOPINTURAS</v>
          </cell>
          <cell r="AI1241" t="str">
            <v>DESPACHO</v>
          </cell>
          <cell r="AJ1241" t="str">
            <v>Normal</v>
          </cell>
          <cell r="AL1241" t="str">
            <v>NO</v>
          </cell>
          <cell r="AN1241" t="str">
            <v>MOV onlinevip</v>
          </cell>
          <cell r="AO1241" t="str">
            <v>CANAL ONLINE</v>
          </cell>
          <cell r="AP1241">
            <v>44940</v>
          </cell>
          <cell r="AR1241" t="str">
            <v>MDELIVERY_4832834</v>
          </cell>
          <cell r="AS1241">
            <v>330449</v>
          </cell>
          <cell r="AT1241" t="str">
            <v>D40</v>
          </cell>
          <cell r="AU1241" t="str">
            <v>BTC</v>
          </cell>
          <cell r="AV1241">
            <v>2</v>
          </cell>
          <cell r="AW1241" t="str">
            <v>LOCAL</v>
          </cell>
          <cell r="AX1241" t="str">
            <v>ENTREGADO</v>
          </cell>
          <cell r="AY1241" t="str">
            <v>LTE XIAOMI REDMI NOTE 11 AZUL: 1 und - sn. 861696063071008 / HALFSIM MOVISTAR: 1 und - sn. 8959300520560986575</v>
          </cell>
          <cell r="AZ1241" t="str">
            <v>SIMCARD / TERMINAL</v>
          </cell>
          <cell r="BA1241" t="str">
            <v>Validar Biometrico</v>
          </cell>
        </row>
        <row r="1242">
          <cell r="A1242" t="str">
            <v>4833210</v>
          </cell>
          <cell r="B1242" t="str">
            <v>MDELIVERY</v>
          </cell>
          <cell r="C1242">
            <v>44940</v>
          </cell>
          <cell r="D1242" t="str">
            <v>FLEXNET ECUADOR - MDELIVERY</v>
          </cell>
          <cell r="E1242" t="str">
            <v>CALLE 28 DE JUNIO S/N Y GARCIA MORENO ENTRADA LLANO GRANDE</v>
          </cell>
          <cell r="H1242" t="str">
            <v>170208</v>
          </cell>
          <cell r="I1242" t="str">
            <v>QUITO</v>
          </cell>
          <cell r="J1242" t="str">
            <v>PICHINCHA</v>
          </cell>
          <cell r="K1242" t="str">
            <v>CRISTHIAN ALEXANDER CARREÑO BAZURTO</v>
          </cell>
          <cell r="L1242" t="str">
            <v>SANTO DOMINGO CALLE JUNIN SN Y CAYAPAS</v>
          </cell>
          <cell r="O1242" t="str">
            <v>230104</v>
          </cell>
          <cell r="P1242" t="str">
            <v>230104</v>
          </cell>
          <cell r="Q1242" t="str">
            <v>SANTO DOMINGO_SANTO DOMINGO_SANTO DOMINGO</v>
          </cell>
          <cell r="R1242" t="str">
            <v>4833210</v>
          </cell>
          <cell r="W1242" t="str">
            <v>1316084159</v>
          </cell>
          <cell r="X1242" t="str">
            <v>0995620395-00000000000</v>
          </cell>
          <cell r="AA1242">
            <v>44940</v>
          </cell>
          <cell r="AD1242">
            <v>1</v>
          </cell>
          <cell r="AE1242">
            <v>1</v>
          </cell>
          <cell r="AH1242" t="str">
            <v>COOP MORAFLORES A 200MTRS DE IGLESIA SAGRADA FAMILIA EN CASA PORTON BLANCO S1 ENVIADO AO</v>
          </cell>
          <cell r="AI1242" t="str">
            <v>DESPACHO</v>
          </cell>
          <cell r="AJ1242" t="str">
            <v>Normal</v>
          </cell>
          <cell r="AL1242" t="str">
            <v>NO</v>
          </cell>
          <cell r="AN1242" t="str">
            <v>MOV productovip</v>
          </cell>
          <cell r="AO1242" t="str">
            <v>CANAL ONLINE</v>
          </cell>
          <cell r="AP1242">
            <v>44940</v>
          </cell>
          <cell r="AR1242" t="str">
            <v>MDELIVERY_4833210</v>
          </cell>
          <cell r="AS1242">
            <v>330412</v>
          </cell>
          <cell r="AT1242" t="str">
            <v>D40</v>
          </cell>
          <cell r="AU1242" t="str">
            <v>BTC</v>
          </cell>
          <cell r="AV1242">
            <v>2</v>
          </cell>
          <cell r="AW1242" t="str">
            <v>PROVINCIAL</v>
          </cell>
          <cell r="AX1242" t="str">
            <v>ENTREGADO</v>
          </cell>
          <cell r="AY1242" t="str">
            <v>LTE XIAOMI REDMI NOTE 11 AZUL: 1 und - sn. 861696063057304 / HALFSIM MOVISTAR: 1 und - sn. 8959300520560985742</v>
          </cell>
          <cell r="AZ1242" t="str">
            <v>SIMCARD / TERMINAL</v>
          </cell>
          <cell r="BA1242" t="str">
            <v>Validar Biometrico</v>
          </cell>
        </row>
        <row r="1243">
          <cell r="A1243" t="str">
            <v>4833451</v>
          </cell>
          <cell r="B1243" t="str">
            <v>MDELIVERY</v>
          </cell>
          <cell r="C1243">
            <v>44940</v>
          </cell>
          <cell r="D1243" t="str">
            <v>FLEXNET ECUADOR - MDELIVERY</v>
          </cell>
          <cell r="E1243" t="str">
            <v>CALLE 28 DE JUNIO S/N Y GARCIA MORENO ENTRADA LLANO GRANDE</v>
          </cell>
          <cell r="H1243" t="str">
            <v>170208</v>
          </cell>
          <cell r="I1243" t="str">
            <v>QUITO</v>
          </cell>
          <cell r="J1243" t="str">
            <v>PICHINCHA</v>
          </cell>
          <cell r="K1243" t="str">
            <v>ERICK ARTURO CRIOLLO ANDRADE</v>
          </cell>
          <cell r="L1243" t="str">
            <v>TARQUI SAUCES IV CALLE AV RODRIGO YCAZA CORNEJO BLOQUE 94 DPTO 301</v>
          </cell>
          <cell r="O1243" t="str">
            <v>090504</v>
          </cell>
          <cell r="P1243" t="str">
            <v>090504</v>
          </cell>
          <cell r="Q1243" t="str">
            <v>GUAYAS_GUAYAQUIL_TARQUI</v>
          </cell>
          <cell r="R1243" t="str">
            <v>4833451</v>
          </cell>
          <cell r="W1243" t="str">
            <v>0959025099</v>
          </cell>
          <cell r="X1243" t="str">
            <v>0987548926-0987548926</v>
          </cell>
          <cell r="AA1243">
            <v>44940</v>
          </cell>
          <cell r="AD1243">
            <v>1</v>
          </cell>
          <cell r="AE1243">
            <v>1</v>
          </cell>
          <cell r="AH1243" t="str">
            <v>A 100MTRS DE CNT DE GUAYACANES</v>
          </cell>
          <cell r="AI1243" t="str">
            <v>DESPACHO</v>
          </cell>
          <cell r="AJ1243" t="str">
            <v>Normal</v>
          </cell>
          <cell r="AL1243" t="str">
            <v>NO</v>
          </cell>
          <cell r="AN1243" t="str">
            <v>MOV onlinevip</v>
          </cell>
          <cell r="AO1243" t="str">
            <v>CANAL ONLINE</v>
          </cell>
          <cell r="AP1243">
            <v>44940</v>
          </cell>
          <cell r="AR1243" t="str">
            <v>MDELIVERY_4833451</v>
          </cell>
          <cell r="AS1243">
            <v>330402</v>
          </cell>
          <cell r="AT1243" t="str">
            <v>D40</v>
          </cell>
          <cell r="AU1243" t="str">
            <v>BTC</v>
          </cell>
          <cell r="AV1243">
            <v>1</v>
          </cell>
          <cell r="AW1243" t="str">
            <v>LOCAL</v>
          </cell>
          <cell r="AX1243" t="str">
            <v>EN_TRANSITO</v>
          </cell>
          <cell r="AY1243" t="str">
            <v>LTE XIAOMI REDMI NOTE 11 AZUL: 1 und - sn. 869113065773724</v>
          </cell>
          <cell r="AZ1243" t="str">
            <v>TERMINAL</v>
          </cell>
          <cell r="BA1243" t="str">
            <v>Validar Biometrico</v>
          </cell>
        </row>
        <row r="1244">
          <cell r="A1244" t="str">
            <v>4833560</v>
          </cell>
          <cell r="B1244" t="str">
            <v>MDELIVERY</v>
          </cell>
          <cell r="C1244">
            <v>44940</v>
          </cell>
          <cell r="D1244" t="str">
            <v>FLEXNET ECUADOR - MDELIVERY</v>
          </cell>
          <cell r="E1244" t="str">
            <v>CALLE 28 DE JUNIO S/N Y GARCIA MORENO ENTRADA LLANO GRANDE</v>
          </cell>
          <cell r="H1244" t="str">
            <v>170208</v>
          </cell>
          <cell r="I1244" t="str">
            <v>QUITO</v>
          </cell>
          <cell r="J1244" t="str">
            <v>PICHINCHA</v>
          </cell>
          <cell r="K1244" t="str">
            <v>SOHELY MARIA GALLONEZ CHACIN</v>
          </cell>
          <cell r="L1244" t="str">
            <v>CHIGUILPE CALLE AV DEL COOPERATIVISMO SN Y CALLE 3</v>
          </cell>
          <cell r="O1244" t="str">
            <v>230110</v>
          </cell>
          <cell r="P1244" t="str">
            <v>230110</v>
          </cell>
          <cell r="Q1244" t="str">
            <v>SANTO DOMINGO_SANTO DOMINGO_CHIGUILPE</v>
          </cell>
          <cell r="R1244" t="str">
            <v>4833560</v>
          </cell>
          <cell r="W1244" t="str">
            <v>1757419245001</v>
          </cell>
          <cell r="X1244" t="str">
            <v>0963142452-0963142452</v>
          </cell>
          <cell r="AA1244">
            <v>44940</v>
          </cell>
          <cell r="AD1244">
            <v>1</v>
          </cell>
          <cell r="AE1244">
            <v>1</v>
          </cell>
          <cell r="AH1244" t="str">
            <v>CDLA LAS ORQUIDEAS A 2 CALLES ATRAS DE LA IGLESIA BAUTISTA DE LA FE EN CASA ESQUINERA DE PUERTAS ROJAS CON 4 PALMERAS AFUERA</v>
          </cell>
          <cell r="AI1244" t="str">
            <v>DESPACHO</v>
          </cell>
          <cell r="AJ1244" t="str">
            <v>Normal</v>
          </cell>
          <cell r="AL1244" t="str">
            <v>NO</v>
          </cell>
          <cell r="AN1244" t="str">
            <v>MOV productovip</v>
          </cell>
          <cell r="AO1244" t="str">
            <v>CANAL ONLINE</v>
          </cell>
          <cell r="AP1244">
            <v>44940</v>
          </cell>
          <cell r="AR1244" t="str">
            <v>MDELIVERY_4833560</v>
          </cell>
          <cell r="AS1244">
            <v>330416</v>
          </cell>
          <cell r="AT1244" t="str">
            <v>D40</v>
          </cell>
          <cell r="AU1244" t="str">
            <v>BTC</v>
          </cell>
          <cell r="AV1244">
            <v>2</v>
          </cell>
          <cell r="AW1244" t="str">
            <v>PROVINCIAL</v>
          </cell>
          <cell r="AX1244" t="str">
            <v>INCIDENCIA</v>
          </cell>
          <cell r="AY1244" t="str">
            <v>LTE XIAOMI REDMI NOTE 11S AZUL: 1 und - sn. 863837056574065 / HALFSIM MOVISTAR: 1 und - sn. 8959300520560301114</v>
          </cell>
          <cell r="AZ1244" t="str">
            <v>SIMCARD / TERMINAL</v>
          </cell>
          <cell r="BA1244" t="str">
            <v>Validar Biometrico</v>
          </cell>
        </row>
        <row r="1245">
          <cell r="A1245" t="str">
            <v>4833710</v>
          </cell>
          <cell r="B1245" t="str">
            <v>MDELIVERY</v>
          </cell>
          <cell r="C1245">
            <v>44940</v>
          </cell>
          <cell r="D1245" t="str">
            <v>FLEXNET ECUADOR - MDELIVERY</v>
          </cell>
          <cell r="E1245" t="str">
            <v>CALLE 28 DE JUNIO S/N Y GARCIA MORENO ENTRADA LLANO GRANDE</v>
          </cell>
          <cell r="H1245" t="str">
            <v>170208</v>
          </cell>
          <cell r="I1245" t="str">
            <v>QUITO</v>
          </cell>
          <cell r="J1245" t="str">
            <v>PICHINCHA</v>
          </cell>
          <cell r="K1245" t="str">
            <v>LUIS ANDRES MACIAS ANCHUNDIA</v>
          </cell>
          <cell r="L1245" t="str">
            <v>GARCIA MORENO AV PORTETE  240  Y LOS RIOS</v>
          </cell>
          <cell r="O1245" t="str">
            <v>090301</v>
          </cell>
          <cell r="P1245" t="str">
            <v>090301</v>
          </cell>
          <cell r="Q1245" t="str">
            <v>GUAYAS_GUAYAQUIL_GARCIA MORENO</v>
          </cell>
          <cell r="R1245" t="str">
            <v>4833710</v>
          </cell>
          <cell r="W1245" t="str">
            <v>0956571632_VX343V4244</v>
          </cell>
          <cell r="X1245" t="str">
            <v>0987309964-0000000000</v>
          </cell>
          <cell r="AA1245">
            <v>44940</v>
          </cell>
          <cell r="AD1245">
            <v>1</v>
          </cell>
          <cell r="AE1245">
            <v>1</v>
          </cell>
          <cell r="AH1245" t="str">
            <v>FRENTE AL GIMNACIO EL COLORADO EN CASA CELESTE</v>
          </cell>
          <cell r="AI1245" t="str">
            <v>DESPACHO</v>
          </cell>
          <cell r="AJ1245" t="str">
            <v>Normal</v>
          </cell>
          <cell r="AL1245" t="str">
            <v>NO</v>
          </cell>
          <cell r="AN1245" t="str">
            <v>MOV productovip</v>
          </cell>
          <cell r="AO1245" t="str">
            <v>CANAL ONLINE</v>
          </cell>
          <cell r="AP1245">
            <v>44940</v>
          </cell>
          <cell r="AR1245" t="str">
            <v>MDELIVERY_4833710</v>
          </cell>
          <cell r="AS1245">
            <v>330390</v>
          </cell>
          <cell r="AT1245" t="str">
            <v>D40</v>
          </cell>
          <cell r="AU1245" t="str">
            <v>BTC</v>
          </cell>
          <cell r="AV1245">
            <v>2</v>
          </cell>
          <cell r="AW1245" t="str">
            <v>LOCAL</v>
          </cell>
          <cell r="AX1245" t="str">
            <v>ENTREGADO</v>
          </cell>
          <cell r="AY1245" t="str">
            <v>LTE SAMSUNG A33 5G AZUL: 1 und - sn. 352429892364071 / HALFSIM MOVISTAR: 1 und - sn. 8959300520560981410</v>
          </cell>
          <cell r="AZ1245" t="str">
            <v>SIMCARD / TERMINAL</v>
          </cell>
          <cell r="BA1245" t="str">
            <v>Validar Biometrico</v>
          </cell>
        </row>
        <row r="1246">
          <cell r="A1246" t="str">
            <v>4834084</v>
          </cell>
          <cell r="B1246" t="str">
            <v>MDELIVERY</v>
          </cell>
          <cell r="C1246">
            <v>44940</v>
          </cell>
          <cell r="D1246" t="str">
            <v>FLEXNET ECUADOR - MDELIVERY</v>
          </cell>
          <cell r="E1246" t="str">
            <v>CALLE 28 DE JUNIO S/N Y GARCIA MORENO ENTRADA LLANO GRANDE</v>
          </cell>
          <cell r="H1246" t="str">
            <v>170208</v>
          </cell>
          <cell r="I1246" t="str">
            <v>QUITO</v>
          </cell>
          <cell r="J1246" t="str">
            <v>PICHINCHA</v>
          </cell>
          <cell r="K1246" t="str">
            <v>CESAR STEVEN SUAREZ AGURTO</v>
          </cell>
          <cell r="L1246" t="str">
            <v>OFICINA TRAMACO CENTRO DE DISTRIBUCION VIA A DAULE</v>
          </cell>
          <cell r="O1246" t="str">
            <v>GUAYAQUIL</v>
          </cell>
          <cell r="P1246" t="str">
            <v>GUAYAQUIL</v>
          </cell>
          <cell r="Q1246" t="str">
            <v>GUAYAS_GUAYAQUIL_</v>
          </cell>
          <cell r="R1246" t="str">
            <v>4834084</v>
          </cell>
          <cell r="W1246" t="str">
            <v>0953959186</v>
          </cell>
          <cell r="X1246" t="str">
            <v>0989474738-0963128588</v>
          </cell>
          <cell r="AA1246">
            <v>44940</v>
          </cell>
          <cell r="AD1246">
            <v>1</v>
          </cell>
          <cell r="AE1246">
            <v>1</v>
          </cell>
          <cell r="AH1246" t="str">
            <v/>
          </cell>
          <cell r="AI1246" t="str">
            <v>DESPACHO</v>
          </cell>
          <cell r="AJ1246" t="str">
            <v>DERIVADO PICK UP</v>
          </cell>
          <cell r="AL1246" t="str">
            <v>NO</v>
          </cell>
          <cell r="AN1246" t="str">
            <v>MOV productovip</v>
          </cell>
          <cell r="AO1246" t="str">
            <v>CANAL ONLINE</v>
          </cell>
          <cell r="AP1246">
            <v>44940</v>
          </cell>
          <cell r="AR1246" t="str">
            <v>MDELIVERY_4834084</v>
          </cell>
          <cell r="AS1246">
            <v>330398</v>
          </cell>
          <cell r="AT1246" t="str">
            <v>D40</v>
          </cell>
          <cell r="AU1246" t="str">
            <v>BTC</v>
          </cell>
          <cell r="AV1246">
            <v>2</v>
          </cell>
          <cell r="AW1246" t="str">
            <v>PROVINCIAL</v>
          </cell>
          <cell r="AX1246" t="str">
            <v>INCIDENCIA</v>
          </cell>
          <cell r="AY1246" t="str">
            <v>LTE XIAOMI REDMI NOTE 11S AZUL: 1 und - sn. 865954061363067 / HALFSIM MOVISTAR: 1 und - sn. 8959300520560986237</v>
          </cell>
          <cell r="AZ1246" t="str">
            <v>SIMCARD / TERMINAL</v>
          </cell>
          <cell r="BA1246" t="str">
            <v>Validar Biometrico</v>
          </cell>
        </row>
        <row r="1247">
          <cell r="A1247" t="str">
            <v>4834111</v>
          </cell>
          <cell r="B1247" t="str">
            <v>MDELIVERY</v>
          </cell>
          <cell r="C1247">
            <v>44940</v>
          </cell>
          <cell r="D1247" t="str">
            <v>FLEXNET ECUADOR - MDELIVERY</v>
          </cell>
          <cell r="E1247" t="str">
            <v>CALLE 28 DE JUNIO S/N Y GARCIA MORENO ENTRADA LLANO GRANDE</v>
          </cell>
          <cell r="H1247" t="str">
            <v>170208</v>
          </cell>
          <cell r="I1247" t="str">
            <v>QUITO</v>
          </cell>
          <cell r="J1247" t="str">
            <v>PICHINCHA</v>
          </cell>
          <cell r="K1247" t="str">
            <v>Edison Eduardo Pacas Quinga</v>
          </cell>
          <cell r="L1247" t="str">
            <v>QUITUMBE CALLE SUSANA LETOR O S39 S38b Y AV PEDRO VICENTE MALDONADO</v>
          </cell>
          <cell r="O1247" t="str">
            <v>170703</v>
          </cell>
          <cell r="P1247" t="str">
            <v>170703</v>
          </cell>
          <cell r="Q1247" t="str">
            <v>PICHINCHA_QUITO_QUITUMBE</v>
          </cell>
          <cell r="R1247" t="str">
            <v>4834111</v>
          </cell>
          <cell r="W1247" t="str">
            <v>1719704270</v>
          </cell>
          <cell r="X1247" t="str">
            <v>0-0960221242</v>
          </cell>
          <cell r="AA1247">
            <v>44940</v>
          </cell>
          <cell r="AD1247">
            <v>1</v>
          </cell>
          <cell r="AE1247">
            <v>1</v>
          </cell>
          <cell r="AH1247" t="str">
            <v>BRR VILLA SOLIDARIDAD A MEDIA CUADRA DE PELUQUERIA CAT BLACK EN CASA PLOMA DE 2 PISOS</v>
          </cell>
          <cell r="AI1247" t="str">
            <v>DESPACHO</v>
          </cell>
          <cell r="AJ1247" t="str">
            <v>Normal</v>
          </cell>
          <cell r="AL1247" t="str">
            <v>NO</v>
          </cell>
          <cell r="AN1247" t="str">
            <v>MOV_autoporta</v>
          </cell>
          <cell r="AO1247" t="str">
            <v>CANAL ONLINE</v>
          </cell>
          <cell r="AP1247">
            <v>44940</v>
          </cell>
          <cell r="AR1247" t="str">
            <v>MDELIVERY_4834111</v>
          </cell>
          <cell r="AS1247">
            <v>330423</v>
          </cell>
          <cell r="AT1247" t="str">
            <v>D40</v>
          </cell>
          <cell r="AU1247" t="str">
            <v>BTC</v>
          </cell>
          <cell r="AV1247">
            <v>1</v>
          </cell>
          <cell r="AW1247" t="str">
            <v>LOCAL</v>
          </cell>
          <cell r="AX1247" t="str">
            <v>EN_TRANSITO</v>
          </cell>
          <cell r="AY1247" t="str">
            <v>HALFSIM MOVISTAR: 1 und - sn. 8959300520560980313</v>
          </cell>
          <cell r="AZ1247" t="str">
            <v>SIMCARD</v>
          </cell>
          <cell r="BA1247" t="str">
            <v/>
          </cell>
        </row>
        <row r="1248">
          <cell r="A1248" t="str">
            <v>4834195</v>
          </cell>
          <cell r="B1248" t="str">
            <v>MDELIVERY</v>
          </cell>
          <cell r="C1248">
            <v>44940</v>
          </cell>
          <cell r="D1248" t="str">
            <v>FLEXNET ECUADOR - MDELIVERY</v>
          </cell>
          <cell r="E1248" t="str">
            <v>CALLE 28 DE JUNIO S/N Y GARCIA MORENO ENTRADA LLANO GRANDE</v>
          </cell>
          <cell r="H1248" t="str">
            <v>170208</v>
          </cell>
          <cell r="I1248" t="str">
            <v>QUITO</v>
          </cell>
          <cell r="J1248" t="str">
            <v>PICHINCHA</v>
          </cell>
          <cell r="K1248" t="str">
            <v>ARELLANO SIGCHO MARIO MAGNO</v>
          </cell>
          <cell r="L1248" t="str">
            <v>ROBERTO ASTUDILLO AV VICTOR EMILIO ESTRADA  SN  Y IBARRA</v>
          </cell>
          <cell r="O1248" t="str">
            <v>091704</v>
          </cell>
          <cell r="P1248" t="str">
            <v>091704</v>
          </cell>
          <cell r="Q1248" t="str">
            <v>GUAYAS_MILAGRO_ROBERTO ASTUDILLO</v>
          </cell>
          <cell r="R1248" t="str">
            <v>4834195</v>
          </cell>
          <cell r="W1248" t="str">
            <v>0921611539</v>
          </cell>
          <cell r="X1248" t="str">
            <v>0998423982-0998423982</v>
          </cell>
          <cell r="AA1248">
            <v>44940</v>
          </cell>
          <cell r="AD1248">
            <v>1</v>
          </cell>
          <cell r="AE1248">
            <v>1</v>
          </cell>
          <cell r="AH1248" t="str">
            <v>EN CASA DE 3 PLANTAS TERMINADO DE CERAMICA ABAJO PUERTA DE CETA EN LA ESQ RADIO ELECTRONICO GAIBOR</v>
          </cell>
          <cell r="AI1248" t="str">
            <v>DESPACHO</v>
          </cell>
          <cell r="AJ1248" t="str">
            <v>Normal</v>
          </cell>
          <cell r="AL1248" t="str">
            <v>NO</v>
          </cell>
          <cell r="AN1248" t="str">
            <v>MOV onlinevip</v>
          </cell>
          <cell r="AO1248" t="str">
            <v>CANAL ONLINE</v>
          </cell>
          <cell r="AP1248">
            <v>44940</v>
          </cell>
          <cell r="AR1248" t="str">
            <v>MDELIVERY_4834195</v>
          </cell>
          <cell r="AS1248">
            <v>330472</v>
          </cell>
          <cell r="AT1248" t="str">
            <v>D40</v>
          </cell>
          <cell r="AU1248" t="str">
            <v>BTC</v>
          </cell>
          <cell r="AV1248">
            <v>1</v>
          </cell>
          <cell r="AW1248" t="str">
            <v>PROVINCIAL</v>
          </cell>
          <cell r="AX1248" t="str">
            <v>ENTREGADO</v>
          </cell>
          <cell r="AY1248" t="str">
            <v>LTE SAMSUNG A23 NEGRO: 1 und - sn. 356795951903967</v>
          </cell>
          <cell r="AZ1248" t="str">
            <v>TERMINAL</v>
          </cell>
          <cell r="BA1248" t="str">
            <v>Validar Biometrico</v>
          </cell>
        </row>
        <row r="1249">
          <cell r="A1249" t="str">
            <v>4834287</v>
          </cell>
          <cell r="B1249" t="str">
            <v>MDELIVERY</v>
          </cell>
          <cell r="C1249">
            <v>44940</v>
          </cell>
          <cell r="D1249" t="str">
            <v>FLEXNET ECUADOR - MDELIVERY</v>
          </cell>
          <cell r="E1249" t="str">
            <v>CALLE 28 DE JUNIO S/N Y GARCIA MORENO ENTRADA LLANO GRANDE</v>
          </cell>
          <cell r="H1249" t="str">
            <v>170208</v>
          </cell>
          <cell r="I1249" t="str">
            <v>QUITO</v>
          </cell>
          <cell r="J1249" t="str">
            <v>PICHINCHA</v>
          </cell>
          <cell r="K1249" t="str">
            <v>MACIAS CARRANZA MARVIN SANTIAGO</v>
          </cell>
          <cell r="L1249" t="str">
            <v>SUCRE CALLE SAN MARTIN SN   ENTRE LOS RIOS Y ESMERALDAS</v>
          </cell>
          <cell r="O1249" t="str">
            <v>090303</v>
          </cell>
          <cell r="P1249" t="str">
            <v>090303</v>
          </cell>
          <cell r="Q1249" t="str">
            <v>GUAYAS_GUAYAQUIL_SUCRE</v>
          </cell>
          <cell r="R1249" t="str">
            <v>4834287</v>
          </cell>
          <cell r="W1249" t="str">
            <v>0920658929001</v>
          </cell>
          <cell r="X1249" t="str">
            <v>0995906577-0995906577</v>
          </cell>
          <cell r="AA1249">
            <v>44940</v>
          </cell>
          <cell r="AD1249">
            <v>1</v>
          </cell>
          <cell r="AE1249">
            <v>1</v>
          </cell>
          <cell r="AH1249" t="str">
            <v>EN CASA ESQUINERA GRANDE EN CONSTRUCCIN ES UN TALLER QUE ESTA JUNTO AL LOCAL ESQUINERO</v>
          </cell>
          <cell r="AI1249" t="str">
            <v>DESPACHO</v>
          </cell>
          <cell r="AJ1249" t="str">
            <v>Normal</v>
          </cell>
          <cell r="AL1249" t="str">
            <v>NO</v>
          </cell>
          <cell r="AN1249" t="str">
            <v>MOV onlinevip</v>
          </cell>
          <cell r="AO1249" t="str">
            <v>CANAL ONLINE</v>
          </cell>
          <cell r="AP1249">
            <v>44940</v>
          </cell>
          <cell r="AR1249" t="str">
            <v>MDELIVERY_4834287</v>
          </cell>
          <cell r="AS1249">
            <v>330393</v>
          </cell>
          <cell r="AT1249" t="str">
            <v>D40</v>
          </cell>
          <cell r="AU1249" t="str">
            <v>BTC</v>
          </cell>
          <cell r="AV1249">
            <v>1</v>
          </cell>
          <cell r="AW1249" t="str">
            <v>LOCAL</v>
          </cell>
          <cell r="AX1249" t="str">
            <v>ENTREGADO</v>
          </cell>
          <cell r="AY1249" t="str">
            <v>LTE XIAOMI REDMI 10A 64GB AZUL: 1 und - sn. 863696064287346</v>
          </cell>
          <cell r="AZ1249" t="str">
            <v>TERMINAL</v>
          </cell>
          <cell r="BA1249" t="str">
            <v>Validar Biometrico</v>
          </cell>
        </row>
        <row r="1250">
          <cell r="A1250" t="str">
            <v>4834319</v>
          </cell>
          <cell r="B1250" t="str">
            <v>MDELIVERY</v>
          </cell>
          <cell r="C1250">
            <v>44940</v>
          </cell>
          <cell r="D1250" t="str">
            <v>FLEXNET ECUADOR - MDELIVERY</v>
          </cell>
          <cell r="E1250" t="str">
            <v>CALLE 28 DE JUNIO S/N Y GARCIA MORENO ENTRADA LLANO GRANDE</v>
          </cell>
          <cell r="H1250" t="str">
            <v>170208</v>
          </cell>
          <cell r="I1250" t="str">
            <v>QUITO</v>
          </cell>
          <cell r="J1250" t="str">
            <v>PICHINCHA</v>
          </cell>
          <cell r="K1250" t="str">
            <v>Juan Fabricio Cevallos Lopez</v>
          </cell>
          <cell r="L1250" t="str">
            <v>OFICINA TRAMACO LOJA</v>
          </cell>
          <cell r="O1250" t="str">
            <v>LOJA</v>
          </cell>
          <cell r="P1250" t="str">
            <v>LOJA</v>
          </cell>
          <cell r="Q1250" t="str">
            <v>LOJA_LOJA_</v>
          </cell>
          <cell r="R1250" t="str">
            <v>4834319</v>
          </cell>
          <cell r="W1250" t="str">
            <v>1106004292</v>
          </cell>
          <cell r="X1250" t="str">
            <v>0969485882-0969485882</v>
          </cell>
          <cell r="AA1250">
            <v>44940</v>
          </cell>
          <cell r="AD1250">
            <v>1</v>
          </cell>
          <cell r="AE1250">
            <v>1</v>
          </cell>
          <cell r="AH1250" t="str">
            <v/>
          </cell>
          <cell r="AI1250" t="str">
            <v>DESPACHO</v>
          </cell>
          <cell r="AJ1250" t="str">
            <v>DERIVADO PICK UP</v>
          </cell>
          <cell r="AL1250" t="str">
            <v>NO</v>
          </cell>
          <cell r="AN1250" t="str">
            <v>MOV_autoporta</v>
          </cell>
          <cell r="AO1250" t="str">
            <v>CANAL ONLINE</v>
          </cell>
          <cell r="AP1250">
            <v>44940</v>
          </cell>
          <cell r="AR1250" t="str">
            <v>MDELIVERY_4834319</v>
          </cell>
          <cell r="AS1250">
            <v>330455</v>
          </cell>
          <cell r="AT1250" t="str">
            <v>D40</v>
          </cell>
          <cell r="AU1250" t="str">
            <v>BTC</v>
          </cell>
          <cell r="AV1250">
            <v>1</v>
          </cell>
          <cell r="AW1250" t="str">
            <v>PROVINCIAL</v>
          </cell>
          <cell r="AX1250" t="str">
            <v>ENTREGADO</v>
          </cell>
          <cell r="AY1250" t="str">
            <v>HALFSIM MOVISTAR: 1 und - sn. 8959300520560984612</v>
          </cell>
          <cell r="AZ1250" t="str">
            <v>SIMCARD</v>
          </cell>
          <cell r="BA1250" t="str">
            <v/>
          </cell>
        </row>
        <row r="1251">
          <cell r="A1251" t="str">
            <v>4834510</v>
          </cell>
          <cell r="B1251" t="str">
            <v>MDELIVERY</v>
          </cell>
          <cell r="C1251">
            <v>44940</v>
          </cell>
          <cell r="D1251" t="str">
            <v>FLEXNET ECUADOR - MDELIVERY</v>
          </cell>
          <cell r="E1251" t="str">
            <v>CALLE 28 DE JUNIO S/N Y GARCIA MORENO ENTRADA LLANO GRANDE</v>
          </cell>
          <cell r="H1251" t="str">
            <v>170208</v>
          </cell>
          <cell r="I1251" t="str">
            <v>QUITO</v>
          </cell>
          <cell r="J1251" t="str">
            <v>PICHINCHA</v>
          </cell>
          <cell r="K1251" t="str">
            <v>DOMINGUEZ ALVAREZ DIANA EULALIA</v>
          </cell>
          <cell r="L1251" t="str">
            <v>CUENCA AV PICHINCHA  147  ENTRE GUAYAS Y UNIDAD NACIONAL</v>
          </cell>
          <cell r="O1251" t="str">
            <v>010202</v>
          </cell>
          <cell r="P1251" t="str">
            <v>010202</v>
          </cell>
          <cell r="Q1251" t="str">
            <v>AZUAY_CUENCA_CUENCA</v>
          </cell>
          <cell r="R1251" t="str">
            <v>4834510</v>
          </cell>
          <cell r="W1251" t="str">
            <v>0105272587</v>
          </cell>
          <cell r="X1251" t="str">
            <v>0983104283-0983104283</v>
          </cell>
          <cell r="AA1251">
            <v>44940</v>
          </cell>
          <cell r="AD1251">
            <v>1</v>
          </cell>
          <cell r="AE1251">
            <v>1</v>
          </cell>
          <cell r="AH1251" t="str">
            <v>EN CADA DE 2 PISOS CON TIENDA FRENTE A UNA LUBRICADOR</v>
          </cell>
          <cell r="AI1251" t="str">
            <v>DESPACHO</v>
          </cell>
          <cell r="AJ1251" t="str">
            <v>Normal</v>
          </cell>
          <cell r="AL1251" t="str">
            <v>NO</v>
          </cell>
          <cell r="AN1251" t="str">
            <v>MOV onlinevip</v>
          </cell>
          <cell r="AO1251" t="str">
            <v>CANAL ONLINE</v>
          </cell>
          <cell r="AP1251">
            <v>44940</v>
          </cell>
          <cell r="AR1251" t="str">
            <v>MDELIVERY_4834510</v>
          </cell>
          <cell r="AS1251">
            <v>330453</v>
          </cell>
          <cell r="AT1251" t="str">
            <v>D40</v>
          </cell>
          <cell r="AU1251" t="str">
            <v>BTC</v>
          </cell>
          <cell r="AV1251">
            <v>1</v>
          </cell>
          <cell r="AW1251" t="str">
            <v>PROVINCIAL</v>
          </cell>
          <cell r="AX1251" t="str">
            <v>ENTREGADO</v>
          </cell>
          <cell r="AY1251" t="str">
            <v>LTE HUAWEI NOVA 8I AZUL: 1 und - sn. 862682051846782</v>
          </cell>
          <cell r="AZ1251" t="str">
            <v>TERMINAL</v>
          </cell>
          <cell r="BA1251" t="str">
            <v>Validar Biometrico</v>
          </cell>
        </row>
        <row r="1252">
          <cell r="A1252" t="str">
            <v>4834743</v>
          </cell>
          <cell r="B1252" t="str">
            <v>MDELIVERY</v>
          </cell>
          <cell r="C1252">
            <v>44940</v>
          </cell>
          <cell r="D1252" t="str">
            <v>FLEXNET ECUADOR - MDELIVERY</v>
          </cell>
          <cell r="E1252" t="str">
            <v>CALLE 28 DE JUNIO S/N Y GARCIA MORENO ENTRADA LLANO GRANDE</v>
          </cell>
          <cell r="H1252" t="str">
            <v>170208</v>
          </cell>
          <cell r="I1252" t="str">
            <v>QUITO</v>
          </cell>
          <cell r="J1252" t="str">
            <v>PICHINCHA</v>
          </cell>
          <cell r="K1252" t="str">
            <v>LOZANO MORA MONICA LUPE</v>
          </cell>
          <cell r="L1252" t="str">
            <v>OFICINA TRAMACO MILAGRO</v>
          </cell>
          <cell r="O1252" t="str">
            <v>MILAGRO</v>
          </cell>
          <cell r="P1252" t="str">
            <v>MILAGRO</v>
          </cell>
          <cell r="Q1252" t="str">
            <v>GUAYAS_MILAGRO_</v>
          </cell>
          <cell r="R1252" t="str">
            <v>4834743</v>
          </cell>
          <cell r="W1252" t="str">
            <v>0916572308</v>
          </cell>
          <cell r="X1252" t="str">
            <v>0967750306-0967750306</v>
          </cell>
          <cell r="AA1252">
            <v>44940</v>
          </cell>
          <cell r="AD1252">
            <v>1</v>
          </cell>
          <cell r="AE1252">
            <v>1</v>
          </cell>
          <cell r="AH1252" t="str">
            <v/>
          </cell>
          <cell r="AI1252" t="str">
            <v>DESPACHO</v>
          </cell>
          <cell r="AJ1252" t="str">
            <v>DERIVADO PICK UP</v>
          </cell>
          <cell r="AL1252" t="str">
            <v>NO</v>
          </cell>
          <cell r="AN1252" t="str">
            <v>MOV onlinevip</v>
          </cell>
          <cell r="AO1252" t="str">
            <v>CANAL ONLINE</v>
          </cell>
          <cell r="AP1252">
            <v>44940</v>
          </cell>
          <cell r="AR1252" t="str">
            <v>MDELIVERY_4834743</v>
          </cell>
          <cell r="AS1252">
            <v>330474</v>
          </cell>
          <cell r="AT1252" t="str">
            <v>D40</v>
          </cell>
          <cell r="AU1252" t="str">
            <v>BTC</v>
          </cell>
          <cell r="AV1252">
            <v>1</v>
          </cell>
          <cell r="AW1252" t="str">
            <v>PROVINCIAL</v>
          </cell>
          <cell r="AX1252" t="str">
            <v>INCIDENCIA</v>
          </cell>
          <cell r="AY1252" t="str">
            <v>LTE SAMSUNG A53 5G AZUL: 1 und - sn. 353842199228501</v>
          </cell>
          <cell r="AZ1252" t="str">
            <v>TERMINAL</v>
          </cell>
          <cell r="BA1252" t="str">
            <v>Validar Biometrico</v>
          </cell>
        </row>
        <row r="1253">
          <cell r="A1253" t="str">
            <v>4834749</v>
          </cell>
          <cell r="B1253" t="str">
            <v>MDELIVERY</v>
          </cell>
          <cell r="C1253">
            <v>44940</v>
          </cell>
          <cell r="D1253" t="str">
            <v>FLEXNET ECUADOR - MDELIVERY</v>
          </cell>
          <cell r="E1253" t="str">
            <v>CALLE 28 DE JUNIO S/N Y GARCIA MORENO ENTRADA LLANO GRANDE</v>
          </cell>
          <cell r="H1253" t="str">
            <v>170208</v>
          </cell>
          <cell r="I1253" t="str">
            <v>QUITO</v>
          </cell>
          <cell r="J1253" t="str">
            <v>PICHINCHA</v>
          </cell>
          <cell r="K1253" t="str">
            <v>BRIONES ACOSTA NARCISA DE JESUS</v>
          </cell>
          <cell r="L1253" t="str">
            <v>LA AURORA URB VILLA CLUB ETAPA DORAL AV LEON FEBRES CORDERO MZ 12 VILLA 12</v>
          </cell>
          <cell r="O1253" t="str">
            <v>091910</v>
          </cell>
          <cell r="P1253" t="str">
            <v>091910</v>
          </cell>
          <cell r="Q1253" t="str">
            <v>GUAYAS_DAULE_LA AURORA</v>
          </cell>
          <cell r="R1253" t="str">
            <v>4834749</v>
          </cell>
          <cell r="W1253" t="str">
            <v>0918877283</v>
          </cell>
          <cell r="X1253" t="str">
            <v>0998621118-0998621118</v>
          </cell>
          <cell r="AA1253">
            <v>44940</v>
          </cell>
          <cell r="AD1253">
            <v>1</v>
          </cell>
          <cell r="AE1253">
            <v>1</v>
          </cell>
          <cell r="AH1253" t="str">
            <v>JTO A ESCUELA MUNDO EDUCATIVO PREGUNTAR EN GARITA</v>
          </cell>
          <cell r="AI1253" t="str">
            <v>DESPACHO</v>
          </cell>
          <cell r="AJ1253" t="str">
            <v>Normal</v>
          </cell>
          <cell r="AL1253" t="str">
            <v>NO</v>
          </cell>
          <cell r="AN1253" t="str">
            <v>MOV onlinevip</v>
          </cell>
          <cell r="AO1253" t="str">
            <v>CANAL ONLINE</v>
          </cell>
          <cell r="AP1253">
            <v>44940</v>
          </cell>
          <cell r="AR1253" t="str">
            <v>MDELIVERY_4834749</v>
          </cell>
          <cell r="AS1253">
            <v>330458</v>
          </cell>
          <cell r="AT1253" t="str">
            <v>D40</v>
          </cell>
          <cell r="AU1253" t="str">
            <v>BTC</v>
          </cell>
          <cell r="AV1253">
            <v>1</v>
          </cell>
          <cell r="AW1253" t="str">
            <v>PROVINCIAL</v>
          </cell>
          <cell r="AX1253" t="str">
            <v>ENTREGADO</v>
          </cell>
          <cell r="AY1253" t="str">
            <v>LTE XIAOMI 12T PRO NEGRO: 1 und - sn. 869678063977006</v>
          </cell>
          <cell r="AZ1253" t="str">
            <v>TERMINAL</v>
          </cell>
          <cell r="BA1253" t="str">
            <v>Validar Biometrico</v>
          </cell>
        </row>
        <row r="1254">
          <cell r="A1254" t="str">
            <v>4834787</v>
          </cell>
          <cell r="B1254" t="str">
            <v>MDELIVERY</v>
          </cell>
          <cell r="C1254">
            <v>44940</v>
          </cell>
          <cell r="D1254" t="str">
            <v>FLEXNET ECUADOR - MDELIVERY</v>
          </cell>
          <cell r="E1254" t="str">
            <v>CALLE 28 DE JUNIO S/N Y GARCIA MORENO ENTRADA LLANO GRANDE</v>
          </cell>
          <cell r="H1254" t="str">
            <v>170208</v>
          </cell>
          <cell r="I1254" t="str">
            <v>QUITO</v>
          </cell>
          <cell r="J1254" t="str">
            <v>PICHINCHA</v>
          </cell>
          <cell r="K1254" t="str">
            <v>VICTOR VICENTE MOREIRA FRANCO</v>
          </cell>
          <cell r="L1254" t="str">
            <v>OFICINA TRAMACO CENTRO DE DISTRIBUCION VIA A DAULE</v>
          </cell>
          <cell r="O1254" t="str">
            <v>GUAYAQUIL</v>
          </cell>
          <cell r="P1254" t="str">
            <v>GUAYAQUIL</v>
          </cell>
          <cell r="Q1254" t="str">
            <v>GUAYAS_GUAYAQUIL_</v>
          </cell>
          <cell r="R1254" t="str">
            <v>4834787</v>
          </cell>
          <cell r="W1254" t="str">
            <v>0930111067_V4444V4444</v>
          </cell>
          <cell r="X1254" t="str">
            <v>0999568771-0999568771</v>
          </cell>
          <cell r="AA1254">
            <v>44940</v>
          </cell>
          <cell r="AD1254">
            <v>1</v>
          </cell>
          <cell r="AE1254">
            <v>1</v>
          </cell>
          <cell r="AH1254" t="str">
            <v/>
          </cell>
          <cell r="AI1254" t="str">
            <v>DESPACHO</v>
          </cell>
          <cell r="AJ1254" t="str">
            <v>DERIVADO PICK UP</v>
          </cell>
          <cell r="AL1254" t="str">
            <v>NO</v>
          </cell>
          <cell r="AN1254" t="str">
            <v>MOV onlinevip</v>
          </cell>
          <cell r="AO1254" t="str">
            <v>CANAL ONLINE</v>
          </cell>
          <cell r="AP1254">
            <v>44940</v>
          </cell>
          <cell r="AR1254" t="str">
            <v>MDELIVERY_4834787</v>
          </cell>
          <cell r="AS1254">
            <v>330420</v>
          </cell>
          <cell r="AT1254" t="str">
            <v>D40</v>
          </cell>
          <cell r="AU1254" t="str">
            <v>BTC</v>
          </cell>
          <cell r="AV1254">
            <v>1</v>
          </cell>
          <cell r="AW1254" t="str">
            <v>PROVINCIAL</v>
          </cell>
          <cell r="AX1254" t="str">
            <v>INCIDENCIA</v>
          </cell>
          <cell r="AY1254" t="str">
            <v>LTE XIAOMI REDMI NOTE 11 AZUL: 1 und - sn. 869113065779101</v>
          </cell>
          <cell r="AZ1254" t="str">
            <v>TERMINAL</v>
          </cell>
          <cell r="BA1254" t="str">
            <v>Validar Biometrico</v>
          </cell>
        </row>
        <row r="1255">
          <cell r="A1255" t="str">
            <v>4834802</v>
          </cell>
          <cell r="B1255" t="str">
            <v>MDELIVERY</v>
          </cell>
          <cell r="C1255">
            <v>44940</v>
          </cell>
          <cell r="D1255" t="str">
            <v>FLEXNET ECUADOR - MDELIVERY</v>
          </cell>
          <cell r="E1255" t="str">
            <v>CALLE 28 DE JUNIO S/N Y GARCIA MORENO ENTRADA LLANO GRANDE</v>
          </cell>
          <cell r="H1255" t="str">
            <v>170208</v>
          </cell>
          <cell r="I1255" t="str">
            <v>QUITO</v>
          </cell>
          <cell r="J1255" t="str">
            <v>PICHINCHA</v>
          </cell>
          <cell r="K1255" t="str">
            <v>CAMEJO RUGEL MARIO FABRICIO</v>
          </cell>
          <cell r="L1255" t="str">
            <v>OFICINA TRAMACO SAN MARINO</v>
          </cell>
          <cell r="O1255" t="str">
            <v>GUAYAQUIL</v>
          </cell>
          <cell r="P1255" t="str">
            <v>GUAYAQUIL</v>
          </cell>
          <cell r="Q1255" t="str">
            <v>GUAYAS_GUAYAQUIL_</v>
          </cell>
          <cell r="R1255" t="str">
            <v>4834802</v>
          </cell>
          <cell r="W1255" t="str">
            <v>0909138661</v>
          </cell>
          <cell r="X1255" t="str">
            <v>0982330679-0982330679</v>
          </cell>
          <cell r="AA1255">
            <v>44940</v>
          </cell>
          <cell r="AD1255">
            <v>1</v>
          </cell>
          <cell r="AE1255">
            <v>1</v>
          </cell>
          <cell r="AH1255" t="str">
            <v/>
          </cell>
          <cell r="AI1255" t="str">
            <v>DESPACHO</v>
          </cell>
          <cell r="AJ1255" t="str">
            <v>DERIVADO PICK UP</v>
          </cell>
          <cell r="AL1255" t="str">
            <v>NO</v>
          </cell>
          <cell r="AN1255" t="str">
            <v>MOV onlinevip</v>
          </cell>
          <cell r="AO1255" t="str">
            <v>CANAL ONLINE</v>
          </cell>
          <cell r="AP1255">
            <v>44940</v>
          </cell>
          <cell r="AR1255" t="str">
            <v>MDELIVERY_4834802</v>
          </cell>
          <cell r="AS1255">
            <v>330424</v>
          </cell>
          <cell r="AT1255" t="str">
            <v>D40</v>
          </cell>
          <cell r="AU1255" t="str">
            <v>BTC</v>
          </cell>
          <cell r="AV1255">
            <v>1</v>
          </cell>
          <cell r="AW1255" t="str">
            <v>PROVINCIAL</v>
          </cell>
          <cell r="AX1255" t="str">
            <v>INCIDENCIA</v>
          </cell>
          <cell r="AY1255" t="str">
            <v>LTE SAMSUNG A53 5G NEGRO: 1 und - sn. 353842194889869</v>
          </cell>
          <cell r="AZ1255" t="str">
            <v>TERMINAL</v>
          </cell>
          <cell r="BA1255" t="str">
            <v>Validar Biometrico</v>
          </cell>
        </row>
        <row r="1256">
          <cell r="A1256" t="str">
            <v>4834808</v>
          </cell>
          <cell r="B1256" t="str">
            <v>MDELIVERY</v>
          </cell>
          <cell r="C1256">
            <v>44940</v>
          </cell>
          <cell r="D1256" t="str">
            <v>FLEXNET ECUADOR - MDELIVERY</v>
          </cell>
          <cell r="E1256" t="str">
            <v>CALLE 28 DE JUNIO S/N Y GARCIA MORENO ENTRADA LLANO GRANDE</v>
          </cell>
          <cell r="H1256" t="str">
            <v>170208</v>
          </cell>
          <cell r="I1256" t="str">
            <v>QUITO</v>
          </cell>
          <cell r="J1256" t="str">
            <v>PICHINCHA</v>
          </cell>
          <cell r="K1256" t="str">
            <v>ALTAMIRANO PICUÑA GONZALO FRANCISCO</v>
          </cell>
          <cell r="L1256" t="str">
            <v>OFICINA TRAMACO ATAHUALPA</v>
          </cell>
          <cell r="O1256" t="str">
            <v>QUITO</v>
          </cell>
          <cell r="P1256" t="str">
            <v>QUITO</v>
          </cell>
          <cell r="Q1256" t="str">
            <v>PICHINCHA_QUITO_</v>
          </cell>
          <cell r="R1256" t="str">
            <v>4834808</v>
          </cell>
          <cell r="W1256" t="str">
            <v>1720352259</v>
          </cell>
          <cell r="X1256" t="str">
            <v>0998800528-0998800528</v>
          </cell>
          <cell r="AA1256">
            <v>44940</v>
          </cell>
          <cell r="AD1256">
            <v>1</v>
          </cell>
          <cell r="AE1256">
            <v>1</v>
          </cell>
          <cell r="AH1256" t="str">
            <v/>
          </cell>
          <cell r="AI1256" t="str">
            <v>DESPACHO</v>
          </cell>
          <cell r="AJ1256" t="str">
            <v>DERIVADO PICK UP</v>
          </cell>
          <cell r="AL1256" t="str">
            <v>NO</v>
          </cell>
          <cell r="AN1256" t="str">
            <v>MOV onlinevip</v>
          </cell>
          <cell r="AO1256" t="str">
            <v>CANAL ONLINE</v>
          </cell>
          <cell r="AP1256">
            <v>44940</v>
          </cell>
          <cell r="AR1256" t="str">
            <v>MDELIVERY_4834808</v>
          </cell>
          <cell r="AS1256">
            <v>330413</v>
          </cell>
          <cell r="AT1256" t="str">
            <v>D40</v>
          </cell>
          <cell r="AU1256" t="str">
            <v>BTC</v>
          </cell>
          <cell r="AV1256">
            <v>1</v>
          </cell>
          <cell r="AW1256" t="str">
            <v>PROVINCIAL</v>
          </cell>
          <cell r="AX1256" t="str">
            <v>ENTREGADO</v>
          </cell>
          <cell r="AY1256" t="str">
            <v>LTE XIAOMI REDMI NOTE 11S AZUL: 1 und - sn. 865954061363588</v>
          </cell>
          <cell r="AZ1256" t="str">
            <v>TERMINAL</v>
          </cell>
          <cell r="BA1256" t="str">
            <v>Validar Biometrico</v>
          </cell>
        </row>
        <row r="1257">
          <cell r="A1257" t="str">
            <v>4834818</v>
          </cell>
          <cell r="B1257" t="str">
            <v>MDELIVERY</v>
          </cell>
          <cell r="C1257">
            <v>44940</v>
          </cell>
          <cell r="D1257" t="str">
            <v>FLEXNET ECUADOR - MDELIVERY</v>
          </cell>
          <cell r="E1257" t="str">
            <v>CALLE 28 DE JUNIO S/N Y GARCIA MORENO ENTRADA LLANO GRANDE</v>
          </cell>
          <cell r="H1257" t="str">
            <v>170208</v>
          </cell>
          <cell r="I1257" t="str">
            <v>QUITO</v>
          </cell>
          <cell r="J1257" t="str">
            <v>PICHINCHA</v>
          </cell>
          <cell r="K1257" t="str">
            <v>CORTEZ BAUTISTA EDER SOCRATES</v>
          </cell>
          <cell r="L1257" t="str">
            <v>ESMERALDAS CALLE PICHINCHA  SN  Y OLMEDO</v>
          </cell>
          <cell r="O1257" t="str">
            <v>080101</v>
          </cell>
          <cell r="P1257" t="str">
            <v>080101</v>
          </cell>
          <cell r="Q1257" t="str">
            <v>ESMERALDAS_ESMERALDAS _ESMERALDAS</v>
          </cell>
          <cell r="R1257" t="str">
            <v>4834818</v>
          </cell>
          <cell r="W1257" t="str">
            <v>0802635268_ V3443V2442</v>
          </cell>
          <cell r="X1257" t="str">
            <v>0993343559-0993343559</v>
          </cell>
          <cell r="AA1257">
            <v>44940</v>
          </cell>
          <cell r="AD1257">
            <v>1</v>
          </cell>
          <cell r="AE1257">
            <v>1</v>
          </cell>
          <cell r="AH1257" t="str">
            <v>EN CASA BLANCA TRAS EL COLEGIO SAGRADO CORAZON</v>
          </cell>
          <cell r="AI1257" t="str">
            <v>DESPACHO</v>
          </cell>
          <cell r="AJ1257" t="str">
            <v>Normal</v>
          </cell>
          <cell r="AL1257" t="str">
            <v>NO</v>
          </cell>
          <cell r="AN1257" t="str">
            <v>MOV productovip</v>
          </cell>
          <cell r="AO1257" t="str">
            <v>CANAL ONLINE</v>
          </cell>
          <cell r="AP1257">
            <v>44940</v>
          </cell>
          <cell r="AR1257" t="str">
            <v>MDELIVERY_4834818</v>
          </cell>
          <cell r="AS1257">
            <v>330465</v>
          </cell>
          <cell r="AT1257" t="str">
            <v>D40</v>
          </cell>
          <cell r="AU1257" t="str">
            <v>BTC</v>
          </cell>
          <cell r="AV1257">
            <v>2</v>
          </cell>
          <cell r="AW1257" t="str">
            <v>PROVINCIAL</v>
          </cell>
          <cell r="AX1257" t="str">
            <v>ENTREGADO</v>
          </cell>
          <cell r="AY1257" t="str">
            <v>LTE SAMSUNG A13 AZUL: 1 und - sn. 352177399178136 / HALFSIM MOVISTAR: 1 und - sn. 8959300520560981725</v>
          </cell>
          <cell r="AZ1257" t="str">
            <v>SIMCARD / TERMINAL</v>
          </cell>
          <cell r="BA1257" t="str">
            <v>Validar Biometrico</v>
          </cell>
        </row>
        <row r="1258">
          <cell r="A1258" t="str">
            <v>4834841</v>
          </cell>
          <cell r="B1258" t="str">
            <v>MDELIVERY</v>
          </cell>
          <cell r="C1258">
            <v>44940</v>
          </cell>
          <cell r="D1258" t="str">
            <v>FLEXNET ECUADOR - MDELIVERY</v>
          </cell>
          <cell r="E1258" t="str">
            <v>CALLE 28 DE JUNIO S/N Y GARCIA MORENO ENTRADA LLANO GRANDE</v>
          </cell>
          <cell r="H1258" t="str">
            <v>170208</v>
          </cell>
          <cell r="I1258" t="str">
            <v>QUITO</v>
          </cell>
          <cell r="J1258" t="str">
            <v>PICHINCHA</v>
          </cell>
          <cell r="K1258" t="str">
            <v>ROCIO DEL CARMEN CHANDI QUINALUISA</v>
          </cell>
          <cell r="L1258" t="str">
            <v>COTOCOLLAO CALLE PSJE LOS GIRASOLES  Oe4 29 Y PEDRO MUNOZ</v>
          </cell>
          <cell r="O1258" t="str">
            <v>170301</v>
          </cell>
          <cell r="P1258" t="str">
            <v>170301</v>
          </cell>
          <cell r="Q1258" t="str">
            <v>PICHINCHA_QUITO_COTOCOLLAO</v>
          </cell>
          <cell r="R1258" t="str">
            <v>4834841</v>
          </cell>
          <cell r="W1258" t="str">
            <v>1711319903_V4433V3222</v>
          </cell>
          <cell r="X1258" t="str">
            <v>0984275672-</v>
          </cell>
          <cell r="AA1258">
            <v>44940</v>
          </cell>
          <cell r="AD1258">
            <v>1</v>
          </cell>
          <cell r="AE1258">
            <v>1</v>
          </cell>
          <cell r="AH1258" t="str">
            <v>A MEDIA DE PUNTO Y PAGO DEL BANCO DEL PICHINCHA EN CASA CON PAREDES DE CLR TOMATE PORTON NEGRO</v>
          </cell>
          <cell r="AI1258" t="str">
            <v>DESPACHO</v>
          </cell>
          <cell r="AJ1258" t="str">
            <v>Normal</v>
          </cell>
          <cell r="AL1258" t="str">
            <v>NO</v>
          </cell>
          <cell r="AN1258" t="str">
            <v>MOV_tecnocom_credito_directo</v>
          </cell>
          <cell r="AO1258" t="str">
            <v>CANAL ONLINE</v>
          </cell>
          <cell r="AP1258">
            <v>44940</v>
          </cell>
          <cell r="AR1258" t="str">
            <v>MDELIVERY_4834841</v>
          </cell>
          <cell r="AS1258">
            <v>330407</v>
          </cell>
          <cell r="AT1258" t="str">
            <v>D40</v>
          </cell>
          <cell r="AU1258" t="str">
            <v>BTC</v>
          </cell>
          <cell r="AV1258">
            <v>1</v>
          </cell>
          <cell r="AW1258" t="str">
            <v>LOCAL</v>
          </cell>
          <cell r="AX1258" t="str">
            <v>ENTREGADO</v>
          </cell>
          <cell r="AY1258" t="str">
            <v>LTE SAMSUNG S21 FE VERDE: 1 und - sn. 352755852600819</v>
          </cell>
          <cell r="AZ1258" t="str">
            <v>TERMINAL</v>
          </cell>
          <cell r="BA1258" t="str">
            <v>Validar Biometrico</v>
          </cell>
        </row>
        <row r="1259">
          <cell r="A1259" t="str">
            <v>4835097</v>
          </cell>
          <cell r="B1259" t="str">
            <v>MDELIVERY</v>
          </cell>
          <cell r="C1259">
            <v>44940</v>
          </cell>
          <cell r="D1259" t="str">
            <v>FLEXNET ECUADOR - MDELIVERY</v>
          </cell>
          <cell r="E1259" t="str">
            <v>CALLE 28 DE JUNIO S/N Y GARCIA MORENO ENTRADA LLANO GRANDE</v>
          </cell>
          <cell r="H1259" t="str">
            <v>170208</v>
          </cell>
          <cell r="I1259" t="str">
            <v>QUITO</v>
          </cell>
          <cell r="J1259" t="str">
            <v>PICHINCHA</v>
          </cell>
          <cell r="K1259" t="str">
            <v>YADIRA VANESSAPOMA VELLIZ</v>
          </cell>
          <cell r="L1259" t="str">
            <v>OFICINA TRAMACO CENTRO DE DISTRIBUCION VIA A DAULE</v>
          </cell>
          <cell r="O1259" t="str">
            <v>GUAYAQUIL</v>
          </cell>
          <cell r="P1259" t="str">
            <v>GUAYAQUIL</v>
          </cell>
          <cell r="Q1259" t="str">
            <v>GUAYAS_GUAYAQUIL_</v>
          </cell>
          <cell r="R1259" t="str">
            <v>4835097</v>
          </cell>
          <cell r="W1259" t="str">
            <v>0951309624</v>
          </cell>
          <cell r="X1259" t="str">
            <v>0983169656-0</v>
          </cell>
          <cell r="AA1259">
            <v>44940</v>
          </cell>
          <cell r="AD1259">
            <v>1</v>
          </cell>
          <cell r="AE1259">
            <v>1</v>
          </cell>
          <cell r="AH1259" t="str">
            <v/>
          </cell>
          <cell r="AI1259" t="str">
            <v>DESPACHO</v>
          </cell>
          <cell r="AJ1259" t="str">
            <v>DERIVADO PICK UP</v>
          </cell>
          <cell r="AL1259" t="str">
            <v>NO</v>
          </cell>
          <cell r="AN1259" t="str">
            <v>MOV productovip</v>
          </cell>
          <cell r="AO1259" t="str">
            <v>CANAL ONLINE</v>
          </cell>
          <cell r="AP1259">
            <v>44940</v>
          </cell>
          <cell r="AR1259" t="str">
            <v>MDELIVERY_4835097</v>
          </cell>
          <cell r="AS1259">
            <v>330419</v>
          </cell>
          <cell r="AT1259" t="str">
            <v>D40</v>
          </cell>
          <cell r="AU1259" t="str">
            <v>BTC</v>
          </cell>
          <cell r="AV1259">
            <v>1</v>
          </cell>
          <cell r="AW1259" t="str">
            <v>PROVINCIAL</v>
          </cell>
          <cell r="AX1259" t="str">
            <v>INCIDENCIA</v>
          </cell>
          <cell r="AY1259" t="str">
            <v>HALFSIM MOVISTAR: 1 und - sn. 8959300520560981915</v>
          </cell>
          <cell r="AZ1259" t="str">
            <v>SIMCARD</v>
          </cell>
          <cell r="BA1259" t="str">
            <v/>
          </cell>
        </row>
        <row r="1260">
          <cell r="A1260" t="str">
            <v>4835116</v>
          </cell>
          <cell r="B1260" t="str">
            <v>MDELIVERY</v>
          </cell>
          <cell r="C1260">
            <v>44940</v>
          </cell>
          <cell r="D1260" t="str">
            <v>FLEXNET ECUADOR - MDELIVERY</v>
          </cell>
          <cell r="E1260" t="str">
            <v>CALLE 28 DE JUNIO S/N Y GARCIA MORENO ENTRADA LLANO GRANDE</v>
          </cell>
          <cell r="H1260" t="str">
            <v>170208</v>
          </cell>
          <cell r="I1260" t="str">
            <v>QUITO</v>
          </cell>
          <cell r="J1260" t="str">
            <v>PICHINCHA</v>
          </cell>
          <cell r="K1260" t="str">
            <v>Ivonne Tatiana Proaño Ruiz</v>
          </cell>
          <cell r="L1260" t="str">
            <v>COTOCOLLAO CALLE JOSE MARIA ARTETA Y CALISTO N67 90   Y AV BERNARDO DE LEGARDA</v>
          </cell>
          <cell r="O1260" t="str">
            <v>170301</v>
          </cell>
          <cell r="P1260" t="str">
            <v>170301</v>
          </cell>
          <cell r="Q1260" t="str">
            <v>PICHINCHA_QUITO_COTOCOLLAO</v>
          </cell>
          <cell r="R1260" t="str">
            <v>4835116</v>
          </cell>
          <cell r="W1260" t="str">
            <v>1716274798_V3333V4242</v>
          </cell>
          <cell r="X1260" t="str">
            <v>0987059905-</v>
          </cell>
          <cell r="AA1260">
            <v>44940</v>
          </cell>
          <cell r="AD1260">
            <v>1</v>
          </cell>
          <cell r="AE1260">
            <v>1</v>
          </cell>
          <cell r="AH1260" t="str">
            <v>SUBIENDO A 1 CUADRA A LA DERECHA EN CASA CAFE DE 3 PISOS FRENTE A MURO DE PIEDRA</v>
          </cell>
          <cell r="AI1260" t="str">
            <v>DESPACHO</v>
          </cell>
          <cell r="AJ1260" t="str">
            <v>Normal</v>
          </cell>
          <cell r="AL1260" t="str">
            <v>NO</v>
          </cell>
          <cell r="AN1260" t="str">
            <v>MOV_tecnocom_credito_directo</v>
          </cell>
          <cell r="AO1260" t="str">
            <v>CANAL ONLINE</v>
          </cell>
          <cell r="AP1260">
            <v>44940</v>
          </cell>
          <cell r="AR1260" t="str">
            <v>MDELIVERY_4835116</v>
          </cell>
          <cell r="AS1260">
            <v>330406</v>
          </cell>
          <cell r="AT1260" t="str">
            <v>D40</v>
          </cell>
          <cell r="AU1260" t="str">
            <v>BTC</v>
          </cell>
          <cell r="AV1260">
            <v>1</v>
          </cell>
          <cell r="AW1260" t="str">
            <v>LOCAL</v>
          </cell>
          <cell r="AX1260" t="str">
            <v>ENTREGADO</v>
          </cell>
          <cell r="AY1260" t="str">
            <v>LTE SAMSUNG A53 5G NEGRO: 1 und - sn. 353842197564121</v>
          </cell>
          <cell r="AZ1260" t="str">
            <v>TERMINAL</v>
          </cell>
          <cell r="BA1260" t="str">
            <v>Validar Biometrico</v>
          </cell>
        </row>
        <row r="1261">
          <cell r="A1261" t="str">
            <v>4835136</v>
          </cell>
          <cell r="B1261" t="str">
            <v>MDELIVERY</v>
          </cell>
          <cell r="C1261">
            <v>44940</v>
          </cell>
          <cell r="D1261" t="str">
            <v>FLEXNET ECUADOR - MDELIVERY</v>
          </cell>
          <cell r="E1261" t="str">
            <v>CALLE 28 DE JUNIO S/N Y GARCIA MORENO ENTRADA LLANO GRANDE</v>
          </cell>
          <cell r="H1261" t="str">
            <v>170208</v>
          </cell>
          <cell r="I1261" t="str">
            <v>QUITO</v>
          </cell>
          <cell r="J1261" t="str">
            <v>PICHINCHA</v>
          </cell>
          <cell r="K1261" t="str">
            <v>Martin Alejandro Mora Coronel</v>
          </cell>
          <cell r="L1261" t="str">
            <v>CARCELEN AV ISIDRO AYORA  N83 42  Y JOSE ENRIQUE GUERRERO</v>
          </cell>
          <cell r="O1261" t="str">
            <v>170303</v>
          </cell>
          <cell r="P1261" t="str">
            <v>170303</v>
          </cell>
          <cell r="Q1261" t="str">
            <v>PICHINCHA_QUITO_CARCELEN</v>
          </cell>
          <cell r="R1261" t="str">
            <v>4835136</v>
          </cell>
          <cell r="W1261" t="str">
            <v>1754859054_E1133A1221</v>
          </cell>
          <cell r="X1261" t="str">
            <v>0978727885-</v>
          </cell>
          <cell r="AA1261">
            <v>44940</v>
          </cell>
          <cell r="AD1261">
            <v>1</v>
          </cell>
          <cell r="AE1261">
            <v>1</v>
          </cell>
          <cell r="AH1261" t="str">
            <v>EN CASA DE 3 PISOS CREMA CON LINEAS ROJAS FRENTE A POLLOS EL GORDITO</v>
          </cell>
          <cell r="AI1261" t="str">
            <v>DESPACHO</v>
          </cell>
          <cell r="AJ1261" t="str">
            <v>AGENDADO STAND BY</v>
          </cell>
          <cell r="AL1261" t="str">
            <v>NO</v>
          </cell>
          <cell r="AN1261" t="str">
            <v>MOV tecnocom</v>
          </cell>
          <cell r="AO1261" t="str">
            <v>CANAL ONLINE</v>
          </cell>
          <cell r="AP1261">
            <v>44940</v>
          </cell>
          <cell r="AR1261" t="str">
            <v>MDELIVERY_4835136</v>
          </cell>
          <cell r="AS1261">
            <v>330414</v>
          </cell>
          <cell r="AT1261" t="str">
            <v>D40</v>
          </cell>
          <cell r="AU1261" t="str">
            <v>BTC</v>
          </cell>
          <cell r="AV1261">
            <v>1</v>
          </cell>
          <cell r="AW1261" t="str">
            <v>PROVINCIAL</v>
          </cell>
          <cell r="AX1261" t="str">
            <v>ENTREGADO</v>
          </cell>
          <cell r="AY1261" t="str">
            <v>LTE NOKIA G21 AZUL: 1 und - sn. 355108340306366</v>
          </cell>
          <cell r="AZ1261" t="str">
            <v>TERMINAL</v>
          </cell>
          <cell r="BA1261" t="str">
            <v>Validar Biometrico, Validar Tarjeta Credito M,</v>
          </cell>
        </row>
        <row r="1262">
          <cell r="A1262" t="str">
            <v>4835141</v>
          </cell>
          <cell r="B1262" t="str">
            <v>MDELIVERY</v>
          </cell>
          <cell r="C1262">
            <v>44940</v>
          </cell>
          <cell r="D1262" t="str">
            <v>FLEXNET ECUADOR - MDELIVERY</v>
          </cell>
          <cell r="E1262" t="str">
            <v>CALLE 28 DE JUNIO S/N Y GARCIA MORENO ENTRADA LLANO GRANDE</v>
          </cell>
          <cell r="H1262" t="str">
            <v>170208</v>
          </cell>
          <cell r="I1262" t="str">
            <v>QUITO</v>
          </cell>
          <cell r="J1262" t="str">
            <v>PICHINCHA</v>
          </cell>
          <cell r="K1262" t="str">
            <v>Eduardo Sánchez Sánchez</v>
          </cell>
          <cell r="L1262" t="str">
            <v>MARISCAL SUCRE CALLE AV RIO AMAZONAS N21 147 Y VICENTE RAMON ROCA</v>
          </cell>
          <cell r="O1262" t="str">
            <v>170526</v>
          </cell>
          <cell r="P1262" t="str">
            <v>170526</v>
          </cell>
          <cell r="Q1262" t="str">
            <v>PICHINCHA_QUITO_MARISCAL SUCRE</v>
          </cell>
          <cell r="R1262" t="str">
            <v>4835141</v>
          </cell>
          <cell r="W1262" t="str">
            <v>1757015209_E1343I1342</v>
          </cell>
          <cell r="X1262" t="str">
            <v>0983754824-</v>
          </cell>
          <cell r="AA1262">
            <v>44940</v>
          </cell>
          <cell r="AD1262">
            <v>1</v>
          </cell>
          <cell r="AE1262">
            <v>1</v>
          </cell>
          <cell r="AH1262" t="str">
            <v>EN EDIF RIO AMAZONAS 4TO PISO OFICINA 420 FRENTE A HOTEL MERCURY</v>
          </cell>
          <cell r="AI1262" t="str">
            <v>DESPACHO</v>
          </cell>
          <cell r="AJ1262" t="str">
            <v>Normal</v>
          </cell>
          <cell r="AL1262" t="str">
            <v>NO</v>
          </cell>
          <cell r="AN1262" t="str">
            <v>MOV_tecnocom_credito_directo</v>
          </cell>
          <cell r="AO1262" t="str">
            <v>CANAL ONLINE</v>
          </cell>
          <cell r="AP1262">
            <v>44940</v>
          </cell>
          <cell r="AR1262" t="str">
            <v>MDELIVERY_4835141</v>
          </cell>
          <cell r="AS1262">
            <v>330422</v>
          </cell>
          <cell r="AT1262" t="str">
            <v>D40</v>
          </cell>
          <cell r="AU1262" t="str">
            <v>BTC</v>
          </cell>
          <cell r="AV1262">
            <v>1</v>
          </cell>
          <cell r="AW1262" t="str">
            <v>LOCAL</v>
          </cell>
          <cell r="AX1262" t="str">
            <v>ENTREGADO</v>
          </cell>
          <cell r="AY1262" t="str">
            <v>LTE XIAOMI REDMI NOTE 11 AZUL: 1 und - sn. 861696062998821</v>
          </cell>
          <cell r="AZ1262" t="str">
            <v>TERMINAL</v>
          </cell>
          <cell r="BA1262" t="str">
            <v>Validar Biometrico</v>
          </cell>
        </row>
        <row r="1263">
          <cell r="A1263" t="str">
            <v>4835146</v>
          </cell>
          <cell r="B1263" t="str">
            <v>MDELIVERY</v>
          </cell>
          <cell r="C1263">
            <v>44940</v>
          </cell>
          <cell r="D1263" t="str">
            <v>FLEXNET ECUADOR - MDELIVERY</v>
          </cell>
          <cell r="E1263" t="str">
            <v>CALLE 28 DE JUNIO S/N Y GARCIA MORENO ENTRADA LLANO GRANDE</v>
          </cell>
          <cell r="H1263" t="str">
            <v>170208</v>
          </cell>
          <cell r="I1263" t="str">
            <v>QUITO</v>
          </cell>
          <cell r="J1263" t="str">
            <v>PICHINCHA</v>
          </cell>
          <cell r="K1263" t="str">
            <v>MOLINA HOLGUIN STEVEN JAVIER</v>
          </cell>
          <cell r="L1263" t="str">
            <v>OFICINA TRAMACO SAN MARINO</v>
          </cell>
          <cell r="O1263" t="str">
            <v>GUAYAQUIL</v>
          </cell>
          <cell r="P1263" t="str">
            <v>GUAYAQUIL</v>
          </cell>
          <cell r="Q1263" t="str">
            <v>GUAYAS_GUAYAQUIL_</v>
          </cell>
          <cell r="R1263" t="str">
            <v>4835146</v>
          </cell>
          <cell r="W1263" t="str">
            <v>0929918183</v>
          </cell>
          <cell r="X1263" t="str">
            <v>0996982780-0996982780</v>
          </cell>
          <cell r="AA1263">
            <v>44940</v>
          </cell>
          <cell r="AD1263">
            <v>1</v>
          </cell>
          <cell r="AE1263">
            <v>1</v>
          </cell>
          <cell r="AH1263" t="str">
            <v/>
          </cell>
          <cell r="AI1263" t="str">
            <v>DESPACHO</v>
          </cell>
          <cell r="AJ1263" t="str">
            <v>DERIVADO PICK UP</v>
          </cell>
          <cell r="AL1263" t="str">
            <v>NO</v>
          </cell>
          <cell r="AN1263" t="str">
            <v>MOV onlinevip</v>
          </cell>
          <cell r="AO1263" t="str">
            <v>CANAL ONLINE</v>
          </cell>
          <cell r="AP1263">
            <v>44940</v>
          </cell>
          <cell r="AR1263" t="str">
            <v>MDELIVERY_4835146</v>
          </cell>
          <cell r="AS1263">
            <v>330425</v>
          </cell>
          <cell r="AT1263" t="str">
            <v>D40</v>
          </cell>
          <cell r="AU1263" t="str">
            <v>BTC</v>
          </cell>
          <cell r="AV1263">
            <v>2</v>
          </cell>
          <cell r="AW1263" t="str">
            <v>PROVINCIAL</v>
          </cell>
          <cell r="AX1263" t="str">
            <v>INCIDENCIA</v>
          </cell>
          <cell r="AY1263" t="str">
            <v>LTE XIAOMI REDMI NOTE 11S NEGRO: 1 und - sn. 865954063006540 / HALFSIM MOVISTAR: 1 und - sn. 8959300520560984117</v>
          </cell>
          <cell r="AZ1263" t="str">
            <v>SIMCARD / TERMINAL</v>
          </cell>
          <cell r="BA1263" t="str">
            <v>Validar Biometrico</v>
          </cell>
        </row>
        <row r="1264">
          <cell r="A1264" t="str">
            <v>4835172</v>
          </cell>
          <cell r="B1264" t="str">
            <v>MDELIVERY</v>
          </cell>
          <cell r="C1264">
            <v>44940</v>
          </cell>
          <cell r="D1264" t="str">
            <v>FLEXNET ECUADOR - MDELIVERY</v>
          </cell>
          <cell r="E1264" t="str">
            <v>CALLE 28 DE JUNIO S/N Y GARCIA MORENO ENTRADA LLANO GRANDE</v>
          </cell>
          <cell r="H1264" t="str">
            <v>170208</v>
          </cell>
          <cell r="I1264" t="str">
            <v>QUITO</v>
          </cell>
          <cell r="J1264" t="str">
            <v>PICHINCHA</v>
          </cell>
          <cell r="K1264" t="str">
            <v>LUIS ALEXANDER ANRANGO IMBAQUINGO</v>
          </cell>
          <cell r="L1264" t="str">
            <v>OFICINA TRAMACO IBARRA CENTRO DE DISTRIBUCION</v>
          </cell>
          <cell r="O1264" t="str">
            <v>IBARRA</v>
          </cell>
          <cell r="P1264" t="str">
            <v>IBARRA</v>
          </cell>
          <cell r="Q1264" t="str">
            <v>IMBABURA_IBARRA_</v>
          </cell>
          <cell r="R1264" t="str">
            <v>4835172</v>
          </cell>
          <cell r="W1264" t="str">
            <v>1002833752_V4343v4444</v>
          </cell>
          <cell r="X1264" t="str">
            <v>0963089844-</v>
          </cell>
          <cell r="AA1264">
            <v>44940</v>
          </cell>
          <cell r="AD1264">
            <v>1</v>
          </cell>
          <cell r="AE1264">
            <v>1</v>
          </cell>
          <cell r="AH1264" t="str">
            <v/>
          </cell>
          <cell r="AI1264" t="str">
            <v>DESPACHO</v>
          </cell>
          <cell r="AJ1264" t="str">
            <v>DERIVADO PICK UP</v>
          </cell>
          <cell r="AL1264" t="str">
            <v>NO</v>
          </cell>
          <cell r="AN1264" t="str">
            <v>MOV_tecnocom_credito_directo</v>
          </cell>
          <cell r="AO1264" t="str">
            <v>CANAL ONLINE</v>
          </cell>
          <cell r="AP1264">
            <v>44940</v>
          </cell>
          <cell r="AR1264" t="str">
            <v>MDELIVERY_4835172</v>
          </cell>
          <cell r="AS1264">
            <v>330483</v>
          </cell>
          <cell r="AT1264" t="str">
            <v>D40</v>
          </cell>
          <cell r="AU1264" t="str">
            <v>BTC</v>
          </cell>
          <cell r="AV1264">
            <v>1</v>
          </cell>
          <cell r="AW1264" t="str">
            <v>PROVINCIAL</v>
          </cell>
          <cell r="AX1264" t="str">
            <v>ENTREGADO</v>
          </cell>
          <cell r="AY1264" t="str">
            <v>LTE SAMSUNG A53 5G NEGRO: 1 und - sn. 353842198140905</v>
          </cell>
          <cell r="AZ1264" t="str">
            <v>TERMINAL</v>
          </cell>
          <cell r="BA1264" t="str">
            <v>Validar Biometrico</v>
          </cell>
        </row>
        <row r="1265">
          <cell r="A1265" t="str">
            <v>4835304</v>
          </cell>
          <cell r="B1265" t="str">
            <v>MDELIVERY</v>
          </cell>
          <cell r="C1265">
            <v>44940</v>
          </cell>
          <cell r="D1265" t="str">
            <v>FLEXNET ECUADOR - MDELIVERY</v>
          </cell>
          <cell r="E1265" t="str">
            <v>CALLE 28 DE JUNIO S/N Y GARCIA MORENO ENTRADA LLANO GRANDE</v>
          </cell>
          <cell r="H1265" t="str">
            <v>170208</v>
          </cell>
          <cell r="I1265" t="str">
            <v>QUITO</v>
          </cell>
          <cell r="J1265" t="str">
            <v>PICHINCHA</v>
          </cell>
          <cell r="K1265" t="str">
            <v>CRISTIAN CESAR GARCIA TAPUY</v>
          </cell>
          <cell r="L1265" t="str">
            <v>TUMBACO CALLE SEGUNDO GUERRA E10 81 Y JOSE ANTONIO CORREA</v>
          </cell>
          <cell r="O1265" t="str">
            <v>170903</v>
          </cell>
          <cell r="P1265" t="str">
            <v>170903</v>
          </cell>
          <cell r="Q1265" t="str">
            <v>PICHINCHA_QUITO_TUMBACO</v>
          </cell>
          <cell r="R1265" t="str">
            <v>4835304</v>
          </cell>
          <cell r="W1265" t="str">
            <v>1716107022_E3343I2222</v>
          </cell>
          <cell r="X1265" t="str">
            <v>0998785670-</v>
          </cell>
          <cell r="AA1265">
            <v>44940</v>
          </cell>
          <cell r="AD1265">
            <v>1</v>
          </cell>
          <cell r="AE1265">
            <v>1</v>
          </cell>
          <cell r="AH1265" t="str">
            <v>A 1 CUADRA Y MEDIA DEL MERCADO EL ARENAL EN CASA DE 1P CELESTE HAY LONA VERDE</v>
          </cell>
          <cell r="AI1265" t="str">
            <v>DESPACHO</v>
          </cell>
          <cell r="AJ1265" t="str">
            <v>Normal</v>
          </cell>
          <cell r="AL1265" t="str">
            <v>NO</v>
          </cell>
          <cell r="AN1265" t="str">
            <v>MOV_tecnocom_credito_directo</v>
          </cell>
          <cell r="AO1265" t="str">
            <v>CANAL ONLINE</v>
          </cell>
          <cell r="AP1265">
            <v>44940</v>
          </cell>
          <cell r="AR1265" t="str">
            <v>MDELIVERY_4835304</v>
          </cell>
          <cell r="AS1265">
            <v>330401</v>
          </cell>
          <cell r="AT1265" t="str">
            <v>D40</v>
          </cell>
          <cell r="AU1265" t="str">
            <v>BTC</v>
          </cell>
          <cell r="AV1265">
            <v>1</v>
          </cell>
          <cell r="AW1265" t="str">
            <v>LOCAL</v>
          </cell>
          <cell r="AX1265" t="str">
            <v>ENTREGADO</v>
          </cell>
          <cell r="AY1265" t="str">
            <v>LTE XIAOMI REDMI 10C 128GB GRIS: 1 und - sn. 868688062397248</v>
          </cell>
          <cell r="AZ1265" t="str">
            <v>TERMINAL</v>
          </cell>
          <cell r="BA1265" t="str">
            <v>Validar Biometrico</v>
          </cell>
        </row>
        <row r="1266">
          <cell r="A1266" t="str">
            <v>4743358</v>
          </cell>
          <cell r="B1266" t="str">
            <v>MDELIVERY</v>
          </cell>
          <cell r="C1266">
            <v>44941</v>
          </cell>
          <cell r="D1266" t="str">
            <v>FLEXNET ECUADOR - MDELIVERY</v>
          </cell>
          <cell r="E1266" t="str">
            <v>CALLE 28 DE JUNIO S/N Y GARCIA MORENO ENTRADA LLANO GRANDE</v>
          </cell>
          <cell r="H1266" t="str">
            <v>170208</v>
          </cell>
          <cell r="I1266" t="str">
            <v>QUITO</v>
          </cell>
          <cell r="J1266" t="str">
            <v>PICHINCHA</v>
          </cell>
          <cell r="K1266" t="str">
            <v>Diego Joel Pilpe Pico</v>
          </cell>
          <cell r="L1266" t="str">
            <v>SAN BUENAVENTURA AV AMAZONAS  2240 CALLE CLEMENTE YEROVI</v>
          </cell>
          <cell r="O1266" t="str">
            <v>050103</v>
          </cell>
          <cell r="P1266" t="str">
            <v>050103</v>
          </cell>
          <cell r="Q1266" t="str">
            <v>COTOPAXI_LATACUNGA_SAN BUENAVENTURA</v>
          </cell>
          <cell r="R1266" t="str">
            <v>4743358</v>
          </cell>
          <cell r="W1266" t="str">
            <v>0921734059_V2443V4442</v>
          </cell>
          <cell r="X1266" t="str">
            <v>0978646797-0991263086</v>
          </cell>
          <cell r="AA1266">
            <v>44941</v>
          </cell>
          <cell r="AD1266">
            <v>1</v>
          </cell>
          <cell r="AE1266">
            <v>1</v>
          </cell>
          <cell r="AH1266" t="str">
            <v>SECTOR LA FAE ENTREGA EN EL HOSPITAL DE LA FAE LATACUNGA EN EL AREA DE RECEPCION ESTADISTICA LLAMAR AL TITULAR O ANUNCIARSE CON GUARDIA</v>
          </cell>
          <cell r="AI1266" t="str">
            <v>DESPACHO</v>
          </cell>
          <cell r="AJ1266" t="str">
            <v>AGENDADO S1</v>
          </cell>
          <cell r="AL1266" t="str">
            <v>NO</v>
          </cell>
          <cell r="AN1266" t="str">
            <v>MOV tecnocom</v>
          </cell>
          <cell r="AO1266" t="str">
            <v>CANAL ONLINE</v>
          </cell>
          <cell r="AP1266">
            <v>44941</v>
          </cell>
          <cell r="AR1266" t="str">
            <v>MDELIVERY_4743358</v>
          </cell>
          <cell r="AS1266">
            <v>330473</v>
          </cell>
          <cell r="AT1266" t="str">
            <v>D40</v>
          </cell>
          <cell r="AU1266" t="str">
            <v>BTC</v>
          </cell>
          <cell r="AV1266">
            <v>1</v>
          </cell>
          <cell r="AW1266" t="str">
            <v>PROVINCIAL</v>
          </cell>
          <cell r="AX1266" t="str">
            <v>ENTREGADO</v>
          </cell>
          <cell r="AY1266" t="str">
            <v>LTE REALME C21Y AZUL: 1 und - sn. 860256053090996</v>
          </cell>
          <cell r="AZ1266" t="str">
            <v>TERMINAL</v>
          </cell>
          <cell r="BA1266" t="str">
            <v>Validar Biometrico, Validar Tarjeta Credito M,</v>
          </cell>
        </row>
        <row r="1267">
          <cell r="A1267" t="str">
            <v>4828929</v>
          </cell>
          <cell r="B1267" t="str">
            <v>MDELIVERY</v>
          </cell>
          <cell r="C1267">
            <v>44941</v>
          </cell>
          <cell r="D1267" t="str">
            <v>FLEXNET ECUADOR - MDELIVERY</v>
          </cell>
          <cell r="E1267" t="str">
            <v>CALLE 28 DE JUNIO S/N Y GARCIA MORENO ENTRADA LLANO GRANDE</v>
          </cell>
          <cell r="H1267" t="str">
            <v>170208</v>
          </cell>
          <cell r="I1267" t="str">
            <v>QUITO</v>
          </cell>
          <cell r="J1267" t="str">
            <v>PICHINCHA</v>
          </cell>
          <cell r="K1267" t="str">
            <v>MURILLO VELEZ DIEGO JAVIER</v>
          </cell>
          <cell r="L1267" t="str">
            <v>OFICINA TRAMACO SAN MARINO</v>
          </cell>
          <cell r="O1267" t="str">
            <v>GUAYAQUIL</v>
          </cell>
          <cell r="P1267" t="str">
            <v>GUAYAQUIL</v>
          </cell>
          <cell r="Q1267" t="str">
            <v>GUAYAS_GUAYAQUIL_</v>
          </cell>
          <cell r="R1267" t="str">
            <v>4828929</v>
          </cell>
          <cell r="W1267" t="str">
            <v>0942591694</v>
          </cell>
          <cell r="X1267" t="str">
            <v>0959798406-0999223734</v>
          </cell>
          <cell r="AA1267">
            <v>44941</v>
          </cell>
          <cell r="AD1267">
            <v>1</v>
          </cell>
          <cell r="AE1267">
            <v>1</v>
          </cell>
          <cell r="AH1267" t="str">
            <v/>
          </cell>
          <cell r="AI1267" t="str">
            <v>DESPACHO</v>
          </cell>
          <cell r="AJ1267" t="str">
            <v>DERIVADO PICK UP</v>
          </cell>
          <cell r="AL1267" t="str">
            <v>NO</v>
          </cell>
          <cell r="AN1267" t="str">
            <v>MOV onlinevip</v>
          </cell>
          <cell r="AO1267" t="str">
            <v>CANAL ONLINE</v>
          </cell>
          <cell r="AP1267">
            <v>44941</v>
          </cell>
          <cell r="AR1267" t="str">
            <v>MDELIVERY_4828929</v>
          </cell>
          <cell r="AS1267">
            <v>330433</v>
          </cell>
          <cell r="AT1267" t="str">
            <v>D40</v>
          </cell>
          <cell r="AU1267" t="str">
            <v>BTC</v>
          </cell>
          <cell r="AV1267">
            <v>1</v>
          </cell>
          <cell r="AW1267" t="str">
            <v>PROVINCIAL</v>
          </cell>
          <cell r="AX1267" t="str">
            <v>INCIDENCIA</v>
          </cell>
          <cell r="AY1267" t="str">
            <v>LTE XIAOMI REDMI NOTE 11 GRIS: 1 und - sn. 861696062498806</v>
          </cell>
          <cell r="AZ1267" t="str">
            <v>TERMINAL</v>
          </cell>
          <cell r="BA1267" t="str">
            <v>Validar Biometrico</v>
          </cell>
        </row>
        <row r="1268">
          <cell r="A1268" t="str">
            <v>4832010</v>
          </cell>
          <cell r="B1268" t="str">
            <v>MDELIVERY</v>
          </cell>
          <cell r="C1268">
            <v>44941</v>
          </cell>
          <cell r="D1268" t="str">
            <v>FLEXNET ECUADOR - MDELIVERY</v>
          </cell>
          <cell r="E1268" t="str">
            <v>CALLE 28 DE JUNIO S/N Y GARCIA MORENO ENTRADA LLANO GRANDE</v>
          </cell>
          <cell r="H1268" t="str">
            <v>170208</v>
          </cell>
          <cell r="I1268" t="str">
            <v>QUITO</v>
          </cell>
          <cell r="J1268" t="str">
            <v>PICHINCHA</v>
          </cell>
          <cell r="K1268" t="str">
            <v>JOHN STALIN CRUZ QUIJIJE</v>
          </cell>
          <cell r="L1268" t="str">
            <v>OFICINA TRAMACO CENTRO DE DISTRIBUCION VIA A DAULE</v>
          </cell>
          <cell r="O1268" t="str">
            <v>GUAYAQUIL</v>
          </cell>
          <cell r="P1268" t="str">
            <v>GUAYAQUIL</v>
          </cell>
          <cell r="Q1268" t="str">
            <v>GUAYAS_GUAYAQUIL_</v>
          </cell>
          <cell r="R1268" t="str">
            <v>4832010</v>
          </cell>
          <cell r="W1268" t="str">
            <v>0917308603</v>
          </cell>
          <cell r="X1268" t="str">
            <v>0991069224-0995832635</v>
          </cell>
          <cell r="AA1268">
            <v>44941</v>
          </cell>
          <cell r="AD1268">
            <v>1</v>
          </cell>
          <cell r="AE1268">
            <v>1</v>
          </cell>
          <cell r="AH1268" t="str">
            <v/>
          </cell>
          <cell r="AI1268" t="str">
            <v>DESPACHO</v>
          </cell>
          <cell r="AJ1268" t="str">
            <v>DERIVADO PICK UP</v>
          </cell>
          <cell r="AL1268" t="str">
            <v>NO</v>
          </cell>
          <cell r="AN1268" t="str">
            <v>MOV onlinevip</v>
          </cell>
          <cell r="AO1268" t="str">
            <v>CANAL ONLINE</v>
          </cell>
          <cell r="AP1268">
            <v>44941</v>
          </cell>
          <cell r="AR1268" t="str">
            <v>MDELIVERY_4832010</v>
          </cell>
          <cell r="AS1268">
            <v>330397</v>
          </cell>
          <cell r="AT1268" t="str">
            <v>D40</v>
          </cell>
          <cell r="AU1268" t="str">
            <v>BTC</v>
          </cell>
          <cell r="AV1268">
            <v>1</v>
          </cell>
          <cell r="AW1268" t="str">
            <v>PROVINCIAL</v>
          </cell>
          <cell r="AX1268" t="str">
            <v>ENTREGADO</v>
          </cell>
          <cell r="AY1268" t="str">
            <v>LTE XIAOMI REDMI NOTE 11 AZUL: 1 und - sn. 869113065790983</v>
          </cell>
          <cell r="AZ1268" t="str">
            <v>TERMINAL</v>
          </cell>
          <cell r="BA1268" t="str">
            <v>Validar Biometrico</v>
          </cell>
        </row>
        <row r="1269">
          <cell r="A1269" t="str">
            <v>4835580</v>
          </cell>
          <cell r="B1269" t="str">
            <v>MDELIVERY</v>
          </cell>
          <cell r="C1269">
            <v>44941</v>
          </cell>
          <cell r="D1269" t="str">
            <v>FLEXNET ECUADOR - MDELIVERY</v>
          </cell>
          <cell r="E1269" t="str">
            <v>CALLE 28 DE JUNIO S/N Y GARCIA MORENO ENTRADA LLANO GRANDE</v>
          </cell>
          <cell r="H1269" t="str">
            <v>170208</v>
          </cell>
          <cell r="I1269" t="str">
            <v>QUITO</v>
          </cell>
          <cell r="J1269" t="str">
            <v>PICHINCHA</v>
          </cell>
          <cell r="K1269" t="str">
            <v>BENAVIDES DEMERA DARIO JAVIER</v>
          </cell>
          <cell r="L1269" t="str">
            <v>OFICINA TRAMACO LA CONCORDIA</v>
          </cell>
          <cell r="O1269" t="str">
            <v>LA CONCORDIA</v>
          </cell>
          <cell r="P1269" t="str">
            <v>LA CONCORDIA</v>
          </cell>
          <cell r="Q1269" t="str">
            <v>SANTO DOMINGO_LA CONCORDIA_</v>
          </cell>
          <cell r="R1269" t="str">
            <v>4835580</v>
          </cell>
          <cell r="W1269" t="str">
            <v>1723279228</v>
          </cell>
          <cell r="X1269" t="str">
            <v>0994343248-0994343248</v>
          </cell>
          <cell r="AA1269">
            <v>44941</v>
          </cell>
          <cell r="AD1269">
            <v>1</v>
          </cell>
          <cell r="AE1269">
            <v>1</v>
          </cell>
          <cell r="AH1269" t="str">
            <v/>
          </cell>
          <cell r="AI1269" t="str">
            <v>DESPACHO</v>
          </cell>
          <cell r="AJ1269" t="str">
            <v>DERIVADO PICK UP</v>
          </cell>
          <cell r="AL1269" t="str">
            <v>NO</v>
          </cell>
          <cell r="AN1269" t="str">
            <v>MOV productovip</v>
          </cell>
          <cell r="AO1269" t="str">
            <v>CANAL ONLINE</v>
          </cell>
          <cell r="AP1269">
            <v>44941</v>
          </cell>
          <cell r="AR1269" t="str">
            <v>MDELIVERY_4835580</v>
          </cell>
          <cell r="AS1269">
            <v>330481</v>
          </cell>
          <cell r="AT1269" t="str">
            <v>D40</v>
          </cell>
          <cell r="AU1269" t="str">
            <v>BTC</v>
          </cell>
          <cell r="AV1269">
            <v>1</v>
          </cell>
          <cell r="AW1269" t="str">
            <v>PROVINCIAL</v>
          </cell>
          <cell r="AX1269" t="str">
            <v>INCIDENCIA</v>
          </cell>
          <cell r="AY1269" t="str">
            <v>HALFSIM MOVISTAR: 1 und - sn. 8959300120521872301</v>
          </cell>
          <cell r="AZ1269" t="str">
            <v>SIMCARD</v>
          </cell>
          <cell r="BA1269" t="str">
            <v/>
          </cell>
        </row>
        <row r="1270">
          <cell r="A1270" t="str">
            <v>4835615</v>
          </cell>
          <cell r="B1270" t="str">
            <v>MDELIVERY</v>
          </cell>
          <cell r="C1270">
            <v>44941</v>
          </cell>
          <cell r="D1270" t="str">
            <v>FLEXNET ECUADOR - MDELIVERY</v>
          </cell>
          <cell r="E1270" t="str">
            <v>CALLE 28 DE JUNIO S/N Y GARCIA MORENO ENTRADA LLANO GRANDE</v>
          </cell>
          <cell r="H1270" t="str">
            <v>170208</v>
          </cell>
          <cell r="I1270" t="str">
            <v>QUITO</v>
          </cell>
          <cell r="J1270" t="str">
            <v>PICHINCHA</v>
          </cell>
          <cell r="K1270" t="str">
            <v>KARINA FERNANDA GARCIA HERDOIZA</v>
          </cell>
          <cell r="L1270" t="str">
            <v>CONOCOTO  CALLE GENERAL JOSE MARIA URBINA CASA 4  CALLE ISIDRO AYORA</v>
          </cell>
          <cell r="O1270" t="str">
            <v>170805</v>
          </cell>
          <cell r="P1270" t="str">
            <v>170805</v>
          </cell>
          <cell r="Q1270" t="str">
            <v>PICHINCHA_QUITO_CONOCOTO</v>
          </cell>
          <cell r="R1270" t="str">
            <v>4835615</v>
          </cell>
          <cell r="W1270" t="str">
            <v>1714284096_A1333V1222</v>
          </cell>
          <cell r="X1270" t="str">
            <v>0984002855-</v>
          </cell>
          <cell r="AA1270">
            <v>44941</v>
          </cell>
          <cell r="AD1270">
            <v>1</v>
          </cell>
          <cell r="AE1270">
            <v>1</v>
          </cell>
          <cell r="AH1270" t="str">
            <v>SAN MIGUEL DE CONOCOTO ENTRADA DE SAN MIGUEL CONJUNTO DE CASA AMARILLAS  A 4 CASA DE LA BODEGA SAN MIGUEL CASA AMARILLAS 2 PISOS ENTREGAR  HASTA LAS 12 DEL DIA</v>
          </cell>
          <cell r="AI1270" t="str">
            <v>DESPACHO</v>
          </cell>
          <cell r="AJ1270" t="str">
            <v>Normal</v>
          </cell>
          <cell r="AL1270" t="str">
            <v>NO</v>
          </cell>
          <cell r="AN1270" t="str">
            <v>MOV tecnocom</v>
          </cell>
          <cell r="AO1270" t="str">
            <v>CANAL ONLINE</v>
          </cell>
          <cell r="AP1270">
            <v>44941</v>
          </cell>
          <cell r="AR1270" t="str">
            <v>MDELIVERY_4835615</v>
          </cell>
          <cell r="AS1270">
            <v>330443</v>
          </cell>
          <cell r="AT1270" t="str">
            <v>D40</v>
          </cell>
          <cell r="AU1270" t="str">
            <v>BTC</v>
          </cell>
          <cell r="AV1270">
            <v>1</v>
          </cell>
          <cell r="AW1270" t="str">
            <v>LOCAL</v>
          </cell>
          <cell r="AX1270" t="str">
            <v>INCIDENCIA</v>
          </cell>
          <cell r="AY1270" t="str">
            <v>LTE XIAOMI REDMI NOTE 11S AZUL: 1 und - sn. 865954061252922</v>
          </cell>
          <cell r="AZ1270" t="str">
            <v>TERMINAL</v>
          </cell>
          <cell r="BA1270" t="str">
            <v>Validar Biometrico, Validar Tarjeta Credito M,</v>
          </cell>
        </row>
        <row r="1271">
          <cell r="A1271" t="str">
            <v>4835675</v>
          </cell>
          <cell r="B1271" t="str">
            <v>MDELIVERY</v>
          </cell>
          <cell r="C1271">
            <v>44941</v>
          </cell>
          <cell r="D1271" t="str">
            <v>FLEXNET ECUADOR - MDELIVERY</v>
          </cell>
          <cell r="E1271" t="str">
            <v>CALLE 28 DE JUNIO S/N Y GARCIA MORENO ENTRADA LLANO GRANDE</v>
          </cell>
          <cell r="H1271" t="str">
            <v>170208</v>
          </cell>
          <cell r="I1271" t="str">
            <v>QUITO</v>
          </cell>
          <cell r="J1271" t="str">
            <v>PICHINCHA</v>
          </cell>
          <cell r="K1271" t="str">
            <v>JAVIER EDUARDO TAPIA JACOME</v>
          </cell>
          <cell r="L1271" t="str">
            <v>LOS ESTEROS AV 113 O VIA INTERBARRIAL  SN CALLE 114</v>
          </cell>
          <cell r="O1271" t="str">
            <v>130210</v>
          </cell>
          <cell r="P1271" t="str">
            <v>130210</v>
          </cell>
          <cell r="Q1271" t="str">
            <v>MANABI_MANTA_LOS ESTEROS</v>
          </cell>
          <cell r="R1271" t="str">
            <v>4835675</v>
          </cell>
          <cell r="W1271" t="str">
            <v>1716275852_E4443I2442</v>
          </cell>
          <cell r="X1271" t="str">
            <v>0984021158-</v>
          </cell>
          <cell r="AA1271">
            <v>44941</v>
          </cell>
          <cell r="AD1271">
            <v>1</v>
          </cell>
          <cell r="AE1271">
            <v>1</v>
          </cell>
          <cell r="AH1271" t="str">
            <v>SECTOR CRSITO REY ENTREGAR EN LA GARITA DE INDUSTRIAS ALES MANTA HAY QUE LLAMAR AL TITULAR</v>
          </cell>
          <cell r="AI1271" t="str">
            <v>DESPACHO</v>
          </cell>
          <cell r="AJ1271" t="str">
            <v>Normal</v>
          </cell>
          <cell r="AL1271" t="str">
            <v>NO</v>
          </cell>
          <cell r="AN1271" t="str">
            <v>MOV tecnocom</v>
          </cell>
          <cell r="AO1271" t="str">
            <v>CANAL ONLINE</v>
          </cell>
          <cell r="AP1271">
            <v>44941</v>
          </cell>
          <cell r="AR1271" t="str">
            <v>MDELIVERY_4835675</v>
          </cell>
          <cell r="AS1271">
            <v>330469</v>
          </cell>
          <cell r="AT1271" t="str">
            <v>D40</v>
          </cell>
          <cell r="AU1271" t="str">
            <v>BTC</v>
          </cell>
          <cell r="AV1271">
            <v>1</v>
          </cell>
          <cell r="AW1271" t="str">
            <v>PROVINCIAL</v>
          </cell>
          <cell r="AX1271" t="str">
            <v>ENTREGADO</v>
          </cell>
          <cell r="AY1271" t="str">
            <v>AIR APPLE AIRPODS 3ER GEN: 1 und - sn. 139999372440963</v>
          </cell>
          <cell r="AZ1271" t="str">
            <v>ACCESORIO</v>
          </cell>
          <cell r="BA1271" t="str">
            <v>Validar Biometrico, Validar Tarjeta Credito M,</v>
          </cell>
        </row>
        <row r="1272">
          <cell r="A1272" t="str">
            <v>4835872</v>
          </cell>
          <cell r="B1272" t="str">
            <v>MDELIVERY</v>
          </cell>
          <cell r="C1272">
            <v>44941</v>
          </cell>
          <cell r="D1272" t="str">
            <v>FLEXNET ECUADOR - MDELIVERY</v>
          </cell>
          <cell r="E1272" t="str">
            <v>CALLE 28 DE JUNIO S/N Y GARCIA MORENO ENTRADA LLANO GRANDE</v>
          </cell>
          <cell r="H1272" t="str">
            <v>170208</v>
          </cell>
          <cell r="I1272" t="str">
            <v>QUITO</v>
          </cell>
          <cell r="J1272" t="str">
            <v>PICHINCHA</v>
          </cell>
          <cell r="K1272" t="str">
            <v>KAREN ESTEFANY AGUILAR LOOR</v>
          </cell>
          <cell r="L1272" t="str">
            <v>COTOCOLLAO  CALLE  MACHALA   SN  CALLE  ANGEL LUDENA</v>
          </cell>
          <cell r="O1272" t="str">
            <v>170301</v>
          </cell>
          <cell r="P1272" t="str">
            <v>170301</v>
          </cell>
          <cell r="Q1272" t="str">
            <v>PICHINCHA_QUITO_COTOCOLLAO</v>
          </cell>
          <cell r="R1272" t="str">
            <v>4835872</v>
          </cell>
          <cell r="W1272" t="str">
            <v>1720835378</v>
          </cell>
          <cell r="X1272" t="str">
            <v>0979252033-0900000000</v>
          </cell>
          <cell r="AA1272">
            <v>44941</v>
          </cell>
          <cell r="AD1272">
            <v>1</v>
          </cell>
          <cell r="AE1272">
            <v>1</v>
          </cell>
          <cell r="AH1272" t="str">
            <v>SECTOR COTOCOLLAO ENTREGAR EN PASTELERIA  HERMANOS FLORES  REALIZAR UNA LLAMADA PREVIA</v>
          </cell>
          <cell r="AI1272" t="str">
            <v>DESPACHO</v>
          </cell>
          <cell r="AJ1272" t="str">
            <v>Normal</v>
          </cell>
          <cell r="AL1272" t="str">
            <v>NO</v>
          </cell>
          <cell r="AN1272" t="str">
            <v>MOV productovip</v>
          </cell>
          <cell r="AO1272" t="str">
            <v>CANAL ONLINE</v>
          </cell>
          <cell r="AP1272">
            <v>44941</v>
          </cell>
          <cell r="AR1272" t="str">
            <v>MDELIVERY_4835872</v>
          </cell>
          <cell r="AS1272">
            <v>330459</v>
          </cell>
          <cell r="AT1272" t="str">
            <v>D40</v>
          </cell>
          <cell r="AU1272" t="str">
            <v>BTC</v>
          </cell>
          <cell r="AV1272">
            <v>2</v>
          </cell>
          <cell r="AW1272" t="str">
            <v>LOCAL</v>
          </cell>
          <cell r="AX1272" t="str">
            <v>ENTREGADO</v>
          </cell>
          <cell r="AY1272" t="str">
            <v>LTE XIAOMI REDMI NOTE 11 AZUL: 1 und - sn. 869113065865744 / HALFSIM MOVISTAR: 1 und - sn. 8959300520560988860</v>
          </cell>
          <cell r="AZ1272" t="str">
            <v>SIMCARD / TERMINAL</v>
          </cell>
          <cell r="BA1272" t="str">
            <v>Validar Biometrico</v>
          </cell>
        </row>
        <row r="1273">
          <cell r="A1273" t="str">
            <v>4835887</v>
          </cell>
          <cell r="B1273" t="str">
            <v>MDELIVERY</v>
          </cell>
          <cell r="C1273">
            <v>44941</v>
          </cell>
          <cell r="D1273" t="str">
            <v>FLEXNET ECUADOR - MDELIVERY</v>
          </cell>
          <cell r="E1273" t="str">
            <v>CALLE 28 DE JUNIO S/N Y GARCIA MORENO ENTRADA LLANO GRANDE</v>
          </cell>
          <cell r="H1273" t="str">
            <v>170208</v>
          </cell>
          <cell r="I1273" t="str">
            <v>QUITO</v>
          </cell>
          <cell r="J1273" t="str">
            <v>PICHINCHA</v>
          </cell>
          <cell r="K1273" t="str">
            <v>DANIEL ALEJANDRO SALINAS BUSTAMANTE</v>
          </cell>
          <cell r="L1273" t="str">
            <v>EL SAGRARIO  CALLE GASPAR SANGURIMA  11 64  ENTRE LA CALLE GENERAL TORRES Y CALLE TARQUI</v>
          </cell>
          <cell r="O1273" t="str">
            <v>010101</v>
          </cell>
          <cell r="P1273" t="str">
            <v>010101</v>
          </cell>
          <cell r="Q1273" t="str">
            <v>AZUAY_CUENCA_EL SAGRARIO</v>
          </cell>
          <cell r="R1273" t="str">
            <v>4835887</v>
          </cell>
          <cell r="W1273" t="str">
            <v>0107483422_A1133A1111</v>
          </cell>
          <cell r="X1273" t="str">
            <v>0995858438-</v>
          </cell>
          <cell r="AA1273">
            <v>44941</v>
          </cell>
          <cell r="AD1273">
            <v>1</v>
          </cell>
          <cell r="AE1273">
            <v>1</v>
          </cell>
          <cell r="AH1273" t="str">
            <v>SECTOR MARIA AUXILIADORA A UNA CUADRA DEL CNE CASA MARRON 3 PISOS RALIZAR UNA LLAMADA PREVIA</v>
          </cell>
          <cell r="AI1273" t="str">
            <v>DESPACHO</v>
          </cell>
          <cell r="AJ1273" t="str">
            <v>Normal</v>
          </cell>
          <cell r="AL1273" t="str">
            <v>NO</v>
          </cell>
          <cell r="AN1273" t="str">
            <v>MOV_tecnocom_credito_directo</v>
          </cell>
          <cell r="AO1273" t="str">
            <v>CANAL ONLINE</v>
          </cell>
          <cell r="AP1273">
            <v>44941</v>
          </cell>
          <cell r="AR1273" t="str">
            <v>MDELIVERY_4835887</v>
          </cell>
          <cell r="AS1273">
            <v>330457</v>
          </cell>
          <cell r="AT1273" t="str">
            <v>D40</v>
          </cell>
          <cell r="AU1273" t="str">
            <v>BTC</v>
          </cell>
          <cell r="AV1273">
            <v>1</v>
          </cell>
          <cell r="AW1273" t="str">
            <v>PROVINCIAL</v>
          </cell>
          <cell r="AX1273" t="str">
            <v>ENTREGADO</v>
          </cell>
          <cell r="AY1273" t="str">
            <v>LTE SAMSUNG A13 NEGRO: 1 und - sn. 352460880054044</v>
          </cell>
          <cell r="AZ1273" t="str">
            <v>TERMINAL</v>
          </cell>
          <cell r="BA1273" t="str">
            <v>Validar Biometrico</v>
          </cell>
        </row>
        <row r="1274">
          <cell r="A1274" t="str">
            <v>2484004</v>
          </cell>
          <cell r="B1274" t="str">
            <v>MDELIVERY</v>
          </cell>
          <cell r="C1274">
            <v>44942</v>
          </cell>
          <cell r="D1274" t="str">
            <v>FLEXNET ECUADOR - MDELIVERY</v>
          </cell>
          <cell r="E1274" t="str">
            <v>CALLE 28 DE JUNIO S/N Y GARCIA MORENO ENTRADA LLANO GRANDE</v>
          </cell>
          <cell r="H1274" t="str">
            <v>170208</v>
          </cell>
          <cell r="I1274" t="str">
            <v>QUITO</v>
          </cell>
          <cell r="J1274" t="str">
            <v>PICHINCHA</v>
          </cell>
          <cell r="K1274" t="str">
            <v>JOSE RODAS_ASOCIACION DE EMPLEADOS MUNICIPALES</v>
          </cell>
          <cell r="L1274" t="str">
            <v>GRAN COLOMBIA Y 3 DE NOVIEMBRE EN EL MUNICIPIO DE GUALACEO</v>
          </cell>
          <cell r="O1274" t="str">
            <v>GUALACEO</v>
          </cell>
          <cell r="P1274" t="str">
            <v>GUALACEO</v>
          </cell>
          <cell r="Q1274" t="str">
            <v>AZUAY</v>
          </cell>
          <cell r="R1274" t="str">
            <v>2484004</v>
          </cell>
          <cell r="W1274" t="str">
            <v>0190304612001</v>
          </cell>
          <cell r="X1274" t="str">
            <v>0998167078</v>
          </cell>
          <cell r="AA1274">
            <v>44942</v>
          </cell>
          <cell r="AD1274">
            <v>1</v>
          </cell>
          <cell r="AE1274">
            <v>1</v>
          </cell>
          <cell r="AI1274" t="str">
            <v>DESPACHO</v>
          </cell>
          <cell r="AJ1274" t="str">
            <v>NORMAL</v>
          </cell>
          <cell r="AL1274" t="str">
            <v>NO</v>
          </cell>
          <cell r="AN1274" t="str">
            <v>POSVENTA GGCC Y NEGOCIOS</v>
          </cell>
          <cell r="AO1274" t="str">
            <v>GGCC / NEGOCIOS</v>
          </cell>
          <cell r="AP1274">
            <v>44942</v>
          </cell>
          <cell r="AR1274" t="str">
            <v>MDELIVERY_2484004</v>
          </cell>
          <cell r="AS1274">
            <v>330350</v>
          </cell>
          <cell r="AT1274" t="str">
            <v>D40</v>
          </cell>
          <cell r="AU1274" t="str">
            <v>BTB</v>
          </cell>
          <cell r="AV1274">
            <v>2</v>
          </cell>
          <cell r="AX1274" t="str">
            <v>EN_TRANSITO</v>
          </cell>
          <cell r="AY1274" t="str">
            <v>LTE XIAOMI REDMI 10C 128GB GRIS: 1 und - sn. 864050068810480 / HALFSIM MOVISTAR: 1 und - sn. 8959300520560844600</v>
          </cell>
          <cell r="AZ1274" t="str">
            <v>SIMCARD / TERMINAL</v>
          </cell>
          <cell r="BA1274" t="str">
            <v/>
          </cell>
        </row>
        <row r="1275">
          <cell r="A1275" t="str">
            <v>2484006</v>
          </cell>
          <cell r="B1275" t="str">
            <v>MDELIVERY</v>
          </cell>
          <cell r="C1275">
            <v>44942</v>
          </cell>
          <cell r="D1275" t="str">
            <v>FLEXNET ECUADOR - MDELIVERY</v>
          </cell>
          <cell r="E1275" t="str">
            <v>CALLE 28 DE JUNIO S/N Y GARCIA MORENO ENTRADA LLANO GRANDE</v>
          </cell>
          <cell r="H1275" t="str">
            <v>170208</v>
          </cell>
          <cell r="I1275" t="str">
            <v>QUITO</v>
          </cell>
          <cell r="J1275" t="str">
            <v>PICHINCHA</v>
          </cell>
          <cell r="K1275" t="str">
            <v>ENMA ZACARIAS_EMBAJADA DE ESPANA EN QUITO</v>
          </cell>
          <cell r="L1275" t="str">
            <v>FRANCISCO SALAZAR E12 73 Y TOLEDO</v>
          </cell>
          <cell r="O1275" t="str">
            <v>QUITO</v>
          </cell>
          <cell r="P1275" t="str">
            <v>QUITO</v>
          </cell>
          <cell r="Q1275" t="str">
            <v>PICHINCHA</v>
          </cell>
          <cell r="R1275" t="str">
            <v>2484006</v>
          </cell>
          <cell r="W1275" t="str">
            <v>1791840488001</v>
          </cell>
          <cell r="X1275" t="str">
            <v>988041019</v>
          </cell>
          <cell r="AA1275">
            <v>44942</v>
          </cell>
          <cell r="AD1275">
            <v>1</v>
          </cell>
          <cell r="AE1275">
            <v>1</v>
          </cell>
          <cell r="AI1275" t="str">
            <v>DESPACHO</v>
          </cell>
          <cell r="AJ1275" t="str">
            <v>EXPRESS</v>
          </cell>
          <cell r="AL1275" t="str">
            <v>NO</v>
          </cell>
          <cell r="AN1275" t="str">
            <v>POSVENTA GGCC Y NEGOCIOS (EXPRESS SOLO QUITO)</v>
          </cell>
          <cell r="AO1275" t="str">
            <v>GGCC / NEGOCIOS</v>
          </cell>
          <cell r="AP1275">
            <v>44942</v>
          </cell>
          <cell r="AR1275" t="str">
            <v>MDELIVERY_2484006</v>
          </cell>
          <cell r="AS1275">
            <v>330354</v>
          </cell>
          <cell r="AT1275" t="str">
            <v>D40</v>
          </cell>
          <cell r="AU1275" t="str">
            <v>BTB</v>
          </cell>
          <cell r="AV1275">
            <v>1</v>
          </cell>
          <cell r="AX1275" t="str">
            <v>ENTREGADO</v>
          </cell>
          <cell r="AY1275" t="str">
            <v>HALFSIM MOVISTAR: 1 und - sn. 8959300520560844709</v>
          </cell>
          <cell r="AZ1275" t="str">
            <v>SIMCARD</v>
          </cell>
          <cell r="BA1275" t="str">
            <v/>
          </cell>
        </row>
        <row r="1276">
          <cell r="A1276" t="str">
            <v>2484007</v>
          </cell>
          <cell r="B1276" t="str">
            <v>MDELIVERY</v>
          </cell>
          <cell r="C1276">
            <v>44942</v>
          </cell>
          <cell r="D1276" t="str">
            <v>FLEXNET ECUADOR - MDELIVERY</v>
          </cell>
          <cell r="E1276" t="str">
            <v>CALLE 28 DE JUNIO S/N Y GARCIA MORENO ENTRADA LLANO GRANDE</v>
          </cell>
          <cell r="H1276" t="str">
            <v>170208</v>
          </cell>
          <cell r="I1276" t="str">
            <v>QUITO</v>
          </cell>
          <cell r="J1276" t="str">
            <v>PICHINCHA</v>
          </cell>
          <cell r="K1276" t="str">
            <v>LEYDI MONTE_MEGADATOS S A</v>
          </cell>
          <cell r="L1276" t="str">
            <v>PICHINCHA QUITO NUNEZ DE VELA E3 13 TAHUALPA EDIFICIO TORRES DEL PUENTE PISO 2</v>
          </cell>
          <cell r="O1276" t="str">
            <v>QUITO</v>
          </cell>
          <cell r="P1276" t="str">
            <v>QUITO</v>
          </cell>
          <cell r="Q1276" t="str">
            <v>PICHINCHA</v>
          </cell>
          <cell r="R1276" t="str">
            <v>2484007</v>
          </cell>
          <cell r="W1276" t="str">
            <v>1791287541001</v>
          </cell>
          <cell r="X1276" t="str">
            <v>998042913</v>
          </cell>
          <cell r="AA1276">
            <v>44942</v>
          </cell>
          <cell r="AD1276">
            <v>1</v>
          </cell>
          <cell r="AE1276">
            <v>1</v>
          </cell>
          <cell r="AI1276" t="str">
            <v>DESPACHO</v>
          </cell>
          <cell r="AJ1276" t="str">
            <v>NORMAL</v>
          </cell>
          <cell r="AL1276" t="str">
            <v>NO</v>
          </cell>
          <cell r="AN1276" t="str">
            <v>ACTIVACIONES INGRESOS GGCC &amp; NEGOCIOS DIRECTOS</v>
          </cell>
          <cell r="AO1276" t="str">
            <v>GGCC / NEGOCIOS</v>
          </cell>
          <cell r="AP1276">
            <v>44942</v>
          </cell>
          <cell r="AR1276" t="str">
            <v>MDELIVERY_2484007</v>
          </cell>
          <cell r="AS1276">
            <v>330352</v>
          </cell>
          <cell r="AT1276" t="str">
            <v>D40</v>
          </cell>
          <cell r="AU1276" t="str">
            <v>BTB</v>
          </cell>
          <cell r="AV1276">
            <v>16</v>
          </cell>
          <cell r="AX1276" t="str">
            <v>ENTREGADO</v>
          </cell>
          <cell r="AY1276" t="str">
            <v>LTE SAMSUNG A53 5G AZUL: 1 und - sn. 353842198069666 / LTE SAMSUNG A53 5G NEGRO: 1 und - sn. 353842198137745 / LTE NOKIA G21 AZUL: 1 und - sn. 355108340307026 / LTE XIAOMI REDMI NOTE 11S AZUL: 4 und - sn. 863837058734428,865954061401347,865954061254720,863837056564488 / LTE XIAOMI REDMI NOTE 11 AZUL: 1 und - sn. 869113065895584 / HALFSIM MOVISTAR: 8 und - sn. 8959300520560844402,8959300520560844477,8959300520560844378,8959300520560844360,8959300520560844345,8959300520560844469,8959300520560844410,8959300520560844352</v>
          </cell>
          <cell r="AZ1276" t="str">
            <v>SIMCARD / TERMINAL</v>
          </cell>
          <cell r="BA1276" t="str">
            <v/>
          </cell>
        </row>
        <row r="1277">
          <cell r="A1277" t="str">
            <v>2484015</v>
          </cell>
          <cell r="B1277" t="str">
            <v>MDELIVERY</v>
          </cell>
          <cell r="C1277">
            <v>44942</v>
          </cell>
          <cell r="D1277" t="str">
            <v>FLEXNET ECUADOR - MDELIVERY</v>
          </cell>
          <cell r="E1277" t="str">
            <v>CALLE 28 DE JUNIO S/N Y GARCIA MORENO ENTRADA LLANO GRANDE</v>
          </cell>
          <cell r="H1277" t="str">
            <v>170208</v>
          </cell>
          <cell r="I1277" t="str">
            <v>QUITO</v>
          </cell>
          <cell r="J1277" t="str">
            <v>PICHINCHA</v>
          </cell>
          <cell r="K1277" t="str">
            <v>RENE GIOVANY GONGORA_BANCO DE LA PRODUCCION S A PRODUBANCO</v>
          </cell>
          <cell r="L1277" t="str">
            <v>AV SIMON BOLIVAR Y VIA A NAYON CENTRO CORPORATIVO EKOPARK TORRE 1 PRODUBANCO</v>
          </cell>
          <cell r="O1277" t="str">
            <v>QUITO</v>
          </cell>
          <cell r="P1277" t="str">
            <v>QUITO</v>
          </cell>
          <cell r="Q1277" t="str">
            <v>PICHINCHA</v>
          </cell>
          <cell r="R1277" t="str">
            <v>2484015</v>
          </cell>
          <cell r="W1277" t="str">
            <v>1790368718001</v>
          </cell>
          <cell r="X1277" t="str">
            <v>0979152102</v>
          </cell>
          <cell r="AA1277">
            <v>44942</v>
          </cell>
          <cell r="AD1277">
            <v>1</v>
          </cell>
          <cell r="AE1277">
            <v>1</v>
          </cell>
          <cell r="AI1277" t="str">
            <v>DESPACHO</v>
          </cell>
          <cell r="AJ1277" t="str">
            <v>EXPRESS</v>
          </cell>
          <cell r="AL1277" t="str">
            <v>NO</v>
          </cell>
          <cell r="AN1277" t="str">
            <v>POSVENTA GGCC Y NEGOCIOS (EXPRESS SOLO QUITO)</v>
          </cell>
          <cell r="AO1277" t="str">
            <v>GGCC / NEGOCIOS</v>
          </cell>
          <cell r="AP1277">
            <v>44942</v>
          </cell>
          <cell r="AR1277" t="str">
            <v>MDELIVERY_2484015</v>
          </cell>
          <cell r="AS1277">
            <v>330325</v>
          </cell>
          <cell r="AT1277" t="str">
            <v>D40</v>
          </cell>
          <cell r="AU1277" t="str">
            <v>BTB</v>
          </cell>
          <cell r="AV1277">
            <v>5</v>
          </cell>
          <cell r="AX1277" t="str">
            <v>ENTREGADO</v>
          </cell>
          <cell r="AY1277" t="str">
            <v>LTE SAMSUNG A03 AZUL: 5 und - sn. 351084958315367,351084958315417,351084958315425,351084958315359,351084958315532</v>
          </cell>
          <cell r="AZ1277" t="str">
            <v>TERMINAL</v>
          </cell>
          <cell r="BA1277" t="str">
            <v/>
          </cell>
        </row>
        <row r="1278">
          <cell r="A1278" t="str">
            <v>2484020</v>
          </cell>
          <cell r="B1278" t="str">
            <v>MDELIVERY</v>
          </cell>
          <cell r="C1278">
            <v>44942</v>
          </cell>
          <cell r="D1278" t="str">
            <v>FLEXNET ECUADOR - MDELIVERY</v>
          </cell>
          <cell r="E1278" t="str">
            <v>CALLE 28 DE JUNIO S/N Y GARCIA MORENO ENTRADA LLANO GRANDE</v>
          </cell>
          <cell r="H1278" t="str">
            <v>170208</v>
          </cell>
          <cell r="I1278" t="str">
            <v>QUITO</v>
          </cell>
          <cell r="J1278" t="str">
            <v>PICHINCHA</v>
          </cell>
          <cell r="K1278" t="str">
            <v>JULIO CESAR EFREN CAMPOS BAQUERO_JULIO CESAR EFREN CAMPOS BAQUERO</v>
          </cell>
          <cell r="L1278" t="str">
            <v>URB LA PAMPA 1 PSJE DE LOS ALMENDROS N6 583 Y AV DE LAS GARDENIAS A 6 CUADRAS DEL COLEGIO DE LIGA</v>
          </cell>
          <cell r="O1278" t="str">
            <v>QUITO</v>
          </cell>
          <cell r="P1278" t="str">
            <v>QUITO</v>
          </cell>
          <cell r="Q1278" t="str">
            <v>PICHINCHA</v>
          </cell>
          <cell r="R1278" t="str">
            <v>2484020</v>
          </cell>
          <cell r="W1278" t="str">
            <v>1704867942001</v>
          </cell>
          <cell r="X1278" t="str">
            <v>0983166300</v>
          </cell>
          <cell r="AA1278">
            <v>44942</v>
          </cell>
          <cell r="AD1278">
            <v>1</v>
          </cell>
          <cell r="AE1278">
            <v>1</v>
          </cell>
          <cell r="AI1278" t="str">
            <v>DESPACHO</v>
          </cell>
          <cell r="AJ1278" t="str">
            <v>NORMAL</v>
          </cell>
          <cell r="AL1278" t="str">
            <v>NO</v>
          </cell>
          <cell r="AN1278" t="str">
            <v>DAS CARGO A LA CUENTA (DELIVERY)</v>
          </cell>
          <cell r="AO1278" t="str">
            <v>DISTRIBUIDORES</v>
          </cell>
          <cell r="AP1278">
            <v>44942</v>
          </cell>
          <cell r="AR1278" t="str">
            <v>MDELIVERY_2484020</v>
          </cell>
          <cell r="AS1278">
            <v>330329</v>
          </cell>
          <cell r="AT1278" t="str">
            <v>D40</v>
          </cell>
          <cell r="AU1278" t="str">
            <v>BTB</v>
          </cell>
          <cell r="AV1278">
            <v>1</v>
          </cell>
          <cell r="AX1278" t="str">
            <v>ENTREGADO</v>
          </cell>
          <cell r="AY1278" t="str">
            <v>HALFSIM MOVISTAR: 1 und - sn. 8959300520560844683</v>
          </cell>
          <cell r="AZ1278" t="str">
            <v>SIMCARD</v>
          </cell>
          <cell r="BA1278" t="str">
            <v>EMPRESAS TITULAR AUSENTE ENTREGA CON SELLO</v>
          </cell>
        </row>
        <row r="1279">
          <cell r="A1279" t="str">
            <v>2484021</v>
          </cell>
          <cell r="B1279" t="str">
            <v>MDELIVERY</v>
          </cell>
          <cell r="C1279">
            <v>44942</v>
          </cell>
          <cell r="D1279" t="str">
            <v>FLEXNET ECUADOR - MDELIVERY</v>
          </cell>
          <cell r="E1279" t="str">
            <v>CALLE 28 DE JUNIO S/N Y GARCIA MORENO ENTRADA LLANO GRANDE</v>
          </cell>
          <cell r="H1279" t="str">
            <v>170208</v>
          </cell>
          <cell r="I1279" t="str">
            <v>QUITO</v>
          </cell>
          <cell r="J1279" t="str">
            <v>PICHINCHA</v>
          </cell>
          <cell r="K1279" t="str">
            <v>MIGUEL PARRA_SANTIAGO FABIAN ROSAS DUQUE</v>
          </cell>
          <cell r="L1279" t="str">
            <v>PEDRO DE AVILA SEBASTIAN DE BENALCAZAR CONJUNTO ACUARELA 1 DIAGONAL AL COLEGIO GONZAGA</v>
          </cell>
          <cell r="O1279" t="str">
            <v>QUITO</v>
          </cell>
          <cell r="P1279" t="str">
            <v>QUITO</v>
          </cell>
          <cell r="Q1279" t="str">
            <v>PICHINCHA</v>
          </cell>
          <cell r="R1279" t="str">
            <v>2484021</v>
          </cell>
          <cell r="W1279" t="str">
            <v>1712483575001</v>
          </cell>
          <cell r="X1279" t="str">
            <v>0987651269</v>
          </cell>
          <cell r="AA1279">
            <v>44942</v>
          </cell>
          <cell r="AD1279">
            <v>1</v>
          </cell>
          <cell r="AE1279">
            <v>1</v>
          </cell>
          <cell r="AI1279" t="str">
            <v>DESPACHO</v>
          </cell>
          <cell r="AJ1279" t="str">
            <v>NORMAL</v>
          </cell>
          <cell r="AL1279" t="str">
            <v>NO</v>
          </cell>
          <cell r="AN1279" t="str">
            <v>DAS CARGO A LA CUENTA (DELIVERY)</v>
          </cell>
          <cell r="AO1279" t="str">
            <v>DISTRIBUIDORES</v>
          </cell>
          <cell r="AP1279">
            <v>44942</v>
          </cell>
          <cell r="AR1279" t="str">
            <v>MDELIVERY_2484021</v>
          </cell>
          <cell r="AS1279">
            <v>330356</v>
          </cell>
          <cell r="AT1279" t="str">
            <v>D40</v>
          </cell>
          <cell r="AU1279" t="str">
            <v>BTB</v>
          </cell>
          <cell r="AV1279">
            <v>1</v>
          </cell>
          <cell r="AX1279" t="str">
            <v>INCIDENCIA</v>
          </cell>
          <cell r="AY1279" t="str">
            <v>HALFSIM MOVISTAR: 1 und - sn. 8959300520560844618</v>
          </cell>
          <cell r="AZ1279" t="str">
            <v>SIMCARD</v>
          </cell>
          <cell r="BA1279" t="str">
            <v>EMPRESAS TITULAR AUSENTE ENTREGA CON SELLO</v>
          </cell>
        </row>
        <row r="1280">
          <cell r="A1280" t="str">
            <v>2484022</v>
          </cell>
          <cell r="B1280" t="str">
            <v>MDELIVERY</v>
          </cell>
          <cell r="C1280">
            <v>44942</v>
          </cell>
          <cell r="D1280" t="str">
            <v>FLEXNET ECUADOR - MDELIVERY</v>
          </cell>
          <cell r="E1280" t="str">
            <v>CALLE 28 DE JUNIO S/N Y GARCIA MORENO ENTRADA LLANO GRANDE</v>
          </cell>
          <cell r="H1280" t="str">
            <v>170208</v>
          </cell>
          <cell r="I1280" t="str">
            <v>QUITO</v>
          </cell>
          <cell r="J1280" t="str">
            <v>PICHINCHA</v>
          </cell>
          <cell r="K1280" t="str">
            <v>CECILIA CHICAIZA_INSTITUTO IET EC S A S</v>
          </cell>
          <cell r="L1280" t="str">
            <v>YANEZ PINZ—N N26 42 Y LA NI A INSTITUTO DE ESPECIALIDADES TZCNICAS IET</v>
          </cell>
          <cell r="O1280" t="str">
            <v>QUITO</v>
          </cell>
          <cell r="P1280" t="str">
            <v>QUITO</v>
          </cell>
          <cell r="Q1280" t="str">
            <v>PICHINCHA</v>
          </cell>
          <cell r="R1280" t="str">
            <v>2484022</v>
          </cell>
          <cell r="W1280" t="str">
            <v>1793161499001</v>
          </cell>
          <cell r="X1280" t="str">
            <v>0992751274</v>
          </cell>
          <cell r="AA1280">
            <v>44942</v>
          </cell>
          <cell r="AD1280">
            <v>1</v>
          </cell>
          <cell r="AE1280">
            <v>1</v>
          </cell>
          <cell r="AI1280" t="str">
            <v>DESPACHO</v>
          </cell>
          <cell r="AJ1280" t="str">
            <v>EXPRESS</v>
          </cell>
          <cell r="AL1280" t="str">
            <v>NO</v>
          </cell>
          <cell r="AN1280" t="str">
            <v>DAS CARGO A LA CUENTA (DELIVERY)</v>
          </cell>
          <cell r="AO1280" t="str">
            <v>DISTRIBUIDORES</v>
          </cell>
          <cell r="AP1280">
            <v>44942</v>
          </cell>
          <cell r="AR1280" t="str">
            <v>MDELIVERY_2484022</v>
          </cell>
          <cell r="AS1280">
            <v>330351</v>
          </cell>
          <cell r="AT1280" t="str">
            <v>D40</v>
          </cell>
          <cell r="AU1280" t="str">
            <v>BTB</v>
          </cell>
          <cell r="AV1280">
            <v>2</v>
          </cell>
          <cell r="AX1280" t="str">
            <v>ENTREGADO</v>
          </cell>
          <cell r="AY1280" t="str">
            <v>HALFSIM MOVISTAR: 2 und - sn. 8959300520560844584,8959300520560844592</v>
          </cell>
          <cell r="AZ1280" t="str">
            <v>SIMCARD</v>
          </cell>
          <cell r="BA1280" t="str">
            <v>EMPRESAS TITULAR AUSENTE ENTREGA CON SELLO</v>
          </cell>
        </row>
        <row r="1281">
          <cell r="A1281" t="str">
            <v>2484024</v>
          </cell>
          <cell r="B1281" t="str">
            <v>MDELIVERY</v>
          </cell>
          <cell r="C1281">
            <v>44942</v>
          </cell>
          <cell r="D1281" t="str">
            <v>FLEXNET ECUADOR - MDELIVERY</v>
          </cell>
          <cell r="E1281" t="str">
            <v>CALLE 28 DE JUNIO S/N Y GARCIA MORENO ENTRADA LLANO GRANDE</v>
          </cell>
          <cell r="H1281" t="str">
            <v>170208</v>
          </cell>
          <cell r="I1281" t="str">
            <v>QUITO</v>
          </cell>
          <cell r="J1281" t="str">
            <v>PICHINCHA</v>
          </cell>
          <cell r="K1281" t="str">
            <v>SANDRA PASQUEL_GAMAPARTES CIA LTDA</v>
          </cell>
          <cell r="L1281" t="str">
            <v>AV 10 DE AGOSTO N6968 I AVELLANEDAS CONJUNTO DE BODEGAS PARQUENOR LOCAL A 22 JUNTO AL BANCO DE GUAYAQUIL</v>
          </cell>
          <cell r="O1281" t="str">
            <v>QUITO</v>
          </cell>
          <cell r="P1281" t="str">
            <v>QUITO</v>
          </cell>
          <cell r="Q1281" t="str">
            <v>PICHINCHA</v>
          </cell>
          <cell r="R1281" t="str">
            <v>2484024</v>
          </cell>
          <cell r="W1281" t="str">
            <v>1791951980001</v>
          </cell>
          <cell r="X1281" t="str">
            <v>0987472877</v>
          </cell>
          <cell r="AA1281">
            <v>44942</v>
          </cell>
          <cell r="AD1281">
            <v>1</v>
          </cell>
          <cell r="AE1281">
            <v>1</v>
          </cell>
          <cell r="AI1281" t="str">
            <v>DESPACHO</v>
          </cell>
          <cell r="AJ1281" t="str">
            <v>NORMAL</v>
          </cell>
          <cell r="AL1281" t="str">
            <v>NO</v>
          </cell>
          <cell r="AN1281" t="str">
            <v>367 EMPRESAS Y NEGOCIOS</v>
          </cell>
          <cell r="AO1281" t="str">
            <v>GGCC / NEGOCIOS</v>
          </cell>
          <cell r="AP1281">
            <v>44942</v>
          </cell>
          <cell r="AR1281" t="str">
            <v>MDELIVERY_2484024</v>
          </cell>
          <cell r="AS1281">
            <v>330363</v>
          </cell>
          <cell r="AT1281" t="str">
            <v>D40</v>
          </cell>
          <cell r="AU1281" t="str">
            <v>BTB</v>
          </cell>
          <cell r="AV1281">
            <v>1</v>
          </cell>
          <cell r="AX1281" t="str">
            <v>EN_TRANSITO</v>
          </cell>
          <cell r="AY1281" t="str">
            <v>HALFSIM MOVISTAR: 1 und - sn. 8959300520560852371</v>
          </cell>
          <cell r="AZ1281" t="str">
            <v>SIMCARD</v>
          </cell>
          <cell r="BA1281" t="str">
            <v/>
          </cell>
        </row>
        <row r="1282">
          <cell r="A1282" t="str">
            <v>2484025</v>
          </cell>
          <cell r="B1282" t="str">
            <v>MDELIVERY</v>
          </cell>
          <cell r="C1282">
            <v>44942</v>
          </cell>
          <cell r="D1282" t="str">
            <v>FLEXNET ECUADOR - MDELIVERY</v>
          </cell>
          <cell r="E1282" t="str">
            <v>CALLE 28 DE JUNIO S/N Y GARCIA MORENO ENTRADA LLANO GRANDE</v>
          </cell>
          <cell r="H1282" t="str">
            <v>170208</v>
          </cell>
          <cell r="I1282" t="str">
            <v>QUITO</v>
          </cell>
          <cell r="J1282" t="str">
            <v>PICHINCHA</v>
          </cell>
          <cell r="K1282" t="str">
            <v>EDISON ROMULO ENRIQUEZ POZO_EDISON ROMULO ENRIQUEZ POZO</v>
          </cell>
          <cell r="L1282" t="str">
            <v>PQA CHILLOGALLO SECTOR CDLA IBARRA BARRIO LA DELICIA CALLE LUIS DUQUE Y PASAJE S41A CASA 2PS SP CON REJAS VERDES REF A MEDIA CUADRA ESC ANTONIO NARINO</v>
          </cell>
          <cell r="O1282" t="str">
            <v>QUITO</v>
          </cell>
          <cell r="P1282" t="str">
            <v>QUITO</v>
          </cell>
          <cell r="Q1282" t="str">
            <v>PICHINCHA</v>
          </cell>
          <cell r="R1282" t="str">
            <v>2484025</v>
          </cell>
          <cell r="W1282" t="str">
            <v>0401435417001</v>
          </cell>
          <cell r="X1282" t="str">
            <v>0984050481</v>
          </cell>
          <cell r="AA1282">
            <v>44942</v>
          </cell>
          <cell r="AD1282">
            <v>1</v>
          </cell>
          <cell r="AE1282">
            <v>1</v>
          </cell>
          <cell r="AI1282" t="str">
            <v>DESPACHO</v>
          </cell>
          <cell r="AJ1282" t="str">
            <v>NORMAL</v>
          </cell>
          <cell r="AL1282" t="str">
            <v>NO</v>
          </cell>
          <cell r="AN1282" t="str">
            <v>DAS CARGO A LA CUENTA (DELIVERY)</v>
          </cell>
          <cell r="AO1282" t="str">
            <v>DISTRIBUIDORES</v>
          </cell>
          <cell r="AP1282">
            <v>44942</v>
          </cell>
          <cell r="AR1282" t="str">
            <v>MDELIVERY_2484025</v>
          </cell>
          <cell r="AS1282">
            <v>330353</v>
          </cell>
          <cell r="AT1282" t="str">
            <v>D40</v>
          </cell>
          <cell r="AU1282" t="str">
            <v>BTB</v>
          </cell>
          <cell r="AV1282">
            <v>1</v>
          </cell>
          <cell r="AX1282" t="str">
            <v>ENTREGADO</v>
          </cell>
          <cell r="AY1282" t="str">
            <v>HALFSIM MOVISTAR: 1 und - sn. 8959300520560844717</v>
          </cell>
          <cell r="AZ1282" t="str">
            <v>SIMCARD</v>
          </cell>
          <cell r="BA1282" t="str">
            <v>EMPRESAS TITULAR AUSENTE ENTREGA CON SELLO</v>
          </cell>
        </row>
        <row r="1283">
          <cell r="A1283" t="str">
            <v>2484026</v>
          </cell>
          <cell r="B1283" t="str">
            <v>MDELIVERY</v>
          </cell>
          <cell r="C1283">
            <v>44942</v>
          </cell>
          <cell r="D1283" t="str">
            <v>FLEXNET ECUADOR - MDELIVERY</v>
          </cell>
          <cell r="E1283" t="str">
            <v>CALLE 28 DE JUNIO S/N Y GARCIA MORENO ENTRADA LLANO GRANDE</v>
          </cell>
          <cell r="H1283" t="str">
            <v>170208</v>
          </cell>
          <cell r="I1283" t="str">
            <v>QUITO</v>
          </cell>
          <cell r="J1283" t="str">
            <v>PICHINCHA</v>
          </cell>
          <cell r="K1283" t="str">
            <v>EDWIN AVILES MARMOL O JUAN CARLOS HOUNGA_BANCO DEL PACIFICO</v>
          </cell>
          <cell r="L1283" t="str">
            <v>P ICAZA Y PEDRO CARBO EDIFICIO ANEXO 1 BANCO DEL PACIFICO PISO 5 AREA COBRANZAS</v>
          </cell>
          <cell r="O1283" t="str">
            <v>GUAYAQUIL</v>
          </cell>
          <cell r="P1283" t="str">
            <v>GUAYAQUIL</v>
          </cell>
          <cell r="Q1283" t="str">
            <v>GUAYAS</v>
          </cell>
          <cell r="R1283" t="str">
            <v>2484026</v>
          </cell>
          <cell r="W1283" t="str">
            <v>0990005737001</v>
          </cell>
          <cell r="X1283" t="str">
            <v>0984600152/0984934161</v>
          </cell>
          <cell r="AA1283">
            <v>44942</v>
          </cell>
          <cell r="AD1283">
            <v>1</v>
          </cell>
          <cell r="AE1283">
            <v>1</v>
          </cell>
          <cell r="AI1283" t="str">
            <v>DESPACHO</v>
          </cell>
          <cell r="AJ1283" t="str">
            <v>NORMAL</v>
          </cell>
          <cell r="AL1283" t="str">
            <v>NO</v>
          </cell>
          <cell r="AN1283" t="str">
            <v>POSVENTA GGCC Y NEGOCIOS</v>
          </cell>
          <cell r="AO1283" t="str">
            <v>GGCC / NEGOCIOS</v>
          </cell>
          <cell r="AP1283">
            <v>44942</v>
          </cell>
          <cell r="AR1283" t="str">
            <v>MDELIVERY_2484026</v>
          </cell>
          <cell r="AS1283">
            <v>330357</v>
          </cell>
          <cell r="AT1283" t="str">
            <v>D40</v>
          </cell>
          <cell r="AU1283" t="str">
            <v>BTB</v>
          </cell>
          <cell r="AV1283">
            <v>1</v>
          </cell>
          <cell r="AX1283" t="str">
            <v>ENTREGADO</v>
          </cell>
          <cell r="AY1283" t="str">
            <v>LTE SAMSUNG A53 5G NEGRO: 1 und - sn. 353842198140681</v>
          </cell>
          <cell r="AZ1283" t="str">
            <v>TERMINAL</v>
          </cell>
          <cell r="BA1283" t="str">
            <v/>
          </cell>
        </row>
        <row r="1284">
          <cell r="A1284" t="str">
            <v>2484027</v>
          </cell>
          <cell r="B1284" t="str">
            <v>MDELIVERY</v>
          </cell>
          <cell r="C1284">
            <v>44942</v>
          </cell>
          <cell r="D1284" t="str">
            <v>FLEXNET ECUADOR - MDELIVERY</v>
          </cell>
          <cell r="E1284" t="str">
            <v>CALLE 28 DE JUNIO S/N Y GARCIA MORENO ENTRADA LLANO GRANDE</v>
          </cell>
          <cell r="H1284" t="str">
            <v>170208</v>
          </cell>
          <cell r="I1284" t="str">
            <v>QUITO</v>
          </cell>
          <cell r="J1284" t="str">
            <v>PICHINCHA</v>
          </cell>
          <cell r="K1284" t="str">
            <v>CRISTHIAM CASTRO_ DINERS CLUB DEL ECUADOR S A SOCIEDAD FINANCIERA</v>
          </cell>
          <cell r="L1284" t="str">
            <v>VICTOR EMILIO ESTRADA Y LOMAS EDIFICIO DINERS CLUB</v>
          </cell>
          <cell r="O1284" t="str">
            <v>GUAYAQUIL</v>
          </cell>
          <cell r="P1284" t="str">
            <v>GUAYAQUIL</v>
          </cell>
          <cell r="Q1284" t="str">
            <v>GUAYAS</v>
          </cell>
          <cell r="R1284" t="str">
            <v>2484027</v>
          </cell>
          <cell r="W1284" t="str">
            <v>1790010937001</v>
          </cell>
          <cell r="X1284" t="str">
            <v>0995617346</v>
          </cell>
          <cell r="AA1284">
            <v>44942</v>
          </cell>
          <cell r="AD1284">
            <v>1</v>
          </cell>
          <cell r="AE1284">
            <v>1</v>
          </cell>
          <cell r="AI1284" t="str">
            <v>DESPACHO</v>
          </cell>
          <cell r="AJ1284" t="str">
            <v>NORMAL</v>
          </cell>
          <cell r="AL1284" t="str">
            <v>NO</v>
          </cell>
          <cell r="AN1284" t="str">
            <v>POSVENTA GGCC Y NEGOCIOS</v>
          </cell>
          <cell r="AO1284" t="str">
            <v>GGCC / NEGOCIOS</v>
          </cell>
          <cell r="AP1284">
            <v>44942</v>
          </cell>
          <cell r="AR1284" t="str">
            <v>MDELIVERY_2484027</v>
          </cell>
          <cell r="AS1284">
            <v>330330</v>
          </cell>
          <cell r="AT1284" t="str">
            <v>D40</v>
          </cell>
          <cell r="AU1284" t="str">
            <v>BTB</v>
          </cell>
          <cell r="AV1284">
            <v>2</v>
          </cell>
          <cell r="AX1284" t="str">
            <v>ENTREGADO</v>
          </cell>
          <cell r="AY1284" t="str">
            <v>LTE SAMSUNG A13 AZUL: 1 und - sn. 352177399188093 / HALFSIM MOVISTAR: 1 und - sn. 8959300520560844626</v>
          </cell>
          <cell r="AZ1284" t="str">
            <v>SIMCARD / TERMINAL</v>
          </cell>
          <cell r="BA1284" t="str">
            <v/>
          </cell>
        </row>
        <row r="1285">
          <cell r="A1285" t="str">
            <v>2484028</v>
          </cell>
          <cell r="B1285" t="str">
            <v>MDELIVERY</v>
          </cell>
          <cell r="C1285">
            <v>44942</v>
          </cell>
          <cell r="D1285" t="str">
            <v>FLEXNET ECUADOR - MDELIVERY</v>
          </cell>
          <cell r="E1285" t="str">
            <v>CALLE 28 DE JUNIO S/N Y GARCIA MORENO ENTRADA LLANO GRANDE</v>
          </cell>
          <cell r="H1285" t="str">
            <v>170208</v>
          </cell>
          <cell r="I1285" t="str">
            <v>QUITO</v>
          </cell>
          <cell r="J1285" t="str">
            <v>PICHINCHA</v>
          </cell>
          <cell r="K1285" t="str">
            <v>SANDRA TROYA ROMERO_ASOCIACION ECUATORIANO ALEMANA DE CULTURA Y EDUCAC</v>
          </cell>
          <cell r="L1285" t="str">
            <v>CUMBAYA ALFONSO DE LAMINA S6 120 Y AV ESCALON DE LUMBISI RECIBE HASTA LAS 16 00 HORAS</v>
          </cell>
          <cell r="O1285" t="str">
            <v>QUITO</v>
          </cell>
          <cell r="P1285" t="str">
            <v>QUITO</v>
          </cell>
          <cell r="Q1285" t="str">
            <v>PICHINCHA</v>
          </cell>
          <cell r="R1285" t="str">
            <v>2484028</v>
          </cell>
          <cell r="W1285" t="str">
            <v>1790132927001</v>
          </cell>
          <cell r="X1285" t="str">
            <v>0999720134</v>
          </cell>
          <cell r="AA1285">
            <v>44942</v>
          </cell>
          <cell r="AD1285">
            <v>1</v>
          </cell>
          <cell r="AE1285">
            <v>1</v>
          </cell>
          <cell r="AI1285" t="str">
            <v>DESPACHO</v>
          </cell>
          <cell r="AJ1285" t="str">
            <v>NORMAL</v>
          </cell>
          <cell r="AL1285" t="str">
            <v>NO</v>
          </cell>
          <cell r="AN1285" t="str">
            <v>367 EMPRESAS Y NEGOCIOS</v>
          </cell>
          <cell r="AO1285" t="str">
            <v>GGCC / NEGOCIOS</v>
          </cell>
          <cell r="AP1285">
            <v>44942</v>
          </cell>
          <cell r="AR1285" t="str">
            <v>MDELIVERY_2484028</v>
          </cell>
          <cell r="AS1285">
            <v>330333</v>
          </cell>
          <cell r="AT1285" t="str">
            <v>D40</v>
          </cell>
          <cell r="AU1285" t="str">
            <v>BTB</v>
          </cell>
          <cell r="AV1285">
            <v>1</v>
          </cell>
          <cell r="AX1285" t="str">
            <v>ENTREGADO</v>
          </cell>
          <cell r="AY1285" t="str">
            <v>HALFSIM MOVISTAR: 1 und - sn. 8959300520560844634</v>
          </cell>
          <cell r="AZ1285" t="str">
            <v>SIMCARD</v>
          </cell>
          <cell r="BA1285" t="str">
            <v/>
          </cell>
        </row>
        <row r="1286">
          <cell r="A1286" t="str">
            <v>2484029</v>
          </cell>
          <cell r="B1286" t="str">
            <v>MDELIVERY</v>
          </cell>
          <cell r="C1286">
            <v>44942</v>
          </cell>
          <cell r="D1286" t="str">
            <v>FLEXNET ECUADOR - MDELIVERY</v>
          </cell>
          <cell r="E1286" t="str">
            <v>CALLE 28 DE JUNIO S/N Y GARCIA MORENO ENTRADA LLANO GRANDE</v>
          </cell>
          <cell r="H1286" t="str">
            <v>170208</v>
          </cell>
          <cell r="I1286" t="str">
            <v>QUITO</v>
          </cell>
          <cell r="J1286" t="str">
            <v>PICHINCHA</v>
          </cell>
          <cell r="K1286" t="str">
            <v>RENE GIOVANY GONGORA_BANCO DE LA PRODUCCION S A PRODUBANCO</v>
          </cell>
          <cell r="L1286" t="str">
            <v>AV SIMON BOLIVAR Y VIA A NAYON CENTRO CORPORATIVO EKOPARK TORRE 1 PRODUBANCO</v>
          </cell>
          <cell r="O1286" t="str">
            <v>QUITO</v>
          </cell>
          <cell r="P1286" t="str">
            <v>QUITO</v>
          </cell>
          <cell r="Q1286" t="str">
            <v>PICHINCHA</v>
          </cell>
          <cell r="R1286" t="str">
            <v>2484029</v>
          </cell>
          <cell r="W1286" t="str">
            <v>1790368718001</v>
          </cell>
          <cell r="X1286" t="str">
            <v>0979152102</v>
          </cell>
          <cell r="AA1286">
            <v>44942</v>
          </cell>
          <cell r="AD1286">
            <v>1</v>
          </cell>
          <cell r="AE1286">
            <v>1</v>
          </cell>
          <cell r="AI1286" t="str">
            <v>DESPACHO</v>
          </cell>
          <cell r="AJ1286" t="str">
            <v>EXPRESS</v>
          </cell>
          <cell r="AL1286" t="str">
            <v>NO</v>
          </cell>
          <cell r="AN1286" t="str">
            <v>POSVENTA GGCC Y NEGOCIOS (EXPRESS SOLO QUITO)</v>
          </cell>
          <cell r="AO1286" t="str">
            <v>GGCC / NEGOCIOS</v>
          </cell>
          <cell r="AP1286">
            <v>44942</v>
          </cell>
          <cell r="AR1286" t="str">
            <v>MDELIVERY_2484029</v>
          </cell>
          <cell r="AS1286">
            <v>330337</v>
          </cell>
          <cell r="AT1286" t="str">
            <v>D40</v>
          </cell>
          <cell r="AU1286" t="str">
            <v>BTB</v>
          </cell>
          <cell r="AV1286">
            <v>5</v>
          </cell>
          <cell r="AX1286" t="str">
            <v>ENTREGADO</v>
          </cell>
          <cell r="AY1286" t="str">
            <v>LTE SAMSUNG A03 AZUL: 5 und - sn. 351084958315672,351084958315656,351084958315565,351084958315615,351084958315722</v>
          </cell>
          <cell r="AZ1286" t="str">
            <v>TERMINAL</v>
          </cell>
          <cell r="BA1286" t="str">
            <v/>
          </cell>
        </row>
        <row r="1287">
          <cell r="A1287" t="str">
            <v>2484034</v>
          </cell>
          <cell r="B1287" t="str">
            <v>MDELIVERY</v>
          </cell>
          <cell r="C1287">
            <v>44942</v>
          </cell>
          <cell r="D1287" t="str">
            <v>FLEXNET ECUADOR - MDELIVERY</v>
          </cell>
          <cell r="E1287" t="str">
            <v>CALLE 28 DE JUNIO S/N Y GARCIA MORENO ENTRADA LLANO GRANDE</v>
          </cell>
          <cell r="H1287" t="str">
            <v>170208</v>
          </cell>
          <cell r="I1287" t="str">
            <v>QUITO</v>
          </cell>
          <cell r="J1287" t="str">
            <v>PICHINCHA</v>
          </cell>
          <cell r="K1287" t="str">
            <v>GLADYS PEREZ_SERVICENTURIOSA S A</v>
          </cell>
          <cell r="L1287" t="str">
            <v>AV JUAN TANCA MARENGO ARQ GUILLERMO CUBILLO 1171 Y DR EMILIO ROMERO MENENDEZ DETRAS DE LA COCA COLA</v>
          </cell>
          <cell r="O1287" t="str">
            <v>GUAYAQUIL</v>
          </cell>
          <cell r="P1287" t="str">
            <v>GUAYAQUIL</v>
          </cell>
          <cell r="Q1287" t="str">
            <v>GUAYAS</v>
          </cell>
          <cell r="R1287" t="str">
            <v>2484034</v>
          </cell>
          <cell r="W1287" t="str">
            <v>0992856386001</v>
          </cell>
          <cell r="X1287" t="str">
            <v>0982694989</v>
          </cell>
          <cell r="AA1287">
            <v>44942</v>
          </cell>
          <cell r="AD1287">
            <v>1</v>
          </cell>
          <cell r="AE1287">
            <v>1</v>
          </cell>
          <cell r="AI1287" t="str">
            <v>DESPACHO</v>
          </cell>
          <cell r="AJ1287" t="str">
            <v>NORMAL</v>
          </cell>
          <cell r="AL1287" t="str">
            <v>NO</v>
          </cell>
          <cell r="AN1287" t="str">
            <v>367 EMPRESAS Y NEGOCIOS</v>
          </cell>
          <cell r="AO1287" t="str">
            <v>GGCC / NEGOCIOS</v>
          </cell>
          <cell r="AP1287">
            <v>44942</v>
          </cell>
          <cell r="AR1287" t="str">
            <v>MDELIVERY_2484034</v>
          </cell>
          <cell r="AS1287">
            <v>330335</v>
          </cell>
          <cell r="AT1287" t="str">
            <v>D40</v>
          </cell>
          <cell r="AU1287" t="str">
            <v>BTB</v>
          </cell>
          <cell r="AV1287">
            <v>1</v>
          </cell>
          <cell r="AX1287" t="str">
            <v>ENTREGADO</v>
          </cell>
          <cell r="AY1287" t="str">
            <v>LTE SAMSUNG A33 5G NEGRO: 1 und - sn. 352429893796362</v>
          </cell>
          <cell r="AZ1287" t="str">
            <v>TERMINAL</v>
          </cell>
          <cell r="BA1287" t="str">
            <v/>
          </cell>
        </row>
        <row r="1288">
          <cell r="A1288" t="str">
            <v>2484035</v>
          </cell>
          <cell r="B1288" t="str">
            <v>MDELIVERY</v>
          </cell>
          <cell r="C1288">
            <v>44942</v>
          </cell>
          <cell r="D1288" t="str">
            <v>FLEXNET ECUADOR - MDELIVERY</v>
          </cell>
          <cell r="E1288" t="str">
            <v>CALLE 28 DE JUNIO S/N Y GARCIA MORENO ENTRADA LLANO GRANDE</v>
          </cell>
          <cell r="H1288" t="str">
            <v>170208</v>
          </cell>
          <cell r="I1288" t="str">
            <v>QUITO</v>
          </cell>
          <cell r="J1288" t="str">
            <v>PICHINCHA</v>
          </cell>
          <cell r="K1288" t="str">
            <v>GUILLERMO XAVIER YAGUAL QUINDE_GUILLERMO XAVIER YAGUAL QUINDE</v>
          </cell>
          <cell r="L1288" t="str">
            <v>MEDARDO ANGEL SILVA Y CARLOS ESTARELLAS 22 AVA CASA ESQUINERA COLOR LADRILLO CON FILOS BLANCOS</v>
          </cell>
          <cell r="O1288" t="str">
            <v>GUAYAQUIL</v>
          </cell>
          <cell r="P1288" t="str">
            <v>GUAYAQUIL</v>
          </cell>
          <cell r="Q1288" t="str">
            <v>GUAYAS</v>
          </cell>
          <cell r="R1288" t="str">
            <v>2484035</v>
          </cell>
          <cell r="W1288" t="str">
            <v>0916460223001</v>
          </cell>
          <cell r="X1288" t="str">
            <v>0993715493</v>
          </cell>
          <cell r="AA1288">
            <v>44942</v>
          </cell>
          <cell r="AD1288">
            <v>1</v>
          </cell>
          <cell r="AE1288">
            <v>1</v>
          </cell>
          <cell r="AI1288" t="str">
            <v>DESPACHO</v>
          </cell>
          <cell r="AJ1288" t="str">
            <v>NORMAL</v>
          </cell>
          <cell r="AL1288" t="str">
            <v>NO</v>
          </cell>
          <cell r="AN1288" t="str">
            <v>DAS CARGO A LA CUENTA (DELIVERY)</v>
          </cell>
          <cell r="AO1288" t="str">
            <v>DISTRIBUIDORES</v>
          </cell>
          <cell r="AP1288">
            <v>44942</v>
          </cell>
          <cell r="AR1288" t="str">
            <v>MDELIVERY_2484035</v>
          </cell>
          <cell r="AS1288">
            <v>330331</v>
          </cell>
          <cell r="AT1288" t="str">
            <v>D40</v>
          </cell>
          <cell r="AU1288" t="str">
            <v>BTB</v>
          </cell>
          <cell r="AV1288">
            <v>1</v>
          </cell>
          <cell r="AX1288" t="str">
            <v>ENTREGADO</v>
          </cell>
          <cell r="AY1288" t="str">
            <v>HALFSIM MOVISTAR: 1 und - sn. 8959300520560844758</v>
          </cell>
          <cell r="AZ1288" t="str">
            <v>SIMCARD</v>
          </cell>
          <cell r="BA1288" t="str">
            <v>EMPRESAS TITULAR AUSENTE ENTREGA CON SELLO</v>
          </cell>
        </row>
        <row r="1289">
          <cell r="A1289" t="str">
            <v>2484036</v>
          </cell>
          <cell r="B1289" t="str">
            <v>MDELIVERY</v>
          </cell>
          <cell r="C1289">
            <v>44942</v>
          </cell>
          <cell r="D1289" t="str">
            <v>FLEXNET ECUADOR - MDELIVERY</v>
          </cell>
          <cell r="E1289" t="str">
            <v>CALLE 28 DE JUNIO S/N Y GARCIA MORENO ENTRADA LLANO GRANDE</v>
          </cell>
          <cell r="H1289" t="str">
            <v>170208</v>
          </cell>
          <cell r="I1289" t="str">
            <v>QUITO</v>
          </cell>
          <cell r="J1289" t="str">
            <v>PICHINCHA</v>
          </cell>
          <cell r="K1289" t="str">
            <v>RENE GIOVANY GONGORA_BANCO DE LA PRODUCCION S A PRODUBANCO</v>
          </cell>
          <cell r="L1289" t="str">
            <v>AV SIMON BOLIVAR Y VIA A NAYON CENTRO CORPORATIVO EKOPARK TORRE 1 PRODUBANCO</v>
          </cell>
          <cell r="O1289" t="str">
            <v>QUITO</v>
          </cell>
          <cell r="P1289" t="str">
            <v>QUITO</v>
          </cell>
          <cell r="Q1289" t="str">
            <v>PICHINCHA</v>
          </cell>
          <cell r="R1289" t="str">
            <v>2484036</v>
          </cell>
          <cell r="W1289" t="str">
            <v>1790368718001</v>
          </cell>
          <cell r="X1289" t="str">
            <v>0979152102</v>
          </cell>
          <cell r="AA1289">
            <v>44942</v>
          </cell>
          <cell r="AD1289">
            <v>1</v>
          </cell>
          <cell r="AE1289">
            <v>1</v>
          </cell>
          <cell r="AI1289" t="str">
            <v>DESPACHO</v>
          </cell>
          <cell r="AJ1289" t="str">
            <v>EXPRESS</v>
          </cell>
          <cell r="AL1289" t="str">
            <v>NO</v>
          </cell>
          <cell r="AN1289" t="str">
            <v>POSVENTA GGCC Y NEGOCIOS (EXPRESS SOLO QUITO)</v>
          </cell>
          <cell r="AO1289" t="str">
            <v>GGCC / NEGOCIOS</v>
          </cell>
          <cell r="AP1289">
            <v>44942</v>
          </cell>
          <cell r="AR1289" t="str">
            <v>MDELIVERY_2484036</v>
          </cell>
          <cell r="AS1289">
            <v>330324</v>
          </cell>
          <cell r="AT1289" t="str">
            <v>D40</v>
          </cell>
          <cell r="AU1289" t="str">
            <v>BTB</v>
          </cell>
          <cell r="AV1289">
            <v>1</v>
          </cell>
          <cell r="AX1289" t="str">
            <v>ENTREGADO</v>
          </cell>
          <cell r="AY1289" t="str">
            <v>IPHONE 14 PRO GOLD 128GB: 1 und - sn. 354256832136121</v>
          </cell>
          <cell r="AZ1289" t="str">
            <v>TERMINAL</v>
          </cell>
          <cell r="BA1289" t="str">
            <v/>
          </cell>
        </row>
        <row r="1290">
          <cell r="A1290" t="str">
            <v>2484037</v>
          </cell>
          <cell r="B1290" t="str">
            <v>MDELIVERY</v>
          </cell>
          <cell r="C1290">
            <v>44942</v>
          </cell>
          <cell r="D1290" t="str">
            <v>FLEXNET ECUADOR - MDELIVERY</v>
          </cell>
          <cell r="E1290" t="str">
            <v>CALLE 28 DE JUNIO S/N Y GARCIA MORENO ENTRADA LLANO GRANDE</v>
          </cell>
          <cell r="H1290" t="str">
            <v>170208</v>
          </cell>
          <cell r="I1290" t="str">
            <v>QUITO</v>
          </cell>
          <cell r="J1290" t="str">
            <v>PICHINCHA</v>
          </cell>
          <cell r="K1290" t="str">
            <v>JOSE FELIPE PILLIGUA TABAREZ_JOSE FELIPE PILLIGUA TABAREZ</v>
          </cell>
          <cell r="L1290" t="str">
            <v>PARQUE SAMANES AV PACEO DEL PARQUE EN EL ESTADIO CRISTIAN BENITEZ TRIBUNA ESTE</v>
          </cell>
          <cell r="O1290" t="str">
            <v>GUAYAQUIL</v>
          </cell>
          <cell r="P1290" t="str">
            <v>GUAYAQUIL</v>
          </cell>
          <cell r="Q1290" t="str">
            <v>GUAYAS</v>
          </cell>
          <cell r="R1290" t="str">
            <v>2484037</v>
          </cell>
          <cell r="W1290" t="str">
            <v>0952822625001</v>
          </cell>
          <cell r="X1290" t="str">
            <v>0991053987/0969950796</v>
          </cell>
          <cell r="AA1290">
            <v>44942</v>
          </cell>
          <cell r="AD1290">
            <v>1</v>
          </cell>
          <cell r="AE1290">
            <v>1</v>
          </cell>
          <cell r="AI1290" t="str">
            <v>DESPACHO</v>
          </cell>
          <cell r="AJ1290" t="str">
            <v>NORMAL</v>
          </cell>
          <cell r="AL1290" t="str">
            <v>NO</v>
          </cell>
          <cell r="AN1290" t="str">
            <v>DAS CARGO A LA CUENTA (DELIVERY)</v>
          </cell>
          <cell r="AO1290" t="str">
            <v>DISTRIBUIDORES</v>
          </cell>
          <cell r="AP1290">
            <v>44942</v>
          </cell>
          <cell r="AR1290" t="str">
            <v>MDELIVERY_2484037</v>
          </cell>
          <cell r="AS1290">
            <v>330336</v>
          </cell>
          <cell r="AT1290" t="str">
            <v>D40</v>
          </cell>
          <cell r="AU1290" t="str">
            <v>BTB</v>
          </cell>
          <cell r="AV1290">
            <v>1</v>
          </cell>
          <cell r="AX1290" t="str">
            <v>EN_TRANSITO</v>
          </cell>
          <cell r="AY1290" t="str">
            <v>HALFSIM MOVISTAR: 1 und - sn. 8959300520560844816</v>
          </cell>
          <cell r="AZ1290" t="str">
            <v>SIMCARD</v>
          </cell>
          <cell r="BA1290" t="str">
            <v>EMPRESAS TITULAR AUSENTE ENTREGA CON SELLO</v>
          </cell>
        </row>
        <row r="1291">
          <cell r="A1291" t="str">
            <v>2484038</v>
          </cell>
          <cell r="B1291" t="str">
            <v>MDELIVERY</v>
          </cell>
          <cell r="C1291">
            <v>44942</v>
          </cell>
          <cell r="D1291" t="str">
            <v>FLEXNET ECUADOR - MDELIVERY</v>
          </cell>
          <cell r="E1291" t="str">
            <v>CALLE 28 DE JUNIO S/N Y GARCIA MORENO ENTRADA LLANO GRANDE</v>
          </cell>
          <cell r="H1291" t="str">
            <v>170208</v>
          </cell>
          <cell r="I1291" t="str">
            <v>QUITO</v>
          </cell>
          <cell r="J1291" t="str">
            <v>PICHINCHA</v>
          </cell>
          <cell r="K1291" t="str">
            <v>PRICILA CUEVA_DIRECCION EMPRESARIAL S A DIRECSA</v>
          </cell>
          <cell r="L1291" t="str">
            <v>URBANIZACION ARROYO AZUL CALLE TRANSMARINA Y AV HUGO MAYO NOTA TAMBIEN PUEDE RECIBIR EL PEDIDO GABRIELA ANCHUNDIA MIN 0999883372</v>
          </cell>
          <cell r="O1291" t="str">
            <v>MANTA</v>
          </cell>
          <cell r="P1291" t="str">
            <v>MANTA</v>
          </cell>
          <cell r="Q1291" t="str">
            <v>MANABÍ</v>
          </cell>
          <cell r="R1291" t="str">
            <v>2484038</v>
          </cell>
          <cell r="W1291" t="str">
            <v>1391702434001</v>
          </cell>
          <cell r="X1291" t="str">
            <v>0999883372</v>
          </cell>
          <cell r="AA1291">
            <v>44942</v>
          </cell>
          <cell r="AD1291">
            <v>1</v>
          </cell>
          <cell r="AE1291">
            <v>1</v>
          </cell>
          <cell r="AI1291" t="str">
            <v>DESPACHO</v>
          </cell>
          <cell r="AJ1291" t="str">
            <v>NORMAL</v>
          </cell>
          <cell r="AL1291" t="str">
            <v>NO</v>
          </cell>
          <cell r="AN1291" t="str">
            <v>367 EMPRESAS Y NEGOCIOS</v>
          </cell>
          <cell r="AO1291" t="str">
            <v>GGCC / NEGOCIOS</v>
          </cell>
          <cell r="AP1291">
            <v>44942</v>
          </cell>
          <cell r="AR1291" t="str">
            <v>MDELIVERY_2484038</v>
          </cell>
          <cell r="AS1291">
            <v>330326</v>
          </cell>
          <cell r="AT1291" t="str">
            <v>D40</v>
          </cell>
          <cell r="AU1291" t="str">
            <v>BTB</v>
          </cell>
          <cell r="AV1291">
            <v>1</v>
          </cell>
          <cell r="AX1291" t="str">
            <v>ENTREGADO</v>
          </cell>
          <cell r="AY1291" t="str">
            <v>LTE SAMSUNG A53 5G AZUL: 1 und - sn. 353842198069468</v>
          </cell>
          <cell r="AZ1291" t="str">
            <v>TERMINAL</v>
          </cell>
          <cell r="BA1291" t="str">
            <v/>
          </cell>
        </row>
        <row r="1292">
          <cell r="A1292" t="str">
            <v>2484039</v>
          </cell>
          <cell r="B1292" t="str">
            <v>MDELIVERY</v>
          </cell>
          <cell r="C1292">
            <v>44942</v>
          </cell>
          <cell r="D1292" t="str">
            <v>FLEXNET ECUADOR - MDELIVERY</v>
          </cell>
          <cell r="E1292" t="str">
            <v>CALLE 28 DE JUNIO S/N Y GARCIA MORENO ENTRADA LLANO GRANDE</v>
          </cell>
          <cell r="H1292" t="str">
            <v>170208</v>
          </cell>
          <cell r="I1292" t="str">
            <v>QUITO</v>
          </cell>
          <cell r="J1292" t="str">
            <v>PICHINCHA</v>
          </cell>
          <cell r="K1292" t="str">
            <v>GUARDIA TURNO_TELCONET S A</v>
          </cell>
          <cell r="L1292" t="str">
            <v>GUAYAS GUAYAQUIL KENNEDY NORTE MZ 109 SOLAR 21 EN LA GARITA DE LOS AGENTES DE SEGURIDAD</v>
          </cell>
          <cell r="O1292" t="str">
            <v>GUAYAQUIL</v>
          </cell>
          <cell r="P1292" t="str">
            <v>GUAYAQUIL</v>
          </cell>
          <cell r="Q1292" t="str">
            <v>GUAYAS</v>
          </cell>
          <cell r="R1292" t="str">
            <v>2484039</v>
          </cell>
          <cell r="W1292" t="str">
            <v>0991327371001</v>
          </cell>
          <cell r="X1292" t="str">
            <v>995551760</v>
          </cell>
          <cell r="AA1292">
            <v>44942</v>
          </cell>
          <cell r="AD1292">
            <v>1</v>
          </cell>
          <cell r="AE1292">
            <v>1</v>
          </cell>
          <cell r="AI1292" t="str">
            <v>DESPACHO</v>
          </cell>
          <cell r="AJ1292" t="str">
            <v>NORMAL</v>
          </cell>
          <cell r="AL1292" t="str">
            <v>NO</v>
          </cell>
          <cell r="AN1292" t="str">
            <v>ACTIVACIONES INGRESOS GGCC &amp; NEGOCIOS DIRECTOS</v>
          </cell>
          <cell r="AO1292" t="str">
            <v>GGCC / NEGOCIOS</v>
          </cell>
          <cell r="AP1292">
            <v>44942</v>
          </cell>
          <cell r="AR1292" t="str">
            <v>MDELIVERY_2484039</v>
          </cell>
          <cell r="AS1292">
            <v>330338</v>
          </cell>
          <cell r="AT1292" t="str">
            <v>D40</v>
          </cell>
          <cell r="AU1292" t="str">
            <v>BTB</v>
          </cell>
          <cell r="AV1292">
            <v>12</v>
          </cell>
          <cell r="AX1292" t="str">
            <v>ENTREGADO</v>
          </cell>
          <cell r="AY1292" t="str">
            <v>HALFSIM MOVISTAR: 12 und - sn. 8959300520560844766,8959300520560844873,8959300520560844576,8959300520560844543,8959300520560844899,8959300520560844568,8959300520560844550,8959300520560844741,8959300520560844774,8959300520560844865,8959300520560844519,8959300520560844881</v>
          </cell>
          <cell r="AZ1292" t="str">
            <v>SIMCARD</v>
          </cell>
          <cell r="BA1292" t="str">
            <v/>
          </cell>
        </row>
        <row r="1293">
          <cell r="A1293" t="str">
            <v>2484051</v>
          </cell>
          <cell r="B1293" t="str">
            <v>MDELIVERY</v>
          </cell>
          <cell r="C1293">
            <v>44942</v>
          </cell>
          <cell r="D1293" t="str">
            <v>FLEXNET ECUADOR - MDELIVERY</v>
          </cell>
          <cell r="E1293" t="str">
            <v>CALLE 28 DE JUNIO S/N Y GARCIA MORENO ENTRADA LLANO GRANDE</v>
          </cell>
          <cell r="H1293" t="str">
            <v>170208</v>
          </cell>
          <cell r="I1293" t="str">
            <v>QUITO</v>
          </cell>
          <cell r="J1293" t="str">
            <v>PICHINCHA</v>
          </cell>
          <cell r="K1293" t="str">
            <v>MARIA TORRES_BANCO DEL LITORAL S A</v>
          </cell>
          <cell r="L1293" t="str">
            <v>AV LAS MONJAS Y CARLOS JULIO AROSEMENA CENTRO COMERCIAL AVENTURA PLAZA LOCAL 10 BANCO DEL LITORAL</v>
          </cell>
          <cell r="O1293" t="str">
            <v>GUAYAQUIL</v>
          </cell>
          <cell r="P1293" t="str">
            <v>GUAYAQUIL</v>
          </cell>
          <cell r="Q1293" t="str">
            <v>GUAYAS</v>
          </cell>
          <cell r="R1293" t="str">
            <v>2484051</v>
          </cell>
          <cell r="W1293" t="str">
            <v>0990981930001</v>
          </cell>
          <cell r="X1293" t="str">
            <v>995113803</v>
          </cell>
          <cell r="AA1293">
            <v>44942</v>
          </cell>
          <cell r="AD1293">
            <v>1</v>
          </cell>
          <cell r="AE1293">
            <v>1</v>
          </cell>
          <cell r="AI1293" t="str">
            <v>DESPACHO</v>
          </cell>
          <cell r="AJ1293" t="str">
            <v>NORMAL</v>
          </cell>
          <cell r="AL1293" t="str">
            <v>NO</v>
          </cell>
          <cell r="AN1293" t="str">
            <v>367 EMPRESAS Y NEGOCIOS</v>
          </cell>
          <cell r="AO1293" t="str">
            <v>GGCC / NEGOCIOS</v>
          </cell>
          <cell r="AP1293">
            <v>44942</v>
          </cell>
          <cell r="AR1293" t="str">
            <v>MDELIVERY_2484051</v>
          </cell>
          <cell r="AS1293">
            <v>330341</v>
          </cell>
          <cell r="AT1293" t="str">
            <v>D40</v>
          </cell>
          <cell r="AU1293" t="str">
            <v>BTB</v>
          </cell>
          <cell r="AV1293">
            <v>1</v>
          </cell>
          <cell r="AX1293" t="str">
            <v>ENTREGADO</v>
          </cell>
          <cell r="AY1293" t="str">
            <v>HALFSIM MOVISTAR: 1 und - sn. 8959300520560852306</v>
          </cell>
          <cell r="AZ1293" t="str">
            <v>SIMCARD</v>
          </cell>
          <cell r="BA1293" t="str">
            <v/>
          </cell>
        </row>
        <row r="1294">
          <cell r="A1294" t="str">
            <v>2484052</v>
          </cell>
          <cell r="B1294" t="str">
            <v>MDELIVERY</v>
          </cell>
          <cell r="C1294">
            <v>44942</v>
          </cell>
          <cell r="D1294" t="str">
            <v>FLEXNET ECUADOR - MDELIVERY</v>
          </cell>
          <cell r="E1294" t="str">
            <v>CALLE 28 DE JUNIO S/N Y GARCIA MORENO ENTRADA LLANO GRANDE</v>
          </cell>
          <cell r="H1294" t="str">
            <v>170208</v>
          </cell>
          <cell r="I1294" t="str">
            <v>QUITO</v>
          </cell>
          <cell r="J1294" t="str">
            <v>PICHINCHA</v>
          </cell>
          <cell r="K1294" t="str">
            <v>ANDRES SISERON JACOME VITERI_ANDRES SISERON JACOME VITERI</v>
          </cell>
          <cell r="L1294" t="str">
            <v>NATABUELA CALLE VELASCO IBARRA Y MIGUEL ANGEL DE LA FUENTE</v>
          </cell>
          <cell r="O1294" t="str">
            <v>ANTONIO ANTE (ATUNTAQUI)</v>
          </cell>
          <cell r="P1294" t="str">
            <v>ANTONIO ANTE (ATUNTAQUI)</v>
          </cell>
          <cell r="Q1294" t="str">
            <v>IMBABURA</v>
          </cell>
          <cell r="R1294" t="str">
            <v>2484052</v>
          </cell>
          <cell r="W1294" t="str">
            <v>1002015517001</v>
          </cell>
          <cell r="X1294" t="str">
            <v>0996499143</v>
          </cell>
          <cell r="AA1294">
            <v>44942</v>
          </cell>
          <cell r="AD1294">
            <v>1</v>
          </cell>
          <cell r="AE1294">
            <v>1</v>
          </cell>
          <cell r="AI1294" t="str">
            <v>DESPACHO</v>
          </cell>
          <cell r="AJ1294" t="str">
            <v>NORMAL</v>
          </cell>
          <cell r="AL1294" t="str">
            <v>NO</v>
          </cell>
          <cell r="AN1294" t="str">
            <v>DAS CARGO A LA CUENTA (DELIVERY)</v>
          </cell>
          <cell r="AO1294" t="str">
            <v>DISTRIBUIDORES</v>
          </cell>
          <cell r="AP1294">
            <v>44942</v>
          </cell>
          <cell r="AR1294" t="str">
            <v>MDELIVERY_2484052</v>
          </cell>
          <cell r="AS1294">
            <v>330343</v>
          </cell>
          <cell r="AT1294" t="str">
            <v>D40</v>
          </cell>
          <cell r="AU1294" t="str">
            <v>BTB</v>
          </cell>
          <cell r="AV1294">
            <v>1</v>
          </cell>
          <cell r="AX1294" t="str">
            <v>ENTREGADO</v>
          </cell>
          <cell r="AY1294" t="str">
            <v>HALFSIM MOVISTAR: 1 und - sn. 8959300520560844394</v>
          </cell>
          <cell r="AZ1294" t="str">
            <v>SIMCARD</v>
          </cell>
          <cell r="BA1294" t="str">
            <v>EMPRESAS TITULAR AUSENTE ENTREGA CON SELLO</v>
          </cell>
        </row>
        <row r="1295">
          <cell r="A1295" t="str">
            <v>2484053</v>
          </cell>
          <cell r="B1295" t="str">
            <v>MDELIVERY</v>
          </cell>
          <cell r="C1295">
            <v>44942</v>
          </cell>
          <cell r="D1295" t="str">
            <v>FLEXNET ECUADOR - MDELIVERY</v>
          </cell>
          <cell r="E1295" t="str">
            <v>CALLE 28 DE JUNIO S/N Y GARCIA MORENO ENTRADA LLANO GRANDE</v>
          </cell>
          <cell r="H1295" t="str">
            <v>170208</v>
          </cell>
          <cell r="I1295" t="str">
            <v>QUITO</v>
          </cell>
          <cell r="J1295" t="str">
            <v>PICHINCHA</v>
          </cell>
          <cell r="K1295" t="str">
            <v>ALIDA MARIA MONTALVAN CARRIEL_ALIDA MARIA MONTALVAN CARRIEL</v>
          </cell>
          <cell r="L1295" t="str">
            <v>PAQUISHA 203 Y SUCRE REFERENCIA FRENTE A RADIO PARIS CASA 2 PISOS COLOR BLANCO</v>
          </cell>
          <cell r="O1295" t="str">
            <v>VINCES</v>
          </cell>
          <cell r="P1295" t="str">
            <v>VINCES</v>
          </cell>
          <cell r="Q1295" t="str">
            <v>LOS RIOS</v>
          </cell>
          <cell r="R1295" t="str">
            <v>2484053</v>
          </cell>
          <cell r="W1295" t="str">
            <v>1205104712001</v>
          </cell>
          <cell r="X1295" t="str">
            <v>0996408582</v>
          </cell>
          <cell r="AA1295">
            <v>44942</v>
          </cell>
          <cell r="AD1295">
            <v>1</v>
          </cell>
          <cell r="AE1295">
            <v>1</v>
          </cell>
          <cell r="AI1295" t="str">
            <v>DESPACHO</v>
          </cell>
          <cell r="AJ1295" t="str">
            <v>NORMAL</v>
          </cell>
          <cell r="AL1295" t="str">
            <v>NO</v>
          </cell>
          <cell r="AN1295" t="str">
            <v>DAS CARGO A LA CUENTA (DELIVERY)</v>
          </cell>
          <cell r="AO1295" t="str">
            <v>DISTRIBUIDORES</v>
          </cell>
          <cell r="AP1295">
            <v>44942</v>
          </cell>
          <cell r="AR1295" t="str">
            <v>MDELIVERY_2484053</v>
          </cell>
          <cell r="AS1295">
            <v>330339</v>
          </cell>
          <cell r="AT1295" t="str">
            <v>D40</v>
          </cell>
          <cell r="AU1295" t="str">
            <v>BTB</v>
          </cell>
          <cell r="AV1295">
            <v>1</v>
          </cell>
          <cell r="AX1295" t="str">
            <v>EN_TRANSITO</v>
          </cell>
          <cell r="AY1295" t="str">
            <v>HALFSIM MOVISTAR: 1 und - sn. 8959300520560844527</v>
          </cell>
          <cell r="AZ1295" t="str">
            <v>SIMCARD</v>
          </cell>
          <cell r="BA1295" t="str">
            <v>EMPRESAS TITULAR AUSENTE ENTREGA CON SELLO</v>
          </cell>
        </row>
        <row r="1296">
          <cell r="A1296" t="str">
            <v>2484054</v>
          </cell>
          <cell r="B1296" t="str">
            <v>MDELIVERY</v>
          </cell>
          <cell r="C1296">
            <v>44942</v>
          </cell>
          <cell r="D1296" t="str">
            <v>FLEXNET ECUADOR - MDELIVERY</v>
          </cell>
          <cell r="E1296" t="str">
            <v>CALLE 28 DE JUNIO S/N Y GARCIA MORENO ENTRADA LLANO GRANDE</v>
          </cell>
          <cell r="H1296" t="str">
            <v>170208</v>
          </cell>
          <cell r="I1296" t="str">
            <v>QUITO</v>
          </cell>
          <cell r="J1296" t="str">
            <v>PICHINCHA</v>
          </cell>
          <cell r="K1296" t="str">
            <v>MARIA ISABEL POSSO_LICENCIAS ON LINE LOLCOM S A</v>
          </cell>
          <cell r="L1296" t="str">
            <v>PICHINCHA QUITO AV DE LOS SHYRIS N32 218 AV ELOY ALFARO LOLCOM</v>
          </cell>
          <cell r="O1296" t="str">
            <v>QUITO</v>
          </cell>
          <cell r="P1296" t="str">
            <v>QUITO</v>
          </cell>
          <cell r="Q1296" t="str">
            <v>PICHINCHA</v>
          </cell>
          <cell r="R1296" t="str">
            <v>2484054</v>
          </cell>
          <cell r="W1296" t="str">
            <v>1791971353001</v>
          </cell>
          <cell r="X1296" t="str">
            <v>0987375366</v>
          </cell>
          <cell r="AA1296">
            <v>44942</v>
          </cell>
          <cell r="AD1296">
            <v>1</v>
          </cell>
          <cell r="AE1296">
            <v>1</v>
          </cell>
          <cell r="AI1296" t="str">
            <v>DESPACHO</v>
          </cell>
          <cell r="AJ1296" t="str">
            <v>NORMAL</v>
          </cell>
          <cell r="AL1296" t="str">
            <v>NO</v>
          </cell>
          <cell r="AN1296" t="str">
            <v>ACTIVACIONES B2B PORTABILIDADES SOLO SIMCARD</v>
          </cell>
          <cell r="AO1296" t="str">
            <v>GGCC / NEGOCIOS</v>
          </cell>
          <cell r="AP1296">
            <v>44942</v>
          </cell>
          <cell r="AR1296" t="str">
            <v>MDELIVERY_2484054</v>
          </cell>
          <cell r="AS1296">
            <v>330358</v>
          </cell>
          <cell r="AT1296" t="str">
            <v>D40</v>
          </cell>
          <cell r="AU1296" t="str">
            <v>BTB</v>
          </cell>
          <cell r="AV1296">
            <v>29</v>
          </cell>
          <cell r="AX1296" t="str">
            <v>ENTREGADO</v>
          </cell>
          <cell r="AY1296" t="str">
            <v>HALFSIM MOVISTAR: 29 und - sn. 8959300520560850912,8959300520560852496,8959300520560851068,8959300520560850979,8959300520560851001,8959300520560851043,8959300520560851126,8959300520560851027,8959300520560850953,8959300520560850961,8959300520560850920,8959300520560850896,8959300520560852512,8959300520560851035,8959300520560851092,8959300520560851118,8959300520560852413,8959300520560850904,8959300520560844790,8959300520560850250,8959300520560850995,8959300520560851019,8959300520560851100,8959300520560852439,8959300520560852447,8959300520560852520,8959300520560850987,8959300520560850938,8959300520560852504</v>
          </cell>
          <cell r="AZ1296" t="str">
            <v>SIMCARD</v>
          </cell>
          <cell r="BA1296" t="str">
            <v/>
          </cell>
        </row>
        <row r="1297">
          <cell r="A1297" t="str">
            <v>2484083</v>
          </cell>
          <cell r="B1297" t="str">
            <v>MDELIVERY</v>
          </cell>
          <cell r="C1297">
            <v>44942</v>
          </cell>
          <cell r="D1297" t="str">
            <v>FLEXNET ECUADOR - MDELIVERY</v>
          </cell>
          <cell r="E1297" t="str">
            <v>CALLE 28 DE JUNIO S/N Y GARCIA MORENO ENTRADA LLANO GRANDE</v>
          </cell>
          <cell r="H1297" t="str">
            <v>170208</v>
          </cell>
          <cell r="I1297" t="str">
            <v>QUITO</v>
          </cell>
          <cell r="J1297" t="str">
            <v>PICHINCHA</v>
          </cell>
          <cell r="K1297" t="str">
            <v>REMIGIO SANTIAGO ROMERO VILLACRES_REMIGIO SANTIAGO ROMERO VILLACRES</v>
          </cell>
          <cell r="L1297" t="str">
            <v>MALDONADO MARIANA DE JESUS 26 41 Y ARGENTINOS</v>
          </cell>
          <cell r="O1297" t="str">
            <v>RIOBAMBA</v>
          </cell>
          <cell r="P1297" t="str">
            <v>RIOBAMBA</v>
          </cell>
          <cell r="Q1297" t="str">
            <v>CHIMBORAZO</v>
          </cell>
          <cell r="R1297" t="str">
            <v>2484083</v>
          </cell>
          <cell r="W1297" t="str">
            <v>0603305624001</v>
          </cell>
          <cell r="X1297" t="str">
            <v>0998528145</v>
          </cell>
          <cell r="AA1297">
            <v>44942</v>
          </cell>
          <cell r="AD1297">
            <v>1</v>
          </cell>
          <cell r="AE1297">
            <v>1</v>
          </cell>
          <cell r="AI1297" t="str">
            <v>DESPACHO</v>
          </cell>
          <cell r="AJ1297" t="str">
            <v>NORMAL</v>
          </cell>
          <cell r="AL1297" t="str">
            <v>NO</v>
          </cell>
          <cell r="AN1297" t="str">
            <v>DAS CARGO A LA CUENTA (DELIVERY)</v>
          </cell>
          <cell r="AO1297" t="str">
            <v>DISTRIBUIDORES</v>
          </cell>
          <cell r="AP1297">
            <v>44942</v>
          </cell>
          <cell r="AR1297" t="str">
            <v>MDELIVERY_2484083</v>
          </cell>
          <cell r="AS1297">
            <v>330332</v>
          </cell>
          <cell r="AT1297" t="str">
            <v>D40</v>
          </cell>
          <cell r="AU1297" t="str">
            <v>BTB</v>
          </cell>
          <cell r="AV1297">
            <v>1</v>
          </cell>
          <cell r="AX1297" t="str">
            <v>INCIDENCIA</v>
          </cell>
          <cell r="AY1297" t="str">
            <v>HALFSIM MOVISTAR: 1 und - sn. 8959300520560852223</v>
          </cell>
          <cell r="AZ1297" t="str">
            <v>SIMCARD</v>
          </cell>
          <cell r="BA1297" t="str">
            <v>EMPRESAS TITULAR AUSENTE ENTREGA CON SELLO</v>
          </cell>
        </row>
        <row r="1298">
          <cell r="A1298" t="str">
            <v>2484084</v>
          </cell>
          <cell r="B1298" t="str">
            <v>MDELIVERY</v>
          </cell>
          <cell r="C1298">
            <v>44942</v>
          </cell>
          <cell r="D1298" t="str">
            <v>FLEXNET ECUADOR - MDELIVERY</v>
          </cell>
          <cell r="E1298" t="str">
            <v>CALLE 28 DE JUNIO S/N Y GARCIA MORENO ENTRADA LLANO GRANDE</v>
          </cell>
          <cell r="H1298" t="str">
            <v>170208</v>
          </cell>
          <cell r="I1298" t="str">
            <v>QUITO</v>
          </cell>
          <cell r="J1298" t="str">
            <v>PICHINCHA</v>
          </cell>
          <cell r="K1298" t="str">
            <v>RENE GIOVANY GONGORA_BANCO DE LA PRODUCCION S A PRODUBANCO</v>
          </cell>
          <cell r="L1298" t="str">
            <v>AV SIMON BOLIVAR Y VIA A NAYON CENTRO CORPORATIVO EKOPARK TORRE 1 PRODUBANCO</v>
          </cell>
          <cell r="O1298" t="str">
            <v>QUITO</v>
          </cell>
          <cell r="P1298" t="str">
            <v>QUITO</v>
          </cell>
          <cell r="Q1298" t="str">
            <v>PICHINCHA</v>
          </cell>
          <cell r="R1298" t="str">
            <v>2484084</v>
          </cell>
          <cell r="W1298" t="str">
            <v>1790368718001</v>
          </cell>
          <cell r="X1298" t="str">
            <v>0979152102</v>
          </cell>
          <cell r="AA1298">
            <v>44942</v>
          </cell>
          <cell r="AD1298">
            <v>1</v>
          </cell>
          <cell r="AE1298">
            <v>1</v>
          </cell>
          <cell r="AI1298" t="str">
            <v>DESPACHO</v>
          </cell>
          <cell r="AJ1298" t="str">
            <v>EXPRESS</v>
          </cell>
          <cell r="AL1298" t="str">
            <v>NO</v>
          </cell>
          <cell r="AN1298" t="str">
            <v>POSVENTA GGCC Y NEGOCIOS (EXPRESS SOLO QUITO)</v>
          </cell>
          <cell r="AO1298" t="str">
            <v>GGCC / NEGOCIOS</v>
          </cell>
          <cell r="AP1298">
            <v>44942</v>
          </cell>
          <cell r="AR1298" t="str">
            <v>MDELIVERY_2484084</v>
          </cell>
          <cell r="AS1298">
            <v>330344</v>
          </cell>
          <cell r="AT1298" t="str">
            <v>D40</v>
          </cell>
          <cell r="AU1298" t="str">
            <v>BTB</v>
          </cell>
          <cell r="AV1298">
            <v>5</v>
          </cell>
          <cell r="AX1298" t="str">
            <v>ENTREGADO</v>
          </cell>
          <cell r="AY1298" t="str">
            <v>LTE SAMSUNG A03 AZUL: 5 und - sn. 351084958315839,351084958315821,351084958315755,351084958315870,351084958315904</v>
          </cell>
          <cell r="AZ1298" t="str">
            <v>TERMINAL</v>
          </cell>
          <cell r="BA1298" t="str">
            <v/>
          </cell>
        </row>
        <row r="1299">
          <cell r="A1299" t="str">
            <v>2484089</v>
          </cell>
          <cell r="B1299" t="str">
            <v>MDELIVERY</v>
          </cell>
          <cell r="C1299">
            <v>44942</v>
          </cell>
          <cell r="D1299" t="str">
            <v>FLEXNET ECUADOR - MDELIVERY</v>
          </cell>
          <cell r="E1299" t="str">
            <v>CALLE 28 DE JUNIO S/N Y GARCIA MORENO ENTRADA LLANO GRANDE</v>
          </cell>
          <cell r="H1299" t="str">
            <v>170208</v>
          </cell>
          <cell r="I1299" t="str">
            <v>QUITO</v>
          </cell>
          <cell r="J1299" t="str">
            <v>PICHINCHA</v>
          </cell>
          <cell r="K1299" t="str">
            <v>LIDER FERNANDO CEDENO ROSADO_LIDER FERNANDO CEDENO ROSADO</v>
          </cell>
          <cell r="L1299" t="str">
            <v>NUEVO PEDERNALES SECTOR PUNTA DE MICO CALLE 24 DE MAYO FRENTE AL MALECON</v>
          </cell>
          <cell r="O1299" t="str">
            <v>PEDERNALES</v>
          </cell>
          <cell r="P1299" t="str">
            <v>PEDERNALES</v>
          </cell>
          <cell r="Q1299" t="str">
            <v>MANABI</v>
          </cell>
          <cell r="R1299" t="str">
            <v>2484089</v>
          </cell>
          <cell r="W1299" t="str">
            <v>1305600247001</v>
          </cell>
          <cell r="X1299" t="str">
            <v>0997669988</v>
          </cell>
          <cell r="AA1299">
            <v>44942</v>
          </cell>
          <cell r="AD1299">
            <v>1</v>
          </cell>
          <cell r="AE1299">
            <v>1</v>
          </cell>
          <cell r="AI1299" t="str">
            <v>DESPACHO</v>
          </cell>
          <cell r="AJ1299" t="str">
            <v>NORMAL</v>
          </cell>
          <cell r="AL1299" t="str">
            <v>NO</v>
          </cell>
          <cell r="AN1299" t="str">
            <v>DAS CARGO A LA CUENTA (DELIVERY)</v>
          </cell>
          <cell r="AO1299" t="str">
            <v>DISTRIBUIDORES</v>
          </cell>
          <cell r="AP1299">
            <v>44942</v>
          </cell>
          <cell r="AR1299" t="str">
            <v>MDELIVERY_2484089</v>
          </cell>
          <cell r="AS1299">
            <v>330334</v>
          </cell>
          <cell r="AT1299" t="str">
            <v>D40</v>
          </cell>
          <cell r="AU1299" t="str">
            <v>BTB</v>
          </cell>
          <cell r="AV1299">
            <v>1</v>
          </cell>
          <cell r="AX1299" t="str">
            <v>EN_TRANSITO</v>
          </cell>
          <cell r="AY1299" t="str">
            <v>HALFSIM MOVISTAR: 1 und - sn. 8959300520560845961</v>
          </cell>
          <cell r="AZ1299" t="str">
            <v>SIMCARD</v>
          </cell>
          <cell r="BA1299" t="str">
            <v>EMPRESAS TITULAR AUSENTE ENTREGA CON SELLO</v>
          </cell>
        </row>
        <row r="1300">
          <cell r="A1300" t="str">
            <v>2484090</v>
          </cell>
          <cell r="B1300" t="str">
            <v>MDELIVERY</v>
          </cell>
          <cell r="C1300">
            <v>44942</v>
          </cell>
          <cell r="D1300" t="str">
            <v>FLEXNET ECUADOR - MDELIVERY</v>
          </cell>
          <cell r="E1300" t="str">
            <v>CALLE 28 DE JUNIO S/N Y GARCIA MORENO ENTRADA LLANO GRANDE</v>
          </cell>
          <cell r="H1300" t="str">
            <v>170208</v>
          </cell>
          <cell r="I1300" t="str">
            <v>QUITO</v>
          </cell>
          <cell r="J1300" t="str">
            <v>PICHINCHA</v>
          </cell>
          <cell r="K1300" t="str">
            <v>EDUARDO CAJIAS_ELECTROLUX C A</v>
          </cell>
          <cell r="L1300" t="str">
            <v>PICHINCHA QUITO AV REPUBLICA DE EL SALVADOR N34 229 Y MOSCU EDIFICIO SAN SALVADOR PISO 6</v>
          </cell>
          <cell r="O1300" t="str">
            <v>QUITO</v>
          </cell>
          <cell r="P1300" t="str">
            <v>QUITO</v>
          </cell>
          <cell r="Q1300" t="str">
            <v>PICHINCHA</v>
          </cell>
          <cell r="R1300" t="str">
            <v>2484090</v>
          </cell>
          <cell r="W1300" t="str">
            <v>1790854035001</v>
          </cell>
          <cell r="X1300" t="str">
            <v>0981348511</v>
          </cell>
          <cell r="AA1300">
            <v>44942</v>
          </cell>
          <cell r="AD1300">
            <v>1</v>
          </cell>
          <cell r="AE1300">
            <v>1</v>
          </cell>
          <cell r="AI1300" t="str">
            <v>DESPACHO</v>
          </cell>
          <cell r="AJ1300" t="str">
            <v>NORMAL</v>
          </cell>
          <cell r="AL1300" t="str">
            <v>NO</v>
          </cell>
          <cell r="AN1300" t="str">
            <v>367 EMPRESAS Y NEGOCIOS</v>
          </cell>
          <cell r="AO1300" t="str">
            <v>GGCC / NEGOCIOS</v>
          </cell>
          <cell r="AP1300">
            <v>44942</v>
          </cell>
          <cell r="AR1300" t="str">
            <v>MDELIVERY_2484090</v>
          </cell>
          <cell r="AS1300">
            <v>330362</v>
          </cell>
          <cell r="AT1300" t="str">
            <v>D40</v>
          </cell>
          <cell r="AU1300" t="str">
            <v>BTB</v>
          </cell>
          <cell r="AV1300">
            <v>1</v>
          </cell>
          <cell r="AX1300" t="str">
            <v>ENTREGADO</v>
          </cell>
          <cell r="AY1300" t="str">
            <v>HALFSIM MOVISTAR: 1 und - sn. 8959300520560845946</v>
          </cell>
          <cell r="AZ1300" t="str">
            <v>SIMCARD</v>
          </cell>
          <cell r="BA1300" t="str">
            <v/>
          </cell>
        </row>
        <row r="1301">
          <cell r="A1301" t="str">
            <v>2484091</v>
          </cell>
          <cell r="B1301" t="str">
            <v>MDELIVERY</v>
          </cell>
          <cell r="C1301">
            <v>44942</v>
          </cell>
          <cell r="D1301" t="str">
            <v>FLEXNET ECUADOR - MDELIVERY</v>
          </cell>
          <cell r="E1301" t="str">
            <v>CALLE 28 DE JUNIO S/N Y GARCIA MORENO ENTRADA LLANO GRANDE</v>
          </cell>
          <cell r="H1301" t="str">
            <v>170208</v>
          </cell>
          <cell r="I1301" t="str">
            <v>QUITO</v>
          </cell>
          <cell r="J1301" t="str">
            <v>PICHINCHA</v>
          </cell>
          <cell r="K1301" t="str">
            <v>ANA REYES_ACEROS Y MATERIALES PARA LA CONSTRUCCION ACIMCOECU</v>
          </cell>
          <cell r="L1301" t="str">
            <v>PICHINCHA QUITO DE LOS EUCALIPTOS E4 180 AV ELOY ALFARO NO TIENE</v>
          </cell>
          <cell r="O1301" t="str">
            <v>QUITO</v>
          </cell>
          <cell r="P1301" t="str">
            <v>QUITO</v>
          </cell>
          <cell r="Q1301" t="str">
            <v>PICHINCHA</v>
          </cell>
          <cell r="R1301" t="str">
            <v>2484091</v>
          </cell>
          <cell r="W1301" t="str">
            <v>1791989937001</v>
          </cell>
          <cell r="X1301" t="str">
            <v>0999829011</v>
          </cell>
          <cell r="AA1301">
            <v>44942</v>
          </cell>
          <cell r="AD1301">
            <v>1</v>
          </cell>
          <cell r="AE1301">
            <v>1</v>
          </cell>
          <cell r="AI1301" t="str">
            <v>DESPACHO</v>
          </cell>
          <cell r="AJ1301" t="str">
            <v>NORMAL</v>
          </cell>
          <cell r="AL1301" t="str">
            <v>NO</v>
          </cell>
          <cell r="AN1301" t="str">
            <v>ACTIVACIONES INGRESOS GGCC &amp; NEGOCIOS DIRECTOS</v>
          </cell>
          <cell r="AO1301" t="str">
            <v>GGCC / NEGOCIOS</v>
          </cell>
          <cell r="AP1301">
            <v>44942</v>
          </cell>
          <cell r="AR1301" t="str">
            <v>MDELIVERY_2484091</v>
          </cell>
          <cell r="AS1301">
            <v>330360</v>
          </cell>
          <cell r="AT1301" t="str">
            <v>D40</v>
          </cell>
          <cell r="AU1301" t="str">
            <v>BTB</v>
          </cell>
          <cell r="AV1301">
            <v>4</v>
          </cell>
          <cell r="AX1301" t="str">
            <v>ENTREGADO</v>
          </cell>
          <cell r="AY1301" t="str">
            <v>LTE SAMSUNG A53 5G AZUL: 2 und - sn. 353842197669961,353842197679366 / HALFSIM MOVISTAR: 2 und - sn. 8959300520560845268,8959300520560845151</v>
          </cell>
          <cell r="AZ1301" t="str">
            <v>SIMCARD / TERMINAL</v>
          </cell>
          <cell r="BA1301" t="str">
            <v/>
          </cell>
        </row>
        <row r="1302">
          <cell r="A1302" t="str">
            <v>2484093</v>
          </cell>
          <cell r="B1302" t="str">
            <v>MDELIVERY</v>
          </cell>
          <cell r="C1302">
            <v>44942</v>
          </cell>
          <cell r="D1302" t="str">
            <v>FLEXNET ECUADOR - MDELIVERY</v>
          </cell>
          <cell r="E1302" t="str">
            <v>CALLE 28 DE JUNIO S/N Y GARCIA MORENO ENTRADA LLANO GRANDE</v>
          </cell>
          <cell r="H1302" t="str">
            <v>170208</v>
          </cell>
          <cell r="I1302" t="str">
            <v>QUITO</v>
          </cell>
          <cell r="J1302" t="str">
            <v>PICHINCHA</v>
          </cell>
          <cell r="K1302" t="str">
            <v>PAOLA FRANCO_UNIDAD EDUCATIVA PARTICULAR SAGRADOS CORAZONES DE RUMIPAMBA</v>
          </cell>
          <cell r="L1302" t="str">
            <v>PICHINCHA QUITO AV ATAHUALPA OE1 20 Y AV 10 DE AGOSTO UNIDAD EDUCATIVA PARTICULAR BILINGUE SAGRADOS CORAZONES DE RUMIPAMBA</v>
          </cell>
          <cell r="O1302" t="str">
            <v>QUITO</v>
          </cell>
          <cell r="P1302" t="str">
            <v>QUITO</v>
          </cell>
          <cell r="Q1302" t="str">
            <v>PICHINCHA</v>
          </cell>
          <cell r="R1302" t="str">
            <v>2484093</v>
          </cell>
          <cell r="W1302" t="str">
            <v>1790102327001</v>
          </cell>
          <cell r="X1302" t="str">
            <v>0983687369</v>
          </cell>
          <cell r="AA1302">
            <v>44942</v>
          </cell>
          <cell r="AD1302">
            <v>1</v>
          </cell>
          <cell r="AE1302">
            <v>1</v>
          </cell>
          <cell r="AI1302" t="str">
            <v>DESPACHO</v>
          </cell>
          <cell r="AJ1302" t="str">
            <v>NORMAL</v>
          </cell>
          <cell r="AL1302" t="str">
            <v>NO</v>
          </cell>
          <cell r="AN1302" t="str">
            <v>ACTIVACIONES INGRESOS GGCC &amp; NEGOCIOS DIRECTOS</v>
          </cell>
          <cell r="AO1302" t="str">
            <v>GGCC / NEGOCIOS</v>
          </cell>
          <cell r="AP1302">
            <v>44942</v>
          </cell>
          <cell r="AR1302" t="str">
            <v>MDELIVERY_2484093</v>
          </cell>
          <cell r="AS1302">
            <v>330364</v>
          </cell>
          <cell r="AT1302" t="str">
            <v>D40</v>
          </cell>
          <cell r="AU1302" t="str">
            <v>BTB</v>
          </cell>
          <cell r="AV1302">
            <v>2</v>
          </cell>
          <cell r="AX1302" t="str">
            <v>ENTREGADO</v>
          </cell>
          <cell r="AY1302" t="str">
            <v>LTE SAMSUNG A53 5G AZUL: 1 und - sn. 353842198058818 / HALFSIM MOVISTAR: 1 und - sn. 8959300520560851449</v>
          </cell>
          <cell r="AZ1302" t="str">
            <v>SIMCARD / TERMINAL</v>
          </cell>
          <cell r="BA1302" t="str">
            <v/>
          </cell>
        </row>
        <row r="1303">
          <cell r="A1303" t="str">
            <v>2484094</v>
          </cell>
          <cell r="B1303" t="str">
            <v>MDELIVERY</v>
          </cell>
          <cell r="C1303">
            <v>44942</v>
          </cell>
          <cell r="D1303" t="str">
            <v>FLEXNET ECUADOR - MDELIVERY</v>
          </cell>
          <cell r="E1303" t="str">
            <v>CALLE 28 DE JUNIO S/N Y GARCIA MORENO ENTRADA LLANO GRANDE</v>
          </cell>
          <cell r="H1303" t="str">
            <v>170208</v>
          </cell>
          <cell r="I1303" t="str">
            <v>QUITO</v>
          </cell>
          <cell r="J1303" t="str">
            <v>PICHINCHA</v>
          </cell>
          <cell r="K1303" t="str">
            <v>TANIA MARTINEZ_GALAPESCA S A</v>
          </cell>
          <cell r="L1303" t="str">
            <v>GUAYAS GUAYAQUIL KM 12 1 2 VIA A DAULE ATRAS DE ECUASAL ES UNA FABRICA DE COLOR AZUL</v>
          </cell>
          <cell r="O1303" t="str">
            <v>GUAYAQUIL</v>
          </cell>
          <cell r="P1303" t="str">
            <v>GUAYAQUIL</v>
          </cell>
          <cell r="Q1303" t="str">
            <v>GUAYAS</v>
          </cell>
          <cell r="R1303" t="str">
            <v>2484094</v>
          </cell>
          <cell r="W1303" t="str">
            <v>0992132078001</v>
          </cell>
          <cell r="X1303" t="str">
            <v>0995970887</v>
          </cell>
          <cell r="AA1303">
            <v>44942</v>
          </cell>
          <cell r="AD1303">
            <v>1</v>
          </cell>
          <cell r="AE1303">
            <v>1</v>
          </cell>
          <cell r="AI1303" t="str">
            <v>DESPACHO</v>
          </cell>
          <cell r="AJ1303" t="str">
            <v>NORMAL</v>
          </cell>
          <cell r="AL1303" t="str">
            <v>NO</v>
          </cell>
          <cell r="AN1303" t="str">
            <v>ACTIVACIONES INGRESOS GGCC &amp; NEGOCIOS DIRECTOS</v>
          </cell>
          <cell r="AO1303" t="str">
            <v>GGCC / NEGOCIOS</v>
          </cell>
          <cell r="AP1303">
            <v>44942</v>
          </cell>
          <cell r="AR1303" t="str">
            <v>MDELIVERY_2484094</v>
          </cell>
          <cell r="AS1303">
            <v>330359</v>
          </cell>
          <cell r="AT1303" t="str">
            <v>D40</v>
          </cell>
          <cell r="AU1303" t="str">
            <v>BTB</v>
          </cell>
          <cell r="AV1303">
            <v>1</v>
          </cell>
          <cell r="AX1303" t="str">
            <v>ENTREGADO</v>
          </cell>
          <cell r="AY1303" t="str">
            <v>HALFSIM MOVISTAR: 1 und - sn. 8959300520560844808</v>
          </cell>
          <cell r="AZ1303" t="str">
            <v>SIMCARD</v>
          </cell>
          <cell r="BA1303" t="str">
            <v/>
          </cell>
        </row>
        <row r="1304">
          <cell r="A1304" t="str">
            <v>2484095</v>
          </cell>
          <cell r="B1304" t="str">
            <v>MDELIVERY</v>
          </cell>
          <cell r="C1304">
            <v>44942</v>
          </cell>
          <cell r="D1304" t="str">
            <v>FLEXNET ECUADOR - MDELIVERY</v>
          </cell>
          <cell r="E1304" t="str">
            <v>CALLE 28 DE JUNIO S/N Y GARCIA MORENO ENTRADA LLANO GRANDE</v>
          </cell>
          <cell r="H1304" t="str">
            <v>170208</v>
          </cell>
          <cell r="I1304" t="str">
            <v>QUITO</v>
          </cell>
          <cell r="J1304" t="str">
            <v>PICHINCHA</v>
          </cell>
          <cell r="K1304" t="str">
            <v>GUSTAVO VALENCIA_GODDARD CATERING GROUP QUITO S A</v>
          </cell>
          <cell r="L1304" t="str">
            <v>DX SCTR TABABELA EDF DE CATERING N 1 JNTO A LA TORRE DE CONTROL AEROPORTUARIA EN EL NUEVO AEREOPUERTO DJ QUITO QUITO PICHINCHA REGION SIERRA</v>
          </cell>
          <cell r="O1304" t="str">
            <v>QUITO</v>
          </cell>
          <cell r="P1304" t="str">
            <v>QUITO</v>
          </cell>
          <cell r="Q1304" t="str">
            <v>PICHINCHA</v>
          </cell>
          <cell r="R1304" t="str">
            <v>2484095</v>
          </cell>
          <cell r="W1304" t="str">
            <v>1790011860001</v>
          </cell>
          <cell r="X1304" t="str">
            <v>0998380072</v>
          </cell>
          <cell r="AA1304">
            <v>44942</v>
          </cell>
          <cell r="AD1304">
            <v>1</v>
          </cell>
          <cell r="AE1304">
            <v>1</v>
          </cell>
          <cell r="AI1304" t="str">
            <v>DESPACHO</v>
          </cell>
          <cell r="AJ1304" t="str">
            <v>NORMAL</v>
          </cell>
          <cell r="AL1304" t="str">
            <v>NO</v>
          </cell>
          <cell r="AN1304" t="str">
            <v>367 EMPRESAS Y NEGOCIOS (EXPRESS SOLO QUITO)</v>
          </cell>
          <cell r="AO1304" t="str">
            <v>GGCC / NEGOCIOS</v>
          </cell>
          <cell r="AP1304">
            <v>44942</v>
          </cell>
          <cell r="AR1304" t="str">
            <v>MDELIVERY_2484095</v>
          </cell>
          <cell r="AS1304">
            <v>330371</v>
          </cell>
          <cell r="AT1304" t="str">
            <v>D40</v>
          </cell>
          <cell r="AU1304" t="str">
            <v>BTB</v>
          </cell>
          <cell r="AV1304">
            <v>1</v>
          </cell>
          <cell r="AX1304" t="str">
            <v>ENTREGADO</v>
          </cell>
          <cell r="AY1304" t="str">
            <v>HALFSIM MOVISTAR: 1 und - sn. 8959300520560851399</v>
          </cell>
          <cell r="AZ1304" t="str">
            <v>SIMCARD</v>
          </cell>
          <cell r="BA1304" t="str">
            <v/>
          </cell>
        </row>
        <row r="1305">
          <cell r="A1305" t="str">
            <v>2484096</v>
          </cell>
          <cell r="B1305" t="str">
            <v>MDELIVERY</v>
          </cell>
          <cell r="C1305">
            <v>44942</v>
          </cell>
          <cell r="D1305" t="str">
            <v>FLEXNET ECUADOR - MDELIVERY</v>
          </cell>
          <cell r="E1305" t="str">
            <v>CALLE 28 DE JUNIO S/N Y GARCIA MORENO ENTRADA LLANO GRANDE</v>
          </cell>
          <cell r="H1305" t="str">
            <v>170208</v>
          </cell>
          <cell r="I1305" t="str">
            <v>QUITO</v>
          </cell>
          <cell r="J1305" t="str">
            <v>PICHINCHA</v>
          </cell>
          <cell r="K1305" t="str">
            <v>RENE GIOVANY GONGORA_BANCO DE LA PRODUCCION S A PRODUBANCO</v>
          </cell>
          <cell r="L1305" t="str">
            <v>AV SIMON BOLIVAR Y VIA A NAYON CENTRO CORPORATIVO EKOPARK TORRE 1 PRODUBANCO</v>
          </cell>
          <cell r="O1305" t="str">
            <v>QUITO</v>
          </cell>
          <cell r="P1305" t="str">
            <v>QUITO</v>
          </cell>
          <cell r="Q1305" t="str">
            <v>PICHINCHA</v>
          </cell>
          <cell r="R1305" t="str">
            <v>2484096</v>
          </cell>
          <cell r="W1305" t="str">
            <v>1790368718001</v>
          </cell>
          <cell r="X1305" t="str">
            <v>0979152102</v>
          </cell>
          <cell r="AA1305">
            <v>44942</v>
          </cell>
          <cell r="AD1305">
            <v>1</v>
          </cell>
          <cell r="AE1305">
            <v>1</v>
          </cell>
          <cell r="AI1305" t="str">
            <v>DESPACHO</v>
          </cell>
          <cell r="AJ1305" t="str">
            <v>NORMAL</v>
          </cell>
          <cell r="AL1305" t="str">
            <v>NO</v>
          </cell>
          <cell r="AN1305" t="str">
            <v>POSVENTA GGCC Y NEGOCIOS</v>
          </cell>
          <cell r="AO1305" t="str">
            <v>GGCC / NEGOCIOS</v>
          </cell>
          <cell r="AP1305">
            <v>44942</v>
          </cell>
          <cell r="AR1305" t="str">
            <v>MDELIVERY_2484096</v>
          </cell>
          <cell r="AS1305">
            <v>330361</v>
          </cell>
          <cell r="AT1305" t="str">
            <v>D40</v>
          </cell>
          <cell r="AU1305" t="str">
            <v>BTB</v>
          </cell>
          <cell r="AV1305">
            <v>5</v>
          </cell>
          <cell r="AX1305" t="str">
            <v>ENTREGADO</v>
          </cell>
          <cell r="AY1305" t="str">
            <v>LTE SAMSUNG A03 AZUL: 5 und - sn. 351084958316324,351084958315979,351084958316340,351084958316373,351084958316076</v>
          </cell>
          <cell r="AZ1305" t="str">
            <v>TERMINAL</v>
          </cell>
          <cell r="BA1305" t="str">
            <v/>
          </cell>
        </row>
        <row r="1306">
          <cell r="A1306" t="str">
            <v>2484101</v>
          </cell>
          <cell r="B1306" t="str">
            <v>MDELIVERY</v>
          </cell>
          <cell r="C1306">
            <v>44942</v>
          </cell>
          <cell r="D1306" t="str">
            <v>FLEXNET ECUADOR - MDELIVERY</v>
          </cell>
          <cell r="E1306" t="str">
            <v>CALLE 28 DE JUNIO S/N Y GARCIA MORENO ENTRADA LLANO GRANDE</v>
          </cell>
          <cell r="H1306" t="str">
            <v>170208</v>
          </cell>
          <cell r="I1306" t="str">
            <v>QUITO</v>
          </cell>
          <cell r="J1306" t="str">
            <v>PICHINCHA</v>
          </cell>
          <cell r="K1306" t="str">
            <v>CARLOS CORAL_ BANCO PICHINCHA CA</v>
          </cell>
          <cell r="L1306" t="str">
            <v>AV 6 DE DICIEMBRE Y LIZARDO GARCIA</v>
          </cell>
          <cell r="O1306" t="str">
            <v>QUITO</v>
          </cell>
          <cell r="P1306" t="str">
            <v>QUITO</v>
          </cell>
          <cell r="Q1306" t="str">
            <v>PICHINCHA</v>
          </cell>
          <cell r="R1306" t="str">
            <v>2484101</v>
          </cell>
          <cell r="W1306" t="str">
            <v>1790010937001</v>
          </cell>
          <cell r="X1306" t="str">
            <v>0987042447</v>
          </cell>
          <cell r="AA1306">
            <v>44942</v>
          </cell>
          <cell r="AD1306">
            <v>1</v>
          </cell>
          <cell r="AE1306">
            <v>1</v>
          </cell>
          <cell r="AI1306" t="str">
            <v>DESPACHO</v>
          </cell>
          <cell r="AJ1306" t="str">
            <v>NORMAL</v>
          </cell>
          <cell r="AL1306" t="str">
            <v>NO</v>
          </cell>
          <cell r="AN1306" t="str">
            <v>POSVENTA GGCC Y NEGOCIOS</v>
          </cell>
          <cell r="AO1306" t="str">
            <v>GGCC / NEGOCIOS</v>
          </cell>
          <cell r="AP1306">
            <v>44942</v>
          </cell>
          <cell r="AR1306" t="str">
            <v>MDELIVERY_2484101</v>
          </cell>
          <cell r="AS1306">
            <v>330348</v>
          </cell>
          <cell r="AT1306" t="str">
            <v>D40</v>
          </cell>
          <cell r="AU1306" t="str">
            <v>BTB</v>
          </cell>
          <cell r="AV1306">
            <v>1</v>
          </cell>
          <cell r="AX1306" t="str">
            <v>ENTREGADO</v>
          </cell>
          <cell r="AY1306" t="str">
            <v>LTE XIAOMI 12 LITE NEGRO: 1 und - sn. 861267062059749</v>
          </cell>
          <cell r="AZ1306" t="str">
            <v>TERMINAL</v>
          </cell>
          <cell r="BA1306" t="str">
            <v/>
          </cell>
        </row>
        <row r="1307">
          <cell r="A1307" t="str">
            <v>2484102</v>
          </cell>
          <cell r="B1307" t="str">
            <v>MDELIVERY</v>
          </cell>
          <cell r="C1307">
            <v>44942</v>
          </cell>
          <cell r="D1307" t="str">
            <v>FLEXNET ECUADOR - MDELIVERY</v>
          </cell>
          <cell r="E1307" t="str">
            <v>CALLE 28 DE JUNIO S/N Y GARCIA MORENO ENTRADA LLANO GRANDE</v>
          </cell>
          <cell r="H1307" t="str">
            <v>170208</v>
          </cell>
          <cell r="I1307" t="str">
            <v>QUITO</v>
          </cell>
          <cell r="J1307" t="str">
            <v>PICHINCHA</v>
          </cell>
          <cell r="K1307" t="str">
            <v>RENE GIOVANY GONGORA_BANCO DE LA PRODUCCION S A PRODUBANCO</v>
          </cell>
          <cell r="L1307" t="str">
            <v>AV SIMON BOLIVAR Y VIA A NAYON CENTRO CORPORATIVO EKOPARK TORRE 1 PRODUBANCO</v>
          </cell>
          <cell r="O1307" t="str">
            <v>QUITO</v>
          </cell>
          <cell r="P1307" t="str">
            <v>QUITO</v>
          </cell>
          <cell r="Q1307" t="str">
            <v>PICHINCHA</v>
          </cell>
          <cell r="R1307" t="str">
            <v>2484102</v>
          </cell>
          <cell r="W1307" t="str">
            <v>1790368718001</v>
          </cell>
          <cell r="X1307" t="str">
            <v>0979152102</v>
          </cell>
          <cell r="AA1307">
            <v>44942</v>
          </cell>
          <cell r="AD1307">
            <v>1</v>
          </cell>
          <cell r="AE1307">
            <v>1</v>
          </cell>
          <cell r="AI1307" t="str">
            <v>DESPACHO</v>
          </cell>
          <cell r="AJ1307" t="str">
            <v>EXPRESS</v>
          </cell>
          <cell r="AL1307" t="str">
            <v>NO</v>
          </cell>
          <cell r="AN1307" t="str">
            <v>POSVENTA GGCC Y NEGOCIOS (EXPRESS SOLO QUITO)</v>
          </cell>
          <cell r="AO1307" t="str">
            <v>GGCC / NEGOCIOS</v>
          </cell>
          <cell r="AP1307">
            <v>44942</v>
          </cell>
          <cell r="AR1307" t="str">
            <v>MDELIVERY_2484102</v>
          </cell>
          <cell r="AS1307">
            <v>330342</v>
          </cell>
          <cell r="AT1307" t="str">
            <v>D40</v>
          </cell>
          <cell r="AU1307" t="str">
            <v>BTB</v>
          </cell>
          <cell r="AV1307">
            <v>5</v>
          </cell>
          <cell r="AX1307" t="str">
            <v>ENTREGADO</v>
          </cell>
          <cell r="AY1307" t="str">
            <v>LTE SAMSUNG A13 AZUL: 5 und - sn. 350068480712663,350068480709511,350068480695074,350068480693939,350068480694572</v>
          </cell>
          <cell r="AZ1307" t="str">
            <v>TERMINAL</v>
          </cell>
          <cell r="BA1307" t="str">
            <v/>
          </cell>
        </row>
        <row r="1308">
          <cell r="A1308" t="str">
            <v>2484107</v>
          </cell>
          <cell r="B1308" t="str">
            <v>MDELIVERY</v>
          </cell>
          <cell r="C1308">
            <v>44942</v>
          </cell>
          <cell r="D1308" t="str">
            <v>FLEXNET ECUADOR - MDELIVERY</v>
          </cell>
          <cell r="E1308" t="str">
            <v>CALLE 28 DE JUNIO S/N Y GARCIA MORENO ENTRADA LLANO GRANDE</v>
          </cell>
          <cell r="H1308" t="str">
            <v>170208</v>
          </cell>
          <cell r="I1308" t="str">
            <v>QUITO</v>
          </cell>
          <cell r="J1308" t="str">
            <v>PICHINCHA</v>
          </cell>
          <cell r="K1308" t="str">
            <v>JORGE LUIS MEZA ANDRADE_JORGE LUIS MEZA ANDRADE</v>
          </cell>
          <cell r="L1308" t="str">
            <v>MANTA SECTOR LOS GERANIOS CALLE BRASIL FRENTE AL TEMPLO LA HERMOSA VILLA CERRAMIENTO SIN PINTAR PORTON NEGRO</v>
          </cell>
          <cell r="O1308" t="str">
            <v>MANTA</v>
          </cell>
          <cell r="P1308" t="str">
            <v>MANTA</v>
          </cell>
          <cell r="Q1308" t="str">
            <v>MANABI</v>
          </cell>
          <cell r="R1308" t="str">
            <v>2484107</v>
          </cell>
          <cell r="W1308" t="str">
            <v>1316038056001</v>
          </cell>
          <cell r="X1308" t="str">
            <v>0996540638/0968408176</v>
          </cell>
          <cell r="AA1308">
            <v>44942</v>
          </cell>
          <cell r="AD1308">
            <v>1</v>
          </cell>
          <cell r="AE1308">
            <v>1</v>
          </cell>
          <cell r="AI1308" t="str">
            <v>DESPACHO</v>
          </cell>
          <cell r="AJ1308" t="str">
            <v>NORMAL</v>
          </cell>
          <cell r="AL1308" t="str">
            <v>NO</v>
          </cell>
          <cell r="AN1308" t="str">
            <v>DAS CARGO A LA CUENTA (DELIVERY)</v>
          </cell>
          <cell r="AO1308" t="str">
            <v>DISTRIBUIDORES</v>
          </cell>
          <cell r="AP1308">
            <v>44942</v>
          </cell>
          <cell r="AR1308" t="str">
            <v>MDELIVERY_2484107</v>
          </cell>
          <cell r="AS1308">
            <v>330346</v>
          </cell>
          <cell r="AT1308" t="str">
            <v>D40</v>
          </cell>
          <cell r="AU1308" t="str">
            <v>BTB</v>
          </cell>
          <cell r="AV1308">
            <v>1</v>
          </cell>
          <cell r="AX1308" t="str">
            <v>INCIDENCIA</v>
          </cell>
          <cell r="AY1308" t="str">
            <v>HALFSIM MOVISTAR: 1 und - sn. 8959300520560851308</v>
          </cell>
          <cell r="AZ1308" t="str">
            <v>SIMCARD</v>
          </cell>
          <cell r="BA1308" t="str">
            <v>EMPRESAS TITULAR AUSENTE ENTREGA CON SELLO</v>
          </cell>
        </row>
        <row r="1309">
          <cell r="A1309" t="str">
            <v>2484108</v>
          </cell>
          <cell r="B1309" t="str">
            <v>MDELIVERY</v>
          </cell>
          <cell r="C1309">
            <v>44942</v>
          </cell>
          <cell r="D1309" t="str">
            <v>FLEXNET ECUADOR - MDELIVERY</v>
          </cell>
          <cell r="E1309" t="str">
            <v>CALLE 28 DE JUNIO S/N Y GARCIA MORENO ENTRADA LLANO GRANDE</v>
          </cell>
          <cell r="H1309" t="str">
            <v>170208</v>
          </cell>
          <cell r="I1309" t="str">
            <v>QUITO</v>
          </cell>
          <cell r="J1309" t="str">
            <v>PICHINCHA</v>
          </cell>
          <cell r="K1309" t="str">
            <v>RENE GIOVANY GONGORA_BANCO DE LA PRODUCCION S A PRODUBANCO</v>
          </cell>
          <cell r="L1309" t="str">
            <v>AV SIMON BOLIVAR Y VIA A NAYON CENTRO CORPORATIVO EKOPARK TORRE 1 PRODUBANCO</v>
          </cell>
          <cell r="O1309" t="str">
            <v>QUITO</v>
          </cell>
          <cell r="P1309" t="str">
            <v>QUITO</v>
          </cell>
          <cell r="Q1309" t="str">
            <v>PICHINCHA</v>
          </cell>
          <cell r="R1309" t="str">
            <v>2484108</v>
          </cell>
          <cell r="W1309" t="str">
            <v>1790368718001</v>
          </cell>
          <cell r="X1309" t="str">
            <v>0979152102</v>
          </cell>
          <cell r="AA1309">
            <v>44942</v>
          </cell>
          <cell r="AD1309">
            <v>1</v>
          </cell>
          <cell r="AE1309">
            <v>1</v>
          </cell>
          <cell r="AI1309" t="str">
            <v>DESPACHO</v>
          </cell>
          <cell r="AJ1309" t="str">
            <v>EXPRESS</v>
          </cell>
          <cell r="AL1309" t="str">
            <v>NO</v>
          </cell>
          <cell r="AN1309" t="str">
            <v>POSVENTA GGCC Y NEGOCIOS (EXPRESS SOLO QUITO)</v>
          </cell>
          <cell r="AO1309" t="str">
            <v>GGCC / NEGOCIOS</v>
          </cell>
          <cell r="AP1309">
            <v>44942</v>
          </cell>
          <cell r="AR1309" t="str">
            <v>MDELIVERY_2484108</v>
          </cell>
          <cell r="AS1309">
            <v>330345</v>
          </cell>
          <cell r="AT1309" t="str">
            <v>D40</v>
          </cell>
          <cell r="AU1309" t="str">
            <v>BTB</v>
          </cell>
          <cell r="AV1309">
            <v>5</v>
          </cell>
          <cell r="AX1309" t="str">
            <v>ENTREGADO</v>
          </cell>
          <cell r="AY1309" t="str">
            <v>LTE SAMSUNG A03 AZUL: 5 und - sn. 351084958316357,351084958316399,351084958315920,351084958316183,351084958316316</v>
          </cell>
          <cell r="AZ1309" t="str">
            <v>TERMINAL</v>
          </cell>
          <cell r="BA1309" t="str">
            <v/>
          </cell>
        </row>
        <row r="1310">
          <cell r="A1310" t="str">
            <v>2484113</v>
          </cell>
          <cell r="B1310" t="str">
            <v>MDELIVERY</v>
          </cell>
          <cell r="C1310">
            <v>44942</v>
          </cell>
          <cell r="D1310" t="str">
            <v>FLEXNET ECUADOR - MDELIVERY</v>
          </cell>
          <cell r="E1310" t="str">
            <v>CALLE 28 DE JUNIO S/N Y GARCIA MORENO ENTRADA LLANO GRANDE</v>
          </cell>
          <cell r="H1310" t="str">
            <v>170208</v>
          </cell>
          <cell r="I1310" t="str">
            <v>QUITO</v>
          </cell>
          <cell r="J1310" t="str">
            <v>PICHINCHA</v>
          </cell>
          <cell r="K1310" t="str">
            <v>JHON STEVEN RAMIREZ MUNOZ_JHON STEVEN RAMIREZ MUNOZ</v>
          </cell>
          <cell r="L1310" t="str">
            <v>SANTO DOMINGO DE LOS TSACHILAS PARROQUIA BOMBOLI CALLE RIO PASTAZA SN CALLE RIO TIPUTINI SECTOR TRABAJA EN LA LABADORA Y LUBRICADORA ENDARA REF CERCA LA ESCUELA MARIANO AGUILERA</v>
          </cell>
          <cell r="O1310" t="str">
            <v>SANTO DOMINGO</v>
          </cell>
          <cell r="P1310" t="str">
            <v>SANTO DOMINGO</v>
          </cell>
          <cell r="Q1310" t="str">
            <v>SANTO DOMINGO</v>
          </cell>
          <cell r="R1310" t="str">
            <v>2484113</v>
          </cell>
          <cell r="W1310" t="str">
            <v>2350555278001</v>
          </cell>
          <cell r="X1310" t="str">
            <v>0980220487</v>
          </cell>
          <cell r="AA1310">
            <v>44942</v>
          </cell>
          <cell r="AD1310">
            <v>1</v>
          </cell>
          <cell r="AE1310">
            <v>1</v>
          </cell>
          <cell r="AI1310" t="str">
            <v>DESPACHO</v>
          </cell>
          <cell r="AJ1310" t="str">
            <v>NORMAL</v>
          </cell>
          <cell r="AL1310" t="str">
            <v>NO</v>
          </cell>
          <cell r="AN1310" t="str">
            <v>CC RENOVACION B2B NMTELEMARKETING</v>
          </cell>
          <cell r="AO1310" t="str">
            <v>MULTICANAL B2B</v>
          </cell>
          <cell r="AP1310">
            <v>44942</v>
          </cell>
          <cell r="AR1310" t="str">
            <v>MDELIVERY_2484113</v>
          </cell>
          <cell r="AS1310">
            <v>330347</v>
          </cell>
          <cell r="AT1310" t="str">
            <v>D40</v>
          </cell>
          <cell r="AU1310" t="str">
            <v>BTB</v>
          </cell>
          <cell r="AV1310">
            <v>1</v>
          </cell>
          <cell r="AX1310" t="str">
            <v>ENTREGADO</v>
          </cell>
          <cell r="AY1310" t="str">
            <v>LTE XIAOMI REDMI NOTE 11S AZUL: 1 und - sn. 865954061199404</v>
          </cell>
          <cell r="AZ1310" t="str">
            <v>TERMINAL</v>
          </cell>
          <cell r="BA1310" t="str">
            <v>Entrega con contingente (dos documentos de identidad)</v>
          </cell>
        </row>
        <row r="1311">
          <cell r="A1311" t="str">
            <v>2484114</v>
          </cell>
          <cell r="B1311" t="str">
            <v>MDELIVERY</v>
          </cell>
          <cell r="C1311">
            <v>44942</v>
          </cell>
          <cell r="D1311" t="str">
            <v>FLEXNET ECUADOR - MDELIVERY</v>
          </cell>
          <cell r="E1311" t="str">
            <v>CALLE 28 DE JUNIO S/N Y GARCIA MORENO ENTRADA LLANO GRANDE</v>
          </cell>
          <cell r="H1311" t="str">
            <v>170208</v>
          </cell>
          <cell r="I1311" t="str">
            <v>QUITO</v>
          </cell>
          <cell r="J1311" t="str">
            <v>PICHINCHA</v>
          </cell>
          <cell r="K1311" t="str">
            <v>JORGE STALIN ORTEGA MOREIRA_JORGE STALIN ORTEGA MOREIRA</v>
          </cell>
          <cell r="L1311" t="str">
            <v>MANABI PARQUE LAS VEGAS QUIROGA ENTRE AV RICAURTE Y AVAV ROCAFUERTE FRENTE AL PARQUE LAS VEGAS JUEGOS MECANICOS CONTACTO ADICIONAL 0962902174</v>
          </cell>
          <cell r="O1311" t="str">
            <v>PORTOVIEJO</v>
          </cell>
          <cell r="P1311" t="str">
            <v>PORTOVIEJO</v>
          </cell>
          <cell r="Q1311" t="str">
            <v>MANABÍ</v>
          </cell>
          <cell r="R1311" t="str">
            <v>2484114</v>
          </cell>
          <cell r="W1311" t="str">
            <v>1720321734001</v>
          </cell>
          <cell r="X1311" t="str">
            <v>0998129025</v>
          </cell>
          <cell r="AA1311">
            <v>44942</v>
          </cell>
          <cell r="AD1311">
            <v>1</v>
          </cell>
          <cell r="AE1311">
            <v>1</v>
          </cell>
          <cell r="AI1311" t="str">
            <v>DESPACHO</v>
          </cell>
          <cell r="AJ1311" t="str">
            <v>NORMAL</v>
          </cell>
          <cell r="AL1311" t="str">
            <v>NO</v>
          </cell>
          <cell r="AN1311" t="str">
            <v>CC RENOVACION B2B NMTELEMARKETING</v>
          </cell>
          <cell r="AO1311" t="str">
            <v>MULTICANAL B2B</v>
          </cell>
          <cell r="AP1311">
            <v>44942</v>
          </cell>
          <cell r="AR1311" t="str">
            <v>MDELIVERY_2484114</v>
          </cell>
          <cell r="AS1311">
            <v>330365</v>
          </cell>
          <cell r="AT1311" t="str">
            <v>D40</v>
          </cell>
          <cell r="AU1311" t="str">
            <v>BTB</v>
          </cell>
          <cell r="AV1311">
            <v>1</v>
          </cell>
          <cell r="AX1311" t="str">
            <v>ENTREGADO</v>
          </cell>
          <cell r="AY1311" t="str">
            <v>LTE HUAWEI Y60 NEGRO: 1 und - sn. 868924052634419</v>
          </cell>
          <cell r="AZ1311" t="str">
            <v>TERMINAL</v>
          </cell>
          <cell r="BA1311" t="str">
            <v>Entrega con contingente (dos documentos de identidad)</v>
          </cell>
        </row>
        <row r="1312">
          <cell r="A1312" t="str">
            <v>2484115</v>
          </cell>
          <cell r="B1312" t="str">
            <v>MDELIVERY</v>
          </cell>
          <cell r="C1312">
            <v>44942</v>
          </cell>
          <cell r="D1312" t="str">
            <v>FLEXNET ECUADOR - MDELIVERY</v>
          </cell>
          <cell r="E1312" t="str">
            <v>CALLE 28 DE JUNIO S/N Y GARCIA MORENO ENTRADA LLANO GRANDE</v>
          </cell>
          <cell r="H1312" t="str">
            <v>170208</v>
          </cell>
          <cell r="I1312" t="str">
            <v>QUITO</v>
          </cell>
          <cell r="J1312" t="str">
            <v>PICHINCHA</v>
          </cell>
          <cell r="K1312" t="str">
            <v>JOANELLE ERNESTO AZUAJE SACRISTE_JOANELLE ERNESTO AZUAJE SACRISTE</v>
          </cell>
          <cell r="L1312" t="str">
            <v>AZUAY BARRIO TOTORACOCHA CALLE ALLCUQUIRO Y SARAHURCO CASA DE 3 PISOS COLOR AMARILLO CON CERRAMIENTO COLOR CREMA DIAGONAL A LA PASTELERIA MARCELITO COMUNICARSE CON EL SR ANTES DE ACERCARSE AL LUGAR</v>
          </cell>
          <cell r="O1312" t="str">
            <v>CUENCA</v>
          </cell>
          <cell r="P1312" t="str">
            <v>CUENCA</v>
          </cell>
          <cell r="Q1312" t="str">
            <v>AZUAY</v>
          </cell>
          <cell r="R1312" t="str">
            <v>2484115</v>
          </cell>
          <cell r="W1312" t="str">
            <v>0152144242001</v>
          </cell>
          <cell r="X1312" t="str">
            <v>0982447347</v>
          </cell>
          <cell r="AA1312">
            <v>44942</v>
          </cell>
          <cell r="AD1312">
            <v>1</v>
          </cell>
          <cell r="AE1312">
            <v>1</v>
          </cell>
          <cell r="AI1312" t="str">
            <v>DESPACHO</v>
          </cell>
          <cell r="AJ1312" t="str">
            <v>NORMAL</v>
          </cell>
          <cell r="AL1312" t="str">
            <v>NO</v>
          </cell>
          <cell r="AN1312" t="str">
            <v>CC RENOVACION B2B NMTELEMARKETING</v>
          </cell>
          <cell r="AO1312" t="str">
            <v>MULTICANAL B2B</v>
          </cell>
          <cell r="AP1312">
            <v>44942</v>
          </cell>
          <cell r="AR1312" t="str">
            <v>MDELIVERY_2484115</v>
          </cell>
          <cell r="AS1312">
            <v>330366</v>
          </cell>
          <cell r="AT1312" t="str">
            <v>D40</v>
          </cell>
          <cell r="AU1312" t="str">
            <v>BTB</v>
          </cell>
          <cell r="AV1312">
            <v>1</v>
          </cell>
          <cell r="AX1312" t="str">
            <v>INCIDENCIA</v>
          </cell>
          <cell r="AY1312" t="str">
            <v>LTE XIAOMI REDMI NOTE 11S AZUL: 1 und - sn. 865954061249068</v>
          </cell>
          <cell r="AZ1312" t="str">
            <v>TERMINAL</v>
          </cell>
          <cell r="BA1312" t="str">
            <v>Entrega con contingente (dos documentos de identidad)</v>
          </cell>
        </row>
        <row r="1313">
          <cell r="A1313" t="str">
            <v>2484116</v>
          </cell>
          <cell r="B1313" t="str">
            <v>MDELIVERY</v>
          </cell>
          <cell r="C1313">
            <v>44942</v>
          </cell>
          <cell r="D1313" t="str">
            <v>FLEXNET ECUADOR - MDELIVERY</v>
          </cell>
          <cell r="E1313" t="str">
            <v>CALLE 28 DE JUNIO S/N Y GARCIA MORENO ENTRADA LLANO GRANDE</v>
          </cell>
          <cell r="H1313" t="str">
            <v>170208</v>
          </cell>
          <cell r="I1313" t="str">
            <v>QUITO</v>
          </cell>
          <cell r="J1313" t="str">
            <v>PICHINCHA</v>
          </cell>
          <cell r="K1313" t="str">
            <v>BLANCA FLOR DOMINGUEZ VILLAVICENCIO_BLANCA FLOR DOMINGUEZ VILLAVICENCIO</v>
          </cell>
          <cell r="L1313" t="str">
            <v>GUAYAS PARROQUIA VELAZCO IBARRA SECTOR CENTRO CALLE VIA GUAYAQUIL SN Y ELEOY ALFARA REF FRENTE AL PARQUE CENTRAL TRABAJA EN EL BANCECUADOR AREA DE NEGOCION</v>
          </cell>
          <cell r="O1313" t="str">
            <v>EL EMPALME</v>
          </cell>
          <cell r="P1313" t="str">
            <v>EL EMPALME</v>
          </cell>
          <cell r="Q1313" t="str">
            <v>GUAYAS</v>
          </cell>
          <cell r="R1313" t="str">
            <v>2484116</v>
          </cell>
          <cell r="W1313" t="str">
            <v>0926880519001</v>
          </cell>
          <cell r="X1313" t="str">
            <v>0962791463</v>
          </cell>
          <cell r="AA1313">
            <v>44942</v>
          </cell>
          <cell r="AD1313">
            <v>1</v>
          </cell>
          <cell r="AE1313">
            <v>1</v>
          </cell>
          <cell r="AI1313" t="str">
            <v>DESPACHO</v>
          </cell>
          <cell r="AJ1313" t="str">
            <v>NORMAL</v>
          </cell>
          <cell r="AL1313" t="str">
            <v>NO</v>
          </cell>
          <cell r="AN1313" t="str">
            <v>CC RENOVACION B2B NMTELEMARKETING</v>
          </cell>
          <cell r="AO1313" t="str">
            <v>MULTICANAL B2B</v>
          </cell>
          <cell r="AP1313">
            <v>44942</v>
          </cell>
          <cell r="AR1313" t="str">
            <v>MDELIVERY_2484116</v>
          </cell>
          <cell r="AS1313">
            <v>330340</v>
          </cell>
          <cell r="AT1313" t="str">
            <v>D40</v>
          </cell>
          <cell r="AU1313" t="str">
            <v>BTB</v>
          </cell>
          <cell r="AV1313">
            <v>1</v>
          </cell>
          <cell r="AX1313" t="str">
            <v>ENTREGADO</v>
          </cell>
          <cell r="AY1313" t="str">
            <v>LTE XIAOMI REDMI NOTE 11S AZUL: 1 und - sn. 865954061400760</v>
          </cell>
          <cell r="AZ1313" t="str">
            <v>TERMINAL</v>
          </cell>
          <cell r="BA1313" t="str">
            <v>Entrega con contingente (dos documentos de identidad)</v>
          </cell>
        </row>
        <row r="1314">
          <cell r="A1314" t="str">
            <v>2484117</v>
          </cell>
          <cell r="B1314" t="str">
            <v>MDELIVERY</v>
          </cell>
          <cell r="C1314">
            <v>44942</v>
          </cell>
          <cell r="D1314" t="str">
            <v>FLEXNET ECUADOR - MDELIVERY</v>
          </cell>
          <cell r="E1314" t="str">
            <v>CALLE 28 DE JUNIO S/N Y GARCIA MORENO ENTRADA LLANO GRANDE</v>
          </cell>
          <cell r="H1314" t="str">
            <v>170208</v>
          </cell>
          <cell r="I1314" t="str">
            <v>QUITO</v>
          </cell>
          <cell r="J1314" t="str">
            <v>PICHINCHA</v>
          </cell>
          <cell r="K1314" t="str">
            <v>RENE GIOVANY GONGORA_BANCO DE LA PRODUCCION S A PRODUBANCO</v>
          </cell>
          <cell r="L1314" t="str">
            <v>AV SIMON BOLIVAR Y VIA A NAYON CENTRO CORPORATIVO EKOPARK TORRE 1 PRODUBANCO</v>
          </cell>
          <cell r="O1314" t="str">
            <v>QUITO</v>
          </cell>
          <cell r="P1314" t="str">
            <v>QUITO</v>
          </cell>
          <cell r="Q1314" t="str">
            <v>PICHINCHA</v>
          </cell>
          <cell r="R1314" t="str">
            <v>2484117</v>
          </cell>
          <cell r="W1314" t="str">
            <v>1790368718001</v>
          </cell>
          <cell r="X1314" t="str">
            <v>0979152102</v>
          </cell>
          <cell r="AA1314">
            <v>44942</v>
          </cell>
          <cell r="AD1314">
            <v>1</v>
          </cell>
          <cell r="AE1314">
            <v>1</v>
          </cell>
          <cell r="AI1314" t="str">
            <v>DESPACHO</v>
          </cell>
          <cell r="AJ1314" t="str">
            <v>EXPRESS</v>
          </cell>
          <cell r="AL1314" t="str">
            <v>NO</v>
          </cell>
          <cell r="AN1314" t="str">
            <v>POSVENTA GGCC Y NEGOCIOS (EXPRESS SOLO QUITO)</v>
          </cell>
          <cell r="AO1314" t="str">
            <v>GGCC / NEGOCIOS</v>
          </cell>
          <cell r="AP1314">
            <v>44942</v>
          </cell>
          <cell r="AR1314" t="str">
            <v>MDELIVERY_2484117</v>
          </cell>
          <cell r="AS1314">
            <v>330370</v>
          </cell>
          <cell r="AT1314" t="str">
            <v>D40</v>
          </cell>
          <cell r="AU1314" t="str">
            <v>BTB</v>
          </cell>
          <cell r="AV1314">
            <v>5</v>
          </cell>
          <cell r="AX1314" t="str">
            <v>ENTREGADO</v>
          </cell>
          <cell r="AY1314" t="str">
            <v>LTE SAMSUNG A03 AZUL: 5 und - sn. 351084958316159,351084958316589,351084958316555,351084958316597,351084959183616</v>
          </cell>
          <cell r="AZ1314" t="str">
            <v>TERMINAL</v>
          </cell>
          <cell r="BA1314" t="str">
            <v/>
          </cell>
        </row>
        <row r="1315">
          <cell r="A1315" t="str">
            <v>2484122</v>
          </cell>
          <cell r="B1315" t="str">
            <v>MDELIVERY</v>
          </cell>
          <cell r="C1315">
            <v>44942</v>
          </cell>
          <cell r="D1315" t="str">
            <v>FLEXNET ECUADOR - MDELIVERY</v>
          </cell>
          <cell r="E1315" t="str">
            <v>CALLE 28 DE JUNIO S/N Y GARCIA MORENO ENTRADA LLANO GRANDE</v>
          </cell>
          <cell r="H1315" t="str">
            <v>170208</v>
          </cell>
          <cell r="I1315" t="str">
            <v>QUITO</v>
          </cell>
          <cell r="J1315" t="str">
            <v>PICHINCHA</v>
          </cell>
          <cell r="K1315" t="str">
            <v>RENE GIOVANY GONGORA_BANCO DE LA PRODUCCION S A PRODUBANCO</v>
          </cell>
          <cell r="L1315" t="str">
            <v>AV SIMON BOLIVAR Y VIA A NAYON CENTRO CORPORATIVO EKOPARK TORRE 1 PRODUBANCO</v>
          </cell>
          <cell r="O1315" t="str">
            <v>QUITO</v>
          </cell>
          <cell r="P1315" t="str">
            <v>QUITO</v>
          </cell>
          <cell r="Q1315" t="str">
            <v>PICHINCHA</v>
          </cell>
          <cell r="R1315" t="str">
            <v>2484122</v>
          </cell>
          <cell r="W1315" t="str">
            <v>1790368718001</v>
          </cell>
          <cell r="X1315" t="str">
            <v>0979152102</v>
          </cell>
          <cell r="AA1315">
            <v>44942</v>
          </cell>
          <cell r="AD1315">
            <v>1</v>
          </cell>
          <cell r="AE1315">
            <v>1</v>
          </cell>
          <cell r="AI1315" t="str">
            <v>DESPACHO</v>
          </cell>
          <cell r="AJ1315" t="str">
            <v>EXPRESS</v>
          </cell>
          <cell r="AL1315" t="str">
            <v>NO</v>
          </cell>
          <cell r="AN1315" t="str">
            <v>POSVENTA GGCC Y NEGOCIOS (EXPRESS SOLO QUITO)</v>
          </cell>
          <cell r="AO1315" t="str">
            <v>GGCC / NEGOCIOS</v>
          </cell>
          <cell r="AP1315">
            <v>44942</v>
          </cell>
          <cell r="AR1315" t="str">
            <v>MDELIVERY_2484122</v>
          </cell>
          <cell r="AS1315">
            <v>330368</v>
          </cell>
          <cell r="AT1315" t="str">
            <v>D40</v>
          </cell>
          <cell r="AU1315" t="str">
            <v>BTB</v>
          </cell>
          <cell r="AV1315">
            <v>5</v>
          </cell>
          <cell r="AX1315" t="str">
            <v>ENTREGADO</v>
          </cell>
          <cell r="AY1315" t="str">
            <v>LTE SAMSUNG A13 AZUL: 5 und - sn. 350068480694515,350068480731598,350068480732265,350068480707275,350068480725616</v>
          </cell>
          <cell r="AZ1315" t="str">
            <v>TERMINAL</v>
          </cell>
          <cell r="BA1315" t="str">
            <v/>
          </cell>
        </row>
        <row r="1316">
          <cell r="A1316" t="str">
            <v>2484127</v>
          </cell>
          <cell r="B1316" t="str">
            <v>MDELIVERY</v>
          </cell>
          <cell r="C1316">
            <v>44942</v>
          </cell>
          <cell r="D1316" t="str">
            <v>FLEXNET ECUADOR - MDELIVERY</v>
          </cell>
          <cell r="E1316" t="str">
            <v>CALLE 28 DE JUNIO S/N Y GARCIA MORENO ENTRADA LLANO GRANDE</v>
          </cell>
          <cell r="H1316" t="str">
            <v>170208</v>
          </cell>
          <cell r="I1316" t="str">
            <v>QUITO</v>
          </cell>
          <cell r="J1316" t="str">
            <v>PICHINCHA</v>
          </cell>
          <cell r="K1316" t="str">
            <v>GEORGE RAFAEL RENDON MACIAS_GEORGE RAFAEL RENDON MACIAS</v>
          </cell>
          <cell r="L1316" t="str">
            <v>CALLE 3 20 AV 2 15 Y 2 16 CASA COLOR BLANCA PORTON NEGRO DE UN PISO CON 2 LOCALES DE ALQUILER</v>
          </cell>
          <cell r="O1316" t="str">
            <v>MANTA</v>
          </cell>
          <cell r="P1316" t="str">
            <v>MANTA</v>
          </cell>
          <cell r="Q1316" t="str">
            <v>MANABI</v>
          </cell>
          <cell r="R1316" t="str">
            <v>2484127</v>
          </cell>
          <cell r="W1316" t="str">
            <v>1306620475001</v>
          </cell>
          <cell r="X1316" t="str">
            <v>0996793320/0986434989</v>
          </cell>
          <cell r="AA1316">
            <v>44942</v>
          </cell>
          <cell r="AD1316">
            <v>1</v>
          </cell>
          <cell r="AE1316">
            <v>1</v>
          </cell>
          <cell r="AI1316" t="str">
            <v>DESPACHO</v>
          </cell>
          <cell r="AJ1316" t="str">
            <v>NORMAL</v>
          </cell>
          <cell r="AL1316" t="str">
            <v>NO</v>
          </cell>
          <cell r="AN1316" t="str">
            <v>DAS CARGO A LA CUENTA (DELIVERY)</v>
          </cell>
          <cell r="AO1316" t="str">
            <v>DISTRIBUIDORES</v>
          </cell>
          <cell r="AP1316">
            <v>44942</v>
          </cell>
          <cell r="AR1316" t="str">
            <v>MDELIVERY_2484127</v>
          </cell>
          <cell r="AS1316">
            <v>330349</v>
          </cell>
          <cell r="AT1316" t="str">
            <v>D40</v>
          </cell>
          <cell r="AU1316" t="str">
            <v>BTB</v>
          </cell>
          <cell r="AV1316">
            <v>1</v>
          </cell>
          <cell r="AX1316" t="str">
            <v>INCIDENCIA</v>
          </cell>
          <cell r="AY1316" t="str">
            <v>HALFSIM MOVISTAR: 1 und - sn. 8959300520560851340</v>
          </cell>
          <cell r="AZ1316" t="str">
            <v>SIMCARD</v>
          </cell>
          <cell r="BA1316" t="str">
            <v>EMPRESAS TITULAR AUSENTE ENTREGA CON SELLO</v>
          </cell>
        </row>
        <row r="1317">
          <cell r="A1317" t="str">
            <v>2484128</v>
          </cell>
          <cell r="B1317" t="str">
            <v>MDELIVERY</v>
          </cell>
          <cell r="C1317">
            <v>44942</v>
          </cell>
          <cell r="D1317" t="str">
            <v>FLEXNET ECUADOR - MDELIVERY</v>
          </cell>
          <cell r="E1317" t="str">
            <v>CALLE 28 DE JUNIO S/N Y GARCIA MORENO ENTRADA LLANO GRANDE</v>
          </cell>
          <cell r="H1317" t="str">
            <v>170208</v>
          </cell>
          <cell r="I1317" t="str">
            <v>QUITO</v>
          </cell>
          <cell r="J1317" t="str">
            <v>PICHINCHA</v>
          </cell>
          <cell r="K1317" t="str">
            <v>FANNY REVELO LEYDI MONTE_MEGADATOS S A</v>
          </cell>
          <cell r="L1317" t="str">
            <v>PICHINCHA QUITO NUNEZ DE VELA E3 13 Y ATAHUALPA ED TORRE DEL PUENTE 3ER PISO QUITO</v>
          </cell>
          <cell r="O1317" t="str">
            <v>QUITO</v>
          </cell>
          <cell r="P1317" t="str">
            <v>QUITO</v>
          </cell>
          <cell r="Q1317" t="str">
            <v>PICHINCHA</v>
          </cell>
          <cell r="R1317" t="str">
            <v>2484128</v>
          </cell>
          <cell r="W1317" t="str">
            <v>1791287541001</v>
          </cell>
          <cell r="X1317" t="str">
            <v>09980429130984498818</v>
          </cell>
          <cell r="AA1317">
            <v>44942</v>
          </cell>
          <cell r="AD1317">
            <v>1</v>
          </cell>
          <cell r="AE1317">
            <v>1</v>
          </cell>
          <cell r="AI1317" t="str">
            <v>DESPACHO</v>
          </cell>
          <cell r="AJ1317" t="str">
            <v>NORMAL</v>
          </cell>
          <cell r="AL1317" t="str">
            <v>NO</v>
          </cell>
          <cell r="AN1317" t="str">
            <v>ACTIVACIONES B2B PORTABILIDADES SOLO SIMCARD</v>
          </cell>
          <cell r="AO1317" t="str">
            <v>GGCC / NEGOCIOS</v>
          </cell>
          <cell r="AP1317">
            <v>44942</v>
          </cell>
          <cell r="AR1317" t="str">
            <v>MDELIVERY_2484128</v>
          </cell>
          <cell r="AS1317">
            <v>330372</v>
          </cell>
          <cell r="AT1317" t="str">
            <v>D40</v>
          </cell>
          <cell r="AU1317" t="str">
            <v>BTB</v>
          </cell>
          <cell r="AV1317">
            <v>2</v>
          </cell>
          <cell r="AX1317" t="str">
            <v>ENTREGADO</v>
          </cell>
          <cell r="AY1317" t="str">
            <v>HALFSIM MOVISTAR: 2 und - sn. 8959300520560851365,8959300520560851332</v>
          </cell>
          <cell r="AZ1317" t="str">
            <v>SIMCARD</v>
          </cell>
          <cell r="BA1317" t="str">
            <v/>
          </cell>
        </row>
        <row r="1318">
          <cell r="A1318" t="str">
            <v>2484130</v>
          </cell>
          <cell r="B1318" t="str">
            <v>MDELIVERY</v>
          </cell>
          <cell r="C1318">
            <v>44942</v>
          </cell>
          <cell r="D1318" t="str">
            <v>FLEXNET ECUADOR - MDELIVERY</v>
          </cell>
          <cell r="E1318" t="str">
            <v>CALLE 28 DE JUNIO S/N Y GARCIA MORENO ENTRADA LLANO GRANDE</v>
          </cell>
          <cell r="H1318" t="str">
            <v>170208</v>
          </cell>
          <cell r="I1318" t="str">
            <v>QUITO</v>
          </cell>
          <cell r="J1318" t="str">
            <v>PICHINCHA</v>
          </cell>
          <cell r="K1318" t="str">
            <v>ALEXANDER OVIDIO LUZURIAGA MONCADA_ALEXANDER OVIDIO LUZURIAGA MONCADA</v>
          </cell>
          <cell r="L1318" t="str">
            <v>AV MANUELA AGUIRRE Y JUAN JOSE SAMANIEGO HOSPITAL ISIDRO AYORA SECCION BODEGA</v>
          </cell>
          <cell r="O1318" t="str">
            <v>LOJA</v>
          </cell>
          <cell r="P1318" t="str">
            <v>LOJA</v>
          </cell>
          <cell r="Q1318" t="str">
            <v>LOJA</v>
          </cell>
          <cell r="R1318" t="str">
            <v>2484130</v>
          </cell>
          <cell r="W1318" t="str">
            <v>1103749063001</v>
          </cell>
          <cell r="X1318" t="str">
            <v>0987203859/0982469685</v>
          </cell>
          <cell r="AA1318">
            <v>44942</v>
          </cell>
          <cell r="AD1318">
            <v>1</v>
          </cell>
          <cell r="AE1318">
            <v>1</v>
          </cell>
          <cell r="AI1318" t="str">
            <v>DESPACHO</v>
          </cell>
          <cell r="AJ1318" t="str">
            <v>NORMAL</v>
          </cell>
          <cell r="AL1318" t="str">
            <v>NO</v>
          </cell>
          <cell r="AN1318" t="str">
            <v>DAS CARGO A LA CUENTA (DELIVERY)</v>
          </cell>
          <cell r="AO1318" t="str">
            <v>DISTRIBUIDORES</v>
          </cell>
          <cell r="AP1318">
            <v>44942</v>
          </cell>
          <cell r="AR1318" t="str">
            <v>MDELIVERY_2484130</v>
          </cell>
          <cell r="AS1318">
            <v>330367</v>
          </cell>
          <cell r="AT1318" t="str">
            <v>D40</v>
          </cell>
          <cell r="AU1318" t="str">
            <v>BTB</v>
          </cell>
          <cell r="AV1318">
            <v>1</v>
          </cell>
          <cell r="AX1318" t="str">
            <v>INCIDENCIA</v>
          </cell>
          <cell r="AY1318" t="str">
            <v>HALFSIM MOVISTAR: 1 und - sn. 8959300520560845094</v>
          </cell>
          <cell r="AZ1318" t="str">
            <v>SIMCARD</v>
          </cell>
          <cell r="BA1318" t="str">
            <v>EMPRESAS TITULAR AUSENTE ENTREGA CON SELLO</v>
          </cell>
        </row>
        <row r="1319">
          <cell r="A1319" t="str">
            <v>2484131</v>
          </cell>
          <cell r="B1319" t="str">
            <v>MDELIVERY</v>
          </cell>
          <cell r="C1319">
            <v>44942</v>
          </cell>
          <cell r="D1319" t="str">
            <v>FLEXNET ECUADOR - MDELIVERY</v>
          </cell>
          <cell r="E1319" t="str">
            <v>CALLE 28 DE JUNIO S/N Y GARCIA MORENO ENTRADA LLANO GRANDE</v>
          </cell>
          <cell r="H1319" t="str">
            <v>170208</v>
          </cell>
          <cell r="I1319" t="str">
            <v>QUITO</v>
          </cell>
          <cell r="J1319" t="str">
            <v>PICHINCHA</v>
          </cell>
          <cell r="K1319" t="str">
            <v>MARIO FERNANDO MENDEZ LA TORRE_COOPERATIVA DE AHORRO Y CREDITO DE LOS EMPLEADOS D</v>
          </cell>
          <cell r="L1319" t="str">
            <v>EL ORO MACHALA CIRCUNVALACION NORTE OFICINAS CERVECERIA NACIONAL AV VIA LIMON BODEGAS CAMPOVERDE PILSENER</v>
          </cell>
          <cell r="O1319" t="str">
            <v>MACHALA</v>
          </cell>
          <cell r="P1319" t="str">
            <v>MACHALA</v>
          </cell>
          <cell r="Q1319" t="str">
            <v>EL ORO</v>
          </cell>
          <cell r="R1319" t="str">
            <v>2484131</v>
          </cell>
          <cell r="W1319" t="str">
            <v>0992660368001</v>
          </cell>
          <cell r="X1319" t="str">
            <v>990150023</v>
          </cell>
          <cell r="AA1319">
            <v>44942</v>
          </cell>
          <cell r="AD1319">
            <v>1</v>
          </cell>
          <cell r="AE1319">
            <v>1</v>
          </cell>
          <cell r="AI1319" t="str">
            <v>DESPACHO</v>
          </cell>
          <cell r="AJ1319" t="str">
            <v>NORMAL</v>
          </cell>
          <cell r="AL1319" t="str">
            <v>NO</v>
          </cell>
          <cell r="AN1319" t="str">
            <v>ACTIVACIONES INGRESOS GGCC &amp; NEGOCIOS DIRECTOS</v>
          </cell>
          <cell r="AO1319" t="str">
            <v>GGCC / NEGOCIOS</v>
          </cell>
          <cell r="AP1319">
            <v>44942</v>
          </cell>
          <cell r="AR1319" t="str">
            <v>MDELIVERY_2484131</v>
          </cell>
          <cell r="AS1319">
            <v>330379</v>
          </cell>
          <cell r="AT1319" t="str">
            <v>D40</v>
          </cell>
          <cell r="AU1319" t="str">
            <v>BTB</v>
          </cell>
          <cell r="AV1319">
            <v>2</v>
          </cell>
          <cell r="AX1319" t="str">
            <v>EN_TRANSITO</v>
          </cell>
          <cell r="AY1319" t="str">
            <v>LTE SAMSUNG A53 5G AZUL: 1 und - sn. 353842198059428 / HALFSIM MOVISTAR: 1 und - sn. 8959300520560845086</v>
          </cell>
          <cell r="AZ1319" t="str">
            <v>SIMCARD / TERMINAL</v>
          </cell>
          <cell r="BA1319" t="str">
            <v/>
          </cell>
        </row>
        <row r="1320">
          <cell r="A1320" t="str">
            <v>2484132_1</v>
          </cell>
          <cell r="B1320" t="str">
            <v>MDELIVERY</v>
          </cell>
          <cell r="C1320">
            <v>44942</v>
          </cell>
          <cell r="D1320" t="str">
            <v>FLEXNET ECUADOR - MDELIVERY</v>
          </cell>
          <cell r="E1320" t="str">
            <v>CALLE 28 DE JUNIO S/N Y GARCIA MORENO ENTRADA LLANO GRANDE</v>
          </cell>
          <cell r="H1320" t="str">
            <v>170208</v>
          </cell>
          <cell r="I1320" t="str">
            <v>QUITO</v>
          </cell>
          <cell r="J1320" t="str">
            <v>PICHINCHA</v>
          </cell>
          <cell r="K1320" t="str">
            <v>RAQUEL CASTRO_COOPERATIVA DE AHORRO Y CREDITO DE LOS EMPLEADOS D</v>
          </cell>
          <cell r="L1320" t="str">
            <v>PICHINCHA QUITO AVDA FRANCISCO DE ORELLANA PARROQUIA CUMBAYA PLANTA CUMBAYA CERVECERIA NACIONAL CN S A</v>
          </cell>
          <cell r="O1320" t="str">
            <v>QUITO</v>
          </cell>
          <cell r="P1320" t="str">
            <v>QUITO</v>
          </cell>
          <cell r="Q1320" t="str">
            <v>PICHINCHA</v>
          </cell>
          <cell r="R1320" t="str">
            <v>2484132_1</v>
          </cell>
          <cell r="W1320" t="str">
            <v>0992660368001</v>
          </cell>
          <cell r="X1320" t="str">
            <v>0969477962</v>
          </cell>
          <cell r="AA1320">
            <v>44942</v>
          </cell>
          <cell r="AD1320">
            <v>1</v>
          </cell>
          <cell r="AE1320">
            <v>1</v>
          </cell>
          <cell r="AI1320" t="str">
            <v>DESPACHO</v>
          </cell>
          <cell r="AJ1320" t="str">
            <v>NORMAL</v>
          </cell>
          <cell r="AL1320" t="str">
            <v>NO</v>
          </cell>
          <cell r="AN1320" t="str">
            <v>ACTIVACIONES INGRESOS GGCC &amp; NEGOCIOS DIRECTOS</v>
          </cell>
          <cell r="AO1320" t="str">
            <v>GGCC / NEGOCIOS</v>
          </cell>
          <cell r="AP1320">
            <v>44942</v>
          </cell>
          <cell r="AR1320" t="str">
            <v>MDELIVERY_2484132_1</v>
          </cell>
          <cell r="AS1320">
            <v>330369</v>
          </cell>
          <cell r="AT1320" t="str">
            <v>D40</v>
          </cell>
          <cell r="AU1320" t="str">
            <v>BTB</v>
          </cell>
          <cell r="AV1320">
            <v>5</v>
          </cell>
          <cell r="AX1320" t="str">
            <v>EN_TRANSITO</v>
          </cell>
          <cell r="AY1320" t="str">
            <v>LTE SAMSUNG A53 5G AZUL: 1 und - sn. 353842198058800 / LTE XIAOMI REDMI NOTE 11 AZUL: 1 und - sn. 861696062998508 / LTE HONOR X8 SILVER: 1 und - sn. 866184060672248 / HALFSIM MOVISTAR: 2 und - sn. 8959300520560845235,8959300520560843925</v>
          </cell>
          <cell r="AZ1320" t="str">
            <v>SIMCARD / TERMINAL</v>
          </cell>
          <cell r="BA1320" t="str">
            <v/>
          </cell>
        </row>
        <row r="1321">
          <cell r="A1321" t="str">
            <v>2484135</v>
          </cell>
          <cell r="B1321" t="str">
            <v>MDELIVERY</v>
          </cell>
          <cell r="C1321">
            <v>44942</v>
          </cell>
          <cell r="D1321" t="str">
            <v>FLEXNET ECUADOR - MDELIVERY</v>
          </cell>
          <cell r="E1321" t="str">
            <v>CALLE 28 DE JUNIO S/N Y GARCIA MORENO ENTRADA LLANO GRANDE</v>
          </cell>
          <cell r="H1321" t="str">
            <v>170208</v>
          </cell>
          <cell r="I1321" t="str">
            <v>QUITO</v>
          </cell>
          <cell r="J1321" t="str">
            <v>PICHINCHA</v>
          </cell>
          <cell r="K1321" t="str">
            <v>PAULINA MURILLO DE MOLINA_CONSTRUIR FUTURO S A CONFUTURO</v>
          </cell>
          <cell r="L1321" t="str">
            <v>AVENIDA REPUBLICA E7 123 Y PASAJE MARTIN CARRION EDIFICIO PUCARA 3ER PISO</v>
          </cell>
          <cell r="O1321" t="str">
            <v>QUITO</v>
          </cell>
          <cell r="P1321" t="str">
            <v>QUITO</v>
          </cell>
          <cell r="Q1321" t="str">
            <v>PICHINCHA</v>
          </cell>
          <cell r="R1321" t="str">
            <v>2484135</v>
          </cell>
          <cell r="W1321" t="str">
            <v>1791713311001</v>
          </cell>
          <cell r="X1321" t="str">
            <v>002986234</v>
          </cell>
          <cell r="AA1321">
            <v>44942</v>
          </cell>
          <cell r="AD1321">
            <v>1</v>
          </cell>
          <cell r="AE1321">
            <v>1</v>
          </cell>
          <cell r="AI1321" t="str">
            <v>DESPACHO</v>
          </cell>
          <cell r="AJ1321" t="str">
            <v>EXPRESS</v>
          </cell>
          <cell r="AL1321" t="str">
            <v>NO</v>
          </cell>
          <cell r="AN1321" t="str">
            <v>367 EMPRESAS Y NEGOCIOS (EXPRESS SOLO QUITO)</v>
          </cell>
          <cell r="AO1321" t="str">
            <v>GGCC / NEGOCIOS</v>
          </cell>
          <cell r="AP1321">
            <v>44942</v>
          </cell>
          <cell r="AR1321" t="str">
            <v>MDELIVERY_2484135</v>
          </cell>
          <cell r="AS1321">
            <v>330373</v>
          </cell>
          <cell r="AT1321" t="str">
            <v>D40</v>
          </cell>
          <cell r="AU1321" t="str">
            <v>BTB</v>
          </cell>
          <cell r="AV1321">
            <v>1</v>
          </cell>
          <cell r="AX1321" t="str">
            <v>ENTREGADO</v>
          </cell>
          <cell r="AY1321" t="str">
            <v>LTE XIAOMI REDMI NOTE 11S AZUL: 1 und - sn. 865954061181444</v>
          </cell>
          <cell r="AZ1321" t="str">
            <v>TERMINAL</v>
          </cell>
          <cell r="BA1321" t="str">
            <v/>
          </cell>
        </row>
        <row r="1322">
          <cell r="A1322" t="str">
            <v>2484136</v>
          </cell>
          <cell r="B1322" t="str">
            <v>MDELIVERY</v>
          </cell>
          <cell r="C1322">
            <v>44942</v>
          </cell>
          <cell r="D1322" t="str">
            <v>FLEXNET ECUADOR - MDELIVERY</v>
          </cell>
          <cell r="E1322" t="str">
            <v>CALLE 28 DE JUNIO S/N Y GARCIA MORENO ENTRADA LLANO GRANDE</v>
          </cell>
          <cell r="H1322" t="str">
            <v>170208</v>
          </cell>
          <cell r="I1322" t="str">
            <v>QUITO</v>
          </cell>
          <cell r="J1322" t="str">
            <v>PICHINCHA</v>
          </cell>
          <cell r="K1322" t="str">
            <v>RENE GIOVANY GONGORA_BANCO DE LA PRODUCCION S A PRODUBANCO</v>
          </cell>
          <cell r="L1322" t="str">
            <v>AV SIMON BOLIVAR Y VIA A NAYON CENTRO CORPORATIVO EKOPARK TORRE 1 PRODUBANCO</v>
          </cell>
          <cell r="O1322" t="str">
            <v>QUITO</v>
          </cell>
          <cell r="P1322" t="str">
            <v>QUITO</v>
          </cell>
          <cell r="Q1322" t="str">
            <v>PICHINCHA</v>
          </cell>
          <cell r="R1322" t="str">
            <v>2484136</v>
          </cell>
          <cell r="W1322" t="str">
            <v>1790368718001</v>
          </cell>
          <cell r="X1322" t="str">
            <v>0979152102</v>
          </cell>
          <cell r="AA1322">
            <v>44942</v>
          </cell>
          <cell r="AD1322">
            <v>1</v>
          </cell>
          <cell r="AE1322">
            <v>1</v>
          </cell>
          <cell r="AI1322" t="str">
            <v>DESPACHO</v>
          </cell>
          <cell r="AJ1322" t="str">
            <v>EXPRESS</v>
          </cell>
          <cell r="AL1322" t="str">
            <v>NO</v>
          </cell>
          <cell r="AN1322" t="str">
            <v>POSVENTA GGCC Y NEGOCIOS (EXPRESS SOLO QUITO)</v>
          </cell>
          <cell r="AO1322" t="str">
            <v>GGCC / NEGOCIOS</v>
          </cell>
          <cell r="AP1322">
            <v>44942</v>
          </cell>
          <cell r="AR1322" t="str">
            <v>MDELIVERY_2484136</v>
          </cell>
          <cell r="AS1322">
            <v>330374</v>
          </cell>
          <cell r="AT1322" t="str">
            <v>D40</v>
          </cell>
          <cell r="AU1322" t="str">
            <v>BTB</v>
          </cell>
          <cell r="AV1322">
            <v>5</v>
          </cell>
          <cell r="AX1322" t="str">
            <v>ENTREGADO</v>
          </cell>
          <cell r="AY1322" t="str">
            <v>LTE SAMSUNG A13 AZUL: 5 und - sn. 350068480712721,350068480732299,350068480710303,350068480711046,350068480731556</v>
          </cell>
          <cell r="AZ1322" t="str">
            <v>TERMINAL</v>
          </cell>
          <cell r="BA1322" t="str">
            <v/>
          </cell>
        </row>
        <row r="1323">
          <cell r="A1323" t="str">
            <v>2484141</v>
          </cell>
          <cell r="B1323" t="str">
            <v>MDELIVERY</v>
          </cell>
          <cell r="C1323">
            <v>44942</v>
          </cell>
          <cell r="D1323" t="str">
            <v>FLEXNET ECUADOR - MDELIVERY</v>
          </cell>
          <cell r="E1323" t="str">
            <v>CALLE 28 DE JUNIO S/N Y GARCIA MORENO ENTRADA LLANO GRANDE</v>
          </cell>
          <cell r="H1323" t="str">
            <v>170208</v>
          </cell>
          <cell r="I1323" t="str">
            <v>QUITO</v>
          </cell>
          <cell r="J1323" t="str">
            <v>PICHINCHA</v>
          </cell>
          <cell r="K1323" t="str">
            <v>RENE GIOVANY GONGORA_BANCO DE LA PRODUCCION S A PRODUBANCO</v>
          </cell>
          <cell r="L1323" t="str">
            <v>AV SIMON BOLIVAR Y VIA A NAYON CENTRO CORPORATIVO EKOPARK TORRE 1 PRODUBANCO</v>
          </cell>
          <cell r="O1323" t="str">
            <v>QUITO</v>
          </cell>
          <cell r="P1323" t="str">
            <v>QUITO</v>
          </cell>
          <cell r="Q1323" t="str">
            <v>PICHINCHA</v>
          </cell>
          <cell r="R1323" t="str">
            <v>2484141</v>
          </cell>
          <cell r="W1323" t="str">
            <v>1790368718001</v>
          </cell>
          <cell r="X1323" t="str">
            <v>0979152102</v>
          </cell>
          <cell r="AA1323">
            <v>44942</v>
          </cell>
          <cell r="AD1323">
            <v>1</v>
          </cell>
          <cell r="AE1323">
            <v>1</v>
          </cell>
          <cell r="AI1323" t="str">
            <v>DESPACHO</v>
          </cell>
          <cell r="AJ1323" t="str">
            <v>EXPRESS</v>
          </cell>
          <cell r="AL1323" t="str">
            <v>NO</v>
          </cell>
          <cell r="AN1323" t="str">
            <v>POSVENTA GGCC Y NEGOCIOS (EXPRESS SOLO QUITO)</v>
          </cell>
          <cell r="AO1323" t="str">
            <v>GGCC / NEGOCIOS</v>
          </cell>
          <cell r="AP1323">
            <v>44942</v>
          </cell>
          <cell r="AR1323" t="str">
            <v>MDELIVERY_2484141</v>
          </cell>
          <cell r="AS1323">
            <v>330378</v>
          </cell>
          <cell r="AT1323" t="str">
            <v>D40</v>
          </cell>
          <cell r="AU1323" t="str">
            <v>BTB</v>
          </cell>
          <cell r="AV1323">
            <v>5</v>
          </cell>
          <cell r="AX1323" t="str">
            <v>ENTREGADO</v>
          </cell>
          <cell r="AY1323" t="str">
            <v>LTE SAMSUNG A03 AZUL: 5 und - sn. 351084959183624,351084959183640,351084959183699,351084959183681,351084959183665</v>
          </cell>
          <cell r="AZ1323" t="str">
            <v>TERMINAL</v>
          </cell>
          <cell r="BA1323" t="str">
            <v/>
          </cell>
        </row>
        <row r="1324">
          <cell r="A1324" t="str">
            <v>2484146</v>
          </cell>
          <cell r="B1324" t="str">
            <v>MDELIVERY</v>
          </cell>
          <cell r="C1324">
            <v>44942</v>
          </cell>
          <cell r="D1324" t="str">
            <v>FLEXNET ECUADOR - MDELIVERY</v>
          </cell>
          <cell r="E1324" t="str">
            <v>CALLE 28 DE JUNIO S/N Y GARCIA MORENO ENTRADA LLANO GRANDE</v>
          </cell>
          <cell r="H1324" t="str">
            <v>170208</v>
          </cell>
          <cell r="I1324" t="str">
            <v>QUITO</v>
          </cell>
          <cell r="J1324" t="str">
            <v>PICHINCHA</v>
          </cell>
          <cell r="K1324" t="str">
            <v>LUIS CALDERON_ALTERNATIVE POWER ALTPOWER S A</v>
          </cell>
          <cell r="L1324" t="str">
            <v>CONOCOTO OLMEDO 706 Y TOCTIUCO IMETEL QUITO PICHINCHA</v>
          </cell>
          <cell r="O1324" t="str">
            <v>QUITO</v>
          </cell>
          <cell r="P1324" t="str">
            <v>QUITO</v>
          </cell>
          <cell r="Q1324" t="str">
            <v>PICHINCHA</v>
          </cell>
          <cell r="R1324" t="str">
            <v>2484146</v>
          </cell>
          <cell r="W1324" t="str">
            <v>1792302943001</v>
          </cell>
          <cell r="X1324" t="str">
            <v>0992761060</v>
          </cell>
          <cell r="AA1324">
            <v>44942</v>
          </cell>
          <cell r="AD1324">
            <v>1</v>
          </cell>
          <cell r="AE1324">
            <v>1</v>
          </cell>
          <cell r="AI1324" t="str">
            <v>DESPACHO</v>
          </cell>
          <cell r="AJ1324" t="str">
            <v>NORMAL</v>
          </cell>
          <cell r="AL1324" t="str">
            <v>NO</v>
          </cell>
          <cell r="AN1324" t="str">
            <v>367 EMPRESAS Y NEGOCIOS (EXPRESS SOLO QUITO)</v>
          </cell>
          <cell r="AO1324" t="str">
            <v>GGCC / NEGOCIOS</v>
          </cell>
          <cell r="AP1324">
            <v>44942</v>
          </cell>
          <cell r="AR1324" t="str">
            <v>MDELIVERY_2484146</v>
          </cell>
          <cell r="AS1324">
            <v>330376</v>
          </cell>
          <cell r="AT1324" t="str">
            <v>D40</v>
          </cell>
          <cell r="AU1324" t="str">
            <v>BTB</v>
          </cell>
          <cell r="AV1324">
            <v>15</v>
          </cell>
          <cell r="AX1324" t="str">
            <v>ENTREGADO</v>
          </cell>
          <cell r="AY1324" t="str">
            <v>HALFSIM MOVISTAR: 15 und - sn. 8959300520560851233,8959300520560851266,8959300520560851274,8959300520560851159,8959300520560851282,8959300520560851241,8959300520560845060,8959300520560845078,8959300520560851134,8959300520560851142,8959300520560851217,8959300520560851191,8959300520560851167,8959300520560851225,8959300520560851258</v>
          </cell>
          <cell r="AZ1324" t="str">
            <v>SIMCARD</v>
          </cell>
          <cell r="BA1324" t="str">
            <v/>
          </cell>
        </row>
        <row r="1325">
          <cell r="A1325" t="str">
            <v>2484161</v>
          </cell>
          <cell r="B1325" t="str">
            <v>MDELIVERY</v>
          </cell>
          <cell r="C1325">
            <v>44942</v>
          </cell>
          <cell r="D1325" t="str">
            <v>FLEXNET ECUADOR - MDELIVERY</v>
          </cell>
          <cell r="E1325" t="str">
            <v>CALLE 28 DE JUNIO S/N Y GARCIA MORENO ENTRADA LLANO GRANDE</v>
          </cell>
          <cell r="H1325" t="str">
            <v>170208</v>
          </cell>
          <cell r="I1325" t="str">
            <v>QUITO</v>
          </cell>
          <cell r="J1325" t="str">
            <v>PICHINCHA</v>
          </cell>
          <cell r="K1325" t="str">
            <v>LILIANA RIVADENEIRA_SEGURITYRIVAS CIA LTDA</v>
          </cell>
          <cell r="L1325" t="str">
            <v>PICHINCHA QUITO CLEMENTE PONCE 179 Y PIEDRAHITA EDIFICIO FENIX PISO 7 OFICINA 701</v>
          </cell>
          <cell r="O1325" t="str">
            <v>QUITO</v>
          </cell>
          <cell r="P1325" t="str">
            <v>QUITO</v>
          </cell>
          <cell r="Q1325" t="str">
            <v>PICHINCHA</v>
          </cell>
          <cell r="R1325" t="str">
            <v>2484161</v>
          </cell>
          <cell r="W1325" t="str">
            <v>1792909902001</v>
          </cell>
          <cell r="X1325" t="str">
            <v>0995905102</v>
          </cell>
          <cell r="AA1325">
            <v>44942</v>
          </cell>
          <cell r="AD1325">
            <v>1</v>
          </cell>
          <cell r="AE1325">
            <v>1</v>
          </cell>
          <cell r="AI1325" t="str">
            <v>DESPACHO</v>
          </cell>
          <cell r="AJ1325" t="str">
            <v>EXPRESS</v>
          </cell>
          <cell r="AL1325" t="str">
            <v>NO</v>
          </cell>
          <cell r="AN1325" t="str">
            <v>ACTIVACIONES INGRESOS GGCC &amp; NEGOCIOS DIRECTOS (EXPRESS SOLO QUITO)</v>
          </cell>
          <cell r="AO1325" t="str">
            <v>GGCC / NEGOCIOS</v>
          </cell>
          <cell r="AP1325">
            <v>44942</v>
          </cell>
          <cell r="AR1325" t="str">
            <v>MDELIVERY_2484161</v>
          </cell>
          <cell r="AS1325">
            <v>330380</v>
          </cell>
          <cell r="AT1325" t="str">
            <v>D40</v>
          </cell>
          <cell r="AU1325" t="str">
            <v>BTB</v>
          </cell>
          <cell r="AV1325">
            <v>1</v>
          </cell>
          <cell r="AX1325" t="str">
            <v>ENTREGADO</v>
          </cell>
          <cell r="AY1325" t="str">
            <v>HALFSIM MOVISTAR: 1 und - sn. 8959300520560843891</v>
          </cell>
          <cell r="AZ1325" t="str">
            <v>SIMCARD</v>
          </cell>
          <cell r="BA1325" t="str">
            <v/>
          </cell>
        </row>
        <row r="1326">
          <cell r="A1326" t="str">
            <v>2484162</v>
          </cell>
          <cell r="B1326" t="str">
            <v>MDELIVERY</v>
          </cell>
          <cell r="C1326">
            <v>44942</v>
          </cell>
          <cell r="D1326" t="str">
            <v>FLEXNET ECUADOR - MDELIVERY</v>
          </cell>
          <cell r="E1326" t="str">
            <v>CALLE 28 DE JUNIO S/N Y GARCIA MORENO ENTRADA LLANO GRANDE</v>
          </cell>
          <cell r="H1326" t="str">
            <v>170208</v>
          </cell>
          <cell r="I1326" t="str">
            <v>QUITO</v>
          </cell>
          <cell r="J1326" t="str">
            <v>PICHINCHA</v>
          </cell>
          <cell r="K1326" t="str">
            <v>RENE GIOVANY GONGORA_BANCO DE LA PRODUCCION S A PRODUBANCO</v>
          </cell>
          <cell r="L1326" t="str">
            <v>AV SIMON BOLIVAR Y VIA A NAYON CENTRO CORPORATIVO EKOPARK TORRE 1 PRODUBANCO</v>
          </cell>
          <cell r="O1326" t="str">
            <v>QUITO</v>
          </cell>
          <cell r="P1326" t="str">
            <v>QUITO</v>
          </cell>
          <cell r="Q1326" t="str">
            <v>PICHINCHA</v>
          </cell>
          <cell r="R1326" t="str">
            <v>2484162</v>
          </cell>
          <cell r="W1326" t="str">
            <v>1790368718001</v>
          </cell>
          <cell r="X1326" t="str">
            <v>0979152102</v>
          </cell>
          <cell r="AA1326">
            <v>44942</v>
          </cell>
          <cell r="AD1326">
            <v>1</v>
          </cell>
          <cell r="AE1326">
            <v>1</v>
          </cell>
          <cell r="AI1326" t="str">
            <v>DESPACHO</v>
          </cell>
          <cell r="AJ1326" t="str">
            <v>EXPRESS</v>
          </cell>
          <cell r="AL1326" t="str">
            <v>NO</v>
          </cell>
          <cell r="AN1326" t="str">
            <v>POSVENTA GGCC Y NEGOCIOS (EXPRESS SOLO QUITO)</v>
          </cell>
          <cell r="AO1326" t="str">
            <v>GGCC / NEGOCIOS</v>
          </cell>
          <cell r="AP1326">
            <v>44942</v>
          </cell>
          <cell r="AR1326" t="str">
            <v>MDELIVERY_2484162</v>
          </cell>
          <cell r="AS1326">
            <v>330375</v>
          </cell>
          <cell r="AT1326" t="str">
            <v>D40</v>
          </cell>
          <cell r="AU1326" t="str">
            <v>BTB</v>
          </cell>
          <cell r="AV1326">
            <v>5</v>
          </cell>
          <cell r="AX1326" t="str">
            <v>ENTREGADO</v>
          </cell>
          <cell r="AY1326" t="str">
            <v>LTE SAMSUNG A13 AZUL: 5 und - sn. 350068480710154,350068480709875,350068480708851,350068480710287,350068480728941</v>
          </cell>
          <cell r="AZ1326" t="str">
            <v>TERMINAL</v>
          </cell>
          <cell r="BA1326" t="str">
            <v/>
          </cell>
        </row>
        <row r="1327">
          <cell r="A1327" t="str">
            <v>2484167</v>
          </cell>
          <cell r="B1327" t="str">
            <v>MDELIVERY</v>
          </cell>
          <cell r="C1327">
            <v>44942</v>
          </cell>
          <cell r="D1327" t="str">
            <v>FLEXNET ECUADOR - MDELIVERY</v>
          </cell>
          <cell r="E1327" t="str">
            <v>CALLE 28 DE JUNIO S/N Y GARCIA MORENO ENTRADA LLANO GRANDE</v>
          </cell>
          <cell r="H1327" t="str">
            <v>170208</v>
          </cell>
          <cell r="I1327" t="str">
            <v>QUITO</v>
          </cell>
          <cell r="J1327" t="str">
            <v>PICHINCHA</v>
          </cell>
          <cell r="K1327" t="str">
            <v>PILAR DONGARRA_TRASELEC S A</v>
          </cell>
          <cell r="L1327" t="str">
            <v>GUAYAS GUAYAQUIL KM 12 5 VIA A DAULE URBANIZACION INMACONSA 090150 CALLE BETA MANZANA 33 SOLAR 11 TRASELEC S A</v>
          </cell>
          <cell r="O1327" t="str">
            <v>GUAYAQUIL</v>
          </cell>
          <cell r="P1327" t="str">
            <v>GUAYAQUIL</v>
          </cell>
          <cell r="Q1327" t="str">
            <v>GUAYAS</v>
          </cell>
          <cell r="R1327" t="str">
            <v>2484167</v>
          </cell>
          <cell r="W1327" t="str">
            <v>0990692416001</v>
          </cell>
          <cell r="X1327" t="str">
            <v>0992223357</v>
          </cell>
          <cell r="AA1327">
            <v>44942</v>
          </cell>
          <cell r="AD1327">
            <v>1</v>
          </cell>
          <cell r="AE1327">
            <v>1</v>
          </cell>
          <cell r="AI1327" t="str">
            <v>DESPACHO</v>
          </cell>
          <cell r="AJ1327" t="str">
            <v>NORMAL</v>
          </cell>
          <cell r="AL1327" t="str">
            <v>NO</v>
          </cell>
          <cell r="AN1327" t="str">
            <v>ACTIVACIONES INGRESOS GGCC &amp; NEGOCIOS DIRECTOS</v>
          </cell>
          <cell r="AO1327" t="str">
            <v>GGCC / NEGOCIOS</v>
          </cell>
          <cell r="AP1327">
            <v>44942</v>
          </cell>
          <cell r="AR1327" t="str">
            <v>MDELIVERY_2484167</v>
          </cell>
          <cell r="AS1327">
            <v>330385</v>
          </cell>
          <cell r="AT1327" t="str">
            <v>D40</v>
          </cell>
          <cell r="AU1327" t="str">
            <v>BTB</v>
          </cell>
          <cell r="AV1327">
            <v>2</v>
          </cell>
          <cell r="AX1327" t="str">
            <v>ENTREGADO</v>
          </cell>
          <cell r="AY1327" t="str">
            <v>LTE NOKIA C2 2E AZUL: 1 und - sn. 353906800011604 / HALFSIM MOVISTAR: 1 und - sn. 8959300520560844956</v>
          </cell>
          <cell r="AZ1327" t="str">
            <v>SIMCARD / TERMINAL</v>
          </cell>
          <cell r="BA1327" t="str">
            <v/>
          </cell>
        </row>
        <row r="1328">
          <cell r="A1328" t="str">
            <v>2484168</v>
          </cell>
          <cell r="B1328" t="str">
            <v>MDELIVERY</v>
          </cell>
          <cell r="C1328">
            <v>44942</v>
          </cell>
          <cell r="D1328" t="str">
            <v>FLEXNET ECUADOR - MDELIVERY</v>
          </cell>
          <cell r="E1328" t="str">
            <v>CALLE 28 DE JUNIO S/N Y GARCIA MORENO ENTRADA LLANO GRANDE</v>
          </cell>
          <cell r="H1328" t="str">
            <v>170208</v>
          </cell>
          <cell r="I1328" t="str">
            <v>QUITO</v>
          </cell>
          <cell r="J1328" t="str">
            <v>PICHINCHA</v>
          </cell>
          <cell r="K1328" t="str">
            <v>ALAVA PARRAGA MANUEL LEOVIGILDO_ALAVA PARRAGA MANUEL LEOVIGILDO</v>
          </cell>
          <cell r="L1328" t="str">
            <v>BASTION POPULAR BLOQUE 2 ENTRANDO POR ECUASAL AL FONDO CALLE C24A N 0 CASA DE 2 PISOS COLOR BLANCA REF PASANDO LA GASOLINER CERCA A UN SALON DE BELLEZA</v>
          </cell>
          <cell r="O1328" t="str">
            <v>GUAYAQUIL</v>
          </cell>
          <cell r="P1328" t="str">
            <v>GUAYAQUIL</v>
          </cell>
          <cell r="Q1328" t="str">
            <v>GUAYAS</v>
          </cell>
          <cell r="R1328" t="str">
            <v>2484168</v>
          </cell>
          <cell r="W1328" t="str">
            <v>1714099338001</v>
          </cell>
          <cell r="X1328" t="str">
            <v>0993567986</v>
          </cell>
          <cell r="AA1328">
            <v>44942</v>
          </cell>
          <cell r="AD1328">
            <v>1</v>
          </cell>
          <cell r="AE1328">
            <v>1</v>
          </cell>
          <cell r="AI1328" t="str">
            <v>DESPACHO</v>
          </cell>
          <cell r="AJ1328" t="str">
            <v>NORMAL</v>
          </cell>
          <cell r="AL1328" t="str">
            <v>NO</v>
          </cell>
          <cell r="AN1328" t="str">
            <v>DISTRIBUIDORES NEGOCIOS B2B</v>
          </cell>
          <cell r="AO1328" t="str">
            <v>DISTRIBUIDORES</v>
          </cell>
          <cell r="AP1328">
            <v>44942</v>
          </cell>
          <cell r="AR1328" t="str">
            <v>MDELIVERY_2484168</v>
          </cell>
          <cell r="AS1328">
            <v>330377</v>
          </cell>
          <cell r="AT1328" t="str">
            <v>D40</v>
          </cell>
          <cell r="AU1328" t="str">
            <v>BTB</v>
          </cell>
          <cell r="AV1328">
            <v>1</v>
          </cell>
          <cell r="AX1328" t="str">
            <v>INCIDENCIA</v>
          </cell>
          <cell r="AY1328" t="str">
            <v>HALFSIM MOVISTAR: 1 und - sn. 8959300520560844949</v>
          </cell>
          <cell r="AZ1328" t="str">
            <v>SIMCARD</v>
          </cell>
          <cell r="BA1328" t="str">
            <v>EMPRESAS TITULAR AUSENTE ENTREGA CON SELLO</v>
          </cell>
        </row>
        <row r="1329">
          <cell r="A1329" t="str">
            <v>2484169</v>
          </cell>
          <cell r="B1329" t="str">
            <v>MDELIVERY</v>
          </cell>
          <cell r="C1329">
            <v>44942</v>
          </cell>
          <cell r="D1329" t="str">
            <v>FLEXNET ECUADOR - MDELIVERY</v>
          </cell>
          <cell r="E1329" t="str">
            <v>CALLE 28 DE JUNIO S/N Y GARCIA MORENO ENTRADA LLANO GRANDE</v>
          </cell>
          <cell r="H1329" t="str">
            <v>170208</v>
          </cell>
          <cell r="I1329" t="str">
            <v>QUITO</v>
          </cell>
          <cell r="J1329" t="str">
            <v>PICHINCHA</v>
          </cell>
          <cell r="K1329" t="str">
            <v>RENE GIOVANY GONGORA_BANCO DE LA PRODUCCION S A PRODUBANCO</v>
          </cell>
          <cell r="L1329" t="str">
            <v>AV SIMON BOLIVAR Y VIA A NAYON CENTRO CORPORATIVO EKOPARK TORRE 1 PRODUBANCO</v>
          </cell>
          <cell r="O1329" t="str">
            <v>QUITO</v>
          </cell>
          <cell r="P1329" t="str">
            <v>QUITO</v>
          </cell>
          <cell r="Q1329" t="str">
            <v>PICHINCHA</v>
          </cell>
          <cell r="R1329" t="str">
            <v>2484169</v>
          </cell>
          <cell r="W1329" t="str">
            <v>1790368718001</v>
          </cell>
          <cell r="X1329" t="str">
            <v>0979152102</v>
          </cell>
          <cell r="AA1329">
            <v>44942</v>
          </cell>
          <cell r="AD1329">
            <v>1</v>
          </cell>
          <cell r="AE1329">
            <v>1</v>
          </cell>
          <cell r="AI1329" t="str">
            <v>DESPACHO</v>
          </cell>
          <cell r="AJ1329" t="str">
            <v>EXPRESS</v>
          </cell>
          <cell r="AL1329" t="str">
            <v>NO</v>
          </cell>
          <cell r="AN1329" t="str">
            <v>POSVENTA GGCC Y NEGOCIOS (EXPRESS SOLO QUITO)</v>
          </cell>
          <cell r="AO1329" t="str">
            <v>GGCC / NEGOCIOS</v>
          </cell>
          <cell r="AP1329">
            <v>44942</v>
          </cell>
          <cell r="AR1329" t="str">
            <v>MDELIVERY_2484169</v>
          </cell>
          <cell r="AS1329">
            <v>330381</v>
          </cell>
          <cell r="AT1329" t="str">
            <v>D40</v>
          </cell>
          <cell r="AU1329" t="str">
            <v>BTB</v>
          </cell>
          <cell r="AV1329">
            <v>5</v>
          </cell>
          <cell r="AX1329" t="str">
            <v>ENTREGADO</v>
          </cell>
          <cell r="AY1329" t="str">
            <v>LTE SAMSUNG A13 AZUL: 5 und - sn. 350068480709628,350068480731697,350068480728974,350068480732893,350068480732273</v>
          </cell>
          <cell r="AZ1329" t="str">
            <v>TERMINAL</v>
          </cell>
          <cell r="BA1329" t="str">
            <v/>
          </cell>
        </row>
        <row r="1330">
          <cell r="A1330" t="str">
            <v>2484174</v>
          </cell>
          <cell r="B1330" t="str">
            <v>MDELIVERY</v>
          </cell>
          <cell r="C1330">
            <v>44942</v>
          </cell>
          <cell r="D1330" t="str">
            <v>FLEXNET ECUADOR - MDELIVERY</v>
          </cell>
          <cell r="E1330" t="str">
            <v>CALLE 28 DE JUNIO S/N Y GARCIA MORENO ENTRADA LLANO GRANDE</v>
          </cell>
          <cell r="H1330" t="str">
            <v>170208</v>
          </cell>
          <cell r="I1330" t="str">
            <v>QUITO</v>
          </cell>
          <cell r="J1330" t="str">
            <v>PICHINCHA</v>
          </cell>
          <cell r="K1330" t="str">
            <v>YANIRA IRINA PARIS MORENO TUTIVEN_BANCO GUAYAQUIL S A</v>
          </cell>
          <cell r="L1330" t="str">
            <v>ESMERALDAS Y 9 DE OCTUBRE AG BANCO GUAYAQUIL 9 DE OCTUBRE FINANSUR</v>
          </cell>
          <cell r="O1330" t="str">
            <v>GUAYAQUIL</v>
          </cell>
          <cell r="P1330" t="str">
            <v>GUAYAQUIL</v>
          </cell>
          <cell r="Q1330" t="str">
            <v>GUAYAS</v>
          </cell>
          <cell r="R1330" t="str">
            <v>2484174</v>
          </cell>
          <cell r="W1330" t="str">
            <v>0990049459001</v>
          </cell>
          <cell r="X1330" t="str">
            <v>0983758861</v>
          </cell>
          <cell r="AA1330">
            <v>44942</v>
          </cell>
          <cell r="AD1330">
            <v>1</v>
          </cell>
          <cell r="AE1330">
            <v>1</v>
          </cell>
          <cell r="AI1330" t="str">
            <v>DESPACHO</v>
          </cell>
          <cell r="AJ1330" t="str">
            <v>NORMAL</v>
          </cell>
          <cell r="AL1330" t="str">
            <v>NO</v>
          </cell>
          <cell r="AN1330" t="str">
            <v>POSVENTA GGCC Y NEGOCIOS</v>
          </cell>
          <cell r="AO1330" t="str">
            <v>GGCC / NEGOCIOS</v>
          </cell>
          <cell r="AP1330">
            <v>44942</v>
          </cell>
          <cell r="AR1330" t="str">
            <v>MDELIVERY_2484174</v>
          </cell>
          <cell r="AS1330">
            <v>330382</v>
          </cell>
          <cell r="AT1330" t="str">
            <v>D40</v>
          </cell>
          <cell r="AU1330" t="str">
            <v>BTB</v>
          </cell>
          <cell r="AV1330">
            <v>1</v>
          </cell>
          <cell r="AX1330" t="str">
            <v>ENTREGADO</v>
          </cell>
          <cell r="AY1330" t="str">
            <v>LTE SAMSUNG S21 FE VERDE: 1 und - sn. 352755852598583</v>
          </cell>
          <cell r="AZ1330" t="str">
            <v>TERMINAL</v>
          </cell>
          <cell r="BA1330" t="str">
            <v/>
          </cell>
        </row>
        <row r="1331">
          <cell r="A1331" t="str">
            <v>2484175</v>
          </cell>
          <cell r="B1331" t="str">
            <v>MDELIVERY</v>
          </cell>
          <cell r="C1331">
            <v>44942</v>
          </cell>
          <cell r="D1331" t="str">
            <v>FLEXNET ECUADOR - MDELIVERY</v>
          </cell>
          <cell r="E1331" t="str">
            <v>CALLE 28 DE JUNIO S/N Y GARCIA MORENO ENTRADA LLANO GRANDE</v>
          </cell>
          <cell r="H1331" t="str">
            <v>170208</v>
          </cell>
          <cell r="I1331" t="str">
            <v>QUITO</v>
          </cell>
          <cell r="J1331" t="str">
            <v>PICHINCHA</v>
          </cell>
          <cell r="K1331" t="str">
            <v>ESTRELLA ABAD_JOSE GABRIEL ARAUZ ALAY</v>
          </cell>
          <cell r="L1331" t="str">
            <v>CUENTA 2824 ENTRE ANDRES MARIN ABEL CASTILLO REFERENCIA ENFRENTE UNA MUEBLERIA Y UNA LLANTERA</v>
          </cell>
          <cell r="O1331" t="str">
            <v>GUAYAQUIL</v>
          </cell>
          <cell r="P1331" t="str">
            <v>GUAYAQUIL</v>
          </cell>
          <cell r="Q1331" t="str">
            <v>GUAYAS</v>
          </cell>
          <cell r="R1331" t="str">
            <v>2484175</v>
          </cell>
          <cell r="W1331" t="str">
            <v>0911363737001</v>
          </cell>
          <cell r="X1331" t="str">
            <v>0947711293</v>
          </cell>
          <cell r="AA1331">
            <v>44942</v>
          </cell>
          <cell r="AD1331">
            <v>1</v>
          </cell>
          <cell r="AE1331">
            <v>1</v>
          </cell>
          <cell r="AI1331" t="str">
            <v>DESPACHO</v>
          </cell>
          <cell r="AJ1331" t="str">
            <v>NORMAL</v>
          </cell>
          <cell r="AL1331" t="str">
            <v>NO</v>
          </cell>
          <cell r="AN1331" t="str">
            <v>367 EMPRESAS Y NEGOCIOS</v>
          </cell>
          <cell r="AO1331" t="str">
            <v>GGCC / NEGOCIOS</v>
          </cell>
          <cell r="AP1331">
            <v>44942</v>
          </cell>
          <cell r="AR1331" t="str">
            <v>MDELIVERY_2484175</v>
          </cell>
          <cell r="AS1331">
            <v>330386</v>
          </cell>
          <cell r="AT1331" t="str">
            <v>D40</v>
          </cell>
          <cell r="AU1331" t="str">
            <v>BTB</v>
          </cell>
          <cell r="AV1331">
            <v>1</v>
          </cell>
          <cell r="AX1331" t="str">
            <v>INCIDENCIA</v>
          </cell>
          <cell r="AY1331" t="str">
            <v>HALFSIM MOVISTAR: 1 und - sn. 8959300520560844857</v>
          </cell>
          <cell r="AZ1331" t="str">
            <v>SIMCARD</v>
          </cell>
          <cell r="BA1331" t="str">
            <v/>
          </cell>
        </row>
        <row r="1332">
          <cell r="A1332" t="str">
            <v>2484176</v>
          </cell>
          <cell r="B1332" t="str">
            <v>MDELIVERY</v>
          </cell>
          <cell r="C1332">
            <v>44942</v>
          </cell>
          <cell r="D1332" t="str">
            <v>FLEXNET ECUADOR - MDELIVERY</v>
          </cell>
          <cell r="E1332" t="str">
            <v>CALLE 28 DE JUNIO S/N Y GARCIA MORENO ENTRADA LLANO GRANDE</v>
          </cell>
          <cell r="H1332" t="str">
            <v>170208</v>
          </cell>
          <cell r="I1332" t="str">
            <v>QUITO</v>
          </cell>
          <cell r="J1332" t="str">
            <v>PICHINCHA</v>
          </cell>
          <cell r="K1332" t="str">
            <v>JOAQUIN MANTILLA_BANCO GUAYAQUIL S A</v>
          </cell>
          <cell r="L1332" t="str">
            <v>ALBORADA 13 ETAPA MZ 25 VILLA 2 EN LA AVENIDA LOS TULIPANES</v>
          </cell>
          <cell r="O1332" t="str">
            <v>GUAYAQUIL</v>
          </cell>
          <cell r="P1332" t="str">
            <v>GUAYAQUIL</v>
          </cell>
          <cell r="Q1332" t="str">
            <v>GUAYAS</v>
          </cell>
          <cell r="R1332" t="str">
            <v>2484176</v>
          </cell>
          <cell r="W1332" t="str">
            <v>0990049459001</v>
          </cell>
          <cell r="X1332" t="str">
            <v>0982040713</v>
          </cell>
          <cell r="AA1332">
            <v>44942</v>
          </cell>
          <cell r="AD1332">
            <v>1</v>
          </cell>
          <cell r="AE1332">
            <v>1</v>
          </cell>
          <cell r="AI1332" t="str">
            <v>DESPACHO</v>
          </cell>
          <cell r="AJ1332" t="str">
            <v>NORMAL</v>
          </cell>
          <cell r="AL1332" t="str">
            <v>NO</v>
          </cell>
          <cell r="AN1332" t="str">
            <v>POSVENTA GGCC Y NEGOCIOS</v>
          </cell>
          <cell r="AO1332" t="str">
            <v>GGCC / NEGOCIOS</v>
          </cell>
          <cell r="AP1332">
            <v>44942</v>
          </cell>
          <cell r="AR1332" t="str">
            <v>MDELIVERY_2484176</v>
          </cell>
          <cell r="AS1332">
            <v>330384</v>
          </cell>
          <cell r="AT1332" t="str">
            <v>D40</v>
          </cell>
          <cell r="AU1332" t="str">
            <v>BTB</v>
          </cell>
          <cell r="AV1332">
            <v>1</v>
          </cell>
          <cell r="AX1332" t="str">
            <v>ENTREGADO</v>
          </cell>
          <cell r="AY1332" t="str">
            <v>LTE SAMSUNG A53 5G NEGRO: 1 und - sn. 353842198140707</v>
          </cell>
          <cell r="AZ1332" t="str">
            <v>TERMINAL</v>
          </cell>
          <cell r="BA1332" t="str">
            <v/>
          </cell>
        </row>
        <row r="1333">
          <cell r="A1333" t="str">
            <v>2484177</v>
          </cell>
          <cell r="B1333" t="str">
            <v>MDELIVERY</v>
          </cell>
          <cell r="C1333">
            <v>44942</v>
          </cell>
          <cell r="D1333" t="str">
            <v>FLEXNET ECUADOR - MDELIVERY</v>
          </cell>
          <cell r="E1333" t="str">
            <v>CALLE 28 DE JUNIO S/N Y GARCIA MORENO ENTRADA LLANO GRANDE</v>
          </cell>
          <cell r="H1333" t="str">
            <v>170208</v>
          </cell>
          <cell r="I1333" t="str">
            <v>QUITO</v>
          </cell>
          <cell r="J1333" t="str">
            <v>PICHINCHA</v>
          </cell>
          <cell r="K1333" t="str">
            <v>PATRICIO JAVIER ROJAS ESPINOZA_PATRICIO JAVIER ROJAS ESPINOZA</v>
          </cell>
          <cell r="L1333" t="str">
            <v>AV 10 DE AGOSTO Y BOGOTA EDIFICIO MATRIZ DEL IESS FRENTE AL PARQUE EL EJIDO DIAGONAL AL BANCO PICHINCHA PISO 9</v>
          </cell>
          <cell r="O1333" t="str">
            <v>QUITO</v>
          </cell>
          <cell r="P1333" t="str">
            <v>QUITO</v>
          </cell>
          <cell r="Q1333" t="str">
            <v>PICHINCHA</v>
          </cell>
          <cell r="R1333" t="str">
            <v>2484177</v>
          </cell>
          <cell r="W1333" t="str">
            <v>1717160046001</v>
          </cell>
          <cell r="X1333" t="str">
            <v>0984047454</v>
          </cell>
          <cell r="AA1333">
            <v>44942</v>
          </cell>
          <cell r="AD1333">
            <v>1</v>
          </cell>
          <cell r="AE1333">
            <v>1</v>
          </cell>
          <cell r="AI1333" t="str">
            <v>DESPACHO</v>
          </cell>
          <cell r="AJ1333" t="str">
            <v>EXPRESS</v>
          </cell>
          <cell r="AL1333" t="str">
            <v>NO</v>
          </cell>
          <cell r="AN1333" t="str">
            <v>PEDIDO EXPRESS SOLO QUITO (INGRESAR ANTES DE LAS 11:00 AM)</v>
          </cell>
          <cell r="AO1333" t="str">
            <v>DISTRIBUIDORES</v>
          </cell>
          <cell r="AP1333">
            <v>44942</v>
          </cell>
          <cell r="AR1333" t="str">
            <v>MDELIVERY_2484177</v>
          </cell>
          <cell r="AS1333">
            <v>330388</v>
          </cell>
          <cell r="AT1333" t="str">
            <v>D40</v>
          </cell>
          <cell r="AU1333" t="str">
            <v>BTB</v>
          </cell>
          <cell r="AV1333">
            <v>1</v>
          </cell>
          <cell r="AX1333" t="str">
            <v>ENTREGADO</v>
          </cell>
          <cell r="AY1333" t="str">
            <v>HALFSIM MOVISTAR: 1 und - sn. 8959300520560844832</v>
          </cell>
          <cell r="AZ1333" t="str">
            <v>SIMCARD</v>
          </cell>
          <cell r="BA1333" t="str">
            <v/>
          </cell>
        </row>
        <row r="1334">
          <cell r="A1334" t="str">
            <v>2484178</v>
          </cell>
          <cell r="B1334" t="str">
            <v>MDELIVERY</v>
          </cell>
          <cell r="C1334">
            <v>44942</v>
          </cell>
          <cell r="D1334" t="str">
            <v>FLEXNET ECUADOR - MDELIVERY</v>
          </cell>
          <cell r="E1334" t="str">
            <v>CALLE 28 DE JUNIO S/N Y GARCIA MORENO ENTRADA LLANO GRANDE</v>
          </cell>
          <cell r="H1334" t="str">
            <v>170208</v>
          </cell>
          <cell r="I1334" t="str">
            <v>QUITO</v>
          </cell>
          <cell r="J1334" t="str">
            <v>PICHINCHA</v>
          </cell>
          <cell r="K1334" t="str">
            <v>RENE GIOVANY GONGORA_BANCO DE LA PRODUCCION S A PRODUBANCO</v>
          </cell>
          <cell r="L1334" t="str">
            <v>AV SIMON BOLIVAR Y VIA A NAYON CENTRO CORPORATIVO EKOPARK TORRE 1 PRODUBANCO</v>
          </cell>
          <cell r="O1334" t="str">
            <v>QUITO</v>
          </cell>
          <cell r="P1334" t="str">
            <v>QUITO</v>
          </cell>
          <cell r="Q1334" t="str">
            <v>PICHINCHA</v>
          </cell>
          <cell r="R1334" t="str">
            <v>2484178</v>
          </cell>
          <cell r="W1334" t="str">
            <v>1790368718001</v>
          </cell>
          <cell r="X1334" t="str">
            <v>0979152102</v>
          </cell>
          <cell r="AA1334">
            <v>44942</v>
          </cell>
          <cell r="AD1334">
            <v>1</v>
          </cell>
          <cell r="AE1334">
            <v>1</v>
          </cell>
          <cell r="AI1334" t="str">
            <v>DESPACHO</v>
          </cell>
          <cell r="AJ1334" t="str">
            <v>EXPRESS</v>
          </cell>
          <cell r="AL1334" t="str">
            <v>NO</v>
          </cell>
          <cell r="AN1334" t="str">
            <v>POSVENTA GGCC Y NEGOCIOS (EXPRESS SOLO QUITO)</v>
          </cell>
          <cell r="AO1334" t="str">
            <v>GGCC / NEGOCIOS</v>
          </cell>
          <cell r="AP1334">
            <v>44942</v>
          </cell>
          <cell r="AR1334" t="str">
            <v>MDELIVERY_2484178</v>
          </cell>
          <cell r="AS1334">
            <v>330383</v>
          </cell>
          <cell r="AT1334" t="str">
            <v>D40</v>
          </cell>
          <cell r="AU1334" t="str">
            <v>BTB</v>
          </cell>
          <cell r="AV1334">
            <v>5</v>
          </cell>
          <cell r="AX1334" t="str">
            <v>ENTREGADO</v>
          </cell>
          <cell r="AY1334" t="str">
            <v>LTE SAMSUNG A13 AZUL: 5 und - sn. 350068480693772,350068480709933,350068480729022,350068480712705,350068480729071</v>
          </cell>
          <cell r="AZ1334" t="str">
            <v>TERMINAL</v>
          </cell>
          <cell r="BA1334" t="str">
            <v/>
          </cell>
        </row>
        <row r="1335">
          <cell r="A1335" t="str">
            <v>2484183</v>
          </cell>
          <cell r="B1335" t="str">
            <v>MDELIVERY</v>
          </cell>
          <cell r="C1335">
            <v>44942</v>
          </cell>
          <cell r="D1335" t="str">
            <v>FLEXNET ECUADOR - MDELIVERY</v>
          </cell>
          <cell r="E1335" t="str">
            <v>CALLE 28 DE JUNIO S/N Y GARCIA MORENO ENTRADA LLANO GRANDE</v>
          </cell>
          <cell r="H1335" t="str">
            <v>170208</v>
          </cell>
          <cell r="I1335" t="str">
            <v>QUITO</v>
          </cell>
          <cell r="J1335" t="str">
            <v>PICHINCHA</v>
          </cell>
          <cell r="K1335" t="str">
            <v>RENE GIOVANY GONGORA_BANCO DE LA PRODUCCION S A PRODUBANCO</v>
          </cell>
          <cell r="L1335" t="str">
            <v>AV SIMON BOLIVAR Y VIA A NAYON CENTRO CORPORATIVO EKOPARK TORRE 1 PRODUBANCO</v>
          </cell>
          <cell r="O1335" t="str">
            <v>QUITO</v>
          </cell>
          <cell r="P1335" t="str">
            <v>QUITO</v>
          </cell>
          <cell r="Q1335" t="str">
            <v>PICHINCHA</v>
          </cell>
          <cell r="R1335" t="str">
            <v>2484183</v>
          </cell>
          <cell r="W1335" t="str">
            <v>1790368718001</v>
          </cell>
          <cell r="X1335" t="str">
            <v>0979152102</v>
          </cell>
          <cell r="AA1335">
            <v>44942</v>
          </cell>
          <cell r="AD1335">
            <v>1</v>
          </cell>
          <cell r="AE1335">
            <v>1</v>
          </cell>
          <cell r="AI1335" t="str">
            <v>DESPACHO</v>
          </cell>
          <cell r="AJ1335" t="str">
            <v>EXPRESS</v>
          </cell>
          <cell r="AL1335" t="str">
            <v>NO</v>
          </cell>
          <cell r="AN1335" t="str">
            <v>POSVENTA GGCC Y NEGOCIOS (EXPRESS SOLO QUITO)</v>
          </cell>
          <cell r="AO1335" t="str">
            <v>GGCC / NEGOCIOS</v>
          </cell>
          <cell r="AP1335">
            <v>44942</v>
          </cell>
          <cell r="AR1335" t="str">
            <v>MDELIVERY_2484183</v>
          </cell>
          <cell r="AS1335">
            <v>330387</v>
          </cell>
          <cell r="AT1335" t="str">
            <v>D40</v>
          </cell>
          <cell r="AU1335" t="str">
            <v>BTB</v>
          </cell>
          <cell r="AV1335">
            <v>6</v>
          </cell>
          <cell r="AX1335" t="str">
            <v>ENTREGADO</v>
          </cell>
          <cell r="AY1335" t="str">
            <v>LTE SAMSUNG A13 AZUL: 6 und - sn. 350068480695025,350068480694465,350068480692980,350068480694077,350068480695363,350068480694119</v>
          </cell>
          <cell r="AZ1335" t="str">
            <v>TERMINAL</v>
          </cell>
          <cell r="BA1335" t="str">
            <v/>
          </cell>
        </row>
        <row r="1336">
          <cell r="A1336" t="str">
            <v>2484189</v>
          </cell>
          <cell r="B1336" t="str">
            <v>MDELIVERY</v>
          </cell>
          <cell r="C1336">
            <v>44942</v>
          </cell>
          <cell r="D1336" t="str">
            <v>FLEXNET ECUADOR - MDELIVERY</v>
          </cell>
          <cell r="E1336" t="str">
            <v>CALLE 28 DE JUNIO S/N Y GARCIA MORENO ENTRADA LLANO GRANDE</v>
          </cell>
          <cell r="H1336" t="str">
            <v>170208</v>
          </cell>
          <cell r="I1336" t="str">
            <v>QUITO</v>
          </cell>
          <cell r="J1336" t="str">
            <v>PICHINCHA</v>
          </cell>
          <cell r="K1336" t="str">
            <v>KARELIS BLANCO_DIOFRANCIS CLARET YANCE MOROCOIMA</v>
          </cell>
          <cell r="L1336" t="str">
            <v>SHYRIS Y GASPAR DE VILLAROEL E9 124 PUERTA NEGRA AL LADO DE ESTABLECIMIENTO DE CORTINAS UNA CUADRA SENTIDO 6 DE DICIEMBRE DE DATAPRO</v>
          </cell>
          <cell r="O1336" t="str">
            <v>QUITO</v>
          </cell>
          <cell r="P1336" t="str">
            <v>QUITO</v>
          </cell>
          <cell r="Q1336" t="str">
            <v>PICHINCHA</v>
          </cell>
          <cell r="R1336" t="str">
            <v>2484189</v>
          </cell>
          <cell r="W1336" t="str">
            <v>1760691152001</v>
          </cell>
          <cell r="X1336" t="str">
            <v>0989476831</v>
          </cell>
          <cell r="AA1336">
            <v>44942</v>
          </cell>
          <cell r="AD1336">
            <v>1</v>
          </cell>
          <cell r="AE1336">
            <v>1</v>
          </cell>
          <cell r="AI1336" t="str">
            <v>DESPACHO</v>
          </cell>
          <cell r="AJ1336" t="str">
            <v>EXPRESS</v>
          </cell>
          <cell r="AL1336" t="str">
            <v>NO</v>
          </cell>
          <cell r="AN1336" t="str">
            <v>PEDIDO EXPRESS SOLO QUITO (INGRESAR ANTES DE LAS 11:00 AM)</v>
          </cell>
          <cell r="AO1336" t="str">
            <v>DISTRIBUIDORES</v>
          </cell>
          <cell r="AP1336">
            <v>44942</v>
          </cell>
          <cell r="AR1336" t="str">
            <v>MDELIVERY_2484189</v>
          </cell>
          <cell r="AS1336">
            <v>330495</v>
          </cell>
          <cell r="AT1336" t="str">
            <v>D40</v>
          </cell>
          <cell r="AU1336" t="str">
            <v>BTB</v>
          </cell>
          <cell r="AV1336">
            <v>1</v>
          </cell>
          <cell r="AX1336" t="str">
            <v>ENTREGADO</v>
          </cell>
          <cell r="AY1336" t="str">
            <v>HALFSIM MOVISTAR: 1 und - sn. 8959300520560842034</v>
          </cell>
          <cell r="AZ1336" t="str">
            <v>SIMCARD</v>
          </cell>
          <cell r="BA1336" t="str">
            <v/>
          </cell>
        </row>
        <row r="1337">
          <cell r="A1337" t="str">
            <v>2484190</v>
          </cell>
          <cell r="B1337" t="str">
            <v>MDELIVERY</v>
          </cell>
          <cell r="C1337">
            <v>44942</v>
          </cell>
          <cell r="D1337" t="str">
            <v>FLEXNET ECUADOR - MDELIVERY</v>
          </cell>
          <cell r="E1337" t="str">
            <v>CALLE 28 DE JUNIO S/N Y GARCIA MORENO ENTRADA LLANO GRANDE</v>
          </cell>
          <cell r="H1337" t="str">
            <v>170208</v>
          </cell>
          <cell r="I1337" t="str">
            <v>QUITO</v>
          </cell>
          <cell r="J1337" t="str">
            <v>PICHINCHA</v>
          </cell>
          <cell r="K1337" t="str">
            <v>SERRANO CORREA ANGEL RENE_SERRANO CORREA ANGEL RENE</v>
          </cell>
          <cell r="L1337" t="str">
            <v>SAN BARTOLO EF11H OE1D CASA 39 DE 4 PISOS EN EL PRIMER PISO REFRENCIA JUNTO AL HOSPITAL DEL IEES SECTOR EL RECREO</v>
          </cell>
          <cell r="O1337" t="str">
            <v>QUITO</v>
          </cell>
          <cell r="P1337" t="str">
            <v>QUITO</v>
          </cell>
          <cell r="Q1337" t="str">
            <v>PICHINCHA</v>
          </cell>
          <cell r="R1337" t="str">
            <v>2484190</v>
          </cell>
          <cell r="W1337" t="str">
            <v>1719440313001</v>
          </cell>
          <cell r="X1337" t="str">
            <v>0982201947</v>
          </cell>
          <cell r="AA1337">
            <v>44942</v>
          </cell>
          <cell r="AD1337">
            <v>1</v>
          </cell>
          <cell r="AE1337">
            <v>1</v>
          </cell>
          <cell r="AI1337" t="str">
            <v>DESPACHO</v>
          </cell>
          <cell r="AJ1337" t="str">
            <v>EXPRESS</v>
          </cell>
          <cell r="AL1337" t="str">
            <v>NO</v>
          </cell>
          <cell r="AN1337" t="str">
            <v>PEDIDO EXPRESS SOLO QUITO (INGRESAR ANTES DE LAS 11:00 AM)</v>
          </cell>
          <cell r="AO1337" t="str">
            <v>DISTRIBUIDORES</v>
          </cell>
          <cell r="AP1337">
            <v>44942</v>
          </cell>
          <cell r="AR1337" t="str">
            <v>MDELIVERY_2484190</v>
          </cell>
          <cell r="AS1337">
            <v>330499</v>
          </cell>
          <cell r="AT1337" t="str">
            <v>D40</v>
          </cell>
          <cell r="AU1337" t="str">
            <v>BTB</v>
          </cell>
          <cell r="AV1337">
            <v>1</v>
          </cell>
          <cell r="AX1337" t="str">
            <v>ENTREGADO</v>
          </cell>
          <cell r="AY1337" t="str">
            <v>HALFSIM MOVISTAR: 1 und - sn. 8959300520560844733</v>
          </cell>
          <cell r="AZ1337" t="str">
            <v>SIMCARD</v>
          </cell>
          <cell r="BA1337" t="str">
            <v/>
          </cell>
        </row>
        <row r="1338">
          <cell r="A1338" t="str">
            <v>2484191</v>
          </cell>
          <cell r="B1338" t="str">
            <v>MDELIVERY</v>
          </cell>
          <cell r="C1338">
            <v>44942</v>
          </cell>
          <cell r="D1338" t="str">
            <v>FLEXNET ECUADOR - MDELIVERY</v>
          </cell>
          <cell r="E1338" t="str">
            <v>CALLE 28 DE JUNIO S/N Y GARCIA MORENO ENTRADA LLANO GRANDE</v>
          </cell>
          <cell r="H1338" t="str">
            <v>170208</v>
          </cell>
          <cell r="I1338" t="str">
            <v>QUITO</v>
          </cell>
          <cell r="J1338" t="str">
            <v>PICHINCHA</v>
          </cell>
          <cell r="K1338" t="str">
            <v>MIGUEL ANGEL TORRES MORAN_MIGUEL ANGEL TORRES MORAN</v>
          </cell>
          <cell r="L1338" t="str">
            <v>TOMAS ORDONEZ 1445 Y PIO BRAVO</v>
          </cell>
          <cell r="O1338" t="str">
            <v>CUENCA</v>
          </cell>
          <cell r="P1338" t="str">
            <v>CUENCA</v>
          </cell>
          <cell r="Q1338" t="str">
            <v>AZUAY</v>
          </cell>
          <cell r="R1338" t="str">
            <v>2484191</v>
          </cell>
          <cell r="W1338" t="str">
            <v>1206712745001</v>
          </cell>
          <cell r="X1338" t="str">
            <v>0960258386</v>
          </cell>
          <cell r="AA1338">
            <v>44942</v>
          </cell>
          <cell r="AD1338">
            <v>1</v>
          </cell>
          <cell r="AE1338">
            <v>1</v>
          </cell>
          <cell r="AI1338" t="str">
            <v>DESPACHO</v>
          </cell>
          <cell r="AJ1338" t="str">
            <v>NORMAL</v>
          </cell>
          <cell r="AL1338" t="str">
            <v>NO</v>
          </cell>
          <cell r="AN1338" t="str">
            <v>DAS CARGO A LA CUENTA (DELIVERY)</v>
          </cell>
          <cell r="AO1338" t="str">
            <v>DISTRIBUIDORES</v>
          </cell>
          <cell r="AP1338">
            <v>44942</v>
          </cell>
          <cell r="AR1338" t="str">
            <v>MDELIVERY_2484191</v>
          </cell>
          <cell r="AS1338">
            <v>330530</v>
          </cell>
          <cell r="AT1338" t="str">
            <v>D40</v>
          </cell>
          <cell r="AU1338" t="str">
            <v>BTB</v>
          </cell>
          <cell r="AV1338">
            <v>1</v>
          </cell>
          <cell r="AX1338" t="str">
            <v>ENTREGADO</v>
          </cell>
          <cell r="AY1338" t="str">
            <v>HALFSIM MOVISTAR: 1 und - sn. 8959300520561476691</v>
          </cell>
          <cell r="AZ1338" t="str">
            <v>SIMCARD</v>
          </cell>
          <cell r="BA1338" t="str">
            <v>EMPRESAS TITULAR AUSENTE ENTREGA CON SELLO</v>
          </cell>
        </row>
        <row r="1339">
          <cell r="A1339" t="str">
            <v>2484192</v>
          </cell>
          <cell r="B1339" t="str">
            <v>MDELIVERY</v>
          </cell>
          <cell r="C1339">
            <v>44942</v>
          </cell>
          <cell r="D1339" t="str">
            <v>FLEXNET ECUADOR - MDELIVERY</v>
          </cell>
          <cell r="E1339" t="str">
            <v>CALLE 28 DE JUNIO S/N Y GARCIA MORENO ENTRADA LLANO GRANDE</v>
          </cell>
          <cell r="H1339" t="str">
            <v>170208</v>
          </cell>
          <cell r="I1339" t="str">
            <v>QUITO</v>
          </cell>
          <cell r="J1339" t="str">
            <v>PICHINCHA</v>
          </cell>
          <cell r="K1339" t="str">
            <v>CRISTIAN ANDRES GERMAN PINCAY_CRISTIAN ANDRES GERMAN PINCAY</v>
          </cell>
          <cell r="L1339" t="str">
            <v>AV AMARU NAN Y QUITUMBE NAN PLATAFORMA GUBERNAMENTAL PISO 2 OFIC 202 MANDAR A LLAMAR CON EL GUARDIA</v>
          </cell>
          <cell r="O1339" t="str">
            <v>QUITO</v>
          </cell>
          <cell r="P1339" t="str">
            <v>QUITO</v>
          </cell>
          <cell r="Q1339" t="str">
            <v>PICHINCHA</v>
          </cell>
          <cell r="R1339" t="str">
            <v>2484192</v>
          </cell>
          <cell r="W1339" t="str">
            <v>1311853558001</v>
          </cell>
          <cell r="X1339" t="str">
            <v>0979359741</v>
          </cell>
          <cell r="AA1339">
            <v>44942</v>
          </cell>
          <cell r="AD1339">
            <v>1</v>
          </cell>
          <cell r="AE1339">
            <v>1</v>
          </cell>
          <cell r="AI1339" t="str">
            <v>DESPACHO</v>
          </cell>
          <cell r="AJ1339" t="str">
            <v>EXPRESS</v>
          </cell>
          <cell r="AL1339" t="str">
            <v>NO</v>
          </cell>
          <cell r="AN1339" t="str">
            <v>PEDIDO EXPRESS SOLO QUITO (INGRESAR ANTES DE LAS 11:00 AM)</v>
          </cell>
          <cell r="AO1339" t="str">
            <v>DISTRIBUIDORES</v>
          </cell>
          <cell r="AP1339">
            <v>44942</v>
          </cell>
          <cell r="AR1339" t="str">
            <v>MDELIVERY_2484192</v>
          </cell>
          <cell r="AS1339">
            <v>330501</v>
          </cell>
          <cell r="AT1339" t="str">
            <v>D40</v>
          </cell>
          <cell r="AU1339" t="str">
            <v>BTB</v>
          </cell>
          <cell r="AV1339">
            <v>1</v>
          </cell>
          <cell r="AX1339" t="str">
            <v>ENTREGADO</v>
          </cell>
          <cell r="AY1339" t="str">
            <v>HALFSIM MOVISTAR: 1 und - sn. 8959300520560851373</v>
          </cell>
          <cell r="AZ1339" t="str">
            <v>SIMCARD</v>
          </cell>
          <cell r="BA1339" t="str">
            <v/>
          </cell>
        </row>
        <row r="1340">
          <cell r="A1340" t="str">
            <v>2484193</v>
          </cell>
          <cell r="B1340" t="str">
            <v>MDELIVERY</v>
          </cell>
          <cell r="C1340">
            <v>44942</v>
          </cell>
          <cell r="D1340" t="str">
            <v>FLEXNET ECUADOR - MDELIVERY</v>
          </cell>
          <cell r="E1340" t="str">
            <v>CALLE 28 DE JUNIO S/N Y GARCIA MORENO ENTRADA LLANO GRANDE</v>
          </cell>
          <cell r="H1340" t="str">
            <v>170208</v>
          </cell>
          <cell r="I1340" t="str">
            <v>QUITO</v>
          </cell>
          <cell r="J1340" t="str">
            <v>PICHINCHA</v>
          </cell>
          <cell r="K1340" t="str">
            <v>KARINA RIOS_MAQUILON QUIROZ CRISTHIAN JAVIER</v>
          </cell>
          <cell r="L1340" t="str">
            <v>AV JOSE DE LA CUADRA Y CALLE SEGUNDA FRENTE AL MALL DEL SUR ENTRANDO POR EL KIWI DIAGONAL AL RESTAURANTE VERDE PINTON Y MADURO</v>
          </cell>
          <cell r="O1340" t="str">
            <v>GUAYAQUIL</v>
          </cell>
          <cell r="P1340" t="str">
            <v>GUAYAQUIL</v>
          </cell>
          <cell r="Q1340" t="str">
            <v>GUAYAS</v>
          </cell>
          <cell r="R1340" t="str">
            <v>2484193</v>
          </cell>
          <cell r="W1340" t="str">
            <v>1207852391001</v>
          </cell>
          <cell r="X1340" t="str">
            <v>0993349521</v>
          </cell>
          <cell r="AA1340">
            <v>44942</v>
          </cell>
          <cell r="AD1340">
            <v>1</v>
          </cell>
          <cell r="AE1340">
            <v>1</v>
          </cell>
          <cell r="AI1340" t="str">
            <v>DESPACHO</v>
          </cell>
          <cell r="AJ1340" t="str">
            <v>NORMAL</v>
          </cell>
          <cell r="AL1340" t="str">
            <v>NO</v>
          </cell>
          <cell r="AN1340" t="str">
            <v>DAS CARGO A LA CUENTA (DELIVERY)</v>
          </cell>
          <cell r="AO1340" t="str">
            <v>DISTRIBUIDORES</v>
          </cell>
          <cell r="AP1340">
            <v>44942</v>
          </cell>
          <cell r="AR1340" t="str">
            <v>MDELIVERY_2484193</v>
          </cell>
          <cell r="AS1340">
            <v>330496</v>
          </cell>
          <cell r="AT1340" t="str">
            <v>D40</v>
          </cell>
          <cell r="AU1340" t="str">
            <v>BTB</v>
          </cell>
          <cell r="AV1340">
            <v>1</v>
          </cell>
          <cell r="AX1340" t="str">
            <v>ENTREGADO</v>
          </cell>
          <cell r="AY1340" t="str">
            <v>HALFSIM MOVISTAR: 1 und - sn. 8959300520560844642</v>
          </cell>
          <cell r="AZ1340" t="str">
            <v>SIMCARD</v>
          </cell>
          <cell r="BA1340" t="str">
            <v>EMPRESAS TITULAR AUSENTE ENTREGA CON SELLO</v>
          </cell>
        </row>
        <row r="1341">
          <cell r="A1341" t="str">
            <v>2484194</v>
          </cell>
          <cell r="B1341" t="str">
            <v>MDELIVERY</v>
          </cell>
          <cell r="C1341">
            <v>44942</v>
          </cell>
          <cell r="D1341" t="str">
            <v>FLEXNET ECUADOR - MDELIVERY</v>
          </cell>
          <cell r="E1341" t="str">
            <v>CALLE 28 DE JUNIO S/N Y GARCIA MORENO ENTRADA LLANO GRANDE</v>
          </cell>
          <cell r="H1341" t="str">
            <v>170208</v>
          </cell>
          <cell r="I1341" t="str">
            <v>QUITO</v>
          </cell>
          <cell r="J1341" t="str">
            <v>PICHINCHA</v>
          </cell>
          <cell r="K1341" t="str">
            <v>KARINA RIOS_RIVADENEIRA ARTEAGA FREDDY JAZMANY</v>
          </cell>
          <cell r="L1341" t="str">
            <v>AV JOSE DE LA CUADRA Y CALLE SEGUNDA FRENTE AL MALL DEL SUR ENTRANDO POR EL KIWI DIAGONAL AL RESTAURANTE VERDE PINTON Y MADURO</v>
          </cell>
          <cell r="O1341" t="str">
            <v>GUAYAQUIL</v>
          </cell>
          <cell r="P1341" t="str">
            <v>GUAYAQUIL</v>
          </cell>
          <cell r="Q1341" t="str">
            <v>GUAYAS</v>
          </cell>
          <cell r="R1341" t="str">
            <v>2484194</v>
          </cell>
          <cell r="W1341" t="str">
            <v>1350878839001</v>
          </cell>
          <cell r="X1341" t="str">
            <v>0993349521</v>
          </cell>
          <cell r="AA1341">
            <v>44942</v>
          </cell>
          <cell r="AD1341">
            <v>1</v>
          </cell>
          <cell r="AE1341">
            <v>1</v>
          </cell>
          <cell r="AI1341" t="str">
            <v>DESPACHO</v>
          </cell>
          <cell r="AJ1341" t="str">
            <v>NORMAL</v>
          </cell>
          <cell r="AL1341" t="str">
            <v>NO</v>
          </cell>
          <cell r="AN1341" t="str">
            <v>DAS CARGO A LA CUENTA (DELIVERY)</v>
          </cell>
          <cell r="AO1341" t="str">
            <v>DISTRIBUIDORES</v>
          </cell>
          <cell r="AP1341">
            <v>44942</v>
          </cell>
          <cell r="AR1341" t="str">
            <v>MDELIVERY_2484194</v>
          </cell>
          <cell r="AS1341">
            <v>330528</v>
          </cell>
          <cell r="AT1341" t="str">
            <v>D40</v>
          </cell>
          <cell r="AU1341" t="str">
            <v>BTB</v>
          </cell>
          <cell r="AV1341">
            <v>1</v>
          </cell>
          <cell r="AX1341" t="str">
            <v>ENTREGADO</v>
          </cell>
          <cell r="AY1341" t="str">
            <v>HALFSIM MOVISTAR: 1 und - sn. 8959300520560851415</v>
          </cell>
          <cell r="AZ1341" t="str">
            <v>SIMCARD</v>
          </cell>
          <cell r="BA1341" t="str">
            <v>EMPRESAS TITULAR AUSENTE ENTREGA CON SELLO</v>
          </cell>
        </row>
        <row r="1342">
          <cell r="A1342" t="str">
            <v>2484195</v>
          </cell>
          <cell r="B1342" t="str">
            <v>MDELIVERY</v>
          </cell>
          <cell r="C1342">
            <v>44942</v>
          </cell>
          <cell r="D1342" t="str">
            <v>FLEXNET ECUADOR - MDELIVERY</v>
          </cell>
          <cell r="E1342" t="str">
            <v>CALLE 28 DE JUNIO S/N Y GARCIA MORENO ENTRADA LLANO GRANDE</v>
          </cell>
          <cell r="H1342" t="str">
            <v>170208</v>
          </cell>
          <cell r="I1342" t="str">
            <v>QUITO</v>
          </cell>
          <cell r="J1342" t="str">
            <v>PICHINCHA</v>
          </cell>
          <cell r="K1342" t="str">
            <v>KARINA RIOS_GUEVARA VELEZ RONALD RAFAEL</v>
          </cell>
          <cell r="L1342" t="str">
            <v>AV JOSE DE LA CUADRA Y CALLE SEGUNDA FRENTE AL MALL DEL SUR ENTRANDO POR EL KIWI DIAGONAL AL RESTAURANTE VERDE PINTON Y MADURO</v>
          </cell>
          <cell r="O1342" t="str">
            <v>GUAYAQUIL</v>
          </cell>
          <cell r="P1342" t="str">
            <v>GUAYAQUIL</v>
          </cell>
          <cell r="Q1342" t="str">
            <v>GUAYAS</v>
          </cell>
          <cell r="R1342" t="str">
            <v>2484195</v>
          </cell>
          <cell r="W1342" t="str">
            <v>0915118236001</v>
          </cell>
          <cell r="X1342" t="str">
            <v>0993349521</v>
          </cell>
          <cell r="AA1342">
            <v>44942</v>
          </cell>
          <cell r="AD1342">
            <v>1</v>
          </cell>
          <cell r="AE1342">
            <v>1</v>
          </cell>
          <cell r="AI1342" t="str">
            <v>DESPACHO</v>
          </cell>
          <cell r="AJ1342" t="str">
            <v>NORMAL</v>
          </cell>
          <cell r="AL1342" t="str">
            <v>NO</v>
          </cell>
          <cell r="AN1342" t="str">
            <v>DAS CARGO A LA CUENTA (DELIVERY)</v>
          </cell>
          <cell r="AO1342" t="str">
            <v>DISTRIBUIDORES</v>
          </cell>
          <cell r="AP1342">
            <v>44942</v>
          </cell>
          <cell r="AR1342" t="str">
            <v>MDELIVERY_2484195</v>
          </cell>
          <cell r="AS1342">
            <v>330532</v>
          </cell>
          <cell r="AT1342" t="str">
            <v>D40</v>
          </cell>
          <cell r="AU1342" t="str">
            <v>BTB</v>
          </cell>
          <cell r="AV1342">
            <v>1</v>
          </cell>
          <cell r="AX1342" t="str">
            <v>ENTREGADO</v>
          </cell>
          <cell r="AY1342" t="str">
            <v>HALFSIM MOVISTAR: 1 und - sn. 8959300520560851381</v>
          </cell>
          <cell r="AZ1342" t="str">
            <v>SIMCARD</v>
          </cell>
          <cell r="BA1342" t="str">
            <v>EMPRESAS TITULAR AUSENTE ENTREGA CON SELLO</v>
          </cell>
        </row>
        <row r="1343">
          <cell r="A1343" t="str">
            <v>2484196</v>
          </cell>
          <cell r="B1343" t="str">
            <v>MDELIVERY</v>
          </cell>
          <cell r="C1343">
            <v>44942</v>
          </cell>
          <cell r="D1343" t="str">
            <v>FLEXNET ECUADOR - MDELIVERY</v>
          </cell>
          <cell r="E1343" t="str">
            <v>CALLE 28 DE JUNIO S/N Y GARCIA MORENO ENTRADA LLANO GRANDE</v>
          </cell>
          <cell r="H1343" t="str">
            <v>170208</v>
          </cell>
          <cell r="I1343" t="str">
            <v>QUITO</v>
          </cell>
          <cell r="J1343" t="str">
            <v>PICHINCHA</v>
          </cell>
          <cell r="K1343" t="str">
            <v>ERIC MERCADO O PEDRO ILLESCAS_ESTEBAN VICENTE VARELA CASTILLO</v>
          </cell>
          <cell r="L1343" t="str">
            <v>CIUDADELA 9 DE OCTUBRE CALLE TERCERA VILLA 306 Y AVENIDA TERCERA SUR DE LA CIUDAD CASA DE 2 PISOS CON REJAS BLANCAS</v>
          </cell>
          <cell r="O1343" t="str">
            <v>GUAYAQUIL</v>
          </cell>
          <cell r="P1343" t="str">
            <v>GUAYAQUIL</v>
          </cell>
          <cell r="Q1343" t="str">
            <v>GUAYAS</v>
          </cell>
          <cell r="R1343" t="str">
            <v>2484196</v>
          </cell>
          <cell r="W1343" t="str">
            <v>1718623299001</v>
          </cell>
          <cell r="X1343" t="str">
            <v>0995801473</v>
          </cell>
          <cell r="AA1343">
            <v>44942</v>
          </cell>
          <cell r="AD1343">
            <v>1</v>
          </cell>
          <cell r="AE1343">
            <v>1</v>
          </cell>
          <cell r="AI1343" t="str">
            <v>DESPACHO</v>
          </cell>
          <cell r="AJ1343" t="str">
            <v>NORMAL</v>
          </cell>
          <cell r="AL1343" t="str">
            <v>NO</v>
          </cell>
          <cell r="AN1343" t="str">
            <v>DAS CARGO A LA CUENTA (DELIVERY)</v>
          </cell>
          <cell r="AO1343" t="str">
            <v>DISTRIBUIDORES</v>
          </cell>
          <cell r="AP1343">
            <v>44942</v>
          </cell>
          <cell r="AR1343" t="str">
            <v>MDELIVERY_2484196</v>
          </cell>
          <cell r="AS1343">
            <v>330525</v>
          </cell>
          <cell r="AT1343" t="str">
            <v>D40</v>
          </cell>
          <cell r="AU1343" t="str">
            <v>BTB</v>
          </cell>
          <cell r="AV1343">
            <v>1</v>
          </cell>
          <cell r="AX1343" t="str">
            <v>ENTREGADO</v>
          </cell>
          <cell r="AY1343" t="str">
            <v>HALFSIM MOVISTAR: 1 und - sn. 8959300520561476683</v>
          </cell>
          <cell r="AZ1343" t="str">
            <v>SIMCARD</v>
          </cell>
          <cell r="BA1343" t="str">
            <v>EMPRESAS TITULAR AUSENTE ENTREGA CON SELLO</v>
          </cell>
        </row>
        <row r="1344">
          <cell r="A1344" t="str">
            <v>2484197</v>
          </cell>
          <cell r="B1344" t="str">
            <v>MDELIVERY</v>
          </cell>
          <cell r="C1344">
            <v>44942</v>
          </cell>
          <cell r="D1344" t="str">
            <v>FLEXNET ECUADOR - MDELIVERY</v>
          </cell>
          <cell r="E1344" t="str">
            <v>CALLE 28 DE JUNIO S/N Y GARCIA MORENO ENTRADA LLANO GRANDE</v>
          </cell>
          <cell r="H1344" t="str">
            <v>170208</v>
          </cell>
          <cell r="I1344" t="str">
            <v>QUITO</v>
          </cell>
          <cell r="J1344" t="str">
            <v>PICHINCHA</v>
          </cell>
          <cell r="K1344" t="str">
            <v>ERIC MERCADO O PEDRO ILLESCAS_MARIUXI DENISE MACIAS CASTRO</v>
          </cell>
          <cell r="L1344" t="str">
            <v>CIUDADELA 9 DE OCTUBRE CALLE TERCERA VILLA 306 Y AVENIDA TERCERA SUR DE LA CIUDAD CASA DE 2 PISOS CON REJAS BLANCAS</v>
          </cell>
          <cell r="O1344" t="str">
            <v>GUAYAQUIL</v>
          </cell>
          <cell r="P1344" t="str">
            <v>GUAYAQUIL</v>
          </cell>
          <cell r="Q1344" t="str">
            <v>GUAYAS</v>
          </cell>
          <cell r="R1344" t="str">
            <v>2484197</v>
          </cell>
          <cell r="W1344" t="str">
            <v>0918903808001</v>
          </cell>
          <cell r="X1344" t="str">
            <v>0995801473</v>
          </cell>
          <cell r="AA1344">
            <v>44942</v>
          </cell>
          <cell r="AD1344">
            <v>1</v>
          </cell>
          <cell r="AE1344">
            <v>1</v>
          </cell>
          <cell r="AI1344" t="str">
            <v>DESPACHO</v>
          </cell>
          <cell r="AJ1344" t="str">
            <v>NORMAL</v>
          </cell>
          <cell r="AL1344" t="str">
            <v>NO</v>
          </cell>
          <cell r="AN1344" t="str">
            <v>DAS CARGO A LA CUENTA (DELIVERY)</v>
          </cell>
          <cell r="AO1344" t="str">
            <v>DISTRIBUIDORES</v>
          </cell>
          <cell r="AP1344">
            <v>44942</v>
          </cell>
          <cell r="AR1344" t="str">
            <v>MDELIVERY_2484197</v>
          </cell>
          <cell r="AS1344">
            <v>330529</v>
          </cell>
          <cell r="AT1344" t="str">
            <v>D40</v>
          </cell>
          <cell r="AU1344" t="str">
            <v>BTB</v>
          </cell>
          <cell r="AV1344">
            <v>1</v>
          </cell>
          <cell r="AX1344" t="str">
            <v>ENTREGADO</v>
          </cell>
          <cell r="AY1344" t="str">
            <v>HALFSIM MOVISTAR: 1 und - sn. 8959300520561476675</v>
          </cell>
          <cell r="AZ1344" t="str">
            <v>SIMCARD</v>
          </cell>
          <cell r="BA1344" t="str">
            <v>EMPRESAS TITULAR AUSENTE ENTREGA CON SELLO</v>
          </cell>
        </row>
        <row r="1345">
          <cell r="A1345" t="str">
            <v>2484198</v>
          </cell>
          <cell r="B1345" t="str">
            <v>MDELIVERY</v>
          </cell>
          <cell r="C1345">
            <v>44942</v>
          </cell>
          <cell r="D1345" t="str">
            <v>FLEXNET ECUADOR - MDELIVERY</v>
          </cell>
          <cell r="E1345" t="str">
            <v>CALLE 28 DE JUNIO S/N Y GARCIA MORENO ENTRADA LLANO GRANDE</v>
          </cell>
          <cell r="H1345" t="str">
            <v>170208</v>
          </cell>
          <cell r="I1345" t="str">
            <v>QUITO</v>
          </cell>
          <cell r="J1345" t="str">
            <v>PICHINCHA</v>
          </cell>
          <cell r="K1345" t="str">
            <v>MARY NARVAEZ_EMPAQPLAST S A</v>
          </cell>
          <cell r="L1345" t="str">
            <v>CHAIDE KM 2 5 VIA AMAGUANA ENTRE AVON Y CHAIDE Y SANGOLQUI 171105</v>
          </cell>
          <cell r="O1345" t="str">
            <v>QUITO</v>
          </cell>
          <cell r="P1345" t="str">
            <v>QUITO</v>
          </cell>
          <cell r="Q1345" t="str">
            <v>PICHINCHA</v>
          </cell>
          <cell r="R1345" t="str">
            <v>2484198</v>
          </cell>
          <cell r="W1345" t="str">
            <v>1791240111001</v>
          </cell>
          <cell r="X1345" t="str">
            <v>0993946334</v>
          </cell>
          <cell r="AA1345">
            <v>44942</v>
          </cell>
          <cell r="AD1345">
            <v>1</v>
          </cell>
          <cell r="AE1345">
            <v>1</v>
          </cell>
          <cell r="AI1345" t="str">
            <v>DESPACHO</v>
          </cell>
          <cell r="AJ1345" t="str">
            <v>NORMAL</v>
          </cell>
          <cell r="AL1345" t="str">
            <v>NO</v>
          </cell>
          <cell r="AN1345" t="str">
            <v>367 EMPRESAS Y NEGOCIOS (EXPRESS SOLO QUITO)</v>
          </cell>
          <cell r="AO1345" t="str">
            <v>GGCC / NEGOCIOS</v>
          </cell>
          <cell r="AP1345">
            <v>44942</v>
          </cell>
          <cell r="AR1345" t="str">
            <v>MDELIVERY_2484198</v>
          </cell>
          <cell r="AS1345">
            <v>330527</v>
          </cell>
          <cell r="AT1345" t="str">
            <v>D40</v>
          </cell>
          <cell r="AU1345" t="str">
            <v>BTB</v>
          </cell>
          <cell r="AV1345">
            <v>1</v>
          </cell>
          <cell r="AX1345" t="str">
            <v>ENTREGADO</v>
          </cell>
          <cell r="AY1345" t="str">
            <v>LTE XIAOMI REDMI NOTE 11S AZUL: 1 und - sn. 865954061254027</v>
          </cell>
          <cell r="AZ1345" t="str">
            <v>TERMINAL</v>
          </cell>
          <cell r="BA1345" t="str">
            <v/>
          </cell>
        </row>
        <row r="1346">
          <cell r="A1346" t="str">
            <v>2484199</v>
          </cell>
          <cell r="B1346" t="str">
            <v>MDELIVERY</v>
          </cell>
          <cell r="C1346">
            <v>44942</v>
          </cell>
          <cell r="D1346" t="str">
            <v>FLEXNET ECUADOR - MDELIVERY</v>
          </cell>
          <cell r="E1346" t="str">
            <v>CALLE 28 DE JUNIO S/N Y GARCIA MORENO ENTRADA LLANO GRANDE</v>
          </cell>
          <cell r="H1346" t="str">
            <v>170208</v>
          </cell>
          <cell r="I1346" t="str">
            <v>QUITO</v>
          </cell>
          <cell r="J1346" t="str">
            <v>PICHINCHA</v>
          </cell>
          <cell r="K1346" t="str">
            <v>DANIELA CARVAJAL HEREDIA_IGS ECUADOR IGSEC S A</v>
          </cell>
          <cell r="L1346" t="str">
            <v>QUITO BAQUERIZO MORENO Y JOSE TAMAYO EN LAS TORRES DEL CASTILLO 2 PRIMER PISO</v>
          </cell>
          <cell r="O1346" t="str">
            <v>QUITO</v>
          </cell>
          <cell r="P1346" t="str">
            <v>QUITO</v>
          </cell>
          <cell r="Q1346" t="str">
            <v>PICHINCHA</v>
          </cell>
          <cell r="R1346" t="str">
            <v>2484199</v>
          </cell>
          <cell r="W1346" t="str">
            <v>1792996120001</v>
          </cell>
          <cell r="X1346" t="str">
            <v>0992900544</v>
          </cell>
          <cell r="AA1346">
            <v>44942</v>
          </cell>
          <cell r="AD1346">
            <v>1</v>
          </cell>
          <cell r="AE1346">
            <v>1</v>
          </cell>
          <cell r="AI1346" t="str">
            <v>DESPACHO</v>
          </cell>
          <cell r="AJ1346" t="str">
            <v>NORMAL</v>
          </cell>
          <cell r="AL1346" t="str">
            <v>NO</v>
          </cell>
          <cell r="AN1346" t="str">
            <v>367 EMPRESAS Y NEGOCIOS</v>
          </cell>
          <cell r="AO1346" t="str">
            <v>GGCC / NEGOCIOS</v>
          </cell>
          <cell r="AP1346">
            <v>44942</v>
          </cell>
          <cell r="AR1346" t="str">
            <v>MDELIVERY_2484199</v>
          </cell>
          <cell r="AS1346">
            <v>330531</v>
          </cell>
          <cell r="AT1346" t="str">
            <v>D40</v>
          </cell>
          <cell r="AU1346" t="str">
            <v>BTB</v>
          </cell>
          <cell r="AV1346">
            <v>5</v>
          </cell>
          <cell r="AX1346" t="str">
            <v>ENTREGADO</v>
          </cell>
          <cell r="AY1346" t="str">
            <v>HALFSIM MOVISTAR: 5 und - sn. 8959300520560845128,8959300520560851050,8959300520560851175,8959300520560851076,8959300520560851183</v>
          </cell>
          <cell r="AZ1346" t="str">
            <v>SIMCARD</v>
          </cell>
          <cell r="BA1346" t="str">
            <v/>
          </cell>
        </row>
        <row r="1347">
          <cell r="A1347" t="str">
            <v>2484204</v>
          </cell>
          <cell r="B1347" t="str">
            <v>MDELIVERY</v>
          </cell>
          <cell r="C1347">
            <v>44942</v>
          </cell>
          <cell r="D1347" t="str">
            <v>FLEXNET ECUADOR - MDELIVERY</v>
          </cell>
          <cell r="E1347" t="str">
            <v>CALLE 28 DE JUNIO S/N Y GARCIA MORENO ENTRADA LLANO GRANDE</v>
          </cell>
          <cell r="H1347" t="str">
            <v>170208</v>
          </cell>
          <cell r="I1347" t="str">
            <v>QUITO</v>
          </cell>
          <cell r="J1347" t="str">
            <v>PICHINCHA</v>
          </cell>
          <cell r="K1347" t="str">
            <v>TANIA NIEVES_ASOCIACION DE DOCENTES EMPLEADOS Y TRAB</v>
          </cell>
          <cell r="L1347" t="str">
            <v>CALLE VIEJA 12 30 Y ELIA LIUT UNIVERSIDAD POLITECNICA ENTRAR EN ADETUPS DE 8AM A 12PM</v>
          </cell>
          <cell r="O1347" t="str">
            <v>CUENCA</v>
          </cell>
          <cell r="P1347" t="str">
            <v>CUENCA</v>
          </cell>
          <cell r="Q1347" t="str">
            <v>AZUAY</v>
          </cell>
          <cell r="R1347" t="str">
            <v>2484204</v>
          </cell>
          <cell r="W1347" t="str">
            <v>0190436578001</v>
          </cell>
          <cell r="X1347" t="str">
            <v>0995009474</v>
          </cell>
          <cell r="AA1347">
            <v>44942</v>
          </cell>
          <cell r="AD1347">
            <v>1</v>
          </cell>
          <cell r="AE1347">
            <v>1</v>
          </cell>
          <cell r="AI1347" t="str">
            <v>DESPACHO</v>
          </cell>
          <cell r="AJ1347" t="str">
            <v>NORMAL</v>
          </cell>
          <cell r="AL1347" t="str">
            <v>NO</v>
          </cell>
          <cell r="AN1347" t="str">
            <v>POSVENTA GGCC Y NEGOCIOS</v>
          </cell>
          <cell r="AO1347" t="str">
            <v>GGCC / NEGOCIOS</v>
          </cell>
          <cell r="AP1347">
            <v>44942</v>
          </cell>
          <cell r="AR1347" t="str">
            <v>MDELIVERY_2484204</v>
          </cell>
          <cell r="AS1347">
            <v>330526</v>
          </cell>
          <cell r="AT1347" t="str">
            <v>D40</v>
          </cell>
          <cell r="AU1347" t="str">
            <v>BTB</v>
          </cell>
          <cell r="AV1347">
            <v>1</v>
          </cell>
          <cell r="AX1347" t="str">
            <v>EN_TRANSITO</v>
          </cell>
          <cell r="AY1347" t="str">
            <v>LTE HONOR X6 NEGRO: 1 und - sn. 862800060814506</v>
          </cell>
          <cell r="AZ1347" t="str">
            <v>TERMINAL</v>
          </cell>
          <cell r="BA1347" t="str">
            <v/>
          </cell>
        </row>
        <row r="1348">
          <cell r="A1348" t="str">
            <v>2484205</v>
          </cell>
          <cell r="B1348" t="str">
            <v>MDELIVERY</v>
          </cell>
          <cell r="C1348">
            <v>44942</v>
          </cell>
          <cell r="D1348" t="str">
            <v>FLEXNET ECUADOR - MDELIVERY</v>
          </cell>
          <cell r="E1348" t="str">
            <v>CALLE 28 DE JUNIO S/N Y GARCIA MORENO ENTRADA LLANO GRANDE</v>
          </cell>
          <cell r="H1348" t="str">
            <v>170208</v>
          </cell>
          <cell r="I1348" t="str">
            <v>QUITO</v>
          </cell>
          <cell r="J1348" t="str">
            <v>PICHINCHA</v>
          </cell>
          <cell r="K1348" t="str">
            <v>CARCELEN FLORES WASHINGTON RODRIGO_CARCELEN FLORES WASHINGTON RODRIGO</v>
          </cell>
          <cell r="L1348" t="str">
            <v>LA MARIN OFICINAS BIENES INMUEBLES DE MUNICIPIO CALLES ESPEJO Y MONTUFAR</v>
          </cell>
          <cell r="O1348" t="str">
            <v>QUITO</v>
          </cell>
          <cell r="P1348" t="str">
            <v>QUITO</v>
          </cell>
          <cell r="Q1348" t="str">
            <v>PICHINCHA</v>
          </cell>
          <cell r="R1348" t="str">
            <v>2484205</v>
          </cell>
          <cell r="W1348" t="str">
            <v>1003508064001</v>
          </cell>
          <cell r="X1348" t="str">
            <v>0984458770</v>
          </cell>
          <cell r="AA1348">
            <v>44942</v>
          </cell>
          <cell r="AD1348">
            <v>1</v>
          </cell>
          <cell r="AE1348">
            <v>1</v>
          </cell>
          <cell r="AI1348" t="str">
            <v>DESPACHO</v>
          </cell>
          <cell r="AJ1348" t="str">
            <v>EXPRESS</v>
          </cell>
          <cell r="AL1348" t="str">
            <v>NO</v>
          </cell>
          <cell r="AN1348" t="str">
            <v>PEDIDO EXPRESS SOLO QUITO (INGRESAR ANTES DE LAS 11:00 AM)</v>
          </cell>
          <cell r="AO1348" t="str">
            <v>DISTRIBUIDORES</v>
          </cell>
          <cell r="AP1348">
            <v>44942</v>
          </cell>
          <cell r="AR1348" t="str">
            <v>MDELIVERY_2484205</v>
          </cell>
          <cell r="AS1348">
            <v>330504</v>
          </cell>
          <cell r="AT1348" t="str">
            <v>D40</v>
          </cell>
          <cell r="AU1348" t="str">
            <v>BTB</v>
          </cell>
          <cell r="AV1348">
            <v>1</v>
          </cell>
          <cell r="AX1348" t="str">
            <v>ENTREGADO</v>
          </cell>
          <cell r="AY1348" t="str">
            <v>HALFSIM MOVISTAR: 1 und - sn. 8959300520560844493</v>
          </cell>
          <cell r="AZ1348" t="str">
            <v>SIMCARD</v>
          </cell>
          <cell r="BA1348" t="str">
            <v/>
          </cell>
        </row>
        <row r="1349">
          <cell r="A1349" t="str">
            <v>2484206</v>
          </cell>
          <cell r="B1349" t="str">
            <v>MDELIVERY</v>
          </cell>
          <cell r="C1349">
            <v>44942</v>
          </cell>
          <cell r="D1349" t="str">
            <v>FLEXNET ECUADOR - MDELIVERY</v>
          </cell>
          <cell r="E1349" t="str">
            <v>CALLE 28 DE JUNIO S/N Y GARCIA MORENO ENTRADA LLANO GRANDE</v>
          </cell>
          <cell r="H1349" t="str">
            <v>170208</v>
          </cell>
          <cell r="I1349" t="str">
            <v>QUITO</v>
          </cell>
          <cell r="J1349" t="str">
            <v>PICHINCHA</v>
          </cell>
          <cell r="K1349" t="str">
            <v>CARLOS LAGOS_UNICOL S A</v>
          </cell>
          <cell r="L1349" t="str">
            <v>GUAYAQUIL GUAYAS KM 6 5 VIA A DAULE UNICOL S A</v>
          </cell>
          <cell r="O1349" t="str">
            <v>GUAYAQUIL</v>
          </cell>
          <cell r="P1349" t="str">
            <v>GUAYAQUIL</v>
          </cell>
          <cell r="Q1349" t="str">
            <v>GUAYAS</v>
          </cell>
          <cell r="R1349" t="str">
            <v>2484206</v>
          </cell>
          <cell r="W1349" t="str">
            <v>0991462627001</v>
          </cell>
          <cell r="X1349" t="str">
            <v>0994326683</v>
          </cell>
          <cell r="AA1349">
            <v>44942</v>
          </cell>
          <cell r="AD1349">
            <v>1</v>
          </cell>
          <cell r="AE1349">
            <v>1</v>
          </cell>
          <cell r="AI1349" t="str">
            <v>DESPACHO</v>
          </cell>
          <cell r="AJ1349" t="str">
            <v>NORMAL</v>
          </cell>
          <cell r="AL1349" t="str">
            <v>NO</v>
          </cell>
          <cell r="AN1349" t="str">
            <v>POSVENTA GGCC Y NEGOCIOS</v>
          </cell>
          <cell r="AO1349" t="str">
            <v>GGCC / NEGOCIOS</v>
          </cell>
          <cell r="AP1349">
            <v>44942</v>
          </cell>
          <cell r="AR1349" t="str">
            <v>MDELIVERY_2484206</v>
          </cell>
          <cell r="AS1349">
            <v>330538</v>
          </cell>
          <cell r="AT1349" t="str">
            <v>D40</v>
          </cell>
          <cell r="AU1349" t="str">
            <v>BTB</v>
          </cell>
          <cell r="AV1349">
            <v>1</v>
          </cell>
          <cell r="AX1349" t="str">
            <v>ENTREGADO</v>
          </cell>
          <cell r="AY1349" t="str">
            <v>HALFSIM MOVISTAR: 1 und - sn. 8959300520560852389</v>
          </cell>
          <cell r="AZ1349" t="str">
            <v>SIMCARD</v>
          </cell>
          <cell r="BA1349" t="str">
            <v/>
          </cell>
        </row>
        <row r="1350">
          <cell r="A1350" t="str">
            <v>2484207_1</v>
          </cell>
          <cell r="B1350" t="str">
            <v>MDELIVERY</v>
          </cell>
          <cell r="C1350">
            <v>44942</v>
          </cell>
          <cell r="D1350" t="str">
            <v>FLEXNET ECUADOR - MDELIVERY</v>
          </cell>
          <cell r="E1350" t="str">
            <v>CALLE 28 DE JUNIO S/N Y GARCIA MORENO ENTRADA LLANO GRANDE</v>
          </cell>
          <cell r="H1350" t="str">
            <v>170208</v>
          </cell>
          <cell r="I1350" t="str">
            <v>QUITO</v>
          </cell>
          <cell r="J1350" t="str">
            <v>PICHINCHA</v>
          </cell>
          <cell r="K1350" t="str">
            <v>ERIC MERCADO O PEDRO ILLESCAS_ERIKA LILIANA GUANO CHAMORRO</v>
          </cell>
          <cell r="L1350" t="str">
            <v>CIUDADELA 9 DE OCTUBRE CALLE TERCERA VILLA 306 Y AVENIDA TERCERA SUR DE LA CIUDAD CASA DE 2 PISOS CON REJAS BLANCAS</v>
          </cell>
          <cell r="O1350" t="str">
            <v>GUAYAQUIL</v>
          </cell>
          <cell r="P1350" t="str">
            <v>GUAYAQUIL</v>
          </cell>
          <cell r="Q1350" t="str">
            <v>GUAYAS</v>
          </cell>
          <cell r="R1350" t="str">
            <v>2484207_1</v>
          </cell>
          <cell r="W1350" t="str">
            <v>1726650375001</v>
          </cell>
          <cell r="X1350" t="str">
            <v>0995801473</v>
          </cell>
          <cell r="AA1350">
            <v>44942</v>
          </cell>
          <cell r="AD1350">
            <v>1</v>
          </cell>
          <cell r="AE1350">
            <v>1</v>
          </cell>
          <cell r="AI1350" t="str">
            <v>DESPACHO</v>
          </cell>
          <cell r="AJ1350" t="str">
            <v>NORMAL</v>
          </cell>
          <cell r="AL1350" t="str">
            <v>NO</v>
          </cell>
          <cell r="AN1350" t="str">
            <v>DAS CARGO A LA CUENTA (DELIVERY)</v>
          </cell>
          <cell r="AO1350" t="str">
            <v>DISTRIBUIDORES</v>
          </cell>
          <cell r="AP1350">
            <v>44942</v>
          </cell>
          <cell r="AR1350" t="str">
            <v>MDELIVERY_2484207_1</v>
          </cell>
          <cell r="AS1350">
            <v>330536</v>
          </cell>
          <cell r="AT1350" t="str">
            <v>D40</v>
          </cell>
          <cell r="AU1350" t="str">
            <v>BTB</v>
          </cell>
          <cell r="AV1350">
            <v>1</v>
          </cell>
          <cell r="AX1350" t="str">
            <v>ENTREGADO</v>
          </cell>
          <cell r="AY1350" t="str">
            <v>HALFSIM MOVISTAR: 1 und - sn. 8959300520561471742</v>
          </cell>
          <cell r="AZ1350" t="str">
            <v>SIMCARD</v>
          </cell>
          <cell r="BA1350" t="str">
            <v>EMPRESAS TITULAR AUSENTE ENTREGA CON SELLO</v>
          </cell>
        </row>
        <row r="1351">
          <cell r="A1351" t="str">
            <v>2484208</v>
          </cell>
          <cell r="B1351" t="str">
            <v>MDELIVERY</v>
          </cell>
          <cell r="C1351">
            <v>44942</v>
          </cell>
          <cell r="D1351" t="str">
            <v>FLEXNET ECUADOR - MDELIVERY</v>
          </cell>
          <cell r="E1351" t="str">
            <v>CALLE 28 DE JUNIO S/N Y GARCIA MORENO ENTRADA LLANO GRANDE</v>
          </cell>
          <cell r="H1351" t="str">
            <v>170208</v>
          </cell>
          <cell r="I1351" t="str">
            <v>QUITO</v>
          </cell>
          <cell r="J1351" t="str">
            <v>PICHINCHA</v>
          </cell>
          <cell r="K1351" t="str">
            <v>MARCO ANTONIO TERAN MAYORGA_MARCO ANTONIO TERAN MAYORGA</v>
          </cell>
          <cell r="L1351" t="str">
            <v>VENEZUELA N13 293 Y RIO FRIO SECTOR DE LA AMERICA CASA DE 4 PISOS COLOR VERDE</v>
          </cell>
          <cell r="O1351" t="str">
            <v>QUITO</v>
          </cell>
          <cell r="P1351" t="str">
            <v>QUITO</v>
          </cell>
          <cell r="Q1351" t="str">
            <v>PICHINCHA</v>
          </cell>
          <cell r="R1351" t="str">
            <v>2484208</v>
          </cell>
          <cell r="W1351" t="str">
            <v>1709365033001</v>
          </cell>
          <cell r="X1351" t="str">
            <v>0984581187</v>
          </cell>
          <cell r="AA1351">
            <v>44942</v>
          </cell>
          <cell r="AD1351">
            <v>1</v>
          </cell>
          <cell r="AE1351">
            <v>1</v>
          </cell>
          <cell r="AI1351" t="str">
            <v>DESPACHO</v>
          </cell>
          <cell r="AJ1351" t="str">
            <v>EXPRESS</v>
          </cell>
          <cell r="AL1351" t="str">
            <v>NO</v>
          </cell>
          <cell r="AN1351" t="str">
            <v>PEDIDO EXPRESS SOLO QUITO (INGRESAR ANTES DE LAS 11:00 AM)</v>
          </cell>
          <cell r="AO1351" t="str">
            <v>DISTRIBUIDORES</v>
          </cell>
          <cell r="AP1351">
            <v>44942</v>
          </cell>
          <cell r="AR1351" t="str">
            <v>MDELIVERY_2484208</v>
          </cell>
          <cell r="AS1351">
            <v>330498</v>
          </cell>
          <cell r="AT1351" t="str">
            <v>D40</v>
          </cell>
          <cell r="AU1351" t="str">
            <v>BTB</v>
          </cell>
          <cell r="AV1351">
            <v>1</v>
          </cell>
          <cell r="AX1351" t="str">
            <v>ENTREGADO</v>
          </cell>
          <cell r="AY1351" t="str">
            <v>HALFSIM MOVISTAR: 1 und - sn. 8959300520560844386</v>
          </cell>
          <cell r="AZ1351" t="str">
            <v>SIMCARD</v>
          </cell>
          <cell r="BA1351" t="str">
            <v/>
          </cell>
        </row>
        <row r="1352">
          <cell r="A1352" t="str">
            <v>2484209</v>
          </cell>
          <cell r="B1352" t="str">
            <v>MDELIVERY</v>
          </cell>
          <cell r="C1352">
            <v>44942</v>
          </cell>
          <cell r="D1352" t="str">
            <v>FLEXNET ECUADOR - MDELIVERY</v>
          </cell>
          <cell r="E1352" t="str">
            <v>CALLE 28 DE JUNIO S/N Y GARCIA MORENO ENTRADA LLANO GRANDE</v>
          </cell>
          <cell r="H1352" t="str">
            <v>170208</v>
          </cell>
          <cell r="I1352" t="str">
            <v>QUITO</v>
          </cell>
          <cell r="J1352" t="str">
            <v>PICHINCHA</v>
          </cell>
          <cell r="K1352" t="str">
            <v>FELIPE SANTIAGO CANTOS MARCIAL_FELIPE SANTIAGO CANTOS MARCIAL</v>
          </cell>
          <cell r="L1352" t="str">
            <v>CIUDADELA LA TEJAS MANZANA 15 VILLA 15 FAMILIA CANTOS MARCIAL</v>
          </cell>
          <cell r="O1352" t="str">
            <v>GUAYAQUIL</v>
          </cell>
          <cell r="P1352" t="str">
            <v>GUAYAQUIL</v>
          </cell>
          <cell r="Q1352" t="str">
            <v>GUAYAS</v>
          </cell>
          <cell r="R1352" t="str">
            <v>2484209</v>
          </cell>
          <cell r="W1352" t="str">
            <v>0908392871001</v>
          </cell>
          <cell r="X1352" t="str">
            <v>0984824346</v>
          </cell>
          <cell r="AA1352">
            <v>44942</v>
          </cell>
          <cell r="AD1352">
            <v>1</v>
          </cell>
          <cell r="AE1352">
            <v>1</v>
          </cell>
          <cell r="AI1352" t="str">
            <v>DESPACHO</v>
          </cell>
          <cell r="AJ1352" t="str">
            <v>NORMAL</v>
          </cell>
          <cell r="AL1352" t="str">
            <v>NO</v>
          </cell>
          <cell r="AN1352" t="str">
            <v>PEDIDO EXPRESS DESDE BODEGA GUAYAQUIL</v>
          </cell>
          <cell r="AO1352" t="str">
            <v>DISTRIBUIDORES</v>
          </cell>
          <cell r="AP1352">
            <v>44942</v>
          </cell>
          <cell r="AR1352" t="str">
            <v>MDELIVERY_2484209</v>
          </cell>
          <cell r="AS1352">
            <v>330540</v>
          </cell>
          <cell r="AT1352" t="str">
            <v>D40</v>
          </cell>
          <cell r="AU1352" t="str">
            <v>BTB</v>
          </cell>
          <cell r="AV1352">
            <v>1</v>
          </cell>
          <cell r="AX1352" t="str">
            <v>EN_TRANSITO</v>
          </cell>
          <cell r="AY1352" t="str">
            <v>HALFSIM MOVISTAR: 1 und - sn. 8959300520560852124</v>
          </cell>
          <cell r="AZ1352" t="str">
            <v>SIMCARD</v>
          </cell>
          <cell r="BA1352" t="str">
            <v/>
          </cell>
        </row>
        <row r="1353">
          <cell r="A1353" t="str">
            <v>2484210</v>
          </cell>
          <cell r="B1353" t="str">
            <v>MDELIVERY</v>
          </cell>
          <cell r="C1353">
            <v>44942</v>
          </cell>
          <cell r="D1353" t="str">
            <v>FLEXNET ECUADOR - MDELIVERY</v>
          </cell>
          <cell r="E1353" t="str">
            <v>CALLE 28 DE JUNIO S/N Y GARCIA MORENO ENTRADA LLANO GRANDE</v>
          </cell>
          <cell r="H1353" t="str">
            <v>170208</v>
          </cell>
          <cell r="I1353" t="str">
            <v>QUITO</v>
          </cell>
          <cell r="J1353" t="str">
            <v>PICHINCHA</v>
          </cell>
          <cell r="K1353" t="str">
            <v>ERIC MERCADO O PEDRO ILLESCAS_HECTOR GABRIEL CARDENAS CEDENO</v>
          </cell>
          <cell r="L1353" t="str">
            <v>CIUDADELA 9 DE OCTUBRE CALLE TERCERA VILLA 306 Y AVENIDA TERCERA SUR DE LA CIUDAD CASA DE 2 PISOS CON REJAS BLANCAS</v>
          </cell>
          <cell r="O1353" t="str">
            <v>GUAYAQUIL</v>
          </cell>
          <cell r="P1353" t="str">
            <v>GUAYAQUIL</v>
          </cell>
          <cell r="Q1353" t="str">
            <v>GUAYAS</v>
          </cell>
          <cell r="R1353" t="str">
            <v>2484210</v>
          </cell>
          <cell r="W1353" t="str">
            <v>1751276146001</v>
          </cell>
          <cell r="X1353" t="str">
            <v>0995801473</v>
          </cell>
          <cell r="AA1353">
            <v>44942</v>
          </cell>
          <cell r="AD1353">
            <v>1</v>
          </cell>
          <cell r="AE1353">
            <v>1</v>
          </cell>
          <cell r="AI1353" t="str">
            <v>DESPACHO</v>
          </cell>
          <cell r="AJ1353" t="str">
            <v>NORMAL</v>
          </cell>
          <cell r="AL1353" t="str">
            <v>NO</v>
          </cell>
          <cell r="AN1353" t="str">
            <v>DAS CARGO A LA CUENTA (DELIVERY)</v>
          </cell>
          <cell r="AO1353" t="str">
            <v>DISTRIBUIDORES</v>
          </cell>
          <cell r="AP1353">
            <v>44942</v>
          </cell>
          <cell r="AR1353" t="str">
            <v>MDELIVERY_2484210</v>
          </cell>
          <cell r="AS1353">
            <v>330533</v>
          </cell>
          <cell r="AT1353" t="str">
            <v>D40</v>
          </cell>
          <cell r="AU1353" t="str">
            <v>BTB</v>
          </cell>
          <cell r="AV1353">
            <v>1</v>
          </cell>
          <cell r="AX1353" t="str">
            <v>ENTREGADO</v>
          </cell>
          <cell r="AY1353" t="str">
            <v>HALFSIM MOVISTAR: 1 und - sn. 8959300520561471734</v>
          </cell>
          <cell r="AZ1353" t="str">
            <v>SIMCARD</v>
          </cell>
          <cell r="BA1353" t="str">
            <v>EMPRESAS TITULAR AUSENTE ENTREGA CON SELLO</v>
          </cell>
        </row>
        <row r="1354">
          <cell r="A1354" t="str">
            <v>2484211</v>
          </cell>
          <cell r="B1354" t="str">
            <v>MDELIVERY</v>
          </cell>
          <cell r="C1354">
            <v>44942</v>
          </cell>
          <cell r="D1354" t="str">
            <v>FLEXNET ECUADOR - MDELIVERY</v>
          </cell>
          <cell r="E1354" t="str">
            <v>CALLE 28 DE JUNIO S/N Y GARCIA MORENO ENTRADA LLANO GRANDE</v>
          </cell>
          <cell r="H1354" t="str">
            <v>170208</v>
          </cell>
          <cell r="I1354" t="str">
            <v>QUITO</v>
          </cell>
          <cell r="J1354" t="str">
            <v>PICHINCHA</v>
          </cell>
          <cell r="K1354" t="str">
            <v>KARLA ALVAREZ_IMPORTADORA Y DISTRIBUIDORA DE TABLEROS DE MADERA IMPORQUIVI CIA LTDA</v>
          </cell>
          <cell r="L1354" t="str">
            <v>AV DE LAS AMERICAS Y SAN PABLO DEL LAGO REFERENCIA PUENTE FABIAN ALARCON EN IMPORQUIVI</v>
          </cell>
          <cell r="O1354" t="str">
            <v>CUENCA</v>
          </cell>
          <cell r="P1354" t="str">
            <v>CUENCA</v>
          </cell>
          <cell r="Q1354" t="str">
            <v>AZUAY</v>
          </cell>
          <cell r="R1354" t="str">
            <v>2484211</v>
          </cell>
          <cell r="W1354" t="str">
            <v>0190361799001</v>
          </cell>
          <cell r="X1354" t="str">
            <v>0979126483</v>
          </cell>
          <cell r="AA1354">
            <v>44942</v>
          </cell>
          <cell r="AD1354">
            <v>1</v>
          </cell>
          <cell r="AE1354">
            <v>1</v>
          </cell>
          <cell r="AI1354" t="str">
            <v>DESPACHO</v>
          </cell>
          <cell r="AJ1354" t="str">
            <v>NORMAL</v>
          </cell>
          <cell r="AL1354" t="str">
            <v>NO</v>
          </cell>
          <cell r="AN1354" t="str">
            <v>POSVENTA GGCC Y NEGOCIOS</v>
          </cell>
          <cell r="AO1354" t="str">
            <v>GGCC / NEGOCIOS</v>
          </cell>
          <cell r="AP1354">
            <v>44942</v>
          </cell>
          <cell r="AR1354" t="str">
            <v>MDELIVERY_2484211</v>
          </cell>
          <cell r="AS1354">
            <v>330537</v>
          </cell>
          <cell r="AT1354" t="str">
            <v>D40</v>
          </cell>
          <cell r="AU1354" t="str">
            <v>BTB</v>
          </cell>
          <cell r="AV1354">
            <v>1</v>
          </cell>
          <cell r="AX1354" t="str">
            <v>ENTREGADO</v>
          </cell>
          <cell r="AY1354" t="str">
            <v>LTE SAMSUNG A03 NEGRO: 1 und - sn. 351084958755232</v>
          </cell>
          <cell r="AZ1354" t="str">
            <v>TERMINAL</v>
          </cell>
          <cell r="BA1354" t="str">
            <v/>
          </cell>
        </row>
        <row r="1355">
          <cell r="A1355" t="str">
            <v>2484212</v>
          </cell>
          <cell r="B1355" t="str">
            <v>MDELIVERY</v>
          </cell>
          <cell r="C1355">
            <v>44942</v>
          </cell>
          <cell r="D1355" t="str">
            <v>FLEXNET ECUADOR - MDELIVERY</v>
          </cell>
          <cell r="E1355" t="str">
            <v>CALLE 28 DE JUNIO S/N Y GARCIA MORENO ENTRADA LLANO GRANDE</v>
          </cell>
          <cell r="H1355" t="str">
            <v>170208</v>
          </cell>
          <cell r="I1355" t="str">
            <v>QUITO</v>
          </cell>
          <cell r="J1355" t="str">
            <v>PICHINCHA</v>
          </cell>
          <cell r="K1355" t="str">
            <v>ERIC MERCADO O PEDRO ILLESCAS_MARTHA DE LOURDES CHASILOA MALLITAXI</v>
          </cell>
          <cell r="L1355" t="str">
            <v>CIUDADELA 9 DE OCTUBRE CALLE TERCERA VILLA 306 Y AVENIDA TERCERA SUR DE LA CIUDAD CASA DE 2 PISOS CON REJAS BLANCAS</v>
          </cell>
          <cell r="O1355" t="str">
            <v>GUAYAQUIL</v>
          </cell>
          <cell r="P1355" t="str">
            <v>GUAYAQUIL</v>
          </cell>
          <cell r="Q1355" t="str">
            <v>GUAYAS</v>
          </cell>
          <cell r="R1355" t="str">
            <v>2484212</v>
          </cell>
          <cell r="W1355" t="str">
            <v>1710297563001</v>
          </cell>
          <cell r="X1355" t="str">
            <v>0995801473</v>
          </cell>
          <cell r="AA1355">
            <v>44942</v>
          </cell>
          <cell r="AD1355">
            <v>1</v>
          </cell>
          <cell r="AE1355">
            <v>1</v>
          </cell>
          <cell r="AI1355" t="str">
            <v>DESPACHO</v>
          </cell>
          <cell r="AJ1355" t="str">
            <v>NORMAL</v>
          </cell>
          <cell r="AL1355" t="str">
            <v>NO</v>
          </cell>
          <cell r="AN1355" t="str">
            <v>DAS CARGO A LA CUENTA (DELIVERY)</v>
          </cell>
          <cell r="AO1355" t="str">
            <v>DISTRIBUIDORES</v>
          </cell>
          <cell r="AP1355">
            <v>44942</v>
          </cell>
          <cell r="AR1355" t="str">
            <v>MDELIVERY_2484212</v>
          </cell>
          <cell r="AS1355">
            <v>330535</v>
          </cell>
          <cell r="AT1355" t="str">
            <v>D40</v>
          </cell>
          <cell r="AU1355" t="str">
            <v>BTB</v>
          </cell>
          <cell r="AV1355">
            <v>1</v>
          </cell>
          <cell r="AX1355" t="str">
            <v>ENTREGADO</v>
          </cell>
          <cell r="AY1355" t="str">
            <v>HALFSIM MOVISTAR: 1 und - sn. 8959300520561471726</v>
          </cell>
          <cell r="AZ1355" t="str">
            <v>SIMCARD</v>
          </cell>
          <cell r="BA1355" t="str">
            <v>EMPRESAS TITULAR AUSENTE ENTREGA CON SELLO</v>
          </cell>
        </row>
        <row r="1356">
          <cell r="A1356" t="str">
            <v>2484213</v>
          </cell>
          <cell r="B1356" t="str">
            <v>MDELIVERY</v>
          </cell>
          <cell r="C1356">
            <v>44942</v>
          </cell>
          <cell r="D1356" t="str">
            <v>FLEXNET ECUADOR - MDELIVERY</v>
          </cell>
          <cell r="E1356" t="str">
            <v>CALLE 28 DE JUNIO S/N Y GARCIA MORENO ENTRADA LLANO GRANDE</v>
          </cell>
          <cell r="H1356" t="str">
            <v>170208</v>
          </cell>
          <cell r="I1356" t="str">
            <v>QUITO</v>
          </cell>
          <cell r="J1356" t="str">
            <v>PICHINCHA</v>
          </cell>
          <cell r="K1356" t="str">
            <v>CRISTIAN ESTEBAN SANCHEZ PERUGACHI_HISPAMODA S A</v>
          </cell>
          <cell r="L1356" t="str">
            <v>PICHINCHA QUITO CALLE EL COMERCIO PISO 3 Y AV DE LOS SHYRIS ESQUINA CENTRO COMERCIAL QUICENTRO NORTE</v>
          </cell>
          <cell r="O1356" t="str">
            <v>QUITO</v>
          </cell>
          <cell r="P1356" t="str">
            <v>QUITO</v>
          </cell>
          <cell r="Q1356" t="str">
            <v>PICHINCHA</v>
          </cell>
          <cell r="R1356" t="str">
            <v>2484213</v>
          </cell>
          <cell r="W1356" t="str">
            <v>1792342805001</v>
          </cell>
          <cell r="X1356" t="str">
            <v>988561982</v>
          </cell>
          <cell r="AA1356">
            <v>44942</v>
          </cell>
          <cell r="AD1356">
            <v>1</v>
          </cell>
          <cell r="AE1356">
            <v>1</v>
          </cell>
          <cell r="AI1356" t="str">
            <v>DESPACHO</v>
          </cell>
          <cell r="AJ1356" t="str">
            <v>NORMAL</v>
          </cell>
          <cell r="AL1356" t="str">
            <v>NO</v>
          </cell>
          <cell r="AN1356" t="str">
            <v>ACTIVACIONES INGRESOS GGCC &amp; NEGOCIOS DIRECTOS</v>
          </cell>
          <cell r="AO1356" t="str">
            <v>GGCC / NEGOCIOS</v>
          </cell>
          <cell r="AP1356">
            <v>44942</v>
          </cell>
          <cell r="AR1356" t="str">
            <v>MDELIVERY_2484213</v>
          </cell>
          <cell r="AS1356">
            <v>330539</v>
          </cell>
          <cell r="AT1356" t="str">
            <v>D40</v>
          </cell>
          <cell r="AU1356" t="str">
            <v>BTB</v>
          </cell>
          <cell r="AV1356">
            <v>2</v>
          </cell>
          <cell r="AX1356" t="str">
            <v>ENTREGADO</v>
          </cell>
          <cell r="AY1356" t="str">
            <v>LTE SAMSUNG A13 AZUL: 1 und - sn. 350068480731713 / HALFSIM MOVISTAR: 1 und - sn. 8959300520560851506</v>
          </cell>
          <cell r="AZ1356" t="str">
            <v>SIMCARD / TERMINAL</v>
          </cell>
          <cell r="BA1356" t="str">
            <v/>
          </cell>
        </row>
        <row r="1357">
          <cell r="A1357" t="str">
            <v>2484214</v>
          </cell>
          <cell r="B1357" t="str">
            <v>MDELIVERY</v>
          </cell>
          <cell r="C1357">
            <v>44942</v>
          </cell>
          <cell r="D1357" t="str">
            <v>FLEXNET ECUADOR - MDELIVERY</v>
          </cell>
          <cell r="E1357" t="str">
            <v>CALLE 28 DE JUNIO S/N Y GARCIA MORENO ENTRADA LLANO GRANDE</v>
          </cell>
          <cell r="H1357" t="str">
            <v>170208</v>
          </cell>
          <cell r="I1357" t="str">
            <v>QUITO</v>
          </cell>
          <cell r="J1357" t="str">
            <v>PICHINCHA</v>
          </cell>
          <cell r="K1357" t="str">
            <v>NELLY PAREDES_ SEGUNDO JUAN SINCHIGUANO</v>
          </cell>
          <cell r="L1357" t="str">
            <v>MUEBLES ROSITA PANAMERICANA NORTE OE9 520 Y JOSE ANTONIO</v>
          </cell>
          <cell r="O1357" t="str">
            <v>QUITO</v>
          </cell>
          <cell r="P1357" t="str">
            <v>QUITO</v>
          </cell>
          <cell r="Q1357" t="str">
            <v>PICHINCHA</v>
          </cell>
          <cell r="R1357" t="str">
            <v>2484214</v>
          </cell>
          <cell r="W1357" t="str">
            <v>0500533617001</v>
          </cell>
          <cell r="X1357" t="str">
            <v>0998362777</v>
          </cell>
          <cell r="AA1357">
            <v>44942</v>
          </cell>
          <cell r="AD1357">
            <v>1</v>
          </cell>
          <cell r="AE1357">
            <v>1</v>
          </cell>
          <cell r="AI1357" t="str">
            <v>DESPACHO</v>
          </cell>
          <cell r="AJ1357" t="str">
            <v>EXPRESS</v>
          </cell>
          <cell r="AL1357" t="str">
            <v>NO</v>
          </cell>
          <cell r="AN1357" t="str">
            <v>PEDIDO EXPRESS SOLO QUITO (INGRESAR ANTES DE LAS 11:00 AM)</v>
          </cell>
          <cell r="AO1357" t="str">
            <v>DISTRIBUIDORES</v>
          </cell>
          <cell r="AP1357">
            <v>44942</v>
          </cell>
          <cell r="AR1357" t="str">
            <v>MDELIVERY_2484214</v>
          </cell>
          <cell r="AS1357">
            <v>330500</v>
          </cell>
          <cell r="AT1357" t="str">
            <v>D40</v>
          </cell>
          <cell r="AU1357" t="str">
            <v>BTB</v>
          </cell>
          <cell r="AV1357">
            <v>1</v>
          </cell>
          <cell r="AX1357" t="str">
            <v>ENTREGADO</v>
          </cell>
          <cell r="AY1357" t="str">
            <v>HALFSIM MOVISTAR: 1 und - sn. 8959300520560844048</v>
          </cell>
          <cell r="AZ1357" t="str">
            <v>SIMCARD</v>
          </cell>
          <cell r="BA1357" t="str">
            <v/>
          </cell>
        </row>
        <row r="1358">
          <cell r="A1358" t="str">
            <v>2484215</v>
          </cell>
          <cell r="B1358" t="str">
            <v>MDELIVERY</v>
          </cell>
          <cell r="C1358">
            <v>44942</v>
          </cell>
          <cell r="D1358" t="str">
            <v>FLEXNET ECUADOR - MDELIVERY</v>
          </cell>
          <cell r="E1358" t="str">
            <v>CALLE 28 DE JUNIO S/N Y GARCIA MORENO ENTRADA LLANO GRANDE</v>
          </cell>
          <cell r="H1358" t="str">
            <v>170208</v>
          </cell>
          <cell r="I1358" t="str">
            <v>QUITO</v>
          </cell>
          <cell r="J1358" t="str">
            <v>PICHINCHA</v>
          </cell>
          <cell r="K1358" t="str">
            <v>EDWIN JAVIER PAUCAR PAUCAR_EDWIN JAVIER PAUCAR PAUCAR</v>
          </cell>
          <cell r="L1358" t="str">
            <v>ANTES DE INGRESAR HAY UNA CURVA A MANO IZQUIERDA A INICIOS DEL PARQUE METROPOLITANO DE LA ARMENIA HAY UNA ENTRADA CASA DE TRES PISOS COLOR AMARILLO EN LA CALLE SEBASTIAN DE BENALCAZAR</v>
          </cell>
          <cell r="O1358" t="str">
            <v>QUITO</v>
          </cell>
          <cell r="P1358" t="str">
            <v>QUITO</v>
          </cell>
          <cell r="Q1358" t="str">
            <v>PICHINCHA</v>
          </cell>
          <cell r="R1358" t="str">
            <v>2484215</v>
          </cell>
          <cell r="W1358" t="str">
            <v>1720100427001</v>
          </cell>
          <cell r="X1358" t="str">
            <v>0996389094</v>
          </cell>
          <cell r="AA1358">
            <v>44942</v>
          </cell>
          <cell r="AD1358">
            <v>1</v>
          </cell>
          <cell r="AE1358">
            <v>1</v>
          </cell>
          <cell r="AI1358" t="str">
            <v>DESPACHO</v>
          </cell>
          <cell r="AJ1358" t="str">
            <v>NORMAL</v>
          </cell>
          <cell r="AL1358" t="str">
            <v>NO</v>
          </cell>
          <cell r="AN1358" t="str">
            <v>DAS CARGO A LA CUENTA (DELIVERY)</v>
          </cell>
          <cell r="AO1358" t="str">
            <v>DISTRIBUIDORES</v>
          </cell>
          <cell r="AP1358">
            <v>44942</v>
          </cell>
          <cell r="AR1358" t="str">
            <v>MDELIVERY_2484215</v>
          </cell>
          <cell r="AS1358">
            <v>330534</v>
          </cell>
          <cell r="AT1358" t="str">
            <v>D40</v>
          </cell>
          <cell r="AU1358" t="str">
            <v>BTB</v>
          </cell>
          <cell r="AV1358">
            <v>1</v>
          </cell>
          <cell r="AX1358" t="str">
            <v>INCIDENCIA</v>
          </cell>
          <cell r="AY1358" t="str">
            <v>HALFSIM MOVISTAR: 1 und - sn. 8959300520560851696</v>
          </cell>
          <cell r="AZ1358" t="str">
            <v>SIMCARD</v>
          </cell>
          <cell r="BA1358" t="str">
            <v>EMPRESAS TITULAR AUSENTE ENTREGA CON SELLO</v>
          </cell>
        </row>
        <row r="1359">
          <cell r="A1359" t="str">
            <v>2484216</v>
          </cell>
          <cell r="B1359" t="str">
            <v>MDELIVERY</v>
          </cell>
          <cell r="C1359">
            <v>44942</v>
          </cell>
          <cell r="D1359" t="str">
            <v>FLEXNET ECUADOR - MDELIVERY</v>
          </cell>
          <cell r="E1359" t="str">
            <v>CALLE 28 DE JUNIO S/N Y GARCIA MORENO ENTRADA LLANO GRANDE</v>
          </cell>
          <cell r="H1359" t="str">
            <v>170208</v>
          </cell>
          <cell r="I1359" t="str">
            <v>QUITO</v>
          </cell>
          <cell r="J1359" t="str">
            <v>PICHINCHA</v>
          </cell>
          <cell r="K1359" t="str">
            <v>KEVIN ALEJANDRO GUAMANI SIZA_KEVIN ALEJANDRO GUAMANI SIZA</v>
          </cell>
          <cell r="L1359" t="str">
            <v>SCUELA SUPERIOR MILITAR DE AVIACION COSME RENELLE BARBATOS</v>
          </cell>
          <cell r="O1359" t="str">
            <v>SALINAS</v>
          </cell>
          <cell r="P1359" t="str">
            <v>SALINAS</v>
          </cell>
          <cell r="Q1359" t="str">
            <v>SANTA ELENA</v>
          </cell>
          <cell r="R1359" t="str">
            <v>2484216</v>
          </cell>
          <cell r="W1359" t="str">
            <v>1850511047001</v>
          </cell>
          <cell r="X1359" t="str">
            <v>0980940485</v>
          </cell>
          <cell r="AA1359">
            <v>44942</v>
          </cell>
          <cell r="AD1359">
            <v>1</v>
          </cell>
          <cell r="AE1359">
            <v>1</v>
          </cell>
          <cell r="AI1359" t="str">
            <v>DESPACHO</v>
          </cell>
          <cell r="AJ1359" t="str">
            <v>NORMAL</v>
          </cell>
          <cell r="AL1359" t="str">
            <v>NO</v>
          </cell>
          <cell r="AN1359" t="str">
            <v>DAS CARGO A LA CUENTA (DELIVERY)</v>
          </cell>
          <cell r="AO1359" t="str">
            <v>DISTRIBUIDORES</v>
          </cell>
          <cell r="AP1359">
            <v>44942</v>
          </cell>
          <cell r="AR1359" t="str">
            <v>MDELIVERY_2484216</v>
          </cell>
          <cell r="AS1359">
            <v>330546</v>
          </cell>
          <cell r="AT1359" t="str">
            <v>D40</v>
          </cell>
          <cell r="AU1359" t="str">
            <v>BTB</v>
          </cell>
          <cell r="AV1359">
            <v>1</v>
          </cell>
          <cell r="AX1359" t="str">
            <v>ENTREGADO</v>
          </cell>
          <cell r="AY1359" t="str">
            <v>HALFSIM MOVISTAR: 1 und - sn. 8959300520561471718</v>
          </cell>
          <cell r="AZ1359" t="str">
            <v>SIMCARD</v>
          </cell>
          <cell r="BA1359" t="str">
            <v>EMPRESAS TITULAR AUSENTE ENTREGA CON SELLO</v>
          </cell>
        </row>
        <row r="1360">
          <cell r="A1360" t="str">
            <v>2484217</v>
          </cell>
          <cell r="B1360" t="str">
            <v>MDELIVERY</v>
          </cell>
          <cell r="C1360">
            <v>44942</v>
          </cell>
          <cell r="D1360" t="str">
            <v>FLEXNET ECUADOR - MDELIVERY</v>
          </cell>
          <cell r="E1360" t="str">
            <v>CALLE 28 DE JUNIO S/N Y GARCIA MORENO ENTRADA LLANO GRANDE</v>
          </cell>
          <cell r="H1360" t="str">
            <v>170208</v>
          </cell>
          <cell r="I1360" t="str">
            <v>QUITO</v>
          </cell>
          <cell r="J1360" t="str">
            <v>PICHINCHA</v>
          </cell>
          <cell r="K1360" t="str">
            <v>LUIS ALBERTO MENDOZA CHAVEZ_LUIS ALBERTO MENDOZA CHAVEZ</v>
          </cell>
          <cell r="L1360" t="str">
            <v>0 55 25 0 S 80 11 53 4 W CUIDADELA SINGAPUR ALADO DE LA CIUDADELA CANA DULCE CASA COLOR BLANCA CON TECHO COLOR AZUL DE UNA PLANTA</v>
          </cell>
          <cell r="O1360" t="str">
            <v>JUNIN</v>
          </cell>
          <cell r="P1360" t="str">
            <v>JUNIN</v>
          </cell>
          <cell r="Q1360" t="str">
            <v>MANABI</v>
          </cell>
          <cell r="R1360" t="str">
            <v>2484217</v>
          </cell>
          <cell r="W1360" t="str">
            <v>1309128955001</v>
          </cell>
          <cell r="X1360" t="str">
            <v>0996403926/0992482187</v>
          </cell>
          <cell r="AA1360">
            <v>44942</v>
          </cell>
          <cell r="AD1360">
            <v>1</v>
          </cell>
          <cell r="AE1360">
            <v>1</v>
          </cell>
          <cell r="AI1360" t="str">
            <v>DESPACHO</v>
          </cell>
          <cell r="AJ1360" t="str">
            <v>NORMAL</v>
          </cell>
          <cell r="AL1360" t="str">
            <v>NO</v>
          </cell>
          <cell r="AN1360" t="str">
            <v>DAS CARGO A LA CUENTA (DELIVERY)</v>
          </cell>
          <cell r="AO1360" t="str">
            <v>DISTRIBUIDORES</v>
          </cell>
          <cell r="AP1360">
            <v>44942</v>
          </cell>
          <cell r="AR1360" t="str">
            <v>MDELIVERY_2484217</v>
          </cell>
          <cell r="AS1360">
            <v>330544</v>
          </cell>
          <cell r="AT1360" t="str">
            <v>D40</v>
          </cell>
          <cell r="AU1360" t="str">
            <v>BTB</v>
          </cell>
          <cell r="AV1360">
            <v>1</v>
          </cell>
          <cell r="AX1360" t="str">
            <v>EN_TRANSITO</v>
          </cell>
          <cell r="AY1360" t="str">
            <v>HALFSIM MOVISTAR: 1 und - sn. 8959300520560843982</v>
          </cell>
          <cell r="AZ1360" t="str">
            <v>SIMCARD</v>
          </cell>
          <cell r="BA1360" t="str">
            <v>EMPRESAS TITULAR AUSENTE ENTREGA CON SELLO</v>
          </cell>
        </row>
        <row r="1361">
          <cell r="A1361" t="str">
            <v>2484218</v>
          </cell>
          <cell r="B1361" t="str">
            <v>MDELIVERY</v>
          </cell>
          <cell r="C1361">
            <v>44942</v>
          </cell>
          <cell r="D1361" t="str">
            <v>FLEXNET ECUADOR - MDELIVERY</v>
          </cell>
          <cell r="E1361" t="str">
            <v>CALLE 28 DE JUNIO S/N Y GARCIA MORENO ENTRADA LLANO GRANDE</v>
          </cell>
          <cell r="H1361" t="str">
            <v>170208</v>
          </cell>
          <cell r="I1361" t="str">
            <v>QUITO</v>
          </cell>
          <cell r="J1361" t="str">
            <v>PICHINCHA</v>
          </cell>
          <cell r="K1361" t="str">
            <v>GUSTAVO JAVIER VILLEGA MARQUEZ O ANA JULIA BRAVO_GUSTAVO JAVIER VILLEGA MARQUEZ</v>
          </cell>
          <cell r="L1361" t="str">
            <v>CALLE PRINCIPAL S N VIA AL PUERTO CASA MIDUBI COLOR BLANCO RODEADA DE ARBOLES PASANDO EL PARQIE DE LA COMUNIDAD A DOS CUADRAS LADO IZQUIERDO</v>
          </cell>
          <cell r="O1361" t="str">
            <v>PEDERNALES</v>
          </cell>
          <cell r="P1361" t="str">
            <v>PEDERNALES</v>
          </cell>
          <cell r="Q1361" t="str">
            <v>MANABI</v>
          </cell>
          <cell r="R1361" t="str">
            <v>2484218</v>
          </cell>
          <cell r="W1361" t="str">
            <v>1308583101001</v>
          </cell>
          <cell r="X1361" t="str">
            <v>0999162493</v>
          </cell>
          <cell r="AA1361">
            <v>44942</v>
          </cell>
          <cell r="AD1361">
            <v>1</v>
          </cell>
          <cell r="AE1361">
            <v>1</v>
          </cell>
          <cell r="AI1361" t="str">
            <v>DESPACHO</v>
          </cell>
          <cell r="AJ1361" t="str">
            <v>NORMAL</v>
          </cell>
          <cell r="AL1361" t="str">
            <v>NO</v>
          </cell>
          <cell r="AN1361" t="str">
            <v>CC RENOVACION B2B NMTELEMARKETING (EXPRESS SOLO QUITO)</v>
          </cell>
          <cell r="AO1361" t="str">
            <v>MULTICANAL B2B</v>
          </cell>
          <cell r="AP1361">
            <v>44942</v>
          </cell>
          <cell r="AR1361" t="str">
            <v>MDELIVERY_2484218</v>
          </cell>
          <cell r="AS1361">
            <v>330548</v>
          </cell>
          <cell r="AT1361" t="str">
            <v>D40</v>
          </cell>
          <cell r="AU1361" t="str">
            <v>BTB</v>
          </cell>
          <cell r="AV1361">
            <v>1</v>
          </cell>
          <cell r="AX1361" t="str">
            <v>EN_TRANSITO</v>
          </cell>
          <cell r="AY1361" t="str">
            <v>LTE XIAOMI REDMI 10A 64GB SILVER: 1 und - sn. 867849063962601</v>
          </cell>
          <cell r="AZ1361" t="str">
            <v>TERMINAL</v>
          </cell>
          <cell r="BA1361" t="str">
            <v>Entrega con contingente (dos documentos de identidad)</v>
          </cell>
        </row>
        <row r="1362">
          <cell r="A1362" t="str">
            <v>2484219</v>
          </cell>
          <cell r="B1362" t="str">
            <v>MDELIVERY</v>
          </cell>
          <cell r="C1362">
            <v>44942</v>
          </cell>
          <cell r="D1362" t="str">
            <v>FLEXNET ECUADOR - MDELIVERY</v>
          </cell>
          <cell r="E1362" t="str">
            <v>CALLE 28 DE JUNIO S/N Y GARCIA MORENO ENTRADA LLANO GRANDE</v>
          </cell>
          <cell r="H1362" t="str">
            <v>170208</v>
          </cell>
          <cell r="I1362" t="str">
            <v>QUITO</v>
          </cell>
          <cell r="J1362" t="str">
            <v>PICHINCHA</v>
          </cell>
          <cell r="K1362" t="str">
            <v>VERONICA VANESSA RODRIGUEZ TABLAS_AGRICULTORES DEL ECUADOR AGRICULTEC S A S</v>
          </cell>
          <cell r="L1362" t="str">
            <v>SAMANES 1 MANZANA 141 VILLA 6</v>
          </cell>
          <cell r="O1362" t="str">
            <v>GUAYAQUIL</v>
          </cell>
          <cell r="P1362" t="str">
            <v>GUAYAQUIL</v>
          </cell>
          <cell r="Q1362" t="str">
            <v>GUAYAS</v>
          </cell>
          <cell r="R1362" t="str">
            <v>2484219</v>
          </cell>
          <cell r="W1362" t="str">
            <v>0993261645001</v>
          </cell>
          <cell r="X1362" t="str">
            <v>0958728918</v>
          </cell>
          <cell r="AA1362">
            <v>44942</v>
          </cell>
          <cell r="AD1362">
            <v>1</v>
          </cell>
          <cell r="AE1362">
            <v>1</v>
          </cell>
          <cell r="AI1362" t="str">
            <v>DESPACHO</v>
          </cell>
          <cell r="AJ1362" t="str">
            <v>NORMAL</v>
          </cell>
          <cell r="AL1362" t="str">
            <v>NO</v>
          </cell>
          <cell r="AN1362" t="str">
            <v>CC RENOVACION B2B NMTELEMARKETING (EXPRESS SOLO QUITO)</v>
          </cell>
          <cell r="AO1362" t="str">
            <v>MULTICANAL B2B</v>
          </cell>
          <cell r="AP1362">
            <v>44942</v>
          </cell>
          <cell r="AR1362" t="str">
            <v>MDELIVERY_2484219</v>
          </cell>
          <cell r="AS1362">
            <v>330541</v>
          </cell>
          <cell r="AT1362" t="str">
            <v>D40</v>
          </cell>
          <cell r="AU1362" t="str">
            <v>BTB</v>
          </cell>
          <cell r="AV1362">
            <v>1</v>
          </cell>
          <cell r="AX1362" t="str">
            <v>EN_TRANSITO</v>
          </cell>
          <cell r="AY1362" t="str">
            <v>LTE SAMSUNG A23 NEGRO: 1 und - sn. 356795951902068</v>
          </cell>
          <cell r="AZ1362" t="str">
            <v>TERMINAL</v>
          </cell>
          <cell r="BA1362" t="str">
            <v>Entrega con contingente (dos documentos de identidad)</v>
          </cell>
        </row>
        <row r="1363">
          <cell r="A1363" t="str">
            <v>2484220</v>
          </cell>
          <cell r="B1363" t="str">
            <v>MDELIVERY</v>
          </cell>
          <cell r="C1363">
            <v>44942</v>
          </cell>
          <cell r="D1363" t="str">
            <v>FLEXNET ECUADOR - MDELIVERY</v>
          </cell>
          <cell r="E1363" t="str">
            <v>CALLE 28 DE JUNIO S/N Y GARCIA MORENO ENTRADA LLANO GRANDE</v>
          </cell>
          <cell r="H1363" t="str">
            <v>170208</v>
          </cell>
          <cell r="I1363" t="str">
            <v>QUITO</v>
          </cell>
          <cell r="J1363" t="str">
            <v>PICHINCHA</v>
          </cell>
          <cell r="K1363" t="str">
            <v>JOSE ANDY ALCIVAR GOMEZ O ANDY ALCIVAR_JOSE ANDY ALCIVAR GOMEZ</v>
          </cell>
          <cell r="L1363" t="str">
            <v>GUAYAQUIL GUASMO OESTE COOP JAIME TORAL MZ 4098 SL 7 CALLE SEGUNDA E AV 12 S O Y AV 11 DIAGONAL A LA UNIDAD EDUCATIVA EUGENIO ESPEJO</v>
          </cell>
          <cell r="O1363" t="str">
            <v>GUAYAQUIL</v>
          </cell>
          <cell r="P1363" t="str">
            <v>GUAYAQUIL</v>
          </cell>
          <cell r="Q1363" t="str">
            <v>GUAYAS</v>
          </cell>
          <cell r="R1363" t="str">
            <v>2484220</v>
          </cell>
          <cell r="W1363" t="str">
            <v>0917953192001</v>
          </cell>
          <cell r="X1363" t="str">
            <v>0962626549/0979611428</v>
          </cell>
          <cell r="AA1363">
            <v>44942</v>
          </cell>
          <cell r="AD1363">
            <v>1</v>
          </cell>
          <cell r="AE1363">
            <v>1</v>
          </cell>
          <cell r="AI1363" t="str">
            <v>DESPACHO</v>
          </cell>
          <cell r="AJ1363" t="str">
            <v>NORMAL</v>
          </cell>
          <cell r="AL1363" t="str">
            <v>NO</v>
          </cell>
          <cell r="AN1363" t="str">
            <v>CC RENOVACION B2B NMTELEMARKETING (EXPRESS SOLO QUITO)</v>
          </cell>
          <cell r="AO1363" t="str">
            <v>MULTICANAL B2B</v>
          </cell>
          <cell r="AP1363">
            <v>44942</v>
          </cell>
          <cell r="AR1363" t="str">
            <v>MDELIVERY_2484220</v>
          </cell>
          <cell r="AS1363">
            <v>330545</v>
          </cell>
          <cell r="AT1363" t="str">
            <v>D40</v>
          </cell>
          <cell r="AU1363" t="str">
            <v>BTB</v>
          </cell>
          <cell r="AV1363">
            <v>1</v>
          </cell>
          <cell r="AX1363" t="str">
            <v>ENTREGADO</v>
          </cell>
          <cell r="AY1363" t="str">
            <v>LTE SAMSUNG A23 AZUL: 1 und - sn. 356795951181184</v>
          </cell>
          <cell r="AZ1363" t="str">
            <v>TERMINAL</v>
          </cell>
          <cell r="BA1363" t="str">
            <v>Entrega con contingente (dos documentos de identidad)</v>
          </cell>
        </row>
        <row r="1364">
          <cell r="A1364" t="str">
            <v>2484221</v>
          </cell>
          <cell r="B1364" t="str">
            <v>MDELIVERY</v>
          </cell>
          <cell r="C1364">
            <v>44942</v>
          </cell>
          <cell r="D1364" t="str">
            <v>FLEXNET ECUADOR - MDELIVERY</v>
          </cell>
          <cell r="E1364" t="str">
            <v>CALLE 28 DE JUNIO S/N Y GARCIA MORENO ENTRADA LLANO GRANDE</v>
          </cell>
          <cell r="H1364" t="str">
            <v>170208</v>
          </cell>
          <cell r="I1364" t="str">
            <v>QUITO</v>
          </cell>
          <cell r="J1364" t="str">
            <v>PICHINCHA</v>
          </cell>
          <cell r="K1364" t="str">
            <v>CARLOS JUMBO O VERONICA VERGARA_ITSEGUINFO CIA LTDA</v>
          </cell>
          <cell r="L1364" t="str">
            <v>JERONIMO CARRION E8 132 Y AV 6 DE DICIEMBRE EDIFICIO TORRE 6 PRIMER PISO</v>
          </cell>
          <cell r="O1364" t="str">
            <v>QUITO</v>
          </cell>
          <cell r="P1364" t="str">
            <v>QUITO</v>
          </cell>
          <cell r="Q1364" t="str">
            <v>PICHINCHA</v>
          </cell>
          <cell r="R1364" t="str">
            <v>2484221</v>
          </cell>
          <cell r="W1364" t="str">
            <v>1792199387001</v>
          </cell>
          <cell r="X1364" t="str">
            <v>0995834805</v>
          </cell>
          <cell r="AA1364">
            <v>44942</v>
          </cell>
          <cell r="AD1364">
            <v>1</v>
          </cell>
          <cell r="AE1364">
            <v>1</v>
          </cell>
          <cell r="AI1364" t="str">
            <v>DESPACHO</v>
          </cell>
          <cell r="AJ1364" t="str">
            <v>EXPRESS</v>
          </cell>
          <cell r="AL1364" t="str">
            <v>NO</v>
          </cell>
          <cell r="AN1364" t="str">
            <v>CC RENOVACION B2B NMTELEMARKETING (EXPRESS SOLO QUITO)</v>
          </cell>
          <cell r="AO1364" t="str">
            <v>MULTICANAL B2B</v>
          </cell>
          <cell r="AP1364">
            <v>44942</v>
          </cell>
          <cell r="AR1364" t="str">
            <v>MDELIVERY_2484221</v>
          </cell>
          <cell r="AS1364">
            <v>330508</v>
          </cell>
          <cell r="AT1364" t="str">
            <v>D40</v>
          </cell>
          <cell r="AU1364" t="str">
            <v>BTB</v>
          </cell>
          <cell r="AV1364">
            <v>2</v>
          </cell>
          <cell r="AX1364" t="str">
            <v>ENTREGADO</v>
          </cell>
          <cell r="AY1364" t="str">
            <v>LTE SAMSUNG A53 5G NEGRO: 1 und - sn. 353842198137927 / LTE SAMSUNG A23 NEGRO: 1 und - sn. 356795951902977</v>
          </cell>
          <cell r="AZ1364" t="str">
            <v>TERMINAL</v>
          </cell>
          <cell r="BA1364" t="str">
            <v>Entrega con contingente (dos documentos de identidad)</v>
          </cell>
        </row>
        <row r="1365">
          <cell r="A1365" t="str">
            <v>2484223</v>
          </cell>
          <cell r="B1365" t="str">
            <v>MDELIVERY</v>
          </cell>
          <cell r="C1365">
            <v>44942</v>
          </cell>
          <cell r="D1365" t="str">
            <v>FLEXNET ECUADOR - MDELIVERY</v>
          </cell>
          <cell r="E1365" t="str">
            <v>CALLE 28 DE JUNIO S/N Y GARCIA MORENO ENTRADA LLANO GRANDE</v>
          </cell>
          <cell r="H1365" t="str">
            <v>170208</v>
          </cell>
          <cell r="I1365" t="str">
            <v>QUITO</v>
          </cell>
          <cell r="J1365" t="str">
            <v>PICHINCHA</v>
          </cell>
          <cell r="K1365" t="str">
            <v>PAREDES ANGUETA VANESSA VERONICA O BETTY NOBOA_INTERCOBROS CIA LTDA</v>
          </cell>
          <cell r="L1365" t="str">
            <v>AV 10 DE AGOSTO N37 288 Y VILLALENGUA ED INTECA OF 303</v>
          </cell>
          <cell r="O1365" t="str">
            <v>QUITO</v>
          </cell>
          <cell r="P1365" t="str">
            <v>QUITO</v>
          </cell>
          <cell r="Q1365" t="str">
            <v>PICHINCHA</v>
          </cell>
          <cell r="R1365" t="str">
            <v>2484223</v>
          </cell>
          <cell r="W1365" t="str">
            <v>1792388848001</v>
          </cell>
          <cell r="X1365" t="str">
            <v>0993410309</v>
          </cell>
          <cell r="AA1365">
            <v>44942</v>
          </cell>
          <cell r="AD1365">
            <v>1</v>
          </cell>
          <cell r="AE1365">
            <v>1</v>
          </cell>
          <cell r="AI1365" t="str">
            <v>DESPACHO</v>
          </cell>
          <cell r="AJ1365" t="str">
            <v>EXPRESS</v>
          </cell>
          <cell r="AL1365" t="str">
            <v>NO</v>
          </cell>
          <cell r="AN1365" t="str">
            <v>CC RENOVACION B2B NMTELEMARKETING (EXPRESS SOLO QUITO)</v>
          </cell>
          <cell r="AO1365" t="str">
            <v>MULTICANAL B2B</v>
          </cell>
          <cell r="AP1365">
            <v>44942</v>
          </cell>
          <cell r="AR1365" t="str">
            <v>MDELIVERY_2484223</v>
          </cell>
          <cell r="AS1365">
            <v>330506</v>
          </cell>
          <cell r="AT1365" t="str">
            <v>D40</v>
          </cell>
          <cell r="AU1365" t="str">
            <v>BTB</v>
          </cell>
          <cell r="AV1365">
            <v>2</v>
          </cell>
          <cell r="AX1365" t="str">
            <v>ENTREGADO</v>
          </cell>
          <cell r="AY1365" t="str">
            <v>LTE HONOR X8 NEGRO: 2 und - sn. 866184061556895,866184061561937</v>
          </cell>
          <cell r="AZ1365" t="str">
            <v>TERMINAL</v>
          </cell>
          <cell r="BA1365" t="str">
            <v>Entrega con contingente (dos documentos de identidad)</v>
          </cell>
        </row>
        <row r="1366">
          <cell r="A1366" t="str">
            <v>2484225</v>
          </cell>
          <cell r="B1366" t="str">
            <v>MDELIVERY</v>
          </cell>
          <cell r="C1366">
            <v>44942</v>
          </cell>
          <cell r="D1366" t="str">
            <v>FLEXNET ECUADOR - MDELIVERY</v>
          </cell>
          <cell r="E1366" t="str">
            <v>CALLE 28 DE JUNIO S/N Y GARCIA MORENO ENTRADA LLANO GRANDE</v>
          </cell>
          <cell r="H1366" t="str">
            <v>170208</v>
          </cell>
          <cell r="I1366" t="str">
            <v>QUITO</v>
          </cell>
          <cell r="J1366" t="str">
            <v>PICHINCHA</v>
          </cell>
          <cell r="K1366" t="str">
            <v>REINOSO CHULDE JUAN GABRIEL_FIRSTREIN S A S</v>
          </cell>
          <cell r="L1366" t="str">
            <v>AV SIMON RODRIGUEZ Y BRASIL ESQUINA EN EL CENTRO DE IMPRESION CEIPACK A DOS CUADRAS AL NORTE DE LA PLAZA CANADA HTTPS WWW GOOGLE COM MAPS PLACE CEIPACK @ 0 9267267 78 6302929 15Z DATA 4M5 3M4 1S0X0 0XE3B5097623B5DB36 8M2 3D 0 9267267 4D 78 6302929</v>
          </cell>
          <cell r="O1366" t="str">
            <v>LATACUNGA</v>
          </cell>
          <cell r="P1366" t="str">
            <v>LATACUNGA</v>
          </cell>
          <cell r="Q1366" t="str">
            <v>COTOPAXI</v>
          </cell>
          <cell r="R1366" t="str">
            <v>2484225</v>
          </cell>
          <cell r="W1366" t="str">
            <v>0591757504001</v>
          </cell>
          <cell r="X1366" t="str">
            <v>0982268465/0967950765</v>
          </cell>
          <cell r="AA1366">
            <v>44942</v>
          </cell>
          <cell r="AD1366">
            <v>1</v>
          </cell>
          <cell r="AE1366">
            <v>1</v>
          </cell>
          <cell r="AI1366" t="str">
            <v>DESPACHO</v>
          </cell>
          <cell r="AJ1366" t="str">
            <v>NORMAL</v>
          </cell>
          <cell r="AL1366" t="str">
            <v>NO</v>
          </cell>
          <cell r="AN1366" t="str">
            <v>CC RENOVACION B2B NMTELEMARKETING (EXPRESS SOLO QUITO)</v>
          </cell>
          <cell r="AO1366" t="str">
            <v>MULTICANAL B2B</v>
          </cell>
          <cell r="AP1366">
            <v>44942</v>
          </cell>
          <cell r="AR1366" t="str">
            <v>MDELIVERY_2484225</v>
          </cell>
          <cell r="AS1366">
            <v>330543</v>
          </cell>
          <cell r="AT1366" t="str">
            <v>D40</v>
          </cell>
          <cell r="AU1366" t="str">
            <v>BTB</v>
          </cell>
          <cell r="AV1366">
            <v>1</v>
          </cell>
          <cell r="AX1366" t="str">
            <v>INCIDENCIA</v>
          </cell>
          <cell r="AY1366" t="str">
            <v>LTE XIAOMI REDMI NOTE 11S AZUL: 1 und - sn. 865954061383800</v>
          </cell>
          <cell r="AZ1366" t="str">
            <v>TERMINAL</v>
          </cell>
          <cell r="BA1366" t="str">
            <v>Entrega con contingente (dos documentos de identidad)</v>
          </cell>
        </row>
        <row r="1367">
          <cell r="A1367" t="str">
            <v>2484226</v>
          </cell>
          <cell r="B1367" t="str">
            <v>MDELIVERY</v>
          </cell>
          <cell r="C1367">
            <v>44942</v>
          </cell>
          <cell r="D1367" t="str">
            <v>FLEXNET ECUADOR - MDELIVERY</v>
          </cell>
          <cell r="E1367" t="str">
            <v>CALLE 28 DE JUNIO S/N Y GARCIA MORENO ENTRADA LLANO GRANDE</v>
          </cell>
          <cell r="H1367" t="str">
            <v>170208</v>
          </cell>
          <cell r="I1367" t="str">
            <v>QUITO</v>
          </cell>
          <cell r="J1367" t="str">
            <v>PICHINCHA</v>
          </cell>
          <cell r="K1367" t="str">
            <v>AGUILAR GANGOTENA RICARDO O VIVIANA AGUIRRE_ARIADNAECU CIA LTDA</v>
          </cell>
          <cell r="L1367" t="str">
            <v>PICHINCHA QUITO INAQUITO LUXEMBURGO N34 346 Y AV PORTUGAL EDIF COSMOPOLITAN PARK</v>
          </cell>
          <cell r="O1367" t="str">
            <v>QUITO</v>
          </cell>
          <cell r="P1367" t="str">
            <v>QUITO</v>
          </cell>
          <cell r="Q1367" t="str">
            <v>PICHINCHA</v>
          </cell>
          <cell r="R1367" t="str">
            <v>2484226</v>
          </cell>
          <cell r="W1367" t="str">
            <v>1792295939001</v>
          </cell>
          <cell r="X1367" t="str">
            <v>0992749595</v>
          </cell>
          <cell r="AA1367">
            <v>44942</v>
          </cell>
          <cell r="AD1367">
            <v>1</v>
          </cell>
          <cell r="AE1367">
            <v>1</v>
          </cell>
          <cell r="AI1367" t="str">
            <v>DESPACHO</v>
          </cell>
          <cell r="AJ1367" t="str">
            <v>EXPRESS</v>
          </cell>
          <cell r="AL1367" t="str">
            <v>NO</v>
          </cell>
          <cell r="AN1367" t="str">
            <v>CC RENOVACION B2B NMTELEMARKETING (EXPRESS SOLO QUITO)</v>
          </cell>
          <cell r="AO1367" t="str">
            <v>MULTICANAL B2B</v>
          </cell>
          <cell r="AP1367">
            <v>44942</v>
          </cell>
          <cell r="AR1367" t="str">
            <v>MDELIVERY_2484226</v>
          </cell>
          <cell r="AS1367">
            <v>330502</v>
          </cell>
          <cell r="AT1367" t="str">
            <v>D40</v>
          </cell>
          <cell r="AU1367" t="str">
            <v>BTB</v>
          </cell>
          <cell r="AV1367">
            <v>1</v>
          </cell>
          <cell r="AX1367" t="str">
            <v>ENTREGADO</v>
          </cell>
          <cell r="AY1367" t="str">
            <v>LTE NOKIA G11+GRIS: 1 und - sn. 356254720189607</v>
          </cell>
          <cell r="AZ1367" t="str">
            <v>TERMINAL ACCESORIO</v>
          </cell>
          <cell r="BA1367" t="str">
            <v/>
          </cell>
        </row>
        <row r="1368">
          <cell r="A1368" t="str">
            <v>2484227</v>
          </cell>
          <cell r="B1368" t="str">
            <v>MDELIVERY</v>
          </cell>
          <cell r="C1368">
            <v>44942</v>
          </cell>
          <cell r="D1368" t="str">
            <v>FLEXNET ECUADOR - MDELIVERY</v>
          </cell>
          <cell r="E1368" t="str">
            <v>CALLE 28 DE JUNIO S/N Y GARCIA MORENO ENTRADA LLANO GRANDE</v>
          </cell>
          <cell r="H1368" t="str">
            <v>170208</v>
          </cell>
          <cell r="I1368" t="str">
            <v>QUITO</v>
          </cell>
          <cell r="J1368" t="str">
            <v>PICHINCHA</v>
          </cell>
          <cell r="K1368" t="str">
            <v>PAOLA GABRIELA ZAMBRANO ALVARADO O TANYA ALVARADO_PAOLA GABRIELA ZAMBRANO ALVARADO</v>
          </cell>
          <cell r="L1368" t="str">
            <v>DURAN PRIMAVERA 2 SECTOR 1C MZ 27 SOLAR 6 CERCA DEL ASADERO JULIO JR 2 CERCA DE UNA VOLCANIZADORA</v>
          </cell>
          <cell r="O1368" t="str">
            <v>DURAN</v>
          </cell>
          <cell r="P1368" t="str">
            <v>DURAN</v>
          </cell>
          <cell r="Q1368" t="str">
            <v>GUAYAS</v>
          </cell>
          <cell r="R1368" t="str">
            <v>2484227</v>
          </cell>
          <cell r="W1368" t="str">
            <v>0927562140001</v>
          </cell>
          <cell r="X1368" t="str">
            <v>0990512139/0995899695</v>
          </cell>
          <cell r="AA1368">
            <v>44942</v>
          </cell>
          <cell r="AD1368">
            <v>1</v>
          </cell>
          <cell r="AE1368">
            <v>1</v>
          </cell>
          <cell r="AI1368" t="str">
            <v>DESPACHO</v>
          </cell>
          <cell r="AJ1368" t="str">
            <v>NORMAL</v>
          </cell>
          <cell r="AL1368" t="str">
            <v>NO</v>
          </cell>
          <cell r="AN1368" t="str">
            <v>CC RENOVACION B2B NMTELEMARKETING (EXPRESS SOLO QUITO)</v>
          </cell>
          <cell r="AO1368" t="str">
            <v>MULTICANAL B2B</v>
          </cell>
          <cell r="AP1368">
            <v>44942</v>
          </cell>
          <cell r="AR1368" t="str">
            <v>MDELIVERY_2484227</v>
          </cell>
          <cell r="AS1368">
            <v>330547</v>
          </cell>
          <cell r="AT1368" t="str">
            <v>D40</v>
          </cell>
          <cell r="AU1368" t="str">
            <v>BTB</v>
          </cell>
          <cell r="AV1368">
            <v>2</v>
          </cell>
          <cell r="AX1368" t="str">
            <v>ENTREGADO</v>
          </cell>
          <cell r="AY1368" t="str">
            <v>LTE SAMSUNG A03 NEGRO: 1 und - sn. 351084958317108 / LTE SAMSUNG A23 NEGRO: 1 und - sn. 356795951738389</v>
          </cell>
          <cell r="AZ1368" t="str">
            <v>TERMINAL</v>
          </cell>
          <cell r="BA1368" t="str">
            <v>Entrega con contingente (dos documentos de identidad)</v>
          </cell>
        </row>
        <row r="1369">
          <cell r="A1369" t="str">
            <v>2484229</v>
          </cell>
          <cell r="B1369" t="str">
            <v>MDELIVERY</v>
          </cell>
          <cell r="C1369">
            <v>44942</v>
          </cell>
          <cell r="D1369" t="str">
            <v>FLEXNET ECUADOR - MDELIVERY</v>
          </cell>
          <cell r="E1369" t="str">
            <v>CALLE 28 DE JUNIO S/N Y GARCIA MORENO ENTRADA LLANO GRANDE</v>
          </cell>
          <cell r="H1369" t="str">
            <v>170208</v>
          </cell>
          <cell r="I1369" t="str">
            <v>QUITO</v>
          </cell>
          <cell r="J1369" t="str">
            <v>PICHINCHA</v>
          </cell>
          <cell r="K1369" t="str">
            <v>TOMY ALEXANDER FOLLECO ONATE_TOMY ALEXANDER FOLLECO ONATE</v>
          </cell>
          <cell r="L1369" t="str">
            <v>CARCELEN INDUSTRIAL CALLE PRINCIPAL GONSALES CORREA ESCOBSAR SECUNDARIA ANTONIO BASANTES NUMERO DE CASA DEP 13 COLOR DEL DOMICILIO NARANJA AL FRENTE DE TRANSPORTES MONTENEGRO</v>
          </cell>
          <cell r="O1369" t="str">
            <v>QUITO</v>
          </cell>
          <cell r="P1369" t="str">
            <v>QUITO</v>
          </cell>
          <cell r="Q1369" t="str">
            <v>PICHINCHA</v>
          </cell>
          <cell r="R1369" t="str">
            <v>2484229</v>
          </cell>
          <cell r="W1369" t="str">
            <v>1725938763001</v>
          </cell>
          <cell r="X1369" t="str">
            <v>0985350152</v>
          </cell>
          <cell r="AA1369">
            <v>44942</v>
          </cell>
          <cell r="AD1369">
            <v>1</v>
          </cell>
          <cell r="AE1369">
            <v>1</v>
          </cell>
          <cell r="AI1369" t="str">
            <v>DESPACHO</v>
          </cell>
          <cell r="AJ1369" t="str">
            <v>EXPRESS</v>
          </cell>
          <cell r="AL1369" t="str">
            <v>NO</v>
          </cell>
          <cell r="AN1369" t="str">
            <v>PEDIDO EXPRESS SOLO QUITO (INGRESAR ANTES DE LAS 11:00 AM)</v>
          </cell>
          <cell r="AO1369" t="str">
            <v>DISTRIBUIDORES</v>
          </cell>
          <cell r="AP1369">
            <v>44942</v>
          </cell>
          <cell r="AR1369" t="str">
            <v>MDELIVERY_2484229</v>
          </cell>
          <cell r="AS1369">
            <v>330507</v>
          </cell>
          <cell r="AT1369" t="str">
            <v>D40</v>
          </cell>
          <cell r="AU1369" t="str">
            <v>BTB</v>
          </cell>
          <cell r="AV1369">
            <v>1</v>
          </cell>
          <cell r="AX1369" t="str">
            <v>INCIDENCIA</v>
          </cell>
          <cell r="AY1369" t="str">
            <v>HALFSIM MOVISTAR: 1 und - sn. 8959300520560851647</v>
          </cell>
          <cell r="AZ1369" t="str">
            <v>SIMCARD</v>
          </cell>
          <cell r="BA1369" t="str">
            <v/>
          </cell>
        </row>
        <row r="1370">
          <cell r="A1370" t="str">
            <v>2484230</v>
          </cell>
          <cell r="B1370" t="str">
            <v>MDELIVERY</v>
          </cell>
          <cell r="C1370">
            <v>44942</v>
          </cell>
          <cell r="D1370" t="str">
            <v>FLEXNET ECUADOR - MDELIVERY</v>
          </cell>
          <cell r="E1370" t="str">
            <v>CALLE 28 DE JUNIO S/N Y GARCIA MORENO ENTRADA LLANO GRANDE</v>
          </cell>
          <cell r="H1370" t="str">
            <v>170208</v>
          </cell>
          <cell r="I1370" t="str">
            <v>QUITO</v>
          </cell>
          <cell r="J1370" t="str">
            <v>PICHINCHA</v>
          </cell>
          <cell r="K1370" t="str">
            <v>ADRIANA PLAZA_CONTRERAS PENA JOSUE DAVID</v>
          </cell>
          <cell r="L1370" t="str">
            <v>RUIZ DE CASTILLA N30 13 Y ANDAGOYA EDF EXPOCOLOR MZ OFIC 3</v>
          </cell>
          <cell r="O1370" t="str">
            <v>QUITO</v>
          </cell>
          <cell r="P1370" t="str">
            <v>QUITO</v>
          </cell>
          <cell r="Q1370" t="str">
            <v>PICHINCHA</v>
          </cell>
          <cell r="R1370" t="str">
            <v>2484230</v>
          </cell>
          <cell r="W1370" t="str">
            <v>1761437225001</v>
          </cell>
          <cell r="X1370" t="str">
            <v>0999701302</v>
          </cell>
          <cell r="AA1370">
            <v>44942</v>
          </cell>
          <cell r="AD1370">
            <v>1</v>
          </cell>
          <cell r="AE1370">
            <v>1</v>
          </cell>
          <cell r="AI1370" t="str">
            <v>DESPACHO</v>
          </cell>
          <cell r="AJ1370" t="str">
            <v>EXPRESS</v>
          </cell>
          <cell r="AL1370" t="str">
            <v>NO</v>
          </cell>
          <cell r="AN1370" t="str">
            <v>PEDIDO EXPRESS SOLO QUITO (INGRESAR ANTES DE LAS 11:00 AM)</v>
          </cell>
          <cell r="AO1370" t="str">
            <v>DISTRIBUIDORES</v>
          </cell>
          <cell r="AP1370">
            <v>44942</v>
          </cell>
          <cell r="AR1370" t="str">
            <v>MDELIVERY_2484230</v>
          </cell>
          <cell r="AS1370">
            <v>330497</v>
          </cell>
          <cell r="AT1370" t="str">
            <v>D40</v>
          </cell>
          <cell r="AU1370" t="str">
            <v>BTB</v>
          </cell>
          <cell r="AV1370">
            <v>1</v>
          </cell>
          <cell r="AX1370" t="str">
            <v>ENTREGADO</v>
          </cell>
          <cell r="AY1370" t="str">
            <v>HALFSIM MOVISTAR: 1 und - sn. 8959300520560851613</v>
          </cell>
          <cell r="AZ1370" t="str">
            <v>SIMCARD</v>
          </cell>
          <cell r="BA1370" t="str">
            <v/>
          </cell>
        </row>
        <row r="1371">
          <cell r="A1371" t="str">
            <v>2484231</v>
          </cell>
          <cell r="B1371" t="str">
            <v>MDELIVERY</v>
          </cell>
          <cell r="C1371">
            <v>44942</v>
          </cell>
          <cell r="D1371" t="str">
            <v>FLEXNET ECUADOR - MDELIVERY</v>
          </cell>
          <cell r="E1371" t="str">
            <v>CALLE 28 DE JUNIO S/N Y GARCIA MORENO ENTRADA LLANO GRANDE</v>
          </cell>
          <cell r="H1371" t="str">
            <v>170208</v>
          </cell>
          <cell r="I1371" t="str">
            <v>QUITO</v>
          </cell>
          <cell r="J1371" t="str">
            <v>PICHINCHA</v>
          </cell>
          <cell r="K1371" t="str">
            <v>HELEN ELVIRA BASTIDAS SOLIS_HELEN ELVIRA BASTIDAS SOLIS</v>
          </cell>
          <cell r="L1371" t="str">
            <v>SCUELA SUPERIOR MILITAR DE AVIACION COSME RENELLE BARBATOS</v>
          </cell>
          <cell r="O1371" t="str">
            <v>SALINAS</v>
          </cell>
          <cell r="P1371" t="str">
            <v>SALINAS</v>
          </cell>
          <cell r="Q1371" t="str">
            <v>SANTA ELENA</v>
          </cell>
          <cell r="R1371" t="str">
            <v>2484231</v>
          </cell>
          <cell r="W1371" t="str">
            <v>0605914134001</v>
          </cell>
          <cell r="X1371" t="str">
            <v>0939502371</v>
          </cell>
          <cell r="AA1371">
            <v>44942</v>
          </cell>
          <cell r="AD1371">
            <v>1</v>
          </cell>
          <cell r="AE1371">
            <v>1</v>
          </cell>
          <cell r="AI1371" t="str">
            <v>DESPACHO</v>
          </cell>
          <cell r="AJ1371" t="str">
            <v>NORMAL</v>
          </cell>
          <cell r="AL1371" t="str">
            <v>NO</v>
          </cell>
          <cell r="AN1371" t="str">
            <v>DAS CARGO A LA CUENTA (DELIVERY)</v>
          </cell>
          <cell r="AO1371" t="str">
            <v>DISTRIBUIDORES</v>
          </cell>
          <cell r="AP1371">
            <v>44942</v>
          </cell>
          <cell r="AR1371" t="str">
            <v>MDELIVERY_2484231</v>
          </cell>
          <cell r="AS1371">
            <v>330542</v>
          </cell>
          <cell r="AT1371" t="str">
            <v>D40</v>
          </cell>
          <cell r="AU1371" t="str">
            <v>BTB</v>
          </cell>
          <cell r="AV1371">
            <v>1</v>
          </cell>
          <cell r="AX1371" t="str">
            <v>ENTREGADO</v>
          </cell>
          <cell r="AY1371" t="str">
            <v>HALFSIM MOVISTAR: 1 und - sn. 8959300520561471700</v>
          </cell>
          <cell r="AZ1371" t="str">
            <v>SIMCARD</v>
          </cell>
          <cell r="BA1371" t="str">
            <v>EMPRESAS TITULAR AUSENTE ENTREGA CON SELLO</v>
          </cell>
        </row>
        <row r="1372">
          <cell r="A1372" t="str">
            <v>2484232</v>
          </cell>
          <cell r="B1372" t="str">
            <v>MDELIVERY</v>
          </cell>
          <cell r="C1372">
            <v>44942</v>
          </cell>
          <cell r="D1372" t="str">
            <v>FLEXNET ECUADOR - MDELIVERY</v>
          </cell>
          <cell r="E1372" t="str">
            <v>CALLE 28 DE JUNIO S/N Y GARCIA MORENO ENTRADA LLANO GRANDE</v>
          </cell>
          <cell r="H1372" t="str">
            <v>170208</v>
          </cell>
          <cell r="I1372" t="str">
            <v>QUITO</v>
          </cell>
          <cell r="J1372" t="str">
            <v>PICHINCHA</v>
          </cell>
          <cell r="K1372" t="str">
            <v>SHIRLEY BANDA_JHON MIGUEL ADAMS RONQUILLO</v>
          </cell>
          <cell r="L1372" t="str">
            <v>ISLA TRINITARIA COOP 6 DE NOVIEMBRE MZ K SOLAR 7 CASA S N EN LA ESQUINA QUEDAN DOS TIENDAS LA CASA ES DE COLOR BEIGE Y HAY UNA LAVADORA AFUERA</v>
          </cell>
          <cell r="O1372" t="str">
            <v>GUAYAQUIL</v>
          </cell>
          <cell r="P1372" t="str">
            <v>GUAYAQUIL</v>
          </cell>
          <cell r="Q1372" t="str">
            <v>GUAYAS</v>
          </cell>
          <cell r="R1372" t="str">
            <v>2484232</v>
          </cell>
          <cell r="W1372" t="str">
            <v>0925675381001</v>
          </cell>
          <cell r="X1372" t="str">
            <v>0989075666 / 0988374078</v>
          </cell>
          <cell r="AA1372">
            <v>44942</v>
          </cell>
          <cell r="AD1372">
            <v>1</v>
          </cell>
          <cell r="AE1372">
            <v>1</v>
          </cell>
          <cell r="AI1372" t="str">
            <v>DESPACHO</v>
          </cell>
          <cell r="AJ1372" t="str">
            <v>NORMAL</v>
          </cell>
          <cell r="AL1372" t="str">
            <v>NO</v>
          </cell>
          <cell r="AN1372" t="str">
            <v>DAS CARGO A LA CUENTA (DELIVERY)</v>
          </cell>
          <cell r="AO1372" t="str">
            <v>DISTRIBUIDORES</v>
          </cell>
          <cell r="AP1372">
            <v>44942</v>
          </cell>
          <cell r="AR1372" t="str">
            <v>MDELIVERY_2484232</v>
          </cell>
          <cell r="AS1372">
            <v>330550</v>
          </cell>
          <cell r="AT1372" t="str">
            <v>D40</v>
          </cell>
          <cell r="AU1372" t="str">
            <v>BTB</v>
          </cell>
          <cell r="AV1372">
            <v>1</v>
          </cell>
          <cell r="AX1372" t="str">
            <v>INCIDENCIA</v>
          </cell>
          <cell r="AY1372" t="str">
            <v>HALFSIM MOVISTAR: 1 und - sn. 8959300520560851704</v>
          </cell>
          <cell r="AZ1372" t="str">
            <v>SIMCARD</v>
          </cell>
          <cell r="BA1372" t="str">
            <v>EMPRESAS TITULAR AUSENTE ENTREGA CON SELLO</v>
          </cell>
        </row>
        <row r="1373">
          <cell r="A1373" t="str">
            <v>2484233</v>
          </cell>
          <cell r="B1373" t="str">
            <v>MDELIVERY</v>
          </cell>
          <cell r="C1373">
            <v>44942</v>
          </cell>
          <cell r="D1373" t="str">
            <v>FLEXNET ECUADOR - MDELIVERY</v>
          </cell>
          <cell r="E1373" t="str">
            <v>CALLE 28 DE JUNIO S/N Y GARCIA MORENO ENTRADA LLANO GRANDE</v>
          </cell>
          <cell r="H1373" t="str">
            <v>170208</v>
          </cell>
          <cell r="I1373" t="str">
            <v>QUITO</v>
          </cell>
          <cell r="J1373" t="str">
            <v>PICHINCHA</v>
          </cell>
          <cell r="K1373" t="str">
            <v>XIMENA SANCHEZ_VAZ SEGUROS S A COMPANIA DE SEGUROS</v>
          </cell>
          <cell r="L1373" t="str">
            <v>AZUAY CUENCA AV SOLANO 3 38 ENTRE AURELIO AGUILAR Y REMIGIO TAMARIZ VAZ SEGUROS S A COMPANIA DE SEGUROS</v>
          </cell>
          <cell r="O1373" t="str">
            <v>CUENCA</v>
          </cell>
          <cell r="P1373" t="str">
            <v>CUENCA</v>
          </cell>
          <cell r="Q1373" t="str">
            <v>AZUAY</v>
          </cell>
          <cell r="R1373" t="str">
            <v>2484233</v>
          </cell>
          <cell r="W1373" t="str">
            <v>0190316815001</v>
          </cell>
          <cell r="X1373" t="str">
            <v>0995141143</v>
          </cell>
          <cell r="AA1373">
            <v>44942</v>
          </cell>
          <cell r="AD1373">
            <v>1</v>
          </cell>
          <cell r="AE1373">
            <v>1</v>
          </cell>
          <cell r="AI1373" t="str">
            <v>DESPACHO</v>
          </cell>
          <cell r="AJ1373" t="str">
            <v>NORMAL</v>
          </cell>
          <cell r="AL1373" t="str">
            <v>NO</v>
          </cell>
          <cell r="AN1373" t="str">
            <v>ACTIVACIONES INGRESOS GGCC &amp; NEGOCIOS DIRECTOS</v>
          </cell>
          <cell r="AO1373" t="str">
            <v>GGCC / NEGOCIOS</v>
          </cell>
          <cell r="AP1373">
            <v>44942</v>
          </cell>
          <cell r="AR1373" t="str">
            <v>MDELIVERY_2484233</v>
          </cell>
          <cell r="AS1373">
            <v>330552</v>
          </cell>
          <cell r="AT1373" t="str">
            <v>D40</v>
          </cell>
          <cell r="AU1373" t="str">
            <v>BTB</v>
          </cell>
          <cell r="AV1373">
            <v>1</v>
          </cell>
          <cell r="AX1373" t="str">
            <v>INCIDENCIA</v>
          </cell>
          <cell r="AY1373" t="str">
            <v>LTE HONOR X8 NEGRO: 1 und - sn. 866184061560665</v>
          </cell>
          <cell r="AZ1373" t="str">
            <v>TERMINAL</v>
          </cell>
          <cell r="BA1373" t="str">
            <v/>
          </cell>
        </row>
        <row r="1374">
          <cell r="A1374" t="str">
            <v>2484234</v>
          </cell>
          <cell r="B1374" t="str">
            <v>MDELIVERY</v>
          </cell>
          <cell r="C1374">
            <v>44942</v>
          </cell>
          <cell r="D1374" t="str">
            <v>FLEXNET ECUADOR - MDELIVERY</v>
          </cell>
          <cell r="E1374" t="str">
            <v>CALLE 28 DE JUNIO S/N Y GARCIA MORENO ENTRADA LLANO GRANDE</v>
          </cell>
          <cell r="H1374" t="str">
            <v>170208</v>
          </cell>
          <cell r="I1374" t="str">
            <v>QUITO</v>
          </cell>
          <cell r="J1374" t="str">
            <v>PICHINCHA</v>
          </cell>
          <cell r="K1374" t="str">
            <v>EDGAR PAUL ROJAS MERO_EDGAR PAUL ROJAS MERO</v>
          </cell>
          <cell r="L1374" t="str">
            <v>GUAYACANES UNOS 500M ANTES DE LLEGAR AL PUENTE QUE UNE SAN BORONDON CON SAUCE EN UNA LUBRILAVADORA YORMA GALPON ROJO CON NEGRO Y AFUERA VENDEN EMPANADAS</v>
          </cell>
          <cell r="O1374" t="str">
            <v>GUAYAQUIL</v>
          </cell>
          <cell r="P1374" t="str">
            <v>GUAYAQUIL</v>
          </cell>
          <cell r="Q1374" t="str">
            <v>GUAYAS</v>
          </cell>
          <cell r="R1374" t="str">
            <v>2484234</v>
          </cell>
          <cell r="W1374" t="str">
            <v>0951745074001</v>
          </cell>
          <cell r="X1374" t="str">
            <v>0998648609</v>
          </cell>
          <cell r="AA1374">
            <v>44942</v>
          </cell>
          <cell r="AD1374">
            <v>1</v>
          </cell>
          <cell r="AE1374">
            <v>1</v>
          </cell>
          <cell r="AI1374" t="str">
            <v>DESPACHO</v>
          </cell>
          <cell r="AJ1374" t="str">
            <v>NORMAL</v>
          </cell>
          <cell r="AL1374" t="str">
            <v>NO</v>
          </cell>
          <cell r="AN1374" t="str">
            <v>PEDIDO EXPRESS DESDE BODEGA GUAYAQUIL</v>
          </cell>
          <cell r="AO1374" t="str">
            <v>DISTRIBUIDORES</v>
          </cell>
          <cell r="AP1374">
            <v>44942</v>
          </cell>
          <cell r="AR1374" t="str">
            <v>MDELIVERY_2484234</v>
          </cell>
          <cell r="AS1374">
            <v>330553</v>
          </cell>
          <cell r="AT1374" t="str">
            <v>D40</v>
          </cell>
          <cell r="AU1374" t="str">
            <v>BTB</v>
          </cell>
          <cell r="AV1374">
            <v>1</v>
          </cell>
          <cell r="AX1374" t="str">
            <v>ENTREGADO</v>
          </cell>
          <cell r="AY1374" t="str">
            <v>HALFSIM MOVISTAR: 1 und - sn. 8959300520560844782</v>
          </cell>
          <cell r="AZ1374" t="str">
            <v>SIMCARD</v>
          </cell>
          <cell r="BA1374" t="str">
            <v/>
          </cell>
        </row>
        <row r="1375">
          <cell r="A1375" t="str">
            <v>2484235</v>
          </cell>
          <cell r="B1375" t="str">
            <v>MDELIVERY</v>
          </cell>
          <cell r="C1375">
            <v>44942</v>
          </cell>
          <cell r="D1375" t="str">
            <v>FLEXNET ECUADOR - MDELIVERY</v>
          </cell>
          <cell r="E1375" t="str">
            <v>CALLE 28 DE JUNIO S/N Y GARCIA MORENO ENTRADA LLANO GRANDE</v>
          </cell>
          <cell r="H1375" t="str">
            <v>170208</v>
          </cell>
          <cell r="I1375" t="str">
            <v>QUITO</v>
          </cell>
          <cell r="J1375" t="str">
            <v>PICHINCHA</v>
          </cell>
          <cell r="K1375" t="str">
            <v>EDISON JAVIER AILLON CHAVEZ_ EDISON JAVIER AILLON CHAVEZ</v>
          </cell>
          <cell r="L1375" t="str">
            <v>SECTOR LA ARMENIA URBANIZACION RIVERA 2 CALLE SOLIDARIA E3 27 Y CALLE DE LA PAZ DOMICILIO CASA INDEPENDIENTE PORTON DE COLOR CAFE REFERENCIA INGRESAR POR LA AVENIDA VIO JARAMILLO ALVARADO</v>
          </cell>
          <cell r="O1375" t="str">
            <v>QUITO</v>
          </cell>
          <cell r="P1375" t="str">
            <v>QUITO</v>
          </cell>
          <cell r="Q1375" t="str">
            <v>PICHINCHA</v>
          </cell>
          <cell r="R1375" t="str">
            <v>2484235</v>
          </cell>
          <cell r="W1375" t="str">
            <v>1704679248001</v>
          </cell>
          <cell r="X1375" t="str">
            <v>0987512281</v>
          </cell>
          <cell r="AA1375">
            <v>44942</v>
          </cell>
          <cell r="AD1375">
            <v>1</v>
          </cell>
          <cell r="AE1375">
            <v>1</v>
          </cell>
          <cell r="AI1375" t="str">
            <v>DESPACHO</v>
          </cell>
          <cell r="AJ1375" t="str">
            <v>NORMAL</v>
          </cell>
          <cell r="AL1375" t="str">
            <v>NO</v>
          </cell>
          <cell r="AN1375" t="str">
            <v>PEDIDO EXPRESS SOLO QUITO (INGRESAR ANTES DE LAS 11:00 AM)</v>
          </cell>
          <cell r="AO1375" t="str">
            <v>DISTRIBUIDORES</v>
          </cell>
          <cell r="AP1375">
            <v>44942</v>
          </cell>
          <cell r="AR1375" t="str">
            <v>MDELIVERY_2484235</v>
          </cell>
          <cell r="AS1375">
            <v>330549</v>
          </cell>
          <cell r="AT1375" t="str">
            <v>D40</v>
          </cell>
          <cell r="AU1375" t="str">
            <v>BTB</v>
          </cell>
          <cell r="AV1375">
            <v>1</v>
          </cell>
          <cell r="AX1375" t="str">
            <v>INCIDENCIA</v>
          </cell>
          <cell r="AY1375" t="str">
            <v>HALFSIM MOVISTAR: 1 und - sn. 8959300520560844840</v>
          </cell>
          <cell r="AZ1375" t="str">
            <v>SIMCARD</v>
          </cell>
          <cell r="BA1375" t="str">
            <v/>
          </cell>
        </row>
        <row r="1376">
          <cell r="A1376" t="str">
            <v>2484236</v>
          </cell>
          <cell r="B1376" t="str">
            <v>MDELIVERY</v>
          </cell>
          <cell r="C1376">
            <v>44942</v>
          </cell>
          <cell r="D1376" t="str">
            <v>FLEXNET ECUADOR - MDELIVERY</v>
          </cell>
          <cell r="E1376" t="str">
            <v>CALLE 28 DE JUNIO S/N Y GARCIA MORENO ENTRADA LLANO GRANDE</v>
          </cell>
          <cell r="H1376" t="str">
            <v>170208</v>
          </cell>
          <cell r="I1376" t="str">
            <v>QUITO</v>
          </cell>
          <cell r="J1376" t="str">
            <v>PICHINCHA</v>
          </cell>
          <cell r="K1376" t="str">
            <v>TERESA RUBIO_ HOSPITAL METROPOLITANO S A S</v>
          </cell>
          <cell r="L1376" t="str">
            <v>AV MARIANA DE JESUS S N Y NICOLAS ARTETA HOSPITAL METROPOLITANO AREA TALENTO HUMANO</v>
          </cell>
          <cell r="O1376" t="str">
            <v>QUITO</v>
          </cell>
          <cell r="P1376" t="str">
            <v>QUITO</v>
          </cell>
          <cell r="Q1376" t="str">
            <v>PICHINCHA</v>
          </cell>
          <cell r="R1376" t="str">
            <v>2484236</v>
          </cell>
          <cell r="W1376" t="str">
            <v>1793178138001</v>
          </cell>
          <cell r="X1376" t="str">
            <v>0987832346</v>
          </cell>
          <cell r="AA1376">
            <v>44942</v>
          </cell>
          <cell r="AD1376">
            <v>1</v>
          </cell>
          <cell r="AE1376">
            <v>1</v>
          </cell>
          <cell r="AI1376" t="str">
            <v>DESPACHO</v>
          </cell>
          <cell r="AJ1376" t="str">
            <v>EXPRESS</v>
          </cell>
          <cell r="AL1376" t="str">
            <v>NO</v>
          </cell>
          <cell r="AN1376" t="str">
            <v>POSVENTA GGCC Y NEGOCIOS (EXPRESS SOLO QUITO)</v>
          </cell>
          <cell r="AO1376" t="str">
            <v>GGCC / NEGOCIOS</v>
          </cell>
          <cell r="AP1376">
            <v>44942</v>
          </cell>
          <cell r="AR1376" t="str">
            <v>MDELIVERY_2484236</v>
          </cell>
          <cell r="AS1376">
            <v>330503</v>
          </cell>
          <cell r="AT1376" t="str">
            <v>D40</v>
          </cell>
          <cell r="AU1376" t="str">
            <v>BTB</v>
          </cell>
          <cell r="AV1376">
            <v>1</v>
          </cell>
          <cell r="AX1376" t="str">
            <v>ENTREGADO</v>
          </cell>
          <cell r="AY1376" t="str">
            <v>LTE REALME C21Y AZUL: 1 und - sn. 860256053096159</v>
          </cell>
          <cell r="AZ1376" t="str">
            <v>TERMINAL</v>
          </cell>
          <cell r="BA1376" t="str">
            <v/>
          </cell>
        </row>
        <row r="1377">
          <cell r="A1377" t="str">
            <v>2484237</v>
          </cell>
          <cell r="B1377" t="str">
            <v>MDELIVERY</v>
          </cell>
          <cell r="C1377">
            <v>44942</v>
          </cell>
          <cell r="D1377" t="str">
            <v>FLEXNET ECUADOR - MDELIVERY</v>
          </cell>
          <cell r="E1377" t="str">
            <v>CALLE 28 DE JUNIO S/N Y GARCIA MORENO ENTRADA LLANO GRANDE</v>
          </cell>
          <cell r="H1377" t="str">
            <v>170208</v>
          </cell>
          <cell r="I1377" t="str">
            <v>QUITO</v>
          </cell>
          <cell r="J1377" t="str">
            <v>PICHINCHA</v>
          </cell>
          <cell r="K1377" t="str">
            <v>JUVENAL DIOMEDES BENAVIDES ARDILA_JUVENAL DIOMEDES BENAVIDES ARDILA</v>
          </cell>
          <cell r="L1377" t="str">
            <v>RAMIREZ DAVALOS 0E1 21 Y 10 DE AGOSTO BODEGA DE PORTON VERDE DIAGONAL A LA POLICIAL NACIONAL DE TRANSITO SECTOR SANTA CLARA</v>
          </cell>
          <cell r="O1377" t="str">
            <v>QUITO</v>
          </cell>
          <cell r="P1377" t="str">
            <v>QUITO</v>
          </cell>
          <cell r="Q1377" t="str">
            <v>PICHINCHA</v>
          </cell>
          <cell r="R1377" t="str">
            <v>2484237</v>
          </cell>
          <cell r="W1377" t="str">
            <v>1715440267001</v>
          </cell>
          <cell r="X1377" t="str">
            <v>0967544998</v>
          </cell>
          <cell r="AA1377">
            <v>44942</v>
          </cell>
          <cell r="AD1377">
            <v>1</v>
          </cell>
          <cell r="AE1377">
            <v>1</v>
          </cell>
          <cell r="AI1377" t="str">
            <v>DESPACHO</v>
          </cell>
          <cell r="AJ1377" t="str">
            <v>EXPRESS</v>
          </cell>
          <cell r="AL1377" t="str">
            <v>NO</v>
          </cell>
          <cell r="AN1377" t="str">
            <v>PEDIDO EXPRESS SOLO QUITO (INGRESAR ANTES DE LAS 11:00 AM)</v>
          </cell>
          <cell r="AO1377" t="str">
            <v>DISTRIBUIDORES</v>
          </cell>
          <cell r="AP1377">
            <v>44942</v>
          </cell>
          <cell r="AR1377" t="str">
            <v>MDELIVERY_2484237</v>
          </cell>
          <cell r="AS1377">
            <v>330512</v>
          </cell>
          <cell r="AT1377" t="str">
            <v>D40</v>
          </cell>
          <cell r="AU1377" t="str">
            <v>BTB</v>
          </cell>
          <cell r="AV1377">
            <v>1</v>
          </cell>
          <cell r="AX1377" t="str">
            <v>ENTREGADO</v>
          </cell>
          <cell r="AY1377" t="str">
            <v>HALFSIM MOVISTAR: 1 und - sn. 8959300520560851639</v>
          </cell>
          <cell r="AZ1377" t="str">
            <v>SIMCARD</v>
          </cell>
          <cell r="BA1377" t="str">
            <v/>
          </cell>
        </row>
        <row r="1378">
          <cell r="A1378" t="str">
            <v>2484238</v>
          </cell>
          <cell r="B1378" t="str">
            <v>MDELIVERY</v>
          </cell>
          <cell r="C1378">
            <v>44942</v>
          </cell>
          <cell r="D1378" t="str">
            <v>FLEXNET ECUADOR - MDELIVERY</v>
          </cell>
          <cell r="E1378" t="str">
            <v>CALLE 28 DE JUNIO S/N Y GARCIA MORENO ENTRADA LLANO GRANDE</v>
          </cell>
          <cell r="H1378" t="str">
            <v>170208</v>
          </cell>
          <cell r="I1378" t="str">
            <v>QUITO</v>
          </cell>
          <cell r="J1378" t="str">
            <v>PICHINCHA</v>
          </cell>
          <cell r="K1378" t="str">
            <v>MAGALY MORENO_ESTUDIO JURIDICO PAUL OCANA Y OCANA ABOGADOS SA</v>
          </cell>
          <cell r="L1378" t="str">
            <v>UNI—N NACIONAL DE PERIODISTAS N37B 4080 Y AMAZONAS EDIFICIO PUERTA DEL SOL TORRE OESTE PISO 7</v>
          </cell>
          <cell r="O1378" t="str">
            <v>QUITO</v>
          </cell>
          <cell r="P1378" t="str">
            <v>QUITO</v>
          </cell>
          <cell r="Q1378" t="str">
            <v>PICHINCHA</v>
          </cell>
          <cell r="R1378" t="str">
            <v>2484238</v>
          </cell>
          <cell r="W1378" t="str">
            <v>1792842530001</v>
          </cell>
          <cell r="X1378" t="str">
            <v>0962784014</v>
          </cell>
          <cell r="AA1378">
            <v>44942</v>
          </cell>
          <cell r="AD1378">
            <v>1</v>
          </cell>
          <cell r="AE1378">
            <v>1</v>
          </cell>
          <cell r="AI1378" t="str">
            <v>DESPACHO</v>
          </cell>
          <cell r="AJ1378" t="str">
            <v>EXPRESS</v>
          </cell>
          <cell r="AL1378" t="str">
            <v>NO</v>
          </cell>
          <cell r="AN1378" t="str">
            <v>PEDIDO EXPRESS SOLO QUITO (INGRESAR ANTES DE LAS 11:00 AM)</v>
          </cell>
          <cell r="AO1378" t="str">
            <v>DISTRIBUIDORES</v>
          </cell>
          <cell r="AP1378">
            <v>44942</v>
          </cell>
          <cell r="AR1378" t="str">
            <v>MDELIVERY_2484238</v>
          </cell>
          <cell r="AS1378">
            <v>330505</v>
          </cell>
          <cell r="AT1378" t="str">
            <v>D40</v>
          </cell>
          <cell r="AU1378" t="str">
            <v>BTB</v>
          </cell>
          <cell r="AV1378">
            <v>1</v>
          </cell>
          <cell r="AX1378" t="str">
            <v>ENTREGADO</v>
          </cell>
          <cell r="AY1378" t="str">
            <v>HALFSIM MOVISTAR: 1 und - sn. 8959300520560851621</v>
          </cell>
          <cell r="AZ1378" t="str">
            <v>SIMCARD</v>
          </cell>
          <cell r="BA1378" t="str">
            <v/>
          </cell>
        </row>
        <row r="1379">
          <cell r="A1379" t="str">
            <v>2484239</v>
          </cell>
          <cell r="B1379" t="str">
            <v>MDELIVERY</v>
          </cell>
          <cell r="C1379">
            <v>44942</v>
          </cell>
          <cell r="D1379" t="str">
            <v>FLEXNET ECUADOR - MDELIVERY</v>
          </cell>
          <cell r="E1379" t="str">
            <v>CALLE 28 DE JUNIO S/N Y GARCIA MORENO ENTRADA LLANO GRANDE</v>
          </cell>
          <cell r="H1379" t="str">
            <v>170208</v>
          </cell>
          <cell r="I1379" t="str">
            <v>QUITO</v>
          </cell>
          <cell r="J1379" t="str">
            <v>PICHINCHA</v>
          </cell>
          <cell r="K1379" t="str">
            <v>DANILO ARELLANO_DESTINY CLUBDMC TRAVEL S A</v>
          </cell>
          <cell r="L1379" t="str">
            <v>EDIFICIO TORRE ORELLANA AVENIDA FRANCISCO DE ORELLANA E3 07 Y 10 DE AGOSTO PISO 2 OF 23</v>
          </cell>
          <cell r="O1379" t="str">
            <v>QUITO</v>
          </cell>
          <cell r="P1379" t="str">
            <v>QUITO</v>
          </cell>
          <cell r="Q1379" t="str">
            <v>PICHINCHA</v>
          </cell>
          <cell r="R1379" t="str">
            <v>2484239</v>
          </cell>
          <cell r="W1379" t="str">
            <v>1793191284001</v>
          </cell>
          <cell r="X1379" t="str">
            <v>0983202994</v>
          </cell>
          <cell r="AA1379">
            <v>44942</v>
          </cell>
          <cell r="AD1379">
            <v>1</v>
          </cell>
          <cell r="AE1379">
            <v>1</v>
          </cell>
          <cell r="AI1379" t="str">
            <v>DESPACHO</v>
          </cell>
          <cell r="AJ1379" t="str">
            <v>EXPRESS</v>
          </cell>
          <cell r="AL1379" t="str">
            <v>NO</v>
          </cell>
          <cell r="AN1379" t="str">
            <v>PEDIDO EXPRESS SOLO QUITO (INGRESAR ANTES DE LAS 11:00 AM)</v>
          </cell>
          <cell r="AO1379" t="str">
            <v>DISTRIBUIDORES</v>
          </cell>
          <cell r="AP1379">
            <v>44942</v>
          </cell>
          <cell r="AR1379" t="str">
            <v>MDELIVERY_2484239</v>
          </cell>
          <cell r="AS1379">
            <v>330509</v>
          </cell>
          <cell r="AT1379" t="str">
            <v>D40</v>
          </cell>
          <cell r="AU1379" t="str">
            <v>BTB</v>
          </cell>
          <cell r="AV1379">
            <v>13</v>
          </cell>
          <cell r="AX1379" t="str">
            <v>ENTREGADO</v>
          </cell>
          <cell r="AY1379" t="str">
            <v>HALFSIM MOVISTAR: 13 und - sn. 8959300520560851472,8959300520560851530,8959300520560851688,8959300520560851209,8959300520560851563,8959300520560851589,8959300520560851555,8959300520560851605,8959300520560851662,8959300520560851571,8959300520560851597,8959300520560851548,8959300520560851480</v>
          </cell>
          <cell r="AZ1379" t="str">
            <v>SIMCARD</v>
          </cell>
          <cell r="BA1379" t="str">
            <v/>
          </cell>
        </row>
        <row r="1380">
          <cell r="A1380" t="str">
            <v>2484252</v>
          </cell>
          <cell r="B1380" t="str">
            <v>MDELIVERY</v>
          </cell>
          <cell r="C1380">
            <v>44942</v>
          </cell>
          <cell r="D1380" t="str">
            <v>FLEXNET ECUADOR - MDELIVERY</v>
          </cell>
          <cell r="E1380" t="str">
            <v>CALLE 28 DE JUNIO S/N Y GARCIA MORENO ENTRADA LLANO GRANDE</v>
          </cell>
          <cell r="H1380" t="str">
            <v>170208</v>
          </cell>
          <cell r="I1380" t="str">
            <v>QUITO</v>
          </cell>
          <cell r="J1380" t="str">
            <v>PICHINCHA</v>
          </cell>
          <cell r="K1380" t="str">
            <v>SILVA BUSTILLOS RAUL RICARDO_SILVA BUSTILLOS RAUL RICARDO</v>
          </cell>
          <cell r="L1380" t="str">
            <v>MINISTERIO DEL DEPORTE AV GASPAR DE VILLARROEL E10 122 Y 6 DE DICIEMBRE</v>
          </cell>
          <cell r="O1380" t="str">
            <v>QUITO</v>
          </cell>
          <cell r="P1380" t="str">
            <v>QUITO</v>
          </cell>
          <cell r="Q1380" t="str">
            <v>PICHINCHA</v>
          </cell>
          <cell r="R1380" t="str">
            <v>2484252</v>
          </cell>
          <cell r="W1380" t="str">
            <v>0201581840001</v>
          </cell>
          <cell r="X1380" t="str">
            <v>0996771978</v>
          </cell>
          <cell r="AA1380">
            <v>44942</v>
          </cell>
          <cell r="AD1380">
            <v>1</v>
          </cell>
          <cell r="AE1380">
            <v>1</v>
          </cell>
          <cell r="AI1380" t="str">
            <v>DESPACHO</v>
          </cell>
          <cell r="AJ1380" t="str">
            <v>EXPRESS</v>
          </cell>
          <cell r="AL1380" t="str">
            <v>NO</v>
          </cell>
          <cell r="AN1380" t="str">
            <v>PEDIDO EXPRESS SOLO QUITO (INGRESAR ANTES DE LAS 11:00 AM)</v>
          </cell>
          <cell r="AO1380" t="str">
            <v>DISTRIBUIDORES</v>
          </cell>
          <cell r="AP1380">
            <v>44942</v>
          </cell>
          <cell r="AR1380" t="str">
            <v>MDELIVERY_2484252</v>
          </cell>
          <cell r="AS1380">
            <v>330510</v>
          </cell>
          <cell r="AT1380" t="str">
            <v>D40</v>
          </cell>
          <cell r="AU1380" t="str">
            <v>BTB</v>
          </cell>
          <cell r="AV1380">
            <v>1</v>
          </cell>
          <cell r="AX1380" t="str">
            <v>ENTREGADO</v>
          </cell>
          <cell r="AY1380" t="str">
            <v>HALFSIM MOVISTAR: 1 und - sn. 8959300520560851654</v>
          </cell>
          <cell r="AZ1380" t="str">
            <v>SIMCARD</v>
          </cell>
          <cell r="BA1380" t="str">
            <v/>
          </cell>
        </row>
        <row r="1381">
          <cell r="A1381" t="str">
            <v>2484253</v>
          </cell>
          <cell r="B1381" t="str">
            <v>MDELIVERY</v>
          </cell>
          <cell r="C1381">
            <v>44942</v>
          </cell>
          <cell r="D1381" t="str">
            <v>FLEXNET ECUADOR - MDELIVERY</v>
          </cell>
          <cell r="E1381" t="str">
            <v>CALLE 28 DE JUNIO S/N Y GARCIA MORENO ENTRADA LLANO GRANDE</v>
          </cell>
          <cell r="H1381" t="str">
            <v>170208</v>
          </cell>
          <cell r="I1381" t="str">
            <v>QUITO</v>
          </cell>
          <cell r="J1381" t="str">
            <v>PICHINCHA</v>
          </cell>
          <cell r="K1381" t="str">
            <v>ERIC MERCADO O PEDRO ILLESCAS_GEORGE MANUEL MACIAS ERAZO</v>
          </cell>
          <cell r="L1381" t="str">
            <v>CIUDADELA 9 DE OCTUBRE CALLE TERCERA VILLA 306 Y AVENIDA TERCERA SUR DE LA CIUDAD CASA DE 2 PISOS CON REJAS BLANCAS</v>
          </cell>
          <cell r="O1381" t="str">
            <v>GUAYAQUIL</v>
          </cell>
          <cell r="P1381" t="str">
            <v>GUAYAQUIL</v>
          </cell>
          <cell r="Q1381" t="str">
            <v>GUAYAS</v>
          </cell>
          <cell r="R1381" t="str">
            <v>2484253</v>
          </cell>
          <cell r="W1381" t="str">
            <v>0930934120001</v>
          </cell>
          <cell r="X1381" t="str">
            <v>0995801473</v>
          </cell>
          <cell r="AA1381">
            <v>44942</v>
          </cell>
          <cell r="AD1381">
            <v>1</v>
          </cell>
          <cell r="AE1381">
            <v>1</v>
          </cell>
          <cell r="AI1381" t="str">
            <v>DESPACHO</v>
          </cell>
          <cell r="AJ1381" t="str">
            <v>NORMAL</v>
          </cell>
          <cell r="AL1381" t="str">
            <v>NO</v>
          </cell>
          <cell r="AN1381" t="str">
            <v>DAS CARGO A LA CUENTA (DELIVERY)</v>
          </cell>
          <cell r="AO1381" t="str">
            <v>DISTRIBUIDORES</v>
          </cell>
          <cell r="AP1381">
            <v>44942</v>
          </cell>
          <cell r="AR1381" t="str">
            <v>MDELIVERY_2484253</v>
          </cell>
          <cell r="AS1381">
            <v>330551</v>
          </cell>
          <cell r="AT1381" t="str">
            <v>D40</v>
          </cell>
          <cell r="AU1381" t="str">
            <v>BTB</v>
          </cell>
          <cell r="AV1381">
            <v>1</v>
          </cell>
          <cell r="AX1381" t="str">
            <v>ENTREGADO</v>
          </cell>
          <cell r="AY1381" t="str">
            <v>HALFSIM MOVISTAR: 1 und - sn. 8959300520561471692</v>
          </cell>
          <cell r="AZ1381" t="str">
            <v>SIMCARD</v>
          </cell>
          <cell r="BA1381" t="str">
            <v>EMPRESAS TITULAR AUSENTE ENTREGA CON SELLO</v>
          </cell>
        </row>
        <row r="1382">
          <cell r="A1382" t="str">
            <v>2484254</v>
          </cell>
          <cell r="B1382" t="str">
            <v>MDELIVERY</v>
          </cell>
          <cell r="C1382">
            <v>44942</v>
          </cell>
          <cell r="D1382" t="str">
            <v>FLEXNET ECUADOR - MDELIVERY</v>
          </cell>
          <cell r="E1382" t="str">
            <v>CALLE 28 DE JUNIO S/N Y GARCIA MORENO ENTRADA LLANO GRANDE</v>
          </cell>
          <cell r="H1382" t="str">
            <v>170208</v>
          </cell>
          <cell r="I1382" t="str">
            <v>QUITO</v>
          </cell>
          <cell r="J1382" t="str">
            <v>PICHINCHA</v>
          </cell>
          <cell r="K1382" t="str">
            <v>SANTIAGO VASQUEZ_VAZQUEZ ORDONEZ MSVO S A</v>
          </cell>
          <cell r="L1382" t="str">
            <v>GENERAL TORRES Y HEROES DE VERDELOMA EN VATEX</v>
          </cell>
          <cell r="O1382" t="str">
            <v>CUENCA</v>
          </cell>
          <cell r="P1382" t="str">
            <v>CUENCA</v>
          </cell>
          <cell r="Q1382" t="str">
            <v>AZUAY</v>
          </cell>
          <cell r="R1382" t="str">
            <v>2484254</v>
          </cell>
          <cell r="W1382" t="str">
            <v>0190450740001</v>
          </cell>
          <cell r="X1382" t="str">
            <v>0996173521</v>
          </cell>
          <cell r="AA1382">
            <v>44942</v>
          </cell>
          <cell r="AD1382">
            <v>1</v>
          </cell>
          <cell r="AE1382">
            <v>1</v>
          </cell>
          <cell r="AI1382" t="str">
            <v>DESPACHO</v>
          </cell>
          <cell r="AJ1382" t="str">
            <v>NORMAL</v>
          </cell>
          <cell r="AL1382" t="str">
            <v>NO</v>
          </cell>
          <cell r="AN1382" t="str">
            <v>POSVENTA GGCC Y NEGOCIOS</v>
          </cell>
          <cell r="AO1382" t="str">
            <v>GGCC / NEGOCIOS</v>
          </cell>
          <cell r="AP1382">
            <v>44942</v>
          </cell>
          <cell r="AR1382" t="str">
            <v>MDELIVERY_2484254</v>
          </cell>
          <cell r="AS1382">
            <v>330680</v>
          </cell>
          <cell r="AT1382" t="str">
            <v>D40</v>
          </cell>
          <cell r="AU1382" t="str">
            <v>BTB</v>
          </cell>
          <cell r="AV1382">
            <v>2</v>
          </cell>
          <cell r="AX1382" t="str">
            <v>ENTREGADO</v>
          </cell>
          <cell r="AY1382" t="str">
            <v>HALFSIM MOVISTAR: 2 und - sn. 8959300520560850102,8959300520560851407</v>
          </cell>
          <cell r="AZ1382" t="str">
            <v>SIMCARD</v>
          </cell>
          <cell r="BA1382" t="str">
            <v/>
          </cell>
        </row>
        <row r="1383">
          <cell r="A1383" t="str">
            <v>2484256</v>
          </cell>
          <cell r="B1383" t="str">
            <v>MDELIVERY</v>
          </cell>
          <cell r="C1383">
            <v>44942</v>
          </cell>
          <cell r="D1383" t="str">
            <v>FLEXNET ECUADOR - MDELIVERY</v>
          </cell>
          <cell r="E1383" t="str">
            <v>CALLE 28 DE JUNIO S/N Y GARCIA MORENO ENTRADA LLANO GRANDE</v>
          </cell>
          <cell r="H1383" t="str">
            <v>170208</v>
          </cell>
          <cell r="I1383" t="str">
            <v>QUITO</v>
          </cell>
          <cell r="J1383" t="str">
            <v>PICHINCHA</v>
          </cell>
          <cell r="K1383" t="str">
            <v>BITHMAN OJEDA O GUARDIAS DANIEL VALENCIA O XAVIER LOAIZA EQUIPO DE ORLIN CHALA O MARCO PUCO_FLACSO</v>
          </cell>
          <cell r="L1383" t="str">
            <v>PRADERA E1 174 Y DIEGO DE ALMAGRO EDIFICIO FLACSO</v>
          </cell>
          <cell r="O1383" t="str">
            <v>QUITO</v>
          </cell>
          <cell r="P1383" t="str">
            <v>QUITO</v>
          </cell>
          <cell r="Q1383" t="str">
            <v>PICHINCHA</v>
          </cell>
          <cell r="R1383" t="str">
            <v>2484256</v>
          </cell>
          <cell r="W1383" t="str">
            <v>1791036514001</v>
          </cell>
          <cell r="X1383" t="str">
            <v>0999216122</v>
          </cell>
          <cell r="AA1383">
            <v>44942</v>
          </cell>
          <cell r="AD1383">
            <v>1</v>
          </cell>
          <cell r="AE1383">
            <v>1</v>
          </cell>
          <cell r="AI1383" t="str">
            <v>DESPACHO</v>
          </cell>
          <cell r="AJ1383" t="str">
            <v>NORMAL</v>
          </cell>
          <cell r="AL1383" t="str">
            <v>NO</v>
          </cell>
          <cell r="AN1383" t="str">
            <v>POSVENTA GGCC Y NEGOCIOS (EXPRESS SOLO QUITO)</v>
          </cell>
          <cell r="AO1383" t="str">
            <v>GGCC / NEGOCIOS</v>
          </cell>
          <cell r="AP1383">
            <v>44942</v>
          </cell>
          <cell r="AR1383" t="str">
            <v>MDELIVERY_2484256</v>
          </cell>
          <cell r="AS1383">
            <v>330678</v>
          </cell>
          <cell r="AT1383" t="str">
            <v>D40</v>
          </cell>
          <cell r="AU1383" t="str">
            <v>BTB</v>
          </cell>
          <cell r="AV1383">
            <v>3</v>
          </cell>
          <cell r="AX1383" t="str">
            <v>ENTREGADO</v>
          </cell>
          <cell r="AY1383" t="str">
            <v>LTE MOTO G22 NEGRO: 1 und - sn. 359694275282967 / LTE HONOR X6 SILVER: 2 und - sn. 862800060322583,862800060340668</v>
          </cell>
          <cell r="AZ1383" t="str">
            <v>TERMINAL</v>
          </cell>
          <cell r="BA1383" t="str">
            <v/>
          </cell>
        </row>
        <row r="1384">
          <cell r="A1384" t="str">
            <v>2484259</v>
          </cell>
          <cell r="B1384" t="str">
            <v>MDELIVERY</v>
          </cell>
          <cell r="C1384">
            <v>44942</v>
          </cell>
          <cell r="D1384" t="str">
            <v>FLEXNET ECUADOR - MDELIVERY</v>
          </cell>
          <cell r="E1384" t="str">
            <v>CALLE 28 DE JUNIO S/N Y GARCIA MORENO ENTRADA LLANO GRANDE</v>
          </cell>
          <cell r="H1384" t="str">
            <v>170208</v>
          </cell>
          <cell r="I1384" t="str">
            <v>QUITO</v>
          </cell>
          <cell r="J1384" t="str">
            <v>PICHINCHA</v>
          </cell>
          <cell r="K1384" t="str">
            <v>DALILA ANTONELA FLORES BENAVIDES_DALILA ANTONELA FLORES BENAVIDES</v>
          </cell>
          <cell r="L1384" t="str">
            <v>ES HUALCAVILCA Y DICHICELA EN LA MATRIZ DE LA COOPERATIVA ALIANZA DEL VALLE</v>
          </cell>
          <cell r="O1384" t="str">
            <v>RUMIÑAHUI</v>
          </cell>
          <cell r="P1384" t="str">
            <v>RUMIÑAHUI</v>
          </cell>
          <cell r="Q1384" t="str">
            <v>PICHINCHA</v>
          </cell>
          <cell r="R1384" t="str">
            <v>2484259</v>
          </cell>
          <cell r="W1384" t="str">
            <v>0450203823001</v>
          </cell>
          <cell r="X1384" t="str">
            <v>0987746601</v>
          </cell>
          <cell r="AA1384">
            <v>44942</v>
          </cell>
          <cell r="AD1384">
            <v>1</v>
          </cell>
          <cell r="AE1384">
            <v>1</v>
          </cell>
          <cell r="AI1384" t="str">
            <v>DESPACHO</v>
          </cell>
          <cell r="AJ1384" t="str">
            <v>NORMAL</v>
          </cell>
          <cell r="AL1384" t="str">
            <v>NO</v>
          </cell>
          <cell r="AN1384" t="str">
            <v>DAS CARGO A LA CUENTA (DELIVERY)</v>
          </cell>
          <cell r="AO1384" t="str">
            <v>DISTRIBUIDORES</v>
          </cell>
          <cell r="AP1384">
            <v>44942</v>
          </cell>
          <cell r="AR1384" t="str">
            <v>MDELIVERY_2484259</v>
          </cell>
          <cell r="AS1384">
            <v>330682</v>
          </cell>
          <cell r="AT1384" t="str">
            <v>D40</v>
          </cell>
          <cell r="AU1384" t="str">
            <v>BTB</v>
          </cell>
          <cell r="AV1384">
            <v>1</v>
          </cell>
          <cell r="AX1384" t="str">
            <v>ENTREGADO</v>
          </cell>
          <cell r="AY1384" t="str">
            <v>HALFSIM MOVISTAR: 1 und - sn. 8959300520560850136</v>
          </cell>
          <cell r="AZ1384" t="str">
            <v>SIMCARD</v>
          </cell>
          <cell r="BA1384" t="str">
            <v>EMPRESAS TITULAR AUSENTE ENTREGA CON SELLO</v>
          </cell>
        </row>
        <row r="1385">
          <cell r="A1385" t="str">
            <v>2484260</v>
          </cell>
          <cell r="B1385" t="str">
            <v>MDELIVERY</v>
          </cell>
          <cell r="C1385">
            <v>44942</v>
          </cell>
          <cell r="D1385" t="str">
            <v>FLEXNET ECUADOR - MDELIVERY</v>
          </cell>
          <cell r="E1385" t="str">
            <v>CALLE 28 DE JUNIO S/N Y GARCIA MORENO ENTRADA LLANO GRANDE</v>
          </cell>
          <cell r="H1385" t="str">
            <v>170208</v>
          </cell>
          <cell r="I1385" t="str">
            <v>QUITO</v>
          </cell>
          <cell r="J1385" t="str">
            <v>PICHINCHA</v>
          </cell>
          <cell r="K1385" t="str">
            <v>MIRIAM GABRIELA RON_EDISON FABRICIO OCANA CABRERA</v>
          </cell>
          <cell r="L1385" t="str">
            <v>AVENIDA 6 DE DICIEMBRE Y JUAN BOUSSINGAULT EDIFICIO TORRE 6 FRENTE A LA PARADA SAN MARTIN DE LA ECOVIA EN SENTIDO SUR NORTE UNA CUADRA ANTES DEL DESVIO DEL TUNEL GUYASAMIN DIAGONAL AL PARQUE ARGENTINA</v>
          </cell>
          <cell r="O1385" t="str">
            <v>QUITO</v>
          </cell>
          <cell r="P1385" t="str">
            <v>QUITO</v>
          </cell>
          <cell r="Q1385" t="str">
            <v>PICHINCHA</v>
          </cell>
          <cell r="R1385" t="str">
            <v>2484260</v>
          </cell>
          <cell r="W1385" t="str">
            <v>1716825367001</v>
          </cell>
          <cell r="X1385" t="str">
            <v>0998041854</v>
          </cell>
          <cell r="AA1385">
            <v>44942</v>
          </cell>
          <cell r="AD1385">
            <v>1</v>
          </cell>
          <cell r="AE1385">
            <v>1</v>
          </cell>
          <cell r="AI1385" t="str">
            <v>DESPACHO</v>
          </cell>
          <cell r="AJ1385" t="str">
            <v>NORMAL</v>
          </cell>
          <cell r="AL1385" t="str">
            <v>NO</v>
          </cell>
          <cell r="AN1385" t="str">
            <v>POSVENTA GGCC Y NEGOCIOS</v>
          </cell>
          <cell r="AO1385" t="str">
            <v>GGCC / NEGOCIOS</v>
          </cell>
          <cell r="AP1385">
            <v>44942</v>
          </cell>
          <cell r="AR1385" t="str">
            <v>MDELIVERY_2484260</v>
          </cell>
          <cell r="AS1385">
            <v>330677</v>
          </cell>
          <cell r="AT1385" t="str">
            <v>D40</v>
          </cell>
          <cell r="AU1385" t="str">
            <v>BTB</v>
          </cell>
          <cell r="AV1385">
            <v>1</v>
          </cell>
          <cell r="AX1385" t="str">
            <v>EN_TRANSITO</v>
          </cell>
          <cell r="AY1385" t="str">
            <v>HALFSIM MOVISTAR: 1 und - sn. 8959300520560850094</v>
          </cell>
          <cell r="AZ1385" t="str">
            <v>SIMCARD</v>
          </cell>
          <cell r="BA1385" t="str">
            <v/>
          </cell>
        </row>
        <row r="1386">
          <cell r="A1386" t="str">
            <v>2484261</v>
          </cell>
          <cell r="B1386" t="str">
            <v>MDELIVERY</v>
          </cell>
          <cell r="C1386">
            <v>44942</v>
          </cell>
          <cell r="D1386" t="str">
            <v>FLEXNET ECUADOR - MDELIVERY</v>
          </cell>
          <cell r="E1386" t="str">
            <v>CALLE 28 DE JUNIO S/N Y GARCIA MORENO ENTRADA LLANO GRANDE</v>
          </cell>
          <cell r="H1386" t="str">
            <v>170208</v>
          </cell>
          <cell r="I1386" t="str">
            <v>QUITO</v>
          </cell>
          <cell r="J1386" t="str">
            <v>PICHINCHA</v>
          </cell>
          <cell r="K1386" t="str">
            <v>ERIC MERCADO O PEDRO ILLESCAS_ITALO JOEL LONDA GUERRERO</v>
          </cell>
          <cell r="L1386" t="str">
            <v>CIUDADELA 9 DE OCTUBRE CALLE TERCERA VILLA 306 Y AVENIDA TERCERA SUR DE LA CIUDAD CASA DE 2 PISOS CON REJAS BLANCAS</v>
          </cell>
          <cell r="O1386" t="str">
            <v>GUAYAQUIL</v>
          </cell>
          <cell r="P1386" t="str">
            <v>GUAYAQUIL</v>
          </cell>
          <cell r="Q1386" t="str">
            <v>GUAYAS</v>
          </cell>
          <cell r="R1386" t="str">
            <v>2484261</v>
          </cell>
          <cell r="W1386" t="str">
            <v>0930092366001</v>
          </cell>
          <cell r="X1386" t="str">
            <v>0995801473</v>
          </cell>
          <cell r="AA1386">
            <v>44942</v>
          </cell>
          <cell r="AD1386">
            <v>1</v>
          </cell>
          <cell r="AE1386">
            <v>1</v>
          </cell>
          <cell r="AI1386" t="str">
            <v>DESPACHO</v>
          </cell>
          <cell r="AJ1386" t="str">
            <v>NORMAL</v>
          </cell>
          <cell r="AL1386" t="str">
            <v>NO</v>
          </cell>
          <cell r="AN1386" t="str">
            <v>DAS CARGO A LA CUENTA (DELIVERY)</v>
          </cell>
          <cell r="AO1386" t="str">
            <v>DISTRIBUIDORES</v>
          </cell>
          <cell r="AP1386">
            <v>44942</v>
          </cell>
          <cell r="AR1386" t="str">
            <v>MDELIVERY_2484261</v>
          </cell>
          <cell r="AS1386">
            <v>330681</v>
          </cell>
          <cell r="AT1386" t="str">
            <v>D40</v>
          </cell>
          <cell r="AU1386" t="str">
            <v>BTB</v>
          </cell>
          <cell r="AV1386">
            <v>1</v>
          </cell>
          <cell r="AX1386" t="str">
            <v>ENTREGADO</v>
          </cell>
          <cell r="AY1386" t="str">
            <v>HALFSIM MOVISTAR: 1 und - sn. 8959300520561471684</v>
          </cell>
          <cell r="AZ1386" t="str">
            <v>SIMCARD</v>
          </cell>
          <cell r="BA1386" t="str">
            <v>EMPRESAS TITULAR AUSENTE ENTREGA CON SELLO</v>
          </cell>
        </row>
        <row r="1387">
          <cell r="A1387" t="str">
            <v>2484262</v>
          </cell>
          <cell r="B1387" t="str">
            <v>MDELIVERY</v>
          </cell>
          <cell r="C1387">
            <v>44942</v>
          </cell>
          <cell r="D1387" t="str">
            <v>FLEXNET ECUADOR - MDELIVERY</v>
          </cell>
          <cell r="E1387" t="str">
            <v>CALLE 28 DE JUNIO S/N Y GARCIA MORENO ENTRADA LLANO GRANDE</v>
          </cell>
          <cell r="H1387" t="str">
            <v>170208</v>
          </cell>
          <cell r="I1387" t="str">
            <v>QUITO</v>
          </cell>
          <cell r="J1387" t="str">
            <v>PICHINCHA</v>
          </cell>
          <cell r="K1387" t="str">
            <v>ERIC MERCADO O PEDRO ILLESCAS_LEONARDO ANDRE PONCE RODRIGUEZ</v>
          </cell>
          <cell r="L1387" t="str">
            <v>CIUDADELA 9 DE OCTUBRE CALLE TERCERA VILLA 306 Y AVENIDA TERCERA SUR DE LA CIUDAD CASA DE 2 PISOS CON REJAS BLANCAS</v>
          </cell>
          <cell r="O1387" t="str">
            <v>GUAYAQUIL</v>
          </cell>
          <cell r="P1387" t="str">
            <v>GUAYAQUIL</v>
          </cell>
          <cell r="Q1387" t="str">
            <v>GUAYAS</v>
          </cell>
          <cell r="R1387" t="str">
            <v>2484262</v>
          </cell>
          <cell r="W1387" t="str">
            <v>0930033329001</v>
          </cell>
          <cell r="X1387" t="str">
            <v>0995801473</v>
          </cell>
          <cell r="AA1387">
            <v>44942</v>
          </cell>
          <cell r="AD1387">
            <v>1</v>
          </cell>
          <cell r="AE1387">
            <v>1</v>
          </cell>
          <cell r="AI1387" t="str">
            <v>DESPACHO</v>
          </cell>
          <cell r="AJ1387" t="str">
            <v>NORMAL</v>
          </cell>
          <cell r="AL1387" t="str">
            <v>NO</v>
          </cell>
          <cell r="AN1387" t="str">
            <v>DAS CARGO A LA CUENTA (DELIVERY)</v>
          </cell>
          <cell r="AO1387" t="str">
            <v>DISTRIBUIDORES</v>
          </cell>
          <cell r="AP1387">
            <v>44942</v>
          </cell>
          <cell r="AR1387" t="str">
            <v>MDELIVERY_2484262</v>
          </cell>
          <cell r="AS1387">
            <v>330679</v>
          </cell>
          <cell r="AT1387" t="str">
            <v>D40</v>
          </cell>
          <cell r="AU1387" t="str">
            <v>BTB</v>
          </cell>
          <cell r="AV1387">
            <v>1</v>
          </cell>
          <cell r="AX1387" t="str">
            <v>ENTREGADO</v>
          </cell>
          <cell r="AY1387" t="str">
            <v>HALFSIM MOVISTAR: 1 und - sn. 8959300520561471676</v>
          </cell>
          <cell r="AZ1387" t="str">
            <v>SIMCARD</v>
          </cell>
          <cell r="BA1387" t="str">
            <v>EMPRESAS TITULAR AUSENTE ENTREGA CON SELLO</v>
          </cell>
        </row>
        <row r="1388">
          <cell r="A1388" t="str">
            <v>2484263</v>
          </cell>
          <cell r="B1388" t="str">
            <v>MDELIVERY</v>
          </cell>
          <cell r="C1388">
            <v>44942</v>
          </cell>
          <cell r="D1388" t="str">
            <v>FLEXNET ECUADOR - MDELIVERY</v>
          </cell>
          <cell r="E1388" t="str">
            <v>CALLE 28 DE JUNIO S/N Y GARCIA MORENO ENTRADA LLANO GRANDE</v>
          </cell>
          <cell r="H1388" t="str">
            <v>170208</v>
          </cell>
          <cell r="I1388" t="str">
            <v>QUITO</v>
          </cell>
          <cell r="J1388" t="str">
            <v>PICHINCHA</v>
          </cell>
          <cell r="K1388" t="str">
            <v>ERIC MERCADO O PEDRO ILLESCAS_OSCAR ISAAC AVILA RIVAS</v>
          </cell>
          <cell r="L1388" t="str">
            <v>CIUDADELA 9 DE OCTUBRE CALLE TERCERA VILLA 306 Y AVENIDA TERCERA SUR DE LA CIUDAD CASA DE 2 PISOS CON REJAS BLANCAS</v>
          </cell>
          <cell r="O1388" t="str">
            <v>GUAYAQUIL</v>
          </cell>
          <cell r="P1388" t="str">
            <v>GUAYAQUIL</v>
          </cell>
          <cell r="Q1388" t="str">
            <v>GUAYAS</v>
          </cell>
          <cell r="R1388" t="str">
            <v>2484263</v>
          </cell>
          <cell r="W1388" t="str">
            <v>0918640772001</v>
          </cell>
          <cell r="X1388" t="str">
            <v>0995801473</v>
          </cell>
          <cell r="AA1388">
            <v>44942</v>
          </cell>
          <cell r="AD1388">
            <v>1</v>
          </cell>
          <cell r="AE1388">
            <v>1</v>
          </cell>
          <cell r="AI1388" t="str">
            <v>DESPACHO</v>
          </cell>
          <cell r="AJ1388" t="str">
            <v>NORMAL</v>
          </cell>
          <cell r="AL1388" t="str">
            <v>NO</v>
          </cell>
          <cell r="AN1388" t="str">
            <v>DAS CARGO A LA CUENTA (DELIVERY)</v>
          </cell>
          <cell r="AO1388" t="str">
            <v>DISTRIBUIDORES</v>
          </cell>
          <cell r="AP1388">
            <v>44942</v>
          </cell>
          <cell r="AR1388" t="str">
            <v>MDELIVERY_2484263</v>
          </cell>
          <cell r="AS1388">
            <v>330683</v>
          </cell>
          <cell r="AT1388" t="str">
            <v>D40</v>
          </cell>
          <cell r="AU1388" t="str">
            <v>BTB</v>
          </cell>
          <cell r="AV1388">
            <v>1</v>
          </cell>
          <cell r="AX1388" t="str">
            <v>ENTREGADO</v>
          </cell>
          <cell r="AY1388" t="str">
            <v>HALFSIM MOVISTAR: 1 und - sn. 8959300520561471668</v>
          </cell>
          <cell r="AZ1388" t="str">
            <v>SIMCARD</v>
          </cell>
          <cell r="BA1388" t="str">
            <v>EMPRESAS TITULAR AUSENTE ENTREGA CON SELLO</v>
          </cell>
        </row>
        <row r="1389">
          <cell r="A1389" t="str">
            <v>2484264</v>
          </cell>
          <cell r="B1389" t="str">
            <v>MDELIVERY</v>
          </cell>
          <cell r="C1389">
            <v>44942</v>
          </cell>
          <cell r="D1389" t="str">
            <v>FLEXNET ECUADOR - MDELIVERY</v>
          </cell>
          <cell r="E1389" t="str">
            <v>CALLE 28 DE JUNIO S/N Y GARCIA MORENO ENTRADA LLANO GRANDE</v>
          </cell>
          <cell r="H1389" t="str">
            <v>170208</v>
          </cell>
          <cell r="I1389" t="str">
            <v>QUITO</v>
          </cell>
          <cell r="J1389" t="str">
            <v>PICHINCHA</v>
          </cell>
          <cell r="K1389" t="str">
            <v>BITHMAN OJEDA O GUARDIAS DANIEL VALENCIA O XAVIER LOAIZA EQUIPO DE ORLIN CHALA O MARCO PUCO_FLACSO</v>
          </cell>
          <cell r="L1389" t="str">
            <v>PRADERA E1 174 Y DIEGO DE ALMAGRO EDIFICIO FLACSO</v>
          </cell>
          <cell r="O1389" t="str">
            <v>QUITO</v>
          </cell>
          <cell r="P1389" t="str">
            <v>QUITO</v>
          </cell>
          <cell r="Q1389" t="str">
            <v>PICHINCHA</v>
          </cell>
          <cell r="R1389" t="str">
            <v>2484264</v>
          </cell>
          <cell r="W1389" t="str">
            <v>1791036514001</v>
          </cell>
          <cell r="X1389" t="str">
            <v>0999216122</v>
          </cell>
          <cell r="AA1389">
            <v>44942</v>
          </cell>
          <cell r="AD1389">
            <v>1</v>
          </cell>
          <cell r="AE1389">
            <v>1</v>
          </cell>
          <cell r="AI1389" t="str">
            <v>DESPACHO</v>
          </cell>
          <cell r="AJ1389" t="str">
            <v>NORMAL</v>
          </cell>
          <cell r="AL1389" t="str">
            <v>NO</v>
          </cell>
          <cell r="AN1389" t="str">
            <v>POSVENTA GGCC Y NEGOCIOS</v>
          </cell>
          <cell r="AO1389" t="str">
            <v>GGCC / NEGOCIOS</v>
          </cell>
          <cell r="AP1389">
            <v>44942</v>
          </cell>
          <cell r="AR1389" t="str">
            <v>MDELIVERY_2484264</v>
          </cell>
          <cell r="AS1389">
            <v>330676</v>
          </cell>
          <cell r="AT1389" t="str">
            <v>D40</v>
          </cell>
          <cell r="AU1389" t="str">
            <v>BTB</v>
          </cell>
          <cell r="AV1389">
            <v>2</v>
          </cell>
          <cell r="AX1389" t="str">
            <v>DEVUELTO</v>
          </cell>
          <cell r="AY1389" t="str">
            <v>LTE SAMSUNG A23 NEGRO: 1 und - sn. 356795951753438 / LTE XIAOMI REDMI 10C 128GB GRIS: 1 und - sn. 868688062410660</v>
          </cell>
          <cell r="AZ1389" t="str">
            <v>TERMINAL</v>
          </cell>
          <cell r="BA1389" t="str">
            <v/>
          </cell>
        </row>
        <row r="1390">
          <cell r="A1390" t="str">
            <v>2484266</v>
          </cell>
          <cell r="B1390" t="str">
            <v>MDELIVERY</v>
          </cell>
          <cell r="C1390">
            <v>44942</v>
          </cell>
          <cell r="D1390" t="str">
            <v>FLEXNET ECUADOR - MDELIVERY</v>
          </cell>
          <cell r="E1390" t="str">
            <v>CALLE 28 DE JUNIO S/N Y GARCIA MORENO ENTRADA LLANO GRANDE</v>
          </cell>
          <cell r="H1390" t="str">
            <v>170208</v>
          </cell>
          <cell r="I1390" t="str">
            <v>QUITO</v>
          </cell>
          <cell r="J1390" t="str">
            <v>PICHINCHA</v>
          </cell>
          <cell r="K1390" t="str">
            <v>PEDRO JAVIER ALVARADO ELIZALDE_PEDRO JAVIER ALVARADO ELIZALDE</v>
          </cell>
          <cell r="L1390" t="str">
            <v>CANTON DAULE KILOMETRO 48 Y MEDIO VIA SANTA LUCIA REF FRENTE AL COLEGIO JULIO CARCHI VARGAS</v>
          </cell>
          <cell r="O1390" t="str">
            <v>DAULE</v>
          </cell>
          <cell r="P1390" t="str">
            <v>DAULE</v>
          </cell>
          <cell r="Q1390" t="str">
            <v>GUAYAS</v>
          </cell>
          <cell r="R1390" t="str">
            <v>2484266</v>
          </cell>
          <cell r="W1390" t="str">
            <v>0925942534001</v>
          </cell>
          <cell r="X1390" t="str">
            <v>0964088309</v>
          </cell>
          <cell r="AA1390">
            <v>44942</v>
          </cell>
          <cell r="AD1390">
            <v>1</v>
          </cell>
          <cell r="AE1390">
            <v>1</v>
          </cell>
          <cell r="AI1390" t="str">
            <v>DESPACHO</v>
          </cell>
          <cell r="AJ1390" t="str">
            <v>NORMAL</v>
          </cell>
          <cell r="AL1390" t="str">
            <v>NO</v>
          </cell>
          <cell r="AN1390" t="str">
            <v>DAS CARGO A LA CUENTA (DELIVERY)</v>
          </cell>
          <cell r="AO1390" t="str">
            <v>DISTRIBUIDORES</v>
          </cell>
          <cell r="AP1390">
            <v>44942</v>
          </cell>
          <cell r="AR1390" t="str">
            <v>MDELIVERY_2484266</v>
          </cell>
          <cell r="AS1390">
            <v>330688</v>
          </cell>
          <cell r="AT1390" t="str">
            <v>D40</v>
          </cell>
          <cell r="AU1390" t="str">
            <v>BTB</v>
          </cell>
          <cell r="AV1390">
            <v>1</v>
          </cell>
          <cell r="AX1390" t="str">
            <v>EN_TRANSITO</v>
          </cell>
          <cell r="AY1390" t="str">
            <v>HALFSIM MOVISTAR: 1 und - sn. 8959300520561471650</v>
          </cell>
          <cell r="AZ1390" t="str">
            <v>SIMCARD</v>
          </cell>
          <cell r="BA1390" t="str">
            <v>EMPRESAS TITULAR AUSENTE ENTREGA CON SELLO</v>
          </cell>
        </row>
        <row r="1391">
          <cell r="A1391" t="str">
            <v>2484267</v>
          </cell>
          <cell r="B1391" t="str">
            <v>MDELIVERY</v>
          </cell>
          <cell r="C1391">
            <v>44942</v>
          </cell>
          <cell r="D1391" t="str">
            <v>FLEXNET ECUADOR - MDELIVERY</v>
          </cell>
          <cell r="E1391" t="str">
            <v>CALLE 28 DE JUNIO S/N Y GARCIA MORENO ENTRADA LLANO GRANDE</v>
          </cell>
          <cell r="H1391" t="str">
            <v>170208</v>
          </cell>
          <cell r="I1391" t="str">
            <v>QUITO</v>
          </cell>
          <cell r="J1391" t="str">
            <v>PICHINCHA</v>
          </cell>
          <cell r="K1391" t="str">
            <v>CRISTHIAN ANIBAL GUASGUA SHUNTA_CRISTHIAN ANIBAL GUASGUA SHUNTA</v>
          </cell>
          <cell r="L1391" t="str">
            <v>BARRIO LUCHA DE LOS POBRES CALLE MARIA LUIZA GOMEZ DE LA TORRE PASAJE S27H CASA S27 110 A UNA CUADRA ANTES DE LA IGLESIA DEL CISNE</v>
          </cell>
          <cell r="O1391" t="str">
            <v>QUITO</v>
          </cell>
          <cell r="P1391" t="str">
            <v>QUITO</v>
          </cell>
          <cell r="Q1391" t="str">
            <v>PICHINCHA</v>
          </cell>
          <cell r="R1391" t="str">
            <v>2484267</v>
          </cell>
          <cell r="W1391" t="str">
            <v>1719372425001</v>
          </cell>
          <cell r="X1391" t="str">
            <v>0961470158</v>
          </cell>
          <cell r="AA1391">
            <v>44942</v>
          </cell>
          <cell r="AD1391">
            <v>1</v>
          </cell>
          <cell r="AE1391">
            <v>1</v>
          </cell>
          <cell r="AI1391" t="str">
            <v>DESPACHO</v>
          </cell>
          <cell r="AJ1391" t="str">
            <v>NORMAL</v>
          </cell>
          <cell r="AL1391" t="str">
            <v>NO</v>
          </cell>
          <cell r="AN1391" t="str">
            <v>DAS CARGO A LA CUENTA (DELIVERY)</v>
          </cell>
          <cell r="AO1391" t="str">
            <v>DISTRIBUIDORES</v>
          </cell>
          <cell r="AP1391">
            <v>44942</v>
          </cell>
          <cell r="AR1391" t="str">
            <v>MDELIVERY_2484267</v>
          </cell>
          <cell r="AS1391">
            <v>330686</v>
          </cell>
          <cell r="AT1391" t="str">
            <v>D40</v>
          </cell>
          <cell r="AU1391" t="str">
            <v>BTB</v>
          </cell>
          <cell r="AV1391">
            <v>1</v>
          </cell>
          <cell r="AX1391" t="str">
            <v>INCIDENCIA</v>
          </cell>
          <cell r="AY1391" t="str">
            <v>HALFSIM MOVISTAR: 1 und - sn. 8959300520561471643</v>
          </cell>
          <cell r="AZ1391" t="str">
            <v>SIMCARD</v>
          </cell>
          <cell r="BA1391" t="str">
            <v>EMPRESAS TITULAR AUSENTE ENTREGA CON SELLO</v>
          </cell>
        </row>
        <row r="1392">
          <cell r="A1392" t="str">
            <v>2484268</v>
          </cell>
          <cell r="B1392" t="str">
            <v>MDELIVERY</v>
          </cell>
          <cell r="C1392">
            <v>44942</v>
          </cell>
          <cell r="D1392" t="str">
            <v>FLEXNET ECUADOR - MDELIVERY</v>
          </cell>
          <cell r="E1392" t="str">
            <v>CALLE 28 DE JUNIO S/N Y GARCIA MORENO ENTRADA LLANO GRANDE</v>
          </cell>
          <cell r="H1392" t="str">
            <v>170208</v>
          </cell>
          <cell r="I1392" t="str">
            <v>QUITO</v>
          </cell>
          <cell r="J1392" t="str">
            <v>PICHINCHA</v>
          </cell>
          <cell r="K1392" t="str">
            <v>HECTOR TOAPANTA_COOPERATIVA DE AHORRO Y CREDITO DE LOS EMPLEADOS</v>
          </cell>
          <cell r="L1392" t="str">
            <v>PICHINCHA QUITO LA TRONCAL DE LA SIERRA BODEGA CERVECERIA PIFO BODEGAS DE LA MANCHA PASAJE PANANORTE SECTOR OYAMBARILLO PIFO</v>
          </cell>
          <cell r="O1392" t="str">
            <v>QUITO</v>
          </cell>
          <cell r="P1392" t="str">
            <v>QUITO</v>
          </cell>
          <cell r="Q1392" t="str">
            <v>PICHINCHA</v>
          </cell>
          <cell r="R1392" t="str">
            <v>2484268</v>
          </cell>
          <cell r="W1392" t="str">
            <v>0992660368001</v>
          </cell>
          <cell r="X1392" t="str">
            <v>0991980251</v>
          </cell>
          <cell r="AA1392">
            <v>44942</v>
          </cell>
          <cell r="AD1392">
            <v>1</v>
          </cell>
          <cell r="AE1392">
            <v>1</v>
          </cell>
          <cell r="AI1392" t="str">
            <v>DESPACHO</v>
          </cell>
          <cell r="AJ1392" t="str">
            <v>NORMAL</v>
          </cell>
          <cell r="AL1392" t="str">
            <v>NO</v>
          </cell>
          <cell r="AN1392" t="str">
            <v>ACTIVACIONES INGRESOS GGCC &amp; NEGOCIOS DIRECTOS</v>
          </cell>
          <cell r="AO1392" t="str">
            <v>GGCC / NEGOCIOS</v>
          </cell>
          <cell r="AP1392">
            <v>44942</v>
          </cell>
          <cell r="AR1392" t="str">
            <v>MDELIVERY_2484268</v>
          </cell>
          <cell r="AS1392">
            <v>330690</v>
          </cell>
          <cell r="AT1392" t="str">
            <v>D40</v>
          </cell>
          <cell r="AU1392" t="str">
            <v>BTB</v>
          </cell>
          <cell r="AV1392">
            <v>2</v>
          </cell>
          <cell r="AX1392" t="str">
            <v>HABILITADO RUTEO</v>
          </cell>
          <cell r="AY1392" t="str">
            <v>LTE XIAOMI REDMI NOTE 11 GRIS: 1 und - sn. 864469066495047 / HALFSIM MOVISTAR: 1 und - sn. 8959300520560850128</v>
          </cell>
          <cell r="AZ1392" t="str">
            <v>SIMCARD / TERMINAL</v>
          </cell>
          <cell r="BA1392" t="str">
            <v/>
          </cell>
        </row>
        <row r="1393">
          <cell r="A1393" t="str">
            <v>2484269</v>
          </cell>
          <cell r="B1393" t="str">
            <v>MDELIVERY</v>
          </cell>
          <cell r="C1393">
            <v>44942</v>
          </cell>
          <cell r="D1393" t="str">
            <v>FLEXNET ECUADOR - MDELIVERY</v>
          </cell>
          <cell r="E1393" t="str">
            <v>CALLE 28 DE JUNIO S/N Y GARCIA MORENO ENTRADA LLANO GRANDE</v>
          </cell>
          <cell r="H1393" t="str">
            <v>170208</v>
          </cell>
          <cell r="I1393" t="str">
            <v>QUITO</v>
          </cell>
          <cell r="J1393" t="str">
            <v>PICHINCHA</v>
          </cell>
          <cell r="K1393" t="str">
            <v>WILLIAM FERNANDO PURUNCAJA ANDRANGO_WILLIAM FERNANDO PURUNCAJA ANDRANGO</v>
          </cell>
          <cell r="L1393" t="str">
            <v>SOZORANGA S19 25 Y TOACAZO LA GATAZO PERSONA EVELYN LUCAS O MIRIAN MUNOZ MENA</v>
          </cell>
          <cell r="O1393" t="str">
            <v>QUITO</v>
          </cell>
          <cell r="P1393" t="str">
            <v>QUITO</v>
          </cell>
          <cell r="Q1393" t="str">
            <v>PICHINCHA</v>
          </cell>
          <cell r="R1393" t="str">
            <v>2484269</v>
          </cell>
          <cell r="W1393" t="str">
            <v>1711696094001</v>
          </cell>
          <cell r="X1393" t="str">
            <v>0999909770</v>
          </cell>
          <cell r="AA1393">
            <v>44942</v>
          </cell>
          <cell r="AD1393">
            <v>1</v>
          </cell>
          <cell r="AE1393">
            <v>1</v>
          </cell>
          <cell r="AI1393" t="str">
            <v>DESPACHO</v>
          </cell>
          <cell r="AJ1393" t="str">
            <v>NORMAL</v>
          </cell>
          <cell r="AL1393" t="str">
            <v>NO</v>
          </cell>
          <cell r="AN1393" t="str">
            <v>DAS CARGO A LA CUENTA (DELIVERY)</v>
          </cell>
          <cell r="AO1393" t="str">
            <v>DISTRIBUIDORES</v>
          </cell>
          <cell r="AP1393">
            <v>44942</v>
          </cell>
          <cell r="AR1393" t="str">
            <v>MDELIVERY_2484269</v>
          </cell>
          <cell r="AS1393">
            <v>330685</v>
          </cell>
          <cell r="AT1393" t="str">
            <v>D40</v>
          </cell>
          <cell r="AU1393" t="str">
            <v>BTB</v>
          </cell>
          <cell r="AV1393">
            <v>1</v>
          </cell>
          <cell r="AX1393" t="str">
            <v>ENTREGADO</v>
          </cell>
          <cell r="AY1393" t="str">
            <v>HALFSIM MOVISTAR: 1 und - sn. 8959300520560843784</v>
          </cell>
          <cell r="AZ1393" t="str">
            <v>SIMCARD</v>
          </cell>
          <cell r="BA1393" t="str">
            <v>EMPRESAS TITULAR AUSENTE ENTREGA CON SELLO</v>
          </cell>
        </row>
        <row r="1394">
          <cell r="A1394" t="str">
            <v>2484270</v>
          </cell>
          <cell r="B1394" t="str">
            <v>MDELIVERY</v>
          </cell>
          <cell r="C1394">
            <v>44942</v>
          </cell>
          <cell r="D1394" t="str">
            <v>FLEXNET ECUADOR - MDELIVERY</v>
          </cell>
          <cell r="E1394" t="str">
            <v>CALLE 28 DE JUNIO S/N Y GARCIA MORENO ENTRADA LLANO GRANDE</v>
          </cell>
          <cell r="H1394" t="str">
            <v>170208</v>
          </cell>
          <cell r="I1394" t="str">
            <v>QUITO</v>
          </cell>
          <cell r="J1394" t="str">
            <v>PICHINCHA</v>
          </cell>
          <cell r="K1394" t="str">
            <v>ERIC MERCADO O PEDRO ILLESCAS_PABLO ALBERTO VEGA PAREDES</v>
          </cell>
          <cell r="L1394" t="str">
            <v>CIUDADELA 9 DE OCTUBRE CALLE TERCERA VILLA 306 Y AVENIDA TERCERA SUR DE LA CIUDAD CASA DE 2 PISOS CON REJAS BLANCAS</v>
          </cell>
          <cell r="O1394" t="str">
            <v>GUAYAQUIL</v>
          </cell>
          <cell r="P1394" t="str">
            <v>GUAYAQUIL</v>
          </cell>
          <cell r="Q1394" t="str">
            <v>GUAYAS</v>
          </cell>
          <cell r="R1394" t="str">
            <v>2484270</v>
          </cell>
          <cell r="W1394" t="str">
            <v>0950841650001</v>
          </cell>
          <cell r="X1394" t="str">
            <v>0995801473</v>
          </cell>
          <cell r="AA1394">
            <v>44942</v>
          </cell>
          <cell r="AD1394">
            <v>1</v>
          </cell>
          <cell r="AE1394">
            <v>1</v>
          </cell>
          <cell r="AI1394" t="str">
            <v>DESPACHO</v>
          </cell>
          <cell r="AJ1394" t="str">
            <v>NORMAL</v>
          </cell>
          <cell r="AL1394" t="str">
            <v>NO</v>
          </cell>
          <cell r="AN1394" t="str">
            <v>DAS CARGO A LA CUENTA (DELIVERY)</v>
          </cell>
          <cell r="AO1394" t="str">
            <v>DISTRIBUIDORES</v>
          </cell>
          <cell r="AP1394">
            <v>44942</v>
          </cell>
          <cell r="AR1394" t="str">
            <v>MDELIVERY_2484270</v>
          </cell>
          <cell r="AS1394">
            <v>330689</v>
          </cell>
          <cell r="AT1394" t="str">
            <v>D40</v>
          </cell>
          <cell r="AU1394" t="str">
            <v>BTB</v>
          </cell>
          <cell r="AV1394">
            <v>1</v>
          </cell>
          <cell r="AX1394" t="str">
            <v>ENTREGADO</v>
          </cell>
          <cell r="AY1394" t="str">
            <v>HALFSIM MOVISTAR: 1 und - sn. 8959300520561471635</v>
          </cell>
          <cell r="AZ1394" t="str">
            <v>SIMCARD</v>
          </cell>
          <cell r="BA1394" t="str">
            <v>EMPRESAS TITULAR AUSENTE ENTREGA CON SELLO</v>
          </cell>
        </row>
        <row r="1395">
          <cell r="A1395" t="str">
            <v>2484271</v>
          </cell>
          <cell r="B1395" t="str">
            <v>MDELIVERY</v>
          </cell>
          <cell r="C1395">
            <v>44942</v>
          </cell>
          <cell r="D1395" t="str">
            <v>FLEXNET ECUADOR - MDELIVERY</v>
          </cell>
          <cell r="E1395" t="str">
            <v>CALLE 28 DE JUNIO S/N Y GARCIA MORENO ENTRADA LLANO GRANDE</v>
          </cell>
          <cell r="H1395" t="str">
            <v>170208</v>
          </cell>
          <cell r="I1395" t="str">
            <v>QUITO</v>
          </cell>
          <cell r="J1395" t="str">
            <v>PICHINCHA</v>
          </cell>
          <cell r="K1395" t="str">
            <v>SILVIA KARINA PLACENCIO ALMEIDA_SILVIA KARINA PLACENCIO ALMEIDA</v>
          </cell>
          <cell r="L1395" t="str">
            <v>GUAYAQUIL PARROQUIA PASCUALES AUTOPISTA NARCISA DE JESUS VIA TERMINAL TERRESTRE PASCUALES</v>
          </cell>
          <cell r="O1395" t="str">
            <v>GUAYAQUIL</v>
          </cell>
          <cell r="P1395" t="str">
            <v>GUAYAQUIL</v>
          </cell>
          <cell r="Q1395" t="str">
            <v>GUAYAS</v>
          </cell>
          <cell r="R1395" t="str">
            <v>2484271</v>
          </cell>
          <cell r="W1395" t="str">
            <v>0914348966001</v>
          </cell>
          <cell r="X1395" t="str">
            <v>0994982753</v>
          </cell>
          <cell r="AA1395">
            <v>44942</v>
          </cell>
          <cell r="AD1395">
            <v>1</v>
          </cell>
          <cell r="AE1395">
            <v>1</v>
          </cell>
          <cell r="AI1395" t="str">
            <v>DESPACHO</v>
          </cell>
          <cell r="AJ1395" t="str">
            <v>NORMAL</v>
          </cell>
          <cell r="AL1395" t="str">
            <v>NO</v>
          </cell>
          <cell r="AN1395" t="str">
            <v>DAS CARGO A LA CUENTA (DELIVERY)</v>
          </cell>
          <cell r="AO1395" t="str">
            <v>DISTRIBUIDORES</v>
          </cell>
          <cell r="AP1395">
            <v>44942</v>
          </cell>
          <cell r="AR1395" t="str">
            <v>MDELIVERY_2484271</v>
          </cell>
          <cell r="AS1395">
            <v>330687</v>
          </cell>
          <cell r="AT1395" t="str">
            <v>D40</v>
          </cell>
          <cell r="AU1395" t="str">
            <v>BTB</v>
          </cell>
          <cell r="AV1395">
            <v>1</v>
          </cell>
          <cell r="AX1395" t="str">
            <v>ENTREGADO</v>
          </cell>
          <cell r="AY1395" t="str">
            <v>HALFSIM MOVISTAR: 1 und - sn. 8959300520560850078</v>
          </cell>
          <cell r="AZ1395" t="str">
            <v>SIMCARD</v>
          </cell>
          <cell r="BA1395" t="str">
            <v>EMPRESAS TITULAR AUSENTE ENTREGA CON SELLO</v>
          </cell>
        </row>
        <row r="1396">
          <cell r="A1396" t="str">
            <v>2484272</v>
          </cell>
          <cell r="B1396" t="str">
            <v>MDELIVERY</v>
          </cell>
          <cell r="C1396">
            <v>44942</v>
          </cell>
          <cell r="D1396" t="str">
            <v>FLEXNET ECUADOR - MDELIVERY</v>
          </cell>
          <cell r="E1396" t="str">
            <v>CALLE 28 DE JUNIO S/N Y GARCIA MORENO ENTRADA LLANO GRANDE</v>
          </cell>
          <cell r="H1396" t="str">
            <v>170208</v>
          </cell>
          <cell r="I1396" t="str">
            <v>QUITO</v>
          </cell>
          <cell r="J1396" t="str">
            <v>PICHINCHA</v>
          </cell>
          <cell r="K1396" t="str">
            <v>ALEX ARMIJOS_NESTLE ECUADOR S A</v>
          </cell>
          <cell r="L1396" t="str">
            <v>AV SIMON BOLIVAR KM 3 5 DE SUR A NORTE 500M ANTES DEL INGRESO HACIA NAYON PASANDO EL COL LICEO CAMPOVERDE PT NAYON NESTLE</v>
          </cell>
          <cell r="O1396" t="str">
            <v>QUITO</v>
          </cell>
          <cell r="P1396" t="str">
            <v>QUITO</v>
          </cell>
          <cell r="Q1396" t="str">
            <v>PICHINCHA</v>
          </cell>
          <cell r="R1396" t="str">
            <v>2484272</v>
          </cell>
          <cell r="W1396" t="str">
            <v>0990032246001</v>
          </cell>
          <cell r="X1396" t="str">
            <v>0995323765</v>
          </cell>
          <cell r="AA1396">
            <v>44942</v>
          </cell>
          <cell r="AD1396">
            <v>1</v>
          </cell>
          <cell r="AE1396">
            <v>1</v>
          </cell>
          <cell r="AI1396" t="str">
            <v>DESPACHO</v>
          </cell>
          <cell r="AJ1396" t="str">
            <v>NORMAL</v>
          </cell>
          <cell r="AL1396" t="str">
            <v>NO</v>
          </cell>
          <cell r="AN1396" t="str">
            <v>POSVENTA GGCC Y NEGOCIOS</v>
          </cell>
          <cell r="AO1396" t="str">
            <v>GGCC / NEGOCIOS</v>
          </cell>
          <cell r="AP1396">
            <v>44942</v>
          </cell>
          <cell r="AR1396" t="str">
            <v>MDELIVERY_2484272</v>
          </cell>
          <cell r="AS1396">
            <v>330691</v>
          </cell>
          <cell r="AT1396" t="str">
            <v>D40</v>
          </cell>
          <cell r="AU1396" t="str">
            <v>BTB</v>
          </cell>
          <cell r="AV1396">
            <v>1</v>
          </cell>
          <cell r="AX1396" t="str">
            <v>ENTREGADO</v>
          </cell>
          <cell r="AY1396" t="str">
            <v>LTE SAMSUNG A23 NEGRO: 1 und - sn. 356795951763551</v>
          </cell>
          <cell r="AZ1396" t="str">
            <v>TERMINAL</v>
          </cell>
          <cell r="BA1396" t="str">
            <v/>
          </cell>
        </row>
        <row r="1397">
          <cell r="A1397" t="str">
            <v>2484273</v>
          </cell>
          <cell r="B1397" t="str">
            <v>MDELIVERY</v>
          </cell>
          <cell r="C1397">
            <v>44942</v>
          </cell>
          <cell r="D1397" t="str">
            <v>FLEXNET ECUADOR - MDELIVERY</v>
          </cell>
          <cell r="E1397" t="str">
            <v>CALLE 28 DE JUNIO S/N Y GARCIA MORENO ENTRADA LLANO GRANDE</v>
          </cell>
          <cell r="H1397" t="str">
            <v>170208</v>
          </cell>
          <cell r="I1397" t="str">
            <v>QUITO</v>
          </cell>
          <cell r="J1397" t="str">
            <v>PICHINCHA</v>
          </cell>
          <cell r="K1397" t="str">
            <v>JULIO XAVIER ARIAS NARANJO_JULIO XAVIER ARIAS NARANJO</v>
          </cell>
          <cell r="L1397" t="str">
            <v>ESCUELA SUPERIOR MILITAR DE AVIACION COSME RENELLE BARBATOS AV 7MA S N Y CALLE ATAHUALPA SALINAS ECUADOR</v>
          </cell>
          <cell r="O1397" t="str">
            <v>SALINAS</v>
          </cell>
          <cell r="P1397" t="str">
            <v>SALINAS</v>
          </cell>
          <cell r="Q1397" t="str">
            <v>SANTA ELENA</v>
          </cell>
          <cell r="R1397" t="str">
            <v>2484273</v>
          </cell>
          <cell r="W1397" t="str">
            <v>1722518451001</v>
          </cell>
          <cell r="X1397" t="str">
            <v>0961853999</v>
          </cell>
          <cell r="AA1397">
            <v>44942</v>
          </cell>
          <cell r="AD1397">
            <v>1</v>
          </cell>
          <cell r="AE1397">
            <v>1</v>
          </cell>
          <cell r="AI1397" t="str">
            <v>DESPACHO</v>
          </cell>
          <cell r="AJ1397" t="str">
            <v>NORMAL</v>
          </cell>
          <cell r="AL1397" t="str">
            <v>NO</v>
          </cell>
          <cell r="AN1397" t="str">
            <v>DAS CARGO A LA CUENTA (DELIVERY)</v>
          </cell>
          <cell r="AO1397" t="str">
            <v>DISTRIBUIDORES</v>
          </cell>
          <cell r="AP1397">
            <v>44942</v>
          </cell>
          <cell r="AR1397" t="str">
            <v>MDELIVERY_2484273</v>
          </cell>
          <cell r="AS1397">
            <v>330684</v>
          </cell>
          <cell r="AT1397" t="str">
            <v>D40</v>
          </cell>
          <cell r="AU1397" t="str">
            <v>BTB</v>
          </cell>
          <cell r="AV1397">
            <v>1</v>
          </cell>
          <cell r="AX1397" t="str">
            <v>ENTREGADO</v>
          </cell>
          <cell r="AY1397" t="str">
            <v>HALFSIM MOVISTAR: 1 und - sn. 8959300520561471627</v>
          </cell>
          <cell r="AZ1397" t="str">
            <v>SIMCARD</v>
          </cell>
          <cell r="BA1397" t="str">
            <v>EMPRESAS TITULAR AUSENTE ENTREGA CON SELLO</v>
          </cell>
        </row>
        <row r="1398">
          <cell r="A1398" t="str">
            <v>2484274</v>
          </cell>
          <cell r="B1398" t="str">
            <v>MDELIVERY</v>
          </cell>
          <cell r="C1398">
            <v>44942</v>
          </cell>
          <cell r="D1398" t="str">
            <v>FLEXNET ECUADOR - MDELIVERY</v>
          </cell>
          <cell r="E1398" t="str">
            <v>CALLE 28 DE JUNIO S/N Y GARCIA MORENO ENTRADA LLANO GRANDE</v>
          </cell>
          <cell r="H1398" t="str">
            <v>170208</v>
          </cell>
          <cell r="I1398" t="str">
            <v>QUITO</v>
          </cell>
          <cell r="J1398" t="str">
            <v>PICHINCHA</v>
          </cell>
          <cell r="K1398" t="str">
            <v>PAUL FREIRE_ENMA YAQUELINE MERIZALDE ROGEL</v>
          </cell>
          <cell r="L1398" t="str">
            <v>AV NACIONES UNIDAS Y AV AMAZONAS EN EL ED LA PREVISORA TORRE B ENTRE ALMACENES POINT Y LA IGLESIA UNIVERSAL</v>
          </cell>
          <cell r="O1398" t="str">
            <v>QUITO</v>
          </cell>
          <cell r="P1398" t="str">
            <v>QUITO</v>
          </cell>
          <cell r="Q1398" t="str">
            <v>PICHINCHA</v>
          </cell>
          <cell r="R1398" t="str">
            <v>2484274</v>
          </cell>
          <cell r="W1398" t="str">
            <v>0703509299001</v>
          </cell>
          <cell r="X1398" t="str">
            <v>0958869523</v>
          </cell>
          <cell r="AA1398">
            <v>44942</v>
          </cell>
          <cell r="AD1398">
            <v>1</v>
          </cell>
          <cell r="AE1398">
            <v>1</v>
          </cell>
          <cell r="AI1398" t="str">
            <v>DESPACHO</v>
          </cell>
          <cell r="AJ1398" t="str">
            <v>NORMAL</v>
          </cell>
          <cell r="AL1398" t="str">
            <v>NO</v>
          </cell>
          <cell r="AN1398" t="str">
            <v>PEDIDO EXPRESS SOLO QUITO (INGRESAR ANTES DE LAS 11:00 AM)</v>
          </cell>
          <cell r="AO1398" t="str">
            <v>DISTRIBUIDORES</v>
          </cell>
          <cell r="AP1398">
            <v>44942</v>
          </cell>
          <cell r="AR1398" t="str">
            <v>MDELIVERY_2484274</v>
          </cell>
          <cell r="AS1398">
            <v>330696</v>
          </cell>
          <cell r="AT1398" t="str">
            <v>D40</v>
          </cell>
          <cell r="AU1398" t="str">
            <v>BTB</v>
          </cell>
          <cell r="AV1398">
            <v>1</v>
          </cell>
          <cell r="AX1398" t="str">
            <v>ENTREGADO</v>
          </cell>
          <cell r="AY1398" t="str">
            <v>HALFSIM MOVISTAR: 1 und - sn. 8959300520560850201</v>
          </cell>
          <cell r="AZ1398" t="str">
            <v>SIMCARD</v>
          </cell>
          <cell r="BA1398" t="str">
            <v/>
          </cell>
        </row>
        <row r="1399">
          <cell r="A1399" t="str">
            <v>2484275</v>
          </cell>
          <cell r="B1399" t="str">
            <v>MDELIVERY</v>
          </cell>
          <cell r="C1399">
            <v>44942</v>
          </cell>
          <cell r="D1399" t="str">
            <v>FLEXNET ECUADOR - MDELIVERY</v>
          </cell>
          <cell r="E1399" t="str">
            <v>CALLE 28 DE JUNIO S/N Y GARCIA MORENO ENTRADA LLANO GRANDE</v>
          </cell>
          <cell r="H1399" t="str">
            <v>170208</v>
          </cell>
          <cell r="I1399" t="str">
            <v>QUITO</v>
          </cell>
          <cell r="J1399" t="str">
            <v>PICHINCHA</v>
          </cell>
          <cell r="K1399" t="str">
            <v>LEANDRO DARIO PATINO PATINO_LEANDRO DARIO PATINO PATINO</v>
          </cell>
          <cell r="L1399" t="str">
            <v>PUERTO AZUL MZ MH V3</v>
          </cell>
          <cell r="O1399" t="str">
            <v>GUAYAQUIL</v>
          </cell>
          <cell r="P1399" t="str">
            <v>GUAYAQUIL</v>
          </cell>
          <cell r="Q1399" t="str">
            <v>GUAYAS</v>
          </cell>
          <cell r="R1399" t="str">
            <v>2484275</v>
          </cell>
          <cell r="W1399" t="str">
            <v>1309675203001</v>
          </cell>
          <cell r="X1399" t="str">
            <v>0939386295</v>
          </cell>
          <cell r="AA1399">
            <v>44942</v>
          </cell>
          <cell r="AD1399">
            <v>1</v>
          </cell>
          <cell r="AE1399">
            <v>1</v>
          </cell>
          <cell r="AI1399" t="str">
            <v>DESPACHO</v>
          </cell>
          <cell r="AJ1399" t="str">
            <v>NORMAL</v>
          </cell>
          <cell r="AL1399" t="str">
            <v>NO</v>
          </cell>
          <cell r="AN1399" t="str">
            <v>DAS CARGO A LA CUENTA (DELIVERY)</v>
          </cell>
          <cell r="AO1399" t="str">
            <v>DISTRIBUIDORES</v>
          </cell>
          <cell r="AP1399">
            <v>44942</v>
          </cell>
          <cell r="AR1399" t="str">
            <v>MDELIVERY_2484275</v>
          </cell>
          <cell r="AS1399">
            <v>330694</v>
          </cell>
          <cell r="AT1399" t="str">
            <v>D40</v>
          </cell>
          <cell r="AU1399" t="str">
            <v>BTB</v>
          </cell>
          <cell r="AV1399">
            <v>1</v>
          </cell>
          <cell r="AX1399" t="str">
            <v>ENTREGADO</v>
          </cell>
          <cell r="AY1399" t="str">
            <v>HALFSIM MOVISTAR: 1 und - sn. 8959300120521948390</v>
          </cell>
          <cell r="AZ1399" t="str">
            <v>SIMCARD</v>
          </cell>
          <cell r="BA1399" t="str">
            <v>EMPRESAS TITULAR AUSENTE ENTREGA CON SELLO</v>
          </cell>
        </row>
        <row r="1400">
          <cell r="A1400" t="str">
            <v>2484276</v>
          </cell>
          <cell r="B1400" t="str">
            <v>MDELIVERY</v>
          </cell>
          <cell r="C1400">
            <v>44942</v>
          </cell>
          <cell r="D1400" t="str">
            <v>FLEXNET ECUADOR - MDELIVERY</v>
          </cell>
          <cell r="E1400" t="str">
            <v>CALLE 28 DE JUNIO S/N Y GARCIA MORENO ENTRADA LLANO GRANDE</v>
          </cell>
          <cell r="H1400" t="str">
            <v>170208</v>
          </cell>
          <cell r="I1400" t="str">
            <v>QUITO</v>
          </cell>
          <cell r="J1400" t="str">
            <v>PICHINCHA</v>
          </cell>
          <cell r="K1400" t="str">
            <v>JORGE LUIS LINO BORBOR_SEGURIDAD Y VIGILANCIA PROVIGILANCE CIA LTDA</v>
          </cell>
          <cell r="L1400" t="str">
            <v>PEDREGAL OE5 37 Y PASAJE A QUITO ECUADOR</v>
          </cell>
          <cell r="O1400" t="str">
            <v>QUITO</v>
          </cell>
          <cell r="P1400" t="str">
            <v>QUITO</v>
          </cell>
          <cell r="Q1400" t="str">
            <v>PICHINCHA</v>
          </cell>
          <cell r="R1400" t="str">
            <v>2484276</v>
          </cell>
          <cell r="W1400" t="str">
            <v>1791705297001</v>
          </cell>
          <cell r="X1400" t="str">
            <v>0986892083</v>
          </cell>
          <cell r="AA1400">
            <v>44942</v>
          </cell>
          <cell r="AD1400">
            <v>1</v>
          </cell>
          <cell r="AE1400">
            <v>1</v>
          </cell>
          <cell r="AI1400" t="str">
            <v>DESPACHO</v>
          </cell>
          <cell r="AJ1400" t="str">
            <v>NORMAL</v>
          </cell>
          <cell r="AL1400" t="str">
            <v>NO</v>
          </cell>
          <cell r="AN1400" t="str">
            <v>POSVENTA GGCC Y NEGOCIOS (EXPRESS SOLO QUITO)</v>
          </cell>
          <cell r="AO1400" t="str">
            <v>GGCC / NEGOCIOS</v>
          </cell>
          <cell r="AP1400">
            <v>44942</v>
          </cell>
          <cell r="AR1400" t="str">
            <v>MDELIVERY_2484276</v>
          </cell>
          <cell r="AS1400">
            <v>330698</v>
          </cell>
          <cell r="AT1400" t="str">
            <v>D40</v>
          </cell>
          <cell r="AU1400" t="str">
            <v>BTB</v>
          </cell>
          <cell r="AV1400">
            <v>1</v>
          </cell>
          <cell r="AX1400" t="str">
            <v>CANCELADO</v>
          </cell>
          <cell r="AY1400" t="str">
            <v>LTE IPHONE 13 PRO 256GB NEGRO: 1 und - sn. 359583826462329</v>
          </cell>
          <cell r="AZ1400" t="str">
            <v>TERMINAL</v>
          </cell>
          <cell r="BA1400" t="str">
            <v/>
          </cell>
        </row>
        <row r="1401">
          <cell r="A1401" t="str">
            <v>2484277</v>
          </cell>
          <cell r="B1401" t="str">
            <v>MDELIVERY</v>
          </cell>
          <cell r="C1401">
            <v>44942</v>
          </cell>
          <cell r="D1401" t="str">
            <v>FLEXNET ECUADOR - MDELIVERY</v>
          </cell>
          <cell r="E1401" t="str">
            <v>CALLE 28 DE JUNIO S/N Y GARCIA MORENO ENTRADA LLANO GRANDE</v>
          </cell>
          <cell r="H1401" t="str">
            <v>170208</v>
          </cell>
          <cell r="I1401" t="str">
            <v>QUITO</v>
          </cell>
          <cell r="J1401" t="str">
            <v>PICHINCHA</v>
          </cell>
          <cell r="K1401" t="str">
            <v>EDGAR NELSON AMAYA ORELLANA_EDGAR NELSON AMAYA ORELLANA</v>
          </cell>
          <cell r="L1401" t="str">
            <v>OCHOA LEON Y GALO GARCIA</v>
          </cell>
          <cell r="O1401" t="str">
            <v>PASAJE</v>
          </cell>
          <cell r="P1401" t="str">
            <v>PASAJE</v>
          </cell>
          <cell r="Q1401" t="str">
            <v>EL ORO</v>
          </cell>
          <cell r="R1401" t="str">
            <v>2484277</v>
          </cell>
          <cell r="W1401" t="str">
            <v>0703866822001</v>
          </cell>
          <cell r="X1401" t="str">
            <v>0968805890</v>
          </cell>
          <cell r="AA1401">
            <v>44942</v>
          </cell>
          <cell r="AD1401">
            <v>1</v>
          </cell>
          <cell r="AE1401">
            <v>1</v>
          </cell>
          <cell r="AI1401" t="str">
            <v>DESPACHO</v>
          </cell>
          <cell r="AJ1401" t="str">
            <v>NORMAL</v>
          </cell>
          <cell r="AL1401" t="str">
            <v>NO</v>
          </cell>
          <cell r="AN1401" t="str">
            <v>DAS CARGO A LA CUENTA (DELIVERY)</v>
          </cell>
          <cell r="AO1401" t="str">
            <v>DISTRIBUIDORES</v>
          </cell>
          <cell r="AP1401">
            <v>44942</v>
          </cell>
          <cell r="AR1401" t="str">
            <v>MDELIVERY_2484277</v>
          </cell>
          <cell r="AS1401">
            <v>330693</v>
          </cell>
          <cell r="AT1401" t="str">
            <v>D40</v>
          </cell>
          <cell r="AU1401" t="str">
            <v>BTB</v>
          </cell>
          <cell r="AV1401">
            <v>1</v>
          </cell>
          <cell r="AX1401" t="str">
            <v>ENTREGADO</v>
          </cell>
          <cell r="AY1401" t="str">
            <v>HALFSIM MOVISTAR: 1 und - sn. 8959300520561471619</v>
          </cell>
          <cell r="AZ1401" t="str">
            <v>SIMCARD</v>
          </cell>
          <cell r="BA1401" t="str">
            <v>EMPRESAS TITULAR AUSENTE ENTREGA CON SELLO</v>
          </cell>
        </row>
        <row r="1402">
          <cell r="A1402" t="str">
            <v>2484278</v>
          </cell>
          <cell r="B1402" t="str">
            <v>MDELIVERY</v>
          </cell>
          <cell r="C1402">
            <v>44942</v>
          </cell>
          <cell r="D1402" t="str">
            <v>FLEXNET ECUADOR - MDELIVERY</v>
          </cell>
          <cell r="E1402" t="str">
            <v>CALLE 28 DE JUNIO S/N Y GARCIA MORENO ENTRADA LLANO GRANDE</v>
          </cell>
          <cell r="H1402" t="str">
            <v>170208</v>
          </cell>
          <cell r="I1402" t="str">
            <v>QUITO</v>
          </cell>
          <cell r="J1402" t="str">
            <v>PICHINCHA</v>
          </cell>
          <cell r="K1402" t="str">
            <v>NANCY PAZMINO_BANGARA S A</v>
          </cell>
          <cell r="L1402" t="str">
            <v>AV AMERICA N37 204 Y JOSE VILLALENGUA EDIFICIO BANGARA</v>
          </cell>
          <cell r="O1402" t="str">
            <v>QUITO</v>
          </cell>
          <cell r="P1402" t="str">
            <v>QUITO</v>
          </cell>
          <cell r="Q1402" t="str">
            <v>PICHINCHA</v>
          </cell>
          <cell r="R1402" t="str">
            <v>2484278</v>
          </cell>
          <cell r="W1402" t="str">
            <v>0992117192001</v>
          </cell>
          <cell r="X1402" t="str">
            <v>0987432250</v>
          </cell>
          <cell r="AA1402">
            <v>44942</v>
          </cell>
          <cell r="AD1402">
            <v>1</v>
          </cell>
          <cell r="AE1402">
            <v>1</v>
          </cell>
          <cell r="AI1402" t="str">
            <v>DESPACHO</v>
          </cell>
          <cell r="AJ1402" t="str">
            <v>NORMAL</v>
          </cell>
          <cell r="AL1402" t="str">
            <v>NO</v>
          </cell>
          <cell r="AN1402" t="str">
            <v>POSVENTA GGCC Y NEGOCIOS (EXPRESS SOLO QUITO)</v>
          </cell>
          <cell r="AO1402" t="str">
            <v>GGCC / NEGOCIOS</v>
          </cell>
          <cell r="AP1402">
            <v>44942</v>
          </cell>
          <cell r="AR1402" t="str">
            <v>MDELIVERY_2484278</v>
          </cell>
          <cell r="AS1402">
            <v>330697</v>
          </cell>
          <cell r="AT1402" t="str">
            <v>D40</v>
          </cell>
          <cell r="AU1402" t="str">
            <v>BTB</v>
          </cell>
          <cell r="AV1402">
            <v>2</v>
          </cell>
          <cell r="AX1402" t="str">
            <v>ENTREGADO</v>
          </cell>
          <cell r="AY1402" t="str">
            <v>LTE SAMSUNG A23 NEGRO: 1 und - sn. 356795951942783 / HALFSIM MOVISTAR: 1 und - sn. 8959300520560843636</v>
          </cell>
          <cell r="AZ1402" t="str">
            <v>SIMCARD / TERMINAL</v>
          </cell>
          <cell r="BA1402" t="str">
            <v/>
          </cell>
        </row>
        <row r="1403">
          <cell r="A1403" t="str">
            <v>2484280</v>
          </cell>
          <cell r="B1403" t="str">
            <v>MDELIVERY</v>
          </cell>
          <cell r="C1403">
            <v>44942</v>
          </cell>
          <cell r="D1403" t="str">
            <v>FLEXNET ECUADOR - MDELIVERY</v>
          </cell>
          <cell r="E1403" t="str">
            <v>CALLE 28 DE JUNIO S/N Y GARCIA MORENO ENTRADA LLANO GRANDE</v>
          </cell>
          <cell r="H1403" t="str">
            <v>170208</v>
          </cell>
          <cell r="I1403" t="str">
            <v>QUITO</v>
          </cell>
          <cell r="J1403" t="str">
            <v>PICHINCHA</v>
          </cell>
          <cell r="K1403" t="str">
            <v>GUARDIA TURNO_TELCONET S A</v>
          </cell>
          <cell r="L1403" t="str">
            <v>GUAYAS GUAYAQUIL KENNEDY NORTE MZ 109 SOLAR 21 EN LA GARITA DE LOS AGENTES DE SEGURIDAD</v>
          </cell>
          <cell r="O1403" t="str">
            <v>GUAYAQUIL</v>
          </cell>
          <cell r="P1403" t="str">
            <v>GUAYAQUIL</v>
          </cell>
          <cell r="Q1403" t="str">
            <v>GUAYAS</v>
          </cell>
          <cell r="R1403" t="str">
            <v>2484280</v>
          </cell>
          <cell r="W1403" t="str">
            <v>0991327371001</v>
          </cell>
          <cell r="X1403" t="str">
            <v>0995551760</v>
          </cell>
          <cell r="AA1403">
            <v>44942</v>
          </cell>
          <cell r="AD1403">
            <v>1</v>
          </cell>
          <cell r="AE1403">
            <v>1</v>
          </cell>
          <cell r="AI1403" t="str">
            <v>DESPACHO</v>
          </cell>
          <cell r="AJ1403" t="str">
            <v>NORMAL</v>
          </cell>
          <cell r="AL1403" t="str">
            <v>NO</v>
          </cell>
          <cell r="AN1403" t="str">
            <v>ACTIVACIONES INGRESOS GGCC &amp; NEGOCIOS DIRECTOS</v>
          </cell>
          <cell r="AO1403" t="str">
            <v>GGCC / NEGOCIOS</v>
          </cell>
          <cell r="AP1403">
            <v>44942</v>
          </cell>
          <cell r="AR1403" t="str">
            <v>MDELIVERY_2484280</v>
          </cell>
          <cell r="AS1403">
            <v>330695</v>
          </cell>
          <cell r="AT1403" t="str">
            <v>D40</v>
          </cell>
          <cell r="AU1403" t="str">
            <v>BTB</v>
          </cell>
          <cell r="AV1403">
            <v>5</v>
          </cell>
          <cell r="AX1403" t="str">
            <v>ENTREGADO</v>
          </cell>
          <cell r="AY1403" t="str">
            <v>HALFSIM MOVISTAR: 5 und - sn. 8959300520560843842,8959300520560851514,8959300520560843867,8959300520560843909,8959300520560843859</v>
          </cell>
          <cell r="AZ1403" t="str">
            <v>SIMCARD</v>
          </cell>
          <cell r="BA1403" t="str">
            <v/>
          </cell>
        </row>
        <row r="1404">
          <cell r="A1404" t="str">
            <v>2484285</v>
          </cell>
          <cell r="B1404" t="str">
            <v>MDELIVERY</v>
          </cell>
          <cell r="C1404">
            <v>44942</v>
          </cell>
          <cell r="D1404" t="str">
            <v>FLEXNET ECUADOR - MDELIVERY</v>
          </cell>
          <cell r="E1404" t="str">
            <v>CALLE 28 DE JUNIO S/N Y GARCIA MORENO ENTRADA LLANO GRANDE</v>
          </cell>
          <cell r="H1404" t="str">
            <v>170208</v>
          </cell>
          <cell r="I1404" t="str">
            <v>QUITO</v>
          </cell>
          <cell r="J1404" t="str">
            <v>PICHINCHA</v>
          </cell>
          <cell r="K1404" t="str">
            <v>MA ISABEL PERALTA_ASOCIACION DE EMPLEADOS DE LA EMPRESA MUNICIPAL DE</v>
          </cell>
          <cell r="L1404" t="str">
            <v>AZUAY CUENCA 3 DE NOVIEMBRE S N Y JUAN PABLO I EN LOS ALTOS DE MONTE BIANCO JUNTO A LA CLINICA LATINO</v>
          </cell>
          <cell r="O1404" t="str">
            <v>CUENCA</v>
          </cell>
          <cell r="P1404" t="str">
            <v>CUENCA</v>
          </cell>
          <cell r="Q1404" t="str">
            <v>AZUAY</v>
          </cell>
          <cell r="R1404" t="str">
            <v>2484285</v>
          </cell>
          <cell r="W1404" t="str">
            <v>0190337693001</v>
          </cell>
          <cell r="X1404" t="str">
            <v>997568536</v>
          </cell>
          <cell r="AA1404">
            <v>44942</v>
          </cell>
          <cell r="AD1404">
            <v>1</v>
          </cell>
          <cell r="AE1404">
            <v>1</v>
          </cell>
          <cell r="AI1404" t="str">
            <v>DESPACHO</v>
          </cell>
          <cell r="AJ1404" t="str">
            <v>NORMAL</v>
          </cell>
          <cell r="AL1404" t="str">
            <v>NO</v>
          </cell>
          <cell r="AN1404" t="str">
            <v>ACTIVACIONES B2B PORTABILIDADES SOLO SIMCARD</v>
          </cell>
          <cell r="AO1404" t="str">
            <v>GGCC / NEGOCIOS</v>
          </cell>
          <cell r="AP1404">
            <v>44942</v>
          </cell>
          <cell r="AR1404" t="str">
            <v>MDELIVERY_2484285</v>
          </cell>
          <cell r="AS1404">
            <v>330699</v>
          </cell>
          <cell r="AT1404" t="str">
            <v>D40</v>
          </cell>
          <cell r="AU1404" t="str">
            <v>BTB</v>
          </cell>
          <cell r="AV1404">
            <v>1</v>
          </cell>
          <cell r="AX1404" t="str">
            <v>ENTREGADO</v>
          </cell>
          <cell r="AY1404" t="str">
            <v>HALFSIM MOVISTAR: 1 und - sn. 8959300520560843792</v>
          </cell>
          <cell r="AZ1404" t="str">
            <v>SIMCARD</v>
          </cell>
          <cell r="BA1404" t="str">
            <v/>
          </cell>
        </row>
        <row r="1405">
          <cell r="A1405" t="str">
            <v>2484286</v>
          </cell>
          <cell r="B1405" t="str">
            <v>MDELIVERY</v>
          </cell>
          <cell r="C1405">
            <v>44942</v>
          </cell>
          <cell r="D1405" t="str">
            <v>FLEXNET ECUADOR - MDELIVERY</v>
          </cell>
          <cell r="E1405" t="str">
            <v>CALLE 28 DE JUNIO S/N Y GARCIA MORENO ENTRADA LLANO GRANDE</v>
          </cell>
          <cell r="H1405" t="str">
            <v>170208</v>
          </cell>
          <cell r="I1405" t="str">
            <v>QUITO</v>
          </cell>
          <cell r="J1405" t="str">
            <v>PICHINCHA</v>
          </cell>
          <cell r="K1405" t="str">
            <v>CARLOS BERMUDEZ_SUPERDEPORTE S A</v>
          </cell>
          <cell r="L1405" t="str">
            <v>PASEO SHOPPING BAHIA DE CARAQUEZ MARATHON</v>
          </cell>
          <cell r="O1405" t="str">
            <v>BAHIA DE CARAQUEZ (SUCRE)</v>
          </cell>
          <cell r="P1405" t="str">
            <v>BAHIA DE CARAQUEZ (SUCRE)</v>
          </cell>
          <cell r="Q1405" t="str">
            <v>MANABI</v>
          </cell>
          <cell r="R1405" t="str">
            <v>2484286</v>
          </cell>
          <cell r="W1405" t="str">
            <v>1791413237001</v>
          </cell>
          <cell r="X1405" t="str">
            <v>0983382475</v>
          </cell>
          <cell r="AA1405">
            <v>44942</v>
          </cell>
          <cell r="AD1405">
            <v>1</v>
          </cell>
          <cell r="AE1405">
            <v>1</v>
          </cell>
          <cell r="AI1405" t="str">
            <v>DESPACHO</v>
          </cell>
          <cell r="AJ1405" t="str">
            <v>NORMAL</v>
          </cell>
          <cell r="AL1405" t="str">
            <v>NO</v>
          </cell>
          <cell r="AN1405" t="str">
            <v>POSVENTA GGCC Y NEGOCIOS</v>
          </cell>
          <cell r="AO1405" t="str">
            <v>GGCC / NEGOCIOS</v>
          </cell>
          <cell r="AP1405">
            <v>44942</v>
          </cell>
          <cell r="AR1405" t="str">
            <v>MDELIVERY_2484286</v>
          </cell>
          <cell r="AS1405">
            <v>330692</v>
          </cell>
          <cell r="AT1405" t="str">
            <v>D40</v>
          </cell>
          <cell r="AU1405" t="str">
            <v>BTB</v>
          </cell>
          <cell r="AV1405">
            <v>1</v>
          </cell>
          <cell r="AX1405" t="str">
            <v>ENTREGADO</v>
          </cell>
          <cell r="AY1405" t="str">
            <v>LTE SAMSUNG A13 AZUL: 1 und - sn. 352460882855059</v>
          </cell>
          <cell r="AZ1405" t="str">
            <v>TERMINAL</v>
          </cell>
          <cell r="BA1405" t="str">
            <v/>
          </cell>
        </row>
        <row r="1406">
          <cell r="A1406" t="str">
            <v>2484287</v>
          </cell>
          <cell r="B1406" t="str">
            <v>MDELIVERY</v>
          </cell>
          <cell r="C1406">
            <v>44942</v>
          </cell>
          <cell r="D1406" t="str">
            <v>FLEXNET ECUADOR - MDELIVERY</v>
          </cell>
          <cell r="E1406" t="str">
            <v>CALLE 28 DE JUNIO S/N Y GARCIA MORENO ENTRADA LLANO GRANDE</v>
          </cell>
          <cell r="H1406" t="str">
            <v>170208</v>
          </cell>
          <cell r="I1406" t="str">
            <v>QUITO</v>
          </cell>
          <cell r="J1406" t="str">
            <v>PICHINCHA</v>
          </cell>
          <cell r="K1406" t="str">
            <v>DIEGO MORALES ARIZAGA_COMERCIALIZADORA DE DISPOSITIVOS MOVILES ECZONADIGITAL S A S</v>
          </cell>
          <cell r="L1406" t="str">
            <v>AV TRONCAL AMAZONICA Y AV DOS RIOS BASE OPERATIVA COS 2</v>
          </cell>
          <cell r="O1406" t="str">
            <v>TENA</v>
          </cell>
          <cell r="P1406" t="str">
            <v>TENA</v>
          </cell>
          <cell r="Q1406" t="str">
            <v>NAPO</v>
          </cell>
          <cell r="R1406" t="str">
            <v>2484287</v>
          </cell>
          <cell r="W1406" t="str">
            <v>1793195972001</v>
          </cell>
          <cell r="X1406" t="str">
            <v>0986122959</v>
          </cell>
          <cell r="AA1406">
            <v>44942</v>
          </cell>
          <cell r="AD1406">
            <v>1</v>
          </cell>
          <cell r="AE1406">
            <v>1</v>
          </cell>
          <cell r="AI1406" t="str">
            <v>DESPACHO</v>
          </cell>
          <cell r="AJ1406" t="str">
            <v>NORMAL</v>
          </cell>
          <cell r="AL1406" t="str">
            <v>NO</v>
          </cell>
          <cell r="AN1406" t="str">
            <v>DAS CARGO A LA CUENTA (DELIVERY)</v>
          </cell>
          <cell r="AO1406" t="str">
            <v>DISTRIBUIDORES</v>
          </cell>
          <cell r="AP1406">
            <v>44942</v>
          </cell>
          <cell r="AR1406" t="str">
            <v>MDELIVERY_2484287</v>
          </cell>
          <cell r="AS1406">
            <v>330704</v>
          </cell>
          <cell r="AT1406" t="str">
            <v>D40</v>
          </cell>
          <cell r="AU1406" t="str">
            <v>BTB</v>
          </cell>
          <cell r="AV1406">
            <v>1</v>
          </cell>
          <cell r="AX1406" t="str">
            <v>INCIDENCIA</v>
          </cell>
          <cell r="AY1406" t="str">
            <v>HALFSIM MOVISTAR: 1 und - sn. 8959300520561471601</v>
          </cell>
          <cell r="AZ1406" t="str">
            <v>SIMCARD</v>
          </cell>
          <cell r="BA1406" t="str">
            <v>EMPRESAS TITULAR AUSENTE ENTREGA CON SELLO</v>
          </cell>
        </row>
        <row r="1407">
          <cell r="A1407" t="str">
            <v>2484288</v>
          </cell>
          <cell r="B1407" t="str">
            <v>MDELIVERY</v>
          </cell>
          <cell r="C1407">
            <v>44942</v>
          </cell>
          <cell r="D1407" t="str">
            <v>FLEXNET ECUADOR - MDELIVERY</v>
          </cell>
          <cell r="E1407" t="str">
            <v>CALLE 28 DE JUNIO S/N Y GARCIA MORENO ENTRADA LLANO GRANDE</v>
          </cell>
          <cell r="H1407" t="str">
            <v>170208</v>
          </cell>
          <cell r="I1407" t="str">
            <v>QUITO</v>
          </cell>
          <cell r="J1407" t="str">
            <v>PICHINCHA</v>
          </cell>
          <cell r="K1407" t="str">
            <v>OMAR AMBATO_CORPORACION CFC S A</v>
          </cell>
          <cell r="L1407" t="str">
            <v>AV COLON E1 45 Y 10 DE AGOSTO EDF CFC PISO 3 OFINAS CFC QUITO PICHINCHA</v>
          </cell>
          <cell r="O1407" t="str">
            <v>QUITO</v>
          </cell>
          <cell r="P1407" t="str">
            <v>QUITO</v>
          </cell>
          <cell r="Q1407" t="str">
            <v>PICHINCHA</v>
          </cell>
          <cell r="R1407" t="str">
            <v>2484288</v>
          </cell>
          <cell r="W1407" t="str">
            <v>0992239212001</v>
          </cell>
          <cell r="X1407" t="str">
            <v>999234915</v>
          </cell>
          <cell r="AA1407">
            <v>44942</v>
          </cell>
          <cell r="AD1407">
            <v>1</v>
          </cell>
          <cell r="AE1407">
            <v>1</v>
          </cell>
          <cell r="AI1407" t="str">
            <v>DESPACHO</v>
          </cell>
          <cell r="AJ1407" t="str">
            <v>NORMAL</v>
          </cell>
          <cell r="AL1407" t="str">
            <v>NO</v>
          </cell>
          <cell r="AN1407" t="str">
            <v>POSVENTA GGCC Y NEGOCIOS (EXPRESS SOLO QUITO)</v>
          </cell>
          <cell r="AO1407" t="str">
            <v>GGCC / NEGOCIOS</v>
          </cell>
          <cell r="AP1407">
            <v>44942</v>
          </cell>
          <cell r="AR1407" t="str">
            <v>MDELIVERY_2484288</v>
          </cell>
          <cell r="AS1407">
            <v>330702</v>
          </cell>
          <cell r="AT1407" t="str">
            <v>D40</v>
          </cell>
          <cell r="AU1407" t="str">
            <v>BTB</v>
          </cell>
          <cell r="AV1407">
            <v>1</v>
          </cell>
          <cell r="AX1407" t="str">
            <v>ENTREGADO</v>
          </cell>
          <cell r="AY1407" t="str">
            <v>HALFSIM MOVISTAR: 1 und - sn. 8959300520560843610</v>
          </cell>
          <cell r="AZ1407" t="str">
            <v>SIMCARD</v>
          </cell>
          <cell r="BA1407" t="str">
            <v/>
          </cell>
        </row>
        <row r="1408">
          <cell r="A1408" t="str">
            <v>2484289</v>
          </cell>
          <cell r="B1408" t="str">
            <v>MDELIVERY</v>
          </cell>
          <cell r="C1408">
            <v>44942</v>
          </cell>
          <cell r="D1408" t="str">
            <v>FLEXNET ECUADOR - MDELIVERY</v>
          </cell>
          <cell r="E1408" t="str">
            <v>CALLE 28 DE JUNIO S/N Y GARCIA MORENO ENTRADA LLANO GRANDE</v>
          </cell>
          <cell r="H1408" t="str">
            <v>170208</v>
          </cell>
          <cell r="I1408" t="str">
            <v>QUITO</v>
          </cell>
          <cell r="J1408" t="str">
            <v>PICHINCHA</v>
          </cell>
          <cell r="K1408" t="str">
            <v>NORMA DONOSO_BANCO GUAYAQUIL S A</v>
          </cell>
          <cell r="L1408" t="str">
            <v>CARCELEN JOSE EGAS LOTE 2 Y JOSE ORDONEZ CONJUNTO SANTA FE DE ALCALA CASA 35B</v>
          </cell>
          <cell r="O1408" t="str">
            <v>QUITO</v>
          </cell>
          <cell r="P1408" t="str">
            <v>QUITO</v>
          </cell>
          <cell r="Q1408" t="str">
            <v>PICHINCHA</v>
          </cell>
          <cell r="R1408" t="str">
            <v>2484289</v>
          </cell>
          <cell r="W1408" t="str">
            <v>0990049459001</v>
          </cell>
          <cell r="X1408" t="str">
            <v>0984996230</v>
          </cell>
          <cell r="AA1408">
            <v>44942</v>
          </cell>
          <cell r="AD1408">
            <v>1</v>
          </cell>
          <cell r="AE1408">
            <v>1</v>
          </cell>
          <cell r="AI1408" t="str">
            <v>DESPACHO</v>
          </cell>
          <cell r="AJ1408" t="str">
            <v>NORMAL</v>
          </cell>
          <cell r="AL1408" t="str">
            <v>NO</v>
          </cell>
          <cell r="AN1408" t="str">
            <v>POSVENTA GGCC Y NEGOCIOS</v>
          </cell>
          <cell r="AO1408" t="str">
            <v>GGCC / NEGOCIOS</v>
          </cell>
          <cell r="AP1408">
            <v>44942</v>
          </cell>
          <cell r="AR1408" t="str">
            <v>MDELIVERY_2484289</v>
          </cell>
          <cell r="AS1408">
            <v>330706</v>
          </cell>
          <cell r="AT1408" t="str">
            <v>D40</v>
          </cell>
          <cell r="AU1408" t="str">
            <v>BTB</v>
          </cell>
          <cell r="AV1408">
            <v>3</v>
          </cell>
          <cell r="AX1408" t="str">
            <v>ENTREGADO</v>
          </cell>
          <cell r="AY1408" t="str">
            <v>LTE SAMSUNG A53 5G NEGRO: 1 und - sn. 353842198137885 / LTE NOKIA G21 AZUL: 1 und - sn. 355108340097205 / LTE XIAOMI REDMI NOTE 11S NEGRO: 1 und - sn. 863837059754482</v>
          </cell>
          <cell r="AZ1408" t="str">
            <v>TERMINAL</v>
          </cell>
          <cell r="BA1408" t="str">
            <v/>
          </cell>
        </row>
        <row r="1409">
          <cell r="A1409" t="str">
            <v>2484292</v>
          </cell>
          <cell r="B1409" t="str">
            <v>MDELIVERY</v>
          </cell>
          <cell r="C1409">
            <v>44942</v>
          </cell>
          <cell r="D1409" t="str">
            <v>FLEXNET ECUADOR - MDELIVERY</v>
          </cell>
          <cell r="E1409" t="str">
            <v>CALLE 28 DE JUNIO S/N Y GARCIA MORENO ENTRADA LLANO GRANDE</v>
          </cell>
          <cell r="H1409" t="str">
            <v>170208</v>
          </cell>
          <cell r="I1409" t="str">
            <v>QUITO</v>
          </cell>
          <cell r="J1409" t="str">
            <v>PICHINCHA</v>
          </cell>
          <cell r="K1409" t="str">
            <v>ANA RODRIGUEZ_ERNST Y YOUNG ECUADOR E Y Y CIA LTDA</v>
          </cell>
          <cell r="L1409" t="str">
            <v>INGLATERRA E3 266 Y AV AMAZONAS EDF STRATTA PISO 11</v>
          </cell>
          <cell r="O1409" t="str">
            <v>QUITO</v>
          </cell>
          <cell r="P1409" t="str">
            <v>QUITO</v>
          </cell>
          <cell r="Q1409" t="str">
            <v>PICHINCHA</v>
          </cell>
          <cell r="R1409" t="str">
            <v>2484292</v>
          </cell>
          <cell r="W1409" t="str">
            <v>1791815378001</v>
          </cell>
          <cell r="X1409" t="str">
            <v>0998577070</v>
          </cell>
          <cell r="AA1409">
            <v>44942</v>
          </cell>
          <cell r="AD1409">
            <v>1</v>
          </cell>
          <cell r="AE1409">
            <v>1</v>
          </cell>
          <cell r="AI1409" t="str">
            <v>DESPACHO</v>
          </cell>
          <cell r="AJ1409" t="str">
            <v>NORMAL</v>
          </cell>
          <cell r="AL1409" t="str">
            <v>NO</v>
          </cell>
          <cell r="AN1409" t="str">
            <v>POSVENTA GGCC Y NEGOCIOS</v>
          </cell>
          <cell r="AO1409" t="str">
            <v>GGCC / NEGOCIOS</v>
          </cell>
          <cell r="AP1409">
            <v>44942</v>
          </cell>
          <cell r="AR1409" t="str">
            <v>MDELIVERY_2484292</v>
          </cell>
          <cell r="AS1409">
            <v>330701</v>
          </cell>
          <cell r="AT1409" t="str">
            <v>D40</v>
          </cell>
          <cell r="AU1409" t="str">
            <v>BTB</v>
          </cell>
          <cell r="AV1409">
            <v>1</v>
          </cell>
          <cell r="AX1409" t="str">
            <v>ENTREGADO</v>
          </cell>
          <cell r="AY1409" t="str">
            <v>LTE NOKIA C2 2E AZUL: 1 und - sn. 353906800011901</v>
          </cell>
          <cell r="AZ1409" t="str">
            <v>TERMINAL</v>
          </cell>
          <cell r="BA1409" t="str">
            <v/>
          </cell>
        </row>
        <row r="1410">
          <cell r="A1410" t="str">
            <v>2484293</v>
          </cell>
          <cell r="B1410" t="str">
            <v>MDELIVERY</v>
          </cell>
          <cell r="C1410">
            <v>44942</v>
          </cell>
          <cell r="D1410" t="str">
            <v>FLEXNET ECUADOR - MDELIVERY</v>
          </cell>
          <cell r="E1410" t="str">
            <v>CALLE 28 DE JUNIO S/N Y GARCIA MORENO ENTRADA LLANO GRANDE</v>
          </cell>
          <cell r="H1410" t="str">
            <v>170208</v>
          </cell>
          <cell r="I1410" t="str">
            <v>QUITO</v>
          </cell>
          <cell r="J1410" t="str">
            <v>PICHINCHA</v>
          </cell>
          <cell r="K1410" t="str">
            <v>JORGE BRYAN RODRIGUEZ GARCIA_DIMM CIA LTDA</v>
          </cell>
          <cell r="L1410" t="str">
            <v>AV CARLOS JULIO AEOSEMENA KM 2 E ILLANES ES EN EL CENTRO COMERCIAL ALBAN BORJA ENTRANDO POR LA PUERTA 2 HACIA MANO DERECHA ESTA LA ISLA DE LAS MOTOS ELECTRICAS URVANE</v>
          </cell>
          <cell r="O1410" t="str">
            <v>GUAYAQUIL</v>
          </cell>
          <cell r="P1410" t="str">
            <v>GUAYAQUIL</v>
          </cell>
          <cell r="Q1410" t="str">
            <v>GUAYAS</v>
          </cell>
          <cell r="R1410" t="str">
            <v>2484293</v>
          </cell>
          <cell r="W1410" t="str">
            <v>0190451348001</v>
          </cell>
          <cell r="X1410" t="str">
            <v>0958711090</v>
          </cell>
          <cell r="AA1410">
            <v>44942</v>
          </cell>
          <cell r="AD1410">
            <v>1</v>
          </cell>
          <cell r="AE1410">
            <v>1</v>
          </cell>
          <cell r="AI1410" t="str">
            <v>DESPACHO</v>
          </cell>
          <cell r="AJ1410" t="str">
            <v>NORMAL</v>
          </cell>
          <cell r="AL1410" t="str">
            <v>NO</v>
          </cell>
          <cell r="AN1410" t="str">
            <v>DAS CARGO A LA CUENTA (DELIVERY)</v>
          </cell>
          <cell r="AO1410" t="str">
            <v>DISTRIBUIDORES</v>
          </cell>
          <cell r="AP1410">
            <v>44942</v>
          </cell>
          <cell r="AR1410" t="str">
            <v>MDELIVERY_2484293</v>
          </cell>
          <cell r="AS1410">
            <v>330705</v>
          </cell>
          <cell r="AT1410" t="str">
            <v>D40</v>
          </cell>
          <cell r="AU1410" t="str">
            <v>BTB</v>
          </cell>
          <cell r="AV1410">
            <v>1</v>
          </cell>
          <cell r="AX1410" t="str">
            <v>ENTREGADO</v>
          </cell>
          <cell r="AY1410" t="str">
            <v>HALFSIM MOVISTAR: 1 und - sn. 8959300520560843677</v>
          </cell>
          <cell r="AZ1410" t="str">
            <v>SIMCARD</v>
          </cell>
          <cell r="BA1410" t="str">
            <v>EMPRESAS TITULAR AUSENTE ENTREGA CON SELLO</v>
          </cell>
        </row>
        <row r="1411">
          <cell r="A1411" t="str">
            <v>2484294</v>
          </cell>
          <cell r="B1411" t="str">
            <v>MDELIVERY</v>
          </cell>
          <cell r="C1411">
            <v>44942</v>
          </cell>
          <cell r="D1411" t="str">
            <v>FLEXNET ECUADOR - MDELIVERY</v>
          </cell>
          <cell r="E1411" t="str">
            <v>CALLE 28 DE JUNIO S/N Y GARCIA MORENO ENTRADA LLANO GRANDE</v>
          </cell>
          <cell r="H1411" t="str">
            <v>170208</v>
          </cell>
          <cell r="I1411" t="str">
            <v>QUITO</v>
          </cell>
          <cell r="J1411" t="str">
            <v>PICHINCHA</v>
          </cell>
          <cell r="K1411" t="str">
            <v>ERNESTO HIVAN BENNETT MOSQUERA_ERNESTO HIVAN BENNETT MOSQUERA</v>
          </cell>
          <cell r="L1411" t="str">
            <v>PQA 5 DE AGOSTO CALLE CALDERON Y SEPTIMA CS DE 3 PS ENTREGA PB CONSULTORIO DENTAL REF FRENTE A CS 2PS AMARILLA CON PORTON PLOMO</v>
          </cell>
          <cell r="O1411" t="str">
            <v>ESMERALDAS</v>
          </cell>
          <cell r="P1411" t="str">
            <v>ESMERALDAS</v>
          </cell>
          <cell r="Q1411" t="str">
            <v>ESMERALDAS</v>
          </cell>
          <cell r="R1411" t="str">
            <v>2484294</v>
          </cell>
          <cell r="W1411" t="str">
            <v>0801797374001</v>
          </cell>
          <cell r="X1411" t="str">
            <v>0982389652</v>
          </cell>
          <cell r="AA1411">
            <v>44942</v>
          </cell>
          <cell r="AD1411">
            <v>1</v>
          </cell>
          <cell r="AE1411">
            <v>1</v>
          </cell>
          <cell r="AI1411" t="str">
            <v>DESPACHO</v>
          </cell>
          <cell r="AJ1411" t="str">
            <v>NORMAL</v>
          </cell>
          <cell r="AL1411" t="str">
            <v>NO</v>
          </cell>
          <cell r="AN1411" t="str">
            <v>DAS CARGO A LA CUENTA (DELIVERY)</v>
          </cell>
          <cell r="AO1411" t="str">
            <v>DISTRIBUIDORES</v>
          </cell>
          <cell r="AP1411">
            <v>44942</v>
          </cell>
          <cell r="AR1411" t="str">
            <v>MDELIVERY_2484294</v>
          </cell>
          <cell r="AS1411">
            <v>330703</v>
          </cell>
          <cell r="AT1411" t="str">
            <v>D40</v>
          </cell>
          <cell r="AU1411" t="str">
            <v>BTB</v>
          </cell>
          <cell r="AV1411">
            <v>1</v>
          </cell>
          <cell r="AX1411" t="str">
            <v>ENTREGADO</v>
          </cell>
          <cell r="AY1411" t="str">
            <v>HALFSIM MOVISTAR: 1 und - sn. 8959300520560843644</v>
          </cell>
          <cell r="AZ1411" t="str">
            <v>SIMCARD</v>
          </cell>
          <cell r="BA1411" t="str">
            <v>EMPRESAS TITULAR AUSENTE ENTREGA CON SELLO</v>
          </cell>
        </row>
        <row r="1412">
          <cell r="A1412" t="str">
            <v>2484295</v>
          </cell>
          <cell r="B1412" t="str">
            <v>MDELIVERY</v>
          </cell>
          <cell r="C1412">
            <v>44942</v>
          </cell>
          <cell r="D1412" t="str">
            <v>FLEXNET ECUADOR - MDELIVERY</v>
          </cell>
          <cell r="E1412" t="str">
            <v>CALLE 28 DE JUNIO S/N Y GARCIA MORENO ENTRADA LLANO GRANDE</v>
          </cell>
          <cell r="H1412" t="str">
            <v>170208</v>
          </cell>
          <cell r="I1412" t="str">
            <v>QUITO</v>
          </cell>
          <cell r="J1412" t="str">
            <v>PICHINCHA</v>
          </cell>
          <cell r="K1412" t="str">
            <v>ANA MARIA LOOR_ PRODUCTOS METALURGICOS S A PROMESA</v>
          </cell>
          <cell r="L1412" t="str">
            <v>KM 5 VIA DAULE GUAYAQUIL ECUADOR</v>
          </cell>
          <cell r="O1412" t="str">
            <v>GUAYAQUIL</v>
          </cell>
          <cell r="P1412" t="str">
            <v>GUAYAQUIL</v>
          </cell>
          <cell r="Q1412" t="str">
            <v>GUAYAS</v>
          </cell>
          <cell r="R1412" t="str">
            <v>2484295</v>
          </cell>
          <cell r="W1412" t="str">
            <v>0990008167001</v>
          </cell>
          <cell r="X1412" t="str">
            <v>962604291</v>
          </cell>
          <cell r="AA1412">
            <v>44942</v>
          </cell>
          <cell r="AD1412">
            <v>1</v>
          </cell>
          <cell r="AE1412">
            <v>1</v>
          </cell>
          <cell r="AI1412" t="str">
            <v>DESPACHO</v>
          </cell>
          <cell r="AJ1412" t="str">
            <v>NORMAL</v>
          </cell>
          <cell r="AL1412" t="str">
            <v>NO</v>
          </cell>
          <cell r="AN1412" t="str">
            <v>367 EMPRESAS Y NEGOCIOS</v>
          </cell>
          <cell r="AO1412" t="str">
            <v>GGCC / NEGOCIOS</v>
          </cell>
          <cell r="AP1412">
            <v>44942</v>
          </cell>
          <cell r="AR1412" t="str">
            <v>MDELIVERY_2484295</v>
          </cell>
          <cell r="AS1412">
            <v>330707</v>
          </cell>
          <cell r="AT1412" t="str">
            <v>D40</v>
          </cell>
          <cell r="AU1412" t="str">
            <v>BTB</v>
          </cell>
          <cell r="AV1412">
            <v>1</v>
          </cell>
          <cell r="AX1412" t="str">
            <v>ENTREGADO</v>
          </cell>
          <cell r="AY1412" t="str">
            <v>LTE XIAOMI REDMI NOTE 11S AZUL: 1 und - sn. 863837056656540</v>
          </cell>
          <cell r="AZ1412" t="str">
            <v>TERMINAL</v>
          </cell>
          <cell r="BA1412" t="str">
            <v/>
          </cell>
        </row>
        <row r="1413">
          <cell r="A1413" t="str">
            <v>2484296</v>
          </cell>
          <cell r="B1413" t="str">
            <v>MDELIVERY</v>
          </cell>
          <cell r="C1413">
            <v>44942</v>
          </cell>
          <cell r="D1413" t="str">
            <v>FLEXNET ECUADOR - MDELIVERY</v>
          </cell>
          <cell r="E1413" t="str">
            <v>CALLE 28 DE JUNIO S/N Y GARCIA MORENO ENTRADA LLANO GRANDE</v>
          </cell>
          <cell r="H1413" t="str">
            <v>170208</v>
          </cell>
          <cell r="I1413" t="str">
            <v>QUITO</v>
          </cell>
          <cell r="J1413" t="str">
            <v>PICHINCHA</v>
          </cell>
          <cell r="K1413" t="str">
            <v>EMILIO ZAMORA_AGENCIA DEL PACIFICO DELPAC S A</v>
          </cell>
          <cell r="L1413" t="str">
            <v>AV 9 DE OCTUBRE 2009 Y LOS RIOS EDIFICIO EL MARQUEZ PISO 9</v>
          </cell>
          <cell r="O1413" t="str">
            <v>GUAYAQUIL</v>
          </cell>
          <cell r="P1413" t="str">
            <v>GUAYAQUIL</v>
          </cell>
          <cell r="Q1413" t="str">
            <v>GUAYAS</v>
          </cell>
          <cell r="R1413" t="str">
            <v>2484296</v>
          </cell>
          <cell r="W1413" t="str">
            <v>0991127534001</v>
          </cell>
          <cell r="X1413" t="str">
            <v>992252917</v>
          </cell>
          <cell r="AA1413">
            <v>44942</v>
          </cell>
          <cell r="AD1413">
            <v>1</v>
          </cell>
          <cell r="AE1413">
            <v>1</v>
          </cell>
          <cell r="AI1413" t="str">
            <v>DESPACHO</v>
          </cell>
          <cell r="AJ1413" t="str">
            <v>NORMAL</v>
          </cell>
          <cell r="AL1413" t="str">
            <v>NO</v>
          </cell>
          <cell r="AN1413" t="str">
            <v>367 EMPRESAS Y NEGOCIOS</v>
          </cell>
          <cell r="AO1413" t="str">
            <v>GGCC / NEGOCIOS</v>
          </cell>
          <cell r="AP1413">
            <v>44942</v>
          </cell>
          <cell r="AR1413" t="str">
            <v>MDELIVERY_2484296</v>
          </cell>
          <cell r="AS1413">
            <v>330700</v>
          </cell>
          <cell r="AT1413" t="str">
            <v>D40</v>
          </cell>
          <cell r="AU1413" t="str">
            <v>BTB</v>
          </cell>
          <cell r="AV1413">
            <v>1</v>
          </cell>
          <cell r="AX1413" t="str">
            <v>ENTREGADO</v>
          </cell>
          <cell r="AY1413" t="str">
            <v>HALFSIM MOVISTAR: 1 und - sn. 8959300520560851670</v>
          </cell>
          <cell r="AZ1413" t="str">
            <v>SIMCARD</v>
          </cell>
          <cell r="BA1413" t="str">
            <v/>
          </cell>
        </row>
        <row r="1414">
          <cell r="A1414" t="str">
            <v>2484297</v>
          </cell>
          <cell r="B1414" t="str">
            <v>MDELIVERY</v>
          </cell>
          <cell r="C1414">
            <v>44942</v>
          </cell>
          <cell r="D1414" t="str">
            <v>FLEXNET ECUADOR - MDELIVERY</v>
          </cell>
          <cell r="E1414" t="str">
            <v>CALLE 28 DE JUNIO S/N Y GARCIA MORENO ENTRADA LLANO GRANDE</v>
          </cell>
          <cell r="H1414" t="str">
            <v>170208</v>
          </cell>
          <cell r="I1414" t="str">
            <v>QUITO</v>
          </cell>
          <cell r="J1414" t="str">
            <v>PICHINCHA</v>
          </cell>
          <cell r="K1414" t="str">
            <v>ANDRES HERRERA_WORKFORCE S A</v>
          </cell>
          <cell r="L1414" t="str">
            <v>CATALINA DE ALDAZ N34168 Y PORTUGAL EDIFICIO LA RECOLETA</v>
          </cell>
          <cell r="O1414" t="str">
            <v>QUITO</v>
          </cell>
          <cell r="P1414" t="str">
            <v>QUITO</v>
          </cell>
          <cell r="Q1414" t="str">
            <v>PICHINCHA</v>
          </cell>
          <cell r="R1414" t="str">
            <v>2484297</v>
          </cell>
          <cell r="W1414" t="str">
            <v>1791978188001</v>
          </cell>
          <cell r="X1414" t="str">
            <v>0987372821</v>
          </cell>
          <cell r="AA1414">
            <v>44942</v>
          </cell>
          <cell r="AD1414">
            <v>1</v>
          </cell>
          <cell r="AE1414">
            <v>1</v>
          </cell>
          <cell r="AI1414" t="str">
            <v>DESPACHO</v>
          </cell>
          <cell r="AJ1414" t="str">
            <v>NORMAL</v>
          </cell>
          <cell r="AL1414" t="str">
            <v>NO</v>
          </cell>
          <cell r="AN1414" t="str">
            <v>367 EMPRESAS Y NEGOCIOS</v>
          </cell>
          <cell r="AO1414" t="str">
            <v>GGCC / NEGOCIOS</v>
          </cell>
          <cell r="AP1414">
            <v>44942</v>
          </cell>
          <cell r="AR1414" t="str">
            <v>MDELIVERY_2484297</v>
          </cell>
          <cell r="AS1414">
            <v>330712</v>
          </cell>
          <cell r="AT1414" t="str">
            <v>D40</v>
          </cell>
          <cell r="AU1414" t="str">
            <v>BTB</v>
          </cell>
          <cell r="AV1414">
            <v>10</v>
          </cell>
          <cell r="AX1414" t="str">
            <v>ENTREGADO</v>
          </cell>
          <cell r="AY1414" t="str">
            <v>HALFSIM MOVISTAR: 10 und - sn. 8959300520560843875,8959300520560843883,8959300520560843701,8959300520560851464,8959300520560843800,8959300520560843719,8959300520560843834,8959300520560843818,8959300520560843826,8959300520560843776</v>
          </cell>
          <cell r="AZ1414" t="str">
            <v>SIMCARD</v>
          </cell>
          <cell r="BA1414" t="str">
            <v/>
          </cell>
        </row>
        <row r="1415">
          <cell r="A1415" t="str">
            <v>2484307</v>
          </cell>
          <cell r="B1415" t="str">
            <v>MDELIVERY</v>
          </cell>
          <cell r="C1415">
            <v>44942</v>
          </cell>
          <cell r="D1415" t="str">
            <v>FLEXNET ECUADOR - MDELIVERY</v>
          </cell>
          <cell r="E1415" t="str">
            <v>CALLE 28 DE JUNIO S/N Y GARCIA MORENO ENTRADA LLANO GRANDE</v>
          </cell>
          <cell r="H1415" t="str">
            <v>170208</v>
          </cell>
          <cell r="I1415" t="str">
            <v>QUITO</v>
          </cell>
          <cell r="J1415" t="str">
            <v>PICHINCHA</v>
          </cell>
          <cell r="K1415" t="str">
            <v>CRISTINA CHICAIZA_DOOPLER DISTRIBUIDORES CIA LTDA</v>
          </cell>
          <cell r="L1415" t="str">
            <v>PICHINCHA QUITO VISTA HERMOSA LOS GUAYABOS LOTE 7 Y DE LAS FARSALIAS VISTA HERMOSA</v>
          </cell>
          <cell r="O1415" t="str">
            <v>QUITO</v>
          </cell>
          <cell r="P1415" t="str">
            <v>QUITO</v>
          </cell>
          <cell r="Q1415" t="str">
            <v>PICHINCHA</v>
          </cell>
          <cell r="R1415" t="str">
            <v>2484307</v>
          </cell>
          <cell r="W1415" t="str">
            <v>1792296269001</v>
          </cell>
          <cell r="X1415" t="str">
            <v>995872605</v>
          </cell>
          <cell r="AA1415">
            <v>44942</v>
          </cell>
          <cell r="AD1415">
            <v>1</v>
          </cell>
          <cell r="AE1415">
            <v>1</v>
          </cell>
          <cell r="AI1415" t="str">
            <v>DESPACHO</v>
          </cell>
          <cell r="AJ1415" t="str">
            <v>NORMAL</v>
          </cell>
          <cell r="AL1415" t="str">
            <v>NO</v>
          </cell>
          <cell r="AN1415" t="str">
            <v>ACTIVACIONES INGRESOS GGCC &amp; NEGOCIOS DIRECTOS</v>
          </cell>
          <cell r="AO1415" t="str">
            <v>GGCC / NEGOCIOS</v>
          </cell>
          <cell r="AP1415">
            <v>44942</v>
          </cell>
          <cell r="AR1415" t="str">
            <v>MDELIVERY_2484307</v>
          </cell>
          <cell r="AS1415">
            <v>330710</v>
          </cell>
          <cell r="AT1415" t="str">
            <v>D40</v>
          </cell>
          <cell r="AU1415" t="str">
            <v>BTB</v>
          </cell>
          <cell r="AV1415">
            <v>2</v>
          </cell>
          <cell r="AX1415" t="str">
            <v>ENTREGADO</v>
          </cell>
          <cell r="AY1415" t="str">
            <v>LTE SAMSUNG A13 AZUL: 1 und - sn. 352177399187368 / HALFSIM MOVISTAR: 1 und - sn. 8959300520560843685</v>
          </cell>
          <cell r="AZ1415" t="str">
            <v>SIMCARD / TERMINAL</v>
          </cell>
          <cell r="BA1415" t="str">
            <v/>
          </cell>
        </row>
        <row r="1416">
          <cell r="A1416" t="str">
            <v>2484308</v>
          </cell>
          <cell r="B1416" t="str">
            <v>MDELIVERY</v>
          </cell>
          <cell r="C1416">
            <v>44942</v>
          </cell>
          <cell r="D1416" t="str">
            <v>FLEXNET ECUADOR - MDELIVERY</v>
          </cell>
          <cell r="E1416" t="str">
            <v>CALLE 28 DE JUNIO S/N Y GARCIA MORENO ENTRADA LLANO GRANDE</v>
          </cell>
          <cell r="H1416" t="str">
            <v>170208</v>
          </cell>
          <cell r="I1416" t="str">
            <v>QUITO</v>
          </cell>
          <cell r="J1416" t="str">
            <v>PICHINCHA</v>
          </cell>
          <cell r="K1416" t="str">
            <v>GUARDIA TURNO_TELCONET S A</v>
          </cell>
          <cell r="L1416" t="str">
            <v>GUAYAS GUAYAQUIL KENNEDY NORTE MZ 109 SOLAR 21 EN LA GARITA DE LOS AGENTES DE SEGURIDAD</v>
          </cell>
          <cell r="O1416" t="str">
            <v>GUAYAQUIL</v>
          </cell>
          <cell r="P1416" t="str">
            <v>GUAYAQUIL</v>
          </cell>
          <cell r="Q1416" t="str">
            <v>GUAYAS</v>
          </cell>
          <cell r="R1416" t="str">
            <v>2484308</v>
          </cell>
          <cell r="W1416" t="str">
            <v>0991327371001</v>
          </cell>
          <cell r="X1416" t="str">
            <v>0995551760</v>
          </cell>
          <cell r="AA1416">
            <v>44942</v>
          </cell>
          <cell r="AD1416">
            <v>1</v>
          </cell>
          <cell r="AE1416">
            <v>1</v>
          </cell>
          <cell r="AI1416" t="str">
            <v>DESPACHO</v>
          </cell>
          <cell r="AJ1416" t="str">
            <v>NORMAL</v>
          </cell>
          <cell r="AL1416" t="str">
            <v>NO</v>
          </cell>
          <cell r="AN1416" t="str">
            <v>ACTIVACIONES INGRESOS GGCC &amp; NEGOCIOS DIRECTOS</v>
          </cell>
          <cell r="AO1416" t="str">
            <v>GGCC / NEGOCIOS</v>
          </cell>
          <cell r="AP1416">
            <v>44942</v>
          </cell>
          <cell r="AR1416" t="str">
            <v>MDELIVERY_2484308</v>
          </cell>
          <cell r="AS1416">
            <v>330714</v>
          </cell>
          <cell r="AT1416" t="str">
            <v>D40</v>
          </cell>
          <cell r="AU1416" t="str">
            <v>BTB</v>
          </cell>
          <cell r="AV1416">
            <v>1</v>
          </cell>
          <cell r="AX1416" t="str">
            <v>ENTREGADO</v>
          </cell>
          <cell r="AY1416" t="str">
            <v>HALFSIM MOVISTAR: 1 und - sn. 8959300520560843768</v>
          </cell>
          <cell r="AZ1416" t="str">
            <v>SIMCARD</v>
          </cell>
          <cell r="BA1416" t="str">
            <v/>
          </cell>
        </row>
        <row r="1417">
          <cell r="A1417" t="str">
            <v>2484309</v>
          </cell>
          <cell r="B1417" t="str">
            <v>MDELIVERY</v>
          </cell>
          <cell r="C1417">
            <v>44942</v>
          </cell>
          <cell r="D1417" t="str">
            <v>FLEXNET ECUADOR - MDELIVERY</v>
          </cell>
          <cell r="E1417" t="str">
            <v>CALLE 28 DE JUNIO S/N Y GARCIA MORENO ENTRADA LLANO GRANDE</v>
          </cell>
          <cell r="H1417" t="str">
            <v>170208</v>
          </cell>
          <cell r="I1417" t="str">
            <v>QUITO</v>
          </cell>
          <cell r="J1417" t="str">
            <v>PICHINCHA</v>
          </cell>
          <cell r="K1417" t="str">
            <v>TEOFILO VALLECILLA_TEOFILO VALLECILLA VIVEROS</v>
          </cell>
          <cell r="L1417" t="str">
            <v>CANTON SAN MIGUEL DE BOLIVAR CALLE PICHINCHA FRENTE AL BANECUADOR</v>
          </cell>
          <cell r="O1417" t="str">
            <v>GUARANDA</v>
          </cell>
          <cell r="P1417" t="str">
            <v>GUARANDA</v>
          </cell>
          <cell r="Q1417" t="str">
            <v>BOLIVAR</v>
          </cell>
          <cell r="R1417" t="str">
            <v>2484309</v>
          </cell>
          <cell r="W1417" t="str">
            <v>0962701140001</v>
          </cell>
          <cell r="X1417" t="str">
            <v>0999397653</v>
          </cell>
          <cell r="AA1417">
            <v>44942</v>
          </cell>
          <cell r="AD1417">
            <v>1</v>
          </cell>
          <cell r="AE1417">
            <v>1</v>
          </cell>
          <cell r="AI1417" t="str">
            <v>DESPACHO</v>
          </cell>
          <cell r="AJ1417" t="str">
            <v>NORMAL</v>
          </cell>
          <cell r="AL1417" t="str">
            <v>NO</v>
          </cell>
          <cell r="AN1417" t="str">
            <v>DAS CARGO A LA CUENTA (DELIVERY)</v>
          </cell>
          <cell r="AO1417" t="str">
            <v>DISTRIBUIDORES</v>
          </cell>
          <cell r="AP1417">
            <v>44942</v>
          </cell>
          <cell r="AR1417" t="str">
            <v>MDELIVERY_2484309</v>
          </cell>
          <cell r="AS1417">
            <v>330709</v>
          </cell>
          <cell r="AT1417" t="str">
            <v>D40</v>
          </cell>
          <cell r="AU1417" t="str">
            <v>BTB</v>
          </cell>
          <cell r="AV1417">
            <v>2</v>
          </cell>
          <cell r="AX1417" t="str">
            <v>INCIDENCIA</v>
          </cell>
          <cell r="AY1417" t="str">
            <v>HALFSIM MOVISTAR: 2 und - sn. 8959300520560850086,8959300520560851522</v>
          </cell>
          <cell r="AZ1417" t="str">
            <v>SIMCARD</v>
          </cell>
          <cell r="BA1417" t="str">
            <v>EMPRESAS TITULAR AUSENTE ENTREGA CON SELLO</v>
          </cell>
        </row>
        <row r="1418">
          <cell r="A1418" t="str">
            <v>2484311</v>
          </cell>
          <cell r="B1418" t="str">
            <v>MDELIVERY</v>
          </cell>
          <cell r="C1418">
            <v>44942</v>
          </cell>
          <cell r="D1418" t="str">
            <v>FLEXNET ECUADOR - MDELIVERY</v>
          </cell>
          <cell r="E1418" t="str">
            <v>CALLE 28 DE JUNIO S/N Y GARCIA MORENO ENTRADA LLANO GRANDE</v>
          </cell>
          <cell r="H1418" t="str">
            <v>170208</v>
          </cell>
          <cell r="I1418" t="str">
            <v>QUITO</v>
          </cell>
          <cell r="J1418" t="str">
            <v>PICHINCHA</v>
          </cell>
          <cell r="K1418" t="str">
            <v>MARJORIE PRISICLA BARZALLO SEADE_GICRO CIA LTDA</v>
          </cell>
          <cell r="L1418" t="str">
            <v>JAIME ROLDOS EDIFICIO CONSORCIO OFI 410</v>
          </cell>
          <cell r="O1418" t="str">
            <v>CUENCA</v>
          </cell>
          <cell r="P1418" t="str">
            <v>CUENCA</v>
          </cell>
          <cell r="Q1418" t="str">
            <v>AZUAY</v>
          </cell>
          <cell r="R1418" t="str">
            <v>2484311</v>
          </cell>
          <cell r="W1418" t="str">
            <v>0190470415001</v>
          </cell>
          <cell r="X1418" t="str">
            <v>0963042508</v>
          </cell>
          <cell r="AA1418">
            <v>44942</v>
          </cell>
          <cell r="AD1418">
            <v>1</v>
          </cell>
          <cell r="AE1418">
            <v>1</v>
          </cell>
          <cell r="AI1418" t="str">
            <v>DESPACHO</v>
          </cell>
          <cell r="AJ1418" t="str">
            <v>NORMAL</v>
          </cell>
          <cell r="AL1418" t="str">
            <v>NO</v>
          </cell>
          <cell r="AN1418" t="str">
            <v>DAS CARGO A LA CUENTA (DELIVERY)</v>
          </cell>
          <cell r="AO1418" t="str">
            <v>DISTRIBUIDORES</v>
          </cell>
          <cell r="AP1418">
            <v>44942</v>
          </cell>
          <cell r="AR1418" t="str">
            <v>MDELIVERY_2484311</v>
          </cell>
          <cell r="AS1418">
            <v>330713</v>
          </cell>
          <cell r="AT1418" t="str">
            <v>D40</v>
          </cell>
          <cell r="AU1418" t="str">
            <v>BTB</v>
          </cell>
          <cell r="AV1418">
            <v>2</v>
          </cell>
          <cell r="AX1418" t="str">
            <v>ENTREGADO</v>
          </cell>
          <cell r="AY1418" t="str">
            <v>HALFSIM MOVISTAR: 2 und - sn. 8959300520560843750,8959300520560843727</v>
          </cell>
          <cell r="AZ1418" t="str">
            <v>SIMCARD</v>
          </cell>
          <cell r="BA1418" t="str">
            <v>EMPRESAS TITULAR AUSENTE ENTREGA CON SELLO</v>
          </cell>
        </row>
        <row r="1419">
          <cell r="A1419" t="str">
            <v>2484313</v>
          </cell>
          <cell r="B1419" t="str">
            <v>MDELIVERY</v>
          </cell>
          <cell r="C1419">
            <v>44942</v>
          </cell>
          <cell r="D1419" t="str">
            <v>FLEXNET ECUADOR - MDELIVERY</v>
          </cell>
          <cell r="E1419" t="str">
            <v>CALLE 28 DE JUNIO S/N Y GARCIA MORENO ENTRADA LLANO GRANDE</v>
          </cell>
          <cell r="H1419" t="str">
            <v>170208</v>
          </cell>
          <cell r="I1419" t="str">
            <v>QUITO</v>
          </cell>
          <cell r="J1419" t="str">
            <v>PICHINCHA</v>
          </cell>
          <cell r="K1419" t="str">
            <v>CRISTIAN PAREDES_ BANCO PICHINCHA CA</v>
          </cell>
          <cell r="L1419" t="str">
            <v>AMAZONAS Y PEREIRA MATRIZ BANCO PICHINCHA AV PISO 7</v>
          </cell>
          <cell r="O1419" t="str">
            <v>QUITO</v>
          </cell>
          <cell r="P1419" t="str">
            <v>QUITO</v>
          </cell>
          <cell r="Q1419" t="str">
            <v>PICHINCHA</v>
          </cell>
          <cell r="R1419" t="str">
            <v>2484313</v>
          </cell>
          <cell r="W1419" t="str">
            <v>1790010937001</v>
          </cell>
          <cell r="X1419" t="str">
            <v>0999059226</v>
          </cell>
          <cell r="AA1419">
            <v>44942</v>
          </cell>
          <cell r="AD1419">
            <v>1</v>
          </cell>
          <cell r="AE1419">
            <v>1</v>
          </cell>
          <cell r="AI1419" t="str">
            <v>DESPACHO</v>
          </cell>
          <cell r="AJ1419" t="str">
            <v>NORMAL</v>
          </cell>
          <cell r="AL1419" t="str">
            <v>NO</v>
          </cell>
          <cell r="AN1419" t="str">
            <v>POSVENTA GGCC Y NEGOCIOS</v>
          </cell>
          <cell r="AO1419" t="str">
            <v>GGCC / NEGOCIOS</v>
          </cell>
          <cell r="AP1419">
            <v>44942</v>
          </cell>
          <cell r="AR1419" t="str">
            <v>MDELIVERY_2484313</v>
          </cell>
          <cell r="AS1419">
            <v>330711</v>
          </cell>
          <cell r="AT1419" t="str">
            <v>D40</v>
          </cell>
          <cell r="AU1419" t="str">
            <v>BTB</v>
          </cell>
          <cell r="AV1419">
            <v>2</v>
          </cell>
          <cell r="AX1419" t="str">
            <v>ENTREGADO</v>
          </cell>
          <cell r="AY1419" t="str">
            <v>LTE SAMSUNG A23 AZUL: 2 und - sn. 356795951141907,356795951141303</v>
          </cell>
          <cell r="AZ1419" t="str">
            <v>TERMINAL</v>
          </cell>
          <cell r="BA1419" t="str">
            <v/>
          </cell>
        </row>
        <row r="1420">
          <cell r="A1420" t="str">
            <v>2484315</v>
          </cell>
          <cell r="B1420" t="str">
            <v>MDELIVERY</v>
          </cell>
          <cell r="C1420">
            <v>44942</v>
          </cell>
          <cell r="D1420" t="str">
            <v>FLEXNET ECUADOR - MDELIVERY</v>
          </cell>
          <cell r="E1420" t="str">
            <v>CALLE 28 DE JUNIO S/N Y GARCIA MORENO ENTRADA LLANO GRANDE</v>
          </cell>
          <cell r="H1420" t="str">
            <v>170208</v>
          </cell>
          <cell r="I1420" t="str">
            <v>QUITO</v>
          </cell>
          <cell r="J1420" t="str">
            <v>PICHINCHA</v>
          </cell>
          <cell r="K1420" t="str">
            <v>JONATHAN ABEL HARO MEDINA_LUIS ALEJANDRO GARCIA JIMENEZ</v>
          </cell>
          <cell r="L1420" t="str">
            <v>FLORIDA NORTE UVC DE LA FLORIDA</v>
          </cell>
          <cell r="O1420" t="str">
            <v>GUAYAQUIL</v>
          </cell>
          <cell r="P1420" t="str">
            <v>GUAYAQUIL</v>
          </cell>
          <cell r="Q1420" t="str">
            <v>GUAYAS</v>
          </cell>
          <cell r="R1420" t="str">
            <v>2484315</v>
          </cell>
          <cell r="W1420" t="str">
            <v>1201479407001</v>
          </cell>
          <cell r="X1420" t="str">
            <v>0959418763</v>
          </cell>
          <cell r="AA1420">
            <v>44942</v>
          </cell>
          <cell r="AD1420">
            <v>1</v>
          </cell>
          <cell r="AE1420">
            <v>1</v>
          </cell>
          <cell r="AI1420" t="str">
            <v>DESPACHO</v>
          </cell>
          <cell r="AJ1420" t="str">
            <v>NORMAL</v>
          </cell>
          <cell r="AL1420" t="str">
            <v>NO</v>
          </cell>
          <cell r="AN1420" t="str">
            <v>DAS CARGO A LA CUENTA (DELIVERY)</v>
          </cell>
          <cell r="AO1420" t="str">
            <v>DISTRIBUIDORES</v>
          </cell>
          <cell r="AP1420">
            <v>44942</v>
          </cell>
          <cell r="AR1420" t="str">
            <v>MDELIVERY_2484315</v>
          </cell>
          <cell r="AS1420">
            <v>330715</v>
          </cell>
          <cell r="AT1420" t="str">
            <v>D40</v>
          </cell>
          <cell r="AU1420" t="str">
            <v>BTB</v>
          </cell>
          <cell r="AV1420">
            <v>1</v>
          </cell>
          <cell r="AX1420" t="str">
            <v>ENTREGADO</v>
          </cell>
          <cell r="AY1420" t="str">
            <v>HALFSIM MOVISTAR: 1 und - sn. 8959300520560850110</v>
          </cell>
          <cell r="AZ1420" t="str">
            <v>SIMCARD</v>
          </cell>
          <cell r="BA1420" t="str">
            <v>EMPRESAS TITULAR AUSENTE ENTREGA CON SELLO</v>
          </cell>
        </row>
        <row r="1421">
          <cell r="A1421" t="str">
            <v>2484316</v>
          </cell>
          <cell r="B1421" t="str">
            <v>MDELIVERY</v>
          </cell>
          <cell r="C1421">
            <v>44942</v>
          </cell>
          <cell r="D1421" t="str">
            <v>FLEXNET ECUADOR - MDELIVERY</v>
          </cell>
          <cell r="E1421" t="str">
            <v>CALLE 28 DE JUNIO S/N Y GARCIA MORENO ENTRADA LLANO GRANDE</v>
          </cell>
          <cell r="H1421" t="str">
            <v>170208</v>
          </cell>
          <cell r="I1421" t="str">
            <v>QUITO</v>
          </cell>
          <cell r="J1421" t="str">
            <v>PICHINCHA</v>
          </cell>
          <cell r="K1421" t="str">
            <v>JEMAILETH BARRIOS_MARIA ISABEL VERA ARCE</v>
          </cell>
          <cell r="L1421" t="str">
            <v>CALLE 319 Y AVENIDA 4 DE NOVIEMBRE CERAMICAS MANTA</v>
          </cell>
          <cell r="O1421" t="str">
            <v>MANTA</v>
          </cell>
          <cell r="P1421" t="str">
            <v>MANTA</v>
          </cell>
          <cell r="Q1421" t="str">
            <v>MANABI</v>
          </cell>
          <cell r="R1421" t="str">
            <v>2484316</v>
          </cell>
          <cell r="W1421" t="str">
            <v>0920170529001</v>
          </cell>
          <cell r="X1421" t="str">
            <v>0995001260</v>
          </cell>
          <cell r="AA1421">
            <v>44942</v>
          </cell>
          <cell r="AD1421">
            <v>1</v>
          </cell>
          <cell r="AE1421">
            <v>1</v>
          </cell>
          <cell r="AI1421" t="str">
            <v>DESPACHO</v>
          </cell>
          <cell r="AJ1421" t="str">
            <v>NORMAL</v>
          </cell>
          <cell r="AL1421" t="str">
            <v>NO</v>
          </cell>
          <cell r="AN1421" t="str">
            <v>DAS CARGO A LA CUENTA (DELIVERY)</v>
          </cell>
          <cell r="AO1421" t="str">
            <v>DISTRIBUIDORES</v>
          </cell>
          <cell r="AP1421">
            <v>44942</v>
          </cell>
          <cell r="AR1421" t="str">
            <v>MDELIVERY_2484316</v>
          </cell>
          <cell r="AS1421">
            <v>330708</v>
          </cell>
          <cell r="AT1421" t="str">
            <v>D40</v>
          </cell>
          <cell r="AU1421" t="str">
            <v>BTB</v>
          </cell>
          <cell r="AV1421">
            <v>1</v>
          </cell>
          <cell r="AX1421" t="str">
            <v>ENTREGADO</v>
          </cell>
          <cell r="AY1421" t="str">
            <v>HALFSIM MOVISTAR: 1 und - sn. 8959300520560843693</v>
          </cell>
          <cell r="AZ1421" t="str">
            <v>SIMCARD</v>
          </cell>
          <cell r="BA1421" t="str">
            <v>EMPRESAS TITULAR AUSENTE ENTREGA CON SELLO</v>
          </cell>
        </row>
        <row r="1422">
          <cell r="A1422" t="str">
            <v>2484317</v>
          </cell>
          <cell r="B1422" t="str">
            <v>MDELIVERY</v>
          </cell>
          <cell r="C1422">
            <v>44942</v>
          </cell>
          <cell r="D1422" t="str">
            <v>FLEXNET ECUADOR - MDELIVERY</v>
          </cell>
          <cell r="E1422" t="str">
            <v>CALLE 28 DE JUNIO S/N Y GARCIA MORENO ENTRADA LLANO GRANDE</v>
          </cell>
          <cell r="H1422" t="str">
            <v>170208</v>
          </cell>
          <cell r="I1422" t="str">
            <v>QUITO</v>
          </cell>
          <cell r="J1422" t="str">
            <v>PICHINCHA</v>
          </cell>
          <cell r="K1422" t="str">
            <v>RENE GIOVANY GONGORA_BANCO DE LA PRODUCCION S A PRODUBANCO</v>
          </cell>
          <cell r="L1422" t="str">
            <v>AV SIMON BOLIVAR Y VIA A NAYON CENTRO CORPORATIVO EKOPARK TORRE 1 PRODUBANCO</v>
          </cell>
          <cell r="O1422" t="str">
            <v>QUITO</v>
          </cell>
          <cell r="P1422" t="str">
            <v>QUITO</v>
          </cell>
          <cell r="Q1422" t="str">
            <v>PICHINCHA</v>
          </cell>
          <cell r="R1422" t="str">
            <v>2484317</v>
          </cell>
          <cell r="W1422" t="str">
            <v>1790368718001</v>
          </cell>
          <cell r="X1422" t="str">
            <v>0979152102</v>
          </cell>
          <cell r="AA1422">
            <v>44942</v>
          </cell>
          <cell r="AD1422">
            <v>1</v>
          </cell>
          <cell r="AE1422">
            <v>1</v>
          </cell>
          <cell r="AI1422" t="str">
            <v>DESPACHO</v>
          </cell>
          <cell r="AJ1422" t="str">
            <v>NORMAL</v>
          </cell>
          <cell r="AL1422" t="str">
            <v>NO</v>
          </cell>
          <cell r="AN1422" t="str">
            <v>POSVENTA GGCC Y NEGOCIOS</v>
          </cell>
          <cell r="AO1422" t="str">
            <v>GGCC / NEGOCIOS</v>
          </cell>
          <cell r="AP1422">
            <v>44942</v>
          </cell>
          <cell r="AR1422" t="str">
            <v>MDELIVERY_2484317</v>
          </cell>
          <cell r="AS1422">
            <v>330716</v>
          </cell>
          <cell r="AT1422" t="str">
            <v>D40</v>
          </cell>
          <cell r="AU1422" t="str">
            <v>BTB</v>
          </cell>
          <cell r="AV1422">
            <v>3</v>
          </cell>
          <cell r="AX1422" t="str">
            <v>ENTREGADO</v>
          </cell>
          <cell r="AY1422" t="str">
            <v>LTE SAMSUNG A13 AZUL: 3 und - sn. 350068480712697,350068480599243,350068480694424</v>
          </cell>
          <cell r="AZ1422" t="str">
            <v>TERMINAL</v>
          </cell>
          <cell r="BA1422" t="str">
            <v/>
          </cell>
        </row>
        <row r="1423">
          <cell r="A1423" t="str">
            <v>2484320</v>
          </cell>
          <cell r="B1423" t="str">
            <v>MDELIVERY</v>
          </cell>
          <cell r="C1423">
            <v>44942</v>
          </cell>
          <cell r="D1423" t="str">
            <v>FLEXNET ECUADOR - MDELIVERY</v>
          </cell>
          <cell r="E1423" t="str">
            <v>CALLE 28 DE JUNIO S/N Y GARCIA MORENO ENTRADA LLANO GRANDE</v>
          </cell>
          <cell r="H1423" t="str">
            <v>170208</v>
          </cell>
          <cell r="I1423" t="str">
            <v>QUITO</v>
          </cell>
          <cell r="J1423" t="str">
            <v>PICHINCHA</v>
          </cell>
          <cell r="K1423" t="str">
            <v>RONALD GEOVANNY VERA FIGUEROA_RONALD GEOVANNY VERA FIGUEROA</v>
          </cell>
          <cell r="L1423" t="str">
            <v>PQA LA LIBERTAD AV 9 DE OCTUBRE ENTRE ROBLES BODERO Y GUAYAQUIL REF ENTREGAR EN LOCAL NOVICOMPU PLANTA BAJA A LADO DE OPTICA SOS</v>
          </cell>
          <cell r="O1423" t="str">
            <v>LA LIBERTAD</v>
          </cell>
          <cell r="P1423" t="str">
            <v>LA LIBERTAD</v>
          </cell>
          <cell r="Q1423" t="str">
            <v>SANTA ELENA</v>
          </cell>
          <cell r="R1423" t="str">
            <v>2484320</v>
          </cell>
          <cell r="W1423" t="str">
            <v>0928418292001</v>
          </cell>
          <cell r="X1423" t="str">
            <v>0967816167</v>
          </cell>
          <cell r="AA1423">
            <v>44942</v>
          </cell>
          <cell r="AD1423">
            <v>1</v>
          </cell>
          <cell r="AE1423">
            <v>1</v>
          </cell>
          <cell r="AI1423" t="str">
            <v>DESPACHO</v>
          </cell>
          <cell r="AJ1423" t="str">
            <v>NORMAL</v>
          </cell>
          <cell r="AL1423" t="str">
            <v>NO</v>
          </cell>
          <cell r="AN1423" t="str">
            <v>DAS CARGO A LA CUENTA (DELIVERY)</v>
          </cell>
          <cell r="AO1423" t="str">
            <v>DISTRIBUIDORES</v>
          </cell>
          <cell r="AP1423">
            <v>44942</v>
          </cell>
          <cell r="AR1423" t="str">
            <v>MDELIVERY_2484320</v>
          </cell>
          <cell r="AS1423">
            <v>330717</v>
          </cell>
          <cell r="AT1423" t="str">
            <v>D40</v>
          </cell>
          <cell r="AU1423" t="str">
            <v>BTB</v>
          </cell>
          <cell r="AV1423">
            <v>1</v>
          </cell>
          <cell r="AX1423" t="str">
            <v>ENTREGADO</v>
          </cell>
          <cell r="AY1423" t="str">
            <v>HALFSIM MOVISTAR: 1 und - sn. 8959300520560854450</v>
          </cell>
          <cell r="AZ1423" t="str">
            <v>SIMCARD</v>
          </cell>
          <cell r="BA1423" t="str">
            <v>EMPRESAS TITULAR AUSENTE ENTREGA CON SELLO</v>
          </cell>
        </row>
        <row r="1424">
          <cell r="A1424" t="str">
            <v>4749516</v>
          </cell>
          <cell r="B1424" t="str">
            <v>MDELIVERY</v>
          </cell>
          <cell r="C1424">
            <v>44942</v>
          </cell>
          <cell r="D1424" t="str">
            <v>FLEXNET ECUADOR - MDELIVERY</v>
          </cell>
          <cell r="E1424" t="str">
            <v>CALLE 28 DE JUNIO S/N Y GARCIA MORENO ENTRADA LLANO GRANDE</v>
          </cell>
          <cell r="H1424" t="str">
            <v>170208</v>
          </cell>
          <cell r="I1424" t="str">
            <v>QUITO</v>
          </cell>
          <cell r="J1424" t="str">
            <v>PICHINCHA</v>
          </cell>
          <cell r="K1424" t="str">
            <v>JOHNSON ARMSTRONG MARIA MERCEDES</v>
          </cell>
          <cell r="L1424" t="str">
            <v>TARQUI ALBORADA 5TA ETAPA  MZ 737 VILLA 5</v>
          </cell>
          <cell r="O1424" t="str">
            <v>090502</v>
          </cell>
          <cell r="P1424" t="str">
            <v>090502</v>
          </cell>
          <cell r="Q1424" t="str">
            <v>GUAYAS_GUAYAQUIL_TARQUI</v>
          </cell>
          <cell r="R1424" t="str">
            <v>4749516</v>
          </cell>
          <cell r="W1424" t="str">
            <v>0916225675</v>
          </cell>
          <cell r="X1424" t="str">
            <v>0986096962-0986096962</v>
          </cell>
          <cell r="AA1424">
            <v>44942</v>
          </cell>
          <cell r="AD1424">
            <v>1</v>
          </cell>
          <cell r="AE1424">
            <v>1</v>
          </cell>
          <cell r="AH1424" t="str">
            <v>ENTREGA EN CLINICA ALBORADA AREA DE FARMACIA LLAMAR A LA CLIENTE</v>
          </cell>
          <cell r="AI1424" t="str">
            <v>DESPACHO</v>
          </cell>
          <cell r="AJ1424" t="str">
            <v>Normal</v>
          </cell>
          <cell r="AL1424" t="str">
            <v>NO</v>
          </cell>
          <cell r="AN1424" t="str">
            <v>MOV onlinevip</v>
          </cell>
          <cell r="AO1424" t="str">
            <v>CANAL ONLINE</v>
          </cell>
          <cell r="AP1424">
            <v>44942</v>
          </cell>
          <cell r="AR1424" t="str">
            <v>MDELIVERY_4749516</v>
          </cell>
          <cell r="AS1424">
            <v>330430</v>
          </cell>
          <cell r="AT1424" t="str">
            <v>D40</v>
          </cell>
          <cell r="AU1424" t="str">
            <v>BTC</v>
          </cell>
          <cell r="AV1424">
            <v>1</v>
          </cell>
          <cell r="AW1424" t="str">
            <v>LOCAL</v>
          </cell>
          <cell r="AX1424" t="str">
            <v>ENTREGADO</v>
          </cell>
          <cell r="AY1424" t="str">
            <v>LTE SAMSUNG A53 5G NEGRO: 1 und - sn. 353842197627712</v>
          </cell>
          <cell r="AZ1424" t="str">
            <v>TERMINAL</v>
          </cell>
          <cell r="BA1424" t="str">
            <v>Validar Biometrico</v>
          </cell>
        </row>
        <row r="1425">
          <cell r="A1425" t="str">
            <v>4787411</v>
          </cell>
          <cell r="B1425" t="str">
            <v>MDELIVERY</v>
          </cell>
          <cell r="C1425">
            <v>44942</v>
          </cell>
          <cell r="D1425" t="str">
            <v>FLEXNET ECUADOR - MDELIVERY</v>
          </cell>
          <cell r="E1425" t="str">
            <v>CALLE 28 DE JUNIO S/N Y GARCIA MORENO ENTRADA LLANO GRANDE</v>
          </cell>
          <cell r="H1425" t="str">
            <v>170208</v>
          </cell>
          <cell r="I1425" t="str">
            <v>QUITO</v>
          </cell>
          <cell r="J1425" t="str">
            <v>PICHINCHA</v>
          </cell>
          <cell r="K1425" t="str">
            <v>RUIZ BENAVIDES HENRY ALEXANDER</v>
          </cell>
          <cell r="L1425" t="str">
            <v>LA MERCED CALLE GONZALO ENDARA CROW SN Y CARLOS ALVAREZ</v>
          </cell>
          <cell r="O1425" t="str">
            <v>170810</v>
          </cell>
          <cell r="P1425" t="str">
            <v>170810</v>
          </cell>
          <cell r="Q1425" t="str">
            <v>PICHINCHA_QUITO_LA MERCED</v>
          </cell>
          <cell r="R1425" t="str">
            <v>4787411</v>
          </cell>
          <cell r="W1425" t="str">
            <v>1722275441</v>
          </cell>
          <cell r="X1425" t="str">
            <v>0984318440-0984318440</v>
          </cell>
          <cell r="AA1425">
            <v>44942</v>
          </cell>
          <cell r="AD1425">
            <v>1</v>
          </cell>
          <cell r="AE1425">
            <v>1</v>
          </cell>
          <cell r="AH1425" t="str">
            <v>BRR CENTRAL A 3 CUADRAS DEL PARQUE DE LA MERCED VIA A LA ESTADIO EN CASA DE 2 PISOS DICE VIVERES SAN BITO</v>
          </cell>
          <cell r="AI1425" t="str">
            <v>DESPACHO</v>
          </cell>
          <cell r="AJ1425" t="str">
            <v>Normal</v>
          </cell>
          <cell r="AL1425" t="str">
            <v>NO</v>
          </cell>
          <cell r="AN1425" t="str">
            <v>MOV onlinevip</v>
          </cell>
          <cell r="AO1425" t="str">
            <v>CANAL ONLINE</v>
          </cell>
          <cell r="AP1425">
            <v>44942</v>
          </cell>
          <cell r="AR1425" t="str">
            <v>MDELIVERY_4787411</v>
          </cell>
          <cell r="AS1425">
            <v>330621</v>
          </cell>
          <cell r="AT1425" t="str">
            <v>D40</v>
          </cell>
          <cell r="AU1425" t="str">
            <v>BTC</v>
          </cell>
          <cell r="AV1425">
            <v>1</v>
          </cell>
          <cell r="AW1425" t="str">
            <v>LOCAL</v>
          </cell>
          <cell r="AX1425" t="str">
            <v>ENTREGADO</v>
          </cell>
          <cell r="AY1425" t="str">
            <v>LTE XIAOMI REDMI NOTE 11 GRIS: 1 und - sn. 861696062564581</v>
          </cell>
          <cell r="AZ1425" t="str">
            <v>TERMINAL</v>
          </cell>
          <cell r="BA1425" t="str">
            <v>Validar Biometrico</v>
          </cell>
        </row>
        <row r="1426">
          <cell r="A1426" t="str">
            <v>4789546</v>
          </cell>
          <cell r="B1426" t="str">
            <v>MDELIVERY</v>
          </cell>
          <cell r="C1426">
            <v>44942</v>
          </cell>
          <cell r="D1426" t="str">
            <v>FLEXNET ECUADOR - MDELIVERY</v>
          </cell>
          <cell r="E1426" t="str">
            <v>CALLE 28 DE JUNIO S/N Y GARCIA MORENO ENTRADA LLANO GRANDE</v>
          </cell>
          <cell r="H1426" t="str">
            <v>170208</v>
          </cell>
          <cell r="I1426" t="str">
            <v>QUITO</v>
          </cell>
          <cell r="J1426" t="str">
            <v>PICHINCHA</v>
          </cell>
          <cell r="K1426" t="str">
            <v>BRYAN JEFERSON PERUGACHI GREFA</v>
          </cell>
          <cell r="L1426" t="str">
            <v>VIA A LAGO AGRIO  KM 5 Y MEDIO</v>
          </cell>
          <cell r="O1426" t="str">
            <v>220202</v>
          </cell>
          <cell r="P1426" t="str">
            <v>220202</v>
          </cell>
          <cell r="Q1426" t="str">
            <v>NAPO_EL COCA _EL COCA</v>
          </cell>
          <cell r="R1426" t="str">
            <v>4789546</v>
          </cell>
          <cell r="W1426" t="str">
            <v>1500944150_V3333V3222</v>
          </cell>
          <cell r="X1426" t="str">
            <v>0992477518-</v>
          </cell>
          <cell r="AA1426">
            <v>44942</v>
          </cell>
          <cell r="AD1426">
            <v>1</v>
          </cell>
          <cell r="AE1426">
            <v>1</v>
          </cell>
          <cell r="AH1426" t="str">
            <v>IASA SERVICIOS REGISTRASE EN GARITA  JUNTO A PETROECUADOR  S1 ENVIADO SE</v>
          </cell>
          <cell r="AI1426" t="str">
            <v>DESPACHO</v>
          </cell>
          <cell r="AJ1426" t="str">
            <v>Normal</v>
          </cell>
          <cell r="AL1426" t="str">
            <v>NO</v>
          </cell>
          <cell r="AN1426" t="str">
            <v>MOV tecnocom</v>
          </cell>
          <cell r="AO1426" t="str">
            <v>CANAL ONLINE</v>
          </cell>
          <cell r="AP1426">
            <v>44942</v>
          </cell>
          <cell r="AR1426" t="str">
            <v>MDELIVERY_4789546</v>
          </cell>
          <cell r="AS1426">
            <v>330762</v>
          </cell>
          <cell r="AT1426" t="str">
            <v>D40</v>
          </cell>
          <cell r="AU1426" t="str">
            <v>BTC</v>
          </cell>
          <cell r="AV1426">
            <v>1</v>
          </cell>
          <cell r="AW1426" t="str">
            <v>PROVINCIAL</v>
          </cell>
          <cell r="AX1426" t="str">
            <v>ENTREGADO</v>
          </cell>
          <cell r="AY1426" t="str">
            <v>LTE IPHONE 13 PRO 256GB SILVER: 1 und - sn. 356649158296941</v>
          </cell>
          <cell r="AZ1426" t="str">
            <v>TERMINAL</v>
          </cell>
          <cell r="BA1426" t="str">
            <v>Validar Biometrico, Validar Tarjeta Credito M,</v>
          </cell>
        </row>
        <row r="1427">
          <cell r="A1427" t="str">
            <v>4800441</v>
          </cell>
          <cell r="B1427" t="str">
            <v>MDELIVERY</v>
          </cell>
          <cell r="C1427">
            <v>44942</v>
          </cell>
          <cell r="D1427" t="str">
            <v>FLEXNET ECUADOR - MDELIVERY</v>
          </cell>
          <cell r="E1427" t="str">
            <v>CALLE 28 DE JUNIO S/N Y GARCIA MORENO ENTRADA LLANO GRANDE</v>
          </cell>
          <cell r="H1427" t="str">
            <v>170208</v>
          </cell>
          <cell r="I1427" t="str">
            <v>QUITO</v>
          </cell>
          <cell r="J1427" t="str">
            <v>PICHINCHA</v>
          </cell>
          <cell r="K1427" t="str">
            <v>MOYA GONZABAY ANGEL HONORATO</v>
          </cell>
          <cell r="L1427" t="str">
            <v>TARQUI URDESA NORTE AV PRIMERA  101A Y CALLE PRIMERA</v>
          </cell>
          <cell r="O1427" t="str">
            <v>090507</v>
          </cell>
          <cell r="P1427" t="str">
            <v>090507</v>
          </cell>
          <cell r="Q1427" t="str">
            <v>GUAYAS_GUAYAQUIL_TARQUI</v>
          </cell>
          <cell r="R1427" t="str">
            <v>4800441</v>
          </cell>
          <cell r="W1427" t="str">
            <v>0914801311</v>
          </cell>
          <cell r="X1427" t="str">
            <v>0962719176-0962719176</v>
          </cell>
          <cell r="AA1427">
            <v>44942</v>
          </cell>
          <cell r="AD1427">
            <v>1</v>
          </cell>
          <cell r="AE1427">
            <v>1</v>
          </cell>
          <cell r="AH1427" t="str">
            <v>EN RESTAURANTE LA MENESTRA DEL GORDO DIAGONAL A POSADA DE LAS GARZAS ESTA A PARTIR DE MEDIO DIA</v>
          </cell>
          <cell r="AI1427" t="str">
            <v>DESPACHO</v>
          </cell>
          <cell r="AJ1427" t="str">
            <v>Normal</v>
          </cell>
          <cell r="AL1427" t="str">
            <v>NO</v>
          </cell>
          <cell r="AN1427" t="str">
            <v>MOV onlinevip</v>
          </cell>
          <cell r="AO1427" t="str">
            <v>CANAL ONLINE</v>
          </cell>
          <cell r="AP1427">
            <v>44942</v>
          </cell>
          <cell r="AR1427" t="str">
            <v>MDELIVERY_4800441</v>
          </cell>
          <cell r="AS1427">
            <v>330828</v>
          </cell>
          <cell r="AT1427" t="str">
            <v>D40</v>
          </cell>
          <cell r="AU1427" t="str">
            <v>BTC</v>
          </cell>
          <cell r="AV1427">
            <v>1</v>
          </cell>
          <cell r="AW1427" t="str">
            <v>LOCAL</v>
          </cell>
          <cell r="AX1427" t="str">
            <v>EN_TRANSITO</v>
          </cell>
          <cell r="AY1427" t="str">
            <v>LTE XIAOMI REDMI NOTE 11S AZUL: 1 und - sn. 865954061180503</v>
          </cell>
          <cell r="AZ1427" t="str">
            <v>TERMINAL</v>
          </cell>
          <cell r="BA1427" t="str">
            <v>Validar Biometrico</v>
          </cell>
        </row>
        <row r="1428">
          <cell r="A1428" t="str">
            <v>4801152</v>
          </cell>
          <cell r="B1428" t="str">
            <v>MDELIVERY</v>
          </cell>
          <cell r="C1428">
            <v>44942</v>
          </cell>
          <cell r="D1428" t="str">
            <v>FLEXNET ECUADOR - MDELIVERY</v>
          </cell>
          <cell r="E1428" t="str">
            <v>CALLE 28 DE JUNIO S/N Y GARCIA MORENO ENTRADA LLANO GRANDE</v>
          </cell>
          <cell r="H1428" t="str">
            <v>170208</v>
          </cell>
          <cell r="I1428" t="str">
            <v>QUITO</v>
          </cell>
          <cell r="J1428" t="str">
            <v>PICHINCHA</v>
          </cell>
          <cell r="K1428" t="str">
            <v>ALEXANDER JAVIER SUAREZ</v>
          </cell>
          <cell r="L1428" t="str">
            <v>TARQUI MIRAFLORES CALLE AV CENTRAL 300 Y CALLE 3ERA</v>
          </cell>
          <cell r="O1428" t="str">
            <v>090507</v>
          </cell>
          <cell r="P1428" t="str">
            <v>090507</v>
          </cell>
          <cell r="Q1428" t="str">
            <v>GUAYAS_GUAYAQUIL_TARQUI</v>
          </cell>
          <cell r="R1428" t="str">
            <v>4801152</v>
          </cell>
          <cell r="W1428" t="str">
            <v>0951858190_V3333I2222</v>
          </cell>
          <cell r="X1428" t="str">
            <v>0979173344-0979173344</v>
          </cell>
          <cell r="AA1428">
            <v>44942</v>
          </cell>
          <cell r="AD1428">
            <v>1</v>
          </cell>
          <cell r="AE1428">
            <v>1</v>
          </cell>
          <cell r="AH1428" t="str">
            <v>EN CENTRO MEDICO ESQUINERO MEDILINK</v>
          </cell>
          <cell r="AI1428" t="str">
            <v>DESPACHO</v>
          </cell>
          <cell r="AJ1428" t="str">
            <v>Normal</v>
          </cell>
          <cell r="AL1428" t="str">
            <v>NO</v>
          </cell>
          <cell r="AN1428" t="str">
            <v>MOV productovip</v>
          </cell>
          <cell r="AO1428" t="str">
            <v>CANAL ONLINE</v>
          </cell>
          <cell r="AP1428">
            <v>44942</v>
          </cell>
          <cell r="AR1428" t="str">
            <v>MDELIVERY_4801152</v>
          </cell>
          <cell r="AS1428">
            <v>330821</v>
          </cell>
          <cell r="AT1428" t="str">
            <v>D40</v>
          </cell>
          <cell r="AU1428" t="str">
            <v>BTC</v>
          </cell>
          <cell r="AV1428">
            <v>1</v>
          </cell>
          <cell r="AW1428" t="str">
            <v>LOCAL</v>
          </cell>
          <cell r="AX1428" t="str">
            <v>EN_TRANSITO</v>
          </cell>
          <cell r="AY1428" t="str">
            <v>HALFSIM MOVISTAR: 1 und - sn. 8959300520560979661</v>
          </cell>
          <cell r="AZ1428" t="str">
            <v>SIMCARD</v>
          </cell>
          <cell r="BA1428" t="str">
            <v/>
          </cell>
        </row>
        <row r="1429">
          <cell r="A1429" t="str">
            <v>4802319</v>
          </cell>
          <cell r="B1429" t="str">
            <v>MDELIVERY</v>
          </cell>
          <cell r="C1429">
            <v>44942</v>
          </cell>
          <cell r="D1429" t="str">
            <v>FLEXNET ECUADOR - MDELIVERY</v>
          </cell>
          <cell r="E1429" t="str">
            <v>CALLE 28 DE JUNIO S/N Y GARCIA MORENO ENTRADA LLANO GRANDE</v>
          </cell>
          <cell r="H1429" t="str">
            <v>170208</v>
          </cell>
          <cell r="I1429" t="str">
            <v>QUITO</v>
          </cell>
          <cell r="J1429" t="str">
            <v>PICHINCHA</v>
          </cell>
          <cell r="K1429" t="str">
            <v>MIRFREDD ALEXIS HERNANDEZ RODRIGUEZ</v>
          </cell>
          <cell r="L1429" t="str">
            <v>SANTO DOMINGO DE LOS COLORADOS     AV LAS DELICIAS SN  RIO ZAMORA</v>
          </cell>
          <cell r="O1429" t="str">
            <v>230108</v>
          </cell>
          <cell r="P1429" t="str">
            <v>230108</v>
          </cell>
          <cell r="Q1429" t="str">
            <v>SANTO DOMINGO DE LOS TSACHILAS _SANTO DOMINGO_SANTO DOMINGO DE LOS COLORADOS</v>
          </cell>
          <cell r="R1429" t="str">
            <v>4802319</v>
          </cell>
          <cell r="W1429" t="str">
            <v>2352132654_E1133A1122</v>
          </cell>
          <cell r="X1429" t="str">
            <v>0983142950-0983142950</v>
          </cell>
          <cell r="AA1429">
            <v>44942</v>
          </cell>
          <cell r="AD1429">
            <v>1</v>
          </cell>
          <cell r="AE1429">
            <v>1</v>
          </cell>
          <cell r="AH1429" t="str">
            <v>COOP 9 DE DICIEMBRE  JUNTO AL PAJARO ROJO ENTREGAR EN EL AUTOLAVADOR CAR WASH  CONTACTARSE POR MEDIO DEL WHATSAPP</v>
          </cell>
          <cell r="AI1429" t="str">
            <v>DESPACHO</v>
          </cell>
          <cell r="AJ1429" t="str">
            <v>Normal</v>
          </cell>
          <cell r="AL1429" t="str">
            <v>NO</v>
          </cell>
          <cell r="AN1429" t="str">
            <v>MOV productovip</v>
          </cell>
          <cell r="AO1429" t="str">
            <v>CANAL ONLINE</v>
          </cell>
          <cell r="AP1429">
            <v>44942</v>
          </cell>
          <cell r="AR1429" t="str">
            <v>MDELIVERY_4802319</v>
          </cell>
          <cell r="AS1429">
            <v>330583</v>
          </cell>
          <cell r="AT1429" t="str">
            <v>D40</v>
          </cell>
          <cell r="AU1429" t="str">
            <v>BTC</v>
          </cell>
          <cell r="AV1429">
            <v>2</v>
          </cell>
          <cell r="AW1429" t="str">
            <v>PROVINCIAL</v>
          </cell>
          <cell r="AX1429" t="str">
            <v>ENTREGADO</v>
          </cell>
          <cell r="AY1429" t="str">
            <v>LTE XIAOMI REDMI NOTE 11S AZUL: 1 und - sn. 863837054624920 / HALFSIM MOVISTAR: 1 und - sn. 8959300520560981089</v>
          </cell>
          <cell r="AZ1429" t="str">
            <v>SIMCARD / TERMINAL</v>
          </cell>
          <cell r="BA1429" t="str">
            <v>Validar Biometrico</v>
          </cell>
        </row>
        <row r="1430">
          <cell r="A1430" t="str">
            <v>4802943</v>
          </cell>
          <cell r="B1430" t="str">
            <v>MDELIVERY</v>
          </cell>
          <cell r="C1430">
            <v>44942</v>
          </cell>
          <cell r="D1430" t="str">
            <v>FLEXNET ECUADOR - MDELIVERY</v>
          </cell>
          <cell r="E1430" t="str">
            <v>CALLE 28 DE JUNIO S/N Y GARCIA MORENO ENTRADA LLANO GRANDE</v>
          </cell>
          <cell r="H1430" t="str">
            <v>170208</v>
          </cell>
          <cell r="I1430" t="str">
            <v>QUITO</v>
          </cell>
          <cell r="J1430" t="str">
            <v>PICHINCHA</v>
          </cell>
          <cell r="K1430" t="str">
            <v>Christian Marcelo Chamorro Salazar</v>
          </cell>
          <cell r="L1430" t="str">
            <v>SAN ANTONIO CALLE AV MANUEL CORDOVA GALARZA KM 12 Y MEDIO Y 13 DE JUNIO</v>
          </cell>
          <cell r="O1430" t="str">
            <v>170311</v>
          </cell>
          <cell r="P1430" t="str">
            <v>170311</v>
          </cell>
          <cell r="Q1430" t="str">
            <v>PICHINCHA_QUITO_SAN ANTONIO</v>
          </cell>
          <cell r="R1430" t="str">
            <v>4802943</v>
          </cell>
          <cell r="W1430" t="str">
            <v>1723845374</v>
          </cell>
          <cell r="X1430" t="str">
            <v>0998287111-0998287111</v>
          </cell>
          <cell r="AA1430">
            <v>44942</v>
          </cell>
          <cell r="AD1430">
            <v>1</v>
          </cell>
          <cell r="AE1430">
            <v>1</v>
          </cell>
          <cell r="AH1430" t="str">
            <v>MITAD DEL MUNDO TRABAJA EN ENSAMBLADORA DE MARESA PREGUNTAR EN GARITA</v>
          </cell>
          <cell r="AI1430" t="str">
            <v>DESPACHO</v>
          </cell>
          <cell r="AJ1430" t="str">
            <v>Normal</v>
          </cell>
          <cell r="AL1430" t="str">
            <v>NO</v>
          </cell>
          <cell r="AN1430" t="str">
            <v>MOV onlinevip</v>
          </cell>
          <cell r="AO1430" t="str">
            <v>CANAL ONLINE</v>
          </cell>
          <cell r="AP1430">
            <v>44942</v>
          </cell>
          <cell r="AR1430" t="str">
            <v>MDELIVERY_4802943</v>
          </cell>
          <cell r="AS1430">
            <v>330439</v>
          </cell>
          <cell r="AT1430" t="str">
            <v>D40</v>
          </cell>
          <cell r="AU1430" t="str">
            <v>BTC</v>
          </cell>
          <cell r="AV1430">
            <v>1</v>
          </cell>
          <cell r="AW1430" t="str">
            <v>LOCAL</v>
          </cell>
          <cell r="AX1430" t="str">
            <v>ENTREGADO</v>
          </cell>
          <cell r="AY1430" t="str">
            <v>LTE HONOR X8 NEGRO: 1 und - sn. 866184061562539</v>
          </cell>
          <cell r="AZ1430" t="str">
            <v>TERMINAL</v>
          </cell>
          <cell r="BA1430" t="str">
            <v>Validar Biometrico</v>
          </cell>
        </row>
        <row r="1431">
          <cell r="A1431" t="str">
            <v>4809339</v>
          </cell>
          <cell r="B1431" t="str">
            <v>MDELIVERY</v>
          </cell>
          <cell r="C1431">
            <v>44942</v>
          </cell>
          <cell r="D1431" t="str">
            <v>FLEXNET ECUADOR - MDELIVERY</v>
          </cell>
          <cell r="E1431" t="str">
            <v>CALLE 28 DE JUNIO S/N Y GARCIA MORENO ENTRADA LLANO GRANDE</v>
          </cell>
          <cell r="H1431" t="str">
            <v>170208</v>
          </cell>
          <cell r="I1431" t="str">
            <v>QUITO</v>
          </cell>
          <cell r="J1431" t="str">
            <v>PICHINCHA</v>
          </cell>
          <cell r="K1431" t="str">
            <v>PAREDES VERDEZOTO WILME GEOVANNY</v>
          </cell>
          <cell r="L1431" t="str">
            <v>URDANETA CALLE ALCEDO  SN  Y SANTA ELENA</v>
          </cell>
          <cell r="O1431" t="str">
            <v>090302</v>
          </cell>
          <cell r="P1431" t="str">
            <v>090302</v>
          </cell>
          <cell r="Q1431" t="str">
            <v>GUAYAS_GUAYAQUIL_URDANETA</v>
          </cell>
          <cell r="R1431" t="str">
            <v>4809339</v>
          </cell>
          <cell r="W1431" t="str">
            <v>1712485000</v>
          </cell>
          <cell r="X1431" t="str">
            <v>0999295010-0999295010</v>
          </cell>
          <cell r="AA1431">
            <v>44942</v>
          </cell>
          <cell r="AD1431">
            <v>1</v>
          </cell>
          <cell r="AE1431">
            <v>1</v>
          </cell>
          <cell r="AH1431" t="str">
            <v>EN EDIFICIO BARCIA ESQUINERO LLAMAR CUANDO ESTEN FUERA</v>
          </cell>
          <cell r="AI1431" t="str">
            <v>DESPACHO</v>
          </cell>
          <cell r="AJ1431" t="str">
            <v>Normal</v>
          </cell>
          <cell r="AL1431" t="str">
            <v>NO</v>
          </cell>
          <cell r="AN1431" t="str">
            <v>MOV ONLINEVIP</v>
          </cell>
          <cell r="AO1431" t="str">
            <v>CANAL ONLINE</v>
          </cell>
          <cell r="AP1431">
            <v>44942</v>
          </cell>
          <cell r="AR1431" t="str">
            <v>MDELIVERY_4809339</v>
          </cell>
          <cell r="AS1431">
            <v>331066</v>
          </cell>
          <cell r="AT1431" t="str">
            <v>D40</v>
          </cell>
          <cell r="AU1431" t="str">
            <v>BTC</v>
          </cell>
          <cell r="AV1431">
            <v>1</v>
          </cell>
          <cell r="AW1431" t="str">
            <v>LOCAL</v>
          </cell>
          <cell r="AX1431" t="str">
            <v>EN_TRANSITO</v>
          </cell>
          <cell r="AY1431" t="str">
            <v>LTE SAMSUNG A23 AZUL: 1 und - sn. 353568693729484</v>
          </cell>
          <cell r="AZ1431" t="str">
            <v>TERMINAL</v>
          </cell>
          <cell r="BA1431" t="str">
            <v>Validar Biometrico</v>
          </cell>
        </row>
        <row r="1432">
          <cell r="A1432" t="str">
            <v>4818561_1</v>
          </cell>
          <cell r="B1432" t="str">
            <v>MDELIVERY</v>
          </cell>
          <cell r="C1432">
            <v>44942</v>
          </cell>
          <cell r="D1432" t="str">
            <v>FLEXNET ECUADOR - MDELIVERY</v>
          </cell>
          <cell r="E1432" t="str">
            <v>CALLE 28 DE JUNIO S/N Y GARCIA MORENO ENTRADA LLANO GRANDE</v>
          </cell>
          <cell r="H1432" t="str">
            <v>170208</v>
          </cell>
          <cell r="I1432" t="str">
            <v>QUITO</v>
          </cell>
          <cell r="J1432" t="str">
            <v>PICHINCHA</v>
          </cell>
          <cell r="K1432" t="str">
            <v>DIEGO HERNAN LOAYZA PULLA</v>
          </cell>
          <cell r="L1432" t="str">
            <v>LA PROVIDENCIA CALLE ARIZAGA  SN CALLEJON DECIMA ESTE  SECTOR LA CLDA LA 4 MIL ENTREGAR EN LA FERRETERIA MANOS DE DIOS CASA CREMA 2 PISOS</v>
          </cell>
          <cell r="O1432" t="str">
            <v>MACHALA</v>
          </cell>
          <cell r="P1432" t="str">
            <v>MACHALA</v>
          </cell>
          <cell r="Q1432" t="str">
            <v>EL ORO</v>
          </cell>
          <cell r="R1432" t="str">
            <v>4818561_1</v>
          </cell>
          <cell r="W1432" t="str">
            <v>0704770189</v>
          </cell>
          <cell r="X1432" t="str">
            <v>0994353728</v>
          </cell>
          <cell r="AA1432">
            <v>44942</v>
          </cell>
          <cell r="AD1432">
            <v>1</v>
          </cell>
          <cell r="AE1432">
            <v>1</v>
          </cell>
          <cell r="AH1432" t="str">
            <v>SECTOR LA CLDA LA 4 MIL ENTREGAR EN LA FERRETERIA MANOS DE DIOS CASA CREMA 2 PISOS - AGENDADO</v>
          </cell>
          <cell r="AI1432" t="str">
            <v>DESPACHO</v>
          </cell>
          <cell r="AJ1432" t="str">
            <v>Normal</v>
          </cell>
          <cell r="AL1432" t="str">
            <v>NO</v>
          </cell>
          <cell r="AN1432" t="str">
            <v>MOV REPROCESOS</v>
          </cell>
          <cell r="AO1432" t="str">
            <v>CANAL ONLINE</v>
          </cell>
          <cell r="AP1432">
            <v>44942</v>
          </cell>
          <cell r="AR1432" t="str">
            <v>MDELIVERY_4818561_1</v>
          </cell>
          <cell r="AS1432">
            <v>330722</v>
          </cell>
          <cell r="AT1432" t="str">
            <v>D40</v>
          </cell>
          <cell r="AU1432" t="str">
            <v>BTC</v>
          </cell>
          <cell r="AV1432">
            <v>1</v>
          </cell>
          <cell r="AX1432" t="str">
            <v>ENTREGADO</v>
          </cell>
          <cell r="AY1432" t="str">
            <v>SPEAKER KLIPXTREME NITRO: 1 und - sn.</v>
          </cell>
          <cell r="AZ1432" t="str">
            <v>ACCESORIO</v>
          </cell>
          <cell r="BA1432" t="str">
            <v>Validar Biometrico</v>
          </cell>
        </row>
        <row r="1433">
          <cell r="A1433" t="str">
            <v>4824800</v>
          </cell>
          <cell r="B1433" t="str">
            <v>MDELIVERY</v>
          </cell>
          <cell r="C1433">
            <v>44942</v>
          </cell>
          <cell r="D1433" t="str">
            <v>FLEXNET ECUADOR - MDELIVERY</v>
          </cell>
          <cell r="E1433" t="str">
            <v>CALLE 28 DE JUNIO S/N Y GARCIA MORENO ENTRADA LLANO GRANDE</v>
          </cell>
          <cell r="H1433" t="str">
            <v>170208</v>
          </cell>
          <cell r="I1433" t="str">
            <v>QUITO</v>
          </cell>
          <cell r="J1433" t="str">
            <v>PICHINCHA</v>
          </cell>
          <cell r="K1433" t="str">
            <v>ESTEBAN DANIEL PADILLA MENDEZ</v>
          </cell>
          <cell r="L1433" t="str">
            <v>OFICINA TRAMACO IBARRA CENTRO DE DISTRIBUCION</v>
          </cell>
          <cell r="O1433" t="str">
            <v>IBARRA</v>
          </cell>
          <cell r="P1433" t="str">
            <v>IBARRA</v>
          </cell>
          <cell r="Q1433" t="str">
            <v>IMBABURA_IBARRA_</v>
          </cell>
          <cell r="R1433" t="str">
            <v>4824800</v>
          </cell>
          <cell r="W1433" t="str">
            <v>1756062251</v>
          </cell>
          <cell r="X1433" t="str">
            <v>0978755880-0991243558</v>
          </cell>
          <cell r="AA1433">
            <v>44942</v>
          </cell>
          <cell r="AD1433">
            <v>1</v>
          </cell>
          <cell r="AE1433">
            <v>1</v>
          </cell>
          <cell r="AH1433" t="str">
            <v/>
          </cell>
          <cell r="AI1433" t="str">
            <v>DESPACHO</v>
          </cell>
          <cell r="AJ1433" t="str">
            <v>DERIVADO PICK UP</v>
          </cell>
          <cell r="AL1433" t="str">
            <v>NO</v>
          </cell>
          <cell r="AN1433" t="str">
            <v>MOV productovip</v>
          </cell>
          <cell r="AO1433" t="str">
            <v>CANAL ONLINE</v>
          </cell>
          <cell r="AP1433">
            <v>44942</v>
          </cell>
          <cell r="AR1433" t="str">
            <v>MDELIVERY_4824800</v>
          </cell>
          <cell r="AS1433">
            <v>330829</v>
          </cell>
          <cell r="AT1433" t="str">
            <v>D40</v>
          </cell>
          <cell r="AU1433" t="str">
            <v>BTC</v>
          </cell>
          <cell r="AV1433">
            <v>2</v>
          </cell>
          <cell r="AW1433" t="str">
            <v>PROVINCIAL</v>
          </cell>
          <cell r="AX1433" t="str">
            <v>EN_TRANSITO</v>
          </cell>
          <cell r="AY1433" t="str">
            <v>LTE XIAOMI REDMI NOTE 11 AZUL: 1 und - sn. 869113065717002 / HALFSIM MOVISTAR: 1 und - sn. 8959300520560303870</v>
          </cell>
          <cell r="AZ1433" t="str">
            <v>SIMCARD / TERMINAL</v>
          </cell>
          <cell r="BA1433" t="str">
            <v>Validar Biometrico</v>
          </cell>
        </row>
        <row r="1434">
          <cell r="A1434" t="str">
            <v>4826259</v>
          </cell>
          <cell r="B1434" t="str">
            <v>MDELIVERY</v>
          </cell>
          <cell r="C1434">
            <v>44942</v>
          </cell>
          <cell r="D1434" t="str">
            <v>FLEXNET ECUADOR - MDELIVERY</v>
          </cell>
          <cell r="E1434" t="str">
            <v>CALLE 28 DE JUNIO S/N Y GARCIA MORENO ENTRADA LLANO GRANDE</v>
          </cell>
          <cell r="H1434" t="str">
            <v>170208</v>
          </cell>
          <cell r="I1434" t="str">
            <v>QUITO</v>
          </cell>
          <cell r="J1434" t="str">
            <v>PICHINCHA</v>
          </cell>
          <cell r="K1434" t="str">
            <v>NARVAEZ CEVALLOS MIRTHA MADELAY</v>
          </cell>
          <cell r="L1434" t="str">
            <v>XIMENA COOP JAIME ROLDOS AGUILER  MZ5 SL16</v>
          </cell>
          <cell r="O1434" t="str">
            <v>090202</v>
          </cell>
          <cell r="P1434" t="str">
            <v>090202</v>
          </cell>
          <cell r="Q1434" t="str">
            <v>GUAYAS_GUAYAQUIL_XIMENA</v>
          </cell>
          <cell r="R1434" t="str">
            <v>4826259</v>
          </cell>
          <cell r="W1434" t="str">
            <v>0931141782</v>
          </cell>
          <cell r="X1434" t="str">
            <v>0994522203-0994522203</v>
          </cell>
          <cell r="AA1434">
            <v>44942</v>
          </cell>
          <cell r="AD1434">
            <v>1</v>
          </cell>
          <cell r="AE1434">
            <v>1</v>
          </cell>
          <cell r="AH1434" t="str">
            <v>ESTA A 1 CUADRA ANTES DEL SUBCENTRO GUANGALA ES UNA CASA 2 PISO ABAJO ES DE CEMENTO Y ARRIBA DE CANIA EN LA PARTE DE ABAJO HAY UNA TIENDA Y BANCO DEL BARRIO LAS REJAS DE COLOR VERDE S1 ENVIADO AO</v>
          </cell>
          <cell r="AI1434" t="str">
            <v>DESPACHO</v>
          </cell>
          <cell r="AJ1434" t="str">
            <v>Normal</v>
          </cell>
          <cell r="AL1434" t="str">
            <v>NO</v>
          </cell>
          <cell r="AN1434" t="str">
            <v>MOV reprocesos</v>
          </cell>
          <cell r="AO1434" t="str">
            <v>CANAL ONLINE</v>
          </cell>
          <cell r="AP1434">
            <v>44942</v>
          </cell>
          <cell r="AR1434" t="str">
            <v>MDELIVERY_4826259</v>
          </cell>
          <cell r="AS1434">
            <v>330825</v>
          </cell>
          <cell r="AT1434" t="str">
            <v>D40</v>
          </cell>
          <cell r="AU1434" t="str">
            <v>BTC</v>
          </cell>
          <cell r="AV1434">
            <v>1</v>
          </cell>
          <cell r="AW1434" t="str">
            <v>LOCAL</v>
          </cell>
          <cell r="AX1434" t="str">
            <v>EN_TRANSITO</v>
          </cell>
          <cell r="AY1434" t="str">
            <v>LTE HONOR X8 AZUL: 1 und - sn. 866184062429068</v>
          </cell>
          <cell r="AZ1434" t="str">
            <v>TERMINAL</v>
          </cell>
          <cell r="BA1434" t="str">
            <v>Validar Biometrico</v>
          </cell>
        </row>
        <row r="1435">
          <cell r="A1435" t="str">
            <v>4827342</v>
          </cell>
          <cell r="B1435" t="str">
            <v>MDELIVERY</v>
          </cell>
          <cell r="C1435">
            <v>44942</v>
          </cell>
          <cell r="D1435" t="str">
            <v>FLEXNET ECUADOR - MDELIVERY</v>
          </cell>
          <cell r="E1435" t="str">
            <v>CALLE 28 DE JUNIO S/N Y GARCIA MORENO ENTRADA LLANO GRANDE</v>
          </cell>
          <cell r="H1435" t="str">
            <v>170208</v>
          </cell>
          <cell r="I1435" t="str">
            <v>QUITO</v>
          </cell>
          <cell r="J1435" t="str">
            <v>PICHINCHA</v>
          </cell>
          <cell r="K1435" t="str">
            <v>PEDRO HUMBERTO ALCIVAR VERA</v>
          </cell>
          <cell r="L1435" t="str">
            <v>FEBRES CORDERO CALLE 24  SN  Y LETAMENDI</v>
          </cell>
          <cell r="O1435" t="str">
            <v>090302</v>
          </cell>
          <cell r="P1435" t="str">
            <v>090302</v>
          </cell>
          <cell r="Q1435" t="str">
            <v>GUAYAS_GUAYAQUIL_FEBRES CORDERO</v>
          </cell>
          <cell r="R1435" t="str">
            <v>4827342</v>
          </cell>
          <cell r="W1435" t="str">
            <v>0917334583</v>
          </cell>
          <cell r="X1435" t="str">
            <v>0962798340-0962798340</v>
          </cell>
          <cell r="AA1435">
            <v>44942</v>
          </cell>
          <cell r="AD1435">
            <v>1</v>
          </cell>
          <cell r="AE1435">
            <v>1</v>
          </cell>
          <cell r="AH1435" t="str">
            <v>EN CASA DE 3 PISOS ANARANJADO CON AMARILLO FRENTE A ESCUELA JARAMILLO</v>
          </cell>
          <cell r="AI1435" t="str">
            <v>DESPACHO</v>
          </cell>
          <cell r="AJ1435" t="str">
            <v>Normal</v>
          </cell>
          <cell r="AL1435" t="str">
            <v>NO</v>
          </cell>
          <cell r="AN1435" t="str">
            <v>MOV onlinevip</v>
          </cell>
          <cell r="AO1435" t="str">
            <v>CANAL ONLINE</v>
          </cell>
          <cell r="AP1435">
            <v>44942</v>
          </cell>
          <cell r="AR1435" t="str">
            <v>MDELIVERY_4827342</v>
          </cell>
          <cell r="AS1435">
            <v>330823</v>
          </cell>
          <cell r="AT1435" t="str">
            <v>D40</v>
          </cell>
          <cell r="AU1435" t="str">
            <v>BTC</v>
          </cell>
          <cell r="AV1435">
            <v>1</v>
          </cell>
          <cell r="AW1435" t="str">
            <v>LOCAL</v>
          </cell>
          <cell r="AX1435" t="str">
            <v>EN_TRANSITO</v>
          </cell>
          <cell r="AY1435" t="str">
            <v>LTE XIAOMI REDMI NOTE 11S NEGRO: 1 und - sn. 865954060765544</v>
          </cell>
          <cell r="AZ1435" t="str">
            <v>TERMINAL</v>
          </cell>
          <cell r="BA1435" t="str">
            <v>Validar Biometrico</v>
          </cell>
        </row>
        <row r="1436">
          <cell r="A1436" t="str">
            <v>4828914_1</v>
          </cell>
          <cell r="B1436" t="str">
            <v>MDELIVERY</v>
          </cell>
          <cell r="C1436">
            <v>44942</v>
          </cell>
          <cell r="D1436" t="str">
            <v>FLEXNET ECUADOR - MDELIVERY</v>
          </cell>
          <cell r="E1436" t="str">
            <v>CALLE 28 DE JUNIO S/N Y GARCIA MORENO ENTRADA LLANO GRANDE</v>
          </cell>
          <cell r="H1436" t="str">
            <v>170208</v>
          </cell>
          <cell r="I1436" t="str">
            <v>QUITO</v>
          </cell>
          <cell r="J1436" t="str">
            <v>PICHINCHA</v>
          </cell>
          <cell r="K1436" t="str">
            <v>MOREIRA RAMIREZ WASHINGTON STALIN</v>
          </cell>
          <cell r="L1436" t="str">
            <v>SANGOLQUI AV JUAN SALINAS  KM 1  - EN ENKADOR ANUNCIARSE EN GARITA</v>
          </cell>
          <cell r="O1436" t="str">
            <v>RUMINAHUI</v>
          </cell>
          <cell r="P1436" t="str">
            <v>RUMINAHUI</v>
          </cell>
          <cell r="Q1436" t="str">
            <v>PICHINCHA</v>
          </cell>
          <cell r="R1436" t="str">
            <v>4828914_1</v>
          </cell>
          <cell r="W1436" t="str">
            <v>0920150562</v>
          </cell>
          <cell r="X1436" t="str">
            <v>0969687503</v>
          </cell>
          <cell r="AA1436">
            <v>44942</v>
          </cell>
          <cell r="AD1436">
            <v>1</v>
          </cell>
          <cell r="AE1436">
            <v>1</v>
          </cell>
          <cell r="AH1436" t="str">
            <v>EN ENKADOR ANUNCIARSE EN GARITA - AGENDADO</v>
          </cell>
          <cell r="AI1436" t="str">
            <v>DESPACHO</v>
          </cell>
          <cell r="AJ1436" t="str">
            <v>Normal</v>
          </cell>
          <cell r="AL1436" t="str">
            <v>NO</v>
          </cell>
          <cell r="AN1436" t="str">
            <v>MOV ONLINEVIP</v>
          </cell>
          <cell r="AO1436" t="str">
            <v>CANAL ONLINE</v>
          </cell>
          <cell r="AP1436">
            <v>44942</v>
          </cell>
          <cell r="AR1436" t="str">
            <v>MDELIVERY_4828914_1</v>
          </cell>
          <cell r="AS1436">
            <v>330724</v>
          </cell>
          <cell r="AT1436" t="str">
            <v>D40</v>
          </cell>
          <cell r="AU1436" t="str">
            <v>BTC</v>
          </cell>
          <cell r="AV1436">
            <v>1</v>
          </cell>
          <cell r="AX1436" t="str">
            <v>EN_TRANSITO</v>
          </cell>
          <cell r="AY1436" t="str">
            <v>SPEAKER KLIPXTREME NITRO: 1 und - sn.</v>
          </cell>
          <cell r="AZ1436" t="str">
            <v>ACCESORIO</v>
          </cell>
          <cell r="BA1436" t="str">
            <v>Validar Biometrico</v>
          </cell>
        </row>
        <row r="1437">
          <cell r="A1437" t="str">
            <v>4829815</v>
          </cell>
          <cell r="B1437" t="str">
            <v>MDELIVERY</v>
          </cell>
          <cell r="C1437">
            <v>44942</v>
          </cell>
          <cell r="D1437" t="str">
            <v>FLEXNET ECUADOR - MDELIVERY</v>
          </cell>
          <cell r="E1437" t="str">
            <v>CALLE 28 DE JUNIO S/N Y GARCIA MORENO ENTRADA LLANO GRANDE</v>
          </cell>
          <cell r="H1437" t="str">
            <v>170208</v>
          </cell>
          <cell r="I1437" t="str">
            <v>QUITO</v>
          </cell>
          <cell r="J1437" t="str">
            <v>PICHINCHA</v>
          </cell>
          <cell r="K1437" t="str">
            <v>CRISTIAN MAURICIO RODRIGUEZ RODRIGUEZ</v>
          </cell>
          <cell r="L1437" t="str">
            <v>AZOGUES CALLE SIMON BOLIVAR SN CALLE FRAY VICENTE SOLANO</v>
          </cell>
          <cell r="O1437" t="str">
            <v>030102</v>
          </cell>
          <cell r="P1437" t="str">
            <v>030102</v>
          </cell>
          <cell r="Q1437" t="str">
            <v>CANIAR_AZOGUES_AZOGUES</v>
          </cell>
          <cell r="R1437" t="str">
            <v>4829815</v>
          </cell>
          <cell r="W1437" t="str">
            <v>0302310685_V2333V3222</v>
          </cell>
          <cell r="X1437" t="str">
            <v>0979196561-0979196561</v>
          </cell>
          <cell r="AA1437">
            <v>44942</v>
          </cell>
          <cell r="AD1437">
            <v>1</v>
          </cell>
          <cell r="AE1437">
            <v>1</v>
          </cell>
          <cell r="AH1437" t="str">
            <v>SECTOR CENTRO FRENTE AL PARQUE CENTRAL ENTREGA EN LA PARADA DE TAXIX AZOGUES HAY QUE LLAMAR AL TITULAR</v>
          </cell>
          <cell r="AI1437" t="str">
            <v>DESPACHO</v>
          </cell>
          <cell r="AJ1437" t="str">
            <v>Normal</v>
          </cell>
          <cell r="AL1437" t="str">
            <v>NO</v>
          </cell>
          <cell r="AN1437" t="str">
            <v>MOV onlinevip</v>
          </cell>
          <cell r="AO1437" t="str">
            <v>CANAL ONLINE</v>
          </cell>
          <cell r="AP1437">
            <v>44942</v>
          </cell>
          <cell r="AR1437" t="str">
            <v>MDELIVERY_4829815</v>
          </cell>
          <cell r="AS1437">
            <v>330827</v>
          </cell>
          <cell r="AT1437" t="str">
            <v>D40</v>
          </cell>
          <cell r="AU1437" t="str">
            <v>BTC</v>
          </cell>
          <cell r="AV1437">
            <v>1</v>
          </cell>
          <cell r="AW1437" t="str">
            <v>PROVINCIAL</v>
          </cell>
          <cell r="AX1437" t="str">
            <v>ENTREGADO</v>
          </cell>
          <cell r="AY1437" t="str">
            <v>LTE SAMSUNG A13 NEGRO: 1 und - sn. 350068480546533</v>
          </cell>
          <cell r="AZ1437" t="str">
            <v>TERMINAL</v>
          </cell>
          <cell r="BA1437" t="str">
            <v>Validar Biometrico</v>
          </cell>
        </row>
        <row r="1438">
          <cell r="A1438" t="str">
            <v>4829877_1</v>
          </cell>
          <cell r="B1438" t="str">
            <v>MDELIVERY</v>
          </cell>
          <cell r="C1438">
            <v>44942</v>
          </cell>
          <cell r="D1438" t="str">
            <v>FLEXNET ECUADOR - MDELIVERY</v>
          </cell>
          <cell r="E1438" t="str">
            <v>CALLE 28 DE JUNIO S/N Y GARCIA MORENO ENTRADA LLANO GRANDE</v>
          </cell>
          <cell r="H1438" t="str">
            <v>170208</v>
          </cell>
          <cell r="I1438" t="str">
            <v>QUITO</v>
          </cell>
          <cell r="J1438" t="str">
            <v>PICHINCHA</v>
          </cell>
          <cell r="K1438" t="str">
            <v>BRIONES VELIZ NAYERLY ANAHI</v>
          </cell>
          <cell r="L1438" t="str">
            <v>MANTA  AV DE LA CULTURA  SN  - ZONA COMERCIAL NUEVO TARQUI JUNTO AL PATRONATO ENTREGA EN LOCAL DE MUEBLES NAYEL</v>
          </cell>
          <cell r="O1438" t="str">
            <v>MANTA</v>
          </cell>
          <cell r="P1438" t="str">
            <v>MANTA</v>
          </cell>
          <cell r="Q1438" t="str">
            <v>MANABI</v>
          </cell>
          <cell r="R1438" t="str">
            <v>4829877_1</v>
          </cell>
          <cell r="W1438" t="str">
            <v>1351189301</v>
          </cell>
          <cell r="X1438" t="str">
            <v>0999537920</v>
          </cell>
          <cell r="AA1438">
            <v>44942</v>
          </cell>
          <cell r="AD1438">
            <v>1</v>
          </cell>
          <cell r="AE1438">
            <v>1</v>
          </cell>
          <cell r="AH1438" t="str">
            <v>ZONA COMERCIAL NUEVO TARQUI JUNTO AL PATRONATO ENTREGA EN LOCAL DE MUEBLES NAYEL  - AGENDADO</v>
          </cell>
          <cell r="AI1438" t="str">
            <v>DESPACHO</v>
          </cell>
          <cell r="AJ1438" t="str">
            <v>Normal</v>
          </cell>
          <cell r="AL1438" t="str">
            <v>NO</v>
          </cell>
          <cell r="AN1438" t="str">
            <v>MOV ONLINEVIP</v>
          </cell>
          <cell r="AO1438" t="str">
            <v>CANAL ONLINE</v>
          </cell>
          <cell r="AP1438">
            <v>44942</v>
          </cell>
          <cell r="AR1438" t="str">
            <v>MDELIVERY_4829877_1</v>
          </cell>
          <cell r="AS1438">
            <v>330723</v>
          </cell>
          <cell r="AT1438" t="str">
            <v>D40</v>
          </cell>
          <cell r="AU1438" t="str">
            <v>BTC</v>
          </cell>
          <cell r="AV1438">
            <v>1</v>
          </cell>
          <cell r="AX1438" t="str">
            <v>ENTREGADO</v>
          </cell>
          <cell r="AY1438" t="str">
            <v>SPEAKER KLIPXTREME NITRO: 1 und - sn.</v>
          </cell>
          <cell r="AZ1438" t="str">
            <v>ACCESORIO</v>
          </cell>
          <cell r="BA1438" t="str">
            <v>Validar Biometrico</v>
          </cell>
        </row>
        <row r="1439">
          <cell r="A1439" t="str">
            <v>4832152</v>
          </cell>
          <cell r="B1439" t="str">
            <v>MDELIVERY</v>
          </cell>
          <cell r="C1439">
            <v>44942</v>
          </cell>
          <cell r="D1439" t="str">
            <v>FLEXNET ECUADOR - MDELIVERY</v>
          </cell>
          <cell r="E1439" t="str">
            <v>CALLE 28 DE JUNIO S/N Y GARCIA MORENO ENTRADA LLANO GRANDE</v>
          </cell>
          <cell r="H1439" t="str">
            <v>170208</v>
          </cell>
          <cell r="I1439" t="str">
            <v>QUITO</v>
          </cell>
          <cell r="J1439" t="str">
            <v>PICHINCHA</v>
          </cell>
          <cell r="K1439" t="str">
            <v>DEYSSI GABRIELA SIMBAÑA COLLAGUAZO</v>
          </cell>
          <cell r="L1439" t="str">
            <v>SAN ANTONIO CALLE EQUINOCCIAL  SN  Y JOSE MEJIA LEQUERICA</v>
          </cell>
          <cell r="O1439" t="str">
            <v>170311</v>
          </cell>
          <cell r="P1439" t="str">
            <v>170311</v>
          </cell>
          <cell r="Q1439" t="str">
            <v>PICHINCHA _QUITO _SAN ANTONIO</v>
          </cell>
          <cell r="R1439" t="str">
            <v>4832152</v>
          </cell>
          <cell r="W1439" t="str">
            <v>1720139953_v4333v2222</v>
          </cell>
          <cell r="X1439" t="str">
            <v>0958706553-0963467322</v>
          </cell>
          <cell r="AA1439">
            <v>44942</v>
          </cell>
          <cell r="AD1439">
            <v>1</v>
          </cell>
          <cell r="AE1439">
            <v>1</v>
          </cell>
          <cell r="AH1439" t="str">
            <v>EN GASOLINERA PETROECUADOR AREA DE OFICINAS SEGUNDO PISO EMPRESA GRUPO TEXTIL KEIKO</v>
          </cell>
          <cell r="AI1439" t="str">
            <v>DESPACHO</v>
          </cell>
          <cell r="AJ1439" t="str">
            <v>Normal</v>
          </cell>
          <cell r="AL1439" t="str">
            <v>NO</v>
          </cell>
          <cell r="AN1439" t="str">
            <v>MOV onlinevip</v>
          </cell>
          <cell r="AO1439" t="str">
            <v>CANAL ONLINE</v>
          </cell>
          <cell r="AP1439">
            <v>44942</v>
          </cell>
          <cell r="AR1439" t="str">
            <v>MDELIVERY_4832152</v>
          </cell>
          <cell r="AS1439">
            <v>330765</v>
          </cell>
          <cell r="AT1439" t="str">
            <v>D40</v>
          </cell>
          <cell r="AU1439" t="str">
            <v>BTC</v>
          </cell>
          <cell r="AV1439">
            <v>1</v>
          </cell>
          <cell r="AW1439" t="str">
            <v>LOCAL</v>
          </cell>
          <cell r="AX1439" t="str">
            <v>EN_TRANSITO</v>
          </cell>
          <cell r="AY1439" t="str">
            <v>LTE SAMSUNG A23 AZUL: 1 und - sn. 356795951448641</v>
          </cell>
          <cell r="AZ1439" t="str">
            <v>TERMINAL</v>
          </cell>
          <cell r="BA1439" t="str">
            <v>Validar Biometrico</v>
          </cell>
        </row>
        <row r="1440">
          <cell r="A1440" t="str">
            <v>4832837_1</v>
          </cell>
          <cell r="B1440" t="str">
            <v>MDELIVERY</v>
          </cell>
          <cell r="C1440">
            <v>44942</v>
          </cell>
          <cell r="D1440" t="str">
            <v>FLEXNET ECUADOR - MDELIVERY</v>
          </cell>
          <cell r="E1440" t="str">
            <v>CALLE 28 DE JUNIO S/N Y GARCIA MORENO ENTRADA LLANO GRANDE</v>
          </cell>
          <cell r="H1440" t="str">
            <v>170208</v>
          </cell>
          <cell r="I1440" t="str">
            <v>QUITO</v>
          </cell>
          <cell r="J1440" t="str">
            <v>PICHINCHA</v>
          </cell>
          <cell r="K1440" t="str">
            <v>SANDRA JAQUELINE RODRIGUEZ PINARGOTE</v>
          </cell>
          <cell r="L1440" t="str">
            <v>OFICINA TRAMACO PORTOVIEJO CENTRO DE DISTRIBUCION - - -</v>
          </cell>
          <cell r="O1440" t="str">
            <v>PORTOVIEJO</v>
          </cell>
          <cell r="P1440" t="str">
            <v>PORTOVIEJO</v>
          </cell>
          <cell r="Q1440" t="str">
            <v>MANABI</v>
          </cell>
          <cell r="R1440" t="str">
            <v>4832837_1</v>
          </cell>
          <cell r="W1440" t="str">
            <v>1310331788</v>
          </cell>
          <cell r="X1440" t="str">
            <v>0995918903</v>
          </cell>
          <cell r="AA1440">
            <v>44942</v>
          </cell>
          <cell r="AD1440">
            <v>1</v>
          </cell>
          <cell r="AE1440">
            <v>1</v>
          </cell>
          <cell r="AH1440" t="str">
            <v>- - DERIVADO_PICK_UP</v>
          </cell>
          <cell r="AI1440" t="str">
            <v>DESPACHO</v>
          </cell>
          <cell r="AJ1440" t="str">
            <v>Normal</v>
          </cell>
          <cell r="AL1440" t="str">
            <v>NO</v>
          </cell>
          <cell r="AN1440" t="str">
            <v>MOV ONLINEVIP</v>
          </cell>
          <cell r="AO1440" t="str">
            <v>CANAL ONLINE</v>
          </cell>
          <cell r="AP1440">
            <v>44942</v>
          </cell>
          <cell r="AR1440" t="str">
            <v>MDELIVERY_4832837_1</v>
          </cell>
          <cell r="AS1440">
            <v>330725</v>
          </cell>
          <cell r="AT1440" t="str">
            <v>D40</v>
          </cell>
          <cell r="AU1440" t="str">
            <v>BTC</v>
          </cell>
          <cell r="AV1440">
            <v>1</v>
          </cell>
          <cell r="AX1440" t="str">
            <v>ENTREGADO</v>
          </cell>
          <cell r="AY1440" t="str">
            <v>SPEAKER KLIPXTREME NITRO: 1 und - sn.</v>
          </cell>
          <cell r="AZ1440" t="str">
            <v>ACCESORIO</v>
          </cell>
          <cell r="BA1440" t="str">
            <v>Validar Biometrico</v>
          </cell>
        </row>
        <row r="1441">
          <cell r="A1441" t="str">
            <v>4833875</v>
          </cell>
          <cell r="B1441" t="str">
            <v>MDELIVERY</v>
          </cell>
          <cell r="C1441">
            <v>44942</v>
          </cell>
          <cell r="D1441" t="str">
            <v>FLEXNET ECUADOR - MDELIVERY</v>
          </cell>
          <cell r="E1441" t="str">
            <v>CALLE 28 DE JUNIO S/N Y GARCIA MORENO ENTRADA LLANO GRANDE</v>
          </cell>
          <cell r="H1441" t="str">
            <v>170208</v>
          </cell>
          <cell r="I1441" t="str">
            <v>QUITO</v>
          </cell>
          <cell r="J1441" t="str">
            <v>PICHINCHA</v>
          </cell>
          <cell r="K1441" t="str">
            <v>VILDO RAMIRO SAILEMA SISALEMA</v>
          </cell>
          <cell r="L1441" t="str">
            <v>PICAIGUA    AV GALO VELA  SN CALLE GAUSS</v>
          </cell>
          <cell r="O1441" t="str">
            <v>180214</v>
          </cell>
          <cell r="P1441" t="str">
            <v>180214</v>
          </cell>
          <cell r="Q1441" t="str">
            <v>TUNGURAHUA_AMBATO_PICAIGUA</v>
          </cell>
          <cell r="R1441" t="str">
            <v>4833875</v>
          </cell>
          <cell r="W1441" t="str">
            <v>1802615284_V2343V4222</v>
          </cell>
          <cell r="X1441" t="str">
            <v>0995306131-0995306131</v>
          </cell>
          <cell r="AA1441">
            <v>44942</v>
          </cell>
          <cell r="AD1441">
            <v>1</v>
          </cell>
          <cell r="AE1441">
            <v>1</v>
          </cell>
          <cell r="AH1441" t="str">
            <v>BARRIO SAN PEDRO  A MEDIA CUADRA DEL PARQUE FRENTE A FUNERARIA HIDALGO  ENTREGAR EN LA LUBRICADORA SAN PEDRO  S1 ENVIADO MS</v>
          </cell>
          <cell r="AI1441" t="str">
            <v>DESPACHO</v>
          </cell>
          <cell r="AJ1441" t="str">
            <v>Normal</v>
          </cell>
          <cell r="AL1441" t="str">
            <v>NO</v>
          </cell>
          <cell r="AN1441" t="str">
            <v>MOV reprocesos</v>
          </cell>
          <cell r="AO1441" t="str">
            <v>CANAL ONLINE</v>
          </cell>
          <cell r="AP1441">
            <v>44942</v>
          </cell>
          <cell r="AR1441" t="str">
            <v>MDELIVERY_4833875</v>
          </cell>
          <cell r="AS1441">
            <v>330582</v>
          </cell>
          <cell r="AT1441" t="str">
            <v>D40</v>
          </cell>
          <cell r="AU1441" t="str">
            <v>BTC</v>
          </cell>
          <cell r="AV1441">
            <v>1</v>
          </cell>
          <cell r="AW1441" t="str">
            <v>PROVINCIAL</v>
          </cell>
          <cell r="AX1441" t="str">
            <v>ENTREGADO</v>
          </cell>
          <cell r="AY1441" t="str">
            <v>HALFSIM MOVISTAR: 1 und - sn. 8959300520560984513</v>
          </cell>
          <cell r="AZ1441" t="str">
            <v>SIMCARD</v>
          </cell>
          <cell r="BA1441" t="str">
            <v/>
          </cell>
        </row>
        <row r="1442">
          <cell r="A1442" t="str">
            <v>4833885</v>
          </cell>
          <cell r="B1442" t="str">
            <v>MDELIVERY</v>
          </cell>
          <cell r="C1442">
            <v>44942</v>
          </cell>
          <cell r="D1442" t="str">
            <v>FLEXNET ECUADOR - MDELIVERY</v>
          </cell>
          <cell r="E1442" t="str">
            <v>CALLE 28 DE JUNIO S/N Y GARCIA MORENO ENTRADA LLANO GRANDE</v>
          </cell>
          <cell r="H1442" t="str">
            <v>170208</v>
          </cell>
          <cell r="I1442" t="str">
            <v>QUITO</v>
          </cell>
          <cell r="J1442" t="str">
            <v>PICHINCHA</v>
          </cell>
          <cell r="K1442" t="str">
            <v>OCHOA PALOMEQUE JUAN MARCELO</v>
          </cell>
          <cell r="L1442" t="str">
            <v>MILAGRO  CALLE  17 DE SEPTIEMBRE   SN</v>
          </cell>
          <cell r="O1442" t="str">
            <v>091706</v>
          </cell>
          <cell r="P1442" t="str">
            <v>091706</v>
          </cell>
          <cell r="Q1442" t="str">
            <v>GUAYAS_MILAGRO_MILAGRO</v>
          </cell>
          <cell r="R1442" t="str">
            <v>4833885</v>
          </cell>
          <cell r="W1442" t="str">
            <v>0917225435</v>
          </cell>
          <cell r="X1442" t="str">
            <v>0990905936-0990905936</v>
          </cell>
          <cell r="AA1442">
            <v>44942</v>
          </cell>
          <cell r="AD1442">
            <v>1</v>
          </cell>
          <cell r="AE1442">
            <v>1</v>
          </cell>
          <cell r="AH1442" t="str">
            <v>ENTREGAR EN LA UNIVERSIDA ESTATAL DE MILAGRO BLOQUE R DIRECCION DE COMUNICACION</v>
          </cell>
          <cell r="AI1442" t="str">
            <v>DESPACHO</v>
          </cell>
          <cell r="AJ1442" t="str">
            <v>Normal</v>
          </cell>
          <cell r="AL1442" t="str">
            <v>NO</v>
          </cell>
          <cell r="AN1442" t="str">
            <v>MOV onlinevip</v>
          </cell>
          <cell r="AO1442" t="str">
            <v>CANAL ONLINE</v>
          </cell>
          <cell r="AP1442">
            <v>44942</v>
          </cell>
          <cell r="AR1442" t="str">
            <v>MDELIVERY_4833885</v>
          </cell>
          <cell r="AS1442">
            <v>330468</v>
          </cell>
          <cell r="AT1442" t="str">
            <v>D40</v>
          </cell>
          <cell r="AU1442" t="str">
            <v>BTC</v>
          </cell>
          <cell r="AV1442">
            <v>1</v>
          </cell>
          <cell r="AW1442" t="str">
            <v>PROVINCIAL</v>
          </cell>
          <cell r="AX1442" t="str">
            <v>EN_TRANSITO</v>
          </cell>
          <cell r="AY1442" t="str">
            <v>LTE SAMSUNG S21 FE GRIS: 1 und - sn. 352755852596652</v>
          </cell>
          <cell r="AZ1442" t="str">
            <v>TERMINAL</v>
          </cell>
          <cell r="BA1442" t="str">
            <v>Validar Biometrico</v>
          </cell>
        </row>
        <row r="1443">
          <cell r="A1443" t="str">
            <v>4834062</v>
          </cell>
          <cell r="B1443" t="str">
            <v>MDELIVERY</v>
          </cell>
          <cell r="C1443">
            <v>44942</v>
          </cell>
          <cell r="D1443" t="str">
            <v>FLEXNET ECUADOR - MDELIVERY</v>
          </cell>
          <cell r="E1443" t="str">
            <v>CALLE 28 DE JUNIO S/N Y GARCIA MORENO ENTRADA LLANO GRANDE</v>
          </cell>
          <cell r="H1443" t="str">
            <v>170208</v>
          </cell>
          <cell r="I1443" t="str">
            <v>QUITO</v>
          </cell>
          <cell r="J1443" t="str">
            <v>PICHINCHA</v>
          </cell>
          <cell r="K1443" t="str">
            <v>JORGE WILSON HUACHAMIN VEGA</v>
          </cell>
          <cell r="L1443" t="str">
            <v>ARCHIDONA CALLE JONDACHI SN VIA QUITE TENA</v>
          </cell>
          <cell r="O1443" t="str">
            <v>150103</v>
          </cell>
          <cell r="P1443" t="str">
            <v>150103</v>
          </cell>
          <cell r="Q1443" t="str">
            <v>NAPO_ARCHIDONA_ARCHIDONA</v>
          </cell>
          <cell r="R1443" t="str">
            <v>4834062</v>
          </cell>
          <cell r="W1443" t="str">
            <v>1704887395</v>
          </cell>
          <cell r="X1443" t="str">
            <v>0961189941-0961189941</v>
          </cell>
          <cell r="AA1443">
            <v>44942</v>
          </cell>
          <cell r="AD1443">
            <v>1</v>
          </cell>
          <cell r="AE1443">
            <v>1</v>
          </cell>
          <cell r="AH1443" t="str">
            <v>BARRIO PIEDRA GRANCE DIAGONAL AL ESTADIO AURELIO ESPINOZA ES UNA CASA 1 PISO COLOR MANDARINA TIENE UNA TIENDA S1 ENVIADO SE</v>
          </cell>
          <cell r="AI1443" t="str">
            <v>DESPACHO</v>
          </cell>
          <cell r="AJ1443" t="str">
            <v>Normal</v>
          </cell>
          <cell r="AL1443" t="str">
            <v>NO</v>
          </cell>
          <cell r="AN1443" t="str">
            <v>MOV reprocesos</v>
          </cell>
          <cell r="AO1443" t="str">
            <v>CANAL ONLINE</v>
          </cell>
          <cell r="AP1443">
            <v>44942</v>
          </cell>
          <cell r="AR1443" t="str">
            <v>MDELIVERY_4834062</v>
          </cell>
          <cell r="AS1443">
            <v>330822</v>
          </cell>
          <cell r="AT1443" t="str">
            <v>D40</v>
          </cell>
          <cell r="AU1443" t="str">
            <v>BTC</v>
          </cell>
          <cell r="AV1443">
            <v>1</v>
          </cell>
          <cell r="AW1443" t="str">
            <v>PROVINCIAL</v>
          </cell>
          <cell r="AX1443" t="str">
            <v>EN_TRANSITO</v>
          </cell>
          <cell r="AY1443" t="str">
            <v>HALFSIM MOVISTAR: 1 und - sn. 8959300520560982376</v>
          </cell>
          <cell r="AZ1443" t="str">
            <v>SIMCARD</v>
          </cell>
          <cell r="BA1443" t="str">
            <v/>
          </cell>
        </row>
        <row r="1444">
          <cell r="A1444" t="str">
            <v>4834317</v>
          </cell>
          <cell r="B1444" t="str">
            <v>MDELIVERY</v>
          </cell>
          <cell r="C1444">
            <v>44942</v>
          </cell>
          <cell r="D1444" t="str">
            <v>FLEXNET ECUADOR - MDELIVERY</v>
          </cell>
          <cell r="E1444" t="str">
            <v>CALLE 28 DE JUNIO S/N Y GARCIA MORENO ENTRADA LLANO GRANDE</v>
          </cell>
          <cell r="H1444" t="str">
            <v>170208</v>
          </cell>
          <cell r="I1444" t="str">
            <v>QUITO</v>
          </cell>
          <cell r="J1444" t="str">
            <v>PICHINCHA</v>
          </cell>
          <cell r="K1444" t="str">
            <v>ANDRES RAFAEL SOZA CARPIO</v>
          </cell>
          <cell r="L1444" t="str">
            <v>YAGUACHI VIEJO   CALLE 16  CALLE JAIME ROLDOS AGUILERA</v>
          </cell>
          <cell r="O1444" t="str">
            <v>092102</v>
          </cell>
          <cell r="P1444" t="str">
            <v>092102</v>
          </cell>
          <cell r="Q1444" t="str">
            <v>GUAYAS_SAN JACINTO DE YAGUACHI_YAGUACHI VIEJO</v>
          </cell>
          <cell r="R1444" t="str">
            <v>4834317</v>
          </cell>
          <cell r="W1444" t="str">
            <v>0941232670</v>
          </cell>
          <cell r="X1444" t="str">
            <v>0998853803-0998853803</v>
          </cell>
          <cell r="AA1444">
            <v>44942</v>
          </cell>
          <cell r="AD1444">
            <v>1</v>
          </cell>
          <cell r="AE1444">
            <v>1</v>
          </cell>
          <cell r="AH1444" t="str">
            <v>SECTOR VIA PEDRO J  FRENTE A LA NOTARIA DE  YAGUACHI EN UN GARAGE PUERTAS NEGRAS CERCADO ELECTRICO</v>
          </cell>
          <cell r="AI1444" t="str">
            <v>DESPACHO</v>
          </cell>
          <cell r="AJ1444" t="str">
            <v>Normal</v>
          </cell>
          <cell r="AL1444" t="str">
            <v>NO</v>
          </cell>
          <cell r="AN1444" t="str">
            <v>MOV productovip</v>
          </cell>
          <cell r="AO1444" t="str">
            <v>CANAL ONLINE</v>
          </cell>
          <cell r="AP1444">
            <v>44942</v>
          </cell>
          <cell r="AR1444" t="str">
            <v>MDELIVERY_4834317</v>
          </cell>
          <cell r="AS1444">
            <v>330586</v>
          </cell>
          <cell r="AT1444" t="str">
            <v>D40</v>
          </cell>
          <cell r="AU1444" t="str">
            <v>BTC</v>
          </cell>
          <cell r="AV1444">
            <v>2</v>
          </cell>
          <cell r="AW1444" t="str">
            <v>PROVINCIAL</v>
          </cell>
          <cell r="AX1444" t="str">
            <v>ENTREGADO</v>
          </cell>
          <cell r="AY1444" t="str">
            <v>LTE XIAOMI REDMI NOTE 11 AZUL: 1 und - sn. 869113065709165 / HALFSIM MOVISTAR: 1 und - sn. 8959300520560981246</v>
          </cell>
          <cell r="AZ1444" t="str">
            <v>SIMCARD / TERMINAL</v>
          </cell>
          <cell r="BA1444" t="str">
            <v>Validar Biometrico</v>
          </cell>
        </row>
        <row r="1445">
          <cell r="A1445" t="str">
            <v>4834350</v>
          </cell>
          <cell r="B1445" t="str">
            <v>MDELIVERY</v>
          </cell>
          <cell r="C1445">
            <v>44942</v>
          </cell>
          <cell r="D1445" t="str">
            <v>FLEXNET ECUADOR - MDELIVERY</v>
          </cell>
          <cell r="E1445" t="str">
            <v>CALLE 28 DE JUNIO S/N Y GARCIA MORENO ENTRADA LLANO GRANDE</v>
          </cell>
          <cell r="H1445" t="str">
            <v>170208</v>
          </cell>
          <cell r="I1445" t="str">
            <v>QUITO</v>
          </cell>
          <cell r="J1445" t="str">
            <v>PICHINCHA</v>
          </cell>
          <cell r="K1445" t="str">
            <v>KELLY STEFANIA ANDRADE SALAZAR</v>
          </cell>
          <cell r="L1445" t="str">
            <v>FERBES CORDERO CALLE  20  SN  Y ALCEDO</v>
          </cell>
          <cell r="O1445" t="str">
            <v>090402</v>
          </cell>
          <cell r="P1445" t="str">
            <v>090402</v>
          </cell>
          <cell r="Q1445" t="str">
            <v>GUAYAS_GUAYAQUIL_FERBES CORDERO</v>
          </cell>
          <cell r="R1445" t="str">
            <v>4834350</v>
          </cell>
          <cell r="W1445" t="str">
            <v>0950593962</v>
          </cell>
          <cell r="X1445" t="str">
            <v>0993991828-0993991828</v>
          </cell>
          <cell r="AA1445">
            <v>44942</v>
          </cell>
          <cell r="AD1445">
            <v>1</v>
          </cell>
          <cell r="AE1445">
            <v>1</v>
          </cell>
          <cell r="AH1445" t="str">
            <v>EN CASA AMARILLA TIENE UN GARAJE GRANDE A 2 CASAS DE LA IGLESIA CATOLICA ASOCIACION DEL SENOR  PREFIERE LA ENTREGA EN LA MANANA</v>
          </cell>
          <cell r="AI1445" t="str">
            <v>DESPACHO</v>
          </cell>
          <cell r="AJ1445" t="str">
            <v>Normal</v>
          </cell>
          <cell r="AL1445" t="str">
            <v>NO</v>
          </cell>
          <cell r="AN1445" t="str">
            <v>MOV productovip</v>
          </cell>
          <cell r="AO1445" t="str">
            <v>CANAL ONLINE</v>
          </cell>
          <cell r="AP1445">
            <v>44942</v>
          </cell>
          <cell r="AR1445" t="str">
            <v>MDELIVERY_4834350</v>
          </cell>
          <cell r="AS1445">
            <v>330826</v>
          </cell>
          <cell r="AT1445" t="str">
            <v>D40</v>
          </cell>
          <cell r="AU1445" t="str">
            <v>BTC</v>
          </cell>
          <cell r="AV1445">
            <v>2</v>
          </cell>
          <cell r="AW1445" t="str">
            <v>LOCAL</v>
          </cell>
          <cell r="AX1445" t="str">
            <v>EN_TRANSITO</v>
          </cell>
          <cell r="AY1445" t="str">
            <v>LTE SAMSUNG A33 5G BLANCO: 1 und - sn. 352429890945467 / HALFSIM MOVISTAR: 1 und - sn. 8959300520560988290</v>
          </cell>
          <cell r="AZ1445" t="str">
            <v>SIMCARD / TERMINAL</v>
          </cell>
          <cell r="BA1445" t="str">
            <v>Validar Biometrico</v>
          </cell>
        </row>
        <row r="1446">
          <cell r="A1446" t="str">
            <v>4834404</v>
          </cell>
          <cell r="B1446" t="str">
            <v>MDELIVERY</v>
          </cell>
          <cell r="C1446">
            <v>44942</v>
          </cell>
          <cell r="D1446" t="str">
            <v>FLEXNET ECUADOR - MDELIVERY</v>
          </cell>
          <cell r="E1446" t="str">
            <v>CALLE 28 DE JUNIO S/N Y GARCIA MORENO ENTRADA LLANO GRANDE</v>
          </cell>
          <cell r="H1446" t="str">
            <v>170208</v>
          </cell>
          <cell r="I1446" t="str">
            <v>QUITO</v>
          </cell>
          <cell r="J1446" t="str">
            <v>PICHINCHA</v>
          </cell>
          <cell r="K1446" t="str">
            <v>ROSA CRISTINA NARVAEZ PEREZ</v>
          </cell>
          <cell r="L1446" t="str">
            <v>GUALACEO  VIA A LA PIRAMIDE CASA 959 CALLE BENJAMIN ALBORNOZ</v>
          </cell>
          <cell r="O1446" t="str">
            <v>010402</v>
          </cell>
          <cell r="P1446" t="str">
            <v>010402</v>
          </cell>
          <cell r="Q1446" t="str">
            <v>AZUAY_GUALACEO_GUALACEO</v>
          </cell>
          <cell r="R1446" t="str">
            <v>4834404</v>
          </cell>
          <cell r="W1446" t="str">
            <v>0101610327</v>
          </cell>
          <cell r="X1446" t="str">
            <v>0984872236-0</v>
          </cell>
          <cell r="AA1446">
            <v>44942</v>
          </cell>
          <cell r="AD1446">
            <v>1</v>
          </cell>
          <cell r="AE1446">
            <v>1</v>
          </cell>
          <cell r="AH1446" t="str">
            <v>BRR LA PIRAMIDE   JUNTO A DRIVES COMPU ELECTRONICA CASA COLOR CAFE Y BLANCO 2 PISOS S1 ENVIADO AO</v>
          </cell>
          <cell r="AI1446" t="str">
            <v>DESPACHO</v>
          </cell>
          <cell r="AJ1446" t="str">
            <v>Normal</v>
          </cell>
          <cell r="AL1446" t="str">
            <v>NO</v>
          </cell>
          <cell r="AN1446" t="str">
            <v>MOV reprocesos</v>
          </cell>
          <cell r="AO1446" t="str">
            <v>CANAL ONLINE</v>
          </cell>
          <cell r="AP1446">
            <v>44942</v>
          </cell>
          <cell r="AR1446" t="str">
            <v>MDELIVERY_4834404</v>
          </cell>
          <cell r="AS1446">
            <v>330584</v>
          </cell>
          <cell r="AT1446" t="str">
            <v>D40</v>
          </cell>
          <cell r="AU1446" t="str">
            <v>BTC</v>
          </cell>
          <cell r="AV1446">
            <v>1</v>
          </cell>
          <cell r="AW1446" t="str">
            <v>PROVINCIAL</v>
          </cell>
          <cell r="AX1446" t="str">
            <v>EN_TRANSITO</v>
          </cell>
          <cell r="AY1446" t="str">
            <v>LTE SAMSUNG A33 5G NEGRO: 1 und - sn. 351326800848297</v>
          </cell>
          <cell r="AZ1446" t="str">
            <v>TERMINAL</v>
          </cell>
          <cell r="BA1446" t="str">
            <v>Validar Biometrico</v>
          </cell>
        </row>
        <row r="1447">
          <cell r="A1447" t="str">
            <v>4834674</v>
          </cell>
          <cell r="B1447" t="str">
            <v>MDELIVERY</v>
          </cell>
          <cell r="C1447">
            <v>44942</v>
          </cell>
          <cell r="D1447" t="str">
            <v>FLEXNET ECUADOR - MDELIVERY</v>
          </cell>
          <cell r="E1447" t="str">
            <v>CALLE 28 DE JUNIO S/N Y GARCIA MORENO ENTRADA LLANO GRANDE</v>
          </cell>
          <cell r="H1447" t="str">
            <v>170208</v>
          </cell>
          <cell r="I1447" t="str">
            <v>QUITO</v>
          </cell>
          <cell r="J1447" t="str">
            <v>PICHINCHA</v>
          </cell>
          <cell r="K1447" t="str">
            <v>FREDDY ALBERTO ESCOBAR PERLAZA</v>
          </cell>
          <cell r="L1447" t="str">
            <v>CENTRO HISTORICO CALLE MEJIA SN Y BENALCAZAR</v>
          </cell>
          <cell r="O1447" t="str">
            <v>170401</v>
          </cell>
          <cell r="P1447" t="str">
            <v>170401</v>
          </cell>
          <cell r="Q1447" t="str">
            <v>PICHINCHA_QUITO_CENTRO HISTORICO</v>
          </cell>
          <cell r="R1447" t="str">
            <v>4834674</v>
          </cell>
          <cell r="W1447" t="str">
            <v>0803999184</v>
          </cell>
          <cell r="X1447" t="str">
            <v>0967649878-0967649878</v>
          </cell>
          <cell r="AA1447">
            <v>44942</v>
          </cell>
          <cell r="AD1447">
            <v>1</v>
          </cell>
          <cell r="AE1447">
            <v>1</v>
          </cell>
          <cell r="AH1447" t="str">
            <v>SCTR PLAZA GRANDE TRABAJA EN PARQUEADERO CADISAN EN EL INGRESO</v>
          </cell>
          <cell r="AI1447" t="str">
            <v>DESPACHO</v>
          </cell>
          <cell r="AJ1447" t="str">
            <v>Normal</v>
          </cell>
          <cell r="AL1447" t="str">
            <v>NO</v>
          </cell>
          <cell r="AN1447" t="str">
            <v>MOV productovip</v>
          </cell>
          <cell r="AO1447" t="str">
            <v>CANAL ONLINE</v>
          </cell>
          <cell r="AP1447">
            <v>44942</v>
          </cell>
          <cell r="AR1447" t="str">
            <v>MDELIVERY_4834674</v>
          </cell>
          <cell r="AS1447">
            <v>330588</v>
          </cell>
          <cell r="AT1447" t="str">
            <v>D40</v>
          </cell>
          <cell r="AU1447" t="str">
            <v>BTC</v>
          </cell>
          <cell r="AV1447">
            <v>1</v>
          </cell>
          <cell r="AW1447" t="str">
            <v>LOCAL</v>
          </cell>
          <cell r="AX1447" t="str">
            <v>ENTREGADO</v>
          </cell>
          <cell r="AY1447" t="str">
            <v>HALFSIM MOVISTAR: 1 und - sn. 8959300520560984067</v>
          </cell>
          <cell r="AZ1447" t="str">
            <v>SIMCARD</v>
          </cell>
          <cell r="BA1447" t="str">
            <v/>
          </cell>
        </row>
        <row r="1448">
          <cell r="A1448" t="str">
            <v>4834679</v>
          </cell>
          <cell r="B1448" t="str">
            <v>MDELIVERY</v>
          </cell>
          <cell r="C1448">
            <v>44942</v>
          </cell>
          <cell r="D1448" t="str">
            <v>FLEXNET ECUADOR - MDELIVERY</v>
          </cell>
          <cell r="E1448" t="str">
            <v>CALLE 28 DE JUNIO S/N Y GARCIA MORENO ENTRADA LLANO GRANDE</v>
          </cell>
          <cell r="H1448" t="str">
            <v>170208</v>
          </cell>
          <cell r="I1448" t="str">
            <v>QUITO</v>
          </cell>
          <cell r="J1448" t="str">
            <v>PICHINCHA</v>
          </cell>
          <cell r="K1448" t="str">
            <v>MONTA IZA JIMMY SANTIAGO</v>
          </cell>
          <cell r="L1448" t="str">
            <v>OFICINA TRAMACO LATACUNGA</v>
          </cell>
          <cell r="O1448" t="str">
            <v>LATACUNGA</v>
          </cell>
          <cell r="P1448" t="str">
            <v>LATACUNGA</v>
          </cell>
          <cell r="Q1448" t="str">
            <v>COTOPAXI_LATACUNGA_</v>
          </cell>
          <cell r="R1448" t="str">
            <v>4834679</v>
          </cell>
          <cell r="W1448" t="str">
            <v>0503445959</v>
          </cell>
          <cell r="X1448" t="str">
            <v>0983216832-0983216832</v>
          </cell>
          <cell r="AA1448">
            <v>44942</v>
          </cell>
          <cell r="AD1448">
            <v>1</v>
          </cell>
          <cell r="AE1448">
            <v>1</v>
          </cell>
          <cell r="AH1448" t="str">
            <v/>
          </cell>
          <cell r="AI1448" t="str">
            <v>DESPACHO</v>
          </cell>
          <cell r="AJ1448" t="str">
            <v>DERIVADO PICK UP</v>
          </cell>
          <cell r="AL1448" t="str">
            <v>NO</v>
          </cell>
          <cell r="AN1448" t="str">
            <v>MOV onlinevip</v>
          </cell>
          <cell r="AO1448" t="str">
            <v>CANAL ONLINE</v>
          </cell>
          <cell r="AP1448">
            <v>44942</v>
          </cell>
          <cell r="AR1448" t="str">
            <v>MDELIVERY_4834679</v>
          </cell>
          <cell r="AS1448">
            <v>330824</v>
          </cell>
          <cell r="AT1448" t="str">
            <v>D40</v>
          </cell>
          <cell r="AU1448" t="str">
            <v>BTC</v>
          </cell>
          <cell r="AV1448">
            <v>2</v>
          </cell>
          <cell r="AW1448" t="str">
            <v>PROVINCIAL</v>
          </cell>
          <cell r="AX1448" t="str">
            <v>EN_TRANSITO</v>
          </cell>
          <cell r="AY1448" t="str">
            <v>LTE HONOR X8 NEGRO: 1 und - sn. 866184061563669 / HALFSIM MOVISTAR: 1 und - sn. 8959300520560985957</v>
          </cell>
          <cell r="AZ1448" t="str">
            <v>SIMCARD / TERMINAL</v>
          </cell>
          <cell r="BA1448" t="str">
            <v>Validar Biometrico</v>
          </cell>
        </row>
        <row r="1449">
          <cell r="A1449" t="str">
            <v>4835078</v>
          </cell>
          <cell r="B1449" t="str">
            <v>MDELIVERY</v>
          </cell>
          <cell r="C1449">
            <v>44942</v>
          </cell>
          <cell r="D1449" t="str">
            <v>FLEXNET ECUADOR - MDELIVERY</v>
          </cell>
          <cell r="E1449" t="str">
            <v>CALLE 28 DE JUNIO S/N Y GARCIA MORENO ENTRADA LLANO GRANDE</v>
          </cell>
          <cell r="H1449" t="str">
            <v>170208</v>
          </cell>
          <cell r="I1449" t="str">
            <v>QUITO</v>
          </cell>
          <cell r="J1449" t="str">
            <v>PICHINCHA</v>
          </cell>
          <cell r="K1449" t="str">
            <v>MORANTE PAREDES JOSUE ISMAEL</v>
          </cell>
          <cell r="L1449" t="str">
            <v>SOLANDA CALLE BALZAR  E7 69  Y PIMAMPIRO</v>
          </cell>
          <cell r="O1449" t="str">
            <v>170605</v>
          </cell>
          <cell r="P1449" t="str">
            <v>170605</v>
          </cell>
          <cell r="Q1449" t="str">
            <v>PICHINCHA_QUITO_SOLANDA</v>
          </cell>
          <cell r="R1449" t="str">
            <v>4835078</v>
          </cell>
          <cell r="W1449" t="str">
            <v>1752256345</v>
          </cell>
          <cell r="X1449" t="str">
            <v>0999714885-0999714885</v>
          </cell>
          <cell r="AA1449">
            <v>44942</v>
          </cell>
          <cell r="AD1449">
            <v>1</v>
          </cell>
          <cell r="AE1449">
            <v>1</v>
          </cell>
          <cell r="AH1449" t="str">
            <v>EN CASA AMRILLA TIENE ABARROTES</v>
          </cell>
          <cell r="AI1449" t="str">
            <v>DESPACHO</v>
          </cell>
          <cell r="AJ1449" t="str">
            <v>Normal</v>
          </cell>
          <cell r="AL1449" t="str">
            <v>NO</v>
          </cell>
          <cell r="AN1449" t="str">
            <v>MOV onlinevip</v>
          </cell>
          <cell r="AO1449" t="str">
            <v>CANAL ONLINE</v>
          </cell>
          <cell r="AP1449">
            <v>44942</v>
          </cell>
          <cell r="AR1449" t="str">
            <v>MDELIVERY_4835078</v>
          </cell>
          <cell r="AS1449">
            <v>330585</v>
          </cell>
          <cell r="AT1449" t="str">
            <v>D40</v>
          </cell>
          <cell r="AU1449" t="str">
            <v>BTC</v>
          </cell>
          <cell r="AV1449">
            <v>1</v>
          </cell>
          <cell r="AW1449" t="str">
            <v>LOCAL</v>
          </cell>
          <cell r="AX1449" t="str">
            <v>EN_TRANSITO</v>
          </cell>
          <cell r="AY1449" t="str">
            <v>LTE XIAOMI REDMI NOTE 11 GRIS: 1 und - sn. 861696062438307</v>
          </cell>
          <cell r="AZ1449" t="str">
            <v>TERMINAL</v>
          </cell>
          <cell r="BA1449" t="str">
            <v>Validar Biometrico</v>
          </cell>
        </row>
        <row r="1450">
          <cell r="A1450" t="str">
            <v>4835106</v>
          </cell>
          <cell r="B1450" t="str">
            <v>MDELIVERY</v>
          </cell>
          <cell r="C1450">
            <v>44942</v>
          </cell>
          <cell r="D1450" t="str">
            <v>FLEXNET ECUADOR - MDELIVERY</v>
          </cell>
          <cell r="E1450" t="str">
            <v>CALLE 28 DE JUNIO S/N Y GARCIA MORENO ENTRADA LLANO GRANDE</v>
          </cell>
          <cell r="H1450" t="str">
            <v>170208</v>
          </cell>
          <cell r="I1450" t="str">
            <v>QUITO</v>
          </cell>
          <cell r="J1450" t="str">
            <v>PICHINCHA</v>
          </cell>
          <cell r="K1450" t="str">
            <v>PEDRO EFREN ANGULO GANCHOZO</v>
          </cell>
          <cell r="L1450" t="str">
            <v>OFICINA TRAMACO QUININDE</v>
          </cell>
          <cell r="O1450" t="str">
            <v>QUININDE</v>
          </cell>
          <cell r="P1450" t="str">
            <v>QUININDE</v>
          </cell>
          <cell r="Q1450" t="str">
            <v>ESMERALDAS_QUININDE_</v>
          </cell>
          <cell r="R1450" t="str">
            <v>4835106</v>
          </cell>
          <cell r="W1450" t="str">
            <v>0800364408_V3333V1222</v>
          </cell>
          <cell r="X1450" t="str">
            <v>0995781098-0958819453</v>
          </cell>
          <cell r="AA1450">
            <v>44942</v>
          </cell>
          <cell r="AD1450">
            <v>1</v>
          </cell>
          <cell r="AE1450">
            <v>1</v>
          </cell>
          <cell r="AH1450" t="str">
            <v/>
          </cell>
          <cell r="AI1450" t="str">
            <v>DESPACHO</v>
          </cell>
          <cell r="AJ1450" t="str">
            <v>DERIVADO PICK UP</v>
          </cell>
          <cell r="AL1450" t="str">
            <v>NO</v>
          </cell>
          <cell r="AN1450" t="str">
            <v>MOV onlinevip</v>
          </cell>
          <cell r="AO1450" t="str">
            <v>CANAL ONLINE</v>
          </cell>
          <cell r="AP1450">
            <v>44942</v>
          </cell>
          <cell r="AR1450" t="str">
            <v>MDELIVERY_4835106</v>
          </cell>
          <cell r="AS1450">
            <v>330766</v>
          </cell>
          <cell r="AT1450" t="str">
            <v>D40</v>
          </cell>
          <cell r="AU1450" t="str">
            <v>BTC</v>
          </cell>
          <cell r="AV1450">
            <v>1</v>
          </cell>
          <cell r="AW1450" t="str">
            <v>PROVINCIAL</v>
          </cell>
          <cell r="AX1450" t="str">
            <v>EN_TRANSITO</v>
          </cell>
          <cell r="AY1450" t="str">
            <v>LTE XIAOMI 11 LITE 5G NE NEGRO: 1 und - sn. 863090064334540</v>
          </cell>
          <cell r="AZ1450" t="str">
            <v>TERMINAL</v>
          </cell>
          <cell r="BA1450" t="str">
            <v>Validar Biometrico</v>
          </cell>
        </row>
        <row r="1451">
          <cell r="A1451" t="str">
            <v>4835387</v>
          </cell>
          <cell r="B1451" t="str">
            <v>MDELIVERY</v>
          </cell>
          <cell r="C1451">
            <v>44942</v>
          </cell>
          <cell r="D1451" t="str">
            <v>FLEXNET ECUADOR - MDELIVERY</v>
          </cell>
          <cell r="E1451" t="str">
            <v>CALLE 28 DE JUNIO S/N Y GARCIA MORENO ENTRADA LLANO GRANDE</v>
          </cell>
          <cell r="H1451" t="str">
            <v>170208</v>
          </cell>
          <cell r="I1451" t="str">
            <v>QUITO</v>
          </cell>
          <cell r="J1451" t="str">
            <v>PICHINCHA</v>
          </cell>
          <cell r="K1451" t="str">
            <v>RAMIREZ RIVAS DARWIN OMAR</v>
          </cell>
          <cell r="L1451" t="str">
            <v>PASCUALES    VIA DAULE KM 16  SN AV 41 NO</v>
          </cell>
          <cell r="O1451" t="str">
            <v>090707</v>
          </cell>
          <cell r="P1451" t="str">
            <v>090707</v>
          </cell>
          <cell r="Q1451" t="str">
            <v>GUAYAS_GUAYAQUIL_PASCUALES</v>
          </cell>
          <cell r="R1451" t="str">
            <v>4835387</v>
          </cell>
          <cell r="W1451" t="str">
            <v>0928567809</v>
          </cell>
          <cell r="X1451" t="str">
            <v>0984762623-0984762623</v>
          </cell>
          <cell r="AA1451">
            <v>44942</v>
          </cell>
          <cell r="AD1451">
            <v>1</v>
          </cell>
          <cell r="AE1451">
            <v>1</v>
          </cell>
          <cell r="AH1451" t="str">
            <v>SECTOR NORTE JUNTO A BATERIAS DACAR ENTREGAR EN LA EMPRESA PROCAMARONEX PREGUNTAR EN LA GARITA DEL GUARDIA</v>
          </cell>
          <cell r="AI1451" t="str">
            <v>DESPACHO</v>
          </cell>
          <cell r="AJ1451" t="str">
            <v>Normal</v>
          </cell>
          <cell r="AL1451" t="str">
            <v>NO</v>
          </cell>
          <cell r="AN1451" t="str">
            <v>MOV productovip</v>
          </cell>
          <cell r="AO1451" t="str">
            <v>CANAL ONLINE</v>
          </cell>
          <cell r="AP1451">
            <v>44942</v>
          </cell>
          <cell r="AR1451" t="str">
            <v>MDELIVERY_4835387</v>
          </cell>
          <cell r="AS1451">
            <v>330836</v>
          </cell>
          <cell r="AT1451" t="str">
            <v>D40</v>
          </cell>
          <cell r="AU1451" t="str">
            <v>BTC</v>
          </cell>
          <cell r="AV1451">
            <v>2</v>
          </cell>
          <cell r="AW1451" t="str">
            <v>PROVINCIAL</v>
          </cell>
          <cell r="AX1451" t="str">
            <v>ENTREGADO</v>
          </cell>
          <cell r="AY1451" t="str">
            <v>LTE XIAOMI REDMI NOTE 11 GRIS: 1 und - sn. 861696062448504 / HALFSIM MOVISTAR: 1 und - sn. 8959300520560984596</v>
          </cell>
          <cell r="AZ1451" t="str">
            <v>SIMCARD / TERMINAL</v>
          </cell>
          <cell r="BA1451" t="str">
            <v>Validar Biometrico</v>
          </cell>
        </row>
        <row r="1452">
          <cell r="A1452" t="str">
            <v>4835396</v>
          </cell>
          <cell r="B1452" t="str">
            <v>MDELIVERY</v>
          </cell>
          <cell r="C1452">
            <v>44942</v>
          </cell>
          <cell r="D1452" t="str">
            <v>FLEXNET ECUADOR - MDELIVERY</v>
          </cell>
          <cell r="E1452" t="str">
            <v>CALLE 28 DE JUNIO S/N Y GARCIA MORENO ENTRADA LLANO GRANDE</v>
          </cell>
          <cell r="H1452" t="str">
            <v>170208</v>
          </cell>
          <cell r="I1452" t="str">
            <v>QUITO</v>
          </cell>
          <cell r="J1452" t="str">
            <v>PICHINCHA</v>
          </cell>
          <cell r="K1452" t="str">
            <v>EDWIN FABRICIO CARBAJAL CASIERRA</v>
          </cell>
          <cell r="L1452" t="str">
            <v>5 DE AGOSTO CALLE MEXICO SN CALLE FRANCSICO MEJIA VEGA</v>
          </cell>
          <cell r="O1452" t="str">
            <v>080112</v>
          </cell>
          <cell r="P1452" t="str">
            <v>080112</v>
          </cell>
          <cell r="Q1452" t="str">
            <v>ESMERALDAS_ESMERALDAS_5 DE AGOSTO</v>
          </cell>
          <cell r="R1452" t="str">
            <v>4835396</v>
          </cell>
          <cell r="W1452" t="str">
            <v>0802233593</v>
          </cell>
          <cell r="X1452" t="str">
            <v>0997542552-0997542552</v>
          </cell>
          <cell r="AA1452">
            <v>44942</v>
          </cell>
          <cell r="AD1452">
            <v>1</v>
          </cell>
          <cell r="AE1452">
            <v>1</v>
          </cell>
          <cell r="AH1452" t="str">
            <v>BARRIO LAS AMERICAS ESTA A 1 CUADRA DE LA ESCUELA NAZARETH Y DE LA IGLESIA LOS MORMONES ES UNA CASA 1 PISO COLOR BLANCO HUESO Y PUERTAS NEGRAS</v>
          </cell>
          <cell r="AI1452" t="str">
            <v>DESPACHO</v>
          </cell>
          <cell r="AJ1452" t="str">
            <v>Normal</v>
          </cell>
          <cell r="AL1452" t="str">
            <v>NO</v>
          </cell>
          <cell r="AN1452" t="str">
            <v>MOV productovip</v>
          </cell>
          <cell r="AO1452" t="str">
            <v>CANAL ONLINE</v>
          </cell>
          <cell r="AP1452">
            <v>44942</v>
          </cell>
          <cell r="AR1452" t="str">
            <v>MDELIVERY_4835396</v>
          </cell>
          <cell r="AS1452">
            <v>330591</v>
          </cell>
          <cell r="AT1452" t="str">
            <v>D40</v>
          </cell>
          <cell r="AU1452" t="str">
            <v>BTC</v>
          </cell>
          <cell r="AV1452">
            <v>1</v>
          </cell>
          <cell r="AW1452" t="str">
            <v>PROVINCIAL</v>
          </cell>
          <cell r="AX1452" t="str">
            <v>EN_TRANSITO</v>
          </cell>
          <cell r="AY1452" t="str">
            <v>HALFSIM MOVISTAR: 1 und - sn. 8959300520560989066</v>
          </cell>
          <cell r="AZ1452" t="str">
            <v>SIMCARD</v>
          </cell>
          <cell r="BA1452" t="str">
            <v/>
          </cell>
        </row>
        <row r="1453">
          <cell r="A1453" t="str">
            <v>4835456</v>
          </cell>
          <cell r="B1453" t="str">
            <v>MDELIVERY</v>
          </cell>
          <cell r="C1453">
            <v>44942</v>
          </cell>
          <cell r="D1453" t="str">
            <v>FLEXNET ECUADOR - MDELIVERY</v>
          </cell>
          <cell r="E1453" t="str">
            <v>CALLE 28 DE JUNIO S/N Y GARCIA MORENO ENTRADA LLANO GRANDE</v>
          </cell>
          <cell r="H1453" t="str">
            <v>170208</v>
          </cell>
          <cell r="I1453" t="str">
            <v>QUITO</v>
          </cell>
          <cell r="J1453" t="str">
            <v>PICHINCHA</v>
          </cell>
          <cell r="K1453" t="str">
            <v>PENA SAMANIEGO NELSON RENE</v>
          </cell>
          <cell r="L1453" t="str">
            <v>PIFO   CALLE 7  SN CALLE 10</v>
          </cell>
          <cell r="O1453" t="str">
            <v>170906</v>
          </cell>
          <cell r="P1453" t="str">
            <v>170906</v>
          </cell>
          <cell r="Q1453" t="str">
            <v>PICHINCHA_QUITO_PIFO</v>
          </cell>
          <cell r="R1453" t="str">
            <v>4835456</v>
          </cell>
          <cell r="W1453" t="str">
            <v>0201782190</v>
          </cell>
          <cell r="X1453" t="str">
            <v>0983868447-0983868447</v>
          </cell>
          <cell r="AA1453">
            <v>44942</v>
          </cell>
          <cell r="AD1453">
            <v>1</v>
          </cell>
          <cell r="AE1453">
            <v>1</v>
          </cell>
          <cell r="AH1453" t="str">
            <v>SECTOR FRENTE A SIGSIPAMBA ENTREGAR EN LA EMPRESA HACIENDA SANTA FE  S1 ENVIADO SE REALIZAR UNA LLAMADA PREVIA</v>
          </cell>
          <cell r="AI1453" t="str">
            <v>DESPACHO</v>
          </cell>
          <cell r="AJ1453" t="str">
            <v>Normal</v>
          </cell>
          <cell r="AL1453" t="str">
            <v>NO</v>
          </cell>
          <cell r="AN1453" t="str">
            <v>MOV reprocesos</v>
          </cell>
          <cell r="AO1453" t="str">
            <v>CANAL ONLINE</v>
          </cell>
          <cell r="AP1453">
            <v>44942</v>
          </cell>
          <cell r="AR1453" t="str">
            <v>MDELIVERY_4835456</v>
          </cell>
          <cell r="AS1453">
            <v>330587</v>
          </cell>
          <cell r="AT1453" t="str">
            <v>D40</v>
          </cell>
          <cell r="AU1453" t="str">
            <v>BTC</v>
          </cell>
          <cell r="AV1453">
            <v>1</v>
          </cell>
          <cell r="AW1453" t="str">
            <v>PROVINCIAL</v>
          </cell>
          <cell r="AX1453" t="str">
            <v>ENTREGADO</v>
          </cell>
          <cell r="AY1453" t="str">
            <v>LTE XIAOMI REDMI NOTE 11S AZUL: 1 und - sn. 865954062655545</v>
          </cell>
          <cell r="AZ1453" t="str">
            <v>TERMINAL</v>
          </cell>
          <cell r="BA1453" t="str">
            <v>Validar Biometrico</v>
          </cell>
        </row>
        <row r="1454">
          <cell r="A1454" t="str">
            <v>4835484</v>
          </cell>
          <cell r="B1454" t="str">
            <v>MDELIVERY</v>
          </cell>
          <cell r="C1454">
            <v>44942</v>
          </cell>
          <cell r="D1454" t="str">
            <v>FLEXNET ECUADOR - MDELIVERY</v>
          </cell>
          <cell r="E1454" t="str">
            <v>CALLE 28 DE JUNIO S/N Y GARCIA MORENO ENTRADA LLANO GRANDE</v>
          </cell>
          <cell r="H1454" t="str">
            <v>170208</v>
          </cell>
          <cell r="I1454" t="str">
            <v>QUITO</v>
          </cell>
          <cell r="J1454" t="str">
            <v>PICHINCHA</v>
          </cell>
          <cell r="K1454" t="str">
            <v>MILEYDI ELIZABETH SOLORZANO CRUZATE</v>
          </cell>
          <cell r="L1454" t="str">
            <v>SAN CAMILO CALLE 4TA SN CALLE E</v>
          </cell>
          <cell r="O1454" t="str">
            <v>120304</v>
          </cell>
          <cell r="P1454" t="str">
            <v>120304</v>
          </cell>
          <cell r="Q1454" t="str">
            <v>LOS RIOS_QUEVEDO_SAN CAMILO</v>
          </cell>
          <cell r="R1454" t="str">
            <v>4835484</v>
          </cell>
          <cell r="W1454" t="str">
            <v>1317690889</v>
          </cell>
          <cell r="X1454" t="str">
            <v>0989846502-0989846502</v>
          </cell>
          <cell r="AA1454">
            <v>44942</v>
          </cell>
          <cell r="AD1454">
            <v>1</v>
          </cell>
          <cell r="AE1454">
            <v>1</v>
          </cell>
          <cell r="AH1454" t="str">
            <v>COOP GUSTAVO CAMPI JUNTO A TIENDA 3 HERMANOS Y FRENTE A NOVEDADES Y PAPELERIA NATHALY ES UNA CASA  1 PISO COLOR BLANCA Y CERAMICA COLOR CAFE</v>
          </cell>
          <cell r="AI1454" t="str">
            <v>DESPACHO</v>
          </cell>
          <cell r="AJ1454" t="str">
            <v>Normal</v>
          </cell>
          <cell r="AL1454" t="str">
            <v>NO</v>
          </cell>
          <cell r="AN1454" t="str">
            <v>MOV productovip</v>
          </cell>
          <cell r="AO1454" t="str">
            <v>CANAL ONLINE</v>
          </cell>
          <cell r="AP1454">
            <v>44942</v>
          </cell>
          <cell r="AR1454" t="str">
            <v>MDELIVERY_4835484</v>
          </cell>
          <cell r="AS1454">
            <v>330590</v>
          </cell>
          <cell r="AT1454" t="str">
            <v>D40</v>
          </cell>
          <cell r="AU1454" t="str">
            <v>BTC</v>
          </cell>
          <cell r="AV1454">
            <v>2</v>
          </cell>
          <cell r="AW1454" t="str">
            <v>PROVINCIAL</v>
          </cell>
          <cell r="AX1454" t="str">
            <v>ENTREGADO</v>
          </cell>
          <cell r="AY1454" t="str">
            <v>LTE XIAOMI REDMI NOTE 11 GRIS: 1 und - sn. 861696062492445 / HALFSIM MOVISTAR: 1 und - sn. 8959300520560980321</v>
          </cell>
          <cell r="AZ1454" t="str">
            <v>SIMCARD / TERMINAL</v>
          </cell>
          <cell r="BA1454" t="str">
            <v>Validar Biometrico</v>
          </cell>
        </row>
        <row r="1455">
          <cell r="A1455" t="str">
            <v>4835508</v>
          </cell>
          <cell r="B1455" t="str">
            <v>MDELIVERY</v>
          </cell>
          <cell r="C1455">
            <v>44942</v>
          </cell>
          <cell r="D1455" t="str">
            <v>FLEXNET ECUADOR - MDELIVERY</v>
          </cell>
          <cell r="E1455" t="str">
            <v>CALLE 28 DE JUNIO S/N Y GARCIA MORENO ENTRADA LLANO GRANDE</v>
          </cell>
          <cell r="H1455" t="str">
            <v>170208</v>
          </cell>
          <cell r="I1455" t="str">
            <v>QUITO</v>
          </cell>
          <cell r="J1455" t="str">
            <v>PICHINCHA</v>
          </cell>
          <cell r="K1455" t="str">
            <v>ANDRES FERNANDO LAINEZ PANCHANA</v>
          </cell>
          <cell r="L1455" t="str">
            <v>SALINAS CALLE 15 SN CALLE MALECON</v>
          </cell>
          <cell r="O1455" t="str">
            <v>240209</v>
          </cell>
          <cell r="P1455" t="str">
            <v>240209</v>
          </cell>
          <cell r="Q1455" t="str">
            <v>SANTA ELENA_SALINAS_SALINAS</v>
          </cell>
          <cell r="R1455" t="str">
            <v>4835508</v>
          </cell>
          <cell r="W1455" t="str">
            <v>2450038514</v>
          </cell>
          <cell r="X1455" t="str">
            <v>0983533841-0900000000</v>
          </cell>
          <cell r="AA1455">
            <v>44942</v>
          </cell>
          <cell r="AD1455">
            <v>1</v>
          </cell>
          <cell r="AE1455">
            <v>1</v>
          </cell>
          <cell r="AH1455" t="str">
            <v>SECTOR DEL  MALECON JUNTO AL EDIFICIO REINA DEL MAR ENTREGA EN EL SALINAS YACHT CLUB HAY QUE LLAMAR AL TITULAR</v>
          </cell>
          <cell r="AI1455" t="str">
            <v>DESPACHO</v>
          </cell>
          <cell r="AJ1455" t="str">
            <v>Normal</v>
          </cell>
          <cell r="AL1455" t="str">
            <v>NO</v>
          </cell>
          <cell r="AN1455" t="str">
            <v>MOV productovip</v>
          </cell>
          <cell r="AO1455" t="str">
            <v>CANAL ONLINE</v>
          </cell>
          <cell r="AP1455">
            <v>44942</v>
          </cell>
          <cell r="AR1455" t="str">
            <v>MDELIVERY_4835508</v>
          </cell>
          <cell r="AS1455">
            <v>330594</v>
          </cell>
          <cell r="AT1455" t="str">
            <v>D40</v>
          </cell>
          <cell r="AU1455" t="str">
            <v>BTC</v>
          </cell>
          <cell r="AV1455">
            <v>1</v>
          </cell>
          <cell r="AW1455" t="str">
            <v>PROVINCIAL</v>
          </cell>
          <cell r="AX1455" t="str">
            <v>ENTREGADO</v>
          </cell>
          <cell r="AY1455" t="str">
            <v>HALFSIM MOVISTAR: 1 und - sn. 8959300520560985791</v>
          </cell>
          <cell r="AZ1455" t="str">
            <v>SIMCARD</v>
          </cell>
          <cell r="BA1455" t="str">
            <v/>
          </cell>
        </row>
        <row r="1456">
          <cell r="A1456" t="str">
            <v>4835509</v>
          </cell>
          <cell r="B1456" t="str">
            <v>MDELIVERY</v>
          </cell>
          <cell r="C1456">
            <v>44942</v>
          </cell>
          <cell r="D1456" t="str">
            <v>FLEXNET ECUADOR - MDELIVERY</v>
          </cell>
          <cell r="E1456" t="str">
            <v>CALLE 28 DE JUNIO S/N Y GARCIA MORENO ENTRADA LLANO GRANDE</v>
          </cell>
          <cell r="H1456" t="str">
            <v>170208</v>
          </cell>
          <cell r="I1456" t="str">
            <v>QUITO</v>
          </cell>
          <cell r="J1456" t="str">
            <v>PICHINCHA</v>
          </cell>
          <cell r="K1456" t="str">
            <v>JONATHAN FABRICIO SAMANIEGO LASCANO</v>
          </cell>
          <cell r="L1456" t="str">
            <v>HUACHI LORETO CALLEJON  222 SN  Y VERDELOMA</v>
          </cell>
          <cell r="O1456" t="str">
            <v>180205</v>
          </cell>
          <cell r="P1456" t="str">
            <v>180205</v>
          </cell>
          <cell r="Q1456" t="str">
            <v>TUNGURAHUA_AMBATO_HUACHI LORETO</v>
          </cell>
          <cell r="R1456" t="str">
            <v>4835509</v>
          </cell>
          <cell r="W1456" t="str">
            <v>1600633380</v>
          </cell>
          <cell r="X1456" t="str">
            <v>0987094802-0983262620</v>
          </cell>
          <cell r="AA1456">
            <v>44942</v>
          </cell>
          <cell r="AD1456">
            <v>1</v>
          </cell>
          <cell r="AE1456">
            <v>1</v>
          </cell>
          <cell r="AH1456" t="str">
            <v>EN CASA DE 3 PISOS FACHADA VERDE A 20 METROS DE LA POSADA DE LA GARZA</v>
          </cell>
          <cell r="AI1456" t="str">
            <v>DESPACHO</v>
          </cell>
          <cell r="AJ1456" t="str">
            <v>Normal</v>
          </cell>
          <cell r="AL1456" t="str">
            <v>NO</v>
          </cell>
          <cell r="AN1456" t="str">
            <v>MOV onlinevip</v>
          </cell>
          <cell r="AO1456" t="str">
            <v>CANAL ONLINE</v>
          </cell>
          <cell r="AP1456">
            <v>44942</v>
          </cell>
          <cell r="AR1456" t="str">
            <v>MDELIVERY_4835509</v>
          </cell>
          <cell r="AS1456">
            <v>330768</v>
          </cell>
          <cell r="AT1456" t="str">
            <v>D40</v>
          </cell>
          <cell r="AU1456" t="str">
            <v>BTC</v>
          </cell>
          <cell r="AV1456">
            <v>1</v>
          </cell>
          <cell r="AW1456" t="str">
            <v>PROVINCIAL</v>
          </cell>
          <cell r="AX1456" t="str">
            <v>INCIDENCIA</v>
          </cell>
          <cell r="AY1456" t="str">
            <v>LTE HONOR X8 AZUL: 1 und - sn. 864331069293912</v>
          </cell>
          <cell r="AZ1456" t="str">
            <v>TERMINAL</v>
          </cell>
          <cell r="BA1456" t="str">
            <v>Validar Biometrico</v>
          </cell>
        </row>
        <row r="1457">
          <cell r="A1457" t="str">
            <v>4835511</v>
          </cell>
          <cell r="B1457" t="str">
            <v>MDELIVERY</v>
          </cell>
          <cell r="C1457">
            <v>44942</v>
          </cell>
          <cell r="D1457" t="str">
            <v>FLEXNET ECUADOR - MDELIVERY</v>
          </cell>
          <cell r="E1457" t="str">
            <v>CALLE 28 DE JUNIO S/N Y GARCIA MORENO ENTRADA LLANO GRANDE</v>
          </cell>
          <cell r="H1457" t="str">
            <v>170208</v>
          </cell>
          <cell r="I1457" t="str">
            <v>QUITO</v>
          </cell>
          <cell r="J1457" t="str">
            <v>PICHINCHA</v>
          </cell>
          <cell r="K1457" t="str">
            <v>INGRID VERONICA DUEÑAS VILLAMARIN</v>
          </cell>
          <cell r="L1457" t="str">
            <v>DOCTOR CAMILO PONCE CALLE GARCIA MORENO SN ENTRE CALLE I Y CALLE H</v>
          </cell>
          <cell r="O1457" t="str">
            <v>120105</v>
          </cell>
          <cell r="P1457" t="str">
            <v>120105</v>
          </cell>
          <cell r="Q1457" t="str">
            <v>LOS RIOS_BABAHOYO_DOCTOR CAMILO PONCE</v>
          </cell>
          <cell r="R1457" t="str">
            <v>4835511</v>
          </cell>
          <cell r="W1457" t="str">
            <v>1202491005</v>
          </cell>
          <cell r="X1457" t="str">
            <v>0960019703-0960019703</v>
          </cell>
          <cell r="AA1457">
            <v>44942</v>
          </cell>
          <cell r="AD1457">
            <v>1</v>
          </cell>
          <cell r="AE1457">
            <v>1</v>
          </cell>
          <cell r="AH1457" t="str">
            <v>SECTOR CENTRO ENTREGA EN LA PREFECTURA DE LOS RIOS EN LA CAMARA DE LA INDUSTRIA HAY QUE LLAMAR A LA TITULAR S1 ENVIADO SE</v>
          </cell>
          <cell r="AI1457" t="str">
            <v>DESPACHO</v>
          </cell>
          <cell r="AJ1457" t="str">
            <v>Normal</v>
          </cell>
          <cell r="AL1457" t="str">
            <v>NO</v>
          </cell>
          <cell r="AN1457" t="str">
            <v>MOV productovip</v>
          </cell>
          <cell r="AO1457" t="str">
            <v>CANAL ONLINE</v>
          </cell>
          <cell r="AP1457">
            <v>44942</v>
          </cell>
          <cell r="AR1457" t="str">
            <v>MDELIVERY_4835511</v>
          </cell>
          <cell r="AS1457">
            <v>330592</v>
          </cell>
          <cell r="AT1457" t="str">
            <v>D40</v>
          </cell>
          <cell r="AU1457" t="str">
            <v>BTC</v>
          </cell>
          <cell r="AV1457">
            <v>1</v>
          </cell>
          <cell r="AW1457" t="str">
            <v>PROVINCIAL</v>
          </cell>
          <cell r="AX1457" t="str">
            <v>ENTREGADO</v>
          </cell>
          <cell r="AY1457" t="str">
            <v>HALFSIM MOVISTAR: 1 und - sn. 8959300520560981980</v>
          </cell>
          <cell r="AZ1457" t="str">
            <v>SIMCARD</v>
          </cell>
          <cell r="BA1457" t="str">
            <v/>
          </cell>
        </row>
        <row r="1458">
          <cell r="A1458" t="str">
            <v>4835513</v>
          </cell>
          <cell r="B1458" t="str">
            <v>MDELIVERY</v>
          </cell>
          <cell r="C1458">
            <v>44942</v>
          </cell>
          <cell r="D1458" t="str">
            <v>FLEXNET ECUADOR - MDELIVERY</v>
          </cell>
          <cell r="E1458" t="str">
            <v>CALLE 28 DE JUNIO S/N Y GARCIA MORENO ENTRADA LLANO GRANDE</v>
          </cell>
          <cell r="H1458" t="str">
            <v>170208</v>
          </cell>
          <cell r="I1458" t="str">
            <v>QUITO</v>
          </cell>
          <cell r="J1458" t="str">
            <v>PICHINCHA</v>
          </cell>
          <cell r="K1458" t="str">
            <v>AIDA IVETTE LOOR PIEDRA</v>
          </cell>
          <cell r="L1458" t="str">
            <v>TARQUI URDENOR II MZ 207 VILLA 20 21</v>
          </cell>
          <cell r="O1458" t="str">
            <v>090507</v>
          </cell>
          <cell r="P1458" t="str">
            <v>090507</v>
          </cell>
          <cell r="Q1458" t="str">
            <v>GUAYAS_GUAYAQUIL_TARQUI</v>
          </cell>
          <cell r="R1458" t="str">
            <v>4835513</v>
          </cell>
          <cell r="W1458" t="str">
            <v>0910789304_V4333V4222</v>
          </cell>
          <cell r="X1458" t="str">
            <v>0999948146-</v>
          </cell>
          <cell r="AA1458">
            <v>44942</v>
          </cell>
          <cell r="AD1458">
            <v>1</v>
          </cell>
          <cell r="AE1458">
            <v>1</v>
          </cell>
          <cell r="AH1458" t="str">
            <v>DIAGONAL A ESCUELA DE FUTBOL RIVER PLATE PARTE POSTERIOR DEL COLEGIO FEMENINO ESPIRITU SANTO S1 ENVIADO SE</v>
          </cell>
          <cell r="AI1458" t="str">
            <v>DESPACHO</v>
          </cell>
          <cell r="AJ1458" t="str">
            <v>Normal</v>
          </cell>
          <cell r="AL1458" t="str">
            <v>NO</v>
          </cell>
          <cell r="AN1458" t="str">
            <v>MOV_tecnocom_credito_directo</v>
          </cell>
          <cell r="AO1458" t="str">
            <v>CANAL ONLINE</v>
          </cell>
          <cell r="AP1458">
            <v>44942</v>
          </cell>
          <cell r="AR1458" t="str">
            <v>MDELIVERY_4835513</v>
          </cell>
          <cell r="AS1458">
            <v>330415</v>
          </cell>
          <cell r="AT1458" t="str">
            <v>D40</v>
          </cell>
          <cell r="AU1458" t="str">
            <v>BTC</v>
          </cell>
          <cell r="AV1458">
            <v>1</v>
          </cell>
          <cell r="AW1458" t="str">
            <v>LOCAL</v>
          </cell>
          <cell r="AX1458" t="str">
            <v>ENTREGADO</v>
          </cell>
          <cell r="AY1458" t="str">
            <v>LTE SAMSUNG A23 AZUL: 1 und - sn. 356795951443667</v>
          </cell>
          <cell r="AZ1458" t="str">
            <v>TERMINAL</v>
          </cell>
          <cell r="BA1458" t="str">
            <v>Validar Biometrico</v>
          </cell>
        </row>
        <row r="1459">
          <cell r="A1459" t="str">
            <v>4835521</v>
          </cell>
          <cell r="B1459" t="str">
            <v>MDELIVERY</v>
          </cell>
          <cell r="C1459">
            <v>44942</v>
          </cell>
          <cell r="D1459" t="str">
            <v>FLEXNET ECUADOR - MDELIVERY</v>
          </cell>
          <cell r="E1459" t="str">
            <v>CALLE 28 DE JUNIO S/N Y GARCIA MORENO ENTRADA LLANO GRANDE</v>
          </cell>
          <cell r="H1459" t="str">
            <v>170208</v>
          </cell>
          <cell r="I1459" t="str">
            <v>QUITO</v>
          </cell>
          <cell r="J1459" t="str">
            <v>PICHINCHA</v>
          </cell>
          <cell r="K1459" t="str">
            <v>GEOVANNY LEONARDO SEPA BRAVO</v>
          </cell>
          <cell r="L1459" t="str">
            <v>EL CARMEN   CALLE AV CHONE KM 37  SN JAIME ROLDOS</v>
          </cell>
          <cell r="O1459" t="str">
            <v>130501</v>
          </cell>
          <cell r="P1459" t="str">
            <v>130501</v>
          </cell>
          <cell r="Q1459" t="str">
            <v>MANABI_EL CARMEN _EL CARMEN</v>
          </cell>
          <cell r="R1459" t="str">
            <v>4835521</v>
          </cell>
          <cell r="W1459" t="str">
            <v>2300439664</v>
          </cell>
          <cell r="X1459" t="str">
            <v>0968722425-0982698127</v>
          </cell>
          <cell r="AA1459">
            <v>44942</v>
          </cell>
          <cell r="AD1459">
            <v>1</v>
          </cell>
          <cell r="AE1459">
            <v>1</v>
          </cell>
          <cell r="AH1459" t="str">
            <v>SECTOR BARRIO LA LAMEDA INGRESO AL RELLENO SANITARIA ENTREGAR EN LA EFANISTERIA JS CASA DE MADERA SIN PINTAR</v>
          </cell>
          <cell r="AI1459" t="str">
            <v>DESPACHO</v>
          </cell>
          <cell r="AJ1459" t="str">
            <v>Normal</v>
          </cell>
          <cell r="AL1459" t="str">
            <v>NO</v>
          </cell>
          <cell r="AN1459" t="str">
            <v>MOV productovip</v>
          </cell>
          <cell r="AO1459" t="str">
            <v>CANAL ONLINE</v>
          </cell>
          <cell r="AP1459">
            <v>44942</v>
          </cell>
          <cell r="AR1459" t="str">
            <v>MDELIVERY_4835521</v>
          </cell>
          <cell r="AS1459">
            <v>330596</v>
          </cell>
          <cell r="AT1459" t="str">
            <v>D40</v>
          </cell>
          <cell r="AU1459" t="str">
            <v>BTC</v>
          </cell>
          <cell r="AV1459">
            <v>1</v>
          </cell>
          <cell r="AW1459" t="str">
            <v>PROVINCIAL</v>
          </cell>
          <cell r="AX1459" t="str">
            <v>ENTREGADO</v>
          </cell>
          <cell r="AY1459" t="str">
            <v>HALFSIM MOVISTAR: 1 und - sn. 8959300520560984885</v>
          </cell>
          <cell r="AZ1459" t="str">
            <v>SIMCARD</v>
          </cell>
          <cell r="BA1459" t="str">
            <v/>
          </cell>
        </row>
        <row r="1460">
          <cell r="A1460" t="str">
            <v>4835537</v>
          </cell>
          <cell r="B1460" t="str">
            <v>MDELIVERY</v>
          </cell>
          <cell r="C1460">
            <v>44942</v>
          </cell>
          <cell r="D1460" t="str">
            <v>FLEXNET ECUADOR - MDELIVERY</v>
          </cell>
          <cell r="E1460" t="str">
            <v>CALLE 28 DE JUNIO S/N Y GARCIA MORENO ENTRADA LLANO GRANDE</v>
          </cell>
          <cell r="H1460" t="str">
            <v>170208</v>
          </cell>
          <cell r="I1460" t="str">
            <v>QUITO</v>
          </cell>
          <cell r="J1460" t="str">
            <v>PICHINCHA</v>
          </cell>
          <cell r="K1460" t="str">
            <v>ASHLY NAHOMY QUIROZ GONZALEZ</v>
          </cell>
          <cell r="L1460" t="str">
            <v>LOS ESTEROS     CALLE  C49    SN CALLE  C50</v>
          </cell>
          <cell r="O1460" t="str">
            <v>130214</v>
          </cell>
          <cell r="P1460" t="str">
            <v>130214</v>
          </cell>
          <cell r="Q1460" t="str">
            <v>MANABI_MANTA_LOS ESTEROS</v>
          </cell>
          <cell r="R1460" t="str">
            <v>4835537</v>
          </cell>
          <cell r="W1460" t="str">
            <v>0950738278</v>
          </cell>
          <cell r="X1460" t="str">
            <v>0990874650-0900000000</v>
          </cell>
          <cell r="AA1460">
            <v>44942</v>
          </cell>
          <cell r="AD1460">
            <v>1</v>
          </cell>
          <cell r="AE1460">
            <v>1</v>
          </cell>
          <cell r="AH1460" t="str">
            <v>SECTOR COSTA AZUL BARRIO LAS MARIAS A UNA CUADRA DE LA DISTRIBUIDORA DE GAS MARU RICARDI CASA BLANCA 1 PISO</v>
          </cell>
          <cell r="AI1460" t="str">
            <v>DESPACHO</v>
          </cell>
          <cell r="AJ1460" t="str">
            <v>Normal</v>
          </cell>
          <cell r="AL1460" t="str">
            <v>NO</v>
          </cell>
          <cell r="AN1460" t="str">
            <v>MOV productovip</v>
          </cell>
          <cell r="AO1460" t="str">
            <v>CANAL ONLINE</v>
          </cell>
          <cell r="AP1460">
            <v>44942</v>
          </cell>
          <cell r="AR1460" t="str">
            <v>MDELIVERY_4835537</v>
          </cell>
          <cell r="AS1460">
            <v>330589</v>
          </cell>
          <cell r="AT1460" t="str">
            <v>D40</v>
          </cell>
          <cell r="AU1460" t="str">
            <v>BTC</v>
          </cell>
          <cell r="AV1460">
            <v>2</v>
          </cell>
          <cell r="AW1460" t="str">
            <v>PROVINCIAL</v>
          </cell>
          <cell r="AX1460" t="str">
            <v>INCIDENCIA</v>
          </cell>
          <cell r="AY1460" t="str">
            <v>LTE XIAOMI REDMI NOTE 11S AZUL: 1 und - sn. 865954061183101 / HALFSIM MOVISTAR: 1 und - sn. 8959300520560979828</v>
          </cell>
          <cell r="AZ1460" t="str">
            <v>SIMCARD / TERMINAL</v>
          </cell>
          <cell r="BA1460" t="str">
            <v>Validar Biometrico</v>
          </cell>
        </row>
        <row r="1461">
          <cell r="A1461" t="str">
            <v>4835550</v>
          </cell>
          <cell r="B1461" t="str">
            <v>MDELIVERY</v>
          </cell>
          <cell r="C1461">
            <v>44942</v>
          </cell>
          <cell r="D1461" t="str">
            <v>FLEXNET ECUADOR - MDELIVERY</v>
          </cell>
          <cell r="E1461" t="str">
            <v>CALLE 28 DE JUNIO S/N Y GARCIA MORENO ENTRADA LLANO GRANDE</v>
          </cell>
          <cell r="H1461" t="str">
            <v>170208</v>
          </cell>
          <cell r="I1461" t="str">
            <v>QUITO</v>
          </cell>
          <cell r="J1461" t="str">
            <v>PICHINCHA</v>
          </cell>
          <cell r="K1461" t="str">
            <v>Jakeline Ocampo Correa</v>
          </cell>
          <cell r="L1461" t="str">
            <v>KENNEDY CALLE FRANCISCO LLANGARIMA 59 20  AV LUIS G TUFINO</v>
          </cell>
          <cell r="O1461" t="str">
            <v>170512</v>
          </cell>
          <cell r="P1461" t="str">
            <v>170512</v>
          </cell>
          <cell r="Q1461" t="str">
            <v>PICHINCHA_QUITO_KENNEDY</v>
          </cell>
          <cell r="R1461" t="str">
            <v>4835550</v>
          </cell>
          <cell r="W1461" t="str">
            <v>1755175641</v>
          </cell>
          <cell r="X1461" t="str">
            <v>0-0939657036</v>
          </cell>
          <cell r="AA1461">
            <v>44942</v>
          </cell>
          <cell r="AD1461">
            <v>1</v>
          </cell>
          <cell r="AE1461">
            <v>1</v>
          </cell>
          <cell r="AH1461" t="str">
            <v>SECTOR RUMINIAHUI EN LA ESQUINA ESTA LA FARMACIA SANA SANA ES UNA CASA DE 2 PISOS TIENE PORTONES NEGROS Y BALDOSA EN LA FACHADA S1 ENVIADO SE</v>
          </cell>
          <cell r="AI1461" t="str">
            <v>DESPACHO</v>
          </cell>
          <cell r="AJ1461" t="str">
            <v>Normal</v>
          </cell>
          <cell r="AL1461" t="str">
            <v>NO</v>
          </cell>
          <cell r="AN1461" t="str">
            <v>MOV_autoporta</v>
          </cell>
          <cell r="AO1461" t="str">
            <v>CANAL ONLINE</v>
          </cell>
          <cell r="AP1461">
            <v>44942</v>
          </cell>
          <cell r="AR1461" t="str">
            <v>MDELIVERY_4835550</v>
          </cell>
          <cell r="AS1461">
            <v>330761</v>
          </cell>
          <cell r="AT1461" t="str">
            <v>D40</v>
          </cell>
          <cell r="AU1461" t="str">
            <v>BTC</v>
          </cell>
          <cell r="AV1461">
            <v>1</v>
          </cell>
          <cell r="AW1461" t="str">
            <v>LOCAL</v>
          </cell>
          <cell r="AX1461" t="str">
            <v>ENTREGADO</v>
          </cell>
          <cell r="AY1461" t="str">
            <v>HALFSIM MOVISTAR: 1 und - sn. 8959300520560989108</v>
          </cell>
          <cell r="AZ1461" t="str">
            <v>SIMCARD</v>
          </cell>
          <cell r="BA1461" t="str">
            <v/>
          </cell>
        </row>
        <row r="1462">
          <cell r="A1462" t="str">
            <v>4835616</v>
          </cell>
          <cell r="B1462" t="str">
            <v>MDELIVERY</v>
          </cell>
          <cell r="C1462">
            <v>44942</v>
          </cell>
          <cell r="D1462" t="str">
            <v>FLEXNET ECUADOR - MDELIVERY</v>
          </cell>
          <cell r="E1462" t="str">
            <v>CALLE 28 DE JUNIO S/N Y GARCIA MORENO ENTRADA LLANO GRANDE</v>
          </cell>
          <cell r="H1462" t="str">
            <v>170208</v>
          </cell>
          <cell r="I1462" t="str">
            <v>QUITO</v>
          </cell>
          <cell r="J1462" t="str">
            <v>PICHINCHA</v>
          </cell>
          <cell r="K1462" t="str">
            <v>MAYRA ALEJANDRA PEREZ CAGUANO</v>
          </cell>
          <cell r="L1462" t="str">
            <v>CARCELEN AV GALO PLAZA LASSO N15 359  CALLE RUCU PICHINCHA</v>
          </cell>
          <cell r="O1462" t="str">
            <v>170204</v>
          </cell>
          <cell r="P1462" t="str">
            <v>170204</v>
          </cell>
          <cell r="Q1462" t="str">
            <v>PICHINCHA_QUITO_CARCELEN</v>
          </cell>
          <cell r="R1462" t="str">
            <v>4835616</v>
          </cell>
          <cell r="W1462" t="str">
            <v>1722100557</v>
          </cell>
          <cell r="X1462" t="str">
            <v>0984244262-0984244262</v>
          </cell>
          <cell r="AA1462">
            <v>44942</v>
          </cell>
          <cell r="AD1462">
            <v>1</v>
          </cell>
          <cell r="AE1462">
            <v>1</v>
          </cell>
          <cell r="AH1462" t="str">
            <v>SECTOR CARAPUNGO ES UNA CASA 3 PISOS DE CEMENTO PUERTA CON VIDRIOS TIPO ESPEJO HAY QUE LLAMAR A LA TITULAR S1 ENVIADO SE</v>
          </cell>
          <cell r="AI1462" t="str">
            <v>DESPACHO</v>
          </cell>
          <cell r="AJ1462" t="str">
            <v>Normal</v>
          </cell>
          <cell r="AL1462" t="str">
            <v>NO</v>
          </cell>
          <cell r="AN1462" t="str">
            <v>MOV onlinevip</v>
          </cell>
          <cell r="AO1462" t="str">
            <v>CANAL ONLINE</v>
          </cell>
          <cell r="AP1462">
            <v>44942</v>
          </cell>
          <cell r="AR1462" t="str">
            <v>MDELIVERY_4835616</v>
          </cell>
          <cell r="AS1462">
            <v>330773</v>
          </cell>
          <cell r="AT1462" t="str">
            <v>D40</v>
          </cell>
          <cell r="AU1462" t="str">
            <v>BTC</v>
          </cell>
          <cell r="AV1462">
            <v>1</v>
          </cell>
          <cell r="AW1462" t="str">
            <v>LOCAL</v>
          </cell>
          <cell r="AX1462" t="str">
            <v>INCIDENCIA</v>
          </cell>
          <cell r="AY1462" t="str">
            <v>LTE XIAOMI REDMI NOTE 11 AZUL: 1 und - sn. 869113060618841</v>
          </cell>
          <cell r="AZ1462" t="str">
            <v>TERMINAL</v>
          </cell>
          <cell r="BA1462" t="str">
            <v>Validar Biometrico</v>
          </cell>
        </row>
        <row r="1463">
          <cell r="A1463" t="str">
            <v>4835641</v>
          </cell>
          <cell r="B1463" t="str">
            <v>MDELIVERY</v>
          </cell>
          <cell r="C1463">
            <v>44942</v>
          </cell>
          <cell r="D1463" t="str">
            <v>FLEXNET ECUADOR - MDELIVERY</v>
          </cell>
          <cell r="E1463" t="str">
            <v>CALLE 28 DE JUNIO S/N Y GARCIA MORENO ENTRADA LLANO GRANDE</v>
          </cell>
          <cell r="H1463" t="str">
            <v>170208</v>
          </cell>
          <cell r="I1463" t="str">
            <v>QUITO</v>
          </cell>
          <cell r="J1463" t="str">
            <v>PICHINCHA</v>
          </cell>
          <cell r="K1463" t="str">
            <v>MISHELL AYLEN ROMERO GARRIDO</v>
          </cell>
          <cell r="L1463" t="str">
            <v>PEDRO VICENTE MALDONADO AV MANUEL CORDOVA GALARZA SN CALLE 26 DE SEPTIEMBRE</v>
          </cell>
          <cell r="O1463" t="str">
            <v>171201</v>
          </cell>
          <cell r="P1463" t="str">
            <v>171201</v>
          </cell>
          <cell r="Q1463" t="str">
            <v>PICHINCHA_PEDRO VICENTE MALDONADO_PEDRO VICENTE MALDONADO</v>
          </cell>
          <cell r="R1463" t="str">
            <v>4835641</v>
          </cell>
          <cell r="W1463" t="str">
            <v>1755467089</v>
          </cell>
          <cell r="X1463" t="str">
            <v>0969081594-0360</v>
          </cell>
          <cell r="AA1463">
            <v>44942</v>
          </cell>
          <cell r="AD1463">
            <v>1</v>
          </cell>
          <cell r="AE1463">
            <v>1</v>
          </cell>
          <cell r="AH1463" t="str">
            <v>SECTOR CENTRO JUNTO AL HOSPITAL IESS DE PEDRO VICENTE MALDONADO ENTREGA EL LOCAL COLOR BLANCO DE VENTA DE ROPA Y SOMBREROS</v>
          </cell>
          <cell r="AI1463" t="str">
            <v>DESPACHO</v>
          </cell>
          <cell r="AJ1463" t="str">
            <v>Normal</v>
          </cell>
          <cell r="AL1463" t="str">
            <v>NO</v>
          </cell>
          <cell r="AN1463" t="str">
            <v>MOV onlinevip</v>
          </cell>
          <cell r="AO1463" t="str">
            <v>CANAL ONLINE</v>
          </cell>
          <cell r="AP1463">
            <v>44942</v>
          </cell>
          <cell r="AR1463" t="str">
            <v>MDELIVERY_4835641</v>
          </cell>
          <cell r="AS1463">
            <v>330593</v>
          </cell>
          <cell r="AT1463" t="str">
            <v>D40</v>
          </cell>
          <cell r="AU1463" t="str">
            <v>BTC</v>
          </cell>
          <cell r="AV1463">
            <v>1</v>
          </cell>
          <cell r="AW1463" t="str">
            <v>PROVINCIAL</v>
          </cell>
          <cell r="AX1463" t="str">
            <v>EN_TRANSITO</v>
          </cell>
          <cell r="AY1463" t="str">
            <v>LTE HUAWEI NOVA Y70 NEGRO: 1 und - sn. 866887052364307</v>
          </cell>
          <cell r="AZ1463" t="str">
            <v>TERMINAL</v>
          </cell>
          <cell r="BA1463" t="str">
            <v>Validar Biometrico</v>
          </cell>
        </row>
        <row r="1464">
          <cell r="A1464" t="str">
            <v>4835657</v>
          </cell>
          <cell r="B1464" t="str">
            <v>MDELIVERY</v>
          </cell>
          <cell r="C1464">
            <v>44942</v>
          </cell>
          <cell r="D1464" t="str">
            <v>FLEXNET ECUADOR - MDELIVERY</v>
          </cell>
          <cell r="E1464" t="str">
            <v>CALLE 28 DE JUNIO S/N Y GARCIA MORENO ENTRADA LLANO GRANDE</v>
          </cell>
          <cell r="H1464" t="str">
            <v>170208</v>
          </cell>
          <cell r="I1464" t="str">
            <v>QUITO</v>
          </cell>
          <cell r="J1464" t="str">
            <v>PICHINCHA</v>
          </cell>
          <cell r="K1464" t="str">
            <v>Maria Angela Vega Tigasi</v>
          </cell>
          <cell r="L1464" t="str">
            <v>KENNEDY AV REAL AUDIENCIA  N58 44 CALLE FRANCISCA SINASIGCHI</v>
          </cell>
          <cell r="O1464" t="str">
            <v>170512</v>
          </cell>
          <cell r="P1464" t="str">
            <v>170512</v>
          </cell>
          <cell r="Q1464" t="str">
            <v>PICHINCHA_QUITO_KENNEDY</v>
          </cell>
          <cell r="R1464" t="str">
            <v>4835657</v>
          </cell>
          <cell r="W1464" t="str">
            <v>1710836204</v>
          </cell>
          <cell r="X1464" t="str">
            <v>0984461800-0984461800</v>
          </cell>
          <cell r="AA1464">
            <v>44942</v>
          </cell>
          <cell r="AD1464">
            <v>1</v>
          </cell>
          <cell r="AE1464">
            <v>1</v>
          </cell>
          <cell r="AH1464" t="str">
            <v>SECTOR RUMINIAHUI JUNTO A LA PIZZERIA ROMANOS S1 ENVIADO MS</v>
          </cell>
          <cell r="AI1464" t="str">
            <v>DESPACHO</v>
          </cell>
          <cell r="AJ1464" t="str">
            <v>Normal</v>
          </cell>
          <cell r="AL1464" t="str">
            <v>NO</v>
          </cell>
          <cell r="AN1464" t="str">
            <v>MOV_autoporta</v>
          </cell>
          <cell r="AO1464" t="str">
            <v>CANAL ONLINE</v>
          </cell>
          <cell r="AP1464">
            <v>44942</v>
          </cell>
          <cell r="AR1464" t="str">
            <v>MDELIVERY_4835657</v>
          </cell>
          <cell r="AS1464">
            <v>330763</v>
          </cell>
          <cell r="AT1464" t="str">
            <v>D40</v>
          </cell>
          <cell r="AU1464" t="str">
            <v>BTC</v>
          </cell>
          <cell r="AV1464">
            <v>1</v>
          </cell>
          <cell r="AW1464" t="str">
            <v>LOCAL</v>
          </cell>
          <cell r="AX1464" t="str">
            <v>INCIDENCIA</v>
          </cell>
          <cell r="AY1464" t="str">
            <v>HALFSIM MOVISTAR: 1 und - sn. 8959300520560981360</v>
          </cell>
          <cell r="AZ1464" t="str">
            <v>SIMCARD</v>
          </cell>
          <cell r="BA1464" t="str">
            <v/>
          </cell>
        </row>
        <row r="1465">
          <cell r="A1465" t="str">
            <v>4835722</v>
          </cell>
          <cell r="B1465" t="str">
            <v>MDELIVERY</v>
          </cell>
          <cell r="C1465">
            <v>44942</v>
          </cell>
          <cell r="D1465" t="str">
            <v>FLEXNET ECUADOR - MDELIVERY</v>
          </cell>
          <cell r="E1465" t="str">
            <v>CALLE 28 DE JUNIO S/N Y GARCIA MORENO ENTRADA LLANO GRANDE</v>
          </cell>
          <cell r="H1465" t="str">
            <v>170208</v>
          </cell>
          <cell r="I1465" t="str">
            <v>QUITO</v>
          </cell>
          <cell r="J1465" t="str">
            <v>PICHINCHA</v>
          </cell>
          <cell r="K1465" t="str">
            <v>VICTOR VINICIO COELLO PAREDES</v>
          </cell>
          <cell r="L1465" t="str">
            <v>EL PUYO    CALLE GUAYAQUIL   SN CALLE  PUERTO BAQUERIZO</v>
          </cell>
          <cell r="O1465" t="str">
            <v>160101</v>
          </cell>
          <cell r="P1465" t="str">
            <v>160101</v>
          </cell>
          <cell r="Q1465" t="str">
            <v>PASTAZA_EL PUYO_EL PUYO</v>
          </cell>
          <cell r="R1465" t="str">
            <v>4835722</v>
          </cell>
          <cell r="W1465" t="str">
            <v>1600544009</v>
          </cell>
          <cell r="X1465" t="str">
            <v>0999793012-0999793012</v>
          </cell>
          <cell r="AA1465">
            <v>44942</v>
          </cell>
          <cell r="AD1465">
            <v>1</v>
          </cell>
          <cell r="AE1465">
            <v>1</v>
          </cell>
          <cell r="AH1465" t="str">
            <v>BARRIO LA SALUD DIAGONAL A LAS CANCHAS DEL BARRIO CASA AMARILLA 1 PISO TECHO DE ZINC PORTON NEGRO GRANDE DE REJAS  REALIZAR UNA LLAMADA PREVIA</v>
          </cell>
          <cell r="AI1465" t="str">
            <v>DESPACHO</v>
          </cell>
          <cell r="AJ1465" t="str">
            <v>Normal</v>
          </cell>
          <cell r="AL1465" t="str">
            <v>NO</v>
          </cell>
          <cell r="AN1465" t="str">
            <v>MOV onlinevip</v>
          </cell>
          <cell r="AO1465" t="str">
            <v>CANAL ONLINE</v>
          </cell>
          <cell r="AP1465">
            <v>44942</v>
          </cell>
          <cell r="AR1465" t="str">
            <v>MDELIVERY_4835722</v>
          </cell>
          <cell r="AS1465">
            <v>330599</v>
          </cell>
          <cell r="AT1465" t="str">
            <v>D40</v>
          </cell>
          <cell r="AU1465" t="str">
            <v>BTC</v>
          </cell>
          <cell r="AV1465">
            <v>1</v>
          </cell>
          <cell r="AW1465" t="str">
            <v>PROVINCIAL</v>
          </cell>
          <cell r="AX1465" t="str">
            <v>INCIDENCIA</v>
          </cell>
          <cell r="AY1465" t="str">
            <v>LTE XIAOMI REDMI NOTE 11S AZUL: 1 und - sn. 865954061200426</v>
          </cell>
          <cell r="AZ1465" t="str">
            <v>TERMINAL</v>
          </cell>
          <cell r="BA1465" t="str">
            <v>Validar Biometrico</v>
          </cell>
        </row>
        <row r="1466">
          <cell r="A1466" t="str">
            <v>4835739</v>
          </cell>
          <cell r="B1466" t="str">
            <v>MDELIVERY</v>
          </cell>
          <cell r="C1466">
            <v>44942</v>
          </cell>
          <cell r="D1466" t="str">
            <v>FLEXNET ECUADOR - MDELIVERY</v>
          </cell>
          <cell r="E1466" t="str">
            <v>CALLE 28 DE JUNIO S/N Y GARCIA MORENO ENTRADA LLANO GRANDE</v>
          </cell>
          <cell r="H1466" t="str">
            <v>170208</v>
          </cell>
          <cell r="I1466" t="str">
            <v>QUITO</v>
          </cell>
          <cell r="J1466" t="str">
            <v>PICHINCHA</v>
          </cell>
          <cell r="K1466" t="str">
            <v>MARCELA DEL CARMEN CACAO BONILLA</v>
          </cell>
          <cell r="L1466" t="str">
            <v>PEDRO CARBO CALLE EMILIANO CAICEDO SN CALLE JUAN MOLTALVO</v>
          </cell>
          <cell r="O1466" t="str">
            <v>091401</v>
          </cell>
          <cell r="P1466" t="str">
            <v>091401</v>
          </cell>
          <cell r="Q1466" t="str">
            <v>GUAYAS_ PEDRO CARBO_PEDRO CARBO</v>
          </cell>
          <cell r="R1466" t="str">
            <v>4835739</v>
          </cell>
          <cell r="W1466" t="str">
            <v>0919688861001</v>
          </cell>
          <cell r="X1466" t="str">
            <v>0986216490-0994609500</v>
          </cell>
          <cell r="AA1466">
            <v>44942</v>
          </cell>
          <cell r="AD1466">
            <v>1</v>
          </cell>
          <cell r="AE1466">
            <v>1</v>
          </cell>
          <cell r="AH1466" t="str">
            <v>SECTOR CRISTO REY ESTA FRENTE DE LA VETERINARIA BORBORVET ES UNA CASA 1 PISO COLOR VERDE HAY QUE LLAMAR A LA TITULAR</v>
          </cell>
          <cell r="AI1466" t="str">
            <v>DESPACHO</v>
          </cell>
          <cell r="AJ1466" t="str">
            <v>Normal</v>
          </cell>
          <cell r="AL1466" t="str">
            <v>NO</v>
          </cell>
          <cell r="AN1466" t="str">
            <v>MOV onlinevip</v>
          </cell>
          <cell r="AO1466" t="str">
            <v>CANAL ONLINE</v>
          </cell>
          <cell r="AP1466">
            <v>44942</v>
          </cell>
          <cell r="AR1466" t="str">
            <v>MDELIVERY_4835739</v>
          </cell>
          <cell r="AS1466">
            <v>330595</v>
          </cell>
          <cell r="AT1466" t="str">
            <v>D40</v>
          </cell>
          <cell r="AU1466" t="str">
            <v>BTC</v>
          </cell>
          <cell r="AV1466">
            <v>2</v>
          </cell>
          <cell r="AW1466" t="str">
            <v>PROVINCIAL</v>
          </cell>
          <cell r="AX1466" t="str">
            <v>ENTREGADO</v>
          </cell>
          <cell r="AY1466" t="str">
            <v>LTE XIAOMI REDMI NOTE 11 GRIS: 1 und - sn. 861696062480101 / HALFSIM MOVISTAR: 1 und - sn. 8959300520560986427</v>
          </cell>
          <cell r="AZ1466" t="str">
            <v>SIMCARD / TERMINAL</v>
          </cell>
          <cell r="BA1466" t="str">
            <v>Validar Biometrico</v>
          </cell>
        </row>
        <row r="1467">
          <cell r="A1467" t="str">
            <v>4835885</v>
          </cell>
          <cell r="B1467" t="str">
            <v>MDELIVERY</v>
          </cell>
          <cell r="C1467">
            <v>44942</v>
          </cell>
          <cell r="D1467" t="str">
            <v>FLEXNET ECUADOR - MDELIVERY</v>
          </cell>
          <cell r="E1467" t="str">
            <v>CALLE 28 DE JUNIO S/N Y GARCIA MORENO ENTRADA LLANO GRANDE</v>
          </cell>
          <cell r="H1467" t="str">
            <v>170208</v>
          </cell>
          <cell r="I1467" t="str">
            <v>QUITO</v>
          </cell>
          <cell r="J1467" t="str">
            <v>PICHINCHA</v>
          </cell>
          <cell r="K1467" t="str">
            <v>HUGO EDUARDO CRESPO   SOLIS</v>
          </cell>
          <cell r="L1467" t="str">
            <v>OFICINA TRAMACO ESMERALDAS CENTRO DE DISTRIBUCION</v>
          </cell>
          <cell r="O1467" t="str">
            <v>ESMERALDAS</v>
          </cell>
          <cell r="P1467" t="str">
            <v>ESMERALDAS</v>
          </cell>
          <cell r="Q1467" t="str">
            <v>ESMERALDAS_ESMERALDAS_</v>
          </cell>
          <cell r="R1467" t="str">
            <v>4835885</v>
          </cell>
          <cell r="W1467" t="str">
            <v>0803298363</v>
          </cell>
          <cell r="X1467" t="str">
            <v>0989187110-0989187110</v>
          </cell>
          <cell r="AA1467">
            <v>44942</v>
          </cell>
          <cell r="AD1467">
            <v>1</v>
          </cell>
          <cell r="AE1467">
            <v>1</v>
          </cell>
          <cell r="AH1467" t="str">
            <v/>
          </cell>
          <cell r="AI1467" t="str">
            <v>DESPACHO</v>
          </cell>
          <cell r="AJ1467" t="str">
            <v>DERIVADO PICK UP</v>
          </cell>
          <cell r="AL1467" t="str">
            <v>NO</v>
          </cell>
          <cell r="AN1467" t="str">
            <v>MOV productovip</v>
          </cell>
          <cell r="AO1467" t="str">
            <v>CANAL ONLINE</v>
          </cell>
          <cell r="AP1467">
            <v>44942</v>
          </cell>
          <cell r="AR1467" t="str">
            <v>MDELIVERY_4835885</v>
          </cell>
          <cell r="AS1467">
            <v>330598</v>
          </cell>
          <cell r="AT1467" t="str">
            <v>D40</v>
          </cell>
          <cell r="AU1467" t="str">
            <v>BTC</v>
          </cell>
          <cell r="AV1467">
            <v>1</v>
          </cell>
          <cell r="AW1467" t="str">
            <v>PROVINCIAL</v>
          </cell>
          <cell r="AX1467" t="str">
            <v>ENTREGADO</v>
          </cell>
          <cell r="AY1467" t="str">
            <v>HALFSIM MOVISTAR: 1 und - sn. 8959300520560989322</v>
          </cell>
          <cell r="AZ1467" t="str">
            <v>SIMCARD</v>
          </cell>
          <cell r="BA1467" t="str">
            <v/>
          </cell>
        </row>
        <row r="1468">
          <cell r="A1468" t="str">
            <v>4835899</v>
          </cell>
          <cell r="B1468" t="str">
            <v>MDELIVERY</v>
          </cell>
          <cell r="C1468">
            <v>44942</v>
          </cell>
          <cell r="D1468" t="str">
            <v>FLEXNET ECUADOR - MDELIVERY</v>
          </cell>
          <cell r="E1468" t="str">
            <v>CALLE 28 DE JUNIO S/N Y GARCIA MORENO ENTRADA LLANO GRANDE</v>
          </cell>
          <cell r="H1468" t="str">
            <v>170208</v>
          </cell>
          <cell r="I1468" t="str">
            <v>QUITO</v>
          </cell>
          <cell r="J1468" t="str">
            <v>PICHINCHA</v>
          </cell>
          <cell r="K1468" t="str">
            <v>SINDY VANESSA CEVALLOS LOPEZ</v>
          </cell>
          <cell r="L1468" t="str">
            <v>MILAGRO AV RIO NAPO SN AV PAQUISHA</v>
          </cell>
          <cell r="O1468" t="str">
            <v>0917107</v>
          </cell>
          <cell r="P1468" t="str">
            <v>0917107</v>
          </cell>
          <cell r="Q1468" t="str">
            <v>GUAYAS_MILAGRO_MILAGRO</v>
          </cell>
          <cell r="R1468" t="str">
            <v>4835899</v>
          </cell>
          <cell r="W1468" t="str">
            <v>0924365836_V4444V4444</v>
          </cell>
          <cell r="X1468" t="str">
            <v>0995299615-</v>
          </cell>
          <cell r="AA1468">
            <v>44942</v>
          </cell>
          <cell r="AD1468">
            <v>1</v>
          </cell>
          <cell r="AE1468">
            <v>1</v>
          </cell>
          <cell r="AH1468" t="str">
            <v>SECTOR COLEGIO 24 DE MAYO FRENTE A FARMACIA SANA SANA ES UNA CASA 1 PISO COLOR MELON LLAMAR 1 HORA ANTES</v>
          </cell>
          <cell r="AI1468" t="str">
            <v>DESPACHO</v>
          </cell>
          <cell r="AJ1468" t="str">
            <v>Normal</v>
          </cell>
          <cell r="AL1468" t="str">
            <v>NO</v>
          </cell>
          <cell r="AN1468" t="str">
            <v>MOV_tecnocom_credito_directo</v>
          </cell>
          <cell r="AO1468" t="str">
            <v>CANAL ONLINE</v>
          </cell>
          <cell r="AP1468">
            <v>44942</v>
          </cell>
          <cell r="AR1468" t="str">
            <v>MDELIVERY_4835899</v>
          </cell>
          <cell r="AS1468">
            <v>330767</v>
          </cell>
          <cell r="AT1468" t="str">
            <v>D40</v>
          </cell>
          <cell r="AU1468" t="str">
            <v>BTC</v>
          </cell>
          <cell r="AV1468">
            <v>1</v>
          </cell>
          <cell r="AW1468" t="str">
            <v>PROVINCIAL</v>
          </cell>
          <cell r="AX1468" t="str">
            <v>EN_TRANSITO</v>
          </cell>
          <cell r="AY1468" t="str">
            <v>LTE XIAOMI REDMI NOTE 11S AZUL: 1 und - sn. 865954061197945</v>
          </cell>
          <cell r="AZ1468" t="str">
            <v>TERMINAL</v>
          </cell>
          <cell r="BA1468" t="str">
            <v>Validar Biometrico</v>
          </cell>
        </row>
        <row r="1469">
          <cell r="A1469" t="str">
            <v>4836098</v>
          </cell>
          <cell r="B1469" t="str">
            <v>MDELIVERY</v>
          </cell>
          <cell r="C1469">
            <v>44942</v>
          </cell>
          <cell r="D1469" t="str">
            <v>FLEXNET ECUADOR - MDELIVERY</v>
          </cell>
          <cell r="E1469" t="str">
            <v>CALLE 28 DE JUNIO S/N Y GARCIA MORENO ENTRADA LLANO GRANDE</v>
          </cell>
          <cell r="H1469" t="str">
            <v>170208</v>
          </cell>
          <cell r="I1469" t="str">
            <v>QUITO</v>
          </cell>
          <cell r="J1469" t="str">
            <v>PICHINCHA</v>
          </cell>
          <cell r="K1469" t="str">
            <v>VICTOR HUGO CHISAGUANO CHICAIZA</v>
          </cell>
          <cell r="L1469" t="str">
            <v>OFICINA TRAMACO CENTRO DE TRANSFERENCIA CARCELEN</v>
          </cell>
          <cell r="O1469" t="str">
            <v>QUITO</v>
          </cell>
          <cell r="P1469" t="str">
            <v>QUITO</v>
          </cell>
          <cell r="Q1469" t="str">
            <v>PICHINCHA_QUITO_</v>
          </cell>
          <cell r="R1469" t="str">
            <v>4836098</v>
          </cell>
          <cell r="W1469" t="str">
            <v>1705313755</v>
          </cell>
          <cell r="X1469" t="str">
            <v>0983037934-0983037934</v>
          </cell>
          <cell r="AA1469">
            <v>44942</v>
          </cell>
          <cell r="AD1469">
            <v>1</v>
          </cell>
          <cell r="AE1469">
            <v>1</v>
          </cell>
          <cell r="AH1469" t="str">
            <v/>
          </cell>
          <cell r="AI1469" t="str">
            <v>DESPACHO</v>
          </cell>
          <cell r="AJ1469" t="str">
            <v>DERIVADO PICK UP</v>
          </cell>
          <cell r="AL1469" t="str">
            <v>NO</v>
          </cell>
          <cell r="AN1469" t="str">
            <v>MOV onlinevip</v>
          </cell>
          <cell r="AO1469" t="str">
            <v>CANAL ONLINE</v>
          </cell>
          <cell r="AP1469">
            <v>44942</v>
          </cell>
          <cell r="AR1469" t="str">
            <v>MDELIVERY_4836098</v>
          </cell>
          <cell r="AS1469">
            <v>330770</v>
          </cell>
          <cell r="AT1469" t="str">
            <v>D40</v>
          </cell>
          <cell r="AU1469" t="str">
            <v>BTC</v>
          </cell>
          <cell r="AV1469">
            <v>1</v>
          </cell>
          <cell r="AW1469" t="str">
            <v>PROVINCIAL</v>
          </cell>
          <cell r="AX1469" t="str">
            <v>EN_TRANSITO</v>
          </cell>
          <cell r="AY1469" t="str">
            <v>LTE SAMSUNG A23 NEGRO: 1 und - sn. 356795951905442</v>
          </cell>
          <cell r="AZ1469" t="str">
            <v>TERMINAL</v>
          </cell>
          <cell r="BA1469" t="str">
            <v>Validar Biometrico</v>
          </cell>
        </row>
        <row r="1470">
          <cell r="A1470" t="str">
            <v>4836100</v>
          </cell>
          <cell r="B1470" t="str">
            <v>MDELIVERY</v>
          </cell>
          <cell r="C1470">
            <v>44942</v>
          </cell>
          <cell r="D1470" t="str">
            <v>FLEXNET ECUADOR - MDELIVERY</v>
          </cell>
          <cell r="E1470" t="str">
            <v>CALLE 28 DE JUNIO S/N Y GARCIA MORENO ENTRADA LLANO GRANDE</v>
          </cell>
          <cell r="H1470" t="str">
            <v>170208</v>
          </cell>
          <cell r="I1470" t="str">
            <v>QUITO</v>
          </cell>
          <cell r="J1470" t="str">
            <v>PICHINCHA</v>
          </cell>
          <cell r="K1470" t="str">
            <v>JIMMY BRYAN ALCIVAR GOMEZ</v>
          </cell>
          <cell r="L1470" t="str">
            <v>OFICINA TRAMACO CENTRO DE DISTRIBUCION VIA A DAULE</v>
          </cell>
          <cell r="O1470" t="str">
            <v>GUAYAQUIL</v>
          </cell>
          <cell r="P1470" t="str">
            <v>GUAYAQUIL</v>
          </cell>
          <cell r="Q1470" t="str">
            <v>GUAYAS_GUAYAQUIL_</v>
          </cell>
          <cell r="R1470" t="str">
            <v>4836100</v>
          </cell>
          <cell r="W1470" t="str">
            <v>0953703055_V4444V4442</v>
          </cell>
          <cell r="X1470" t="str">
            <v>0958644316-</v>
          </cell>
          <cell r="AA1470">
            <v>44942</v>
          </cell>
          <cell r="AD1470">
            <v>1</v>
          </cell>
          <cell r="AE1470">
            <v>1</v>
          </cell>
          <cell r="AH1470" t="str">
            <v/>
          </cell>
          <cell r="AI1470" t="str">
            <v>DESPACHO</v>
          </cell>
          <cell r="AJ1470" t="str">
            <v>DERIVADO PICK UP</v>
          </cell>
          <cell r="AL1470" t="str">
            <v>NO</v>
          </cell>
          <cell r="AN1470" t="str">
            <v>MOV_tecnocom_credito_directo</v>
          </cell>
          <cell r="AO1470" t="str">
            <v>CANAL ONLINE</v>
          </cell>
          <cell r="AP1470">
            <v>44942</v>
          </cell>
          <cell r="AR1470" t="str">
            <v>MDELIVERY_4836100</v>
          </cell>
          <cell r="AS1470">
            <v>330417</v>
          </cell>
          <cell r="AT1470" t="str">
            <v>D40</v>
          </cell>
          <cell r="AU1470" t="str">
            <v>BTC</v>
          </cell>
          <cell r="AV1470">
            <v>1</v>
          </cell>
          <cell r="AW1470" t="str">
            <v>PROVINCIAL</v>
          </cell>
          <cell r="AX1470" t="str">
            <v>INCIDENCIA</v>
          </cell>
          <cell r="AY1470" t="str">
            <v>LTE SAMSUNG A53 5G AZUL: 1 und - sn. 353842199237114</v>
          </cell>
          <cell r="AZ1470" t="str">
            <v>TERMINAL</v>
          </cell>
          <cell r="BA1470" t="str">
            <v>Validar Biometrico</v>
          </cell>
        </row>
        <row r="1471">
          <cell r="A1471" t="str">
            <v>4836197</v>
          </cell>
          <cell r="B1471" t="str">
            <v>MDELIVERY</v>
          </cell>
          <cell r="C1471">
            <v>44942</v>
          </cell>
          <cell r="D1471" t="str">
            <v>FLEXNET ECUADOR - MDELIVERY</v>
          </cell>
          <cell r="E1471" t="str">
            <v>CALLE 28 DE JUNIO S/N Y GARCIA MORENO ENTRADA LLANO GRANDE</v>
          </cell>
          <cell r="H1471" t="str">
            <v>170208</v>
          </cell>
          <cell r="I1471" t="str">
            <v>QUITO</v>
          </cell>
          <cell r="J1471" t="str">
            <v>PICHINCHA</v>
          </cell>
          <cell r="K1471" t="str">
            <v>JORGE FERNANDO BAQUE FRANCO</v>
          </cell>
          <cell r="L1471" t="str">
            <v>ELOY ALFARO   CDLA ABELT GILBERT 3  MZ 28  VILLA 3  CALLE 27</v>
          </cell>
          <cell r="O1471" t="str">
            <v>092408</v>
          </cell>
          <cell r="P1471" t="str">
            <v>092408</v>
          </cell>
          <cell r="Q1471" t="str">
            <v>GUAYAS _DURAN _ELOY ALFARO</v>
          </cell>
          <cell r="R1471" t="str">
            <v>4836197</v>
          </cell>
          <cell r="W1471" t="str">
            <v>0919748228</v>
          </cell>
          <cell r="X1471" t="str">
            <v>0987983715-0987983715</v>
          </cell>
          <cell r="AA1471">
            <v>44942</v>
          </cell>
          <cell r="AD1471">
            <v>1</v>
          </cell>
          <cell r="AE1471">
            <v>1</v>
          </cell>
          <cell r="AH1471" t="str">
            <v>SECTOR   FRENTEA LA PARQUE ECOLOGICOA CASA COLOR MANDARINA1 PISO</v>
          </cell>
          <cell r="AI1471" t="str">
            <v>DESPACHO</v>
          </cell>
          <cell r="AJ1471" t="str">
            <v>Normal</v>
          </cell>
          <cell r="AL1471" t="str">
            <v>NO</v>
          </cell>
          <cell r="AN1471" t="str">
            <v>MOV productovip</v>
          </cell>
          <cell r="AO1471" t="str">
            <v>CANAL ONLINE</v>
          </cell>
          <cell r="AP1471">
            <v>44942</v>
          </cell>
          <cell r="AR1471" t="str">
            <v>MDELIVERY_4836197</v>
          </cell>
          <cell r="AS1471">
            <v>330602</v>
          </cell>
          <cell r="AT1471" t="str">
            <v>D40</v>
          </cell>
          <cell r="AU1471" t="str">
            <v>BTC</v>
          </cell>
          <cell r="AV1471">
            <v>1</v>
          </cell>
          <cell r="AW1471" t="str">
            <v>PROVINCIAL</v>
          </cell>
          <cell r="AX1471" t="str">
            <v>ENTREGADO</v>
          </cell>
          <cell r="AY1471" t="str">
            <v>HALFSIM MOVISTAR: 1 und - sn. 8959300520560981683</v>
          </cell>
          <cell r="AZ1471" t="str">
            <v>SIMCARD</v>
          </cell>
          <cell r="BA1471" t="str">
            <v/>
          </cell>
        </row>
        <row r="1472">
          <cell r="A1472" t="str">
            <v>4836221</v>
          </cell>
          <cell r="B1472" t="str">
            <v>MDELIVERY</v>
          </cell>
          <cell r="C1472">
            <v>44942</v>
          </cell>
          <cell r="D1472" t="str">
            <v>FLEXNET ECUADOR - MDELIVERY</v>
          </cell>
          <cell r="E1472" t="str">
            <v>CALLE 28 DE JUNIO S/N Y GARCIA MORENO ENTRADA LLANO GRANDE</v>
          </cell>
          <cell r="H1472" t="str">
            <v>170208</v>
          </cell>
          <cell r="I1472" t="str">
            <v>QUITO</v>
          </cell>
          <cell r="J1472" t="str">
            <v>PICHINCHA</v>
          </cell>
          <cell r="K1472" t="str">
            <v>DIEGO JOSE MEDINA NAMCELA</v>
          </cell>
          <cell r="L1472" t="str">
            <v>MACHALA AV ARIZARGA SN ENTRE TARQUI Y COLON</v>
          </cell>
          <cell r="O1472" t="str">
            <v>070207</v>
          </cell>
          <cell r="P1472" t="str">
            <v>070207</v>
          </cell>
          <cell r="Q1472" t="str">
            <v>EL ORO_MACHALA_MACHALA</v>
          </cell>
          <cell r="R1472" t="str">
            <v>4836221</v>
          </cell>
          <cell r="W1472" t="str">
            <v>1104362460</v>
          </cell>
          <cell r="X1472" t="str">
            <v>0968661074-0984533772</v>
          </cell>
          <cell r="AA1472">
            <v>44942</v>
          </cell>
          <cell r="AD1472">
            <v>1</v>
          </cell>
          <cell r="AE1472">
            <v>1</v>
          </cell>
          <cell r="AH1472" t="str">
            <v>SECTOR CENTRO DIAGONAL A LA ESPIGA PANADERIA ENTREGA EN PROSALUD EL ORO ANUNCIARSE CON EL GUARDIA ENTREGA DESDE 13H00</v>
          </cell>
          <cell r="AI1472" t="str">
            <v>DESPACHO</v>
          </cell>
          <cell r="AJ1472" t="str">
            <v>Normal</v>
          </cell>
          <cell r="AL1472" t="str">
            <v>NO</v>
          </cell>
          <cell r="AN1472" t="str">
            <v>MOV onlinevip</v>
          </cell>
          <cell r="AO1472" t="str">
            <v>CANAL ONLINE</v>
          </cell>
          <cell r="AP1472">
            <v>44942</v>
          </cell>
          <cell r="AR1472" t="str">
            <v>MDELIVERY_4836221</v>
          </cell>
          <cell r="AS1472">
            <v>330600</v>
          </cell>
          <cell r="AT1472" t="str">
            <v>D40</v>
          </cell>
          <cell r="AU1472" t="str">
            <v>BTC</v>
          </cell>
          <cell r="AV1472">
            <v>1</v>
          </cell>
          <cell r="AW1472" t="str">
            <v>PROVINCIAL</v>
          </cell>
          <cell r="AX1472" t="str">
            <v>ENTREGADO</v>
          </cell>
          <cell r="AY1472" t="str">
            <v>LTE XIAOMI REDMI NOTE 11S AZUL: 1 und - sn. 865954061249407</v>
          </cell>
          <cell r="AZ1472" t="str">
            <v>TERMINAL</v>
          </cell>
          <cell r="BA1472" t="str">
            <v>Validar Biometrico</v>
          </cell>
        </row>
        <row r="1473">
          <cell r="A1473" t="str">
            <v>4836251</v>
          </cell>
          <cell r="B1473" t="str">
            <v>MDELIVERY</v>
          </cell>
          <cell r="C1473">
            <v>44942</v>
          </cell>
          <cell r="D1473" t="str">
            <v>FLEXNET ECUADOR - MDELIVERY</v>
          </cell>
          <cell r="E1473" t="str">
            <v>CALLE 28 DE JUNIO S/N Y GARCIA MORENO ENTRADA LLANO GRANDE</v>
          </cell>
          <cell r="H1473" t="str">
            <v>170208</v>
          </cell>
          <cell r="I1473" t="str">
            <v>QUITO</v>
          </cell>
          <cell r="J1473" t="str">
            <v>PICHINCHA</v>
          </cell>
          <cell r="K1473" t="str">
            <v>KAROL ALEXANDRA MACIAS MACIAS</v>
          </cell>
          <cell r="L1473" t="str">
            <v>MONTECRISTI    CALLE 10 DE AGOSTO SN  AV MANTA</v>
          </cell>
          <cell r="O1473" t="str">
            <v>130219</v>
          </cell>
          <cell r="P1473" t="str">
            <v>130219</v>
          </cell>
          <cell r="Q1473" t="str">
            <v>MANABI_MONTECRISTI_MONTECRISTI</v>
          </cell>
          <cell r="R1473" t="str">
            <v>4836251</v>
          </cell>
          <cell r="W1473" t="str">
            <v>1351690290</v>
          </cell>
          <cell r="X1473" t="str">
            <v>0995286664-0992528497</v>
          </cell>
          <cell r="AA1473">
            <v>44942</v>
          </cell>
          <cell r="AD1473">
            <v>1</v>
          </cell>
          <cell r="AE1473">
            <v>1</v>
          </cell>
          <cell r="AH1473" t="str">
            <v>SECTOR CENTRO DIAGONAL A LA PLAZA CIVICA DEL CANTON CASA BLANCA PPLANTA ABAJO RADIO ALFARO  2 PISOS</v>
          </cell>
          <cell r="AI1473" t="str">
            <v>DESPACHO</v>
          </cell>
          <cell r="AJ1473" t="str">
            <v>Normal</v>
          </cell>
          <cell r="AL1473" t="str">
            <v>NO</v>
          </cell>
          <cell r="AN1473" t="str">
            <v>MOV onlinevip</v>
          </cell>
          <cell r="AO1473" t="str">
            <v>CANAL ONLINE</v>
          </cell>
          <cell r="AP1473">
            <v>44942</v>
          </cell>
          <cell r="AR1473" t="str">
            <v>MDELIVERY_4836251</v>
          </cell>
          <cell r="AS1473">
            <v>330604</v>
          </cell>
          <cell r="AT1473" t="str">
            <v>D40</v>
          </cell>
          <cell r="AU1473" t="str">
            <v>BTC</v>
          </cell>
          <cell r="AV1473">
            <v>1</v>
          </cell>
          <cell r="AW1473" t="str">
            <v>PROVINCIAL</v>
          </cell>
          <cell r="AX1473" t="str">
            <v>ENTREGADO</v>
          </cell>
          <cell r="AY1473" t="str">
            <v>LTE XIAOMI REDMI NOTE 11S AZUL: 1 und - sn. 863837056657209</v>
          </cell>
          <cell r="AZ1473" t="str">
            <v>TERMINAL</v>
          </cell>
          <cell r="BA1473" t="str">
            <v>Validar Biometrico</v>
          </cell>
        </row>
        <row r="1474">
          <cell r="A1474" t="str">
            <v>4836264</v>
          </cell>
          <cell r="B1474" t="str">
            <v>MDELIVERY</v>
          </cell>
          <cell r="C1474">
            <v>44942</v>
          </cell>
          <cell r="D1474" t="str">
            <v>FLEXNET ECUADOR - MDELIVERY</v>
          </cell>
          <cell r="E1474" t="str">
            <v>CALLE 28 DE JUNIO S/N Y GARCIA MORENO ENTRADA LLANO GRANDE</v>
          </cell>
          <cell r="H1474" t="str">
            <v>170208</v>
          </cell>
          <cell r="I1474" t="str">
            <v>QUITO</v>
          </cell>
          <cell r="J1474" t="str">
            <v>PICHINCHA</v>
          </cell>
          <cell r="K1474" t="str">
            <v>MARIBEL ODILE GAIBOR FLOR</v>
          </cell>
          <cell r="L1474" t="str">
            <v>SANGOLQUI CALLE ATUNTAQUI SN Y LEOPOLDO MERCADO</v>
          </cell>
          <cell r="O1474" t="str">
            <v>171103</v>
          </cell>
          <cell r="P1474" t="str">
            <v>171103</v>
          </cell>
          <cell r="Q1474" t="str">
            <v>PICHINCHA_RUMINAHUI_SANGOLQUI</v>
          </cell>
          <cell r="R1474" t="str">
            <v>4836264</v>
          </cell>
          <cell r="W1474" t="str">
            <v>1802994077_E3333|1222</v>
          </cell>
          <cell r="X1474" t="str">
            <v>0995016553-</v>
          </cell>
          <cell r="AA1474">
            <v>44942</v>
          </cell>
          <cell r="AD1474">
            <v>1</v>
          </cell>
          <cell r="AE1474">
            <v>1</v>
          </cell>
          <cell r="AH1474" t="str">
            <v>EN URB SAT ROSA DE LIMA CASA 6 FAMILIA TORO  JUEVES NO SE ENCUENTRA</v>
          </cell>
          <cell r="AI1474" t="str">
            <v>DESPACHO</v>
          </cell>
          <cell r="AJ1474" t="str">
            <v>Normal</v>
          </cell>
          <cell r="AL1474" t="str">
            <v>NO</v>
          </cell>
          <cell r="AN1474" t="str">
            <v>MOV tecnocom</v>
          </cell>
          <cell r="AO1474" t="str">
            <v>CANAL ONLINE</v>
          </cell>
          <cell r="AP1474">
            <v>44942</v>
          </cell>
          <cell r="AR1474" t="str">
            <v>MDELIVERY_4836264</v>
          </cell>
          <cell r="AS1474">
            <v>330463</v>
          </cell>
          <cell r="AT1474" t="str">
            <v>D40</v>
          </cell>
          <cell r="AU1474" t="str">
            <v>BTC</v>
          </cell>
          <cell r="AV1474">
            <v>1</v>
          </cell>
          <cell r="AW1474" t="str">
            <v>LOCAL</v>
          </cell>
          <cell r="AX1474" t="str">
            <v>ENTREGADO</v>
          </cell>
          <cell r="AY1474" t="str">
            <v>LTE SAMSUNG S21 FE GRIS: 1 und - sn. 352755852503104</v>
          </cell>
          <cell r="AZ1474" t="str">
            <v>TERMINAL</v>
          </cell>
          <cell r="BA1474" t="str">
            <v>Validar Biometrico, Validar Tarjeta Credito M,</v>
          </cell>
        </row>
        <row r="1475">
          <cell r="A1475" t="str">
            <v>4836298</v>
          </cell>
          <cell r="B1475" t="str">
            <v>MDELIVERY</v>
          </cell>
          <cell r="C1475">
            <v>44942</v>
          </cell>
          <cell r="D1475" t="str">
            <v>FLEXNET ECUADOR - MDELIVERY</v>
          </cell>
          <cell r="E1475" t="str">
            <v>CALLE 28 DE JUNIO S/N Y GARCIA MORENO ENTRADA LLANO GRANDE</v>
          </cell>
          <cell r="H1475" t="str">
            <v>170208</v>
          </cell>
          <cell r="I1475" t="str">
            <v>QUITO</v>
          </cell>
          <cell r="J1475" t="str">
            <v>PICHINCHA</v>
          </cell>
          <cell r="K1475" t="str">
            <v>JONATHAN DAVID PONCE MEDRANDA</v>
          </cell>
          <cell r="L1475" t="str">
            <v>OFICINA TRAMACO LAGO AGRIO</v>
          </cell>
          <cell r="O1475" t="str">
            <v>LAGO AGRIO</v>
          </cell>
          <cell r="P1475" t="str">
            <v>LAGO AGRIO</v>
          </cell>
          <cell r="Q1475" t="str">
            <v>SUCUMBIOS_LAGO AGRIO_</v>
          </cell>
          <cell r="R1475" t="str">
            <v>4836298</v>
          </cell>
          <cell r="W1475" t="str">
            <v>1350438774_V4444V44444</v>
          </cell>
          <cell r="X1475" t="str">
            <v>0963113544-0963113544</v>
          </cell>
          <cell r="AA1475">
            <v>44942</v>
          </cell>
          <cell r="AD1475">
            <v>1</v>
          </cell>
          <cell r="AE1475">
            <v>1</v>
          </cell>
          <cell r="AH1475" t="str">
            <v/>
          </cell>
          <cell r="AI1475" t="str">
            <v>DESPACHO</v>
          </cell>
          <cell r="AJ1475" t="str">
            <v>DERIVADO PICK UP</v>
          </cell>
          <cell r="AL1475" t="str">
            <v>NO</v>
          </cell>
          <cell r="AN1475" t="str">
            <v>MOV productovip</v>
          </cell>
          <cell r="AO1475" t="str">
            <v>CANAL ONLINE</v>
          </cell>
          <cell r="AP1475">
            <v>44942</v>
          </cell>
          <cell r="AR1475" t="str">
            <v>MDELIVERY_4836298</v>
          </cell>
          <cell r="AS1475">
            <v>330597</v>
          </cell>
          <cell r="AT1475" t="str">
            <v>D40</v>
          </cell>
          <cell r="AU1475" t="str">
            <v>BTC</v>
          </cell>
          <cell r="AV1475">
            <v>2</v>
          </cell>
          <cell r="AW1475" t="str">
            <v>PROVINCIAL</v>
          </cell>
          <cell r="AX1475" t="str">
            <v>ENTREGADO</v>
          </cell>
          <cell r="AY1475" t="str">
            <v>LTE SAMSUNG A33 5G BLANCO: 1 und - sn. 352429890874477 / HALFSIM MOVISTAR: 1 und - sn. 8959300520560981659</v>
          </cell>
          <cell r="AZ1475" t="str">
            <v>SIMCARD / TERMINAL</v>
          </cell>
          <cell r="BA1475" t="str">
            <v>Validar Biometrico</v>
          </cell>
        </row>
        <row r="1476">
          <cell r="A1476" t="str">
            <v>4836319</v>
          </cell>
          <cell r="B1476" t="str">
            <v>MDELIVERY</v>
          </cell>
          <cell r="C1476">
            <v>44942</v>
          </cell>
          <cell r="D1476" t="str">
            <v>FLEXNET ECUADOR - MDELIVERY</v>
          </cell>
          <cell r="E1476" t="str">
            <v>CALLE 28 DE JUNIO S/N Y GARCIA MORENO ENTRADA LLANO GRANDE</v>
          </cell>
          <cell r="H1476" t="str">
            <v>170208</v>
          </cell>
          <cell r="I1476" t="str">
            <v>QUITO</v>
          </cell>
          <cell r="J1476" t="str">
            <v>PICHINCHA</v>
          </cell>
          <cell r="K1476" t="str">
            <v>ANDY ISAAC APUGLLON POMA</v>
          </cell>
          <cell r="L1476" t="str">
            <v>CENTRO HISTORICO  CALLE  CALLE CLEMENTE PONCE  N 15 31  CALLE PIEDRAHITA</v>
          </cell>
          <cell r="O1476" t="str">
            <v>170403</v>
          </cell>
          <cell r="P1476" t="str">
            <v>170403</v>
          </cell>
          <cell r="Q1476" t="str">
            <v>PICHINCHA_QUITO_CENTRO HISTORICO</v>
          </cell>
          <cell r="R1476" t="str">
            <v>4836319</v>
          </cell>
          <cell r="W1476" t="str">
            <v>1727409193</v>
          </cell>
          <cell r="X1476" t="str">
            <v>0985229361-0985229361</v>
          </cell>
          <cell r="AA1476">
            <v>44942</v>
          </cell>
          <cell r="AD1476">
            <v>1</v>
          </cell>
          <cell r="AE1476">
            <v>1</v>
          </cell>
          <cell r="AH1476" t="str">
            <v>SECTOR EL EJIDO JUNTO AL MINISTERIO DE TRABAJO ENTREGAR EN EL EDIFICIO FENIX  PATIO DE COMIDAS  REALIZAR UNA LLAMADA  ENTREGAR HASTA LAS 4 PM</v>
          </cell>
          <cell r="AI1476" t="str">
            <v>DESPACHO</v>
          </cell>
          <cell r="AJ1476" t="str">
            <v>Normal</v>
          </cell>
          <cell r="AL1476" t="str">
            <v>NO</v>
          </cell>
          <cell r="AN1476" t="str">
            <v>MOV productovip</v>
          </cell>
          <cell r="AO1476" t="str">
            <v>CANAL ONLINE</v>
          </cell>
          <cell r="AP1476">
            <v>44942</v>
          </cell>
          <cell r="AR1476" t="str">
            <v>MDELIVERY_4836319</v>
          </cell>
          <cell r="AS1476">
            <v>330601</v>
          </cell>
          <cell r="AT1476" t="str">
            <v>D40</v>
          </cell>
          <cell r="AU1476" t="str">
            <v>BTC</v>
          </cell>
          <cell r="AV1476">
            <v>2</v>
          </cell>
          <cell r="AW1476" t="str">
            <v>LOCAL</v>
          </cell>
          <cell r="AX1476" t="str">
            <v>ENTREGADO</v>
          </cell>
          <cell r="AY1476" t="str">
            <v>LTE XIAOMI REDMI NOTE 11S AZUL: 1 und - sn. 865954060745769 / HALFSIM MOVISTAR: 1 und - sn. 8959300520560984703</v>
          </cell>
          <cell r="AZ1476" t="str">
            <v>SIMCARD / TERMINAL</v>
          </cell>
          <cell r="BA1476" t="str">
            <v>Validar Biometrico</v>
          </cell>
        </row>
        <row r="1477">
          <cell r="A1477" t="str">
            <v>4836334</v>
          </cell>
          <cell r="B1477" t="str">
            <v>MDELIVERY</v>
          </cell>
          <cell r="C1477">
            <v>44942</v>
          </cell>
          <cell r="D1477" t="str">
            <v>FLEXNET ECUADOR - MDELIVERY</v>
          </cell>
          <cell r="E1477" t="str">
            <v>CALLE 28 DE JUNIO S/N Y GARCIA MORENO ENTRADA LLANO GRANDE</v>
          </cell>
          <cell r="H1477" t="str">
            <v>170208</v>
          </cell>
          <cell r="I1477" t="str">
            <v>QUITO</v>
          </cell>
          <cell r="J1477" t="str">
            <v>PICHINCHA</v>
          </cell>
          <cell r="K1477" t="str">
            <v>Carlos Alberto Cruz Pérez</v>
          </cell>
          <cell r="L1477" t="str">
            <v>LA PROVIDENCIA CALLE AV PAJONAL SN Y 12AVA B ESTE</v>
          </cell>
          <cell r="O1477" t="str">
            <v>070213</v>
          </cell>
          <cell r="P1477" t="str">
            <v>070213</v>
          </cell>
          <cell r="Q1477" t="str">
            <v>EL ORO_MACHALA_LA PROVIDENCIA</v>
          </cell>
          <cell r="R1477" t="str">
            <v>4836334</v>
          </cell>
          <cell r="W1477" t="str">
            <v>0703934778_V1343I1242</v>
          </cell>
          <cell r="X1477" t="str">
            <v>0987944293-</v>
          </cell>
          <cell r="AA1477">
            <v>44942</v>
          </cell>
          <cell r="AD1477">
            <v>1</v>
          </cell>
          <cell r="AE1477">
            <v>1</v>
          </cell>
          <cell r="AH1477" t="str">
            <v>FRENTE A CDLA LAS BRISAS ENTREGA EN PUERTA PRINCIPAL DE UNIDAD EDUCATIVA MARCEL LANIADO DE WIND LLAMAR PARA QUE SALGA</v>
          </cell>
          <cell r="AI1477" t="str">
            <v>DESPACHO</v>
          </cell>
          <cell r="AJ1477" t="str">
            <v>Normal</v>
          </cell>
          <cell r="AL1477" t="str">
            <v>NO</v>
          </cell>
          <cell r="AN1477" t="str">
            <v>MOV_tecnocom_credito_directo</v>
          </cell>
          <cell r="AO1477" t="str">
            <v>CANAL ONLINE</v>
          </cell>
          <cell r="AP1477">
            <v>44942</v>
          </cell>
          <cell r="AR1477" t="str">
            <v>MDELIVERY_4836334</v>
          </cell>
          <cell r="AS1477">
            <v>330471</v>
          </cell>
          <cell r="AT1477" t="str">
            <v>D40</v>
          </cell>
          <cell r="AU1477" t="str">
            <v>BTC</v>
          </cell>
          <cell r="AV1477">
            <v>1</v>
          </cell>
          <cell r="AW1477" t="str">
            <v>PROVINCIAL</v>
          </cell>
          <cell r="AX1477" t="str">
            <v>ENTREGADO</v>
          </cell>
          <cell r="AY1477" t="str">
            <v>LTE MOTO G22 NEGRO: 1 und - sn. 359694275286869</v>
          </cell>
          <cell r="AZ1477" t="str">
            <v>TERMINAL</v>
          </cell>
          <cell r="BA1477" t="str">
            <v>Validar Biometrico</v>
          </cell>
        </row>
        <row r="1478">
          <cell r="A1478" t="str">
            <v>4836405</v>
          </cell>
          <cell r="B1478" t="str">
            <v>MDELIVERY</v>
          </cell>
          <cell r="C1478">
            <v>44942</v>
          </cell>
          <cell r="D1478" t="str">
            <v>FLEXNET ECUADOR - MDELIVERY</v>
          </cell>
          <cell r="E1478" t="str">
            <v>CALLE 28 DE JUNIO S/N Y GARCIA MORENO ENTRADA LLANO GRANDE</v>
          </cell>
          <cell r="H1478" t="str">
            <v>170208</v>
          </cell>
          <cell r="I1478" t="str">
            <v>QUITO</v>
          </cell>
          <cell r="J1478" t="str">
            <v>PICHINCHA</v>
          </cell>
          <cell r="K1478" t="str">
            <v>Rosa Amada Arias Moran</v>
          </cell>
          <cell r="L1478" t="str">
            <v>ELOY ALFARO   CALLE PRINCIPAL  MZ 9  SOLAR 4 CALLE P</v>
          </cell>
          <cell r="O1478" t="str">
            <v>092401</v>
          </cell>
          <cell r="P1478" t="str">
            <v>092401</v>
          </cell>
          <cell r="Q1478" t="str">
            <v>GUAYAS_DURAN_ELOY ALFARO</v>
          </cell>
          <cell r="R1478" t="str">
            <v>4836405</v>
          </cell>
          <cell r="W1478" t="str">
            <v>0908497928_E1133I1112</v>
          </cell>
          <cell r="X1478" t="str">
            <v>0983595601-</v>
          </cell>
          <cell r="AA1478">
            <v>44942</v>
          </cell>
          <cell r="AD1478">
            <v>1</v>
          </cell>
          <cell r="AE1478">
            <v>1</v>
          </cell>
          <cell r="AH1478" t="str">
            <v>COOP ATAHUALPA  A DOS CUADRAS DEL    UPC DE LA ORAMAS GONZALES  CASA PALO DE ROSA 1 PISO CON TERRAZA CUADROS ROJOS  REALIZAR UNA LLAMADA PREVIA</v>
          </cell>
          <cell r="AI1478" t="str">
            <v>DESPACHO</v>
          </cell>
          <cell r="AJ1478" t="str">
            <v>Normal</v>
          </cell>
          <cell r="AL1478" t="str">
            <v>NO</v>
          </cell>
          <cell r="AN1478" t="str">
            <v>MOV_tecnocom_credito_directo</v>
          </cell>
          <cell r="AO1478" t="str">
            <v>CANAL ONLINE</v>
          </cell>
          <cell r="AP1478">
            <v>44942</v>
          </cell>
          <cell r="AR1478" t="str">
            <v>MDELIVERY_4836405</v>
          </cell>
          <cell r="AS1478">
            <v>330607</v>
          </cell>
          <cell r="AT1478" t="str">
            <v>D40</v>
          </cell>
          <cell r="AU1478" t="str">
            <v>BTC</v>
          </cell>
          <cell r="AV1478">
            <v>1</v>
          </cell>
          <cell r="AW1478" t="str">
            <v>PROVINCIAL</v>
          </cell>
          <cell r="AX1478" t="str">
            <v>ENTREGADO</v>
          </cell>
          <cell r="AY1478" t="str">
            <v>LTE HONOR X6 SILVER: 1 und - sn. 862800063003578</v>
          </cell>
          <cell r="AZ1478" t="str">
            <v>TERMINAL</v>
          </cell>
          <cell r="BA1478" t="str">
            <v>Validar Biometrico</v>
          </cell>
        </row>
        <row r="1479">
          <cell r="A1479" t="str">
            <v>4836494</v>
          </cell>
          <cell r="B1479" t="str">
            <v>MDELIVERY</v>
          </cell>
          <cell r="C1479">
            <v>44942</v>
          </cell>
          <cell r="D1479" t="str">
            <v>FLEXNET ECUADOR - MDELIVERY</v>
          </cell>
          <cell r="E1479" t="str">
            <v>CALLE 28 DE JUNIO S/N Y GARCIA MORENO ENTRADA LLANO GRANDE</v>
          </cell>
          <cell r="H1479" t="str">
            <v>170208</v>
          </cell>
          <cell r="I1479" t="str">
            <v>QUITO</v>
          </cell>
          <cell r="J1479" t="str">
            <v>PICHINCHA</v>
          </cell>
          <cell r="K1479" t="str">
            <v>KATHERINE VIVIANA VASQUEZ CASTILLO</v>
          </cell>
          <cell r="L1479" t="str">
            <v>OFICINA TRAMACO CENTRO DE TRANSFERENCIA CARCELEN</v>
          </cell>
          <cell r="O1479" t="str">
            <v>QUITO</v>
          </cell>
          <cell r="P1479" t="str">
            <v>QUITO</v>
          </cell>
          <cell r="Q1479" t="str">
            <v>PICHINCHA_QUITO_</v>
          </cell>
          <cell r="R1479" t="str">
            <v>4836494</v>
          </cell>
          <cell r="W1479" t="str">
            <v>1718946609_E2333I2222</v>
          </cell>
          <cell r="X1479" t="str">
            <v>0987303236-</v>
          </cell>
          <cell r="AA1479">
            <v>44942</v>
          </cell>
          <cell r="AD1479">
            <v>1</v>
          </cell>
          <cell r="AE1479">
            <v>1</v>
          </cell>
          <cell r="AH1479" t="str">
            <v/>
          </cell>
          <cell r="AI1479" t="str">
            <v>DESPACHO</v>
          </cell>
          <cell r="AJ1479" t="str">
            <v>DERIVADO PICK UP</v>
          </cell>
          <cell r="AL1479" t="str">
            <v>NO</v>
          </cell>
          <cell r="AN1479" t="str">
            <v>MOV_tecnocom_credito_directo</v>
          </cell>
          <cell r="AO1479" t="str">
            <v>CANAL ONLINE</v>
          </cell>
          <cell r="AP1479">
            <v>44942</v>
          </cell>
          <cell r="AR1479" t="str">
            <v>MDELIVERY_4836494</v>
          </cell>
          <cell r="AS1479">
            <v>330603</v>
          </cell>
          <cell r="AT1479" t="str">
            <v>D40</v>
          </cell>
          <cell r="AU1479" t="str">
            <v>BTC</v>
          </cell>
          <cell r="AV1479">
            <v>1</v>
          </cell>
          <cell r="AW1479" t="str">
            <v>PROVINCIAL</v>
          </cell>
          <cell r="AX1479" t="str">
            <v>INCIDENCIA</v>
          </cell>
          <cell r="AY1479" t="str">
            <v>LTE SAMSUNG A23 NEGRO: 1 und - sn. 356795951763684</v>
          </cell>
          <cell r="AZ1479" t="str">
            <v>TERMINAL</v>
          </cell>
          <cell r="BA1479" t="str">
            <v>Validar Biometrico</v>
          </cell>
        </row>
        <row r="1480">
          <cell r="A1480" t="str">
            <v>4836629</v>
          </cell>
          <cell r="B1480" t="str">
            <v>MDELIVERY</v>
          </cell>
          <cell r="C1480">
            <v>44942</v>
          </cell>
          <cell r="D1480" t="str">
            <v>FLEXNET ECUADOR - MDELIVERY</v>
          </cell>
          <cell r="E1480" t="str">
            <v>CALLE 28 DE JUNIO S/N Y GARCIA MORENO ENTRADA LLANO GRANDE</v>
          </cell>
          <cell r="H1480" t="str">
            <v>170208</v>
          </cell>
          <cell r="I1480" t="str">
            <v>QUITO</v>
          </cell>
          <cell r="J1480" t="str">
            <v>PICHINCHA</v>
          </cell>
          <cell r="K1480" t="str">
            <v>SUNNY ESTEFANY ALVARADO BRIONES</v>
          </cell>
          <cell r="L1480" t="str">
            <v>7 DE OCTUBRE AV JAIME ROLDOS SN ENTRE CALLE 17AVA  Y CALLE 18 AVA</v>
          </cell>
          <cell r="O1480" t="str">
            <v>120305</v>
          </cell>
          <cell r="P1480" t="str">
            <v>120305</v>
          </cell>
          <cell r="Q1480" t="str">
            <v>LOS RIOS_QUEVEDO_7 DE OCTUBRE</v>
          </cell>
          <cell r="R1480" t="str">
            <v>4836629</v>
          </cell>
          <cell r="W1480" t="str">
            <v>1207083922</v>
          </cell>
          <cell r="X1480" t="str">
            <v>0963708235-0993916902</v>
          </cell>
          <cell r="AA1480">
            <v>44942</v>
          </cell>
          <cell r="AD1480">
            <v>1</v>
          </cell>
          <cell r="AE1480">
            <v>1</v>
          </cell>
          <cell r="AH1480" t="str">
            <v>SECTOR 7 DE OCTUBRE JUNTO AL JUAN RES ENTREGA EN HAMBURGUESERIA BALVIS  S1 ENVIADO SE</v>
          </cell>
          <cell r="AI1480" t="str">
            <v>DESPACHO</v>
          </cell>
          <cell r="AJ1480" t="str">
            <v>Normal</v>
          </cell>
          <cell r="AL1480" t="str">
            <v>NO</v>
          </cell>
          <cell r="AN1480" t="str">
            <v>MOV productovip</v>
          </cell>
          <cell r="AO1480" t="str">
            <v>CANAL ONLINE</v>
          </cell>
          <cell r="AP1480">
            <v>44942</v>
          </cell>
          <cell r="AR1480" t="str">
            <v>MDELIVERY_4836629</v>
          </cell>
          <cell r="AS1480">
            <v>330774</v>
          </cell>
          <cell r="AT1480" t="str">
            <v>D40</v>
          </cell>
          <cell r="AU1480" t="str">
            <v>BTC</v>
          </cell>
          <cell r="AV1480">
            <v>1</v>
          </cell>
          <cell r="AW1480" t="str">
            <v>PROVINCIAL</v>
          </cell>
          <cell r="AX1480" t="str">
            <v>EN_TRANSITO</v>
          </cell>
          <cell r="AY1480" t="str">
            <v>HALFSIM MOVISTAR: 1 und - sn. 8959300520560985692</v>
          </cell>
          <cell r="AZ1480" t="str">
            <v>SIMCARD</v>
          </cell>
          <cell r="BA1480" t="str">
            <v/>
          </cell>
        </row>
        <row r="1481">
          <cell r="A1481" t="str">
            <v>4836701</v>
          </cell>
          <cell r="B1481" t="str">
            <v>MDELIVERY</v>
          </cell>
          <cell r="C1481">
            <v>44942</v>
          </cell>
          <cell r="D1481" t="str">
            <v>FLEXNET ECUADOR - MDELIVERY</v>
          </cell>
          <cell r="E1481" t="str">
            <v>CALLE 28 DE JUNIO S/N Y GARCIA MORENO ENTRADA LLANO GRANDE</v>
          </cell>
          <cell r="H1481" t="str">
            <v>170208</v>
          </cell>
          <cell r="I1481" t="str">
            <v>QUITO</v>
          </cell>
          <cell r="J1481" t="str">
            <v>PICHINCHA</v>
          </cell>
          <cell r="K1481" t="str">
            <v>JOSELYNE ELOISA BUSTAMANTE BALCAZAR</v>
          </cell>
          <cell r="L1481" t="str">
            <v>LA PROVIDENCIA   PASAJE 11 AVA ESTE  VILLA 404  AV ARIZAGA</v>
          </cell>
          <cell r="O1481" t="str">
            <v>070213</v>
          </cell>
          <cell r="P1481" t="str">
            <v>070213</v>
          </cell>
          <cell r="Q1481" t="str">
            <v>EL ORO_MACHALA_LA PROVIDENCIA</v>
          </cell>
          <cell r="R1481" t="str">
            <v>4836701</v>
          </cell>
          <cell r="W1481" t="str">
            <v>0706533544</v>
          </cell>
          <cell r="X1481" t="str">
            <v>0984071829-0967844146</v>
          </cell>
          <cell r="AA1481">
            <v>44942</v>
          </cell>
          <cell r="AD1481">
            <v>1</v>
          </cell>
          <cell r="AE1481">
            <v>1</v>
          </cell>
          <cell r="AH1481" t="str">
            <v>CDLA LA 4000 DIAGONAL A LA CANCHA CASA BLANCA 1 PISO</v>
          </cell>
          <cell r="AI1481" t="str">
            <v>DESPACHO</v>
          </cell>
          <cell r="AJ1481" t="str">
            <v>Normal</v>
          </cell>
          <cell r="AL1481" t="str">
            <v>NO</v>
          </cell>
          <cell r="AN1481" t="str">
            <v>MOV onlinevip</v>
          </cell>
          <cell r="AO1481" t="str">
            <v>CANAL ONLINE</v>
          </cell>
          <cell r="AP1481">
            <v>44942</v>
          </cell>
          <cell r="AR1481" t="str">
            <v>MDELIVERY_4836701</v>
          </cell>
          <cell r="AS1481">
            <v>330464</v>
          </cell>
          <cell r="AT1481" t="str">
            <v>D40</v>
          </cell>
          <cell r="AU1481" t="str">
            <v>BTC</v>
          </cell>
          <cell r="AV1481">
            <v>1</v>
          </cell>
          <cell r="AW1481" t="str">
            <v>PROVINCIAL</v>
          </cell>
          <cell r="AX1481" t="str">
            <v>EN_TRANSITO</v>
          </cell>
          <cell r="AY1481" t="str">
            <v>LTE XIAOMI REDMI NOTE 11S AZUL: 1 und - sn. 865954061187706</v>
          </cell>
          <cell r="AZ1481" t="str">
            <v>TERMINAL</v>
          </cell>
          <cell r="BA1481" t="str">
            <v>Validar Biometrico</v>
          </cell>
        </row>
        <row r="1482">
          <cell r="A1482" t="str">
            <v>4836735</v>
          </cell>
          <cell r="B1482" t="str">
            <v>MDELIVERY</v>
          </cell>
          <cell r="C1482">
            <v>44942</v>
          </cell>
          <cell r="D1482" t="str">
            <v>FLEXNET ECUADOR - MDELIVERY</v>
          </cell>
          <cell r="E1482" t="str">
            <v>CALLE 28 DE JUNIO S/N Y GARCIA MORENO ENTRADA LLANO GRANDE</v>
          </cell>
          <cell r="H1482" t="str">
            <v>170208</v>
          </cell>
          <cell r="I1482" t="str">
            <v>QUITO</v>
          </cell>
          <cell r="J1482" t="str">
            <v>PICHINCHA</v>
          </cell>
          <cell r="K1482" t="str">
            <v>JOSE FELIX ACOSTA ARISTEGA</v>
          </cell>
          <cell r="L1482" t="str">
            <v>TARQUI AV DE LAS AMERICAS SN AV ISIDRO AYORA CUEVA</v>
          </cell>
          <cell r="O1482" t="str">
            <v>090505</v>
          </cell>
          <cell r="P1482" t="str">
            <v>090505</v>
          </cell>
          <cell r="Q1482" t="str">
            <v>GUAYAS_GUAYAQUIL_TARQUI</v>
          </cell>
          <cell r="R1482" t="str">
            <v>4836735</v>
          </cell>
          <cell r="W1482" t="str">
            <v>0954107215</v>
          </cell>
          <cell r="X1482" t="str">
            <v>0984672446-0984672446</v>
          </cell>
          <cell r="AA1482">
            <v>44942</v>
          </cell>
          <cell r="AD1482">
            <v>1</v>
          </cell>
          <cell r="AE1482">
            <v>1</v>
          </cell>
          <cell r="AH1482" t="str">
            <v>ENTREGA EN EL AEROPUERTO DE GUAYAQUIL EN EL TERMINAL DE CARGA PUERTA NRO 10 PREGUNTAR AL GUARDIA POR LA PUERTA O LLAMAR AL TITULAR</v>
          </cell>
          <cell r="AI1482" t="str">
            <v>DESPACHO</v>
          </cell>
          <cell r="AJ1482" t="str">
            <v>Normal</v>
          </cell>
          <cell r="AL1482" t="str">
            <v>NO</v>
          </cell>
          <cell r="AN1482" t="str">
            <v>MOV onlinevip</v>
          </cell>
          <cell r="AO1482" t="str">
            <v>CANAL ONLINE</v>
          </cell>
          <cell r="AP1482">
            <v>44942</v>
          </cell>
          <cell r="AR1482" t="str">
            <v>MDELIVERY_4836735</v>
          </cell>
          <cell r="AS1482">
            <v>330467</v>
          </cell>
          <cell r="AT1482" t="str">
            <v>D40</v>
          </cell>
          <cell r="AU1482" t="str">
            <v>BTC</v>
          </cell>
          <cell r="AV1482">
            <v>1</v>
          </cell>
          <cell r="AW1482" t="str">
            <v>LOCAL</v>
          </cell>
          <cell r="AX1482" t="str">
            <v>ENTREGADO</v>
          </cell>
          <cell r="AY1482" t="str">
            <v>LTE HONOR X8 AZUL: 1 und - sn. 866184062428250</v>
          </cell>
          <cell r="AZ1482" t="str">
            <v>TERMINAL</v>
          </cell>
          <cell r="BA1482" t="str">
            <v>Validar Biometrico</v>
          </cell>
        </row>
        <row r="1483">
          <cell r="A1483" t="str">
            <v>4836772</v>
          </cell>
          <cell r="B1483" t="str">
            <v>MDELIVERY</v>
          </cell>
          <cell r="C1483">
            <v>44942</v>
          </cell>
          <cell r="D1483" t="str">
            <v>FLEXNET ECUADOR - MDELIVERY</v>
          </cell>
          <cell r="E1483" t="str">
            <v>CALLE 28 DE JUNIO S/N Y GARCIA MORENO ENTRADA LLANO GRANDE</v>
          </cell>
          <cell r="H1483" t="str">
            <v>170208</v>
          </cell>
          <cell r="I1483" t="str">
            <v>QUITO</v>
          </cell>
          <cell r="J1483" t="str">
            <v>PICHINCHA</v>
          </cell>
          <cell r="K1483" t="str">
            <v>Johanna Alexis Franco Reyes</v>
          </cell>
          <cell r="L1483" t="str">
            <v>OFICINA TRAMACO MACHALA CENTRO DE DISTRIBUCION</v>
          </cell>
          <cell r="O1483" t="str">
            <v>MACHALA</v>
          </cell>
          <cell r="P1483" t="str">
            <v>MACHALA</v>
          </cell>
          <cell r="Q1483" t="str">
            <v>EL ORO_MACHALA_</v>
          </cell>
          <cell r="R1483" t="str">
            <v>4836772</v>
          </cell>
          <cell r="W1483" t="str">
            <v>0926966490_V4444i4244</v>
          </cell>
          <cell r="X1483" t="str">
            <v>0939293863-</v>
          </cell>
          <cell r="AA1483">
            <v>44942</v>
          </cell>
          <cell r="AD1483">
            <v>1</v>
          </cell>
          <cell r="AE1483">
            <v>1</v>
          </cell>
          <cell r="AH1483" t="str">
            <v/>
          </cell>
          <cell r="AI1483" t="str">
            <v>DESPACHO</v>
          </cell>
          <cell r="AJ1483" t="str">
            <v>DERIVADO PICK UP</v>
          </cell>
          <cell r="AL1483" t="str">
            <v>NO</v>
          </cell>
          <cell r="AN1483" t="str">
            <v>MOV_tecnocom_credito_directo</v>
          </cell>
          <cell r="AO1483" t="str">
            <v>CANAL ONLINE</v>
          </cell>
          <cell r="AP1483">
            <v>44942</v>
          </cell>
          <cell r="AR1483" t="str">
            <v>MDELIVERY_4836772</v>
          </cell>
          <cell r="AS1483">
            <v>330606</v>
          </cell>
          <cell r="AT1483" t="str">
            <v>D40</v>
          </cell>
          <cell r="AU1483" t="str">
            <v>BTC</v>
          </cell>
          <cell r="AV1483">
            <v>1</v>
          </cell>
          <cell r="AW1483" t="str">
            <v>PROVINCIAL</v>
          </cell>
          <cell r="AX1483" t="str">
            <v>INCIDENCIA</v>
          </cell>
          <cell r="AY1483" t="str">
            <v>LTE XIAOMI REDMI 10A 64GB SILVER: 1 und - sn. 863696066473365</v>
          </cell>
          <cell r="AZ1483" t="str">
            <v>TERMINAL</v>
          </cell>
          <cell r="BA1483" t="str">
            <v>Validar Biometrico</v>
          </cell>
        </row>
        <row r="1484">
          <cell r="A1484" t="str">
            <v>4836774</v>
          </cell>
          <cell r="B1484" t="str">
            <v>MDELIVERY</v>
          </cell>
          <cell r="C1484">
            <v>44942</v>
          </cell>
          <cell r="D1484" t="str">
            <v>FLEXNET ECUADOR - MDELIVERY</v>
          </cell>
          <cell r="E1484" t="str">
            <v>CALLE 28 DE JUNIO S/N Y GARCIA MORENO ENTRADA LLANO GRANDE</v>
          </cell>
          <cell r="H1484" t="str">
            <v>170208</v>
          </cell>
          <cell r="I1484" t="str">
            <v>QUITO</v>
          </cell>
          <cell r="J1484" t="str">
            <v>PICHINCHA</v>
          </cell>
          <cell r="K1484" t="str">
            <v>REMIGIO LEONIDAS CARGUA CARGUA</v>
          </cell>
          <cell r="L1484" t="str">
            <v>SANGOLQUI  AV GENERAL ENRIQUEZ  SN AV ILALO</v>
          </cell>
          <cell r="O1484" t="str">
            <v>171102</v>
          </cell>
          <cell r="P1484" t="str">
            <v>171102</v>
          </cell>
          <cell r="Q1484" t="str">
            <v>PICHINCHA_RUMINAHUI _SANGOLQUI</v>
          </cell>
          <cell r="R1484" t="str">
            <v>4836774</v>
          </cell>
          <cell r="W1484" t="str">
            <v>0603617515001</v>
          </cell>
          <cell r="X1484" t="str">
            <v>0963460864-0963460288</v>
          </cell>
          <cell r="AA1484">
            <v>44942</v>
          </cell>
          <cell r="AD1484">
            <v>1</v>
          </cell>
          <cell r="AE1484">
            <v>1</v>
          </cell>
          <cell r="AH1484" t="str">
            <v>SECTOR SANGOLQUI ENTREGAR EN EL CENTRO DE DISTRIBUCION DE LAS BODEGAS DE LA CORPPRACION FAVORITA  PREGUNTAR EN INFORMACION</v>
          </cell>
          <cell r="AI1484" t="str">
            <v>DESPACHO</v>
          </cell>
          <cell r="AJ1484" t="str">
            <v>Normal</v>
          </cell>
          <cell r="AL1484" t="str">
            <v>NO</v>
          </cell>
          <cell r="AN1484" t="str">
            <v>MOV productovip</v>
          </cell>
          <cell r="AO1484" t="str">
            <v>CANAL ONLINE</v>
          </cell>
          <cell r="AP1484">
            <v>44942</v>
          </cell>
          <cell r="AR1484" t="str">
            <v>MDELIVERY_4836774</v>
          </cell>
          <cell r="AS1484">
            <v>330837</v>
          </cell>
          <cell r="AT1484" t="str">
            <v>D40</v>
          </cell>
          <cell r="AU1484" t="str">
            <v>BTC</v>
          </cell>
          <cell r="AV1484">
            <v>2</v>
          </cell>
          <cell r="AW1484" t="str">
            <v>LOCAL</v>
          </cell>
          <cell r="AX1484" t="str">
            <v>EN_TRANSITO</v>
          </cell>
          <cell r="AY1484" t="str">
            <v>LTE XIAOMI REDMI NOTE 11 AZUL: 1 und - sn. 869113062622940 / HALFSIM MOVISTAR: 1 und - sn. 8959300520560985163</v>
          </cell>
          <cell r="AZ1484" t="str">
            <v>SIMCARD / TERMINAL</v>
          </cell>
          <cell r="BA1484" t="str">
            <v>Validar Biometrico</v>
          </cell>
        </row>
        <row r="1485">
          <cell r="A1485" t="str">
            <v>4836789</v>
          </cell>
          <cell r="B1485" t="str">
            <v>MDELIVERY</v>
          </cell>
          <cell r="C1485">
            <v>44942</v>
          </cell>
          <cell r="D1485" t="str">
            <v>FLEXNET ECUADOR - MDELIVERY</v>
          </cell>
          <cell r="E1485" t="str">
            <v>CALLE 28 DE JUNIO S/N Y GARCIA MORENO ENTRADA LLANO GRANDE</v>
          </cell>
          <cell r="H1485" t="str">
            <v>170208</v>
          </cell>
          <cell r="I1485" t="str">
            <v>QUITO</v>
          </cell>
          <cell r="J1485" t="str">
            <v>PICHINCHA</v>
          </cell>
          <cell r="K1485" t="str">
            <v>PEREZ BERMEO PEDRO ANGEL</v>
          </cell>
          <cell r="L1485" t="str">
            <v>BELLAVISTA CALLE DEL MOLINO SN Y AV DE LAS AMERICAS</v>
          </cell>
          <cell r="O1485" t="str">
            <v>010215</v>
          </cell>
          <cell r="P1485" t="str">
            <v>010215</v>
          </cell>
          <cell r="Q1485" t="str">
            <v>AZUAY_CUENCA_BELLAVISTA</v>
          </cell>
          <cell r="R1485" t="str">
            <v>4836789</v>
          </cell>
          <cell r="W1485" t="str">
            <v>0103642179</v>
          </cell>
          <cell r="X1485" t="str">
            <v>0984952944-0984952944</v>
          </cell>
          <cell r="AA1485">
            <v>44942</v>
          </cell>
          <cell r="AD1485">
            <v>1</v>
          </cell>
          <cell r="AE1485">
            <v>1</v>
          </cell>
          <cell r="AH1485" t="str">
            <v>AL LADO DE LA FRABRICA DE KRIKAR FABRICA DE PAPAS TRABAJA EN ESTIL MACHINE METAL MECANICA</v>
          </cell>
          <cell r="AI1485" t="str">
            <v>DESPACHO</v>
          </cell>
          <cell r="AJ1485" t="str">
            <v>Normal</v>
          </cell>
          <cell r="AL1485" t="str">
            <v>NO</v>
          </cell>
          <cell r="AN1485" t="str">
            <v>MOV onlinevip</v>
          </cell>
          <cell r="AO1485" t="str">
            <v>CANAL ONLINE</v>
          </cell>
          <cell r="AP1485">
            <v>44942</v>
          </cell>
          <cell r="AR1485" t="str">
            <v>MDELIVERY_4836789</v>
          </cell>
          <cell r="AS1485">
            <v>330610</v>
          </cell>
          <cell r="AT1485" t="str">
            <v>D40</v>
          </cell>
          <cell r="AU1485" t="str">
            <v>BTC</v>
          </cell>
          <cell r="AV1485">
            <v>1</v>
          </cell>
          <cell r="AW1485" t="str">
            <v>PROVINCIAL</v>
          </cell>
          <cell r="AX1485" t="str">
            <v>EN_TRANSITO</v>
          </cell>
          <cell r="AY1485" t="str">
            <v>LTE XIAOMI REDMI NOTE 11 GRIS: 1 und - sn. 861696062490423</v>
          </cell>
          <cell r="AZ1485" t="str">
            <v>TERMINAL</v>
          </cell>
          <cell r="BA1485" t="str">
            <v>Validar Biometrico</v>
          </cell>
        </row>
        <row r="1486">
          <cell r="A1486" t="str">
            <v>4836836</v>
          </cell>
          <cell r="B1486" t="str">
            <v>MDELIVERY</v>
          </cell>
          <cell r="C1486">
            <v>44942</v>
          </cell>
          <cell r="D1486" t="str">
            <v>FLEXNET ECUADOR - MDELIVERY</v>
          </cell>
          <cell r="E1486" t="str">
            <v>CALLE 28 DE JUNIO S/N Y GARCIA MORENO ENTRADA LLANO GRANDE</v>
          </cell>
          <cell r="H1486" t="str">
            <v>170208</v>
          </cell>
          <cell r="I1486" t="str">
            <v>QUITO</v>
          </cell>
          <cell r="J1486" t="str">
            <v>PICHINCHA</v>
          </cell>
          <cell r="K1486" t="str">
            <v>ZAPATA SANCHEZ HUGO HERNAN</v>
          </cell>
          <cell r="L1486" t="str">
            <v>EL PUYO CALLE SIMON BOLIVAR SN Y JACINTO DAVILA</v>
          </cell>
          <cell r="O1486" t="str">
            <v>160101</v>
          </cell>
          <cell r="P1486" t="str">
            <v>160101</v>
          </cell>
          <cell r="Q1486" t="str">
            <v>PASTAZA_EL PUYO_EL PUYO</v>
          </cell>
          <cell r="R1486" t="str">
            <v>4836836</v>
          </cell>
          <cell r="W1486" t="str">
            <v>1600348617</v>
          </cell>
          <cell r="X1486" t="str">
            <v>0987212690-0995777564</v>
          </cell>
          <cell r="AA1486">
            <v>44942</v>
          </cell>
          <cell r="AD1486">
            <v>1</v>
          </cell>
          <cell r="AE1486">
            <v>1</v>
          </cell>
          <cell r="AH1486" t="str">
            <v>CENTRO DIAGONALA A RADIO PUYO JTO A EX SERVICIO DE CLARO EN CASA DE 2P CON BALCON</v>
          </cell>
          <cell r="AI1486" t="str">
            <v>DESPACHO</v>
          </cell>
          <cell r="AJ1486" t="str">
            <v>Normal</v>
          </cell>
          <cell r="AL1486" t="str">
            <v>NO</v>
          </cell>
          <cell r="AN1486" t="str">
            <v>MOV onlinevip</v>
          </cell>
          <cell r="AO1486" t="str">
            <v>CANAL ONLINE</v>
          </cell>
          <cell r="AP1486">
            <v>44942</v>
          </cell>
          <cell r="AR1486" t="str">
            <v>MDELIVERY_4836836</v>
          </cell>
          <cell r="AS1486">
            <v>330776</v>
          </cell>
          <cell r="AT1486" t="str">
            <v>D40</v>
          </cell>
          <cell r="AU1486" t="str">
            <v>BTC</v>
          </cell>
          <cell r="AV1486">
            <v>1</v>
          </cell>
          <cell r="AW1486" t="str">
            <v>PROVINCIAL</v>
          </cell>
          <cell r="AX1486" t="str">
            <v>EN_TRANSITO</v>
          </cell>
          <cell r="AY1486" t="str">
            <v>LTE XIAOMI REDMI NOTE 11S AZUL: 1 und - sn. 865954061367803</v>
          </cell>
          <cell r="AZ1486" t="str">
            <v>TERMINAL</v>
          </cell>
          <cell r="BA1486" t="str">
            <v>Validar Biometrico</v>
          </cell>
        </row>
        <row r="1487">
          <cell r="A1487" t="str">
            <v>4836843</v>
          </cell>
          <cell r="B1487" t="str">
            <v>MDELIVERY</v>
          </cell>
          <cell r="C1487">
            <v>44942</v>
          </cell>
          <cell r="D1487" t="str">
            <v>FLEXNET ECUADOR - MDELIVERY</v>
          </cell>
          <cell r="E1487" t="str">
            <v>CALLE 28 DE JUNIO S/N Y GARCIA MORENO ENTRADA LLANO GRANDE</v>
          </cell>
          <cell r="H1487" t="str">
            <v>170208</v>
          </cell>
          <cell r="I1487" t="str">
            <v>QUITO</v>
          </cell>
          <cell r="J1487" t="str">
            <v>PICHINCHA</v>
          </cell>
          <cell r="K1487" t="str">
            <v>GINA MARIBEL CAGUA PEREA</v>
          </cell>
          <cell r="L1487" t="str">
            <v>OFICINA TRAMACO LA CONCORDIA</v>
          </cell>
          <cell r="O1487" t="str">
            <v>LA CONCORDIA</v>
          </cell>
          <cell r="P1487" t="str">
            <v>LA CONCORDIA</v>
          </cell>
          <cell r="Q1487" t="str">
            <v>SANTO DOMINGO_LA CONCORDIA_</v>
          </cell>
          <cell r="R1487" t="str">
            <v>4836843</v>
          </cell>
          <cell r="W1487" t="str">
            <v>0803275437</v>
          </cell>
          <cell r="X1487" t="str">
            <v>0969192732-0969192732</v>
          </cell>
          <cell r="AA1487">
            <v>44942</v>
          </cell>
          <cell r="AD1487">
            <v>1</v>
          </cell>
          <cell r="AE1487">
            <v>1</v>
          </cell>
          <cell r="AH1487" t="str">
            <v/>
          </cell>
          <cell r="AI1487" t="str">
            <v>DESPACHO</v>
          </cell>
          <cell r="AJ1487" t="str">
            <v>DERIVADO PICK UP</v>
          </cell>
          <cell r="AL1487" t="str">
            <v>NO</v>
          </cell>
          <cell r="AN1487" t="str">
            <v>MOV onlinevip</v>
          </cell>
          <cell r="AO1487" t="str">
            <v>CANAL ONLINE</v>
          </cell>
          <cell r="AP1487">
            <v>44942</v>
          </cell>
          <cell r="AR1487" t="str">
            <v>MDELIVERY_4836843</v>
          </cell>
          <cell r="AS1487">
            <v>330833</v>
          </cell>
          <cell r="AT1487" t="str">
            <v>D40</v>
          </cell>
          <cell r="AU1487" t="str">
            <v>BTC</v>
          </cell>
          <cell r="AV1487">
            <v>1</v>
          </cell>
          <cell r="AW1487" t="str">
            <v>PROVINCIAL</v>
          </cell>
          <cell r="AX1487" t="str">
            <v>EN_TRANSITO</v>
          </cell>
          <cell r="AY1487" t="str">
            <v>LTE XIAOMI REDMI 10A 64GB AZUL: 1 und - sn. 863696064280465</v>
          </cell>
          <cell r="AZ1487" t="str">
            <v>TERMINAL</v>
          </cell>
          <cell r="BA1487" t="str">
            <v>Validar Biometrico</v>
          </cell>
        </row>
        <row r="1488">
          <cell r="A1488" t="str">
            <v>4836926</v>
          </cell>
          <cell r="B1488" t="str">
            <v>MDELIVERY</v>
          </cell>
          <cell r="C1488">
            <v>44942</v>
          </cell>
          <cell r="D1488" t="str">
            <v>FLEXNET ECUADOR - MDELIVERY</v>
          </cell>
          <cell r="E1488" t="str">
            <v>CALLE 28 DE JUNIO S/N Y GARCIA MORENO ENTRADA LLANO GRANDE</v>
          </cell>
          <cell r="H1488" t="str">
            <v>170208</v>
          </cell>
          <cell r="I1488" t="str">
            <v>QUITO</v>
          </cell>
          <cell r="J1488" t="str">
            <v>PICHINCHA</v>
          </cell>
          <cell r="K1488" t="str">
            <v>Edison Roberto Noblecilla Ortiz</v>
          </cell>
          <cell r="L1488" t="str">
            <v>OFICINA TRAMACO MACHALA CENTRO DE DISTRIBUCION</v>
          </cell>
          <cell r="O1488" t="str">
            <v>MACHALA</v>
          </cell>
          <cell r="P1488" t="str">
            <v>MACHALA</v>
          </cell>
          <cell r="Q1488" t="str">
            <v>EL ORO_MACHALA_</v>
          </cell>
          <cell r="R1488" t="str">
            <v>4836926</v>
          </cell>
          <cell r="W1488" t="str">
            <v>0703357905_E2333I3222</v>
          </cell>
          <cell r="X1488" t="str">
            <v>0999909739-</v>
          </cell>
          <cell r="AA1488">
            <v>44942</v>
          </cell>
          <cell r="AD1488">
            <v>1</v>
          </cell>
          <cell r="AE1488">
            <v>1</v>
          </cell>
          <cell r="AH1488" t="str">
            <v/>
          </cell>
          <cell r="AI1488" t="str">
            <v>DESPACHO</v>
          </cell>
          <cell r="AJ1488" t="str">
            <v>DERIVADO PICK UP</v>
          </cell>
          <cell r="AL1488" t="str">
            <v>NO</v>
          </cell>
          <cell r="AN1488" t="str">
            <v>MOV_tecnocom_credito_directo</v>
          </cell>
          <cell r="AO1488" t="str">
            <v>CANAL ONLINE</v>
          </cell>
          <cell r="AP1488">
            <v>44942</v>
          </cell>
          <cell r="AR1488" t="str">
            <v>MDELIVERY_4836926</v>
          </cell>
          <cell r="AS1488">
            <v>330608</v>
          </cell>
          <cell r="AT1488" t="str">
            <v>D40</v>
          </cell>
          <cell r="AU1488" t="str">
            <v>BTC</v>
          </cell>
          <cell r="AV1488">
            <v>1</v>
          </cell>
          <cell r="AW1488" t="str">
            <v>PROVINCIAL</v>
          </cell>
          <cell r="AX1488" t="str">
            <v>INCIDENCIA</v>
          </cell>
          <cell r="AY1488" t="str">
            <v>LTE XIAOMI REDMI NOTE 11S AZUL: 1 und - sn. 865954061235265</v>
          </cell>
          <cell r="AZ1488" t="str">
            <v>TERMINAL</v>
          </cell>
          <cell r="BA1488" t="str">
            <v>Validar Biometrico</v>
          </cell>
        </row>
        <row r="1489">
          <cell r="A1489" t="str">
            <v>4836947</v>
          </cell>
          <cell r="B1489" t="str">
            <v>MDELIVERY</v>
          </cell>
          <cell r="C1489">
            <v>44942</v>
          </cell>
          <cell r="D1489" t="str">
            <v>FLEXNET ECUADOR - MDELIVERY</v>
          </cell>
          <cell r="E1489" t="str">
            <v>CALLE 28 DE JUNIO S/N Y GARCIA MORENO ENTRADA LLANO GRANDE</v>
          </cell>
          <cell r="H1489" t="str">
            <v>170208</v>
          </cell>
          <cell r="I1489" t="str">
            <v>QUITO</v>
          </cell>
          <cell r="J1489" t="str">
            <v>PICHINCHA</v>
          </cell>
          <cell r="K1489" t="str">
            <v>GERMAN SALOMON TERAN MONTES</v>
          </cell>
          <cell r="L1489" t="str">
            <v>LETAMENDI    CALLE  DOMINGO SABIO  10  19  CALLE  LEONIDAS PLAZA</v>
          </cell>
          <cell r="O1489" t="str">
            <v>090305</v>
          </cell>
          <cell r="P1489" t="str">
            <v>090305</v>
          </cell>
          <cell r="Q1489" t="str">
            <v>GUAYAS_GUAYAQUIL_LETAMENDI</v>
          </cell>
          <cell r="R1489" t="str">
            <v>4836947</v>
          </cell>
          <cell r="W1489" t="str">
            <v>0913765350</v>
          </cell>
          <cell r="X1489" t="str">
            <v>0962644175-0962644175</v>
          </cell>
          <cell r="AA1489">
            <v>44942</v>
          </cell>
          <cell r="AD1489">
            <v>1</v>
          </cell>
          <cell r="AE1489">
            <v>1</v>
          </cell>
          <cell r="AH1489" t="str">
            <v>SECTOR SUR  A UNA CUADRA DEL TIA CASA 3 PISOS SIN PINTAR REALIZAR UNA LLAMADA PREVIA</v>
          </cell>
          <cell r="AI1489" t="str">
            <v>DESPACHO</v>
          </cell>
          <cell r="AJ1489" t="str">
            <v>Normal</v>
          </cell>
          <cell r="AL1489" t="str">
            <v>NO</v>
          </cell>
          <cell r="AN1489" t="str">
            <v>MOV onlinevip</v>
          </cell>
          <cell r="AO1489" t="str">
            <v>CANAL ONLINE</v>
          </cell>
          <cell r="AP1489">
            <v>44942</v>
          </cell>
          <cell r="AR1489" t="str">
            <v>MDELIVERY_4836947</v>
          </cell>
          <cell r="AS1489">
            <v>330831</v>
          </cell>
          <cell r="AT1489" t="str">
            <v>D40</v>
          </cell>
          <cell r="AU1489" t="str">
            <v>BTC</v>
          </cell>
          <cell r="AV1489">
            <v>1</v>
          </cell>
          <cell r="AW1489" t="str">
            <v>LOCAL</v>
          </cell>
          <cell r="AX1489" t="str">
            <v>EN_TRANSITO</v>
          </cell>
          <cell r="AY1489" t="str">
            <v>LTE XIAOMI REDMI NOTE 11 GRIS: 1 und - sn. 861696062567089</v>
          </cell>
          <cell r="AZ1489" t="str">
            <v>TERMINAL</v>
          </cell>
          <cell r="BA1489" t="str">
            <v>Validar Biometrico</v>
          </cell>
        </row>
        <row r="1490">
          <cell r="A1490" t="str">
            <v>4836973</v>
          </cell>
          <cell r="B1490" t="str">
            <v>MDELIVERY</v>
          </cell>
          <cell r="C1490">
            <v>44942</v>
          </cell>
          <cell r="D1490" t="str">
            <v>FLEXNET ECUADOR - MDELIVERY</v>
          </cell>
          <cell r="E1490" t="str">
            <v>CALLE 28 DE JUNIO S/N Y GARCIA MORENO ENTRADA LLANO GRANDE</v>
          </cell>
          <cell r="H1490" t="str">
            <v>170208</v>
          </cell>
          <cell r="I1490" t="str">
            <v>QUITO</v>
          </cell>
          <cell r="J1490" t="str">
            <v>PICHINCHA</v>
          </cell>
          <cell r="K1490" t="str">
            <v>JENNY ELIZABETH JIMENEZ CARTAJENA</v>
          </cell>
          <cell r="L1490" t="str">
            <v>ALOASI CALLE ANDRES ORCES SN</v>
          </cell>
          <cell r="O1490" t="str">
            <v>171112</v>
          </cell>
          <cell r="P1490" t="str">
            <v>171112</v>
          </cell>
          <cell r="Q1490" t="str">
            <v>PICHINCHA _MEJIA _ALOASI</v>
          </cell>
          <cell r="R1490" t="str">
            <v>4836973</v>
          </cell>
          <cell r="W1490" t="str">
            <v>1710181676_e4343i4242</v>
          </cell>
          <cell r="X1490" t="str">
            <v>0995292702-0958869877</v>
          </cell>
          <cell r="AA1490">
            <v>44942</v>
          </cell>
          <cell r="AD1490">
            <v>1</v>
          </cell>
          <cell r="AE1490">
            <v>1</v>
          </cell>
          <cell r="AH1490" t="str">
            <v>EN CASA DE 1 PISO VERDE DE TEJA CON MALLA Y PORTON NEGRO FRENTE AL ESTADIO DE LA ESTACION</v>
          </cell>
          <cell r="AI1490" t="str">
            <v>DESPACHO</v>
          </cell>
          <cell r="AJ1490" t="str">
            <v>Normal</v>
          </cell>
          <cell r="AL1490" t="str">
            <v>NO</v>
          </cell>
          <cell r="AN1490" t="str">
            <v>MOV productovip</v>
          </cell>
          <cell r="AO1490" t="str">
            <v>CANAL ONLINE</v>
          </cell>
          <cell r="AP1490">
            <v>44942</v>
          </cell>
          <cell r="AR1490" t="str">
            <v>MDELIVERY_4836973</v>
          </cell>
          <cell r="AS1490">
            <v>330771</v>
          </cell>
          <cell r="AT1490" t="str">
            <v>D40</v>
          </cell>
          <cell r="AU1490" t="str">
            <v>BTC</v>
          </cell>
          <cell r="AV1490">
            <v>1</v>
          </cell>
          <cell r="AW1490" t="str">
            <v>PROVINCIAL</v>
          </cell>
          <cell r="AX1490" t="str">
            <v>INCIDENCIA</v>
          </cell>
          <cell r="AY1490" t="str">
            <v>HALFSIM MOVISTAR: 1 und - sn. 8959300520560982046</v>
          </cell>
          <cell r="AZ1490" t="str">
            <v>SIMCARD</v>
          </cell>
          <cell r="BA1490" t="str">
            <v/>
          </cell>
        </row>
        <row r="1491">
          <cell r="A1491" t="str">
            <v>4837003</v>
          </cell>
          <cell r="B1491" t="str">
            <v>MDELIVERY</v>
          </cell>
          <cell r="C1491">
            <v>44942</v>
          </cell>
          <cell r="D1491" t="str">
            <v>FLEXNET ECUADOR - MDELIVERY</v>
          </cell>
          <cell r="E1491" t="str">
            <v>CALLE 28 DE JUNIO S/N Y GARCIA MORENO ENTRADA LLANO GRANDE</v>
          </cell>
          <cell r="H1491" t="str">
            <v>170208</v>
          </cell>
          <cell r="I1491" t="str">
            <v>QUITO</v>
          </cell>
          <cell r="J1491" t="str">
            <v>PICHINCHA</v>
          </cell>
          <cell r="K1491" t="str">
            <v>MAGALI ELIZABETH SANTANA ZAMBRANO</v>
          </cell>
          <cell r="L1491" t="str">
            <v>ABRAHAM CALAZACON CALLE 17  SN CALLE  A</v>
          </cell>
          <cell r="O1491" t="str">
            <v>230206</v>
          </cell>
          <cell r="P1491" t="str">
            <v>230206</v>
          </cell>
          <cell r="Q1491" t="str">
            <v>SANTO DOMINGO DE LOS TSACHILAS _SANTO DOMINGO_ABRAHAM CALAZACON</v>
          </cell>
          <cell r="R1491" t="str">
            <v>4837003</v>
          </cell>
          <cell r="W1491" t="str">
            <v>1717897894_v4444a4444</v>
          </cell>
          <cell r="X1491" t="str">
            <v>0984801732-0984801732</v>
          </cell>
          <cell r="AA1491">
            <v>44942</v>
          </cell>
          <cell r="AD1491">
            <v>1</v>
          </cell>
          <cell r="AE1491">
            <v>1</v>
          </cell>
          <cell r="AH1491" t="str">
            <v>COOP MARIA DEL ROSARIO SCTR 2  ADOS CUADRAS DE LA ESCUELA ALFONSO TOLEDO  CASA 2 PISOS NARANJA Y ROSADO</v>
          </cell>
          <cell r="AI1491" t="str">
            <v>DESPACHO</v>
          </cell>
          <cell r="AJ1491" t="str">
            <v>Normal</v>
          </cell>
          <cell r="AL1491" t="str">
            <v>NO</v>
          </cell>
          <cell r="AN1491" t="str">
            <v>MOV onlinevip</v>
          </cell>
          <cell r="AO1491" t="str">
            <v>CANAL ONLINE</v>
          </cell>
          <cell r="AP1491">
            <v>44942</v>
          </cell>
          <cell r="AR1491" t="str">
            <v>MDELIVERY_4837003</v>
          </cell>
          <cell r="AS1491">
            <v>330835</v>
          </cell>
          <cell r="AT1491" t="str">
            <v>D40</v>
          </cell>
          <cell r="AU1491" t="str">
            <v>BTC</v>
          </cell>
          <cell r="AV1491">
            <v>1</v>
          </cell>
          <cell r="AW1491" t="str">
            <v>PROVINCIAL</v>
          </cell>
          <cell r="AX1491" t="str">
            <v>EN_TRANSITO</v>
          </cell>
          <cell r="AY1491" t="str">
            <v>LTE XIAOMI REDMI 10A 64GB AZUL: 1 und - sn. 863696065592348</v>
          </cell>
          <cell r="AZ1491" t="str">
            <v>TERMINAL</v>
          </cell>
          <cell r="BA1491" t="str">
            <v>Validar Biometrico</v>
          </cell>
        </row>
        <row r="1492">
          <cell r="A1492" t="str">
            <v>4837055</v>
          </cell>
          <cell r="B1492" t="str">
            <v>MDELIVERY</v>
          </cell>
          <cell r="C1492">
            <v>44942</v>
          </cell>
          <cell r="D1492" t="str">
            <v>FLEXNET ECUADOR - MDELIVERY</v>
          </cell>
          <cell r="E1492" t="str">
            <v>CALLE 28 DE JUNIO S/N Y GARCIA MORENO ENTRADA LLANO GRANDE</v>
          </cell>
          <cell r="H1492" t="str">
            <v>170208</v>
          </cell>
          <cell r="I1492" t="str">
            <v>QUITO</v>
          </cell>
          <cell r="J1492" t="str">
            <v>PICHINCHA</v>
          </cell>
          <cell r="K1492" t="str">
            <v>William Paul Chuquiano Marcillo</v>
          </cell>
          <cell r="L1492" t="str">
            <v>TURUBAMBA CALLE E7B O PASAJE SAN FRANCISCO LOTE 4 A CALLE S51 O CALLE CORREA</v>
          </cell>
          <cell r="O1492" t="str">
            <v>170709</v>
          </cell>
          <cell r="P1492" t="str">
            <v>170709</v>
          </cell>
          <cell r="Q1492" t="str">
            <v>PICHINCHA_QUITO_TURUBAMBA</v>
          </cell>
          <cell r="R1492" t="str">
            <v>4837055</v>
          </cell>
          <cell r="W1492" t="str">
            <v>1715975718</v>
          </cell>
          <cell r="X1492" t="str">
            <v>0999005521-0999005521</v>
          </cell>
          <cell r="AA1492">
            <v>44942</v>
          </cell>
          <cell r="AD1492">
            <v>1</v>
          </cell>
          <cell r="AE1492">
            <v>1</v>
          </cell>
          <cell r="AH1492" t="str">
            <v>BARRIO SANTA GLORIA ES UNA CASA 2 PISO SIN PINTAR PUERTA ROJO ES LA ULTIMA CASA DEL PASAJE</v>
          </cell>
          <cell r="AI1492" t="str">
            <v>DESPACHO</v>
          </cell>
          <cell r="AJ1492" t="str">
            <v>Normal</v>
          </cell>
          <cell r="AL1492" t="str">
            <v>NO</v>
          </cell>
          <cell r="AN1492" t="str">
            <v>MOV_autoporta</v>
          </cell>
          <cell r="AO1492" t="str">
            <v>CANAL ONLINE</v>
          </cell>
          <cell r="AP1492">
            <v>44942</v>
          </cell>
          <cell r="AR1492" t="str">
            <v>MDELIVERY_4837055</v>
          </cell>
          <cell r="AS1492">
            <v>330778</v>
          </cell>
          <cell r="AT1492" t="str">
            <v>D40</v>
          </cell>
          <cell r="AU1492" t="str">
            <v>BTC</v>
          </cell>
          <cell r="AV1492">
            <v>1</v>
          </cell>
          <cell r="AW1492" t="str">
            <v>LOCAL</v>
          </cell>
          <cell r="AX1492" t="str">
            <v>EN_TRANSITO</v>
          </cell>
          <cell r="AY1492" t="str">
            <v>HALFSIM MOVISTAR: 1 und - sn. 8959300520560982285</v>
          </cell>
          <cell r="AZ1492" t="str">
            <v>SIMCARD</v>
          </cell>
          <cell r="BA1492" t="str">
            <v/>
          </cell>
        </row>
        <row r="1493">
          <cell r="A1493" t="str">
            <v>4837067</v>
          </cell>
          <cell r="B1493" t="str">
            <v>MDELIVERY</v>
          </cell>
          <cell r="C1493">
            <v>44942</v>
          </cell>
          <cell r="D1493" t="str">
            <v>FLEXNET ECUADOR - MDELIVERY</v>
          </cell>
          <cell r="E1493" t="str">
            <v>CALLE 28 DE JUNIO S/N Y GARCIA MORENO ENTRADA LLANO GRANDE</v>
          </cell>
          <cell r="H1493" t="str">
            <v>170208</v>
          </cell>
          <cell r="I1493" t="str">
            <v>QUITO</v>
          </cell>
          <cell r="J1493" t="str">
            <v>PICHINCHA</v>
          </cell>
          <cell r="K1493" t="str">
            <v>Tito clemente Coronel Lavayen</v>
          </cell>
          <cell r="L1493" t="str">
            <v>OFICINA TRAMACO CENTRO DE DISTRIBUCION VIA A DAULE</v>
          </cell>
          <cell r="O1493" t="str">
            <v>GUAYAQUIL</v>
          </cell>
          <cell r="P1493" t="str">
            <v>GUAYAQUIL</v>
          </cell>
          <cell r="Q1493" t="str">
            <v>GUAYAS_GUAYAQUIL_</v>
          </cell>
          <cell r="R1493" t="str">
            <v>4837067</v>
          </cell>
          <cell r="W1493" t="str">
            <v>0950125369</v>
          </cell>
          <cell r="X1493" t="str">
            <v>0-0961984040</v>
          </cell>
          <cell r="AA1493">
            <v>44942</v>
          </cell>
          <cell r="AD1493">
            <v>1</v>
          </cell>
          <cell r="AE1493">
            <v>1</v>
          </cell>
          <cell r="AH1493" t="str">
            <v>S1 ENVIADO SE</v>
          </cell>
          <cell r="AI1493" t="str">
            <v>DESPACHO</v>
          </cell>
          <cell r="AJ1493" t="str">
            <v>DERIVADO PICK UP</v>
          </cell>
          <cell r="AL1493" t="str">
            <v>NO</v>
          </cell>
          <cell r="AN1493" t="str">
            <v>MOV_autoporta</v>
          </cell>
          <cell r="AO1493" t="str">
            <v>CANAL ONLINE</v>
          </cell>
          <cell r="AP1493">
            <v>44942</v>
          </cell>
          <cell r="AR1493" t="str">
            <v>MDELIVERY_4837067</v>
          </cell>
          <cell r="AS1493">
            <v>330830</v>
          </cell>
          <cell r="AT1493" t="str">
            <v>D40</v>
          </cell>
          <cell r="AU1493" t="str">
            <v>BTC</v>
          </cell>
          <cell r="AV1493">
            <v>1</v>
          </cell>
          <cell r="AW1493" t="str">
            <v>PROVINCIAL</v>
          </cell>
          <cell r="AX1493" t="str">
            <v>EN_TRANSITO</v>
          </cell>
          <cell r="AY1493" t="str">
            <v>HALFSIM MOVISTAR: 1 und - sn. 8959300520560983408</v>
          </cell>
          <cell r="AZ1493" t="str">
            <v>SIMCARD</v>
          </cell>
          <cell r="BA1493" t="str">
            <v/>
          </cell>
        </row>
        <row r="1494">
          <cell r="A1494" t="str">
            <v>4837105</v>
          </cell>
          <cell r="B1494" t="str">
            <v>MDELIVERY</v>
          </cell>
          <cell r="C1494">
            <v>44942</v>
          </cell>
          <cell r="D1494" t="str">
            <v>FLEXNET ECUADOR - MDELIVERY</v>
          </cell>
          <cell r="E1494" t="str">
            <v>CALLE 28 DE JUNIO S/N Y GARCIA MORENO ENTRADA LLANO GRANDE</v>
          </cell>
          <cell r="H1494" t="str">
            <v>170208</v>
          </cell>
          <cell r="I1494" t="str">
            <v>QUITO</v>
          </cell>
          <cell r="J1494" t="str">
            <v>PICHINCHA</v>
          </cell>
          <cell r="K1494" t="str">
            <v>Ramn Gustavo Palacios Sanchez</v>
          </cell>
          <cell r="L1494" t="str">
            <v>PUEBLO NUEVO CALLE 21 DE OCTUBRE SN AV PRINCIPAL</v>
          </cell>
          <cell r="O1494" t="str">
            <v>130116</v>
          </cell>
          <cell r="P1494" t="str">
            <v>130116</v>
          </cell>
          <cell r="Q1494" t="str">
            <v>MANABI_PORTOVIEJO_PUEBLO NUEVO</v>
          </cell>
          <cell r="R1494" t="str">
            <v>4837105</v>
          </cell>
          <cell r="W1494" t="str">
            <v>1304549288</v>
          </cell>
          <cell r="X1494" t="str">
            <v>0984732558-0980926054</v>
          </cell>
          <cell r="AA1494">
            <v>44942</v>
          </cell>
          <cell r="AD1494">
            <v>1</v>
          </cell>
          <cell r="AE1494">
            <v>1</v>
          </cell>
          <cell r="AH1494" t="str">
            <v>SECTOR CENTRO DIAGONAL AL MERCADO DE PUEBLO NUEVO Y JUNTA PARROQUIAL ENTREGA EN COMERCIAL ALDAER HAY QUE LLAMAR AL TITULAR LLAMAR 30 MIN ANTES DE LA ENTREGA PORQUE DA DIRECCION DE SU VECINO</v>
          </cell>
          <cell r="AI1494" t="str">
            <v>DESPACHO</v>
          </cell>
          <cell r="AJ1494" t="str">
            <v>Normal</v>
          </cell>
          <cell r="AL1494" t="str">
            <v>NO</v>
          </cell>
          <cell r="AN1494" t="str">
            <v>MOV_autoporta</v>
          </cell>
          <cell r="AO1494" t="str">
            <v>CANAL ONLINE</v>
          </cell>
          <cell r="AP1494">
            <v>44942</v>
          </cell>
          <cell r="AR1494" t="str">
            <v>MDELIVERY_4837105</v>
          </cell>
          <cell r="AS1494">
            <v>330764</v>
          </cell>
          <cell r="AT1494" t="str">
            <v>D40</v>
          </cell>
          <cell r="AU1494" t="str">
            <v>BTC</v>
          </cell>
          <cell r="AV1494">
            <v>1</v>
          </cell>
          <cell r="AW1494" t="str">
            <v>PROVINCIAL</v>
          </cell>
          <cell r="AX1494" t="str">
            <v>EN_TRANSITO</v>
          </cell>
          <cell r="AY1494" t="str">
            <v>HALFSIM MOVISTAR: 1 und - sn. 8959300520560979893</v>
          </cell>
          <cell r="AZ1494" t="str">
            <v>SIMCARD</v>
          </cell>
          <cell r="BA1494" t="str">
            <v/>
          </cell>
        </row>
        <row r="1495">
          <cell r="A1495" t="str">
            <v>4837157</v>
          </cell>
          <cell r="B1495" t="str">
            <v>MDELIVERY</v>
          </cell>
          <cell r="C1495">
            <v>44942</v>
          </cell>
          <cell r="D1495" t="str">
            <v>FLEXNET ECUADOR - MDELIVERY</v>
          </cell>
          <cell r="E1495" t="str">
            <v>CALLE 28 DE JUNIO S/N Y GARCIA MORENO ENTRADA LLANO GRANDE</v>
          </cell>
          <cell r="H1495" t="str">
            <v>170208</v>
          </cell>
          <cell r="I1495" t="str">
            <v>QUITO</v>
          </cell>
          <cell r="J1495" t="str">
            <v>PICHINCHA</v>
          </cell>
          <cell r="K1495" t="str">
            <v>SERGIO ANTONIO PLATONOFF HIDALGO</v>
          </cell>
          <cell r="L1495" t="str">
            <v>LUIS TELLO LAS PALMAS   AV KENNEDY  001</v>
          </cell>
          <cell r="O1495" t="str">
            <v>080108</v>
          </cell>
          <cell r="P1495" t="str">
            <v>080108</v>
          </cell>
          <cell r="Q1495" t="str">
            <v>ESMERALDAS_ESMERALDAS_LUIS TELLO LAS PALMAS</v>
          </cell>
          <cell r="R1495" t="str">
            <v>4837157</v>
          </cell>
          <cell r="W1495" t="str">
            <v>1720915410_E4344I4444</v>
          </cell>
          <cell r="X1495" t="str">
            <v>0987036544-</v>
          </cell>
          <cell r="AA1495">
            <v>44942</v>
          </cell>
          <cell r="AD1495">
            <v>1</v>
          </cell>
          <cell r="AE1495">
            <v>1</v>
          </cell>
          <cell r="AH1495" t="str">
            <v>SECTOR LAS PALMAS ENTREGAR EN EL EDIFICIO</v>
          </cell>
          <cell r="AI1495" t="str">
            <v>DESPACHO</v>
          </cell>
          <cell r="AJ1495" t="str">
            <v>Normal</v>
          </cell>
          <cell r="AL1495" t="str">
            <v>NO</v>
          </cell>
          <cell r="AN1495" t="str">
            <v>MOV_tecnocom_credito_directo</v>
          </cell>
          <cell r="AO1495" t="str">
            <v>CANAL ONLINE</v>
          </cell>
          <cell r="AP1495">
            <v>44942</v>
          </cell>
          <cell r="AR1495" t="str">
            <v>MDELIVERY_4837157</v>
          </cell>
          <cell r="AS1495">
            <v>330612</v>
          </cell>
          <cell r="AT1495" t="str">
            <v>D40</v>
          </cell>
          <cell r="AU1495" t="str">
            <v>BTC</v>
          </cell>
          <cell r="AV1495">
            <v>1</v>
          </cell>
          <cell r="AW1495" t="str">
            <v>PROVINCIAL</v>
          </cell>
          <cell r="AX1495" t="str">
            <v>ENTREGADO</v>
          </cell>
          <cell r="AY1495" t="str">
            <v>LTE SAMSUNG S21 FE GRIS: 1 und - sn. 352755852721748</v>
          </cell>
          <cell r="AZ1495" t="str">
            <v>TERMINAL</v>
          </cell>
          <cell r="BA1495" t="str">
            <v>Validar Biometrico</v>
          </cell>
        </row>
        <row r="1496">
          <cell r="A1496" t="str">
            <v>4837160</v>
          </cell>
          <cell r="B1496" t="str">
            <v>MDELIVERY</v>
          </cell>
          <cell r="C1496">
            <v>44942</v>
          </cell>
          <cell r="D1496" t="str">
            <v>FLEXNET ECUADOR - MDELIVERY</v>
          </cell>
          <cell r="E1496" t="str">
            <v>CALLE 28 DE JUNIO S/N Y GARCIA MORENO ENTRADA LLANO GRANDE</v>
          </cell>
          <cell r="H1496" t="str">
            <v>170208</v>
          </cell>
          <cell r="I1496" t="str">
            <v>QUITO</v>
          </cell>
          <cell r="J1496" t="str">
            <v>PICHINCHA</v>
          </cell>
          <cell r="K1496" t="str">
            <v>MARIA SOLEDAD VELEZ SARRIA</v>
          </cell>
          <cell r="L1496" t="str">
            <v>ESMERALDAS CALLE AV DEL PACIFICO O AV JAIME ROLDOS 001 Y PUERTO RICO</v>
          </cell>
          <cell r="O1496" t="str">
            <v>080108</v>
          </cell>
          <cell r="P1496" t="str">
            <v>080108</v>
          </cell>
          <cell r="Q1496" t="str">
            <v>ESMERALDAS_ESMERALDAS_ESMERALDAS</v>
          </cell>
          <cell r="R1496" t="str">
            <v>4837160</v>
          </cell>
          <cell r="W1496" t="str">
            <v>0802868406_V1333V2242</v>
          </cell>
          <cell r="X1496" t="str">
            <v>0984389543-</v>
          </cell>
          <cell r="AA1496">
            <v>44942</v>
          </cell>
          <cell r="AD1496">
            <v>1</v>
          </cell>
          <cell r="AE1496">
            <v>1</v>
          </cell>
          <cell r="AH1496" t="str">
            <v>SCTR LAS PALMAS EN EDIF FLOPEC EXT 2232 PREGUNTAR EN RECEPCION REF A 2 CUADRAS DE LA CORTE</v>
          </cell>
          <cell r="AI1496" t="str">
            <v>DESPACHO</v>
          </cell>
          <cell r="AJ1496" t="str">
            <v>Normal</v>
          </cell>
          <cell r="AL1496" t="str">
            <v>NO</v>
          </cell>
          <cell r="AN1496" t="str">
            <v>MOV_tecnocom_credito_directo</v>
          </cell>
          <cell r="AO1496" t="str">
            <v>CANAL ONLINE</v>
          </cell>
          <cell r="AP1496">
            <v>44942</v>
          </cell>
          <cell r="AR1496" t="str">
            <v>MDELIVERY_4837160</v>
          </cell>
          <cell r="AS1496">
            <v>330605</v>
          </cell>
          <cell r="AT1496" t="str">
            <v>D40</v>
          </cell>
          <cell r="AU1496" t="str">
            <v>BTC</v>
          </cell>
          <cell r="AV1496">
            <v>1</v>
          </cell>
          <cell r="AW1496" t="str">
            <v>PROVINCIAL</v>
          </cell>
          <cell r="AX1496" t="str">
            <v>ENTREGADO</v>
          </cell>
          <cell r="AY1496" t="str">
            <v>LTE SAMSUNG S21 FE GRIS: 1 und - sn. 352755852720955</v>
          </cell>
          <cell r="AZ1496" t="str">
            <v>TERMINAL</v>
          </cell>
          <cell r="BA1496" t="str">
            <v>Validar Biometrico</v>
          </cell>
        </row>
        <row r="1497">
          <cell r="A1497" t="str">
            <v>4837216</v>
          </cell>
          <cell r="B1497" t="str">
            <v>MDELIVERY</v>
          </cell>
          <cell r="C1497">
            <v>44942</v>
          </cell>
          <cell r="D1497" t="str">
            <v>FLEXNET ECUADOR - MDELIVERY</v>
          </cell>
          <cell r="E1497" t="str">
            <v>CALLE 28 DE JUNIO S/N Y GARCIA MORENO ENTRADA LLANO GRANDE</v>
          </cell>
          <cell r="H1497" t="str">
            <v>170208</v>
          </cell>
          <cell r="I1497" t="str">
            <v>QUITO</v>
          </cell>
          <cell r="J1497" t="str">
            <v>PICHINCHA</v>
          </cell>
          <cell r="K1497" t="str">
            <v>EDISON SALVADOR SARI ZAMBRANO</v>
          </cell>
          <cell r="L1497" t="str">
            <v>OFICINA TRAMACO MACHALA CENTRO DE DISTRIBUCION</v>
          </cell>
          <cell r="O1497" t="str">
            <v>MACHALA</v>
          </cell>
          <cell r="P1497" t="str">
            <v>MACHALA</v>
          </cell>
          <cell r="Q1497" t="str">
            <v>EL ORO_MACHALA_</v>
          </cell>
          <cell r="R1497" t="str">
            <v>4837216</v>
          </cell>
          <cell r="W1497" t="str">
            <v>0705829042_E2143I2222</v>
          </cell>
          <cell r="X1497" t="str">
            <v>0981951888-</v>
          </cell>
          <cell r="AA1497">
            <v>44942</v>
          </cell>
          <cell r="AD1497">
            <v>1</v>
          </cell>
          <cell r="AE1497">
            <v>1</v>
          </cell>
          <cell r="AH1497" t="str">
            <v/>
          </cell>
          <cell r="AI1497" t="str">
            <v>DESPACHO</v>
          </cell>
          <cell r="AJ1497" t="str">
            <v>DERIVADO PICK UP</v>
          </cell>
          <cell r="AL1497" t="str">
            <v>NO</v>
          </cell>
          <cell r="AN1497" t="str">
            <v>MOV tecnocom</v>
          </cell>
          <cell r="AO1497" t="str">
            <v>CANAL ONLINE</v>
          </cell>
          <cell r="AP1497">
            <v>44942</v>
          </cell>
          <cell r="AR1497" t="str">
            <v>MDELIVERY_4837216</v>
          </cell>
          <cell r="AS1497">
            <v>330609</v>
          </cell>
          <cell r="AT1497" t="str">
            <v>D40</v>
          </cell>
          <cell r="AU1497" t="str">
            <v>BTC</v>
          </cell>
          <cell r="AV1497">
            <v>1</v>
          </cell>
          <cell r="AW1497" t="str">
            <v>PROVINCIAL</v>
          </cell>
          <cell r="AX1497" t="str">
            <v>INCIDENCIA</v>
          </cell>
          <cell r="AY1497" t="str">
            <v>LTE XIAOMI REDMI NOTE 11 AZUL: 1 und - sn. 861696063056702</v>
          </cell>
          <cell r="AZ1497" t="str">
            <v>TERMINAL</v>
          </cell>
          <cell r="BA1497" t="str">
            <v>Validar Biometrico, Validar Tarjeta Credito M,</v>
          </cell>
        </row>
        <row r="1498">
          <cell r="A1498" t="str">
            <v>4837222</v>
          </cell>
          <cell r="B1498" t="str">
            <v>MDELIVERY</v>
          </cell>
          <cell r="C1498">
            <v>44942</v>
          </cell>
          <cell r="D1498" t="str">
            <v>FLEXNET ECUADOR - MDELIVERY</v>
          </cell>
          <cell r="E1498" t="str">
            <v>CALLE 28 DE JUNIO S/N Y GARCIA MORENO ENTRADA LLANO GRANDE</v>
          </cell>
          <cell r="H1498" t="str">
            <v>170208</v>
          </cell>
          <cell r="I1498" t="str">
            <v>QUITO</v>
          </cell>
          <cell r="J1498" t="str">
            <v>PICHINCHA</v>
          </cell>
          <cell r="K1498" t="str">
            <v>ANDERSON MANUEL RENDON ARROYO</v>
          </cell>
          <cell r="L1498" t="str">
            <v>EL TRIUNFO   CALLE  MOZARD SAFADI  SN AV DECIMA</v>
          </cell>
          <cell r="O1498" t="str">
            <v>091601</v>
          </cell>
          <cell r="P1498" t="str">
            <v>091601</v>
          </cell>
          <cell r="Q1498" t="str">
            <v>GUAYAS _EL TRIUNFO _EL TRIUNFO</v>
          </cell>
          <cell r="R1498" t="str">
            <v>4837222</v>
          </cell>
          <cell r="W1498" t="str">
            <v>0928325075</v>
          </cell>
          <cell r="X1498" t="str">
            <v>0994008504-0994008504</v>
          </cell>
          <cell r="AA1498">
            <v>44942</v>
          </cell>
          <cell r="AD1498">
            <v>1</v>
          </cell>
          <cell r="AE1498">
            <v>1</v>
          </cell>
          <cell r="AH1498" t="str">
            <v>SECTOR CDLA MARIDUENA  A UNA CUADRA DE LA CALLE 25 DE AGOSTO FRENTE AL PARQUE DE LA CDLA MARIDUENIA CASA TURQUESA 1 PISO REALIZAR UNA LLAMADA PREVIA</v>
          </cell>
          <cell r="AI1498" t="str">
            <v>DESPACHO</v>
          </cell>
          <cell r="AJ1498" t="str">
            <v>Normal</v>
          </cell>
          <cell r="AL1498" t="str">
            <v>NO</v>
          </cell>
          <cell r="AN1498" t="str">
            <v>MOV productovip</v>
          </cell>
          <cell r="AO1498" t="str">
            <v>CANAL ONLINE</v>
          </cell>
          <cell r="AP1498">
            <v>44942</v>
          </cell>
          <cell r="AR1498" t="str">
            <v>MDELIVERY_4837222</v>
          </cell>
          <cell r="AS1498">
            <v>330780</v>
          </cell>
          <cell r="AT1498" t="str">
            <v>D40</v>
          </cell>
          <cell r="AU1498" t="str">
            <v>BTC</v>
          </cell>
          <cell r="AV1498">
            <v>2</v>
          </cell>
          <cell r="AW1498" t="str">
            <v>PROVINCIAL</v>
          </cell>
          <cell r="AX1498" t="str">
            <v>INCIDENCIA</v>
          </cell>
          <cell r="AY1498" t="str">
            <v>LTE XIAOMI REDMI NOTE 11 AZUL: 1 und - sn. 869113065757461 / HALFSIM MOVISTAR: 1 und - sn. 8959300520560299946</v>
          </cell>
          <cell r="AZ1498" t="str">
            <v>SIMCARD / TERMINAL</v>
          </cell>
          <cell r="BA1498" t="str">
            <v>Validar Biometrico</v>
          </cell>
        </row>
        <row r="1499">
          <cell r="A1499" t="str">
            <v>4837323</v>
          </cell>
          <cell r="B1499" t="str">
            <v>MDELIVERY</v>
          </cell>
          <cell r="C1499">
            <v>44942</v>
          </cell>
          <cell r="D1499" t="str">
            <v>FLEXNET ECUADOR - MDELIVERY</v>
          </cell>
          <cell r="E1499" t="str">
            <v>CALLE 28 DE JUNIO S/N Y GARCIA MORENO ENTRADA LLANO GRANDE</v>
          </cell>
          <cell r="H1499" t="str">
            <v>170208</v>
          </cell>
          <cell r="I1499" t="str">
            <v>QUITO</v>
          </cell>
          <cell r="J1499" t="str">
            <v>PICHINCHA</v>
          </cell>
          <cell r="K1499" t="str">
            <v>CHRISTOPHER EDUARDO MORENO ACUNA</v>
          </cell>
          <cell r="L1499" t="str">
            <v>TARQUI   URBANIZACION EL CARACOL  MZ 615  VILLA 1 KM 12 Y MEDIO VIA DAULE</v>
          </cell>
          <cell r="O1499" t="str">
            <v>090706</v>
          </cell>
          <cell r="P1499" t="str">
            <v>090706</v>
          </cell>
          <cell r="Q1499" t="str">
            <v>GUAYAS_GUAYAQUIL_TARQUI</v>
          </cell>
          <cell r="R1499" t="str">
            <v>4837323</v>
          </cell>
          <cell r="W1499" t="str">
            <v>0926715442</v>
          </cell>
          <cell r="X1499" t="str">
            <v>0-0980329222</v>
          </cell>
          <cell r="AA1499">
            <v>44942</v>
          </cell>
          <cell r="AD1499">
            <v>1</v>
          </cell>
          <cell r="AE1499">
            <v>1</v>
          </cell>
          <cell r="AH1499" t="str">
            <v>DIAGONAL A  MI COMISARIATO CASA AMARILLA 2 PISOS</v>
          </cell>
          <cell r="AI1499" t="str">
            <v>DESPACHO</v>
          </cell>
          <cell r="AJ1499" t="str">
            <v>Normal</v>
          </cell>
          <cell r="AL1499" t="str">
            <v>NO</v>
          </cell>
          <cell r="AN1499" t="str">
            <v>MOV_autoporta</v>
          </cell>
          <cell r="AO1499" t="str">
            <v>CANAL ONLINE</v>
          </cell>
          <cell r="AP1499">
            <v>44942</v>
          </cell>
          <cell r="AR1499" t="str">
            <v>MDELIVERY_4837323</v>
          </cell>
          <cell r="AS1499">
            <v>330615</v>
          </cell>
          <cell r="AT1499" t="str">
            <v>D40</v>
          </cell>
          <cell r="AU1499" t="str">
            <v>BTC</v>
          </cell>
          <cell r="AV1499">
            <v>1</v>
          </cell>
          <cell r="AW1499" t="str">
            <v>LOCAL</v>
          </cell>
          <cell r="AX1499" t="str">
            <v>ENTREGADO</v>
          </cell>
          <cell r="AY1499" t="str">
            <v>HALFSIM MOVISTAR: 1 und - sn. 8959300520560981550</v>
          </cell>
          <cell r="AZ1499" t="str">
            <v>SIMCARD</v>
          </cell>
          <cell r="BA1499" t="str">
            <v/>
          </cell>
        </row>
        <row r="1500">
          <cell r="A1500" t="str">
            <v>4837329</v>
          </cell>
          <cell r="B1500" t="str">
            <v>MDELIVERY</v>
          </cell>
          <cell r="C1500">
            <v>44942</v>
          </cell>
          <cell r="D1500" t="str">
            <v>FLEXNET ECUADOR - MDELIVERY</v>
          </cell>
          <cell r="E1500" t="str">
            <v>CALLE 28 DE JUNIO S/N Y GARCIA MORENO ENTRADA LLANO GRANDE</v>
          </cell>
          <cell r="H1500" t="str">
            <v>170208</v>
          </cell>
          <cell r="I1500" t="str">
            <v>QUITO</v>
          </cell>
          <cell r="J1500" t="str">
            <v>PICHINCHA</v>
          </cell>
          <cell r="K1500" t="str">
            <v>Teresa Beatriz Torres Paucar</v>
          </cell>
          <cell r="L1500" t="str">
            <v>COMITE DEL PUEBLO CALLE ANGEL ESPINOZA N64 156 Y ANGEL SALAZAR</v>
          </cell>
          <cell r="O1500" t="str">
            <v>170306</v>
          </cell>
          <cell r="P1500" t="str">
            <v>170306</v>
          </cell>
          <cell r="Q1500" t="str">
            <v>PICHINCHA_QUITO_COMITE DEL PUEBLO</v>
          </cell>
          <cell r="R1500" t="str">
            <v>4837329</v>
          </cell>
          <cell r="W1500" t="str">
            <v>1715837546_E3343I1242</v>
          </cell>
          <cell r="X1500" t="str">
            <v>0987067070-</v>
          </cell>
          <cell r="AA1500">
            <v>44942</v>
          </cell>
          <cell r="AD1500">
            <v>1</v>
          </cell>
          <cell r="AE1500">
            <v>1</v>
          </cell>
          <cell r="AH1500" t="str">
            <v>EN LA ESQUINA HAY CENTRO EDUCATIVO AMIGOS POR SIEMPRE EN CASA DE 4P AMARILLA CON FRANJAS CELESTES PORTON VERDE CERCA ELECTRICA</v>
          </cell>
          <cell r="AI1500" t="str">
            <v>DESPACHO</v>
          </cell>
          <cell r="AJ1500" t="str">
            <v>Normal</v>
          </cell>
          <cell r="AL1500" t="str">
            <v>NO</v>
          </cell>
          <cell r="AN1500" t="str">
            <v>MOV tecnocom</v>
          </cell>
          <cell r="AO1500" t="str">
            <v>CANAL ONLINE</v>
          </cell>
          <cell r="AP1500">
            <v>44942</v>
          </cell>
          <cell r="AR1500" t="str">
            <v>MDELIVERY_4837329</v>
          </cell>
          <cell r="AS1500">
            <v>330611</v>
          </cell>
          <cell r="AT1500" t="str">
            <v>D40</v>
          </cell>
          <cell r="AU1500" t="str">
            <v>BTC</v>
          </cell>
          <cell r="AV1500">
            <v>1</v>
          </cell>
          <cell r="AW1500" t="str">
            <v>LOCAL</v>
          </cell>
          <cell r="AX1500" t="str">
            <v>ENTREGADO</v>
          </cell>
          <cell r="AY1500" t="str">
            <v>LTE XIAOMI REDMI NOTE 11 GRIS: 1 und - sn. 861696062457166</v>
          </cell>
          <cell r="AZ1500" t="str">
            <v>TERMINAL</v>
          </cell>
          <cell r="BA1500" t="str">
            <v>Validar Biometrico, Validar Tarjeta Credito M,</v>
          </cell>
        </row>
        <row r="1501">
          <cell r="A1501" t="str">
            <v>4837340</v>
          </cell>
          <cell r="B1501" t="str">
            <v>MDELIVERY</v>
          </cell>
          <cell r="C1501">
            <v>44942</v>
          </cell>
          <cell r="D1501" t="str">
            <v>FLEXNET ECUADOR - MDELIVERY</v>
          </cell>
          <cell r="E1501" t="str">
            <v>CALLE 28 DE JUNIO S/N Y GARCIA MORENO ENTRADA LLANO GRANDE</v>
          </cell>
          <cell r="H1501" t="str">
            <v>170208</v>
          </cell>
          <cell r="I1501" t="str">
            <v>QUITO</v>
          </cell>
          <cell r="J1501" t="str">
            <v>PICHINCHA</v>
          </cell>
          <cell r="K1501" t="str">
            <v>KLEBER ALEX VALENZUELA CORREA</v>
          </cell>
          <cell r="L1501" t="str">
            <v>TARQUI VILLA ESPANIA ETAPA MALAGA MZ 2172 VILLA 2</v>
          </cell>
          <cell r="O1501" t="str">
            <v>090701</v>
          </cell>
          <cell r="P1501" t="str">
            <v>090701</v>
          </cell>
          <cell r="Q1501" t="str">
            <v>GUAYAS_GUAYAQUIL_TARQUI</v>
          </cell>
          <cell r="R1501" t="str">
            <v>4837340</v>
          </cell>
          <cell r="W1501" t="str">
            <v>0914914403_E3333V3222</v>
          </cell>
          <cell r="X1501" t="str">
            <v>0983623320-</v>
          </cell>
          <cell r="AA1501">
            <v>44942</v>
          </cell>
          <cell r="AD1501">
            <v>1</v>
          </cell>
          <cell r="AE1501">
            <v>1</v>
          </cell>
          <cell r="AH1501" t="str">
            <v>PREGUNTAR EN GARITA LLAMAR AL 0980831980</v>
          </cell>
          <cell r="AI1501" t="str">
            <v>DESPACHO</v>
          </cell>
          <cell r="AJ1501" t="str">
            <v>Normal</v>
          </cell>
          <cell r="AL1501" t="str">
            <v>NO</v>
          </cell>
          <cell r="AN1501" t="str">
            <v>MOV_tecnocom_credito_directo</v>
          </cell>
          <cell r="AO1501" t="str">
            <v>CANAL ONLINE</v>
          </cell>
          <cell r="AP1501">
            <v>44942</v>
          </cell>
          <cell r="AR1501" t="str">
            <v>MDELIVERY_4837340</v>
          </cell>
          <cell r="AS1501">
            <v>330614</v>
          </cell>
          <cell r="AT1501" t="str">
            <v>D40</v>
          </cell>
          <cell r="AU1501" t="str">
            <v>BTC</v>
          </cell>
          <cell r="AV1501">
            <v>1</v>
          </cell>
          <cell r="AW1501" t="str">
            <v>LOCAL</v>
          </cell>
          <cell r="AX1501" t="str">
            <v>INCIDENCIA</v>
          </cell>
          <cell r="AY1501" t="str">
            <v>LTE SAMSUNG A53 5G NEGRO: 1 und - sn. 353842194805733</v>
          </cell>
          <cell r="AZ1501" t="str">
            <v>TERMINAL</v>
          </cell>
          <cell r="BA1501" t="str">
            <v>Validar Biometrico</v>
          </cell>
        </row>
        <row r="1502">
          <cell r="A1502" t="str">
            <v>4837347</v>
          </cell>
          <cell r="B1502" t="str">
            <v>MDELIVERY</v>
          </cell>
          <cell r="C1502">
            <v>44942</v>
          </cell>
          <cell r="D1502" t="str">
            <v>FLEXNET ECUADOR - MDELIVERY</v>
          </cell>
          <cell r="E1502" t="str">
            <v>CALLE 28 DE JUNIO S/N Y GARCIA MORENO ENTRADA LLANO GRANDE</v>
          </cell>
          <cell r="H1502" t="str">
            <v>170208</v>
          </cell>
          <cell r="I1502" t="str">
            <v>QUITO</v>
          </cell>
          <cell r="J1502" t="str">
            <v>PICHINCHA</v>
          </cell>
          <cell r="K1502" t="str">
            <v>JOSEFA MARIA SALAZAR GARCES</v>
          </cell>
          <cell r="L1502" t="str">
            <v>TARQUI URB LOS GIRASOLES MZ 112 VILLA 14</v>
          </cell>
          <cell r="O1502" t="str">
            <v>090603</v>
          </cell>
          <cell r="P1502" t="str">
            <v>090603</v>
          </cell>
          <cell r="Q1502" t="str">
            <v>GUAYAS_GUAYAQUIL_TARQUI</v>
          </cell>
          <cell r="R1502" t="str">
            <v>4837347</v>
          </cell>
          <cell r="W1502" t="str">
            <v>0920592532_E1113A1111</v>
          </cell>
          <cell r="X1502" t="str">
            <v>0969648171-0969648171</v>
          </cell>
          <cell r="AA1502">
            <v>44942</v>
          </cell>
          <cell r="AD1502">
            <v>1</v>
          </cell>
          <cell r="AE1502">
            <v>1</v>
          </cell>
          <cell r="AH1502" t="str">
            <v>ES UNA CASA 1 PISO COLOR BLANCO ANUNCIARSE EN GARITA PARA EL INGRESO</v>
          </cell>
          <cell r="AI1502" t="str">
            <v>DESPACHO</v>
          </cell>
          <cell r="AJ1502" t="str">
            <v>Normal</v>
          </cell>
          <cell r="AL1502" t="str">
            <v>NO</v>
          </cell>
          <cell r="AN1502" t="str">
            <v>MOV productovip</v>
          </cell>
          <cell r="AO1502" t="str">
            <v>CANAL ONLINE</v>
          </cell>
          <cell r="AP1502">
            <v>44942</v>
          </cell>
          <cell r="AR1502" t="str">
            <v>MDELIVERY_4837347</v>
          </cell>
          <cell r="AS1502">
            <v>330834</v>
          </cell>
          <cell r="AT1502" t="str">
            <v>D40</v>
          </cell>
          <cell r="AU1502" t="str">
            <v>BTC</v>
          </cell>
          <cell r="AV1502">
            <v>1</v>
          </cell>
          <cell r="AW1502" t="str">
            <v>LOCAL</v>
          </cell>
          <cell r="AX1502" t="str">
            <v>EN_TRANSITO</v>
          </cell>
          <cell r="AY1502" t="str">
            <v>HALFSIM MOVISTAR: 1 und - sn. 8959300520560985551</v>
          </cell>
          <cell r="AZ1502" t="str">
            <v>SIMCARD</v>
          </cell>
          <cell r="BA1502" t="str">
            <v/>
          </cell>
        </row>
        <row r="1503">
          <cell r="A1503" t="str">
            <v>4837393</v>
          </cell>
          <cell r="B1503" t="str">
            <v>MDELIVERY</v>
          </cell>
          <cell r="C1503">
            <v>44942</v>
          </cell>
          <cell r="D1503" t="str">
            <v>FLEXNET ECUADOR - MDELIVERY</v>
          </cell>
          <cell r="E1503" t="str">
            <v>CALLE 28 DE JUNIO S/N Y GARCIA MORENO ENTRADA LLANO GRANDE</v>
          </cell>
          <cell r="H1503" t="str">
            <v>170208</v>
          </cell>
          <cell r="I1503" t="str">
            <v>QUITO</v>
          </cell>
          <cell r="J1503" t="str">
            <v>PICHINCHA</v>
          </cell>
          <cell r="K1503" t="str">
            <v>ISIDORA MARIUXI APOLINARIO MEJILLON</v>
          </cell>
          <cell r="L1503" t="str">
            <v>JOSE LUIS TAMAYO CALLE AV 10 LOTE 21E ENTRE CALLE 3 Y 4</v>
          </cell>
          <cell r="O1503" t="str">
            <v>240207</v>
          </cell>
          <cell r="P1503" t="str">
            <v>240207</v>
          </cell>
          <cell r="Q1503" t="str">
            <v>SANTA ELENA_SALINAS_JOSE LUIS TAMAYO</v>
          </cell>
          <cell r="R1503" t="str">
            <v>4837393</v>
          </cell>
          <cell r="W1503" t="str">
            <v>0921241683 _E1133I1122</v>
          </cell>
          <cell r="X1503" t="str">
            <v>0990065265-0990065265</v>
          </cell>
          <cell r="AA1503">
            <v>44942</v>
          </cell>
          <cell r="AD1503">
            <v>1</v>
          </cell>
          <cell r="AE1503">
            <v>1</v>
          </cell>
          <cell r="AH1503" t="str">
            <v>BARRIO 6 DE JUNIO DIAGONAL SEDE COMITE BARRIAL 6 DE JUNIO EN CASA PB PUERTA NEGRA</v>
          </cell>
          <cell r="AI1503" t="str">
            <v>DESPACHO</v>
          </cell>
          <cell r="AJ1503" t="str">
            <v>Normal</v>
          </cell>
          <cell r="AL1503" t="str">
            <v>NO</v>
          </cell>
          <cell r="AN1503" t="str">
            <v>MOV productovip</v>
          </cell>
          <cell r="AO1503" t="str">
            <v>CANAL ONLINE</v>
          </cell>
          <cell r="AP1503">
            <v>44942</v>
          </cell>
          <cell r="AR1503" t="str">
            <v>MDELIVERY_4837393</v>
          </cell>
          <cell r="AS1503">
            <v>330781</v>
          </cell>
          <cell r="AT1503" t="str">
            <v>D40</v>
          </cell>
          <cell r="AU1503" t="str">
            <v>BTC</v>
          </cell>
          <cell r="AV1503">
            <v>2</v>
          </cell>
          <cell r="AW1503" t="str">
            <v>PROVINCIAL</v>
          </cell>
          <cell r="AX1503" t="str">
            <v>EN_TRANSITO</v>
          </cell>
          <cell r="AY1503" t="str">
            <v>LTE SAMSUNG A23 AZUL: 1 und - sn. 356795951445597 / HALFSIM MOVISTAR: 1 und - sn. 8959300520560305537</v>
          </cell>
          <cell r="AZ1503" t="str">
            <v>SIMCARD / TERMINAL</v>
          </cell>
          <cell r="BA1503" t="str">
            <v>Validar Biometrico</v>
          </cell>
        </row>
        <row r="1504">
          <cell r="A1504" t="str">
            <v>4837419</v>
          </cell>
          <cell r="B1504" t="str">
            <v>MDELIVERY</v>
          </cell>
          <cell r="C1504">
            <v>44942</v>
          </cell>
          <cell r="D1504" t="str">
            <v>FLEXNET ECUADOR - MDELIVERY</v>
          </cell>
          <cell r="E1504" t="str">
            <v>CALLE 28 DE JUNIO S/N Y GARCIA MORENO ENTRADA LLANO GRANDE</v>
          </cell>
          <cell r="H1504" t="str">
            <v>170208</v>
          </cell>
          <cell r="I1504" t="str">
            <v>QUITO</v>
          </cell>
          <cell r="J1504" t="str">
            <v>PICHINCHA</v>
          </cell>
          <cell r="K1504" t="str">
            <v>ELIZONDO GOZNALES GENESIS NAYELY</v>
          </cell>
          <cell r="L1504" t="str">
            <v>TONSUPA CALLE K SN Y CALLE 36</v>
          </cell>
          <cell r="O1504" t="str">
            <v>080306</v>
          </cell>
          <cell r="P1504" t="str">
            <v>080306</v>
          </cell>
          <cell r="Q1504" t="str">
            <v>ESMERALDAS_ATACAMES_TONSUPA</v>
          </cell>
          <cell r="R1504" t="str">
            <v>4837419</v>
          </cell>
          <cell r="W1504" t="str">
            <v>1208919694</v>
          </cell>
          <cell r="X1504" t="str">
            <v>0995928017-0982751735</v>
          </cell>
          <cell r="AA1504">
            <v>44942</v>
          </cell>
          <cell r="AD1504">
            <v>1</v>
          </cell>
          <cell r="AE1504">
            <v>1</v>
          </cell>
          <cell r="AH1504" t="str">
            <v>SCTR SAN CARLOS DIAGONAL A CANCHA DE USOS MUTIPLES A 2 CUADRAS DEL TIA DE TONSUPA EN CASA CON CERCO DE CANIA</v>
          </cell>
          <cell r="AI1504" t="str">
            <v>DESPACHO</v>
          </cell>
          <cell r="AJ1504" t="str">
            <v>Normal</v>
          </cell>
          <cell r="AL1504" t="str">
            <v>NO</v>
          </cell>
          <cell r="AN1504" t="str">
            <v>MOV onlinevip</v>
          </cell>
          <cell r="AO1504" t="str">
            <v>CANAL ONLINE</v>
          </cell>
          <cell r="AP1504">
            <v>44942</v>
          </cell>
          <cell r="AR1504" t="str">
            <v>MDELIVERY_4837419</v>
          </cell>
          <cell r="AS1504">
            <v>330779</v>
          </cell>
          <cell r="AT1504" t="str">
            <v>D40</v>
          </cell>
          <cell r="AU1504" t="str">
            <v>BTC</v>
          </cell>
          <cell r="AV1504">
            <v>2</v>
          </cell>
          <cell r="AW1504" t="str">
            <v>PROVINCIAL</v>
          </cell>
          <cell r="AX1504" t="str">
            <v>EN_TRANSITO</v>
          </cell>
          <cell r="AY1504" t="str">
            <v>LTE SAMSUNG A03 CORE COBRE: 1 und - sn. 352286990937848 / HALFSIM MOVISTAR: 1 und - sn. 8959300520560985304</v>
          </cell>
          <cell r="AZ1504" t="str">
            <v>SIMCARD / TERMINAL</v>
          </cell>
          <cell r="BA1504" t="str">
            <v>Validar Biometrico</v>
          </cell>
        </row>
        <row r="1505">
          <cell r="A1505" t="str">
            <v>4837522</v>
          </cell>
          <cell r="B1505" t="str">
            <v>MDELIVERY</v>
          </cell>
          <cell r="C1505">
            <v>44942</v>
          </cell>
          <cell r="D1505" t="str">
            <v>FLEXNET ECUADOR - MDELIVERY</v>
          </cell>
          <cell r="E1505" t="str">
            <v>CALLE 28 DE JUNIO S/N Y GARCIA MORENO ENTRADA LLANO GRANDE</v>
          </cell>
          <cell r="H1505" t="str">
            <v>170208</v>
          </cell>
          <cell r="I1505" t="str">
            <v>QUITO</v>
          </cell>
          <cell r="J1505" t="str">
            <v>PICHINCHA</v>
          </cell>
          <cell r="K1505" t="str">
            <v>ADRIANA PILAR MEJIA CASTRO</v>
          </cell>
          <cell r="L1505" t="str">
            <v>COTOCOLLAO CALLE RUMIHURCO  SN  Y OCTAVA TRANSVERSAL</v>
          </cell>
          <cell r="O1505" t="str">
            <v>170305</v>
          </cell>
          <cell r="P1505" t="str">
            <v>170305</v>
          </cell>
          <cell r="Q1505" t="str">
            <v>PICHINCHA_QUITO_COTOCOLLAO</v>
          </cell>
          <cell r="R1505" t="str">
            <v>4837522</v>
          </cell>
          <cell r="W1505" t="str">
            <v>1720998176_V4344V4242</v>
          </cell>
          <cell r="X1505" t="str">
            <v>0987363025-</v>
          </cell>
          <cell r="AA1505">
            <v>44942</v>
          </cell>
          <cell r="AD1505">
            <v>1</v>
          </cell>
          <cell r="AE1505">
            <v>1</v>
          </cell>
          <cell r="AH1505" t="str">
            <v>BARRIO SANTA ANITA  EN UNIDAD EDUCATIVA MAYOR GALO MOLINA REGISTRARSE CON EL PORTERO  JORNADA MATUTINA</v>
          </cell>
          <cell r="AI1505" t="str">
            <v>DESPACHO</v>
          </cell>
          <cell r="AJ1505" t="str">
            <v>Normal</v>
          </cell>
          <cell r="AL1505" t="str">
            <v>NO</v>
          </cell>
          <cell r="AN1505" t="str">
            <v>MOV_tecnocom_credito_directo</v>
          </cell>
          <cell r="AO1505" t="str">
            <v>CANAL ONLINE</v>
          </cell>
          <cell r="AP1505">
            <v>44942</v>
          </cell>
          <cell r="AR1505" t="str">
            <v>MDELIVERY_4837522</v>
          </cell>
          <cell r="AS1505">
            <v>330832</v>
          </cell>
          <cell r="AT1505" t="str">
            <v>D40</v>
          </cell>
          <cell r="AU1505" t="str">
            <v>BTC</v>
          </cell>
          <cell r="AV1505">
            <v>1</v>
          </cell>
          <cell r="AW1505" t="str">
            <v>LOCAL</v>
          </cell>
          <cell r="AX1505" t="str">
            <v>ENTREGADO</v>
          </cell>
          <cell r="AY1505" t="str">
            <v>LTE MOTO G60S AZUL: 1 und - sn. 354911551769011</v>
          </cell>
          <cell r="AZ1505" t="str">
            <v>TERMINAL</v>
          </cell>
          <cell r="BA1505" t="str">
            <v>Validar Biometrico</v>
          </cell>
        </row>
        <row r="1506">
          <cell r="A1506" t="str">
            <v>4837577</v>
          </cell>
          <cell r="B1506" t="str">
            <v>MDELIVERY</v>
          </cell>
          <cell r="C1506">
            <v>44942</v>
          </cell>
          <cell r="D1506" t="str">
            <v>FLEXNET ECUADOR - MDELIVERY</v>
          </cell>
          <cell r="E1506" t="str">
            <v>CALLE 28 DE JUNIO S/N Y GARCIA MORENO ENTRADA LLANO GRANDE</v>
          </cell>
          <cell r="H1506" t="str">
            <v>170208</v>
          </cell>
          <cell r="I1506" t="str">
            <v>QUITO</v>
          </cell>
          <cell r="J1506" t="str">
            <v>PICHINCHA</v>
          </cell>
          <cell r="K1506" t="str">
            <v>JIMMY SEBASTIAN CAIZA AVILA</v>
          </cell>
          <cell r="L1506" t="str">
            <v>OFICINA TRAMACO OTAVALO</v>
          </cell>
          <cell r="O1506" t="str">
            <v>OTAVALO</v>
          </cell>
          <cell r="P1506" t="str">
            <v>OTAVALO</v>
          </cell>
          <cell r="Q1506" t="str">
            <v>IMBABURA_OTAVALO_</v>
          </cell>
          <cell r="R1506" t="str">
            <v>4837577</v>
          </cell>
          <cell r="W1506" t="str">
            <v>1050171303</v>
          </cell>
          <cell r="X1506" t="str">
            <v>0929918183-0929918183</v>
          </cell>
          <cell r="AA1506">
            <v>44942</v>
          </cell>
          <cell r="AD1506">
            <v>1</v>
          </cell>
          <cell r="AE1506">
            <v>1</v>
          </cell>
          <cell r="AH1506" t="str">
            <v/>
          </cell>
          <cell r="AI1506" t="str">
            <v>DESPACHO</v>
          </cell>
          <cell r="AJ1506" t="str">
            <v>DERIVADO PICK UP</v>
          </cell>
          <cell r="AL1506" t="str">
            <v>NO</v>
          </cell>
          <cell r="AN1506" t="str">
            <v>MOV productovip</v>
          </cell>
          <cell r="AO1506" t="str">
            <v>CANAL ONLINE</v>
          </cell>
          <cell r="AP1506">
            <v>44942</v>
          </cell>
          <cell r="AR1506" t="str">
            <v>MDELIVERY_4837577</v>
          </cell>
          <cell r="AS1506">
            <v>330786</v>
          </cell>
          <cell r="AT1506" t="str">
            <v>D40</v>
          </cell>
          <cell r="AU1506" t="str">
            <v>BTC</v>
          </cell>
          <cell r="AV1506">
            <v>1</v>
          </cell>
          <cell r="AW1506" t="str">
            <v>PROVINCIAL</v>
          </cell>
          <cell r="AX1506" t="str">
            <v>INCIDENCIA</v>
          </cell>
          <cell r="AY1506" t="str">
            <v>HALFSIM MOVISTAR: 1 und - sn. 8959300520560986443</v>
          </cell>
          <cell r="AZ1506" t="str">
            <v>SIMCARD</v>
          </cell>
          <cell r="BA1506" t="str">
            <v/>
          </cell>
        </row>
        <row r="1507">
          <cell r="A1507" t="str">
            <v>4837621</v>
          </cell>
          <cell r="B1507" t="str">
            <v>MDELIVERY</v>
          </cell>
          <cell r="C1507">
            <v>44942</v>
          </cell>
          <cell r="D1507" t="str">
            <v>FLEXNET ECUADOR - MDELIVERY</v>
          </cell>
          <cell r="E1507" t="str">
            <v>CALLE 28 DE JUNIO S/N Y GARCIA MORENO ENTRADA LLANO GRANDE</v>
          </cell>
          <cell r="H1507" t="str">
            <v>170208</v>
          </cell>
          <cell r="I1507" t="str">
            <v>QUITO</v>
          </cell>
          <cell r="J1507" t="str">
            <v>PICHINCHA</v>
          </cell>
          <cell r="K1507" t="str">
            <v>QUISHPE IZA OSCAR ORLANDO</v>
          </cell>
          <cell r="L1507" t="str">
            <v>CAMILO ANDRADE CALLE AV RAFAEL VALDEZ MURILLO SN Y RIO MARANON</v>
          </cell>
          <cell r="O1507" t="str">
            <v>091701</v>
          </cell>
          <cell r="P1507" t="str">
            <v>091701</v>
          </cell>
          <cell r="Q1507" t="str">
            <v>GUAYAS_MILAGRO_CAMILO ANDRADE</v>
          </cell>
          <cell r="R1507" t="str">
            <v>4837621</v>
          </cell>
          <cell r="W1507" t="str">
            <v>0920673746</v>
          </cell>
          <cell r="X1507" t="str">
            <v>0990065147-0990065147</v>
          </cell>
          <cell r="AA1507">
            <v>44942</v>
          </cell>
          <cell r="AD1507">
            <v>1</v>
          </cell>
          <cell r="AE1507">
            <v>1</v>
          </cell>
          <cell r="AH1507" t="str">
            <v>CDLA UNIDA FRENTE A ESCUELA EDUARDO KIDMAN POR LA PARTE POSTERIOR EN CASA MELON CON ROJIZO Y REJAS BLANCAS ENTREGA URGENTE MANIANA</v>
          </cell>
          <cell r="AI1507" t="str">
            <v>DESPACHO</v>
          </cell>
          <cell r="AJ1507" t="str">
            <v>Normal</v>
          </cell>
          <cell r="AL1507" t="str">
            <v>NO</v>
          </cell>
          <cell r="AN1507" t="str">
            <v>MOV onlinevip</v>
          </cell>
          <cell r="AO1507" t="str">
            <v>CANAL ONLINE</v>
          </cell>
          <cell r="AP1507">
            <v>44942</v>
          </cell>
          <cell r="AR1507" t="str">
            <v>MDELIVERY_4837621</v>
          </cell>
          <cell r="AS1507">
            <v>330618</v>
          </cell>
          <cell r="AT1507" t="str">
            <v>D40</v>
          </cell>
          <cell r="AU1507" t="str">
            <v>BTC</v>
          </cell>
          <cell r="AV1507">
            <v>1</v>
          </cell>
          <cell r="AW1507" t="str">
            <v>PROVINCIAL</v>
          </cell>
          <cell r="AX1507" t="str">
            <v>INCIDENCIA</v>
          </cell>
          <cell r="AY1507" t="str">
            <v>LTE XIAOMI REDMI NOTE 11S AZUL: 1 und - sn. 865954061175362</v>
          </cell>
          <cell r="AZ1507" t="str">
            <v>TERMINAL</v>
          </cell>
          <cell r="BA1507" t="str">
            <v>Validar Biometrico</v>
          </cell>
        </row>
        <row r="1508">
          <cell r="A1508" t="str">
            <v>4837631</v>
          </cell>
          <cell r="B1508" t="str">
            <v>MDELIVERY</v>
          </cell>
          <cell r="C1508">
            <v>44942</v>
          </cell>
          <cell r="D1508" t="str">
            <v>FLEXNET ECUADOR - MDELIVERY</v>
          </cell>
          <cell r="E1508" t="str">
            <v>CALLE 28 DE JUNIO S/N Y GARCIA MORENO ENTRADA LLANO GRANDE</v>
          </cell>
          <cell r="H1508" t="str">
            <v>170208</v>
          </cell>
          <cell r="I1508" t="str">
            <v>QUITO</v>
          </cell>
          <cell r="J1508" t="str">
            <v>PICHINCHA</v>
          </cell>
          <cell r="K1508" t="str">
            <v>SILVA QUIÑONEZ YUXI ISELA</v>
          </cell>
          <cell r="L1508" t="str">
            <v>CUMBAYA CALLE LORENZO GHIBERTI SN Y S10B</v>
          </cell>
          <cell r="O1508" t="str">
            <v>170904</v>
          </cell>
          <cell r="P1508" t="str">
            <v>170904</v>
          </cell>
          <cell r="Q1508" t="str">
            <v>PICHINCHA_QUITO_CUMBAYA</v>
          </cell>
          <cell r="R1508" t="str">
            <v>4837631</v>
          </cell>
          <cell r="W1508" t="str">
            <v>0802872820</v>
          </cell>
          <cell r="X1508" t="str">
            <v>0999904292-0999904292</v>
          </cell>
          <cell r="AA1508">
            <v>44942</v>
          </cell>
          <cell r="AD1508">
            <v>1</v>
          </cell>
          <cell r="AE1508">
            <v>1</v>
          </cell>
          <cell r="AH1508" t="str">
            <v>SCTR PRIMAVERA 2 FRENTE A CONJUNTO REAL ALTO EN CONJUNTO SARAGOZA CASA 14 PREGUNTAR EN GARITA</v>
          </cell>
          <cell r="AI1508" t="str">
            <v>DESPACHO</v>
          </cell>
          <cell r="AJ1508" t="str">
            <v>Normal</v>
          </cell>
          <cell r="AL1508" t="str">
            <v>NO</v>
          </cell>
          <cell r="AN1508" t="str">
            <v>MOV onlinevip</v>
          </cell>
          <cell r="AO1508" t="str">
            <v>CANAL ONLINE</v>
          </cell>
          <cell r="AP1508">
            <v>44942</v>
          </cell>
          <cell r="AR1508" t="str">
            <v>MDELIVERY_4837631</v>
          </cell>
          <cell r="AS1508">
            <v>330616</v>
          </cell>
          <cell r="AT1508" t="str">
            <v>D40</v>
          </cell>
          <cell r="AU1508" t="str">
            <v>BTC</v>
          </cell>
          <cell r="AV1508">
            <v>1</v>
          </cell>
          <cell r="AW1508" t="str">
            <v>LOCAL</v>
          </cell>
          <cell r="AX1508" t="str">
            <v>ENTREGADO</v>
          </cell>
          <cell r="AY1508" t="str">
            <v>LTE SAMSUNG A23 NEGRO: 1 und - sn. 356795951903470</v>
          </cell>
          <cell r="AZ1508" t="str">
            <v>TERMINAL</v>
          </cell>
          <cell r="BA1508" t="str">
            <v>Validar Biometrico</v>
          </cell>
        </row>
        <row r="1509">
          <cell r="A1509" t="str">
            <v>4837644</v>
          </cell>
          <cell r="B1509" t="str">
            <v>MDELIVERY</v>
          </cell>
          <cell r="C1509">
            <v>44942</v>
          </cell>
          <cell r="D1509" t="str">
            <v>FLEXNET ECUADOR - MDELIVERY</v>
          </cell>
          <cell r="E1509" t="str">
            <v>CALLE 28 DE JUNIO S/N Y GARCIA MORENO ENTRADA LLANO GRANDE</v>
          </cell>
          <cell r="H1509" t="str">
            <v>170208</v>
          </cell>
          <cell r="I1509" t="str">
            <v>QUITO</v>
          </cell>
          <cell r="J1509" t="str">
            <v>PICHINCHA</v>
          </cell>
          <cell r="K1509" t="str">
            <v>LUIS FRANCISCO ANZULES VITERI</v>
          </cell>
          <cell r="L1509" t="str">
            <v>PASCUALES   PLAN HABITACIONAL MI LOTE VILLA BONITA ETAPA 13  MZ 5416   VILLA 13 CALLE 30 NO</v>
          </cell>
          <cell r="O1509" t="str">
            <v>090707</v>
          </cell>
          <cell r="P1509" t="str">
            <v>090707</v>
          </cell>
          <cell r="Q1509" t="str">
            <v>GUAYAS_GUAYAQUIL_PASCUALES</v>
          </cell>
          <cell r="R1509" t="str">
            <v>4837644</v>
          </cell>
          <cell r="W1509" t="str">
            <v>0930848783</v>
          </cell>
          <cell r="X1509" t="str">
            <v>0985177077-0985177077</v>
          </cell>
          <cell r="AA1509">
            <v>44942</v>
          </cell>
          <cell r="AD1509">
            <v>1</v>
          </cell>
          <cell r="AE1509">
            <v>1</v>
          </cell>
          <cell r="AH1509" t="str">
            <v>SECTOR MI LOTE INGRESAR POR LA CERVECERIA NACIONAL   CASA TERRACOTA Y CELESTE 2 PISOS PREGUNTAR AL SR GUARDIA  REALIZAR UNA LLAMADA PREVIA 20 MINUTOS</v>
          </cell>
          <cell r="AI1509" t="str">
            <v>DESPACHO</v>
          </cell>
          <cell r="AJ1509" t="str">
            <v>Normal</v>
          </cell>
          <cell r="AL1509" t="str">
            <v>NO</v>
          </cell>
          <cell r="AN1509" t="str">
            <v>MOV productovip</v>
          </cell>
          <cell r="AO1509" t="str">
            <v>CANAL ONLINE</v>
          </cell>
          <cell r="AP1509">
            <v>44942</v>
          </cell>
          <cell r="AR1509" t="str">
            <v>MDELIVERY_4837644</v>
          </cell>
          <cell r="AS1509">
            <v>330620</v>
          </cell>
          <cell r="AT1509" t="str">
            <v>D40</v>
          </cell>
          <cell r="AU1509" t="str">
            <v>BTC</v>
          </cell>
          <cell r="AV1509">
            <v>1</v>
          </cell>
          <cell r="AW1509" t="str">
            <v>PROVINCIAL</v>
          </cell>
          <cell r="AX1509" t="str">
            <v>ENTREGADO</v>
          </cell>
          <cell r="AY1509" t="str">
            <v>HALFSIM MOVISTAR: 1 und - sn. 8959300120521873531</v>
          </cell>
          <cell r="AZ1509" t="str">
            <v>SIMCARD</v>
          </cell>
          <cell r="BA1509" t="str">
            <v/>
          </cell>
        </row>
        <row r="1510">
          <cell r="A1510" t="str">
            <v>4837659</v>
          </cell>
          <cell r="B1510" t="str">
            <v>MDELIVERY</v>
          </cell>
          <cell r="C1510">
            <v>44942</v>
          </cell>
          <cell r="D1510" t="str">
            <v>FLEXNET ECUADOR - MDELIVERY</v>
          </cell>
          <cell r="E1510" t="str">
            <v>CALLE 28 DE JUNIO S/N Y GARCIA MORENO ENTRADA LLANO GRANDE</v>
          </cell>
          <cell r="H1510" t="str">
            <v>170208</v>
          </cell>
          <cell r="I1510" t="str">
            <v>QUITO</v>
          </cell>
          <cell r="J1510" t="str">
            <v>PICHINCHA</v>
          </cell>
          <cell r="K1510" t="str">
            <v>ROMEL ENRIQUE CORTEZ BONILLA</v>
          </cell>
          <cell r="L1510" t="str">
            <v>SAN MIGUEL CALLE ROCAFUERTE SN Y ANA PAREDES</v>
          </cell>
          <cell r="O1510" t="str">
            <v>050601</v>
          </cell>
          <cell r="P1510" t="str">
            <v>050601</v>
          </cell>
          <cell r="Q1510" t="str">
            <v>COTOPAXI_SALCEDO_SAN MIGUEL</v>
          </cell>
          <cell r="R1510" t="str">
            <v>4837659</v>
          </cell>
          <cell r="W1510" t="str">
            <v>0550179493_ E3333V4222</v>
          </cell>
          <cell r="X1510" t="str">
            <v>0998823577-0998823577</v>
          </cell>
          <cell r="AA1510">
            <v>44942</v>
          </cell>
          <cell r="AD1510">
            <v>1</v>
          </cell>
          <cell r="AE1510">
            <v>1</v>
          </cell>
          <cell r="AH1510" t="str">
            <v>BRR AMERICA JTO A ESCUELA GONZALES SUAREZ EN CASA DE 2P AZUL</v>
          </cell>
          <cell r="AI1510" t="str">
            <v>DESPACHO</v>
          </cell>
          <cell r="AJ1510" t="str">
            <v>Normal</v>
          </cell>
          <cell r="AL1510" t="str">
            <v>NO</v>
          </cell>
          <cell r="AN1510" t="str">
            <v>MOV onlinevip</v>
          </cell>
          <cell r="AO1510" t="str">
            <v>CANAL ONLINE</v>
          </cell>
          <cell r="AP1510">
            <v>44942</v>
          </cell>
          <cell r="AR1510" t="str">
            <v>MDELIVERY_4837659</v>
          </cell>
          <cell r="AS1510">
            <v>330844</v>
          </cell>
          <cell r="AT1510" t="str">
            <v>D40</v>
          </cell>
          <cell r="AU1510" t="str">
            <v>BTC</v>
          </cell>
          <cell r="AV1510">
            <v>1</v>
          </cell>
          <cell r="AW1510" t="str">
            <v>PROVINCIAL</v>
          </cell>
          <cell r="AX1510" t="str">
            <v>EN_TRANSITO</v>
          </cell>
          <cell r="AY1510" t="str">
            <v>LTE XIAOMI REDMI NOTE 11 AZUL: 1 und - sn. 861696063055001</v>
          </cell>
          <cell r="AZ1510" t="str">
            <v>TERMINAL</v>
          </cell>
          <cell r="BA1510" t="str">
            <v>Validar Biometrico</v>
          </cell>
        </row>
        <row r="1511">
          <cell r="A1511" t="str">
            <v>4837669</v>
          </cell>
          <cell r="B1511" t="str">
            <v>MDELIVERY</v>
          </cell>
          <cell r="C1511">
            <v>44942</v>
          </cell>
          <cell r="D1511" t="str">
            <v>FLEXNET ECUADOR - MDELIVERY</v>
          </cell>
          <cell r="E1511" t="str">
            <v>CALLE 28 DE JUNIO S/N Y GARCIA MORENO ENTRADA LLANO GRANDE</v>
          </cell>
          <cell r="H1511" t="str">
            <v>170208</v>
          </cell>
          <cell r="I1511" t="str">
            <v>QUITO</v>
          </cell>
          <cell r="J1511" t="str">
            <v>PICHINCHA</v>
          </cell>
          <cell r="K1511" t="str">
            <v>LUIS FRANCISCO ANZULES VITERI</v>
          </cell>
          <cell r="L1511" t="str">
            <v>PASCUALES   PLAN HABITACIONAL MI LOTE VILLA BONITA ETAPA 13  MZ 5416   VILLA 13 CALLE 30 NO</v>
          </cell>
          <cell r="O1511" t="str">
            <v>090707</v>
          </cell>
          <cell r="P1511" t="str">
            <v>090707</v>
          </cell>
          <cell r="Q1511" t="str">
            <v>GUAYAS_GUAYAQUIL_PASCUALES</v>
          </cell>
          <cell r="R1511" t="str">
            <v>4837669</v>
          </cell>
          <cell r="W1511" t="str">
            <v>0930848783</v>
          </cell>
          <cell r="X1511" t="str">
            <v>0985177077-0985177077</v>
          </cell>
          <cell r="AA1511">
            <v>44942</v>
          </cell>
          <cell r="AD1511">
            <v>1</v>
          </cell>
          <cell r="AE1511">
            <v>1</v>
          </cell>
          <cell r="AH1511" t="str">
            <v>SECTOR MI LOTE INGRESAR POR LA CERVECERIA NACIONAL   CASA TERRACOTA Y CELESTE 2 PISOS PREGUNTAR AL SR GUARDIA  TIENE EQUIPO Y CHIP</v>
          </cell>
          <cell r="AI1511" t="str">
            <v>DESPACHO</v>
          </cell>
          <cell r="AJ1511" t="str">
            <v>Normal</v>
          </cell>
          <cell r="AL1511" t="str">
            <v>NO</v>
          </cell>
          <cell r="AN1511" t="str">
            <v>MOV onlinevip</v>
          </cell>
          <cell r="AO1511" t="str">
            <v>CANAL ONLINE</v>
          </cell>
          <cell r="AP1511">
            <v>44942</v>
          </cell>
          <cell r="AR1511" t="str">
            <v>MDELIVERY_4837669</v>
          </cell>
          <cell r="AS1511">
            <v>330613</v>
          </cell>
          <cell r="AT1511" t="str">
            <v>D40</v>
          </cell>
          <cell r="AU1511" t="str">
            <v>BTC</v>
          </cell>
          <cell r="AV1511">
            <v>1</v>
          </cell>
          <cell r="AW1511" t="str">
            <v>PROVINCIAL</v>
          </cell>
          <cell r="AX1511" t="str">
            <v>ENTREGADO</v>
          </cell>
          <cell r="AY1511" t="str">
            <v>LTE HONOR X8 NEGRO: 1 und - sn. 866184061564006</v>
          </cell>
          <cell r="AZ1511" t="str">
            <v>TERMINAL</v>
          </cell>
          <cell r="BA1511" t="str">
            <v>Validar Biometrico</v>
          </cell>
        </row>
        <row r="1512">
          <cell r="A1512" t="str">
            <v>4837670</v>
          </cell>
          <cell r="B1512" t="str">
            <v>MDELIVERY</v>
          </cell>
          <cell r="C1512">
            <v>44942</v>
          </cell>
          <cell r="D1512" t="str">
            <v>FLEXNET ECUADOR - MDELIVERY</v>
          </cell>
          <cell r="E1512" t="str">
            <v>CALLE 28 DE JUNIO S/N Y GARCIA MORENO ENTRADA LLANO GRANDE</v>
          </cell>
          <cell r="H1512" t="str">
            <v>170208</v>
          </cell>
          <cell r="I1512" t="str">
            <v>QUITO</v>
          </cell>
          <cell r="J1512" t="str">
            <v>PICHINCHA</v>
          </cell>
          <cell r="K1512" t="str">
            <v>EDUARDO XAVIER HERRERA GONZALEZ</v>
          </cell>
          <cell r="L1512" t="str">
            <v>TARQUI BASTION POPULAR BLOQUE 1B  MZ 498  SOLAR 9  CALLE LUIS EDUARDO ROBLES PLAZA</v>
          </cell>
          <cell r="O1512" t="str">
            <v>090705</v>
          </cell>
          <cell r="P1512" t="str">
            <v>090705</v>
          </cell>
          <cell r="Q1512" t="str">
            <v>GUAYAS_GUAYAQUIL_TARQUI</v>
          </cell>
          <cell r="R1512" t="str">
            <v>4837670</v>
          </cell>
          <cell r="W1512" t="str">
            <v>0705895449</v>
          </cell>
          <cell r="X1512" t="str">
            <v>0999399025-0999399025</v>
          </cell>
          <cell r="AA1512">
            <v>44942</v>
          </cell>
          <cell r="AD1512">
            <v>1</v>
          </cell>
          <cell r="AE1512">
            <v>1</v>
          </cell>
          <cell r="AH1512" t="str">
            <v>JUNTO A LA ESCUELA SANTIAGO DE GUAYAQUIL PACHACUTIK CASA BEIGE DE 12 PISO</v>
          </cell>
          <cell r="AI1512" t="str">
            <v>DESPACHO</v>
          </cell>
          <cell r="AJ1512" t="str">
            <v>Normal</v>
          </cell>
          <cell r="AL1512" t="str">
            <v>NO</v>
          </cell>
          <cell r="AN1512" t="str">
            <v>MOV onlinevip</v>
          </cell>
          <cell r="AO1512" t="str">
            <v>CANAL ONLINE</v>
          </cell>
          <cell r="AP1512">
            <v>44942</v>
          </cell>
          <cell r="AR1512" t="str">
            <v>MDELIVERY_4837670</v>
          </cell>
          <cell r="AS1512">
            <v>330772</v>
          </cell>
          <cell r="AT1512" t="str">
            <v>D40</v>
          </cell>
          <cell r="AU1512" t="str">
            <v>BTC</v>
          </cell>
          <cell r="AV1512">
            <v>1</v>
          </cell>
          <cell r="AW1512" t="str">
            <v>LOCAL</v>
          </cell>
          <cell r="AX1512" t="str">
            <v>EN_TRANSITO</v>
          </cell>
          <cell r="AY1512" t="str">
            <v>LTE XIAOMI REDMI NOTE 11 AZUL: 1 und - sn. 869113065911340</v>
          </cell>
          <cell r="AZ1512" t="str">
            <v>TERMINAL</v>
          </cell>
          <cell r="BA1512" t="str">
            <v>Validar Biometrico</v>
          </cell>
        </row>
        <row r="1513">
          <cell r="A1513" t="str">
            <v>4837746</v>
          </cell>
          <cell r="B1513" t="str">
            <v>MDELIVERY</v>
          </cell>
          <cell r="C1513">
            <v>44942</v>
          </cell>
          <cell r="D1513" t="str">
            <v>FLEXNET ECUADOR - MDELIVERY</v>
          </cell>
          <cell r="E1513" t="str">
            <v>CALLE 28 DE JUNIO S/N Y GARCIA MORENO ENTRADA LLANO GRANDE</v>
          </cell>
          <cell r="H1513" t="str">
            <v>170208</v>
          </cell>
          <cell r="I1513" t="str">
            <v>QUITO</v>
          </cell>
          <cell r="J1513" t="str">
            <v>PICHINCHA</v>
          </cell>
          <cell r="K1513" t="str">
            <v>FREDDY ALBERTO ESCOBAR PERLAZA</v>
          </cell>
          <cell r="L1513" t="str">
            <v>CENTRO HISTORICO CALLE MEJIA SN Y BENALCAZAR</v>
          </cell>
          <cell r="O1513" t="str">
            <v>170401</v>
          </cell>
          <cell r="P1513" t="str">
            <v>170401</v>
          </cell>
          <cell r="Q1513" t="str">
            <v>PICHINCHA_QUITO_CENTRO HISTORICO</v>
          </cell>
          <cell r="R1513" t="str">
            <v>4837746</v>
          </cell>
          <cell r="W1513" t="str">
            <v>0803999184</v>
          </cell>
          <cell r="X1513" t="str">
            <v>0967649878-0967649878</v>
          </cell>
          <cell r="AA1513">
            <v>44942</v>
          </cell>
          <cell r="AD1513">
            <v>1</v>
          </cell>
          <cell r="AE1513">
            <v>1</v>
          </cell>
          <cell r="AH1513" t="str">
            <v>SCTR PLAZA GRANDE TRABAJA EN PARQUEADERO CADISAN EN EL INGRESO TIENE EQUIPO Y CHIP</v>
          </cell>
          <cell r="AI1513" t="str">
            <v>DESPACHO</v>
          </cell>
          <cell r="AJ1513" t="str">
            <v>Normal</v>
          </cell>
          <cell r="AL1513" t="str">
            <v>NO</v>
          </cell>
          <cell r="AN1513" t="str">
            <v>MOV onlinevip</v>
          </cell>
          <cell r="AO1513" t="str">
            <v>CANAL ONLINE</v>
          </cell>
          <cell r="AP1513">
            <v>44942</v>
          </cell>
          <cell r="AR1513" t="str">
            <v>MDELIVERY_4837746</v>
          </cell>
          <cell r="AS1513">
            <v>330617</v>
          </cell>
          <cell r="AT1513" t="str">
            <v>D40</v>
          </cell>
          <cell r="AU1513" t="str">
            <v>BTC</v>
          </cell>
          <cell r="AV1513">
            <v>1</v>
          </cell>
          <cell r="AW1513" t="str">
            <v>LOCAL</v>
          </cell>
          <cell r="AX1513" t="str">
            <v>ENTREGADO</v>
          </cell>
          <cell r="AY1513" t="str">
            <v>LTE XIAOMI REDMI NOTE 11 AZUL: 1 und - sn. 861696063074564</v>
          </cell>
          <cell r="AZ1513" t="str">
            <v>TERMINAL</v>
          </cell>
          <cell r="BA1513" t="str">
            <v>Validar Biometrico</v>
          </cell>
        </row>
        <row r="1514">
          <cell r="A1514" t="str">
            <v>4837803</v>
          </cell>
          <cell r="B1514" t="str">
            <v>MDELIVERY</v>
          </cell>
          <cell r="C1514">
            <v>44942</v>
          </cell>
          <cell r="D1514" t="str">
            <v>FLEXNET ECUADOR - MDELIVERY</v>
          </cell>
          <cell r="E1514" t="str">
            <v>CALLE 28 DE JUNIO S/N Y GARCIA MORENO ENTRADA LLANO GRANDE</v>
          </cell>
          <cell r="H1514" t="str">
            <v>170208</v>
          </cell>
          <cell r="I1514" t="str">
            <v>QUITO</v>
          </cell>
          <cell r="J1514" t="str">
            <v>PICHINCHA</v>
          </cell>
          <cell r="K1514" t="str">
            <v>CORINA ELIZABETH ROSADO SUAREZ</v>
          </cell>
          <cell r="L1514" t="str">
            <v>XIMENA COOP DIGNIDAD POPULAR MZ 4226 SOLAR 11</v>
          </cell>
          <cell r="O1514" t="str">
            <v>090202</v>
          </cell>
          <cell r="P1514" t="str">
            <v>090202</v>
          </cell>
          <cell r="Q1514" t="str">
            <v>GUAYAS_GUAYAQUIL_XIMENA</v>
          </cell>
          <cell r="R1514" t="str">
            <v>4837803</v>
          </cell>
          <cell r="W1514" t="str">
            <v>0914705108</v>
          </cell>
          <cell r="X1514" t="str">
            <v>0984508605-0968149078</v>
          </cell>
          <cell r="AA1514">
            <v>44942</v>
          </cell>
          <cell r="AD1514">
            <v>1</v>
          </cell>
          <cell r="AE1514">
            <v>1</v>
          </cell>
          <cell r="AH1514" t="str">
            <v>ES UNA CASA 2 PISOS COLOR ESQUINERA COLOR CREMA CERRAMIENTO BLANCO HAY QUE LLAMAR A LA TITULAR INGRESANDO POR EL TIA DE GUANGALA</v>
          </cell>
          <cell r="AI1514" t="str">
            <v>DESPACHO</v>
          </cell>
          <cell r="AJ1514" t="str">
            <v>Normal</v>
          </cell>
          <cell r="AL1514" t="str">
            <v>NO</v>
          </cell>
          <cell r="AN1514" t="str">
            <v>MOV onlinevip</v>
          </cell>
          <cell r="AO1514" t="str">
            <v>CANAL ONLINE</v>
          </cell>
          <cell r="AP1514">
            <v>44942</v>
          </cell>
          <cell r="AR1514" t="str">
            <v>MDELIVERY_4837803</v>
          </cell>
          <cell r="AS1514">
            <v>330845</v>
          </cell>
          <cell r="AT1514" t="str">
            <v>D40</v>
          </cell>
          <cell r="AU1514" t="str">
            <v>BTC</v>
          </cell>
          <cell r="AV1514">
            <v>1</v>
          </cell>
          <cell r="AW1514" t="str">
            <v>LOCAL</v>
          </cell>
          <cell r="AX1514" t="str">
            <v>EN_TRANSITO</v>
          </cell>
          <cell r="AY1514" t="str">
            <v>LTE XIAOMI REDMI NOTE 11 GRIS: 1 und - sn. 861696062444842</v>
          </cell>
          <cell r="AZ1514" t="str">
            <v>TERMINAL</v>
          </cell>
          <cell r="BA1514" t="str">
            <v>Validar Biometrico</v>
          </cell>
        </row>
        <row r="1515">
          <cell r="A1515" t="str">
            <v>4837861</v>
          </cell>
          <cell r="B1515" t="str">
            <v>MDELIVERY</v>
          </cell>
          <cell r="C1515">
            <v>44942</v>
          </cell>
          <cell r="D1515" t="str">
            <v>FLEXNET ECUADOR - MDELIVERY</v>
          </cell>
          <cell r="E1515" t="str">
            <v>CALLE 28 DE JUNIO S/N Y GARCIA MORENO ENTRADA LLANO GRANDE</v>
          </cell>
          <cell r="H1515" t="str">
            <v>170208</v>
          </cell>
          <cell r="I1515" t="str">
            <v>QUITO</v>
          </cell>
          <cell r="J1515" t="str">
            <v>PICHINCHA</v>
          </cell>
          <cell r="K1515" t="str">
            <v>CORTES GUERRERO FRIKSON ALEXANDER</v>
          </cell>
          <cell r="L1515" t="str">
            <v>OFICINA TRAMACO PORTETE</v>
          </cell>
          <cell r="O1515" t="str">
            <v>GUAYAQUIL</v>
          </cell>
          <cell r="P1515" t="str">
            <v>GUAYAQUIL</v>
          </cell>
          <cell r="Q1515" t="str">
            <v>GUAYAS_GUAYAQUIL_</v>
          </cell>
          <cell r="R1515" t="str">
            <v>4837861</v>
          </cell>
          <cell r="W1515" t="str">
            <v>0705521003_V4333V2422</v>
          </cell>
          <cell r="X1515" t="str">
            <v>0967024913-0967024913</v>
          </cell>
          <cell r="AA1515">
            <v>44942</v>
          </cell>
          <cell r="AD1515">
            <v>1</v>
          </cell>
          <cell r="AE1515">
            <v>1</v>
          </cell>
          <cell r="AH1515" t="str">
            <v>APROBADA PARA ENTREGA A GYSELA DEL PILAR VILLEGAS POZO ESPOSA DEL TITULAR</v>
          </cell>
          <cell r="AI1515" t="str">
            <v>DESPACHO</v>
          </cell>
          <cell r="AJ1515" t="str">
            <v>DERIVADO PICK UP</v>
          </cell>
          <cell r="AL1515" t="str">
            <v>NO</v>
          </cell>
          <cell r="AN1515" t="str">
            <v>MOV productovip</v>
          </cell>
          <cell r="AO1515" t="str">
            <v>CANAL ONLINE</v>
          </cell>
          <cell r="AP1515">
            <v>44942</v>
          </cell>
          <cell r="AR1515" t="str">
            <v>MDELIVERY_4837861</v>
          </cell>
          <cell r="AS1515">
            <v>330841</v>
          </cell>
          <cell r="AT1515" t="str">
            <v>D40</v>
          </cell>
          <cell r="AU1515" t="str">
            <v>BTC</v>
          </cell>
          <cell r="AV1515">
            <v>2</v>
          </cell>
          <cell r="AW1515" t="str">
            <v>PROVINCIAL</v>
          </cell>
          <cell r="AX1515" t="str">
            <v>EN_TRANSITO</v>
          </cell>
          <cell r="AY1515" t="str">
            <v>LTE HONOR X8 NEGRO: 1 und - sn. 866184061546367 / HALFSIM MOVISTAR: 1 und - sn. 8959300520560984091</v>
          </cell>
          <cell r="AZ1515" t="str">
            <v>SIMCARD / TERMINAL</v>
          </cell>
          <cell r="BA1515" t="str">
            <v>Validar Biometrico</v>
          </cell>
        </row>
        <row r="1516">
          <cell r="A1516" t="str">
            <v>4837871</v>
          </cell>
          <cell r="B1516" t="str">
            <v>MDELIVERY</v>
          </cell>
          <cell r="C1516">
            <v>44942</v>
          </cell>
          <cell r="D1516" t="str">
            <v>FLEXNET ECUADOR - MDELIVERY</v>
          </cell>
          <cell r="E1516" t="str">
            <v>CALLE 28 DE JUNIO S/N Y GARCIA MORENO ENTRADA LLANO GRANDE</v>
          </cell>
          <cell r="H1516" t="str">
            <v>170208</v>
          </cell>
          <cell r="I1516" t="str">
            <v>QUITO</v>
          </cell>
          <cell r="J1516" t="str">
            <v>PICHINCHA</v>
          </cell>
          <cell r="K1516" t="str">
            <v>OSWALDO ALBERTO CORONEL BERMELLO</v>
          </cell>
          <cell r="L1516" t="str">
            <v>VENUS DEL RIO QUEVEDO CALLE LAZARO CONDO 134 Y ROSITA PAREDES</v>
          </cell>
          <cell r="O1516" t="str">
            <v>120301</v>
          </cell>
          <cell r="P1516" t="str">
            <v>120301</v>
          </cell>
          <cell r="Q1516" t="str">
            <v>LOS RIOS_QUEVEDO_VENUS DEL RIO QUEVEDO</v>
          </cell>
          <cell r="R1516" t="str">
            <v>4837871</v>
          </cell>
          <cell r="W1516" t="str">
            <v>1304696519_ E1333A1222</v>
          </cell>
          <cell r="X1516" t="str">
            <v>0968905289-0969114988</v>
          </cell>
          <cell r="AA1516">
            <v>44942</v>
          </cell>
          <cell r="AD1516">
            <v>1</v>
          </cell>
          <cell r="AE1516">
            <v>1</v>
          </cell>
          <cell r="AH1516" t="str">
            <v>A 1 CUADRA DEL SUBCENTRO O TRAS DE LOS CILOS EN CASA BLANCA PARED VERDE</v>
          </cell>
          <cell r="AI1516" t="str">
            <v>DESPACHO</v>
          </cell>
          <cell r="AJ1516" t="str">
            <v>Normal</v>
          </cell>
          <cell r="AL1516" t="str">
            <v>NO</v>
          </cell>
          <cell r="AN1516" t="str">
            <v>MOV productovip</v>
          </cell>
          <cell r="AO1516" t="str">
            <v>CANAL ONLINE</v>
          </cell>
          <cell r="AP1516">
            <v>44942</v>
          </cell>
          <cell r="AR1516" t="str">
            <v>MDELIVERY_4837871</v>
          </cell>
          <cell r="AS1516">
            <v>330623</v>
          </cell>
          <cell r="AT1516" t="str">
            <v>D40</v>
          </cell>
          <cell r="AU1516" t="str">
            <v>BTC</v>
          </cell>
          <cell r="AV1516">
            <v>1</v>
          </cell>
          <cell r="AW1516" t="str">
            <v>PROVINCIAL</v>
          </cell>
          <cell r="AX1516" t="str">
            <v>EN_TRANSITO</v>
          </cell>
          <cell r="AY1516" t="str">
            <v>HALFSIM MOVISTAR: 1 und - sn. 8959300520560988456</v>
          </cell>
          <cell r="AZ1516" t="str">
            <v>SIMCARD</v>
          </cell>
          <cell r="BA1516" t="str">
            <v/>
          </cell>
        </row>
        <row r="1517">
          <cell r="A1517" t="str">
            <v>4837919</v>
          </cell>
          <cell r="B1517" t="str">
            <v>MDELIVERY</v>
          </cell>
          <cell r="C1517">
            <v>44942</v>
          </cell>
          <cell r="D1517" t="str">
            <v>FLEXNET ECUADOR - MDELIVERY</v>
          </cell>
          <cell r="E1517" t="str">
            <v>CALLE 28 DE JUNIO S/N Y GARCIA MORENO ENTRADA LLANO GRANDE</v>
          </cell>
          <cell r="H1517" t="str">
            <v>170208</v>
          </cell>
          <cell r="I1517" t="str">
            <v>QUITO</v>
          </cell>
          <cell r="J1517" t="str">
            <v>PICHINCHA</v>
          </cell>
          <cell r="K1517" t="str">
            <v>CEDEÑO CASTILLO ULBIO ITALO</v>
          </cell>
          <cell r="L1517" t="str">
            <v>OFICINA TRAMACO CEVALLOS</v>
          </cell>
          <cell r="O1517" t="str">
            <v>AMBATO</v>
          </cell>
          <cell r="P1517" t="str">
            <v>AMBATO</v>
          </cell>
          <cell r="Q1517" t="str">
            <v>TUNGURAHUA_AMBATO_</v>
          </cell>
          <cell r="R1517" t="str">
            <v>4837919</v>
          </cell>
          <cell r="W1517" t="str">
            <v>0910823004</v>
          </cell>
          <cell r="X1517" t="str">
            <v>0998070412-0998070412</v>
          </cell>
          <cell r="AA1517">
            <v>44942</v>
          </cell>
          <cell r="AD1517">
            <v>1</v>
          </cell>
          <cell r="AE1517">
            <v>1</v>
          </cell>
          <cell r="AH1517" t="str">
            <v/>
          </cell>
          <cell r="AI1517" t="str">
            <v>DESPACHO</v>
          </cell>
          <cell r="AJ1517" t="str">
            <v>DERIVADO PICK UP</v>
          </cell>
          <cell r="AL1517" t="str">
            <v>NO</v>
          </cell>
          <cell r="AN1517" t="str">
            <v>MOV onlinevip</v>
          </cell>
          <cell r="AO1517" t="str">
            <v>CANAL ONLINE</v>
          </cell>
          <cell r="AP1517">
            <v>44942</v>
          </cell>
          <cell r="AR1517" t="str">
            <v>MDELIVERY_4837919</v>
          </cell>
          <cell r="AS1517">
            <v>330619</v>
          </cell>
          <cell r="AT1517" t="str">
            <v>D40</v>
          </cell>
          <cell r="AU1517" t="str">
            <v>BTC</v>
          </cell>
          <cell r="AV1517">
            <v>1</v>
          </cell>
          <cell r="AW1517" t="str">
            <v>PROVINCIAL</v>
          </cell>
          <cell r="AX1517" t="str">
            <v>INCIDENCIA</v>
          </cell>
          <cell r="AY1517" t="str">
            <v>LTE HONOR X6 SILVER: 1 und - sn. 862800062644919</v>
          </cell>
          <cell r="AZ1517" t="str">
            <v>TERMINAL</v>
          </cell>
          <cell r="BA1517" t="str">
            <v>Validar Biometrico</v>
          </cell>
        </row>
        <row r="1518">
          <cell r="A1518" t="str">
            <v>4837927</v>
          </cell>
          <cell r="B1518" t="str">
            <v>MDELIVERY</v>
          </cell>
          <cell r="C1518">
            <v>44942</v>
          </cell>
          <cell r="D1518" t="str">
            <v>FLEXNET ECUADOR - MDELIVERY</v>
          </cell>
          <cell r="E1518" t="str">
            <v>CALLE 28 DE JUNIO S/N Y GARCIA MORENO ENTRADA LLANO GRANDE</v>
          </cell>
          <cell r="H1518" t="str">
            <v>170208</v>
          </cell>
          <cell r="I1518" t="str">
            <v>QUITO</v>
          </cell>
          <cell r="J1518" t="str">
            <v>PICHINCHA</v>
          </cell>
          <cell r="K1518" t="str">
            <v>Vanessa Elizabeth Palacios Gorozabel</v>
          </cell>
          <cell r="L1518" t="str">
            <v>PUEBLO NUEVO CALLE 21 DE OCTUBRE SN AV PRINCIPAL</v>
          </cell>
          <cell r="O1518" t="str">
            <v>130116</v>
          </cell>
          <cell r="P1518" t="str">
            <v>130116</v>
          </cell>
          <cell r="Q1518" t="str">
            <v>MANABI_PORTOVIEJO_PUEBLO NUEVO</v>
          </cell>
          <cell r="R1518" t="str">
            <v>4837927</v>
          </cell>
          <cell r="W1518" t="str">
            <v>1312897968</v>
          </cell>
          <cell r="X1518" t="str">
            <v>0984732558-0960220569</v>
          </cell>
          <cell r="AA1518">
            <v>44942</v>
          </cell>
          <cell r="AD1518">
            <v>1</v>
          </cell>
          <cell r="AE1518">
            <v>1</v>
          </cell>
          <cell r="AH1518" t="str">
            <v>SECTOR CENTRO DIAGONAL AL MERCADO DE PUEBLO NUEVO Y JUNTA PARROQUIAL ENTREGA EN COMERCIAL ALDAER HAY QUE LLAMAR AL TITULAR LLAMAR 30 MIN ANTES DE LA ENTREGA PORQUE DA DIRECCION DE SU VECINO</v>
          </cell>
          <cell r="AI1518" t="str">
            <v>DESPACHO</v>
          </cell>
          <cell r="AJ1518" t="str">
            <v>Normal</v>
          </cell>
          <cell r="AL1518" t="str">
            <v>NO</v>
          </cell>
          <cell r="AN1518" t="str">
            <v>MOV_autoporta</v>
          </cell>
          <cell r="AO1518" t="str">
            <v>CANAL ONLINE</v>
          </cell>
          <cell r="AP1518">
            <v>44942</v>
          </cell>
          <cell r="AR1518" t="str">
            <v>MDELIVERY_4837927</v>
          </cell>
          <cell r="AS1518">
            <v>330789</v>
          </cell>
          <cell r="AT1518" t="str">
            <v>D40</v>
          </cell>
          <cell r="AU1518" t="str">
            <v>BTC</v>
          </cell>
          <cell r="AV1518">
            <v>1</v>
          </cell>
          <cell r="AW1518" t="str">
            <v>PROVINCIAL</v>
          </cell>
          <cell r="AX1518" t="str">
            <v>EN_TRANSITO</v>
          </cell>
          <cell r="AY1518" t="str">
            <v>HALFSIM MOVISTAR: 1 und - sn. 8959300520560980370</v>
          </cell>
          <cell r="AZ1518" t="str">
            <v>SIMCARD</v>
          </cell>
          <cell r="BA1518" t="str">
            <v/>
          </cell>
        </row>
        <row r="1519">
          <cell r="A1519" t="str">
            <v>4837931</v>
          </cell>
          <cell r="B1519" t="str">
            <v>MDELIVERY</v>
          </cell>
          <cell r="C1519">
            <v>44942</v>
          </cell>
          <cell r="D1519" t="str">
            <v>FLEXNET ECUADOR - MDELIVERY</v>
          </cell>
          <cell r="E1519" t="str">
            <v>CALLE 28 DE JUNIO S/N Y GARCIA MORENO ENTRADA LLANO GRANDE</v>
          </cell>
          <cell r="H1519" t="str">
            <v>170208</v>
          </cell>
          <cell r="I1519" t="str">
            <v>QUITO</v>
          </cell>
          <cell r="J1519" t="str">
            <v>PICHINCHA</v>
          </cell>
          <cell r="K1519" t="str">
            <v>RUFINO JASMANI PLUAS SOLIS</v>
          </cell>
          <cell r="L1519" t="str">
            <v>PLAYAS AV AURELIO YEPEZ SN CALLE 6TA</v>
          </cell>
          <cell r="O1519" t="str">
            <v>092202</v>
          </cell>
          <cell r="P1519" t="str">
            <v>092202</v>
          </cell>
          <cell r="Q1519" t="str">
            <v>GUAYAS_PLAYAS_PLAYAS</v>
          </cell>
          <cell r="R1519" t="str">
            <v>4837931</v>
          </cell>
          <cell r="W1519" t="str">
            <v>0953982329</v>
          </cell>
          <cell r="X1519" t="str">
            <v>0987928581-0968601164</v>
          </cell>
          <cell r="AA1519">
            <v>44942</v>
          </cell>
          <cell r="AD1519">
            <v>1</v>
          </cell>
          <cell r="AE1519">
            <v>1</v>
          </cell>
          <cell r="AH1519" t="str">
            <v>BARRIO GUAYAQUIL ESTA A 1 CUADRA TALLER ROSERO SOLDADOR ES UNA CASA 1 PISO DE BLOQUE PUERTA NEGRA HAY QUE LLAMAR AL TITULAR</v>
          </cell>
          <cell r="AI1519" t="str">
            <v>DESPACHO</v>
          </cell>
          <cell r="AJ1519" t="str">
            <v>Normal</v>
          </cell>
          <cell r="AL1519" t="str">
            <v>NO</v>
          </cell>
          <cell r="AN1519" t="str">
            <v>MOV onlinevip</v>
          </cell>
          <cell r="AO1519" t="str">
            <v>CANAL ONLINE</v>
          </cell>
          <cell r="AP1519">
            <v>44942</v>
          </cell>
          <cell r="AR1519" t="str">
            <v>MDELIVERY_4837931</v>
          </cell>
          <cell r="AS1519">
            <v>330787</v>
          </cell>
          <cell r="AT1519" t="str">
            <v>D40</v>
          </cell>
          <cell r="AU1519" t="str">
            <v>BTC</v>
          </cell>
          <cell r="AV1519">
            <v>1</v>
          </cell>
          <cell r="AW1519" t="str">
            <v>PROVINCIAL</v>
          </cell>
          <cell r="AX1519" t="str">
            <v>EN_TRANSITO</v>
          </cell>
          <cell r="AY1519" t="str">
            <v>LTE XIAOMI REDMI NOTE 11 GRIS: 1 und - sn. 861696062492320</v>
          </cell>
          <cell r="AZ1519" t="str">
            <v>TERMINAL</v>
          </cell>
          <cell r="BA1519" t="str">
            <v>Validar Biometrico</v>
          </cell>
        </row>
        <row r="1520">
          <cell r="A1520" t="str">
            <v>4837946</v>
          </cell>
          <cell r="B1520" t="str">
            <v>MDELIVERY</v>
          </cell>
          <cell r="C1520">
            <v>44942</v>
          </cell>
          <cell r="D1520" t="str">
            <v>FLEXNET ECUADOR - MDELIVERY</v>
          </cell>
          <cell r="E1520" t="str">
            <v>CALLE 28 DE JUNIO S/N Y GARCIA MORENO ENTRADA LLANO GRANDE</v>
          </cell>
          <cell r="H1520" t="str">
            <v>170208</v>
          </cell>
          <cell r="I1520" t="str">
            <v>QUITO</v>
          </cell>
          <cell r="J1520" t="str">
            <v>PICHINCHA</v>
          </cell>
          <cell r="K1520" t="str">
            <v>BLADIMIR COLON GALARZA OTOYA</v>
          </cell>
          <cell r="L1520" t="str">
            <v>ATACAMES CALLE JUAN MONTALVO SN VIA ROBERTO LUIS CERVANTES</v>
          </cell>
          <cell r="O1520" t="str">
            <v>080305</v>
          </cell>
          <cell r="P1520" t="str">
            <v>080305</v>
          </cell>
          <cell r="Q1520" t="str">
            <v>ESMERALDAS_ATACAMES_ATACAMES</v>
          </cell>
          <cell r="R1520" t="str">
            <v>4837946</v>
          </cell>
          <cell r="W1520" t="str">
            <v>0802521690_V1333I1222</v>
          </cell>
          <cell r="X1520" t="str">
            <v>0999974375-</v>
          </cell>
          <cell r="AA1520">
            <v>44942</v>
          </cell>
          <cell r="AD1520">
            <v>1</v>
          </cell>
          <cell r="AE1520">
            <v>1</v>
          </cell>
          <cell r="AH1520" t="str">
            <v>SECTOR CENTRO ENTREGA EN LA JOYERIA PLAYA DE ORO ESTA A 2 CASAS DEL KFC</v>
          </cell>
          <cell r="AI1520" t="str">
            <v>DESPACHO</v>
          </cell>
          <cell r="AJ1520" t="str">
            <v>Normal</v>
          </cell>
          <cell r="AL1520" t="str">
            <v>NO</v>
          </cell>
          <cell r="AN1520" t="str">
            <v>MOV tecnocom</v>
          </cell>
          <cell r="AO1520" t="str">
            <v>CANAL ONLINE</v>
          </cell>
          <cell r="AP1520">
            <v>44942</v>
          </cell>
          <cell r="AR1520" t="str">
            <v>MDELIVERY_4837946</v>
          </cell>
          <cell r="AS1520">
            <v>330775</v>
          </cell>
          <cell r="AT1520" t="str">
            <v>D40</v>
          </cell>
          <cell r="AU1520" t="str">
            <v>BTC</v>
          </cell>
          <cell r="AV1520">
            <v>1</v>
          </cell>
          <cell r="AW1520" t="str">
            <v>PROVINCIAL</v>
          </cell>
          <cell r="AX1520" t="str">
            <v>EN_TRANSITO</v>
          </cell>
          <cell r="AY1520" t="str">
            <v>AIR APPLE AIRPODS 3ER GEN: 1 und - sn. 139999372440559</v>
          </cell>
          <cell r="AZ1520" t="str">
            <v>ACCESORIO</v>
          </cell>
          <cell r="BA1520" t="str">
            <v>Validar Biometrico, Validar Tarjeta Credito M,</v>
          </cell>
        </row>
        <row r="1521">
          <cell r="A1521" t="str">
            <v>4838043</v>
          </cell>
          <cell r="B1521" t="str">
            <v>MDELIVERY</v>
          </cell>
          <cell r="C1521">
            <v>44942</v>
          </cell>
          <cell r="D1521" t="str">
            <v>FLEXNET ECUADOR - MDELIVERY</v>
          </cell>
          <cell r="E1521" t="str">
            <v>CALLE 28 DE JUNIO S/N Y GARCIA MORENO ENTRADA LLANO GRANDE</v>
          </cell>
          <cell r="H1521" t="str">
            <v>170208</v>
          </cell>
          <cell r="I1521" t="str">
            <v>QUITO</v>
          </cell>
          <cell r="J1521" t="str">
            <v>PICHINCHA</v>
          </cell>
          <cell r="K1521" t="str">
            <v>JORDY ALEXANDER PINEDA ORTEGA</v>
          </cell>
          <cell r="L1521" t="str">
            <v>SAN SEBASTIAN CALLE CARLOS ROMAN SN ENTRE CALLE BENJAMIN PEREIRA Y JOSE MARIA RIOFRIO</v>
          </cell>
          <cell r="O1521" t="str">
            <v>110103</v>
          </cell>
          <cell r="P1521" t="str">
            <v>110103</v>
          </cell>
          <cell r="Q1521" t="str">
            <v>LOJA_LOJA_SAN SEBASTIAN</v>
          </cell>
          <cell r="R1521" t="str">
            <v>4838043</v>
          </cell>
          <cell r="W1521" t="str">
            <v>0705653640_  E2344I1242</v>
          </cell>
          <cell r="X1521" t="str">
            <v>0998886459-0998886459</v>
          </cell>
          <cell r="AA1521">
            <v>44942</v>
          </cell>
          <cell r="AD1521">
            <v>1</v>
          </cell>
          <cell r="AE1521">
            <v>1</v>
          </cell>
          <cell r="AH1521" t="str">
            <v>BARRIO CELI ROMAN ESTA A 1 CUADRA DEL INSTITITO DE IDIOMA UNL ES UNA CASA 3 PISOS COLOR CREMA REJAS CREMA</v>
          </cell>
          <cell r="AI1521" t="str">
            <v>DESPACHO</v>
          </cell>
          <cell r="AJ1521" t="str">
            <v>Normal</v>
          </cell>
          <cell r="AL1521" t="str">
            <v>NO</v>
          </cell>
          <cell r="AN1521" t="str">
            <v>MOV productovip</v>
          </cell>
          <cell r="AO1521" t="str">
            <v>CANAL ONLINE</v>
          </cell>
          <cell r="AP1521">
            <v>44942</v>
          </cell>
          <cell r="AR1521" t="str">
            <v>MDELIVERY_4838043</v>
          </cell>
          <cell r="AS1521">
            <v>330839</v>
          </cell>
          <cell r="AT1521" t="str">
            <v>D40</v>
          </cell>
          <cell r="AU1521" t="str">
            <v>BTC</v>
          </cell>
          <cell r="AV1521">
            <v>1</v>
          </cell>
          <cell r="AW1521" t="str">
            <v>PROVINCIAL</v>
          </cell>
          <cell r="AX1521" t="str">
            <v>ENTREGADO</v>
          </cell>
          <cell r="AY1521" t="str">
            <v>HALFSIM MOVISTAR: 1 und - sn. 8959300520560979547</v>
          </cell>
          <cell r="AZ1521" t="str">
            <v>SIMCARD</v>
          </cell>
          <cell r="BA1521" t="str">
            <v/>
          </cell>
        </row>
        <row r="1522">
          <cell r="A1522" t="str">
            <v>4838050</v>
          </cell>
          <cell r="B1522" t="str">
            <v>MDELIVERY</v>
          </cell>
          <cell r="C1522">
            <v>44942</v>
          </cell>
          <cell r="D1522" t="str">
            <v>FLEXNET ECUADOR - MDELIVERY</v>
          </cell>
          <cell r="E1522" t="str">
            <v>CALLE 28 DE JUNIO S/N Y GARCIA MORENO ENTRADA LLANO GRANDE</v>
          </cell>
          <cell r="H1522" t="str">
            <v>170208</v>
          </cell>
          <cell r="I1522" t="str">
            <v>QUITO</v>
          </cell>
          <cell r="J1522" t="str">
            <v>PICHINCHA</v>
          </cell>
          <cell r="K1522" t="str">
            <v>BORJA BORJA JORGE FERNANDO</v>
          </cell>
          <cell r="L1522" t="str">
            <v>OFICINA TRAMACO SALCEDO</v>
          </cell>
          <cell r="O1522" t="str">
            <v>SALCEDO</v>
          </cell>
          <cell r="P1522" t="str">
            <v>SALCEDO</v>
          </cell>
          <cell r="Q1522" t="str">
            <v>COTOPAXI_SALCEDO_</v>
          </cell>
          <cell r="R1522" t="str">
            <v>4838050</v>
          </cell>
          <cell r="W1522" t="str">
            <v>0502991334</v>
          </cell>
          <cell r="X1522" t="str">
            <v>0987113997-0987113997</v>
          </cell>
          <cell r="AA1522">
            <v>44942</v>
          </cell>
          <cell r="AD1522">
            <v>1</v>
          </cell>
          <cell r="AE1522">
            <v>1</v>
          </cell>
          <cell r="AH1522" t="str">
            <v/>
          </cell>
          <cell r="AI1522" t="str">
            <v>DESPACHO</v>
          </cell>
          <cell r="AJ1522" t="str">
            <v>DERIVADO PICK UP</v>
          </cell>
          <cell r="AL1522" t="str">
            <v>NO</v>
          </cell>
          <cell r="AN1522" t="str">
            <v>MOV onlinevip</v>
          </cell>
          <cell r="AO1522" t="str">
            <v>CANAL ONLINE</v>
          </cell>
          <cell r="AP1522">
            <v>44942</v>
          </cell>
          <cell r="AR1522" t="str">
            <v>MDELIVERY_4838050</v>
          </cell>
          <cell r="AS1522">
            <v>330782</v>
          </cell>
          <cell r="AT1522" t="str">
            <v>D40</v>
          </cell>
          <cell r="AU1522" t="str">
            <v>BTC</v>
          </cell>
          <cell r="AV1522">
            <v>1</v>
          </cell>
          <cell r="AW1522" t="str">
            <v>PROVINCIAL</v>
          </cell>
          <cell r="AX1522" t="str">
            <v>INCIDENCIA</v>
          </cell>
          <cell r="AY1522" t="str">
            <v>LTE SAMSUNG A33 5G AZUL: 1 und - sn. 352429892363511</v>
          </cell>
          <cell r="AZ1522" t="str">
            <v>TERMINAL</v>
          </cell>
          <cell r="BA1522" t="str">
            <v>Validar Biometrico</v>
          </cell>
        </row>
        <row r="1523">
          <cell r="A1523" t="str">
            <v>4838101</v>
          </cell>
          <cell r="B1523" t="str">
            <v>MDELIVERY</v>
          </cell>
          <cell r="C1523">
            <v>44942</v>
          </cell>
          <cell r="D1523" t="str">
            <v>FLEXNET ECUADOR - MDELIVERY</v>
          </cell>
          <cell r="E1523" t="str">
            <v>CALLE 28 DE JUNIO S/N Y GARCIA MORENO ENTRADA LLANO GRANDE</v>
          </cell>
          <cell r="H1523" t="str">
            <v>170208</v>
          </cell>
          <cell r="I1523" t="str">
            <v>QUITO</v>
          </cell>
          <cell r="J1523" t="str">
            <v>PICHINCHA</v>
          </cell>
          <cell r="K1523" t="str">
            <v>ANDRES SEBASTIAN PAREDES PANATA</v>
          </cell>
          <cell r="L1523" t="str">
            <v>TURUBAMBA AV SIMON BOLIVAR KM 7 Y MEDIO</v>
          </cell>
          <cell r="O1523" t="str">
            <v>170712</v>
          </cell>
          <cell r="P1523" t="str">
            <v>170712</v>
          </cell>
          <cell r="Q1523" t="str">
            <v>PICHINCHA_QUITO_TURUBAMBA</v>
          </cell>
          <cell r="R1523" t="str">
            <v>4838101</v>
          </cell>
          <cell r="W1523" t="str">
            <v>1725538415</v>
          </cell>
          <cell r="X1523" t="str">
            <v>0-0958621564</v>
          </cell>
          <cell r="AA1523">
            <v>44942</v>
          </cell>
          <cell r="AD1523">
            <v>1</v>
          </cell>
          <cell r="AE1523">
            <v>1</v>
          </cell>
          <cell r="AH1523" t="str">
            <v>SECTOR SAN JUAN DE TURUBAMBA ENTREGA EN LA OFICINAS DEL CAMPOSANTO MONTEOLIVO SUR JUNTO AL PARQUE METROPOLITANO DEL SUR DIAGONAL A CIUDAD JARDIN</v>
          </cell>
          <cell r="AI1523" t="str">
            <v>DESPACHO</v>
          </cell>
          <cell r="AJ1523" t="str">
            <v>Normal</v>
          </cell>
          <cell r="AL1523" t="str">
            <v>NO</v>
          </cell>
          <cell r="AN1523" t="str">
            <v>MOV_autoporta</v>
          </cell>
          <cell r="AO1523" t="str">
            <v>CANAL ONLINE</v>
          </cell>
          <cell r="AP1523">
            <v>44942</v>
          </cell>
          <cell r="AR1523" t="str">
            <v>MDELIVERY_4838101</v>
          </cell>
          <cell r="AS1523">
            <v>330622</v>
          </cell>
          <cell r="AT1523" t="str">
            <v>D40</v>
          </cell>
          <cell r="AU1523" t="str">
            <v>BTC</v>
          </cell>
          <cell r="AV1523">
            <v>1</v>
          </cell>
          <cell r="AW1523" t="str">
            <v>LOCAL</v>
          </cell>
          <cell r="AX1523" t="str">
            <v>ENTREGADO</v>
          </cell>
          <cell r="AY1523" t="str">
            <v>HALFSIM MOVISTAR: 1 und - sn. 8959300520560987672</v>
          </cell>
          <cell r="AZ1523" t="str">
            <v>SIMCARD</v>
          </cell>
          <cell r="BA1523" t="str">
            <v/>
          </cell>
        </row>
        <row r="1524">
          <cell r="A1524" t="str">
            <v>4838115</v>
          </cell>
          <cell r="B1524" t="str">
            <v>MDELIVERY</v>
          </cell>
          <cell r="C1524">
            <v>44942</v>
          </cell>
          <cell r="D1524" t="str">
            <v>FLEXNET ECUADOR - MDELIVERY</v>
          </cell>
          <cell r="E1524" t="str">
            <v>CALLE 28 DE JUNIO S/N Y GARCIA MORENO ENTRADA LLANO GRANDE</v>
          </cell>
          <cell r="H1524" t="str">
            <v>170208</v>
          </cell>
          <cell r="I1524" t="str">
            <v>QUITO</v>
          </cell>
          <cell r="J1524" t="str">
            <v>PICHINCHA</v>
          </cell>
          <cell r="K1524" t="str">
            <v>Pedro Giovanni Urgiles Mendez</v>
          </cell>
          <cell r="L1524" t="str">
            <v>TARQUI  AV 18I NO  SN KM 7 Y MEDIO VIA DAULE</v>
          </cell>
          <cell r="O1524" t="str">
            <v>090804</v>
          </cell>
          <cell r="P1524" t="str">
            <v>090804</v>
          </cell>
          <cell r="Q1524" t="str">
            <v>GUAYAS_GUAYAQUIL_TARQUI</v>
          </cell>
          <cell r="R1524" t="str">
            <v>4838115</v>
          </cell>
          <cell r="W1524" t="str">
            <v>0914060074</v>
          </cell>
          <cell r="X1524" t="str">
            <v>0-0961521817</v>
          </cell>
          <cell r="AA1524">
            <v>44942</v>
          </cell>
          <cell r="AD1524">
            <v>1</v>
          </cell>
          <cell r="AE1524">
            <v>1</v>
          </cell>
          <cell r="AH1524" t="str">
            <v>SECTOR FLORIDA NORTE  FRENTE A CODERMET1 ENTREGAR A MEGA PRODUCTOS PORTON BLANCA Y AMARILLO ESQUINERO  CERRAMIENTO GRANDE PREGUNTAR AL SR GUARDIA</v>
          </cell>
          <cell r="AI1524" t="str">
            <v>DESPACHO</v>
          </cell>
          <cell r="AJ1524" t="str">
            <v>Normal</v>
          </cell>
          <cell r="AL1524" t="str">
            <v>NO</v>
          </cell>
          <cell r="AN1524" t="str">
            <v>MOV_autoporta</v>
          </cell>
          <cell r="AO1524" t="str">
            <v>CANAL ONLINE</v>
          </cell>
          <cell r="AP1524">
            <v>44942</v>
          </cell>
          <cell r="AR1524" t="str">
            <v>MDELIVERY_4838115</v>
          </cell>
          <cell r="AS1524">
            <v>330624</v>
          </cell>
          <cell r="AT1524" t="str">
            <v>D40</v>
          </cell>
          <cell r="AU1524" t="str">
            <v>BTC</v>
          </cell>
          <cell r="AV1524">
            <v>1</v>
          </cell>
          <cell r="AW1524" t="str">
            <v>LOCAL</v>
          </cell>
          <cell r="AX1524" t="str">
            <v>ENTREGADO</v>
          </cell>
          <cell r="AY1524" t="str">
            <v>HALFSIM MOVISTAR: 1 und - sn. 8959300520560983978</v>
          </cell>
          <cell r="AZ1524" t="str">
            <v>SIMCARD</v>
          </cell>
          <cell r="BA1524" t="str">
            <v/>
          </cell>
        </row>
        <row r="1525">
          <cell r="A1525" t="str">
            <v>4838129</v>
          </cell>
          <cell r="B1525" t="str">
            <v>MDELIVERY</v>
          </cell>
          <cell r="C1525">
            <v>44942</v>
          </cell>
          <cell r="D1525" t="str">
            <v>FLEXNET ECUADOR - MDELIVERY</v>
          </cell>
          <cell r="E1525" t="str">
            <v>CALLE 28 DE JUNIO S/N Y GARCIA MORENO ENTRADA LLANO GRANDE</v>
          </cell>
          <cell r="H1525" t="str">
            <v>170208</v>
          </cell>
          <cell r="I1525" t="str">
            <v>QUITO</v>
          </cell>
          <cell r="J1525" t="str">
            <v>PICHINCHA</v>
          </cell>
          <cell r="K1525" t="str">
            <v>LUIS ANDRES JACOME MARTINEZ</v>
          </cell>
          <cell r="L1525" t="str">
            <v>ITCHIMBIA CALLE ARTURO BORJA  N3 112 CALLE CONCEPCION</v>
          </cell>
          <cell r="O1525" t="str">
            <v>170403</v>
          </cell>
          <cell r="P1525" t="str">
            <v>170403</v>
          </cell>
          <cell r="Q1525" t="str">
            <v>PICHINCHA_QUITO_ITCHIMBIA</v>
          </cell>
          <cell r="R1525" t="str">
            <v>4838129</v>
          </cell>
          <cell r="W1525" t="str">
            <v>1753520343_V3343V4222</v>
          </cell>
          <cell r="X1525" t="str">
            <v>0960506379-0000000000</v>
          </cell>
          <cell r="AA1525">
            <v>44942</v>
          </cell>
          <cell r="AD1525">
            <v>1</v>
          </cell>
          <cell r="AE1525">
            <v>1</v>
          </cell>
          <cell r="AH1525" t="str">
            <v>SECTOR LA TOLA ES UNA CASA COLOR BLANCO PUERTA NEGRA HAY QUE LLAMAR AL TITULAR</v>
          </cell>
          <cell r="AI1525" t="str">
            <v>DESPACHO</v>
          </cell>
          <cell r="AJ1525" t="str">
            <v>Normal</v>
          </cell>
          <cell r="AL1525" t="str">
            <v>NO</v>
          </cell>
          <cell r="AN1525" t="str">
            <v>MOV productovip</v>
          </cell>
          <cell r="AO1525" t="str">
            <v>CANAL ONLINE</v>
          </cell>
          <cell r="AP1525">
            <v>44942</v>
          </cell>
          <cell r="AR1525" t="str">
            <v>MDELIVERY_4838129</v>
          </cell>
          <cell r="AS1525">
            <v>330843</v>
          </cell>
          <cell r="AT1525" t="str">
            <v>D40</v>
          </cell>
          <cell r="AU1525" t="str">
            <v>BTC</v>
          </cell>
          <cell r="AV1525">
            <v>1</v>
          </cell>
          <cell r="AW1525" t="str">
            <v>LOCAL</v>
          </cell>
          <cell r="AX1525" t="str">
            <v>EN_TRANSITO</v>
          </cell>
          <cell r="AY1525" t="str">
            <v>HALFSIM MOVISTAR: 1 und - sn. 8959300520560982087</v>
          </cell>
          <cell r="AZ1525" t="str">
            <v>SIMCARD</v>
          </cell>
          <cell r="BA1525" t="str">
            <v/>
          </cell>
        </row>
        <row r="1526">
          <cell r="A1526" t="str">
            <v>4838137</v>
          </cell>
          <cell r="B1526" t="str">
            <v>MDELIVERY</v>
          </cell>
          <cell r="C1526">
            <v>44942</v>
          </cell>
          <cell r="D1526" t="str">
            <v>FLEXNET ECUADOR - MDELIVERY</v>
          </cell>
          <cell r="E1526" t="str">
            <v>CALLE 28 DE JUNIO S/N Y GARCIA MORENO ENTRADA LLANO GRANDE</v>
          </cell>
          <cell r="H1526" t="str">
            <v>170208</v>
          </cell>
          <cell r="I1526" t="str">
            <v>QUITO</v>
          </cell>
          <cell r="J1526" t="str">
            <v>PICHINCHA</v>
          </cell>
          <cell r="K1526" t="str">
            <v>JENNIFER VANNESA GUALPA LOACHAMIN</v>
          </cell>
          <cell r="L1526" t="str">
            <v>SAN BARTOLO  CALLE BARTOLOME PEREZ  OE4  104 CALLE CASARRUBIA</v>
          </cell>
          <cell r="O1526" t="str">
            <v>170601</v>
          </cell>
          <cell r="P1526" t="str">
            <v>170601</v>
          </cell>
          <cell r="Q1526" t="str">
            <v>PICHINCHA_QUITO_SAN BARTOLO</v>
          </cell>
          <cell r="R1526" t="str">
            <v>4838137</v>
          </cell>
          <cell r="W1526" t="str">
            <v>1717533986_E2333I3442</v>
          </cell>
          <cell r="X1526" t="str">
            <v>0958600545-</v>
          </cell>
          <cell r="AA1526">
            <v>44942</v>
          </cell>
          <cell r="AD1526">
            <v>1</v>
          </cell>
          <cell r="AE1526">
            <v>1</v>
          </cell>
          <cell r="AH1526" t="str">
            <v>SECTOR LA QUITO SUR DIAGONAL A LA FARMACIA FARMA DESCUENTOS CASA ROSADA PUERTAS DE MADERA CAFES  3 PISOS</v>
          </cell>
          <cell r="AI1526" t="str">
            <v>DESPACHO</v>
          </cell>
          <cell r="AJ1526" t="str">
            <v>Normal</v>
          </cell>
          <cell r="AL1526" t="str">
            <v>NO</v>
          </cell>
          <cell r="AN1526" t="str">
            <v>MOV_tecnocom_credito_directo</v>
          </cell>
          <cell r="AO1526" t="str">
            <v>CANAL ONLINE</v>
          </cell>
          <cell r="AP1526">
            <v>44942</v>
          </cell>
          <cell r="AR1526" t="str">
            <v>MDELIVERY_4838137</v>
          </cell>
          <cell r="AS1526">
            <v>330838</v>
          </cell>
          <cell r="AT1526" t="str">
            <v>D40</v>
          </cell>
          <cell r="AU1526" t="str">
            <v>BTC</v>
          </cell>
          <cell r="AV1526">
            <v>1</v>
          </cell>
          <cell r="AW1526" t="str">
            <v>LOCAL</v>
          </cell>
          <cell r="AX1526" t="str">
            <v>CANCELADO</v>
          </cell>
          <cell r="AY1526" t="str">
            <v>LTE XIAOMI REDMI 10A 64GB SILVER: 1 und - sn. 867849065376503</v>
          </cell>
          <cell r="AZ1526" t="str">
            <v>TERMINAL</v>
          </cell>
          <cell r="BA1526" t="str">
            <v>Validar Biometrico</v>
          </cell>
        </row>
        <row r="1527">
          <cell r="A1527" t="str">
            <v>4838142</v>
          </cell>
          <cell r="B1527" t="str">
            <v>MDELIVERY</v>
          </cell>
          <cell r="C1527">
            <v>44942</v>
          </cell>
          <cell r="D1527" t="str">
            <v>FLEXNET ECUADOR - MDELIVERY</v>
          </cell>
          <cell r="E1527" t="str">
            <v>CALLE 28 DE JUNIO S/N Y GARCIA MORENO ENTRADA LLANO GRANDE</v>
          </cell>
          <cell r="H1527" t="str">
            <v>170208</v>
          </cell>
          <cell r="I1527" t="str">
            <v>QUITO</v>
          </cell>
          <cell r="J1527" t="str">
            <v>PICHINCHA</v>
          </cell>
          <cell r="K1527" t="str">
            <v>Gerardo Mau Sang Flores Aspiazu</v>
          </cell>
          <cell r="L1527" t="str">
            <v>LA AURORA URBANIZACION VILLA DEL REY ETAPA FELIPE  MZ 6 SL 27</v>
          </cell>
          <cell r="O1527" t="str">
            <v>092406</v>
          </cell>
          <cell r="P1527" t="str">
            <v>092406</v>
          </cell>
          <cell r="Q1527" t="str">
            <v>GUAYAS_DAULE_LA AURORA</v>
          </cell>
          <cell r="R1527" t="str">
            <v>4838142</v>
          </cell>
          <cell r="W1527" t="str">
            <v>1201342977_V4444V4444</v>
          </cell>
          <cell r="X1527" t="str">
            <v>0982214877-</v>
          </cell>
          <cell r="AA1527">
            <v>44942</v>
          </cell>
          <cell r="AD1527">
            <v>1</v>
          </cell>
          <cell r="AE1527">
            <v>1</v>
          </cell>
          <cell r="AH1527" t="str">
            <v>REGITRARSE EN GARITA DIAGONAL A LA IGLESIA DE LOS MORMONES  FRENTE A ETAPA REY EDUARDO</v>
          </cell>
          <cell r="AI1527" t="str">
            <v>DESPACHO</v>
          </cell>
          <cell r="AJ1527" t="str">
            <v>Normal</v>
          </cell>
          <cell r="AL1527" t="str">
            <v>NO</v>
          </cell>
          <cell r="AN1527" t="str">
            <v>MOV_tecnocom_credito_directo</v>
          </cell>
          <cell r="AO1527" t="str">
            <v>CANAL ONLINE</v>
          </cell>
          <cell r="AP1527">
            <v>44942</v>
          </cell>
          <cell r="AR1527" t="str">
            <v>MDELIVERY_4838142</v>
          </cell>
          <cell r="AS1527">
            <v>330769</v>
          </cell>
          <cell r="AT1527" t="str">
            <v>D40</v>
          </cell>
          <cell r="AU1527" t="str">
            <v>BTC</v>
          </cell>
          <cell r="AV1527">
            <v>1</v>
          </cell>
          <cell r="AW1527" t="str">
            <v>PROVINCIAL</v>
          </cell>
          <cell r="AX1527" t="str">
            <v>INCIDENCIA</v>
          </cell>
          <cell r="AY1527" t="str">
            <v>LTE XIAOMI REDMI NOTE 11 AZUL: 1 und - sn. 861696062996908</v>
          </cell>
          <cell r="AZ1527" t="str">
            <v>TERMINAL</v>
          </cell>
          <cell r="BA1527" t="str">
            <v>Validar Biometrico</v>
          </cell>
        </row>
        <row r="1528">
          <cell r="A1528" t="str">
            <v>4838153</v>
          </cell>
          <cell r="B1528" t="str">
            <v>MDELIVERY</v>
          </cell>
          <cell r="C1528">
            <v>44942</v>
          </cell>
          <cell r="D1528" t="str">
            <v>FLEXNET ECUADOR - MDELIVERY</v>
          </cell>
          <cell r="E1528" t="str">
            <v>CALLE 28 DE JUNIO S/N Y GARCIA MORENO ENTRADA LLANO GRANDE</v>
          </cell>
          <cell r="H1528" t="str">
            <v>170208</v>
          </cell>
          <cell r="I1528" t="str">
            <v>QUITO</v>
          </cell>
          <cell r="J1528" t="str">
            <v>PICHINCHA</v>
          </cell>
          <cell r="K1528" t="str">
            <v>Susana Margarita Martínez Soto</v>
          </cell>
          <cell r="L1528" t="str">
            <v>CONOCOTO CALLE PRINCESA TOA  OE6 317  Y PRINCESA PACCHA</v>
          </cell>
          <cell r="O1528" t="str">
            <v>170805</v>
          </cell>
          <cell r="P1528" t="str">
            <v>170805</v>
          </cell>
          <cell r="Q1528" t="str">
            <v>PICHINCHA_QUITO_CONOCOTO</v>
          </cell>
          <cell r="R1528" t="str">
            <v>4838153</v>
          </cell>
          <cell r="W1528" t="str">
            <v>1708455942_V4343v4242</v>
          </cell>
          <cell r="X1528" t="str">
            <v>0995012716-</v>
          </cell>
          <cell r="AA1528">
            <v>44942</v>
          </cell>
          <cell r="AD1528">
            <v>1</v>
          </cell>
          <cell r="AE1528">
            <v>1</v>
          </cell>
          <cell r="AH1528" t="str">
            <v>EN CASA BLANCA DE 2 PISOS CON CERRAMIENTO MIXTO PIEDRA Y LADRILLO PUERTA NEGRO DE REJA FRENTE A LAS FARMACIAS ECONOMICAS</v>
          </cell>
          <cell r="AI1528" t="str">
            <v>DESPACHO</v>
          </cell>
          <cell r="AJ1528" t="str">
            <v>Normal</v>
          </cell>
          <cell r="AL1528" t="str">
            <v>NO</v>
          </cell>
          <cell r="AN1528" t="str">
            <v>MOV_tecnocom_credito_directo</v>
          </cell>
          <cell r="AO1528" t="str">
            <v>CANAL ONLINE</v>
          </cell>
          <cell r="AP1528">
            <v>44942</v>
          </cell>
          <cell r="AR1528" t="str">
            <v>MDELIVERY_4838153</v>
          </cell>
          <cell r="AS1528">
            <v>330842</v>
          </cell>
          <cell r="AT1528" t="str">
            <v>D40</v>
          </cell>
          <cell r="AU1528" t="str">
            <v>BTC</v>
          </cell>
          <cell r="AV1528">
            <v>1</v>
          </cell>
          <cell r="AW1528" t="str">
            <v>LOCAL</v>
          </cell>
          <cell r="AX1528" t="str">
            <v>EN_TRANSITO</v>
          </cell>
          <cell r="AY1528" t="str">
            <v>LTE XIAOMI REDMI NOTE 11 GRIS: 1 und - sn. 861696062413805</v>
          </cell>
          <cell r="AZ1528" t="str">
            <v>TERMINAL</v>
          </cell>
          <cell r="BA1528" t="str">
            <v>Validar Biometrico</v>
          </cell>
        </row>
        <row r="1529">
          <cell r="A1529" t="str">
            <v>4838207</v>
          </cell>
          <cell r="B1529" t="str">
            <v>MDELIVERY</v>
          </cell>
          <cell r="C1529">
            <v>44942</v>
          </cell>
          <cell r="D1529" t="str">
            <v>FLEXNET ECUADOR - MDELIVERY</v>
          </cell>
          <cell r="E1529" t="str">
            <v>CALLE 28 DE JUNIO S/N Y GARCIA MORENO ENTRADA LLANO GRANDE</v>
          </cell>
          <cell r="H1529" t="str">
            <v>170208</v>
          </cell>
          <cell r="I1529" t="str">
            <v>QUITO</v>
          </cell>
          <cell r="J1529" t="str">
            <v>PICHINCHA</v>
          </cell>
          <cell r="K1529" t="str">
            <v>RICHARD SAUL HARO FERNANDEZ</v>
          </cell>
          <cell r="L1529" t="str">
            <v>INAQUITO AV MARIANA DE JESUS  N31 190  AV 10 DE AGOSTO</v>
          </cell>
          <cell r="O1529" t="str">
            <v>170520</v>
          </cell>
          <cell r="P1529" t="str">
            <v>170520</v>
          </cell>
          <cell r="Q1529" t="str">
            <v>PICHINCHA_QUITO_INAQUITO</v>
          </cell>
          <cell r="R1529" t="str">
            <v>4838207</v>
          </cell>
          <cell r="W1529" t="str">
            <v>1724484017</v>
          </cell>
          <cell r="X1529" t="str">
            <v>0998480829-0958922122</v>
          </cell>
          <cell r="AA1529">
            <v>44942</v>
          </cell>
          <cell r="AD1529">
            <v>1</v>
          </cell>
          <cell r="AE1529">
            <v>1</v>
          </cell>
          <cell r="AH1529" t="str">
            <v>SECTOR LA  MARIANA DE JESUS  ENTREGAR EN LA EMPRESA TELCONET EDIFICIO AZUL 1 PISO REALIZAR UNA LLAMADA PARA SALIR A RECIBIR  REALIZAR UNA LLAMADA PREVIA  10 MINUTOS</v>
          </cell>
          <cell r="AI1529" t="str">
            <v>DESPACHO</v>
          </cell>
          <cell r="AJ1529" t="str">
            <v>Normal</v>
          </cell>
          <cell r="AL1529" t="str">
            <v>NO</v>
          </cell>
          <cell r="AN1529" t="str">
            <v>MOV onlinevip</v>
          </cell>
          <cell r="AO1529" t="str">
            <v>CANAL ONLINE</v>
          </cell>
          <cell r="AP1529">
            <v>44942</v>
          </cell>
          <cell r="AR1529" t="str">
            <v>MDELIVERY_4838207</v>
          </cell>
          <cell r="AS1529">
            <v>330840</v>
          </cell>
          <cell r="AT1529" t="str">
            <v>D40</v>
          </cell>
          <cell r="AU1529" t="str">
            <v>BTC</v>
          </cell>
          <cell r="AV1529">
            <v>1</v>
          </cell>
          <cell r="AW1529" t="str">
            <v>LOCAL</v>
          </cell>
          <cell r="AX1529" t="str">
            <v>ENTREGADO</v>
          </cell>
          <cell r="AY1529" t="str">
            <v>LTE XIAOMI REDMI NOTE 11S AZUL: 1 und - sn. 865954060732221</v>
          </cell>
          <cell r="AZ1529" t="str">
            <v>TERMINAL</v>
          </cell>
          <cell r="BA1529" t="str">
            <v>Validar Biometrico</v>
          </cell>
        </row>
        <row r="1530">
          <cell r="A1530" t="str">
            <v>4838249</v>
          </cell>
          <cell r="B1530" t="str">
            <v>MDELIVERY</v>
          </cell>
          <cell r="C1530">
            <v>44942</v>
          </cell>
          <cell r="D1530" t="str">
            <v>FLEXNET ECUADOR - MDELIVERY</v>
          </cell>
          <cell r="E1530" t="str">
            <v>CALLE 28 DE JUNIO S/N Y GARCIA MORENO ENTRADA LLANO GRANDE</v>
          </cell>
          <cell r="H1530" t="str">
            <v>170208</v>
          </cell>
          <cell r="I1530" t="str">
            <v>QUITO</v>
          </cell>
          <cell r="J1530" t="str">
            <v>PICHINCHA</v>
          </cell>
          <cell r="K1530" t="str">
            <v>MARIO SEBASTIAN MATEUS PINOS</v>
          </cell>
          <cell r="L1530" t="str">
            <v>OFICINA TRAMACO SANTO DOMINGO</v>
          </cell>
          <cell r="O1530" t="str">
            <v>SANTO DOMINGO</v>
          </cell>
          <cell r="P1530" t="str">
            <v>SANTO DOMINGO</v>
          </cell>
          <cell r="Q1530" t="str">
            <v>SANTO DOMINGO_SANTO DOMINGO_</v>
          </cell>
          <cell r="R1530" t="str">
            <v>4838249</v>
          </cell>
          <cell r="W1530" t="str">
            <v>1719426759</v>
          </cell>
          <cell r="X1530" t="str">
            <v>0962720803-0962720803</v>
          </cell>
          <cell r="AA1530">
            <v>44942</v>
          </cell>
          <cell r="AD1530">
            <v>1</v>
          </cell>
          <cell r="AE1530">
            <v>1</v>
          </cell>
          <cell r="AH1530" t="str">
            <v/>
          </cell>
          <cell r="AI1530" t="str">
            <v>DESPACHO</v>
          </cell>
          <cell r="AJ1530" t="str">
            <v>DERIVADO PICK UP</v>
          </cell>
          <cell r="AL1530" t="str">
            <v>NO</v>
          </cell>
          <cell r="AN1530" t="str">
            <v>MOV productovip</v>
          </cell>
          <cell r="AO1530" t="str">
            <v>CANAL ONLINE</v>
          </cell>
          <cell r="AP1530">
            <v>44942</v>
          </cell>
          <cell r="AR1530" t="str">
            <v>MDELIVERY_4838249</v>
          </cell>
          <cell r="AS1530">
            <v>330852</v>
          </cell>
          <cell r="AT1530" t="str">
            <v>D40</v>
          </cell>
          <cell r="AU1530" t="str">
            <v>BTC</v>
          </cell>
          <cell r="AV1530">
            <v>1</v>
          </cell>
          <cell r="AW1530" t="str">
            <v>PROVINCIAL</v>
          </cell>
          <cell r="AX1530" t="str">
            <v>INCIDENCIA</v>
          </cell>
          <cell r="AY1530" t="str">
            <v>HALFSIM MOVISTAR: 1 und - sn. 8959300520560988837</v>
          </cell>
          <cell r="AZ1530" t="str">
            <v>SIMCARD</v>
          </cell>
          <cell r="BA1530" t="str">
            <v/>
          </cell>
        </row>
        <row r="1531">
          <cell r="A1531" t="str">
            <v>4838253</v>
          </cell>
          <cell r="B1531" t="str">
            <v>MDELIVERY</v>
          </cell>
          <cell r="C1531">
            <v>44942</v>
          </cell>
          <cell r="D1531" t="str">
            <v>FLEXNET ECUADOR - MDELIVERY</v>
          </cell>
          <cell r="E1531" t="str">
            <v>CALLE 28 DE JUNIO S/N Y GARCIA MORENO ENTRADA LLANO GRANDE</v>
          </cell>
          <cell r="H1531" t="str">
            <v>170208</v>
          </cell>
          <cell r="I1531" t="str">
            <v>QUITO</v>
          </cell>
          <cell r="J1531" t="str">
            <v>PICHINCHA</v>
          </cell>
          <cell r="K1531" t="str">
            <v>FAUSTO MARCELO HINOJOSA LUNA</v>
          </cell>
          <cell r="L1531" t="str">
            <v>COTOCOLLAO CALLE SABANILLA SN CALLE MACHALA</v>
          </cell>
          <cell r="O1531" t="str">
            <v>170301</v>
          </cell>
          <cell r="P1531" t="str">
            <v>170301</v>
          </cell>
          <cell r="Q1531" t="str">
            <v>PICHINCHA_QUITO_COTOCOLLAO</v>
          </cell>
          <cell r="R1531" t="str">
            <v>4838253</v>
          </cell>
          <cell r="W1531" t="str">
            <v>1803292422_v4444v4444</v>
          </cell>
          <cell r="X1531" t="str">
            <v>0992931965-</v>
          </cell>
          <cell r="AA1531">
            <v>44942</v>
          </cell>
          <cell r="AD1531">
            <v>1</v>
          </cell>
          <cell r="AE1531">
            <v>1</v>
          </cell>
          <cell r="AH1531" t="str">
            <v>SECTOR COTOCOLLAO ENTREGA EN LA UNIVERSIDAD INDOAMERICA EN EL AREA DE MARKETING HAY QUE LLAMAR AL TITULAR O ANUNCIARSE CON EL GUARDIA</v>
          </cell>
          <cell r="AI1531" t="str">
            <v>DESPACHO</v>
          </cell>
          <cell r="AJ1531" t="str">
            <v>Normal</v>
          </cell>
          <cell r="AL1531" t="str">
            <v>NO</v>
          </cell>
          <cell r="AN1531" t="str">
            <v>MOV tecnocom</v>
          </cell>
          <cell r="AO1531" t="str">
            <v>CANAL ONLINE</v>
          </cell>
          <cell r="AP1531">
            <v>44942</v>
          </cell>
          <cell r="AR1531" t="str">
            <v>MDELIVERY_4838253</v>
          </cell>
          <cell r="AS1531">
            <v>330853</v>
          </cell>
          <cell r="AT1531" t="str">
            <v>D40</v>
          </cell>
          <cell r="AU1531" t="str">
            <v>BTC</v>
          </cell>
          <cell r="AV1531">
            <v>1</v>
          </cell>
          <cell r="AW1531" t="str">
            <v>LOCAL</v>
          </cell>
          <cell r="AX1531" t="str">
            <v>ENTREGADO</v>
          </cell>
          <cell r="AY1531" t="str">
            <v>LTE IPHONE 14 256GB AZUL: 1 und - sn. 350654419005178</v>
          </cell>
          <cell r="AZ1531" t="str">
            <v>TERMINAL</v>
          </cell>
          <cell r="BA1531" t="str">
            <v>Validar Biometrico, Validar Tarjeta Credito M,</v>
          </cell>
        </row>
        <row r="1532">
          <cell r="A1532" t="str">
            <v>4838281</v>
          </cell>
          <cell r="B1532" t="str">
            <v>MDELIVERY</v>
          </cell>
          <cell r="C1532">
            <v>44942</v>
          </cell>
          <cell r="D1532" t="str">
            <v>FLEXNET ECUADOR - MDELIVERY</v>
          </cell>
          <cell r="E1532" t="str">
            <v>CALLE 28 DE JUNIO S/N Y GARCIA MORENO ENTRADA LLANO GRANDE</v>
          </cell>
          <cell r="H1532" t="str">
            <v>170208</v>
          </cell>
          <cell r="I1532" t="str">
            <v>QUITO</v>
          </cell>
          <cell r="J1532" t="str">
            <v>PICHINCHA</v>
          </cell>
          <cell r="K1532" t="str">
            <v>LUIS ALBERTO SAMANIEGO SALAZAR</v>
          </cell>
          <cell r="L1532" t="str">
            <v>CUENCA AV ABELARDO J ANDRADE  SN  Y FRNACISCO E TAMARIZ</v>
          </cell>
          <cell r="O1532" t="str">
            <v>010105</v>
          </cell>
          <cell r="P1532" t="str">
            <v>010105</v>
          </cell>
          <cell r="Q1532" t="str">
            <v>AZUAY_CUENCA_CUENCA</v>
          </cell>
          <cell r="R1532" t="str">
            <v>4838281</v>
          </cell>
          <cell r="W1532" t="str">
            <v>0104181177_V4443V4444</v>
          </cell>
          <cell r="X1532" t="str">
            <v>0995671385-</v>
          </cell>
          <cell r="AA1532">
            <v>44942</v>
          </cell>
          <cell r="AD1532">
            <v>1</v>
          </cell>
          <cell r="AE1532">
            <v>1</v>
          </cell>
          <cell r="AH1532" t="str">
            <v>EDIFICO DE LADRILLO VISTO EN PLANTA BAJA FERRETERIA Y COMERCIO SC  S1 ENVIADO SE</v>
          </cell>
          <cell r="AI1532" t="str">
            <v>DESPACHO</v>
          </cell>
          <cell r="AJ1532" t="str">
            <v>Normal</v>
          </cell>
          <cell r="AL1532" t="str">
            <v>NO</v>
          </cell>
          <cell r="AN1532" t="str">
            <v>MOV_tecnocom_credito_directo</v>
          </cell>
          <cell r="AO1532" t="str">
            <v>CANAL ONLINE</v>
          </cell>
          <cell r="AP1532">
            <v>44942</v>
          </cell>
          <cell r="AR1532" t="str">
            <v>MDELIVERY_4838281</v>
          </cell>
          <cell r="AS1532">
            <v>330788</v>
          </cell>
          <cell r="AT1532" t="str">
            <v>D40</v>
          </cell>
          <cell r="AU1532" t="str">
            <v>BTC</v>
          </cell>
          <cell r="AV1532">
            <v>1</v>
          </cell>
          <cell r="AW1532" t="str">
            <v>PROVINCIAL</v>
          </cell>
          <cell r="AX1532" t="str">
            <v>EN_TRANSITO</v>
          </cell>
          <cell r="AY1532" t="str">
            <v>LTE NOKIA C21 AZUL: 1 und - sn. 357321213138349</v>
          </cell>
          <cell r="AZ1532" t="str">
            <v>TERMINAL</v>
          </cell>
          <cell r="BA1532" t="str">
            <v>Validar Biometrico</v>
          </cell>
        </row>
        <row r="1533">
          <cell r="A1533" t="str">
            <v>4838293</v>
          </cell>
          <cell r="B1533" t="str">
            <v>MDELIVERY</v>
          </cell>
          <cell r="C1533">
            <v>44942</v>
          </cell>
          <cell r="D1533" t="str">
            <v>FLEXNET ECUADOR - MDELIVERY</v>
          </cell>
          <cell r="E1533" t="str">
            <v>CALLE 28 DE JUNIO S/N Y GARCIA MORENO ENTRADA LLANO GRANDE</v>
          </cell>
          <cell r="H1533" t="str">
            <v>170208</v>
          </cell>
          <cell r="I1533" t="str">
            <v>QUITO</v>
          </cell>
          <cell r="J1533" t="str">
            <v>PICHINCHA</v>
          </cell>
          <cell r="K1533" t="str">
            <v>ALVARO ALEXANDER CHICAIZA LLIVICOTA</v>
          </cell>
          <cell r="L1533" t="str">
            <v>LA ARGELIA  AV  SIMON BOLIVAR  SN</v>
          </cell>
          <cell r="O1533" t="str">
            <v>170409</v>
          </cell>
          <cell r="P1533" t="str">
            <v>170409</v>
          </cell>
          <cell r="Q1533" t="str">
            <v>PICHINCHA_QUITO_LA ARGELIA</v>
          </cell>
          <cell r="R1533" t="str">
            <v>4838293</v>
          </cell>
          <cell r="W1533" t="str">
            <v>0604536433</v>
          </cell>
          <cell r="X1533" t="str">
            <v>0962896139-0984049784</v>
          </cell>
          <cell r="AA1533">
            <v>44942</v>
          </cell>
          <cell r="AD1533">
            <v>1</v>
          </cell>
          <cell r="AE1533">
            <v>1</v>
          </cell>
          <cell r="AH1533" t="str">
            <v>DIAGONAL A LA RECICLADORA ECUADOR PORTON AZUL GALPON EMPRESA  VICTOR TELLO</v>
          </cell>
          <cell r="AI1533" t="str">
            <v>DESPACHO</v>
          </cell>
          <cell r="AJ1533" t="str">
            <v>Normal</v>
          </cell>
          <cell r="AL1533" t="str">
            <v>NO</v>
          </cell>
          <cell r="AN1533" t="str">
            <v>MOV onlinevip</v>
          </cell>
          <cell r="AO1533" t="str">
            <v>CANAL ONLINE</v>
          </cell>
          <cell r="AP1533">
            <v>44942</v>
          </cell>
          <cell r="AR1533" t="str">
            <v>MDELIVERY_4838293</v>
          </cell>
          <cell r="AS1533">
            <v>330849</v>
          </cell>
          <cell r="AT1533" t="str">
            <v>D40</v>
          </cell>
          <cell r="AU1533" t="str">
            <v>BTC</v>
          </cell>
          <cell r="AV1533">
            <v>1</v>
          </cell>
          <cell r="AW1533" t="str">
            <v>LOCAL</v>
          </cell>
          <cell r="AX1533" t="str">
            <v>EN_TRANSITO</v>
          </cell>
          <cell r="AY1533" t="str">
            <v>LTE XIAOMI REDMI NOTE 11S AZUL: 1 und - sn. 863837055751946</v>
          </cell>
          <cell r="AZ1533" t="str">
            <v>TERMINAL</v>
          </cell>
          <cell r="BA1533" t="str">
            <v>Validar Biometrico</v>
          </cell>
        </row>
        <row r="1534">
          <cell r="A1534" t="str">
            <v>4838330</v>
          </cell>
          <cell r="B1534" t="str">
            <v>MDELIVERY</v>
          </cell>
          <cell r="C1534">
            <v>44942</v>
          </cell>
          <cell r="D1534" t="str">
            <v>FLEXNET ECUADOR - MDELIVERY</v>
          </cell>
          <cell r="E1534" t="str">
            <v>CALLE 28 DE JUNIO S/N Y GARCIA MORENO ENTRADA LLANO GRANDE</v>
          </cell>
          <cell r="H1534" t="str">
            <v>170208</v>
          </cell>
          <cell r="I1534" t="str">
            <v>QUITO</v>
          </cell>
          <cell r="J1534" t="str">
            <v>PICHINCHA</v>
          </cell>
          <cell r="K1534" t="str">
            <v>MOREIRA MACIAS YOLANDA MONSERRATE</v>
          </cell>
          <cell r="L1534" t="str">
            <v>MONTECRISTI  RUTA DE SPONDYLUS E 15 SN AV CIRCUNVALACION</v>
          </cell>
          <cell r="O1534" t="str">
            <v>130218</v>
          </cell>
          <cell r="P1534" t="str">
            <v>130218</v>
          </cell>
          <cell r="Q1534" t="str">
            <v>MANABI_MONTECRISTI_MONTECRISTI</v>
          </cell>
          <cell r="R1534" t="str">
            <v>4838330</v>
          </cell>
          <cell r="W1534" t="str">
            <v>1305022962</v>
          </cell>
          <cell r="X1534" t="str">
            <v>0984286769-0984286769</v>
          </cell>
          <cell r="AA1534">
            <v>44942</v>
          </cell>
          <cell r="AD1534">
            <v>1</v>
          </cell>
          <cell r="AE1534">
            <v>1</v>
          </cell>
          <cell r="AH1534" t="str">
            <v>SECTOR MONUMENTO A LA TEJEDORA MANABITA  EMPRESA TRANSMARINA CA  GALPON BLANCA Y AZUL 1 PISOS</v>
          </cell>
          <cell r="AI1534" t="str">
            <v>DESPACHO</v>
          </cell>
          <cell r="AJ1534" t="str">
            <v>Normal</v>
          </cell>
          <cell r="AL1534" t="str">
            <v>NO</v>
          </cell>
          <cell r="AN1534" t="str">
            <v>MOV onlinevip</v>
          </cell>
          <cell r="AO1534" t="str">
            <v>CANAL ONLINE</v>
          </cell>
          <cell r="AP1534">
            <v>44942</v>
          </cell>
          <cell r="AR1534" t="str">
            <v>MDELIVERY_4838330</v>
          </cell>
          <cell r="AS1534">
            <v>330777</v>
          </cell>
          <cell r="AT1534" t="str">
            <v>D40</v>
          </cell>
          <cell r="AU1534" t="str">
            <v>BTC</v>
          </cell>
          <cell r="AV1534">
            <v>1</v>
          </cell>
          <cell r="AW1534" t="str">
            <v>PROVINCIAL</v>
          </cell>
          <cell r="AX1534" t="str">
            <v>EN_TRANSITO</v>
          </cell>
          <cell r="AY1534" t="str">
            <v>LTE NOKIA G21 AZUL: 1 und - sn. 355108340307950</v>
          </cell>
          <cell r="AZ1534" t="str">
            <v>TERMINAL</v>
          </cell>
          <cell r="BA1534" t="str">
            <v>Validar Biometrico</v>
          </cell>
        </row>
        <row r="1535">
          <cell r="A1535" t="str">
            <v>4838352</v>
          </cell>
          <cell r="B1535" t="str">
            <v>MDELIVERY</v>
          </cell>
          <cell r="C1535">
            <v>44942</v>
          </cell>
          <cell r="D1535" t="str">
            <v>FLEXNET ECUADOR - MDELIVERY</v>
          </cell>
          <cell r="E1535" t="str">
            <v>CALLE 28 DE JUNIO S/N Y GARCIA MORENO ENTRADA LLANO GRANDE</v>
          </cell>
          <cell r="H1535" t="str">
            <v>170208</v>
          </cell>
          <cell r="I1535" t="str">
            <v>QUITO</v>
          </cell>
          <cell r="J1535" t="str">
            <v>PICHINCHA</v>
          </cell>
          <cell r="K1535" t="str">
            <v>JOSE LUIS AUCANCELA CAYAMBE</v>
          </cell>
          <cell r="L1535" t="str">
            <v>OFICINA TRAMACO LA MERCED</v>
          </cell>
          <cell r="O1535" t="str">
            <v>QUITO</v>
          </cell>
          <cell r="P1535" t="str">
            <v>QUITO</v>
          </cell>
          <cell r="Q1535" t="str">
            <v>PICHINCHA_QUITO_</v>
          </cell>
          <cell r="R1535" t="str">
            <v>4838352</v>
          </cell>
          <cell r="W1535" t="str">
            <v>1723941124</v>
          </cell>
          <cell r="X1535" t="str">
            <v>0983621766-00000000000</v>
          </cell>
          <cell r="AA1535">
            <v>44942</v>
          </cell>
          <cell r="AD1535">
            <v>1</v>
          </cell>
          <cell r="AE1535">
            <v>1</v>
          </cell>
          <cell r="AH1535" t="str">
            <v/>
          </cell>
          <cell r="AI1535" t="str">
            <v>DESPACHO</v>
          </cell>
          <cell r="AJ1535" t="str">
            <v>DERIVADO PICK UP</v>
          </cell>
          <cell r="AL1535" t="str">
            <v>NO</v>
          </cell>
          <cell r="AN1535" t="str">
            <v>MOV productovip</v>
          </cell>
          <cell r="AO1535" t="str">
            <v>CANAL ONLINE</v>
          </cell>
          <cell r="AP1535">
            <v>44942</v>
          </cell>
          <cell r="AR1535" t="str">
            <v>MDELIVERY_4838352</v>
          </cell>
          <cell r="AS1535">
            <v>330847</v>
          </cell>
          <cell r="AT1535" t="str">
            <v>D40</v>
          </cell>
          <cell r="AU1535" t="str">
            <v>BTC</v>
          </cell>
          <cell r="AV1535">
            <v>2</v>
          </cell>
          <cell r="AW1535" t="str">
            <v>PROVINCIAL</v>
          </cell>
          <cell r="AX1535" t="str">
            <v>EN_TRANSITO</v>
          </cell>
          <cell r="AY1535" t="str">
            <v>LTE XIAOMI REDMI 10A 64GB SILVER: 1 und - sn. 863696066126989 / HALFSIM MOVISTAR: 1 und - sn. 8959300520560980214</v>
          </cell>
          <cell r="AZ1535" t="str">
            <v>SIMCARD / TERMINAL</v>
          </cell>
          <cell r="BA1535" t="str">
            <v>Validar Biometrico</v>
          </cell>
        </row>
        <row r="1536">
          <cell r="A1536" t="str">
            <v>4838420</v>
          </cell>
          <cell r="B1536" t="str">
            <v>MDELIVERY</v>
          </cell>
          <cell r="C1536">
            <v>44942</v>
          </cell>
          <cell r="D1536" t="str">
            <v>FLEXNET ECUADOR - MDELIVERY</v>
          </cell>
          <cell r="E1536" t="str">
            <v>CALLE 28 DE JUNIO S/N Y GARCIA MORENO ENTRADA LLANO GRANDE</v>
          </cell>
          <cell r="H1536" t="str">
            <v>170208</v>
          </cell>
          <cell r="I1536" t="str">
            <v>QUITO</v>
          </cell>
          <cell r="J1536" t="str">
            <v>PICHINCHA</v>
          </cell>
          <cell r="K1536" t="str">
            <v>MELANY ESTEFANIA CHUQUICUSMA MARISCAL</v>
          </cell>
          <cell r="L1536" t="str">
            <v>OFICINA TRAMACO CENTRO DE DISTRIBUCION VIA A DAULE</v>
          </cell>
          <cell r="O1536" t="str">
            <v>GUAYAQUIL</v>
          </cell>
          <cell r="P1536" t="str">
            <v>GUAYAQUIL</v>
          </cell>
          <cell r="Q1536" t="str">
            <v>GUAYAS_GUAYAQUIL_</v>
          </cell>
          <cell r="R1536" t="str">
            <v>4838420</v>
          </cell>
          <cell r="W1536" t="str">
            <v>0956882716_E4333I4242</v>
          </cell>
          <cell r="X1536" t="str">
            <v>0998000173-</v>
          </cell>
          <cell r="AA1536">
            <v>44942</v>
          </cell>
          <cell r="AD1536">
            <v>1</v>
          </cell>
          <cell r="AE1536">
            <v>1</v>
          </cell>
          <cell r="AH1536" t="str">
            <v/>
          </cell>
          <cell r="AI1536" t="str">
            <v>DESPACHO</v>
          </cell>
          <cell r="AJ1536" t="str">
            <v>DERIVADO PICK UP</v>
          </cell>
          <cell r="AL1536" t="str">
            <v>NO</v>
          </cell>
          <cell r="AN1536" t="str">
            <v>MOV_tecnocom_credito_directo</v>
          </cell>
          <cell r="AO1536" t="str">
            <v>CANAL ONLINE</v>
          </cell>
          <cell r="AP1536">
            <v>44942</v>
          </cell>
          <cell r="AR1536" t="str">
            <v>MDELIVERY_4838420</v>
          </cell>
          <cell r="AS1536">
            <v>330851</v>
          </cell>
          <cell r="AT1536" t="str">
            <v>D40</v>
          </cell>
          <cell r="AU1536" t="str">
            <v>BTC</v>
          </cell>
          <cell r="AV1536">
            <v>1</v>
          </cell>
          <cell r="AW1536" t="str">
            <v>PROVINCIAL</v>
          </cell>
          <cell r="AX1536" t="str">
            <v>EN_TRANSITO</v>
          </cell>
          <cell r="AY1536" t="str">
            <v>LTE XIAOMI REDMI NOTE 11 AZUL: 1 und - sn. 869113065774326</v>
          </cell>
          <cell r="AZ1536" t="str">
            <v>TERMINAL</v>
          </cell>
          <cell r="BA1536" t="str">
            <v>Validar Biometrico</v>
          </cell>
        </row>
        <row r="1537">
          <cell r="A1537" t="str">
            <v>4838501</v>
          </cell>
          <cell r="B1537" t="str">
            <v>MDELIVERY</v>
          </cell>
          <cell r="C1537">
            <v>44942</v>
          </cell>
          <cell r="D1537" t="str">
            <v>FLEXNET ECUADOR - MDELIVERY</v>
          </cell>
          <cell r="E1537" t="str">
            <v>CALLE 28 DE JUNIO S/N Y GARCIA MORENO ENTRADA LLANO GRANDE</v>
          </cell>
          <cell r="H1537" t="str">
            <v>170208</v>
          </cell>
          <cell r="I1537" t="str">
            <v>QUITO</v>
          </cell>
          <cell r="J1537" t="str">
            <v>PICHINCHA</v>
          </cell>
          <cell r="K1537" t="str">
            <v>SUSA GUERRERO JOSHUE DARIO</v>
          </cell>
          <cell r="L1537" t="str">
            <v>TARQUI PASAJE  ALBAN BORJA  SN</v>
          </cell>
          <cell r="O1537" t="str">
            <v>090506</v>
          </cell>
          <cell r="P1537" t="str">
            <v>090506</v>
          </cell>
          <cell r="Q1537" t="str">
            <v>GUAYAS_GUAYAQUIL_TARQUI</v>
          </cell>
          <cell r="R1537" t="str">
            <v>4838501</v>
          </cell>
          <cell r="W1537" t="str">
            <v>0927410852</v>
          </cell>
          <cell r="X1537" t="str">
            <v>0969060954-0969060954</v>
          </cell>
          <cell r="AA1537">
            <v>44942</v>
          </cell>
          <cell r="AD1537">
            <v>1</v>
          </cell>
          <cell r="AE1537">
            <v>1</v>
          </cell>
          <cell r="AH1537" t="str">
            <v>URDESA EDIFICIO LA LINEA OFICINA 4 FRENTE AL CENTRO COMERCIAL ALBAN BORJA</v>
          </cell>
          <cell r="AI1537" t="str">
            <v>DESPACHO</v>
          </cell>
          <cell r="AJ1537" t="str">
            <v>Normal</v>
          </cell>
          <cell r="AL1537" t="str">
            <v>NO</v>
          </cell>
          <cell r="AN1537" t="str">
            <v>MOV onlinevip</v>
          </cell>
          <cell r="AO1537" t="str">
            <v>CANAL ONLINE</v>
          </cell>
          <cell r="AP1537">
            <v>44942</v>
          </cell>
          <cell r="AR1537" t="str">
            <v>MDELIVERY_4838501</v>
          </cell>
          <cell r="AS1537">
            <v>330846</v>
          </cell>
          <cell r="AT1537" t="str">
            <v>D40</v>
          </cell>
          <cell r="AU1537" t="str">
            <v>BTC</v>
          </cell>
          <cell r="AV1537">
            <v>1</v>
          </cell>
          <cell r="AW1537" t="str">
            <v>LOCAL</v>
          </cell>
          <cell r="AX1537" t="str">
            <v>EN_TRANSITO</v>
          </cell>
          <cell r="AY1537" t="str">
            <v>LTE REALME GT MASTER EDITION GRIS: 1 und - sn. 867239051552251</v>
          </cell>
          <cell r="AZ1537" t="str">
            <v>TERMINAL</v>
          </cell>
          <cell r="BA1537" t="str">
            <v>Validar Biometrico</v>
          </cell>
        </row>
        <row r="1538">
          <cell r="A1538" t="str">
            <v>4838598</v>
          </cell>
          <cell r="B1538" t="str">
            <v>MDELIVERY</v>
          </cell>
          <cell r="C1538">
            <v>44942</v>
          </cell>
          <cell r="D1538" t="str">
            <v>FLEXNET ECUADOR - MDELIVERY</v>
          </cell>
          <cell r="E1538" t="str">
            <v>CALLE 28 DE JUNIO S/N Y GARCIA MORENO ENTRADA LLANO GRANDE</v>
          </cell>
          <cell r="H1538" t="str">
            <v>170208</v>
          </cell>
          <cell r="I1538" t="str">
            <v>QUITO</v>
          </cell>
          <cell r="J1538" t="str">
            <v>PICHINCHA</v>
          </cell>
          <cell r="K1538" t="str">
            <v>GLADYS MARCELA FARINANGO JAMARILLO</v>
          </cell>
          <cell r="L1538" t="str">
            <v>OFICINA TRAMACO CAYAMBE</v>
          </cell>
          <cell r="O1538" t="str">
            <v>CAYAMBE</v>
          </cell>
          <cell r="P1538" t="str">
            <v>CAYAMBE</v>
          </cell>
          <cell r="Q1538" t="str">
            <v>PICHINCHA_CAYAMBE_</v>
          </cell>
          <cell r="R1538" t="str">
            <v>4838598</v>
          </cell>
          <cell r="W1538" t="str">
            <v>1002441606_V3443V4442</v>
          </cell>
          <cell r="X1538" t="str">
            <v>0998916766-0998917118</v>
          </cell>
          <cell r="AA1538">
            <v>44942</v>
          </cell>
          <cell r="AD1538">
            <v>1</v>
          </cell>
          <cell r="AE1538">
            <v>1</v>
          </cell>
          <cell r="AH1538" t="str">
            <v/>
          </cell>
          <cell r="AI1538" t="str">
            <v>DESPACHO</v>
          </cell>
          <cell r="AJ1538" t="str">
            <v>DERIVADO PICK UP</v>
          </cell>
          <cell r="AL1538" t="str">
            <v>NO</v>
          </cell>
          <cell r="AN1538" t="str">
            <v>MOV_tecnocom_credito_directo</v>
          </cell>
          <cell r="AO1538" t="str">
            <v>CANAL ONLINE</v>
          </cell>
          <cell r="AP1538">
            <v>44942</v>
          </cell>
          <cell r="AR1538" t="str">
            <v>MDELIVERY_4838598</v>
          </cell>
          <cell r="AS1538">
            <v>330850</v>
          </cell>
          <cell r="AT1538" t="str">
            <v>D40</v>
          </cell>
          <cell r="AU1538" t="str">
            <v>BTC</v>
          </cell>
          <cell r="AV1538">
            <v>1</v>
          </cell>
          <cell r="AW1538" t="str">
            <v>PROVINCIAL</v>
          </cell>
          <cell r="AX1538" t="str">
            <v>INCIDENCIA</v>
          </cell>
          <cell r="AY1538" t="str">
            <v>LTE XIAOMI REDMI 10C 128GB GRIS: 1 und - sn. 868688062358927</v>
          </cell>
          <cell r="AZ1538" t="str">
            <v>TERMINAL</v>
          </cell>
          <cell r="BA1538" t="str">
            <v>Validar Biometrico</v>
          </cell>
        </row>
        <row r="1539">
          <cell r="A1539" t="str">
            <v>4838653</v>
          </cell>
          <cell r="B1539" t="str">
            <v>MDELIVERY</v>
          </cell>
          <cell r="C1539">
            <v>44942</v>
          </cell>
          <cell r="D1539" t="str">
            <v>FLEXNET ECUADOR - MDELIVERY</v>
          </cell>
          <cell r="E1539" t="str">
            <v>CALLE 28 DE JUNIO S/N Y GARCIA MORENO ENTRADA LLANO GRANDE</v>
          </cell>
          <cell r="H1539" t="str">
            <v>170208</v>
          </cell>
          <cell r="I1539" t="str">
            <v>QUITO</v>
          </cell>
          <cell r="J1539" t="str">
            <v>PICHINCHA</v>
          </cell>
          <cell r="K1539" t="str">
            <v>Gabriel Francisco Moran Macias</v>
          </cell>
          <cell r="L1539" t="str">
            <v>TARQUI SAUCES 6 GRABIEL RODOS GARCES  MZ 289 VILLA 3</v>
          </cell>
          <cell r="O1539" t="str">
            <v>090502</v>
          </cell>
          <cell r="P1539" t="str">
            <v>090502</v>
          </cell>
          <cell r="Q1539" t="str">
            <v>GUAYAS_GUAYAQUIL_TARQUI</v>
          </cell>
          <cell r="R1539" t="str">
            <v>4838653</v>
          </cell>
          <cell r="W1539" t="str">
            <v>0910454610</v>
          </cell>
          <cell r="X1539" t="str">
            <v>0-0998291557</v>
          </cell>
          <cell r="AA1539">
            <v>44942</v>
          </cell>
          <cell r="AD1539">
            <v>1</v>
          </cell>
          <cell r="AE1539">
            <v>1</v>
          </cell>
          <cell r="AH1539" t="str">
            <v>EN CASA DE 2 PISOS AMARILLA A UNA CDRA COLEGIO PROVINCIA DE COTOPAXI</v>
          </cell>
          <cell r="AI1539" t="str">
            <v>DESPACHO</v>
          </cell>
          <cell r="AJ1539" t="str">
            <v>Normal</v>
          </cell>
          <cell r="AL1539" t="str">
            <v>NO</v>
          </cell>
          <cell r="AN1539" t="str">
            <v>MOV_autoporta</v>
          </cell>
          <cell r="AO1539" t="str">
            <v>CANAL ONLINE</v>
          </cell>
          <cell r="AP1539">
            <v>44942</v>
          </cell>
          <cell r="AR1539" t="str">
            <v>MDELIVERY_4838653</v>
          </cell>
          <cell r="AS1539">
            <v>330848</v>
          </cell>
          <cell r="AT1539" t="str">
            <v>D40</v>
          </cell>
          <cell r="AU1539" t="str">
            <v>BTC</v>
          </cell>
          <cell r="AV1539">
            <v>1</v>
          </cell>
          <cell r="AW1539" t="str">
            <v>LOCAL</v>
          </cell>
          <cell r="AX1539" t="str">
            <v>EN_TRANSITO</v>
          </cell>
          <cell r="AY1539" t="str">
            <v>HALFSIM MOVISTAR: 1 und - sn. 8959300520560980552</v>
          </cell>
          <cell r="AZ1539" t="str">
            <v>SIMCARD</v>
          </cell>
          <cell r="BA1539" t="str">
            <v/>
          </cell>
        </row>
        <row r="1540">
          <cell r="A1540" t="str">
            <v>4838867</v>
          </cell>
          <cell r="B1540" t="str">
            <v>MDELIVERY</v>
          </cell>
          <cell r="C1540">
            <v>44942</v>
          </cell>
          <cell r="D1540" t="str">
            <v>FLEXNET ECUADOR - MDELIVERY</v>
          </cell>
          <cell r="E1540" t="str">
            <v>CALLE 28 DE JUNIO S/N Y GARCIA MORENO ENTRADA LLANO GRANDE</v>
          </cell>
          <cell r="H1540" t="str">
            <v>170208</v>
          </cell>
          <cell r="I1540" t="str">
            <v>QUITO</v>
          </cell>
          <cell r="J1540" t="str">
            <v>PICHINCHA</v>
          </cell>
          <cell r="K1540" t="str">
            <v>CESAR CEVALLOS SELIGMAN</v>
          </cell>
          <cell r="L1540" t="str">
            <v>RUMIPAMBA CALLE ITALIA  N32 53  Y MARIANA DE JESUS</v>
          </cell>
          <cell r="O1540" t="str">
            <v>170519</v>
          </cell>
          <cell r="P1540" t="str">
            <v>170519</v>
          </cell>
          <cell r="Q1540" t="str">
            <v>PICHINCHA_QUITO_RUMIPAMBA</v>
          </cell>
          <cell r="R1540" t="str">
            <v>4838867</v>
          </cell>
          <cell r="W1540" t="str">
            <v>1709217242_E3343I2222</v>
          </cell>
          <cell r="X1540" t="str">
            <v>0998225191-</v>
          </cell>
          <cell r="AA1540">
            <v>44942</v>
          </cell>
          <cell r="AD1540">
            <v>1</v>
          </cell>
          <cell r="AE1540">
            <v>1</v>
          </cell>
          <cell r="AH1540" t="str">
            <v>EN CASA CON FAHCADA DE VIDRIO Y MURO DE PIERA PUERTAS GRISES JUNTO A HELADOS KICOS</v>
          </cell>
          <cell r="AI1540" t="str">
            <v>DESPACHO</v>
          </cell>
          <cell r="AJ1540" t="str">
            <v>Normal</v>
          </cell>
          <cell r="AL1540" t="str">
            <v>NO</v>
          </cell>
          <cell r="AN1540" t="str">
            <v>MOV tecnocom</v>
          </cell>
          <cell r="AO1540" t="str">
            <v>CANAL ONLINE</v>
          </cell>
          <cell r="AP1540">
            <v>44942</v>
          </cell>
          <cell r="AR1540" t="str">
            <v>MDELIVERY_4838867</v>
          </cell>
          <cell r="AS1540">
            <v>330854</v>
          </cell>
          <cell r="AT1540" t="str">
            <v>D40</v>
          </cell>
          <cell r="AU1540" t="str">
            <v>BTC</v>
          </cell>
          <cell r="AV1540">
            <v>1</v>
          </cell>
          <cell r="AW1540" t="str">
            <v>LOCAL</v>
          </cell>
          <cell r="AX1540" t="str">
            <v>ENTREGADO</v>
          </cell>
          <cell r="AY1540" t="str">
            <v>LTE IPHONE 13 PRO 256GB SILVER: 1 und - sn. 356649158376842</v>
          </cell>
          <cell r="AZ1540" t="str">
            <v>TERMINAL</v>
          </cell>
          <cell r="BA1540" t="str">
            <v>Validar Biometrico, Validar Tarjeta Credito M,</v>
          </cell>
        </row>
        <row r="1541">
          <cell r="A1541" t="str">
            <v>4838890</v>
          </cell>
          <cell r="B1541" t="str">
            <v>MDELIVERY</v>
          </cell>
          <cell r="C1541">
            <v>44942</v>
          </cell>
          <cell r="D1541" t="str">
            <v>FLEXNET ECUADOR - MDELIVERY</v>
          </cell>
          <cell r="E1541" t="str">
            <v>CALLE 28 DE JUNIO S/N Y GARCIA MORENO ENTRADA LLANO GRANDE</v>
          </cell>
          <cell r="H1541" t="str">
            <v>170208</v>
          </cell>
          <cell r="I1541" t="str">
            <v>QUITO</v>
          </cell>
          <cell r="J1541" t="str">
            <v>PICHINCHA</v>
          </cell>
          <cell r="K1541" t="str">
            <v>BARCIA GUAYAQUIL MARIA FERNANDA</v>
          </cell>
          <cell r="L1541" t="str">
            <v>GARCIA MORENO AV 9 DE OCTUBRE  SN  ENTRE AV MACHALA Y QUITO</v>
          </cell>
          <cell r="O1541" t="str">
            <v>090303</v>
          </cell>
          <cell r="P1541" t="str">
            <v>090303</v>
          </cell>
          <cell r="Q1541" t="str">
            <v>GUAYAS_GUAYAQUIL_GARCIA MORENO</v>
          </cell>
          <cell r="R1541" t="str">
            <v>4838890</v>
          </cell>
          <cell r="W1541" t="str">
            <v>0919524934</v>
          </cell>
          <cell r="X1541" t="str">
            <v>0969722865-0969722865</v>
          </cell>
          <cell r="AA1541">
            <v>44942</v>
          </cell>
          <cell r="AD1541">
            <v>1</v>
          </cell>
          <cell r="AE1541">
            <v>1</v>
          </cell>
          <cell r="AH1541" t="str">
            <v>EN CONSULTORIO JURIDICO ECOTECK PISO 2 OFICINA 202 TIMBRAR O REGISTRARSE EN GARITA</v>
          </cell>
          <cell r="AI1541" t="str">
            <v>DESPACHO</v>
          </cell>
          <cell r="AJ1541" t="str">
            <v>Normal</v>
          </cell>
          <cell r="AL1541" t="str">
            <v>NO</v>
          </cell>
          <cell r="AN1541" t="str">
            <v>MOV onlinevip</v>
          </cell>
          <cell r="AO1541" t="str">
            <v>CANAL ONLINE</v>
          </cell>
          <cell r="AP1541">
            <v>44942</v>
          </cell>
          <cell r="AR1541" t="str">
            <v>MDELIVERY_4838890</v>
          </cell>
          <cell r="AS1541">
            <v>330856</v>
          </cell>
          <cell r="AT1541" t="str">
            <v>D40</v>
          </cell>
          <cell r="AU1541" t="str">
            <v>BTC</v>
          </cell>
          <cell r="AV1541">
            <v>1</v>
          </cell>
          <cell r="AW1541" t="str">
            <v>LOCAL</v>
          </cell>
          <cell r="AX1541" t="str">
            <v>EN_TRANSITO</v>
          </cell>
          <cell r="AY1541" t="str">
            <v>LTE SAMSUNG S21 FE GRIS: 1 und - sn. 352755852700155</v>
          </cell>
          <cell r="AZ1541" t="str">
            <v>TERMINAL</v>
          </cell>
          <cell r="BA1541" t="str">
            <v>Validar Biometrico</v>
          </cell>
        </row>
        <row r="1542">
          <cell r="A1542" t="str">
            <v>4838924</v>
          </cell>
          <cell r="B1542" t="str">
            <v>MDELIVERY</v>
          </cell>
          <cell r="C1542">
            <v>44942</v>
          </cell>
          <cell r="D1542" t="str">
            <v>FLEXNET ECUADOR - MDELIVERY</v>
          </cell>
          <cell r="E1542" t="str">
            <v>CALLE 28 DE JUNIO S/N Y GARCIA MORENO ENTRADA LLANO GRANDE</v>
          </cell>
          <cell r="H1542" t="str">
            <v>170208</v>
          </cell>
          <cell r="I1542" t="str">
            <v>QUITO</v>
          </cell>
          <cell r="J1542" t="str">
            <v>PICHINCHA</v>
          </cell>
          <cell r="K1542" t="str">
            <v>LOOR VELASQUEZ YESICA YOHANA</v>
          </cell>
          <cell r="L1542" t="str">
            <v>PORTOVIEJO AV SIMON BOLIVAR SN CALLE CHILE</v>
          </cell>
          <cell r="O1542" t="str">
            <v>130105</v>
          </cell>
          <cell r="P1542" t="str">
            <v>130105</v>
          </cell>
          <cell r="Q1542" t="str">
            <v>MANABI_PORTOVIEJO_PORTOVIEJO</v>
          </cell>
          <cell r="R1542" t="str">
            <v>4838924</v>
          </cell>
          <cell r="W1542" t="str">
            <v>1311554818</v>
          </cell>
          <cell r="X1542" t="str">
            <v>0978973247-0978973247</v>
          </cell>
          <cell r="AA1542">
            <v>44942</v>
          </cell>
          <cell r="AD1542">
            <v>1</v>
          </cell>
          <cell r="AE1542">
            <v>1</v>
          </cell>
          <cell r="AH1542" t="str">
            <v>SECTOR CENTRO DETRAS DE LA IGLESIA LA MERCED ENTREGA EN LAS OFICINAS DE LA POLICIA JUDICIAL HAY QUE LLAMAR A LA TITULAR</v>
          </cell>
          <cell r="AI1542" t="str">
            <v>DESPACHO</v>
          </cell>
          <cell r="AJ1542" t="str">
            <v>Normal</v>
          </cell>
          <cell r="AL1542" t="str">
            <v>NO</v>
          </cell>
          <cell r="AN1542" t="str">
            <v>MOV onlinevip</v>
          </cell>
          <cell r="AO1542" t="str">
            <v>CANAL ONLINE</v>
          </cell>
          <cell r="AP1542">
            <v>44942</v>
          </cell>
          <cell r="AR1542" t="str">
            <v>MDELIVERY_4838924</v>
          </cell>
          <cell r="AS1542">
            <v>330785</v>
          </cell>
          <cell r="AT1542" t="str">
            <v>D40</v>
          </cell>
          <cell r="AU1542" t="str">
            <v>BTC</v>
          </cell>
          <cell r="AV1542">
            <v>2</v>
          </cell>
          <cell r="AW1542" t="str">
            <v>PROVINCIAL</v>
          </cell>
          <cell r="AX1542" t="str">
            <v>EN_TRANSITO</v>
          </cell>
          <cell r="AY1542" t="str">
            <v>LTE SAMSUNG A03 AZUL: 1 und - sn. 351084959186064 / LTE HONOR X8 NEGRO: 1 und - sn. 866184061562075</v>
          </cell>
          <cell r="AZ1542" t="str">
            <v>TERMINAL</v>
          </cell>
          <cell r="BA1542" t="str">
            <v>Validar Biometrico</v>
          </cell>
        </row>
        <row r="1543">
          <cell r="A1543" t="str">
            <v>4839008</v>
          </cell>
          <cell r="B1543" t="str">
            <v>MDELIVERY</v>
          </cell>
          <cell r="C1543">
            <v>44942</v>
          </cell>
          <cell r="D1543" t="str">
            <v>FLEXNET ECUADOR - MDELIVERY</v>
          </cell>
          <cell r="E1543" t="str">
            <v>CALLE 28 DE JUNIO S/N Y GARCIA MORENO ENTRADA LLANO GRANDE</v>
          </cell>
          <cell r="H1543" t="str">
            <v>170208</v>
          </cell>
          <cell r="I1543" t="str">
            <v>QUITO</v>
          </cell>
          <cell r="J1543" t="str">
            <v>PICHINCHA</v>
          </cell>
          <cell r="K1543" t="str">
            <v>JOSE RICARDO BUENAÑO BOLAÑOS</v>
          </cell>
          <cell r="L1543" t="str">
            <v>EL RECREO COOP VILLA NUEVA 2000  MZ I SL 12</v>
          </cell>
          <cell r="O1543" t="str">
            <v>092405</v>
          </cell>
          <cell r="P1543" t="str">
            <v>092405</v>
          </cell>
          <cell r="Q1543" t="str">
            <v>GUAYAS_DURAN_EL RECREO</v>
          </cell>
          <cell r="R1543" t="str">
            <v>4839008</v>
          </cell>
          <cell r="W1543" t="str">
            <v>0950307306_A1121A1121</v>
          </cell>
          <cell r="X1543" t="str">
            <v>0980308884-0998092506</v>
          </cell>
          <cell r="AA1543">
            <v>44942</v>
          </cell>
          <cell r="AD1543">
            <v>1</v>
          </cell>
          <cell r="AE1543">
            <v>1</v>
          </cell>
          <cell r="AH1543" t="str">
            <v>EN CASA CREMA DE UNA VILLA PORTON CREMA A 200 METRS DE LA GASOLINERA PYS</v>
          </cell>
          <cell r="AI1543" t="str">
            <v>DESPACHO</v>
          </cell>
          <cell r="AJ1543" t="str">
            <v>Normal</v>
          </cell>
          <cell r="AL1543" t="str">
            <v>NO</v>
          </cell>
          <cell r="AN1543" t="str">
            <v>MOV productovip</v>
          </cell>
          <cell r="AO1543" t="str">
            <v>CANAL ONLINE</v>
          </cell>
          <cell r="AP1543">
            <v>44942</v>
          </cell>
          <cell r="AR1543" t="str">
            <v>MDELIVERY_4839008</v>
          </cell>
          <cell r="AS1543">
            <v>330790</v>
          </cell>
          <cell r="AT1543" t="str">
            <v>D40</v>
          </cell>
          <cell r="AU1543" t="str">
            <v>BTC</v>
          </cell>
          <cell r="AV1543">
            <v>1</v>
          </cell>
          <cell r="AW1543" t="str">
            <v>PROVINCIAL</v>
          </cell>
          <cell r="AX1543" t="str">
            <v>INCIDENCIA</v>
          </cell>
          <cell r="AY1543" t="str">
            <v>HALFSIM MOVISTAR: 1 und - sn. 8959300520560300504</v>
          </cell>
          <cell r="AZ1543" t="str">
            <v>SIMCARD</v>
          </cell>
          <cell r="BA1543" t="str">
            <v/>
          </cell>
        </row>
        <row r="1544">
          <cell r="A1544" t="str">
            <v>4839013</v>
          </cell>
          <cell r="B1544" t="str">
            <v>MDELIVERY</v>
          </cell>
          <cell r="C1544">
            <v>44942</v>
          </cell>
          <cell r="D1544" t="str">
            <v>FLEXNET ECUADOR - MDELIVERY</v>
          </cell>
          <cell r="E1544" t="str">
            <v>CALLE 28 DE JUNIO S/N Y GARCIA MORENO ENTRADA LLANO GRANDE</v>
          </cell>
          <cell r="H1544" t="str">
            <v>170208</v>
          </cell>
          <cell r="I1544" t="str">
            <v>QUITO</v>
          </cell>
          <cell r="J1544" t="str">
            <v>PICHINCHA</v>
          </cell>
          <cell r="K1544" t="str">
            <v>NARANJO PARRA SIXTO VICENTE</v>
          </cell>
          <cell r="L1544" t="str">
            <v>XIMENA  COOP NUEVA VENECIA  MZ D SL 14</v>
          </cell>
          <cell r="O1544" t="str">
            <v>090202</v>
          </cell>
          <cell r="P1544" t="str">
            <v>090202</v>
          </cell>
          <cell r="Q1544" t="str">
            <v>GUAYAS_GUAYAQUIL_XIMENA</v>
          </cell>
          <cell r="R1544" t="str">
            <v>4839013</v>
          </cell>
          <cell r="W1544" t="str">
            <v>0926577537</v>
          </cell>
          <cell r="X1544" t="str">
            <v>0984540765-0984540765</v>
          </cell>
          <cell r="AA1544">
            <v>44942</v>
          </cell>
          <cell r="AD1544">
            <v>1</v>
          </cell>
          <cell r="AE1544">
            <v>1</v>
          </cell>
          <cell r="AH1544" t="str">
            <v>EN CASA BLANCA DE 2 PISOS EN LA ESQ LA SASON DE ALEX</v>
          </cell>
          <cell r="AI1544" t="str">
            <v>DESPACHO</v>
          </cell>
          <cell r="AJ1544" t="str">
            <v>Normal</v>
          </cell>
          <cell r="AL1544" t="str">
            <v>NO</v>
          </cell>
          <cell r="AN1544" t="str">
            <v>MOV onlinevip</v>
          </cell>
          <cell r="AO1544" t="str">
            <v>CANAL ONLINE</v>
          </cell>
          <cell r="AP1544">
            <v>44942</v>
          </cell>
          <cell r="AR1544" t="str">
            <v>MDELIVERY_4839013</v>
          </cell>
          <cell r="AS1544">
            <v>330855</v>
          </cell>
          <cell r="AT1544" t="str">
            <v>D40</v>
          </cell>
          <cell r="AU1544" t="str">
            <v>BTC</v>
          </cell>
          <cell r="AV1544">
            <v>1</v>
          </cell>
          <cell r="AW1544" t="str">
            <v>LOCAL</v>
          </cell>
          <cell r="AX1544" t="str">
            <v>EN_TRANSITO</v>
          </cell>
          <cell r="AY1544" t="str">
            <v>LTE SAMSUNG A03 AZUL: 1 und - sn. 351084959185298</v>
          </cell>
          <cell r="AZ1544" t="str">
            <v>TERMINAL</v>
          </cell>
          <cell r="BA1544" t="str">
            <v>Validar Biometrico</v>
          </cell>
        </row>
        <row r="1545">
          <cell r="A1545" t="str">
            <v>4839042</v>
          </cell>
          <cell r="B1545" t="str">
            <v>MDELIVERY</v>
          </cell>
          <cell r="C1545">
            <v>44942</v>
          </cell>
          <cell r="D1545" t="str">
            <v>FLEXNET ECUADOR - MDELIVERY</v>
          </cell>
          <cell r="E1545" t="str">
            <v>CALLE 28 DE JUNIO S/N Y GARCIA MORENO ENTRADA LLANO GRANDE</v>
          </cell>
          <cell r="H1545" t="str">
            <v>170208</v>
          </cell>
          <cell r="I1545" t="str">
            <v>QUITO</v>
          </cell>
          <cell r="J1545" t="str">
            <v>PICHINCHA</v>
          </cell>
          <cell r="K1545" t="str">
            <v>ANGULO GONZALES ALEJANDRO DANIEL</v>
          </cell>
          <cell r="L1545" t="str">
            <v>PORTOVIEJO AV AMERICA  SN  Y REALES TAMARINDO</v>
          </cell>
          <cell r="O1545" t="str">
            <v>130102</v>
          </cell>
          <cell r="P1545" t="str">
            <v>130102</v>
          </cell>
          <cell r="Q1545" t="str">
            <v>MANABI_PORTOVIEJO_PORTOVIEJO</v>
          </cell>
          <cell r="R1545" t="str">
            <v>4839042</v>
          </cell>
          <cell r="W1545" t="str">
            <v>0804233419</v>
          </cell>
          <cell r="X1545" t="str">
            <v>0998808815-0998808815</v>
          </cell>
          <cell r="AA1545">
            <v>44942</v>
          </cell>
          <cell r="AD1545">
            <v>1</v>
          </cell>
          <cell r="AE1545">
            <v>1</v>
          </cell>
          <cell r="AH1545" t="str">
            <v>FRENTE A SAN MARINO EN BY SHOPP LOCAL BICICLETAS</v>
          </cell>
          <cell r="AI1545" t="str">
            <v>DESPACHO</v>
          </cell>
          <cell r="AJ1545" t="str">
            <v>Normal</v>
          </cell>
          <cell r="AL1545" t="str">
            <v>NO</v>
          </cell>
          <cell r="AN1545" t="str">
            <v>MOV onlinevip</v>
          </cell>
          <cell r="AO1545" t="str">
            <v>CANAL ONLINE</v>
          </cell>
          <cell r="AP1545">
            <v>44942</v>
          </cell>
          <cell r="AR1545" t="str">
            <v>MDELIVERY_4839042</v>
          </cell>
          <cell r="AS1545">
            <v>330783</v>
          </cell>
          <cell r="AT1545" t="str">
            <v>D40</v>
          </cell>
          <cell r="AU1545" t="str">
            <v>BTC</v>
          </cell>
          <cell r="AV1545">
            <v>1</v>
          </cell>
          <cell r="AW1545" t="str">
            <v>PROVINCIAL</v>
          </cell>
          <cell r="AX1545" t="str">
            <v>ENTREGADO</v>
          </cell>
          <cell r="AY1545" t="str">
            <v>LTE XIAOMI REDMI NOTE 11 AZUL: 1 und - sn. 869113065719628</v>
          </cell>
          <cell r="AZ1545" t="str">
            <v>TERMINAL</v>
          </cell>
          <cell r="BA1545" t="str">
            <v>Validar Biometrico</v>
          </cell>
        </row>
        <row r="1546">
          <cell r="A1546" t="str">
            <v>REASIG23-0008</v>
          </cell>
          <cell r="B1546" t="str">
            <v>MDELIVERY</v>
          </cell>
          <cell r="C1546">
            <v>44942</v>
          </cell>
          <cell r="D1546" t="str">
            <v>FLEXNET ECUADOR - MDELIVERY</v>
          </cell>
          <cell r="E1546" t="str">
            <v>CALLE 28 DE JUNIO S/N Y GARCIA MORENO ENTRADA LLANO GRANDE</v>
          </cell>
          <cell r="H1546" t="str">
            <v>170208</v>
          </cell>
          <cell r="I1546" t="str">
            <v>QUITO</v>
          </cell>
          <cell r="J1546" t="str">
            <v>PICHINCHA</v>
          </cell>
          <cell r="K1546" t="str">
            <v>REASIGNACIÓN</v>
          </cell>
          <cell r="L1546" t="str">
            <v>REASIGNAMIENTO INTERNO</v>
          </cell>
          <cell r="O1546" t="str">
            <v>QUITO</v>
          </cell>
          <cell r="P1546" t="str">
            <v>QUITO</v>
          </cell>
          <cell r="Q1546" t="str">
            <v>PICHINCHA</v>
          </cell>
          <cell r="R1546" t="str">
            <v>REASIG23-0008</v>
          </cell>
          <cell r="W1546" t="str">
            <v>-</v>
          </cell>
          <cell r="X1546" t="str">
            <v/>
          </cell>
          <cell r="AA1546">
            <v>44942</v>
          </cell>
          <cell r="AD1546">
            <v>1</v>
          </cell>
          <cell r="AE1546">
            <v>1</v>
          </cell>
          <cell r="AH1546" t="str">
            <v/>
          </cell>
          <cell r="AI1546" t="str">
            <v>DESPACHO</v>
          </cell>
          <cell r="AJ1546" t="str">
            <v>Normal</v>
          </cell>
          <cell r="AL1546" t="str">
            <v>NO</v>
          </cell>
          <cell r="AN1546" t="str">
            <v/>
          </cell>
          <cell r="AO1546" t="str">
            <v>CANAL ONLINE</v>
          </cell>
          <cell r="AP1546">
            <v>44942</v>
          </cell>
          <cell r="AR1546" t="str">
            <v>MDELIVERY_REASIG23-0008</v>
          </cell>
          <cell r="AS1546">
            <v>330484</v>
          </cell>
          <cell r="AT1546" t="str">
            <v>D40</v>
          </cell>
          <cell r="AU1546" t="str">
            <v>BODEGA CENTRAL</v>
          </cell>
          <cell r="AV1546">
            <v>39</v>
          </cell>
          <cell r="AX1546" t="e">
            <v>#N/A</v>
          </cell>
          <cell r="AY1546" t="str">
            <v>HALFSIM MOVISTAR: 39 und - sn. 8959300520560988530,8959300520560304928,8959300520560299631,8959300120521876286,8959300520561465504,8959300520560991625,8959300520560934955,8959300520560305545,8959300520560303276,8959300520560301700,8959300120521875882,8959300520560304225,8959300520559472488,8959300520560302187,8959300520560301791,8959300120521872384,8959300120521874828,8959300120521877300,8959300520560990635,8959300120519304853,8959300520560991245,8959300520560989660,8959300120519199766,8959300120519212023,8959300120519212049,8959300120519212056,8959300120519212064,8959300120519212072,8959300120519211959,8959300120519212015,8959300120519212007,8959300120519211876,8959300520560300041,8959300120518925260,8959300120521877359,8959300120521876799,8959300520561470900,8959300520560990643,8959300520560849708</v>
          </cell>
          <cell r="AZ1546" t="str">
            <v>SIMCARD</v>
          </cell>
          <cell r="BA1546" t="str">
            <v/>
          </cell>
        </row>
        <row r="1547">
          <cell r="A1547" t="str">
            <v>REASIG23-0009</v>
          </cell>
          <cell r="B1547" t="str">
            <v>MDELIVERY</v>
          </cell>
          <cell r="C1547">
            <v>44942</v>
          </cell>
          <cell r="D1547" t="str">
            <v>FLEXNET ECUADOR - MDELIVERY</v>
          </cell>
          <cell r="E1547" t="str">
            <v>CALLE 28 DE JUNIO S/N Y GARCIA MORENO ENTRADA LLANO GRANDE</v>
          </cell>
          <cell r="H1547" t="str">
            <v>170208</v>
          </cell>
          <cell r="I1547" t="str">
            <v>QUITO</v>
          </cell>
          <cell r="J1547" t="str">
            <v>PICHINCHA</v>
          </cell>
          <cell r="L1547" t="str">
            <v/>
          </cell>
          <cell r="O1547" t="str">
            <v>QUITO</v>
          </cell>
          <cell r="P1547" t="str">
            <v>QUITO</v>
          </cell>
          <cell r="Q1547" t="str">
            <v/>
          </cell>
          <cell r="R1547" t="str">
            <v>REASIG23-0009</v>
          </cell>
          <cell r="W1547" t="str">
            <v/>
          </cell>
          <cell r="X1547" t="str">
            <v/>
          </cell>
          <cell r="AA1547">
            <v>44942</v>
          </cell>
          <cell r="AD1547">
            <v>1</v>
          </cell>
          <cell r="AE1547">
            <v>1</v>
          </cell>
          <cell r="AH1547" t="str">
            <v/>
          </cell>
          <cell r="AI1547" t="str">
            <v>DESPACHO</v>
          </cell>
          <cell r="AJ1547" t="str">
            <v>Normal</v>
          </cell>
          <cell r="AL1547" t="str">
            <v>NO</v>
          </cell>
          <cell r="AN1547" t="str">
            <v/>
          </cell>
          <cell r="AO1547" t="str">
            <v>CANAL ONLINE</v>
          </cell>
          <cell r="AP1547">
            <v>44942</v>
          </cell>
          <cell r="AR1547" t="str">
            <v>MDELIVERY_REASIG23-0009</v>
          </cell>
          <cell r="AU1547" t="str">
            <v>BTC</v>
          </cell>
          <cell r="AV1547">
            <v>0</v>
          </cell>
          <cell r="AX1547" t="e">
            <v>#N/A</v>
          </cell>
          <cell r="AY1547" t="str">
            <v>SIMCARD M2M 4FF LTE: 1 und - sn. 8959300120514093600 / HALFSIM M2M 2FF LTE: 5 und - sn. 8959300120514489592,8959300120514490954,8959300120514490962,8959300120514490970,8959300120514489600 / ESIM MOVISTAR_ESIM EVOUCHERS CODE QR: 22 und - sn. 8959300120522983479,8959300120514973587,8959300120522982661,8959300120522981648,8959300120522985680,8959300120514955691,8959300120525772242,8959300120525772309,8959300120525781615,8959300120522982034,8959300120522982737,8959300120525778546,8959300120525792166,8959300120525774107,8959300120525778710,8959300120525777159,8959300120525758902,8959300120525779320,8959300120525761211,8959300120525776821,8959300120525779569,8959300120525790244 / HALFSIM MOVISTAR: 866 und - sn. 8959300420550399907,8959300120518902731,8959300420557223621,8959300420550407825,8959300120518926896,8959300120518903556,8959300420550399881,8959300420550176818,8959300420550918698,8959300120518922804,8959300120515526780,8959300120518923489,8959300420550401935,8959300420552902773,8959300420554525408,8959300420550411793,8959300420550404368,8959300120518902749,8959300120518903408,8959300420552898575,8959300520559465805,8959300420552898773,8959300120518904208,8959300120518904315,8959300120518925914,8959300120518926938,8959300420550414466,8959300120518902723,8959300120518903192,8959300120518903713,8959300120518904307,8959300420550403915,8959300420552898567,8959300120518902756,8959300120518904133,8959300120518927498,8959300420550929158,8959300420550399279,8959300420550412080,8959300120518922713,8959300120519310546,8959300420550417402,8959300420550405233,8959300520559460293,8959300120518922044,8959300520556433046,8959300420550401794,8959300420547263323,8959300120518903135,8959300120518903838,8959300520556422817,8959300120518922382,8959300120518922952,8959300120518251626,8959300120519191037,8959300120519193165,8959300420550408997,8959300120519891891,8959300520559466860,8959300120518669405,8959300420550409748,8959300420550402693,8959300120519301651,8959300420554519765,8959300420550416990,8959300120521957490,8959300120518672946,8959300120518675980,8959300420550409516,8959300120518923158,8959300120518923810,8959300120518926946,8959300420550401018,8959300120521111841,8959300520559466670,8959300420550401661,8959300420557542608,8959300120518903531,8959300420550404954,8959300120518920972,8959300120519304465,8959300120521111916,8959300120519297750,8959300120518920725,8959300420550408310,8959300120518922333,8959300120518923067,8959300120518923794,8959300120518927589,8959300520559466738,8959300120519309183,8959300120519309845,8959300120518924131,8959300120518927050,8959300120519314514,8959300520559471761,8959300120521091928,8959300120518668670,8959300120518922663,8959300120518923315,8959300120518925252,8959300420550408799,8959300120519193462,8959300120518903549,8959300120518923042,8959300120518925898,8959300120519198800,8959300120519200465,8959300520559474286,8959300120519311171,8959300120521091902,8959300120518668530,8959300120518669397,8959300120521114894,8959300520559469542,8959300120519304374,8959300120518926771,8959300120519890588,8959300520559473718,8959300120518922366,8959300120518924917,8959300120518926979,8959300420550408179,8959300420550418137,8959300420550400663,8959300420550416479,8959300120519198156,8959300120519201372,8959300120518904299,8959300120519310280,8959300120521091779,8959300120519298493,8959300420550402388,8959300520559470946,8959300120518924479,8959300120518669421,8959300120518924057,8959300120521954307,8959300420557542095,8959300420557823016,8959300420550417279,8959300120519193280,8959300120521954786,8959300120521956344,8959300520560305594,8959300520560305891,8959300520560306238,8959300420557078306,8959300420550416289,8959300420550417345,8959300420550398370,8959300120519892089,8959300120519317277,8959300120519317293,8959300120521089658,8959300120521091886,8959300120521091910,8959300120519302964,8959300520559473650,8959300120521016321,8959300120521874125,8959300120521877151,8959300420550417105,8959300120521815714,8959300120518666856,8959300120518729795,8959300120521817603,8959300420550405324,8959300120518582699,8959300420550412031,8959300520557799171,8959300120518665940,8959300120518903705,8959300420550416909,8959300420550407460,8959300120521091613,8959300120521091712,8959300120521094534,8959300120521108573,8959300120521111908,8959300120521116949,8959300120518730066,8959300120518730090,8959300120518926888,8959300120521863979,8959300420550398560,8959300120518668357,8959300120521013328,8959300120521016339,8959300120521954737,8959300120521956211,8959300120519888400,8959300420557542392,8959300120518920634,8959300120518923109,8959300120518583481,8959300120519192704,8959300420550400820,8959300120521016966,8959300120521871162,8959300120521876708,8959300120521877003,8959300120518677366,8959300520559269397,8959300120518925195,8959300120518903184,8959300120518903887,8959300420550416206,8959300420550405514,8959300420550417006,8959300120518926052,8959300120518926789,8959300120518730108,8959300120521013591,8959300120521873531,8959300120521875189,8959300120521859753,8959300420552749877,8959300120519309340,8959300420550414094,8959300120521113169,8959300120521873903,8959300120518926987,8959300420550404236,8959300520559465474,8959300520556429341,8959300120519193272,8959300120521016750,8959300520560305701,8959300520559474112,8959300420550408195,8959300120521016719,8959300120519308037,8959300120519309274,8959300520559460525,8959300420550404608,8959300120521111437,8959300120519299335,8959300120518667235,8959300120518671468,8959300520559469526,8959300420550408351,8959300120518903119,8959300120518903655,8959300120518903846,8959300120518907615,8959300420550408146,8959300420550400515,8959300120519307229,8959300120519312526,8959300420550406835,8959300120519193173,8959300120519198107,8959300120521097081,8959300520559470425,8959300120521111890,8959300120521872301,8959300120521874091,8959300120519891974,8959300120518730116,8959300120521016636,8959300120521955023,8959300120521875718,8959300120518927597,8959300120521091878,8959300120521813966,8959300120521860009,8959300120521875650,8959300120521875858,8959300520560306048,8959300420550399170,8959300420550401919,8959300420550410456,8959300120519304515,8959300420550411520,8959300420550416461,8959300120521091605,8959300120521091720,8959300120521091977,8959300120519193264,8959300420550409201,8959300120521091126,8959300120521114134,8959300120519299053,8959300120519301685,8959300120519302204,8959300120521955981,8959300120521117533,8959300120521862773,8959300120521957060,8959300120521114951,8959300120521016180,8959300520559466795,8959300120518672714,8959300120521876575,8959300520559269835,8959300420550398602,8959300420550409979,8959300420550403154,8959300120518926607,8959300120519193256,8959300420550409367,8959300420550409144,8959300120519199378,8959300120521816175,8959300120521016727,8959300120521871816,8959300120521876682,8959300420550409185,8959300420550412007,8959300120519892311,8959300120518666401,8959300520560310024,8959300120519194213,8959300520559311181,8959300120519303251,8959300520559464956,8959300120521872913,8959300120521858839,8959300520560306451,8959300520560307970,8959300120522674730,8959300120521940793,8959300120521947954,8959300120518927407,8959300120521872608,8959300120519889937,8959300520560305560,8959300520560306196,8959300520560306287,8959300120521864944,8959300520560312806,8959300120522674771,8959300120519306742,8959300120519309977,8959300120519314746,8959300520559472041,8959300120521874331,8959300420550414995,8959300520559269850,8959300420550416842,8959300420550408740,8959300120519202347,8959300120521814576,8959300120521016628,8959300120521016743,8959300120518921228,8959300520560310099,8959300120519203782,8959300520559473395,8959300120519303046,8959300120519193355,8959300120521087645,8959300120521090896,8959300120521091746,8959300120521091936,8959300120521091985,8959300120521096984,8959300120521113078,8959300420550399642,8959300120521091639,8959300120521091738,8959300120521111874,8959300120519891008,8959300120518673647,8959300120519302220,8959300120521872889,8959300120521938698,8959300120521938714,8959300120521943458,8959300120521952129,8959300520560300868,8959300520560303011,8959300520560311956,8959300120522674961,8959300520560300728,8959300420550415034,8959300420550411728,8959300120518921087,8959300420550416198,8959300120518927548,8959300120519304382,8959300120519309209,8959300120519198172,8959300120519198214,8959300120521091761,8959300120518730082,8959300120521877540,8959300520560300827,8959300520561468896,8959300120518670437,8959300120521016693,8959300120521016776,8959300120521016818,8959300120521016974,8959300420550706465,8959300420550407759,8959300120518926581,8959300120518927605,8959300420550412114,8959300120519890265,8959300120518667003,8959300120521957524,8959300120521016784,8959300120521016792,8959300120518926631,8959300420550414912,8959300120518903564,8959300520559470714,8959300420550405001,8959300120519299368,8959300520556424326,8959300120521875692,8959300120521875965,8959300520559268936,8959300120521095747,8959300420550406512,8959300120521875742,8959300120521875940,8959300120521942419,8959300120518392552,8959300120519317269,8959300120521089393,8959300120521091647,8959300120521111619,8959300120521113441,8959300120521859407,8959300520556425463,8959300120522674938,8959300120522677592,8959300520561465421,8959300120521871519,8959300120522674847,8959300120521875148,8959300520561478929,8959300520560931480,8959300120518922424,8959300420550411579,8959300520560301890,8959300520556432956,8959300420550407049,8959300120519890919,8959300120519891875,8959300120519892071,8959300120521812745,8959300520559275097,8959300120521876526,8959300120522674094,8959300120521940108,8959300120521874505,8959300120522674722,8959300120522675208,8959300520560302948,8959300120521871956,8959300520556421330,8959300520560305768,8959300520560299557,8959300120518922119,8959300520559473296,8959300120521871964,8959300120521872657,8959300120521873457,8959300120521876179,8959300120521876484,8959300120521876831,8959300120522677410,8959300120521945784,8959300420550413039,8959300120519198164,8959300120519202354,8959300120521013872,8959300120518921590,8959300520560309778,8959300420550414011,8959300420550410506,8959300120518903721,8959300120518904273,8959300420550410829,8959300520556383290,8959300520559469658,8959300520559076750,8959300520559467314,8959300120521875395,8959300120522677543,8959300120522677576,8959300520560299706,8959300520560301593,8959300520561468482,8959300520561469472,8959300520561478911,8959300420550407106,8959300520559473148,8959300420557078413,8959300420550401448,8959300420550410662,8959300520559474344,8959300420550414482,8959300120519198248,8959300120519199782,8959300120521091662,8959300120518671674,8959300120521016826,8959300120521016982,8959300120522675182,8959300120521942401,8959300520560930474,8959300420550403659,8959300420550399295,8959300420550409953,8959300120519316055,8959300420550407866,8959300120521016867,8959300120521863235,8959300120521940983,8959300120521947749,8959300120521951535,8959300520560930441,8959300520560930623,8959300520560933783,8959300120519198594,8959300120519199337,8959300120519202768,8959300120519303202,8959300120519303269,8959300120521016172,8959300120521016644,8959300120521016669,8959300120521016800,8959300520560306618,8959300120521873119,8959300120521814287,8959300120521815177,8959300120521876146,8959300120521863615,8959300120521874489,8959300520560299896,8959300520561619969,8959300120521872954,8959300120522675455,8959300120516627512,8959300120519304655,8959300120519308748,8959300120519309712,8959300120519889812,8959300120519892394,8959300120521091332,8959300120519302188,8959300120518266145,8959300120522674946,8959300120521950370,8959300520561476352,8959300420557541840,8959300420550406793,8959300120519314324,8959300420550401604,8959300120519193124,8959300120521091597,8959300120521112393,8959300120521113433,8959300120521016768,8959300120518925286,8959300520559469948,8959300120519305710,8959300120521111791,8959300120518729993,8959300120518925203,8959300120521861569,8959300120521864886,8959300120518921681,8959300120521876104,8959300120521950800,8959300120518921566,8959300520560302989,8959300520560304860,8959300520560301114,8959300520560304084,8959300120521870628,8959300520560299946,8959300520560992771,8959300120521871584,8959300120521951790,8959300120521871311,8959300420550413732,8959300120518903366,8959300120518903739,8959300420550417089,8959300120519202941,8959300120518926854,8959300120521013393,8959300120521016735,8959300120521016941,8959300520560307095,8959300120522677600,8959300520561474795,8959300520560301429,8959300520560301544,8959300520561478937,8959300120521873325,8959300520560935747,8959300520560936323,8959300520561468029,8959300520561468201,8959300520561479398,8959300120518248754,8959300120519307989,8959300420550412916,8959300520560930961,8959300520560932108,8959300420550413518,8959300120521871469,8959300120521875056,8959300120522673625,8959300120521877573,8959300420550415935,8959300120519309555,8959300120519890380,8959300120521091753,8959300120521114845,8959300120521016412,8959300120521016685,8959300120521016834,8959300120521016859,8959300120521016958,8959300520560305867,8959300420550413542,8959300120519891941,8959300120519200630,8959300120521114811,8959300120521816209,8959300520559470474,8959300520560310768,8959300120521870875,8959300120521877086,8959300520560302682,8959300120521877409,8959300120522674953,8959300520561469191,8959300520561474100,8959300520561479414,8959300520560990452,8959300520560933288,8959300120521871303,8959300120521957508,8959300520561468151,8959300520560301510,8959300520560307509,8959300520560305008,8959300120522674896,8959300520560302641,8959300520560307103,8959300520560311527,8959300120521946576,8959300520560300504,8959300520561474233,8959300520560303391,8959300520561478887,8959300120521876872,8959300520559472546,8959300520560936380,8959300420550413807,8959300120518583507,8959300420550400275,8959300420550401257,8959300420550417568,8959300120521091894,8959300120519299574,8959300120519300554,8959300120519199964,8959300120521813073,8959300520560306253,8959300120521941270,8959300120518924172,8959300120521813578,8959300520560301346,8959300520560305081,8959300520560990478,8959300420550409268,8959300120518922416,8959300120521016651,8959300120521016842,8959300420550416917,8959300520560303474,8959300120521875890,8959300520560933858,8959300520560934054,8959300120521872236,8959300120521945511,8959300120521873044,8959300120521870974,8959300520560305107,8959300520560932017,8959300120522674003,8959300120521951717,8959300520560302443,8959300520560303813,8959300520561478879,8959300520560305735,8959300520556427105,8959300520560930151,8959300520560930524,8959300520560930532,8959300520560930656,8959300120521016677,8959300120521863516,8959300120518922689,8959300120521938128,8959300520560302021,8959300520560930870,8959300520560304894,8959300120521871683,8959300520560933049,8959300520560305685,8959300520560307699,8959300520560309562,8959300120521946337,8959300120519212031,8959300520560301718,8959300520560303904,8959300520560989884,8959300520560993340,8959300520560933031,8959300520560305537,8959300520560307806,8959300520560300124,8959300520560301247,8959300520560303086,8959300520560305057,8959300520560990460,8959300520560300389,8959300420550411538,8959300120521873648,8959300120521942211,8959300120521945537,8959300120519211728,8959300520560931035,8959300520560929849,8959300420550411835,8959300120518904158,8959300420550408856,8959300420550412569,8959300520560300736,8959300120521871352,8959300520561468680,8959300520560300413,8959300520560300850,8959300520561478945,8959300520560932975,8959300520561468813,8959300520560305263,8959300520560311980,8959300120521862914,8959300520560306097,8959300120521947541,8959300520560312590,8959300520560302724,8959300120521876716,8959300520560991518,8959300520560934294,8959300120521873309,8959300520560991799,8959300520560993506,8959300520561468177,8959300520561478895,8959300520559269876,8959300420550407932,8959300120518904810,8959300420550413195,8959300120518730215,8959300120522673104,8959300120522674920,8959300420550405761,8959300120521943979,8959300120521944779,8959300120521945487,8959300120521947442,8959300120521947806,8959300520560300496,8959300120521871451,8959300520560993472,8959300520560994033,8959300520560934914,8959300520560300256,8959300520560303128,8959300120521875122,8959300420552899904,8959300420550409078,8959300420550416552,8959300120519311817,8959300120519312112,8959300420550403543,8959300120519201497,8959300120521091621,8959300120521092363,8959300120521109050,8959300120521111585,8959300120521111593,8959300120521117095,8959300120521873671,8959300120521874018,8959300120521872376,8959300520556422601,8959300520561474258,8959300120518920907,8959300120521952798,8959300120521875726,8959300520556422973,8959300120522673047,8959300520561474241,8959300120521951782,8959300520560930482,8959300520560931068,8959300120521946493,8959300520560303870,8959300520560930730,8959300520560991567,8959300520560299771,8959300520560299904,8959300120521950875,8959300520560300298,8959300520560302823,8959300520560304308,8959300520560301171,8959300520560991583,8959300520560303938,8959300520560305412,8959300520561478861,8959300520560299953,8959300520560303664,8959300520560305156,8959300520560990486,8959300520560312558,8959300520561468185,8959300120519212239,8959300520560301551,8959300520560305214,8959300520560990312,8959300520560930714,8959300520560930987,8959300120521862781,8959300120521863599,8959300120519308490,8959300120521941262,8959300520560312731,8959300520560299680,8959300520560300819,8959300520560301320,8959300520560991575,8959300520560933452,8959300520560934336,8959300120521872319,8959300520561468268,8959300120521947012,8959300520561468193,8959300520561469571,8959300520560304720,8959300520560931803,8959300520560936364,8959300520560991674,8959300420550404301,8959300520559467108,8959300120522674912,8959300520561467880,8959300520561479216,8959300520560303615,8959300120519212205,8959300120519211942</v>
          </cell>
          <cell r="AZ1547" t="str">
            <v>SIMCARD</v>
          </cell>
          <cell r="BA1547" t="str">
            <v/>
          </cell>
        </row>
        <row r="1548">
          <cell r="A1548" t="str">
            <v>TK-7789</v>
          </cell>
          <cell r="B1548" t="str">
            <v>MDELIVERY</v>
          </cell>
          <cell r="C1548">
            <v>44942</v>
          </cell>
          <cell r="D1548" t="str">
            <v>FLEXNET ECUADOR - MDELIVERY</v>
          </cell>
          <cell r="E1548" t="str">
            <v>CALLE 28 DE JUNIO S/N Y GARCIA MORENO ENTRADA LLANO GRANDE</v>
          </cell>
          <cell r="H1548" t="str">
            <v>170208</v>
          </cell>
          <cell r="I1548" t="str">
            <v>QUITO</v>
          </cell>
          <cell r="J1548" t="str">
            <v>PICHINCHA</v>
          </cell>
          <cell r="K1548" t="str">
            <v>OTECEL</v>
          </cell>
          <cell r="L1548" t="str">
            <v>AVDA SIMÓN BOLIVAR Y VIA NAYON CONJUNTO CORPORATIVO EKOPARK TORRE 3 TELEFONICA</v>
          </cell>
          <cell r="O1548" t="str">
            <v>QUITO</v>
          </cell>
          <cell r="P1548" t="str">
            <v>QUITO</v>
          </cell>
          <cell r="Q1548" t="str">
            <v>PICHINCHA</v>
          </cell>
          <cell r="R1548" t="str">
            <v>TK-7789</v>
          </cell>
          <cell r="W1548" t="str">
            <v/>
          </cell>
          <cell r="X1548" t="str">
            <v>098299225</v>
          </cell>
          <cell r="AA1548">
            <v>44942</v>
          </cell>
          <cell r="AD1548">
            <v>1</v>
          </cell>
          <cell r="AE1548">
            <v>1</v>
          </cell>
          <cell r="AH1548" t="str">
            <v/>
          </cell>
          <cell r="AI1548" t="str">
            <v>DESPACHO</v>
          </cell>
          <cell r="AJ1548" t="str">
            <v>Normal</v>
          </cell>
          <cell r="AL1548" t="str">
            <v>NO</v>
          </cell>
          <cell r="AN1548" t="str">
            <v/>
          </cell>
          <cell r="AO1548" t="str">
            <v>CANAL ONLINE</v>
          </cell>
          <cell r="AP1548">
            <v>44942</v>
          </cell>
          <cell r="AR1548" t="str">
            <v>MDELIVERY_TK-7789</v>
          </cell>
          <cell r="AS1548">
            <v>330735</v>
          </cell>
          <cell r="AT1548" t="str">
            <v>D40</v>
          </cell>
          <cell r="AU1548" t="str">
            <v>BTC</v>
          </cell>
          <cell r="AV1548">
            <v>1</v>
          </cell>
          <cell r="AX1548" t="str">
            <v>ENTREGADO</v>
          </cell>
          <cell r="AY1548" t="str">
            <v>ESIM MOVISTAR_ESIM EVOUCHERS CODE QR: 1 und - sn. 8959300120529821888</v>
          </cell>
          <cell r="AZ1548" t="str">
            <v>SIMCARD</v>
          </cell>
          <cell r="BA1548" t="str">
            <v/>
          </cell>
        </row>
        <row r="1549">
          <cell r="A1549" t="str">
            <v>TK-7790</v>
          </cell>
          <cell r="B1549" t="str">
            <v>MDELIVERY</v>
          </cell>
          <cell r="C1549">
            <v>44942</v>
          </cell>
          <cell r="D1549" t="str">
            <v>FLEXNET ECUADOR - MDELIVERY</v>
          </cell>
          <cell r="E1549" t="str">
            <v>CALLE 28 DE JUNIO S/N Y GARCIA MORENO ENTRADA LLANO GRANDE</v>
          </cell>
          <cell r="H1549" t="str">
            <v>170208</v>
          </cell>
          <cell r="I1549" t="str">
            <v>QUITO</v>
          </cell>
          <cell r="J1549" t="str">
            <v>PICHINCHA</v>
          </cell>
          <cell r="K1549" t="str">
            <v>OTECEL</v>
          </cell>
          <cell r="L1549" t="str">
            <v>AVDA SIMÓN BOLIVAR Y VIA NAYON CONJUNTO CORPORATIVO EKOPARK TORRE 3 TELEFONICA</v>
          </cell>
          <cell r="O1549" t="str">
            <v>QUITO</v>
          </cell>
          <cell r="P1549" t="str">
            <v>QUITO</v>
          </cell>
          <cell r="Q1549" t="str">
            <v>PICHINCHA</v>
          </cell>
          <cell r="R1549" t="str">
            <v>TK-7790</v>
          </cell>
          <cell r="W1549" t="str">
            <v/>
          </cell>
          <cell r="X1549" t="str">
            <v>098299225</v>
          </cell>
          <cell r="AA1549">
            <v>44942</v>
          </cell>
          <cell r="AD1549">
            <v>1</v>
          </cell>
          <cell r="AE1549">
            <v>1</v>
          </cell>
          <cell r="AH1549" t="str">
            <v/>
          </cell>
          <cell r="AI1549" t="str">
            <v>DESPACHO</v>
          </cell>
          <cell r="AJ1549" t="str">
            <v>Normal</v>
          </cell>
          <cell r="AL1549" t="str">
            <v>NO</v>
          </cell>
          <cell r="AN1549" t="str">
            <v/>
          </cell>
          <cell r="AO1549" t="str">
            <v>CANAL ONLINE</v>
          </cell>
          <cell r="AP1549">
            <v>44942</v>
          </cell>
          <cell r="AR1549" t="str">
            <v>MDELIVERY_TK-7790</v>
          </cell>
          <cell r="AS1549">
            <v>330739</v>
          </cell>
          <cell r="AT1549" t="str">
            <v>D40</v>
          </cell>
          <cell r="AU1549" t="str">
            <v>BTC</v>
          </cell>
          <cell r="AV1549">
            <v>1</v>
          </cell>
          <cell r="AX1549" t="str">
            <v>ENTREGADO</v>
          </cell>
          <cell r="AY1549" t="str">
            <v>ESIM MOVISTAR_ESIM EVOUCHERS CODE QR: 1 und - sn. 8959300120529814354</v>
          </cell>
          <cell r="AZ1549" t="str">
            <v>SIMCARD</v>
          </cell>
          <cell r="BA1549" t="str">
            <v/>
          </cell>
        </row>
        <row r="1550">
          <cell r="A1550" t="str">
            <v>TK-7793</v>
          </cell>
          <cell r="B1550" t="str">
            <v>MDELIVERY</v>
          </cell>
          <cell r="C1550">
            <v>44942</v>
          </cell>
          <cell r="D1550" t="str">
            <v>FLEXNET ECUADOR - MDELIVERY</v>
          </cell>
          <cell r="E1550" t="str">
            <v>CALLE 28 DE JUNIO S/N Y GARCIA MORENO ENTRADA LLANO GRANDE</v>
          </cell>
          <cell r="H1550" t="str">
            <v>170208</v>
          </cell>
          <cell r="I1550" t="str">
            <v>QUITO</v>
          </cell>
          <cell r="J1550" t="str">
            <v>PICHINCHA</v>
          </cell>
          <cell r="K1550" t="str">
            <v>OTECEL</v>
          </cell>
          <cell r="L1550" t="str">
            <v>AVDA SIMÓN BOLIVAR Y VIA NAYON CONJUNTO CORPORATIVO EKOPARK TORRE 3 TELEFONICA</v>
          </cell>
          <cell r="O1550" t="str">
            <v>QUITO</v>
          </cell>
          <cell r="P1550" t="str">
            <v>QUITO</v>
          </cell>
          <cell r="Q1550" t="str">
            <v>PICHINCHA</v>
          </cell>
          <cell r="R1550" t="str">
            <v>TK-7793</v>
          </cell>
          <cell r="W1550" t="str">
            <v/>
          </cell>
          <cell r="X1550" t="str">
            <v>098299225</v>
          </cell>
          <cell r="AA1550">
            <v>44942</v>
          </cell>
          <cell r="AD1550">
            <v>1</v>
          </cell>
          <cell r="AE1550">
            <v>1</v>
          </cell>
          <cell r="AH1550" t="str">
            <v/>
          </cell>
          <cell r="AI1550" t="str">
            <v>DESPACHO</v>
          </cell>
          <cell r="AJ1550" t="str">
            <v>Normal</v>
          </cell>
          <cell r="AL1550" t="str">
            <v>NO</v>
          </cell>
          <cell r="AN1550" t="str">
            <v/>
          </cell>
          <cell r="AO1550" t="str">
            <v>CANAL ONLINE</v>
          </cell>
          <cell r="AP1550">
            <v>44942</v>
          </cell>
          <cell r="AR1550" t="str">
            <v>MDELIVERY_TK-7793</v>
          </cell>
          <cell r="AS1550">
            <v>330737</v>
          </cell>
          <cell r="AT1550" t="str">
            <v>D40</v>
          </cell>
          <cell r="AU1550" t="str">
            <v>BTC</v>
          </cell>
          <cell r="AV1550">
            <v>1</v>
          </cell>
          <cell r="AX1550" t="str">
            <v>ENTREGADO</v>
          </cell>
          <cell r="AY1550" t="str">
            <v>ESIM MOVISTAR_ESIM EVOUCHERS CODE QR: 1 und - sn. 8959300120529821664</v>
          </cell>
          <cell r="AZ1550" t="str">
            <v>SIMCARD</v>
          </cell>
          <cell r="BA1550" t="str">
            <v/>
          </cell>
        </row>
        <row r="1551">
          <cell r="A1551" t="str">
            <v>TK-7794</v>
          </cell>
          <cell r="B1551" t="str">
            <v>MDELIVERY</v>
          </cell>
          <cell r="C1551">
            <v>44942</v>
          </cell>
          <cell r="D1551" t="str">
            <v>FLEXNET ECUADOR - MDELIVERY</v>
          </cell>
          <cell r="E1551" t="str">
            <v>CALLE 28 DE JUNIO S/N Y GARCIA MORENO ENTRADA LLANO GRANDE</v>
          </cell>
          <cell r="H1551" t="str">
            <v>170208</v>
          </cell>
          <cell r="I1551" t="str">
            <v>QUITO</v>
          </cell>
          <cell r="J1551" t="str">
            <v>PICHINCHA</v>
          </cell>
          <cell r="K1551" t="str">
            <v>OTECEL</v>
          </cell>
          <cell r="L1551" t="str">
            <v>AVDA SIMÓN BOLIVAR Y VIA NAYON CONJUNTO CORPORATIVO EKOPARK TORRE 3 TELEFONICA</v>
          </cell>
          <cell r="O1551" t="str">
            <v>QUITO</v>
          </cell>
          <cell r="P1551" t="str">
            <v>QUITO</v>
          </cell>
          <cell r="Q1551" t="str">
            <v>PICHINCHA</v>
          </cell>
          <cell r="R1551" t="str">
            <v>TK-7794</v>
          </cell>
          <cell r="W1551" t="str">
            <v/>
          </cell>
          <cell r="X1551" t="str">
            <v>098299225</v>
          </cell>
          <cell r="AA1551">
            <v>44942</v>
          </cell>
          <cell r="AD1551">
            <v>1</v>
          </cell>
          <cell r="AE1551">
            <v>1</v>
          </cell>
          <cell r="AH1551" t="str">
            <v/>
          </cell>
          <cell r="AI1551" t="str">
            <v>DESPACHO</v>
          </cell>
          <cell r="AJ1551" t="str">
            <v>Normal</v>
          </cell>
          <cell r="AL1551" t="str">
            <v>NO</v>
          </cell>
          <cell r="AN1551" t="str">
            <v/>
          </cell>
          <cell r="AO1551" t="str">
            <v>CANAL ONLINE</v>
          </cell>
          <cell r="AP1551">
            <v>44942</v>
          </cell>
          <cell r="AR1551" t="str">
            <v>MDELIVERY_TK-7794</v>
          </cell>
          <cell r="AS1551">
            <v>330741</v>
          </cell>
          <cell r="AT1551" t="str">
            <v>D40</v>
          </cell>
          <cell r="AU1551" t="str">
            <v>BTC</v>
          </cell>
          <cell r="AV1551">
            <v>1</v>
          </cell>
          <cell r="AX1551" t="str">
            <v>ENTREGADO</v>
          </cell>
          <cell r="AY1551" t="str">
            <v>ESIM MOVISTAR_ESIM EVOUCHERS CODE QR: 1 und - sn. 8959300120529821649</v>
          </cell>
          <cell r="AZ1551" t="str">
            <v>SIMCARD</v>
          </cell>
          <cell r="BA1551" t="str">
            <v/>
          </cell>
        </row>
        <row r="1552">
          <cell r="A1552" t="str">
            <v>TK-7795</v>
          </cell>
          <cell r="B1552" t="str">
            <v>MDELIVERY</v>
          </cell>
          <cell r="C1552">
            <v>44942</v>
          </cell>
          <cell r="D1552" t="str">
            <v>FLEXNET ECUADOR - MDELIVERY</v>
          </cell>
          <cell r="E1552" t="str">
            <v>CALLE 28 DE JUNIO S/N Y GARCIA MORENO ENTRADA LLANO GRANDE</v>
          </cell>
          <cell r="H1552" t="str">
            <v>170208</v>
          </cell>
          <cell r="I1552" t="str">
            <v>QUITO</v>
          </cell>
          <cell r="J1552" t="str">
            <v>PICHINCHA</v>
          </cell>
          <cell r="K1552" t="str">
            <v>OTECEL</v>
          </cell>
          <cell r="L1552" t="str">
            <v>AVDA SIMÓN BOLIVAR Y VIA NAYON CONJUNTO CORPORATIVO EKOPARK TORRE 3 TELEFONICA</v>
          </cell>
          <cell r="O1552" t="str">
            <v>QUITO</v>
          </cell>
          <cell r="P1552" t="str">
            <v>QUITO</v>
          </cell>
          <cell r="Q1552" t="str">
            <v>PICHINCHA</v>
          </cell>
          <cell r="R1552" t="str">
            <v>TK-7795</v>
          </cell>
          <cell r="W1552" t="str">
            <v/>
          </cell>
          <cell r="X1552" t="str">
            <v>098299225</v>
          </cell>
          <cell r="AA1552">
            <v>44942</v>
          </cell>
          <cell r="AD1552">
            <v>1</v>
          </cell>
          <cell r="AE1552">
            <v>1</v>
          </cell>
          <cell r="AH1552" t="str">
            <v/>
          </cell>
          <cell r="AI1552" t="str">
            <v>DESPACHO</v>
          </cell>
          <cell r="AJ1552" t="str">
            <v>Normal</v>
          </cell>
          <cell r="AL1552" t="str">
            <v>NO</v>
          </cell>
          <cell r="AN1552" t="str">
            <v/>
          </cell>
          <cell r="AO1552" t="str">
            <v>CANAL ONLINE</v>
          </cell>
          <cell r="AP1552">
            <v>44942</v>
          </cell>
          <cell r="AR1552" t="str">
            <v>MDELIVERY_TK-7795</v>
          </cell>
          <cell r="AS1552">
            <v>330734</v>
          </cell>
          <cell r="AT1552" t="str">
            <v>D40</v>
          </cell>
          <cell r="AU1552" t="str">
            <v>BTC</v>
          </cell>
          <cell r="AV1552">
            <v>1</v>
          </cell>
          <cell r="AX1552" t="str">
            <v>ENTREGADO</v>
          </cell>
          <cell r="AY1552" t="str">
            <v>ESIM MOVISTAR_ESIM EVOUCHERS CODE QR: 1 und - sn. 8959300120529821656</v>
          </cell>
          <cell r="AZ1552" t="str">
            <v>SIMCARD</v>
          </cell>
          <cell r="BA1552" t="str">
            <v/>
          </cell>
        </row>
        <row r="1553">
          <cell r="A1553" t="str">
            <v>TK-7796</v>
          </cell>
          <cell r="B1553" t="str">
            <v>MDELIVERY</v>
          </cell>
          <cell r="C1553">
            <v>44942</v>
          </cell>
          <cell r="D1553" t="str">
            <v>FLEXNET ECUADOR - MDELIVERY</v>
          </cell>
          <cell r="E1553" t="str">
            <v>CALLE 28 DE JUNIO S/N Y GARCIA MORENO ENTRADA LLANO GRANDE</v>
          </cell>
          <cell r="H1553" t="str">
            <v>170208</v>
          </cell>
          <cell r="I1553" t="str">
            <v>QUITO</v>
          </cell>
          <cell r="J1553" t="str">
            <v>PICHINCHA</v>
          </cell>
          <cell r="K1553" t="str">
            <v>OTECEL</v>
          </cell>
          <cell r="L1553" t="str">
            <v>AVDA SIMÓN BOLIVAR Y VIA NAYON CONJUNTO CORPORATIVO EKOPARK TORRE 3 TELEFONICA</v>
          </cell>
          <cell r="O1553" t="str">
            <v>QUITO</v>
          </cell>
          <cell r="P1553" t="str">
            <v>QUITO</v>
          </cell>
          <cell r="Q1553" t="str">
            <v>PICHINCHA</v>
          </cell>
          <cell r="R1553" t="str">
            <v>TK-7796</v>
          </cell>
          <cell r="W1553" t="str">
            <v/>
          </cell>
          <cell r="X1553" t="str">
            <v>098299225</v>
          </cell>
          <cell r="AA1553">
            <v>44942</v>
          </cell>
          <cell r="AD1553">
            <v>1</v>
          </cell>
          <cell r="AE1553">
            <v>1</v>
          </cell>
          <cell r="AH1553" t="str">
            <v/>
          </cell>
          <cell r="AI1553" t="str">
            <v>DESPACHO</v>
          </cell>
          <cell r="AJ1553" t="str">
            <v>Normal</v>
          </cell>
          <cell r="AL1553" t="str">
            <v>NO</v>
          </cell>
          <cell r="AN1553" t="str">
            <v/>
          </cell>
          <cell r="AO1553" t="str">
            <v>CANAL ONLINE</v>
          </cell>
          <cell r="AP1553">
            <v>44942</v>
          </cell>
          <cell r="AR1553" t="str">
            <v>MDELIVERY_TK-7796</v>
          </cell>
          <cell r="AS1553">
            <v>330738</v>
          </cell>
          <cell r="AT1553" t="str">
            <v>D40</v>
          </cell>
          <cell r="AU1553" t="str">
            <v>BTC</v>
          </cell>
          <cell r="AV1553">
            <v>1</v>
          </cell>
          <cell r="AX1553" t="str">
            <v>ENTREGADO</v>
          </cell>
          <cell r="AY1553" t="str">
            <v>ESIM MOVISTAR_ESIM EVOUCHERS CODE QR: 1 und - sn. 8959300120529821631</v>
          </cell>
          <cell r="AZ1553" t="str">
            <v>SIMCARD</v>
          </cell>
          <cell r="BA1553" t="str">
            <v/>
          </cell>
        </row>
        <row r="1554">
          <cell r="A1554" t="str">
            <v>TK-7797</v>
          </cell>
          <cell r="B1554" t="str">
            <v>MDELIVERY</v>
          </cell>
          <cell r="C1554">
            <v>44942</v>
          </cell>
          <cell r="D1554" t="str">
            <v>FLEXNET ECUADOR - MDELIVERY</v>
          </cell>
          <cell r="E1554" t="str">
            <v>CALLE 28 DE JUNIO S/N Y GARCIA MORENO ENTRADA LLANO GRANDE</v>
          </cell>
          <cell r="H1554" t="str">
            <v>170208</v>
          </cell>
          <cell r="I1554" t="str">
            <v>QUITO</v>
          </cell>
          <cell r="J1554" t="str">
            <v>PICHINCHA</v>
          </cell>
          <cell r="K1554" t="str">
            <v>OTECEL</v>
          </cell>
          <cell r="L1554" t="str">
            <v>AVDA SIMÓN BOLIVAR Y VIA NAYON CONJUNTO CORPORATIVO EKOPARK TORRE 3 TELEFONICA</v>
          </cell>
          <cell r="O1554" t="str">
            <v>QUITO</v>
          </cell>
          <cell r="P1554" t="str">
            <v>QUITO</v>
          </cell>
          <cell r="Q1554" t="str">
            <v>PICHINCHA</v>
          </cell>
          <cell r="R1554" t="str">
            <v>TK-7797</v>
          </cell>
          <cell r="W1554" t="str">
            <v/>
          </cell>
          <cell r="X1554" t="str">
            <v>098299225</v>
          </cell>
          <cell r="AA1554">
            <v>44942</v>
          </cell>
          <cell r="AD1554">
            <v>1</v>
          </cell>
          <cell r="AE1554">
            <v>1</v>
          </cell>
          <cell r="AH1554" t="str">
            <v/>
          </cell>
          <cell r="AI1554" t="str">
            <v>DESPACHO</v>
          </cell>
          <cell r="AJ1554" t="str">
            <v>Normal</v>
          </cell>
          <cell r="AL1554" t="str">
            <v>NO</v>
          </cell>
          <cell r="AN1554" t="str">
            <v/>
          </cell>
          <cell r="AO1554" t="str">
            <v>CANAL ONLINE</v>
          </cell>
          <cell r="AP1554">
            <v>44942</v>
          </cell>
          <cell r="AR1554" t="str">
            <v>MDELIVERY_TK-7797</v>
          </cell>
          <cell r="AS1554">
            <v>330736</v>
          </cell>
          <cell r="AT1554" t="str">
            <v>D40</v>
          </cell>
          <cell r="AU1554" t="str">
            <v>BTC</v>
          </cell>
          <cell r="AV1554">
            <v>1</v>
          </cell>
          <cell r="AX1554" t="str">
            <v>ENTREGADO</v>
          </cell>
          <cell r="AY1554" t="str">
            <v>ESIM MOVISTAR_ESIM EVOUCHERS CODE QR: 1 und - sn. 8959300120529821623</v>
          </cell>
          <cell r="AZ1554" t="str">
            <v>SIMCARD</v>
          </cell>
          <cell r="BA1554" t="str">
            <v/>
          </cell>
        </row>
        <row r="1555">
          <cell r="A1555" t="str">
            <v>TK-7798</v>
          </cell>
          <cell r="B1555" t="str">
            <v>MDELIVERY</v>
          </cell>
          <cell r="C1555">
            <v>44942</v>
          </cell>
          <cell r="D1555" t="str">
            <v>FLEXNET ECUADOR - MDELIVERY</v>
          </cell>
          <cell r="E1555" t="str">
            <v>CALLE 28 DE JUNIO S/N Y GARCIA MORENO ENTRADA LLANO GRANDE</v>
          </cell>
          <cell r="H1555" t="str">
            <v>170208</v>
          </cell>
          <cell r="I1555" t="str">
            <v>QUITO</v>
          </cell>
          <cell r="J1555" t="str">
            <v>PICHINCHA</v>
          </cell>
          <cell r="K1555" t="str">
            <v>OTECEL</v>
          </cell>
          <cell r="L1555" t="str">
            <v>AVDA SIMÓN BOLIVAR Y VIA NAYON CONJUNTO CORPORATIVO EKOPARK TORRE 3 TELEFONICA</v>
          </cell>
          <cell r="O1555" t="str">
            <v>QUITO</v>
          </cell>
          <cell r="P1555" t="str">
            <v>QUITO</v>
          </cell>
          <cell r="Q1555" t="str">
            <v>PICHINCHA</v>
          </cell>
          <cell r="R1555" t="str">
            <v>TK-7798</v>
          </cell>
          <cell r="W1555" t="str">
            <v/>
          </cell>
          <cell r="X1555" t="str">
            <v>098299225</v>
          </cell>
          <cell r="AA1555">
            <v>44942</v>
          </cell>
          <cell r="AD1555">
            <v>1</v>
          </cell>
          <cell r="AE1555">
            <v>1</v>
          </cell>
          <cell r="AH1555" t="str">
            <v/>
          </cell>
          <cell r="AI1555" t="str">
            <v>DESPACHO</v>
          </cell>
          <cell r="AJ1555" t="str">
            <v>Normal</v>
          </cell>
          <cell r="AL1555" t="str">
            <v>NO</v>
          </cell>
          <cell r="AN1555" t="str">
            <v/>
          </cell>
          <cell r="AO1555" t="str">
            <v>CANAL ONLINE</v>
          </cell>
          <cell r="AP1555">
            <v>44942</v>
          </cell>
          <cell r="AR1555" t="str">
            <v>MDELIVERY_TK-7798</v>
          </cell>
          <cell r="AS1555">
            <v>330740</v>
          </cell>
          <cell r="AT1555" t="str">
            <v>D40</v>
          </cell>
          <cell r="AU1555" t="str">
            <v>BTC</v>
          </cell>
          <cell r="AV1555">
            <v>1</v>
          </cell>
          <cell r="AX1555" t="str">
            <v>ENTREGADO</v>
          </cell>
          <cell r="AY1555" t="str">
            <v>ESIM MOVISTAR_ESIM EVOUCHERS CODE QR: 1 und - sn. 8959300120529814149</v>
          </cell>
          <cell r="AZ1555" t="str">
            <v>SIMCARD</v>
          </cell>
          <cell r="BA1555" t="str">
            <v/>
          </cell>
        </row>
        <row r="1556">
          <cell r="A1556" t="str">
            <v>TK-7800</v>
          </cell>
          <cell r="B1556" t="str">
            <v>MDELIVERY</v>
          </cell>
          <cell r="C1556">
            <v>44942</v>
          </cell>
          <cell r="D1556" t="str">
            <v>FLEXNET ECUADOR - MDELIVERY</v>
          </cell>
          <cell r="E1556" t="str">
            <v>CALLE 28 DE JUNIO S/N Y GARCIA MORENO ENTRADA LLANO GRANDE</v>
          </cell>
          <cell r="H1556" t="str">
            <v>170208</v>
          </cell>
          <cell r="I1556" t="str">
            <v>QUITO</v>
          </cell>
          <cell r="J1556" t="str">
            <v>PICHINCHA</v>
          </cell>
          <cell r="K1556" t="str">
            <v>OTECEL</v>
          </cell>
          <cell r="L1556" t="str">
            <v>AVDA SIMÓN BOLIVAR Y VIA NAYON CONJUNTO CORPORATIVO EKOPARK TORRE 3 TELEFONICA</v>
          </cell>
          <cell r="O1556" t="str">
            <v>QUITO</v>
          </cell>
          <cell r="P1556" t="str">
            <v>QUITO</v>
          </cell>
          <cell r="Q1556" t="str">
            <v>PICHINCHA</v>
          </cell>
          <cell r="R1556" t="str">
            <v>TK-7800</v>
          </cell>
          <cell r="W1556" t="str">
            <v/>
          </cell>
          <cell r="X1556" t="str">
            <v>098299225</v>
          </cell>
          <cell r="AA1556">
            <v>44942</v>
          </cell>
          <cell r="AD1556">
            <v>1</v>
          </cell>
          <cell r="AE1556">
            <v>1</v>
          </cell>
          <cell r="AH1556" t="str">
            <v/>
          </cell>
          <cell r="AI1556" t="str">
            <v>DESPACHO</v>
          </cell>
          <cell r="AJ1556" t="str">
            <v>Normal</v>
          </cell>
          <cell r="AL1556" t="str">
            <v>NO</v>
          </cell>
          <cell r="AN1556" t="str">
            <v/>
          </cell>
          <cell r="AO1556" t="str">
            <v>CANAL ONLINE</v>
          </cell>
          <cell r="AP1556">
            <v>44942</v>
          </cell>
          <cell r="AR1556" t="str">
            <v>MDELIVERY_TK-7800</v>
          </cell>
          <cell r="AS1556">
            <v>330743</v>
          </cell>
          <cell r="AT1556" t="str">
            <v>D40</v>
          </cell>
          <cell r="AU1556" t="str">
            <v>BTC</v>
          </cell>
          <cell r="AV1556">
            <v>1</v>
          </cell>
          <cell r="AX1556" t="str">
            <v>ENTREGADO</v>
          </cell>
          <cell r="AY1556" t="str">
            <v>ESIM MOVISTAR_ESIM EVOUCHERS CODE QR: 1 und - sn. 8959300120529822712</v>
          </cell>
          <cell r="AZ1556" t="str">
            <v>SIMCARD</v>
          </cell>
          <cell r="BA1556" t="str">
            <v/>
          </cell>
        </row>
        <row r="1557">
          <cell r="A1557" t="str">
            <v>TK-7801</v>
          </cell>
          <cell r="B1557" t="str">
            <v>MDELIVERY</v>
          </cell>
          <cell r="C1557">
            <v>44942</v>
          </cell>
          <cell r="D1557" t="str">
            <v>FLEXNET ECUADOR - MDELIVERY</v>
          </cell>
          <cell r="E1557" t="str">
            <v>CALLE 28 DE JUNIO S/N Y GARCIA MORENO ENTRADA LLANO GRANDE</v>
          </cell>
          <cell r="H1557" t="str">
            <v>170208</v>
          </cell>
          <cell r="I1557" t="str">
            <v>QUITO</v>
          </cell>
          <cell r="J1557" t="str">
            <v>PICHINCHA</v>
          </cell>
          <cell r="K1557" t="str">
            <v>OTECEL</v>
          </cell>
          <cell r="L1557" t="str">
            <v>AVDA SIMÓN BOLIVAR Y VIA NAYON CONJUNTO CORPORATIVO EKOPARK TORRE 3 TELEFONICA</v>
          </cell>
          <cell r="O1557" t="str">
            <v>QUITO</v>
          </cell>
          <cell r="P1557" t="str">
            <v>QUITO</v>
          </cell>
          <cell r="Q1557" t="str">
            <v>PICHINCHA</v>
          </cell>
          <cell r="R1557" t="str">
            <v>TK-7801</v>
          </cell>
          <cell r="W1557" t="str">
            <v/>
          </cell>
          <cell r="X1557" t="str">
            <v>098299225</v>
          </cell>
          <cell r="AA1557">
            <v>44942</v>
          </cell>
          <cell r="AD1557">
            <v>1</v>
          </cell>
          <cell r="AE1557">
            <v>1</v>
          </cell>
          <cell r="AH1557" t="str">
            <v/>
          </cell>
          <cell r="AI1557" t="str">
            <v>DESPACHO</v>
          </cell>
          <cell r="AJ1557" t="str">
            <v>Normal</v>
          </cell>
          <cell r="AL1557" t="str">
            <v>NO</v>
          </cell>
          <cell r="AN1557" t="str">
            <v/>
          </cell>
          <cell r="AO1557" t="str">
            <v>CANAL ONLINE</v>
          </cell>
          <cell r="AP1557">
            <v>44942</v>
          </cell>
          <cell r="AR1557" t="str">
            <v>MDELIVERY_TK-7801</v>
          </cell>
          <cell r="AS1557">
            <v>330747</v>
          </cell>
          <cell r="AT1557" t="str">
            <v>D40</v>
          </cell>
          <cell r="AU1557" t="str">
            <v>BTC</v>
          </cell>
          <cell r="AV1557">
            <v>1</v>
          </cell>
          <cell r="AX1557" t="str">
            <v>ENTREGADO</v>
          </cell>
          <cell r="AY1557" t="str">
            <v>ESIM MOVISTAR_ESIM EVOUCHERS CODE QR: 1 und - sn. 8959300120529822662</v>
          </cell>
          <cell r="AZ1557" t="str">
            <v>SIMCARD</v>
          </cell>
          <cell r="BA1557" t="str">
            <v/>
          </cell>
        </row>
        <row r="1558">
          <cell r="A1558" t="str">
            <v>TK-7802</v>
          </cell>
          <cell r="B1558" t="str">
            <v>MDELIVERY</v>
          </cell>
          <cell r="C1558">
            <v>44942</v>
          </cell>
          <cell r="D1558" t="str">
            <v>FLEXNET ECUADOR - MDELIVERY</v>
          </cell>
          <cell r="E1558" t="str">
            <v>CALLE 28 DE JUNIO S/N Y GARCIA MORENO ENTRADA LLANO GRANDE</v>
          </cell>
          <cell r="H1558" t="str">
            <v>170208</v>
          </cell>
          <cell r="I1558" t="str">
            <v>QUITO</v>
          </cell>
          <cell r="J1558" t="str">
            <v>PICHINCHA</v>
          </cell>
          <cell r="K1558" t="str">
            <v>OTECEL</v>
          </cell>
          <cell r="L1558" t="str">
            <v>AVDA SIMÓN BOLIVAR Y VIA NAYON CONJUNTO CORPORATIVO EKOPARK TORRE 3 TELEFONICA</v>
          </cell>
          <cell r="O1558" t="str">
            <v>QUITO</v>
          </cell>
          <cell r="P1558" t="str">
            <v>QUITO</v>
          </cell>
          <cell r="Q1558" t="str">
            <v>PICHINCHA</v>
          </cell>
          <cell r="R1558" t="str">
            <v>TK-7802</v>
          </cell>
          <cell r="W1558" t="str">
            <v/>
          </cell>
          <cell r="X1558" t="str">
            <v>098299225</v>
          </cell>
          <cell r="AA1558">
            <v>44942</v>
          </cell>
          <cell r="AD1558">
            <v>1</v>
          </cell>
          <cell r="AE1558">
            <v>1</v>
          </cell>
          <cell r="AH1558" t="str">
            <v/>
          </cell>
          <cell r="AI1558" t="str">
            <v>DESPACHO</v>
          </cell>
          <cell r="AJ1558" t="str">
            <v>Normal</v>
          </cell>
          <cell r="AL1558" t="str">
            <v>NO</v>
          </cell>
          <cell r="AN1558" t="str">
            <v/>
          </cell>
          <cell r="AO1558" t="str">
            <v>CANAL ONLINE</v>
          </cell>
          <cell r="AP1558">
            <v>44942</v>
          </cell>
          <cell r="AR1558" t="str">
            <v>MDELIVERY_TK-7802</v>
          </cell>
          <cell r="AS1558">
            <v>330745</v>
          </cell>
          <cell r="AT1558" t="str">
            <v>D40</v>
          </cell>
          <cell r="AU1558" t="str">
            <v>BTC</v>
          </cell>
          <cell r="AV1558">
            <v>1</v>
          </cell>
          <cell r="AX1558" t="str">
            <v>ENTREGADO</v>
          </cell>
          <cell r="AY1558" t="str">
            <v>ESIM MOVISTAR_ESIM EVOUCHERS CODE QR: 1 und - sn. 8959300120529822704</v>
          </cell>
          <cell r="AZ1558" t="str">
            <v>SIMCARD</v>
          </cell>
          <cell r="BA1558" t="str">
            <v/>
          </cell>
        </row>
        <row r="1559">
          <cell r="A1559" t="str">
            <v>TK-7803</v>
          </cell>
          <cell r="B1559" t="str">
            <v>MDELIVERY</v>
          </cell>
          <cell r="C1559">
            <v>44942</v>
          </cell>
          <cell r="D1559" t="str">
            <v>FLEXNET ECUADOR - MDELIVERY</v>
          </cell>
          <cell r="E1559" t="str">
            <v>CALLE 28 DE JUNIO S/N Y GARCIA MORENO ENTRADA LLANO GRANDE</v>
          </cell>
          <cell r="H1559" t="str">
            <v>170208</v>
          </cell>
          <cell r="I1559" t="str">
            <v>QUITO</v>
          </cell>
          <cell r="J1559" t="str">
            <v>PICHINCHA</v>
          </cell>
          <cell r="K1559" t="str">
            <v>OTECEL</v>
          </cell>
          <cell r="L1559" t="str">
            <v>AVDA SIMÓN BOLIVAR Y VIA NAYON CONJUNTO CORPORATIVO EKOPARK TORRE 3 TELEFONICA</v>
          </cell>
          <cell r="O1559" t="str">
            <v>QUITO</v>
          </cell>
          <cell r="P1559" t="str">
            <v>QUITO</v>
          </cell>
          <cell r="Q1559" t="str">
            <v>PICHINCHA</v>
          </cell>
          <cell r="R1559" t="str">
            <v>TK-7803</v>
          </cell>
          <cell r="W1559" t="str">
            <v/>
          </cell>
          <cell r="X1559" t="str">
            <v>098299225</v>
          </cell>
          <cell r="AA1559">
            <v>44942</v>
          </cell>
          <cell r="AD1559">
            <v>1</v>
          </cell>
          <cell r="AE1559">
            <v>1</v>
          </cell>
          <cell r="AH1559" t="str">
            <v/>
          </cell>
          <cell r="AI1559" t="str">
            <v>DESPACHO</v>
          </cell>
          <cell r="AJ1559" t="str">
            <v>Normal</v>
          </cell>
          <cell r="AL1559" t="str">
            <v>NO</v>
          </cell>
          <cell r="AN1559" t="str">
            <v/>
          </cell>
          <cell r="AO1559" t="str">
            <v>CANAL ONLINE</v>
          </cell>
          <cell r="AP1559">
            <v>44942</v>
          </cell>
          <cell r="AR1559" t="str">
            <v>MDELIVERY_TK-7803</v>
          </cell>
          <cell r="AS1559">
            <v>330749</v>
          </cell>
          <cell r="AT1559" t="str">
            <v>D40</v>
          </cell>
          <cell r="AU1559" t="str">
            <v>BTC</v>
          </cell>
          <cell r="AV1559">
            <v>1</v>
          </cell>
          <cell r="AX1559" t="str">
            <v>ENTREGADO</v>
          </cell>
          <cell r="AY1559" t="str">
            <v>ESIM MOVISTAR_ESIM EVOUCHERS CODE QR: 1 und - sn. 8959300120529822696</v>
          </cell>
          <cell r="AZ1559" t="str">
            <v>SIMCARD</v>
          </cell>
          <cell r="BA1559" t="str">
            <v/>
          </cell>
        </row>
        <row r="1560">
          <cell r="A1560" t="str">
            <v>TK-7804</v>
          </cell>
          <cell r="B1560" t="str">
            <v>MDELIVERY</v>
          </cell>
          <cell r="C1560">
            <v>44942</v>
          </cell>
          <cell r="D1560" t="str">
            <v>FLEXNET ECUADOR - MDELIVERY</v>
          </cell>
          <cell r="E1560" t="str">
            <v>CALLE 28 DE JUNIO S/N Y GARCIA MORENO ENTRADA LLANO GRANDE</v>
          </cell>
          <cell r="H1560" t="str">
            <v>170208</v>
          </cell>
          <cell r="I1560" t="str">
            <v>QUITO</v>
          </cell>
          <cell r="J1560" t="str">
            <v>PICHINCHA</v>
          </cell>
          <cell r="K1560" t="str">
            <v>OTECEL</v>
          </cell>
          <cell r="L1560" t="str">
            <v>AVDA SIMÓN BOLIVAR Y VIA NAYON CONJUNTO CORPORATIVO EKOPARK TORRE 3 TELEFONICA</v>
          </cell>
          <cell r="O1560" t="str">
            <v>QUITO</v>
          </cell>
          <cell r="P1560" t="str">
            <v>QUITO</v>
          </cell>
          <cell r="Q1560" t="str">
            <v>PICHINCHA</v>
          </cell>
          <cell r="R1560" t="str">
            <v>TK-7804</v>
          </cell>
          <cell r="W1560" t="str">
            <v/>
          </cell>
          <cell r="X1560" t="str">
            <v>098299225</v>
          </cell>
          <cell r="AA1560">
            <v>44942</v>
          </cell>
          <cell r="AD1560">
            <v>1</v>
          </cell>
          <cell r="AE1560">
            <v>1</v>
          </cell>
          <cell r="AH1560" t="str">
            <v/>
          </cell>
          <cell r="AI1560" t="str">
            <v>DESPACHO</v>
          </cell>
          <cell r="AJ1560" t="str">
            <v>Normal</v>
          </cell>
          <cell r="AL1560" t="str">
            <v>NO</v>
          </cell>
          <cell r="AN1560" t="str">
            <v/>
          </cell>
          <cell r="AO1560" t="str">
            <v>CANAL ONLINE</v>
          </cell>
          <cell r="AP1560">
            <v>44942</v>
          </cell>
          <cell r="AR1560" t="str">
            <v>MDELIVERY_TK-7804</v>
          </cell>
          <cell r="AS1560">
            <v>330742</v>
          </cell>
          <cell r="AT1560" t="str">
            <v>D40</v>
          </cell>
          <cell r="AU1560" t="str">
            <v>BTC</v>
          </cell>
          <cell r="AV1560">
            <v>1</v>
          </cell>
          <cell r="AX1560" t="str">
            <v>ENTREGADO</v>
          </cell>
          <cell r="AY1560" t="str">
            <v>ESIM MOVISTAR_ESIM EVOUCHERS CODE QR: 1 und - sn. 8959300120529822654</v>
          </cell>
          <cell r="AZ1560" t="str">
            <v>SIMCARD</v>
          </cell>
          <cell r="BA1560" t="str">
            <v/>
          </cell>
        </row>
        <row r="1561">
          <cell r="A1561" t="str">
            <v>TK-7805</v>
          </cell>
          <cell r="B1561" t="str">
            <v>MDELIVERY</v>
          </cell>
          <cell r="C1561">
            <v>44942</v>
          </cell>
          <cell r="D1561" t="str">
            <v>FLEXNET ECUADOR - MDELIVERY</v>
          </cell>
          <cell r="E1561" t="str">
            <v>CALLE 28 DE JUNIO S/N Y GARCIA MORENO ENTRADA LLANO GRANDE</v>
          </cell>
          <cell r="H1561" t="str">
            <v>170208</v>
          </cell>
          <cell r="I1561" t="str">
            <v>QUITO</v>
          </cell>
          <cell r="J1561" t="str">
            <v>PICHINCHA</v>
          </cell>
          <cell r="K1561" t="str">
            <v>OTECEL</v>
          </cell>
          <cell r="L1561" t="str">
            <v>AVDA SIMÓN BOLIVAR Y VIA NAYON CONJUNTO CORPORATIVO EKOPARK TORRE 3 TELEFONICA</v>
          </cell>
          <cell r="O1561" t="str">
            <v>QUITO</v>
          </cell>
          <cell r="P1561" t="str">
            <v>QUITO</v>
          </cell>
          <cell r="Q1561" t="str">
            <v>PICHINCHA</v>
          </cell>
          <cell r="R1561" t="str">
            <v>TK-7805</v>
          </cell>
          <cell r="W1561" t="str">
            <v/>
          </cell>
          <cell r="X1561" t="str">
            <v>098299225</v>
          </cell>
          <cell r="AA1561">
            <v>44942</v>
          </cell>
          <cell r="AD1561">
            <v>1</v>
          </cell>
          <cell r="AE1561">
            <v>1</v>
          </cell>
          <cell r="AH1561" t="str">
            <v/>
          </cell>
          <cell r="AI1561" t="str">
            <v>DESPACHO</v>
          </cell>
          <cell r="AJ1561" t="str">
            <v>Normal</v>
          </cell>
          <cell r="AL1561" t="str">
            <v>NO</v>
          </cell>
          <cell r="AN1561" t="str">
            <v/>
          </cell>
          <cell r="AO1561" t="str">
            <v>CANAL ONLINE</v>
          </cell>
          <cell r="AP1561">
            <v>44942</v>
          </cell>
          <cell r="AR1561" t="str">
            <v>MDELIVERY_TK-7805</v>
          </cell>
          <cell r="AS1561">
            <v>330746</v>
          </cell>
          <cell r="AT1561" t="str">
            <v>D40</v>
          </cell>
          <cell r="AU1561" t="str">
            <v>BTC</v>
          </cell>
          <cell r="AV1561">
            <v>1</v>
          </cell>
          <cell r="AX1561" t="str">
            <v>ENTREGADO</v>
          </cell>
          <cell r="AY1561" t="str">
            <v>ESIM MOVISTAR_ESIM EVOUCHERS CODE QR: 1 und - sn. 8959300120529822431</v>
          </cell>
          <cell r="AZ1561" t="str">
            <v>SIMCARD</v>
          </cell>
          <cell r="BA1561" t="str">
            <v/>
          </cell>
        </row>
        <row r="1562">
          <cell r="A1562" t="str">
            <v>TK-7806</v>
          </cell>
          <cell r="B1562" t="str">
            <v>MDELIVERY</v>
          </cell>
          <cell r="C1562">
            <v>44942</v>
          </cell>
          <cell r="D1562" t="str">
            <v>FLEXNET ECUADOR - MDELIVERY</v>
          </cell>
          <cell r="E1562" t="str">
            <v>CALLE 28 DE JUNIO S/N Y GARCIA MORENO ENTRADA LLANO GRANDE</v>
          </cell>
          <cell r="H1562" t="str">
            <v>170208</v>
          </cell>
          <cell r="I1562" t="str">
            <v>QUITO</v>
          </cell>
          <cell r="J1562" t="str">
            <v>PICHINCHA</v>
          </cell>
          <cell r="K1562" t="str">
            <v>OTECEL</v>
          </cell>
          <cell r="L1562" t="str">
            <v>AVDA SIMÓN BOLIVAR Y VIA NAYON CONJUNTO CORPORATIVO EKOPARK TORRE 3 TELEFONICA</v>
          </cell>
          <cell r="O1562" t="str">
            <v>QUITO</v>
          </cell>
          <cell r="P1562" t="str">
            <v>QUITO</v>
          </cell>
          <cell r="Q1562" t="str">
            <v>PICHINCHA</v>
          </cell>
          <cell r="R1562" t="str">
            <v>TK-7806</v>
          </cell>
          <cell r="W1562" t="str">
            <v/>
          </cell>
          <cell r="X1562" t="str">
            <v>098299225</v>
          </cell>
          <cell r="AA1562">
            <v>44942</v>
          </cell>
          <cell r="AD1562">
            <v>1</v>
          </cell>
          <cell r="AE1562">
            <v>1</v>
          </cell>
          <cell r="AH1562" t="str">
            <v/>
          </cell>
          <cell r="AI1562" t="str">
            <v>DESPACHO</v>
          </cell>
          <cell r="AJ1562" t="str">
            <v>Normal</v>
          </cell>
          <cell r="AL1562" t="str">
            <v>NO</v>
          </cell>
          <cell r="AN1562" t="str">
            <v/>
          </cell>
          <cell r="AO1562" t="str">
            <v>CANAL ONLINE</v>
          </cell>
          <cell r="AP1562">
            <v>44942</v>
          </cell>
          <cell r="AR1562" t="str">
            <v>MDELIVERY_TK-7806</v>
          </cell>
          <cell r="AS1562">
            <v>330744</v>
          </cell>
          <cell r="AT1562" t="str">
            <v>D40</v>
          </cell>
          <cell r="AU1562" t="str">
            <v>BTC</v>
          </cell>
          <cell r="AV1562">
            <v>1</v>
          </cell>
          <cell r="AX1562" t="str">
            <v>ENTREGADO</v>
          </cell>
          <cell r="AY1562" t="str">
            <v>ESIM MOVISTAR_ESIM EVOUCHERS CODE QR: 1 und - sn. 8959300120529822423</v>
          </cell>
          <cell r="AZ1562" t="str">
            <v>SIMCARD</v>
          </cell>
          <cell r="BA1562" t="str">
            <v/>
          </cell>
        </row>
        <row r="1563">
          <cell r="A1563" t="str">
            <v>TK-7807</v>
          </cell>
          <cell r="B1563" t="str">
            <v>MDELIVERY</v>
          </cell>
          <cell r="C1563">
            <v>44942</v>
          </cell>
          <cell r="D1563" t="str">
            <v>FLEXNET ECUADOR - MDELIVERY</v>
          </cell>
          <cell r="E1563" t="str">
            <v>CALLE 28 DE JUNIO S/N Y GARCIA MORENO ENTRADA LLANO GRANDE</v>
          </cell>
          <cell r="H1563" t="str">
            <v>170208</v>
          </cell>
          <cell r="I1563" t="str">
            <v>QUITO</v>
          </cell>
          <cell r="J1563" t="str">
            <v>PICHINCHA</v>
          </cell>
          <cell r="K1563" t="str">
            <v>OTECEL</v>
          </cell>
          <cell r="L1563" t="str">
            <v>AVDA SIMÓN BOLIVAR Y VIA NAYON CONJUNTO CORPORATIVO EKOPARK TORRE 3 TELEFONICA</v>
          </cell>
          <cell r="O1563" t="str">
            <v>QUITO</v>
          </cell>
          <cell r="P1563" t="str">
            <v>QUITO</v>
          </cell>
          <cell r="Q1563" t="str">
            <v>PICHINCHA</v>
          </cell>
          <cell r="R1563" t="str">
            <v>TK-7807</v>
          </cell>
          <cell r="W1563" t="str">
            <v/>
          </cell>
          <cell r="X1563" t="str">
            <v>098299225</v>
          </cell>
          <cell r="AA1563">
            <v>44942</v>
          </cell>
          <cell r="AD1563">
            <v>1</v>
          </cell>
          <cell r="AE1563">
            <v>1</v>
          </cell>
          <cell r="AH1563" t="str">
            <v/>
          </cell>
          <cell r="AI1563" t="str">
            <v>DESPACHO</v>
          </cell>
          <cell r="AJ1563" t="str">
            <v>Normal</v>
          </cell>
          <cell r="AL1563" t="str">
            <v>NO</v>
          </cell>
          <cell r="AN1563" t="str">
            <v/>
          </cell>
          <cell r="AO1563" t="str">
            <v>CANAL ONLINE</v>
          </cell>
          <cell r="AP1563">
            <v>44942</v>
          </cell>
          <cell r="AR1563" t="str">
            <v>MDELIVERY_TK-7807</v>
          </cell>
          <cell r="AS1563">
            <v>330748</v>
          </cell>
          <cell r="AT1563" t="str">
            <v>D40</v>
          </cell>
          <cell r="AU1563" t="str">
            <v>BTC</v>
          </cell>
          <cell r="AV1563">
            <v>1</v>
          </cell>
          <cell r="AX1563" t="str">
            <v>ENTREGADO</v>
          </cell>
          <cell r="AY1563" t="str">
            <v>ESIM MOVISTAR_ESIM EVOUCHERS CODE QR: 1 und - sn. 8959300120529822688</v>
          </cell>
          <cell r="AZ1563" t="str">
            <v>SIMCARD</v>
          </cell>
          <cell r="BA1563" t="str">
            <v/>
          </cell>
        </row>
        <row r="1564">
          <cell r="A1564" t="str">
            <v>TK-7808</v>
          </cell>
          <cell r="B1564" t="str">
            <v>MDELIVERY</v>
          </cell>
          <cell r="C1564">
            <v>44942</v>
          </cell>
          <cell r="D1564" t="str">
            <v>FLEXNET ECUADOR - MDELIVERY</v>
          </cell>
          <cell r="E1564" t="str">
            <v>CALLE 28 DE JUNIO S/N Y GARCIA MORENO ENTRADA LLANO GRANDE</v>
          </cell>
          <cell r="H1564" t="str">
            <v>170208</v>
          </cell>
          <cell r="I1564" t="str">
            <v>QUITO</v>
          </cell>
          <cell r="J1564" t="str">
            <v>PICHINCHA</v>
          </cell>
          <cell r="K1564" t="str">
            <v>OTECEL</v>
          </cell>
          <cell r="L1564" t="str">
            <v>AVDA SIMÓN BOLIVAR Y VIA NAYON CONJUNTO CORPORATIVO EKOPARK TORRE 3 TELEFONICA</v>
          </cell>
          <cell r="O1564" t="str">
            <v>QUITO</v>
          </cell>
          <cell r="P1564" t="str">
            <v>QUITO</v>
          </cell>
          <cell r="Q1564" t="str">
            <v>PICHINCHA</v>
          </cell>
          <cell r="R1564" t="str">
            <v>TK-7808</v>
          </cell>
          <cell r="W1564" t="str">
            <v/>
          </cell>
          <cell r="X1564" t="str">
            <v>098299225</v>
          </cell>
          <cell r="AA1564">
            <v>44942</v>
          </cell>
          <cell r="AD1564">
            <v>1</v>
          </cell>
          <cell r="AE1564">
            <v>1</v>
          </cell>
          <cell r="AH1564" t="str">
            <v/>
          </cell>
          <cell r="AI1564" t="str">
            <v>DESPACHO</v>
          </cell>
          <cell r="AJ1564" t="str">
            <v>Normal</v>
          </cell>
          <cell r="AL1564" t="str">
            <v>NO</v>
          </cell>
          <cell r="AN1564" t="str">
            <v/>
          </cell>
          <cell r="AO1564" t="str">
            <v>CANAL ONLINE</v>
          </cell>
          <cell r="AP1564">
            <v>44942</v>
          </cell>
          <cell r="AR1564" t="str">
            <v>MDELIVERY_TK-7808</v>
          </cell>
          <cell r="AS1564">
            <v>330751</v>
          </cell>
          <cell r="AT1564" t="str">
            <v>D40</v>
          </cell>
          <cell r="AU1564" t="str">
            <v>BTC</v>
          </cell>
          <cell r="AV1564">
            <v>1</v>
          </cell>
          <cell r="AX1564" t="str">
            <v>ENTREGADO</v>
          </cell>
          <cell r="AY1564" t="str">
            <v>ESIM MOVISTAR_ESIM EVOUCHERS CODE QR: 1 und - sn. 8959300120529822415</v>
          </cell>
          <cell r="AZ1564" t="str">
            <v>SIMCARD</v>
          </cell>
          <cell r="BA1564" t="str">
            <v/>
          </cell>
        </row>
        <row r="1565">
          <cell r="A1565" t="str">
            <v>TK-7809</v>
          </cell>
          <cell r="B1565" t="str">
            <v>MDELIVERY</v>
          </cell>
          <cell r="C1565">
            <v>44942</v>
          </cell>
          <cell r="D1565" t="str">
            <v>FLEXNET ECUADOR - MDELIVERY</v>
          </cell>
          <cell r="E1565" t="str">
            <v>CALLE 28 DE JUNIO S/N Y GARCIA MORENO ENTRADA LLANO GRANDE</v>
          </cell>
          <cell r="H1565" t="str">
            <v>170208</v>
          </cell>
          <cell r="I1565" t="str">
            <v>QUITO</v>
          </cell>
          <cell r="J1565" t="str">
            <v>PICHINCHA</v>
          </cell>
          <cell r="K1565" t="str">
            <v>OTECEL</v>
          </cell>
          <cell r="L1565" t="str">
            <v>AVDA SIMÓN BOLIVAR Y VIA NAYON CONJUNTO CORPORATIVO EKOPARK TORRE 3 TELEFONICA</v>
          </cell>
          <cell r="O1565" t="str">
            <v>QUITO</v>
          </cell>
          <cell r="P1565" t="str">
            <v>QUITO</v>
          </cell>
          <cell r="Q1565" t="str">
            <v>PICHINCHA</v>
          </cell>
          <cell r="R1565" t="str">
            <v>TK-7809</v>
          </cell>
          <cell r="W1565" t="str">
            <v/>
          </cell>
          <cell r="X1565" t="str">
            <v>098299225</v>
          </cell>
          <cell r="AA1565">
            <v>44942</v>
          </cell>
          <cell r="AD1565">
            <v>1</v>
          </cell>
          <cell r="AE1565">
            <v>1</v>
          </cell>
          <cell r="AH1565" t="str">
            <v/>
          </cell>
          <cell r="AI1565" t="str">
            <v>DESPACHO</v>
          </cell>
          <cell r="AJ1565" t="str">
            <v>Normal</v>
          </cell>
          <cell r="AL1565" t="str">
            <v>NO</v>
          </cell>
          <cell r="AN1565" t="str">
            <v/>
          </cell>
          <cell r="AO1565" t="str">
            <v>CANAL ONLINE</v>
          </cell>
          <cell r="AP1565">
            <v>44942</v>
          </cell>
          <cell r="AR1565" t="str">
            <v>MDELIVERY_TK-7809</v>
          </cell>
          <cell r="AS1565">
            <v>330755</v>
          </cell>
          <cell r="AT1565" t="str">
            <v>D40</v>
          </cell>
          <cell r="AU1565" t="str">
            <v>BTC</v>
          </cell>
          <cell r="AV1565">
            <v>1</v>
          </cell>
          <cell r="AX1565" t="str">
            <v>ENTREGADO</v>
          </cell>
          <cell r="AY1565" t="str">
            <v>ESIM MOVISTAR_ESIM EVOUCHERS CODE QR: 1 und - sn. 8959300120529822407</v>
          </cell>
          <cell r="AZ1565" t="str">
            <v>SIMCARD</v>
          </cell>
          <cell r="BA1565" t="str">
            <v/>
          </cell>
        </row>
        <row r="1566">
          <cell r="A1566" t="str">
            <v>TK-7810</v>
          </cell>
          <cell r="B1566" t="str">
            <v>MDELIVERY</v>
          </cell>
          <cell r="C1566">
            <v>44942</v>
          </cell>
          <cell r="D1566" t="str">
            <v>FLEXNET ECUADOR - MDELIVERY</v>
          </cell>
          <cell r="E1566" t="str">
            <v>CALLE 28 DE JUNIO S/N Y GARCIA MORENO ENTRADA LLANO GRANDE</v>
          </cell>
          <cell r="H1566" t="str">
            <v>170208</v>
          </cell>
          <cell r="I1566" t="str">
            <v>QUITO</v>
          </cell>
          <cell r="J1566" t="str">
            <v>PICHINCHA</v>
          </cell>
          <cell r="K1566" t="str">
            <v>OTECEL</v>
          </cell>
          <cell r="L1566" t="str">
            <v>AVDA SIMÓN BOLIVAR Y VIA NAYON CONJUNTO CORPORATIVO EKOPARK TORRE 3 TELEFONICA</v>
          </cell>
          <cell r="O1566" t="str">
            <v>QUITO</v>
          </cell>
          <cell r="P1566" t="str">
            <v>QUITO</v>
          </cell>
          <cell r="Q1566" t="str">
            <v>PICHINCHA</v>
          </cell>
          <cell r="R1566" t="str">
            <v>TK-7810</v>
          </cell>
          <cell r="W1566" t="str">
            <v/>
          </cell>
          <cell r="X1566" t="str">
            <v>098299225</v>
          </cell>
          <cell r="AA1566">
            <v>44942</v>
          </cell>
          <cell r="AD1566">
            <v>1</v>
          </cell>
          <cell r="AE1566">
            <v>1</v>
          </cell>
          <cell r="AH1566" t="str">
            <v/>
          </cell>
          <cell r="AI1566" t="str">
            <v>DESPACHO</v>
          </cell>
          <cell r="AJ1566" t="str">
            <v>Normal</v>
          </cell>
          <cell r="AL1566" t="str">
            <v>NO</v>
          </cell>
          <cell r="AN1566" t="str">
            <v/>
          </cell>
          <cell r="AO1566" t="str">
            <v>CANAL ONLINE</v>
          </cell>
          <cell r="AP1566">
            <v>44942</v>
          </cell>
          <cell r="AR1566" t="str">
            <v>MDELIVERY_TK-7810</v>
          </cell>
          <cell r="AS1566">
            <v>330753</v>
          </cell>
          <cell r="AT1566" t="str">
            <v>D40</v>
          </cell>
          <cell r="AU1566" t="str">
            <v>BTC</v>
          </cell>
          <cell r="AV1566">
            <v>1</v>
          </cell>
          <cell r="AX1566" t="str">
            <v>ENTREGADO</v>
          </cell>
          <cell r="AY1566" t="str">
            <v>ESIM MOVISTAR_ESIM EVOUCHERS CODE QR: 1 und - sn. 8959300120529822472</v>
          </cell>
          <cell r="AZ1566" t="str">
            <v>SIMCARD</v>
          </cell>
          <cell r="BA1566" t="str">
            <v/>
          </cell>
        </row>
        <row r="1567">
          <cell r="A1567" t="str">
            <v>TK-7811</v>
          </cell>
          <cell r="B1567" t="str">
            <v>MDELIVERY</v>
          </cell>
          <cell r="C1567">
            <v>44942</v>
          </cell>
          <cell r="D1567" t="str">
            <v>FLEXNET ECUADOR - MDELIVERY</v>
          </cell>
          <cell r="E1567" t="str">
            <v>CALLE 28 DE JUNIO S/N Y GARCIA MORENO ENTRADA LLANO GRANDE</v>
          </cell>
          <cell r="H1567" t="str">
            <v>170208</v>
          </cell>
          <cell r="I1567" t="str">
            <v>QUITO</v>
          </cell>
          <cell r="J1567" t="str">
            <v>PICHINCHA</v>
          </cell>
          <cell r="K1567" t="str">
            <v>OTECEL</v>
          </cell>
          <cell r="L1567" t="str">
            <v>AVDA SIMÓN BOLIVAR Y VIA NAYON CONJUNTO CORPORATIVO EKOPARK TORRE 3 TELEFONICA</v>
          </cell>
          <cell r="O1567" t="str">
            <v>QUITO</v>
          </cell>
          <cell r="P1567" t="str">
            <v>QUITO</v>
          </cell>
          <cell r="Q1567" t="str">
            <v>PICHINCHA</v>
          </cell>
          <cell r="R1567" t="str">
            <v>TK-7811</v>
          </cell>
          <cell r="W1567" t="str">
            <v/>
          </cell>
          <cell r="X1567" t="str">
            <v>098299225</v>
          </cell>
          <cell r="AA1567">
            <v>44942</v>
          </cell>
          <cell r="AD1567">
            <v>1</v>
          </cell>
          <cell r="AE1567">
            <v>1</v>
          </cell>
          <cell r="AH1567" t="str">
            <v/>
          </cell>
          <cell r="AI1567" t="str">
            <v>DESPACHO</v>
          </cell>
          <cell r="AJ1567" t="str">
            <v>Normal</v>
          </cell>
          <cell r="AL1567" t="str">
            <v>NO</v>
          </cell>
          <cell r="AN1567" t="str">
            <v/>
          </cell>
          <cell r="AO1567" t="str">
            <v>CANAL ONLINE</v>
          </cell>
          <cell r="AP1567">
            <v>44942</v>
          </cell>
          <cell r="AR1567" t="str">
            <v>MDELIVERY_TK-7811</v>
          </cell>
          <cell r="AS1567">
            <v>330757</v>
          </cell>
          <cell r="AT1567" t="str">
            <v>D40</v>
          </cell>
          <cell r="AU1567" t="str">
            <v>BTC</v>
          </cell>
          <cell r="AV1567">
            <v>1</v>
          </cell>
          <cell r="AX1567" t="str">
            <v>ENTREGADO</v>
          </cell>
          <cell r="AY1567" t="str">
            <v>ESIM MOVISTAR_ESIM EVOUCHERS CODE QR: 1 und - sn. 8959300120529822647</v>
          </cell>
          <cell r="AZ1567" t="str">
            <v>SIMCARD</v>
          </cell>
          <cell r="BA1567" t="str">
            <v/>
          </cell>
        </row>
        <row r="1568">
          <cell r="A1568" t="str">
            <v>TK-7812</v>
          </cell>
          <cell r="B1568" t="str">
            <v>MDELIVERY</v>
          </cell>
          <cell r="C1568">
            <v>44942</v>
          </cell>
          <cell r="D1568" t="str">
            <v>FLEXNET ECUADOR - MDELIVERY</v>
          </cell>
          <cell r="E1568" t="str">
            <v>CALLE 28 DE JUNIO S/N Y GARCIA MORENO ENTRADA LLANO GRANDE</v>
          </cell>
          <cell r="H1568" t="str">
            <v>170208</v>
          </cell>
          <cell r="I1568" t="str">
            <v>QUITO</v>
          </cell>
          <cell r="J1568" t="str">
            <v>PICHINCHA</v>
          </cell>
          <cell r="K1568" t="str">
            <v>OTECEL</v>
          </cell>
          <cell r="L1568" t="str">
            <v>AVDA SIMÓN BOLIVAR Y VIA NAYON CONJUNTO CORPORATIVO EKOPARK TORRE 3 TELEFONICA</v>
          </cell>
          <cell r="O1568" t="str">
            <v>QUITO</v>
          </cell>
          <cell r="P1568" t="str">
            <v>QUITO</v>
          </cell>
          <cell r="Q1568" t="str">
            <v>PICHINCHA</v>
          </cell>
          <cell r="R1568" t="str">
            <v>TK-7812</v>
          </cell>
          <cell r="W1568" t="str">
            <v/>
          </cell>
          <cell r="X1568" t="str">
            <v>098299225</v>
          </cell>
          <cell r="AA1568">
            <v>44942</v>
          </cell>
          <cell r="AD1568">
            <v>1</v>
          </cell>
          <cell r="AE1568">
            <v>1</v>
          </cell>
          <cell r="AH1568" t="str">
            <v/>
          </cell>
          <cell r="AI1568" t="str">
            <v>DESPACHO</v>
          </cell>
          <cell r="AJ1568" t="str">
            <v>Normal</v>
          </cell>
          <cell r="AL1568" t="str">
            <v>NO</v>
          </cell>
          <cell r="AN1568" t="str">
            <v/>
          </cell>
          <cell r="AO1568" t="str">
            <v>CANAL ONLINE</v>
          </cell>
          <cell r="AP1568">
            <v>44942</v>
          </cell>
          <cell r="AR1568" t="str">
            <v>MDELIVERY_TK-7812</v>
          </cell>
          <cell r="AS1568">
            <v>330750</v>
          </cell>
          <cell r="AT1568" t="str">
            <v>D40</v>
          </cell>
          <cell r="AU1568" t="str">
            <v>BTC</v>
          </cell>
          <cell r="AV1568">
            <v>1</v>
          </cell>
          <cell r="AX1568" t="str">
            <v>ENTREGADO</v>
          </cell>
          <cell r="AY1568" t="str">
            <v>ESIM MOVISTAR_ESIM EVOUCHERS CODE QR: 1 und - sn. 8959300120529822464</v>
          </cell>
          <cell r="AZ1568" t="str">
            <v>SIMCARD</v>
          </cell>
          <cell r="BA1568" t="str">
            <v/>
          </cell>
        </row>
        <row r="1569">
          <cell r="A1569" t="str">
            <v>TK-7813</v>
          </cell>
          <cell r="B1569" t="str">
            <v>MDELIVERY</v>
          </cell>
          <cell r="C1569">
            <v>44942</v>
          </cell>
          <cell r="D1569" t="str">
            <v>FLEXNET ECUADOR - MDELIVERY</v>
          </cell>
          <cell r="E1569" t="str">
            <v>CALLE 28 DE JUNIO S/N Y GARCIA MORENO ENTRADA LLANO GRANDE</v>
          </cell>
          <cell r="H1569" t="str">
            <v>170208</v>
          </cell>
          <cell r="I1569" t="str">
            <v>QUITO</v>
          </cell>
          <cell r="J1569" t="str">
            <v>PICHINCHA</v>
          </cell>
          <cell r="K1569" t="str">
            <v>OTECEL</v>
          </cell>
          <cell r="L1569" t="str">
            <v>AVDA SIMÓN BOLIVAR Y VIA NAYON CONJUNTO CORPORATIVO EKOPARK TORRE 3 TELEFONICA</v>
          </cell>
          <cell r="O1569" t="str">
            <v>QUITO</v>
          </cell>
          <cell r="P1569" t="str">
            <v>QUITO</v>
          </cell>
          <cell r="Q1569" t="str">
            <v>PICHINCHA</v>
          </cell>
          <cell r="R1569" t="str">
            <v>TK-7813</v>
          </cell>
          <cell r="W1569" t="str">
            <v/>
          </cell>
          <cell r="X1569" t="str">
            <v>098299225</v>
          </cell>
          <cell r="AA1569">
            <v>44942</v>
          </cell>
          <cell r="AD1569">
            <v>1</v>
          </cell>
          <cell r="AE1569">
            <v>1</v>
          </cell>
          <cell r="AH1569" t="str">
            <v/>
          </cell>
          <cell r="AI1569" t="str">
            <v>DESPACHO</v>
          </cell>
          <cell r="AJ1569" t="str">
            <v>Normal</v>
          </cell>
          <cell r="AL1569" t="str">
            <v>NO</v>
          </cell>
          <cell r="AN1569" t="str">
            <v/>
          </cell>
          <cell r="AO1569" t="str">
            <v>CANAL ONLINE</v>
          </cell>
          <cell r="AP1569">
            <v>44942</v>
          </cell>
          <cell r="AR1569" t="str">
            <v>MDELIVERY_TK-7813</v>
          </cell>
          <cell r="AS1569">
            <v>330754</v>
          </cell>
          <cell r="AT1569" t="str">
            <v>D40</v>
          </cell>
          <cell r="AU1569" t="str">
            <v>BTC</v>
          </cell>
          <cell r="AV1569">
            <v>1</v>
          </cell>
          <cell r="AX1569" t="str">
            <v>ENTREGADO</v>
          </cell>
          <cell r="AY1569" t="str">
            <v>ESIM MOVISTAR_ESIM EVOUCHERS CODE QR: 1 und - sn. 8959300120529822456</v>
          </cell>
          <cell r="AZ1569" t="str">
            <v>SIMCARD</v>
          </cell>
          <cell r="BA1569" t="str">
            <v/>
          </cell>
        </row>
        <row r="1570">
          <cell r="A1570" t="str">
            <v>TK-7814</v>
          </cell>
          <cell r="B1570" t="str">
            <v>MDELIVERY</v>
          </cell>
          <cell r="C1570">
            <v>44942</v>
          </cell>
          <cell r="D1570" t="str">
            <v>FLEXNET ECUADOR - MDELIVERY</v>
          </cell>
          <cell r="E1570" t="str">
            <v>CALLE 28 DE JUNIO S/N Y GARCIA MORENO ENTRADA LLANO GRANDE</v>
          </cell>
          <cell r="H1570" t="str">
            <v>170208</v>
          </cell>
          <cell r="I1570" t="str">
            <v>QUITO</v>
          </cell>
          <cell r="J1570" t="str">
            <v>PICHINCHA</v>
          </cell>
          <cell r="K1570" t="str">
            <v>OTECEL</v>
          </cell>
          <cell r="L1570" t="str">
            <v>AVDA SIMÓN BOLIVAR Y VIA NAYON CONJUNTO CORPORATIVO EKOPARK TORRE 3 TELEFONICA</v>
          </cell>
          <cell r="O1570" t="str">
            <v>QUITO</v>
          </cell>
          <cell r="P1570" t="str">
            <v>QUITO</v>
          </cell>
          <cell r="Q1570" t="str">
            <v>PICHINCHA</v>
          </cell>
          <cell r="R1570" t="str">
            <v>TK-7814</v>
          </cell>
          <cell r="W1570" t="str">
            <v/>
          </cell>
          <cell r="X1570" t="str">
            <v>098299225</v>
          </cell>
          <cell r="AA1570">
            <v>44942</v>
          </cell>
          <cell r="AD1570">
            <v>1</v>
          </cell>
          <cell r="AE1570">
            <v>1</v>
          </cell>
          <cell r="AH1570" t="str">
            <v/>
          </cell>
          <cell r="AI1570" t="str">
            <v>DESPACHO</v>
          </cell>
          <cell r="AJ1570" t="str">
            <v>Normal</v>
          </cell>
          <cell r="AL1570" t="str">
            <v>NO</v>
          </cell>
          <cell r="AN1570" t="str">
            <v/>
          </cell>
          <cell r="AO1570" t="str">
            <v>CANAL ONLINE</v>
          </cell>
          <cell r="AP1570">
            <v>44942</v>
          </cell>
          <cell r="AR1570" t="str">
            <v>MDELIVERY_TK-7814</v>
          </cell>
          <cell r="AS1570">
            <v>330752</v>
          </cell>
          <cell r="AT1570" t="str">
            <v>D40</v>
          </cell>
          <cell r="AU1570" t="str">
            <v>BTC</v>
          </cell>
          <cell r="AV1570">
            <v>1</v>
          </cell>
          <cell r="AX1570" t="str">
            <v>ENTREGADO</v>
          </cell>
          <cell r="AY1570" t="str">
            <v>ESIM MOVISTAR_ESIM EVOUCHERS CODE QR: 1 und - sn. 8959300120529814263</v>
          </cell>
          <cell r="AZ1570" t="str">
            <v>SIMCARD</v>
          </cell>
          <cell r="BA1570" t="str">
            <v/>
          </cell>
        </row>
        <row r="1571">
          <cell r="A1571" t="str">
            <v>TK-7815</v>
          </cell>
          <cell r="B1571" t="str">
            <v>MDELIVERY</v>
          </cell>
          <cell r="C1571">
            <v>44942</v>
          </cell>
          <cell r="D1571" t="str">
            <v>FLEXNET ECUADOR - MDELIVERY</v>
          </cell>
          <cell r="E1571" t="str">
            <v>CALLE 28 DE JUNIO S/N Y GARCIA MORENO ENTRADA LLANO GRANDE</v>
          </cell>
          <cell r="H1571" t="str">
            <v>170208</v>
          </cell>
          <cell r="I1571" t="str">
            <v>QUITO</v>
          </cell>
          <cell r="J1571" t="str">
            <v>PICHINCHA</v>
          </cell>
          <cell r="K1571" t="str">
            <v>OTECEL</v>
          </cell>
          <cell r="L1571" t="str">
            <v>AVDA SIMÓN BOLIVAR Y VIA NAYON CONJUNTO CORPORATIVO EKOPARK TORRE 3 TELEFONICA</v>
          </cell>
          <cell r="O1571" t="str">
            <v>QUITO</v>
          </cell>
          <cell r="P1571" t="str">
            <v>QUITO</v>
          </cell>
          <cell r="Q1571" t="str">
            <v>PICHINCHA</v>
          </cell>
          <cell r="R1571" t="str">
            <v>TK-7815</v>
          </cell>
          <cell r="W1571" t="str">
            <v/>
          </cell>
          <cell r="X1571" t="str">
            <v>098299225</v>
          </cell>
          <cell r="AA1571">
            <v>44942</v>
          </cell>
          <cell r="AD1571">
            <v>1</v>
          </cell>
          <cell r="AE1571">
            <v>1</v>
          </cell>
          <cell r="AH1571" t="str">
            <v/>
          </cell>
          <cell r="AI1571" t="str">
            <v>DESPACHO</v>
          </cell>
          <cell r="AJ1571" t="str">
            <v>Normal</v>
          </cell>
          <cell r="AL1571" t="str">
            <v>NO</v>
          </cell>
          <cell r="AN1571" t="str">
            <v/>
          </cell>
          <cell r="AO1571" t="str">
            <v>CANAL ONLINE</v>
          </cell>
          <cell r="AP1571">
            <v>44942</v>
          </cell>
          <cell r="AR1571" t="str">
            <v>MDELIVERY_TK-7815</v>
          </cell>
          <cell r="AS1571">
            <v>330756</v>
          </cell>
          <cell r="AT1571" t="str">
            <v>D40</v>
          </cell>
          <cell r="AU1571" t="str">
            <v>BTC</v>
          </cell>
          <cell r="AV1571">
            <v>1</v>
          </cell>
          <cell r="AX1571" t="str">
            <v>ENTREGADO</v>
          </cell>
          <cell r="AY1571" t="str">
            <v>ESIM MOVISTAR_ESIM EVOUCHERS CODE QR: 1 und - sn. 8959300120529822449</v>
          </cell>
          <cell r="AZ1571" t="str">
            <v>SIMCARD</v>
          </cell>
          <cell r="BA1571" t="str">
            <v/>
          </cell>
        </row>
        <row r="1572">
          <cell r="A1572" t="str">
            <v>TK-7816</v>
          </cell>
          <cell r="B1572" t="str">
            <v>MDELIVERY</v>
          </cell>
          <cell r="C1572">
            <v>44942</v>
          </cell>
          <cell r="D1572" t="str">
            <v>FLEXNET ECUADOR - MDELIVERY</v>
          </cell>
          <cell r="E1572" t="str">
            <v>CALLE 28 DE JUNIO S/N Y GARCIA MORENO ENTRADA LLANO GRANDE</v>
          </cell>
          <cell r="H1572" t="str">
            <v>170208</v>
          </cell>
          <cell r="I1572" t="str">
            <v>QUITO</v>
          </cell>
          <cell r="J1572" t="str">
            <v>PICHINCHA</v>
          </cell>
          <cell r="K1572" t="str">
            <v>OTECEL</v>
          </cell>
          <cell r="L1572" t="str">
            <v>AVDA SIMÓN BOLIVAR Y VIA NAYON CONJUNTO CORPORATIVO EKOPARK TORRE 3 TELEFONICA</v>
          </cell>
          <cell r="O1572" t="str">
            <v>QUITO</v>
          </cell>
          <cell r="P1572" t="str">
            <v>QUITO</v>
          </cell>
          <cell r="Q1572" t="str">
            <v>PICHINCHA</v>
          </cell>
          <cell r="R1572" t="str">
            <v>TK-7816</v>
          </cell>
          <cell r="W1572" t="str">
            <v/>
          </cell>
          <cell r="X1572" t="str">
            <v>098299225</v>
          </cell>
          <cell r="AA1572">
            <v>44942</v>
          </cell>
          <cell r="AD1572">
            <v>1</v>
          </cell>
          <cell r="AE1572">
            <v>1</v>
          </cell>
          <cell r="AH1572" t="str">
            <v/>
          </cell>
          <cell r="AI1572" t="str">
            <v>DESPACHO</v>
          </cell>
          <cell r="AJ1572" t="str">
            <v>Normal</v>
          </cell>
          <cell r="AL1572" t="str">
            <v>NO</v>
          </cell>
          <cell r="AN1572" t="str">
            <v/>
          </cell>
          <cell r="AO1572" t="str">
            <v>CANAL ONLINE</v>
          </cell>
          <cell r="AP1572">
            <v>44942</v>
          </cell>
          <cell r="AR1572" t="str">
            <v>MDELIVERY_TK-7816</v>
          </cell>
          <cell r="AS1572">
            <v>330758</v>
          </cell>
          <cell r="AT1572" t="str">
            <v>D40</v>
          </cell>
          <cell r="AU1572" t="str">
            <v>BTC</v>
          </cell>
          <cell r="AV1572">
            <v>1</v>
          </cell>
          <cell r="AX1572" t="str">
            <v>ENTREGADO</v>
          </cell>
          <cell r="AY1572" t="str">
            <v>ESIM MOVISTAR_ESIM EVOUCHERS CODE QR: 1 und - sn. 8959300120529822357</v>
          </cell>
          <cell r="AZ1572" t="str">
            <v>SIMCARD</v>
          </cell>
          <cell r="BA1572" t="str">
            <v/>
          </cell>
        </row>
        <row r="1573">
          <cell r="A1573" t="str">
            <v>TK-7817</v>
          </cell>
          <cell r="B1573" t="str">
            <v>MDELIVERY</v>
          </cell>
          <cell r="C1573">
            <v>44942</v>
          </cell>
          <cell r="D1573" t="str">
            <v>FLEXNET ECUADOR - MDELIVERY</v>
          </cell>
          <cell r="E1573" t="str">
            <v>CALLE 28 DE JUNIO S/N Y GARCIA MORENO ENTRADA LLANO GRANDE</v>
          </cell>
          <cell r="H1573" t="str">
            <v>170208</v>
          </cell>
          <cell r="I1573" t="str">
            <v>QUITO</v>
          </cell>
          <cell r="J1573" t="str">
            <v>PICHINCHA</v>
          </cell>
          <cell r="K1573" t="str">
            <v>OTECEL</v>
          </cell>
          <cell r="L1573" t="str">
            <v>AVDA SIMÓN BOLIVAR Y VIA NAYON CONJUNTO CORPORATIVO EKOPARK TORRE 3 TELEFONICA</v>
          </cell>
          <cell r="O1573" t="str">
            <v>QUITO</v>
          </cell>
          <cell r="P1573" t="str">
            <v>QUITO</v>
          </cell>
          <cell r="Q1573" t="str">
            <v>PICHINCHA</v>
          </cell>
          <cell r="R1573" t="str">
            <v>TK-7817</v>
          </cell>
          <cell r="W1573" t="str">
            <v/>
          </cell>
          <cell r="X1573" t="str">
            <v>098299225</v>
          </cell>
          <cell r="AA1573">
            <v>44942</v>
          </cell>
          <cell r="AD1573">
            <v>1</v>
          </cell>
          <cell r="AE1573">
            <v>1</v>
          </cell>
          <cell r="AH1573" t="str">
            <v/>
          </cell>
          <cell r="AI1573" t="str">
            <v>DESPACHO</v>
          </cell>
          <cell r="AJ1573" t="str">
            <v>Normal</v>
          </cell>
          <cell r="AL1573" t="str">
            <v>NO</v>
          </cell>
          <cell r="AN1573" t="str">
            <v/>
          </cell>
          <cell r="AO1573" t="str">
            <v>CANAL ONLINE</v>
          </cell>
          <cell r="AP1573">
            <v>44942</v>
          </cell>
          <cell r="AR1573" t="str">
            <v>MDELIVERY_TK-7817</v>
          </cell>
          <cell r="AS1573">
            <v>330760</v>
          </cell>
          <cell r="AT1573" t="str">
            <v>D40</v>
          </cell>
          <cell r="AU1573" t="str">
            <v>BTC</v>
          </cell>
          <cell r="AV1573">
            <v>1</v>
          </cell>
          <cell r="AX1573" t="str">
            <v>ENTREGADO</v>
          </cell>
          <cell r="AY1573" t="str">
            <v>ESIM MOVISTAR_ESIM EVOUCHERS CODE QR: 1 und - sn. 8959300120529822340</v>
          </cell>
          <cell r="AZ1573" t="str">
            <v>SIMCARD</v>
          </cell>
          <cell r="BA1573" t="str">
            <v/>
          </cell>
        </row>
        <row r="1574">
          <cell r="A1574" t="str">
            <v>TK-7820</v>
          </cell>
          <cell r="B1574" t="str">
            <v>MDELIVERY</v>
          </cell>
          <cell r="C1574">
            <v>44942</v>
          </cell>
          <cell r="D1574" t="str">
            <v>FLEXNET ECUADOR - MDELIVERY</v>
          </cell>
          <cell r="E1574" t="str">
            <v>CALLE 28 DE JUNIO S/N Y GARCIA MORENO ENTRADA LLANO GRANDE</v>
          </cell>
          <cell r="H1574" t="str">
            <v>170208</v>
          </cell>
          <cell r="I1574" t="str">
            <v>QUITO</v>
          </cell>
          <cell r="J1574" t="str">
            <v>PICHINCHA</v>
          </cell>
          <cell r="K1574" t="str">
            <v>OTECEL</v>
          </cell>
          <cell r="L1574" t="str">
            <v>AVDA SIMÓN BOLIVAR Y VIA NAYON CONJUNTO CORPORATIVO EKOPARK TORRE 3 TELEFONICA</v>
          </cell>
          <cell r="O1574" t="str">
            <v>QUITO</v>
          </cell>
          <cell r="P1574" t="str">
            <v>QUITO</v>
          </cell>
          <cell r="Q1574" t="str">
            <v>PICHINCHA</v>
          </cell>
          <cell r="R1574" t="str">
            <v>TK-7820</v>
          </cell>
          <cell r="W1574" t="str">
            <v/>
          </cell>
          <cell r="X1574" t="str">
            <v>098299225</v>
          </cell>
          <cell r="AA1574">
            <v>44942</v>
          </cell>
          <cell r="AD1574">
            <v>1</v>
          </cell>
          <cell r="AE1574">
            <v>1</v>
          </cell>
          <cell r="AH1574" t="str">
            <v/>
          </cell>
          <cell r="AI1574" t="str">
            <v>DESPACHO</v>
          </cell>
          <cell r="AJ1574" t="str">
            <v>Normal</v>
          </cell>
          <cell r="AL1574" t="str">
            <v>NO</v>
          </cell>
          <cell r="AN1574" t="str">
            <v/>
          </cell>
          <cell r="AO1574" t="str">
            <v>CANAL ONLINE</v>
          </cell>
          <cell r="AP1574">
            <v>44942</v>
          </cell>
          <cell r="AR1574" t="str">
            <v>MDELIVERY_TK-7820</v>
          </cell>
          <cell r="AS1574">
            <v>330759</v>
          </cell>
          <cell r="AT1574" t="str">
            <v>D40</v>
          </cell>
          <cell r="AU1574" t="str">
            <v>BTC</v>
          </cell>
          <cell r="AV1574">
            <v>1</v>
          </cell>
          <cell r="AX1574" t="str">
            <v>ENTREGADO</v>
          </cell>
          <cell r="AY1574" t="str">
            <v>ESIM MOVISTAR_ESIM EVOUCHERS CODE QR: 1 und - sn. 8959300120529822324</v>
          </cell>
          <cell r="AZ1574" t="str">
            <v>SIMCARD</v>
          </cell>
          <cell r="BA1574" t="str">
            <v/>
          </cell>
        </row>
        <row r="1575">
          <cell r="A1575" t="str">
            <v>2484321_1</v>
          </cell>
          <cell r="B1575" t="str">
            <v>MDELIVERY</v>
          </cell>
          <cell r="C1575">
            <v>44943</v>
          </cell>
          <cell r="D1575" t="str">
            <v>FLEXNET ECUADOR - MDELIVERY</v>
          </cell>
          <cell r="E1575" t="str">
            <v>CALLE 28 DE JUNIO S/N Y GARCIA MORENO ENTRADA LLANO GRANDE</v>
          </cell>
          <cell r="H1575" t="str">
            <v>170208</v>
          </cell>
          <cell r="I1575" t="str">
            <v>QUITO</v>
          </cell>
          <cell r="J1575" t="str">
            <v>PICHINCHA</v>
          </cell>
          <cell r="K1575" t="str">
            <v>JULIO BAQUE CARLOS JULIA ESTELA ARIAS HERMENEGILDO_CARLOS JULIO BAQUE</v>
          </cell>
          <cell r="L1575" t="str">
            <v>GUAYAS GUAYAQUIL COOPERATIVA QUISQUIS MZ H SOLAR 1 POR LAS BODEGAS BALPISA CASA ESQUINERA COLOR BLANCO A LADO AHI UN TALLER MECANICO</v>
          </cell>
          <cell r="O1575" t="str">
            <v>GUAYAQUIL</v>
          </cell>
          <cell r="P1575" t="str">
            <v>GUAYAQUIL</v>
          </cell>
          <cell r="Q1575" t="str">
            <v>GUAYAS</v>
          </cell>
          <cell r="R1575" t="str">
            <v>2484321_1</v>
          </cell>
          <cell r="W1575" t="str">
            <v>0905759866001</v>
          </cell>
          <cell r="X1575" t="str">
            <v>0992459917</v>
          </cell>
          <cell r="AA1575">
            <v>44943</v>
          </cell>
          <cell r="AD1575">
            <v>1</v>
          </cell>
          <cell r="AE1575">
            <v>1</v>
          </cell>
          <cell r="AI1575" t="str">
            <v>DESPACHO</v>
          </cell>
          <cell r="AJ1575" t="str">
            <v>NORMAL</v>
          </cell>
          <cell r="AL1575" t="str">
            <v>NO</v>
          </cell>
          <cell r="AN1575" t="str">
            <v>CC RENOVACION B2B NMTELEMARKETING</v>
          </cell>
          <cell r="AO1575" t="str">
            <v>MULTICANAL B2B</v>
          </cell>
          <cell r="AP1575">
            <v>44943</v>
          </cell>
          <cell r="AR1575" t="str">
            <v>MDELIVERY_2484321_1</v>
          </cell>
          <cell r="AS1575">
            <v>330908</v>
          </cell>
          <cell r="AT1575" t="str">
            <v>D40</v>
          </cell>
          <cell r="AU1575" t="str">
            <v>BTB</v>
          </cell>
          <cell r="AV1575">
            <v>1</v>
          </cell>
          <cell r="AX1575" t="str">
            <v>EN_TRANSITO</v>
          </cell>
          <cell r="AY1575" t="str">
            <v>LTE XIAOMI REDMI NOTE 11S AZUL: 1 und - sn. 865954062640323</v>
          </cell>
          <cell r="AZ1575" t="str">
            <v>TERMINAL</v>
          </cell>
          <cell r="BA1575" t="str">
            <v>Entrega con contingente (dos documentos de identidad)</v>
          </cell>
        </row>
        <row r="1576">
          <cell r="A1576" t="str">
            <v>2484322</v>
          </cell>
          <cell r="B1576" t="str">
            <v>MDELIVERY</v>
          </cell>
          <cell r="C1576">
            <v>44943</v>
          </cell>
          <cell r="D1576" t="str">
            <v>FLEXNET ECUADOR - MDELIVERY</v>
          </cell>
          <cell r="E1576" t="str">
            <v>CALLE 28 DE JUNIO S/N Y GARCIA MORENO ENTRADA LLANO GRANDE</v>
          </cell>
          <cell r="H1576" t="str">
            <v>170208</v>
          </cell>
          <cell r="I1576" t="str">
            <v>QUITO</v>
          </cell>
          <cell r="J1576" t="str">
            <v>PICHINCHA</v>
          </cell>
          <cell r="K1576" t="str">
            <v>ARMANDO JAVIER PIARPUEZAN PUENAYAN_ARMANDO JAVIER PIARPUEZAN PUENAYAN</v>
          </cell>
          <cell r="L1576" t="str">
            <v>CARCHI BARRIO SAN JOSE CALLE LOS ANDES E INDUGE CASA DE 2 PISOS COLOR TAXO CASA CON PORTON VERDE COMUNICARSE CON EL SR ANTES DE ACERCARSE AL LUGAR</v>
          </cell>
          <cell r="O1576" t="str">
            <v>MONTUFAR</v>
          </cell>
          <cell r="P1576" t="str">
            <v>MONTUFAR</v>
          </cell>
          <cell r="Q1576" t="str">
            <v>CARCHI</v>
          </cell>
          <cell r="R1576" t="str">
            <v>2484322</v>
          </cell>
          <cell r="W1576" t="str">
            <v>0401484712001</v>
          </cell>
          <cell r="X1576" t="str">
            <v>0961688927</v>
          </cell>
          <cell r="AA1576">
            <v>44943</v>
          </cell>
          <cell r="AD1576">
            <v>1</v>
          </cell>
          <cell r="AE1576">
            <v>1</v>
          </cell>
          <cell r="AI1576" t="str">
            <v>DESPACHO</v>
          </cell>
          <cell r="AJ1576" t="str">
            <v>NORMAL</v>
          </cell>
          <cell r="AL1576" t="str">
            <v>NO</v>
          </cell>
          <cell r="AN1576" t="str">
            <v>CC RENOVACION B2B NMTELEMARKETING</v>
          </cell>
          <cell r="AO1576" t="str">
            <v>MULTICANAL B2B</v>
          </cell>
          <cell r="AP1576">
            <v>44943</v>
          </cell>
          <cell r="AR1576" t="str">
            <v>MDELIVERY_2484322</v>
          </cell>
          <cell r="AS1576">
            <v>330901</v>
          </cell>
          <cell r="AT1576" t="str">
            <v>D40</v>
          </cell>
          <cell r="AU1576" t="str">
            <v>BTB</v>
          </cell>
          <cell r="AV1576">
            <v>1</v>
          </cell>
          <cell r="AX1576" t="str">
            <v>ENTREGADO</v>
          </cell>
          <cell r="AY1576" t="str">
            <v>LTE XIAOMI REDMI NOTE 11S AZUL: 1 und - sn. 865954061383461</v>
          </cell>
          <cell r="AZ1576" t="str">
            <v>TERMINAL</v>
          </cell>
          <cell r="BA1576" t="str">
            <v>Entrega con contingente (dos documentos de identidad)</v>
          </cell>
        </row>
        <row r="1577">
          <cell r="A1577" t="str">
            <v>2484323</v>
          </cell>
          <cell r="B1577" t="str">
            <v>MDELIVERY</v>
          </cell>
          <cell r="C1577">
            <v>44943</v>
          </cell>
          <cell r="D1577" t="str">
            <v>FLEXNET ECUADOR - MDELIVERY</v>
          </cell>
          <cell r="E1577" t="str">
            <v>CALLE 28 DE JUNIO S/N Y GARCIA MORENO ENTRADA LLANO GRANDE</v>
          </cell>
          <cell r="H1577" t="str">
            <v>170208</v>
          </cell>
          <cell r="I1577" t="str">
            <v>QUITO</v>
          </cell>
          <cell r="J1577" t="str">
            <v>PICHINCHA</v>
          </cell>
          <cell r="K1577" t="str">
            <v>SEVERINO FERNANDO CONTRERAS FERNANDEZ LADY MORAN BERMEO_SEVERINO FERNANDO CONTRERAS FERNANDEZ</v>
          </cell>
          <cell r="L1577" t="str">
            <v>GUAYAS SECTOR CENTRO CALLE ANGEL MARIA CEPEDA Y CALLE FRANCISCO INIGUEZ CASA DE 2 PISOS SIN ENLUCIR A LA VUELTA DEL MERCADO COMUNICARSE CON EL SR ANTES DE ACERCARSE</v>
          </cell>
          <cell r="O1577" t="str">
            <v>SALITRE (URBINA JADO)</v>
          </cell>
          <cell r="P1577" t="str">
            <v>SALITRE (URBINA JADO)</v>
          </cell>
          <cell r="Q1577" t="str">
            <v>GUAYAS</v>
          </cell>
          <cell r="R1577" t="str">
            <v>2484323</v>
          </cell>
          <cell r="W1577" t="str">
            <v>0924566615001</v>
          </cell>
          <cell r="X1577" t="str">
            <v>0992132684</v>
          </cell>
          <cell r="AA1577">
            <v>44943</v>
          </cell>
          <cell r="AD1577">
            <v>1</v>
          </cell>
          <cell r="AE1577">
            <v>1</v>
          </cell>
          <cell r="AI1577" t="str">
            <v>DESPACHO</v>
          </cell>
          <cell r="AJ1577" t="str">
            <v>NORMAL</v>
          </cell>
          <cell r="AL1577" t="str">
            <v>NO</v>
          </cell>
          <cell r="AN1577" t="str">
            <v>CC RENOVACION B2B NMTELEMARKETING</v>
          </cell>
          <cell r="AO1577" t="str">
            <v>MULTICANAL B2B</v>
          </cell>
          <cell r="AP1577">
            <v>44943</v>
          </cell>
          <cell r="AR1577" t="str">
            <v>MDELIVERY_2484323</v>
          </cell>
          <cell r="AS1577">
            <v>330905</v>
          </cell>
          <cell r="AT1577" t="str">
            <v>D40</v>
          </cell>
          <cell r="AU1577" t="str">
            <v>BTB</v>
          </cell>
          <cell r="AV1577">
            <v>2</v>
          </cell>
          <cell r="AX1577" t="str">
            <v>EN_TRANSITO</v>
          </cell>
          <cell r="AY1577" t="str">
            <v>LTE SAMSUNG A03 NEGRO: 1 und - sn. 351084958316886 / LTE HONOR X8 SILVER: 1 und - sn. 866184060684359</v>
          </cell>
          <cell r="AZ1577" t="str">
            <v>TERMINAL</v>
          </cell>
          <cell r="BA1577" t="str">
            <v>Entrega con contingente (dos documentos de identidad)</v>
          </cell>
        </row>
        <row r="1578">
          <cell r="A1578" t="str">
            <v>2484325</v>
          </cell>
          <cell r="B1578" t="str">
            <v>MDELIVERY</v>
          </cell>
          <cell r="C1578">
            <v>44943</v>
          </cell>
          <cell r="D1578" t="str">
            <v>FLEXNET ECUADOR - MDELIVERY</v>
          </cell>
          <cell r="E1578" t="str">
            <v>CALLE 28 DE JUNIO S/N Y GARCIA MORENO ENTRADA LLANO GRANDE</v>
          </cell>
          <cell r="H1578" t="str">
            <v>170208</v>
          </cell>
          <cell r="I1578" t="str">
            <v>QUITO</v>
          </cell>
          <cell r="J1578" t="str">
            <v>PICHINCHA</v>
          </cell>
          <cell r="K1578" t="str">
            <v>DIGNER ARTURO BERMELLO BERMELLO_DIGNER ARTURO BERMELLO BERMELLO</v>
          </cell>
          <cell r="L1578" t="str">
            <v>GUAYAS GUAYAQUIL PARQUE CENTENARIO CALLE 6 DE MARZO JOSE VELEZ EN EL EDIFICIO FORD CERCA DEL KFC DEL CENTENARIO</v>
          </cell>
          <cell r="O1578" t="str">
            <v>GUAYAQUIL</v>
          </cell>
          <cell r="P1578" t="str">
            <v>GUAYAQUIL</v>
          </cell>
          <cell r="Q1578" t="str">
            <v>GUAYAS</v>
          </cell>
          <cell r="R1578" t="str">
            <v>2484325</v>
          </cell>
          <cell r="W1578" t="str">
            <v>0923735039001</v>
          </cell>
          <cell r="X1578" t="str">
            <v>0962238472</v>
          </cell>
          <cell r="AA1578">
            <v>44943</v>
          </cell>
          <cell r="AD1578">
            <v>1</v>
          </cell>
          <cell r="AE1578">
            <v>1</v>
          </cell>
          <cell r="AI1578" t="str">
            <v>DESPACHO</v>
          </cell>
          <cell r="AJ1578" t="str">
            <v>NORMAL</v>
          </cell>
          <cell r="AL1578" t="str">
            <v>NO</v>
          </cell>
          <cell r="AN1578" t="str">
            <v>CC RENOVACION B2B NMTELEMARKETING</v>
          </cell>
          <cell r="AO1578" t="str">
            <v>MULTICANAL B2B</v>
          </cell>
          <cell r="AP1578">
            <v>44943</v>
          </cell>
          <cell r="AR1578" t="str">
            <v>MDELIVERY_2484325</v>
          </cell>
          <cell r="AS1578">
            <v>330903</v>
          </cell>
          <cell r="AT1578" t="str">
            <v>D40</v>
          </cell>
          <cell r="AU1578" t="str">
            <v>BTB</v>
          </cell>
          <cell r="AV1578">
            <v>1</v>
          </cell>
          <cell r="AX1578" t="str">
            <v>EN_TRANSITO</v>
          </cell>
          <cell r="AY1578" t="str">
            <v>LTE SAMSUNG A33 5G NEGRO: 1 und - sn. 352429893799457</v>
          </cell>
          <cell r="AZ1578" t="str">
            <v>TERMINAL</v>
          </cell>
          <cell r="BA1578" t="str">
            <v>Entrega con contingente (dos documentos de identidad)</v>
          </cell>
        </row>
        <row r="1579">
          <cell r="A1579" t="str">
            <v>2484326</v>
          </cell>
          <cell r="B1579" t="str">
            <v>MDELIVERY</v>
          </cell>
          <cell r="C1579">
            <v>44943</v>
          </cell>
          <cell r="D1579" t="str">
            <v>FLEXNET ECUADOR - MDELIVERY</v>
          </cell>
          <cell r="E1579" t="str">
            <v>CALLE 28 DE JUNIO S/N Y GARCIA MORENO ENTRADA LLANO GRANDE</v>
          </cell>
          <cell r="H1579" t="str">
            <v>170208</v>
          </cell>
          <cell r="I1579" t="str">
            <v>QUITO</v>
          </cell>
          <cell r="J1579" t="str">
            <v>PICHINCHA</v>
          </cell>
          <cell r="K1579" t="str">
            <v>DOUGLAS ALBERTO DELGADO PEREZ_DOUGLAS ALBERTO DELGADO PEREZ</v>
          </cell>
          <cell r="L1579" t="str">
            <v>GUAYAS RETIRO AGENCIA TRAMACO EXPRESS SAN MARINO AV FRANCISCO DE ORELLANA SOLAR 1 DE LA MANZANA 8 CONJUNTO RESIDENCIAL CENTROPOLIS CIUDADELA KENNEDY FRENTE AL CENTRO COMERCIAL SAN MARINO</v>
          </cell>
          <cell r="O1579" t="str">
            <v>GUAYAQUIL</v>
          </cell>
          <cell r="P1579" t="str">
            <v>GUAYAQUIL</v>
          </cell>
          <cell r="Q1579" t="str">
            <v>GUAYAS</v>
          </cell>
          <cell r="R1579" t="str">
            <v>2484326</v>
          </cell>
          <cell r="W1579" t="str">
            <v>0966218570001</v>
          </cell>
          <cell r="X1579" t="str">
            <v>0961219587</v>
          </cell>
          <cell r="AA1579">
            <v>44943</v>
          </cell>
          <cell r="AD1579">
            <v>1</v>
          </cell>
          <cell r="AE1579">
            <v>1</v>
          </cell>
          <cell r="AI1579" t="str">
            <v>DESPACHO</v>
          </cell>
          <cell r="AJ1579" t="str">
            <v>NORMAL</v>
          </cell>
          <cell r="AL1579" t="str">
            <v>NO</v>
          </cell>
          <cell r="AN1579" t="str">
            <v>CC RENOVACION B2B NMTELEMARKETING</v>
          </cell>
          <cell r="AO1579" t="str">
            <v>MULTICANAL B2B</v>
          </cell>
          <cell r="AP1579">
            <v>44943</v>
          </cell>
          <cell r="AR1579" t="str">
            <v>MDELIVERY_2484326</v>
          </cell>
          <cell r="AS1579">
            <v>330907</v>
          </cell>
          <cell r="AT1579" t="str">
            <v>D40</v>
          </cell>
          <cell r="AU1579" t="str">
            <v>BTB</v>
          </cell>
          <cell r="AV1579">
            <v>1</v>
          </cell>
          <cell r="AX1579" t="str">
            <v>EN_TRANSITO</v>
          </cell>
          <cell r="AY1579" t="str">
            <v>LTE XIAOMI REDMI 10C 128GB GRIS: 1 und - sn. 868688062329043</v>
          </cell>
          <cell r="AZ1579" t="str">
            <v>TERMINAL</v>
          </cell>
          <cell r="BA1579" t="str">
            <v>Entrega con contingente (dos documentos de identidad)</v>
          </cell>
        </row>
        <row r="1580">
          <cell r="A1580" t="str">
            <v>2484327</v>
          </cell>
          <cell r="B1580" t="str">
            <v>MDELIVERY</v>
          </cell>
          <cell r="C1580">
            <v>44943</v>
          </cell>
          <cell r="D1580" t="str">
            <v>FLEXNET ECUADOR - MDELIVERY</v>
          </cell>
          <cell r="E1580" t="str">
            <v>CALLE 28 DE JUNIO S/N Y GARCIA MORENO ENTRADA LLANO GRANDE</v>
          </cell>
          <cell r="H1580" t="str">
            <v>170208</v>
          </cell>
          <cell r="I1580" t="str">
            <v>QUITO</v>
          </cell>
          <cell r="J1580" t="str">
            <v>PICHINCHA</v>
          </cell>
          <cell r="K1580" t="str">
            <v>LUIS ANTONIO VERA MERA_LUIS ANTONIO VERA MERA</v>
          </cell>
          <cell r="L1580" t="str">
            <v>LOS RIOS CANTON BEUNA FE PARROQUIA SAN JACINTO DE BUENA FE CALLE 7 DE AGOSTO ROSAL MOSQUERA Y REF FRENTE AL BANCO DE PICHINCHA ALADO DE ARTEFACTA TRABAJA EN UN CONSTRUCCION</v>
          </cell>
          <cell r="O1580" t="str">
            <v>QUEVEDO</v>
          </cell>
          <cell r="P1580" t="str">
            <v>QUEVEDO</v>
          </cell>
          <cell r="Q1580" t="str">
            <v>LOS RÍOS</v>
          </cell>
          <cell r="R1580" t="str">
            <v>2484327</v>
          </cell>
          <cell r="W1580" t="str">
            <v>1208393114001</v>
          </cell>
          <cell r="X1580" t="str">
            <v>0999752937</v>
          </cell>
          <cell r="AA1580">
            <v>44943</v>
          </cell>
          <cell r="AD1580">
            <v>1</v>
          </cell>
          <cell r="AE1580">
            <v>1</v>
          </cell>
          <cell r="AI1580" t="str">
            <v>DESPACHO</v>
          </cell>
          <cell r="AJ1580" t="str">
            <v>NORMAL</v>
          </cell>
          <cell r="AL1580" t="str">
            <v>NO</v>
          </cell>
          <cell r="AN1580" t="str">
            <v>CC RENOVACION B2B NMTELEMARKETING</v>
          </cell>
          <cell r="AO1580" t="str">
            <v>MULTICANAL B2B</v>
          </cell>
          <cell r="AP1580">
            <v>44943</v>
          </cell>
          <cell r="AR1580" t="str">
            <v>MDELIVERY_2484327</v>
          </cell>
          <cell r="AS1580">
            <v>330902</v>
          </cell>
          <cell r="AT1580" t="str">
            <v>D40</v>
          </cell>
          <cell r="AU1580" t="str">
            <v>BTB</v>
          </cell>
          <cell r="AV1580">
            <v>1</v>
          </cell>
          <cell r="AX1580" t="str">
            <v>EN_TRANSITO</v>
          </cell>
          <cell r="AY1580" t="str">
            <v>LTE SAMSUNG A03 NEGRO: 1 und - sn. 351084958316936</v>
          </cell>
          <cell r="AZ1580" t="str">
            <v>TERMINAL</v>
          </cell>
          <cell r="BA1580" t="str">
            <v>Entrega con contingente (dos documentos de identidad)</v>
          </cell>
        </row>
        <row r="1581">
          <cell r="A1581" t="str">
            <v>2484328</v>
          </cell>
          <cell r="B1581" t="str">
            <v>MDELIVERY</v>
          </cell>
          <cell r="C1581">
            <v>44943</v>
          </cell>
          <cell r="D1581" t="str">
            <v>FLEXNET ECUADOR - MDELIVERY</v>
          </cell>
          <cell r="E1581" t="str">
            <v>CALLE 28 DE JUNIO S/N Y GARCIA MORENO ENTRADA LLANO GRANDE</v>
          </cell>
          <cell r="H1581" t="str">
            <v>170208</v>
          </cell>
          <cell r="I1581" t="str">
            <v>QUITO</v>
          </cell>
          <cell r="J1581" t="str">
            <v>PICHINCHA</v>
          </cell>
          <cell r="K1581" t="str">
            <v>EDISON ARMANDO CHAVEZ TORRES_EDISON ARMANDO CHAVEZ TORRES</v>
          </cell>
          <cell r="L1581" t="str">
            <v>IMBABURA RETIRO AGENCIA TRAMACO OTAVALO CDLA 31 DE OCTUBRE CALLE M ANGELICA IDROBO NO 206 JUNTO AL PUENTE NUEVO RETIRO AGENCIA TRAMACO OTAVALO</v>
          </cell>
          <cell r="O1581" t="str">
            <v>OTAVALO</v>
          </cell>
          <cell r="P1581" t="str">
            <v>OTAVALO</v>
          </cell>
          <cell r="Q1581" t="str">
            <v>IMBABURA</v>
          </cell>
          <cell r="R1581" t="str">
            <v>2484328</v>
          </cell>
          <cell r="W1581" t="str">
            <v>1002910709001</v>
          </cell>
          <cell r="X1581" t="str">
            <v>0959682574</v>
          </cell>
          <cell r="AA1581">
            <v>44943</v>
          </cell>
          <cell r="AD1581">
            <v>1</v>
          </cell>
          <cell r="AE1581">
            <v>1</v>
          </cell>
          <cell r="AI1581" t="str">
            <v>DESPACHO</v>
          </cell>
          <cell r="AJ1581" t="str">
            <v>NORMAL</v>
          </cell>
          <cell r="AL1581" t="str">
            <v>NO</v>
          </cell>
          <cell r="AN1581" t="str">
            <v>CC RENOVACION B2B NMTELEMARKETING</v>
          </cell>
          <cell r="AO1581" t="str">
            <v>MULTICANAL B2B</v>
          </cell>
          <cell r="AP1581">
            <v>44943</v>
          </cell>
          <cell r="AR1581" t="str">
            <v>MDELIVERY_2484328</v>
          </cell>
          <cell r="AS1581">
            <v>330906</v>
          </cell>
          <cell r="AT1581" t="str">
            <v>D40</v>
          </cell>
          <cell r="AU1581" t="str">
            <v>BTB</v>
          </cell>
          <cell r="AV1581">
            <v>1</v>
          </cell>
          <cell r="AX1581" t="str">
            <v>INCIDENCIA</v>
          </cell>
          <cell r="AY1581" t="str">
            <v>LTE SAMSUNG A23 NEGRO: 1 und - sn. 356795951736482</v>
          </cell>
          <cell r="AZ1581" t="str">
            <v>TERMINAL</v>
          </cell>
          <cell r="BA1581" t="str">
            <v>Entrega con contingente (dos documentos de identidad)</v>
          </cell>
        </row>
        <row r="1582">
          <cell r="A1582" t="str">
            <v>2484329</v>
          </cell>
          <cell r="B1582" t="str">
            <v>MDELIVERY</v>
          </cell>
          <cell r="C1582">
            <v>44943</v>
          </cell>
          <cell r="D1582" t="str">
            <v>FLEXNET ECUADOR - MDELIVERY</v>
          </cell>
          <cell r="E1582" t="str">
            <v>CALLE 28 DE JUNIO S/N Y GARCIA MORENO ENTRADA LLANO GRANDE</v>
          </cell>
          <cell r="H1582" t="str">
            <v>170208</v>
          </cell>
          <cell r="I1582" t="str">
            <v>QUITO</v>
          </cell>
          <cell r="J1582" t="str">
            <v>PICHINCHA</v>
          </cell>
          <cell r="K1582" t="str">
            <v>MARIA JOSE BAJANA MENDOZA_MARIA JOSE BAJANA MENDOZA</v>
          </cell>
          <cell r="L1582" t="str">
            <v>SANTA ELENA SALINAS CIUDADELA ITALINA CALLE ESPINOZA LARREA SN Y AV CHILE REF JUNTO ESCUELA AL CARLOS ESPINOZA LARREA CASA ESQUINERA DE 1 PISO COLOR VERDE OLIVO</v>
          </cell>
          <cell r="O1582" t="str">
            <v>LA LIBERTAD</v>
          </cell>
          <cell r="P1582" t="str">
            <v>LA LIBERTAD</v>
          </cell>
          <cell r="Q1582" t="str">
            <v>SANTA ELENA</v>
          </cell>
          <cell r="R1582" t="str">
            <v>2484329</v>
          </cell>
          <cell r="W1582" t="str">
            <v>0922868914001</v>
          </cell>
          <cell r="X1582" t="str">
            <v>0959721726</v>
          </cell>
          <cell r="AA1582">
            <v>44943</v>
          </cell>
          <cell r="AD1582">
            <v>1</v>
          </cell>
          <cell r="AE1582">
            <v>1</v>
          </cell>
          <cell r="AI1582" t="str">
            <v>DESPACHO</v>
          </cell>
          <cell r="AJ1582" t="str">
            <v>NORMAL</v>
          </cell>
          <cell r="AL1582" t="str">
            <v>NO</v>
          </cell>
          <cell r="AN1582" t="str">
            <v>CC RENOVACION B2B NMTELEMARKETING</v>
          </cell>
          <cell r="AO1582" t="str">
            <v>MULTICANAL B2B</v>
          </cell>
          <cell r="AP1582">
            <v>44943</v>
          </cell>
          <cell r="AR1582" t="str">
            <v>MDELIVERY_2484329</v>
          </cell>
          <cell r="AS1582">
            <v>330904</v>
          </cell>
          <cell r="AT1582" t="str">
            <v>D40</v>
          </cell>
          <cell r="AU1582" t="str">
            <v>BTB</v>
          </cell>
          <cell r="AV1582">
            <v>1</v>
          </cell>
          <cell r="AX1582" t="str">
            <v>EN_TRANSITO</v>
          </cell>
          <cell r="AY1582" t="str">
            <v>LTE XIAOMI REDMI NOTE 11S AZUL: 1 und - sn. 865954061191682</v>
          </cell>
          <cell r="AZ1582" t="str">
            <v>TERMINAL</v>
          </cell>
          <cell r="BA1582" t="str">
            <v>Entrega con contingente (dos documentos de identidad)</v>
          </cell>
        </row>
        <row r="1583">
          <cell r="A1583" t="str">
            <v>2484330</v>
          </cell>
          <cell r="B1583" t="str">
            <v>MDELIVERY</v>
          </cell>
          <cell r="C1583">
            <v>44943</v>
          </cell>
          <cell r="D1583" t="str">
            <v>FLEXNET ECUADOR - MDELIVERY</v>
          </cell>
          <cell r="E1583" t="str">
            <v>CALLE 28 DE JUNIO S/N Y GARCIA MORENO ENTRADA LLANO GRANDE</v>
          </cell>
          <cell r="H1583" t="str">
            <v>170208</v>
          </cell>
          <cell r="I1583" t="str">
            <v>QUITO</v>
          </cell>
          <cell r="J1583" t="str">
            <v>PICHINCHA</v>
          </cell>
          <cell r="K1583" t="str">
            <v>MELANIE MENDONZA_ASOCIACION DE TRABAJADORES DE CNEL CORPORACION NAC</v>
          </cell>
          <cell r="L1583" t="str">
            <v>GUAYAS GUAYAQUIL BASTION POPULAR BLOQUE 10 A MANZANA 1201 VILLA 8 DE UNA SOLA PLANTA COLOR MELON FRENTE A UNA IGLESIA REMONTE DE FE HAY TRES PALMERAS GRANDES</v>
          </cell>
          <cell r="O1583" t="str">
            <v>GUAYAQUIL</v>
          </cell>
          <cell r="P1583" t="str">
            <v>GUAYAQUIL</v>
          </cell>
          <cell r="Q1583" t="str">
            <v>GUAYAS</v>
          </cell>
          <cell r="R1583" t="str">
            <v>2484330</v>
          </cell>
          <cell r="W1583" t="str">
            <v>0991393307001</v>
          </cell>
          <cell r="X1583" t="str">
            <v>0984750060</v>
          </cell>
          <cell r="AA1583">
            <v>44943</v>
          </cell>
          <cell r="AD1583">
            <v>1</v>
          </cell>
          <cell r="AE1583">
            <v>1</v>
          </cell>
          <cell r="AI1583" t="str">
            <v>DESPACHO</v>
          </cell>
          <cell r="AJ1583" t="str">
            <v>NORMAL</v>
          </cell>
          <cell r="AL1583" t="str">
            <v>NO</v>
          </cell>
          <cell r="AN1583" t="str">
            <v>ACTIVACIONES INGRESOS GGCC &amp; NEGOCIOS DIRECTOS</v>
          </cell>
          <cell r="AO1583" t="str">
            <v>GGCC / NEGOCIOS</v>
          </cell>
          <cell r="AP1583">
            <v>44943</v>
          </cell>
          <cell r="AR1583" t="str">
            <v>MDELIVERY_2484330</v>
          </cell>
          <cell r="AS1583">
            <v>330916</v>
          </cell>
          <cell r="AT1583" t="str">
            <v>D40</v>
          </cell>
          <cell r="AU1583" t="str">
            <v>BTB</v>
          </cell>
          <cell r="AV1583">
            <v>2</v>
          </cell>
          <cell r="AX1583" t="str">
            <v>EN_TRANSITO</v>
          </cell>
          <cell r="AY1583" t="str">
            <v>LTE SAMSUNG A33 5G NEGRO: 1 und - sn. 352429893798608 / HALFSIM MOVISTAR: 1 und - sn. 8959300520560854468</v>
          </cell>
          <cell r="AZ1583" t="str">
            <v>SIMCARD / TERMINAL</v>
          </cell>
          <cell r="BA1583" t="str">
            <v/>
          </cell>
        </row>
        <row r="1584">
          <cell r="A1584" t="str">
            <v>2484331</v>
          </cell>
          <cell r="B1584" t="str">
            <v>MDELIVERY</v>
          </cell>
          <cell r="C1584">
            <v>44943</v>
          </cell>
          <cell r="D1584" t="str">
            <v>FLEXNET ECUADOR - MDELIVERY</v>
          </cell>
          <cell r="E1584" t="str">
            <v>CALLE 28 DE JUNIO S/N Y GARCIA MORENO ENTRADA LLANO GRANDE</v>
          </cell>
          <cell r="H1584" t="str">
            <v>170208</v>
          </cell>
          <cell r="I1584" t="str">
            <v>QUITO</v>
          </cell>
          <cell r="J1584" t="str">
            <v>PICHINCHA</v>
          </cell>
          <cell r="K1584" t="str">
            <v>JEFFERSSON SANCHEZ_SERVICIOS INTEGRALES DE COBRANZAS Y CORRESPONDENCI</v>
          </cell>
          <cell r="L1584" t="str">
            <v>PICHINCHA QUITO AV 10 DE AGOSTO N 34 583 E ISABEL TOBAR EDIF MONTEBELLO 4 PISO</v>
          </cell>
          <cell r="O1584" t="str">
            <v>QUITO</v>
          </cell>
          <cell r="P1584" t="str">
            <v>QUITO</v>
          </cell>
          <cell r="Q1584" t="str">
            <v>PICHINCHA</v>
          </cell>
          <cell r="R1584" t="str">
            <v>2484331</v>
          </cell>
          <cell r="W1584" t="str">
            <v>1792173043001</v>
          </cell>
          <cell r="X1584" t="str">
            <v>024005200</v>
          </cell>
          <cell r="AA1584">
            <v>44943</v>
          </cell>
          <cell r="AD1584">
            <v>1</v>
          </cell>
          <cell r="AE1584">
            <v>1</v>
          </cell>
          <cell r="AI1584" t="str">
            <v>DESPACHO</v>
          </cell>
          <cell r="AJ1584" t="str">
            <v>EXPRESS</v>
          </cell>
          <cell r="AL1584" t="str">
            <v>NO</v>
          </cell>
          <cell r="AN1584" t="str">
            <v>ACTIVACIONES INGRESOS GGCC &amp; NEGOCIOS DIRECTOS (EXPRESS SOLO QUITO)</v>
          </cell>
          <cell r="AO1584" t="str">
            <v>GGCC / NEGOCIOS</v>
          </cell>
          <cell r="AP1584">
            <v>44943</v>
          </cell>
          <cell r="AR1584" t="str">
            <v>MDELIVERY_2484331</v>
          </cell>
          <cell r="AS1584">
            <v>330894</v>
          </cell>
          <cell r="AT1584" t="str">
            <v>D40</v>
          </cell>
          <cell r="AU1584" t="str">
            <v>BTB</v>
          </cell>
          <cell r="AV1584">
            <v>3</v>
          </cell>
          <cell r="AX1584" t="str">
            <v>ENTREGADO</v>
          </cell>
          <cell r="AY1584" t="str">
            <v>HALFSIM MOVISTAR: 3 und - sn. 8959300520560854484,8959300520560854492,8959300520560854286</v>
          </cell>
          <cell r="AZ1584" t="str">
            <v>SIMCARD</v>
          </cell>
          <cell r="BA1584" t="str">
            <v/>
          </cell>
        </row>
        <row r="1585">
          <cell r="A1585" t="str">
            <v>2484334_1</v>
          </cell>
          <cell r="B1585" t="str">
            <v>MDELIVERY</v>
          </cell>
          <cell r="C1585">
            <v>44943</v>
          </cell>
          <cell r="D1585" t="str">
            <v>FLEXNET ECUADOR - MDELIVERY</v>
          </cell>
          <cell r="E1585" t="str">
            <v>CALLE 28 DE JUNIO S/N Y GARCIA MORENO ENTRADA LLANO GRANDE</v>
          </cell>
          <cell r="H1585" t="str">
            <v>170208</v>
          </cell>
          <cell r="I1585" t="str">
            <v>QUITO</v>
          </cell>
          <cell r="J1585" t="str">
            <v>PICHINCHA</v>
          </cell>
          <cell r="K1585" t="str">
            <v>DARWIN MARINO RENTERIA RIVAS_DARWIN MARINO RENTERIA RIVAS</v>
          </cell>
          <cell r="L1585" t="str">
            <v>POMASQUI MANUEL CORDOVA GALARZA A LADO DE COOPERATIVA COPROGRESO DEJAR EN DISTRIBUIDORA DE GAS</v>
          </cell>
          <cell r="O1585" t="str">
            <v>QUITO</v>
          </cell>
          <cell r="P1585" t="str">
            <v>QUITO</v>
          </cell>
          <cell r="Q1585" t="str">
            <v>PICHINCHA</v>
          </cell>
          <cell r="R1585" t="str">
            <v>2484334_1</v>
          </cell>
          <cell r="W1585" t="str">
            <v>1713151288001</v>
          </cell>
          <cell r="X1585" t="str">
            <v>0998542325</v>
          </cell>
          <cell r="AA1585">
            <v>44943</v>
          </cell>
          <cell r="AD1585">
            <v>1</v>
          </cell>
          <cell r="AE1585">
            <v>1</v>
          </cell>
          <cell r="AI1585" t="str">
            <v>DESPACHO</v>
          </cell>
          <cell r="AJ1585" t="str">
            <v>NORMAL</v>
          </cell>
          <cell r="AL1585" t="str">
            <v>NO</v>
          </cell>
          <cell r="AN1585" t="str">
            <v>PEDIDO EXPRESS SOLO QUITO (INGRESAR ANTES DE LAS 11:00 AM)</v>
          </cell>
          <cell r="AO1585" t="str">
            <v>DISTRIBUIDORES</v>
          </cell>
          <cell r="AP1585">
            <v>44943</v>
          </cell>
          <cell r="AR1585" t="str">
            <v>MDELIVERY_2484334_1</v>
          </cell>
          <cell r="AS1585">
            <v>330909</v>
          </cell>
          <cell r="AT1585" t="str">
            <v>D40</v>
          </cell>
          <cell r="AU1585" t="str">
            <v>BTB</v>
          </cell>
          <cell r="AV1585">
            <v>1</v>
          </cell>
          <cell r="AX1585" t="str">
            <v>EN_TRANSITO</v>
          </cell>
          <cell r="AY1585" t="str">
            <v>HALFSIM MOVISTAR: 1 und - sn. 8959300520560843651</v>
          </cell>
          <cell r="AZ1585" t="str">
            <v>SIMCARD</v>
          </cell>
          <cell r="BA1585" t="str">
            <v/>
          </cell>
        </row>
        <row r="1586">
          <cell r="A1586" t="str">
            <v>2484335</v>
          </cell>
          <cell r="B1586" t="str">
            <v>MDELIVERY</v>
          </cell>
          <cell r="C1586">
            <v>44943</v>
          </cell>
          <cell r="D1586" t="str">
            <v>FLEXNET ECUADOR - MDELIVERY</v>
          </cell>
          <cell r="E1586" t="str">
            <v>CALLE 28 DE JUNIO S/N Y GARCIA MORENO ENTRADA LLANO GRANDE</v>
          </cell>
          <cell r="H1586" t="str">
            <v>170208</v>
          </cell>
          <cell r="I1586" t="str">
            <v>QUITO</v>
          </cell>
          <cell r="J1586" t="str">
            <v>PICHINCHA</v>
          </cell>
          <cell r="K1586" t="str">
            <v>NATHALI CASTILLO_GESTORINCSA S A</v>
          </cell>
          <cell r="L1586" t="str">
            <v>PICHINCHA QUITO RICARDO CHIRIBOGA E3 41 JUAN MONTALVO QUITO</v>
          </cell>
          <cell r="O1586" t="str">
            <v>QUITO</v>
          </cell>
          <cell r="P1586" t="str">
            <v>QUITO</v>
          </cell>
          <cell r="Q1586" t="str">
            <v>PICHINCHA</v>
          </cell>
          <cell r="R1586" t="str">
            <v>2484335</v>
          </cell>
          <cell r="W1586" t="str">
            <v>1791272609001</v>
          </cell>
          <cell r="X1586" t="str">
            <v>0999739078</v>
          </cell>
          <cell r="AA1586">
            <v>44943</v>
          </cell>
          <cell r="AD1586">
            <v>1</v>
          </cell>
          <cell r="AE1586">
            <v>1</v>
          </cell>
          <cell r="AI1586" t="str">
            <v>DESPACHO</v>
          </cell>
          <cell r="AJ1586" t="str">
            <v>NORMAL</v>
          </cell>
          <cell r="AL1586" t="str">
            <v>NO</v>
          </cell>
          <cell r="AN1586" t="str">
            <v>ACTIVACIONES INGRESOS GGCC &amp; NEGOCIOS DIRECTOS</v>
          </cell>
          <cell r="AO1586" t="str">
            <v>GGCC / NEGOCIOS</v>
          </cell>
          <cell r="AP1586">
            <v>44943</v>
          </cell>
          <cell r="AR1586" t="str">
            <v>MDELIVERY_2484335</v>
          </cell>
          <cell r="AS1586">
            <v>330913</v>
          </cell>
          <cell r="AT1586" t="str">
            <v>D40</v>
          </cell>
          <cell r="AU1586" t="str">
            <v>BTB</v>
          </cell>
          <cell r="AV1586">
            <v>1</v>
          </cell>
          <cell r="AX1586" t="str">
            <v>EN_TRANSITO</v>
          </cell>
          <cell r="AY1586" t="str">
            <v>HALFSIM MOVISTAR: 1 und - sn. 8959300520560854476</v>
          </cell>
          <cell r="AZ1586" t="str">
            <v>SIMCARD</v>
          </cell>
          <cell r="BA1586" t="str">
            <v/>
          </cell>
        </row>
        <row r="1587">
          <cell r="A1587" t="str">
            <v>2484336</v>
          </cell>
          <cell r="B1587" t="str">
            <v>MDELIVERY</v>
          </cell>
          <cell r="C1587">
            <v>44943</v>
          </cell>
          <cell r="D1587" t="str">
            <v>FLEXNET ECUADOR - MDELIVERY</v>
          </cell>
          <cell r="E1587" t="str">
            <v>CALLE 28 DE JUNIO S/N Y GARCIA MORENO ENTRADA LLANO GRANDE</v>
          </cell>
          <cell r="H1587" t="str">
            <v>170208</v>
          </cell>
          <cell r="I1587" t="str">
            <v>QUITO</v>
          </cell>
          <cell r="J1587" t="str">
            <v>PICHINCHA</v>
          </cell>
          <cell r="K1587" t="str">
            <v>ANDREA ARCOS_EQUIFAX ECUADOR C A BURO DE INFORMACION CREDITICIA</v>
          </cell>
          <cell r="L1587" t="str">
            <v>PICHINCHA QUITO AV ISABEL LA CATOLICA N24 430 Y LUIS CORDERO ATRAS DEL SWISSOTEL</v>
          </cell>
          <cell r="O1587" t="str">
            <v>QUITO</v>
          </cell>
          <cell r="P1587" t="str">
            <v>QUITO</v>
          </cell>
          <cell r="Q1587" t="str">
            <v>PICHINCHA</v>
          </cell>
          <cell r="R1587" t="str">
            <v>2484336</v>
          </cell>
          <cell r="W1587" t="str">
            <v>1791901215001</v>
          </cell>
          <cell r="X1587" t="str">
            <v>0987206484</v>
          </cell>
          <cell r="AA1587">
            <v>44943</v>
          </cell>
          <cell r="AD1587">
            <v>1</v>
          </cell>
          <cell r="AE1587">
            <v>1</v>
          </cell>
          <cell r="AI1587" t="str">
            <v>DESPACHO</v>
          </cell>
          <cell r="AJ1587" t="str">
            <v>NORMAL</v>
          </cell>
          <cell r="AL1587" t="str">
            <v>NO</v>
          </cell>
          <cell r="AN1587" t="str">
            <v>ACTIVACIONES INGRESOS GGCC &amp; NEGOCIOS DIRECTOS</v>
          </cell>
          <cell r="AO1587" t="str">
            <v>GGCC / NEGOCIOS</v>
          </cell>
          <cell r="AP1587">
            <v>44943</v>
          </cell>
          <cell r="AR1587" t="str">
            <v>MDELIVERY_2484336</v>
          </cell>
          <cell r="AS1587">
            <v>330911</v>
          </cell>
          <cell r="AT1587" t="str">
            <v>D40</v>
          </cell>
          <cell r="AU1587" t="str">
            <v>BTB</v>
          </cell>
          <cell r="AV1587">
            <v>2</v>
          </cell>
          <cell r="AX1587" t="str">
            <v>EN_TRANSITO</v>
          </cell>
          <cell r="AY1587" t="str">
            <v>LTE SAMSUNG A33 5G NEGRO: 1 und - sn. 352429893923925 / HALFSIM MOVISTAR: 1 und - sn. 8959300520560844972</v>
          </cell>
          <cell r="AZ1587" t="str">
            <v>SIMCARD / TERMINAL</v>
          </cell>
          <cell r="BA1587" t="str">
            <v/>
          </cell>
        </row>
        <row r="1588">
          <cell r="A1588" t="str">
            <v>2484337</v>
          </cell>
          <cell r="B1588" t="str">
            <v>MDELIVERY</v>
          </cell>
          <cell r="C1588">
            <v>44943</v>
          </cell>
          <cell r="D1588" t="str">
            <v>FLEXNET ECUADOR - MDELIVERY</v>
          </cell>
          <cell r="E1588" t="str">
            <v>CALLE 28 DE JUNIO S/N Y GARCIA MORENO ENTRADA LLANO GRANDE</v>
          </cell>
          <cell r="H1588" t="str">
            <v>170208</v>
          </cell>
          <cell r="I1588" t="str">
            <v>QUITO</v>
          </cell>
          <cell r="J1588" t="str">
            <v>PICHINCHA</v>
          </cell>
          <cell r="K1588" t="str">
            <v>JORGE ISMAEL JIMENEZ_IATECNOLOGY S A S</v>
          </cell>
          <cell r="L1588" t="str">
            <v>MANABI MONTECRISTI VIA MONTECRISTI PORTOVIEJO KM 16 BODEGA TUTI MANTA REFERENCIA BODEGAS TUTI MANTA</v>
          </cell>
          <cell r="O1588" t="str">
            <v>MONTECRISTI</v>
          </cell>
          <cell r="P1588" t="str">
            <v>MONTECRISTI</v>
          </cell>
          <cell r="Q1588" t="str">
            <v>MANABI</v>
          </cell>
          <cell r="R1588" t="str">
            <v>2484337</v>
          </cell>
          <cell r="W1588" t="str">
            <v>1793191593001</v>
          </cell>
          <cell r="X1588" t="str">
            <v>0995081169</v>
          </cell>
          <cell r="AA1588">
            <v>44943</v>
          </cell>
          <cell r="AD1588">
            <v>1</v>
          </cell>
          <cell r="AE1588">
            <v>1</v>
          </cell>
          <cell r="AI1588" t="str">
            <v>DESPACHO</v>
          </cell>
          <cell r="AJ1588" t="str">
            <v>NORMAL</v>
          </cell>
          <cell r="AL1588" t="str">
            <v>NO</v>
          </cell>
          <cell r="AN1588" t="str">
            <v>367 EMPRESAS Y NEGOCIOS</v>
          </cell>
          <cell r="AO1588" t="str">
            <v>GGCC / NEGOCIOS</v>
          </cell>
          <cell r="AP1588">
            <v>44943</v>
          </cell>
          <cell r="AR1588" t="str">
            <v>MDELIVERY_2484337</v>
          </cell>
          <cell r="AS1588">
            <v>330915</v>
          </cell>
          <cell r="AT1588" t="str">
            <v>D40</v>
          </cell>
          <cell r="AU1588" t="str">
            <v>BTB</v>
          </cell>
          <cell r="AV1588">
            <v>1</v>
          </cell>
          <cell r="AX1588" t="str">
            <v>EN_TRANSITO</v>
          </cell>
          <cell r="AY1588" t="str">
            <v>HALFSIM MOVISTAR: 1 und - sn. 8959300520560843669</v>
          </cell>
          <cell r="AZ1588" t="str">
            <v>SIMCARD</v>
          </cell>
          <cell r="BA1588" t="str">
            <v/>
          </cell>
        </row>
        <row r="1589">
          <cell r="A1589" t="str">
            <v>2484338</v>
          </cell>
          <cell r="B1589" t="str">
            <v>MDELIVERY</v>
          </cell>
          <cell r="C1589">
            <v>44943</v>
          </cell>
          <cell r="D1589" t="str">
            <v>FLEXNET ECUADOR - MDELIVERY</v>
          </cell>
          <cell r="E1589" t="str">
            <v>CALLE 28 DE JUNIO S/N Y GARCIA MORENO ENTRADA LLANO GRANDE</v>
          </cell>
          <cell r="H1589" t="str">
            <v>170208</v>
          </cell>
          <cell r="I1589" t="str">
            <v>QUITO</v>
          </cell>
          <cell r="J1589" t="str">
            <v>PICHINCHA</v>
          </cell>
          <cell r="K1589" t="str">
            <v>LUIS BRISBANI DIAZ REYES_LUIS BRISBANI DIAZ REYES</v>
          </cell>
          <cell r="L1589" t="str">
            <v>SECTOR DEL CENTRO COMERCIAL MILENIUM PLAZA CORNELIO MERCHAN Y JOSE PERALTA EDIFICIO ACUARIO PISO 2 OFICINA 204 FRENTE DEL PARQUEADERO DE LA FUNCION JUDICIAL DIAGONAL AL KFC DEL MILENIUN EN LA PLANTA BAJA ESTA LA COOP COOPERCO</v>
          </cell>
          <cell r="O1589" t="str">
            <v>CUENCA</v>
          </cell>
          <cell r="P1589" t="str">
            <v>CUENCA</v>
          </cell>
          <cell r="Q1589" t="str">
            <v>AZUAY</v>
          </cell>
          <cell r="R1589" t="str">
            <v>2484338</v>
          </cell>
          <cell r="W1589" t="str">
            <v>1712191111001</v>
          </cell>
          <cell r="X1589" t="str">
            <v>0984176103</v>
          </cell>
          <cell r="AA1589">
            <v>44943</v>
          </cell>
          <cell r="AD1589">
            <v>1</v>
          </cell>
          <cell r="AE1589">
            <v>1</v>
          </cell>
          <cell r="AI1589" t="str">
            <v>DESPACHO</v>
          </cell>
          <cell r="AJ1589" t="str">
            <v>NORMAL</v>
          </cell>
          <cell r="AL1589" t="str">
            <v>NO</v>
          </cell>
          <cell r="AN1589" t="str">
            <v>DAS CARGO A LA CUENTA (DELIVERY)</v>
          </cell>
          <cell r="AO1589" t="str">
            <v>DISTRIBUIDORES</v>
          </cell>
          <cell r="AP1589">
            <v>44943</v>
          </cell>
          <cell r="AR1589" t="str">
            <v>MDELIVERY_2484338</v>
          </cell>
          <cell r="AS1589">
            <v>330910</v>
          </cell>
          <cell r="AT1589" t="str">
            <v>D40</v>
          </cell>
          <cell r="AU1589" t="str">
            <v>BTB</v>
          </cell>
          <cell r="AV1589">
            <v>1</v>
          </cell>
          <cell r="AX1589" t="str">
            <v>EN_TRANSITO</v>
          </cell>
          <cell r="AY1589" t="str">
            <v>HALFSIM MOVISTAR: 1 und - sn. 8959300520560854252</v>
          </cell>
          <cell r="AZ1589" t="str">
            <v>SIMCARD</v>
          </cell>
          <cell r="BA1589" t="str">
            <v>EMPRESAS TITULAR AUSENTE ENTREGA CON SELLO</v>
          </cell>
        </row>
        <row r="1590">
          <cell r="A1590" t="str">
            <v>2484339</v>
          </cell>
          <cell r="B1590" t="str">
            <v>MDELIVERY</v>
          </cell>
          <cell r="C1590">
            <v>44943</v>
          </cell>
          <cell r="D1590" t="str">
            <v>FLEXNET ECUADOR - MDELIVERY</v>
          </cell>
          <cell r="E1590" t="str">
            <v>CALLE 28 DE JUNIO S/N Y GARCIA MORENO ENTRADA LLANO GRANDE</v>
          </cell>
          <cell r="H1590" t="str">
            <v>170208</v>
          </cell>
          <cell r="I1590" t="str">
            <v>QUITO</v>
          </cell>
          <cell r="J1590" t="str">
            <v>PICHINCHA</v>
          </cell>
          <cell r="K1590" t="str">
            <v>ARNALDO MEZA_SERVISEGUROS S A AGENCIA ASESORA PRODUCTORA DE SEGUROS</v>
          </cell>
          <cell r="L1590" t="str">
            <v>AV FRANCISCO DE ORELLANA CC DICENTRO OFICINA 15 GUAYAQUIL ECUADOR</v>
          </cell>
          <cell r="O1590" t="str">
            <v>GUAYAQUIL</v>
          </cell>
          <cell r="P1590" t="str">
            <v>GUAYAQUIL</v>
          </cell>
          <cell r="Q1590" t="str">
            <v>GUAYAS</v>
          </cell>
          <cell r="R1590" t="str">
            <v>2484339</v>
          </cell>
          <cell r="W1590" t="str">
            <v>0990261431001</v>
          </cell>
          <cell r="X1590" t="str">
            <v>0958996368</v>
          </cell>
          <cell r="AA1590">
            <v>44943</v>
          </cell>
          <cell r="AD1590">
            <v>1</v>
          </cell>
          <cell r="AE1590">
            <v>1</v>
          </cell>
          <cell r="AI1590" t="str">
            <v>DESPACHO</v>
          </cell>
          <cell r="AJ1590" t="str">
            <v>NORMAL</v>
          </cell>
          <cell r="AL1590" t="str">
            <v>NO</v>
          </cell>
          <cell r="AN1590" t="str">
            <v>POSVENTA GGCC Y NEGOCIOS</v>
          </cell>
          <cell r="AO1590" t="str">
            <v>GGCC / NEGOCIOS</v>
          </cell>
          <cell r="AP1590">
            <v>44943</v>
          </cell>
          <cell r="AR1590" t="str">
            <v>MDELIVERY_2484339</v>
          </cell>
          <cell r="AS1590">
            <v>330914</v>
          </cell>
          <cell r="AT1590" t="str">
            <v>D40</v>
          </cell>
          <cell r="AU1590" t="str">
            <v>BTB</v>
          </cell>
          <cell r="AV1590">
            <v>2</v>
          </cell>
          <cell r="AX1590" t="str">
            <v>EN_TRANSITO</v>
          </cell>
          <cell r="AY1590" t="str">
            <v>LTE NOKIA G11+GRIS: 1 und - sn. 356254720187254 / LTE XIAOMI 12T NEGRO: 1 und - sn. 860232060603063</v>
          </cell>
          <cell r="AZ1590" t="str">
            <v>TERMINAL / TERMINAL ACCESORIO</v>
          </cell>
          <cell r="BA1590" t="str">
            <v/>
          </cell>
        </row>
        <row r="1591">
          <cell r="A1591" t="str">
            <v>2484341</v>
          </cell>
          <cell r="B1591" t="str">
            <v>MDELIVERY</v>
          </cell>
          <cell r="C1591">
            <v>44943</v>
          </cell>
          <cell r="D1591" t="str">
            <v>FLEXNET ECUADOR - MDELIVERY</v>
          </cell>
          <cell r="E1591" t="str">
            <v>CALLE 28 DE JUNIO S/N Y GARCIA MORENO ENTRADA LLANO GRANDE</v>
          </cell>
          <cell r="H1591" t="str">
            <v>170208</v>
          </cell>
          <cell r="I1591" t="str">
            <v>QUITO</v>
          </cell>
          <cell r="J1591" t="str">
            <v>PICHINCHA</v>
          </cell>
          <cell r="K1591" t="str">
            <v>ADRIANA PLAZA_KEVIN STEVEN BARAHONA HERNANDEZ</v>
          </cell>
          <cell r="L1591" t="str">
            <v>RUIZ DE CASTILLA N30 13 Y ANDAGOYA EDF EXPOCOLOR MZ OFIC 3</v>
          </cell>
          <cell r="O1591" t="str">
            <v>QUITO</v>
          </cell>
          <cell r="P1591" t="str">
            <v>QUITO</v>
          </cell>
          <cell r="Q1591" t="str">
            <v>PICHINCHA</v>
          </cell>
          <cell r="R1591" t="str">
            <v>2484341</v>
          </cell>
          <cell r="W1591" t="str">
            <v>1725862716001</v>
          </cell>
          <cell r="X1591" t="str">
            <v>0999701302</v>
          </cell>
          <cell r="AA1591">
            <v>44943</v>
          </cell>
          <cell r="AD1591">
            <v>1</v>
          </cell>
          <cell r="AE1591">
            <v>1</v>
          </cell>
          <cell r="AI1591" t="str">
            <v>DESPACHO</v>
          </cell>
          <cell r="AJ1591" t="str">
            <v>EXPRESS</v>
          </cell>
          <cell r="AL1591" t="str">
            <v>NO</v>
          </cell>
          <cell r="AN1591" t="str">
            <v>PEDIDO EXPRESS SOLO QUITO (INGRESAR ANTES DE LAS 11:00 AM)</v>
          </cell>
          <cell r="AO1591" t="str">
            <v>DISTRIBUIDORES</v>
          </cell>
          <cell r="AP1591">
            <v>44943</v>
          </cell>
          <cell r="AR1591" t="str">
            <v>MDELIVERY_2484341</v>
          </cell>
          <cell r="AS1591">
            <v>330890</v>
          </cell>
          <cell r="AT1591" t="str">
            <v>D40</v>
          </cell>
          <cell r="AU1591" t="str">
            <v>BTB</v>
          </cell>
          <cell r="AV1591">
            <v>1</v>
          </cell>
          <cell r="AX1591" t="str">
            <v>ENTREGADO</v>
          </cell>
          <cell r="AY1591" t="str">
            <v>HALFSIM MOVISTAR: 1 und - sn. 8959300520560989868</v>
          </cell>
          <cell r="AZ1591" t="str">
            <v>SIMCARD</v>
          </cell>
          <cell r="BA1591" t="str">
            <v/>
          </cell>
        </row>
        <row r="1592">
          <cell r="A1592" t="str">
            <v>2484342</v>
          </cell>
          <cell r="B1592" t="str">
            <v>MDELIVERY</v>
          </cell>
          <cell r="C1592">
            <v>44943</v>
          </cell>
          <cell r="D1592" t="str">
            <v>FLEXNET ECUADOR - MDELIVERY</v>
          </cell>
          <cell r="E1592" t="str">
            <v>CALLE 28 DE JUNIO S/N Y GARCIA MORENO ENTRADA LLANO GRANDE</v>
          </cell>
          <cell r="H1592" t="str">
            <v>170208</v>
          </cell>
          <cell r="I1592" t="str">
            <v>QUITO</v>
          </cell>
          <cell r="J1592" t="str">
            <v>PICHINCHA</v>
          </cell>
          <cell r="K1592" t="str">
            <v>ERIKA ORTEGA_ASOCIACION DE EMPLEADOS PUBLICOS DE ETAPA EP</v>
          </cell>
          <cell r="L1592" t="str">
            <v>BENIGNO MALO 5 46 Y CALLE LARGA REF EN EL PARQUEADERO 2 PISO EN ETAP</v>
          </cell>
          <cell r="O1592" t="str">
            <v>CUENCA</v>
          </cell>
          <cell r="P1592" t="str">
            <v>CUENCA</v>
          </cell>
          <cell r="Q1592" t="str">
            <v>AZUAY</v>
          </cell>
          <cell r="R1592" t="str">
            <v>2484342</v>
          </cell>
          <cell r="W1592" t="str">
            <v>0190313905001</v>
          </cell>
          <cell r="X1592" t="str">
            <v>0959798138</v>
          </cell>
          <cell r="AA1592">
            <v>44943</v>
          </cell>
          <cell r="AD1592">
            <v>1</v>
          </cell>
          <cell r="AE1592">
            <v>1</v>
          </cell>
          <cell r="AI1592" t="str">
            <v>DESPACHO</v>
          </cell>
          <cell r="AJ1592" t="str">
            <v>NORMAL</v>
          </cell>
          <cell r="AL1592" t="str">
            <v>NO</v>
          </cell>
          <cell r="AN1592" t="str">
            <v>POSVENTA GGCC Y NEGOCIOS</v>
          </cell>
          <cell r="AO1592" t="str">
            <v>GGCC / NEGOCIOS</v>
          </cell>
          <cell r="AP1592">
            <v>44943</v>
          </cell>
          <cell r="AR1592" t="str">
            <v>MDELIVERY_2484342</v>
          </cell>
          <cell r="AS1592">
            <v>330912</v>
          </cell>
          <cell r="AT1592" t="str">
            <v>D40</v>
          </cell>
          <cell r="AU1592" t="str">
            <v>BTB</v>
          </cell>
          <cell r="AV1592">
            <v>1</v>
          </cell>
          <cell r="AX1592" t="str">
            <v>EN_TRANSITO</v>
          </cell>
          <cell r="AY1592" t="str">
            <v>LTE SAMSUNG A23 AZUL: 1 und - sn. 356795951180905</v>
          </cell>
          <cell r="AZ1592" t="str">
            <v>TERMINAL</v>
          </cell>
          <cell r="BA1592" t="str">
            <v/>
          </cell>
        </row>
        <row r="1593">
          <cell r="A1593" t="str">
            <v>2484343</v>
          </cell>
          <cell r="B1593" t="str">
            <v>MDELIVERY</v>
          </cell>
          <cell r="C1593">
            <v>44943</v>
          </cell>
          <cell r="D1593" t="str">
            <v>FLEXNET ECUADOR - MDELIVERY</v>
          </cell>
          <cell r="E1593" t="str">
            <v>CALLE 28 DE JUNIO S/N Y GARCIA MORENO ENTRADA LLANO GRANDE</v>
          </cell>
          <cell r="H1593" t="str">
            <v>170208</v>
          </cell>
          <cell r="I1593" t="str">
            <v>QUITO</v>
          </cell>
          <cell r="J1593" t="str">
            <v>PICHINCHA</v>
          </cell>
          <cell r="K1593" t="str">
            <v>MELANIE CASTRO_ACADEMIA NAVAL GUAYAQUIL S A</v>
          </cell>
          <cell r="L1593" t="str">
            <v>GUAYAS GUAYAQUIL AV ANTONIO PARRA VELASCO CDLA COMEGUA SOLAR 1 MZ B BLOQUE 1 FRENTE A SAUCES VII</v>
          </cell>
          <cell r="O1593" t="str">
            <v>GUAYAQUIL</v>
          </cell>
          <cell r="P1593" t="str">
            <v>GUAYAQUIL</v>
          </cell>
          <cell r="Q1593" t="str">
            <v>GUAYAS</v>
          </cell>
          <cell r="R1593" t="str">
            <v>2484343</v>
          </cell>
          <cell r="W1593" t="str">
            <v>0990094241001</v>
          </cell>
          <cell r="X1593" t="str">
            <v>0981484516</v>
          </cell>
          <cell r="AA1593">
            <v>44943</v>
          </cell>
          <cell r="AD1593">
            <v>1</v>
          </cell>
          <cell r="AE1593">
            <v>1</v>
          </cell>
          <cell r="AI1593" t="str">
            <v>DESPACHO</v>
          </cell>
          <cell r="AJ1593" t="str">
            <v>NORMAL</v>
          </cell>
          <cell r="AL1593" t="str">
            <v>NO</v>
          </cell>
          <cell r="AN1593" t="str">
            <v>ACTIVACIONES INGRESOS GGCC &amp; NEGOCIOS DIRECTOS</v>
          </cell>
          <cell r="AO1593" t="str">
            <v>GGCC / NEGOCIOS</v>
          </cell>
          <cell r="AP1593">
            <v>44943</v>
          </cell>
          <cell r="AR1593" t="str">
            <v>MDELIVERY_2484343</v>
          </cell>
          <cell r="AS1593">
            <v>330924</v>
          </cell>
          <cell r="AT1593" t="str">
            <v>D40</v>
          </cell>
          <cell r="AU1593" t="str">
            <v>BTB</v>
          </cell>
          <cell r="AV1593">
            <v>2</v>
          </cell>
          <cell r="AX1593" t="str">
            <v>EN_TRANSITO</v>
          </cell>
          <cell r="AY1593" t="str">
            <v>LTE HUAWEI Y60 NEGRO: 1 und - sn. 868924052636943 / HALFSIM MOVISTAR: 1 und - sn. 8959300520560843735</v>
          </cell>
          <cell r="AZ1593" t="str">
            <v>SIMCARD / TERMINAL</v>
          </cell>
          <cell r="BA1593" t="str">
            <v/>
          </cell>
        </row>
        <row r="1594">
          <cell r="A1594" t="str">
            <v>2484344</v>
          </cell>
          <cell r="B1594" t="str">
            <v>MDELIVERY</v>
          </cell>
          <cell r="C1594">
            <v>44943</v>
          </cell>
          <cell r="D1594" t="str">
            <v>FLEXNET ECUADOR - MDELIVERY</v>
          </cell>
          <cell r="E1594" t="str">
            <v>CALLE 28 DE JUNIO S/N Y GARCIA MORENO ENTRADA LLANO GRANDE</v>
          </cell>
          <cell r="H1594" t="str">
            <v>170208</v>
          </cell>
          <cell r="I1594" t="str">
            <v>QUITO</v>
          </cell>
          <cell r="J1594" t="str">
            <v>PICHINCHA</v>
          </cell>
          <cell r="K1594" t="str">
            <v>CARLOS LAGOS_UNICOL S A</v>
          </cell>
          <cell r="L1594" t="str">
            <v>GUAYAQUIL GUAYAS KM 6 5 VIA A DAULE UNICOL S A</v>
          </cell>
          <cell r="O1594" t="str">
            <v>GUAYAQUIL</v>
          </cell>
          <cell r="P1594" t="str">
            <v>GUAYAQUIL</v>
          </cell>
          <cell r="Q1594" t="str">
            <v>GUAYAS</v>
          </cell>
          <cell r="R1594" t="str">
            <v>2484344</v>
          </cell>
          <cell r="W1594" t="str">
            <v>0991462627001</v>
          </cell>
          <cell r="X1594" t="str">
            <v>0994326683</v>
          </cell>
          <cell r="AA1594">
            <v>44943</v>
          </cell>
          <cell r="AD1594">
            <v>1</v>
          </cell>
          <cell r="AE1594">
            <v>1</v>
          </cell>
          <cell r="AI1594" t="str">
            <v>DESPACHO</v>
          </cell>
          <cell r="AJ1594" t="str">
            <v>NORMAL</v>
          </cell>
          <cell r="AL1594" t="str">
            <v>NO</v>
          </cell>
          <cell r="AN1594" t="str">
            <v>POSVENTA GGCC Y NEGOCIOS</v>
          </cell>
          <cell r="AO1594" t="str">
            <v>GGCC / NEGOCIOS</v>
          </cell>
          <cell r="AP1594">
            <v>44943</v>
          </cell>
          <cell r="AR1594" t="str">
            <v>MDELIVERY_2484344</v>
          </cell>
          <cell r="AS1594">
            <v>330917</v>
          </cell>
          <cell r="AT1594" t="str">
            <v>D40</v>
          </cell>
          <cell r="AU1594" t="str">
            <v>BTB</v>
          </cell>
          <cell r="AV1594">
            <v>1</v>
          </cell>
          <cell r="AX1594" t="str">
            <v>ENTREGADO</v>
          </cell>
          <cell r="AY1594" t="str">
            <v>LTE SAMSUNG A53 5G NEGRO: 1 und - sn. 353842198137810</v>
          </cell>
          <cell r="AZ1594" t="str">
            <v>TERMINAL</v>
          </cell>
          <cell r="BA1594" t="str">
            <v/>
          </cell>
        </row>
        <row r="1595">
          <cell r="A1595" t="str">
            <v>2484345</v>
          </cell>
          <cell r="B1595" t="str">
            <v>MDELIVERY</v>
          </cell>
          <cell r="C1595">
            <v>44943</v>
          </cell>
          <cell r="D1595" t="str">
            <v>FLEXNET ECUADOR - MDELIVERY</v>
          </cell>
          <cell r="E1595" t="str">
            <v>CALLE 28 DE JUNIO S/N Y GARCIA MORENO ENTRADA LLANO GRANDE</v>
          </cell>
          <cell r="H1595" t="str">
            <v>170208</v>
          </cell>
          <cell r="I1595" t="str">
            <v>QUITO</v>
          </cell>
          <cell r="J1595" t="str">
            <v>PICHINCHA</v>
          </cell>
          <cell r="K1595" t="str">
            <v>REGALADO BYRON_LECHE GLORIA ECUADOR S A</v>
          </cell>
          <cell r="L1595" t="str">
            <v>AV GRAL RUMINAHUI KM 17 Y LEOPOLDO MERCADO</v>
          </cell>
          <cell r="O1595" t="str">
            <v>QUITO</v>
          </cell>
          <cell r="P1595" t="str">
            <v>QUITO</v>
          </cell>
          <cell r="Q1595" t="str">
            <v>PICHINCHA</v>
          </cell>
          <cell r="R1595" t="str">
            <v>2484345</v>
          </cell>
          <cell r="W1595" t="str">
            <v>1790663973001</v>
          </cell>
          <cell r="X1595" t="str">
            <v>0986818200</v>
          </cell>
          <cell r="AA1595">
            <v>44943</v>
          </cell>
          <cell r="AD1595">
            <v>1</v>
          </cell>
          <cell r="AE1595">
            <v>1</v>
          </cell>
          <cell r="AI1595" t="str">
            <v>DESPACHO</v>
          </cell>
          <cell r="AJ1595" t="str">
            <v>NORMAL</v>
          </cell>
          <cell r="AL1595" t="str">
            <v>NO</v>
          </cell>
          <cell r="AN1595" t="str">
            <v>POSVENTA GGCC Y NEGOCIOS</v>
          </cell>
          <cell r="AO1595" t="str">
            <v>GGCC / NEGOCIOS</v>
          </cell>
          <cell r="AP1595">
            <v>44943</v>
          </cell>
          <cell r="AR1595" t="str">
            <v>MDELIVERY_2484345</v>
          </cell>
          <cell r="AS1595">
            <v>330921</v>
          </cell>
          <cell r="AT1595" t="str">
            <v>D40</v>
          </cell>
          <cell r="AU1595" t="str">
            <v>BTB</v>
          </cell>
          <cell r="AV1595">
            <v>1</v>
          </cell>
          <cell r="AX1595" t="str">
            <v>ENTREGADO</v>
          </cell>
          <cell r="AY1595" t="str">
            <v>LTE IPHONE 11 64GB NEGRO: 1 und - sn. 356656422420652</v>
          </cell>
          <cell r="AZ1595" t="str">
            <v>TERMINAL</v>
          </cell>
          <cell r="BA1595" t="str">
            <v/>
          </cell>
        </row>
        <row r="1596">
          <cell r="A1596" t="str">
            <v>2484346</v>
          </cell>
          <cell r="B1596" t="str">
            <v>MDELIVERY</v>
          </cell>
          <cell r="C1596">
            <v>44943</v>
          </cell>
          <cell r="D1596" t="str">
            <v>FLEXNET ECUADOR - MDELIVERY</v>
          </cell>
          <cell r="E1596" t="str">
            <v>CALLE 28 DE JUNIO S/N Y GARCIA MORENO ENTRADA LLANO GRANDE</v>
          </cell>
          <cell r="H1596" t="str">
            <v>170208</v>
          </cell>
          <cell r="I1596" t="str">
            <v>QUITO</v>
          </cell>
          <cell r="J1596" t="str">
            <v>PICHINCHA</v>
          </cell>
          <cell r="K1596" t="str">
            <v>EDISON TUTILLO_PAYLESS SHOESOURCE ECUADOR CIA LTDA</v>
          </cell>
          <cell r="L1596" t="str">
            <v>JORGE DROM 39 44 Y ALFONSO PEREIRA CENTRO DE OFICINAS INAQUITO 1 OF 702</v>
          </cell>
          <cell r="O1596" t="str">
            <v>QUITO</v>
          </cell>
          <cell r="P1596" t="str">
            <v>QUITO</v>
          </cell>
          <cell r="Q1596" t="str">
            <v>PICHINCHA</v>
          </cell>
          <cell r="R1596" t="str">
            <v>2484346</v>
          </cell>
          <cell r="W1596" t="str">
            <v>1791807529001</v>
          </cell>
          <cell r="X1596" t="str">
            <v>0992511272</v>
          </cell>
          <cell r="AA1596">
            <v>44943</v>
          </cell>
          <cell r="AD1596">
            <v>1</v>
          </cell>
          <cell r="AE1596">
            <v>1</v>
          </cell>
          <cell r="AI1596" t="str">
            <v>DESPACHO</v>
          </cell>
          <cell r="AJ1596" t="str">
            <v>NORMAL</v>
          </cell>
          <cell r="AL1596" t="str">
            <v>NO</v>
          </cell>
          <cell r="AN1596" t="str">
            <v>POSVENTA GGCC Y NEGOCIOS</v>
          </cell>
          <cell r="AO1596" t="str">
            <v>GGCC / NEGOCIOS</v>
          </cell>
          <cell r="AP1596">
            <v>44943</v>
          </cell>
          <cell r="AR1596" t="str">
            <v>MDELIVERY_2484346</v>
          </cell>
          <cell r="AS1596">
            <v>330919</v>
          </cell>
          <cell r="AT1596" t="str">
            <v>D40</v>
          </cell>
          <cell r="AU1596" t="str">
            <v>BTB</v>
          </cell>
          <cell r="AV1596">
            <v>4</v>
          </cell>
          <cell r="AX1596" t="str">
            <v>ENTREGADO</v>
          </cell>
          <cell r="AY1596" t="str">
            <v>LTE SAMSUNG A33 5G NEGRO: 1 und - sn. 352429893799051 / LTE XIAOMI REDMI NOTE 11 AZUL: 1 und - sn. 861696062997062 / LTE XIAOMI REDMI 10C 128GB GRIS: 1 und - sn. 868688062323707 / HALFSIM MOVISTAR: 1 und - sn. 8959300520560854278</v>
          </cell>
          <cell r="AZ1596" t="str">
            <v>SIMCARD / TERMINAL</v>
          </cell>
          <cell r="BA1596" t="str">
            <v/>
          </cell>
        </row>
        <row r="1597">
          <cell r="A1597" t="str">
            <v>2484349</v>
          </cell>
          <cell r="B1597" t="str">
            <v>MDELIVERY</v>
          </cell>
          <cell r="C1597">
            <v>44943</v>
          </cell>
          <cell r="D1597" t="str">
            <v>FLEXNET ECUADOR - MDELIVERY</v>
          </cell>
          <cell r="E1597" t="str">
            <v>CALLE 28 DE JUNIO S/N Y GARCIA MORENO ENTRADA LLANO GRANDE</v>
          </cell>
          <cell r="H1597" t="str">
            <v>170208</v>
          </cell>
          <cell r="I1597" t="str">
            <v>QUITO</v>
          </cell>
          <cell r="J1597" t="str">
            <v>PICHINCHA</v>
          </cell>
          <cell r="K1597" t="str">
            <v>DARIO JESUS MAMALLACTA CHIMBO_COOPERATIVA DE AHORRO Y CREDITO DE LOS EMPLEADOS D</v>
          </cell>
          <cell r="L1597" t="str">
            <v>NAPO TENA AVDA 15 DE NOVIEMBRE REFERENCIA FARMACIA EL DESCUENTO SANITAS VICTOR HUGO SAN MIGUEL REFERENCIA FARMACIA EL DESCUENTO SANITAS</v>
          </cell>
          <cell r="O1597" t="str">
            <v>TENA</v>
          </cell>
          <cell r="P1597" t="str">
            <v>TENA</v>
          </cell>
          <cell r="Q1597" t="str">
            <v>NAPO</v>
          </cell>
          <cell r="R1597" t="str">
            <v>2484349</v>
          </cell>
          <cell r="W1597" t="str">
            <v>0992660368001</v>
          </cell>
          <cell r="X1597" t="str">
            <v>0980295600</v>
          </cell>
          <cell r="AA1597">
            <v>44943</v>
          </cell>
          <cell r="AD1597">
            <v>1</v>
          </cell>
          <cell r="AE1597">
            <v>1</v>
          </cell>
          <cell r="AI1597" t="str">
            <v>DESPACHO</v>
          </cell>
          <cell r="AJ1597" t="str">
            <v>NORMAL</v>
          </cell>
          <cell r="AL1597" t="str">
            <v>NO</v>
          </cell>
          <cell r="AN1597" t="str">
            <v>ACTIVACIONES INGRESOS GGCC &amp; NEGOCIOS DIRECTOS</v>
          </cell>
          <cell r="AO1597" t="str">
            <v>GGCC / NEGOCIOS</v>
          </cell>
          <cell r="AP1597">
            <v>44943</v>
          </cell>
          <cell r="AR1597" t="str">
            <v>MDELIVERY_2484349</v>
          </cell>
          <cell r="AS1597">
            <v>330923</v>
          </cell>
          <cell r="AT1597" t="str">
            <v>D40</v>
          </cell>
          <cell r="AU1597" t="str">
            <v>BTB</v>
          </cell>
          <cell r="AV1597">
            <v>6</v>
          </cell>
          <cell r="AX1597" t="str">
            <v>EN_TRANSITO</v>
          </cell>
          <cell r="AY1597" t="str">
            <v>LTE XIAOMI REDMI NOTE 11 AZUL: 3 und - sn. 861696063046984,861696062998862,861696063010204 / HALFSIM MOVISTAR: 3 und - sn. 8959300520561476162,8959300520561476170,8959300520561476154</v>
          </cell>
          <cell r="AZ1597" t="str">
            <v>SIMCARD / TERMINAL</v>
          </cell>
          <cell r="BA1597" t="str">
            <v/>
          </cell>
        </row>
        <row r="1598">
          <cell r="A1598" t="str">
            <v>2484352</v>
          </cell>
          <cell r="B1598" t="str">
            <v>MDELIVERY</v>
          </cell>
          <cell r="C1598">
            <v>44943</v>
          </cell>
          <cell r="D1598" t="str">
            <v>FLEXNET ECUADOR - MDELIVERY</v>
          </cell>
          <cell r="E1598" t="str">
            <v>CALLE 28 DE JUNIO S/N Y GARCIA MORENO ENTRADA LLANO GRANDE</v>
          </cell>
          <cell r="H1598" t="str">
            <v>170208</v>
          </cell>
          <cell r="I1598" t="str">
            <v>QUITO</v>
          </cell>
          <cell r="J1598" t="str">
            <v>PICHINCHA</v>
          </cell>
          <cell r="K1598" t="str">
            <v>MIRIAM ESPERANZA ANALUCA CAJAMARCA_MIRIAM ESPERANZA ANALUCA CAJAMARCA</v>
          </cell>
          <cell r="L1598" t="str">
            <v>CIUDAD DE LOJA AV LAURO GUERRERO Y 10 DE AGOSTO HOSPITAL DEL DIA DE LOJA SECCION DE QUIROFANO ENTRADA POR LA 10 DE AGOSTO</v>
          </cell>
          <cell r="O1598" t="str">
            <v>LOJA</v>
          </cell>
          <cell r="P1598" t="str">
            <v>LOJA</v>
          </cell>
          <cell r="Q1598" t="str">
            <v>LOJA</v>
          </cell>
          <cell r="R1598" t="str">
            <v>2484352</v>
          </cell>
          <cell r="W1598" t="str">
            <v>1103025910001</v>
          </cell>
          <cell r="X1598" t="str">
            <v>0959768326</v>
          </cell>
          <cell r="AA1598">
            <v>44943</v>
          </cell>
          <cell r="AD1598">
            <v>1</v>
          </cell>
          <cell r="AE1598">
            <v>1</v>
          </cell>
          <cell r="AI1598" t="str">
            <v>DESPACHO</v>
          </cell>
          <cell r="AJ1598" t="str">
            <v>NORMAL</v>
          </cell>
          <cell r="AL1598" t="str">
            <v>NO</v>
          </cell>
          <cell r="AN1598" t="str">
            <v>DISTRIBUIDORES NEGOCIOS B2B</v>
          </cell>
          <cell r="AO1598" t="str">
            <v>DISTRIBUIDORES</v>
          </cell>
          <cell r="AP1598">
            <v>44943</v>
          </cell>
          <cell r="AR1598" t="str">
            <v>MDELIVERY_2484352</v>
          </cell>
          <cell r="AS1598">
            <v>330918</v>
          </cell>
          <cell r="AT1598" t="str">
            <v>D40</v>
          </cell>
          <cell r="AU1598" t="str">
            <v>BTB</v>
          </cell>
          <cell r="AV1598">
            <v>1</v>
          </cell>
          <cell r="AX1598" t="str">
            <v>ENTREGADO</v>
          </cell>
          <cell r="AY1598" t="str">
            <v>HALFSIM MOVISTAR: 1 und - sn. 8959300520561476121</v>
          </cell>
          <cell r="AZ1598" t="str">
            <v>SIMCARD</v>
          </cell>
          <cell r="BA1598" t="str">
            <v>EMPRESAS TITULAR AUSENTE ENTREGA CON SELLO</v>
          </cell>
        </row>
        <row r="1599">
          <cell r="A1599" t="str">
            <v>2484353</v>
          </cell>
          <cell r="B1599" t="str">
            <v>MDELIVERY</v>
          </cell>
          <cell r="C1599">
            <v>44943</v>
          </cell>
          <cell r="D1599" t="str">
            <v>FLEXNET ECUADOR - MDELIVERY</v>
          </cell>
          <cell r="E1599" t="str">
            <v>CALLE 28 DE JUNIO S/N Y GARCIA MORENO ENTRADA LLANO GRANDE</v>
          </cell>
          <cell r="H1599" t="str">
            <v>170208</v>
          </cell>
          <cell r="I1599" t="str">
            <v>QUITO</v>
          </cell>
          <cell r="J1599" t="str">
            <v>PICHINCHA</v>
          </cell>
          <cell r="K1599" t="str">
            <v>CRISTIAN TORRES_FLORES EQUINOCCIALES S A FLOREQUISA</v>
          </cell>
          <cell r="L1599" t="str">
            <v>PASAJE ALONSO JERVES N26 56 Y ORELLANA TRAS LA UNIVERSIDAD ISRAEL DIAGONAL AL COLEGIO MILITAR CASA PLOMA TIMBRAR EN FLOREQUISA</v>
          </cell>
          <cell r="O1599" t="str">
            <v>QUITO</v>
          </cell>
          <cell r="P1599" t="str">
            <v>QUITO</v>
          </cell>
          <cell r="Q1599" t="str">
            <v>PICHINCHA</v>
          </cell>
          <cell r="R1599" t="str">
            <v>2484353</v>
          </cell>
          <cell r="W1599" t="str">
            <v>1790685314001</v>
          </cell>
          <cell r="X1599" t="str">
            <v>0999722187</v>
          </cell>
          <cell r="AA1599">
            <v>44943</v>
          </cell>
          <cell r="AD1599">
            <v>1</v>
          </cell>
          <cell r="AE1599">
            <v>1</v>
          </cell>
          <cell r="AI1599" t="str">
            <v>DESPACHO</v>
          </cell>
          <cell r="AJ1599" t="str">
            <v>NORMAL</v>
          </cell>
          <cell r="AL1599" t="str">
            <v>NO</v>
          </cell>
          <cell r="AN1599" t="str">
            <v>367 EMPRESAS Y NEGOCIOS</v>
          </cell>
          <cell r="AO1599" t="str">
            <v>GGCC / NEGOCIOS</v>
          </cell>
          <cell r="AP1599">
            <v>44943</v>
          </cell>
          <cell r="AR1599" t="str">
            <v>MDELIVERY_2484353</v>
          </cell>
          <cell r="AS1599">
            <v>330922</v>
          </cell>
          <cell r="AT1599" t="str">
            <v>D40</v>
          </cell>
          <cell r="AU1599" t="str">
            <v>BTB</v>
          </cell>
          <cell r="AV1599">
            <v>1</v>
          </cell>
          <cell r="AX1599" t="str">
            <v>EN_TRANSITO</v>
          </cell>
          <cell r="AY1599" t="str">
            <v>LTE SAMSUNG A53 5G NEGRO: 1 und - sn. 353842198140566</v>
          </cell>
          <cell r="AZ1599" t="str">
            <v>TERMINAL</v>
          </cell>
          <cell r="BA1599" t="str">
            <v/>
          </cell>
        </row>
        <row r="1600">
          <cell r="A1600" t="str">
            <v>2484354</v>
          </cell>
          <cell r="B1600" t="str">
            <v>MDELIVERY</v>
          </cell>
          <cell r="C1600">
            <v>44943</v>
          </cell>
          <cell r="D1600" t="str">
            <v>FLEXNET ECUADOR - MDELIVERY</v>
          </cell>
          <cell r="E1600" t="str">
            <v>CALLE 28 DE JUNIO S/N Y GARCIA MORENO ENTRADA LLANO GRANDE</v>
          </cell>
          <cell r="H1600" t="str">
            <v>170208</v>
          </cell>
          <cell r="I1600" t="str">
            <v>QUITO</v>
          </cell>
          <cell r="J1600" t="str">
            <v>PICHINCHA</v>
          </cell>
          <cell r="K1600" t="str">
            <v>PAOLA PAZMINO_INDUSTRIA DE ACCESORIOS Y PARTES DE AUTOMOTORES INDIMA</v>
          </cell>
          <cell r="L1600" t="str">
            <v>CALLE JOSE ANDRADE N74 76 AV JUAN DE SELIS INDIMA</v>
          </cell>
          <cell r="O1600" t="str">
            <v>QUITO</v>
          </cell>
          <cell r="P1600" t="str">
            <v>QUITO</v>
          </cell>
          <cell r="Q1600" t="str">
            <v>PICHINCHA</v>
          </cell>
          <cell r="R1600" t="str">
            <v>2484354</v>
          </cell>
          <cell r="W1600" t="str">
            <v>1790662403001</v>
          </cell>
          <cell r="X1600" t="str">
            <v>0999466250</v>
          </cell>
          <cell r="AA1600">
            <v>44943</v>
          </cell>
          <cell r="AD1600">
            <v>1</v>
          </cell>
          <cell r="AE1600">
            <v>1</v>
          </cell>
          <cell r="AI1600" t="str">
            <v>DESPACHO</v>
          </cell>
          <cell r="AJ1600" t="str">
            <v>NORMAL</v>
          </cell>
          <cell r="AL1600" t="str">
            <v>NO</v>
          </cell>
          <cell r="AN1600" t="str">
            <v>367 EMPRESAS Y NEGOCIOS</v>
          </cell>
          <cell r="AO1600" t="str">
            <v>GGCC / NEGOCIOS</v>
          </cell>
          <cell r="AP1600">
            <v>44943</v>
          </cell>
          <cell r="AR1600" t="str">
            <v>MDELIVERY_2484354</v>
          </cell>
          <cell r="AS1600">
            <v>330920</v>
          </cell>
          <cell r="AT1600" t="str">
            <v>D40</v>
          </cell>
          <cell r="AU1600" t="str">
            <v>BTB</v>
          </cell>
          <cell r="AV1600">
            <v>1</v>
          </cell>
          <cell r="AX1600" t="str">
            <v>EN_TRANSITO</v>
          </cell>
          <cell r="AY1600" t="str">
            <v>HALFSIM MOVISTAR: 1 und - sn. 8959300520561476774</v>
          </cell>
          <cell r="AZ1600" t="str">
            <v>SIMCARD</v>
          </cell>
          <cell r="BA1600" t="str">
            <v/>
          </cell>
        </row>
        <row r="1601">
          <cell r="A1601" t="str">
            <v>2484355</v>
          </cell>
          <cell r="B1601" t="str">
            <v>MDELIVERY</v>
          </cell>
          <cell r="C1601">
            <v>44943</v>
          </cell>
          <cell r="D1601" t="str">
            <v>FLEXNET ECUADOR - MDELIVERY</v>
          </cell>
          <cell r="E1601" t="str">
            <v>CALLE 28 DE JUNIO S/N Y GARCIA MORENO ENTRADA LLANO GRANDE</v>
          </cell>
          <cell r="H1601" t="str">
            <v>170208</v>
          </cell>
          <cell r="I1601" t="str">
            <v>QUITO</v>
          </cell>
          <cell r="J1601" t="str">
            <v>PICHINCHA</v>
          </cell>
          <cell r="K1601" t="str">
            <v>PEDRO CASTRO_BETTY JENNIFFER CASTRO JURADO</v>
          </cell>
          <cell r="L1601" t="str">
            <v>SUR DE LA CIUDAD CALLE ORIENTE 2905 ENTRE LA 35 Y LA 36</v>
          </cell>
          <cell r="O1601" t="str">
            <v>GUAYAQUIL</v>
          </cell>
          <cell r="P1601" t="str">
            <v>GUAYAQUIL</v>
          </cell>
          <cell r="Q1601" t="str">
            <v>GUAYAS</v>
          </cell>
          <cell r="R1601" t="str">
            <v>2484355</v>
          </cell>
          <cell r="W1601" t="str">
            <v>0924532542001</v>
          </cell>
          <cell r="X1601" t="str">
            <v>0985077244</v>
          </cell>
          <cell r="AA1601">
            <v>44943</v>
          </cell>
          <cell r="AD1601">
            <v>1</v>
          </cell>
          <cell r="AE1601">
            <v>1</v>
          </cell>
          <cell r="AI1601" t="str">
            <v>DESPACHO</v>
          </cell>
          <cell r="AJ1601" t="str">
            <v>NORMAL</v>
          </cell>
          <cell r="AL1601" t="str">
            <v>NO</v>
          </cell>
          <cell r="AN1601" t="str">
            <v>DISTRIBUIDORES NEGOCIOS B2B</v>
          </cell>
          <cell r="AO1601" t="str">
            <v>DISTRIBUIDORES</v>
          </cell>
          <cell r="AP1601">
            <v>44943</v>
          </cell>
          <cell r="AR1601" t="str">
            <v>MDELIVERY_2484355</v>
          </cell>
          <cell r="AS1601">
            <v>330932</v>
          </cell>
          <cell r="AT1601" t="str">
            <v>D40</v>
          </cell>
          <cell r="AU1601" t="str">
            <v>BTB</v>
          </cell>
          <cell r="AV1601">
            <v>1</v>
          </cell>
          <cell r="AX1601" t="str">
            <v>INCIDENCIA</v>
          </cell>
          <cell r="AY1601" t="str">
            <v>LTE XIAOMI REDMI NOTE 11 AZUL: 1 und - sn. 869113069607605</v>
          </cell>
          <cell r="AZ1601" t="str">
            <v>TERMINAL</v>
          </cell>
          <cell r="BA1601" t="str">
            <v>Validar Biometrico</v>
          </cell>
        </row>
        <row r="1602">
          <cell r="A1602" t="str">
            <v>2484356</v>
          </cell>
          <cell r="B1602" t="str">
            <v>MDELIVERY</v>
          </cell>
          <cell r="C1602">
            <v>44943</v>
          </cell>
          <cell r="D1602" t="str">
            <v>FLEXNET ECUADOR - MDELIVERY</v>
          </cell>
          <cell r="E1602" t="str">
            <v>CALLE 28 DE JUNIO S/N Y GARCIA MORENO ENTRADA LLANO GRANDE</v>
          </cell>
          <cell r="H1602" t="str">
            <v>170208</v>
          </cell>
          <cell r="I1602" t="str">
            <v>QUITO</v>
          </cell>
          <cell r="J1602" t="str">
            <v>PICHINCHA</v>
          </cell>
          <cell r="K1602" t="str">
            <v>JAVIER CALDERON VICTOR GARZON O VICENTE ARBAIZA_SERVIENTREGA ECUADOR S A</v>
          </cell>
          <cell r="L1602" t="str">
            <v>KM 7 AV JUAN TANCA MARENGO ANTIGUO EDIFICIO PYCCA EDIFICIO ESQUINERO OFICINA SERVIENTREGA</v>
          </cell>
          <cell r="O1602" t="str">
            <v>GUAYAQUIL</v>
          </cell>
          <cell r="P1602" t="str">
            <v>GUAYAQUIL</v>
          </cell>
          <cell r="Q1602" t="str">
            <v>GUAYAS</v>
          </cell>
          <cell r="R1602" t="str">
            <v>2484356</v>
          </cell>
          <cell r="W1602" t="str">
            <v>0991285679001</v>
          </cell>
          <cell r="X1602" t="str">
            <v>0991459388/ 0984169390 /0999900062</v>
          </cell>
          <cell r="AA1602">
            <v>44943</v>
          </cell>
          <cell r="AD1602">
            <v>1</v>
          </cell>
          <cell r="AE1602">
            <v>1</v>
          </cell>
          <cell r="AI1602" t="str">
            <v>DESPACHO</v>
          </cell>
          <cell r="AJ1602" t="str">
            <v>NORMAL</v>
          </cell>
          <cell r="AL1602" t="str">
            <v>NO</v>
          </cell>
          <cell r="AN1602" t="str">
            <v>POSVENTA GGCC Y NEGOCIOS</v>
          </cell>
          <cell r="AO1602" t="str">
            <v>GGCC / NEGOCIOS</v>
          </cell>
          <cell r="AP1602">
            <v>44943</v>
          </cell>
          <cell r="AR1602" t="str">
            <v>MDELIVERY_2484356</v>
          </cell>
          <cell r="AS1602">
            <v>330925</v>
          </cell>
          <cell r="AT1602" t="str">
            <v>D40</v>
          </cell>
          <cell r="AU1602" t="str">
            <v>BTB</v>
          </cell>
          <cell r="AV1602">
            <v>6</v>
          </cell>
          <cell r="AX1602" t="str">
            <v>EN_TRANSITO</v>
          </cell>
          <cell r="AY1602" t="str">
            <v>LTE SAMSUNG A13 AZUL: 6 und - sn. 352177399170778,350068480731531,350068480712531,350068480710352,350068480725558,350068480725632</v>
          </cell>
          <cell r="AZ1602" t="str">
            <v>TERMINAL</v>
          </cell>
          <cell r="BA1602" t="str">
            <v/>
          </cell>
        </row>
        <row r="1603">
          <cell r="A1603" t="str">
            <v>2484362</v>
          </cell>
          <cell r="B1603" t="str">
            <v>MDELIVERY</v>
          </cell>
          <cell r="C1603">
            <v>44943</v>
          </cell>
          <cell r="D1603" t="str">
            <v>FLEXNET ECUADOR - MDELIVERY</v>
          </cell>
          <cell r="E1603" t="str">
            <v>CALLE 28 DE JUNIO S/N Y GARCIA MORENO ENTRADA LLANO GRANDE</v>
          </cell>
          <cell r="H1603" t="str">
            <v>170208</v>
          </cell>
          <cell r="I1603" t="str">
            <v>QUITO</v>
          </cell>
          <cell r="J1603" t="str">
            <v>PICHINCHA</v>
          </cell>
          <cell r="K1603" t="str">
            <v>MARTIN TORRES_G Y M TRATAMIENTO INTEGRAL DE DESECHOS G Y MCOM CIA LTDA</v>
          </cell>
          <cell r="L1603" t="str">
            <v>CALLE ELIZA AYALA Y EFRAIN RECALDE URB VISTA GRANDE LOTE 82 SECTOR MIRAVALLE</v>
          </cell>
          <cell r="O1603" t="str">
            <v>QUITO</v>
          </cell>
          <cell r="P1603" t="str">
            <v>QUITO</v>
          </cell>
          <cell r="Q1603" t="str">
            <v>PICHINCHA</v>
          </cell>
          <cell r="R1603" t="str">
            <v>2484362</v>
          </cell>
          <cell r="W1603" t="str">
            <v>1792776023001</v>
          </cell>
          <cell r="X1603" t="str">
            <v>0984537320</v>
          </cell>
          <cell r="AA1603">
            <v>44943</v>
          </cell>
          <cell r="AD1603">
            <v>1</v>
          </cell>
          <cell r="AE1603">
            <v>1</v>
          </cell>
          <cell r="AI1603" t="str">
            <v>DESPACHO</v>
          </cell>
          <cell r="AJ1603" t="str">
            <v>NORMAL</v>
          </cell>
          <cell r="AL1603" t="str">
            <v>NO</v>
          </cell>
          <cell r="AN1603" t="str">
            <v>DAS CARGO A LA CUENTA (DELIVERY)</v>
          </cell>
          <cell r="AO1603" t="str">
            <v>DISTRIBUIDORES</v>
          </cell>
          <cell r="AP1603">
            <v>44943</v>
          </cell>
          <cell r="AR1603" t="str">
            <v>MDELIVERY_2484362</v>
          </cell>
          <cell r="AS1603">
            <v>330929</v>
          </cell>
          <cell r="AT1603" t="str">
            <v>D40</v>
          </cell>
          <cell r="AU1603" t="str">
            <v>BTB</v>
          </cell>
          <cell r="AV1603">
            <v>1</v>
          </cell>
          <cell r="AX1603" t="str">
            <v>EN_TRANSITO</v>
          </cell>
          <cell r="AY1603" t="str">
            <v>ESIM MOVISTAR_ESIM EVOUCHERS CODE QR: 1 und - sn. 8959300120529822373</v>
          </cell>
          <cell r="AZ1603" t="str">
            <v>SIMCARD</v>
          </cell>
          <cell r="BA1603" t="str">
            <v>EMPRESAS TITULAR AUSENTE ENTREGA CON SELLO</v>
          </cell>
        </row>
        <row r="1604">
          <cell r="A1604" t="str">
            <v>2484363</v>
          </cell>
          <cell r="B1604" t="str">
            <v>MDELIVERY</v>
          </cell>
          <cell r="C1604">
            <v>44943</v>
          </cell>
          <cell r="D1604" t="str">
            <v>FLEXNET ECUADOR - MDELIVERY</v>
          </cell>
          <cell r="E1604" t="str">
            <v>CALLE 28 DE JUNIO S/N Y GARCIA MORENO ENTRADA LLANO GRANDE</v>
          </cell>
          <cell r="H1604" t="str">
            <v>170208</v>
          </cell>
          <cell r="I1604" t="str">
            <v>QUITO</v>
          </cell>
          <cell r="J1604" t="str">
            <v>PICHINCHA</v>
          </cell>
          <cell r="K1604" t="str">
            <v>FELIX SANABRIA_TRANSPORTE DE CARGA PRIME TRANSCARPRIMEN S A</v>
          </cell>
          <cell r="L1604" t="str">
            <v>AV 25 DE JULIO 124 A CALLEJON B 124 A CALLEJON B DIAGONAL A COLEGIO DE LA CTE</v>
          </cell>
          <cell r="O1604" t="str">
            <v>GUAYAQUIL</v>
          </cell>
          <cell r="P1604" t="str">
            <v>GUAYAQUIL</v>
          </cell>
          <cell r="Q1604" t="str">
            <v>GUAYAS</v>
          </cell>
          <cell r="R1604" t="str">
            <v>2484363</v>
          </cell>
          <cell r="W1604" t="str">
            <v>0992846763001</v>
          </cell>
          <cell r="X1604" t="str">
            <v>0999580300</v>
          </cell>
          <cell r="AA1604">
            <v>44943</v>
          </cell>
          <cell r="AD1604">
            <v>1</v>
          </cell>
          <cell r="AE1604">
            <v>1</v>
          </cell>
          <cell r="AI1604" t="str">
            <v>DESPACHO</v>
          </cell>
          <cell r="AJ1604" t="str">
            <v>NORMAL</v>
          </cell>
          <cell r="AL1604" t="str">
            <v>NO</v>
          </cell>
          <cell r="AN1604" t="str">
            <v>367 EMPRESAS Y NEGOCIOS</v>
          </cell>
          <cell r="AO1604" t="str">
            <v>GGCC / NEGOCIOS</v>
          </cell>
          <cell r="AP1604">
            <v>44943</v>
          </cell>
          <cell r="AR1604" t="str">
            <v>MDELIVERY_2484363</v>
          </cell>
          <cell r="AS1604">
            <v>330927</v>
          </cell>
          <cell r="AT1604" t="str">
            <v>D40</v>
          </cell>
          <cell r="AU1604" t="str">
            <v>BTB</v>
          </cell>
          <cell r="AV1604">
            <v>1</v>
          </cell>
          <cell r="AX1604" t="str">
            <v>EN_TRANSITO</v>
          </cell>
          <cell r="AY1604" t="str">
            <v>HALFSIM MOVISTAR: 1 und - sn. 8959300520561476113</v>
          </cell>
          <cell r="AZ1604" t="str">
            <v>SIMCARD</v>
          </cell>
          <cell r="BA1604" t="str">
            <v/>
          </cell>
        </row>
        <row r="1605">
          <cell r="A1605" t="str">
            <v>2484364</v>
          </cell>
          <cell r="B1605" t="str">
            <v>MDELIVERY</v>
          </cell>
          <cell r="C1605">
            <v>44943</v>
          </cell>
          <cell r="D1605" t="str">
            <v>FLEXNET ECUADOR - MDELIVERY</v>
          </cell>
          <cell r="E1605" t="str">
            <v>CALLE 28 DE JUNIO S/N Y GARCIA MORENO ENTRADA LLANO GRANDE</v>
          </cell>
          <cell r="H1605" t="str">
            <v>170208</v>
          </cell>
          <cell r="I1605" t="str">
            <v>QUITO</v>
          </cell>
          <cell r="J1605" t="str">
            <v>PICHINCHA</v>
          </cell>
          <cell r="K1605" t="str">
            <v>ALEX FABRICIO REVELO ALDAS_COOPERATIVA DE AHORRO Y CREDITO DE LOS EMPLEADOS D</v>
          </cell>
          <cell r="L1605" t="str">
            <v>PICHINCHA QUITO AVDA FRANCISCO DE ORELLANA CERVECERIA NACIONAL CN S A PLANTA CUMBAYA PARROQUIA CUMBAYA</v>
          </cell>
          <cell r="O1605" t="str">
            <v>QUITO</v>
          </cell>
          <cell r="P1605" t="str">
            <v>QUITO</v>
          </cell>
          <cell r="Q1605" t="str">
            <v>PICHINCHA</v>
          </cell>
          <cell r="R1605" t="str">
            <v>2484364</v>
          </cell>
          <cell r="W1605" t="str">
            <v>0992660368001</v>
          </cell>
          <cell r="X1605" t="str">
            <v>0939624710</v>
          </cell>
          <cell r="AA1605">
            <v>44943</v>
          </cell>
          <cell r="AD1605">
            <v>1</v>
          </cell>
          <cell r="AE1605">
            <v>1</v>
          </cell>
          <cell r="AI1605" t="str">
            <v>DESPACHO</v>
          </cell>
          <cell r="AJ1605" t="str">
            <v>NORMAL</v>
          </cell>
          <cell r="AL1605" t="str">
            <v>NO</v>
          </cell>
          <cell r="AN1605" t="str">
            <v>ACTIVACIONES INGRESOS GGCC &amp; NEGOCIOS DIRECTOS</v>
          </cell>
          <cell r="AO1605" t="str">
            <v>GGCC / NEGOCIOS</v>
          </cell>
          <cell r="AP1605">
            <v>44943</v>
          </cell>
          <cell r="AR1605" t="str">
            <v>MDELIVERY_2484364</v>
          </cell>
          <cell r="AS1605">
            <v>330931</v>
          </cell>
          <cell r="AT1605" t="str">
            <v>D40</v>
          </cell>
          <cell r="AU1605" t="str">
            <v>BTB</v>
          </cell>
          <cell r="AV1605">
            <v>2</v>
          </cell>
          <cell r="AX1605" t="str">
            <v>EN_TRANSITO</v>
          </cell>
          <cell r="AY1605" t="str">
            <v>LTE SAMSUNG A53 5G AZUL: 1 und - sn. 353842198069526 / HALFSIM MOVISTAR: 1 und - sn. 8959300520561476105</v>
          </cell>
          <cell r="AZ1605" t="str">
            <v>SIMCARD / TERMINAL</v>
          </cell>
          <cell r="BA1605" t="str">
            <v/>
          </cell>
        </row>
        <row r="1606">
          <cell r="A1606" t="str">
            <v>2484365</v>
          </cell>
          <cell r="B1606" t="str">
            <v>MDELIVERY</v>
          </cell>
          <cell r="C1606">
            <v>44943</v>
          </cell>
          <cell r="D1606" t="str">
            <v>FLEXNET ECUADOR - MDELIVERY</v>
          </cell>
          <cell r="E1606" t="str">
            <v>CALLE 28 DE JUNIO S/N Y GARCIA MORENO ENTRADA LLANO GRANDE</v>
          </cell>
          <cell r="H1606" t="str">
            <v>170208</v>
          </cell>
          <cell r="I1606" t="str">
            <v>QUITO</v>
          </cell>
          <cell r="J1606" t="str">
            <v>PICHINCHA</v>
          </cell>
          <cell r="K1606" t="str">
            <v>YADIRA DEL PILAR CARRION CUEVA_YADIRA DEL PILAR CARRION CUEVA</v>
          </cell>
          <cell r="L1606" t="str">
            <v>LOJA AV TULCAN Y GRAN COLOMBIA ALMACEN CREDILOJA TRABAJO DE LA SRA</v>
          </cell>
          <cell r="O1606" t="str">
            <v>LOJA</v>
          </cell>
          <cell r="P1606" t="str">
            <v>LOJA</v>
          </cell>
          <cell r="Q1606" t="str">
            <v>LOJA</v>
          </cell>
          <cell r="R1606" t="str">
            <v>2484365</v>
          </cell>
          <cell r="W1606" t="str">
            <v>1103693840001</v>
          </cell>
          <cell r="X1606" t="str">
            <v>0980288003</v>
          </cell>
          <cell r="AA1606">
            <v>44943</v>
          </cell>
          <cell r="AD1606">
            <v>1</v>
          </cell>
          <cell r="AE1606">
            <v>1</v>
          </cell>
          <cell r="AI1606" t="str">
            <v>DESPACHO</v>
          </cell>
          <cell r="AJ1606" t="str">
            <v>NORMAL</v>
          </cell>
          <cell r="AL1606" t="str">
            <v>NO</v>
          </cell>
          <cell r="AN1606" t="str">
            <v>DAS CARGO A LA CUENTA (DELIVERY)</v>
          </cell>
          <cell r="AO1606" t="str">
            <v>DISTRIBUIDORES</v>
          </cell>
          <cell r="AP1606">
            <v>44943</v>
          </cell>
          <cell r="AR1606" t="str">
            <v>MDELIVERY_2484365</v>
          </cell>
          <cell r="AS1606">
            <v>330926</v>
          </cell>
          <cell r="AT1606" t="str">
            <v>D40</v>
          </cell>
          <cell r="AU1606" t="str">
            <v>BTB</v>
          </cell>
          <cell r="AV1606">
            <v>1</v>
          </cell>
          <cell r="AX1606" t="str">
            <v>EN_TRANSITO</v>
          </cell>
          <cell r="AY1606" t="str">
            <v>HALFSIM MOVISTAR: 1 und - sn. 8959300520561476022</v>
          </cell>
          <cell r="AZ1606" t="str">
            <v>SIMCARD</v>
          </cell>
          <cell r="BA1606" t="str">
            <v>EMPRESAS TITULAR AUSENTE ENTREGA CON SELLO</v>
          </cell>
        </row>
        <row r="1607">
          <cell r="A1607" t="str">
            <v>2484366</v>
          </cell>
          <cell r="B1607" t="str">
            <v>MDELIVERY</v>
          </cell>
          <cell r="C1607">
            <v>44943</v>
          </cell>
          <cell r="D1607" t="str">
            <v>FLEXNET ECUADOR - MDELIVERY</v>
          </cell>
          <cell r="E1607" t="str">
            <v>CALLE 28 DE JUNIO S/N Y GARCIA MORENO ENTRADA LLANO GRANDE</v>
          </cell>
          <cell r="H1607" t="str">
            <v>170208</v>
          </cell>
          <cell r="I1607" t="str">
            <v>QUITO</v>
          </cell>
          <cell r="J1607" t="str">
            <v>PICHINCHA</v>
          </cell>
          <cell r="K1607" t="str">
            <v>NANCY MONCAYO_CONTRACHAPADOS DE ESMERALDAS SA CODESA</v>
          </cell>
          <cell r="L1607" t="str">
            <v>OFICINAS NOVOPAN DEL ECUADOR VIA LA TRONCAL DISTRITAL E35 VIA QUE UNE PIFO CON SANGOLQUI</v>
          </cell>
          <cell r="O1607" t="str">
            <v>QUITO</v>
          </cell>
          <cell r="P1607" t="str">
            <v>QUITO</v>
          </cell>
          <cell r="Q1607" t="str">
            <v>PICHINCHA</v>
          </cell>
          <cell r="R1607" t="str">
            <v>2484366</v>
          </cell>
          <cell r="W1607" t="str">
            <v>0890000886001</v>
          </cell>
          <cell r="X1607" t="str">
            <v>0999883356</v>
          </cell>
          <cell r="AA1607">
            <v>44943</v>
          </cell>
          <cell r="AD1607">
            <v>1</v>
          </cell>
          <cell r="AE1607">
            <v>1</v>
          </cell>
          <cell r="AI1607" t="str">
            <v>DESPACHO</v>
          </cell>
          <cell r="AJ1607" t="str">
            <v>NORMAL</v>
          </cell>
          <cell r="AL1607" t="str">
            <v>NO</v>
          </cell>
          <cell r="AN1607" t="str">
            <v>367 EMPRESAS Y NEGOCIOS</v>
          </cell>
          <cell r="AO1607" t="str">
            <v>GGCC / NEGOCIOS</v>
          </cell>
          <cell r="AP1607">
            <v>44943</v>
          </cell>
          <cell r="AR1607" t="str">
            <v>MDELIVERY_2484366</v>
          </cell>
          <cell r="AS1607">
            <v>330930</v>
          </cell>
          <cell r="AT1607" t="str">
            <v>D40</v>
          </cell>
          <cell r="AU1607" t="str">
            <v>BTB</v>
          </cell>
          <cell r="AV1607">
            <v>1</v>
          </cell>
          <cell r="AX1607" t="str">
            <v>ENTREGADO</v>
          </cell>
          <cell r="AY1607" t="str">
            <v>LTE XIAOMI REDMI NOTE 11S AZUL: 1 und - sn. 865954061361608</v>
          </cell>
          <cell r="AZ1607" t="str">
            <v>TERMINAL</v>
          </cell>
          <cell r="BA1607" t="str">
            <v/>
          </cell>
        </row>
        <row r="1608">
          <cell r="A1608" t="str">
            <v>2484367</v>
          </cell>
          <cell r="B1608" t="str">
            <v>MDELIVERY</v>
          </cell>
          <cell r="C1608">
            <v>44943</v>
          </cell>
          <cell r="D1608" t="str">
            <v>FLEXNET ECUADOR - MDELIVERY</v>
          </cell>
          <cell r="E1608" t="str">
            <v>CALLE 28 DE JUNIO S/N Y GARCIA MORENO ENTRADA LLANO GRANDE</v>
          </cell>
          <cell r="H1608" t="str">
            <v>170208</v>
          </cell>
          <cell r="I1608" t="str">
            <v>QUITO</v>
          </cell>
          <cell r="J1608" t="str">
            <v>PICHINCHA</v>
          </cell>
          <cell r="K1608" t="str">
            <v>JHON FERNANDEZ O LA SECRETARIA_FABRICACION Y COMERCIALIZACION FACONS FERNANDEZ Y ALVARADO CIA LTDA</v>
          </cell>
          <cell r="L1608" t="str">
            <v>AV DIEGO DE VASQUEZ N63 363 Y PEDRO MUNOZ LA PRENSA QUITO 170144</v>
          </cell>
          <cell r="O1608" t="str">
            <v>QUITO</v>
          </cell>
          <cell r="P1608" t="str">
            <v>QUITO</v>
          </cell>
          <cell r="Q1608" t="str">
            <v>PICHINCHA</v>
          </cell>
          <cell r="R1608" t="str">
            <v>2484367</v>
          </cell>
          <cell r="W1608" t="str">
            <v>1792618169001</v>
          </cell>
          <cell r="X1608" t="str">
            <v>0999714290</v>
          </cell>
          <cell r="AA1608">
            <v>44943</v>
          </cell>
          <cell r="AD1608">
            <v>1</v>
          </cell>
          <cell r="AE1608">
            <v>1</v>
          </cell>
          <cell r="AI1608" t="str">
            <v>DESPACHO</v>
          </cell>
          <cell r="AJ1608" t="str">
            <v>EXPRESS</v>
          </cell>
          <cell r="AL1608" t="str">
            <v>NO</v>
          </cell>
          <cell r="AN1608" t="str">
            <v>PEDIDO EXPRESS SOLO QUITO (INGRESAR ANTES DE LAS 11:00 AM)</v>
          </cell>
          <cell r="AO1608" t="str">
            <v>DISTRIBUIDORES</v>
          </cell>
          <cell r="AP1608">
            <v>44943</v>
          </cell>
          <cell r="AR1608" t="str">
            <v>MDELIVERY_2484367</v>
          </cell>
          <cell r="AS1608">
            <v>330896</v>
          </cell>
          <cell r="AT1608" t="str">
            <v>D40</v>
          </cell>
          <cell r="AU1608" t="str">
            <v>BTB</v>
          </cell>
          <cell r="AV1608">
            <v>1</v>
          </cell>
          <cell r="AX1608" t="str">
            <v>ENTREGADO</v>
          </cell>
          <cell r="AY1608" t="str">
            <v>HALFSIM MOVISTAR: 1 und - sn. 8959300520561476030</v>
          </cell>
          <cell r="AZ1608" t="str">
            <v>SIMCARD</v>
          </cell>
          <cell r="BA1608" t="str">
            <v/>
          </cell>
        </row>
        <row r="1609">
          <cell r="A1609" t="str">
            <v>2484368</v>
          </cell>
          <cell r="B1609" t="str">
            <v>MDELIVERY</v>
          </cell>
          <cell r="C1609">
            <v>44943</v>
          </cell>
          <cell r="D1609" t="str">
            <v>FLEXNET ECUADOR - MDELIVERY</v>
          </cell>
          <cell r="E1609" t="str">
            <v>CALLE 28 DE JUNIO S/N Y GARCIA MORENO ENTRADA LLANO GRANDE</v>
          </cell>
          <cell r="H1609" t="str">
            <v>170208</v>
          </cell>
          <cell r="I1609" t="str">
            <v>QUITO</v>
          </cell>
          <cell r="J1609" t="str">
            <v>PICHINCHA</v>
          </cell>
          <cell r="K1609" t="str">
            <v>RAQUEL CASTRO_COOPERATIVA DE AHORRO Y CREDITO DE LOS EMPLEADOS D</v>
          </cell>
          <cell r="L1609" t="str">
            <v>PICHINCHA QUITO AVDA FRANCISCO DE ORELLANA PARROQUIA CUMBAYA PLANTA CUMBAYA CERVECERIA NACIONAL CN</v>
          </cell>
          <cell r="O1609" t="str">
            <v>QUITO</v>
          </cell>
          <cell r="P1609" t="str">
            <v>QUITO</v>
          </cell>
          <cell r="Q1609" t="str">
            <v>PICHINCHA</v>
          </cell>
          <cell r="R1609" t="str">
            <v>2484368</v>
          </cell>
          <cell r="W1609" t="str">
            <v>0992660368001</v>
          </cell>
          <cell r="X1609" t="str">
            <v>969477962</v>
          </cell>
          <cell r="AA1609">
            <v>44943</v>
          </cell>
          <cell r="AD1609">
            <v>1</v>
          </cell>
          <cell r="AE1609">
            <v>1</v>
          </cell>
          <cell r="AI1609" t="str">
            <v>DESPACHO</v>
          </cell>
          <cell r="AJ1609" t="str">
            <v>NORMAL</v>
          </cell>
          <cell r="AL1609" t="str">
            <v>NO</v>
          </cell>
          <cell r="AN1609" t="str">
            <v>ACTIVACIONES INGRESOS GGCC &amp; NEGOCIOS DIRECTOS</v>
          </cell>
          <cell r="AO1609" t="str">
            <v>GGCC / NEGOCIOS</v>
          </cell>
          <cell r="AP1609">
            <v>44943</v>
          </cell>
          <cell r="AR1609" t="str">
            <v>MDELIVERY_2484368</v>
          </cell>
          <cell r="AS1609">
            <v>330928</v>
          </cell>
          <cell r="AT1609" t="str">
            <v>D40</v>
          </cell>
          <cell r="AU1609" t="str">
            <v>BTB</v>
          </cell>
          <cell r="AV1609">
            <v>2</v>
          </cell>
          <cell r="AX1609" t="str">
            <v>EN_TRANSITO</v>
          </cell>
          <cell r="AY1609" t="str">
            <v>LTE XIAOMI REDMI NOTE 11 AZUL: 1 und - sn. 861696063023660 / HALFSIM MOVISTAR: 1 und - sn. 8959300520561476014</v>
          </cell>
          <cell r="AZ1609" t="str">
            <v>SIMCARD / TERMINAL</v>
          </cell>
          <cell r="BA1609" t="str">
            <v/>
          </cell>
        </row>
        <row r="1610">
          <cell r="A1610" t="str">
            <v>2484369</v>
          </cell>
          <cell r="B1610" t="str">
            <v>MDELIVERY</v>
          </cell>
          <cell r="C1610">
            <v>44943</v>
          </cell>
          <cell r="D1610" t="str">
            <v>FLEXNET ECUADOR - MDELIVERY</v>
          </cell>
          <cell r="E1610" t="str">
            <v>CALLE 28 DE JUNIO S/N Y GARCIA MORENO ENTRADA LLANO GRANDE</v>
          </cell>
          <cell r="H1610" t="str">
            <v>170208</v>
          </cell>
          <cell r="I1610" t="str">
            <v>QUITO</v>
          </cell>
          <cell r="J1610" t="str">
            <v>PICHINCHA</v>
          </cell>
          <cell r="K1610" t="str">
            <v>COOPERATIVA DE AHORRO Y CREDITO SAN FRANCISCO DE A_ COOPERATIVA DE AHORRO  SAN FRANCISCO DE A</v>
          </cell>
          <cell r="L1610" t="str">
            <v>AV COLON 951 Y REINA VICTORIA</v>
          </cell>
          <cell r="O1610" t="str">
            <v>QUITO</v>
          </cell>
          <cell r="P1610" t="str">
            <v>QUITO</v>
          </cell>
          <cell r="Q1610" t="str">
            <v>PICHINCHA</v>
          </cell>
          <cell r="R1610" t="str">
            <v>2484369</v>
          </cell>
          <cell r="W1610" t="str">
            <v>1790045668001</v>
          </cell>
          <cell r="X1610" t="str">
            <v>0987843421</v>
          </cell>
          <cell r="AA1610">
            <v>44943</v>
          </cell>
          <cell r="AD1610">
            <v>1</v>
          </cell>
          <cell r="AE1610">
            <v>1</v>
          </cell>
          <cell r="AI1610" t="str">
            <v>DESPACHO</v>
          </cell>
          <cell r="AJ1610" t="str">
            <v>EXPRESS</v>
          </cell>
          <cell r="AL1610" t="str">
            <v>NO</v>
          </cell>
          <cell r="AN1610" t="str">
            <v>PEDIDO EXPRESS SOLO QUITO (INGRESAR ANTES DE LAS 11:00 AM)</v>
          </cell>
          <cell r="AO1610" t="str">
            <v>DISTRIBUIDORES</v>
          </cell>
          <cell r="AP1610">
            <v>44943</v>
          </cell>
          <cell r="AR1610" t="str">
            <v>MDELIVERY_2484369</v>
          </cell>
          <cell r="AS1610">
            <v>330895</v>
          </cell>
          <cell r="AT1610" t="str">
            <v>D40</v>
          </cell>
          <cell r="AU1610" t="str">
            <v>BTB</v>
          </cell>
          <cell r="AV1610">
            <v>1</v>
          </cell>
          <cell r="AX1610" t="str">
            <v>ENTREGADO</v>
          </cell>
          <cell r="AY1610" t="str">
            <v>HALFSIM MOVISTAR: 1 und - sn. 8959300520561475990</v>
          </cell>
          <cell r="AZ1610" t="str">
            <v>SIMCARD</v>
          </cell>
          <cell r="BA1610" t="str">
            <v/>
          </cell>
        </row>
        <row r="1611">
          <cell r="A1611" t="str">
            <v>2484370</v>
          </cell>
          <cell r="B1611" t="str">
            <v>MDELIVERY</v>
          </cell>
          <cell r="C1611">
            <v>44943</v>
          </cell>
          <cell r="D1611" t="str">
            <v>FLEXNET ECUADOR - MDELIVERY</v>
          </cell>
          <cell r="E1611" t="str">
            <v>CALLE 28 DE JUNIO S/N Y GARCIA MORENO ENTRADA LLANO GRANDE</v>
          </cell>
          <cell r="H1611" t="str">
            <v>170208</v>
          </cell>
          <cell r="I1611" t="str">
            <v>QUITO</v>
          </cell>
          <cell r="J1611" t="str">
            <v>PICHINCHA</v>
          </cell>
          <cell r="K1611" t="str">
            <v>JOAQUIN MANTILLA_BANCO GUAYAQUIL S A</v>
          </cell>
          <cell r="L1611" t="str">
            <v>ALBORADA 13 ETAPA MZ 25 VILLA 2 EN LA AVENIDA LOS TULIPANES</v>
          </cell>
          <cell r="O1611" t="str">
            <v>GUAYAQUIL</v>
          </cell>
          <cell r="P1611" t="str">
            <v>GUAYAQUIL</v>
          </cell>
          <cell r="Q1611" t="str">
            <v>GUAYAS</v>
          </cell>
          <cell r="R1611" t="str">
            <v>2484370</v>
          </cell>
          <cell r="W1611" t="str">
            <v>0990049459001</v>
          </cell>
          <cell r="X1611" t="str">
            <v>0982040713</v>
          </cell>
          <cell r="AA1611">
            <v>44943</v>
          </cell>
          <cell r="AD1611">
            <v>1</v>
          </cell>
          <cell r="AE1611">
            <v>1</v>
          </cell>
          <cell r="AI1611" t="str">
            <v>DESPACHO</v>
          </cell>
          <cell r="AJ1611" t="str">
            <v>NORMAL</v>
          </cell>
          <cell r="AL1611" t="str">
            <v>NO</v>
          </cell>
          <cell r="AN1611" t="str">
            <v>POSVENTA GGCC Y NEGOCIOS</v>
          </cell>
          <cell r="AO1611" t="str">
            <v>GGCC / NEGOCIOS</v>
          </cell>
          <cell r="AP1611">
            <v>44943</v>
          </cell>
          <cell r="AR1611" t="str">
            <v>MDELIVERY_2484370</v>
          </cell>
          <cell r="AS1611">
            <v>330936</v>
          </cell>
          <cell r="AT1611" t="str">
            <v>D40</v>
          </cell>
          <cell r="AU1611" t="str">
            <v>BTB</v>
          </cell>
          <cell r="AV1611">
            <v>2</v>
          </cell>
          <cell r="AX1611" t="str">
            <v>EN_TRANSITO</v>
          </cell>
          <cell r="AY1611" t="str">
            <v>LTE HUAWEI NOVA 9 SE NEGRO: 1 und - sn. 861965051459586 / HALFSIM MOVISTAR: 1 und - sn. 8959300520561476071</v>
          </cell>
          <cell r="AZ1611" t="str">
            <v>SIMCARD / TERMINAL</v>
          </cell>
          <cell r="BA1611" t="str">
            <v/>
          </cell>
        </row>
        <row r="1612">
          <cell r="A1612" t="str">
            <v>2484372</v>
          </cell>
          <cell r="B1612" t="str">
            <v>MDELIVERY</v>
          </cell>
          <cell r="C1612">
            <v>44943</v>
          </cell>
          <cell r="D1612" t="str">
            <v>FLEXNET ECUADOR - MDELIVERY</v>
          </cell>
          <cell r="E1612" t="str">
            <v>CALLE 28 DE JUNIO S/N Y GARCIA MORENO ENTRADA LLANO GRANDE</v>
          </cell>
          <cell r="H1612" t="str">
            <v>170208</v>
          </cell>
          <cell r="I1612" t="str">
            <v>QUITO</v>
          </cell>
          <cell r="J1612" t="str">
            <v>PICHINCHA</v>
          </cell>
          <cell r="K1612" t="str">
            <v>GERARDO DAVID HUACON ALVARADO_ GERARDO DAVID HUACON ALVARADO</v>
          </cell>
          <cell r="L1612" t="str">
            <v>MILAGRO ESCUELA ISABEL HERRERA DE VELAZQUEZ GARCIA MORENO 28DE MAYO</v>
          </cell>
          <cell r="O1612" t="str">
            <v>MILAGRO</v>
          </cell>
          <cell r="P1612" t="str">
            <v>MILAGRO</v>
          </cell>
          <cell r="Q1612" t="str">
            <v>GUAYAS</v>
          </cell>
          <cell r="R1612" t="str">
            <v>2484372</v>
          </cell>
          <cell r="W1612" t="str">
            <v>0925657421001</v>
          </cell>
          <cell r="X1612" t="str">
            <v>0986068669</v>
          </cell>
          <cell r="AA1612">
            <v>44943</v>
          </cell>
          <cell r="AD1612">
            <v>1</v>
          </cell>
          <cell r="AE1612">
            <v>1</v>
          </cell>
          <cell r="AI1612" t="str">
            <v>DESPACHO</v>
          </cell>
          <cell r="AJ1612" t="str">
            <v>NORMAL</v>
          </cell>
          <cell r="AL1612" t="str">
            <v>NO</v>
          </cell>
          <cell r="AN1612" t="str">
            <v>DAS CARGO A LA CUENTA (DELIVERY)</v>
          </cell>
          <cell r="AO1612" t="str">
            <v>DISTRIBUIDORES</v>
          </cell>
          <cell r="AP1612">
            <v>44943</v>
          </cell>
          <cell r="AR1612" t="str">
            <v>MDELIVERY_2484372</v>
          </cell>
          <cell r="AS1612">
            <v>330933</v>
          </cell>
          <cell r="AT1612" t="str">
            <v>D40</v>
          </cell>
          <cell r="AU1612" t="str">
            <v>BTB</v>
          </cell>
          <cell r="AV1612">
            <v>1</v>
          </cell>
          <cell r="AX1612" t="str">
            <v>EN_TRANSITO</v>
          </cell>
          <cell r="AY1612" t="str">
            <v>HALFSIM MOVISTAR: 1 und - sn. 8959300520561476048</v>
          </cell>
          <cell r="AZ1612" t="str">
            <v>SIMCARD</v>
          </cell>
          <cell r="BA1612" t="str">
            <v>EMPRESAS TITULAR AUSENTE ENTREGA CON SELLO</v>
          </cell>
        </row>
        <row r="1613">
          <cell r="A1613" t="str">
            <v>2484373</v>
          </cell>
          <cell r="B1613" t="str">
            <v>MDELIVERY</v>
          </cell>
          <cell r="C1613">
            <v>44943</v>
          </cell>
          <cell r="D1613" t="str">
            <v>FLEXNET ECUADOR - MDELIVERY</v>
          </cell>
          <cell r="E1613" t="str">
            <v>CALLE 28 DE JUNIO S/N Y GARCIA MORENO ENTRADA LLANO GRANDE</v>
          </cell>
          <cell r="H1613" t="str">
            <v>170208</v>
          </cell>
          <cell r="I1613" t="str">
            <v>QUITO</v>
          </cell>
          <cell r="J1613" t="str">
            <v>PICHINCHA</v>
          </cell>
          <cell r="K1613" t="str">
            <v>HOLGER ALEXANDER ZAMBRANO MACIAS_HOLGER ALEXANDER ZAMBRANO MACIAS</v>
          </cell>
          <cell r="L1613" t="str">
            <v>ENTREGAR EN LABORATORIO H G C A AV DOMINGO COMIN REFERENCIA FRENTE AL COLEGIO SIMON BOLIVAR</v>
          </cell>
          <cell r="O1613" t="str">
            <v>GUAYAQUIL</v>
          </cell>
          <cell r="P1613" t="str">
            <v>GUAYAQUIL</v>
          </cell>
          <cell r="Q1613" t="str">
            <v>GUAYAS</v>
          </cell>
          <cell r="R1613" t="str">
            <v>2484373</v>
          </cell>
          <cell r="W1613" t="str">
            <v>0941516841001</v>
          </cell>
          <cell r="X1613" t="str">
            <v>0983469378</v>
          </cell>
          <cell r="AA1613">
            <v>44943</v>
          </cell>
          <cell r="AD1613">
            <v>1</v>
          </cell>
          <cell r="AE1613">
            <v>1</v>
          </cell>
          <cell r="AI1613" t="str">
            <v>DESPACHO</v>
          </cell>
          <cell r="AJ1613" t="str">
            <v>NORMAL</v>
          </cell>
          <cell r="AL1613" t="str">
            <v>NO</v>
          </cell>
          <cell r="AN1613" t="str">
            <v>DAS CARGO A LA CUENTA (DELIVERY)</v>
          </cell>
          <cell r="AO1613" t="str">
            <v>DISTRIBUIDORES</v>
          </cell>
          <cell r="AP1613">
            <v>44943</v>
          </cell>
          <cell r="AR1613" t="str">
            <v>MDELIVERY_2484373</v>
          </cell>
          <cell r="AS1613">
            <v>330937</v>
          </cell>
          <cell r="AT1613" t="str">
            <v>D40</v>
          </cell>
          <cell r="AU1613" t="str">
            <v>BTB</v>
          </cell>
          <cell r="AV1613">
            <v>1</v>
          </cell>
          <cell r="AX1613" t="str">
            <v>EN_TRANSITO</v>
          </cell>
          <cell r="AY1613" t="str">
            <v>HALFSIM MOVISTAR: 1 und - sn. 8959300120522677030</v>
          </cell>
          <cell r="AZ1613" t="str">
            <v>SIMCARD</v>
          </cell>
          <cell r="BA1613" t="str">
            <v>EMPRESAS TITULAR AUSENTE ENTREGA CON SELLO</v>
          </cell>
        </row>
        <row r="1614">
          <cell r="A1614" t="str">
            <v>2484374</v>
          </cell>
          <cell r="B1614" t="str">
            <v>MDELIVERY</v>
          </cell>
          <cell r="C1614">
            <v>44943</v>
          </cell>
          <cell r="D1614" t="str">
            <v>FLEXNET ECUADOR - MDELIVERY</v>
          </cell>
          <cell r="E1614" t="str">
            <v>CALLE 28 DE JUNIO S/N Y GARCIA MORENO ENTRADA LLANO GRANDE</v>
          </cell>
          <cell r="H1614" t="str">
            <v>170208</v>
          </cell>
          <cell r="I1614" t="str">
            <v>QUITO</v>
          </cell>
          <cell r="J1614" t="str">
            <v>PICHINCHA</v>
          </cell>
          <cell r="K1614" t="str">
            <v>GABRIELA PATRICIA PROANO PEREZ_GABRIELA PATRICIA PROANO PEREZ</v>
          </cell>
          <cell r="L1614" t="str">
            <v>QUEVEDO SAN CAMILO CALLE ESTOS UNIDOS SOLAR 7 ENTRE B Y CALLE C CASA DE CERRAMIENTO TURQUESA REFERENCIA UN LETRERO QUE DICE PURE WATER</v>
          </cell>
          <cell r="O1614" t="str">
            <v>QUEVEDO</v>
          </cell>
          <cell r="P1614" t="str">
            <v>QUEVEDO</v>
          </cell>
          <cell r="Q1614" t="str">
            <v>LOS RIOS</v>
          </cell>
          <cell r="R1614" t="str">
            <v>2484374</v>
          </cell>
          <cell r="W1614" t="str">
            <v>1206774331001</v>
          </cell>
          <cell r="X1614" t="str">
            <v>0962170884</v>
          </cell>
          <cell r="AA1614">
            <v>44943</v>
          </cell>
          <cell r="AD1614">
            <v>1</v>
          </cell>
          <cell r="AE1614">
            <v>1</v>
          </cell>
          <cell r="AI1614" t="str">
            <v>DESPACHO</v>
          </cell>
          <cell r="AJ1614" t="str">
            <v>NORMAL</v>
          </cell>
          <cell r="AL1614" t="str">
            <v>NO</v>
          </cell>
          <cell r="AN1614" t="str">
            <v>DAS CARGO A LA CUENTA (DELIVERY)</v>
          </cell>
          <cell r="AO1614" t="str">
            <v>DISTRIBUIDORES</v>
          </cell>
          <cell r="AP1614">
            <v>44943</v>
          </cell>
          <cell r="AR1614" t="str">
            <v>MDELIVERY_2484374</v>
          </cell>
          <cell r="AS1614">
            <v>330935</v>
          </cell>
          <cell r="AT1614" t="str">
            <v>D40</v>
          </cell>
          <cell r="AU1614" t="str">
            <v>BTB</v>
          </cell>
          <cell r="AV1614">
            <v>1</v>
          </cell>
          <cell r="AX1614" t="str">
            <v>EN_TRANSITO</v>
          </cell>
          <cell r="AY1614" t="str">
            <v>HALFSIM MOVISTAR: 1 und - sn. 8959300120522677048</v>
          </cell>
          <cell r="AZ1614" t="str">
            <v>SIMCARD</v>
          </cell>
          <cell r="BA1614" t="str">
            <v>EMPRESAS TITULAR AUSENTE ENTREGA CON SELLO</v>
          </cell>
        </row>
        <row r="1615">
          <cell r="A1615" t="str">
            <v>2484375</v>
          </cell>
          <cell r="B1615" t="str">
            <v>MDELIVERY</v>
          </cell>
          <cell r="C1615">
            <v>44943</v>
          </cell>
          <cell r="D1615" t="str">
            <v>FLEXNET ECUADOR - MDELIVERY</v>
          </cell>
          <cell r="E1615" t="str">
            <v>CALLE 28 DE JUNIO S/N Y GARCIA MORENO ENTRADA LLANO GRANDE</v>
          </cell>
          <cell r="H1615" t="str">
            <v>170208</v>
          </cell>
          <cell r="I1615" t="str">
            <v>QUITO</v>
          </cell>
          <cell r="J1615" t="str">
            <v>PICHINCHA</v>
          </cell>
          <cell r="K1615" t="str">
            <v>RICARDO JAVIER JORDAN VASQUE_RICARDO JAVIER JORDAN VASQUE</v>
          </cell>
          <cell r="L1615" t="str">
            <v>QUEVEDO SAN CAMILO CALLE ESTOS UNIDOS SOLAR 7 ENTRE B Y CALLE C CASA DE CERRAMIENTO TURQUESA REFERENCIA UN LETRERO QUE DICE PURE WATER</v>
          </cell>
          <cell r="O1615" t="str">
            <v>QUEVEDO</v>
          </cell>
          <cell r="P1615" t="str">
            <v>QUEVEDO</v>
          </cell>
          <cell r="Q1615" t="str">
            <v>LOS RIOS</v>
          </cell>
          <cell r="R1615" t="str">
            <v>2484375</v>
          </cell>
          <cell r="W1615" t="str">
            <v>1205418401001</v>
          </cell>
          <cell r="X1615" t="str">
            <v>0969136051</v>
          </cell>
          <cell r="AA1615">
            <v>44943</v>
          </cell>
          <cell r="AD1615">
            <v>1</v>
          </cell>
          <cell r="AE1615">
            <v>1</v>
          </cell>
          <cell r="AI1615" t="str">
            <v>DESPACHO</v>
          </cell>
          <cell r="AJ1615" t="str">
            <v>NORMAL</v>
          </cell>
          <cell r="AL1615" t="str">
            <v>NO</v>
          </cell>
          <cell r="AN1615" t="str">
            <v>DAS CARGO A LA CUENTA (DELIVERY)</v>
          </cell>
          <cell r="AO1615" t="str">
            <v>DISTRIBUIDORES</v>
          </cell>
          <cell r="AP1615">
            <v>44943</v>
          </cell>
          <cell r="AR1615" t="str">
            <v>MDELIVERY_2484375</v>
          </cell>
          <cell r="AS1615">
            <v>330938</v>
          </cell>
          <cell r="AT1615" t="str">
            <v>D40</v>
          </cell>
          <cell r="AU1615" t="str">
            <v>BTB</v>
          </cell>
          <cell r="AV1615">
            <v>1</v>
          </cell>
          <cell r="AX1615" t="str">
            <v>EN_TRANSITO</v>
          </cell>
          <cell r="AY1615" t="str">
            <v>HALFSIM MOVISTAR: 1 und - sn. 8959300120522677055</v>
          </cell>
          <cell r="AZ1615" t="str">
            <v>SIMCARD</v>
          </cell>
          <cell r="BA1615" t="str">
            <v>EMPRESAS TITULAR AUSENTE ENTREGA CON SELLO</v>
          </cell>
        </row>
        <row r="1616">
          <cell r="A1616" t="str">
            <v>2484376</v>
          </cell>
          <cell r="B1616" t="str">
            <v>MDELIVERY</v>
          </cell>
          <cell r="C1616">
            <v>44943</v>
          </cell>
          <cell r="D1616" t="str">
            <v>FLEXNET ECUADOR - MDELIVERY</v>
          </cell>
          <cell r="E1616" t="str">
            <v>CALLE 28 DE JUNIO S/N Y GARCIA MORENO ENTRADA LLANO GRANDE</v>
          </cell>
          <cell r="H1616" t="str">
            <v>170208</v>
          </cell>
          <cell r="I1616" t="str">
            <v>QUITO</v>
          </cell>
          <cell r="J1616" t="str">
            <v>PICHINCHA</v>
          </cell>
          <cell r="K1616" t="str">
            <v>NELSON PAULO PONCE MEDINA_NELSON PAULO PONCE MEDINA</v>
          </cell>
          <cell r="L1616" t="str">
            <v>PARROQUIA PUERTO BOLIVAR OCTAVA NORTE Y ESTERO HUAYLA REFERENCIA FRENTE A LA ADUANA MUELLE 110 A LADO DEL MUELLE BRISAS DEL MAR</v>
          </cell>
          <cell r="O1616" t="str">
            <v>MACHALA</v>
          </cell>
          <cell r="P1616" t="str">
            <v>MACHALA</v>
          </cell>
          <cell r="Q1616" t="str">
            <v>EL ORO</v>
          </cell>
          <cell r="R1616" t="str">
            <v>2484376</v>
          </cell>
          <cell r="W1616" t="str">
            <v>0703271932001</v>
          </cell>
          <cell r="X1616" t="str">
            <v>0984283414</v>
          </cell>
          <cell r="AA1616">
            <v>44943</v>
          </cell>
          <cell r="AD1616">
            <v>1</v>
          </cell>
          <cell r="AE1616">
            <v>1</v>
          </cell>
          <cell r="AI1616" t="str">
            <v>DESPACHO</v>
          </cell>
          <cell r="AJ1616" t="str">
            <v>NORMAL</v>
          </cell>
          <cell r="AL1616" t="str">
            <v>NO</v>
          </cell>
          <cell r="AN1616" t="str">
            <v>DAS CARGO A LA CUENTA (DELIVERY)</v>
          </cell>
          <cell r="AO1616" t="str">
            <v>DISTRIBUIDORES</v>
          </cell>
          <cell r="AP1616">
            <v>44943</v>
          </cell>
          <cell r="AR1616" t="str">
            <v>MDELIVERY_2484376</v>
          </cell>
          <cell r="AS1616">
            <v>330934</v>
          </cell>
          <cell r="AT1616" t="str">
            <v>D40</v>
          </cell>
          <cell r="AU1616" t="str">
            <v>BTB</v>
          </cell>
          <cell r="AV1616">
            <v>1</v>
          </cell>
          <cell r="AX1616" t="str">
            <v>EN_TRANSITO</v>
          </cell>
          <cell r="AY1616" t="str">
            <v>HALFSIM MOVISTAR: 1 und - sn. 8959300120522677063</v>
          </cell>
          <cell r="AZ1616" t="str">
            <v>SIMCARD</v>
          </cell>
          <cell r="BA1616" t="str">
            <v>EMPRESAS TITULAR AUSENTE ENTREGA CON SELLO</v>
          </cell>
        </row>
        <row r="1617">
          <cell r="A1617" t="str">
            <v>2484377</v>
          </cell>
          <cell r="B1617" t="str">
            <v>MDELIVERY</v>
          </cell>
          <cell r="C1617">
            <v>44943</v>
          </cell>
          <cell r="D1617" t="str">
            <v>FLEXNET ECUADOR - MDELIVERY</v>
          </cell>
          <cell r="E1617" t="str">
            <v>CALLE 28 DE JUNIO S/N Y GARCIA MORENO ENTRADA LLANO GRANDE</v>
          </cell>
          <cell r="H1617" t="str">
            <v>170208</v>
          </cell>
          <cell r="I1617" t="str">
            <v>QUITO</v>
          </cell>
          <cell r="J1617" t="str">
            <v>PICHINCHA</v>
          </cell>
          <cell r="K1617" t="str">
            <v>MARIA ISABEL BAHAMONDE LEDERGERBER_MARIA ISABEL BAHAMONDE LEDERGERBER</v>
          </cell>
          <cell r="L1617" t="str">
            <v>MARIANO CALBACHE N33 E16 40 EDIFICIO MIRADOR DEPARTAMENTO A 907 BELLAVISTA REFERENCIA DETRAS DE ECUAVISA</v>
          </cell>
          <cell r="O1617" t="str">
            <v>QUITO</v>
          </cell>
          <cell r="P1617" t="str">
            <v>QUITO</v>
          </cell>
          <cell r="Q1617" t="str">
            <v>PICHINCHA</v>
          </cell>
          <cell r="R1617" t="str">
            <v>2484377</v>
          </cell>
          <cell r="W1617" t="str">
            <v>1708669187001</v>
          </cell>
          <cell r="X1617" t="str">
            <v>0999836520</v>
          </cell>
          <cell r="AA1617">
            <v>44943</v>
          </cell>
          <cell r="AD1617">
            <v>1</v>
          </cell>
          <cell r="AE1617">
            <v>1</v>
          </cell>
          <cell r="AI1617" t="str">
            <v>DESPACHO</v>
          </cell>
          <cell r="AJ1617" t="str">
            <v>NORMAL</v>
          </cell>
          <cell r="AL1617" t="str">
            <v>NO</v>
          </cell>
          <cell r="AN1617" t="str">
            <v>DAS CARGO A LA CUENTA (DELIVERY)</v>
          </cell>
          <cell r="AO1617" t="str">
            <v>DISTRIBUIDORES</v>
          </cell>
          <cell r="AP1617">
            <v>44943</v>
          </cell>
          <cell r="AR1617" t="str">
            <v>MDELIVERY_2484377</v>
          </cell>
          <cell r="AS1617">
            <v>330945</v>
          </cell>
          <cell r="AT1617" t="str">
            <v>D40</v>
          </cell>
          <cell r="AU1617" t="str">
            <v>BTB</v>
          </cell>
          <cell r="AV1617">
            <v>1</v>
          </cell>
          <cell r="AX1617" t="str">
            <v>EN_TRANSITO</v>
          </cell>
          <cell r="AY1617" t="str">
            <v>HALFSIM MOVISTAR: 1 und - sn. 8959300120522677071</v>
          </cell>
          <cell r="AZ1617" t="str">
            <v>SIMCARD</v>
          </cell>
          <cell r="BA1617" t="str">
            <v>EMPRESAS TITULAR AUSENTE ENTREGA CON SELLO</v>
          </cell>
        </row>
        <row r="1618">
          <cell r="A1618" t="str">
            <v>2484378</v>
          </cell>
          <cell r="B1618" t="str">
            <v>MDELIVERY</v>
          </cell>
          <cell r="C1618">
            <v>44943</v>
          </cell>
          <cell r="D1618" t="str">
            <v>FLEXNET ECUADOR - MDELIVERY</v>
          </cell>
          <cell r="E1618" t="str">
            <v>CALLE 28 DE JUNIO S/N Y GARCIA MORENO ENTRADA LLANO GRANDE</v>
          </cell>
          <cell r="H1618" t="str">
            <v>170208</v>
          </cell>
          <cell r="I1618" t="str">
            <v>QUITO</v>
          </cell>
          <cell r="J1618" t="str">
            <v>PICHINCHA</v>
          </cell>
          <cell r="K1618" t="str">
            <v>ALEXANDRA SALVADOR_ALEXANDRA ALINA SALVADOR MUNOZ</v>
          </cell>
          <cell r="L1618" t="str">
            <v>SAN JUAN BAJO DE CUMBAYA JUAN LEON MERA S6 137 Y ANGEL ROJA REFERENCIA CONJUNTO CERDENA MURO BLANCO CON PUERTA ROJA FRENTE DIAGONAL PLAZA SAN JUAN</v>
          </cell>
          <cell r="O1618" t="str">
            <v>QUITO</v>
          </cell>
          <cell r="P1618" t="str">
            <v>QUITO</v>
          </cell>
          <cell r="Q1618" t="str">
            <v>PICHINCHA</v>
          </cell>
          <cell r="R1618" t="str">
            <v>2484378</v>
          </cell>
          <cell r="W1618" t="str">
            <v>1706507231001</v>
          </cell>
          <cell r="X1618" t="str">
            <v>0998031890</v>
          </cell>
          <cell r="AA1618">
            <v>44943</v>
          </cell>
          <cell r="AD1618">
            <v>1</v>
          </cell>
          <cell r="AE1618">
            <v>1</v>
          </cell>
          <cell r="AI1618" t="str">
            <v>DESPACHO</v>
          </cell>
          <cell r="AJ1618" t="str">
            <v>NORMAL</v>
          </cell>
          <cell r="AL1618" t="str">
            <v>NO</v>
          </cell>
          <cell r="AN1618" t="str">
            <v>DAS CARGO A LA CUENTA (DELIVERY)</v>
          </cell>
          <cell r="AO1618" t="str">
            <v>DISTRIBUIDORES</v>
          </cell>
          <cell r="AP1618">
            <v>44943</v>
          </cell>
          <cell r="AR1618" t="str">
            <v>MDELIVERY_2484378</v>
          </cell>
          <cell r="AS1618">
            <v>330940</v>
          </cell>
          <cell r="AT1618" t="str">
            <v>D40</v>
          </cell>
          <cell r="AU1618" t="str">
            <v>BTB</v>
          </cell>
          <cell r="AV1618">
            <v>1</v>
          </cell>
          <cell r="AX1618" t="str">
            <v>EN_TRANSITO</v>
          </cell>
          <cell r="AY1618" t="str">
            <v>HALFSIM MOVISTAR: 1 und - sn. 8959300120522677089</v>
          </cell>
          <cell r="AZ1618" t="str">
            <v>SIMCARD</v>
          </cell>
          <cell r="BA1618" t="str">
            <v>EMPRESAS TITULAR AUSENTE ENTREGA CON SELLO</v>
          </cell>
        </row>
        <row r="1619">
          <cell r="A1619" t="str">
            <v>2484379</v>
          </cell>
          <cell r="B1619" t="str">
            <v>MDELIVERY</v>
          </cell>
          <cell r="C1619">
            <v>44943</v>
          </cell>
          <cell r="D1619" t="str">
            <v>FLEXNET ECUADOR - MDELIVERY</v>
          </cell>
          <cell r="E1619" t="str">
            <v>CALLE 28 DE JUNIO S/N Y GARCIA MORENO ENTRADA LLANO GRANDE</v>
          </cell>
          <cell r="H1619" t="str">
            <v>170208</v>
          </cell>
          <cell r="I1619" t="str">
            <v>QUITO</v>
          </cell>
          <cell r="J1619" t="str">
            <v>PICHINCHA</v>
          </cell>
          <cell r="K1619" t="str">
            <v>KIMBERLY MELISSA ERAZO SIMBA_KIMBERLY MELISSA ERAZO SIMBA</v>
          </cell>
          <cell r="L1619" t="str">
            <v>SHYRIS Y SUECIA EDIFICIO RENAZZO PLAZA PISO 9 OFICINA 904</v>
          </cell>
          <cell r="O1619" t="str">
            <v>QUITO</v>
          </cell>
          <cell r="P1619" t="str">
            <v>QUITO</v>
          </cell>
          <cell r="Q1619" t="str">
            <v>PICHINCHA</v>
          </cell>
          <cell r="R1619" t="str">
            <v>2484379</v>
          </cell>
          <cell r="W1619" t="str">
            <v>1722597620001</v>
          </cell>
          <cell r="X1619" t="str">
            <v>0987365057</v>
          </cell>
          <cell r="AA1619">
            <v>44943</v>
          </cell>
          <cell r="AD1619">
            <v>1</v>
          </cell>
          <cell r="AE1619">
            <v>1</v>
          </cell>
          <cell r="AI1619" t="str">
            <v>DESPACHO</v>
          </cell>
          <cell r="AJ1619" t="str">
            <v>NORMAL</v>
          </cell>
          <cell r="AL1619" t="str">
            <v>NO</v>
          </cell>
          <cell r="AN1619" t="str">
            <v>DAS CARGO A LA CUENTA (DELIVERY)</v>
          </cell>
          <cell r="AO1619" t="str">
            <v>DISTRIBUIDORES</v>
          </cell>
          <cell r="AP1619">
            <v>44943</v>
          </cell>
          <cell r="AR1619" t="str">
            <v>MDELIVERY_2484379</v>
          </cell>
          <cell r="AS1619">
            <v>330944</v>
          </cell>
          <cell r="AT1619" t="str">
            <v>D40</v>
          </cell>
          <cell r="AU1619" t="str">
            <v>BTB</v>
          </cell>
          <cell r="AV1619">
            <v>4</v>
          </cell>
          <cell r="AX1619" t="str">
            <v>ENTREGADO</v>
          </cell>
          <cell r="AY1619" t="str">
            <v>HALFSIM MOVISTAR: 4 und - sn. 8959300120522677097,8959300120522677105,8959300120522677113,8959300120522677121</v>
          </cell>
          <cell r="AZ1619" t="str">
            <v>SIMCARD</v>
          </cell>
          <cell r="BA1619" t="str">
            <v>EMPRESAS TITULAR AUSENTE ENTREGA CON SELLO</v>
          </cell>
        </row>
        <row r="1620">
          <cell r="A1620" t="str">
            <v>2484383</v>
          </cell>
          <cell r="B1620" t="str">
            <v>MDELIVERY</v>
          </cell>
          <cell r="C1620">
            <v>44943</v>
          </cell>
          <cell r="D1620" t="str">
            <v>FLEXNET ECUADOR - MDELIVERY</v>
          </cell>
          <cell r="E1620" t="str">
            <v>CALLE 28 DE JUNIO S/N Y GARCIA MORENO ENTRADA LLANO GRANDE</v>
          </cell>
          <cell r="H1620" t="str">
            <v>170208</v>
          </cell>
          <cell r="I1620" t="str">
            <v>QUITO</v>
          </cell>
          <cell r="J1620" t="str">
            <v>PICHINCHA</v>
          </cell>
          <cell r="K1620" t="str">
            <v>PAOLA SALAZAR FABRICIO ROBAYO_ASOCIACION DE PROFESIONALES LIFE DOW</v>
          </cell>
          <cell r="L1620" t="str">
            <v>AV DE LA PRENSA OE2 22 Y CALLE JUAN GALARZA EDIFICIO LABORATORIOS LIFE</v>
          </cell>
          <cell r="O1620" t="str">
            <v>QUITO</v>
          </cell>
          <cell r="P1620" t="str">
            <v>QUITO</v>
          </cell>
          <cell r="Q1620" t="str">
            <v>PICHINCHA</v>
          </cell>
          <cell r="R1620" t="str">
            <v>2484383</v>
          </cell>
          <cell r="W1620" t="str">
            <v>1791710118001</v>
          </cell>
          <cell r="X1620" t="str">
            <v>999723626</v>
          </cell>
          <cell r="AA1620">
            <v>44943</v>
          </cell>
          <cell r="AD1620">
            <v>1</v>
          </cell>
          <cell r="AE1620">
            <v>1</v>
          </cell>
          <cell r="AI1620" t="str">
            <v>DESPACHO</v>
          </cell>
          <cell r="AJ1620" t="str">
            <v>EXPRESS</v>
          </cell>
          <cell r="AL1620" t="str">
            <v>NO</v>
          </cell>
          <cell r="AN1620" t="str">
            <v>POSVENTA GGCC Y NEGOCIOS (EXPRESS SOLO QUITO)</v>
          </cell>
          <cell r="AO1620" t="str">
            <v>GGCC / NEGOCIOS</v>
          </cell>
          <cell r="AP1620">
            <v>44943</v>
          </cell>
          <cell r="AR1620" t="str">
            <v>MDELIVERY_2484383</v>
          </cell>
          <cell r="AS1620">
            <v>330889</v>
          </cell>
          <cell r="AT1620" t="str">
            <v>D40</v>
          </cell>
          <cell r="AU1620" t="str">
            <v>BTB</v>
          </cell>
          <cell r="AV1620">
            <v>1</v>
          </cell>
          <cell r="AX1620" t="str">
            <v>ENTREGADO</v>
          </cell>
          <cell r="AY1620" t="str">
            <v>HALFSIM MOVISTAR: 1 und - sn. 8959300520561475867</v>
          </cell>
          <cell r="AZ1620" t="str">
            <v>SIMCARD</v>
          </cell>
          <cell r="BA1620" t="str">
            <v/>
          </cell>
        </row>
        <row r="1621">
          <cell r="A1621" t="str">
            <v>2484384</v>
          </cell>
          <cell r="B1621" t="str">
            <v>MDELIVERY</v>
          </cell>
          <cell r="C1621">
            <v>44943</v>
          </cell>
          <cell r="D1621" t="str">
            <v>FLEXNET ECUADOR - MDELIVERY</v>
          </cell>
          <cell r="E1621" t="str">
            <v>CALLE 28 DE JUNIO S/N Y GARCIA MORENO ENTRADA LLANO GRANDE</v>
          </cell>
          <cell r="H1621" t="str">
            <v>170208</v>
          </cell>
          <cell r="I1621" t="str">
            <v>QUITO</v>
          </cell>
          <cell r="J1621" t="str">
            <v>PICHINCHA</v>
          </cell>
          <cell r="K1621" t="str">
            <v>ANGEL SIMON VERGARA MERINO_ANGEL SIMON VERGARA MERINO</v>
          </cell>
          <cell r="L1621" t="str">
            <v>HUANCAVILCA NORTE MZ S VILLA 54 REFERENCIA FRENTE A LA TIENDA ORTENCIA</v>
          </cell>
          <cell r="O1621" t="str">
            <v>GUAYAQUIL</v>
          </cell>
          <cell r="P1621" t="str">
            <v>GUAYAQUIL</v>
          </cell>
          <cell r="Q1621" t="str">
            <v>GUAYAS</v>
          </cell>
          <cell r="R1621" t="str">
            <v>2484384</v>
          </cell>
          <cell r="W1621" t="str">
            <v>0904817988001</v>
          </cell>
          <cell r="X1621" t="str">
            <v>0992601631</v>
          </cell>
          <cell r="AA1621">
            <v>44943</v>
          </cell>
          <cell r="AD1621">
            <v>1</v>
          </cell>
          <cell r="AE1621">
            <v>1</v>
          </cell>
          <cell r="AI1621" t="str">
            <v>DESPACHO</v>
          </cell>
          <cell r="AJ1621" t="str">
            <v>NORMAL</v>
          </cell>
          <cell r="AL1621" t="str">
            <v>NO</v>
          </cell>
          <cell r="AN1621" t="str">
            <v>DAS CARGO A LA CUENTA (DELIVERY)</v>
          </cell>
          <cell r="AO1621" t="str">
            <v>DISTRIBUIDORES</v>
          </cell>
          <cell r="AP1621">
            <v>44943</v>
          </cell>
          <cell r="AR1621" t="str">
            <v>MDELIVERY_2484384</v>
          </cell>
          <cell r="AS1621">
            <v>330942</v>
          </cell>
          <cell r="AT1621" t="str">
            <v>D40</v>
          </cell>
          <cell r="AU1621" t="str">
            <v>BTB</v>
          </cell>
          <cell r="AV1621">
            <v>1</v>
          </cell>
          <cell r="AX1621" t="str">
            <v>EN_TRANSITO</v>
          </cell>
          <cell r="AY1621" t="str">
            <v>HALFSIM MOVISTAR: 1 und - sn. 8959300120522677139</v>
          </cell>
          <cell r="AZ1621" t="str">
            <v>SIMCARD</v>
          </cell>
          <cell r="BA1621" t="str">
            <v>EMPRESAS TITULAR AUSENTE ENTREGA CON SELLO</v>
          </cell>
        </row>
        <row r="1622">
          <cell r="A1622" t="str">
            <v>2484385</v>
          </cell>
          <cell r="B1622" t="str">
            <v>MDELIVERY</v>
          </cell>
          <cell r="C1622">
            <v>44943</v>
          </cell>
          <cell r="D1622" t="str">
            <v>FLEXNET ECUADOR - MDELIVERY</v>
          </cell>
          <cell r="E1622" t="str">
            <v>CALLE 28 DE JUNIO S/N Y GARCIA MORENO ENTRADA LLANO GRANDE</v>
          </cell>
          <cell r="H1622" t="str">
            <v>170208</v>
          </cell>
          <cell r="I1622" t="str">
            <v>QUITO</v>
          </cell>
          <cell r="J1622" t="str">
            <v>PICHINCHA</v>
          </cell>
          <cell r="K1622" t="str">
            <v>PATRICIO ESPINOSA_EXPORTADORA DE FLORES EXPOFLOR CIA LTDA</v>
          </cell>
          <cell r="L1622" t="str">
            <v>PICHINCHA QUITO CALLE VALDIVIA E5 176 SECTOR LA PRIMAVERA 2 CUMBAYA EXPOFLOR SECTOR LA PRIMAVERA 2</v>
          </cell>
          <cell r="O1622" t="str">
            <v>QUITO</v>
          </cell>
          <cell r="P1622" t="str">
            <v>QUITO</v>
          </cell>
          <cell r="Q1622" t="str">
            <v>PICHINCHA</v>
          </cell>
          <cell r="R1622" t="str">
            <v>2484385</v>
          </cell>
          <cell r="W1622" t="str">
            <v>1790986640001</v>
          </cell>
          <cell r="X1622" t="str">
            <v>0987083853</v>
          </cell>
          <cell r="AA1622">
            <v>44943</v>
          </cell>
          <cell r="AD1622">
            <v>1</v>
          </cell>
          <cell r="AE1622">
            <v>1</v>
          </cell>
          <cell r="AI1622" t="str">
            <v>DESPACHO</v>
          </cell>
          <cell r="AJ1622" t="str">
            <v>NORMAL</v>
          </cell>
          <cell r="AL1622" t="str">
            <v>NO</v>
          </cell>
          <cell r="AN1622" t="str">
            <v>ACTIVACIONES B2B PORTABILIDADES SOLO SIMCARD (EXPRESS SOLO QUITO)</v>
          </cell>
          <cell r="AO1622" t="str">
            <v>GGCC / NEGOCIOS</v>
          </cell>
          <cell r="AP1622">
            <v>44943</v>
          </cell>
          <cell r="AR1622" t="str">
            <v>MDELIVERY_2484385</v>
          </cell>
          <cell r="AS1622">
            <v>330946</v>
          </cell>
          <cell r="AT1622" t="str">
            <v>D40</v>
          </cell>
          <cell r="AU1622" t="str">
            <v>BTB</v>
          </cell>
          <cell r="AV1622">
            <v>1</v>
          </cell>
          <cell r="AX1622" t="str">
            <v>EN_TRANSITO</v>
          </cell>
          <cell r="AY1622" t="str">
            <v>HALFSIM MOVISTAR: 1 und - sn. 8959300520561476824</v>
          </cell>
          <cell r="AZ1622" t="str">
            <v>SIMCARD</v>
          </cell>
          <cell r="BA1622" t="str">
            <v/>
          </cell>
        </row>
        <row r="1623">
          <cell r="A1623" t="str">
            <v>2484386</v>
          </cell>
          <cell r="B1623" t="str">
            <v>MDELIVERY</v>
          </cell>
          <cell r="C1623">
            <v>44943</v>
          </cell>
          <cell r="D1623" t="str">
            <v>FLEXNET ECUADOR - MDELIVERY</v>
          </cell>
          <cell r="E1623" t="str">
            <v>CALLE 28 DE JUNIO S/N Y GARCIA MORENO ENTRADA LLANO GRANDE</v>
          </cell>
          <cell r="H1623" t="str">
            <v>170208</v>
          </cell>
          <cell r="I1623" t="str">
            <v>QUITO</v>
          </cell>
          <cell r="J1623" t="str">
            <v>PICHINCHA</v>
          </cell>
          <cell r="K1623" t="str">
            <v>ALEX DANIEL MOLINA ALCIVAR_JOEL JAVIER ECHEVERRIA MUNOZ</v>
          </cell>
          <cell r="L1623" t="str">
            <v>KRONOS COMUNICACIONES CALLE BAQUERIZO MORENO Y AV LOS CHASQUIS CASA COLOR BEICH 3P JUNTO A LAVANDERIA MARY TERE</v>
          </cell>
          <cell r="O1623" t="str">
            <v>AMBATO</v>
          </cell>
          <cell r="P1623" t="str">
            <v>AMBATO</v>
          </cell>
          <cell r="Q1623" t="str">
            <v>TUNGURAHUA</v>
          </cell>
          <cell r="R1623" t="str">
            <v>2484386</v>
          </cell>
          <cell r="W1623" t="str">
            <v>2300370513001</v>
          </cell>
          <cell r="X1623" t="str">
            <v>0992928133</v>
          </cell>
          <cell r="AA1623">
            <v>44943</v>
          </cell>
          <cell r="AD1623">
            <v>1</v>
          </cell>
          <cell r="AE1623">
            <v>1</v>
          </cell>
          <cell r="AI1623" t="str">
            <v>DESPACHO</v>
          </cell>
          <cell r="AJ1623" t="str">
            <v>NORMAL</v>
          </cell>
          <cell r="AL1623" t="str">
            <v>NO</v>
          </cell>
          <cell r="AN1623" t="str">
            <v>DAS CARGO A LA CUENTA (DELIVERY)</v>
          </cell>
          <cell r="AO1623" t="str">
            <v>DISTRIBUIDORES</v>
          </cell>
          <cell r="AP1623">
            <v>44943</v>
          </cell>
          <cell r="AR1623" t="str">
            <v>MDELIVERY_2484386</v>
          </cell>
          <cell r="AS1623">
            <v>330939</v>
          </cell>
          <cell r="AT1623" t="str">
            <v>D40</v>
          </cell>
          <cell r="AU1623" t="str">
            <v>BTB</v>
          </cell>
          <cell r="AV1623">
            <v>1</v>
          </cell>
          <cell r="AX1623" t="str">
            <v>ENTREGADO</v>
          </cell>
          <cell r="AY1623" t="str">
            <v>HALFSIM MOVISTAR: 1 und - sn. 8959300520561476006</v>
          </cell>
          <cell r="AZ1623" t="str">
            <v>SIMCARD</v>
          </cell>
          <cell r="BA1623" t="str">
            <v>EMPRESAS TITULAR AUSENTE ENTREGA CON SELLO</v>
          </cell>
        </row>
        <row r="1624">
          <cell r="A1624" t="str">
            <v>2484387</v>
          </cell>
          <cell r="B1624" t="str">
            <v>MDELIVERY</v>
          </cell>
          <cell r="C1624">
            <v>44943</v>
          </cell>
          <cell r="D1624" t="str">
            <v>FLEXNET ECUADOR - MDELIVERY</v>
          </cell>
          <cell r="E1624" t="str">
            <v>CALLE 28 DE JUNIO S/N Y GARCIA MORENO ENTRADA LLANO GRANDE</v>
          </cell>
          <cell r="H1624" t="str">
            <v>170208</v>
          </cell>
          <cell r="I1624" t="str">
            <v>QUITO</v>
          </cell>
          <cell r="J1624" t="str">
            <v>PICHINCHA</v>
          </cell>
          <cell r="K1624" t="str">
            <v>LENIN GUAMAN_SAEZ MAZA JOSE LUIS</v>
          </cell>
          <cell r="L1624" t="str">
            <v>TORIBIO MONTES Y DANIEL HIDALGO CASA N27 07</v>
          </cell>
          <cell r="O1624" t="str">
            <v>QUITO</v>
          </cell>
          <cell r="P1624" t="str">
            <v>QUITO</v>
          </cell>
          <cell r="Q1624" t="str">
            <v>PICHINCHA</v>
          </cell>
          <cell r="R1624" t="str">
            <v>2484387</v>
          </cell>
          <cell r="W1624" t="str">
            <v>1104726615001</v>
          </cell>
          <cell r="X1624" t="str">
            <v>0984738619</v>
          </cell>
          <cell r="AA1624">
            <v>44943</v>
          </cell>
          <cell r="AD1624">
            <v>1</v>
          </cell>
          <cell r="AE1624">
            <v>1</v>
          </cell>
          <cell r="AI1624" t="str">
            <v>DESPACHO</v>
          </cell>
          <cell r="AJ1624" t="str">
            <v>EXPRESS</v>
          </cell>
          <cell r="AL1624" t="str">
            <v>NO</v>
          </cell>
          <cell r="AN1624" t="str">
            <v>PEDIDO EXPRESS SOLO QUITO (INGRESAR ANTES DE LAS 11:00 AM)</v>
          </cell>
          <cell r="AO1624" t="str">
            <v>DISTRIBUIDORES</v>
          </cell>
          <cell r="AP1624">
            <v>44943</v>
          </cell>
          <cell r="AR1624" t="str">
            <v>MDELIVERY_2484387</v>
          </cell>
          <cell r="AS1624">
            <v>330898</v>
          </cell>
          <cell r="AT1624" t="str">
            <v>D40</v>
          </cell>
          <cell r="AU1624" t="str">
            <v>BTB</v>
          </cell>
          <cell r="AV1624">
            <v>1</v>
          </cell>
          <cell r="AX1624" t="str">
            <v>ENTREGADO</v>
          </cell>
          <cell r="AY1624" t="str">
            <v>HALFSIM MOVISTAR: 1 und - sn. 8959300520560851456</v>
          </cell>
          <cell r="AZ1624" t="str">
            <v>SIMCARD</v>
          </cell>
          <cell r="BA1624" t="str">
            <v/>
          </cell>
        </row>
        <row r="1625">
          <cell r="A1625" t="str">
            <v>2484388</v>
          </cell>
          <cell r="B1625" t="str">
            <v>MDELIVERY</v>
          </cell>
          <cell r="C1625">
            <v>44943</v>
          </cell>
          <cell r="D1625" t="str">
            <v>FLEXNET ECUADOR - MDELIVERY</v>
          </cell>
          <cell r="E1625" t="str">
            <v>CALLE 28 DE JUNIO S/N Y GARCIA MORENO ENTRADA LLANO GRANDE</v>
          </cell>
          <cell r="H1625" t="str">
            <v>170208</v>
          </cell>
          <cell r="I1625" t="str">
            <v>QUITO</v>
          </cell>
          <cell r="J1625" t="str">
            <v>PICHINCHA</v>
          </cell>
          <cell r="K1625" t="str">
            <v>LENIN GUAMAN_ALMEIDA PROANO VERONICA ALEXANDRA</v>
          </cell>
          <cell r="L1625" t="str">
            <v>TORIBIO MONTES Y DANIEL HIDALGO CASA N27 07</v>
          </cell>
          <cell r="O1625" t="str">
            <v>QUITO</v>
          </cell>
          <cell r="P1625" t="str">
            <v>QUITO</v>
          </cell>
          <cell r="Q1625" t="str">
            <v>PICHINCHA</v>
          </cell>
          <cell r="R1625" t="str">
            <v>2484388</v>
          </cell>
          <cell r="W1625" t="str">
            <v>1721538559001</v>
          </cell>
          <cell r="X1625" t="str">
            <v>0984738619</v>
          </cell>
          <cell r="AA1625">
            <v>44943</v>
          </cell>
          <cell r="AD1625">
            <v>1</v>
          </cell>
          <cell r="AE1625">
            <v>1</v>
          </cell>
          <cell r="AI1625" t="str">
            <v>DESPACHO</v>
          </cell>
          <cell r="AJ1625" t="str">
            <v>EXPRESS</v>
          </cell>
          <cell r="AL1625" t="str">
            <v>NO</v>
          </cell>
          <cell r="AN1625" t="str">
            <v>PEDIDO EXPRESS SOLO QUITO (INGRESAR ANTES DE LAS 11:00 AM)</v>
          </cell>
          <cell r="AO1625" t="str">
            <v>DISTRIBUIDORES</v>
          </cell>
          <cell r="AP1625">
            <v>44943</v>
          </cell>
          <cell r="AR1625" t="str">
            <v>MDELIVERY_2484388</v>
          </cell>
          <cell r="AS1625">
            <v>330892</v>
          </cell>
          <cell r="AT1625" t="str">
            <v>D40</v>
          </cell>
          <cell r="AU1625" t="str">
            <v>BTB</v>
          </cell>
          <cell r="AV1625">
            <v>1</v>
          </cell>
          <cell r="AX1625" t="str">
            <v>ENTREGADO</v>
          </cell>
          <cell r="AY1625" t="str">
            <v>HALFSIM MOVISTAR: 1 und - sn. 8959300520561476139</v>
          </cell>
          <cell r="AZ1625" t="str">
            <v>SIMCARD</v>
          </cell>
          <cell r="BA1625" t="str">
            <v/>
          </cell>
        </row>
        <row r="1626">
          <cell r="A1626" t="str">
            <v>2484389</v>
          </cell>
          <cell r="B1626" t="str">
            <v>MDELIVERY</v>
          </cell>
          <cell r="C1626">
            <v>44943</v>
          </cell>
          <cell r="D1626" t="str">
            <v>FLEXNET ECUADOR - MDELIVERY</v>
          </cell>
          <cell r="E1626" t="str">
            <v>CALLE 28 DE JUNIO S/N Y GARCIA MORENO ENTRADA LLANO GRANDE</v>
          </cell>
          <cell r="H1626" t="str">
            <v>170208</v>
          </cell>
          <cell r="I1626" t="str">
            <v>QUITO</v>
          </cell>
          <cell r="J1626" t="str">
            <v>PICHINCHA</v>
          </cell>
          <cell r="K1626" t="str">
            <v>JASSON YAGUAL_APRACOM S A</v>
          </cell>
          <cell r="L1626" t="str">
            <v>KM 4 5 VIA DURAN TAMBO PLAZA SAI BABA BODEGAS APRACOM</v>
          </cell>
          <cell r="O1626" t="str">
            <v>GUAYAQUIL</v>
          </cell>
          <cell r="P1626" t="str">
            <v>GUAYAQUIL</v>
          </cell>
          <cell r="Q1626" t="str">
            <v>GUAYAS</v>
          </cell>
          <cell r="R1626" t="str">
            <v>2484389</v>
          </cell>
          <cell r="W1626" t="str">
            <v>0992179155001</v>
          </cell>
          <cell r="X1626" t="str">
            <v>0962907481</v>
          </cell>
          <cell r="AA1626">
            <v>44943</v>
          </cell>
          <cell r="AD1626">
            <v>1</v>
          </cell>
          <cell r="AE1626">
            <v>1</v>
          </cell>
          <cell r="AI1626" t="str">
            <v>DESPACHO</v>
          </cell>
          <cell r="AJ1626" t="str">
            <v>NORMAL</v>
          </cell>
          <cell r="AL1626" t="str">
            <v>NO</v>
          </cell>
          <cell r="AN1626" t="str">
            <v>POSVENTA GGCC Y NEGOCIOS</v>
          </cell>
          <cell r="AO1626" t="str">
            <v>GGCC / NEGOCIOS</v>
          </cell>
          <cell r="AP1626">
            <v>44943</v>
          </cell>
          <cell r="AR1626" t="str">
            <v>MDELIVERY_2484389</v>
          </cell>
          <cell r="AS1626">
            <v>330943</v>
          </cell>
          <cell r="AT1626" t="str">
            <v>D40</v>
          </cell>
          <cell r="AU1626" t="str">
            <v>BTB</v>
          </cell>
          <cell r="AV1626">
            <v>1</v>
          </cell>
          <cell r="AX1626" t="str">
            <v>ENTREGADO</v>
          </cell>
          <cell r="AY1626" t="str">
            <v>HALFSIM MOVISTAR: 1 und - sn. 8959300520561476055</v>
          </cell>
          <cell r="AZ1626" t="str">
            <v>SIMCARD</v>
          </cell>
          <cell r="BA1626" t="str">
            <v/>
          </cell>
        </row>
        <row r="1627">
          <cell r="A1627" t="str">
            <v>2484390_1</v>
          </cell>
          <cell r="B1627" t="str">
            <v>MDELIVERY</v>
          </cell>
          <cell r="C1627">
            <v>44943</v>
          </cell>
          <cell r="D1627" t="str">
            <v>FLEXNET ECUADOR - MDELIVERY</v>
          </cell>
          <cell r="E1627" t="str">
            <v>CALLE 28 DE JUNIO S/N Y GARCIA MORENO ENTRADA LLANO GRANDE</v>
          </cell>
          <cell r="H1627" t="str">
            <v>170208</v>
          </cell>
          <cell r="I1627" t="str">
            <v>QUITO</v>
          </cell>
          <cell r="J1627" t="str">
            <v>PICHINCHA</v>
          </cell>
          <cell r="K1627" t="str">
            <v>FABRIZIO OSWALDO DELGADO ROSADO O DANIEL OCHOA CONTACTO 0993642376_BANCO DEL PACIFICO S A</v>
          </cell>
          <cell r="L1627" t="str">
            <v>GUAYAS GUAYAQUIL AVD 9 DE OCTUBRE Y AVD DEL EJERCIO AGENCIA BANCO DEL PACIFICO EDIFICIO LA CONCORDIA MEZZANINE AREA NEGOCIOS Y BANCA PERSONAS DIAGONAL AL HOTEL ORO VERDE ESQUINA</v>
          </cell>
          <cell r="O1627" t="str">
            <v>GUAYAQUIL</v>
          </cell>
          <cell r="P1627" t="str">
            <v>GUAYAQUIL</v>
          </cell>
          <cell r="Q1627" t="str">
            <v>GUAYAS</v>
          </cell>
          <cell r="R1627" t="str">
            <v>2484390_1</v>
          </cell>
          <cell r="W1627" t="str">
            <v>0990005737001</v>
          </cell>
          <cell r="X1627" t="str">
            <v>0995780316</v>
          </cell>
          <cell r="AA1627">
            <v>44943</v>
          </cell>
          <cell r="AD1627">
            <v>1</v>
          </cell>
          <cell r="AE1627">
            <v>1</v>
          </cell>
          <cell r="AI1627" t="str">
            <v>DESPACHO</v>
          </cell>
          <cell r="AJ1627" t="str">
            <v>NORMAL</v>
          </cell>
          <cell r="AL1627" t="str">
            <v>NO</v>
          </cell>
          <cell r="AN1627" t="str">
            <v>ACTIVACIONES INGRESOS GGCC &amp; NEGOCIOS DIRECTOS</v>
          </cell>
          <cell r="AO1627" t="str">
            <v>GGCC / NEGOCIOS</v>
          </cell>
          <cell r="AP1627">
            <v>44943</v>
          </cell>
          <cell r="AR1627" t="str">
            <v>MDELIVERY_2484390_1</v>
          </cell>
          <cell r="AS1627">
            <v>330941</v>
          </cell>
          <cell r="AT1627" t="str">
            <v>D40</v>
          </cell>
          <cell r="AU1627" t="str">
            <v>BTB</v>
          </cell>
          <cell r="AV1627">
            <v>1</v>
          </cell>
          <cell r="AX1627" t="str">
            <v>EN_TRANSITO</v>
          </cell>
          <cell r="AY1627" t="str">
            <v>LTE REALME GT MASTER EDITION AZUL: 1 und - sn. 867239051580435</v>
          </cell>
          <cell r="AZ1627" t="str">
            <v>TERMINAL</v>
          </cell>
          <cell r="BA1627" t="str">
            <v/>
          </cell>
        </row>
        <row r="1628">
          <cell r="A1628" t="str">
            <v>2484391</v>
          </cell>
          <cell r="B1628" t="str">
            <v>MDELIVERY</v>
          </cell>
          <cell r="C1628">
            <v>44943</v>
          </cell>
          <cell r="D1628" t="str">
            <v>FLEXNET ECUADOR - MDELIVERY</v>
          </cell>
          <cell r="E1628" t="str">
            <v>CALLE 28 DE JUNIO S/N Y GARCIA MORENO ENTRADA LLANO GRANDE</v>
          </cell>
          <cell r="H1628" t="str">
            <v>170208</v>
          </cell>
          <cell r="I1628" t="str">
            <v>QUITO</v>
          </cell>
          <cell r="J1628" t="str">
            <v>PICHINCHA</v>
          </cell>
          <cell r="K1628" t="str">
            <v>VELASCO ANDRADE MARIA CECILIA_VELASCO ANDRADE MARIA CECILIA</v>
          </cell>
          <cell r="L1628" t="str">
            <v>MALECON Y AGUIRRE TRABAJO UNIVERSIDAD DE LAS ARTES ENTREGAR EN EL PABELLON ARACELI GILBERT PLANTA BAJA</v>
          </cell>
          <cell r="O1628" t="str">
            <v>GUAYAQUIL</v>
          </cell>
          <cell r="P1628" t="str">
            <v>GUAYAQUIL</v>
          </cell>
          <cell r="Q1628" t="str">
            <v>GUAYAS</v>
          </cell>
          <cell r="R1628" t="str">
            <v>2484391</v>
          </cell>
          <cell r="W1628" t="str">
            <v>1708727597001</v>
          </cell>
          <cell r="X1628" t="str">
            <v>0992949764</v>
          </cell>
          <cell r="AA1628">
            <v>44943</v>
          </cell>
          <cell r="AD1628">
            <v>1</v>
          </cell>
          <cell r="AE1628">
            <v>1</v>
          </cell>
          <cell r="AI1628" t="str">
            <v>DESPACHO</v>
          </cell>
          <cell r="AJ1628" t="str">
            <v>NORMAL</v>
          </cell>
          <cell r="AL1628" t="str">
            <v>NO</v>
          </cell>
          <cell r="AN1628" t="str">
            <v>PEDIDO EXPRESS DESDE BODEGA GUAYAQUIL</v>
          </cell>
          <cell r="AO1628" t="str">
            <v>DISTRIBUIDORES</v>
          </cell>
          <cell r="AP1628">
            <v>44943</v>
          </cell>
          <cell r="AR1628" t="str">
            <v>MDELIVERY_2484391</v>
          </cell>
          <cell r="AS1628">
            <v>330953</v>
          </cell>
          <cell r="AT1628" t="str">
            <v>D40</v>
          </cell>
          <cell r="AU1628" t="str">
            <v>BTB</v>
          </cell>
          <cell r="AV1628">
            <v>1</v>
          </cell>
          <cell r="AX1628" t="str">
            <v>EN_TRANSITO</v>
          </cell>
          <cell r="AY1628" t="str">
            <v>HALFSIM MOVISTAR: 1 und - sn. 8959300520561475875</v>
          </cell>
          <cell r="AZ1628" t="str">
            <v>SIMCARD</v>
          </cell>
          <cell r="BA1628" t="str">
            <v/>
          </cell>
        </row>
        <row r="1629">
          <cell r="A1629" t="str">
            <v>2484392</v>
          </cell>
          <cell r="B1629" t="str">
            <v>MDELIVERY</v>
          </cell>
          <cell r="C1629">
            <v>44943</v>
          </cell>
          <cell r="D1629" t="str">
            <v>FLEXNET ECUADOR - MDELIVERY</v>
          </cell>
          <cell r="E1629" t="str">
            <v>CALLE 28 DE JUNIO S/N Y GARCIA MORENO ENTRADA LLANO GRANDE</v>
          </cell>
          <cell r="H1629" t="str">
            <v>170208</v>
          </cell>
          <cell r="I1629" t="str">
            <v>QUITO</v>
          </cell>
          <cell r="J1629" t="str">
            <v>PICHINCHA</v>
          </cell>
          <cell r="K1629" t="str">
            <v>CHRISTIAN SANTIAGO CHANGO GUARANDA_CHRISTIAN SANTIAGO CHANGO GUARANDA</v>
          </cell>
          <cell r="L1629" t="str">
            <v>AMBATO AV EL REY 772 Y TELIGOTE EN EL ALMACEN MUNDIPARTES</v>
          </cell>
          <cell r="O1629" t="str">
            <v>AMBATO</v>
          </cell>
          <cell r="P1629" t="str">
            <v>AMBATO</v>
          </cell>
          <cell r="Q1629" t="str">
            <v>TUNGURAHUA</v>
          </cell>
          <cell r="R1629" t="str">
            <v>2484392</v>
          </cell>
          <cell r="W1629" t="str">
            <v>1803601556001</v>
          </cell>
          <cell r="X1629" t="str">
            <v>0999025715</v>
          </cell>
          <cell r="AA1629">
            <v>44943</v>
          </cell>
          <cell r="AD1629">
            <v>1</v>
          </cell>
          <cell r="AE1629">
            <v>1</v>
          </cell>
          <cell r="AI1629" t="str">
            <v>DESPACHO</v>
          </cell>
          <cell r="AJ1629" t="str">
            <v>NORMAL</v>
          </cell>
          <cell r="AL1629" t="str">
            <v>NO</v>
          </cell>
          <cell r="AN1629" t="str">
            <v>DAS CARGO A LA CUENTA (DELIVERY)</v>
          </cell>
          <cell r="AO1629" t="str">
            <v>DISTRIBUIDORES</v>
          </cell>
          <cell r="AP1629">
            <v>44943</v>
          </cell>
          <cell r="AR1629" t="str">
            <v>MDELIVERY_2484392</v>
          </cell>
          <cell r="AS1629">
            <v>330948</v>
          </cell>
          <cell r="AT1629" t="str">
            <v>D40</v>
          </cell>
          <cell r="AU1629" t="str">
            <v>BTB</v>
          </cell>
          <cell r="AV1629">
            <v>1</v>
          </cell>
          <cell r="AX1629" t="str">
            <v>ENTREGADO</v>
          </cell>
          <cell r="AY1629" t="str">
            <v>HALFSIM MOVISTAR: 1 und - sn. 8959300520561470694</v>
          </cell>
          <cell r="AZ1629" t="str">
            <v>SIMCARD</v>
          </cell>
          <cell r="BA1629" t="str">
            <v>EMPRESAS TITULAR AUSENTE ENTREGA CON SELLO</v>
          </cell>
        </row>
        <row r="1630">
          <cell r="A1630" t="str">
            <v>2484393</v>
          </cell>
          <cell r="B1630" t="str">
            <v>MDELIVERY</v>
          </cell>
          <cell r="C1630">
            <v>44943</v>
          </cell>
          <cell r="D1630" t="str">
            <v>FLEXNET ECUADOR - MDELIVERY</v>
          </cell>
          <cell r="E1630" t="str">
            <v>CALLE 28 DE JUNIO S/N Y GARCIA MORENO ENTRADA LLANO GRANDE</v>
          </cell>
          <cell r="H1630" t="str">
            <v>170208</v>
          </cell>
          <cell r="I1630" t="str">
            <v>QUITO</v>
          </cell>
          <cell r="J1630" t="str">
            <v>PICHINCHA</v>
          </cell>
          <cell r="K1630" t="str">
            <v>HUMBERTO BOLIVAR CRIOLLO CAIZA_ HUMBERTO BOLIVAR CRIOLLO CAIZA</v>
          </cell>
          <cell r="L1630" t="str">
            <v>AMBATO AV RUMINAHUI Y JOSE SUAREZ HOTEL MARISQUERIA GOLOSONE AL LADO DE MARISQUERIA JOCAY DE MANTA</v>
          </cell>
          <cell r="O1630" t="str">
            <v>AMBATO</v>
          </cell>
          <cell r="P1630" t="str">
            <v>AMBATO</v>
          </cell>
          <cell r="Q1630" t="str">
            <v>TUNGURAHUA</v>
          </cell>
          <cell r="R1630" t="str">
            <v>2484393</v>
          </cell>
          <cell r="W1630" t="str">
            <v>1802035962001</v>
          </cell>
          <cell r="X1630" t="str">
            <v>0998933145</v>
          </cell>
          <cell r="AA1630">
            <v>44943</v>
          </cell>
          <cell r="AD1630">
            <v>1</v>
          </cell>
          <cell r="AE1630">
            <v>1</v>
          </cell>
          <cell r="AI1630" t="str">
            <v>DESPACHO</v>
          </cell>
          <cell r="AJ1630" t="str">
            <v>NORMAL</v>
          </cell>
          <cell r="AL1630" t="str">
            <v>NO</v>
          </cell>
          <cell r="AN1630" t="str">
            <v>DISTRIBUIDORES NEGOCIOS B2B</v>
          </cell>
          <cell r="AO1630" t="str">
            <v>DISTRIBUIDORES</v>
          </cell>
          <cell r="AP1630">
            <v>44943</v>
          </cell>
          <cell r="AR1630" t="str">
            <v>MDELIVERY_2484393</v>
          </cell>
          <cell r="AS1630">
            <v>330952</v>
          </cell>
          <cell r="AT1630" t="str">
            <v>D40</v>
          </cell>
          <cell r="AU1630" t="str">
            <v>BTB</v>
          </cell>
          <cell r="AV1630">
            <v>1</v>
          </cell>
          <cell r="AX1630" t="str">
            <v>EN_TRANSITO</v>
          </cell>
          <cell r="AY1630" t="str">
            <v>HALFSIM MOVISTAR: 1 und - sn. 8959300520561470686</v>
          </cell>
          <cell r="AZ1630" t="str">
            <v>SIMCARD</v>
          </cell>
          <cell r="BA1630" t="str">
            <v>EMPRESAS TITULAR AUSENTE ENTREGA CON SELLO</v>
          </cell>
        </row>
        <row r="1631">
          <cell r="A1631" t="str">
            <v>2484394</v>
          </cell>
          <cell r="B1631" t="str">
            <v>MDELIVERY</v>
          </cell>
          <cell r="C1631">
            <v>44943</v>
          </cell>
          <cell r="D1631" t="str">
            <v>FLEXNET ECUADOR - MDELIVERY</v>
          </cell>
          <cell r="E1631" t="str">
            <v>CALLE 28 DE JUNIO S/N Y GARCIA MORENO ENTRADA LLANO GRANDE</v>
          </cell>
          <cell r="H1631" t="str">
            <v>170208</v>
          </cell>
          <cell r="I1631" t="str">
            <v>QUITO</v>
          </cell>
          <cell r="J1631" t="str">
            <v>PICHINCHA</v>
          </cell>
          <cell r="K1631" t="str">
            <v>IVAN MARCELO CAMPOVERDE TANGUILA CARLA ELIZABETH BERNAL VILLARREAL_IVAN MARCELO CAMPOVERDE TANGUILA</v>
          </cell>
          <cell r="L1631" t="str">
            <v>PICHINCHA BARRIO CALDERON SAN JUAN DE CALDERON CALLE REINALDO LOPEZ Y PASAJE LA LOMA CASA LOTE 5D CASA DE 1 PISO CON PATIO DE TIERRA A DOS CUADRAS DEL CEMENTERIO DE SAN JUAN Y LA PLAZA DE SAN JUAN DE CALDERON COMUNICARSE CON EL SR ANTES DE ACERCARSE A LUGAR</v>
          </cell>
          <cell r="O1631" t="str">
            <v>QUITO</v>
          </cell>
          <cell r="P1631" t="str">
            <v>QUITO</v>
          </cell>
          <cell r="Q1631" t="str">
            <v>PICHINCHA</v>
          </cell>
          <cell r="R1631" t="str">
            <v>2484394</v>
          </cell>
          <cell r="W1631" t="str">
            <v>1717170979001</v>
          </cell>
          <cell r="X1631" t="str">
            <v>0959665886</v>
          </cell>
          <cell r="AA1631">
            <v>44943</v>
          </cell>
          <cell r="AD1631">
            <v>1</v>
          </cell>
          <cell r="AE1631">
            <v>1</v>
          </cell>
          <cell r="AI1631" t="str">
            <v>DESPACHO</v>
          </cell>
          <cell r="AJ1631" t="str">
            <v>NORMAL</v>
          </cell>
          <cell r="AL1631" t="str">
            <v>NO</v>
          </cell>
          <cell r="AN1631" t="str">
            <v>CC RENOVACION B2B NMTELEMARKETING</v>
          </cell>
          <cell r="AO1631" t="str">
            <v>MULTICANAL B2B</v>
          </cell>
          <cell r="AP1631">
            <v>44943</v>
          </cell>
          <cell r="AR1631" t="str">
            <v>MDELIVERY_2484394</v>
          </cell>
          <cell r="AS1631">
            <v>330950</v>
          </cell>
          <cell r="AT1631" t="str">
            <v>D40</v>
          </cell>
          <cell r="AU1631" t="str">
            <v>BTB</v>
          </cell>
          <cell r="AV1631">
            <v>1</v>
          </cell>
          <cell r="AX1631" t="str">
            <v>ENTREGADO</v>
          </cell>
          <cell r="AY1631" t="str">
            <v>LTE HONOR X6 NEGRO: 1 und - sn. 862800060800547</v>
          </cell>
          <cell r="AZ1631" t="str">
            <v>TERMINAL</v>
          </cell>
          <cell r="BA1631" t="str">
            <v>Entrega con contingente (dos documentos de identidad)</v>
          </cell>
        </row>
        <row r="1632">
          <cell r="A1632" t="str">
            <v>2484395</v>
          </cell>
          <cell r="B1632" t="str">
            <v>MDELIVERY</v>
          </cell>
          <cell r="C1632">
            <v>44943</v>
          </cell>
          <cell r="D1632" t="str">
            <v>FLEXNET ECUADOR - MDELIVERY</v>
          </cell>
          <cell r="E1632" t="str">
            <v>CALLE 28 DE JUNIO S/N Y GARCIA MORENO ENTRADA LLANO GRANDE</v>
          </cell>
          <cell r="H1632" t="str">
            <v>170208</v>
          </cell>
          <cell r="I1632" t="str">
            <v>QUITO</v>
          </cell>
          <cell r="J1632" t="str">
            <v>PICHINCHA</v>
          </cell>
          <cell r="K1632" t="str">
            <v>ANDY GOMEZ_BANCO DEL PACIFICO S A</v>
          </cell>
          <cell r="L1632" t="str">
            <v>GUAYAS DAULE SHOPPING DAULE AGENCIA BANCO DEL PACIFICO LOCALES 1 Y 2 PISO 1 DENTRO DEL SHOPPING</v>
          </cell>
          <cell r="O1632" t="str">
            <v>DAULE</v>
          </cell>
          <cell r="P1632" t="str">
            <v>DAULE</v>
          </cell>
          <cell r="Q1632" t="str">
            <v>GUAYAS</v>
          </cell>
          <cell r="R1632" t="str">
            <v>2484395</v>
          </cell>
          <cell r="W1632" t="str">
            <v>0990005737001</v>
          </cell>
          <cell r="X1632" t="str">
            <v>0939947694</v>
          </cell>
          <cell r="AA1632">
            <v>44943</v>
          </cell>
          <cell r="AD1632">
            <v>1</v>
          </cell>
          <cell r="AE1632">
            <v>1</v>
          </cell>
          <cell r="AI1632" t="str">
            <v>DESPACHO</v>
          </cell>
          <cell r="AJ1632" t="str">
            <v>NORMAL</v>
          </cell>
          <cell r="AL1632" t="str">
            <v>NO</v>
          </cell>
          <cell r="AN1632" t="str">
            <v>ACTIVACIONES INGRESOS GGCC &amp; NEGOCIOS DIRECTOS</v>
          </cell>
          <cell r="AO1632" t="str">
            <v>GGCC / NEGOCIOS</v>
          </cell>
          <cell r="AP1632">
            <v>44943</v>
          </cell>
          <cell r="AR1632" t="str">
            <v>MDELIVERY_2484395</v>
          </cell>
          <cell r="AS1632">
            <v>330954</v>
          </cell>
          <cell r="AT1632" t="str">
            <v>D40</v>
          </cell>
          <cell r="AU1632" t="str">
            <v>BTB</v>
          </cell>
          <cell r="AV1632">
            <v>2</v>
          </cell>
          <cell r="AX1632" t="str">
            <v>ENTREGADO</v>
          </cell>
          <cell r="AY1632" t="str">
            <v>LTE XIAOMI REDMI NOTE 11 AZUL: 1 und - sn. 861696063055704 / HALFSIM MOVISTAR: 1 und - sn. 8959300520561470678</v>
          </cell>
          <cell r="AZ1632" t="str">
            <v>SIMCARD / TERMINAL</v>
          </cell>
          <cell r="BA1632" t="str">
            <v/>
          </cell>
        </row>
        <row r="1633">
          <cell r="A1633" t="str">
            <v>2484396</v>
          </cell>
          <cell r="B1633" t="str">
            <v>MDELIVERY</v>
          </cell>
          <cell r="C1633">
            <v>44943</v>
          </cell>
          <cell r="D1633" t="str">
            <v>FLEXNET ECUADOR - MDELIVERY</v>
          </cell>
          <cell r="E1633" t="str">
            <v>CALLE 28 DE JUNIO S/N Y GARCIA MORENO ENTRADA LLANO GRANDE</v>
          </cell>
          <cell r="H1633" t="str">
            <v>170208</v>
          </cell>
          <cell r="I1633" t="str">
            <v>QUITO</v>
          </cell>
          <cell r="J1633" t="str">
            <v>PICHINCHA</v>
          </cell>
          <cell r="K1633" t="str">
            <v>ARTEAGA ALEXADRA_AUDESUR S A</v>
          </cell>
          <cell r="L1633" t="str">
            <v>AV MARISCAL SUCRE S25 06 Y TABIAZO CHILLOGALLO CONCESIONARIO AUDESUR NISSAN RENAULT</v>
          </cell>
          <cell r="O1633" t="str">
            <v>QUITO</v>
          </cell>
          <cell r="P1633" t="str">
            <v>QUITO</v>
          </cell>
          <cell r="Q1633" t="str">
            <v>PICHINCHA</v>
          </cell>
          <cell r="R1633" t="str">
            <v>2484396</v>
          </cell>
          <cell r="W1633" t="str">
            <v>1792023726001</v>
          </cell>
          <cell r="X1633" t="str">
            <v>0994547468</v>
          </cell>
          <cell r="AA1633">
            <v>44943</v>
          </cell>
          <cell r="AD1633">
            <v>1</v>
          </cell>
          <cell r="AE1633">
            <v>1</v>
          </cell>
          <cell r="AI1633" t="str">
            <v>DESPACHO</v>
          </cell>
          <cell r="AJ1633" t="str">
            <v>EXPRESS</v>
          </cell>
          <cell r="AL1633" t="str">
            <v>NO</v>
          </cell>
          <cell r="AN1633" t="str">
            <v>POSVENTA GGCC Y NEGOCIOS (EXPRESS SOLO QUITO)</v>
          </cell>
          <cell r="AO1633" t="str">
            <v>GGCC / NEGOCIOS</v>
          </cell>
          <cell r="AP1633">
            <v>44943</v>
          </cell>
          <cell r="AR1633" t="str">
            <v>MDELIVERY_2484396</v>
          </cell>
          <cell r="AS1633">
            <v>330897</v>
          </cell>
          <cell r="AT1633" t="str">
            <v>D40</v>
          </cell>
          <cell r="AU1633" t="str">
            <v>BTB</v>
          </cell>
          <cell r="AV1633">
            <v>1</v>
          </cell>
          <cell r="AX1633" t="str">
            <v>EN_TRANSITO</v>
          </cell>
          <cell r="AY1633" t="str">
            <v>LTE XIAOMI REDMI 10C 128GB GRIS: 1 und - sn. 868688062350346</v>
          </cell>
          <cell r="AZ1633" t="str">
            <v>TERMINAL</v>
          </cell>
          <cell r="BA1633" t="str">
            <v/>
          </cell>
        </row>
        <row r="1634">
          <cell r="A1634" t="str">
            <v>2484397</v>
          </cell>
          <cell r="B1634" t="str">
            <v>MDELIVERY</v>
          </cell>
          <cell r="C1634">
            <v>44943</v>
          </cell>
          <cell r="D1634" t="str">
            <v>FLEXNET ECUADOR - MDELIVERY</v>
          </cell>
          <cell r="E1634" t="str">
            <v>CALLE 28 DE JUNIO S/N Y GARCIA MORENO ENTRADA LLANO GRANDE</v>
          </cell>
          <cell r="H1634" t="str">
            <v>170208</v>
          </cell>
          <cell r="I1634" t="str">
            <v>QUITO</v>
          </cell>
          <cell r="J1634" t="str">
            <v>PICHINCHA</v>
          </cell>
          <cell r="K1634" t="str">
            <v>PEDRO MARTIN ALVARADO ANCHUNDIA_PEDRO MARTIN ALVARADO ANCHUNDIA</v>
          </cell>
          <cell r="L1634" t="str">
            <v>GUAYAQUIL AV EDUARDO SOLA FRANCO Y 2DA PEATONAL 41 NO CHIFA NEN YUAN JUNTO A GYM GUERREROS</v>
          </cell>
          <cell r="O1634" t="str">
            <v>GUAYAQUIL</v>
          </cell>
          <cell r="P1634" t="str">
            <v>GUAYAQUIL</v>
          </cell>
          <cell r="Q1634" t="str">
            <v>GUAYAS</v>
          </cell>
          <cell r="R1634" t="str">
            <v>2484397</v>
          </cell>
          <cell r="W1634" t="str">
            <v>1204375982001</v>
          </cell>
          <cell r="X1634" t="str">
            <v>0963333374</v>
          </cell>
          <cell r="AA1634">
            <v>44943</v>
          </cell>
          <cell r="AD1634">
            <v>1</v>
          </cell>
          <cell r="AE1634">
            <v>1</v>
          </cell>
          <cell r="AI1634" t="str">
            <v>DESPACHO</v>
          </cell>
          <cell r="AJ1634" t="str">
            <v>NORMAL</v>
          </cell>
          <cell r="AL1634" t="str">
            <v>NO</v>
          </cell>
          <cell r="AN1634" t="str">
            <v>DAS CARGO A LA CUENTA (DELIVERY)</v>
          </cell>
          <cell r="AO1634" t="str">
            <v>DISTRIBUIDORES</v>
          </cell>
          <cell r="AP1634">
            <v>44943</v>
          </cell>
          <cell r="AR1634" t="str">
            <v>MDELIVERY_2484397</v>
          </cell>
          <cell r="AS1634">
            <v>330947</v>
          </cell>
          <cell r="AT1634" t="str">
            <v>D40</v>
          </cell>
          <cell r="AU1634" t="str">
            <v>BTB</v>
          </cell>
          <cell r="AV1634">
            <v>1</v>
          </cell>
          <cell r="AX1634" t="str">
            <v>EN_TRANSITO</v>
          </cell>
          <cell r="AY1634" t="str">
            <v>HALFSIM MOVISTAR: 1 und - sn. 8959300520561465314</v>
          </cell>
          <cell r="AZ1634" t="str">
            <v>SIMCARD</v>
          </cell>
          <cell r="BA1634" t="str">
            <v>EMPRESAS TITULAR AUSENTE ENTREGA CON SELLO</v>
          </cell>
        </row>
        <row r="1635">
          <cell r="A1635" t="str">
            <v>2484398_1</v>
          </cell>
          <cell r="B1635" t="str">
            <v>MDELIVERY</v>
          </cell>
          <cell r="C1635">
            <v>44943</v>
          </cell>
          <cell r="D1635" t="str">
            <v>FLEXNET ECUADOR - MDELIVERY</v>
          </cell>
          <cell r="E1635" t="str">
            <v>CALLE 28 DE JUNIO S/N Y GARCIA MORENO ENTRADA LLANO GRANDE</v>
          </cell>
          <cell r="H1635" t="str">
            <v>170208</v>
          </cell>
          <cell r="I1635" t="str">
            <v>QUITO</v>
          </cell>
          <cell r="J1635" t="str">
            <v>PICHINCHA</v>
          </cell>
          <cell r="K1635" t="str">
            <v>KATHERINE ESPINOZA LUCAS_LUIS ALFONSO ESPINOZA LUCAS</v>
          </cell>
          <cell r="L1635" t="str">
            <v>CALLE 9 DE JULIO Y GUILLERMO BALDA MAS DEBAJO DE LA CANCHA BOLIVAR O EL HUECO</v>
          </cell>
          <cell r="O1635" t="str">
            <v>MONTECRISTI</v>
          </cell>
          <cell r="P1635" t="str">
            <v>MONTECRISTI</v>
          </cell>
          <cell r="Q1635" t="str">
            <v>MANABI</v>
          </cell>
          <cell r="R1635" t="str">
            <v>2484398_1</v>
          </cell>
          <cell r="W1635" t="str">
            <v>1313155341001</v>
          </cell>
          <cell r="X1635" t="str">
            <v>0939252998</v>
          </cell>
          <cell r="AA1635">
            <v>44943</v>
          </cell>
          <cell r="AD1635">
            <v>1</v>
          </cell>
          <cell r="AE1635">
            <v>1</v>
          </cell>
          <cell r="AI1635" t="str">
            <v>DESPACHO</v>
          </cell>
          <cell r="AJ1635" t="str">
            <v>NORMAL</v>
          </cell>
          <cell r="AL1635" t="str">
            <v>NO</v>
          </cell>
          <cell r="AN1635" t="str">
            <v>367 EMPRESAS Y NEGOCIOS</v>
          </cell>
          <cell r="AO1635" t="str">
            <v>GGCC / NEGOCIOS</v>
          </cell>
          <cell r="AP1635">
            <v>44943</v>
          </cell>
          <cell r="AR1635" t="str">
            <v>MDELIVERY_2484398_1</v>
          </cell>
          <cell r="AS1635">
            <v>330951</v>
          </cell>
          <cell r="AT1635" t="str">
            <v>D40</v>
          </cell>
          <cell r="AU1635" t="str">
            <v>BTB</v>
          </cell>
          <cell r="AV1635">
            <v>1</v>
          </cell>
          <cell r="AX1635" t="str">
            <v>EN_TRANSITO</v>
          </cell>
          <cell r="AY1635" t="str">
            <v>HALFSIM MOVISTAR: 1 und - sn. 8959300520561476063</v>
          </cell>
          <cell r="AZ1635" t="str">
            <v>SIMCARD</v>
          </cell>
          <cell r="BA1635" t="str">
            <v/>
          </cell>
        </row>
        <row r="1636">
          <cell r="A1636" t="str">
            <v>2484399</v>
          </cell>
          <cell r="B1636" t="str">
            <v>MDELIVERY</v>
          </cell>
          <cell r="C1636">
            <v>44943</v>
          </cell>
          <cell r="D1636" t="str">
            <v>FLEXNET ECUADOR - MDELIVERY</v>
          </cell>
          <cell r="E1636" t="str">
            <v>CALLE 28 DE JUNIO S/N Y GARCIA MORENO ENTRADA LLANO GRANDE</v>
          </cell>
          <cell r="H1636" t="str">
            <v>170208</v>
          </cell>
          <cell r="I1636" t="str">
            <v>QUITO</v>
          </cell>
          <cell r="J1636" t="str">
            <v>PICHINCHA</v>
          </cell>
          <cell r="K1636" t="str">
            <v>SERGIO GIOVANNY JACOME QUIPO_SERGIO GIOVANNY JACOME QUIPO</v>
          </cell>
          <cell r="L1636" t="str">
            <v>CUARTEL DEL GIR PUSUQUI NORTE DE QUITO AV MANUEL CORDOVA ALBORADA Y LOS LUCEROS</v>
          </cell>
          <cell r="O1636" t="str">
            <v>QUITO</v>
          </cell>
          <cell r="P1636" t="str">
            <v>QUITO</v>
          </cell>
          <cell r="Q1636" t="str">
            <v>PICHINCHA</v>
          </cell>
          <cell r="R1636" t="str">
            <v>2484399</v>
          </cell>
          <cell r="W1636" t="str">
            <v>1710869346001</v>
          </cell>
          <cell r="X1636" t="str">
            <v>0995844200/0995844008/0982739588</v>
          </cell>
          <cell r="AA1636">
            <v>44943</v>
          </cell>
          <cell r="AD1636">
            <v>1</v>
          </cell>
          <cell r="AE1636">
            <v>1</v>
          </cell>
          <cell r="AI1636" t="str">
            <v>DESPACHO</v>
          </cell>
          <cell r="AJ1636" t="str">
            <v>NORMAL</v>
          </cell>
          <cell r="AL1636" t="str">
            <v>NO</v>
          </cell>
          <cell r="AN1636" t="str">
            <v>DAS CARGO A LA CUENTA (DELIVERY)</v>
          </cell>
          <cell r="AO1636" t="str">
            <v>DISTRIBUIDORES</v>
          </cell>
          <cell r="AP1636">
            <v>44943</v>
          </cell>
          <cell r="AR1636" t="str">
            <v>MDELIVERY_2484399</v>
          </cell>
          <cell r="AS1636">
            <v>330949</v>
          </cell>
          <cell r="AT1636" t="str">
            <v>D40</v>
          </cell>
          <cell r="AU1636" t="str">
            <v>BTB</v>
          </cell>
          <cell r="AV1636">
            <v>2</v>
          </cell>
          <cell r="AX1636" t="str">
            <v>EN_TRANSITO</v>
          </cell>
          <cell r="AY1636" t="str">
            <v>HALFSIM MOVISTAR: 2 und - sn. 8959300520561475792,8959300520561475784</v>
          </cell>
          <cell r="AZ1636" t="str">
            <v>SIMCARD</v>
          </cell>
          <cell r="BA1636" t="str">
            <v>EMPRESAS TITULAR AUSENTE ENTREGA CON SELLO</v>
          </cell>
        </row>
        <row r="1637">
          <cell r="A1637" t="str">
            <v>2484401</v>
          </cell>
          <cell r="B1637" t="str">
            <v>MDELIVERY</v>
          </cell>
          <cell r="C1637">
            <v>44943</v>
          </cell>
          <cell r="D1637" t="str">
            <v>FLEXNET ECUADOR - MDELIVERY</v>
          </cell>
          <cell r="E1637" t="str">
            <v>CALLE 28 DE JUNIO S/N Y GARCIA MORENO ENTRADA LLANO GRANDE</v>
          </cell>
          <cell r="H1637" t="str">
            <v>170208</v>
          </cell>
          <cell r="I1637" t="str">
            <v>QUITO</v>
          </cell>
          <cell r="J1637" t="str">
            <v>PICHINCHA</v>
          </cell>
          <cell r="K1637" t="str">
            <v>KATIUSKA ARCOS_COOPERATIVA DE AHORRO Y CREDITO DE CERVECERIA NACIONAL S A Y DINADEC S A CRECER</v>
          </cell>
          <cell r="L1637" t="str">
            <v>GUAYAS GUAYAQUIL KM 16 5 VIA DAULE CERVECERIA NACIONAL</v>
          </cell>
          <cell r="O1637" t="str">
            <v>GUAYAQUIL</v>
          </cell>
          <cell r="P1637" t="str">
            <v>GUAYAQUIL</v>
          </cell>
          <cell r="Q1637" t="str">
            <v>GUAYAS</v>
          </cell>
          <cell r="R1637" t="str">
            <v>2484401</v>
          </cell>
          <cell r="W1637" t="str">
            <v>0992660368001</v>
          </cell>
          <cell r="X1637" t="str">
            <v>958958317</v>
          </cell>
          <cell r="AA1637">
            <v>44943</v>
          </cell>
          <cell r="AD1637">
            <v>1</v>
          </cell>
          <cell r="AE1637">
            <v>1</v>
          </cell>
          <cell r="AI1637" t="str">
            <v>DESPACHO</v>
          </cell>
          <cell r="AJ1637" t="str">
            <v>NORMAL</v>
          </cell>
          <cell r="AL1637" t="str">
            <v>NO</v>
          </cell>
          <cell r="AN1637" t="str">
            <v>367 EMPRESAS Y NEGOCIOS</v>
          </cell>
          <cell r="AO1637" t="str">
            <v>GGCC / NEGOCIOS</v>
          </cell>
          <cell r="AP1637">
            <v>44943</v>
          </cell>
          <cell r="AR1637" t="str">
            <v>MDELIVERY_2484401</v>
          </cell>
          <cell r="AS1637">
            <v>330955</v>
          </cell>
          <cell r="AT1637" t="str">
            <v>D40</v>
          </cell>
          <cell r="AU1637" t="str">
            <v>BTB</v>
          </cell>
          <cell r="AV1637">
            <v>1</v>
          </cell>
          <cell r="AX1637" t="str">
            <v>ENTREGADO</v>
          </cell>
          <cell r="AY1637" t="str">
            <v>LTE IPHONE 14 256GB AZUL: 1 und - sn. 353514356960545</v>
          </cell>
          <cell r="AZ1637" t="str">
            <v>TERMINAL</v>
          </cell>
          <cell r="BA1637" t="str">
            <v/>
          </cell>
        </row>
        <row r="1638">
          <cell r="A1638" t="str">
            <v>2484402</v>
          </cell>
          <cell r="B1638" t="str">
            <v>MDELIVERY</v>
          </cell>
          <cell r="C1638">
            <v>44943</v>
          </cell>
          <cell r="D1638" t="str">
            <v>FLEXNET ECUADOR - MDELIVERY</v>
          </cell>
          <cell r="E1638" t="str">
            <v>CALLE 28 DE JUNIO S/N Y GARCIA MORENO ENTRADA LLANO GRANDE</v>
          </cell>
          <cell r="H1638" t="str">
            <v>170208</v>
          </cell>
          <cell r="I1638" t="str">
            <v>QUITO</v>
          </cell>
          <cell r="J1638" t="str">
            <v>PICHINCHA</v>
          </cell>
          <cell r="K1638" t="str">
            <v>PAULO CESAR LAPO MINDIOLA_PAULO CESAR LAPO MINDIOLA</v>
          </cell>
          <cell r="L1638" t="str">
            <v>PARROQUIA PATRICIA PILAR VIA SANTO DOMINGO QUEVEDO KM 41 LOTIZACION LA ESPERANZA CALLE PRINCIPAL CASA COLOR BLANCO DEL MIDUVI JUNTO A UNA TIENDA</v>
          </cell>
          <cell r="O1638" t="str">
            <v>BUENA FE</v>
          </cell>
          <cell r="P1638" t="str">
            <v>BUENA FE</v>
          </cell>
          <cell r="Q1638" t="str">
            <v>LOS RIOS</v>
          </cell>
          <cell r="R1638" t="str">
            <v>2484402</v>
          </cell>
          <cell r="W1638" t="str">
            <v>0956053516001</v>
          </cell>
          <cell r="X1638" t="str">
            <v>0992448102</v>
          </cell>
          <cell r="AA1638">
            <v>44943</v>
          </cell>
          <cell r="AD1638">
            <v>1</v>
          </cell>
          <cell r="AE1638">
            <v>1</v>
          </cell>
          <cell r="AI1638" t="str">
            <v>DESPACHO</v>
          </cell>
          <cell r="AJ1638" t="str">
            <v>NORMAL</v>
          </cell>
          <cell r="AL1638" t="str">
            <v>NO</v>
          </cell>
          <cell r="AN1638" t="str">
            <v>DAS CARGO A LA CUENTA (DELIVERY)</v>
          </cell>
          <cell r="AO1638" t="str">
            <v>DISTRIBUIDORES</v>
          </cell>
          <cell r="AP1638">
            <v>44943</v>
          </cell>
          <cell r="AR1638" t="str">
            <v>MDELIVERY_2484402</v>
          </cell>
          <cell r="AS1638">
            <v>330956</v>
          </cell>
          <cell r="AT1638" t="str">
            <v>D40</v>
          </cell>
          <cell r="AU1638" t="str">
            <v>BTB</v>
          </cell>
          <cell r="AV1638">
            <v>1</v>
          </cell>
          <cell r="AX1638" t="str">
            <v>EN_TRANSITO</v>
          </cell>
          <cell r="AY1638" t="str">
            <v>HALFSIM MOVISTAR: 1 und - sn. 8959300520561475800</v>
          </cell>
          <cell r="AZ1638" t="str">
            <v>SIMCARD</v>
          </cell>
          <cell r="BA1638" t="str">
            <v>EMPRESAS TITULAR AUSENTE ENTREGA CON SELLO</v>
          </cell>
        </row>
        <row r="1639">
          <cell r="A1639" t="str">
            <v>2484403</v>
          </cell>
          <cell r="B1639" t="str">
            <v>MDELIVERY</v>
          </cell>
          <cell r="C1639">
            <v>44943</v>
          </cell>
          <cell r="D1639" t="str">
            <v>FLEXNET ECUADOR - MDELIVERY</v>
          </cell>
          <cell r="E1639" t="str">
            <v>CALLE 28 DE JUNIO S/N Y GARCIA MORENO ENTRADA LLANO GRANDE</v>
          </cell>
          <cell r="H1639" t="str">
            <v>170208</v>
          </cell>
          <cell r="I1639" t="str">
            <v>QUITO</v>
          </cell>
          <cell r="J1639" t="str">
            <v>PICHINCHA</v>
          </cell>
          <cell r="K1639" t="str">
            <v>DYLANA VITERI_DYLAN EDUARDO VITERI BASTIDAS</v>
          </cell>
          <cell r="L1639" t="str">
            <v>CARATUMBO Y CALISTO MUZO EN LOS ALTOS DE MUNDO ANIMAL</v>
          </cell>
          <cell r="O1639" t="str">
            <v>QUITO</v>
          </cell>
          <cell r="P1639" t="str">
            <v>QUITO</v>
          </cell>
          <cell r="Q1639" t="str">
            <v>PICHINCHA</v>
          </cell>
          <cell r="R1639" t="str">
            <v>2484403</v>
          </cell>
          <cell r="W1639" t="str">
            <v>1723770200001</v>
          </cell>
          <cell r="X1639" t="str">
            <v>0958948786</v>
          </cell>
          <cell r="AA1639">
            <v>44943</v>
          </cell>
          <cell r="AD1639">
            <v>1</v>
          </cell>
          <cell r="AE1639">
            <v>1</v>
          </cell>
          <cell r="AI1639" t="str">
            <v>DESPACHO</v>
          </cell>
          <cell r="AJ1639" t="str">
            <v>NORMAL</v>
          </cell>
          <cell r="AL1639" t="str">
            <v>NO</v>
          </cell>
          <cell r="AN1639" t="str">
            <v>367 EMPRESAS Y NEGOCIOS</v>
          </cell>
          <cell r="AO1639" t="str">
            <v>GGCC / NEGOCIOS</v>
          </cell>
          <cell r="AP1639">
            <v>44943</v>
          </cell>
          <cell r="AR1639" t="str">
            <v>MDELIVERY_2484403</v>
          </cell>
          <cell r="AS1639">
            <v>330958</v>
          </cell>
          <cell r="AT1639" t="str">
            <v>D40</v>
          </cell>
          <cell r="AU1639" t="str">
            <v>BTB</v>
          </cell>
          <cell r="AV1639">
            <v>1</v>
          </cell>
          <cell r="AX1639" t="str">
            <v>ENTREGADO</v>
          </cell>
          <cell r="AY1639" t="str">
            <v>HALFSIM MOVISTAR: 1 und - sn. 8959300520561471924</v>
          </cell>
          <cell r="AZ1639" t="str">
            <v>SIMCARD</v>
          </cell>
          <cell r="BA1639" t="str">
            <v/>
          </cell>
        </row>
        <row r="1640">
          <cell r="A1640" t="str">
            <v>2484404</v>
          </cell>
          <cell r="B1640" t="str">
            <v>MDELIVERY</v>
          </cell>
          <cell r="C1640">
            <v>44943</v>
          </cell>
          <cell r="D1640" t="str">
            <v>FLEXNET ECUADOR - MDELIVERY</v>
          </cell>
          <cell r="E1640" t="str">
            <v>CALLE 28 DE JUNIO S/N Y GARCIA MORENO ENTRADA LLANO GRANDE</v>
          </cell>
          <cell r="H1640" t="str">
            <v>170208</v>
          </cell>
          <cell r="I1640" t="str">
            <v>QUITO</v>
          </cell>
          <cell r="J1640" t="str">
            <v>PICHINCHA</v>
          </cell>
          <cell r="K1640" t="str">
            <v>FERNANDO XAVIER POZO CEVALLOS_FERNANDO XAVIER POZO CEVALLOS</v>
          </cell>
          <cell r="L1640" t="str">
            <v>QUITO AV FERNANDEZ SALVADOR OE5 201 Y MACHALA DIAGONAL AL PARQUE INGLES CONDOMINIO PUERTA COLOR NEGRA EDIFICIOS DE COLOR BEIGE</v>
          </cell>
          <cell r="O1640" t="str">
            <v>QUITO</v>
          </cell>
          <cell r="P1640" t="str">
            <v>QUITO</v>
          </cell>
          <cell r="Q1640" t="str">
            <v>PICHINCHA</v>
          </cell>
          <cell r="R1640" t="str">
            <v>2484404</v>
          </cell>
          <cell r="W1640" t="str">
            <v>1716764723001</v>
          </cell>
          <cell r="X1640" t="str">
            <v>0992658156 / 0987861929</v>
          </cell>
          <cell r="AA1640">
            <v>44943</v>
          </cell>
          <cell r="AD1640">
            <v>1</v>
          </cell>
          <cell r="AE1640">
            <v>1</v>
          </cell>
          <cell r="AI1640" t="str">
            <v>DESPACHO</v>
          </cell>
          <cell r="AJ1640" t="str">
            <v>EXPRESS</v>
          </cell>
          <cell r="AL1640" t="str">
            <v>NO</v>
          </cell>
          <cell r="AN1640" t="str">
            <v>PEDIDO EXPRESS SOLO QUITO (INGRESAR ANTES DE LAS 11:00 AM)</v>
          </cell>
          <cell r="AO1640" t="str">
            <v>DISTRIBUIDORES</v>
          </cell>
          <cell r="AP1640">
            <v>44943</v>
          </cell>
          <cell r="AR1640" t="str">
            <v>MDELIVERY_2484404</v>
          </cell>
          <cell r="AS1640">
            <v>330900</v>
          </cell>
          <cell r="AT1640" t="str">
            <v>D40</v>
          </cell>
          <cell r="AU1640" t="str">
            <v>BTB</v>
          </cell>
          <cell r="AV1640">
            <v>3</v>
          </cell>
          <cell r="AX1640" t="str">
            <v>ENTREGADO</v>
          </cell>
          <cell r="AY1640" t="str">
            <v>HALFSIM MOVISTAR: 3 und - sn. 8959300520561471908,8959300520561471890,8959300520561476345</v>
          </cell>
          <cell r="AZ1640" t="str">
            <v>SIMCARD</v>
          </cell>
          <cell r="BA1640" t="str">
            <v/>
          </cell>
        </row>
        <row r="1641">
          <cell r="A1641" t="str">
            <v>2484407</v>
          </cell>
          <cell r="B1641" t="str">
            <v>MDELIVERY</v>
          </cell>
          <cell r="C1641">
            <v>44943</v>
          </cell>
          <cell r="D1641" t="str">
            <v>FLEXNET ECUADOR - MDELIVERY</v>
          </cell>
          <cell r="E1641" t="str">
            <v>CALLE 28 DE JUNIO S/N Y GARCIA MORENO ENTRADA LLANO GRANDE</v>
          </cell>
          <cell r="H1641" t="str">
            <v>170208</v>
          </cell>
          <cell r="I1641" t="str">
            <v>QUITO</v>
          </cell>
          <cell r="J1641" t="str">
            <v>PICHINCHA</v>
          </cell>
          <cell r="K1641" t="str">
            <v>DARWIN RODOLFO TERAN ANGULO_DARWIN RODOLFO TERAN ANGULO</v>
          </cell>
          <cell r="L1641" t="str">
            <v>QUITO VILLALENGUA OE237 Y 10 DE AGOSTO HOSPITAL VOZANDES AREA DE MANTENIMIENTO</v>
          </cell>
          <cell r="O1641" t="str">
            <v>QUITO</v>
          </cell>
          <cell r="P1641" t="str">
            <v>QUITO</v>
          </cell>
          <cell r="Q1641" t="str">
            <v>PICHINCHA</v>
          </cell>
          <cell r="R1641" t="str">
            <v>2484407</v>
          </cell>
          <cell r="W1641" t="str">
            <v>1712472529001</v>
          </cell>
          <cell r="X1641" t="str">
            <v>0999599613</v>
          </cell>
          <cell r="AA1641">
            <v>44943</v>
          </cell>
          <cell r="AD1641">
            <v>1</v>
          </cell>
          <cell r="AE1641">
            <v>1</v>
          </cell>
          <cell r="AI1641" t="str">
            <v>DESPACHO</v>
          </cell>
          <cell r="AJ1641" t="str">
            <v>EXPRESS</v>
          </cell>
          <cell r="AL1641" t="str">
            <v>NO</v>
          </cell>
          <cell r="AN1641" t="str">
            <v>PEDIDO EXPRESS SOLO QUITO (INGRESAR ANTES DE LAS 11:00 AM)</v>
          </cell>
          <cell r="AO1641" t="str">
            <v>DISTRIBUIDORES</v>
          </cell>
          <cell r="AP1641">
            <v>44943</v>
          </cell>
          <cell r="AR1641" t="str">
            <v>MDELIVERY_2484407</v>
          </cell>
          <cell r="AS1641">
            <v>330899</v>
          </cell>
          <cell r="AT1641" t="str">
            <v>D40</v>
          </cell>
          <cell r="AU1641" t="str">
            <v>BTB</v>
          </cell>
          <cell r="AV1641">
            <v>1</v>
          </cell>
          <cell r="AX1641" t="str">
            <v>ENTREGADO</v>
          </cell>
          <cell r="AY1641" t="str">
            <v>HALFSIM MOVISTAR: 1 und - sn. 8959300520561475776</v>
          </cell>
          <cell r="AZ1641" t="str">
            <v>SIMCARD</v>
          </cell>
          <cell r="BA1641" t="str">
            <v/>
          </cell>
        </row>
        <row r="1642">
          <cell r="A1642" t="str">
            <v>2484408</v>
          </cell>
          <cell r="B1642" t="str">
            <v>MDELIVERY</v>
          </cell>
          <cell r="C1642">
            <v>44943</v>
          </cell>
          <cell r="D1642" t="str">
            <v>FLEXNET ECUADOR - MDELIVERY</v>
          </cell>
          <cell r="E1642" t="str">
            <v>CALLE 28 DE JUNIO S/N Y GARCIA MORENO ENTRADA LLANO GRANDE</v>
          </cell>
          <cell r="H1642" t="str">
            <v>170208</v>
          </cell>
          <cell r="I1642" t="str">
            <v>QUITO</v>
          </cell>
          <cell r="J1642" t="str">
            <v>PICHINCHA</v>
          </cell>
          <cell r="K1642" t="str">
            <v>CARLOS HIDALGO_OLEODUCTO DE CRUDOS PESADOS OCP ECUADOR S A</v>
          </cell>
          <cell r="L1642" t="str">
            <v>AVENIDA NACIONES UNIDAS 1017 Y AMAZONAS EDIFICO LA PREVISORA TORRE A PISO 3 OCP ECUADOR</v>
          </cell>
          <cell r="O1642" t="str">
            <v>QUITO</v>
          </cell>
          <cell r="P1642" t="str">
            <v>QUITO</v>
          </cell>
          <cell r="Q1642" t="str">
            <v>PICHINCHA</v>
          </cell>
          <cell r="R1642" t="str">
            <v>2484408</v>
          </cell>
          <cell r="W1642" t="str">
            <v>1791765362001</v>
          </cell>
          <cell r="X1642" t="str">
            <v>0995047332</v>
          </cell>
          <cell r="AA1642">
            <v>44943</v>
          </cell>
          <cell r="AD1642">
            <v>1</v>
          </cell>
          <cell r="AE1642">
            <v>1</v>
          </cell>
          <cell r="AI1642" t="str">
            <v>DESPACHO</v>
          </cell>
          <cell r="AJ1642" t="str">
            <v>NORMAL</v>
          </cell>
          <cell r="AL1642" t="str">
            <v>NO</v>
          </cell>
          <cell r="AN1642" t="str">
            <v>POSVENTA GGCC Y NEGOCIOS</v>
          </cell>
          <cell r="AO1642" t="str">
            <v>GGCC / NEGOCIOS</v>
          </cell>
          <cell r="AP1642">
            <v>44943</v>
          </cell>
          <cell r="AR1642" t="str">
            <v>MDELIVERY_2484408</v>
          </cell>
          <cell r="AS1642">
            <v>330957</v>
          </cell>
          <cell r="AT1642" t="str">
            <v>D40</v>
          </cell>
          <cell r="AU1642" t="str">
            <v>BTB</v>
          </cell>
          <cell r="AV1642">
            <v>2</v>
          </cell>
          <cell r="AX1642" t="str">
            <v>ENTREGADO</v>
          </cell>
          <cell r="AY1642" t="str">
            <v>LTE SAMSUNG A13 AZUL: 1 und - sn. 352177399161827 / HALFSIM MOVISTAR: 1 und - sn. 8959300520561475735</v>
          </cell>
          <cell r="AZ1642" t="str">
            <v>SIMCARD / TERMINAL</v>
          </cell>
          <cell r="BA1642" t="str">
            <v/>
          </cell>
        </row>
        <row r="1643">
          <cell r="A1643" t="str">
            <v>2484409</v>
          </cell>
          <cell r="B1643" t="str">
            <v>MDELIVERY</v>
          </cell>
          <cell r="C1643">
            <v>44943</v>
          </cell>
          <cell r="D1643" t="str">
            <v>FLEXNET ECUADOR - MDELIVERY</v>
          </cell>
          <cell r="E1643" t="str">
            <v>CALLE 28 DE JUNIO S/N Y GARCIA MORENO ENTRADA LLANO GRANDE</v>
          </cell>
          <cell r="H1643" t="str">
            <v>170208</v>
          </cell>
          <cell r="I1643" t="str">
            <v>QUITO</v>
          </cell>
          <cell r="J1643" t="str">
            <v>PICHINCHA</v>
          </cell>
          <cell r="K1643" t="str">
            <v>EDGAR JARAMILLO_BAKER HUGHES SERVICES INTERNATIONAL INC</v>
          </cell>
          <cell r="L1643" t="str">
            <v>KM 1 AUTOPISTA CORDOVA GALARZA JUNTO A GASOLINERA PRIMAX</v>
          </cell>
          <cell r="O1643" t="str">
            <v>QUITO</v>
          </cell>
          <cell r="P1643" t="str">
            <v>QUITO</v>
          </cell>
          <cell r="Q1643" t="str">
            <v>PICHINCHA</v>
          </cell>
          <cell r="R1643" t="str">
            <v>2484409</v>
          </cell>
          <cell r="W1643" t="str">
            <v>1791362217001</v>
          </cell>
          <cell r="X1643" t="str">
            <v>0992520213</v>
          </cell>
          <cell r="AA1643">
            <v>44943</v>
          </cell>
          <cell r="AD1643">
            <v>1</v>
          </cell>
          <cell r="AE1643">
            <v>1</v>
          </cell>
          <cell r="AI1643" t="str">
            <v>DESPACHO</v>
          </cell>
          <cell r="AJ1643" t="str">
            <v>NORMAL</v>
          </cell>
          <cell r="AL1643" t="str">
            <v>NO</v>
          </cell>
          <cell r="AN1643" t="str">
            <v>POSVENTA GGCC Y NEGOCIOS</v>
          </cell>
          <cell r="AO1643" t="str">
            <v>GGCC / NEGOCIOS</v>
          </cell>
          <cell r="AP1643">
            <v>44943</v>
          </cell>
          <cell r="AR1643" t="str">
            <v>MDELIVERY_2484409</v>
          </cell>
          <cell r="AS1643">
            <v>330959</v>
          </cell>
          <cell r="AT1643" t="str">
            <v>D40</v>
          </cell>
          <cell r="AU1643" t="str">
            <v>BTB</v>
          </cell>
          <cell r="AV1643">
            <v>1</v>
          </cell>
          <cell r="AX1643" t="str">
            <v>EN_TRANSITO</v>
          </cell>
          <cell r="AY1643" t="str">
            <v>LTE MOTO G60S AZUL: 1 und - sn. 354911551724719</v>
          </cell>
          <cell r="AZ1643" t="str">
            <v>TERMINAL</v>
          </cell>
          <cell r="BA1643" t="str">
            <v/>
          </cell>
        </row>
        <row r="1644">
          <cell r="A1644" t="str">
            <v>2484410</v>
          </cell>
          <cell r="B1644" t="str">
            <v>MDELIVERY</v>
          </cell>
          <cell r="C1644">
            <v>44943</v>
          </cell>
          <cell r="D1644" t="str">
            <v>FLEXNET ECUADOR - MDELIVERY</v>
          </cell>
          <cell r="E1644" t="str">
            <v>CALLE 28 DE JUNIO S/N Y GARCIA MORENO ENTRADA LLANO GRANDE</v>
          </cell>
          <cell r="H1644" t="str">
            <v>170208</v>
          </cell>
          <cell r="I1644" t="str">
            <v>QUITO</v>
          </cell>
          <cell r="J1644" t="str">
            <v>PICHINCHA</v>
          </cell>
          <cell r="K1644" t="str">
            <v>VIVIANA PERALTA_YANBAL ECUADOR S A</v>
          </cell>
          <cell r="L1644" t="str">
            <v>AV DE LA REPUBLICA E 7 61 Y MARTIN CARRION EDIF TITANIUIM</v>
          </cell>
          <cell r="O1644" t="str">
            <v>QUITO</v>
          </cell>
          <cell r="P1644" t="str">
            <v>QUITO</v>
          </cell>
          <cell r="Q1644" t="str">
            <v>PICHINCHA</v>
          </cell>
          <cell r="R1644" t="str">
            <v>2484410</v>
          </cell>
          <cell r="W1644" t="str">
            <v>0990340234001</v>
          </cell>
          <cell r="X1644" t="str">
            <v>0983319046</v>
          </cell>
          <cell r="AA1644">
            <v>44943</v>
          </cell>
          <cell r="AD1644">
            <v>1</v>
          </cell>
          <cell r="AE1644">
            <v>1</v>
          </cell>
          <cell r="AI1644" t="str">
            <v>DESPACHO</v>
          </cell>
          <cell r="AJ1644" t="str">
            <v>EXPRESS</v>
          </cell>
          <cell r="AL1644" t="str">
            <v>NO</v>
          </cell>
          <cell r="AN1644" t="str">
            <v>POSVENTA GGCC Y NEGOCIOS (EXPRESS SOLO QUITO)</v>
          </cell>
          <cell r="AO1644" t="str">
            <v>GGCC / NEGOCIOS</v>
          </cell>
          <cell r="AP1644">
            <v>44943</v>
          </cell>
          <cell r="AR1644" t="str">
            <v>MDELIVERY_2484410</v>
          </cell>
          <cell r="AS1644">
            <v>330893</v>
          </cell>
          <cell r="AT1644" t="str">
            <v>D40</v>
          </cell>
          <cell r="AU1644" t="str">
            <v>BTB</v>
          </cell>
          <cell r="AV1644">
            <v>2</v>
          </cell>
          <cell r="AX1644" t="str">
            <v>ENTREGADO</v>
          </cell>
          <cell r="AY1644" t="str">
            <v>LTE SAMSUNG A23 NEGRO: 2 und - sn. 356795951751986,356795951903769</v>
          </cell>
          <cell r="AZ1644" t="str">
            <v>TERMINAL</v>
          </cell>
          <cell r="BA1644" t="str">
            <v/>
          </cell>
        </row>
        <row r="1645">
          <cell r="A1645" t="str">
            <v>2484412</v>
          </cell>
          <cell r="B1645" t="str">
            <v>MDELIVERY</v>
          </cell>
          <cell r="C1645">
            <v>44943</v>
          </cell>
          <cell r="D1645" t="str">
            <v>FLEXNET ECUADOR - MDELIVERY</v>
          </cell>
          <cell r="E1645" t="str">
            <v>CALLE 28 DE JUNIO S/N Y GARCIA MORENO ENTRADA LLANO GRANDE</v>
          </cell>
          <cell r="H1645" t="str">
            <v>170208</v>
          </cell>
          <cell r="I1645" t="str">
            <v>QUITO</v>
          </cell>
          <cell r="J1645" t="str">
            <v>PICHINCHA</v>
          </cell>
          <cell r="K1645" t="str">
            <v>KAROLINA MORALES_LIDERSEG S A AGENCIA ASESORA PRODUCTORA DE SEGURO</v>
          </cell>
          <cell r="L1645" t="str">
            <v>AV DE LOS SHYRIS N32 40 Y 6 DE DICIEMBRE EDICIO AVEIRO PISO 12 OFICINA 1203</v>
          </cell>
          <cell r="O1645" t="str">
            <v>QUITO</v>
          </cell>
          <cell r="P1645" t="str">
            <v>QUITO</v>
          </cell>
          <cell r="Q1645" t="str">
            <v>PICHINCHA</v>
          </cell>
          <cell r="R1645" t="str">
            <v>2484412</v>
          </cell>
          <cell r="W1645" t="str">
            <v>1791842286001</v>
          </cell>
          <cell r="X1645" t="str">
            <v>0959074942</v>
          </cell>
          <cell r="AA1645">
            <v>44943</v>
          </cell>
          <cell r="AD1645">
            <v>1</v>
          </cell>
          <cell r="AE1645">
            <v>1</v>
          </cell>
          <cell r="AI1645" t="str">
            <v>DESPACHO</v>
          </cell>
          <cell r="AJ1645" t="str">
            <v>EXPRESS</v>
          </cell>
          <cell r="AL1645" t="str">
            <v>NO</v>
          </cell>
          <cell r="AN1645" t="str">
            <v>PEDIDO EXPRESS SOLO QUITO (INGRESAR ANTES DE LAS 11:00 AM)</v>
          </cell>
          <cell r="AO1645" t="str">
            <v>DISTRIBUIDORES</v>
          </cell>
          <cell r="AP1645">
            <v>44943</v>
          </cell>
          <cell r="AR1645" t="str">
            <v>MDELIVERY_2484412</v>
          </cell>
          <cell r="AS1645">
            <v>330891</v>
          </cell>
          <cell r="AT1645" t="str">
            <v>D40</v>
          </cell>
          <cell r="AU1645" t="str">
            <v>BTB</v>
          </cell>
          <cell r="AV1645">
            <v>1</v>
          </cell>
          <cell r="AX1645" t="str">
            <v>ENTREGADO</v>
          </cell>
          <cell r="AY1645" t="str">
            <v>HALFSIM MOVISTAR: 1 und - sn. 8959300520561475727</v>
          </cell>
          <cell r="AZ1645" t="str">
            <v>SIMCARD</v>
          </cell>
          <cell r="BA1645" t="str">
            <v/>
          </cell>
        </row>
        <row r="1646">
          <cell r="A1646" t="str">
            <v>2484413</v>
          </cell>
          <cell r="B1646" t="str">
            <v>MDELIVERY</v>
          </cell>
          <cell r="C1646">
            <v>44943</v>
          </cell>
          <cell r="D1646" t="str">
            <v>FLEXNET ECUADOR - MDELIVERY</v>
          </cell>
          <cell r="E1646" t="str">
            <v>CALLE 28 DE JUNIO S/N Y GARCIA MORENO ENTRADA LLANO GRANDE</v>
          </cell>
          <cell r="H1646" t="str">
            <v>170208</v>
          </cell>
          <cell r="I1646" t="str">
            <v>QUITO</v>
          </cell>
          <cell r="J1646" t="str">
            <v>PICHINCHA</v>
          </cell>
          <cell r="K1646" t="str">
            <v>JACQUELINE ANASTACIO_ILGUECORP S A</v>
          </cell>
          <cell r="L1646" t="str">
            <v>LOTIZACION INMACONSA DR HONORATO VASQUEZ AV QUINQUELLA DIAGONAL AL COLEGIO LEONIDAS GARCIA EMPRESA ILGUECORP</v>
          </cell>
          <cell r="O1646" t="str">
            <v>GUAYAQUIL</v>
          </cell>
          <cell r="P1646" t="str">
            <v>GUAYAQUIL</v>
          </cell>
          <cell r="Q1646" t="str">
            <v>GUAYAS</v>
          </cell>
          <cell r="R1646" t="str">
            <v>2484413</v>
          </cell>
          <cell r="W1646" t="str">
            <v>0992600292001</v>
          </cell>
          <cell r="X1646" t="str">
            <v>0987370542</v>
          </cell>
          <cell r="AA1646">
            <v>44943</v>
          </cell>
          <cell r="AD1646">
            <v>1</v>
          </cell>
          <cell r="AE1646">
            <v>1</v>
          </cell>
          <cell r="AI1646" t="str">
            <v>DESPACHO</v>
          </cell>
          <cell r="AJ1646" t="str">
            <v>NORMAL</v>
          </cell>
          <cell r="AL1646" t="str">
            <v>NO</v>
          </cell>
          <cell r="AN1646" t="str">
            <v>DAS CARGO A LA CUENTA (DELIVERY)</v>
          </cell>
          <cell r="AO1646" t="str">
            <v>DISTRIBUIDORES</v>
          </cell>
          <cell r="AP1646">
            <v>44943</v>
          </cell>
          <cell r="AR1646" t="str">
            <v>MDELIVERY_2484413</v>
          </cell>
          <cell r="AS1646">
            <v>331032</v>
          </cell>
          <cell r="AT1646" t="str">
            <v>D40</v>
          </cell>
          <cell r="AU1646" t="str">
            <v>BTB</v>
          </cell>
          <cell r="AV1646">
            <v>1</v>
          </cell>
          <cell r="AX1646" t="str">
            <v>EN_TRANSITO</v>
          </cell>
          <cell r="AY1646" t="str">
            <v>HALFSIM MOVISTAR: 1 und - sn. 8959300520561475719</v>
          </cell>
          <cell r="AZ1646" t="str">
            <v>SIMCARD</v>
          </cell>
          <cell r="BA1646" t="str">
            <v>EMPRESAS TITULAR AUSENTE ENTREGA CON SELLO</v>
          </cell>
        </row>
        <row r="1647">
          <cell r="A1647" t="str">
            <v>2484414_1</v>
          </cell>
          <cell r="B1647" t="str">
            <v>MDELIVERY</v>
          </cell>
          <cell r="C1647">
            <v>44943</v>
          </cell>
          <cell r="D1647" t="str">
            <v>FLEXNET ECUADOR - MDELIVERY</v>
          </cell>
          <cell r="E1647" t="str">
            <v>CALLE 28 DE JUNIO S/N Y GARCIA MORENO ENTRADA LLANO GRANDE</v>
          </cell>
          <cell r="H1647" t="str">
            <v>170208</v>
          </cell>
          <cell r="I1647" t="str">
            <v>QUITO</v>
          </cell>
          <cell r="J1647" t="str">
            <v>PICHINCHA</v>
          </cell>
          <cell r="K1647" t="str">
            <v>BORIZ BAIER S_ECUAPRIMAS</v>
          </cell>
          <cell r="L1647" t="str">
            <v>AV GENERAL ENRIQUEZ Y AV DE LOS SHYRIS S N DANEC</v>
          </cell>
          <cell r="O1647" t="str">
            <v>QUITO</v>
          </cell>
          <cell r="P1647" t="str">
            <v>QUITO</v>
          </cell>
          <cell r="Q1647" t="str">
            <v>PICHINCHA</v>
          </cell>
          <cell r="R1647" t="str">
            <v>2484414_1</v>
          </cell>
          <cell r="W1647" t="str">
            <v>0927929273</v>
          </cell>
          <cell r="X1647" t="str">
            <v>0999464811</v>
          </cell>
          <cell r="AA1647">
            <v>44943</v>
          </cell>
          <cell r="AD1647">
            <v>1</v>
          </cell>
          <cell r="AE1647">
            <v>1</v>
          </cell>
          <cell r="AI1647" t="str">
            <v>DESPACHO</v>
          </cell>
          <cell r="AJ1647" t="str">
            <v>NORMAL</v>
          </cell>
          <cell r="AL1647" t="str">
            <v>NO</v>
          </cell>
          <cell r="AN1647" t="str">
            <v>CELULAR SEGURO</v>
          </cell>
          <cell r="AO1647" t="str">
            <v>GGCC / NEGOCIOS</v>
          </cell>
          <cell r="AP1647">
            <v>44943</v>
          </cell>
          <cell r="AR1647" t="str">
            <v>MDELIVERY_2484414_1</v>
          </cell>
          <cell r="AS1647">
            <v>331036</v>
          </cell>
          <cell r="AT1647" t="str">
            <v>D40</v>
          </cell>
          <cell r="AU1647" t="str">
            <v>BTB</v>
          </cell>
          <cell r="AV1647">
            <v>1</v>
          </cell>
          <cell r="AX1647" t="str">
            <v>EN_TRANSITO</v>
          </cell>
          <cell r="AY1647" t="str">
            <v>LTE SAMSUNG A23 AZUL: 1 und - sn. 356795951181010</v>
          </cell>
          <cell r="AZ1647" t="str">
            <v>TERMINAL</v>
          </cell>
          <cell r="BA1647" t="str">
            <v/>
          </cell>
        </row>
        <row r="1648">
          <cell r="A1648" t="str">
            <v>2484415</v>
          </cell>
          <cell r="B1648" t="str">
            <v>MDELIVERY</v>
          </cell>
          <cell r="C1648">
            <v>44943</v>
          </cell>
          <cell r="D1648" t="str">
            <v>FLEXNET ECUADOR - MDELIVERY</v>
          </cell>
          <cell r="E1648" t="str">
            <v>CALLE 28 DE JUNIO S/N Y GARCIA MORENO ENTRADA LLANO GRANDE</v>
          </cell>
          <cell r="H1648" t="str">
            <v>170208</v>
          </cell>
          <cell r="I1648" t="str">
            <v>QUITO</v>
          </cell>
          <cell r="J1648" t="str">
            <v>PICHINCHA</v>
          </cell>
          <cell r="K1648" t="str">
            <v>JEAN PIERRE NAVAS_AUTOMOVIL CLUB DEL ECUADOR ANETA</v>
          </cell>
          <cell r="L1648" t="str">
            <v>QUITO ELOY ALFARO N28 16 Y BERLIN MATRIZ ANETA</v>
          </cell>
          <cell r="O1648" t="str">
            <v>QUITO</v>
          </cell>
          <cell r="P1648" t="str">
            <v>QUITO</v>
          </cell>
          <cell r="Q1648" t="str">
            <v>PICHINCHA</v>
          </cell>
          <cell r="R1648" t="str">
            <v>2484415</v>
          </cell>
          <cell r="W1648" t="str">
            <v>1790349578001</v>
          </cell>
          <cell r="X1648" t="str">
            <v>0987118999</v>
          </cell>
          <cell r="AA1648">
            <v>44943</v>
          </cell>
          <cell r="AD1648">
            <v>1</v>
          </cell>
          <cell r="AE1648">
            <v>1</v>
          </cell>
          <cell r="AI1648" t="str">
            <v>DESPACHO</v>
          </cell>
          <cell r="AJ1648" t="str">
            <v>NORMAL</v>
          </cell>
          <cell r="AL1648" t="str">
            <v>NO</v>
          </cell>
          <cell r="AN1648" t="str">
            <v>POSVENTA GGCC Y NEGOCIOS</v>
          </cell>
          <cell r="AO1648" t="str">
            <v>GGCC / NEGOCIOS</v>
          </cell>
          <cell r="AP1648">
            <v>44943</v>
          </cell>
          <cell r="AR1648" t="str">
            <v>MDELIVERY_2484415</v>
          </cell>
          <cell r="AS1648">
            <v>331031</v>
          </cell>
          <cell r="AT1648" t="str">
            <v>D40</v>
          </cell>
          <cell r="AU1648" t="str">
            <v>BTB</v>
          </cell>
          <cell r="AV1648">
            <v>1</v>
          </cell>
          <cell r="AX1648" t="str">
            <v>EN_TRANSITO</v>
          </cell>
          <cell r="AY1648" t="str">
            <v>LTE SAMSUNG A23 AZUL: 1 und - sn. 356795951179022</v>
          </cell>
          <cell r="AZ1648" t="str">
            <v>TERMINAL</v>
          </cell>
          <cell r="BA1648" t="str">
            <v/>
          </cell>
        </row>
        <row r="1649">
          <cell r="A1649" t="str">
            <v>2484416</v>
          </cell>
          <cell r="B1649" t="str">
            <v>MDELIVERY</v>
          </cell>
          <cell r="C1649">
            <v>44943</v>
          </cell>
          <cell r="D1649" t="str">
            <v>FLEXNET ECUADOR - MDELIVERY</v>
          </cell>
          <cell r="E1649" t="str">
            <v>CALLE 28 DE JUNIO S/N Y GARCIA MORENO ENTRADA LLANO GRANDE</v>
          </cell>
          <cell r="H1649" t="str">
            <v>170208</v>
          </cell>
          <cell r="I1649" t="str">
            <v>QUITO</v>
          </cell>
          <cell r="J1649" t="str">
            <v>PICHINCHA</v>
          </cell>
          <cell r="K1649" t="str">
            <v>JEAN PIERRE NAVAS_AUTOMOVIL CLUB DEL ECUADOR ANETA</v>
          </cell>
          <cell r="L1649" t="str">
            <v>QUITO ELOY ALFARO N28 16 Y BERLIN MATRIZ ANETA</v>
          </cell>
          <cell r="O1649" t="str">
            <v>QUITO</v>
          </cell>
          <cell r="P1649" t="str">
            <v>QUITO</v>
          </cell>
          <cell r="Q1649" t="str">
            <v>PICHINCHA</v>
          </cell>
          <cell r="R1649" t="str">
            <v>2484416</v>
          </cell>
          <cell r="W1649" t="str">
            <v>1790349578001</v>
          </cell>
          <cell r="X1649" t="str">
            <v>0987118999</v>
          </cell>
          <cell r="AA1649">
            <v>44943</v>
          </cell>
          <cell r="AD1649">
            <v>1</v>
          </cell>
          <cell r="AE1649">
            <v>1</v>
          </cell>
          <cell r="AI1649" t="str">
            <v>DESPACHO</v>
          </cell>
          <cell r="AJ1649" t="str">
            <v>NORMAL</v>
          </cell>
          <cell r="AL1649" t="str">
            <v>NO</v>
          </cell>
          <cell r="AN1649" t="str">
            <v>POSVENTA GGCC Y NEGOCIOS</v>
          </cell>
          <cell r="AO1649" t="str">
            <v>GGCC / NEGOCIOS</v>
          </cell>
          <cell r="AP1649">
            <v>44943</v>
          </cell>
          <cell r="AR1649" t="str">
            <v>MDELIVERY_2484416</v>
          </cell>
          <cell r="AS1649">
            <v>331035</v>
          </cell>
          <cell r="AT1649" t="str">
            <v>D40</v>
          </cell>
          <cell r="AU1649" t="str">
            <v>BTB</v>
          </cell>
          <cell r="AV1649">
            <v>1</v>
          </cell>
          <cell r="AX1649" t="str">
            <v>EN_TRANSITO</v>
          </cell>
          <cell r="AY1649" t="str">
            <v>HALFSIM MOVISTAR: 1 und - sn. 8959300520561470926</v>
          </cell>
          <cell r="AZ1649" t="str">
            <v>SIMCARD</v>
          </cell>
          <cell r="BA1649" t="str">
            <v/>
          </cell>
        </row>
        <row r="1650">
          <cell r="A1650" t="str">
            <v>2484417</v>
          </cell>
          <cell r="B1650" t="str">
            <v>MDELIVERY</v>
          </cell>
          <cell r="C1650">
            <v>44943</v>
          </cell>
          <cell r="D1650" t="str">
            <v>FLEXNET ECUADOR - MDELIVERY</v>
          </cell>
          <cell r="E1650" t="str">
            <v>CALLE 28 DE JUNIO S/N Y GARCIA MORENO ENTRADA LLANO GRANDE</v>
          </cell>
          <cell r="H1650" t="str">
            <v>170208</v>
          </cell>
          <cell r="I1650" t="str">
            <v>QUITO</v>
          </cell>
          <cell r="J1650" t="str">
            <v>PICHINCHA</v>
          </cell>
          <cell r="K1650" t="str">
            <v>JORGE CHIRIBOGA_WHOLE BIOTECH ADN KAWSAY CIA LTDA</v>
          </cell>
          <cell r="L1650" t="str">
            <v>AV 10 DE AGOSTO Y DANIEL HIDALGO 2 CUADRAS AL NORTE DE LA AV COLON REFERENCIA FRENTE A LOS PASOS ELEVADOS DE LA ELOY ALFARO Y ORELLANA HTTPS WWW GOOGLE COM MAPS PLACE LABORATORIO CL C3 ADNICO BIOTECH LAB</v>
          </cell>
          <cell r="O1650" t="str">
            <v>QUITO</v>
          </cell>
          <cell r="P1650" t="str">
            <v>QUITO</v>
          </cell>
          <cell r="Q1650" t="str">
            <v>PICHINCHA</v>
          </cell>
          <cell r="R1650" t="str">
            <v>2484417</v>
          </cell>
          <cell r="W1650" t="str">
            <v>1792745772001</v>
          </cell>
          <cell r="X1650" t="str">
            <v>0999206617</v>
          </cell>
          <cell r="AA1650">
            <v>44943</v>
          </cell>
          <cell r="AD1650">
            <v>1</v>
          </cell>
          <cell r="AE1650">
            <v>1</v>
          </cell>
          <cell r="AI1650" t="str">
            <v>DESPACHO</v>
          </cell>
          <cell r="AJ1650" t="str">
            <v>EXPRESS</v>
          </cell>
          <cell r="AL1650" t="str">
            <v>NO</v>
          </cell>
          <cell r="AN1650" t="str">
            <v>PEDIDO EXPRESS SOLO QUITO (INGRESAR ANTES DE LAS 11:00 AM)</v>
          </cell>
          <cell r="AO1650" t="str">
            <v>DISTRIBUIDORES</v>
          </cell>
          <cell r="AP1650">
            <v>44943</v>
          </cell>
          <cell r="AR1650" t="str">
            <v>MDELIVERY_2484417</v>
          </cell>
          <cell r="AS1650">
            <v>331023</v>
          </cell>
          <cell r="AT1650" t="str">
            <v>D40</v>
          </cell>
          <cell r="AU1650" t="str">
            <v>BTB</v>
          </cell>
          <cell r="AV1650">
            <v>1</v>
          </cell>
          <cell r="AX1650" t="str">
            <v>ENTREGADO</v>
          </cell>
          <cell r="AY1650" t="str">
            <v>HALFSIM MOVISTAR: 1 und - sn. 8959300520561475701</v>
          </cell>
          <cell r="AZ1650" t="str">
            <v>SIMCARD</v>
          </cell>
          <cell r="BA1650" t="str">
            <v/>
          </cell>
        </row>
        <row r="1651">
          <cell r="A1651" t="str">
            <v>2484418</v>
          </cell>
          <cell r="B1651" t="str">
            <v>MDELIVERY</v>
          </cell>
          <cell r="C1651">
            <v>44943</v>
          </cell>
          <cell r="D1651" t="str">
            <v>FLEXNET ECUADOR - MDELIVERY</v>
          </cell>
          <cell r="E1651" t="str">
            <v>CALLE 28 DE JUNIO S/N Y GARCIA MORENO ENTRADA LLANO GRANDE</v>
          </cell>
          <cell r="H1651" t="str">
            <v>170208</v>
          </cell>
          <cell r="I1651" t="str">
            <v>QUITO</v>
          </cell>
          <cell r="J1651" t="str">
            <v>PICHINCHA</v>
          </cell>
          <cell r="K1651" t="str">
            <v>JANNETH CISNEROS_FRANKLIN MAURICIO SALGADO TABANGO</v>
          </cell>
          <cell r="L1651" t="str">
            <v>AV ILALO Y PAULINO IZA QUITO 170804 LOCAL STAR INGENERIERIA AUTOMOTRIZ</v>
          </cell>
          <cell r="O1651" t="str">
            <v>QUITO</v>
          </cell>
          <cell r="P1651" t="str">
            <v>QUITO</v>
          </cell>
          <cell r="Q1651" t="str">
            <v>PICHINCHA</v>
          </cell>
          <cell r="R1651" t="str">
            <v>2484418</v>
          </cell>
          <cell r="W1651" t="str">
            <v>1710442235001</v>
          </cell>
          <cell r="X1651" t="str">
            <v>0992858635</v>
          </cell>
          <cell r="AA1651">
            <v>44943</v>
          </cell>
          <cell r="AD1651">
            <v>1</v>
          </cell>
          <cell r="AE1651">
            <v>1</v>
          </cell>
          <cell r="AI1651" t="str">
            <v>DESPACHO</v>
          </cell>
          <cell r="AJ1651" t="str">
            <v>NORMAL</v>
          </cell>
          <cell r="AL1651" t="str">
            <v>NO</v>
          </cell>
          <cell r="AN1651" t="str">
            <v>PEDIDO EXPRESS SOLO QUITO (INGRESAR ANTES DE LAS 11:00 AM)</v>
          </cell>
          <cell r="AO1651" t="str">
            <v>DISTRIBUIDORES</v>
          </cell>
          <cell r="AP1651">
            <v>44943</v>
          </cell>
          <cell r="AR1651" t="str">
            <v>MDELIVERY_2484418</v>
          </cell>
          <cell r="AS1651">
            <v>331033</v>
          </cell>
          <cell r="AT1651" t="str">
            <v>D40</v>
          </cell>
          <cell r="AU1651" t="str">
            <v>BTB</v>
          </cell>
          <cell r="AV1651">
            <v>12</v>
          </cell>
          <cell r="AX1651" t="str">
            <v>ENTREGADO</v>
          </cell>
          <cell r="AY1651" t="str">
            <v>HALFSIM MOVISTAR: 12 und - sn. 8959300520561465603,8959300520561477061,8959300520561465645,8959300520561465629,8959300520561465637,8959300520561475677,8959300520561475685,8959300520561475651,8959300520561475693,8959300520561475669,8959300520561475636,8959300520561475644</v>
          </cell>
          <cell r="AZ1651" t="str">
            <v>SIMCARD</v>
          </cell>
          <cell r="BA1651" t="str">
            <v/>
          </cell>
        </row>
        <row r="1652">
          <cell r="A1652" t="str">
            <v>2484430</v>
          </cell>
          <cell r="B1652" t="str">
            <v>MDELIVERY</v>
          </cell>
          <cell r="C1652">
            <v>44943</v>
          </cell>
          <cell r="D1652" t="str">
            <v>FLEXNET ECUADOR - MDELIVERY</v>
          </cell>
          <cell r="E1652" t="str">
            <v>CALLE 28 DE JUNIO S/N Y GARCIA MORENO ENTRADA LLANO GRANDE</v>
          </cell>
          <cell r="H1652" t="str">
            <v>170208</v>
          </cell>
          <cell r="I1652" t="str">
            <v>QUITO</v>
          </cell>
          <cell r="J1652" t="str">
            <v>PICHINCHA</v>
          </cell>
          <cell r="K1652" t="str">
            <v>GINA GRICELDA GIMIAS ANGULO CINDY LISBETH CEDENO LINO C I_GINA GRICELDA GIMIAS ANGULO</v>
          </cell>
          <cell r="L1652" t="str">
            <v>ESMERALDAS BARRIO BELLAVISTA VIA ESMERALDAS SANTO DOMINGO POR EL REDONDEL CASA DE 3 PISOS EN PB CASA COLOR ROSADO COMUNICARSE CON LA SRA ANTES DE ACERCARSE AL NUMERO</v>
          </cell>
          <cell r="O1652" t="str">
            <v>QUININDE</v>
          </cell>
          <cell r="P1652" t="str">
            <v>QUININDE</v>
          </cell>
          <cell r="Q1652" t="str">
            <v>ESMERALDAS</v>
          </cell>
          <cell r="R1652" t="str">
            <v>2484430</v>
          </cell>
          <cell r="W1652" t="str">
            <v>0850860552001</v>
          </cell>
          <cell r="X1652" t="str">
            <v>0961562201</v>
          </cell>
          <cell r="AA1652">
            <v>44943</v>
          </cell>
          <cell r="AD1652">
            <v>1</v>
          </cell>
          <cell r="AE1652">
            <v>1</v>
          </cell>
          <cell r="AI1652" t="str">
            <v>DESPACHO</v>
          </cell>
          <cell r="AJ1652" t="str">
            <v>NORMAL</v>
          </cell>
          <cell r="AL1652" t="str">
            <v>NO</v>
          </cell>
          <cell r="AN1652" t="str">
            <v>CC RENOVACION B2B NMTELEMARKETING</v>
          </cell>
          <cell r="AO1652" t="str">
            <v>MULTICANAL B2B</v>
          </cell>
          <cell r="AP1652">
            <v>44943</v>
          </cell>
          <cell r="AR1652" t="str">
            <v>MDELIVERY_2484430</v>
          </cell>
          <cell r="AS1652">
            <v>331037</v>
          </cell>
          <cell r="AT1652" t="str">
            <v>D40</v>
          </cell>
          <cell r="AU1652" t="str">
            <v>BTB</v>
          </cell>
          <cell r="AV1652">
            <v>1</v>
          </cell>
          <cell r="AX1652" t="str">
            <v>EN_TRANSITO</v>
          </cell>
          <cell r="AY1652" t="str">
            <v>LTE SAMSUNG A13 AZUL: 1 und - sn. 352460883341547</v>
          </cell>
          <cell r="AZ1652" t="str">
            <v>TERMINAL</v>
          </cell>
          <cell r="BA1652" t="str">
            <v>Entrega con contingente (dos documentos de identidad)</v>
          </cell>
        </row>
        <row r="1653">
          <cell r="A1653" t="str">
            <v>2484431</v>
          </cell>
          <cell r="B1653" t="str">
            <v>MDELIVERY</v>
          </cell>
          <cell r="C1653">
            <v>44943</v>
          </cell>
          <cell r="D1653" t="str">
            <v>FLEXNET ECUADOR - MDELIVERY</v>
          </cell>
          <cell r="E1653" t="str">
            <v>CALLE 28 DE JUNIO S/N Y GARCIA MORENO ENTRADA LLANO GRANDE</v>
          </cell>
          <cell r="H1653" t="str">
            <v>170208</v>
          </cell>
          <cell r="I1653" t="str">
            <v>QUITO</v>
          </cell>
          <cell r="J1653" t="str">
            <v>PICHINCHA</v>
          </cell>
          <cell r="K1653" t="str">
            <v>DIANA MARGARITA PIN PINCAY CI 0924515877_LUZMILA AIDA PINCAY FLORES</v>
          </cell>
          <cell r="L1653" t="str">
            <v>GUAYAS RETIRO TRAMACO EXPRESS AVE DR HONORATO VASQUEZ O AVE LAS CASUARINAS MANZANA 5 SOLAR 1 QUINQUELLAS KM 10 5 VIA A DAULE EN LA LOTIZACION INDUSTRIAL INMACONSA</v>
          </cell>
          <cell r="O1653" t="str">
            <v>GUAYAQUIL</v>
          </cell>
          <cell r="P1653" t="str">
            <v>GUAYAQUIL</v>
          </cell>
          <cell r="Q1653" t="str">
            <v>GUAYAS</v>
          </cell>
          <cell r="R1653" t="str">
            <v>2484431</v>
          </cell>
          <cell r="W1653" t="str">
            <v>0913509758001</v>
          </cell>
          <cell r="X1653" t="str">
            <v>0992277952</v>
          </cell>
          <cell r="AA1653">
            <v>44943</v>
          </cell>
          <cell r="AD1653">
            <v>1</v>
          </cell>
          <cell r="AE1653">
            <v>1</v>
          </cell>
          <cell r="AI1653" t="str">
            <v>DESPACHO</v>
          </cell>
          <cell r="AJ1653" t="str">
            <v>NORMAL</v>
          </cell>
          <cell r="AL1653" t="str">
            <v>NO</v>
          </cell>
          <cell r="AN1653" t="str">
            <v>CC RENOVACION B2B NMTELEMARKETING</v>
          </cell>
          <cell r="AO1653" t="str">
            <v>MULTICANAL B2B</v>
          </cell>
          <cell r="AP1653">
            <v>44943</v>
          </cell>
          <cell r="AR1653" t="str">
            <v>MDELIVERY_2484431</v>
          </cell>
          <cell r="AS1653">
            <v>331030</v>
          </cell>
          <cell r="AT1653" t="str">
            <v>D40</v>
          </cell>
          <cell r="AU1653" t="str">
            <v>BTB</v>
          </cell>
          <cell r="AV1653">
            <v>1</v>
          </cell>
          <cell r="AX1653" t="str">
            <v>EN_TRANSITO</v>
          </cell>
          <cell r="AY1653" t="str">
            <v>LTE SAMSUNG A13 AZUL: 1 und - sn. 352177399156827</v>
          </cell>
          <cell r="AZ1653" t="str">
            <v>TERMINAL</v>
          </cell>
          <cell r="BA1653" t="str">
            <v>Entrega con contingente (dos documentos de identidad)</v>
          </cell>
        </row>
        <row r="1654">
          <cell r="A1654" t="str">
            <v>2484432</v>
          </cell>
          <cell r="B1654" t="str">
            <v>MDELIVERY</v>
          </cell>
          <cell r="C1654">
            <v>44943</v>
          </cell>
          <cell r="D1654" t="str">
            <v>FLEXNET ECUADOR - MDELIVERY</v>
          </cell>
          <cell r="E1654" t="str">
            <v>CALLE 28 DE JUNIO S/N Y GARCIA MORENO ENTRADA LLANO GRANDE</v>
          </cell>
          <cell r="H1654" t="str">
            <v>170208</v>
          </cell>
          <cell r="I1654" t="str">
            <v>QUITO</v>
          </cell>
          <cell r="J1654" t="str">
            <v>PICHINCHA</v>
          </cell>
          <cell r="K1654" t="str">
            <v>MAYRA VANESSA GUERRERO TAPIA RUBEN SAUCEDO MENDOZA _ASOCIACION DE TRABAJADORES PONTIFICIA UNIVERSI</v>
          </cell>
          <cell r="L1654" t="str">
            <v>QUITO 12 DE OCTUBRE Y VEINTIMILLA ASOCIACION DE TRABAJADORES COPUCE O EN EL EDIFICIO DE ADMISTRACION PISO 2</v>
          </cell>
          <cell r="O1654" t="str">
            <v>QUITO</v>
          </cell>
          <cell r="P1654" t="str">
            <v>QUITO</v>
          </cell>
          <cell r="Q1654" t="str">
            <v>PICHINCHA</v>
          </cell>
          <cell r="R1654" t="str">
            <v>2484432</v>
          </cell>
          <cell r="W1654" t="str">
            <v>1791297024001</v>
          </cell>
          <cell r="X1654" t="str">
            <v>0983287793/0983372560</v>
          </cell>
          <cell r="AA1654">
            <v>44943</v>
          </cell>
          <cell r="AD1654">
            <v>1</v>
          </cell>
          <cell r="AE1654">
            <v>1</v>
          </cell>
          <cell r="AI1654" t="str">
            <v>DESPACHO</v>
          </cell>
          <cell r="AJ1654" t="str">
            <v>EXPRESS</v>
          </cell>
          <cell r="AL1654" t="str">
            <v>NO</v>
          </cell>
          <cell r="AN1654" t="str">
            <v>POSVENTA GGCC Y NEGOCIOS (EXPRESS SOLO QUITO)</v>
          </cell>
          <cell r="AO1654" t="str">
            <v>GGCC / NEGOCIOS</v>
          </cell>
          <cell r="AP1654">
            <v>44943</v>
          </cell>
          <cell r="AR1654" t="str">
            <v>MDELIVERY_2484432</v>
          </cell>
          <cell r="AS1654">
            <v>331024</v>
          </cell>
          <cell r="AT1654" t="str">
            <v>D40</v>
          </cell>
          <cell r="AU1654" t="str">
            <v>BTB</v>
          </cell>
          <cell r="AV1654">
            <v>1</v>
          </cell>
          <cell r="AX1654" t="str">
            <v>ENTREGADO</v>
          </cell>
          <cell r="AY1654" t="str">
            <v>LTE HUAWEI NOVA Y70 NEGRO: 1 und - sn. 866887052405688</v>
          </cell>
          <cell r="AZ1654" t="str">
            <v>TERMINAL</v>
          </cell>
          <cell r="BA1654" t="str">
            <v/>
          </cell>
        </row>
        <row r="1655">
          <cell r="A1655" t="str">
            <v>2484433</v>
          </cell>
          <cell r="B1655" t="str">
            <v>MDELIVERY</v>
          </cell>
          <cell r="C1655">
            <v>44943</v>
          </cell>
          <cell r="D1655" t="str">
            <v>FLEXNET ECUADOR - MDELIVERY</v>
          </cell>
          <cell r="E1655" t="str">
            <v>CALLE 28 DE JUNIO S/N Y GARCIA MORENO ENTRADA LLANO GRANDE</v>
          </cell>
          <cell r="H1655" t="str">
            <v>170208</v>
          </cell>
          <cell r="I1655" t="str">
            <v>QUITO</v>
          </cell>
          <cell r="J1655" t="str">
            <v>PICHINCHA</v>
          </cell>
          <cell r="K1655" t="str">
            <v>HILLARY NICOLE PROANO OJEDA_JUAN JOSE QUIROZ NAVEDA</v>
          </cell>
          <cell r="L1655" t="str">
            <v>SECTOR LA ARMENIA BENJAMIN CARRION Y JORGE ICAZA CONJUNTO MELISSA E7 19 CASA 16</v>
          </cell>
          <cell r="O1655" t="str">
            <v>QUITO</v>
          </cell>
          <cell r="P1655" t="str">
            <v>QUITO</v>
          </cell>
          <cell r="Q1655" t="str">
            <v>PICHINCHA</v>
          </cell>
          <cell r="R1655" t="str">
            <v>2484433</v>
          </cell>
          <cell r="W1655" t="str">
            <v>1722769930001</v>
          </cell>
          <cell r="X1655" t="str">
            <v>0980806512/0984637453</v>
          </cell>
          <cell r="AA1655">
            <v>44943</v>
          </cell>
          <cell r="AD1655">
            <v>1</v>
          </cell>
          <cell r="AE1655">
            <v>1</v>
          </cell>
          <cell r="AI1655" t="str">
            <v>DESPACHO</v>
          </cell>
          <cell r="AJ1655" t="str">
            <v>NORMAL</v>
          </cell>
          <cell r="AL1655" t="str">
            <v>NO</v>
          </cell>
          <cell r="AN1655" t="str">
            <v>DAS CARGO A LA CUENTA (DELIVERY)</v>
          </cell>
          <cell r="AO1655" t="str">
            <v>DISTRIBUIDORES</v>
          </cell>
          <cell r="AP1655">
            <v>44943</v>
          </cell>
          <cell r="AR1655" t="str">
            <v>MDELIVERY_2484433</v>
          </cell>
          <cell r="AS1655">
            <v>331034</v>
          </cell>
          <cell r="AT1655" t="str">
            <v>D40</v>
          </cell>
          <cell r="AU1655" t="str">
            <v>BTB</v>
          </cell>
          <cell r="AV1655">
            <v>1</v>
          </cell>
          <cell r="AX1655" t="str">
            <v>EN_TRANSITO</v>
          </cell>
          <cell r="AY1655" t="str">
            <v>HALFSIM MOVISTAR: 1 und - sn. 8959300520561475842</v>
          </cell>
          <cell r="AZ1655" t="str">
            <v>SIMCARD</v>
          </cell>
          <cell r="BA1655" t="str">
            <v>EMPRESAS TITULAR AUSENTE ENTREGA CON SELLO</v>
          </cell>
        </row>
        <row r="1656">
          <cell r="A1656" t="str">
            <v>2484434</v>
          </cell>
          <cell r="B1656" t="str">
            <v>MDELIVERY</v>
          </cell>
          <cell r="C1656">
            <v>44943</v>
          </cell>
          <cell r="D1656" t="str">
            <v>FLEXNET ECUADOR - MDELIVERY</v>
          </cell>
          <cell r="E1656" t="str">
            <v>CALLE 28 DE JUNIO S/N Y GARCIA MORENO ENTRADA LLANO GRANDE</v>
          </cell>
          <cell r="H1656" t="str">
            <v>170208</v>
          </cell>
          <cell r="I1656" t="str">
            <v>QUITO</v>
          </cell>
          <cell r="J1656" t="str">
            <v>PICHINCHA</v>
          </cell>
          <cell r="K1656" t="str">
            <v>GUARDIA DE TURNO_CLUB SOCIAL CULTURAL CANAL 2 TV</v>
          </cell>
          <cell r="L1656" t="str">
            <v>DX MANUEL GALECIO 117 Y BOYACA 511 TEATRO BORGES DENT RO DE LAS INSTALACIONES DE ECUAVISA DJ GUAYAQUIL</v>
          </cell>
          <cell r="O1656" t="str">
            <v>GUAYAQUIL</v>
          </cell>
          <cell r="P1656" t="str">
            <v>GUAYAQUIL</v>
          </cell>
          <cell r="Q1656" t="str">
            <v>GUAYAS</v>
          </cell>
          <cell r="R1656" t="str">
            <v>2484434</v>
          </cell>
          <cell r="W1656" t="str">
            <v>0991397027001</v>
          </cell>
          <cell r="X1656" t="str">
            <v>0995734734</v>
          </cell>
          <cell r="AA1656">
            <v>44943</v>
          </cell>
          <cell r="AD1656">
            <v>1</v>
          </cell>
          <cell r="AE1656">
            <v>1</v>
          </cell>
          <cell r="AI1656" t="str">
            <v>DESPACHO</v>
          </cell>
          <cell r="AJ1656" t="str">
            <v>NORMAL</v>
          </cell>
          <cell r="AL1656" t="str">
            <v>NO</v>
          </cell>
          <cell r="AN1656" t="str">
            <v>POSVENTA GGCC Y NEGOCIOS</v>
          </cell>
          <cell r="AO1656" t="str">
            <v>GGCC / NEGOCIOS</v>
          </cell>
          <cell r="AP1656">
            <v>44943</v>
          </cell>
          <cell r="AR1656" t="str">
            <v>MDELIVERY_2484434</v>
          </cell>
          <cell r="AS1656">
            <v>331040</v>
          </cell>
          <cell r="AT1656" t="str">
            <v>D40</v>
          </cell>
          <cell r="AU1656" t="str">
            <v>BTB</v>
          </cell>
          <cell r="AV1656">
            <v>1</v>
          </cell>
          <cell r="AX1656" t="str">
            <v>EN_TRANSITO</v>
          </cell>
          <cell r="AY1656" t="str">
            <v>LTE XIAOMI REDMI 10A 64GB AZUL: 1 und - sn. 863696064280887</v>
          </cell>
          <cell r="AZ1656" t="str">
            <v>TERMINAL</v>
          </cell>
          <cell r="BA1656" t="str">
            <v/>
          </cell>
        </row>
        <row r="1657">
          <cell r="A1657" t="str">
            <v>2484435</v>
          </cell>
          <cell r="B1657" t="str">
            <v>MDELIVERY</v>
          </cell>
          <cell r="C1657">
            <v>44943</v>
          </cell>
          <cell r="D1657" t="str">
            <v>FLEXNET ECUADOR - MDELIVERY</v>
          </cell>
          <cell r="E1657" t="str">
            <v>CALLE 28 DE JUNIO S/N Y GARCIA MORENO ENTRADA LLANO GRANDE</v>
          </cell>
          <cell r="H1657" t="str">
            <v>170208</v>
          </cell>
          <cell r="I1657" t="str">
            <v>QUITO</v>
          </cell>
          <cell r="J1657" t="str">
            <v>PICHINCHA</v>
          </cell>
          <cell r="K1657" t="str">
            <v>MAYRA ALEJANDRA PACCHA RODRIGUEZ_MAYRA ALEJANDRA PACCHA RODRIGUEZ</v>
          </cell>
          <cell r="L1657" t="str">
            <v>QUITO AV AMAZONAS Y ROCA EDIFICIO AMAZONAS TERCER PISO OFICINA 311</v>
          </cell>
          <cell r="O1657" t="str">
            <v>QUITO</v>
          </cell>
          <cell r="P1657" t="str">
            <v>QUITO</v>
          </cell>
          <cell r="Q1657" t="str">
            <v>PICHINCHA</v>
          </cell>
          <cell r="R1657" t="str">
            <v>2484435</v>
          </cell>
          <cell r="W1657" t="str">
            <v>1722690656001</v>
          </cell>
          <cell r="X1657" t="str">
            <v>0984483489</v>
          </cell>
          <cell r="AA1657">
            <v>44943</v>
          </cell>
          <cell r="AD1657">
            <v>1</v>
          </cell>
          <cell r="AE1657">
            <v>1</v>
          </cell>
          <cell r="AI1657" t="str">
            <v>DESPACHO</v>
          </cell>
          <cell r="AJ1657" t="str">
            <v>EXPRESS</v>
          </cell>
          <cell r="AL1657" t="str">
            <v>NO</v>
          </cell>
          <cell r="AN1657" t="str">
            <v>PEDIDO EXPRESS SOLO QUITO (INGRESAR ANTES DE LAS 11:00 AM)</v>
          </cell>
          <cell r="AO1657" t="str">
            <v>DISTRIBUIDORES</v>
          </cell>
          <cell r="AP1657">
            <v>44943</v>
          </cell>
          <cell r="AR1657" t="str">
            <v>MDELIVERY_2484435</v>
          </cell>
          <cell r="AS1657">
            <v>331025</v>
          </cell>
          <cell r="AT1657" t="str">
            <v>D40</v>
          </cell>
          <cell r="AU1657" t="str">
            <v>BTB</v>
          </cell>
          <cell r="AV1657">
            <v>1</v>
          </cell>
          <cell r="AX1657" t="str">
            <v>ENTREGADO</v>
          </cell>
          <cell r="AY1657" t="str">
            <v>HALFSIM MOVISTAR: 1 und - sn. 8959300520561475743</v>
          </cell>
          <cell r="AZ1657" t="str">
            <v>SIMCARD</v>
          </cell>
          <cell r="BA1657" t="str">
            <v/>
          </cell>
        </row>
        <row r="1658">
          <cell r="A1658" t="str">
            <v>2484436</v>
          </cell>
          <cell r="B1658" t="str">
            <v>MDELIVERY</v>
          </cell>
          <cell r="C1658">
            <v>44943</v>
          </cell>
          <cell r="D1658" t="str">
            <v>FLEXNET ECUADOR - MDELIVERY</v>
          </cell>
          <cell r="E1658" t="str">
            <v>CALLE 28 DE JUNIO S/N Y GARCIA MORENO ENTRADA LLANO GRANDE</v>
          </cell>
          <cell r="H1658" t="str">
            <v>170208</v>
          </cell>
          <cell r="I1658" t="str">
            <v>QUITO</v>
          </cell>
          <cell r="J1658" t="str">
            <v>PICHINCHA</v>
          </cell>
          <cell r="K1658" t="str">
            <v>SERGIO GABRIEL SABANDO MEZA_SERGIO GABRIEL SABANDO MEZA</v>
          </cell>
          <cell r="L1658" t="str">
            <v>PROVINCIA GUAYAS CIUDAD GUAYAQUIL COMPSESA COMPUHELP CIUDADELA ADACE FRENTE A TECNOMEGA</v>
          </cell>
          <cell r="O1658" t="str">
            <v>GUAYAQUIL</v>
          </cell>
          <cell r="P1658" t="str">
            <v>GUAYAQUIL</v>
          </cell>
          <cell r="Q1658" t="str">
            <v>GUAYAS</v>
          </cell>
          <cell r="R1658" t="str">
            <v>2484436</v>
          </cell>
          <cell r="W1658" t="str">
            <v>0928450337001</v>
          </cell>
          <cell r="X1658" t="str">
            <v>0982070158</v>
          </cell>
          <cell r="AA1658">
            <v>44943</v>
          </cell>
          <cell r="AD1658">
            <v>1</v>
          </cell>
          <cell r="AE1658">
            <v>1</v>
          </cell>
          <cell r="AI1658" t="str">
            <v>DESPACHO</v>
          </cell>
          <cell r="AJ1658" t="str">
            <v>NORMAL</v>
          </cell>
          <cell r="AL1658" t="str">
            <v>NO</v>
          </cell>
          <cell r="AN1658" t="str">
            <v>PEDIDO EXPRESS DESDE BODEGA GUAYAQUIL</v>
          </cell>
          <cell r="AO1658" t="str">
            <v>DISTRIBUIDORES</v>
          </cell>
          <cell r="AP1658">
            <v>44943</v>
          </cell>
          <cell r="AR1658" t="str">
            <v>MDELIVERY_2484436</v>
          </cell>
          <cell r="AS1658">
            <v>331044</v>
          </cell>
          <cell r="AT1658" t="str">
            <v>D40</v>
          </cell>
          <cell r="AU1658" t="str">
            <v>BTB</v>
          </cell>
          <cell r="AV1658">
            <v>1</v>
          </cell>
          <cell r="AX1658" t="str">
            <v>EN_TRANSITO</v>
          </cell>
          <cell r="AY1658" t="str">
            <v>HALFSIM MOVISTAR: 1 und - sn. 8959300520561476097</v>
          </cell>
          <cell r="AZ1658" t="str">
            <v>SIMCARD</v>
          </cell>
          <cell r="BA1658" t="str">
            <v/>
          </cell>
        </row>
        <row r="1659">
          <cell r="A1659" t="str">
            <v>2484437</v>
          </cell>
          <cell r="B1659" t="str">
            <v>MDELIVERY</v>
          </cell>
          <cell r="C1659">
            <v>44943</v>
          </cell>
          <cell r="D1659" t="str">
            <v>FLEXNET ECUADOR - MDELIVERY</v>
          </cell>
          <cell r="E1659" t="str">
            <v>CALLE 28 DE JUNIO S/N Y GARCIA MORENO ENTRADA LLANO GRANDE</v>
          </cell>
          <cell r="H1659" t="str">
            <v>170208</v>
          </cell>
          <cell r="I1659" t="str">
            <v>QUITO</v>
          </cell>
          <cell r="J1659" t="str">
            <v>PICHINCHA</v>
          </cell>
          <cell r="K1659" t="str">
            <v>VANESSA ALVEAR_ECUAPRIMAS C LTDA AGENCIA ASESORA PRODUCTORA DE</v>
          </cell>
          <cell r="L1659" t="str">
            <v>AV NACIONES UNIDAS E3 39 Y AMAZONAS ED LA PREVISORA TORRE A PISO 2 OFICINA 202 22452477</v>
          </cell>
          <cell r="O1659" t="str">
            <v>QUITO</v>
          </cell>
          <cell r="P1659" t="str">
            <v>QUITO</v>
          </cell>
          <cell r="Q1659" t="str">
            <v>PICHINCHA</v>
          </cell>
          <cell r="R1659" t="str">
            <v>2484437</v>
          </cell>
          <cell r="W1659" t="str">
            <v>0991267107001</v>
          </cell>
          <cell r="X1659" t="str">
            <v>0959565526</v>
          </cell>
          <cell r="AA1659">
            <v>44943</v>
          </cell>
          <cell r="AD1659">
            <v>1</v>
          </cell>
          <cell r="AE1659">
            <v>1</v>
          </cell>
          <cell r="AI1659" t="str">
            <v>DESPACHO</v>
          </cell>
          <cell r="AJ1659" t="str">
            <v>NORMAL</v>
          </cell>
          <cell r="AL1659" t="str">
            <v>NO</v>
          </cell>
          <cell r="AN1659" t="str">
            <v>POSVENTA GGCC Y NEGOCIOS</v>
          </cell>
          <cell r="AO1659" t="str">
            <v>GGCC / NEGOCIOS</v>
          </cell>
          <cell r="AP1659">
            <v>44943</v>
          </cell>
          <cell r="AR1659" t="str">
            <v>MDELIVERY_2484437</v>
          </cell>
          <cell r="AS1659">
            <v>331039</v>
          </cell>
          <cell r="AT1659" t="str">
            <v>D40</v>
          </cell>
          <cell r="AU1659" t="str">
            <v>BTB</v>
          </cell>
          <cell r="AV1659">
            <v>1</v>
          </cell>
          <cell r="AX1659" t="str">
            <v>ENTREGADO</v>
          </cell>
          <cell r="AY1659" t="str">
            <v>LTE SAMSUNG A23 NEGRO: 1 und - sn. 356795951753479</v>
          </cell>
          <cell r="AZ1659" t="str">
            <v>TERMINAL</v>
          </cell>
          <cell r="BA1659" t="str">
            <v/>
          </cell>
        </row>
        <row r="1660">
          <cell r="A1660" t="str">
            <v>2484438</v>
          </cell>
          <cell r="B1660" t="str">
            <v>MDELIVERY</v>
          </cell>
          <cell r="C1660">
            <v>44943</v>
          </cell>
          <cell r="D1660" t="str">
            <v>FLEXNET ECUADOR - MDELIVERY</v>
          </cell>
          <cell r="E1660" t="str">
            <v>CALLE 28 DE JUNIO S/N Y GARCIA MORENO ENTRADA LLANO GRANDE</v>
          </cell>
          <cell r="H1660" t="str">
            <v>170208</v>
          </cell>
          <cell r="I1660" t="str">
            <v>QUITO</v>
          </cell>
          <cell r="J1660" t="str">
            <v>PICHINCHA</v>
          </cell>
          <cell r="K1660" t="str">
            <v>JHON SEBASTIAN LLANGARI GONZALES_JHON SEBASTIAN LLANGARI GONZALES</v>
          </cell>
          <cell r="L1660" t="str">
            <v>CIUDADELA DE LOS PAQUES CALLE CARLOS LYNCH CASA DE 1 PISO SOLOR TURQUESA CONTACTO WHATSAPP 0961604319</v>
          </cell>
          <cell r="O1660" t="str">
            <v>CORONEL MARCELINO MARIDUEÑA</v>
          </cell>
          <cell r="P1660" t="str">
            <v>CORONEL MARCELINO MARIDUEÑA</v>
          </cell>
          <cell r="Q1660" t="str">
            <v>GUAYAS</v>
          </cell>
          <cell r="R1660" t="str">
            <v>2484438</v>
          </cell>
          <cell r="W1660" t="str">
            <v>1720490323</v>
          </cell>
          <cell r="X1660" t="str">
            <v>0998272440</v>
          </cell>
          <cell r="AA1660">
            <v>44943</v>
          </cell>
          <cell r="AD1660">
            <v>1</v>
          </cell>
          <cell r="AE1660">
            <v>1</v>
          </cell>
          <cell r="AI1660" t="str">
            <v>DESPACHO</v>
          </cell>
          <cell r="AJ1660" t="str">
            <v>NORMAL</v>
          </cell>
          <cell r="AL1660" t="str">
            <v>NO</v>
          </cell>
          <cell r="AN1660" t="str">
            <v>DAS CARGO A LA CUENTA (DELIVERY)</v>
          </cell>
          <cell r="AO1660" t="str">
            <v>DISTRIBUIDORES</v>
          </cell>
          <cell r="AP1660">
            <v>44943</v>
          </cell>
          <cell r="AR1660" t="str">
            <v>MDELIVERY_2484438</v>
          </cell>
          <cell r="AS1660">
            <v>331043</v>
          </cell>
          <cell r="AT1660" t="str">
            <v>D40</v>
          </cell>
          <cell r="AU1660" t="str">
            <v>BTB</v>
          </cell>
          <cell r="AV1660">
            <v>1</v>
          </cell>
          <cell r="AX1660" t="str">
            <v>EN_TRANSITO</v>
          </cell>
          <cell r="AY1660" t="str">
            <v>HALFSIM MOVISTAR: 1 und - sn. 8959300520561475834</v>
          </cell>
          <cell r="AZ1660" t="str">
            <v>SIMCARD</v>
          </cell>
          <cell r="BA1660" t="str">
            <v>EMPRESAS TITULAR AUSENTE ENTREGA CON SELLO</v>
          </cell>
        </row>
        <row r="1661">
          <cell r="A1661" t="str">
            <v>2484439_1</v>
          </cell>
          <cell r="B1661" t="str">
            <v>MDELIVERY</v>
          </cell>
          <cell r="C1661">
            <v>44943</v>
          </cell>
          <cell r="D1661" t="str">
            <v>FLEXNET ECUADOR - MDELIVERY</v>
          </cell>
          <cell r="E1661" t="str">
            <v>CALLE 28 DE JUNIO S/N Y GARCIA MORENO ENTRADA LLANO GRANDE</v>
          </cell>
          <cell r="H1661" t="str">
            <v>170208</v>
          </cell>
          <cell r="I1661" t="str">
            <v>QUITO</v>
          </cell>
          <cell r="J1661" t="str">
            <v>PICHINCHA</v>
          </cell>
          <cell r="K1661" t="str">
            <v>SANTIAGO ACOSTA_AON RISK SERVICES ECUADOR S A</v>
          </cell>
          <cell r="L1661" t="str">
            <v>LLANO GRANDE CALLES ASTUDILLO Y RACINES CONJUNTO GISSELS 1 CASA 9 POR FAVOR LA CASA DA A LA CALLE PRINCIPAL NO INGRESEN POR EL CONJUNTO</v>
          </cell>
          <cell r="O1661" t="str">
            <v>QUITO</v>
          </cell>
          <cell r="P1661" t="str">
            <v>QUITO</v>
          </cell>
          <cell r="Q1661" t="str">
            <v>PICHINCHA</v>
          </cell>
          <cell r="R1661" t="str">
            <v>2484439_1</v>
          </cell>
          <cell r="W1661" t="str">
            <v>1791955293001</v>
          </cell>
          <cell r="X1661" t="str">
            <v>0995804448</v>
          </cell>
          <cell r="AA1661">
            <v>44943</v>
          </cell>
          <cell r="AD1661">
            <v>1</v>
          </cell>
          <cell r="AE1661">
            <v>1</v>
          </cell>
          <cell r="AI1661" t="str">
            <v>DESPACHO</v>
          </cell>
          <cell r="AJ1661" t="str">
            <v>EXPRESS</v>
          </cell>
          <cell r="AL1661" t="str">
            <v>NO</v>
          </cell>
          <cell r="AN1661" t="str">
            <v>POSVENTA GGCC Y NEGOCIOS (EXPRESS SOLO QUITO)</v>
          </cell>
          <cell r="AO1661" t="str">
            <v>GGCC / NEGOCIOS</v>
          </cell>
          <cell r="AP1661">
            <v>44943</v>
          </cell>
          <cell r="AR1661" t="str">
            <v>MDELIVERY_2484439_1</v>
          </cell>
          <cell r="AS1661">
            <v>331026</v>
          </cell>
          <cell r="AT1661" t="str">
            <v>D40</v>
          </cell>
          <cell r="AU1661" t="str">
            <v>BTB</v>
          </cell>
          <cell r="AV1661">
            <v>1</v>
          </cell>
          <cell r="AX1661" t="str">
            <v>ENTREGADO</v>
          </cell>
          <cell r="AY1661" t="str">
            <v>LTE SAMSUNG A13 AZUL: 1 und - sn. 352177399177021</v>
          </cell>
          <cell r="AZ1661" t="str">
            <v>TERMINAL</v>
          </cell>
          <cell r="BA1661" t="str">
            <v/>
          </cell>
        </row>
        <row r="1662">
          <cell r="A1662" t="str">
            <v>2484440</v>
          </cell>
          <cell r="B1662" t="str">
            <v>MDELIVERY</v>
          </cell>
          <cell r="C1662">
            <v>44943</v>
          </cell>
          <cell r="D1662" t="str">
            <v>FLEXNET ECUADOR - MDELIVERY</v>
          </cell>
          <cell r="E1662" t="str">
            <v>CALLE 28 DE JUNIO S/N Y GARCIA MORENO ENTRADA LLANO GRANDE</v>
          </cell>
          <cell r="H1662" t="str">
            <v>170208</v>
          </cell>
          <cell r="I1662" t="str">
            <v>QUITO</v>
          </cell>
          <cell r="J1662" t="str">
            <v>PICHINCHA</v>
          </cell>
          <cell r="K1662" t="str">
            <v>FREDDY PAREDES VANESSA DIAZ_CAJAMARCA PROTECTIVE SERVICES C LTDA CAJAPROTSERV</v>
          </cell>
          <cell r="L1662" t="str">
            <v>GUAYAS GUAYAQUIL LOMAS DE URDESA GUAYACANES 399 Y LA QUINTA GUAYAQUIL</v>
          </cell>
          <cell r="O1662" t="str">
            <v>GUAYAQUIL</v>
          </cell>
          <cell r="P1662" t="str">
            <v>GUAYAQUIL</v>
          </cell>
          <cell r="Q1662" t="str">
            <v>GUAYAS</v>
          </cell>
          <cell r="R1662" t="str">
            <v>2484440</v>
          </cell>
          <cell r="W1662" t="str">
            <v>0992810572001</v>
          </cell>
          <cell r="X1662" t="str">
            <v>958915690979883168</v>
          </cell>
          <cell r="AA1662">
            <v>44943</v>
          </cell>
          <cell r="AD1662">
            <v>1</v>
          </cell>
          <cell r="AE1662">
            <v>1</v>
          </cell>
          <cell r="AI1662" t="str">
            <v>DESPACHO</v>
          </cell>
          <cell r="AJ1662" t="str">
            <v>NORMAL</v>
          </cell>
          <cell r="AL1662" t="str">
            <v>NO</v>
          </cell>
          <cell r="AN1662" t="str">
            <v>ACTIVACIONES INGRESOS GGCC &amp; NEGOCIOS DIRECTOS</v>
          </cell>
          <cell r="AO1662" t="str">
            <v>GGCC / NEGOCIOS</v>
          </cell>
          <cell r="AP1662">
            <v>44943</v>
          </cell>
          <cell r="AR1662" t="str">
            <v>MDELIVERY_2484440</v>
          </cell>
          <cell r="AS1662">
            <v>331041</v>
          </cell>
          <cell r="AT1662" t="str">
            <v>D40</v>
          </cell>
          <cell r="AU1662" t="str">
            <v>BTB</v>
          </cell>
          <cell r="AV1662">
            <v>23</v>
          </cell>
          <cell r="AX1662" t="str">
            <v>EN_TRANSITO</v>
          </cell>
          <cell r="AY1662" t="str">
            <v>HALFSIM MOVISTAR: 23 und - sn. 8959300520560854385,8959300520560854419,8959300520560854302,8959300520560854211,8959300520560854427,8959300520560854294,8959300520560854435,8959300520560854401,8959300520560854328,8959300520560854336,8959300520560854229,8959300520560854195,8959300520560854237,8959300520560854310,8959300520560854351,8959300520560854369,8959300520560854344,8959300520560854179,8959300520560854377,8959300520560854245,8959300520560854187,8959300520560854203,8959300520560854393</v>
          </cell>
          <cell r="AZ1662" t="str">
            <v>SIMCARD</v>
          </cell>
          <cell r="BA1662" t="str">
            <v/>
          </cell>
        </row>
        <row r="1663">
          <cell r="A1663" t="str">
            <v>2484463</v>
          </cell>
          <cell r="B1663" t="str">
            <v>MDELIVERY</v>
          </cell>
          <cell r="C1663">
            <v>44943</v>
          </cell>
          <cell r="D1663" t="str">
            <v>FLEXNET ECUADOR - MDELIVERY</v>
          </cell>
          <cell r="E1663" t="str">
            <v>CALLE 28 DE JUNIO S/N Y GARCIA MORENO ENTRADA LLANO GRANDE</v>
          </cell>
          <cell r="H1663" t="str">
            <v>170208</v>
          </cell>
          <cell r="I1663" t="str">
            <v>QUITO</v>
          </cell>
          <cell r="J1663" t="str">
            <v>PICHINCHA</v>
          </cell>
          <cell r="K1663" t="str">
            <v>ELIZABETH TORRES LUCYMOLINA_NESTLE ECUADOR S A</v>
          </cell>
          <cell r="L1663" t="str">
            <v>AV EL BOMBERO KM 6 5 VIA A LA COSTA NESTLE CEIBOS AL FRENTE DE MC DONALDS CEIBOS GUAYAQUIL</v>
          </cell>
          <cell r="O1663" t="str">
            <v>GUAYAQUIL</v>
          </cell>
          <cell r="P1663" t="str">
            <v>GUAYAQUIL</v>
          </cell>
          <cell r="Q1663" t="str">
            <v>GUAYAS</v>
          </cell>
          <cell r="R1663" t="str">
            <v>2484463</v>
          </cell>
          <cell r="W1663" t="str">
            <v>0990032246001</v>
          </cell>
          <cell r="X1663" t="str">
            <v>0987391168</v>
          </cell>
          <cell r="AA1663">
            <v>44943</v>
          </cell>
          <cell r="AD1663">
            <v>1</v>
          </cell>
          <cell r="AE1663">
            <v>1</v>
          </cell>
          <cell r="AI1663" t="str">
            <v>DESPACHO</v>
          </cell>
          <cell r="AJ1663" t="str">
            <v>NORMAL</v>
          </cell>
          <cell r="AL1663" t="str">
            <v>NO</v>
          </cell>
          <cell r="AN1663" t="str">
            <v>POSVENTA GGCC Y NEGOCIOS</v>
          </cell>
          <cell r="AO1663" t="str">
            <v>GGCC / NEGOCIOS</v>
          </cell>
          <cell r="AP1663">
            <v>44943</v>
          </cell>
          <cell r="AR1663" t="str">
            <v>MDELIVERY_2484463</v>
          </cell>
          <cell r="AS1663">
            <v>331045</v>
          </cell>
          <cell r="AT1663" t="str">
            <v>D40</v>
          </cell>
          <cell r="AU1663" t="str">
            <v>BTB</v>
          </cell>
          <cell r="AV1663">
            <v>1</v>
          </cell>
          <cell r="AX1663" t="str">
            <v>EN_TRANSITO</v>
          </cell>
          <cell r="AY1663" t="str">
            <v>LTE NOKIA G21 AZUL: 1 und - sn. 355108340392119</v>
          </cell>
          <cell r="AZ1663" t="str">
            <v>TERMINAL</v>
          </cell>
          <cell r="BA1663" t="str">
            <v/>
          </cell>
        </row>
        <row r="1664">
          <cell r="A1664" t="str">
            <v>2484464</v>
          </cell>
          <cell r="B1664" t="str">
            <v>MDELIVERY</v>
          </cell>
          <cell r="C1664">
            <v>44943</v>
          </cell>
          <cell r="D1664" t="str">
            <v>FLEXNET ECUADOR - MDELIVERY</v>
          </cell>
          <cell r="E1664" t="str">
            <v>CALLE 28 DE JUNIO S/N Y GARCIA MORENO ENTRADA LLANO GRANDE</v>
          </cell>
          <cell r="H1664" t="str">
            <v>170208</v>
          </cell>
          <cell r="I1664" t="str">
            <v>QUITO</v>
          </cell>
          <cell r="J1664" t="str">
            <v>PICHINCHA</v>
          </cell>
          <cell r="K1664" t="str">
            <v>ADRIANA MENESES_TECNISEGUROS S A AGENCIA ASESORA PRODUCTORA DE SE</v>
          </cell>
          <cell r="L1664" t="str">
            <v>LEON DE FEBRES CORDERO N56 170 Y CAPITAN YEPEZ TRAS COLEGIO AERONAUTICO</v>
          </cell>
          <cell r="O1664" t="str">
            <v>QUITO</v>
          </cell>
          <cell r="P1664" t="str">
            <v>QUITO</v>
          </cell>
          <cell r="Q1664" t="str">
            <v>PICHINCHA</v>
          </cell>
          <cell r="R1664" t="str">
            <v>2484464</v>
          </cell>
          <cell r="W1664" t="str">
            <v>1790048772001</v>
          </cell>
          <cell r="X1664" t="str">
            <v>0998208261</v>
          </cell>
          <cell r="AA1664">
            <v>44943</v>
          </cell>
          <cell r="AD1664">
            <v>1</v>
          </cell>
          <cell r="AE1664">
            <v>1</v>
          </cell>
          <cell r="AI1664" t="str">
            <v>DESPACHO</v>
          </cell>
          <cell r="AJ1664" t="str">
            <v>EXPRESS</v>
          </cell>
          <cell r="AL1664" t="str">
            <v>NO</v>
          </cell>
          <cell r="AN1664" t="str">
            <v>POSVENTA GGCC Y NEGOCIOS (EXPRESS SOLO QUITO)</v>
          </cell>
          <cell r="AO1664" t="str">
            <v>GGCC / NEGOCIOS</v>
          </cell>
          <cell r="AP1664">
            <v>44943</v>
          </cell>
          <cell r="AR1664" t="str">
            <v>MDELIVERY_2484464</v>
          </cell>
          <cell r="AS1664">
            <v>331021</v>
          </cell>
          <cell r="AT1664" t="str">
            <v>D40</v>
          </cell>
          <cell r="AU1664" t="str">
            <v>BTB</v>
          </cell>
          <cell r="AV1664">
            <v>1</v>
          </cell>
          <cell r="AX1664" t="str">
            <v>ENTREGADO</v>
          </cell>
          <cell r="AY1664" t="str">
            <v>HALFSIM MOVISTAR: 1 und - sn. 8959300520561466346</v>
          </cell>
          <cell r="AZ1664" t="str">
            <v>SIMCARD</v>
          </cell>
          <cell r="BA1664" t="str">
            <v/>
          </cell>
        </row>
        <row r="1665">
          <cell r="A1665" t="str">
            <v>2484465</v>
          </cell>
          <cell r="B1665" t="str">
            <v>MDELIVERY</v>
          </cell>
          <cell r="C1665">
            <v>44943</v>
          </cell>
          <cell r="D1665" t="str">
            <v>FLEXNET ECUADOR - MDELIVERY</v>
          </cell>
          <cell r="E1665" t="str">
            <v>CALLE 28 DE JUNIO S/N Y GARCIA MORENO ENTRADA LLANO GRANDE</v>
          </cell>
          <cell r="H1665" t="str">
            <v>170208</v>
          </cell>
          <cell r="I1665" t="str">
            <v>QUITO</v>
          </cell>
          <cell r="J1665" t="str">
            <v>PICHINCHA</v>
          </cell>
          <cell r="K1665" t="str">
            <v>SANTIAGO JACOME_PRODUCTOS AUTOADHESIVOS ARCLAD S A</v>
          </cell>
          <cell r="L1665" t="str">
            <v>JOSE ANDRADE OE1 298 Y JUAN DE SELIS CARCELEN FRENTE A MAXIPAN</v>
          </cell>
          <cell r="O1665" t="str">
            <v>QUITO</v>
          </cell>
          <cell r="P1665" t="str">
            <v>QUITO</v>
          </cell>
          <cell r="Q1665" t="str">
            <v>PICHINCHA</v>
          </cell>
          <cell r="R1665" t="str">
            <v>2484465</v>
          </cell>
          <cell r="W1665" t="str">
            <v>1791283465001</v>
          </cell>
          <cell r="X1665" t="str">
            <v>0996390259</v>
          </cell>
          <cell r="AA1665">
            <v>44943</v>
          </cell>
          <cell r="AD1665">
            <v>1</v>
          </cell>
          <cell r="AE1665">
            <v>1</v>
          </cell>
          <cell r="AI1665" t="str">
            <v>DESPACHO</v>
          </cell>
          <cell r="AJ1665" t="str">
            <v>EXPRESS</v>
          </cell>
          <cell r="AL1665" t="str">
            <v>NO</v>
          </cell>
          <cell r="AN1665" t="str">
            <v>367 EMPRESAS Y NEGOCIOS (EXPRESS SOLO QUITO)</v>
          </cell>
          <cell r="AO1665" t="str">
            <v>GGCC / NEGOCIOS</v>
          </cell>
          <cell r="AP1665">
            <v>44943</v>
          </cell>
          <cell r="AR1665" t="str">
            <v>MDELIVERY_2484465</v>
          </cell>
          <cell r="AS1665">
            <v>331038</v>
          </cell>
          <cell r="AT1665" t="str">
            <v>D40</v>
          </cell>
          <cell r="AU1665" t="str">
            <v>BTB</v>
          </cell>
          <cell r="AV1665">
            <v>1</v>
          </cell>
          <cell r="AX1665" t="str">
            <v>ENTREGADO</v>
          </cell>
          <cell r="AY1665" t="str">
            <v>LTE XIAOMI 11 LITE 5G NE NEGRO: 1 und - sn. 863090064231365</v>
          </cell>
          <cell r="AZ1665" t="str">
            <v>TERMINAL</v>
          </cell>
          <cell r="BA1665" t="str">
            <v/>
          </cell>
        </row>
        <row r="1666">
          <cell r="A1666" t="str">
            <v>2484466</v>
          </cell>
          <cell r="B1666" t="str">
            <v>MDELIVERY</v>
          </cell>
          <cell r="C1666">
            <v>44943</v>
          </cell>
          <cell r="D1666" t="str">
            <v>FLEXNET ECUADOR - MDELIVERY</v>
          </cell>
          <cell r="E1666" t="str">
            <v>CALLE 28 DE JUNIO S/N Y GARCIA MORENO ENTRADA LLANO GRANDE</v>
          </cell>
          <cell r="H1666" t="str">
            <v>170208</v>
          </cell>
          <cell r="I1666" t="str">
            <v>QUITO</v>
          </cell>
          <cell r="J1666" t="str">
            <v>PICHINCHA</v>
          </cell>
          <cell r="K1666" t="str">
            <v>ANDREA ESTEFANIA ANGULO ALMEIDA_ANDREA ESTEFANIA ANGULO ALMEIDA</v>
          </cell>
          <cell r="L1666" t="str">
            <v>LINEA FERREA E18 48 Y FRANCISCO MATIZ SECTOR SAN JOSE DE MONJAS DIAGONAL A LA IGLESIA VIRGEN DE LAS FLORES REFERENCIA PARED BLANCA LA CASA ES VERDE DE TRES PISOS PORTON NEGRO EN CASO DE NO ESTAR LA SENORITA ENTREGAR ROCIO ALEIDA 0986491249 MAMA</v>
          </cell>
          <cell r="O1666" t="str">
            <v>QUITO</v>
          </cell>
          <cell r="P1666" t="str">
            <v>QUITO</v>
          </cell>
          <cell r="Q1666" t="str">
            <v>PICHINCHA</v>
          </cell>
          <cell r="R1666" t="str">
            <v>2484466</v>
          </cell>
          <cell r="W1666" t="str">
            <v>1719183699001</v>
          </cell>
          <cell r="X1666" t="str">
            <v>0996362489</v>
          </cell>
          <cell r="AA1666">
            <v>44943</v>
          </cell>
          <cell r="AD1666">
            <v>1</v>
          </cell>
          <cell r="AE1666">
            <v>1</v>
          </cell>
          <cell r="AI1666" t="str">
            <v>DESPACHO</v>
          </cell>
          <cell r="AJ1666" t="str">
            <v>NORMAL</v>
          </cell>
          <cell r="AL1666" t="str">
            <v>NO</v>
          </cell>
          <cell r="AN1666" t="str">
            <v>DAS CARGO A LA CUENTA (DELIVERY)</v>
          </cell>
          <cell r="AO1666" t="str">
            <v>DISTRIBUIDORES</v>
          </cell>
          <cell r="AP1666">
            <v>44943</v>
          </cell>
          <cell r="AR1666" t="str">
            <v>MDELIVERY_2484466</v>
          </cell>
          <cell r="AS1666">
            <v>331042</v>
          </cell>
          <cell r="AT1666" t="str">
            <v>D40</v>
          </cell>
          <cell r="AU1666" t="str">
            <v>BTB</v>
          </cell>
          <cell r="AV1666">
            <v>1</v>
          </cell>
          <cell r="AX1666" t="str">
            <v>ENTREGADO</v>
          </cell>
          <cell r="AY1666" t="str">
            <v>HALFSIM MOVISTAR: 1 und - sn. 8959300520561466312</v>
          </cell>
          <cell r="AZ1666" t="str">
            <v>SIMCARD</v>
          </cell>
          <cell r="BA1666" t="str">
            <v>EMPRESAS TITULAR AUSENTE ENTREGA CON SELLO</v>
          </cell>
        </row>
        <row r="1667">
          <cell r="A1667" t="str">
            <v>2484467</v>
          </cell>
          <cell r="B1667" t="str">
            <v>MDELIVERY</v>
          </cell>
          <cell r="C1667">
            <v>44943</v>
          </cell>
          <cell r="D1667" t="str">
            <v>FLEXNET ECUADOR - MDELIVERY</v>
          </cell>
          <cell r="E1667" t="str">
            <v>CALLE 28 DE JUNIO S/N Y GARCIA MORENO ENTRADA LLANO GRANDE</v>
          </cell>
          <cell r="H1667" t="str">
            <v>170208</v>
          </cell>
          <cell r="I1667" t="str">
            <v>QUITO</v>
          </cell>
          <cell r="J1667" t="str">
            <v>PICHINCHA</v>
          </cell>
          <cell r="K1667" t="str">
            <v>ESTEFANIA HERNANDEZ_MEDICAMENTA ECUATORIANA S A</v>
          </cell>
          <cell r="L1667" t="str">
            <v>AV 6 DE DICIEMBRE Y JUAN BOUSSINGAULT ESQUINA EDIFICIO TORRE 6 PISO 12 OFICINA 1201</v>
          </cell>
          <cell r="O1667" t="str">
            <v>QUITO</v>
          </cell>
          <cell r="P1667" t="str">
            <v>QUITO</v>
          </cell>
          <cell r="Q1667" t="str">
            <v>PICHINCHA</v>
          </cell>
          <cell r="R1667" t="str">
            <v>2484467</v>
          </cell>
          <cell r="W1667" t="str">
            <v>1790775941001</v>
          </cell>
          <cell r="X1667" t="str">
            <v>0980283906</v>
          </cell>
          <cell r="AA1667">
            <v>44943</v>
          </cell>
          <cell r="AD1667">
            <v>1</v>
          </cell>
          <cell r="AE1667">
            <v>1</v>
          </cell>
          <cell r="AI1667" t="str">
            <v>DESPACHO</v>
          </cell>
          <cell r="AJ1667" t="str">
            <v>NORMAL</v>
          </cell>
          <cell r="AL1667" t="str">
            <v>NO</v>
          </cell>
          <cell r="AN1667" t="str">
            <v>POSVENTA GGCC Y NEGOCIOS</v>
          </cell>
          <cell r="AO1667" t="str">
            <v>GGCC / NEGOCIOS</v>
          </cell>
          <cell r="AP1667">
            <v>44943</v>
          </cell>
          <cell r="AR1667" t="str">
            <v>MDELIVERY_2484467</v>
          </cell>
          <cell r="AS1667">
            <v>331048</v>
          </cell>
          <cell r="AT1667" t="str">
            <v>D40</v>
          </cell>
          <cell r="AU1667" t="str">
            <v>BTB</v>
          </cell>
          <cell r="AV1667">
            <v>2</v>
          </cell>
          <cell r="AX1667" t="str">
            <v>EN_TRANSITO</v>
          </cell>
          <cell r="AY1667" t="str">
            <v>LTE MOTO G60S AZUL: 2 und - sn. 354911551724479,354911551718117</v>
          </cell>
          <cell r="AZ1667" t="str">
            <v>TERMINAL</v>
          </cell>
          <cell r="BA1667" t="str">
            <v/>
          </cell>
        </row>
        <row r="1668">
          <cell r="A1668" t="str">
            <v>2484469</v>
          </cell>
          <cell r="B1668" t="str">
            <v>MDELIVERY</v>
          </cell>
          <cell r="C1668">
            <v>44943</v>
          </cell>
          <cell r="D1668" t="str">
            <v>FLEXNET ECUADOR - MDELIVERY</v>
          </cell>
          <cell r="E1668" t="str">
            <v>CALLE 28 DE JUNIO S/N Y GARCIA MORENO ENTRADA LLANO GRANDE</v>
          </cell>
          <cell r="H1668" t="str">
            <v>170208</v>
          </cell>
          <cell r="I1668" t="str">
            <v>QUITO</v>
          </cell>
          <cell r="J1668" t="str">
            <v>PICHINCHA</v>
          </cell>
          <cell r="K1668" t="str">
            <v>NEFI TRUJILLO_IGLESIA DE JESUCRISTO DE LOS SANTOS DE LOS ULTIMOS</v>
          </cell>
          <cell r="L1668" t="str">
            <v>COLON E8 71 ENTRE DIEGO DE ALMAGRO Y YANEZ PINZON</v>
          </cell>
          <cell r="O1668" t="str">
            <v>QUITO</v>
          </cell>
          <cell r="P1668" t="str">
            <v>QUITO</v>
          </cell>
          <cell r="Q1668" t="str">
            <v>PICHINCHA</v>
          </cell>
          <cell r="R1668" t="str">
            <v>2484469</v>
          </cell>
          <cell r="W1668" t="str">
            <v>1790898954001</v>
          </cell>
          <cell r="X1668" t="str">
            <v>0999800130</v>
          </cell>
          <cell r="AA1668">
            <v>44943</v>
          </cell>
          <cell r="AD1668">
            <v>1</v>
          </cell>
          <cell r="AE1668">
            <v>1</v>
          </cell>
          <cell r="AI1668" t="str">
            <v>DESPACHO</v>
          </cell>
          <cell r="AJ1668" t="str">
            <v>EXPRESS</v>
          </cell>
          <cell r="AL1668" t="str">
            <v>NO</v>
          </cell>
          <cell r="AN1668" t="str">
            <v>367 EMPRESAS Y NEGOCIOS (EXPRESS SOLO QUITO)</v>
          </cell>
          <cell r="AO1668" t="str">
            <v>GGCC / NEGOCIOS</v>
          </cell>
          <cell r="AP1668">
            <v>44943</v>
          </cell>
          <cell r="AR1668" t="str">
            <v>MDELIVERY_2484469</v>
          </cell>
          <cell r="AS1668">
            <v>331022</v>
          </cell>
          <cell r="AT1668" t="str">
            <v>D40</v>
          </cell>
          <cell r="AU1668" t="str">
            <v>BTB</v>
          </cell>
          <cell r="AV1668">
            <v>2</v>
          </cell>
          <cell r="AX1668" t="str">
            <v>ENTREGADO</v>
          </cell>
          <cell r="AY1668" t="str">
            <v>LTE SAMSUNG A53 5G AZUL: 2 und - sn. 353842198069716,353842198071852</v>
          </cell>
          <cell r="AZ1668" t="str">
            <v>TERMINAL</v>
          </cell>
          <cell r="BA1668" t="str">
            <v/>
          </cell>
        </row>
        <row r="1669">
          <cell r="A1669" t="str">
            <v>2484471</v>
          </cell>
          <cell r="B1669" t="str">
            <v>MDELIVERY</v>
          </cell>
          <cell r="C1669">
            <v>44943</v>
          </cell>
          <cell r="D1669" t="str">
            <v>FLEXNET ECUADOR - MDELIVERY</v>
          </cell>
          <cell r="E1669" t="str">
            <v>CALLE 28 DE JUNIO S/N Y GARCIA MORENO ENTRADA LLANO GRANDE</v>
          </cell>
          <cell r="H1669" t="str">
            <v>170208</v>
          </cell>
          <cell r="I1669" t="str">
            <v>QUITO</v>
          </cell>
          <cell r="J1669" t="str">
            <v>PICHINCHA</v>
          </cell>
          <cell r="K1669" t="str">
            <v>CRISTIAN PAREDES_ BANCO PICHINCHA CA</v>
          </cell>
          <cell r="L1669" t="str">
            <v>AMAZONAS Y PEREIRA MATRIZ BANCO PICHINCHA AV PISO 7</v>
          </cell>
          <cell r="O1669" t="str">
            <v>QUITO</v>
          </cell>
          <cell r="P1669" t="str">
            <v>QUITO</v>
          </cell>
          <cell r="Q1669" t="str">
            <v>PICHINCHA</v>
          </cell>
          <cell r="R1669" t="str">
            <v>2484471</v>
          </cell>
          <cell r="W1669" t="str">
            <v>1790010937001</v>
          </cell>
          <cell r="X1669" t="str">
            <v>0999059226</v>
          </cell>
          <cell r="AA1669">
            <v>44943</v>
          </cell>
          <cell r="AD1669">
            <v>1</v>
          </cell>
          <cell r="AE1669">
            <v>1</v>
          </cell>
          <cell r="AI1669" t="str">
            <v>DESPACHO</v>
          </cell>
          <cell r="AJ1669" t="str">
            <v>EXPRESS</v>
          </cell>
          <cell r="AL1669" t="str">
            <v>NO</v>
          </cell>
          <cell r="AN1669" t="str">
            <v>POSVENTA GGCC Y NEGOCIOS (EXPRESS SOLO QUITO)</v>
          </cell>
          <cell r="AO1669" t="str">
            <v>GGCC / NEGOCIOS</v>
          </cell>
          <cell r="AP1669">
            <v>44943</v>
          </cell>
          <cell r="AR1669" t="str">
            <v>MDELIVERY_2484471</v>
          </cell>
          <cell r="AS1669">
            <v>331029</v>
          </cell>
          <cell r="AT1669" t="str">
            <v>D40</v>
          </cell>
          <cell r="AU1669" t="str">
            <v>BTB</v>
          </cell>
          <cell r="AV1669">
            <v>1</v>
          </cell>
          <cell r="AX1669" t="str">
            <v>ENTREGADO</v>
          </cell>
          <cell r="AY1669" t="str">
            <v>LTE IPHONE 13 PRO 256GB NEGRO: 1 und - sn. 350302398965034</v>
          </cell>
          <cell r="AZ1669" t="str">
            <v>TERMINAL</v>
          </cell>
          <cell r="BA1669" t="str">
            <v/>
          </cell>
        </row>
        <row r="1670">
          <cell r="A1670" t="str">
            <v>2484472</v>
          </cell>
          <cell r="B1670" t="str">
            <v>MDELIVERY</v>
          </cell>
          <cell r="C1670">
            <v>44943</v>
          </cell>
          <cell r="D1670" t="str">
            <v>FLEXNET ECUADOR - MDELIVERY</v>
          </cell>
          <cell r="E1670" t="str">
            <v>CALLE 28 DE JUNIO S/N Y GARCIA MORENO ENTRADA LLANO GRANDE</v>
          </cell>
          <cell r="H1670" t="str">
            <v>170208</v>
          </cell>
          <cell r="I1670" t="str">
            <v>QUITO</v>
          </cell>
          <cell r="J1670" t="str">
            <v>PICHINCHA</v>
          </cell>
          <cell r="K1670" t="str">
            <v>JENNY CORREA ANA GABRIELA SANTANA_ASERTEC S A AGENCIA ASESORA PRODUCTORA DE SEGUROS</v>
          </cell>
          <cell r="L1670" t="str">
            <v>AV 6 DE DICIEMBRE NO 2816 Y PAUL RIVET EDIF JOSUETH GONZALEZ</v>
          </cell>
          <cell r="O1670" t="str">
            <v>QUITO</v>
          </cell>
          <cell r="P1670" t="str">
            <v>QUITO</v>
          </cell>
          <cell r="Q1670" t="str">
            <v>PICHINCHA</v>
          </cell>
          <cell r="R1670" t="str">
            <v>2484472</v>
          </cell>
          <cell r="W1670" t="str">
            <v>1790930866001</v>
          </cell>
          <cell r="X1670" t="str">
            <v>0980440427</v>
          </cell>
          <cell r="AA1670">
            <v>44943</v>
          </cell>
          <cell r="AD1670">
            <v>1</v>
          </cell>
          <cell r="AE1670">
            <v>1</v>
          </cell>
          <cell r="AI1670" t="str">
            <v>DESPACHO</v>
          </cell>
          <cell r="AJ1670" t="str">
            <v>EXPRESS</v>
          </cell>
          <cell r="AL1670" t="str">
            <v>NO</v>
          </cell>
          <cell r="AN1670" t="str">
            <v>POSVENTA GGCC Y NEGOCIOS (EXPRESS SOLO QUITO)</v>
          </cell>
          <cell r="AO1670" t="str">
            <v>GGCC / NEGOCIOS</v>
          </cell>
          <cell r="AP1670">
            <v>44943</v>
          </cell>
          <cell r="AR1670" t="str">
            <v>MDELIVERY_2484472</v>
          </cell>
          <cell r="AS1670">
            <v>331028</v>
          </cell>
          <cell r="AT1670" t="str">
            <v>D40</v>
          </cell>
          <cell r="AU1670" t="str">
            <v>BTB</v>
          </cell>
          <cell r="AV1670">
            <v>1</v>
          </cell>
          <cell r="AX1670" t="str">
            <v>ENTREGADO</v>
          </cell>
          <cell r="AY1670" t="str">
            <v>LTE XIAOMI REDMI NOTE 11S AZUL: 1 und - sn. 863837056656383</v>
          </cell>
          <cell r="AZ1670" t="str">
            <v>TERMINAL</v>
          </cell>
          <cell r="BA1670" t="str">
            <v/>
          </cell>
        </row>
        <row r="1671">
          <cell r="A1671" t="str">
            <v>2484473</v>
          </cell>
          <cell r="B1671" t="str">
            <v>MDELIVERY</v>
          </cell>
          <cell r="C1671">
            <v>44943</v>
          </cell>
          <cell r="D1671" t="str">
            <v>FLEXNET ECUADOR - MDELIVERY</v>
          </cell>
          <cell r="E1671" t="str">
            <v>CALLE 28 DE JUNIO S/N Y GARCIA MORENO ENTRADA LLANO GRANDE</v>
          </cell>
          <cell r="H1671" t="str">
            <v>170208</v>
          </cell>
          <cell r="I1671" t="str">
            <v>QUITO</v>
          </cell>
          <cell r="J1671" t="str">
            <v>PICHINCHA</v>
          </cell>
          <cell r="K1671" t="str">
            <v>FAUSTO MONTEROS O DANIEL JARAMILLO_MONTEROSASLIMITADA C L</v>
          </cell>
          <cell r="L1671" t="str">
            <v>RETIRA AGENCIA TRAMACO VARGAS OE2 36 Y MORALES</v>
          </cell>
          <cell r="O1671" t="str">
            <v>CAYAMBE</v>
          </cell>
          <cell r="P1671" t="str">
            <v>CAYAMBE</v>
          </cell>
          <cell r="Q1671" t="str">
            <v>PICHINCHA</v>
          </cell>
          <cell r="R1671" t="str">
            <v>2484473</v>
          </cell>
          <cell r="W1671" t="str">
            <v>1793129595001</v>
          </cell>
          <cell r="X1671" t="str">
            <v>0984489973</v>
          </cell>
          <cell r="AA1671">
            <v>44943</v>
          </cell>
          <cell r="AD1671">
            <v>1</v>
          </cell>
          <cell r="AE1671">
            <v>1</v>
          </cell>
          <cell r="AI1671" t="str">
            <v>DESPACHO</v>
          </cell>
          <cell r="AJ1671" t="str">
            <v>NORMAL</v>
          </cell>
          <cell r="AL1671" t="str">
            <v>NO</v>
          </cell>
          <cell r="AN1671" t="str">
            <v>CC RENOVACION B2B NMTELEMARKETING (EXPRESS SOLO QUITO)</v>
          </cell>
          <cell r="AO1671" t="str">
            <v>MULTICANAL B2B</v>
          </cell>
          <cell r="AP1671">
            <v>44943</v>
          </cell>
          <cell r="AR1671" t="str">
            <v>MDELIVERY_2484473</v>
          </cell>
          <cell r="AS1671">
            <v>331052</v>
          </cell>
          <cell r="AT1671" t="str">
            <v>D40</v>
          </cell>
          <cell r="AU1671" t="str">
            <v>BTB</v>
          </cell>
          <cell r="AV1671">
            <v>1</v>
          </cell>
          <cell r="AX1671" t="str">
            <v>INCIDENCIA</v>
          </cell>
          <cell r="AY1671" t="str">
            <v>LTE SAMSUNG A03 NEGRO: 1 und - sn. 351084958317785</v>
          </cell>
          <cell r="AZ1671" t="str">
            <v>TERMINAL</v>
          </cell>
          <cell r="BA1671" t="str">
            <v>Entrega con contingente (dos documentos de identidad)</v>
          </cell>
        </row>
        <row r="1672">
          <cell r="A1672" t="str">
            <v>2484474</v>
          </cell>
          <cell r="B1672" t="str">
            <v>MDELIVERY</v>
          </cell>
          <cell r="C1672">
            <v>44943</v>
          </cell>
          <cell r="D1672" t="str">
            <v>FLEXNET ECUADOR - MDELIVERY</v>
          </cell>
          <cell r="E1672" t="str">
            <v>CALLE 28 DE JUNIO S/N Y GARCIA MORENO ENTRADA LLANO GRANDE</v>
          </cell>
          <cell r="H1672" t="str">
            <v>170208</v>
          </cell>
          <cell r="I1672" t="str">
            <v>QUITO</v>
          </cell>
          <cell r="J1672" t="str">
            <v>PICHINCHA</v>
          </cell>
          <cell r="K1672" t="str">
            <v>SORAYDA PAREDES_ASOCIACION COLEGIO AMERICANO DE GUAYAQUIL</v>
          </cell>
          <cell r="L1672" t="str">
            <v>AV JUAN TANCA MARENGO KM 4 5 Y AV ING GOMEZ GAULT</v>
          </cell>
          <cell r="O1672" t="str">
            <v>GUAYAQUIL</v>
          </cell>
          <cell r="P1672" t="str">
            <v>GUAYAQUIL</v>
          </cell>
          <cell r="Q1672" t="str">
            <v>GUAYAS</v>
          </cell>
          <cell r="R1672" t="str">
            <v>2484474</v>
          </cell>
          <cell r="W1672" t="str">
            <v>0990067236001</v>
          </cell>
          <cell r="X1672" t="str">
            <v>0979438584</v>
          </cell>
          <cell r="AA1672">
            <v>44943</v>
          </cell>
          <cell r="AD1672">
            <v>1</v>
          </cell>
          <cell r="AE1672">
            <v>1</v>
          </cell>
          <cell r="AI1672" t="str">
            <v>DESPACHO</v>
          </cell>
          <cell r="AJ1672" t="str">
            <v>NORMAL</v>
          </cell>
          <cell r="AL1672" t="str">
            <v>NO</v>
          </cell>
          <cell r="AN1672" t="str">
            <v>CC RENOVACION B2B NMTELEMARKETING (EXPRESS SOLO QUITO)</v>
          </cell>
          <cell r="AO1672" t="str">
            <v>MULTICANAL B2B</v>
          </cell>
          <cell r="AP1672">
            <v>44943</v>
          </cell>
          <cell r="AR1672" t="str">
            <v>MDELIVERY_2484474</v>
          </cell>
          <cell r="AS1672">
            <v>331047</v>
          </cell>
          <cell r="AT1672" t="str">
            <v>D40</v>
          </cell>
          <cell r="AU1672" t="str">
            <v>BTB</v>
          </cell>
          <cell r="AV1672">
            <v>1</v>
          </cell>
          <cell r="AX1672" t="str">
            <v>EN_TRANSITO</v>
          </cell>
          <cell r="AY1672" t="str">
            <v>LTE SAMSUNG A23 NEGRO: 1 und - sn. 356795951752182</v>
          </cell>
          <cell r="AZ1672" t="str">
            <v>TERMINAL</v>
          </cell>
          <cell r="BA1672" t="str">
            <v>Entrega con contingente (dos documentos de identidad)</v>
          </cell>
        </row>
        <row r="1673">
          <cell r="A1673" t="str">
            <v>2484475</v>
          </cell>
          <cell r="B1673" t="str">
            <v>MDELIVERY</v>
          </cell>
          <cell r="C1673">
            <v>44943</v>
          </cell>
          <cell r="D1673" t="str">
            <v>FLEXNET ECUADOR - MDELIVERY</v>
          </cell>
          <cell r="E1673" t="str">
            <v>CALLE 28 DE JUNIO S/N Y GARCIA MORENO ENTRADA LLANO GRANDE</v>
          </cell>
          <cell r="H1673" t="str">
            <v>170208</v>
          </cell>
          <cell r="I1673" t="str">
            <v>QUITO</v>
          </cell>
          <cell r="J1673" t="str">
            <v>PICHINCHA</v>
          </cell>
          <cell r="K1673" t="str">
            <v>CALDERON AGUILAR JUAN MANUEL_CALDERON AGUILAR JUAN MANUEL</v>
          </cell>
          <cell r="L1673" t="str">
            <v>RETIRA AGENCIA TRAMACO AVE DR HONORATO VASQUEZ O AVE LAS CASUARINAS MZ 5 SL 1 QUINQUELAS KM 10 5 VIA DAULE</v>
          </cell>
          <cell r="O1673" t="str">
            <v>GUAYAQUIL</v>
          </cell>
          <cell r="P1673" t="str">
            <v>GUAYAQUIL</v>
          </cell>
          <cell r="Q1673" t="str">
            <v>GUAYAS</v>
          </cell>
          <cell r="R1673" t="str">
            <v>2484475</v>
          </cell>
          <cell r="W1673" t="str">
            <v>0918371907001</v>
          </cell>
          <cell r="X1673" t="str">
            <v>0958697019</v>
          </cell>
          <cell r="AA1673">
            <v>44943</v>
          </cell>
          <cell r="AD1673">
            <v>1</v>
          </cell>
          <cell r="AE1673">
            <v>1</v>
          </cell>
          <cell r="AI1673" t="str">
            <v>DESPACHO</v>
          </cell>
          <cell r="AJ1673" t="str">
            <v>NORMAL</v>
          </cell>
          <cell r="AL1673" t="str">
            <v>NO</v>
          </cell>
          <cell r="AN1673" t="str">
            <v>CC RENOVACION B2B NMTELEMARKETING (EXPRESS SOLO QUITO)</v>
          </cell>
          <cell r="AO1673" t="str">
            <v>MULTICANAL B2B</v>
          </cell>
          <cell r="AP1673">
            <v>44943</v>
          </cell>
          <cell r="AR1673" t="str">
            <v>MDELIVERY_2484475</v>
          </cell>
          <cell r="AS1673">
            <v>331051</v>
          </cell>
          <cell r="AT1673" t="str">
            <v>D40</v>
          </cell>
          <cell r="AU1673" t="str">
            <v>BTB</v>
          </cell>
          <cell r="AV1673">
            <v>1</v>
          </cell>
          <cell r="AX1673" t="str">
            <v>EN_TRANSITO</v>
          </cell>
          <cell r="AY1673" t="str">
            <v>LTE XIAOMI REDMI NOTE 11S AZUL: 1 und - sn. 865954061358802</v>
          </cell>
          <cell r="AZ1673" t="str">
            <v>TERMINAL</v>
          </cell>
          <cell r="BA1673" t="str">
            <v>Entrega con contingente (dos documentos de identidad)</v>
          </cell>
        </row>
        <row r="1674">
          <cell r="A1674" t="str">
            <v>2484476</v>
          </cell>
          <cell r="B1674" t="str">
            <v>MDELIVERY</v>
          </cell>
          <cell r="C1674">
            <v>44943</v>
          </cell>
          <cell r="D1674" t="str">
            <v>FLEXNET ECUADOR - MDELIVERY</v>
          </cell>
          <cell r="E1674" t="str">
            <v>CALLE 28 DE JUNIO S/N Y GARCIA MORENO ENTRADA LLANO GRANDE</v>
          </cell>
          <cell r="H1674" t="str">
            <v>170208</v>
          </cell>
          <cell r="I1674" t="str">
            <v>QUITO</v>
          </cell>
          <cell r="J1674" t="str">
            <v>PICHINCHA</v>
          </cell>
          <cell r="K1674" t="str">
            <v>MILTON DABERSON CHANG VILLAMAR_MILTON DABERSON CHANG VILLAMAR</v>
          </cell>
          <cell r="L1674" t="str">
            <v>PILADORA EX TIO JORGE KILOMETRO 24 DURAN MONTALVO</v>
          </cell>
          <cell r="O1674" t="str">
            <v>BABAHOYO</v>
          </cell>
          <cell r="P1674" t="str">
            <v>BABAHOYO</v>
          </cell>
          <cell r="Q1674" t="str">
            <v>LOS RIOS</v>
          </cell>
          <cell r="R1674" t="str">
            <v>2484476</v>
          </cell>
          <cell r="W1674" t="str">
            <v>1208540763001</v>
          </cell>
          <cell r="X1674" t="str">
            <v>0990928303</v>
          </cell>
          <cell r="AA1674">
            <v>44943</v>
          </cell>
          <cell r="AD1674">
            <v>1</v>
          </cell>
          <cell r="AE1674">
            <v>1</v>
          </cell>
          <cell r="AI1674" t="str">
            <v>DESPACHO</v>
          </cell>
          <cell r="AJ1674" t="str">
            <v>NORMAL</v>
          </cell>
          <cell r="AL1674" t="str">
            <v>NO</v>
          </cell>
          <cell r="AN1674" t="str">
            <v>CC RENOVACION B2B NMTELEMARKETING (EXPRESS SOLO QUITO)</v>
          </cell>
          <cell r="AO1674" t="str">
            <v>MULTICANAL B2B</v>
          </cell>
          <cell r="AP1674">
            <v>44943</v>
          </cell>
          <cell r="AR1674" t="str">
            <v>MDELIVERY_2484476</v>
          </cell>
          <cell r="AS1674">
            <v>331049</v>
          </cell>
          <cell r="AT1674" t="str">
            <v>D40</v>
          </cell>
          <cell r="AU1674" t="str">
            <v>BTB</v>
          </cell>
          <cell r="AV1674">
            <v>2</v>
          </cell>
          <cell r="AX1674" t="str">
            <v>EN_TRANSITO</v>
          </cell>
          <cell r="AY1674" t="str">
            <v>LTE HONOR X6 SILVER: 1 und - sn. 862800060123288 / LTE XIAOMI REDMI 10A 64GB SILVER: 1 und - sn. 867849065642284</v>
          </cell>
          <cell r="AZ1674" t="str">
            <v>TERMINAL</v>
          </cell>
          <cell r="BA1674" t="str">
            <v>Entrega con contingente (dos documentos de identidad)</v>
          </cell>
        </row>
        <row r="1675">
          <cell r="A1675" t="str">
            <v>2484478</v>
          </cell>
          <cell r="B1675" t="str">
            <v>MDELIVERY</v>
          </cell>
          <cell r="C1675">
            <v>44943</v>
          </cell>
          <cell r="D1675" t="str">
            <v>FLEXNET ECUADOR - MDELIVERY</v>
          </cell>
          <cell r="E1675" t="str">
            <v>CALLE 28 DE JUNIO S/N Y GARCIA MORENO ENTRADA LLANO GRANDE</v>
          </cell>
          <cell r="H1675" t="str">
            <v>170208</v>
          </cell>
          <cell r="I1675" t="str">
            <v>QUITO</v>
          </cell>
          <cell r="J1675" t="str">
            <v>PICHINCHA</v>
          </cell>
          <cell r="K1675" t="str">
            <v>VICTOR DUGLAS CABEZA NAVARRETE O CARMEN BORJA O AIMAR CABEZA_VICTOR DUGLAS CABEZA NAVARRETE</v>
          </cell>
          <cell r="L1675" t="str">
            <v>CANTON RIO VERDE RECINTO BOCANA DE LAGARTO ARRIBA DE LA LOMA BARRIO EL PARAISO ATRAS DE LA IGLESIA</v>
          </cell>
          <cell r="O1675" t="str">
            <v>ESMERALDAS</v>
          </cell>
          <cell r="P1675" t="str">
            <v>ESMERALDAS</v>
          </cell>
          <cell r="Q1675" t="str">
            <v>ESMERALDAS</v>
          </cell>
          <cell r="R1675" t="str">
            <v>2484478</v>
          </cell>
          <cell r="W1675" t="str">
            <v>0801434523001</v>
          </cell>
          <cell r="X1675" t="str">
            <v>0985950961/0981415895</v>
          </cell>
          <cell r="AA1675">
            <v>44943</v>
          </cell>
          <cell r="AD1675">
            <v>1</v>
          </cell>
          <cell r="AE1675">
            <v>1</v>
          </cell>
          <cell r="AI1675" t="str">
            <v>DESPACHO</v>
          </cell>
          <cell r="AJ1675" t="str">
            <v>NORMAL</v>
          </cell>
          <cell r="AL1675" t="str">
            <v>NO</v>
          </cell>
          <cell r="AN1675" t="str">
            <v>CC RENOVACION B2B NMTELEMARKETING (EXPRESS SOLO QUITO)</v>
          </cell>
          <cell r="AO1675" t="str">
            <v>MULTICANAL B2B</v>
          </cell>
          <cell r="AP1675">
            <v>44943</v>
          </cell>
          <cell r="AR1675" t="str">
            <v>MDELIVERY_2484478</v>
          </cell>
          <cell r="AS1675">
            <v>331053</v>
          </cell>
          <cell r="AT1675" t="str">
            <v>D40</v>
          </cell>
          <cell r="AU1675" t="str">
            <v>BTB</v>
          </cell>
          <cell r="AV1675">
            <v>1</v>
          </cell>
          <cell r="AX1675" t="str">
            <v>EN_TRANSITO</v>
          </cell>
          <cell r="AY1675" t="str">
            <v>LTE SAMSUNG A13 AZUL: 1 und - sn. 352177399175231</v>
          </cell>
          <cell r="AZ1675" t="str">
            <v>TERMINAL</v>
          </cell>
          <cell r="BA1675" t="str">
            <v>Entrega con contingente (dos documentos de identidad)</v>
          </cell>
        </row>
        <row r="1676">
          <cell r="A1676" t="str">
            <v>2484479</v>
          </cell>
          <cell r="B1676" t="str">
            <v>MDELIVERY</v>
          </cell>
          <cell r="C1676">
            <v>44943</v>
          </cell>
          <cell r="D1676" t="str">
            <v>FLEXNET ECUADOR - MDELIVERY</v>
          </cell>
          <cell r="E1676" t="str">
            <v>CALLE 28 DE JUNIO S/N Y GARCIA MORENO ENTRADA LLANO GRANDE</v>
          </cell>
          <cell r="H1676" t="str">
            <v>170208</v>
          </cell>
          <cell r="I1676" t="str">
            <v>QUITO</v>
          </cell>
          <cell r="J1676" t="str">
            <v>PICHINCHA</v>
          </cell>
          <cell r="K1676" t="str">
            <v>LISSELOTTE ASTRID SALAS FERNANDEZ O MARTHA FERNANDEZ_ LISSELOTTE ASTRID SALAS FERNANDEZ</v>
          </cell>
          <cell r="L1676" t="str">
            <v>DIRECCION ARMENIA CALLE AVENIDA BENJAMIN CARRION Y PEDRO AVILA CONJUNTO RESIDENCIAL LA ARMENIA CASA 10</v>
          </cell>
          <cell r="O1676" t="str">
            <v>QUITO</v>
          </cell>
          <cell r="P1676" t="str">
            <v>QUITO</v>
          </cell>
          <cell r="Q1676" t="str">
            <v>PICHINCHA</v>
          </cell>
          <cell r="R1676" t="str">
            <v>2484479</v>
          </cell>
          <cell r="W1676" t="str">
            <v>1757775968001</v>
          </cell>
          <cell r="X1676" t="str">
            <v>0967328587</v>
          </cell>
          <cell r="AA1676">
            <v>44943</v>
          </cell>
          <cell r="AD1676">
            <v>1</v>
          </cell>
          <cell r="AE1676">
            <v>1</v>
          </cell>
          <cell r="AI1676" t="str">
            <v>DESPACHO</v>
          </cell>
          <cell r="AJ1676" t="str">
            <v>NORMAL</v>
          </cell>
          <cell r="AL1676" t="str">
            <v>NO</v>
          </cell>
          <cell r="AN1676" t="str">
            <v>CC RENOVACION B2B NMTELEMARKETING (EXPRESS SOLO QUITO)</v>
          </cell>
          <cell r="AO1676" t="str">
            <v>MULTICANAL B2B</v>
          </cell>
          <cell r="AP1676">
            <v>44943</v>
          </cell>
          <cell r="AR1676" t="str">
            <v>MDELIVERY_2484479</v>
          </cell>
          <cell r="AS1676">
            <v>331046</v>
          </cell>
          <cell r="AT1676" t="str">
            <v>D40</v>
          </cell>
          <cell r="AU1676" t="str">
            <v>BTB</v>
          </cell>
          <cell r="AV1676">
            <v>1</v>
          </cell>
          <cell r="AX1676" t="str">
            <v>EN_TRANSITO</v>
          </cell>
          <cell r="AY1676" t="str">
            <v>LTE XIAOMI REDMI 10C 128GB GRIS: 1 und - sn. 868688062322568</v>
          </cell>
          <cell r="AZ1676" t="str">
            <v>TERMINAL</v>
          </cell>
          <cell r="BA1676" t="str">
            <v>Entrega con contingente (dos documentos de identidad)</v>
          </cell>
        </row>
        <row r="1677">
          <cell r="A1677" t="str">
            <v>2484480</v>
          </cell>
          <cell r="B1677" t="str">
            <v>MDELIVERY</v>
          </cell>
          <cell r="C1677">
            <v>44943</v>
          </cell>
          <cell r="D1677" t="str">
            <v>FLEXNET ECUADOR - MDELIVERY</v>
          </cell>
          <cell r="E1677" t="str">
            <v>CALLE 28 DE JUNIO S/N Y GARCIA MORENO ENTRADA LLANO GRANDE</v>
          </cell>
          <cell r="H1677" t="str">
            <v>170208</v>
          </cell>
          <cell r="I1677" t="str">
            <v>QUITO</v>
          </cell>
          <cell r="J1677" t="str">
            <v>PICHINCHA</v>
          </cell>
          <cell r="K1677" t="str">
            <v>PAULO CESAR LAPO MINDIOLA_PAULO CESAR LAPO MINDIOLA</v>
          </cell>
          <cell r="L1677" t="str">
            <v>PARROQUIA PATRICIA PILAR VIA SANTO DOMINGO QUEVEDO KM 41 LOTIZACION LA ESPERANZA CALLE PRINCIPAL CASA COLOR BLANCO DEL MIDUVI JUNTO A UNA TIENDA</v>
          </cell>
          <cell r="O1677" t="str">
            <v>SANTO DOMINGO</v>
          </cell>
          <cell r="P1677" t="str">
            <v>SANTO DOMINGO</v>
          </cell>
          <cell r="Q1677" t="str">
            <v>SANTO DOMINGO</v>
          </cell>
          <cell r="R1677" t="str">
            <v>2484480</v>
          </cell>
          <cell r="W1677" t="str">
            <v>0956053516001</v>
          </cell>
          <cell r="X1677" t="str">
            <v>0992448102</v>
          </cell>
          <cell r="AA1677">
            <v>44943</v>
          </cell>
          <cell r="AD1677">
            <v>1</v>
          </cell>
          <cell r="AE1677">
            <v>1</v>
          </cell>
          <cell r="AI1677" t="str">
            <v>DESPACHO</v>
          </cell>
          <cell r="AJ1677" t="str">
            <v>NORMAL</v>
          </cell>
          <cell r="AL1677" t="str">
            <v>NO</v>
          </cell>
          <cell r="AN1677" t="str">
            <v>CC RENOVACION B2B NMTELEMARKETING (EXPRESS SOLO QUITO)</v>
          </cell>
          <cell r="AO1677" t="str">
            <v>MULTICANAL B2B</v>
          </cell>
          <cell r="AP1677">
            <v>44943</v>
          </cell>
          <cell r="AR1677" t="str">
            <v>MDELIVERY_2484480</v>
          </cell>
          <cell r="AS1677">
            <v>331050</v>
          </cell>
          <cell r="AT1677" t="str">
            <v>D40</v>
          </cell>
          <cell r="AU1677" t="str">
            <v>BTB</v>
          </cell>
          <cell r="AV1677">
            <v>1</v>
          </cell>
          <cell r="AX1677" t="str">
            <v>EN_TRANSITO</v>
          </cell>
          <cell r="AY1677" t="str">
            <v>LTE NOKIA G21 AZUL: 1 und - sn. 355108340386897</v>
          </cell>
          <cell r="AZ1677" t="str">
            <v>TERMINAL</v>
          </cell>
          <cell r="BA1677" t="str">
            <v>Entrega con contingente (dos documentos de identidad)</v>
          </cell>
        </row>
        <row r="1678">
          <cell r="A1678" t="str">
            <v>2484481_1</v>
          </cell>
          <cell r="B1678" t="str">
            <v>MDELIVERY</v>
          </cell>
          <cell r="C1678">
            <v>44943</v>
          </cell>
          <cell r="D1678" t="str">
            <v>FLEXNET ECUADOR - MDELIVERY</v>
          </cell>
          <cell r="E1678" t="str">
            <v>CALLE 28 DE JUNIO S/N Y GARCIA MORENO ENTRADA LLANO GRANDE</v>
          </cell>
          <cell r="H1678" t="str">
            <v>170208</v>
          </cell>
          <cell r="I1678" t="str">
            <v>QUITO</v>
          </cell>
          <cell r="J1678" t="str">
            <v>PICHINCHA</v>
          </cell>
          <cell r="K1678" t="str">
            <v>PEDRO PABLO ZAMORA ZAMORA O VICENTA ZAMORA_PEDRO PABLO ZAMORA ZAMORA</v>
          </cell>
          <cell r="L1678" t="str">
            <v>AV SIXTO DURAN BALLEN CDLA SAN RAFAEL CALLE 10 DE NOVIEMBRE FRENTE AL NUEVO MERCADO CERCA DE CASA DE CANA CON PUERTA DE ZING TIENDA DE INFORMATICA EG ELECTRONIC</v>
          </cell>
          <cell r="O1678" t="str">
            <v>CHONE</v>
          </cell>
          <cell r="P1678" t="str">
            <v>CHONE</v>
          </cell>
          <cell r="Q1678" t="str">
            <v>MANABI</v>
          </cell>
          <cell r="R1678" t="str">
            <v>2484481_1</v>
          </cell>
          <cell r="W1678" t="str">
            <v>1311591299001</v>
          </cell>
          <cell r="X1678" t="str">
            <v>0979628044</v>
          </cell>
          <cell r="AA1678">
            <v>44943</v>
          </cell>
          <cell r="AD1678">
            <v>1</v>
          </cell>
          <cell r="AE1678">
            <v>1</v>
          </cell>
          <cell r="AI1678" t="str">
            <v>DESPACHO</v>
          </cell>
          <cell r="AJ1678" t="str">
            <v>NORMAL</v>
          </cell>
          <cell r="AL1678" t="str">
            <v>NO</v>
          </cell>
          <cell r="AN1678" t="str">
            <v>CC RENOVACION B2B NMTELEMARKETING (EXPRESS SOLO QUITO)</v>
          </cell>
          <cell r="AO1678" t="str">
            <v>MULTICANAL B2B</v>
          </cell>
          <cell r="AP1678">
            <v>44943</v>
          </cell>
          <cell r="AR1678" t="str">
            <v>MDELIVERY_2484481_1</v>
          </cell>
          <cell r="AS1678">
            <v>331056</v>
          </cell>
          <cell r="AT1678" t="str">
            <v>D40</v>
          </cell>
          <cell r="AU1678" t="str">
            <v>BTB</v>
          </cell>
          <cell r="AV1678">
            <v>2</v>
          </cell>
          <cell r="AX1678" t="str">
            <v>EN_TRANSITO</v>
          </cell>
          <cell r="AY1678" t="str">
            <v>LTE XIAOMI REDMI NOTE 11 AZUL: 1 und - sn. 861696063050325 / LTE HONOR X8 NEGRO: 1 und - sn. 866184061556754</v>
          </cell>
          <cell r="AZ1678" t="str">
            <v>TERMINAL</v>
          </cell>
          <cell r="BA1678" t="str">
            <v>Entrega con contingente (dos documentos de identidad)</v>
          </cell>
        </row>
        <row r="1679">
          <cell r="A1679" t="str">
            <v>2484483</v>
          </cell>
          <cell r="B1679" t="str">
            <v>MDELIVERY</v>
          </cell>
          <cell r="C1679">
            <v>44943</v>
          </cell>
          <cell r="D1679" t="str">
            <v>FLEXNET ECUADOR - MDELIVERY</v>
          </cell>
          <cell r="E1679" t="str">
            <v>CALLE 28 DE JUNIO S/N Y GARCIA MORENO ENTRADA LLANO GRANDE</v>
          </cell>
          <cell r="H1679" t="str">
            <v>170208</v>
          </cell>
          <cell r="I1679" t="str">
            <v>QUITO</v>
          </cell>
          <cell r="J1679" t="str">
            <v>PICHINCHA</v>
          </cell>
          <cell r="K1679" t="str">
            <v>INGRID VANESSA VILLAMAR MOSQUERA_INGRID VANESSA VILLAMAR MOSQUERA</v>
          </cell>
          <cell r="L1679" t="str">
            <v>AV SAMBORONDON 1 5 CENTRO COMERCIAL LA TORRE LOCAL 6 THE ANILAS KITCHEN CERCA DE RESTAURANTE SUSHI BAR BOCCA A 1KM DE LA IGLESIA CATOLICA SANTA TERESITA</v>
          </cell>
          <cell r="O1679" t="str">
            <v>GUAYAQUIL</v>
          </cell>
          <cell r="P1679" t="str">
            <v>GUAYAQUIL</v>
          </cell>
          <cell r="Q1679" t="str">
            <v>GUAYAS</v>
          </cell>
          <cell r="R1679" t="str">
            <v>2484483</v>
          </cell>
          <cell r="W1679" t="str">
            <v>0927125203001</v>
          </cell>
          <cell r="X1679" t="str">
            <v>0980531904/0991162275</v>
          </cell>
          <cell r="AA1679">
            <v>44943</v>
          </cell>
          <cell r="AD1679">
            <v>1</v>
          </cell>
          <cell r="AE1679">
            <v>1</v>
          </cell>
          <cell r="AI1679" t="str">
            <v>DESPACHO</v>
          </cell>
          <cell r="AJ1679" t="str">
            <v>NORMAL</v>
          </cell>
          <cell r="AL1679" t="str">
            <v>NO</v>
          </cell>
          <cell r="AN1679" t="str">
            <v>CC RENOVACION B2B NMTELEMARKETING (EXPRESS SOLO QUITO)</v>
          </cell>
          <cell r="AO1679" t="str">
            <v>MULTICANAL B2B</v>
          </cell>
          <cell r="AP1679">
            <v>44943</v>
          </cell>
          <cell r="AR1679" t="str">
            <v>MDELIVERY_2484483</v>
          </cell>
          <cell r="AS1679">
            <v>331060</v>
          </cell>
          <cell r="AT1679" t="str">
            <v>D40</v>
          </cell>
          <cell r="AU1679" t="str">
            <v>BTB</v>
          </cell>
          <cell r="AV1679">
            <v>1</v>
          </cell>
          <cell r="AX1679" t="str">
            <v>EN_TRANSITO</v>
          </cell>
          <cell r="AY1679" t="str">
            <v>LTE HONOR X8 SILVER: 1 und - sn. 866184060679771</v>
          </cell>
          <cell r="AZ1679" t="str">
            <v>TERMINAL</v>
          </cell>
          <cell r="BA1679" t="str">
            <v>Entrega con contingente (dos documentos de identidad)</v>
          </cell>
        </row>
        <row r="1680">
          <cell r="A1680" t="str">
            <v>2484484</v>
          </cell>
          <cell r="B1680" t="str">
            <v>MDELIVERY</v>
          </cell>
          <cell r="C1680">
            <v>44943</v>
          </cell>
          <cell r="D1680" t="str">
            <v>FLEXNET ECUADOR - MDELIVERY</v>
          </cell>
          <cell r="E1680" t="str">
            <v>CALLE 28 DE JUNIO S/N Y GARCIA MORENO ENTRADA LLANO GRANDE</v>
          </cell>
          <cell r="H1680" t="str">
            <v>170208</v>
          </cell>
          <cell r="I1680" t="str">
            <v>QUITO</v>
          </cell>
          <cell r="J1680" t="str">
            <v>PICHINCHA</v>
          </cell>
          <cell r="K1680" t="str">
            <v>CARLOS ENRIQUE SOTOMAYOR MARTINEZ_CARLOS ENRIQUE SOTOMAYOR MARTINEZ</v>
          </cell>
          <cell r="L1680" t="str">
            <v>RETIRO EN OFICINA DE SANTA ELENA LA LIBERTAD DE TRAMACO AV 4TA ENTRE CALLE 22 Y 23</v>
          </cell>
          <cell r="O1680" t="str">
            <v>SANTA ELENA</v>
          </cell>
          <cell r="P1680" t="str">
            <v>SANTA ELENA</v>
          </cell>
          <cell r="Q1680" t="str">
            <v>SANTA ELENA</v>
          </cell>
          <cell r="R1680" t="str">
            <v>2484484</v>
          </cell>
          <cell r="W1680" t="str">
            <v>0912275781001</v>
          </cell>
          <cell r="X1680" t="str">
            <v>0995430383</v>
          </cell>
          <cell r="AA1680">
            <v>44943</v>
          </cell>
          <cell r="AD1680">
            <v>1</v>
          </cell>
          <cell r="AE1680">
            <v>1</v>
          </cell>
          <cell r="AI1680" t="str">
            <v>DESPACHO</v>
          </cell>
          <cell r="AJ1680" t="str">
            <v>NORMAL</v>
          </cell>
          <cell r="AL1680" t="str">
            <v>NO</v>
          </cell>
          <cell r="AN1680" t="str">
            <v>CC RENOVACION B2B NMTELEMARKETING (EXPRESS SOLO QUITO)</v>
          </cell>
          <cell r="AO1680" t="str">
            <v>MULTICANAL B2B</v>
          </cell>
          <cell r="AP1680">
            <v>44943</v>
          </cell>
          <cell r="AR1680" t="str">
            <v>MDELIVERY_2484484</v>
          </cell>
          <cell r="AS1680">
            <v>331055</v>
          </cell>
          <cell r="AT1680" t="str">
            <v>D40</v>
          </cell>
          <cell r="AU1680" t="str">
            <v>BTB</v>
          </cell>
          <cell r="AV1680">
            <v>1</v>
          </cell>
          <cell r="AX1680" t="str">
            <v>EN_TRANSITO</v>
          </cell>
          <cell r="AY1680" t="str">
            <v>LTE XIAOMI REDMI NOTE 11S AZUL: 1 und - sn. 863837056651400</v>
          </cell>
          <cell r="AZ1680" t="str">
            <v>TERMINAL</v>
          </cell>
          <cell r="BA1680" t="str">
            <v>Entrega con contingente (dos documentos de identidad)</v>
          </cell>
        </row>
        <row r="1681">
          <cell r="A1681" t="str">
            <v>2484485</v>
          </cell>
          <cell r="B1681" t="str">
            <v>MDELIVERY</v>
          </cell>
          <cell r="C1681">
            <v>44943</v>
          </cell>
          <cell r="D1681" t="str">
            <v>FLEXNET ECUADOR - MDELIVERY</v>
          </cell>
          <cell r="E1681" t="str">
            <v>CALLE 28 DE JUNIO S/N Y GARCIA MORENO ENTRADA LLANO GRANDE</v>
          </cell>
          <cell r="H1681" t="str">
            <v>170208</v>
          </cell>
          <cell r="I1681" t="str">
            <v>QUITO</v>
          </cell>
          <cell r="J1681" t="str">
            <v>PICHINCHA</v>
          </cell>
          <cell r="K1681" t="str">
            <v>RAFAEL SOLARES MASSO_CONSUAUTO</v>
          </cell>
          <cell r="L1681" t="str">
            <v>CALLE FRANCISCO HERNANDEZ GIRON Y AV AMERICA LOCAL CONSUAUTO AL LADO DE LA CLINICA ATLAS</v>
          </cell>
          <cell r="O1681" t="str">
            <v>QUITO</v>
          </cell>
          <cell r="P1681" t="str">
            <v>QUITO</v>
          </cell>
          <cell r="Q1681" t="str">
            <v>PICHINCHA</v>
          </cell>
          <cell r="R1681" t="str">
            <v>2484485</v>
          </cell>
          <cell r="W1681" t="str">
            <v>1793197115001</v>
          </cell>
          <cell r="X1681" t="str">
            <v>0967262851</v>
          </cell>
          <cell r="AA1681">
            <v>44943</v>
          </cell>
          <cell r="AD1681">
            <v>1</v>
          </cell>
          <cell r="AE1681">
            <v>1</v>
          </cell>
          <cell r="AI1681" t="str">
            <v>DESPACHO</v>
          </cell>
          <cell r="AJ1681" t="str">
            <v>EXPRESS</v>
          </cell>
          <cell r="AL1681" t="str">
            <v>NO</v>
          </cell>
          <cell r="AN1681" t="str">
            <v>CC RENOVACION B2B NMTELEMARKETING (EXPRESS SOLO QUITO)</v>
          </cell>
          <cell r="AO1681" t="str">
            <v>MULTICANAL B2B</v>
          </cell>
          <cell r="AP1681">
            <v>44943</v>
          </cell>
          <cell r="AR1681" t="str">
            <v>MDELIVERY_2484485</v>
          </cell>
          <cell r="AS1681">
            <v>331027</v>
          </cell>
          <cell r="AT1681" t="str">
            <v>D40</v>
          </cell>
          <cell r="AU1681" t="str">
            <v>BTB</v>
          </cell>
          <cell r="AV1681">
            <v>1</v>
          </cell>
          <cell r="AX1681" t="str">
            <v>ENTREGADO</v>
          </cell>
          <cell r="AY1681" t="str">
            <v>LTE XIAOMI 12T PRO SILVER: 1 und - sn. 869678061168640</v>
          </cell>
          <cell r="AZ1681" t="str">
            <v>TERMINAL</v>
          </cell>
          <cell r="BA1681" t="str">
            <v>Entrega con contingente (dos documentos de identidad)</v>
          </cell>
        </row>
        <row r="1682">
          <cell r="A1682" t="str">
            <v>2484486</v>
          </cell>
          <cell r="B1682" t="str">
            <v>MDELIVERY</v>
          </cell>
          <cell r="C1682">
            <v>44943</v>
          </cell>
          <cell r="D1682" t="str">
            <v>FLEXNET ECUADOR - MDELIVERY</v>
          </cell>
          <cell r="E1682" t="str">
            <v>CALLE 28 DE JUNIO S/N Y GARCIA MORENO ENTRADA LLANO GRANDE</v>
          </cell>
          <cell r="H1682" t="str">
            <v>170208</v>
          </cell>
          <cell r="I1682" t="str">
            <v>QUITO</v>
          </cell>
          <cell r="J1682" t="str">
            <v>PICHINCHA</v>
          </cell>
          <cell r="K1682" t="str">
            <v>JENIFER MOGROVEJO LAZO_CORPORACION PROAUTO S A</v>
          </cell>
          <cell r="L1682" t="str">
            <v>AV ESPANA 2 114 Y SEBASTIAN DE BENALCAZAR CONCESIONARIO MIRASOL S A CUENCA AZUAY</v>
          </cell>
          <cell r="O1682" t="str">
            <v>CUENCA</v>
          </cell>
          <cell r="P1682" t="str">
            <v>CUENCA</v>
          </cell>
          <cell r="Q1682" t="str">
            <v>AZUAY</v>
          </cell>
          <cell r="R1682" t="str">
            <v>2484486</v>
          </cell>
          <cell r="W1682" t="str">
            <v>1790978303001</v>
          </cell>
          <cell r="X1682" t="str">
            <v>0984814939</v>
          </cell>
          <cell r="AA1682">
            <v>44943</v>
          </cell>
          <cell r="AD1682">
            <v>1</v>
          </cell>
          <cell r="AE1682">
            <v>1</v>
          </cell>
          <cell r="AI1682" t="str">
            <v>DESPACHO</v>
          </cell>
          <cell r="AJ1682" t="str">
            <v>NORMAL</v>
          </cell>
          <cell r="AL1682" t="str">
            <v>NO</v>
          </cell>
          <cell r="AN1682" t="str">
            <v>367 EMPRESAS Y NEGOCIOS</v>
          </cell>
          <cell r="AO1682" t="str">
            <v>GGCC / NEGOCIOS</v>
          </cell>
          <cell r="AP1682">
            <v>44943</v>
          </cell>
          <cell r="AR1682" t="str">
            <v>MDELIVERY_2484486</v>
          </cell>
          <cell r="AS1682">
            <v>331059</v>
          </cell>
          <cell r="AT1682" t="str">
            <v>D40</v>
          </cell>
          <cell r="AU1682" t="str">
            <v>BTB</v>
          </cell>
          <cell r="AV1682">
            <v>1</v>
          </cell>
          <cell r="AX1682" t="str">
            <v>EN_TRANSITO</v>
          </cell>
          <cell r="AY1682" t="str">
            <v>HALFSIM MOVISTAR: 1 und - sn. 8959300520561466296</v>
          </cell>
          <cell r="AZ1682" t="str">
            <v>SIMCARD</v>
          </cell>
          <cell r="BA1682" t="str">
            <v/>
          </cell>
        </row>
        <row r="1683">
          <cell r="A1683" t="str">
            <v>2484487</v>
          </cell>
          <cell r="B1683" t="str">
            <v>MDELIVERY</v>
          </cell>
          <cell r="C1683">
            <v>44943</v>
          </cell>
          <cell r="D1683" t="str">
            <v>FLEXNET ECUADOR - MDELIVERY</v>
          </cell>
          <cell r="E1683" t="str">
            <v>CALLE 28 DE JUNIO S/N Y GARCIA MORENO ENTRADA LLANO GRANDE</v>
          </cell>
          <cell r="H1683" t="str">
            <v>170208</v>
          </cell>
          <cell r="I1683" t="str">
            <v>QUITO</v>
          </cell>
          <cell r="J1683" t="str">
            <v>PICHINCHA</v>
          </cell>
          <cell r="K1683" t="str">
            <v>CRISTHIAM CASTRO_ DINERS CLUB DEL ECUADOR S A SOCIEDAD FINANCIERA</v>
          </cell>
          <cell r="L1683" t="str">
            <v>VICTOR EMILIO ESTRADA Y LOMAS EDIF DINERS CLUB</v>
          </cell>
          <cell r="O1683" t="str">
            <v>GUAYAQUIL</v>
          </cell>
          <cell r="P1683" t="str">
            <v>GUAYAQUIL</v>
          </cell>
          <cell r="Q1683" t="str">
            <v>GUAYAS</v>
          </cell>
          <cell r="R1683" t="str">
            <v>2484487</v>
          </cell>
          <cell r="W1683" t="str">
            <v>1790010937001</v>
          </cell>
          <cell r="X1683" t="str">
            <v>0995617346</v>
          </cell>
          <cell r="AA1683">
            <v>44943</v>
          </cell>
          <cell r="AD1683">
            <v>1</v>
          </cell>
          <cell r="AE1683">
            <v>1</v>
          </cell>
          <cell r="AI1683" t="str">
            <v>DESPACHO</v>
          </cell>
          <cell r="AJ1683" t="str">
            <v>NORMAL</v>
          </cell>
          <cell r="AL1683" t="str">
            <v>NO</v>
          </cell>
          <cell r="AN1683" t="str">
            <v>POSVENTA GGCC Y NEGOCIOS</v>
          </cell>
          <cell r="AO1683" t="str">
            <v>GGCC / NEGOCIOS</v>
          </cell>
          <cell r="AP1683">
            <v>44943</v>
          </cell>
          <cell r="AR1683" t="str">
            <v>MDELIVERY_2484487</v>
          </cell>
          <cell r="AS1683">
            <v>331057</v>
          </cell>
          <cell r="AT1683" t="str">
            <v>D40</v>
          </cell>
          <cell r="AU1683" t="str">
            <v>BTB</v>
          </cell>
          <cell r="AV1683">
            <v>1</v>
          </cell>
          <cell r="AX1683" t="str">
            <v>EN_TRANSITO</v>
          </cell>
          <cell r="AY1683" t="str">
            <v>LTE SAMSUNG A13 AZUL: 1 und - sn. 350068480530057</v>
          </cell>
          <cell r="AZ1683" t="str">
            <v>TERMINAL</v>
          </cell>
          <cell r="BA1683" t="str">
            <v/>
          </cell>
        </row>
        <row r="1684">
          <cell r="A1684" t="str">
            <v>2484488</v>
          </cell>
          <cell r="B1684" t="str">
            <v>MDELIVERY</v>
          </cell>
          <cell r="C1684">
            <v>44943</v>
          </cell>
          <cell r="D1684" t="str">
            <v>FLEXNET ECUADOR - MDELIVERY</v>
          </cell>
          <cell r="E1684" t="str">
            <v>CALLE 28 DE JUNIO S/N Y GARCIA MORENO ENTRADA LLANO GRANDE</v>
          </cell>
          <cell r="H1684" t="str">
            <v>170208</v>
          </cell>
          <cell r="I1684" t="str">
            <v>QUITO</v>
          </cell>
          <cell r="J1684" t="str">
            <v>PICHINCHA</v>
          </cell>
          <cell r="K1684" t="str">
            <v>JAVIER MANTILLA_LABORATORIOS SIEGFRIED S A</v>
          </cell>
          <cell r="L1684" t="str">
            <v>SANTO DOMINGO DE LOS TSACHILAS SANTO DOMINGO URB SUENO DE BOLIVAR LOTE 16 CALLE N DIAGONAL AL COMPLEJO EL TREBOL</v>
          </cell>
          <cell r="O1684" t="str">
            <v>SANTO DOMINGO</v>
          </cell>
          <cell r="P1684" t="str">
            <v>SANTO DOMINGO</v>
          </cell>
          <cell r="Q1684" t="str">
            <v>SANTO DOMINGO</v>
          </cell>
          <cell r="R1684" t="str">
            <v>2484488</v>
          </cell>
          <cell r="W1684" t="str">
            <v>1791897498001</v>
          </cell>
          <cell r="X1684" t="str">
            <v>980444878</v>
          </cell>
          <cell r="AA1684">
            <v>44943</v>
          </cell>
          <cell r="AD1684">
            <v>1</v>
          </cell>
          <cell r="AE1684">
            <v>1</v>
          </cell>
          <cell r="AI1684" t="str">
            <v>DESPACHO</v>
          </cell>
          <cell r="AJ1684" t="str">
            <v>NORMAL</v>
          </cell>
          <cell r="AL1684" t="str">
            <v>NO</v>
          </cell>
          <cell r="AN1684" t="str">
            <v>ACTIVACIONES B2B PORTABILIDADES SOLO SIMCARD</v>
          </cell>
          <cell r="AO1684" t="str">
            <v>GGCC / NEGOCIOS</v>
          </cell>
          <cell r="AP1684">
            <v>44943</v>
          </cell>
          <cell r="AR1684" t="str">
            <v>MDELIVERY_2484488</v>
          </cell>
          <cell r="AS1684">
            <v>331061</v>
          </cell>
          <cell r="AT1684" t="str">
            <v>D40</v>
          </cell>
          <cell r="AU1684" t="str">
            <v>BTB</v>
          </cell>
          <cell r="AV1684">
            <v>1</v>
          </cell>
          <cell r="AX1684" t="str">
            <v>ENTREGADO</v>
          </cell>
          <cell r="AY1684" t="str">
            <v>HALFSIM MOVISTAR: 1 und - sn. 8959300520560851357</v>
          </cell>
          <cell r="AZ1684" t="str">
            <v>SIMCARD</v>
          </cell>
          <cell r="BA1684" t="str">
            <v/>
          </cell>
        </row>
        <row r="1685">
          <cell r="A1685" t="str">
            <v>2484489</v>
          </cell>
          <cell r="B1685" t="str">
            <v>MDELIVERY</v>
          </cell>
          <cell r="C1685">
            <v>44943</v>
          </cell>
          <cell r="D1685" t="str">
            <v>FLEXNET ECUADOR - MDELIVERY</v>
          </cell>
          <cell r="E1685" t="str">
            <v>CALLE 28 DE JUNIO S/N Y GARCIA MORENO ENTRADA LLANO GRANDE</v>
          </cell>
          <cell r="H1685" t="str">
            <v>170208</v>
          </cell>
          <cell r="I1685" t="str">
            <v>QUITO</v>
          </cell>
          <cell r="J1685" t="str">
            <v>PICHINCHA</v>
          </cell>
          <cell r="K1685" t="str">
            <v>NAYELY KATIUSKA MUNOZ MORENO_NAYELY KATIUSKA MUNOZ MORENO</v>
          </cell>
          <cell r="L1685" t="str">
            <v>CANTON PALENQUE CUIDADELA ALTO PALENQUE CALLE E ENTRE LA CALLE 2 Y LA CALLE 3 CASA DE COLOR MENTA DE 1 PISO A 2 CASA HAY UNA TIENDA ENTREGAR A GLORIA MUNOZ</v>
          </cell>
          <cell r="O1685" t="str">
            <v>BABAHOYO</v>
          </cell>
          <cell r="P1685" t="str">
            <v>BABAHOYO</v>
          </cell>
          <cell r="Q1685" t="str">
            <v>LOS RIOS</v>
          </cell>
          <cell r="R1685" t="str">
            <v>2484489</v>
          </cell>
          <cell r="W1685" t="str">
            <v>0956542005001</v>
          </cell>
          <cell r="X1685" t="str">
            <v>0985357104</v>
          </cell>
          <cell r="AA1685">
            <v>44943</v>
          </cell>
          <cell r="AD1685">
            <v>1</v>
          </cell>
          <cell r="AE1685">
            <v>1</v>
          </cell>
          <cell r="AI1685" t="str">
            <v>DESPACHO</v>
          </cell>
          <cell r="AJ1685" t="str">
            <v>NORMAL</v>
          </cell>
          <cell r="AL1685" t="str">
            <v>NO</v>
          </cell>
          <cell r="AN1685" t="str">
            <v>DAS CARGO A LA CUENTA (DELIVERY)</v>
          </cell>
          <cell r="AO1685" t="str">
            <v>DISTRIBUIDORES</v>
          </cell>
          <cell r="AP1685">
            <v>44943</v>
          </cell>
          <cell r="AR1685" t="str">
            <v>MDELIVERY_2484489</v>
          </cell>
          <cell r="AS1685">
            <v>331054</v>
          </cell>
          <cell r="AT1685" t="str">
            <v>D40</v>
          </cell>
          <cell r="AU1685" t="str">
            <v>BTB</v>
          </cell>
          <cell r="AV1685">
            <v>1</v>
          </cell>
          <cell r="AX1685" t="str">
            <v>EN_TRANSITO</v>
          </cell>
          <cell r="AY1685" t="str">
            <v>HALFSIM MOVISTAR: 1 und - sn. 8959300120521948416</v>
          </cell>
          <cell r="AZ1685" t="str">
            <v>SIMCARD</v>
          </cell>
          <cell r="BA1685" t="str">
            <v>EMPRESAS TITULAR AUSENTE ENTREGA CON SELLO</v>
          </cell>
        </row>
        <row r="1686">
          <cell r="A1686" t="str">
            <v>2484490</v>
          </cell>
          <cell r="B1686" t="str">
            <v>MDELIVERY</v>
          </cell>
          <cell r="C1686">
            <v>44943</v>
          </cell>
          <cell r="D1686" t="str">
            <v>FLEXNET ECUADOR - MDELIVERY</v>
          </cell>
          <cell r="E1686" t="str">
            <v>CALLE 28 DE JUNIO S/N Y GARCIA MORENO ENTRADA LLANO GRANDE</v>
          </cell>
          <cell r="H1686" t="str">
            <v>170208</v>
          </cell>
          <cell r="I1686" t="str">
            <v>QUITO</v>
          </cell>
          <cell r="J1686" t="str">
            <v>PICHINCHA</v>
          </cell>
          <cell r="K1686" t="str">
            <v>MARIA JOSE REGALADO_INMOBILIARIA SEMGROUP S A</v>
          </cell>
          <cell r="L1686" t="str">
            <v>BALSAMOS SUR 118 Y V E ESTRADA UNICA</v>
          </cell>
          <cell r="O1686" t="str">
            <v>GUAYAQUIL</v>
          </cell>
          <cell r="P1686" t="str">
            <v>GUAYAQUIL</v>
          </cell>
          <cell r="Q1686" t="str">
            <v>GUAYAS</v>
          </cell>
          <cell r="R1686" t="str">
            <v>2484490</v>
          </cell>
          <cell r="W1686" t="str">
            <v>0992959002001</v>
          </cell>
          <cell r="X1686" t="str">
            <v>0991752177</v>
          </cell>
          <cell r="AA1686">
            <v>44943</v>
          </cell>
          <cell r="AD1686">
            <v>1</v>
          </cell>
          <cell r="AE1686">
            <v>1</v>
          </cell>
          <cell r="AI1686" t="str">
            <v>DESPACHO</v>
          </cell>
          <cell r="AJ1686" t="str">
            <v>NORMAL</v>
          </cell>
          <cell r="AL1686" t="str">
            <v>NO</v>
          </cell>
          <cell r="AN1686" t="str">
            <v>DAS CARGO A LA CUENTA (DELIVERY)</v>
          </cell>
          <cell r="AO1686" t="str">
            <v>DISTRIBUIDORES</v>
          </cell>
          <cell r="AP1686">
            <v>44943</v>
          </cell>
          <cell r="AR1686" t="str">
            <v>MDELIVERY_2484490</v>
          </cell>
          <cell r="AS1686">
            <v>331058</v>
          </cell>
          <cell r="AT1686" t="str">
            <v>D40</v>
          </cell>
          <cell r="AU1686" t="str">
            <v>BTB</v>
          </cell>
          <cell r="AV1686">
            <v>1</v>
          </cell>
          <cell r="AX1686" t="str">
            <v>EN_TRANSITO</v>
          </cell>
          <cell r="AY1686" t="str">
            <v>HALFSIM MOVISTAR: 1 und - sn. 8959300120521948424</v>
          </cell>
          <cell r="AZ1686" t="str">
            <v>SIMCARD</v>
          </cell>
          <cell r="BA1686" t="str">
            <v>EMPRESAS TITULAR AUSENTE ENTREGA CON SELLO</v>
          </cell>
        </row>
        <row r="1687">
          <cell r="A1687" t="str">
            <v>2484491</v>
          </cell>
          <cell r="B1687" t="str">
            <v>MDELIVERY</v>
          </cell>
          <cell r="C1687">
            <v>44943</v>
          </cell>
          <cell r="D1687" t="str">
            <v>FLEXNET ECUADOR - MDELIVERY</v>
          </cell>
          <cell r="E1687" t="str">
            <v>CALLE 28 DE JUNIO S/N Y GARCIA MORENO ENTRADA LLANO GRANDE</v>
          </cell>
          <cell r="H1687" t="str">
            <v>170208</v>
          </cell>
          <cell r="I1687" t="str">
            <v>QUITO</v>
          </cell>
          <cell r="J1687" t="str">
            <v>PICHINCHA</v>
          </cell>
          <cell r="K1687" t="str">
            <v>DIANA CAROLINA QUINTERO PEREZ_DIANA CAROLINA QUINTERO PEREZ</v>
          </cell>
          <cell r="L1687" t="str">
            <v>CALLE JORGE DROM Y JOSA ARIZAGA EDF ARISTO PLAZA PISO 2 OF 22 FRENTE AL SECAP</v>
          </cell>
          <cell r="O1687" t="str">
            <v>QUITO</v>
          </cell>
          <cell r="P1687" t="str">
            <v>QUITO</v>
          </cell>
          <cell r="Q1687" t="str">
            <v>PICHINCHA</v>
          </cell>
          <cell r="R1687" t="str">
            <v>2484491</v>
          </cell>
          <cell r="W1687" t="str">
            <v>1761512910001</v>
          </cell>
          <cell r="X1687" t="str">
            <v>0992846987</v>
          </cell>
          <cell r="AA1687">
            <v>44943</v>
          </cell>
          <cell r="AD1687">
            <v>1</v>
          </cell>
          <cell r="AE1687">
            <v>1</v>
          </cell>
          <cell r="AI1687" t="str">
            <v>DESPACHO</v>
          </cell>
          <cell r="AJ1687" t="str">
            <v>NORMAL</v>
          </cell>
          <cell r="AL1687" t="str">
            <v>NO</v>
          </cell>
          <cell r="AN1687" t="str">
            <v>DAS CARGO A LA CUENTA (DELIVERY)</v>
          </cell>
          <cell r="AO1687" t="str">
            <v>DISTRIBUIDORES</v>
          </cell>
          <cell r="AP1687">
            <v>44943</v>
          </cell>
          <cell r="AR1687" t="str">
            <v>MDELIVERY_2484491</v>
          </cell>
          <cell r="AS1687">
            <v>331062</v>
          </cell>
          <cell r="AT1687" t="str">
            <v>D40</v>
          </cell>
          <cell r="AU1687" t="str">
            <v>BTB</v>
          </cell>
          <cell r="AV1687">
            <v>1</v>
          </cell>
          <cell r="AX1687" t="str">
            <v>INCIDENCIA</v>
          </cell>
          <cell r="AY1687" t="str">
            <v>HALFSIM MOVISTAR: 1 und - sn. 8959300120521948408</v>
          </cell>
          <cell r="AZ1687" t="str">
            <v>SIMCARD</v>
          </cell>
          <cell r="BA1687" t="str">
            <v>EMPRESAS TITULAR AUSENTE ENTREGA CON SELLO</v>
          </cell>
        </row>
        <row r="1688">
          <cell r="A1688" t="str">
            <v>2484492</v>
          </cell>
          <cell r="B1688" t="str">
            <v>MDELIVERY</v>
          </cell>
          <cell r="C1688">
            <v>44943</v>
          </cell>
          <cell r="D1688" t="str">
            <v>FLEXNET ECUADOR - MDELIVERY</v>
          </cell>
          <cell r="E1688" t="str">
            <v>CALLE 28 DE JUNIO S/N Y GARCIA MORENO ENTRADA LLANO GRANDE</v>
          </cell>
          <cell r="H1688" t="str">
            <v>170208</v>
          </cell>
          <cell r="I1688" t="str">
            <v>QUITO</v>
          </cell>
          <cell r="J1688" t="str">
            <v>PICHINCHA</v>
          </cell>
          <cell r="K1688" t="str">
            <v>BORIZ BAIER_INDUSTRIAL DANEC S A</v>
          </cell>
          <cell r="L1688" t="str">
            <v>AV GENERAL ENRIQUEZ Y AV SHYRIS SANGOLQUI FABRICA DANEC</v>
          </cell>
          <cell r="O1688" t="str">
            <v>QUITO</v>
          </cell>
          <cell r="P1688" t="str">
            <v>QUITO</v>
          </cell>
          <cell r="Q1688" t="str">
            <v>PICHINCHA</v>
          </cell>
          <cell r="R1688" t="str">
            <v>2484492</v>
          </cell>
          <cell r="W1688" t="str">
            <v>1790040968001</v>
          </cell>
          <cell r="X1688" t="str">
            <v>0999464811</v>
          </cell>
          <cell r="AA1688">
            <v>44943</v>
          </cell>
          <cell r="AD1688">
            <v>1</v>
          </cell>
          <cell r="AE1688">
            <v>1</v>
          </cell>
          <cell r="AI1688" t="str">
            <v>DESPACHO</v>
          </cell>
          <cell r="AJ1688" t="str">
            <v>NORMAL</v>
          </cell>
          <cell r="AL1688" t="str">
            <v>NO</v>
          </cell>
          <cell r="AN1688" t="str">
            <v>367 EMPRESAS Y NEGOCIOS</v>
          </cell>
          <cell r="AO1688" t="str">
            <v>GGCC / NEGOCIOS</v>
          </cell>
          <cell r="AP1688">
            <v>44943</v>
          </cell>
          <cell r="AR1688" t="str">
            <v>MDELIVERY_2484492</v>
          </cell>
          <cell r="AS1688">
            <v>331146</v>
          </cell>
          <cell r="AT1688" t="str">
            <v>D40</v>
          </cell>
          <cell r="AU1688" t="str">
            <v>BTB</v>
          </cell>
          <cell r="AV1688">
            <v>1</v>
          </cell>
          <cell r="AX1688" t="str">
            <v>EN_TRANSITO</v>
          </cell>
          <cell r="AY1688" t="str">
            <v>LTE SAMSUNG A23 AZUL: 1 und - sn. 356795951157432</v>
          </cell>
          <cell r="AZ1688" t="str">
            <v>TERMINAL</v>
          </cell>
          <cell r="BA1688" t="str">
            <v/>
          </cell>
        </row>
        <row r="1689">
          <cell r="A1689" t="str">
            <v>2484493</v>
          </cell>
          <cell r="B1689" t="str">
            <v>MDELIVERY</v>
          </cell>
          <cell r="C1689">
            <v>44943</v>
          </cell>
          <cell r="D1689" t="str">
            <v>FLEXNET ECUADOR - MDELIVERY</v>
          </cell>
          <cell r="E1689" t="str">
            <v>CALLE 28 DE JUNIO S/N Y GARCIA MORENO ENTRADA LLANO GRANDE</v>
          </cell>
          <cell r="H1689" t="str">
            <v>170208</v>
          </cell>
          <cell r="I1689" t="str">
            <v>QUITO</v>
          </cell>
          <cell r="J1689" t="str">
            <v>PICHINCHA</v>
          </cell>
          <cell r="K1689" t="str">
            <v>DANNY PASTOR PAREDES CASTRO_DANNY PASTOR PAREDES CASTRO</v>
          </cell>
          <cell r="L1689" t="str">
            <v>CALLE BOLIVAR CACHON MUNICIPIO DE DAULE DETRAS DE COLEGIO JUAN BAUTISTA AGUIRRE DEJAR EL CHIP AL GUARDIA DEL GARAGE DEL MUNICIPIO</v>
          </cell>
          <cell r="O1689" t="str">
            <v>DAULE</v>
          </cell>
          <cell r="P1689" t="str">
            <v>DAULE</v>
          </cell>
          <cell r="Q1689" t="str">
            <v>GUAYAS</v>
          </cell>
          <cell r="R1689" t="str">
            <v>2484493</v>
          </cell>
          <cell r="W1689" t="str">
            <v>0918725722001</v>
          </cell>
          <cell r="X1689" t="str">
            <v>0980763141</v>
          </cell>
          <cell r="AA1689">
            <v>44943</v>
          </cell>
          <cell r="AD1689">
            <v>1</v>
          </cell>
          <cell r="AE1689">
            <v>1</v>
          </cell>
          <cell r="AI1689" t="str">
            <v>DESPACHO</v>
          </cell>
          <cell r="AJ1689" t="str">
            <v>NORMAL</v>
          </cell>
          <cell r="AL1689" t="str">
            <v>NO</v>
          </cell>
          <cell r="AN1689" t="str">
            <v>DAS CARGO A LA CUENTA (DELIVERY)</v>
          </cell>
          <cell r="AO1689" t="str">
            <v>DISTRIBUIDORES</v>
          </cell>
          <cell r="AP1689">
            <v>44943</v>
          </cell>
          <cell r="AR1689" t="str">
            <v>MDELIVERY_2484493</v>
          </cell>
          <cell r="AS1689">
            <v>331150</v>
          </cell>
          <cell r="AT1689" t="str">
            <v>D40</v>
          </cell>
          <cell r="AU1689" t="str">
            <v>BTB</v>
          </cell>
          <cell r="AV1689">
            <v>1</v>
          </cell>
          <cell r="AX1689" t="str">
            <v>EN_TRANSITO</v>
          </cell>
          <cell r="AY1689" t="str">
            <v>HALFSIM MOVISTAR: 1 und - sn. 8959300520561466247</v>
          </cell>
          <cell r="AZ1689" t="str">
            <v>SIMCARD</v>
          </cell>
          <cell r="BA1689" t="str">
            <v>EMPRESAS TITULAR AUSENTE ENTREGA CON SELLO</v>
          </cell>
        </row>
        <row r="1690">
          <cell r="A1690" t="str">
            <v>2484494</v>
          </cell>
          <cell r="B1690" t="str">
            <v>MDELIVERY</v>
          </cell>
          <cell r="C1690">
            <v>44943</v>
          </cell>
          <cell r="D1690" t="str">
            <v>FLEXNET ECUADOR - MDELIVERY</v>
          </cell>
          <cell r="E1690" t="str">
            <v>CALLE 28 DE JUNIO S/N Y GARCIA MORENO ENTRADA LLANO GRANDE</v>
          </cell>
          <cell r="H1690" t="str">
            <v>170208</v>
          </cell>
          <cell r="I1690" t="str">
            <v>QUITO</v>
          </cell>
          <cell r="J1690" t="str">
            <v>PICHINCHA</v>
          </cell>
          <cell r="K1690" t="str">
            <v>GUILLERMO VARGAS_VASERUM SA</v>
          </cell>
          <cell r="L1690" t="str">
            <v>CALLE N49 LOTE 3 Y CUARTA TRANSVERSAL SECTOR SAN ISIDRO DEL INCA BARRIO BUENOS AIRES</v>
          </cell>
          <cell r="O1690" t="str">
            <v>QUITO</v>
          </cell>
          <cell r="P1690" t="str">
            <v>QUITO</v>
          </cell>
          <cell r="Q1690" t="str">
            <v>PICHINCHA</v>
          </cell>
          <cell r="R1690" t="str">
            <v>2484494</v>
          </cell>
          <cell r="W1690" t="str">
            <v>1791149459001</v>
          </cell>
          <cell r="X1690" t="str">
            <v>0981908536/ 0998764369</v>
          </cell>
          <cell r="AA1690">
            <v>44943</v>
          </cell>
          <cell r="AD1690">
            <v>1</v>
          </cell>
          <cell r="AE1690">
            <v>1</v>
          </cell>
          <cell r="AI1690" t="str">
            <v>DESPACHO</v>
          </cell>
          <cell r="AJ1690" t="str">
            <v>NORMAL</v>
          </cell>
          <cell r="AL1690" t="str">
            <v>NO</v>
          </cell>
          <cell r="AN1690" t="str">
            <v>367 EMPRESAS Y NEGOCIOS</v>
          </cell>
          <cell r="AO1690" t="str">
            <v>GGCC / NEGOCIOS</v>
          </cell>
          <cell r="AP1690">
            <v>44943</v>
          </cell>
          <cell r="AR1690" t="str">
            <v>MDELIVERY_2484494</v>
          </cell>
          <cell r="AS1690">
            <v>331143</v>
          </cell>
          <cell r="AT1690" t="str">
            <v>D40</v>
          </cell>
          <cell r="AU1690" t="str">
            <v>BTB</v>
          </cell>
          <cell r="AV1690">
            <v>5</v>
          </cell>
          <cell r="AX1690" t="str">
            <v>EN_TRANSITO</v>
          </cell>
          <cell r="AY1690" t="str">
            <v>LTE SAMSUNG A03 NEGRO: 5 und - sn. 351084958755810,351084958755125,351084958754524,351084958757352,351084958756321</v>
          </cell>
          <cell r="AZ1690" t="str">
            <v>TERMINAL</v>
          </cell>
          <cell r="BA1690" t="str">
            <v/>
          </cell>
        </row>
        <row r="1691">
          <cell r="A1691" t="str">
            <v>2484500</v>
          </cell>
          <cell r="B1691" t="str">
            <v>MDELIVERY</v>
          </cell>
          <cell r="C1691">
            <v>44943</v>
          </cell>
          <cell r="D1691" t="str">
            <v>FLEXNET ECUADOR - MDELIVERY</v>
          </cell>
          <cell r="E1691" t="str">
            <v>CALLE 28 DE JUNIO S/N Y GARCIA MORENO ENTRADA LLANO GRANDE</v>
          </cell>
          <cell r="H1691" t="str">
            <v>170208</v>
          </cell>
          <cell r="I1691" t="str">
            <v>QUITO</v>
          </cell>
          <cell r="J1691" t="str">
            <v>PICHINCHA</v>
          </cell>
          <cell r="K1691" t="str">
            <v>HENRY VARAS HERRERA_SEYSU S A</v>
          </cell>
          <cell r="L1691" t="str">
            <v>RETIRO EN AGENCIA TRAMACO FRENTE AL SAN MARINO AV FRANCISCO DE ORELLANA</v>
          </cell>
          <cell r="O1691" t="str">
            <v>GUAYAQUIL</v>
          </cell>
          <cell r="P1691" t="str">
            <v>GUAYAQUIL</v>
          </cell>
          <cell r="Q1691" t="str">
            <v>GUAYAS</v>
          </cell>
          <cell r="R1691" t="str">
            <v>2484500</v>
          </cell>
          <cell r="W1691" t="str">
            <v>0992261536001</v>
          </cell>
          <cell r="X1691" t="str">
            <v>0996081016</v>
          </cell>
          <cell r="AA1691">
            <v>44943</v>
          </cell>
          <cell r="AD1691">
            <v>1</v>
          </cell>
          <cell r="AE1691">
            <v>1</v>
          </cell>
          <cell r="AI1691" t="str">
            <v>DESPACHO</v>
          </cell>
          <cell r="AJ1691" t="str">
            <v>NORMAL</v>
          </cell>
          <cell r="AL1691" t="str">
            <v>NO</v>
          </cell>
          <cell r="AN1691" t="str">
            <v>DISTRIBUIDORES NEGOCIOS B2B</v>
          </cell>
          <cell r="AO1691" t="str">
            <v>DISTRIBUIDORES</v>
          </cell>
          <cell r="AP1691">
            <v>44943</v>
          </cell>
          <cell r="AR1691" t="str">
            <v>MDELIVERY_2484500</v>
          </cell>
          <cell r="AS1691">
            <v>331147</v>
          </cell>
          <cell r="AT1691" t="str">
            <v>D40</v>
          </cell>
          <cell r="AU1691" t="str">
            <v>BTB</v>
          </cell>
          <cell r="AV1691">
            <v>1</v>
          </cell>
          <cell r="AX1691" t="str">
            <v>INCIDENCIA</v>
          </cell>
          <cell r="AY1691" t="str">
            <v>HALFSIM MOVISTAR: 1 und - sn. 8959300520561477178</v>
          </cell>
          <cell r="AZ1691" t="str">
            <v>SIMCARD</v>
          </cell>
          <cell r="BA1691" t="str">
            <v>EMPRESAS TITULAR AUSENTE ENTREGA CON SELLO</v>
          </cell>
        </row>
        <row r="1692">
          <cell r="A1692" t="str">
            <v>2484501</v>
          </cell>
          <cell r="B1692" t="str">
            <v>MDELIVERY</v>
          </cell>
          <cell r="C1692">
            <v>44943</v>
          </cell>
          <cell r="D1692" t="str">
            <v>FLEXNET ECUADOR - MDELIVERY</v>
          </cell>
          <cell r="E1692" t="str">
            <v>CALLE 28 DE JUNIO S/N Y GARCIA MORENO ENTRADA LLANO GRANDE</v>
          </cell>
          <cell r="H1692" t="str">
            <v>170208</v>
          </cell>
          <cell r="I1692" t="str">
            <v>QUITO</v>
          </cell>
          <cell r="J1692" t="str">
            <v>PICHINCHA</v>
          </cell>
          <cell r="K1692" t="str">
            <v>ANA DEL PILAR ALVARADO FLORES_TIENDAS INDUSTRIALES ASOCIADAS TIA S A</v>
          </cell>
          <cell r="L1692" t="str">
            <v>GUAYAS GUAYAQUIL COOPERATIVA 7 LAGUITOS MZ 4 SOLAR 8 GUAYAQUIL</v>
          </cell>
          <cell r="O1692" t="str">
            <v>GUAYAQUIL</v>
          </cell>
          <cell r="P1692" t="str">
            <v>GUAYAQUIL</v>
          </cell>
          <cell r="Q1692" t="str">
            <v>GUAYAS</v>
          </cell>
          <cell r="R1692" t="str">
            <v>2484501</v>
          </cell>
          <cell r="W1692" t="str">
            <v>0990017514001</v>
          </cell>
          <cell r="X1692" t="str">
            <v>0986708277</v>
          </cell>
          <cell r="AA1692">
            <v>44943</v>
          </cell>
          <cell r="AD1692">
            <v>1</v>
          </cell>
          <cell r="AE1692">
            <v>1</v>
          </cell>
          <cell r="AI1692" t="str">
            <v>DESPACHO</v>
          </cell>
          <cell r="AJ1692" t="str">
            <v>NORMAL</v>
          </cell>
          <cell r="AL1692" t="str">
            <v>NO</v>
          </cell>
          <cell r="AN1692" t="str">
            <v>ACTIVACIONES INGRESOS GGCC &amp; NEGOCIOS DIRECTOS</v>
          </cell>
          <cell r="AO1692" t="str">
            <v>GGCC / NEGOCIOS</v>
          </cell>
          <cell r="AP1692">
            <v>44943</v>
          </cell>
          <cell r="AR1692" t="str">
            <v>MDELIVERY_2484501</v>
          </cell>
          <cell r="AS1692">
            <v>331145</v>
          </cell>
          <cell r="AT1692" t="str">
            <v>D40</v>
          </cell>
          <cell r="AU1692" t="str">
            <v>BTB</v>
          </cell>
          <cell r="AV1692">
            <v>1</v>
          </cell>
          <cell r="AX1692" t="str">
            <v>EN_TRANSITO</v>
          </cell>
          <cell r="AY1692" t="str">
            <v>LTE IPHONE 14 256GB AZUL: 1 und - sn. 350654418720694</v>
          </cell>
          <cell r="AZ1692" t="str">
            <v>TERMINAL</v>
          </cell>
          <cell r="BA1692" t="str">
            <v/>
          </cell>
        </row>
        <row r="1693">
          <cell r="A1693" t="str">
            <v>2484502</v>
          </cell>
          <cell r="B1693" t="str">
            <v>MDELIVERY</v>
          </cell>
          <cell r="C1693">
            <v>44943</v>
          </cell>
          <cell r="D1693" t="str">
            <v>FLEXNET ECUADOR - MDELIVERY</v>
          </cell>
          <cell r="E1693" t="str">
            <v>CALLE 28 DE JUNIO S/N Y GARCIA MORENO ENTRADA LLANO GRANDE</v>
          </cell>
          <cell r="H1693" t="str">
            <v>170208</v>
          </cell>
          <cell r="I1693" t="str">
            <v>QUITO</v>
          </cell>
          <cell r="J1693" t="str">
            <v>PICHINCHA</v>
          </cell>
          <cell r="K1693" t="str">
            <v>PATRICIA LUNA_URBANO EXPRESS S A RAPIEXX</v>
          </cell>
          <cell r="L1693" t="str">
            <v>AZUCENAS N44 131 Y GRANADOS REDONDEL CICLISTA</v>
          </cell>
          <cell r="O1693" t="str">
            <v>QUITO</v>
          </cell>
          <cell r="P1693" t="str">
            <v>QUITO</v>
          </cell>
          <cell r="Q1693" t="str">
            <v>PICHINCHA</v>
          </cell>
          <cell r="R1693" t="str">
            <v>2484502</v>
          </cell>
          <cell r="W1693" t="str">
            <v>1791312813001</v>
          </cell>
          <cell r="X1693" t="str">
            <v>0992526528</v>
          </cell>
          <cell r="AA1693">
            <v>44943</v>
          </cell>
          <cell r="AD1693">
            <v>1</v>
          </cell>
          <cell r="AE1693">
            <v>1</v>
          </cell>
          <cell r="AI1693" t="str">
            <v>DESPACHO</v>
          </cell>
          <cell r="AJ1693" t="str">
            <v>NORMAL</v>
          </cell>
          <cell r="AL1693" t="str">
            <v>NO</v>
          </cell>
          <cell r="AN1693" t="str">
            <v>POSVENTA GGCC Y NEGOCIOS</v>
          </cell>
          <cell r="AO1693" t="str">
            <v>GGCC / NEGOCIOS</v>
          </cell>
          <cell r="AP1693">
            <v>44943</v>
          </cell>
          <cell r="AR1693" t="str">
            <v>MDELIVERY_2484502</v>
          </cell>
          <cell r="AS1693">
            <v>331149</v>
          </cell>
          <cell r="AT1693" t="str">
            <v>D40</v>
          </cell>
          <cell r="AU1693" t="str">
            <v>BTB</v>
          </cell>
          <cell r="AV1693">
            <v>1</v>
          </cell>
          <cell r="AX1693" t="str">
            <v>EN_TRANSITO</v>
          </cell>
          <cell r="AY1693" t="str">
            <v>LTE SAMSUNG A13 AZUL: 1 und - sn. 350068480528499</v>
          </cell>
          <cell r="AZ1693" t="str">
            <v>TERMINAL</v>
          </cell>
          <cell r="BA1693" t="str">
            <v/>
          </cell>
        </row>
        <row r="1694">
          <cell r="A1694" t="str">
            <v>2484503</v>
          </cell>
          <cell r="B1694" t="str">
            <v>MDELIVERY</v>
          </cell>
          <cell r="C1694">
            <v>44943</v>
          </cell>
          <cell r="D1694" t="str">
            <v>FLEXNET ECUADOR - MDELIVERY</v>
          </cell>
          <cell r="E1694" t="str">
            <v>CALLE 28 DE JUNIO S/N Y GARCIA MORENO ENTRADA LLANO GRANDE</v>
          </cell>
          <cell r="H1694" t="str">
            <v>170208</v>
          </cell>
          <cell r="I1694" t="str">
            <v>QUITO</v>
          </cell>
          <cell r="J1694" t="str">
            <v>PICHINCHA</v>
          </cell>
          <cell r="K1694" t="str">
            <v>CANTOS LEON WILSON ANIBAL O ANGEL SAENZ_PUBLI MARCA PUBLICIDAD MARBLICON S A</v>
          </cell>
          <cell r="L1694" t="str">
            <v>ZONA INDUSTRIAL IPAC BASTION POPULAR B1 MZ 405 SOLAR 1</v>
          </cell>
          <cell r="O1694" t="str">
            <v>GUAYAQUIL</v>
          </cell>
          <cell r="P1694" t="str">
            <v>GUAYAQUIL</v>
          </cell>
          <cell r="Q1694" t="str">
            <v>GUAYAS</v>
          </cell>
          <cell r="R1694" t="str">
            <v>2484503</v>
          </cell>
          <cell r="W1694" t="str">
            <v>0992934530001</v>
          </cell>
          <cell r="X1694" t="str">
            <v>0999525850</v>
          </cell>
          <cell r="AA1694">
            <v>44943</v>
          </cell>
          <cell r="AD1694">
            <v>1</v>
          </cell>
          <cell r="AE1694">
            <v>1</v>
          </cell>
          <cell r="AI1694" t="str">
            <v>DESPACHO</v>
          </cell>
          <cell r="AJ1694" t="str">
            <v>NORMAL</v>
          </cell>
          <cell r="AL1694" t="str">
            <v>NO</v>
          </cell>
          <cell r="AN1694" t="str">
            <v>CC RENOVACION B2B NMTELEMARKETING</v>
          </cell>
          <cell r="AO1694" t="str">
            <v>MULTICANAL B2B</v>
          </cell>
          <cell r="AP1694">
            <v>44943</v>
          </cell>
          <cell r="AR1694" t="str">
            <v>MDELIVERY_2484503</v>
          </cell>
          <cell r="AS1694">
            <v>331144</v>
          </cell>
          <cell r="AT1694" t="str">
            <v>D40</v>
          </cell>
          <cell r="AU1694" t="str">
            <v>BTB</v>
          </cell>
          <cell r="AV1694">
            <v>1</v>
          </cell>
          <cell r="AX1694" t="str">
            <v>EN_TRANSITO</v>
          </cell>
          <cell r="AY1694" t="str">
            <v>LTE XIAOMI REDMI NOTE 11S AZUL: 1 und - sn. 863837056651202</v>
          </cell>
          <cell r="AZ1694" t="str">
            <v>TERMINAL</v>
          </cell>
          <cell r="BA1694" t="str">
            <v>Entrega con contingente (dos documentos de identidad)</v>
          </cell>
        </row>
        <row r="1695">
          <cell r="A1695" t="str">
            <v>2484504</v>
          </cell>
          <cell r="B1695" t="str">
            <v>MDELIVERY</v>
          </cell>
          <cell r="C1695">
            <v>44943</v>
          </cell>
          <cell r="D1695" t="str">
            <v>FLEXNET ECUADOR - MDELIVERY</v>
          </cell>
          <cell r="E1695" t="str">
            <v>CALLE 28 DE JUNIO S/N Y GARCIA MORENO ENTRADA LLANO GRANDE</v>
          </cell>
          <cell r="H1695" t="str">
            <v>170208</v>
          </cell>
          <cell r="I1695" t="str">
            <v>QUITO</v>
          </cell>
          <cell r="J1695" t="str">
            <v>PICHINCHA</v>
          </cell>
          <cell r="K1695" t="str">
            <v>ANGEL DIAZ_CHRISTIAN ANDRES DIAZ POZO</v>
          </cell>
          <cell r="L1695" t="str">
            <v>PICHINCHA QUITO CALLE N80E OE5 575 Y OE6 SECTOR COLINAS DEL NORTE FRENTE AL ESTADIO CAMINOS DE LA LIBERTAD</v>
          </cell>
          <cell r="O1695" t="str">
            <v>QUITO</v>
          </cell>
          <cell r="P1695" t="str">
            <v>QUITO</v>
          </cell>
          <cell r="Q1695" t="str">
            <v>PICHINCHA</v>
          </cell>
          <cell r="R1695" t="str">
            <v>2484504</v>
          </cell>
          <cell r="W1695" t="str">
            <v>1720442274001</v>
          </cell>
          <cell r="X1695" t="str">
            <v>098896999/0982222472</v>
          </cell>
          <cell r="AA1695">
            <v>44943</v>
          </cell>
          <cell r="AD1695">
            <v>1</v>
          </cell>
          <cell r="AE1695">
            <v>1</v>
          </cell>
          <cell r="AI1695" t="str">
            <v>DESPACHO</v>
          </cell>
          <cell r="AJ1695" t="str">
            <v>NORMAL</v>
          </cell>
          <cell r="AL1695" t="str">
            <v>NO</v>
          </cell>
          <cell r="AN1695" t="str">
            <v>DAS CARGO A LA CUENTA (DELIVERY)</v>
          </cell>
          <cell r="AO1695" t="str">
            <v>DISTRIBUIDORES</v>
          </cell>
          <cell r="AP1695">
            <v>44943</v>
          </cell>
          <cell r="AR1695" t="str">
            <v>MDELIVERY_2484504</v>
          </cell>
          <cell r="AS1695">
            <v>331148</v>
          </cell>
          <cell r="AT1695" t="str">
            <v>D40</v>
          </cell>
          <cell r="AU1695" t="str">
            <v>BTB</v>
          </cell>
          <cell r="AV1695">
            <v>1</v>
          </cell>
          <cell r="AX1695" t="str">
            <v>EN_TRANSITO</v>
          </cell>
          <cell r="AY1695" t="str">
            <v>ESIM MOVISTAR_ESIM EVOUCHERS CODE QR: 1 und - sn. 8959300120529822118</v>
          </cell>
          <cell r="AZ1695" t="str">
            <v>SIMCARD</v>
          </cell>
          <cell r="BA1695" t="str">
            <v>EMPRESAS TITULAR AUSENTE ENTREGA CON SELLO</v>
          </cell>
        </row>
        <row r="1696">
          <cell r="A1696" t="str">
            <v>2484505</v>
          </cell>
          <cell r="B1696" t="str">
            <v>MDELIVERY</v>
          </cell>
          <cell r="C1696">
            <v>44943</v>
          </cell>
          <cell r="D1696" t="str">
            <v>FLEXNET ECUADOR - MDELIVERY</v>
          </cell>
          <cell r="E1696" t="str">
            <v>CALLE 28 DE JUNIO S/N Y GARCIA MORENO ENTRADA LLANO GRANDE</v>
          </cell>
          <cell r="H1696" t="str">
            <v>170208</v>
          </cell>
          <cell r="I1696" t="str">
            <v>QUITO</v>
          </cell>
          <cell r="J1696" t="str">
            <v>PICHINCHA</v>
          </cell>
          <cell r="K1696" t="str">
            <v>LIDA ALDAZ_BANCO PICHINCHA CA</v>
          </cell>
          <cell r="L1696" t="str">
            <v>AVENIDA DE LOS GUAYTAMBOS Y RODRIGO PACHANO AGENCIA FICOA</v>
          </cell>
          <cell r="O1696" t="str">
            <v>AMBATO</v>
          </cell>
          <cell r="P1696" t="str">
            <v>AMBATO</v>
          </cell>
          <cell r="Q1696" t="str">
            <v>TUNGURAHUA</v>
          </cell>
          <cell r="R1696" t="str">
            <v>2484505</v>
          </cell>
          <cell r="W1696" t="str">
            <v>1790010937001</v>
          </cell>
          <cell r="X1696" t="str">
            <v>0995369422</v>
          </cell>
          <cell r="AA1696">
            <v>44943</v>
          </cell>
          <cell r="AD1696">
            <v>1</v>
          </cell>
          <cell r="AE1696">
            <v>1</v>
          </cell>
          <cell r="AI1696" t="str">
            <v>DESPACHO</v>
          </cell>
          <cell r="AJ1696" t="str">
            <v>NORMAL</v>
          </cell>
          <cell r="AL1696" t="str">
            <v>NO</v>
          </cell>
          <cell r="AN1696" t="str">
            <v>POSVENTA GGCC Y NEGOCIOS</v>
          </cell>
          <cell r="AO1696" t="str">
            <v>GGCC / NEGOCIOS</v>
          </cell>
          <cell r="AP1696">
            <v>44943</v>
          </cell>
          <cell r="AR1696" t="str">
            <v>MDELIVERY_2484505</v>
          </cell>
          <cell r="AS1696">
            <v>331154</v>
          </cell>
          <cell r="AT1696" t="str">
            <v>D40</v>
          </cell>
          <cell r="AU1696" t="str">
            <v>BTB</v>
          </cell>
          <cell r="AV1696">
            <v>1</v>
          </cell>
          <cell r="AX1696" t="str">
            <v>INCIDENCIA</v>
          </cell>
          <cell r="AY1696" t="str">
            <v>LTE SAMSUNG A53 5G NEGRO: 1 und - sn. 353842198137877</v>
          </cell>
          <cell r="AZ1696" t="str">
            <v>TERMINAL</v>
          </cell>
          <cell r="BA1696" t="str">
            <v/>
          </cell>
        </row>
        <row r="1697">
          <cell r="A1697" t="str">
            <v>2484506</v>
          </cell>
          <cell r="B1697" t="str">
            <v>MDELIVERY</v>
          </cell>
          <cell r="C1697">
            <v>44943</v>
          </cell>
          <cell r="D1697" t="str">
            <v>FLEXNET ECUADOR - MDELIVERY</v>
          </cell>
          <cell r="E1697" t="str">
            <v>CALLE 28 DE JUNIO S/N Y GARCIA MORENO ENTRADA LLANO GRANDE</v>
          </cell>
          <cell r="H1697" t="str">
            <v>170208</v>
          </cell>
          <cell r="I1697" t="str">
            <v>QUITO</v>
          </cell>
          <cell r="J1697" t="str">
            <v>PICHINCHA</v>
          </cell>
          <cell r="K1697" t="str">
            <v>LENIN GUAMAN_ZURITA MOREANO NELLY LETICIA</v>
          </cell>
          <cell r="L1697" t="str">
            <v>DANIEL HIDALGO Y TORIBIO MONTES N27 07</v>
          </cell>
          <cell r="O1697" t="str">
            <v>QUITO</v>
          </cell>
          <cell r="P1697" t="str">
            <v>QUITO</v>
          </cell>
          <cell r="Q1697" t="str">
            <v>PICHINCHA</v>
          </cell>
          <cell r="R1697" t="str">
            <v>2484506</v>
          </cell>
          <cell r="W1697" t="str">
            <v>0600950752001</v>
          </cell>
          <cell r="X1697" t="str">
            <v>0984738619</v>
          </cell>
          <cell r="AA1697">
            <v>44943</v>
          </cell>
          <cell r="AD1697">
            <v>1</v>
          </cell>
          <cell r="AE1697">
            <v>1</v>
          </cell>
          <cell r="AI1697" t="str">
            <v>DESPACHO</v>
          </cell>
          <cell r="AJ1697" t="str">
            <v>NORMAL</v>
          </cell>
          <cell r="AL1697" t="str">
            <v>NO</v>
          </cell>
          <cell r="AN1697" t="str">
            <v>PEDIDO EXPRESS SOLO QUITO (INGRESAR ANTES DE LAS 11:00 AM)</v>
          </cell>
          <cell r="AO1697" t="str">
            <v>DISTRIBUIDORES</v>
          </cell>
          <cell r="AP1697">
            <v>44943</v>
          </cell>
          <cell r="AR1697" t="str">
            <v>MDELIVERY_2484506</v>
          </cell>
          <cell r="AS1697">
            <v>331158</v>
          </cell>
          <cell r="AT1697" t="str">
            <v>D40</v>
          </cell>
          <cell r="AU1697" t="str">
            <v>BTB</v>
          </cell>
          <cell r="AV1697">
            <v>1</v>
          </cell>
          <cell r="AX1697" t="str">
            <v>EN_TRANSITO</v>
          </cell>
          <cell r="AY1697" t="str">
            <v>HALFSIM MOVISTAR: 1 und - sn. 8959300520561475628</v>
          </cell>
          <cell r="AZ1697" t="str">
            <v>SIMCARD</v>
          </cell>
          <cell r="BA1697" t="str">
            <v/>
          </cell>
        </row>
        <row r="1698">
          <cell r="A1698" t="str">
            <v>2484507</v>
          </cell>
          <cell r="B1698" t="str">
            <v>MDELIVERY</v>
          </cell>
          <cell r="C1698">
            <v>44943</v>
          </cell>
          <cell r="D1698" t="str">
            <v>FLEXNET ECUADOR - MDELIVERY</v>
          </cell>
          <cell r="E1698" t="str">
            <v>CALLE 28 DE JUNIO S/N Y GARCIA MORENO ENTRADA LLANO GRANDE</v>
          </cell>
          <cell r="H1698" t="str">
            <v>170208</v>
          </cell>
          <cell r="I1698" t="str">
            <v>QUITO</v>
          </cell>
          <cell r="J1698" t="str">
            <v>PICHINCHA</v>
          </cell>
          <cell r="K1698" t="str">
            <v>GIOVANNY FABIAN RIVADENEIRA BRITO_GIOVANNY FABIAN RIVADENEIRA BRITO</v>
          </cell>
          <cell r="L1698" t="str">
            <v>COLEGIO JOHANNES KEPLER CALLE SIMON BOLIVAR ANTES DE LA ENTREDA NAYON</v>
          </cell>
          <cell r="O1698" t="str">
            <v>QUITO</v>
          </cell>
          <cell r="P1698" t="str">
            <v>QUITO</v>
          </cell>
          <cell r="Q1698" t="str">
            <v>PICHINCHA</v>
          </cell>
          <cell r="R1698" t="str">
            <v>2484507</v>
          </cell>
          <cell r="W1698" t="str">
            <v>1713177994001</v>
          </cell>
          <cell r="X1698" t="str">
            <v>0995774276</v>
          </cell>
          <cell r="AA1698">
            <v>44943</v>
          </cell>
          <cell r="AD1698">
            <v>1</v>
          </cell>
          <cell r="AE1698">
            <v>1</v>
          </cell>
          <cell r="AI1698" t="str">
            <v>DESPACHO</v>
          </cell>
          <cell r="AJ1698" t="str">
            <v>NORMAL</v>
          </cell>
          <cell r="AL1698" t="str">
            <v>NO</v>
          </cell>
          <cell r="AN1698" t="str">
            <v>367 EMPRESAS Y NEGOCIOS</v>
          </cell>
          <cell r="AO1698" t="str">
            <v>GGCC / NEGOCIOS</v>
          </cell>
          <cell r="AP1698">
            <v>44943</v>
          </cell>
          <cell r="AR1698" t="str">
            <v>MDELIVERY_2484507</v>
          </cell>
          <cell r="AS1698">
            <v>331151</v>
          </cell>
          <cell r="AT1698" t="str">
            <v>D40</v>
          </cell>
          <cell r="AU1698" t="str">
            <v>BTB</v>
          </cell>
          <cell r="AV1698">
            <v>1</v>
          </cell>
          <cell r="AX1698" t="str">
            <v>ENTREGADO</v>
          </cell>
          <cell r="AY1698" t="str">
            <v>HALFSIM MOVISTAR: 1 und - sn. 8959300520561466239</v>
          </cell>
          <cell r="AZ1698" t="str">
            <v>SIMCARD</v>
          </cell>
          <cell r="BA1698" t="str">
            <v/>
          </cell>
        </row>
        <row r="1699">
          <cell r="A1699" t="str">
            <v>2484508</v>
          </cell>
          <cell r="B1699" t="str">
            <v>MDELIVERY</v>
          </cell>
          <cell r="C1699">
            <v>44943</v>
          </cell>
          <cell r="D1699" t="str">
            <v>FLEXNET ECUADOR - MDELIVERY</v>
          </cell>
          <cell r="E1699" t="str">
            <v>CALLE 28 DE JUNIO S/N Y GARCIA MORENO ENTRADA LLANO GRANDE</v>
          </cell>
          <cell r="H1699" t="str">
            <v>170208</v>
          </cell>
          <cell r="I1699" t="str">
            <v>QUITO</v>
          </cell>
          <cell r="J1699" t="str">
            <v>PICHINCHA</v>
          </cell>
          <cell r="K1699" t="str">
            <v>CESAR SORIANO_SINDICATO PROVINCIALDE TRABAJADORES DE LA EMPRESA</v>
          </cell>
          <cell r="L1699" t="str">
            <v>GUAYAS GUAYAQUIL ELECTROGUAYAS KM 71 2 VIA A LA COSTA GUAYAQUIL</v>
          </cell>
          <cell r="O1699" t="str">
            <v>GUAYAQUIL</v>
          </cell>
          <cell r="P1699" t="str">
            <v>GUAYAQUIL</v>
          </cell>
          <cell r="Q1699" t="str">
            <v>GUAYAS</v>
          </cell>
          <cell r="R1699" t="str">
            <v>2484508</v>
          </cell>
          <cell r="W1699" t="str">
            <v>0992633999001</v>
          </cell>
          <cell r="X1699" t="str">
            <v>987684648</v>
          </cell>
          <cell r="AA1699">
            <v>44943</v>
          </cell>
          <cell r="AD1699">
            <v>1</v>
          </cell>
          <cell r="AE1699">
            <v>1</v>
          </cell>
          <cell r="AI1699" t="str">
            <v>DESPACHO</v>
          </cell>
          <cell r="AJ1699" t="str">
            <v>NORMAL</v>
          </cell>
          <cell r="AL1699" t="str">
            <v>NO</v>
          </cell>
          <cell r="AN1699" t="str">
            <v>ACTIVACIONES INGRESOS GGCC &amp; NEGOCIOS DIRECTOS</v>
          </cell>
          <cell r="AO1699" t="str">
            <v>GGCC / NEGOCIOS</v>
          </cell>
          <cell r="AP1699">
            <v>44943</v>
          </cell>
          <cell r="AR1699" t="str">
            <v>MDELIVERY_2484508</v>
          </cell>
          <cell r="AS1699">
            <v>331155</v>
          </cell>
          <cell r="AT1699" t="str">
            <v>D40</v>
          </cell>
          <cell r="AU1699" t="str">
            <v>BTB</v>
          </cell>
          <cell r="AV1699">
            <v>1</v>
          </cell>
          <cell r="AX1699" t="str">
            <v>EN_TRANSITO</v>
          </cell>
          <cell r="AY1699" t="str">
            <v>HALFSIM MOVISTAR: 1 und - sn. 8959300520561466122</v>
          </cell>
          <cell r="AZ1699" t="str">
            <v>SIMCARD</v>
          </cell>
          <cell r="BA1699" t="str">
            <v/>
          </cell>
        </row>
        <row r="1700">
          <cell r="A1700" t="str">
            <v>2484509</v>
          </cell>
          <cell r="B1700" t="str">
            <v>MDELIVERY</v>
          </cell>
          <cell r="C1700">
            <v>44943</v>
          </cell>
          <cell r="D1700" t="str">
            <v>FLEXNET ECUADOR - MDELIVERY</v>
          </cell>
          <cell r="E1700" t="str">
            <v>CALLE 28 DE JUNIO S/N Y GARCIA MORENO ENTRADA LLANO GRANDE</v>
          </cell>
          <cell r="H1700" t="str">
            <v>170208</v>
          </cell>
          <cell r="I1700" t="str">
            <v>QUITO</v>
          </cell>
          <cell r="J1700" t="str">
            <v>PICHINCHA</v>
          </cell>
          <cell r="K1700" t="str">
            <v>MARIA CELESTE SANCHEZ_PFC ACCESOS AUTOMATICOS DEL ECUADOR</v>
          </cell>
          <cell r="L1700" t="str">
            <v>PFC GUAYAQUIL ALAMOS DE LA ATARAZANA MZ 117K VILLA 13</v>
          </cell>
          <cell r="O1700" t="str">
            <v>GUAYAQUIL</v>
          </cell>
          <cell r="P1700" t="str">
            <v>GUAYAQUIL</v>
          </cell>
          <cell r="Q1700" t="str">
            <v>GUAYAS</v>
          </cell>
          <cell r="R1700" t="str">
            <v>2484509</v>
          </cell>
          <cell r="W1700" t="str">
            <v>1791761618001</v>
          </cell>
          <cell r="X1700" t="str">
            <v>0967034453</v>
          </cell>
          <cell r="AA1700">
            <v>44943</v>
          </cell>
          <cell r="AD1700">
            <v>1</v>
          </cell>
          <cell r="AE1700">
            <v>1</v>
          </cell>
          <cell r="AI1700" t="str">
            <v>DESPACHO</v>
          </cell>
          <cell r="AJ1700" t="str">
            <v>NORMAL</v>
          </cell>
          <cell r="AL1700" t="str">
            <v>NO</v>
          </cell>
          <cell r="AN1700" t="str">
            <v>PEDIDO EXPRESS DESDE BODEGA GUAYAQUIL</v>
          </cell>
          <cell r="AO1700" t="str">
            <v>DISTRIBUIDORES</v>
          </cell>
          <cell r="AP1700">
            <v>44943</v>
          </cell>
          <cell r="AR1700" t="str">
            <v>MDELIVERY_2484509</v>
          </cell>
          <cell r="AS1700">
            <v>331153</v>
          </cell>
          <cell r="AT1700" t="str">
            <v>D40</v>
          </cell>
          <cell r="AU1700" t="str">
            <v>BTB</v>
          </cell>
          <cell r="AV1700">
            <v>2</v>
          </cell>
          <cell r="AX1700" t="str">
            <v>EN_TRANSITO</v>
          </cell>
          <cell r="AY1700" t="str">
            <v>HALFSIM MOVISTAR: 2 und - sn. 8959300520561466080,8959300520561466098</v>
          </cell>
          <cell r="AZ1700" t="str">
            <v>SIMCARD</v>
          </cell>
          <cell r="BA1700" t="str">
            <v/>
          </cell>
        </row>
        <row r="1701">
          <cell r="A1701" t="str">
            <v>2484511</v>
          </cell>
          <cell r="B1701" t="str">
            <v>MDELIVERY</v>
          </cell>
          <cell r="C1701">
            <v>44943</v>
          </cell>
          <cell r="D1701" t="str">
            <v>FLEXNET ECUADOR - MDELIVERY</v>
          </cell>
          <cell r="E1701" t="str">
            <v>CALLE 28 DE JUNIO S/N Y GARCIA MORENO ENTRADA LLANO GRANDE</v>
          </cell>
          <cell r="H1701" t="str">
            <v>170208</v>
          </cell>
          <cell r="I1701" t="str">
            <v>QUITO</v>
          </cell>
          <cell r="J1701" t="str">
            <v>PICHINCHA</v>
          </cell>
          <cell r="K1701" t="str">
            <v>DIEGO CHEZA_CODITEK ECUADOR S A</v>
          </cell>
          <cell r="L1701" t="str">
            <v>PICHINCHA QUITO FERNANDO CORRAL N52 107 Y CALLE 52B OFICINAS CODITEK</v>
          </cell>
          <cell r="O1701" t="str">
            <v>QUITO</v>
          </cell>
          <cell r="P1701" t="str">
            <v>QUITO</v>
          </cell>
          <cell r="Q1701" t="str">
            <v>PICHINCHA</v>
          </cell>
          <cell r="R1701" t="str">
            <v>2484511</v>
          </cell>
          <cell r="W1701" t="str">
            <v>1792968410001</v>
          </cell>
          <cell r="X1701" t="str">
            <v>0984705082</v>
          </cell>
          <cell r="AA1701">
            <v>44943</v>
          </cell>
          <cell r="AD1701">
            <v>1</v>
          </cell>
          <cell r="AE1701">
            <v>1</v>
          </cell>
          <cell r="AI1701" t="str">
            <v>DESPACHO</v>
          </cell>
          <cell r="AJ1701" t="str">
            <v>NORMAL</v>
          </cell>
          <cell r="AL1701" t="str">
            <v>NO</v>
          </cell>
          <cell r="AN1701" t="str">
            <v>ACTIVACIONES INGRESOS GGCC &amp; NEGOCIOS DIRECTOS</v>
          </cell>
          <cell r="AO1701" t="str">
            <v>GGCC / NEGOCIOS</v>
          </cell>
          <cell r="AP1701">
            <v>44943</v>
          </cell>
          <cell r="AR1701" t="str">
            <v>MDELIVERY_2484511</v>
          </cell>
          <cell r="AS1701">
            <v>331157</v>
          </cell>
          <cell r="AT1701" t="str">
            <v>D40</v>
          </cell>
          <cell r="AU1701" t="str">
            <v>BTB</v>
          </cell>
          <cell r="AV1701">
            <v>1</v>
          </cell>
          <cell r="AX1701" t="str">
            <v>ENTREGADO</v>
          </cell>
          <cell r="AY1701" t="str">
            <v>HALFSIM MOVISTAR: 1 und - sn. 8959300520561470280</v>
          </cell>
          <cell r="AZ1701" t="str">
            <v>SIMCARD</v>
          </cell>
          <cell r="BA1701" t="str">
            <v/>
          </cell>
        </row>
        <row r="1702">
          <cell r="A1702" t="str">
            <v>2484512</v>
          </cell>
          <cell r="B1702" t="str">
            <v>MDELIVERY</v>
          </cell>
          <cell r="C1702">
            <v>44943</v>
          </cell>
          <cell r="D1702" t="str">
            <v>FLEXNET ECUADOR - MDELIVERY</v>
          </cell>
          <cell r="E1702" t="str">
            <v>CALLE 28 DE JUNIO S/N Y GARCIA MORENO ENTRADA LLANO GRANDE</v>
          </cell>
          <cell r="H1702" t="str">
            <v>170208</v>
          </cell>
          <cell r="I1702" t="str">
            <v>QUITO</v>
          </cell>
          <cell r="J1702" t="str">
            <v>PICHINCHA</v>
          </cell>
          <cell r="K1702" t="str">
            <v>MONICA CAJIAO_COOPERATIVA DE AHORRO Y CREDITO TEXTIL 14 DE MARZO</v>
          </cell>
          <cell r="L1702" t="str">
            <v>PICHINCHA RUMINAHUI SAN RAFAEL AV GENERAL ENRIQUEZ S N Y LA CONCORDIA</v>
          </cell>
          <cell r="O1702" t="str">
            <v>QUITO</v>
          </cell>
          <cell r="P1702" t="str">
            <v>QUITO</v>
          </cell>
          <cell r="Q1702" t="str">
            <v>PICHINCHA</v>
          </cell>
          <cell r="R1702" t="str">
            <v>2484512</v>
          </cell>
          <cell r="W1702" t="str">
            <v>1791268628001</v>
          </cell>
          <cell r="X1702" t="str">
            <v>0993199438</v>
          </cell>
          <cell r="AA1702">
            <v>44943</v>
          </cell>
          <cell r="AD1702">
            <v>1</v>
          </cell>
          <cell r="AE1702">
            <v>1</v>
          </cell>
          <cell r="AI1702" t="str">
            <v>DESPACHO</v>
          </cell>
          <cell r="AJ1702" t="str">
            <v>NORMAL</v>
          </cell>
          <cell r="AL1702" t="str">
            <v>NO</v>
          </cell>
          <cell r="AN1702" t="str">
            <v>367 EMPRESAS Y NEGOCIOS</v>
          </cell>
          <cell r="AO1702" t="str">
            <v>GGCC / NEGOCIOS</v>
          </cell>
          <cell r="AP1702">
            <v>44943</v>
          </cell>
          <cell r="AR1702" t="str">
            <v>MDELIVERY_2484512</v>
          </cell>
          <cell r="AS1702">
            <v>331152</v>
          </cell>
          <cell r="AT1702" t="str">
            <v>D40</v>
          </cell>
          <cell r="AU1702" t="str">
            <v>BTB</v>
          </cell>
          <cell r="AV1702">
            <v>5</v>
          </cell>
          <cell r="AX1702" t="str">
            <v>ENTREGADO</v>
          </cell>
          <cell r="AY1702" t="str">
            <v>HALFSIM MOVISTAR: 5 und - sn. 8959300520561465975,8959300520561471940,8959300520561465967,8959300520561475438,8959300520561471932</v>
          </cell>
          <cell r="AZ1702" t="str">
            <v>SIMCARD</v>
          </cell>
          <cell r="BA1702" t="str">
            <v/>
          </cell>
        </row>
        <row r="1703">
          <cell r="A1703" t="str">
            <v>2484517_1</v>
          </cell>
          <cell r="B1703" t="str">
            <v>MDELIVERY</v>
          </cell>
          <cell r="C1703">
            <v>44943</v>
          </cell>
          <cell r="D1703" t="str">
            <v>FLEXNET ECUADOR - MDELIVERY</v>
          </cell>
          <cell r="E1703" t="str">
            <v>CALLE 28 DE JUNIO S/N Y GARCIA MORENO ENTRADA LLANO GRANDE</v>
          </cell>
          <cell r="H1703" t="str">
            <v>170208</v>
          </cell>
          <cell r="I1703" t="str">
            <v>QUITO</v>
          </cell>
          <cell r="J1703" t="str">
            <v>PICHINCHA</v>
          </cell>
          <cell r="K1703" t="str">
            <v>EDIN ELEUTERIO CABRERA BRAVO_EDIN ELEUTERIO CABRERA BRAVO</v>
          </cell>
          <cell r="L1703" t="str">
            <v>CALLE DECIMA PRIMERA Y JOSE LABORDE REFERENCIA CASA COLOR VERDE DE DOS PLANTA A LADO DEL DEPOSITO DE CARBON</v>
          </cell>
          <cell r="O1703" t="str">
            <v>QUEVEDO</v>
          </cell>
          <cell r="P1703" t="str">
            <v>QUEVEDO</v>
          </cell>
          <cell r="Q1703" t="str">
            <v>LOS RIOS</v>
          </cell>
          <cell r="R1703" t="str">
            <v>2484517_1</v>
          </cell>
          <cell r="W1703" t="str">
            <v>0916569189001</v>
          </cell>
          <cell r="X1703" t="str">
            <v>0985600637</v>
          </cell>
          <cell r="AA1703">
            <v>44943</v>
          </cell>
          <cell r="AD1703">
            <v>1</v>
          </cell>
          <cell r="AE1703">
            <v>1</v>
          </cell>
          <cell r="AI1703" t="str">
            <v>DESPACHO</v>
          </cell>
          <cell r="AJ1703" t="str">
            <v>NORMAL</v>
          </cell>
          <cell r="AL1703" t="str">
            <v>NO</v>
          </cell>
          <cell r="AN1703" t="str">
            <v>DAS CARGO A LA CUENTA (DELIVERY)</v>
          </cell>
          <cell r="AO1703" t="str">
            <v>DISTRIBUIDORES</v>
          </cell>
          <cell r="AP1703">
            <v>44943</v>
          </cell>
          <cell r="AR1703" t="str">
            <v>MDELIVERY_2484517_1</v>
          </cell>
          <cell r="AS1703">
            <v>331156</v>
          </cell>
          <cell r="AT1703" t="str">
            <v>D40</v>
          </cell>
          <cell r="AU1703" t="str">
            <v>BTB</v>
          </cell>
          <cell r="AV1703">
            <v>1</v>
          </cell>
          <cell r="AX1703" t="str">
            <v>EN_TRANSITO</v>
          </cell>
          <cell r="AY1703" t="str">
            <v>HALFSIM MOVISTAR: 1 und - sn. 8959300120518675204</v>
          </cell>
          <cell r="AZ1703" t="str">
            <v>SIMCARD</v>
          </cell>
          <cell r="BA1703" t="str">
            <v>EMPRESAS TITULAR AUSENTE ENTREGA CON SELLO</v>
          </cell>
        </row>
        <row r="1704">
          <cell r="A1704" t="str">
            <v>2484518</v>
          </cell>
          <cell r="B1704" t="str">
            <v>MDELIVERY</v>
          </cell>
          <cell r="C1704">
            <v>44943</v>
          </cell>
          <cell r="D1704" t="str">
            <v>FLEXNET ECUADOR - MDELIVERY</v>
          </cell>
          <cell r="E1704" t="str">
            <v>CALLE 28 DE JUNIO S/N Y GARCIA MORENO ENTRADA LLANO GRANDE</v>
          </cell>
          <cell r="H1704" t="str">
            <v>170208</v>
          </cell>
          <cell r="I1704" t="str">
            <v>QUITO</v>
          </cell>
          <cell r="J1704" t="str">
            <v>PICHINCHA</v>
          </cell>
          <cell r="K1704" t="str">
            <v>MONICA FREIRE_ASOCIACION DE EMPLEADOS HOSPITAL ENRIQUE GARCES</v>
          </cell>
          <cell r="L1704" t="str">
            <v>LA MAGDALENA ENRIQUE GARCES S N Y CHILIBULO</v>
          </cell>
          <cell r="O1704" t="str">
            <v>QUITO</v>
          </cell>
          <cell r="P1704" t="str">
            <v>QUITO</v>
          </cell>
          <cell r="Q1704" t="str">
            <v>PICHINCHA</v>
          </cell>
          <cell r="R1704" t="str">
            <v>2484518</v>
          </cell>
          <cell r="W1704" t="str">
            <v>1791709276001</v>
          </cell>
          <cell r="X1704" t="str">
            <v>0998368252</v>
          </cell>
          <cell r="AA1704">
            <v>44943</v>
          </cell>
          <cell r="AD1704">
            <v>1</v>
          </cell>
          <cell r="AE1704">
            <v>1</v>
          </cell>
          <cell r="AI1704" t="str">
            <v>DESPACHO</v>
          </cell>
          <cell r="AJ1704" t="str">
            <v>NORMAL</v>
          </cell>
          <cell r="AL1704" t="str">
            <v>NO</v>
          </cell>
          <cell r="AN1704" t="str">
            <v>367 EMPRESAS Y NEGOCIOS</v>
          </cell>
          <cell r="AO1704" t="str">
            <v>GGCC / NEGOCIOS</v>
          </cell>
          <cell r="AP1704">
            <v>44943</v>
          </cell>
          <cell r="AR1704" t="str">
            <v>MDELIVERY_2484518</v>
          </cell>
          <cell r="AS1704">
            <v>331162</v>
          </cell>
          <cell r="AT1704" t="str">
            <v>D40</v>
          </cell>
          <cell r="AU1704" t="str">
            <v>BTB</v>
          </cell>
          <cell r="AV1704">
            <v>5</v>
          </cell>
          <cell r="AX1704" t="str">
            <v>ENTREGADO</v>
          </cell>
          <cell r="AY1704" t="str">
            <v>HALFSIM MOVISTAR: 5 und - sn. 8959300520561472021,8959300520561472039,8959300520561472005,8959300520561472013,8959300520561472047</v>
          </cell>
          <cell r="AZ1704" t="str">
            <v>SIMCARD</v>
          </cell>
          <cell r="BA1704" t="str">
            <v/>
          </cell>
        </row>
        <row r="1705">
          <cell r="A1705" t="str">
            <v>2484523</v>
          </cell>
          <cell r="B1705" t="str">
            <v>MDELIVERY</v>
          </cell>
          <cell r="C1705">
            <v>44943</v>
          </cell>
          <cell r="D1705" t="str">
            <v>FLEXNET ECUADOR - MDELIVERY</v>
          </cell>
          <cell r="E1705" t="str">
            <v>CALLE 28 DE JUNIO S/N Y GARCIA MORENO ENTRADA LLANO GRANDE</v>
          </cell>
          <cell r="H1705" t="str">
            <v>170208</v>
          </cell>
          <cell r="I1705" t="str">
            <v>QUITO</v>
          </cell>
          <cell r="J1705" t="str">
            <v>PICHINCHA</v>
          </cell>
          <cell r="K1705" t="str">
            <v>EMER ARDILA_EMER WILSON ARDILA BUSTOS</v>
          </cell>
          <cell r="L1705" t="str">
            <v>AVENIDA DE LOS COLONOS Y HORTENCIA DE REILOBA FRENTE A LA COCACOLA SANTO DOMINGO</v>
          </cell>
          <cell r="O1705" t="str">
            <v>SANTO DOMINGO</v>
          </cell>
          <cell r="P1705" t="str">
            <v>SANTO DOMINGO</v>
          </cell>
          <cell r="Q1705" t="str">
            <v>SANTO DOMINGO</v>
          </cell>
          <cell r="R1705" t="str">
            <v>2484523</v>
          </cell>
          <cell r="W1705" t="str">
            <v>1709490039001</v>
          </cell>
          <cell r="X1705" t="str">
            <v>0990796914</v>
          </cell>
          <cell r="AA1705">
            <v>44943</v>
          </cell>
          <cell r="AD1705">
            <v>1</v>
          </cell>
          <cell r="AE1705">
            <v>1</v>
          </cell>
          <cell r="AI1705" t="str">
            <v>DESPACHO</v>
          </cell>
          <cell r="AJ1705" t="str">
            <v>NORMAL</v>
          </cell>
          <cell r="AL1705" t="str">
            <v>NO</v>
          </cell>
          <cell r="AN1705" t="str">
            <v>DAS CARGO A LA CUENTA (DELIVERY)</v>
          </cell>
          <cell r="AO1705" t="str">
            <v>DISTRIBUIDORES</v>
          </cell>
          <cell r="AP1705">
            <v>44943</v>
          </cell>
          <cell r="AR1705" t="str">
            <v>MDELIVERY_2484523</v>
          </cell>
          <cell r="AS1705">
            <v>331166</v>
          </cell>
          <cell r="AT1705" t="str">
            <v>D40</v>
          </cell>
          <cell r="AU1705" t="str">
            <v>BTB</v>
          </cell>
          <cell r="AV1705">
            <v>1</v>
          </cell>
          <cell r="AX1705" t="str">
            <v>EN_TRANSITO</v>
          </cell>
          <cell r="AY1705" t="str">
            <v>HALFSIM MOVISTAR: 1 und - sn. 8959300520561466262</v>
          </cell>
          <cell r="AZ1705" t="str">
            <v>SIMCARD</v>
          </cell>
          <cell r="BA1705" t="str">
            <v>EMPRESAS TITULAR AUSENTE ENTREGA CON SELLO</v>
          </cell>
        </row>
        <row r="1706">
          <cell r="A1706" t="str">
            <v>2484524</v>
          </cell>
          <cell r="B1706" t="str">
            <v>MDELIVERY</v>
          </cell>
          <cell r="C1706">
            <v>44943</v>
          </cell>
          <cell r="D1706" t="str">
            <v>FLEXNET ECUADOR - MDELIVERY</v>
          </cell>
          <cell r="E1706" t="str">
            <v>CALLE 28 DE JUNIO S/N Y GARCIA MORENO ENTRADA LLANO GRANDE</v>
          </cell>
          <cell r="H1706" t="str">
            <v>170208</v>
          </cell>
          <cell r="I1706" t="str">
            <v>QUITO</v>
          </cell>
          <cell r="J1706" t="str">
            <v>PICHINCHA</v>
          </cell>
          <cell r="K1706" t="str">
            <v>OLGA SALAS PIERO MENDIETA_OLGA MARGARITA SALAS RUIZ</v>
          </cell>
          <cell r="L1706" t="str">
            <v>DAULE CIUDAD SANTIAGO KM 19 Y MEDIO SEGUNDA ETAPA DEL ASTILLERO MZ 2080 VILLA 17 CASA COLOR CREMA CON CONCHO DE VINO</v>
          </cell>
          <cell r="O1706" t="str">
            <v>DAULE</v>
          </cell>
          <cell r="P1706" t="str">
            <v>DAULE</v>
          </cell>
          <cell r="Q1706" t="str">
            <v>GUAYAS</v>
          </cell>
          <cell r="R1706" t="str">
            <v>2484524</v>
          </cell>
          <cell r="W1706" t="str">
            <v>0915010243001</v>
          </cell>
          <cell r="X1706" t="str">
            <v>0994804607/0979164929</v>
          </cell>
          <cell r="AA1706">
            <v>44943</v>
          </cell>
          <cell r="AD1706">
            <v>1</v>
          </cell>
          <cell r="AE1706">
            <v>1</v>
          </cell>
          <cell r="AI1706" t="str">
            <v>DESPACHO</v>
          </cell>
          <cell r="AJ1706" t="str">
            <v>NORMAL</v>
          </cell>
          <cell r="AL1706" t="str">
            <v>NO</v>
          </cell>
          <cell r="AN1706" t="str">
            <v>DAS CARGO A LA CUENTA (DELIVERY)</v>
          </cell>
          <cell r="AO1706" t="str">
            <v>DISTRIBUIDORES</v>
          </cell>
          <cell r="AP1706">
            <v>44943</v>
          </cell>
          <cell r="AR1706" t="str">
            <v>MDELIVERY_2484524</v>
          </cell>
          <cell r="AS1706">
            <v>331159</v>
          </cell>
          <cell r="AT1706" t="str">
            <v>D40</v>
          </cell>
          <cell r="AU1706" t="str">
            <v>BTB</v>
          </cell>
          <cell r="AV1706">
            <v>1</v>
          </cell>
          <cell r="AX1706" t="str">
            <v>EN_TRANSITO</v>
          </cell>
          <cell r="AY1706" t="str">
            <v>HALFSIM MOVISTAR: 1 und - sn. 8959300520561470306</v>
          </cell>
          <cell r="AZ1706" t="str">
            <v>SIMCARD</v>
          </cell>
          <cell r="BA1706" t="str">
            <v>EMPRESAS TITULAR AUSENTE ENTREGA CON SELLO</v>
          </cell>
        </row>
        <row r="1707">
          <cell r="A1707" t="str">
            <v>2484525</v>
          </cell>
          <cell r="B1707" t="str">
            <v>MDELIVERY</v>
          </cell>
          <cell r="C1707">
            <v>44943</v>
          </cell>
          <cell r="D1707" t="str">
            <v>FLEXNET ECUADOR - MDELIVERY</v>
          </cell>
          <cell r="E1707" t="str">
            <v>CALLE 28 DE JUNIO S/N Y GARCIA MORENO ENTRADA LLANO GRANDE</v>
          </cell>
          <cell r="H1707" t="str">
            <v>170208</v>
          </cell>
          <cell r="I1707" t="str">
            <v>QUITO</v>
          </cell>
          <cell r="J1707" t="str">
            <v>PICHINCHA</v>
          </cell>
          <cell r="K1707" t="str">
            <v>GILMA CARAGUAY_FERROINMOBILIARIA S A</v>
          </cell>
          <cell r="L1707" t="str">
            <v>PICHINCHA QUITO CALLE ALAMOR E1 30 Y AV MALDONADO</v>
          </cell>
          <cell r="O1707" t="str">
            <v>QUITO</v>
          </cell>
          <cell r="P1707" t="str">
            <v>QUITO</v>
          </cell>
          <cell r="Q1707" t="str">
            <v>PICHINCHA</v>
          </cell>
          <cell r="R1707" t="str">
            <v>2484525</v>
          </cell>
          <cell r="W1707" t="str">
            <v>0990942366001</v>
          </cell>
          <cell r="X1707" t="str">
            <v>0995288251</v>
          </cell>
          <cell r="AA1707">
            <v>44943</v>
          </cell>
          <cell r="AD1707">
            <v>1</v>
          </cell>
          <cell r="AE1707">
            <v>1</v>
          </cell>
          <cell r="AI1707" t="str">
            <v>DESPACHO</v>
          </cell>
          <cell r="AJ1707" t="str">
            <v>NORMAL</v>
          </cell>
          <cell r="AL1707" t="str">
            <v>NO</v>
          </cell>
          <cell r="AN1707" t="str">
            <v>367 EMPRESAS Y NEGOCIOS</v>
          </cell>
          <cell r="AO1707" t="str">
            <v>GGCC / NEGOCIOS</v>
          </cell>
          <cell r="AP1707">
            <v>44943</v>
          </cell>
          <cell r="AR1707" t="str">
            <v>MDELIVERY_2484525</v>
          </cell>
          <cell r="AS1707">
            <v>331163</v>
          </cell>
          <cell r="AT1707" t="str">
            <v>D40</v>
          </cell>
          <cell r="AU1707" t="str">
            <v>BTB</v>
          </cell>
          <cell r="AV1707">
            <v>5</v>
          </cell>
          <cell r="AX1707" t="str">
            <v>ENTREGADO</v>
          </cell>
          <cell r="AY1707" t="str">
            <v>HALFSIM MOVISTAR: 5 und - sn. 8959300520561472153,8959300520561477087,8959300520561477095,8959300520561477103,8959300520561477111</v>
          </cell>
          <cell r="AZ1707" t="str">
            <v>SIMCARD</v>
          </cell>
          <cell r="BA1707" t="str">
            <v/>
          </cell>
        </row>
        <row r="1708">
          <cell r="A1708" t="str">
            <v>2484530</v>
          </cell>
          <cell r="B1708" t="str">
            <v>MDELIVERY</v>
          </cell>
          <cell r="C1708">
            <v>44943</v>
          </cell>
          <cell r="D1708" t="str">
            <v>FLEXNET ECUADOR - MDELIVERY</v>
          </cell>
          <cell r="E1708" t="str">
            <v>CALLE 28 DE JUNIO S/N Y GARCIA MORENO ENTRADA LLANO GRANDE</v>
          </cell>
          <cell r="H1708" t="str">
            <v>170208</v>
          </cell>
          <cell r="I1708" t="str">
            <v>QUITO</v>
          </cell>
          <cell r="J1708" t="str">
            <v>PICHINCHA</v>
          </cell>
          <cell r="K1708" t="str">
            <v>JENIFER VILLACIS_ASOCIACION SOLIDARISTA PROFUTURO</v>
          </cell>
          <cell r="L1708" t="str">
            <v>AV JOSE RODRIGUEZ BONIN Y AV BARCELONA PLANTA SAN EDUARDO HOLCIM ECUADOR PLANTA BAJA</v>
          </cell>
          <cell r="O1708" t="str">
            <v>GUAYAQUIL</v>
          </cell>
          <cell r="P1708" t="str">
            <v>GUAYAQUIL</v>
          </cell>
          <cell r="Q1708" t="str">
            <v>GUAYAS</v>
          </cell>
          <cell r="R1708" t="str">
            <v>2484530</v>
          </cell>
          <cell r="W1708" t="str">
            <v>0992424222001</v>
          </cell>
          <cell r="X1708" t="str">
            <v>0987932799</v>
          </cell>
          <cell r="AA1708">
            <v>44943</v>
          </cell>
          <cell r="AD1708">
            <v>1</v>
          </cell>
          <cell r="AE1708">
            <v>1</v>
          </cell>
          <cell r="AI1708" t="str">
            <v>DESPACHO</v>
          </cell>
          <cell r="AJ1708" t="str">
            <v>NORMAL</v>
          </cell>
          <cell r="AL1708" t="str">
            <v>NO</v>
          </cell>
          <cell r="AN1708" t="str">
            <v>367 EMPRESAS Y NEGOCIOS</v>
          </cell>
          <cell r="AO1708" t="str">
            <v>GGCC / NEGOCIOS</v>
          </cell>
          <cell r="AP1708">
            <v>44943</v>
          </cell>
          <cell r="AR1708" t="str">
            <v>MDELIVERY_2484530</v>
          </cell>
          <cell r="AS1708">
            <v>331161</v>
          </cell>
          <cell r="AT1708" t="str">
            <v>D40</v>
          </cell>
          <cell r="AU1708" t="str">
            <v>BTB</v>
          </cell>
          <cell r="AV1708">
            <v>1</v>
          </cell>
          <cell r="AX1708" t="str">
            <v>EN_TRANSITO</v>
          </cell>
          <cell r="AY1708" t="str">
            <v>LTE SAMSUNG A53 5G NEGRO: 1 und - sn. 353842198140970</v>
          </cell>
          <cell r="AZ1708" t="str">
            <v>TERMINAL</v>
          </cell>
          <cell r="BA1708" t="str">
            <v/>
          </cell>
        </row>
        <row r="1709">
          <cell r="A1709" t="str">
            <v>2484531</v>
          </cell>
          <cell r="B1709" t="str">
            <v>MDELIVERY</v>
          </cell>
          <cell r="C1709">
            <v>44943</v>
          </cell>
          <cell r="D1709" t="str">
            <v>FLEXNET ECUADOR - MDELIVERY</v>
          </cell>
          <cell r="E1709" t="str">
            <v>CALLE 28 DE JUNIO S/N Y GARCIA MORENO ENTRADA LLANO GRANDE</v>
          </cell>
          <cell r="H1709" t="str">
            <v>170208</v>
          </cell>
          <cell r="I1709" t="str">
            <v>QUITO</v>
          </cell>
          <cell r="J1709" t="str">
            <v>PICHINCHA</v>
          </cell>
          <cell r="K1709" t="str">
            <v>VICTOR MANUEL BARRETO GONZALES_VICTOR MANUEL BARRETO GONZALES</v>
          </cell>
          <cell r="L1709" t="str">
            <v>QUEVEDO CALLE 7 DE OCTUBRE Y 12AVA</v>
          </cell>
          <cell r="O1709" t="str">
            <v>QUEVEDO</v>
          </cell>
          <cell r="P1709" t="str">
            <v>QUEVEDO</v>
          </cell>
          <cell r="Q1709" t="str">
            <v>LOS RIOS</v>
          </cell>
          <cell r="R1709" t="str">
            <v>2484531</v>
          </cell>
          <cell r="W1709" t="str">
            <v>1204894305001</v>
          </cell>
          <cell r="X1709" t="str">
            <v>0963052042</v>
          </cell>
          <cell r="AA1709">
            <v>44943</v>
          </cell>
          <cell r="AD1709">
            <v>1</v>
          </cell>
          <cell r="AE1709">
            <v>1</v>
          </cell>
          <cell r="AI1709" t="str">
            <v>DESPACHO</v>
          </cell>
          <cell r="AJ1709" t="str">
            <v>NORMAL</v>
          </cell>
          <cell r="AL1709" t="str">
            <v>NO</v>
          </cell>
          <cell r="AN1709" t="str">
            <v>DAS CARGO A LA CUENTA (DELIVERY)</v>
          </cell>
          <cell r="AO1709" t="str">
            <v>DISTRIBUIDORES</v>
          </cell>
          <cell r="AP1709">
            <v>44943</v>
          </cell>
          <cell r="AR1709" t="str">
            <v>MDELIVERY_2484531</v>
          </cell>
          <cell r="AS1709">
            <v>331165</v>
          </cell>
          <cell r="AT1709" t="str">
            <v>D40</v>
          </cell>
          <cell r="AU1709" t="str">
            <v>BTB</v>
          </cell>
          <cell r="AV1709">
            <v>1</v>
          </cell>
          <cell r="AX1709" t="str">
            <v>EN_TRANSITO</v>
          </cell>
          <cell r="AY1709" t="str">
            <v>HALFSIM MOVISTAR: 1 und - sn. 8959300120518675238</v>
          </cell>
          <cell r="AZ1709" t="str">
            <v>SIMCARD</v>
          </cell>
          <cell r="BA1709" t="str">
            <v>EMPRESAS TITULAR AUSENTE ENTREGA CON SELLO</v>
          </cell>
        </row>
        <row r="1710">
          <cell r="A1710" t="str">
            <v>2484532</v>
          </cell>
          <cell r="B1710" t="str">
            <v>MDELIVERY</v>
          </cell>
          <cell r="C1710">
            <v>44943</v>
          </cell>
          <cell r="D1710" t="str">
            <v>FLEXNET ECUADOR - MDELIVERY</v>
          </cell>
          <cell r="E1710" t="str">
            <v>CALLE 28 DE JUNIO S/N Y GARCIA MORENO ENTRADA LLANO GRANDE</v>
          </cell>
          <cell r="H1710" t="str">
            <v>170208</v>
          </cell>
          <cell r="I1710" t="str">
            <v>QUITO</v>
          </cell>
          <cell r="J1710" t="str">
            <v>PICHINCHA</v>
          </cell>
          <cell r="K1710" t="str">
            <v>ROCIO DEL PILAR CONDOR ROLDAN_ISUMAD</v>
          </cell>
          <cell r="L1710" t="str">
            <v>CALLE VICENTE DUQUE N76 101 Y TADEO BENITEZ SECTOR CARCELEN INDUSTRIAL TRAS LA CASA DE LA JUSTICIA O FISCALIA FRENTE AL PARQUE</v>
          </cell>
          <cell r="O1710" t="str">
            <v>QUITO</v>
          </cell>
          <cell r="P1710" t="str">
            <v>QUITO</v>
          </cell>
          <cell r="Q1710" t="str">
            <v>PICHINCHA</v>
          </cell>
          <cell r="R1710" t="str">
            <v>2484532</v>
          </cell>
          <cell r="W1710" t="str">
            <v>0190315452001</v>
          </cell>
          <cell r="X1710" t="str">
            <v>0998476165</v>
          </cell>
          <cell r="AA1710">
            <v>44943</v>
          </cell>
          <cell r="AD1710">
            <v>1</v>
          </cell>
          <cell r="AE1710">
            <v>1</v>
          </cell>
          <cell r="AI1710" t="str">
            <v>DESPACHO</v>
          </cell>
          <cell r="AJ1710" t="str">
            <v>NORMAL</v>
          </cell>
          <cell r="AL1710" t="str">
            <v>NO</v>
          </cell>
          <cell r="AN1710" t="str">
            <v>DAS CARGO A LA CUENTA (DELIVERY)</v>
          </cell>
          <cell r="AO1710" t="str">
            <v>DISTRIBUIDORES</v>
          </cell>
          <cell r="AP1710">
            <v>44943</v>
          </cell>
          <cell r="AR1710" t="str">
            <v>MDELIVERY_2484532</v>
          </cell>
          <cell r="AS1710">
            <v>331160</v>
          </cell>
          <cell r="AT1710" t="str">
            <v>D40</v>
          </cell>
          <cell r="AU1710" t="str">
            <v>BTB</v>
          </cell>
          <cell r="AV1710">
            <v>1</v>
          </cell>
          <cell r="AX1710" t="str">
            <v>EN_TRANSITO</v>
          </cell>
          <cell r="AY1710" t="str">
            <v>HALFSIM MOVISTAR: 1 und - sn. 8959300520561465686</v>
          </cell>
          <cell r="AZ1710" t="str">
            <v>SIMCARD</v>
          </cell>
          <cell r="BA1710" t="str">
            <v>EMPRESAS TITULAR AUSENTE ENTREGA CON SELLO</v>
          </cell>
        </row>
        <row r="1711">
          <cell r="A1711" t="str">
            <v>2484533</v>
          </cell>
          <cell r="B1711" t="str">
            <v>MDELIVERY</v>
          </cell>
          <cell r="C1711">
            <v>44943</v>
          </cell>
          <cell r="D1711" t="str">
            <v>FLEXNET ECUADOR - MDELIVERY</v>
          </cell>
          <cell r="E1711" t="str">
            <v>CALLE 28 DE JUNIO S/N Y GARCIA MORENO ENTRADA LLANO GRANDE</v>
          </cell>
          <cell r="H1711" t="str">
            <v>170208</v>
          </cell>
          <cell r="I1711" t="str">
            <v>QUITO</v>
          </cell>
          <cell r="J1711" t="str">
            <v>PICHINCHA</v>
          </cell>
          <cell r="K1711" t="str">
            <v>MARITZA ELIZABETH MORA CABELLO_MARITZA ELIZABETH MORA CABELLO</v>
          </cell>
          <cell r="L1711" t="str">
            <v>AV TRONCAL DE LA COSTA PANAMERICANA A 20 MINUTOS DE NARANJAL INGRESANDO POR LA COMUNIDAD SHUAR PEAJE DE LA JAIME ROLDOS</v>
          </cell>
          <cell r="O1711" t="str">
            <v>NARANJAL</v>
          </cell>
          <cell r="P1711" t="str">
            <v>NARANJAL</v>
          </cell>
          <cell r="Q1711" t="str">
            <v>GUAYAS</v>
          </cell>
          <cell r="R1711" t="str">
            <v>2484533</v>
          </cell>
          <cell r="W1711" t="str">
            <v>0704322619001</v>
          </cell>
          <cell r="X1711" t="str">
            <v>0996690884/0969135042</v>
          </cell>
          <cell r="AA1711">
            <v>44943</v>
          </cell>
          <cell r="AD1711">
            <v>1</v>
          </cell>
          <cell r="AE1711">
            <v>1</v>
          </cell>
          <cell r="AI1711" t="str">
            <v>DESPACHO</v>
          </cell>
          <cell r="AJ1711" t="str">
            <v>NORMAL</v>
          </cell>
          <cell r="AL1711" t="str">
            <v>NO</v>
          </cell>
          <cell r="AN1711" t="str">
            <v>DAS CARGO A LA CUENTA (DELIVERY)</v>
          </cell>
          <cell r="AO1711" t="str">
            <v>DISTRIBUIDORES</v>
          </cell>
          <cell r="AP1711">
            <v>44943</v>
          </cell>
          <cell r="AR1711" t="str">
            <v>MDELIVERY_2484533</v>
          </cell>
          <cell r="AS1711">
            <v>331164</v>
          </cell>
          <cell r="AT1711" t="str">
            <v>D40</v>
          </cell>
          <cell r="AU1711" t="str">
            <v>BTB</v>
          </cell>
          <cell r="AV1711">
            <v>1</v>
          </cell>
          <cell r="AX1711" t="str">
            <v>EN_TRANSITO</v>
          </cell>
          <cell r="AY1711" t="str">
            <v>HALFSIM MOVISTAR: 1 und - sn. 8959300520561465710</v>
          </cell>
          <cell r="AZ1711" t="str">
            <v>SIMCARD</v>
          </cell>
          <cell r="BA1711" t="str">
            <v>EMPRESAS TITULAR AUSENTE ENTREGA CON SELLO</v>
          </cell>
        </row>
        <row r="1712">
          <cell r="A1712" t="str">
            <v>2484534_1</v>
          </cell>
          <cell r="B1712" t="str">
            <v>MDELIVERY</v>
          </cell>
          <cell r="C1712">
            <v>44943</v>
          </cell>
          <cell r="D1712" t="str">
            <v>FLEXNET ECUADOR - MDELIVERY</v>
          </cell>
          <cell r="E1712" t="str">
            <v>CALLE 28 DE JUNIO S/N Y GARCIA MORENO ENTRADA LLANO GRANDE</v>
          </cell>
          <cell r="H1712" t="str">
            <v>170208</v>
          </cell>
          <cell r="I1712" t="str">
            <v>QUITO</v>
          </cell>
          <cell r="J1712" t="str">
            <v>PICHINCHA</v>
          </cell>
          <cell r="K1712" t="str">
            <v>HECTOR ISRRAEL LEON CASTRO_HECTOR ISRRAEL LEON CASTRO</v>
          </cell>
          <cell r="L1712" t="str">
            <v>KM 26 VIA A DAULE LA TOMA A 300 MTRS DE LA ESCUELA VICTOR EMILIO ESTRADA CASA DE COLOR GRIS ENTREGAR EN LA EMPRESA ASEVIG LIDERMAN CDLA LA FAE VILLA 12 MZ 33</v>
          </cell>
          <cell r="O1712" t="str">
            <v>GUAYAQUIL</v>
          </cell>
          <cell r="P1712" t="str">
            <v>GUAYAQUIL</v>
          </cell>
          <cell r="Q1712" t="str">
            <v>GUAYAS</v>
          </cell>
          <cell r="R1712" t="str">
            <v>2484534_1</v>
          </cell>
          <cell r="W1712" t="str">
            <v>0915453740001</v>
          </cell>
          <cell r="X1712" t="str">
            <v>0982201753/0982327798</v>
          </cell>
          <cell r="AA1712">
            <v>44943</v>
          </cell>
          <cell r="AD1712">
            <v>1</v>
          </cell>
          <cell r="AE1712">
            <v>1</v>
          </cell>
          <cell r="AI1712" t="str">
            <v>DESPACHO</v>
          </cell>
          <cell r="AJ1712" t="str">
            <v>NORMAL</v>
          </cell>
          <cell r="AL1712" t="str">
            <v>NO</v>
          </cell>
          <cell r="AN1712" t="str">
            <v>DAS CARGO A LA CUENTA (DELIVERY)</v>
          </cell>
          <cell r="AO1712" t="str">
            <v>DISTRIBUIDORES</v>
          </cell>
          <cell r="AP1712">
            <v>44943</v>
          </cell>
          <cell r="AR1712" t="str">
            <v>MDELIVERY_2484534_1</v>
          </cell>
          <cell r="AS1712">
            <v>331170</v>
          </cell>
          <cell r="AT1712" t="str">
            <v>D40</v>
          </cell>
          <cell r="AU1712" t="str">
            <v>BTB</v>
          </cell>
          <cell r="AV1712">
            <v>2</v>
          </cell>
          <cell r="AX1712" t="str">
            <v>EN_TRANSITO</v>
          </cell>
          <cell r="AY1712" t="str">
            <v>HALFSIM MOVISTAR: 2 und - sn. 8959300520561477046,8959300520561465660</v>
          </cell>
          <cell r="AZ1712" t="str">
            <v>SIMCARD</v>
          </cell>
          <cell r="BA1712" t="str">
            <v>EMPRESAS TITULAR AUSENTE ENTREGA CON SELLO</v>
          </cell>
        </row>
        <row r="1713">
          <cell r="A1713" t="str">
            <v>2484536</v>
          </cell>
          <cell r="B1713" t="str">
            <v>MDELIVERY</v>
          </cell>
          <cell r="C1713">
            <v>44943</v>
          </cell>
          <cell r="D1713" t="str">
            <v>FLEXNET ECUADOR - MDELIVERY</v>
          </cell>
          <cell r="E1713" t="str">
            <v>CALLE 28 DE JUNIO S/N Y GARCIA MORENO ENTRADA LLANO GRANDE</v>
          </cell>
          <cell r="H1713" t="str">
            <v>170208</v>
          </cell>
          <cell r="I1713" t="str">
            <v>QUITO</v>
          </cell>
          <cell r="J1713" t="str">
            <v>PICHINCHA</v>
          </cell>
          <cell r="K1713" t="str">
            <v>JUAN CARLOS MORALES CHICAIZA_COOPERATIVA DE AHORRO Y CREDITO DE LOS EMPLEADOS D</v>
          </cell>
          <cell r="L1713" t="str">
            <v>PICHINCHA QUITO AVDA FRANCISCO DE ORELLANA PARROQUIA CUMBAYA PLANTA CUMBAYA CERVECERIA NACIONAL CN</v>
          </cell>
          <cell r="O1713" t="str">
            <v>QUITO</v>
          </cell>
          <cell r="P1713" t="str">
            <v>QUITO</v>
          </cell>
          <cell r="Q1713" t="str">
            <v>PICHINCHA</v>
          </cell>
          <cell r="R1713" t="str">
            <v>2484536</v>
          </cell>
          <cell r="W1713" t="str">
            <v>0992660368001</v>
          </cell>
          <cell r="X1713" t="str">
            <v>979974519</v>
          </cell>
          <cell r="AA1713">
            <v>44943</v>
          </cell>
          <cell r="AD1713">
            <v>1</v>
          </cell>
          <cell r="AE1713">
            <v>1</v>
          </cell>
          <cell r="AI1713" t="str">
            <v>DESPACHO</v>
          </cell>
          <cell r="AJ1713" t="str">
            <v>NORMAL</v>
          </cell>
          <cell r="AL1713" t="str">
            <v>NO</v>
          </cell>
          <cell r="AN1713" t="str">
            <v>ACTIVACIONES INGRESOS GGCC &amp; NEGOCIOS DIRECTOS</v>
          </cell>
          <cell r="AO1713" t="str">
            <v>GGCC / NEGOCIOS</v>
          </cell>
          <cell r="AP1713">
            <v>44943</v>
          </cell>
          <cell r="AR1713" t="str">
            <v>MDELIVERY_2484536</v>
          </cell>
          <cell r="AS1713">
            <v>331174</v>
          </cell>
          <cell r="AT1713" t="str">
            <v>D40</v>
          </cell>
          <cell r="AU1713" t="str">
            <v>BTB</v>
          </cell>
          <cell r="AV1713">
            <v>2</v>
          </cell>
          <cell r="AX1713" t="str">
            <v>EN_TRANSITO</v>
          </cell>
          <cell r="AY1713" t="str">
            <v>LTE SAMSUNG A53 5G AZUL: 1 und - sn. 353842198058891 / HALFSIM MOVISTAR: 1 und - sn. 8959300520561465678</v>
          </cell>
          <cell r="AZ1713" t="str">
            <v>SIMCARD / TERMINAL</v>
          </cell>
          <cell r="BA1713" t="str">
            <v/>
          </cell>
        </row>
        <row r="1714">
          <cell r="A1714" t="str">
            <v>2484537</v>
          </cell>
          <cell r="B1714" t="str">
            <v>MDELIVERY</v>
          </cell>
          <cell r="C1714">
            <v>44943</v>
          </cell>
          <cell r="D1714" t="str">
            <v>FLEXNET ECUADOR - MDELIVERY</v>
          </cell>
          <cell r="E1714" t="str">
            <v>CALLE 28 DE JUNIO S/N Y GARCIA MORENO ENTRADA LLANO GRANDE</v>
          </cell>
          <cell r="H1714" t="str">
            <v>170208</v>
          </cell>
          <cell r="I1714" t="str">
            <v>QUITO</v>
          </cell>
          <cell r="J1714" t="str">
            <v>PICHINCHA</v>
          </cell>
          <cell r="K1714" t="str">
            <v>OMAS SUARES_SOLUCIONES TECNOLOGICAS SOLTEFLEX S A</v>
          </cell>
          <cell r="L1714" t="str">
            <v>GUAYAS DAULE DAULE KM 12 5 AV LEON FEBRES CORDERO CDLA VILLA CLUB ETAPA BOREAL MZ K VILLA 18</v>
          </cell>
          <cell r="O1714" t="str">
            <v>DAULE</v>
          </cell>
          <cell r="P1714" t="str">
            <v>DAULE</v>
          </cell>
          <cell r="Q1714" t="str">
            <v>GUAYAS</v>
          </cell>
          <cell r="R1714" t="str">
            <v>2484537</v>
          </cell>
          <cell r="W1714" t="str">
            <v>1792132886001</v>
          </cell>
          <cell r="X1714" t="str">
            <v>958949313</v>
          </cell>
          <cell r="AA1714">
            <v>44943</v>
          </cell>
          <cell r="AD1714">
            <v>1</v>
          </cell>
          <cell r="AE1714">
            <v>1</v>
          </cell>
          <cell r="AI1714" t="str">
            <v>DESPACHO</v>
          </cell>
          <cell r="AJ1714" t="str">
            <v>NORMAL</v>
          </cell>
          <cell r="AL1714" t="str">
            <v>NO</v>
          </cell>
          <cell r="AN1714" t="str">
            <v>ACTIVACIONES INGRESOS GGCC &amp; NEGOCIOS DIRECTOS</v>
          </cell>
          <cell r="AO1714" t="str">
            <v>GGCC / NEGOCIOS</v>
          </cell>
          <cell r="AP1714">
            <v>44943</v>
          </cell>
          <cell r="AR1714" t="str">
            <v>MDELIVERY_2484537</v>
          </cell>
          <cell r="AS1714">
            <v>331167</v>
          </cell>
          <cell r="AT1714" t="str">
            <v>D40</v>
          </cell>
          <cell r="AU1714" t="str">
            <v>BTB</v>
          </cell>
          <cell r="AV1714">
            <v>2</v>
          </cell>
          <cell r="AX1714" t="str">
            <v>ENTREGADO</v>
          </cell>
          <cell r="AY1714" t="str">
            <v>LTE XIAOMI REDMI NOTE 11 AZUL: 1 und - sn. 861696063046521 / HALFSIM MOVISTAR: 1 und - sn. 8959300520561464713</v>
          </cell>
          <cell r="AZ1714" t="str">
            <v>SIMCARD / TERMINAL</v>
          </cell>
          <cell r="BA1714" t="str">
            <v/>
          </cell>
        </row>
        <row r="1715">
          <cell r="A1715" t="str">
            <v>2484538</v>
          </cell>
          <cell r="B1715" t="str">
            <v>MDELIVERY</v>
          </cell>
          <cell r="C1715">
            <v>44943</v>
          </cell>
          <cell r="D1715" t="str">
            <v>FLEXNET ECUADOR - MDELIVERY</v>
          </cell>
          <cell r="E1715" t="str">
            <v>CALLE 28 DE JUNIO S/N Y GARCIA MORENO ENTRADA LLANO GRANDE</v>
          </cell>
          <cell r="H1715" t="str">
            <v>170208</v>
          </cell>
          <cell r="I1715" t="str">
            <v>QUITO</v>
          </cell>
          <cell r="J1715" t="str">
            <v>PICHINCHA</v>
          </cell>
          <cell r="K1715" t="str">
            <v>JORGE DIKE BONE ARROYO_JORGE DIKE BONE ARROYO</v>
          </cell>
          <cell r="L1715" t="str">
            <v>CALLE BOLIVAR ENTRE 10 DE AGOSTO Y 9 DE OCTUBRE OFICINAS BANCO DEL AUSTRO FRENTE AL PARQUE CENTRAL</v>
          </cell>
          <cell r="O1715" t="str">
            <v>ESMERALDAS</v>
          </cell>
          <cell r="P1715" t="str">
            <v>ESMERALDAS</v>
          </cell>
          <cell r="Q1715" t="str">
            <v>ESMERALDAS</v>
          </cell>
          <cell r="R1715" t="str">
            <v>2484538</v>
          </cell>
          <cell r="W1715" t="str">
            <v>0800853855001</v>
          </cell>
          <cell r="X1715" t="str">
            <v>0996746629/0996746655</v>
          </cell>
          <cell r="AA1715">
            <v>44943</v>
          </cell>
          <cell r="AD1715">
            <v>1</v>
          </cell>
          <cell r="AE1715">
            <v>1</v>
          </cell>
          <cell r="AI1715" t="str">
            <v>DESPACHO</v>
          </cell>
          <cell r="AJ1715" t="str">
            <v>NORMAL</v>
          </cell>
          <cell r="AL1715" t="str">
            <v>NO</v>
          </cell>
          <cell r="AN1715" t="str">
            <v>DAS CARGO A LA CUENTA (DELIVERY)</v>
          </cell>
          <cell r="AO1715" t="str">
            <v>DISTRIBUIDORES</v>
          </cell>
          <cell r="AP1715">
            <v>44943</v>
          </cell>
          <cell r="AR1715" t="str">
            <v>MDELIVERY_2484538</v>
          </cell>
          <cell r="AS1715">
            <v>331171</v>
          </cell>
          <cell r="AT1715" t="str">
            <v>D40</v>
          </cell>
          <cell r="AU1715" t="str">
            <v>BTB</v>
          </cell>
          <cell r="AV1715">
            <v>1</v>
          </cell>
          <cell r="AX1715" t="str">
            <v>ENTREGADO</v>
          </cell>
          <cell r="AY1715" t="str">
            <v>HALFSIM MOVISTAR: 1 und - sn. 8959300520561477004</v>
          </cell>
          <cell r="AZ1715" t="str">
            <v>SIMCARD</v>
          </cell>
          <cell r="BA1715" t="str">
            <v>EMPRESAS TITULAR AUSENTE ENTREGA CON SELLO</v>
          </cell>
        </row>
        <row r="1716">
          <cell r="A1716" t="str">
            <v>2484539</v>
          </cell>
          <cell r="B1716" t="str">
            <v>MDELIVERY</v>
          </cell>
          <cell r="C1716">
            <v>44943</v>
          </cell>
          <cell r="D1716" t="str">
            <v>FLEXNET ECUADOR - MDELIVERY</v>
          </cell>
          <cell r="E1716" t="str">
            <v>CALLE 28 DE JUNIO S/N Y GARCIA MORENO ENTRADA LLANO GRANDE</v>
          </cell>
          <cell r="H1716" t="str">
            <v>170208</v>
          </cell>
          <cell r="I1716" t="str">
            <v>QUITO</v>
          </cell>
          <cell r="J1716" t="str">
            <v>PICHINCHA</v>
          </cell>
          <cell r="K1716" t="str">
            <v>MONICA ARCOS_ABRODESIVOS DEL ECUADOR S A</v>
          </cell>
          <cell r="L1716" t="str">
            <v>PICHINCHA QUITO CALLE J LOTE 7 IRITIYACU SECTOR CUENDINA VIA AMAGUANA</v>
          </cell>
          <cell r="O1716" t="str">
            <v>QUITO</v>
          </cell>
          <cell r="P1716" t="str">
            <v>QUITO</v>
          </cell>
          <cell r="Q1716" t="str">
            <v>PICHINCHA</v>
          </cell>
          <cell r="R1716" t="str">
            <v>2484539</v>
          </cell>
          <cell r="W1716" t="str">
            <v>1791316347001</v>
          </cell>
          <cell r="X1716" t="str">
            <v>0998017054</v>
          </cell>
          <cell r="AA1716">
            <v>44943</v>
          </cell>
          <cell r="AD1716">
            <v>1</v>
          </cell>
          <cell r="AE1716">
            <v>1</v>
          </cell>
          <cell r="AI1716" t="str">
            <v>DESPACHO</v>
          </cell>
          <cell r="AJ1716" t="str">
            <v>NORMAL</v>
          </cell>
          <cell r="AL1716" t="str">
            <v>NO</v>
          </cell>
          <cell r="AN1716" t="str">
            <v>ACTIVACIONES B2B PORTABILIDADES SOLO SIMCARD (EXPRESS SOLO QUITO)</v>
          </cell>
          <cell r="AO1716" t="str">
            <v>GGCC / NEGOCIOS</v>
          </cell>
          <cell r="AP1716">
            <v>44943</v>
          </cell>
          <cell r="AR1716" t="str">
            <v>MDELIVERY_2484539</v>
          </cell>
          <cell r="AS1716">
            <v>331169</v>
          </cell>
          <cell r="AT1716" t="str">
            <v>D40</v>
          </cell>
          <cell r="AU1716" t="str">
            <v>BTB</v>
          </cell>
          <cell r="AV1716">
            <v>1</v>
          </cell>
          <cell r="AX1716" t="str">
            <v>EN_TRANSITO</v>
          </cell>
          <cell r="AY1716" t="str">
            <v>HALFSIM MOVISTAR: 1 und - sn. 8959300520560844964</v>
          </cell>
          <cell r="AZ1716" t="str">
            <v>SIMCARD</v>
          </cell>
          <cell r="BA1716" t="str">
            <v/>
          </cell>
        </row>
        <row r="1717">
          <cell r="A1717" t="str">
            <v>2484540</v>
          </cell>
          <cell r="B1717" t="str">
            <v>MDELIVERY</v>
          </cell>
          <cell r="C1717">
            <v>44943</v>
          </cell>
          <cell r="D1717" t="str">
            <v>FLEXNET ECUADOR - MDELIVERY</v>
          </cell>
          <cell r="E1717" t="str">
            <v>CALLE 28 DE JUNIO S/N Y GARCIA MORENO ENTRADA LLANO GRANDE</v>
          </cell>
          <cell r="H1717" t="str">
            <v>170208</v>
          </cell>
          <cell r="I1717" t="str">
            <v>QUITO</v>
          </cell>
          <cell r="J1717" t="str">
            <v>PICHINCHA</v>
          </cell>
          <cell r="K1717" t="str">
            <v>SARA PEREZ_GAMBOA TELLO LUIS ALBERTO</v>
          </cell>
          <cell r="L1717" t="str">
            <v>CALLES CASTILLO Y OLMEDO EDIFICIO RADIO CENTRO SEGUNDO PISO FRENTE ABOGADOS PALA Y PALATE</v>
          </cell>
          <cell r="O1717" t="str">
            <v>AMBATO</v>
          </cell>
          <cell r="P1717" t="str">
            <v>AMBATO</v>
          </cell>
          <cell r="Q1717" t="str">
            <v>TUNGURAHUA</v>
          </cell>
          <cell r="R1717" t="str">
            <v>2484540</v>
          </cell>
          <cell r="W1717" t="str">
            <v>0500101811001</v>
          </cell>
          <cell r="X1717" t="str">
            <v>0332822440</v>
          </cell>
          <cell r="AA1717">
            <v>44943</v>
          </cell>
          <cell r="AD1717">
            <v>1</v>
          </cell>
          <cell r="AE1717">
            <v>1</v>
          </cell>
          <cell r="AI1717" t="str">
            <v>DESPACHO</v>
          </cell>
          <cell r="AJ1717" t="str">
            <v>NORMAL</v>
          </cell>
          <cell r="AL1717" t="str">
            <v>NO</v>
          </cell>
          <cell r="AN1717" t="str">
            <v>DAS CARGO A LA CUENTA (DELIVERY)</v>
          </cell>
          <cell r="AO1717" t="str">
            <v>DISTRIBUIDORES</v>
          </cell>
          <cell r="AP1717">
            <v>44943</v>
          </cell>
          <cell r="AR1717" t="str">
            <v>MDELIVERY_2484540</v>
          </cell>
          <cell r="AS1717">
            <v>331173</v>
          </cell>
          <cell r="AT1717" t="str">
            <v>D40</v>
          </cell>
          <cell r="AU1717" t="str">
            <v>BTB</v>
          </cell>
          <cell r="AV1717">
            <v>1</v>
          </cell>
          <cell r="AX1717" t="str">
            <v>ENTREGADO</v>
          </cell>
          <cell r="AY1717" t="str">
            <v>HALFSIM MOVISTAR: 1 und - sn. 8959300520561476998</v>
          </cell>
          <cell r="AZ1717" t="str">
            <v>SIMCARD</v>
          </cell>
          <cell r="BA1717" t="str">
            <v>EMPRESAS TITULAR AUSENTE ENTREGA CON SELLO</v>
          </cell>
        </row>
        <row r="1718">
          <cell r="A1718" t="str">
            <v>2484541</v>
          </cell>
          <cell r="B1718" t="str">
            <v>MDELIVERY</v>
          </cell>
          <cell r="C1718">
            <v>44943</v>
          </cell>
          <cell r="D1718" t="str">
            <v>FLEXNET ECUADOR - MDELIVERY</v>
          </cell>
          <cell r="E1718" t="str">
            <v>CALLE 28 DE JUNIO S/N Y GARCIA MORENO ENTRADA LLANO GRANDE</v>
          </cell>
          <cell r="H1718" t="str">
            <v>170208</v>
          </cell>
          <cell r="I1718" t="str">
            <v>QUITO</v>
          </cell>
          <cell r="J1718" t="str">
            <v>PICHINCHA</v>
          </cell>
          <cell r="K1718" t="str">
            <v>JORGE LUIS LINO BORBOR_JORGE LUIS LINO BORBOR</v>
          </cell>
          <cell r="L1718" t="str">
            <v>PEDREGAL OE5 37 Y PASAJE A QUITO ECUADOR</v>
          </cell>
          <cell r="O1718" t="str">
            <v>QUITO</v>
          </cell>
          <cell r="P1718" t="str">
            <v>QUITO</v>
          </cell>
          <cell r="Q1718" t="str">
            <v>PICHINCHA</v>
          </cell>
          <cell r="R1718" t="str">
            <v>2484541</v>
          </cell>
          <cell r="W1718" t="str">
            <v>1712247855</v>
          </cell>
          <cell r="X1718" t="str">
            <v>0986892083</v>
          </cell>
          <cell r="AA1718">
            <v>44943</v>
          </cell>
          <cell r="AD1718">
            <v>1</v>
          </cell>
          <cell r="AE1718">
            <v>1</v>
          </cell>
          <cell r="AI1718" t="str">
            <v>DESPACHO</v>
          </cell>
          <cell r="AJ1718" t="str">
            <v>NORMAL</v>
          </cell>
          <cell r="AL1718" t="str">
            <v>NO</v>
          </cell>
          <cell r="AN1718" t="str">
            <v>POSVENTA GGCC Y NEGOCIOS (EXPRESS SOLO QUITO)</v>
          </cell>
          <cell r="AO1718" t="str">
            <v>GGCC / NEGOCIOS</v>
          </cell>
          <cell r="AP1718">
            <v>44943</v>
          </cell>
          <cell r="AR1718" t="str">
            <v>MDELIVERY_2484541</v>
          </cell>
          <cell r="AS1718">
            <v>331168</v>
          </cell>
          <cell r="AT1718" t="str">
            <v>D40</v>
          </cell>
          <cell r="AU1718" t="str">
            <v>BTB</v>
          </cell>
          <cell r="AV1718">
            <v>1</v>
          </cell>
          <cell r="AX1718" t="str">
            <v>ENTREGADO</v>
          </cell>
          <cell r="AY1718" t="str">
            <v>LTE IPHONE 13 PRO 256GB NEGRO: 1 und - sn. 350302398516167</v>
          </cell>
          <cell r="AZ1718" t="str">
            <v>TERMINAL</v>
          </cell>
          <cell r="BA1718" t="str">
            <v/>
          </cell>
        </row>
        <row r="1719">
          <cell r="A1719" t="str">
            <v>2484542</v>
          </cell>
          <cell r="B1719" t="str">
            <v>MDELIVERY</v>
          </cell>
          <cell r="C1719">
            <v>44943</v>
          </cell>
          <cell r="D1719" t="str">
            <v>FLEXNET ECUADOR - MDELIVERY</v>
          </cell>
          <cell r="E1719" t="str">
            <v>CALLE 28 DE JUNIO S/N Y GARCIA MORENO ENTRADA LLANO GRANDE</v>
          </cell>
          <cell r="H1719" t="str">
            <v>170208</v>
          </cell>
          <cell r="I1719" t="str">
            <v>QUITO</v>
          </cell>
          <cell r="J1719" t="str">
            <v>PICHINCHA</v>
          </cell>
          <cell r="K1719" t="str">
            <v>BENJAMIN ROBERTO PEREZ PAILLACHO_COOPERATIVA DE AHORRO Y CREDITO DE LOS EMPLEADOS D</v>
          </cell>
          <cell r="L1719" t="str">
            <v>PICHINCHA QUITO AVDA FRANCISCO DE ORELLANA PARROQUIA CUMBAYA CERVECERIA NACIONAL CN S A PLANTA CUMBAYA</v>
          </cell>
          <cell r="O1719" t="str">
            <v>QUITO</v>
          </cell>
          <cell r="P1719" t="str">
            <v>QUITO</v>
          </cell>
          <cell r="Q1719" t="str">
            <v>PICHINCHA</v>
          </cell>
          <cell r="R1719" t="str">
            <v>2484542</v>
          </cell>
          <cell r="W1719" t="str">
            <v>0992660368001</v>
          </cell>
          <cell r="X1719" t="str">
            <v>997884231</v>
          </cell>
          <cell r="AA1719">
            <v>44943</v>
          </cell>
          <cell r="AD1719">
            <v>1</v>
          </cell>
          <cell r="AE1719">
            <v>1</v>
          </cell>
          <cell r="AI1719" t="str">
            <v>DESPACHO</v>
          </cell>
          <cell r="AJ1719" t="str">
            <v>NORMAL</v>
          </cell>
          <cell r="AL1719" t="str">
            <v>NO</v>
          </cell>
          <cell r="AN1719" t="str">
            <v>ACTIVACIONES INGRESOS GGCC &amp; NEGOCIOS DIRECTOS</v>
          </cell>
          <cell r="AO1719" t="str">
            <v>GGCC / NEGOCIOS</v>
          </cell>
          <cell r="AP1719">
            <v>44943</v>
          </cell>
          <cell r="AR1719" t="str">
            <v>MDELIVERY_2484542</v>
          </cell>
          <cell r="AS1719">
            <v>331172</v>
          </cell>
          <cell r="AT1719" t="str">
            <v>D40</v>
          </cell>
          <cell r="AU1719" t="str">
            <v>BTB</v>
          </cell>
          <cell r="AV1719">
            <v>2</v>
          </cell>
          <cell r="AX1719" t="str">
            <v>EN_TRANSITO</v>
          </cell>
          <cell r="AY1719" t="str">
            <v>LTE XIAOMI REDMI NOTE 11 GRIS: 1 und - sn. 861696062446680 / HALFSIM MOVISTAR: 1 und - sn. 8959300520561476956</v>
          </cell>
          <cell r="AZ1719" t="str">
            <v>SIMCARD / TERMINAL</v>
          </cell>
          <cell r="BA1719" t="str">
            <v/>
          </cell>
        </row>
        <row r="1720">
          <cell r="A1720" t="str">
            <v>2484543</v>
          </cell>
          <cell r="B1720" t="str">
            <v>MDELIVERY</v>
          </cell>
          <cell r="C1720">
            <v>44943</v>
          </cell>
          <cell r="D1720" t="str">
            <v>FLEXNET ECUADOR - MDELIVERY</v>
          </cell>
          <cell r="E1720" t="str">
            <v>CALLE 28 DE JUNIO S/N Y GARCIA MORENO ENTRADA LLANO GRANDE</v>
          </cell>
          <cell r="H1720" t="str">
            <v>170208</v>
          </cell>
          <cell r="I1720" t="str">
            <v>QUITO</v>
          </cell>
          <cell r="J1720" t="str">
            <v>PICHINCHA</v>
          </cell>
          <cell r="K1720" t="str">
            <v>ERYD STALIN BALON TULAY_ERYD STALIN BALON TULAY</v>
          </cell>
          <cell r="L1720" t="str">
            <v>SALINAS BARRIO EL PARAISO CALLE 12 A LA VUELTA DEL TIA COOR 2 2440480 80 9270170</v>
          </cell>
          <cell r="O1720" t="str">
            <v>SALINAS</v>
          </cell>
          <cell r="P1720" t="str">
            <v>SALINAS</v>
          </cell>
          <cell r="Q1720" t="str">
            <v>SANTA ELENA</v>
          </cell>
          <cell r="R1720" t="str">
            <v>2484543</v>
          </cell>
          <cell r="W1720" t="str">
            <v>0927266007001</v>
          </cell>
          <cell r="X1720" t="str">
            <v>0982306460/0968795290</v>
          </cell>
          <cell r="AA1720">
            <v>44943</v>
          </cell>
          <cell r="AD1720">
            <v>1</v>
          </cell>
          <cell r="AE1720">
            <v>1</v>
          </cell>
          <cell r="AI1720" t="str">
            <v>DESPACHO</v>
          </cell>
          <cell r="AJ1720" t="str">
            <v>NORMAL</v>
          </cell>
          <cell r="AL1720" t="str">
            <v>NO</v>
          </cell>
          <cell r="AN1720" t="str">
            <v>DAS CARGO A LA CUENTA (DELIVERY)</v>
          </cell>
          <cell r="AO1720" t="str">
            <v>DISTRIBUIDORES</v>
          </cell>
          <cell r="AP1720">
            <v>44943</v>
          </cell>
          <cell r="AR1720" t="str">
            <v>MDELIVERY_2484543</v>
          </cell>
          <cell r="AS1720">
            <v>331175</v>
          </cell>
          <cell r="AT1720" t="str">
            <v>D40</v>
          </cell>
          <cell r="AU1720" t="str">
            <v>BTB</v>
          </cell>
          <cell r="AV1720">
            <v>1</v>
          </cell>
          <cell r="AX1720" t="str">
            <v>EN_TRANSITO</v>
          </cell>
          <cell r="AY1720" t="str">
            <v>HALFSIM MOVISTAR: 1 und - sn. 8959300520561476931</v>
          </cell>
          <cell r="AZ1720" t="str">
            <v>SIMCARD</v>
          </cell>
          <cell r="BA1720" t="str">
            <v>EMPRESAS TITULAR AUSENTE ENTREGA CON SELLO</v>
          </cell>
        </row>
        <row r="1721">
          <cell r="A1721" t="str">
            <v>2484544</v>
          </cell>
          <cell r="B1721" t="str">
            <v>MDELIVERY</v>
          </cell>
          <cell r="C1721">
            <v>44943</v>
          </cell>
          <cell r="D1721" t="str">
            <v>FLEXNET ECUADOR - MDELIVERY</v>
          </cell>
          <cell r="E1721" t="str">
            <v>CALLE 28 DE JUNIO S/N Y GARCIA MORENO ENTRADA LLANO GRANDE</v>
          </cell>
          <cell r="H1721" t="str">
            <v>170208</v>
          </cell>
          <cell r="I1721" t="str">
            <v>QUITO</v>
          </cell>
          <cell r="J1721" t="str">
            <v>PICHINCHA</v>
          </cell>
          <cell r="K1721" t="str">
            <v>MELANY GUALOTO_UNITECO CIA LTDA AGENCIA ASESORA PRODUCTORA DE S</v>
          </cell>
          <cell r="L1721" t="str">
            <v>AVENIDA REPUBLICA EL SALVADOR Y PORTUGAL EDIFICIO TWIN TOWER PENT HOUSE TORRE 1 UNITECO</v>
          </cell>
          <cell r="O1721" t="str">
            <v>QUITO</v>
          </cell>
          <cell r="P1721" t="str">
            <v>QUITO</v>
          </cell>
          <cell r="Q1721" t="str">
            <v>PICHINCHA</v>
          </cell>
          <cell r="R1721" t="str">
            <v>2484544</v>
          </cell>
          <cell r="W1721" t="str">
            <v>1792537452001</v>
          </cell>
          <cell r="X1721" t="str">
            <v>0995528537</v>
          </cell>
          <cell r="AA1721">
            <v>44943</v>
          </cell>
          <cell r="AD1721">
            <v>1</v>
          </cell>
          <cell r="AE1721">
            <v>1</v>
          </cell>
          <cell r="AI1721" t="str">
            <v>DESPACHO</v>
          </cell>
          <cell r="AJ1721" t="str">
            <v>NORMAL</v>
          </cell>
          <cell r="AL1721" t="str">
            <v>NO</v>
          </cell>
          <cell r="AN1721" t="str">
            <v>367 EMPRESAS Y NEGOCIOS</v>
          </cell>
          <cell r="AO1721" t="str">
            <v>GGCC / NEGOCIOS</v>
          </cell>
          <cell r="AP1721">
            <v>44943</v>
          </cell>
          <cell r="AR1721" t="str">
            <v>MDELIVERY_2484544</v>
          </cell>
          <cell r="AS1721">
            <v>331176</v>
          </cell>
          <cell r="AT1721" t="str">
            <v>D40</v>
          </cell>
          <cell r="AU1721" t="str">
            <v>BTB</v>
          </cell>
          <cell r="AV1721">
            <v>1</v>
          </cell>
          <cell r="AX1721" t="str">
            <v>ENTREGADO</v>
          </cell>
          <cell r="AY1721" t="str">
            <v>HALFSIM MOVISTAR: 1 und - sn. 8959300520561465694</v>
          </cell>
          <cell r="AZ1721" t="str">
            <v>SIMCARD</v>
          </cell>
          <cell r="BA1721" t="str">
            <v/>
          </cell>
        </row>
        <row r="1722">
          <cell r="A1722" t="str">
            <v>4625678_1</v>
          </cell>
          <cell r="B1722" t="str">
            <v>MDELIVERY</v>
          </cell>
          <cell r="C1722">
            <v>44943</v>
          </cell>
          <cell r="D1722" t="str">
            <v>FLEXNET ECUADOR - MDELIVERY</v>
          </cell>
          <cell r="E1722" t="str">
            <v>CALLE 28 DE JUNIO S/N Y GARCIA MORENO ENTRADA LLANO GRANDE</v>
          </cell>
          <cell r="H1722" t="str">
            <v>170208</v>
          </cell>
          <cell r="I1722" t="str">
            <v>QUITO</v>
          </cell>
          <cell r="J1722" t="str">
            <v>PICHINCHA</v>
          </cell>
          <cell r="K1722" t="str">
            <v>VICTOR DANILO AMAGUAYA CALI</v>
          </cell>
          <cell r="L1722" t="str">
            <v>OFICINA TRAMACO RIOBAMBA CENTRO</v>
          </cell>
          <cell r="O1722" t="str">
            <v>RIOBAMBA</v>
          </cell>
          <cell r="P1722" t="str">
            <v>RIOBAMBA</v>
          </cell>
          <cell r="Q1722" t="str">
            <v>CHIMBORAZO</v>
          </cell>
          <cell r="R1722" t="str">
            <v>4625678_1</v>
          </cell>
          <cell r="W1722" t="str">
            <v>0605610831</v>
          </cell>
          <cell r="X1722" t="str">
            <v>0115930992788741</v>
          </cell>
          <cell r="AA1722">
            <v>44943</v>
          </cell>
          <cell r="AD1722">
            <v>1</v>
          </cell>
          <cell r="AE1722">
            <v>1</v>
          </cell>
          <cell r="AH1722" t="str">
            <v>- DERIVADO_PICK_UP -</v>
          </cell>
          <cell r="AI1722" t="str">
            <v>DESPACHO</v>
          </cell>
          <cell r="AJ1722" t="str">
            <v>Normal</v>
          </cell>
          <cell r="AL1722" t="str">
            <v>NO</v>
          </cell>
          <cell r="AN1722" t="str">
            <v>MOV REPROCESOS</v>
          </cell>
          <cell r="AO1722" t="str">
            <v>CANAL ONLINE</v>
          </cell>
          <cell r="AP1722">
            <v>44943</v>
          </cell>
          <cell r="AR1722" t="str">
            <v>MDELIVERY_4625678_1</v>
          </cell>
          <cell r="AS1722">
            <v>331471</v>
          </cell>
          <cell r="AT1722" t="str">
            <v>D30</v>
          </cell>
          <cell r="AU1722" t="str">
            <v>BTC</v>
          </cell>
          <cell r="AV1722">
            <v>2</v>
          </cell>
          <cell r="AX1722" t="str">
            <v>EN_PROCESO</v>
          </cell>
          <cell r="AY1722" t="str">
            <v>LTE XIAOMI REDMI NOTE 11 AZUL: 1 und - sn. 869113061080082 / HALFSIM MOVISTAR: 1 und - sn. 8959300120521875189</v>
          </cell>
          <cell r="AZ1722" t="str">
            <v>SIMCARD / TERMINAL</v>
          </cell>
          <cell r="BA1722" t="str">
            <v>Validar Biometrico</v>
          </cell>
        </row>
        <row r="1723">
          <cell r="A1723" t="str">
            <v>4630653_1</v>
          </cell>
          <cell r="B1723" t="str">
            <v>MDELIVERY</v>
          </cell>
          <cell r="C1723">
            <v>44943</v>
          </cell>
          <cell r="D1723" t="str">
            <v>FLEXNET ECUADOR - MDELIVERY</v>
          </cell>
          <cell r="E1723" t="str">
            <v>CALLE 28 DE JUNIO S/N Y GARCIA MORENO ENTRADA LLANO GRANDE</v>
          </cell>
          <cell r="H1723" t="str">
            <v>170208</v>
          </cell>
          <cell r="I1723" t="str">
            <v>QUITO</v>
          </cell>
          <cell r="J1723" t="str">
            <v>PICHINCHA</v>
          </cell>
          <cell r="K1723" t="str">
            <v>CEVALLOS MOLINA BELLA CARMEN</v>
          </cell>
          <cell r="L1723" t="str">
            <v>OFICINA TRAMACO PUNTO DE ATENCION VIA DAULE</v>
          </cell>
          <cell r="O1723" t="str">
            <v>GUAYAQUIL</v>
          </cell>
          <cell r="P1723" t="str">
            <v>GUAYAQUIL</v>
          </cell>
          <cell r="Q1723" t="str">
            <v>GUAYAS</v>
          </cell>
          <cell r="R1723" t="str">
            <v>4630653_1</v>
          </cell>
          <cell r="W1723" t="str">
            <v>0925620684</v>
          </cell>
          <cell r="X1723" t="str">
            <v>0115930985592730</v>
          </cell>
          <cell r="AA1723">
            <v>44943</v>
          </cell>
          <cell r="AD1723">
            <v>1</v>
          </cell>
          <cell r="AE1723">
            <v>1</v>
          </cell>
          <cell r="AH1723" t="str">
            <v>- DERIVADO_PICK_UP -</v>
          </cell>
          <cell r="AI1723" t="str">
            <v>DESPACHO</v>
          </cell>
          <cell r="AJ1723" t="str">
            <v>Normal</v>
          </cell>
          <cell r="AL1723" t="str">
            <v>NO</v>
          </cell>
          <cell r="AN1723" t="str">
            <v>MOV PRODUCTOVIP</v>
          </cell>
          <cell r="AO1723" t="str">
            <v>CANAL ONLINE</v>
          </cell>
          <cell r="AP1723">
            <v>44943</v>
          </cell>
          <cell r="AR1723" t="str">
            <v>MDELIVERY_4630653_1</v>
          </cell>
          <cell r="AS1723">
            <v>331472</v>
          </cell>
          <cell r="AT1723" t="str">
            <v>D30</v>
          </cell>
          <cell r="AU1723" t="str">
            <v>BTC</v>
          </cell>
          <cell r="AV1723">
            <v>2</v>
          </cell>
          <cell r="AX1723" t="str">
            <v>EN_PROCESO</v>
          </cell>
          <cell r="AY1723" t="str">
            <v>LTE XIAOMI REDMI 10C 128GB GRIS: 1 und - sn. 864050069293181 / HALFSIM MOVISTAR: 1 und - sn. 8959300120521875718</v>
          </cell>
          <cell r="AZ1723" t="str">
            <v>SIMCARD / TERMINAL</v>
          </cell>
          <cell r="BA1723" t="str">
            <v>Validar Biometrico</v>
          </cell>
        </row>
        <row r="1724">
          <cell r="A1724" t="str">
            <v>4652555_1</v>
          </cell>
          <cell r="B1724" t="str">
            <v>MDELIVERY</v>
          </cell>
          <cell r="C1724">
            <v>44943</v>
          </cell>
          <cell r="D1724" t="str">
            <v>FLEXNET ECUADOR - MDELIVERY</v>
          </cell>
          <cell r="E1724" t="str">
            <v>CALLE 28 DE JUNIO S/N Y GARCIA MORENO ENTRADA LLANO GRANDE</v>
          </cell>
          <cell r="H1724" t="str">
            <v>170208</v>
          </cell>
          <cell r="I1724" t="str">
            <v>QUITO</v>
          </cell>
          <cell r="J1724" t="str">
            <v>PICHINCHA</v>
          </cell>
          <cell r="K1724" t="str">
            <v>MAITE NAYELI TOMALA ALARCON</v>
          </cell>
          <cell r="L1724" t="str">
            <v>OFICINA TRAMACO PUNTO DE ATENCION VIA DAULE</v>
          </cell>
          <cell r="O1724" t="str">
            <v>GUAYAQUIL</v>
          </cell>
          <cell r="P1724" t="str">
            <v>GUAYAQUIL</v>
          </cell>
          <cell r="Q1724" t="str">
            <v>GUAYAS</v>
          </cell>
          <cell r="R1724" t="str">
            <v>4652555_1</v>
          </cell>
          <cell r="W1724" t="str">
            <v>0955129622</v>
          </cell>
          <cell r="X1724" t="str">
            <v>0115930967924517</v>
          </cell>
          <cell r="AA1724">
            <v>44943</v>
          </cell>
          <cell r="AD1724">
            <v>1</v>
          </cell>
          <cell r="AE1724">
            <v>1</v>
          </cell>
          <cell r="AH1724" t="str">
            <v>- DERIVADO_PICK_UP VIVE EN EL KM 22 VIA A DAULE NO TIENE OTRA DIRECCION</v>
          </cell>
          <cell r="AI1724" t="str">
            <v>DESPACHO</v>
          </cell>
          <cell r="AJ1724" t="str">
            <v>Normal</v>
          </cell>
          <cell r="AL1724" t="str">
            <v>NO</v>
          </cell>
          <cell r="AN1724" t="str">
            <v>MOV PRODUCTOVIP</v>
          </cell>
          <cell r="AO1724" t="str">
            <v>CANAL ONLINE</v>
          </cell>
          <cell r="AP1724">
            <v>44943</v>
          </cell>
          <cell r="AR1724" t="str">
            <v>MDELIVERY_4652555_1</v>
          </cell>
          <cell r="AS1724">
            <v>331473</v>
          </cell>
          <cell r="AT1724" t="str">
            <v>D30</v>
          </cell>
          <cell r="AU1724" t="str">
            <v>BTC</v>
          </cell>
          <cell r="AV1724">
            <v>2</v>
          </cell>
          <cell r="AX1724" t="str">
            <v>EN_PROCESO</v>
          </cell>
          <cell r="AY1724" t="str">
            <v>LTE XIAOMI REDMI NOTE 11 AZUL: 1 und - sn. 869113065741507 / HALFSIM MOVISTAR: 1 und - sn. 8959300120521875940</v>
          </cell>
          <cell r="AZ1724" t="str">
            <v>SIMCARD / TERMINAL</v>
          </cell>
          <cell r="BA1724" t="str">
            <v>Validar Biometrico</v>
          </cell>
        </row>
        <row r="1725">
          <cell r="A1725" t="str">
            <v>4656824_1</v>
          </cell>
          <cell r="B1725" t="str">
            <v>MDELIVERY</v>
          </cell>
          <cell r="C1725">
            <v>44943</v>
          </cell>
          <cell r="D1725" t="str">
            <v>FLEXNET ECUADOR - MDELIVERY</v>
          </cell>
          <cell r="E1725" t="str">
            <v>CALLE 28 DE JUNIO S/N Y GARCIA MORENO ENTRADA LLANO GRANDE</v>
          </cell>
          <cell r="H1725" t="str">
            <v>170208</v>
          </cell>
          <cell r="I1725" t="str">
            <v>QUITO</v>
          </cell>
          <cell r="J1725" t="str">
            <v>PICHINCHA</v>
          </cell>
          <cell r="K1725" t="str">
            <v>GRANDA SARANGO FLORENCIO DAVID</v>
          </cell>
          <cell r="L1725" t="str">
            <v>OFICINA TRAMACO LOJA</v>
          </cell>
          <cell r="O1725" t="str">
            <v>LOJA</v>
          </cell>
          <cell r="P1725" t="str">
            <v>LOJA</v>
          </cell>
          <cell r="Q1725" t="str">
            <v>LOJA</v>
          </cell>
          <cell r="R1725" t="str">
            <v>4656824_1</v>
          </cell>
          <cell r="W1725" t="str">
            <v>1105697310</v>
          </cell>
          <cell r="X1725" t="str">
            <v>0115930995269478</v>
          </cell>
          <cell r="AA1725">
            <v>44943</v>
          </cell>
          <cell r="AD1725">
            <v>1</v>
          </cell>
          <cell r="AE1725">
            <v>1</v>
          </cell>
          <cell r="AH1725" t="str">
            <v>- DERIVADO_PICK_UP -</v>
          </cell>
          <cell r="AI1725" t="str">
            <v>DESPACHO</v>
          </cell>
          <cell r="AJ1725" t="str">
            <v>Normal</v>
          </cell>
          <cell r="AL1725" t="str">
            <v>NO</v>
          </cell>
          <cell r="AN1725" t="str">
            <v>MOV ONLINEVIP</v>
          </cell>
          <cell r="AO1725" t="str">
            <v>CANAL ONLINE</v>
          </cell>
          <cell r="AP1725">
            <v>44943</v>
          </cell>
          <cell r="AR1725" t="str">
            <v>MDELIVERY_4656824_1</v>
          </cell>
          <cell r="AS1725">
            <v>331474</v>
          </cell>
          <cell r="AT1725" t="str">
            <v>D30</v>
          </cell>
          <cell r="AU1725" t="str">
            <v>BTC</v>
          </cell>
          <cell r="AV1725">
            <v>1</v>
          </cell>
          <cell r="AX1725" t="str">
            <v>EN_PROCESO</v>
          </cell>
          <cell r="AY1725" t="str">
            <v>LTE XIAOMI REDMI NOTE 11S NEGRO: 1 und - sn. 865954060771807</v>
          </cell>
          <cell r="AZ1725" t="str">
            <v>TERMINAL</v>
          </cell>
          <cell r="BA1725" t="str">
            <v>Validar Biometrico</v>
          </cell>
        </row>
        <row r="1726">
          <cell r="A1726" t="str">
            <v>4657744_1</v>
          </cell>
          <cell r="B1726" t="str">
            <v>MDELIVERY</v>
          </cell>
          <cell r="C1726">
            <v>44943</v>
          </cell>
          <cell r="D1726" t="str">
            <v>FLEXNET ECUADOR - MDELIVERY</v>
          </cell>
          <cell r="E1726" t="str">
            <v>CALLE 28 DE JUNIO S/N Y GARCIA MORENO ENTRADA LLANO GRANDE</v>
          </cell>
          <cell r="H1726" t="str">
            <v>170208</v>
          </cell>
          <cell r="I1726" t="str">
            <v>QUITO</v>
          </cell>
          <cell r="J1726" t="str">
            <v>PICHINCHA</v>
          </cell>
          <cell r="K1726" t="str">
            <v>OLVERA ZAMBRANO BAIRON ALFREDO</v>
          </cell>
          <cell r="L1726" t="str">
            <v>OFICINA TRAMACO PUNTO DE ATENCION MATRIZ</v>
          </cell>
          <cell r="O1726" t="str">
            <v>QUITO</v>
          </cell>
          <cell r="P1726" t="str">
            <v>QUITO</v>
          </cell>
          <cell r="Q1726" t="str">
            <v>PICHINCHA</v>
          </cell>
          <cell r="R1726" t="str">
            <v>4657744_1</v>
          </cell>
          <cell r="W1726" t="str">
            <v>1310971377</v>
          </cell>
          <cell r="X1726" t="str">
            <v>0115930978877581</v>
          </cell>
          <cell r="AA1726">
            <v>44943</v>
          </cell>
          <cell r="AD1726">
            <v>1</v>
          </cell>
          <cell r="AE1726">
            <v>1</v>
          </cell>
          <cell r="AH1726" t="str">
            <v>- DERIVADO_PICK_UP -</v>
          </cell>
          <cell r="AI1726" t="str">
            <v>DESPACHO</v>
          </cell>
          <cell r="AJ1726" t="str">
            <v>Normal</v>
          </cell>
          <cell r="AL1726" t="str">
            <v>NO</v>
          </cell>
          <cell r="AN1726" t="str">
            <v>MOV ONLINEVIP</v>
          </cell>
          <cell r="AO1726" t="str">
            <v>CANAL ONLINE</v>
          </cell>
          <cell r="AP1726">
            <v>44943</v>
          </cell>
          <cell r="AR1726" t="str">
            <v>MDELIVERY_4657744_1</v>
          </cell>
          <cell r="AS1726">
            <v>331475</v>
          </cell>
          <cell r="AT1726" t="str">
            <v>D30</v>
          </cell>
          <cell r="AU1726" t="str">
            <v>BTC</v>
          </cell>
          <cell r="AV1726">
            <v>1</v>
          </cell>
          <cell r="AX1726" t="str">
            <v>EN_PROCESO</v>
          </cell>
          <cell r="AY1726" t="str">
            <v>LTE XIAOMI REDMI NOTE 11 AZUL: 1 und - sn. 869113065917487</v>
          </cell>
          <cell r="AZ1726" t="str">
            <v>TERMINAL</v>
          </cell>
          <cell r="BA1726" t="str">
            <v>Validar Biometrico</v>
          </cell>
        </row>
        <row r="1727">
          <cell r="A1727" t="str">
            <v>4663902_1</v>
          </cell>
          <cell r="B1727" t="str">
            <v>MDELIVERY</v>
          </cell>
          <cell r="C1727">
            <v>44943</v>
          </cell>
          <cell r="D1727" t="str">
            <v>FLEXNET ECUADOR - MDELIVERY</v>
          </cell>
          <cell r="E1727" t="str">
            <v>CALLE 28 DE JUNIO S/N Y GARCIA MORENO ENTRADA LLANO GRANDE</v>
          </cell>
          <cell r="H1727" t="str">
            <v>170208</v>
          </cell>
          <cell r="I1727" t="str">
            <v>QUITO</v>
          </cell>
          <cell r="J1727" t="str">
            <v>PICHINCHA</v>
          </cell>
          <cell r="K1727" t="str">
            <v>MACIAS PONCE NEICER IVAN</v>
          </cell>
          <cell r="L1727" t="str">
            <v>OFICINA TRAMACO SANTO DOMINGO PUNTO DE ATENCION</v>
          </cell>
          <cell r="O1727" t="str">
            <v>SANTO DOMINGO</v>
          </cell>
          <cell r="P1727" t="str">
            <v>SANTO DOMINGO</v>
          </cell>
          <cell r="Q1727" t="str">
            <v>SANTO DOMINGO</v>
          </cell>
          <cell r="R1727" t="str">
            <v>4663902_1</v>
          </cell>
          <cell r="W1727" t="str">
            <v>1706205547001</v>
          </cell>
          <cell r="X1727" t="str">
            <v>0115930969595615</v>
          </cell>
          <cell r="AA1727">
            <v>44943</v>
          </cell>
          <cell r="AD1727">
            <v>1</v>
          </cell>
          <cell r="AE1727">
            <v>1</v>
          </cell>
          <cell r="AH1727" t="str">
            <v>- DERIVADO_PICK_UP -</v>
          </cell>
          <cell r="AI1727" t="str">
            <v>DESPACHO</v>
          </cell>
          <cell r="AJ1727" t="str">
            <v>Normal</v>
          </cell>
          <cell r="AL1727" t="str">
            <v>NO</v>
          </cell>
          <cell r="AN1727" t="str">
            <v>MOV ONLINEVIP</v>
          </cell>
          <cell r="AO1727" t="str">
            <v>CANAL ONLINE</v>
          </cell>
          <cell r="AP1727">
            <v>44943</v>
          </cell>
          <cell r="AR1727" t="str">
            <v>MDELIVERY_4663902_1</v>
          </cell>
          <cell r="AS1727">
            <v>331470</v>
          </cell>
          <cell r="AT1727" t="str">
            <v>D30</v>
          </cell>
          <cell r="AU1727" t="str">
            <v>BTC</v>
          </cell>
          <cell r="AV1727">
            <v>1</v>
          </cell>
          <cell r="AX1727" t="str">
            <v>EN_PROCESO</v>
          </cell>
          <cell r="AY1727" t="str">
            <v>LTE MOTO G22 NEGRO: 1 und - sn. 359694271858984</v>
          </cell>
          <cell r="AZ1727" t="str">
            <v>TERMINAL</v>
          </cell>
          <cell r="BA1727" t="str">
            <v>Validar Biometrico</v>
          </cell>
        </row>
        <row r="1728">
          <cell r="A1728" t="str">
            <v>4707701_1</v>
          </cell>
          <cell r="B1728" t="str">
            <v>MDELIVERY</v>
          </cell>
          <cell r="C1728">
            <v>44943</v>
          </cell>
          <cell r="D1728" t="str">
            <v>FLEXNET ECUADOR - MDELIVERY</v>
          </cell>
          <cell r="E1728" t="str">
            <v>CALLE 28 DE JUNIO S/N Y GARCIA MORENO ENTRADA LLANO GRANDE</v>
          </cell>
          <cell r="H1728" t="str">
            <v>170208</v>
          </cell>
          <cell r="I1728" t="str">
            <v>QUITO</v>
          </cell>
          <cell r="J1728" t="str">
            <v>PICHINCHA</v>
          </cell>
          <cell r="K1728" t="str">
            <v>PINARGOTE DOMINGUEZ CARMEN FABIOLA</v>
          </cell>
          <cell r="L1728" t="str">
            <v>OFICINA TRAMACO EL CARMEN</v>
          </cell>
          <cell r="O1728" t="str">
            <v>EL CARMEN</v>
          </cell>
          <cell r="P1728" t="str">
            <v>EL CARMEN</v>
          </cell>
          <cell r="Q1728" t="str">
            <v>MANABI</v>
          </cell>
          <cell r="R1728" t="str">
            <v>4707701_1</v>
          </cell>
          <cell r="W1728" t="str">
            <v>1313932418</v>
          </cell>
          <cell r="X1728" t="str">
            <v>0115930992562395</v>
          </cell>
          <cell r="AA1728">
            <v>44943</v>
          </cell>
          <cell r="AD1728">
            <v>1</v>
          </cell>
          <cell r="AE1728">
            <v>1</v>
          </cell>
          <cell r="AH1728" t="str">
            <v>- DERIVADO_PICK_UP VIVE EN UNA FINCA</v>
          </cell>
          <cell r="AI1728" t="str">
            <v>DESPACHO</v>
          </cell>
          <cell r="AJ1728" t="str">
            <v>Normal</v>
          </cell>
          <cell r="AL1728" t="str">
            <v>NO</v>
          </cell>
          <cell r="AN1728" t="str">
            <v>MOV PRODUCTOVIP</v>
          </cell>
          <cell r="AO1728" t="str">
            <v>CANAL ONLINE</v>
          </cell>
          <cell r="AP1728">
            <v>44943</v>
          </cell>
          <cell r="AR1728" t="str">
            <v>MDELIVERY_4707701_1</v>
          </cell>
          <cell r="AS1728">
            <v>331469</v>
          </cell>
          <cell r="AT1728" t="str">
            <v>D30</v>
          </cell>
          <cell r="AU1728" t="str">
            <v>BTC</v>
          </cell>
          <cell r="AV1728">
            <v>2</v>
          </cell>
          <cell r="AX1728" t="str">
            <v>EN_PROCESO</v>
          </cell>
          <cell r="AY1728" t="str">
            <v>LTE HONOR X6 NEGRO: 1 und - sn. 862800060803947 / HALFSIM MOVISTAR: 1 und - sn. 8959300120521876179</v>
          </cell>
          <cell r="AZ1728" t="str">
            <v>SIMCARD / TERMINAL</v>
          </cell>
          <cell r="BA1728" t="str">
            <v>Validar Biometrico</v>
          </cell>
        </row>
        <row r="1729">
          <cell r="A1729" t="str">
            <v>4716001_1</v>
          </cell>
          <cell r="B1729" t="str">
            <v>MDELIVERY</v>
          </cell>
          <cell r="C1729">
            <v>44943</v>
          </cell>
          <cell r="D1729" t="str">
            <v>FLEXNET ECUADOR - MDELIVERY</v>
          </cell>
          <cell r="E1729" t="str">
            <v>CALLE 28 DE JUNIO S/N Y GARCIA MORENO ENTRADA LLANO GRANDE</v>
          </cell>
          <cell r="H1729" t="str">
            <v>170208</v>
          </cell>
          <cell r="I1729" t="str">
            <v>QUITO</v>
          </cell>
          <cell r="J1729" t="str">
            <v>PICHINCHA</v>
          </cell>
          <cell r="K1729" t="str">
            <v>PUERTAS DIAZ LUIS ALBERTO</v>
          </cell>
          <cell r="L1729" t="str">
            <v>PEDERNALES AV JAIME ROLDOS SN CALLE RIO TACHINA EN COMPLEJO TURISTICO CABANAS TABUGA EN ATENCION AL CLIENTE PREGUNTAR POR EL TITULAR ESTA A UNA CDRA DEL ESTADIO MAXIMINO PUERTAS</v>
          </cell>
          <cell r="O1729" t="str">
            <v>PEDERNALES</v>
          </cell>
          <cell r="P1729" t="str">
            <v>PEDERNALES</v>
          </cell>
          <cell r="Q1729" t="str">
            <v>MANABI</v>
          </cell>
          <cell r="R1729" t="str">
            <v>4716001_1</v>
          </cell>
          <cell r="W1729" t="str">
            <v>1301044945</v>
          </cell>
          <cell r="X1729" t="str">
            <v>992533754</v>
          </cell>
          <cell r="AA1729">
            <v>44943</v>
          </cell>
          <cell r="AD1729">
            <v>1</v>
          </cell>
          <cell r="AE1729">
            <v>1</v>
          </cell>
          <cell r="AH1729" t="str">
            <v>EN COMPLEJO TURISTICO CABANAS TABUGA EN ATENCION AL CLIENTE PREGUNTAR POR EL TITULAR ESTA A UNA CDRA DEL ESTADIO MAXIMINO PUERTAS   AUDÍFONOS BLUETOOTH FURY</v>
          </cell>
          <cell r="AI1729" t="str">
            <v>DESPACHO</v>
          </cell>
          <cell r="AJ1729" t="str">
            <v>Normal</v>
          </cell>
          <cell r="AL1729" t="str">
            <v>NO</v>
          </cell>
          <cell r="AN1729" t="str">
            <v/>
          </cell>
          <cell r="AO1729" t="str">
            <v>CANAL ONLINE</v>
          </cell>
          <cell r="AP1729">
            <v>44943</v>
          </cell>
          <cell r="AR1729" t="str">
            <v>MDELIVERY_4716001_1</v>
          </cell>
          <cell r="AS1729">
            <v>331225</v>
          </cell>
          <cell r="AT1729" t="str">
            <v>D40</v>
          </cell>
          <cell r="AU1729" t="str">
            <v>BTC</v>
          </cell>
          <cell r="AV1729">
            <v>2</v>
          </cell>
          <cell r="AX1729" t="str">
            <v>EN_TRANSITO</v>
          </cell>
          <cell r="AY1729" t="str">
            <v>HEADPHONESWIRELESS KLIPXTREME FURY: 1 und - sn. / LTE SAMSUNG A03S NEGRO: 1 und - sn. 352550421288950</v>
          </cell>
          <cell r="AZ1729" t="str">
            <v>ACCESORIO / TERMINAL</v>
          </cell>
          <cell r="BA1729" t="str">
            <v>Validar Biometrico</v>
          </cell>
        </row>
        <row r="1730">
          <cell r="A1730" t="str">
            <v>4745276_1</v>
          </cell>
          <cell r="B1730" t="str">
            <v>MDELIVERY</v>
          </cell>
          <cell r="C1730">
            <v>44943</v>
          </cell>
          <cell r="D1730" t="str">
            <v>FLEXNET ECUADOR - MDELIVERY</v>
          </cell>
          <cell r="E1730" t="str">
            <v>CALLE 28 DE JUNIO S/N Y GARCIA MORENO ENTRADA LLANO GRANDE</v>
          </cell>
          <cell r="H1730" t="str">
            <v>170208</v>
          </cell>
          <cell r="I1730" t="str">
            <v>QUITO</v>
          </cell>
          <cell r="J1730" t="str">
            <v>PICHINCHA</v>
          </cell>
          <cell r="K1730" t="str">
            <v>IVAN LEON JORGE</v>
          </cell>
          <cell r="L1730" t="str">
            <v>ZAMORA AV DEL EJERCITO SN LA CHACRA  A 2 CUADRAS DESPUES DE LA BASE DEL EJERCITO ENTREGA EN LA BLOQUERA LA CHACRA</v>
          </cell>
          <cell r="O1730" t="str">
            <v>ZAMORA</v>
          </cell>
          <cell r="P1730" t="str">
            <v>ZAMORA</v>
          </cell>
          <cell r="Q1730" t="str">
            <v>ZAMORA CHINCHIPE</v>
          </cell>
          <cell r="R1730" t="str">
            <v>4745276_1</v>
          </cell>
          <cell r="W1730" t="str">
            <v>1900595230</v>
          </cell>
          <cell r="X1730" t="str">
            <v>986551305</v>
          </cell>
          <cell r="AA1730">
            <v>44943</v>
          </cell>
          <cell r="AD1730">
            <v>1</v>
          </cell>
          <cell r="AE1730">
            <v>1</v>
          </cell>
          <cell r="AH1730" t="str">
            <v>A 2 CUADRAS DESPUES DE LA BASE DEL EJERCITO ENTREGA EN LA BLOQUERA LA CHACRA   AUDÍFONOS BLUETOOTH FURY</v>
          </cell>
          <cell r="AI1730" t="str">
            <v>DESPACHO</v>
          </cell>
          <cell r="AJ1730" t="str">
            <v>Normal</v>
          </cell>
          <cell r="AL1730" t="str">
            <v>NO</v>
          </cell>
          <cell r="AN1730" t="str">
            <v/>
          </cell>
          <cell r="AO1730" t="str">
            <v>CANAL ONLINE</v>
          </cell>
          <cell r="AP1730">
            <v>44943</v>
          </cell>
          <cell r="AR1730" t="str">
            <v>MDELIVERY_4745276_1</v>
          </cell>
          <cell r="AS1730">
            <v>331227</v>
          </cell>
          <cell r="AT1730" t="str">
            <v>D40</v>
          </cell>
          <cell r="AU1730" t="str">
            <v>BTC</v>
          </cell>
          <cell r="AV1730">
            <v>2</v>
          </cell>
          <cell r="AX1730" t="str">
            <v>EN_TRANSITO</v>
          </cell>
          <cell r="AY1730" t="str">
            <v>HEADPHONESWIRELESS KLIPXTREME FURY: 1 und - sn. / LTE NOKIA G21 AZUL: 1 und - sn. 355108340385774</v>
          </cell>
          <cell r="AZ1730" t="str">
            <v>ACCESORIO / TERMINAL</v>
          </cell>
          <cell r="BA1730" t="str">
            <v>Validar Biometrico</v>
          </cell>
        </row>
        <row r="1731">
          <cell r="A1731" t="str">
            <v>4758705_1</v>
          </cell>
          <cell r="B1731" t="str">
            <v>MDELIVERY</v>
          </cell>
          <cell r="C1731">
            <v>44943</v>
          </cell>
          <cell r="D1731" t="str">
            <v>FLEXNET ECUADOR - MDELIVERY</v>
          </cell>
          <cell r="E1731" t="str">
            <v>CALLE 28 DE JUNIO S/N Y GARCIA MORENO ENTRADA LLANO GRANDE</v>
          </cell>
          <cell r="H1731" t="str">
            <v>170208</v>
          </cell>
          <cell r="I1731" t="str">
            <v>QUITO</v>
          </cell>
          <cell r="J1731" t="str">
            <v>PICHINCHA</v>
          </cell>
          <cell r="K1731" t="str">
            <v>ROCIO DEL CARMEN CHANDI QUINALUISA</v>
          </cell>
          <cell r="L1731" t="str">
            <v>PASAJE LOS GIRASOLES OE4 29 CALLE PEDRO MUNOZ BARRIO COTOCOLLAO A UNA CUADRA DEL PUNTO PAGO DEL BANCO DE PICHINCHA CASA TOMATE PORTON NEGRO DE PISOS</v>
          </cell>
          <cell r="O1731" t="str">
            <v>QUITO</v>
          </cell>
          <cell r="P1731" t="str">
            <v>QUITO</v>
          </cell>
          <cell r="Q1731" t="str">
            <v>PICHINCHA</v>
          </cell>
          <cell r="R1731" t="str">
            <v>4758705_1</v>
          </cell>
          <cell r="W1731" t="str">
            <v>1711319903</v>
          </cell>
          <cell r="X1731" t="str">
            <v>984275672</v>
          </cell>
          <cell r="AA1731">
            <v>44943</v>
          </cell>
          <cell r="AD1731">
            <v>1</v>
          </cell>
          <cell r="AE1731">
            <v>1</v>
          </cell>
          <cell r="AH1731" t="str">
            <v>BARRIO COTOCOLLAO A UNA CUADRA DEL PUNTO PAGO DEL BANCO DE PICHINCHA CASA TOMATE PORTON NEGRO DE PISOS   TV BOX</v>
          </cell>
          <cell r="AI1731" t="str">
            <v>DESPACHO</v>
          </cell>
          <cell r="AJ1731" t="str">
            <v>Normal</v>
          </cell>
          <cell r="AL1731" t="str">
            <v>NO</v>
          </cell>
          <cell r="AN1731" t="str">
            <v/>
          </cell>
          <cell r="AO1731" t="str">
            <v>CANAL ONLINE</v>
          </cell>
          <cell r="AP1731">
            <v>44943</v>
          </cell>
          <cell r="AR1731" t="str">
            <v>MDELIVERY_4758705_1</v>
          </cell>
          <cell r="AS1731">
            <v>331228</v>
          </cell>
          <cell r="AT1731" t="str">
            <v>D40</v>
          </cell>
          <cell r="AU1731" t="str">
            <v>BTC</v>
          </cell>
          <cell r="AV1731">
            <v>2</v>
          </cell>
          <cell r="AX1731" t="str">
            <v>EN_TRANSITO</v>
          </cell>
          <cell r="AY1731" t="str">
            <v>AMP ANDROID TV BOX: 1 und - sn. 020120010400462 / LTE SAMSUNG A53 5G NEGRO: 1 und - sn. 353842193677570</v>
          </cell>
          <cell r="AZ1731" t="str">
            <v>ACCESORIO / TERMINAL</v>
          </cell>
          <cell r="BA1731" t="str">
            <v>Validar Biometrico</v>
          </cell>
        </row>
        <row r="1732">
          <cell r="A1732" t="str">
            <v>4779471_1</v>
          </cell>
          <cell r="B1732" t="str">
            <v>MDELIVERY</v>
          </cell>
          <cell r="C1732">
            <v>44943</v>
          </cell>
          <cell r="D1732" t="str">
            <v>FLEXNET ECUADOR - MDELIVERY</v>
          </cell>
          <cell r="E1732" t="str">
            <v>CALLE 28 DE JUNIO S/N Y GARCIA MORENO ENTRADA LLANO GRANDE</v>
          </cell>
          <cell r="H1732" t="str">
            <v>170208</v>
          </cell>
          <cell r="I1732" t="str">
            <v>QUITO</v>
          </cell>
          <cell r="J1732" t="str">
            <v>PICHINCHA</v>
          </cell>
          <cell r="K1732" t="str">
            <v>RAFAEL OSWALDO SAA MIDEROS</v>
          </cell>
          <cell r="L1732" t="str">
            <v>OFICINA TRAMACO LAGO AGRIO</v>
          </cell>
          <cell r="O1732" t="str">
            <v>LAGO AGRIO</v>
          </cell>
          <cell r="P1732" t="str">
            <v>LAGO AGRIO</v>
          </cell>
          <cell r="Q1732" t="str">
            <v>SUCUMBIOS</v>
          </cell>
          <cell r="R1732" t="str">
            <v>4779471_1</v>
          </cell>
          <cell r="W1732" t="str">
            <v>1710960418</v>
          </cell>
          <cell r="X1732" t="str">
            <v>993449080</v>
          </cell>
          <cell r="AA1732">
            <v>44943</v>
          </cell>
          <cell r="AD1732">
            <v>1</v>
          </cell>
          <cell r="AE1732">
            <v>1</v>
          </cell>
          <cell r="AH1732" t="str">
            <v>AUDÍFONOS BLUETOOTH FURY</v>
          </cell>
          <cell r="AI1732" t="str">
            <v>DESPACHO</v>
          </cell>
          <cell r="AJ1732" t="str">
            <v>Normal</v>
          </cell>
          <cell r="AL1732" t="str">
            <v>NO</v>
          </cell>
          <cell r="AN1732" t="str">
            <v/>
          </cell>
          <cell r="AO1732" t="str">
            <v>CANAL ONLINE</v>
          </cell>
          <cell r="AP1732">
            <v>44943</v>
          </cell>
          <cell r="AR1732" t="str">
            <v>MDELIVERY_4779471_1</v>
          </cell>
          <cell r="AS1732">
            <v>331226</v>
          </cell>
          <cell r="AT1732" t="str">
            <v>D40</v>
          </cell>
          <cell r="AU1732" t="str">
            <v>BTC</v>
          </cell>
          <cell r="AV1732">
            <v>2</v>
          </cell>
          <cell r="AX1732" t="str">
            <v>ENTREGADO</v>
          </cell>
          <cell r="AY1732" t="str">
            <v>HEADPHONESWIRELESS KLIPXTREME FURY: 1 und - sn. / LTE NOKIA G21 AZUL: 1 und - sn. 355108340297862</v>
          </cell>
          <cell r="AZ1732" t="str">
            <v>ACCESORIO / TERMINAL</v>
          </cell>
          <cell r="BA1732" t="str">
            <v>Validar Biometrico</v>
          </cell>
        </row>
        <row r="1733">
          <cell r="A1733" t="str">
            <v>4787754_1</v>
          </cell>
          <cell r="B1733" t="str">
            <v>MDELIVERY</v>
          </cell>
          <cell r="C1733">
            <v>44943</v>
          </cell>
          <cell r="D1733" t="str">
            <v>FLEXNET ECUADOR - MDELIVERY</v>
          </cell>
          <cell r="E1733" t="str">
            <v>CALLE 28 DE JUNIO S/N Y GARCIA MORENO ENTRADA LLANO GRANDE</v>
          </cell>
          <cell r="H1733" t="str">
            <v>170208</v>
          </cell>
          <cell r="I1733" t="str">
            <v>QUITO</v>
          </cell>
          <cell r="J1733" t="str">
            <v>PICHINCHA</v>
          </cell>
          <cell r="K1733" t="str">
            <v>GABRIELA MARISOL MINIGUANO NAULA</v>
          </cell>
          <cell r="L1733" t="str">
            <v>PUYO CALLE PAMBAY  CALLE PICHINCHA BARRIO SIMON BOLIVAR EN UNA CASA 2 PISOS COLOR BLANCA PUERTA DE METAL BLANCA HAY QUE LLAMAR A LA TITULAR ESTA A 1 CUADRA DEL GIMNASIO LEGAL GYM</v>
          </cell>
          <cell r="O1733" t="str">
            <v>PUYO</v>
          </cell>
          <cell r="P1733" t="str">
            <v>PUYO</v>
          </cell>
          <cell r="Q1733" t="str">
            <v>PASTAZA</v>
          </cell>
          <cell r="R1733" t="str">
            <v>4787754_1</v>
          </cell>
          <cell r="W1733" t="str">
            <v>1804353264</v>
          </cell>
          <cell r="X1733" t="str">
            <v>0115930987767605</v>
          </cell>
          <cell r="AA1733">
            <v>44943</v>
          </cell>
          <cell r="AD1733">
            <v>1</v>
          </cell>
          <cell r="AE1733">
            <v>1</v>
          </cell>
          <cell r="AH1733" t="str">
            <v>BARRIO SIMON BOLIVAR EN UNA CASA 2 PISOS COLOR BLANCA PUERTA DE METAL BLANCA HAY QUE LLAMAR A LA TITULAR ESTA A 1 CUADRA DEL GIMNASIO LEGAL GYM - AGENDADO S1</v>
          </cell>
          <cell r="AI1733" t="str">
            <v>DESPACHO</v>
          </cell>
          <cell r="AJ1733" t="str">
            <v>Normal</v>
          </cell>
          <cell r="AL1733" t="str">
            <v>NO</v>
          </cell>
          <cell r="AN1733" t="str">
            <v>MOV_TECNOCOM_CREDITO_DIRECTO</v>
          </cell>
          <cell r="AO1733" t="str">
            <v>CANAL ONLINE</v>
          </cell>
          <cell r="AP1733">
            <v>44943</v>
          </cell>
          <cell r="AR1733" t="str">
            <v>MDELIVERY_4787754_1</v>
          </cell>
          <cell r="AS1733">
            <v>331476</v>
          </cell>
          <cell r="AT1733" t="str">
            <v>D30</v>
          </cell>
          <cell r="AU1733" t="str">
            <v>BTC</v>
          </cell>
          <cell r="AV1733">
            <v>1</v>
          </cell>
          <cell r="AX1733" t="str">
            <v>EN_PROCESO</v>
          </cell>
          <cell r="AY1733" t="str">
            <v>HEADPHONESWIRELESS KLIPXTREME FURY: 1 und - sn.</v>
          </cell>
          <cell r="AZ1733" t="str">
            <v>ACCESORIO</v>
          </cell>
          <cell r="BA1733" t="str">
            <v>Validar Biometrico</v>
          </cell>
        </row>
        <row r="1734">
          <cell r="A1734" t="str">
            <v>4789546_1</v>
          </cell>
          <cell r="B1734" t="str">
            <v>MDELIVERY</v>
          </cell>
          <cell r="C1734">
            <v>44943</v>
          </cell>
          <cell r="D1734" t="str">
            <v>FLEXNET ECUADOR - MDELIVERY</v>
          </cell>
          <cell r="E1734" t="str">
            <v>CALLE 28 DE JUNIO S/N Y GARCIA MORENO ENTRADA LLANO GRANDE</v>
          </cell>
          <cell r="H1734" t="str">
            <v>170208</v>
          </cell>
          <cell r="I1734" t="str">
            <v>QUITO</v>
          </cell>
          <cell r="J1734" t="str">
            <v>PICHINCHA</v>
          </cell>
          <cell r="K1734" t="str">
            <v>BRYAN JEFERSON PERUGACHI GREFA</v>
          </cell>
          <cell r="L1734" t="str">
            <v>VIA A LAGO AGRIO    IASA SERVICIOS REGISTRASE EN GARITA  JUNTO A PETROECUADOR</v>
          </cell>
          <cell r="O1734" t="str">
            <v>EL COCA</v>
          </cell>
          <cell r="P1734" t="str">
            <v>EL COCA</v>
          </cell>
          <cell r="Q1734" t="str">
            <v>NAPO</v>
          </cell>
          <cell r="R1734" t="str">
            <v>4789546_1</v>
          </cell>
          <cell r="W1734" t="str">
            <v>1500944150</v>
          </cell>
          <cell r="X1734" t="str">
            <v>0115930992477518</v>
          </cell>
          <cell r="AA1734">
            <v>44943</v>
          </cell>
          <cell r="AD1734">
            <v>1</v>
          </cell>
          <cell r="AE1734">
            <v>1</v>
          </cell>
          <cell r="AH1734" t="str">
            <v>IASA SERVICIOS REGISTRASE EN GARITA  JUNTO A PETROECUADOR  - AGENDADO_CONFIRMADO</v>
          </cell>
          <cell r="AI1734" t="str">
            <v>DESPACHO</v>
          </cell>
          <cell r="AJ1734" t="str">
            <v>Normal</v>
          </cell>
          <cell r="AL1734" t="str">
            <v>NO</v>
          </cell>
          <cell r="AN1734" t="str">
            <v>MOV TECNOCOM</v>
          </cell>
          <cell r="AO1734" t="str">
            <v>CANAL ONLINE</v>
          </cell>
          <cell r="AP1734">
            <v>44943</v>
          </cell>
          <cell r="AR1734" t="str">
            <v>MDELIVERY_4789546_1</v>
          </cell>
          <cell r="AS1734">
            <v>331477</v>
          </cell>
          <cell r="AT1734" t="str">
            <v>D30</v>
          </cell>
          <cell r="AU1734" t="str">
            <v>BTC</v>
          </cell>
          <cell r="AV1734">
            <v>1</v>
          </cell>
          <cell r="AX1734" t="str">
            <v>EN_PROCESO</v>
          </cell>
          <cell r="AY1734" t="str">
            <v>HEADPHONESWIRELESS KLIPXTREME FURY: 1 und - sn.</v>
          </cell>
          <cell r="AZ1734" t="str">
            <v>ACCESORIO</v>
          </cell>
          <cell r="BA1734" t="str">
            <v>Validar Biometrico, Validar Tarjeta Credito M,</v>
          </cell>
        </row>
        <row r="1735">
          <cell r="A1735" t="str">
            <v>4791019</v>
          </cell>
          <cell r="B1735" t="str">
            <v>MDELIVERY</v>
          </cell>
          <cell r="C1735">
            <v>44943</v>
          </cell>
          <cell r="D1735" t="str">
            <v>FLEXNET ECUADOR - MDELIVERY</v>
          </cell>
          <cell r="E1735" t="str">
            <v>CALLE 28 DE JUNIO S/N Y GARCIA MORENO ENTRADA LLANO GRANDE</v>
          </cell>
          <cell r="H1735" t="str">
            <v>170208</v>
          </cell>
          <cell r="I1735" t="str">
            <v>QUITO</v>
          </cell>
          <cell r="J1735" t="str">
            <v>PICHINCHA</v>
          </cell>
          <cell r="K1735" t="str">
            <v>SOMY JESUS MEZA MORENO</v>
          </cell>
          <cell r="L1735" t="str">
            <v>LA FERROVIARIA  CALLE NARIZ DEL DIABLO  10 156 Y NARANJITO</v>
          </cell>
          <cell r="O1735" t="str">
            <v>170604</v>
          </cell>
          <cell r="P1735" t="str">
            <v>170604</v>
          </cell>
          <cell r="Q1735" t="str">
            <v>PICHINCHA_QUITO_LA FERROVIARIA</v>
          </cell>
          <cell r="R1735" t="str">
            <v>4791019</v>
          </cell>
          <cell r="W1735" t="str">
            <v>0152183935</v>
          </cell>
          <cell r="X1735" t="str">
            <v>0958954920-0958954920</v>
          </cell>
          <cell r="AA1735">
            <v>44943</v>
          </cell>
          <cell r="AD1735">
            <v>1</v>
          </cell>
          <cell r="AE1735">
            <v>1</v>
          </cell>
          <cell r="AH1735" t="str">
            <v>FERROVIARIA DIAGONAL A SINDICAR ENTREGA EN CASA AMARILLA 2P  S1 ENVIADO</v>
          </cell>
          <cell r="AI1735" t="str">
            <v>DESPACHO</v>
          </cell>
          <cell r="AJ1735" t="str">
            <v>Normal</v>
          </cell>
          <cell r="AL1735" t="str">
            <v>NO</v>
          </cell>
          <cell r="AN1735" t="str">
            <v>MOV onlinevip</v>
          </cell>
          <cell r="AO1735" t="str">
            <v>CANAL ONLINE</v>
          </cell>
          <cell r="AP1735">
            <v>44943</v>
          </cell>
          <cell r="AR1735" t="str">
            <v>MDELIVERY_4791019</v>
          </cell>
          <cell r="AS1735">
            <v>331332</v>
          </cell>
          <cell r="AT1735" t="str">
            <v>D40</v>
          </cell>
          <cell r="AU1735" t="str">
            <v>BTC</v>
          </cell>
          <cell r="AV1735">
            <v>1</v>
          </cell>
          <cell r="AW1735" t="str">
            <v>LOCAL</v>
          </cell>
          <cell r="AX1735" t="str">
            <v>HABILITADO RUTEO</v>
          </cell>
          <cell r="AY1735" t="str">
            <v>LTE MOTO G22 NEGRO: 1 und - sn. 359694275327390</v>
          </cell>
          <cell r="AZ1735" t="str">
            <v>TERMINAL</v>
          </cell>
          <cell r="BA1735" t="str">
            <v>Validar Biometrico</v>
          </cell>
        </row>
        <row r="1736">
          <cell r="A1736" t="str">
            <v>4800441_1</v>
          </cell>
          <cell r="B1736" t="str">
            <v>MDELIVERY</v>
          </cell>
          <cell r="C1736">
            <v>44943</v>
          </cell>
          <cell r="D1736" t="str">
            <v>FLEXNET ECUADOR - MDELIVERY</v>
          </cell>
          <cell r="E1736" t="str">
            <v>CALLE 28 DE JUNIO S/N Y GARCIA MORENO ENTRADA LLANO GRANDE</v>
          </cell>
          <cell r="H1736" t="str">
            <v>170208</v>
          </cell>
          <cell r="I1736" t="str">
            <v>QUITO</v>
          </cell>
          <cell r="J1736" t="str">
            <v>PICHINCHA</v>
          </cell>
          <cell r="K1736" t="str">
            <v>MOYA GONZABAY ANGEL HONORATO</v>
          </cell>
          <cell r="L1736" t="str">
            <v>TARQUI URDESA NORTE AV PRIMERA  101A Y CALLE PRIMERA  EN RESTAURANTE LA MENESTRA DEL GORDO DIAGONAL A POSADA DE LAS GARZAS</v>
          </cell>
          <cell r="O1736" t="str">
            <v>GUAYAQUIL</v>
          </cell>
          <cell r="P1736" t="str">
            <v>GUAYAQUIL</v>
          </cell>
          <cell r="Q1736" t="str">
            <v>GUAYAS</v>
          </cell>
          <cell r="R1736" t="str">
            <v>4800441_1</v>
          </cell>
          <cell r="W1736" t="str">
            <v>0914801311</v>
          </cell>
          <cell r="X1736" t="str">
            <v>0115930962719176</v>
          </cell>
          <cell r="AA1736">
            <v>44943</v>
          </cell>
          <cell r="AD1736">
            <v>1</v>
          </cell>
          <cell r="AE1736">
            <v>1</v>
          </cell>
          <cell r="AH1736" t="str">
            <v>EN RESTAURANTE LA MENESTRA DEL GORDO DIAGONAL A POSADA DE LAS GARZAS -  -</v>
          </cell>
          <cell r="AI1736" t="str">
            <v>DESPACHO</v>
          </cell>
          <cell r="AJ1736" t="str">
            <v>Normal</v>
          </cell>
          <cell r="AL1736" t="str">
            <v>NO</v>
          </cell>
          <cell r="AN1736" t="str">
            <v>MOV ONLINEVIP</v>
          </cell>
          <cell r="AO1736" t="str">
            <v>CANAL ONLINE</v>
          </cell>
          <cell r="AP1736">
            <v>44943</v>
          </cell>
          <cell r="AR1736" t="str">
            <v>MDELIVERY_4800441_1</v>
          </cell>
          <cell r="AS1736">
            <v>331468</v>
          </cell>
          <cell r="AT1736" t="str">
            <v>D30</v>
          </cell>
          <cell r="AU1736" t="str">
            <v>BTC</v>
          </cell>
          <cell r="AV1736">
            <v>1</v>
          </cell>
          <cell r="AX1736" t="str">
            <v>EN_PROCESO</v>
          </cell>
          <cell r="AY1736" t="str">
            <v>SPEAKER KLIPXTREME NITRO: 1 und - sn.</v>
          </cell>
          <cell r="AZ1736" t="str">
            <v>ACCESORIO</v>
          </cell>
          <cell r="BA1736" t="str">
            <v>Validar Biometrico</v>
          </cell>
        </row>
        <row r="1737">
          <cell r="A1737" t="str">
            <v>4802943_1</v>
          </cell>
          <cell r="B1737" t="str">
            <v>MDELIVERY</v>
          </cell>
          <cell r="C1737">
            <v>44943</v>
          </cell>
          <cell r="D1737" t="str">
            <v>FLEXNET ECUADOR - MDELIVERY</v>
          </cell>
          <cell r="E1737" t="str">
            <v>CALLE 28 DE JUNIO S/N Y GARCIA MORENO ENTRADA LLANO GRANDE</v>
          </cell>
          <cell r="H1737" t="str">
            <v>170208</v>
          </cell>
          <cell r="I1737" t="str">
            <v>QUITO</v>
          </cell>
          <cell r="J1737" t="str">
            <v>PICHINCHA</v>
          </cell>
          <cell r="K1737" t="str">
            <v>CHRISTIAN MARCELO CHAMORRO SALAZAR</v>
          </cell>
          <cell r="L1737" t="str">
            <v>SAN ANTONIO CALLE AV MANUEL CORDOVA GALARZA KM 12 Y MEDIO Y 13 DE JUNIO MITAD DEL MUNDO TRABAJA EN ENSAMBLADORA DE MARESA PREGUNTAR EN GARITA</v>
          </cell>
          <cell r="O1737" t="str">
            <v>QUITO</v>
          </cell>
          <cell r="P1737" t="str">
            <v>QUITO</v>
          </cell>
          <cell r="Q1737" t="str">
            <v>PICHINCHA</v>
          </cell>
          <cell r="R1737" t="str">
            <v>4802943_1</v>
          </cell>
          <cell r="W1737" t="str">
            <v>1723845374</v>
          </cell>
          <cell r="X1737" t="str">
            <v>0115930998287111</v>
          </cell>
          <cell r="AA1737">
            <v>44943</v>
          </cell>
          <cell r="AD1737">
            <v>1</v>
          </cell>
          <cell r="AE1737">
            <v>1</v>
          </cell>
          <cell r="AH1737" t="str">
            <v>MITAD DEL MUNDO TRABAJA EN ENSAMBLADORA DE MARESA PREGUNTAR EN GARITA -  -</v>
          </cell>
          <cell r="AI1737" t="str">
            <v>DESPACHO</v>
          </cell>
          <cell r="AJ1737" t="str">
            <v>Normal</v>
          </cell>
          <cell r="AL1737" t="str">
            <v>NO</v>
          </cell>
          <cell r="AN1737" t="str">
            <v>MOV ONLINEVIP</v>
          </cell>
          <cell r="AO1737" t="str">
            <v>CANAL ONLINE</v>
          </cell>
          <cell r="AP1737">
            <v>44943</v>
          </cell>
          <cell r="AR1737" t="str">
            <v>MDELIVERY_4802943_1</v>
          </cell>
          <cell r="AS1737">
            <v>331395</v>
          </cell>
          <cell r="AT1737" t="str">
            <v>D30</v>
          </cell>
          <cell r="AU1737" t="str">
            <v>BTC</v>
          </cell>
          <cell r="AV1737">
            <v>1</v>
          </cell>
          <cell r="AX1737" t="str">
            <v>EN_PROCESO</v>
          </cell>
          <cell r="AY1737" t="str">
            <v>SPEAKER KLIPXTREME NITRO: 1 und - sn.</v>
          </cell>
          <cell r="AZ1737" t="str">
            <v>ACCESORIO</v>
          </cell>
          <cell r="BA1737" t="str">
            <v>Validar Biometrico</v>
          </cell>
        </row>
        <row r="1738">
          <cell r="A1738" t="str">
            <v>4803388</v>
          </cell>
          <cell r="B1738" t="str">
            <v>MDELIVERY</v>
          </cell>
          <cell r="C1738">
            <v>44943</v>
          </cell>
          <cell r="D1738" t="str">
            <v>FLEXNET ECUADOR - MDELIVERY</v>
          </cell>
          <cell r="E1738" t="str">
            <v>CALLE 28 DE JUNIO S/N Y GARCIA MORENO ENTRADA LLANO GRANDE</v>
          </cell>
          <cell r="H1738" t="str">
            <v>170208</v>
          </cell>
          <cell r="I1738" t="str">
            <v>QUITO</v>
          </cell>
          <cell r="J1738" t="str">
            <v>PICHINCHA</v>
          </cell>
          <cell r="K1738" t="str">
            <v>JENNY ROCIO TACURI CAYAMBE</v>
          </cell>
          <cell r="L1738" t="str">
            <v>VELASCO CALLE RIO COCA SN CALLE H</v>
          </cell>
          <cell r="O1738" t="str">
            <v>060107</v>
          </cell>
          <cell r="P1738" t="str">
            <v>060107</v>
          </cell>
          <cell r="Q1738" t="str">
            <v>CHIMBORAZO_RIOBAMBA_VELASCO</v>
          </cell>
          <cell r="R1738" t="str">
            <v>4803388</v>
          </cell>
          <cell r="W1738" t="str">
            <v>0604691592_V4443V4242</v>
          </cell>
          <cell r="X1738" t="str">
            <v>0961347663-0961347663</v>
          </cell>
          <cell r="AA1738">
            <v>44943</v>
          </cell>
          <cell r="AD1738">
            <v>1</v>
          </cell>
          <cell r="AE1738">
            <v>1</v>
          </cell>
          <cell r="AH1738" t="str">
            <v>SECTOR LAS ACACIAS ENTREGA EN LA URB EL SOL PREGUNTAR POR LA EMPREADA ING JOSE LUIS SALAZAR ENTREGA DE 08H00 A 14H00</v>
          </cell>
          <cell r="AI1738" t="str">
            <v>DESPACHO</v>
          </cell>
          <cell r="AJ1738" t="str">
            <v>Normal</v>
          </cell>
          <cell r="AL1738" t="str">
            <v>NO</v>
          </cell>
          <cell r="AN1738" t="str">
            <v>MOV productovip</v>
          </cell>
          <cell r="AO1738" t="str">
            <v>CANAL ONLINE</v>
          </cell>
          <cell r="AP1738">
            <v>44943</v>
          </cell>
          <cell r="AR1738" t="str">
            <v>MDELIVERY_4803388</v>
          </cell>
          <cell r="AS1738">
            <v>331092</v>
          </cell>
          <cell r="AT1738" t="str">
            <v>D40</v>
          </cell>
          <cell r="AU1738" t="str">
            <v>BTC</v>
          </cell>
          <cell r="AV1738">
            <v>1</v>
          </cell>
          <cell r="AW1738" t="str">
            <v>PROVINCIAL</v>
          </cell>
          <cell r="AX1738" t="str">
            <v>EN_TRANSITO</v>
          </cell>
          <cell r="AY1738" t="str">
            <v>HALFSIM MOVISTAR: 1 und - sn. 8959300520560980701</v>
          </cell>
          <cell r="AZ1738" t="str">
            <v>SIMCARD</v>
          </cell>
          <cell r="BA1738" t="str">
            <v/>
          </cell>
        </row>
        <row r="1739">
          <cell r="A1739" t="str">
            <v>4807962_1</v>
          </cell>
          <cell r="B1739" t="str">
            <v>MDELIVERY</v>
          </cell>
          <cell r="C1739">
            <v>44943</v>
          </cell>
          <cell r="D1739" t="str">
            <v>FLEXNET ECUADOR - MDELIVERY</v>
          </cell>
          <cell r="E1739" t="str">
            <v>CALLE 28 DE JUNIO S/N Y GARCIA MORENO ENTRADA LLANO GRANDE</v>
          </cell>
          <cell r="H1739" t="str">
            <v>170208</v>
          </cell>
          <cell r="I1739" t="str">
            <v>QUITO</v>
          </cell>
          <cell r="J1739" t="str">
            <v>PICHINCHA</v>
          </cell>
          <cell r="K1739" t="str">
            <v>JONATHAN DANIEL ONOFRE MARTINEZ</v>
          </cell>
          <cell r="L1739" t="str">
            <v>LA AURORA AV VIAL 8 SN AV LEON FEBRES CORDERO ESTA DIAGONAL A SUPERMERCADOS DEL PORTAL LA JOYA ENTREGA NOVOCENTRO LA JOYA HAY QUE LLAMAR AL TITULAR</v>
          </cell>
          <cell r="O1739" t="str">
            <v>DAULE</v>
          </cell>
          <cell r="P1739" t="str">
            <v>DAULE</v>
          </cell>
          <cell r="Q1739" t="str">
            <v>GUAYAS</v>
          </cell>
          <cell r="R1739" t="str">
            <v>4807962_1</v>
          </cell>
          <cell r="W1739" t="str">
            <v>0941076820001</v>
          </cell>
          <cell r="X1739" t="str">
            <v>0115930984049763</v>
          </cell>
          <cell r="AA1739">
            <v>44943</v>
          </cell>
          <cell r="AD1739">
            <v>1</v>
          </cell>
          <cell r="AE1739">
            <v>1</v>
          </cell>
          <cell r="AH1739" t="str">
            <v>ESTA DIAGONAL A SUPERMERCADOS DEL PORTAL LA JOYA ENTREGA NOVOCENTRO LA JOYA HAY QUE LLAMAR AL TITULAR -  -</v>
          </cell>
          <cell r="AI1739" t="str">
            <v>DESPACHO</v>
          </cell>
          <cell r="AJ1739" t="str">
            <v>Normal</v>
          </cell>
          <cell r="AL1739" t="str">
            <v>NO</v>
          </cell>
          <cell r="AN1739" t="str">
            <v>MOV PRODUCTOVIP</v>
          </cell>
          <cell r="AO1739" t="str">
            <v>CANAL ONLINE</v>
          </cell>
          <cell r="AP1739">
            <v>44943</v>
          </cell>
          <cell r="AR1739" t="str">
            <v>MDELIVERY_4807962_1</v>
          </cell>
          <cell r="AS1739">
            <v>331394</v>
          </cell>
          <cell r="AT1739" t="str">
            <v>D30</v>
          </cell>
          <cell r="AU1739" t="str">
            <v>BTC</v>
          </cell>
          <cell r="AV1739">
            <v>1</v>
          </cell>
          <cell r="AX1739" t="str">
            <v>EN_PROCESO</v>
          </cell>
          <cell r="AY1739" t="str">
            <v>SPEAKER KLIPXTREME NITRO: 1 und - sn.</v>
          </cell>
          <cell r="AZ1739" t="str">
            <v>ACCESORIO</v>
          </cell>
          <cell r="BA1739" t="str">
            <v>Validar Biometrico</v>
          </cell>
        </row>
        <row r="1740">
          <cell r="A1740" t="str">
            <v>4828929_1</v>
          </cell>
          <cell r="B1740" t="str">
            <v>MDELIVERY</v>
          </cell>
          <cell r="C1740">
            <v>44943</v>
          </cell>
          <cell r="D1740" t="str">
            <v>FLEXNET ECUADOR - MDELIVERY</v>
          </cell>
          <cell r="E1740" t="str">
            <v>CALLE 28 DE JUNIO S/N Y GARCIA MORENO ENTRADA LLANO GRANDE</v>
          </cell>
          <cell r="H1740" t="str">
            <v>170208</v>
          </cell>
          <cell r="I1740" t="str">
            <v>QUITO</v>
          </cell>
          <cell r="J1740" t="str">
            <v>PICHINCHA</v>
          </cell>
          <cell r="K1740" t="str">
            <v>MURILLO VELEZ DIEGO JAVIER</v>
          </cell>
          <cell r="L1740" t="str">
            <v>OFICINA TRAMACO SAN MARINO - - -</v>
          </cell>
          <cell r="O1740" t="str">
            <v>GUAYAQUIL</v>
          </cell>
          <cell r="P1740" t="str">
            <v>GUAYAQUIL</v>
          </cell>
          <cell r="Q1740" t="str">
            <v>GUAYAS</v>
          </cell>
          <cell r="R1740" t="str">
            <v>4828929_1</v>
          </cell>
          <cell r="W1740" t="str">
            <v>0942591694</v>
          </cell>
          <cell r="X1740" t="str">
            <v>0115930999223734</v>
          </cell>
          <cell r="AA1740">
            <v>44943</v>
          </cell>
          <cell r="AD1740">
            <v>1</v>
          </cell>
          <cell r="AE1740">
            <v>1</v>
          </cell>
          <cell r="AH1740" t="str">
            <v>- -  -</v>
          </cell>
          <cell r="AI1740" t="str">
            <v>DESPACHO</v>
          </cell>
          <cell r="AJ1740" t="str">
            <v>Normal</v>
          </cell>
          <cell r="AL1740" t="str">
            <v>NO</v>
          </cell>
          <cell r="AN1740" t="str">
            <v>MOV ONLINEVIP</v>
          </cell>
          <cell r="AO1740" t="str">
            <v>CANAL ONLINE</v>
          </cell>
          <cell r="AP1740">
            <v>44943</v>
          </cell>
          <cell r="AR1740" t="str">
            <v>MDELIVERY_4828929_1</v>
          </cell>
          <cell r="AS1740">
            <v>331467</v>
          </cell>
          <cell r="AT1740" t="str">
            <v>D30</v>
          </cell>
          <cell r="AU1740" t="str">
            <v>BTC</v>
          </cell>
          <cell r="AV1740">
            <v>1</v>
          </cell>
          <cell r="AX1740" t="str">
            <v>EN_PROCESO</v>
          </cell>
          <cell r="AY1740" t="str">
            <v>SPEAKER KLIPXTREME NITRO: 1 und - sn.</v>
          </cell>
          <cell r="AZ1740" t="str">
            <v>ACCESORIO</v>
          </cell>
          <cell r="BA1740" t="str">
            <v>Validar Biometrico</v>
          </cell>
        </row>
        <row r="1741">
          <cell r="A1741" t="str">
            <v>4829236</v>
          </cell>
          <cell r="B1741" t="str">
            <v>MDELIVERY</v>
          </cell>
          <cell r="C1741">
            <v>44943</v>
          </cell>
          <cell r="D1741" t="str">
            <v>FLEXNET ECUADOR - MDELIVERY</v>
          </cell>
          <cell r="E1741" t="str">
            <v>CALLE 28 DE JUNIO S/N Y GARCIA MORENO ENTRADA LLANO GRANDE</v>
          </cell>
          <cell r="H1741" t="str">
            <v>170208</v>
          </cell>
          <cell r="I1741" t="str">
            <v>QUITO</v>
          </cell>
          <cell r="J1741" t="str">
            <v>PICHINCHA</v>
          </cell>
          <cell r="K1741" t="str">
            <v>ANA DEL ROSARIO LEON MISNAZA</v>
          </cell>
          <cell r="L1741" t="str">
            <v>CUENCA CALLE SUCRE  10 74  Y GRAL TORRES</v>
          </cell>
          <cell r="O1741" t="str">
            <v>010101</v>
          </cell>
          <cell r="P1741" t="str">
            <v>010101</v>
          </cell>
          <cell r="Q1741" t="str">
            <v>AZUAY_CUENCA_CUENCA</v>
          </cell>
          <cell r="R1741" t="str">
            <v>4829236</v>
          </cell>
          <cell r="W1741" t="str">
            <v>0101143212_V4444V4444</v>
          </cell>
          <cell r="X1741" t="str">
            <v>0987875101-</v>
          </cell>
          <cell r="AA1741">
            <v>44943</v>
          </cell>
          <cell r="AD1741">
            <v>1</v>
          </cell>
          <cell r="AE1741">
            <v>1</v>
          </cell>
          <cell r="AH1741" t="str">
            <v>EN ALMACEN GENTLEMAN JUNTO A LA COP JEP  S1 ENVIADO GV</v>
          </cell>
          <cell r="AI1741" t="str">
            <v>DESPACHO</v>
          </cell>
          <cell r="AJ1741" t="str">
            <v>Normal</v>
          </cell>
          <cell r="AL1741" t="str">
            <v>NO</v>
          </cell>
          <cell r="AN1741" t="str">
            <v>MOV tecnocom</v>
          </cell>
          <cell r="AO1741" t="str">
            <v>CANAL ONLINE</v>
          </cell>
          <cell r="AP1741">
            <v>44943</v>
          </cell>
          <cell r="AR1741" t="str">
            <v>MDELIVERY_4829236</v>
          </cell>
          <cell r="AS1741">
            <v>331283</v>
          </cell>
          <cell r="AT1741" t="str">
            <v>D40</v>
          </cell>
          <cell r="AU1741" t="str">
            <v>BTC</v>
          </cell>
          <cell r="AV1741">
            <v>1</v>
          </cell>
          <cell r="AW1741" t="str">
            <v>PROVINCIAL</v>
          </cell>
          <cell r="AX1741" t="str">
            <v>EN_PROCESO</v>
          </cell>
          <cell r="AY1741" t="str">
            <v>AIR APPLE AIRPODS 3ER GEN: 1 und - sn. 139999372442282</v>
          </cell>
          <cell r="AZ1741" t="str">
            <v>ACCESORIO</v>
          </cell>
          <cell r="BA1741" t="str">
            <v>Validar Biometrico, Validar Tarjeta Credito M,</v>
          </cell>
        </row>
        <row r="1742">
          <cell r="A1742" t="str">
            <v>4829305</v>
          </cell>
          <cell r="B1742" t="str">
            <v>MDELIVERY</v>
          </cell>
          <cell r="C1742">
            <v>44943</v>
          </cell>
          <cell r="D1742" t="str">
            <v>FLEXNET ECUADOR - MDELIVERY</v>
          </cell>
          <cell r="E1742" t="str">
            <v>CALLE 28 DE JUNIO S/N Y GARCIA MORENO ENTRADA LLANO GRANDE</v>
          </cell>
          <cell r="H1742" t="str">
            <v>170208</v>
          </cell>
          <cell r="I1742" t="str">
            <v>QUITO</v>
          </cell>
          <cell r="J1742" t="str">
            <v>PICHINCHA</v>
          </cell>
          <cell r="K1742" t="str">
            <v>ESTEBAN DANIEL MONTENEGRO FLORES</v>
          </cell>
          <cell r="L1742" t="str">
            <v>EL COCA CALLE BOLIVAR  7606 Y EL NAPO</v>
          </cell>
          <cell r="O1742" t="str">
            <v>220202</v>
          </cell>
          <cell r="P1742" t="str">
            <v>220202</v>
          </cell>
          <cell r="Q1742" t="str">
            <v>ORELLANA_EL COCA_EL COCA</v>
          </cell>
          <cell r="R1742" t="str">
            <v>4829305</v>
          </cell>
          <cell r="W1742" t="str">
            <v>1003354980_V4443V2242</v>
          </cell>
          <cell r="X1742" t="str">
            <v>0984680392-</v>
          </cell>
          <cell r="AA1742">
            <v>44943</v>
          </cell>
          <cell r="AD1742">
            <v>1</v>
          </cell>
          <cell r="AE1742">
            <v>1</v>
          </cell>
          <cell r="AH1742" t="str">
            <v>EN HOTEL RIO NAPO  S1 ENVIADO</v>
          </cell>
          <cell r="AI1742" t="str">
            <v>DESPACHO</v>
          </cell>
          <cell r="AJ1742" t="str">
            <v>Normal</v>
          </cell>
          <cell r="AL1742" t="str">
            <v>NO</v>
          </cell>
          <cell r="AN1742" t="str">
            <v>MOV tecnocom</v>
          </cell>
          <cell r="AO1742" t="str">
            <v>CANAL ONLINE</v>
          </cell>
          <cell r="AP1742">
            <v>44943</v>
          </cell>
          <cell r="AR1742" t="str">
            <v>MDELIVERY_4829305</v>
          </cell>
          <cell r="AS1742">
            <v>331276</v>
          </cell>
          <cell r="AT1742" t="str">
            <v>D40</v>
          </cell>
          <cell r="AU1742" t="str">
            <v>BTC</v>
          </cell>
          <cell r="AV1742">
            <v>1</v>
          </cell>
          <cell r="AW1742" t="str">
            <v>PROVINCIAL</v>
          </cell>
          <cell r="AX1742" t="str">
            <v>EN_PROCESO</v>
          </cell>
          <cell r="AY1742" t="str">
            <v>LTE SAMSUNG A33 5G AZUL: 1 und - sn. 352429893051016</v>
          </cell>
          <cell r="AZ1742" t="str">
            <v>TERMINAL</v>
          </cell>
          <cell r="BA1742" t="str">
            <v>Validar Biometrico, Validar Tarjeta Credito M,</v>
          </cell>
        </row>
        <row r="1743">
          <cell r="A1743" t="str">
            <v>4829837</v>
          </cell>
          <cell r="B1743" t="str">
            <v>MDELIVERY</v>
          </cell>
          <cell r="C1743">
            <v>44943</v>
          </cell>
          <cell r="D1743" t="str">
            <v>FLEXNET ECUADOR - MDELIVERY</v>
          </cell>
          <cell r="E1743" t="str">
            <v>CALLE 28 DE JUNIO S/N Y GARCIA MORENO ENTRADA LLANO GRANDE</v>
          </cell>
          <cell r="H1743" t="str">
            <v>170208</v>
          </cell>
          <cell r="I1743" t="str">
            <v>QUITO</v>
          </cell>
          <cell r="J1743" t="str">
            <v>PICHINCHA</v>
          </cell>
          <cell r="K1743" t="str">
            <v>JIMMY ABEL VARGAS BRIONES</v>
          </cell>
          <cell r="L1743" t="str">
            <v>PROGRESO VIA A LA COSTA KM 64</v>
          </cell>
          <cell r="O1743" t="str">
            <v>092202</v>
          </cell>
          <cell r="P1743" t="str">
            <v>092202</v>
          </cell>
          <cell r="Q1743" t="str">
            <v>GUAYAS_GUAYAQUIL_PROGRESO</v>
          </cell>
          <cell r="R1743" t="str">
            <v>4829837</v>
          </cell>
          <cell r="W1743" t="str">
            <v>0201683026</v>
          </cell>
          <cell r="X1743" t="str">
            <v>0998098767-0998098767</v>
          </cell>
          <cell r="AA1743">
            <v>44943</v>
          </cell>
          <cell r="AD1743">
            <v>1</v>
          </cell>
          <cell r="AE1743">
            <v>1</v>
          </cell>
          <cell r="AH1743" t="str">
            <v>ESTA JUNTO A GASOLINERA PRIMAX EL PROGRESO ENTREGA EN EL COMEDOR LA DELICIA DE SOYARA ES UNA CASA DE 2 PISOS</v>
          </cell>
          <cell r="AI1743" t="str">
            <v>DESPACHO</v>
          </cell>
          <cell r="AJ1743" t="str">
            <v>Normal</v>
          </cell>
          <cell r="AL1743" t="str">
            <v>NO</v>
          </cell>
          <cell r="AN1743" t="str">
            <v>MOV onlinevip</v>
          </cell>
          <cell r="AO1743" t="str">
            <v>CANAL ONLINE</v>
          </cell>
          <cell r="AP1743">
            <v>44943</v>
          </cell>
          <cell r="AR1743" t="str">
            <v>MDELIVERY_4829837</v>
          </cell>
          <cell r="AS1743">
            <v>331280</v>
          </cell>
          <cell r="AT1743" t="str">
            <v>D40</v>
          </cell>
          <cell r="AU1743" t="str">
            <v>BTC</v>
          </cell>
          <cell r="AV1743">
            <v>1</v>
          </cell>
          <cell r="AW1743" t="str">
            <v>LOCAL</v>
          </cell>
          <cell r="AX1743" t="str">
            <v>EN_PROCESO</v>
          </cell>
          <cell r="AY1743" t="str">
            <v>LTE SAMSUNG A23 AZUL: 1 und - sn. 356795951451157</v>
          </cell>
          <cell r="AZ1743" t="str">
            <v>TERMINAL</v>
          </cell>
          <cell r="BA1743" t="str">
            <v>Validar Biometrico</v>
          </cell>
        </row>
        <row r="1744">
          <cell r="A1744" t="str">
            <v>4829986</v>
          </cell>
          <cell r="B1744" t="str">
            <v>MDELIVERY</v>
          </cell>
          <cell r="C1744">
            <v>44943</v>
          </cell>
          <cell r="D1744" t="str">
            <v>FLEXNET ECUADOR - MDELIVERY</v>
          </cell>
          <cell r="E1744" t="str">
            <v>CALLE 28 DE JUNIO S/N Y GARCIA MORENO ENTRADA LLANO GRANDE</v>
          </cell>
          <cell r="H1744" t="str">
            <v>170208</v>
          </cell>
          <cell r="I1744" t="str">
            <v>QUITO</v>
          </cell>
          <cell r="J1744" t="str">
            <v>PICHINCHA</v>
          </cell>
          <cell r="K1744" t="str">
            <v>ANDREA BRIGITTE BONES ORMAZA</v>
          </cell>
          <cell r="L1744" t="str">
            <v>VINCES CALLE O SN AV 10 DE AGOSTO</v>
          </cell>
          <cell r="O1744" t="str">
            <v>120502</v>
          </cell>
          <cell r="P1744" t="str">
            <v>120502</v>
          </cell>
          <cell r="Q1744" t="str">
            <v>LOS RIOS_VINCES_VINCES</v>
          </cell>
          <cell r="R1744" t="str">
            <v>4829986</v>
          </cell>
          <cell r="W1744" t="str">
            <v>1250055322001</v>
          </cell>
          <cell r="X1744" t="str">
            <v>0960240906-0960240906</v>
          </cell>
          <cell r="AA1744">
            <v>44943</v>
          </cell>
          <cell r="AD1744">
            <v>1</v>
          </cell>
          <cell r="AE1744">
            <v>1</v>
          </cell>
          <cell r="AH1744" t="str">
            <v>SECTOR NICARAGUA ES UNA CASA DEL MIDUVI SIN PINTAR SIN CERRAMIENTO PUERTA DE MADERA NO PERMITE ENVIAR S1</v>
          </cell>
          <cell r="AI1744" t="str">
            <v>DESPACHO</v>
          </cell>
          <cell r="AJ1744" t="str">
            <v>Normal</v>
          </cell>
          <cell r="AL1744" t="str">
            <v>NO</v>
          </cell>
          <cell r="AN1744" t="str">
            <v>MOV reprocesos</v>
          </cell>
          <cell r="AO1744" t="str">
            <v>CANAL ONLINE</v>
          </cell>
          <cell r="AP1744">
            <v>44943</v>
          </cell>
          <cell r="AR1744" t="str">
            <v>MDELIVERY_4829986</v>
          </cell>
          <cell r="AS1744">
            <v>331089</v>
          </cell>
          <cell r="AT1744" t="str">
            <v>D40</v>
          </cell>
          <cell r="AU1744" t="str">
            <v>BTC</v>
          </cell>
          <cell r="AV1744">
            <v>1</v>
          </cell>
          <cell r="AW1744" t="str">
            <v>PROVINCIAL</v>
          </cell>
          <cell r="AX1744" t="str">
            <v>EN_TRANSITO</v>
          </cell>
          <cell r="AY1744" t="str">
            <v>HALFSIM MOVISTAR: 1 und - sn. 8959300520560985122</v>
          </cell>
          <cell r="AZ1744" t="str">
            <v>SIMCARD</v>
          </cell>
          <cell r="BA1744" t="str">
            <v/>
          </cell>
        </row>
        <row r="1745">
          <cell r="A1745" t="str">
            <v>4830006</v>
          </cell>
          <cell r="B1745" t="str">
            <v>MDELIVERY</v>
          </cell>
          <cell r="C1745">
            <v>44943</v>
          </cell>
          <cell r="D1745" t="str">
            <v>FLEXNET ECUADOR - MDELIVERY</v>
          </cell>
          <cell r="E1745" t="str">
            <v>CALLE 28 DE JUNIO S/N Y GARCIA MORENO ENTRADA LLANO GRANDE</v>
          </cell>
          <cell r="H1745" t="str">
            <v>170208</v>
          </cell>
          <cell r="I1745" t="str">
            <v>QUITO</v>
          </cell>
          <cell r="J1745" t="str">
            <v>PICHINCHA</v>
          </cell>
          <cell r="K1745" t="str">
            <v>CHIFLA QUISPE JOSE RAMIRO</v>
          </cell>
          <cell r="L1745" t="str">
            <v>HUACHI LORETO    CALLE  CARIHUARAZO   SN CALLE  SANGAY</v>
          </cell>
          <cell r="O1745" t="str">
            <v>180205</v>
          </cell>
          <cell r="P1745" t="str">
            <v>180205</v>
          </cell>
          <cell r="Q1745" t="str">
            <v>TUNGURAHUA_AMBATO_HUACHI LORETO</v>
          </cell>
          <cell r="R1745" t="str">
            <v>4830006</v>
          </cell>
          <cell r="W1745" t="str">
            <v>1802875607</v>
          </cell>
          <cell r="X1745" t="str">
            <v>0998132877-0998132877</v>
          </cell>
          <cell r="AA1745">
            <v>44943</v>
          </cell>
          <cell r="AD1745">
            <v>1</v>
          </cell>
          <cell r="AE1745">
            <v>1</v>
          </cell>
          <cell r="AH1745" t="str">
            <v>SECTOR CDLA LA FERROVIARIA LA DOLOROSA  JUNTO A LA MECANICA CASA COLOR TAXO FILOS CAFES 2 PISOS REALIZAR UNA LLAMADA PREVIA</v>
          </cell>
          <cell r="AI1745" t="str">
            <v>DESPACHO</v>
          </cell>
          <cell r="AJ1745" t="str">
            <v>Normal</v>
          </cell>
          <cell r="AL1745" t="str">
            <v>NO</v>
          </cell>
          <cell r="AN1745" t="str">
            <v>MOV onlinevip</v>
          </cell>
          <cell r="AO1745" t="str">
            <v>CANAL ONLINE</v>
          </cell>
          <cell r="AP1745">
            <v>44943</v>
          </cell>
          <cell r="AR1745" t="str">
            <v>MDELIVERY_4830006</v>
          </cell>
          <cell r="AS1745">
            <v>331278</v>
          </cell>
          <cell r="AT1745" t="str">
            <v>D40</v>
          </cell>
          <cell r="AU1745" t="str">
            <v>BTC</v>
          </cell>
          <cell r="AV1745">
            <v>1</v>
          </cell>
          <cell r="AW1745" t="str">
            <v>PROVINCIAL</v>
          </cell>
          <cell r="AX1745" t="str">
            <v>EN_PROCESO</v>
          </cell>
          <cell r="AY1745" t="str">
            <v>LTE HONOR X8 NEGRO: 1 und - sn. 866184061556382</v>
          </cell>
          <cell r="AZ1745" t="str">
            <v>TERMINAL</v>
          </cell>
          <cell r="BA1745" t="str">
            <v>Validar Biometrico</v>
          </cell>
        </row>
        <row r="1746">
          <cell r="A1746" t="str">
            <v>4834219</v>
          </cell>
          <cell r="B1746" t="str">
            <v>MDELIVERY</v>
          </cell>
          <cell r="C1746">
            <v>44943</v>
          </cell>
          <cell r="D1746" t="str">
            <v>FLEXNET ECUADOR - MDELIVERY</v>
          </cell>
          <cell r="E1746" t="str">
            <v>CALLE 28 DE JUNIO S/N Y GARCIA MORENO ENTRADA LLANO GRANDE</v>
          </cell>
          <cell r="H1746" t="str">
            <v>170208</v>
          </cell>
          <cell r="I1746" t="str">
            <v>QUITO</v>
          </cell>
          <cell r="J1746" t="str">
            <v>PICHINCHA</v>
          </cell>
          <cell r="K1746" t="str">
            <v>JHONNY BISMAR ZAMBRANO TRIVIÑO</v>
          </cell>
          <cell r="L1746" t="str">
            <v>OFICINA TRAMACO PORTETE</v>
          </cell>
          <cell r="O1746" t="str">
            <v>GUAYAQUIL</v>
          </cell>
          <cell r="P1746" t="str">
            <v>GUAYAQUIL</v>
          </cell>
          <cell r="Q1746" t="str">
            <v>GUAYAS_GUAYAQUIL_</v>
          </cell>
          <cell r="R1746" t="str">
            <v>4834219</v>
          </cell>
          <cell r="W1746" t="str">
            <v>0912608643_E1333I2222</v>
          </cell>
          <cell r="X1746" t="str">
            <v>0984118149-</v>
          </cell>
          <cell r="AA1746">
            <v>44943</v>
          </cell>
          <cell r="AD1746">
            <v>1</v>
          </cell>
          <cell r="AE1746">
            <v>1</v>
          </cell>
          <cell r="AH1746" t="str">
            <v/>
          </cell>
          <cell r="AI1746" t="str">
            <v>DESPACHO</v>
          </cell>
          <cell r="AJ1746" t="str">
            <v>DERIVADO PICK UP</v>
          </cell>
          <cell r="AL1746" t="str">
            <v>NO</v>
          </cell>
          <cell r="AN1746" t="str">
            <v>MOV tecnocom</v>
          </cell>
          <cell r="AO1746" t="str">
            <v>CANAL ONLINE</v>
          </cell>
          <cell r="AP1746">
            <v>44943</v>
          </cell>
          <cell r="AR1746" t="str">
            <v>MDELIVERY_4834219</v>
          </cell>
          <cell r="AS1746">
            <v>331282</v>
          </cell>
          <cell r="AT1746" t="str">
            <v>D40</v>
          </cell>
          <cell r="AU1746" t="str">
            <v>BTC</v>
          </cell>
          <cell r="AV1746">
            <v>1</v>
          </cell>
          <cell r="AW1746" t="str">
            <v>PROVINCIAL</v>
          </cell>
          <cell r="AX1746" t="str">
            <v>EN_PROCESO</v>
          </cell>
          <cell r="AY1746" t="str">
            <v>LTE SAMSUNG Z FLIP 4 GRIS: 1 und - sn. 358975993492231</v>
          </cell>
          <cell r="AZ1746" t="str">
            <v>TERMINAL</v>
          </cell>
          <cell r="BA1746" t="str">
            <v>Validar Biometrico, Validar Tarjeta Credito M,</v>
          </cell>
        </row>
        <row r="1747">
          <cell r="A1747" t="str">
            <v>4834510_1</v>
          </cell>
          <cell r="B1747" t="str">
            <v>MDELIVERY</v>
          </cell>
          <cell r="C1747">
            <v>44943</v>
          </cell>
          <cell r="D1747" t="str">
            <v>FLEXNET ECUADOR - MDELIVERY</v>
          </cell>
          <cell r="E1747" t="str">
            <v>CALLE 28 DE JUNIO S/N Y GARCIA MORENO ENTRADA LLANO GRANDE</v>
          </cell>
          <cell r="H1747" t="str">
            <v>170208</v>
          </cell>
          <cell r="I1747" t="str">
            <v>QUITO</v>
          </cell>
          <cell r="J1747" t="str">
            <v>PICHINCHA</v>
          </cell>
          <cell r="K1747" t="str">
            <v>DOMINGUEZ ALVAREZ DIANA EULALIA</v>
          </cell>
          <cell r="L1747" t="str">
            <v>CUENCA AV PICHINCHA  147  ENTRE GUAYAS Y UNIDAD NACIONAL  EN CADA DE 2 PISOS CON TIENDA FRENTE A UNA LUBRICADOR</v>
          </cell>
          <cell r="O1747" t="str">
            <v>CUENCA</v>
          </cell>
          <cell r="P1747" t="str">
            <v>CUENCA</v>
          </cell>
          <cell r="Q1747" t="str">
            <v>AZUAY</v>
          </cell>
          <cell r="R1747" t="str">
            <v>4834510_1</v>
          </cell>
          <cell r="W1747" t="str">
            <v>0105272587</v>
          </cell>
          <cell r="X1747" t="str">
            <v>0115930983104283</v>
          </cell>
          <cell r="AA1747">
            <v>44943</v>
          </cell>
          <cell r="AD1747">
            <v>1</v>
          </cell>
          <cell r="AE1747">
            <v>1</v>
          </cell>
          <cell r="AH1747" t="str">
            <v>EN CADA DE 2 PISOS CON TIENDA FRENTE A UNA LUBRICADOR  -  -</v>
          </cell>
          <cell r="AI1747" t="str">
            <v>DESPACHO</v>
          </cell>
          <cell r="AJ1747" t="str">
            <v>Normal</v>
          </cell>
          <cell r="AL1747" t="str">
            <v>NO</v>
          </cell>
          <cell r="AN1747" t="str">
            <v>MOV ONLINEVIP</v>
          </cell>
          <cell r="AO1747" t="str">
            <v>CANAL ONLINE</v>
          </cell>
          <cell r="AP1747">
            <v>44943</v>
          </cell>
          <cell r="AR1747" t="str">
            <v>MDELIVERY_4834510_1</v>
          </cell>
          <cell r="AS1747">
            <v>331466</v>
          </cell>
          <cell r="AT1747" t="str">
            <v>D30</v>
          </cell>
          <cell r="AU1747" t="str">
            <v>BTC</v>
          </cell>
          <cell r="AV1747">
            <v>1</v>
          </cell>
          <cell r="AX1747" t="str">
            <v>EN_PROCESO</v>
          </cell>
          <cell r="AY1747" t="str">
            <v>SPEAKER KLIPXTREME NITRO: 1 und - sn.</v>
          </cell>
          <cell r="AZ1747" t="str">
            <v>ACCESORIO</v>
          </cell>
          <cell r="BA1747" t="str">
            <v>Validar Biometrico</v>
          </cell>
        </row>
        <row r="1748">
          <cell r="A1748" t="str">
            <v>4835456_1</v>
          </cell>
          <cell r="B1748" t="str">
            <v>MDELIVERY</v>
          </cell>
          <cell r="C1748">
            <v>44943</v>
          </cell>
          <cell r="D1748" t="str">
            <v>FLEXNET ECUADOR - MDELIVERY</v>
          </cell>
          <cell r="E1748" t="str">
            <v>CALLE 28 DE JUNIO S/N Y GARCIA MORENO ENTRADA LLANO GRANDE</v>
          </cell>
          <cell r="H1748" t="str">
            <v>170208</v>
          </cell>
          <cell r="I1748" t="str">
            <v>QUITO</v>
          </cell>
          <cell r="J1748" t="str">
            <v>PICHINCHA</v>
          </cell>
          <cell r="K1748" t="str">
            <v>PENA SAMANIEGO NELSON RENE</v>
          </cell>
          <cell r="L1748" t="str">
            <v>PIFO   CALLE 7  SN CALLE 10 SECTOR FRENTE A SIGSIPAMBA ENTREGAR EN LA EMPRESA HACIENDA SANTA FE</v>
          </cell>
          <cell r="O1748" t="str">
            <v>QUITO</v>
          </cell>
          <cell r="P1748" t="str">
            <v>QUITO</v>
          </cell>
          <cell r="Q1748" t="str">
            <v>PICHINCHA</v>
          </cell>
          <cell r="R1748" t="str">
            <v>4835456_1</v>
          </cell>
          <cell r="W1748" t="str">
            <v>0201782190</v>
          </cell>
          <cell r="X1748" t="str">
            <v>0115930983868447</v>
          </cell>
          <cell r="AA1748">
            <v>44943</v>
          </cell>
          <cell r="AD1748">
            <v>1</v>
          </cell>
          <cell r="AE1748">
            <v>1</v>
          </cell>
          <cell r="AH1748" t="str">
            <v>SECTOR FRENTE A SIGSIPAMBA ENTREGAR EN LA EMPRESA HACIENDA SANTA FE  -  -</v>
          </cell>
          <cell r="AI1748" t="str">
            <v>DESPACHO</v>
          </cell>
          <cell r="AJ1748" t="str">
            <v>Normal</v>
          </cell>
          <cell r="AL1748" t="str">
            <v>NO</v>
          </cell>
          <cell r="AN1748" t="str">
            <v>MOV REPROCESOS</v>
          </cell>
          <cell r="AO1748" t="str">
            <v>CANAL ONLINE</v>
          </cell>
          <cell r="AP1748">
            <v>44943</v>
          </cell>
          <cell r="AR1748" t="str">
            <v>MDELIVERY_4835456_1</v>
          </cell>
          <cell r="AS1748">
            <v>331465</v>
          </cell>
          <cell r="AT1748" t="str">
            <v>D30</v>
          </cell>
          <cell r="AU1748" t="str">
            <v>BTC</v>
          </cell>
          <cell r="AV1748">
            <v>1</v>
          </cell>
          <cell r="AX1748" t="str">
            <v>EN_PROCESO</v>
          </cell>
          <cell r="AY1748" t="str">
            <v>SPEAKER KLIPXTREME NITRO: 1 und - sn.</v>
          </cell>
          <cell r="AZ1748" t="str">
            <v>ACCESORIO</v>
          </cell>
          <cell r="BA1748" t="str">
            <v>Validar Biometrico</v>
          </cell>
        </row>
        <row r="1749">
          <cell r="A1749" t="str">
            <v>4835468</v>
          </cell>
          <cell r="B1749" t="str">
            <v>MDELIVERY</v>
          </cell>
          <cell r="C1749">
            <v>44943</v>
          </cell>
          <cell r="D1749" t="str">
            <v>FLEXNET ECUADOR - MDELIVERY</v>
          </cell>
          <cell r="E1749" t="str">
            <v>CALLE 28 DE JUNIO S/N Y GARCIA MORENO ENTRADA LLANO GRANDE</v>
          </cell>
          <cell r="H1749" t="str">
            <v>170208</v>
          </cell>
          <cell r="I1749" t="str">
            <v>QUITO</v>
          </cell>
          <cell r="J1749" t="str">
            <v>PICHINCHA</v>
          </cell>
          <cell r="K1749" t="str">
            <v>CHRISTIAN JOSE CHABLA SALTOS</v>
          </cell>
          <cell r="L1749" t="str">
            <v>LA LIBERTAD CALLE 12 SN CALLE D</v>
          </cell>
          <cell r="O1749" t="str">
            <v>240203</v>
          </cell>
          <cell r="P1749" t="str">
            <v>240203</v>
          </cell>
          <cell r="Q1749" t="str">
            <v>SANTA ELENA_LA LIBERTAD_LA LIBERTAD</v>
          </cell>
          <cell r="R1749" t="str">
            <v>4835468</v>
          </cell>
          <cell r="W1749" t="str">
            <v>0927835652</v>
          </cell>
          <cell r="X1749" t="str">
            <v>0994537308-0994537308</v>
          </cell>
          <cell r="AA1749">
            <v>44943</v>
          </cell>
          <cell r="AD1749">
            <v>1</v>
          </cell>
          <cell r="AE1749">
            <v>1</v>
          </cell>
          <cell r="AH1749" t="str">
            <v>BARRIO PUERTO NUEVO ATRAS DE LA ESCUELA JOHN M PEENNY ES UNA CASA 1 PISO Y CERRAMIENTO DE ZINC</v>
          </cell>
          <cell r="AI1749" t="str">
            <v>DESPACHO</v>
          </cell>
          <cell r="AJ1749" t="str">
            <v>Normal</v>
          </cell>
          <cell r="AL1749" t="str">
            <v>NO</v>
          </cell>
          <cell r="AN1749" t="str">
            <v>MOV onlinevip</v>
          </cell>
          <cell r="AO1749" t="str">
            <v>CANAL ONLINE</v>
          </cell>
          <cell r="AP1749">
            <v>44943</v>
          </cell>
          <cell r="AR1749" t="str">
            <v>MDELIVERY_4835468</v>
          </cell>
          <cell r="AS1749">
            <v>331279</v>
          </cell>
          <cell r="AT1749" t="str">
            <v>D40</v>
          </cell>
          <cell r="AU1749" t="str">
            <v>BTC</v>
          </cell>
          <cell r="AV1749">
            <v>1</v>
          </cell>
          <cell r="AW1749" t="str">
            <v>PROVINCIAL</v>
          </cell>
          <cell r="AX1749" t="str">
            <v>EN_PROCESO</v>
          </cell>
          <cell r="AY1749" t="str">
            <v>LTE HONOR X8 NEGRO: 1 und - sn. 866184061561671</v>
          </cell>
          <cell r="AZ1749" t="str">
            <v>TERMINAL</v>
          </cell>
          <cell r="BA1749" t="str">
            <v>Validar Biometrico</v>
          </cell>
        </row>
        <row r="1750">
          <cell r="A1750" t="str">
            <v>4835654</v>
          </cell>
          <cell r="B1750" t="str">
            <v>MDELIVERY</v>
          </cell>
          <cell r="C1750">
            <v>44943</v>
          </cell>
          <cell r="D1750" t="str">
            <v>FLEXNET ECUADOR - MDELIVERY</v>
          </cell>
          <cell r="E1750" t="str">
            <v>CALLE 28 DE JUNIO S/N Y GARCIA MORENO ENTRADA LLANO GRANDE</v>
          </cell>
          <cell r="H1750" t="str">
            <v>170208</v>
          </cell>
          <cell r="I1750" t="str">
            <v>QUITO</v>
          </cell>
          <cell r="J1750" t="str">
            <v>PICHINCHA</v>
          </cell>
          <cell r="K1750" t="str">
            <v>MAYRA ALEJANDRA PEREZ CAGUANO</v>
          </cell>
          <cell r="L1750" t="str">
            <v>CARCELEN AV GALO PLAZA LASSO N15 359 CALLE RUCU PICHINCHA</v>
          </cell>
          <cell r="O1750" t="str">
            <v>170204</v>
          </cell>
          <cell r="P1750" t="str">
            <v>170204</v>
          </cell>
          <cell r="Q1750" t="str">
            <v>PICHINCHA_QUITO_CARCELEN</v>
          </cell>
          <cell r="R1750" t="str">
            <v>4835654</v>
          </cell>
          <cell r="W1750" t="str">
            <v>1722100557</v>
          </cell>
          <cell r="X1750" t="str">
            <v>0984244262-0984244262</v>
          </cell>
          <cell r="AA1750">
            <v>44943</v>
          </cell>
          <cell r="AD1750">
            <v>1</v>
          </cell>
          <cell r="AE1750">
            <v>1</v>
          </cell>
          <cell r="AH1750" t="str">
            <v>SECTOR CARAPUNGO ES UNA CASA 3 PISOS DE CEMENTO PUERTA CON VIDRIOS TIPO ESPEJO</v>
          </cell>
          <cell r="AI1750" t="str">
            <v>DESPACHO</v>
          </cell>
          <cell r="AJ1750" t="str">
            <v>Normal</v>
          </cell>
          <cell r="AL1750" t="str">
            <v>NO</v>
          </cell>
          <cell r="AN1750" t="str">
            <v>MOV productovip</v>
          </cell>
          <cell r="AO1750" t="str">
            <v>CANAL ONLINE</v>
          </cell>
          <cell r="AP1750">
            <v>44943</v>
          </cell>
          <cell r="AR1750" t="str">
            <v>MDELIVERY_4835654</v>
          </cell>
          <cell r="AS1750">
            <v>331291</v>
          </cell>
          <cell r="AT1750" t="str">
            <v>D40</v>
          </cell>
          <cell r="AU1750" t="str">
            <v>BTC</v>
          </cell>
          <cell r="AV1750">
            <v>1</v>
          </cell>
          <cell r="AW1750" t="str">
            <v>LOCAL</v>
          </cell>
          <cell r="AX1750" t="str">
            <v>HABILITADO RUTEO</v>
          </cell>
          <cell r="AY1750" t="str">
            <v>HALFSIM MOVISTAR: 1 und - sn. 8959300520560987771</v>
          </cell>
          <cell r="AZ1750" t="str">
            <v>SIMCARD</v>
          </cell>
          <cell r="BA1750" t="str">
            <v/>
          </cell>
        </row>
        <row r="1751">
          <cell r="A1751" t="str">
            <v>4835679</v>
          </cell>
          <cell r="B1751" t="str">
            <v>MDELIVERY</v>
          </cell>
          <cell r="C1751">
            <v>44943</v>
          </cell>
          <cell r="D1751" t="str">
            <v>FLEXNET ECUADOR - MDELIVERY</v>
          </cell>
          <cell r="E1751" t="str">
            <v>CALLE 28 DE JUNIO S/N Y GARCIA MORENO ENTRADA LLANO GRANDE</v>
          </cell>
          <cell r="H1751" t="str">
            <v>170208</v>
          </cell>
          <cell r="I1751" t="str">
            <v>QUITO</v>
          </cell>
          <cell r="J1751" t="str">
            <v>PICHINCHA</v>
          </cell>
          <cell r="K1751" t="str">
            <v>YESSENIA ALEXANDRA LANDAZURI NARVAEZ</v>
          </cell>
          <cell r="L1751" t="str">
            <v>CHILLOGALLO CALLE NICOLAS CEVALLOS SN Y LUIS DUQUE</v>
          </cell>
          <cell r="O1751" t="str">
            <v>170707</v>
          </cell>
          <cell r="P1751" t="str">
            <v>170707</v>
          </cell>
          <cell r="Q1751" t="str">
            <v>PICHINCHA_QUITO_CHILLOGALLO</v>
          </cell>
          <cell r="R1751" t="str">
            <v>4835679</v>
          </cell>
          <cell r="W1751" t="str">
            <v>0401885256</v>
          </cell>
          <cell r="X1751" t="str">
            <v>0995580136-0995580136</v>
          </cell>
          <cell r="AA1751">
            <v>44943</v>
          </cell>
          <cell r="AD1751">
            <v>1</v>
          </cell>
          <cell r="AE1751">
            <v>1</v>
          </cell>
          <cell r="AH1751" t="str">
            <v>EL GIRON FRENTE A CANCHAS DEL GIRON EN CASA DE 2PISOS PUERTA NEGRA</v>
          </cell>
          <cell r="AI1751" t="str">
            <v>DESPACHO</v>
          </cell>
          <cell r="AJ1751" t="str">
            <v>Normal</v>
          </cell>
          <cell r="AL1751" t="str">
            <v>NO</v>
          </cell>
          <cell r="AN1751" t="str">
            <v>MOV productovip</v>
          </cell>
          <cell r="AO1751" t="str">
            <v>CANAL ONLINE</v>
          </cell>
          <cell r="AP1751">
            <v>44943</v>
          </cell>
          <cell r="AR1751" t="str">
            <v>MDELIVERY_4835679</v>
          </cell>
          <cell r="AS1751">
            <v>331284</v>
          </cell>
          <cell r="AT1751" t="str">
            <v>D40</v>
          </cell>
          <cell r="AU1751" t="str">
            <v>BTC</v>
          </cell>
          <cell r="AV1751">
            <v>1</v>
          </cell>
          <cell r="AW1751" t="str">
            <v>LOCAL</v>
          </cell>
          <cell r="AX1751" t="str">
            <v>HABILITADO RUTEO</v>
          </cell>
          <cell r="AY1751" t="str">
            <v>HALFSIM MOVISTAR: 1 und - sn. 8959300520560986419</v>
          </cell>
          <cell r="AZ1751" t="str">
            <v>SIMCARD</v>
          </cell>
          <cell r="BA1751" t="str">
            <v/>
          </cell>
        </row>
        <row r="1752">
          <cell r="A1752" t="str">
            <v>4835825</v>
          </cell>
          <cell r="B1752" t="str">
            <v>MDELIVERY</v>
          </cell>
          <cell r="C1752">
            <v>44943</v>
          </cell>
          <cell r="D1752" t="str">
            <v>FLEXNET ECUADOR - MDELIVERY</v>
          </cell>
          <cell r="E1752" t="str">
            <v>CALLE 28 DE JUNIO S/N Y GARCIA MORENO ENTRADA LLANO GRANDE</v>
          </cell>
          <cell r="H1752" t="str">
            <v>170208</v>
          </cell>
          <cell r="I1752" t="str">
            <v>QUITO</v>
          </cell>
          <cell r="J1752" t="str">
            <v>PICHINCHA</v>
          </cell>
          <cell r="K1752" t="str">
            <v>CARLOS ALFONSO BRACHO SUAREZ</v>
          </cell>
          <cell r="L1752" t="str">
            <v>SAN RAFAEL    AV SAN LUIS   N 149  CALLE   SANTA CLARA</v>
          </cell>
          <cell r="O1752" t="str">
            <v>171103</v>
          </cell>
          <cell r="P1752" t="str">
            <v>171103</v>
          </cell>
          <cell r="Q1752" t="str">
            <v>PICHINCHA_RUMINAHUI _SAN RAFAEL</v>
          </cell>
          <cell r="R1752" t="str">
            <v>4835825</v>
          </cell>
          <cell r="W1752" t="str">
            <v>1761476389001</v>
          </cell>
          <cell r="X1752" t="str">
            <v>0982795545-0982795545</v>
          </cell>
          <cell r="AA1752">
            <v>44943</v>
          </cell>
          <cell r="AD1752">
            <v>1</v>
          </cell>
          <cell r="AE1752">
            <v>1</v>
          </cell>
          <cell r="AH1752" t="str">
            <v>SECTOR SAN RAFAEL  FRENTE A MEGAMAXI  CENTRO COMERCIAL SAN LUIS SHOPPING CASA PORTON NEGRO 2 PISOS</v>
          </cell>
          <cell r="AI1752" t="str">
            <v>DESPACHO</v>
          </cell>
          <cell r="AJ1752" t="str">
            <v>Normal</v>
          </cell>
          <cell r="AL1752" t="str">
            <v>NO</v>
          </cell>
          <cell r="AN1752" t="str">
            <v>MOV productovip</v>
          </cell>
          <cell r="AO1752" t="str">
            <v>CANAL ONLINE</v>
          </cell>
          <cell r="AP1752">
            <v>44943</v>
          </cell>
          <cell r="AR1752" t="str">
            <v>MDELIVERY_4835825</v>
          </cell>
          <cell r="AS1752">
            <v>331288</v>
          </cell>
          <cell r="AT1752" t="str">
            <v>D40</v>
          </cell>
          <cell r="AU1752" t="str">
            <v>BTC</v>
          </cell>
          <cell r="AV1752">
            <v>2</v>
          </cell>
          <cell r="AW1752" t="str">
            <v>PROVINCIAL</v>
          </cell>
          <cell r="AX1752" t="str">
            <v>EN_PROCESO</v>
          </cell>
          <cell r="AY1752" t="str">
            <v>LTE XIAOMI REDMI NOTE 11 GRIS: 1 und - sn. 861696062483428 / HALFSIM MOVISTAR: 1 und - sn. 8959300520560985098</v>
          </cell>
          <cell r="AZ1752" t="str">
            <v>SIMCARD / TERMINAL</v>
          </cell>
          <cell r="BA1752" t="str">
            <v>Validar Biometrico</v>
          </cell>
        </row>
        <row r="1753">
          <cell r="A1753" t="str">
            <v>4836268</v>
          </cell>
          <cell r="B1753" t="str">
            <v>MDELIVERY</v>
          </cell>
          <cell r="C1753">
            <v>44943</v>
          </cell>
          <cell r="D1753" t="str">
            <v>FLEXNET ECUADOR - MDELIVERY</v>
          </cell>
          <cell r="E1753" t="str">
            <v>CALLE 28 DE JUNIO S/N Y GARCIA MORENO ENTRADA LLANO GRANDE</v>
          </cell>
          <cell r="H1753" t="str">
            <v>170208</v>
          </cell>
          <cell r="I1753" t="str">
            <v>QUITO</v>
          </cell>
          <cell r="J1753" t="str">
            <v>PICHINCHA</v>
          </cell>
          <cell r="K1753" t="str">
            <v>JORGE JUAN ANDINO DAZA</v>
          </cell>
          <cell r="L1753" t="str">
            <v>OFICINA TRAMACO AMERICA</v>
          </cell>
          <cell r="O1753" t="str">
            <v>QUITO</v>
          </cell>
          <cell r="P1753" t="str">
            <v>QUITO</v>
          </cell>
          <cell r="Q1753" t="str">
            <v>PICHINCHA_QUITO_</v>
          </cell>
          <cell r="R1753" t="str">
            <v>4836268</v>
          </cell>
          <cell r="W1753" t="str">
            <v>1717823783_E4333I2222</v>
          </cell>
          <cell r="X1753" t="str">
            <v>0992717999-</v>
          </cell>
          <cell r="AA1753">
            <v>44943</v>
          </cell>
          <cell r="AD1753">
            <v>1</v>
          </cell>
          <cell r="AE1753">
            <v>1</v>
          </cell>
          <cell r="AH1753" t="str">
            <v>S1 ENVIADO SE</v>
          </cell>
          <cell r="AI1753" t="str">
            <v>DESPACHO</v>
          </cell>
          <cell r="AJ1753" t="str">
            <v>DERIVADO PICK UP</v>
          </cell>
          <cell r="AL1753" t="str">
            <v>NO</v>
          </cell>
          <cell r="AN1753" t="str">
            <v>MOV_tecnocom_credito_directo</v>
          </cell>
          <cell r="AO1753" t="str">
            <v>CANAL ONLINE</v>
          </cell>
          <cell r="AP1753">
            <v>44943</v>
          </cell>
          <cell r="AR1753" t="str">
            <v>MDELIVERY_4836268</v>
          </cell>
          <cell r="AS1753">
            <v>331237</v>
          </cell>
          <cell r="AT1753" t="str">
            <v>D40</v>
          </cell>
          <cell r="AU1753" t="str">
            <v>BTC</v>
          </cell>
          <cell r="AV1753">
            <v>1</v>
          </cell>
          <cell r="AW1753" t="str">
            <v>PROVINCIAL</v>
          </cell>
          <cell r="AX1753" t="str">
            <v>EN_TRANSITO</v>
          </cell>
          <cell r="AY1753" t="str">
            <v>LTE MOTO G60S AZUL: 1 und - sn. 354911551720873</v>
          </cell>
          <cell r="AZ1753" t="str">
            <v>TERMINAL</v>
          </cell>
          <cell r="BA1753" t="str">
            <v>Validar Biometrico</v>
          </cell>
        </row>
        <row r="1754">
          <cell r="A1754" t="str">
            <v>4836735_1</v>
          </cell>
          <cell r="B1754" t="str">
            <v>MDELIVERY</v>
          </cell>
          <cell r="C1754">
            <v>44943</v>
          </cell>
          <cell r="D1754" t="str">
            <v>FLEXNET ECUADOR - MDELIVERY</v>
          </cell>
          <cell r="E1754" t="str">
            <v>CALLE 28 DE JUNIO S/N Y GARCIA MORENO ENTRADA LLANO GRANDE</v>
          </cell>
          <cell r="H1754" t="str">
            <v>170208</v>
          </cell>
          <cell r="I1754" t="str">
            <v>QUITO</v>
          </cell>
          <cell r="J1754" t="str">
            <v>PICHINCHA</v>
          </cell>
          <cell r="K1754" t="str">
            <v>JOSE FELIX ACOSTA ARISTEGA</v>
          </cell>
          <cell r="L1754" t="str">
            <v>TARQUI AV DE LAS AMERICAS SN AV ISIDRO AYORA CUEVA ENTREGA EN EL AEROPUERTO DE GUAYAQUIL EN EL TERMINAL DE CARGA PUERTA NRO 10 PREGUNTAR AL GUARDIA POR LA PUERTA O LLAMAR AL TITULAR</v>
          </cell>
          <cell r="O1754" t="str">
            <v>GUAYAQUIL</v>
          </cell>
          <cell r="P1754" t="str">
            <v>GUAYAQUIL</v>
          </cell>
          <cell r="Q1754" t="str">
            <v>GUAYAS</v>
          </cell>
          <cell r="R1754" t="str">
            <v>4836735_1</v>
          </cell>
          <cell r="W1754" t="str">
            <v>0954107215</v>
          </cell>
          <cell r="X1754" t="str">
            <v>0115930984672446</v>
          </cell>
          <cell r="AA1754">
            <v>44943</v>
          </cell>
          <cell r="AD1754">
            <v>1</v>
          </cell>
          <cell r="AE1754">
            <v>1</v>
          </cell>
          <cell r="AH1754" t="str">
            <v>ENTREGA EN EL AEROPUERTO DE GUAYAQUIL EN EL TERMINAL DE CARGA PUERTA NRO 10 PREGUNTAR AL GUARDIA POR LA PUERTA O LLAMAR AL TITULAR -  -</v>
          </cell>
          <cell r="AI1754" t="str">
            <v>DESPACHO</v>
          </cell>
          <cell r="AJ1754" t="str">
            <v>Normal</v>
          </cell>
          <cell r="AL1754" t="str">
            <v>NO</v>
          </cell>
          <cell r="AN1754" t="str">
            <v>MOV ONLINEVIP</v>
          </cell>
          <cell r="AO1754" t="str">
            <v>CANAL ONLINE</v>
          </cell>
          <cell r="AP1754">
            <v>44943</v>
          </cell>
          <cell r="AR1754" t="str">
            <v>MDELIVERY_4836735_1</v>
          </cell>
          <cell r="AS1754">
            <v>331464</v>
          </cell>
          <cell r="AT1754" t="str">
            <v>D30</v>
          </cell>
          <cell r="AU1754" t="str">
            <v>BTC</v>
          </cell>
          <cell r="AV1754">
            <v>1</v>
          </cell>
          <cell r="AX1754" t="str">
            <v>EN_PROCESO</v>
          </cell>
          <cell r="AY1754" t="str">
            <v>SPEAKER KLIPXTREME NITRO: 1 und - sn.</v>
          </cell>
          <cell r="AZ1754" t="str">
            <v>ACCESORIO</v>
          </cell>
          <cell r="BA1754" t="str">
            <v>Validar Biometrico</v>
          </cell>
        </row>
        <row r="1755">
          <cell r="A1755" t="str">
            <v>4837012</v>
          </cell>
          <cell r="B1755" t="str">
            <v>MDELIVERY</v>
          </cell>
          <cell r="C1755">
            <v>44943</v>
          </cell>
          <cell r="D1755" t="str">
            <v>FLEXNET ECUADOR - MDELIVERY</v>
          </cell>
          <cell r="E1755" t="str">
            <v>CALLE 28 DE JUNIO S/N Y GARCIA MORENO ENTRADA LLANO GRANDE</v>
          </cell>
          <cell r="H1755" t="str">
            <v>170208</v>
          </cell>
          <cell r="I1755" t="str">
            <v>QUITO</v>
          </cell>
          <cell r="J1755" t="str">
            <v>PICHINCHA</v>
          </cell>
          <cell r="K1755" t="str">
            <v>WILLIAM OMAR LOPEZ JUANAZO LOPEZ JUANAZO</v>
          </cell>
          <cell r="L1755" t="str">
            <v>XIMENA AV ERNESTO ALBAN MOSQUERA  MZ C7 SOLAR 5  PASAJE 16</v>
          </cell>
          <cell r="O1755" t="str">
            <v>090203</v>
          </cell>
          <cell r="P1755" t="str">
            <v>090203</v>
          </cell>
          <cell r="Q1755" t="str">
            <v>GUAYAS_GUAYAQUIL_XIMENA</v>
          </cell>
          <cell r="R1755" t="str">
            <v>4837012</v>
          </cell>
          <cell r="W1755" t="str">
            <v>0926991597_V3333v3222</v>
          </cell>
          <cell r="X1755" t="str">
            <v>0982422145-</v>
          </cell>
          <cell r="AA1755">
            <v>44943</v>
          </cell>
          <cell r="AD1755">
            <v>1</v>
          </cell>
          <cell r="AE1755">
            <v>1</v>
          </cell>
          <cell r="AH1755" t="str">
            <v>COOP ESMERALDA CHIQUITO EN LA ESQUINA ESTA EL LOCAL POLLOS A LA BRASA BARCELONA ES UNA CASA PLANTA BAJA COLOR LADRILLO LLAMAR 1 HORA ANTES</v>
          </cell>
          <cell r="AI1755" t="str">
            <v>DESPACHO</v>
          </cell>
          <cell r="AJ1755" t="str">
            <v>AGENDADO S1</v>
          </cell>
          <cell r="AL1755" t="str">
            <v>NO</v>
          </cell>
          <cell r="AN1755" t="str">
            <v>MOV_tecnocom_credito_directo</v>
          </cell>
          <cell r="AO1755" t="str">
            <v>CANAL ONLINE</v>
          </cell>
          <cell r="AP1755">
            <v>44943</v>
          </cell>
          <cell r="AR1755" t="str">
            <v>MDELIVERY_4837012</v>
          </cell>
          <cell r="AS1755">
            <v>331095</v>
          </cell>
          <cell r="AT1755" t="str">
            <v>D40</v>
          </cell>
          <cell r="AU1755" t="str">
            <v>BTC</v>
          </cell>
          <cell r="AV1755">
            <v>1</v>
          </cell>
          <cell r="AW1755" t="str">
            <v>LOCAL</v>
          </cell>
          <cell r="AX1755" t="str">
            <v>EN_TRANSITO</v>
          </cell>
          <cell r="AY1755" t="str">
            <v>LTE HONOR X7 AZUL: 1 und - sn. 869937051999822</v>
          </cell>
          <cell r="AZ1755" t="str">
            <v>TERMINAL</v>
          </cell>
          <cell r="BA1755" t="str">
            <v>Validar Biometrico</v>
          </cell>
        </row>
        <row r="1756">
          <cell r="A1756" t="str">
            <v>4837546</v>
          </cell>
          <cell r="B1756" t="str">
            <v>MDELIVERY</v>
          </cell>
          <cell r="C1756">
            <v>44943</v>
          </cell>
          <cell r="D1756" t="str">
            <v>FLEXNET ECUADOR - MDELIVERY</v>
          </cell>
          <cell r="E1756" t="str">
            <v>CALLE 28 DE JUNIO S/N Y GARCIA MORENO ENTRADA LLANO GRANDE</v>
          </cell>
          <cell r="H1756" t="str">
            <v>170208</v>
          </cell>
          <cell r="I1756" t="str">
            <v>QUITO</v>
          </cell>
          <cell r="J1756" t="str">
            <v>PICHINCHA</v>
          </cell>
          <cell r="K1756" t="str">
            <v>Priscila Mishell Aguirre Zambrano</v>
          </cell>
          <cell r="L1756" t="str">
            <v>SAMBORONDON AV SAMBORONDON KM 6 Y MEDIO</v>
          </cell>
          <cell r="O1756" t="str">
            <v>092301</v>
          </cell>
          <cell r="P1756" t="str">
            <v>092301</v>
          </cell>
          <cell r="Q1756" t="str">
            <v>GUAYAS_SAMBORONDON_SAMBORONDON</v>
          </cell>
          <cell r="R1756" t="str">
            <v>4837546</v>
          </cell>
          <cell r="W1756" t="str">
            <v>1723370928_E1333I2422</v>
          </cell>
          <cell r="X1756" t="str">
            <v>0983268358-</v>
          </cell>
          <cell r="AA1756">
            <v>44943</v>
          </cell>
          <cell r="AD1756">
            <v>1</v>
          </cell>
          <cell r="AE1756">
            <v>1</v>
          </cell>
          <cell r="AH1756" t="str">
            <v>TRAS DE PLAZA LAGOS EN URBANIZACION RIO LAGO FAMILIA FERRETI REGISTRARSE EN GARITA  S1 ENVIADO MS</v>
          </cell>
          <cell r="AI1756" t="str">
            <v>DESPACHO</v>
          </cell>
          <cell r="AJ1756" t="str">
            <v>Normal</v>
          </cell>
          <cell r="AL1756" t="str">
            <v>NO</v>
          </cell>
          <cell r="AN1756" t="str">
            <v>MOV_tecnocom_credito_directo</v>
          </cell>
          <cell r="AO1756" t="str">
            <v>CANAL ONLINE</v>
          </cell>
          <cell r="AP1756">
            <v>44943</v>
          </cell>
          <cell r="AR1756" t="str">
            <v>MDELIVERY_4837546</v>
          </cell>
          <cell r="AS1756">
            <v>331290</v>
          </cell>
          <cell r="AT1756" t="str">
            <v>D40</v>
          </cell>
          <cell r="AU1756" t="str">
            <v>BTC</v>
          </cell>
          <cell r="AV1756">
            <v>1</v>
          </cell>
          <cell r="AW1756" t="str">
            <v>LOCAL</v>
          </cell>
          <cell r="AX1756" t="str">
            <v>EN_PROCESO</v>
          </cell>
          <cell r="AY1756" t="str">
            <v>LTE SAMSUNG A53 5G NEGRO: 1 und - sn. 353842197645391</v>
          </cell>
          <cell r="AZ1756" t="str">
            <v>TERMINAL</v>
          </cell>
          <cell r="BA1756" t="str">
            <v>Validar Biometrico</v>
          </cell>
        </row>
        <row r="1757">
          <cell r="A1757" t="str">
            <v>4837748</v>
          </cell>
          <cell r="B1757" t="str">
            <v>MDELIVERY</v>
          </cell>
          <cell r="C1757">
            <v>44943</v>
          </cell>
          <cell r="D1757" t="str">
            <v>FLEXNET ECUADOR - MDELIVERY</v>
          </cell>
          <cell r="E1757" t="str">
            <v>CALLE 28 DE JUNIO S/N Y GARCIA MORENO ENTRADA LLANO GRANDE</v>
          </cell>
          <cell r="H1757" t="str">
            <v>170208</v>
          </cell>
          <cell r="I1757" t="str">
            <v>QUITO</v>
          </cell>
          <cell r="J1757" t="str">
            <v>PICHINCHA</v>
          </cell>
          <cell r="K1757" t="str">
            <v>YULETSY VIVIANA SANTANA MOYANO</v>
          </cell>
          <cell r="L1757" t="str">
            <v>OFICINA TRAMACO QUEVEDO</v>
          </cell>
          <cell r="O1757" t="str">
            <v>QUEVEDO</v>
          </cell>
          <cell r="P1757" t="str">
            <v>QUEVEDO</v>
          </cell>
          <cell r="Q1757" t="str">
            <v>LOS RIOS_QUEVEDO_</v>
          </cell>
          <cell r="R1757" t="str">
            <v>4837748</v>
          </cell>
          <cell r="W1757" t="str">
            <v>1208274363_V4333V4222</v>
          </cell>
          <cell r="X1757" t="str">
            <v>0969143706-0000000000</v>
          </cell>
          <cell r="AA1757">
            <v>44943</v>
          </cell>
          <cell r="AD1757">
            <v>1</v>
          </cell>
          <cell r="AE1757">
            <v>1</v>
          </cell>
          <cell r="AH1757" t="str">
            <v>S1 ENVIADO MS</v>
          </cell>
          <cell r="AI1757" t="str">
            <v>DESPACHO</v>
          </cell>
          <cell r="AJ1757" t="str">
            <v>DERIVADO PICK UP</v>
          </cell>
          <cell r="AL1757" t="str">
            <v>NO</v>
          </cell>
          <cell r="AN1757" t="str">
            <v>MOV productovip</v>
          </cell>
          <cell r="AO1757" t="str">
            <v>CANAL ONLINE</v>
          </cell>
          <cell r="AP1757">
            <v>44943</v>
          </cell>
          <cell r="AR1757" t="str">
            <v>MDELIVERY_4837748</v>
          </cell>
          <cell r="AS1757">
            <v>331230</v>
          </cell>
          <cell r="AT1757" t="str">
            <v>D40</v>
          </cell>
          <cell r="AU1757" t="str">
            <v>BTC</v>
          </cell>
          <cell r="AV1757">
            <v>2</v>
          </cell>
          <cell r="AW1757" t="str">
            <v>PROVINCIAL</v>
          </cell>
          <cell r="AX1757" t="str">
            <v>INCIDENCIA</v>
          </cell>
          <cell r="AY1757" t="str">
            <v>LTE HONOR X8 NEGRO: 1 und - sn. 866184061563180 / HALFSIM MOVISTAR: 1 und - sn. 8959300520560989058</v>
          </cell>
          <cell r="AZ1757" t="str">
            <v>SIMCARD / TERMINAL</v>
          </cell>
          <cell r="BA1757" t="str">
            <v>Validar Biometrico</v>
          </cell>
        </row>
        <row r="1758">
          <cell r="A1758" t="str">
            <v>4837802</v>
          </cell>
          <cell r="B1758" t="str">
            <v>MDELIVERY</v>
          </cell>
          <cell r="C1758">
            <v>44943</v>
          </cell>
          <cell r="D1758" t="str">
            <v>FLEXNET ECUADOR - MDELIVERY</v>
          </cell>
          <cell r="E1758" t="str">
            <v>CALLE 28 DE JUNIO S/N Y GARCIA MORENO ENTRADA LLANO GRANDE</v>
          </cell>
          <cell r="H1758" t="str">
            <v>170208</v>
          </cell>
          <cell r="I1758" t="str">
            <v>QUITO</v>
          </cell>
          <cell r="J1758" t="str">
            <v>PICHINCHA</v>
          </cell>
          <cell r="K1758" t="str">
            <v>LIDIA ISABEL ALVAREZ GARCIA</v>
          </cell>
          <cell r="L1758" t="str">
            <v>FRANCISCO PACHECO CALLE 20 DE ENERO  SN  Y TOMAS LARREA</v>
          </cell>
          <cell r="O1758" t="str">
            <v>130104</v>
          </cell>
          <cell r="P1758" t="str">
            <v>130104</v>
          </cell>
          <cell r="Q1758" t="str">
            <v>MANABI_PORTOVIEJO_FRANCISCO PACHECO</v>
          </cell>
          <cell r="R1758" t="str">
            <v>4837802</v>
          </cell>
          <cell r="W1758" t="str">
            <v>1310717408</v>
          </cell>
          <cell r="X1758" t="str">
            <v>0958703853-0958703853</v>
          </cell>
          <cell r="AA1758">
            <v>44943</v>
          </cell>
          <cell r="AD1758">
            <v>1</v>
          </cell>
          <cell r="AE1758">
            <v>1</v>
          </cell>
          <cell r="AH1758" t="str">
            <v>CDLA PACHECO DETRAS DE LA CARCEL DE MUJERES ENTREGA EN CASA BEIGE 1P</v>
          </cell>
          <cell r="AI1758" t="str">
            <v>DESPACHO</v>
          </cell>
          <cell r="AJ1758" t="str">
            <v>Normal</v>
          </cell>
          <cell r="AL1758" t="str">
            <v>NO</v>
          </cell>
          <cell r="AN1758" t="str">
            <v>MOV onlinevip</v>
          </cell>
          <cell r="AO1758" t="str">
            <v>CANAL ONLINE</v>
          </cell>
          <cell r="AP1758">
            <v>44943</v>
          </cell>
          <cell r="AR1758" t="str">
            <v>MDELIVERY_4837802</v>
          </cell>
          <cell r="AS1758">
            <v>331277</v>
          </cell>
          <cell r="AT1758" t="str">
            <v>D40</v>
          </cell>
          <cell r="AU1758" t="str">
            <v>BTC</v>
          </cell>
          <cell r="AV1758">
            <v>1</v>
          </cell>
          <cell r="AW1758" t="str">
            <v>PROVINCIAL</v>
          </cell>
          <cell r="AX1758" t="str">
            <v>EN_PROCESO</v>
          </cell>
          <cell r="AY1758" t="str">
            <v>LTE SAMSUNG A33 5G NEGRO: 1 und - sn. 351326800837647</v>
          </cell>
          <cell r="AZ1758" t="str">
            <v>TERMINAL</v>
          </cell>
          <cell r="BA1758" t="str">
            <v>Validar Biometrico</v>
          </cell>
        </row>
        <row r="1759">
          <cell r="A1759" t="str">
            <v>4838136</v>
          </cell>
          <cell r="B1759" t="str">
            <v>MDELIVERY</v>
          </cell>
          <cell r="C1759">
            <v>44943</v>
          </cell>
          <cell r="D1759" t="str">
            <v>FLEXNET ECUADOR - MDELIVERY</v>
          </cell>
          <cell r="E1759" t="str">
            <v>CALLE 28 DE JUNIO S/N Y GARCIA MORENO ENTRADA LLANO GRANDE</v>
          </cell>
          <cell r="H1759" t="str">
            <v>170208</v>
          </cell>
          <cell r="I1759" t="str">
            <v>QUITO</v>
          </cell>
          <cell r="J1759" t="str">
            <v>PICHINCHA</v>
          </cell>
          <cell r="K1759" t="str">
            <v>DIANA ESTEFANIA DELGADO PESANTES</v>
          </cell>
          <cell r="L1759" t="str">
            <v>TARQUI CALLE BALSAMOS 314 A ENTRE CALLE 5TA Y CALLE 1ERA</v>
          </cell>
          <cell r="O1759" t="str">
            <v>090507</v>
          </cell>
          <cell r="P1759" t="str">
            <v>090507</v>
          </cell>
          <cell r="Q1759" t="str">
            <v>GUAYAS_GUAYAQUIL_TARQUI</v>
          </cell>
          <cell r="R1759" t="str">
            <v>4838136</v>
          </cell>
          <cell r="W1759" t="str">
            <v>0929306181_ V4443V4442</v>
          </cell>
          <cell r="X1759" t="str">
            <v>0960061466-0960061466</v>
          </cell>
          <cell r="AA1759">
            <v>44943</v>
          </cell>
          <cell r="AD1759">
            <v>1</v>
          </cell>
          <cell r="AE1759">
            <v>1</v>
          </cell>
          <cell r="AH1759" t="str">
            <v>SECTOR URDESA CENTRAL ES UNA CASA 3 PISOS REJAR NEGRAS DIAGONAL A TELENET</v>
          </cell>
          <cell r="AI1759" t="str">
            <v>DESPACHO</v>
          </cell>
          <cell r="AJ1759" t="str">
            <v>Normal</v>
          </cell>
          <cell r="AL1759" t="str">
            <v>NO</v>
          </cell>
          <cell r="AN1759" t="str">
            <v>MOV onlinevip</v>
          </cell>
          <cell r="AO1759" t="str">
            <v>CANAL ONLINE</v>
          </cell>
          <cell r="AP1759">
            <v>44943</v>
          </cell>
          <cell r="AR1759" t="str">
            <v>MDELIVERY_4838136</v>
          </cell>
          <cell r="AS1759">
            <v>331289</v>
          </cell>
          <cell r="AT1759" t="str">
            <v>D40</v>
          </cell>
          <cell r="AU1759" t="str">
            <v>BTC</v>
          </cell>
          <cell r="AV1759">
            <v>2</v>
          </cell>
          <cell r="AW1759" t="str">
            <v>LOCAL</v>
          </cell>
          <cell r="AX1759" t="str">
            <v>EN_PROCESO</v>
          </cell>
          <cell r="AY1759" t="str">
            <v>LTE MOTO G22 NEGRO: 1 und - sn. 359694275345624 / HALFSIM MOVISTAR: 1 und - sn. 8959300520560980347</v>
          </cell>
          <cell r="AZ1759" t="str">
            <v>SIMCARD / TERMINAL</v>
          </cell>
          <cell r="BA1759" t="str">
            <v>Validar Biometrico</v>
          </cell>
        </row>
        <row r="1760">
          <cell r="A1760" t="str">
            <v>4838252</v>
          </cell>
          <cell r="B1760" t="str">
            <v>MDELIVERY</v>
          </cell>
          <cell r="C1760">
            <v>44943</v>
          </cell>
          <cell r="D1760" t="str">
            <v>FLEXNET ECUADOR - MDELIVERY</v>
          </cell>
          <cell r="E1760" t="str">
            <v>CALLE 28 DE JUNIO S/N Y GARCIA MORENO ENTRADA LLANO GRANDE</v>
          </cell>
          <cell r="H1760" t="str">
            <v>170208</v>
          </cell>
          <cell r="I1760" t="str">
            <v>QUITO</v>
          </cell>
          <cell r="J1760" t="str">
            <v>PICHINCHA</v>
          </cell>
          <cell r="K1760" t="str">
            <v>PINCAY MORALES EDISON EDUVI</v>
          </cell>
          <cell r="L1760" t="str">
            <v>PEDERNALES VIA AL CARMEN O AV GARCIA MORENO SN CALLE 7</v>
          </cell>
          <cell r="O1760" t="str">
            <v>131002</v>
          </cell>
          <cell r="P1760" t="str">
            <v>131002</v>
          </cell>
          <cell r="Q1760" t="str">
            <v>MANABI_PEDERNALES_PEDERNALES</v>
          </cell>
          <cell r="R1760" t="str">
            <v>4838252</v>
          </cell>
          <cell r="W1760" t="str">
            <v>1314513241</v>
          </cell>
          <cell r="X1760" t="str">
            <v>0984447825-0984447825</v>
          </cell>
          <cell r="AA1760">
            <v>44943</v>
          </cell>
          <cell r="AD1760">
            <v>1</v>
          </cell>
          <cell r="AE1760">
            <v>1</v>
          </cell>
          <cell r="AH1760" t="str">
            <v>SECTOR LA GERONIMA III FRENTE A BAN ECUADOR Y A LA UNIVERSIDA LAICA ES UNA CASA 2 PISOS CELESTE HAY QUE LLAMAR AL TITULAR LLAMAR 1 HORA ANTES</v>
          </cell>
          <cell r="AI1760" t="str">
            <v>DESPACHO</v>
          </cell>
          <cell r="AJ1760" t="str">
            <v>Normal</v>
          </cell>
          <cell r="AL1760" t="str">
            <v>NO</v>
          </cell>
          <cell r="AN1760" t="str">
            <v>MOV onlinevip</v>
          </cell>
          <cell r="AO1760" t="str">
            <v>CANAL ONLINE</v>
          </cell>
          <cell r="AP1760">
            <v>44943</v>
          </cell>
          <cell r="AR1760" t="str">
            <v>MDELIVERY_4838252</v>
          </cell>
          <cell r="AS1760">
            <v>331094</v>
          </cell>
          <cell r="AT1760" t="str">
            <v>D40</v>
          </cell>
          <cell r="AU1760" t="str">
            <v>BTC</v>
          </cell>
          <cell r="AV1760">
            <v>1</v>
          </cell>
          <cell r="AW1760" t="str">
            <v>PROVINCIAL</v>
          </cell>
          <cell r="AX1760" t="str">
            <v>EN_TRANSITO</v>
          </cell>
          <cell r="AY1760" t="str">
            <v>LTE XIAOMI REDMI NOTE 11 GRIS: 1 und - sn. 861696062483147</v>
          </cell>
          <cell r="AZ1760" t="str">
            <v>TERMINAL</v>
          </cell>
          <cell r="BA1760" t="str">
            <v>Validar Biometrico</v>
          </cell>
        </row>
        <row r="1761">
          <cell r="A1761" t="str">
            <v>4838300</v>
          </cell>
          <cell r="B1761" t="str">
            <v>MDELIVERY</v>
          </cell>
          <cell r="C1761">
            <v>44943</v>
          </cell>
          <cell r="D1761" t="str">
            <v>FLEXNET ECUADOR - MDELIVERY</v>
          </cell>
          <cell r="E1761" t="str">
            <v>CALLE 28 DE JUNIO S/N Y GARCIA MORENO ENTRADA LLANO GRANDE</v>
          </cell>
          <cell r="H1761" t="str">
            <v>170208</v>
          </cell>
          <cell r="I1761" t="str">
            <v>QUITO</v>
          </cell>
          <cell r="J1761" t="str">
            <v>PICHINCHA</v>
          </cell>
          <cell r="K1761" t="str">
            <v>Edy Fernando Santos Balcazar</v>
          </cell>
          <cell r="L1761" t="str">
            <v>PUERTO QUITO CALLE LA PAZ 104 Y DELICIA</v>
          </cell>
          <cell r="O1761" t="str">
            <v>171204</v>
          </cell>
          <cell r="P1761" t="str">
            <v>171204</v>
          </cell>
          <cell r="Q1761" t="str">
            <v>PICHINCHA_PUERTO QUITO_PUERTO QUITO</v>
          </cell>
          <cell r="R1761" t="str">
            <v>4838300</v>
          </cell>
          <cell r="W1761" t="str">
            <v>1716098072</v>
          </cell>
          <cell r="X1761" t="str">
            <v>0-0985523290</v>
          </cell>
          <cell r="AA1761">
            <v>44943</v>
          </cell>
          <cell r="AD1761">
            <v>1</v>
          </cell>
          <cell r="AE1761">
            <v>1</v>
          </cell>
          <cell r="AH1761" t="str">
            <v>ENTREGA EN TIENDA CASA DE 2 PISOS DE MADERA Y CEMENTO</v>
          </cell>
          <cell r="AI1761" t="str">
            <v>DESPACHO</v>
          </cell>
          <cell r="AJ1761" t="str">
            <v>Normal</v>
          </cell>
          <cell r="AL1761" t="str">
            <v>NO</v>
          </cell>
          <cell r="AN1761" t="str">
            <v>MOV_autoporta</v>
          </cell>
          <cell r="AO1761" t="str">
            <v>CANAL ONLINE</v>
          </cell>
          <cell r="AP1761">
            <v>44943</v>
          </cell>
          <cell r="AR1761" t="str">
            <v>MDELIVERY_4838300</v>
          </cell>
          <cell r="AS1761">
            <v>330784</v>
          </cell>
          <cell r="AT1761" t="str">
            <v>D40</v>
          </cell>
          <cell r="AU1761" t="str">
            <v>BTC</v>
          </cell>
          <cell r="AV1761">
            <v>1</v>
          </cell>
          <cell r="AW1761" t="str">
            <v>PROVINCIAL</v>
          </cell>
          <cell r="AX1761" t="str">
            <v>EN_TRANSITO</v>
          </cell>
          <cell r="AY1761" t="str">
            <v>HALFSIM MOVISTAR: 1 und - sn. 8959300520560986096</v>
          </cell>
          <cell r="AZ1761" t="str">
            <v>SIMCARD</v>
          </cell>
          <cell r="BA1761" t="str">
            <v/>
          </cell>
        </row>
        <row r="1762">
          <cell r="A1762" t="str">
            <v>4838303</v>
          </cell>
          <cell r="B1762" t="str">
            <v>MDELIVERY</v>
          </cell>
          <cell r="C1762">
            <v>44943</v>
          </cell>
          <cell r="D1762" t="str">
            <v>FLEXNET ECUADOR - MDELIVERY</v>
          </cell>
          <cell r="E1762" t="str">
            <v>CALLE 28 DE JUNIO S/N Y GARCIA MORENO ENTRADA LLANO GRANDE</v>
          </cell>
          <cell r="H1762" t="str">
            <v>170208</v>
          </cell>
          <cell r="I1762" t="str">
            <v>QUITO</v>
          </cell>
          <cell r="J1762" t="str">
            <v>PICHINCHA</v>
          </cell>
          <cell r="K1762" t="str">
            <v>DEYVI ALEXANDER CHALA CASTRO</v>
          </cell>
          <cell r="L1762" t="str">
            <v>OFICINA TRAMACO CENTRO DE TRANSFERENCIA CARCELEN</v>
          </cell>
          <cell r="O1762" t="str">
            <v>QUITO</v>
          </cell>
          <cell r="P1762" t="str">
            <v>QUITO</v>
          </cell>
          <cell r="Q1762" t="str">
            <v>PICHINCHA_QUITO_</v>
          </cell>
          <cell r="R1762" t="str">
            <v>4838303</v>
          </cell>
          <cell r="W1762" t="str">
            <v>1755103205</v>
          </cell>
          <cell r="X1762" t="str">
            <v>0983012143-0983012143</v>
          </cell>
          <cell r="AA1762">
            <v>44943</v>
          </cell>
          <cell r="AD1762">
            <v>1</v>
          </cell>
          <cell r="AE1762">
            <v>1</v>
          </cell>
          <cell r="AH1762" t="str">
            <v/>
          </cell>
          <cell r="AI1762" t="str">
            <v>DESPACHO</v>
          </cell>
          <cell r="AJ1762" t="str">
            <v>DERIVADO PICK UP</v>
          </cell>
          <cell r="AL1762" t="str">
            <v>NO</v>
          </cell>
          <cell r="AN1762" t="str">
            <v>MOV onlinevip</v>
          </cell>
          <cell r="AO1762" t="str">
            <v>CANAL ONLINE</v>
          </cell>
          <cell r="AP1762">
            <v>44943</v>
          </cell>
          <cell r="AR1762" t="str">
            <v>MDELIVERY_4838303</v>
          </cell>
          <cell r="AS1762">
            <v>331287</v>
          </cell>
          <cell r="AT1762" t="str">
            <v>D40</v>
          </cell>
          <cell r="AU1762" t="str">
            <v>BTC</v>
          </cell>
          <cell r="AV1762">
            <v>1</v>
          </cell>
          <cell r="AW1762" t="str">
            <v>PROVINCIAL</v>
          </cell>
          <cell r="AX1762" t="str">
            <v>EN_PROCESO</v>
          </cell>
          <cell r="AY1762" t="str">
            <v>LTE SAMSUNG A03 AZUL: 1 und - sn. 351084959187708</v>
          </cell>
          <cell r="AZ1762" t="str">
            <v>TERMINAL</v>
          </cell>
          <cell r="BA1762" t="str">
            <v>Validar Biometrico</v>
          </cell>
        </row>
        <row r="1763">
          <cell r="A1763" t="str">
            <v>4838401</v>
          </cell>
          <cell r="B1763" t="str">
            <v>MDELIVERY</v>
          </cell>
          <cell r="C1763">
            <v>44943</v>
          </cell>
          <cell r="D1763" t="str">
            <v>FLEXNET ECUADOR - MDELIVERY</v>
          </cell>
          <cell r="E1763" t="str">
            <v>CALLE 28 DE JUNIO S/N Y GARCIA MORENO ENTRADA LLANO GRANDE</v>
          </cell>
          <cell r="H1763" t="str">
            <v>170208</v>
          </cell>
          <cell r="I1763" t="str">
            <v>QUITO</v>
          </cell>
          <cell r="J1763" t="str">
            <v>PICHINCHA</v>
          </cell>
          <cell r="K1763" t="str">
            <v>ELBA VALERIA PAREDES ESCOBAR</v>
          </cell>
          <cell r="L1763" t="str">
            <v>ROCAFUERTE PEATONAL D MZ 5 SOLAR 19 CALLE 5</v>
          </cell>
          <cell r="O1763" t="str">
            <v>080602</v>
          </cell>
          <cell r="P1763" t="str">
            <v>080602</v>
          </cell>
          <cell r="Q1763" t="str">
            <v>ESMERALDAS _RIO VERDE _ROCAFUERTE</v>
          </cell>
          <cell r="R1763" t="str">
            <v>4838401</v>
          </cell>
          <cell r="W1763" t="str">
            <v>0803997360_V2333I4222</v>
          </cell>
          <cell r="X1763" t="str">
            <v>0982798655-0967302833</v>
          </cell>
          <cell r="AA1763">
            <v>44943</v>
          </cell>
          <cell r="AD1763">
            <v>1</v>
          </cell>
          <cell r="AE1763">
            <v>1</v>
          </cell>
          <cell r="AH1763" t="str">
            <v>SECTOR ANTONIO LARA QUINIONEZ EN LA ESQUINA ESTA LA ASOCIACION CALMAR ES UNA CASA 1 PISO COLOR BLANCO CON ROJO HAY QUE LLAMAR A LA TITULAR</v>
          </cell>
          <cell r="AI1763" t="str">
            <v>DESPACHO</v>
          </cell>
          <cell r="AJ1763" t="str">
            <v>Normal</v>
          </cell>
          <cell r="AL1763" t="str">
            <v>NO</v>
          </cell>
          <cell r="AN1763" t="str">
            <v>MOV onlinevip</v>
          </cell>
          <cell r="AO1763" t="str">
            <v>CANAL ONLINE</v>
          </cell>
          <cell r="AP1763">
            <v>44943</v>
          </cell>
          <cell r="AR1763" t="str">
            <v>MDELIVERY_4838401</v>
          </cell>
          <cell r="AS1763">
            <v>331234</v>
          </cell>
          <cell r="AT1763" t="str">
            <v>D40</v>
          </cell>
          <cell r="AU1763" t="str">
            <v>BTC</v>
          </cell>
          <cell r="AV1763">
            <v>1</v>
          </cell>
          <cell r="AW1763" t="str">
            <v>PROVINCIAL</v>
          </cell>
          <cell r="AX1763" t="str">
            <v>EN_TRANSITO</v>
          </cell>
          <cell r="AY1763" t="str">
            <v>LTE SAMSUNG A13 NEGRO: 1 und - sn. 350068480545832</v>
          </cell>
          <cell r="AZ1763" t="str">
            <v>TERMINAL</v>
          </cell>
          <cell r="BA1763" t="str">
            <v>Validar Biometrico</v>
          </cell>
        </row>
        <row r="1764">
          <cell r="A1764" t="str">
            <v>4838412</v>
          </cell>
          <cell r="B1764" t="str">
            <v>MDELIVERY</v>
          </cell>
          <cell r="C1764">
            <v>44943</v>
          </cell>
          <cell r="D1764" t="str">
            <v>FLEXNET ECUADOR - MDELIVERY</v>
          </cell>
          <cell r="E1764" t="str">
            <v>CALLE 28 DE JUNIO S/N Y GARCIA MORENO ENTRADA LLANO GRANDE</v>
          </cell>
          <cell r="H1764" t="str">
            <v>170208</v>
          </cell>
          <cell r="I1764" t="str">
            <v>QUITO</v>
          </cell>
          <cell r="J1764" t="str">
            <v>PICHINCHA</v>
          </cell>
          <cell r="K1764" t="str">
            <v>NELSON ENRIQUE RODRIGUEZ BURGOS</v>
          </cell>
          <cell r="L1764" t="str">
            <v>BALZAR CALLE O SN Y CALLE 3A</v>
          </cell>
          <cell r="O1764" t="str">
            <v>091301</v>
          </cell>
          <cell r="P1764" t="str">
            <v>091301</v>
          </cell>
          <cell r="Q1764" t="str">
            <v>GUAYAS_BALZAR_BALZAR</v>
          </cell>
          <cell r="R1764" t="str">
            <v>4838412</v>
          </cell>
          <cell r="W1764" t="str">
            <v>0915438683001_V3343V2242</v>
          </cell>
          <cell r="X1764" t="str">
            <v>0962140679-0962140679</v>
          </cell>
          <cell r="AA1764">
            <v>44943</v>
          </cell>
          <cell r="AD1764">
            <v>1</v>
          </cell>
          <cell r="AE1764">
            <v>1</v>
          </cell>
          <cell r="AH1764" t="str">
            <v>BRR SAN JACINTO SUR POR ENTRADA POZO DE AGUA A 200MTRS DE ESCUELA 12 DE SEPTIEMBRE EN CASA AMARILLA DE 1PISO</v>
          </cell>
          <cell r="AI1764" t="str">
            <v>DESPACHO</v>
          </cell>
          <cell r="AJ1764" t="str">
            <v>Normal</v>
          </cell>
          <cell r="AL1764" t="str">
            <v>NO</v>
          </cell>
          <cell r="AN1764" t="str">
            <v>MOV productovip</v>
          </cell>
          <cell r="AO1764" t="str">
            <v>CANAL ONLINE</v>
          </cell>
          <cell r="AP1764">
            <v>44943</v>
          </cell>
          <cell r="AR1764" t="str">
            <v>MDELIVERY_4838412</v>
          </cell>
          <cell r="AS1764">
            <v>331096</v>
          </cell>
          <cell r="AT1764" t="str">
            <v>D40</v>
          </cell>
          <cell r="AU1764" t="str">
            <v>BTC</v>
          </cell>
          <cell r="AV1764">
            <v>1</v>
          </cell>
          <cell r="AW1764" t="str">
            <v>PROVINCIAL</v>
          </cell>
          <cell r="AX1764" t="str">
            <v>EN_TRANSITO</v>
          </cell>
          <cell r="AY1764" t="str">
            <v>HALFSIM MOVISTAR: 1 und - sn. 8959300520560306253</v>
          </cell>
          <cell r="AZ1764" t="str">
            <v>SIMCARD</v>
          </cell>
          <cell r="BA1764" t="str">
            <v/>
          </cell>
        </row>
        <row r="1765">
          <cell r="A1765" t="str">
            <v>4838519</v>
          </cell>
          <cell r="B1765" t="str">
            <v>MDELIVERY</v>
          </cell>
          <cell r="C1765">
            <v>44943</v>
          </cell>
          <cell r="D1765" t="str">
            <v>FLEXNET ECUADOR - MDELIVERY</v>
          </cell>
          <cell r="E1765" t="str">
            <v>CALLE 28 DE JUNIO S/N Y GARCIA MORENO ENTRADA LLANO GRANDE</v>
          </cell>
          <cell r="H1765" t="str">
            <v>170208</v>
          </cell>
          <cell r="I1765" t="str">
            <v>QUITO</v>
          </cell>
          <cell r="J1765" t="str">
            <v>PICHINCHA</v>
          </cell>
          <cell r="K1765" t="str">
            <v>PILATAXI SILVA GABRIELA BELEN</v>
          </cell>
          <cell r="L1765" t="str">
            <v>PUENGASI CALLE JOAQUIN TAMAYO   S8 198 CALLE 15 DE NOVIEMBRE</v>
          </cell>
          <cell r="O1765" t="str">
            <v>170409</v>
          </cell>
          <cell r="P1765" t="str">
            <v>170409</v>
          </cell>
          <cell r="Q1765" t="str">
            <v>PICHINCHA_QUITO_PUENGASI</v>
          </cell>
          <cell r="R1765" t="str">
            <v>4838519</v>
          </cell>
          <cell r="W1765" t="str">
            <v>1755993803</v>
          </cell>
          <cell r="X1765" t="str">
            <v>0992933618-0992933618</v>
          </cell>
          <cell r="AA1765">
            <v>44943</v>
          </cell>
          <cell r="AD1765">
            <v>1</v>
          </cell>
          <cell r="AE1765">
            <v>1</v>
          </cell>
          <cell r="AH1765" t="str">
            <v>SECTOR BALCON DEL VALLE FRENTE A CIBER MUNDO NET ES UNA CASA 3 PISOS COLOR BLANCO COLOR CAFE S1 ENVIADO</v>
          </cell>
          <cell r="AI1765" t="str">
            <v>DESPACHO</v>
          </cell>
          <cell r="AJ1765" t="str">
            <v>Normal</v>
          </cell>
          <cell r="AL1765" t="str">
            <v>NO</v>
          </cell>
          <cell r="AN1765" t="str">
            <v>MOV onlinevip</v>
          </cell>
          <cell r="AO1765" t="str">
            <v>CANAL ONLINE</v>
          </cell>
          <cell r="AP1765">
            <v>44943</v>
          </cell>
          <cell r="AR1765" t="str">
            <v>MDELIVERY_4838519</v>
          </cell>
          <cell r="AS1765">
            <v>331097</v>
          </cell>
          <cell r="AT1765" t="str">
            <v>D40</v>
          </cell>
          <cell r="AU1765" t="str">
            <v>BTC</v>
          </cell>
          <cell r="AV1765">
            <v>1</v>
          </cell>
          <cell r="AW1765" t="str">
            <v>LOCAL</v>
          </cell>
          <cell r="AX1765" t="str">
            <v>ENTREGADO</v>
          </cell>
          <cell r="AY1765" t="str">
            <v>LTE HONOR X8 NEGRO: 1 und - sn. 866184061562034</v>
          </cell>
          <cell r="AZ1765" t="str">
            <v>TERMINAL</v>
          </cell>
          <cell r="BA1765" t="str">
            <v>Validar Biometrico</v>
          </cell>
        </row>
        <row r="1766">
          <cell r="A1766" t="str">
            <v>4838643</v>
          </cell>
          <cell r="B1766" t="str">
            <v>MDELIVERY</v>
          </cell>
          <cell r="C1766">
            <v>44943</v>
          </cell>
          <cell r="D1766" t="str">
            <v>FLEXNET ECUADOR - MDELIVERY</v>
          </cell>
          <cell r="E1766" t="str">
            <v>CALLE 28 DE JUNIO S/N Y GARCIA MORENO ENTRADA LLANO GRANDE</v>
          </cell>
          <cell r="H1766" t="str">
            <v>170208</v>
          </cell>
          <cell r="I1766" t="str">
            <v>QUITO</v>
          </cell>
          <cell r="J1766" t="str">
            <v>PICHINCHA</v>
          </cell>
          <cell r="K1766" t="str">
            <v>HELEN ADRIANA GARCIA VELEZ</v>
          </cell>
          <cell r="L1766" t="str">
            <v>JIPIJAPA AV 10 DE AGOSTO  SN  Y RICAURTE</v>
          </cell>
          <cell r="O1766" t="str">
            <v>130302</v>
          </cell>
          <cell r="P1766" t="str">
            <v>130302</v>
          </cell>
          <cell r="Q1766" t="str">
            <v>MANABI_JIPIJAPA_JIPIJAPA</v>
          </cell>
          <cell r="R1766" t="str">
            <v>4838643</v>
          </cell>
          <cell r="W1766" t="str">
            <v>1316418035</v>
          </cell>
          <cell r="X1766" t="str">
            <v>0988177759-0000000000</v>
          </cell>
          <cell r="AA1766">
            <v>44943</v>
          </cell>
          <cell r="AD1766">
            <v>1</v>
          </cell>
          <cell r="AE1766">
            <v>1</v>
          </cell>
          <cell r="AH1766" t="str">
            <v>EN AVICOLA ESQUINERA BRYAN</v>
          </cell>
          <cell r="AI1766" t="str">
            <v>DESPACHO</v>
          </cell>
          <cell r="AJ1766" t="str">
            <v>Normal</v>
          </cell>
          <cell r="AL1766" t="str">
            <v>NO</v>
          </cell>
          <cell r="AN1766" t="str">
            <v>MOV productovip</v>
          </cell>
          <cell r="AO1766" t="str">
            <v>CANAL ONLINE</v>
          </cell>
          <cell r="AP1766">
            <v>44943</v>
          </cell>
          <cell r="AR1766" t="str">
            <v>MDELIVERY_4838643</v>
          </cell>
          <cell r="AS1766">
            <v>331231</v>
          </cell>
          <cell r="AT1766" t="str">
            <v>D40</v>
          </cell>
          <cell r="AU1766" t="str">
            <v>BTC</v>
          </cell>
          <cell r="AV1766">
            <v>1</v>
          </cell>
          <cell r="AW1766" t="str">
            <v>PROVINCIAL</v>
          </cell>
          <cell r="AX1766" t="str">
            <v>EN_TRANSITO</v>
          </cell>
          <cell r="AY1766" t="str">
            <v>HALFSIM MOVISTAR: 1 und - sn. 8959300520560987573</v>
          </cell>
          <cell r="AZ1766" t="str">
            <v>SIMCARD</v>
          </cell>
          <cell r="BA1766" t="str">
            <v/>
          </cell>
        </row>
        <row r="1767">
          <cell r="A1767" t="str">
            <v>4838810</v>
          </cell>
          <cell r="B1767" t="str">
            <v>MDELIVERY</v>
          </cell>
          <cell r="C1767">
            <v>44943</v>
          </cell>
          <cell r="D1767" t="str">
            <v>FLEXNET ECUADOR - MDELIVERY</v>
          </cell>
          <cell r="E1767" t="str">
            <v>CALLE 28 DE JUNIO S/N Y GARCIA MORENO ENTRADA LLANO GRANDE</v>
          </cell>
          <cell r="H1767" t="str">
            <v>170208</v>
          </cell>
          <cell r="I1767" t="str">
            <v>QUITO</v>
          </cell>
          <cell r="J1767" t="str">
            <v>PICHINCHA</v>
          </cell>
          <cell r="K1767" t="str">
            <v>HITTER IVAR BOWEN LEON</v>
          </cell>
          <cell r="L1767" t="str">
            <v>ELOY ALFARO VIA DURAN TAMBO KM 4 Y MEDIO</v>
          </cell>
          <cell r="O1767" t="str">
            <v>092406</v>
          </cell>
          <cell r="P1767" t="str">
            <v>092406</v>
          </cell>
          <cell r="Q1767" t="str">
            <v>GUAYAS_DURAN_ELOY ALFARO</v>
          </cell>
          <cell r="R1767" t="str">
            <v>4838810</v>
          </cell>
          <cell r="W1767" t="str">
            <v>0917259822_V2343V4200</v>
          </cell>
          <cell r="X1767" t="str">
            <v>0968270697-0968270697</v>
          </cell>
          <cell r="AA1767">
            <v>44943</v>
          </cell>
          <cell r="AD1767">
            <v>1</v>
          </cell>
          <cell r="AE1767">
            <v>1</v>
          </cell>
          <cell r="AH1767" t="str">
            <v>TRABAJA EN PLASTIGAMA SA AREA DE SEGURIDAD INDUSTRIAL</v>
          </cell>
          <cell r="AI1767" t="str">
            <v>DESPACHO</v>
          </cell>
          <cell r="AJ1767" t="str">
            <v>Normal</v>
          </cell>
          <cell r="AL1767" t="str">
            <v>NO</v>
          </cell>
          <cell r="AN1767" t="str">
            <v>MOV onlinevip</v>
          </cell>
          <cell r="AO1767" t="str">
            <v>CANAL ONLINE</v>
          </cell>
          <cell r="AP1767">
            <v>44943</v>
          </cell>
          <cell r="AR1767" t="str">
            <v>MDELIVERY_4838810</v>
          </cell>
          <cell r="AS1767">
            <v>331299</v>
          </cell>
          <cell r="AT1767" t="str">
            <v>D40</v>
          </cell>
          <cell r="AU1767" t="str">
            <v>BTC</v>
          </cell>
          <cell r="AV1767">
            <v>1</v>
          </cell>
          <cell r="AW1767" t="str">
            <v>PROVINCIAL</v>
          </cell>
          <cell r="AX1767" t="str">
            <v>EN_PROCESO</v>
          </cell>
          <cell r="AY1767" t="str">
            <v>LTE XIAOMI 11 LITE 5G NE NEGRO: 1 und - sn. 863090064303503</v>
          </cell>
          <cell r="AZ1767" t="str">
            <v>TERMINAL</v>
          </cell>
          <cell r="BA1767" t="str">
            <v>Validar Biometrico</v>
          </cell>
        </row>
        <row r="1768">
          <cell r="A1768" t="str">
            <v>4838839</v>
          </cell>
          <cell r="B1768" t="str">
            <v>MDELIVERY</v>
          </cell>
          <cell r="C1768">
            <v>44943</v>
          </cell>
          <cell r="D1768" t="str">
            <v>FLEXNET ECUADOR - MDELIVERY</v>
          </cell>
          <cell r="E1768" t="str">
            <v>CALLE 28 DE JUNIO S/N Y GARCIA MORENO ENTRADA LLANO GRANDE</v>
          </cell>
          <cell r="H1768" t="str">
            <v>170208</v>
          </cell>
          <cell r="I1768" t="str">
            <v>QUITO</v>
          </cell>
          <cell r="J1768" t="str">
            <v>PICHINCHA</v>
          </cell>
          <cell r="K1768" t="str">
            <v>JOFFRE ALEJANDRO MACIAS PALACIOS</v>
          </cell>
          <cell r="L1768" t="str">
            <v>OFICINA TRAMACO PORTETE</v>
          </cell>
          <cell r="O1768" t="str">
            <v>GUAYAQUIL</v>
          </cell>
          <cell r="P1768" t="str">
            <v>GUAYAQUIL</v>
          </cell>
          <cell r="Q1768" t="str">
            <v>GUAYAS_GUAYAQUIL_</v>
          </cell>
          <cell r="R1768" t="str">
            <v>4838839</v>
          </cell>
          <cell r="W1768" t="str">
            <v>0919439406_E3333I2222</v>
          </cell>
          <cell r="X1768" t="str">
            <v>0984034326-0984034326</v>
          </cell>
          <cell r="AA1768">
            <v>44943</v>
          </cell>
          <cell r="AD1768">
            <v>1</v>
          </cell>
          <cell r="AE1768">
            <v>1</v>
          </cell>
          <cell r="AH1768" t="str">
            <v/>
          </cell>
          <cell r="AI1768" t="str">
            <v>DESPACHO</v>
          </cell>
          <cell r="AJ1768" t="str">
            <v>DERIVADO PICK UP</v>
          </cell>
          <cell r="AL1768" t="str">
            <v>NO</v>
          </cell>
          <cell r="AN1768" t="str">
            <v>MOV onlinevip</v>
          </cell>
          <cell r="AO1768" t="str">
            <v>CANAL ONLINE</v>
          </cell>
          <cell r="AP1768">
            <v>44943</v>
          </cell>
          <cell r="AR1768" t="str">
            <v>MDELIVERY_4838839</v>
          </cell>
          <cell r="AS1768">
            <v>331235</v>
          </cell>
          <cell r="AT1768" t="str">
            <v>D40</v>
          </cell>
          <cell r="AU1768" t="str">
            <v>BTC</v>
          </cell>
          <cell r="AV1768">
            <v>1</v>
          </cell>
          <cell r="AW1768" t="str">
            <v>PROVINCIAL</v>
          </cell>
          <cell r="AX1768" t="str">
            <v>EN_TRANSITO</v>
          </cell>
          <cell r="AY1768" t="str">
            <v>LTE SAMSUNG A23 AZUL: 1 und - sn. 356795951443360</v>
          </cell>
          <cell r="AZ1768" t="str">
            <v>TERMINAL</v>
          </cell>
          <cell r="BA1768" t="str">
            <v>Validar Biometrico</v>
          </cell>
        </row>
        <row r="1769">
          <cell r="A1769" t="str">
            <v>4838902</v>
          </cell>
          <cell r="B1769" t="str">
            <v>MDELIVERY</v>
          </cell>
          <cell r="C1769">
            <v>44943</v>
          </cell>
          <cell r="D1769" t="str">
            <v>FLEXNET ECUADOR - MDELIVERY</v>
          </cell>
          <cell r="E1769" t="str">
            <v>CALLE 28 DE JUNIO S/N Y GARCIA MORENO ENTRADA LLANO GRANDE</v>
          </cell>
          <cell r="H1769" t="str">
            <v>170208</v>
          </cell>
          <cell r="I1769" t="str">
            <v>QUITO</v>
          </cell>
          <cell r="J1769" t="str">
            <v>PICHINCHA</v>
          </cell>
          <cell r="K1769" t="str">
            <v>JOSE OLIVER GONZALEZ MONTENEGRO</v>
          </cell>
          <cell r="L1769" t="str">
            <v>OFICINA TRAMACO LAGO AGRIO</v>
          </cell>
          <cell r="O1769" t="str">
            <v>LAGO AGRIO</v>
          </cell>
          <cell r="P1769" t="str">
            <v>LAGO AGRIO</v>
          </cell>
          <cell r="Q1769" t="str">
            <v>SUCUMBIOS_LAGO AGRIO_</v>
          </cell>
          <cell r="R1769" t="str">
            <v>4838902</v>
          </cell>
          <cell r="W1769" t="str">
            <v>1761422797_E3333V1241</v>
          </cell>
          <cell r="X1769" t="str">
            <v>0993969377-0962102889</v>
          </cell>
          <cell r="AA1769">
            <v>44943</v>
          </cell>
          <cell r="AD1769">
            <v>1</v>
          </cell>
          <cell r="AE1769">
            <v>1</v>
          </cell>
          <cell r="AH1769" t="str">
            <v/>
          </cell>
          <cell r="AI1769" t="str">
            <v>DESPACHO</v>
          </cell>
          <cell r="AJ1769" t="str">
            <v>DERIVADO PICK UP</v>
          </cell>
          <cell r="AL1769" t="str">
            <v>NO</v>
          </cell>
          <cell r="AN1769" t="str">
            <v>MOV productovip</v>
          </cell>
          <cell r="AO1769" t="str">
            <v>CANAL ONLINE</v>
          </cell>
          <cell r="AP1769">
            <v>44943</v>
          </cell>
          <cell r="AR1769" t="str">
            <v>MDELIVERY_4838902</v>
          </cell>
          <cell r="AS1769">
            <v>331229</v>
          </cell>
          <cell r="AT1769" t="str">
            <v>D40</v>
          </cell>
          <cell r="AU1769" t="str">
            <v>BTC</v>
          </cell>
          <cell r="AV1769">
            <v>2</v>
          </cell>
          <cell r="AW1769" t="str">
            <v>PROVINCIAL</v>
          </cell>
          <cell r="AX1769" t="str">
            <v>EN_TRANSITO</v>
          </cell>
          <cell r="AY1769" t="str">
            <v>LTE HUAWEI NOVA 8I AZUL: 1 und - sn. 862682051804054 / HALFSIM MOVISTAR: 1 und - sn. 8959300520560985809</v>
          </cell>
          <cell r="AZ1769" t="str">
            <v>SIMCARD / TERMINAL</v>
          </cell>
          <cell r="BA1769" t="str">
            <v>Validar Biometrico</v>
          </cell>
        </row>
        <row r="1770">
          <cell r="A1770" t="str">
            <v>4838929</v>
          </cell>
          <cell r="B1770" t="str">
            <v>MDELIVERY</v>
          </cell>
          <cell r="C1770">
            <v>44943</v>
          </cell>
          <cell r="D1770" t="str">
            <v>FLEXNET ECUADOR - MDELIVERY</v>
          </cell>
          <cell r="E1770" t="str">
            <v>CALLE 28 DE JUNIO S/N Y GARCIA MORENO ENTRADA LLANO GRANDE</v>
          </cell>
          <cell r="H1770" t="str">
            <v>170208</v>
          </cell>
          <cell r="I1770" t="str">
            <v>QUITO</v>
          </cell>
          <cell r="J1770" t="str">
            <v>PICHINCHA</v>
          </cell>
          <cell r="K1770" t="str">
            <v>MAYRA DEL ROCIO CASTRO QUIÑONEZ</v>
          </cell>
          <cell r="L1770" t="str">
            <v>GARCIA MORENO CALLE TULCAN  43 18  Y CHAVES FRANCO</v>
          </cell>
          <cell r="O1770" t="str">
            <v>090304</v>
          </cell>
          <cell r="P1770" t="str">
            <v>090304</v>
          </cell>
          <cell r="Q1770" t="str">
            <v>GUAYAS_GUAYAQUIL_GARCIA MORENO</v>
          </cell>
          <cell r="R1770" t="str">
            <v>4838929</v>
          </cell>
          <cell r="W1770" t="str">
            <v>0922954052</v>
          </cell>
          <cell r="X1770" t="str">
            <v>0992728361-0900000000</v>
          </cell>
          <cell r="AA1770">
            <v>44943</v>
          </cell>
          <cell r="AD1770">
            <v>1</v>
          </cell>
          <cell r="AE1770">
            <v>1</v>
          </cell>
          <cell r="AH1770" t="str">
            <v>EN CASA DE 3 PISOS CREMA CONCHA DE VINO JUNTO A PELUQUERIA MIA SECRET</v>
          </cell>
          <cell r="AI1770" t="str">
            <v>DESPACHO</v>
          </cell>
          <cell r="AJ1770" t="str">
            <v>Normal</v>
          </cell>
          <cell r="AL1770" t="str">
            <v>NO</v>
          </cell>
          <cell r="AN1770" t="str">
            <v>MOV onlinevip</v>
          </cell>
          <cell r="AO1770" t="str">
            <v>CANAL ONLINE</v>
          </cell>
          <cell r="AP1770">
            <v>44943</v>
          </cell>
          <cell r="AR1770" t="str">
            <v>MDELIVERY_4838929</v>
          </cell>
          <cell r="AS1770">
            <v>331238</v>
          </cell>
          <cell r="AT1770" t="str">
            <v>D40</v>
          </cell>
          <cell r="AU1770" t="str">
            <v>BTC</v>
          </cell>
          <cell r="AV1770">
            <v>1</v>
          </cell>
          <cell r="AW1770" t="str">
            <v>LOCAL</v>
          </cell>
          <cell r="AX1770" t="str">
            <v>EN_TRANSITO</v>
          </cell>
          <cell r="AY1770" t="str">
            <v>LTE SAMSUNG A03 AZUL: 1 und - sn. 351084959183905</v>
          </cell>
          <cell r="AZ1770" t="str">
            <v>TERMINAL</v>
          </cell>
          <cell r="BA1770" t="str">
            <v>Validar Biometrico</v>
          </cell>
        </row>
        <row r="1771">
          <cell r="A1771" t="str">
            <v>4838995</v>
          </cell>
          <cell r="B1771" t="str">
            <v>MDELIVERY</v>
          </cell>
          <cell r="C1771">
            <v>44943</v>
          </cell>
          <cell r="D1771" t="str">
            <v>FLEXNET ECUADOR - MDELIVERY</v>
          </cell>
          <cell r="E1771" t="str">
            <v>CALLE 28 DE JUNIO S/N Y GARCIA MORENO ENTRADA LLANO GRANDE</v>
          </cell>
          <cell r="H1771" t="str">
            <v>170208</v>
          </cell>
          <cell r="I1771" t="str">
            <v>QUITO</v>
          </cell>
          <cell r="J1771" t="str">
            <v>PICHINCHA</v>
          </cell>
          <cell r="K1771" t="str">
            <v>ANDREA NICOLL MIRANDA CHOMPOL</v>
          </cell>
          <cell r="L1771" t="str">
            <v>RICAURTE CALLE VIDAL MIRANDA  SN  Y SEGUNDO CALLEJON</v>
          </cell>
          <cell r="O1771" t="str">
            <v>120203</v>
          </cell>
          <cell r="P1771" t="str">
            <v>120203</v>
          </cell>
          <cell r="Q1771" t="str">
            <v>LOS RIOS_URDANETA_RICAURTE</v>
          </cell>
          <cell r="R1771" t="str">
            <v>4838995</v>
          </cell>
          <cell r="W1771" t="str">
            <v>1206983510_E3343I2422</v>
          </cell>
          <cell r="X1771" t="str">
            <v>0990451180-0962258728</v>
          </cell>
          <cell r="AA1771">
            <v>44943</v>
          </cell>
          <cell r="AD1771">
            <v>1</v>
          </cell>
          <cell r="AE1771">
            <v>1</v>
          </cell>
          <cell r="AH1771" t="str">
            <v>EN CASA DE LADRILLO DEL MIDUVI A 3 CASAS DE LA TIENDA VOLUNTAD DE DIOS  PIDE LE ANTICIPEN LA ENTREGA</v>
          </cell>
          <cell r="AI1771" t="str">
            <v>DESPACHO</v>
          </cell>
          <cell r="AJ1771" t="str">
            <v>Normal</v>
          </cell>
          <cell r="AL1771" t="str">
            <v>NO</v>
          </cell>
          <cell r="AN1771" t="str">
            <v>MOV productovip</v>
          </cell>
          <cell r="AO1771" t="str">
            <v>CANAL ONLINE</v>
          </cell>
          <cell r="AP1771">
            <v>44943</v>
          </cell>
          <cell r="AR1771" t="str">
            <v>MDELIVERY_4838995</v>
          </cell>
          <cell r="AS1771">
            <v>331098</v>
          </cell>
          <cell r="AT1771" t="str">
            <v>D40</v>
          </cell>
          <cell r="AU1771" t="str">
            <v>BTC</v>
          </cell>
          <cell r="AV1771">
            <v>2</v>
          </cell>
          <cell r="AW1771" t="str">
            <v>PROVINCIAL</v>
          </cell>
          <cell r="AX1771" t="str">
            <v>EN_TRANSITO</v>
          </cell>
          <cell r="AY1771" t="str">
            <v>LTE XIAOMI REDMI 10A 64GB SILVER: 1 und - sn. 867849064048269 / HALFSIM MOVISTAR: 1 und - sn. 8959300520560983440</v>
          </cell>
          <cell r="AZ1771" t="str">
            <v>SIMCARD / TERMINAL</v>
          </cell>
          <cell r="BA1771" t="str">
            <v>Validar Biometrico</v>
          </cell>
        </row>
        <row r="1772">
          <cell r="A1772" t="str">
            <v>4839072</v>
          </cell>
          <cell r="B1772" t="str">
            <v>MDELIVERY</v>
          </cell>
          <cell r="C1772">
            <v>44943</v>
          </cell>
          <cell r="D1772" t="str">
            <v>FLEXNET ECUADOR - MDELIVERY</v>
          </cell>
          <cell r="E1772" t="str">
            <v>CALLE 28 DE JUNIO S/N Y GARCIA MORENO ENTRADA LLANO GRANDE</v>
          </cell>
          <cell r="H1772" t="str">
            <v>170208</v>
          </cell>
          <cell r="I1772" t="str">
            <v>QUITO</v>
          </cell>
          <cell r="J1772" t="str">
            <v>PICHINCHA</v>
          </cell>
          <cell r="K1772" t="str">
            <v>JULIO CESAR VERA QUINTO</v>
          </cell>
          <cell r="L1772" t="str">
            <v>PUEBLOVIEJO VIA A PUEBLOVIEJO CATARAMA KM 1 Y MEDIO</v>
          </cell>
          <cell r="O1772" t="str">
            <v>120201</v>
          </cell>
          <cell r="P1772" t="str">
            <v>120201</v>
          </cell>
          <cell r="Q1772" t="str">
            <v>LOS RIOS_PUEBLOVIEJO_PUEBLOVIEJO</v>
          </cell>
          <cell r="R1772" t="str">
            <v>4839072</v>
          </cell>
          <cell r="W1772" t="str">
            <v>1206734541_ E3343I2222</v>
          </cell>
          <cell r="X1772" t="str">
            <v>0990292620-0997280237</v>
          </cell>
          <cell r="AA1772">
            <v>44943</v>
          </cell>
          <cell r="AD1772">
            <v>1</v>
          </cell>
          <cell r="AE1772">
            <v>1</v>
          </cell>
          <cell r="AH1772" t="str">
            <v>FRENTE AL HOTEL GRAN MANZANA ES UNA CASA 1 PISO VENTANAS Y PUERTAS DE MADERA SIN PINTAR PUERTA AMARILLA</v>
          </cell>
          <cell r="AI1772" t="str">
            <v>DESPACHO</v>
          </cell>
          <cell r="AJ1772" t="str">
            <v>Normal</v>
          </cell>
          <cell r="AL1772" t="str">
            <v>NO</v>
          </cell>
          <cell r="AN1772" t="str">
            <v>MOV productovip</v>
          </cell>
          <cell r="AO1772" t="str">
            <v>CANAL ONLINE</v>
          </cell>
          <cell r="AP1772">
            <v>44943</v>
          </cell>
          <cell r="AR1772" t="str">
            <v>MDELIVERY_4839072</v>
          </cell>
          <cell r="AS1772">
            <v>331292</v>
          </cell>
          <cell r="AT1772" t="str">
            <v>D40</v>
          </cell>
          <cell r="AU1772" t="str">
            <v>BTC</v>
          </cell>
          <cell r="AV1772">
            <v>2</v>
          </cell>
          <cell r="AW1772" t="str">
            <v>PROVINCIAL</v>
          </cell>
          <cell r="AX1772" t="str">
            <v>EN_PROCESO</v>
          </cell>
          <cell r="AY1772" t="str">
            <v>LTE SAMSUNG A23 NEGRO: 1 und - sn. 356795950869870 / HALFSIM MOVISTAR: 1 und - sn. 8959300520560988035</v>
          </cell>
          <cell r="AZ1772" t="str">
            <v>SIMCARD / TERMINAL</v>
          </cell>
          <cell r="BA1772" t="str">
            <v>Validar Biometrico</v>
          </cell>
        </row>
        <row r="1773">
          <cell r="A1773" t="str">
            <v>4839075</v>
          </cell>
          <cell r="B1773" t="str">
            <v>MDELIVERY</v>
          </cell>
          <cell r="C1773">
            <v>44943</v>
          </cell>
          <cell r="D1773" t="str">
            <v>FLEXNET ECUADOR - MDELIVERY</v>
          </cell>
          <cell r="E1773" t="str">
            <v>CALLE 28 DE JUNIO S/N Y GARCIA MORENO ENTRADA LLANO GRANDE</v>
          </cell>
          <cell r="H1773" t="str">
            <v>170208</v>
          </cell>
          <cell r="I1773" t="str">
            <v>QUITO</v>
          </cell>
          <cell r="J1773" t="str">
            <v>PICHINCHA</v>
          </cell>
          <cell r="K1773" t="str">
            <v>DANIEL NOVAS PEREZ</v>
          </cell>
          <cell r="L1773" t="str">
            <v>OFICINA TRAMACO AMERICA</v>
          </cell>
          <cell r="O1773" t="str">
            <v>QUITO</v>
          </cell>
          <cell r="P1773" t="str">
            <v>QUITO</v>
          </cell>
          <cell r="Q1773" t="str">
            <v>PICHINCHA_QUITO_</v>
          </cell>
          <cell r="R1773" t="str">
            <v>4839075</v>
          </cell>
          <cell r="W1773" t="str">
            <v>1721168993</v>
          </cell>
          <cell r="X1773" t="str">
            <v>0997667993-0978848877</v>
          </cell>
          <cell r="AA1773">
            <v>44943</v>
          </cell>
          <cell r="AD1773">
            <v>1</v>
          </cell>
          <cell r="AE1773">
            <v>1</v>
          </cell>
          <cell r="AH1773" t="str">
            <v/>
          </cell>
          <cell r="AI1773" t="str">
            <v>DESPACHO</v>
          </cell>
          <cell r="AJ1773" t="str">
            <v>DERIVADO PICK UP</v>
          </cell>
          <cell r="AL1773" t="str">
            <v>NO</v>
          </cell>
          <cell r="AN1773" t="str">
            <v>MOV onlinevip</v>
          </cell>
          <cell r="AO1773" t="str">
            <v>CANAL ONLINE</v>
          </cell>
          <cell r="AP1773">
            <v>44943</v>
          </cell>
          <cell r="AR1773" t="str">
            <v>MDELIVERY_4839075</v>
          </cell>
          <cell r="AS1773">
            <v>331100</v>
          </cell>
          <cell r="AT1773" t="str">
            <v>D40</v>
          </cell>
          <cell r="AU1773" t="str">
            <v>BTC</v>
          </cell>
          <cell r="AV1773">
            <v>1</v>
          </cell>
          <cell r="AW1773" t="str">
            <v>PROVINCIAL</v>
          </cell>
          <cell r="AX1773" t="str">
            <v>ENTREGADO</v>
          </cell>
          <cell r="AY1773" t="str">
            <v>AIR APPLE AIRPODS 3ER GEN: 1 und - sn. 139999372440542</v>
          </cell>
          <cell r="AZ1773" t="str">
            <v>ACCESORIO</v>
          </cell>
          <cell r="BA1773" t="str">
            <v>Validar Biometrico</v>
          </cell>
        </row>
        <row r="1774">
          <cell r="A1774" t="str">
            <v>4839078</v>
          </cell>
          <cell r="B1774" t="str">
            <v>MDELIVERY</v>
          </cell>
          <cell r="C1774">
            <v>44943</v>
          </cell>
          <cell r="D1774" t="str">
            <v>FLEXNET ECUADOR - MDELIVERY</v>
          </cell>
          <cell r="E1774" t="str">
            <v>CALLE 28 DE JUNIO S/N Y GARCIA MORENO ENTRADA LLANO GRANDE</v>
          </cell>
          <cell r="H1774" t="str">
            <v>170208</v>
          </cell>
          <cell r="I1774" t="str">
            <v>QUITO</v>
          </cell>
          <cell r="J1774" t="str">
            <v>PICHINCHA</v>
          </cell>
          <cell r="K1774" t="str">
            <v>RONALD ALEXANDER NARANJO MEDINA</v>
          </cell>
          <cell r="L1774" t="str">
            <v>ZARUMA CALLE COLON SN CALLE EL CHORILLO</v>
          </cell>
          <cell r="O1774" t="str">
            <v>070301</v>
          </cell>
          <cell r="P1774" t="str">
            <v>070301</v>
          </cell>
          <cell r="Q1774" t="str">
            <v>EL ORO_ZARUMA_ZARUMA</v>
          </cell>
          <cell r="R1774" t="str">
            <v>4839078</v>
          </cell>
          <cell r="W1774" t="str">
            <v>0929303287</v>
          </cell>
          <cell r="X1774" t="str">
            <v>0959758116-0959758116</v>
          </cell>
          <cell r="AA1774">
            <v>44943</v>
          </cell>
          <cell r="AD1774">
            <v>1</v>
          </cell>
          <cell r="AE1774">
            <v>1</v>
          </cell>
          <cell r="AH1774" t="str">
            <v>BARRIO COLON FRENTE A NOVEDADES YOLI ES UNA CASA 1 PISO OLOR BLANCA TIENE UNA TIENDA HAY QUE LLAMAR AL TITULAR LLAMAR 1 HORA ANTES</v>
          </cell>
          <cell r="AI1774" t="str">
            <v>DESPACHO</v>
          </cell>
          <cell r="AJ1774" t="str">
            <v>Normal</v>
          </cell>
          <cell r="AL1774" t="str">
            <v>NO</v>
          </cell>
          <cell r="AN1774" t="str">
            <v>MOV onlinevip</v>
          </cell>
          <cell r="AO1774" t="str">
            <v>CANAL ONLINE</v>
          </cell>
          <cell r="AP1774">
            <v>44943</v>
          </cell>
          <cell r="AR1774" t="str">
            <v>MDELIVERY_4839078</v>
          </cell>
          <cell r="AS1774">
            <v>331296</v>
          </cell>
          <cell r="AT1774" t="str">
            <v>D40</v>
          </cell>
          <cell r="AU1774" t="str">
            <v>BTC</v>
          </cell>
          <cell r="AV1774">
            <v>1</v>
          </cell>
          <cell r="AW1774" t="str">
            <v>PROVINCIAL</v>
          </cell>
          <cell r="AX1774" t="str">
            <v>EN_PROCESO</v>
          </cell>
          <cell r="AY1774" t="str">
            <v>LTE XIAOMI REDMI NOTE 11 GRIS: 1 und - sn. 861696062506780</v>
          </cell>
          <cell r="AZ1774" t="str">
            <v>TERMINAL</v>
          </cell>
          <cell r="BA1774" t="str">
            <v>Validar Biometrico</v>
          </cell>
        </row>
        <row r="1775">
          <cell r="A1775" t="str">
            <v>4839185</v>
          </cell>
          <cell r="B1775" t="str">
            <v>MDELIVERY</v>
          </cell>
          <cell r="C1775">
            <v>44943</v>
          </cell>
          <cell r="D1775" t="str">
            <v>FLEXNET ECUADOR - MDELIVERY</v>
          </cell>
          <cell r="E1775" t="str">
            <v>CALLE 28 DE JUNIO S/N Y GARCIA MORENO ENTRADA LLANO GRANDE</v>
          </cell>
          <cell r="H1775" t="str">
            <v>170208</v>
          </cell>
          <cell r="I1775" t="str">
            <v>QUITO</v>
          </cell>
          <cell r="J1775" t="str">
            <v>PICHINCHA</v>
          </cell>
          <cell r="K1775" t="str">
            <v>Henry Moris Bajana Calero</v>
          </cell>
          <cell r="L1775" t="str">
            <v>XIMENA AV 25 DE JULIO SN VIA A PUERTO MARITIMO</v>
          </cell>
          <cell r="O1775" t="str">
            <v>090205</v>
          </cell>
          <cell r="P1775" t="str">
            <v>090205</v>
          </cell>
          <cell r="Q1775" t="str">
            <v>GUAYAS_GUAYAQUIL_XIMENA</v>
          </cell>
          <cell r="R1775" t="str">
            <v>4839185</v>
          </cell>
          <cell r="W1775" t="str">
            <v>0919987867</v>
          </cell>
          <cell r="X1775" t="str">
            <v>0-0995213144</v>
          </cell>
          <cell r="AA1775">
            <v>44943</v>
          </cell>
          <cell r="AD1775">
            <v>1</v>
          </cell>
          <cell r="AE1775">
            <v>1</v>
          </cell>
          <cell r="AH1775" t="str">
            <v>BASE NAVAL SUR CENTRAL CONADE FRENTE AL PLANETARIO DE LA ARMADA</v>
          </cell>
          <cell r="AI1775" t="str">
            <v>DESPACHO</v>
          </cell>
          <cell r="AJ1775" t="str">
            <v>Normal</v>
          </cell>
          <cell r="AL1775" t="str">
            <v>NO</v>
          </cell>
          <cell r="AN1775" t="str">
            <v>MOV_autoporta</v>
          </cell>
          <cell r="AO1775" t="str">
            <v>CANAL ONLINE</v>
          </cell>
          <cell r="AP1775">
            <v>44943</v>
          </cell>
          <cell r="AR1775" t="str">
            <v>MDELIVERY_4839185</v>
          </cell>
          <cell r="AS1775">
            <v>331104</v>
          </cell>
          <cell r="AT1775" t="str">
            <v>D40</v>
          </cell>
          <cell r="AU1775" t="str">
            <v>BTC</v>
          </cell>
          <cell r="AV1775">
            <v>1</v>
          </cell>
          <cell r="AW1775" t="str">
            <v>LOCAL</v>
          </cell>
          <cell r="AX1775" t="str">
            <v>EN_TRANSITO</v>
          </cell>
          <cell r="AY1775" t="str">
            <v>HALFSIM MOVISTAR: 1 und - sn. 8959300520560984414</v>
          </cell>
          <cell r="AZ1775" t="str">
            <v>SIMCARD</v>
          </cell>
          <cell r="BA1775" t="str">
            <v/>
          </cell>
        </row>
        <row r="1776">
          <cell r="A1776" t="str">
            <v>4839202</v>
          </cell>
          <cell r="B1776" t="str">
            <v>MDELIVERY</v>
          </cell>
          <cell r="C1776">
            <v>44943</v>
          </cell>
          <cell r="D1776" t="str">
            <v>FLEXNET ECUADOR - MDELIVERY</v>
          </cell>
          <cell r="E1776" t="str">
            <v>CALLE 28 DE JUNIO S/N Y GARCIA MORENO ENTRADA LLANO GRANDE</v>
          </cell>
          <cell r="H1776" t="str">
            <v>170208</v>
          </cell>
          <cell r="I1776" t="str">
            <v>QUITO</v>
          </cell>
          <cell r="J1776" t="str">
            <v>PICHINCHA</v>
          </cell>
          <cell r="K1776" t="str">
            <v>DANIEL NOVAS PEREZ</v>
          </cell>
          <cell r="L1776" t="str">
            <v>OFICINA TRAMACO AMERICA</v>
          </cell>
          <cell r="O1776" t="str">
            <v>QUITO</v>
          </cell>
          <cell r="P1776" t="str">
            <v>QUITO</v>
          </cell>
          <cell r="Q1776" t="str">
            <v>PICHINCHA_QUITO_</v>
          </cell>
          <cell r="R1776" t="str">
            <v>4839202</v>
          </cell>
          <cell r="W1776" t="str">
            <v>1721168993</v>
          </cell>
          <cell r="X1776" t="str">
            <v>0997667993-0997667993</v>
          </cell>
          <cell r="AA1776">
            <v>44943</v>
          </cell>
          <cell r="AD1776">
            <v>1</v>
          </cell>
          <cell r="AE1776">
            <v>1</v>
          </cell>
          <cell r="AH1776" t="str">
            <v/>
          </cell>
          <cell r="AI1776" t="str">
            <v>DESPACHO</v>
          </cell>
          <cell r="AJ1776" t="str">
            <v>DERIVADO PICK UP</v>
          </cell>
          <cell r="AL1776" t="str">
            <v>NO</v>
          </cell>
          <cell r="AN1776" t="str">
            <v>MOV onlinevip</v>
          </cell>
          <cell r="AO1776" t="str">
            <v>CANAL ONLINE</v>
          </cell>
          <cell r="AP1776">
            <v>44943</v>
          </cell>
          <cell r="AR1776" t="str">
            <v>MDELIVERY_4839202</v>
          </cell>
          <cell r="AS1776">
            <v>331105</v>
          </cell>
          <cell r="AT1776" t="str">
            <v>D40</v>
          </cell>
          <cell r="AU1776" t="str">
            <v>BTC</v>
          </cell>
          <cell r="AV1776">
            <v>1</v>
          </cell>
          <cell r="AW1776" t="str">
            <v>PROVINCIAL</v>
          </cell>
          <cell r="AX1776" t="str">
            <v>ENTREGADO</v>
          </cell>
          <cell r="AY1776" t="str">
            <v>AIR APPLE AIRPODS 3ER GEN: 1 und - sn. 139999372440989</v>
          </cell>
          <cell r="AZ1776" t="str">
            <v>ACCESORIO</v>
          </cell>
          <cell r="BA1776" t="str">
            <v>Validar Biometrico</v>
          </cell>
        </row>
        <row r="1777">
          <cell r="A1777" t="str">
            <v>4839320</v>
          </cell>
          <cell r="B1777" t="str">
            <v>MDELIVERY</v>
          </cell>
          <cell r="C1777">
            <v>44943</v>
          </cell>
          <cell r="D1777" t="str">
            <v>FLEXNET ECUADOR - MDELIVERY</v>
          </cell>
          <cell r="E1777" t="str">
            <v>CALLE 28 DE JUNIO S/N Y GARCIA MORENO ENTRADA LLANO GRANDE</v>
          </cell>
          <cell r="H1777" t="str">
            <v>170208</v>
          </cell>
          <cell r="I1777" t="str">
            <v>QUITO</v>
          </cell>
          <cell r="J1777" t="str">
            <v>PICHINCHA</v>
          </cell>
          <cell r="K1777" t="str">
            <v>MONTA FARINANGO FREDDY RAFAEL</v>
          </cell>
          <cell r="L1777" t="str">
            <v>CONDADO CALLE JUAN DE DIOS OE4 148 Y LA SIRENA</v>
          </cell>
          <cell r="O1777" t="str">
            <v>170302</v>
          </cell>
          <cell r="P1777" t="str">
            <v>170302</v>
          </cell>
          <cell r="Q1777" t="str">
            <v>PICHINCHA_QUITO_CONDADO</v>
          </cell>
          <cell r="R1777" t="str">
            <v>4839320</v>
          </cell>
          <cell r="W1777" t="str">
            <v>1713226379</v>
          </cell>
          <cell r="X1777" t="str">
            <v>0998108113-0998108113</v>
          </cell>
          <cell r="AA1777">
            <v>44943</v>
          </cell>
          <cell r="AD1777">
            <v>1</v>
          </cell>
          <cell r="AE1777">
            <v>1</v>
          </cell>
          <cell r="AH1777" t="str">
            <v>SAN JOSE DEL CONDADO FRENTE A COMPACAR EN CASA DE 2P CLR BLANCO PORTON NEGRO</v>
          </cell>
          <cell r="AI1777" t="str">
            <v>DESPACHO</v>
          </cell>
          <cell r="AJ1777" t="str">
            <v>Normal</v>
          </cell>
          <cell r="AL1777" t="str">
            <v>NO</v>
          </cell>
          <cell r="AN1777" t="str">
            <v>MOV onlinevip</v>
          </cell>
          <cell r="AO1777" t="str">
            <v>CANAL ONLINE</v>
          </cell>
          <cell r="AP1777">
            <v>44943</v>
          </cell>
          <cell r="AR1777" t="str">
            <v>MDELIVERY_4839320</v>
          </cell>
          <cell r="AS1777">
            <v>331093</v>
          </cell>
          <cell r="AT1777" t="str">
            <v>D40</v>
          </cell>
          <cell r="AU1777" t="str">
            <v>BTC</v>
          </cell>
          <cell r="AV1777">
            <v>1</v>
          </cell>
          <cell r="AW1777" t="str">
            <v>LOCAL</v>
          </cell>
          <cell r="AX1777" t="str">
            <v>EN_TRANSITO</v>
          </cell>
          <cell r="AY1777" t="str">
            <v>LTE HONOR X8 AZUL: 1 und - sn. 866184062428953</v>
          </cell>
          <cell r="AZ1777" t="str">
            <v>TERMINAL</v>
          </cell>
          <cell r="BA1777" t="str">
            <v>Validar Biometrico</v>
          </cell>
        </row>
        <row r="1778">
          <cell r="A1778" t="str">
            <v>4839445</v>
          </cell>
          <cell r="B1778" t="str">
            <v>MDELIVERY</v>
          </cell>
          <cell r="C1778">
            <v>44943</v>
          </cell>
          <cell r="D1778" t="str">
            <v>FLEXNET ECUADOR - MDELIVERY</v>
          </cell>
          <cell r="E1778" t="str">
            <v>CALLE 28 DE JUNIO S/N Y GARCIA MORENO ENTRADA LLANO GRANDE</v>
          </cell>
          <cell r="H1778" t="str">
            <v>170208</v>
          </cell>
          <cell r="I1778" t="str">
            <v>QUITO</v>
          </cell>
          <cell r="J1778" t="str">
            <v>PICHINCHA</v>
          </cell>
          <cell r="K1778" t="str">
            <v>YOIS MANUEL COTTO AGUILAR</v>
          </cell>
          <cell r="L1778" t="str">
            <v>MILAGRO CALLE AV GUAYAQUIL SN Y PEDRO CARBO</v>
          </cell>
          <cell r="O1778" t="str">
            <v>091703</v>
          </cell>
          <cell r="P1778" t="str">
            <v>091703</v>
          </cell>
          <cell r="Q1778" t="str">
            <v>GUAYAS_MILAGRO_MILAGRO</v>
          </cell>
          <cell r="R1778" t="str">
            <v>4839445</v>
          </cell>
          <cell r="W1778" t="str">
            <v>1204924573001_v4443v4442</v>
          </cell>
          <cell r="X1778" t="str">
            <v>0991580434-0996338512</v>
          </cell>
          <cell r="AA1778">
            <v>44943</v>
          </cell>
          <cell r="AD1778">
            <v>1</v>
          </cell>
          <cell r="AE1778">
            <v>1</v>
          </cell>
          <cell r="AH1778" t="str">
            <v>TRABAJA EN CENTRO DE EDUCACION BASICA MATUTINA Y VESPERTINA SIMON BOLIVAR DE PREFERENCIA EN LA TARDE</v>
          </cell>
          <cell r="AI1778" t="str">
            <v>DESPACHO</v>
          </cell>
          <cell r="AJ1778" t="str">
            <v>Normal</v>
          </cell>
          <cell r="AL1778" t="str">
            <v>NO</v>
          </cell>
          <cell r="AN1778" t="str">
            <v>MOV onlinevip</v>
          </cell>
          <cell r="AO1778" t="str">
            <v>CANAL ONLINE</v>
          </cell>
          <cell r="AP1778">
            <v>44943</v>
          </cell>
          <cell r="AR1778" t="str">
            <v>MDELIVERY_4839445</v>
          </cell>
          <cell r="AS1778">
            <v>331286</v>
          </cell>
          <cell r="AT1778" t="str">
            <v>D40</v>
          </cell>
          <cell r="AU1778" t="str">
            <v>BTC</v>
          </cell>
          <cell r="AV1778">
            <v>2</v>
          </cell>
          <cell r="AW1778" t="str">
            <v>PROVINCIAL</v>
          </cell>
          <cell r="AX1778" t="str">
            <v>EN_PROCESO</v>
          </cell>
          <cell r="AY1778" t="str">
            <v>AIR APPLE AIRPODS 3ER GEN: 1 und - sn. 139999372440930 / HALFSIM MOVISTAR: 1 und - sn. 8959300520560987466</v>
          </cell>
          <cell r="AZ1778" t="str">
            <v>ACCESORIO / SIMCARD</v>
          </cell>
          <cell r="BA1778" t="str">
            <v/>
          </cell>
        </row>
        <row r="1779">
          <cell r="A1779" t="str">
            <v>4839527</v>
          </cell>
          <cell r="B1779" t="str">
            <v>MDELIVERY</v>
          </cell>
          <cell r="C1779">
            <v>44943</v>
          </cell>
          <cell r="D1779" t="str">
            <v>FLEXNET ECUADOR - MDELIVERY</v>
          </cell>
          <cell r="E1779" t="str">
            <v>CALLE 28 DE JUNIO S/N Y GARCIA MORENO ENTRADA LLANO GRANDE</v>
          </cell>
          <cell r="H1779" t="str">
            <v>170208</v>
          </cell>
          <cell r="I1779" t="str">
            <v>QUITO</v>
          </cell>
          <cell r="J1779" t="str">
            <v>PICHINCHA</v>
          </cell>
          <cell r="K1779" t="str">
            <v>PACHECO FIGUEROA STALIN ABEL</v>
          </cell>
          <cell r="L1779" t="str">
            <v>TARQUI CDLA SANTA LEONOR  MZ 10 SOLAR 1</v>
          </cell>
          <cell r="O1779" t="str">
            <v>090505</v>
          </cell>
          <cell r="P1779" t="str">
            <v>090505</v>
          </cell>
          <cell r="Q1779" t="str">
            <v>GUAYAS_GUAYAQUIL_TARQUI</v>
          </cell>
          <cell r="R1779" t="str">
            <v>4839527</v>
          </cell>
          <cell r="W1779" t="str">
            <v>0924894934</v>
          </cell>
          <cell r="X1779" t="str">
            <v>0985500037-0985500037</v>
          </cell>
          <cell r="AA1779">
            <v>44943</v>
          </cell>
          <cell r="AD1779">
            <v>1</v>
          </cell>
          <cell r="AE1779">
            <v>1</v>
          </cell>
          <cell r="AH1779" t="str">
            <v>FRENTE A BODEGAS DE DEPRATI ENTREGA EN WINTER PLASTILITO ES UN GALPON COLOR BLANCO Y PARED GRIS HAY QUE LLAMAR AL TITULAR  ENTREGA HASTA 16H00</v>
          </cell>
          <cell r="AI1779" t="str">
            <v>DESPACHO</v>
          </cell>
          <cell r="AJ1779" t="str">
            <v>Normal</v>
          </cell>
          <cell r="AL1779" t="str">
            <v>NO</v>
          </cell>
          <cell r="AN1779" t="str">
            <v>MOV onlinevip</v>
          </cell>
          <cell r="AO1779" t="str">
            <v>CANAL ONLINE</v>
          </cell>
          <cell r="AP1779">
            <v>44943</v>
          </cell>
          <cell r="AR1779" t="str">
            <v>MDELIVERY_4839527</v>
          </cell>
          <cell r="AS1779">
            <v>331298</v>
          </cell>
          <cell r="AT1779" t="str">
            <v>D40</v>
          </cell>
          <cell r="AU1779" t="str">
            <v>BTC</v>
          </cell>
          <cell r="AV1779">
            <v>1</v>
          </cell>
          <cell r="AW1779" t="str">
            <v>LOCAL</v>
          </cell>
          <cell r="AX1779" t="str">
            <v>EN_PROCESO</v>
          </cell>
          <cell r="AY1779" t="str">
            <v>LTE HONOR X8 NEGRO: 1 und - sn. 866184061557349</v>
          </cell>
          <cell r="AZ1779" t="str">
            <v>TERMINAL</v>
          </cell>
          <cell r="BA1779" t="str">
            <v>Validar Biometrico</v>
          </cell>
        </row>
        <row r="1780">
          <cell r="A1780" t="str">
            <v>4839622</v>
          </cell>
          <cell r="B1780" t="str">
            <v>MDELIVERY</v>
          </cell>
          <cell r="C1780">
            <v>44943</v>
          </cell>
          <cell r="D1780" t="str">
            <v>FLEXNET ECUADOR - MDELIVERY</v>
          </cell>
          <cell r="E1780" t="str">
            <v>CALLE 28 DE JUNIO S/N Y GARCIA MORENO ENTRADA LLANO GRANDE</v>
          </cell>
          <cell r="H1780" t="str">
            <v>170208</v>
          </cell>
          <cell r="I1780" t="str">
            <v>QUITO</v>
          </cell>
          <cell r="J1780" t="str">
            <v>PICHINCHA</v>
          </cell>
          <cell r="K1780" t="str">
            <v>LUIS FERNANDO PULLAGUARI UZHO</v>
          </cell>
          <cell r="L1780" t="str">
            <v>COTOCOLLAO CALLE DIEGO DE TAPIA SN  Y LIZARDO RUIZ</v>
          </cell>
          <cell r="O1780" t="str">
            <v>170301</v>
          </cell>
          <cell r="P1780" t="str">
            <v>170301</v>
          </cell>
          <cell r="Q1780" t="str">
            <v>PICHINCHA_QUITO_COTOCOLLAO</v>
          </cell>
          <cell r="R1780" t="str">
            <v>4839622</v>
          </cell>
          <cell r="W1780" t="str">
            <v>1501215006_V4443V4444</v>
          </cell>
          <cell r="X1780" t="str">
            <v>0984350892-</v>
          </cell>
          <cell r="AA1780">
            <v>44943</v>
          </cell>
          <cell r="AD1780">
            <v>1</v>
          </cell>
          <cell r="AE1780">
            <v>1</v>
          </cell>
          <cell r="AH1780" t="str">
            <v>ENTREGA EN EDIFICIO EN CONSTRUCCION CON VIDRIOS AZULES A 1 CDRA DE LA COOP EL SAGRARIO S1 ENVIADO AO</v>
          </cell>
          <cell r="AI1780" t="str">
            <v>DESPACHO</v>
          </cell>
          <cell r="AJ1780" t="str">
            <v>Normal</v>
          </cell>
          <cell r="AL1780" t="str">
            <v>NO</v>
          </cell>
          <cell r="AN1780" t="str">
            <v>MOV_tecnocom_credito_directo</v>
          </cell>
          <cell r="AO1780" t="str">
            <v>CANAL ONLINE</v>
          </cell>
          <cell r="AP1780">
            <v>44943</v>
          </cell>
          <cell r="AR1780" t="str">
            <v>MDELIVERY_4839622</v>
          </cell>
          <cell r="AS1780">
            <v>331285</v>
          </cell>
          <cell r="AT1780" t="str">
            <v>D40</v>
          </cell>
          <cell r="AU1780" t="str">
            <v>BTC</v>
          </cell>
          <cell r="AV1780">
            <v>1</v>
          </cell>
          <cell r="AW1780" t="str">
            <v>LOCAL</v>
          </cell>
          <cell r="AX1780" t="str">
            <v>HABILITADO RUTEO</v>
          </cell>
          <cell r="AY1780" t="str">
            <v>LTE HONOR X8 AZUL: 1 und - sn. 864331069311250</v>
          </cell>
          <cell r="AZ1780" t="str">
            <v>TERMINAL</v>
          </cell>
          <cell r="BA1780" t="str">
            <v>Validar Biometrico</v>
          </cell>
        </row>
        <row r="1781">
          <cell r="A1781" t="str">
            <v>4839709</v>
          </cell>
          <cell r="B1781" t="str">
            <v>MDELIVERY</v>
          </cell>
          <cell r="C1781">
            <v>44943</v>
          </cell>
          <cell r="D1781" t="str">
            <v>FLEXNET ECUADOR - MDELIVERY</v>
          </cell>
          <cell r="E1781" t="str">
            <v>CALLE 28 DE JUNIO S/N Y GARCIA MORENO ENTRADA LLANO GRANDE</v>
          </cell>
          <cell r="H1781" t="str">
            <v>170208</v>
          </cell>
          <cell r="I1781" t="str">
            <v>QUITO</v>
          </cell>
          <cell r="J1781" t="str">
            <v>PICHINCHA</v>
          </cell>
          <cell r="K1781" t="str">
            <v>ISAAC ALEJANDRO RAMIREZ TUMBACO</v>
          </cell>
          <cell r="L1781" t="str">
            <v>TARQUI     KM 25 VIA PERIMETRAL  SN 2DO CALLEJON 24 NO</v>
          </cell>
          <cell r="O1781" t="str">
            <v>090706</v>
          </cell>
          <cell r="P1781" t="str">
            <v>090706</v>
          </cell>
          <cell r="Q1781" t="str">
            <v>GUAYAS_GUAYAQUIL_TARQUI</v>
          </cell>
          <cell r="R1781" t="str">
            <v>4839709</v>
          </cell>
          <cell r="W1781" t="str">
            <v>0957793920</v>
          </cell>
          <cell r="X1781" t="str">
            <v>0-0983011023</v>
          </cell>
          <cell r="AA1781">
            <v>44943</v>
          </cell>
          <cell r="AD1781">
            <v>1</v>
          </cell>
          <cell r="AE1781">
            <v>1</v>
          </cell>
          <cell r="AH1781" t="str">
            <v>SECTOR COMPLEJO DE BODEGAS BOFLEX  JUNTO NOVA WORLD SA   ENTEGAR EN HOLSTRANS LOGISTIC SA  BODEGAS DE COLOR CELESTE  REALIZAR UNA LLAMADA CUANDO ESTEN EN LA PUERTA PRINCIPAL</v>
          </cell>
          <cell r="AI1781" t="str">
            <v>DESPACHO</v>
          </cell>
          <cell r="AJ1781" t="str">
            <v>Normal</v>
          </cell>
          <cell r="AL1781" t="str">
            <v>NO</v>
          </cell>
          <cell r="AN1781" t="str">
            <v>MOV_autoporta</v>
          </cell>
          <cell r="AO1781" t="str">
            <v>CANAL ONLINE</v>
          </cell>
          <cell r="AP1781">
            <v>44943</v>
          </cell>
          <cell r="AR1781" t="str">
            <v>MDELIVERY_4839709</v>
          </cell>
          <cell r="AS1781">
            <v>331091</v>
          </cell>
          <cell r="AT1781" t="str">
            <v>D40</v>
          </cell>
          <cell r="AU1781" t="str">
            <v>BTC</v>
          </cell>
          <cell r="AV1781">
            <v>1</v>
          </cell>
          <cell r="AW1781" t="str">
            <v>LOCAL</v>
          </cell>
          <cell r="AX1781" t="str">
            <v>EN_TRANSITO</v>
          </cell>
          <cell r="AY1781" t="str">
            <v>HALFSIM MOVISTAR: 1 und - sn. 8959300120518926052</v>
          </cell>
          <cell r="AZ1781" t="str">
            <v>SIMCARD</v>
          </cell>
          <cell r="BA1781" t="str">
            <v/>
          </cell>
        </row>
        <row r="1782">
          <cell r="A1782" t="str">
            <v>4839799</v>
          </cell>
          <cell r="B1782" t="str">
            <v>MDELIVERY</v>
          </cell>
          <cell r="C1782">
            <v>44943</v>
          </cell>
          <cell r="D1782" t="str">
            <v>FLEXNET ECUADOR - MDELIVERY</v>
          </cell>
          <cell r="E1782" t="str">
            <v>CALLE 28 DE JUNIO S/N Y GARCIA MORENO ENTRADA LLANO GRANDE</v>
          </cell>
          <cell r="H1782" t="str">
            <v>170208</v>
          </cell>
          <cell r="I1782" t="str">
            <v>QUITO</v>
          </cell>
          <cell r="J1782" t="str">
            <v>PICHINCHA</v>
          </cell>
          <cell r="K1782" t="str">
            <v>JARRIN GARCES  CESAR GUSTAVO</v>
          </cell>
          <cell r="L1782" t="str">
            <v>SAN MIGUEL DE IBARRA AV GRAL PINTAG  1453 Y MANCO CAPA</v>
          </cell>
          <cell r="O1782" t="str">
            <v>100108</v>
          </cell>
          <cell r="P1782" t="str">
            <v>100108</v>
          </cell>
          <cell r="Q1782" t="str">
            <v>IMBABURA_IBARRA_SAN MIGUEL DE IBARRA</v>
          </cell>
          <cell r="R1782" t="str">
            <v>4839799</v>
          </cell>
          <cell r="W1782" t="str">
            <v>0917114308</v>
          </cell>
          <cell r="X1782" t="str">
            <v>0968792709-0968792709</v>
          </cell>
          <cell r="AA1782">
            <v>44943</v>
          </cell>
          <cell r="AD1782">
            <v>1</v>
          </cell>
          <cell r="AE1782">
            <v>1</v>
          </cell>
          <cell r="AH1782" t="str">
            <v>ENTREGA EN CASA DE 2 PISOS PORTON VERDE JUNTO AL POLIDEPRTIVO GUAYAQUIL DE PIEDRA  PIDE ANTICIPEN LA ENTREGA</v>
          </cell>
          <cell r="AI1782" t="str">
            <v>DESPACHO</v>
          </cell>
          <cell r="AJ1782" t="str">
            <v>Normal</v>
          </cell>
          <cell r="AL1782" t="str">
            <v>NO</v>
          </cell>
          <cell r="AN1782" t="str">
            <v>MOV productovip</v>
          </cell>
          <cell r="AO1782" t="str">
            <v>CANAL ONLINE</v>
          </cell>
          <cell r="AP1782">
            <v>44943</v>
          </cell>
          <cell r="AR1782" t="str">
            <v>MDELIVERY_4839799</v>
          </cell>
          <cell r="AS1782">
            <v>331297</v>
          </cell>
          <cell r="AT1782" t="str">
            <v>D40</v>
          </cell>
          <cell r="AU1782" t="str">
            <v>BTC</v>
          </cell>
          <cell r="AV1782">
            <v>1</v>
          </cell>
          <cell r="AW1782" t="str">
            <v>PROVINCIAL</v>
          </cell>
          <cell r="AX1782" t="str">
            <v>EN_PROCESO</v>
          </cell>
          <cell r="AY1782" t="str">
            <v>HALFSIM MOVISTAR: 1 und - sn. 8959300520560986476</v>
          </cell>
          <cell r="AZ1782" t="str">
            <v>SIMCARD</v>
          </cell>
          <cell r="BA1782" t="str">
            <v/>
          </cell>
        </row>
        <row r="1783">
          <cell r="A1783" t="str">
            <v>4839868</v>
          </cell>
          <cell r="B1783" t="str">
            <v>MDELIVERY</v>
          </cell>
          <cell r="C1783">
            <v>44943</v>
          </cell>
          <cell r="D1783" t="str">
            <v>FLEXNET ECUADOR - MDELIVERY</v>
          </cell>
          <cell r="E1783" t="str">
            <v>CALLE 28 DE JUNIO S/N Y GARCIA MORENO ENTRADA LLANO GRANDE</v>
          </cell>
          <cell r="H1783" t="str">
            <v>170208</v>
          </cell>
          <cell r="I1783" t="str">
            <v>QUITO</v>
          </cell>
          <cell r="J1783" t="str">
            <v>PICHINCHA</v>
          </cell>
          <cell r="K1783" t="str">
            <v>PIERO ALEJANDRO BAJAÑA PICO</v>
          </cell>
          <cell r="L1783" t="str">
            <v>XIMENA FLORESTA  2 CALLE COTACACHI  MZ 143 VILLA 14 Y AV DOMINGO COMIN</v>
          </cell>
          <cell r="O1783" t="str">
            <v>090107</v>
          </cell>
          <cell r="P1783" t="str">
            <v>090107</v>
          </cell>
          <cell r="Q1783" t="str">
            <v>GUAYAS_GUAYAQUIL_XIMENA</v>
          </cell>
          <cell r="R1783" t="str">
            <v>4839868</v>
          </cell>
          <cell r="W1783" t="str">
            <v>0943962084_V3111V1221</v>
          </cell>
          <cell r="X1783" t="str">
            <v>0963002375-</v>
          </cell>
          <cell r="AA1783">
            <v>44943</v>
          </cell>
          <cell r="AD1783">
            <v>1</v>
          </cell>
          <cell r="AE1783">
            <v>1</v>
          </cell>
          <cell r="AH1783" t="str">
            <v>FRENTE A IGLESIA SAN EDUARDO EN CASA PLOMA CON 5 VENTANAS</v>
          </cell>
          <cell r="AI1783" t="str">
            <v>DESPACHO</v>
          </cell>
          <cell r="AJ1783" t="str">
            <v>Normal</v>
          </cell>
          <cell r="AL1783" t="str">
            <v>NO</v>
          </cell>
          <cell r="AN1783" t="str">
            <v>MOV tecnocom</v>
          </cell>
          <cell r="AO1783" t="str">
            <v>CANAL ONLINE</v>
          </cell>
          <cell r="AP1783">
            <v>44943</v>
          </cell>
          <cell r="AR1783" t="str">
            <v>MDELIVERY_4839868</v>
          </cell>
          <cell r="AS1783">
            <v>331103</v>
          </cell>
          <cell r="AT1783" t="str">
            <v>D40</v>
          </cell>
          <cell r="AU1783" t="str">
            <v>BTC</v>
          </cell>
          <cell r="AV1783">
            <v>1</v>
          </cell>
          <cell r="AW1783" t="str">
            <v>LOCAL</v>
          </cell>
          <cell r="AX1783" t="str">
            <v>EN_TRANSITO</v>
          </cell>
          <cell r="AY1783" t="str">
            <v>LTE XIAOMI REDMI NOTE 11 GRIS: 1 und - sn. 861696062483725</v>
          </cell>
          <cell r="AZ1783" t="str">
            <v>TERMINAL</v>
          </cell>
          <cell r="BA1783" t="str">
            <v>Validar Biometrico, Validar Tarjeta Credito M,</v>
          </cell>
        </row>
        <row r="1784">
          <cell r="A1784" t="str">
            <v>4839898</v>
          </cell>
          <cell r="B1784" t="str">
            <v>MDELIVERY</v>
          </cell>
          <cell r="C1784">
            <v>44943</v>
          </cell>
          <cell r="D1784" t="str">
            <v>FLEXNET ECUADOR - MDELIVERY</v>
          </cell>
          <cell r="E1784" t="str">
            <v>CALLE 28 DE JUNIO S/N Y GARCIA MORENO ENTRADA LLANO GRANDE</v>
          </cell>
          <cell r="H1784" t="str">
            <v>170208</v>
          </cell>
          <cell r="I1784" t="str">
            <v>QUITO</v>
          </cell>
          <cell r="J1784" t="str">
            <v>PICHINCHA</v>
          </cell>
          <cell r="K1784" t="str">
            <v>ANDRADE CARAGUAY GARY PATRICIO</v>
          </cell>
          <cell r="L1784" t="str">
            <v>CARCELEN AV JUAN DE SELIS SN CALLE VICENTE DUQUE</v>
          </cell>
          <cell r="O1784" t="str">
            <v>170303</v>
          </cell>
          <cell r="P1784" t="str">
            <v>170303</v>
          </cell>
          <cell r="Q1784" t="str">
            <v>PICHINCHA_QUITO_CARCELEN</v>
          </cell>
          <cell r="R1784" t="str">
            <v>4839898</v>
          </cell>
          <cell r="W1784" t="str">
            <v>1725043465</v>
          </cell>
          <cell r="X1784" t="str">
            <v>0995761845-0995761845</v>
          </cell>
          <cell r="AA1784">
            <v>44943</v>
          </cell>
          <cell r="AD1784">
            <v>1</v>
          </cell>
          <cell r="AE1784">
            <v>1</v>
          </cell>
          <cell r="AH1784" t="str">
            <v>SECTOR CARCELEN INDISTRIAL ENTREGA EN LA EMPRESA ALEXI TEJIDO TIENE PORTONES BLANCOS HAY QUE TIMBRAR Y ANUNCIARSE EN RECEPCION</v>
          </cell>
          <cell r="AI1784" t="str">
            <v>DESPACHO</v>
          </cell>
          <cell r="AJ1784" t="str">
            <v>Normal</v>
          </cell>
          <cell r="AL1784" t="str">
            <v>NO</v>
          </cell>
          <cell r="AN1784" t="str">
            <v>MOV onlinevip</v>
          </cell>
          <cell r="AO1784" t="str">
            <v>CANAL ONLINE</v>
          </cell>
          <cell r="AP1784">
            <v>44943</v>
          </cell>
          <cell r="AR1784" t="str">
            <v>MDELIVERY_4839898</v>
          </cell>
          <cell r="AS1784">
            <v>331295</v>
          </cell>
          <cell r="AT1784" t="str">
            <v>D40</v>
          </cell>
          <cell r="AU1784" t="str">
            <v>BTC</v>
          </cell>
          <cell r="AV1784">
            <v>1</v>
          </cell>
          <cell r="AW1784" t="str">
            <v>LOCAL</v>
          </cell>
          <cell r="AX1784" t="str">
            <v>HABILITADO RUTEO</v>
          </cell>
          <cell r="AY1784" t="str">
            <v>LTE XIAOMI REDMI 10C 128GB GRIS: 1 und - sn. 868688062340305</v>
          </cell>
          <cell r="AZ1784" t="str">
            <v>TERMINAL</v>
          </cell>
          <cell r="BA1784" t="str">
            <v>Validar Biometrico</v>
          </cell>
        </row>
        <row r="1785">
          <cell r="A1785" t="str">
            <v>4839905</v>
          </cell>
          <cell r="B1785" t="str">
            <v>MDELIVERY</v>
          </cell>
          <cell r="C1785">
            <v>44943</v>
          </cell>
          <cell r="D1785" t="str">
            <v>FLEXNET ECUADOR - MDELIVERY</v>
          </cell>
          <cell r="E1785" t="str">
            <v>CALLE 28 DE JUNIO S/N Y GARCIA MORENO ENTRADA LLANO GRANDE</v>
          </cell>
          <cell r="H1785" t="str">
            <v>170208</v>
          </cell>
          <cell r="I1785" t="str">
            <v>QUITO</v>
          </cell>
          <cell r="J1785" t="str">
            <v>PICHINCHA</v>
          </cell>
          <cell r="K1785" t="str">
            <v>GEORGE JESUS MARIDUEÑA CABEZAS</v>
          </cell>
          <cell r="L1785" t="str">
            <v>VUELTA LARGA   AVENIDA  REFINERIA   SN</v>
          </cell>
          <cell r="O1785" t="str">
            <v>080113</v>
          </cell>
          <cell r="P1785" t="str">
            <v>080113</v>
          </cell>
          <cell r="Q1785" t="str">
            <v>ESMERALDAS_ESMERALDAS_VUELTA LARGA</v>
          </cell>
          <cell r="R1785" t="str">
            <v>4839905</v>
          </cell>
          <cell r="W1785" t="str">
            <v>0850040262</v>
          </cell>
          <cell r="X1785" t="str">
            <v>0985527570-0900000000</v>
          </cell>
          <cell r="AA1785">
            <v>44943</v>
          </cell>
          <cell r="AD1785">
            <v>1</v>
          </cell>
          <cell r="AE1785">
            <v>1</v>
          </cell>
          <cell r="AH1785" t="str">
            <v>FRENTE A PETROECUADOR ENTREGAR EN  TERMO ESMERALDAS 2 CASA 2 PISOS GRIS  PREGUNTAR AL SR GUARDIA</v>
          </cell>
          <cell r="AI1785" t="str">
            <v>DESPACHO</v>
          </cell>
          <cell r="AJ1785" t="str">
            <v>Normal</v>
          </cell>
          <cell r="AL1785" t="str">
            <v>NO</v>
          </cell>
          <cell r="AN1785" t="str">
            <v>MOV productovip</v>
          </cell>
          <cell r="AO1785" t="str">
            <v>CANAL ONLINE</v>
          </cell>
          <cell r="AP1785">
            <v>44943</v>
          </cell>
          <cell r="AR1785" t="str">
            <v>MDELIVERY_4839905</v>
          </cell>
          <cell r="AS1785">
            <v>331090</v>
          </cell>
          <cell r="AT1785" t="str">
            <v>D40</v>
          </cell>
          <cell r="AU1785" t="str">
            <v>BTC</v>
          </cell>
          <cell r="AV1785">
            <v>1</v>
          </cell>
          <cell r="AW1785" t="str">
            <v>PROVINCIAL</v>
          </cell>
          <cell r="AX1785" t="str">
            <v>INCIDENCIA</v>
          </cell>
          <cell r="AY1785" t="str">
            <v>HALFSIM MOVISTAR: 1 und - sn. 8959300520560986286</v>
          </cell>
          <cell r="AZ1785" t="str">
            <v>SIMCARD</v>
          </cell>
          <cell r="BA1785" t="str">
            <v/>
          </cell>
        </row>
        <row r="1786">
          <cell r="A1786" t="str">
            <v>4839947</v>
          </cell>
          <cell r="B1786" t="str">
            <v>MDELIVERY</v>
          </cell>
          <cell r="C1786">
            <v>44943</v>
          </cell>
          <cell r="D1786" t="str">
            <v>FLEXNET ECUADOR - MDELIVERY</v>
          </cell>
          <cell r="E1786" t="str">
            <v>CALLE 28 DE JUNIO S/N Y GARCIA MORENO ENTRADA LLANO GRANDE</v>
          </cell>
          <cell r="H1786" t="str">
            <v>170208</v>
          </cell>
          <cell r="I1786" t="str">
            <v>QUITO</v>
          </cell>
          <cell r="J1786" t="str">
            <v>PICHINCHA</v>
          </cell>
          <cell r="K1786" t="str">
            <v>GONZABAY INTRIAGO JOSE GERMAN</v>
          </cell>
          <cell r="L1786" t="str">
            <v>TARQUI SAUCES 8 MZ 458 VILLA 7</v>
          </cell>
          <cell r="O1786" t="str">
            <v>090502</v>
          </cell>
          <cell r="P1786" t="str">
            <v>090502</v>
          </cell>
          <cell r="Q1786" t="str">
            <v>GUAYAS_GUAYAQUIL_TARQUI</v>
          </cell>
          <cell r="R1786" t="str">
            <v>4839947</v>
          </cell>
          <cell r="W1786" t="str">
            <v>0925027740</v>
          </cell>
          <cell r="X1786" t="str">
            <v>0990340964-0967372001</v>
          </cell>
          <cell r="AA1786">
            <v>44943</v>
          </cell>
          <cell r="AD1786">
            <v>1</v>
          </cell>
          <cell r="AE1786">
            <v>1</v>
          </cell>
          <cell r="AH1786" t="str">
            <v>ATRAS DE APROFE EN CASA EN CONSTRUCCION AHI TRABAJA</v>
          </cell>
          <cell r="AI1786" t="str">
            <v>DESPACHO</v>
          </cell>
          <cell r="AJ1786" t="str">
            <v>Normal</v>
          </cell>
          <cell r="AL1786" t="str">
            <v>NO</v>
          </cell>
          <cell r="AN1786" t="str">
            <v>MOV onlinevip</v>
          </cell>
          <cell r="AO1786" t="str">
            <v>CANAL ONLINE</v>
          </cell>
          <cell r="AP1786">
            <v>44943</v>
          </cell>
          <cell r="AR1786" t="str">
            <v>MDELIVERY_4839947</v>
          </cell>
          <cell r="AS1786">
            <v>331307</v>
          </cell>
          <cell r="AT1786" t="str">
            <v>D40</v>
          </cell>
          <cell r="AU1786" t="str">
            <v>BTC</v>
          </cell>
          <cell r="AV1786">
            <v>1</v>
          </cell>
          <cell r="AW1786" t="str">
            <v>LOCAL</v>
          </cell>
          <cell r="AX1786" t="str">
            <v>EN_PROCESO</v>
          </cell>
          <cell r="AY1786" t="str">
            <v>LTE XIAOMI REDMI 10C 128GB GRIS: 1 und - sn. 868688062378263</v>
          </cell>
          <cell r="AZ1786" t="str">
            <v>TERMINAL</v>
          </cell>
          <cell r="BA1786" t="str">
            <v>Validar Biometrico</v>
          </cell>
        </row>
        <row r="1787">
          <cell r="A1787" t="str">
            <v>4839955</v>
          </cell>
          <cell r="B1787" t="str">
            <v>MDELIVERY</v>
          </cell>
          <cell r="C1787">
            <v>44943</v>
          </cell>
          <cell r="D1787" t="str">
            <v>FLEXNET ECUADOR - MDELIVERY</v>
          </cell>
          <cell r="E1787" t="str">
            <v>CALLE 28 DE JUNIO S/N Y GARCIA MORENO ENTRADA LLANO GRANDE</v>
          </cell>
          <cell r="H1787" t="str">
            <v>170208</v>
          </cell>
          <cell r="I1787" t="str">
            <v>QUITO</v>
          </cell>
          <cell r="J1787" t="str">
            <v>PICHINCHA</v>
          </cell>
          <cell r="K1787" t="str">
            <v>QUIZHPI ESPINOZA SEGUNDO JOAQUIN</v>
          </cell>
          <cell r="L1787" t="str">
            <v>ABRAHAM CALAZACON CALLE A SN Y CALLE 17</v>
          </cell>
          <cell r="O1787" t="str">
            <v>230206</v>
          </cell>
          <cell r="P1787" t="str">
            <v>230206</v>
          </cell>
          <cell r="Q1787" t="str">
            <v>SANTO DOMINGO_SANTO DOMINGO_ABRAHAM CALAZACON</v>
          </cell>
          <cell r="R1787" t="str">
            <v>4839955</v>
          </cell>
          <cell r="W1787" t="str">
            <v>0102130119</v>
          </cell>
          <cell r="X1787" t="str">
            <v>0979305893-0979305893</v>
          </cell>
          <cell r="AA1787">
            <v>44943</v>
          </cell>
          <cell r="AD1787">
            <v>1</v>
          </cell>
          <cell r="AE1787">
            <v>1</v>
          </cell>
          <cell r="AH1787" t="str">
            <v>BRR VIRGEN DEL CISNE COOP MARIA DEL ROSARIO SECTOR 2 ESTA A 2 CUADRAS DE LA ESCUELA ALFONSO TOLEDO EN CASA DE 2 PISOS CON BALDOSA ROSADA Y ANARANJADA</v>
          </cell>
          <cell r="AI1787" t="str">
            <v>DESPACHO</v>
          </cell>
          <cell r="AJ1787" t="str">
            <v>Normal</v>
          </cell>
          <cell r="AL1787" t="str">
            <v>NO</v>
          </cell>
          <cell r="AN1787" t="str">
            <v>MOV onlinevip</v>
          </cell>
          <cell r="AO1787" t="str">
            <v>CANAL ONLINE</v>
          </cell>
          <cell r="AP1787">
            <v>44943</v>
          </cell>
          <cell r="AR1787" t="str">
            <v>MDELIVERY_4839955</v>
          </cell>
          <cell r="AS1787">
            <v>331300</v>
          </cell>
          <cell r="AT1787" t="str">
            <v>D40</v>
          </cell>
          <cell r="AU1787" t="str">
            <v>BTC</v>
          </cell>
          <cell r="AV1787">
            <v>1</v>
          </cell>
          <cell r="AW1787" t="str">
            <v>PROVINCIAL</v>
          </cell>
          <cell r="AX1787" t="str">
            <v>EN_PROCESO</v>
          </cell>
          <cell r="AY1787" t="str">
            <v>LTE SAMSUNG A03 AZUL: 1 und - sn. 351084959184267</v>
          </cell>
          <cell r="AZ1787" t="str">
            <v>TERMINAL</v>
          </cell>
          <cell r="BA1787" t="str">
            <v>Validar Biometrico</v>
          </cell>
        </row>
        <row r="1788">
          <cell r="A1788" t="str">
            <v>4839970</v>
          </cell>
          <cell r="B1788" t="str">
            <v>MDELIVERY</v>
          </cell>
          <cell r="C1788">
            <v>44943</v>
          </cell>
          <cell r="D1788" t="str">
            <v>FLEXNET ECUADOR - MDELIVERY</v>
          </cell>
          <cell r="E1788" t="str">
            <v>CALLE 28 DE JUNIO S/N Y GARCIA MORENO ENTRADA LLANO GRANDE</v>
          </cell>
          <cell r="H1788" t="str">
            <v>170208</v>
          </cell>
          <cell r="I1788" t="str">
            <v>QUITO</v>
          </cell>
          <cell r="J1788" t="str">
            <v>PICHINCHA</v>
          </cell>
          <cell r="K1788" t="str">
            <v>Veronica Susana Alvear Sanchez</v>
          </cell>
          <cell r="L1788" t="str">
            <v>VELASCO  CALLE GALO PLAZA LASSO SN JOSE MARIA VELASCO IBARRA</v>
          </cell>
          <cell r="O1788" t="str">
            <v>060108</v>
          </cell>
          <cell r="P1788" t="str">
            <v>060108</v>
          </cell>
          <cell r="Q1788" t="str">
            <v>CHIMBORAZO_RIOBAMBA_VELASCO</v>
          </cell>
          <cell r="R1788" t="str">
            <v>4839970</v>
          </cell>
          <cell r="W1788" t="str">
            <v>0603577172</v>
          </cell>
          <cell r="X1788" t="str">
            <v>0-0989376277</v>
          </cell>
          <cell r="AA1788">
            <v>44943</v>
          </cell>
          <cell r="AD1788">
            <v>1</v>
          </cell>
          <cell r="AE1788">
            <v>1</v>
          </cell>
          <cell r="AH1788" t="str">
            <v>BARRIO 21 DE ABRIL  DIAGONAL A TEXTIL SN  CASA 3 PISOS SIN PINTAR PLANTA BAJA UNA FARMACIA</v>
          </cell>
          <cell r="AI1788" t="str">
            <v>DESPACHO</v>
          </cell>
          <cell r="AJ1788" t="str">
            <v>Normal</v>
          </cell>
          <cell r="AL1788" t="str">
            <v>NO</v>
          </cell>
          <cell r="AN1788" t="str">
            <v>MOV_autoporta</v>
          </cell>
          <cell r="AO1788" t="str">
            <v>CANAL ONLINE</v>
          </cell>
          <cell r="AP1788">
            <v>44943</v>
          </cell>
          <cell r="AR1788" t="str">
            <v>MDELIVERY_4839970</v>
          </cell>
          <cell r="AS1788">
            <v>331102</v>
          </cell>
          <cell r="AT1788" t="str">
            <v>D40</v>
          </cell>
          <cell r="AU1788" t="str">
            <v>BTC</v>
          </cell>
          <cell r="AV1788">
            <v>1</v>
          </cell>
          <cell r="AW1788" t="str">
            <v>PROVINCIAL</v>
          </cell>
          <cell r="AX1788" t="str">
            <v>EN_TRANSITO</v>
          </cell>
          <cell r="AY1788" t="str">
            <v>HALFSIM MOVISTAR: 1 und - sn. 8959300520560982079</v>
          </cell>
          <cell r="AZ1788" t="str">
            <v>SIMCARD</v>
          </cell>
          <cell r="BA1788" t="str">
            <v/>
          </cell>
        </row>
        <row r="1789">
          <cell r="A1789" t="str">
            <v>4840006</v>
          </cell>
          <cell r="B1789" t="str">
            <v>MDELIVERY</v>
          </cell>
          <cell r="C1789">
            <v>44943</v>
          </cell>
          <cell r="D1789" t="str">
            <v>FLEXNET ECUADOR - MDELIVERY</v>
          </cell>
          <cell r="E1789" t="str">
            <v>CALLE 28 DE JUNIO S/N Y GARCIA MORENO ENTRADA LLANO GRANDE</v>
          </cell>
          <cell r="H1789" t="str">
            <v>170208</v>
          </cell>
          <cell r="I1789" t="str">
            <v>QUITO</v>
          </cell>
          <cell r="J1789" t="str">
            <v>PICHINCHA</v>
          </cell>
          <cell r="K1789" t="str">
            <v>JOSE GERMAN GONZABAY INTRIAGO</v>
          </cell>
          <cell r="L1789" t="str">
            <v>TARQUI SAUCES 8 MZ 458 VILLA 7</v>
          </cell>
          <cell r="O1789" t="str">
            <v>090502</v>
          </cell>
          <cell r="P1789" t="str">
            <v>090502</v>
          </cell>
          <cell r="Q1789" t="str">
            <v>GUAYAS _GUAYAQUIL _TARQUI</v>
          </cell>
          <cell r="R1789" t="str">
            <v>4840006</v>
          </cell>
          <cell r="W1789" t="str">
            <v>0925027740</v>
          </cell>
          <cell r="X1789" t="str">
            <v>0990340964-0990340964</v>
          </cell>
          <cell r="AA1789">
            <v>44943</v>
          </cell>
          <cell r="AD1789">
            <v>1</v>
          </cell>
          <cell r="AE1789">
            <v>1</v>
          </cell>
          <cell r="AH1789" t="str">
            <v>ATRAS DE APROFE EN CASA EN CONSTRUCCION AHI TRABAJA</v>
          </cell>
          <cell r="AI1789" t="str">
            <v>DESPACHO</v>
          </cell>
          <cell r="AJ1789" t="str">
            <v>Normal</v>
          </cell>
          <cell r="AL1789" t="str">
            <v>NO</v>
          </cell>
          <cell r="AN1789" t="str">
            <v>MOV productovip</v>
          </cell>
          <cell r="AO1789" t="str">
            <v>CANAL ONLINE</v>
          </cell>
          <cell r="AP1789">
            <v>44943</v>
          </cell>
          <cell r="AR1789" t="str">
            <v>MDELIVERY_4840006</v>
          </cell>
          <cell r="AS1789">
            <v>331304</v>
          </cell>
          <cell r="AT1789" t="str">
            <v>D40</v>
          </cell>
          <cell r="AU1789" t="str">
            <v>BTC</v>
          </cell>
          <cell r="AV1789">
            <v>1</v>
          </cell>
          <cell r="AW1789" t="str">
            <v>LOCAL</v>
          </cell>
          <cell r="AX1789" t="str">
            <v>EN_PROCESO</v>
          </cell>
          <cell r="AY1789" t="str">
            <v>HALFSIM MOVISTAR: 1 und - sn. 8959300520560981618</v>
          </cell>
          <cell r="AZ1789" t="str">
            <v>SIMCARD</v>
          </cell>
          <cell r="BA1789" t="str">
            <v/>
          </cell>
        </row>
        <row r="1790">
          <cell r="A1790" t="str">
            <v>4840056</v>
          </cell>
          <cell r="B1790" t="str">
            <v>MDELIVERY</v>
          </cell>
          <cell r="C1790">
            <v>44943</v>
          </cell>
          <cell r="D1790" t="str">
            <v>FLEXNET ECUADOR - MDELIVERY</v>
          </cell>
          <cell r="E1790" t="str">
            <v>CALLE 28 DE JUNIO S/N Y GARCIA MORENO ENTRADA LLANO GRANDE</v>
          </cell>
          <cell r="H1790" t="str">
            <v>170208</v>
          </cell>
          <cell r="I1790" t="str">
            <v>QUITO</v>
          </cell>
          <cell r="J1790" t="str">
            <v>PICHINCHA</v>
          </cell>
          <cell r="K1790" t="str">
            <v>bryan ulysses Flores Viteri</v>
          </cell>
          <cell r="L1790" t="str">
            <v>CONOCOTO   PASAJE C  CASA 10 AV CARLOS ANDRADE MARIN</v>
          </cell>
          <cell r="O1790" t="str">
            <v>170801</v>
          </cell>
          <cell r="P1790" t="str">
            <v>170801</v>
          </cell>
          <cell r="Q1790" t="str">
            <v>PICHINCHA_QUITO_CONOCOTO</v>
          </cell>
          <cell r="R1790" t="str">
            <v>4840056</v>
          </cell>
          <cell r="W1790" t="str">
            <v>1723334858</v>
          </cell>
          <cell r="X1790" t="str">
            <v>0-0983255220</v>
          </cell>
          <cell r="AA1790">
            <v>44943</v>
          </cell>
          <cell r="AD1790">
            <v>1</v>
          </cell>
          <cell r="AE1790">
            <v>1</v>
          </cell>
          <cell r="AH1790" t="str">
            <v>SAN JOSE DEL VALLE FRENTE A SANTA MARIA DE ILALO  CONJUNTO MONTECARLO CASA CREMA 2 PISOS TOCAR EL TIMBRE CASA 10</v>
          </cell>
          <cell r="AI1790" t="str">
            <v>DESPACHO</v>
          </cell>
          <cell r="AJ1790" t="str">
            <v>Normal</v>
          </cell>
          <cell r="AL1790" t="str">
            <v>NO</v>
          </cell>
          <cell r="AN1790" t="str">
            <v>MOV_autoporta</v>
          </cell>
          <cell r="AO1790" t="str">
            <v>CANAL ONLINE</v>
          </cell>
          <cell r="AP1790">
            <v>44943</v>
          </cell>
          <cell r="AR1790" t="str">
            <v>MDELIVERY_4840056</v>
          </cell>
          <cell r="AS1790">
            <v>331106</v>
          </cell>
          <cell r="AT1790" t="str">
            <v>D40</v>
          </cell>
          <cell r="AU1790" t="str">
            <v>BTC</v>
          </cell>
          <cell r="AV1790">
            <v>1</v>
          </cell>
          <cell r="AW1790" t="str">
            <v>LOCAL</v>
          </cell>
          <cell r="AX1790" t="str">
            <v>ENTREGADO</v>
          </cell>
          <cell r="AY1790" t="str">
            <v>HALFSIM MOVISTAR: 1 und - sn. 8959300520560982152</v>
          </cell>
          <cell r="AZ1790" t="str">
            <v>SIMCARD</v>
          </cell>
          <cell r="BA1790" t="str">
            <v/>
          </cell>
        </row>
        <row r="1791">
          <cell r="A1791" t="str">
            <v>4840079</v>
          </cell>
          <cell r="B1791" t="str">
            <v>MDELIVERY</v>
          </cell>
          <cell r="C1791">
            <v>44943</v>
          </cell>
          <cell r="D1791" t="str">
            <v>FLEXNET ECUADOR - MDELIVERY</v>
          </cell>
          <cell r="E1791" t="str">
            <v>CALLE 28 DE JUNIO S/N Y GARCIA MORENO ENTRADA LLANO GRANDE</v>
          </cell>
          <cell r="H1791" t="str">
            <v>170208</v>
          </cell>
          <cell r="I1791" t="str">
            <v>QUITO</v>
          </cell>
          <cell r="J1791" t="str">
            <v>PICHINCHA</v>
          </cell>
          <cell r="K1791" t="str">
            <v>margoth Elizabeth viteri roman</v>
          </cell>
          <cell r="L1791" t="str">
            <v>MARISCAL SUCRE AV AMAZONAS  SN CALLE GENERAL FRANCISCO ROBLES</v>
          </cell>
          <cell r="O1791" t="str">
            <v>170526</v>
          </cell>
          <cell r="P1791" t="str">
            <v>170526</v>
          </cell>
          <cell r="Q1791" t="str">
            <v>PICHINCHA_QUITO_MARISCAL SUCRE</v>
          </cell>
          <cell r="R1791" t="str">
            <v>4840079</v>
          </cell>
          <cell r="W1791" t="str">
            <v>1708665409</v>
          </cell>
          <cell r="X1791" t="str">
            <v>0984467037-0984467037</v>
          </cell>
          <cell r="AA1791">
            <v>44943</v>
          </cell>
          <cell r="AD1791">
            <v>1</v>
          </cell>
          <cell r="AE1791">
            <v>1</v>
          </cell>
          <cell r="AH1791" t="str">
            <v>SECTOR LA MARISCAL FRENTE A LA IGLESIA SANTA TERESITA ENTREGA EN EL  MINISTERIO DEL INTERIOR EN EL AREA DE CONTROL DE SUSTANCIAS ES UNA CASA COLOR AMARILLA ANTIGUA LLAMAR 1 HORA ANTES</v>
          </cell>
          <cell r="AI1791" t="str">
            <v>DESPACHO</v>
          </cell>
          <cell r="AJ1791" t="str">
            <v>Normal</v>
          </cell>
          <cell r="AL1791" t="str">
            <v>NO</v>
          </cell>
          <cell r="AN1791" t="str">
            <v>MOV_autoporta</v>
          </cell>
          <cell r="AO1791" t="str">
            <v>CANAL ONLINE</v>
          </cell>
          <cell r="AP1791">
            <v>44943</v>
          </cell>
          <cell r="AR1791" t="str">
            <v>MDELIVERY_4840079</v>
          </cell>
          <cell r="AS1791">
            <v>331108</v>
          </cell>
          <cell r="AT1791" t="str">
            <v>D40</v>
          </cell>
          <cell r="AU1791" t="str">
            <v>BTC</v>
          </cell>
          <cell r="AV1791">
            <v>1</v>
          </cell>
          <cell r="AW1791" t="str">
            <v>LOCAL</v>
          </cell>
          <cell r="AX1791" t="str">
            <v>EN_TRANSITO</v>
          </cell>
          <cell r="AY1791" t="str">
            <v>HALFSIM MOVISTAR: 1 und - sn. 8959300520560987896</v>
          </cell>
          <cell r="AZ1791" t="str">
            <v>SIMCARD</v>
          </cell>
          <cell r="BA1791" t="str">
            <v/>
          </cell>
        </row>
        <row r="1792">
          <cell r="A1792" t="str">
            <v>4840097</v>
          </cell>
          <cell r="B1792" t="str">
            <v>MDELIVERY</v>
          </cell>
          <cell r="C1792">
            <v>44943</v>
          </cell>
          <cell r="D1792" t="str">
            <v>FLEXNET ECUADOR - MDELIVERY</v>
          </cell>
          <cell r="E1792" t="str">
            <v>CALLE 28 DE JUNIO S/N Y GARCIA MORENO ENTRADA LLANO GRANDE</v>
          </cell>
          <cell r="H1792" t="str">
            <v>170208</v>
          </cell>
          <cell r="I1792" t="str">
            <v>QUITO</v>
          </cell>
          <cell r="J1792" t="str">
            <v>PICHINCHA</v>
          </cell>
          <cell r="K1792" t="str">
            <v>LILIAM ISABEL HERMENEJILDO PEREZ</v>
          </cell>
          <cell r="L1792" t="str">
            <v>URDANETA CALLE VENEZUELA  5637  ENTRE LA 25 Y 26</v>
          </cell>
          <cell r="O1792" t="str">
            <v>090403</v>
          </cell>
          <cell r="P1792" t="str">
            <v>090403</v>
          </cell>
          <cell r="Q1792" t="str">
            <v>GUAYAS_GUAYAQUIL_URDANETA</v>
          </cell>
          <cell r="R1792" t="str">
            <v>4840097</v>
          </cell>
          <cell r="W1792" t="str">
            <v>0922401971_V4444V4444</v>
          </cell>
          <cell r="X1792" t="str">
            <v>0939759238-</v>
          </cell>
          <cell r="AA1792">
            <v>44943</v>
          </cell>
          <cell r="AD1792">
            <v>1</v>
          </cell>
          <cell r="AE1792">
            <v>1</v>
          </cell>
          <cell r="AH1792" t="str">
            <v>CASA PORTON NEGRO TRAS DEL MINI COMISARIATO DE PORTETE  PIDE LA ENTREGA EN LA TARDE</v>
          </cell>
          <cell r="AI1792" t="str">
            <v>DESPACHO</v>
          </cell>
          <cell r="AJ1792" t="str">
            <v>Normal</v>
          </cell>
          <cell r="AL1792" t="str">
            <v>NO</v>
          </cell>
          <cell r="AN1792" t="str">
            <v>MOV_tecnocom_credito_directo</v>
          </cell>
          <cell r="AO1792" t="str">
            <v>CANAL ONLINE</v>
          </cell>
          <cell r="AP1792">
            <v>44943</v>
          </cell>
          <cell r="AR1792" t="str">
            <v>MDELIVERY_4840097</v>
          </cell>
          <cell r="AS1792">
            <v>331294</v>
          </cell>
          <cell r="AT1792" t="str">
            <v>D40</v>
          </cell>
          <cell r="AU1792" t="str">
            <v>BTC</v>
          </cell>
          <cell r="AV1792">
            <v>1</v>
          </cell>
          <cell r="AW1792" t="str">
            <v>LOCAL</v>
          </cell>
          <cell r="AX1792" t="str">
            <v>EN_PROCESO</v>
          </cell>
          <cell r="AY1792" t="str">
            <v>LTE NOKIA C2 2E AZUL: 1 und - sn. 353906800159361</v>
          </cell>
          <cell r="AZ1792" t="str">
            <v>TERMINAL</v>
          </cell>
          <cell r="BA1792" t="str">
            <v>Validar Biometrico</v>
          </cell>
        </row>
        <row r="1793">
          <cell r="A1793" t="str">
            <v>4840120</v>
          </cell>
          <cell r="B1793" t="str">
            <v>MDELIVERY</v>
          </cell>
          <cell r="C1793">
            <v>44943</v>
          </cell>
          <cell r="D1793" t="str">
            <v>FLEXNET ECUADOR - MDELIVERY</v>
          </cell>
          <cell r="E1793" t="str">
            <v>CALLE 28 DE JUNIO S/N Y GARCIA MORENO ENTRADA LLANO GRANDE</v>
          </cell>
          <cell r="H1793" t="str">
            <v>170208</v>
          </cell>
          <cell r="I1793" t="str">
            <v>QUITO</v>
          </cell>
          <cell r="J1793" t="str">
            <v>PICHINCHA</v>
          </cell>
          <cell r="K1793" t="str">
            <v>ESTEFANIA ELIZABETH DONOSO CASTAÑEDA</v>
          </cell>
          <cell r="L1793" t="str">
            <v>NOBOL CALLE  AV RIO AMAZONAS SN Y ROBERTO NUNEZ</v>
          </cell>
          <cell r="O1793" t="str">
            <v>091906</v>
          </cell>
          <cell r="P1793" t="str">
            <v>091906</v>
          </cell>
          <cell r="Q1793" t="str">
            <v>GUAYAS_NOBOL_NOBOL</v>
          </cell>
          <cell r="R1793" t="str">
            <v>4840120</v>
          </cell>
          <cell r="W1793" t="str">
            <v>0928675933_E3344I2242</v>
          </cell>
          <cell r="X1793" t="str">
            <v>0962903737-</v>
          </cell>
          <cell r="AA1793">
            <v>44943</v>
          </cell>
          <cell r="AD1793">
            <v>1</v>
          </cell>
          <cell r="AE1793">
            <v>1</v>
          </cell>
          <cell r="AH1793" t="str">
            <v>DIAGONAL A HOTEL NOBOL EN CASA CREMA DE 2 PISOS</v>
          </cell>
          <cell r="AI1793" t="str">
            <v>DESPACHO</v>
          </cell>
          <cell r="AJ1793" t="str">
            <v>Normal</v>
          </cell>
          <cell r="AL1793" t="str">
            <v>NO</v>
          </cell>
          <cell r="AN1793" t="str">
            <v>MOV_tecnocom_credito_directo</v>
          </cell>
          <cell r="AO1793" t="str">
            <v>CANAL ONLINE</v>
          </cell>
          <cell r="AP1793">
            <v>44943</v>
          </cell>
          <cell r="AR1793" t="str">
            <v>MDELIVERY_4840120</v>
          </cell>
          <cell r="AS1793">
            <v>331236</v>
          </cell>
          <cell r="AT1793" t="str">
            <v>D40</v>
          </cell>
          <cell r="AU1793" t="str">
            <v>BTC</v>
          </cell>
          <cell r="AV1793">
            <v>1</v>
          </cell>
          <cell r="AW1793" t="str">
            <v>PROVINCIAL</v>
          </cell>
          <cell r="AX1793" t="str">
            <v>EN_TRANSITO</v>
          </cell>
          <cell r="AY1793" t="str">
            <v>LTE HUAWEI NOVA 9 SE NEGRO: 1 und - sn. 861965051471623</v>
          </cell>
          <cell r="AZ1793" t="str">
            <v>TERMINAL</v>
          </cell>
          <cell r="BA1793" t="str">
            <v>Validar Biometrico</v>
          </cell>
        </row>
        <row r="1794">
          <cell r="A1794" t="str">
            <v>4840140</v>
          </cell>
          <cell r="B1794" t="str">
            <v>MDELIVERY</v>
          </cell>
          <cell r="C1794">
            <v>44943</v>
          </cell>
          <cell r="D1794" t="str">
            <v>FLEXNET ECUADOR - MDELIVERY</v>
          </cell>
          <cell r="E1794" t="str">
            <v>CALLE 28 DE JUNIO S/N Y GARCIA MORENO ENTRADA LLANO GRANDE</v>
          </cell>
          <cell r="H1794" t="str">
            <v>170208</v>
          </cell>
          <cell r="I1794" t="str">
            <v>QUITO</v>
          </cell>
          <cell r="J1794" t="str">
            <v>PICHINCHA</v>
          </cell>
          <cell r="K1794" t="str">
            <v>Ángel Eduardo Ron Dávila</v>
          </cell>
          <cell r="L1794" t="str">
            <v>PEDERNALES CALLE LOS RIOS SN CALLE MACHALA</v>
          </cell>
          <cell r="O1794" t="str">
            <v>131002</v>
          </cell>
          <cell r="P1794" t="str">
            <v>131002</v>
          </cell>
          <cell r="Q1794" t="str">
            <v>MANABI_PEDERNALES_PEDERNALES</v>
          </cell>
          <cell r="R1794" t="str">
            <v>4840140</v>
          </cell>
          <cell r="W1794" t="str">
            <v>1713910725_E4233I3222</v>
          </cell>
          <cell r="X1794" t="str">
            <v>0983965845-</v>
          </cell>
          <cell r="AA1794">
            <v>44943</v>
          </cell>
          <cell r="AD1794">
            <v>1</v>
          </cell>
          <cell r="AE1794">
            <v>1</v>
          </cell>
          <cell r="AH1794" t="str">
            <v>SECTOR CENTRO ENTREGA EN EL MUNICIPIO DE PEDERNALES EN LA COMISARIA MUNICIPAL HAY QUE LLAMAR AL TITULAR</v>
          </cell>
          <cell r="AI1794" t="str">
            <v>DESPACHO</v>
          </cell>
          <cell r="AJ1794" t="str">
            <v>Normal</v>
          </cell>
          <cell r="AL1794" t="str">
            <v>NO</v>
          </cell>
          <cell r="AN1794" t="str">
            <v>MOV_tecnocom_credito_directo</v>
          </cell>
          <cell r="AO1794" t="str">
            <v>CANAL ONLINE</v>
          </cell>
          <cell r="AP1794">
            <v>44943</v>
          </cell>
          <cell r="AR1794" t="str">
            <v>MDELIVERY_4840140</v>
          </cell>
          <cell r="AS1794">
            <v>331101</v>
          </cell>
          <cell r="AT1794" t="str">
            <v>D40</v>
          </cell>
          <cell r="AU1794" t="str">
            <v>BTC</v>
          </cell>
          <cell r="AV1794">
            <v>1</v>
          </cell>
          <cell r="AW1794" t="str">
            <v>PROVINCIAL</v>
          </cell>
          <cell r="AX1794" t="str">
            <v>EN_TRANSITO</v>
          </cell>
          <cell r="AY1794" t="str">
            <v>LTE MOTO G60S AZUL: 1 und - sn. 354911551798374</v>
          </cell>
          <cell r="AZ1794" t="str">
            <v>TERMINAL</v>
          </cell>
          <cell r="BA1794" t="str">
            <v>Validar Biometrico</v>
          </cell>
        </row>
        <row r="1795">
          <cell r="A1795" t="str">
            <v>4840168</v>
          </cell>
          <cell r="B1795" t="str">
            <v>MDELIVERY</v>
          </cell>
          <cell r="C1795">
            <v>44943</v>
          </cell>
          <cell r="D1795" t="str">
            <v>FLEXNET ECUADOR - MDELIVERY</v>
          </cell>
          <cell r="E1795" t="str">
            <v>CALLE 28 DE JUNIO S/N Y GARCIA MORENO ENTRADA LLANO GRANDE</v>
          </cell>
          <cell r="H1795" t="str">
            <v>170208</v>
          </cell>
          <cell r="I1795" t="str">
            <v>QUITO</v>
          </cell>
          <cell r="J1795" t="str">
            <v>PICHINCHA</v>
          </cell>
          <cell r="K1795" t="str">
            <v>Kerly Lissette Crespin Mite</v>
          </cell>
          <cell r="L1795" t="str">
            <v>POSORJA  CALLE NERY CHALEN  LOTE 1 Y 2  VIA SALICA</v>
          </cell>
          <cell r="O1795" t="str">
            <v>091001</v>
          </cell>
          <cell r="P1795" t="str">
            <v>091001</v>
          </cell>
          <cell r="Q1795" t="str">
            <v>GUAYAS_GUAYAQUIL_POSORJA</v>
          </cell>
          <cell r="R1795" t="str">
            <v>4840168</v>
          </cell>
          <cell r="W1795" t="str">
            <v>0923260467</v>
          </cell>
          <cell r="X1795" t="str">
            <v>0-0980105877</v>
          </cell>
          <cell r="AA1795">
            <v>44943</v>
          </cell>
          <cell r="AD1795">
            <v>1</v>
          </cell>
          <cell r="AE1795">
            <v>1</v>
          </cell>
          <cell r="AH1795" t="str">
            <v>SECTOR GUARILLO GRANDE  JUNTO A ZOFRAPORT SA  ENTREGAR EN SALICA DEL ECUADOR REALIZAR UNA LLAMADA PARA ALA ENTREGA EN LA PUERTA PRINCIPAL</v>
          </cell>
          <cell r="AI1795" t="str">
            <v>DESPACHO</v>
          </cell>
          <cell r="AJ1795" t="str">
            <v>Normal</v>
          </cell>
          <cell r="AL1795" t="str">
            <v>NO</v>
          </cell>
          <cell r="AN1795" t="str">
            <v>MOV_autoporta</v>
          </cell>
          <cell r="AO1795" t="str">
            <v>CANAL ONLINE</v>
          </cell>
          <cell r="AP1795">
            <v>44943</v>
          </cell>
          <cell r="AR1795" t="str">
            <v>MDELIVERY_4840168</v>
          </cell>
          <cell r="AS1795">
            <v>331099</v>
          </cell>
          <cell r="AT1795" t="str">
            <v>D40</v>
          </cell>
          <cell r="AU1795" t="str">
            <v>BTC</v>
          </cell>
          <cell r="AV1795">
            <v>1</v>
          </cell>
          <cell r="AW1795" t="str">
            <v>PROVINCIAL</v>
          </cell>
          <cell r="AX1795" t="str">
            <v>EN_TRANSITO</v>
          </cell>
          <cell r="AY1795" t="str">
            <v>HALFSIM MOVISTAR: 1 und - sn. 8959300520560979950</v>
          </cell>
          <cell r="AZ1795" t="str">
            <v>SIMCARD</v>
          </cell>
          <cell r="BA1795" t="str">
            <v/>
          </cell>
        </row>
        <row r="1796">
          <cell r="A1796" t="str">
            <v>4840278</v>
          </cell>
          <cell r="B1796" t="str">
            <v>MDELIVERY</v>
          </cell>
          <cell r="C1796">
            <v>44943</v>
          </cell>
          <cell r="D1796" t="str">
            <v>FLEXNET ECUADOR - MDELIVERY</v>
          </cell>
          <cell r="E1796" t="str">
            <v>CALLE 28 DE JUNIO S/N Y GARCIA MORENO ENTRADA LLANO GRANDE</v>
          </cell>
          <cell r="H1796" t="str">
            <v>170208</v>
          </cell>
          <cell r="I1796" t="str">
            <v>QUITO</v>
          </cell>
          <cell r="J1796" t="str">
            <v>PICHINCHA</v>
          </cell>
          <cell r="K1796" t="str">
            <v>JAIRO DAVID SAMPEDRO ESCOBAR</v>
          </cell>
          <cell r="L1796" t="str">
            <v>POMASQUI AUT MANUEL CORDOVA GALARZA S3 67 Y GARCIA MORENO</v>
          </cell>
          <cell r="O1796" t="str">
            <v>170308</v>
          </cell>
          <cell r="P1796" t="str">
            <v>170308</v>
          </cell>
          <cell r="Q1796" t="str">
            <v>PICHINCHA_QUITO_POMASQUI</v>
          </cell>
          <cell r="R1796" t="str">
            <v>4840278</v>
          </cell>
          <cell r="W1796" t="str">
            <v>1723889844</v>
          </cell>
          <cell r="X1796" t="str">
            <v>0939479097-0986137234</v>
          </cell>
          <cell r="AA1796">
            <v>44943</v>
          </cell>
          <cell r="AD1796">
            <v>1</v>
          </cell>
          <cell r="AE1796">
            <v>1</v>
          </cell>
          <cell r="AH1796" t="str">
            <v>BRR LA INDEPENDENCIA FRENTE A CEVICHERIA MI NEGRO A 100MTRS ANTES DE GASOLINERA PETROCOMERCIAL EN CASA CREMA DE 2P QUE LA ENTREGA SEA PASADO EL MEDIO DIA ANTES NO SE ENCUENTRA</v>
          </cell>
          <cell r="AI1796" t="str">
            <v>DESPACHO</v>
          </cell>
          <cell r="AJ1796" t="str">
            <v>Normal</v>
          </cell>
          <cell r="AL1796" t="str">
            <v>NO</v>
          </cell>
          <cell r="AN1796" t="str">
            <v>MOV onlinevip</v>
          </cell>
          <cell r="AO1796" t="str">
            <v>CANAL ONLINE</v>
          </cell>
          <cell r="AP1796">
            <v>44943</v>
          </cell>
          <cell r="AR1796" t="str">
            <v>MDELIVERY_4840278</v>
          </cell>
          <cell r="AS1796">
            <v>331306</v>
          </cell>
          <cell r="AT1796" t="str">
            <v>D40</v>
          </cell>
          <cell r="AU1796" t="str">
            <v>BTC</v>
          </cell>
          <cell r="AV1796">
            <v>1</v>
          </cell>
          <cell r="AW1796" t="str">
            <v>LOCAL</v>
          </cell>
          <cell r="AX1796" t="str">
            <v>HABILITADO RUTEO</v>
          </cell>
          <cell r="AY1796" t="str">
            <v>LTE XIAOMI REDMI NOTE 11S AZUL: 1 und - sn. 863837056653281</v>
          </cell>
          <cell r="AZ1796" t="str">
            <v>TERMINAL</v>
          </cell>
          <cell r="BA1796" t="str">
            <v>Validar Biometrico</v>
          </cell>
        </row>
        <row r="1797">
          <cell r="A1797" t="str">
            <v>4840288</v>
          </cell>
          <cell r="B1797" t="str">
            <v>MDELIVERY</v>
          </cell>
          <cell r="C1797">
            <v>44943</v>
          </cell>
          <cell r="D1797" t="str">
            <v>FLEXNET ECUADOR - MDELIVERY</v>
          </cell>
          <cell r="E1797" t="str">
            <v>CALLE 28 DE JUNIO S/N Y GARCIA MORENO ENTRADA LLANO GRANDE</v>
          </cell>
          <cell r="H1797" t="str">
            <v>170208</v>
          </cell>
          <cell r="I1797" t="str">
            <v>QUITO</v>
          </cell>
          <cell r="J1797" t="str">
            <v>PICHINCHA</v>
          </cell>
          <cell r="K1797" t="str">
            <v>CONTRERAS MERA TERESA REINA</v>
          </cell>
          <cell r="L1797" t="str">
            <v>9 DE OCTUBRE CALLE JOSE MASCOTE 1223 CALLE AGUIRRE</v>
          </cell>
          <cell r="O1797" t="str">
            <v>090303</v>
          </cell>
          <cell r="P1797" t="str">
            <v>090303</v>
          </cell>
          <cell r="Q1797" t="str">
            <v>GUAYAS_GUAYAQUIL_9 DE OCTUBRE</v>
          </cell>
          <cell r="R1797" t="str">
            <v>4840288</v>
          </cell>
          <cell r="W1797" t="str">
            <v>1203451123</v>
          </cell>
          <cell r="X1797" t="str">
            <v>0963304990-0963304990</v>
          </cell>
          <cell r="AA1797">
            <v>44943</v>
          </cell>
          <cell r="AD1797">
            <v>1</v>
          </cell>
          <cell r="AE1797">
            <v>1</v>
          </cell>
          <cell r="AH1797" t="str">
            <v>SECTOR CENTRO EN LA ESQUINA ESTA LA PASTELETIA LOS ANGELES ENTREGA EN SPA PELUQUERIA LAURITA</v>
          </cell>
          <cell r="AI1797" t="str">
            <v>DESPACHO</v>
          </cell>
          <cell r="AJ1797" t="str">
            <v>Normal</v>
          </cell>
          <cell r="AL1797" t="str">
            <v>NO</v>
          </cell>
          <cell r="AN1797" t="str">
            <v>MOV onlinevip</v>
          </cell>
          <cell r="AO1797" t="str">
            <v>CANAL ONLINE</v>
          </cell>
          <cell r="AP1797">
            <v>44943</v>
          </cell>
          <cell r="AR1797" t="str">
            <v>MDELIVERY_4840288</v>
          </cell>
          <cell r="AS1797">
            <v>331107</v>
          </cell>
          <cell r="AT1797" t="str">
            <v>D40</v>
          </cell>
          <cell r="AU1797" t="str">
            <v>BTC</v>
          </cell>
          <cell r="AV1797">
            <v>1</v>
          </cell>
          <cell r="AW1797" t="str">
            <v>LOCAL</v>
          </cell>
          <cell r="AX1797" t="str">
            <v>EN_TRANSITO</v>
          </cell>
          <cell r="AY1797" t="str">
            <v>LTE XIAOMI REDMI 10A 64GB SILVER: 1 und - sn. 863696066416240</v>
          </cell>
          <cell r="AZ1797" t="str">
            <v>TERMINAL</v>
          </cell>
          <cell r="BA1797" t="str">
            <v>Validar Biometrico</v>
          </cell>
        </row>
        <row r="1798">
          <cell r="A1798" t="str">
            <v>4840389</v>
          </cell>
          <cell r="B1798" t="str">
            <v>MDELIVERY</v>
          </cell>
          <cell r="C1798">
            <v>44943</v>
          </cell>
          <cell r="D1798" t="str">
            <v>FLEXNET ECUADOR - MDELIVERY</v>
          </cell>
          <cell r="E1798" t="str">
            <v>CALLE 28 DE JUNIO S/N Y GARCIA MORENO ENTRADA LLANO GRANDE</v>
          </cell>
          <cell r="H1798" t="str">
            <v>170208</v>
          </cell>
          <cell r="I1798" t="str">
            <v>QUITO</v>
          </cell>
          <cell r="J1798" t="str">
            <v>PICHINCHA</v>
          </cell>
          <cell r="K1798" t="str">
            <v>MOLINA BRIONES LUIS FERNANDO</v>
          </cell>
          <cell r="L1798" t="str">
            <v>PUERTO FRANCISCO DE ORELLANA CALLE RIO ZUNO SN CALLE LOJA</v>
          </cell>
          <cell r="O1798" t="str">
            <v>220201</v>
          </cell>
          <cell r="P1798" t="str">
            <v>220201</v>
          </cell>
          <cell r="Q1798" t="str">
            <v>ORELLANA_EL COCA_PUERTO FRANCISCO DE ORELLANA</v>
          </cell>
          <cell r="R1798" t="str">
            <v>4840389</v>
          </cell>
          <cell r="W1798" t="str">
            <v>2100637665</v>
          </cell>
          <cell r="X1798" t="str">
            <v>0998173417-0998173417</v>
          </cell>
          <cell r="AA1798">
            <v>44943</v>
          </cell>
          <cell r="AD1798">
            <v>1</v>
          </cell>
          <cell r="AE1798">
            <v>1</v>
          </cell>
          <cell r="AH1798" t="str">
            <v>SECTOR PARAISO AMAZONICO ES UNA CASA 1 PISO COLOR CEMENTO ESTA ENTRE EL GRAN AKI  Y EL TERMINAL NUEVO NANCY AUXILIADORA CARRENIO 2250126063ESPOSA DEL TITULAR</v>
          </cell>
          <cell r="AI1798" t="str">
            <v>DESPACHO</v>
          </cell>
          <cell r="AJ1798" t="str">
            <v>Normal</v>
          </cell>
          <cell r="AL1798" t="str">
            <v>NO</v>
          </cell>
          <cell r="AN1798" t="str">
            <v>MOV onlinevip</v>
          </cell>
          <cell r="AO1798" t="str">
            <v>CANAL ONLINE</v>
          </cell>
          <cell r="AP1798">
            <v>44943</v>
          </cell>
          <cell r="AR1798" t="str">
            <v>MDELIVERY_4840389</v>
          </cell>
          <cell r="AS1798">
            <v>331293</v>
          </cell>
          <cell r="AT1798" t="str">
            <v>D40</v>
          </cell>
          <cell r="AU1798" t="str">
            <v>BTC</v>
          </cell>
          <cell r="AV1798">
            <v>1</v>
          </cell>
          <cell r="AW1798" t="str">
            <v>PROVINCIAL</v>
          </cell>
          <cell r="AX1798" t="str">
            <v>EN_PROCESO</v>
          </cell>
          <cell r="AY1798" t="str">
            <v>LTE NOKIA G21 AZUL: 1 und - sn. 355108340311184</v>
          </cell>
          <cell r="AZ1798" t="str">
            <v>TERMINAL</v>
          </cell>
          <cell r="BA1798" t="str">
            <v>Validar Biometrico</v>
          </cell>
        </row>
        <row r="1799">
          <cell r="A1799" t="str">
            <v>4840537</v>
          </cell>
          <cell r="B1799" t="str">
            <v>MDELIVERY</v>
          </cell>
          <cell r="C1799">
            <v>44943</v>
          </cell>
          <cell r="D1799" t="str">
            <v>FLEXNET ECUADOR - MDELIVERY</v>
          </cell>
          <cell r="E1799" t="str">
            <v>CALLE 28 DE JUNIO S/N Y GARCIA MORENO ENTRADA LLANO GRANDE</v>
          </cell>
          <cell r="H1799" t="str">
            <v>170208</v>
          </cell>
          <cell r="I1799" t="str">
            <v>QUITO</v>
          </cell>
          <cell r="J1799" t="str">
            <v>PICHINCHA</v>
          </cell>
          <cell r="K1799" t="str">
            <v>MACIAS MOLINA PABLO EMILIO</v>
          </cell>
          <cell r="L1799" t="str">
            <v>LOS ESTEROS CALLE ARTURO VERA SN ENTRE AV SALVATORE Y JOSE RIVADENEIRA</v>
          </cell>
          <cell r="O1799" t="str">
            <v>130204</v>
          </cell>
          <cell r="P1799" t="str">
            <v>130204</v>
          </cell>
          <cell r="Q1799" t="str">
            <v>MANABI_MANTA_LOS ESTEROS</v>
          </cell>
          <cell r="R1799" t="str">
            <v>4840537</v>
          </cell>
          <cell r="W1799" t="str">
            <v>1311583486</v>
          </cell>
          <cell r="X1799" t="str">
            <v>0992936278-0992936278</v>
          </cell>
          <cell r="AA1799">
            <v>44943</v>
          </cell>
          <cell r="AD1799">
            <v>1</v>
          </cell>
          <cell r="AE1799">
            <v>1</v>
          </cell>
          <cell r="AH1799" t="str">
            <v>BARRIO SAN AGUSTIN DIAGONAL A TIEDA CHICA ES UNA CASA 3 PISOS COLOR BEIGE</v>
          </cell>
          <cell r="AI1799" t="str">
            <v>DESPACHO</v>
          </cell>
          <cell r="AJ1799" t="str">
            <v>Normal</v>
          </cell>
          <cell r="AL1799" t="str">
            <v>NO</v>
          </cell>
          <cell r="AN1799" t="str">
            <v>MOV ONLINEVIP</v>
          </cell>
          <cell r="AO1799" t="str">
            <v>CANAL ONLINE</v>
          </cell>
          <cell r="AP1799">
            <v>44943</v>
          </cell>
          <cell r="AR1799" t="str">
            <v>MDELIVERY_4840537</v>
          </cell>
          <cell r="AS1799">
            <v>331240</v>
          </cell>
          <cell r="AT1799" t="str">
            <v>D40</v>
          </cell>
          <cell r="AU1799" t="str">
            <v>BTC</v>
          </cell>
          <cell r="AV1799">
            <v>2</v>
          </cell>
          <cell r="AW1799" t="str">
            <v>PROVINCIAL</v>
          </cell>
          <cell r="AX1799" t="str">
            <v>EN_TRANSITO</v>
          </cell>
          <cell r="AY1799" t="str">
            <v>LISTO PACK SAMSUNG A03S AZUL: 1 und - sn. 352550421907666 / LTE SAMSUNG S22 5G PLUS NEGRO: 1 und - sn. 355705441678161</v>
          </cell>
          <cell r="AZ1799" t="str">
            <v>TERMINAL</v>
          </cell>
          <cell r="BA1799" t="str">
            <v>Validar Biometrico</v>
          </cell>
        </row>
        <row r="1800">
          <cell r="A1800" t="str">
            <v>4840559</v>
          </cell>
          <cell r="B1800" t="str">
            <v>MDELIVERY</v>
          </cell>
          <cell r="C1800">
            <v>44943</v>
          </cell>
          <cell r="D1800" t="str">
            <v>FLEXNET ECUADOR - MDELIVERY</v>
          </cell>
          <cell r="E1800" t="str">
            <v>CALLE 28 DE JUNIO S/N Y GARCIA MORENO ENTRADA LLANO GRANDE</v>
          </cell>
          <cell r="H1800" t="str">
            <v>170208</v>
          </cell>
          <cell r="I1800" t="str">
            <v>QUITO</v>
          </cell>
          <cell r="J1800" t="str">
            <v>PICHINCHA</v>
          </cell>
          <cell r="K1800" t="str">
            <v>LISSETTE ALEXANDRA LOPEZ PEREZ</v>
          </cell>
          <cell r="L1800" t="str">
            <v>OFICINA TRAMACO CENTRO DE DISTRIBUCION VIA A DAULE</v>
          </cell>
          <cell r="O1800" t="str">
            <v>GUAYAQUIL</v>
          </cell>
          <cell r="P1800" t="str">
            <v>GUAYAQUIL</v>
          </cell>
          <cell r="Q1800" t="str">
            <v>GUAYAS_GUAYAQUIL_</v>
          </cell>
          <cell r="R1800" t="str">
            <v>4840559</v>
          </cell>
          <cell r="W1800" t="str">
            <v>0929555217_V3333V1222</v>
          </cell>
          <cell r="X1800" t="str">
            <v>0988806842-0988806842</v>
          </cell>
          <cell r="AA1800">
            <v>44943</v>
          </cell>
          <cell r="AD1800">
            <v>1</v>
          </cell>
          <cell r="AE1800">
            <v>1</v>
          </cell>
          <cell r="AH1800" t="str">
            <v/>
          </cell>
          <cell r="AI1800" t="str">
            <v>DESPACHO</v>
          </cell>
          <cell r="AJ1800" t="str">
            <v>DERIVADO PICK UP</v>
          </cell>
          <cell r="AL1800" t="str">
            <v>NO</v>
          </cell>
          <cell r="AN1800" t="str">
            <v>MOV onlinevip</v>
          </cell>
          <cell r="AO1800" t="str">
            <v>CANAL ONLINE</v>
          </cell>
          <cell r="AP1800">
            <v>44943</v>
          </cell>
          <cell r="AR1800" t="str">
            <v>MDELIVERY_4840559</v>
          </cell>
          <cell r="AS1800">
            <v>331305</v>
          </cell>
          <cell r="AT1800" t="str">
            <v>D40</v>
          </cell>
          <cell r="AU1800" t="str">
            <v>BTC</v>
          </cell>
          <cell r="AV1800">
            <v>1</v>
          </cell>
          <cell r="AW1800" t="str">
            <v>PROVINCIAL</v>
          </cell>
          <cell r="AX1800" t="str">
            <v>EN_PROCESO</v>
          </cell>
          <cell r="AY1800" t="str">
            <v>LTE XIAOMI REDMI NOTE 11S AZUL: 1 und - sn. 865954061245926</v>
          </cell>
          <cell r="AZ1800" t="str">
            <v>TERMINAL</v>
          </cell>
          <cell r="BA1800" t="str">
            <v>Validar Biometrico</v>
          </cell>
        </row>
        <row r="1801">
          <cell r="A1801" t="str">
            <v>4840599</v>
          </cell>
          <cell r="B1801" t="str">
            <v>MDELIVERY</v>
          </cell>
          <cell r="C1801">
            <v>44943</v>
          </cell>
          <cell r="D1801" t="str">
            <v>FLEXNET ECUADOR - MDELIVERY</v>
          </cell>
          <cell r="E1801" t="str">
            <v>CALLE 28 DE JUNIO S/N Y GARCIA MORENO ENTRADA LLANO GRANDE</v>
          </cell>
          <cell r="H1801" t="str">
            <v>170208</v>
          </cell>
          <cell r="I1801" t="str">
            <v>QUITO</v>
          </cell>
          <cell r="J1801" t="str">
            <v>PICHINCHA</v>
          </cell>
          <cell r="K1801" t="str">
            <v>ANDRES DAVID BALAREZO RIVAS</v>
          </cell>
          <cell r="L1801" t="str">
            <v>SANTA ROSA CALLE COLON  SN  MACHALA</v>
          </cell>
          <cell r="O1801" t="str">
            <v>070602</v>
          </cell>
          <cell r="P1801" t="str">
            <v>070602</v>
          </cell>
          <cell r="Q1801" t="str">
            <v>EL ORO_SANTA ROSA_SANTA ROSA</v>
          </cell>
          <cell r="R1801" t="str">
            <v>4840599</v>
          </cell>
          <cell r="W1801" t="str">
            <v>0705272078001</v>
          </cell>
          <cell r="X1801" t="str">
            <v>0984470121-0984470121</v>
          </cell>
          <cell r="AA1801">
            <v>44943</v>
          </cell>
          <cell r="AD1801">
            <v>1</v>
          </cell>
          <cell r="AE1801">
            <v>1</v>
          </cell>
          <cell r="AH1801" t="str">
            <v>BARRIO AMAZONAS A 50MTS DEL DESTACAMENTO DE LA POLICIA ENTREGA EN CASA 2P CAFE</v>
          </cell>
          <cell r="AI1801" t="str">
            <v>DESPACHO</v>
          </cell>
          <cell r="AJ1801" t="str">
            <v>Normal</v>
          </cell>
          <cell r="AL1801" t="str">
            <v>NO</v>
          </cell>
          <cell r="AN1801" t="str">
            <v>MOV productovip</v>
          </cell>
          <cell r="AO1801" t="str">
            <v>CANAL ONLINE</v>
          </cell>
          <cell r="AP1801">
            <v>44943</v>
          </cell>
          <cell r="AR1801" t="str">
            <v>MDELIVERY_4840599</v>
          </cell>
          <cell r="AS1801">
            <v>331303</v>
          </cell>
          <cell r="AT1801" t="str">
            <v>D40</v>
          </cell>
          <cell r="AU1801" t="str">
            <v>BTC</v>
          </cell>
          <cell r="AV1801">
            <v>1</v>
          </cell>
          <cell r="AW1801" t="str">
            <v>PROVINCIAL</v>
          </cell>
          <cell r="AX1801" t="str">
            <v>EN_PROCESO</v>
          </cell>
          <cell r="AY1801" t="str">
            <v>HALFSIM MOVISTAR: 1 und - sn. 8959300520560980925</v>
          </cell>
          <cell r="AZ1801" t="str">
            <v>SIMCARD</v>
          </cell>
          <cell r="BA1801" t="str">
            <v/>
          </cell>
        </row>
        <row r="1802">
          <cell r="A1802" t="str">
            <v>4840603</v>
          </cell>
          <cell r="B1802" t="str">
            <v>MDELIVERY</v>
          </cell>
          <cell r="C1802">
            <v>44943</v>
          </cell>
          <cell r="D1802" t="str">
            <v>FLEXNET ECUADOR - MDELIVERY</v>
          </cell>
          <cell r="E1802" t="str">
            <v>CALLE 28 DE JUNIO S/N Y GARCIA MORENO ENTRADA LLANO GRANDE</v>
          </cell>
          <cell r="H1802" t="str">
            <v>170208</v>
          </cell>
          <cell r="I1802" t="str">
            <v>QUITO</v>
          </cell>
          <cell r="J1802" t="str">
            <v>PICHINCHA</v>
          </cell>
          <cell r="K1802" t="str">
            <v>ANASTACIO CRUZ JOFFRE FABRICIO</v>
          </cell>
          <cell r="L1802" t="str">
            <v>LETAMENDI CALLE DOMINGO SABIO 34 11 Y 2DO CJON</v>
          </cell>
          <cell r="O1802" t="str">
            <v>090305</v>
          </cell>
          <cell r="P1802" t="str">
            <v>090305</v>
          </cell>
          <cell r="Q1802" t="str">
            <v>GUAYAS_GUAYAQUIL_LETAMENDI</v>
          </cell>
          <cell r="R1802" t="str">
            <v>4840603</v>
          </cell>
          <cell r="W1802" t="str">
            <v>0923471486</v>
          </cell>
          <cell r="X1802" t="str">
            <v>0990239802-0990239802</v>
          </cell>
          <cell r="AA1802">
            <v>44943</v>
          </cell>
          <cell r="AD1802">
            <v>1</v>
          </cell>
          <cell r="AE1802">
            <v>1</v>
          </cell>
          <cell r="AH1802" t="str">
            <v>BRR LINDO SCTR LA CHALA A 100MTRS DE DESPENSA EL REY EN CASA MIXTA CON PUERTA NEGRA</v>
          </cell>
          <cell r="AI1802" t="str">
            <v>DESPACHO</v>
          </cell>
          <cell r="AJ1802" t="str">
            <v>Normal</v>
          </cell>
          <cell r="AL1802" t="str">
            <v>NO</v>
          </cell>
          <cell r="AN1802" t="str">
            <v>MOV onlinevip</v>
          </cell>
          <cell r="AO1802" t="str">
            <v>CANAL ONLINE</v>
          </cell>
          <cell r="AP1802">
            <v>44943</v>
          </cell>
          <cell r="AR1802" t="str">
            <v>MDELIVERY_4840603</v>
          </cell>
          <cell r="AS1802">
            <v>331110</v>
          </cell>
          <cell r="AT1802" t="str">
            <v>D40</v>
          </cell>
          <cell r="AU1802" t="str">
            <v>BTC</v>
          </cell>
          <cell r="AV1802">
            <v>1</v>
          </cell>
          <cell r="AW1802" t="str">
            <v>LOCAL</v>
          </cell>
          <cell r="AX1802" t="str">
            <v>EN_TRANSITO</v>
          </cell>
          <cell r="AY1802" t="str">
            <v>LTE SAMSUNG A03 AZUL: 1 und - sn. 351084959185397</v>
          </cell>
          <cell r="AZ1802" t="str">
            <v>TERMINAL</v>
          </cell>
          <cell r="BA1802" t="str">
            <v>Validar Biometrico</v>
          </cell>
        </row>
        <row r="1803">
          <cell r="A1803" t="str">
            <v>4840616</v>
          </cell>
          <cell r="B1803" t="str">
            <v>MDELIVERY</v>
          </cell>
          <cell r="C1803">
            <v>44943</v>
          </cell>
          <cell r="D1803" t="str">
            <v>FLEXNET ECUADOR - MDELIVERY</v>
          </cell>
          <cell r="E1803" t="str">
            <v>CALLE 28 DE JUNIO S/N Y GARCIA MORENO ENTRADA LLANO GRANDE</v>
          </cell>
          <cell r="H1803" t="str">
            <v>170208</v>
          </cell>
          <cell r="I1803" t="str">
            <v>QUITO</v>
          </cell>
          <cell r="J1803" t="str">
            <v>PICHINCHA</v>
          </cell>
          <cell r="K1803" t="str">
            <v>GINGER ODALIS CANO OCAMPO</v>
          </cell>
          <cell r="L1803" t="str">
            <v>INIAQUITO CALLE AV ELOY ALFARO DELGADO SN Y LOS ANGELES</v>
          </cell>
          <cell r="O1803" t="str">
            <v>170519</v>
          </cell>
          <cell r="P1803" t="str">
            <v>170519</v>
          </cell>
          <cell r="Q1803" t="str">
            <v>PICHINCHA_QUITO_INIAQUITO</v>
          </cell>
          <cell r="R1803" t="str">
            <v>4840616</v>
          </cell>
          <cell r="W1803" t="str">
            <v>1726506726_V4333V3242</v>
          </cell>
          <cell r="X1803" t="str">
            <v>0964017577-0984341216</v>
          </cell>
          <cell r="AA1803">
            <v>44943</v>
          </cell>
          <cell r="AD1803">
            <v>1</v>
          </cell>
          <cell r="AE1803">
            <v>1</v>
          </cell>
          <cell r="AH1803" t="str">
            <v>EN EL EDIFICIO 1977 3ER PISO EMPRESA ESTRATEGICA  DIAGONAL AL CNT DE LA ELOY ALFARO</v>
          </cell>
          <cell r="AI1803" t="str">
            <v>DESPACHO</v>
          </cell>
          <cell r="AJ1803" t="str">
            <v>Normal</v>
          </cell>
          <cell r="AL1803" t="str">
            <v>NO</v>
          </cell>
          <cell r="AN1803" t="str">
            <v>MOV onlinevip</v>
          </cell>
          <cell r="AO1803" t="str">
            <v>CANAL ONLINE</v>
          </cell>
          <cell r="AP1803">
            <v>44943</v>
          </cell>
          <cell r="AR1803" t="str">
            <v>MDELIVERY_4840616</v>
          </cell>
          <cell r="AS1803">
            <v>331315</v>
          </cell>
          <cell r="AT1803" t="str">
            <v>D40</v>
          </cell>
          <cell r="AU1803" t="str">
            <v>BTC</v>
          </cell>
          <cell r="AV1803">
            <v>1</v>
          </cell>
          <cell r="AW1803" t="str">
            <v>LOCAL</v>
          </cell>
          <cell r="AX1803" t="str">
            <v>HABILITADO RUTEO</v>
          </cell>
          <cell r="AY1803" t="str">
            <v>LTE XIAOMI REDMI NOTE 11S AZUL: 1 und - sn. 865954061345700</v>
          </cell>
          <cell r="AZ1803" t="str">
            <v>TERMINAL</v>
          </cell>
          <cell r="BA1803" t="str">
            <v>Validar Biometrico</v>
          </cell>
        </row>
        <row r="1804">
          <cell r="A1804" t="str">
            <v>4840632</v>
          </cell>
          <cell r="B1804" t="str">
            <v>MDELIVERY</v>
          </cell>
          <cell r="C1804">
            <v>44943</v>
          </cell>
          <cell r="D1804" t="str">
            <v>FLEXNET ECUADOR - MDELIVERY</v>
          </cell>
          <cell r="E1804" t="str">
            <v>CALLE 28 DE JUNIO S/N Y GARCIA MORENO ENTRADA LLANO GRANDE</v>
          </cell>
          <cell r="H1804" t="str">
            <v>170208</v>
          </cell>
          <cell r="I1804" t="str">
            <v>QUITO</v>
          </cell>
          <cell r="J1804" t="str">
            <v>PICHINCHA</v>
          </cell>
          <cell r="K1804" t="str">
            <v>DIGNA LISSETH RODRIGUEZ ROMERO</v>
          </cell>
          <cell r="L1804" t="str">
            <v>CHONE CALLE COLON SN CALLE BENITO SANTOS</v>
          </cell>
          <cell r="O1804" t="str">
            <v>130703</v>
          </cell>
          <cell r="P1804" t="str">
            <v>130703</v>
          </cell>
          <cell r="Q1804" t="str">
            <v>MANABI_CHONE_CHONE</v>
          </cell>
          <cell r="R1804" t="str">
            <v>4840632</v>
          </cell>
          <cell r="W1804" t="str">
            <v>2200507693_ E4343A2242</v>
          </cell>
          <cell r="X1804" t="str">
            <v>0999868198-0999868198</v>
          </cell>
          <cell r="AA1804">
            <v>44943</v>
          </cell>
          <cell r="AD1804">
            <v>1</v>
          </cell>
          <cell r="AE1804">
            <v>1</v>
          </cell>
          <cell r="AH1804" t="str">
            <v>SECTOR CENTRO JUNTO A FABRICA AGUA PURISIMA ES UNA CASA 3 PISOS COLOR BEIGE PUERTAS DORADAS</v>
          </cell>
          <cell r="AI1804" t="str">
            <v>DESPACHO</v>
          </cell>
          <cell r="AJ1804" t="str">
            <v>Normal</v>
          </cell>
          <cell r="AL1804" t="str">
            <v>NO</v>
          </cell>
          <cell r="AN1804" t="str">
            <v>MOV onlinevip</v>
          </cell>
          <cell r="AO1804" t="str">
            <v>CANAL ONLINE</v>
          </cell>
          <cell r="AP1804">
            <v>44943</v>
          </cell>
          <cell r="AR1804" t="str">
            <v>MDELIVERY_4840632</v>
          </cell>
          <cell r="AS1804">
            <v>331308</v>
          </cell>
          <cell r="AT1804" t="str">
            <v>D40</v>
          </cell>
          <cell r="AU1804" t="str">
            <v>BTC</v>
          </cell>
          <cell r="AV1804">
            <v>1</v>
          </cell>
          <cell r="AW1804" t="str">
            <v>PROVINCIAL</v>
          </cell>
          <cell r="AX1804" t="str">
            <v>EN_PROCESO</v>
          </cell>
          <cell r="AY1804" t="str">
            <v>LTE SAMSUNG A23 AZUL: 1 und - sn. 356795951448328</v>
          </cell>
          <cell r="AZ1804" t="str">
            <v>TERMINAL</v>
          </cell>
          <cell r="BA1804" t="str">
            <v>Validar Biometrico</v>
          </cell>
        </row>
        <row r="1805">
          <cell r="A1805" t="str">
            <v>4840656</v>
          </cell>
          <cell r="B1805" t="str">
            <v>MDELIVERY</v>
          </cell>
          <cell r="C1805">
            <v>44943</v>
          </cell>
          <cell r="D1805" t="str">
            <v>FLEXNET ECUADOR - MDELIVERY</v>
          </cell>
          <cell r="E1805" t="str">
            <v>CALLE 28 DE JUNIO S/N Y GARCIA MORENO ENTRADA LLANO GRANDE</v>
          </cell>
          <cell r="H1805" t="str">
            <v>170208</v>
          </cell>
          <cell r="I1805" t="str">
            <v>QUITO</v>
          </cell>
          <cell r="J1805" t="str">
            <v>PICHINCHA</v>
          </cell>
          <cell r="K1805" t="str">
            <v>CHRISTOPHER FERNANDO OYAGATA TOAPANTA</v>
          </cell>
          <cell r="L1805" t="str">
            <v>CUTUGLAHUA AV ARTURO YANEZ  25O7  Y LOS LAURELES</v>
          </cell>
          <cell r="O1805" t="str">
            <v>171107</v>
          </cell>
          <cell r="P1805" t="str">
            <v>171107</v>
          </cell>
          <cell r="Q1805" t="str">
            <v>PICHINCHA_MEJIA_CUTUGLAHUA</v>
          </cell>
          <cell r="R1805" t="str">
            <v>4840656</v>
          </cell>
          <cell r="W1805" t="str">
            <v>1751221381_V3333V3222</v>
          </cell>
          <cell r="X1805" t="str">
            <v>0998347256-</v>
          </cell>
          <cell r="AA1805">
            <v>44943</v>
          </cell>
          <cell r="AD1805">
            <v>1</v>
          </cell>
          <cell r="AE1805">
            <v>1</v>
          </cell>
          <cell r="AH1805" t="str">
            <v>EN BODEGA DE COMIDA DE ANIMALES ANDY</v>
          </cell>
          <cell r="AI1805" t="str">
            <v>DESPACHO</v>
          </cell>
          <cell r="AJ1805" t="str">
            <v>Normal</v>
          </cell>
          <cell r="AL1805" t="str">
            <v>NO</v>
          </cell>
          <cell r="AN1805" t="str">
            <v>MOV_tecnocom_credito_directo</v>
          </cell>
          <cell r="AO1805" t="str">
            <v>CANAL ONLINE</v>
          </cell>
          <cell r="AP1805">
            <v>44943</v>
          </cell>
          <cell r="AR1805" t="str">
            <v>MDELIVERY_4840656</v>
          </cell>
          <cell r="AS1805">
            <v>331312</v>
          </cell>
          <cell r="AT1805" t="str">
            <v>D40</v>
          </cell>
          <cell r="AU1805" t="str">
            <v>BTC</v>
          </cell>
          <cell r="AV1805">
            <v>1</v>
          </cell>
          <cell r="AW1805" t="str">
            <v>PROVINCIAL</v>
          </cell>
          <cell r="AX1805" t="str">
            <v>EN_PROCESO</v>
          </cell>
          <cell r="AY1805" t="str">
            <v>LTE MOTO G22 NEGRO: 1 und - sn. 359694275285028</v>
          </cell>
          <cell r="AZ1805" t="str">
            <v>TERMINAL</v>
          </cell>
          <cell r="BA1805" t="str">
            <v>Validar Biometrico</v>
          </cell>
        </row>
        <row r="1806">
          <cell r="A1806" t="str">
            <v>4840659</v>
          </cell>
          <cell r="B1806" t="str">
            <v>MDELIVERY</v>
          </cell>
          <cell r="C1806">
            <v>44943</v>
          </cell>
          <cell r="D1806" t="str">
            <v>FLEXNET ECUADOR - MDELIVERY</v>
          </cell>
          <cell r="E1806" t="str">
            <v>CALLE 28 DE JUNIO S/N Y GARCIA MORENO ENTRADA LLANO GRANDE</v>
          </cell>
          <cell r="H1806" t="str">
            <v>170208</v>
          </cell>
          <cell r="I1806" t="str">
            <v>QUITO</v>
          </cell>
          <cell r="J1806" t="str">
            <v>PICHINCHA</v>
          </cell>
          <cell r="K1806" t="str">
            <v>Juan Carlos Válverde Anchundia</v>
          </cell>
          <cell r="L1806" t="str">
            <v>ERNESTO SEMINARIO  CALLE ENRIQUE IBANIEZ  SOLAR 9  Y PABLO ECHEVERRIA</v>
          </cell>
          <cell r="O1806" t="str">
            <v>091705</v>
          </cell>
          <cell r="P1806" t="str">
            <v>091705</v>
          </cell>
          <cell r="Q1806" t="str">
            <v>GUAYAS_MILAGRO_ERNESTO SEMINARIO</v>
          </cell>
          <cell r="R1806" t="str">
            <v>4840659</v>
          </cell>
          <cell r="W1806" t="str">
            <v>0926476334_E4343I2222</v>
          </cell>
          <cell r="X1806" t="str">
            <v>0969603168-</v>
          </cell>
          <cell r="AA1806">
            <v>44943</v>
          </cell>
          <cell r="AD1806">
            <v>1</v>
          </cell>
          <cell r="AE1806">
            <v>1</v>
          </cell>
          <cell r="AH1806" t="str">
            <v>CDLA LAS PINIAS A UNA CUADRA DEL UPC ENTREGA EN CASA 1P PORTONES VINO</v>
          </cell>
          <cell r="AI1806" t="str">
            <v>DESPACHO</v>
          </cell>
          <cell r="AJ1806" t="str">
            <v>Normal</v>
          </cell>
          <cell r="AL1806" t="str">
            <v>NO</v>
          </cell>
          <cell r="AN1806" t="str">
            <v>MOV_tecnocom_credito_directo</v>
          </cell>
          <cell r="AO1806" t="str">
            <v>CANAL ONLINE</v>
          </cell>
          <cell r="AP1806">
            <v>44943</v>
          </cell>
          <cell r="AR1806" t="str">
            <v>MDELIVERY_4840659</v>
          </cell>
          <cell r="AS1806">
            <v>331302</v>
          </cell>
          <cell r="AT1806" t="str">
            <v>D40</v>
          </cell>
          <cell r="AU1806" t="str">
            <v>BTC</v>
          </cell>
          <cell r="AV1806">
            <v>1</v>
          </cell>
          <cell r="AW1806" t="str">
            <v>PROVINCIAL</v>
          </cell>
          <cell r="AX1806" t="str">
            <v>EN_PROCESO</v>
          </cell>
          <cell r="AY1806" t="str">
            <v>LTE SAMSUNG A23 AZUL: 1 und - sn. 356795951450043</v>
          </cell>
          <cell r="AZ1806" t="str">
            <v>TERMINAL</v>
          </cell>
          <cell r="BA1806" t="str">
            <v>Validar Biometrico</v>
          </cell>
        </row>
        <row r="1807">
          <cell r="A1807" t="str">
            <v>4840677</v>
          </cell>
          <cell r="B1807" t="str">
            <v>MDELIVERY</v>
          </cell>
          <cell r="C1807">
            <v>44943</v>
          </cell>
          <cell r="D1807" t="str">
            <v>FLEXNET ECUADOR - MDELIVERY</v>
          </cell>
          <cell r="E1807" t="str">
            <v>CALLE 28 DE JUNIO S/N Y GARCIA MORENO ENTRADA LLANO GRANDE</v>
          </cell>
          <cell r="H1807" t="str">
            <v>170208</v>
          </cell>
          <cell r="I1807" t="str">
            <v>QUITO</v>
          </cell>
          <cell r="J1807" t="str">
            <v>PICHINCHA</v>
          </cell>
          <cell r="K1807" t="str">
            <v>CRISTIAN DAVID AYALA LOPEZ</v>
          </cell>
          <cell r="L1807" t="str">
            <v>SANGOLQUI AV GRAL  ENRIQUEZ  SN  E ISLA SANTIAGO</v>
          </cell>
          <cell r="O1807" t="str">
            <v>171102</v>
          </cell>
          <cell r="P1807" t="str">
            <v>171102</v>
          </cell>
          <cell r="Q1807" t="str">
            <v>PICHINCHA_RUMINAHUI _SANGOLQUI</v>
          </cell>
          <cell r="R1807" t="str">
            <v>4840677</v>
          </cell>
          <cell r="W1807" t="str">
            <v>1720776093_V4443V4244</v>
          </cell>
          <cell r="X1807" t="str">
            <v>0996800503-</v>
          </cell>
          <cell r="AA1807">
            <v>44943</v>
          </cell>
          <cell r="AD1807">
            <v>1</v>
          </cell>
          <cell r="AE1807">
            <v>1</v>
          </cell>
          <cell r="AH1807" t="str">
            <v>SANGOLQUI DIAGONAL A GASOLINERA PRIMAX ENTREGA EN EDF CLINICA SAN RAFAEL ANUNCIARSE CON GUARDIA</v>
          </cell>
          <cell r="AI1807" t="str">
            <v>DESPACHO</v>
          </cell>
          <cell r="AJ1807" t="str">
            <v>Normal</v>
          </cell>
          <cell r="AL1807" t="str">
            <v>NO</v>
          </cell>
          <cell r="AN1807" t="str">
            <v>MOV tecnocom</v>
          </cell>
          <cell r="AO1807" t="str">
            <v>CANAL ONLINE</v>
          </cell>
          <cell r="AP1807">
            <v>44943</v>
          </cell>
          <cell r="AR1807" t="str">
            <v>MDELIVERY_4840677</v>
          </cell>
          <cell r="AS1807">
            <v>331314</v>
          </cell>
          <cell r="AT1807" t="str">
            <v>D30</v>
          </cell>
          <cell r="AU1807" t="str">
            <v>BTC</v>
          </cell>
          <cell r="AV1807">
            <v>1</v>
          </cell>
          <cell r="AW1807" t="str">
            <v>LOCAL</v>
          </cell>
          <cell r="AX1807" t="str">
            <v>EN_PROCESO</v>
          </cell>
          <cell r="AY1807" t="str">
            <v>LAPTOP DELL INSPIRON 5593: 1 und - sn. 884116341383111</v>
          </cell>
          <cell r="AZ1807" t="str">
            <v>LAPTOP</v>
          </cell>
          <cell r="BA1807" t="str">
            <v/>
          </cell>
        </row>
        <row r="1808">
          <cell r="A1808" t="str">
            <v>4840704</v>
          </cell>
          <cell r="B1808" t="str">
            <v>MDELIVERY</v>
          </cell>
          <cell r="C1808">
            <v>44943</v>
          </cell>
          <cell r="D1808" t="str">
            <v>FLEXNET ECUADOR - MDELIVERY</v>
          </cell>
          <cell r="E1808" t="str">
            <v>CALLE 28 DE JUNIO S/N Y GARCIA MORENO ENTRADA LLANO GRANDE</v>
          </cell>
          <cell r="H1808" t="str">
            <v>170208</v>
          </cell>
          <cell r="I1808" t="str">
            <v>QUITO</v>
          </cell>
          <cell r="J1808" t="str">
            <v>PICHINCHA</v>
          </cell>
          <cell r="K1808" t="str">
            <v>Edison Xavier Santos Pérez</v>
          </cell>
          <cell r="L1808" t="str">
            <v>TARQUI CALLE 2DA  419  Y CALLEJON 7MO</v>
          </cell>
          <cell r="O1808" t="str">
            <v>090601</v>
          </cell>
          <cell r="P1808" t="str">
            <v>090601</v>
          </cell>
          <cell r="Q1808" t="str">
            <v>GUAYAS_GUAYAQUIL_TARQUI</v>
          </cell>
          <cell r="R1808" t="str">
            <v>4840704</v>
          </cell>
          <cell r="W1808" t="str">
            <v>0923106603_V1333v1222</v>
          </cell>
          <cell r="X1808" t="str">
            <v>0994375759-</v>
          </cell>
          <cell r="AA1808">
            <v>44943</v>
          </cell>
          <cell r="AD1808">
            <v>1</v>
          </cell>
          <cell r="AE1808">
            <v>1</v>
          </cell>
          <cell r="AH1808" t="str">
            <v>SECTOR MAPASINGUE ESTE EN DELTA COLOR GRIS PUERTA AZULES REGISTRARSE EN GARITA</v>
          </cell>
          <cell r="AI1808" t="str">
            <v>DESPACHO</v>
          </cell>
          <cell r="AJ1808" t="str">
            <v>Normal</v>
          </cell>
          <cell r="AL1808" t="str">
            <v>NO</v>
          </cell>
          <cell r="AN1808" t="str">
            <v>MOV_tecnocom_credito_directo</v>
          </cell>
          <cell r="AO1808" t="str">
            <v>CANAL ONLINE</v>
          </cell>
          <cell r="AP1808">
            <v>44943</v>
          </cell>
          <cell r="AR1808" t="str">
            <v>MDELIVERY_4840704</v>
          </cell>
          <cell r="AS1808">
            <v>331301</v>
          </cell>
          <cell r="AT1808" t="str">
            <v>D40</v>
          </cell>
          <cell r="AU1808" t="str">
            <v>BTC</v>
          </cell>
          <cell r="AV1808">
            <v>1</v>
          </cell>
          <cell r="AW1808" t="str">
            <v>LOCAL</v>
          </cell>
          <cell r="AX1808" t="str">
            <v>EN_PROCESO</v>
          </cell>
          <cell r="AY1808" t="str">
            <v>LTE HUAWEI NOVA 9 SE NEGRO: 1 und - sn. 861965051451054</v>
          </cell>
          <cell r="AZ1808" t="str">
            <v>TERMINAL</v>
          </cell>
          <cell r="BA1808" t="str">
            <v>Validar Biometrico</v>
          </cell>
        </row>
        <row r="1809">
          <cell r="A1809" t="str">
            <v>4840773</v>
          </cell>
          <cell r="B1809" t="str">
            <v>MDELIVERY</v>
          </cell>
          <cell r="C1809">
            <v>44943</v>
          </cell>
          <cell r="D1809" t="str">
            <v>FLEXNET ECUADOR - MDELIVERY</v>
          </cell>
          <cell r="E1809" t="str">
            <v>CALLE 28 DE JUNIO S/N Y GARCIA MORENO ENTRADA LLANO GRANDE</v>
          </cell>
          <cell r="H1809" t="str">
            <v>170208</v>
          </cell>
          <cell r="I1809" t="str">
            <v>QUITO</v>
          </cell>
          <cell r="J1809" t="str">
            <v>PICHINCHA</v>
          </cell>
          <cell r="K1809" t="str">
            <v>MARTIN ORLANDO UQUILLAS TORRES</v>
          </cell>
          <cell r="L1809" t="str">
            <v>TUMBACO AV BELERMO SN  Y PSJE GIRASOLES</v>
          </cell>
          <cell r="O1809" t="str">
            <v>170902</v>
          </cell>
          <cell r="P1809" t="str">
            <v>170902</v>
          </cell>
          <cell r="Q1809" t="str">
            <v>PICHINCHA_QUITO_ TUMBACO</v>
          </cell>
          <cell r="R1809" t="str">
            <v>4840773</v>
          </cell>
          <cell r="W1809" t="str">
            <v>1716621642</v>
          </cell>
          <cell r="X1809" t="str">
            <v>0987361407-0987361407</v>
          </cell>
          <cell r="AA1809">
            <v>44943</v>
          </cell>
          <cell r="AD1809">
            <v>1</v>
          </cell>
          <cell r="AE1809">
            <v>1</v>
          </cell>
          <cell r="AH1809" t="str">
            <v>TUMBACO A 2 CUADRAS DE LA BOMBA DE GASOLINA EL DORADO ENTREGA EN TALLER FIGUEROA GUARANDA  S1 ENVIADO MS</v>
          </cell>
          <cell r="AI1809" t="str">
            <v>DESPACHO</v>
          </cell>
          <cell r="AJ1809" t="str">
            <v>Normal</v>
          </cell>
          <cell r="AL1809" t="str">
            <v>NO</v>
          </cell>
          <cell r="AN1809" t="str">
            <v>MOV onlinevip</v>
          </cell>
          <cell r="AO1809" t="str">
            <v>CANAL ONLINE</v>
          </cell>
          <cell r="AP1809">
            <v>44943</v>
          </cell>
          <cell r="AR1809" t="str">
            <v>MDELIVERY_4840773</v>
          </cell>
          <cell r="AS1809">
            <v>331313</v>
          </cell>
          <cell r="AT1809" t="str">
            <v>D40</v>
          </cell>
          <cell r="AU1809" t="str">
            <v>BTC</v>
          </cell>
          <cell r="AV1809">
            <v>1</v>
          </cell>
          <cell r="AW1809" t="str">
            <v>LOCAL</v>
          </cell>
          <cell r="AX1809" t="str">
            <v>HABILITADO RUTEO</v>
          </cell>
          <cell r="AY1809" t="str">
            <v>LTE XIAOMI REDMI NOTE 11 GRIS: 1 und - sn. 861696062565083</v>
          </cell>
          <cell r="AZ1809" t="str">
            <v>TERMINAL</v>
          </cell>
          <cell r="BA1809" t="str">
            <v>Validar Biometrico</v>
          </cell>
        </row>
        <row r="1810">
          <cell r="A1810" t="str">
            <v>4840803</v>
          </cell>
          <cell r="B1810" t="str">
            <v>MDELIVERY</v>
          </cell>
          <cell r="C1810">
            <v>44943</v>
          </cell>
          <cell r="D1810" t="str">
            <v>FLEXNET ECUADOR - MDELIVERY</v>
          </cell>
          <cell r="E1810" t="str">
            <v>CALLE 28 DE JUNIO S/N Y GARCIA MORENO ENTRADA LLANO GRANDE</v>
          </cell>
          <cell r="H1810" t="str">
            <v>170208</v>
          </cell>
          <cell r="I1810" t="str">
            <v>QUITO</v>
          </cell>
          <cell r="J1810" t="str">
            <v>PICHINCHA</v>
          </cell>
          <cell r="K1810" t="str">
            <v>LOPEZ CORDOVA CARLOS LUIS</v>
          </cell>
          <cell r="L1810" t="str">
            <v>ATAHUALPA   CHISALATA     AV RODRIGO PACHANO Y SN  CABO SEGUNDO QUIROZ</v>
          </cell>
          <cell r="O1810" t="str">
            <v>180110</v>
          </cell>
          <cell r="P1810" t="str">
            <v>180110</v>
          </cell>
          <cell r="Q1810" t="str">
            <v>TUNGURAHUA_AMBATO_ATAHUALPA   CHISALATA</v>
          </cell>
          <cell r="R1810" t="str">
            <v>4840803</v>
          </cell>
          <cell r="W1810" t="str">
            <v>0501832927</v>
          </cell>
          <cell r="X1810" t="str">
            <v>0987924864-0000000000</v>
          </cell>
          <cell r="AA1810">
            <v>44943</v>
          </cell>
          <cell r="AD1810">
            <v>1</v>
          </cell>
          <cell r="AE1810">
            <v>1</v>
          </cell>
          <cell r="AH1810" t="str">
            <v>SAN VICENTE  DIAGONAL A SALOMON PIZZA ENTREGAR EN INDUSTRIA CATEDRAL   DEPARTAMENTEO DE MANTENIMIENTO PREGUNTAR AL SR GUARDIA</v>
          </cell>
          <cell r="AI1810" t="str">
            <v>DESPACHO</v>
          </cell>
          <cell r="AJ1810" t="str">
            <v>Normal</v>
          </cell>
          <cell r="AL1810" t="str">
            <v>NO</v>
          </cell>
          <cell r="AN1810" t="str">
            <v>MOV onlinevip</v>
          </cell>
          <cell r="AO1810" t="str">
            <v>CANAL ONLINE</v>
          </cell>
          <cell r="AP1810">
            <v>44943</v>
          </cell>
          <cell r="AR1810" t="str">
            <v>MDELIVERY_4840803</v>
          </cell>
          <cell r="AS1810">
            <v>331311</v>
          </cell>
          <cell r="AT1810" t="str">
            <v>D40</v>
          </cell>
          <cell r="AU1810" t="str">
            <v>BTC</v>
          </cell>
          <cell r="AV1810">
            <v>1</v>
          </cell>
          <cell r="AW1810" t="str">
            <v>PROVINCIAL</v>
          </cell>
          <cell r="AX1810" t="str">
            <v>EN_PROCESO</v>
          </cell>
          <cell r="AY1810" t="str">
            <v>LTE SAMSUNG A03 AZUL: 1 und - sn. 351084959185520</v>
          </cell>
          <cell r="AZ1810" t="str">
            <v>TERMINAL</v>
          </cell>
          <cell r="BA1810" t="str">
            <v>Validar Biometrico</v>
          </cell>
        </row>
        <row r="1811">
          <cell r="A1811" t="str">
            <v>4840815</v>
          </cell>
          <cell r="B1811" t="str">
            <v>MDELIVERY</v>
          </cell>
          <cell r="C1811">
            <v>44943</v>
          </cell>
          <cell r="D1811" t="str">
            <v>FLEXNET ECUADOR - MDELIVERY</v>
          </cell>
          <cell r="E1811" t="str">
            <v>CALLE 28 DE JUNIO S/N Y GARCIA MORENO ENTRADA LLANO GRANDE</v>
          </cell>
          <cell r="H1811" t="str">
            <v>170208</v>
          </cell>
          <cell r="I1811" t="str">
            <v>QUITO</v>
          </cell>
          <cell r="J1811" t="str">
            <v>PICHINCHA</v>
          </cell>
          <cell r="K1811" t="str">
            <v>JHOFFRE LUIS GUANGA BENAVIDES</v>
          </cell>
          <cell r="L1811" t="str">
            <v>OFICINA TRAMACO LAGO AGRIO</v>
          </cell>
          <cell r="O1811" t="str">
            <v>LAGO AGRIO</v>
          </cell>
          <cell r="P1811" t="str">
            <v>LAGO AGRIO</v>
          </cell>
          <cell r="Q1811" t="str">
            <v>SUCUMBIOS_LAGO AGRIO_</v>
          </cell>
          <cell r="R1811" t="str">
            <v>4840815</v>
          </cell>
          <cell r="W1811" t="str">
            <v>2100293261</v>
          </cell>
          <cell r="X1811" t="str">
            <v>0986195538-0961275343</v>
          </cell>
          <cell r="AA1811">
            <v>44943</v>
          </cell>
          <cell r="AD1811">
            <v>1</v>
          </cell>
          <cell r="AE1811">
            <v>1</v>
          </cell>
          <cell r="AH1811" t="str">
            <v/>
          </cell>
          <cell r="AI1811" t="str">
            <v>DESPACHO</v>
          </cell>
          <cell r="AJ1811" t="str">
            <v>DERIVADO PICK UP</v>
          </cell>
          <cell r="AL1811" t="str">
            <v>NO</v>
          </cell>
          <cell r="AN1811" t="str">
            <v>MOV productovip</v>
          </cell>
          <cell r="AO1811" t="str">
            <v>CANAL ONLINE</v>
          </cell>
          <cell r="AP1811">
            <v>44943</v>
          </cell>
          <cell r="AR1811" t="str">
            <v>MDELIVERY_4840815</v>
          </cell>
          <cell r="AS1811">
            <v>331111</v>
          </cell>
          <cell r="AT1811" t="str">
            <v>D40</v>
          </cell>
          <cell r="AU1811" t="str">
            <v>BTC</v>
          </cell>
          <cell r="AV1811">
            <v>1</v>
          </cell>
          <cell r="AW1811" t="str">
            <v>PROVINCIAL</v>
          </cell>
          <cell r="AX1811" t="str">
            <v>EN_TRANSITO</v>
          </cell>
          <cell r="AY1811" t="str">
            <v>HALFSIM MOVISTAR: 1 und - sn. 8959300520560988563</v>
          </cell>
          <cell r="AZ1811" t="str">
            <v>SIMCARD</v>
          </cell>
          <cell r="BA1811" t="str">
            <v/>
          </cell>
        </row>
        <row r="1812">
          <cell r="A1812" t="str">
            <v>4841189</v>
          </cell>
          <cell r="B1812" t="str">
            <v>MDELIVERY</v>
          </cell>
          <cell r="C1812">
            <v>44943</v>
          </cell>
          <cell r="D1812" t="str">
            <v>FLEXNET ECUADOR - MDELIVERY</v>
          </cell>
          <cell r="E1812" t="str">
            <v>CALLE 28 DE JUNIO S/N Y GARCIA MORENO ENTRADA LLANO GRANDE</v>
          </cell>
          <cell r="H1812" t="str">
            <v>170208</v>
          </cell>
          <cell r="I1812" t="str">
            <v>QUITO</v>
          </cell>
          <cell r="J1812" t="str">
            <v>PICHINCHA</v>
          </cell>
          <cell r="K1812" t="str">
            <v>Oscar Andres Troya Alvarez</v>
          </cell>
          <cell r="L1812" t="str">
            <v>COTOCOLLAO  CALLE FERNANDO TINAJERO  OE7  240   510  CALLE PEDRO DE ALVARADO</v>
          </cell>
          <cell r="O1812" t="str">
            <v>170301</v>
          </cell>
          <cell r="P1812" t="str">
            <v>170301</v>
          </cell>
          <cell r="Q1812" t="str">
            <v>PICHINCHA_QUITO_COTOCOLLAO</v>
          </cell>
          <cell r="R1812" t="str">
            <v>4841189</v>
          </cell>
          <cell r="W1812" t="str">
            <v>1753135308</v>
          </cell>
          <cell r="X1812" t="str">
            <v>0-0959428759</v>
          </cell>
          <cell r="AA1812">
            <v>44943</v>
          </cell>
          <cell r="AD1812">
            <v>1</v>
          </cell>
          <cell r="AE1812">
            <v>1</v>
          </cell>
          <cell r="AH1812" t="str">
            <v>SECTOR THOMAS A UNA CUADRA DEL PARQUE LA LEGARDA  CASA BLANCA LINEAS MORADAS 2 PISOS REALIZAR UNA LLAMADA PREVIA</v>
          </cell>
          <cell r="AI1812" t="str">
            <v>DESPACHO</v>
          </cell>
          <cell r="AJ1812" t="str">
            <v>Normal</v>
          </cell>
          <cell r="AL1812" t="str">
            <v>NO</v>
          </cell>
          <cell r="AN1812" t="str">
            <v>MOV_autoporta</v>
          </cell>
          <cell r="AO1812" t="str">
            <v>CANAL ONLINE</v>
          </cell>
          <cell r="AP1812">
            <v>44943</v>
          </cell>
          <cell r="AR1812" t="str">
            <v>MDELIVERY_4841189</v>
          </cell>
          <cell r="AS1812">
            <v>331109</v>
          </cell>
          <cell r="AT1812" t="str">
            <v>D40</v>
          </cell>
          <cell r="AU1812" t="str">
            <v>BTC</v>
          </cell>
          <cell r="AV1812">
            <v>1</v>
          </cell>
          <cell r="AW1812" t="str">
            <v>LOCAL</v>
          </cell>
          <cell r="AX1812" t="str">
            <v>ENTREGADO</v>
          </cell>
          <cell r="AY1812" t="str">
            <v>HALFSIM MOVISTAR: 1 und - sn. 8959300520560986559</v>
          </cell>
          <cell r="AZ1812" t="str">
            <v>SIMCARD</v>
          </cell>
          <cell r="BA1812" t="str">
            <v/>
          </cell>
        </row>
        <row r="1813">
          <cell r="A1813" t="str">
            <v>4841199</v>
          </cell>
          <cell r="B1813" t="str">
            <v>MDELIVERY</v>
          </cell>
          <cell r="C1813">
            <v>44943</v>
          </cell>
          <cell r="D1813" t="str">
            <v>FLEXNET ECUADOR - MDELIVERY</v>
          </cell>
          <cell r="E1813" t="str">
            <v>CALLE 28 DE JUNIO S/N Y GARCIA MORENO ENTRADA LLANO GRANDE</v>
          </cell>
          <cell r="H1813" t="str">
            <v>170208</v>
          </cell>
          <cell r="I1813" t="str">
            <v>QUITO</v>
          </cell>
          <cell r="J1813" t="str">
            <v>PICHINCHA</v>
          </cell>
          <cell r="K1813" t="str">
            <v>ROMERO LEITON DARIO XAVIER</v>
          </cell>
          <cell r="L1813" t="str">
            <v>COCHAPAMBA CALLE LA INDUSTRIAL OE9 52 Y LOS EUCALIPTOS</v>
          </cell>
          <cell r="O1813" t="str">
            <v>170528</v>
          </cell>
          <cell r="P1813" t="str">
            <v>170528</v>
          </cell>
          <cell r="Q1813" t="str">
            <v>PICHINCHA_QUITO_COCHAPAMBA</v>
          </cell>
          <cell r="R1813" t="str">
            <v>4841199</v>
          </cell>
          <cell r="W1813" t="str">
            <v>1750436261_E3333I2222</v>
          </cell>
          <cell r="X1813" t="str">
            <v>0958620760-0984429731</v>
          </cell>
          <cell r="AA1813">
            <v>44943</v>
          </cell>
          <cell r="AD1813">
            <v>1</v>
          </cell>
          <cell r="AE1813">
            <v>1</v>
          </cell>
          <cell r="AH1813" t="str">
            <v>COCHAPAMBA NORTE DIAGONAL A COLEGIO FRANCO ESPANIOL EN CASA DE 3P AZUL CON FRANJAS BLANCAS</v>
          </cell>
          <cell r="AI1813" t="str">
            <v>DESPACHO</v>
          </cell>
          <cell r="AJ1813" t="str">
            <v>Normal</v>
          </cell>
          <cell r="AL1813" t="str">
            <v>NO</v>
          </cell>
          <cell r="AN1813" t="str">
            <v>MOV onlinevip</v>
          </cell>
          <cell r="AO1813" t="str">
            <v>CANAL ONLINE</v>
          </cell>
          <cell r="AP1813">
            <v>44943</v>
          </cell>
          <cell r="AR1813" t="str">
            <v>MDELIVERY_4841199</v>
          </cell>
          <cell r="AS1813">
            <v>331323</v>
          </cell>
          <cell r="AT1813" t="str">
            <v>D40</v>
          </cell>
          <cell r="AU1813" t="str">
            <v>BTC</v>
          </cell>
          <cell r="AV1813">
            <v>1</v>
          </cell>
          <cell r="AW1813" t="str">
            <v>LOCAL</v>
          </cell>
          <cell r="AX1813" t="str">
            <v>HABILITADO RUTEO</v>
          </cell>
          <cell r="AY1813" t="str">
            <v>LTE NOKIA C2 2E AZUL: 1 und - sn. 353906800015928</v>
          </cell>
          <cell r="AZ1813" t="str">
            <v>TERMINAL</v>
          </cell>
          <cell r="BA1813" t="str">
            <v>Validar Biometrico</v>
          </cell>
        </row>
        <row r="1814">
          <cell r="A1814" t="str">
            <v>4841262</v>
          </cell>
          <cell r="B1814" t="str">
            <v>MDELIVERY</v>
          </cell>
          <cell r="C1814">
            <v>44943</v>
          </cell>
          <cell r="D1814" t="str">
            <v>FLEXNET ECUADOR - MDELIVERY</v>
          </cell>
          <cell r="E1814" t="str">
            <v>CALLE 28 DE JUNIO S/N Y GARCIA MORENO ENTRADA LLANO GRANDE</v>
          </cell>
          <cell r="H1814" t="str">
            <v>170208</v>
          </cell>
          <cell r="I1814" t="str">
            <v>QUITO</v>
          </cell>
          <cell r="J1814" t="str">
            <v>PICHINCHA</v>
          </cell>
          <cell r="K1814" t="str">
            <v>CECIBEL CARMELINA YEPEZ LOZANO</v>
          </cell>
          <cell r="L1814" t="str">
            <v>CARBO CONCEPCION   Â Â AV LUIS URDANETA 801 ENTRE LA CALLE BOYACA Y ESCOBEDO</v>
          </cell>
          <cell r="O1814" t="str">
            <v>090306</v>
          </cell>
          <cell r="P1814" t="str">
            <v>090306</v>
          </cell>
          <cell r="Q1814" t="str">
            <v>GUAYAS_GUAYAQUIL_CARBO CONCEPCION </v>
          </cell>
          <cell r="R1814" t="str">
            <v>4841262</v>
          </cell>
          <cell r="W1814" t="str">
            <v>0915952204</v>
          </cell>
          <cell r="X1814" t="str">
            <v>0986705658-0984070997</v>
          </cell>
          <cell r="AA1814">
            <v>44943</v>
          </cell>
          <cell r="AD1814">
            <v>1</v>
          </cell>
          <cell r="AE1814">
            <v>1</v>
          </cell>
          <cell r="AH1814" t="str">
            <v>SECTOR CENTRO  DIAGONAL A CNT  ENTREGAR EN EL LOCAL DE RECARGAS Y VENTA DE EXTINTORES CASA 2 PISOS AMARILLO Y VERDE</v>
          </cell>
          <cell r="AI1814" t="str">
            <v>DESPACHO</v>
          </cell>
          <cell r="AJ1814" t="str">
            <v>Normal</v>
          </cell>
          <cell r="AL1814" t="str">
            <v>NO</v>
          </cell>
          <cell r="AN1814" t="str">
            <v>MOV onlinevip</v>
          </cell>
          <cell r="AO1814" t="str">
            <v>CANAL ONLINE</v>
          </cell>
          <cell r="AP1814">
            <v>44943</v>
          </cell>
          <cell r="AR1814" t="str">
            <v>MDELIVERY_4841262</v>
          </cell>
          <cell r="AS1814">
            <v>331316</v>
          </cell>
          <cell r="AT1814" t="str">
            <v>D40</v>
          </cell>
          <cell r="AU1814" t="str">
            <v>BTC</v>
          </cell>
          <cell r="AV1814">
            <v>1</v>
          </cell>
          <cell r="AW1814" t="str">
            <v>LOCAL</v>
          </cell>
          <cell r="AX1814" t="str">
            <v>EN_PROCESO</v>
          </cell>
          <cell r="AY1814" t="str">
            <v>LTE XIAOMI REDMI NOTE 11S AZUL: 1 und - sn. 865954061248805</v>
          </cell>
          <cell r="AZ1814" t="str">
            <v>TERMINAL</v>
          </cell>
          <cell r="BA1814" t="str">
            <v>Validar Biometrico</v>
          </cell>
        </row>
        <row r="1815">
          <cell r="A1815" t="str">
            <v>4841597</v>
          </cell>
          <cell r="B1815" t="str">
            <v>MDELIVERY</v>
          </cell>
          <cell r="C1815">
            <v>44943</v>
          </cell>
          <cell r="D1815" t="str">
            <v>FLEXNET ECUADOR - MDELIVERY</v>
          </cell>
          <cell r="E1815" t="str">
            <v>CALLE 28 DE JUNIO S/N Y GARCIA MORENO ENTRADA LLANO GRANDE</v>
          </cell>
          <cell r="H1815" t="str">
            <v>170208</v>
          </cell>
          <cell r="I1815" t="str">
            <v>QUITO</v>
          </cell>
          <cell r="J1815" t="str">
            <v>PICHINCHA</v>
          </cell>
          <cell r="K1815" t="str">
            <v>DORIS MARIBEL TOPON PEÑA</v>
          </cell>
          <cell r="L1815" t="str">
            <v>SANGOLQUI     AV GENERAL ENRIQUEZ  SN PASAJE NARANJAL</v>
          </cell>
          <cell r="O1815" t="str">
            <v>171102</v>
          </cell>
          <cell r="P1815" t="str">
            <v>171102</v>
          </cell>
          <cell r="Q1815" t="str">
            <v>PICHINCHA_RUMINAHUI_SANGOLQUI</v>
          </cell>
          <cell r="R1815" t="str">
            <v>4841597</v>
          </cell>
          <cell r="W1815" t="str">
            <v>1721499885</v>
          </cell>
          <cell r="X1815" t="str">
            <v>0984663538-0979154330</v>
          </cell>
          <cell r="AA1815">
            <v>44943</v>
          </cell>
          <cell r="AD1815">
            <v>1</v>
          </cell>
          <cell r="AE1815">
            <v>1</v>
          </cell>
          <cell r="AH1815" t="str">
            <v>SECTOR EL MILAGRO FRENTE A LA HACIENDA LAS ACACIAS A 23 CUADRAS DEL COLEGIO RUMINAHUI CASA SIN PINTAR 2 PÃSOS</v>
          </cell>
          <cell r="AI1815" t="str">
            <v>DESPACHO</v>
          </cell>
          <cell r="AJ1815" t="str">
            <v>Normal</v>
          </cell>
          <cell r="AL1815" t="str">
            <v>NO</v>
          </cell>
          <cell r="AN1815" t="str">
            <v>MOV productovip</v>
          </cell>
          <cell r="AO1815" t="str">
            <v>CANAL ONLINE</v>
          </cell>
          <cell r="AP1815">
            <v>44943</v>
          </cell>
          <cell r="AR1815" t="str">
            <v>MDELIVERY_4841597</v>
          </cell>
          <cell r="AS1815">
            <v>331320</v>
          </cell>
          <cell r="AT1815" t="str">
            <v>D40</v>
          </cell>
          <cell r="AU1815" t="str">
            <v>BTC</v>
          </cell>
          <cell r="AV1815">
            <v>1</v>
          </cell>
          <cell r="AW1815" t="str">
            <v>LOCAL</v>
          </cell>
          <cell r="AX1815" t="str">
            <v>EN_PROCESO</v>
          </cell>
          <cell r="AY1815" t="str">
            <v>HALFSIM MOVISTAR: 1 und - sn. 8959300520560985197</v>
          </cell>
          <cell r="AZ1815" t="str">
            <v>SIMCARD</v>
          </cell>
          <cell r="BA1815" t="str">
            <v/>
          </cell>
        </row>
        <row r="1816">
          <cell r="A1816" t="str">
            <v>4841598</v>
          </cell>
          <cell r="B1816" t="str">
            <v>MDELIVERY</v>
          </cell>
          <cell r="C1816">
            <v>44943</v>
          </cell>
          <cell r="D1816" t="str">
            <v>FLEXNET ECUADOR - MDELIVERY</v>
          </cell>
          <cell r="E1816" t="str">
            <v>CALLE 28 DE JUNIO S/N Y GARCIA MORENO ENTRADA LLANO GRANDE</v>
          </cell>
          <cell r="H1816" t="str">
            <v>170208</v>
          </cell>
          <cell r="I1816" t="str">
            <v>QUITO</v>
          </cell>
          <cell r="J1816" t="str">
            <v>PICHINCHA</v>
          </cell>
          <cell r="K1816" t="str">
            <v>DANIEL GIOVANNY PAREDES SIGCHA</v>
          </cell>
          <cell r="L1816" t="str">
            <v>EL CONDADO CALLE N73E LOTE 276 CALLE E</v>
          </cell>
          <cell r="O1816" t="str">
            <v>170305</v>
          </cell>
          <cell r="P1816" t="str">
            <v>170305</v>
          </cell>
          <cell r="Q1816" t="str">
            <v>PICHINCHA_QUITO_EL CONDADO</v>
          </cell>
          <cell r="R1816" t="str">
            <v>4841598</v>
          </cell>
          <cell r="W1816" t="str">
            <v>1717462020_V4343V4242</v>
          </cell>
          <cell r="X1816" t="str">
            <v>0958725040-</v>
          </cell>
          <cell r="AA1816">
            <v>44943</v>
          </cell>
          <cell r="AD1816">
            <v>1</v>
          </cell>
          <cell r="AE1816">
            <v>1</v>
          </cell>
          <cell r="AH1816" t="str">
            <v>SECTOR EL CONDADO ESTA ATRAS DE LA URB EL CONDADO ENTREGA EN LA URB PRADOS DEL CONDADO ES UNA CASA 4 PISOS LADRILLO VISTO ANUNCIARSE CON EL GUARDIA O LLAMAR AL TITULAR DE PREFERENCIA PIDE ENTREGA HASTA EL JUEVES</v>
          </cell>
          <cell r="AI1816" t="str">
            <v>DESPACHO</v>
          </cell>
          <cell r="AJ1816" t="str">
            <v>Normal</v>
          </cell>
          <cell r="AL1816" t="str">
            <v>NO</v>
          </cell>
          <cell r="AN1816" t="str">
            <v>MOV_tecnocom_credito_directo</v>
          </cell>
          <cell r="AO1816" t="str">
            <v>CANAL ONLINE</v>
          </cell>
          <cell r="AP1816">
            <v>44943</v>
          </cell>
          <cell r="AR1816" t="str">
            <v>MDELIVERY_4841598</v>
          </cell>
          <cell r="AS1816">
            <v>331310</v>
          </cell>
          <cell r="AT1816" t="str">
            <v>D40</v>
          </cell>
          <cell r="AU1816" t="str">
            <v>BTC</v>
          </cell>
          <cell r="AV1816">
            <v>1</v>
          </cell>
          <cell r="AW1816" t="str">
            <v>LOCAL</v>
          </cell>
          <cell r="AX1816" t="str">
            <v>HABILITADO RUTEO</v>
          </cell>
          <cell r="AY1816" t="str">
            <v>LTE XIAOMI REDMI NOTE 11S AZUL: 1 und - sn. 865954062598042</v>
          </cell>
          <cell r="AZ1816" t="str">
            <v>TERMINAL</v>
          </cell>
          <cell r="BA1816" t="str">
            <v>Validar Biometrico</v>
          </cell>
        </row>
        <row r="1817">
          <cell r="A1817" t="str">
            <v>4841692</v>
          </cell>
          <cell r="B1817" t="str">
            <v>MDELIVERY</v>
          </cell>
          <cell r="C1817">
            <v>44943</v>
          </cell>
          <cell r="D1817" t="str">
            <v>FLEXNET ECUADOR - MDELIVERY</v>
          </cell>
          <cell r="E1817" t="str">
            <v>CALLE 28 DE JUNIO S/N Y GARCIA MORENO ENTRADA LLANO GRANDE</v>
          </cell>
          <cell r="H1817" t="str">
            <v>170208</v>
          </cell>
          <cell r="I1817" t="str">
            <v>QUITO</v>
          </cell>
          <cell r="J1817" t="str">
            <v>PICHINCHA</v>
          </cell>
          <cell r="K1817" t="str">
            <v>Hector Homero Gavilanez Morales</v>
          </cell>
          <cell r="L1817" t="str">
            <v>PUENGASI AV GRAL RUMINAHUI  SN Y CALLE A</v>
          </cell>
          <cell r="O1817" t="str">
            <v>170808</v>
          </cell>
          <cell r="P1817" t="str">
            <v>170808</v>
          </cell>
          <cell r="Q1817" t="str">
            <v>PICHINCHA_QUITO  _PUENGASI</v>
          </cell>
          <cell r="R1817" t="str">
            <v>4841692</v>
          </cell>
          <cell r="W1817" t="str">
            <v>0250070505_V3333I2222</v>
          </cell>
          <cell r="X1817" t="str">
            <v>0963095724-</v>
          </cell>
          <cell r="AA1817">
            <v>44943</v>
          </cell>
          <cell r="AD1817">
            <v>1</v>
          </cell>
          <cell r="AE1817">
            <v>1</v>
          </cell>
          <cell r="AH1817" t="str">
            <v>SECTOR PUENTE 2 BARRIO SAUCES DEL VALLE DIAGONAL A LA TIENDA SN EN EDIFICIO DE 4 PISOS GRIS LLAMAR CUANDO ESTEN FUERA</v>
          </cell>
          <cell r="AI1817" t="str">
            <v>DESPACHO</v>
          </cell>
          <cell r="AJ1817" t="str">
            <v>Normal</v>
          </cell>
          <cell r="AL1817" t="str">
            <v>NO</v>
          </cell>
          <cell r="AN1817" t="str">
            <v>MOV tecnocom</v>
          </cell>
          <cell r="AO1817" t="str">
            <v>CANAL ONLINE</v>
          </cell>
          <cell r="AP1817">
            <v>44943</v>
          </cell>
          <cell r="AR1817" t="str">
            <v>MDELIVERY_4841692</v>
          </cell>
          <cell r="AS1817">
            <v>331322</v>
          </cell>
          <cell r="AT1817" t="str">
            <v>D40</v>
          </cell>
          <cell r="AU1817" t="str">
            <v>BTC</v>
          </cell>
          <cell r="AV1817">
            <v>1</v>
          </cell>
          <cell r="AW1817" t="str">
            <v>LOCAL</v>
          </cell>
          <cell r="AX1817" t="str">
            <v>HABILITADO RUTEO</v>
          </cell>
          <cell r="AY1817" t="str">
            <v>LTE HONOR X8 NEGRO: 1 und - sn. 866184061563776</v>
          </cell>
          <cell r="AZ1817" t="str">
            <v>TERMINAL</v>
          </cell>
          <cell r="BA1817" t="str">
            <v>Validar Biometrico, Validar Tarjeta Credito M,</v>
          </cell>
        </row>
        <row r="1818">
          <cell r="A1818" t="str">
            <v>4841693</v>
          </cell>
          <cell r="B1818" t="str">
            <v>MDELIVERY</v>
          </cell>
          <cell r="C1818">
            <v>44943</v>
          </cell>
          <cell r="D1818" t="str">
            <v>FLEXNET ECUADOR - MDELIVERY</v>
          </cell>
          <cell r="E1818" t="str">
            <v>CALLE 28 DE JUNIO S/N Y GARCIA MORENO ENTRADA LLANO GRANDE</v>
          </cell>
          <cell r="H1818" t="str">
            <v>170208</v>
          </cell>
          <cell r="I1818" t="str">
            <v>QUITO</v>
          </cell>
          <cell r="J1818" t="str">
            <v>PICHINCHA</v>
          </cell>
          <cell r="K1818" t="str">
            <v>JUAN ADOLFO MANZABA BAQUE</v>
          </cell>
          <cell r="L1818" t="str">
            <v>GARCIA MORENO   CALLE VENEZUELA  1605   JOSE DE ANTEPARA</v>
          </cell>
          <cell r="O1818" t="str">
            <v>090301</v>
          </cell>
          <cell r="P1818" t="str">
            <v>090301</v>
          </cell>
          <cell r="Q1818" t="str">
            <v>GUAYAS_GUAYAQUIL_GARCIA MORENO</v>
          </cell>
          <cell r="R1818" t="str">
            <v>4841693</v>
          </cell>
          <cell r="W1818" t="str">
            <v>0908547011</v>
          </cell>
          <cell r="X1818" t="str">
            <v>0988618123-0969718216</v>
          </cell>
          <cell r="AA1818">
            <v>44943</v>
          </cell>
          <cell r="AD1818">
            <v>1</v>
          </cell>
          <cell r="AE1818">
            <v>1</v>
          </cell>
          <cell r="AH1818" t="str">
            <v>CASA BLANCA  FRENTE A LA ELECTRONICA CASTRO CASA  BLANCA 1 PISOS BLOQUE 4 PISOS</v>
          </cell>
          <cell r="AI1818" t="str">
            <v>DESPACHO</v>
          </cell>
          <cell r="AJ1818" t="str">
            <v>Normal</v>
          </cell>
          <cell r="AL1818" t="str">
            <v>NO</v>
          </cell>
          <cell r="AN1818" t="str">
            <v>MOV onlinevip</v>
          </cell>
          <cell r="AO1818" t="str">
            <v>CANAL ONLINE</v>
          </cell>
          <cell r="AP1818">
            <v>44943</v>
          </cell>
          <cell r="AR1818" t="str">
            <v>MDELIVERY_4841693</v>
          </cell>
          <cell r="AS1818">
            <v>331309</v>
          </cell>
          <cell r="AT1818" t="str">
            <v>D40</v>
          </cell>
          <cell r="AU1818" t="str">
            <v>BTC</v>
          </cell>
          <cell r="AV1818">
            <v>1</v>
          </cell>
          <cell r="AW1818" t="str">
            <v>LOCAL</v>
          </cell>
          <cell r="AX1818" t="str">
            <v>EN_PROCESO</v>
          </cell>
          <cell r="AY1818" t="str">
            <v>LTE HONOR X8 NEGRO: 1 und - sn. 866184061557091</v>
          </cell>
          <cell r="AZ1818" t="str">
            <v>TERMINAL</v>
          </cell>
          <cell r="BA1818" t="str">
            <v>Validar Biometrico</v>
          </cell>
        </row>
        <row r="1819">
          <cell r="A1819" t="str">
            <v>4841868</v>
          </cell>
          <cell r="B1819" t="str">
            <v>MDELIVERY</v>
          </cell>
          <cell r="C1819">
            <v>44943</v>
          </cell>
          <cell r="D1819" t="str">
            <v>FLEXNET ECUADOR - MDELIVERY</v>
          </cell>
          <cell r="E1819" t="str">
            <v>CALLE 28 DE JUNIO S/N Y GARCIA MORENO ENTRADA LLANO GRANDE</v>
          </cell>
          <cell r="H1819" t="str">
            <v>170208</v>
          </cell>
          <cell r="I1819" t="str">
            <v>QUITO</v>
          </cell>
          <cell r="J1819" t="str">
            <v>PICHINCHA</v>
          </cell>
          <cell r="K1819" t="str">
            <v>MARIA LUISA KAISER CUMBE</v>
          </cell>
          <cell r="L1819" t="str">
            <v>EL RECREO CDLA EL RECREO ETAPA 1  MZ 4230 SOLAR 60</v>
          </cell>
          <cell r="O1819" t="str">
            <v>092405</v>
          </cell>
          <cell r="P1819" t="str">
            <v>092405</v>
          </cell>
          <cell r="Q1819" t="str">
            <v>GUAYAS_DURAN_EL RECREO</v>
          </cell>
          <cell r="R1819" t="str">
            <v>4841868</v>
          </cell>
          <cell r="W1819" t="str">
            <v>0921309613001</v>
          </cell>
          <cell r="X1819" t="str">
            <v>0982093319-0985073747</v>
          </cell>
          <cell r="AA1819">
            <v>44943</v>
          </cell>
          <cell r="AD1819">
            <v>1</v>
          </cell>
          <cell r="AE1819">
            <v>1</v>
          </cell>
          <cell r="AH1819" t="str">
            <v>FRENTE A COMISION DE TRANSITO ENTREGA EN CASA CREMA 2P</v>
          </cell>
          <cell r="AI1819" t="str">
            <v>DESPACHO</v>
          </cell>
          <cell r="AJ1819" t="str">
            <v>Normal</v>
          </cell>
          <cell r="AL1819" t="str">
            <v>NO</v>
          </cell>
          <cell r="AN1819" t="str">
            <v>MOV productovip</v>
          </cell>
          <cell r="AO1819" t="str">
            <v>CANAL ONLINE</v>
          </cell>
          <cell r="AP1819">
            <v>44943</v>
          </cell>
          <cell r="AR1819" t="str">
            <v>MDELIVERY_4841868</v>
          </cell>
          <cell r="AS1819">
            <v>331321</v>
          </cell>
          <cell r="AT1819" t="str">
            <v>D30</v>
          </cell>
          <cell r="AU1819" t="str">
            <v>BTC</v>
          </cell>
          <cell r="AV1819">
            <v>1</v>
          </cell>
          <cell r="AW1819" t="str">
            <v>PROVINCIAL</v>
          </cell>
          <cell r="AX1819" t="str">
            <v>EN_PROCESO</v>
          </cell>
          <cell r="AY1819" t="str">
            <v>HALFSIM MOVISTAR: 1 und - sn. 8959300520560306097</v>
          </cell>
          <cell r="AZ1819" t="str">
            <v>SIMCARD</v>
          </cell>
          <cell r="BA1819" t="str">
            <v/>
          </cell>
        </row>
        <row r="1820">
          <cell r="A1820" t="str">
            <v>4842173</v>
          </cell>
          <cell r="B1820" t="str">
            <v>MDELIVERY</v>
          </cell>
          <cell r="C1820">
            <v>44943</v>
          </cell>
          <cell r="D1820" t="str">
            <v>FLEXNET ECUADOR - MDELIVERY</v>
          </cell>
          <cell r="E1820" t="str">
            <v>CALLE 28 DE JUNIO S/N Y GARCIA MORENO ENTRADA LLANO GRANDE</v>
          </cell>
          <cell r="H1820" t="str">
            <v>170208</v>
          </cell>
          <cell r="I1820" t="str">
            <v>QUITO</v>
          </cell>
          <cell r="J1820" t="str">
            <v>PICHINCHA</v>
          </cell>
          <cell r="K1820" t="str">
            <v>ARLINGTON JOSE CARPIO MENDOZA</v>
          </cell>
          <cell r="L1820" t="str">
            <v>XIMENA COOP MARIUXI FEBRES CORDERO  MZ 1679 SOLAR 1</v>
          </cell>
          <cell r="O1820" t="str">
            <v>090106</v>
          </cell>
          <cell r="P1820" t="str">
            <v>090106</v>
          </cell>
          <cell r="Q1820" t="str">
            <v>GUAYAS_GUYAQUIL_XIMENA</v>
          </cell>
          <cell r="R1820" t="str">
            <v>4842173</v>
          </cell>
          <cell r="W1820" t="str">
            <v>0918638008</v>
          </cell>
          <cell r="X1820" t="str">
            <v>0988800126-0992110751</v>
          </cell>
          <cell r="AA1820">
            <v>44943</v>
          </cell>
          <cell r="AD1820">
            <v>1</v>
          </cell>
          <cell r="AE1820">
            <v>1</v>
          </cell>
          <cell r="AH1820" t="str">
            <v>GUASMO SUR A 3 CASAS DE PANADERIA PAN DE VIDA ENTREGA EN CASA 2P ROSADA CON PLOMO</v>
          </cell>
          <cell r="AI1820" t="str">
            <v>DESPACHO</v>
          </cell>
          <cell r="AJ1820" t="str">
            <v>Normal</v>
          </cell>
          <cell r="AL1820" t="str">
            <v>NO</v>
          </cell>
          <cell r="AN1820" t="str">
            <v>MOV onlinevip</v>
          </cell>
          <cell r="AO1820" t="str">
            <v>CANAL ONLINE</v>
          </cell>
          <cell r="AP1820">
            <v>44943</v>
          </cell>
          <cell r="AR1820" t="str">
            <v>MDELIVERY_4842173</v>
          </cell>
          <cell r="AS1820">
            <v>331319</v>
          </cell>
          <cell r="AT1820" t="str">
            <v>D40</v>
          </cell>
          <cell r="AU1820" t="str">
            <v>BTC</v>
          </cell>
          <cell r="AV1820">
            <v>1</v>
          </cell>
          <cell r="AW1820" t="str">
            <v>LOCAL</v>
          </cell>
          <cell r="AX1820" t="str">
            <v>EN_PROCESO</v>
          </cell>
          <cell r="AY1820" t="str">
            <v>LTE SAMSUNG A13 NEGRO: 1 und - sn. 352177399336569</v>
          </cell>
          <cell r="AZ1820" t="str">
            <v>TERMINAL</v>
          </cell>
          <cell r="BA1820" t="str">
            <v>Validar Biometrico</v>
          </cell>
        </row>
        <row r="1821">
          <cell r="A1821" t="str">
            <v>4842254</v>
          </cell>
          <cell r="B1821" t="str">
            <v>MDELIVERY</v>
          </cell>
          <cell r="C1821">
            <v>44943</v>
          </cell>
          <cell r="D1821" t="str">
            <v>FLEXNET ECUADOR - MDELIVERY</v>
          </cell>
          <cell r="E1821" t="str">
            <v>CALLE 28 DE JUNIO S/N Y GARCIA MORENO ENTRADA LLANO GRANDE</v>
          </cell>
          <cell r="H1821" t="str">
            <v>170208</v>
          </cell>
          <cell r="I1821" t="str">
            <v>QUITO</v>
          </cell>
          <cell r="J1821" t="str">
            <v>PICHINCHA</v>
          </cell>
          <cell r="K1821" t="str">
            <v>MILTON EDUARDO OJEDA FARINANGO</v>
          </cell>
          <cell r="L1821" t="str">
            <v>MARISCAL  AV AMAZONAS  N26 139  ENTRE LA NINIA Y LA PINTA</v>
          </cell>
          <cell r="O1821" t="str">
            <v>170522</v>
          </cell>
          <cell r="P1821" t="str">
            <v>170522</v>
          </cell>
          <cell r="Q1821" t="str">
            <v>PICHINCHA_QUITO_MARISCAL</v>
          </cell>
          <cell r="R1821" t="str">
            <v>4842254</v>
          </cell>
          <cell r="W1821" t="str">
            <v>1716487861_V3343V2222</v>
          </cell>
          <cell r="X1821" t="str">
            <v>0992761280-</v>
          </cell>
          <cell r="AA1821">
            <v>44943</v>
          </cell>
          <cell r="AD1821">
            <v>1</v>
          </cell>
          <cell r="AE1821">
            <v>1</v>
          </cell>
          <cell r="AH1821" t="str">
            <v>MARISCAL FRENTE A LA CONCESIONARIA PRONTO MIO  ENTREGA EN CLINICA DE DIALISIS BAXTER ANUNCIARSE CON GUARDIA</v>
          </cell>
          <cell r="AI1821" t="str">
            <v>DESPACHO</v>
          </cell>
          <cell r="AJ1821" t="str">
            <v>Normal</v>
          </cell>
          <cell r="AL1821" t="str">
            <v>NO</v>
          </cell>
          <cell r="AN1821" t="str">
            <v>MOV_tecnocom_credito_directo</v>
          </cell>
          <cell r="AO1821" t="str">
            <v>CANAL ONLINE</v>
          </cell>
          <cell r="AP1821">
            <v>44943</v>
          </cell>
          <cell r="AR1821" t="str">
            <v>MDELIVERY_4842254</v>
          </cell>
          <cell r="AS1821">
            <v>331329</v>
          </cell>
          <cell r="AT1821" t="str">
            <v>D40</v>
          </cell>
          <cell r="AU1821" t="str">
            <v>BTC</v>
          </cell>
          <cell r="AV1821">
            <v>1</v>
          </cell>
          <cell r="AW1821" t="str">
            <v>LOCAL</v>
          </cell>
          <cell r="AX1821" t="str">
            <v>HABILITADO RUTEO</v>
          </cell>
          <cell r="AY1821" t="str">
            <v>LTE XIAOMI REDMI NOTE 11 AZUL: 1 und - sn. 869113065871023</v>
          </cell>
          <cell r="AZ1821" t="str">
            <v>TERMINAL</v>
          </cell>
          <cell r="BA1821" t="str">
            <v>Validar Biometrico</v>
          </cell>
        </row>
        <row r="1822">
          <cell r="A1822" t="str">
            <v>4842369</v>
          </cell>
          <cell r="B1822" t="str">
            <v>MDELIVERY</v>
          </cell>
          <cell r="C1822">
            <v>44943</v>
          </cell>
          <cell r="D1822" t="str">
            <v>FLEXNET ECUADOR - MDELIVERY</v>
          </cell>
          <cell r="E1822" t="str">
            <v>CALLE 28 DE JUNIO S/N Y GARCIA MORENO ENTRADA LLANO GRANDE</v>
          </cell>
          <cell r="H1822" t="str">
            <v>170208</v>
          </cell>
          <cell r="I1822" t="str">
            <v>QUITO</v>
          </cell>
          <cell r="J1822" t="str">
            <v>PICHINCHA</v>
          </cell>
          <cell r="K1822" t="str">
            <v>LUISA HELENA RIVAS BELLO</v>
          </cell>
          <cell r="L1822" t="str">
            <v>INAQUITO CALLE SUECIA  N9 30  Y AV REPUBICA DEL SALVADOR</v>
          </cell>
          <cell r="O1822" t="str">
            <v>170505</v>
          </cell>
          <cell r="P1822" t="str">
            <v>170505</v>
          </cell>
          <cell r="Q1822" t="str">
            <v>PICHINCHA_QUITO_INAQUITO</v>
          </cell>
          <cell r="R1822" t="str">
            <v>4842369</v>
          </cell>
          <cell r="W1822" t="str">
            <v>1758774879_E3333I2222</v>
          </cell>
          <cell r="X1822" t="str">
            <v>0998281758-</v>
          </cell>
          <cell r="AA1822">
            <v>44943</v>
          </cell>
          <cell r="AD1822">
            <v>1</v>
          </cell>
          <cell r="AE1822">
            <v>1</v>
          </cell>
          <cell r="AH1822" t="str">
            <v>EN EIDIFICIO HE PARCK PISO 14 DPT 1407  DEPSUES DEL HOTEL FINLANDIA</v>
          </cell>
          <cell r="AI1822" t="str">
            <v>DESPACHO</v>
          </cell>
          <cell r="AJ1822" t="str">
            <v>Normal</v>
          </cell>
          <cell r="AL1822" t="str">
            <v>NO</v>
          </cell>
          <cell r="AN1822" t="str">
            <v>MOV tecnocom</v>
          </cell>
          <cell r="AO1822" t="str">
            <v>CANAL ONLINE</v>
          </cell>
          <cell r="AP1822">
            <v>44943</v>
          </cell>
          <cell r="AR1822" t="str">
            <v>MDELIVERY_4842369</v>
          </cell>
          <cell r="AS1822">
            <v>331324</v>
          </cell>
          <cell r="AT1822" t="str">
            <v>D40</v>
          </cell>
          <cell r="AU1822" t="str">
            <v>BTC</v>
          </cell>
          <cell r="AV1822">
            <v>1</v>
          </cell>
          <cell r="AW1822" t="str">
            <v>LOCAL</v>
          </cell>
          <cell r="AX1822" t="str">
            <v>HABILITADO RUTEO</v>
          </cell>
          <cell r="AY1822" t="str">
            <v>AIR APPLE AIRPODS 3ER GEN: 1 und - sn. 139999372440567</v>
          </cell>
          <cell r="AZ1822" t="str">
            <v>ACCESORIO</v>
          </cell>
          <cell r="BA1822" t="str">
            <v>Validar Biometrico, Validar Tarjeta Credito M,</v>
          </cell>
        </row>
        <row r="1823">
          <cell r="A1823" t="str">
            <v>4842373</v>
          </cell>
          <cell r="B1823" t="str">
            <v>MDELIVERY</v>
          </cell>
          <cell r="C1823">
            <v>44943</v>
          </cell>
          <cell r="D1823" t="str">
            <v>FLEXNET ECUADOR - MDELIVERY</v>
          </cell>
          <cell r="E1823" t="str">
            <v>CALLE 28 DE JUNIO S/N Y GARCIA MORENO ENTRADA LLANO GRANDE</v>
          </cell>
          <cell r="H1823" t="str">
            <v>170208</v>
          </cell>
          <cell r="I1823" t="str">
            <v>QUITO</v>
          </cell>
          <cell r="J1823" t="str">
            <v>PICHINCHA</v>
          </cell>
          <cell r="K1823" t="str">
            <v>LINO SIGUENZA JORGE LUIS</v>
          </cell>
          <cell r="L1823" t="str">
            <v>TARQUI AV DEL BOMBERO  SN</v>
          </cell>
          <cell r="O1823" t="str">
            <v>090603</v>
          </cell>
          <cell r="P1823" t="str">
            <v>090603</v>
          </cell>
          <cell r="Q1823" t="str">
            <v>GUAYAS_GUAYAQUIL_TARQUI</v>
          </cell>
          <cell r="R1823" t="str">
            <v>4842373</v>
          </cell>
          <cell r="W1823" t="str">
            <v>0930134507</v>
          </cell>
          <cell r="X1823" t="str">
            <v>0979162333-0979162333</v>
          </cell>
          <cell r="AA1823">
            <v>44943</v>
          </cell>
          <cell r="AD1823">
            <v>1</v>
          </cell>
          <cell r="AE1823">
            <v>1</v>
          </cell>
          <cell r="AH1823" t="str">
            <v>CEIBOS JUNTO A LA UNIVERSIDAD TECNOLOGICA EMPRESARIAL ENTREGA EN ALMACEN COLINEAL LLAMAR AL CLIENTE</v>
          </cell>
          <cell r="AI1823" t="str">
            <v>DESPACHO</v>
          </cell>
          <cell r="AJ1823" t="str">
            <v>Normal</v>
          </cell>
          <cell r="AL1823" t="str">
            <v>NO</v>
          </cell>
          <cell r="AN1823" t="str">
            <v>MOV onlinevip</v>
          </cell>
          <cell r="AO1823" t="str">
            <v>CANAL ONLINE</v>
          </cell>
          <cell r="AP1823">
            <v>44943</v>
          </cell>
          <cell r="AR1823" t="str">
            <v>MDELIVERY_4842373</v>
          </cell>
          <cell r="AS1823">
            <v>331328</v>
          </cell>
          <cell r="AT1823" t="str">
            <v>D40</v>
          </cell>
          <cell r="AU1823" t="str">
            <v>BTC</v>
          </cell>
          <cell r="AV1823">
            <v>1</v>
          </cell>
          <cell r="AW1823" t="str">
            <v>LOCAL</v>
          </cell>
          <cell r="AX1823" t="str">
            <v>EN_PROCESO</v>
          </cell>
          <cell r="AY1823" t="str">
            <v>LTE XIAOMI REDMI NOTE 11S AZUL: 1 und - sn. 865954061202042</v>
          </cell>
          <cell r="AZ1823" t="str">
            <v>TERMINAL</v>
          </cell>
          <cell r="BA1823" t="str">
            <v>Validar Biometrico</v>
          </cell>
        </row>
        <row r="1824">
          <cell r="A1824" t="str">
            <v>4842409</v>
          </cell>
          <cell r="B1824" t="str">
            <v>MDELIVERY</v>
          </cell>
          <cell r="C1824">
            <v>44943</v>
          </cell>
          <cell r="D1824" t="str">
            <v>FLEXNET ECUADOR - MDELIVERY</v>
          </cell>
          <cell r="E1824" t="str">
            <v>CALLE 28 DE JUNIO S/N Y GARCIA MORENO ENTRADA LLANO GRANDE</v>
          </cell>
          <cell r="H1824" t="str">
            <v>170208</v>
          </cell>
          <cell r="I1824" t="str">
            <v>QUITO</v>
          </cell>
          <cell r="J1824" t="str">
            <v>PICHINCHA</v>
          </cell>
          <cell r="K1824" t="str">
            <v>EDU ALEJANDRO MORAN PALACIOS</v>
          </cell>
          <cell r="L1824" t="str">
            <v>OFICINA TRAMACO PORTETE</v>
          </cell>
          <cell r="O1824" t="str">
            <v>GUAYAQUIL</v>
          </cell>
          <cell r="P1824" t="str">
            <v>GUAYAQUIL</v>
          </cell>
          <cell r="Q1824" t="str">
            <v>GUAYAS _GUAYAQUIL _</v>
          </cell>
          <cell r="R1824" t="str">
            <v>4842409</v>
          </cell>
          <cell r="W1824" t="str">
            <v>1250699889</v>
          </cell>
          <cell r="X1824" t="str">
            <v>0999852253-0999852253</v>
          </cell>
          <cell r="AA1824">
            <v>44943</v>
          </cell>
          <cell r="AD1824">
            <v>1</v>
          </cell>
          <cell r="AE1824">
            <v>1</v>
          </cell>
          <cell r="AH1824" t="str">
            <v/>
          </cell>
          <cell r="AI1824" t="str">
            <v>DESPACHO</v>
          </cell>
          <cell r="AJ1824" t="str">
            <v>DERIVADO PICK UP</v>
          </cell>
          <cell r="AL1824" t="str">
            <v>NO</v>
          </cell>
          <cell r="AN1824" t="str">
            <v>MOV productovip</v>
          </cell>
          <cell r="AO1824" t="str">
            <v>CANAL ONLINE</v>
          </cell>
          <cell r="AP1824">
            <v>44943</v>
          </cell>
          <cell r="AR1824" t="str">
            <v>MDELIVERY_4842409</v>
          </cell>
          <cell r="AS1824">
            <v>331318</v>
          </cell>
          <cell r="AT1824" t="str">
            <v>D40</v>
          </cell>
          <cell r="AU1824" t="str">
            <v>BTC</v>
          </cell>
          <cell r="AV1824">
            <v>2</v>
          </cell>
          <cell r="AW1824" t="str">
            <v>PROVINCIAL</v>
          </cell>
          <cell r="AX1824" t="str">
            <v>EN_PROCESO</v>
          </cell>
          <cell r="AY1824" t="str">
            <v>LTE HONOR X8 AZUL: 1 und - sn. 866184062425496 / HALFSIM MOVISTAR: 1 und - sn. 8959300520560984182</v>
          </cell>
          <cell r="AZ1824" t="str">
            <v>SIMCARD / TERMINAL</v>
          </cell>
          <cell r="BA1824" t="str">
            <v>Validar Biometrico</v>
          </cell>
        </row>
        <row r="1825">
          <cell r="A1825" t="str">
            <v>4842430</v>
          </cell>
          <cell r="B1825" t="str">
            <v>MDELIVERY</v>
          </cell>
          <cell r="C1825">
            <v>44943</v>
          </cell>
          <cell r="D1825" t="str">
            <v>FLEXNET ECUADOR - MDELIVERY</v>
          </cell>
          <cell r="E1825" t="str">
            <v>CALLE 28 DE JUNIO S/N Y GARCIA MORENO ENTRADA LLANO GRANDE</v>
          </cell>
          <cell r="H1825" t="str">
            <v>170208</v>
          </cell>
          <cell r="I1825" t="str">
            <v>QUITO</v>
          </cell>
          <cell r="J1825" t="str">
            <v>PICHINCHA</v>
          </cell>
          <cell r="K1825" t="str">
            <v>FONSECA RAMOS PATRICIA ESMERALDA</v>
          </cell>
          <cell r="L1825" t="str">
            <v>OFICINA TRAMACO AMBATO CENTRO DE DISTRIBUCION</v>
          </cell>
          <cell r="O1825" t="str">
            <v>AMBATO</v>
          </cell>
          <cell r="P1825" t="str">
            <v>AMBATO</v>
          </cell>
          <cell r="Q1825" t="str">
            <v>TUNGURAHUA_AMBATO_</v>
          </cell>
          <cell r="R1825" t="str">
            <v>4842430</v>
          </cell>
          <cell r="W1825" t="str">
            <v>1804144309</v>
          </cell>
          <cell r="X1825" t="str">
            <v>0999234849-0999234849</v>
          </cell>
          <cell r="AA1825">
            <v>44943</v>
          </cell>
          <cell r="AD1825">
            <v>1</v>
          </cell>
          <cell r="AE1825">
            <v>1</v>
          </cell>
          <cell r="AH1825" t="str">
            <v/>
          </cell>
          <cell r="AI1825" t="str">
            <v>DESPACHO</v>
          </cell>
          <cell r="AJ1825" t="str">
            <v>DERIVADO PICK UP</v>
          </cell>
          <cell r="AL1825" t="str">
            <v>NO</v>
          </cell>
          <cell r="AN1825" t="str">
            <v>MOV onlinevip</v>
          </cell>
          <cell r="AO1825" t="str">
            <v>CANAL ONLINE</v>
          </cell>
          <cell r="AP1825">
            <v>44943</v>
          </cell>
          <cell r="AR1825" t="str">
            <v>MDELIVERY_4842430</v>
          </cell>
          <cell r="AS1825">
            <v>331326</v>
          </cell>
          <cell r="AT1825" t="str">
            <v>D40</v>
          </cell>
          <cell r="AU1825" t="str">
            <v>BTC</v>
          </cell>
          <cell r="AV1825">
            <v>1</v>
          </cell>
          <cell r="AW1825" t="str">
            <v>PROVINCIAL</v>
          </cell>
          <cell r="AX1825" t="str">
            <v>EN_PROCESO</v>
          </cell>
          <cell r="AY1825" t="str">
            <v>LTE XIAOMI REDMI NOTE 11 GRIS: 1 und - sn. 861696062466423</v>
          </cell>
          <cell r="AZ1825" t="str">
            <v>TERMINAL</v>
          </cell>
          <cell r="BA1825" t="str">
            <v>Validar Biometrico</v>
          </cell>
        </row>
        <row r="1826">
          <cell r="A1826" t="str">
            <v>4842450</v>
          </cell>
          <cell r="B1826" t="str">
            <v>MDELIVERY</v>
          </cell>
          <cell r="C1826">
            <v>44943</v>
          </cell>
          <cell r="D1826" t="str">
            <v>FLEXNET ECUADOR - MDELIVERY</v>
          </cell>
          <cell r="E1826" t="str">
            <v>CALLE 28 DE JUNIO S/N Y GARCIA MORENO ENTRADA LLANO GRANDE</v>
          </cell>
          <cell r="H1826" t="str">
            <v>170208</v>
          </cell>
          <cell r="I1826" t="str">
            <v>QUITO</v>
          </cell>
          <cell r="J1826" t="str">
            <v>PICHINCHA</v>
          </cell>
          <cell r="K1826" t="str">
            <v>MARCOS XAVIER CASTAÑEDA JACOME</v>
          </cell>
          <cell r="L1826" t="str">
            <v>CARAPUNGO CALLEJON RIO NARANJAL  N8 40  Y RIO AMAZONAS</v>
          </cell>
          <cell r="O1826" t="str">
            <v>170204</v>
          </cell>
          <cell r="P1826" t="str">
            <v>170204</v>
          </cell>
          <cell r="Q1826" t="str">
            <v>PICHINCHA_QUITO_CARAPUNGO</v>
          </cell>
          <cell r="R1826" t="str">
            <v>4842450</v>
          </cell>
          <cell r="W1826" t="str">
            <v>0920003472_v3344v2244</v>
          </cell>
          <cell r="X1826" t="str">
            <v>0984193620-</v>
          </cell>
          <cell r="AA1826">
            <v>44943</v>
          </cell>
          <cell r="AD1826">
            <v>1</v>
          </cell>
          <cell r="AE1826">
            <v>1</v>
          </cell>
          <cell r="AH1826" t="str">
            <v>EN CASA CREMA EN LA ESQ PELUQUERIA CARPE DIEM FRENTE AL PASAJE UN CONSULTORIO MEDICO</v>
          </cell>
          <cell r="AI1826" t="str">
            <v>DESPACHO</v>
          </cell>
          <cell r="AJ1826" t="str">
            <v>Normal</v>
          </cell>
          <cell r="AL1826" t="str">
            <v>NO</v>
          </cell>
          <cell r="AN1826" t="str">
            <v>MOV_tecnocom_credito_directo</v>
          </cell>
          <cell r="AO1826" t="str">
            <v>CANAL ONLINE</v>
          </cell>
          <cell r="AP1826">
            <v>44943</v>
          </cell>
          <cell r="AR1826" t="str">
            <v>MDELIVERY_4842450</v>
          </cell>
          <cell r="AS1826">
            <v>331317</v>
          </cell>
          <cell r="AT1826" t="str">
            <v>D40</v>
          </cell>
          <cell r="AU1826" t="str">
            <v>BTC</v>
          </cell>
          <cell r="AV1826">
            <v>1</v>
          </cell>
          <cell r="AW1826" t="str">
            <v>LOCAL</v>
          </cell>
          <cell r="AX1826" t="str">
            <v>HABILITADO RUTEO</v>
          </cell>
          <cell r="AY1826" t="str">
            <v>LTE XIAOMI REDMI 10C 128GB GRIS: 1 und - sn. 868688062372423</v>
          </cell>
          <cell r="AZ1826" t="str">
            <v>TERMINAL</v>
          </cell>
          <cell r="BA1826" t="str">
            <v>Validar Biometrico</v>
          </cell>
        </row>
        <row r="1827">
          <cell r="A1827" t="str">
            <v>4842510</v>
          </cell>
          <cell r="B1827" t="str">
            <v>MDELIVERY</v>
          </cell>
          <cell r="C1827">
            <v>44943</v>
          </cell>
          <cell r="D1827" t="str">
            <v>FLEXNET ECUADOR - MDELIVERY</v>
          </cell>
          <cell r="E1827" t="str">
            <v>CALLE 28 DE JUNIO S/N Y GARCIA MORENO ENTRADA LLANO GRANDE</v>
          </cell>
          <cell r="H1827" t="str">
            <v>170208</v>
          </cell>
          <cell r="I1827" t="str">
            <v>QUITO</v>
          </cell>
          <cell r="J1827" t="str">
            <v>PICHINCHA</v>
          </cell>
          <cell r="K1827" t="str">
            <v>RICARDO ALEJANDRO CEDEÑO CHASING</v>
          </cell>
          <cell r="L1827" t="str">
            <v>SANTO DOMINGO  CALLE JUAN LEON MERA  SN  Y JUAN VASQUEZ</v>
          </cell>
          <cell r="O1827" t="str">
            <v>230105</v>
          </cell>
          <cell r="P1827" t="str">
            <v>230105</v>
          </cell>
          <cell r="Q1827" t="str">
            <v>SANTO DOMINGO _SANTO DOMINGO _SANTO DOMINGO</v>
          </cell>
          <cell r="R1827" t="str">
            <v>4842510</v>
          </cell>
          <cell r="W1827" t="str">
            <v>2350833006</v>
          </cell>
          <cell r="X1827" t="str">
            <v>0998822273-0998822273</v>
          </cell>
          <cell r="AA1827">
            <v>44943</v>
          </cell>
          <cell r="AD1827">
            <v>1</v>
          </cell>
          <cell r="AE1827">
            <v>1</v>
          </cell>
          <cell r="AH1827" t="str">
            <v>SANTA MARTHA SECTOR 1 A 100 MTS DE LA MATERIDAD SAN JOSE ENTREGA EN CASA 1P PUERTA NEGRA</v>
          </cell>
          <cell r="AI1827" t="str">
            <v>DESPACHO</v>
          </cell>
          <cell r="AJ1827" t="str">
            <v>Normal</v>
          </cell>
          <cell r="AL1827" t="str">
            <v>NO</v>
          </cell>
          <cell r="AN1827" t="str">
            <v>MOV onlinevip</v>
          </cell>
          <cell r="AO1827" t="str">
            <v>CANAL ONLINE</v>
          </cell>
          <cell r="AP1827">
            <v>44943</v>
          </cell>
          <cell r="AR1827" t="str">
            <v>MDELIVERY_4842510</v>
          </cell>
          <cell r="AS1827">
            <v>331325</v>
          </cell>
          <cell r="AT1827" t="str">
            <v>D40</v>
          </cell>
          <cell r="AU1827" t="str">
            <v>BTC</v>
          </cell>
          <cell r="AV1827">
            <v>1</v>
          </cell>
          <cell r="AW1827" t="str">
            <v>PROVINCIAL</v>
          </cell>
          <cell r="AX1827" t="str">
            <v>EN_PROCESO</v>
          </cell>
          <cell r="AY1827" t="str">
            <v>LTE XIAOMI REDMI 10C 128GB GRIS: 1 und - sn. 868688062209146</v>
          </cell>
          <cell r="AZ1827" t="str">
            <v>TERMINAL</v>
          </cell>
          <cell r="BA1827" t="str">
            <v>Validar Biometrico</v>
          </cell>
        </row>
        <row r="1828">
          <cell r="A1828" t="str">
            <v>4842654</v>
          </cell>
          <cell r="B1828" t="str">
            <v>MDELIVERY</v>
          </cell>
          <cell r="C1828">
            <v>44943</v>
          </cell>
          <cell r="D1828" t="str">
            <v>FLEXNET ECUADOR - MDELIVERY</v>
          </cell>
          <cell r="E1828" t="str">
            <v>CALLE 28 DE JUNIO S/N Y GARCIA MORENO ENTRADA LLANO GRANDE</v>
          </cell>
          <cell r="H1828" t="str">
            <v>170208</v>
          </cell>
          <cell r="I1828" t="str">
            <v>QUITO</v>
          </cell>
          <cell r="J1828" t="str">
            <v>PICHINCHA</v>
          </cell>
          <cell r="K1828" t="str">
            <v>CARLOS ANDRES ALCIVAR PISCO</v>
          </cell>
          <cell r="L1828" t="str">
            <v>OFICINA TRAMACO MANTA CENTRO DE DISTRIBUCION</v>
          </cell>
          <cell r="O1828" t="str">
            <v>MANTA</v>
          </cell>
          <cell r="P1828" t="str">
            <v>MANTA</v>
          </cell>
          <cell r="Q1828" t="str">
            <v>MANABI_MANTA_</v>
          </cell>
          <cell r="R1828" t="str">
            <v>4842654</v>
          </cell>
          <cell r="W1828" t="str">
            <v>1312839515</v>
          </cell>
          <cell r="X1828" t="str">
            <v>0960236948-0969632553</v>
          </cell>
          <cell r="AA1828">
            <v>44943</v>
          </cell>
          <cell r="AD1828">
            <v>1</v>
          </cell>
          <cell r="AE1828">
            <v>1</v>
          </cell>
          <cell r="AH1828" t="str">
            <v/>
          </cell>
          <cell r="AI1828" t="str">
            <v>DESPACHO</v>
          </cell>
          <cell r="AJ1828" t="str">
            <v>DERIVADO PICK UP</v>
          </cell>
          <cell r="AL1828" t="str">
            <v>NO</v>
          </cell>
          <cell r="AN1828" t="str">
            <v>MOV productovip</v>
          </cell>
          <cell r="AO1828" t="str">
            <v>CANAL ONLINE</v>
          </cell>
          <cell r="AP1828">
            <v>44943</v>
          </cell>
          <cell r="AR1828" t="str">
            <v>MDELIVERY_4842654</v>
          </cell>
          <cell r="AS1828">
            <v>331327</v>
          </cell>
          <cell r="AT1828" t="str">
            <v>D40</v>
          </cell>
          <cell r="AU1828" t="str">
            <v>BTC</v>
          </cell>
          <cell r="AV1828">
            <v>1</v>
          </cell>
          <cell r="AW1828" t="str">
            <v>PROVINCIAL</v>
          </cell>
          <cell r="AX1828" t="str">
            <v>EN_PROCESO</v>
          </cell>
          <cell r="AY1828" t="str">
            <v>HALFSIM MOVISTAR: 1 und - sn. 8959300520560981584</v>
          </cell>
          <cell r="AZ1828" t="str">
            <v>SIMCARD</v>
          </cell>
          <cell r="BA1828" t="str">
            <v/>
          </cell>
        </row>
        <row r="1829">
          <cell r="A1829" t="str">
            <v>4842668</v>
          </cell>
          <cell r="B1829" t="str">
            <v>MDELIVERY</v>
          </cell>
          <cell r="C1829">
            <v>44943</v>
          </cell>
          <cell r="D1829" t="str">
            <v>FLEXNET ECUADOR - MDELIVERY</v>
          </cell>
          <cell r="E1829" t="str">
            <v>CALLE 28 DE JUNIO S/N Y GARCIA MORENO ENTRADA LLANO GRANDE</v>
          </cell>
          <cell r="H1829" t="str">
            <v>170208</v>
          </cell>
          <cell r="I1829" t="str">
            <v>QUITO</v>
          </cell>
          <cell r="J1829" t="str">
            <v>PICHINCHA</v>
          </cell>
          <cell r="K1829" t="str">
            <v>JAIME ILDEFONSO CORDOVA HERRERA</v>
          </cell>
          <cell r="L1829" t="str">
            <v>PALLATANGA CALLE 24 DE MAYO  SN  Y JOSE SALTOS</v>
          </cell>
          <cell r="O1829" t="str">
            <v>060302</v>
          </cell>
          <cell r="P1829" t="str">
            <v>060302</v>
          </cell>
          <cell r="Q1829" t="str">
            <v>CHIMBORAZO_PALLATANGA_PALLATANGA</v>
          </cell>
          <cell r="R1829" t="str">
            <v>4842668</v>
          </cell>
          <cell r="W1829" t="str">
            <v>1205730755_V4444V4444</v>
          </cell>
          <cell r="X1829" t="str">
            <v>0993978160-</v>
          </cell>
          <cell r="AA1829">
            <v>44943</v>
          </cell>
          <cell r="AD1829">
            <v>1</v>
          </cell>
          <cell r="AE1829">
            <v>1</v>
          </cell>
          <cell r="AH1829" t="str">
            <v>ENTREGA EN CENTRO DE SALUD PALLATANGA</v>
          </cell>
          <cell r="AI1829" t="str">
            <v>DESPACHO</v>
          </cell>
          <cell r="AJ1829" t="str">
            <v>Normal</v>
          </cell>
          <cell r="AL1829" t="str">
            <v>NO</v>
          </cell>
          <cell r="AN1829" t="str">
            <v>MOV tecnocom</v>
          </cell>
          <cell r="AO1829" t="str">
            <v>CANAL ONLINE</v>
          </cell>
          <cell r="AP1829">
            <v>44943</v>
          </cell>
          <cell r="AR1829" t="str">
            <v>MDELIVERY_4842668</v>
          </cell>
          <cell r="AS1829">
            <v>331331</v>
          </cell>
          <cell r="AT1829" t="str">
            <v>D40</v>
          </cell>
          <cell r="AU1829" t="str">
            <v>BTC</v>
          </cell>
          <cell r="AV1829">
            <v>1</v>
          </cell>
          <cell r="AW1829" t="str">
            <v>PROVINCIAL</v>
          </cell>
          <cell r="AX1829" t="str">
            <v>EN_PROCESO</v>
          </cell>
          <cell r="AY1829" t="str">
            <v>AIR APPLE AIRPODS 3ER GEN: 1 und - sn. 139999372441730</v>
          </cell>
          <cell r="AZ1829" t="str">
            <v>ACCESORIO</v>
          </cell>
          <cell r="BA1829" t="str">
            <v>Validar Biometrico, Validar Tarjeta Credito M,</v>
          </cell>
        </row>
        <row r="1830">
          <cell r="A1830" t="str">
            <v>4842921</v>
          </cell>
          <cell r="B1830" t="str">
            <v>MDELIVERY</v>
          </cell>
          <cell r="C1830">
            <v>44943</v>
          </cell>
          <cell r="D1830" t="str">
            <v>FLEXNET ECUADOR - MDELIVERY</v>
          </cell>
          <cell r="E1830" t="str">
            <v>CALLE 28 DE JUNIO S/N Y GARCIA MORENO ENTRADA LLANO GRANDE</v>
          </cell>
          <cell r="H1830" t="str">
            <v>170208</v>
          </cell>
          <cell r="I1830" t="str">
            <v>QUITO</v>
          </cell>
          <cell r="J1830" t="str">
            <v>PICHINCHA</v>
          </cell>
          <cell r="K1830" t="str">
            <v>EVELIN YESSENIA QUISHPE TAIPE</v>
          </cell>
          <cell r="L1830" t="str">
            <v>BELISARIO QUEVEDO CALLE JERONIMO LEITON  SN  Y GATTO SOBRAL</v>
          </cell>
          <cell r="O1830" t="str">
            <v>170521</v>
          </cell>
          <cell r="P1830" t="str">
            <v>170521</v>
          </cell>
          <cell r="Q1830" t="str">
            <v>PICHINCHA_QUITO_BELISARIO QUEVEDO</v>
          </cell>
          <cell r="R1830" t="str">
            <v>4842921</v>
          </cell>
          <cell r="W1830" t="str">
            <v>1725530560_V3343V2222</v>
          </cell>
          <cell r="X1830" t="str">
            <v>0984523207-</v>
          </cell>
          <cell r="AA1830">
            <v>44943</v>
          </cell>
          <cell r="AD1830">
            <v>1</v>
          </cell>
          <cell r="AE1830">
            <v>1</v>
          </cell>
          <cell r="AH1830" t="str">
            <v>EN UNIVERSIDAD CENTRAL DEL ECUADOR EN EDIFICIO DE LA FACULTAD DE CIENCIAS AGRICOLAS JUNTO AL HOSPITLA DEL DIA</v>
          </cell>
          <cell r="AI1830" t="str">
            <v>DESPACHO</v>
          </cell>
          <cell r="AJ1830" t="str">
            <v>Normal</v>
          </cell>
          <cell r="AL1830" t="str">
            <v>NO</v>
          </cell>
          <cell r="AN1830" t="str">
            <v>MOV tecnocom</v>
          </cell>
          <cell r="AO1830" t="str">
            <v>CANAL ONLINE</v>
          </cell>
          <cell r="AP1830">
            <v>44943</v>
          </cell>
          <cell r="AR1830" t="str">
            <v>MDELIVERY_4842921</v>
          </cell>
          <cell r="AS1830">
            <v>331330</v>
          </cell>
          <cell r="AT1830" t="str">
            <v>D30</v>
          </cell>
          <cell r="AU1830" t="str">
            <v>BTC</v>
          </cell>
          <cell r="AV1830">
            <v>1</v>
          </cell>
          <cell r="AW1830" t="str">
            <v>LOCAL</v>
          </cell>
          <cell r="AX1830" t="str">
            <v>EN_PROCESO</v>
          </cell>
          <cell r="AY1830" t="str">
            <v>LAPTOP LENOVO IDEAPAD S145-14API: 1 und - sn. 195235948378644</v>
          </cell>
          <cell r="AZ1830" t="str">
            <v>LAPTOP</v>
          </cell>
          <cell r="BA1830" t="str">
            <v/>
          </cell>
        </row>
        <row r="1831">
          <cell r="A1831" t="str">
            <v>REASIG23-0010</v>
          </cell>
          <cell r="B1831" t="str">
            <v>MDELIVERY</v>
          </cell>
          <cell r="C1831">
            <v>44943</v>
          </cell>
          <cell r="D1831" t="str">
            <v>FLEXNET ECUADOR - MDELIVERY</v>
          </cell>
          <cell r="E1831" t="str">
            <v>CALLE 28 DE JUNIO S/N Y GARCIA MORENO ENTRADA LLANO GRANDE</v>
          </cell>
          <cell r="H1831" t="str">
            <v>170208</v>
          </cell>
          <cell r="I1831" t="str">
            <v>QUITO</v>
          </cell>
          <cell r="J1831" t="str">
            <v>PICHINCHA</v>
          </cell>
          <cell r="L1831" t="str">
            <v/>
          </cell>
          <cell r="O1831" t="str">
            <v>QUITO</v>
          </cell>
          <cell r="P1831" t="str">
            <v>QUITO</v>
          </cell>
          <cell r="Q1831" t="str">
            <v/>
          </cell>
          <cell r="R1831" t="str">
            <v>REASIG23-0010</v>
          </cell>
          <cell r="W1831" t="str">
            <v/>
          </cell>
          <cell r="X1831" t="str">
            <v/>
          </cell>
          <cell r="AA1831">
            <v>44943</v>
          </cell>
          <cell r="AD1831">
            <v>1</v>
          </cell>
          <cell r="AE1831">
            <v>1</v>
          </cell>
          <cell r="AH1831" t="str">
            <v/>
          </cell>
          <cell r="AI1831" t="str">
            <v>DESPACHO</v>
          </cell>
          <cell r="AJ1831" t="str">
            <v>Normal</v>
          </cell>
          <cell r="AL1831" t="str">
            <v>NO</v>
          </cell>
          <cell r="AN1831" t="str">
            <v/>
          </cell>
          <cell r="AO1831" t="str">
            <v>CANAL ONLINE</v>
          </cell>
          <cell r="AP1831">
            <v>44943</v>
          </cell>
          <cell r="AR1831" t="str">
            <v>MDELIVERY_REASIG23-0010</v>
          </cell>
          <cell r="AS1831">
            <v>331244</v>
          </cell>
          <cell r="AT1831" t="str">
            <v>D40</v>
          </cell>
          <cell r="AU1831" t="str">
            <v>BTC</v>
          </cell>
          <cell r="AV1831">
            <v>8</v>
          </cell>
          <cell r="AX1831" t="e">
            <v>#N/A</v>
          </cell>
          <cell r="AY1831" t="str">
            <v>LTE SAMSUNG Z FOLD 3 5G NEGRO: 2 und - sn. 353249144867450,353249144867138 / LTE SAMSUNG Z FOLD 3 5G SILVER: 1 und - sn. 353249144870058 / LTE IPHONE 13 PRO 128GB SILVER: 1 und - sn. 353631300959801 / LTE IPHONE 13 PRO 128GB NEGRO: 1 und - sn. 353631303279371 / LTE IPHONE 13 PRO 256GB SILVER: 3 und - sn. 356649158606776,356649158811111,356649158303820</v>
          </cell>
          <cell r="AZ1831" t="str">
            <v>TERMINAL</v>
          </cell>
          <cell r="BA1831" t="str">
            <v/>
          </cell>
        </row>
        <row r="1832">
          <cell r="A1832" t="str">
            <v>TK-7818</v>
          </cell>
          <cell r="B1832" t="str">
            <v>MDELIVERY</v>
          </cell>
          <cell r="C1832">
            <v>44943</v>
          </cell>
          <cell r="D1832" t="str">
            <v>FLEXNET ECUADOR - MDELIVERY</v>
          </cell>
          <cell r="E1832" t="str">
            <v>CALLE 28 DE JUNIO S/N Y GARCIA MORENO ENTRADA LLANO GRANDE</v>
          </cell>
          <cell r="H1832" t="str">
            <v>170208</v>
          </cell>
          <cell r="I1832" t="str">
            <v>QUITO</v>
          </cell>
          <cell r="J1832" t="str">
            <v>PICHINCHA</v>
          </cell>
          <cell r="K1832" t="str">
            <v>OTECEL</v>
          </cell>
          <cell r="L1832" t="str">
            <v>AVDA SIMÓN BOLIVAR Y VIA NAYON CONJUNTO CORPORATIVO EKOPARK TORRE 3 TELEFONICA</v>
          </cell>
          <cell r="O1832" t="str">
            <v>QUITO</v>
          </cell>
          <cell r="P1832" t="str">
            <v>QUITO</v>
          </cell>
          <cell r="Q1832" t="str">
            <v>PICHINCHA</v>
          </cell>
          <cell r="R1832" t="str">
            <v>TK-7818</v>
          </cell>
          <cell r="W1832" t="str">
            <v/>
          </cell>
          <cell r="X1832" t="str">
            <v>098299225</v>
          </cell>
          <cell r="AA1832">
            <v>44943</v>
          </cell>
          <cell r="AD1832">
            <v>1</v>
          </cell>
          <cell r="AE1832">
            <v>1</v>
          </cell>
          <cell r="AH1832" t="str">
            <v/>
          </cell>
          <cell r="AI1832" t="str">
            <v>DESPACHO</v>
          </cell>
          <cell r="AJ1832" t="str">
            <v>Normal</v>
          </cell>
          <cell r="AL1832" t="str">
            <v>NO</v>
          </cell>
          <cell r="AN1832" t="str">
            <v/>
          </cell>
          <cell r="AO1832" t="str">
            <v>CANAL ONLINE</v>
          </cell>
          <cell r="AP1832">
            <v>44943</v>
          </cell>
          <cell r="AR1832" t="str">
            <v>MDELIVERY_TK-7818</v>
          </cell>
          <cell r="AS1832">
            <v>331254</v>
          </cell>
          <cell r="AT1832" t="str">
            <v>D40</v>
          </cell>
          <cell r="AU1832" t="str">
            <v>BTC</v>
          </cell>
          <cell r="AV1832">
            <v>1</v>
          </cell>
          <cell r="AX1832" t="str">
            <v>EN_PROCESO</v>
          </cell>
          <cell r="AY1832" t="str">
            <v>ESIM MOVISTAR_ESIM EVOUCHERS CODE QR: 1 und - sn. 8959300120529822332</v>
          </cell>
          <cell r="AZ1832" t="str">
            <v>SIMCARD</v>
          </cell>
          <cell r="BA1832" t="str">
            <v/>
          </cell>
        </row>
        <row r="1833">
          <cell r="A1833" t="str">
            <v>TK-7821</v>
          </cell>
          <cell r="B1833" t="str">
            <v>MDELIVERY</v>
          </cell>
          <cell r="C1833">
            <v>44943</v>
          </cell>
          <cell r="D1833" t="str">
            <v>FLEXNET ECUADOR - MDELIVERY</v>
          </cell>
          <cell r="E1833" t="str">
            <v>CALLE 28 DE JUNIO S/N Y GARCIA MORENO ENTRADA LLANO GRANDE</v>
          </cell>
          <cell r="H1833" t="str">
            <v>170208</v>
          </cell>
          <cell r="I1833" t="str">
            <v>QUITO</v>
          </cell>
          <cell r="J1833" t="str">
            <v>PICHINCHA</v>
          </cell>
          <cell r="K1833" t="str">
            <v>OTECEL</v>
          </cell>
          <cell r="L1833" t="str">
            <v>AVDA SIMÓN BOLIVAR Y VIA NAYON CONJUNTO CORPORATIVO EKOPARK TORRE 3 TELEFONICA</v>
          </cell>
          <cell r="O1833" t="str">
            <v>QUITO</v>
          </cell>
          <cell r="P1833" t="str">
            <v>QUITO</v>
          </cell>
          <cell r="Q1833" t="str">
            <v>PICHINCHA</v>
          </cell>
          <cell r="R1833" t="str">
            <v>TK-7821</v>
          </cell>
          <cell r="W1833" t="str">
            <v/>
          </cell>
          <cell r="X1833" t="str">
            <v>098299225</v>
          </cell>
          <cell r="AA1833">
            <v>44943</v>
          </cell>
          <cell r="AD1833">
            <v>1</v>
          </cell>
          <cell r="AE1833">
            <v>1</v>
          </cell>
          <cell r="AH1833" t="str">
            <v/>
          </cell>
          <cell r="AI1833" t="str">
            <v>DESPACHO</v>
          </cell>
          <cell r="AJ1833" t="str">
            <v>Normal</v>
          </cell>
          <cell r="AL1833" t="str">
            <v>NO</v>
          </cell>
          <cell r="AN1833" t="str">
            <v/>
          </cell>
          <cell r="AO1833" t="str">
            <v>CANAL ONLINE</v>
          </cell>
          <cell r="AP1833">
            <v>44943</v>
          </cell>
          <cell r="AR1833" t="str">
            <v>MDELIVERY_TK-7821</v>
          </cell>
          <cell r="AS1833">
            <v>331258</v>
          </cell>
          <cell r="AT1833" t="str">
            <v>D40</v>
          </cell>
          <cell r="AU1833" t="str">
            <v>BTC</v>
          </cell>
          <cell r="AV1833">
            <v>1</v>
          </cell>
          <cell r="AX1833" t="str">
            <v>EN_PROCESO</v>
          </cell>
          <cell r="AY1833" t="str">
            <v>ESIM MOVISTAR_ESIM EVOUCHERS CODE QR: 1 und - sn. 8959300120529822399</v>
          </cell>
          <cell r="AZ1833" t="str">
            <v>SIMCARD</v>
          </cell>
          <cell r="BA1833" t="str">
            <v/>
          </cell>
        </row>
        <row r="1834">
          <cell r="A1834" t="str">
            <v>TK-7822</v>
          </cell>
          <cell r="B1834" t="str">
            <v>MDELIVERY</v>
          </cell>
          <cell r="C1834">
            <v>44943</v>
          </cell>
          <cell r="D1834" t="str">
            <v>FLEXNET ECUADOR - MDELIVERY</v>
          </cell>
          <cell r="E1834" t="str">
            <v>CALLE 28 DE JUNIO S/N Y GARCIA MORENO ENTRADA LLANO GRANDE</v>
          </cell>
          <cell r="H1834" t="str">
            <v>170208</v>
          </cell>
          <cell r="I1834" t="str">
            <v>QUITO</v>
          </cell>
          <cell r="J1834" t="str">
            <v>PICHINCHA</v>
          </cell>
          <cell r="K1834" t="str">
            <v>OTECEL</v>
          </cell>
          <cell r="L1834" t="str">
            <v>AVDA SIMÓN BOLIVAR Y VIA NAYON CONJUNTO CORPORATIVO EKOPARK TORRE 3 TELEFONICA</v>
          </cell>
          <cell r="O1834" t="str">
            <v>QUITO</v>
          </cell>
          <cell r="P1834" t="str">
            <v>QUITO</v>
          </cell>
          <cell r="Q1834" t="str">
            <v>PICHINCHA</v>
          </cell>
          <cell r="R1834" t="str">
            <v>TK-7822</v>
          </cell>
          <cell r="W1834" t="str">
            <v/>
          </cell>
          <cell r="X1834" t="str">
            <v>098299225</v>
          </cell>
          <cell r="AA1834">
            <v>44943</v>
          </cell>
          <cell r="AD1834">
            <v>1</v>
          </cell>
          <cell r="AE1834">
            <v>1</v>
          </cell>
          <cell r="AH1834" t="str">
            <v/>
          </cell>
          <cell r="AI1834" t="str">
            <v>DESPACHO</v>
          </cell>
          <cell r="AJ1834" t="str">
            <v>Normal</v>
          </cell>
          <cell r="AL1834" t="str">
            <v>NO</v>
          </cell>
          <cell r="AN1834" t="str">
            <v/>
          </cell>
          <cell r="AO1834" t="str">
            <v>CANAL ONLINE</v>
          </cell>
          <cell r="AP1834">
            <v>44943</v>
          </cell>
          <cell r="AR1834" t="str">
            <v>MDELIVERY_TK-7822</v>
          </cell>
          <cell r="AS1834">
            <v>331251</v>
          </cell>
          <cell r="AT1834" t="str">
            <v>D40</v>
          </cell>
          <cell r="AU1834" t="str">
            <v>BTC</v>
          </cell>
          <cell r="AV1834">
            <v>1</v>
          </cell>
          <cell r="AX1834" t="str">
            <v>EN_PROCESO</v>
          </cell>
          <cell r="AY1834" t="str">
            <v>ESIM MOVISTAR_ESIM EVOUCHERS CODE QR: 1 und - sn. 8959300120529822621</v>
          </cell>
          <cell r="AZ1834" t="str">
            <v>SIMCARD</v>
          </cell>
          <cell r="BA1834" t="str">
            <v/>
          </cell>
        </row>
        <row r="1835">
          <cell r="A1835" t="str">
            <v>TK-7824</v>
          </cell>
          <cell r="B1835" t="str">
            <v>MDELIVERY</v>
          </cell>
          <cell r="C1835">
            <v>44943</v>
          </cell>
          <cell r="D1835" t="str">
            <v>FLEXNET ECUADOR - MDELIVERY</v>
          </cell>
          <cell r="E1835" t="str">
            <v>CALLE 28 DE JUNIO S/N Y GARCIA MORENO ENTRADA LLANO GRANDE</v>
          </cell>
          <cell r="H1835" t="str">
            <v>170208</v>
          </cell>
          <cell r="I1835" t="str">
            <v>QUITO</v>
          </cell>
          <cell r="J1835" t="str">
            <v>PICHINCHA</v>
          </cell>
          <cell r="K1835" t="str">
            <v>OTECEL</v>
          </cell>
          <cell r="L1835" t="str">
            <v>AVDA SIMÓN BOLIVAR Y VIA NAYON CONJUNTO CORPORATIVO EKOPARK TORRE 3 TELEFONICA</v>
          </cell>
          <cell r="O1835" t="str">
            <v>QUITO</v>
          </cell>
          <cell r="P1835" t="str">
            <v>QUITO</v>
          </cell>
          <cell r="Q1835" t="str">
            <v>PICHINCHA</v>
          </cell>
          <cell r="R1835" t="str">
            <v>TK-7824</v>
          </cell>
          <cell r="W1835" t="str">
            <v/>
          </cell>
          <cell r="X1835" t="str">
            <v>098299225</v>
          </cell>
          <cell r="AA1835">
            <v>44943</v>
          </cell>
          <cell r="AD1835">
            <v>1</v>
          </cell>
          <cell r="AE1835">
            <v>1</v>
          </cell>
          <cell r="AH1835" t="str">
            <v/>
          </cell>
          <cell r="AI1835" t="str">
            <v>DESPACHO</v>
          </cell>
          <cell r="AJ1835" t="str">
            <v>Normal</v>
          </cell>
          <cell r="AL1835" t="str">
            <v>NO</v>
          </cell>
          <cell r="AN1835" t="str">
            <v/>
          </cell>
          <cell r="AO1835" t="str">
            <v>CANAL ONLINE</v>
          </cell>
          <cell r="AP1835">
            <v>44943</v>
          </cell>
          <cell r="AR1835" t="str">
            <v>MDELIVERY_TK-7824</v>
          </cell>
          <cell r="AS1835">
            <v>331255</v>
          </cell>
          <cell r="AT1835" t="str">
            <v>D40</v>
          </cell>
          <cell r="AU1835" t="str">
            <v>BTC</v>
          </cell>
          <cell r="AV1835">
            <v>1</v>
          </cell>
          <cell r="AX1835" t="str">
            <v>EN_PROCESO</v>
          </cell>
          <cell r="AY1835" t="str">
            <v>ESIM MOVISTAR_ESIM EVOUCHERS CODE QR: 1 und - sn. 8959300120529822613</v>
          </cell>
          <cell r="AZ1835" t="str">
            <v>SIMCARD</v>
          </cell>
          <cell r="BA1835" t="str">
            <v/>
          </cell>
        </row>
        <row r="1836">
          <cell r="A1836" t="str">
            <v>TK-7825</v>
          </cell>
          <cell r="B1836" t="str">
            <v>MDELIVERY</v>
          </cell>
          <cell r="C1836">
            <v>44943</v>
          </cell>
          <cell r="D1836" t="str">
            <v>FLEXNET ECUADOR - MDELIVERY</v>
          </cell>
          <cell r="E1836" t="str">
            <v>CALLE 28 DE JUNIO S/N Y GARCIA MORENO ENTRADA LLANO GRANDE</v>
          </cell>
          <cell r="H1836" t="str">
            <v>170208</v>
          </cell>
          <cell r="I1836" t="str">
            <v>QUITO</v>
          </cell>
          <cell r="J1836" t="str">
            <v>PICHINCHA</v>
          </cell>
          <cell r="K1836" t="str">
            <v>OTECEL</v>
          </cell>
          <cell r="L1836" t="str">
            <v>AVDA SIMÓN BOLIVAR Y VIA NAYON CONJUNTO CORPORATIVO EKOPARK TORRE 3 TELEFONICA</v>
          </cell>
          <cell r="O1836" t="str">
            <v>QUITO</v>
          </cell>
          <cell r="P1836" t="str">
            <v>QUITO</v>
          </cell>
          <cell r="Q1836" t="str">
            <v>PICHINCHA</v>
          </cell>
          <cell r="R1836" t="str">
            <v>TK-7825</v>
          </cell>
          <cell r="W1836" t="str">
            <v/>
          </cell>
          <cell r="X1836" t="str">
            <v>098299225</v>
          </cell>
          <cell r="AA1836">
            <v>44943</v>
          </cell>
          <cell r="AD1836">
            <v>1</v>
          </cell>
          <cell r="AE1836">
            <v>1</v>
          </cell>
          <cell r="AH1836" t="str">
            <v/>
          </cell>
          <cell r="AI1836" t="str">
            <v>DESPACHO</v>
          </cell>
          <cell r="AJ1836" t="str">
            <v>Normal</v>
          </cell>
          <cell r="AL1836" t="str">
            <v>NO</v>
          </cell>
          <cell r="AN1836" t="str">
            <v/>
          </cell>
          <cell r="AO1836" t="str">
            <v>CANAL ONLINE</v>
          </cell>
          <cell r="AP1836">
            <v>44943</v>
          </cell>
          <cell r="AR1836" t="str">
            <v>MDELIVERY_TK-7825</v>
          </cell>
          <cell r="AS1836">
            <v>331253</v>
          </cell>
          <cell r="AT1836" t="str">
            <v>D40</v>
          </cell>
          <cell r="AU1836" t="str">
            <v>BTC</v>
          </cell>
          <cell r="AV1836">
            <v>1</v>
          </cell>
          <cell r="AX1836" t="str">
            <v>EN_PROCESO</v>
          </cell>
          <cell r="AY1836" t="str">
            <v>ESIM MOVISTAR_ESIM EVOUCHERS CODE QR: 1 und - sn. 8959300120529822605</v>
          </cell>
          <cell r="AZ1836" t="str">
            <v>SIMCARD</v>
          </cell>
          <cell r="BA1836" t="str">
            <v/>
          </cell>
        </row>
        <row r="1837">
          <cell r="A1837" t="str">
            <v>TK-7826</v>
          </cell>
          <cell r="B1837" t="str">
            <v>MDELIVERY</v>
          </cell>
          <cell r="C1837">
            <v>44943</v>
          </cell>
          <cell r="D1837" t="str">
            <v>FLEXNET ECUADOR - MDELIVERY</v>
          </cell>
          <cell r="E1837" t="str">
            <v>CALLE 28 DE JUNIO S/N Y GARCIA MORENO ENTRADA LLANO GRANDE</v>
          </cell>
          <cell r="H1837" t="str">
            <v>170208</v>
          </cell>
          <cell r="I1837" t="str">
            <v>QUITO</v>
          </cell>
          <cell r="J1837" t="str">
            <v>PICHINCHA</v>
          </cell>
          <cell r="K1837" t="str">
            <v>OTECEL</v>
          </cell>
          <cell r="L1837" t="str">
            <v>AVDA SIMÓN BOLIVAR Y VIA NAYON CONJUNTO CORPORATIVO EKOPARK TORRE 3 TELEFONICA</v>
          </cell>
          <cell r="O1837" t="str">
            <v>QUITO</v>
          </cell>
          <cell r="P1837" t="str">
            <v>QUITO</v>
          </cell>
          <cell r="Q1837" t="str">
            <v>PICHINCHA</v>
          </cell>
          <cell r="R1837" t="str">
            <v>TK-7826</v>
          </cell>
          <cell r="W1837" t="str">
            <v/>
          </cell>
          <cell r="X1837" t="str">
            <v>098299225</v>
          </cell>
          <cell r="AA1837">
            <v>44943</v>
          </cell>
          <cell r="AD1837">
            <v>1</v>
          </cell>
          <cell r="AE1837">
            <v>1</v>
          </cell>
          <cell r="AH1837" t="str">
            <v/>
          </cell>
          <cell r="AI1837" t="str">
            <v>DESPACHO</v>
          </cell>
          <cell r="AJ1837" t="str">
            <v>Normal</v>
          </cell>
          <cell r="AL1837" t="str">
            <v>NO</v>
          </cell>
          <cell r="AN1837" t="str">
            <v/>
          </cell>
          <cell r="AO1837" t="str">
            <v>CANAL ONLINE</v>
          </cell>
          <cell r="AP1837">
            <v>44943</v>
          </cell>
          <cell r="AR1837" t="str">
            <v>MDELIVERY_TK-7826</v>
          </cell>
          <cell r="AS1837">
            <v>331257</v>
          </cell>
          <cell r="AT1837" t="str">
            <v>D40</v>
          </cell>
          <cell r="AU1837" t="str">
            <v>BTC</v>
          </cell>
          <cell r="AV1837">
            <v>1</v>
          </cell>
          <cell r="AX1837" t="str">
            <v>EN_PROCESO</v>
          </cell>
          <cell r="AY1837" t="str">
            <v>ESIM MOVISTAR_ESIM EVOUCHERS CODE QR: 1 und - sn. 8959300120529822597</v>
          </cell>
          <cell r="AZ1837" t="str">
            <v>SIMCARD</v>
          </cell>
          <cell r="BA1837" t="str">
            <v/>
          </cell>
        </row>
        <row r="1838">
          <cell r="A1838" t="str">
            <v>TK-7827</v>
          </cell>
          <cell r="B1838" t="str">
            <v>MDELIVERY</v>
          </cell>
          <cell r="C1838">
            <v>44943</v>
          </cell>
          <cell r="D1838" t="str">
            <v>FLEXNET ECUADOR - MDELIVERY</v>
          </cell>
          <cell r="E1838" t="str">
            <v>CALLE 28 DE JUNIO S/N Y GARCIA MORENO ENTRADA LLANO GRANDE</v>
          </cell>
          <cell r="H1838" t="str">
            <v>170208</v>
          </cell>
          <cell r="I1838" t="str">
            <v>QUITO</v>
          </cell>
          <cell r="J1838" t="str">
            <v>PICHINCHA</v>
          </cell>
          <cell r="K1838" t="str">
            <v>OTECEL</v>
          </cell>
          <cell r="L1838" t="str">
            <v>AVDA SIMÓN BOLIVAR Y VIA NAYON CONJUNTO CORPORATIVO EKOPARK TORRE 3 TELEFONICA</v>
          </cell>
          <cell r="O1838" t="str">
            <v>QUITO</v>
          </cell>
          <cell r="P1838" t="str">
            <v>QUITO</v>
          </cell>
          <cell r="Q1838" t="str">
            <v>PICHINCHA</v>
          </cell>
          <cell r="R1838" t="str">
            <v>TK-7827</v>
          </cell>
          <cell r="W1838" t="str">
            <v/>
          </cell>
          <cell r="X1838" t="str">
            <v>098299225</v>
          </cell>
          <cell r="AA1838">
            <v>44943</v>
          </cell>
          <cell r="AD1838">
            <v>1</v>
          </cell>
          <cell r="AE1838">
            <v>1</v>
          </cell>
          <cell r="AH1838" t="str">
            <v/>
          </cell>
          <cell r="AI1838" t="str">
            <v>DESPACHO</v>
          </cell>
          <cell r="AJ1838" t="str">
            <v>Normal</v>
          </cell>
          <cell r="AL1838" t="str">
            <v>NO</v>
          </cell>
          <cell r="AN1838" t="str">
            <v/>
          </cell>
          <cell r="AO1838" t="str">
            <v>CANAL ONLINE</v>
          </cell>
          <cell r="AP1838">
            <v>44943</v>
          </cell>
          <cell r="AR1838" t="str">
            <v>MDELIVERY_TK-7827</v>
          </cell>
          <cell r="AS1838">
            <v>331252</v>
          </cell>
          <cell r="AT1838" t="str">
            <v>D40</v>
          </cell>
          <cell r="AU1838" t="str">
            <v>BTC</v>
          </cell>
          <cell r="AV1838">
            <v>1</v>
          </cell>
          <cell r="AX1838" t="str">
            <v>EN_PROCESO</v>
          </cell>
          <cell r="AY1838" t="str">
            <v>ESIM MOVISTAR_ESIM EVOUCHERS CODE QR: 1 und - sn. 8959300120529822589</v>
          </cell>
          <cell r="AZ1838" t="str">
            <v>SIMCARD</v>
          </cell>
          <cell r="BA1838" t="str">
            <v/>
          </cell>
        </row>
        <row r="1839">
          <cell r="A1839" t="str">
            <v>TK-7828</v>
          </cell>
          <cell r="B1839" t="str">
            <v>MDELIVERY</v>
          </cell>
          <cell r="C1839">
            <v>44943</v>
          </cell>
          <cell r="D1839" t="str">
            <v>FLEXNET ECUADOR - MDELIVERY</v>
          </cell>
          <cell r="E1839" t="str">
            <v>CALLE 28 DE JUNIO S/N Y GARCIA MORENO ENTRADA LLANO GRANDE</v>
          </cell>
          <cell r="H1839" t="str">
            <v>170208</v>
          </cell>
          <cell r="I1839" t="str">
            <v>QUITO</v>
          </cell>
          <cell r="J1839" t="str">
            <v>PICHINCHA</v>
          </cell>
          <cell r="K1839" t="str">
            <v>OTECEL</v>
          </cell>
          <cell r="L1839" t="str">
            <v>AVDA SIMÓN BOLIVAR Y VIA NAYON CONJUNTO CORPORATIVO EKOPARK TORRE 3 TELEFONICA</v>
          </cell>
          <cell r="O1839" t="str">
            <v>QUITO</v>
          </cell>
          <cell r="P1839" t="str">
            <v>QUITO</v>
          </cell>
          <cell r="Q1839" t="str">
            <v>PICHINCHA</v>
          </cell>
          <cell r="R1839" t="str">
            <v>TK-7828</v>
          </cell>
          <cell r="W1839" t="str">
            <v/>
          </cell>
          <cell r="X1839" t="str">
            <v>098299225</v>
          </cell>
          <cell r="AA1839">
            <v>44943</v>
          </cell>
          <cell r="AD1839">
            <v>1</v>
          </cell>
          <cell r="AE1839">
            <v>1</v>
          </cell>
          <cell r="AH1839" t="str">
            <v/>
          </cell>
          <cell r="AI1839" t="str">
            <v>DESPACHO</v>
          </cell>
          <cell r="AJ1839" t="str">
            <v>Normal</v>
          </cell>
          <cell r="AL1839" t="str">
            <v>NO</v>
          </cell>
          <cell r="AN1839" t="str">
            <v/>
          </cell>
          <cell r="AO1839" t="str">
            <v>CANAL ONLINE</v>
          </cell>
          <cell r="AP1839">
            <v>44943</v>
          </cell>
          <cell r="AR1839" t="str">
            <v>MDELIVERY_TK-7828</v>
          </cell>
          <cell r="AS1839">
            <v>331256</v>
          </cell>
          <cell r="AT1839" t="str">
            <v>D40</v>
          </cell>
          <cell r="AU1839" t="str">
            <v>BTC</v>
          </cell>
          <cell r="AV1839">
            <v>1</v>
          </cell>
          <cell r="AX1839" t="str">
            <v>EN_PROCESO</v>
          </cell>
          <cell r="AY1839" t="str">
            <v>ESIM MOVISTAR_ESIM EVOUCHERS CODE QR: 1 und - sn. 8959300120529822571</v>
          </cell>
          <cell r="AZ1839" t="str">
            <v>SIMCARD</v>
          </cell>
          <cell r="BA1839" t="str">
            <v/>
          </cell>
        </row>
        <row r="1840">
          <cell r="A1840" t="str">
            <v>TK-7829</v>
          </cell>
          <cell r="B1840" t="str">
            <v>MDELIVERY</v>
          </cell>
          <cell r="C1840">
            <v>44943</v>
          </cell>
          <cell r="D1840" t="str">
            <v>FLEXNET ECUADOR - MDELIVERY</v>
          </cell>
          <cell r="E1840" t="str">
            <v>CALLE 28 DE JUNIO S/N Y GARCIA MORENO ENTRADA LLANO GRANDE</v>
          </cell>
          <cell r="H1840" t="str">
            <v>170208</v>
          </cell>
          <cell r="I1840" t="str">
            <v>QUITO</v>
          </cell>
          <cell r="J1840" t="str">
            <v>PICHINCHA</v>
          </cell>
          <cell r="K1840" t="str">
            <v>OTECEL</v>
          </cell>
          <cell r="L1840" t="str">
            <v>AVDA SIMÓN BOLIVAR Y VIA NAYON CONJUNTO CORPORATIVO EKOPARK TORRE 3 TELEFONICA</v>
          </cell>
          <cell r="O1840" t="str">
            <v>QUITO</v>
          </cell>
          <cell r="P1840" t="str">
            <v>QUITO</v>
          </cell>
          <cell r="Q1840" t="str">
            <v>PICHINCHA</v>
          </cell>
          <cell r="R1840" t="str">
            <v>TK-7829</v>
          </cell>
          <cell r="W1840" t="str">
            <v/>
          </cell>
          <cell r="X1840" t="str">
            <v>098299225</v>
          </cell>
          <cell r="AA1840">
            <v>44943</v>
          </cell>
          <cell r="AD1840">
            <v>1</v>
          </cell>
          <cell r="AE1840">
            <v>1</v>
          </cell>
          <cell r="AH1840" t="str">
            <v/>
          </cell>
          <cell r="AI1840" t="str">
            <v>DESPACHO</v>
          </cell>
          <cell r="AJ1840" t="str">
            <v>Normal</v>
          </cell>
          <cell r="AL1840" t="str">
            <v>NO</v>
          </cell>
          <cell r="AN1840" t="str">
            <v/>
          </cell>
          <cell r="AO1840" t="str">
            <v>CANAL ONLINE</v>
          </cell>
          <cell r="AP1840">
            <v>44943</v>
          </cell>
          <cell r="AR1840" t="str">
            <v>MDELIVERY_TK-7829</v>
          </cell>
          <cell r="AS1840">
            <v>331262</v>
          </cell>
          <cell r="AT1840" t="str">
            <v>D40</v>
          </cell>
          <cell r="AU1840" t="str">
            <v>BTC</v>
          </cell>
          <cell r="AV1840">
            <v>1</v>
          </cell>
          <cell r="AX1840" t="str">
            <v>EN_PROCESO</v>
          </cell>
          <cell r="AY1840" t="str">
            <v>ESIM MOVISTAR_ESIM EVOUCHERS CODE QR: 1 und - sn. 8959300120529822563</v>
          </cell>
          <cell r="AZ1840" t="str">
            <v>SIMCARD</v>
          </cell>
          <cell r="BA1840" t="str">
            <v/>
          </cell>
        </row>
        <row r="1841">
          <cell r="A1841" t="str">
            <v>TK-7830</v>
          </cell>
          <cell r="B1841" t="str">
            <v>MDELIVERY</v>
          </cell>
          <cell r="C1841">
            <v>44943</v>
          </cell>
          <cell r="D1841" t="str">
            <v>FLEXNET ECUADOR - MDELIVERY</v>
          </cell>
          <cell r="E1841" t="str">
            <v>CALLE 28 DE JUNIO S/N Y GARCIA MORENO ENTRADA LLANO GRANDE</v>
          </cell>
          <cell r="H1841" t="str">
            <v>170208</v>
          </cell>
          <cell r="I1841" t="str">
            <v>QUITO</v>
          </cell>
          <cell r="J1841" t="str">
            <v>PICHINCHA</v>
          </cell>
          <cell r="K1841" t="str">
            <v>OTECEL</v>
          </cell>
          <cell r="L1841" t="str">
            <v>AVDA SIMÓN BOLIVAR Y VIA NAYON CONJUNTO CORPORATIVO EKOPARK TORRE 3 TELEFONICA</v>
          </cell>
          <cell r="O1841" t="str">
            <v>QUITO</v>
          </cell>
          <cell r="P1841" t="str">
            <v>QUITO</v>
          </cell>
          <cell r="Q1841" t="str">
            <v>PICHINCHA</v>
          </cell>
          <cell r="R1841" t="str">
            <v>TK-7830</v>
          </cell>
          <cell r="W1841" t="str">
            <v/>
          </cell>
          <cell r="X1841" t="str">
            <v>098299225</v>
          </cell>
          <cell r="AA1841">
            <v>44943</v>
          </cell>
          <cell r="AD1841">
            <v>1</v>
          </cell>
          <cell r="AE1841">
            <v>1</v>
          </cell>
          <cell r="AH1841" t="str">
            <v/>
          </cell>
          <cell r="AI1841" t="str">
            <v>DESPACHO</v>
          </cell>
          <cell r="AJ1841" t="str">
            <v>Normal</v>
          </cell>
          <cell r="AL1841" t="str">
            <v>NO</v>
          </cell>
          <cell r="AN1841" t="str">
            <v/>
          </cell>
          <cell r="AO1841" t="str">
            <v>CANAL ONLINE</v>
          </cell>
          <cell r="AP1841">
            <v>44943</v>
          </cell>
          <cell r="AR1841" t="str">
            <v>MDELIVERY_TK-7830</v>
          </cell>
          <cell r="AS1841">
            <v>331266</v>
          </cell>
          <cell r="AT1841" t="str">
            <v>D40</v>
          </cell>
          <cell r="AU1841" t="str">
            <v>BTC</v>
          </cell>
          <cell r="AV1841">
            <v>1</v>
          </cell>
          <cell r="AX1841" t="str">
            <v>EN_PROCESO</v>
          </cell>
          <cell r="AY1841" t="str">
            <v>ESIM MOVISTAR_ESIM EVOUCHERS CODE QR: 1 und - sn. 8959300120529822555</v>
          </cell>
          <cell r="AZ1841" t="str">
            <v>SIMCARD</v>
          </cell>
          <cell r="BA1841" t="str">
            <v/>
          </cell>
        </row>
        <row r="1842">
          <cell r="A1842" t="str">
            <v>TK-7831</v>
          </cell>
          <cell r="B1842" t="str">
            <v>MDELIVERY</v>
          </cell>
          <cell r="C1842">
            <v>44943</v>
          </cell>
          <cell r="D1842" t="str">
            <v>FLEXNET ECUADOR - MDELIVERY</v>
          </cell>
          <cell r="E1842" t="str">
            <v>CALLE 28 DE JUNIO S/N Y GARCIA MORENO ENTRADA LLANO GRANDE</v>
          </cell>
          <cell r="H1842" t="str">
            <v>170208</v>
          </cell>
          <cell r="I1842" t="str">
            <v>QUITO</v>
          </cell>
          <cell r="J1842" t="str">
            <v>PICHINCHA</v>
          </cell>
          <cell r="K1842" t="str">
            <v>OTECEL</v>
          </cell>
          <cell r="L1842" t="str">
            <v>AVDA SIMÓN BOLIVAR Y VIA NAYON CONJUNTO CORPORATIVO EKOPARK TORRE 3 TELEFONICA</v>
          </cell>
          <cell r="O1842" t="str">
            <v>QUITO</v>
          </cell>
          <cell r="P1842" t="str">
            <v>QUITO</v>
          </cell>
          <cell r="Q1842" t="str">
            <v>PICHINCHA</v>
          </cell>
          <cell r="R1842" t="str">
            <v>TK-7831</v>
          </cell>
          <cell r="W1842" t="str">
            <v/>
          </cell>
          <cell r="X1842" t="str">
            <v>098299225</v>
          </cell>
          <cell r="AA1842">
            <v>44943</v>
          </cell>
          <cell r="AD1842">
            <v>1</v>
          </cell>
          <cell r="AE1842">
            <v>1</v>
          </cell>
          <cell r="AH1842" t="str">
            <v/>
          </cell>
          <cell r="AI1842" t="str">
            <v>DESPACHO</v>
          </cell>
          <cell r="AJ1842" t="str">
            <v>Normal</v>
          </cell>
          <cell r="AL1842" t="str">
            <v>NO</v>
          </cell>
          <cell r="AN1842" t="str">
            <v/>
          </cell>
          <cell r="AO1842" t="str">
            <v>CANAL ONLINE</v>
          </cell>
          <cell r="AP1842">
            <v>44943</v>
          </cell>
          <cell r="AR1842" t="str">
            <v>MDELIVERY_TK-7831</v>
          </cell>
          <cell r="AS1842">
            <v>331259</v>
          </cell>
          <cell r="AT1842" t="str">
            <v>D40</v>
          </cell>
          <cell r="AU1842" t="str">
            <v>BTC</v>
          </cell>
          <cell r="AV1842">
            <v>1</v>
          </cell>
          <cell r="AX1842" t="str">
            <v>EN_PROCESO</v>
          </cell>
          <cell r="AY1842" t="str">
            <v>ESIM MOVISTAR_ESIM EVOUCHERS CODE QR: 1 und - sn. 8959300120529822548</v>
          </cell>
          <cell r="AZ1842" t="str">
            <v>SIMCARD</v>
          </cell>
          <cell r="BA1842" t="str">
            <v/>
          </cell>
        </row>
        <row r="1843">
          <cell r="A1843" t="str">
            <v>TK-7832</v>
          </cell>
          <cell r="B1843" t="str">
            <v>MDELIVERY</v>
          </cell>
          <cell r="C1843">
            <v>44943</v>
          </cell>
          <cell r="D1843" t="str">
            <v>FLEXNET ECUADOR - MDELIVERY</v>
          </cell>
          <cell r="E1843" t="str">
            <v>CALLE 28 DE JUNIO S/N Y GARCIA MORENO ENTRADA LLANO GRANDE</v>
          </cell>
          <cell r="H1843" t="str">
            <v>170208</v>
          </cell>
          <cell r="I1843" t="str">
            <v>QUITO</v>
          </cell>
          <cell r="J1843" t="str">
            <v>PICHINCHA</v>
          </cell>
          <cell r="K1843" t="str">
            <v>OTECEL</v>
          </cell>
          <cell r="L1843" t="str">
            <v>AVDA SIMÓN BOLIVAR Y VIA NAYON CONJUNTO CORPORATIVO EKOPARK TORRE 3 TELEFONICA</v>
          </cell>
          <cell r="O1843" t="str">
            <v>QUITO</v>
          </cell>
          <cell r="P1843" t="str">
            <v>QUITO</v>
          </cell>
          <cell r="Q1843" t="str">
            <v>PICHINCHA</v>
          </cell>
          <cell r="R1843" t="str">
            <v>TK-7832</v>
          </cell>
          <cell r="W1843" t="str">
            <v/>
          </cell>
          <cell r="X1843" t="str">
            <v>098299225</v>
          </cell>
          <cell r="AA1843">
            <v>44943</v>
          </cell>
          <cell r="AD1843">
            <v>1</v>
          </cell>
          <cell r="AE1843">
            <v>1</v>
          </cell>
          <cell r="AH1843" t="str">
            <v/>
          </cell>
          <cell r="AI1843" t="str">
            <v>DESPACHO</v>
          </cell>
          <cell r="AJ1843" t="str">
            <v>Normal</v>
          </cell>
          <cell r="AL1843" t="str">
            <v>NO</v>
          </cell>
          <cell r="AN1843" t="str">
            <v/>
          </cell>
          <cell r="AO1843" t="str">
            <v>CANAL ONLINE</v>
          </cell>
          <cell r="AP1843">
            <v>44943</v>
          </cell>
          <cell r="AR1843" t="str">
            <v>MDELIVERY_TK-7832</v>
          </cell>
          <cell r="AS1843">
            <v>331263</v>
          </cell>
          <cell r="AT1843" t="str">
            <v>D40</v>
          </cell>
          <cell r="AU1843" t="str">
            <v>BTC</v>
          </cell>
          <cell r="AV1843">
            <v>1</v>
          </cell>
          <cell r="AX1843" t="str">
            <v>EN_PROCESO</v>
          </cell>
          <cell r="AY1843" t="str">
            <v>ESIM MOVISTAR_ESIM EVOUCHERS CODE QR: 1 und - sn. 8959300120529821896</v>
          </cell>
          <cell r="AZ1843" t="str">
            <v>SIMCARD</v>
          </cell>
          <cell r="BA1843" t="str">
            <v/>
          </cell>
        </row>
        <row r="1844">
          <cell r="A1844" t="str">
            <v>TK-7833</v>
          </cell>
          <cell r="B1844" t="str">
            <v>MDELIVERY</v>
          </cell>
          <cell r="C1844">
            <v>44943</v>
          </cell>
          <cell r="D1844" t="str">
            <v>FLEXNET ECUADOR - MDELIVERY</v>
          </cell>
          <cell r="E1844" t="str">
            <v>CALLE 28 DE JUNIO S/N Y GARCIA MORENO ENTRADA LLANO GRANDE</v>
          </cell>
          <cell r="H1844" t="str">
            <v>170208</v>
          </cell>
          <cell r="I1844" t="str">
            <v>QUITO</v>
          </cell>
          <cell r="J1844" t="str">
            <v>PICHINCHA</v>
          </cell>
          <cell r="K1844" t="str">
            <v>OTECEL</v>
          </cell>
          <cell r="L1844" t="str">
            <v>AVDA SIMÓN BOLIVAR Y VIA NAYON CONJUNTO CORPORATIVO EKOPARK TORRE 3 TELEFONICA</v>
          </cell>
          <cell r="O1844" t="str">
            <v>QUITO</v>
          </cell>
          <cell r="P1844" t="str">
            <v>QUITO</v>
          </cell>
          <cell r="Q1844" t="str">
            <v>PICHINCHA</v>
          </cell>
          <cell r="R1844" t="str">
            <v>TK-7833</v>
          </cell>
          <cell r="W1844" t="str">
            <v/>
          </cell>
          <cell r="X1844" t="str">
            <v>098299225</v>
          </cell>
          <cell r="AA1844">
            <v>44943</v>
          </cell>
          <cell r="AD1844">
            <v>1</v>
          </cell>
          <cell r="AE1844">
            <v>1</v>
          </cell>
          <cell r="AH1844" t="str">
            <v/>
          </cell>
          <cell r="AI1844" t="str">
            <v>DESPACHO</v>
          </cell>
          <cell r="AJ1844" t="str">
            <v>Normal</v>
          </cell>
          <cell r="AL1844" t="str">
            <v>NO</v>
          </cell>
          <cell r="AN1844" t="str">
            <v/>
          </cell>
          <cell r="AO1844" t="str">
            <v>CANAL ONLINE</v>
          </cell>
          <cell r="AP1844">
            <v>44943</v>
          </cell>
          <cell r="AR1844" t="str">
            <v>MDELIVERY_TK-7833</v>
          </cell>
          <cell r="AS1844">
            <v>331261</v>
          </cell>
          <cell r="AT1844" t="str">
            <v>D40</v>
          </cell>
          <cell r="AU1844" t="str">
            <v>BTC</v>
          </cell>
          <cell r="AV1844">
            <v>1</v>
          </cell>
          <cell r="AX1844" t="str">
            <v>EN_PROCESO</v>
          </cell>
          <cell r="AY1844" t="str">
            <v>ESIM MOVISTAR_ESIM EVOUCHERS CODE QR: 1 und - sn. 8959300120529822365</v>
          </cell>
          <cell r="AZ1844" t="str">
            <v>SIMCARD</v>
          </cell>
          <cell r="BA1844" t="str">
            <v/>
          </cell>
        </row>
        <row r="1845">
          <cell r="A1845" t="str">
            <v>TK-7834</v>
          </cell>
          <cell r="B1845" t="str">
            <v>MDELIVERY</v>
          </cell>
          <cell r="C1845">
            <v>44943</v>
          </cell>
          <cell r="D1845" t="str">
            <v>FLEXNET ECUADOR - MDELIVERY</v>
          </cell>
          <cell r="E1845" t="str">
            <v>CALLE 28 DE JUNIO S/N Y GARCIA MORENO ENTRADA LLANO GRANDE</v>
          </cell>
          <cell r="H1845" t="str">
            <v>170208</v>
          </cell>
          <cell r="I1845" t="str">
            <v>QUITO</v>
          </cell>
          <cell r="J1845" t="str">
            <v>PICHINCHA</v>
          </cell>
          <cell r="K1845" t="str">
            <v>OTECEL</v>
          </cell>
          <cell r="L1845" t="str">
            <v>AVDA SIMÓN BOLIVAR Y VIA NAYON CONJUNTO CORPORATIVO EKOPARK TORRE 3 TELEFONICA</v>
          </cell>
          <cell r="O1845" t="str">
            <v>QUITO</v>
          </cell>
          <cell r="P1845" t="str">
            <v>QUITO</v>
          </cell>
          <cell r="Q1845" t="str">
            <v>PICHINCHA</v>
          </cell>
          <cell r="R1845" t="str">
            <v>TK-7834</v>
          </cell>
          <cell r="W1845" t="str">
            <v/>
          </cell>
          <cell r="X1845" t="str">
            <v>098299225</v>
          </cell>
          <cell r="AA1845">
            <v>44943</v>
          </cell>
          <cell r="AD1845">
            <v>1</v>
          </cell>
          <cell r="AE1845">
            <v>1</v>
          </cell>
          <cell r="AH1845" t="str">
            <v/>
          </cell>
          <cell r="AI1845" t="str">
            <v>DESPACHO</v>
          </cell>
          <cell r="AJ1845" t="str">
            <v>Normal</v>
          </cell>
          <cell r="AL1845" t="str">
            <v>NO</v>
          </cell>
          <cell r="AN1845" t="str">
            <v/>
          </cell>
          <cell r="AO1845" t="str">
            <v>CANAL ONLINE</v>
          </cell>
          <cell r="AP1845">
            <v>44943</v>
          </cell>
          <cell r="AR1845" t="str">
            <v>MDELIVERY_TK-7834</v>
          </cell>
          <cell r="AS1845">
            <v>331265</v>
          </cell>
          <cell r="AT1845" t="str">
            <v>D40</v>
          </cell>
          <cell r="AU1845" t="str">
            <v>BTC</v>
          </cell>
          <cell r="AV1845">
            <v>1</v>
          </cell>
          <cell r="AX1845" t="str">
            <v>EN_PROCESO</v>
          </cell>
          <cell r="AY1845" t="str">
            <v>ESIM MOVISTAR_ESIM EVOUCHERS CODE QR: 1 und - sn. 8959300120529822514</v>
          </cell>
          <cell r="AZ1845" t="str">
            <v>SIMCARD</v>
          </cell>
          <cell r="BA1845" t="str">
            <v/>
          </cell>
        </row>
        <row r="1846">
          <cell r="A1846" t="str">
            <v>TK-7835</v>
          </cell>
          <cell r="B1846" t="str">
            <v>MDELIVERY</v>
          </cell>
          <cell r="C1846">
            <v>44943</v>
          </cell>
          <cell r="D1846" t="str">
            <v>FLEXNET ECUADOR - MDELIVERY</v>
          </cell>
          <cell r="E1846" t="str">
            <v>CALLE 28 DE JUNIO S/N Y GARCIA MORENO ENTRADA LLANO GRANDE</v>
          </cell>
          <cell r="H1846" t="str">
            <v>170208</v>
          </cell>
          <cell r="I1846" t="str">
            <v>QUITO</v>
          </cell>
          <cell r="J1846" t="str">
            <v>PICHINCHA</v>
          </cell>
          <cell r="K1846" t="str">
            <v>OTECEL</v>
          </cell>
          <cell r="L1846" t="str">
            <v>AVDA SIMÓN BOLIVAR Y VIA NAYON CONJUNTO CORPORATIVO EKOPARK TORRE 3 TELEFONICA</v>
          </cell>
          <cell r="O1846" t="str">
            <v>QUITO</v>
          </cell>
          <cell r="P1846" t="str">
            <v>QUITO</v>
          </cell>
          <cell r="Q1846" t="str">
            <v>PICHINCHA</v>
          </cell>
          <cell r="R1846" t="str">
            <v>TK-7835</v>
          </cell>
          <cell r="W1846" t="str">
            <v/>
          </cell>
          <cell r="X1846" t="str">
            <v>098299225</v>
          </cell>
          <cell r="AA1846">
            <v>44943</v>
          </cell>
          <cell r="AD1846">
            <v>1</v>
          </cell>
          <cell r="AE1846">
            <v>1</v>
          </cell>
          <cell r="AH1846" t="str">
            <v/>
          </cell>
          <cell r="AI1846" t="str">
            <v>DESPACHO</v>
          </cell>
          <cell r="AJ1846" t="str">
            <v>Normal</v>
          </cell>
          <cell r="AL1846" t="str">
            <v>NO</v>
          </cell>
          <cell r="AN1846" t="str">
            <v/>
          </cell>
          <cell r="AO1846" t="str">
            <v>CANAL ONLINE</v>
          </cell>
          <cell r="AP1846">
            <v>44943</v>
          </cell>
          <cell r="AR1846" t="str">
            <v>MDELIVERY_TK-7835</v>
          </cell>
          <cell r="AS1846">
            <v>331260</v>
          </cell>
          <cell r="AT1846" t="str">
            <v>D40</v>
          </cell>
          <cell r="AU1846" t="str">
            <v>BTC</v>
          </cell>
          <cell r="AV1846">
            <v>1</v>
          </cell>
          <cell r="AX1846" t="str">
            <v>EN_PROCESO</v>
          </cell>
          <cell r="AY1846" t="str">
            <v>ESIM MOVISTAR_ESIM EVOUCHERS CODE QR: 1 und - sn. 8959300120529822506</v>
          </cell>
          <cell r="AZ1846" t="str">
            <v>SIMCARD</v>
          </cell>
          <cell r="BA1846" t="str">
            <v/>
          </cell>
        </row>
        <row r="1847">
          <cell r="A1847" t="str">
            <v>TK-7836</v>
          </cell>
          <cell r="B1847" t="str">
            <v>MDELIVERY</v>
          </cell>
          <cell r="C1847">
            <v>44943</v>
          </cell>
          <cell r="D1847" t="str">
            <v>FLEXNET ECUADOR - MDELIVERY</v>
          </cell>
          <cell r="E1847" t="str">
            <v>CALLE 28 DE JUNIO S/N Y GARCIA MORENO ENTRADA LLANO GRANDE</v>
          </cell>
          <cell r="H1847" t="str">
            <v>170208</v>
          </cell>
          <cell r="I1847" t="str">
            <v>QUITO</v>
          </cell>
          <cell r="J1847" t="str">
            <v>PICHINCHA</v>
          </cell>
          <cell r="K1847" t="str">
            <v>OTECEL</v>
          </cell>
          <cell r="L1847" t="str">
            <v>AVDA SIMÓN BOLIVAR Y VIA NAYON CONJUNTO CORPORATIVO EKOPARK TORRE 3 TELEFONICA</v>
          </cell>
          <cell r="O1847" t="str">
            <v>QUITO</v>
          </cell>
          <cell r="P1847" t="str">
            <v>QUITO</v>
          </cell>
          <cell r="Q1847" t="str">
            <v>PICHINCHA</v>
          </cell>
          <cell r="R1847" t="str">
            <v>TK-7836</v>
          </cell>
          <cell r="W1847" t="str">
            <v/>
          </cell>
          <cell r="X1847" t="str">
            <v>098299225</v>
          </cell>
          <cell r="AA1847">
            <v>44943</v>
          </cell>
          <cell r="AD1847">
            <v>1</v>
          </cell>
          <cell r="AE1847">
            <v>1</v>
          </cell>
          <cell r="AH1847" t="str">
            <v/>
          </cell>
          <cell r="AI1847" t="str">
            <v>DESPACHO</v>
          </cell>
          <cell r="AJ1847" t="str">
            <v>Normal</v>
          </cell>
          <cell r="AL1847" t="str">
            <v>NO</v>
          </cell>
          <cell r="AN1847" t="str">
            <v/>
          </cell>
          <cell r="AO1847" t="str">
            <v>CANAL ONLINE</v>
          </cell>
          <cell r="AP1847">
            <v>44943</v>
          </cell>
          <cell r="AR1847" t="str">
            <v>MDELIVERY_TK-7836</v>
          </cell>
          <cell r="AS1847">
            <v>331264</v>
          </cell>
          <cell r="AT1847" t="str">
            <v>D40</v>
          </cell>
          <cell r="AU1847" t="str">
            <v>BTC</v>
          </cell>
          <cell r="AV1847">
            <v>1</v>
          </cell>
          <cell r="AX1847" t="str">
            <v>EN_PROCESO</v>
          </cell>
          <cell r="AY1847" t="str">
            <v>ESIM MOVISTAR_ESIM EVOUCHERS CODE QR: 1 und - sn. 8959300120529822498</v>
          </cell>
          <cell r="AZ1847" t="str">
            <v>SIMCARD</v>
          </cell>
          <cell r="BA1847" t="str">
            <v/>
          </cell>
        </row>
        <row r="1848">
          <cell r="A1848" t="str">
            <v>TK-7837</v>
          </cell>
          <cell r="B1848" t="str">
            <v>MDELIVERY</v>
          </cell>
          <cell r="C1848">
            <v>44943</v>
          </cell>
          <cell r="D1848" t="str">
            <v>FLEXNET ECUADOR - MDELIVERY</v>
          </cell>
          <cell r="E1848" t="str">
            <v>CALLE 28 DE JUNIO S/N Y GARCIA MORENO ENTRADA LLANO GRANDE</v>
          </cell>
          <cell r="H1848" t="str">
            <v>170208</v>
          </cell>
          <cell r="I1848" t="str">
            <v>QUITO</v>
          </cell>
          <cell r="J1848" t="str">
            <v>PICHINCHA</v>
          </cell>
          <cell r="K1848" t="str">
            <v>OTECEL</v>
          </cell>
          <cell r="L1848" t="str">
            <v>AVDA SIMÓN BOLIVAR Y VIA NAYON CONJUNTO CORPORATIVO EKOPARK TORRE 3 TELEFONICA</v>
          </cell>
          <cell r="O1848" t="str">
            <v>QUITO</v>
          </cell>
          <cell r="P1848" t="str">
            <v>QUITO</v>
          </cell>
          <cell r="Q1848" t="str">
            <v>PICHINCHA</v>
          </cell>
          <cell r="R1848" t="str">
            <v>TK-7837</v>
          </cell>
          <cell r="W1848" t="str">
            <v/>
          </cell>
          <cell r="X1848" t="str">
            <v>098299225</v>
          </cell>
          <cell r="AA1848">
            <v>44943</v>
          </cell>
          <cell r="AD1848">
            <v>1</v>
          </cell>
          <cell r="AE1848">
            <v>1</v>
          </cell>
          <cell r="AH1848" t="str">
            <v/>
          </cell>
          <cell r="AI1848" t="str">
            <v>DESPACHO</v>
          </cell>
          <cell r="AJ1848" t="str">
            <v>Normal</v>
          </cell>
          <cell r="AL1848" t="str">
            <v>NO</v>
          </cell>
          <cell r="AN1848" t="str">
            <v/>
          </cell>
          <cell r="AO1848" t="str">
            <v>CANAL ONLINE</v>
          </cell>
          <cell r="AP1848">
            <v>44943</v>
          </cell>
          <cell r="AR1848" t="str">
            <v>MDELIVERY_TK-7837</v>
          </cell>
          <cell r="AS1848">
            <v>331270</v>
          </cell>
          <cell r="AT1848" t="str">
            <v>D40</v>
          </cell>
          <cell r="AU1848" t="str">
            <v>BTC</v>
          </cell>
          <cell r="AV1848">
            <v>1</v>
          </cell>
          <cell r="AX1848" t="str">
            <v>EN_PROCESO</v>
          </cell>
          <cell r="AY1848" t="str">
            <v>ESIM MOVISTAR_ESIM EVOUCHERS CODE QR: 1 und - sn. 8959300120529822480</v>
          </cell>
          <cell r="AZ1848" t="str">
            <v>SIMCARD</v>
          </cell>
          <cell r="BA1848" t="str">
            <v/>
          </cell>
        </row>
        <row r="1849">
          <cell r="A1849" t="str">
            <v>TK-7838</v>
          </cell>
          <cell r="B1849" t="str">
            <v>MDELIVERY</v>
          </cell>
          <cell r="C1849">
            <v>44943</v>
          </cell>
          <cell r="D1849" t="str">
            <v>FLEXNET ECUADOR - MDELIVERY</v>
          </cell>
          <cell r="E1849" t="str">
            <v>CALLE 28 DE JUNIO S/N Y GARCIA MORENO ENTRADA LLANO GRANDE</v>
          </cell>
          <cell r="H1849" t="str">
            <v>170208</v>
          </cell>
          <cell r="I1849" t="str">
            <v>QUITO</v>
          </cell>
          <cell r="J1849" t="str">
            <v>PICHINCHA</v>
          </cell>
          <cell r="K1849" t="str">
            <v>OTECEL</v>
          </cell>
          <cell r="L1849" t="str">
            <v>AVDA SIMÓN BOLIVAR Y VIA NAYON CONJUNTO CORPORATIVO EKOPARK TORRE 3 TELEFONICA</v>
          </cell>
          <cell r="O1849" t="str">
            <v>QUITO</v>
          </cell>
          <cell r="P1849" t="str">
            <v>QUITO</v>
          </cell>
          <cell r="Q1849" t="str">
            <v>PICHINCHA</v>
          </cell>
          <cell r="R1849" t="str">
            <v>TK-7838</v>
          </cell>
          <cell r="W1849" t="str">
            <v/>
          </cell>
          <cell r="X1849" t="str">
            <v>098299225</v>
          </cell>
          <cell r="AA1849">
            <v>44943</v>
          </cell>
          <cell r="AD1849">
            <v>1</v>
          </cell>
          <cell r="AE1849">
            <v>1</v>
          </cell>
          <cell r="AH1849" t="str">
            <v/>
          </cell>
          <cell r="AI1849" t="str">
            <v>DESPACHO</v>
          </cell>
          <cell r="AJ1849" t="str">
            <v>Normal</v>
          </cell>
          <cell r="AL1849" t="str">
            <v>NO</v>
          </cell>
          <cell r="AN1849" t="str">
            <v/>
          </cell>
          <cell r="AO1849" t="str">
            <v>CANAL ONLINE</v>
          </cell>
          <cell r="AP1849">
            <v>44943</v>
          </cell>
          <cell r="AR1849" t="str">
            <v>MDELIVERY_TK-7838</v>
          </cell>
          <cell r="AS1849">
            <v>331274</v>
          </cell>
          <cell r="AT1849" t="str">
            <v>D40</v>
          </cell>
          <cell r="AU1849" t="str">
            <v>BTC</v>
          </cell>
          <cell r="AV1849">
            <v>1</v>
          </cell>
          <cell r="AX1849" t="str">
            <v>EN_PROCESO</v>
          </cell>
          <cell r="AY1849" t="str">
            <v>ESIM MOVISTAR_ESIM EVOUCHERS CODE QR: 1 und - sn. 8959300120529822530</v>
          </cell>
          <cell r="AZ1849" t="str">
            <v>SIMCARD</v>
          </cell>
          <cell r="BA1849" t="str">
            <v/>
          </cell>
        </row>
        <row r="1850">
          <cell r="A1850" t="str">
            <v>TK-7839</v>
          </cell>
          <cell r="B1850" t="str">
            <v>MDELIVERY</v>
          </cell>
          <cell r="C1850">
            <v>44943</v>
          </cell>
          <cell r="D1850" t="str">
            <v>FLEXNET ECUADOR - MDELIVERY</v>
          </cell>
          <cell r="E1850" t="str">
            <v>CALLE 28 DE JUNIO S/N Y GARCIA MORENO ENTRADA LLANO GRANDE</v>
          </cell>
          <cell r="H1850" t="str">
            <v>170208</v>
          </cell>
          <cell r="I1850" t="str">
            <v>QUITO</v>
          </cell>
          <cell r="J1850" t="str">
            <v>PICHINCHA</v>
          </cell>
          <cell r="K1850" t="str">
            <v>OTECEL</v>
          </cell>
          <cell r="L1850" t="str">
            <v>AVDA SIMÓN BOLIVAR Y VIA NAYON CONJUNTO CORPORATIVO EKOPARK TORRE 3 TELEFONICA</v>
          </cell>
          <cell r="O1850" t="str">
            <v>QUITO</v>
          </cell>
          <cell r="P1850" t="str">
            <v>QUITO</v>
          </cell>
          <cell r="Q1850" t="str">
            <v>PICHINCHA</v>
          </cell>
          <cell r="R1850" t="str">
            <v>TK-7839</v>
          </cell>
          <cell r="W1850" t="str">
            <v/>
          </cell>
          <cell r="X1850" t="str">
            <v>098299225</v>
          </cell>
          <cell r="AA1850">
            <v>44943</v>
          </cell>
          <cell r="AD1850">
            <v>1</v>
          </cell>
          <cell r="AE1850">
            <v>1</v>
          </cell>
          <cell r="AH1850" t="str">
            <v/>
          </cell>
          <cell r="AI1850" t="str">
            <v>DESPACHO</v>
          </cell>
          <cell r="AJ1850" t="str">
            <v>Normal</v>
          </cell>
          <cell r="AL1850" t="str">
            <v>NO</v>
          </cell>
          <cell r="AN1850" t="str">
            <v/>
          </cell>
          <cell r="AO1850" t="str">
            <v>CANAL ONLINE</v>
          </cell>
          <cell r="AP1850">
            <v>44943</v>
          </cell>
          <cell r="AR1850" t="str">
            <v>MDELIVERY_TK-7839</v>
          </cell>
          <cell r="AS1850">
            <v>331267</v>
          </cell>
          <cell r="AT1850" t="str">
            <v>D40</v>
          </cell>
          <cell r="AU1850" t="str">
            <v>BTC</v>
          </cell>
          <cell r="AV1850">
            <v>1</v>
          </cell>
          <cell r="AX1850" t="str">
            <v>EN_PROCESO</v>
          </cell>
          <cell r="AY1850" t="str">
            <v>ESIM MOVISTAR_ESIM EVOUCHERS CODE QR: 1 und - sn. 8959300120529822522</v>
          </cell>
          <cell r="AZ1850" t="str">
            <v>SIMCARD</v>
          </cell>
          <cell r="BA1850" t="str">
            <v/>
          </cell>
        </row>
        <row r="1851">
          <cell r="A1851" t="str">
            <v>TK-7840</v>
          </cell>
          <cell r="B1851" t="str">
            <v>MDELIVERY</v>
          </cell>
          <cell r="C1851">
            <v>44943</v>
          </cell>
          <cell r="D1851" t="str">
            <v>FLEXNET ECUADOR - MDELIVERY</v>
          </cell>
          <cell r="E1851" t="str">
            <v>CALLE 28 DE JUNIO S/N Y GARCIA MORENO ENTRADA LLANO GRANDE</v>
          </cell>
          <cell r="H1851" t="str">
            <v>170208</v>
          </cell>
          <cell r="I1851" t="str">
            <v>QUITO</v>
          </cell>
          <cell r="J1851" t="str">
            <v>PICHINCHA</v>
          </cell>
          <cell r="K1851" t="str">
            <v>OTECEL</v>
          </cell>
          <cell r="L1851" t="str">
            <v>AVDA SIMÓN BOLIVAR Y VIA NAYON CONJUNTO CORPORATIVO EKOPARK TORRE 3 TELEFONICA</v>
          </cell>
          <cell r="O1851" t="str">
            <v>QUITO</v>
          </cell>
          <cell r="P1851" t="str">
            <v>QUITO</v>
          </cell>
          <cell r="Q1851" t="str">
            <v>PICHINCHA</v>
          </cell>
          <cell r="R1851" t="str">
            <v>TK-7840</v>
          </cell>
          <cell r="W1851" t="str">
            <v/>
          </cell>
          <cell r="X1851" t="str">
            <v>098299225</v>
          </cell>
          <cell r="AA1851">
            <v>44943</v>
          </cell>
          <cell r="AD1851">
            <v>1</v>
          </cell>
          <cell r="AE1851">
            <v>1</v>
          </cell>
          <cell r="AH1851" t="str">
            <v/>
          </cell>
          <cell r="AI1851" t="str">
            <v>DESPACHO</v>
          </cell>
          <cell r="AJ1851" t="str">
            <v>Normal</v>
          </cell>
          <cell r="AL1851" t="str">
            <v>NO</v>
          </cell>
          <cell r="AN1851" t="str">
            <v/>
          </cell>
          <cell r="AO1851" t="str">
            <v>CANAL ONLINE</v>
          </cell>
          <cell r="AP1851">
            <v>44943</v>
          </cell>
          <cell r="AR1851" t="str">
            <v>MDELIVERY_TK-7840</v>
          </cell>
          <cell r="AS1851">
            <v>331271</v>
          </cell>
          <cell r="AT1851" t="str">
            <v>D40</v>
          </cell>
          <cell r="AU1851" t="str">
            <v>BTC</v>
          </cell>
          <cell r="AV1851">
            <v>1</v>
          </cell>
          <cell r="AX1851" t="str">
            <v>EN_PROCESO</v>
          </cell>
          <cell r="AY1851" t="str">
            <v>ESIM MOVISTAR_ESIM EVOUCHERS CODE QR: 1 und - sn. 8959300120529822100</v>
          </cell>
          <cell r="AZ1851" t="str">
            <v>SIMCARD</v>
          </cell>
          <cell r="BA1851" t="str">
            <v/>
          </cell>
        </row>
        <row r="1852">
          <cell r="A1852" t="str">
            <v>TK-7842</v>
          </cell>
          <cell r="B1852" t="str">
            <v>MDELIVERY</v>
          </cell>
          <cell r="C1852">
            <v>44943</v>
          </cell>
          <cell r="D1852" t="str">
            <v>FLEXNET ECUADOR - MDELIVERY</v>
          </cell>
          <cell r="E1852" t="str">
            <v>CALLE 28 DE JUNIO S/N Y GARCIA MORENO ENTRADA LLANO GRANDE</v>
          </cell>
          <cell r="H1852" t="str">
            <v>170208</v>
          </cell>
          <cell r="I1852" t="str">
            <v>QUITO</v>
          </cell>
          <cell r="J1852" t="str">
            <v>PICHINCHA</v>
          </cell>
          <cell r="K1852" t="str">
            <v>OTECEL</v>
          </cell>
          <cell r="L1852" t="str">
            <v>AVDA SIMÓN BOLIVAR Y VIA NAYON CONJUNTO CORPORATIVO EKOPARK TORRE 3 TELEFONICA</v>
          </cell>
          <cell r="O1852" t="str">
            <v>QUITO</v>
          </cell>
          <cell r="P1852" t="str">
            <v>QUITO</v>
          </cell>
          <cell r="Q1852" t="str">
            <v>PICHINCHA</v>
          </cell>
          <cell r="R1852" t="str">
            <v>TK-7842</v>
          </cell>
          <cell r="W1852" t="str">
            <v/>
          </cell>
          <cell r="X1852" t="str">
            <v>098299225</v>
          </cell>
          <cell r="AA1852">
            <v>44943</v>
          </cell>
          <cell r="AD1852">
            <v>1</v>
          </cell>
          <cell r="AE1852">
            <v>1</v>
          </cell>
          <cell r="AH1852" t="str">
            <v/>
          </cell>
          <cell r="AI1852" t="str">
            <v>DESPACHO</v>
          </cell>
          <cell r="AJ1852" t="str">
            <v>Normal</v>
          </cell>
          <cell r="AL1852" t="str">
            <v>NO</v>
          </cell>
          <cell r="AN1852" t="str">
            <v/>
          </cell>
          <cell r="AO1852" t="str">
            <v>CANAL ONLINE</v>
          </cell>
          <cell r="AP1852">
            <v>44943</v>
          </cell>
          <cell r="AR1852" t="str">
            <v>MDELIVERY_TK-7842</v>
          </cell>
          <cell r="AS1852">
            <v>331269</v>
          </cell>
          <cell r="AT1852" t="str">
            <v>D40</v>
          </cell>
          <cell r="AU1852" t="str">
            <v>BTC</v>
          </cell>
          <cell r="AV1852">
            <v>1</v>
          </cell>
          <cell r="AX1852" t="str">
            <v>EN_PROCESO</v>
          </cell>
          <cell r="AY1852" t="str">
            <v>ESIM MOVISTAR_ESIM EVOUCHERS CODE QR: 1 und - sn. 8959300120529822639</v>
          </cell>
          <cell r="AZ1852" t="str">
            <v>SIMCARD</v>
          </cell>
          <cell r="BA1852" t="str">
            <v/>
          </cell>
        </row>
        <row r="1853">
          <cell r="A1853" t="str">
            <v>TK-7843</v>
          </cell>
          <cell r="B1853" t="str">
            <v>MDELIVERY</v>
          </cell>
          <cell r="C1853">
            <v>44943</v>
          </cell>
          <cell r="D1853" t="str">
            <v>FLEXNET ECUADOR - MDELIVERY</v>
          </cell>
          <cell r="E1853" t="str">
            <v>CALLE 28 DE JUNIO S/N Y GARCIA MORENO ENTRADA LLANO GRANDE</v>
          </cell>
          <cell r="H1853" t="str">
            <v>170208</v>
          </cell>
          <cell r="I1853" t="str">
            <v>QUITO</v>
          </cell>
          <cell r="J1853" t="str">
            <v>PICHINCHA</v>
          </cell>
          <cell r="K1853" t="str">
            <v>OTECEL</v>
          </cell>
          <cell r="L1853" t="str">
            <v>AVDA SIMÓN BOLIVAR Y VIA NAYON CONJUNTO CORPORATIVO EKOPARK TORRE 3 TELEFONICA</v>
          </cell>
          <cell r="O1853" t="str">
            <v>QUITO</v>
          </cell>
          <cell r="P1853" t="str">
            <v>QUITO</v>
          </cell>
          <cell r="Q1853" t="str">
            <v>PICHINCHA</v>
          </cell>
          <cell r="R1853" t="str">
            <v>TK-7843</v>
          </cell>
          <cell r="W1853" t="str">
            <v/>
          </cell>
          <cell r="X1853" t="str">
            <v>098299225</v>
          </cell>
          <cell r="AA1853">
            <v>44943</v>
          </cell>
          <cell r="AD1853">
            <v>1</v>
          </cell>
          <cell r="AE1853">
            <v>1</v>
          </cell>
          <cell r="AH1853" t="str">
            <v/>
          </cell>
          <cell r="AI1853" t="str">
            <v>DESPACHO</v>
          </cell>
          <cell r="AJ1853" t="str">
            <v>Normal</v>
          </cell>
          <cell r="AL1853" t="str">
            <v>NO</v>
          </cell>
          <cell r="AN1853" t="str">
            <v/>
          </cell>
          <cell r="AO1853" t="str">
            <v>CANAL ONLINE</v>
          </cell>
          <cell r="AP1853">
            <v>44943</v>
          </cell>
          <cell r="AR1853" t="str">
            <v>MDELIVERY_TK-7843</v>
          </cell>
          <cell r="AS1853">
            <v>331273</v>
          </cell>
          <cell r="AT1853" t="str">
            <v>D40</v>
          </cell>
          <cell r="AU1853" t="str">
            <v>BTC</v>
          </cell>
          <cell r="AV1853">
            <v>1</v>
          </cell>
          <cell r="AX1853" t="str">
            <v>EN_PROCESO</v>
          </cell>
          <cell r="AY1853" t="str">
            <v>ESIM MOVISTAR_ESIM EVOUCHERS CODE QR: 1 und - sn. 8959300120529822084</v>
          </cell>
          <cell r="AZ1853" t="str">
            <v>SIMCARD</v>
          </cell>
          <cell r="BA1853" t="str">
            <v/>
          </cell>
        </row>
        <row r="1854">
          <cell r="A1854" t="str">
            <v>TK-7844</v>
          </cell>
          <cell r="B1854" t="str">
            <v>MDELIVERY</v>
          </cell>
          <cell r="C1854">
            <v>44943</v>
          </cell>
          <cell r="D1854" t="str">
            <v>FLEXNET ECUADOR - MDELIVERY</v>
          </cell>
          <cell r="E1854" t="str">
            <v>CALLE 28 DE JUNIO S/N Y GARCIA MORENO ENTRADA LLANO GRANDE</v>
          </cell>
          <cell r="H1854" t="str">
            <v>170208</v>
          </cell>
          <cell r="I1854" t="str">
            <v>QUITO</v>
          </cell>
          <cell r="J1854" t="str">
            <v>PICHINCHA</v>
          </cell>
          <cell r="K1854" t="str">
            <v>OTECEL</v>
          </cell>
          <cell r="L1854" t="str">
            <v>AVDA SIMÓN BOLIVAR Y VIA NAYON CONJUNTO CORPORATIVO EKOPARK TORRE 3 TELEFONICA</v>
          </cell>
          <cell r="O1854" t="str">
            <v>QUITO</v>
          </cell>
          <cell r="P1854" t="str">
            <v>QUITO</v>
          </cell>
          <cell r="Q1854" t="str">
            <v>PICHINCHA</v>
          </cell>
          <cell r="R1854" t="str">
            <v>TK-7844</v>
          </cell>
          <cell r="W1854" t="str">
            <v/>
          </cell>
          <cell r="X1854" t="str">
            <v>098299225</v>
          </cell>
          <cell r="AA1854">
            <v>44943</v>
          </cell>
          <cell r="AD1854">
            <v>1</v>
          </cell>
          <cell r="AE1854">
            <v>1</v>
          </cell>
          <cell r="AH1854" t="str">
            <v/>
          </cell>
          <cell r="AI1854" t="str">
            <v>DESPACHO</v>
          </cell>
          <cell r="AJ1854" t="str">
            <v>Normal</v>
          </cell>
          <cell r="AL1854" t="str">
            <v>NO</v>
          </cell>
          <cell r="AN1854" t="str">
            <v/>
          </cell>
          <cell r="AO1854" t="str">
            <v>CANAL ONLINE</v>
          </cell>
          <cell r="AP1854">
            <v>44943</v>
          </cell>
          <cell r="AR1854" t="str">
            <v>MDELIVERY_TK-7844</v>
          </cell>
          <cell r="AS1854">
            <v>331268</v>
          </cell>
          <cell r="AT1854" t="str">
            <v>D40</v>
          </cell>
          <cell r="AU1854" t="str">
            <v>BTC</v>
          </cell>
          <cell r="AV1854">
            <v>1</v>
          </cell>
          <cell r="AX1854" t="str">
            <v>EN_PROCESO</v>
          </cell>
          <cell r="AY1854" t="str">
            <v>ESIM MOVISTAR_ESIM EVOUCHERS CODE QR: 1 und - sn. 8959300120529822159</v>
          </cell>
          <cell r="AZ1854" t="str">
            <v>SIMCARD</v>
          </cell>
          <cell r="BA1854" t="str">
            <v/>
          </cell>
        </row>
        <row r="1855">
          <cell r="A1855" t="str">
            <v>TK-7850</v>
          </cell>
          <cell r="B1855" t="str">
            <v>MDELIVERY</v>
          </cell>
          <cell r="C1855">
            <v>44943</v>
          </cell>
          <cell r="D1855" t="str">
            <v>FLEXNET ECUADOR - MDELIVERY</v>
          </cell>
          <cell r="E1855" t="str">
            <v>CALLE 28 DE JUNIO S/N Y GARCIA MORENO ENTRADA LLANO GRANDE</v>
          </cell>
          <cell r="H1855" t="str">
            <v>170208</v>
          </cell>
          <cell r="I1855" t="str">
            <v>QUITO</v>
          </cell>
          <cell r="J1855" t="str">
            <v>PICHINCHA</v>
          </cell>
          <cell r="K1855" t="str">
            <v>OTECEL</v>
          </cell>
          <cell r="L1855" t="str">
            <v>AVDA SIMÓN BOLIVAR Y VIA NAYON CONJUNTO CORPORATIVO EKOPARK TORRE 3 TELEFONICA</v>
          </cell>
          <cell r="O1855" t="str">
            <v>QUITO</v>
          </cell>
          <cell r="P1855" t="str">
            <v>QUITO</v>
          </cell>
          <cell r="Q1855" t="str">
            <v>PICHINCHA</v>
          </cell>
          <cell r="R1855" t="str">
            <v>TK-7850</v>
          </cell>
          <cell r="W1855" t="str">
            <v/>
          </cell>
          <cell r="X1855" t="str">
            <v>098299225</v>
          </cell>
          <cell r="AA1855">
            <v>44943</v>
          </cell>
          <cell r="AD1855">
            <v>1</v>
          </cell>
          <cell r="AE1855">
            <v>1</v>
          </cell>
          <cell r="AH1855" t="str">
            <v/>
          </cell>
          <cell r="AI1855" t="str">
            <v>DESPACHO</v>
          </cell>
          <cell r="AJ1855" t="str">
            <v>Normal</v>
          </cell>
          <cell r="AL1855" t="str">
            <v>NO</v>
          </cell>
          <cell r="AN1855" t="str">
            <v/>
          </cell>
          <cell r="AO1855" t="str">
            <v>CANAL ONLINE</v>
          </cell>
          <cell r="AP1855">
            <v>44943</v>
          </cell>
          <cell r="AR1855" t="str">
            <v>MDELIVERY_TK-7850</v>
          </cell>
          <cell r="AS1855">
            <v>331272</v>
          </cell>
          <cell r="AT1855" t="str">
            <v>D40</v>
          </cell>
          <cell r="AU1855" t="str">
            <v>BTC</v>
          </cell>
          <cell r="AV1855">
            <v>1</v>
          </cell>
          <cell r="AX1855" t="str">
            <v>EN_PROCESO</v>
          </cell>
          <cell r="AY1855" t="str">
            <v>ESIM MOVISTAR_ESIM EVOUCHERS CODE QR: 1 und - sn. 8959300120529822019</v>
          </cell>
          <cell r="AZ1855" t="str">
            <v>SIMCARD</v>
          </cell>
          <cell r="BA1855" t="str">
            <v/>
          </cell>
        </row>
        <row r="1856">
          <cell r="A1856" t="str">
            <v>2484545</v>
          </cell>
          <cell r="B1856" t="str">
            <v>MDELIVERY</v>
          </cell>
          <cell r="C1856">
            <v>44944</v>
          </cell>
          <cell r="D1856" t="str">
            <v>FLEXNET ECUADOR - MDELIVERY</v>
          </cell>
          <cell r="E1856" t="str">
            <v>CALLE 28 DE JUNIO S/N Y GARCIA MORENO ENTRADA LLANO GRANDE</v>
          </cell>
          <cell r="H1856" t="str">
            <v>170208</v>
          </cell>
          <cell r="I1856" t="str">
            <v>QUITO</v>
          </cell>
          <cell r="J1856" t="str">
            <v>PICHINCHA</v>
          </cell>
          <cell r="K1856" t="str">
            <v>ALEX MOLINA_DUVI ANDRES LASCANO NUNEZ</v>
          </cell>
          <cell r="L1856" t="str">
            <v>BAQUERIZO MORENO Y LOS CHASQUIS CASA DE 2 PISOS COLOR BEIGE JUNTO A LAVANDRIA MARYTERE</v>
          </cell>
          <cell r="O1856" t="str">
            <v>AMBATO</v>
          </cell>
          <cell r="P1856" t="str">
            <v>AMBATO</v>
          </cell>
          <cell r="Q1856" t="str">
            <v>TUNGURAHUA</v>
          </cell>
          <cell r="R1856" t="str">
            <v>2484545</v>
          </cell>
          <cell r="W1856" t="str">
            <v>1805150123001</v>
          </cell>
          <cell r="X1856" t="str">
            <v>0998272440</v>
          </cell>
          <cell r="AA1856">
            <v>44944</v>
          </cell>
          <cell r="AD1856">
            <v>1</v>
          </cell>
          <cell r="AE1856">
            <v>1</v>
          </cell>
          <cell r="AI1856" t="str">
            <v>DESPACHO</v>
          </cell>
          <cell r="AJ1856" t="str">
            <v>NORMAL</v>
          </cell>
          <cell r="AL1856" t="str">
            <v>NO</v>
          </cell>
          <cell r="AN1856" t="str">
            <v>DAS CARGO A LA CUENTA (DELIVERY)</v>
          </cell>
          <cell r="AO1856" t="str">
            <v>DISTRIBUIDORES</v>
          </cell>
          <cell r="AP1856">
            <v>44944</v>
          </cell>
          <cell r="AR1856" t="str">
            <v>MDELIVERY_2484545</v>
          </cell>
          <cell r="AS1856">
            <v>331432</v>
          </cell>
          <cell r="AT1856" t="str">
            <v>D30</v>
          </cell>
          <cell r="AU1856" t="str">
            <v>BTB</v>
          </cell>
          <cell r="AV1856">
            <v>1</v>
          </cell>
          <cell r="AX1856" t="str">
            <v>EN_PROCESO</v>
          </cell>
          <cell r="AY1856" t="str">
            <v>ESIM MOVISTAR_ESIM EVOUCHERS CODE QR: 1 und - sn. 8959300120529822142</v>
          </cell>
          <cell r="AZ1856" t="str">
            <v>SIMCARD</v>
          </cell>
          <cell r="BA1856" t="str">
            <v>EMPRESAS TITULAR AUSENTE ENTREGA CON SELLO</v>
          </cell>
        </row>
        <row r="1857">
          <cell r="A1857" t="str">
            <v>2484546</v>
          </cell>
          <cell r="B1857" t="str">
            <v>MDELIVERY</v>
          </cell>
          <cell r="C1857">
            <v>44944</v>
          </cell>
          <cell r="D1857" t="str">
            <v>FLEXNET ECUADOR - MDELIVERY</v>
          </cell>
          <cell r="E1857" t="str">
            <v>CALLE 28 DE JUNIO S/N Y GARCIA MORENO ENTRADA LLANO GRANDE</v>
          </cell>
          <cell r="H1857" t="str">
            <v>170208</v>
          </cell>
          <cell r="I1857" t="str">
            <v>QUITO</v>
          </cell>
          <cell r="J1857" t="str">
            <v>PICHINCHA</v>
          </cell>
          <cell r="K1857" t="str">
            <v>LEONARDO HERDOIZA_LACTALIS DEL ECUADOR S A</v>
          </cell>
          <cell r="L1857" t="str">
            <v>AV NACIONES UNIDAS E3 39 Y AMAZONAS EDIFICIO LA PREVISORA TORREA A OFICINA 501</v>
          </cell>
          <cell r="O1857" t="str">
            <v>QUITO</v>
          </cell>
          <cell r="P1857" t="str">
            <v>QUITO</v>
          </cell>
          <cell r="Q1857" t="str">
            <v>PICHINCHA</v>
          </cell>
          <cell r="R1857" t="str">
            <v>2484546</v>
          </cell>
          <cell r="W1857" t="str">
            <v>0590036951001</v>
          </cell>
          <cell r="X1857" t="str">
            <v>0994257209</v>
          </cell>
          <cell r="AA1857">
            <v>44944</v>
          </cell>
          <cell r="AD1857">
            <v>1</v>
          </cell>
          <cell r="AE1857">
            <v>1</v>
          </cell>
          <cell r="AI1857" t="str">
            <v>DESPACHO</v>
          </cell>
          <cell r="AJ1857" t="str">
            <v>NORMAL</v>
          </cell>
          <cell r="AL1857" t="str">
            <v>NO</v>
          </cell>
          <cell r="AN1857" t="str">
            <v>367 EMPRESAS Y NEGOCIOS</v>
          </cell>
          <cell r="AO1857" t="str">
            <v>GGCC / NEGOCIOS</v>
          </cell>
          <cell r="AP1857">
            <v>44944</v>
          </cell>
          <cell r="AR1857" t="str">
            <v>MDELIVERY_2484546</v>
          </cell>
          <cell r="AS1857">
            <v>331436</v>
          </cell>
          <cell r="AT1857" t="str">
            <v>D30</v>
          </cell>
          <cell r="AU1857" t="str">
            <v>BTB</v>
          </cell>
          <cell r="AV1857">
            <v>1</v>
          </cell>
          <cell r="AX1857" t="str">
            <v>EN_PROCESO</v>
          </cell>
          <cell r="AY1857" t="str">
            <v>LTE SAMSUNG A23 NEGRO: 1 und - sn. 356795951902829</v>
          </cell>
          <cell r="AZ1857" t="str">
            <v>TERMINAL</v>
          </cell>
          <cell r="BA1857" t="str">
            <v/>
          </cell>
        </row>
        <row r="1858">
          <cell r="A1858" t="str">
            <v>2484547</v>
          </cell>
          <cell r="B1858" t="str">
            <v>MDELIVERY</v>
          </cell>
          <cell r="C1858">
            <v>44944</v>
          </cell>
          <cell r="D1858" t="str">
            <v>FLEXNET ECUADOR - MDELIVERY</v>
          </cell>
          <cell r="E1858" t="str">
            <v>CALLE 28 DE JUNIO S/N Y GARCIA MORENO ENTRADA LLANO GRANDE</v>
          </cell>
          <cell r="H1858" t="str">
            <v>170208</v>
          </cell>
          <cell r="I1858" t="str">
            <v>QUITO</v>
          </cell>
          <cell r="J1858" t="str">
            <v>PICHINCHA</v>
          </cell>
          <cell r="K1858" t="str">
            <v>TERESA ZHANAY_COOPERATIVA DE AHORRO Y CREDITO COOPAC AUSTRO LTDA</v>
          </cell>
          <cell r="L1858" t="str">
            <v>FLORENCIA ASTUDILLO 3 94 Y AV SOLANO</v>
          </cell>
          <cell r="O1858" t="str">
            <v>CUENCA</v>
          </cell>
          <cell r="P1858" t="str">
            <v>CUENCA</v>
          </cell>
          <cell r="Q1858" t="str">
            <v>AZUAY</v>
          </cell>
          <cell r="R1858" t="str">
            <v>2484547</v>
          </cell>
          <cell r="W1858" t="str">
            <v>0190093581001</v>
          </cell>
          <cell r="X1858" t="str">
            <v>0995206273</v>
          </cell>
          <cell r="AA1858">
            <v>44944</v>
          </cell>
          <cell r="AD1858">
            <v>1</v>
          </cell>
          <cell r="AE1858">
            <v>1</v>
          </cell>
          <cell r="AI1858" t="str">
            <v>DESPACHO</v>
          </cell>
          <cell r="AJ1858" t="str">
            <v>NORMAL</v>
          </cell>
          <cell r="AL1858" t="str">
            <v>NO</v>
          </cell>
          <cell r="AN1858" t="str">
            <v>POSVENTA GGCC Y NEGOCIOS</v>
          </cell>
          <cell r="AO1858" t="str">
            <v>GGCC / NEGOCIOS</v>
          </cell>
          <cell r="AP1858">
            <v>44944</v>
          </cell>
          <cell r="AR1858" t="str">
            <v>MDELIVERY_2484547</v>
          </cell>
          <cell r="AS1858">
            <v>331429</v>
          </cell>
          <cell r="AT1858" t="str">
            <v>D30</v>
          </cell>
          <cell r="AU1858" t="str">
            <v>BTB</v>
          </cell>
          <cell r="AV1858">
            <v>2</v>
          </cell>
          <cell r="AX1858" t="str">
            <v>EN_PROCESO</v>
          </cell>
          <cell r="AY1858" t="str">
            <v>LTE SAMSUNG A13 AZUL: 1 und - sn. 350068480525396 / HALFSIM MOVISTAR: 1 und - sn. 8959300520561466114</v>
          </cell>
          <cell r="AZ1858" t="str">
            <v>SIMCARD / TERMINAL</v>
          </cell>
          <cell r="BA1858" t="str">
            <v/>
          </cell>
        </row>
        <row r="1859">
          <cell r="A1859" t="str">
            <v>2484549</v>
          </cell>
          <cell r="B1859" t="str">
            <v>MDELIVERY</v>
          </cell>
          <cell r="C1859">
            <v>44944</v>
          </cell>
          <cell r="D1859" t="str">
            <v>FLEXNET ECUADOR - MDELIVERY</v>
          </cell>
          <cell r="E1859" t="str">
            <v>CALLE 28 DE JUNIO S/N Y GARCIA MORENO ENTRADA LLANO GRANDE</v>
          </cell>
          <cell r="H1859" t="str">
            <v>170208</v>
          </cell>
          <cell r="I1859" t="str">
            <v>QUITO</v>
          </cell>
          <cell r="J1859" t="str">
            <v>PICHINCHA</v>
          </cell>
          <cell r="K1859" t="str">
            <v>YESENIA INDIO_RUBA S A</v>
          </cell>
          <cell r="L1859" t="str">
            <v>CALLE EDUARDO MONCAYO MARMOL MZ 119 SOLAR 62</v>
          </cell>
          <cell r="O1859" t="str">
            <v>GUAYAQUIL</v>
          </cell>
          <cell r="P1859" t="str">
            <v>GUAYAQUIL</v>
          </cell>
          <cell r="Q1859" t="str">
            <v>GUAYAS</v>
          </cell>
          <cell r="R1859" t="str">
            <v>2484549</v>
          </cell>
          <cell r="W1859" t="str">
            <v>0991400265001</v>
          </cell>
          <cell r="X1859" t="str">
            <v>995812796</v>
          </cell>
          <cell r="AA1859">
            <v>44944</v>
          </cell>
          <cell r="AD1859">
            <v>1</v>
          </cell>
          <cell r="AE1859">
            <v>1</v>
          </cell>
          <cell r="AI1859" t="str">
            <v>DESPACHO</v>
          </cell>
          <cell r="AJ1859" t="str">
            <v>NORMAL</v>
          </cell>
          <cell r="AL1859" t="str">
            <v>NO</v>
          </cell>
          <cell r="AN1859" t="str">
            <v>367 EMPRESAS Y NEGOCIOS</v>
          </cell>
          <cell r="AO1859" t="str">
            <v>GGCC / NEGOCIOS</v>
          </cell>
          <cell r="AP1859">
            <v>44944</v>
          </cell>
          <cell r="AR1859" t="str">
            <v>MDELIVERY_2484549</v>
          </cell>
          <cell r="AS1859">
            <v>331433</v>
          </cell>
          <cell r="AT1859" t="str">
            <v>D30</v>
          </cell>
          <cell r="AU1859" t="str">
            <v>BTB</v>
          </cell>
          <cell r="AV1859">
            <v>1</v>
          </cell>
          <cell r="AX1859" t="str">
            <v>EN_PROCESO</v>
          </cell>
          <cell r="AY1859" t="str">
            <v>HALFSIM MOVISTAR: 1 und - sn. 8959300520561470116</v>
          </cell>
          <cell r="AZ1859" t="str">
            <v>SIMCARD</v>
          </cell>
          <cell r="BA1859" t="str">
            <v/>
          </cell>
        </row>
        <row r="1860">
          <cell r="A1860" t="str">
            <v>2484550</v>
          </cell>
          <cell r="B1860" t="str">
            <v>MDELIVERY</v>
          </cell>
          <cell r="C1860">
            <v>44944</v>
          </cell>
          <cell r="D1860" t="str">
            <v>FLEXNET ECUADOR - MDELIVERY</v>
          </cell>
          <cell r="E1860" t="str">
            <v>CALLE 28 DE JUNIO S/N Y GARCIA MORENO ENTRADA LLANO GRANDE</v>
          </cell>
          <cell r="H1860" t="str">
            <v>170208</v>
          </cell>
          <cell r="I1860" t="str">
            <v>QUITO</v>
          </cell>
          <cell r="J1860" t="str">
            <v>PICHINCHA</v>
          </cell>
          <cell r="K1860" t="str">
            <v>ARACELY SOLEDAD LOAIZA RAMIEZ_ASOCIACION DE SERVIDORES DEL BANCO DEL ESTADO ASOB</v>
          </cell>
          <cell r="L1860" t="str">
            <v>QUITO AV AMAZONAS Y UNION DE PERIODISTAS PLATAFORMA GUBERNAMENTAL FINANCIERA BDE PISO 7 BLOQUE MORADO</v>
          </cell>
          <cell r="O1860" t="str">
            <v>QUITO</v>
          </cell>
          <cell r="P1860" t="str">
            <v>QUITO</v>
          </cell>
          <cell r="Q1860" t="str">
            <v>PICHINCHA</v>
          </cell>
          <cell r="R1860" t="str">
            <v>2484550</v>
          </cell>
          <cell r="W1860" t="str">
            <v>1791716175001</v>
          </cell>
          <cell r="X1860" t="str">
            <v>0983345199</v>
          </cell>
          <cell r="AA1860">
            <v>44944</v>
          </cell>
          <cell r="AD1860">
            <v>1</v>
          </cell>
          <cell r="AE1860">
            <v>1</v>
          </cell>
          <cell r="AI1860" t="str">
            <v>DESPACHO</v>
          </cell>
          <cell r="AJ1860" t="str">
            <v>EXPRESS</v>
          </cell>
          <cell r="AL1860" t="str">
            <v>NO</v>
          </cell>
          <cell r="AN1860" t="str">
            <v>POSVENTA GGCC Y NEGOCIOS (EXPRESS SOLO QUITO)</v>
          </cell>
          <cell r="AO1860" t="str">
            <v>GGCC / NEGOCIOS</v>
          </cell>
          <cell r="AP1860">
            <v>44944</v>
          </cell>
          <cell r="AR1860" t="str">
            <v>MDELIVERY_2484550</v>
          </cell>
          <cell r="AS1860">
            <v>331389</v>
          </cell>
          <cell r="AT1860" t="str">
            <v>D40</v>
          </cell>
          <cell r="AU1860" t="str">
            <v>BTB</v>
          </cell>
          <cell r="AV1860">
            <v>1</v>
          </cell>
          <cell r="AX1860" t="str">
            <v>HABILITADO RUTEO</v>
          </cell>
          <cell r="AY1860" t="str">
            <v>LTE XIAOMI 12T NEGRO: 1 und - sn. 860232060803648</v>
          </cell>
          <cell r="AZ1860" t="str">
            <v>TERMINAL</v>
          </cell>
          <cell r="BA1860" t="str">
            <v/>
          </cell>
        </row>
        <row r="1861">
          <cell r="A1861" t="str">
            <v>2484551</v>
          </cell>
          <cell r="B1861" t="str">
            <v>MDELIVERY</v>
          </cell>
          <cell r="C1861">
            <v>44944</v>
          </cell>
          <cell r="D1861" t="str">
            <v>FLEXNET ECUADOR - MDELIVERY</v>
          </cell>
          <cell r="E1861" t="str">
            <v>CALLE 28 DE JUNIO S/N Y GARCIA MORENO ENTRADA LLANO GRANDE</v>
          </cell>
          <cell r="H1861" t="str">
            <v>170208</v>
          </cell>
          <cell r="I1861" t="str">
            <v>QUITO</v>
          </cell>
          <cell r="J1861" t="str">
            <v>PICHINCHA</v>
          </cell>
          <cell r="K1861" t="str">
            <v>JOHANNA TORRES_COOPERATIVA DE AHORRO Y CREDITO DE LOS EMPLEADOS D</v>
          </cell>
          <cell r="L1861" t="str">
            <v>GUAYAS GUAYAQUIL KM 71 2 VIA DAULE INTERACCION CON AVENIDA JUAN TANCA MARENGO ANTIGUAS BODEGAS DE PICCA</v>
          </cell>
          <cell r="O1861" t="str">
            <v>GUAYAQUIL</v>
          </cell>
          <cell r="P1861" t="str">
            <v>GUAYAQUIL</v>
          </cell>
          <cell r="Q1861" t="str">
            <v>GUAYAS</v>
          </cell>
          <cell r="R1861" t="str">
            <v>2484551</v>
          </cell>
          <cell r="W1861" t="str">
            <v>0992284048001</v>
          </cell>
          <cell r="X1861" t="str">
            <v>42249500</v>
          </cell>
          <cell r="AA1861">
            <v>44944</v>
          </cell>
          <cell r="AD1861">
            <v>1</v>
          </cell>
          <cell r="AE1861">
            <v>1</v>
          </cell>
          <cell r="AI1861" t="str">
            <v>DESPACHO</v>
          </cell>
          <cell r="AJ1861" t="str">
            <v>NORMAL</v>
          </cell>
          <cell r="AL1861" t="str">
            <v>NO</v>
          </cell>
          <cell r="AN1861" t="str">
            <v>ACTIVACIONES B2B PORTABILIDADES SOLO SIMCARD</v>
          </cell>
          <cell r="AO1861" t="str">
            <v>GGCC / NEGOCIOS</v>
          </cell>
          <cell r="AP1861">
            <v>44944</v>
          </cell>
          <cell r="AR1861" t="str">
            <v>MDELIVERY_2484551</v>
          </cell>
          <cell r="AS1861">
            <v>331431</v>
          </cell>
          <cell r="AT1861" t="str">
            <v>D30</v>
          </cell>
          <cell r="AU1861" t="str">
            <v>BTB</v>
          </cell>
          <cell r="AV1861">
            <v>1</v>
          </cell>
          <cell r="AX1861" t="str">
            <v>EN_PROCESO</v>
          </cell>
          <cell r="AY1861" t="str">
            <v>HALFSIM MOVISTAR: 1 und - sn. 8959300520561466254</v>
          </cell>
          <cell r="AZ1861" t="str">
            <v>SIMCARD</v>
          </cell>
          <cell r="BA1861" t="str">
            <v/>
          </cell>
        </row>
        <row r="1862">
          <cell r="A1862" t="str">
            <v>2484552</v>
          </cell>
          <cell r="B1862" t="str">
            <v>MDELIVERY</v>
          </cell>
          <cell r="C1862">
            <v>44944</v>
          </cell>
          <cell r="D1862" t="str">
            <v>FLEXNET ECUADOR - MDELIVERY</v>
          </cell>
          <cell r="E1862" t="str">
            <v>CALLE 28 DE JUNIO S/N Y GARCIA MORENO ENTRADA LLANO GRANDE</v>
          </cell>
          <cell r="H1862" t="str">
            <v>170208</v>
          </cell>
          <cell r="I1862" t="str">
            <v>QUITO</v>
          </cell>
          <cell r="J1862" t="str">
            <v>PICHINCHA</v>
          </cell>
          <cell r="K1862" t="str">
            <v>VIVIANA AGUICENTINELA_SOSAUTOCENTRE S A S</v>
          </cell>
          <cell r="L1862" t="str">
            <v>FRAY ANTONIO DE MARCHENA Y AV AMERICA SOBRE LOS CAJEROS DEL BANCO PICHINCHA EDIFICO FENIX PISO 1</v>
          </cell>
          <cell r="O1862" t="str">
            <v>QUITO</v>
          </cell>
          <cell r="P1862" t="str">
            <v>QUITO</v>
          </cell>
          <cell r="Q1862" t="str">
            <v>PICHINCHA</v>
          </cell>
          <cell r="R1862" t="str">
            <v>2484552</v>
          </cell>
          <cell r="W1862" t="str">
            <v>1793193849001</v>
          </cell>
          <cell r="X1862" t="str">
            <v>0969194139</v>
          </cell>
          <cell r="AA1862">
            <v>44944</v>
          </cell>
          <cell r="AD1862">
            <v>1</v>
          </cell>
          <cell r="AE1862">
            <v>1</v>
          </cell>
          <cell r="AI1862" t="str">
            <v>DESPACHO</v>
          </cell>
          <cell r="AJ1862" t="str">
            <v>EXPRESS</v>
          </cell>
          <cell r="AL1862" t="str">
            <v>NO</v>
          </cell>
          <cell r="AN1862" t="str">
            <v>PEDIDO EXPRESS SOLO QUITO (INGRESAR ANTES DE LAS 11:00 AM)</v>
          </cell>
          <cell r="AO1862" t="str">
            <v>DISTRIBUIDORES</v>
          </cell>
          <cell r="AP1862">
            <v>44944</v>
          </cell>
          <cell r="AR1862" t="str">
            <v>MDELIVERY_2484552</v>
          </cell>
          <cell r="AS1862">
            <v>331391</v>
          </cell>
          <cell r="AT1862" t="str">
            <v>D40</v>
          </cell>
          <cell r="AU1862" t="str">
            <v>BTB</v>
          </cell>
          <cell r="AV1862">
            <v>11</v>
          </cell>
          <cell r="AX1862" t="str">
            <v>HABILITADO RUTEO</v>
          </cell>
          <cell r="AY1862" t="str">
            <v>HALFSIM MOVISTAR: 11 und - sn. 8959300520561470389,8959300520561470371,8959300520561470363,8959300520561470355,8959300520561470348,8959300520561470330,8959300520561472195,8959300520561470421,8959300520561470413,8959300520561470405,8959300520561470397</v>
          </cell>
          <cell r="AZ1862" t="str">
            <v>SIMCARD</v>
          </cell>
          <cell r="BA1862" t="str">
            <v/>
          </cell>
        </row>
        <row r="1863">
          <cell r="A1863" t="str">
            <v>2484563</v>
          </cell>
          <cell r="B1863" t="str">
            <v>MDELIVERY</v>
          </cell>
          <cell r="C1863">
            <v>44944</v>
          </cell>
          <cell r="D1863" t="str">
            <v>FLEXNET ECUADOR - MDELIVERY</v>
          </cell>
          <cell r="E1863" t="str">
            <v>CALLE 28 DE JUNIO S/N Y GARCIA MORENO ENTRADA LLANO GRANDE</v>
          </cell>
          <cell r="H1863" t="str">
            <v>170208</v>
          </cell>
          <cell r="I1863" t="str">
            <v>QUITO</v>
          </cell>
          <cell r="J1863" t="str">
            <v>PICHINCHA</v>
          </cell>
          <cell r="K1863" t="str">
            <v>LESLY MENA_OPTICA LOS ANDES S A</v>
          </cell>
          <cell r="L1863" t="str">
            <v>IGNACIO SAN MARIA E330 Y JUAN GONZALEZ EDIFICIO METROPOLI 9NO PISO QUITO ECUADOR</v>
          </cell>
          <cell r="O1863" t="str">
            <v>QUITO</v>
          </cell>
          <cell r="P1863" t="str">
            <v>QUITO</v>
          </cell>
          <cell r="Q1863" t="str">
            <v>PICHINCHA</v>
          </cell>
          <cell r="R1863" t="str">
            <v>2484563</v>
          </cell>
          <cell r="W1863" t="str">
            <v>1790558886001</v>
          </cell>
          <cell r="X1863" t="str">
            <v>0991979773</v>
          </cell>
          <cell r="AA1863">
            <v>44944</v>
          </cell>
          <cell r="AD1863">
            <v>1</v>
          </cell>
          <cell r="AE1863">
            <v>1</v>
          </cell>
          <cell r="AI1863" t="str">
            <v>DESPACHO</v>
          </cell>
          <cell r="AJ1863" t="str">
            <v>NORMAL</v>
          </cell>
          <cell r="AL1863" t="str">
            <v>NO</v>
          </cell>
          <cell r="AN1863" t="str">
            <v>POSVENTA GGCC Y NEGOCIOS</v>
          </cell>
          <cell r="AO1863" t="str">
            <v>GGCC / NEGOCIOS</v>
          </cell>
          <cell r="AP1863">
            <v>44944</v>
          </cell>
          <cell r="AR1863" t="str">
            <v>MDELIVERY_2484563</v>
          </cell>
          <cell r="AS1863">
            <v>331435</v>
          </cell>
          <cell r="AT1863" t="str">
            <v>D30</v>
          </cell>
          <cell r="AU1863" t="str">
            <v>BTB</v>
          </cell>
          <cell r="AV1863">
            <v>1</v>
          </cell>
          <cell r="AX1863" t="str">
            <v>EN_PROCESO</v>
          </cell>
          <cell r="AY1863" t="str">
            <v>LTE XIAOMI 12T PRO NEGRO: 1 und - sn. 869678063881489</v>
          </cell>
          <cell r="AZ1863" t="str">
            <v>TERMINAL</v>
          </cell>
          <cell r="BA1863" t="str">
            <v/>
          </cell>
        </row>
        <row r="1864">
          <cell r="A1864" t="str">
            <v>2484564</v>
          </cell>
          <cell r="B1864" t="str">
            <v>MDELIVERY</v>
          </cell>
          <cell r="C1864">
            <v>44944</v>
          </cell>
          <cell r="D1864" t="str">
            <v>FLEXNET ECUADOR - MDELIVERY</v>
          </cell>
          <cell r="E1864" t="str">
            <v>CALLE 28 DE JUNIO S/N Y GARCIA MORENO ENTRADA LLANO GRANDE</v>
          </cell>
          <cell r="H1864" t="str">
            <v>170208</v>
          </cell>
          <cell r="I1864" t="str">
            <v>QUITO</v>
          </cell>
          <cell r="J1864" t="str">
            <v>PICHINCHA</v>
          </cell>
          <cell r="K1864" t="str">
            <v>JAVIER CALDERON VICTOR GARZON O VICENTE ARBAIZA_SERVIENTREGA ECUADOR S A</v>
          </cell>
          <cell r="L1864" t="str">
            <v>KM 7 AV JUAN TANCA MARENGO ANTIGUO EDIFICIO PYCCA EDIFICIO ESQUINERO OFICINA SERVIENTREGA</v>
          </cell>
          <cell r="O1864" t="str">
            <v>GUAYAQUIL</v>
          </cell>
          <cell r="P1864" t="str">
            <v>GUAYAQUIL</v>
          </cell>
          <cell r="Q1864" t="str">
            <v>GUAYAS</v>
          </cell>
          <cell r="R1864" t="str">
            <v>2484564</v>
          </cell>
          <cell r="W1864" t="str">
            <v>0991285679001</v>
          </cell>
          <cell r="X1864" t="str">
            <v>0991459388/ 0984169390 /0999900062</v>
          </cell>
          <cell r="AA1864">
            <v>44944</v>
          </cell>
          <cell r="AD1864">
            <v>1</v>
          </cell>
          <cell r="AE1864">
            <v>1</v>
          </cell>
          <cell r="AI1864" t="str">
            <v>DESPACHO</v>
          </cell>
          <cell r="AJ1864" t="str">
            <v>NORMAL</v>
          </cell>
          <cell r="AL1864" t="str">
            <v>NO</v>
          </cell>
          <cell r="AN1864" t="str">
            <v>POSVENTA GGCC Y NEGOCIOS</v>
          </cell>
          <cell r="AO1864" t="str">
            <v>GGCC / NEGOCIOS</v>
          </cell>
          <cell r="AP1864">
            <v>44944</v>
          </cell>
          <cell r="AR1864" t="str">
            <v>MDELIVERY_2484564</v>
          </cell>
          <cell r="AS1864">
            <v>331430</v>
          </cell>
          <cell r="AT1864" t="str">
            <v>D30</v>
          </cell>
          <cell r="AU1864" t="str">
            <v>BTB</v>
          </cell>
          <cell r="AV1864">
            <v>1</v>
          </cell>
          <cell r="AX1864" t="str">
            <v>EN_PROCESO</v>
          </cell>
          <cell r="AY1864" t="str">
            <v>HALFSIM MOVISTAR: 1 und - sn. 8959300520561477335</v>
          </cell>
          <cell r="AZ1864" t="str">
            <v>SIMCARD</v>
          </cell>
          <cell r="BA1864" t="str">
            <v/>
          </cell>
        </row>
        <row r="1865">
          <cell r="A1865" t="str">
            <v>2484565</v>
          </cell>
          <cell r="B1865" t="str">
            <v>MDELIVERY</v>
          </cell>
          <cell r="C1865">
            <v>44944</v>
          </cell>
          <cell r="D1865" t="str">
            <v>FLEXNET ECUADOR - MDELIVERY</v>
          </cell>
          <cell r="E1865" t="str">
            <v>CALLE 28 DE JUNIO S/N Y GARCIA MORENO ENTRADA LLANO GRANDE</v>
          </cell>
          <cell r="H1865" t="str">
            <v>170208</v>
          </cell>
          <cell r="I1865" t="str">
            <v>QUITO</v>
          </cell>
          <cell r="J1865" t="str">
            <v>PICHINCHA</v>
          </cell>
          <cell r="K1865" t="str">
            <v>MARIO ROSERO VASCONEZ_MARIO ROSERO VASCONEZ</v>
          </cell>
          <cell r="L1865" t="str">
            <v>MARISCAL SUCRE S19 137 Y PILALO</v>
          </cell>
          <cell r="O1865" t="str">
            <v>QUITO</v>
          </cell>
          <cell r="P1865" t="str">
            <v>QUITO</v>
          </cell>
          <cell r="Q1865" t="str">
            <v>PICHINCHA</v>
          </cell>
          <cell r="R1865" t="str">
            <v>2484565</v>
          </cell>
          <cell r="W1865" t="str">
            <v>1707991053001</v>
          </cell>
          <cell r="X1865" t="str">
            <v>0999440868</v>
          </cell>
          <cell r="AA1865">
            <v>44944</v>
          </cell>
          <cell r="AD1865">
            <v>1</v>
          </cell>
          <cell r="AE1865">
            <v>1</v>
          </cell>
          <cell r="AI1865" t="str">
            <v>DESPACHO</v>
          </cell>
          <cell r="AJ1865" t="str">
            <v>NORMAL</v>
          </cell>
          <cell r="AL1865" t="str">
            <v>NO</v>
          </cell>
          <cell r="AN1865" t="str">
            <v>DAS CARGO A LA CUENTA (DELIVERY)</v>
          </cell>
          <cell r="AO1865" t="str">
            <v>DISTRIBUIDORES</v>
          </cell>
          <cell r="AP1865">
            <v>44944</v>
          </cell>
          <cell r="AR1865" t="str">
            <v>MDELIVERY_2484565</v>
          </cell>
          <cell r="AS1865">
            <v>331434</v>
          </cell>
          <cell r="AT1865" t="str">
            <v>D30</v>
          </cell>
          <cell r="AU1865" t="str">
            <v>BTB</v>
          </cell>
          <cell r="AV1865">
            <v>1</v>
          </cell>
          <cell r="AX1865" t="str">
            <v>EN_PROCESO</v>
          </cell>
          <cell r="AY1865" t="str">
            <v>HALFSIM MOVISTAR: 1 und - sn. 8959300120522677147</v>
          </cell>
          <cell r="AZ1865" t="str">
            <v>SIMCARD</v>
          </cell>
          <cell r="BA1865" t="str">
            <v>EMPRESAS TITULAR AUSENTE ENTREGA CON SELLO</v>
          </cell>
        </row>
        <row r="1866">
          <cell r="A1866" t="str">
            <v>2484566</v>
          </cell>
          <cell r="B1866" t="str">
            <v>MDELIVERY</v>
          </cell>
          <cell r="C1866">
            <v>44944</v>
          </cell>
          <cell r="D1866" t="str">
            <v>FLEXNET ECUADOR - MDELIVERY</v>
          </cell>
          <cell r="E1866" t="str">
            <v>CALLE 28 DE JUNIO S/N Y GARCIA MORENO ENTRADA LLANO GRANDE</v>
          </cell>
          <cell r="H1866" t="str">
            <v>170208</v>
          </cell>
          <cell r="I1866" t="str">
            <v>QUITO</v>
          </cell>
          <cell r="J1866" t="str">
            <v>PICHINCHA</v>
          </cell>
          <cell r="K1866" t="str">
            <v>IVAN ANDRES MORALES REVELO_IVAN ANDRES MORALES REVELO</v>
          </cell>
          <cell r="L1866" t="str">
            <v>AVENIDA TSACHILA Y CLEMENCIA DE MORA OFICINA DE WESTER UNION JUNTO A EMPRESA ELECTRICA</v>
          </cell>
          <cell r="O1866" t="str">
            <v>SANTO DOMINGO</v>
          </cell>
          <cell r="P1866" t="str">
            <v>SANTO DOMINGO</v>
          </cell>
          <cell r="Q1866" t="str">
            <v>SANTO DOMINGO</v>
          </cell>
          <cell r="R1866" t="str">
            <v>2484566</v>
          </cell>
          <cell r="W1866" t="str">
            <v>1712835436001</v>
          </cell>
          <cell r="X1866" t="str">
            <v>0996572269</v>
          </cell>
          <cell r="AA1866">
            <v>44944</v>
          </cell>
          <cell r="AD1866">
            <v>1</v>
          </cell>
          <cell r="AE1866">
            <v>1</v>
          </cell>
          <cell r="AI1866" t="str">
            <v>DESPACHO</v>
          </cell>
          <cell r="AJ1866" t="str">
            <v>NORMAL</v>
          </cell>
          <cell r="AL1866" t="str">
            <v>NO</v>
          </cell>
          <cell r="AN1866" t="str">
            <v>DAS CARGO A LA CUENTA (DELIVERY)</v>
          </cell>
          <cell r="AO1866" t="str">
            <v>DISTRIBUIDORES</v>
          </cell>
          <cell r="AP1866">
            <v>44944</v>
          </cell>
          <cell r="AR1866" t="str">
            <v>MDELIVERY_2484566</v>
          </cell>
          <cell r="AS1866">
            <v>331440</v>
          </cell>
          <cell r="AT1866" t="str">
            <v>D30</v>
          </cell>
          <cell r="AU1866" t="str">
            <v>BTB</v>
          </cell>
          <cell r="AV1866">
            <v>1</v>
          </cell>
          <cell r="AX1866" t="str">
            <v>EN_PROCESO</v>
          </cell>
          <cell r="AY1866" t="str">
            <v>HALFSIM MOVISTAR: 1 und - sn. 8959300120522677154</v>
          </cell>
          <cell r="AZ1866" t="str">
            <v>SIMCARD</v>
          </cell>
          <cell r="BA1866" t="str">
            <v>EMPRESAS TITULAR AUSENTE ENTREGA CON SELLO</v>
          </cell>
        </row>
        <row r="1867">
          <cell r="A1867" t="str">
            <v>2484567</v>
          </cell>
          <cell r="B1867" t="str">
            <v>MDELIVERY</v>
          </cell>
          <cell r="C1867">
            <v>44944</v>
          </cell>
          <cell r="D1867" t="str">
            <v>FLEXNET ECUADOR - MDELIVERY</v>
          </cell>
          <cell r="E1867" t="str">
            <v>CALLE 28 DE JUNIO S/N Y GARCIA MORENO ENTRADA LLANO GRANDE</v>
          </cell>
          <cell r="H1867" t="str">
            <v>170208</v>
          </cell>
          <cell r="I1867" t="str">
            <v>QUITO</v>
          </cell>
          <cell r="J1867" t="str">
            <v>PICHINCHA</v>
          </cell>
          <cell r="K1867" t="str">
            <v>PATRICIA VERGARA_VALESKA PATRICIA LAVAYEN VERGARA</v>
          </cell>
          <cell r="L1867" t="str">
            <v>COLINA DE LA FLORIDA MZ 414 VILLA 1 REFERENCIA ANTIGUA ENTRADA DE LA 112 CASA ESQUINERA COLOR VERDE DE REJAS BLANCAS LA PEATONAL CERRADA</v>
          </cell>
          <cell r="O1867" t="str">
            <v>GUAYAQUIL</v>
          </cell>
          <cell r="P1867" t="str">
            <v>GUAYAQUIL</v>
          </cell>
          <cell r="Q1867" t="str">
            <v>GUAYAS</v>
          </cell>
          <cell r="R1867" t="str">
            <v>2484567</v>
          </cell>
          <cell r="W1867" t="str">
            <v>0929047488001</v>
          </cell>
          <cell r="X1867" t="str">
            <v>0980737909</v>
          </cell>
          <cell r="AA1867">
            <v>44944</v>
          </cell>
          <cell r="AD1867">
            <v>1</v>
          </cell>
          <cell r="AE1867">
            <v>1</v>
          </cell>
          <cell r="AI1867" t="str">
            <v>DESPACHO</v>
          </cell>
          <cell r="AJ1867" t="str">
            <v>NORMAL</v>
          </cell>
          <cell r="AL1867" t="str">
            <v>NO</v>
          </cell>
          <cell r="AN1867" t="str">
            <v>DAS CARGO A LA CUENTA (DELIVERY)</v>
          </cell>
          <cell r="AO1867" t="str">
            <v>DISTRIBUIDORES</v>
          </cell>
          <cell r="AP1867">
            <v>44944</v>
          </cell>
          <cell r="AR1867" t="str">
            <v>MDELIVERY_2484567</v>
          </cell>
          <cell r="AS1867">
            <v>331444</v>
          </cell>
          <cell r="AT1867" t="str">
            <v>D30</v>
          </cell>
          <cell r="AU1867" t="str">
            <v>BTB</v>
          </cell>
          <cell r="AV1867">
            <v>2</v>
          </cell>
          <cell r="AX1867" t="str">
            <v>EN_PROCESO</v>
          </cell>
          <cell r="AY1867" t="str">
            <v>HALFSIM MOVISTAR: 2 und - sn. 8959300120522677162,8959300120522677170</v>
          </cell>
          <cell r="AZ1867" t="str">
            <v>SIMCARD</v>
          </cell>
          <cell r="BA1867" t="str">
            <v>EMPRESAS TITULAR AUSENTE ENTREGA CON SELLO</v>
          </cell>
        </row>
        <row r="1868">
          <cell r="A1868" t="str">
            <v>2484569</v>
          </cell>
          <cell r="B1868" t="str">
            <v>MDELIVERY</v>
          </cell>
          <cell r="C1868">
            <v>44944</v>
          </cell>
          <cell r="D1868" t="str">
            <v>FLEXNET ECUADOR - MDELIVERY</v>
          </cell>
          <cell r="E1868" t="str">
            <v>CALLE 28 DE JUNIO S/N Y GARCIA MORENO ENTRADA LLANO GRANDE</v>
          </cell>
          <cell r="H1868" t="str">
            <v>170208</v>
          </cell>
          <cell r="I1868" t="str">
            <v>QUITO</v>
          </cell>
          <cell r="J1868" t="str">
            <v>PICHINCHA</v>
          </cell>
          <cell r="K1868" t="str">
            <v>JORGE ALFREDO SILVA TOALOMBO_JORGE ALFREDO SILVA TOALOMBO</v>
          </cell>
          <cell r="L1868" t="str">
            <v>AVENIDA BOLIVARIANA Y CRISTOBAL OJEDA DAVILA SECTOR TERREMOTO LOCAL DE VENTAS CASA INGCO EN EL EDIFICIO ADMINISTRATIVO DE HELADOS BOGATI</v>
          </cell>
          <cell r="O1868" t="str">
            <v>AMBATO</v>
          </cell>
          <cell r="P1868" t="str">
            <v>AMBATO</v>
          </cell>
          <cell r="Q1868" t="str">
            <v>TUNGURAHUA</v>
          </cell>
          <cell r="R1868" t="str">
            <v>2484569</v>
          </cell>
          <cell r="W1868" t="str">
            <v>1804419941001</v>
          </cell>
          <cell r="X1868" t="str">
            <v>0987466907</v>
          </cell>
          <cell r="AA1868">
            <v>44944</v>
          </cell>
          <cell r="AD1868">
            <v>1</v>
          </cell>
          <cell r="AE1868">
            <v>1</v>
          </cell>
          <cell r="AI1868" t="str">
            <v>DESPACHO</v>
          </cell>
          <cell r="AJ1868" t="str">
            <v>NORMAL</v>
          </cell>
          <cell r="AL1868" t="str">
            <v>NO</v>
          </cell>
          <cell r="AN1868" t="str">
            <v>DAS CARGO A LA CUENTA (DELIVERY)</v>
          </cell>
          <cell r="AO1868" t="str">
            <v>DISTRIBUIDORES</v>
          </cell>
          <cell r="AP1868">
            <v>44944</v>
          </cell>
          <cell r="AR1868" t="str">
            <v>MDELIVERY_2484569</v>
          </cell>
          <cell r="AS1868">
            <v>331437</v>
          </cell>
          <cell r="AT1868" t="str">
            <v>D30</v>
          </cell>
          <cell r="AU1868" t="str">
            <v>BTB</v>
          </cell>
          <cell r="AV1868">
            <v>1</v>
          </cell>
          <cell r="AX1868" t="str">
            <v>EN_PROCESO</v>
          </cell>
          <cell r="AY1868" t="str">
            <v>HALFSIM MOVISTAR: 1 und - sn. 8959300120522677188</v>
          </cell>
          <cell r="AZ1868" t="str">
            <v>SIMCARD</v>
          </cell>
          <cell r="BA1868" t="str">
            <v>EMPRESAS TITULAR AUSENTE ENTREGA CON SELLO</v>
          </cell>
        </row>
        <row r="1869">
          <cell r="A1869" t="str">
            <v>2484570</v>
          </cell>
          <cell r="B1869" t="str">
            <v>MDELIVERY</v>
          </cell>
          <cell r="C1869">
            <v>44944</v>
          </cell>
          <cell r="D1869" t="str">
            <v>FLEXNET ECUADOR - MDELIVERY</v>
          </cell>
          <cell r="E1869" t="str">
            <v>CALLE 28 DE JUNIO S/N Y GARCIA MORENO ENTRADA LLANO GRANDE</v>
          </cell>
          <cell r="H1869" t="str">
            <v>170208</v>
          </cell>
          <cell r="I1869" t="str">
            <v>QUITO</v>
          </cell>
          <cell r="J1869" t="str">
            <v>PICHINCHA</v>
          </cell>
          <cell r="K1869" t="str">
            <v>REINALDO LUIS AGUILERA MUJICA_REINALDO LUIS AGUILERA MUJICA</v>
          </cell>
          <cell r="L1869" t="str">
            <v>LA ARMENIA AV DEL ESTADIO CONJUNTO BOSQUES DE LA ARMENIA CASA 16 REFERENCIA FRENTE DEL DEPORTIVO DE LA UNIVERSIDAD CATOLICA</v>
          </cell>
          <cell r="O1869" t="str">
            <v>QUITO</v>
          </cell>
          <cell r="P1869" t="str">
            <v>QUITO</v>
          </cell>
          <cell r="Q1869" t="str">
            <v>PICHINCHA</v>
          </cell>
          <cell r="R1869" t="str">
            <v>2484570</v>
          </cell>
          <cell r="W1869" t="str">
            <v>1760375723001</v>
          </cell>
          <cell r="X1869" t="str">
            <v>0987727435</v>
          </cell>
          <cell r="AA1869">
            <v>44944</v>
          </cell>
          <cell r="AD1869">
            <v>1</v>
          </cell>
          <cell r="AE1869">
            <v>1</v>
          </cell>
          <cell r="AI1869" t="str">
            <v>DESPACHO</v>
          </cell>
          <cell r="AJ1869" t="str">
            <v>NORMAL</v>
          </cell>
          <cell r="AL1869" t="str">
            <v>NO</v>
          </cell>
          <cell r="AN1869" t="str">
            <v>DAS CARGO A LA CUENTA (DELIVERY)</v>
          </cell>
          <cell r="AO1869" t="str">
            <v>DISTRIBUIDORES</v>
          </cell>
          <cell r="AP1869">
            <v>44944</v>
          </cell>
          <cell r="AR1869" t="str">
            <v>MDELIVERY_2484570</v>
          </cell>
          <cell r="AS1869">
            <v>331441</v>
          </cell>
          <cell r="AT1869" t="str">
            <v>D30</v>
          </cell>
          <cell r="AU1869" t="str">
            <v>BTB</v>
          </cell>
          <cell r="AV1869">
            <v>1</v>
          </cell>
          <cell r="AX1869" t="str">
            <v>EN_PROCESO</v>
          </cell>
          <cell r="AY1869" t="str">
            <v>HALFSIM MOVISTAR: 1 und - sn. 8959300120522677196</v>
          </cell>
          <cell r="AZ1869" t="str">
            <v>SIMCARD</v>
          </cell>
          <cell r="BA1869" t="str">
            <v>EMPRESAS TITULAR AUSENTE ENTREGA CON SELLO</v>
          </cell>
        </row>
        <row r="1870">
          <cell r="A1870" t="str">
            <v>2484571</v>
          </cell>
          <cell r="B1870" t="str">
            <v>MDELIVERY</v>
          </cell>
          <cell r="C1870">
            <v>44944</v>
          </cell>
          <cell r="D1870" t="str">
            <v>FLEXNET ECUADOR - MDELIVERY</v>
          </cell>
          <cell r="E1870" t="str">
            <v>CALLE 28 DE JUNIO S/N Y GARCIA MORENO ENTRADA LLANO GRANDE</v>
          </cell>
          <cell r="H1870" t="str">
            <v>170208</v>
          </cell>
          <cell r="I1870" t="str">
            <v>QUITO</v>
          </cell>
          <cell r="J1870" t="str">
            <v>PICHINCHA</v>
          </cell>
          <cell r="K1870" t="str">
            <v>RUBEN ALONZO CUZME MERO_RUBEN ALONZO CUZME MERO</v>
          </cell>
          <cell r="L1870" t="str">
            <v>AVENIDA HUACHI Y CALLE ANGEL LUDENA DOS CUDRAS ANTES DEL HOSPITAL PABLO ARTURO SUAREZ</v>
          </cell>
          <cell r="O1870" t="str">
            <v>QUITO</v>
          </cell>
          <cell r="P1870" t="str">
            <v>QUITO</v>
          </cell>
          <cell r="Q1870" t="str">
            <v>PICHINCHA</v>
          </cell>
          <cell r="R1870" t="str">
            <v>2484571</v>
          </cell>
          <cell r="W1870" t="str">
            <v>1713956066001</v>
          </cell>
          <cell r="X1870" t="str">
            <v>0997900921</v>
          </cell>
          <cell r="AA1870">
            <v>44944</v>
          </cell>
          <cell r="AD1870">
            <v>1</v>
          </cell>
          <cell r="AE1870">
            <v>1</v>
          </cell>
          <cell r="AI1870" t="str">
            <v>DESPACHO</v>
          </cell>
          <cell r="AJ1870" t="str">
            <v>NORMAL</v>
          </cell>
          <cell r="AL1870" t="str">
            <v>NO</v>
          </cell>
          <cell r="AN1870" t="str">
            <v>DAS CARGO A LA CUENTA (DELIVERY)</v>
          </cell>
          <cell r="AO1870" t="str">
            <v>DISTRIBUIDORES</v>
          </cell>
          <cell r="AP1870">
            <v>44944</v>
          </cell>
          <cell r="AR1870" t="str">
            <v>MDELIVERY_2484571</v>
          </cell>
          <cell r="AS1870">
            <v>331439</v>
          </cell>
          <cell r="AT1870" t="str">
            <v>D30</v>
          </cell>
          <cell r="AU1870" t="str">
            <v>BTB</v>
          </cell>
          <cell r="AV1870">
            <v>1</v>
          </cell>
          <cell r="AX1870" t="str">
            <v>EN_PROCESO</v>
          </cell>
          <cell r="AY1870" t="str">
            <v>HALFSIM MOVISTAR: 1 und - sn. 8959300120522677204</v>
          </cell>
          <cell r="AZ1870" t="str">
            <v>SIMCARD</v>
          </cell>
          <cell r="BA1870" t="str">
            <v>EMPRESAS TITULAR AUSENTE ENTREGA CON SELLO</v>
          </cell>
        </row>
        <row r="1871">
          <cell r="A1871" t="str">
            <v>2484572</v>
          </cell>
          <cell r="B1871" t="str">
            <v>MDELIVERY</v>
          </cell>
          <cell r="C1871">
            <v>44944</v>
          </cell>
          <cell r="D1871" t="str">
            <v>FLEXNET ECUADOR - MDELIVERY</v>
          </cell>
          <cell r="E1871" t="str">
            <v>CALLE 28 DE JUNIO S/N Y GARCIA MORENO ENTRADA LLANO GRANDE</v>
          </cell>
          <cell r="H1871" t="str">
            <v>170208</v>
          </cell>
          <cell r="I1871" t="str">
            <v>QUITO</v>
          </cell>
          <cell r="J1871" t="str">
            <v>PICHINCHA</v>
          </cell>
          <cell r="K1871" t="str">
            <v>KATHERINE LLUMIQUINGA_ORGANIZACION NO GUBERNAMENTAL INTERNACIONAL HIAS</v>
          </cell>
          <cell r="L1871" t="str">
            <v>PICHINCHA QUITO INAQUITO LA CORUNA N26 92 SAN IGNACIO EDIFICIO AUSTRIA</v>
          </cell>
          <cell r="O1871" t="str">
            <v>QUITO</v>
          </cell>
          <cell r="P1871" t="str">
            <v>QUITO</v>
          </cell>
          <cell r="Q1871" t="str">
            <v>PICHINCHA</v>
          </cell>
          <cell r="R1871" t="str">
            <v>2484572</v>
          </cell>
          <cell r="W1871" t="str">
            <v>1791940571001</v>
          </cell>
          <cell r="X1871" t="str">
            <v>0983868211</v>
          </cell>
          <cell r="AA1871">
            <v>44944</v>
          </cell>
          <cell r="AD1871">
            <v>1</v>
          </cell>
          <cell r="AE1871">
            <v>1</v>
          </cell>
          <cell r="AI1871" t="str">
            <v>DESPACHO</v>
          </cell>
          <cell r="AJ1871" t="str">
            <v>NORMAL</v>
          </cell>
          <cell r="AL1871" t="str">
            <v>NO</v>
          </cell>
          <cell r="AN1871" t="str">
            <v>ACTIVACIONES INGRESOS GGCC &amp; NEGOCIOS DIRECTOS</v>
          </cell>
          <cell r="AO1871" t="str">
            <v>GGCC / NEGOCIOS</v>
          </cell>
          <cell r="AP1871">
            <v>44944</v>
          </cell>
          <cell r="AR1871" t="str">
            <v>MDELIVERY_2484572</v>
          </cell>
          <cell r="AS1871">
            <v>331443</v>
          </cell>
          <cell r="AT1871" t="str">
            <v>D30</v>
          </cell>
          <cell r="AU1871" t="str">
            <v>BTB</v>
          </cell>
          <cell r="AV1871">
            <v>3</v>
          </cell>
          <cell r="AX1871" t="str">
            <v>EN_PROCESO</v>
          </cell>
          <cell r="AY1871" t="str">
            <v>HALFSIM MOVISTAR: 3 und - sn. 8959300520561476733,8959300520561476725,8959300520561476717</v>
          </cell>
          <cell r="AZ1871" t="str">
            <v>SIMCARD</v>
          </cell>
          <cell r="BA1871" t="str">
            <v/>
          </cell>
        </row>
        <row r="1872">
          <cell r="A1872" t="str">
            <v>2484575</v>
          </cell>
          <cell r="B1872" t="str">
            <v>MDELIVERY</v>
          </cell>
          <cell r="C1872">
            <v>44944</v>
          </cell>
          <cell r="D1872" t="str">
            <v>FLEXNET ECUADOR - MDELIVERY</v>
          </cell>
          <cell r="E1872" t="str">
            <v>CALLE 28 DE JUNIO S/N Y GARCIA MORENO ENTRADA LLANO GRANDE</v>
          </cell>
          <cell r="H1872" t="str">
            <v>170208</v>
          </cell>
          <cell r="I1872" t="str">
            <v>QUITO</v>
          </cell>
          <cell r="J1872" t="str">
            <v>PICHINCHA</v>
          </cell>
          <cell r="K1872" t="str">
            <v>PAMELA LLANES_SINDICATO UNICO DE TRABAJADORES DEL HOSPITAL ENRIQ</v>
          </cell>
          <cell r="L1872" t="str">
            <v>HOSPITAL ENRIQUE GARCES AV CHILIBULO S N Y ENRIQUE GARCES</v>
          </cell>
          <cell r="O1872" t="str">
            <v>QUITO</v>
          </cell>
          <cell r="P1872" t="str">
            <v>QUITO</v>
          </cell>
          <cell r="Q1872" t="str">
            <v>PICHINCHA</v>
          </cell>
          <cell r="R1872" t="str">
            <v>2484575</v>
          </cell>
          <cell r="W1872" t="str">
            <v>1791700732001</v>
          </cell>
          <cell r="X1872" t="str">
            <v>0985793061</v>
          </cell>
          <cell r="AA1872">
            <v>44944</v>
          </cell>
          <cell r="AD1872">
            <v>1</v>
          </cell>
          <cell r="AE1872">
            <v>1</v>
          </cell>
          <cell r="AI1872" t="str">
            <v>DESPACHO</v>
          </cell>
          <cell r="AJ1872" t="str">
            <v>NORMAL</v>
          </cell>
          <cell r="AL1872" t="str">
            <v>NO</v>
          </cell>
          <cell r="AN1872" t="str">
            <v>POSVENTA GGCC Y NEGOCIOS (EXPRESS SOLO QUITO)</v>
          </cell>
          <cell r="AO1872" t="str">
            <v>GGCC / NEGOCIOS</v>
          </cell>
          <cell r="AP1872">
            <v>44944</v>
          </cell>
          <cell r="AR1872" t="str">
            <v>MDELIVERY_2484575</v>
          </cell>
          <cell r="AS1872">
            <v>331457</v>
          </cell>
          <cell r="AT1872" t="str">
            <v>D30</v>
          </cell>
          <cell r="AU1872" t="str">
            <v>BTB</v>
          </cell>
          <cell r="AV1872">
            <v>1</v>
          </cell>
          <cell r="AX1872" t="str">
            <v>EN_PROCESO</v>
          </cell>
          <cell r="AY1872" t="str">
            <v>LTE XIAOMI REDMI NOTE 11S AZUL: 1 und - sn. 863837056659189</v>
          </cell>
          <cell r="AZ1872" t="str">
            <v>TERMINAL</v>
          </cell>
          <cell r="BA1872" t="str">
            <v/>
          </cell>
        </row>
        <row r="1873">
          <cell r="A1873" t="str">
            <v>2484576</v>
          </cell>
          <cell r="B1873" t="str">
            <v>MDELIVERY</v>
          </cell>
          <cell r="C1873">
            <v>44944</v>
          </cell>
          <cell r="D1873" t="str">
            <v>FLEXNET ECUADOR - MDELIVERY</v>
          </cell>
          <cell r="E1873" t="str">
            <v>CALLE 28 DE JUNIO S/N Y GARCIA MORENO ENTRADA LLANO GRANDE</v>
          </cell>
          <cell r="H1873" t="str">
            <v>170208</v>
          </cell>
          <cell r="I1873" t="str">
            <v>QUITO</v>
          </cell>
          <cell r="J1873" t="str">
            <v>PICHINCHA</v>
          </cell>
          <cell r="K1873" t="str">
            <v>NELSON NUNEZ_NUNEZ ALMENDARIZ HECTOR PATRICIO</v>
          </cell>
          <cell r="L1873" t="str">
            <v>EL DORADO PASAJE OVIEDO Y JOSE BARBA EDIFICIO ROSADO 5 PISOS SECTOR EL DORADO CERCA DEL CONDOMINIO LA GIRONA</v>
          </cell>
          <cell r="O1873" t="str">
            <v>QUITO</v>
          </cell>
          <cell r="P1873" t="str">
            <v>QUITO</v>
          </cell>
          <cell r="Q1873" t="str">
            <v>PICHINCHA</v>
          </cell>
          <cell r="R1873" t="str">
            <v>2484576</v>
          </cell>
          <cell r="W1873" t="str">
            <v>1004087324001</v>
          </cell>
          <cell r="X1873" t="str">
            <v>0982235084</v>
          </cell>
          <cell r="AA1873">
            <v>44944</v>
          </cell>
          <cell r="AD1873">
            <v>1</v>
          </cell>
          <cell r="AE1873">
            <v>1</v>
          </cell>
          <cell r="AI1873" t="str">
            <v>DESPACHO</v>
          </cell>
          <cell r="AJ1873" t="str">
            <v>NORMAL</v>
          </cell>
          <cell r="AL1873" t="str">
            <v>NO</v>
          </cell>
          <cell r="AN1873" t="str">
            <v>PEDIDO EXPRESS SOLO QUITO (INGRESAR ANTES DE LAS 11:00 AM)</v>
          </cell>
          <cell r="AO1873" t="str">
            <v>DISTRIBUIDORES</v>
          </cell>
          <cell r="AP1873">
            <v>44944</v>
          </cell>
          <cell r="AR1873" t="str">
            <v>MDELIVERY_2484576</v>
          </cell>
          <cell r="AS1873">
            <v>331459</v>
          </cell>
          <cell r="AT1873" t="str">
            <v>D30</v>
          </cell>
          <cell r="AU1873" t="str">
            <v>BTB</v>
          </cell>
          <cell r="AV1873">
            <v>1</v>
          </cell>
          <cell r="AX1873" t="str">
            <v>EN_PROCESO</v>
          </cell>
          <cell r="AY1873" t="str">
            <v>HALFSIM MOVISTAR: 1 und - sn. 8959300520561477152</v>
          </cell>
          <cell r="AZ1873" t="str">
            <v>SIMCARD</v>
          </cell>
          <cell r="BA1873" t="str">
            <v/>
          </cell>
        </row>
        <row r="1874">
          <cell r="A1874" t="str">
            <v>2484577_1</v>
          </cell>
          <cell r="B1874" t="str">
            <v>MDELIVERY</v>
          </cell>
          <cell r="C1874">
            <v>44944</v>
          </cell>
          <cell r="D1874" t="str">
            <v>FLEXNET ECUADOR - MDELIVERY</v>
          </cell>
          <cell r="E1874" t="str">
            <v>CALLE 28 DE JUNIO S/N Y GARCIA MORENO ENTRADA LLANO GRANDE</v>
          </cell>
          <cell r="H1874" t="str">
            <v>170208</v>
          </cell>
          <cell r="I1874" t="str">
            <v>QUITO</v>
          </cell>
          <cell r="J1874" t="str">
            <v>PICHINCHA</v>
          </cell>
          <cell r="K1874" t="str">
            <v>DIANA CAMUENDO_ASOCIACION DE EMPLEADOS DE LA FUNCION LEGISLATIVA</v>
          </cell>
          <cell r="L1874" t="str">
            <v>EN LA CALLE LUIS SAA N14 122 Y PIEDRAHITA DIAGONAL A LA ENTRADA DE LA ASAMBLEA NACIONAL FRENTE A LA GUARDERIA CAROLINA TERAN</v>
          </cell>
          <cell r="O1874" t="str">
            <v>QUITO</v>
          </cell>
          <cell r="P1874" t="str">
            <v>QUITO</v>
          </cell>
          <cell r="Q1874" t="str">
            <v>PICHINCHA</v>
          </cell>
          <cell r="R1874" t="str">
            <v>2484577_1</v>
          </cell>
          <cell r="W1874" t="str">
            <v>1791342100001</v>
          </cell>
          <cell r="X1874" t="str">
            <v>0999963025</v>
          </cell>
          <cell r="AA1874">
            <v>44944</v>
          </cell>
          <cell r="AD1874">
            <v>1</v>
          </cell>
          <cell r="AE1874">
            <v>1</v>
          </cell>
          <cell r="AI1874" t="str">
            <v>DESPACHO</v>
          </cell>
          <cell r="AJ1874" t="str">
            <v>EXPRESS</v>
          </cell>
          <cell r="AL1874" t="str">
            <v>NO</v>
          </cell>
          <cell r="AN1874" t="str">
            <v>PEDIDO EXPRESS SOLO QUITO (INGRESAR ANTES DE LAS 11:00 AM)</v>
          </cell>
          <cell r="AO1874" t="str">
            <v>DISTRIBUIDORES</v>
          </cell>
          <cell r="AP1874">
            <v>44944</v>
          </cell>
          <cell r="AR1874" t="str">
            <v>MDELIVERY_2484577_1</v>
          </cell>
          <cell r="AS1874">
            <v>331388</v>
          </cell>
          <cell r="AT1874" t="str">
            <v>D40</v>
          </cell>
          <cell r="AU1874" t="str">
            <v>BTB</v>
          </cell>
          <cell r="AV1874">
            <v>1</v>
          </cell>
          <cell r="AX1874" t="str">
            <v>HABILITADO RUTEO</v>
          </cell>
          <cell r="AY1874" t="str">
            <v>LTE XIAOMI REDMI NOTE 11S AZUL: 1 und - sn. 863837058849002</v>
          </cell>
          <cell r="AZ1874" t="str">
            <v>TERMINAL</v>
          </cell>
          <cell r="BA1874" t="str">
            <v/>
          </cell>
        </row>
        <row r="1875">
          <cell r="A1875" t="str">
            <v>2484578</v>
          </cell>
          <cell r="B1875" t="str">
            <v>MDELIVERY</v>
          </cell>
          <cell r="C1875">
            <v>44944</v>
          </cell>
          <cell r="D1875" t="str">
            <v>FLEXNET ECUADOR - MDELIVERY</v>
          </cell>
          <cell r="E1875" t="str">
            <v>CALLE 28 DE JUNIO S/N Y GARCIA MORENO ENTRADA LLANO GRANDE</v>
          </cell>
          <cell r="H1875" t="str">
            <v>170208</v>
          </cell>
          <cell r="I1875" t="str">
            <v>QUITO</v>
          </cell>
          <cell r="J1875" t="str">
            <v>PICHINCHA</v>
          </cell>
          <cell r="K1875" t="str">
            <v>NELSON NUNEZ_NUNEZ ALMENDARIZ HECTOR PATRICIO</v>
          </cell>
          <cell r="L1875" t="str">
            <v>EL DORADO PASAJE OVIEDO Y JOSE BARBA EDIFICIO ROSADO 5 PISOS SECTOR EL DORADO CERCA DEL CONDOMINIO LA GIRONA</v>
          </cell>
          <cell r="O1875" t="str">
            <v>QUITO</v>
          </cell>
          <cell r="P1875" t="str">
            <v>QUITO</v>
          </cell>
          <cell r="Q1875" t="str">
            <v>PICHINCHA</v>
          </cell>
          <cell r="R1875" t="str">
            <v>2484578</v>
          </cell>
          <cell r="W1875" t="str">
            <v>1004087324001</v>
          </cell>
          <cell r="X1875" t="str">
            <v>0982235084</v>
          </cell>
          <cell r="AA1875">
            <v>44944</v>
          </cell>
          <cell r="AD1875">
            <v>1</v>
          </cell>
          <cell r="AE1875">
            <v>1</v>
          </cell>
          <cell r="AI1875" t="str">
            <v>DESPACHO</v>
          </cell>
          <cell r="AJ1875" t="str">
            <v>NORMAL</v>
          </cell>
          <cell r="AL1875" t="str">
            <v>NO</v>
          </cell>
          <cell r="AN1875" t="str">
            <v>367 EMPRESAS Y NEGOCIOS</v>
          </cell>
          <cell r="AO1875" t="str">
            <v>GGCC / NEGOCIOS</v>
          </cell>
          <cell r="AP1875">
            <v>44944</v>
          </cell>
          <cell r="AR1875" t="str">
            <v>MDELIVERY_2484578</v>
          </cell>
          <cell r="AU1875" t="str">
            <v>BTB</v>
          </cell>
          <cell r="AV1875">
            <v>0</v>
          </cell>
          <cell r="AX1875" t="str">
            <v>EN_PROCESO</v>
          </cell>
          <cell r="AY1875" t="str">
            <v>HALFSIM MOVISTAR: 1 und - sn. 8959300520561477152</v>
          </cell>
          <cell r="AZ1875" t="str">
            <v>SIMCARD</v>
          </cell>
          <cell r="BA1875" t="str">
            <v/>
          </cell>
        </row>
        <row r="1876">
          <cell r="A1876" t="str">
            <v>2484579</v>
          </cell>
          <cell r="B1876" t="str">
            <v>MDELIVERY</v>
          </cell>
          <cell r="C1876">
            <v>44944</v>
          </cell>
          <cell r="D1876" t="str">
            <v>FLEXNET ECUADOR - MDELIVERY</v>
          </cell>
          <cell r="E1876" t="str">
            <v>CALLE 28 DE JUNIO S/N Y GARCIA MORENO ENTRADA LLANO GRANDE</v>
          </cell>
          <cell r="H1876" t="str">
            <v>170208</v>
          </cell>
          <cell r="I1876" t="str">
            <v>QUITO</v>
          </cell>
          <cell r="J1876" t="str">
            <v>PICHINCHA</v>
          </cell>
          <cell r="K1876" t="str">
            <v>DIANA CAMUENDO_ASOCIACION DE EMPLEADOS DE LA FUNCION LEGISLATIVA</v>
          </cell>
          <cell r="L1876" t="str">
            <v>EN LA CALLE LUIS SAA N14 122 Y PIEDRAHITA DIAGONAL A LA ENTRADA DE LA ASAMBLEA NACIONAL FRENTE A LA GUARDERIA CAROLINA TERAN</v>
          </cell>
          <cell r="O1876" t="str">
            <v>QUITO</v>
          </cell>
          <cell r="P1876" t="str">
            <v>QUITO</v>
          </cell>
          <cell r="Q1876" t="str">
            <v>PICHINCHA</v>
          </cell>
          <cell r="R1876" t="str">
            <v>2484579</v>
          </cell>
          <cell r="W1876" t="str">
            <v>1791342100001</v>
          </cell>
          <cell r="X1876" t="str">
            <v>0999963025</v>
          </cell>
          <cell r="AA1876">
            <v>44944</v>
          </cell>
          <cell r="AD1876">
            <v>1</v>
          </cell>
          <cell r="AE1876">
            <v>1</v>
          </cell>
          <cell r="AI1876" t="str">
            <v>DESPACHO</v>
          </cell>
          <cell r="AJ1876" t="str">
            <v>NORMAL</v>
          </cell>
          <cell r="AL1876" t="str">
            <v>NO</v>
          </cell>
          <cell r="AN1876" t="str">
            <v>367 EMPRESAS Y NEGOCIOS</v>
          </cell>
          <cell r="AO1876" t="str">
            <v>GGCC / NEGOCIOS</v>
          </cell>
          <cell r="AP1876">
            <v>44944</v>
          </cell>
          <cell r="AR1876" t="str">
            <v>MDELIVERY_2484579</v>
          </cell>
          <cell r="AU1876" t="str">
            <v>BTB</v>
          </cell>
          <cell r="AV1876">
            <v>0</v>
          </cell>
          <cell r="AX1876" t="str">
            <v>EN_PROCESO</v>
          </cell>
          <cell r="AY1876" t="str">
            <v>LTE XIAOMI REDMI NOTE 11S AZUL: 1 und - sn. 863837058849002</v>
          </cell>
          <cell r="AZ1876" t="str">
            <v>TERMINAL</v>
          </cell>
          <cell r="BA1876" t="str">
            <v/>
          </cell>
        </row>
        <row r="1877">
          <cell r="A1877" t="str">
            <v>2484580</v>
          </cell>
          <cell r="B1877" t="str">
            <v>MDELIVERY</v>
          </cell>
          <cell r="C1877">
            <v>44944</v>
          </cell>
          <cell r="D1877" t="str">
            <v>FLEXNET ECUADOR - MDELIVERY</v>
          </cell>
          <cell r="E1877" t="str">
            <v>CALLE 28 DE JUNIO S/N Y GARCIA MORENO ENTRADA LLANO GRANDE</v>
          </cell>
          <cell r="H1877" t="str">
            <v>170208</v>
          </cell>
          <cell r="I1877" t="str">
            <v>QUITO</v>
          </cell>
          <cell r="J1877" t="str">
            <v>PICHINCHA</v>
          </cell>
          <cell r="K1877" t="str">
            <v>KLEBER EDUARDO CASTI_DISTRIBUTION JCR S A</v>
          </cell>
          <cell r="L1877" t="str">
            <v>GUAYAS GUAYAQUIL KM 7 5 VIA DAULE BODEGAS DE HILANTEX ANTIGUAS INSTALACIONES DE TEXTILES SAN ANTONIO BODEGA 1 JCR</v>
          </cell>
          <cell r="O1877" t="str">
            <v>GUAYAQUIL</v>
          </cell>
          <cell r="P1877" t="str">
            <v>GUAYAQUIL</v>
          </cell>
          <cell r="Q1877" t="str">
            <v>GUAYAS</v>
          </cell>
          <cell r="R1877" t="str">
            <v>2484580</v>
          </cell>
          <cell r="W1877" t="str">
            <v>1792427037001</v>
          </cell>
          <cell r="X1877" t="str">
            <v>0984409360</v>
          </cell>
          <cell r="AA1877">
            <v>44944</v>
          </cell>
          <cell r="AD1877">
            <v>1</v>
          </cell>
          <cell r="AE1877">
            <v>1</v>
          </cell>
          <cell r="AI1877" t="str">
            <v>DESPACHO</v>
          </cell>
          <cell r="AJ1877" t="str">
            <v>NORMAL</v>
          </cell>
          <cell r="AL1877" t="str">
            <v>NO</v>
          </cell>
          <cell r="AN1877" t="str">
            <v>367 EMPRESAS Y NEGOCIOS</v>
          </cell>
          <cell r="AO1877" t="str">
            <v>GGCC / NEGOCIOS</v>
          </cell>
          <cell r="AP1877">
            <v>44944</v>
          </cell>
          <cell r="AR1877" t="str">
            <v>MDELIVERY_2484580</v>
          </cell>
          <cell r="AS1877">
            <v>331402</v>
          </cell>
          <cell r="AT1877" t="str">
            <v>D30</v>
          </cell>
          <cell r="AU1877" t="str">
            <v>BTB</v>
          </cell>
          <cell r="AV1877">
            <v>1</v>
          </cell>
          <cell r="AX1877" t="str">
            <v>EN_PROCESO</v>
          </cell>
          <cell r="AY1877" t="str">
            <v>HALFSIM MOVISTAR: 1 und - sn. 8959300520561477160</v>
          </cell>
          <cell r="AZ1877" t="str">
            <v>SIMCARD</v>
          </cell>
          <cell r="BA1877" t="str">
            <v/>
          </cell>
        </row>
        <row r="1878">
          <cell r="A1878" t="str">
            <v>2484581</v>
          </cell>
          <cell r="B1878" t="str">
            <v>MDELIVERY</v>
          </cell>
          <cell r="C1878">
            <v>44944</v>
          </cell>
          <cell r="D1878" t="str">
            <v>FLEXNET ECUADOR - MDELIVERY</v>
          </cell>
          <cell r="E1878" t="str">
            <v>CALLE 28 DE JUNIO S/N Y GARCIA MORENO ENTRADA LLANO GRANDE</v>
          </cell>
          <cell r="H1878" t="str">
            <v>170208</v>
          </cell>
          <cell r="I1878" t="str">
            <v>QUITO</v>
          </cell>
          <cell r="J1878" t="str">
            <v>PICHINCHA</v>
          </cell>
          <cell r="K1878" t="str">
            <v>JUAN CARLOS TORRES_PROVEEDORA AUTOMOTRIZ S A C I</v>
          </cell>
          <cell r="L1878" t="str">
            <v>DE LOS ARUPOS E1 26 Y AV GALO PLAZA LASSO</v>
          </cell>
          <cell r="O1878" t="str">
            <v>QUITO</v>
          </cell>
          <cell r="P1878" t="str">
            <v>QUITO</v>
          </cell>
          <cell r="Q1878" t="str">
            <v>PICHINCHA</v>
          </cell>
          <cell r="R1878" t="str">
            <v>2484581</v>
          </cell>
          <cell r="W1878" t="str">
            <v>1790009335001</v>
          </cell>
          <cell r="X1878" t="str">
            <v>0995005947</v>
          </cell>
          <cell r="AA1878">
            <v>44944</v>
          </cell>
          <cell r="AD1878">
            <v>1</v>
          </cell>
          <cell r="AE1878">
            <v>1</v>
          </cell>
          <cell r="AI1878" t="str">
            <v>DESPACHO</v>
          </cell>
          <cell r="AJ1878" t="str">
            <v>NORMAL</v>
          </cell>
          <cell r="AL1878" t="str">
            <v>NO</v>
          </cell>
          <cell r="AN1878" t="str">
            <v>367 EMPRESAS Y NEGOCIOS</v>
          </cell>
          <cell r="AO1878" t="str">
            <v>GGCC / NEGOCIOS</v>
          </cell>
          <cell r="AP1878">
            <v>44944</v>
          </cell>
          <cell r="AR1878" t="str">
            <v>MDELIVERY_2484581</v>
          </cell>
          <cell r="AS1878">
            <v>331397</v>
          </cell>
          <cell r="AT1878" t="str">
            <v>D30</v>
          </cell>
          <cell r="AU1878" t="str">
            <v>BTB</v>
          </cell>
          <cell r="AV1878">
            <v>1</v>
          </cell>
          <cell r="AX1878" t="str">
            <v>EN_PROCESO</v>
          </cell>
          <cell r="AY1878" t="str">
            <v>LTE HONOR X6 SILVER: 1 und - sn. 862800060329778</v>
          </cell>
          <cell r="AZ1878" t="str">
            <v>TERMINAL</v>
          </cell>
          <cell r="BA1878" t="str">
            <v/>
          </cell>
        </row>
        <row r="1879">
          <cell r="A1879" t="str">
            <v>2484582_1</v>
          </cell>
          <cell r="B1879" t="str">
            <v>MDELIVERY</v>
          </cell>
          <cell r="C1879">
            <v>44944</v>
          </cell>
          <cell r="D1879" t="str">
            <v>FLEXNET ECUADOR - MDELIVERY</v>
          </cell>
          <cell r="E1879" t="str">
            <v>CALLE 28 DE JUNIO S/N Y GARCIA MORENO ENTRADA LLANO GRANDE</v>
          </cell>
          <cell r="H1879" t="str">
            <v>170208</v>
          </cell>
          <cell r="I1879" t="str">
            <v>QUITO</v>
          </cell>
          <cell r="J1879" t="str">
            <v>PICHINCHA</v>
          </cell>
          <cell r="K1879" t="str">
            <v>JOSE ROSELI TUPIZA SIMBANA_MAYA AGUILAR SUSANA ALEXANDRA</v>
          </cell>
          <cell r="L1879" t="str">
            <v>PICHINCHA QUITO AV DE LAS PALMERAS N4485 AV 6 DE DICIEMBRE FRENTE A LA PANADERIA ALPINA A MEDIA CUADRA DEL DISPENSARIO DEL IESS DEL BATAN</v>
          </cell>
          <cell r="O1879" t="str">
            <v>QUITO</v>
          </cell>
          <cell r="P1879" t="str">
            <v>QUITO</v>
          </cell>
          <cell r="Q1879" t="str">
            <v>PICHINCHA</v>
          </cell>
          <cell r="R1879" t="str">
            <v>2484582_1</v>
          </cell>
          <cell r="W1879" t="str">
            <v>1714986427001</v>
          </cell>
          <cell r="X1879" t="str">
            <v>0979398489</v>
          </cell>
          <cell r="AA1879">
            <v>44944</v>
          </cell>
          <cell r="AD1879">
            <v>1</v>
          </cell>
          <cell r="AE1879">
            <v>1</v>
          </cell>
          <cell r="AI1879" t="str">
            <v>DESPACHO</v>
          </cell>
          <cell r="AJ1879" t="str">
            <v>EXPRESS</v>
          </cell>
          <cell r="AL1879" t="str">
            <v>NO</v>
          </cell>
          <cell r="AN1879" t="str">
            <v>ACTIVACIONES INGRESOS GGCC &amp; NEGOCIOS DIRECTOS (EXPRESS SOLO QUITO)</v>
          </cell>
          <cell r="AO1879" t="str">
            <v>GGCC / NEGOCIOS</v>
          </cell>
          <cell r="AP1879">
            <v>44944</v>
          </cell>
          <cell r="AR1879" t="str">
            <v>MDELIVERY_2484582_1</v>
          </cell>
          <cell r="AS1879">
            <v>331393</v>
          </cell>
          <cell r="AT1879" t="str">
            <v>D40</v>
          </cell>
          <cell r="AU1879" t="str">
            <v>BTB</v>
          </cell>
          <cell r="AV1879">
            <v>1</v>
          </cell>
          <cell r="AX1879" t="str">
            <v>HABILITADO RUTEO</v>
          </cell>
          <cell r="AY1879" t="str">
            <v>HALFSIM MOVISTAR: 1 und - sn. 8959300520561472146</v>
          </cell>
          <cell r="AZ1879" t="str">
            <v>SIMCARD</v>
          </cell>
          <cell r="BA1879" t="str">
            <v/>
          </cell>
        </row>
        <row r="1880">
          <cell r="A1880" t="str">
            <v>2484583</v>
          </cell>
          <cell r="B1880" t="str">
            <v>MDELIVERY</v>
          </cell>
          <cell r="C1880">
            <v>44944</v>
          </cell>
          <cell r="D1880" t="str">
            <v>FLEXNET ECUADOR - MDELIVERY</v>
          </cell>
          <cell r="E1880" t="str">
            <v>CALLE 28 DE JUNIO S/N Y GARCIA MORENO ENTRADA LLANO GRANDE</v>
          </cell>
          <cell r="H1880" t="str">
            <v>170208</v>
          </cell>
          <cell r="I1880" t="str">
            <v>QUITO</v>
          </cell>
          <cell r="J1880" t="str">
            <v>PICHINCHA</v>
          </cell>
          <cell r="K1880" t="str">
            <v>JOHANA BENAVIDES_COOPERATIVA DE AHORRO Y CREDITO DE LOS EMPLEADOS D</v>
          </cell>
          <cell r="L1880" t="str">
            <v>PICHINCHA QUITO AVDA FRANCISCO DE ORELLANA PARROQUIA CUMBAYA PLANTA CUMBAYA CERVECERIA NACIONAL CN S A</v>
          </cell>
          <cell r="O1880" t="str">
            <v>QUITO</v>
          </cell>
          <cell r="P1880" t="str">
            <v>QUITO</v>
          </cell>
          <cell r="Q1880" t="str">
            <v>PICHINCHA</v>
          </cell>
          <cell r="R1880" t="str">
            <v>2484583</v>
          </cell>
          <cell r="W1880" t="str">
            <v>0992660368001</v>
          </cell>
          <cell r="X1880" t="str">
            <v>0995559811</v>
          </cell>
          <cell r="AA1880">
            <v>44944</v>
          </cell>
          <cell r="AD1880">
            <v>1</v>
          </cell>
          <cell r="AE1880">
            <v>1</v>
          </cell>
          <cell r="AI1880" t="str">
            <v>DESPACHO</v>
          </cell>
          <cell r="AJ1880" t="str">
            <v>NORMAL</v>
          </cell>
          <cell r="AL1880" t="str">
            <v>NO</v>
          </cell>
          <cell r="AN1880" t="str">
            <v>ACTIVACIONES INGRESOS GGCC &amp; NEGOCIOS DIRECTOS</v>
          </cell>
          <cell r="AO1880" t="str">
            <v>GGCC / NEGOCIOS</v>
          </cell>
          <cell r="AP1880">
            <v>44944</v>
          </cell>
          <cell r="AR1880" t="str">
            <v>MDELIVERY_2484583</v>
          </cell>
          <cell r="AS1880">
            <v>331401</v>
          </cell>
          <cell r="AT1880" t="str">
            <v>D30</v>
          </cell>
          <cell r="AU1880" t="str">
            <v>BTB</v>
          </cell>
          <cell r="AV1880">
            <v>2</v>
          </cell>
          <cell r="AX1880" t="str">
            <v>EN_PROCESO</v>
          </cell>
          <cell r="AY1880" t="str">
            <v>LTE XIAOMI REDMI NOTE 11 GRIS: 1 und - sn. 861696062505402 / HALFSIM MOVISTAR: 1 und - sn. 8959300520561477145</v>
          </cell>
          <cell r="AZ1880" t="str">
            <v>SIMCARD / TERMINAL</v>
          </cell>
          <cell r="BA1880" t="str">
            <v/>
          </cell>
        </row>
        <row r="1881">
          <cell r="A1881" t="str">
            <v>2484584</v>
          </cell>
          <cell r="B1881" t="str">
            <v>MDELIVERY</v>
          </cell>
          <cell r="C1881">
            <v>44944</v>
          </cell>
          <cell r="D1881" t="str">
            <v>FLEXNET ECUADOR - MDELIVERY</v>
          </cell>
          <cell r="E1881" t="str">
            <v>CALLE 28 DE JUNIO S/N Y GARCIA MORENO ENTRADA LLANO GRANDE</v>
          </cell>
          <cell r="H1881" t="str">
            <v>170208</v>
          </cell>
          <cell r="I1881" t="str">
            <v>QUITO</v>
          </cell>
          <cell r="J1881" t="str">
            <v>PICHINCHA</v>
          </cell>
          <cell r="K1881" t="str">
            <v>CRISTIAN PAREDES_BANCO PICHINCHA CA</v>
          </cell>
          <cell r="L1881" t="str">
            <v>AMAZONAS Y PEREIRA MATRIZ BANCO PICHINCHA AV PISO 7</v>
          </cell>
          <cell r="O1881" t="str">
            <v>AMBATO</v>
          </cell>
          <cell r="P1881" t="str">
            <v>AMBATO</v>
          </cell>
          <cell r="Q1881" t="str">
            <v>TUNGURAHUA</v>
          </cell>
          <cell r="R1881" t="str">
            <v>2484584</v>
          </cell>
          <cell r="W1881" t="str">
            <v>1790010937001</v>
          </cell>
          <cell r="X1881" t="str">
            <v>0999059226</v>
          </cell>
          <cell r="AA1881">
            <v>44944</v>
          </cell>
          <cell r="AD1881">
            <v>1</v>
          </cell>
          <cell r="AE1881">
            <v>1</v>
          </cell>
          <cell r="AI1881" t="str">
            <v>DESPACHO</v>
          </cell>
          <cell r="AJ1881" t="str">
            <v>NORMAL</v>
          </cell>
          <cell r="AL1881" t="str">
            <v>NO</v>
          </cell>
          <cell r="AN1881" t="str">
            <v>POSVENTA GGCC Y NEGOCIOS (EXPRESS SOLO QUITO)</v>
          </cell>
          <cell r="AO1881" t="str">
            <v>GGCC / NEGOCIOS</v>
          </cell>
          <cell r="AP1881">
            <v>44944</v>
          </cell>
          <cell r="AR1881" t="str">
            <v>MDELIVERY_2484584</v>
          </cell>
          <cell r="AS1881">
            <v>331399</v>
          </cell>
          <cell r="AT1881" t="str">
            <v>D30</v>
          </cell>
          <cell r="AU1881" t="str">
            <v>BTB</v>
          </cell>
          <cell r="AV1881">
            <v>1</v>
          </cell>
          <cell r="AX1881" t="str">
            <v>HABILITADO RUTEO</v>
          </cell>
          <cell r="AY1881" t="str">
            <v>LTE NOKIA C01 PLUS AZUL: 1 und - sn. 354632880958964</v>
          </cell>
          <cell r="AZ1881" t="str">
            <v>TERMINAL</v>
          </cell>
          <cell r="BA1881" t="str">
            <v/>
          </cell>
        </row>
        <row r="1882">
          <cell r="A1882" t="str">
            <v>2484585</v>
          </cell>
          <cell r="B1882" t="str">
            <v>MDELIVERY</v>
          </cell>
          <cell r="C1882">
            <v>44944</v>
          </cell>
          <cell r="D1882" t="str">
            <v>FLEXNET ECUADOR - MDELIVERY</v>
          </cell>
          <cell r="E1882" t="str">
            <v>CALLE 28 DE JUNIO S/N Y GARCIA MORENO ENTRADA LLANO GRANDE</v>
          </cell>
          <cell r="H1882" t="str">
            <v>170208</v>
          </cell>
          <cell r="I1882" t="str">
            <v>QUITO</v>
          </cell>
          <cell r="J1882" t="str">
            <v>PICHINCHA</v>
          </cell>
          <cell r="K1882" t="str">
            <v>CRISTIAN PAREDES_BANCO PICHINCHA CA</v>
          </cell>
          <cell r="L1882" t="str">
            <v>AMAZONAS Y PEREIRA MATRIZ BANCO PICHINCHA AV PISO 7</v>
          </cell>
          <cell r="O1882" t="str">
            <v>AMBATO</v>
          </cell>
          <cell r="P1882" t="str">
            <v>AMBATO</v>
          </cell>
          <cell r="Q1882" t="str">
            <v>TUNGURAHUA</v>
          </cell>
          <cell r="R1882" t="str">
            <v>2484585</v>
          </cell>
          <cell r="W1882" t="str">
            <v>1790010937001</v>
          </cell>
          <cell r="X1882" t="str">
            <v>0999059226</v>
          </cell>
          <cell r="AA1882">
            <v>44944</v>
          </cell>
          <cell r="AD1882">
            <v>1</v>
          </cell>
          <cell r="AE1882">
            <v>1</v>
          </cell>
          <cell r="AI1882" t="str">
            <v>DESPACHO</v>
          </cell>
          <cell r="AJ1882" t="str">
            <v>NORMAL</v>
          </cell>
          <cell r="AL1882" t="str">
            <v>NO</v>
          </cell>
          <cell r="AN1882" t="str">
            <v>POSVENTA GGCC Y NEGOCIOS (EXPRESS SOLO QUITO)</v>
          </cell>
          <cell r="AO1882" t="str">
            <v>GGCC / NEGOCIOS</v>
          </cell>
          <cell r="AP1882">
            <v>44944</v>
          </cell>
          <cell r="AR1882" t="str">
            <v>MDELIVERY_2484585</v>
          </cell>
          <cell r="AS1882">
            <v>331403</v>
          </cell>
          <cell r="AT1882" t="str">
            <v>D30</v>
          </cell>
          <cell r="AU1882" t="str">
            <v>BTB</v>
          </cell>
          <cell r="AV1882">
            <v>1</v>
          </cell>
          <cell r="AX1882" t="str">
            <v>EN_PROCESO</v>
          </cell>
          <cell r="AY1882" t="str">
            <v>HALFSIM MOVISTAR: 1 und - sn. 8959300520561472112</v>
          </cell>
          <cell r="AZ1882" t="str">
            <v>SIMCARD</v>
          </cell>
          <cell r="BA1882" t="str">
            <v/>
          </cell>
        </row>
        <row r="1883">
          <cell r="A1883" t="str">
            <v>2484586</v>
          </cell>
          <cell r="B1883" t="str">
            <v>MDELIVERY</v>
          </cell>
          <cell r="C1883">
            <v>44944</v>
          </cell>
          <cell r="D1883" t="str">
            <v>FLEXNET ECUADOR - MDELIVERY</v>
          </cell>
          <cell r="E1883" t="str">
            <v>CALLE 28 DE JUNIO S/N Y GARCIA MORENO ENTRADA LLANO GRANDE</v>
          </cell>
          <cell r="H1883" t="str">
            <v>170208</v>
          </cell>
          <cell r="I1883" t="str">
            <v>QUITO</v>
          </cell>
          <cell r="J1883" t="str">
            <v>PICHINCHA</v>
          </cell>
          <cell r="K1883" t="str">
            <v>MARIA JOSE DIAZ_CONALGI CONSTRUCTORA CIA LTDA</v>
          </cell>
          <cell r="L1883" t="str">
            <v>SANGOLQUI SECTOR PONCHO VERDE CALLE MACHACHI Y LOTE 3</v>
          </cell>
          <cell r="O1883" t="str">
            <v>QUITO</v>
          </cell>
          <cell r="P1883" t="str">
            <v>QUITO</v>
          </cell>
          <cell r="Q1883" t="str">
            <v>PICHINCHA</v>
          </cell>
          <cell r="R1883" t="str">
            <v>2484586</v>
          </cell>
          <cell r="W1883" t="str">
            <v>1792670284001</v>
          </cell>
          <cell r="X1883" t="str">
            <v>0998771233</v>
          </cell>
          <cell r="AA1883">
            <v>44944</v>
          </cell>
          <cell r="AD1883">
            <v>1</v>
          </cell>
          <cell r="AE1883">
            <v>1</v>
          </cell>
          <cell r="AI1883" t="str">
            <v>DESPACHO</v>
          </cell>
          <cell r="AJ1883" t="str">
            <v>NORMAL</v>
          </cell>
          <cell r="AL1883" t="str">
            <v>NO</v>
          </cell>
          <cell r="AN1883" t="str">
            <v>PEDIDO EXPRESS SOLO QUITO (INGRESAR ANTES DE LAS 11:00 AM)</v>
          </cell>
          <cell r="AO1883" t="str">
            <v>DISTRIBUIDORES</v>
          </cell>
          <cell r="AP1883">
            <v>44944</v>
          </cell>
          <cell r="AR1883" t="str">
            <v>MDELIVERY_2484586</v>
          </cell>
          <cell r="AS1883">
            <v>331396</v>
          </cell>
          <cell r="AT1883" t="str">
            <v>D30</v>
          </cell>
          <cell r="AU1883" t="str">
            <v>BTB</v>
          </cell>
          <cell r="AV1883">
            <v>2</v>
          </cell>
          <cell r="AX1883" t="str">
            <v>EN_PROCESO</v>
          </cell>
          <cell r="AY1883" t="str">
            <v>HALFSIM MOVISTAR: 2 und - sn. 8959300520561477301,8959300520561477269</v>
          </cell>
          <cell r="AZ1883" t="str">
            <v>SIMCARD</v>
          </cell>
          <cell r="BA1883" t="str">
            <v/>
          </cell>
        </row>
        <row r="1884">
          <cell r="A1884" t="str">
            <v>2484588</v>
          </cell>
          <cell r="B1884" t="str">
            <v>MDELIVERY</v>
          </cell>
          <cell r="C1884">
            <v>44944</v>
          </cell>
          <cell r="D1884" t="str">
            <v>FLEXNET ECUADOR - MDELIVERY</v>
          </cell>
          <cell r="E1884" t="str">
            <v>CALLE 28 DE JUNIO S/N Y GARCIA MORENO ENTRADA LLANO GRANDE</v>
          </cell>
          <cell r="H1884" t="str">
            <v>170208</v>
          </cell>
          <cell r="I1884" t="str">
            <v>QUITO</v>
          </cell>
          <cell r="J1884" t="str">
            <v>PICHINCHA</v>
          </cell>
          <cell r="K1884" t="str">
            <v>MARIO FERNANDO ROJAS_NARANJO ROSES ECUADOR S A</v>
          </cell>
          <cell r="L1884" t="str">
            <v>PANAMERICANA NORTE Y CALLE VIA SALACHE NARANJO FLORES</v>
          </cell>
          <cell r="O1884" t="str">
            <v>LATACUNGA</v>
          </cell>
          <cell r="P1884" t="str">
            <v>LATACUNGA</v>
          </cell>
          <cell r="Q1884" t="str">
            <v>COTOPAXI</v>
          </cell>
          <cell r="R1884" t="str">
            <v>2484588</v>
          </cell>
          <cell r="W1884" t="str">
            <v>1791766148001</v>
          </cell>
          <cell r="X1884" t="str">
            <v>0994587768</v>
          </cell>
          <cell r="AA1884">
            <v>44944</v>
          </cell>
          <cell r="AD1884">
            <v>1</v>
          </cell>
          <cell r="AE1884">
            <v>1</v>
          </cell>
          <cell r="AI1884" t="str">
            <v>DESPACHO</v>
          </cell>
          <cell r="AJ1884" t="str">
            <v>NORMAL</v>
          </cell>
          <cell r="AL1884" t="str">
            <v>NO</v>
          </cell>
          <cell r="AN1884" t="str">
            <v>POSVENTA GGCC Y NEGOCIOS</v>
          </cell>
          <cell r="AO1884" t="str">
            <v>GGCC / NEGOCIOS</v>
          </cell>
          <cell r="AP1884">
            <v>44944</v>
          </cell>
          <cell r="AR1884" t="str">
            <v>MDELIVERY_2484588</v>
          </cell>
          <cell r="AS1884">
            <v>331400</v>
          </cell>
          <cell r="AT1884" t="str">
            <v>D30</v>
          </cell>
          <cell r="AU1884" t="str">
            <v>BTB</v>
          </cell>
          <cell r="AV1884">
            <v>2</v>
          </cell>
          <cell r="AX1884" t="str">
            <v>EN_PROCESO</v>
          </cell>
          <cell r="AY1884" t="str">
            <v>LTE XIAOMI REDMI 10A 64GB AZUL: 2 und - sn. 863696065782949,863696065756307</v>
          </cell>
          <cell r="AZ1884" t="str">
            <v>TERMINAL</v>
          </cell>
          <cell r="BA1884" t="str">
            <v/>
          </cell>
        </row>
        <row r="1885">
          <cell r="A1885" t="str">
            <v>2484590</v>
          </cell>
          <cell r="B1885" t="str">
            <v>MDELIVERY</v>
          </cell>
          <cell r="C1885">
            <v>44944</v>
          </cell>
          <cell r="D1885" t="str">
            <v>FLEXNET ECUADOR - MDELIVERY</v>
          </cell>
          <cell r="E1885" t="str">
            <v>CALLE 28 DE JUNIO S/N Y GARCIA MORENO ENTRADA LLANO GRANDE</v>
          </cell>
          <cell r="H1885" t="str">
            <v>170208</v>
          </cell>
          <cell r="I1885" t="str">
            <v>QUITO</v>
          </cell>
          <cell r="J1885" t="str">
            <v>PICHINCHA</v>
          </cell>
          <cell r="K1885" t="str">
            <v>SOFIA VILLEGAS EMILIA CORDOVA_SIATILOGISTICS S A</v>
          </cell>
          <cell r="L1885" t="str">
            <v>YASUNI N44 284 Y AV EL INCA</v>
          </cell>
          <cell r="O1885" t="str">
            <v>QUITO</v>
          </cell>
          <cell r="P1885" t="str">
            <v>QUITO</v>
          </cell>
          <cell r="Q1885" t="str">
            <v>PICHINCHA</v>
          </cell>
          <cell r="R1885" t="str">
            <v>2484590</v>
          </cell>
          <cell r="W1885" t="str">
            <v>1792131936001</v>
          </cell>
          <cell r="X1885" t="str">
            <v>0958864431/ 0998884781</v>
          </cell>
          <cell r="AA1885">
            <v>44944</v>
          </cell>
          <cell r="AD1885">
            <v>1</v>
          </cell>
          <cell r="AE1885">
            <v>1</v>
          </cell>
          <cell r="AI1885" t="str">
            <v>DESPACHO</v>
          </cell>
          <cell r="AJ1885" t="str">
            <v>EXPRESS</v>
          </cell>
          <cell r="AL1885" t="str">
            <v>NO</v>
          </cell>
          <cell r="AN1885" t="str">
            <v>367 EMPRESAS Y NEGOCIOS (EXPRESS SOLO QUITO)</v>
          </cell>
          <cell r="AO1885" t="str">
            <v>GGCC / NEGOCIOS</v>
          </cell>
          <cell r="AP1885">
            <v>44944</v>
          </cell>
          <cell r="AR1885" t="str">
            <v>MDELIVERY_2484590</v>
          </cell>
          <cell r="AS1885">
            <v>331392</v>
          </cell>
          <cell r="AT1885" t="str">
            <v>D40</v>
          </cell>
          <cell r="AU1885" t="str">
            <v>BTB</v>
          </cell>
          <cell r="AV1885">
            <v>1</v>
          </cell>
          <cell r="AX1885" t="str">
            <v>HABILITADO RUTEO</v>
          </cell>
          <cell r="AY1885" t="str">
            <v>HALFSIM MOVISTAR: 1 und - sn. 8959300520561472088</v>
          </cell>
          <cell r="AZ1885" t="str">
            <v>SIMCARD</v>
          </cell>
          <cell r="BA1885" t="str">
            <v/>
          </cell>
        </row>
        <row r="1886">
          <cell r="A1886" t="str">
            <v>2484591</v>
          </cell>
          <cell r="B1886" t="str">
            <v>MDELIVERY</v>
          </cell>
          <cell r="C1886">
            <v>44944</v>
          </cell>
          <cell r="D1886" t="str">
            <v>FLEXNET ECUADOR - MDELIVERY</v>
          </cell>
          <cell r="E1886" t="str">
            <v>CALLE 28 DE JUNIO S/N Y GARCIA MORENO ENTRADA LLANO GRANDE</v>
          </cell>
          <cell r="H1886" t="str">
            <v>170208</v>
          </cell>
          <cell r="I1886" t="str">
            <v>QUITO</v>
          </cell>
          <cell r="J1886" t="str">
            <v>PICHINCHA</v>
          </cell>
          <cell r="K1886" t="str">
            <v>JENNIFFER VILLACIS_ASOCIACION SOLIDARISTA PROFUTURO</v>
          </cell>
          <cell r="L1886" t="str">
            <v>GUAYAS GUAYAQUIL AV JOSE RODRIGUEZ BONIN Y AV BARCELONA PLANTA SAN EDUARDO HOLCIM ECUADOR PLANTA BAJA</v>
          </cell>
          <cell r="O1886" t="str">
            <v>GUAYAQUIL</v>
          </cell>
          <cell r="P1886" t="str">
            <v>GUAYAQUIL</v>
          </cell>
          <cell r="Q1886" t="str">
            <v>GUAYAS</v>
          </cell>
          <cell r="R1886" t="str">
            <v>2484591</v>
          </cell>
          <cell r="W1886" t="str">
            <v>0992424222001</v>
          </cell>
          <cell r="X1886" t="str">
            <v>0989547209</v>
          </cell>
          <cell r="AA1886">
            <v>44944</v>
          </cell>
          <cell r="AD1886">
            <v>1</v>
          </cell>
          <cell r="AE1886">
            <v>1</v>
          </cell>
          <cell r="AI1886" t="str">
            <v>DESPACHO</v>
          </cell>
          <cell r="AJ1886" t="str">
            <v>NORMAL</v>
          </cell>
          <cell r="AL1886" t="str">
            <v>NO</v>
          </cell>
          <cell r="AN1886" t="str">
            <v>ACTIVACIONES INGRESOS GGCC &amp; NEGOCIOS DIRECTOS</v>
          </cell>
          <cell r="AO1886" t="str">
            <v>GGCC / NEGOCIOS</v>
          </cell>
          <cell r="AP1886">
            <v>44944</v>
          </cell>
          <cell r="AR1886" t="str">
            <v>MDELIVERY_2484591</v>
          </cell>
          <cell r="AS1886">
            <v>331398</v>
          </cell>
          <cell r="AT1886" t="str">
            <v>D30</v>
          </cell>
          <cell r="AU1886" t="str">
            <v>BTB</v>
          </cell>
          <cell r="AV1886">
            <v>2</v>
          </cell>
          <cell r="AX1886" t="str">
            <v>EN_PROCESO</v>
          </cell>
          <cell r="AY1886" t="str">
            <v>LTE XIAOMI REDMI NOTE 11S AZUL: 1 und - sn. 865954061208007 / HALFSIM MOVISTAR: 1 und - sn. 8959300520561472070</v>
          </cell>
          <cell r="AZ1886" t="str">
            <v>SIMCARD / TERMINAL</v>
          </cell>
          <cell r="BA1886" t="str">
            <v/>
          </cell>
        </row>
        <row r="1887">
          <cell r="A1887" t="str">
            <v>2484592</v>
          </cell>
          <cell r="B1887" t="str">
            <v>MDELIVERY</v>
          </cell>
          <cell r="C1887">
            <v>44944</v>
          </cell>
          <cell r="D1887" t="str">
            <v>FLEXNET ECUADOR - MDELIVERY</v>
          </cell>
          <cell r="E1887" t="str">
            <v>CALLE 28 DE JUNIO S/N Y GARCIA MORENO ENTRADA LLANO GRANDE</v>
          </cell>
          <cell r="H1887" t="str">
            <v>170208</v>
          </cell>
          <cell r="I1887" t="str">
            <v>QUITO</v>
          </cell>
          <cell r="J1887" t="str">
            <v>PICHINCHA</v>
          </cell>
          <cell r="K1887" t="str">
            <v>MAURICIO ROLANDO DE LA CRUZ ANGEL_MAURICIO ROLANDO DE LA CRUZ ANGEL</v>
          </cell>
          <cell r="L1887" t="str">
            <v>CDLA 9 DE OCTUBRE CALLEJON 16 AV 1317 E 6TA Y 7MA SUR REF CS 1P BLANCA DETRAS DE LA FARMACIA 9 DE OCTUBRE</v>
          </cell>
          <cell r="O1887" t="str">
            <v>MACHALA</v>
          </cell>
          <cell r="P1887" t="str">
            <v>MACHALA</v>
          </cell>
          <cell r="Q1887" t="str">
            <v>EL ORO</v>
          </cell>
          <cell r="R1887" t="str">
            <v>2484592</v>
          </cell>
          <cell r="W1887" t="str">
            <v>0702846940001</v>
          </cell>
          <cell r="X1887" t="str">
            <v>0963451471/0994241378</v>
          </cell>
          <cell r="AA1887">
            <v>44944</v>
          </cell>
          <cell r="AD1887">
            <v>1</v>
          </cell>
          <cell r="AE1887">
            <v>1</v>
          </cell>
          <cell r="AI1887" t="str">
            <v>DESPACHO</v>
          </cell>
          <cell r="AJ1887" t="str">
            <v>NORMAL</v>
          </cell>
          <cell r="AL1887" t="str">
            <v>NO</v>
          </cell>
          <cell r="AN1887" t="str">
            <v>DAS CARGO A LA CUENTA (DELIVERY)</v>
          </cell>
          <cell r="AO1887" t="str">
            <v>DISTRIBUIDORES</v>
          </cell>
          <cell r="AP1887">
            <v>44944</v>
          </cell>
          <cell r="AR1887" t="str">
            <v>MDELIVERY_2484592</v>
          </cell>
          <cell r="AS1887">
            <v>331410</v>
          </cell>
          <cell r="AT1887" t="str">
            <v>D30</v>
          </cell>
          <cell r="AU1887" t="str">
            <v>BTB</v>
          </cell>
          <cell r="AV1887">
            <v>1</v>
          </cell>
          <cell r="AX1887" t="str">
            <v>EN_PROCESO</v>
          </cell>
          <cell r="AY1887" t="str">
            <v>HALFSIM MOVISTAR: 1 und - sn. 8959300520561477202</v>
          </cell>
          <cell r="AZ1887" t="str">
            <v>SIMCARD</v>
          </cell>
          <cell r="BA1887" t="str">
            <v>EMPRESAS TITULAR AUSENTE ENTREGA CON SELLO</v>
          </cell>
        </row>
        <row r="1888">
          <cell r="A1888" t="str">
            <v>2484593</v>
          </cell>
          <cell r="B1888" t="str">
            <v>MDELIVERY</v>
          </cell>
          <cell r="C1888">
            <v>44944</v>
          </cell>
          <cell r="D1888" t="str">
            <v>FLEXNET ECUADOR - MDELIVERY</v>
          </cell>
          <cell r="E1888" t="str">
            <v>CALLE 28 DE JUNIO S/N Y GARCIA MORENO ENTRADA LLANO GRANDE</v>
          </cell>
          <cell r="H1888" t="str">
            <v>170208</v>
          </cell>
          <cell r="I1888" t="str">
            <v>QUITO</v>
          </cell>
          <cell r="J1888" t="str">
            <v>PICHINCHA</v>
          </cell>
          <cell r="K1888" t="str">
            <v>ANA VARGAS_RIVIMP S A</v>
          </cell>
          <cell r="L1888" t="str">
            <v>GUAYAQUIL PORTETE 1325 Y PEDRO MONCAYO</v>
          </cell>
          <cell r="O1888" t="str">
            <v>GUAYAQUIL</v>
          </cell>
          <cell r="P1888" t="str">
            <v>GUAYAQUIL</v>
          </cell>
          <cell r="Q1888" t="str">
            <v>GUAYAS</v>
          </cell>
          <cell r="R1888" t="str">
            <v>2484593</v>
          </cell>
          <cell r="W1888" t="str">
            <v>0992458984001</v>
          </cell>
          <cell r="X1888" t="str">
            <v>995975330</v>
          </cell>
          <cell r="AA1888">
            <v>44944</v>
          </cell>
          <cell r="AD1888">
            <v>1</v>
          </cell>
          <cell r="AE1888">
            <v>1</v>
          </cell>
          <cell r="AI1888" t="str">
            <v>DESPACHO</v>
          </cell>
          <cell r="AJ1888" t="str">
            <v>NORMAL</v>
          </cell>
          <cell r="AL1888" t="str">
            <v>NO</v>
          </cell>
          <cell r="AN1888" t="str">
            <v>367 EMPRESAS Y NEGOCIOS</v>
          </cell>
          <cell r="AO1888" t="str">
            <v>GGCC / NEGOCIOS</v>
          </cell>
          <cell r="AP1888">
            <v>44944</v>
          </cell>
          <cell r="AR1888" t="str">
            <v>MDELIVERY_2484593</v>
          </cell>
          <cell r="AS1888">
            <v>331405</v>
          </cell>
          <cell r="AT1888" t="str">
            <v>D30</v>
          </cell>
          <cell r="AU1888" t="str">
            <v>BTB</v>
          </cell>
          <cell r="AV1888">
            <v>1</v>
          </cell>
          <cell r="AX1888" t="str">
            <v>EN_PROCESO</v>
          </cell>
          <cell r="AY1888" t="str">
            <v>LTE SAMSUNG A03 NEGRO: 1 und - sn. 351084958754102</v>
          </cell>
          <cell r="AZ1888" t="str">
            <v>TERMINAL</v>
          </cell>
          <cell r="BA1888" t="str">
            <v/>
          </cell>
        </row>
        <row r="1889">
          <cell r="A1889" t="str">
            <v>2484594</v>
          </cell>
          <cell r="B1889" t="str">
            <v>MDELIVERY</v>
          </cell>
          <cell r="C1889">
            <v>44944</v>
          </cell>
          <cell r="D1889" t="str">
            <v>FLEXNET ECUADOR - MDELIVERY</v>
          </cell>
          <cell r="E1889" t="str">
            <v>CALLE 28 DE JUNIO S/N Y GARCIA MORENO ENTRADA LLANO GRANDE</v>
          </cell>
          <cell r="H1889" t="str">
            <v>170208</v>
          </cell>
          <cell r="I1889" t="str">
            <v>QUITO</v>
          </cell>
          <cell r="J1889" t="str">
            <v>PICHINCHA</v>
          </cell>
          <cell r="K1889" t="str">
            <v>XIMENA DEL ROCIO VIZUETA PEREZ_XIMENA DEL ROCIO VIZUETA PEREZ</v>
          </cell>
          <cell r="L1889" t="str">
            <v>AV JIPIJAPA Y VICENTE CADENA REFERENCIA ATRAS DE LA ESCUELA GENARO JARAMILLO</v>
          </cell>
          <cell r="O1889" t="str">
            <v>QUITO</v>
          </cell>
          <cell r="P1889" t="str">
            <v>QUITO</v>
          </cell>
          <cell r="Q1889" t="str">
            <v>PICHINCHA</v>
          </cell>
          <cell r="R1889" t="str">
            <v>2484594</v>
          </cell>
          <cell r="W1889" t="str">
            <v>0603128521001</v>
          </cell>
          <cell r="X1889" t="str">
            <v>0999926916</v>
          </cell>
          <cell r="AA1889">
            <v>44944</v>
          </cell>
          <cell r="AD1889">
            <v>1</v>
          </cell>
          <cell r="AE1889">
            <v>1</v>
          </cell>
          <cell r="AI1889" t="str">
            <v>DESPACHO</v>
          </cell>
          <cell r="AJ1889" t="str">
            <v>NORMAL</v>
          </cell>
          <cell r="AL1889" t="str">
            <v>NO</v>
          </cell>
          <cell r="AN1889" t="str">
            <v>DAS CARGO A LA CUENTA (DELIVERY)</v>
          </cell>
          <cell r="AO1889" t="str">
            <v>DISTRIBUIDORES</v>
          </cell>
          <cell r="AP1889">
            <v>44944</v>
          </cell>
          <cell r="AR1889" t="str">
            <v>MDELIVERY_2484594</v>
          </cell>
          <cell r="AS1889">
            <v>331409</v>
          </cell>
          <cell r="AT1889" t="str">
            <v>D30</v>
          </cell>
          <cell r="AU1889" t="str">
            <v>BTB</v>
          </cell>
          <cell r="AV1889">
            <v>1</v>
          </cell>
          <cell r="AX1889" t="str">
            <v>EN_PROCESO</v>
          </cell>
          <cell r="AY1889" t="str">
            <v>HALFSIM MOVISTAR: 1 und - sn. 8959300120519307856</v>
          </cell>
          <cell r="AZ1889" t="str">
            <v>SIMCARD</v>
          </cell>
          <cell r="BA1889" t="str">
            <v>EMPRESAS TITULAR AUSENTE ENTREGA CON SELLO</v>
          </cell>
        </row>
        <row r="1890">
          <cell r="A1890" t="str">
            <v>2484595</v>
          </cell>
          <cell r="B1890" t="str">
            <v>MDELIVERY</v>
          </cell>
          <cell r="C1890">
            <v>44944</v>
          </cell>
          <cell r="D1890" t="str">
            <v>FLEXNET ECUADOR - MDELIVERY</v>
          </cell>
          <cell r="E1890" t="str">
            <v>CALLE 28 DE JUNIO S/N Y GARCIA MORENO ENTRADA LLANO GRANDE</v>
          </cell>
          <cell r="H1890" t="str">
            <v>170208</v>
          </cell>
          <cell r="I1890" t="str">
            <v>QUITO</v>
          </cell>
          <cell r="J1890" t="str">
            <v>PICHINCHA</v>
          </cell>
          <cell r="K1890" t="str">
            <v>DANIEL ALEXANDER ACURIO OCAMPO_DANIEL ALEXANDER ACURIO OCAMPO</v>
          </cell>
          <cell r="L1890" t="str">
            <v>AV MARIANO PAREDES Y PASAJE N73 REFERENCIA FRENTE AL UPC</v>
          </cell>
          <cell r="O1890" t="str">
            <v>QUITO</v>
          </cell>
          <cell r="P1890" t="str">
            <v>QUITO</v>
          </cell>
          <cell r="Q1890" t="str">
            <v>PICHINCHA</v>
          </cell>
          <cell r="R1890" t="str">
            <v>2484595</v>
          </cell>
          <cell r="W1890" t="str">
            <v>2300274764001</v>
          </cell>
          <cell r="X1890" t="str">
            <v>0983779211</v>
          </cell>
          <cell r="AA1890">
            <v>44944</v>
          </cell>
          <cell r="AD1890">
            <v>1</v>
          </cell>
          <cell r="AE1890">
            <v>1</v>
          </cell>
          <cell r="AI1890" t="str">
            <v>DESPACHO</v>
          </cell>
          <cell r="AJ1890" t="str">
            <v>NORMAL</v>
          </cell>
          <cell r="AL1890" t="str">
            <v>NO</v>
          </cell>
          <cell r="AN1890" t="str">
            <v>DAS CARGO A LA CUENTA (DELIVERY)</v>
          </cell>
          <cell r="AO1890" t="str">
            <v>DISTRIBUIDORES</v>
          </cell>
          <cell r="AP1890">
            <v>44944</v>
          </cell>
          <cell r="AR1890" t="str">
            <v>MDELIVERY_2484595</v>
          </cell>
          <cell r="AS1890">
            <v>331407</v>
          </cell>
          <cell r="AT1890" t="str">
            <v>D30</v>
          </cell>
          <cell r="AU1890" t="str">
            <v>BTB</v>
          </cell>
          <cell r="AV1890">
            <v>1</v>
          </cell>
          <cell r="AX1890" t="str">
            <v>EN_PROCESO</v>
          </cell>
          <cell r="AY1890" t="str">
            <v>HALFSIM MOVISTAR: 1 und - sn. 8959300120519310983</v>
          </cell>
          <cell r="AZ1890" t="str">
            <v>SIMCARD</v>
          </cell>
          <cell r="BA1890" t="str">
            <v>EMPRESAS TITULAR AUSENTE ENTREGA CON SELLO</v>
          </cell>
        </row>
        <row r="1891">
          <cell r="A1891" t="str">
            <v>2484596</v>
          </cell>
          <cell r="B1891" t="str">
            <v>MDELIVERY</v>
          </cell>
          <cell r="C1891">
            <v>44944</v>
          </cell>
          <cell r="D1891" t="str">
            <v>FLEXNET ECUADOR - MDELIVERY</v>
          </cell>
          <cell r="E1891" t="str">
            <v>CALLE 28 DE JUNIO S/N Y GARCIA MORENO ENTRADA LLANO GRANDE</v>
          </cell>
          <cell r="H1891" t="str">
            <v>170208</v>
          </cell>
          <cell r="I1891" t="str">
            <v>QUITO</v>
          </cell>
          <cell r="J1891" t="str">
            <v>PICHINCHA</v>
          </cell>
          <cell r="K1891" t="str">
            <v>DAVID JOSUE CEVALLOS CEVALLOS_DAVID JOSUE CEVALLOS CEVALLOS</v>
          </cell>
          <cell r="L1891" t="str">
            <v>CALLE QUITO Y CALLE CATALINA RIVERA REFERENCIA CASA EN OBRA COLOR GRIS DE TRES PISOS</v>
          </cell>
          <cell r="O1891" t="str">
            <v>LATACUNGA</v>
          </cell>
          <cell r="P1891" t="str">
            <v>LATACUNGA</v>
          </cell>
          <cell r="Q1891" t="str">
            <v>COTOPAXI</v>
          </cell>
          <cell r="R1891" t="str">
            <v>2484596</v>
          </cell>
          <cell r="W1891" t="str">
            <v>0503667677001</v>
          </cell>
          <cell r="X1891" t="str">
            <v>0987565468</v>
          </cell>
          <cell r="AA1891">
            <v>44944</v>
          </cell>
          <cell r="AD1891">
            <v>1</v>
          </cell>
          <cell r="AE1891">
            <v>1</v>
          </cell>
          <cell r="AI1891" t="str">
            <v>DESPACHO</v>
          </cell>
          <cell r="AJ1891" t="str">
            <v>NORMAL</v>
          </cell>
          <cell r="AL1891" t="str">
            <v>NO</v>
          </cell>
          <cell r="AN1891" t="str">
            <v>DAS CARGO A LA CUENTA (DELIVERY)</v>
          </cell>
          <cell r="AO1891" t="str">
            <v>DISTRIBUIDORES</v>
          </cell>
          <cell r="AP1891">
            <v>44944</v>
          </cell>
          <cell r="AR1891" t="str">
            <v>MDELIVERY_2484596</v>
          </cell>
          <cell r="AS1891">
            <v>331411</v>
          </cell>
          <cell r="AT1891" t="str">
            <v>D30</v>
          </cell>
          <cell r="AU1891" t="str">
            <v>BTB</v>
          </cell>
          <cell r="AV1891">
            <v>1</v>
          </cell>
          <cell r="AX1891" t="str">
            <v>EN_PROCESO</v>
          </cell>
          <cell r="AY1891" t="str">
            <v>HALFSIM MOVISTAR: 1 und - sn. 8959300120519314233</v>
          </cell>
          <cell r="AZ1891" t="str">
            <v>SIMCARD</v>
          </cell>
          <cell r="BA1891" t="str">
            <v>EMPRESAS TITULAR AUSENTE ENTREGA CON SELLO</v>
          </cell>
        </row>
        <row r="1892">
          <cell r="A1892" t="str">
            <v>2484597</v>
          </cell>
          <cell r="B1892" t="str">
            <v>MDELIVERY</v>
          </cell>
          <cell r="C1892">
            <v>44944</v>
          </cell>
          <cell r="D1892" t="str">
            <v>FLEXNET ECUADOR - MDELIVERY</v>
          </cell>
          <cell r="E1892" t="str">
            <v>CALLE 28 DE JUNIO S/N Y GARCIA MORENO ENTRADA LLANO GRANDE</v>
          </cell>
          <cell r="H1892" t="str">
            <v>170208</v>
          </cell>
          <cell r="I1892" t="str">
            <v>QUITO</v>
          </cell>
          <cell r="J1892" t="str">
            <v>PICHINCHA</v>
          </cell>
          <cell r="K1892" t="str">
            <v>SERGIO ALEJANDRO QUEMBA BALLEN_SERGIO ALEJANDRO QUEMBA BALLEN</v>
          </cell>
          <cell r="L1892" t="str">
            <v>LOS LAURELES Y MORTINOS EDIFICIO PLATINUM PLAZA LOCAL 15 REFERENCIA A UNA CUADRA DEL RESTAURANTE EL ARBOLITO</v>
          </cell>
          <cell r="O1892" t="str">
            <v>QUITO</v>
          </cell>
          <cell r="P1892" t="str">
            <v>QUITO</v>
          </cell>
          <cell r="Q1892" t="str">
            <v>PICHINCHA</v>
          </cell>
          <cell r="R1892" t="str">
            <v>2484597</v>
          </cell>
          <cell r="W1892" t="str">
            <v>1753246444001</v>
          </cell>
          <cell r="X1892" t="str">
            <v>0998120004 / 0999977637</v>
          </cell>
          <cell r="AA1892">
            <v>44944</v>
          </cell>
          <cell r="AD1892">
            <v>1</v>
          </cell>
          <cell r="AE1892">
            <v>1</v>
          </cell>
          <cell r="AI1892" t="str">
            <v>DESPACHO</v>
          </cell>
          <cell r="AJ1892" t="str">
            <v>NORMAL</v>
          </cell>
          <cell r="AL1892" t="str">
            <v>NO</v>
          </cell>
          <cell r="AN1892" t="str">
            <v>DAS CARGO A LA CUENTA (DELIVERY)</v>
          </cell>
          <cell r="AO1892" t="str">
            <v>DISTRIBUIDORES</v>
          </cell>
          <cell r="AP1892">
            <v>44944</v>
          </cell>
          <cell r="AR1892" t="str">
            <v>MDELIVERY_2484597</v>
          </cell>
          <cell r="AS1892">
            <v>331404</v>
          </cell>
          <cell r="AT1892" t="str">
            <v>D30</v>
          </cell>
          <cell r="AU1892" t="str">
            <v>BTB</v>
          </cell>
          <cell r="AV1892">
            <v>1</v>
          </cell>
          <cell r="AX1892" t="str">
            <v>EN_PROCESO</v>
          </cell>
          <cell r="AY1892" t="str">
            <v>HALFSIM MOVISTAR: 1 und - sn. 8959300120519315438</v>
          </cell>
          <cell r="AZ1892" t="str">
            <v>SIMCARD</v>
          </cell>
          <cell r="BA1892" t="str">
            <v>EMPRESAS TITULAR AUSENTE ENTREGA CON SELLO</v>
          </cell>
        </row>
        <row r="1893">
          <cell r="A1893" t="str">
            <v>2484598</v>
          </cell>
          <cell r="B1893" t="str">
            <v>MDELIVERY</v>
          </cell>
          <cell r="C1893">
            <v>44944</v>
          </cell>
          <cell r="D1893" t="str">
            <v>FLEXNET ECUADOR - MDELIVERY</v>
          </cell>
          <cell r="E1893" t="str">
            <v>CALLE 28 DE JUNIO S/N Y GARCIA MORENO ENTRADA LLANO GRANDE</v>
          </cell>
          <cell r="H1893" t="str">
            <v>170208</v>
          </cell>
          <cell r="I1893" t="str">
            <v>QUITO</v>
          </cell>
          <cell r="J1893" t="str">
            <v>PICHINCHA</v>
          </cell>
          <cell r="K1893" t="str">
            <v>MARIA BELEN TULCANAZA PALACIOS_MARIA BELEN TULCANAZA PALACIOS</v>
          </cell>
          <cell r="L1893" t="str">
            <v>AV CRISTOBAL DE TROYA 14 47 FRENTE AL REDONDEL DE LA MADRE A ESTA DIRECCION DE TRAMACO Q ESTA MAS CERCA EN LA OFICINA DE TRAMACO</v>
          </cell>
          <cell r="O1893" t="str">
            <v>IBARRA</v>
          </cell>
          <cell r="P1893" t="str">
            <v>IBARRA</v>
          </cell>
          <cell r="Q1893" t="str">
            <v>IMBABURA</v>
          </cell>
          <cell r="R1893" t="str">
            <v>2484598</v>
          </cell>
          <cell r="W1893" t="str">
            <v>1003973433001</v>
          </cell>
          <cell r="X1893" t="str">
            <v>0996310788</v>
          </cell>
          <cell r="AA1893">
            <v>44944</v>
          </cell>
          <cell r="AD1893">
            <v>1</v>
          </cell>
          <cell r="AE1893">
            <v>1</v>
          </cell>
          <cell r="AI1893" t="str">
            <v>DESPACHO</v>
          </cell>
          <cell r="AJ1893" t="str">
            <v>NORMAL</v>
          </cell>
          <cell r="AL1893" t="str">
            <v>NO</v>
          </cell>
          <cell r="AN1893" t="str">
            <v>DAS CARGO A LA CUENTA (DELIVERY)</v>
          </cell>
          <cell r="AO1893" t="str">
            <v>DISTRIBUIDORES</v>
          </cell>
          <cell r="AP1893">
            <v>44944</v>
          </cell>
          <cell r="AR1893" t="str">
            <v>MDELIVERY_2484598</v>
          </cell>
          <cell r="AS1893">
            <v>331408</v>
          </cell>
          <cell r="AT1893" t="str">
            <v>D30</v>
          </cell>
          <cell r="AU1893" t="str">
            <v>BTB</v>
          </cell>
          <cell r="AV1893">
            <v>1</v>
          </cell>
          <cell r="AX1893" t="str">
            <v>EN_PROCESO</v>
          </cell>
          <cell r="AY1893" t="str">
            <v>ESIM MOVISTAR_ESIM EVOUCHERS CODE QR: 1 und - sn. 8959300120529822001</v>
          </cell>
          <cell r="AZ1893" t="str">
            <v>SIMCARD</v>
          </cell>
          <cell r="BA1893" t="str">
            <v>EMPRESAS TITULAR AUSENTE ENTREGA CON SELLO</v>
          </cell>
        </row>
        <row r="1894">
          <cell r="A1894" t="str">
            <v>2484599</v>
          </cell>
          <cell r="B1894" t="str">
            <v>MDELIVERY</v>
          </cell>
          <cell r="C1894">
            <v>44944</v>
          </cell>
          <cell r="D1894" t="str">
            <v>FLEXNET ECUADOR - MDELIVERY</v>
          </cell>
          <cell r="E1894" t="str">
            <v>CALLE 28 DE JUNIO S/N Y GARCIA MORENO ENTRADA LLANO GRANDE</v>
          </cell>
          <cell r="H1894" t="str">
            <v>170208</v>
          </cell>
          <cell r="I1894" t="str">
            <v>QUITO</v>
          </cell>
          <cell r="J1894" t="str">
            <v>PICHINCHA</v>
          </cell>
          <cell r="K1894" t="str">
            <v>MARIA BELEN TULCANAZA PALACIOS_TULCANAZA PALACIOS CARLOS ROBERTO</v>
          </cell>
          <cell r="L1894" t="str">
            <v>AV CRISTOBAL DE TROYA 14 47 FRENTE AL REDONDEL DE LA MADRE A ESTA DIRECCION DE TRAMACO Q ESTA MAS CERCA EN LA OFICINA DE TRAMACO</v>
          </cell>
          <cell r="O1894" t="str">
            <v>IBARRA</v>
          </cell>
          <cell r="P1894" t="str">
            <v>IBARRA</v>
          </cell>
          <cell r="Q1894" t="str">
            <v>IMBABURA</v>
          </cell>
          <cell r="R1894" t="str">
            <v>2484599</v>
          </cell>
          <cell r="W1894" t="str">
            <v>1003571252001</v>
          </cell>
          <cell r="X1894" t="str">
            <v>0996310788 / 0996138877</v>
          </cell>
          <cell r="AA1894">
            <v>44944</v>
          </cell>
          <cell r="AD1894">
            <v>1</v>
          </cell>
          <cell r="AE1894">
            <v>1</v>
          </cell>
          <cell r="AI1894" t="str">
            <v>DESPACHO</v>
          </cell>
          <cell r="AJ1894" t="str">
            <v>NORMAL</v>
          </cell>
          <cell r="AL1894" t="str">
            <v>NO</v>
          </cell>
          <cell r="AN1894" t="str">
            <v>DAS CARGO A LA CUENTA (DELIVERY)</v>
          </cell>
          <cell r="AO1894" t="str">
            <v>DISTRIBUIDORES</v>
          </cell>
          <cell r="AP1894">
            <v>44944</v>
          </cell>
          <cell r="AR1894" t="str">
            <v>MDELIVERY_2484599</v>
          </cell>
          <cell r="AS1894">
            <v>331406</v>
          </cell>
          <cell r="AT1894" t="str">
            <v>D30</v>
          </cell>
          <cell r="AU1894" t="str">
            <v>BTB</v>
          </cell>
          <cell r="AV1894">
            <v>1</v>
          </cell>
          <cell r="AX1894" t="str">
            <v>EN_PROCESO</v>
          </cell>
          <cell r="AY1894" t="str">
            <v>ESIM MOVISTAR_ESIM EVOUCHERS CODE QR: 1 und - sn. 8959300120529822076</v>
          </cell>
          <cell r="AZ1894" t="str">
            <v>SIMCARD</v>
          </cell>
          <cell r="BA1894" t="str">
            <v>EMPRESAS TITULAR AUSENTE ENTREGA CON SELLO</v>
          </cell>
        </row>
        <row r="1895">
          <cell r="A1895" t="str">
            <v>2484600</v>
          </cell>
          <cell r="B1895" t="str">
            <v>MDELIVERY</v>
          </cell>
          <cell r="C1895">
            <v>44944</v>
          </cell>
          <cell r="D1895" t="str">
            <v>FLEXNET ECUADOR - MDELIVERY</v>
          </cell>
          <cell r="E1895" t="str">
            <v>CALLE 28 DE JUNIO S/N Y GARCIA MORENO ENTRADA LLANO GRANDE</v>
          </cell>
          <cell r="H1895" t="str">
            <v>170208</v>
          </cell>
          <cell r="I1895" t="str">
            <v>QUITO</v>
          </cell>
          <cell r="J1895" t="str">
            <v>PICHINCHA</v>
          </cell>
          <cell r="K1895" t="str">
            <v>MARCO COELLO_IDEAL ALAMBREC S A</v>
          </cell>
          <cell r="L1895" t="str">
            <v>DX CALLE S60 E3 423 Y CLL E3E SCTR PARQUE INDUSTRIA L EN LA PANASUR FRTE A NOVA CERO TRAS DE LA FBCA DE ETERNI</v>
          </cell>
          <cell r="O1895" t="str">
            <v>QUITO</v>
          </cell>
          <cell r="P1895" t="str">
            <v>QUITO</v>
          </cell>
          <cell r="Q1895" t="str">
            <v>PICHINCHA</v>
          </cell>
          <cell r="R1895" t="str">
            <v>2484600</v>
          </cell>
          <cell r="W1895" t="str">
            <v>1790050947001</v>
          </cell>
          <cell r="X1895" t="str">
            <v>0983182291</v>
          </cell>
          <cell r="AA1895">
            <v>44944</v>
          </cell>
          <cell r="AD1895">
            <v>1</v>
          </cell>
          <cell r="AE1895">
            <v>1</v>
          </cell>
          <cell r="AI1895" t="str">
            <v>DESPACHO</v>
          </cell>
          <cell r="AJ1895" t="str">
            <v>NORMAL</v>
          </cell>
          <cell r="AL1895" t="str">
            <v>NO</v>
          </cell>
          <cell r="AN1895" t="str">
            <v>POSVENTA GGCC Y NEGOCIOS (EXPRESS SOLO QUITO)</v>
          </cell>
          <cell r="AO1895" t="str">
            <v>GGCC / NEGOCIOS</v>
          </cell>
          <cell r="AP1895">
            <v>44944</v>
          </cell>
          <cell r="AR1895" t="str">
            <v>MDELIVERY_2484600</v>
          </cell>
          <cell r="AS1895">
            <v>331412</v>
          </cell>
          <cell r="AT1895" t="str">
            <v>D30</v>
          </cell>
          <cell r="AU1895" t="str">
            <v>BTB</v>
          </cell>
          <cell r="AV1895">
            <v>1</v>
          </cell>
          <cell r="AX1895" t="str">
            <v>EN_PROCESO</v>
          </cell>
          <cell r="AY1895" t="str">
            <v>LTE SAMSUNG A23 AZUL: 1 und - sn. 356795951156392</v>
          </cell>
          <cell r="AZ1895" t="str">
            <v>TERMINAL</v>
          </cell>
          <cell r="BA1895" t="str">
            <v/>
          </cell>
        </row>
        <row r="1896">
          <cell r="A1896" t="str">
            <v>2484601</v>
          </cell>
          <cell r="B1896" t="str">
            <v>MDELIVERY</v>
          </cell>
          <cell r="C1896">
            <v>44944</v>
          </cell>
          <cell r="D1896" t="str">
            <v>FLEXNET ECUADOR - MDELIVERY</v>
          </cell>
          <cell r="E1896" t="str">
            <v>CALLE 28 DE JUNIO S/N Y GARCIA MORENO ENTRADA LLANO GRANDE</v>
          </cell>
          <cell r="H1896" t="str">
            <v>170208</v>
          </cell>
          <cell r="I1896" t="str">
            <v>QUITO</v>
          </cell>
          <cell r="J1896" t="str">
            <v>PICHINCHA</v>
          </cell>
          <cell r="K1896" t="str">
            <v>JENNIFFER VILLACIS_ASOCIACION SOLIDARISTA PROFUTURO</v>
          </cell>
          <cell r="L1896" t="str">
            <v>AV JOSE RODRIGUEZ BONIN Y AV BARCELONA PLANTA SAN EDUARDO HOLCIM ECUADOR PLANTA BAJA GUAYAQUIL ECUADOR</v>
          </cell>
          <cell r="O1896" t="str">
            <v>GUAYAQUIL</v>
          </cell>
          <cell r="P1896" t="str">
            <v>GUAYAQUIL</v>
          </cell>
          <cell r="Q1896" t="str">
            <v>GUAYAS</v>
          </cell>
          <cell r="R1896" t="str">
            <v>2484601</v>
          </cell>
          <cell r="W1896" t="str">
            <v>0992424222001</v>
          </cell>
          <cell r="X1896" t="str">
            <v>0987932799</v>
          </cell>
          <cell r="AA1896">
            <v>44944</v>
          </cell>
          <cell r="AD1896">
            <v>1</v>
          </cell>
          <cell r="AE1896">
            <v>1</v>
          </cell>
          <cell r="AI1896" t="str">
            <v>DESPACHO</v>
          </cell>
          <cell r="AJ1896" t="str">
            <v>NORMAL</v>
          </cell>
          <cell r="AL1896" t="str">
            <v>NO</v>
          </cell>
          <cell r="AN1896" t="str">
            <v>367 EMPRESAS Y NEGOCIOS</v>
          </cell>
          <cell r="AO1896" t="str">
            <v>GGCC / NEGOCIOS</v>
          </cell>
          <cell r="AP1896">
            <v>44944</v>
          </cell>
          <cell r="AR1896" t="str">
            <v>MDELIVERY_2484601</v>
          </cell>
          <cell r="AS1896">
            <v>331413</v>
          </cell>
          <cell r="AT1896" t="str">
            <v>D30</v>
          </cell>
          <cell r="AU1896" t="str">
            <v>BTB</v>
          </cell>
          <cell r="AV1896">
            <v>2</v>
          </cell>
          <cell r="AX1896" t="str">
            <v>EN_PROCESO</v>
          </cell>
          <cell r="AY1896" t="str">
            <v>LTE SAMSUNG A53 5G AZUL: 1 und - sn. 353842198069567 / LTE XIAOMI REDMI NOTE 11S AZUL: 1 und - sn. 863837058845463</v>
          </cell>
          <cell r="AZ1896" t="str">
            <v>TERMINAL</v>
          </cell>
          <cell r="BA1896" t="str">
            <v/>
          </cell>
        </row>
        <row r="1897">
          <cell r="A1897" t="str">
            <v>2484603</v>
          </cell>
          <cell r="B1897" t="str">
            <v>MDELIVERY</v>
          </cell>
          <cell r="C1897">
            <v>44944</v>
          </cell>
          <cell r="D1897" t="str">
            <v>FLEXNET ECUADOR - MDELIVERY</v>
          </cell>
          <cell r="E1897" t="str">
            <v>CALLE 28 DE JUNIO S/N Y GARCIA MORENO ENTRADA LLANO GRANDE</v>
          </cell>
          <cell r="H1897" t="str">
            <v>170208</v>
          </cell>
          <cell r="I1897" t="str">
            <v>QUITO</v>
          </cell>
          <cell r="J1897" t="str">
            <v>PICHINCHA</v>
          </cell>
          <cell r="K1897" t="str">
            <v>JONATHAN ALEXANDER TOBON SANCHEZ_JONATHAN ALEXANDER TOBON SANCHEZ</v>
          </cell>
          <cell r="L1897" t="str">
            <v>PARROQUIA LA AURORA CALLE RICARDO PAREDES Y SATURDINO ZUNIGA CASA DE UN PISO ENLUCIDA CON CERRAMIENTO DE BLOQUE PORTON PLOMO ATRAS DE LA ESCUELA MARINA GALLARDO</v>
          </cell>
          <cell r="O1897" t="str">
            <v>DAULE</v>
          </cell>
          <cell r="P1897" t="str">
            <v>DAULE</v>
          </cell>
          <cell r="Q1897" t="str">
            <v>GUAYAS</v>
          </cell>
          <cell r="R1897" t="str">
            <v>2484603</v>
          </cell>
          <cell r="W1897" t="str">
            <v>0956394027001</v>
          </cell>
          <cell r="X1897" t="str">
            <v>0982602763</v>
          </cell>
          <cell r="AA1897">
            <v>44944</v>
          </cell>
          <cell r="AD1897">
            <v>1</v>
          </cell>
          <cell r="AE1897">
            <v>1</v>
          </cell>
          <cell r="AI1897" t="str">
            <v>DESPACHO</v>
          </cell>
          <cell r="AJ1897" t="str">
            <v>NORMAL</v>
          </cell>
          <cell r="AL1897" t="str">
            <v>NO</v>
          </cell>
          <cell r="AN1897" t="str">
            <v>DAS CARGO A LA CUENTA (DELIVERY)</v>
          </cell>
          <cell r="AO1897" t="str">
            <v>DISTRIBUIDORES</v>
          </cell>
          <cell r="AP1897">
            <v>44944</v>
          </cell>
          <cell r="AR1897" t="str">
            <v>MDELIVERY_2484603</v>
          </cell>
          <cell r="AS1897">
            <v>331415</v>
          </cell>
          <cell r="AT1897" t="str">
            <v>D30</v>
          </cell>
          <cell r="AU1897" t="str">
            <v>BTB</v>
          </cell>
          <cell r="AV1897">
            <v>1</v>
          </cell>
          <cell r="AX1897" t="str">
            <v>EN_PROCESO</v>
          </cell>
          <cell r="AY1897" t="str">
            <v>HALFSIM MOVISTAR: 1 und - sn. 8959300520561470157</v>
          </cell>
          <cell r="AZ1897" t="str">
            <v>SIMCARD</v>
          </cell>
          <cell r="BA1897" t="str">
            <v>EMPRESAS TITULAR AUSENTE ENTREGA CON SELLO</v>
          </cell>
        </row>
        <row r="1898">
          <cell r="A1898" t="str">
            <v>2484604</v>
          </cell>
          <cell r="B1898" t="str">
            <v>MDELIVERY</v>
          </cell>
          <cell r="C1898">
            <v>44944</v>
          </cell>
          <cell r="D1898" t="str">
            <v>FLEXNET ECUADOR - MDELIVERY</v>
          </cell>
          <cell r="E1898" t="str">
            <v>CALLE 28 DE JUNIO S/N Y GARCIA MORENO ENTRADA LLANO GRANDE</v>
          </cell>
          <cell r="H1898" t="str">
            <v>170208</v>
          </cell>
          <cell r="I1898" t="str">
            <v>QUITO</v>
          </cell>
          <cell r="J1898" t="str">
            <v>PICHINCHA</v>
          </cell>
          <cell r="K1898" t="str">
            <v>ING ROBERTO BUNAY_TELEVISORA NACIONAL COMPANIA ANONIMA TELENACIONAL</v>
          </cell>
          <cell r="L1898" t="str">
            <v>BELLAVISTA BOSMEDIANO 447 Y JOSE CARBO EDIFICIO ECUAVISA SECTOR BELLAVISTA EN QUITO</v>
          </cell>
          <cell r="O1898" t="str">
            <v>QUITO</v>
          </cell>
          <cell r="P1898" t="str">
            <v>QUITO</v>
          </cell>
          <cell r="Q1898" t="str">
            <v>PICHINCHA</v>
          </cell>
          <cell r="R1898" t="str">
            <v>2484604</v>
          </cell>
          <cell r="W1898" t="str">
            <v>1790036243001</v>
          </cell>
          <cell r="X1898" t="str">
            <v>0994028556</v>
          </cell>
          <cell r="AA1898">
            <v>44944</v>
          </cell>
          <cell r="AD1898">
            <v>1</v>
          </cell>
          <cell r="AE1898">
            <v>1</v>
          </cell>
          <cell r="AI1898" t="str">
            <v>DESPACHO</v>
          </cell>
          <cell r="AJ1898" t="str">
            <v>EXPRESS</v>
          </cell>
          <cell r="AL1898" t="str">
            <v>NO</v>
          </cell>
          <cell r="AN1898" t="str">
            <v>POSVENTA GGCC Y NEGOCIOS (EXPRESS SOLO QUITO)</v>
          </cell>
          <cell r="AO1898" t="str">
            <v>GGCC / NEGOCIOS</v>
          </cell>
          <cell r="AP1898">
            <v>44944</v>
          </cell>
          <cell r="AR1898" t="str">
            <v>MDELIVERY_2484604</v>
          </cell>
          <cell r="AS1898">
            <v>331390</v>
          </cell>
          <cell r="AT1898" t="str">
            <v>D40</v>
          </cell>
          <cell r="AU1898" t="str">
            <v>BTB</v>
          </cell>
          <cell r="AV1898">
            <v>1</v>
          </cell>
          <cell r="AX1898" t="str">
            <v>HABILITADO RUTEO</v>
          </cell>
          <cell r="AY1898" t="str">
            <v>LTE NOKIA C2 2E AZUL: 1 und - sn. 353906800010721</v>
          </cell>
          <cell r="AZ1898" t="str">
            <v>TERMINAL</v>
          </cell>
          <cell r="BA1898" t="str">
            <v/>
          </cell>
        </row>
        <row r="1899">
          <cell r="A1899" t="str">
            <v>2484605</v>
          </cell>
          <cell r="B1899" t="str">
            <v>MDELIVERY</v>
          </cell>
          <cell r="C1899">
            <v>44944</v>
          </cell>
          <cell r="D1899" t="str">
            <v>FLEXNET ECUADOR - MDELIVERY</v>
          </cell>
          <cell r="E1899" t="str">
            <v>CALLE 28 DE JUNIO S/N Y GARCIA MORENO ENTRADA LLANO GRANDE</v>
          </cell>
          <cell r="H1899" t="str">
            <v>170208</v>
          </cell>
          <cell r="I1899" t="str">
            <v>QUITO</v>
          </cell>
          <cell r="J1899" t="str">
            <v>PICHINCHA</v>
          </cell>
          <cell r="K1899" t="str">
            <v>JAVIER ANDRADE O NEXAR ALCIVAR_BANCO GENERAL RUMINAHUI S A 1</v>
          </cell>
          <cell r="L1899" t="str">
            <v>AV MALECON EDIFICIO EL VIGIA Y CALLE 13 BANCO RUMINAHUI MANTA A LADO DE BANCO INTERNACIONAL</v>
          </cell>
          <cell r="O1899" t="str">
            <v>MANTA</v>
          </cell>
          <cell r="P1899" t="str">
            <v>MANTA</v>
          </cell>
          <cell r="Q1899" t="str">
            <v>MANABI</v>
          </cell>
          <cell r="R1899" t="str">
            <v>2484605</v>
          </cell>
          <cell r="W1899" t="str">
            <v>1790864316001</v>
          </cell>
          <cell r="X1899" t="str">
            <v>0993393039</v>
          </cell>
          <cell r="AA1899">
            <v>44944</v>
          </cell>
          <cell r="AD1899">
            <v>1</v>
          </cell>
          <cell r="AE1899">
            <v>1</v>
          </cell>
          <cell r="AI1899" t="str">
            <v>DESPACHO</v>
          </cell>
          <cell r="AJ1899" t="str">
            <v>NORMAL</v>
          </cell>
          <cell r="AL1899" t="str">
            <v>NO</v>
          </cell>
          <cell r="AN1899" t="str">
            <v>POSVENTA GGCC Y NEGOCIOS</v>
          </cell>
          <cell r="AO1899" t="str">
            <v>GGCC / NEGOCIOS</v>
          </cell>
          <cell r="AP1899">
            <v>44944</v>
          </cell>
          <cell r="AR1899" t="str">
            <v>MDELIVERY_2484605</v>
          </cell>
          <cell r="AS1899">
            <v>331414</v>
          </cell>
          <cell r="AT1899" t="str">
            <v>D30</v>
          </cell>
          <cell r="AU1899" t="str">
            <v>BTB</v>
          </cell>
          <cell r="AV1899">
            <v>1</v>
          </cell>
          <cell r="AX1899" t="str">
            <v>EN_PROCESO</v>
          </cell>
          <cell r="AY1899" t="str">
            <v>LTE REALME C35 NEGRO: 1 und - sn. 867497061286175</v>
          </cell>
          <cell r="AZ1899" t="str">
            <v>TERMINAL</v>
          </cell>
          <cell r="BA1899" t="str">
            <v/>
          </cell>
        </row>
        <row r="1900">
          <cell r="A1900" t="str">
            <v>2484606</v>
          </cell>
          <cell r="B1900" t="str">
            <v>MDELIVERY</v>
          </cell>
          <cell r="C1900">
            <v>44944</v>
          </cell>
          <cell r="D1900" t="str">
            <v>FLEXNET ECUADOR - MDELIVERY</v>
          </cell>
          <cell r="E1900" t="str">
            <v>CALLE 28 DE JUNIO S/N Y GARCIA MORENO ENTRADA LLANO GRANDE</v>
          </cell>
          <cell r="H1900" t="str">
            <v>170208</v>
          </cell>
          <cell r="I1900" t="str">
            <v>QUITO</v>
          </cell>
          <cell r="J1900" t="str">
            <v>PICHINCHA</v>
          </cell>
          <cell r="K1900" t="str">
            <v>FABRICIO FERNANDO ITURRALDE MORAN_FABRICIO FERNANDO ITURRALDE MORAN</v>
          </cell>
          <cell r="L1900" t="str">
            <v>URBANORMZ 153 VILLA 16</v>
          </cell>
          <cell r="O1900" t="str">
            <v>GUAYAQUIL</v>
          </cell>
          <cell r="P1900" t="str">
            <v>GUAYAQUIL</v>
          </cell>
          <cell r="Q1900" t="str">
            <v>GUAYAS</v>
          </cell>
          <cell r="R1900" t="str">
            <v>2484606</v>
          </cell>
          <cell r="W1900" t="str">
            <v>0926099060001</v>
          </cell>
          <cell r="X1900" t="str">
            <v>0980493344</v>
          </cell>
          <cell r="AA1900">
            <v>44944</v>
          </cell>
          <cell r="AD1900">
            <v>1</v>
          </cell>
          <cell r="AE1900">
            <v>1</v>
          </cell>
          <cell r="AI1900" t="str">
            <v>DESPACHO</v>
          </cell>
          <cell r="AJ1900" t="str">
            <v>NORMAL</v>
          </cell>
          <cell r="AL1900" t="str">
            <v>NO</v>
          </cell>
          <cell r="AN1900" t="str">
            <v>DAS CARGO A LA CUENTA (DELIVERY)</v>
          </cell>
          <cell r="AO1900" t="str">
            <v>DISTRIBUIDORES</v>
          </cell>
          <cell r="AP1900">
            <v>44944</v>
          </cell>
          <cell r="AR1900" t="str">
            <v>MDELIVERY_2484606</v>
          </cell>
          <cell r="AS1900">
            <v>331416</v>
          </cell>
          <cell r="AT1900" t="str">
            <v>D30</v>
          </cell>
          <cell r="AU1900" t="str">
            <v>BTB</v>
          </cell>
          <cell r="AV1900">
            <v>6</v>
          </cell>
          <cell r="AX1900" t="str">
            <v>EN_PROCESO</v>
          </cell>
          <cell r="AY1900" t="str">
            <v>HALFSIM MOVISTAR: 6 und - sn. 8959300120519315776,8959300120519192217,8959300420553242435,8959300420557780562,8959300120519192126,8959300120519315057</v>
          </cell>
          <cell r="AZ1900" t="str">
            <v>SIMCARD</v>
          </cell>
          <cell r="BA1900" t="str">
            <v>EMPRESAS TITULAR AUSENTE ENTREGA CON SELLO</v>
          </cell>
        </row>
        <row r="1901">
          <cell r="A1901" t="str">
            <v>2484612</v>
          </cell>
          <cell r="B1901" t="str">
            <v>MDELIVERY</v>
          </cell>
          <cell r="C1901">
            <v>44944</v>
          </cell>
          <cell r="D1901" t="str">
            <v>FLEXNET ECUADOR - MDELIVERY</v>
          </cell>
          <cell r="E1901" t="str">
            <v>CALLE 28 DE JUNIO S/N Y GARCIA MORENO ENTRADA LLANO GRANDE</v>
          </cell>
          <cell r="H1901" t="str">
            <v>170208</v>
          </cell>
          <cell r="I1901" t="str">
            <v>QUITO</v>
          </cell>
          <cell r="J1901" t="str">
            <v>PICHINCHA</v>
          </cell>
          <cell r="K1901" t="str">
            <v>EDISON SIGUENZA DIEGO AVILA_GRAIMAN CIA LTDA</v>
          </cell>
          <cell r="L1901" t="str">
            <v>PANAMERICANA NORTE KILOMETRO 4 5 SCTR PARQUE INDUSTRIAL INDUSTRIAS GRAIMAN</v>
          </cell>
          <cell r="O1901" t="str">
            <v>CUENCA</v>
          </cell>
          <cell r="P1901" t="str">
            <v>CUENCA</v>
          </cell>
          <cell r="Q1901" t="str">
            <v>AZUAY</v>
          </cell>
          <cell r="R1901" t="str">
            <v>2484612</v>
          </cell>
          <cell r="W1901" t="str">
            <v>0190122271001</v>
          </cell>
          <cell r="X1901" t="str">
            <v>0984891859</v>
          </cell>
          <cell r="AA1901">
            <v>44944</v>
          </cell>
          <cell r="AD1901">
            <v>1</v>
          </cell>
          <cell r="AE1901">
            <v>1</v>
          </cell>
          <cell r="AI1901" t="str">
            <v>DESPACHO</v>
          </cell>
          <cell r="AJ1901" t="str">
            <v>NORMAL</v>
          </cell>
          <cell r="AL1901" t="str">
            <v>NO</v>
          </cell>
          <cell r="AN1901" t="str">
            <v>POSVENTA GGCC Y NEGOCIOS</v>
          </cell>
          <cell r="AO1901" t="str">
            <v>GGCC / NEGOCIOS</v>
          </cell>
          <cell r="AP1901">
            <v>44944</v>
          </cell>
          <cell r="AR1901" t="str">
            <v>MDELIVERY_2484612</v>
          </cell>
          <cell r="AS1901">
            <v>331420</v>
          </cell>
          <cell r="AT1901" t="str">
            <v>D30</v>
          </cell>
          <cell r="AU1901" t="str">
            <v>BTB</v>
          </cell>
          <cell r="AV1901">
            <v>65</v>
          </cell>
          <cell r="AX1901" t="str">
            <v>EN_PROCESO</v>
          </cell>
          <cell r="AY1901" t="str">
            <v>LTE SAMSUNG A03 AZUL: 22 und - sn. 351084957811176,351084957811036,351084957811077,351084957811010,351084957811051,351084957811085,351084957811127,351084957811291,351084957811101,351084957811044,351084957811135,351084957811143,351084957811119,351084957811358,351084957811226,351084957811416,351084957811150,351084957811200,351084957811168,351084957811317,351084957811275,351084957812000 / LTE SAMSUNG A03 NEGRO: 43 und - sn. 351084958319278,351084958318452,351084958318445,351084958319179,351084958319443,351084958319120,351084958318783,351084958319294,351084958319344,351084958318544,351084958318676,351084958319377,351084958319534,351084958319260,351084958318809,351084958318551,351084958319559,351084958319427,351084958318817,351084958318569,351084958319591,351084958319526,351084958319013,351084958318601,351084958318825,351084958319054,351084958319096,351084958318791,351084958318973,351084958318981,351084958319161,351084958319468,351084958319070,351084958319500,351084958319203,351084958319104,351084958319245,351084958319237,351084958319369,351084958319310,351084958319385,351084958319393,351084958319518</v>
          </cell>
          <cell r="AZ1901" t="str">
            <v>TERMINAL</v>
          </cell>
          <cell r="BA1901" t="str">
            <v/>
          </cell>
        </row>
        <row r="1902">
          <cell r="A1902" t="str">
            <v>2484677_1</v>
          </cell>
          <cell r="B1902" t="str">
            <v>MDELIVERY</v>
          </cell>
          <cell r="C1902">
            <v>44944</v>
          </cell>
          <cell r="D1902" t="str">
            <v>FLEXNET ECUADOR - MDELIVERY</v>
          </cell>
          <cell r="E1902" t="str">
            <v>CALLE 28 DE JUNIO S/N Y GARCIA MORENO ENTRADA LLANO GRANDE</v>
          </cell>
          <cell r="H1902" t="str">
            <v>170208</v>
          </cell>
          <cell r="I1902" t="str">
            <v>QUITO</v>
          </cell>
          <cell r="J1902" t="str">
            <v>PICHINCHA</v>
          </cell>
          <cell r="K1902" t="str">
            <v>EDISON SIGUENZA DIEGO AVILA_TUBERIA GALVANIZADA ECUATORIANA S A</v>
          </cell>
          <cell r="L1902" t="str">
            <v>PANAMERICANA NORTE KILOMETRO 4 5 SCTR PARQUE INDUSTRIAL INDUSTRIAS GRAIMAN</v>
          </cell>
          <cell r="O1902" t="str">
            <v>CUENCA</v>
          </cell>
          <cell r="P1902" t="str">
            <v>CUENCA</v>
          </cell>
          <cell r="Q1902" t="str">
            <v>AZUAY</v>
          </cell>
          <cell r="R1902" t="str">
            <v>2484677_1</v>
          </cell>
          <cell r="W1902" t="str">
            <v>0190004643001</v>
          </cell>
          <cell r="X1902" t="str">
            <v>0984891859</v>
          </cell>
          <cell r="AA1902">
            <v>44944</v>
          </cell>
          <cell r="AD1902">
            <v>1</v>
          </cell>
          <cell r="AE1902">
            <v>1</v>
          </cell>
          <cell r="AI1902" t="str">
            <v>DESPACHO</v>
          </cell>
          <cell r="AJ1902" t="str">
            <v>NORMAL</v>
          </cell>
          <cell r="AL1902" t="str">
            <v>NO</v>
          </cell>
          <cell r="AN1902" t="str">
            <v>POSVENTA GGCC Y NEGOCIOS</v>
          </cell>
          <cell r="AO1902" t="str">
            <v>GGCC / NEGOCIOS</v>
          </cell>
          <cell r="AP1902">
            <v>44944</v>
          </cell>
          <cell r="AR1902" t="str">
            <v>MDELIVERY_2484677_1</v>
          </cell>
          <cell r="AS1902">
            <v>331424</v>
          </cell>
          <cell r="AT1902" t="str">
            <v>D30</v>
          </cell>
          <cell r="AU1902" t="str">
            <v>BTB</v>
          </cell>
          <cell r="AV1902">
            <v>17</v>
          </cell>
          <cell r="AX1902" t="str">
            <v>EN_PROCESO</v>
          </cell>
          <cell r="AY1902" t="str">
            <v>LTE SAMSUNG A03 AZUL: 17 und - sn. 351084957811028,351084957812174,351084957811952,351084957812455,351084957811978,351084957812356,351084957812018,351084957812836,351084957811879,351084957812554,351084957812026,351084957812562,351084957812240,351084957812364,351084957812067,351084957812844,351084957811812</v>
          </cell>
          <cell r="AZ1902" t="str">
            <v>TERMINAL</v>
          </cell>
          <cell r="BA1902" t="str">
            <v/>
          </cell>
        </row>
        <row r="1903">
          <cell r="A1903" t="str">
            <v>2484693</v>
          </cell>
          <cell r="B1903" t="str">
            <v>MDELIVERY</v>
          </cell>
          <cell r="C1903">
            <v>44944</v>
          </cell>
          <cell r="D1903" t="str">
            <v>FLEXNET ECUADOR - MDELIVERY</v>
          </cell>
          <cell r="E1903" t="str">
            <v>CALLE 28 DE JUNIO S/N Y GARCIA MORENO ENTRADA LLANO GRANDE</v>
          </cell>
          <cell r="H1903" t="str">
            <v>170208</v>
          </cell>
          <cell r="I1903" t="str">
            <v>QUITO</v>
          </cell>
          <cell r="J1903" t="str">
            <v>PICHINCHA</v>
          </cell>
          <cell r="K1903" t="str">
            <v>EDISON SIGUENZA DIEGO AVILA_VIAUSTRO CIA LTDA VIAS DEL AUSTRO CIA LTDA</v>
          </cell>
          <cell r="L1903" t="str">
            <v>PANAMERICANA NORTE KILOMETRO 4 5 SCTR PARQUE INDUSTRIAL INDUSTRIAS GRAIMAN</v>
          </cell>
          <cell r="O1903" t="str">
            <v>CUENCA</v>
          </cell>
          <cell r="P1903" t="str">
            <v>CUENCA</v>
          </cell>
          <cell r="Q1903" t="str">
            <v>AZUAY</v>
          </cell>
          <cell r="R1903" t="str">
            <v>2484693</v>
          </cell>
          <cell r="W1903" t="str">
            <v>0190022196001</v>
          </cell>
          <cell r="X1903" t="str">
            <v>0984891859</v>
          </cell>
          <cell r="AA1903">
            <v>44944</v>
          </cell>
          <cell r="AD1903">
            <v>1</v>
          </cell>
          <cell r="AE1903">
            <v>1</v>
          </cell>
          <cell r="AI1903" t="str">
            <v>DESPACHO</v>
          </cell>
          <cell r="AJ1903" t="str">
            <v>NORMAL</v>
          </cell>
          <cell r="AL1903" t="str">
            <v>NO</v>
          </cell>
          <cell r="AN1903" t="str">
            <v>POSVENTA GGCC Y NEGOCIOS</v>
          </cell>
          <cell r="AO1903" t="str">
            <v>GGCC / NEGOCIOS</v>
          </cell>
          <cell r="AP1903">
            <v>44944</v>
          </cell>
          <cell r="AR1903" t="str">
            <v>MDELIVERY_2484693</v>
          </cell>
          <cell r="AS1903">
            <v>331417</v>
          </cell>
          <cell r="AT1903" t="str">
            <v>D30</v>
          </cell>
          <cell r="AU1903" t="str">
            <v>BTB</v>
          </cell>
          <cell r="AV1903">
            <v>20</v>
          </cell>
          <cell r="AX1903" t="str">
            <v>EN_PROCESO</v>
          </cell>
          <cell r="AY1903" t="str">
            <v>LTE SAMSUNG A03 AZUL: 20 und - sn. 351084957811937,351084957812570,351084957812059,351084957812612,351084957812349,351084957812596,351084957812083,351084957812869,351084957811960,351084957812653,351084957812125,351084957812711,351084957812430,351084957812695,351084957812109,351084957812935,351084957812745,351084957812224,351084957812752,351084957812497</v>
          </cell>
          <cell r="AZ1903" t="str">
            <v>TERMINAL</v>
          </cell>
          <cell r="BA1903" t="str">
            <v/>
          </cell>
        </row>
        <row r="1904">
          <cell r="A1904" t="str">
            <v>2484713</v>
          </cell>
          <cell r="B1904" t="str">
            <v>MDELIVERY</v>
          </cell>
          <cell r="C1904">
            <v>44944</v>
          </cell>
          <cell r="D1904" t="str">
            <v>FLEXNET ECUADOR - MDELIVERY</v>
          </cell>
          <cell r="E1904" t="str">
            <v>CALLE 28 DE JUNIO S/N Y GARCIA MORENO ENTRADA LLANO GRANDE</v>
          </cell>
          <cell r="H1904" t="str">
            <v>170208</v>
          </cell>
          <cell r="I1904" t="str">
            <v>QUITO</v>
          </cell>
          <cell r="J1904" t="str">
            <v>PICHINCHA</v>
          </cell>
          <cell r="K1904" t="str">
            <v>EDISON SIGUENZA DIEGO AVILA_ASOCIACION DE PROFESORES DE LA UNIVERSIDAD DEL AZU</v>
          </cell>
          <cell r="L1904" t="str">
            <v>PANAMERICANA NORTE KILOMETRO 4 5 SCTR PARQUE INDUSTRIAL INDUSTRIAS GRAIMAN</v>
          </cell>
          <cell r="O1904" t="str">
            <v>CUENCA</v>
          </cell>
          <cell r="P1904" t="str">
            <v>CUENCA</v>
          </cell>
          <cell r="Q1904" t="str">
            <v>AZUAY</v>
          </cell>
          <cell r="R1904" t="str">
            <v>2484713</v>
          </cell>
          <cell r="W1904" t="str">
            <v>0190301842001</v>
          </cell>
          <cell r="X1904" t="str">
            <v>0984891859</v>
          </cell>
          <cell r="AA1904">
            <v>44944</v>
          </cell>
          <cell r="AD1904">
            <v>1</v>
          </cell>
          <cell r="AE1904">
            <v>1</v>
          </cell>
          <cell r="AI1904" t="str">
            <v>DESPACHO</v>
          </cell>
          <cell r="AJ1904" t="str">
            <v>NORMAL</v>
          </cell>
          <cell r="AL1904" t="str">
            <v>NO</v>
          </cell>
          <cell r="AN1904" t="str">
            <v>POSVENTA GGCC Y NEGOCIOS</v>
          </cell>
          <cell r="AO1904" t="str">
            <v>GGCC / NEGOCIOS</v>
          </cell>
          <cell r="AP1904">
            <v>44944</v>
          </cell>
          <cell r="AR1904" t="str">
            <v>MDELIVERY_2484713</v>
          </cell>
          <cell r="AS1904">
            <v>331421</v>
          </cell>
          <cell r="AT1904" t="str">
            <v>D30</v>
          </cell>
          <cell r="AU1904" t="str">
            <v>BTB</v>
          </cell>
          <cell r="AV1904">
            <v>1</v>
          </cell>
          <cell r="AX1904" t="str">
            <v>EN_PROCESO</v>
          </cell>
          <cell r="AY1904" t="str">
            <v>LTE SAMSUNG A03 AZUL: 1 und - sn. 351084957811390</v>
          </cell>
          <cell r="AZ1904" t="str">
            <v>TERMINAL</v>
          </cell>
          <cell r="BA1904" t="str">
            <v/>
          </cell>
        </row>
        <row r="1905">
          <cell r="A1905" t="str">
            <v>2484714</v>
          </cell>
          <cell r="B1905" t="str">
            <v>MDELIVERY</v>
          </cell>
          <cell r="C1905">
            <v>44944</v>
          </cell>
          <cell r="D1905" t="str">
            <v>FLEXNET ECUADOR - MDELIVERY</v>
          </cell>
          <cell r="E1905" t="str">
            <v>CALLE 28 DE JUNIO S/N Y GARCIA MORENO ENTRADA LLANO GRANDE</v>
          </cell>
          <cell r="H1905" t="str">
            <v>170208</v>
          </cell>
          <cell r="I1905" t="str">
            <v>QUITO</v>
          </cell>
          <cell r="J1905" t="str">
            <v>PICHINCHA</v>
          </cell>
          <cell r="K1905" t="str">
            <v>EDISON SIGUENZA DIEGO AVILA_FABRICA DE RESORTES VANDERBILT S A</v>
          </cell>
          <cell r="L1905" t="str">
            <v>PANAMERICANA NORTE KILOMETRO 4 5 SCTR PARQUE INDUSTRIAL INDUSTRIAS GRAIMAN</v>
          </cell>
          <cell r="O1905" t="str">
            <v>CUENCA</v>
          </cell>
          <cell r="P1905" t="str">
            <v>CUENCA</v>
          </cell>
          <cell r="Q1905" t="str">
            <v>AZUAY</v>
          </cell>
          <cell r="R1905" t="str">
            <v>2484714</v>
          </cell>
          <cell r="W1905" t="str">
            <v>0190004678001</v>
          </cell>
          <cell r="X1905" t="str">
            <v>0984891859</v>
          </cell>
          <cell r="AA1905">
            <v>44944</v>
          </cell>
          <cell r="AD1905">
            <v>1</v>
          </cell>
          <cell r="AE1905">
            <v>1</v>
          </cell>
          <cell r="AI1905" t="str">
            <v>DESPACHO</v>
          </cell>
          <cell r="AJ1905" t="str">
            <v>NORMAL</v>
          </cell>
          <cell r="AL1905" t="str">
            <v>NO</v>
          </cell>
          <cell r="AN1905" t="str">
            <v>POSVENTA GGCC Y NEGOCIOS</v>
          </cell>
          <cell r="AO1905" t="str">
            <v>GGCC / NEGOCIOS</v>
          </cell>
          <cell r="AP1905">
            <v>44944</v>
          </cell>
          <cell r="AR1905" t="str">
            <v>MDELIVERY_2484714</v>
          </cell>
          <cell r="AS1905">
            <v>331419</v>
          </cell>
          <cell r="AT1905" t="str">
            <v>D30</v>
          </cell>
          <cell r="AU1905" t="str">
            <v>BTB</v>
          </cell>
          <cell r="AV1905">
            <v>28</v>
          </cell>
          <cell r="AX1905" t="str">
            <v>EN_PROCESO</v>
          </cell>
          <cell r="AY1905" t="str">
            <v>LTE SAMSUNG A03 NEGRO: 28 und - sn. 351084958316779,351084958316738,351084958318031,351084958318163,351084958318171,351084958318189,351084958317645,351084958318536,351084958318510,351084958318668,351084958318403,351084958318296,351084958318916,351084958318205,351084958318262,351084958318965,351084958318692,351084958318841,351084958318460,351084958318643,351084958319088,351084958318239,351084958318379,351084958319021,351084958318874,351084958318924,351084958318494,351084958319153</v>
          </cell>
          <cell r="AZ1905" t="str">
            <v>TERMINAL</v>
          </cell>
          <cell r="BA1905" t="str">
            <v/>
          </cell>
        </row>
        <row r="1906">
          <cell r="A1906" t="str">
            <v>2484742</v>
          </cell>
          <cell r="B1906" t="str">
            <v>MDELIVERY</v>
          </cell>
          <cell r="C1906">
            <v>44944</v>
          </cell>
          <cell r="D1906" t="str">
            <v>FLEXNET ECUADOR - MDELIVERY</v>
          </cell>
          <cell r="E1906" t="str">
            <v>CALLE 28 DE JUNIO S/N Y GARCIA MORENO ENTRADA LLANO GRANDE</v>
          </cell>
          <cell r="H1906" t="str">
            <v>170208</v>
          </cell>
          <cell r="I1906" t="str">
            <v>QUITO</v>
          </cell>
          <cell r="J1906" t="str">
            <v>PICHINCHA</v>
          </cell>
          <cell r="K1906" t="str">
            <v>EDISON SIGUENZA DIEGO AVILA_TRANSNEXOS S A</v>
          </cell>
          <cell r="L1906" t="str">
            <v>PANAMERICANA NORTE KILOMETRO 4 5 SCTR PARQUE INDUSTRIAL INDUSTRIAS GRAIMAN</v>
          </cell>
          <cell r="O1906" t="str">
            <v>CUENCA</v>
          </cell>
          <cell r="P1906" t="str">
            <v>CUENCA</v>
          </cell>
          <cell r="Q1906" t="str">
            <v>AZUAY</v>
          </cell>
          <cell r="R1906" t="str">
            <v>2484742</v>
          </cell>
          <cell r="W1906" t="str">
            <v>0190376982001</v>
          </cell>
          <cell r="X1906" t="str">
            <v>0984891859</v>
          </cell>
          <cell r="AA1906">
            <v>44944</v>
          </cell>
          <cell r="AD1906">
            <v>1</v>
          </cell>
          <cell r="AE1906">
            <v>1</v>
          </cell>
          <cell r="AI1906" t="str">
            <v>DESPACHO</v>
          </cell>
          <cell r="AJ1906" t="str">
            <v>NORMAL</v>
          </cell>
          <cell r="AL1906" t="str">
            <v>NO</v>
          </cell>
          <cell r="AN1906" t="str">
            <v>POSVENTA GGCC Y NEGOCIOS</v>
          </cell>
          <cell r="AO1906" t="str">
            <v>GGCC / NEGOCIOS</v>
          </cell>
          <cell r="AP1906">
            <v>44944</v>
          </cell>
          <cell r="AR1906" t="str">
            <v>MDELIVERY_2484742</v>
          </cell>
          <cell r="AS1906">
            <v>331423</v>
          </cell>
          <cell r="AT1906" t="str">
            <v>D30</v>
          </cell>
          <cell r="AU1906" t="str">
            <v>BTB</v>
          </cell>
          <cell r="AV1906">
            <v>13</v>
          </cell>
          <cell r="AX1906" t="str">
            <v>EN_PROCESO</v>
          </cell>
          <cell r="AY1906" t="str">
            <v>LTE SAMSUNG A03 AZUL: 13 und - sn. 351084957811754,351084957812141,351084957811630,351084957812414,351084957811838,351084957812075,351084957811853,351084957812422,351084957811846,351084957812331,351084957811929,351084957812703,351084957811861</v>
          </cell>
          <cell r="AZ1906" t="str">
            <v>TERMINAL</v>
          </cell>
          <cell r="BA1906" t="str">
            <v/>
          </cell>
        </row>
        <row r="1907">
          <cell r="A1907" t="str">
            <v>2484755</v>
          </cell>
          <cell r="B1907" t="str">
            <v>MDELIVERY</v>
          </cell>
          <cell r="C1907">
            <v>44944</v>
          </cell>
          <cell r="D1907" t="str">
            <v>FLEXNET ECUADOR - MDELIVERY</v>
          </cell>
          <cell r="E1907" t="str">
            <v>CALLE 28 DE JUNIO S/N Y GARCIA MORENO ENTRADA LLANO GRANDE</v>
          </cell>
          <cell r="H1907" t="str">
            <v>170208</v>
          </cell>
          <cell r="I1907" t="str">
            <v>QUITO</v>
          </cell>
          <cell r="J1907" t="str">
            <v>PICHINCHA</v>
          </cell>
          <cell r="K1907" t="str">
            <v>EDISON SIGUENZA DIEGO AVILA_INDUATENAS S A</v>
          </cell>
          <cell r="L1907" t="str">
            <v>PANAMERICANA NORTE KILOMETRO 4 5 SCTR PARQUE INDUSTRIAL INDUSTRIAS GRAIMAN</v>
          </cell>
          <cell r="O1907" t="str">
            <v>CUENCA</v>
          </cell>
          <cell r="P1907" t="str">
            <v>CUENCA</v>
          </cell>
          <cell r="Q1907" t="str">
            <v>AZUAY</v>
          </cell>
          <cell r="R1907" t="str">
            <v>2484755</v>
          </cell>
          <cell r="W1907" t="str">
            <v>0190087719001</v>
          </cell>
          <cell r="X1907" t="str">
            <v>0984891859</v>
          </cell>
          <cell r="AA1907">
            <v>44944</v>
          </cell>
          <cell r="AD1907">
            <v>1</v>
          </cell>
          <cell r="AE1907">
            <v>1</v>
          </cell>
          <cell r="AI1907" t="str">
            <v>DESPACHO</v>
          </cell>
          <cell r="AJ1907" t="str">
            <v>NORMAL</v>
          </cell>
          <cell r="AL1907" t="str">
            <v>NO</v>
          </cell>
          <cell r="AN1907" t="str">
            <v>POSVENTA GGCC Y NEGOCIOS</v>
          </cell>
          <cell r="AO1907" t="str">
            <v>GGCC / NEGOCIOS</v>
          </cell>
          <cell r="AP1907">
            <v>44944</v>
          </cell>
          <cell r="AR1907" t="str">
            <v>MDELIVERY_2484755</v>
          </cell>
          <cell r="AS1907">
            <v>331418</v>
          </cell>
          <cell r="AT1907" t="str">
            <v>D30</v>
          </cell>
          <cell r="AU1907" t="str">
            <v>BTB</v>
          </cell>
          <cell r="AV1907">
            <v>35</v>
          </cell>
          <cell r="AX1907" t="str">
            <v>EN_PROCESO</v>
          </cell>
          <cell r="AY1907" t="str">
            <v>LTE SAMSUNG A03 AZUL: 35 und - sn. 351084957811564,351084957811333,351084957811523,351084957811218,351084957811325,351084957811184,351084957811366,351084957811309,351084957811614,351084957811374,351084957811598,351084957811242,351084957811648,351084957811440,351084957811481,351084957811655,351084957811622,351084957811549,351084957811762,351084957811382,351084957811473,351084957811499,351084957811705,351084957811408,351084957811739,351084957811572,351084957811788,351084957811515,351084957811507,351084957811671,351084957811820,351084957811457,351084957811747,351084957811804,351084957811192</v>
          </cell>
          <cell r="AZ1907" t="str">
            <v>TERMINAL</v>
          </cell>
          <cell r="BA1907" t="str">
            <v/>
          </cell>
        </row>
        <row r="1908">
          <cell r="A1908" t="str">
            <v>2484789</v>
          </cell>
          <cell r="B1908" t="str">
            <v>MDELIVERY</v>
          </cell>
          <cell r="C1908">
            <v>44944</v>
          </cell>
          <cell r="D1908" t="str">
            <v>FLEXNET ECUADOR - MDELIVERY</v>
          </cell>
          <cell r="E1908" t="str">
            <v>CALLE 28 DE JUNIO S/N Y GARCIA MORENO ENTRADA LLANO GRANDE</v>
          </cell>
          <cell r="H1908" t="str">
            <v>170208</v>
          </cell>
          <cell r="I1908" t="str">
            <v>QUITO</v>
          </cell>
          <cell r="J1908" t="str">
            <v>PICHINCHA</v>
          </cell>
          <cell r="K1908" t="str">
            <v>EDISON SIGUENZA DIEGO AVILA_AZUAY NUEVO MILENIO ANUMIL S A</v>
          </cell>
          <cell r="L1908" t="str">
            <v>PANAMERICANA NORTE KILOMETRO 4 5 SCTR PARQUE INDUSTRIAL INDUSTRIAS GRAIMAN</v>
          </cell>
          <cell r="O1908" t="str">
            <v>CUENCA</v>
          </cell>
          <cell r="P1908" t="str">
            <v>CUENCA</v>
          </cell>
          <cell r="Q1908" t="str">
            <v>AZUAY</v>
          </cell>
          <cell r="R1908" t="str">
            <v>2484789</v>
          </cell>
          <cell r="W1908" t="str">
            <v>0190166260001</v>
          </cell>
          <cell r="X1908" t="str">
            <v>0984891859</v>
          </cell>
          <cell r="AA1908">
            <v>44944</v>
          </cell>
          <cell r="AD1908">
            <v>1</v>
          </cell>
          <cell r="AE1908">
            <v>1</v>
          </cell>
          <cell r="AI1908" t="str">
            <v>DESPACHO</v>
          </cell>
          <cell r="AJ1908" t="str">
            <v>NORMAL</v>
          </cell>
          <cell r="AL1908" t="str">
            <v>NO</v>
          </cell>
          <cell r="AN1908" t="str">
            <v>POSVENTA GGCC Y NEGOCIOS</v>
          </cell>
          <cell r="AO1908" t="str">
            <v>GGCC / NEGOCIOS</v>
          </cell>
          <cell r="AP1908">
            <v>44944</v>
          </cell>
          <cell r="AR1908" t="str">
            <v>MDELIVERY_2484789</v>
          </cell>
          <cell r="AS1908">
            <v>331422</v>
          </cell>
          <cell r="AT1908" t="str">
            <v>D30</v>
          </cell>
          <cell r="AU1908" t="str">
            <v>BTB</v>
          </cell>
          <cell r="AV1908">
            <v>6</v>
          </cell>
          <cell r="AX1908" t="str">
            <v>EN_PROCESO</v>
          </cell>
          <cell r="AY1908" t="str">
            <v>LTE SAMSUNG A03 NEGRO: 6 und - sn. 351084958319047,351084958318247,351084958318437,351084958319229,351084958319195,351084958318932</v>
          </cell>
          <cell r="AZ1908" t="str">
            <v>TERMINAL</v>
          </cell>
          <cell r="BA1908" t="str">
            <v/>
          </cell>
        </row>
        <row r="1909">
          <cell r="A1909" t="str">
            <v>2484795</v>
          </cell>
          <cell r="B1909" t="str">
            <v>MDELIVERY</v>
          </cell>
          <cell r="C1909">
            <v>44944</v>
          </cell>
          <cell r="D1909" t="str">
            <v>FLEXNET ECUADOR - MDELIVERY</v>
          </cell>
          <cell r="E1909" t="str">
            <v>CALLE 28 DE JUNIO S/N Y GARCIA MORENO ENTRADA LLANO GRANDE</v>
          </cell>
          <cell r="H1909" t="str">
            <v>170208</v>
          </cell>
          <cell r="I1909" t="str">
            <v>QUITO</v>
          </cell>
          <cell r="J1909" t="str">
            <v>PICHINCHA</v>
          </cell>
          <cell r="K1909" t="str">
            <v>EDISON SIGUENZA DIEGO AVILA_CALATAYD CIA LTDA AGENCIA ASESORA PROD</v>
          </cell>
          <cell r="L1909" t="str">
            <v>PANAMERICANA NORTE KILOMETRO 4 5 SCTR PARQUE INDUSTRIAL INDUSTRIAS GRAIMAN</v>
          </cell>
          <cell r="O1909" t="str">
            <v>CUENCA</v>
          </cell>
          <cell r="P1909" t="str">
            <v>CUENCA</v>
          </cell>
          <cell r="Q1909" t="str">
            <v>AZUAY</v>
          </cell>
          <cell r="R1909" t="str">
            <v>2484795</v>
          </cell>
          <cell r="W1909" t="str">
            <v>0190313328001</v>
          </cell>
          <cell r="X1909" t="str">
            <v>0984891859</v>
          </cell>
          <cell r="AA1909">
            <v>44944</v>
          </cell>
          <cell r="AD1909">
            <v>1</v>
          </cell>
          <cell r="AE1909">
            <v>1</v>
          </cell>
          <cell r="AI1909" t="str">
            <v>DESPACHO</v>
          </cell>
          <cell r="AJ1909" t="str">
            <v>NORMAL</v>
          </cell>
          <cell r="AL1909" t="str">
            <v>NO</v>
          </cell>
          <cell r="AN1909" t="str">
            <v>POSVENTA GGCC Y NEGOCIOS</v>
          </cell>
          <cell r="AO1909" t="str">
            <v>GGCC / NEGOCIOS</v>
          </cell>
          <cell r="AP1909">
            <v>44944</v>
          </cell>
          <cell r="AR1909" t="str">
            <v>MDELIVERY_2484795</v>
          </cell>
          <cell r="AS1909">
            <v>331426</v>
          </cell>
          <cell r="AT1909" t="str">
            <v>D30</v>
          </cell>
          <cell r="AU1909" t="str">
            <v>BTB</v>
          </cell>
          <cell r="AV1909">
            <v>1</v>
          </cell>
          <cell r="AX1909" t="str">
            <v>EN_PROCESO</v>
          </cell>
          <cell r="AY1909" t="str">
            <v>LTE SAMSUNG A03 NEGRO: 1 und - sn. 351084958319286</v>
          </cell>
          <cell r="AZ1909" t="str">
            <v>TERMINAL</v>
          </cell>
          <cell r="BA1909" t="str">
            <v/>
          </cell>
        </row>
        <row r="1910">
          <cell r="A1910" t="str">
            <v>2484796</v>
          </cell>
          <cell r="B1910" t="str">
            <v>MDELIVERY</v>
          </cell>
          <cell r="C1910">
            <v>44944</v>
          </cell>
          <cell r="D1910" t="str">
            <v>FLEXNET ECUADOR - MDELIVERY</v>
          </cell>
          <cell r="E1910" t="str">
            <v>CALLE 28 DE JUNIO S/N Y GARCIA MORENO ENTRADA LLANO GRANDE</v>
          </cell>
          <cell r="H1910" t="str">
            <v>170208</v>
          </cell>
          <cell r="I1910" t="str">
            <v>QUITO</v>
          </cell>
          <cell r="J1910" t="str">
            <v>PICHINCHA</v>
          </cell>
          <cell r="K1910" t="str">
            <v>EDISON SIGUENZA DIEGO AVILA_INDUBUSINESS S A</v>
          </cell>
          <cell r="L1910" t="str">
            <v>PANAMERICANA NORTE KILOMETRO 4 5 SCTR PARQUE INDUSTRIAL INDUSTRIAS GRAIMAN</v>
          </cell>
          <cell r="O1910" t="str">
            <v>CUENCA</v>
          </cell>
          <cell r="P1910" t="str">
            <v>CUENCA</v>
          </cell>
          <cell r="Q1910" t="str">
            <v>AZUAY</v>
          </cell>
          <cell r="R1910" t="str">
            <v>2484796</v>
          </cell>
          <cell r="W1910" t="str">
            <v>0190376990001</v>
          </cell>
          <cell r="X1910" t="str">
            <v>0984891859</v>
          </cell>
          <cell r="AA1910">
            <v>44944</v>
          </cell>
          <cell r="AD1910">
            <v>1</v>
          </cell>
          <cell r="AE1910">
            <v>1</v>
          </cell>
          <cell r="AI1910" t="str">
            <v>DESPACHO</v>
          </cell>
          <cell r="AJ1910" t="str">
            <v>NORMAL</v>
          </cell>
          <cell r="AL1910" t="str">
            <v>NO</v>
          </cell>
          <cell r="AN1910" t="str">
            <v>POSVENTA GGCC Y NEGOCIOS</v>
          </cell>
          <cell r="AO1910" t="str">
            <v>GGCC / NEGOCIOS</v>
          </cell>
          <cell r="AP1910">
            <v>44944</v>
          </cell>
          <cell r="AR1910" t="str">
            <v>MDELIVERY_2484796</v>
          </cell>
          <cell r="AS1910">
            <v>331428</v>
          </cell>
          <cell r="AT1910" t="str">
            <v>D30</v>
          </cell>
          <cell r="AU1910" t="str">
            <v>BTB</v>
          </cell>
          <cell r="AV1910">
            <v>1</v>
          </cell>
          <cell r="AX1910" t="str">
            <v>EN_PROCESO</v>
          </cell>
          <cell r="AY1910" t="str">
            <v>LTE SAMSUNG A03 AZUL: 1 und - sn. 351084957811556</v>
          </cell>
          <cell r="AZ1910" t="str">
            <v>TERMINAL</v>
          </cell>
          <cell r="BA1910" t="str">
            <v/>
          </cell>
        </row>
        <row r="1911">
          <cell r="A1911" t="str">
            <v>2484797_1</v>
          </cell>
          <cell r="B1911" t="str">
            <v>MDELIVERY</v>
          </cell>
          <cell r="C1911">
            <v>44944</v>
          </cell>
          <cell r="D1911" t="str">
            <v>FLEXNET ECUADOR - MDELIVERY</v>
          </cell>
          <cell r="E1911" t="str">
            <v>CALLE 28 DE JUNIO S/N Y GARCIA MORENO ENTRADA LLANO GRANDE</v>
          </cell>
          <cell r="H1911" t="str">
            <v>170208</v>
          </cell>
          <cell r="I1911" t="str">
            <v>QUITO</v>
          </cell>
          <cell r="J1911" t="str">
            <v>PICHINCHA</v>
          </cell>
          <cell r="K1911" t="str">
            <v>EDISON SIGUENZA DIEGO AVILA_PECALPA CIA LTDA</v>
          </cell>
          <cell r="L1911" t="str">
            <v>PANAMERICANA NORTE KILOMETRO 4 5 SCTR PARQUE INDUSTRIAL INDUSTRIAS GRAIMAN</v>
          </cell>
          <cell r="O1911" t="str">
            <v>CUENCA</v>
          </cell>
          <cell r="P1911" t="str">
            <v>CUENCA</v>
          </cell>
          <cell r="Q1911" t="str">
            <v>AZUAY</v>
          </cell>
          <cell r="R1911" t="str">
            <v>2484797_1</v>
          </cell>
          <cell r="W1911" t="str">
            <v>0190086968001</v>
          </cell>
          <cell r="X1911" t="str">
            <v>0984891859</v>
          </cell>
          <cell r="AA1911">
            <v>44944</v>
          </cell>
          <cell r="AD1911">
            <v>1</v>
          </cell>
          <cell r="AE1911">
            <v>1</v>
          </cell>
          <cell r="AI1911" t="str">
            <v>DESPACHO</v>
          </cell>
          <cell r="AJ1911" t="str">
            <v>NORMAL</v>
          </cell>
          <cell r="AL1911" t="str">
            <v>NO</v>
          </cell>
          <cell r="AN1911" t="str">
            <v>POSVENTA GGCC Y NEGOCIOS</v>
          </cell>
          <cell r="AO1911" t="str">
            <v>GGCC / NEGOCIOS</v>
          </cell>
          <cell r="AP1911">
            <v>44944</v>
          </cell>
          <cell r="AR1911" t="str">
            <v>MDELIVERY_2484797_1</v>
          </cell>
          <cell r="AS1911">
            <v>331425</v>
          </cell>
          <cell r="AT1911" t="str">
            <v>D30</v>
          </cell>
          <cell r="AU1911" t="str">
            <v>BTB</v>
          </cell>
          <cell r="AV1911">
            <v>8</v>
          </cell>
          <cell r="AX1911" t="str">
            <v>EN_PROCESO</v>
          </cell>
          <cell r="AY1911" t="str">
            <v>LTE SAMSUNG A03 AZUL: 8 und - sn. 351084957811994,351084957811713,351084957812091,351084957811531,351084957811796,351084957811986,351084957811663,351084957812133</v>
          </cell>
          <cell r="AZ1911" t="str">
            <v>TERMINAL</v>
          </cell>
          <cell r="BA1911" t="str">
            <v/>
          </cell>
        </row>
        <row r="1912">
          <cell r="A1912" t="str">
            <v>2484807</v>
          </cell>
          <cell r="B1912" t="str">
            <v>MDELIVERY</v>
          </cell>
          <cell r="C1912">
            <v>44944</v>
          </cell>
          <cell r="D1912" t="str">
            <v>FLEXNET ECUADOR - MDELIVERY</v>
          </cell>
          <cell r="E1912" t="str">
            <v>CALLE 28 DE JUNIO S/N Y GARCIA MORENO ENTRADA LLANO GRANDE</v>
          </cell>
          <cell r="H1912" t="str">
            <v>170208</v>
          </cell>
          <cell r="I1912" t="str">
            <v>QUITO</v>
          </cell>
          <cell r="J1912" t="str">
            <v>PICHINCHA</v>
          </cell>
          <cell r="K1912" t="str">
            <v>MARIA CRISTINA CHICAIZA DAVID ROMERO_DOOPLER DISTRIBUIDORES CIA LTDA</v>
          </cell>
          <cell r="L1912" t="str">
            <v>VISTA HERMOSA LOS GUAYABOS LOTE 7 Y DE LAS FARSALIAS QUITO 170124</v>
          </cell>
          <cell r="O1912" t="str">
            <v>QUITO</v>
          </cell>
          <cell r="P1912" t="str">
            <v>QUITO</v>
          </cell>
          <cell r="Q1912" t="str">
            <v>PICHINCHA</v>
          </cell>
          <cell r="R1912" t="str">
            <v>2484807</v>
          </cell>
          <cell r="W1912" t="str">
            <v>1792296269001</v>
          </cell>
          <cell r="X1912" t="str">
            <v>0995872605/ 0998384383</v>
          </cell>
          <cell r="AA1912">
            <v>44944</v>
          </cell>
          <cell r="AD1912">
            <v>1</v>
          </cell>
          <cell r="AE1912">
            <v>1</v>
          </cell>
          <cell r="AI1912" t="str">
            <v>DESPACHO</v>
          </cell>
          <cell r="AJ1912" t="str">
            <v>NORMAL</v>
          </cell>
          <cell r="AL1912" t="str">
            <v>NO</v>
          </cell>
          <cell r="AN1912" t="str">
            <v>367 EMPRESAS Y NEGOCIOS</v>
          </cell>
          <cell r="AO1912" t="str">
            <v>GGCC / NEGOCIOS</v>
          </cell>
          <cell r="AP1912">
            <v>44944</v>
          </cell>
          <cell r="AR1912" t="str">
            <v>MDELIVERY_2484807</v>
          </cell>
          <cell r="AS1912">
            <v>331427</v>
          </cell>
          <cell r="AT1912" t="str">
            <v>D30</v>
          </cell>
          <cell r="AU1912" t="str">
            <v>BTB</v>
          </cell>
          <cell r="AV1912">
            <v>5</v>
          </cell>
          <cell r="AX1912" t="str">
            <v>EN_PROCESO</v>
          </cell>
          <cell r="AY1912" t="str">
            <v>HALFSIM MOVISTAR: 5 und - sn. 8959300520561472062,8959300520561471981,8959300520561471957,8959300520561471973,8959300520561471965</v>
          </cell>
          <cell r="AZ1912" t="str">
            <v>SIMCARD</v>
          </cell>
          <cell r="BA1912" t="str">
            <v/>
          </cell>
        </row>
        <row r="1913">
          <cell r="A1913" t="str">
            <v>2484812</v>
          </cell>
          <cell r="B1913" t="str">
            <v>MDELIVERY</v>
          </cell>
          <cell r="C1913">
            <v>44944</v>
          </cell>
          <cell r="D1913" t="str">
            <v>FLEXNET ECUADOR - MDELIVERY</v>
          </cell>
          <cell r="E1913" t="str">
            <v>CALLE 28 DE JUNIO S/N Y GARCIA MORENO ENTRADA LLANO GRANDE</v>
          </cell>
          <cell r="H1913" t="str">
            <v>170208</v>
          </cell>
          <cell r="I1913" t="str">
            <v>QUITO</v>
          </cell>
          <cell r="J1913" t="str">
            <v>PICHINCHA</v>
          </cell>
          <cell r="K1913" t="str">
            <v>ERICK MIRANDA VILLAO_ GOODMARCOM S A</v>
          </cell>
          <cell r="L1913" t="str">
            <v>AVENIDA A ORTIZ Y AVENIDA JIMMY GARCIA REFERENCIA CERCA DE MARISCOS JR FISH</v>
          </cell>
          <cell r="O1913" t="str">
            <v>MANTA</v>
          </cell>
          <cell r="P1913" t="str">
            <v>MANTA</v>
          </cell>
          <cell r="Q1913" t="str">
            <v>MANABI</v>
          </cell>
          <cell r="R1913" t="str">
            <v>2484812</v>
          </cell>
          <cell r="W1913" t="str">
            <v>1391824416001</v>
          </cell>
          <cell r="X1913" t="str">
            <v>0939243356</v>
          </cell>
          <cell r="AA1913">
            <v>44944</v>
          </cell>
          <cell r="AD1913">
            <v>1</v>
          </cell>
          <cell r="AE1913">
            <v>1</v>
          </cell>
          <cell r="AI1913" t="str">
            <v>DESPACHO</v>
          </cell>
          <cell r="AJ1913" t="str">
            <v>NORMAL</v>
          </cell>
          <cell r="AL1913" t="str">
            <v>NO</v>
          </cell>
          <cell r="AN1913" t="str">
            <v>367 EMPRESAS Y NEGOCIOS</v>
          </cell>
          <cell r="AO1913" t="str">
            <v>GGCC / NEGOCIOS</v>
          </cell>
          <cell r="AP1913">
            <v>44944</v>
          </cell>
          <cell r="AR1913" t="str">
            <v>MDELIVERY_2484812</v>
          </cell>
          <cell r="AS1913">
            <v>331445</v>
          </cell>
          <cell r="AT1913" t="str">
            <v>D30</v>
          </cell>
          <cell r="AU1913" t="str">
            <v>BTB</v>
          </cell>
          <cell r="AV1913">
            <v>1</v>
          </cell>
          <cell r="AX1913" t="str">
            <v>EN_PROCESO</v>
          </cell>
          <cell r="AY1913" t="str">
            <v>HALFSIM MOVISTAR: 1 und - sn. 8959300520561471999</v>
          </cell>
          <cell r="AZ1913" t="str">
            <v>SIMCARD</v>
          </cell>
          <cell r="BA1913" t="str">
            <v/>
          </cell>
        </row>
        <row r="1914">
          <cell r="A1914" t="str">
            <v>2484813</v>
          </cell>
          <cell r="B1914" t="str">
            <v>MDELIVERY</v>
          </cell>
          <cell r="C1914">
            <v>44944</v>
          </cell>
          <cell r="D1914" t="str">
            <v>FLEXNET ECUADOR - MDELIVERY</v>
          </cell>
          <cell r="E1914" t="str">
            <v>CALLE 28 DE JUNIO S/N Y GARCIA MORENO ENTRADA LLANO GRANDE</v>
          </cell>
          <cell r="H1914" t="str">
            <v>170208</v>
          </cell>
          <cell r="I1914" t="str">
            <v>QUITO</v>
          </cell>
          <cell r="J1914" t="str">
            <v>PICHINCHA</v>
          </cell>
          <cell r="K1914" t="str">
            <v>JUAN VICENTE POGO DAVILA_JUAN VICENTE POGO DAVILA</v>
          </cell>
          <cell r="L1914" t="str">
            <v>MACHALA CENTRO COMERCIAL UNIORO AV WASHINGTON VILLALTA Y CIRCUNVALACION NORTE ENTREGAR EN LA NOTARIA NOVENA</v>
          </cell>
          <cell r="O1914" t="str">
            <v>MACHALA</v>
          </cell>
          <cell r="P1914" t="str">
            <v>MACHALA</v>
          </cell>
          <cell r="Q1914" t="str">
            <v>EL ORO</v>
          </cell>
          <cell r="R1914" t="str">
            <v>2484813</v>
          </cell>
          <cell r="W1914" t="str">
            <v>0705165793001</v>
          </cell>
          <cell r="X1914" t="str">
            <v>0969823399</v>
          </cell>
          <cell r="AA1914">
            <v>44944</v>
          </cell>
          <cell r="AD1914">
            <v>1</v>
          </cell>
          <cell r="AE1914">
            <v>1</v>
          </cell>
          <cell r="AI1914" t="str">
            <v>DESPACHO</v>
          </cell>
          <cell r="AJ1914" t="str">
            <v>NORMAL</v>
          </cell>
          <cell r="AL1914" t="str">
            <v>NO</v>
          </cell>
          <cell r="AN1914" t="str">
            <v>DAS CARGO A LA CUENTA (DELIVERY)</v>
          </cell>
          <cell r="AO1914" t="str">
            <v>DISTRIBUIDORES</v>
          </cell>
          <cell r="AP1914">
            <v>44944</v>
          </cell>
          <cell r="AR1914" t="str">
            <v>MDELIVERY_2484813</v>
          </cell>
          <cell r="AS1914">
            <v>331449</v>
          </cell>
          <cell r="AT1914" t="str">
            <v>D30</v>
          </cell>
          <cell r="AU1914" t="str">
            <v>BTB</v>
          </cell>
          <cell r="AV1914">
            <v>1</v>
          </cell>
          <cell r="AX1914" t="str">
            <v>EN_PROCESO</v>
          </cell>
          <cell r="AY1914" t="str">
            <v>HALFSIM MOVISTAR: 1 und - sn. 8959300520561475404</v>
          </cell>
          <cell r="AZ1914" t="str">
            <v>SIMCARD</v>
          </cell>
          <cell r="BA1914" t="str">
            <v>EMPRESAS TITULAR AUSENTE ENTREGA CON SELLO</v>
          </cell>
        </row>
        <row r="1915">
          <cell r="A1915" t="str">
            <v>2484814</v>
          </cell>
          <cell r="B1915" t="str">
            <v>MDELIVERY</v>
          </cell>
          <cell r="C1915">
            <v>44944</v>
          </cell>
          <cell r="D1915" t="str">
            <v>FLEXNET ECUADOR - MDELIVERY</v>
          </cell>
          <cell r="E1915" t="str">
            <v>CALLE 28 DE JUNIO S/N Y GARCIA MORENO ENTRADA LLANO GRANDE</v>
          </cell>
          <cell r="H1915" t="str">
            <v>170208</v>
          </cell>
          <cell r="I1915" t="str">
            <v>QUITO</v>
          </cell>
          <cell r="J1915" t="str">
            <v>PICHINCHA</v>
          </cell>
          <cell r="K1915" t="str">
            <v>BELEN UBILLA_ADITEC ECUATORIANA CIA LTDA</v>
          </cell>
          <cell r="L1915" t="str">
            <v>GUAYAS GUAYAQUIL VIA DURAN TAMBO KM 5 SOLAR 3 EMPRESA ADITEC</v>
          </cell>
          <cell r="O1915" t="str">
            <v>GUAYAQUIL</v>
          </cell>
          <cell r="P1915" t="str">
            <v>GUAYAQUIL</v>
          </cell>
          <cell r="Q1915" t="str">
            <v>GUAYAS</v>
          </cell>
          <cell r="R1915" t="str">
            <v>2484814</v>
          </cell>
          <cell r="W1915" t="str">
            <v>1790613941001</v>
          </cell>
          <cell r="X1915" t="str">
            <v>0989777614</v>
          </cell>
          <cell r="AA1915">
            <v>44944</v>
          </cell>
          <cell r="AD1915">
            <v>1</v>
          </cell>
          <cell r="AE1915">
            <v>1</v>
          </cell>
          <cell r="AI1915" t="str">
            <v>DESPACHO</v>
          </cell>
          <cell r="AJ1915" t="str">
            <v>NORMAL</v>
          </cell>
          <cell r="AL1915" t="str">
            <v>NO</v>
          </cell>
          <cell r="AN1915" t="str">
            <v>ACTIVACIONES INGRESOS GGCC &amp; NEGOCIOS DIRECTOS</v>
          </cell>
          <cell r="AO1915" t="str">
            <v>GGCC / NEGOCIOS</v>
          </cell>
          <cell r="AP1915">
            <v>44944</v>
          </cell>
          <cell r="AR1915" t="str">
            <v>MDELIVERY_2484814</v>
          </cell>
          <cell r="AS1915">
            <v>331447</v>
          </cell>
          <cell r="AT1915" t="str">
            <v>D30</v>
          </cell>
          <cell r="AU1915" t="str">
            <v>BTB</v>
          </cell>
          <cell r="AV1915">
            <v>4</v>
          </cell>
          <cell r="AX1915" t="str">
            <v>EN_PROCESO</v>
          </cell>
          <cell r="AY1915" t="str">
            <v>LTE SAMSUNG A33 5G NEGRO: 2 und - sn. 351326800663837,351326800665964 / HALFSIM MOVISTAR: 2 und - sn. 8959300520561475412,8959300520561475420</v>
          </cell>
          <cell r="AZ1915" t="str">
            <v>SIMCARD / TERMINAL</v>
          </cell>
          <cell r="BA1915" t="str">
            <v/>
          </cell>
        </row>
        <row r="1916">
          <cell r="A1916" t="str">
            <v>2484816</v>
          </cell>
          <cell r="B1916" t="str">
            <v>MDELIVERY</v>
          </cell>
          <cell r="C1916">
            <v>44944</v>
          </cell>
          <cell r="D1916" t="str">
            <v>FLEXNET ECUADOR - MDELIVERY</v>
          </cell>
          <cell r="E1916" t="str">
            <v>CALLE 28 DE JUNIO S/N Y GARCIA MORENO ENTRADA LLANO GRANDE</v>
          </cell>
          <cell r="H1916" t="str">
            <v>170208</v>
          </cell>
          <cell r="I1916" t="str">
            <v>QUITO</v>
          </cell>
          <cell r="J1916" t="str">
            <v>PICHINCHA</v>
          </cell>
          <cell r="K1916" t="str">
            <v>AIDA GOMEZ_QUITO AIRPORT MANAGEMENT ECUADOR QUIAMAECUADOR S A</v>
          </cell>
          <cell r="L1916" t="str">
            <v>AEROPUERTO MARISCAL SUCRE OFICINAS QUIPORT EDIFICIO QAC</v>
          </cell>
          <cell r="O1916" t="str">
            <v>QUITO</v>
          </cell>
          <cell r="P1916" t="str">
            <v>QUITO</v>
          </cell>
          <cell r="Q1916" t="str">
            <v>PICHINCHA</v>
          </cell>
          <cell r="R1916" t="str">
            <v>2484816</v>
          </cell>
          <cell r="W1916" t="str">
            <v>1791846087001</v>
          </cell>
          <cell r="X1916" t="str">
            <v>0998326002</v>
          </cell>
          <cell r="AA1916">
            <v>44944</v>
          </cell>
          <cell r="AD1916">
            <v>1</v>
          </cell>
          <cell r="AE1916">
            <v>1</v>
          </cell>
          <cell r="AI1916" t="str">
            <v>DESPACHO</v>
          </cell>
          <cell r="AJ1916" t="str">
            <v>NORMAL</v>
          </cell>
          <cell r="AL1916" t="str">
            <v>NO</v>
          </cell>
          <cell r="AN1916" t="str">
            <v>POSVENTA GGCC Y NEGOCIOS</v>
          </cell>
          <cell r="AO1916" t="str">
            <v>GGCC / NEGOCIOS</v>
          </cell>
          <cell r="AP1916">
            <v>44944</v>
          </cell>
          <cell r="AR1916" t="str">
            <v>MDELIVERY_2484816</v>
          </cell>
          <cell r="AS1916">
            <v>331451</v>
          </cell>
          <cell r="AT1916" t="str">
            <v>D30</v>
          </cell>
          <cell r="AU1916" t="str">
            <v>BTB</v>
          </cell>
          <cell r="AV1916">
            <v>1</v>
          </cell>
          <cell r="AX1916" t="str">
            <v>EN_PROCESO</v>
          </cell>
          <cell r="AY1916" t="str">
            <v>LTE SAMSUNG A33 5G NEGRO: 1 und - sn. 351326800671574</v>
          </cell>
          <cell r="AZ1916" t="str">
            <v>TERMINAL</v>
          </cell>
          <cell r="BA1916" t="str">
            <v/>
          </cell>
        </row>
        <row r="1917">
          <cell r="A1917" t="str">
            <v>2484817</v>
          </cell>
          <cell r="B1917" t="str">
            <v>MDELIVERY</v>
          </cell>
          <cell r="C1917">
            <v>44944</v>
          </cell>
          <cell r="D1917" t="str">
            <v>FLEXNET ECUADOR - MDELIVERY</v>
          </cell>
          <cell r="E1917" t="str">
            <v>CALLE 28 DE JUNIO S/N Y GARCIA MORENO ENTRADA LLANO GRANDE</v>
          </cell>
          <cell r="H1917" t="str">
            <v>170208</v>
          </cell>
          <cell r="I1917" t="str">
            <v>QUITO</v>
          </cell>
          <cell r="J1917" t="str">
            <v>PICHINCHA</v>
          </cell>
          <cell r="K1917" t="str">
            <v>LUIS ENRIQUE ASIMBAYA JARAMILLO_LUIS ENRIQUE ASIMBAYA JARAMILLO</v>
          </cell>
          <cell r="L1917" t="str">
            <v>LA MAGDALENA AV RODRIGO DE CHAVEZ R GENERAL EPLICACHIMA POLICLINICO CUERPO DE INGENIEROS DEL EJERCITO</v>
          </cell>
          <cell r="O1917" t="str">
            <v>QUITO</v>
          </cell>
          <cell r="P1917" t="str">
            <v>QUITO</v>
          </cell>
          <cell r="Q1917" t="str">
            <v>PICHINCHA</v>
          </cell>
          <cell r="R1917" t="str">
            <v>2484817</v>
          </cell>
          <cell r="W1917" t="str">
            <v>0502932643001</v>
          </cell>
          <cell r="X1917" t="str">
            <v>0996235658/0959429573</v>
          </cell>
          <cell r="AA1917">
            <v>44944</v>
          </cell>
          <cell r="AD1917">
            <v>1</v>
          </cell>
          <cell r="AE1917">
            <v>1</v>
          </cell>
          <cell r="AI1917" t="str">
            <v>DESPACHO</v>
          </cell>
          <cell r="AJ1917" t="str">
            <v>NORMAL</v>
          </cell>
          <cell r="AL1917" t="str">
            <v>NO</v>
          </cell>
          <cell r="AN1917" t="str">
            <v>DAS CARGO A LA CUENTA (DELIVERY)</v>
          </cell>
          <cell r="AO1917" t="str">
            <v>DISTRIBUIDORES</v>
          </cell>
          <cell r="AP1917">
            <v>44944</v>
          </cell>
          <cell r="AR1917" t="str">
            <v>MDELIVERY_2484817</v>
          </cell>
          <cell r="AS1917">
            <v>331438</v>
          </cell>
          <cell r="AT1917" t="str">
            <v>D30</v>
          </cell>
          <cell r="AU1917" t="str">
            <v>BTB</v>
          </cell>
          <cell r="AV1917">
            <v>1</v>
          </cell>
          <cell r="AX1917" t="str">
            <v>EN_PROCESO</v>
          </cell>
          <cell r="AY1917" t="str">
            <v>HALFSIM MOVISTAR: 1 und - sn. 8959300520561475396</v>
          </cell>
          <cell r="AZ1917" t="str">
            <v>SIMCARD</v>
          </cell>
          <cell r="BA1917" t="str">
            <v>EMPRESAS TITULAR AUSENTE ENTREGA CON SELLO</v>
          </cell>
        </row>
        <row r="1918">
          <cell r="A1918" t="str">
            <v>2484828</v>
          </cell>
          <cell r="B1918" t="str">
            <v>MDELIVERY</v>
          </cell>
          <cell r="C1918">
            <v>44944</v>
          </cell>
          <cell r="D1918" t="str">
            <v>FLEXNET ECUADOR - MDELIVERY</v>
          </cell>
          <cell r="E1918" t="str">
            <v>CALLE 28 DE JUNIO S/N Y GARCIA MORENO ENTRADA LLANO GRANDE</v>
          </cell>
          <cell r="H1918" t="str">
            <v>170208</v>
          </cell>
          <cell r="I1918" t="str">
            <v>QUITO</v>
          </cell>
          <cell r="J1918" t="str">
            <v>PICHINCHA</v>
          </cell>
          <cell r="K1918" t="str">
            <v>FATIMA LILIANA ZAMBRANO PARRAGA DAVID MEDRANDA_FATIMA LILIANA ZAMBRANO PARRAGA</v>
          </cell>
          <cell r="L1918" t="str">
            <v>MANABI RETIRO AGENCIA EXPRES AVENIDA MARIA AUXILIADORA AVENIDA 110 MANTA CENTRO DE DISTRIBUCION</v>
          </cell>
          <cell r="O1918" t="str">
            <v>MANTA</v>
          </cell>
          <cell r="P1918" t="str">
            <v>MANTA</v>
          </cell>
          <cell r="Q1918" t="str">
            <v>MANABÍ</v>
          </cell>
          <cell r="R1918" t="str">
            <v>2484828</v>
          </cell>
          <cell r="W1918" t="str">
            <v>1309155289001</v>
          </cell>
          <cell r="X1918" t="str">
            <v>0989014203</v>
          </cell>
          <cell r="AA1918">
            <v>44944</v>
          </cell>
          <cell r="AD1918">
            <v>1</v>
          </cell>
          <cell r="AE1918">
            <v>1</v>
          </cell>
          <cell r="AI1918" t="str">
            <v>DESPACHO</v>
          </cell>
          <cell r="AJ1918" t="str">
            <v>NORMAL</v>
          </cell>
          <cell r="AL1918" t="str">
            <v>NO</v>
          </cell>
          <cell r="AN1918" t="str">
            <v>CC RENOVACION B2B NMTELEMARKETING</v>
          </cell>
          <cell r="AO1918" t="str">
            <v>MULTICANAL B2B</v>
          </cell>
          <cell r="AP1918">
            <v>44944</v>
          </cell>
          <cell r="AR1918" t="str">
            <v>MDELIVERY_2484828</v>
          </cell>
          <cell r="AS1918">
            <v>331442</v>
          </cell>
          <cell r="AT1918" t="str">
            <v>D30</v>
          </cell>
          <cell r="AU1918" t="str">
            <v>BTB</v>
          </cell>
          <cell r="AV1918">
            <v>1</v>
          </cell>
          <cell r="AX1918" t="str">
            <v>EN_PROCESO</v>
          </cell>
          <cell r="AY1918" t="str">
            <v>LTE SAMSUNG S21 FE VERDE: 1 und - sn. 352755852598732</v>
          </cell>
          <cell r="AZ1918" t="str">
            <v>TERMINAL</v>
          </cell>
          <cell r="BA1918" t="str">
            <v>Entrega con contingente (dos documentos de identidad)</v>
          </cell>
        </row>
        <row r="1919">
          <cell r="A1919" t="str">
            <v>2484829</v>
          </cell>
          <cell r="B1919" t="str">
            <v>MDELIVERY</v>
          </cell>
          <cell r="C1919">
            <v>44944</v>
          </cell>
          <cell r="D1919" t="str">
            <v>FLEXNET ECUADOR - MDELIVERY</v>
          </cell>
          <cell r="E1919" t="str">
            <v>CALLE 28 DE JUNIO S/N Y GARCIA MORENO ENTRADA LLANO GRANDE</v>
          </cell>
          <cell r="H1919" t="str">
            <v>170208</v>
          </cell>
          <cell r="I1919" t="str">
            <v>QUITO</v>
          </cell>
          <cell r="J1919" t="str">
            <v>PICHINCHA</v>
          </cell>
          <cell r="K1919" t="str">
            <v>CLAUDIO ANTONIO PITA ROLDAN_CLAUDIO ANTONIO PITA ROLDAN</v>
          </cell>
          <cell r="L1919" t="str">
            <v>MANABI SECTOR CENTRO AV ELOY ALFARO Y 8 DE NOVIEMEBRE LA ENTREGA ES EN LA ALCALDIA DE JUNIN EDIFICIO FRENTE AL EDFICIO DE CNT AL LADO DE LA PLAZA CIVICA DE JUNIN</v>
          </cell>
          <cell r="O1919" t="str">
            <v>JUNIN</v>
          </cell>
          <cell r="P1919" t="str">
            <v>JUNIN</v>
          </cell>
          <cell r="Q1919" t="str">
            <v>MANABÍ</v>
          </cell>
          <cell r="R1919" t="str">
            <v>2484829</v>
          </cell>
          <cell r="W1919" t="str">
            <v>1307887446001</v>
          </cell>
          <cell r="X1919" t="str">
            <v>0968976059</v>
          </cell>
          <cell r="AA1919">
            <v>44944</v>
          </cell>
          <cell r="AD1919">
            <v>1</v>
          </cell>
          <cell r="AE1919">
            <v>1</v>
          </cell>
          <cell r="AI1919" t="str">
            <v>DESPACHO</v>
          </cell>
          <cell r="AJ1919" t="str">
            <v>NORMAL</v>
          </cell>
          <cell r="AL1919" t="str">
            <v>NO</v>
          </cell>
          <cell r="AN1919" t="str">
            <v>CC RENOVACION B2B NMTELEMARKETING</v>
          </cell>
          <cell r="AO1919" t="str">
            <v>MULTICANAL B2B</v>
          </cell>
          <cell r="AP1919">
            <v>44944</v>
          </cell>
          <cell r="AR1919" t="str">
            <v>MDELIVERY_2484829</v>
          </cell>
          <cell r="AS1919">
            <v>331448</v>
          </cell>
          <cell r="AT1919" t="str">
            <v>D30</v>
          </cell>
          <cell r="AU1919" t="str">
            <v>BTB</v>
          </cell>
          <cell r="AV1919">
            <v>1</v>
          </cell>
          <cell r="AX1919" t="str">
            <v>EN_PROCESO</v>
          </cell>
          <cell r="AY1919" t="str">
            <v>LTE SAMSUNG A33 5G AZUL: 1 und - sn. 352429893141486</v>
          </cell>
          <cell r="AZ1919" t="str">
            <v>TERMINAL</v>
          </cell>
          <cell r="BA1919" t="str">
            <v>Entrega con contingente (dos documentos de identidad)</v>
          </cell>
        </row>
        <row r="1920">
          <cell r="A1920" t="str">
            <v>2484830</v>
          </cell>
          <cell r="B1920" t="str">
            <v>MDELIVERY</v>
          </cell>
          <cell r="C1920">
            <v>44944</v>
          </cell>
          <cell r="D1920" t="str">
            <v>FLEXNET ECUADOR - MDELIVERY</v>
          </cell>
          <cell r="E1920" t="str">
            <v>CALLE 28 DE JUNIO S/N Y GARCIA MORENO ENTRADA LLANO GRANDE</v>
          </cell>
          <cell r="H1920" t="str">
            <v>170208</v>
          </cell>
          <cell r="I1920" t="str">
            <v>QUITO</v>
          </cell>
          <cell r="J1920" t="str">
            <v>PICHINCHA</v>
          </cell>
          <cell r="K1920" t="str">
            <v>LILIBETH SALGADO DIAZ_LILIBETH SALGADO DIAZ</v>
          </cell>
          <cell r="L1920" t="str">
            <v>SUCUMBIOS RETIRO AGENCIA TRAMACO CALLE ELOY ALFARO 320 Y FRANCISCO DE ORELLANA COMUNICARSE CON LA SRA CUANDO EL EQUIPO LLEGUE A BODEGAS</v>
          </cell>
          <cell r="O1920" t="str">
            <v>LAGO AGRIO</v>
          </cell>
          <cell r="P1920" t="str">
            <v>LAGO AGRIO</v>
          </cell>
          <cell r="Q1920" t="str">
            <v>SUCUMBIOS</v>
          </cell>
          <cell r="R1920" t="str">
            <v>2484830</v>
          </cell>
          <cell r="W1920" t="str">
            <v>1759691627001</v>
          </cell>
          <cell r="X1920" t="str">
            <v>0980259713</v>
          </cell>
          <cell r="AA1920">
            <v>44944</v>
          </cell>
          <cell r="AD1920">
            <v>1</v>
          </cell>
          <cell r="AE1920">
            <v>1</v>
          </cell>
          <cell r="AI1920" t="str">
            <v>DESPACHO</v>
          </cell>
          <cell r="AJ1920" t="str">
            <v>NORMAL</v>
          </cell>
          <cell r="AL1920" t="str">
            <v>NO</v>
          </cell>
          <cell r="AN1920" t="str">
            <v>CC RENOVACION B2B NMTELEMARKETING</v>
          </cell>
          <cell r="AO1920" t="str">
            <v>MULTICANAL B2B</v>
          </cell>
          <cell r="AP1920">
            <v>44944</v>
          </cell>
          <cell r="AR1920" t="str">
            <v>MDELIVERY_2484830</v>
          </cell>
          <cell r="AS1920">
            <v>331452</v>
          </cell>
          <cell r="AT1920" t="str">
            <v>D30</v>
          </cell>
          <cell r="AU1920" t="str">
            <v>BTB</v>
          </cell>
          <cell r="AV1920">
            <v>1</v>
          </cell>
          <cell r="AX1920" t="str">
            <v>EN_PROCESO</v>
          </cell>
          <cell r="AY1920" t="str">
            <v>LTE MOTO G22 NEGRO: 1 und - sn. 359694275282678</v>
          </cell>
          <cell r="AZ1920" t="str">
            <v>TERMINAL</v>
          </cell>
          <cell r="BA1920" t="str">
            <v>Entrega con contingente (dos documentos de identidad)</v>
          </cell>
        </row>
        <row r="1921">
          <cell r="A1921" t="str">
            <v>2484831</v>
          </cell>
          <cell r="B1921" t="str">
            <v>MDELIVERY</v>
          </cell>
          <cell r="C1921">
            <v>44944</v>
          </cell>
          <cell r="D1921" t="str">
            <v>FLEXNET ECUADOR - MDELIVERY</v>
          </cell>
          <cell r="E1921" t="str">
            <v>CALLE 28 DE JUNIO S/N Y GARCIA MORENO ENTRADA LLANO GRANDE</v>
          </cell>
          <cell r="H1921" t="str">
            <v>170208</v>
          </cell>
          <cell r="I1921" t="str">
            <v>QUITO</v>
          </cell>
          <cell r="J1921" t="str">
            <v>PICHINCHA</v>
          </cell>
          <cell r="K1921" t="str">
            <v>LUIS RUBEN ROMERO MADRIL_LUIS RUBEN ROMERO MADRIL</v>
          </cell>
          <cell r="L1921" t="str">
            <v>PICHINCHA RETIRO AGENCIA TRAMACO JORGE WASHINGTON N 21 E4 141 AV RIO AMAZONAS COMUNICARSE CON EL SR CUANDO LLEGUE A BODEGAS</v>
          </cell>
          <cell r="O1921" t="str">
            <v>QUITO</v>
          </cell>
          <cell r="P1921" t="str">
            <v>QUITO</v>
          </cell>
          <cell r="Q1921" t="str">
            <v>PICHINCHA</v>
          </cell>
          <cell r="R1921" t="str">
            <v>2484831</v>
          </cell>
          <cell r="W1921" t="str">
            <v>1705115713001</v>
          </cell>
          <cell r="X1921" t="str">
            <v>0991800200</v>
          </cell>
          <cell r="AA1921">
            <v>44944</v>
          </cell>
          <cell r="AD1921">
            <v>1</v>
          </cell>
          <cell r="AE1921">
            <v>1</v>
          </cell>
          <cell r="AI1921" t="str">
            <v>DESPACHO</v>
          </cell>
          <cell r="AJ1921" t="str">
            <v>NORMAL</v>
          </cell>
          <cell r="AL1921" t="str">
            <v>NO</v>
          </cell>
          <cell r="AN1921" t="str">
            <v>CC RENOVACION B2B NMTELEMARKETING</v>
          </cell>
          <cell r="AO1921" t="str">
            <v>MULTICANAL B2B</v>
          </cell>
          <cell r="AP1921">
            <v>44944</v>
          </cell>
          <cell r="AR1921" t="str">
            <v>MDELIVERY_2484831</v>
          </cell>
          <cell r="AS1921">
            <v>331453</v>
          </cell>
          <cell r="AT1921" t="str">
            <v>D30</v>
          </cell>
          <cell r="AU1921" t="str">
            <v>BTB</v>
          </cell>
          <cell r="AV1921">
            <v>1</v>
          </cell>
          <cell r="AX1921" t="str">
            <v>EN_PROCESO</v>
          </cell>
          <cell r="AY1921" t="str">
            <v>LTE SAMSUNG A33 5G AZUL: 1 und - sn. 352429893105838</v>
          </cell>
          <cell r="AZ1921" t="str">
            <v>TERMINAL</v>
          </cell>
          <cell r="BA1921" t="str">
            <v>Entrega con contingente (dos documentos de identidad)</v>
          </cell>
        </row>
        <row r="1922">
          <cell r="A1922" t="str">
            <v>2484832</v>
          </cell>
          <cell r="B1922" t="str">
            <v>MDELIVERY</v>
          </cell>
          <cell r="C1922">
            <v>44944</v>
          </cell>
          <cell r="D1922" t="str">
            <v>FLEXNET ECUADOR - MDELIVERY</v>
          </cell>
          <cell r="E1922" t="str">
            <v>CALLE 28 DE JUNIO S/N Y GARCIA MORENO ENTRADA LLANO GRANDE</v>
          </cell>
          <cell r="H1922" t="str">
            <v>170208</v>
          </cell>
          <cell r="I1922" t="str">
            <v>QUITO</v>
          </cell>
          <cell r="J1922" t="str">
            <v>PICHINCHA</v>
          </cell>
          <cell r="K1922" t="str">
            <v>XAVIER ALJANDRO MURILLO REGATO_XAVIER ALJANDRO MURILLO REGATO</v>
          </cell>
          <cell r="L1922" t="str">
            <v>GUAYAS RETIRA AGENCIA TRAMACO DIRECCION GUAYAQUIL P A D SAN MARINO CONJUNTO RESIDENCIAL CENTROPOLIS UBICADO EN LA AV FRANCISCO DE ORELLANA SOLAR 1 DE LA MANZANA 8 CIUDADELA KENNEDY FRENTE AL CENTRO COMERCIAL SAN MARINO</v>
          </cell>
          <cell r="O1922" t="str">
            <v>GUAYAQUIL</v>
          </cell>
          <cell r="P1922" t="str">
            <v>GUAYAQUIL</v>
          </cell>
          <cell r="Q1922" t="str">
            <v>GUAYAS</v>
          </cell>
          <cell r="R1922" t="str">
            <v>2484832</v>
          </cell>
          <cell r="W1922" t="str">
            <v>0912014867001</v>
          </cell>
          <cell r="X1922" t="str">
            <v>0978895834</v>
          </cell>
          <cell r="AA1922">
            <v>44944</v>
          </cell>
          <cell r="AD1922">
            <v>1</v>
          </cell>
          <cell r="AE1922">
            <v>1</v>
          </cell>
          <cell r="AI1922" t="str">
            <v>DESPACHO</v>
          </cell>
          <cell r="AJ1922" t="str">
            <v>NORMAL</v>
          </cell>
          <cell r="AL1922" t="str">
            <v>NO</v>
          </cell>
          <cell r="AN1922" t="str">
            <v>CC RENOVACION B2B NMTELEMARKETING</v>
          </cell>
          <cell r="AO1922" t="str">
            <v>MULTICANAL B2B</v>
          </cell>
          <cell r="AP1922">
            <v>44944</v>
          </cell>
          <cell r="AR1922" t="str">
            <v>MDELIVERY_2484832</v>
          </cell>
          <cell r="AS1922">
            <v>331456</v>
          </cell>
          <cell r="AT1922" t="str">
            <v>D30</v>
          </cell>
          <cell r="AU1922" t="str">
            <v>BTB</v>
          </cell>
          <cell r="AV1922">
            <v>1</v>
          </cell>
          <cell r="AX1922" t="str">
            <v>EN_PROCESO</v>
          </cell>
          <cell r="AY1922" t="str">
            <v>LTE XIAOMI REDMI NOTE 11 AZUL: 1 und - sn. 861696063002920</v>
          </cell>
          <cell r="AZ1922" t="str">
            <v>TERMINAL</v>
          </cell>
          <cell r="BA1922" t="str">
            <v>Entrega con contingente (dos documentos de identidad)</v>
          </cell>
        </row>
        <row r="1923">
          <cell r="A1923" t="str">
            <v>2484833</v>
          </cell>
          <cell r="B1923" t="str">
            <v>MDELIVERY</v>
          </cell>
          <cell r="C1923">
            <v>44944</v>
          </cell>
          <cell r="D1923" t="str">
            <v>FLEXNET ECUADOR - MDELIVERY</v>
          </cell>
          <cell r="E1923" t="str">
            <v>CALLE 28 DE JUNIO S/N Y GARCIA MORENO ENTRADA LLANO GRANDE</v>
          </cell>
          <cell r="H1923" t="str">
            <v>170208</v>
          </cell>
          <cell r="I1923" t="str">
            <v>QUITO</v>
          </cell>
          <cell r="J1923" t="str">
            <v>PICHINCHA</v>
          </cell>
          <cell r="K1923" t="str">
            <v>ANA DEL ROCIO GAVILANES VILLAMAR_ANA DEL ROCIO GAVILANES VILLAMAR</v>
          </cell>
          <cell r="L1923" t="str">
            <v>GUAYAS RETIRO AGENICIA TRAMACO VIA DAULE AVE DR HONORATO VASQUEZ O AVE LAS CASUARINAS Y QUINQUELLAS KM 10 5 VIA A DAULE EN LA LOTIZACION INDUSTRIAL INMACONSA MANZANA 5 SOLAR 1 RETIRO AGENICIA TRAMACO VIA DAULE</v>
          </cell>
          <cell r="O1923" t="str">
            <v>GUAYAQUIL</v>
          </cell>
          <cell r="P1923" t="str">
            <v>GUAYAQUIL</v>
          </cell>
          <cell r="Q1923" t="str">
            <v>GUAYAS</v>
          </cell>
          <cell r="R1923" t="str">
            <v>2484833</v>
          </cell>
          <cell r="W1923" t="str">
            <v>0911269074001</v>
          </cell>
          <cell r="X1923" t="str">
            <v>0969804446</v>
          </cell>
          <cell r="AA1923">
            <v>44944</v>
          </cell>
          <cell r="AD1923">
            <v>1</v>
          </cell>
          <cell r="AE1923">
            <v>1</v>
          </cell>
          <cell r="AI1923" t="str">
            <v>DESPACHO</v>
          </cell>
          <cell r="AJ1923" t="str">
            <v>NORMAL</v>
          </cell>
          <cell r="AL1923" t="str">
            <v>NO</v>
          </cell>
          <cell r="AN1923" t="str">
            <v>CC RENOVACION B2B NMTELEMARKETING</v>
          </cell>
          <cell r="AO1923" t="str">
            <v>MULTICANAL B2B</v>
          </cell>
          <cell r="AP1923">
            <v>44944</v>
          </cell>
          <cell r="AR1923" t="str">
            <v>MDELIVERY_2484833</v>
          </cell>
          <cell r="AS1923">
            <v>331455</v>
          </cell>
          <cell r="AT1923" t="str">
            <v>D30</v>
          </cell>
          <cell r="AU1923" t="str">
            <v>BTB</v>
          </cell>
          <cell r="AV1923">
            <v>1</v>
          </cell>
          <cell r="AX1923" t="str">
            <v>EN_PROCESO</v>
          </cell>
          <cell r="AY1923" t="str">
            <v>LTE XIAOMI REDMI NOTE 11S AZUL: 1 und - sn. 863837058839565</v>
          </cell>
          <cell r="AZ1923" t="str">
            <v>TERMINAL</v>
          </cell>
          <cell r="BA1923" t="str">
            <v>Entrega con contingente (dos documentos de identidad)</v>
          </cell>
        </row>
        <row r="1924">
          <cell r="A1924" t="str">
            <v>2484834</v>
          </cell>
          <cell r="B1924" t="str">
            <v>MDELIVERY</v>
          </cell>
          <cell r="C1924">
            <v>44944</v>
          </cell>
          <cell r="D1924" t="str">
            <v>FLEXNET ECUADOR - MDELIVERY</v>
          </cell>
          <cell r="E1924" t="str">
            <v>CALLE 28 DE JUNIO S/N Y GARCIA MORENO ENTRADA LLANO GRANDE</v>
          </cell>
          <cell r="H1924" t="str">
            <v>170208</v>
          </cell>
          <cell r="I1924" t="str">
            <v>QUITO</v>
          </cell>
          <cell r="J1924" t="str">
            <v>PICHINCHA</v>
          </cell>
          <cell r="K1924" t="str">
            <v>OCHOA SUAREZ ARMANDO ANTONIO_DOCTOR VET DR VET S A</v>
          </cell>
          <cell r="L1924" t="str">
            <v>DAULE AV LEON FEBRES CORDERO URBANIZACION GALAXIA DE VILLA CLUB MZ 6 VILLA 14</v>
          </cell>
          <cell r="O1924" t="str">
            <v>DAULE</v>
          </cell>
          <cell r="P1924" t="str">
            <v>DAULE</v>
          </cell>
          <cell r="Q1924" t="str">
            <v>GUAYAS</v>
          </cell>
          <cell r="R1924" t="str">
            <v>2484834</v>
          </cell>
          <cell r="W1924" t="str">
            <v>0993186759001</v>
          </cell>
          <cell r="X1924" t="str">
            <v>0999273427</v>
          </cell>
          <cell r="AA1924">
            <v>44944</v>
          </cell>
          <cell r="AD1924">
            <v>1</v>
          </cell>
          <cell r="AE1924">
            <v>1</v>
          </cell>
          <cell r="AI1924" t="str">
            <v>DESPACHO</v>
          </cell>
          <cell r="AJ1924" t="str">
            <v>NORMAL</v>
          </cell>
          <cell r="AL1924" t="str">
            <v>NO</v>
          </cell>
          <cell r="AN1924" t="str">
            <v>DAS CARGO A LA CUENTA (DELIVERY)</v>
          </cell>
          <cell r="AO1924" t="str">
            <v>DISTRIBUIDORES</v>
          </cell>
          <cell r="AP1924">
            <v>44944</v>
          </cell>
          <cell r="AR1924" t="str">
            <v>MDELIVERY_2484834</v>
          </cell>
          <cell r="AS1924">
            <v>331458</v>
          </cell>
          <cell r="AT1924" t="str">
            <v>D30</v>
          </cell>
          <cell r="AU1924" t="str">
            <v>BTB</v>
          </cell>
          <cell r="AV1924">
            <v>1</v>
          </cell>
          <cell r="AX1924" t="str">
            <v>EN_PROCESO</v>
          </cell>
          <cell r="AY1924" t="str">
            <v>HALFSIM MOVISTAR: 1 und - sn. 8959300520561470017</v>
          </cell>
          <cell r="AZ1924" t="str">
            <v>SIMCARD</v>
          </cell>
          <cell r="BA1924" t="str">
            <v>EMPRESAS TITULAR AUSENTE ENTREGA CON SELLO</v>
          </cell>
        </row>
        <row r="1925">
          <cell r="A1925" t="str">
            <v>2484835</v>
          </cell>
          <cell r="B1925" t="str">
            <v>MDELIVERY</v>
          </cell>
          <cell r="C1925">
            <v>44944</v>
          </cell>
          <cell r="D1925" t="str">
            <v>FLEXNET ECUADOR - MDELIVERY</v>
          </cell>
          <cell r="E1925" t="str">
            <v>CALLE 28 DE JUNIO S/N Y GARCIA MORENO ENTRADA LLANO GRANDE</v>
          </cell>
          <cell r="H1925" t="str">
            <v>170208</v>
          </cell>
          <cell r="I1925" t="str">
            <v>QUITO</v>
          </cell>
          <cell r="J1925" t="str">
            <v>PICHINCHA</v>
          </cell>
          <cell r="K1925" t="str">
            <v>MAYRA GUERRERO_ASOCIACION DE TRABAJADORES PONTIFICIA UNIVERSIDAD</v>
          </cell>
          <cell r="L1925" t="str">
            <v>PICHINCHA QUITO AV 12 DE OCTUBRE ESQ VEINTIMILLA UNIVERSIDAD CATOLICA ASOCIACION DE TRABAJADORES</v>
          </cell>
          <cell r="O1925" t="str">
            <v>QUITO</v>
          </cell>
          <cell r="P1925" t="str">
            <v>QUITO</v>
          </cell>
          <cell r="Q1925" t="str">
            <v>PICHINCHA</v>
          </cell>
          <cell r="R1925" t="str">
            <v>2484835</v>
          </cell>
          <cell r="W1925" t="str">
            <v>1791297024001</v>
          </cell>
          <cell r="X1925" t="str">
            <v>983287793</v>
          </cell>
          <cell r="AA1925">
            <v>44944</v>
          </cell>
          <cell r="AD1925">
            <v>1</v>
          </cell>
          <cell r="AE1925">
            <v>1</v>
          </cell>
          <cell r="AI1925" t="str">
            <v>DESPACHO</v>
          </cell>
          <cell r="AJ1925" t="str">
            <v>NORMAL</v>
          </cell>
          <cell r="AL1925" t="str">
            <v>NO</v>
          </cell>
          <cell r="AN1925" t="str">
            <v>ACTIVACIONES B2B PORTABILIDADES SOLO SIMCARD</v>
          </cell>
          <cell r="AO1925" t="str">
            <v>GGCC / NEGOCIOS</v>
          </cell>
          <cell r="AP1925">
            <v>44944</v>
          </cell>
          <cell r="AR1925" t="str">
            <v>MDELIVERY_2484835</v>
          </cell>
          <cell r="AS1925">
            <v>331446</v>
          </cell>
          <cell r="AT1925" t="str">
            <v>D30</v>
          </cell>
          <cell r="AU1925" t="str">
            <v>BTB</v>
          </cell>
          <cell r="AV1925">
            <v>1</v>
          </cell>
          <cell r="AX1925" t="str">
            <v>EN_PROCESO</v>
          </cell>
          <cell r="AY1925" t="str">
            <v>HALFSIM MOVISTAR: 1 und - sn. 8959300520561477129</v>
          </cell>
          <cell r="AZ1925" t="str">
            <v>SIMCARD</v>
          </cell>
          <cell r="BA1925" t="str">
            <v/>
          </cell>
        </row>
        <row r="1926">
          <cell r="A1926" t="str">
            <v>2484836</v>
          </cell>
          <cell r="B1926" t="str">
            <v>MDELIVERY</v>
          </cell>
          <cell r="C1926">
            <v>44944</v>
          </cell>
          <cell r="D1926" t="str">
            <v>FLEXNET ECUADOR - MDELIVERY</v>
          </cell>
          <cell r="E1926" t="str">
            <v>CALLE 28 DE JUNIO S/N Y GARCIA MORENO ENTRADA LLANO GRANDE</v>
          </cell>
          <cell r="H1926" t="str">
            <v>170208</v>
          </cell>
          <cell r="I1926" t="str">
            <v>QUITO</v>
          </cell>
          <cell r="J1926" t="str">
            <v>PICHINCHA</v>
          </cell>
          <cell r="K1926" t="str">
            <v>ZOILA JARA_INDUSTRIAS DAJAHU S A S</v>
          </cell>
          <cell r="L1926" t="str">
            <v>PICHINCHA QUITO TNTE HUGO ORTIZ Y AYAPAMBA MERCADO MAYORISTA ABA 06</v>
          </cell>
          <cell r="O1926" t="str">
            <v>QUITO</v>
          </cell>
          <cell r="P1926" t="str">
            <v>QUITO</v>
          </cell>
          <cell r="Q1926" t="str">
            <v>PICHINCHA</v>
          </cell>
          <cell r="R1926" t="str">
            <v>2484836</v>
          </cell>
          <cell r="W1926" t="str">
            <v>0993375779001</v>
          </cell>
          <cell r="X1926" t="str">
            <v>0999562650</v>
          </cell>
          <cell r="AA1926">
            <v>44944</v>
          </cell>
          <cell r="AD1926">
            <v>1</v>
          </cell>
          <cell r="AE1926">
            <v>1</v>
          </cell>
          <cell r="AI1926" t="str">
            <v>DESPACHO</v>
          </cell>
          <cell r="AJ1926" t="str">
            <v>NORMAL</v>
          </cell>
          <cell r="AL1926" t="str">
            <v>NO</v>
          </cell>
          <cell r="AN1926" t="str">
            <v>ACTIVACIONES INGRESOS GGCC &amp; NEGOCIOS DIRECTOS</v>
          </cell>
          <cell r="AO1926" t="str">
            <v>GGCC / NEGOCIOS</v>
          </cell>
          <cell r="AP1926">
            <v>44944</v>
          </cell>
          <cell r="AR1926" t="str">
            <v>MDELIVERY_2484836</v>
          </cell>
          <cell r="AS1926">
            <v>331450</v>
          </cell>
          <cell r="AT1926" t="str">
            <v>D30</v>
          </cell>
          <cell r="AU1926" t="str">
            <v>BTB</v>
          </cell>
          <cell r="AV1926">
            <v>2</v>
          </cell>
          <cell r="AX1926" t="str">
            <v>EN_PROCESO</v>
          </cell>
          <cell r="AY1926" t="str">
            <v>LTE SAMSUNG A53 5G NEGRO: 1 und - sn. 353842198140756 / HALFSIM MOVISTAR: 1 und - sn. 8959300520561464762</v>
          </cell>
          <cell r="AZ1926" t="str">
            <v>SIMCARD / TERMINAL</v>
          </cell>
          <cell r="BA1926" t="str">
            <v/>
          </cell>
        </row>
        <row r="1927">
          <cell r="A1927" t="str">
            <v>2484837</v>
          </cell>
          <cell r="B1927" t="str">
            <v>MDELIVERY</v>
          </cell>
          <cell r="C1927">
            <v>44944</v>
          </cell>
          <cell r="D1927" t="str">
            <v>FLEXNET ECUADOR - MDELIVERY</v>
          </cell>
          <cell r="E1927" t="str">
            <v>CALLE 28 DE JUNIO S/N Y GARCIA MORENO ENTRADA LLANO GRANDE</v>
          </cell>
          <cell r="H1927" t="str">
            <v>170208</v>
          </cell>
          <cell r="I1927" t="str">
            <v>QUITO</v>
          </cell>
          <cell r="J1927" t="str">
            <v>PICHINCHA</v>
          </cell>
          <cell r="K1927" t="str">
            <v>BYRON LAGLA_ECUAPRIMAS</v>
          </cell>
          <cell r="L1927" t="str">
            <v>10 DE AGOSTO Y BUENOS AIRES BCO SOLIDARIO</v>
          </cell>
          <cell r="O1927" t="str">
            <v>QUITO</v>
          </cell>
          <cell r="P1927" t="str">
            <v>QUITO</v>
          </cell>
          <cell r="Q1927" t="str">
            <v>PICHINCHA</v>
          </cell>
          <cell r="R1927" t="str">
            <v>2484837</v>
          </cell>
          <cell r="W1927" t="str">
            <v>0927929273</v>
          </cell>
          <cell r="X1927" t="str">
            <v>0992975841</v>
          </cell>
          <cell r="AA1927">
            <v>44944</v>
          </cell>
          <cell r="AD1927">
            <v>1</v>
          </cell>
          <cell r="AE1927">
            <v>1</v>
          </cell>
          <cell r="AI1927" t="str">
            <v>DESPACHO</v>
          </cell>
          <cell r="AJ1927" t="str">
            <v>NORMAL</v>
          </cell>
          <cell r="AL1927" t="str">
            <v>NO</v>
          </cell>
          <cell r="AN1927" t="str">
            <v>CELULAR SEGURO</v>
          </cell>
          <cell r="AO1927" t="str">
            <v>GGCC / NEGOCIOS</v>
          </cell>
          <cell r="AP1927">
            <v>44944</v>
          </cell>
          <cell r="AR1927" t="str">
            <v>MDELIVERY_2484837</v>
          </cell>
          <cell r="AS1927">
            <v>331462</v>
          </cell>
          <cell r="AT1927" t="str">
            <v>D30</v>
          </cell>
          <cell r="AU1927" t="str">
            <v>BTB</v>
          </cell>
          <cell r="AV1927">
            <v>1</v>
          </cell>
          <cell r="AX1927" t="str">
            <v>EN_PROCESO</v>
          </cell>
          <cell r="AY1927" t="str">
            <v>LTE SAMSUNG A23 NEGRO: 1 und - sn. 356795951805543</v>
          </cell>
          <cell r="AZ1927" t="str">
            <v>TERMINAL</v>
          </cell>
          <cell r="BA1927" t="str">
            <v/>
          </cell>
        </row>
        <row r="1928">
          <cell r="A1928" t="str">
            <v>2484838</v>
          </cell>
          <cell r="B1928" t="str">
            <v>MDELIVERY</v>
          </cell>
          <cell r="C1928">
            <v>44944</v>
          </cell>
          <cell r="D1928" t="str">
            <v>FLEXNET ECUADOR - MDELIVERY</v>
          </cell>
          <cell r="E1928" t="str">
            <v>CALLE 28 DE JUNIO S/N Y GARCIA MORENO ENTRADA LLANO GRANDE</v>
          </cell>
          <cell r="H1928" t="str">
            <v>170208</v>
          </cell>
          <cell r="I1928" t="str">
            <v>QUITO</v>
          </cell>
          <cell r="J1928" t="str">
            <v>PICHINCHA</v>
          </cell>
          <cell r="K1928" t="str">
            <v>JONATHAN MUNOZ_IMPORTADORA INDUSTRIAL AGRICOLA S A IIASA</v>
          </cell>
          <cell r="L1928" t="str">
            <v>GUAYAS GUAYAQUIL AV JUAN TANCA MARENGO KM 3 5 FRENTE A LAS ANTENAS DE TV CABLE FRENTE A LAS ANTENAS DE TV CABLE</v>
          </cell>
          <cell r="O1928" t="str">
            <v>GUAYAQUIL</v>
          </cell>
          <cell r="P1928" t="str">
            <v>GUAYAQUIL</v>
          </cell>
          <cell r="Q1928" t="str">
            <v>GUAYAS</v>
          </cell>
          <cell r="R1928" t="str">
            <v>2484838</v>
          </cell>
          <cell r="W1928" t="str">
            <v>0990011109001</v>
          </cell>
          <cell r="X1928" t="str">
            <v>0983516165</v>
          </cell>
          <cell r="AA1928">
            <v>44944</v>
          </cell>
          <cell r="AD1928">
            <v>1</v>
          </cell>
          <cell r="AE1928">
            <v>1</v>
          </cell>
          <cell r="AI1928" t="str">
            <v>DESPACHO</v>
          </cell>
          <cell r="AJ1928" t="str">
            <v>NORMAL</v>
          </cell>
          <cell r="AL1928" t="str">
            <v>NO</v>
          </cell>
          <cell r="AN1928" t="str">
            <v>ACTIVACIONES B2B PORTABILIDADES SOLO SIMCARD</v>
          </cell>
          <cell r="AO1928" t="str">
            <v>GGCC / NEGOCIOS</v>
          </cell>
          <cell r="AP1928">
            <v>44944</v>
          </cell>
          <cell r="AR1928" t="str">
            <v>MDELIVERY_2484838</v>
          </cell>
          <cell r="AS1928">
            <v>331454</v>
          </cell>
          <cell r="AT1928" t="str">
            <v>D30</v>
          </cell>
          <cell r="AU1928" t="str">
            <v>BTB</v>
          </cell>
          <cell r="AV1928">
            <v>2</v>
          </cell>
          <cell r="AX1928" t="str">
            <v>EN_PROCESO</v>
          </cell>
          <cell r="AY1928" t="str">
            <v>HALFSIM MOVISTAR: 2 und - sn. 8959300520561469928,8959300520561469910</v>
          </cell>
          <cell r="AZ1928" t="str">
            <v>SIMCARD</v>
          </cell>
          <cell r="BA1928" t="str">
            <v/>
          </cell>
        </row>
        <row r="1929">
          <cell r="A1929" t="str">
            <v>2484840</v>
          </cell>
          <cell r="B1929" t="str">
            <v>MDELIVERY</v>
          </cell>
          <cell r="C1929">
            <v>44944</v>
          </cell>
          <cell r="D1929" t="str">
            <v>FLEXNET ECUADOR - MDELIVERY</v>
          </cell>
          <cell r="E1929" t="str">
            <v>CALLE 28 DE JUNIO S/N Y GARCIA MORENO ENTRADA LLANO GRANDE</v>
          </cell>
          <cell r="H1929" t="str">
            <v>170208</v>
          </cell>
          <cell r="I1929" t="str">
            <v>QUITO</v>
          </cell>
          <cell r="J1929" t="str">
            <v>PICHINCHA</v>
          </cell>
          <cell r="K1929" t="str">
            <v>ALCIVAR ALEMAN DANIEL ENRIQUE_ALCIVAR ALEMAN DANIEL ENRIQUE</v>
          </cell>
          <cell r="L1929" t="str">
            <v>AV SAMBORONDON CC PLAZA LAGOS LOCAL 4 ENTREGAR EN MADEVAL</v>
          </cell>
          <cell r="O1929" t="str">
            <v>GUAYAQUIL</v>
          </cell>
          <cell r="P1929" t="str">
            <v>GUAYAQUIL</v>
          </cell>
          <cell r="Q1929" t="str">
            <v>GUAYAS</v>
          </cell>
          <cell r="R1929" t="str">
            <v>2484840</v>
          </cell>
          <cell r="W1929" t="str">
            <v>0930232582001</v>
          </cell>
          <cell r="X1929" t="str">
            <v>045045106</v>
          </cell>
          <cell r="AA1929">
            <v>44944</v>
          </cell>
          <cell r="AD1929">
            <v>1</v>
          </cell>
          <cell r="AE1929">
            <v>1</v>
          </cell>
          <cell r="AI1929" t="str">
            <v>DESPACHO</v>
          </cell>
          <cell r="AJ1929" t="str">
            <v>NORMAL</v>
          </cell>
          <cell r="AL1929" t="str">
            <v>NO</v>
          </cell>
          <cell r="AN1929" t="str">
            <v>DISTRIBUIDORES NEGOCIOS B2B</v>
          </cell>
          <cell r="AO1929" t="str">
            <v>DISTRIBUIDORES</v>
          </cell>
          <cell r="AP1929">
            <v>44944</v>
          </cell>
          <cell r="AR1929" t="str">
            <v>MDELIVERY_2484840</v>
          </cell>
          <cell r="AS1929">
            <v>331460</v>
          </cell>
          <cell r="AT1929" t="str">
            <v>D30</v>
          </cell>
          <cell r="AU1929" t="str">
            <v>BTB</v>
          </cell>
          <cell r="AV1929">
            <v>1</v>
          </cell>
          <cell r="AX1929" t="str">
            <v>EN_PROCESO</v>
          </cell>
          <cell r="AY1929" t="str">
            <v>HALFSIM MOVISTAR: 1 und - sn. 8959300520561477624</v>
          </cell>
          <cell r="AZ1929" t="str">
            <v>SIMCARD</v>
          </cell>
          <cell r="BA1929" t="str">
            <v>EMPRESAS TITULAR AUSENTE ENTREGA CON SELLO</v>
          </cell>
        </row>
        <row r="1930">
          <cell r="A1930" t="str">
            <v>2484841</v>
          </cell>
          <cell r="B1930" t="str">
            <v>MDELIVERY</v>
          </cell>
          <cell r="C1930">
            <v>44944</v>
          </cell>
          <cell r="D1930" t="str">
            <v>FLEXNET ECUADOR - MDELIVERY</v>
          </cell>
          <cell r="E1930" t="str">
            <v>CALLE 28 DE JUNIO S/N Y GARCIA MORENO ENTRADA LLANO GRANDE</v>
          </cell>
          <cell r="H1930" t="str">
            <v>170208</v>
          </cell>
          <cell r="I1930" t="str">
            <v>QUITO</v>
          </cell>
          <cell r="J1930" t="str">
            <v>PICHINCHA</v>
          </cell>
          <cell r="K1930" t="str">
            <v>CARMEN DEL ROCIO CALLE REGALADO_CARMEN DEL ROCIO CALLE REGALADO</v>
          </cell>
          <cell r="L1930" t="str">
            <v>CALLE LEONIDAS PALZA G 0E5100 BAARRIO SAN JUAN DE CONOCOTO</v>
          </cell>
          <cell r="O1930" t="str">
            <v>QUITO</v>
          </cell>
          <cell r="P1930" t="str">
            <v>QUITO</v>
          </cell>
          <cell r="Q1930" t="str">
            <v>PICHINCHA</v>
          </cell>
          <cell r="R1930" t="str">
            <v>2484841</v>
          </cell>
          <cell r="W1930" t="str">
            <v>1708487770001</v>
          </cell>
          <cell r="X1930" t="str">
            <v>0995836864</v>
          </cell>
          <cell r="AA1930">
            <v>44944</v>
          </cell>
          <cell r="AD1930">
            <v>1</v>
          </cell>
          <cell r="AE1930">
            <v>1</v>
          </cell>
          <cell r="AI1930" t="str">
            <v>DESPACHO</v>
          </cell>
          <cell r="AJ1930" t="str">
            <v>NORMAL</v>
          </cell>
          <cell r="AL1930" t="str">
            <v>NO</v>
          </cell>
          <cell r="AN1930" t="str">
            <v>367 EMPRESAS Y NEGOCIOS</v>
          </cell>
          <cell r="AO1930" t="str">
            <v>GGCC / NEGOCIOS</v>
          </cell>
          <cell r="AP1930">
            <v>44944</v>
          </cell>
          <cell r="AR1930" t="str">
            <v>MDELIVERY_2484841</v>
          </cell>
          <cell r="AS1930">
            <v>331461</v>
          </cell>
          <cell r="AT1930" t="str">
            <v>D30</v>
          </cell>
          <cell r="AU1930" t="str">
            <v>BTB</v>
          </cell>
          <cell r="AV1930">
            <v>1</v>
          </cell>
          <cell r="AX1930" t="str">
            <v>EN_PROCESO</v>
          </cell>
          <cell r="AY1930" t="str">
            <v>HALFSIM MOVISTAR: 1 und - sn. 8959300520560839543</v>
          </cell>
          <cell r="AZ1930" t="str">
            <v>SIMCARD</v>
          </cell>
          <cell r="BA1930" t="str">
            <v/>
          </cell>
        </row>
        <row r="1931">
          <cell r="A1931" t="str">
            <v>2484842</v>
          </cell>
          <cell r="B1931" t="str">
            <v>MDELIVERY</v>
          </cell>
          <cell r="C1931">
            <v>44944</v>
          </cell>
          <cell r="D1931" t="str">
            <v>FLEXNET ECUADOR - MDELIVERY</v>
          </cell>
          <cell r="E1931" t="str">
            <v>CALLE 28 DE JUNIO S/N Y GARCIA MORENO ENTRADA LLANO GRANDE</v>
          </cell>
          <cell r="H1931" t="str">
            <v>170208</v>
          </cell>
          <cell r="I1931" t="str">
            <v>QUITO</v>
          </cell>
          <cell r="J1931" t="str">
            <v>PICHINCHA</v>
          </cell>
          <cell r="K1931" t="str">
            <v>JAZMIN VARELA_JAZMIN ELIZABETH VARELA VERA</v>
          </cell>
          <cell r="L1931" t="str">
            <v>DE LOS NOGALES N2 757 Y VALLE CATAMAYO REFERENCIA TANQUES DE AGUA BELLA AURORA BAJA</v>
          </cell>
          <cell r="O1931" t="str">
            <v>QUITO</v>
          </cell>
          <cell r="P1931" t="str">
            <v>QUITO</v>
          </cell>
          <cell r="Q1931" t="str">
            <v>PICHINCHA</v>
          </cell>
          <cell r="R1931" t="str">
            <v>2484842</v>
          </cell>
          <cell r="W1931" t="str">
            <v>1723612899001</v>
          </cell>
          <cell r="X1931" t="str">
            <v>0978664086</v>
          </cell>
          <cell r="AA1931">
            <v>44944</v>
          </cell>
          <cell r="AD1931">
            <v>1</v>
          </cell>
          <cell r="AE1931">
            <v>1</v>
          </cell>
          <cell r="AI1931" t="str">
            <v>DESPACHO</v>
          </cell>
          <cell r="AJ1931" t="str">
            <v>NORMAL</v>
          </cell>
          <cell r="AL1931" t="str">
            <v>NO</v>
          </cell>
          <cell r="AN1931" t="str">
            <v>367 EMPRESAS Y NEGOCIOS</v>
          </cell>
          <cell r="AO1931" t="str">
            <v>GGCC / NEGOCIOS</v>
          </cell>
          <cell r="AP1931">
            <v>44944</v>
          </cell>
          <cell r="AR1931" t="str">
            <v>MDELIVERY_2484842</v>
          </cell>
          <cell r="AS1931">
            <v>331463</v>
          </cell>
          <cell r="AT1931" t="str">
            <v>D30</v>
          </cell>
          <cell r="AU1931" t="str">
            <v>BTB</v>
          </cell>
          <cell r="AV1931">
            <v>1</v>
          </cell>
          <cell r="AX1931" t="str">
            <v>EN_PROCESO</v>
          </cell>
          <cell r="AY1931" t="str">
            <v>HALFSIM MOVISTAR: 1 und - sn. 8959300520561471858</v>
          </cell>
          <cell r="AZ1931" t="str">
            <v>SIMCARD</v>
          </cell>
          <cell r="BA1931" t="str">
            <v/>
          </cell>
        </row>
        <row r="1932">
          <cell r="A1932" t="str">
            <v>2484843</v>
          </cell>
          <cell r="B1932" t="str">
            <v>MDELIVERY</v>
          </cell>
          <cell r="C1932">
            <v>44944</v>
          </cell>
          <cell r="D1932" t="str">
            <v>FLEXNET ECUADOR - MDELIVERY</v>
          </cell>
          <cell r="E1932" t="str">
            <v>CALLE 28 DE JUNIO S/N Y GARCIA MORENO ENTRADA LLANO GRANDE</v>
          </cell>
          <cell r="H1932" t="str">
            <v>170208</v>
          </cell>
          <cell r="I1932" t="str">
            <v>QUITO</v>
          </cell>
          <cell r="J1932" t="str">
            <v>PICHINCHA</v>
          </cell>
          <cell r="K1932" t="str">
            <v>MARY NARVAEZ OLGUITA NEIRA_EMPAQPLAST S A</v>
          </cell>
          <cell r="L1932" t="str">
            <v>VIA AMAGUANA KM 2 ENTRE AVON Y CHAIDE Y CHAIDE</v>
          </cell>
          <cell r="O1932" t="str">
            <v>QUITO</v>
          </cell>
          <cell r="P1932" t="str">
            <v>QUITO</v>
          </cell>
          <cell r="Q1932" t="str">
            <v>PICHINCHA</v>
          </cell>
          <cell r="R1932" t="str">
            <v>2484843</v>
          </cell>
          <cell r="W1932" t="str">
            <v>1791240111001</v>
          </cell>
          <cell r="X1932" t="str">
            <v>0993946334</v>
          </cell>
          <cell r="AA1932">
            <v>44944</v>
          </cell>
          <cell r="AD1932">
            <v>1</v>
          </cell>
          <cell r="AE1932">
            <v>1</v>
          </cell>
          <cell r="AI1932" t="str">
            <v>DESPACHO</v>
          </cell>
          <cell r="AJ1932" t="str">
            <v>NORMAL</v>
          </cell>
          <cell r="AL1932" t="str">
            <v>NO</v>
          </cell>
          <cell r="AN1932" t="str">
            <v>POSVENTA GGCC Y NEGOCIOS</v>
          </cell>
          <cell r="AO1932" t="str">
            <v>GGCC / NEGOCIOS</v>
          </cell>
          <cell r="AP1932">
            <v>44944</v>
          </cell>
          <cell r="AR1932" t="str">
            <v>MDELIVERY_2484843</v>
          </cell>
          <cell r="AU1932" t="str">
            <v>BTB</v>
          </cell>
          <cell r="AV1932">
            <v>0</v>
          </cell>
          <cell r="AX1932" t="str">
            <v>EN_PROCESO</v>
          </cell>
          <cell r="AY1932" t="str">
            <v>LTE SAMSUNG A53 5G AZUL: 1 und - sn. 353842198058750</v>
          </cell>
          <cell r="AZ1932" t="str">
            <v>TERMINAL</v>
          </cell>
          <cell r="BA1932" t="str">
            <v/>
          </cell>
        </row>
        <row r="1933">
          <cell r="A1933" t="str">
            <v>2484844</v>
          </cell>
          <cell r="B1933" t="str">
            <v>MDELIVERY</v>
          </cell>
          <cell r="C1933">
            <v>44944</v>
          </cell>
          <cell r="D1933" t="str">
            <v>FLEXNET ECUADOR - MDELIVERY</v>
          </cell>
          <cell r="E1933" t="str">
            <v>CALLE 28 DE JUNIO S/N Y GARCIA MORENO ENTRADA LLANO GRANDE</v>
          </cell>
          <cell r="H1933" t="str">
            <v>170208</v>
          </cell>
          <cell r="I1933" t="str">
            <v>QUITO</v>
          </cell>
          <cell r="J1933" t="str">
            <v>PICHINCHA</v>
          </cell>
          <cell r="K1933" t="str">
            <v>ERIKA VENEGAS_TOLDOSLAMIX CIA LTDA</v>
          </cell>
          <cell r="L1933" t="str">
            <v>MANUEL AMBROSI E11 120 Y AV ELOY ALFARO</v>
          </cell>
          <cell r="O1933" t="str">
            <v>QUITO</v>
          </cell>
          <cell r="P1933" t="str">
            <v>QUITO</v>
          </cell>
          <cell r="Q1933" t="str">
            <v>PICHINCHA</v>
          </cell>
          <cell r="R1933" t="str">
            <v>2484844</v>
          </cell>
          <cell r="W1933" t="str">
            <v>1792408288001</v>
          </cell>
          <cell r="X1933" t="str">
            <v>0984605985</v>
          </cell>
          <cell r="AA1933">
            <v>44944</v>
          </cell>
          <cell r="AD1933">
            <v>1</v>
          </cell>
          <cell r="AE1933">
            <v>1</v>
          </cell>
          <cell r="AI1933" t="str">
            <v>DESPACHO</v>
          </cell>
          <cell r="AJ1933" t="str">
            <v>EXPRESS</v>
          </cell>
          <cell r="AL1933" t="str">
            <v>NO</v>
          </cell>
          <cell r="AN1933" t="str">
            <v>PEDIDO EXPRESS SOLO QUITO (INGRESAR ANTES DE LAS 11:00 AM)</v>
          </cell>
          <cell r="AO1933" t="str">
            <v>DISTRIBUIDORES</v>
          </cell>
          <cell r="AP1933">
            <v>44944</v>
          </cell>
          <cell r="AR1933" t="str">
            <v>MDELIVERY_2484844</v>
          </cell>
          <cell r="AS1933">
            <v>331480</v>
          </cell>
          <cell r="AT1933" t="str">
            <v>D30</v>
          </cell>
          <cell r="AU1933" t="str">
            <v>BTB</v>
          </cell>
          <cell r="AV1933">
            <v>1</v>
          </cell>
          <cell r="AX1933" t="str">
            <v>EN_PROCESO</v>
          </cell>
          <cell r="AY1933" t="str">
            <v>HALFSIM MOVISTAR: 1 und - sn. 8959300520561471841</v>
          </cell>
          <cell r="AZ1933" t="str">
            <v>SIMCARD</v>
          </cell>
          <cell r="BA1933" t="str">
            <v/>
          </cell>
        </row>
        <row r="1934">
          <cell r="A1934" t="str">
            <v>2484845</v>
          </cell>
          <cell r="B1934" t="str">
            <v>MDELIVERY</v>
          </cell>
          <cell r="C1934">
            <v>44944</v>
          </cell>
          <cell r="D1934" t="str">
            <v>FLEXNET ECUADOR - MDELIVERY</v>
          </cell>
          <cell r="E1934" t="str">
            <v>CALLE 28 DE JUNIO S/N Y GARCIA MORENO ENTRADA LLANO GRANDE</v>
          </cell>
          <cell r="H1934" t="str">
            <v>170208</v>
          </cell>
          <cell r="I1934" t="str">
            <v>QUITO</v>
          </cell>
          <cell r="J1934" t="str">
            <v>PICHINCHA</v>
          </cell>
          <cell r="K1934" t="str">
            <v>DIANA DELGADO_DIRECCION EMPRESARIAL S A DIRECSA</v>
          </cell>
          <cell r="L1934" t="str">
            <v>KM 9 VIA MANTA MONTECRISTI</v>
          </cell>
          <cell r="O1934" t="str">
            <v>MONTECRISTI</v>
          </cell>
          <cell r="P1934" t="str">
            <v>MONTECRISTI</v>
          </cell>
          <cell r="Q1934" t="str">
            <v>MANABI</v>
          </cell>
          <cell r="R1934" t="str">
            <v>2484845</v>
          </cell>
          <cell r="W1934" t="str">
            <v>1391702434001</v>
          </cell>
          <cell r="X1934" t="str">
            <v>0995523035</v>
          </cell>
          <cell r="AA1934">
            <v>44944</v>
          </cell>
          <cell r="AD1934">
            <v>1</v>
          </cell>
          <cell r="AE1934">
            <v>1</v>
          </cell>
          <cell r="AI1934" t="str">
            <v>DESPACHO</v>
          </cell>
          <cell r="AJ1934" t="str">
            <v>NORMAL</v>
          </cell>
          <cell r="AL1934" t="str">
            <v>NO</v>
          </cell>
          <cell r="AN1934" t="str">
            <v>367 EMPRESAS Y NEGOCIOS</v>
          </cell>
          <cell r="AO1934" t="str">
            <v>GGCC / NEGOCIOS</v>
          </cell>
          <cell r="AP1934">
            <v>44944</v>
          </cell>
          <cell r="AR1934" t="str">
            <v>MDELIVERY_2484845</v>
          </cell>
          <cell r="AU1934" t="str">
            <v>BTB</v>
          </cell>
          <cell r="AV1934">
            <v>0</v>
          </cell>
          <cell r="AX1934" t="str">
            <v>EN_PROCESO</v>
          </cell>
          <cell r="AY1934" t="str">
            <v>LTE SAMSUNG A53 5G AZUL: 1 und - sn. 353842198071969</v>
          </cell>
          <cell r="AZ1934" t="str">
            <v>TERMINAL</v>
          </cell>
          <cell r="BA1934" t="str">
            <v/>
          </cell>
        </row>
        <row r="1935">
          <cell r="A1935" t="str">
            <v>2484846</v>
          </cell>
          <cell r="B1935" t="str">
            <v>MDELIVERY</v>
          </cell>
          <cell r="C1935">
            <v>44944</v>
          </cell>
          <cell r="D1935" t="str">
            <v>FLEXNET ECUADOR - MDELIVERY</v>
          </cell>
          <cell r="E1935" t="str">
            <v>CALLE 28 DE JUNIO S/N Y GARCIA MORENO ENTRADA LLANO GRANDE</v>
          </cell>
          <cell r="H1935" t="str">
            <v>170208</v>
          </cell>
          <cell r="I1935" t="str">
            <v>QUITO</v>
          </cell>
          <cell r="J1935" t="str">
            <v>PICHINCHA</v>
          </cell>
          <cell r="K1935" t="str">
            <v>MARLYN CARRIEL_FORLANO S A</v>
          </cell>
          <cell r="L1935" t="str">
            <v>GUAYAS GUAYAQUIL AV FCO DE ORELLANA CENTRO COMERCIAL RIOCENTRO NORTE LOCAL D PLATA Y COMPLEMENTOS</v>
          </cell>
          <cell r="O1935" t="str">
            <v>GUAYAQUIL</v>
          </cell>
          <cell r="P1935" t="str">
            <v>GUAYAQUIL</v>
          </cell>
          <cell r="Q1935" t="str">
            <v>GUAYAS</v>
          </cell>
          <cell r="R1935" t="str">
            <v>2484846</v>
          </cell>
          <cell r="W1935" t="str">
            <v>0992272589001</v>
          </cell>
          <cell r="X1935" t="str">
            <v>998540533</v>
          </cell>
          <cell r="AA1935">
            <v>44944</v>
          </cell>
          <cell r="AD1935">
            <v>1</v>
          </cell>
          <cell r="AE1935">
            <v>1</v>
          </cell>
          <cell r="AI1935" t="str">
            <v>DESPACHO</v>
          </cell>
          <cell r="AJ1935" t="str">
            <v>NORMAL</v>
          </cell>
          <cell r="AL1935" t="str">
            <v>NO</v>
          </cell>
          <cell r="AN1935" t="str">
            <v>367 EMPRESAS Y NEGOCIOS</v>
          </cell>
          <cell r="AO1935" t="str">
            <v>GGCC / NEGOCIOS</v>
          </cell>
          <cell r="AP1935">
            <v>44944</v>
          </cell>
          <cell r="AR1935" t="str">
            <v>MDELIVERY_2484846</v>
          </cell>
          <cell r="AU1935" t="str">
            <v>BTB</v>
          </cell>
          <cell r="AV1935">
            <v>0</v>
          </cell>
          <cell r="AX1935" t="str">
            <v>EN_PROCESO</v>
          </cell>
          <cell r="AY1935" t="str">
            <v>LTE NOKIA C2 2E AZUL: 1 und - sn. 353906800014467</v>
          </cell>
          <cell r="AZ1935" t="str">
            <v>TERMINAL</v>
          </cell>
          <cell r="BA1935" t="str">
            <v/>
          </cell>
        </row>
        <row r="1936">
          <cell r="A1936" t="str">
            <v>2484847</v>
          </cell>
          <cell r="B1936" t="str">
            <v>MDELIVERY</v>
          </cell>
          <cell r="C1936">
            <v>44944</v>
          </cell>
          <cell r="D1936" t="str">
            <v>FLEXNET ECUADOR - MDELIVERY</v>
          </cell>
          <cell r="E1936" t="str">
            <v>CALLE 28 DE JUNIO S/N Y GARCIA MORENO ENTRADA LLANO GRANDE</v>
          </cell>
          <cell r="H1936" t="str">
            <v>170208</v>
          </cell>
          <cell r="I1936" t="str">
            <v>QUITO</v>
          </cell>
          <cell r="J1936" t="str">
            <v>PICHINCHA</v>
          </cell>
          <cell r="K1936" t="str">
            <v>PAULINA MURILLO DE MOLINA_CONSTRUIR FUTURO S A CONFUTURO</v>
          </cell>
          <cell r="L1936" t="str">
            <v>AVENIDA REPUBLICA E7 123 Y PASAJE MARTIN CARRION EDIFICIO PUCARA 3ER PISO</v>
          </cell>
          <cell r="O1936" t="str">
            <v>QUITO</v>
          </cell>
          <cell r="P1936" t="str">
            <v>QUITO</v>
          </cell>
          <cell r="Q1936" t="str">
            <v>PICHINCHA</v>
          </cell>
          <cell r="R1936" t="str">
            <v>2484847</v>
          </cell>
          <cell r="W1936" t="str">
            <v>1791713311001</v>
          </cell>
          <cell r="X1936" t="str">
            <v>0992042149</v>
          </cell>
          <cell r="AA1936">
            <v>44944</v>
          </cell>
          <cell r="AD1936">
            <v>1</v>
          </cell>
          <cell r="AE1936">
            <v>1</v>
          </cell>
          <cell r="AI1936" t="str">
            <v>DESPACHO</v>
          </cell>
          <cell r="AJ1936" t="str">
            <v>EXPRESS</v>
          </cell>
          <cell r="AL1936" t="str">
            <v>NO</v>
          </cell>
          <cell r="AN1936" t="str">
            <v>POSVENTA GGCC Y NEGOCIOS (EXPRESS SOLO QUITO)</v>
          </cell>
          <cell r="AO1936" t="str">
            <v>GGCC / NEGOCIOS</v>
          </cell>
          <cell r="AP1936">
            <v>44944</v>
          </cell>
          <cell r="AR1936" t="str">
            <v>MDELIVERY_2484847</v>
          </cell>
          <cell r="AS1936">
            <v>331483</v>
          </cell>
          <cell r="AT1936" t="str">
            <v>D30</v>
          </cell>
          <cell r="AU1936" t="str">
            <v>BTB</v>
          </cell>
          <cell r="AV1936">
            <v>1</v>
          </cell>
          <cell r="AX1936" t="str">
            <v>EN_PROCESO</v>
          </cell>
          <cell r="AY1936" t="str">
            <v>LTE SAMSUNG A13 AZUL: 1 und - sn. 352460882784119</v>
          </cell>
          <cell r="AZ1936" t="str">
            <v>TERMINAL</v>
          </cell>
          <cell r="BA1936" t="str">
            <v/>
          </cell>
        </row>
        <row r="1937">
          <cell r="A1937" t="str">
            <v>2484848</v>
          </cell>
          <cell r="B1937" t="str">
            <v>MDELIVERY</v>
          </cell>
          <cell r="C1937">
            <v>44944</v>
          </cell>
          <cell r="D1937" t="str">
            <v>FLEXNET ECUADOR - MDELIVERY</v>
          </cell>
          <cell r="E1937" t="str">
            <v>CALLE 28 DE JUNIO S/N Y GARCIA MORENO ENTRADA LLANO GRANDE</v>
          </cell>
          <cell r="H1937" t="str">
            <v>170208</v>
          </cell>
          <cell r="I1937" t="str">
            <v>QUITO</v>
          </cell>
          <cell r="J1937" t="str">
            <v>PICHINCHA</v>
          </cell>
          <cell r="K1937" t="str">
            <v>ENGRACIA HERRERA LOURDES ROXANA_INFINITO COMPANY BARDRINA S A S</v>
          </cell>
          <cell r="L1937" t="str">
            <v>GUAYAQUIL PUERTO SANTA ANA EDIFICIO RIVER FRONT I LOCAL 8 Y 9 LA CASA DEL CANGREJO</v>
          </cell>
          <cell r="O1937" t="str">
            <v>GUAYAQUIL</v>
          </cell>
          <cell r="P1937" t="str">
            <v>GUAYAQUIL</v>
          </cell>
          <cell r="Q1937" t="str">
            <v>GUAYAS</v>
          </cell>
          <cell r="R1937" t="str">
            <v>2484848</v>
          </cell>
          <cell r="W1937" t="str">
            <v>0993336998001</v>
          </cell>
          <cell r="X1937" t="str">
            <v>0998075149</v>
          </cell>
          <cell r="AA1937">
            <v>44944</v>
          </cell>
          <cell r="AD1937">
            <v>1</v>
          </cell>
          <cell r="AE1937">
            <v>1</v>
          </cell>
          <cell r="AI1937" t="str">
            <v>DESPACHO</v>
          </cell>
          <cell r="AJ1937" t="str">
            <v>NORMAL</v>
          </cell>
          <cell r="AL1937" t="str">
            <v>NO</v>
          </cell>
          <cell r="AN1937" t="str">
            <v>DAS CARGO A LA CUENTA (DELIVERY)</v>
          </cell>
          <cell r="AO1937" t="str">
            <v>DISTRIBUIDORES</v>
          </cell>
          <cell r="AP1937">
            <v>44944</v>
          </cell>
          <cell r="AR1937" t="str">
            <v>MDELIVERY_2484848</v>
          </cell>
          <cell r="AU1937" t="str">
            <v>BTB</v>
          </cell>
          <cell r="AV1937">
            <v>0</v>
          </cell>
          <cell r="AX1937" t="str">
            <v>EN_PROCESO</v>
          </cell>
          <cell r="AY1937" t="str">
            <v>HALFSIM MOVISTAR: 1 und - sn. 8959300520561471825</v>
          </cell>
          <cell r="AZ1937" t="str">
            <v>SIMCARD</v>
          </cell>
          <cell r="BA1937" t="str">
            <v>EMPRESAS TITULAR AUSENTE ENTREGA CON SELLO</v>
          </cell>
        </row>
        <row r="1938">
          <cell r="A1938" t="str">
            <v>2484849</v>
          </cell>
          <cell r="B1938" t="str">
            <v>MDELIVERY</v>
          </cell>
          <cell r="C1938">
            <v>44944</v>
          </cell>
          <cell r="D1938" t="str">
            <v>FLEXNET ECUADOR - MDELIVERY</v>
          </cell>
          <cell r="E1938" t="str">
            <v>CALLE 28 DE JUNIO S/N Y GARCIA MORENO ENTRADA LLANO GRANDE</v>
          </cell>
          <cell r="H1938" t="str">
            <v>170208</v>
          </cell>
          <cell r="I1938" t="str">
            <v>QUITO</v>
          </cell>
          <cell r="J1938" t="str">
            <v>PICHINCHA</v>
          </cell>
          <cell r="K1938" t="str">
            <v>CARLOS ARMANDO PALLO CHANGO_ CARLOS ARMANDO PALLO CHANGO</v>
          </cell>
          <cell r="L1938" t="str">
            <v>VOZ ANDES N42 74 Y MARIANO ECHECERRIA</v>
          </cell>
          <cell r="O1938" t="str">
            <v>QUITO</v>
          </cell>
          <cell r="P1938" t="str">
            <v>QUITO</v>
          </cell>
          <cell r="Q1938" t="str">
            <v>PICHINCHA</v>
          </cell>
          <cell r="R1938" t="str">
            <v>2484849</v>
          </cell>
          <cell r="W1938" t="str">
            <v>1715613319001</v>
          </cell>
          <cell r="X1938" t="str">
            <v>0995508622</v>
          </cell>
          <cell r="AA1938">
            <v>44944</v>
          </cell>
          <cell r="AD1938">
            <v>1</v>
          </cell>
          <cell r="AE1938">
            <v>1</v>
          </cell>
          <cell r="AI1938" t="str">
            <v>DESPACHO</v>
          </cell>
          <cell r="AJ1938" t="str">
            <v>EXPRESS</v>
          </cell>
          <cell r="AL1938" t="str">
            <v>NO</v>
          </cell>
          <cell r="AN1938" t="str">
            <v>PEDIDO EXPRESS SOLO QUITO (INGRESAR ANTES DE LAS 11:00 AM)</v>
          </cell>
          <cell r="AO1938" t="str">
            <v>DISTRIBUIDORES</v>
          </cell>
          <cell r="AP1938">
            <v>44944</v>
          </cell>
          <cell r="AR1938" t="str">
            <v>MDELIVERY_2484849</v>
          </cell>
          <cell r="AS1938">
            <v>331481</v>
          </cell>
          <cell r="AT1938" t="str">
            <v>D30</v>
          </cell>
          <cell r="AU1938" t="str">
            <v>BTB</v>
          </cell>
          <cell r="AV1938">
            <v>1</v>
          </cell>
          <cell r="AX1938" t="str">
            <v>EN_PROCESO</v>
          </cell>
          <cell r="AY1938" t="str">
            <v>HALFSIM MOVISTAR: 1 und - sn. 8959300520560852215</v>
          </cell>
          <cell r="AZ1938" t="str">
            <v>SIMCARD</v>
          </cell>
          <cell r="BA1938" t="str">
            <v/>
          </cell>
        </row>
        <row r="1939">
          <cell r="A1939" t="str">
            <v>2484850_1</v>
          </cell>
          <cell r="B1939" t="str">
            <v>MDELIVERY</v>
          </cell>
          <cell r="C1939">
            <v>44944</v>
          </cell>
          <cell r="D1939" t="str">
            <v>FLEXNET ECUADOR - MDELIVERY</v>
          </cell>
          <cell r="E1939" t="str">
            <v>CALLE 28 DE JUNIO S/N Y GARCIA MORENO ENTRADA LLANO GRANDE</v>
          </cell>
          <cell r="H1939" t="str">
            <v>170208</v>
          </cell>
          <cell r="I1939" t="str">
            <v>QUITO</v>
          </cell>
          <cell r="J1939" t="str">
            <v>PICHINCHA</v>
          </cell>
          <cell r="K1939" t="str">
            <v>VIVIANA AGUICENTINELA_SOSAUTOCENTRE S A S</v>
          </cell>
          <cell r="L1939" t="str">
            <v>FRAY ANTONIO DE MARCHENA Y AV AMERICA SOBRE LOS CAJEROS DEL BANCO PICHINCHA EDIFICO FENIX PISO 1</v>
          </cell>
          <cell r="O1939" t="str">
            <v>QUITO</v>
          </cell>
          <cell r="P1939" t="str">
            <v>QUITO</v>
          </cell>
          <cell r="Q1939" t="str">
            <v>PICHINCHA</v>
          </cell>
          <cell r="R1939" t="str">
            <v>2484850_1</v>
          </cell>
          <cell r="W1939" t="str">
            <v>1793193849001</v>
          </cell>
          <cell r="X1939" t="str">
            <v>0969194139</v>
          </cell>
          <cell r="AA1939">
            <v>44944</v>
          </cell>
          <cell r="AD1939">
            <v>1</v>
          </cell>
          <cell r="AE1939">
            <v>1</v>
          </cell>
          <cell r="AI1939" t="str">
            <v>DESPACHO</v>
          </cell>
          <cell r="AJ1939" t="str">
            <v>EXPRESS</v>
          </cell>
          <cell r="AL1939" t="str">
            <v>NO</v>
          </cell>
          <cell r="AN1939" t="str">
            <v>PEDIDO EXPRESS SOLO QUITO (INGRESAR ANTES DE LAS 11:00 AM)</v>
          </cell>
          <cell r="AO1939" t="str">
            <v>DISTRIBUIDORES</v>
          </cell>
          <cell r="AP1939">
            <v>44944</v>
          </cell>
          <cell r="AR1939" t="str">
            <v>MDELIVERY_2484850_1</v>
          </cell>
          <cell r="AS1939">
            <v>331478</v>
          </cell>
          <cell r="AT1939" t="str">
            <v>D30</v>
          </cell>
          <cell r="AU1939" t="str">
            <v>BTB</v>
          </cell>
          <cell r="AV1939">
            <v>1</v>
          </cell>
          <cell r="AX1939" t="str">
            <v>EN_PROCESO</v>
          </cell>
          <cell r="AY1939" t="str">
            <v>HALFSIM MOVISTAR: 1 und - sn. 8959300520561471817</v>
          </cell>
          <cell r="AZ1939" t="str">
            <v>SIMCARD</v>
          </cell>
          <cell r="BA1939" t="str">
            <v/>
          </cell>
        </row>
        <row r="1940">
          <cell r="A1940" t="str">
            <v>2484851_1</v>
          </cell>
          <cell r="B1940" t="str">
            <v>MDELIVERY</v>
          </cell>
          <cell r="C1940">
            <v>44944</v>
          </cell>
          <cell r="D1940" t="str">
            <v>FLEXNET ECUADOR - MDELIVERY</v>
          </cell>
          <cell r="E1940" t="str">
            <v>CALLE 28 DE JUNIO S/N Y GARCIA MORENO ENTRADA LLANO GRANDE</v>
          </cell>
          <cell r="H1940" t="str">
            <v>170208</v>
          </cell>
          <cell r="I1940" t="str">
            <v>QUITO</v>
          </cell>
          <cell r="J1940" t="str">
            <v>PICHINCHA</v>
          </cell>
          <cell r="K1940" t="str">
            <v>PAOLA PENAFIEL_LES LEVO ELECTROMECHANICAL SERVICES CIA LTDA</v>
          </cell>
          <cell r="L1940" t="str">
            <v>ADJUNTO EL GPS 0 204734 78 436531 DEL CLIENTE AV OSWALDO GUAYASAMIN KM 10 QUITO 170409 SECTOR PASEO SAN FRANCISCO EN CUMBAYA</v>
          </cell>
          <cell r="O1940" t="str">
            <v>QUITO</v>
          </cell>
          <cell r="P1940" t="str">
            <v>QUITO</v>
          </cell>
          <cell r="Q1940" t="str">
            <v>PICHINCHA</v>
          </cell>
          <cell r="R1940" t="str">
            <v>2484851_1</v>
          </cell>
          <cell r="W1940" t="str">
            <v>1792899532001</v>
          </cell>
          <cell r="X1940" t="str">
            <v>0995554367</v>
          </cell>
          <cell r="AA1940">
            <v>44944</v>
          </cell>
          <cell r="AD1940">
            <v>1</v>
          </cell>
          <cell r="AE1940">
            <v>1</v>
          </cell>
          <cell r="AI1940" t="str">
            <v>DESPACHO</v>
          </cell>
          <cell r="AJ1940" t="str">
            <v>NORMAL</v>
          </cell>
          <cell r="AL1940" t="str">
            <v>NO</v>
          </cell>
          <cell r="AN1940" t="str">
            <v>PEDIDO EXPRESS SOLO QUITO (INGRESAR ANTES DE LAS 11:00 AM)</v>
          </cell>
          <cell r="AO1940" t="str">
            <v>DISTRIBUIDORES</v>
          </cell>
          <cell r="AP1940">
            <v>44944</v>
          </cell>
          <cell r="AR1940" t="str">
            <v>MDELIVERY_2484851_1</v>
          </cell>
          <cell r="AU1940" t="str">
            <v>BTB</v>
          </cell>
          <cell r="AV1940">
            <v>0</v>
          </cell>
          <cell r="AX1940" t="str">
            <v>EN_PROCESO</v>
          </cell>
          <cell r="AY1940" t="str">
            <v>HALFSIM MOVISTAR: 1 und - sn. 8959300520561477020</v>
          </cell>
          <cell r="AZ1940" t="str">
            <v>SIMCARD</v>
          </cell>
          <cell r="BA1940" t="str">
            <v/>
          </cell>
        </row>
        <row r="1941">
          <cell r="A1941" t="str">
            <v>2484852</v>
          </cell>
          <cell r="B1941" t="str">
            <v>MDELIVERY</v>
          </cell>
          <cell r="C1941">
            <v>44944</v>
          </cell>
          <cell r="D1941" t="str">
            <v>FLEXNET ECUADOR - MDELIVERY</v>
          </cell>
          <cell r="E1941" t="str">
            <v>CALLE 28 DE JUNIO S/N Y GARCIA MORENO ENTRADA LLANO GRANDE</v>
          </cell>
          <cell r="H1941" t="str">
            <v>170208</v>
          </cell>
          <cell r="I1941" t="str">
            <v>QUITO</v>
          </cell>
          <cell r="J1941" t="str">
            <v>PICHINCHA</v>
          </cell>
          <cell r="K1941" t="str">
            <v>PAOLA PENAFIEL_INGENIERIA DE SEGURIDAD E INCENDIOS LEVO CIA LTDA</v>
          </cell>
          <cell r="L1941" t="str">
            <v>ADJUNTO EL GPS 0 204734 78 436531 DEL CLIENTE AV OSWALDO GUAYASAMIN KM 10 QUITO 170409 SECTOR PASEO SAN FRANCISCO EN CUMBAYA</v>
          </cell>
          <cell r="O1941" t="str">
            <v>QUITO</v>
          </cell>
          <cell r="P1941" t="str">
            <v>QUITO</v>
          </cell>
          <cell r="Q1941" t="str">
            <v>PICHINCHA</v>
          </cell>
          <cell r="R1941" t="str">
            <v>2484852</v>
          </cell>
          <cell r="W1941" t="str">
            <v>1790435024001</v>
          </cell>
          <cell r="X1941" t="str">
            <v>0995554367</v>
          </cell>
          <cell r="AA1941">
            <v>44944</v>
          </cell>
          <cell r="AD1941">
            <v>1</v>
          </cell>
          <cell r="AE1941">
            <v>1</v>
          </cell>
          <cell r="AI1941" t="str">
            <v>DESPACHO</v>
          </cell>
          <cell r="AJ1941" t="str">
            <v>NORMAL</v>
          </cell>
          <cell r="AL1941" t="str">
            <v>NO</v>
          </cell>
          <cell r="AN1941" t="str">
            <v>PEDIDO EXPRESS SOLO QUITO (INGRESAR ANTES DE LAS 11:00 AM)</v>
          </cell>
          <cell r="AO1941" t="str">
            <v>DISTRIBUIDORES</v>
          </cell>
          <cell r="AP1941">
            <v>44944</v>
          </cell>
          <cell r="AR1941" t="str">
            <v>MDELIVERY_2484852</v>
          </cell>
          <cell r="AU1941" t="str">
            <v>BTB</v>
          </cell>
          <cell r="AV1941">
            <v>0</v>
          </cell>
          <cell r="AX1941" t="str">
            <v>EN_PROCESO</v>
          </cell>
          <cell r="AY1941" t="str">
            <v>HALFSIM MOVISTAR: 5 und - sn. 8959300520561476709,8959300520561477251,8959300520561477236,8959300520561477228,8959300520561477244</v>
          </cell>
          <cell r="AZ1941" t="str">
            <v>SIMCARD</v>
          </cell>
          <cell r="BA1941" t="str">
            <v/>
          </cell>
        </row>
        <row r="1942">
          <cell r="A1942" t="str">
            <v>2484857</v>
          </cell>
          <cell r="B1942" t="str">
            <v>MDELIVERY</v>
          </cell>
          <cell r="C1942">
            <v>44944</v>
          </cell>
          <cell r="D1942" t="str">
            <v>FLEXNET ECUADOR - MDELIVERY</v>
          </cell>
          <cell r="E1942" t="str">
            <v>CALLE 28 DE JUNIO S/N Y GARCIA MORENO ENTRADA LLANO GRANDE</v>
          </cell>
          <cell r="H1942" t="str">
            <v>170208</v>
          </cell>
          <cell r="I1942" t="str">
            <v>QUITO</v>
          </cell>
          <cell r="J1942" t="str">
            <v>PICHINCHA</v>
          </cell>
          <cell r="K1942" t="str">
            <v>PAOLA PENAFIEL_R Y S DESGUACE</v>
          </cell>
          <cell r="L1942" t="str">
            <v>ADJUNTO EL GPS 0 204734 78 436531 DEL CLIENTE AV OSWALDO GUAYASAMIN KM 10 QUITO 170409 SECTOR PASEO SAN FRANCISCO EN CUMBAYA</v>
          </cell>
          <cell r="O1942" t="str">
            <v>QUITO</v>
          </cell>
          <cell r="P1942" t="str">
            <v>QUITO</v>
          </cell>
          <cell r="Q1942" t="str">
            <v>PICHINCHA</v>
          </cell>
          <cell r="R1942" t="str">
            <v>2484857</v>
          </cell>
          <cell r="W1942" t="str">
            <v>0993263966001</v>
          </cell>
          <cell r="X1942" t="str">
            <v>0995554367</v>
          </cell>
          <cell r="AA1942">
            <v>44944</v>
          </cell>
          <cell r="AD1942">
            <v>1</v>
          </cell>
          <cell r="AE1942">
            <v>1</v>
          </cell>
          <cell r="AI1942" t="str">
            <v>DESPACHO</v>
          </cell>
          <cell r="AJ1942" t="str">
            <v>NORMAL</v>
          </cell>
          <cell r="AL1942" t="str">
            <v>NO</v>
          </cell>
          <cell r="AN1942" t="str">
            <v>PEDIDO EXPRESS SOLO QUITO (INGRESAR ANTES DE LAS 11:00 AM)</v>
          </cell>
          <cell r="AO1942" t="str">
            <v>DISTRIBUIDORES</v>
          </cell>
          <cell r="AP1942">
            <v>44944</v>
          </cell>
          <cell r="AR1942" t="str">
            <v>MDELIVERY_2484857</v>
          </cell>
          <cell r="AU1942" t="str">
            <v>BTB</v>
          </cell>
          <cell r="AV1942">
            <v>0</v>
          </cell>
          <cell r="AX1942" t="str">
            <v>EN_PROCESO</v>
          </cell>
          <cell r="AY1942" t="str">
            <v>HALFSIM MOVISTAR: 2 und - sn. 8959300520561472104,8959300520561465850</v>
          </cell>
          <cell r="AZ1942" t="str">
            <v>SIMCARD</v>
          </cell>
          <cell r="BA1942" t="str">
            <v/>
          </cell>
        </row>
        <row r="1943">
          <cell r="A1943" t="str">
            <v>2484859</v>
          </cell>
          <cell r="B1943" t="str">
            <v>MDELIVERY</v>
          </cell>
          <cell r="C1943">
            <v>44944</v>
          </cell>
          <cell r="D1943" t="str">
            <v>FLEXNET ECUADOR - MDELIVERY</v>
          </cell>
          <cell r="E1943" t="str">
            <v>CALLE 28 DE JUNIO S/N Y GARCIA MORENO ENTRADA LLANO GRANDE</v>
          </cell>
          <cell r="H1943" t="str">
            <v>170208</v>
          </cell>
          <cell r="I1943" t="str">
            <v>QUITO</v>
          </cell>
          <cell r="J1943" t="str">
            <v>PICHINCHA</v>
          </cell>
          <cell r="K1943" t="str">
            <v>STIVEN AGREDA MARIA SAMANIEGO_ASOCIACION NACIONAL DE SERVIDORES PUBLICOS DE LA C</v>
          </cell>
          <cell r="L1943" t="str">
            <v>JUAN MONTALVO E4 37 Y AV 6 DE DICIEMBRE 4TO PISO COMEDOR EDIFICIO DE LA CONTRALORIA GENERAL DEL ESTADO</v>
          </cell>
          <cell r="O1943" t="str">
            <v>QUITO</v>
          </cell>
          <cell r="P1943" t="str">
            <v>QUITO</v>
          </cell>
          <cell r="Q1943" t="str">
            <v>PICHINCHA</v>
          </cell>
          <cell r="R1943" t="str">
            <v>2484859</v>
          </cell>
          <cell r="W1943" t="str">
            <v>1791294467001</v>
          </cell>
          <cell r="X1943" t="str">
            <v>0984606524</v>
          </cell>
          <cell r="AA1943">
            <v>44944</v>
          </cell>
          <cell r="AD1943">
            <v>1</v>
          </cell>
          <cell r="AE1943">
            <v>1</v>
          </cell>
          <cell r="AI1943" t="str">
            <v>DESPACHO</v>
          </cell>
          <cell r="AJ1943" t="str">
            <v>EXPRESS</v>
          </cell>
          <cell r="AL1943" t="str">
            <v>NO</v>
          </cell>
          <cell r="AN1943" t="str">
            <v>POSVENTA GGCC Y NEGOCIOS (EXPRESS SOLO QUITO)</v>
          </cell>
          <cell r="AO1943" t="str">
            <v>GGCC / NEGOCIOS</v>
          </cell>
          <cell r="AP1943">
            <v>44944</v>
          </cell>
          <cell r="AR1943" t="str">
            <v>MDELIVERY_2484859</v>
          </cell>
          <cell r="AS1943">
            <v>331479</v>
          </cell>
          <cell r="AT1943" t="str">
            <v>D30</v>
          </cell>
          <cell r="AU1943" t="str">
            <v>BTB</v>
          </cell>
          <cell r="AV1943">
            <v>1</v>
          </cell>
          <cell r="AX1943" t="str">
            <v>EN_PROCESO</v>
          </cell>
          <cell r="AY1943" t="str">
            <v>LTE XIAOMI REDMI NOTE 11S AZUL: 1 und - sn. 865954061200285</v>
          </cell>
          <cell r="AZ1943" t="str">
            <v>TERMINAL</v>
          </cell>
          <cell r="BA1943" t="str">
            <v/>
          </cell>
        </row>
        <row r="1944">
          <cell r="A1944" t="str">
            <v>2484860</v>
          </cell>
          <cell r="B1944" t="str">
            <v>MDELIVERY</v>
          </cell>
          <cell r="C1944">
            <v>44944</v>
          </cell>
          <cell r="D1944" t="str">
            <v>FLEXNET ECUADOR - MDELIVERY</v>
          </cell>
          <cell r="E1944" t="str">
            <v>CALLE 28 DE JUNIO S/N Y GARCIA MORENO ENTRADA LLANO GRANDE</v>
          </cell>
          <cell r="H1944" t="str">
            <v>170208</v>
          </cell>
          <cell r="I1944" t="str">
            <v>QUITO</v>
          </cell>
          <cell r="J1944" t="str">
            <v>PICHINCHA</v>
          </cell>
          <cell r="K1944" t="str">
            <v>JULIANA JULISSA VALERO GUZMAN_JULIANA JULISSA VALERO GUZMAN</v>
          </cell>
          <cell r="L1944" t="str">
            <v>CANTON SAMBORONDON CALLE ABDON CALDERON Y VICENTE PACHECO CASA DE DOS PISOS EL PRIMERO ES DE CERAMICA Y SEGUNDO PISO COLOR CANELA</v>
          </cell>
          <cell r="O1944" t="str">
            <v>SAMBORONDON</v>
          </cell>
          <cell r="P1944" t="str">
            <v>SAMBORONDON</v>
          </cell>
          <cell r="Q1944" t="str">
            <v>GUAYAS</v>
          </cell>
          <cell r="R1944" t="str">
            <v>2484860</v>
          </cell>
          <cell r="W1944" t="str">
            <v>0954723136001</v>
          </cell>
          <cell r="X1944" t="str">
            <v>0997271181</v>
          </cell>
          <cell r="AA1944">
            <v>44944</v>
          </cell>
          <cell r="AD1944">
            <v>1</v>
          </cell>
          <cell r="AE1944">
            <v>1</v>
          </cell>
          <cell r="AI1944" t="str">
            <v>DESPACHO</v>
          </cell>
          <cell r="AJ1944" t="str">
            <v>NORMAL</v>
          </cell>
          <cell r="AL1944" t="str">
            <v>NO</v>
          </cell>
          <cell r="AN1944" t="str">
            <v>DAS CARGO A LA CUENTA (DELIVERY)</v>
          </cell>
          <cell r="AO1944" t="str">
            <v>DISTRIBUIDORES</v>
          </cell>
          <cell r="AP1944">
            <v>44944</v>
          </cell>
          <cell r="AR1944" t="str">
            <v>MDELIVERY_2484860</v>
          </cell>
          <cell r="AU1944" t="str">
            <v>BTB</v>
          </cell>
          <cell r="AV1944">
            <v>0</v>
          </cell>
          <cell r="AX1944" t="str">
            <v>EN_PROCESO</v>
          </cell>
          <cell r="AY1944" t="str">
            <v>HALFSIM MOVISTAR: 1 und - sn. 8959300520561471809</v>
          </cell>
          <cell r="AZ1944" t="str">
            <v>SIMCARD</v>
          </cell>
          <cell r="BA1944" t="str">
            <v>EMPRESAS TITULAR AUSENTE ENTREGA CON SELLO</v>
          </cell>
        </row>
        <row r="1945">
          <cell r="A1945" t="str">
            <v>2484861</v>
          </cell>
          <cell r="B1945" t="str">
            <v>MDELIVERY</v>
          </cell>
          <cell r="C1945">
            <v>44944</v>
          </cell>
          <cell r="D1945" t="str">
            <v>FLEXNET ECUADOR - MDELIVERY</v>
          </cell>
          <cell r="E1945" t="str">
            <v>CALLE 28 DE JUNIO S/N Y GARCIA MORENO ENTRADA LLANO GRANDE</v>
          </cell>
          <cell r="H1945" t="str">
            <v>170208</v>
          </cell>
          <cell r="I1945" t="str">
            <v>QUITO</v>
          </cell>
          <cell r="J1945" t="str">
            <v>PICHINCHA</v>
          </cell>
          <cell r="K1945" t="str">
            <v>SILVIO FERNANDO ABAD PIEDRA_JESSENIA URBINA</v>
          </cell>
          <cell r="L1945" t="str">
            <v>AVENIDA RICARDO DURAN Y PEDRO VICENTE MALDONADO REFERENCIA ESQUINA FARMACIA CRUZ AZUL 0992209319 SOLO WHASAPT</v>
          </cell>
          <cell r="O1945" t="str">
            <v>CUENCA</v>
          </cell>
          <cell r="P1945" t="str">
            <v>CUENCA</v>
          </cell>
          <cell r="Q1945" t="str">
            <v>AZUAY</v>
          </cell>
          <cell r="R1945" t="str">
            <v>2484861</v>
          </cell>
          <cell r="W1945" t="str">
            <v>0102497476001</v>
          </cell>
          <cell r="X1945" t="str">
            <v>0992209319</v>
          </cell>
          <cell r="AA1945">
            <v>44944</v>
          </cell>
          <cell r="AD1945">
            <v>1</v>
          </cell>
          <cell r="AE1945">
            <v>1</v>
          </cell>
          <cell r="AI1945" t="str">
            <v>DESPACHO</v>
          </cell>
          <cell r="AJ1945" t="str">
            <v>NORMAL</v>
          </cell>
          <cell r="AL1945" t="str">
            <v>NO</v>
          </cell>
          <cell r="AN1945" t="str">
            <v>DAS CARGO A LA CUENTA (DELIVERY)</v>
          </cell>
          <cell r="AO1945" t="str">
            <v>DISTRIBUIDORES</v>
          </cell>
          <cell r="AP1945">
            <v>44944</v>
          </cell>
          <cell r="AR1945" t="str">
            <v>MDELIVERY_2484861</v>
          </cell>
          <cell r="AU1945" t="str">
            <v>BTB</v>
          </cell>
          <cell r="AV1945">
            <v>0</v>
          </cell>
          <cell r="AX1945" t="str">
            <v>EN_PROCESO</v>
          </cell>
          <cell r="AY1945" t="str">
            <v>ESIM MOVISTAR_ESIM EVOUCHERS CODE QR: 1 und - sn. 8959300120529821961</v>
          </cell>
          <cell r="AZ1945" t="str">
            <v>SIMCARD</v>
          </cell>
          <cell r="BA1945" t="str">
            <v>EMPRESAS TITULAR AUSENTE ENTREGA CON SELLO</v>
          </cell>
        </row>
        <row r="1946">
          <cell r="A1946" t="str">
            <v>2484862</v>
          </cell>
          <cell r="B1946" t="str">
            <v>MDELIVERY</v>
          </cell>
          <cell r="C1946">
            <v>44944</v>
          </cell>
          <cell r="D1946" t="str">
            <v>FLEXNET ECUADOR - MDELIVERY</v>
          </cell>
          <cell r="E1946" t="str">
            <v>CALLE 28 DE JUNIO S/N Y GARCIA MORENO ENTRADA LLANO GRANDE</v>
          </cell>
          <cell r="H1946" t="str">
            <v>170208</v>
          </cell>
          <cell r="I1946" t="str">
            <v>QUITO</v>
          </cell>
          <cell r="J1946" t="str">
            <v>PICHINCHA</v>
          </cell>
          <cell r="K1946" t="str">
            <v>JENNIFFER VILLACIS_ASOCIACION SOLIDARISTA PROFUTURO</v>
          </cell>
          <cell r="L1946" t="str">
            <v>AV JOSE RODRIGUEZ BONIN Y AV BARCELONA PLANTA SAN EDUARDO HOLCIM ECUADOR PLANTA BAJA GUAYAQUIL ECUADOR</v>
          </cell>
          <cell r="O1946" t="str">
            <v>GUAYAQUIL</v>
          </cell>
          <cell r="P1946" t="str">
            <v>GUAYAQUIL</v>
          </cell>
          <cell r="Q1946" t="str">
            <v>GUAYAS</v>
          </cell>
          <cell r="R1946" t="str">
            <v>2484862</v>
          </cell>
          <cell r="W1946" t="str">
            <v>0992424222001</v>
          </cell>
          <cell r="X1946" t="str">
            <v>0987932799</v>
          </cell>
          <cell r="AA1946">
            <v>44944</v>
          </cell>
          <cell r="AD1946">
            <v>1</v>
          </cell>
          <cell r="AE1946">
            <v>1</v>
          </cell>
          <cell r="AI1946" t="str">
            <v>DESPACHO</v>
          </cell>
          <cell r="AJ1946" t="str">
            <v>NORMAL</v>
          </cell>
          <cell r="AL1946" t="str">
            <v>NO</v>
          </cell>
          <cell r="AN1946" t="str">
            <v>367 EMPRESAS Y NEGOCIOS</v>
          </cell>
          <cell r="AO1946" t="str">
            <v>GGCC / NEGOCIOS</v>
          </cell>
          <cell r="AP1946">
            <v>44944</v>
          </cell>
          <cell r="AR1946" t="str">
            <v>MDELIVERY_2484862</v>
          </cell>
          <cell r="AU1946" t="str">
            <v>BTB</v>
          </cell>
          <cell r="AV1946">
            <v>0</v>
          </cell>
          <cell r="AX1946" t="str">
            <v>EN_PROCESO</v>
          </cell>
          <cell r="AY1946" t="str">
            <v>LTE SAMSUNG A53 5G AZUL: 1 und - sn. 353842198059360</v>
          </cell>
          <cell r="AZ1946" t="str">
            <v>TERMINAL</v>
          </cell>
          <cell r="BA1946" t="str">
            <v/>
          </cell>
        </row>
        <row r="1947">
          <cell r="A1947" t="str">
            <v>2484863</v>
          </cell>
          <cell r="B1947" t="str">
            <v>MDELIVERY</v>
          </cell>
          <cell r="C1947">
            <v>44944</v>
          </cell>
          <cell r="D1947" t="str">
            <v>FLEXNET ECUADOR - MDELIVERY</v>
          </cell>
          <cell r="E1947" t="str">
            <v>CALLE 28 DE JUNIO S/N Y GARCIA MORENO ENTRADA LLANO GRANDE</v>
          </cell>
          <cell r="H1947" t="str">
            <v>170208</v>
          </cell>
          <cell r="I1947" t="str">
            <v>QUITO</v>
          </cell>
          <cell r="J1947" t="str">
            <v>PICHINCHA</v>
          </cell>
          <cell r="K1947" t="str">
            <v>BORIZ BAIER_INDUSTRIAL DANEC S A</v>
          </cell>
          <cell r="L1947" t="str">
            <v>AV GENERAL ENRIQUEZ SN Y AV SHYRIS FABRICA DANEC</v>
          </cell>
          <cell r="O1947" t="str">
            <v>QUITO</v>
          </cell>
          <cell r="P1947" t="str">
            <v>QUITO</v>
          </cell>
          <cell r="Q1947" t="str">
            <v>PICHINCHA</v>
          </cell>
          <cell r="R1947" t="str">
            <v>2484863</v>
          </cell>
          <cell r="W1947" t="str">
            <v>1790040968001</v>
          </cell>
          <cell r="X1947" t="str">
            <v>0999464811 / 0995644455</v>
          </cell>
          <cell r="AA1947">
            <v>44944</v>
          </cell>
          <cell r="AD1947">
            <v>1</v>
          </cell>
          <cell r="AE1947">
            <v>1</v>
          </cell>
          <cell r="AI1947" t="str">
            <v>DESPACHO</v>
          </cell>
          <cell r="AJ1947" t="str">
            <v>NORMAL</v>
          </cell>
          <cell r="AL1947" t="str">
            <v>NO</v>
          </cell>
          <cell r="AN1947" t="str">
            <v>367 EMPRESAS Y NEGOCIOS (EXPRESS SOLO QUITO)</v>
          </cell>
          <cell r="AO1947" t="str">
            <v>GGCC / NEGOCIOS</v>
          </cell>
          <cell r="AP1947">
            <v>44944</v>
          </cell>
          <cell r="AR1947" t="str">
            <v>MDELIVERY_2484863</v>
          </cell>
          <cell r="AU1947" t="str">
            <v>BTB</v>
          </cell>
          <cell r="AV1947">
            <v>0</v>
          </cell>
          <cell r="AX1947" t="str">
            <v>EN_PROCESO</v>
          </cell>
          <cell r="AY1947" t="str">
            <v>HALFSIM MOVISTAR: 20 und - sn. 8959300520561465843,8959300520561465868,8959300520561465959,8959300520561471783,8959300520561465983,8959300520561465942,8959300520561465876,8959300520561465884,8959300520561465835,8959300520561465827,8959300520561466007,8959300520561465926,8959300520561465934,8959300520561471759,8959300520561471767,8959300520561465892,8959300520561471775,8959300520561465918,8959300520561465991,8959300520561465900</v>
          </cell>
          <cell r="AZ1947" t="str">
            <v>SIMCARD</v>
          </cell>
          <cell r="BA1947" t="str">
            <v/>
          </cell>
        </row>
        <row r="1948">
          <cell r="A1948" t="str">
            <v>2484883</v>
          </cell>
          <cell r="B1948" t="str">
            <v>MDELIVERY</v>
          </cell>
          <cell r="C1948">
            <v>44944</v>
          </cell>
          <cell r="D1948" t="str">
            <v>FLEXNET ECUADOR - MDELIVERY</v>
          </cell>
          <cell r="E1948" t="str">
            <v>CALLE 28 DE JUNIO S/N Y GARCIA MORENO ENTRADA LLANO GRANDE</v>
          </cell>
          <cell r="H1948" t="str">
            <v>170208</v>
          </cell>
          <cell r="I1948" t="str">
            <v>QUITO</v>
          </cell>
          <cell r="J1948" t="str">
            <v>PICHINCHA</v>
          </cell>
          <cell r="K1948" t="str">
            <v>ELPI ENRIQUE MOSQUERA ESTUPINAN_ELPI ENRIQUE MOSQUERA ESTUPINAN</v>
          </cell>
          <cell r="L1948" t="str">
            <v>SUCUMBIOS BARRIO CENTRAL PERIMETRAL VIA LAGUARICO CASA CELESTE DE UN PISO AL FRENTE DE FERIA DE LOS VERDES</v>
          </cell>
          <cell r="O1948" t="str">
            <v>SHUSHUFINDI</v>
          </cell>
          <cell r="P1948" t="str">
            <v>SHUSHUFINDI</v>
          </cell>
          <cell r="Q1948" t="str">
            <v>SUCUMBIOS</v>
          </cell>
          <cell r="R1948" t="str">
            <v>2484883</v>
          </cell>
          <cell r="W1948" t="str">
            <v>2100491469001</v>
          </cell>
          <cell r="X1948" t="str">
            <v>0987150302</v>
          </cell>
          <cell r="AA1948">
            <v>44944</v>
          </cell>
          <cell r="AD1948">
            <v>1</v>
          </cell>
          <cell r="AE1948">
            <v>1</v>
          </cell>
          <cell r="AI1948" t="str">
            <v>DESPACHO</v>
          </cell>
          <cell r="AJ1948" t="str">
            <v>NORMAL</v>
          </cell>
          <cell r="AL1948" t="str">
            <v>NO</v>
          </cell>
          <cell r="AN1948" t="str">
            <v>CC RENOVACION B2B NMTELEMARKETING</v>
          </cell>
          <cell r="AO1948" t="str">
            <v>MULTICANAL B2B</v>
          </cell>
          <cell r="AP1948">
            <v>44944</v>
          </cell>
          <cell r="AR1948" t="str">
            <v>MDELIVERY_2484883</v>
          </cell>
          <cell r="AU1948" t="str">
            <v>BTB</v>
          </cell>
          <cell r="AV1948">
            <v>0</v>
          </cell>
          <cell r="AX1948" t="str">
            <v>EN_PROCESO</v>
          </cell>
          <cell r="AY1948" t="str">
            <v>LTE XIAOMI REDMI NOTE 11 AZUL: 1 und - sn. 861696063007945</v>
          </cell>
          <cell r="AZ1948" t="str">
            <v>TERMINAL</v>
          </cell>
          <cell r="BA1948" t="str">
            <v>Entrega con contingente (dos documentos de identidad)</v>
          </cell>
        </row>
        <row r="1949">
          <cell r="A1949" t="str">
            <v>2484884</v>
          </cell>
          <cell r="B1949" t="str">
            <v>MDELIVERY</v>
          </cell>
          <cell r="C1949">
            <v>44944</v>
          </cell>
          <cell r="D1949" t="str">
            <v>FLEXNET ECUADOR - MDELIVERY</v>
          </cell>
          <cell r="E1949" t="str">
            <v>CALLE 28 DE JUNIO S/N Y GARCIA MORENO ENTRADA LLANO GRANDE</v>
          </cell>
          <cell r="H1949" t="str">
            <v>170208</v>
          </cell>
          <cell r="I1949" t="str">
            <v>QUITO</v>
          </cell>
          <cell r="J1949" t="str">
            <v>PICHINCHA</v>
          </cell>
          <cell r="K1949" t="str">
            <v>MAURICIO PROANO MINO_MAURICIO PROANO MINO</v>
          </cell>
          <cell r="L1949" t="str">
            <v>PICHINCHA REPUBLICA DEL SALVADOR REPUBLICA DEL SALVADOR N34 183 SUIZA EDIFICIO DE MINISTERIO DE TRABAJO TORRE SUCIA RECIBE EN PLANTA BAJA COLOR GRIS FRENTE A PANIFICADORA AMBATO</v>
          </cell>
          <cell r="O1949" t="str">
            <v>QUITO</v>
          </cell>
          <cell r="P1949" t="str">
            <v>QUITO</v>
          </cell>
          <cell r="Q1949" t="str">
            <v>PICHINCHA</v>
          </cell>
          <cell r="R1949" t="str">
            <v>2484884</v>
          </cell>
          <cell r="W1949" t="str">
            <v>1711898120001</v>
          </cell>
          <cell r="X1949" t="str">
            <v>0986263014</v>
          </cell>
          <cell r="AA1949">
            <v>44944</v>
          </cell>
          <cell r="AD1949">
            <v>1</v>
          </cell>
          <cell r="AE1949">
            <v>1</v>
          </cell>
          <cell r="AI1949" t="str">
            <v>DESPACHO</v>
          </cell>
          <cell r="AJ1949" t="str">
            <v>NORMAL</v>
          </cell>
          <cell r="AL1949" t="str">
            <v>NO</v>
          </cell>
          <cell r="AN1949" t="str">
            <v>CC RENOVACION B2B NMTELEMARKETING</v>
          </cell>
          <cell r="AO1949" t="str">
            <v>MULTICANAL B2B</v>
          </cell>
          <cell r="AP1949">
            <v>44944</v>
          </cell>
          <cell r="AR1949" t="str">
            <v>MDELIVERY_2484884</v>
          </cell>
          <cell r="AU1949" t="str">
            <v>BTB</v>
          </cell>
          <cell r="AV1949">
            <v>0</v>
          </cell>
          <cell r="AX1949" t="str">
            <v>EN_PROCESO</v>
          </cell>
          <cell r="AY1949" t="str">
            <v>LTE SAMSUNG A33 5G NEGRO: 1 und - sn. 351326800664116</v>
          </cell>
          <cell r="AZ1949" t="str">
            <v>TERMINAL</v>
          </cell>
          <cell r="BA1949" t="str">
            <v>Entrega con contingente (dos documentos de identidad)</v>
          </cell>
        </row>
        <row r="1950">
          <cell r="A1950" t="str">
            <v>2484885</v>
          </cell>
          <cell r="B1950" t="str">
            <v>MDELIVERY</v>
          </cell>
          <cell r="C1950">
            <v>44944</v>
          </cell>
          <cell r="D1950" t="str">
            <v>FLEXNET ECUADOR - MDELIVERY</v>
          </cell>
          <cell r="E1950" t="str">
            <v>CALLE 28 DE JUNIO S/N Y GARCIA MORENO ENTRADA LLANO GRANDE</v>
          </cell>
          <cell r="H1950" t="str">
            <v>170208</v>
          </cell>
          <cell r="I1950" t="str">
            <v>QUITO</v>
          </cell>
          <cell r="J1950" t="str">
            <v>PICHINCHA</v>
          </cell>
          <cell r="K1950" t="str">
            <v>EMIR MOISES ALVARADO BUENO_EMIR MOISES ALVARADO BUENO</v>
          </cell>
          <cell r="L1950" t="str">
            <v>EL RECREO PRIMERA ETAPA COOP VAL PARAISO DOS MANZANA 4 SOLAR 2</v>
          </cell>
          <cell r="O1950" t="str">
            <v>DURAN</v>
          </cell>
          <cell r="P1950" t="str">
            <v>DURAN</v>
          </cell>
          <cell r="Q1950" t="str">
            <v>GUAYAS</v>
          </cell>
          <cell r="R1950" t="str">
            <v>2484885</v>
          </cell>
          <cell r="W1950" t="str">
            <v>0952669919001</v>
          </cell>
          <cell r="X1950" t="str">
            <v>0984315741</v>
          </cell>
          <cell r="AA1950">
            <v>44944</v>
          </cell>
          <cell r="AD1950">
            <v>1</v>
          </cell>
          <cell r="AE1950">
            <v>1</v>
          </cell>
          <cell r="AI1950" t="str">
            <v>DESPACHO</v>
          </cell>
          <cell r="AJ1950" t="str">
            <v>NORMAL</v>
          </cell>
          <cell r="AL1950" t="str">
            <v>NO</v>
          </cell>
          <cell r="AN1950" t="str">
            <v>DAS CARGO A LA CUENTA (DELIVERY)</v>
          </cell>
          <cell r="AO1950" t="str">
            <v>DISTRIBUIDORES</v>
          </cell>
          <cell r="AP1950">
            <v>44944</v>
          </cell>
          <cell r="AR1950" t="str">
            <v>MDELIVERY_2484885</v>
          </cell>
          <cell r="AU1950" t="str">
            <v>BTB</v>
          </cell>
          <cell r="AV1950">
            <v>0</v>
          </cell>
          <cell r="AX1950" t="str">
            <v>EN_PROCESO</v>
          </cell>
          <cell r="AY1950" t="str">
            <v>HALFSIM MOVISTAR: 1 und - sn. 8959300520561465801</v>
          </cell>
          <cell r="AZ1950" t="str">
            <v>SIMCARD</v>
          </cell>
          <cell r="BA1950" t="str">
            <v>EMPRESAS TITULAR AUSENTE ENTREGA CON SELLO</v>
          </cell>
        </row>
        <row r="1951">
          <cell r="A1951" t="str">
            <v>2484886</v>
          </cell>
          <cell r="B1951" t="str">
            <v>MDELIVERY</v>
          </cell>
          <cell r="C1951">
            <v>44944</v>
          </cell>
          <cell r="D1951" t="str">
            <v>FLEXNET ECUADOR - MDELIVERY</v>
          </cell>
          <cell r="E1951" t="str">
            <v>CALLE 28 DE JUNIO S/N Y GARCIA MORENO ENTRADA LLANO GRANDE</v>
          </cell>
          <cell r="H1951" t="str">
            <v>170208</v>
          </cell>
          <cell r="I1951" t="str">
            <v>QUITO</v>
          </cell>
          <cell r="J1951" t="str">
            <v>PICHINCHA</v>
          </cell>
          <cell r="K1951" t="str">
            <v>FANNY REVELO LEYDI MONTE_MEGADATOS S A</v>
          </cell>
          <cell r="L1951" t="str">
            <v>NUNEZ DE VELA E3 13 Y ATAHUALPA ED TORRE DEL PUENTE 3ER PISO QUITO SOLO ESTAN EN OFICINA HASTA 3 30PM</v>
          </cell>
          <cell r="O1951" t="str">
            <v>QUITO</v>
          </cell>
          <cell r="P1951" t="str">
            <v>QUITO</v>
          </cell>
          <cell r="Q1951" t="str">
            <v>PICHINCHA</v>
          </cell>
          <cell r="R1951" t="str">
            <v>2484886</v>
          </cell>
          <cell r="W1951" t="str">
            <v>1791287541001</v>
          </cell>
          <cell r="X1951" t="str">
            <v>0984498818 / 0995456281</v>
          </cell>
          <cell r="AA1951">
            <v>44944</v>
          </cell>
          <cell r="AD1951">
            <v>1</v>
          </cell>
          <cell r="AE1951">
            <v>1</v>
          </cell>
          <cell r="AI1951" t="str">
            <v>DESPACHO</v>
          </cell>
          <cell r="AJ1951" t="str">
            <v>EXPRESS</v>
          </cell>
          <cell r="AL1951" t="str">
            <v>NO</v>
          </cell>
          <cell r="AN1951" t="str">
            <v>POSVENTA GGCC Y NEGOCIOS (EXPRESS SOLO QUITO)</v>
          </cell>
          <cell r="AO1951" t="str">
            <v>GGCC / NEGOCIOS</v>
          </cell>
          <cell r="AP1951">
            <v>44944</v>
          </cell>
          <cell r="AR1951" t="str">
            <v>MDELIVERY_2484886</v>
          </cell>
          <cell r="AS1951">
            <v>331485</v>
          </cell>
          <cell r="AT1951" t="str">
            <v>D30</v>
          </cell>
          <cell r="AU1951" t="str">
            <v>BTB</v>
          </cell>
          <cell r="AV1951">
            <v>44</v>
          </cell>
          <cell r="AX1951" t="str">
            <v>EN_PROCESO</v>
          </cell>
          <cell r="AY1951" t="str">
            <v>LTE SAMSUNG A03 NEGRO: 30 und - sn. 351084958755695,351084958753682,351084958755059,351084958317900,351084958319542,351084958318726,351084958319476,351084958317496,351084958318429,351084958319575,351084958319328,351084958318767,351084958318619,351084958318213,351084958318940,351084958317967,351084958317272,351084958317876,351084958317389,351084958317348,351084958318106,351084958317975,351084958318908,351084958755836,351084958755851,351084958756750,351084958753484,351084958757360,351084958756107,351084958753567 / LTE SAMSUNG A53 5G AZUL: 1 und - sn. 353842198069476 / LTE NOKIA G21 AZUL: 1 und - sn. 355108340305095 / LTE SAMSUNG A23 NEGRO: 2 und - sn. 356795951753263,356795951902365 / LTE XIAOMI REDMI 10A 64GB AZUL: 1 und - sn. 863696064281620 / LTE XIAOMI REDMI NOTE 11S AZUL: 3 und - sn. 865954061155687,865954061380707,863837056657761 / LTE XIAOMI REDMI 10C 128GB GRIS: 2 und - sn. 868688062378347,868688062327526 / LTE XIAOMI REDMI NOTE 11 AZUL: 4 und - sn. 869113069604321,861696063050465,861696063069424,861696062997302</v>
          </cell>
          <cell r="AZ1951" t="str">
            <v>TERMINAL</v>
          </cell>
          <cell r="BA1951" t="str">
            <v/>
          </cell>
        </row>
        <row r="1952">
          <cell r="A1952" t="str">
            <v>2484931</v>
          </cell>
          <cell r="B1952" t="str">
            <v>MDELIVERY</v>
          </cell>
          <cell r="C1952">
            <v>44944</v>
          </cell>
          <cell r="D1952" t="str">
            <v>FLEXNET ECUADOR - MDELIVERY</v>
          </cell>
          <cell r="E1952" t="str">
            <v>CALLE 28 DE JUNIO S/N Y GARCIA MORENO ENTRADA LLANO GRANDE</v>
          </cell>
          <cell r="H1952" t="str">
            <v>170208</v>
          </cell>
          <cell r="I1952" t="str">
            <v>QUITO</v>
          </cell>
          <cell r="J1952" t="str">
            <v>PICHINCHA</v>
          </cell>
          <cell r="K1952" t="str">
            <v>MAYRA PROANO_PECKSAMBIENTE S A</v>
          </cell>
          <cell r="L1952" t="str">
            <v>CALLE BARBARA ESPARZA NO 4 Y SANTA INES CONJUNTO INDIGO GARDENS</v>
          </cell>
          <cell r="O1952" t="str">
            <v>QUITO</v>
          </cell>
          <cell r="P1952" t="str">
            <v>QUITO</v>
          </cell>
          <cell r="Q1952" t="str">
            <v>PICHINCHA</v>
          </cell>
          <cell r="R1952" t="str">
            <v>2484931</v>
          </cell>
          <cell r="W1952" t="str">
            <v>1792286972001</v>
          </cell>
          <cell r="X1952" t="str">
            <v>0983259873</v>
          </cell>
          <cell r="AA1952">
            <v>44944</v>
          </cell>
          <cell r="AD1952">
            <v>1</v>
          </cell>
          <cell r="AE1952">
            <v>1</v>
          </cell>
          <cell r="AI1952" t="str">
            <v>DESPACHO</v>
          </cell>
          <cell r="AJ1952" t="str">
            <v>NORMAL</v>
          </cell>
          <cell r="AL1952" t="str">
            <v>NO</v>
          </cell>
          <cell r="AN1952" t="str">
            <v>367 EMPRESAS Y NEGOCIOS</v>
          </cell>
          <cell r="AO1952" t="str">
            <v>GGCC / NEGOCIOS</v>
          </cell>
          <cell r="AP1952">
            <v>44944</v>
          </cell>
          <cell r="AR1952" t="str">
            <v>MDELIVERY_2484931</v>
          </cell>
          <cell r="AU1952" t="str">
            <v>BTB</v>
          </cell>
          <cell r="AV1952">
            <v>0</v>
          </cell>
          <cell r="AX1952" t="str">
            <v>EN_PROCESO</v>
          </cell>
          <cell r="AY1952" t="str">
            <v>LTE IPHONE 13 PRO 256GB NEGRO: 1 und - sn. 350302398728606</v>
          </cell>
          <cell r="AZ1952" t="str">
            <v>TERMINAL</v>
          </cell>
          <cell r="BA1952" t="str">
            <v/>
          </cell>
        </row>
        <row r="1953">
          <cell r="A1953" t="str">
            <v>2484932</v>
          </cell>
          <cell r="B1953" t="str">
            <v>MDELIVERY</v>
          </cell>
          <cell r="C1953">
            <v>44944</v>
          </cell>
          <cell r="D1953" t="str">
            <v>FLEXNET ECUADOR - MDELIVERY</v>
          </cell>
          <cell r="E1953" t="str">
            <v>CALLE 28 DE JUNIO S/N Y GARCIA MORENO ENTRADA LLANO GRANDE</v>
          </cell>
          <cell r="H1953" t="str">
            <v>170208</v>
          </cell>
          <cell r="I1953" t="str">
            <v>QUITO</v>
          </cell>
          <cell r="J1953" t="str">
            <v>PICHINCHA</v>
          </cell>
          <cell r="K1953" t="str">
            <v>GUILLERMO AYLLU RAMIREZ HUACON_ GUILLERMO AYLLU RAMIREZ HUACON</v>
          </cell>
          <cell r="L1953" t="str">
            <v>DURAN PROVINCIA DEL GUAYAS COOPERATIVA ABEL GILBERT PONTON SEGUNDA ETAPA MZ 4 SOLAR 7 DIAGONAL AL TALLER MAESTRO KAYOSAMA</v>
          </cell>
          <cell r="O1953" t="str">
            <v>GUAYAQUIL</v>
          </cell>
          <cell r="P1953" t="str">
            <v>GUAYAQUIL</v>
          </cell>
          <cell r="Q1953" t="str">
            <v>GUAYAS</v>
          </cell>
          <cell r="R1953" t="str">
            <v>2484932</v>
          </cell>
          <cell r="W1953" t="str">
            <v>0916187222001</v>
          </cell>
          <cell r="X1953" t="str">
            <v>0995508622</v>
          </cell>
          <cell r="AA1953">
            <v>44944</v>
          </cell>
          <cell r="AD1953">
            <v>1</v>
          </cell>
          <cell r="AE1953">
            <v>1</v>
          </cell>
          <cell r="AI1953" t="str">
            <v>DESPACHO</v>
          </cell>
          <cell r="AJ1953" t="str">
            <v>NORMAL</v>
          </cell>
          <cell r="AL1953" t="str">
            <v>NO</v>
          </cell>
          <cell r="AN1953" t="str">
            <v>PEDIDO EXPRESS DESDE BODEGA GUAYAQUIL</v>
          </cell>
          <cell r="AO1953" t="str">
            <v>DISTRIBUIDORES</v>
          </cell>
          <cell r="AP1953">
            <v>44944</v>
          </cell>
          <cell r="AR1953" t="str">
            <v>MDELIVERY_2484932</v>
          </cell>
          <cell r="AU1953" t="str">
            <v>BTB</v>
          </cell>
          <cell r="AV1953">
            <v>0</v>
          </cell>
          <cell r="AX1953" t="str">
            <v>EN_PROCESO</v>
          </cell>
          <cell r="AY1953" t="str">
            <v>HALFSIM MOVISTAR: 1 und - sn. 8959300520561475859</v>
          </cell>
          <cell r="AZ1953" t="str">
            <v>SIMCARD</v>
          </cell>
          <cell r="BA1953" t="str">
            <v/>
          </cell>
        </row>
        <row r="1954">
          <cell r="A1954" t="str">
            <v>2484933</v>
          </cell>
          <cell r="B1954" t="str">
            <v>MDELIVERY</v>
          </cell>
          <cell r="C1954">
            <v>44944</v>
          </cell>
          <cell r="D1954" t="str">
            <v>FLEXNET ECUADOR - MDELIVERY</v>
          </cell>
          <cell r="E1954" t="str">
            <v>CALLE 28 DE JUNIO S/N Y GARCIA MORENO ENTRADA LLANO GRANDE</v>
          </cell>
          <cell r="H1954" t="str">
            <v>170208</v>
          </cell>
          <cell r="I1954" t="str">
            <v>QUITO</v>
          </cell>
          <cell r="J1954" t="str">
            <v>PICHINCHA</v>
          </cell>
          <cell r="K1954" t="str">
            <v>TERESA SALAZAR_SEGUROS EQUINOCCIAL S A</v>
          </cell>
          <cell r="L1954" t="str">
            <v>DE LAS HIEDRAS N41 130 Y AV DE LOS GRANADOS QUITO QUITO PICHINCHA</v>
          </cell>
          <cell r="O1954" t="str">
            <v>QUITO</v>
          </cell>
          <cell r="P1954" t="str">
            <v>QUITO</v>
          </cell>
          <cell r="Q1954" t="str">
            <v>PICHINCHA</v>
          </cell>
          <cell r="R1954" t="str">
            <v>2484933</v>
          </cell>
          <cell r="W1954" t="str">
            <v>1790007502001</v>
          </cell>
          <cell r="X1954" t="str">
            <v>0995255094</v>
          </cell>
          <cell r="AA1954">
            <v>44944</v>
          </cell>
          <cell r="AD1954">
            <v>1</v>
          </cell>
          <cell r="AE1954">
            <v>1</v>
          </cell>
          <cell r="AI1954" t="str">
            <v>DESPACHO</v>
          </cell>
          <cell r="AJ1954" t="str">
            <v>NORMAL</v>
          </cell>
          <cell r="AL1954" t="str">
            <v>NO</v>
          </cell>
          <cell r="AN1954" t="str">
            <v>POSVENTA GGCC Y NEGOCIOS</v>
          </cell>
          <cell r="AO1954" t="str">
            <v>GGCC / NEGOCIOS</v>
          </cell>
          <cell r="AP1954">
            <v>44944</v>
          </cell>
          <cell r="AR1954" t="str">
            <v>MDELIVERY_2484933</v>
          </cell>
          <cell r="AU1954" t="str">
            <v>BTB</v>
          </cell>
          <cell r="AV1954">
            <v>0</v>
          </cell>
          <cell r="AX1954" t="str">
            <v>EN_PROCESO</v>
          </cell>
          <cell r="AY1954" t="str">
            <v>LTE XIAOMI REDMI NOTE 11S AZUL: 1 und - sn. 865954061383628</v>
          </cell>
          <cell r="AZ1954" t="str">
            <v>TERMINAL</v>
          </cell>
          <cell r="BA1954" t="str">
            <v/>
          </cell>
        </row>
        <row r="1955">
          <cell r="A1955" t="str">
            <v>2484934</v>
          </cell>
          <cell r="B1955" t="str">
            <v>MDELIVERY</v>
          </cell>
          <cell r="C1955">
            <v>44944</v>
          </cell>
          <cell r="D1955" t="str">
            <v>FLEXNET ECUADOR - MDELIVERY</v>
          </cell>
          <cell r="E1955" t="str">
            <v>CALLE 28 DE JUNIO S/N Y GARCIA MORENO ENTRADA LLANO GRANDE</v>
          </cell>
          <cell r="H1955" t="str">
            <v>170208</v>
          </cell>
          <cell r="I1955" t="str">
            <v>QUITO</v>
          </cell>
          <cell r="J1955" t="str">
            <v>PICHINCHA</v>
          </cell>
          <cell r="K1955" t="str">
            <v>FABIAN GUERRERO DANNY DEL SALTO_NELSON GERARDO BARRAGAN HERNANDEZ</v>
          </cell>
          <cell r="L1955" t="str">
            <v>AMBATO CDLA INGAHURCO CALLE CHILE 03 34 Y URUGUAY AL LADO DE RESTAURANT LA SAZON DEL NEGRO</v>
          </cell>
          <cell r="O1955" t="str">
            <v>AMBATO</v>
          </cell>
          <cell r="P1955" t="str">
            <v>AMBATO</v>
          </cell>
          <cell r="Q1955" t="str">
            <v>TUNGURAHUA</v>
          </cell>
          <cell r="R1955" t="str">
            <v>2484934</v>
          </cell>
          <cell r="W1955" t="str">
            <v>1801455575001</v>
          </cell>
          <cell r="X1955" t="str">
            <v>0984606708</v>
          </cell>
          <cell r="AA1955">
            <v>44944</v>
          </cell>
          <cell r="AD1955">
            <v>1</v>
          </cell>
          <cell r="AE1955">
            <v>1</v>
          </cell>
          <cell r="AI1955" t="str">
            <v>DESPACHO</v>
          </cell>
          <cell r="AJ1955" t="str">
            <v>NORMAL</v>
          </cell>
          <cell r="AL1955" t="str">
            <v>NO</v>
          </cell>
          <cell r="AN1955" t="str">
            <v>DAS CARGO A LA CUENTA (DELIVERY)</v>
          </cell>
          <cell r="AO1955" t="str">
            <v>DISTRIBUIDORES</v>
          </cell>
          <cell r="AP1955">
            <v>44944</v>
          </cell>
          <cell r="AR1955" t="str">
            <v>MDELIVERY_2484934</v>
          </cell>
          <cell r="AU1955" t="str">
            <v>BTB</v>
          </cell>
          <cell r="AV1955">
            <v>0</v>
          </cell>
          <cell r="AX1955" t="str">
            <v>EN_PROCESO</v>
          </cell>
          <cell r="AY1955" t="str">
            <v>HALFSIM MOVISTAR: 8 und - sn. 8959300520561477632,8959300520561469936,8959300520561469951,8959300520561469944,8959300520561475602,8959300520561472500,8959300520561475594,8959300520561470066</v>
          </cell>
          <cell r="AZ1955" t="str">
            <v>SIMCARD</v>
          </cell>
          <cell r="BA1955" t="str">
            <v>EMPRESAS TITULAR AUSENTE ENTREGA CON SELLO</v>
          </cell>
        </row>
        <row r="1956">
          <cell r="A1956" t="str">
            <v>2484942</v>
          </cell>
          <cell r="B1956" t="str">
            <v>MDELIVERY</v>
          </cell>
          <cell r="C1956">
            <v>44944</v>
          </cell>
          <cell r="D1956" t="str">
            <v>FLEXNET ECUADOR - MDELIVERY</v>
          </cell>
          <cell r="E1956" t="str">
            <v>CALLE 28 DE JUNIO S/N Y GARCIA MORENO ENTRADA LLANO GRANDE</v>
          </cell>
          <cell r="H1956" t="str">
            <v>170208</v>
          </cell>
          <cell r="I1956" t="str">
            <v>QUITO</v>
          </cell>
          <cell r="J1956" t="str">
            <v>PICHINCHA</v>
          </cell>
          <cell r="K1956" t="str">
            <v>VICTOR HERNANDEZ_YOLANDA JOHANNA APOLINARIO CAMPI</v>
          </cell>
          <cell r="L1956" t="str">
            <v>ENTREGAR EN QG53 JGH S N Y JUAN BAUTISTA AGUIRRE BARRIO LA MALLAS SECTOR LOMA DE PUENGASI AV LIBERTADOR SIMON BOLIVAR</v>
          </cell>
          <cell r="O1956" t="str">
            <v>QUITO</v>
          </cell>
          <cell r="P1956" t="str">
            <v>QUITO</v>
          </cell>
          <cell r="Q1956" t="str">
            <v>PICHINCHA</v>
          </cell>
          <cell r="R1956" t="str">
            <v>2484942</v>
          </cell>
          <cell r="W1956" t="str">
            <v>0502491020001</v>
          </cell>
          <cell r="X1956" t="str">
            <v>0998130566</v>
          </cell>
          <cell r="AA1956">
            <v>44944</v>
          </cell>
          <cell r="AD1956">
            <v>1</v>
          </cell>
          <cell r="AE1956">
            <v>1</v>
          </cell>
          <cell r="AI1956" t="str">
            <v>DESPACHO</v>
          </cell>
          <cell r="AJ1956" t="str">
            <v>NORMAL</v>
          </cell>
          <cell r="AL1956" t="str">
            <v>NO</v>
          </cell>
          <cell r="AN1956" t="str">
            <v>DAS CARGO A LA CUENTA (DELIVERY)</v>
          </cell>
          <cell r="AO1956" t="str">
            <v>DISTRIBUIDORES</v>
          </cell>
          <cell r="AP1956">
            <v>44944</v>
          </cell>
          <cell r="AR1956" t="str">
            <v>MDELIVERY_2484942</v>
          </cell>
          <cell r="AU1956" t="str">
            <v>BTB</v>
          </cell>
          <cell r="AV1956">
            <v>0</v>
          </cell>
          <cell r="AX1956" t="str">
            <v>EN_PROCESO</v>
          </cell>
          <cell r="AY1956" t="str">
            <v>HALFSIM MOVISTAR: 1 und - sn. 8959300520561465777</v>
          </cell>
          <cell r="AZ1956" t="str">
            <v>SIMCARD</v>
          </cell>
          <cell r="BA1956" t="str">
            <v>EMPRESAS TITULAR AUSENTE ENTREGA CON SELLO</v>
          </cell>
        </row>
        <row r="1957">
          <cell r="A1957" t="str">
            <v>2484944</v>
          </cell>
          <cell r="B1957" t="str">
            <v>MDELIVERY</v>
          </cell>
          <cell r="C1957">
            <v>44944</v>
          </cell>
          <cell r="D1957" t="str">
            <v>FLEXNET ECUADOR - MDELIVERY</v>
          </cell>
          <cell r="E1957" t="str">
            <v>CALLE 28 DE JUNIO S/N Y GARCIA MORENO ENTRADA LLANO GRANDE</v>
          </cell>
          <cell r="H1957" t="str">
            <v>170208</v>
          </cell>
          <cell r="I1957" t="str">
            <v>QUITO</v>
          </cell>
          <cell r="J1957" t="str">
            <v>PICHINCHA</v>
          </cell>
          <cell r="K1957" t="str">
            <v>CAROLINA GUERRERO_CAROLINA GUERRERO</v>
          </cell>
          <cell r="L1957" t="str">
            <v>QUITO CENTRO CORPORATIVO EKOPARK TORRE 3 AV SIMON BOLIVAR Y VIA A NAYON AL LLEGAR LLAMAR A CAROLINA GUERRERO NUMERO 0958876220</v>
          </cell>
          <cell r="O1957" t="str">
            <v>QUITO</v>
          </cell>
          <cell r="P1957" t="str">
            <v>QUITO</v>
          </cell>
          <cell r="Q1957" t="str">
            <v>PICHINCHA</v>
          </cell>
          <cell r="R1957" t="str">
            <v>2484944</v>
          </cell>
          <cell r="W1957" t="str">
            <v>1724053903</v>
          </cell>
          <cell r="X1957" t="str">
            <v>0958876220</v>
          </cell>
          <cell r="AA1957">
            <v>44944</v>
          </cell>
          <cell r="AD1957">
            <v>1</v>
          </cell>
          <cell r="AE1957">
            <v>1</v>
          </cell>
          <cell r="AI1957" t="str">
            <v>DESPACHO</v>
          </cell>
          <cell r="AJ1957" t="str">
            <v>EXPRESS</v>
          </cell>
          <cell r="AL1957" t="str">
            <v>NO</v>
          </cell>
          <cell r="AN1957" t="str">
            <v>BACK VENTAS (EXPRESS QUITO)</v>
          </cell>
          <cell r="AO1957" t="str">
            <v>CANAL ONLINE</v>
          </cell>
          <cell r="AP1957">
            <v>44944</v>
          </cell>
          <cell r="AR1957" t="str">
            <v>MDELIVERY_2484944</v>
          </cell>
          <cell r="AS1957">
            <v>331484</v>
          </cell>
          <cell r="AT1957" t="str">
            <v>D30</v>
          </cell>
          <cell r="AU1957" t="str">
            <v>BTB</v>
          </cell>
          <cell r="AV1957">
            <v>1</v>
          </cell>
          <cell r="AX1957" t="str">
            <v>EN_PROCESO</v>
          </cell>
          <cell r="AY1957" t="str">
            <v>HALFSIM MOVISTAR: 1 und - sn. 8959300520560979711</v>
          </cell>
          <cell r="AZ1957" t="str">
            <v>SIMCARD</v>
          </cell>
          <cell r="BA1957" t="str">
            <v/>
          </cell>
        </row>
        <row r="1958">
          <cell r="A1958" t="str">
            <v>2484945</v>
          </cell>
          <cell r="B1958" t="str">
            <v>MDELIVERY</v>
          </cell>
          <cell r="C1958">
            <v>44944</v>
          </cell>
          <cell r="D1958" t="str">
            <v>FLEXNET ECUADOR - MDELIVERY</v>
          </cell>
          <cell r="E1958" t="str">
            <v>CALLE 28 DE JUNIO S/N Y GARCIA MORENO ENTRADA LLANO GRANDE</v>
          </cell>
          <cell r="H1958" t="str">
            <v>170208</v>
          </cell>
          <cell r="I1958" t="str">
            <v>QUITO</v>
          </cell>
          <cell r="J1958" t="str">
            <v>PICHINCHA</v>
          </cell>
          <cell r="K1958" t="str">
            <v>DANIELA MOLINA_COMITE DE EMPRESA DE IMPORTADORA TOMEBAMBA</v>
          </cell>
          <cell r="L1958" t="str">
            <v>AZUAY CUENCA AV ESPANA 17 30 TURUHUAICO SECTOR AEREOPUERTO</v>
          </cell>
          <cell r="O1958" t="str">
            <v>CUENCA</v>
          </cell>
          <cell r="P1958" t="str">
            <v>CUENCA</v>
          </cell>
          <cell r="Q1958" t="str">
            <v>AZUAY</v>
          </cell>
          <cell r="R1958" t="str">
            <v>2484945</v>
          </cell>
          <cell r="W1958" t="str">
            <v>0190314413001</v>
          </cell>
          <cell r="X1958" t="str">
            <v>0995325476</v>
          </cell>
          <cell r="AA1958">
            <v>44944</v>
          </cell>
          <cell r="AD1958">
            <v>1</v>
          </cell>
          <cell r="AE1958">
            <v>1</v>
          </cell>
          <cell r="AI1958" t="str">
            <v>DESPACHO</v>
          </cell>
          <cell r="AJ1958" t="str">
            <v>NORMAL</v>
          </cell>
          <cell r="AL1958" t="str">
            <v>NO</v>
          </cell>
          <cell r="AN1958" t="str">
            <v>ACTIVACIONES INGRESOS GGCC &amp; NEGOCIOS DIRECTOS</v>
          </cell>
          <cell r="AO1958" t="str">
            <v>GGCC / NEGOCIOS</v>
          </cell>
          <cell r="AP1958">
            <v>44944</v>
          </cell>
          <cell r="AR1958" t="str">
            <v>MDELIVERY_2484945</v>
          </cell>
          <cell r="AU1958" t="str">
            <v>BTB</v>
          </cell>
          <cell r="AV1958">
            <v>0</v>
          </cell>
          <cell r="AX1958" t="str">
            <v>EN_PROCESO</v>
          </cell>
          <cell r="AY1958" t="str">
            <v>LTE XIAOMI REDMI NOTE 11 AZUL: 1 und - sn. 869113065786049</v>
          </cell>
          <cell r="AZ1958" t="str">
            <v>TERMINAL</v>
          </cell>
          <cell r="BA1958" t="str">
            <v/>
          </cell>
        </row>
        <row r="1959">
          <cell r="A1959" t="str">
            <v>2484946</v>
          </cell>
          <cell r="B1959" t="str">
            <v>MDELIVERY</v>
          </cell>
          <cell r="C1959">
            <v>44944</v>
          </cell>
          <cell r="D1959" t="str">
            <v>FLEXNET ECUADOR - MDELIVERY</v>
          </cell>
          <cell r="E1959" t="str">
            <v>CALLE 28 DE JUNIO S/N Y GARCIA MORENO ENTRADA LLANO GRANDE</v>
          </cell>
          <cell r="H1959" t="str">
            <v>170208</v>
          </cell>
          <cell r="I1959" t="str">
            <v>QUITO</v>
          </cell>
          <cell r="J1959" t="str">
            <v>PICHINCHA</v>
          </cell>
          <cell r="K1959" t="str">
            <v>PFC ACCESOS AUTOMATICOS DEL ECUADOR S A _PFC ACCESOS AUTOMATICOS DEL ECUADOR S A</v>
          </cell>
          <cell r="L1959" t="str">
            <v>PFC QUITO EN ISLA GENOVESA N43 189 Y RIO COCA</v>
          </cell>
          <cell r="O1959" t="str">
            <v>QUITO</v>
          </cell>
          <cell r="P1959" t="str">
            <v>QUITO</v>
          </cell>
          <cell r="Q1959" t="str">
            <v>PICHINCHA</v>
          </cell>
          <cell r="R1959" t="str">
            <v>2484946</v>
          </cell>
          <cell r="W1959" t="str">
            <v>1791761618001</v>
          </cell>
          <cell r="X1959" t="str">
            <v>0967034453</v>
          </cell>
          <cell r="AA1959">
            <v>44944</v>
          </cell>
          <cell r="AD1959">
            <v>1</v>
          </cell>
          <cell r="AE1959">
            <v>1</v>
          </cell>
          <cell r="AI1959" t="str">
            <v>DESPACHO</v>
          </cell>
          <cell r="AJ1959" t="str">
            <v>EXPRESS</v>
          </cell>
          <cell r="AL1959" t="str">
            <v>NO</v>
          </cell>
          <cell r="AN1959" t="str">
            <v>PEDIDO EXPRESS SOLO QUITO (INGRESAR ANTES DE LAS 11:00 AM)</v>
          </cell>
          <cell r="AO1959" t="str">
            <v>DISTRIBUIDORES</v>
          </cell>
          <cell r="AP1959">
            <v>44944</v>
          </cell>
          <cell r="AR1959" t="str">
            <v>MDELIVERY_2484946</v>
          </cell>
          <cell r="AS1959">
            <v>331489</v>
          </cell>
          <cell r="AT1959" t="str">
            <v>D30</v>
          </cell>
          <cell r="AU1959" t="str">
            <v>BTB</v>
          </cell>
          <cell r="AV1959">
            <v>1</v>
          </cell>
          <cell r="AX1959" t="str">
            <v>EN_PROCESO</v>
          </cell>
          <cell r="AY1959" t="str">
            <v>HALFSIM MOVISTAR: 1 und - sn. 8959300520561470124</v>
          </cell>
          <cell r="AZ1959" t="str">
            <v>SIMCARD</v>
          </cell>
          <cell r="BA1959" t="str">
            <v/>
          </cell>
        </row>
        <row r="1960">
          <cell r="A1960" t="str">
            <v>2484947</v>
          </cell>
          <cell r="B1960" t="str">
            <v>MDELIVERY</v>
          </cell>
          <cell r="C1960">
            <v>44944</v>
          </cell>
          <cell r="D1960" t="str">
            <v>FLEXNET ECUADOR - MDELIVERY</v>
          </cell>
          <cell r="E1960" t="str">
            <v>CALLE 28 DE JUNIO S/N Y GARCIA MORENO ENTRADA LLANO GRANDE</v>
          </cell>
          <cell r="H1960" t="str">
            <v>170208</v>
          </cell>
          <cell r="I1960" t="str">
            <v>QUITO</v>
          </cell>
          <cell r="J1960" t="str">
            <v>PICHINCHA</v>
          </cell>
          <cell r="K1960" t="str">
            <v>JOSE TAYUPANTA_HALLIBURTON LATIN AMERICA S R L</v>
          </cell>
          <cell r="L1960" t="str">
            <v>AV AMAZONAS Y VILLALENGUA EDICIO EUROCENTER PISO 8</v>
          </cell>
          <cell r="O1960" t="str">
            <v>QUITO</v>
          </cell>
          <cell r="P1960" t="str">
            <v>QUITO</v>
          </cell>
          <cell r="Q1960" t="str">
            <v>PICHINCHA</v>
          </cell>
          <cell r="R1960" t="str">
            <v>2484947</v>
          </cell>
          <cell r="W1960" t="str">
            <v>1790528782001</v>
          </cell>
          <cell r="X1960" t="str">
            <v>0997586414</v>
          </cell>
          <cell r="AA1960">
            <v>44944</v>
          </cell>
          <cell r="AD1960">
            <v>1</v>
          </cell>
          <cell r="AE1960">
            <v>1</v>
          </cell>
          <cell r="AI1960" t="str">
            <v>DESPACHO</v>
          </cell>
          <cell r="AJ1960" t="str">
            <v>EXPRESS</v>
          </cell>
          <cell r="AL1960" t="str">
            <v>NO</v>
          </cell>
          <cell r="AN1960" t="str">
            <v>PEDIDO EXPRESS SOLO QUITO (INGRESAR ANTES DE LAS 11:00 AM)</v>
          </cell>
          <cell r="AO1960" t="str">
            <v>DISTRIBUIDORES</v>
          </cell>
          <cell r="AP1960">
            <v>44944</v>
          </cell>
          <cell r="AR1960" t="str">
            <v>MDELIVERY_2484947</v>
          </cell>
          <cell r="AS1960">
            <v>331487</v>
          </cell>
          <cell r="AT1960" t="str">
            <v>D30</v>
          </cell>
          <cell r="AU1960" t="str">
            <v>BTB</v>
          </cell>
          <cell r="AV1960">
            <v>3</v>
          </cell>
          <cell r="AX1960" t="str">
            <v>EN_PROCESO</v>
          </cell>
          <cell r="AY1960" t="str">
            <v>LTE IPHONE 11 64GB NEGRO: 3 und - sn. 356656421576702,356656421980508,356656421700096</v>
          </cell>
          <cell r="AZ1960" t="str">
            <v>TERMINAL</v>
          </cell>
          <cell r="BA1960" t="str">
            <v/>
          </cell>
        </row>
        <row r="1961">
          <cell r="A1961" t="str">
            <v>2484954</v>
          </cell>
          <cell r="B1961" t="str">
            <v>MDELIVERY</v>
          </cell>
          <cell r="C1961">
            <v>44944</v>
          </cell>
          <cell r="D1961" t="str">
            <v>FLEXNET ECUADOR - MDELIVERY</v>
          </cell>
          <cell r="E1961" t="str">
            <v>CALLE 28 DE JUNIO S/N Y GARCIA MORENO ENTRADA LLANO GRANDE</v>
          </cell>
          <cell r="H1961" t="str">
            <v>170208</v>
          </cell>
          <cell r="I1961" t="str">
            <v>QUITO</v>
          </cell>
          <cell r="J1961" t="str">
            <v>PICHINCHA</v>
          </cell>
          <cell r="K1961" t="str">
            <v>JOSE RIOS KIKE MAZON_AMORTIGUACION TOTAL AUSTROSHOCK CIA LTDA</v>
          </cell>
          <cell r="L1961" t="str">
            <v>PICHINCHA QUITO OSWALDO GUAYASAMIN SN JUNTO A LA ESCALA SHOPPING LOCAL LA TAQUERIA CUMBAYA LA TEHEDORA</v>
          </cell>
          <cell r="O1961" t="str">
            <v>QUITO</v>
          </cell>
          <cell r="P1961" t="str">
            <v>QUITO</v>
          </cell>
          <cell r="Q1961" t="str">
            <v>PICHINCHA</v>
          </cell>
          <cell r="R1961" t="str">
            <v>2484954</v>
          </cell>
          <cell r="W1961" t="str">
            <v>0190325997001</v>
          </cell>
          <cell r="X1961" t="str">
            <v>0987210135</v>
          </cell>
          <cell r="AA1961">
            <v>44944</v>
          </cell>
          <cell r="AD1961">
            <v>1</v>
          </cell>
          <cell r="AE1961">
            <v>1</v>
          </cell>
          <cell r="AI1961" t="str">
            <v>DESPACHO</v>
          </cell>
          <cell r="AJ1961" t="str">
            <v>NORMAL</v>
          </cell>
          <cell r="AL1961" t="str">
            <v>NO</v>
          </cell>
          <cell r="AN1961" t="str">
            <v>ACTIVACIONES INGRESOS GGCC &amp; NEGOCIOS DIRECTOS (EXPRESS SOLO QUITO)</v>
          </cell>
          <cell r="AO1961" t="str">
            <v>GGCC / NEGOCIOS</v>
          </cell>
          <cell r="AP1961">
            <v>44944</v>
          </cell>
          <cell r="AR1961" t="str">
            <v>MDELIVERY_2484954</v>
          </cell>
          <cell r="AU1961" t="str">
            <v>BTB</v>
          </cell>
          <cell r="AV1961">
            <v>0</v>
          </cell>
          <cell r="AX1961" t="str">
            <v>EN_PROCESO</v>
          </cell>
          <cell r="AY1961" t="str">
            <v>LTE SAMSUNG A13 AZUL: 1 und - sn. 352177399168798 / HALFSIM MOVISTAR: 1 und - sn. 8959300520561471791</v>
          </cell>
          <cell r="AZ1961" t="str">
            <v>SIMCARD / TERMINAL</v>
          </cell>
          <cell r="BA1961" t="str">
            <v/>
          </cell>
        </row>
        <row r="1962">
          <cell r="A1962" t="str">
            <v>2484955</v>
          </cell>
          <cell r="B1962" t="str">
            <v>MDELIVERY</v>
          </cell>
          <cell r="C1962">
            <v>44944</v>
          </cell>
          <cell r="D1962" t="str">
            <v>FLEXNET ECUADOR - MDELIVERY</v>
          </cell>
          <cell r="E1962" t="str">
            <v>CALLE 28 DE JUNIO S/N Y GARCIA MORENO ENTRADA LLANO GRANDE</v>
          </cell>
          <cell r="H1962" t="str">
            <v>170208</v>
          </cell>
          <cell r="I1962" t="str">
            <v>QUITO</v>
          </cell>
          <cell r="J1962" t="str">
            <v>PICHINCHA</v>
          </cell>
          <cell r="K1962" t="str">
            <v>GUSTAVO XAVIER CORNEJO VIEJO_GUSTAVO XAVIER CORNEJO VIEJO</v>
          </cell>
          <cell r="L1962" t="str">
            <v>AV SAMBORONDON SAMBORONDON 092301 EN LA CALLE MODERNA ENTREGAR EN EL COLEGIO MODERNA CLIENTE ES PROFESOR HASTA LAS 3 PM ADJUNTO UBICACION POR CORREO</v>
          </cell>
          <cell r="O1962" t="str">
            <v>SAMBORONDON</v>
          </cell>
          <cell r="P1962" t="str">
            <v>SAMBORONDON</v>
          </cell>
          <cell r="Q1962" t="str">
            <v>GUAYAS</v>
          </cell>
          <cell r="R1962" t="str">
            <v>2484955</v>
          </cell>
          <cell r="W1962" t="str">
            <v>0923453658001</v>
          </cell>
          <cell r="X1962" t="str">
            <v>0996460886</v>
          </cell>
          <cell r="AA1962">
            <v>44944</v>
          </cell>
          <cell r="AD1962">
            <v>1</v>
          </cell>
          <cell r="AE1962">
            <v>1</v>
          </cell>
          <cell r="AI1962" t="str">
            <v>DESPACHO</v>
          </cell>
          <cell r="AJ1962" t="str">
            <v>NORMAL</v>
          </cell>
          <cell r="AL1962" t="str">
            <v>NO</v>
          </cell>
          <cell r="AN1962" t="str">
            <v>DAS CARGO A LA CUENTA (DELIVERY)</v>
          </cell>
          <cell r="AO1962" t="str">
            <v>DISTRIBUIDORES</v>
          </cell>
          <cell r="AP1962">
            <v>44944</v>
          </cell>
          <cell r="AR1962" t="str">
            <v>MDELIVERY_2484955</v>
          </cell>
          <cell r="AU1962" t="str">
            <v>BTB</v>
          </cell>
          <cell r="AV1962">
            <v>0</v>
          </cell>
          <cell r="AX1962" t="str">
            <v>EN_PROCESO</v>
          </cell>
          <cell r="AY1962" t="str">
            <v>HALFSIM MOVISTAR: 1 und - sn. 8959300520561465728</v>
          </cell>
          <cell r="AZ1962" t="str">
            <v>SIMCARD</v>
          </cell>
          <cell r="BA1962" t="str">
            <v>EMPRESAS TITULAR AUSENTE ENTREGA CON SELLO</v>
          </cell>
        </row>
        <row r="1963">
          <cell r="A1963" t="str">
            <v>2484956</v>
          </cell>
          <cell r="B1963" t="str">
            <v>MDELIVERY</v>
          </cell>
          <cell r="C1963">
            <v>44944</v>
          </cell>
          <cell r="D1963" t="str">
            <v>FLEXNET ECUADOR - MDELIVERY</v>
          </cell>
          <cell r="E1963" t="str">
            <v>CALLE 28 DE JUNIO S/N Y GARCIA MORENO ENTRADA LLANO GRANDE</v>
          </cell>
          <cell r="H1963" t="str">
            <v>170208</v>
          </cell>
          <cell r="I1963" t="str">
            <v>QUITO</v>
          </cell>
          <cell r="J1963" t="str">
            <v>PICHINCHA</v>
          </cell>
          <cell r="K1963" t="str">
            <v>MARIA DOLORES ONTANEDA O VERONICA ESPINOZA_ASORPGE ASOCIACION 1 DE SERVIDORES DE LA PROCURADURIA</v>
          </cell>
          <cell r="L1963" t="str">
            <v>MALECON Y P ICAZA EDIFICIO LA PREVISORA PISO 14</v>
          </cell>
          <cell r="O1963" t="str">
            <v>GUAYAQUIL</v>
          </cell>
          <cell r="P1963" t="str">
            <v>GUAYAQUIL</v>
          </cell>
          <cell r="Q1963" t="str">
            <v>GUAYAS</v>
          </cell>
          <cell r="R1963" t="str">
            <v>2484956</v>
          </cell>
          <cell r="W1963" t="str">
            <v>0992644516001</v>
          </cell>
          <cell r="X1963" t="str">
            <v>0993684428</v>
          </cell>
          <cell r="AA1963">
            <v>44944</v>
          </cell>
          <cell r="AD1963">
            <v>1</v>
          </cell>
          <cell r="AE1963">
            <v>1</v>
          </cell>
          <cell r="AI1963" t="str">
            <v>DESPACHO</v>
          </cell>
          <cell r="AJ1963" t="str">
            <v>NORMAL</v>
          </cell>
          <cell r="AL1963" t="str">
            <v>NO</v>
          </cell>
          <cell r="AN1963" t="str">
            <v>CC RENOVACION B2B NMTELEMARKETING (EXPRESS SOLO QUITO)</v>
          </cell>
          <cell r="AO1963" t="str">
            <v>MULTICANAL B2B</v>
          </cell>
          <cell r="AP1963">
            <v>44944</v>
          </cell>
          <cell r="AR1963" t="str">
            <v>MDELIVERY_2484956</v>
          </cell>
          <cell r="AU1963" t="str">
            <v>BTB</v>
          </cell>
          <cell r="AV1963">
            <v>0</v>
          </cell>
          <cell r="AX1963" t="str">
            <v>EN_PROCESO</v>
          </cell>
          <cell r="AY1963" t="str">
            <v>LTE XIAOMI REDMI NOTE 11S AZUL: 1 und - sn. 863837058934002</v>
          </cell>
          <cell r="AZ1963" t="str">
            <v>TERMINAL</v>
          </cell>
          <cell r="BA1963" t="str">
            <v>Entrega con contingente (dos documentos de identidad)</v>
          </cell>
        </row>
        <row r="1964">
          <cell r="A1964" t="str">
            <v>2484957</v>
          </cell>
          <cell r="B1964" t="str">
            <v>MDELIVERY</v>
          </cell>
          <cell r="C1964">
            <v>44944</v>
          </cell>
          <cell r="D1964" t="str">
            <v>FLEXNET ECUADOR - MDELIVERY</v>
          </cell>
          <cell r="E1964" t="str">
            <v>CALLE 28 DE JUNIO S/N Y GARCIA MORENO ENTRADA LLANO GRANDE</v>
          </cell>
          <cell r="H1964" t="str">
            <v>170208</v>
          </cell>
          <cell r="I1964" t="str">
            <v>QUITO</v>
          </cell>
          <cell r="J1964" t="str">
            <v>PICHINCHA</v>
          </cell>
          <cell r="K1964" t="str">
            <v>DAVID VASQUEZ GUEVARA O JACKELINE ANASTACIO_ILGUECORP S A</v>
          </cell>
          <cell r="L1964" t="str">
            <v>LOTIZACION INMACONSA DR HONORATO VASQUEZ AV QUINQUELLA DIAGONAL AL COLEGIO LEONIDAS GARCIA EMPRESA ILGUECORP</v>
          </cell>
          <cell r="O1964" t="str">
            <v>GUAYAQUIL</v>
          </cell>
          <cell r="P1964" t="str">
            <v>GUAYAQUIL</v>
          </cell>
          <cell r="Q1964" t="str">
            <v>GUAYAS</v>
          </cell>
          <cell r="R1964" t="str">
            <v>2484957</v>
          </cell>
          <cell r="W1964" t="str">
            <v>0992600292001</v>
          </cell>
          <cell r="X1964" t="str">
            <v>0994572630</v>
          </cell>
          <cell r="AA1964">
            <v>44944</v>
          </cell>
          <cell r="AD1964">
            <v>1</v>
          </cell>
          <cell r="AE1964">
            <v>1</v>
          </cell>
          <cell r="AI1964" t="str">
            <v>DESPACHO</v>
          </cell>
          <cell r="AJ1964" t="str">
            <v>NORMAL</v>
          </cell>
          <cell r="AL1964" t="str">
            <v>NO</v>
          </cell>
          <cell r="AN1964" t="str">
            <v>CC RENOVACION B2B NMTELEMARKETING (EXPRESS SOLO QUITO)</v>
          </cell>
          <cell r="AO1964" t="str">
            <v>MULTICANAL B2B</v>
          </cell>
          <cell r="AP1964">
            <v>44944</v>
          </cell>
          <cell r="AR1964" t="str">
            <v>MDELIVERY_2484957</v>
          </cell>
          <cell r="AU1964" t="str">
            <v>BTB</v>
          </cell>
          <cell r="AV1964">
            <v>0</v>
          </cell>
          <cell r="AX1964" t="str">
            <v>EN_PROCESO</v>
          </cell>
          <cell r="AY1964" t="str">
            <v>LTE XIAOMI REDMI NOTE 11 AZUL: 1 und - sn. 861696063072329</v>
          </cell>
          <cell r="AZ1964" t="str">
            <v>TERMINAL</v>
          </cell>
          <cell r="BA1964" t="str">
            <v>Entrega con contingente (dos documentos de identidad)</v>
          </cell>
        </row>
        <row r="1965">
          <cell r="A1965" t="str">
            <v>2484958</v>
          </cell>
          <cell r="B1965" t="str">
            <v>MDELIVERY</v>
          </cell>
          <cell r="C1965">
            <v>44944</v>
          </cell>
          <cell r="D1965" t="str">
            <v>FLEXNET ECUADOR - MDELIVERY</v>
          </cell>
          <cell r="E1965" t="str">
            <v>CALLE 28 DE JUNIO S/N Y GARCIA MORENO ENTRADA LLANO GRANDE</v>
          </cell>
          <cell r="H1965" t="str">
            <v>170208</v>
          </cell>
          <cell r="I1965" t="str">
            <v>QUITO</v>
          </cell>
          <cell r="J1965" t="str">
            <v>PICHINCHA</v>
          </cell>
          <cell r="K1965" t="str">
            <v>SEGOVIA PIGUABE JESUS ELIAN O ANA LUCIA PIGUABE ZAMBRANO_SEGOVIA PIGUABE JESUS ELIAN</v>
          </cell>
          <cell r="L1965" t="str">
            <v>MANABI JIPIJAPA CALLE 10 DE AGOSTO SALIDA AL BYPASS POR LA TIENDA DON MARIO FRENTE DE LA TIENDA HAY UNA CAPILLA</v>
          </cell>
          <cell r="O1965" t="str">
            <v>JIPIJAPA</v>
          </cell>
          <cell r="P1965" t="str">
            <v>JIPIJAPA</v>
          </cell>
          <cell r="Q1965" t="str">
            <v>MANABI</v>
          </cell>
          <cell r="R1965" t="str">
            <v>2484958</v>
          </cell>
          <cell r="W1965" t="str">
            <v>1316840840001</v>
          </cell>
          <cell r="X1965" t="str">
            <v>0962659762</v>
          </cell>
          <cell r="AA1965">
            <v>44944</v>
          </cell>
          <cell r="AD1965">
            <v>1</v>
          </cell>
          <cell r="AE1965">
            <v>1</v>
          </cell>
          <cell r="AI1965" t="str">
            <v>DESPACHO</v>
          </cell>
          <cell r="AJ1965" t="str">
            <v>NORMAL</v>
          </cell>
          <cell r="AL1965" t="str">
            <v>NO</v>
          </cell>
          <cell r="AN1965" t="str">
            <v>CC RENOVACION B2B NMTELEMARKETING (EXPRESS SOLO QUITO)</v>
          </cell>
          <cell r="AO1965" t="str">
            <v>MULTICANAL B2B</v>
          </cell>
          <cell r="AP1965">
            <v>44944</v>
          </cell>
          <cell r="AR1965" t="str">
            <v>MDELIVERY_2484958</v>
          </cell>
          <cell r="AU1965" t="str">
            <v>BTB</v>
          </cell>
          <cell r="AV1965">
            <v>0</v>
          </cell>
          <cell r="AX1965" t="str">
            <v>EN_PROCESO</v>
          </cell>
          <cell r="AY1965" t="str">
            <v>LTE XIAOMI REDMI 10C 128GB GRIS: 1 und - sn. 868688062383164</v>
          </cell>
          <cell r="AZ1965" t="str">
            <v>TERMINAL</v>
          </cell>
          <cell r="BA1965" t="str">
            <v>Entrega con contingente (dos documentos de identidad)</v>
          </cell>
        </row>
        <row r="1966">
          <cell r="A1966" t="str">
            <v>2484959</v>
          </cell>
          <cell r="B1966" t="str">
            <v>MDELIVERY</v>
          </cell>
          <cell r="C1966">
            <v>44944</v>
          </cell>
          <cell r="D1966" t="str">
            <v>FLEXNET ECUADOR - MDELIVERY</v>
          </cell>
          <cell r="E1966" t="str">
            <v>CALLE 28 DE JUNIO S/N Y GARCIA MORENO ENTRADA LLANO GRANDE</v>
          </cell>
          <cell r="H1966" t="str">
            <v>170208</v>
          </cell>
          <cell r="I1966" t="str">
            <v>QUITO</v>
          </cell>
          <cell r="J1966" t="str">
            <v>PICHINCHA</v>
          </cell>
          <cell r="K1966" t="str">
            <v>MORA ZAMORA JENIFFER LISSETH O JESSENIA MARIUXI GUZMAN_MORA ZAMORA JENIFFER LISSETH</v>
          </cell>
          <cell r="L1966" t="str">
            <v>QUITO VALLE DE LOS CHILLOS CALLE HUANCAVILCA Y PRINCESA QUILAGO BARRIO SANTA ISABEL ADENTRO DE UNA CANCHA DE VOLLEY</v>
          </cell>
          <cell r="O1966" t="str">
            <v>QUITO</v>
          </cell>
          <cell r="P1966" t="str">
            <v>QUITO</v>
          </cell>
          <cell r="Q1966" t="str">
            <v>PICHINCHA</v>
          </cell>
          <cell r="R1966" t="str">
            <v>2484959</v>
          </cell>
          <cell r="W1966" t="str">
            <v>0942464066001</v>
          </cell>
          <cell r="X1966" t="str">
            <v>0990524193</v>
          </cell>
          <cell r="AA1966">
            <v>44944</v>
          </cell>
          <cell r="AD1966">
            <v>1</v>
          </cell>
          <cell r="AE1966">
            <v>1</v>
          </cell>
          <cell r="AI1966" t="str">
            <v>DESPACHO</v>
          </cell>
          <cell r="AJ1966" t="str">
            <v>NORMAL</v>
          </cell>
          <cell r="AL1966" t="str">
            <v>NO</v>
          </cell>
          <cell r="AN1966" t="str">
            <v>CC RENOVACION B2B NMTELEMARKETING (EXPRESS SOLO QUITO)</v>
          </cell>
          <cell r="AO1966" t="str">
            <v>MULTICANAL B2B</v>
          </cell>
          <cell r="AP1966">
            <v>44944</v>
          </cell>
          <cell r="AR1966" t="str">
            <v>MDELIVERY_2484959</v>
          </cell>
          <cell r="AU1966" t="str">
            <v>BTB</v>
          </cell>
          <cell r="AV1966">
            <v>0</v>
          </cell>
          <cell r="AX1966" t="str">
            <v>EN_PROCESO</v>
          </cell>
          <cell r="AY1966" t="str">
            <v>LTE SAMSUNG A33 5G AZUL: 1 und - sn. 352429893105861</v>
          </cell>
          <cell r="AZ1966" t="str">
            <v>TERMINAL</v>
          </cell>
          <cell r="BA1966" t="str">
            <v>Entrega con contingente (dos documentos de identidad)</v>
          </cell>
        </row>
        <row r="1967">
          <cell r="A1967" t="str">
            <v>2484960_1</v>
          </cell>
          <cell r="B1967" t="str">
            <v>MDELIVERY</v>
          </cell>
          <cell r="C1967">
            <v>44944</v>
          </cell>
          <cell r="D1967" t="str">
            <v>FLEXNET ECUADOR - MDELIVERY</v>
          </cell>
          <cell r="E1967" t="str">
            <v>CALLE 28 DE JUNIO S/N Y GARCIA MORENO ENTRADA LLANO GRANDE</v>
          </cell>
          <cell r="H1967" t="str">
            <v>170208</v>
          </cell>
          <cell r="I1967" t="str">
            <v>QUITO</v>
          </cell>
          <cell r="J1967" t="str">
            <v>PICHINCHA</v>
          </cell>
          <cell r="K1967" t="str">
            <v>EDISON PAULINO SALAZAR ANDRADE O ERICK DIAZ_EDISON PAULINO SALAZAR ANDRADE</v>
          </cell>
          <cell r="L1967" t="str">
            <v>AGOYAN Y GARCIA MORENO A 2 CASA DE LA ESCUELA INTY RAYMI SECTOR PANECILLO</v>
          </cell>
          <cell r="O1967" t="str">
            <v>QUITO</v>
          </cell>
          <cell r="P1967" t="str">
            <v>QUITO</v>
          </cell>
          <cell r="Q1967" t="str">
            <v>PICHINCHA</v>
          </cell>
          <cell r="R1967" t="str">
            <v>2484960_1</v>
          </cell>
          <cell r="W1967" t="str">
            <v>1004076046001</v>
          </cell>
          <cell r="X1967" t="str">
            <v>0979027658</v>
          </cell>
          <cell r="AA1967">
            <v>44944</v>
          </cell>
          <cell r="AD1967">
            <v>1</v>
          </cell>
          <cell r="AE1967">
            <v>1</v>
          </cell>
          <cell r="AI1967" t="str">
            <v>DESPACHO</v>
          </cell>
          <cell r="AJ1967" t="str">
            <v>NORMAL</v>
          </cell>
          <cell r="AL1967" t="str">
            <v>NO</v>
          </cell>
          <cell r="AN1967" t="str">
            <v>CC RENOVACION B2B NMTELEMARKETING (EXPRESS SOLO QUITO)</v>
          </cell>
          <cell r="AO1967" t="str">
            <v>MULTICANAL B2B</v>
          </cell>
          <cell r="AP1967">
            <v>44944</v>
          </cell>
          <cell r="AR1967" t="str">
            <v>MDELIVERY_2484960_1</v>
          </cell>
          <cell r="AU1967" t="str">
            <v>BTB</v>
          </cell>
          <cell r="AV1967">
            <v>0</v>
          </cell>
          <cell r="AX1967" t="str">
            <v>EN_PROCESO</v>
          </cell>
          <cell r="AY1967" t="str">
            <v>LTE XIAOMI REDMI NOTE 11 AZUL: 1 und - sn. 861696063074226</v>
          </cell>
          <cell r="AZ1967" t="str">
            <v>TERMINAL</v>
          </cell>
          <cell r="BA1967" t="str">
            <v>Entrega con contingente (dos documentos de identidad)</v>
          </cell>
        </row>
        <row r="1968">
          <cell r="A1968" t="str">
            <v>2484961</v>
          </cell>
          <cell r="B1968" t="str">
            <v>MDELIVERY</v>
          </cell>
          <cell r="C1968">
            <v>44944</v>
          </cell>
          <cell r="D1968" t="str">
            <v>FLEXNET ECUADOR - MDELIVERY</v>
          </cell>
          <cell r="E1968" t="str">
            <v>CALLE 28 DE JUNIO S/N Y GARCIA MORENO ENTRADA LLANO GRANDE</v>
          </cell>
          <cell r="H1968" t="str">
            <v>170208</v>
          </cell>
          <cell r="I1968" t="str">
            <v>QUITO</v>
          </cell>
          <cell r="J1968" t="str">
            <v>PICHINCHA</v>
          </cell>
          <cell r="K1968" t="str">
            <v>PABLO XAVIER BARAHONA RIVERA_PABLO XAVIER BARAHONA RIVERA</v>
          </cell>
          <cell r="L1968" t="str">
            <v>PANAMERICANA NORTE KM 13 5 ENTIGUAS BODEGAS DE ADELCA IMPORTA COMERCIAL EL DIEZ SA FRENTE A LOS MOTELES</v>
          </cell>
          <cell r="O1968" t="str">
            <v>CUENCA</v>
          </cell>
          <cell r="P1968" t="str">
            <v>CUENCA</v>
          </cell>
          <cell r="Q1968" t="str">
            <v>AZUAY</v>
          </cell>
          <cell r="R1968" t="str">
            <v>2484961</v>
          </cell>
          <cell r="W1968" t="str">
            <v>0104731559001</v>
          </cell>
          <cell r="X1968" t="str">
            <v>0984917066</v>
          </cell>
          <cell r="AA1968">
            <v>44944</v>
          </cell>
          <cell r="AD1968">
            <v>1</v>
          </cell>
          <cell r="AE1968">
            <v>1</v>
          </cell>
          <cell r="AI1968" t="str">
            <v>DESPACHO</v>
          </cell>
          <cell r="AJ1968" t="str">
            <v>NORMAL</v>
          </cell>
          <cell r="AL1968" t="str">
            <v>NO</v>
          </cell>
          <cell r="AN1968" t="str">
            <v>CC RENOVACION B2B NMTELEMARKETING (EXPRESS SOLO QUITO)</v>
          </cell>
          <cell r="AO1968" t="str">
            <v>MULTICANAL B2B</v>
          </cell>
          <cell r="AP1968">
            <v>44944</v>
          </cell>
          <cell r="AR1968" t="str">
            <v>MDELIVERY_2484961</v>
          </cell>
          <cell r="AU1968" t="str">
            <v>BTB</v>
          </cell>
          <cell r="AV1968">
            <v>0</v>
          </cell>
          <cell r="AX1968" t="str">
            <v>EN_PROCESO</v>
          </cell>
          <cell r="AY1968" t="str">
            <v>LTE SAMSUNG A33 5G NEGRO: 1 und - sn. 351326800665972</v>
          </cell>
          <cell r="AZ1968" t="str">
            <v>TERMINAL</v>
          </cell>
          <cell r="BA1968" t="str">
            <v>Entrega con contingente (dos documentos de identidad)</v>
          </cell>
        </row>
        <row r="1969">
          <cell r="A1969" t="str">
            <v>2484962</v>
          </cell>
          <cell r="B1969" t="str">
            <v>MDELIVERY</v>
          </cell>
          <cell r="C1969">
            <v>44944</v>
          </cell>
          <cell r="D1969" t="str">
            <v>FLEXNET ECUADOR - MDELIVERY</v>
          </cell>
          <cell r="E1969" t="str">
            <v>CALLE 28 DE JUNIO S/N Y GARCIA MORENO ENTRADA LLANO GRANDE</v>
          </cell>
          <cell r="H1969" t="str">
            <v>170208</v>
          </cell>
          <cell r="I1969" t="str">
            <v>QUITO</v>
          </cell>
          <cell r="J1969" t="str">
            <v>PICHINCHA</v>
          </cell>
          <cell r="K1969" t="str">
            <v>JHON SEBASTIAN LLANGARI GONZALES O JOSE LLANGARI_JHON SEBASTIAN LLANGARI GONZALES</v>
          </cell>
          <cell r="L1969" t="str">
            <v>CORONEL MARCELINO MARIDUENA CIUDADELA DE LOS PARQUES CALLE CARLOS LYNCH CASA DE 1 PISO SOLOR TURQUESA</v>
          </cell>
          <cell r="O1969" t="str">
            <v>NARANJITO</v>
          </cell>
          <cell r="P1969" t="str">
            <v>NARANJITO</v>
          </cell>
          <cell r="Q1969" t="str">
            <v>GUAYAS</v>
          </cell>
          <cell r="R1969" t="str">
            <v>2484962</v>
          </cell>
          <cell r="W1969" t="str">
            <v>0944233469001</v>
          </cell>
          <cell r="X1969" t="str">
            <v>0969484001</v>
          </cell>
          <cell r="AA1969">
            <v>44944</v>
          </cell>
          <cell r="AD1969">
            <v>1</v>
          </cell>
          <cell r="AE1969">
            <v>1</v>
          </cell>
          <cell r="AI1969" t="str">
            <v>DESPACHO</v>
          </cell>
          <cell r="AJ1969" t="str">
            <v>NORMAL</v>
          </cell>
          <cell r="AL1969" t="str">
            <v>NO</v>
          </cell>
          <cell r="AN1969" t="str">
            <v>CC RENOVACION B2B NMTELEMARKETING (EXPRESS SOLO QUITO)</v>
          </cell>
          <cell r="AO1969" t="str">
            <v>MULTICANAL B2B</v>
          </cell>
          <cell r="AP1969">
            <v>44944</v>
          </cell>
          <cell r="AR1969" t="str">
            <v>MDELIVERY_2484962</v>
          </cell>
          <cell r="AU1969" t="str">
            <v>BTB</v>
          </cell>
          <cell r="AV1969">
            <v>0</v>
          </cell>
          <cell r="AX1969" t="str">
            <v>EN_PROCESO</v>
          </cell>
          <cell r="AY1969" t="str">
            <v>LTE XIAOMI 11 LITE 5G NE NEGRO: 1 und - sn. 863090064296681</v>
          </cell>
          <cell r="AZ1969" t="str">
            <v>TERMINAL</v>
          </cell>
          <cell r="BA1969" t="str">
            <v>Entrega con contingente (dos documentos de identidad)</v>
          </cell>
        </row>
        <row r="1970">
          <cell r="A1970" t="str">
            <v>2484963</v>
          </cell>
          <cell r="B1970" t="str">
            <v>MDELIVERY</v>
          </cell>
          <cell r="C1970">
            <v>44944</v>
          </cell>
          <cell r="D1970" t="str">
            <v>FLEXNET ECUADOR - MDELIVERY</v>
          </cell>
          <cell r="E1970" t="str">
            <v>CALLE 28 DE JUNIO S/N Y GARCIA MORENO ENTRADA LLANO GRANDE</v>
          </cell>
          <cell r="H1970" t="str">
            <v>170208</v>
          </cell>
          <cell r="I1970" t="str">
            <v>QUITO</v>
          </cell>
          <cell r="J1970" t="str">
            <v>PICHINCHA</v>
          </cell>
          <cell r="K1970" t="str">
            <v>ALEXA SAMANTHA ANGULO CAICEDO_ALEXA SAMANTHA ANGULO CAICEDO</v>
          </cell>
          <cell r="L1970" t="str">
            <v>4 DE NOVIEMBRE Y LA 16 FRENTE DE LA FARMACIA 4 DE NOVIEMBRE</v>
          </cell>
          <cell r="O1970" t="str">
            <v>GUAYAQUIL</v>
          </cell>
          <cell r="P1970" t="str">
            <v>GUAYAQUIL</v>
          </cell>
          <cell r="Q1970" t="str">
            <v>GUAYAS</v>
          </cell>
          <cell r="R1970" t="str">
            <v>2484963</v>
          </cell>
          <cell r="W1970" t="str">
            <v>0951764638001</v>
          </cell>
          <cell r="X1970" t="str">
            <v>0968974850</v>
          </cell>
          <cell r="AA1970">
            <v>44944</v>
          </cell>
          <cell r="AD1970">
            <v>1</v>
          </cell>
          <cell r="AE1970">
            <v>1</v>
          </cell>
          <cell r="AI1970" t="str">
            <v>DESPACHO</v>
          </cell>
          <cell r="AJ1970" t="str">
            <v>NORMAL</v>
          </cell>
          <cell r="AL1970" t="str">
            <v>NO</v>
          </cell>
          <cell r="AN1970" t="str">
            <v>CC RENOVACION B2B NMTELEMARKETING (EXPRESS SOLO QUITO)</v>
          </cell>
          <cell r="AO1970" t="str">
            <v>MULTICANAL B2B</v>
          </cell>
          <cell r="AP1970">
            <v>44944</v>
          </cell>
          <cell r="AR1970" t="str">
            <v>MDELIVERY_2484963</v>
          </cell>
          <cell r="AU1970" t="str">
            <v>BTB</v>
          </cell>
          <cell r="AV1970">
            <v>0</v>
          </cell>
          <cell r="AX1970" t="str">
            <v>EN_PROCESO</v>
          </cell>
          <cell r="AY1970" t="str">
            <v>LTE XIAOMI REDMI 10A 64GB SILVER: 1 und - sn. 867849065440168</v>
          </cell>
          <cell r="AZ1970" t="str">
            <v>TERMINAL</v>
          </cell>
          <cell r="BA1970" t="str">
            <v>Entrega con contingente (dos documentos de identidad)</v>
          </cell>
        </row>
        <row r="1971">
          <cell r="A1971" t="str">
            <v>2484964_1</v>
          </cell>
          <cell r="B1971" t="str">
            <v>MDELIVERY</v>
          </cell>
          <cell r="C1971">
            <v>44944</v>
          </cell>
          <cell r="D1971" t="str">
            <v>FLEXNET ECUADOR - MDELIVERY</v>
          </cell>
          <cell r="E1971" t="str">
            <v>CALLE 28 DE JUNIO S/N Y GARCIA MORENO ENTRADA LLANO GRANDE</v>
          </cell>
          <cell r="H1971" t="str">
            <v>170208</v>
          </cell>
          <cell r="I1971" t="str">
            <v>QUITO</v>
          </cell>
          <cell r="J1971" t="str">
            <v>PICHINCHA</v>
          </cell>
          <cell r="K1971" t="str">
            <v>VALDEZ CONSTANTE SONIA PATRICIA _INDUSTRIAS METALICAS LANFOR SA</v>
          </cell>
          <cell r="L1971" t="str">
            <v>JOAQUIN GUTIERRES E320 Y TANICUCHI SECTOR SUR DE QUITO SUBIR POR LA CALLE JOAQUIN GUTIERRES 3 CUADRAS AHI QUEDA LA EMPRESA LANFOR</v>
          </cell>
          <cell r="O1971" t="str">
            <v>QUITO</v>
          </cell>
          <cell r="P1971" t="str">
            <v>QUITO</v>
          </cell>
          <cell r="Q1971" t="str">
            <v>PICHINCHA</v>
          </cell>
          <cell r="R1971" t="str">
            <v>2484964_1</v>
          </cell>
          <cell r="W1971" t="str">
            <v>1790033333001</v>
          </cell>
          <cell r="X1971" t="str">
            <v>0984912870</v>
          </cell>
          <cell r="AA1971">
            <v>44944</v>
          </cell>
          <cell r="AD1971">
            <v>1</v>
          </cell>
          <cell r="AE1971">
            <v>1</v>
          </cell>
          <cell r="AI1971" t="str">
            <v>DESPACHO</v>
          </cell>
          <cell r="AJ1971" t="str">
            <v>EXPRESS</v>
          </cell>
          <cell r="AL1971" t="str">
            <v>NO</v>
          </cell>
          <cell r="AN1971" t="str">
            <v>CC RENOVACION B2B NMTELEMARKETING (EXPRESS SOLO QUITO)</v>
          </cell>
          <cell r="AO1971" t="str">
            <v>MULTICANAL B2B</v>
          </cell>
          <cell r="AP1971">
            <v>44944</v>
          </cell>
          <cell r="AR1971" t="str">
            <v>MDELIVERY_2484964_1</v>
          </cell>
          <cell r="AS1971">
            <v>331486</v>
          </cell>
          <cell r="AT1971" t="str">
            <v>D30</v>
          </cell>
          <cell r="AU1971" t="str">
            <v>BTB</v>
          </cell>
          <cell r="AV1971">
            <v>1</v>
          </cell>
          <cell r="AX1971" t="str">
            <v>EN_PROCESO</v>
          </cell>
          <cell r="AY1971" t="str">
            <v>LTE XIAOMI REDMI NOTE 11 AZUL: 1 und - sn. 869113065850704</v>
          </cell>
          <cell r="AZ1971" t="str">
            <v>TERMINAL</v>
          </cell>
          <cell r="BA1971" t="str">
            <v>Entrega con contingente (dos documentos de identidad)</v>
          </cell>
        </row>
        <row r="1972">
          <cell r="A1972" t="str">
            <v>2484965</v>
          </cell>
          <cell r="B1972" t="str">
            <v>MDELIVERY</v>
          </cell>
          <cell r="C1972">
            <v>44944</v>
          </cell>
          <cell r="D1972" t="str">
            <v>FLEXNET ECUADOR - MDELIVERY</v>
          </cell>
          <cell r="E1972" t="str">
            <v>CALLE 28 DE JUNIO S/N Y GARCIA MORENO ENTRADA LLANO GRANDE</v>
          </cell>
          <cell r="H1972" t="str">
            <v>170208</v>
          </cell>
          <cell r="I1972" t="str">
            <v>QUITO</v>
          </cell>
          <cell r="J1972" t="str">
            <v>PICHINCHA</v>
          </cell>
          <cell r="K1972" t="str">
            <v>KEVIN STEVEN BARAHONA HERNANDEZ_KEVIN STEVEN BARAHONA HERNANDEZ</v>
          </cell>
          <cell r="L1972" t="str">
            <v>RUIZ DE CASTILLA N30 13 Y PASCUAL DE ANDAGOYA EDF EXPOCOLOR MZ OFC 3</v>
          </cell>
          <cell r="O1972" t="str">
            <v>QUITO</v>
          </cell>
          <cell r="P1972" t="str">
            <v>QUITO</v>
          </cell>
          <cell r="Q1972" t="str">
            <v>PICHINCHA</v>
          </cell>
          <cell r="R1972" t="str">
            <v>2484965</v>
          </cell>
          <cell r="W1972" t="str">
            <v>1725862716001</v>
          </cell>
          <cell r="X1972" t="str">
            <v>0958999349</v>
          </cell>
          <cell r="AA1972">
            <v>44944</v>
          </cell>
          <cell r="AD1972">
            <v>1</v>
          </cell>
          <cell r="AE1972">
            <v>1</v>
          </cell>
          <cell r="AI1972" t="str">
            <v>DESPACHO</v>
          </cell>
          <cell r="AJ1972" t="str">
            <v>EXPRESS</v>
          </cell>
          <cell r="AL1972" t="str">
            <v>NO</v>
          </cell>
          <cell r="AN1972" t="str">
            <v>CC RENOVACION B2B NMTELEMARKETING (EXPRESS SOLO QUITO)</v>
          </cell>
          <cell r="AO1972" t="str">
            <v>MULTICANAL B2B</v>
          </cell>
          <cell r="AP1972">
            <v>44944</v>
          </cell>
          <cell r="AR1972" t="str">
            <v>MDELIVERY_2484965</v>
          </cell>
          <cell r="AS1972">
            <v>331482</v>
          </cell>
          <cell r="AT1972" t="str">
            <v>D30</v>
          </cell>
          <cell r="AU1972" t="str">
            <v>BTB</v>
          </cell>
          <cell r="AV1972">
            <v>1</v>
          </cell>
          <cell r="AX1972" t="str">
            <v>EN_PROCESO</v>
          </cell>
          <cell r="AY1972" t="str">
            <v>LTE XIAOMI REDMI NOTE 11 AZUL: 1 und - sn. 861696063060704</v>
          </cell>
          <cell r="AZ1972" t="str">
            <v>TERMINAL</v>
          </cell>
          <cell r="BA1972" t="str">
            <v>Entrega con contingente (dos documentos de identidad)</v>
          </cell>
        </row>
        <row r="1973">
          <cell r="A1973" t="str">
            <v>2484966</v>
          </cell>
          <cell r="B1973" t="str">
            <v>MDELIVERY</v>
          </cell>
          <cell r="C1973">
            <v>44944</v>
          </cell>
          <cell r="D1973" t="str">
            <v>FLEXNET ECUADOR - MDELIVERY</v>
          </cell>
          <cell r="E1973" t="str">
            <v>CALLE 28 DE JUNIO S/N Y GARCIA MORENO ENTRADA LLANO GRANDE</v>
          </cell>
          <cell r="H1973" t="str">
            <v>170208</v>
          </cell>
          <cell r="I1973" t="str">
            <v>QUITO</v>
          </cell>
          <cell r="J1973" t="str">
            <v>PICHINCHA</v>
          </cell>
          <cell r="K1973" t="str">
            <v>JORGE ALEJANDRO JARRIN MENENDEZ_ JORGE ALEJANDRO JARRIN MENENDEZ</v>
          </cell>
          <cell r="L1973" t="str">
            <v>QUESERAS DEL MEDIO 521 Y AV GRAN COLOMBI HOSPITAL MILITAR</v>
          </cell>
          <cell r="O1973" t="str">
            <v>QUITO</v>
          </cell>
          <cell r="P1973" t="str">
            <v>QUITO</v>
          </cell>
          <cell r="Q1973" t="str">
            <v>PICHINCHA</v>
          </cell>
          <cell r="R1973" t="str">
            <v>2484966</v>
          </cell>
          <cell r="W1973" t="str">
            <v>1712333184001</v>
          </cell>
          <cell r="X1973" t="str">
            <v>0993890725</v>
          </cell>
          <cell r="AA1973">
            <v>44944</v>
          </cell>
          <cell r="AD1973">
            <v>1</v>
          </cell>
          <cell r="AE1973">
            <v>1</v>
          </cell>
          <cell r="AI1973" t="str">
            <v>DESPACHO</v>
          </cell>
          <cell r="AJ1973" t="str">
            <v>EXPRESS</v>
          </cell>
          <cell r="AL1973" t="str">
            <v>NO</v>
          </cell>
          <cell r="AN1973" t="str">
            <v>PEDIDO EXPRESS SOLO QUITO (INGRESAR ANTES DE LAS 11:00 AM)</v>
          </cell>
          <cell r="AO1973" t="str">
            <v>DISTRIBUIDORES</v>
          </cell>
          <cell r="AP1973">
            <v>44944</v>
          </cell>
          <cell r="AR1973" t="str">
            <v>MDELIVERY_2484966</v>
          </cell>
          <cell r="AS1973">
            <v>331488</v>
          </cell>
          <cell r="AT1973" t="str">
            <v>D30</v>
          </cell>
          <cell r="AU1973" t="str">
            <v>BTB</v>
          </cell>
          <cell r="AV1973">
            <v>1</v>
          </cell>
          <cell r="AX1973" t="str">
            <v>EN_PROCESO</v>
          </cell>
          <cell r="AY1973" t="str">
            <v>HALFSIM MOVISTAR: 1 und - sn. 8959300520561465702</v>
          </cell>
          <cell r="AZ1973" t="str">
            <v>SIMCARD</v>
          </cell>
          <cell r="BA1973" t="str">
            <v/>
          </cell>
        </row>
        <row r="1974">
          <cell r="A1974" t="str">
            <v>2484967</v>
          </cell>
          <cell r="B1974" t="str">
            <v>MDELIVERY</v>
          </cell>
          <cell r="C1974">
            <v>44944</v>
          </cell>
          <cell r="D1974" t="str">
            <v>FLEXNET ECUADOR - MDELIVERY</v>
          </cell>
          <cell r="E1974" t="str">
            <v>CALLE 28 DE JUNIO S/N Y GARCIA MORENO ENTRADA LLANO GRANDE</v>
          </cell>
          <cell r="H1974" t="str">
            <v>170208</v>
          </cell>
          <cell r="I1974" t="str">
            <v>QUITO</v>
          </cell>
          <cell r="J1974" t="str">
            <v>PICHINCHA</v>
          </cell>
          <cell r="K1974" t="str">
            <v>HENRRY FAVIAN DELGADO RUIZ O MARIA GABRIELA GANAN_VIPELEC S A</v>
          </cell>
          <cell r="L1974" t="str">
            <v>URBANIZACION DURAN CITY ETAPA BROMERIA MZ 8 VL 27</v>
          </cell>
          <cell r="O1974" t="str">
            <v>GUAYAQUIL</v>
          </cell>
          <cell r="P1974" t="str">
            <v>GUAYAQUIL</v>
          </cell>
          <cell r="Q1974" t="str">
            <v>GUAYAS</v>
          </cell>
          <cell r="R1974" t="str">
            <v>2484967</v>
          </cell>
          <cell r="W1974" t="str">
            <v>0992650044001</v>
          </cell>
          <cell r="X1974" t="str">
            <v>0994392951</v>
          </cell>
          <cell r="AA1974">
            <v>44944</v>
          </cell>
          <cell r="AD1974">
            <v>1</v>
          </cell>
          <cell r="AE1974">
            <v>1</v>
          </cell>
          <cell r="AI1974" t="str">
            <v>DESPACHO</v>
          </cell>
          <cell r="AJ1974" t="str">
            <v>NORMAL</v>
          </cell>
          <cell r="AL1974" t="str">
            <v>NO</v>
          </cell>
          <cell r="AN1974" t="str">
            <v>CC RENOVACION B2B NMTELEMARKETING</v>
          </cell>
          <cell r="AO1974" t="str">
            <v>MULTICANAL B2B</v>
          </cell>
          <cell r="AP1974">
            <v>44944</v>
          </cell>
          <cell r="AR1974" t="str">
            <v>MDELIVERY_2484967</v>
          </cell>
          <cell r="AU1974" t="str">
            <v>BTB</v>
          </cell>
          <cell r="AV1974">
            <v>0</v>
          </cell>
          <cell r="AX1974" t="str">
            <v>EN_PROCESO</v>
          </cell>
          <cell r="AY1974" t="str">
            <v>LTE XIAOMI REDMI NOTE 11S AZUL: 1 und - sn. 863837058850364</v>
          </cell>
          <cell r="AZ1974" t="str">
            <v>TERMINAL</v>
          </cell>
          <cell r="BA1974" t="str">
            <v>Entrega con contingente (dos documentos de identidad)</v>
          </cell>
        </row>
        <row r="1975">
          <cell r="A1975" t="str">
            <v>2484968</v>
          </cell>
          <cell r="B1975" t="str">
            <v>MDELIVERY</v>
          </cell>
          <cell r="C1975">
            <v>44944</v>
          </cell>
          <cell r="D1975" t="str">
            <v>FLEXNET ECUADOR - MDELIVERY</v>
          </cell>
          <cell r="E1975" t="str">
            <v>CALLE 28 DE JUNIO S/N Y GARCIA MORENO ENTRADA LLANO GRANDE</v>
          </cell>
          <cell r="H1975" t="str">
            <v>170208</v>
          </cell>
          <cell r="I1975" t="str">
            <v>QUITO</v>
          </cell>
          <cell r="J1975" t="str">
            <v>PICHINCHA</v>
          </cell>
          <cell r="K1975" t="str">
            <v>CHRISTIAN SANTIAGO CHANGO GUARANDA_CHRISTIAN SANTIAGO CHANGO GUARANDA</v>
          </cell>
          <cell r="L1975" t="str">
            <v>AMBATO AV EL REY 772 Y TELIGOTE EN EL ALMACEN MUNDIPARTES</v>
          </cell>
          <cell r="O1975" t="str">
            <v>AMBATO</v>
          </cell>
          <cell r="P1975" t="str">
            <v>AMBATO</v>
          </cell>
          <cell r="Q1975" t="str">
            <v>TUNGURAHUA</v>
          </cell>
          <cell r="R1975" t="str">
            <v>2484968</v>
          </cell>
          <cell r="W1975" t="str">
            <v>1803601556001</v>
          </cell>
          <cell r="X1975" t="str">
            <v>0999025715</v>
          </cell>
          <cell r="AA1975">
            <v>44944</v>
          </cell>
          <cell r="AD1975">
            <v>1</v>
          </cell>
          <cell r="AE1975">
            <v>1</v>
          </cell>
          <cell r="AI1975" t="str">
            <v>DESPACHO</v>
          </cell>
          <cell r="AJ1975" t="str">
            <v>NORMAL</v>
          </cell>
          <cell r="AL1975" t="str">
            <v>NO</v>
          </cell>
          <cell r="AN1975" t="str">
            <v>DAS CARGO A LA CUENTA (DELIVERY)</v>
          </cell>
          <cell r="AO1975" t="str">
            <v>DISTRIBUIDORES</v>
          </cell>
          <cell r="AP1975">
            <v>44944</v>
          </cell>
          <cell r="AR1975" t="str">
            <v>MDELIVERY_2484968</v>
          </cell>
          <cell r="AU1975" t="str">
            <v>BTB</v>
          </cell>
          <cell r="AV1975">
            <v>0</v>
          </cell>
          <cell r="AX1975" t="str">
            <v>EN_PROCESO</v>
          </cell>
          <cell r="AY1975" t="str">
            <v>HALFSIM MOVISTAR: 1 und - sn. 8959300520561475537</v>
          </cell>
          <cell r="AZ1975" t="str">
            <v>SIMCARD</v>
          </cell>
          <cell r="BA1975" t="str">
            <v>EMPRESAS TITULAR AUSENTE ENTREGA CON SELLO</v>
          </cell>
        </row>
        <row r="1976">
          <cell r="A1976" t="str">
            <v>2484969</v>
          </cell>
          <cell r="B1976" t="str">
            <v>MDELIVERY</v>
          </cell>
          <cell r="C1976">
            <v>44944</v>
          </cell>
          <cell r="D1976" t="str">
            <v>FLEXNET ECUADOR - MDELIVERY</v>
          </cell>
          <cell r="E1976" t="str">
            <v>CALLE 28 DE JUNIO S/N Y GARCIA MORENO ENTRADA LLANO GRANDE</v>
          </cell>
          <cell r="H1976" t="str">
            <v>170208</v>
          </cell>
          <cell r="I1976" t="str">
            <v>QUITO</v>
          </cell>
          <cell r="J1976" t="str">
            <v>PICHINCHA</v>
          </cell>
          <cell r="K1976" t="str">
            <v>ELIANA REFART_BANCO PICHINCHA CA</v>
          </cell>
          <cell r="L1976" t="str">
            <v>AV 10 DE AGOSTO Y BARON DE CARONDELET AG CARONDELET</v>
          </cell>
          <cell r="O1976" t="str">
            <v>QUITO</v>
          </cell>
          <cell r="P1976" t="str">
            <v>QUITO</v>
          </cell>
          <cell r="Q1976" t="str">
            <v>PICHINCHA</v>
          </cell>
          <cell r="R1976" t="str">
            <v>2484969</v>
          </cell>
          <cell r="W1976" t="str">
            <v>1790010937001</v>
          </cell>
          <cell r="X1976" t="str">
            <v>0998958474</v>
          </cell>
          <cell r="AA1976">
            <v>44944</v>
          </cell>
          <cell r="AD1976">
            <v>1</v>
          </cell>
          <cell r="AE1976">
            <v>1</v>
          </cell>
          <cell r="AI1976" t="str">
            <v>DESPACHO</v>
          </cell>
          <cell r="AJ1976" t="str">
            <v>NORMAL</v>
          </cell>
          <cell r="AL1976" t="str">
            <v>NO</v>
          </cell>
          <cell r="AN1976" t="str">
            <v>POSVENTA GGCC Y NEGOCIOS</v>
          </cell>
          <cell r="AO1976" t="str">
            <v>GGCC / NEGOCIOS</v>
          </cell>
          <cell r="AP1976">
            <v>44944</v>
          </cell>
          <cell r="AR1976" t="str">
            <v>MDELIVERY_2484969</v>
          </cell>
          <cell r="AU1976" t="str">
            <v>BTB</v>
          </cell>
          <cell r="AV1976">
            <v>0</v>
          </cell>
          <cell r="AX1976" t="str">
            <v>EN_PROCESO</v>
          </cell>
          <cell r="AY1976" t="str">
            <v>LTE XIAOMI REDMI NOTE 11S AZUL: 1 und - sn. 863837056658009</v>
          </cell>
          <cell r="AZ1976" t="str">
            <v>TERMINAL</v>
          </cell>
          <cell r="BA1976" t="str">
            <v/>
          </cell>
        </row>
        <row r="1977">
          <cell r="A1977" t="str">
            <v>2484970</v>
          </cell>
          <cell r="B1977" t="str">
            <v>MDELIVERY</v>
          </cell>
          <cell r="C1977">
            <v>44944</v>
          </cell>
          <cell r="D1977" t="str">
            <v>FLEXNET ECUADOR - MDELIVERY</v>
          </cell>
          <cell r="E1977" t="str">
            <v>CALLE 28 DE JUNIO S/N Y GARCIA MORENO ENTRADA LLANO GRANDE</v>
          </cell>
          <cell r="H1977" t="str">
            <v>170208</v>
          </cell>
          <cell r="I1977" t="str">
            <v>QUITO</v>
          </cell>
          <cell r="J1977" t="str">
            <v>PICHINCHA</v>
          </cell>
          <cell r="K1977" t="str">
            <v>GERARDO DAVID HUACON ALVARADO_ GERARDO DAVID HUACON ALVARADO</v>
          </cell>
          <cell r="L1977" t="str">
            <v>MILAGROS ESCUELA ISABEL HERRERA DE VELASQUEZ CALLE GARCIA MORENO Y 28 DE MAYO ENTREGAR DE 1PM A 6PM</v>
          </cell>
          <cell r="O1977" t="str">
            <v>MILAGRO</v>
          </cell>
          <cell r="P1977" t="str">
            <v>MILAGRO</v>
          </cell>
          <cell r="Q1977" t="str">
            <v>GUAYAS</v>
          </cell>
          <cell r="R1977" t="str">
            <v>2484970</v>
          </cell>
          <cell r="W1977" t="str">
            <v>0925657421001</v>
          </cell>
          <cell r="X1977" t="str">
            <v>0998965200</v>
          </cell>
          <cell r="AA1977">
            <v>44944</v>
          </cell>
          <cell r="AD1977">
            <v>1</v>
          </cell>
          <cell r="AE1977">
            <v>1</v>
          </cell>
          <cell r="AI1977" t="str">
            <v>DESPACHO</v>
          </cell>
          <cell r="AJ1977" t="str">
            <v>NORMAL</v>
          </cell>
          <cell r="AL1977" t="str">
            <v>NO</v>
          </cell>
          <cell r="AN1977" t="str">
            <v>CC RENOVACION B2B NMTELEMARKETING (EXPRESS SOLO QUITO)</v>
          </cell>
          <cell r="AO1977" t="str">
            <v>MULTICANAL B2B</v>
          </cell>
          <cell r="AP1977">
            <v>44944</v>
          </cell>
          <cell r="AR1977" t="str">
            <v>MDELIVERY_2484970</v>
          </cell>
          <cell r="AU1977" t="str">
            <v>BTB</v>
          </cell>
          <cell r="AV1977">
            <v>0</v>
          </cell>
          <cell r="AX1977" t="str">
            <v>EN_PROCESO</v>
          </cell>
          <cell r="AY1977" t="str">
            <v>LTE XIAOMI REDMI NOTE 11 AZUL: 1 und - sn. 861696062997625</v>
          </cell>
          <cell r="AZ1977" t="str">
            <v>TERMINAL</v>
          </cell>
          <cell r="BA1977" t="str">
            <v>Entrega con contingente (dos documentos de identidad)</v>
          </cell>
        </row>
        <row r="1978">
          <cell r="A1978" t="str">
            <v>2484971</v>
          </cell>
          <cell r="B1978" t="str">
            <v>MDELIVERY</v>
          </cell>
          <cell r="C1978">
            <v>44944</v>
          </cell>
          <cell r="D1978" t="str">
            <v>FLEXNET ECUADOR - MDELIVERY</v>
          </cell>
          <cell r="E1978" t="str">
            <v>CALLE 28 DE JUNIO S/N Y GARCIA MORENO ENTRADA LLANO GRANDE</v>
          </cell>
          <cell r="H1978" t="str">
            <v>170208</v>
          </cell>
          <cell r="I1978" t="str">
            <v>QUITO</v>
          </cell>
          <cell r="J1978" t="str">
            <v>PICHINCHA</v>
          </cell>
          <cell r="K1978" t="str">
            <v>ESTEBAN GEOVANNY SANCHEZ ESPANA_ESTEBAN GEOVANNY SANCHEZ ESPANA</v>
          </cell>
          <cell r="L1978" t="str">
            <v>PQA TARQUI AV JUAN TANCA MARENGO Y AGUSTIN FREIRE ESQ ENT EN VERIS EDF COORPORATIVO PISO 01 DP DE INVENTARIO REF CERCA DE ALMACENES BOYACA</v>
          </cell>
          <cell r="O1978" t="str">
            <v>GUAYAQUIL</v>
          </cell>
          <cell r="P1978" t="str">
            <v>GUAYAQUIL</v>
          </cell>
          <cell r="Q1978" t="str">
            <v>GUAYAS</v>
          </cell>
          <cell r="R1978" t="str">
            <v>2484971</v>
          </cell>
          <cell r="W1978" t="str">
            <v>0920123429001</v>
          </cell>
          <cell r="X1978" t="str">
            <v>0982926976</v>
          </cell>
          <cell r="AA1978">
            <v>44944</v>
          </cell>
          <cell r="AD1978">
            <v>1</v>
          </cell>
          <cell r="AE1978">
            <v>1</v>
          </cell>
          <cell r="AI1978" t="str">
            <v>DESPACHO</v>
          </cell>
          <cell r="AJ1978" t="str">
            <v>NORMAL</v>
          </cell>
          <cell r="AL1978" t="str">
            <v>NO</v>
          </cell>
          <cell r="AN1978" t="str">
            <v>DAS CARGO A LA CUENTA (DELIVERY)</v>
          </cell>
          <cell r="AO1978" t="str">
            <v>DISTRIBUIDORES</v>
          </cell>
          <cell r="AP1978">
            <v>44944</v>
          </cell>
          <cell r="AR1978" t="str">
            <v>MDELIVERY_2484971</v>
          </cell>
          <cell r="AU1978" t="str">
            <v>BTB</v>
          </cell>
          <cell r="AV1978">
            <v>0</v>
          </cell>
          <cell r="AX1978" t="str">
            <v>EN_PROCESO</v>
          </cell>
          <cell r="AY1978" t="str">
            <v>HALFSIM MOVISTAR: 1 und - sn. 8959300520561475552</v>
          </cell>
          <cell r="AZ1978" t="str">
            <v>SIMCARD</v>
          </cell>
          <cell r="BA1978" t="str">
            <v>EMPRESAS TITULAR AUSENTE ENTREGA CON SELLO</v>
          </cell>
        </row>
        <row r="1979">
          <cell r="A1979" t="str">
            <v>4799883</v>
          </cell>
          <cell r="B1979" t="str">
            <v>MDELIVERY</v>
          </cell>
          <cell r="C1979">
            <v>44944</v>
          </cell>
          <cell r="D1979" t="str">
            <v>FLEXNET ECUADOR - MDELIVERY</v>
          </cell>
          <cell r="E1979" t="str">
            <v>CALLE 28 DE JUNIO S/N Y GARCIA MORENO ENTRADA LLANO GRANDE</v>
          </cell>
          <cell r="H1979" t="str">
            <v>170208</v>
          </cell>
          <cell r="I1979" t="str">
            <v>QUITO</v>
          </cell>
          <cell r="J1979" t="str">
            <v>PICHINCHA</v>
          </cell>
          <cell r="K1979" t="str">
            <v>VITERI CORONEL LENIN FAUSTO</v>
          </cell>
          <cell r="L1979" t="str">
            <v>OFICINA TRAMACO ESMERALDAS CENTRO DE DISTRIBUCION</v>
          </cell>
          <cell r="O1979" t="str">
            <v>ESMERALDAS</v>
          </cell>
          <cell r="P1979" t="str">
            <v>ESMERALDAS</v>
          </cell>
          <cell r="Q1979" t="str">
            <v>ESMERALDAS_ESMERALDAS_</v>
          </cell>
          <cell r="R1979" t="str">
            <v>4799883</v>
          </cell>
          <cell r="W1979" t="str">
            <v>1801598671</v>
          </cell>
          <cell r="X1979" t="str">
            <v>0958606844-0939940956</v>
          </cell>
          <cell r="AA1979">
            <v>44944</v>
          </cell>
          <cell r="AD1979">
            <v>1</v>
          </cell>
          <cell r="AE1979">
            <v>1</v>
          </cell>
          <cell r="AH1979" t="str">
            <v/>
          </cell>
          <cell r="AI1979" t="str">
            <v>DESPACHO</v>
          </cell>
          <cell r="AJ1979" t="str">
            <v>DERIVADO PICK UP</v>
          </cell>
          <cell r="AL1979" t="str">
            <v>NO</v>
          </cell>
          <cell r="AN1979" t="str">
            <v>MOV onlinevip</v>
          </cell>
          <cell r="AO1979" t="str">
            <v>CANAL ONLINE</v>
          </cell>
          <cell r="AP1979">
            <v>44944</v>
          </cell>
          <cell r="AR1979" t="str">
            <v>MDELIVERY_4799883</v>
          </cell>
          <cell r="AU1979" t="str">
            <v>BTC</v>
          </cell>
          <cell r="AV1979">
            <v>0</v>
          </cell>
          <cell r="AW1979" t="str">
            <v>PROVINCIAL</v>
          </cell>
          <cell r="AX1979" t="e">
            <v>#N/A</v>
          </cell>
          <cell r="AY1979" t="str">
            <v>LTE XIAOMI REDMI NOTE 11 GRIS: 1 und - sn. 861696062476042</v>
          </cell>
          <cell r="AZ1979" t="str">
            <v>TERMINAL</v>
          </cell>
          <cell r="BA1979" t="str">
            <v>Validar Biometrico</v>
          </cell>
        </row>
        <row r="1980">
          <cell r="A1980" t="str">
            <v>4800376</v>
          </cell>
          <cell r="B1980" t="str">
            <v>MDELIVERY</v>
          </cell>
          <cell r="C1980">
            <v>44944</v>
          </cell>
          <cell r="D1980" t="str">
            <v>FLEXNET ECUADOR - MDELIVERY</v>
          </cell>
          <cell r="E1980" t="str">
            <v>CALLE 28 DE JUNIO S/N Y GARCIA MORENO ENTRADA LLANO GRANDE</v>
          </cell>
          <cell r="H1980" t="str">
            <v>170208</v>
          </cell>
          <cell r="I1980" t="str">
            <v>QUITO</v>
          </cell>
          <cell r="J1980" t="str">
            <v>PICHINCHA</v>
          </cell>
          <cell r="K1980" t="str">
            <v>FRANCO ANCHUNDIA JOSE DANIEL</v>
          </cell>
          <cell r="L1980" t="str">
            <v>MANTA CALLE 119  402  Y AV 104</v>
          </cell>
          <cell r="O1980" t="str">
            <v>130203</v>
          </cell>
          <cell r="P1980" t="str">
            <v>130203</v>
          </cell>
          <cell r="Q1980" t="str">
            <v>MANABI_MANTA_MANTA</v>
          </cell>
          <cell r="R1980" t="str">
            <v>4800376</v>
          </cell>
          <cell r="W1980" t="str">
            <v>1306309640</v>
          </cell>
          <cell r="X1980" t="str">
            <v>0985400915-0985400915</v>
          </cell>
          <cell r="AA1980">
            <v>44944</v>
          </cell>
          <cell r="AD1980">
            <v>1</v>
          </cell>
          <cell r="AE1980">
            <v>1</v>
          </cell>
          <cell r="AH1980" t="str">
            <v>EN CASA BLANCA DE 1 PISO JUNTO A LA COOP DE USEC MANTA FRENTE A UNA TIENDA  S1 ENVIADO AO</v>
          </cell>
          <cell r="AI1980" t="str">
            <v>DESPACHO</v>
          </cell>
          <cell r="AJ1980" t="str">
            <v>Normal</v>
          </cell>
          <cell r="AL1980" t="str">
            <v>NO</v>
          </cell>
          <cell r="AN1980" t="str">
            <v>MOV reprocesos</v>
          </cell>
          <cell r="AO1980" t="str">
            <v>CANAL ONLINE</v>
          </cell>
          <cell r="AP1980">
            <v>44944</v>
          </cell>
          <cell r="AR1980" t="str">
            <v>MDELIVERY_4800376</v>
          </cell>
          <cell r="AU1980" t="str">
            <v>BTC</v>
          </cell>
          <cell r="AV1980">
            <v>0</v>
          </cell>
          <cell r="AW1980" t="str">
            <v>PROVINCIAL</v>
          </cell>
          <cell r="AX1980" t="e">
            <v>#N/A</v>
          </cell>
          <cell r="AY1980" t="str">
            <v>HALFSIM MOVISTAR: 1 und - sn. 8959300520560986591</v>
          </cell>
          <cell r="AZ1980" t="str">
            <v>SIMCARD</v>
          </cell>
          <cell r="BA1980" t="str">
            <v/>
          </cell>
        </row>
        <row r="1981">
          <cell r="A1981" t="str">
            <v>4807452</v>
          </cell>
          <cell r="B1981" t="str">
            <v>MDELIVERY</v>
          </cell>
          <cell r="C1981">
            <v>44944</v>
          </cell>
          <cell r="D1981" t="str">
            <v>FLEXNET ECUADOR - MDELIVERY</v>
          </cell>
          <cell r="E1981" t="str">
            <v>CALLE 28 DE JUNIO S/N Y GARCIA MORENO ENTRADA LLANO GRANDE</v>
          </cell>
          <cell r="H1981" t="str">
            <v>170208</v>
          </cell>
          <cell r="I1981" t="str">
            <v>QUITO</v>
          </cell>
          <cell r="J1981" t="str">
            <v>PICHINCHA</v>
          </cell>
          <cell r="K1981" t="str">
            <v>ENNER DAVID AÑAPA SIMARRON</v>
          </cell>
          <cell r="L1981" t="str">
            <v>COMITE DEL PUEBLO CALLE AV ELOY ALFARO DELGADO SN Y AV JUAN MOLINEROS</v>
          </cell>
          <cell r="O1981" t="str">
            <v>170513</v>
          </cell>
          <cell r="P1981" t="str">
            <v>170513</v>
          </cell>
          <cell r="Q1981" t="str">
            <v>PICHINCHA_QUITO_COMITE DEL PUEBLO</v>
          </cell>
          <cell r="R1981" t="str">
            <v>4807452</v>
          </cell>
          <cell r="W1981" t="str">
            <v>0804960417</v>
          </cell>
          <cell r="X1981" t="str">
            <v>0968186178-0968186178</v>
          </cell>
          <cell r="AA1981">
            <v>44944</v>
          </cell>
          <cell r="AD1981">
            <v>1</v>
          </cell>
          <cell r="AE1981">
            <v>1</v>
          </cell>
          <cell r="AH1981" t="str">
            <v>EN OPENCAR PISO 1  AL FRENTE DEL GRAN AKI A LADO DEL CHIFA</v>
          </cell>
          <cell r="AI1981" t="str">
            <v>DESPACHO</v>
          </cell>
          <cell r="AJ1981" t="str">
            <v>Normal</v>
          </cell>
          <cell r="AL1981" t="str">
            <v>NO</v>
          </cell>
          <cell r="AN1981" t="str">
            <v>MOV onlinevip</v>
          </cell>
          <cell r="AO1981" t="str">
            <v>CANAL ONLINE</v>
          </cell>
          <cell r="AP1981">
            <v>44944</v>
          </cell>
          <cell r="AR1981" t="str">
            <v>MDELIVERY_4807452</v>
          </cell>
          <cell r="AU1981" t="str">
            <v>BTC</v>
          </cell>
          <cell r="AV1981">
            <v>0</v>
          </cell>
          <cell r="AW1981" t="str">
            <v>LOCAL</v>
          </cell>
          <cell r="AX1981" t="e">
            <v>#N/A</v>
          </cell>
          <cell r="AY1981" t="str">
            <v>LTE XIAOMI REDMI 10C 128GB GRIS: 1 und - sn. 868688062323186</v>
          </cell>
          <cell r="AZ1981" t="str">
            <v>TERMINAL</v>
          </cell>
          <cell r="BA1981" t="str">
            <v>Validar Biometrico</v>
          </cell>
        </row>
        <row r="1982">
          <cell r="A1982" t="str">
            <v>4818388</v>
          </cell>
          <cell r="B1982" t="str">
            <v>MDELIVERY</v>
          </cell>
          <cell r="C1982">
            <v>44944</v>
          </cell>
          <cell r="D1982" t="str">
            <v>FLEXNET ECUADOR - MDELIVERY</v>
          </cell>
          <cell r="E1982" t="str">
            <v>CALLE 28 DE JUNIO S/N Y GARCIA MORENO ENTRADA LLANO GRANDE</v>
          </cell>
          <cell r="H1982" t="str">
            <v>170208</v>
          </cell>
          <cell r="I1982" t="str">
            <v>QUITO</v>
          </cell>
          <cell r="J1982" t="str">
            <v>PICHINCHA</v>
          </cell>
          <cell r="K1982" t="str">
            <v>CUZ CAIPE FRANCISCO JAVIER</v>
          </cell>
          <cell r="L1982" t="str">
            <v>CARCELEN  CALLE  FRANCISCO GARCIA  N64  64  CALLEB  ANTONIO BASANTEZ</v>
          </cell>
          <cell r="O1982" t="str">
            <v>170303</v>
          </cell>
          <cell r="P1982" t="str">
            <v>170303</v>
          </cell>
          <cell r="Q1982" t="str">
            <v>PICHINCHA_QUITO_CARCELEN</v>
          </cell>
          <cell r="R1982" t="str">
            <v>4818388</v>
          </cell>
          <cell r="W1982" t="str">
            <v>1753218104</v>
          </cell>
          <cell r="X1982" t="str">
            <v>0962654051-0962654051</v>
          </cell>
          <cell r="AA1982">
            <v>44944</v>
          </cell>
          <cell r="AD1982">
            <v>1</v>
          </cell>
          <cell r="AE1982">
            <v>1</v>
          </cell>
          <cell r="AH1982" t="str">
            <v>SECTOR CARCELEN INDUSTRIAL JUNTO A LA TIENDA  ENTREGAR EN KINDE ANDINO CASA VENTANAL 2 PISOS</v>
          </cell>
          <cell r="AI1982" t="str">
            <v>DESPACHO</v>
          </cell>
          <cell r="AJ1982" t="str">
            <v>Normal</v>
          </cell>
          <cell r="AL1982" t="str">
            <v>NO</v>
          </cell>
          <cell r="AN1982" t="str">
            <v>MOV onlinevip</v>
          </cell>
          <cell r="AO1982" t="str">
            <v>CANAL ONLINE</v>
          </cell>
          <cell r="AP1982">
            <v>44944</v>
          </cell>
          <cell r="AR1982" t="str">
            <v>MDELIVERY_4818388</v>
          </cell>
          <cell r="AU1982" t="str">
            <v>BTC</v>
          </cell>
          <cell r="AV1982">
            <v>0</v>
          </cell>
          <cell r="AW1982" t="str">
            <v>LOCAL</v>
          </cell>
          <cell r="AX1982" t="e">
            <v>#N/A</v>
          </cell>
          <cell r="AY1982" t="str">
            <v>LTE HONOR X8 NEGRO: 1 und - sn. 866184061562646</v>
          </cell>
          <cell r="AZ1982" t="str">
            <v>TERMINAL</v>
          </cell>
          <cell r="BA1982" t="str">
            <v>Validar Biometrico</v>
          </cell>
        </row>
        <row r="1983">
          <cell r="A1983" t="str">
            <v>4839288</v>
          </cell>
          <cell r="B1983" t="str">
            <v>MDELIVERY</v>
          </cell>
          <cell r="C1983">
            <v>44944</v>
          </cell>
          <cell r="D1983" t="str">
            <v>FLEXNET ECUADOR - MDELIVERY</v>
          </cell>
          <cell r="E1983" t="str">
            <v>CALLE 28 DE JUNIO S/N Y GARCIA MORENO ENTRADA LLANO GRANDE</v>
          </cell>
          <cell r="H1983" t="str">
            <v>170208</v>
          </cell>
          <cell r="I1983" t="str">
            <v>QUITO</v>
          </cell>
          <cell r="J1983" t="str">
            <v>PICHINCHA</v>
          </cell>
          <cell r="K1983" t="str">
            <v>ARSENIO MANUEL FERNANDEZ CHAVEZ</v>
          </cell>
          <cell r="L1983" t="str">
            <v>SANTA ANA CALLE VIA AYACUCHO AV PRINCIPAL KM 1</v>
          </cell>
          <cell r="O1983" t="str">
            <v>130402</v>
          </cell>
          <cell r="P1983" t="str">
            <v>130402</v>
          </cell>
          <cell r="Q1983" t="str">
            <v>MANABI_SANTA ANA_SANTA ANA</v>
          </cell>
          <cell r="R1983" t="str">
            <v>4839288</v>
          </cell>
          <cell r="W1983" t="str">
            <v>1312181140</v>
          </cell>
          <cell r="X1983" t="str">
            <v>0969049787-0969049787</v>
          </cell>
          <cell r="AA1983">
            <v>44944</v>
          </cell>
          <cell r="AD1983">
            <v>1</v>
          </cell>
          <cell r="AE1983">
            <v>1</v>
          </cell>
          <cell r="AH1983" t="str">
            <v>BRR PARAISO A 60MTRS DEL COLEGIO FISCAL ALBERTINA RIVAS MEDINA TRABAJA EN LADRILLERA SALTOS</v>
          </cell>
          <cell r="AI1983" t="str">
            <v>DESPACHO</v>
          </cell>
          <cell r="AJ1983" t="str">
            <v>Normal</v>
          </cell>
          <cell r="AL1983" t="str">
            <v>NO</v>
          </cell>
          <cell r="AN1983" t="str">
            <v>MOV productovip</v>
          </cell>
          <cell r="AO1983" t="str">
            <v>CANAL ONLINE</v>
          </cell>
          <cell r="AP1983">
            <v>44944</v>
          </cell>
          <cell r="AR1983" t="str">
            <v>MDELIVERY_4839288</v>
          </cell>
          <cell r="AU1983" t="str">
            <v>BTC</v>
          </cell>
          <cell r="AV1983">
            <v>0</v>
          </cell>
          <cell r="AW1983" t="str">
            <v>PROVINCIAL</v>
          </cell>
          <cell r="AX1983" t="e">
            <v>#N/A</v>
          </cell>
          <cell r="AY1983" t="str">
            <v>HALFSIM MOVISTAR: 1 und - sn. 8959300520560985726</v>
          </cell>
          <cell r="AZ1983" t="str">
            <v>SIMCARD</v>
          </cell>
          <cell r="BA1983" t="str">
            <v/>
          </cell>
        </row>
        <row r="1984">
          <cell r="A1984" t="str">
            <v>4841355</v>
          </cell>
          <cell r="B1984" t="str">
            <v>MDELIVERY</v>
          </cell>
          <cell r="C1984">
            <v>44944</v>
          </cell>
          <cell r="D1984" t="str">
            <v>FLEXNET ECUADOR - MDELIVERY</v>
          </cell>
          <cell r="E1984" t="str">
            <v>CALLE 28 DE JUNIO S/N Y GARCIA MORENO ENTRADA LLANO GRANDE</v>
          </cell>
          <cell r="H1984" t="str">
            <v>170208</v>
          </cell>
          <cell r="I1984" t="str">
            <v>QUITO</v>
          </cell>
          <cell r="J1984" t="str">
            <v>PICHINCHA</v>
          </cell>
          <cell r="K1984" t="str">
            <v>Cristhian Efrain Pineda Diaz</v>
          </cell>
          <cell r="L1984" t="str">
            <v>LA PROVIDENCIA    CALLE NAPOLEON MERA SN CALLE 15AVA NORTE</v>
          </cell>
          <cell r="O1984" t="str">
            <v>070204</v>
          </cell>
          <cell r="P1984" t="str">
            <v>070204</v>
          </cell>
          <cell r="Q1984" t="str">
            <v>EL ORO_MACHALA_LA PROVIDENCIA</v>
          </cell>
          <cell r="R1984" t="str">
            <v>4841355</v>
          </cell>
          <cell r="W1984" t="str">
            <v>0705707081_V4344V2242</v>
          </cell>
          <cell r="X1984" t="str">
            <v>0958627178-</v>
          </cell>
          <cell r="AA1984">
            <v>44944</v>
          </cell>
          <cell r="AD1984">
            <v>1</v>
          </cell>
          <cell r="AE1984">
            <v>1</v>
          </cell>
          <cell r="AH1984" t="str">
            <v>FRENTE A TIENDA CAMILA  ENTREGAR EN AGUAZERO PLANTA PURIFICADORA DE AGUA ENTRAR Y PREGUNTAR POR EL CLIENTE  CASA CREMA Y CLESTE 1 PISO</v>
          </cell>
          <cell r="AI1984" t="str">
            <v>DESPACHO</v>
          </cell>
          <cell r="AJ1984" t="str">
            <v>Normal</v>
          </cell>
          <cell r="AL1984" t="str">
            <v>NO</v>
          </cell>
          <cell r="AN1984" t="str">
            <v>MOV_tecnocom_credito_directo</v>
          </cell>
          <cell r="AO1984" t="str">
            <v>CANAL ONLINE</v>
          </cell>
          <cell r="AP1984">
            <v>44944</v>
          </cell>
          <cell r="AR1984" t="str">
            <v>MDELIVERY_4841355</v>
          </cell>
          <cell r="AU1984" t="str">
            <v>BTC</v>
          </cell>
          <cell r="AV1984">
            <v>0</v>
          </cell>
          <cell r="AW1984" t="str">
            <v>PROVINCIAL</v>
          </cell>
          <cell r="AX1984" t="e">
            <v>#N/A</v>
          </cell>
          <cell r="AY1984" t="str">
            <v>LTE XIAOMI REDMI NOTE 11 AZUL: 1 und - sn. 869113065710189</v>
          </cell>
          <cell r="AZ1984" t="str">
            <v>TERMINAL</v>
          </cell>
          <cell r="BA1984" t="str">
            <v>Validar Biometrico</v>
          </cell>
        </row>
        <row r="1985">
          <cell r="A1985" t="str">
            <v>4842380</v>
          </cell>
          <cell r="B1985" t="str">
            <v>MDELIVERY</v>
          </cell>
          <cell r="C1985">
            <v>44944</v>
          </cell>
          <cell r="D1985" t="str">
            <v>FLEXNET ECUADOR - MDELIVERY</v>
          </cell>
          <cell r="E1985" t="str">
            <v>CALLE 28 DE JUNIO S/N Y GARCIA MORENO ENTRADA LLANO GRANDE</v>
          </cell>
          <cell r="H1985" t="str">
            <v>170208</v>
          </cell>
          <cell r="I1985" t="str">
            <v>QUITO</v>
          </cell>
          <cell r="J1985" t="str">
            <v>PICHINCHA</v>
          </cell>
          <cell r="K1985" t="str">
            <v>OCAÑA CHAUCA CRISTINA ISABEL</v>
          </cell>
          <cell r="L1985" t="str">
            <v>AMAGUANA CALLE DE LOS SAUCES  N12 260  Y MIGUEL DE FERNANDEZ</v>
          </cell>
          <cell r="O1985" t="str">
            <v>170814</v>
          </cell>
          <cell r="P1985" t="str">
            <v>170814</v>
          </cell>
          <cell r="Q1985" t="str">
            <v>PICHINCHA_QUITO_AMAGUANA</v>
          </cell>
          <cell r="R1985" t="str">
            <v>4842380</v>
          </cell>
          <cell r="W1985" t="str">
            <v>1750185553</v>
          </cell>
          <cell r="X1985" t="str">
            <v>0983887012-0995959289</v>
          </cell>
          <cell r="AA1985">
            <v>44944</v>
          </cell>
          <cell r="AD1985">
            <v>1</v>
          </cell>
          <cell r="AE1985">
            <v>1</v>
          </cell>
          <cell r="AH1985" t="str">
            <v>CASA AMARILLA PALIDO JUNTO A PELUQUERIA MILU</v>
          </cell>
          <cell r="AI1985" t="str">
            <v>DESPACHO</v>
          </cell>
          <cell r="AJ1985" t="str">
            <v>Normal</v>
          </cell>
          <cell r="AL1985" t="str">
            <v>NO</v>
          </cell>
          <cell r="AN1985" t="str">
            <v>MOV onlinevip</v>
          </cell>
          <cell r="AO1985" t="str">
            <v>CANAL ONLINE</v>
          </cell>
          <cell r="AP1985">
            <v>44944</v>
          </cell>
          <cell r="AR1985" t="str">
            <v>MDELIVERY_4842380</v>
          </cell>
          <cell r="AU1985" t="str">
            <v>BTC</v>
          </cell>
          <cell r="AV1985">
            <v>0</v>
          </cell>
          <cell r="AW1985" t="str">
            <v>LOCAL</v>
          </cell>
          <cell r="AX1985" t="e">
            <v>#N/A</v>
          </cell>
          <cell r="AY1985" t="str">
            <v>LTE XIAOMI REDMI 10A 64GB SILVER: 1 und - sn. 863696066513525</v>
          </cell>
          <cell r="AZ1985" t="str">
            <v>TERMINAL</v>
          </cell>
          <cell r="BA1985" t="str">
            <v>Validar Biometrico</v>
          </cell>
        </row>
        <row r="1986">
          <cell r="A1986" t="str">
            <v>4842648</v>
          </cell>
          <cell r="B1986" t="str">
            <v>MDELIVERY</v>
          </cell>
          <cell r="C1986">
            <v>44944</v>
          </cell>
          <cell r="D1986" t="str">
            <v>FLEXNET ECUADOR - MDELIVERY</v>
          </cell>
          <cell r="E1986" t="str">
            <v>CALLE 28 DE JUNIO S/N Y GARCIA MORENO ENTRADA LLANO GRANDE</v>
          </cell>
          <cell r="H1986" t="str">
            <v>170208</v>
          </cell>
          <cell r="I1986" t="str">
            <v>QUITO</v>
          </cell>
          <cell r="J1986" t="str">
            <v>PICHINCHA</v>
          </cell>
          <cell r="K1986" t="str">
            <v>ROMERO OLMEDO KRISTOPHER NICK</v>
          </cell>
          <cell r="L1986" t="str">
            <v>XIMENA CALLE DOMIN CALLE AV MONS DOMINGO COMIN SN Y FRANCISCO SEGURA CANO</v>
          </cell>
          <cell r="O1986" t="str">
            <v>090108</v>
          </cell>
          <cell r="P1986" t="str">
            <v>090108</v>
          </cell>
          <cell r="Q1986" t="str">
            <v>GUAYAS_GUAYAQUIL_XIMENA</v>
          </cell>
          <cell r="R1986" t="str">
            <v>4842648</v>
          </cell>
          <cell r="W1986" t="str">
            <v>0950689687</v>
          </cell>
          <cell r="X1986" t="str">
            <v>0962732773-0990243825</v>
          </cell>
          <cell r="AA1986">
            <v>44944</v>
          </cell>
          <cell r="AD1986">
            <v>1</v>
          </cell>
          <cell r="AE1986">
            <v>1</v>
          </cell>
          <cell r="AH1986" t="str">
            <v>BRR CUBA A LA VUELTA DEL CUERPO DE BOMBEROS EN CASA BEIGE DE 3 PISOS</v>
          </cell>
          <cell r="AI1986" t="str">
            <v>DESPACHO</v>
          </cell>
          <cell r="AJ1986" t="str">
            <v>Normal</v>
          </cell>
          <cell r="AL1986" t="str">
            <v>NO</v>
          </cell>
          <cell r="AN1986" t="str">
            <v>MOV productovip</v>
          </cell>
          <cell r="AO1986" t="str">
            <v>CANAL ONLINE</v>
          </cell>
          <cell r="AP1986">
            <v>44944</v>
          </cell>
          <cell r="AR1986" t="str">
            <v>MDELIVERY_4842648</v>
          </cell>
          <cell r="AU1986" t="str">
            <v>BTC</v>
          </cell>
          <cell r="AV1986">
            <v>0</v>
          </cell>
          <cell r="AW1986" t="str">
            <v>LOCAL</v>
          </cell>
          <cell r="AX1986" t="e">
            <v>#N/A</v>
          </cell>
          <cell r="AY1986" t="str">
            <v>LTE XIAOMI REDMI 10C 128GB GRIS: 1 und - sn. 868688062379089 / HALFSIM MOVISTAR: 1 und - sn. 8959300520560983432</v>
          </cell>
          <cell r="AZ1986" t="str">
            <v>SIMCARD / TERMINAL</v>
          </cell>
          <cell r="BA1986" t="str">
            <v>Validar Biometrico</v>
          </cell>
        </row>
        <row r="1987">
          <cell r="A1987" t="str">
            <v>4842877</v>
          </cell>
          <cell r="B1987" t="str">
            <v>MDELIVERY</v>
          </cell>
          <cell r="C1987">
            <v>44944</v>
          </cell>
          <cell r="D1987" t="str">
            <v>FLEXNET ECUADOR - MDELIVERY</v>
          </cell>
          <cell r="E1987" t="str">
            <v>CALLE 28 DE JUNIO S/N Y GARCIA MORENO ENTRADA LLANO GRANDE</v>
          </cell>
          <cell r="H1987" t="str">
            <v>170208</v>
          </cell>
          <cell r="I1987" t="str">
            <v>QUITO</v>
          </cell>
          <cell r="J1987" t="str">
            <v>PICHINCHA</v>
          </cell>
          <cell r="K1987" t="str">
            <v>CRISTIAN MAURICIO GOMEZ INGA</v>
          </cell>
          <cell r="L1987" t="str">
            <v>INAQUITO   AV  DE LA PRENSA SN  CALLE  JOSE ANTONIO FALCONI VILLAGOMEZ</v>
          </cell>
          <cell r="O1987" t="str">
            <v>170512</v>
          </cell>
          <cell r="P1987" t="str">
            <v>170512</v>
          </cell>
          <cell r="Q1987" t="str">
            <v>PICHINCHA_QUITO_INAQUITO</v>
          </cell>
          <cell r="R1987" t="str">
            <v>4842877</v>
          </cell>
          <cell r="W1987" t="str">
            <v>1724645393_V2333E3222</v>
          </cell>
          <cell r="X1987" t="str">
            <v>0958840544-</v>
          </cell>
          <cell r="AA1987">
            <v>44944</v>
          </cell>
          <cell r="AD1987">
            <v>1</v>
          </cell>
          <cell r="AE1987">
            <v>1</v>
          </cell>
          <cell r="AH1987" t="str">
            <v>SECTOR NORTE FRENTE AL CLUB DE OFICIALES EN LA PANADERIA ARGENTINA CASA BLANCA 3 PISOS REALIZAR LA ENTREGA SIN LLAMADA PREVIA YA QUE NO DISPONE DE TELEFONO EN ESTE MOMENTO</v>
          </cell>
          <cell r="AI1987" t="str">
            <v>DESPACHO</v>
          </cell>
          <cell r="AJ1987" t="str">
            <v>Normal</v>
          </cell>
          <cell r="AL1987" t="str">
            <v>NO</v>
          </cell>
          <cell r="AN1987" t="str">
            <v>MOV_tecnocom_credito_directo</v>
          </cell>
          <cell r="AO1987" t="str">
            <v>CANAL ONLINE</v>
          </cell>
          <cell r="AP1987">
            <v>44944</v>
          </cell>
          <cell r="AR1987" t="str">
            <v>MDELIVERY_4842877</v>
          </cell>
          <cell r="AU1987" t="str">
            <v>BTC</v>
          </cell>
          <cell r="AV1987">
            <v>0</v>
          </cell>
          <cell r="AW1987" t="str">
            <v>LOCAL</v>
          </cell>
          <cell r="AX1987" t="e">
            <v>#N/A</v>
          </cell>
          <cell r="AY1987" t="str">
            <v>LTE XIAOMI REDMI NOTE 11 GRIS: 1 und - sn. 861696062500106</v>
          </cell>
          <cell r="AZ1987" t="str">
            <v>TERMINAL</v>
          </cell>
          <cell r="BA1987" t="str">
            <v>Validar Biometrico</v>
          </cell>
        </row>
        <row r="1988">
          <cell r="A1988" t="str">
            <v>4842895</v>
          </cell>
          <cell r="B1988" t="str">
            <v>MDELIVERY</v>
          </cell>
          <cell r="C1988">
            <v>44944</v>
          </cell>
          <cell r="D1988" t="str">
            <v>FLEXNET ECUADOR - MDELIVERY</v>
          </cell>
          <cell r="E1988" t="str">
            <v>CALLE 28 DE JUNIO S/N Y GARCIA MORENO ENTRADA LLANO GRANDE</v>
          </cell>
          <cell r="H1988" t="str">
            <v>170208</v>
          </cell>
          <cell r="I1988" t="str">
            <v>QUITO</v>
          </cell>
          <cell r="J1988" t="str">
            <v>PICHINCHA</v>
          </cell>
          <cell r="K1988" t="str">
            <v>GUSTAVO ANDRES MOYA VACA</v>
          </cell>
          <cell r="L1988" t="str">
            <v>EL CONDADO CALLE AV DE LA PRENSA SN Y AV ANTONIO JOSE DE SUCRE</v>
          </cell>
          <cell r="O1988" t="str">
            <v>170301</v>
          </cell>
          <cell r="P1988" t="str">
            <v>170301</v>
          </cell>
          <cell r="Q1988" t="str">
            <v>PICHINCHA_QUITO_EL CONDADO</v>
          </cell>
          <cell r="R1988" t="str">
            <v>4842895</v>
          </cell>
          <cell r="W1988" t="str">
            <v>1002487922_V1333I1121</v>
          </cell>
          <cell r="X1988" t="str">
            <v>0992746722-</v>
          </cell>
          <cell r="AA1988">
            <v>44944</v>
          </cell>
          <cell r="AD1988">
            <v>1</v>
          </cell>
          <cell r="AE1988">
            <v>1</v>
          </cell>
          <cell r="AH1988" t="str">
            <v>CC CONDADO SHOPPING TRABAJA EN MEGAMAXI EN LA ADMINISTRACION</v>
          </cell>
          <cell r="AI1988" t="str">
            <v>DESPACHO</v>
          </cell>
          <cell r="AJ1988" t="str">
            <v>Normal</v>
          </cell>
          <cell r="AL1988" t="str">
            <v>NO</v>
          </cell>
          <cell r="AN1988" t="str">
            <v>MOV tecnocom</v>
          </cell>
          <cell r="AO1988" t="str">
            <v>CANAL ONLINE</v>
          </cell>
          <cell r="AP1988">
            <v>44944</v>
          </cell>
          <cell r="AR1988" t="str">
            <v>MDELIVERY_4842895</v>
          </cell>
          <cell r="AU1988" t="str">
            <v>BTC</v>
          </cell>
          <cell r="AV1988">
            <v>0</v>
          </cell>
          <cell r="AW1988" t="str">
            <v>LOCAL</v>
          </cell>
          <cell r="AX1988" t="e">
            <v>#N/A</v>
          </cell>
          <cell r="AY1988" t="str">
            <v>AIR APPLE AIRPODS 3ER GEN: 1 und - sn. 139999372440575</v>
          </cell>
          <cell r="AZ1988" t="str">
            <v>ACCESORIO</v>
          </cell>
          <cell r="BA1988" t="str">
            <v>Validar Biometrico, Validar Tarjeta Credito M,</v>
          </cell>
        </row>
        <row r="1989">
          <cell r="A1989" t="str">
            <v>4843497</v>
          </cell>
          <cell r="B1989" t="str">
            <v>MDELIVERY</v>
          </cell>
          <cell r="C1989">
            <v>44944</v>
          </cell>
          <cell r="D1989" t="str">
            <v>FLEXNET ECUADOR - MDELIVERY</v>
          </cell>
          <cell r="E1989" t="str">
            <v>CALLE 28 DE JUNIO S/N Y GARCIA MORENO ENTRADA LLANO GRANDE</v>
          </cell>
          <cell r="H1989" t="str">
            <v>170208</v>
          </cell>
          <cell r="I1989" t="str">
            <v>QUITO</v>
          </cell>
          <cell r="J1989" t="str">
            <v>PICHINCHA</v>
          </cell>
          <cell r="K1989" t="str">
            <v>MARIA DEL CARMEN FLORES VELEZ</v>
          </cell>
          <cell r="L1989" t="str">
            <v>TARQUI URDESA NORTE CALLE AV DR RODRIGO CHAVEZ 454 Y 1ER CJON 15A NO</v>
          </cell>
          <cell r="O1989" t="str">
            <v>090507</v>
          </cell>
          <cell r="P1989" t="str">
            <v>090507</v>
          </cell>
          <cell r="Q1989" t="str">
            <v>GUAYAS_GUAYAQUIL_TARQUI</v>
          </cell>
          <cell r="R1989" t="str">
            <v>4843497</v>
          </cell>
          <cell r="W1989" t="str">
            <v>0902759737_V434312242</v>
          </cell>
          <cell r="X1989" t="str">
            <v>0996266940-</v>
          </cell>
          <cell r="AA1989">
            <v>44944</v>
          </cell>
          <cell r="AD1989">
            <v>1</v>
          </cell>
          <cell r="AE1989">
            <v>1</v>
          </cell>
          <cell r="AH1989" t="str">
            <v>CONDOMINIOS JARDINES DEL SALADO 3 VILLA 12 FAMILIA PAREDES DIAGONAL AL TEMPLO MORMON Y ANTES DE MUEBLERIA DETALLES</v>
          </cell>
          <cell r="AI1989" t="str">
            <v>DESPACHO</v>
          </cell>
          <cell r="AJ1989" t="str">
            <v>Normal</v>
          </cell>
          <cell r="AL1989" t="str">
            <v>NO</v>
          </cell>
          <cell r="AN1989" t="str">
            <v>MOV tecnocom</v>
          </cell>
          <cell r="AO1989" t="str">
            <v>CANAL ONLINE</v>
          </cell>
          <cell r="AP1989">
            <v>44944</v>
          </cell>
          <cell r="AR1989" t="str">
            <v>MDELIVERY_4843497</v>
          </cell>
          <cell r="AU1989" t="str">
            <v>BTC</v>
          </cell>
          <cell r="AV1989">
            <v>0</v>
          </cell>
          <cell r="AW1989" t="str">
            <v>LOCAL</v>
          </cell>
          <cell r="AX1989" t="e">
            <v>#N/A</v>
          </cell>
          <cell r="AY1989" t="str">
            <v>LTE XIAOMI REDMI NOTE 11 GRIS: 1 und - sn. 861696062449247</v>
          </cell>
          <cell r="AZ1989" t="str">
            <v>TERMINAL</v>
          </cell>
          <cell r="BA1989" t="str">
            <v>Validar Biometrico, Validar Tarjeta Credito M,</v>
          </cell>
        </row>
        <row r="1990">
          <cell r="A1990" t="str">
            <v>2023-00329</v>
          </cell>
          <cell r="B1990" t="str">
            <v>MOVISTAR</v>
          </cell>
          <cell r="C1990">
            <v>44937</v>
          </cell>
          <cell r="D1990" t="str">
            <v>FLEXNET ECUADOR - MOVISTAR</v>
          </cell>
          <cell r="E1990" t="str">
            <v>CALLE 28 DE JUNIO S/N Y GARCIA MORENO ENTRADA LLANO GRANDE</v>
          </cell>
          <cell r="H1990" t="str">
            <v>170208</v>
          </cell>
          <cell r="I1990" t="str">
            <v>QUITO</v>
          </cell>
          <cell r="J1990" t="str">
            <v>PICHINCHA</v>
          </cell>
          <cell r="K1990" t="str">
            <v>CAVS SAN MARINO_CARLOS FRANCO_ERIKA GOMÉZ_IAN RIVERA</v>
          </cell>
          <cell r="L1990" t="str">
            <v>AV FRANCISCO DE ORELLANA SN Y AV PLAZA DANIN</v>
          </cell>
          <cell r="O1990" t="str">
            <v>GUAYAQUIL</v>
          </cell>
          <cell r="P1990" t="str">
            <v>GUAYAQUIL</v>
          </cell>
          <cell r="Q1990" t="str">
            <v>GUAYAS</v>
          </cell>
          <cell r="R1990" t="str">
            <v>2023-00329</v>
          </cell>
          <cell r="W1990" t="str">
            <v>0</v>
          </cell>
          <cell r="X1990" t="str">
            <v>0925614026_0918395781_0920349156</v>
          </cell>
          <cell r="AA1990">
            <v>44937</v>
          </cell>
          <cell r="AD1990">
            <v>1</v>
          </cell>
          <cell r="AE1990">
            <v>1</v>
          </cell>
          <cell r="AH1990" t="str">
            <v>CC SAN MARINO SHOPPING PB LOCAL 1 NO 23</v>
          </cell>
          <cell r="AI1990" t="str">
            <v>DESPACHO</v>
          </cell>
          <cell r="AJ1990" t="str">
            <v>Normal</v>
          </cell>
          <cell r="AL1990" t="str">
            <v>NO</v>
          </cell>
          <cell r="AN1990" t="str">
            <v>BS</v>
          </cell>
          <cell r="AP1990">
            <v>44937</v>
          </cell>
          <cell r="AR1990" t="str">
            <v>MOVISTAR_2023-00329</v>
          </cell>
          <cell r="AS1990">
            <v>329093</v>
          </cell>
          <cell r="AT1990" t="str">
            <v>D40</v>
          </cell>
          <cell r="AU1990" t="str">
            <v>DIRECTO</v>
          </cell>
          <cell r="AV1990">
            <v>458</v>
          </cell>
          <cell r="AX1990" t="str">
            <v>ENTREGADO</v>
          </cell>
          <cell r="AY1990" t="str">
            <v>HALFSIM MOVISTAR: 400 und / LTE HUAWEI Y60 NEGRO: 2 und / LTE MOTO G22 NEGRO: 3 und / LTE NOKIA C20 AZUL: 1 und / LTE NOKIA G21 AZUL: 10 und / LTE REALME C35 NEGRO: 4 und / LTE SAMSUNG A03 AZUL: 8 und / LTE SAMSUNG A03 CORE NEGRO: 1 und / LTE SAMSUNG A23 AZUL: 8 und / LTE SAMSUNG A23 NEGRO: 6 und / LTE SAMSUNG A53 5G AZUL: 2 und / LTE XIAOMI REDMI 10C 128GB GRIS: 1 und / LTE XIAOMI REDMI NOTE 11 AZUL: 4 und / LTE XIAOMI REDMI NOTE 11 GRIS: 4 und / LTE XIAOMI REDMI NOTE 11S AZUL: 4 und</v>
          </cell>
          <cell r="AZ1990" t="str">
            <v>SIMCARD / TERMINAL</v>
          </cell>
          <cell r="BA1990" t="str">
            <v/>
          </cell>
        </row>
        <row r="1991">
          <cell r="A1991" t="str">
            <v>2023-00330</v>
          </cell>
          <cell r="B1991" t="str">
            <v>MOVISTAR</v>
          </cell>
          <cell r="C1991">
            <v>44937</v>
          </cell>
          <cell r="D1991" t="str">
            <v>FLEXNET ECUADOR - MOVISTAR</v>
          </cell>
          <cell r="E1991" t="str">
            <v>CALLE 28 DE JUNIO S/N Y GARCIA MORENO ENTRADA LLANO GRANDE</v>
          </cell>
          <cell r="H1991" t="str">
            <v>170208</v>
          </cell>
          <cell r="I1991" t="str">
            <v>QUITO</v>
          </cell>
          <cell r="J1991" t="str">
            <v>PICHINCHA</v>
          </cell>
          <cell r="K1991" t="str">
            <v>DISTRIMARKET ZONIFICACION GYE MOVISTAR_VERÓNICA CHIRÁN</v>
          </cell>
          <cell r="L1991" t="str">
            <v>JOSE MASCOTE 907 ENTRE HURTADO Y  9 DE OCTUBRE</v>
          </cell>
          <cell r="O1991" t="str">
            <v>GUAYAQUIL</v>
          </cell>
          <cell r="P1991" t="str">
            <v>GUAYAQUIL</v>
          </cell>
          <cell r="Q1991" t="str">
            <v>GUAYAS</v>
          </cell>
          <cell r="R1991" t="str">
            <v>2023-00330</v>
          </cell>
          <cell r="W1991" t="str">
            <v>1792141850001</v>
          </cell>
          <cell r="X1991" t="str">
            <v>984312183</v>
          </cell>
          <cell r="AA1991">
            <v>44937</v>
          </cell>
          <cell r="AD1991">
            <v>1</v>
          </cell>
          <cell r="AE1991">
            <v>1</v>
          </cell>
          <cell r="AH1991" t="str">
            <v>0</v>
          </cell>
          <cell r="AI1991" t="str">
            <v>DESPACHO</v>
          </cell>
          <cell r="AJ1991" t="str">
            <v>Normal</v>
          </cell>
          <cell r="AL1991" t="str">
            <v>NO</v>
          </cell>
          <cell r="AN1991" t="str">
            <v>DISZONGUADIS13258</v>
          </cell>
          <cell r="AP1991">
            <v>44937</v>
          </cell>
          <cell r="AR1991" t="str">
            <v>MOVISTAR_2023-00330</v>
          </cell>
          <cell r="AS1991">
            <v>329074</v>
          </cell>
          <cell r="AT1991" t="str">
            <v>D40</v>
          </cell>
          <cell r="AU1991" t="str">
            <v>INDIRECTO</v>
          </cell>
          <cell r="AV1991">
            <v>1200</v>
          </cell>
          <cell r="AX1991" t="str">
            <v>ENTREGADO</v>
          </cell>
          <cell r="AY1991" t="str">
            <v>HALFSIM CHIP PREPAGO $4.00 NUMERADO: 1200 und</v>
          </cell>
          <cell r="AZ1991" t="str">
            <v>SIMCARD</v>
          </cell>
          <cell r="BA1991" t="str">
            <v/>
          </cell>
        </row>
        <row r="1992">
          <cell r="A1992" t="str">
            <v>2023-00331</v>
          </cell>
          <cell r="B1992" t="str">
            <v>MOVISTAR</v>
          </cell>
          <cell r="C1992">
            <v>44937</v>
          </cell>
          <cell r="D1992" t="str">
            <v>FLEXNET ECUADOR - MOVISTAR</v>
          </cell>
          <cell r="E1992" t="str">
            <v>CALLE 28 DE JUNIO S/N Y GARCIA MORENO ENTRADA LLANO GRANDE</v>
          </cell>
          <cell r="H1992" t="str">
            <v>170208</v>
          </cell>
          <cell r="I1992" t="str">
            <v>QUITO</v>
          </cell>
          <cell r="J1992" t="str">
            <v>PICHINCHA</v>
          </cell>
          <cell r="K1992" t="str">
            <v>DISTRIMARKET ZONIFICADO GUAYAQUIL CALLE_VERONICA CHIRAN</v>
          </cell>
          <cell r="L1992" t="str">
            <v>AV 2 ENTRE LAS CALLES JOSUE ROBLES BODERO Y SALOMÓN PINARGOTE ATRÁS DEL BANCO DE GYQ</v>
          </cell>
          <cell r="O1992" t="str">
            <v>GUAYAQUIL</v>
          </cell>
          <cell r="P1992" t="str">
            <v>GUAYAQUIL</v>
          </cell>
          <cell r="Q1992" t="str">
            <v>GUAYAS</v>
          </cell>
          <cell r="R1992" t="str">
            <v>2023-00331</v>
          </cell>
          <cell r="W1992" t="str">
            <v>1792141850001</v>
          </cell>
          <cell r="X1992" t="str">
            <v>984312183</v>
          </cell>
          <cell r="AA1992">
            <v>44937</v>
          </cell>
          <cell r="AD1992">
            <v>1</v>
          </cell>
          <cell r="AE1992">
            <v>1</v>
          </cell>
          <cell r="AH1992" t="str">
            <v>0</v>
          </cell>
          <cell r="AI1992" t="str">
            <v>DESPACHO</v>
          </cell>
          <cell r="AJ1992" t="str">
            <v>Normal</v>
          </cell>
          <cell r="AL1992" t="str">
            <v>NO</v>
          </cell>
          <cell r="AN1992" t="str">
            <v>DISZONGUADIS16308</v>
          </cell>
          <cell r="AP1992">
            <v>44937</v>
          </cell>
          <cell r="AR1992" t="str">
            <v>MOVISTAR_2023-00331</v>
          </cell>
          <cell r="AS1992">
            <v>329076</v>
          </cell>
          <cell r="AT1992" t="str">
            <v>D40</v>
          </cell>
          <cell r="AU1992" t="str">
            <v>INDIRECTO</v>
          </cell>
          <cell r="AV1992">
            <v>1000</v>
          </cell>
          <cell r="AX1992" t="str">
            <v>ENTREGADO</v>
          </cell>
          <cell r="AY1992" t="str">
            <v>HALFSIM CHIP PREPAGO $4.00 NUMERADO: 1000 und</v>
          </cell>
          <cell r="AZ1992" t="str">
            <v>SIMCARD</v>
          </cell>
          <cell r="BA1992" t="str">
            <v/>
          </cell>
        </row>
        <row r="1993">
          <cell r="A1993" t="str">
            <v>2023-00332</v>
          </cell>
          <cell r="B1993" t="str">
            <v>MOVISTAR</v>
          </cell>
          <cell r="C1993">
            <v>44937</v>
          </cell>
          <cell r="D1993" t="str">
            <v>FLEXNET ECUADOR - MOVISTAR</v>
          </cell>
          <cell r="E1993" t="str">
            <v>CALLE 28 DE JUNIO S/N Y GARCIA MORENO ENTRADA LLANO GRANDE</v>
          </cell>
          <cell r="H1993" t="str">
            <v>170208</v>
          </cell>
          <cell r="I1993" t="str">
            <v>QUITO</v>
          </cell>
          <cell r="J1993" t="str">
            <v>PICHINCHA</v>
          </cell>
          <cell r="K1993" t="str">
            <v>BUSINESS SOLUTIONS ZONIFICACION ORIENTE_ALISON MISHELLE MORENO GOMEZ</v>
          </cell>
          <cell r="L1993" t="str">
            <v>AV. CESLAO MARIN Y 27 DE FEBRERO DIAGONAL LA GRAN HOTEL COFANES LOCAL ATRÁS DE MOVISTAR.</v>
          </cell>
          <cell r="O1993" t="str">
            <v>PUYO</v>
          </cell>
          <cell r="P1993" t="str">
            <v>PUYO</v>
          </cell>
          <cell r="Q1993" t="str">
            <v>PASTAZA</v>
          </cell>
          <cell r="R1993" t="str">
            <v>2023-00332</v>
          </cell>
          <cell r="W1993" t="str">
            <v>1721787024</v>
          </cell>
          <cell r="X1993" t="str">
            <v>983172903</v>
          </cell>
          <cell r="AA1993">
            <v>44937</v>
          </cell>
          <cell r="AD1993">
            <v>1</v>
          </cell>
          <cell r="AE1993">
            <v>1</v>
          </cell>
          <cell r="AH1993" t="str">
            <v>0</v>
          </cell>
          <cell r="AI1993" t="str">
            <v>DESPACHO</v>
          </cell>
          <cell r="AJ1993" t="str">
            <v>Normal</v>
          </cell>
          <cell r="AL1993" t="str">
            <v>NO</v>
          </cell>
          <cell r="AN1993" t="str">
            <v>BUSZONPASBUS16287</v>
          </cell>
          <cell r="AP1993">
            <v>44937</v>
          </cell>
          <cell r="AR1993" t="str">
            <v>MOVISTAR_2023-00332</v>
          </cell>
          <cell r="AS1993">
            <v>329075</v>
          </cell>
          <cell r="AT1993" t="str">
            <v>D40</v>
          </cell>
          <cell r="AU1993" t="str">
            <v>INDIRECTO</v>
          </cell>
          <cell r="AV1993">
            <v>1000</v>
          </cell>
          <cell r="AX1993" t="str">
            <v>ENTREGADO</v>
          </cell>
          <cell r="AY1993" t="str">
            <v>HALFSIM CHIP PREPAGO $4.00 NUMERADO: 1000 und</v>
          </cell>
          <cell r="AZ1993" t="str">
            <v>SIMCARD</v>
          </cell>
          <cell r="BA1993" t="str">
            <v/>
          </cell>
        </row>
        <row r="1994">
          <cell r="A1994" t="str">
            <v>2023-00333</v>
          </cell>
          <cell r="B1994" t="str">
            <v>MOVISTAR</v>
          </cell>
          <cell r="C1994">
            <v>44937</v>
          </cell>
          <cell r="D1994" t="str">
            <v>FLEXNET ECUADOR - MOVISTAR</v>
          </cell>
          <cell r="E1994" t="str">
            <v>CALLE 28 DE JUNIO S/N Y GARCIA MORENO ENTRADA LLANO GRANDE</v>
          </cell>
          <cell r="H1994" t="str">
            <v>170208</v>
          </cell>
          <cell r="I1994" t="str">
            <v>QUITO</v>
          </cell>
          <cell r="J1994" t="str">
            <v>PICHINCHA</v>
          </cell>
          <cell r="K1994" t="str">
            <v>CAVS MALL DEL RIO_SANTIAGO IVAN PINEDA BERMEO_ALIRIO JOSÉ BRICEÑO RIVAS</v>
          </cell>
          <cell r="L1994" t="str">
            <v>AV FELIPE II LB86 Y CIRCUNVALACION SUR CC MALL DEL RIO</v>
          </cell>
          <cell r="O1994" t="str">
            <v>CUENCA</v>
          </cell>
          <cell r="P1994" t="str">
            <v>CUENCA</v>
          </cell>
          <cell r="Q1994" t="str">
            <v>AZUAY</v>
          </cell>
          <cell r="R1994" t="str">
            <v>2023-00333</v>
          </cell>
          <cell r="W1994" t="str">
            <v>0</v>
          </cell>
          <cell r="X1994" t="str">
            <v>0979146599 - 0999923627</v>
          </cell>
          <cell r="AA1994">
            <v>44937</v>
          </cell>
          <cell r="AD1994">
            <v>1</v>
          </cell>
          <cell r="AE1994">
            <v>1</v>
          </cell>
          <cell r="AH1994" t="str">
            <v> </v>
          </cell>
          <cell r="AI1994" t="str">
            <v>DESPACHO</v>
          </cell>
          <cell r="AJ1994" t="str">
            <v>Normal</v>
          </cell>
          <cell r="AL1994" t="str">
            <v>NO</v>
          </cell>
          <cell r="AN1994" t="str">
            <v>R8</v>
          </cell>
          <cell r="AP1994">
            <v>44937</v>
          </cell>
          <cell r="AR1994" t="str">
            <v>MOVISTAR_2023-00333</v>
          </cell>
          <cell r="AS1994">
            <v>329073</v>
          </cell>
          <cell r="AT1994" t="str">
            <v>D40</v>
          </cell>
          <cell r="AU1994" t="str">
            <v>DIRECTO</v>
          </cell>
          <cell r="AV1994">
            <v>5</v>
          </cell>
          <cell r="AX1994" t="str">
            <v>ENTREGADO</v>
          </cell>
          <cell r="AY1994" t="str">
            <v>ALCATEL MIFI MW41 LTE: 2 und / LTE HUAWEI E5576-508 MIFI: 3 und</v>
          </cell>
          <cell r="AZ1994" t="str">
            <v>TERMINAL</v>
          </cell>
          <cell r="BA1994" t="str">
            <v/>
          </cell>
        </row>
        <row r="1995">
          <cell r="A1995" t="str">
            <v>2023-00341</v>
          </cell>
          <cell r="B1995" t="str">
            <v>MOVISTAR</v>
          </cell>
          <cell r="C1995">
            <v>44937</v>
          </cell>
          <cell r="D1995" t="str">
            <v>FLEXNET ECUADOR - MOVISTAR</v>
          </cell>
          <cell r="E1995" t="str">
            <v>CALLE 28 DE JUNIO S/N Y GARCIA MORENO ENTRADA LLANO GRANDE</v>
          </cell>
          <cell r="H1995" t="str">
            <v>170208</v>
          </cell>
          <cell r="I1995" t="str">
            <v>QUITO</v>
          </cell>
          <cell r="J1995" t="str">
            <v>PICHINCHA</v>
          </cell>
          <cell r="K1995" t="str">
            <v>CAVS QUICENTRO_KLEVER ANDRÉS REA BARRERA_ESTEBAN ALEJANDRO JIMÉNEZ ORTIZ</v>
          </cell>
          <cell r="L1995" t="str">
            <v>AV 6 DE DICIEMBRE NOP104 Y NACIONES UNIDAS CQUICENTRO SHOPPING PLANTA ALTA LOCAL 9</v>
          </cell>
          <cell r="O1995" t="str">
            <v>QUITO</v>
          </cell>
          <cell r="P1995" t="str">
            <v>QUITO</v>
          </cell>
          <cell r="Q1995" t="str">
            <v>PICHINCHA</v>
          </cell>
          <cell r="R1995" t="str">
            <v>2023-00341</v>
          </cell>
          <cell r="W1995" t="str">
            <v>0</v>
          </cell>
          <cell r="X1995" t="str">
            <v>0979219715 - 0983013833</v>
          </cell>
          <cell r="AA1995">
            <v>44937</v>
          </cell>
          <cell r="AD1995">
            <v>1</v>
          </cell>
          <cell r="AE1995">
            <v>1</v>
          </cell>
          <cell r="AH1995" t="str">
            <v> </v>
          </cell>
          <cell r="AI1995" t="str">
            <v>DESPACHO</v>
          </cell>
          <cell r="AJ1995" t="str">
            <v>Normal</v>
          </cell>
          <cell r="AL1995" t="str">
            <v>NO</v>
          </cell>
          <cell r="AN1995" t="str">
            <v>QH</v>
          </cell>
          <cell r="AP1995">
            <v>44937</v>
          </cell>
          <cell r="AR1995" t="str">
            <v>MOVISTAR_2023-00341</v>
          </cell>
          <cell r="AS1995">
            <v>329096</v>
          </cell>
          <cell r="AT1995" t="str">
            <v>D40</v>
          </cell>
          <cell r="AU1995" t="str">
            <v>DIRECTO</v>
          </cell>
          <cell r="AV1995">
            <v>50</v>
          </cell>
          <cell r="AX1995" t="str">
            <v>ENTREGADO</v>
          </cell>
          <cell r="AY1995" t="str">
            <v>ESIM MOVISTAR_ESIM EVOUCHERS CODE QR: 50 und</v>
          </cell>
          <cell r="AZ1995" t="str">
            <v>SIMCARD</v>
          </cell>
          <cell r="BA1995" t="str">
            <v/>
          </cell>
        </row>
        <row r="1996">
          <cell r="A1996" t="str">
            <v>2023-00342</v>
          </cell>
          <cell r="B1996" t="str">
            <v>MOVISTAR</v>
          </cell>
          <cell r="C1996">
            <v>44937</v>
          </cell>
          <cell r="D1996" t="str">
            <v>FLEXNET ECUADOR - MOVISTAR</v>
          </cell>
          <cell r="E1996" t="str">
            <v>CALLE 28 DE JUNIO S/N Y GARCIA MORENO ENTRADA LLANO GRANDE</v>
          </cell>
          <cell r="H1996" t="str">
            <v>170208</v>
          </cell>
          <cell r="I1996" t="str">
            <v>QUITO</v>
          </cell>
          <cell r="J1996" t="str">
            <v>PICHINCHA</v>
          </cell>
          <cell r="K1996" t="str">
            <v>CAVS MALL DEL RIO_SANTIAGO IVAN PINEDA BERMEO_ALIRIO JOSÉ BRICEÑO RIVAS</v>
          </cell>
          <cell r="L1996" t="str">
            <v>AV FELIPE II LB86 Y CIRCUNVALACION SUR CC MALL DEL RIO</v>
          </cell>
          <cell r="O1996" t="str">
            <v>CUENCA</v>
          </cell>
          <cell r="P1996" t="str">
            <v>CUENCA</v>
          </cell>
          <cell r="Q1996" t="str">
            <v>AZUAY</v>
          </cell>
          <cell r="R1996" t="str">
            <v>2023-00342</v>
          </cell>
          <cell r="W1996" t="str">
            <v>0</v>
          </cell>
          <cell r="X1996" t="str">
            <v>0979146599 - 0999923627</v>
          </cell>
          <cell r="AA1996">
            <v>44937</v>
          </cell>
          <cell r="AD1996">
            <v>1</v>
          </cell>
          <cell r="AE1996">
            <v>1</v>
          </cell>
          <cell r="AH1996" t="str">
            <v> </v>
          </cell>
          <cell r="AI1996" t="str">
            <v>DESPACHO</v>
          </cell>
          <cell r="AJ1996" t="str">
            <v>Normal</v>
          </cell>
          <cell r="AL1996" t="str">
            <v>NO</v>
          </cell>
          <cell r="AN1996" t="str">
            <v>R8</v>
          </cell>
          <cell r="AP1996">
            <v>44937</v>
          </cell>
          <cell r="AR1996" t="str">
            <v>MOVISTAR_2023-00342</v>
          </cell>
          <cell r="AS1996">
            <v>329097</v>
          </cell>
          <cell r="AT1996" t="str">
            <v>D40</v>
          </cell>
          <cell r="AU1996" t="str">
            <v>DIRECTO</v>
          </cell>
          <cell r="AV1996">
            <v>30</v>
          </cell>
          <cell r="AX1996" t="str">
            <v>ENTREGADO</v>
          </cell>
          <cell r="AY1996" t="str">
            <v>ESIM MOVISTAR_ESIM EVOUCHERS CODE QR: 30 und</v>
          </cell>
          <cell r="AZ1996" t="str">
            <v>SIMCARD</v>
          </cell>
          <cell r="BA1996" t="str">
            <v/>
          </cell>
        </row>
        <row r="1997">
          <cell r="A1997" t="str">
            <v>2023-00343</v>
          </cell>
          <cell r="B1997" t="str">
            <v>MOVISTAR</v>
          </cell>
          <cell r="C1997">
            <v>44937</v>
          </cell>
          <cell r="D1997" t="str">
            <v>FLEXNET ECUADOR - MOVISTAR</v>
          </cell>
          <cell r="E1997" t="str">
            <v>CALLE 28 DE JUNIO S/N Y GARCIA MORENO ENTRADA LLANO GRANDE</v>
          </cell>
          <cell r="H1997" t="str">
            <v>170208</v>
          </cell>
          <cell r="I1997" t="str">
            <v>QUITO</v>
          </cell>
          <cell r="J1997" t="str">
            <v>PICHINCHA</v>
          </cell>
          <cell r="K1997" t="str">
            <v>CAVS SAN MARINO_CARLOS FRANCO_ERIKA GOMÉZ_IAN RIVERA</v>
          </cell>
          <cell r="L1997" t="str">
            <v>AV FRANCISCO DE ORELLANA SN Y AV PLAZA DANIN</v>
          </cell>
          <cell r="O1997" t="str">
            <v>GUAYAQUIL</v>
          </cell>
          <cell r="P1997" t="str">
            <v>GUAYAQUIL</v>
          </cell>
          <cell r="Q1997" t="str">
            <v>GUAYAS</v>
          </cell>
          <cell r="R1997" t="str">
            <v>2023-00343</v>
          </cell>
          <cell r="W1997" t="str">
            <v>0</v>
          </cell>
          <cell r="X1997" t="str">
            <v>0925614026_0918395781_0920349156</v>
          </cell>
          <cell r="AA1997">
            <v>44937</v>
          </cell>
          <cell r="AD1997">
            <v>1</v>
          </cell>
          <cell r="AE1997">
            <v>1</v>
          </cell>
          <cell r="AH1997" t="str">
            <v>CC SAN MARINO SHOPPING PB LOCAL 1 NO 23</v>
          </cell>
          <cell r="AI1997" t="str">
            <v>DESPACHO</v>
          </cell>
          <cell r="AJ1997" t="str">
            <v>Normal</v>
          </cell>
          <cell r="AL1997" t="str">
            <v>NO</v>
          </cell>
          <cell r="AN1997" t="str">
            <v>BS</v>
          </cell>
          <cell r="AP1997">
            <v>44937</v>
          </cell>
          <cell r="AR1997" t="str">
            <v>MOVISTAR_2023-00343</v>
          </cell>
          <cell r="AS1997">
            <v>329095</v>
          </cell>
          <cell r="AT1997" t="str">
            <v>D40</v>
          </cell>
          <cell r="AU1997" t="str">
            <v>DIRECTO</v>
          </cell>
          <cell r="AV1997">
            <v>50</v>
          </cell>
          <cell r="AX1997" t="str">
            <v>ENTREGADO</v>
          </cell>
          <cell r="AY1997" t="str">
            <v>ESIM MOVISTAR_ESIM EVOUCHERS CODE QR: 50 und</v>
          </cell>
          <cell r="AZ1997" t="str">
            <v>SIMCARD</v>
          </cell>
          <cell r="BA1997" t="str">
            <v/>
          </cell>
        </row>
        <row r="1998">
          <cell r="A1998" t="str">
            <v>2023-00344</v>
          </cell>
          <cell r="B1998" t="str">
            <v>MOVISTAR</v>
          </cell>
          <cell r="C1998">
            <v>44938</v>
          </cell>
          <cell r="D1998" t="str">
            <v>FLEXNET ECUADOR - MOVISTAR</v>
          </cell>
          <cell r="E1998" t="str">
            <v>CALLE 28 DE JUNIO S/N Y GARCIA MORENO ENTRADA LLANO GRANDE</v>
          </cell>
          <cell r="H1998" t="str">
            <v>170208</v>
          </cell>
          <cell r="I1998" t="str">
            <v>QUITO</v>
          </cell>
          <cell r="J1998" t="str">
            <v>PICHINCHA</v>
          </cell>
          <cell r="K1998" t="str">
            <v>CAVS AE NORPHONE EL CONDADO_PUSDÁ CHEZA ERIKA ELIZABETH</v>
          </cell>
          <cell r="L1998" t="str">
            <v>AVENIDA DE LA PRENSA Y AVENIDA KENNEDY CC CONDADO SHOPPING  LOCAL 314 FRENTE A KIA</v>
          </cell>
          <cell r="O1998" t="str">
            <v>QUITO</v>
          </cell>
          <cell r="P1998" t="str">
            <v>QUITO</v>
          </cell>
          <cell r="Q1998" t="str">
            <v>PICHINCHA</v>
          </cell>
          <cell r="R1998" t="str">
            <v>2023-00344</v>
          </cell>
          <cell r="W1998" t="str">
            <v>1091717898001</v>
          </cell>
          <cell r="X1998" t="str">
            <v>984246089</v>
          </cell>
          <cell r="AA1998">
            <v>44938</v>
          </cell>
          <cell r="AD1998">
            <v>1</v>
          </cell>
          <cell r="AE1998">
            <v>1</v>
          </cell>
          <cell r="AH1998" t="str">
            <v> </v>
          </cell>
          <cell r="AI1998" t="str">
            <v>DESPACHO</v>
          </cell>
          <cell r="AJ1998" t="str">
            <v>Normal</v>
          </cell>
          <cell r="AL1998" t="str">
            <v>NO</v>
          </cell>
          <cell r="AN1998" t="str">
            <v>NORINDQUICAV7304</v>
          </cell>
          <cell r="AP1998">
            <v>44938</v>
          </cell>
          <cell r="AR1998" t="str">
            <v>MOVISTAR_2023-00344</v>
          </cell>
          <cell r="AS1998">
            <v>329246</v>
          </cell>
          <cell r="AT1998" t="str">
            <v>D40</v>
          </cell>
          <cell r="AU1998" t="str">
            <v>INDIRECTO</v>
          </cell>
          <cell r="AV1998">
            <v>5</v>
          </cell>
          <cell r="AX1998" t="str">
            <v>ENTREGADO</v>
          </cell>
          <cell r="AY1998" t="str">
            <v>ESIM MOVISTAR_ESIM EVOUCHERS CODE QR: 5 und</v>
          </cell>
          <cell r="AZ1998" t="str">
            <v>SIMCARD</v>
          </cell>
          <cell r="BA1998" t="str">
            <v/>
          </cell>
        </row>
        <row r="1999">
          <cell r="A1999" t="str">
            <v>2023-00345</v>
          </cell>
          <cell r="B1999" t="str">
            <v>MOVISTAR</v>
          </cell>
          <cell r="C1999">
            <v>44938</v>
          </cell>
          <cell r="D1999" t="str">
            <v>FLEXNET ECUADOR - MOVISTAR</v>
          </cell>
          <cell r="E1999" t="str">
            <v>CALLE 28 DE JUNIO S/N Y GARCIA MORENO ENTRADA LLANO GRANDE</v>
          </cell>
          <cell r="H1999" t="str">
            <v>170208</v>
          </cell>
          <cell r="I1999" t="str">
            <v>QUITO</v>
          </cell>
          <cell r="J1999" t="str">
            <v>PICHINCHA</v>
          </cell>
          <cell r="K1999" t="str">
            <v>AGENTE AE CELISTICS SAN LUIS_KLEBER GRANDA_DANY IMBAQUINGO</v>
          </cell>
          <cell r="L1999" t="str">
            <v>CAVS PREMIUM AUTOPISTA GRAL RUMIÑAHUI Y AV SAN LUIS</v>
          </cell>
          <cell r="O1999" t="str">
            <v>QUITO</v>
          </cell>
          <cell r="P1999" t="str">
            <v>QUITO</v>
          </cell>
          <cell r="Q1999" t="str">
            <v>PICHINCHA</v>
          </cell>
          <cell r="R1999" t="str">
            <v>2023-00345</v>
          </cell>
          <cell r="W1999" t="str">
            <v>1792161037001</v>
          </cell>
          <cell r="X1999" t="str">
            <v>0992567346_094084829</v>
          </cell>
          <cell r="AA1999">
            <v>44938</v>
          </cell>
          <cell r="AD1999">
            <v>1</v>
          </cell>
          <cell r="AE1999">
            <v>1</v>
          </cell>
          <cell r="AH1999" t="str">
            <v>PLANTA BAJA FRENTE A MARATHON</v>
          </cell>
          <cell r="AI1999" t="str">
            <v>DESPACHO</v>
          </cell>
          <cell r="AJ1999" t="str">
            <v>Normal</v>
          </cell>
          <cell r="AL1999" t="str">
            <v>NO</v>
          </cell>
          <cell r="AN1999" t="str">
            <v>CELINDQUIAGE0241</v>
          </cell>
          <cell r="AP1999">
            <v>44938</v>
          </cell>
          <cell r="AR1999" t="str">
            <v>MOVISTAR_2023-00345</v>
          </cell>
          <cell r="AS1999">
            <v>329289</v>
          </cell>
          <cell r="AT1999" t="str">
            <v>D40</v>
          </cell>
          <cell r="AU1999" t="str">
            <v>INDIRECTO</v>
          </cell>
          <cell r="AV1999">
            <v>15</v>
          </cell>
          <cell r="AX1999" t="str">
            <v>ENTREGADO</v>
          </cell>
          <cell r="AY1999" t="str">
            <v>ESIM MOVISTAR_ESIM EVOUCHERS CODE QR: 15 und</v>
          </cell>
          <cell r="AZ1999" t="str">
            <v>SIMCARD</v>
          </cell>
          <cell r="BA1999" t="str">
            <v/>
          </cell>
        </row>
        <row r="2000">
          <cell r="A2000" t="str">
            <v>2023-00346</v>
          </cell>
          <cell r="B2000" t="str">
            <v>MOVISTAR</v>
          </cell>
          <cell r="C2000">
            <v>44938</v>
          </cell>
          <cell r="D2000" t="str">
            <v>FLEXNET ECUADOR - MOVISTAR</v>
          </cell>
          <cell r="E2000" t="str">
            <v>CALLE 28 DE JUNIO S/N Y GARCIA MORENO ENTRADA LLANO GRANDE</v>
          </cell>
          <cell r="H2000" t="str">
            <v>170208</v>
          </cell>
          <cell r="I2000" t="str">
            <v>QUITO</v>
          </cell>
          <cell r="J2000" t="str">
            <v>PICHINCHA</v>
          </cell>
          <cell r="K2000" t="str">
            <v>AE NORPHONE MALL DEL SOL_ANDY SOLORZANO - SAMANTHA ENRIQUEZ</v>
          </cell>
          <cell r="L2000" t="str">
            <v>AV. JOAQUIN ORRANTIA Y AV. CONSTITUCION. PARROQUIA TARQUI 4TO PSJ. 1 NE.POSTAL 090513</v>
          </cell>
          <cell r="O2000" t="str">
            <v>GUAYAQUIL</v>
          </cell>
          <cell r="P2000" t="str">
            <v>GUAYAQUIL</v>
          </cell>
          <cell r="Q2000" t="str">
            <v>GUAYAS</v>
          </cell>
          <cell r="R2000" t="str">
            <v>2023-00346</v>
          </cell>
          <cell r="W2000" t="str">
            <v>1091717898001</v>
          </cell>
          <cell r="X2000" t="str">
            <v>0995482890  - 0987620147</v>
          </cell>
          <cell r="AA2000">
            <v>44938</v>
          </cell>
          <cell r="AD2000">
            <v>1</v>
          </cell>
          <cell r="AE2000">
            <v>1</v>
          </cell>
          <cell r="AH2000" t="str">
            <v>CC MALL DEL SOL LOCAL A55 PB ZONA 1.</v>
          </cell>
          <cell r="AI2000" t="str">
            <v>DESPACHO</v>
          </cell>
          <cell r="AJ2000" t="str">
            <v>Normal</v>
          </cell>
          <cell r="AL2000" t="str">
            <v>NO</v>
          </cell>
          <cell r="AN2000" t="str">
            <v>NORINDGUAAEN10506</v>
          </cell>
          <cell r="AP2000">
            <v>44938</v>
          </cell>
          <cell r="AR2000" t="str">
            <v>MOVISTAR_2023-00346</v>
          </cell>
          <cell r="AS2000">
            <v>329248</v>
          </cell>
          <cell r="AT2000" t="str">
            <v>D40</v>
          </cell>
          <cell r="AU2000" t="str">
            <v>INDIRECTO</v>
          </cell>
          <cell r="AV2000">
            <v>5</v>
          </cell>
          <cell r="AX2000" t="str">
            <v>ENTREGADO</v>
          </cell>
          <cell r="AY2000" t="str">
            <v>ESIM MOVISTAR_ESIM EVOUCHERS CODE QR: 5 und</v>
          </cell>
          <cell r="AZ2000" t="str">
            <v>SIMCARD</v>
          </cell>
          <cell r="BA2000" t="str">
            <v/>
          </cell>
        </row>
        <row r="2001">
          <cell r="A2001" t="str">
            <v>2023-00347</v>
          </cell>
          <cell r="B2001" t="str">
            <v>MOVISTAR</v>
          </cell>
          <cell r="C2001">
            <v>44938</v>
          </cell>
          <cell r="D2001" t="str">
            <v>FLEXNET ECUADOR - MOVISTAR</v>
          </cell>
          <cell r="E2001" t="str">
            <v>CALLE 28 DE JUNIO S/N Y GARCIA MORENO ENTRADA LLANO GRANDE</v>
          </cell>
          <cell r="H2001" t="str">
            <v>170208</v>
          </cell>
          <cell r="I2001" t="str">
            <v>QUITO</v>
          </cell>
          <cell r="J2001" t="str">
            <v>PICHINCHA</v>
          </cell>
          <cell r="K2001" t="str">
            <v>AE CELISTICS QUICENTRO SUR_KLEBER GRANDA_DANY IMBAQUINGO</v>
          </cell>
          <cell r="L2001" t="str">
            <v>MORAN VALVERDE Y TENIENTE HUGO ORTIZ CC QUICENTRO SHOPPING SUR N 1 LOCAL 91 – 92 JUNTO A MEGAMAXI</v>
          </cell>
          <cell r="O2001" t="str">
            <v>QUITO</v>
          </cell>
          <cell r="P2001" t="str">
            <v>QUITO</v>
          </cell>
          <cell r="Q2001" t="str">
            <v>PICHINCHA</v>
          </cell>
          <cell r="R2001" t="str">
            <v>2023-00347</v>
          </cell>
          <cell r="W2001" t="str">
            <v>1792161037001</v>
          </cell>
          <cell r="X2001" t="str">
            <v>0992567346_094084829</v>
          </cell>
          <cell r="AA2001">
            <v>44938</v>
          </cell>
          <cell r="AD2001">
            <v>1</v>
          </cell>
          <cell r="AE2001">
            <v>1</v>
          </cell>
          <cell r="AH2001" t="str">
            <v>CC QUICENTRO SHOPPING SUR N 1 LOCAL 91 – 92 JUNTO A MEGAMAXI</v>
          </cell>
          <cell r="AI2001" t="str">
            <v>DESPACHO</v>
          </cell>
          <cell r="AJ2001" t="str">
            <v>Normal</v>
          </cell>
          <cell r="AL2001" t="str">
            <v>NO</v>
          </cell>
          <cell r="AN2001" t="str">
            <v>CELINDQUIAEC10018</v>
          </cell>
          <cell r="AP2001">
            <v>44938</v>
          </cell>
          <cell r="AR2001" t="str">
            <v>MOVISTAR_2023-00347</v>
          </cell>
          <cell r="AS2001">
            <v>329284</v>
          </cell>
          <cell r="AT2001" t="str">
            <v>D40</v>
          </cell>
          <cell r="AU2001" t="str">
            <v>INDIRECTO</v>
          </cell>
          <cell r="AV2001">
            <v>15</v>
          </cell>
          <cell r="AX2001" t="str">
            <v>ENTREGADO</v>
          </cell>
          <cell r="AY2001" t="str">
            <v>ESIM MOVISTAR_ESIM EVOUCHERS CODE QR: 15 und</v>
          </cell>
          <cell r="AZ2001" t="str">
            <v>SIMCARD</v>
          </cell>
          <cell r="BA2001" t="str">
            <v/>
          </cell>
        </row>
        <row r="2002">
          <cell r="A2002" t="str">
            <v>2023-00348</v>
          </cell>
          <cell r="B2002" t="str">
            <v>MOVISTAR</v>
          </cell>
          <cell r="C2002">
            <v>44938</v>
          </cell>
          <cell r="D2002" t="str">
            <v>FLEXNET ECUADOR - MOVISTAR</v>
          </cell>
          <cell r="E2002" t="str">
            <v>CALLE 28 DE JUNIO S/N Y GARCIA MORENO ENTRADA LLANO GRANDE</v>
          </cell>
          <cell r="H2002" t="str">
            <v>170208</v>
          </cell>
          <cell r="I2002" t="str">
            <v>QUITO</v>
          </cell>
          <cell r="J2002" t="str">
            <v>PICHINCHA</v>
          </cell>
          <cell r="K2002" t="str">
            <v>CAVS AE NORPHONE EL PORTAL_LOURDES BRAVO</v>
          </cell>
          <cell r="L2002" t="str">
            <v>AV GALO PLAZA LASSO Y AV SIMON BOLIVAR CENTRO COMERCIAL PORTAL SHOPPING LOCAL P25253 PISO DOS</v>
          </cell>
          <cell r="O2002" t="str">
            <v>QUITO</v>
          </cell>
          <cell r="P2002" t="str">
            <v>QUITO</v>
          </cell>
          <cell r="Q2002" t="str">
            <v>PICHINCHA</v>
          </cell>
          <cell r="R2002" t="str">
            <v>2023-00348</v>
          </cell>
          <cell r="W2002" t="str">
            <v>1091717898001</v>
          </cell>
          <cell r="X2002" t="str">
            <v>998659562</v>
          </cell>
          <cell r="AA2002">
            <v>44938</v>
          </cell>
          <cell r="AD2002">
            <v>1</v>
          </cell>
          <cell r="AE2002">
            <v>1</v>
          </cell>
          <cell r="AH2002" t="str">
            <v> </v>
          </cell>
          <cell r="AI2002" t="str">
            <v>DESPACHO</v>
          </cell>
          <cell r="AJ2002" t="str">
            <v>Normal</v>
          </cell>
          <cell r="AL2002" t="str">
            <v>NO</v>
          </cell>
          <cell r="AN2002" t="str">
            <v>NORINDQUICAV7258</v>
          </cell>
          <cell r="AP2002">
            <v>44938</v>
          </cell>
          <cell r="AR2002" t="str">
            <v>MOVISTAR_2023-00348</v>
          </cell>
          <cell r="AS2002">
            <v>329245</v>
          </cell>
          <cell r="AT2002" t="str">
            <v>D40</v>
          </cell>
          <cell r="AU2002" t="str">
            <v>INDIRECTO</v>
          </cell>
          <cell r="AV2002">
            <v>5</v>
          </cell>
          <cell r="AX2002" t="str">
            <v>ENTREGADO</v>
          </cell>
          <cell r="AY2002" t="str">
            <v>ESIM MOVISTAR_ESIM EVOUCHERS CODE QR: 5 und</v>
          </cell>
          <cell r="AZ2002" t="str">
            <v>SIMCARD</v>
          </cell>
          <cell r="BA2002" t="str">
            <v/>
          </cell>
        </row>
        <row r="2003">
          <cell r="A2003" t="str">
            <v>2023-00349</v>
          </cell>
          <cell r="B2003" t="str">
            <v>MOVISTAR</v>
          </cell>
          <cell r="C2003">
            <v>44938</v>
          </cell>
          <cell r="D2003" t="str">
            <v>FLEXNET ECUADOR - MOVISTAR</v>
          </cell>
          <cell r="E2003" t="str">
            <v>CALLE 28 DE JUNIO S/N Y GARCIA MORENO ENTRADA LLANO GRANDE</v>
          </cell>
          <cell r="H2003" t="str">
            <v>170208</v>
          </cell>
          <cell r="I2003" t="str">
            <v>QUITO</v>
          </cell>
          <cell r="J2003" t="str">
            <v>PICHINCHA</v>
          </cell>
          <cell r="K2003" t="str">
            <v>AE CELISTICS PORTAL SHOPPING_KLEBER GRANDA_DANY IMBAQUINGO</v>
          </cell>
          <cell r="L2003" t="str">
            <v>GALO PLAZA LASSO Y AV SIMON BOLIVAR CC PORTAL SHOPPING TERCER PISO P350 LOCAL MOVISTAR</v>
          </cell>
          <cell r="O2003" t="str">
            <v>QUITO</v>
          </cell>
          <cell r="P2003" t="str">
            <v>QUITO</v>
          </cell>
          <cell r="Q2003" t="str">
            <v>PICHINCHA</v>
          </cell>
          <cell r="R2003" t="str">
            <v>2023-00349</v>
          </cell>
          <cell r="W2003" t="str">
            <v>1792161037001</v>
          </cell>
          <cell r="X2003" t="str">
            <v>0992567346_094084829</v>
          </cell>
          <cell r="AA2003">
            <v>44938</v>
          </cell>
          <cell r="AD2003">
            <v>1</v>
          </cell>
          <cell r="AE2003">
            <v>1</v>
          </cell>
          <cell r="AH2003" t="str">
            <v>CC PORTAL SHOPPING TERCER PISO P350 LOCAL MOVISTAR</v>
          </cell>
          <cell r="AI2003" t="str">
            <v>DESPACHO</v>
          </cell>
          <cell r="AJ2003" t="str">
            <v>Normal</v>
          </cell>
          <cell r="AL2003" t="str">
            <v>NO</v>
          </cell>
          <cell r="AN2003" t="str">
            <v>CELINDQUIAEC10020</v>
          </cell>
          <cell r="AP2003">
            <v>44938</v>
          </cell>
          <cell r="AR2003" t="str">
            <v>MOVISTAR_2023-00349</v>
          </cell>
          <cell r="AS2003">
            <v>329282</v>
          </cell>
          <cell r="AT2003" t="str">
            <v>D40</v>
          </cell>
          <cell r="AU2003" t="str">
            <v>INDIRECTO</v>
          </cell>
          <cell r="AV2003">
            <v>11</v>
          </cell>
          <cell r="AX2003" t="str">
            <v>ENTREGADO</v>
          </cell>
          <cell r="AY2003" t="str">
            <v>ESIM MOVISTAR_ESIM EVOUCHERS CODE QR: 10 und / LTE HONOR 50 256GB CRISTAL GLACIAR: 1 und</v>
          </cell>
          <cell r="AZ2003" t="str">
            <v>SIMCARD / TERMINAL</v>
          </cell>
          <cell r="BA2003" t="str">
            <v/>
          </cell>
        </row>
        <row r="2004">
          <cell r="A2004" t="str">
            <v>2023-00350</v>
          </cell>
          <cell r="B2004" t="str">
            <v>MOVISTAR</v>
          </cell>
          <cell r="C2004">
            <v>44938</v>
          </cell>
          <cell r="D2004" t="str">
            <v>FLEXNET ECUADOR - MOVISTAR</v>
          </cell>
          <cell r="E2004" t="str">
            <v>CALLE 28 DE JUNIO S/N Y GARCIA MORENO ENTRADA LLANO GRANDE</v>
          </cell>
          <cell r="H2004" t="str">
            <v>170208</v>
          </cell>
          <cell r="I2004" t="str">
            <v>QUITO</v>
          </cell>
          <cell r="J2004" t="str">
            <v>PICHINCHA</v>
          </cell>
          <cell r="K2004" t="str">
            <v>AE NORPHONE 9 DE OCT_LOURDES BRAVO</v>
          </cell>
          <cell r="L2004" t="str">
            <v>9 DE OCTUBRE ENTRE PEDRO CARBO Y GENERAL CORDOVA, EDIFICIO SAN FRANCISCO 300 LOCAL NO. 8 PLANTA BAJA (PARTE EXTERIOR)</v>
          </cell>
          <cell r="O2004" t="str">
            <v>GUAYAQUIL</v>
          </cell>
          <cell r="P2004" t="str">
            <v>GUAYAQUIL</v>
          </cell>
          <cell r="Q2004" t="str">
            <v>GUAYAS</v>
          </cell>
          <cell r="R2004" t="str">
            <v>2023-00350</v>
          </cell>
          <cell r="W2004" t="str">
            <v>1091717898001</v>
          </cell>
          <cell r="X2004" t="str">
            <v>0984246089</v>
          </cell>
          <cell r="AA2004">
            <v>44938</v>
          </cell>
          <cell r="AD2004">
            <v>1</v>
          </cell>
          <cell r="AE2004">
            <v>1</v>
          </cell>
          <cell r="AH2004" t="str">
            <v>0</v>
          </cell>
          <cell r="AI2004" t="str">
            <v>DESPACHO</v>
          </cell>
          <cell r="AJ2004" t="str">
            <v>Normal</v>
          </cell>
          <cell r="AL2004" t="str">
            <v>NO</v>
          </cell>
          <cell r="AN2004" t="str">
            <v>NORINDGUAAEN13978</v>
          </cell>
          <cell r="AP2004">
            <v>44938</v>
          </cell>
          <cell r="AR2004" t="str">
            <v>MOVISTAR_2023-00350</v>
          </cell>
          <cell r="AS2004">
            <v>329247</v>
          </cell>
          <cell r="AT2004" t="str">
            <v>D40</v>
          </cell>
          <cell r="AU2004" t="str">
            <v>INDIRECTO</v>
          </cell>
          <cell r="AV2004">
            <v>5</v>
          </cell>
          <cell r="AX2004" t="str">
            <v>ENTREGADO</v>
          </cell>
          <cell r="AY2004" t="str">
            <v>ESIM MOVISTAR_ESIM EVOUCHERS CODE QR: 5 und</v>
          </cell>
          <cell r="AZ2004" t="str">
            <v>SIMCARD</v>
          </cell>
          <cell r="BA2004" t="str">
            <v/>
          </cell>
        </row>
        <row r="2005">
          <cell r="A2005" t="str">
            <v>2023-00351</v>
          </cell>
          <cell r="B2005" t="str">
            <v>MOVISTAR</v>
          </cell>
          <cell r="C2005">
            <v>44938</v>
          </cell>
          <cell r="D2005" t="str">
            <v>FLEXNET ECUADOR - MOVISTAR</v>
          </cell>
          <cell r="E2005" t="str">
            <v>CALLE 28 DE JUNIO S/N Y GARCIA MORENO ENTRADA LLANO GRANDE</v>
          </cell>
          <cell r="H2005" t="str">
            <v>170208</v>
          </cell>
          <cell r="I2005" t="str">
            <v>QUITO</v>
          </cell>
          <cell r="J2005" t="str">
            <v>PICHINCHA</v>
          </cell>
          <cell r="K2005" t="str">
            <v>AE CELISTICS CCI_KLEBER GRANDA_DANY IMBAQUINGO</v>
          </cell>
          <cell r="L2005" t="str">
            <v>AV AMAZONAS Y NACIONES UNIDAS CENTRO COMERCIAL IÑAQUITO LC 223 224</v>
          </cell>
          <cell r="O2005" t="str">
            <v>QUITO</v>
          </cell>
          <cell r="P2005" t="str">
            <v>QUITO</v>
          </cell>
          <cell r="Q2005" t="str">
            <v>PICHINCHA</v>
          </cell>
          <cell r="R2005" t="str">
            <v>2023-00351</v>
          </cell>
          <cell r="W2005" t="str">
            <v>1792161037001</v>
          </cell>
          <cell r="X2005" t="str">
            <v>0992567346_094084829</v>
          </cell>
          <cell r="AA2005">
            <v>44938</v>
          </cell>
          <cell r="AD2005">
            <v>1</v>
          </cell>
          <cell r="AE2005">
            <v>1</v>
          </cell>
          <cell r="AH2005" t="str">
            <v>CENTRO COMERCIAL IÑAQUITO LC 223224</v>
          </cell>
          <cell r="AI2005" t="str">
            <v>DESPACHO</v>
          </cell>
          <cell r="AJ2005" t="str">
            <v>Normal</v>
          </cell>
          <cell r="AL2005" t="str">
            <v>NO</v>
          </cell>
          <cell r="AN2005" t="str">
            <v>CELINDQUIAEC7318</v>
          </cell>
          <cell r="AP2005">
            <v>44938</v>
          </cell>
          <cell r="AR2005" t="str">
            <v>MOVISTAR_2023-00351</v>
          </cell>
          <cell r="AS2005">
            <v>329242</v>
          </cell>
          <cell r="AT2005" t="str">
            <v>D40</v>
          </cell>
          <cell r="AU2005" t="str">
            <v>INDIRECTO</v>
          </cell>
          <cell r="AV2005">
            <v>10</v>
          </cell>
          <cell r="AX2005" t="str">
            <v>ENTREGADO</v>
          </cell>
          <cell r="AY2005" t="str">
            <v>ESIM MOVISTAR_ESIM EVOUCHERS CODE QR: 10 und</v>
          </cell>
          <cell r="AZ2005" t="str">
            <v>SIMCARD</v>
          </cell>
          <cell r="BA2005" t="str">
            <v/>
          </cell>
        </row>
        <row r="2006">
          <cell r="A2006" t="str">
            <v>2023-00352</v>
          </cell>
          <cell r="B2006" t="str">
            <v>MOVISTAR</v>
          </cell>
          <cell r="C2006">
            <v>44938</v>
          </cell>
          <cell r="D2006" t="str">
            <v>FLEXNET ECUADOR - MOVISTAR</v>
          </cell>
          <cell r="E2006" t="str">
            <v>CALLE 28 DE JUNIO S/N Y GARCIA MORENO ENTRADA LLANO GRANDE</v>
          </cell>
          <cell r="H2006" t="str">
            <v>170208</v>
          </cell>
          <cell r="I2006" t="str">
            <v>QUITO</v>
          </cell>
          <cell r="J2006" t="str">
            <v>PICHINCHA</v>
          </cell>
          <cell r="K2006" t="str">
            <v>AGENTE AE CELISTICS EL RECREO QUITO_KLEBER GRANDA_DANY IMBAQUINGO</v>
          </cell>
          <cell r="L2006" t="str">
            <v>FRANQUICIA PEDRO VICENTE MALDONADO 510194 Y CALVAS CC RECREO OF P106</v>
          </cell>
          <cell r="O2006" t="str">
            <v>QUITO</v>
          </cell>
          <cell r="P2006" t="str">
            <v>QUITO</v>
          </cell>
          <cell r="Q2006" t="str">
            <v>PICHINCHA</v>
          </cell>
          <cell r="R2006" t="str">
            <v>2023-00352</v>
          </cell>
          <cell r="W2006" t="str">
            <v>1792161037001</v>
          </cell>
          <cell r="X2006" t="str">
            <v>0992567346_094084829</v>
          </cell>
          <cell r="AA2006">
            <v>44938</v>
          </cell>
          <cell r="AD2006">
            <v>1</v>
          </cell>
          <cell r="AE2006">
            <v>1</v>
          </cell>
          <cell r="AH2006" t="str">
            <v>CC RECREO OF P106</v>
          </cell>
          <cell r="AI2006" t="str">
            <v>DESPACHO</v>
          </cell>
          <cell r="AJ2006" t="str">
            <v>Normal</v>
          </cell>
          <cell r="AL2006" t="str">
            <v>NO</v>
          </cell>
          <cell r="AN2006" t="str">
            <v>CELINDQUIAGE0251</v>
          </cell>
          <cell r="AP2006">
            <v>44938</v>
          </cell>
          <cell r="AR2006" t="str">
            <v>MOVISTAR_2023-00352</v>
          </cell>
          <cell r="AS2006">
            <v>329288</v>
          </cell>
          <cell r="AT2006" t="str">
            <v>D40</v>
          </cell>
          <cell r="AU2006" t="str">
            <v>INDIRECTO</v>
          </cell>
          <cell r="AV2006">
            <v>15</v>
          </cell>
          <cell r="AX2006" t="str">
            <v>ENTREGADO</v>
          </cell>
          <cell r="AY2006" t="str">
            <v>ESIM MOVISTAR_ESIM EVOUCHERS CODE QR: 15 und</v>
          </cell>
          <cell r="AZ2006" t="str">
            <v>SIMCARD</v>
          </cell>
          <cell r="BA2006" t="str">
            <v/>
          </cell>
        </row>
        <row r="2007">
          <cell r="A2007" t="str">
            <v>2023-00353</v>
          </cell>
          <cell r="B2007" t="str">
            <v>MOVISTAR</v>
          </cell>
          <cell r="C2007">
            <v>44938</v>
          </cell>
          <cell r="D2007" t="str">
            <v>FLEXNET ECUADOR - MOVISTAR</v>
          </cell>
          <cell r="E2007" t="str">
            <v>CALLE 28 DE JUNIO S/N Y GARCIA MORENO ENTRADA LLANO GRANDE</v>
          </cell>
          <cell r="H2007" t="str">
            <v>170208</v>
          </cell>
          <cell r="I2007" t="str">
            <v>QUITO</v>
          </cell>
          <cell r="J2007" t="str">
            <v>PICHINCHA</v>
          </cell>
          <cell r="K2007" t="str">
            <v>AE NORPHONE PORTOVIEJO_JORGE EDUARDO GUZMAN BENITEZ</v>
          </cell>
          <cell r="L2007" t="str">
            <v>AV. AMERICA Y, JORGE WASHINGTON, PORTOVIEJO LOCAL 16 Y 17 PLANTA BAJA</v>
          </cell>
          <cell r="O2007" t="str">
            <v>PORTOVIEJO</v>
          </cell>
          <cell r="P2007" t="str">
            <v>PORTOVIEJO</v>
          </cell>
          <cell r="Q2007" t="str">
            <v>MANABI</v>
          </cell>
          <cell r="R2007" t="str">
            <v>2023-00353</v>
          </cell>
          <cell r="W2007" t="str">
            <v>1713171823</v>
          </cell>
          <cell r="X2007" t="str">
            <v>984620069</v>
          </cell>
          <cell r="AA2007">
            <v>44938</v>
          </cell>
          <cell r="AD2007">
            <v>1</v>
          </cell>
          <cell r="AE2007">
            <v>1</v>
          </cell>
          <cell r="AH2007" t="str">
            <v>0</v>
          </cell>
          <cell r="AI2007" t="str">
            <v>DESPACHO</v>
          </cell>
          <cell r="AJ2007" t="str">
            <v>Normal</v>
          </cell>
          <cell r="AL2007" t="str">
            <v>NO</v>
          </cell>
          <cell r="AN2007" t="str">
            <v>NORINDPORAEN15238</v>
          </cell>
          <cell r="AP2007">
            <v>44938</v>
          </cell>
          <cell r="AR2007" t="str">
            <v>MOVISTAR_2023-00353</v>
          </cell>
          <cell r="AS2007">
            <v>329244</v>
          </cell>
          <cell r="AT2007" t="str">
            <v>D40</v>
          </cell>
          <cell r="AU2007" t="str">
            <v>INDIRECTO</v>
          </cell>
          <cell r="AV2007">
            <v>5</v>
          </cell>
          <cell r="AX2007" t="str">
            <v>ENTREGADO</v>
          </cell>
          <cell r="AY2007" t="str">
            <v>ESIM MOVISTAR_ESIM EVOUCHERS CODE QR: 5 und</v>
          </cell>
          <cell r="AZ2007" t="str">
            <v>SIMCARD</v>
          </cell>
          <cell r="BA2007" t="str">
            <v/>
          </cell>
        </row>
        <row r="2008">
          <cell r="A2008" t="str">
            <v>2023-00354</v>
          </cell>
          <cell r="B2008" t="str">
            <v>MOVISTAR</v>
          </cell>
          <cell r="C2008">
            <v>44938</v>
          </cell>
          <cell r="D2008" t="str">
            <v>FLEXNET ECUADOR - MOVISTAR</v>
          </cell>
          <cell r="E2008" t="str">
            <v>CALLE 28 DE JUNIO S/N Y GARCIA MORENO ENTRADA LLANO GRANDE</v>
          </cell>
          <cell r="H2008" t="str">
            <v>170208</v>
          </cell>
          <cell r="I2008" t="str">
            <v>QUITO</v>
          </cell>
          <cell r="J2008" t="str">
            <v>PICHINCHA</v>
          </cell>
          <cell r="K2008" t="str">
            <v>CELISTICS CAVS DAS AMBATO CENTRO_KLEBER GRANDA_DANY IMBAQUINGO</v>
          </cell>
          <cell r="L2008" t="str">
            <v>CALLE SUCRE ENTRE CALLE MERA Y MARTINEZ N 750</v>
          </cell>
          <cell r="O2008" t="str">
            <v>AMBATO</v>
          </cell>
          <cell r="P2008" t="str">
            <v>AMBATO</v>
          </cell>
          <cell r="Q2008" t="str">
            <v>TUNGURAHUA</v>
          </cell>
          <cell r="R2008" t="str">
            <v>2023-00354</v>
          </cell>
          <cell r="W2008" t="str">
            <v>1792161037001</v>
          </cell>
          <cell r="X2008" t="str">
            <v>0992567346_094084829</v>
          </cell>
          <cell r="AA2008">
            <v>44938</v>
          </cell>
          <cell r="AD2008">
            <v>1</v>
          </cell>
          <cell r="AE2008">
            <v>1</v>
          </cell>
          <cell r="AH2008" t="str">
            <v>DIAGONAL AL BANCO GUAYAQUIL AMBATO</v>
          </cell>
          <cell r="AI2008" t="str">
            <v>DESPACHO</v>
          </cell>
          <cell r="AJ2008" t="str">
            <v>Normal</v>
          </cell>
          <cell r="AL2008" t="str">
            <v>NO</v>
          </cell>
          <cell r="AN2008" t="str">
            <v>CELINDAMBCEL5660</v>
          </cell>
          <cell r="AP2008">
            <v>44938</v>
          </cell>
          <cell r="AR2008" t="str">
            <v>MOVISTAR_2023-00354</v>
          </cell>
          <cell r="AS2008">
            <v>329256</v>
          </cell>
          <cell r="AT2008" t="str">
            <v>D40</v>
          </cell>
          <cell r="AU2008" t="str">
            <v>INDIRECTO</v>
          </cell>
          <cell r="AV2008">
            <v>10</v>
          </cell>
          <cell r="AX2008" t="str">
            <v>ENTREGADO</v>
          </cell>
          <cell r="AY2008" t="str">
            <v>ESIM MOVISTAR_ESIM EVOUCHERS CODE QR: 10 und</v>
          </cell>
          <cell r="AZ2008" t="str">
            <v>SIMCARD</v>
          </cell>
          <cell r="BA2008" t="str">
            <v/>
          </cell>
        </row>
        <row r="2009">
          <cell r="A2009" t="str">
            <v>2023-00355</v>
          </cell>
          <cell r="B2009" t="str">
            <v>MOVISTAR</v>
          </cell>
          <cell r="C2009">
            <v>44938</v>
          </cell>
          <cell r="D2009" t="str">
            <v>FLEXNET ECUADOR - MOVISTAR</v>
          </cell>
          <cell r="E2009" t="str">
            <v>CALLE 28 DE JUNIO S/N Y GARCIA MORENO ENTRADA LLANO GRANDE</v>
          </cell>
          <cell r="H2009" t="str">
            <v>170208</v>
          </cell>
          <cell r="I2009" t="str">
            <v>QUITO</v>
          </cell>
          <cell r="J2009" t="str">
            <v>PICHINCHA</v>
          </cell>
          <cell r="K2009" t="str">
            <v>AGENTE AE CELISTICS MALL DE LOS ANDES_KLEBER GRANDA_DANY IMBAQUINGO</v>
          </cell>
          <cell r="L2009" t="str">
            <v>AV. ATAHUALPA Y VÍCTOR HUGO, CENTRO COMERCIAL MALL DE LOS ANDES LOCAL #120.</v>
          </cell>
          <cell r="O2009" t="str">
            <v>AMBATO</v>
          </cell>
          <cell r="P2009" t="str">
            <v>AMBATO</v>
          </cell>
          <cell r="Q2009" t="str">
            <v>TUNGURAHUA</v>
          </cell>
          <cell r="R2009" t="str">
            <v>2023-00355</v>
          </cell>
          <cell r="W2009" t="str">
            <v>1792161037001</v>
          </cell>
          <cell r="X2009" t="str">
            <v>0992567346_094084829</v>
          </cell>
          <cell r="AA2009">
            <v>44938</v>
          </cell>
          <cell r="AD2009">
            <v>1</v>
          </cell>
          <cell r="AE2009">
            <v>1</v>
          </cell>
          <cell r="AH2009" t="str">
            <v>CC MALL DE LOS ANDES LOCAL 122123 AMBATO</v>
          </cell>
          <cell r="AI2009" t="str">
            <v>DESPACHO</v>
          </cell>
          <cell r="AJ2009" t="str">
            <v>Normal</v>
          </cell>
          <cell r="AL2009" t="str">
            <v>NO</v>
          </cell>
          <cell r="AN2009" t="str">
            <v>CELINDAMBAGE0878</v>
          </cell>
          <cell r="AP2009">
            <v>44938</v>
          </cell>
          <cell r="AR2009" t="str">
            <v>MOVISTAR_2023-00355</v>
          </cell>
          <cell r="AS2009">
            <v>329241</v>
          </cell>
          <cell r="AT2009" t="str">
            <v>D40</v>
          </cell>
          <cell r="AU2009" t="str">
            <v>INDIRECTO</v>
          </cell>
          <cell r="AV2009">
            <v>10</v>
          </cell>
          <cell r="AX2009" t="str">
            <v>ENTREGADO</v>
          </cell>
          <cell r="AY2009" t="str">
            <v>ESIM MOVISTAR_ESIM EVOUCHERS CODE QR: 10 und</v>
          </cell>
          <cell r="AZ2009" t="str">
            <v>SIMCARD</v>
          </cell>
          <cell r="BA2009" t="str">
            <v/>
          </cell>
        </row>
        <row r="2010">
          <cell r="A2010" t="str">
            <v>2023-00356</v>
          </cell>
          <cell r="B2010" t="str">
            <v>MOVISTAR</v>
          </cell>
          <cell r="C2010">
            <v>44938</v>
          </cell>
          <cell r="D2010" t="str">
            <v>FLEXNET ECUADOR - MOVISTAR</v>
          </cell>
          <cell r="E2010" t="str">
            <v>CALLE 28 DE JUNIO S/N Y GARCIA MORENO ENTRADA LLANO GRANDE</v>
          </cell>
          <cell r="H2010" t="str">
            <v>170208</v>
          </cell>
          <cell r="I2010" t="str">
            <v>QUITO</v>
          </cell>
          <cell r="J2010" t="str">
            <v>PICHINCHA</v>
          </cell>
          <cell r="K2010" t="str">
            <v>CAVS AE NORPHONE EL JARDIN_PAOLA MORAN</v>
          </cell>
          <cell r="L2010" t="str">
            <v>AV AMAZONAS N6  114 Y REPUBLICA CC EL JARDIN</v>
          </cell>
          <cell r="O2010" t="str">
            <v>QUITO</v>
          </cell>
          <cell r="P2010" t="str">
            <v>QUITO</v>
          </cell>
          <cell r="Q2010" t="str">
            <v>PICHINCHA</v>
          </cell>
          <cell r="R2010" t="str">
            <v>2023-00356</v>
          </cell>
          <cell r="W2010" t="str">
            <v>1091717898001</v>
          </cell>
          <cell r="X2010" t="str">
            <v>998659562</v>
          </cell>
          <cell r="AA2010">
            <v>44938</v>
          </cell>
          <cell r="AD2010">
            <v>1</v>
          </cell>
          <cell r="AE2010">
            <v>1</v>
          </cell>
          <cell r="AH2010" t="str">
            <v> </v>
          </cell>
          <cell r="AI2010" t="str">
            <v>DESPACHO</v>
          </cell>
          <cell r="AJ2010" t="str">
            <v>Normal</v>
          </cell>
          <cell r="AL2010" t="str">
            <v>NO</v>
          </cell>
          <cell r="AN2010" t="str">
            <v>NORINDQUICAV7307</v>
          </cell>
          <cell r="AP2010">
            <v>44938</v>
          </cell>
          <cell r="AR2010" t="str">
            <v>MOVISTAR_2023-00356</v>
          </cell>
          <cell r="AS2010">
            <v>329253</v>
          </cell>
          <cell r="AT2010" t="str">
            <v>D40</v>
          </cell>
          <cell r="AU2010" t="str">
            <v>INDIRECTO</v>
          </cell>
          <cell r="AV2010">
            <v>5</v>
          </cell>
          <cell r="AX2010" t="str">
            <v>ENTREGADO</v>
          </cell>
          <cell r="AY2010" t="str">
            <v>ESIM MOVISTAR_ESIM EVOUCHERS CODE QR: 5 und</v>
          </cell>
          <cell r="AZ2010" t="str">
            <v>SIMCARD</v>
          </cell>
          <cell r="BA2010" t="str">
            <v/>
          </cell>
        </row>
        <row r="2011">
          <cell r="A2011" t="str">
            <v>2023-00357</v>
          </cell>
          <cell r="B2011" t="str">
            <v>MOVISTAR</v>
          </cell>
          <cell r="C2011">
            <v>44938</v>
          </cell>
          <cell r="D2011" t="str">
            <v>FLEXNET ECUADOR - MOVISTAR</v>
          </cell>
          <cell r="E2011" t="str">
            <v>CALLE 28 DE JUNIO S/N Y GARCIA MORENO ENTRADA LLANO GRANDE</v>
          </cell>
          <cell r="H2011" t="str">
            <v>170208</v>
          </cell>
          <cell r="I2011" t="str">
            <v>QUITO</v>
          </cell>
          <cell r="J2011" t="str">
            <v>PICHINCHA</v>
          </cell>
          <cell r="K2011" t="str">
            <v>PDV CELISTICS LA MALTERIA LATACUNGA_KLEBER GRANDA_JORGE ZAPATA JORGE CHIRIBOGA</v>
          </cell>
          <cell r="L2011" t="str">
            <v>PDV PANAMERICANA NORTE KM 1 Y MARCO AURELIO SUBIA</v>
          </cell>
          <cell r="O2011" t="str">
            <v>LATACUNGA</v>
          </cell>
          <cell r="P2011" t="str">
            <v>LATACUNGA</v>
          </cell>
          <cell r="Q2011" t="str">
            <v>COTOPAXI</v>
          </cell>
          <cell r="R2011" t="str">
            <v>2023-00357</v>
          </cell>
          <cell r="W2011" t="str">
            <v>1792161037001</v>
          </cell>
          <cell r="X2011" t="str">
            <v>0992567346_0987992389_0992918181</v>
          </cell>
          <cell r="AA2011">
            <v>44938</v>
          </cell>
          <cell r="AD2011">
            <v>1</v>
          </cell>
          <cell r="AE2011">
            <v>1</v>
          </cell>
          <cell r="AH2011" t="str">
            <v>CENTRO COMERCIAL LA MALTERIA LOCAL L7 LATACUNGA</v>
          </cell>
          <cell r="AI2011" t="str">
            <v>DESPACHO</v>
          </cell>
          <cell r="AJ2011" t="str">
            <v>Normal</v>
          </cell>
          <cell r="AL2011" t="str">
            <v>NO</v>
          </cell>
          <cell r="AN2011" t="str">
            <v>CELINDLATPDV1238</v>
          </cell>
          <cell r="AP2011">
            <v>44938</v>
          </cell>
          <cell r="AR2011" t="str">
            <v>MOVISTAR_2023-00357</v>
          </cell>
          <cell r="AS2011">
            <v>329243</v>
          </cell>
          <cell r="AT2011" t="str">
            <v>D40</v>
          </cell>
          <cell r="AU2011" t="str">
            <v>INDIRECTO</v>
          </cell>
          <cell r="AV2011">
            <v>10</v>
          </cell>
          <cell r="AX2011" t="str">
            <v>ENTREGADO</v>
          </cell>
          <cell r="AY2011" t="str">
            <v>ESIM MOVISTAR_ESIM EVOUCHERS CODE QR: 10 und</v>
          </cell>
          <cell r="AZ2011" t="str">
            <v>SIMCARD</v>
          </cell>
          <cell r="BA2011" t="str">
            <v/>
          </cell>
        </row>
        <row r="2012">
          <cell r="A2012" t="str">
            <v>2023-00358</v>
          </cell>
          <cell r="B2012" t="str">
            <v>MOVISTAR</v>
          </cell>
          <cell r="C2012">
            <v>44938</v>
          </cell>
          <cell r="D2012" t="str">
            <v>FLEXNET ECUADOR - MOVISTAR</v>
          </cell>
          <cell r="E2012" t="str">
            <v>CALLE 28 DE JUNIO S/N Y GARCIA MORENO ENTRADA LLANO GRANDE</v>
          </cell>
          <cell r="H2012" t="str">
            <v>170208</v>
          </cell>
          <cell r="I2012" t="str">
            <v>QUITO</v>
          </cell>
          <cell r="J2012" t="str">
            <v>PICHINCHA</v>
          </cell>
          <cell r="K2012" t="str">
            <v>PDV CELISTICS ISLA SAN LUIS_KLEBER GRANDA_DANY IMBAQUINGO</v>
          </cell>
          <cell r="L2012" t="str">
            <v>AV ILALO Y GENERAL ENRIQUEZ SECTOR RUMIÑAHUI CC SAN LUIS PRIMERA PLANTA</v>
          </cell>
          <cell r="O2012" t="str">
            <v>QUITO</v>
          </cell>
          <cell r="P2012" t="str">
            <v>QUITO</v>
          </cell>
          <cell r="Q2012" t="str">
            <v>PICHINCHA</v>
          </cell>
          <cell r="R2012" t="str">
            <v>2023-00358</v>
          </cell>
          <cell r="W2012" t="str">
            <v>1792161037001</v>
          </cell>
          <cell r="X2012" t="str">
            <v>0992567346_094084829</v>
          </cell>
          <cell r="AA2012">
            <v>44938</v>
          </cell>
          <cell r="AD2012">
            <v>1</v>
          </cell>
          <cell r="AE2012">
            <v>1</v>
          </cell>
          <cell r="AH2012" t="str">
            <v>CORREDOR PRINCIPAL FRENTE A CONCRESA JUNTO A LAS GRADAS ELECTRICAS</v>
          </cell>
          <cell r="AI2012" t="str">
            <v>DESPACHO</v>
          </cell>
          <cell r="AJ2012" t="str">
            <v>Normal</v>
          </cell>
          <cell r="AL2012" t="str">
            <v>NO</v>
          </cell>
          <cell r="AN2012" t="str">
            <v>CELINDQUIPDV9402</v>
          </cell>
          <cell r="AP2012">
            <v>44938</v>
          </cell>
          <cell r="AR2012" t="str">
            <v>MOVISTAR_2023-00358</v>
          </cell>
          <cell r="AS2012">
            <v>329255</v>
          </cell>
          <cell r="AT2012" t="str">
            <v>D40</v>
          </cell>
          <cell r="AU2012" t="str">
            <v>INDIRECTO</v>
          </cell>
          <cell r="AV2012">
            <v>5</v>
          </cell>
          <cell r="AX2012" t="str">
            <v>ENTREGADO</v>
          </cell>
          <cell r="AY2012" t="str">
            <v>ESIM MOVISTAR_ESIM EVOUCHERS CODE QR: 5 und</v>
          </cell>
          <cell r="AZ2012" t="str">
            <v>SIMCARD</v>
          </cell>
          <cell r="BA2012" t="str">
            <v/>
          </cell>
        </row>
        <row r="2013">
          <cell r="A2013" t="str">
            <v>2023-00359</v>
          </cell>
          <cell r="B2013" t="str">
            <v>MOVISTAR</v>
          </cell>
          <cell r="C2013">
            <v>44938</v>
          </cell>
          <cell r="D2013" t="str">
            <v>FLEXNET ECUADOR - MOVISTAR</v>
          </cell>
          <cell r="E2013" t="str">
            <v>CALLE 28 DE JUNIO S/N Y GARCIA MORENO ENTRADA LLANO GRANDE</v>
          </cell>
          <cell r="H2013" t="str">
            <v>170208</v>
          </cell>
          <cell r="I2013" t="str">
            <v>QUITO</v>
          </cell>
          <cell r="J2013" t="str">
            <v>PICHINCHA</v>
          </cell>
          <cell r="K2013" t="str">
            <v>AE NORPHONE RIOBAMBA_LOURDES BRAVO</v>
          </cell>
          <cell r="L2013" t="str">
            <v>10 DE AGOSTO Y GARCIA MORENO ESQUINA LOCAL PLANTA BAJA DIAGONAL BANCO INTERNACIONAL</v>
          </cell>
          <cell r="O2013" t="str">
            <v>RIOBAMBA</v>
          </cell>
          <cell r="P2013" t="str">
            <v>RIOBAMBA</v>
          </cell>
          <cell r="Q2013" t="str">
            <v>CHIMBORAZO</v>
          </cell>
          <cell r="R2013" t="str">
            <v>2023-00359</v>
          </cell>
          <cell r="W2013" t="str">
            <v>1091717898001</v>
          </cell>
          <cell r="X2013" t="str">
            <v>998659562</v>
          </cell>
          <cell r="AA2013">
            <v>44938</v>
          </cell>
          <cell r="AD2013">
            <v>1</v>
          </cell>
          <cell r="AE2013">
            <v>1</v>
          </cell>
          <cell r="AH2013" t="str">
            <v> </v>
          </cell>
          <cell r="AI2013" t="str">
            <v>DESPACHO</v>
          </cell>
          <cell r="AJ2013" t="str">
            <v>Normal</v>
          </cell>
          <cell r="AL2013" t="str">
            <v>NO</v>
          </cell>
          <cell r="AN2013" t="str">
            <v>NORINDRIOAEN10398</v>
          </cell>
          <cell r="AP2013">
            <v>44938</v>
          </cell>
          <cell r="AR2013" t="str">
            <v>MOVISTAR_2023-00359</v>
          </cell>
          <cell r="AS2013">
            <v>329250</v>
          </cell>
          <cell r="AT2013" t="str">
            <v>D40</v>
          </cell>
          <cell r="AU2013" t="str">
            <v>INDIRECTO</v>
          </cell>
          <cell r="AV2013">
            <v>5</v>
          </cell>
          <cell r="AX2013" t="str">
            <v>ENTREGADO</v>
          </cell>
          <cell r="AY2013" t="str">
            <v>ESIM MOVISTAR_ESIM EVOUCHERS CODE QR: 5 und</v>
          </cell>
          <cell r="AZ2013" t="str">
            <v>SIMCARD</v>
          </cell>
          <cell r="BA2013" t="str">
            <v/>
          </cell>
        </row>
        <row r="2014">
          <cell r="A2014" t="str">
            <v>2023-00360</v>
          </cell>
          <cell r="B2014" t="str">
            <v>MOVISTAR</v>
          </cell>
          <cell r="C2014">
            <v>44938</v>
          </cell>
          <cell r="D2014" t="str">
            <v>FLEXNET ECUADOR - MOVISTAR</v>
          </cell>
          <cell r="E2014" t="str">
            <v>CALLE 28 DE JUNIO S/N Y GARCIA MORENO ENTRADA LLANO GRANDE</v>
          </cell>
          <cell r="H2014" t="str">
            <v>170208</v>
          </cell>
          <cell r="I2014" t="str">
            <v>QUITO</v>
          </cell>
          <cell r="J2014" t="str">
            <v>PICHINCHA</v>
          </cell>
          <cell r="K2014" t="str">
            <v>AE NORPHONE SANTO DOMINGO_LOURDES BRAVO</v>
          </cell>
          <cell r="L2014" t="str">
            <v>AV QUITO &amp; AV. ABRAHAM CALAZACCON. C C. PASEO SHOPING. LOCAL 15 FRENTE A COMPUTRON AL LADO DE CROCS</v>
          </cell>
          <cell r="O2014" t="str">
            <v>SANTO DOMINGO</v>
          </cell>
          <cell r="P2014" t="str">
            <v>SANTO DOMINGO</v>
          </cell>
          <cell r="Q2014" t="str">
            <v>SANTO DOMINGO DE LOS TSACHILAS</v>
          </cell>
          <cell r="R2014" t="str">
            <v>2023-00360</v>
          </cell>
          <cell r="W2014" t="str">
            <v>1091717898001</v>
          </cell>
          <cell r="X2014" t="str">
            <v>984246089</v>
          </cell>
          <cell r="AA2014">
            <v>44938</v>
          </cell>
          <cell r="AD2014">
            <v>1</v>
          </cell>
          <cell r="AE2014">
            <v>1</v>
          </cell>
          <cell r="AH2014" t="str">
            <v> </v>
          </cell>
          <cell r="AI2014" t="str">
            <v>DESPACHO</v>
          </cell>
          <cell r="AJ2014" t="str">
            <v>Normal</v>
          </cell>
          <cell r="AL2014" t="str">
            <v>NO</v>
          </cell>
          <cell r="AN2014" t="str">
            <v>NORINDSANAEN11260</v>
          </cell>
          <cell r="AP2014">
            <v>44938</v>
          </cell>
          <cell r="AR2014" t="str">
            <v>MOVISTAR_2023-00360</v>
          </cell>
          <cell r="AS2014">
            <v>329254</v>
          </cell>
          <cell r="AT2014" t="str">
            <v>D40</v>
          </cell>
          <cell r="AU2014" t="str">
            <v>INDIRECTO</v>
          </cell>
          <cell r="AV2014">
            <v>5</v>
          </cell>
          <cell r="AX2014" t="str">
            <v>ENTREGADO</v>
          </cell>
          <cell r="AY2014" t="str">
            <v>ESIM MOVISTAR_ESIM EVOUCHERS CODE QR: 5 und</v>
          </cell>
          <cell r="AZ2014" t="str">
            <v>SIMCARD</v>
          </cell>
          <cell r="BA2014" t="str">
            <v/>
          </cell>
        </row>
        <row r="2015">
          <cell r="A2015" t="str">
            <v>2023-00361</v>
          </cell>
          <cell r="B2015" t="str">
            <v>MOVISTAR</v>
          </cell>
          <cell r="C2015">
            <v>44938</v>
          </cell>
          <cell r="D2015" t="str">
            <v>FLEXNET ECUADOR - MOVISTAR</v>
          </cell>
          <cell r="E2015" t="str">
            <v>CALLE 28 DE JUNIO S/N Y GARCIA MORENO ENTRADA LLANO GRANDE</v>
          </cell>
          <cell r="H2015" t="str">
            <v>170208</v>
          </cell>
          <cell r="I2015" t="str">
            <v>QUITO</v>
          </cell>
          <cell r="J2015" t="str">
            <v>PICHINCHA</v>
          </cell>
          <cell r="K2015" t="str">
            <v>CAVS AE SALESLAND SCALA_DIEGO FERNANDO MENA VILLALBA</v>
          </cell>
          <cell r="L2015" t="str">
            <v>KILOMETRO 12 ½, PARROQUIA DE CUMBAYA, CENTRO COMERCIAL SCALA SHOPPING, PLANTA BAJA, LOCAL L104</v>
          </cell>
          <cell r="O2015" t="str">
            <v>QUITO</v>
          </cell>
          <cell r="P2015" t="str">
            <v>QUITO</v>
          </cell>
          <cell r="Q2015" t="str">
            <v>PICHINCHA</v>
          </cell>
          <cell r="R2015" t="str">
            <v>2023-00361</v>
          </cell>
          <cell r="W2015" t="str">
            <v>1713085593</v>
          </cell>
          <cell r="X2015" t="str">
            <v>22256500</v>
          </cell>
          <cell r="AA2015">
            <v>44938</v>
          </cell>
          <cell r="AD2015">
            <v>1</v>
          </cell>
          <cell r="AE2015">
            <v>1</v>
          </cell>
          <cell r="AH2015" t="str">
            <v>0</v>
          </cell>
          <cell r="AI2015" t="str">
            <v>DESPACHO</v>
          </cell>
          <cell r="AJ2015" t="str">
            <v>Normal</v>
          </cell>
          <cell r="AL2015" t="str">
            <v>NO</v>
          </cell>
          <cell r="AN2015" t="str">
            <v>SALINDQUICAV16598</v>
          </cell>
          <cell r="AP2015">
            <v>44938</v>
          </cell>
          <cell r="AR2015" t="str">
            <v>MOVISTAR_2023-00361</v>
          </cell>
          <cell r="AS2015">
            <v>329252</v>
          </cell>
          <cell r="AT2015" t="str">
            <v>D40</v>
          </cell>
          <cell r="AU2015" t="str">
            <v>INDIRECTO</v>
          </cell>
          <cell r="AV2015">
            <v>10</v>
          </cell>
          <cell r="AX2015" t="str">
            <v>ENTREGADO</v>
          </cell>
          <cell r="AY2015" t="str">
            <v>ESIM MOVISTAR_ESIM EVOUCHERS CODE QR: 10 und</v>
          </cell>
          <cell r="AZ2015" t="str">
            <v>SIMCARD</v>
          </cell>
          <cell r="BA2015" t="str">
            <v/>
          </cell>
        </row>
        <row r="2016">
          <cell r="A2016" t="str">
            <v>2023-00362</v>
          </cell>
          <cell r="B2016" t="str">
            <v>MOVISTAR</v>
          </cell>
          <cell r="C2016">
            <v>44938</v>
          </cell>
          <cell r="D2016" t="str">
            <v>FLEXNET ECUADOR - MOVISTAR</v>
          </cell>
          <cell r="E2016" t="str">
            <v>CALLE 28 DE JUNIO S/N Y GARCIA MORENO ENTRADA LLANO GRANDE</v>
          </cell>
          <cell r="H2016" t="str">
            <v>170208</v>
          </cell>
          <cell r="I2016" t="str">
            <v>QUITO</v>
          </cell>
          <cell r="J2016" t="str">
            <v>PICHINCHA</v>
          </cell>
          <cell r="K2016" t="str">
            <v>AE NORPHONE POLICENTRO_LOURDES BRAVO</v>
          </cell>
          <cell r="L2016" t="str">
            <v>CDLA KENNEY AV DEL PERIODISTA Y DR JUAN BAUTISTA ARZUBE CC POLICENTRO LOCAL 9</v>
          </cell>
          <cell r="O2016" t="str">
            <v>GUAYAQUIL</v>
          </cell>
          <cell r="P2016" t="str">
            <v>GUAYAQUIL</v>
          </cell>
          <cell r="Q2016" t="str">
            <v>GUAYAS</v>
          </cell>
          <cell r="R2016" t="str">
            <v>2023-00362</v>
          </cell>
          <cell r="W2016" t="str">
            <v>1091717898001</v>
          </cell>
          <cell r="X2016" t="str">
            <v>984246089</v>
          </cell>
          <cell r="AA2016">
            <v>44938</v>
          </cell>
          <cell r="AD2016">
            <v>1</v>
          </cell>
          <cell r="AE2016">
            <v>1</v>
          </cell>
          <cell r="AH2016" t="str">
            <v> </v>
          </cell>
          <cell r="AI2016" t="str">
            <v>DESPACHO</v>
          </cell>
          <cell r="AJ2016" t="str">
            <v>Normal</v>
          </cell>
          <cell r="AL2016" t="str">
            <v>NO</v>
          </cell>
          <cell r="AN2016" t="str">
            <v>NORINDGUAAEN10806</v>
          </cell>
          <cell r="AP2016">
            <v>44938</v>
          </cell>
          <cell r="AR2016" t="str">
            <v>MOVISTAR_2023-00362</v>
          </cell>
          <cell r="AS2016">
            <v>329264</v>
          </cell>
          <cell r="AT2016" t="str">
            <v>D40</v>
          </cell>
          <cell r="AU2016" t="str">
            <v>INDIRECTO</v>
          </cell>
          <cell r="AV2016">
            <v>5</v>
          </cell>
          <cell r="AX2016" t="str">
            <v>ENTREGADO</v>
          </cell>
          <cell r="AY2016" t="str">
            <v>ESIM MOVISTAR_ESIM EVOUCHERS CODE QR: 5 und</v>
          </cell>
          <cell r="AZ2016" t="str">
            <v>SIMCARD</v>
          </cell>
          <cell r="BA2016" t="str">
            <v/>
          </cell>
        </row>
        <row r="2017">
          <cell r="A2017" t="str">
            <v>2023-00363</v>
          </cell>
          <cell r="B2017" t="str">
            <v>MOVISTAR</v>
          </cell>
          <cell r="C2017">
            <v>44938</v>
          </cell>
          <cell r="D2017" t="str">
            <v>FLEXNET ECUADOR - MOVISTAR</v>
          </cell>
          <cell r="E2017" t="str">
            <v>CALLE 28 DE JUNIO S/N Y GARCIA MORENO ENTRADA LLANO GRANDE</v>
          </cell>
          <cell r="H2017" t="str">
            <v>170208</v>
          </cell>
          <cell r="I2017" t="str">
            <v>QUITO</v>
          </cell>
          <cell r="J2017" t="str">
            <v>PICHINCHA</v>
          </cell>
          <cell r="K2017" t="str">
            <v>CAVS AE SALESLAND RECREO_DIEGO MENA</v>
          </cell>
          <cell r="L2017" t="str">
            <v>AV PEDRO VICENTE MALDONADO CENTRO COMERCIAL RECREO NUM 37 45PLANTA BAJA QUITO</v>
          </cell>
          <cell r="O2017" t="str">
            <v>QUITO</v>
          </cell>
          <cell r="P2017" t="str">
            <v>QUITO</v>
          </cell>
          <cell r="Q2017" t="str">
            <v>PICHINCHA</v>
          </cell>
          <cell r="R2017" t="str">
            <v>2023-00363</v>
          </cell>
          <cell r="W2017" t="str">
            <v>0</v>
          </cell>
          <cell r="X2017" t="str">
            <v>999805380</v>
          </cell>
          <cell r="AA2017">
            <v>44938</v>
          </cell>
          <cell r="AD2017">
            <v>1</v>
          </cell>
          <cell r="AE2017">
            <v>1</v>
          </cell>
          <cell r="AH2017" t="str">
            <v> </v>
          </cell>
          <cell r="AI2017" t="str">
            <v>DESPACHO</v>
          </cell>
          <cell r="AJ2017" t="str">
            <v>Normal</v>
          </cell>
          <cell r="AL2017" t="str">
            <v>NO</v>
          </cell>
          <cell r="AN2017" t="str">
            <v>SALINDQUICAV10198</v>
          </cell>
          <cell r="AP2017">
            <v>44938</v>
          </cell>
          <cell r="AR2017" t="str">
            <v>MOVISTAR_2023-00363</v>
          </cell>
          <cell r="AS2017">
            <v>329286</v>
          </cell>
          <cell r="AT2017" t="str">
            <v>D40</v>
          </cell>
          <cell r="AU2017" t="str">
            <v>INDIRECTO</v>
          </cell>
          <cell r="AV2017">
            <v>15</v>
          </cell>
          <cell r="AX2017" t="str">
            <v>ENTREGADO</v>
          </cell>
          <cell r="AY2017" t="str">
            <v>ESIM MOVISTAR_ESIM EVOUCHERS CODE QR: 15 und</v>
          </cell>
          <cell r="AZ2017" t="str">
            <v>SIMCARD</v>
          </cell>
          <cell r="BA2017" t="str">
            <v/>
          </cell>
        </row>
        <row r="2018">
          <cell r="A2018" t="str">
            <v>2023-00364</v>
          </cell>
          <cell r="B2018" t="str">
            <v>MOVISTAR</v>
          </cell>
          <cell r="C2018">
            <v>44938</v>
          </cell>
          <cell r="D2018" t="str">
            <v>FLEXNET ECUADOR - MOVISTAR</v>
          </cell>
          <cell r="E2018" t="str">
            <v>CALLE 28 DE JUNIO S/N Y GARCIA MORENO ENTRADA LLANO GRANDE</v>
          </cell>
          <cell r="H2018" t="str">
            <v>170208</v>
          </cell>
          <cell r="I2018" t="str">
            <v>QUITO</v>
          </cell>
          <cell r="J2018" t="str">
            <v>PICHINCHA</v>
          </cell>
          <cell r="K2018" t="str">
            <v>NORPHONE EL CARMEN_LOURDES BRAVO</v>
          </cell>
          <cell r="L2018" t="str">
            <v>CALLE ABDON CALDERON Y AV. CHONE. FRENTE A JAPON MOTOS,DIAGONAL AL BANCO PICHINCHA</v>
          </cell>
          <cell r="O2018" t="str">
            <v>EL CARMEN</v>
          </cell>
          <cell r="P2018" t="str">
            <v>EL CARMEN</v>
          </cell>
          <cell r="Q2018" t="str">
            <v>MANABI</v>
          </cell>
          <cell r="R2018" t="str">
            <v>2023-00364</v>
          </cell>
          <cell r="W2018" t="str">
            <v>1091717898001</v>
          </cell>
          <cell r="X2018" t="str">
            <v>984246089</v>
          </cell>
          <cell r="AA2018">
            <v>44938</v>
          </cell>
          <cell r="AD2018">
            <v>1</v>
          </cell>
          <cell r="AE2018">
            <v>1</v>
          </cell>
          <cell r="AH2018" t="str">
            <v>A LADO DE FARMACIAS SANA SANA</v>
          </cell>
          <cell r="AI2018" t="str">
            <v>DESPACHO</v>
          </cell>
          <cell r="AJ2018" t="str">
            <v>Normal</v>
          </cell>
          <cell r="AL2018" t="str">
            <v>NO</v>
          </cell>
          <cell r="AN2018" t="str">
            <v>NORINDELCNOR10489</v>
          </cell>
          <cell r="AP2018">
            <v>44938</v>
          </cell>
          <cell r="AR2018" t="str">
            <v>MOVISTAR_2023-00364</v>
          </cell>
          <cell r="AS2018">
            <v>329261</v>
          </cell>
          <cell r="AT2018" t="str">
            <v>D40</v>
          </cell>
          <cell r="AU2018" t="str">
            <v>INDIRECTO</v>
          </cell>
          <cell r="AV2018">
            <v>5</v>
          </cell>
          <cell r="AX2018" t="str">
            <v>ENTREGADO</v>
          </cell>
          <cell r="AY2018" t="str">
            <v>ESIM MOVISTAR_ESIM EVOUCHERS CODE QR: 5 und</v>
          </cell>
          <cell r="AZ2018" t="str">
            <v>SIMCARD</v>
          </cell>
          <cell r="BA2018" t="str">
            <v/>
          </cell>
        </row>
        <row r="2019">
          <cell r="A2019" t="str">
            <v>2023-00365</v>
          </cell>
          <cell r="B2019" t="str">
            <v>MOVISTAR</v>
          </cell>
          <cell r="C2019">
            <v>44938</v>
          </cell>
          <cell r="D2019" t="str">
            <v>FLEXNET ECUADOR - MOVISTAR</v>
          </cell>
          <cell r="E2019" t="str">
            <v>CALLE 28 DE JUNIO S/N Y GARCIA MORENO ENTRADA LLANO GRANDE</v>
          </cell>
          <cell r="H2019" t="str">
            <v>170208</v>
          </cell>
          <cell r="I2019" t="str">
            <v>QUITO</v>
          </cell>
          <cell r="J2019" t="str">
            <v>PICHINCHA</v>
          </cell>
          <cell r="K2019" t="str">
            <v>CAVS AE SALESLAND AMERICA_DIEGO MENA</v>
          </cell>
          <cell r="L2019" t="str">
            <v>LAZA DE LAS AMERICAS INTERSECCION AV NACIONES UNIDAS Y REPUBLICA PB 6 2 QUITO</v>
          </cell>
          <cell r="O2019" t="str">
            <v>QUITO</v>
          </cell>
          <cell r="P2019" t="str">
            <v>QUITO</v>
          </cell>
          <cell r="Q2019" t="str">
            <v>PICHINCHA</v>
          </cell>
          <cell r="R2019" t="str">
            <v>2023-00365</v>
          </cell>
          <cell r="W2019" t="str">
            <v>0</v>
          </cell>
          <cell r="X2019" t="str">
            <v>999805380</v>
          </cell>
          <cell r="AA2019">
            <v>44938</v>
          </cell>
          <cell r="AD2019">
            <v>1</v>
          </cell>
          <cell r="AE2019">
            <v>1</v>
          </cell>
          <cell r="AH2019" t="str">
            <v> </v>
          </cell>
          <cell r="AI2019" t="str">
            <v>DESPACHO</v>
          </cell>
          <cell r="AJ2019" t="str">
            <v>Normal</v>
          </cell>
          <cell r="AL2019" t="str">
            <v>NO</v>
          </cell>
          <cell r="AN2019" t="str">
            <v>SALINDQUICAV10202</v>
          </cell>
          <cell r="AP2019">
            <v>44938</v>
          </cell>
          <cell r="AR2019" t="str">
            <v>MOVISTAR_2023-00365</v>
          </cell>
          <cell r="AS2019">
            <v>329290</v>
          </cell>
          <cell r="AT2019" t="str">
            <v>D40</v>
          </cell>
          <cell r="AU2019" t="str">
            <v>INDIRECTO</v>
          </cell>
          <cell r="AV2019">
            <v>15</v>
          </cell>
          <cell r="AX2019" t="str">
            <v>ENTREGADO</v>
          </cell>
          <cell r="AY2019" t="str">
            <v>ESIM MOVISTAR_ESIM EVOUCHERS CODE QR: 15 und</v>
          </cell>
          <cell r="AZ2019" t="str">
            <v>SIMCARD</v>
          </cell>
          <cell r="BA2019" t="str">
            <v/>
          </cell>
        </row>
        <row r="2020">
          <cell r="A2020" t="str">
            <v>2023-00366</v>
          </cell>
          <cell r="B2020" t="str">
            <v>MOVISTAR</v>
          </cell>
          <cell r="C2020">
            <v>44938</v>
          </cell>
          <cell r="D2020" t="str">
            <v>FLEXNET ECUADOR - MOVISTAR</v>
          </cell>
          <cell r="E2020" t="str">
            <v>CALLE 28 DE JUNIO S/N Y GARCIA MORENO ENTRADA LLANO GRANDE</v>
          </cell>
          <cell r="H2020" t="str">
            <v>170208</v>
          </cell>
          <cell r="I2020" t="str">
            <v>QUITO</v>
          </cell>
          <cell r="J2020" t="str">
            <v>PICHINCHA</v>
          </cell>
          <cell r="K2020" t="str">
            <v>NORPHONE AMBATO_PAOLA MORAN</v>
          </cell>
          <cell r="L2020" t="str">
            <v>AV CEVALLOS ENTRE CALLES MERA Y MARTINEZ CAV NORPHONE</v>
          </cell>
          <cell r="O2020" t="str">
            <v>AMBATO</v>
          </cell>
          <cell r="P2020" t="str">
            <v>AMBATO</v>
          </cell>
          <cell r="Q2020" t="str">
            <v>TUNGURAHUA</v>
          </cell>
          <cell r="R2020" t="str">
            <v>2023-00366</v>
          </cell>
          <cell r="W2020" t="str">
            <v>1091717898001</v>
          </cell>
          <cell r="X2020" t="str">
            <v>998659562</v>
          </cell>
          <cell r="AA2020">
            <v>44938</v>
          </cell>
          <cell r="AD2020">
            <v>1</v>
          </cell>
          <cell r="AE2020">
            <v>1</v>
          </cell>
          <cell r="AH2020" t="str">
            <v> </v>
          </cell>
          <cell r="AI2020" t="str">
            <v>DESPACHO</v>
          </cell>
          <cell r="AJ2020" t="str">
            <v>Normal</v>
          </cell>
          <cell r="AL2020" t="str">
            <v>NO</v>
          </cell>
          <cell r="AN2020" t="str">
            <v>NORINDAMBNOR0299</v>
          </cell>
          <cell r="AP2020">
            <v>44938</v>
          </cell>
          <cell r="AR2020" t="str">
            <v>MOVISTAR_2023-00366</v>
          </cell>
          <cell r="AS2020">
            <v>329263</v>
          </cell>
          <cell r="AT2020" t="str">
            <v>D40</v>
          </cell>
          <cell r="AU2020" t="str">
            <v>INDIRECTO</v>
          </cell>
          <cell r="AV2020">
            <v>5</v>
          </cell>
          <cell r="AX2020" t="str">
            <v>ENTREGADO</v>
          </cell>
          <cell r="AY2020" t="str">
            <v>ESIM MOVISTAR_ESIM EVOUCHERS CODE QR: 5 und</v>
          </cell>
          <cell r="AZ2020" t="str">
            <v>SIMCARD</v>
          </cell>
          <cell r="BA2020" t="str">
            <v/>
          </cell>
        </row>
        <row r="2021">
          <cell r="A2021" t="str">
            <v>2023-00367</v>
          </cell>
          <cell r="B2021" t="str">
            <v>MOVISTAR</v>
          </cell>
          <cell r="C2021">
            <v>44938</v>
          </cell>
          <cell r="D2021" t="str">
            <v>FLEXNET ECUADOR - MOVISTAR</v>
          </cell>
          <cell r="E2021" t="str">
            <v>CALLE 28 DE JUNIO S/N Y GARCIA MORENO ENTRADA LLANO GRANDE</v>
          </cell>
          <cell r="H2021" t="str">
            <v>170208</v>
          </cell>
          <cell r="I2021" t="str">
            <v>QUITO</v>
          </cell>
          <cell r="J2021" t="str">
            <v>PICHINCHA</v>
          </cell>
          <cell r="K2021" t="str">
            <v>CAVS AE SALESLAND CONDADO_DIEGO MENA</v>
          </cell>
          <cell r="L2021" t="str">
            <v>AV DE LA PRENSA Y AV KENNED CENTRO COMERCIAL CONDADO SHOPING NIVEL 3 NUM L35 4 355 QUITO</v>
          </cell>
          <cell r="O2021" t="str">
            <v>QUITO</v>
          </cell>
          <cell r="P2021" t="str">
            <v>QUITO</v>
          </cell>
          <cell r="Q2021" t="str">
            <v>PICHINCHA</v>
          </cell>
          <cell r="R2021" t="str">
            <v>2023-00367</v>
          </cell>
          <cell r="W2021" t="str">
            <v>0</v>
          </cell>
          <cell r="X2021" t="str">
            <v>999805380</v>
          </cell>
          <cell r="AA2021">
            <v>44938</v>
          </cell>
          <cell r="AD2021">
            <v>1</v>
          </cell>
          <cell r="AE2021">
            <v>1</v>
          </cell>
          <cell r="AH2021" t="str">
            <v> </v>
          </cell>
          <cell r="AI2021" t="str">
            <v>DESPACHO</v>
          </cell>
          <cell r="AJ2021" t="str">
            <v>Normal</v>
          </cell>
          <cell r="AL2021" t="str">
            <v>NO</v>
          </cell>
          <cell r="AN2021" t="str">
            <v>SALINDQUICAV10204</v>
          </cell>
          <cell r="AP2021">
            <v>44938</v>
          </cell>
          <cell r="AR2021" t="str">
            <v>MOVISTAR_2023-00367</v>
          </cell>
          <cell r="AS2021">
            <v>329283</v>
          </cell>
          <cell r="AT2021" t="str">
            <v>D40</v>
          </cell>
          <cell r="AU2021" t="str">
            <v>INDIRECTO</v>
          </cell>
          <cell r="AV2021">
            <v>15</v>
          </cell>
          <cell r="AX2021" t="str">
            <v>ENTREGADO</v>
          </cell>
          <cell r="AY2021" t="str">
            <v>ESIM MOVISTAR_ESIM EVOUCHERS CODE QR: 15 und</v>
          </cell>
          <cell r="AZ2021" t="str">
            <v>SIMCARD</v>
          </cell>
          <cell r="BA2021" t="str">
            <v/>
          </cell>
        </row>
        <row r="2022">
          <cell r="A2022" t="str">
            <v>2023-00368</v>
          </cell>
          <cell r="B2022" t="str">
            <v>MOVISTAR</v>
          </cell>
          <cell r="C2022">
            <v>44938</v>
          </cell>
          <cell r="D2022" t="str">
            <v>FLEXNET ECUADOR - MOVISTAR</v>
          </cell>
          <cell r="E2022" t="str">
            <v>CALLE 28 DE JUNIO S/N Y GARCIA MORENO ENTRADA LLANO GRANDE</v>
          </cell>
          <cell r="H2022" t="str">
            <v>170208</v>
          </cell>
          <cell r="I2022" t="str">
            <v>QUITO</v>
          </cell>
          <cell r="J2022" t="str">
            <v>PICHINCHA</v>
          </cell>
          <cell r="K2022" t="str">
            <v>NORPHONE CAYAMBE_PAOLA MORAN</v>
          </cell>
          <cell r="L2022" t="str">
            <v>GRAN AKI AV RESTAURACION Y JUNIN LOCAL ESQUINERO CAYAMBE</v>
          </cell>
          <cell r="O2022" t="str">
            <v>CAYAMBE</v>
          </cell>
          <cell r="P2022" t="str">
            <v>CAYAMBE</v>
          </cell>
          <cell r="Q2022" t="str">
            <v>PICHINCHA</v>
          </cell>
          <cell r="R2022" t="str">
            <v>2023-00368</v>
          </cell>
          <cell r="W2022" t="str">
            <v>1091717898001</v>
          </cell>
          <cell r="X2022" t="str">
            <v>998659562</v>
          </cell>
          <cell r="AA2022">
            <v>44938</v>
          </cell>
          <cell r="AD2022">
            <v>1</v>
          </cell>
          <cell r="AE2022">
            <v>1</v>
          </cell>
          <cell r="AH2022" t="str">
            <v> </v>
          </cell>
          <cell r="AI2022" t="str">
            <v>DESPACHO</v>
          </cell>
          <cell r="AJ2022" t="str">
            <v>Normal</v>
          </cell>
          <cell r="AL2022" t="str">
            <v>NO</v>
          </cell>
          <cell r="AN2022" t="str">
            <v>NORINDCAYNOR0098</v>
          </cell>
          <cell r="AP2022">
            <v>44938</v>
          </cell>
          <cell r="AR2022" t="str">
            <v>MOVISTAR_2023-00368</v>
          </cell>
          <cell r="AS2022">
            <v>329262</v>
          </cell>
          <cell r="AT2022" t="str">
            <v>D40</v>
          </cell>
          <cell r="AU2022" t="str">
            <v>INDIRECTO</v>
          </cell>
          <cell r="AV2022">
            <v>5</v>
          </cell>
          <cell r="AX2022" t="str">
            <v>ENTREGADO</v>
          </cell>
          <cell r="AY2022" t="str">
            <v>ESIM MOVISTAR_ESIM EVOUCHERS CODE QR: 5 und</v>
          </cell>
          <cell r="AZ2022" t="str">
            <v>SIMCARD</v>
          </cell>
          <cell r="BA2022" t="str">
            <v/>
          </cell>
        </row>
        <row r="2023">
          <cell r="A2023" t="str">
            <v>2023-00369</v>
          </cell>
          <cell r="B2023" t="str">
            <v>MOVISTAR</v>
          </cell>
          <cell r="C2023">
            <v>44938</v>
          </cell>
          <cell r="D2023" t="str">
            <v>FLEXNET ECUADOR - MOVISTAR</v>
          </cell>
          <cell r="E2023" t="str">
            <v>CALLE 28 DE JUNIO S/N Y GARCIA MORENO ENTRADA LLANO GRANDE</v>
          </cell>
          <cell r="H2023" t="str">
            <v>170208</v>
          </cell>
          <cell r="I2023" t="str">
            <v>QUITO</v>
          </cell>
          <cell r="J2023" t="str">
            <v>PICHINCHA</v>
          </cell>
          <cell r="K2023" t="str">
            <v>CAVS AE SALESLAND CUENCA CENTRO_DIEGO MENA</v>
          </cell>
          <cell r="L2023" t="str">
            <v>CALLE BOLIVAR Y LUIS CORDERO N 755 CUENCA</v>
          </cell>
          <cell r="O2023" t="str">
            <v>CUENCA</v>
          </cell>
          <cell r="P2023" t="str">
            <v>CUENCA</v>
          </cell>
          <cell r="Q2023" t="str">
            <v>AZUAY</v>
          </cell>
          <cell r="R2023" t="str">
            <v>2023-00369</v>
          </cell>
          <cell r="W2023" t="str">
            <v>0</v>
          </cell>
          <cell r="X2023" t="str">
            <v>999805380</v>
          </cell>
          <cell r="AA2023">
            <v>44938</v>
          </cell>
          <cell r="AD2023">
            <v>1</v>
          </cell>
          <cell r="AE2023">
            <v>1</v>
          </cell>
          <cell r="AH2023" t="str">
            <v> </v>
          </cell>
          <cell r="AI2023" t="str">
            <v>DESPACHO</v>
          </cell>
          <cell r="AJ2023" t="str">
            <v>Normal</v>
          </cell>
          <cell r="AL2023" t="str">
            <v>NO</v>
          </cell>
          <cell r="AN2023" t="str">
            <v>SALINDCUECAV10218</v>
          </cell>
          <cell r="AP2023">
            <v>44938</v>
          </cell>
          <cell r="AR2023" t="str">
            <v>MOVISTAR_2023-00369</v>
          </cell>
          <cell r="AS2023">
            <v>329260</v>
          </cell>
          <cell r="AT2023" t="str">
            <v>D40</v>
          </cell>
          <cell r="AU2023" t="str">
            <v>INDIRECTO</v>
          </cell>
          <cell r="AV2023">
            <v>10</v>
          </cell>
          <cell r="AX2023" t="str">
            <v>ENTREGADO</v>
          </cell>
          <cell r="AY2023" t="str">
            <v>ESIM MOVISTAR_ESIM EVOUCHERS CODE QR: 10 und</v>
          </cell>
          <cell r="AZ2023" t="str">
            <v>SIMCARD</v>
          </cell>
          <cell r="BA2023" t="str">
            <v/>
          </cell>
        </row>
        <row r="2024">
          <cell r="A2024" t="str">
            <v>2023-00370</v>
          </cell>
          <cell r="B2024" t="str">
            <v>MOVISTAR</v>
          </cell>
          <cell r="C2024">
            <v>44938</v>
          </cell>
          <cell r="D2024" t="str">
            <v>FLEXNET ECUADOR - MOVISTAR</v>
          </cell>
          <cell r="E2024" t="str">
            <v>CALLE 28 DE JUNIO S/N Y GARCIA MORENO ENTRADA LLANO GRANDE</v>
          </cell>
          <cell r="H2024" t="str">
            <v>170208</v>
          </cell>
          <cell r="I2024" t="str">
            <v>QUITO</v>
          </cell>
          <cell r="J2024" t="str">
            <v>PICHINCHA</v>
          </cell>
          <cell r="K2024" t="str">
            <v>NORPHONE C.C. SHOPPING DURAN_PAOLA MORAN</v>
          </cell>
          <cell r="L2024" t="str">
            <v>CC SHOPPING DURAN KILOMETRO 35 DE LA AUTOPISTA DURAN  BOLICHE56</v>
          </cell>
          <cell r="O2024" t="str">
            <v>GUAYAQUIL</v>
          </cell>
          <cell r="P2024" t="str">
            <v>GUAYAQUIL</v>
          </cell>
          <cell r="Q2024" t="str">
            <v>GUAYAS</v>
          </cell>
          <cell r="R2024" t="str">
            <v>2023-00370</v>
          </cell>
          <cell r="W2024" t="str">
            <v>1091717898001</v>
          </cell>
          <cell r="X2024" t="str">
            <v>998659562</v>
          </cell>
          <cell r="AA2024">
            <v>44938</v>
          </cell>
          <cell r="AD2024">
            <v>1</v>
          </cell>
          <cell r="AE2024">
            <v>1</v>
          </cell>
          <cell r="AH2024" t="str">
            <v> </v>
          </cell>
          <cell r="AI2024" t="str">
            <v>DESPACHO</v>
          </cell>
          <cell r="AJ2024" t="str">
            <v>Normal</v>
          </cell>
          <cell r="AL2024" t="str">
            <v>NO</v>
          </cell>
          <cell r="AN2024" t="str">
            <v>NORINDGUANOR9004</v>
          </cell>
          <cell r="AP2024">
            <v>44938</v>
          </cell>
          <cell r="AR2024" t="str">
            <v>MOVISTAR_2023-00370</v>
          </cell>
          <cell r="AS2024">
            <v>329272</v>
          </cell>
          <cell r="AT2024" t="str">
            <v>D40</v>
          </cell>
          <cell r="AU2024" t="str">
            <v>INDIRECTO</v>
          </cell>
          <cell r="AV2024">
            <v>5</v>
          </cell>
          <cell r="AX2024" t="str">
            <v>ENTREGADO</v>
          </cell>
          <cell r="AY2024" t="str">
            <v>ESIM MOVISTAR_ESIM EVOUCHERS CODE QR: 5 und</v>
          </cell>
          <cell r="AZ2024" t="str">
            <v>SIMCARD</v>
          </cell>
          <cell r="BA2024" t="str">
            <v/>
          </cell>
        </row>
        <row r="2025">
          <cell r="A2025" t="str">
            <v>2023-00371</v>
          </cell>
          <cell r="B2025" t="str">
            <v>MOVISTAR</v>
          </cell>
          <cell r="C2025">
            <v>44938</v>
          </cell>
          <cell r="D2025" t="str">
            <v>FLEXNET ECUADOR - MOVISTAR</v>
          </cell>
          <cell r="E2025" t="str">
            <v>CALLE 28 DE JUNIO S/N Y GARCIA MORENO ENTRADA LLANO GRANDE</v>
          </cell>
          <cell r="H2025" t="str">
            <v>170208</v>
          </cell>
          <cell r="I2025" t="str">
            <v>QUITO</v>
          </cell>
          <cell r="J2025" t="str">
            <v>PICHINCHA</v>
          </cell>
          <cell r="K2025" t="str">
            <v>CAVS AE SALESLAND CUENCA REMIGIO_DIEGO MENA</v>
          </cell>
          <cell r="L2025" t="str">
            <v>AV REMIGIO CCRESPO Y FEDERICO PROAÑO NUM 294 CUENCA</v>
          </cell>
          <cell r="O2025" t="str">
            <v>CUENCA</v>
          </cell>
          <cell r="P2025" t="str">
            <v>CUENCA</v>
          </cell>
          <cell r="Q2025" t="str">
            <v>AZUAY</v>
          </cell>
          <cell r="R2025" t="str">
            <v>2023-00371</v>
          </cell>
          <cell r="W2025" t="str">
            <v>0</v>
          </cell>
          <cell r="X2025" t="str">
            <v>999805380</v>
          </cell>
          <cell r="AA2025">
            <v>44938</v>
          </cell>
          <cell r="AD2025">
            <v>1</v>
          </cell>
          <cell r="AE2025">
            <v>1</v>
          </cell>
          <cell r="AH2025" t="str">
            <v> </v>
          </cell>
          <cell r="AI2025" t="str">
            <v>DESPACHO</v>
          </cell>
          <cell r="AJ2025" t="str">
            <v>Normal</v>
          </cell>
          <cell r="AL2025" t="str">
            <v>NO</v>
          </cell>
          <cell r="AN2025" t="str">
            <v>SALINDCUECAV10200</v>
          </cell>
          <cell r="AP2025">
            <v>44938</v>
          </cell>
          <cell r="AR2025" t="str">
            <v>MOVISTAR_2023-00371</v>
          </cell>
          <cell r="AS2025">
            <v>329249</v>
          </cell>
          <cell r="AT2025" t="str">
            <v>D40</v>
          </cell>
          <cell r="AU2025" t="str">
            <v>INDIRECTO</v>
          </cell>
          <cell r="AV2025">
            <v>10</v>
          </cell>
          <cell r="AX2025" t="str">
            <v>ENTREGADO</v>
          </cell>
          <cell r="AY2025" t="str">
            <v>ESIM MOVISTAR_ESIM EVOUCHERS CODE QR: 10 und</v>
          </cell>
          <cell r="AZ2025" t="str">
            <v>SIMCARD</v>
          </cell>
          <cell r="BA2025" t="str">
            <v/>
          </cell>
        </row>
        <row r="2026">
          <cell r="A2026" t="str">
            <v>2023-00372</v>
          </cell>
          <cell r="B2026" t="str">
            <v>MOVISTAR</v>
          </cell>
          <cell r="C2026">
            <v>44938</v>
          </cell>
          <cell r="D2026" t="str">
            <v>FLEXNET ECUADOR - MOVISTAR</v>
          </cell>
          <cell r="E2026" t="str">
            <v>CALLE 28 DE JUNIO S/N Y GARCIA MORENO ENTRADA LLANO GRANDE</v>
          </cell>
          <cell r="H2026" t="str">
            <v>170208</v>
          </cell>
          <cell r="I2026" t="str">
            <v>QUITO</v>
          </cell>
          <cell r="J2026" t="str">
            <v>PICHINCHA</v>
          </cell>
          <cell r="K2026" t="str">
            <v>NORPHONE C.C. RIOCENTRO NORTE_PAOLA MORAN</v>
          </cell>
          <cell r="L2026" t="str">
            <v>CENTRO COMERCIAL RIOCENTRO NORTE AV FRANCISCO DE ORELLANA LOCAL 10 PRIMERA PUERTA</v>
          </cell>
          <cell r="O2026" t="str">
            <v>GUAYAQUIL</v>
          </cell>
          <cell r="P2026" t="str">
            <v>GUAYAQUIL</v>
          </cell>
          <cell r="Q2026" t="str">
            <v>GUAYAS</v>
          </cell>
          <cell r="R2026" t="str">
            <v>2023-00372</v>
          </cell>
          <cell r="W2026" t="str">
            <v>1091717898001</v>
          </cell>
          <cell r="X2026" t="str">
            <v>998659562</v>
          </cell>
          <cell r="AA2026">
            <v>44938</v>
          </cell>
          <cell r="AD2026">
            <v>1</v>
          </cell>
          <cell r="AE2026">
            <v>1</v>
          </cell>
          <cell r="AH2026" t="str">
            <v> </v>
          </cell>
          <cell r="AI2026" t="str">
            <v>DESPACHO</v>
          </cell>
          <cell r="AJ2026" t="str">
            <v>Normal</v>
          </cell>
          <cell r="AL2026" t="str">
            <v>NO</v>
          </cell>
          <cell r="AN2026" t="str">
            <v>NORINDGUANOR9018</v>
          </cell>
          <cell r="AP2026">
            <v>44938</v>
          </cell>
          <cell r="AR2026" t="str">
            <v>MOVISTAR_2023-00372</v>
          </cell>
          <cell r="AS2026">
            <v>329265</v>
          </cell>
          <cell r="AT2026" t="str">
            <v>D40</v>
          </cell>
          <cell r="AU2026" t="str">
            <v>INDIRECTO</v>
          </cell>
          <cell r="AV2026">
            <v>5</v>
          </cell>
          <cell r="AX2026" t="str">
            <v>ENTREGADO</v>
          </cell>
          <cell r="AY2026" t="str">
            <v>ESIM MOVISTAR_ESIM EVOUCHERS CODE QR: 5 und</v>
          </cell>
          <cell r="AZ2026" t="str">
            <v>SIMCARD</v>
          </cell>
          <cell r="BA2026" t="str">
            <v/>
          </cell>
        </row>
        <row r="2027">
          <cell r="A2027" t="str">
            <v>2023-00373</v>
          </cell>
          <cell r="B2027" t="str">
            <v>MOVISTAR</v>
          </cell>
          <cell r="C2027">
            <v>44938</v>
          </cell>
          <cell r="D2027" t="str">
            <v>FLEXNET ECUADOR - MOVISTAR</v>
          </cell>
          <cell r="E2027" t="str">
            <v>CALLE 28 DE JUNIO S/N Y GARCIA MORENO ENTRADA LLANO GRANDE</v>
          </cell>
          <cell r="H2027" t="str">
            <v>170208</v>
          </cell>
          <cell r="I2027" t="str">
            <v>QUITO</v>
          </cell>
          <cell r="J2027" t="str">
            <v>PICHINCHA</v>
          </cell>
          <cell r="K2027" t="str">
            <v>CAVS AE SALESLAND MACHALA_MENA DIEGO</v>
          </cell>
          <cell r="L2027" t="str">
            <v>CALLE ROCAFUERTE 1005 ENTRE 09 DE MAYO Y GUAYAS</v>
          </cell>
          <cell r="O2027" t="str">
            <v>MACHALA</v>
          </cell>
          <cell r="P2027" t="str">
            <v>MACHALA</v>
          </cell>
          <cell r="Q2027" t="str">
            <v>EL ORO</v>
          </cell>
          <cell r="R2027" t="str">
            <v>2023-00373</v>
          </cell>
          <cell r="W2027" t="str">
            <v>1793079628001</v>
          </cell>
          <cell r="X2027" t="str">
            <v>999805380</v>
          </cell>
          <cell r="AA2027">
            <v>44938</v>
          </cell>
          <cell r="AD2027">
            <v>1</v>
          </cell>
          <cell r="AE2027">
            <v>1</v>
          </cell>
          <cell r="AH2027" t="str">
            <v> </v>
          </cell>
          <cell r="AI2027" t="str">
            <v>DESPACHO</v>
          </cell>
          <cell r="AJ2027" t="str">
            <v>Normal</v>
          </cell>
          <cell r="AL2027" t="str">
            <v>NO</v>
          </cell>
          <cell r="AN2027" t="str">
            <v>SALINDMACCAV11258</v>
          </cell>
          <cell r="AP2027">
            <v>44938</v>
          </cell>
          <cell r="AR2027" t="str">
            <v>MOVISTAR_2023-00373</v>
          </cell>
          <cell r="AS2027">
            <v>329251</v>
          </cell>
          <cell r="AT2027" t="str">
            <v>D40</v>
          </cell>
          <cell r="AU2027" t="str">
            <v>INDIRECTO</v>
          </cell>
          <cell r="AV2027">
            <v>10</v>
          </cell>
          <cell r="AX2027" t="str">
            <v>ENTREGADO</v>
          </cell>
          <cell r="AY2027" t="str">
            <v>ESIM MOVISTAR_ESIM EVOUCHERS CODE QR: 10 und</v>
          </cell>
          <cell r="AZ2027" t="str">
            <v>SIMCARD</v>
          </cell>
          <cell r="BA2027" t="str">
            <v/>
          </cell>
        </row>
        <row r="2028">
          <cell r="A2028" t="str">
            <v>2023-00374</v>
          </cell>
          <cell r="B2028" t="str">
            <v>MOVISTAR</v>
          </cell>
          <cell r="C2028">
            <v>44938</v>
          </cell>
          <cell r="D2028" t="str">
            <v>FLEXNET ECUADOR - MOVISTAR</v>
          </cell>
          <cell r="E2028" t="str">
            <v>CALLE 28 DE JUNIO S/N Y GARCIA MORENO ENTRADA LLANO GRANDE</v>
          </cell>
          <cell r="H2028" t="str">
            <v>170208</v>
          </cell>
          <cell r="I2028" t="str">
            <v>QUITO</v>
          </cell>
          <cell r="J2028" t="str">
            <v>PICHINCHA</v>
          </cell>
          <cell r="K2028" t="str">
            <v>NORPHONE C.C. RIOCENTRO SUR_PAOLA MORAN</v>
          </cell>
          <cell r="L2028" t="str">
            <v>C.C. RIOCENTRO SUR AV 25 DE JULIO LOCAL 43 JUNTO A LA UNIV. AGRARIA</v>
          </cell>
          <cell r="O2028" t="str">
            <v>GUAYAQUIL</v>
          </cell>
          <cell r="P2028" t="str">
            <v>GUAYAQUIL</v>
          </cell>
          <cell r="Q2028" t="str">
            <v>GUAYAS</v>
          </cell>
          <cell r="R2028" t="str">
            <v>2023-00374</v>
          </cell>
          <cell r="W2028" t="str">
            <v>1091717898001</v>
          </cell>
          <cell r="X2028" t="str">
            <v>998659562</v>
          </cell>
          <cell r="AA2028">
            <v>44938</v>
          </cell>
          <cell r="AD2028">
            <v>1</v>
          </cell>
          <cell r="AE2028">
            <v>1</v>
          </cell>
          <cell r="AH2028" t="str">
            <v>FRENTE AL BANCO ECUATORIANO DE LA VIVIENDA</v>
          </cell>
          <cell r="AI2028" t="str">
            <v>DESPACHO</v>
          </cell>
          <cell r="AJ2028" t="str">
            <v>Normal</v>
          </cell>
          <cell r="AL2028" t="str">
            <v>NO</v>
          </cell>
          <cell r="AN2028" t="str">
            <v>NORINDGUANOR9020</v>
          </cell>
          <cell r="AP2028">
            <v>44938</v>
          </cell>
          <cell r="AR2028" t="str">
            <v>MOVISTAR_2023-00374</v>
          </cell>
          <cell r="AS2028">
            <v>329271</v>
          </cell>
          <cell r="AT2028" t="str">
            <v>D40</v>
          </cell>
          <cell r="AU2028" t="str">
            <v>INDIRECTO</v>
          </cell>
          <cell r="AV2028">
            <v>5</v>
          </cell>
          <cell r="AX2028" t="str">
            <v>ENTREGADO</v>
          </cell>
          <cell r="AY2028" t="str">
            <v>ESIM MOVISTAR_ESIM EVOUCHERS CODE QR: 5 und</v>
          </cell>
          <cell r="AZ2028" t="str">
            <v>SIMCARD</v>
          </cell>
          <cell r="BA2028" t="str">
            <v/>
          </cell>
        </row>
        <row r="2029">
          <cell r="A2029" t="str">
            <v>2023-00375</v>
          </cell>
          <cell r="B2029" t="str">
            <v>MOVISTAR</v>
          </cell>
          <cell r="C2029">
            <v>44938</v>
          </cell>
          <cell r="D2029" t="str">
            <v>FLEXNET ECUADOR - MOVISTAR</v>
          </cell>
          <cell r="E2029" t="str">
            <v>CALLE 28 DE JUNIO S/N Y GARCIA MORENO ENTRADA LLANO GRANDE</v>
          </cell>
          <cell r="H2029" t="str">
            <v>170208</v>
          </cell>
          <cell r="I2029" t="str">
            <v>QUITO</v>
          </cell>
          <cell r="J2029" t="str">
            <v>PICHINCHA</v>
          </cell>
          <cell r="K2029" t="str">
            <v>NORPHONE C.C. RIOCENTRO CEIBOS_PAOLA MORAN</v>
          </cell>
          <cell r="L2029" t="str">
            <v>C.C. RIOCENTRO CEIBOS LOCAL 28 AV DEL BOMBERO VIA A LA COSTA KM 65</v>
          </cell>
          <cell r="O2029" t="str">
            <v>GUAYAQUIL</v>
          </cell>
          <cell r="P2029" t="str">
            <v>GUAYAQUIL</v>
          </cell>
          <cell r="Q2029" t="str">
            <v>GUAYAS</v>
          </cell>
          <cell r="R2029" t="str">
            <v>2023-00375</v>
          </cell>
          <cell r="W2029" t="str">
            <v>1091717898001</v>
          </cell>
          <cell r="X2029" t="str">
            <v>998659562</v>
          </cell>
          <cell r="AA2029">
            <v>44938</v>
          </cell>
          <cell r="AD2029">
            <v>1</v>
          </cell>
          <cell r="AE2029">
            <v>1</v>
          </cell>
          <cell r="AH2029" t="str">
            <v>FRENTE AL HOSPITAL DEL IESS CEIBOS</v>
          </cell>
          <cell r="AI2029" t="str">
            <v>DESPACHO</v>
          </cell>
          <cell r="AJ2029" t="str">
            <v>Normal</v>
          </cell>
          <cell r="AL2029" t="str">
            <v>NO</v>
          </cell>
          <cell r="AN2029" t="str">
            <v>NORINDGUANOR9024</v>
          </cell>
          <cell r="AP2029">
            <v>44938</v>
          </cell>
          <cell r="AR2029" t="str">
            <v>MOVISTAR_2023-00375</v>
          </cell>
          <cell r="AS2029">
            <v>329258</v>
          </cell>
          <cell r="AT2029" t="str">
            <v>D40</v>
          </cell>
          <cell r="AU2029" t="str">
            <v>INDIRECTO</v>
          </cell>
          <cell r="AV2029">
            <v>5</v>
          </cell>
          <cell r="AX2029" t="str">
            <v>ENTREGADO</v>
          </cell>
          <cell r="AY2029" t="str">
            <v>ESIM MOVISTAR_ESIM EVOUCHERS CODE QR: 5 und</v>
          </cell>
          <cell r="AZ2029" t="str">
            <v>SIMCARD</v>
          </cell>
          <cell r="BA2029" t="str">
            <v/>
          </cell>
        </row>
        <row r="2030">
          <cell r="A2030" t="str">
            <v>2023-00376</v>
          </cell>
          <cell r="B2030" t="str">
            <v>MOVISTAR</v>
          </cell>
          <cell r="C2030">
            <v>44938</v>
          </cell>
          <cell r="D2030" t="str">
            <v>FLEXNET ECUADOR - MOVISTAR</v>
          </cell>
          <cell r="E2030" t="str">
            <v>CALLE 28 DE JUNIO S/N Y GARCIA MORENO ENTRADA LLANO GRANDE</v>
          </cell>
          <cell r="H2030" t="str">
            <v>170208</v>
          </cell>
          <cell r="I2030" t="str">
            <v>QUITO</v>
          </cell>
          <cell r="J2030" t="str">
            <v>PICHINCHA</v>
          </cell>
          <cell r="K2030" t="str">
            <v>NORPHONE CAVS DAS LATACUNGA_LOURDES BRAVO</v>
          </cell>
          <cell r="L2030" t="str">
            <v>BELISARIO QUEVEDO 807 Y JUAN ABEL ECHEVERRIA  JUNTO ALMACENES LA GANGA ED. DE 3 PISOS LATACUNGA</v>
          </cell>
          <cell r="O2030" t="str">
            <v>LATACUNGA</v>
          </cell>
          <cell r="P2030" t="str">
            <v>LATACUNGA</v>
          </cell>
          <cell r="Q2030" t="str">
            <v>COTOPAXI</v>
          </cell>
          <cell r="R2030" t="str">
            <v>2023-00376</v>
          </cell>
          <cell r="W2030" t="str">
            <v>1091717898001</v>
          </cell>
          <cell r="X2030" t="str">
            <v>0980558242 - 0980520332</v>
          </cell>
          <cell r="AA2030">
            <v>44938</v>
          </cell>
          <cell r="AD2030">
            <v>1</v>
          </cell>
          <cell r="AE2030">
            <v>1</v>
          </cell>
          <cell r="AH2030" t="str">
            <v> </v>
          </cell>
          <cell r="AI2030" t="str">
            <v>DESPACHO</v>
          </cell>
          <cell r="AJ2030" t="str">
            <v>Normal</v>
          </cell>
          <cell r="AL2030" t="str">
            <v>NO</v>
          </cell>
          <cell r="AN2030" t="str">
            <v>NORINDLATNOR5178</v>
          </cell>
          <cell r="AP2030">
            <v>44938</v>
          </cell>
          <cell r="AR2030" t="str">
            <v>MOVISTAR_2023-00376</v>
          </cell>
          <cell r="AS2030">
            <v>329270</v>
          </cell>
          <cell r="AT2030" t="str">
            <v>D40</v>
          </cell>
          <cell r="AU2030" t="str">
            <v>INDIRECTO</v>
          </cell>
          <cell r="AV2030">
            <v>5</v>
          </cell>
          <cell r="AX2030" t="str">
            <v>ENTREGADO</v>
          </cell>
          <cell r="AY2030" t="str">
            <v>ESIM MOVISTAR_ESIM EVOUCHERS CODE QR: 5 und</v>
          </cell>
          <cell r="AZ2030" t="str">
            <v>SIMCARD</v>
          </cell>
          <cell r="BA2030" t="str">
            <v/>
          </cell>
        </row>
        <row r="2031">
          <cell r="A2031" t="str">
            <v>2023-00377</v>
          </cell>
          <cell r="B2031" t="str">
            <v>MOVISTAR</v>
          </cell>
          <cell r="C2031">
            <v>44938</v>
          </cell>
          <cell r="D2031" t="str">
            <v>FLEXNET ECUADOR - MOVISTAR</v>
          </cell>
          <cell r="E2031" t="str">
            <v>CALLE 28 DE JUNIO S/N Y GARCIA MORENO ENTRADA LLANO GRANDE</v>
          </cell>
          <cell r="H2031" t="str">
            <v>170208</v>
          </cell>
          <cell r="I2031" t="str">
            <v>QUITO</v>
          </cell>
          <cell r="J2031" t="str">
            <v>PICHINCHA</v>
          </cell>
          <cell r="K2031" t="str">
            <v>NORPHONE C.C. SHOPPING MANTA_LOURDES BRAVO</v>
          </cell>
          <cell r="L2031" t="str">
            <v>AV. 4 DE NOVIEMBRE, MANTA 130210   LOCAL 21 PLANTA ALTA</v>
          </cell>
          <cell r="O2031" t="str">
            <v>MANTA</v>
          </cell>
          <cell r="P2031" t="str">
            <v>MANTA</v>
          </cell>
          <cell r="Q2031" t="str">
            <v>MANABI</v>
          </cell>
          <cell r="R2031" t="str">
            <v>2023-00377</v>
          </cell>
          <cell r="W2031" t="str">
            <v>1091717898001</v>
          </cell>
          <cell r="X2031" t="str">
            <v>984246089</v>
          </cell>
          <cell r="AA2031">
            <v>44938</v>
          </cell>
          <cell r="AD2031">
            <v>1</v>
          </cell>
          <cell r="AE2031">
            <v>1</v>
          </cell>
          <cell r="AH2031" t="str">
            <v> </v>
          </cell>
          <cell r="AI2031" t="str">
            <v>DESPACHO</v>
          </cell>
          <cell r="AJ2031" t="str">
            <v>Normal</v>
          </cell>
          <cell r="AL2031" t="str">
            <v>NO</v>
          </cell>
          <cell r="AN2031" t="str">
            <v>NORINDMANNOR10483</v>
          </cell>
          <cell r="AP2031">
            <v>44938</v>
          </cell>
          <cell r="AR2031" t="str">
            <v>MOVISTAR_2023-00377</v>
          </cell>
          <cell r="AS2031">
            <v>329268</v>
          </cell>
          <cell r="AT2031" t="str">
            <v>D40</v>
          </cell>
          <cell r="AU2031" t="str">
            <v>INDIRECTO</v>
          </cell>
          <cell r="AV2031">
            <v>5</v>
          </cell>
          <cell r="AX2031" t="str">
            <v>ENTREGADO</v>
          </cell>
          <cell r="AY2031" t="str">
            <v>ESIM MOVISTAR_ESIM EVOUCHERS CODE QR: 5 und</v>
          </cell>
          <cell r="AZ2031" t="str">
            <v>SIMCARD</v>
          </cell>
          <cell r="BA2031" t="str">
            <v/>
          </cell>
        </row>
        <row r="2032">
          <cell r="A2032" t="str">
            <v>2023-00378</v>
          </cell>
          <cell r="B2032" t="str">
            <v>MOVISTAR</v>
          </cell>
          <cell r="C2032">
            <v>44938</v>
          </cell>
          <cell r="D2032" t="str">
            <v>FLEXNET ECUADOR - MOVISTAR</v>
          </cell>
          <cell r="E2032" t="str">
            <v>CALLE 28 DE JUNIO S/N Y GARCIA MORENO ENTRADA LLANO GRANDE</v>
          </cell>
          <cell r="H2032" t="str">
            <v>170208</v>
          </cell>
          <cell r="I2032" t="str">
            <v>QUITO</v>
          </cell>
          <cell r="J2032" t="str">
            <v>PICHINCHA</v>
          </cell>
          <cell r="K2032" t="str">
            <v>NORPHONE LA PLAZA IBARRA_PAOLA MORAN</v>
          </cell>
          <cell r="L2032" t="str">
            <v>LOCAL 22 Y 23 CCLA PLAZA AV MARIANO ACOSTA Y2147 Y VICTOR GOMEZ JURADO IBARRA</v>
          </cell>
          <cell r="O2032" t="str">
            <v>IBARRA</v>
          </cell>
          <cell r="P2032" t="str">
            <v>IBARRA</v>
          </cell>
          <cell r="Q2032" t="str">
            <v>IMBABURA</v>
          </cell>
          <cell r="R2032" t="str">
            <v>2023-00378</v>
          </cell>
          <cell r="W2032" t="str">
            <v>1091717898001</v>
          </cell>
          <cell r="X2032" t="str">
            <v>998659562</v>
          </cell>
          <cell r="AA2032">
            <v>44938</v>
          </cell>
          <cell r="AD2032">
            <v>1</v>
          </cell>
          <cell r="AE2032">
            <v>1</v>
          </cell>
          <cell r="AH2032" t="str">
            <v> </v>
          </cell>
          <cell r="AI2032" t="str">
            <v>DESPACHO</v>
          </cell>
          <cell r="AJ2032" t="str">
            <v>Normal</v>
          </cell>
          <cell r="AL2032" t="str">
            <v>NO</v>
          </cell>
          <cell r="AN2032" t="str">
            <v>NORINDIBANOR0096</v>
          </cell>
          <cell r="AP2032">
            <v>44938</v>
          </cell>
          <cell r="AR2032" t="str">
            <v>MOVISTAR_2023-00378</v>
          </cell>
          <cell r="AS2032">
            <v>329278</v>
          </cell>
          <cell r="AT2032" t="str">
            <v>D40</v>
          </cell>
          <cell r="AU2032" t="str">
            <v>INDIRECTO</v>
          </cell>
          <cell r="AV2032">
            <v>5</v>
          </cell>
          <cell r="AX2032" t="str">
            <v>ENTREGADO</v>
          </cell>
          <cell r="AY2032" t="str">
            <v>ESIM MOVISTAR_ESIM EVOUCHERS CODE QR: 5 und</v>
          </cell>
          <cell r="AZ2032" t="str">
            <v>SIMCARD</v>
          </cell>
          <cell r="BA2032" t="str">
            <v/>
          </cell>
        </row>
        <row r="2033">
          <cell r="A2033" t="str">
            <v>2023-00379</v>
          </cell>
          <cell r="B2033" t="str">
            <v>MOVISTAR</v>
          </cell>
          <cell r="C2033">
            <v>44938</v>
          </cell>
          <cell r="D2033" t="str">
            <v>FLEXNET ECUADOR - MOVISTAR</v>
          </cell>
          <cell r="E2033" t="str">
            <v>CALLE 28 DE JUNIO S/N Y GARCIA MORENO ENTRADA LLANO GRANDE</v>
          </cell>
          <cell r="H2033" t="str">
            <v>170208</v>
          </cell>
          <cell r="I2033" t="str">
            <v>QUITO</v>
          </cell>
          <cell r="J2033" t="str">
            <v>PICHINCHA</v>
          </cell>
          <cell r="K2033" t="str">
            <v>NORPHONE CAVS DAS TUMBACO_LOURDES BRAVO</v>
          </cell>
          <cell r="L2033" t="str">
            <v>AV INTEROCEANICA Y JUAN MONTALVO JUNTO A PRODUBANCO CC SANTA MARIA</v>
          </cell>
          <cell r="O2033" t="str">
            <v>QUITO</v>
          </cell>
          <cell r="P2033" t="str">
            <v>QUITO</v>
          </cell>
          <cell r="Q2033" t="str">
            <v>PICHINCHA</v>
          </cell>
          <cell r="R2033" t="str">
            <v>2023-00379</v>
          </cell>
          <cell r="W2033" t="str">
            <v>1091717898001</v>
          </cell>
          <cell r="X2033" t="str">
            <v>984246089</v>
          </cell>
          <cell r="AA2033">
            <v>44938</v>
          </cell>
          <cell r="AD2033">
            <v>1</v>
          </cell>
          <cell r="AE2033">
            <v>1</v>
          </cell>
          <cell r="AH2033" t="str">
            <v> </v>
          </cell>
          <cell r="AI2033" t="str">
            <v>DESPACHO</v>
          </cell>
          <cell r="AJ2033" t="str">
            <v>Normal</v>
          </cell>
          <cell r="AL2033" t="str">
            <v>NO</v>
          </cell>
          <cell r="AN2033" t="str">
            <v>NORINDQUINOR8198</v>
          </cell>
          <cell r="AP2033">
            <v>44938</v>
          </cell>
          <cell r="AR2033" t="str">
            <v>MOVISTAR_2023-00379</v>
          </cell>
          <cell r="AS2033">
            <v>329257</v>
          </cell>
          <cell r="AT2033" t="str">
            <v>D40</v>
          </cell>
          <cell r="AU2033" t="str">
            <v>INDIRECTO</v>
          </cell>
          <cell r="AV2033">
            <v>5</v>
          </cell>
          <cell r="AX2033" t="str">
            <v>ENTREGADO</v>
          </cell>
          <cell r="AY2033" t="str">
            <v>ESIM MOVISTAR_ESIM EVOUCHERS CODE QR: 5 und</v>
          </cell>
          <cell r="AZ2033" t="str">
            <v>SIMCARD</v>
          </cell>
          <cell r="BA2033" t="str">
            <v/>
          </cell>
        </row>
        <row r="2034">
          <cell r="A2034" t="str">
            <v>2023-00380</v>
          </cell>
          <cell r="B2034" t="str">
            <v>MOVISTAR</v>
          </cell>
          <cell r="C2034">
            <v>44938</v>
          </cell>
          <cell r="D2034" t="str">
            <v>FLEXNET ECUADOR - MOVISTAR</v>
          </cell>
          <cell r="E2034" t="str">
            <v>CALLE 28 DE JUNIO S/N Y GARCIA MORENO ENTRADA LLANO GRANDE</v>
          </cell>
          <cell r="H2034" t="str">
            <v>170208</v>
          </cell>
          <cell r="I2034" t="str">
            <v>QUITO</v>
          </cell>
          <cell r="J2034" t="str">
            <v>PICHINCHA</v>
          </cell>
          <cell r="K2034" t="str">
            <v>NORPHONE C.C. PASEO SHOPPING LA LIBERTAD_LOURDES BRAVO</v>
          </cell>
          <cell r="L2034" t="str">
            <v>C.C. EL PASEO SHOPPING LA PENINSULA LOCAL 1 PLANTA BAJA BARRIO SAN FRANCISCO MZ 38. CALLE 9</v>
          </cell>
          <cell r="O2034" t="str">
            <v>LA LIBERTAD</v>
          </cell>
          <cell r="P2034" t="str">
            <v>LA LIBERTAD</v>
          </cell>
          <cell r="Q2034" t="str">
            <v>SANTA ELENA</v>
          </cell>
          <cell r="R2034" t="str">
            <v>2023-00380</v>
          </cell>
          <cell r="W2034" t="str">
            <v>1091717898001</v>
          </cell>
          <cell r="X2034" t="str">
            <v>984246089</v>
          </cell>
          <cell r="AA2034">
            <v>44938</v>
          </cell>
          <cell r="AD2034">
            <v>1</v>
          </cell>
          <cell r="AE2034">
            <v>1</v>
          </cell>
          <cell r="AH2034" t="str">
            <v> </v>
          </cell>
          <cell r="AI2034" t="str">
            <v>DESPACHO</v>
          </cell>
          <cell r="AJ2034" t="str">
            <v>Normal</v>
          </cell>
          <cell r="AL2034" t="str">
            <v>NO</v>
          </cell>
          <cell r="AN2034" t="str">
            <v>NORINDSANNOR10493</v>
          </cell>
          <cell r="AP2034">
            <v>44938</v>
          </cell>
          <cell r="AR2034" t="str">
            <v>MOVISTAR_2023-00380</v>
          </cell>
          <cell r="AS2034">
            <v>329269</v>
          </cell>
          <cell r="AT2034" t="str">
            <v>D40</v>
          </cell>
          <cell r="AU2034" t="str">
            <v>INDIRECTO</v>
          </cell>
          <cell r="AV2034">
            <v>5</v>
          </cell>
          <cell r="AX2034" t="str">
            <v>ENTREGADO</v>
          </cell>
          <cell r="AY2034" t="str">
            <v>ESIM MOVISTAR_ESIM EVOUCHERS CODE QR: 5 und</v>
          </cell>
          <cell r="AZ2034" t="str">
            <v>SIMCARD</v>
          </cell>
          <cell r="BA2034" t="str">
            <v/>
          </cell>
        </row>
        <row r="2035">
          <cell r="A2035" t="str">
            <v>2023-00381</v>
          </cell>
          <cell r="B2035" t="str">
            <v>MOVISTAR</v>
          </cell>
          <cell r="C2035">
            <v>44938</v>
          </cell>
          <cell r="D2035" t="str">
            <v>FLEXNET ECUADOR - MOVISTAR</v>
          </cell>
          <cell r="E2035" t="str">
            <v>CALLE 28 DE JUNIO S/N Y GARCIA MORENO ENTRADA LLANO GRANDE</v>
          </cell>
          <cell r="H2035" t="str">
            <v>170208</v>
          </cell>
          <cell r="I2035" t="str">
            <v>QUITO</v>
          </cell>
          <cell r="J2035" t="str">
            <v>PICHINCHA</v>
          </cell>
          <cell r="K2035" t="str">
            <v>NORPHONE CHONE_LOURDES BRAVO</v>
          </cell>
          <cell r="L2035" t="str">
            <v>CENTRO CALLE PICHINCHA ENTRE CALLES WASHINGTON Y BOLIVAR A LADO DE ALMACENES ARTEFACTA</v>
          </cell>
          <cell r="O2035" t="str">
            <v>CHONE</v>
          </cell>
          <cell r="P2035" t="str">
            <v>CHONE</v>
          </cell>
          <cell r="Q2035" t="str">
            <v>MANABI</v>
          </cell>
          <cell r="R2035" t="str">
            <v>2023-00381</v>
          </cell>
          <cell r="W2035" t="str">
            <v>1091717898001</v>
          </cell>
          <cell r="X2035" t="str">
            <v>984246089</v>
          </cell>
          <cell r="AA2035">
            <v>44938</v>
          </cell>
          <cell r="AD2035">
            <v>1</v>
          </cell>
          <cell r="AE2035">
            <v>1</v>
          </cell>
          <cell r="AH2035" t="str">
            <v>DIAGONAL A BANCO PICHINCHA</v>
          </cell>
          <cell r="AI2035" t="str">
            <v>DESPACHO</v>
          </cell>
          <cell r="AJ2035" t="str">
            <v>Normal</v>
          </cell>
          <cell r="AL2035" t="str">
            <v>NO</v>
          </cell>
          <cell r="AN2035" t="str">
            <v>NORINDCHONOR10491</v>
          </cell>
          <cell r="AP2035">
            <v>44938</v>
          </cell>
          <cell r="AR2035" t="str">
            <v>MOVISTAR_2023-00381</v>
          </cell>
          <cell r="AS2035">
            <v>329259</v>
          </cell>
          <cell r="AT2035" t="str">
            <v>D40</v>
          </cell>
          <cell r="AU2035" t="str">
            <v>INDIRECTO</v>
          </cell>
          <cell r="AV2035">
            <v>5</v>
          </cell>
          <cell r="AX2035" t="str">
            <v>ENTREGADO</v>
          </cell>
          <cell r="AY2035" t="str">
            <v>ESIM MOVISTAR_ESIM EVOUCHERS CODE QR: 5 und</v>
          </cell>
          <cell r="AZ2035" t="str">
            <v>SIMCARD</v>
          </cell>
          <cell r="BA2035" t="str">
            <v/>
          </cell>
        </row>
        <row r="2036">
          <cell r="A2036" t="str">
            <v>2023-00382</v>
          </cell>
          <cell r="B2036" t="str">
            <v>MOVISTAR</v>
          </cell>
          <cell r="C2036">
            <v>44938</v>
          </cell>
          <cell r="D2036" t="str">
            <v>FLEXNET ECUADOR - MOVISTAR</v>
          </cell>
          <cell r="E2036" t="str">
            <v>CALLE 28 DE JUNIO S/N Y GARCIA MORENO ENTRADA LLANO GRANDE</v>
          </cell>
          <cell r="H2036" t="str">
            <v>170208</v>
          </cell>
          <cell r="I2036" t="str">
            <v>QUITO</v>
          </cell>
          <cell r="J2036" t="str">
            <v>PICHINCHA</v>
          </cell>
          <cell r="K2036" t="str">
            <v>TENEMAZA (MOVIPHONE)_GALO PALLAROSO</v>
          </cell>
          <cell r="L2036" t="str">
            <v>AV CACIQUE TENEMAZA 507 Y LUIS CORDERO AZOGUES</v>
          </cell>
          <cell r="O2036" t="str">
            <v>AZOGUES</v>
          </cell>
          <cell r="P2036" t="str">
            <v>AZOGUES</v>
          </cell>
          <cell r="Q2036" t="str">
            <v>CAÑAR</v>
          </cell>
          <cell r="R2036" t="str">
            <v>2023-00382</v>
          </cell>
          <cell r="W2036" t="str">
            <v>0391007160001</v>
          </cell>
          <cell r="X2036" t="str">
            <v>995936079</v>
          </cell>
          <cell r="AA2036">
            <v>44938</v>
          </cell>
          <cell r="AD2036">
            <v>1</v>
          </cell>
          <cell r="AE2036">
            <v>1</v>
          </cell>
          <cell r="AH2036" t="str">
            <v> </v>
          </cell>
          <cell r="AI2036" t="str">
            <v>DESPACHO</v>
          </cell>
          <cell r="AJ2036" t="str">
            <v>Normal</v>
          </cell>
          <cell r="AL2036" t="str">
            <v>NO</v>
          </cell>
          <cell r="AN2036" t="str">
            <v>MOVINDCA?TEN0089</v>
          </cell>
          <cell r="AP2036">
            <v>44938</v>
          </cell>
          <cell r="AR2036" t="str">
            <v>MOVISTAR_2023-00382</v>
          </cell>
          <cell r="AS2036">
            <v>329287</v>
          </cell>
          <cell r="AT2036" t="str">
            <v>D40</v>
          </cell>
          <cell r="AU2036" t="str">
            <v>INDIRECTO</v>
          </cell>
          <cell r="AV2036">
            <v>15</v>
          </cell>
          <cell r="AX2036" t="str">
            <v>ENTREGADO</v>
          </cell>
          <cell r="AY2036" t="str">
            <v>ESIM MOVISTAR_ESIM EVOUCHERS CODE QR: 15 und</v>
          </cell>
          <cell r="AZ2036" t="str">
            <v>SIMCARD</v>
          </cell>
          <cell r="BA2036" t="str">
            <v/>
          </cell>
        </row>
        <row r="2037">
          <cell r="A2037" t="str">
            <v>2023-00383</v>
          </cell>
          <cell r="B2037" t="str">
            <v>MOVISTAR</v>
          </cell>
          <cell r="C2037">
            <v>44938</v>
          </cell>
          <cell r="D2037" t="str">
            <v>FLEXNET ECUADOR - MOVISTAR</v>
          </cell>
          <cell r="E2037" t="str">
            <v>CALLE 28 DE JUNIO S/N Y GARCIA MORENO ENTRADA LLANO GRANDE</v>
          </cell>
          <cell r="H2037" t="str">
            <v>170208</v>
          </cell>
          <cell r="I2037" t="str">
            <v>QUITO</v>
          </cell>
          <cell r="J2037" t="str">
            <v>PICHINCHA</v>
          </cell>
          <cell r="K2037" t="str">
            <v>NORPHONE CAVS DAS SANTO DOMINGO_LOURDES BRAVO</v>
          </cell>
          <cell r="L2037" t="str">
            <v>29 DE MAYO Y LATACUNGA A LADO DEL POLLO GUS SANTO DOMINGO</v>
          </cell>
          <cell r="O2037" t="str">
            <v>SANTO DOMINGO</v>
          </cell>
          <cell r="P2037" t="str">
            <v>SANTO DOMINGO</v>
          </cell>
          <cell r="Q2037" t="str">
            <v>SANTO DOMINGO DE LOS TSACHILAS</v>
          </cell>
          <cell r="R2037" t="str">
            <v>2023-00383</v>
          </cell>
          <cell r="W2037" t="str">
            <v>1091717898001</v>
          </cell>
          <cell r="X2037" t="str">
            <v>984246089</v>
          </cell>
          <cell r="AA2037">
            <v>44938</v>
          </cell>
          <cell r="AD2037">
            <v>1</v>
          </cell>
          <cell r="AE2037">
            <v>1</v>
          </cell>
          <cell r="AH2037" t="str">
            <v> </v>
          </cell>
          <cell r="AI2037" t="str">
            <v>DESPACHO</v>
          </cell>
          <cell r="AJ2037" t="str">
            <v>Normal</v>
          </cell>
          <cell r="AL2037" t="str">
            <v>NO</v>
          </cell>
          <cell r="AN2037" t="str">
            <v>NORINDSANNOR12478</v>
          </cell>
          <cell r="AP2037">
            <v>44938</v>
          </cell>
          <cell r="AR2037" t="str">
            <v>MOVISTAR_2023-00383</v>
          </cell>
          <cell r="AS2037">
            <v>329266</v>
          </cell>
          <cell r="AT2037" t="str">
            <v>D40</v>
          </cell>
          <cell r="AU2037" t="str">
            <v>INDIRECTO</v>
          </cell>
          <cell r="AV2037">
            <v>5</v>
          </cell>
          <cell r="AX2037" t="str">
            <v>ENTREGADO</v>
          </cell>
          <cell r="AY2037" t="str">
            <v>ESIM MOVISTAR_ESIM EVOUCHERS CODE QR: 5 und</v>
          </cell>
          <cell r="AZ2037" t="str">
            <v>SIMCARD</v>
          </cell>
          <cell r="BA2037" t="str">
            <v/>
          </cell>
        </row>
        <row r="2038">
          <cell r="A2038" t="str">
            <v>2023-00384</v>
          </cell>
          <cell r="B2038" t="str">
            <v>MOVISTAR</v>
          </cell>
          <cell r="C2038">
            <v>44938</v>
          </cell>
          <cell r="D2038" t="str">
            <v>FLEXNET ECUADOR - MOVISTAR</v>
          </cell>
          <cell r="E2038" t="str">
            <v>CALLE 28 DE JUNIO S/N Y GARCIA MORENO ENTRADA LLANO GRANDE</v>
          </cell>
          <cell r="H2038" t="str">
            <v>170208</v>
          </cell>
          <cell r="I2038" t="str">
            <v>QUITO</v>
          </cell>
          <cell r="J2038" t="str">
            <v>PICHINCHA</v>
          </cell>
          <cell r="K2038" t="str">
            <v>CC BARTOLOME SERRANO (MOVIPHONE)_GALO PALLAROSO</v>
          </cell>
          <cell r="L2038" t="str">
            <v>CALLE TENEMAZA 5-13 Y AV. 24 DE MAYO FRENTE AL PARQUEADERO DEL COLISEO DE DEPORTES</v>
          </cell>
          <cell r="O2038" t="str">
            <v>AZOGUES</v>
          </cell>
          <cell r="P2038" t="str">
            <v>AZOGUES</v>
          </cell>
          <cell r="Q2038" t="str">
            <v>CAÑAR</v>
          </cell>
          <cell r="R2038" t="str">
            <v>2023-00384</v>
          </cell>
          <cell r="W2038" t="str">
            <v>0391007160001</v>
          </cell>
          <cell r="X2038" t="str">
            <v>995936079</v>
          </cell>
          <cell r="AA2038">
            <v>44938</v>
          </cell>
          <cell r="AD2038">
            <v>1</v>
          </cell>
          <cell r="AE2038">
            <v>1</v>
          </cell>
          <cell r="AH2038" t="str">
            <v> </v>
          </cell>
          <cell r="AI2038" t="str">
            <v>DESPACHO</v>
          </cell>
          <cell r="AJ2038" t="str">
            <v>Normal</v>
          </cell>
          <cell r="AL2038" t="str">
            <v>NO</v>
          </cell>
          <cell r="AN2038" t="str">
            <v>MOVINDCA?CCB0088</v>
          </cell>
          <cell r="AP2038">
            <v>44938</v>
          </cell>
          <cell r="AR2038" t="str">
            <v>MOVISTAR_2023-00384</v>
          </cell>
          <cell r="AS2038">
            <v>329285</v>
          </cell>
          <cell r="AT2038" t="str">
            <v>D40</v>
          </cell>
          <cell r="AU2038" t="str">
            <v>INDIRECTO</v>
          </cell>
          <cell r="AV2038">
            <v>15</v>
          </cell>
          <cell r="AX2038" t="str">
            <v>ENTREGADO</v>
          </cell>
          <cell r="AY2038" t="str">
            <v>ESIM MOVISTAR_ESIM EVOUCHERS CODE QR: 15 und</v>
          </cell>
          <cell r="AZ2038" t="str">
            <v>SIMCARD</v>
          </cell>
          <cell r="BA2038" t="str">
            <v/>
          </cell>
        </row>
        <row r="2039">
          <cell r="A2039" t="str">
            <v>2023-00385</v>
          </cell>
          <cell r="B2039" t="str">
            <v>MOVISTAR</v>
          </cell>
          <cell r="C2039">
            <v>44938</v>
          </cell>
          <cell r="D2039" t="str">
            <v>FLEXNET ECUADOR - MOVISTAR</v>
          </cell>
          <cell r="E2039" t="str">
            <v>CALLE 28 DE JUNIO S/N Y GARCIA MORENO ENTRADA LLANO GRANDE</v>
          </cell>
          <cell r="H2039" t="str">
            <v>170208</v>
          </cell>
          <cell r="I2039" t="str">
            <v>QUITO</v>
          </cell>
          <cell r="J2039" t="str">
            <v>PICHINCHA</v>
          </cell>
          <cell r="K2039" t="str">
            <v>HONORATO MARQUEZ (LUIS ABAD)_PRISCILA MOSQUERA</v>
          </cell>
          <cell r="L2039" t="str">
            <v>DV CALLE HONORATO MARQUEZ Y SUCRE ZARUMA</v>
          </cell>
          <cell r="O2039" t="str">
            <v>ZARUMA</v>
          </cell>
          <cell r="P2039" t="str">
            <v>ZARUMA</v>
          </cell>
          <cell r="Q2039" t="str">
            <v>EL ORO</v>
          </cell>
          <cell r="R2039" t="str">
            <v>2023-00385</v>
          </cell>
          <cell r="W2039" t="str">
            <v>0703759753001</v>
          </cell>
          <cell r="X2039" t="str">
            <v>0984680615</v>
          </cell>
          <cell r="AA2039">
            <v>44938</v>
          </cell>
          <cell r="AD2039">
            <v>1</v>
          </cell>
          <cell r="AE2039">
            <v>1</v>
          </cell>
          <cell r="AH2039" t="str">
            <v> </v>
          </cell>
          <cell r="AI2039" t="str">
            <v>DESPACHO</v>
          </cell>
          <cell r="AJ2039" t="str">
            <v>Normal</v>
          </cell>
          <cell r="AL2039" t="str">
            <v>NO</v>
          </cell>
          <cell r="AN2039" t="str">
            <v>ABAINDZARHON0060</v>
          </cell>
          <cell r="AP2039">
            <v>44938</v>
          </cell>
          <cell r="AR2039" t="str">
            <v>MOVISTAR_2023-00385</v>
          </cell>
          <cell r="AS2039">
            <v>329297</v>
          </cell>
          <cell r="AT2039" t="str">
            <v>D40</v>
          </cell>
          <cell r="AU2039" t="str">
            <v>INDIRECTO</v>
          </cell>
          <cell r="AV2039">
            <v>15</v>
          </cell>
          <cell r="AX2039" t="str">
            <v>ENTREGADO</v>
          </cell>
          <cell r="AY2039" t="str">
            <v>ESIM MOVISTAR_ESIM EVOUCHERS CODE QR: 15 und</v>
          </cell>
          <cell r="AZ2039" t="str">
            <v>SIMCARD</v>
          </cell>
          <cell r="BA2039" t="str">
            <v/>
          </cell>
        </row>
        <row r="2040">
          <cell r="A2040" t="str">
            <v>2023-00386</v>
          </cell>
          <cell r="B2040" t="str">
            <v>MOVISTAR</v>
          </cell>
          <cell r="C2040">
            <v>44938</v>
          </cell>
          <cell r="D2040" t="str">
            <v>FLEXNET ECUADOR - MOVISTAR</v>
          </cell>
          <cell r="E2040" t="str">
            <v>CALLE 28 DE JUNIO S/N Y GARCIA MORENO ENTRADA LLANO GRANDE</v>
          </cell>
          <cell r="H2040" t="str">
            <v>170208</v>
          </cell>
          <cell r="I2040" t="str">
            <v>QUITO</v>
          </cell>
          <cell r="J2040" t="str">
            <v>PICHINCHA</v>
          </cell>
          <cell r="K2040" t="str">
            <v>FANNY DOMINGUEZ - MACAS_FANNY CECILIA DOMINGUEZ CARDENAS</v>
          </cell>
          <cell r="L2040" t="str">
            <v>OLIVAR Y AMAZONAS</v>
          </cell>
          <cell r="O2040" t="str">
            <v>MACAS</v>
          </cell>
          <cell r="P2040" t="str">
            <v>MACAS</v>
          </cell>
          <cell r="Q2040" t="str">
            <v>MORONA SANTIAGO</v>
          </cell>
          <cell r="R2040" t="str">
            <v>2023-00386</v>
          </cell>
          <cell r="W2040" t="str">
            <v>1400382360001</v>
          </cell>
          <cell r="X2040" t="str">
            <v>0982603696 - 0983232907</v>
          </cell>
          <cell r="AA2040">
            <v>44938</v>
          </cell>
          <cell r="AD2040">
            <v>1</v>
          </cell>
          <cell r="AE2040">
            <v>1</v>
          </cell>
          <cell r="AH2040" t="str">
            <v> </v>
          </cell>
          <cell r="AI2040" t="str">
            <v>DESPACHO</v>
          </cell>
          <cell r="AJ2040" t="str">
            <v>Normal</v>
          </cell>
          <cell r="AL2040" t="str">
            <v>NO</v>
          </cell>
          <cell r="AN2040" t="str">
            <v>FANINDMORFAN4098</v>
          </cell>
          <cell r="AP2040">
            <v>44938</v>
          </cell>
          <cell r="AR2040" t="str">
            <v>MOVISTAR_2023-00386</v>
          </cell>
          <cell r="AS2040">
            <v>329280</v>
          </cell>
          <cell r="AT2040" t="str">
            <v>D40</v>
          </cell>
          <cell r="AU2040" t="str">
            <v>INDIRECTO</v>
          </cell>
          <cell r="AV2040">
            <v>10</v>
          </cell>
          <cell r="AX2040" t="str">
            <v>ENTREGADO</v>
          </cell>
          <cell r="AY2040" t="str">
            <v>ESIM MOVISTAR_ESIM EVOUCHERS CODE QR: 10 und</v>
          </cell>
          <cell r="AZ2040" t="str">
            <v>SIMCARD</v>
          </cell>
          <cell r="BA2040" t="str">
            <v/>
          </cell>
        </row>
        <row r="2041">
          <cell r="A2041" t="str">
            <v>2023-00387</v>
          </cell>
          <cell r="B2041" t="str">
            <v>MOVISTAR</v>
          </cell>
          <cell r="C2041">
            <v>44938</v>
          </cell>
          <cell r="D2041" t="str">
            <v>FLEXNET ECUADOR - MOVISTAR</v>
          </cell>
          <cell r="E2041" t="str">
            <v>CALLE 28 DE JUNIO S/N Y GARCIA MORENO ENTRADA LLANO GRANDE</v>
          </cell>
          <cell r="H2041" t="str">
            <v>170208</v>
          </cell>
          <cell r="I2041" t="str">
            <v>QUITO</v>
          </cell>
          <cell r="J2041" t="str">
            <v>PICHINCHA</v>
          </cell>
          <cell r="K2041" t="str">
            <v>GRUPO ROMERO (C.C. MALL EL FORTIN)_ROMERO RODRIGUEZ MAURENY GEANELLA</v>
          </cell>
          <cell r="L2041" t="str">
            <v>AV PERIMETRAL CALLE CASUARINA CENTRO COMERCIAL  MALL DEL FORTIN</v>
          </cell>
          <cell r="O2041" t="str">
            <v>GUAYAQUIL</v>
          </cell>
          <cell r="P2041" t="str">
            <v>GUAYAQUIL</v>
          </cell>
          <cell r="Q2041" t="str">
            <v>GUAYAS</v>
          </cell>
          <cell r="R2041" t="str">
            <v>2023-00387</v>
          </cell>
          <cell r="W2041" t="str">
            <v>0993323705001</v>
          </cell>
          <cell r="X2041" t="str">
            <v>982387574</v>
          </cell>
          <cell r="AA2041">
            <v>44938</v>
          </cell>
          <cell r="AD2041">
            <v>1</v>
          </cell>
          <cell r="AE2041">
            <v>1</v>
          </cell>
          <cell r="AH2041" t="str">
            <v>0</v>
          </cell>
          <cell r="AI2041" t="str">
            <v>DESPACHO</v>
          </cell>
          <cell r="AJ2041" t="str">
            <v>Normal</v>
          </cell>
          <cell r="AL2041" t="str">
            <v>NO</v>
          </cell>
          <cell r="AN2041" t="str">
            <v>GRUINDGUAGRU12140</v>
          </cell>
          <cell r="AP2041">
            <v>44938</v>
          </cell>
          <cell r="AR2041" t="str">
            <v>MOVISTAR_2023-00387</v>
          </cell>
          <cell r="AS2041">
            <v>329292</v>
          </cell>
          <cell r="AT2041" t="str">
            <v>D40</v>
          </cell>
          <cell r="AU2041" t="str">
            <v>INDIRECTO</v>
          </cell>
          <cell r="AV2041">
            <v>25</v>
          </cell>
          <cell r="AX2041" t="str">
            <v>ENTREGADO</v>
          </cell>
          <cell r="AY2041" t="str">
            <v>ESIM MOVISTAR_ESIM EVOUCHERS CODE QR: 25 und</v>
          </cell>
          <cell r="AZ2041" t="str">
            <v>SIMCARD</v>
          </cell>
          <cell r="BA2041" t="str">
            <v/>
          </cell>
        </row>
        <row r="2042">
          <cell r="A2042" t="str">
            <v>2023-00388</v>
          </cell>
          <cell r="B2042" t="str">
            <v>MOVISTAR</v>
          </cell>
          <cell r="C2042">
            <v>44938</v>
          </cell>
          <cell r="D2042" t="str">
            <v>FLEXNET ECUADOR - MOVISTAR</v>
          </cell>
          <cell r="E2042" t="str">
            <v>CALLE 28 DE JUNIO S/N Y GARCIA MORENO ENTRADA LLANO GRANDE</v>
          </cell>
          <cell r="H2042" t="str">
            <v>170208</v>
          </cell>
          <cell r="I2042" t="str">
            <v>QUITO</v>
          </cell>
          <cell r="J2042" t="str">
            <v>PICHINCHA</v>
          </cell>
          <cell r="K2042" t="str">
            <v>OC OPTIMUSCELL_ANA LUCIA MOGROVEJO AZANZA</v>
          </cell>
          <cell r="L2042" t="str">
            <v>LUIS CORDERO 7100 Y PRESIDENTE CORDOVA ESQUINA JUNTO A LA CASA DE LA CULTURA FRENTE A LOS BOMBEROS</v>
          </cell>
          <cell r="O2042" t="str">
            <v>CUENCA</v>
          </cell>
          <cell r="P2042" t="str">
            <v>CUENCA</v>
          </cell>
          <cell r="Q2042" t="str">
            <v>AZUAY</v>
          </cell>
          <cell r="R2042" t="str">
            <v>2023-00388</v>
          </cell>
          <cell r="W2042" t="str">
            <v>0190475409001</v>
          </cell>
          <cell r="X2042" t="str">
            <v>958851871</v>
          </cell>
          <cell r="AA2042">
            <v>44938</v>
          </cell>
          <cell r="AD2042">
            <v>1</v>
          </cell>
          <cell r="AE2042">
            <v>1</v>
          </cell>
          <cell r="AH2042" t="str">
            <v> </v>
          </cell>
          <cell r="AI2042" t="str">
            <v>DESPACHO</v>
          </cell>
          <cell r="AJ2042" t="str">
            <v>Normal</v>
          </cell>
          <cell r="AL2042" t="str">
            <v>NO</v>
          </cell>
          <cell r="AN2042" t="str">
            <v>OCOINDCUEOCO5878</v>
          </cell>
          <cell r="AP2042">
            <v>44938</v>
          </cell>
          <cell r="AR2042" t="str">
            <v>MOVISTAR_2023-00388</v>
          </cell>
          <cell r="AS2042">
            <v>329296</v>
          </cell>
          <cell r="AT2042" t="str">
            <v>D40</v>
          </cell>
          <cell r="AU2042" t="str">
            <v>INDIRECTO</v>
          </cell>
          <cell r="AV2042">
            <v>15</v>
          </cell>
          <cell r="AX2042" t="str">
            <v>ENTREGADO</v>
          </cell>
          <cell r="AY2042" t="str">
            <v>ESIM MOVISTAR_ESIM EVOUCHERS CODE QR: 15 und</v>
          </cell>
          <cell r="AZ2042" t="str">
            <v>SIMCARD</v>
          </cell>
          <cell r="BA2042" t="str">
            <v/>
          </cell>
        </row>
        <row r="2043">
          <cell r="A2043" t="str">
            <v>2023-00389</v>
          </cell>
          <cell r="B2043" t="str">
            <v>MOVISTAR</v>
          </cell>
          <cell r="C2043">
            <v>44938</v>
          </cell>
          <cell r="D2043" t="str">
            <v>FLEXNET ECUADOR - MOVISTAR</v>
          </cell>
          <cell r="E2043" t="str">
            <v>CALLE 28 DE JUNIO S/N Y GARCIA MORENO ENTRADA LLANO GRANDE</v>
          </cell>
          <cell r="H2043" t="str">
            <v>170208</v>
          </cell>
          <cell r="I2043" t="str">
            <v>QUITO</v>
          </cell>
          <cell r="J2043" t="str">
            <v>PICHINCHA</v>
          </cell>
          <cell r="K2043" t="str">
            <v>CC PASEO SHOPPING (DANICELL)_DANIELA BARRAZUETA</v>
          </cell>
          <cell r="L2043" t="str">
            <v>DV VIA MACHALA – PASAJE EN EL KM 1 ½ CENTRO COMERCIAL PASEO SHOPPING MACHALA MACHALA EL ORO</v>
          </cell>
          <cell r="O2043" t="str">
            <v>MACHALA</v>
          </cell>
          <cell r="P2043" t="str">
            <v>MACHALA</v>
          </cell>
          <cell r="Q2043" t="str">
            <v>EL ORO</v>
          </cell>
          <cell r="R2043" t="str">
            <v>2023-00389</v>
          </cell>
          <cell r="W2043" t="str">
            <v>0791758629001</v>
          </cell>
          <cell r="X2043" t="str">
            <v>984167915</v>
          </cell>
          <cell r="AA2043">
            <v>44938</v>
          </cell>
          <cell r="AD2043">
            <v>1</v>
          </cell>
          <cell r="AE2043">
            <v>1</v>
          </cell>
          <cell r="AH2043" t="str">
            <v> </v>
          </cell>
          <cell r="AI2043" t="str">
            <v>DESPACHO</v>
          </cell>
          <cell r="AJ2043" t="str">
            <v>Normal</v>
          </cell>
          <cell r="AL2043" t="str">
            <v>NO</v>
          </cell>
          <cell r="AN2043" t="str">
            <v>DANINDMACCCP0304</v>
          </cell>
          <cell r="AP2043">
            <v>44938</v>
          </cell>
          <cell r="AR2043" t="str">
            <v>MOVISTAR_2023-00389</v>
          </cell>
          <cell r="AS2043">
            <v>329281</v>
          </cell>
          <cell r="AT2043" t="str">
            <v>D40</v>
          </cell>
          <cell r="AU2043" t="str">
            <v>INDIRECTO</v>
          </cell>
          <cell r="AV2043">
            <v>17</v>
          </cell>
          <cell r="AX2043" t="str">
            <v>ENTREGADO</v>
          </cell>
          <cell r="AY2043" t="str">
            <v>ESIM MOVISTAR_ESIM EVOUCHERS CODE QR: 15 und / LTE SAMSUNG S22 5G PLUS NEGRO: 2 und</v>
          </cell>
          <cell r="AZ2043" t="str">
            <v>SIMCARD / TERMINAL</v>
          </cell>
          <cell r="BA2043" t="str">
            <v/>
          </cell>
        </row>
        <row r="2044">
          <cell r="A2044" t="str">
            <v>2023-00390</v>
          </cell>
          <cell r="B2044" t="str">
            <v>MOVISTAR</v>
          </cell>
          <cell r="C2044">
            <v>44938</v>
          </cell>
          <cell r="D2044" t="str">
            <v>FLEXNET ECUADOR - MOVISTAR</v>
          </cell>
          <cell r="E2044" t="str">
            <v>CALLE 28 DE JUNIO S/N Y GARCIA MORENO ENTRADA LLANO GRANDE</v>
          </cell>
          <cell r="H2044" t="str">
            <v>170208</v>
          </cell>
          <cell r="I2044" t="str">
            <v>QUITO</v>
          </cell>
          <cell r="J2044" t="str">
            <v>PICHINCHA</v>
          </cell>
          <cell r="K2044" t="str">
            <v>ISLA DANICELL PASEO SHOPPING MACHALA_ANA ISABEL GOMEZ ARCE</v>
          </cell>
          <cell r="L2044" t="str">
            <v>AVE. 25 DE JUNIO KM 1 Y 12 VIA PSJ., C.C. PASEO SHOPPING MACHALA, ISLA MOVISTAR FRENTE A PHARMACYS</v>
          </cell>
          <cell r="O2044" t="str">
            <v>MACHALA</v>
          </cell>
          <cell r="P2044" t="str">
            <v>MACHALA</v>
          </cell>
          <cell r="Q2044" t="str">
            <v>EL ORO</v>
          </cell>
          <cell r="R2044" t="str">
            <v>2023-00390</v>
          </cell>
          <cell r="W2044" t="str">
            <v>0</v>
          </cell>
          <cell r="X2044" t="str">
            <v>987108047</v>
          </cell>
          <cell r="AA2044">
            <v>44938</v>
          </cell>
          <cell r="AD2044">
            <v>1</v>
          </cell>
          <cell r="AE2044">
            <v>1</v>
          </cell>
          <cell r="AH2044" t="str">
            <v> </v>
          </cell>
          <cell r="AI2044" t="str">
            <v>DESPACHO</v>
          </cell>
          <cell r="AJ2044" t="str">
            <v>Normal</v>
          </cell>
          <cell r="AL2044" t="str">
            <v>NO</v>
          </cell>
          <cell r="AN2044" t="str">
            <v>DANINDMACISL10658</v>
          </cell>
          <cell r="AP2044">
            <v>44938</v>
          </cell>
          <cell r="AR2044" t="str">
            <v>MOVISTAR_2023-00390</v>
          </cell>
          <cell r="AS2044">
            <v>329294</v>
          </cell>
          <cell r="AT2044" t="str">
            <v>D40</v>
          </cell>
          <cell r="AU2044" t="str">
            <v>INDIRECTO</v>
          </cell>
          <cell r="AV2044">
            <v>15</v>
          </cell>
          <cell r="AX2044" t="str">
            <v>ENTREGADO</v>
          </cell>
          <cell r="AY2044" t="str">
            <v>ESIM MOVISTAR_ESIM EVOUCHERS CODE QR: 15 und</v>
          </cell>
          <cell r="AZ2044" t="str">
            <v>SIMCARD</v>
          </cell>
          <cell r="BA2044" t="str">
            <v/>
          </cell>
        </row>
        <row r="2045">
          <cell r="A2045" t="str">
            <v>2023-00391</v>
          </cell>
          <cell r="B2045" t="str">
            <v>MOVISTAR</v>
          </cell>
          <cell r="C2045">
            <v>44938</v>
          </cell>
          <cell r="D2045" t="str">
            <v>FLEXNET ECUADOR - MOVISTAR</v>
          </cell>
          <cell r="E2045" t="str">
            <v>CALLE 28 DE JUNIO S/N Y GARCIA MORENO ENTRADA LLANO GRANDE</v>
          </cell>
          <cell r="H2045" t="str">
            <v>170208</v>
          </cell>
          <cell r="I2045" t="str">
            <v>QUITO</v>
          </cell>
          <cell r="J2045" t="str">
            <v>PICHINCHA</v>
          </cell>
          <cell r="K2045" t="str">
            <v>PDV QUICENTRO SUR (XPERTO.NET)_XIMENA GIRALDO</v>
          </cell>
          <cell r="L2045" t="str">
            <v>AV MORAN VALVERDE C C QUICENTRO SUR LOCAL  188 NIVEL 1 JUNTO A LAN</v>
          </cell>
          <cell r="O2045" t="str">
            <v>QUITO</v>
          </cell>
          <cell r="P2045" t="str">
            <v>QUITO</v>
          </cell>
          <cell r="Q2045" t="str">
            <v>PICHINCHA</v>
          </cell>
          <cell r="R2045" t="str">
            <v>2023-00391</v>
          </cell>
          <cell r="W2045" t="str">
            <v>1792255007001</v>
          </cell>
          <cell r="X2045" t="str">
            <v>0984356978</v>
          </cell>
          <cell r="AA2045">
            <v>44938</v>
          </cell>
          <cell r="AD2045">
            <v>1</v>
          </cell>
          <cell r="AE2045">
            <v>1</v>
          </cell>
          <cell r="AH2045" t="str">
            <v> </v>
          </cell>
          <cell r="AI2045" t="str">
            <v>DESPACHO</v>
          </cell>
          <cell r="AJ2045" t="str">
            <v>Normal</v>
          </cell>
          <cell r="AL2045" t="str">
            <v>NO</v>
          </cell>
          <cell r="AN2045" t="str">
            <v>XPEINDQUIPDV0176</v>
          </cell>
          <cell r="AP2045">
            <v>44938</v>
          </cell>
          <cell r="AR2045" t="str">
            <v>MOVISTAR_2023-00391</v>
          </cell>
          <cell r="AS2045">
            <v>329274</v>
          </cell>
          <cell r="AT2045" t="str">
            <v>D40</v>
          </cell>
          <cell r="AU2045" t="str">
            <v>INDIRECTO</v>
          </cell>
          <cell r="AV2045">
            <v>10</v>
          </cell>
          <cell r="AX2045" t="str">
            <v>ENTREGADO</v>
          </cell>
          <cell r="AY2045" t="str">
            <v>ESIM MOVISTAR_ESIM EVOUCHERS CODE QR: 10 und</v>
          </cell>
          <cell r="AZ2045" t="str">
            <v>SIMCARD</v>
          </cell>
          <cell r="BA2045" t="str">
            <v/>
          </cell>
        </row>
        <row r="2046">
          <cell r="A2046" t="str">
            <v>2023-00392</v>
          </cell>
          <cell r="B2046" t="str">
            <v>MOVISTAR</v>
          </cell>
          <cell r="C2046">
            <v>44938</v>
          </cell>
          <cell r="D2046" t="str">
            <v>FLEXNET ECUADOR - MOVISTAR</v>
          </cell>
          <cell r="E2046" t="str">
            <v>CALLE 28 DE JUNIO S/N Y GARCIA MORENO ENTRADA LLANO GRANDE</v>
          </cell>
          <cell r="H2046" t="str">
            <v>170208</v>
          </cell>
          <cell r="I2046" t="str">
            <v>QUITO</v>
          </cell>
          <cell r="J2046" t="str">
            <v>PICHINCHA</v>
          </cell>
          <cell r="K2046" t="str">
            <v>DELIVERY EXPRESS CUENCA_SANTIAGO IVAN PINEDA BERMEO_ALIRIO JOSE BRICEÑO</v>
          </cell>
          <cell r="L2046" t="str">
            <v>AV FELIPE II LB86 Y CIRCUNVALACION SUR CC MALL DEL RIO</v>
          </cell>
          <cell r="O2046" t="str">
            <v>CUENCA</v>
          </cell>
          <cell r="P2046" t="str">
            <v>CUENCA</v>
          </cell>
          <cell r="Q2046" t="str">
            <v>AZUAY</v>
          </cell>
          <cell r="R2046" t="str">
            <v>2023-00392</v>
          </cell>
          <cell r="W2046" t="str">
            <v>0</v>
          </cell>
          <cell r="X2046" t="str">
            <v>987717518</v>
          </cell>
          <cell r="AA2046">
            <v>44938</v>
          </cell>
          <cell r="AD2046">
            <v>1</v>
          </cell>
          <cell r="AE2046">
            <v>1</v>
          </cell>
          <cell r="AH2046" t="str">
            <v> </v>
          </cell>
          <cell r="AI2046" t="str">
            <v>DESPACHO</v>
          </cell>
          <cell r="AJ2046" t="str">
            <v>Normal</v>
          </cell>
          <cell r="AL2046" t="str">
            <v>NO</v>
          </cell>
          <cell r="AN2046" t="str">
            <v>VU2</v>
          </cell>
          <cell r="AP2046">
            <v>44938</v>
          </cell>
          <cell r="AR2046" t="str">
            <v>MOVISTAR_2023-00392</v>
          </cell>
          <cell r="AS2046">
            <v>329298</v>
          </cell>
          <cell r="AT2046" t="str">
            <v>D40</v>
          </cell>
          <cell r="AU2046" t="str">
            <v>DIRECTO</v>
          </cell>
          <cell r="AV2046">
            <v>30</v>
          </cell>
          <cell r="AX2046" t="str">
            <v>ENTREGADO</v>
          </cell>
          <cell r="AY2046" t="str">
            <v>ESIM MOVISTAR_ESIM EVOUCHERS CODE QR: 30 und</v>
          </cell>
          <cell r="AZ2046" t="str">
            <v>SIMCARD</v>
          </cell>
          <cell r="BA2046" t="str">
            <v/>
          </cell>
        </row>
        <row r="2047">
          <cell r="A2047" t="str">
            <v>2023-00393</v>
          </cell>
          <cell r="B2047" t="str">
            <v>MOVISTAR</v>
          </cell>
          <cell r="C2047">
            <v>44938</v>
          </cell>
          <cell r="D2047" t="str">
            <v>FLEXNET ECUADOR - MOVISTAR</v>
          </cell>
          <cell r="E2047" t="str">
            <v>CALLE 28 DE JUNIO S/N Y GARCIA MORENO ENTRADA LLANO GRANDE</v>
          </cell>
          <cell r="H2047" t="str">
            <v>170208</v>
          </cell>
          <cell r="I2047" t="str">
            <v>QUITO</v>
          </cell>
          <cell r="J2047" t="str">
            <v>PICHINCHA</v>
          </cell>
          <cell r="K2047" t="str">
            <v>PDV IBS CC EL BOSQUE_JOSE LUIS CORAL MOLINA</v>
          </cell>
          <cell r="L2047" t="str">
            <v>AV. ALONSO DE TORRES Y AV. EL PARQUE, CC EL BOSQUE 2DA. PLANTA PASEO COLON LOCAL N° 283 B</v>
          </cell>
          <cell r="O2047" t="str">
            <v>QUITO</v>
          </cell>
          <cell r="P2047" t="str">
            <v>QUITO</v>
          </cell>
          <cell r="Q2047" t="str">
            <v>PICHINCHA</v>
          </cell>
          <cell r="R2047" t="str">
            <v>2023-00393</v>
          </cell>
          <cell r="W2047" t="str">
            <v>1722149620001</v>
          </cell>
          <cell r="X2047" t="str">
            <v>980508973</v>
          </cell>
          <cell r="AA2047">
            <v>44938</v>
          </cell>
          <cell r="AD2047">
            <v>1</v>
          </cell>
          <cell r="AE2047">
            <v>1</v>
          </cell>
          <cell r="AH2047" t="str">
            <v>FRENTE A MUTUALISTA PICHINCHA</v>
          </cell>
          <cell r="AI2047" t="str">
            <v>DESPACHO</v>
          </cell>
          <cell r="AJ2047" t="str">
            <v>Normal</v>
          </cell>
          <cell r="AL2047" t="str">
            <v>NO</v>
          </cell>
          <cell r="AN2047" t="str">
            <v>IBSINDQUIPDV10760</v>
          </cell>
          <cell r="AP2047">
            <v>44938</v>
          </cell>
          <cell r="AR2047" t="str">
            <v>MOVISTAR_2023-00393</v>
          </cell>
          <cell r="AS2047">
            <v>329276</v>
          </cell>
          <cell r="AT2047" t="str">
            <v>D40</v>
          </cell>
          <cell r="AU2047" t="str">
            <v>INDIRECTO</v>
          </cell>
          <cell r="AV2047">
            <v>10</v>
          </cell>
          <cell r="AX2047" t="str">
            <v>ENTREGADO</v>
          </cell>
          <cell r="AY2047" t="str">
            <v>ESIM MOVISTAR_ESIM EVOUCHERS CODE QR: 10 und</v>
          </cell>
          <cell r="AZ2047" t="str">
            <v>SIMCARD</v>
          </cell>
          <cell r="BA2047" t="str">
            <v/>
          </cell>
        </row>
        <row r="2048">
          <cell r="A2048" t="str">
            <v>2023-00394</v>
          </cell>
          <cell r="B2048" t="str">
            <v>MOVISTAR</v>
          </cell>
          <cell r="C2048">
            <v>44938</v>
          </cell>
          <cell r="D2048" t="str">
            <v>FLEXNET ECUADOR - MOVISTAR</v>
          </cell>
          <cell r="E2048" t="str">
            <v>CALLE 28 DE JUNIO S/N Y GARCIA MORENO ENTRADA LLANO GRANDE</v>
          </cell>
          <cell r="H2048" t="str">
            <v>170208</v>
          </cell>
          <cell r="I2048" t="str">
            <v>QUITO</v>
          </cell>
          <cell r="J2048" t="str">
            <v>PICHINCHA</v>
          </cell>
          <cell r="K2048" t="str">
            <v>DELIVERY EXPRESS GUAYAQUIL_CARLOS FRANCO_ERIKA GOMÉZ_IAN RIVERA</v>
          </cell>
          <cell r="L2048" t="str">
            <v>CC SAN MARINO SHOPPING PB LOCAL 1 NO 23 AV FRANCISCO DE ORELLANA SN Y AV PLAZA DANIN</v>
          </cell>
          <cell r="O2048" t="str">
            <v>GUAYAQUIL</v>
          </cell>
          <cell r="P2048" t="str">
            <v>GUAYAQUIL</v>
          </cell>
          <cell r="Q2048" t="str">
            <v>GUAYAS</v>
          </cell>
          <cell r="R2048" t="str">
            <v>2023-00394</v>
          </cell>
          <cell r="W2048" t="str">
            <v>0</v>
          </cell>
          <cell r="X2048" t="str">
            <v>925614026_0918395781_0920349156</v>
          </cell>
          <cell r="AA2048">
            <v>44938</v>
          </cell>
          <cell r="AD2048">
            <v>1</v>
          </cell>
          <cell r="AE2048">
            <v>1</v>
          </cell>
          <cell r="AH2048" t="str">
            <v> </v>
          </cell>
          <cell r="AI2048" t="str">
            <v>DESPACHO</v>
          </cell>
          <cell r="AJ2048" t="str">
            <v>Normal</v>
          </cell>
          <cell r="AL2048" t="str">
            <v>NO</v>
          </cell>
          <cell r="AN2048" t="str">
            <v>VU1</v>
          </cell>
          <cell r="AP2048">
            <v>44938</v>
          </cell>
          <cell r="AR2048" t="str">
            <v>MOVISTAR_2023-00394</v>
          </cell>
          <cell r="AS2048">
            <v>329291</v>
          </cell>
          <cell r="AT2048" t="str">
            <v>D40</v>
          </cell>
          <cell r="AU2048" t="str">
            <v>DIRECTO</v>
          </cell>
          <cell r="AV2048">
            <v>30</v>
          </cell>
          <cell r="AX2048" t="str">
            <v>ENTREGADO</v>
          </cell>
          <cell r="AY2048" t="str">
            <v>ESIM MOVISTAR_ESIM EVOUCHERS CODE QR: 30 und</v>
          </cell>
          <cell r="AZ2048" t="str">
            <v>SIMCARD</v>
          </cell>
          <cell r="BA2048" t="str">
            <v/>
          </cell>
        </row>
        <row r="2049">
          <cell r="A2049" t="str">
            <v>2023-00395</v>
          </cell>
          <cell r="B2049" t="str">
            <v>MOVISTAR</v>
          </cell>
          <cell r="C2049">
            <v>44938</v>
          </cell>
          <cell r="D2049" t="str">
            <v>FLEXNET ECUADOR - MOVISTAR</v>
          </cell>
          <cell r="E2049" t="str">
            <v>CALLE 28 DE JUNIO S/N Y GARCIA MORENO ENTRADA LLANO GRANDE</v>
          </cell>
          <cell r="H2049" t="str">
            <v>170208</v>
          </cell>
          <cell r="I2049" t="str">
            <v>QUITO</v>
          </cell>
          <cell r="J2049" t="str">
            <v>PICHINCHA</v>
          </cell>
          <cell r="K2049" t="str">
            <v>PDV IBS CC PASEO SHOPPING AMBATO_JOSE LUIS CORAL MOLINA</v>
          </cell>
          <cell r="L2049" t="str">
            <v>AV. MANUELITA SAENZ Y CALLE PIO BAROJA NESSI, CC. PASEO SHOPPING, PISO 2, LOCAL 103 MOVISTAR</v>
          </cell>
          <cell r="O2049" t="str">
            <v>AMBATO</v>
          </cell>
          <cell r="P2049" t="str">
            <v>AMBATO</v>
          </cell>
          <cell r="Q2049" t="str">
            <v>TUNGURAHUA</v>
          </cell>
          <cell r="R2049" t="str">
            <v>2023-00395</v>
          </cell>
          <cell r="W2049" t="str">
            <v>1792209242001</v>
          </cell>
          <cell r="X2049" t="str">
            <v>0980508973</v>
          </cell>
          <cell r="AA2049">
            <v>44938</v>
          </cell>
          <cell r="AD2049">
            <v>1</v>
          </cell>
          <cell r="AE2049">
            <v>1</v>
          </cell>
          <cell r="AH2049" t="str">
            <v>FRENTE A LIBRERÍA ESPAÑOLA</v>
          </cell>
          <cell r="AI2049" t="str">
            <v>DESPACHO</v>
          </cell>
          <cell r="AJ2049" t="str">
            <v>Normal</v>
          </cell>
          <cell r="AL2049" t="str">
            <v>NO</v>
          </cell>
          <cell r="AN2049" t="str">
            <v>IBSINDAMBPDV12938</v>
          </cell>
          <cell r="AP2049">
            <v>44938</v>
          </cell>
          <cell r="AR2049" t="str">
            <v>MOVISTAR_2023-00395</v>
          </cell>
          <cell r="AS2049">
            <v>329295</v>
          </cell>
          <cell r="AT2049" t="str">
            <v>D40</v>
          </cell>
          <cell r="AU2049" t="str">
            <v>INDIRECTO</v>
          </cell>
          <cell r="AV2049">
            <v>20</v>
          </cell>
          <cell r="AX2049" t="str">
            <v>ENTREGADO</v>
          </cell>
          <cell r="AY2049" t="str">
            <v>ESIM MOVISTAR_ESIM EVOUCHERS CODE QR: 20 und</v>
          </cell>
          <cell r="AZ2049" t="str">
            <v>SIMCARD</v>
          </cell>
          <cell r="BA2049" t="str">
            <v/>
          </cell>
        </row>
        <row r="2050">
          <cell r="A2050" t="str">
            <v>2023-00396</v>
          </cell>
          <cell r="B2050" t="str">
            <v>MOVISTAR</v>
          </cell>
          <cell r="C2050">
            <v>44938</v>
          </cell>
          <cell r="D2050" t="str">
            <v>FLEXNET ECUADOR - MOVISTAR</v>
          </cell>
          <cell r="E2050" t="str">
            <v>CALLE 28 DE JUNIO S/N Y GARCIA MORENO ENTRADA LLANO GRANDE</v>
          </cell>
          <cell r="H2050" t="str">
            <v>170208</v>
          </cell>
          <cell r="I2050" t="str">
            <v>QUITO</v>
          </cell>
          <cell r="J2050" t="str">
            <v>PICHINCHA</v>
          </cell>
          <cell r="K2050" t="str">
            <v>PDV IBS LAGUNA MALL IBARRA_JOSE LUIS CORAL MOLINA</v>
          </cell>
          <cell r="L2050" t="str">
            <v>AV. MARIANO COSTA SN Y AV. FRAY VACAS GALINDO CC. LAGUNA MALL PB LOCAL 133</v>
          </cell>
          <cell r="O2050" t="str">
            <v>IBARRA</v>
          </cell>
          <cell r="P2050" t="str">
            <v>IBARRA</v>
          </cell>
          <cell r="Q2050" t="str">
            <v>IMBABURA</v>
          </cell>
          <cell r="R2050" t="str">
            <v>2023-00396</v>
          </cell>
          <cell r="W2050" t="str">
            <v>1792209242001</v>
          </cell>
          <cell r="X2050" t="str">
            <v>980508973</v>
          </cell>
          <cell r="AA2050">
            <v>44938</v>
          </cell>
          <cell r="AD2050">
            <v>1</v>
          </cell>
          <cell r="AE2050">
            <v>1</v>
          </cell>
          <cell r="AH2050" t="str">
            <v>ENTRE LOCAL MARATHON Y BANCO PACÍFICO, EN LA CIUDAD DE IBARRA, PARROQUIA SAN FRANCISCO.</v>
          </cell>
          <cell r="AI2050" t="str">
            <v>DESPACHO</v>
          </cell>
          <cell r="AJ2050" t="str">
            <v>Normal</v>
          </cell>
          <cell r="AL2050" t="str">
            <v>NO</v>
          </cell>
          <cell r="AN2050" t="str">
            <v>IBSINDQUIPDV11158</v>
          </cell>
          <cell r="AP2050">
            <v>44938</v>
          </cell>
          <cell r="AR2050" t="str">
            <v>MOVISTAR_2023-00396</v>
          </cell>
          <cell r="AS2050">
            <v>329273</v>
          </cell>
          <cell r="AT2050" t="str">
            <v>D40</v>
          </cell>
          <cell r="AU2050" t="str">
            <v>INDIRECTO</v>
          </cell>
          <cell r="AV2050">
            <v>5</v>
          </cell>
          <cell r="AX2050" t="str">
            <v>ENTREGADO</v>
          </cell>
          <cell r="AY2050" t="str">
            <v>ESIM MOVISTAR_ESIM EVOUCHERS CODE QR: 5 und</v>
          </cell>
          <cell r="AZ2050" t="str">
            <v>SIMCARD</v>
          </cell>
          <cell r="BA2050" t="str">
            <v/>
          </cell>
        </row>
        <row r="2051">
          <cell r="A2051" t="str">
            <v>2023-00397</v>
          </cell>
          <cell r="B2051" t="str">
            <v>MOVISTAR</v>
          </cell>
          <cell r="C2051">
            <v>44938</v>
          </cell>
          <cell r="D2051" t="str">
            <v>FLEXNET ECUADOR - MOVISTAR</v>
          </cell>
          <cell r="E2051" t="str">
            <v>CALLE 28 DE JUNIO S/N Y GARCIA MORENO ENTRADA LLANO GRANDE</v>
          </cell>
          <cell r="H2051" t="str">
            <v>170208</v>
          </cell>
          <cell r="I2051" t="str">
            <v>QUITO</v>
          </cell>
          <cell r="J2051" t="str">
            <v>PICHINCHA</v>
          </cell>
          <cell r="K2051" t="str">
            <v>PDV IBS RIOCENTRO 6 DE DICIEMBRE_JOSE LUIS CORAL MOLINA</v>
          </cell>
          <cell r="L2051" t="str">
            <v>AV. 6 DE DICIEMBRE Y TOMAS DE BERLANGA ESQUINA, CC COMERCIAL RIOCENTRO 6 DE DICIEMBRE, LOCAL 128 PLANTA PRIMER PISO</v>
          </cell>
          <cell r="O2051" t="str">
            <v>QUITO</v>
          </cell>
          <cell r="P2051" t="str">
            <v>QUITO</v>
          </cell>
          <cell r="Q2051" t="str">
            <v>PICHINCHA</v>
          </cell>
          <cell r="R2051" t="str">
            <v>2023-00397</v>
          </cell>
          <cell r="W2051" t="str">
            <v>1722149620</v>
          </cell>
          <cell r="X2051" t="str">
            <v>980508973</v>
          </cell>
          <cell r="AA2051">
            <v>44938</v>
          </cell>
          <cell r="AD2051">
            <v>1</v>
          </cell>
          <cell r="AE2051">
            <v>1</v>
          </cell>
          <cell r="AH2051" t="str">
            <v>0</v>
          </cell>
          <cell r="AI2051" t="str">
            <v>DESPACHO</v>
          </cell>
          <cell r="AJ2051" t="str">
            <v>Normal</v>
          </cell>
          <cell r="AL2051" t="str">
            <v>NO</v>
          </cell>
          <cell r="AN2051" t="str">
            <v>IBSINDQUIPDV15518</v>
          </cell>
          <cell r="AP2051">
            <v>44938</v>
          </cell>
          <cell r="AR2051" t="str">
            <v>MOVISTAR_2023-00397</v>
          </cell>
          <cell r="AS2051">
            <v>329267</v>
          </cell>
          <cell r="AT2051" t="str">
            <v>D40</v>
          </cell>
          <cell r="AU2051" t="str">
            <v>INDIRECTO</v>
          </cell>
          <cell r="AV2051">
            <v>10</v>
          </cell>
          <cell r="AX2051" t="str">
            <v>ENTREGADO</v>
          </cell>
          <cell r="AY2051" t="str">
            <v>ESIM MOVISTAR_ESIM EVOUCHERS CODE QR: 10 und</v>
          </cell>
          <cell r="AZ2051" t="str">
            <v>SIMCARD</v>
          </cell>
          <cell r="BA2051" t="str">
            <v/>
          </cell>
        </row>
        <row r="2052">
          <cell r="A2052" t="str">
            <v>2023-00398</v>
          </cell>
          <cell r="B2052" t="str">
            <v>MOVISTAR</v>
          </cell>
          <cell r="C2052">
            <v>44938</v>
          </cell>
          <cell r="D2052" t="str">
            <v>FLEXNET ECUADOR - MOVISTAR</v>
          </cell>
          <cell r="E2052" t="str">
            <v>CALLE 28 DE JUNIO S/N Y GARCIA MORENO ENTRADA LLANO GRANDE</v>
          </cell>
          <cell r="H2052" t="str">
            <v>170208</v>
          </cell>
          <cell r="I2052" t="str">
            <v>QUITO</v>
          </cell>
          <cell r="J2052" t="str">
            <v>PICHINCHA</v>
          </cell>
          <cell r="K2052" t="str">
            <v>CELL EXPRESS LATACUNGA_XAVIER BENITEZ</v>
          </cell>
          <cell r="L2052" t="str">
            <v>AV GUAYAQUIL Y 2 DE MAYO LATACUNGA</v>
          </cell>
          <cell r="O2052" t="str">
            <v>LATACUNGA</v>
          </cell>
          <cell r="P2052" t="str">
            <v>LATACUNGA</v>
          </cell>
          <cell r="Q2052" t="str">
            <v>COTOPAXI</v>
          </cell>
          <cell r="R2052" t="str">
            <v>2023-00398</v>
          </cell>
          <cell r="W2052" t="str">
            <v>0502401268001</v>
          </cell>
          <cell r="X2052" t="str">
            <v>999717965</v>
          </cell>
          <cell r="AA2052">
            <v>44938</v>
          </cell>
          <cell r="AD2052">
            <v>1</v>
          </cell>
          <cell r="AE2052">
            <v>1</v>
          </cell>
          <cell r="AH2052" t="str">
            <v> </v>
          </cell>
          <cell r="AI2052" t="str">
            <v>DESPACHO</v>
          </cell>
          <cell r="AJ2052" t="str">
            <v>Normal</v>
          </cell>
          <cell r="AL2052" t="str">
            <v>NO</v>
          </cell>
          <cell r="AN2052" t="str">
            <v>BENINDLATCEL0003</v>
          </cell>
          <cell r="AP2052">
            <v>44938</v>
          </cell>
          <cell r="AR2052" t="str">
            <v>MOVISTAR_2023-00398</v>
          </cell>
          <cell r="AS2052">
            <v>329275</v>
          </cell>
          <cell r="AT2052" t="str">
            <v>D40</v>
          </cell>
          <cell r="AU2052" t="str">
            <v>INDIRECTO</v>
          </cell>
          <cell r="AV2052">
            <v>10</v>
          </cell>
          <cell r="AX2052" t="str">
            <v>ENTREGADO</v>
          </cell>
          <cell r="AY2052" t="str">
            <v>ESIM MOVISTAR_ESIM EVOUCHERS CODE QR: 10 und</v>
          </cell>
          <cell r="AZ2052" t="str">
            <v>SIMCARD</v>
          </cell>
          <cell r="BA2052" t="str">
            <v/>
          </cell>
        </row>
        <row r="2053">
          <cell r="A2053" t="str">
            <v>2023-00399</v>
          </cell>
          <cell r="B2053" t="str">
            <v>MOVISTAR</v>
          </cell>
          <cell r="C2053">
            <v>44938</v>
          </cell>
          <cell r="D2053" t="str">
            <v>FLEXNET ECUADOR - MOVISTAR</v>
          </cell>
          <cell r="E2053" t="str">
            <v>CALLE 28 DE JUNIO S/N Y GARCIA MORENO ENTRADA LLANO GRANDE</v>
          </cell>
          <cell r="H2053" t="str">
            <v>170208</v>
          </cell>
          <cell r="I2053" t="str">
            <v>QUITO</v>
          </cell>
          <cell r="J2053" t="str">
            <v>PICHINCHA</v>
          </cell>
          <cell r="K2053" t="str">
            <v>DISTEVSATT S.A. HUAQUILLAS_DANNY AUGUSTO SANCHEZ ESPINOSA</v>
          </cell>
          <cell r="L2053" t="str">
            <v>10 DE AGOSTO 111  Y  1 DE MAYO</v>
          </cell>
          <cell r="O2053" t="str">
            <v>HUAQUILLAS</v>
          </cell>
          <cell r="P2053" t="str">
            <v>HUAQUILLAS</v>
          </cell>
          <cell r="Q2053" t="str">
            <v>EL ORO</v>
          </cell>
          <cell r="R2053" t="str">
            <v>2023-00399</v>
          </cell>
          <cell r="W2053" t="str">
            <v>0791776163001</v>
          </cell>
          <cell r="X2053" t="str">
            <v>0983648374 - 0958603361</v>
          </cell>
          <cell r="AA2053">
            <v>44938</v>
          </cell>
          <cell r="AD2053">
            <v>1</v>
          </cell>
          <cell r="AE2053">
            <v>1</v>
          </cell>
          <cell r="AH2053" t="str">
            <v> </v>
          </cell>
          <cell r="AI2053" t="str">
            <v>DESPACHO</v>
          </cell>
          <cell r="AJ2053" t="str">
            <v>Normal</v>
          </cell>
          <cell r="AL2053" t="str">
            <v>NO</v>
          </cell>
          <cell r="AN2053" t="str">
            <v>DISNEGHUADIS12623</v>
          </cell>
          <cell r="AP2053">
            <v>44938</v>
          </cell>
          <cell r="AR2053" t="str">
            <v>MOVISTAR_2023-00399</v>
          </cell>
          <cell r="AS2053">
            <v>329279</v>
          </cell>
          <cell r="AT2053" t="str">
            <v>D40</v>
          </cell>
          <cell r="AU2053" t="str">
            <v>INDIRECTO</v>
          </cell>
          <cell r="AV2053">
            <v>10</v>
          </cell>
          <cell r="AX2053" t="str">
            <v>ENTREGADO</v>
          </cell>
          <cell r="AY2053" t="str">
            <v>ESIM MOVISTAR_ESIM EVOUCHERS CODE QR: 10 und</v>
          </cell>
          <cell r="AZ2053" t="str">
            <v>SIMCARD</v>
          </cell>
          <cell r="BA2053" t="str">
            <v/>
          </cell>
        </row>
        <row r="2054">
          <cell r="A2054" t="str">
            <v>2023-00400</v>
          </cell>
          <cell r="B2054" t="str">
            <v>MOVISTAR</v>
          </cell>
          <cell r="C2054">
            <v>44938</v>
          </cell>
          <cell r="D2054" t="str">
            <v>FLEXNET ECUADOR - MOVISTAR</v>
          </cell>
          <cell r="E2054" t="str">
            <v>CALLE 28 DE JUNIO S/N Y GARCIA MORENO ENTRADA LLANO GRANDE</v>
          </cell>
          <cell r="H2054" t="str">
            <v>170208</v>
          </cell>
          <cell r="I2054" t="str">
            <v>QUITO</v>
          </cell>
          <cell r="J2054" t="str">
            <v>PICHINCHA</v>
          </cell>
          <cell r="K2054" t="str">
            <v>MOVIL PI 10 DE AGOSTO_SANTIAGO ISRAEL CUMBE VALVERDE</v>
          </cell>
          <cell r="L2054" t="str">
            <v>AV 10 DE AGOSTO  16026 ENTRE BERNARDO VALDIVIEZO Y OLMEDO LOJA LOJA LOJA</v>
          </cell>
          <cell r="O2054" t="str">
            <v>LOJA</v>
          </cell>
          <cell r="P2054" t="str">
            <v>LOJA</v>
          </cell>
          <cell r="Q2054" t="str">
            <v>LOJA</v>
          </cell>
          <cell r="R2054" t="str">
            <v>2023-00400</v>
          </cell>
          <cell r="W2054" t="str">
            <v>0</v>
          </cell>
          <cell r="X2054" t="str">
            <v>996729960</v>
          </cell>
          <cell r="AA2054">
            <v>44938</v>
          </cell>
          <cell r="AD2054">
            <v>1</v>
          </cell>
          <cell r="AE2054">
            <v>1</v>
          </cell>
          <cell r="AH2054" t="str">
            <v> </v>
          </cell>
          <cell r="AI2054" t="str">
            <v>DESPACHO</v>
          </cell>
          <cell r="AJ2054" t="str">
            <v>Normal</v>
          </cell>
          <cell r="AL2054" t="str">
            <v>NO</v>
          </cell>
          <cell r="AN2054" t="str">
            <v>MOVINDLOJMOV10040</v>
          </cell>
          <cell r="AP2054">
            <v>44938</v>
          </cell>
          <cell r="AR2054" t="str">
            <v>MOVISTAR_2023-00400</v>
          </cell>
          <cell r="AS2054">
            <v>329277</v>
          </cell>
          <cell r="AT2054" t="str">
            <v>D40</v>
          </cell>
          <cell r="AU2054" t="str">
            <v>INDIRECTO</v>
          </cell>
          <cell r="AV2054">
            <v>10</v>
          </cell>
          <cell r="AX2054" t="str">
            <v>ENTREGADO</v>
          </cell>
          <cell r="AY2054" t="str">
            <v>ESIM MOVISTAR_ESIM EVOUCHERS CODE QR: 10 und</v>
          </cell>
          <cell r="AZ2054" t="str">
            <v>SIMCARD</v>
          </cell>
          <cell r="BA2054" t="str">
            <v/>
          </cell>
        </row>
        <row r="2055">
          <cell r="A2055" t="str">
            <v>2023-00401</v>
          </cell>
          <cell r="B2055" t="str">
            <v>MOVISTAR</v>
          </cell>
          <cell r="C2055">
            <v>44938</v>
          </cell>
          <cell r="D2055" t="str">
            <v>FLEXNET ECUADOR - MOVISTAR</v>
          </cell>
          <cell r="E2055" t="str">
            <v>CALLE 28 DE JUNIO S/N Y GARCIA MORENO ENTRADA LLANO GRANDE</v>
          </cell>
          <cell r="H2055" t="str">
            <v>170208</v>
          </cell>
          <cell r="I2055" t="str">
            <v>QUITO</v>
          </cell>
          <cell r="J2055" t="str">
            <v>PICHINCHA</v>
          </cell>
          <cell r="K2055" t="str">
            <v>BE CONNECTED QUITO_CHRISTIAN VILLAVICENCIO</v>
          </cell>
          <cell r="L2055" t="str">
            <v>AV. IGNACIO DE VEINTIMILLA Y LEONIDAS PLAZA</v>
          </cell>
          <cell r="O2055" t="str">
            <v>QUITO</v>
          </cell>
          <cell r="P2055" t="str">
            <v>QUITO</v>
          </cell>
          <cell r="Q2055" t="str">
            <v>PICHINCHA</v>
          </cell>
          <cell r="R2055" t="str">
            <v>2023-00401</v>
          </cell>
          <cell r="W2055" t="str">
            <v>1719126987</v>
          </cell>
          <cell r="X2055" t="str">
            <v>984736661</v>
          </cell>
          <cell r="AA2055">
            <v>44938</v>
          </cell>
          <cell r="AD2055">
            <v>1</v>
          </cell>
          <cell r="AE2055">
            <v>1</v>
          </cell>
          <cell r="AH2055" t="str">
            <v>0</v>
          </cell>
          <cell r="AI2055" t="str">
            <v>DESPACHO</v>
          </cell>
          <cell r="AJ2055" t="str">
            <v>Normal</v>
          </cell>
          <cell r="AL2055" t="str">
            <v>NO</v>
          </cell>
          <cell r="AN2055" t="str">
            <v>VILNEGQUIBEC14198</v>
          </cell>
          <cell r="AP2055">
            <v>44938</v>
          </cell>
          <cell r="AR2055" t="str">
            <v>MOVISTAR_2023-00401</v>
          </cell>
          <cell r="AS2055">
            <v>329293</v>
          </cell>
          <cell r="AT2055" t="str">
            <v>D40</v>
          </cell>
          <cell r="AU2055" t="str">
            <v>INDIRECTO</v>
          </cell>
          <cell r="AV2055">
            <v>50</v>
          </cell>
          <cell r="AX2055" t="str">
            <v>ENTREGADO</v>
          </cell>
          <cell r="AY2055" t="str">
            <v>HALFSIM MOVISTAR: 50 und</v>
          </cell>
          <cell r="AZ2055" t="str">
            <v>SIMCARD</v>
          </cell>
          <cell r="BA2055" t="str">
            <v/>
          </cell>
        </row>
        <row r="2056">
          <cell r="A2056" t="str">
            <v>2023-00402</v>
          </cell>
          <cell r="B2056" t="str">
            <v>MOVISTAR</v>
          </cell>
          <cell r="C2056">
            <v>44938</v>
          </cell>
          <cell r="D2056" t="str">
            <v>FLEXNET ECUADOR - MOVISTAR</v>
          </cell>
          <cell r="E2056" t="str">
            <v>CALLE 28 DE JUNIO S/N Y GARCIA MORENO ENTRADA LLANO GRANDE</v>
          </cell>
          <cell r="H2056" t="str">
            <v>170208</v>
          </cell>
          <cell r="I2056" t="str">
            <v>QUITO</v>
          </cell>
          <cell r="J2056" t="str">
            <v>PICHINCHA</v>
          </cell>
          <cell r="K2056" t="str">
            <v>CAVS SAN MARINO_CARLOS FRANCO_ERIKA GOMÉZ_IAN RIVERA</v>
          </cell>
          <cell r="L2056" t="str">
            <v>AV FRANCISCO DE ORELLANA SN Y AV PLAZA DANIN</v>
          </cell>
          <cell r="O2056" t="str">
            <v>GUAYAQUIL</v>
          </cell>
          <cell r="P2056" t="str">
            <v>GUAYAQUIL</v>
          </cell>
          <cell r="Q2056" t="str">
            <v>GUAYAS</v>
          </cell>
          <cell r="R2056" t="str">
            <v>2023-00402</v>
          </cell>
          <cell r="W2056" t="str">
            <v>0</v>
          </cell>
          <cell r="X2056" t="str">
            <v>0925614026_0918395781_0920349156</v>
          </cell>
          <cell r="AA2056">
            <v>44938</v>
          </cell>
          <cell r="AD2056">
            <v>1</v>
          </cell>
          <cell r="AE2056">
            <v>1</v>
          </cell>
          <cell r="AH2056" t="str">
            <v>CC SAN MARINO SHOPPING PB LOCAL 1 NO 23</v>
          </cell>
          <cell r="AI2056" t="str">
            <v>DESPACHO</v>
          </cell>
          <cell r="AJ2056" t="str">
            <v>Normal</v>
          </cell>
          <cell r="AL2056" t="str">
            <v>NO</v>
          </cell>
          <cell r="AN2056" t="str">
            <v>BS</v>
          </cell>
          <cell r="AP2056">
            <v>44938</v>
          </cell>
          <cell r="AR2056" t="str">
            <v>MOVISTAR_2023-00402</v>
          </cell>
          <cell r="AS2056">
            <v>329743</v>
          </cell>
          <cell r="AT2056" t="str">
            <v>D40</v>
          </cell>
          <cell r="AU2056" t="str">
            <v>DIRECTO</v>
          </cell>
          <cell r="AV2056">
            <v>2</v>
          </cell>
          <cell r="AX2056" t="str">
            <v>ENTREGADO</v>
          </cell>
          <cell r="AY2056" t="str">
            <v>GSM LTE HUAWEI MATE 10 LITE NEGRO: 1 und / LTE SAMSUNG J2 CORE 16GB: 1 und</v>
          </cell>
          <cell r="AZ2056" t="str">
            <v>TERMINAL</v>
          </cell>
          <cell r="BA2056" t="str">
            <v/>
          </cell>
        </row>
        <row r="2057">
          <cell r="A2057" t="str">
            <v>2023-00403</v>
          </cell>
          <cell r="B2057" t="str">
            <v>MOVISTAR</v>
          </cell>
          <cell r="C2057">
            <v>44938</v>
          </cell>
          <cell r="D2057" t="str">
            <v>FLEXNET ECUADOR - MOVISTAR</v>
          </cell>
          <cell r="E2057" t="str">
            <v>CALLE 28 DE JUNIO S/N Y GARCIA MORENO ENTRADA LLANO GRANDE</v>
          </cell>
          <cell r="H2057" t="str">
            <v>170208</v>
          </cell>
          <cell r="I2057" t="str">
            <v>QUITO</v>
          </cell>
          <cell r="J2057" t="str">
            <v>PICHINCHA</v>
          </cell>
          <cell r="K2057" t="str">
            <v>PACKTRON GYE_MARIANELLA GONZALEZ</v>
          </cell>
          <cell r="L2057" t="str">
            <v>URDESA NORTE CALLEJÓN 3ERA AVENIDA #139 Y CALLE SEXTA</v>
          </cell>
          <cell r="O2057" t="str">
            <v>GUAYAQUIL</v>
          </cell>
          <cell r="P2057" t="str">
            <v>GUAYAQUIL</v>
          </cell>
          <cell r="Q2057" t="str">
            <v>GUAYAS</v>
          </cell>
          <cell r="R2057" t="str">
            <v>2023-00403</v>
          </cell>
          <cell r="W2057" t="str">
            <v>1792416345001</v>
          </cell>
          <cell r="X2057" t="str">
            <v>0989909428</v>
          </cell>
          <cell r="AA2057">
            <v>44938</v>
          </cell>
          <cell r="AD2057">
            <v>1</v>
          </cell>
          <cell r="AE2057">
            <v>1</v>
          </cell>
          <cell r="AH2057" t="str">
            <v> </v>
          </cell>
          <cell r="AI2057" t="str">
            <v>DESPACHO</v>
          </cell>
          <cell r="AJ2057" t="str">
            <v>Normal</v>
          </cell>
          <cell r="AL2057" t="str">
            <v>NO</v>
          </cell>
          <cell r="AN2057" t="str">
            <v>PACINDGUAPAC9458</v>
          </cell>
          <cell r="AP2057">
            <v>44938</v>
          </cell>
          <cell r="AR2057" t="str">
            <v>MOVISTAR_2023-00403</v>
          </cell>
          <cell r="AS2057">
            <v>329398</v>
          </cell>
          <cell r="AT2057" t="str">
            <v>D40</v>
          </cell>
          <cell r="AU2057" t="str">
            <v>INDIRECTO</v>
          </cell>
          <cell r="AV2057">
            <v>1500</v>
          </cell>
          <cell r="AX2057" t="str">
            <v>ENTREGADO</v>
          </cell>
          <cell r="AY2057" t="str">
            <v>HALFSIM MOVISTAR: 1500 und</v>
          </cell>
          <cell r="AZ2057" t="str">
            <v>SIMCARD</v>
          </cell>
          <cell r="BA2057" t="str">
            <v/>
          </cell>
        </row>
        <row r="2058">
          <cell r="A2058" t="str">
            <v>2023-00404</v>
          </cell>
          <cell r="B2058" t="str">
            <v>MOVISTAR</v>
          </cell>
          <cell r="C2058">
            <v>44938</v>
          </cell>
          <cell r="D2058" t="str">
            <v>FLEXNET ECUADOR - MOVISTAR</v>
          </cell>
          <cell r="E2058" t="str">
            <v>CALLE 28 DE JUNIO S/N Y GARCIA MORENO ENTRADA LLANO GRANDE</v>
          </cell>
          <cell r="H2058" t="str">
            <v>170208</v>
          </cell>
          <cell r="I2058" t="str">
            <v>QUITO</v>
          </cell>
          <cell r="J2058" t="str">
            <v>PICHINCHA</v>
          </cell>
          <cell r="K2058" t="str">
            <v>PDV IBS CC PASEO SHOPPING AMBATO_JOSE LUIS CORAL MOLINA</v>
          </cell>
          <cell r="L2058" t="str">
            <v>AV. MANUELITA SAENZ Y CALLE PIO BAROJA NESSI, CC. PASEO SHOPPING, PISO 2, LOCAL 103 MOVISTAR</v>
          </cell>
          <cell r="O2058" t="str">
            <v>AMBATO</v>
          </cell>
          <cell r="P2058" t="str">
            <v>AMBATO</v>
          </cell>
          <cell r="Q2058" t="str">
            <v>TUNGURAHUA</v>
          </cell>
          <cell r="R2058" t="str">
            <v>2023-00404</v>
          </cell>
          <cell r="W2058" t="str">
            <v>1792209242001</v>
          </cell>
          <cell r="X2058" t="str">
            <v>0980508973</v>
          </cell>
          <cell r="AA2058">
            <v>44938</v>
          </cell>
          <cell r="AD2058">
            <v>1</v>
          </cell>
          <cell r="AE2058">
            <v>1</v>
          </cell>
          <cell r="AH2058" t="str">
            <v>FRENTE A LIBRERÍA ESPAÑOLA</v>
          </cell>
          <cell r="AI2058" t="str">
            <v>DESPACHO</v>
          </cell>
          <cell r="AJ2058" t="str">
            <v>Normal</v>
          </cell>
          <cell r="AL2058" t="str">
            <v>NO</v>
          </cell>
          <cell r="AN2058" t="str">
            <v>IBSINDAMBPDV12938</v>
          </cell>
          <cell r="AP2058">
            <v>44938</v>
          </cell>
          <cell r="AR2058" t="str">
            <v>MOVISTAR_2023-00404</v>
          </cell>
          <cell r="AS2058">
            <v>329359</v>
          </cell>
          <cell r="AT2058" t="str">
            <v>D40</v>
          </cell>
          <cell r="AU2058" t="str">
            <v>INDIRECTO</v>
          </cell>
          <cell r="AV2058">
            <v>1</v>
          </cell>
          <cell r="AX2058" t="str">
            <v>ENTREGADO</v>
          </cell>
          <cell r="AY2058" t="str">
            <v>LTE IPHONE 13 PRO 256GB NEGRO: 1 und</v>
          </cell>
          <cell r="AZ2058" t="str">
            <v>TERMINAL</v>
          </cell>
          <cell r="BA2058" t="str">
            <v/>
          </cell>
        </row>
        <row r="2059">
          <cell r="A2059" t="str">
            <v>2023-00405</v>
          </cell>
          <cell r="B2059" t="str">
            <v>MOVISTAR</v>
          </cell>
          <cell r="C2059">
            <v>44938</v>
          </cell>
          <cell r="D2059" t="str">
            <v>FLEXNET ECUADOR - MOVISTAR</v>
          </cell>
          <cell r="E2059" t="str">
            <v>CALLE 28 DE JUNIO S/N Y GARCIA MORENO ENTRADA LLANO GRANDE</v>
          </cell>
          <cell r="H2059" t="str">
            <v>170208</v>
          </cell>
          <cell r="I2059" t="str">
            <v>QUITO</v>
          </cell>
          <cell r="J2059" t="str">
            <v>PICHINCHA</v>
          </cell>
          <cell r="K2059" t="str">
            <v>PDV IBS CC EL BOSQUE_JOSE LUIS CORAL MOLINA</v>
          </cell>
          <cell r="L2059" t="str">
            <v>AV. ALONSO DE TORRES Y AV. EL PARQUE, CC EL BOSQUE 2DA. PLANTA PASEO COLON LOCAL N° 283 B</v>
          </cell>
          <cell r="O2059" t="str">
            <v>QUITO</v>
          </cell>
          <cell r="P2059" t="str">
            <v>QUITO</v>
          </cell>
          <cell r="Q2059" t="str">
            <v>PICHINCHA</v>
          </cell>
          <cell r="R2059" t="str">
            <v>2023-00405</v>
          </cell>
          <cell r="W2059" t="str">
            <v>1722149620001</v>
          </cell>
          <cell r="X2059" t="str">
            <v>980508973</v>
          </cell>
          <cell r="AA2059">
            <v>44938</v>
          </cell>
          <cell r="AD2059">
            <v>1</v>
          </cell>
          <cell r="AE2059">
            <v>1</v>
          </cell>
          <cell r="AH2059" t="str">
            <v>FRENTE A MUTUALISTA PICHINCHA</v>
          </cell>
          <cell r="AI2059" t="str">
            <v>DESPACHO</v>
          </cell>
          <cell r="AJ2059" t="str">
            <v>Normal</v>
          </cell>
          <cell r="AL2059" t="str">
            <v>NO</v>
          </cell>
          <cell r="AN2059" t="str">
            <v>IBSINDQUIPDV10760</v>
          </cell>
          <cell r="AP2059">
            <v>44938</v>
          </cell>
          <cell r="AR2059" t="str">
            <v>MOVISTAR_2023-00405</v>
          </cell>
          <cell r="AS2059">
            <v>329352</v>
          </cell>
          <cell r="AT2059" t="str">
            <v>D40</v>
          </cell>
          <cell r="AU2059" t="str">
            <v>INDIRECTO</v>
          </cell>
          <cell r="AV2059">
            <v>1</v>
          </cell>
          <cell r="AX2059" t="str">
            <v>ENTREGADO</v>
          </cell>
          <cell r="AY2059" t="str">
            <v>LTE IPHONE 13 PRO 256GB NEGRO: 1 und</v>
          </cell>
          <cell r="AZ2059" t="str">
            <v>TERMINAL</v>
          </cell>
          <cell r="BA2059" t="str">
            <v/>
          </cell>
        </row>
        <row r="2060">
          <cell r="A2060" t="str">
            <v>2023-00406</v>
          </cell>
          <cell r="B2060" t="str">
            <v>MOVISTAR</v>
          </cell>
          <cell r="C2060">
            <v>44938</v>
          </cell>
          <cell r="D2060" t="str">
            <v>FLEXNET ECUADOR - MOVISTAR</v>
          </cell>
          <cell r="E2060" t="str">
            <v>CALLE 28 DE JUNIO S/N Y GARCIA MORENO ENTRADA LLANO GRANDE</v>
          </cell>
          <cell r="H2060" t="str">
            <v>170208</v>
          </cell>
          <cell r="I2060" t="str">
            <v>QUITO</v>
          </cell>
          <cell r="J2060" t="str">
            <v>PICHINCHA</v>
          </cell>
          <cell r="K2060" t="str">
            <v>PDV IBS RIOCENTRO 6 DE DICIEMBRE_JOSE LUIS CORAL MOLINA</v>
          </cell>
          <cell r="L2060" t="str">
            <v>AV. 6 DE DICIEMBRE Y TOMAS DE BERLANGA ESQUINA, CC COMERCIAL RIOCENTRO 6 DE DICIEMBRE, LOCAL 128 PLANTA PRIMER PISO</v>
          </cell>
          <cell r="O2060" t="str">
            <v>QUITO</v>
          </cell>
          <cell r="P2060" t="str">
            <v>QUITO</v>
          </cell>
          <cell r="Q2060" t="str">
            <v>PICHINCHA</v>
          </cell>
          <cell r="R2060" t="str">
            <v>2023-00406</v>
          </cell>
          <cell r="W2060" t="str">
            <v>1722149620</v>
          </cell>
          <cell r="X2060" t="str">
            <v>980508973</v>
          </cell>
          <cell r="AA2060">
            <v>44938</v>
          </cell>
          <cell r="AD2060">
            <v>1</v>
          </cell>
          <cell r="AE2060">
            <v>1</v>
          </cell>
          <cell r="AH2060" t="str">
            <v>0</v>
          </cell>
          <cell r="AI2060" t="str">
            <v>DESPACHO</v>
          </cell>
          <cell r="AJ2060" t="str">
            <v>Normal</v>
          </cell>
          <cell r="AL2060" t="str">
            <v>NO</v>
          </cell>
          <cell r="AN2060" t="str">
            <v>IBSINDQUIPDV15518</v>
          </cell>
          <cell r="AP2060">
            <v>44938</v>
          </cell>
          <cell r="AR2060" t="str">
            <v>MOVISTAR_2023-00406</v>
          </cell>
          <cell r="AS2060">
            <v>329351</v>
          </cell>
          <cell r="AT2060" t="str">
            <v>D40</v>
          </cell>
          <cell r="AU2060" t="str">
            <v>INDIRECTO</v>
          </cell>
          <cell r="AV2060">
            <v>2</v>
          </cell>
          <cell r="AX2060" t="str">
            <v>ENTREGADO</v>
          </cell>
          <cell r="AY2060" t="str">
            <v>LTE IPHONE 13 PRO 256GB NEGRO: 1 und / LTE XIAOMI POCO X3 PRO 256GB NEGRO: 1 und</v>
          </cell>
          <cell r="AZ2060" t="str">
            <v>TERMINAL</v>
          </cell>
          <cell r="BA2060" t="str">
            <v/>
          </cell>
        </row>
        <row r="2061">
          <cell r="A2061" t="str">
            <v>2023-00407</v>
          </cell>
          <cell r="B2061" t="str">
            <v>MOVISTAR</v>
          </cell>
          <cell r="C2061">
            <v>44938</v>
          </cell>
          <cell r="D2061" t="str">
            <v>FLEXNET ECUADOR - MOVISTAR</v>
          </cell>
          <cell r="E2061" t="str">
            <v>CALLE 28 DE JUNIO S/N Y GARCIA MORENO ENTRADA LLANO GRANDE</v>
          </cell>
          <cell r="H2061" t="str">
            <v>170208</v>
          </cell>
          <cell r="I2061" t="str">
            <v>QUITO</v>
          </cell>
          <cell r="J2061" t="str">
            <v>PICHINCHA</v>
          </cell>
          <cell r="K2061" t="str">
            <v>PDV IBS LAGUNA MALL IBARRA_JOSE LUIS CORAL MOLINA</v>
          </cell>
          <cell r="L2061" t="str">
            <v>AV. MARIANO COSTA SN Y AV. FRAY VACAS GALINDO CC. LAGUNA MALL PB LOCAL 133</v>
          </cell>
          <cell r="O2061" t="str">
            <v>IBARRA</v>
          </cell>
          <cell r="P2061" t="str">
            <v>IBARRA</v>
          </cell>
          <cell r="Q2061" t="str">
            <v>IMBABURA</v>
          </cell>
          <cell r="R2061" t="str">
            <v>2023-00407</v>
          </cell>
          <cell r="W2061" t="str">
            <v>1792209242001</v>
          </cell>
          <cell r="X2061" t="str">
            <v>980508973</v>
          </cell>
          <cell r="AA2061">
            <v>44938</v>
          </cell>
          <cell r="AD2061">
            <v>1</v>
          </cell>
          <cell r="AE2061">
            <v>1</v>
          </cell>
          <cell r="AH2061" t="str">
            <v>ENTRE LOCAL MARATHON Y BANCO PACÍFICO, EN LA CIUDAD DE IBARRA, PARROQUIA SAN FRANCISCO.</v>
          </cell>
          <cell r="AI2061" t="str">
            <v>DESPACHO</v>
          </cell>
          <cell r="AJ2061" t="str">
            <v>Normal</v>
          </cell>
          <cell r="AL2061" t="str">
            <v>NO</v>
          </cell>
          <cell r="AN2061" t="str">
            <v>IBSINDQUIPDV11158</v>
          </cell>
          <cell r="AP2061">
            <v>44938</v>
          </cell>
          <cell r="AR2061" t="str">
            <v>MOVISTAR_2023-00407</v>
          </cell>
          <cell r="AS2061">
            <v>329353</v>
          </cell>
          <cell r="AT2061" t="str">
            <v>D40</v>
          </cell>
          <cell r="AU2061" t="str">
            <v>INDIRECTO</v>
          </cell>
          <cell r="AV2061">
            <v>1</v>
          </cell>
          <cell r="AX2061" t="str">
            <v>ENTREGADO</v>
          </cell>
          <cell r="AY2061" t="str">
            <v>LTE IPHONE 13 PRO 256GB NEGRO: 1 und</v>
          </cell>
          <cell r="AZ2061" t="str">
            <v>TERMINAL</v>
          </cell>
          <cell r="BA2061" t="str">
            <v/>
          </cell>
        </row>
        <row r="2062">
          <cell r="A2062" t="str">
            <v>2023-00408</v>
          </cell>
          <cell r="B2062" t="str">
            <v>MOVISTAR</v>
          </cell>
          <cell r="C2062">
            <v>44938</v>
          </cell>
          <cell r="D2062" t="str">
            <v>FLEXNET ECUADOR - MOVISTAR</v>
          </cell>
          <cell r="E2062" t="str">
            <v>CALLE 28 DE JUNIO S/N Y GARCIA MORENO ENTRADA LLANO GRANDE</v>
          </cell>
          <cell r="H2062" t="str">
            <v>170208</v>
          </cell>
          <cell r="I2062" t="str">
            <v>QUITO</v>
          </cell>
          <cell r="J2062" t="str">
            <v>PICHINCHA</v>
          </cell>
          <cell r="K2062" t="str">
            <v>FANNY CECILIA DOMINGUEZ CARDENAS - PASTAZA_FANNY CECILIA DOMINGUEZ CARDENAS</v>
          </cell>
          <cell r="L2062" t="str">
            <v>CESLAO MARIN Y 27 DE FEBRERO DIAGONAL AL GRAN HOTEL COFANES LOCAL MOVISTAR</v>
          </cell>
          <cell r="O2062" t="str">
            <v>PUYO</v>
          </cell>
          <cell r="P2062" t="str">
            <v>PUYO</v>
          </cell>
          <cell r="Q2062" t="str">
            <v>PASTAZA</v>
          </cell>
          <cell r="R2062" t="str">
            <v>2023-00408</v>
          </cell>
          <cell r="W2062" t="str">
            <v>1400382360</v>
          </cell>
          <cell r="X2062" t="str">
            <v>982603696</v>
          </cell>
          <cell r="AA2062">
            <v>44938</v>
          </cell>
          <cell r="AD2062">
            <v>1</v>
          </cell>
          <cell r="AE2062">
            <v>1</v>
          </cell>
          <cell r="AH2062" t="str">
            <v>0</v>
          </cell>
          <cell r="AI2062" t="str">
            <v>DESPACHO</v>
          </cell>
          <cell r="AJ2062" t="str">
            <v>Normal</v>
          </cell>
          <cell r="AL2062" t="str">
            <v>NO</v>
          </cell>
          <cell r="AN2062" t="str">
            <v>FANINDPASFAN16240</v>
          </cell>
          <cell r="AP2062">
            <v>44938</v>
          </cell>
          <cell r="AR2062" t="str">
            <v>MOVISTAR_2023-00408</v>
          </cell>
          <cell r="AS2062">
            <v>329395</v>
          </cell>
          <cell r="AT2062" t="str">
            <v>D40</v>
          </cell>
          <cell r="AU2062" t="str">
            <v>INDIRECTO</v>
          </cell>
          <cell r="AV2062">
            <v>206</v>
          </cell>
          <cell r="AX2062" t="str">
            <v>ENTREGADO</v>
          </cell>
          <cell r="AY2062" t="str">
            <v>HALFSIM MOVISTAR: 200 und / LTE REALME C11 AZUL: 1 und / LTE REALME C21Y NEGRO: 1 und / LTE SAMSUNG A03 CORE COBRE: 1 und / LTE SAMSUNG A03 CORE NEGRO: 2 und / LTE SAMSUNG A13 AZUL: 1 und</v>
          </cell>
          <cell r="AZ2062" t="str">
            <v>SIMCARD / TERMINAL</v>
          </cell>
          <cell r="BA2062" t="str">
            <v/>
          </cell>
        </row>
        <row r="2063">
          <cell r="A2063" t="str">
            <v>2023-00409</v>
          </cell>
          <cell r="B2063" t="str">
            <v>MOVISTAR</v>
          </cell>
          <cell r="C2063">
            <v>44938</v>
          </cell>
          <cell r="D2063" t="str">
            <v>FLEXNET ECUADOR - MOVISTAR</v>
          </cell>
          <cell r="E2063" t="str">
            <v>CALLE 28 DE JUNIO S/N Y GARCIA MORENO ENTRADA LLANO GRANDE</v>
          </cell>
          <cell r="H2063" t="str">
            <v>170208</v>
          </cell>
          <cell r="I2063" t="str">
            <v>QUITO</v>
          </cell>
          <cell r="J2063" t="str">
            <v>PICHINCHA</v>
          </cell>
          <cell r="K2063" t="str">
            <v>COMPA?IA DE RECARGAS TELEFONICAS RECTEL CIA LTDA MAYORISTA RECARGAS_TEODORO ARTEAGA</v>
          </cell>
          <cell r="L2063" t="str">
            <v>LOS GORRIONES 1-75 ENTRE CHUGOS Y CANARIOS</v>
          </cell>
          <cell r="O2063" t="str">
            <v>CUENCA</v>
          </cell>
          <cell r="P2063" t="str">
            <v>CUENCA</v>
          </cell>
          <cell r="Q2063" t="str">
            <v>AZUAY</v>
          </cell>
          <cell r="R2063" t="str">
            <v>2023-00409</v>
          </cell>
          <cell r="W2063" t="str">
            <v>0190371778001</v>
          </cell>
          <cell r="X2063" t="str">
            <v>999745875</v>
          </cell>
          <cell r="AA2063">
            <v>44938</v>
          </cell>
          <cell r="AD2063">
            <v>1</v>
          </cell>
          <cell r="AE2063">
            <v>1</v>
          </cell>
          <cell r="AH2063" t="str">
            <v>CERCA DE LA UNIVERSIDAD DE AZUAY</v>
          </cell>
          <cell r="AI2063" t="str">
            <v>DESPACHO</v>
          </cell>
          <cell r="AJ2063" t="str">
            <v>Normal</v>
          </cell>
          <cell r="AL2063" t="str">
            <v>NO</v>
          </cell>
          <cell r="AN2063" t="str">
            <v>COMINDCUECOM0412</v>
          </cell>
          <cell r="AP2063">
            <v>44938</v>
          </cell>
          <cell r="AR2063" t="str">
            <v>MOVISTAR_2023-00409</v>
          </cell>
          <cell r="AS2063">
            <v>329406</v>
          </cell>
          <cell r="AT2063" t="str">
            <v>D40</v>
          </cell>
          <cell r="AU2063" t="str">
            <v>INDIRECTO</v>
          </cell>
          <cell r="AV2063">
            <v>1300</v>
          </cell>
          <cell r="AX2063" t="str">
            <v>ENTREGADO</v>
          </cell>
          <cell r="AY2063" t="str">
            <v>TARJETA PREPAGO COMBO $1: 1000 und / TARJETA PREPAGO US$3: 200 und / TARJETA US$ 2: 100 und</v>
          </cell>
          <cell r="AZ2063" t="str">
            <v>RASCA</v>
          </cell>
          <cell r="BA2063" t="str">
            <v/>
          </cell>
        </row>
        <row r="2064">
          <cell r="A2064" t="str">
            <v>2023-00410</v>
          </cell>
          <cell r="B2064" t="str">
            <v>MOVISTAR</v>
          </cell>
          <cell r="C2064">
            <v>44938</v>
          </cell>
          <cell r="D2064" t="str">
            <v>FLEXNET ECUADOR - MOVISTAR</v>
          </cell>
          <cell r="E2064" t="str">
            <v>CALLE 28 DE JUNIO S/N Y GARCIA MORENO ENTRADA LLANO GRANDE</v>
          </cell>
          <cell r="H2064" t="str">
            <v>170208</v>
          </cell>
          <cell r="I2064" t="str">
            <v>QUITO</v>
          </cell>
          <cell r="J2064" t="str">
            <v>PICHINCHA</v>
          </cell>
          <cell r="K2064" t="str">
            <v>CORDOVA SCAFF BYRON EFRAIN GUAYAQUIL_CORDOVA SCAFF BYRON EFRAIN</v>
          </cell>
          <cell r="L2064" t="str">
            <v>CALLE: AV. PRIMERA NÚMERO: SOLAR 14 INTERSECCIÓN: CALLE SEXTA MANZANA: 4</v>
          </cell>
          <cell r="O2064" t="str">
            <v>GUAYAQUIL</v>
          </cell>
          <cell r="P2064" t="str">
            <v>GUAYAQUIL</v>
          </cell>
          <cell r="Q2064" t="str">
            <v>GUAYAS</v>
          </cell>
          <cell r="R2064" t="str">
            <v>2023-00410</v>
          </cell>
          <cell r="W2064" t="str">
            <v>0914452891</v>
          </cell>
          <cell r="X2064" t="str">
            <v>997908413</v>
          </cell>
          <cell r="AA2064">
            <v>44938</v>
          </cell>
          <cell r="AD2064">
            <v>1</v>
          </cell>
          <cell r="AE2064">
            <v>1</v>
          </cell>
          <cell r="AH2064" t="str">
            <v>0</v>
          </cell>
          <cell r="AI2064" t="str">
            <v>DESPACHO</v>
          </cell>
          <cell r="AJ2064" t="str">
            <v>Normal</v>
          </cell>
          <cell r="AL2064" t="str">
            <v>NO</v>
          </cell>
          <cell r="AN2064" t="str">
            <v>CORNEGGUACOR14758</v>
          </cell>
          <cell r="AP2064">
            <v>44938</v>
          </cell>
          <cell r="AR2064" t="str">
            <v>MOVISTAR_2023-00410</v>
          </cell>
          <cell r="AS2064">
            <v>329391</v>
          </cell>
          <cell r="AT2064" t="str">
            <v>D40</v>
          </cell>
          <cell r="AU2064" t="str">
            <v>INDIRECTO</v>
          </cell>
          <cell r="AV2064">
            <v>50</v>
          </cell>
          <cell r="AX2064" t="str">
            <v>ENTREGADO</v>
          </cell>
          <cell r="AY2064" t="str">
            <v>HALFSIM MOVISTAR: 50 und</v>
          </cell>
          <cell r="AZ2064" t="str">
            <v>SIMCARD</v>
          </cell>
          <cell r="BA2064" t="str">
            <v/>
          </cell>
        </row>
        <row r="2065">
          <cell r="A2065" t="str">
            <v>2023-00411</v>
          </cell>
          <cell r="B2065" t="str">
            <v>MOVISTAR</v>
          </cell>
          <cell r="C2065">
            <v>44938</v>
          </cell>
          <cell r="D2065" t="str">
            <v>FLEXNET ECUADOR - MOVISTAR</v>
          </cell>
          <cell r="E2065" t="str">
            <v>CALLE 28 DE JUNIO S/N Y GARCIA MORENO ENTRADA LLANO GRANDE</v>
          </cell>
          <cell r="H2065" t="str">
            <v>170208</v>
          </cell>
          <cell r="I2065" t="str">
            <v>QUITO</v>
          </cell>
          <cell r="J2065" t="str">
            <v>PICHINCHA</v>
          </cell>
          <cell r="K2065" t="str">
            <v>CC BARTOLOME SERRANO (MOVIPHONE)_GALO PALLAROSO</v>
          </cell>
          <cell r="L2065" t="str">
            <v>CALLE TENEMAZA 5-13 Y AV. 24 DE MAYO FRENTE AL PARQUEADERO DEL COLISEO DE DEPORTES</v>
          </cell>
          <cell r="O2065" t="str">
            <v>AZOGUES</v>
          </cell>
          <cell r="P2065" t="str">
            <v>AZOGUES</v>
          </cell>
          <cell r="Q2065" t="str">
            <v>CAÑAR</v>
          </cell>
          <cell r="R2065" t="str">
            <v>2023-00411</v>
          </cell>
          <cell r="W2065" t="str">
            <v>0391007160001</v>
          </cell>
          <cell r="X2065" t="str">
            <v>995936079</v>
          </cell>
          <cell r="AA2065">
            <v>44938</v>
          </cell>
          <cell r="AD2065">
            <v>1</v>
          </cell>
          <cell r="AE2065">
            <v>1</v>
          </cell>
          <cell r="AH2065" t="str">
            <v> </v>
          </cell>
          <cell r="AI2065" t="str">
            <v>DESPACHO</v>
          </cell>
          <cell r="AJ2065" t="str">
            <v>Normal</v>
          </cell>
          <cell r="AL2065" t="str">
            <v>NO</v>
          </cell>
          <cell r="AN2065" t="str">
            <v>MOVINDCA?CCB0088</v>
          </cell>
          <cell r="AP2065">
            <v>44938</v>
          </cell>
          <cell r="AR2065" t="str">
            <v>MOVISTAR_2023-00411</v>
          </cell>
          <cell r="AS2065">
            <v>329360</v>
          </cell>
          <cell r="AT2065" t="str">
            <v>D40</v>
          </cell>
          <cell r="AU2065" t="str">
            <v>INDIRECTO</v>
          </cell>
          <cell r="AV2065">
            <v>22</v>
          </cell>
          <cell r="AX2065" t="str">
            <v>ENTREGADO</v>
          </cell>
          <cell r="AY2065" t="str">
            <v>LTE HONOR X6 SILVER: 2 und / LTE HONOR X7 AZUL: 2 und / LTE HUAWEI NOVA 9 SE NEGRO: 3 und / LTE SAMSUNG A23 NEGRO: 3 und / LTE SAMSUNG A33 5G NEGRO: 3 und / LTE SAMSUNG A53 5G AZUL: 3 und / LTE XIAOMI REDMI NOTE 11 GRIS: 3 und / LTE XIAOMI REDMI NOTE 11S NEGRO: 3 und</v>
          </cell>
          <cell r="AZ2065" t="str">
            <v>TERMINAL</v>
          </cell>
          <cell r="BA2065" t="str">
            <v/>
          </cell>
        </row>
        <row r="2066">
          <cell r="A2066" t="str">
            <v>2023-00412</v>
          </cell>
          <cell r="B2066" t="str">
            <v>MOVISTAR</v>
          </cell>
          <cell r="C2066">
            <v>44938</v>
          </cell>
          <cell r="D2066" t="str">
            <v>FLEXNET ECUADOR - MOVISTAR</v>
          </cell>
          <cell r="E2066" t="str">
            <v>CALLE 28 DE JUNIO S/N Y GARCIA MORENO ENTRADA LLANO GRANDE</v>
          </cell>
          <cell r="H2066" t="str">
            <v>170208</v>
          </cell>
          <cell r="I2066" t="str">
            <v>QUITO</v>
          </cell>
          <cell r="J2066" t="str">
            <v>PICHINCHA</v>
          </cell>
          <cell r="K2066" t="str">
            <v>MOVIPHONE ZONIFICADO LOJA CALLE_LENIN CRESPO</v>
          </cell>
          <cell r="L2066" t="str">
            <v>AV 24 DE MAYO  Y EMILIANO ORTEGA - EDF EL RIO - TERCER PISO OFC 9  (JUNTO A OFICINAS DE TAME )</v>
          </cell>
          <cell r="O2066" t="str">
            <v>LOJA</v>
          </cell>
          <cell r="P2066" t="str">
            <v>LOJA</v>
          </cell>
          <cell r="Q2066" t="str">
            <v>LOJA</v>
          </cell>
          <cell r="R2066" t="str">
            <v>2023-00412</v>
          </cell>
          <cell r="W2066" t="str">
            <v>0391007160</v>
          </cell>
          <cell r="X2066" t="str">
            <v>984114040</v>
          </cell>
          <cell r="AA2066">
            <v>44938</v>
          </cell>
          <cell r="AD2066">
            <v>1</v>
          </cell>
          <cell r="AE2066">
            <v>1</v>
          </cell>
          <cell r="AH2066" t="str">
            <v>0</v>
          </cell>
          <cell r="AI2066" t="str">
            <v>DESPACHO</v>
          </cell>
          <cell r="AJ2066" t="str">
            <v>Normal</v>
          </cell>
          <cell r="AL2066" t="str">
            <v>NO</v>
          </cell>
          <cell r="AN2066" t="str">
            <v>MOVZONLOJMOV16312</v>
          </cell>
          <cell r="AP2066">
            <v>44938</v>
          </cell>
          <cell r="AR2066" t="str">
            <v>MOVISTAR_2023-00412</v>
          </cell>
          <cell r="AS2066">
            <v>329389</v>
          </cell>
          <cell r="AT2066" t="str">
            <v>D40</v>
          </cell>
          <cell r="AU2066" t="str">
            <v>INDIRECTO</v>
          </cell>
          <cell r="AV2066">
            <v>100</v>
          </cell>
          <cell r="AX2066" t="str">
            <v>ENTREGADO</v>
          </cell>
          <cell r="AY2066" t="str">
            <v>HALFSIM MOVISTAR: 100 und</v>
          </cell>
          <cell r="AZ2066" t="str">
            <v>SIMCARD</v>
          </cell>
          <cell r="BA2066" t="str">
            <v/>
          </cell>
        </row>
        <row r="2067">
          <cell r="A2067" t="str">
            <v>2023-00413</v>
          </cell>
          <cell r="B2067" t="str">
            <v>MOVISTAR</v>
          </cell>
          <cell r="C2067">
            <v>44938</v>
          </cell>
          <cell r="D2067" t="str">
            <v>FLEXNET ECUADOR - MOVISTAR</v>
          </cell>
          <cell r="E2067" t="str">
            <v>CALLE 28 DE JUNIO S/N Y GARCIA MORENO ENTRADA LLANO GRANDE</v>
          </cell>
          <cell r="H2067" t="str">
            <v>170208</v>
          </cell>
          <cell r="I2067" t="str">
            <v>QUITO</v>
          </cell>
          <cell r="J2067" t="str">
            <v>PICHINCHA</v>
          </cell>
          <cell r="K2067" t="str">
            <v>MAURICIO GUERRERO ZONIFICACION ESMERALDAS_EDUARDO LUIS SILVA IVARRA</v>
          </cell>
          <cell r="L2067" t="str">
            <v>CALLE GUAYAQUIL, ENTRE RIO SOLAYA Y CUICOCHA</v>
          </cell>
          <cell r="O2067" t="str">
            <v>SANTO DOMINGO DE LOS TSACHILAS</v>
          </cell>
          <cell r="P2067" t="str">
            <v>SANTO DOMINGO DE LOS TSACHILAS</v>
          </cell>
          <cell r="Q2067" t="str">
            <v>SANTO DOMINGO DE LOS TSACHILAS</v>
          </cell>
          <cell r="R2067" t="str">
            <v>2023-00413</v>
          </cell>
          <cell r="W2067" t="str">
            <v>1719571208</v>
          </cell>
          <cell r="X2067" t="str">
            <v>998999242</v>
          </cell>
          <cell r="AA2067">
            <v>44938</v>
          </cell>
          <cell r="AD2067">
            <v>1</v>
          </cell>
          <cell r="AE2067">
            <v>1</v>
          </cell>
          <cell r="AH2067" t="str">
            <v>0</v>
          </cell>
          <cell r="AI2067" t="str">
            <v>DESPACHO</v>
          </cell>
          <cell r="AJ2067" t="str">
            <v>Normal</v>
          </cell>
          <cell r="AL2067" t="str">
            <v>NO</v>
          </cell>
          <cell r="AN2067" t="str">
            <v>MAUZONSANMAU16334</v>
          </cell>
          <cell r="AP2067">
            <v>44938</v>
          </cell>
          <cell r="AR2067" t="str">
            <v>MOVISTAR_2023-00413</v>
          </cell>
          <cell r="AS2067">
            <v>329393</v>
          </cell>
          <cell r="AT2067" t="str">
            <v>D40</v>
          </cell>
          <cell r="AU2067" t="str">
            <v>INDIRECTO</v>
          </cell>
          <cell r="AV2067">
            <v>200</v>
          </cell>
          <cell r="AX2067" t="str">
            <v>ENTREGADO</v>
          </cell>
          <cell r="AY2067" t="str">
            <v>HALFSIM CHIP PREPAGO $4.00 NUMERADO: 200 und</v>
          </cell>
          <cell r="AZ2067" t="str">
            <v>SIMCARD</v>
          </cell>
          <cell r="BA2067" t="str">
            <v/>
          </cell>
        </row>
        <row r="2068">
          <cell r="A2068" t="str">
            <v>2023-00414</v>
          </cell>
          <cell r="B2068" t="str">
            <v>MOVISTAR</v>
          </cell>
          <cell r="C2068">
            <v>44938</v>
          </cell>
          <cell r="D2068" t="str">
            <v>FLEXNET ECUADOR - MOVISTAR</v>
          </cell>
          <cell r="E2068" t="str">
            <v>CALLE 28 DE JUNIO S/N Y GARCIA MORENO ENTRADA LLANO GRANDE</v>
          </cell>
          <cell r="H2068" t="str">
            <v>170208</v>
          </cell>
          <cell r="I2068" t="str">
            <v>QUITO</v>
          </cell>
          <cell r="J2068" t="str">
            <v>PICHINCHA</v>
          </cell>
          <cell r="K2068" t="str">
            <v>FDV GUILLERMO JARA JR MANAMOVIL_MONICA PINARGOTE ARAY</v>
          </cell>
          <cell r="L2068" t="str">
            <v>CALLE 8 AVENIDA 8 EDIFICIO BEIGE DE TRES PISOS, LOCAL ESQUINERO</v>
          </cell>
          <cell r="O2068" t="str">
            <v>MANTA</v>
          </cell>
          <cell r="P2068" t="str">
            <v>MANTA</v>
          </cell>
          <cell r="Q2068" t="str">
            <v>MANABI</v>
          </cell>
          <cell r="R2068" t="str">
            <v>2023-00414</v>
          </cell>
          <cell r="W2068" t="str">
            <v>1313932061001</v>
          </cell>
          <cell r="X2068" t="str">
            <v>0987147849</v>
          </cell>
          <cell r="AA2068">
            <v>44938</v>
          </cell>
          <cell r="AD2068">
            <v>1</v>
          </cell>
          <cell r="AE2068">
            <v>1</v>
          </cell>
          <cell r="AH2068" t="str">
            <v>0</v>
          </cell>
          <cell r="AI2068" t="str">
            <v>DESPACHO</v>
          </cell>
          <cell r="AJ2068" t="str">
            <v>Normal</v>
          </cell>
          <cell r="AL2068" t="str">
            <v>NO</v>
          </cell>
          <cell r="AN2068" t="str">
            <v>GUIINDMANFDV13738</v>
          </cell>
          <cell r="AP2068">
            <v>44938</v>
          </cell>
          <cell r="AR2068" t="str">
            <v>MOVISTAR_2023-00414</v>
          </cell>
          <cell r="AS2068">
            <v>329386</v>
          </cell>
          <cell r="AT2068" t="str">
            <v>D40</v>
          </cell>
          <cell r="AU2068" t="str">
            <v>INDIRECTO</v>
          </cell>
          <cell r="AV2068">
            <v>200</v>
          </cell>
          <cell r="AX2068" t="str">
            <v>ENTREGADO</v>
          </cell>
          <cell r="AY2068" t="str">
            <v>HALFSIM MOVISTAR: 200 und</v>
          </cell>
          <cell r="AZ2068" t="str">
            <v>SIMCARD</v>
          </cell>
          <cell r="BA2068" t="str">
            <v/>
          </cell>
        </row>
        <row r="2069">
          <cell r="A2069" t="str">
            <v>2023-00415</v>
          </cell>
          <cell r="B2069" t="str">
            <v>MOVISTAR</v>
          </cell>
          <cell r="C2069">
            <v>44938</v>
          </cell>
          <cell r="D2069" t="str">
            <v>FLEXNET ECUADOR - MOVISTAR</v>
          </cell>
          <cell r="E2069" t="str">
            <v>CALLE 28 DE JUNIO S/N Y GARCIA MORENO ENTRADA LLANO GRANDE</v>
          </cell>
          <cell r="H2069" t="str">
            <v>170208</v>
          </cell>
          <cell r="I2069" t="str">
            <v>QUITO</v>
          </cell>
          <cell r="J2069" t="str">
            <v>PICHINCHA</v>
          </cell>
          <cell r="K2069" t="str">
            <v>FDV&amp;H PRODUCTOS Y SERVICIOS ESMERALDAS_VICTOR HUGO FLORES DE VALGAZ ANDRADE</v>
          </cell>
          <cell r="L2069" t="str">
            <v>AV OLMEDO 007, ENTRE MANUELA CAÑIZARES Y VICENTE MALDONADO PIEDRAHITA</v>
          </cell>
          <cell r="O2069" t="str">
            <v>ESMERALDAS</v>
          </cell>
          <cell r="P2069" t="str">
            <v>ESMERALDAS</v>
          </cell>
          <cell r="Q2069" t="str">
            <v>ESMERALDAS</v>
          </cell>
          <cell r="R2069" t="str">
            <v>2023-00415</v>
          </cell>
          <cell r="W2069" t="str">
            <v>1716384035</v>
          </cell>
          <cell r="X2069" t="str">
            <v>990536036</v>
          </cell>
          <cell r="AA2069">
            <v>44938</v>
          </cell>
          <cell r="AD2069">
            <v>1</v>
          </cell>
          <cell r="AE2069">
            <v>1</v>
          </cell>
          <cell r="AH2069" t="str">
            <v>0</v>
          </cell>
          <cell r="AI2069" t="str">
            <v>DESPACHO</v>
          </cell>
          <cell r="AJ2069" t="str">
            <v>Normal</v>
          </cell>
          <cell r="AL2069" t="str">
            <v>NO</v>
          </cell>
          <cell r="AN2069" t="str">
            <v>FDVINDESMFDV15678</v>
          </cell>
          <cell r="AP2069">
            <v>44938</v>
          </cell>
          <cell r="AR2069" t="str">
            <v>MOVISTAR_2023-00415</v>
          </cell>
          <cell r="AS2069">
            <v>329355</v>
          </cell>
          <cell r="AT2069" t="str">
            <v>D40</v>
          </cell>
          <cell r="AU2069" t="str">
            <v>INDIRECTO</v>
          </cell>
          <cell r="AV2069">
            <v>12</v>
          </cell>
          <cell r="AX2069" t="str">
            <v>ENTREGADO</v>
          </cell>
          <cell r="AY2069" t="str">
            <v>LTE HONOR X8 SILVER: 2 und / LTE NOKIA C21 AZUL: 6 und / LTE XIAOMI REDMI NOTE 11 GRIS: 4 und</v>
          </cell>
          <cell r="AZ2069" t="str">
            <v>TERMINAL</v>
          </cell>
          <cell r="BA2069" t="str">
            <v/>
          </cell>
        </row>
        <row r="2070">
          <cell r="A2070" t="str">
            <v>2023-00416</v>
          </cell>
          <cell r="B2070" t="str">
            <v>MOVISTAR</v>
          </cell>
          <cell r="C2070">
            <v>44938</v>
          </cell>
          <cell r="D2070" t="str">
            <v>FLEXNET ECUADOR - MOVISTAR</v>
          </cell>
          <cell r="E2070" t="str">
            <v>CALLE 28 DE JUNIO S/N Y GARCIA MORENO ENTRADA LLANO GRANDE</v>
          </cell>
          <cell r="H2070" t="str">
            <v>170208</v>
          </cell>
          <cell r="I2070" t="str">
            <v>QUITO</v>
          </cell>
          <cell r="J2070" t="str">
            <v>PICHINCHA</v>
          </cell>
          <cell r="K2070" t="str">
            <v>AE CELISTICS CCI_KLEBER GRANDA_DANY IMBAQUINGO</v>
          </cell>
          <cell r="L2070" t="str">
            <v>AV AMAZONAS Y NACIONES UNIDAS CENTRO COMERCIAL IÑAQUITO LC 223 224</v>
          </cell>
          <cell r="O2070" t="str">
            <v>QUITO</v>
          </cell>
          <cell r="P2070" t="str">
            <v>QUITO</v>
          </cell>
          <cell r="Q2070" t="str">
            <v>PICHINCHA</v>
          </cell>
          <cell r="R2070" t="str">
            <v>2023-00416</v>
          </cell>
          <cell r="W2070" t="str">
            <v>1792161037001</v>
          </cell>
          <cell r="X2070" t="str">
            <v>0992567346_094084829</v>
          </cell>
          <cell r="AA2070">
            <v>44938</v>
          </cell>
          <cell r="AD2070">
            <v>1</v>
          </cell>
          <cell r="AE2070">
            <v>1</v>
          </cell>
          <cell r="AH2070" t="str">
            <v>CENTRO COMERCIAL IÑAQUITO LC 223224</v>
          </cell>
          <cell r="AI2070" t="str">
            <v>DESPACHO</v>
          </cell>
          <cell r="AJ2070" t="str">
            <v>Normal</v>
          </cell>
          <cell r="AL2070" t="str">
            <v>NO</v>
          </cell>
          <cell r="AN2070" t="str">
            <v>CELINDQUIAEC7318</v>
          </cell>
          <cell r="AP2070">
            <v>44938</v>
          </cell>
          <cell r="AR2070" t="str">
            <v>MOVISTAR_2023-00416</v>
          </cell>
          <cell r="AS2070">
            <v>329357</v>
          </cell>
          <cell r="AT2070" t="str">
            <v>D40</v>
          </cell>
          <cell r="AU2070" t="str">
            <v>INDIRECTO</v>
          </cell>
          <cell r="AV2070">
            <v>8</v>
          </cell>
          <cell r="AX2070" t="str">
            <v>ENTREGADO</v>
          </cell>
          <cell r="AY2070" t="str">
            <v>LTE XIAOMI REDMI NOTE 11 GRIS: 8 und</v>
          </cell>
          <cell r="AZ2070" t="str">
            <v>TERMINAL</v>
          </cell>
          <cell r="BA2070" t="str">
            <v/>
          </cell>
        </row>
        <row r="2071">
          <cell r="A2071" t="str">
            <v>2023-00417</v>
          </cell>
          <cell r="B2071" t="str">
            <v>MOVISTAR</v>
          </cell>
          <cell r="C2071">
            <v>44938</v>
          </cell>
          <cell r="D2071" t="str">
            <v>FLEXNET ECUADOR - MOVISTAR</v>
          </cell>
          <cell r="E2071" t="str">
            <v>CALLE 28 DE JUNIO S/N Y GARCIA MORENO ENTRADA LLANO GRANDE</v>
          </cell>
          <cell r="H2071" t="str">
            <v>170208</v>
          </cell>
          <cell r="I2071" t="str">
            <v>QUITO</v>
          </cell>
          <cell r="J2071" t="str">
            <v>PICHINCHA</v>
          </cell>
          <cell r="K2071" t="str">
            <v>AE CELISTICS PORTAL SHOPPING_KLEBER GRANDA_DANY IMBAQUINGO</v>
          </cell>
          <cell r="L2071" t="str">
            <v>GALO PLAZA LASSO Y AV SIMON BOLIVAR CC PORTAL SHOPPING TERCER PISO P350 LOCAL MOVISTAR</v>
          </cell>
          <cell r="O2071" t="str">
            <v>QUITO</v>
          </cell>
          <cell r="P2071" t="str">
            <v>QUITO</v>
          </cell>
          <cell r="Q2071" t="str">
            <v>PICHINCHA</v>
          </cell>
          <cell r="R2071" t="str">
            <v>2023-00417</v>
          </cell>
          <cell r="W2071" t="str">
            <v>1792161037001</v>
          </cell>
          <cell r="X2071" t="str">
            <v>0992567346_094084829</v>
          </cell>
          <cell r="AA2071">
            <v>44938</v>
          </cell>
          <cell r="AD2071">
            <v>1</v>
          </cell>
          <cell r="AE2071">
            <v>1</v>
          </cell>
          <cell r="AH2071" t="str">
            <v>CC PORTAL SHOPPING TERCER PISO P350 LOCAL MOVISTAR</v>
          </cell>
          <cell r="AI2071" t="str">
            <v>DESPACHO</v>
          </cell>
          <cell r="AJ2071" t="str">
            <v>Normal</v>
          </cell>
          <cell r="AL2071" t="str">
            <v>NO</v>
          </cell>
          <cell r="AN2071" t="str">
            <v>CELINDQUIAEC10020</v>
          </cell>
          <cell r="AP2071">
            <v>44938</v>
          </cell>
          <cell r="AR2071" t="str">
            <v>MOVISTAR_2023-00417</v>
          </cell>
          <cell r="AS2071">
            <v>329358</v>
          </cell>
          <cell r="AT2071" t="str">
            <v>D40</v>
          </cell>
          <cell r="AU2071" t="str">
            <v>INDIRECTO</v>
          </cell>
          <cell r="AV2071">
            <v>6</v>
          </cell>
          <cell r="AX2071" t="str">
            <v>ENTREGADO</v>
          </cell>
          <cell r="AY2071" t="str">
            <v>LTE XIAOMI REDMI NOTE 11 GRIS: 6 und</v>
          </cell>
          <cell r="AZ2071" t="str">
            <v>TERMINAL</v>
          </cell>
          <cell r="BA2071" t="str">
            <v/>
          </cell>
        </row>
        <row r="2072">
          <cell r="A2072" t="str">
            <v>2023-00418</v>
          </cell>
          <cell r="B2072" t="str">
            <v>MOVISTAR</v>
          </cell>
          <cell r="C2072">
            <v>44938</v>
          </cell>
          <cell r="D2072" t="str">
            <v>FLEXNET ECUADOR - MOVISTAR</v>
          </cell>
          <cell r="E2072" t="str">
            <v>CALLE 28 DE JUNIO S/N Y GARCIA MORENO ENTRADA LLANO GRANDE</v>
          </cell>
          <cell r="H2072" t="str">
            <v>170208</v>
          </cell>
          <cell r="I2072" t="str">
            <v>QUITO</v>
          </cell>
          <cell r="J2072" t="str">
            <v>PICHINCHA</v>
          </cell>
          <cell r="K2072" t="str">
            <v>AE CELISTICS QUICENTRO SUR_KLEBER GRANDA_DANY IMBAQUINGO</v>
          </cell>
          <cell r="L2072" t="str">
            <v>MORAN VALVERDE Y TENIENTE HUGO ORTIZ CC QUICENTRO SHOPPING SUR N 1 LOCAL 91 – 92 JUNTO A MEGAMAXI</v>
          </cell>
          <cell r="O2072" t="str">
            <v>QUITO</v>
          </cell>
          <cell r="P2072" t="str">
            <v>QUITO</v>
          </cell>
          <cell r="Q2072" t="str">
            <v>PICHINCHA</v>
          </cell>
          <cell r="R2072" t="str">
            <v>2023-00418</v>
          </cell>
          <cell r="W2072" t="str">
            <v>1792161037001</v>
          </cell>
          <cell r="X2072" t="str">
            <v>0992567346_094084829</v>
          </cell>
          <cell r="AA2072">
            <v>44938</v>
          </cell>
          <cell r="AD2072">
            <v>1</v>
          </cell>
          <cell r="AE2072">
            <v>1</v>
          </cell>
          <cell r="AH2072" t="str">
            <v>CC QUICENTRO SHOPPING SUR N 1 LOCAL 91 – 92 JUNTO A MEGAMAXI</v>
          </cell>
          <cell r="AI2072" t="str">
            <v>DESPACHO</v>
          </cell>
          <cell r="AJ2072" t="str">
            <v>Normal</v>
          </cell>
          <cell r="AL2072" t="str">
            <v>NO</v>
          </cell>
          <cell r="AN2072" t="str">
            <v>CELINDQUIAEC10018</v>
          </cell>
          <cell r="AP2072">
            <v>44938</v>
          </cell>
          <cell r="AR2072" t="str">
            <v>MOVISTAR_2023-00418</v>
          </cell>
          <cell r="AS2072">
            <v>329354</v>
          </cell>
          <cell r="AT2072" t="str">
            <v>D40</v>
          </cell>
          <cell r="AU2072" t="str">
            <v>INDIRECTO</v>
          </cell>
          <cell r="AV2072">
            <v>15</v>
          </cell>
          <cell r="AX2072" t="str">
            <v>ENTREGADO</v>
          </cell>
          <cell r="AY2072" t="str">
            <v>LTE MOTO G22 NEGRO: 5 und / LTE SAMSUNG A23 NEGRO: 5 und / LTE XIAOMI REDMI NOTE 11 GRIS: 5 und</v>
          </cell>
          <cell r="AZ2072" t="str">
            <v>TERMINAL</v>
          </cell>
          <cell r="BA2072" t="str">
            <v/>
          </cell>
        </row>
        <row r="2073">
          <cell r="A2073" t="str">
            <v>2023-00419</v>
          </cell>
          <cell r="B2073" t="str">
            <v>MOVISTAR</v>
          </cell>
          <cell r="C2073">
            <v>44938</v>
          </cell>
          <cell r="D2073" t="str">
            <v>FLEXNET ECUADOR - MOVISTAR</v>
          </cell>
          <cell r="E2073" t="str">
            <v>CALLE 28 DE JUNIO S/N Y GARCIA MORENO ENTRADA LLANO GRANDE</v>
          </cell>
          <cell r="H2073" t="str">
            <v>170208</v>
          </cell>
          <cell r="I2073" t="str">
            <v>QUITO</v>
          </cell>
          <cell r="J2073" t="str">
            <v>PICHINCHA</v>
          </cell>
          <cell r="K2073" t="str">
            <v>AGENTE AE CELISTICS EL RECREO QUITO_KLEBER GRANDA_DANY IMBAQUINGO</v>
          </cell>
          <cell r="L2073" t="str">
            <v>FRANQUICIA PEDRO VICENTE MALDONADO 510194 Y CALVAS CC RECREO OF P106</v>
          </cell>
          <cell r="O2073" t="str">
            <v>QUITO</v>
          </cell>
          <cell r="P2073" t="str">
            <v>QUITO</v>
          </cell>
          <cell r="Q2073" t="str">
            <v>PICHINCHA</v>
          </cell>
          <cell r="R2073" t="str">
            <v>2023-00419</v>
          </cell>
          <cell r="W2073" t="str">
            <v>1792161037001</v>
          </cell>
          <cell r="X2073" t="str">
            <v>0992567346_094084829</v>
          </cell>
          <cell r="AA2073">
            <v>44938</v>
          </cell>
          <cell r="AD2073">
            <v>1</v>
          </cell>
          <cell r="AE2073">
            <v>1</v>
          </cell>
          <cell r="AH2073" t="str">
            <v>CC RECREO OF P106</v>
          </cell>
          <cell r="AI2073" t="str">
            <v>DESPACHO</v>
          </cell>
          <cell r="AJ2073" t="str">
            <v>Normal</v>
          </cell>
          <cell r="AL2073" t="str">
            <v>NO</v>
          </cell>
          <cell r="AN2073" t="str">
            <v>CELINDQUIAGE0251</v>
          </cell>
          <cell r="AP2073">
            <v>44938</v>
          </cell>
          <cell r="AR2073" t="str">
            <v>MOVISTAR_2023-00419</v>
          </cell>
          <cell r="AS2073">
            <v>329356</v>
          </cell>
          <cell r="AT2073" t="str">
            <v>D40</v>
          </cell>
          <cell r="AU2073" t="str">
            <v>INDIRECTO</v>
          </cell>
          <cell r="AV2073">
            <v>11</v>
          </cell>
          <cell r="AX2073" t="str">
            <v>ENTREGADO</v>
          </cell>
          <cell r="AY2073" t="str">
            <v>LTE XIAOMI REDMI 10A 64GB AZUL: 5 und / LTE XIAOMI REDMI NOTE 11 AZUL: 1 und / LTE XIAOMI REDMI NOTE 11 GRIS: 5 und</v>
          </cell>
          <cell r="AZ2073" t="str">
            <v>TERMINAL</v>
          </cell>
          <cell r="BA2073" t="str">
            <v/>
          </cell>
        </row>
        <row r="2074">
          <cell r="A2074" t="str">
            <v>2023-00420</v>
          </cell>
          <cell r="B2074" t="str">
            <v>MOVISTAR</v>
          </cell>
          <cell r="C2074">
            <v>44938</v>
          </cell>
          <cell r="D2074" t="str">
            <v>FLEXNET ECUADOR - MOVISTAR</v>
          </cell>
          <cell r="E2074" t="str">
            <v>CALLE 28 DE JUNIO S/N Y GARCIA MORENO ENTRADA LLANO GRANDE</v>
          </cell>
          <cell r="H2074" t="str">
            <v>170208</v>
          </cell>
          <cell r="I2074" t="str">
            <v>QUITO</v>
          </cell>
          <cell r="J2074" t="str">
            <v>PICHINCHA</v>
          </cell>
          <cell r="K2074" t="str">
            <v>MAURICIO GUERRERO ZONIFICACION SANTO DOMINGO_EDUARDO LUIS SILVA IVARRA</v>
          </cell>
          <cell r="L2074" t="str">
            <v>CALLE GUAYAQUIL, ENTRE RIO SOLAYA Y CUICOCHA</v>
          </cell>
          <cell r="O2074" t="str">
            <v>SANTO DOMINGO DE LOS TSACHILAS</v>
          </cell>
          <cell r="P2074" t="str">
            <v>SANTO DOMINGO DE LOS TSACHILAS</v>
          </cell>
          <cell r="Q2074" t="str">
            <v>SANTO DOMINGO DE LOS TSACHILAS</v>
          </cell>
          <cell r="R2074" t="str">
            <v>2023-00420</v>
          </cell>
          <cell r="W2074" t="str">
            <v>1719571208</v>
          </cell>
          <cell r="X2074" t="str">
            <v>998999242</v>
          </cell>
          <cell r="AA2074">
            <v>44938</v>
          </cell>
          <cell r="AD2074">
            <v>1</v>
          </cell>
          <cell r="AE2074">
            <v>1</v>
          </cell>
          <cell r="AH2074" t="str">
            <v>0</v>
          </cell>
          <cell r="AI2074" t="str">
            <v>DESPACHO</v>
          </cell>
          <cell r="AJ2074" t="str">
            <v>Normal</v>
          </cell>
          <cell r="AL2074" t="str">
            <v>NO</v>
          </cell>
          <cell r="AN2074" t="str">
            <v>MAUZONSANMAU16326</v>
          </cell>
          <cell r="AP2074">
            <v>44938</v>
          </cell>
          <cell r="AR2074" t="str">
            <v>MOVISTAR_2023-00420</v>
          </cell>
          <cell r="AS2074">
            <v>329390</v>
          </cell>
          <cell r="AT2074" t="str">
            <v>D40</v>
          </cell>
          <cell r="AU2074" t="str">
            <v>INDIRECTO</v>
          </cell>
          <cell r="AV2074">
            <v>200</v>
          </cell>
          <cell r="AX2074" t="str">
            <v>ENTREGADO</v>
          </cell>
          <cell r="AY2074" t="str">
            <v>HALFSIM CHIP PREPAGO $4.00 NUMERADO: 200 und</v>
          </cell>
          <cell r="AZ2074" t="str">
            <v>SIMCARD</v>
          </cell>
          <cell r="BA2074" t="str">
            <v/>
          </cell>
        </row>
        <row r="2075">
          <cell r="A2075" t="str">
            <v>2023-00421</v>
          </cell>
          <cell r="B2075" t="str">
            <v>MOVISTAR</v>
          </cell>
          <cell r="C2075">
            <v>44938</v>
          </cell>
          <cell r="D2075" t="str">
            <v>FLEXNET ECUADOR - MOVISTAR</v>
          </cell>
          <cell r="E2075" t="str">
            <v>CALLE 28 DE JUNIO S/N Y GARCIA MORENO ENTRADA LLANO GRANDE</v>
          </cell>
          <cell r="H2075" t="str">
            <v>170208</v>
          </cell>
          <cell r="I2075" t="str">
            <v>QUITO</v>
          </cell>
          <cell r="J2075" t="str">
            <v>PICHINCHA</v>
          </cell>
          <cell r="K2075" t="str">
            <v>MAURICIO GUERRERO ZONIFICACION SANTO DOMINGO CALLE_EDUARDO LUIS SILVA IVARRA</v>
          </cell>
          <cell r="L2075" t="str">
            <v>CALLE GUAYAQUIL, ENTRE RIO SOLAYA Y CUICOCHA</v>
          </cell>
          <cell r="O2075" t="str">
            <v>SANTO DOMINGO DE LOS TSACHILAS</v>
          </cell>
          <cell r="P2075" t="str">
            <v>SANTO DOMINGO DE LOS TSACHILAS</v>
          </cell>
          <cell r="Q2075" t="str">
            <v>SANTO DOMINGO DE LOS TSACHILAS</v>
          </cell>
          <cell r="R2075" t="str">
            <v>2023-00421</v>
          </cell>
          <cell r="W2075" t="str">
            <v>1719571208</v>
          </cell>
          <cell r="X2075" t="str">
            <v>998999242</v>
          </cell>
          <cell r="AA2075">
            <v>44938</v>
          </cell>
          <cell r="AD2075">
            <v>1</v>
          </cell>
          <cell r="AE2075">
            <v>1</v>
          </cell>
          <cell r="AH2075" t="str">
            <v>0</v>
          </cell>
          <cell r="AI2075" t="str">
            <v>DESPACHO</v>
          </cell>
          <cell r="AJ2075" t="str">
            <v>Normal</v>
          </cell>
          <cell r="AL2075" t="str">
            <v>NO</v>
          </cell>
          <cell r="AN2075" t="str">
            <v>MAUZONSANMAU16324</v>
          </cell>
          <cell r="AP2075">
            <v>44938</v>
          </cell>
          <cell r="AR2075" t="str">
            <v>MOVISTAR_2023-00421</v>
          </cell>
          <cell r="AS2075">
            <v>329388</v>
          </cell>
          <cell r="AT2075" t="str">
            <v>D40</v>
          </cell>
          <cell r="AU2075" t="str">
            <v>INDIRECTO</v>
          </cell>
          <cell r="AV2075">
            <v>100</v>
          </cell>
          <cell r="AX2075" t="str">
            <v>ENTREGADO</v>
          </cell>
          <cell r="AY2075" t="str">
            <v>HALFSIM CHIP PREPAGO $4.00 NUMERADO: 100 und</v>
          </cell>
          <cell r="AZ2075" t="str">
            <v>SIMCARD</v>
          </cell>
          <cell r="BA2075" t="str">
            <v/>
          </cell>
        </row>
        <row r="2076">
          <cell r="A2076" t="str">
            <v>2023-00422</v>
          </cell>
          <cell r="B2076" t="str">
            <v>MOVISTAR</v>
          </cell>
          <cell r="C2076">
            <v>44938</v>
          </cell>
          <cell r="D2076" t="str">
            <v>FLEXNET ECUADOR - MOVISTAR</v>
          </cell>
          <cell r="E2076" t="str">
            <v>CALLE 28 DE JUNIO S/N Y GARCIA MORENO ENTRADA LLANO GRANDE</v>
          </cell>
          <cell r="H2076" t="str">
            <v>170208</v>
          </cell>
          <cell r="I2076" t="str">
            <v>QUITO</v>
          </cell>
          <cell r="J2076" t="str">
            <v>PICHINCHA</v>
          </cell>
          <cell r="K2076" t="str">
            <v>AGENTE AE CELISTICS MALL DE LOS ANDES_KLEBER GRANDA_DANY IMBAQUINGO</v>
          </cell>
          <cell r="L2076" t="str">
            <v>AV. ATAHUALPA Y VÍCTOR HUGO, CENTRO COMERCIAL MALL DE LOS ANDES LOCAL #120.</v>
          </cell>
          <cell r="O2076" t="str">
            <v>AMBATO</v>
          </cell>
          <cell r="P2076" t="str">
            <v>AMBATO</v>
          </cell>
          <cell r="Q2076" t="str">
            <v>TUNGURAHUA</v>
          </cell>
          <cell r="R2076" t="str">
            <v>2023-00422</v>
          </cell>
          <cell r="W2076" t="str">
            <v>1792161037001</v>
          </cell>
          <cell r="X2076" t="str">
            <v>0992567346_094084829</v>
          </cell>
          <cell r="AA2076">
            <v>44938</v>
          </cell>
          <cell r="AD2076">
            <v>1</v>
          </cell>
          <cell r="AE2076">
            <v>1</v>
          </cell>
          <cell r="AH2076" t="str">
            <v>CC MALL DE LOS ANDES LOCAL 122123 AMBATO</v>
          </cell>
          <cell r="AI2076" t="str">
            <v>DESPACHO</v>
          </cell>
          <cell r="AJ2076" t="str">
            <v>Normal</v>
          </cell>
          <cell r="AL2076" t="str">
            <v>NO</v>
          </cell>
          <cell r="AN2076" t="str">
            <v>CELINDAMBAGE0878</v>
          </cell>
          <cell r="AP2076">
            <v>44938</v>
          </cell>
          <cell r="AR2076" t="str">
            <v>MOVISTAR_2023-00422</v>
          </cell>
          <cell r="AS2076">
            <v>329348</v>
          </cell>
          <cell r="AT2076" t="str">
            <v>D40</v>
          </cell>
          <cell r="AU2076" t="str">
            <v>INDIRECTO</v>
          </cell>
          <cell r="AV2076">
            <v>10</v>
          </cell>
          <cell r="AX2076" t="str">
            <v>ENTREGADO</v>
          </cell>
          <cell r="AY2076" t="str">
            <v>LTE XIAOMI REDMI 10C 128GB GRIS: 5 und / LTE XIAOMI REDMI NOTE 11 GRIS: 5 und</v>
          </cell>
          <cell r="AZ2076" t="str">
            <v>TERMINAL</v>
          </cell>
          <cell r="BA2076" t="str">
            <v/>
          </cell>
        </row>
        <row r="2077">
          <cell r="A2077" t="str">
            <v>2023-00423</v>
          </cell>
          <cell r="B2077" t="str">
            <v>MOVISTAR</v>
          </cell>
          <cell r="C2077">
            <v>44938</v>
          </cell>
          <cell r="D2077" t="str">
            <v>FLEXNET ECUADOR - MOVISTAR</v>
          </cell>
          <cell r="E2077" t="str">
            <v>CALLE 28 DE JUNIO S/N Y GARCIA MORENO ENTRADA LLANO GRANDE</v>
          </cell>
          <cell r="H2077" t="str">
            <v>170208</v>
          </cell>
          <cell r="I2077" t="str">
            <v>QUITO</v>
          </cell>
          <cell r="J2077" t="str">
            <v>PICHINCHA</v>
          </cell>
          <cell r="K2077" t="str">
            <v>AGENTE AE CELISTICS SAN LUIS_KLEBER GRANDA_DANY IMBAQUINGO</v>
          </cell>
          <cell r="L2077" t="str">
            <v>CAVS PREMIUM AUTOPISTA GRAL RUMIÑAHUI Y AV SAN LUIS</v>
          </cell>
          <cell r="O2077" t="str">
            <v>QUITO</v>
          </cell>
          <cell r="P2077" t="str">
            <v>QUITO</v>
          </cell>
          <cell r="Q2077" t="str">
            <v>PICHINCHA</v>
          </cell>
          <cell r="R2077" t="str">
            <v>2023-00423</v>
          </cell>
          <cell r="W2077" t="str">
            <v>1792161037001</v>
          </cell>
          <cell r="X2077" t="str">
            <v>0992567346_094084829</v>
          </cell>
          <cell r="AA2077">
            <v>44938</v>
          </cell>
          <cell r="AD2077">
            <v>1</v>
          </cell>
          <cell r="AE2077">
            <v>1</v>
          </cell>
          <cell r="AH2077" t="str">
            <v>PLANTA BAJA FRENTE A MARATHON</v>
          </cell>
          <cell r="AI2077" t="str">
            <v>DESPACHO</v>
          </cell>
          <cell r="AJ2077" t="str">
            <v>Normal</v>
          </cell>
          <cell r="AL2077" t="str">
            <v>NO</v>
          </cell>
          <cell r="AN2077" t="str">
            <v>CELINDQUIAGE0241</v>
          </cell>
          <cell r="AP2077">
            <v>44938</v>
          </cell>
          <cell r="AR2077" t="str">
            <v>MOVISTAR_2023-00423</v>
          </cell>
          <cell r="AS2077">
            <v>329347</v>
          </cell>
          <cell r="AT2077" t="str">
            <v>D40</v>
          </cell>
          <cell r="AU2077" t="str">
            <v>INDIRECTO</v>
          </cell>
          <cell r="AV2077">
            <v>10</v>
          </cell>
          <cell r="AX2077" t="str">
            <v>ENTREGADO</v>
          </cell>
          <cell r="AY2077" t="str">
            <v>LTE XIAOMI REDMI NOTE 11 GRIS: 10 und</v>
          </cell>
          <cell r="AZ2077" t="str">
            <v>TERMINAL</v>
          </cell>
          <cell r="BA2077" t="str">
            <v/>
          </cell>
        </row>
        <row r="2078">
          <cell r="A2078" t="str">
            <v>2023-00424</v>
          </cell>
          <cell r="B2078" t="str">
            <v>MOVISTAR</v>
          </cell>
          <cell r="C2078">
            <v>44938</v>
          </cell>
          <cell r="D2078" t="str">
            <v>FLEXNET ECUADOR - MOVISTAR</v>
          </cell>
          <cell r="E2078" t="str">
            <v>CALLE 28 DE JUNIO S/N Y GARCIA MORENO ENTRADA LLANO GRANDE</v>
          </cell>
          <cell r="H2078" t="str">
            <v>170208</v>
          </cell>
          <cell r="I2078" t="str">
            <v>QUITO</v>
          </cell>
          <cell r="J2078" t="str">
            <v>PICHINCHA</v>
          </cell>
          <cell r="K2078" t="str">
            <v>CELISTICS CAVS DAS AMBATO CENTRO_KLEBER GRANDA_DANY IMBAQUINGO</v>
          </cell>
          <cell r="L2078" t="str">
            <v>CALLE SUCRE ENTRE CALLE MERA Y MARTINEZ N 750</v>
          </cell>
          <cell r="O2078" t="str">
            <v>AMBATO</v>
          </cell>
          <cell r="P2078" t="str">
            <v>AMBATO</v>
          </cell>
          <cell r="Q2078" t="str">
            <v>TUNGURAHUA</v>
          </cell>
          <cell r="R2078" t="str">
            <v>2023-00424</v>
          </cell>
          <cell r="W2078" t="str">
            <v>1792161037001</v>
          </cell>
          <cell r="X2078" t="str">
            <v>0992567346_094084829</v>
          </cell>
          <cell r="AA2078">
            <v>44938</v>
          </cell>
          <cell r="AD2078">
            <v>1</v>
          </cell>
          <cell r="AE2078">
            <v>1</v>
          </cell>
          <cell r="AH2078" t="str">
            <v>DIAGONAL AL BANCO GUAYAQUIL AMBATO</v>
          </cell>
          <cell r="AI2078" t="str">
            <v>DESPACHO</v>
          </cell>
          <cell r="AJ2078" t="str">
            <v>Normal</v>
          </cell>
          <cell r="AL2078" t="str">
            <v>NO</v>
          </cell>
          <cell r="AN2078" t="str">
            <v>CELINDAMBCEL5660</v>
          </cell>
          <cell r="AP2078">
            <v>44938</v>
          </cell>
          <cell r="AR2078" t="str">
            <v>MOVISTAR_2023-00424</v>
          </cell>
          <cell r="AS2078">
            <v>329349</v>
          </cell>
          <cell r="AT2078" t="str">
            <v>D40</v>
          </cell>
          <cell r="AU2078" t="str">
            <v>INDIRECTO</v>
          </cell>
          <cell r="AV2078">
            <v>8</v>
          </cell>
          <cell r="AX2078" t="str">
            <v>ENTREGADO</v>
          </cell>
          <cell r="AY2078" t="str">
            <v>LTE XIAOMI REDMI NOTE 11 GRIS: 8 und</v>
          </cell>
          <cell r="AZ2078" t="str">
            <v>TERMINAL</v>
          </cell>
          <cell r="BA2078" t="str">
            <v/>
          </cell>
        </row>
        <row r="2079">
          <cell r="A2079" t="str">
            <v>2023-00425</v>
          </cell>
          <cell r="B2079" t="str">
            <v>MOVISTAR</v>
          </cell>
          <cell r="C2079">
            <v>44938</v>
          </cell>
          <cell r="D2079" t="str">
            <v>FLEXNET ECUADOR - MOVISTAR</v>
          </cell>
          <cell r="E2079" t="str">
            <v>CALLE 28 DE JUNIO S/N Y GARCIA MORENO ENTRADA LLANO GRANDE</v>
          </cell>
          <cell r="H2079" t="str">
            <v>170208</v>
          </cell>
          <cell r="I2079" t="str">
            <v>QUITO</v>
          </cell>
          <cell r="J2079" t="str">
            <v>PICHINCHA</v>
          </cell>
          <cell r="K2079" t="str">
            <v>CC PASEO SHOPPING (DANICELL)_DANIELA BARRAZUETA</v>
          </cell>
          <cell r="L2079" t="str">
            <v>DV VIA MACHALA – PASAJE EN EL KM 1 ½ CENTRO COMERCIAL PASEO SHOPPING MACHALA MACHALA EL ORO</v>
          </cell>
          <cell r="O2079" t="str">
            <v>MACHALA</v>
          </cell>
          <cell r="P2079" t="str">
            <v>MACHALA</v>
          </cell>
          <cell r="Q2079" t="str">
            <v>EL ORO</v>
          </cell>
          <cell r="R2079" t="str">
            <v>2023-00425</v>
          </cell>
          <cell r="W2079" t="str">
            <v>0791758629001</v>
          </cell>
          <cell r="X2079" t="str">
            <v>984167915</v>
          </cell>
          <cell r="AA2079">
            <v>44938</v>
          </cell>
          <cell r="AD2079">
            <v>1</v>
          </cell>
          <cell r="AE2079">
            <v>1</v>
          </cell>
          <cell r="AH2079" t="str">
            <v> </v>
          </cell>
          <cell r="AI2079" t="str">
            <v>DESPACHO</v>
          </cell>
          <cell r="AJ2079" t="str">
            <v>Normal</v>
          </cell>
          <cell r="AL2079" t="str">
            <v>NO</v>
          </cell>
          <cell r="AN2079" t="str">
            <v>DANINDMACCCP0304</v>
          </cell>
          <cell r="AP2079">
            <v>44938</v>
          </cell>
          <cell r="AR2079" t="str">
            <v>MOVISTAR_2023-00425</v>
          </cell>
          <cell r="AS2079">
            <v>329392</v>
          </cell>
          <cell r="AT2079" t="str">
            <v>D40</v>
          </cell>
          <cell r="AU2079" t="str">
            <v>INDIRECTO</v>
          </cell>
          <cell r="AV2079">
            <v>200</v>
          </cell>
          <cell r="AX2079" t="str">
            <v>ENTREGADO</v>
          </cell>
          <cell r="AY2079" t="str">
            <v>HALFSIM MOVISTAR: 200 und</v>
          </cell>
          <cell r="AZ2079" t="str">
            <v>SIMCARD</v>
          </cell>
          <cell r="BA2079" t="str">
            <v/>
          </cell>
        </row>
        <row r="2080">
          <cell r="A2080" t="str">
            <v>2023-00426</v>
          </cell>
          <cell r="B2080" t="str">
            <v>MOVISTAR</v>
          </cell>
          <cell r="C2080">
            <v>44938</v>
          </cell>
          <cell r="D2080" t="str">
            <v>FLEXNET ECUADOR - MOVISTAR</v>
          </cell>
          <cell r="E2080" t="str">
            <v>CALLE 28 DE JUNIO S/N Y GARCIA MORENO ENTRADA LLANO GRANDE</v>
          </cell>
          <cell r="H2080" t="str">
            <v>170208</v>
          </cell>
          <cell r="I2080" t="str">
            <v>QUITO</v>
          </cell>
          <cell r="J2080" t="str">
            <v>PICHINCHA</v>
          </cell>
          <cell r="K2080" t="str">
            <v>AE CELISTICS MALTERIA LATACUNGA_MARIA JOSE TOBAR ZAMBRANO</v>
          </cell>
          <cell r="L2080" t="str">
            <v>AV. ELOY ALFARO ENTRE CALLE GATAZO Y AV. MARCO AURELIO SUBIA, CENTRO COMERCIAL LA MALTERIA PLAZA, PLANTA BAJA, LOCAL PB-007</v>
          </cell>
          <cell r="O2080" t="str">
            <v>LATACUNGA</v>
          </cell>
          <cell r="P2080" t="str">
            <v>LATACUNGA</v>
          </cell>
          <cell r="Q2080" t="str">
            <v>COTOPAXI</v>
          </cell>
          <cell r="R2080" t="str">
            <v>2023-00426</v>
          </cell>
          <cell r="W2080" t="str">
            <v>1306571512</v>
          </cell>
          <cell r="X2080" t="str">
            <v>983508879</v>
          </cell>
          <cell r="AA2080">
            <v>44938</v>
          </cell>
          <cell r="AD2080">
            <v>1</v>
          </cell>
          <cell r="AE2080">
            <v>1</v>
          </cell>
          <cell r="AH2080" t="str">
            <v>0</v>
          </cell>
          <cell r="AI2080" t="str">
            <v>DESPACHO</v>
          </cell>
          <cell r="AJ2080" t="str">
            <v>Normal</v>
          </cell>
          <cell r="AL2080" t="str">
            <v>NO</v>
          </cell>
          <cell r="AN2080" t="str">
            <v>CELINDLATAEC16518</v>
          </cell>
          <cell r="AP2080">
            <v>44938</v>
          </cell>
          <cell r="AR2080" t="str">
            <v>MOVISTAR_2023-00426</v>
          </cell>
          <cell r="AS2080">
            <v>329362</v>
          </cell>
          <cell r="AT2080" t="str">
            <v>D40</v>
          </cell>
          <cell r="AU2080" t="str">
            <v>INDIRECTO</v>
          </cell>
          <cell r="AV2080">
            <v>54</v>
          </cell>
          <cell r="AX2080" t="str">
            <v>ENTREGADO</v>
          </cell>
          <cell r="AY2080" t="str">
            <v>LTE HUAWEI NOVA Y70 NEGRO: 3 und / LTE MOTO E32 PLATA: 3 und / LTE MOTO G22 NEGRO: 3 und / LTE NOKIA C2 2E AZUL: 3 und / LTE NOKIA G11+ GRIS: 3 und / LTE REALME C35 NEGRO: 3 und / LTE SAMSUNG A03 AZUL: 3 und / LTE SAMSUNG A03 NEGRO: 3 und / LTE SAMSUNG A23 AZUL: 3 und / LTE SAMSUNG A23 NEGRO: 3 und / LTE SAMSUNG A33 5G AZUL: 3 und / LTE SAMSUNG A33 5G NEGRO: 3 und / LTE SAMSUNG A53 5G AZUL: 3 und / LTE XIAOMI REDMI 10A 64GB AZUL: 3 und / LTE XIAOMI REDMI 10A 64GB SILVER: 3 und / LTE XIAOMI REDMI 10C 128GB GRIS: 3 und / LTE XIAOMI REDMI NOTE 11 GRIS: 3 und / LTE XIAOMI REDMI NOTE 11S AZUL: 3 und</v>
          </cell>
          <cell r="AZ2080" t="str">
            <v>TERMINAL</v>
          </cell>
          <cell r="BA2080" t="str">
            <v/>
          </cell>
        </row>
        <row r="2081">
          <cell r="A2081" t="str">
            <v>2023-00427</v>
          </cell>
          <cell r="B2081" t="str">
            <v>MOVISTAR</v>
          </cell>
          <cell r="C2081">
            <v>44938</v>
          </cell>
          <cell r="D2081" t="str">
            <v>FLEXNET ECUADOR - MOVISTAR</v>
          </cell>
          <cell r="E2081" t="str">
            <v>CALLE 28 DE JUNIO S/N Y GARCIA MORENO ENTRADA LLANO GRANDE</v>
          </cell>
          <cell r="H2081" t="str">
            <v>170208</v>
          </cell>
          <cell r="I2081" t="str">
            <v>QUITO</v>
          </cell>
          <cell r="J2081" t="str">
            <v>PICHINCHA</v>
          </cell>
          <cell r="K2081" t="str">
            <v>PDV SMART STEPS COCA_LORENA JACKELINE RIVADENEIRA SALAS</v>
          </cell>
          <cell r="L2081" t="str">
            <v>AV. 9 DE OCTUBRE Y SIMON BOLIVAR JUNTO A FARMACIA SANA SANA</v>
          </cell>
          <cell r="O2081" t="str">
            <v>COCA</v>
          </cell>
          <cell r="P2081" t="str">
            <v>COCA</v>
          </cell>
          <cell r="Q2081" t="str">
            <v>ORELLANA</v>
          </cell>
          <cell r="R2081" t="str">
            <v>2023-00427</v>
          </cell>
          <cell r="W2081" t="str">
            <v>1600570871</v>
          </cell>
          <cell r="X2081" t="str">
            <v>987846513</v>
          </cell>
          <cell r="AA2081">
            <v>44938</v>
          </cell>
          <cell r="AD2081">
            <v>1</v>
          </cell>
          <cell r="AE2081">
            <v>1</v>
          </cell>
          <cell r="AH2081" t="str">
            <v>0</v>
          </cell>
          <cell r="AI2081" t="str">
            <v>DESPACHO</v>
          </cell>
          <cell r="AJ2081" t="str">
            <v>Normal</v>
          </cell>
          <cell r="AL2081" t="str">
            <v>NO</v>
          </cell>
          <cell r="AN2081" t="str">
            <v>SMAINDLAJPDV16558</v>
          </cell>
          <cell r="AP2081">
            <v>44938</v>
          </cell>
          <cell r="AR2081" t="str">
            <v>MOVISTAR_2023-00427</v>
          </cell>
          <cell r="AS2081">
            <v>329387</v>
          </cell>
          <cell r="AT2081" t="str">
            <v>D40</v>
          </cell>
          <cell r="AU2081" t="str">
            <v>INDIRECTO</v>
          </cell>
          <cell r="AV2081">
            <v>107</v>
          </cell>
          <cell r="AX2081" t="str">
            <v>ENTREGADO</v>
          </cell>
          <cell r="AY2081" t="str">
            <v>HALFSIM MOVISTAR: 100 und / LTE HONOR X6 SILVER: 1 und / LTE HONOR X7 AZUL: 1 und / LTE HUAWEI NOVA Y70 NEGRO: 1 und / LTE MOTO E32 PLATA: 1 und / LTE MOTO G60S AZUL: 1 und / LTE NOKIA C21 AZUL: 1 und / LTE XIAOMI REDMI NOTE 11 GRIS: 1 und</v>
          </cell>
          <cell r="AZ2081" t="str">
            <v>SIMCARD / TERMINAL</v>
          </cell>
          <cell r="BA2081" t="str">
            <v/>
          </cell>
        </row>
        <row r="2082">
          <cell r="A2082" t="str">
            <v>2023-00428</v>
          </cell>
          <cell r="B2082" t="str">
            <v>MOVISTAR</v>
          </cell>
          <cell r="C2082">
            <v>44938</v>
          </cell>
          <cell r="D2082" t="str">
            <v>FLEXNET ECUADOR - MOVISTAR</v>
          </cell>
          <cell r="E2082" t="str">
            <v>CALLE 28 DE JUNIO S/N Y GARCIA MORENO ENTRADA LLANO GRANDE</v>
          </cell>
          <cell r="H2082" t="str">
            <v>170208</v>
          </cell>
          <cell r="I2082" t="str">
            <v>QUITO</v>
          </cell>
          <cell r="J2082" t="str">
            <v>PICHINCHA</v>
          </cell>
          <cell r="K2082" t="str">
            <v>CAVS AE SALESLAND AMERICA_DIEGO MENA</v>
          </cell>
          <cell r="L2082" t="str">
            <v>LAZA DE LAS AMERICAS INTERSECCION AV NACIONES UNIDAS Y REPUBLICA PB 6 2 QUITO</v>
          </cell>
          <cell r="O2082" t="str">
            <v>QUITO</v>
          </cell>
          <cell r="P2082" t="str">
            <v>QUITO</v>
          </cell>
          <cell r="Q2082" t="str">
            <v>PICHINCHA</v>
          </cell>
          <cell r="R2082" t="str">
            <v>2023-00428</v>
          </cell>
          <cell r="W2082" t="str">
            <v>0</v>
          </cell>
          <cell r="X2082" t="str">
            <v>999805380</v>
          </cell>
          <cell r="AA2082">
            <v>44938</v>
          </cell>
          <cell r="AD2082">
            <v>1</v>
          </cell>
          <cell r="AE2082">
            <v>1</v>
          </cell>
          <cell r="AH2082" t="str">
            <v> </v>
          </cell>
          <cell r="AI2082" t="str">
            <v>DESPACHO</v>
          </cell>
          <cell r="AJ2082" t="str">
            <v>Normal</v>
          </cell>
          <cell r="AL2082" t="str">
            <v>NO</v>
          </cell>
          <cell r="AN2082" t="str">
            <v>SALINDQUICAV10202</v>
          </cell>
          <cell r="AP2082">
            <v>44938</v>
          </cell>
          <cell r="AR2082" t="str">
            <v>MOVISTAR_2023-00428</v>
          </cell>
          <cell r="AS2082">
            <v>329361</v>
          </cell>
          <cell r="AT2082" t="str">
            <v>D40</v>
          </cell>
          <cell r="AU2082" t="str">
            <v>INDIRECTO</v>
          </cell>
          <cell r="AV2082">
            <v>11</v>
          </cell>
          <cell r="AX2082" t="str">
            <v>ENTREGADO</v>
          </cell>
          <cell r="AY2082" t="str">
            <v>LTE HUAWEI NOVA Y70 NEGRO: 1 und / LTE NOKIA G11+ GRIS: 3 und / LTE SAMSUNG A23 NEGRO: 2 und / LTE XIAOMI REDMI NOTE 11 GRIS: 3 und / LTE XIAOMI REDMI NOTE 11S AZUL: 2 und</v>
          </cell>
          <cell r="AZ2082" t="str">
            <v>TERMINAL</v>
          </cell>
          <cell r="BA2082" t="str">
            <v/>
          </cell>
        </row>
        <row r="2083">
          <cell r="A2083" t="str">
            <v>2023-00429</v>
          </cell>
          <cell r="B2083" t="str">
            <v>MOVISTAR</v>
          </cell>
          <cell r="C2083">
            <v>44938</v>
          </cell>
          <cell r="D2083" t="str">
            <v>FLEXNET ECUADOR - MOVISTAR</v>
          </cell>
          <cell r="E2083" t="str">
            <v>CALLE 28 DE JUNIO S/N Y GARCIA MORENO ENTRADA LLANO GRANDE</v>
          </cell>
          <cell r="H2083" t="str">
            <v>170208</v>
          </cell>
          <cell r="I2083" t="str">
            <v>QUITO</v>
          </cell>
          <cell r="J2083" t="str">
            <v>PICHINCHA</v>
          </cell>
          <cell r="K2083" t="str">
            <v>NORPHONE CALLE PICHINCHA_GISELA ALEAGA</v>
          </cell>
          <cell r="L2083" t="str">
            <v>REPÚBLICA DEL SALVADOR Y NACIONES UNIDAS SUYANA TORRE CORPORATIVA PISO 12</v>
          </cell>
          <cell r="O2083" t="str">
            <v>QUITO</v>
          </cell>
          <cell r="P2083" t="str">
            <v>QUITO</v>
          </cell>
          <cell r="Q2083" t="str">
            <v>PICHINCHA</v>
          </cell>
          <cell r="R2083" t="str">
            <v>2023-00429</v>
          </cell>
          <cell r="W2083" t="str">
            <v>1091717898001</v>
          </cell>
          <cell r="X2083" t="str">
            <v>983337206</v>
          </cell>
          <cell r="AA2083">
            <v>44938</v>
          </cell>
          <cell r="AD2083">
            <v>1</v>
          </cell>
          <cell r="AE2083">
            <v>1</v>
          </cell>
          <cell r="AH2083" t="str">
            <v>0</v>
          </cell>
          <cell r="AI2083" t="str">
            <v>DESPACHO</v>
          </cell>
          <cell r="AJ2083" t="str">
            <v>Normal</v>
          </cell>
          <cell r="AL2083" t="str">
            <v>NO</v>
          </cell>
          <cell r="AN2083" t="str">
            <v>NORZONQUINOR13098</v>
          </cell>
          <cell r="AP2083">
            <v>44938</v>
          </cell>
          <cell r="AR2083" t="str">
            <v>MOVISTAR_2023-00429</v>
          </cell>
          <cell r="AS2083">
            <v>329405</v>
          </cell>
          <cell r="AT2083" t="str">
            <v>D40</v>
          </cell>
          <cell r="AU2083" t="str">
            <v>INDIRECTO</v>
          </cell>
          <cell r="AV2083">
            <v>4000</v>
          </cell>
          <cell r="AX2083" t="str">
            <v>ENTREGADO</v>
          </cell>
          <cell r="AY2083" t="str">
            <v>HALFSIM CHIP PREPAGO $4.00 NUMERADO: 4000 und</v>
          </cell>
          <cell r="AZ2083" t="str">
            <v>SIMCARD</v>
          </cell>
          <cell r="BA2083" t="str">
            <v/>
          </cell>
        </row>
        <row r="2084">
          <cell r="A2084" t="str">
            <v>2023-00430</v>
          </cell>
          <cell r="B2084" t="str">
            <v>MOVISTAR</v>
          </cell>
          <cell r="C2084">
            <v>44938</v>
          </cell>
          <cell r="D2084" t="str">
            <v>FLEXNET ECUADOR - MOVISTAR</v>
          </cell>
          <cell r="E2084" t="str">
            <v>CALLE 28 DE JUNIO S/N Y GARCIA MORENO ENTRADA LLANO GRANDE</v>
          </cell>
          <cell r="H2084" t="str">
            <v>170208</v>
          </cell>
          <cell r="I2084" t="str">
            <v>QUITO</v>
          </cell>
          <cell r="J2084" t="str">
            <v>PICHINCHA</v>
          </cell>
          <cell r="K2084" t="str">
            <v>NORPHONE CALLE TUNGURAHUA_LOURDES BRAVO</v>
          </cell>
          <cell r="L2084" t="str">
            <v>AV. CEVALLOS Y MERA CAV MOVISTAR AMBATO</v>
          </cell>
          <cell r="O2084" t="str">
            <v>AMBATO</v>
          </cell>
          <cell r="P2084" t="str">
            <v>AMBATO</v>
          </cell>
          <cell r="Q2084" t="str">
            <v>TUNGURAHUA</v>
          </cell>
          <cell r="R2084" t="str">
            <v>2023-00430</v>
          </cell>
          <cell r="W2084" t="str">
            <v>1091717898001</v>
          </cell>
          <cell r="X2084" t="str">
            <v>984246089</v>
          </cell>
          <cell r="AA2084">
            <v>44938</v>
          </cell>
          <cell r="AD2084">
            <v>1</v>
          </cell>
          <cell r="AE2084">
            <v>1</v>
          </cell>
          <cell r="AH2084" t="str">
            <v>0</v>
          </cell>
          <cell r="AI2084" t="str">
            <v>DESPACHO</v>
          </cell>
          <cell r="AJ2084" t="str">
            <v>Normal</v>
          </cell>
          <cell r="AL2084" t="str">
            <v>NO</v>
          </cell>
          <cell r="AN2084" t="str">
            <v>NORZONAMBNOR13118</v>
          </cell>
          <cell r="AP2084">
            <v>44938</v>
          </cell>
          <cell r="AR2084" t="str">
            <v>MOVISTAR_2023-00430</v>
          </cell>
          <cell r="AS2084">
            <v>329404</v>
          </cell>
          <cell r="AT2084" t="str">
            <v>D40</v>
          </cell>
          <cell r="AU2084" t="str">
            <v>INDIRECTO</v>
          </cell>
          <cell r="AV2084">
            <v>1000</v>
          </cell>
          <cell r="AX2084" t="str">
            <v>ENTREGADO</v>
          </cell>
          <cell r="AY2084" t="str">
            <v>HALFSIM CHIP PREPAGO $4.00 NUMERADO: 1000 und</v>
          </cell>
          <cell r="AZ2084" t="str">
            <v>SIMCARD</v>
          </cell>
          <cell r="BA2084" t="str">
            <v/>
          </cell>
        </row>
        <row r="2085">
          <cell r="A2085" t="str">
            <v>2023-00431</v>
          </cell>
          <cell r="B2085" t="str">
            <v>MOVISTAR</v>
          </cell>
          <cell r="C2085">
            <v>44938</v>
          </cell>
          <cell r="D2085" t="str">
            <v>FLEXNET ECUADOR - MOVISTAR</v>
          </cell>
          <cell r="E2085" t="str">
            <v>CALLE 28 DE JUNIO S/N Y GARCIA MORENO ENTRADA LLANO GRANDE</v>
          </cell>
          <cell r="H2085" t="str">
            <v>170208</v>
          </cell>
          <cell r="I2085" t="str">
            <v>QUITO</v>
          </cell>
          <cell r="J2085" t="str">
            <v>PICHINCHA</v>
          </cell>
          <cell r="K2085" t="str">
            <v>NORPHONE ZONIFICACION - GUAYAS_ISAAC GAVILANEZ</v>
          </cell>
          <cell r="L2085" t="str">
            <v>AV. 9 DE OCTUBRE Y PEDRO CARBO (CAV MOVISTAR)</v>
          </cell>
          <cell r="O2085" t="str">
            <v>GUAYAQUIL</v>
          </cell>
          <cell r="P2085" t="str">
            <v>GUAYAQUIL</v>
          </cell>
          <cell r="Q2085" t="str">
            <v>GUAYAS</v>
          </cell>
          <cell r="R2085" t="str">
            <v>2023-00431</v>
          </cell>
          <cell r="W2085" t="str">
            <v>1713272647</v>
          </cell>
          <cell r="X2085" t="str">
            <v>0999939597</v>
          </cell>
          <cell r="AA2085">
            <v>44938</v>
          </cell>
          <cell r="AD2085">
            <v>1</v>
          </cell>
          <cell r="AE2085">
            <v>1</v>
          </cell>
          <cell r="AH2085" t="str">
            <v>0</v>
          </cell>
          <cell r="AI2085" t="str">
            <v>DESPACHO</v>
          </cell>
          <cell r="AJ2085" t="str">
            <v>Normal</v>
          </cell>
          <cell r="AL2085" t="str">
            <v>NO</v>
          </cell>
          <cell r="AN2085" t="str">
            <v>NORZONGUANOR15898</v>
          </cell>
          <cell r="AP2085">
            <v>44938</v>
          </cell>
          <cell r="AR2085" t="str">
            <v>MOVISTAR_2023-00431</v>
          </cell>
          <cell r="AS2085">
            <v>329403</v>
          </cell>
          <cell r="AT2085" t="str">
            <v>D40</v>
          </cell>
          <cell r="AU2085" t="str">
            <v>INDIRECTO</v>
          </cell>
          <cell r="AV2085">
            <v>1500</v>
          </cell>
          <cell r="AX2085" t="str">
            <v>ENTREGADO</v>
          </cell>
          <cell r="AY2085" t="str">
            <v>HALFSIM CHIP PREPAGO $4.00 NUMERADO: 1500 und</v>
          </cell>
          <cell r="AZ2085" t="str">
            <v>SIMCARD</v>
          </cell>
          <cell r="BA2085" t="str">
            <v/>
          </cell>
        </row>
        <row r="2086">
          <cell r="A2086" t="str">
            <v>2023-00432</v>
          </cell>
          <cell r="B2086" t="str">
            <v>MOVISTAR</v>
          </cell>
          <cell r="C2086">
            <v>44938</v>
          </cell>
          <cell r="D2086" t="str">
            <v>FLEXNET ECUADOR - MOVISTAR</v>
          </cell>
          <cell r="E2086" t="str">
            <v>CALLE 28 DE JUNIO S/N Y GARCIA MORENO ENTRADA LLANO GRANDE</v>
          </cell>
          <cell r="H2086" t="str">
            <v>170208</v>
          </cell>
          <cell r="I2086" t="str">
            <v>QUITO</v>
          </cell>
          <cell r="J2086" t="str">
            <v>PICHINCHA</v>
          </cell>
          <cell r="K2086" t="str">
            <v>NORPHONE ZONIFICACION - LOS RIOS_ISAAC GAVILANEZ</v>
          </cell>
          <cell r="L2086" t="str">
            <v>QUEVEDO SIETE DE OCTUBRE CALLE 6TA ENTRE J Y LA K</v>
          </cell>
          <cell r="O2086" t="str">
            <v>QUEVEDO</v>
          </cell>
          <cell r="P2086" t="str">
            <v>QUEVEDO</v>
          </cell>
          <cell r="Q2086" t="str">
            <v>LOS RIOS</v>
          </cell>
          <cell r="R2086" t="str">
            <v>2023-00432</v>
          </cell>
          <cell r="W2086" t="str">
            <v>1713272647</v>
          </cell>
          <cell r="X2086" t="str">
            <v>999939597</v>
          </cell>
          <cell r="AA2086">
            <v>44938</v>
          </cell>
          <cell r="AD2086">
            <v>1</v>
          </cell>
          <cell r="AE2086">
            <v>1</v>
          </cell>
          <cell r="AH2086" t="str">
            <v>0</v>
          </cell>
          <cell r="AI2086" t="str">
            <v>DESPACHO</v>
          </cell>
          <cell r="AJ2086" t="str">
            <v>Normal</v>
          </cell>
          <cell r="AL2086" t="str">
            <v>NO</v>
          </cell>
          <cell r="AN2086" t="str">
            <v>NORZONQUENOR15921</v>
          </cell>
          <cell r="AP2086">
            <v>44938</v>
          </cell>
          <cell r="AR2086" t="str">
            <v>MOVISTAR_2023-00432</v>
          </cell>
          <cell r="AS2086">
            <v>329394</v>
          </cell>
          <cell r="AT2086" t="str">
            <v>D40</v>
          </cell>
          <cell r="AU2086" t="str">
            <v>INDIRECTO</v>
          </cell>
          <cell r="AV2086">
            <v>200</v>
          </cell>
          <cell r="AX2086" t="str">
            <v>ENTREGADO</v>
          </cell>
          <cell r="AY2086" t="str">
            <v>HALFSIM CHIP PREPAGO $4.00 NUMERADO: 200 und</v>
          </cell>
          <cell r="AZ2086" t="str">
            <v>SIMCARD</v>
          </cell>
          <cell r="BA2086" t="str">
            <v/>
          </cell>
        </row>
        <row r="2087">
          <cell r="A2087" t="str">
            <v>2023-00433</v>
          </cell>
          <cell r="B2087" t="str">
            <v>MOVISTAR</v>
          </cell>
          <cell r="C2087">
            <v>44938</v>
          </cell>
          <cell r="D2087" t="str">
            <v>FLEXNET ECUADOR - MOVISTAR</v>
          </cell>
          <cell r="E2087" t="str">
            <v>CALLE 28 DE JUNIO S/N Y GARCIA MORENO ENTRADA LLANO GRANDE</v>
          </cell>
          <cell r="H2087" t="str">
            <v>170208</v>
          </cell>
          <cell r="I2087" t="str">
            <v>QUITO</v>
          </cell>
          <cell r="J2087" t="str">
            <v>PICHINCHA</v>
          </cell>
          <cell r="K2087" t="str">
            <v>NORPHONE ZONIFICACION - SANTA ELENA_LIBERTAD</v>
          </cell>
          <cell r="L2087" t="str">
            <v>C.C. PASEO SHOPPING LIBERTAD CAV MOVISTAR: AV CARLOS ESPINOSA E/ CALLE 10 Y 11 C.C. PASEO SHOPPING LIBERTAD</v>
          </cell>
          <cell r="O2087" t="str">
            <v>LIBERTAD</v>
          </cell>
          <cell r="P2087" t="str">
            <v>LIBERTAD</v>
          </cell>
          <cell r="Q2087" t="str">
            <v>SANTA ELENA</v>
          </cell>
          <cell r="R2087" t="str">
            <v>2023-00433</v>
          </cell>
          <cell r="W2087" t="str">
            <v>1713272647</v>
          </cell>
          <cell r="X2087" t="str">
            <v>999939597</v>
          </cell>
          <cell r="AA2087">
            <v>44938</v>
          </cell>
          <cell r="AD2087">
            <v>1</v>
          </cell>
          <cell r="AE2087">
            <v>1</v>
          </cell>
          <cell r="AH2087" t="str">
            <v>0</v>
          </cell>
          <cell r="AI2087" t="str">
            <v>DESPACHO</v>
          </cell>
          <cell r="AJ2087" t="str">
            <v>Normal</v>
          </cell>
          <cell r="AL2087" t="str">
            <v>NO</v>
          </cell>
          <cell r="AN2087" t="str">
            <v>NORZONLALNOR15900</v>
          </cell>
          <cell r="AP2087">
            <v>44938</v>
          </cell>
          <cell r="AR2087" t="str">
            <v>MOVISTAR_2023-00433</v>
          </cell>
          <cell r="AS2087">
            <v>329396</v>
          </cell>
          <cell r="AT2087" t="str">
            <v>D40</v>
          </cell>
          <cell r="AU2087" t="str">
            <v>INDIRECTO</v>
          </cell>
          <cell r="AV2087">
            <v>100</v>
          </cell>
          <cell r="AX2087" t="str">
            <v>ENTREGADO</v>
          </cell>
          <cell r="AY2087" t="str">
            <v>HALFSIM CHIP PREPAGO $4.00 NUMERADO: 100 und</v>
          </cell>
          <cell r="AZ2087" t="str">
            <v>SIMCARD</v>
          </cell>
          <cell r="BA2087" t="str">
            <v/>
          </cell>
        </row>
        <row r="2088">
          <cell r="A2088" t="str">
            <v>2023-00434</v>
          </cell>
          <cell r="B2088" t="str">
            <v>MOVISTAR</v>
          </cell>
          <cell r="C2088">
            <v>44938</v>
          </cell>
          <cell r="D2088" t="str">
            <v>FLEXNET ECUADOR - MOVISTAR</v>
          </cell>
          <cell r="E2088" t="str">
            <v>CALLE 28 DE JUNIO S/N Y GARCIA MORENO ENTRADA LLANO GRANDE</v>
          </cell>
          <cell r="H2088" t="str">
            <v>170208</v>
          </cell>
          <cell r="I2088" t="str">
            <v>QUITO</v>
          </cell>
          <cell r="J2088" t="str">
            <v>PICHINCHA</v>
          </cell>
          <cell r="K2088" t="str">
            <v>NORPHONE ZONIFICACION CARCHI 2_CARLOS JOSE CAMPOVERDE BERRU</v>
          </cell>
          <cell r="L2088" t="str">
            <v>AV. MARIANO ACOSTA 2147 Y VICTOR GOMEZ JURADO</v>
          </cell>
          <cell r="O2088" t="str">
            <v>IBARRA</v>
          </cell>
          <cell r="P2088" t="str">
            <v>IBARRA</v>
          </cell>
          <cell r="Q2088" t="str">
            <v>IMBABURA</v>
          </cell>
          <cell r="R2088" t="str">
            <v>2023-00434</v>
          </cell>
          <cell r="W2088" t="str">
            <v>1001472958</v>
          </cell>
          <cell r="X2088" t="str">
            <v>998027290</v>
          </cell>
          <cell r="AA2088">
            <v>44938</v>
          </cell>
          <cell r="AD2088">
            <v>1</v>
          </cell>
          <cell r="AE2088">
            <v>1</v>
          </cell>
          <cell r="AH2088" t="str">
            <v>0</v>
          </cell>
          <cell r="AI2088" t="str">
            <v>DESPACHO</v>
          </cell>
          <cell r="AJ2088" t="str">
            <v>Normal</v>
          </cell>
          <cell r="AL2088" t="str">
            <v>NO</v>
          </cell>
          <cell r="AN2088" t="str">
            <v>NORZONIBANOR16058</v>
          </cell>
          <cell r="AP2088">
            <v>44938</v>
          </cell>
          <cell r="AR2088" t="str">
            <v>MOVISTAR_2023-00434</v>
          </cell>
          <cell r="AS2088">
            <v>329402</v>
          </cell>
          <cell r="AT2088" t="str">
            <v>D40</v>
          </cell>
          <cell r="AU2088" t="str">
            <v>INDIRECTO</v>
          </cell>
          <cell r="AV2088">
            <v>2000</v>
          </cell>
          <cell r="AX2088" t="str">
            <v>ENTREGADO</v>
          </cell>
          <cell r="AY2088" t="str">
            <v>HALFSIM CHIP PREPAGO $4.00 NUMERADO: 2000 und</v>
          </cell>
          <cell r="AZ2088" t="str">
            <v>SIMCARD</v>
          </cell>
          <cell r="BA2088" t="str">
            <v/>
          </cell>
        </row>
        <row r="2089">
          <cell r="A2089" t="str">
            <v>2023-00435</v>
          </cell>
          <cell r="B2089" t="str">
            <v>MOVISTAR</v>
          </cell>
          <cell r="C2089">
            <v>44938</v>
          </cell>
          <cell r="D2089" t="str">
            <v>FLEXNET ECUADOR - MOVISTAR</v>
          </cell>
          <cell r="E2089" t="str">
            <v>CALLE 28 DE JUNIO S/N Y GARCIA MORENO ENTRADA LLANO GRANDE</v>
          </cell>
          <cell r="H2089" t="str">
            <v>170208</v>
          </cell>
          <cell r="I2089" t="str">
            <v>QUITO</v>
          </cell>
          <cell r="J2089" t="str">
            <v>PICHINCHA</v>
          </cell>
          <cell r="K2089" t="str">
            <v>NORPHONE ZONIFICACION CARCHI CALLE_CARLOS JOSE CAMPOVERDE BERRU</v>
          </cell>
          <cell r="L2089" t="str">
            <v>AV. MARIANO ACOSTA 2147 Y VICTOR GOMEZ JURADO</v>
          </cell>
          <cell r="O2089" t="str">
            <v>IBARRA</v>
          </cell>
          <cell r="P2089" t="str">
            <v>IBARRA</v>
          </cell>
          <cell r="Q2089" t="str">
            <v>IMBABURA</v>
          </cell>
          <cell r="R2089" t="str">
            <v>2023-00435</v>
          </cell>
          <cell r="W2089" t="str">
            <v>1001472958</v>
          </cell>
          <cell r="X2089" t="str">
            <v>998027290</v>
          </cell>
          <cell r="AA2089">
            <v>44938</v>
          </cell>
          <cell r="AD2089">
            <v>1</v>
          </cell>
          <cell r="AE2089">
            <v>1</v>
          </cell>
          <cell r="AH2089" t="str">
            <v>0</v>
          </cell>
          <cell r="AI2089" t="str">
            <v>DESPACHO</v>
          </cell>
          <cell r="AJ2089" t="str">
            <v>Normal</v>
          </cell>
          <cell r="AL2089" t="str">
            <v>NO</v>
          </cell>
          <cell r="AN2089" t="str">
            <v>NORZONIBANOR16322</v>
          </cell>
          <cell r="AP2089">
            <v>44938</v>
          </cell>
          <cell r="AR2089" t="str">
            <v>MOVISTAR_2023-00435</v>
          </cell>
          <cell r="AS2089">
            <v>329397</v>
          </cell>
          <cell r="AT2089" t="str">
            <v>D40</v>
          </cell>
          <cell r="AU2089" t="str">
            <v>INDIRECTO</v>
          </cell>
          <cell r="AV2089">
            <v>500</v>
          </cell>
          <cell r="AX2089" t="str">
            <v>ENTREGADO</v>
          </cell>
          <cell r="AY2089" t="str">
            <v>HALFSIM CHIP PREPAGO $4.00 NUMERADO: 500 und</v>
          </cell>
          <cell r="AZ2089" t="str">
            <v>SIMCARD</v>
          </cell>
          <cell r="BA2089" t="str">
            <v/>
          </cell>
        </row>
        <row r="2090">
          <cell r="A2090" t="str">
            <v>2023-00436</v>
          </cell>
          <cell r="B2090" t="str">
            <v>MOVISTAR</v>
          </cell>
          <cell r="C2090">
            <v>44938</v>
          </cell>
          <cell r="D2090" t="str">
            <v>FLEXNET ECUADOR - MOVISTAR</v>
          </cell>
          <cell r="E2090" t="str">
            <v>CALLE 28 DE JUNIO S/N Y GARCIA MORENO ENTRADA LLANO GRANDE</v>
          </cell>
          <cell r="H2090" t="str">
            <v>170208</v>
          </cell>
          <cell r="I2090" t="str">
            <v>QUITO</v>
          </cell>
          <cell r="J2090" t="str">
            <v>PICHINCHA</v>
          </cell>
          <cell r="K2090" t="str">
            <v>NORPHONE ZONIFICACION IMBABURA_PAOLA MORAN</v>
          </cell>
          <cell r="L2090" t="str">
            <v>AV MARIANO ACOSTO 2147 Y VICTOR GOMEZ JURADO CC LA PLAZA</v>
          </cell>
          <cell r="O2090" t="str">
            <v>IBARRA</v>
          </cell>
          <cell r="P2090" t="str">
            <v>IBARRA</v>
          </cell>
          <cell r="Q2090" t="str">
            <v>IMBABURA</v>
          </cell>
          <cell r="R2090" t="str">
            <v>2023-00436</v>
          </cell>
          <cell r="W2090" t="str">
            <v>1091717898001</v>
          </cell>
          <cell r="X2090" t="str">
            <v>998027290</v>
          </cell>
          <cell r="AA2090">
            <v>44938</v>
          </cell>
          <cell r="AD2090">
            <v>1</v>
          </cell>
          <cell r="AE2090">
            <v>1</v>
          </cell>
          <cell r="AH2090" t="str">
            <v> </v>
          </cell>
          <cell r="AI2090" t="str">
            <v>DESPACHO</v>
          </cell>
          <cell r="AJ2090" t="str">
            <v>Normal</v>
          </cell>
          <cell r="AL2090" t="str">
            <v>NO</v>
          </cell>
          <cell r="AN2090" t="str">
            <v>NORZONIBANOR8038</v>
          </cell>
          <cell r="AP2090">
            <v>44938</v>
          </cell>
          <cell r="AR2090" t="str">
            <v>MOVISTAR_2023-00436</v>
          </cell>
          <cell r="AS2090">
            <v>329401</v>
          </cell>
          <cell r="AT2090" t="str">
            <v>D40</v>
          </cell>
          <cell r="AU2090" t="str">
            <v>INDIRECTO</v>
          </cell>
          <cell r="AV2090">
            <v>2000</v>
          </cell>
          <cell r="AX2090" t="str">
            <v>ENTREGADO</v>
          </cell>
          <cell r="AY2090" t="str">
            <v>HALFSIM CHIP PREPAGO $4.00 NUMERADO: 2000 und</v>
          </cell>
          <cell r="AZ2090" t="str">
            <v>SIMCARD</v>
          </cell>
          <cell r="BA2090" t="str">
            <v/>
          </cell>
        </row>
        <row r="2091">
          <cell r="A2091" t="str">
            <v>2023-00437</v>
          </cell>
          <cell r="B2091" t="str">
            <v>MOVISTAR</v>
          </cell>
          <cell r="C2091">
            <v>44938</v>
          </cell>
          <cell r="D2091" t="str">
            <v>FLEXNET ECUADOR - MOVISTAR</v>
          </cell>
          <cell r="E2091" t="str">
            <v>CALLE 28 DE JUNIO S/N Y GARCIA MORENO ENTRADA LLANO GRANDE</v>
          </cell>
          <cell r="H2091" t="str">
            <v>170208</v>
          </cell>
          <cell r="I2091" t="str">
            <v>QUITO</v>
          </cell>
          <cell r="J2091" t="str">
            <v>PICHINCHA</v>
          </cell>
          <cell r="K2091" t="str">
            <v>NORPHONE ZONIFICACION TUNGURAHUA_PAOLA MORAN</v>
          </cell>
          <cell r="L2091" t="str">
            <v>AV CEVALLOS ENTRE CALLES MERA Y MARTINEZ CAV NORPHONE</v>
          </cell>
          <cell r="O2091" t="str">
            <v>AMBATO</v>
          </cell>
          <cell r="P2091" t="str">
            <v>AMBATO</v>
          </cell>
          <cell r="Q2091" t="str">
            <v>TUNGURAHUA</v>
          </cell>
          <cell r="R2091" t="str">
            <v>2023-00437</v>
          </cell>
          <cell r="W2091" t="str">
            <v>1091717898001</v>
          </cell>
          <cell r="X2091" t="str">
            <v>998659562</v>
          </cell>
          <cell r="AA2091">
            <v>44938</v>
          </cell>
          <cell r="AD2091">
            <v>1</v>
          </cell>
          <cell r="AE2091">
            <v>1</v>
          </cell>
          <cell r="AH2091" t="str">
            <v> </v>
          </cell>
          <cell r="AI2091" t="str">
            <v>DESPACHO</v>
          </cell>
          <cell r="AJ2091" t="str">
            <v>Normal</v>
          </cell>
          <cell r="AL2091" t="str">
            <v>NO</v>
          </cell>
          <cell r="AN2091" t="str">
            <v>NORZONAMBNOR8040</v>
          </cell>
          <cell r="AP2091">
            <v>44938</v>
          </cell>
          <cell r="AR2091" t="str">
            <v>MOVISTAR_2023-00437</v>
          </cell>
          <cell r="AS2091">
            <v>329400</v>
          </cell>
          <cell r="AT2091" t="str">
            <v>D40</v>
          </cell>
          <cell r="AU2091" t="str">
            <v>INDIRECTO</v>
          </cell>
          <cell r="AV2091">
            <v>2000</v>
          </cell>
          <cell r="AX2091" t="str">
            <v>ENTREGADO</v>
          </cell>
          <cell r="AY2091" t="str">
            <v>HALFSIM CHIP PREPAGO $4.00 NUMERADO: 2000 und</v>
          </cell>
          <cell r="AZ2091" t="str">
            <v>SIMCARD</v>
          </cell>
          <cell r="BA2091" t="str">
            <v/>
          </cell>
        </row>
        <row r="2092">
          <cell r="A2092" t="str">
            <v>2023-00438</v>
          </cell>
          <cell r="B2092" t="str">
            <v>MOVISTAR</v>
          </cell>
          <cell r="C2092">
            <v>44938</v>
          </cell>
          <cell r="D2092" t="str">
            <v>FLEXNET ECUADOR - MOVISTAR</v>
          </cell>
          <cell r="E2092" t="str">
            <v>CALLE 28 DE JUNIO S/N Y GARCIA MORENO ENTRADA LLANO GRANDE</v>
          </cell>
          <cell r="H2092" t="str">
            <v>170208</v>
          </cell>
          <cell r="I2092" t="str">
            <v>QUITO</v>
          </cell>
          <cell r="J2092" t="str">
            <v>PICHINCHA</v>
          </cell>
          <cell r="K2092" t="str">
            <v>CAVS AE SALESLAND CONDADO_DIEGO MENA</v>
          </cell>
          <cell r="L2092" t="str">
            <v>AV DE LA PRENSA Y AV KENNED CENTRO COMERCIAL CONDADO SHOPING NIVEL 3 NUM L35 4 355 QUITO</v>
          </cell>
          <cell r="O2092" t="str">
            <v>QUITO</v>
          </cell>
          <cell r="P2092" t="str">
            <v>QUITO</v>
          </cell>
          <cell r="Q2092" t="str">
            <v>PICHINCHA</v>
          </cell>
          <cell r="R2092" t="str">
            <v>2023-00438</v>
          </cell>
          <cell r="W2092" t="str">
            <v>0</v>
          </cell>
          <cell r="X2092" t="str">
            <v>999805380</v>
          </cell>
          <cell r="AA2092">
            <v>44938</v>
          </cell>
          <cell r="AD2092">
            <v>1</v>
          </cell>
          <cell r="AE2092">
            <v>1</v>
          </cell>
          <cell r="AH2092" t="str">
            <v> </v>
          </cell>
          <cell r="AI2092" t="str">
            <v>DESPACHO</v>
          </cell>
          <cell r="AJ2092" t="str">
            <v>Normal</v>
          </cell>
          <cell r="AL2092" t="str">
            <v>NO</v>
          </cell>
          <cell r="AN2092" t="str">
            <v>SALINDQUICAV10204</v>
          </cell>
          <cell r="AP2092">
            <v>44938</v>
          </cell>
          <cell r="AR2092" t="str">
            <v>MOVISTAR_2023-00438</v>
          </cell>
          <cell r="AS2092">
            <v>329350</v>
          </cell>
          <cell r="AT2092" t="str">
            <v>D40</v>
          </cell>
          <cell r="AU2092" t="str">
            <v>INDIRECTO</v>
          </cell>
          <cell r="AV2092">
            <v>11</v>
          </cell>
          <cell r="AX2092" t="str">
            <v>ENTREGADO</v>
          </cell>
          <cell r="AY2092" t="str">
            <v>LTE HUAWEI NOVA Y70 NEGRO: 2 und / LTE SAMSUNG A23 AZUL: 2 und / LTE SAMSUNG A33 5G AZUL: 1 und / LTE SAMSUNG A53 5G AZUL: 1 und / LTE SAMSUNG S22 5G PLUS NEGRO: 1 und / LTE SN IPHONE XS 256GB SILVER: 1 und / LTE XIAOMI REDMI NOTE 11 GRIS: 3 und</v>
          </cell>
          <cell r="AZ2092" t="str">
            <v>TERMINAL</v>
          </cell>
          <cell r="BA2092" t="str">
            <v/>
          </cell>
        </row>
        <row r="2093">
          <cell r="A2093" t="str">
            <v>2023-00439</v>
          </cell>
          <cell r="B2093" t="str">
            <v>MOVISTAR</v>
          </cell>
          <cell r="C2093">
            <v>44938</v>
          </cell>
          <cell r="D2093" t="str">
            <v>FLEXNET ECUADOR - MOVISTAR</v>
          </cell>
          <cell r="E2093" t="str">
            <v>CALLE 28 DE JUNIO S/N Y GARCIA MORENO ENTRADA LLANO GRANDE</v>
          </cell>
          <cell r="H2093" t="str">
            <v>170208</v>
          </cell>
          <cell r="I2093" t="str">
            <v>QUITO</v>
          </cell>
          <cell r="J2093" t="str">
            <v>PICHINCHA</v>
          </cell>
          <cell r="K2093" t="str">
            <v>NORPHONE ZONIFICACION PICHINCHA_GISELA ALEAGA</v>
          </cell>
          <cell r="L2093" t="str">
            <v>REPÚBLICA DEL SALVADOR Y NACIONES UNIDAS SUYANA TORRE CORPORATIVA PISO 12</v>
          </cell>
          <cell r="O2093" t="str">
            <v>QUITO</v>
          </cell>
          <cell r="P2093" t="str">
            <v>QUITO</v>
          </cell>
          <cell r="Q2093" t="str">
            <v>PICHINCHA</v>
          </cell>
          <cell r="R2093" t="str">
            <v>2023-00439</v>
          </cell>
          <cell r="W2093" t="str">
            <v>1091717898001</v>
          </cell>
          <cell r="X2093" t="str">
            <v>983337206</v>
          </cell>
          <cell r="AA2093">
            <v>44938</v>
          </cell>
          <cell r="AD2093">
            <v>1</v>
          </cell>
          <cell r="AE2093">
            <v>1</v>
          </cell>
          <cell r="AH2093" t="str">
            <v> </v>
          </cell>
          <cell r="AI2093" t="str">
            <v>DESPACHO</v>
          </cell>
          <cell r="AJ2093" t="str">
            <v>Normal</v>
          </cell>
          <cell r="AL2093" t="str">
            <v>NO</v>
          </cell>
          <cell r="AN2093" t="str">
            <v>NORZONQUINOR7874</v>
          </cell>
          <cell r="AP2093">
            <v>44938</v>
          </cell>
          <cell r="AR2093" t="str">
            <v>MOVISTAR_2023-00439</v>
          </cell>
          <cell r="AS2093">
            <v>329399</v>
          </cell>
          <cell r="AT2093" t="str">
            <v>D40</v>
          </cell>
          <cell r="AU2093" t="str">
            <v>INDIRECTO</v>
          </cell>
          <cell r="AV2093">
            <v>2400</v>
          </cell>
          <cell r="AX2093" t="str">
            <v>ENTREGADO</v>
          </cell>
          <cell r="AY2093" t="str">
            <v>HALFSIM CHIP PREPAGO $4.00 NUMERADO: 2400 und</v>
          </cell>
          <cell r="AZ2093" t="str">
            <v>SIMCARD</v>
          </cell>
          <cell r="BA2093" t="str">
            <v/>
          </cell>
        </row>
        <row r="2094">
          <cell r="A2094" t="str">
            <v>2023-00465</v>
          </cell>
          <cell r="B2094" t="str">
            <v>MOVISTAR</v>
          </cell>
          <cell r="C2094">
            <v>44938</v>
          </cell>
          <cell r="D2094" t="str">
            <v>FLEXNET ECUADOR - MOVISTAR</v>
          </cell>
          <cell r="E2094" t="str">
            <v>CALLE 28 DE JUNIO S/N Y GARCIA MORENO ENTRADA LLANO GRANDE</v>
          </cell>
          <cell r="H2094" t="str">
            <v>170208</v>
          </cell>
          <cell r="I2094" t="str">
            <v>QUITO</v>
          </cell>
          <cell r="J2094" t="str">
            <v>PICHINCHA</v>
          </cell>
          <cell r="K2094" t="str">
            <v>CAVS AE NORPHONE EL JARDIN_PAOLA MORAN</v>
          </cell>
          <cell r="L2094" t="str">
            <v>AV AMAZONAS N6  114 Y REPUBLICA CC EL JARDIN</v>
          </cell>
          <cell r="O2094" t="str">
            <v>QUITO</v>
          </cell>
          <cell r="P2094" t="str">
            <v>QUITO</v>
          </cell>
          <cell r="Q2094" t="str">
            <v>PICHINCHA</v>
          </cell>
          <cell r="R2094" t="str">
            <v>2023-00465</v>
          </cell>
          <cell r="W2094" t="str">
            <v>1091717898001</v>
          </cell>
          <cell r="X2094" t="str">
            <v>998659562</v>
          </cell>
          <cell r="AA2094">
            <v>44938</v>
          </cell>
          <cell r="AD2094">
            <v>1</v>
          </cell>
          <cell r="AE2094">
            <v>1</v>
          </cell>
          <cell r="AH2094" t="str">
            <v> </v>
          </cell>
          <cell r="AI2094" t="str">
            <v>DESPACHO</v>
          </cell>
          <cell r="AJ2094" t="str">
            <v>Normal</v>
          </cell>
          <cell r="AL2094" t="str">
            <v>NO</v>
          </cell>
          <cell r="AN2094" t="str">
            <v>NORINDQUICAV7307</v>
          </cell>
          <cell r="AP2094">
            <v>44938</v>
          </cell>
          <cell r="AR2094" t="str">
            <v>MOVISTAR_2023-00465</v>
          </cell>
          <cell r="AS2094">
            <v>329443</v>
          </cell>
          <cell r="AT2094" t="str">
            <v>D40</v>
          </cell>
          <cell r="AU2094" t="str">
            <v>INDIRECTO</v>
          </cell>
          <cell r="AV2094">
            <v>300</v>
          </cell>
          <cell r="AX2094" t="str">
            <v>ENTREGADO</v>
          </cell>
          <cell r="AY2094" t="str">
            <v>HALFSIM MOVISTAR: 300 und</v>
          </cell>
          <cell r="AZ2094" t="str">
            <v>SIMCARD</v>
          </cell>
          <cell r="BA2094" t="str">
            <v/>
          </cell>
        </row>
        <row r="2095">
          <cell r="A2095" t="str">
            <v>2023-00466</v>
          </cell>
          <cell r="B2095" t="str">
            <v>MOVISTAR</v>
          </cell>
          <cell r="C2095">
            <v>44938</v>
          </cell>
          <cell r="D2095" t="str">
            <v>FLEXNET ECUADOR - MOVISTAR</v>
          </cell>
          <cell r="E2095" t="str">
            <v>CALLE 28 DE JUNIO S/N Y GARCIA MORENO ENTRADA LLANO GRANDE</v>
          </cell>
          <cell r="H2095" t="str">
            <v>170208</v>
          </cell>
          <cell r="I2095" t="str">
            <v>QUITO</v>
          </cell>
          <cell r="J2095" t="str">
            <v>PICHINCHA</v>
          </cell>
          <cell r="K2095" t="str">
            <v>CAVS AE SALESLAND CUENCA CENTRO_DIEGO MENA</v>
          </cell>
          <cell r="L2095" t="str">
            <v>CALLE BOLIVAR Y LUIS CORDERO N 755 CUENCA</v>
          </cell>
          <cell r="O2095" t="str">
            <v>CUENCA</v>
          </cell>
          <cell r="P2095" t="str">
            <v>CUENCA</v>
          </cell>
          <cell r="Q2095" t="str">
            <v>AZUAY</v>
          </cell>
          <cell r="R2095" t="str">
            <v>2023-00466</v>
          </cell>
          <cell r="W2095" t="str">
            <v>0</v>
          </cell>
          <cell r="X2095" t="str">
            <v>999805380</v>
          </cell>
          <cell r="AA2095">
            <v>44938</v>
          </cell>
          <cell r="AD2095">
            <v>1</v>
          </cell>
          <cell r="AE2095">
            <v>1</v>
          </cell>
          <cell r="AH2095" t="str">
            <v> </v>
          </cell>
          <cell r="AI2095" t="str">
            <v>DESPACHO</v>
          </cell>
          <cell r="AJ2095" t="str">
            <v>Normal</v>
          </cell>
          <cell r="AL2095" t="str">
            <v>NO</v>
          </cell>
          <cell r="AN2095" t="str">
            <v>SALINDCUECAV10218</v>
          </cell>
          <cell r="AP2095">
            <v>44938</v>
          </cell>
          <cell r="AR2095" t="str">
            <v>MOVISTAR_2023-00466</v>
          </cell>
          <cell r="AS2095">
            <v>329441</v>
          </cell>
          <cell r="AT2095" t="str">
            <v>D40</v>
          </cell>
          <cell r="AU2095" t="str">
            <v>INDIRECTO</v>
          </cell>
          <cell r="AV2095">
            <v>13</v>
          </cell>
          <cell r="AX2095" t="str">
            <v>ENTREGADO</v>
          </cell>
          <cell r="AY2095" t="str">
            <v>ESIM MOVISTAR_ESIM EVOUCHERS CODE QR: 5 und / LTE SAMSUNG S20 FE 5G VERDE: 1 und / LTE SAMSUNG S21 FE GRIS: 1 und / LTE XIAOMI REDMI 10A 64GB AZUL: 1 und / LTE XIAOMI REDMI 10C 128GB GRIS: 2 und / LTE XIAOMI REDMI NOTE 11 GRIS: 3 und</v>
          </cell>
          <cell r="AZ2095" t="str">
            <v>SIMCARD / TERMINAL</v>
          </cell>
          <cell r="BA2095" t="str">
            <v/>
          </cell>
        </row>
        <row r="2096">
          <cell r="A2096" t="str">
            <v>2023-00467</v>
          </cell>
          <cell r="B2096" t="str">
            <v>MOVISTAR</v>
          </cell>
          <cell r="C2096">
            <v>44938</v>
          </cell>
          <cell r="D2096" t="str">
            <v>FLEXNET ECUADOR - MOVISTAR</v>
          </cell>
          <cell r="E2096" t="str">
            <v>CALLE 28 DE JUNIO S/N Y GARCIA MORENO ENTRADA LLANO GRANDE</v>
          </cell>
          <cell r="H2096" t="str">
            <v>170208</v>
          </cell>
          <cell r="I2096" t="str">
            <v>QUITO</v>
          </cell>
          <cell r="J2096" t="str">
            <v>PICHINCHA</v>
          </cell>
          <cell r="K2096" t="str">
            <v>NORPHONE C.C. RIOCENTRO SUR_PAOLA MORAN</v>
          </cell>
          <cell r="L2096" t="str">
            <v>C.C. RIOCENTRO SUR AV 25 DE JULIO LOCAL 43 JUNTO A LA UNIV. AGRARIA</v>
          </cell>
          <cell r="O2096" t="str">
            <v>GUAYAQUIL</v>
          </cell>
          <cell r="P2096" t="str">
            <v>GUAYAQUIL</v>
          </cell>
          <cell r="Q2096" t="str">
            <v>GUAYAS</v>
          </cell>
          <cell r="R2096" t="str">
            <v>2023-00467</v>
          </cell>
          <cell r="W2096" t="str">
            <v>1091717898001</v>
          </cell>
          <cell r="X2096" t="str">
            <v>998659562</v>
          </cell>
          <cell r="AA2096">
            <v>44938</v>
          </cell>
          <cell r="AD2096">
            <v>1</v>
          </cell>
          <cell r="AE2096">
            <v>1</v>
          </cell>
          <cell r="AH2096" t="str">
            <v>FRENTE AL BANCO ECUATORIANO DE LA VIVIENDA</v>
          </cell>
          <cell r="AI2096" t="str">
            <v>DESPACHO</v>
          </cell>
          <cell r="AJ2096" t="str">
            <v>Normal</v>
          </cell>
          <cell r="AL2096" t="str">
            <v>NO</v>
          </cell>
          <cell r="AN2096" t="str">
            <v>NORINDGUANOR9020</v>
          </cell>
          <cell r="AP2096">
            <v>44938</v>
          </cell>
          <cell r="AR2096" t="str">
            <v>MOVISTAR_2023-00467</v>
          </cell>
          <cell r="AS2096">
            <v>329444</v>
          </cell>
          <cell r="AT2096" t="str">
            <v>D40</v>
          </cell>
          <cell r="AU2096" t="str">
            <v>INDIRECTO</v>
          </cell>
          <cell r="AV2096">
            <v>200</v>
          </cell>
          <cell r="AX2096" t="str">
            <v>ENTREGADO</v>
          </cell>
          <cell r="AY2096" t="str">
            <v>HALFSIM MOVISTAR: 200 und</v>
          </cell>
          <cell r="AZ2096" t="str">
            <v>SIMCARD</v>
          </cell>
          <cell r="BA2096" t="str">
            <v/>
          </cell>
        </row>
        <row r="2097">
          <cell r="A2097" t="str">
            <v>2023-00468</v>
          </cell>
          <cell r="B2097" t="str">
            <v>MOVISTAR</v>
          </cell>
          <cell r="C2097">
            <v>44938</v>
          </cell>
          <cell r="D2097" t="str">
            <v>FLEXNET ECUADOR - MOVISTAR</v>
          </cell>
          <cell r="E2097" t="str">
            <v>CALLE 28 DE JUNIO S/N Y GARCIA MORENO ENTRADA LLANO GRANDE</v>
          </cell>
          <cell r="H2097" t="str">
            <v>170208</v>
          </cell>
          <cell r="I2097" t="str">
            <v>QUITO</v>
          </cell>
          <cell r="J2097" t="str">
            <v>PICHINCHA</v>
          </cell>
          <cell r="K2097" t="str">
            <v>CAVS AE NORPHONE EL PORTAL_LOURDES BRAVO</v>
          </cell>
          <cell r="L2097" t="str">
            <v>AV GALO PLAZA LASSO Y AV SIMON BOLIVAR CENTRO COMERCIAL PORTAL SHOPPING LOCAL P25253 PISO DOS</v>
          </cell>
          <cell r="O2097" t="str">
            <v>QUITO</v>
          </cell>
          <cell r="P2097" t="str">
            <v>QUITO</v>
          </cell>
          <cell r="Q2097" t="str">
            <v>PICHINCHA</v>
          </cell>
          <cell r="R2097" t="str">
            <v>2023-00468</v>
          </cell>
          <cell r="W2097" t="str">
            <v>1091717898001</v>
          </cell>
          <cell r="X2097" t="str">
            <v>998659562</v>
          </cell>
          <cell r="AA2097">
            <v>44938</v>
          </cell>
          <cell r="AD2097">
            <v>1</v>
          </cell>
          <cell r="AE2097">
            <v>1</v>
          </cell>
          <cell r="AH2097" t="str">
            <v> </v>
          </cell>
          <cell r="AI2097" t="str">
            <v>DESPACHO</v>
          </cell>
          <cell r="AJ2097" t="str">
            <v>Normal</v>
          </cell>
          <cell r="AL2097" t="str">
            <v>NO</v>
          </cell>
          <cell r="AN2097" t="str">
            <v>NORINDQUICAV7258</v>
          </cell>
          <cell r="AP2097">
            <v>44938</v>
          </cell>
          <cell r="AR2097" t="str">
            <v>MOVISTAR_2023-00468</v>
          </cell>
          <cell r="AS2097">
            <v>329445</v>
          </cell>
          <cell r="AT2097" t="str">
            <v>D40</v>
          </cell>
          <cell r="AU2097" t="str">
            <v>INDIRECTO</v>
          </cell>
          <cell r="AV2097">
            <v>300</v>
          </cell>
          <cell r="AX2097" t="str">
            <v>ENTREGADO</v>
          </cell>
          <cell r="AY2097" t="str">
            <v>HALFSIM MOVISTAR: 300 und</v>
          </cell>
          <cell r="AZ2097" t="str">
            <v>SIMCARD</v>
          </cell>
          <cell r="BA2097" t="str">
            <v/>
          </cell>
        </row>
        <row r="2098">
          <cell r="A2098" t="str">
            <v>2023-00469</v>
          </cell>
          <cell r="B2098" t="str">
            <v>MOVISTAR</v>
          </cell>
          <cell r="C2098">
            <v>44938</v>
          </cell>
          <cell r="D2098" t="str">
            <v>FLEXNET ECUADOR - MOVISTAR</v>
          </cell>
          <cell r="E2098" t="str">
            <v>CALLE 28 DE JUNIO S/N Y GARCIA MORENO ENTRADA LLANO GRANDE</v>
          </cell>
          <cell r="H2098" t="str">
            <v>170208</v>
          </cell>
          <cell r="I2098" t="str">
            <v>QUITO</v>
          </cell>
          <cell r="J2098" t="str">
            <v>PICHINCHA</v>
          </cell>
          <cell r="K2098" t="str">
            <v>CAVS AE SALESLAND CUENCA REMIGIO_DIEGO MENA</v>
          </cell>
          <cell r="L2098" t="str">
            <v>AV REMIGIO CCRESPO Y FEDERICO PROAÑO NUM 294 CUENCA</v>
          </cell>
          <cell r="O2098" t="str">
            <v>CUENCA</v>
          </cell>
          <cell r="P2098" t="str">
            <v>CUENCA</v>
          </cell>
          <cell r="Q2098" t="str">
            <v>AZUAY</v>
          </cell>
          <cell r="R2098" t="str">
            <v>2023-00469</v>
          </cell>
          <cell r="W2098" t="str">
            <v>0</v>
          </cell>
          <cell r="X2098" t="str">
            <v>999805380</v>
          </cell>
          <cell r="AA2098">
            <v>44938</v>
          </cell>
          <cell r="AD2098">
            <v>1</v>
          </cell>
          <cell r="AE2098">
            <v>1</v>
          </cell>
          <cell r="AH2098" t="str">
            <v> </v>
          </cell>
          <cell r="AI2098" t="str">
            <v>DESPACHO</v>
          </cell>
          <cell r="AJ2098" t="str">
            <v>Normal</v>
          </cell>
          <cell r="AL2098" t="str">
            <v>NO</v>
          </cell>
          <cell r="AN2098" t="str">
            <v>SALINDCUECAV10200</v>
          </cell>
          <cell r="AP2098">
            <v>44938</v>
          </cell>
          <cell r="AR2098" t="str">
            <v>MOVISTAR_2023-00469</v>
          </cell>
          <cell r="AS2098">
            <v>329440</v>
          </cell>
          <cell r="AT2098" t="str">
            <v>D40</v>
          </cell>
          <cell r="AU2098" t="str">
            <v>INDIRECTO</v>
          </cell>
          <cell r="AV2098">
            <v>10</v>
          </cell>
          <cell r="AX2098" t="str">
            <v>ENTREGADO</v>
          </cell>
          <cell r="AY2098" t="str">
            <v>ESIM MOVISTAR_ESIM EVOUCHERS CODE QR: 5 und / LTE SAMSUNG S20 FE 5G VERDE: 1 und / LTE SAMSUNG S21 FE GRIS: 1 und / LTE XIAOMI REDMI NOTE 11 GRIS: 3 und</v>
          </cell>
          <cell r="AZ2098" t="str">
            <v>SIMCARD / TERMINAL</v>
          </cell>
          <cell r="BA2098" t="str">
            <v/>
          </cell>
        </row>
        <row r="2099">
          <cell r="A2099" t="str">
            <v>2023-00470</v>
          </cell>
          <cell r="B2099" t="str">
            <v>MOVISTAR</v>
          </cell>
          <cell r="C2099">
            <v>44938</v>
          </cell>
          <cell r="D2099" t="str">
            <v>FLEXNET ECUADOR - MOVISTAR</v>
          </cell>
          <cell r="E2099" t="str">
            <v>CALLE 28 DE JUNIO S/N Y GARCIA MORENO ENTRADA LLANO GRANDE</v>
          </cell>
          <cell r="H2099" t="str">
            <v>170208</v>
          </cell>
          <cell r="I2099" t="str">
            <v>QUITO</v>
          </cell>
          <cell r="J2099" t="str">
            <v>PICHINCHA</v>
          </cell>
          <cell r="K2099" t="str">
            <v>CAVS AE NORPHONE EL CONDADO_PUSDÁ CHEZA ERIKA ELIZABETH</v>
          </cell>
          <cell r="L2099" t="str">
            <v>AVENIDA DE LA PRENSA Y AVENIDA KENNEDY CC CONDADO SHOPPING  LOCAL 314 FRENTE A KIA</v>
          </cell>
          <cell r="O2099" t="str">
            <v>QUITO</v>
          </cell>
          <cell r="P2099" t="str">
            <v>QUITO</v>
          </cell>
          <cell r="Q2099" t="str">
            <v>PICHINCHA</v>
          </cell>
          <cell r="R2099" t="str">
            <v>2023-00470</v>
          </cell>
          <cell r="W2099" t="str">
            <v>1091717898001</v>
          </cell>
          <cell r="X2099" t="str">
            <v>984246089</v>
          </cell>
          <cell r="AA2099">
            <v>44938</v>
          </cell>
          <cell r="AD2099">
            <v>1</v>
          </cell>
          <cell r="AE2099">
            <v>1</v>
          </cell>
          <cell r="AH2099" t="str">
            <v> </v>
          </cell>
          <cell r="AI2099" t="str">
            <v>DESPACHO</v>
          </cell>
          <cell r="AJ2099" t="str">
            <v>Normal</v>
          </cell>
          <cell r="AL2099" t="str">
            <v>NO</v>
          </cell>
          <cell r="AN2099" t="str">
            <v>NORINDQUICAV7304</v>
          </cell>
          <cell r="AP2099">
            <v>44938</v>
          </cell>
          <cell r="AR2099" t="str">
            <v>MOVISTAR_2023-00470</v>
          </cell>
          <cell r="AS2099">
            <v>329449</v>
          </cell>
          <cell r="AT2099" t="str">
            <v>D40</v>
          </cell>
          <cell r="AU2099" t="str">
            <v>INDIRECTO</v>
          </cell>
          <cell r="AV2099">
            <v>500</v>
          </cell>
          <cell r="AX2099" t="str">
            <v>ENTREGADO</v>
          </cell>
          <cell r="AY2099" t="str">
            <v>HALFSIM MOVISTAR: 500 und</v>
          </cell>
          <cell r="AZ2099" t="str">
            <v>SIMCARD</v>
          </cell>
          <cell r="BA2099" t="str">
            <v/>
          </cell>
        </row>
        <row r="2100">
          <cell r="A2100" t="str">
            <v>2023-00471</v>
          </cell>
          <cell r="B2100" t="str">
            <v>MOVISTAR</v>
          </cell>
          <cell r="C2100">
            <v>44938</v>
          </cell>
          <cell r="D2100" t="str">
            <v>FLEXNET ECUADOR - MOVISTAR</v>
          </cell>
          <cell r="E2100" t="str">
            <v>CALLE 28 DE JUNIO S/N Y GARCIA MORENO ENTRADA LLANO GRANDE</v>
          </cell>
          <cell r="H2100" t="str">
            <v>170208</v>
          </cell>
          <cell r="I2100" t="str">
            <v>QUITO</v>
          </cell>
          <cell r="J2100" t="str">
            <v>PICHINCHA</v>
          </cell>
          <cell r="K2100" t="str">
            <v>CAVS AE SALESLAND MACHALA_MENA DIEGO</v>
          </cell>
          <cell r="L2100" t="str">
            <v>CALLE ROCAFUERTE 1005 ENTRE 09 DE MAYO Y GUAYAS</v>
          </cell>
          <cell r="O2100" t="str">
            <v>MACHALA</v>
          </cell>
          <cell r="P2100" t="str">
            <v>MACHALA</v>
          </cell>
          <cell r="Q2100" t="str">
            <v>EL ORO</v>
          </cell>
          <cell r="R2100" t="str">
            <v>2023-00471</v>
          </cell>
          <cell r="W2100" t="str">
            <v>1793079628001</v>
          </cell>
          <cell r="X2100" t="str">
            <v>999805380</v>
          </cell>
          <cell r="AA2100">
            <v>44938</v>
          </cell>
          <cell r="AD2100">
            <v>1</v>
          </cell>
          <cell r="AE2100">
            <v>1</v>
          </cell>
          <cell r="AH2100" t="str">
            <v> </v>
          </cell>
          <cell r="AI2100" t="str">
            <v>DESPACHO</v>
          </cell>
          <cell r="AJ2100" t="str">
            <v>Normal</v>
          </cell>
          <cell r="AL2100" t="str">
            <v>NO</v>
          </cell>
          <cell r="AN2100" t="str">
            <v>SALINDMACCAV11258</v>
          </cell>
          <cell r="AP2100">
            <v>44938</v>
          </cell>
          <cell r="AR2100" t="str">
            <v>MOVISTAR_2023-00471</v>
          </cell>
          <cell r="AS2100">
            <v>329439</v>
          </cell>
          <cell r="AT2100" t="str">
            <v>D40</v>
          </cell>
          <cell r="AU2100" t="str">
            <v>INDIRECTO</v>
          </cell>
          <cell r="AV2100">
            <v>5</v>
          </cell>
          <cell r="AX2100" t="str">
            <v>ENTREGADO</v>
          </cell>
          <cell r="AY2100" t="str">
            <v>LTE SAMSUNG S21 FE GRIS: 1 und / LTE XIAOMI REDMI NOTE 11 GRIS: 2 und / LTE XIAOMI REDMI NOTE 11S AZUL: 2 und</v>
          </cell>
          <cell r="AZ2100" t="str">
            <v>TERMINAL</v>
          </cell>
          <cell r="BA2100" t="str">
            <v/>
          </cell>
        </row>
        <row r="2101">
          <cell r="A2101" t="str">
            <v>2023-00472</v>
          </cell>
          <cell r="B2101" t="str">
            <v>MOVISTAR</v>
          </cell>
          <cell r="C2101">
            <v>44938</v>
          </cell>
          <cell r="D2101" t="str">
            <v>FLEXNET ECUADOR - MOVISTAR</v>
          </cell>
          <cell r="E2101" t="str">
            <v>CALLE 28 DE JUNIO S/N Y GARCIA MORENO ENTRADA LLANO GRANDE</v>
          </cell>
          <cell r="H2101" t="str">
            <v>170208</v>
          </cell>
          <cell r="I2101" t="str">
            <v>QUITO</v>
          </cell>
          <cell r="J2101" t="str">
            <v>PICHINCHA</v>
          </cell>
          <cell r="K2101" t="str">
            <v>PDV QUICENTRO SUR (XPERTO.NET)_XIMENA GIRALDO</v>
          </cell>
          <cell r="L2101" t="str">
            <v>AV MORAN VALVERDE C C QUICENTRO SUR LOCAL  188 NIVEL 1 JUNTO A LAN</v>
          </cell>
          <cell r="O2101" t="str">
            <v>QUITO</v>
          </cell>
          <cell r="P2101" t="str">
            <v>QUITO</v>
          </cell>
          <cell r="Q2101" t="str">
            <v>PICHINCHA</v>
          </cell>
          <cell r="R2101" t="str">
            <v>2023-00472</v>
          </cell>
          <cell r="W2101" t="str">
            <v>1792255007001</v>
          </cell>
          <cell r="X2101" t="str">
            <v>0984356978</v>
          </cell>
          <cell r="AA2101">
            <v>44938</v>
          </cell>
          <cell r="AD2101">
            <v>1</v>
          </cell>
          <cell r="AE2101">
            <v>1</v>
          </cell>
          <cell r="AH2101" t="str">
            <v> </v>
          </cell>
          <cell r="AI2101" t="str">
            <v>DESPACHO</v>
          </cell>
          <cell r="AJ2101" t="str">
            <v>Normal</v>
          </cell>
          <cell r="AL2101" t="str">
            <v>NO</v>
          </cell>
          <cell r="AN2101" t="str">
            <v>XPEINDQUIPDV0176</v>
          </cell>
          <cell r="AP2101">
            <v>44938</v>
          </cell>
          <cell r="AR2101" t="str">
            <v>MOVISTAR_2023-00472</v>
          </cell>
          <cell r="AS2101">
            <v>329442</v>
          </cell>
          <cell r="AT2101" t="str">
            <v>D40</v>
          </cell>
          <cell r="AU2101" t="str">
            <v>INDIRECTO</v>
          </cell>
          <cell r="AV2101">
            <v>14</v>
          </cell>
          <cell r="AX2101" t="str">
            <v>ENTREGADO</v>
          </cell>
          <cell r="AY2101" t="str">
            <v>LTE SAMSUNG A23 AZUL: 4 und / LTE SAMSUNG A23 NEGRO: 2 und / LTE SAMSUNG A33 5G AZUL: 1 und / LTE SAMSUNG A33 5G NEGRO: 2 und / LTE XIAOMI REDMI 10A 64GB SILVER: 1 und / LTE XIAOMI REDMI NOTE 11 GRIS: 4 und</v>
          </cell>
          <cell r="AZ2101" t="str">
            <v>TERMINAL</v>
          </cell>
          <cell r="BA2101" t="str">
            <v/>
          </cell>
        </row>
        <row r="2102">
          <cell r="A2102" t="str">
            <v>2023-00473</v>
          </cell>
          <cell r="B2102" t="str">
            <v>MOVISTAR</v>
          </cell>
          <cell r="C2102">
            <v>44938</v>
          </cell>
          <cell r="D2102" t="str">
            <v>FLEXNET ECUADOR - MOVISTAR</v>
          </cell>
          <cell r="E2102" t="str">
            <v>CALLE 28 DE JUNIO S/N Y GARCIA MORENO ENTRADA LLANO GRANDE</v>
          </cell>
          <cell r="H2102" t="str">
            <v>170208</v>
          </cell>
          <cell r="I2102" t="str">
            <v>QUITO</v>
          </cell>
          <cell r="J2102" t="str">
            <v>PICHINCHA</v>
          </cell>
          <cell r="K2102" t="str">
            <v>CAVS AE SALESLAND RECREO_DIEGO MENA</v>
          </cell>
          <cell r="L2102" t="str">
            <v>AV PEDRO VICENTE MALDONADO CENTRO COMERCIAL RECREO NUM 37 45PLANTA BAJA QUITO</v>
          </cell>
          <cell r="O2102" t="str">
            <v>QUITO</v>
          </cell>
          <cell r="P2102" t="str">
            <v>QUITO</v>
          </cell>
          <cell r="Q2102" t="str">
            <v>PICHINCHA</v>
          </cell>
          <cell r="R2102" t="str">
            <v>2023-00473</v>
          </cell>
          <cell r="W2102" t="str">
            <v>0</v>
          </cell>
          <cell r="X2102" t="str">
            <v>999805380</v>
          </cell>
          <cell r="AA2102">
            <v>44938</v>
          </cell>
          <cell r="AD2102">
            <v>1</v>
          </cell>
          <cell r="AE2102">
            <v>1</v>
          </cell>
          <cell r="AH2102" t="str">
            <v> </v>
          </cell>
          <cell r="AI2102" t="str">
            <v>DESPACHO</v>
          </cell>
          <cell r="AJ2102" t="str">
            <v>Normal</v>
          </cell>
          <cell r="AL2102" t="str">
            <v>NO</v>
          </cell>
          <cell r="AN2102" t="str">
            <v>SALINDQUICAV10198</v>
          </cell>
          <cell r="AP2102">
            <v>44938</v>
          </cell>
          <cell r="AR2102" t="str">
            <v>MOVISTAR_2023-00473</v>
          </cell>
          <cell r="AS2102">
            <v>329438</v>
          </cell>
          <cell r="AT2102" t="str">
            <v>D40</v>
          </cell>
          <cell r="AU2102" t="str">
            <v>INDIRECTO</v>
          </cell>
          <cell r="AV2102">
            <v>1021</v>
          </cell>
          <cell r="AX2102" t="str">
            <v>ENTREGADO</v>
          </cell>
          <cell r="AY2102" t="str">
            <v>ESIM MOVISTAR_ESIM EVOUCHERS CODE QR: 10 und / HALFSIM MOVISTAR: 1000 und / LTE HUAWEI NOVA Y70 NEGRO: 2 und / LTE SAMSUNG A23 AZUL: 4 und / LTE SAMSUNG S20 FE 5G AZUL: 1 und / LTE SAMSUNG S21 FE GRIS: 1 und / LTE XIAOMI REDMI NOTE 11 GRIS: 3 und</v>
          </cell>
          <cell r="AZ2102" t="str">
            <v>SIMCARD / TERMINAL</v>
          </cell>
          <cell r="BA2102" t="str">
            <v/>
          </cell>
        </row>
        <row r="2103">
          <cell r="A2103" t="str">
            <v>2023-00474</v>
          </cell>
          <cell r="B2103" t="str">
            <v>MOVISTAR</v>
          </cell>
          <cell r="C2103">
            <v>44938</v>
          </cell>
          <cell r="D2103" t="str">
            <v>FLEXNET ECUADOR - MOVISTAR</v>
          </cell>
          <cell r="E2103" t="str">
            <v>CALLE 28 DE JUNIO S/N Y GARCIA MORENO ENTRADA LLANO GRANDE</v>
          </cell>
          <cell r="H2103" t="str">
            <v>170208</v>
          </cell>
          <cell r="I2103" t="str">
            <v>QUITO</v>
          </cell>
          <cell r="J2103" t="str">
            <v>PICHINCHA</v>
          </cell>
          <cell r="K2103" t="str">
            <v>CAVS AE SALESLAND SCALA_DIEGO FERNANDO MENA VILLALBA</v>
          </cell>
          <cell r="L2103" t="str">
            <v>KILOMETRO 12 ½, PARROQUIA DE CUMBAYA, CENTRO COMERCIAL SCALA SHOPPING, PLANTA BAJA, LOCAL L104</v>
          </cell>
          <cell r="O2103" t="str">
            <v>QUITO</v>
          </cell>
          <cell r="P2103" t="str">
            <v>QUITO</v>
          </cell>
          <cell r="Q2103" t="str">
            <v>PICHINCHA</v>
          </cell>
          <cell r="R2103" t="str">
            <v>2023-00474</v>
          </cell>
          <cell r="W2103" t="str">
            <v>1713085593</v>
          </cell>
          <cell r="X2103" t="str">
            <v>22256500</v>
          </cell>
          <cell r="AA2103">
            <v>44938</v>
          </cell>
          <cell r="AD2103">
            <v>1</v>
          </cell>
          <cell r="AE2103">
            <v>1</v>
          </cell>
          <cell r="AH2103" t="str">
            <v>0</v>
          </cell>
          <cell r="AI2103" t="str">
            <v>DESPACHO</v>
          </cell>
          <cell r="AJ2103" t="str">
            <v>Normal</v>
          </cell>
          <cell r="AL2103" t="str">
            <v>NO</v>
          </cell>
          <cell r="AN2103" t="str">
            <v>SALINDQUICAV16598</v>
          </cell>
          <cell r="AP2103">
            <v>44938</v>
          </cell>
          <cell r="AR2103" t="str">
            <v>MOVISTAR_2023-00474</v>
          </cell>
          <cell r="AS2103">
            <v>329451</v>
          </cell>
          <cell r="AT2103" t="str">
            <v>D40</v>
          </cell>
          <cell r="AU2103" t="str">
            <v>INDIRECTO</v>
          </cell>
          <cell r="AV2103">
            <v>1010</v>
          </cell>
          <cell r="AX2103" t="str">
            <v>ENTREGADO</v>
          </cell>
          <cell r="AY2103" t="str">
            <v>ESIM MOVISTAR_ESIM EVOUCHERS CODE QR: 10 und / HALFSIM MOVISTAR: 1000 und</v>
          </cell>
          <cell r="AZ2103" t="str">
            <v>SIMCARD</v>
          </cell>
          <cell r="BA2103" t="str">
            <v/>
          </cell>
        </row>
        <row r="2104">
          <cell r="A2104" t="str">
            <v>2023-00475</v>
          </cell>
          <cell r="B2104" t="str">
            <v>MOVISTAR</v>
          </cell>
          <cell r="C2104">
            <v>44938</v>
          </cell>
          <cell r="D2104" t="str">
            <v>FLEXNET ECUADOR - MOVISTAR</v>
          </cell>
          <cell r="E2104" t="str">
            <v>CALLE 28 DE JUNIO S/N Y GARCIA MORENO ENTRADA LLANO GRANDE</v>
          </cell>
          <cell r="H2104" t="str">
            <v>170208</v>
          </cell>
          <cell r="I2104" t="str">
            <v>QUITO</v>
          </cell>
          <cell r="J2104" t="str">
            <v>PICHINCHA</v>
          </cell>
          <cell r="K2104" t="str">
            <v>CAVS AE SALESLAND AMERICA_DIEGO MENA</v>
          </cell>
          <cell r="L2104" t="str">
            <v>LAZA DE LAS AMERICAS INTERSECCION AV NACIONES UNIDAS Y REPUBLICA PB 6 2 QUITO</v>
          </cell>
          <cell r="O2104" t="str">
            <v>QUITO</v>
          </cell>
          <cell r="P2104" t="str">
            <v>QUITO</v>
          </cell>
          <cell r="Q2104" t="str">
            <v>PICHINCHA</v>
          </cell>
          <cell r="R2104" t="str">
            <v>2023-00475</v>
          </cell>
          <cell r="W2104" t="str">
            <v>0</v>
          </cell>
          <cell r="X2104" t="str">
            <v>999805380</v>
          </cell>
          <cell r="AA2104">
            <v>44938</v>
          </cell>
          <cell r="AD2104">
            <v>1</v>
          </cell>
          <cell r="AE2104">
            <v>1</v>
          </cell>
          <cell r="AH2104" t="str">
            <v> </v>
          </cell>
          <cell r="AI2104" t="str">
            <v>DESPACHO</v>
          </cell>
          <cell r="AJ2104" t="str">
            <v>Normal</v>
          </cell>
          <cell r="AL2104" t="str">
            <v>NO</v>
          </cell>
          <cell r="AN2104" t="str">
            <v>SALINDQUICAV10202</v>
          </cell>
          <cell r="AP2104">
            <v>44938</v>
          </cell>
          <cell r="AR2104" t="str">
            <v>MOVISTAR_2023-00475</v>
          </cell>
          <cell r="AS2104">
            <v>329446</v>
          </cell>
          <cell r="AT2104" t="str">
            <v>D40</v>
          </cell>
          <cell r="AU2104" t="str">
            <v>INDIRECTO</v>
          </cell>
          <cell r="AV2104">
            <v>10</v>
          </cell>
          <cell r="AX2104" t="str">
            <v>ENTREGADO</v>
          </cell>
          <cell r="AY2104" t="str">
            <v>ESIM MOVISTAR_ESIM EVOUCHERS CODE QR: 10 und</v>
          </cell>
          <cell r="AZ2104" t="str">
            <v>SIMCARD</v>
          </cell>
          <cell r="BA2104" t="str">
            <v/>
          </cell>
        </row>
        <row r="2105">
          <cell r="A2105" t="str">
            <v>2023-00476</v>
          </cell>
          <cell r="B2105" t="str">
            <v>MOVISTAR</v>
          </cell>
          <cell r="C2105">
            <v>44938</v>
          </cell>
          <cell r="D2105" t="str">
            <v>FLEXNET ECUADOR - MOVISTAR</v>
          </cell>
          <cell r="E2105" t="str">
            <v>CALLE 28 DE JUNIO S/N Y GARCIA MORENO ENTRADA LLANO GRANDE</v>
          </cell>
          <cell r="H2105" t="str">
            <v>170208</v>
          </cell>
          <cell r="I2105" t="str">
            <v>QUITO</v>
          </cell>
          <cell r="J2105" t="str">
            <v>PICHINCHA</v>
          </cell>
          <cell r="K2105" t="str">
            <v>CAVS AE SALESLAND CONDADO_DIEGO MENA</v>
          </cell>
          <cell r="L2105" t="str">
            <v>AV DE LA PRENSA Y AV KENNED CENTRO COMERCIAL CONDADO SHOPING NIVEL 3 NUM L35 4 355 QUITO</v>
          </cell>
          <cell r="O2105" t="str">
            <v>QUITO</v>
          </cell>
          <cell r="P2105" t="str">
            <v>QUITO</v>
          </cell>
          <cell r="Q2105" t="str">
            <v>PICHINCHA</v>
          </cell>
          <cell r="R2105" t="str">
            <v>2023-00476</v>
          </cell>
          <cell r="W2105" t="str">
            <v>0</v>
          </cell>
          <cell r="X2105" t="str">
            <v>999805380</v>
          </cell>
          <cell r="AA2105">
            <v>44938</v>
          </cell>
          <cell r="AD2105">
            <v>1</v>
          </cell>
          <cell r="AE2105">
            <v>1</v>
          </cell>
          <cell r="AH2105" t="str">
            <v> </v>
          </cell>
          <cell r="AI2105" t="str">
            <v>DESPACHO</v>
          </cell>
          <cell r="AJ2105" t="str">
            <v>Normal</v>
          </cell>
          <cell r="AL2105" t="str">
            <v>NO</v>
          </cell>
          <cell r="AN2105" t="str">
            <v>SALINDQUICAV10204</v>
          </cell>
          <cell r="AP2105">
            <v>44938</v>
          </cell>
          <cell r="AR2105" t="str">
            <v>MOVISTAR_2023-00476</v>
          </cell>
          <cell r="AS2105">
            <v>329450</v>
          </cell>
          <cell r="AT2105" t="str">
            <v>D40</v>
          </cell>
          <cell r="AU2105" t="str">
            <v>INDIRECTO</v>
          </cell>
          <cell r="AV2105">
            <v>505</v>
          </cell>
          <cell r="AX2105" t="str">
            <v>ENTREGADO</v>
          </cell>
          <cell r="AY2105" t="str">
            <v>ESIM MOVISTAR_ESIM EVOUCHERS CODE QR: 5 und / HALFSIM MOVISTAR: 500 und</v>
          </cell>
          <cell r="AZ2105" t="str">
            <v>SIMCARD</v>
          </cell>
          <cell r="BA2105" t="str">
            <v/>
          </cell>
        </row>
        <row r="2106">
          <cell r="A2106" t="str">
            <v>2023-00479</v>
          </cell>
          <cell r="B2106" t="str">
            <v>MOVISTAR</v>
          </cell>
          <cell r="C2106">
            <v>44938</v>
          </cell>
          <cell r="D2106" t="str">
            <v>FLEXNET ECUADOR - MOVISTAR</v>
          </cell>
          <cell r="E2106" t="str">
            <v>CALLE 28 DE JUNIO S/N Y GARCIA MORENO ENTRADA LLANO GRANDE</v>
          </cell>
          <cell r="H2106" t="str">
            <v>170208</v>
          </cell>
          <cell r="I2106" t="str">
            <v>QUITO</v>
          </cell>
          <cell r="J2106" t="str">
            <v>PICHINCHA</v>
          </cell>
          <cell r="K2106" t="str">
            <v>TABACARCEN S.A. TABABELA CARGO CENTER_CARLOS GONZALEZ</v>
          </cell>
          <cell r="L2106" t="str">
            <v>SANTA ROSA VIA TABABELA SN Y VIA A YARUQUI, DIAGONAL A HOTEL WYNDHAM OFICINAS TABACARCEN</v>
          </cell>
          <cell r="O2106" t="str">
            <v>QUITO</v>
          </cell>
          <cell r="P2106" t="str">
            <v>QUITO</v>
          </cell>
          <cell r="Q2106" t="str">
            <v>PICHINCHA</v>
          </cell>
          <cell r="R2106" t="str">
            <v>2023-00479</v>
          </cell>
          <cell r="W2106" t="str">
            <v>1792382084001</v>
          </cell>
          <cell r="X2106" t="str">
            <v>984700934</v>
          </cell>
          <cell r="AA2106">
            <v>44938</v>
          </cell>
          <cell r="AD2106">
            <v>1</v>
          </cell>
          <cell r="AE2106">
            <v>1</v>
          </cell>
          <cell r="AH2106" t="str">
            <v/>
          </cell>
          <cell r="AI2106" t="str">
            <v>DESPACHO</v>
          </cell>
          <cell r="AJ2106" t="str">
            <v>Normal</v>
          </cell>
          <cell r="AL2106" t="str">
            <v>NO</v>
          </cell>
          <cell r="AN2106" t="str">
            <v/>
          </cell>
          <cell r="AP2106">
            <v>44938</v>
          </cell>
          <cell r="AR2106" t="str">
            <v>MOVISTAR_2023-00479</v>
          </cell>
          <cell r="AS2106">
            <v>329711</v>
          </cell>
          <cell r="AT2106" t="str">
            <v>D40</v>
          </cell>
          <cell r="AU2106" t="str">
            <v>INDIRECTO</v>
          </cell>
          <cell r="AV2106">
            <v>9</v>
          </cell>
          <cell r="AX2106" t="str">
            <v>ENTREGADO</v>
          </cell>
          <cell r="AY2106" t="str">
            <v>HALFSIM KITE M2M 2FF: 9 und</v>
          </cell>
          <cell r="AZ2106" t="str">
            <v>SIMCARD</v>
          </cell>
          <cell r="BA2106" t="str">
            <v/>
          </cell>
        </row>
        <row r="2107">
          <cell r="A2107" t="str">
            <v>2023-00480</v>
          </cell>
          <cell r="B2107" t="str">
            <v>MOVISTAR</v>
          </cell>
          <cell r="C2107">
            <v>44939</v>
          </cell>
          <cell r="D2107" t="str">
            <v>FLEXNET ECUADOR - MOVISTAR</v>
          </cell>
          <cell r="E2107" t="str">
            <v>CALLE 28 DE JUNIO S/N Y GARCIA MORENO ENTRADA LLANO GRANDE</v>
          </cell>
          <cell r="H2107" t="str">
            <v>170208</v>
          </cell>
          <cell r="I2107" t="str">
            <v>QUITO</v>
          </cell>
          <cell r="J2107" t="str">
            <v>PICHINCHA</v>
          </cell>
          <cell r="K2107" t="str">
            <v>BOPACORP S.A._JOSE MARIO BOHORQUEZ LEON</v>
          </cell>
          <cell r="L2107" t="str">
            <v>URDESA CENTRAL, CALLE PRIMERA 107 Y BALSAMOS. ED. INVERNADERO COWORKING ESQUINERO CON TECHITO AZUL</v>
          </cell>
          <cell r="O2107" t="str">
            <v>GUAYAQUIL</v>
          </cell>
          <cell r="P2107" t="str">
            <v>GUAYAQUIL</v>
          </cell>
          <cell r="Q2107" t="str">
            <v>GUAYAS</v>
          </cell>
          <cell r="R2107" t="str">
            <v>2023-00480</v>
          </cell>
          <cell r="W2107" t="str">
            <v>0993203912001</v>
          </cell>
          <cell r="X2107" t="str">
            <v>998507657</v>
          </cell>
          <cell r="AA2107">
            <v>44939</v>
          </cell>
          <cell r="AD2107">
            <v>1</v>
          </cell>
          <cell r="AE2107">
            <v>1</v>
          </cell>
          <cell r="AH2107" t="str">
            <v>CASA ESQUINERA COLOR CREMA 1 PISO</v>
          </cell>
          <cell r="AI2107" t="str">
            <v>DESPACHO</v>
          </cell>
          <cell r="AJ2107" t="str">
            <v>Normal</v>
          </cell>
          <cell r="AL2107" t="str">
            <v>NO</v>
          </cell>
          <cell r="AN2107" t="str">
            <v>BOPNEGGUABOP6058</v>
          </cell>
          <cell r="AP2107">
            <v>44939</v>
          </cell>
          <cell r="AR2107" t="str">
            <v>MOVISTAR_2023-00480</v>
          </cell>
          <cell r="AS2107">
            <v>329960</v>
          </cell>
          <cell r="AT2107" t="str">
            <v>D40</v>
          </cell>
          <cell r="AU2107" t="str">
            <v>INDIRECTO</v>
          </cell>
          <cell r="AV2107">
            <v>100</v>
          </cell>
          <cell r="AX2107" t="str">
            <v>ENTREGADO</v>
          </cell>
          <cell r="AY2107" t="str">
            <v>HALFSIM MOVISTAR: 100 und</v>
          </cell>
          <cell r="AZ2107" t="str">
            <v>SIMCARD</v>
          </cell>
          <cell r="BA2107" t="str">
            <v/>
          </cell>
        </row>
        <row r="2108">
          <cell r="A2108" t="str">
            <v>2023-00481</v>
          </cell>
          <cell r="B2108" t="str">
            <v>MOVISTAR</v>
          </cell>
          <cell r="C2108">
            <v>44939</v>
          </cell>
          <cell r="D2108" t="str">
            <v>FLEXNET ECUADOR - MOVISTAR</v>
          </cell>
          <cell r="E2108" t="str">
            <v>CALLE 28 DE JUNIO S/N Y GARCIA MORENO ENTRADA LLANO GRANDE</v>
          </cell>
          <cell r="H2108" t="str">
            <v>170208</v>
          </cell>
          <cell r="I2108" t="str">
            <v>QUITO</v>
          </cell>
          <cell r="J2108" t="str">
            <v>PICHINCHA</v>
          </cell>
          <cell r="K2108" t="str">
            <v>CAVS SAN MARINO_CARLOS FRANCO_ERIKA GOMÉZ_IAN RIVERA</v>
          </cell>
          <cell r="L2108" t="str">
            <v>AV FRANCISCO DE ORELLANA SN Y AV PLAZA DANIN</v>
          </cell>
          <cell r="O2108" t="str">
            <v>GUAYAQUIL</v>
          </cell>
          <cell r="P2108" t="str">
            <v>GUAYAQUIL</v>
          </cell>
          <cell r="Q2108" t="str">
            <v>GUAYAS</v>
          </cell>
          <cell r="R2108" t="str">
            <v>2023-00481</v>
          </cell>
          <cell r="W2108" t="str">
            <v>0</v>
          </cell>
          <cell r="X2108" t="str">
            <v>0925614026_0918395781_0920349156</v>
          </cell>
          <cell r="AA2108">
            <v>44939</v>
          </cell>
          <cell r="AD2108">
            <v>1</v>
          </cell>
          <cell r="AE2108">
            <v>1</v>
          </cell>
          <cell r="AH2108" t="str">
            <v>CC SAN MARINO SHOPPING PB LOCAL 1 NO 23</v>
          </cell>
          <cell r="AI2108" t="str">
            <v>DESPACHO</v>
          </cell>
          <cell r="AJ2108" t="str">
            <v>Normal</v>
          </cell>
          <cell r="AL2108" t="str">
            <v>NO</v>
          </cell>
          <cell r="AN2108" t="str">
            <v>BS</v>
          </cell>
          <cell r="AP2108">
            <v>44939</v>
          </cell>
          <cell r="AR2108" t="str">
            <v>MOVISTAR_2023-00481</v>
          </cell>
          <cell r="AS2108">
            <v>329933</v>
          </cell>
          <cell r="AT2108" t="str">
            <v>D40</v>
          </cell>
          <cell r="AU2108" t="str">
            <v>DIRECTO</v>
          </cell>
          <cell r="AV2108">
            <v>4</v>
          </cell>
          <cell r="AX2108" t="str">
            <v>ENTREGADO</v>
          </cell>
          <cell r="AY2108" t="str">
            <v>LTE XIAOMI 12T NEGRO: 4 und</v>
          </cell>
          <cell r="AZ2108" t="str">
            <v>TERMINAL</v>
          </cell>
          <cell r="BA2108" t="str">
            <v/>
          </cell>
        </row>
        <row r="2109">
          <cell r="A2109" t="str">
            <v>2023-00482</v>
          </cell>
          <cell r="B2109" t="str">
            <v>MOVISTAR</v>
          </cell>
          <cell r="C2109">
            <v>44939</v>
          </cell>
          <cell r="D2109" t="str">
            <v>FLEXNET ECUADOR - MOVISTAR</v>
          </cell>
          <cell r="E2109" t="str">
            <v>CALLE 28 DE JUNIO S/N Y GARCIA MORENO ENTRADA LLANO GRANDE</v>
          </cell>
          <cell r="H2109" t="str">
            <v>170208</v>
          </cell>
          <cell r="I2109" t="str">
            <v>QUITO</v>
          </cell>
          <cell r="J2109" t="str">
            <v>PICHINCHA</v>
          </cell>
          <cell r="K2109" t="str">
            <v>CAVS QUICENTRO_KLEVER ANDRÉS REA BARRERA_ESTEBAN ALEJANDRO JIMÉNEZ ORTIZ</v>
          </cell>
          <cell r="L2109" t="str">
            <v>AV 6 DE DICIEMBRE NOP104 Y NACIONES UNIDAS CQUICENTRO SHOPPING PLANTA ALTA LOCAL 9</v>
          </cell>
          <cell r="O2109" t="str">
            <v>QUITO</v>
          </cell>
          <cell r="P2109" t="str">
            <v>QUITO</v>
          </cell>
          <cell r="Q2109" t="str">
            <v>PICHINCHA</v>
          </cell>
          <cell r="R2109" t="str">
            <v>2023-00482</v>
          </cell>
          <cell r="W2109" t="str">
            <v>0</v>
          </cell>
          <cell r="X2109" t="str">
            <v>0979219715 - 0983013833</v>
          </cell>
          <cell r="AA2109">
            <v>44939</v>
          </cell>
          <cell r="AD2109">
            <v>1</v>
          </cell>
          <cell r="AE2109">
            <v>1</v>
          </cell>
          <cell r="AH2109" t="str">
            <v> </v>
          </cell>
          <cell r="AI2109" t="str">
            <v>DESPACHO</v>
          </cell>
          <cell r="AJ2109" t="str">
            <v>Normal</v>
          </cell>
          <cell r="AL2109" t="str">
            <v>NO</v>
          </cell>
          <cell r="AN2109" t="str">
            <v>QH</v>
          </cell>
          <cell r="AP2109">
            <v>44939</v>
          </cell>
          <cell r="AR2109" t="str">
            <v>MOVISTAR_2023-00482</v>
          </cell>
          <cell r="AS2109">
            <v>329937</v>
          </cell>
          <cell r="AT2109" t="str">
            <v>D40</v>
          </cell>
          <cell r="AU2109" t="str">
            <v>DIRECTO</v>
          </cell>
          <cell r="AV2109">
            <v>4</v>
          </cell>
          <cell r="AX2109" t="str">
            <v>ENTREGADO</v>
          </cell>
          <cell r="AY2109" t="str">
            <v>LTE XIAOMI 12T NEGRO: 4 und</v>
          </cell>
          <cell r="AZ2109" t="str">
            <v>TERMINAL</v>
          </cell>
          <cell r="BA2109" t="str">
            <v/>
          </cell>
        </row>
        <row r="2110">
          <cell r="A2110" t="str">
            <v>2023-00483</v>
          </cell>
          <cell r="B2110" t="str">
            <v>MOVISTAR</v>
          </cell>
          <cell r="C2110">
            <v>44939</v>
          </cell>
          <cell r="D2110" t="str">
            <v>FLEXNET ECUADOR - MOVISTAR</v>
          </cell>
          <cell r="E2110" t="str">
            <v>CALLE 28 DE JUNIO S/N Y GARCIA MORENO ENTRADA LLANO GRANDE</v>
          </cell>
          <cell r="H2110" t="str">
            <v>170208</v>
          </cell>
          <cell r="I2110" t="str">
            <v>QUITO</v>
          </cell>
          <cell r="J2110" t="str">
            <v>PICHINCHA</v>
          </cell>
          <cell r="K2110" t="str">
            <v>CAV MALL DEL PACIFICO_MARIA FERNANDA CARVAJAL REINOSO</v>
          </cell>
          <cell r="L2110" t="str">
            <v>AVENIDA MALECON Y CALLE 23 , CENTRO COMERCIAL MALL DEL PACIFICO, LOCAL PB -057-058</v>
          </cell>
          <cell r="O2110" t="str">
            <v>MANTA</v>
          </cell>
          <cell r="P2110" t="str">
            <v>MANTA</v>
          </cell>
          <cell r="Q2110" t="str">
            <v>MANABI</v>
          </cell>
          <cell r="R2110" t="str">
            <v>2023-00483</v>
          </cell>
          <cell r="W2110" t="str">
            <v>1715480081001</v>
          </cell>
          <cell r="X2110" t="str">
            <v>995025256</v>
          </cell>
          <cell r="AA2110">
            <v>44939</v>
          </cell>
          <cell r="AD2110">
            <v>1</v>
          </cell>
          <cell r="AE2110">
            <v>1</v>
          </cell>
          <cell r="AH2110" t="str">
            <v> </v>
          </cell>
          <cell r="AI2110" t="str">
            <v>DESPACHO</v>
          </cell>
          <cell r="AJ2110" t="str">
            <v>Normal</v>
          </cell>
          <cell r="AL2110" t="str">
            <v>NO</v>
          </cell>
          <cell r="AN2110" t="str">
            <v>CMP</v>
          </cell>
          <cell r="AP2110">
            <v>44939</v>
          </cell>
          <cell r="AR2110" t="str">
            <v>MOVISTAR_2023-00483</v>
          </cell>
          <cell r="AS2110">
            <v>329932</v>
          </cell>
          <cell r="AT2110" t="str">
            <v>D40</v>
          </cell>
          <cell r="AU2110" t="str">
            <v>INDIRECTO</v>
          </cell>
          <cell r="AV2110">
            <v>2</v>
          </cell>
          <cell r="AX2110" t="str">
            <v>ENTREGADO</v>
          </cell>
          <cell r="AY2110" t="str">
            <v>LTE XIAOMI 12T NEGRO: 2 und</v>
          </cell>
          <cell r="AZ2110" t="str">
            <v>TERMINAL</v>
          </cell>
          <cell r="BA2110" t="str">
            <v/>
          </cell>
        </row>
        <row r="2111">
          <cell r="A2111" t="str">
            <v>2023-00484</v>
          </cell>
          <cell r="B2111" t="str">
            <v>MOVISTAR</v>
          </cell>
          <cell r="C2111">
            <v>44939</v>
          </cell>
          <cell r="D2111" t="str">
            <v>FLEXNET ECUADOR - MOVISTAR</v>
          </cell>
          <cell r="E2111" t="str">
            <v>CALLE 28 DE JUNIO S/N Y GARCIA MORENO ENTRADA LLANO GRANDE</v>
          </cell>
          <cell r="H2111" t="str">
            <v>170208</v>
          </cell>
          <cell r="I2111" t="str">
            <v>QUITO</v>
          </cell>
          <cell r="J2111" t="str">
            <v>PICHINCHA</v>
          </cell>
          <cell r="K2111" t="str">
            <v>CAVS MALL DEL RIO_SANTIAGO IVAN PINEDA BERMEO_ALIRIO JOSÉ BRICEÑO RIVAS</v>
          </cell>
          <cell r="L2111" t="str">
            <v>AV FELIPE II LB86 Y CIRCUNVALACION SUR CC MALL DEL RIO</v>
          </cell>
          <cell r="O2111" t="str">
            <v>CUENCA</v>
          </cell>
          <cell r="P2111" t="str">
            <v>CUENCA</v>
          </cell>
          <cell r="Q2111" t="str">
            <v>AZUAY</v>
          </cell>
          <cell r="R2111" t="str">
            <v>2023-00484</v>
          </cell>
          <cell r="W2111" t="str">
            <v>0</v>
          </cell>
          <cell r="X2111" t="str">
            <v>0979146599 - 0999923627</v>
          </cell>
          <cell r="AA2111">
            <v>44939</v>
          </cell>
          <cell r="AD2111">
            <v>1</v>
          </cell>
          <cell r="AE2111">
            <v>1</v>
          </cell>
          <cell r="AH2111" t="str">
            <v> </v>
          </cell>
          <cell r="AI2111" t="str">
            <v>DESPACHO</v>
          </cell>
          <cell r="AJ2111" t="str">
            <v>Normal</v>
          </cell>
          <cell r="AL2111" t="str">
            <v>NO</v>
          </cell>
          <cell r="AN2111" t="str">
            <v>R8</v>
          </cell>
          <cell r="AP2111">
            <v>44939</v>
          </cell>
          <cell r="AR2111" t="str">
            <v>MOVISTAR_2023-00484</v>
          </cell>
          <cell r="AS2111">
            <v>329936</v>
          </cell>
          <cell r="AT2111" t="str">
            <v>D40</v>
          </cell>
          <cell r="AU2111" t="str">
            <v>DIRECTO</v>
          </cell>
          <cell r="AV2111">
            <v>2</v>
          </cell>
          <cell r="AX2111" t="str">
            <v>ENTREGADO</v>
          </cell>
          <cell r="AY2111" t="str">
            <v>LTE XIAOMI 12T NEGRO: 2 und</v>
          </cell>
          <cell r="AZ2111" t="str">
            <v>TERMINAL</v>
          </cell>
          <cell r="BA2111" t="str">
            <v/>
          </cell>
        </row>
        <row r="2112">
          <cell r="A2112" t="str">
            <v>2023-00485</v>
          </cell>
          <cell r="B2112" t="str">
            <v>MOVISTAR</v>
          </cell>
          <cell r="C2112">
            <v>44939</v>
          </cell>
          <cell r="D2112" t="str">
            <v>FLEXNET ECUADOR - MOVISTAR</v>
          </cell>
          <cell r="E2112" t="str">
            <v>CALLE 28 DE JUNIO S/N Y GARCIA MORENO ENTRADA LLANO GRANDE</v>
          </cell>
          <cell r="H2112" t="str">
            <v>170208</v>
          </cell>
          <cell r="I2112" t="str">
            <v>QUITO</v>
          </cell>
          <cell r="J2112" t="str">
            <v>PICHINCHA</v>
          </cell>
          <cell r="K2112" t="str">
            <v>CAVS AE NORPHONE EL CONDADO_PUSDÁ CHEZA ERIKA ELIZABETH</v>
          </cell>
          <cell r="L2112" t="str">
            <v>AVENIDA DE LA PRENSA Y AVENIDA KENNEDY CC CONDADO SHOPPING  LOCAL 314 FRENTE A KIA</v>
          </cell>
          <cell r="O2112" t="str">
            <v>QUITO</v>
          </cell>
          <cell r="P2112" t="str">
            <v>QUITO</v>
          </cell>
          <cell r="Q2112" t="str">
            <v>PICHINCHA</v>
          </cell>
          <cell r="R2112" t="str">
            <v>2023-00485</v>
          </cell>
          <cell r="W2112" t="str">
            <v>1091717898001</v>
          </cell>
          <cell r="X2112" t="str">
            <v>984246089</v>
          </cell>
          <cell r="AA2112">
            <v>44939</v>
          </cell>
          <cell r="AD2112">
            <v>1</v>
          </cell>
          <cell r="AE2112">
            <v>1</v>
          </cell>
          <cell r="AH2112" t="str">
            <v> </v>
          </cell>
          <cell r="AI2112" t="str">
            <v>DESPACHO</v>
          </cell>
          <cell r="AJ2112" t="str">
            <v>Normal</v>
          </cell>
          <cell r="AL2112" t="str">
            <v>NO</v>
          </cell>
          <cell r="AN2112" t="str">
            <v>NORINDQUICAV7304</v>
          </cell>
          <cell r="AP2112">
            <v>44939</v>
          </cell>
          <cell r="AR2112" t="str">
            <v>MOVISTAR_2023-00485</v>
          </cell>
          <cell r="AS2112">
            <v>329934</v>
          </cell>
          <cell r="AT2112" t="str">
            <v>D40</v>
          </cell>
          <cell r="AU2112" t="str">
            <v>INDIRECTO</v>
          </cell>
          <cell r="AV2112">
            <v>3</v>
          </cell>
          <cell r="AX2112" t="str">
            <v>ENTREGADO</v>
          </cell>
          <cell r="AY2112" t="str">
            <v>LTE XIAOMI 12T NEGRO: 3 und</v>
          </cell>
          <cell r="AZ2112" t="str">
            <v>TERMINAL</v>
          </cell>
          <cell r="BA2112" t="str">
            <v/>
          </cell>
        </row>
        <row r="2113">
          <cell r="A2113" t="str">
            <v>2023-00486</v>
          </cell>
          <cell r="B2113" t="str">
            <v>MOVISTAR</v>
          </cell>
          <cell r="C2113">
            <v>44939</v>
          </cell>
          <cell r="D2113" t="str">
            <v>FLEXNET ECUADOR - MOVISTAR</v>
          </cell>
          <cell r="E2113" t="str">
            <v>CALLE 28 DE JUNIO S/N Y GARCIA MORENO ENTRADA LLANO GRANDE</v>
          </cell>
          <cell r="H2113" t="str">
            <v>170208</v>
          </cell>
          <cell r="I2113" t="str">
            <v>QUITO</v>
          </cell>
          <cell r="J2113" t="str">
            <v>PICHINCHA</v>
          </cell>
          <cell r="K2113" t="str">
            <v>AE NORPHONE MALL DEL SOL_ANDY SOLORZANO - SAMANTHA ENRIQUEZ</v>
          </cell>
          <cell r="L2113" t="str">
            <v>AV. JOAQUIN ORRANTIA Y AV. CONSTITUCION. PARROQUIA TARQUI 4TO PSJ. 1 NE.POSTAL 090513</v>
          </cell>
          <cell r="O2113" t="str">
            <v>GUAYAQUIL</v>
          </cell>
          <cell r="P2113" t="str">
            <v>GUAYAQUIL</v>
          </cell>
          <cell r="Q2113" t="str">
            <v>GUAYAS</v>
          </cell>
          <cell r="R2113" t="str">
            <v>2023-00486</v>
          </cell>
          <cell r="W2113" t="str">
            <v>1091717898001</v>
          </cell>
          <cell r="X2113" t="str">
            <v>0995482890  - 0987620147</v>
          </cell>
          <cell r="AA2113">
            <v>44939</v>
          </cell>
          <cell r="AD2113">
            <v>1</v>
          </cell>
          <cell r="AE2113">
            <v>1</v>
          </cell>
          <cell r="AH2113" t="str">
            <v>CC MALL DEL SOL LOCAL A55 PB ZONA 1.</v>
          </cell>
          <cell r="AI2113" t="str">
            <v>DESPACHO</v>
          </cell>
          <cell r="AJ2113" t="str">
            <v>Normal</v>
          </cell>
          <cell r="AL2113" t="str">
            <v>NO</v>
          </cell>
          <cell r="AN2113" t="str">
            <v>NORINDGUAAEN10506</v>
          </cell>
          <cell r="AP2113">
            <v>44939</v>
          </cell>
          <cell r="AR2113" t="str">
            <v>MOVISTAR_2023-00486</v>
          </cell>
          <cell r="AS2113">
            <v>329938</v>
          </cell>
          <cell r="AT2113" t="str">
            <v>D40</v>
          </cell>
          <cell r="AU2113" t="str">
            <v>INDIRECTO</v>
          </cell>
          <cell r="AV2113">
            <v>3</v>
          </cell>
          <cell r="AX2113" t="str">
            <v>ENTREGADO</v>
          </cell>
          <cell r="AY2113" t="str">
            <v>LTE XIAOMI 12T NEGRO: 3 und</v>
          </cell>
          <cell r="AZ2113" t="str">
            <v>TERMINAL</v>
          </cell>
          <cell r="BA2113" t="str">
            <v/>
          </cell>
        </row>
        <row r="2114">
          <cell r="A2114" t="str">
            <v>2023-00487</v>
          </cell>
          <cell r="B2114" t="str">
            <v>MOVISTAR</v>
          </cell>
          <cell r="C2114">
            <v>44939</v>
          </cell>
          <cell r="D2114" t="str">
            <v>FLEXNET ECUADOR - MOVISTAR</v>
          </cell>
          <cell r="E2114" t="str">
            <v>CALLE 28 DE JUNIO S/N Y GARCIA MORENO ENTRADA LLANO GRANDE</v>
          </cell>
          <cell r="H2114" t="str">
            <v>170208</v>
          </cell>
          <cell r="I2114" t="str">
            <v>QUITO</v>
          </cell>
          <cell r="J2114" t="str">
            <v>PICHINCHA</v>
          </cell>
          <cell r="K2114" t="str">
            <v>CAVS AE NORPHONE EL PORTAL_LOURDES BRAVO</v>
          </cell>
          <cell r="L2114" t="str">
            <v>AV GALO PLAZA LASSO Y AV SIMON BOLIVAR CENTRO COMERCIAL PORTAL SHOPPING LOCAL P25253 PISO DOS</v>
          </cell>
          <cell r="O2114" t="str">
            <v>QUITO</v>
          </cell>
          <cell r="P2114" t="str">
            <v>QUITO</v>
          </cell>
          <cell r="Q2114" t="str">
            <v>PICHINCHA</v>
          </cell>
          <cell r="R2114" t="str">
            <v>2023-00487</v>
          </cell>
          <cell r="W2114" t="str">
            <v>1091717898001</v>
          </cell>
          <cell r="X2114" t="str">
            <v>998659562</v>
          </cell>
          <cell r="AA2114">
            <v>44939</v>
          </cell>
          <cell r="AD2114">
            <v>1</v>
          </cell>
          <cell r="AE2114">
            <v>1</v>
          </cell>
          <cell r="AH2114" t="str">
            <v> </v>
          </cell>
          <cell r="AI2114" t="str">
            <v>DESPACHO</v>
          </cell>
          <cell r="AJ2114" t="str">
            <v>Normal</v>
          </cell>
          <cell r="AL2114" t="str">
            <v>NO</v>
          </cell>
          <cell r="AN2114" t="str">
            <v>NORINDQUICAV7258</v>
          </cell>
          <cell r="AP2114">
            <v>44939</v>
          </cell>
          <cell r="AR2114" t="str">
            <v>MOVISTAR_2023-00487</v>
          </cell>
          <cell r="AS2114">
            <v>329931</v>
          </cell>
          <cell r="AT2114" t="str">
            <v>D40</v>
          </cell>
          <cell r="AU2114" t="str">
            <v>INDIRECTO</v>
          </cell>
          <cell r="AV2114">
            <v>3</v>
          </cell>
          <cell r="AX2114" t="str">
            <v>ENTREGADO</v>
          </cell>
          <cell r="AY2114" t="str">
            <v>LTE XIAOMI 12T NEGRO: 3 und</v>
          </cell>
          <cell r="AZ2114" t="str">
            <v>TERMINAL</v>
          </cell>
          <cell r="BA2114" t="str">
            <v/>
          </cell>
        </row>
        <row r="2115">
          <cell r="A2115" t="str">
            <v>2023-00488</v>
          </cell>
          <cell r="B2115" t="str">
            <v>MOVISTAR</v>
          </cell>
          <cell r="C2115">
            <v>44939</v>
          </cell>
          <cell r="D2115" t="str">
            <v>FLEXNET ECUADOR - MOVISTAR</v>
          </cell>
          <cell r="E2115" t="str">
            <v>CALLE 28 DE JUNIO S/N Y GARCIA MORENO ENTRADA LLANO GRANDE</v>
          </cell>
          <cell r="H2115" t="str">
            <v>170208</v>
          </cell>
          <cell r="I2115" t="str">
            <v>QUITO</v>
          </cell>
          <cell r="J2115" t="str">
            <v>PICHINCHA</v>
          </cell>
          <cell r="K2115" t="str">
            <v>AE NORPHONE 9 DE OCT_LOURDES BRAVO</v>
          </cell>
          <cell r="L2115" t="str">
            <v>9 DE OCTUBRE ENTRE PEDRO CARBO Y GENERAL CORDOVA, EDIFICIO SAN FRANCISCO 300 LOCAL NO. 8 PLANTA BAJA (PARTE EXTERIOR)</v>
          </cell>
          <cell r="O2115" t="str">
            <v>GUAYAQUIL</v>
          </cell>
          <cell r="P2115" t="str">
            <v>GUAYAQUIL</v>
          </cell>
          <cell r="Q2115" t="str">
            <v>GUAYAS</v>
          </cell>
          <cell r="R2115" t="str">
            <v>2023-00488</v>
          </cell>
          <cell r="W2115" t="str">
            <v>1091717898001</v>
          </cell>
          <cell r="X2115" t="str">
            <v>0984246089</v>
          </cell>
          <cell r="AA2115">
            <v>44939</v>
          </cell>
          <cell r="AD2115">
            <v>1</v>
          </cell>
          <cell r="AE2115">
            <v>1</v>
          </cell>
          <cell r="AH2115" t="str">
            <v>0</v>
          </cell>
          <cell r="AI2115" t="str">
            <v>DESPACHO</v>
          </cell>
          <cell r="AJ2115" t="str">
            <v>Normal</v>
          </cell>
          <cell r="AL2115" t="str">
            <v>NO</v>
          </cell>
          <cell r="AN2115" t="str">
            <v>NORINDGUAAEN13978</v>
          </cell>
          <cell r="AP2115">
            <v>44939</v>
          </cell>
          <cell r="AR2115" t="str">
            <v>MOVISTAR_2023-00488</v>
          </cell>
          <cell r="AS2115">
            <v>329935</v>
          </cell>
          <cell r="AT2115" t="str">
            <v>D40</v>
          </cell>
          <cell r="AU2115" t="str">
            <v>INDIRECTO</v>
          </cell>
          <cell r="AV2115">
            <v>2</v>
          </cell>
          <cell r="AX2115" t="str">
            <v>ENTREGADO</v>
          </cell>
          <cell r="AY2115" t="str">
            <v>LTE XIAOMI 12T NEGRO: 2 und</v>
          </cell>
          <cell r="AZ2115" t="str">
            <v>TERMINAL</v>
          </cell>
          <cell r="BA2115" t="str">
            <v/>
          </cell>
        </row>
        <row r="2116">
          <cell r="A2116" t="str">
            <v>2023-00489</v>
          </cell>
          <cell r="B2116" t="str">
            <v>MOVISTAR</v>
          </cell>
          <cell r="C2116">
            <v>44939</v>
          </cell>
          <cell r="D2116" t="str">
            <v>FLEXNET ECUADOR - MOVISTAR</v>
          </cell>
          <cell r="E2116" t="str">
            <v>CALLE 28 DE JUNIO S/N Y GARCIA MORENO ENTRADA LLANO GRANDE</v>
          </cell>
          <cell r="H2116" t="str">
            <v>170208</v>
          </cell>
          <cell r="I2116" t="str">
            <v>QUITO</v>
          </cell>
          <cell r="J2116" t="str">
            <v>PICHINCHA</v>
          </cell>
          <cell r="K2116" t="str">
            <v>CAVS AE SALESLAND SCALA_DIEGO FERNANDO MENA VILLALBA</v>
          </cell>
          <cell r="L2116" t="str">
            <v>KILOMETRO 12 ½, PARROQUIA DE CUMBAYA, CENTRO COMERCIAL SCALA SHOPPING, PLANTA BAJA, LOCAL L104</v>
          </cell>
          <cell r="O2116" t="str">
            <v>QUITO</v>
          </cell>
          <cell r="P2116" t="str">
            <v>QUITO</v>
          </cell>
          <cell r="Q2116" t="str">
            <v>PICHINCHA</v>
          </cell>
          <cell r="R2116" t="str">
            <v>2023-00489</v>
          </cell>
          <cell r="W2116" t="str">
            <v>1713085593</v>
          </cell>
          <cell r="X2116" t="str">
            <v>22256500</v>
          </cell>
          <cell r="AA2116">
            <v>44939</v>
          </cell>
          <cell r="AD2116">
            <v>1</v>
          </cell>
          <cell r="AE2116">
            <v>1</v>
          </cell>
          <cell r="AH2116" t="str">
            <v>0</v>
          </cell>
          <cell r="AI2116" t="str">
            <v>DESPACHO</v>
          </cell>
          <cell r="AJ2116" t="str">
            <v>Normal</v>
          </cell>
          <cell r="AL2116" t="str">
            <v>NO</v>
          </cell>
          <cell r="AN2116" t="str">
            <v>SALINDQUICAV16598</v>
          </cell>
          <cell r="AP2116">
            <v>44939</v>
          </cell>
          <cell r="AR2116" t="str">
            <v>MOVISTAR_2023-00489</v>
          </cell>
          <cell r="AS2116">
            <v>329941</v>
          </cell>
          <cell r="AT2116" t="str">
            <v>D40</v>
          </cell>
          <cell r="AU2116" t="str">
            <v>INDIRECTO</v>
          </cell>
          <cell r="AV2116">
            <v>3</v>
          </cell>
          <cell r="AX2116" t="str">
            <v>ENTREGADO</v>
          </cell>
          <cell r="AY2116" t="str">
            <v>LTE XIAOMI 12T NEGRO: 3 und</v>
          </cell>
          <cell r="AZ2116" t="str">
            <v>TERMINAL</v>
          </cell>
          <cell r="BA2116" t="str">
            <v/>
          </cell>
        </row>
        <row r="2117">
          <cell r="A2117" t="str">
            <v>2023-00490</v>
          </cell>
          <cell r="B2117" t="str">
            <v>MOVISTAR</v>
          </cell>
          <cell r="C2117">
            <v>44939</v>
          </cell>
          <cell r="D2117" t="str">
            <v>FLEXNET ECUADOR - MOVISTAR</v>
          </cell>
          <cell r="E2117" t="str">
            <v>CALLE 28 DE JUNIO S/N Y GARCIA MORENO ENTRADA LLANO GRANDE</v>
          </cell>
          <cell r="H2117" t="str">
            <v>170208</v>
          </cell>
          <cell r="I2117" t="str">
            <v>QUITO</v>
          </cell>
          <cell r="J2117" t="str">
            <v>PICHINCHA</v>
          </cell>
          <cell r="K2117" t="str">
            <v>AE NORPHONE PORTOVIEJO_JORGE EDUARDO GUZMAN BENITEZ</v>
          </cell>
          <cell r="L2117" t="str">
            <v>AV. AMERICA Y, JORGE WASHINGTON, PORTOVIEJO LOCAL 16 Y 17 PLANTA BAJA</v>
          </cell>
          <cell r="O2117" t="str">
            <v>PORTOVIEJO</v>
          </cell>
          <cell r="P2117" t="str">
            <v>PORTOVIEJO</v>
          </cell>
          <cell r="Q2117" t="str">
            <v>MANABI</v>
          </cell>
          <cell r="R2117" t="str">
            <v>2023-00490</v>
          </cell>
          <cell r="W2117" t="str">
            <v>1713171823</v>
          </cell>
          <cell r="X2117" t="str">
            <v>984620069</v>
          </cell>
          <cell r="AA2117">
            <v>44939</v>
          </cell>
          <cell r="AD2117">
            <v>1</v>
          </cell>
          <cell r="AE2117">
            <v>1</v>
          </cell>
          <cell r="AH2117" t="str">
            <v>0</v>
          </cell>
          <cell r="AI2117" t="str">
            <v>DESPACHO</v>
          </cell>
          <cell r="AJ2117" t="str">
            <v>Normal</v>
          </cell>
          <cell r="AL2117" t="str">
            <v>NO</v>
          </cell>
          <cell r="AN2117" t="str">
            <v>NORINDPORAEN15238</v>
          </cell>
          <cell r="AP2117">
            <v>44939</v>
          </cell>
          <cell r="AR2117" t="str">
            <v>MOVISTAR_2023-00490</v>
          </cell>
          <cell r="AS2117">
            <v>329945</v>
          </cell>
          <cell r="AT2117" t="str">
            <v>D40</v>
          </cell>
          <cell r="AU2117" t="str">
            <v>INDIRECTO</v>
          </cell>
          <cell r="AV2117">
            <v>2</v>
          </cell>
          <cell r="AX2117" t="str">
            <v>ENTREGADO</v>
          </cell>
          <cell r="AY2117" t="str">
            <v>LTE XIAOMI 12T NEGRO: 2 und</v>
          </cell>
          <cell r="AZ2117" t="str">
            <v>TERMINAL</v>
          </cell>
          <cell r="BA2117" t="str">
            <v/>
          </cell>
        </row>
        <row r="2118">
          <cell r="A2118" t="str">
            <v>2023-00491</v>
          </cell>
          <cell r="B2118" t="str">
            <v>MOVISTAR</v>
          </cell>
          <cell r="C2118">
            <v>44939</v>
          </cell>
          <cell r="D2118" t="str">
            <v>FLEXNET ECUADOR - MOVISTAR</v>
          </cell>
          <cell r="E2118" t="str">
            <v>CALLE 28 DE JUNIO S/N Y GARCIA MORENO ENTRADA LLANO GRANDE</v>
          </cell>
          <cell r="H2118" t="str">
            <v>170208</v>
          </cell>
          <cell r="I2118" t="str">
            <v>QUITO</v>
          </cell>
          <cell r="J2118" t="str">
            <v>PICHINCHA</v>
          </cell>
          <cell r="K2118" t="str">
            <v>CAVS AE SALESLAND RECREO_DIEGO MENA</v>
          </cell>
          <cell r="L2118" t="str">
            <v>AV PEDRO VICENTE MALDONADO CENTRO COMERCIAL RECREO NUM 37 45PLANTA BAJA QUITO</v>
          </cell>
          <cell r="O2118" t="str">
            <v>QUITO</v>
          </cell>
          <cell r="P2118" t="str">
            <v>QUITO</v>
          </cell>
          <cell r="Q2118" t="str">
            <v>PICHINCHA</v>
          </cell>
          <cell r="R2118" t="str">
            <v>2023-00491</v>
          </cell>
          <cell r="W2118" t="str">
            <v>0</v>
          </cell>
          <cell r="X2118" t="str">
            <v>999805380</v>
          </cell>
          <cell r="AA2118">
            <v>44939</v>
          </cell>
          <cell r="AD2118">
            <v>1</v>
          </cell>
          <cell r="AE2118">
            <v>1</v>
          </cell>
          <cell r="AH2118" t="str">
            <v> </v>
          </cell>
          <cell r="AI2118" t="str">
            <v>DESPACHO</v>
          </cell>
          <cell r="AJ2118" t="str">
            <v>Normal</v>
          </cell>
          <cell r="AL2118" t="str">
            <v>NO</v>
          </cell>
          <cell r="AN2118" t="str">
            <v>SALINDQUICAV10198</v>
          </cell>
          <cell r="AP2118">
            <v>44939</v>
          </cell>
          <cell r="AR2118" t="str">
            <v>MOVISTAR_2023-00491</v>
          </cell>
          <cell r="AS2118">
            <v>329940</v>
          </cell>
          <cell r="AT2118" t="str">
            <v>D40</v>
          </cell>
          <cell r="AU2118" t="str">
            <v>INDIRECTO</v>
          </cell>
          <cell r="AV2118">
            <v>3</v>
          </cell>
          <cell r="AX2118" t="str">
            <v>ENTREGADO</v>
          </cell>
          <cell r="AY2118" t="str">
            <v>LTE XIAOMI 12T NEGRO: 3 und</v>
          </cell>
          <cell r="AZ2118" t="str">
            <v>TERMINAL</v>
          </cell>
          <cell r="BA2118" t="str">
            <v/>
          </cell>
        </row>
        <row r="2119">
          <cell r="A2119" t="str">
            <v>2023-00492</v>
          </cell>
          <cell r="B2119" t="str">
            <v>MOVISTAR</v>
          </cell>
          <cell r="C2119">
            <v>44939</v>
          </cell>
          <cell r="D2119" t="str">
            <v>FLEXNET ECUADOR - MOVISTAR</v>
          </cell>
          <cell r="E2119" t="str">
            <v>CALLE 28 DE JUNIO S/N Y GARCIA MORENO ENTRADA LLANO GRANDE</v>
          </cell>
          <cell r="H2119" t="str">
            <v>170208</v>
          </cell>
          <cell r="I2119" t="str">
            <v>QUITO</v>
          </cell>
          <cell r="J2119" t="str">
            <v>PICHINCHA</v>
          </cell>
          <cell r="K2119" t="str">
            <v>CAVS AE SALESLAND AMERICA_DIEGO MENA</v>
          </cell>
          <cell r="L2119" t="str">
            <v>LAZA DE LAS AMERICAS INTERSECCION AV NACIONES UNIDAS Y REPUBLICA PB 6 2 QUITO</v>
          </cell>
          <cell r="O2119" t="str">
            <v>QUITO</v>
          </cell>
          <cell r="P2119" t="str">
            <v>QUITO</v>
          </cell>
          <cell r="Q2119" t="str">
            <v>PICHINCHA</v>
          </cell>
          <cell r="R2119" t="str">
            <v>2023-00492</v>
          </cell>
          <cell r="W2119" t="str">
            <v>0</v>
          </cell>
          <cell r="X2119" t="str">
            <v>999805380</v>
          </cell>
          <cell r="AA2119">
            <v>44939</v>
          </cell>
          <cell r="AD2119">
            <v>1</v>
          </cell>
          <cell r="AE2119">
            <v>1</v>
          </cell>
          <cell r="AH2119" t="str">
            <v> </v>
          </cell>
          <cell r="AI2119" t="str">
            <v>DESPACHO</v>
          </cell>
          <cell r="AJ2119" t="str">
            <v>Normal</v>
          </cell>
          <cell r="AL2119" t="str">
            <v>NO</v>
          </cell>
          <cell r="AN2119" t="str">
            <v>SALINDQUICAV10202</v>
          </cell>
          <cell r="AP2119">
            <v>44939</v>
          </cell>
          <cell r="AR2119" t="str">
            <v>MOVISTAR_2023-00492</v>
          </cell>
          <cell r="AS2119">
            <v>329944</v>
          </cell>
          <cell r="AT2119" t="str">
            <v>D40</v>
          </cell>
          <cell r="AU2119" t="str">
            <v>INDIRECTO</v>
          </cell>
          <cell r="AV2119">
            <v>2</v>
          </cell>
          <cell r="AX2119" t="str">
            <v>ENTREGADO</v>
          </cell>
          <cell r="AY2119" t="str">
            <v>LTE XIAOMI 12T SILVER: 2 und</v>
          </cell>
          <cell r="AZ2119" t="str">
            <v>TERMINAL</v>
          </cell>
          <cell r="BA2119" t="str">
            <v/>
          </cell>
        </row>
        <row r="2120">
          <cell r="A2120" t="str">
            <v>2023-00493</v>
          </cell>
          <cell r="B2120" t="str">
            <v>MOVISTAR</v>
          </cell>
          <cell r="C2120">
            <v>44939</v>
          </cell>
          <cell r="D2120" t="str">
            <v>FLEXNET ECUADOR - MOVISTAR</v>
          </cell>
          <cell r="E2120" t="str">
            <v>CALLE 28 DE JUNIO S/N Y GARCIA MORENO ENTRADA LLANO GRANDE</v>
          </cell>
          <cell r="H2120" t="str">
            <v>170208</v>
          </cell>
          <cell r="I2120" t="str">
            <v>QUITO</v>
          </cell>
          <cell r="J2120" t="str">
            <v>PICHINCHA</v>
          </cell>
          <cell r="K2120" t="str">
            <v>CAVS AE NORPHONE EL JARDIN_PAOLA MORAN</v>
          </cell>
          <cell r="L2120" t="str">
            <v>AV AMAZONAS N6  114 Y REPUBLICA CC EL JARDIN</v>
          </cell>
          <cell r="O2120" t="str">
            <v>QUITO</v>
          </cell>
          <cell r="P2120" t="str">
            <v>QUITO</v>
          </cell>
          <cell r="Q2120" t="str">
            <v>PICHINCHA</v>
          </cell>
          <cell r="R2120" t="str">
            <v>2023-00493</v>
          </cell>
          <cell r="W2120" t="str">
            <v>1091717898001</v>
          </cell>
          <cell r="X2120" t="str">
            <v>998659562</v>
          </cell>
          <cell r="AA2120">
            <v>44939</v>
          </cell>
          <cell r="AD2120">
            <v>1</v>
          </cell>
          <cell r="AE2120">
            <v>1</v>
          </cell>
          <cell r="AH2120" t="str">
            <v> </v>
          </cell>
          <cell r="AI2120" t="str">
            <v>DESPACHO</v>
          </cell>
          <cell r="AJ2120" t="str">
            <v>Normal</v>
          </cell>
          <cell r="AL2120" t="str">
            <v>NO</v>
          </cell>
          <cell r="AN2120" t="str">
            <v>NORINDQUICAV7307</v>
          </cell>
          <cell r="AP2120">
            <v>44939</v>
          </cell>
          <cell r="AR2120" t="str">
            <v>MOVISTAR_2023-00493</v>
          </cell>
          <cell r="AS2120">
            <v>329942</v>
          </cell>
          <cell r="AT2120" t="str">
            <v>D40</v>
          </cell>
          <cell r="AU2120" t="str">
            <v>INDIRECTO</v>
          </cell>
          <cell r="AV2120">
            <v>3</v>
          </cell>
          <cell r="AX2120" t="str">
            <v>ENTREGADO</v>
          </cell>
          <cell r="AY2120" t="str">
            <v>LTE XIAOMI 12T NEGRO: 3 und</v>
          </cell>
          <cell r="AZ2120" t="str">
            <v>TERMINAL</v>
          </cell>
          <cell r="BA2120" t="str">
            <v/>
          </cell>
        </row>
        <row r="2121">
          <cell r="A2121" t="str">
            <v>2023-00494</v>
          </cell>
          <cell r="B2121" t="str">
            <v>MOVISTAR</v>
          </cell>
          <cell r="C2121">
            <v>44939</v>
          </cell>
          <cell r="D2121" t="str">
            <v>FLEXNET ECUADOR - MOVISTAR</v>
          </cell>
          <cell r="E2121" t="str">
            <v>CALLE 28 DE JUNIO S/N Y GARCIA MORENO ENTRADA LLANO GRANDE</v>
          </cell>
          <cell r="H2121" t="str">
            <v>170208</v>
          </cell>
          <cell r="I2121" t="str">
            <v>QUITO</v>
          </cell>
          <cell r="J2121" t="str">
            <v>PICHINCHA</v>
          </cell>
          <cell r="K2121" t="str">
            <v>CAVS AE SALESLAND CONDADO_DIEGO MENA</v>
          </cell>
          <cell r="L2121" t="str">
            <v>AV DE LA PRENSA Y AV KENNED CENTRO COMERCIAL CONDADO SHOPING NIVEL 3 NUM L35 4 355 QUITO</v>
          </cell>
          <cell r="O2121" t="str">
            <v>QUITO</v>
          </cell>
          <cell r="P2121" t="str">
            <v>QUITO</v>
          </cell>
          <cell r="Q2121" t="str">
            <v>PICHINCHA</v>
          </cell>
          <cell r="R2121" t="str">
            <v>2023-00494</v>
          </cell>
          <cell r="W2121" t="str">
            <v>0</v>
          </cell>
          <cell r="X2121" t="str">
            <v>999805380</v>
          </cell>
          <cell r="AA2121">
            <v>44939</v>
          </cell>
          <cell r="AD2121">
            <v>1</v>
          </cell>
          <cell r="AE2121">
            <v>1</v>
          </cell>
          <cell r="AH2121" t="str">
            <v> </v>
          </cell>
          <cell r="AI2121" t="str">
            <v>DESPACHO</v>
          </cell>
          <cell r="AJ2121" t="str">
            <v>Normal</v>
          </cell>
          <cell r="AL2121" t="str">
            <v>NO</v>
          </cell>
          <cell r="AN2121" t="str">
            <v>SALINDQUICAV10204</v>
          </cell>
          <cell r="AP2121">
            <v>44939</v>
          </cell>
          <cell r="AR2121" t="str">
            <v>MOVISTAR_2023-00494</v>
          </cell>
          <cell r="AS2121">
            <v>329946</v>
          </cell>
          <cell r="AT2121" t="str">
            <v>D40</v>
          </cell>
          <cell r="AU2121" t="str">
            <v>INDIRECTO</v>
          </cell>
          <cell r="AV2121">
            <v>2</v>
          </cell>
          <cell r="AX2121" t="str">
            <v>ENTREGADO</v>
          </cell>
          <cell r="AY2121" t="str">
            <v>LTE XIAOMI 12T SILVER: 2 und</v>
          </cell>
          <cell r="AZ2121" t="str">
            <v>TERMINAL</v>
          </cell>
          <cell r="BA2121" t="str">
            <v/>
          </cell>
        </row>
        <row r="2122">
          <cell r="A2122" t="str">
            <v>2023-00495</v>
          </cell>
          <cell r="B2122" t="str">
            <v>MOVISTAR</v>
          </cell>
          <cell r="C2122">
            <v>44939</v>
          </cell>
          <cell r="D2122" t="str">
            <v>FLEXNET ECUADOR - MOVISTAR</v>
          </cell>
          <cell r="E2122" t="str">
            <v>CALLE 28 DE JUNIO S/N Y GARCIA MORENO ENTRADA LLANO GRANDE</v>
          </cell>
          <cell r="H2122" t="str">
            <v>170208</v>
          </cell>
          <cell r="I2122" t="str">
            <v>QUITO</v>
          </cell>
          <cell r="J2122" t="str">
            <v>PICHINCHA</v>
          </cell>
          <cell r="K2122" t="str">
            <v>AE NORPHONE RIOBAMBA_LOURDES BRAVO</v>
          </cell>
          <cell r="L2122" t="str">
            <v>10 DE AGOSTO Y GARCIA MORENO ESQUINA LOCAL PLANTA BAJA DIAGONAL BANCO INTERNACIONAL</v>
          </cell>
          <cell r="O2122" t="str">
            <v>RIOBAMBA</v>
          </cell>
          <cell r="P2122" t="str">
            <v>RIOBAMBA</v>
          </cell>
          <cell r="Q2122" t="str">
            <v>CHIMBORAZO</v>
          </cell>
          <cell r="R2122" t="str">
            <v>2023-00495</v>
          </cell>
          <cell r="W2122" t="str">
            <v>1091717898001</v>
          </cell>
          <cell r="X2122" t="str">
            <v>998659562</v>
          </cell>
          <cell r="AA2122">
            <v>44939</v>
          </cell>
          <cell r="AD2122">
            <v>1</v>
          </cell>
          <cell r="AE2122">
            <v>1</v>
          </cell>
          <cell r="AH2122" t="str">
            <v> </v>
          </cell>
          <cell r="AI2122" t="str">
            <v>DESPACHO</v>
          </cell>
          <cell r="AJ2122" t="str">
            <v>Normal</v>
          </cell>
          <cell r="AL2122" t="str">
            <v>NO</v>
          </cell>
          <cell r="AN2122" t="str">
            <v>NORINDRIOAEN10398</v>
          </cell>
          <cell r="AP2122">
            <v>44939</v>
          </cell>
          <cell r="AR2122" t="str">
            <v>MOVISTAR_2023-00495</v>
          </cell>
          <cell r="AS2122">
            <v>329939</v>
          </cell>
          <cell r="AT2122" t="str">
            <v>D40</v>
          </cell>
          <cell r="AU2122" t="str">
            <v>INDIRECTO</v>
          </cell>
          <cell r="AV2122">
            <v>2</v>
          </cell>
          <cell r="AX2122" t="str">
            <v>ENTREGADO</v>
          </cell>
          <cell r="AY2122" t="str">
            <v>LTE XIAOMI 12T SILVER: 2 und</v>
          </cell>
          <cell r="AZ2122" t="str">
            <v>TERMINAL</v>
          </cell>
          <cell r="BA2122" t="str">
            <v/>
          </cell>
        </row>
        <row r="2123">
          <cell r="A2123" t="str">
            <v>2023-00496</v>
          </cell>
          <cell r="B2123" t="str">
            <v>MOVISTAR</v>
          </cell>
          <cell r="C2123">
            <v>44939</v>
          </cell>
          <cell r="D2123" t="str">
            <v>FLEXNET ECUADOR - MOVISTAR</v>
          </cell>
          <cell r="E2123" t="str">
            <v>CALLE 28 DE JUNIO S/N Y GARCIA MORENO ENTRADA LLANO GRANDE</v>
          </cell>
          <cell r="H2123" t="str">
            <v>170208</v>
          </cell>
          <cell r="I2123" t="str">
            <v>QUITO</v>
          </cell>
          <cell r="J2123" t="str">
            <v>PICHINCHA</v>
          </cell>
          <cell r="K2123" t="str">
            <v>CAVS AE SALESLAND CUENCA CENTRO_DIEGO MENA</v>
          </cell>
          <cell r="L2123" t="str">
            <v>CALLE BOLIVAR Y LUIS CORDERO N 755 CUENCA</v>
          </cell>
          <cell r="O2123" t="str">
            <v>CUENCA</v>
          </cell>
          <cell r="P2123" t="str">
            <v>CUENCA</v>
          </cell>
          <cell r="Q2123" t="str">
            <v>AZUAY</v>
          </cell>
          <cell r="R2123" t="str">
            <v>2023-00496</v>
          </cell>
          <cell r="W2123" t="str">
            <v>0</v>
          </cell>
          <cell r="X2123" t="str">
            <v>999805380</v>
          </cell>
          <cell r="AA2123">
            <v>44939</v>
          </cell>
          <cell r="AD2123">
            <v>1</v>
          </cell>
          <cell r="AE2123">
            <v>1</v>
          </cell>
          <cell r="AH2123" t="str">
            <v> </v>
          </cell>
          <cell r="AI2123" t="str">
            <v>DESPACHO</v>
          </cell>
          <cell r="AJ2123" t="str">
            <v>Normal</v>
          </cell>
          <cell r="AL2123" t="str">
            <v>NO</v>
          </cell>
          <cell r="AN2123" t="str">
            <v>SALINDCUECAV10218</v>
          </cell>
          <cell r="AP2123">
            <v>44939</v>
          </cell>
          <cell r="AR2123" t="str">
            <v>MOVISTAR_2023-00496</v>
          </cell>
          <cell r="AS2123">
            <v>329943</v>
          </cell>
          <cell r="AT2123" t="str">
            <v>D40</v>
          </cell>
          <cell r="AU2123" t="str">
            <v>INDIRECTO</v>
          </cell>
          <cell r="AV2123">
            <v>10</v>
          </cell>
          <cell r="AX2123" t="str">
            <v>ENTREGADO</v>
          </cell>
          <cell r="AY2123" t="str">
            <v>LTE SAMSUNG S20 FE 5G VERDE: 1 und / LTE SAMSUNG S21 FE GRIS: 1 und / LTE XIAOMI 12T NEGRO: 2 und / LTE XIAOMI REDMI 10A 64GB AZUL: 1 und / LTE XIAOMI REDMI 10C 128GB GRIS: 2 und / LTE XIAOMI REDMI NOTE 11 GRIS: 3 und</v>
          </cell>
          <cell r="AZ2123" t="str">
            <v>TERMINAL</v>
          </cell>
          <cell r="BA2123" t="str">
            <v/>
          </cell>
        </row>
        <row r="2124">
          <cell r="A2124" t="str">
            <v>2023-00497</v>
          </cell>
          <cell r="B2124" t="str">
            <v>MOVISTAR</v>
          </cell>
          <cell r="C2124">
            <v>44939</v>
          </cell>
          <cell r="D2124" t="str">
            <v>FLEXNET ECUADOR - MOVISTAR</v>
          </cell>
          <cell r="E2124" t="str">
            <v>CALLE 28 DE JUNIO S/N Y GARCIA MORENO ENTRADA LLANO GRANDE</v>
          </cell>
          <cell r="H2124" t="str">
            <v>170208</v>
          </cell>
          <cell r="I2124" t="str">
            <v>QUITO</v>
          </cell>
          <cell r="J2124" t="str">
            <v>PICHINCHA</v>
          </cell>
          <cell r="K2124" t="str">
            <v>AE NORPHONE SANTO DOMINGO_LOURDES BRAVO</v>
          </cell>
          <cell r="L2124" t="str">
            <v>AV QUITO &amp; AV. ABRAHAM CALAZACCON. C C. PASEO SHOPING. LOCAL 15 FRENTE A COMPUTRON AL LADO DE CROCS</v>
          </cell>
          <cell r="O2124" t="str">
            <v>SANTO DOMINGO</v>
          </cell>
          <cell r="P2124" t="str">
            <v>SANTO DOMINGO</v>
          </cell>
          <cell r="Q2124" t="str">
            <v>SANTO DOMINGO DE LOS TSACHILAS</v>
          </cell>
          <cell r="R2124" t="str">
            <v>2023-00497</v>
          </cell>
          <cell r="W2124" t="str">
            <v>1091717898001</v>
          </cell>
          <cell r="X2124" t="str">
            <v>984246089</v>
          </cell>
          <cell r="AA2124">
            <v>44939</v>
          </cell>
          <cell r="AD2124">
            <v>1</v>
          </cell>
          <cell r="AE2124">
            <v>1</v>
          </cell>
          <cell r="AH2124" t="str">
            <v> </v>
          </cell>
          <cell r="AI2124" t="str">
            <v>DESPACHO</v>
          </cell>
          <cell r="AJ2124" t="str">
            <v>Normal</v>
          </cell>
          <cell r="AL2124" t="str">
            <v>NO</v>
          </cell>
          <cell r="AN2124" t="str">
            <v>NORINDSANAEN11260</v>
          </cell>
          <cell r="AP2124">
            <v>44939</v>
          </cell>
          <cell r="AR2124" t="str">
            <v>MOVISTAR_2023-00497</v>
          </cell>
          <cell r="AS2124">
            <v>329952</v>
          </cell>
          <cell r="AT2124" t="str">
            <v>D40</v>
          </cell>
          <cell r="AU2124" t="str">
            <v>INDIRECTO</v>
          </cell>
          <cell r="AV2124">
            <v>3</v>
          </cell>
          <cell r="AX2124" t="str">
            <v>ENTREGADO</v>
          </cell>
          <cell r="AY2124" t="str">
            <v>LTE XIAOMI 12T SILVER: 3 und</v>
          </cell>
          <cell r="AZ2124" t="str">
            <v>TERMINAL</v>
          </cell>
          <cell r="BA2124" t="str">
            <v/>
          </cell>
        </row>
        <row r="2125">
          <cell r="A2125" t="str">
            <v>2023-00498</v>
          </cell>
          <cell r="B2125" t="str">
            <v>MOVISTAR</v>
          </cell>
          <cell r="C2125">
            <v>44939</v>
          </cell>
          <cell r="D2125" t="str">
            <v>FLEXNET ECUADOR - MOVISTAR</v>
          </cell>
          <cell r="E2125" t="str">
            <v>CALLE 28 DE JUNIO S/N Y GARCIA MORENO ENTRADA LLANO GRANDE</v>
          </cell>
          <cell r="H2125" t="str">
            <v>170208</v>
          </cell>
          <cell r="I2125" t="str">
            <v>QUITO</v>
          </cell>
          <cell r="J2125" t="str">
            <v>PICHINCHA</v>
          </cell>
          <cell r="K2125" t="str">
            <v>CAVS AE SALESLAND CUENCA REMIGIO_DIEGO MENA</v>
          </cell>
          <cell r="L2125" t="str">
            <v>AV REMIGIO CCRESPO Y FEDERICO PROAÑO NUM 294 CUENCA</v>
          </cell>
          <cell r="O2125" t="str">
            <v>CUENCA</v>
          </cell>
          <cell r="P2125" t="str">
            <v>CUENCA</v>
          </cell>
          <cell r="Q2125" t="str">
            <v>AZUAY</v>
          </cell>
          <cell r="R2125" t="str">
            <v>2023-00498</v>
          </cell>
          <cell r="W2125" t="str">
            <v>0</v>
          </cell>
          <cell r="X2125" t="str">
            <v>999805380</v>
          </cell>
          <cell r="AA2125">
            <v>44939</v>
          </cell>
          <cell r="AD2125">
            <v>1</v>
          </cell>
          <cell r="AE2125">
            <v>1</v>
          </cell>
          <cell r="AH2125" t="str">
            <v> </v>
          </cell>
          <cell r="AI2125" t="str">
            <v>DESPACHO</v>
          </cell>
          <cell r="AJ2125" t="str">
            <v>Normal</v>
          </cell>
          <cell r="AL2125" t="str">
            <v>NO</v>
          </cell>
          <cell r="AN2125" t="str">
            <v>SALINDCUECAV10200</v>
          </cell>
          <cell r="AP2125">
            <v>44939</v>
          </cell>
          <cell r="AR2125" t="str">
            <v>MOVISTAR_2023-00498</v>
          </cell>
          <cell r="AS2125">
            <v>329950</v>
          </cell>
          <cell r="AT2125" t="str">
            <v>D40</v>
          </cell>
          <cell r="AU2125" t="str">
            <v>INDIRECTO</v>
          </cell>
          <cell r="AV2125">
            <v>2</v>
          </cell>
          <cell r="AX2125" t="str">
            <v>ENTREGADO</v>
          </cell>
          <cell r="AY2125" t="str">
            <v>LTE XIAOMI 12T SILVER: 2 und</v>
          </cell>
          <cell r="AZ2125" t="str">
            <v>TERMINAL</v>
          </cell>
          <cell r="BA2125" t="str">
            <v/>
          </cell>
        </row>
        <row r="2126">
          <cell r="A2126" t="str">
            <v>2023-00499</v>
          </cell>
          <cell r="B2126" t="str">
            <v>MOVISTAR</v>
          </cell>
          <cell r="C2126">
            <v>44939</v>
          </cell>
          <cell r="D2126" t="str">
            <v>FLEXNET ECUADOR - MOVISTAR</v>
          </cell>
          <cell r="E2126" t="str">
            <v>CALLE 28 DE JUNIO S/N Y GARCIA MORENO ENTRADA LLANO GRANDE</v>
          </cell>
          <cell r="H2126" t="str">
            <v>170208</v>
          </cell>
          <cell r="I2126" t="str">
            <v>QUITO</v>
          </cell>
          <cell r="J2126" t="str">
            <v>PICHINCHA</v>
          </cell>
          <cell r="K2126" t="str">
            <v>AE NORPHONE POLICENTRO_LOURDES BRAVO</v>
          </cell>
          <cell r="L2126" t="str">
            <v>CDLA KENNEY AV DEL PERIODISTA Y DR JUAN BAUTISTA ARZUBE CC POLICENTRO LOCAL 9</v>
          </cell>
          <cell r="O2126" t="str">
            <v>GUAYAQUIL</v>
          </cell>
          <cell r="P2126" t="str">
            <v>GUAYAQUIL</v>
          </cell>
          <cell r="Q2126" t="str">
            <v>GUAYAS</v>
          </cell>
          <cell r="R2126" t="str">
            <v>2023-00499</v>
          </cell>
          <cell r="W2126" t="str">
            <v>1091717898001</v>
          </cell>
          <cell r="X2126" t="str">
            <v>984246089</v>
          </cell>
          <cell r="AA2126">
            <v>44939</v>
          </cell>
          <cell r="AD2126">
            <v>1</v>
          </cell>
          <cell r="AE2126">
            <v>1</v>
          </cell>
          <cell r="AH2126" t="str">
            <v> </v>
          </cell>
          <cell r="AI2126" t="str">
            <v>DESPACHO</v>
          </cell>
          <cell r="AJ2126" t="str">
            <v>Normal</v>
          </cell>
          <cell r="AL2126" t="str">
            <v>NO</v>
          </cell>
          <cell r="AN2126" t="str">
            <v>NORINDGUAAEN10806</v>
          </cell>
          <cell r="AP2126">
            <v>44939</v>
          </cell>
          <cell r="AR2126" t="str">
            <v>MOVISTAR_2023-00499</v>
          </cell>
          <cell r="AS2126">
            <v>329954</v>
          </cell>
          <cell r="AT2126" t="str">
            <v>D40</v>
          </cell>
          <cell r="AU2126" t="str">
            <v>INDIRECTO</v>
          </cell>
          <cell r="AV2126">
            <v>2</v>
          </cell>
          <cell r="AX2126" t="str">
            <v>ENTREGADO</v>
          </cell>
          <cell r="AY2126" t="str">
            <v>LTE XIAOMI 12T SILVER: 2 und</v>
          </cell>
          <cell r="AZ2126" t="str">
            <v>TERMINAL</v>
          </cell>
          <cell r="BA2126" t="str">
            <v/>
          </cell>
        </row>
        <row r="2127">
          <cell r="A2127" t="str">
            <v>2023-00500</v>
          </cell>
          <cell r="B2127" t="str">
            <v>MOVISTAR</v>
          </cell>
          <cell r="C2127">
            <v>44939</v>
          </cell>
          <cell r="D2127" t="str">
            <v>FLEXNET ECUADOR - MOVISTAR</v>
          </cell>
          <cell r="E2127" t="str">
            <v>CALLE 28 DE JUNIO S/N Y GARCIA MORENO ENTRADA LLANO GRANDE</v>
          </cell>
          <cell r="H2127" t="str">
            <v>170208</v>
          </cell>
          <cell r="I2127" t="str">
            <v>QUITO</v>
          </cell>
          <cell r="J2127" t="str">
            <v>PICHINCHA</v>
          </cell>
          <cell r="K2127" t="str">
            <v>CAVS AE SALESLAND MACHALA_MENA DIEGO</v>
          </cell>
          <cell r="L2127" t="str">
            <v>CALLE ROCAFUERTE 1005 ENTRE 09 DE MAYO Y GUAYAS</v>
          </cell>
          <cell r="O2127" t="str">
            <v>MACHALA</v>
          </cell>
          <cell r="P2127" t="str">
            <v>MACHALA</v>
          </cell>
          <cell r="Q2127" t="str">
            <v>EL ORO</v>
          </cell>
          <cell r="R2127" t="str">
            <v>2023-00500</v>
          </cell>
          <cell r="W2127" t="str">
            <v>1793079628001</v>
          </cell>
          <cell r="X2127" t="str">
            <v>999805380</v>
          </cell>
          <cell r="AA2127">
            <v>44939</v>
          </cell>
          <cell r="AD2127">
            <v>1</v>
          </cell>
          <cell r="AE2127">
            <v>1</v>
          </cell>
          <cell r="AH2127" t="str">
            <v> </v>
          </cell>
          <cell r="AI2127" t="str">
            <v>DESPACHO</v>
          </cell>
          <cell r="AJ2127" t="str">
            <v>Normal</v>
          </cell>
          <cell r="AL2127" t="str">
            <v>NO</v>
          </cell>
          <cell r="AN2127" t="str">
            <v>SALINDMACCAV11258</v>
          </cell>
          <cell r="AP2127">
            <v>44939</v>
          </cell>
          <cell r="AR2127" t="str">
            <v>MOVISTAR_2023-00500</v>
          </cell>
          <cell r="AS2127">
            <v>329947</v>
          </cell>
          <cell r="AT2127" t="str">
            <v>D40</v>
          </cell>
          <cell r="AU2127" t="str">
            <v>INDIRECTO</v>
          </cell>
          <cell r="AV2127">
            <v>2</v>
          </cell>
          <cell r="AX2127" t="str">
            <v>ENTREGADO</v>
          </cell>
          <cell r="AY2127" t="str">
            <v>LTE XIAOMI 12T SILVER: 2 und</v>
          </cell>
          <cell r="AZ2127" t="str">
            <v>TERMINAL</v>
          </cell>
          <cell r="BA2127" t="str">
            <v/>
          </cell>
        </row>
        <row r="2128">
          <cell r="A2128" t="str">
            <v>2023-00501</v>
          </cell>
          <cell r="B2128" t="str">
            <v>MOVISTAR</v>
          </cell>
          <cell r="C2128">
            <v>44939</v>
          </cell>
          <cell r="D2128" t="str">
            <v>FLEXNET ECUADOR - MOVISTAR</v>
          </cell>
          <cell r="E2128" t="str">
            <v>CALLE 28 DE JUNIO S/N Y GARCIA MORENO ENTRADA LLANO GRANDE</v>
          </cell>
          <cell r="H2128" t="str">
            <v>170208</v>
          </cell>
          <cell r="I2128" t="str">
            <v>QUITO</v>
          </cell>
          <cell r="J2128" t="str">
            <v>PICHINCHA</v>
          </cell>
          <cell r="K2128" t="str">
            <v>AGENTE AE CELISTICS SAN LUIS_KLEBER GRANDA_DANY IMBAQUINGO</v>
          </cell>
          <cell r="L2128" t="str">
            <v>CAVS PREMIUM AUTOPISTA GRAL RUMIÑAHUI Y AV SAN LUIS</v>
          </cell>
          <cell r="O2128" t="str">
            <v>QUITO</v>
          </cell>
          <cell r="P2128" t="str">
            <v>QUITO</v>
          </cell>
          <cell r="Q2128" t="str">
            <v>PICHINCHA</v>
          </cell>
          <cell r="R2128" t="str">
            <v>2023-00501</v>
          </cell>
          <cell r="W2128" t="str">
            <v>1792161037001</v>
          </cell>
          <cell r="X2128" t="str">
            <v>0992567346_094084829</v>
          </cell>
          <cell r="AA2128">
            <v>44939</v>
          </cell>
          <cell r="AD2128">
            <v>1</v>
          </cell>
          <cell r="AE2128">
            <v>1</v>
          </cell>
          <cell r="AH2128" t="str">
            <v>PLANTA BAJA FRENTE A MARATHON</v>
          </cell>
          <cell r="AI2128" t="str">
            <v>DESPACHO</v>
          </cell>
          <cell r="AJ2128" t="str">
            <v>Normal</v>
          </cell>
          <cell r="AL2128" t="str">
            <v>NO</v>
          </cell>
          <cell r="AN2128" t="str">
            <v>CELINDQUIAGE0241</v>
          </cell>
          <cell r="AP2128">
            <v>44939</v>
          </cell>
          <cell r="AR2128" t="str">
            <v>MOVISTAR_2023-00501</v>
          </cell>
          <cell r="AS2128">
            <v>329951</v>
          </cell>
          <cell r="AT2128" t="str">
            <v>D40</v>
          </cell>
          <cell r="AU2128" t="str">
            <v>INDIRECTO</v>
          </cell>
          <cell r="AV2128">
            <v>3</v>
          </cell>
          <cell r="AX2128" t="str">
            <v>ENTREGADO</v>
          </cell>
          <cell r="AY2128" t="str">
            <v>LTE XIAOMI 12T NEGRO: 3 und</v>
          </cell>
          <cell r="AZ2128" t="str">
            <v>TERMINAL</v>
          </cell>
          <cell r="BA2128" t="str">
            <v/>
          </cell>
        </row>
        <row r="2129">
          <cell r="A2129" t="str">
            <v>2023-00502</v>
          </cell>
          <cell r="B2129" t="str">
            <v>MOVISTAR</v>
          </cell>
          <cell r="C2129">
            <v>44939</v>
          </cell>
          <cell r="D2129" t="str">
            <v>FLEXNET ECUADOR - MOVISTAR</v>
          </cell>
          <cell r="E2129" t="str">
            <v>CALLE 28 DE JUNIO S/N Y GARCIA MORENO ENTRADA LLANO GRANDE</v>
          </cell>
          <cell r="H2129" t="str">
            <v>170208</v>
          </cell>
          <cell r="I2129" t="str">
            <v>QUITO</v>
          </cell>
          <cell r="J2129" t="str">
            <v>PICHINCHA</v>
          </cell>
          <cell r="K2129" t="str">
            <v>AE CELISTICS QUICENTRO SUR_KLEBER GRANDA_DANY IMBAQUINGO</v>
          </cell>
          <cell r="L2129" t="str">
            <v>MORAN VALVERDE Y TENIENTE HUGO ORTIZ CC QUICENTRO SHOPPING SUR N 1 LOCAL 91 – 92 JUNTO A MEGAMAXI</v>
          </cell>
          <cell r="O2129" t="str">
            <v>QUITO</v>
          </cell>
          <cell r="P2129" t="str">
            <v>QUITO</v>
          </cell>
          <cell r="Q2129" t="str">
            <v>PICHINCHA</v>
          </cell>
          <cell r="R2129" t="str">
            <v>2023-00502</v>
          </cell>
          <cell r="W2129" t="str">
            <v>1792161037001</v>
          </cell>
          <cell r="X2129" t="str">
            <v>0992567346_094084829</v>
          </cell>
          <cell r="AA2129">
            <v>44939</v>
          </cell>
          <cell r="AD2129">
            <v>1</v>
          </cell>
          <cell r="AE2129">
            <v>1</v>
          </cell>
          <cell r="AH2129" t="str">
            <v>CC QUICENTRO SHOPPING SUR N 1 LOCAL 91 – 92 JUNTO A MEGAMAXI</v>
          </cell>
          <cell r="AI2129" t="str">
            <v>DESPACHO</v>
          </cell>
          <cell r="AJ2129" t="str">
            <v>Normal</v>
          </cell>
          <cell r="AL2129" t="str">
            <v>NO</v>
          </cell>
          <cell r="AN2129" t="str">
            <v>CELINDQUIAEC10018</v>
          </cell>
          <cell r="AP2129">
            <v>44939</v>
          </cell>
          <cell r="AR2129" t="str">
            <v>MOVISTAR_2023-00502</v>
          </cell>
          <cell r="AS2129">
            <v>329949</v>
          </cell>
          <cell r="AT2129" t="str">
            <v>D40</v>
          </cell>
          <cell r="AU2129" t="str">
            <v>INDIRECTO</v>
          </cell>
          <cell r="AV2129">
            <v>3</v>
          </cell>
          <cell r="AX2129" t="str">
            <v>ENTREGADO</v>
          </cell>
          <cell r="AY2129" t="str">
            <v>LTE XIAOMI 12T NEGRO: 3 und</v>
          </cell>
          <cell r="AZ2129" t="str">
            <v>TERMINAL</v>
          </cell>
          <cell r="BA2129" t="str">
            <v/>
          </cell>
        </row>
        <row r="2130">
          <cell r="A2130" t="str">
            <v>2023-00503</v>
          </cell>
          <cell r="B2130" t="str">
            <v>MOVISTAR</v>
          </cell>
          <cell r="C2130">
            <v>44939</v>
          </cell>
          <cell r="D2130" t="str">
            <v>FLEXNET ECUADOR - MOVISTAR</v>
          </cell>
          <cell r="E2130" t="str">
            <v>CALLE 28 DE JUNIO S/N Y GARCIA MORENO ENTRADA LLANO GRANDE</v>
          </cell>
          <cell r="H2130" t="str">
            <v>170208</v>
          </cell>
          <cell r="I2130" t="str">
            <v>QUITO</v>
          </cell>
          <cell r="J2130" t="str">
            <v>PICHINCHA</v>
          </cell>
          <cell r="K2130" t="str">
            <v>AE CELISTICS PORTAL SHOPPING_KLEBER GRANDA_DANY IMBAQUINGO</v>
          </cell>
          <cell r="L2130" t="str">
            <v>GALO PLAZA LASSO Y AV SIMON BOLIVAR CC PORTAL SHOPPING TERCER PISO P350 LOCAL MOVISTAR</v>
          </cell>
          <cell r="O2130" t="str">
            <v>QUITO</v>
          </cell>
          <cell r="P2130" t="str">
            <v>QUITO</v>
          </cell>
          <cell r="Q2130" t="str">
            <v>PICHINCHA</v>
          </cell>
          <cell r="R2130" t="str">
            <v>2023-00503</v>
          </cell>
          <cell r="W2130" t="str">
            <v>1792161037001</v>
          </cell>
          <cell r="X2130" t="str">
            <v>0992567346_094084829</v>
          </cell>
          <cell r="AA2130">
            <v>44939</v>
          </cell>
          <cell r="AD2130">
            <v>1</v>
          </cell>
          <cell r="AE2130">
            <v>1</v>
          </cell>
          <cell r="AH2130" t="str">
            <v>CC PORTAL SHOPPING TERCER PISO P350 LOCAL MOVISTAR</v>
          </cell>
          <cell r="AI2130" t="str">
            <v>DESPACHO</v>
          </cell>
          <cell r="AJ2130" t="str">
            <v>Normal</v>
          </cell>
          <cell r="AL2130" t="str">
            <v>NO</v>
          </cell>
          <cell r="AN2130" t="str">
            <v>CELINDQUIAEC10020</v>
          </cell>
          <cell r="AP2130">
            <v>44939</v>
          </cell>
          <cell r="AR2130" t="str">
            <v>MOVISTAR_2023-00503</v>
          </cell>
          <cell r="AS2130">
            <v>329953</v>
          </cell>
          <cell r="AT2130" t="str">
            <v>D40</v>
          </cell>
          <cell r="AU2130" t="str">
            <v>INDIRECTO</v>
          </cell>
          <cell r="AV2130">
            <v>3</v>
          </cell>
          <cell r="AX2130" t="str">
            <v>ENTREGADO</v>
          </cell>
          <cell r="AY2130" t="str">
            <v>LTE XIAOMI 12T NEGRO: 3 und</v>
          </cell>
          <cell r="AZ2130" t="str">
            <v>TERMINAL</v>
          </cell>
          <cell r="BA2130" t="str">
            <v/>
          </cell>
        </row>
        <row r="2131">
          <cell r="A2131" t="str">
            <v>2023-00504</v>
          </cell>
          <cell r="B2131" t="str">
            <v>MOVISTAR</v>
          </cell>
          <cell r="C2131">
            <v>44939</v>
          </cell>
          <cell r="D2131" t="str">
            <v>FLEXNET ECUADOR - MOVISTAR</v>
          </cell>
          <cell r="E2131" t="str">
            <v>CALLE 28 DE JUNIO S/N Y GARCIA MORENO ENTRADA LLANO GRANDE</v>
          </cell>
          <cell r="H2131" t="str">
            <v>170208</v>
          </cell>
          <cell r="I2131" t="str">
            <v>QUITO</v>
          </cell>
          <cell r="J2131" t="str">
            <v>PICHINCHA</v>
          </cell>
          <cell r="K2131" t="str">
            <v>AE CELISTICS CCI_KLEBER GRANDA_DANY IMBAQUINGO</v>
          </cell>
          <cell r="L2131" t="str">
            <v>AV AMAZONAS Y NACIONES UNIDAS CENTRO COMERCIAL IÑAQUITO LC 223 224</v>
          </cell>
          <cell r="O2131" t="str">
            <v>QUITO</v>
          </cell>
          <cell r="P2131" t="str">
            <v>QUITO</v>
          </cell>
          <cell r="Q2131" t="str">
            <v>PICHINCHA</v>
          </cell>
          <cell r="R2131" t="str">
            <v>2023-00504</v>
          </cell>
          <cell r="W2131" t="str">
            <v>1792161037001</v>
          </cell>
          <cell r="X2131" t="str">
            <v>0992567346_094084829</v>
          </cell>
          <cell r="AA2131">
            <v>44939</v>
          </cell>
          <cell r="AD2131">
            <v>1</v>
          </cell>
          <cell r="AE2131">
            <v>1</v>
          </cell>
          <cell r="AH2131" t="str">
            <v>CENTRO COMERCIAL IÑAQUITO LC 223224</v>
          </cell>
          <cell r="AI2131" t="str">
            <v>DESPACHO</v>
          </cell>
          <cell r="AJ2131" t="str">
            <v>Normal</v>
          </cell>
          <cell r="AL2131" t="str">
            <v>NO</v>
          </cell>
          <cell r="AN2131" t="str">
            <v>CELINDQUIAEC7318</v>
          </cell>
          <cell r="AP2131">
            <v>44939</v>
          </cell>
          <cell r="AR2131" t="str">
            <v>MOVISTAR_2023-00504</v>
          </cell>
          <cell r="AS2131">
            <v>329948</v>
          </cell>
          <cell r="AT2131" t="str">
            <v>D40</v>
          </cell>
          <cell r="AU2131" t="str">
            <v>INDIRECTO</v>
          </cell>
          <cell r="AV2131">
            <v>3</v>
          </cell>
          <cell r="AX2131" t="str">
            <v>ENTREGADO</v>
          </cell>
          <cell r="AY2131" t="str">
            <v>LTE XIAOMI 12T NEGRO: 3 und</v>
          </cell>
          <cell r="AZ2131" t="str">
            <v>TERMINAL</v>
          </cell>
          <cell r="BA2131" t="str">
            <v/>
          </cell>
        </row>
        <row r="2132">
          <cell r="A2132" t="str">
            <v>2023-00505</v>
          </cell>
          <cell r="B2132" t="str">
            <v>MOVISTAR</v>
          </cell>
          <cell r="C2132">
            <v>44939</v>
          </cell>
          <cell r="D2132" t="str">
            <v>FLEXNET ECUADOR - MOVISTAR</v>
          </cell>
          <cell r="E2132" t="str">
            <v>CALLE 28 DE JUNIO S/N Y GARCIA MORENO ENTRADA LLANO GRANDE</v>
          </cell>
          <cell r="H2132" t="str">
            <v>170208</v>
          </cell>
          <cell r="I2132" t="str">
            <v>QUITO</v>
          </cell>
          <cell r="J2132" t="str">
            <v>PICHINCHA</v>
          </cell>
          <cell r="K2132" t="str">
            <v>AGENTE AE CELISTICS EL RECREO QUITO_KLEBER GRANDA_DANY IMBAQUINGO</v>
          </cell>
          <cell r="L2132" t="str">
            <v>FRANQUICIA PEDRO VICENTE MALDONADO 510194 Y CALVAS CC RECREO OF P106</v>
          </cell>
          <cell r="O2132" t="str">
            <v>QUITO</v>
          </cell>
          <cell r="P2132" t="str">
            <v>QUITO</v>
          </cell>
          <cell r="Q2132" t="str">
            <v>PICHINCHA</v>
          </cell>
          <cell r="R2132" t="str">
            <v>2023-00505</v>
          </cell>
          <cell r="W2132" t="str">
            <v>1792161037001</v>
          </cell>
          <cell r="X2132" t="str">
            <v>0992567346_094084829</v>
          </cell>
          <cell r="AA2132">
            <v>44939</v>
          </cell>
          <cell r="AD2132">
            <v>1</v>
          </cell>
          <cell r="AE2132">
            <v>1</v>
          </cell>
          <cell r="AH2132" t="str">
            <v>CC RECREO OF P106</v>
          </cell>
          <cell r="AI2132" t="str">
            <v>DESPACHO</v>
          </cell>
          <cell r="AJ2132" t="str">
            <v>Normal</v>
          </cell>
          <cell r="AL2132" t="str">
            <v>NO</v>
          </cell>
          <cell r="AN2132" t="str">
            <v>CELINDQUIAGE0251</v>
          </cell>
          <cell r="AP2132">
            <v>44939</v>
          </cell>
          <cell r="AR2132" t="str">
            <v>MOVISTAR_2023-00505</v>
          </cell>
          <cell r="AS2132">
            <v>329955</v>
          </cell>
          <cell r="AT2132" t="str">
            <v>D40</v>
          </cell>
          <cell r="AU2132" t="str">
            <v>INDIRECTO</v>
          </cell>
          <cell r="AV2132">
            <v>3</v>
          </cell>
          <cell r="AX2132" t="str">
            <v>ENTREGADO</v>
          </cell>
          <cell r="AY2132" t="str">
            <v>LTE XIAOMI 12T NEGRO: 3 und</v>
          </cell>
          <cell r="AZ2132" t="str">
            <v>TERMINAL</v>
          </cell>
          <cell r="BA2132" t="str">
            <v/>
          </cell>
        </row>
        <row r="2133">
          <cell r="A2133" t="str">
            <v>2023-00506</v>
          </cell>
          <cell r="B2133" t="str">
            <v>MOVISTAR</v>
          </cell>
          <cell r="C2133">
            <v>44939</v>
          </cell>
          <cell r="D2133" t="str">
            <v>FLEXNET ECUADOR - MOVISTAR</v>
          </cell>
          <cell r="E2133" t="str">
            <v>CALLE 28 DE JUNIO S/N Y GARCIA MORENO ENTRADA LLANO GRANDE</v>
          </cell>
          <cell r="H2133" t="str">
            <v>170208</v>
          </cell>
          <cell r="I2133" t="str">
            <v>QUITO</v>
          </cell>
          <cell r="J2133" t="str">
            <v>PICHINCHA</v>
          </cell>
          <cell r="K2133" t="str">
            <v>CELISTICS CAVS DAS AMBATO CENTRO_KLEBER GRANDA_DANY IMBAQUINGO</v>
          </cell>
          <cell r="L2133" t="str">
            <v>CALLE SUCRE ENTRE CALLE MERA Y MARTINEZ N 750</v>
          </cell>
          <cell r="O2133" t="str">
            <v>AMBATO</v>
          </cell>
          <cell r="P2133" t="str">
            <v>AMBATO</v>
          </cell>
          <cell r="Q2133" t="str">
            <v>TUNGURAHUA</v>
          </cell>
          <cell r="R2133" t="str">
            <v>2023-00506</v>
          </cell>
          <cell r="W2133" t="str">
            <v>1792161037001</v>
          </cell>
          <cell r="X2133" t="str">
            <v>0992567346_094084829</v>
          </cell>
          <cell r="AA2133">
            <v>44939</v>
          </cell>
          <cell r="AD2133">
            <v>1</v>
          </cell>
          <cell r="AE2133">
            <v>1</v>
          </cell>
          <cell r="AH2133" t="str">
            <v>DIAGONAL AL BANCO GUAYAQUIL AMBATO</v>
          </cell>
          <cell r="AI2133" t="str">
            <v>DESPACHO</v>
          </cell>
          <cell r="AJ2133" t="str">
            <v>Normal</v>
          </cell>
          <cell r="AL2133" t="str">
            <v>NO</v>
          </cell>
          <cell r="AN2133" t="str">
            <v>CELINDAMBCEL5660</v>
          </cell>
          <cell r="AP2133">
            <v>44939</v>
          </cell>
          <cell r="AR2133" t="str">
            <v>MOVISTAR_2023-00506</v>
          </cell>
          <cell r="AS2133">
            <v>329956</v>
          </cell>
          <cell r="AT2133" t="str">
            <v>D40</v>
          </cell>
          <cell r="AU2133" t="str">
            <v>INDIRECTO</v>
          </cell>
          <cell r="AV2133">
            <v>2</v>
          </cell>
          <cell r="AX2133" t="str">
            <v>ENTREGADO</v>
          </cell>
          <cell r="AY2133" t="str">
            <v>LTE XIAOMI 12T SILVER: 2 und</v>
          </cell>
          <cell r="AZ2133" t="str">
            <v>TERMINAL</v>
          </cell>
          <cell r="BA2133" t="str">
            <v/>
          </cell>
        </row>
        <row r="2134">
          <cell r="A2134" t="str">
            <v>2023-00507</v>
          </cell>
          <cell r="B2134" t="str">
            <v>MOVISTAR</v>
          </cell>
          <cell r="C2134">
            <v>44939</v>
          </cell>
          <cell r="D2134" t="str">
            <v>FLEXNET ECUADOR - MOVISTAR</v>
          </cell>
          <cell r="E2134" t="str">
            <v>CALLE 28 DE JUNIO S/N Y GARCIA MORENO ENTRADA LLANO GRANDE</v>
          </cell>
          <cell r="H2134" t="str">
            <v>170208</v>
          </cell>
          <cell r="I2134" t="str">
            <v>QUITO</v>
          </cell>
          <cell r="J2134" t="str">
            <v>PICHINCHA</v>
          </cell>
          <cell r="K2134" t="str">
            <v>AGENTE AE CELISTICS MALL DE LOS ANDES_KLEBER GRANDA_DANY IMBAQUINGO</v>
          </cell>
          <cell r="L2134" t="str">
            <v>AV. ATAHUALPA Y VÍCTOR HUGO, CENTRO COMERCIAL MALL DE LOS ANDES LOCAL #120.</v>
          </cell>
          <cell r="O2134" t="str">
            <v>AMBATO</v>
          </cell>
          <cell r="P2134" t="str">
            <v>AMBATO</v>
          </cell>
          <cell r="Q2134" t="str">
            <v>TUNGURAHUA</v>
          </cell>
          <cell r="R2134" t="str">
            <v>2023-00507</v>
          </cell>
          <cell r="W2134" t="str">
            <v>1792161037001</v>
          </cell>
          <cell r="X2134" t="str">
            <v>0992567346_094084829</v>
          </cell>
          <cell r="AA2134">
            <v>44939</v>
          </cell>
          <cell r="AD2134">
            <v>1</v>
          </cell>
          <cell r="AE2134">
            <v>1</v>
          </cell>
          <cell r="AH2134" t="str">
            <v>CC MALL DE LOS ANDES LOCAL 122123 AMBATO</v>
          </cell>
          <cell r="AI2134" t="str">
            <v>DESPACHO</v>
          </cell>
          <cell r="AJ2134" t="str">
            <v>Normal</v>
          </cell>
          <cell r="AL2134" t="str">
            <v>NO</v>
          </cell>
          <cell r="AN2134" t="str">
            <v>CELINDAMBAGE0878</v>
          </cell>
          <cell r="AP2134">
            <v>44939</v>
          </cell>
          <cell r="AR2134" t="str">
            <v>MOVISTAR_2023-00507</v>
          </cell>
          <cell r="AS2134">
            <v>329957</v>
          </cell>
          <cell r="AT2134" t="str">
            <v>D40</v>
          </cell>
          <cell r="AU2134" t="str">
            <v>INDIRECTO</v>
          </cell>
          <cell r="AV2134">
            <v>2</v>
          </cell>
          <cell r="AX2134" t="str">
            <v>ENTREGADO</v>
          </cell>
          <cell r="AY2134" t="str">
            <v>LTE XIAOMI 12T SILVER: 2 und</v>
          </cell>
          <cell r="AZ2134" t="str">
            <v>TERMINAL</v>
          </cell>
          <cell r="BA2134" t="str">
            <v/>
          </cell>
        </row>
        <row r="2135">
          <cell r="A2135" t="str">
            <v>2023-00508</v>
          </cell>
          <cell r="B2135" t="str">
            <v>MOVISTAR</v>
          </cell>
          <cell r="C2135">
            <v>44939</v>
          </cell>
          <cell r="D2135" t="str">
            <v>FLEXNET ECUADOR - MOVISTAR</v>
          </cell>
          <cell r="E2135" t="str">
            <v>CALLE 28 DE JUNIO S/N Y GARCIA MORENO ENTRADA LLANO GRANDE</v>
          </cell>
          <cell r="H2135" t="str">
            <v>170208</v>
          </cell>
          <cell r="I2135" t="str">
            <v>QUITO</v>
          </cell>
          <cell r="J2135" t="str">
            <v>PICHINCHA</v>
          </cell>
          <cell r="K2135" t="str">
            <v>MORALES VIVERO RICARDO GERMAN_GERMAN MORALES</v>
          </cell>
          <cell r="L2135" t="str">
            <v>ISLA ISABELA 1261 Y COLOMA (ESQUINA)</v>
          </cell>
          <cell r="O2135" t="str">
            <v>QUITO</v>
          </cell>
          <cell r="P2135" t="str">
            <v>QUITO</v>
          </cell>
          <cell r="Q2135" t="str">
            <v>PICHINCHA</v>
          </cell>
          <cell r="R2135" t="str">
            <v>2023-00508</v>
          </cell>
          <cell r="W2135" t="str">
            <v>1715248322001</v>
          </cell>
          <cell r="X2135" t="str">
            <v>0986935680</v>
          </cell>
          <cell r="AA2135">
            <v>44939</v>
          </cell>
          <cell r="AD2135">
            <v>1</v>
          </cell>
          <cell r="AE2135">
            <v>1</v>
          </cell>
          <cell r="AH2135" t="str">
            <v/>
          </cell>
          <cell r="AI2135" t="str">
            <v>DESPACHO</v>
          </cell>
          <cell r="AJ2135" t="str">
            <v>Normal</v>
          </cell>
          <cell r="AL2135" t="str">
            <v>NO</v>
          </cell>
          <cell r="AN2135" t="str">
            <v/>
          </cell>
          <cell r="AP2135">
            <v>44939</v>
          </cell>
          <cell r="AR2135" t="str">
            <v>MOVISTAR_2023-00508</v>
          </cell>
          <cell r="AS2135">
            <v>329962</v>
          </cell>
          <cell r="AT2135" t="str">
            <v>D40</v>
          </cell>
          <cell r="AU2135" t="str">
            <v>INDIRECTO</v>
          </cell>
          <cell r="AV2135">
            <v>2</v>
          </cell>
          <cell r="AX2135" t="str">
            <v>ENTREGADO</v>
          </cell>
          <cell r="AY2135" t="str">
            <v>HALFSIM KITE M2M 2FF: 2 und</v>
          </cell>
          <cell r="AZ2135" t="str">
            <v>SIMCARD</v>
          </cell>
          <cell r="BA2135" t="str">
            <v/>
          </cell>
        </row>
        <row r="2136">
          <cell r="A2136" t="str">
            <v>2023-00509</v>
          </cell>
          <cell r="B2136" t="str">
            <v>MOVISTAR</v>
          </cell>
          <cell r="C2136">
            <v>44939</v>
          </cell>
          <cell r="D2136" t="str">
            <v>FLEXNET ECUADOR - MOVISTAR</v>
          </cell>
          <cell r="E2136" t="str">
            <v>CALLE 28 DE JUNIO S/N Y GARCIA MORENO ENTRADA LLANO GRANDE</v>
          </cell>
          <cell r="H2136" t="str">
            <v>170208</v>
          </cell>
          <cell r="I2136" t="str">
            <v>QUITO</v>
          </cell>
          <cell r="J2136" t="str">
            <v>PICHINCHA</v>
          </cell>
          <cell r="K2136" t="str">
            <v>VIPSOLUCIONES_JULIO CESAR GOMEZ ARGOTI</v>
          </cell>
          <cell r="L2136" t="str">
            <v>MANUE CAJIAS E13146 Y TORIBIO HIDALGO PB SEC. LA VICENTINA ALTA PB</v>
          </cell>
          <cell r="O2136" t="str">
            <v>QUITO</v>
          </cell>
          <cell r="P2136" t="str">
            <v>QUITO</v>
          </cell>
          <cell r="Q2136" t="str">
            <v>PICHINCHA</v>
          </cell>
          <cell r="R2136" t="str">
            <v>2023-00509</v>
          </cell>
          <cell r="W2136" t="str">
            <v>1716840986001</v>
          </cell>
          <cell r="X2136" t="str">
            <v> </v>
          </cell>
          <cell r="AA2136">
            <v>44939</v>
          </cell>
          <cell r="AD2136">
            <v>1</v>
          </cell>
          <cell r="AE2136">
            <v>1</v>
          </cell>
          <cell r="AH2136" t="str">
            <v>DOS CUADRAS AL SUR DE LA PISTA DE ATLETISMO LOS CHASQUIS</v>
          </cell>
          <cell r="AI2136" t="str">
            <v>DESPACHO</v>
          </cell>
          <cell r="AJ2136" t="str">
            <v>Normal</v>
          </cell>
          <cell r="AL2136" t="str">
            <v>NO</v>
          </cell>
          <cell r="AN2136" t="str">
            <v>JULNEGQUIVIP8518</v>
          </cell>
          <cell r="AP2136">
            <v>44939</v>
          </cell>
          <cell r="AR2136" t="str">
            <v>MOVISTAR_2023-00509</v>
          </cell>
          <cell r="AS2136">
            <v>330058</v>
          </cell>
          <cell r="AT2136" t="str">
            <v>D40</v>
          </cell>
          <cell r="AU2136" t="str">
            <v>INDIRECTO</v>
          </cell>
          <cell r="AV2136">
            <v>100</v>
          </cell>
          <cell r="AX2136" t="str">
            <v>ENTREGADO</v>
          </cell>
          <cell r="AY2136" t="str">
            <v>HALFSIM MOVISTAR: 100 und</v>
          </cell>
          <cell r="AZ2136" t="str">
            <v>SIMCARD</v>
          </cell>
          <cell r="BA2136" t="str">
            <v/>
          </cell>
        </row>
        <row r="2137">
          <cell r="A2137" t="str">
            <v>2023-00510</v>
          </cell>
          <cell r="B2137" t="str">
            <v>MOVISTAR</v>
          </cell>
          <cell r="C2137">
            <v>44939</v>
          </cell>
          <cell r="D2137" t="str">
            <v>FLEXNET ECUADOR - MOVISTAR</v>
          </cell>
          <cell r="E2137" t="str">
            <v>CALLE 28 DE JUNIO S/N Y GARCIA MORENO ENTRADA LLANO GRANDE</v>
          </cell>
          <cell r="H2137" t="str">
            <v>170208</v>
          </cell>
          <cell r="I2137" t="str">
            <v>QUITO</v>
          </cell>
          <cell r="J2137" t="str">
            <v>PICHINCHA</v>
          </cell>
          <cell r="K2137" t="str">
            <v>CAVS SAN MARINO_CARLOS FRANCO_ERIKA GOMÉZ_IAN RIVERA</v>
          </cell>
          <cell r="L2137" t="str">
            <v>AV FRANCISCO DE ORELLANA SN Y AV PLAZA DANIN</v>
          </cell>
          <cell r="O2137" t="str">
            <v>GUAYAQUIL</v>
          </cell>
          <cell r="P2137" t="str">
            <v>GUAYAQUIL</v>
          </cell>
          <cell r="Q2137" t="str">
            <v>GUAYAS</v>
          </cell>
          <cell r="R2137" t="str">
            <v>2023-00510</v>
          </cell>
          <cell r="W2137" t="str">
            <v>0</v>
          </cell>
          <cell r="X2137" t="str">
            <v>0925614026_0918395781_0920349156</v>
          </cell>
          <cell r="AA2137">
            <v>44939</v>
          </cell>
          <cell r="AD2137">
            <v>1</v>
          </cell>
          <cell r="AE2137">
            <v>1</v>
          </cell>
          <cell r="AH2137" t="str">
            <v>CC SAN MARINO SHOPPING PB LOCAL 1 NO 23</v>
          </cell>
          <cell r="AI2137" t="str">
            <v>DESPACHO</v>
          </cell>
          <cell r="AJ2137" t="str">
            <v>Normal</v>
          </cell>
          <cell r="AL2137" t="str">
            <v>NO</v>
          </cell>
          <cell r="AN2137" t="str">
            <v>BS</v>
          </cell>
          <cell r="AP2137">
            <v>44939</v>
          </cell>
          <cell r="AR2137" t="str">
            <v>MOVISTAR_2023-00510</v>
          </cell>
          <cell r="AS2137">
            <v>330069</v>
          </cell>
          <cell r="AT2137" t="str">
            <v>D40</v>
          </cell>
          <cell r="AU2137" t="str">
            <v>DIRECTO</v>
          </cell>
          <cell r="AV2137">
            <v>2</v>
          </cell>
          <cell r="AX2137" t="str">
            <v>ENTREGADO</v>
          </cell>
          <cell r="AY2137" t="str">
            <v>LTE SAMSUNG S21 FE GRIS: 2 und</v>
          </cell>
          <cell r="AZ2137" t="str">
            <v>TERMINAL</v>
          </cell>
          <cell r="BA2137" t="str">
            <v/>
          </cell>
        </row>
        <row r="2138">
          <cell r="A2138" t="str">
            <v>2023-00511</v>
          </cell>
          <cell r="B2138" t="str">
            <v>MOVISTAR</v>
          </cell>
          <cell r="C2138">
            <v>44939</v>
          </cell>
          <cell r="D2138" t="str">
            <v>FLEXNET ECUADOR - MOVISTAR</v>
          </cell>
          <cell r="E2138" t="str">
            <v>CALLE 28 DE JUNIO S/N Y GARCIA MORENO ENTRADA LLANO GRANDE</v>
          </cell>
          <cell r="H2138" t="str">
            <v>170208</v>
          </cell>
          <cell r="I2138" t="str">
            <v>QUITO</v>
          </cell>
          <cell r="J2138" t="str">
            <v>PICHINCHA</v>
          </cell>
          <cell r="K2138" t="str">
            <v>PATRICIA ELIZABEHT IDUARTE CHAVEZ GUAYAQUIL_CHRISTIAN GUILLERMO JIMENEZ GABINO</v>
          </cell>
          <cell r="L2138" t="str">
            <v>AV JUAN TANCA MARENGO Y AV CONSTITUCIÓN, EDIF. NOVIS (EXECUTIVE CENTER) TERCER PISO OFICINA 301, GUAYAQUIL</v>
          </cell>
          <cell r="O2138" t="str">
            <v>GUAYAQUIL</v>
          </cell>
          <cell r="P2138" t="str">
            <v>GUAYAQUIL</v>
          </cell>
          <cell r="Q2138" t="str">
            <v>GUAYAS</v>
          </cell>
          <cell r="R2138" t="str">
            <v>2023-00511</v>
          </cell>
          <cell r="W2138" t="str">
            <v>0917205858001</v>
          </cell>
          <cell r="X2138" t="str">
            <v>994429553</v>
          </cell>
          <cell r="AA2138">
            <v>44939</v>
          </cell>
          <cell r="AD2138">
            <v>1</v>
          </cell>
          <cell r="AE2138">
            <v>1</v>
          </cell>
          <cell r="AH2138" t="str">
            <v>0</v>
          </cell>
          <cell r="AI2138" t="str">
            <v>DESPACHO</v>
          </cell>
          <cell r="AJ2138" t="str">
            <v>Normal</v>
          </cell>
          <cell r="AL2138" t="str">
            <v>NO</v>
          </cell>
          <cell r="AN2138" t="str">
            <v>PATNEGGUAPAT15578</v>
          </cell>
          <cell r="AP2138">
            <v>44939</v>
          </cell>
          <cell r="AR2138" t="str">
            <v>MOVISTAR_2023-00511</v>
          </cell>
          <cell r="AS2138">
            <v>330059</v>
          </cell>
          <cell r="AT2138" t="str">
            <v>D40</v>
          </cell>
          <cell r="AU2138" t="str">
            <v>INDIRECTO</v>
          </cell>
          <cell r="AV2138">
            <v>100</v>
          </cell>
          <cell r="AX2138" t="str">
            <v>ENTREGADO</v>
          </cell>
          <cell r="AY2138" t="str">
            <v>HALFSIM MOVISTAR: 100 und</v>
          </cell>
          <cell r="AZ2138" t="str">
            <v>SIMCARD</v>
          </cell>
          <cell r="BA2138" t="str">
            <v/>
          </cell>
        </row>
        <row r="2139">
          <cell r="A2139" t="str">
            <v>2023-00512</v>
          </cell>
          <cell r="B2139" t="str">
            <v>MOVISTAR</v>
          </cell>
          <cell r="C2139">
            <v>44939</v>
          </cell>
          <cell r="D2139" t="str">
            <v>FLEXNET ECUADOR - MOVISTAR</v>
          </cell>
          <cell r="E2139" t="str">
            <v>CALLE 28 DE JUNIO S/N Y GARCIA MORENO ENTRADA LLANO GRANDE</v>
          </cell>
          <cell r="H2139" t="str">
            <v>170208</v>
          </cell>
          <cell r="I2139" t="str">
            <v>QUITO</v>
          </cell>
          <cell r="J2139" t="str">
            <v>PICHINCHA</v>
          </cell>
          <cell r="K2139" t="str">
            <v>CAVS MALL DEL RIO_SANTIAGO IVAN PINEDA BERMEO_ALIRIO JOSÉ BRICEÑO RIVAS</v>
          </cell>
          <cell r="L2139" t="str">
            <v>AV FELIPE II LB86 Y CIRCUNVALACION SUR CC MALL DEL RIO</v>
          </cell>
          <cell r="O2139" t="str">
            <v>CUENCA</v>
          </cell>
          <cell r="P2139" t="str">
            <v>CUENCA</v>
          </cell>
          <cell r="Q2139" t="str">
            <v>AZUAY</v>
          </cell>
          <cell r="R2139" t="str">
            <v>2023-00512</v>
          </cell>
          <cell r="W2139" t="str">
            <v>0</v>
          </cell>
          <cell r="X2139" t="str">
            <v>0979146599 - 0999923627</v>
          </cell>
          <cell r="AA2139">
            <v>44939</v>
          </cell>
          <cell r="AD2139">
            <v>1</v>
          </cell>
          <cell r="AE2139">
            <v>1</v>
          </cell>
          <cell r="AH2139" t="str">
            <v> </v>
          </cell>
          <cell r="AI2139" t="str">
            <v>DESPACHO</v>
          </cell>
          <cell r="AJ2139" t="str">
            <v>Normal</v>
          </cell>
          <cell r="AL2139" t="str">
            <v>NO</v>
          </cell>
          <cell r="AN2139" t="str">
            <v>R8</v>
          </cell>
          <cell r="AP2139">
            <v>44939</v>
          </cell>
          <cell r="AR2139" t="str">
            <v>MOVISTAR_2023-00512</v>
          </cell>
          <cell r="AS2139">
            <v>330070</v>
          </cell>
          <cell r="AT2139" t="str">
            <v>D40</v>
          </cell>
          <cell r="AU2139" t="str">
            <v>DIRECTO</v>
          </cell>
          <cell r="AV2139">
            <v>3</v>
          </cell>
          <cell r="AX2139" t="str">
            <v>ENTREGADO</v>
          </cell>
          <cell r="AY2139" t="str">
            <v>LTE REALME 9I 128GB NEGRO: 3 und</v>
          </cell>
          <cell r="AZ2139" t="str">
            <v>TERMINAL</v>
          </cell>
          <cell r="BA2139" t="str">
            <v/>
          </cell>
        </row>
        <row r="2140">
          <cell r="A2140" t="str">
            <v>2023-00522</v>
          </cell>
          <cell r="B2140" t="str">
            <v>MOVISTAR</v>
          </cell>
          <cell r="C2140">
            <v>44939</v>
          </cell>
          <cell r="D2140" t="str">
            <v>FLEXNET ECUADOR - MOVISTAR</v>
          </cell>
          <cell r="E2140" t="str">
            <v>CALLE 28 DE JUNIO S/N Y GARCIA MORENO ENTRADA LLANO GRANDE</v>
          </cell>
          <cell r="H2140" t="str">
            <v>170208</v>
          </cell>
          <cell r="I2140" t="str">
            <v>QUITO</v>
          </cell>
          <cell r="J2140" t="str">
            <v>PICHINCHA</v>
          </cell>
          <cell r="K2140" t="str">
            <v>CAVS SAN MARINO_CARLOS FRANCO_ERIKA GOMÉZ_IAN RIVERA</v>
          </cell>
          <cell r="L2140" t="str">
            <v>AV FRANCISCO DE ORELLANA SN Y AV PLAZA DANIN</v>
          </cell>
          <cell r="O2140" t="str">
            <v>GUAYAQUIL</v>
          </cell>
          <cell r="P2140" t="str">
            <v>GUAYAQUIL</v>
          </cell>
          <cell r="Q2140" t="str">
            <v>GUAYAS</v>
          </cell>
          <cell r="R2140" t="str">
            <v>2023-00522</v>
          </cell>
          <cell r="W2140" t="str">
            <v>0</v>
          </cell>
          <cell r="X2140" t="str">
            <v>0925614026_0918395781_0920349156</v>
          </cell>
          <cell r="AA2140">
            <v>44939</v>
          </cell>
          <cell r="AD2140">
            <v>1</v>
          </cell>
          <cell r="AE2140">
            <v>1</v>
          </cell>
          <cell r="AH2140" t="str">
            <v>CC SAN MARINO SHOPPING PB LOCAL 1 NO 23</v>
          </cell>
          <cell r="AI2140" t="str">
            <v>DESPACHO</v>
          </cell>
          <cell r="AJ2140" t="str">
            <v>Normal</v>
          </cell>
          <cell r="AL2140" t="str">
            <v>NO</v>
          </cell>
          <cell r="AN2140" t="str">
            <v>BS</v>
          </cell>
          <cell r="AP2140">
            <v>44939</v>
          </cell>
          <cell r="AR2140" t="str">
            <v>MOVISTAR_2023-00522</v>
          </cell>
          <cell r="AS2140">
            <v>330088</v>
          </cell>
          <cell r="AT2140" t="str">
            <v>D40</v>
          </cell>
          <cell r="AU2140" t="str">
            <v>DIRECTO</v>
          </cell>
          <cell r="AV2140">
            <v>4</v>
          </cell>
          <cell r="AX2140" t="str">
            <v>ENTREGADO</v>
          </cell>
          <cell r="AY2140" t="str">
            <v>LTE REALME 9I 128GB NEGRO: 4 und</v>
          </cell>
          <cell r="AZ2140" t="str">
            <v>TERMINAL</v>
          </cell>
          <cell r="BA2140" t="str">
            <v/>
          </cell>
        </row>
        <row r="2141">
          <cell r="A2141" t="str">
            <v>2023-00523</v>
          </cell>
          <cell r="B2141" t="str">
            <v>MOVISTAR</v>
          </cell>
          <cell r="C2141">
            <v>44939</v>
          </cell>
          <cell r="D2141" t="str">
            <v>FLEXNET ECUADOR - MOVISTAR</v>
          </cell>
          <cell r="E2141" t="str">
            <v>CALLE 28 DE JUNIO S/N Y GARCIA MORENO ENTRADA LLANO GRANDE</v>
          </cell>
          <cell r="H2141" t="str">
            <v>170208</v>
          </cell>
          <cell r="I2141" t="str">
            <v>QUITO</v>
          </cell>
          <cell r="J2141" t="str">
            <v>PICHINCHA</v>
          </cell>
          <cell r="K2141" t="str">
            <v>CAVS QUICENTRO_KLEVER ANDRÉS REA BARRERA_ESTEBAN ALEJANDRO JIMÉNEZ ORTIZ</v>
          </cell>
          <cell r="L2141" t="str">
            <v>AV 6 DE DICIEMBRE NOP104 Y NACIONES UNIDAS CQUICENTRO SHOPPING PLANTA ALTA LOCAL 9</v>
          </cell>
          <cell r="O2141" t="str">
            <v>QUITO</v>
          </cell>
          <cell r="P2141" t="str">
            <v>QUITO</v>
          </cell>
          <cell r="Q2141" t="str">
            <v>PICHINCHA</v>
          </cell>
          <cell r="R2141" t="str">
            <v>2023-00523</v>
          </cell>
          <cell r="W2141" t="str">
            <v>0</v>
          </cell>
          <cell r="X2141" t="str">
            <v>0979219715 - 0983013833</v>
          </cell>
          <cell r="AA2141">
            <v>44939</v>
          </cell>
          <cell r="AD2141">
            <v>1</v>
          </cell>
          <cell r="AE2141">
            <v>1</v>
          </cell>
          <cell r="AH2141" t="str">
            <v> </v>
          </cell>
          <cell r="AI2141" t="str">
            <v>DESPACHO</v>
          </cell>
          <cell r="AJ2141" t="str">
            <v>Normal</v>
          </cell>
          <cell r="AL2141" t="str">
            <v>NO</v>
          </cell>
          <cell r="AN2141" t="str">
            <v>QH</v>
          </cell>
          <cell r="AP2141">
            <v>44939</v>
          </cell>
          <cell r="AR2141" t="str">
            <v>MOVISTAR_2023-00523</v>
          </cell>
          <cell r="AS2141">
            <v>330083</v>
          </cell>
          <cell r="AT2141" t="str">
            <v>D40</v>
          </cell>
          <cell r="AU2141" t="str">
            <v>DIRECTO</v>
          </cell>
          <cell r="AV2141">
            <v>4</v>
          </cell>
          <cell r="AX2141" t="str">
            <v>ENTREGADO</v>
          </cell>
          <cell r="AY2141" t="str">
            <v>LTE REALME 9I 128GB NEGRO: 4 und</v>
          </cell>
          <cell r="AZ2141" t="str">
            <v>TERMINAL</v>
          </cell>
          <cell r="BA2141" t="str">
            <v/>
          </cell>
        </row>
        <row r="2142">
          <cell r="A2142" t="str">
            <v>2023-00524</v>
          </cell>
          <cell r="B2142" t="str">
            <v>MOVISTAR</v>
          </cell>
          <cell r="C2142">
            <v>44939</v>
          </cell>
          <cell r="D2142" t="str">
            <v>FLEXNET ECUADOR - MOVISTAR</v>
          </cell>
          <cell r="E2142" t="str">
            <v>CALLE 28 DE JUNIO S/N Y GARCIA MORENO ENTRADA LLANO GRANDE</v>
          </cell>
          <cell r="H2142" t="str">
            <v>170208</v>
          </cell>
          <cell r="I2142" t="str">
            <v>QUITO</v>
          </cell>
          <cell r="J2142" t="str">
            <v>PICHINCHA</v>
          </cell>
          <cell r="K2142" t="str">
            <v>CAVS AE NORPHONE EL JARDIN_PAOLA MORAN</v>
          </cell>
          <cell r="L2142" t="str">
            <v>AV AMAZONAS N6  114 Y REPUBLICA CC EL JARDIN</v>
          </cell>
          <cell r="O2142" t="str">
            <v>QUITO</v>
          </cell>
          <cell r="P2142" t="str">
            <v>QUITO</v>
          </cell>
          <cell r="Q2142" t="str">
            <v>PICHINCHA</v>
          </cell>
          <cell r="R2142" t="str">
            <v>2023-00524</v>
          </cell>
          <cell r="W2142" t="str">
            <v>1091717898001</v>
          </cell>
          <cell r="X2142" t="str">
            <v>998659562</v>
          </cell>
          <cell r="AA2142">
            <v>44939</v>
          </cell>
          <cell r="AD2142">
            <v>1</v>
          </cell>
          <cell r="AE2142">
            <v>1</v>
          </cell>
          <cell r="AH2142" t="str">
            <v> </v>
          </cell>
          <cell r="AI2142" t="str">
            <v>DESPACHO</v>
          </cell>
          <cell r="AJ2142" t="str">
            <v>Normal</v>
          </cell>
          <cell r="AL2142" t="str">
            <v>NO</v>
          </cell>
          <cell r="AN2142" t="str">
            <v>NORINDQUICAV7307</v>
          </cell>
          <cell r="AP2142">
            <v>44939</v>
          </cell>
          <cell r="AR2142" t="str">
            <v>MOVISTAR_2023-00524</v>
          </cell>
          <cell r="AS2142">
            <v>330087</v>
          </cell>
          <cell r="AT2142" t="str">
            <v>D40</v>
          </cell>
          <cell r="AU2142" t="str">
            <v>INDIRECTO</v>
          </cell>
          <cell r="AV2142">
            <v>5</v>
          </cell>
          <cell r="AX2142" t="str">
            <v>ENTREGADO</v>
          </cell>
          <cell r="AY2142" t="str">
            <v>LTE REALME 9I 128GB NEGRO: 3 und / LTE SAMSUNG S21 FE GRIS: 2 und</v>
          </cell>
          <cell r="AZ2142" t="str">
            <v>TERMINAL</v>
          </cell>
          <cell r="BA2142" t="str">
            <v/>
          </cell>
        </row>
        <row r="2143">
          <cell r="A2143" t="str">
            <v>2023-00525</v>
          </cell>
          <cell r="B2143" t="str">
            <v>MOVISTAR</v>
          </cell>
          <cell r="C2143">
            <v>44939</v>
          </cell>
          <cell r="D2143" t="str">
            <v>FLEXNET ECUADOR - MOVISTAR</v>
          </cell>
          <cell r="E2143" t="str">
            <v>CALLE 28 DE JUNIO S/N Y GARCIA MORENO ENTRADA LLANO GRANDE</v>
          </cell>
          <cell r="H2143" t="str">
            <v>170208</v>
          </cell>
          <cell r="I2143" t="str">
            <v>QUITO</v>
          </cell>
          <cell r="J2143" t="str">
            <v>PICHINCHA</v>
          </cell>
          <cell r="K2143" t="str">
            <v>CAVS AE NORPHONE EL PORTAL_LOURDES BRAVO</v>
          </cell>
          <cell r="L2143" t="str">
            <v>AV GALO PLAZA LASSO Y AV SIMON BOLIVAR CENTRO COMERCIAL PORTAL SHOPPING LOCAL P25253 PISO DOS</v>
          </cell>
          <cell r="O2143" t="str">
            <v>QUITO</v>
          </cell>
          <cell r="P2143" t="str">
            <v>QUITO</v>
          </cell>
          <cell r="Q2143" t="str">
            <v>PICHINCHA</v>
          </cell>
          <cell r="R2143" t="str">
            <v>2023-00525</v>
          </cell>
          <cell r="W2143" t="str">
            <v>1091717898001</v>
          </cell>
          <cell r="X2143" t="str">
            <v>998659562</v>
          </cell>
          <cell r="AA2143">
            <v>44939</v>
          </cell>
          <cell r="AD2143">
            <v>1</v>
          </cell>
          <cell r="AE2143">
            <v>1</v>
          </cell>
          <cell r="AH2143" t="str">
            <v> </v>
          </cell>
          <cell r="AI2143" t="str">
            <v>DESPACHO</v>
          </cell>
          <cell r="AJ2143" t="str">
            <v>Normal</v>
          </cell>
          <cell r="AL2143" t="str">
            <v>NO</v>
          </cell>
          <cell r="AN2143" t="str">
            <v>NORINDQUICAV7258</v>
          </cell>
          <cell r="AP2143">
            <v>44939</v>
          </cell>
          <cell r="AR2143" t="str">
            <v>MOVISTAR_2023-00525</v>
          </cell>
          <cell r="AS2143">
            <v>330085</v>
          </cell>
          <cell r="AT2143" t="str">
            <v>D40</v>
          </cell>
          <cell r="AU2143" t="str">
            <v>INDIRECTO</v>
          </cell>
          <cell r="AV2143">
            <v>7</v>
          </cell>
          <cell r="AX2143" t="str">
            <v>ENTREGADO</v>
          </cell>
          <cell r="AY2143" t="str">
            <v>LTE REALME 9I 128GB NEGRO: 3 und / LTE SAMSUNG S20 FE 5G VERDE: 2 und / LTE SAMSUNG S21 FE GRIS: 2 und</v>
          </cell>
          <cell r="AZ2143" t="str">
            <v>TERMINAL</v>
          </cell>
          <cell r="BA2143" t="str">
            <v/>
          </cell>
        </row>
        <row r="2144">
          <cell r="A2144" t="str">
            <v>2023-00526</v>
          </cell>
          <cell r="B2144" t="str">
            <v>MOVISTAR</v>
          </cell>
          <cell r="C2144">
            <v>44939</v>
          </cell>
          <cell r="D2144" t="str">
            <v>FLEXNET ECUADOR - MOVISTAR</v>
          </cell>
          <cell r="E2144" t="str">
            <v>CALLE 28 DE JUNIO S/N Y GARCIA MORENO ENTRADA LLANO GRANDE</v>
          </cell>
          <cell r="H2144" t="str">
            <v>170208</v>
          </cell>
          <cell r="I2144" t="str">
            <v>QUITO</v>
          </cell>
          <cell r="J2144" t="str">
            <v>PICHINCHA</v>
          </cell>
          <cell r="K2144" t="str">
            <v>CAVS AE NORPHONE EL CONDADO_PUSDÁ CHEZA ERIKA ELIZABETH</v>
          </cell>
          <cell r="L2144" t="str">
            <v>AVENIDA DE LA PRENSA Y AVENIDA KENNEDY CC CONDADO SHOPPING  LOCAL 314 FRENTE A KIA</v>
          </cell>
          <cell r="O2144" t="str">
            <v>QUITO</v>
          </cell>
          <cell r="P2144" t="str">
            <v>QUITO</v>
          </cell>
          <cell r="Q2144" t="str">
            <v>PICHINCHA</v>
          </cell>
          <cell r="R2144" t="str">
            <v>2023-00526</v>
          </cell>
          <cell r="W2144" t="str">
            <v>1091717898001</v>
          </cell>
          <cell r="X2144" t="str">
            <v>984246089</v>
          </cell>
          <cell r="AA2144">
            <v>44939</v>
          </cell>
          <cell r="AD2144">
            <v>1</v>
          </cell>
          <cell r="AE2144">
            <v>1</v>
          </cell>
          <cell r="AH2144" t="str">
            <v> </v>
          </cell>
          <cell r="AI2144" t="str">
            <v>DESPACHO</v>
          </cell>
          <cell r="AJ2144" t="str">
            <v>Normal</v>
          </cell>
          <cell r="AL2144" t="str">
            <v>NO</v>
          </cell>
          <cell r="AN2144" t="str">
            <v>NORINDQUICAV7304</v>
          </cell>
          <cell r="AP2144">
            <v>44939</v>
          </cell>
          <cell r="AR2144" t="str">
            <v>MOVISTAR_2023-00526</v>
          </cell>
          <cell r="AS2144">
            <v>330093</v>
          </cell>
          <cell r="AT2144" t="str">
            <v>D40</v>
          </cell>
          <cell r="AU2144" t="str">
            <v>INDIRECTO</v>
          </cell>
          <cell r="AV2144">
            <v>10</v>
          </cell>
          <cell r="AX2144" t="str">
            <v>ENTREGADO</v>
          </cell>
          <cell r="AY2144" t="str">
            <v>LTE NOKIA XR20 GRIS + K15 WIRELESS HEADSETS: 1 und / LTE REALME 9I 128GB NEGRO: 4 und / LTE SAMSUNG S20 FE 5G AZUL: 2 und / LTE SAMSUNG S20 FE 5G VERDE: 1 und / LTE SAMSUNG S21 FE GRIS: 2 und</v>
          </cell>
          <cell r="AZ2144" t="str">
            <v>TERMINAL / TERMINAL ACCESORIO</v>
          </cell>
          <cell r="BA2144" t="str">
            <v/>
          </cell>
        </row>
        <row r="2145">
          <cell r="A2145" t="str">
            <v>2023-00527</v>
          </cell>
          <cell r="B2145" t="str">
            <v>MOVISTAR</v>
          </cell>
          <cell r="C2145">
            <v>44939</v>
          </cell>
          <cell r="D2145" t="str">
            <v>FLEXNET ECUADOR - MOVISTAR</v>
          </cell>
          <cell r="E2145" t="str">
            <v>CALLE 28 DE JUNIO S/N Y GARCIA MORENO ENTRADA LLANO GRANDE</v>
          </cell>
          <cell r="H2145" t="str">
            <v>170208</v>
          </cell>
          <cell r="I2145" t="str">
            <v>QUITO</v>
          </cell>
          <cell r="J2145" t="str">
            <v>PICHINCHA</v>
          </cell>
          <cell r="K2145" t="str">
            <v>LILIANA OSORIO UIO_LILIANA PATRICIA OSORIO GALLEGOS</v>
          </cell>
          <cell r="L2145" t="str">
            <v>AV. 6 DE DICIEMBRE Y LA NIÑA, MULTICENTRO EDIFICIO OFICINAS PISO 3, OFICINA 305</v>
          </cell>
          <cell r="O2145" t="str">
            <v>QUITO</v>
          </cell>
          <cell r="P2145" t="str">
            <v>QUITO</v>
          </cell>
          <cell r="Q2145" t="str">
            <v>PICHINCHA</v>
          </cell>
          <cell r="R2145" t="str">
            <v>2023-00527</v>
          </cell>
          <cell r="W2145" t="str">
            <v>1709507337001</v>
          </cell>
          <cell r="X2145" t="str">
            <v>984004833</v>
          </cell>
          <cell r="AA2145">
            <v>44939</v>
          </cell>
          <cell r="AD2145">
            <v>1</v>
          </cell>
          <cell r="AE2145">
            <v>1</v>
          </cell>
          <cell r="AH2145" t="str">
            <v> </v>
          </cell>
          <cell r="AI2145" t="str">
            <v>DESPACHO</v>
          </cell>
          <cell r="AJ2145" t="str">
            <v>Normal</v>
          </cell>
          <cell r="AL2145" t="str">
            <v>NO</v>
          </cell>
          <cell r="AN2145" t="str">
            <v>LILNEGQUILIL10918</v>
          </cell>
          <cell r="AP2145">
            <v>44939</v>
          </cell>
          <cell r="AR2145" t="str">
            <v>MOVISTAR_2023-00527</v>
          </cell>
          <cell r="AS2145">
            <v>330075</v>
          </cell>
          <cell r="AT2145" t="str">
            <v>D40</v>
          </cell>
          <cell r="AU2145" t="str">
            <v>INDIRECTO</v>
          </cell>
          <cell r="AV2145">
            <v>100</v>
          </cell>
          <cell r="AX2145" t="str">
            <v>ENTREGADO</v>
          </cell>
          <cell r="AY2145" t="str">
            <v>HALFSIM MOVISTAR: 100 und</v>
          </cell>
          <cell r="AZ2145" t="str">
            <v>SIMCARD</v>
          </cell>
          <cell r="BA2145" t="str">
            <v/>
          </cell>
        </row>
        <row r="2146">
          <cell r="A2146" t="str">
            <v>2023-00528</v>
          </cell>
          <cell r="B2146" t="str">
            <v>MOVISTAR</v>
          </cell>
          <cell r="C2146">
            <v>44939</v>
          </cell>
          <cell r="D2146" t="str">
            <v>FLEXNET ECUADOR - MOVISTAR</v>
          </cell>
          <cell r="E2146" t="str">
            <v>CALLE 28 DE JUNIO S/N Y GARCIA MORENO ENTRADA LLANO GRANDE</v>
          </cell>
          <cell r="H2146" t="str">
            <v>170208</v>
          </cell>
          <cell r="I2146" t="str">
            <v>QUITO</v>
          </cell>
          <cell r="J2146" t="str">
            <v>PICHINCHA</v>
          </cell>
          <cell r="K2146" t="str">
            <v>CELL EXPRESS LATACUNGA_XAVIER BENITEZ</v>
          </cell>
          <cell r="L2146" t="str">
            <v>AV GUAYAQUIL Y 2 DE MAYO LATACUNGA</v>
          </cell>
          <cell r="O2146" t="str">
            <v>LATACUNGA</v>
          </cell>
          <cell r="P2146" t="str">
            <v>LATACUNGA</v>
          </cell>
          <cell r="Q2146" t="str">
            <v>COTOPAXI</v>
          </cell>
          <cell r="R2146" t="str">
            <v>2023-00528</v>
          </cell>
          <cell r="W2146" t="str">
            <v>0502401268001</v>
          </cell>
          <cell r="X2146" t="str">
            <v>999717965</v>
          </cell>
          <cell r="AA2146">
            <v>44939</v>
          </cell>
          <cell r="AD2146">
            <v>1</v>
          </cell>
          <cell r="AE2146">
            <v>1</v>
          </cell>
          <cell r="AH2146" t="str">
            <v> </v>
          </cell>
          <cell r="AI2146" t="str">
            <v>DESPACHO</v>
          </cell>
          <cell r="AJ2146" t="str">
            <v>Normal</v>
          </cell>
          <cell r="AL2146" t="str">
            <v>NO</v>
          </cell>
          <cell r="AN2146" t="str">
            <v>BENINDLATCEL0003</v>
          </cell>
          <cell r="AP2146">
            <v>44939</v>
          </cell>
          <cell r="AR2146" t="str">
            <v>MOVISTAR_2023-00528</v>
          </cell>
          <cell r="AS2146">
            <v>330077</v>
          </cell>
          <cell r="AT2146" t="str">
            <v>D40</v>
          </cell>
          <cell r="AU2146" t="str">
            <v>INDIRECTO</v>
          </cell>
          <cell r="AV2146">
            <v>100</v>
          </cell>
          <cell r="AX2146" t="str">
            <v>ENTREGADO</v>
          </cell>
          <cell r="AY2146" t="str">
            <v>HALFSIM MOVISTAR: 100 und</v>
          </cell>
          <cell r="AZ2146" t="str">
            <v>SIMCARD</v>
          </cell>
          <cell r="BA2146" t="str">
            <v/>
          </cell>
        </row>
        <row r="2147">
          <cell r="A2147" t="str">
            <v>2023-00529</v>
          </cell>
          <cell r="B2147" t="str">
            <v>MOVISTAR</v>
          </cell>
          <cell r="C2147">
            <v>44939</v>
          </cell>
          <cell r="D2147" t="str">
            <v>FLEXNET ECUADOR - MOVISTAR</v>
          </cell>
          <cell r="E2147" t="str">
            <v>CALLE 28 DE JUNIO S/N Y GARCIA MORENO ENTRADA LLANO GRANDE</v>
          </cell>
          <cell r="H2147" t="str">
            <v>170208</v>
          </cell>
          <cell r="I2147" t="str">
            <v>QUITO</v>
          </cell>
          <cell r="J2147" t="str">
            <v>PICHINCHA</v>
          </cell>
          <cell r="K2147" t="str">
            <v>AE NORPHONE MALL DEL SOL_ANDY SOLORZANO - SAMANTHA ENRIQUEZ</v>
          </cell>
          <cell r="L2147" t="str">
            <v>AV. JOAQUIN ORRANTIA Y AV. CONSTITUCION. PARROQUIA TARQUI 4TO PSJ. 1 NE.POSTAL 090513</v>
          </cell>
          <cell r="O2147" t="str">
            <v>GUAYAQUIL</v>
          </cell>
          <cell r="P2147" t="str">
            <v>GUAYAQUIL</v>
          </cell>
          <cell r="Q2147" t="str">
            <v>GUAYAS</v>
          </cell>
          <cell r="R2147" t="str">
            <v>2023-00529</v>
          </cell>
          <cell r="W2147" t="str">
            <v>1091717898001</v>
          </cell>
          <cell r="X2147" t="str">
            <v>0995482890  - 0987620147</v>
          </cell>
          <cell r="AA2147">
            <v>44939</v>
          </cell>
          <cell r="AD2147">
            <v>1</v>
          </cell>
          <cell r="AE2147">
            <v>1</v>
          </cell>
          <cell r="AH2147" t="str">
            <v>CC MALL DEL SOL LOCAL A55 PB ZONA 1.</v>
          </cell>
          <cell r="AI2147" t="str">
            <v>DESPACHO</v>
          </cell>
          <cell r="AJ2147" t="str">
            <v>Normal</v>
          </cell>
          <cell r="AL2147" t="str">
            <v>NO</v>
          </cell>
          <cell r="AN2147" t="str">
            <v>NORINDGUAAEN10506</v>
          </cell>
          <cell r="AP2147">
            <v>44939</v>
          </cell>
          <cell r="AR2147" t="str">
            <v>MOVISTAR_2023-00529</v>
          </cell>
          <cell r="AS2147">
            <v>330082</v>
          </cell>
          <cell r="AT2147" t="str">
            <v>D40</v>
          </cell>
          <cell r="AU2147" t="str">
            <v>INDIRECTO</v>
          </cell>
          <cell r="AV2147">
            <v>4</v>
          </cell>
          <cell r="AX2147" t="str">
            <v>ENTREGADO</v>
          </cell>
          <cell r="AY2147" t="str">
            <v>LTE REALME 9I 128GB NEGRO: 4 und</v>
          </cell>
          <cell r="AZ2147" t="str">
            <v>TERMINAL</v>
          </cell>
          <cell r="BA2147" t="str">
            <v/>
          </cell>
        </row>
        <row r="2148">
          <cell r="A2148" t="str">
            <v>2023-00530</v>
          </cell>
          <cell r="B2148" t="str">
            <v>MOVISTAR</v>
          </cell>
          <cell r="C2148">
            <v>44939</v>
          </cell>
          <cell r="D2148" t="str">
            <v>FLEXNET ECUADOR - MOVISTAR</v>
          </cell>
          <cell r="E2148" t="str">
            <v>CALLE 28 DE JUNIO S/N Y GARCIA MORENO ENTRADA LLANO GRANDE</v>
          </cell>
          <cell r="H2148" t="str">
            <v>170208</v>
          </cell>
          <cell r="I2148" t="str">
            <v>QUITO</v>
          </cell>
          <cell r="J2148" t="str">
            <v>PICHINCHA</v>
          </cell>
          <cell r="K2148" t="str">
            <v>ECONOFARM AUTOSERVICIOS_VERONICA SALAS</v>
          </cell>
          <cell r="L2148" t="str">
            <v>V LOS SHYRIS SN VIA AMAGUAÑA FRENTE A LA HACIENDO EL CORTIJO EDIFICIO FARCOMED KM 55</v>
          </cell>
          <cell r="O2148" t="str">
            <v>QUITO</v>
          </cell>
          <cell r="P2148" t="str">
            <v>QUITO</v>
          </cell>
          <cell r="Q2148" t="str">
            <v>PICHINCHA</v>
          </cell>
          <cell r="R2148" t="str">
            <v>2023-00530</v>
          </cell>
          <cell r="W2148" t="str">
            <v>1791715772001</v>
          </cell>
          <cell r="X2148" t="str">
            <v>999790590</v>
          </cell>
          <cell r="AA2148">
            <v>44939</v>
          </cell>
          <cell r="AD2148">
            <v>1</v>
          </cell>
          <cell r="AE2148">
            <v>1</v>
          </cell>
          <cell r="AH2148" t="str">
            <v> </v>
          </cell>
          <cell r="AI2148" t="str">
            <v>DESPACHO</v>
          </cell>
          <cell r="AJ2148" t="str">
            <v>Normal</v>
          </cell>
          <cell r="AL2148" t="str">
            <v>NO</v>
          </cell>
          <cell r="AN2148" t="str">
            <v>ECORETQUIECO8018</v>
          </cell>
          <cell r="AP2148">
            <v>44939</v>
          </cell>
          <cell r="AR2148" t="str">
            <v>MOVISTAR_2023-00530</v>
          </cell>
          <cell r="AS2148">
            <v>330076</v>
          </cell>
          <cell r="AT2148" t="str">
            <v>D40</v>
          </cell>
          <cell r="AU2148" t="str">
            <v>RETAIL</v>
          </cell>
          <cell r="AV2148">
            <v>150</v>
          </cell>
          <cell r="AX2148" t="str">
            <v>ENTREGADO</v>
          </cell>
          <cell r="AY2148" t="str">
            <v>HALFSIM CHIP PREPAGO $4 AUTOSERVICIOS: 150 und</v>
          </cell>
          <cell r="AZ2148" t="str">
            <v>SIMCARD</v>
          </cell>
          <cell r="BA2148" t="str">
            <v/>
          </cell>
        </row>
        <row r="2149">
          <cell r="A2149" t="str">
            <v>2023-00531</v>
          </cell>
          <cell r="B2149" t="str">
            <v>MOVISTAR</v>
          </cell>
          <cell r="C2149">
            <v>44939</v>
          </cell>
          <cell r="D2149" t="str">
            <v>FLEXNET ECUADOR - MOVISTAR</v>
          </cell>
          <cell r="E2149" t="str">
            <v>CALLE 28 DE JUNIO S/N Y GARCIA MORENO ENTRADA LLANO GRANDE</v>
          </cell>
          <cell r="H2149" t="str">
            <v>170208</v>
          </cell>
          <cell r="I2149" t="str">
            <v>QUITO</v>
          </cell>
          <cell r="J2149" t="str">
            <v>PICHINCHA</v>
          </cell>
          <cell r="K2149" t="str">
            <v>AE NORPHONE POLICENTRO_LOURDES BRAVO</v>
          </cell>
          <cell r="L2149" t="str">
            <v>CDLA KENNEY AV DEL PERIODISTA Y DR JUAN BAUTISTA ARZUBE CC POLICENTRO LOCAL 9</v>
          </cell>
          <cell r="O2149" t="str">
            <v>GUAYAQUIL</v>
          </cell>
          <cell r="P2149" t="str">
            <v>GUAYAQUIL</v>
          </cell>
          <cell r="Q2149" t="str">
            <v>GUAYAS</v>
          </cell>
          <cell r="R2149" t="str">
            <v>2023-00531</v>
          </cell>
          <cell r="W2149" t="str">
            <v>1091717898001</v>
          </cell>
          <cell r="X2149" t="str">
            <v>984246089</v>
          </cell>
          <cell r="AA2149">
            <v>44939</v>
          </cell>
          <cell r="AD2149">
            <v>1</v>
          </cell>
          <cell r="AE2149">
            <v>1</v>
          </cell>
          <cell r="AH2149" t="str">
            <v> </v>
          </cell>
          <cell r="AI2149" t="str">
            <v>DESPACHO</v>
          </cell>
          <cell r="AJ2149" t="str">
            <v>Normal</v>
          </cell>
          <cell r="AL2149" t="str">
            <v>NO</v>
          </cell>
          <cell r="AN2149" t="str">
            <v>NORINDGUAAEN10806</v>
          </cell>
          <cell r="AP2149">
            <v>44939</v>
          </cell>
          <cell r="AR2149" t="str">
            <v>MOVISTAR_2023-00531</v>
          </cell>
          <cell r="AS2149">
            <v>330086</v>
          </cell>
          <cell r="AT2149" t="str">
            <v>D40</v>
          </cell>
          <cell r="AU2149" t="str">
            <v>INDIRECTO</v>
          </cell>
          <cell r="AV2149">
            <v>3</v>
          </cell>
          <cell r="AX2149" t="str">
            <v>ENTREGADO</v>
          </cell>
          <cell r="AY2149" t="str">
            <v>LTE REALME 9I 128GB NEGRO: 3 und</v>
          </cell>
          <cell r="AZ2149" t="str">
            <v>TERMINAL</v>
          </cell>
          <cell r="BA2149" t="str">
            <v/>
          </cell>
        </row>
        <row r="2150">
          <cell r="A2150" t="str">
            <v>2023-00532</v>
          </cell>
          <cell r="B2150" t="str">
            <v>MOVISTAR</v>
          </cell>
          <cell r="C2150">
            <v>44939</v>
          </cell>
          <cell r="D2150" t="str">
            <v>FLEXNET ECUADOR - MOVISTAR</v>
          </cell>
          <cell r="E2150" t="str">
            <v>CALLE 28 DE JUNIO S/N Y GARCIA MORENO ENTRADA LLANO GRANDE</v>
          </cell>
          <cell r="H2150" t="str">
            <v>170208</v>
          </cell>
          <cell r="I2150" t="str">
            <v>QUITO</v>
          </cell>
          <cell r="J2150" t="str">
            <v>PICHINCHA</v>
          </cell>
          <cell r="K2150" t="str">
            <v>AE NORPHONE 9 DE OCT_LOURDES BRAVO</v>
          </cell>
          <cell r="L2150" t="str">
            <v>9 DE OCTUBRE ENTRE PEDRO CARBO Y GENERAL CORDOVA, EDIFICIO SAN FRANCISCO 300 LOCAL NO. 8 PLANTA BAJA (PARTE EXTERIOR)</v>
          </cell>
          <cell r="O2150" t="str">
            <v>GUAYAQUIL</v>
          </cell>
          <cell r="P2150" t="str">
            <v>GUAYAQUIL</v>
          </cell>
          <cell r="Q2150" t="str">
            <v>GUAYAS</v>
          </cell>
          <cell r="R2150" t="str">
            <v>2023-00532</v>
          </cell>
          <cell r="W2150" t="str">
            <v>1091717898001</v>
          </cell>
          <cell r="X2150" t="str">
            <v>0984246089</v>
          </cell>
          <cell r="AA2150">
            <v>44939</v>
          </cell>
          <cell r="AD2150">
            <v>1</v>
          </cell>
          <cell r="AE2150">
            <v>1</v>
          </cell>
          <cell r="AH2150" t="str">
            <v>0</v>
          </cell>
          <cell r="AI2150" t="str">
            <v>DESPACHO</v>
          </cell>
          <cell r="AJ2150" t="str">
            <v>Normal</v>
          </cell>
          <cell r="AL2150" t="str">
            <v>NO</v>
          </cell>
          <cell r="AN2150" t="str">
            <v>NORINDGUAAEN13978</v>
          </cell>
          <cell r="AP2150">
            <v>44939</v>
          </cell>
          <cell r="AR2150" t="str">
            <v>MOVISTAR_2023-00532</v>
          </cell>
          <cell r="AS2150">
            <v>330084</v>
          </cell>
          <cell r="AT2150" t="str">
            <v>D40</v>
          </cell>
          <cell r="AU2150" t="str">
            <v>INDIRECTO</v>
          </cell>
          <cell r="AV2150">
            <v>3</v>
          </cell>
          <cell r="AX2150" t="str">
            <v>ENTREGADO</v>
          </cell>
          <cell r="AY2150" t="str">
            <v>LTE REALME 9I 128GB NEGRO: 3 und</v>
          </cell>
          <cell r="AZ2150" t="str">
            <v>TERMINAL</v>
          </cell>
          <cell r="BA2150" t="str">
            <v/>
          </cell>
        </row>
        <row r="2151">
          <cell r="A2151" t="str">
            <v>2023-00533</v>
          </cell>
          <cell r="B2151" t="str">
            <v>MOVISTAR</v>
          </cell>
          <cell r="C2151">
            <v>44939</v>
          </cell>
          <cell r="D2151" t="str">
            <v>FLEXNET ECUADOR - MOVISTAR</v>
          </cell>
          <cell r="E2151" t="str">
            <v>CALLE 28 DE JUNIO S/N Y GARCIA MORENO ENTRADA LLANO GRANDE</v>
          </cell>
          <cell r="H2151" t="str">
            <v>170208</v>
          </cell>
          <cell r="I2151" t="str">
            <v>QUITO</v>
          </cell>
          <cell r="J2151" t="str">
            <v>PICHINCHA</v>
          </cell>
          <cell r="K2151" t="str">
            <v>AE NORPHONE PORTOVIEJO_JORGE EDUARDO GUZMAN BENITEZ</v>
          </cell>
          <cell r="L2151" t="str">
            <v>AV. AMERICA Y, JORGE WASHINGTON, PORTOVIEJO LOCAL 16 Y 17 PLANTA BAJA</v>
          </cell>
          <cell r="O2151" t="str">
            <v>PORTOVIEJO</v>
          </cell>
          <cell r="P2151" t="str">
            <v>PORTOVIEJO</v>
          </cell>
          <cell r="Q2151" t="str">
            <v>MANABI</v>
          </cell>
          <cell r="R2151" t="str">
            <v>2023-00533</v>
          </cell>
          <cell r="W2151" t="str">
            <v>1713171823</v>
          </cell>
          <cell r="X2151" t="str">
            <v>984620069</v>
          </cell>
          <cell r="AA2151">
            <v>44939</v>
          </cell>
          <cell r="AD2151">
            <v>1</v>
          </cell>
          <cell r="AE2151">
            <v>1</v>
          </cell>
          <cell r="AH2151" t="str">
            <v>0</v>
          </cell>
          <cell r="AI2151" t="str">
            <v>DESPACHO</v>
          </cell>
          <cell r="AJ2151" t="str">
            <v>Normal</v>
          </cell>
          <cell r="AL2151" t="str">
            <v>NO</v>
          </cell>
          <cell r="AN2151" t="str">
            <v>NORINDPORAEN15238</v>
          </cell>
          <cell r="AP2151">
            <v>44939</v>
          </cell>
          <cell r="AR2151" t="str">
            <v>MOVISTAR_2023-00533</v>
          </cell>
          <cell r="AS2151">
            <v>330090</v>
          </cell>
          <cell r="AT2151" t="str">
            <v>D40</v>
          </cell>
          <cell r="AU2151" t="str">
            <v>INDIRECTO</v>
          </cell>
          <cell r="AV2151">
            <v>3</v>
          </cell>
          <cell r="AX2151" t="str">
            <v>ENTREGADO</v>
          </cell>
          <cell r="AY2151" t="str">
            <v>LTE REALME 9I 128GB NEGRO: 3 und</v>
          </cell>
          <cell r="AZ2151" t="str">
            <v>TERMINAL</v>
          </cell>
          <cell r="BA2151" t="str">
            <v/>
          </cell>
        </row>
        <row r="2152">
          <cell r="A2152" t="str">
            <v>2023-00534</v>
          </cell>
          <cell r="B2152" t="str">
            <v>MOVISTAR</v>
          </cell>
          <cell r="C2152">
            <v>44939</v>
          </cell>
          <cell r="D2152" t="str">
            <v>FLEXNET ECUADOR - MOVISTAR</v>
          </cell>
          <cell r="E2152" t="str">
            <v>CALLE 28 DE JUNIO S/N Y GARCIA MORENO ENTRADA LLANO GRANDE</v>
          </cell>
          <cell r="H2152" t="str">
            <v>170208</v>
          </cell>
          <cell r="I2152" t="str">
            <v>QUITO</v>
          </cell>
          <cell r="J2152" t="str">
            <v>PICHINCHA</v>
          </cell>
          <cell r="K2152" t="str">
            <v>FARCOMED AUTOSERVICIOS_VERONICA SALAS</v>
          </cell>
          <cell r="L2152" t="str">
            <v>AV DE LOS SHYRIS Y SECUNDARIA SEC EL CORTIJO</v>
          </cell>
          <cell r="O2152" t="str">
            <v>QUITO</v>
          </cell>
          <cell r="P2152" t="str">
            <v>QUITO</v>
          </cell>
          <cell r="Q2152" t="str">
            <v>PICHINCHA</v>
          </cell>
          <cell r="R2152" t="str">
            <v>2023-00534</v>
          </cell>
          <cell r="W2152" t="str">
            <v>1790710319001</v>
          </cell>
          <cell r="X2152" t="str">
            <v>999790590</v>
          </cell>
          <cell r="AA2152">
            <v>44939</v>
          </cell>
          <cell r="AD2152">
            <v>1</v>
          </cell>
          <cell r="AE2152">
            <v>1</v>
          </cell>
          <cell r="AH2152" t="str">
            <v> </v>
          </cell>
          <cell r="AI2152" t="str">
            <v>DESPACHO</v>
          </cell>
          <cell r="AJ2152" t="str">
            <v>Normal</v>
          </cell>
          <cell r="AL2152" t="str">
            <v>NO</v>
          </cell>
          <cell r="AN2152" t="str">
            <v>FARRETPUEFAR8060</v>
          </cell>
          <cell r="AP2152">
            <v>44939</v>
          </cell>
          <cell r="AR2152" t="str">
            <v>MOVISTAR_2023-00534</v>
          </cell>
          <cell r="AS2152">
            <v>330079</v>
          </cell>
          <cell r="AT2152" t="str">
            <v>D40</v>
          </cell>
          <cell r="AU2152" t="str">
            <v>RETAIL</v>
          </cell>
          <cell r="AV2152">
            <v>85</v>
          </cell>
          <cell r="AX2152" t="str">
            <v>ENTREGADO</v>
          </cell>
          <cell r="AY2152" t="str">
            <v>HALFSIM CHIP PREPAGO $4 AUTOSERVICIOS: 85 und</v>
          </cell>
          <cell r="AZ2152" t="str">
            <v>SIMCARD</v>
          </cell>
          <cell r="BA2152" t="str">
            <v/>
          </cell>
        </row>
        <row r="2153">
          <cell r="A2153" t="str">
            <v>2023-00535</v>
          </cell>
          <cell r="B2153" t="str">
            <v>MOVISTAR</v>
          </cell>
          <cell r="C2153">
            <v>44939</v>
          </cell>
          <cell r="D2153" t="str">
            <v>FLEXNET ECUADOR - MOVISTAR</v>
          </cell>
          <cell r="E2153" t="str">
            <v>CALLE 28 DE JUNIO S/N Y GARCIA MORENO ENTRADA LLANO GRANDE</v>
          </cell>
          <cell r="H2153" t="str">
            <v>170208</v>
          </cell>
          <cell r="I2153" t="str">
            <v>QUITO</v>
          </cell>
          <cell r="J2153" t="str">
            <v>PICHINCHA</v>
          </cell>
          <cell r="K2153" t="str">
            <v>AE NORPHONE RIOBAMBA_LOURDES BRAVO</v>
          </cell>
          <cell r="L2153" t="str">
            <v>10 DE AGOSTO Y GARCIA MORENO ESQUINA LOCAL PLANTA BAJA DIAGONAL BANCO INTERNACIONAL</v>
          </cell>
          <cell r="O2153" t="str">
            <v>RIOBAMBA</v>
          </cell>
          <cell r="P2153" t="str">
            <v>RIOBAMBA</v>
          </cell>
          <cell r="Q2153" t="str">
            <v>CHIMBORAZO</v>
          </cell>
          <cell r="R2153" t="str">
            <v>2023-00535</v>
          </cell>
          <cell r="W2153" t="str">
            <v>1091717898001</v>
          </cell>
          <cell r="X2153" t="str">
            <v>998659562</v>
          </cell>
          <cell r="AA2153">
            <v>44939</v>
          </cell>
          <cell r="AD2153">
            <v>1</v>
          </cell>
          <cell r="AE2153">
            <v>1</v>
          </cell>
          <cell r="AH2153" t="str">
            <v> </v>
          </cell>
          <cell r="AI2153" t="str">
            <v>DESPACHO</v>
          </cell>
          <cell r="AJ2153" t="str">
            <v>Normal</v>
          </cell>
          <cell r="AL2153" t="str">
            <v>NO</v>
          </cell>
          <cell r="AN2153" t="str">
            <v>NORINDRIOAEN10398</v>
          </cell>
          <cell r="AP2153">
            <v>44939</v>
          </cell>
          <cell r="AR2153" t="str">
            <v>MOVISTAR_2023-00535</v>
          </cell>
          <cell r="AS2153">
            <v>330089</v>
          </cell>
          <cell r="AT2153" t="str">
            <v>D40</v>
          </cell>
          <cell r="AU2153" t="str">
            <v>INDIRECTO</v>
          </cell>
          <cell r="AV2153">
            <v>3</v>
          </cell>
          <cell r="AX2153" t="str">
            <v>ENTREGADO</v>
          </cell>
          <cell r="AY2153" t="str">
            <v>LTE REALME 9I 128GB NEGRO: 3 und</v>
          </cell>
          <cell r="AZ2153" t="str">
            <v>TERMINAL</v>
          </cell>
          <cell r="BA2153" t="str">
            <v/>
          </cell>
        </row>
        <row r="2154">
          <cell r="A2154" t="str">
            <v>2023-00536</v>
          </cell>
          <cell r="B2154" t="str">
            <v>MOVISTAR</v>
          </cell>
          <cell r="C2154">
            <v>44939</v>
          </cell>
          <cell r="D2154" t="str">
            <v>FLEXNET ECUADOR - MOVISTAR</v>
          </cell>
          <cell r="E2154" t="str">
            <v>CALLE 28 DE JUNIO S/N Y GARCIA MORENO ENTRADA LLANO GRANDE</v>
          </cell>
          <cell r="H2154" t="str">
            <v>170208</v>
          </cell>
          <cell r="I2154" t="str">
            <v>QUITO</v>
          </cell>
          <cell r="J2154" t="str">
            <v>PICHINCHA</v>
          </cell>
          <cell r="K2154" t="str">
            <v>AE NORPHONE SANTO DOMINGO_LOURDES BRAVO</v>
          </cell>
          <cell r="L2154" t="str">
            <v>AV QUITO &amp; AV. ABRAHAM CALAZACCON. C C. PASEO SHOPING. LOCAL 15 FRENTE A COMPUTRON AL LADO DE CROCS</v>
          </cell>
          <cell r="O2154" t="str">
            <v>SANTO DOMINGO</v>
          </cell>
          <cell r="P2154" t="str">
            <v>SANTO DOMINGO</v>
          </cell>
          <cell r="Q2154" t="str">
            <v>SANTO DOMINGO DE LOS TSACHILAS</v>
          </cell>
          <cell r="R2154" t="str">
            <v>2023-00536</v>
          </cell>
          <cell r="W2154" t="str">
            <v>1091717898001</v>
          </cell>
          <cell r="X2154" t="str">
            <v>984246089</v>
          </cell>
          <cell r="AA2154">
            <v>44939</v>
          </cell>
          <cell r="AD2154">
            <v>1</v>
          </cell>
          <cell r="AE2154">
            <v>1</v>
          </cell>
          <cell r="AH2154" t="str">
            <v> </v>
          </cell>
          <cell r="AI2154" t="str">
            <v>DESPACHO</v>
          </cell>
          <cell r="AJ2154" t="str">
            <v>Normal</v>
          </cell>
          <cell r="AL2154" t="str">
            <v>NO</v>
          </cell>
          <cell r="AN2154" t="str">
            <v>NORINDSANAEN11260</v>
          </cell>
          <cell r="AP2154">
            <v>44939</v>
          </cell>
          <cell r="AR2154" t="str">
            <v>MOVISTAR_2023-00536</v>
          </cell>
          <cell r="AS2154">
            <v>330091</v>
          </cell>
          <cell r="AT2154" t="str">
            <v>D40</v>
          </cell>
          <cell r="AU2154" t="str">
            <v>INDIRECTO</v>
          </cell>
          <cell r="AV2154">
            <v>3</v>
          </cell>
          <cell r="AX2154" t="str">
            <v>ENTREGADO</v>
          </cell>
          <cell r="AY2154" t="str">
            <v>LTE REALME 9I 128GB NEGRO: 3 und</v>
          </cell>
          <cell r="AZ2154" t="str">
            <v>TERMINAL</v>
          </cell>
          <cell r="BA2154" t="str">
            <v/>
          </cell>
        </row>
        <row r="2155">
          <cell r="A2155" t="str">
            <v>2023-00541</v>
          </cell>
          <cell r="B2155" t="str">
            <v>MOVISTAR</v>
          </cell>
          <cell r="C2155">
            <v>44939</v>
          </cell>
          <cell r="D2155" t="str">
            <v>FLEXNET ECUADOR - MOVISTAR</v>
          </cell>
          <cell r="E2155" t="str">
            <v>CALLE 28 DE JUNIO S/N Y GARCIA MORENO ENTRADA LLANO GRANDE</v>
          </cell>
          <cell r="H2155" t="str">
            <v>170208</v>
          </cell>
          <cell r="I2155" t="str">
            <v>QUITO</v>
          </cell>
          <cell r="J2155" t="str">
            <v>PICHINCHA</v>
          </cell>
          <cell r="K2155" t="str">
            <v>PROTECOMPU C.A._DIEGO ALMINATE</v>
          </cell>
          <cell r="L2155" t="str">
            <v>AV. GALO PLAZA LASSO Y ANANSAYAS,</v>
          </cell>
          <cell r="O2155" t="str">
            <v>QUITO</v>
          </cell>
          <cell r="P2155" t="str">
            <v>QUITO</v>
          </cell>
          <cell r="Q2155" t="str">
            <v>PICHINCHA</v>
          </cell>
          <cell r="R2155" t="str">
            <v>2023-00541</v>
          </cell>
          <cell r="W2155" t="str">
            <v>1791241398001</v>
          </cell>
          <cell r="X2155" t="str">
            <v>988301780</v>
          </cell>
          <cell r="AA2155">
            <v>44939</v>
          </cell>
          <cell r="AD2155">
            <v>1</v>
          </cell>
          <cell r="AE2155">
            <v>1</v>
          </cell>
          <cell r="AH2155" t="str">
            <v/>
          </cell>
          <cell r="AI2155" t="str">
            <v>DESPACHO</v>
          </cell>
          <cell r="AJ2155" t="str">
            <v>Normal</v>
          </cell>
          <cell r="AL2155" t="str">
            <v>NO</v>
          </cell>
          <cell r="AN2155" t="str">
            <v/>
          </cell>
          <cell r="AP2155">
            <v>44939</v>
          </cell>
          <cell r="AR2155" t="str">
            <v>MOVISTAR_2023-00541</v>
          </cell>
          <cell r="AS2155">
            <v>330188</v>
          </cell>
          <cell r="AT2155" t="str">
            <v>D40</v>
          </cell>
          <cell r="AU2155" t="str">
            <v>INDIRECTO</v>
          </cell>
          <cell r="AV2155">
            <v>1</v>
          </cell>
          <cell r="AX2155" t="str">
            <v>ENTREGADO</v>
          </cell>
          <cell r="AY2155" t="str">
            <v>ROUTER 240 LTE TELTONIKA: 1 und</v>
          </cell>
          <cell r="AZ2155" t="str">
            <v>ROUTER</v>
          </cell>
          <cell r="BA2155" t="str">
            <v/>
          </cell>
        </row>
        <row r="2156">
          <cell r="A2156" t="str">
            <v>ABAST23-0017</v>
          </cell>
          <cell r="B2156" t="str">
            <v>MOVISTAR</v>
          </cell>
          <cell r="C2156">
            <v>44939</v>
          </cell>
          <cell r="D2156" t="str">
            <v>FLEXNET ECUADOR - MOVISTAR</v>
          </cell>
          <cell r="E2156" t="str">
            <v>CALLE 28 DE JUNIO S/N Y GARCIA MORENO ENTRADA LLANO GRANDE</v>
          </cell>
          <cell r="H2156" t="str">
            <v>170208</v>
          </cell>
          <cell r="I2156" t="str">
            <v>QUITO</v>
          </cell>
          <cell r="J2156" t="str">
            <v>PICHINCHA</v>
          </cell>
          <cell r="K2156" t="str">
            <v>.1 ACCOUNT R1_XAVIER HERRERA</v>
          </cell>
          <cell r="L2156" t="str">
            <v>PANAMERICANA NORTE KM 12 12 CALLE 28 DE JUNIO Y GARCIA MORENO</v>
          </cell>
          <cell r="O2156" t="str">
            <v>QUITO</v>
          </cell>
          <cell r="P2156" t="str">
            <v>QUITO</v>
          </cell>
          <cell r="Q2156" t="str">
            <v>PICHINCHA</v>
          </cell>
          <cell r="R2156" t="str">
            <v>ABAST23-0017</v>
          </cell>
          <cell r="W2156" t="str">
            <v>0</v>
          </cell>
          <cell r="X2156" t="str">
            <v>995902821</v>
          </cell>
          <cell r="AA2156">
            <v>44939</v>
          </cell>
          <cell r="AD2156">
            <v>1</v>
          </cell>
          <cell r="AE2156">
            <v>1</v>
          </cell>
          <cell r="AH2156" t="str">
            <v/>
          </cell>
          <cell r="AI2156" t="str">
            <v>DESPACHO</v>
          </cell>
          <cell r="AJ2156" t="str">
            <v>Normal</v>
          </cell>
          <cell r="AL2156" t="str">
            <v>NO</v>
          </cell>
          <cell r="AN2156" t="str">
            <v>AB</v>
          </cell>
          <cell r="AP2156">
            <v>44939</v>
          </cell>
          <cell r="AR2156" t="str">
            <v>MOVISTAR_ABAST23-0017</v>
          </cell>
          <cell r="AS2156">
            <v>329858</v>
          </cell>
          <cell r="AT2156" t="str">
            <v>D40</v>
          </cell>
          <cell r="AU2156" t="str">
            <v>DIRECTO</v>
          </cell>
          <cell r="AV2156">
            <v>81</v>
          </cell>
          <cell r="AX2156" t="e">
            <v>#N/A</v>
          </cell>
          <cell r="AY2156" t="str">
            <v>SPEAKER KLIPXTREME NITRO: 81 und</v>
          </cell>
          <cell r="AZ2156" t="str">
            <v>ACCESORIO</v>
          </cell>
          <cell r="BA2156" t="str">
            <v/>
          </cell>
        </row>
        <row r="2157">
          <cell r="A2157" t="str">
            <v>2023-00542</v>
          </cell>
          <cell r="B2157" t="str">
            <v>MOVISTAR</v>
          </cell>
          <cell r="C2157">
            <v>44942</v>
          </cell>
          <cell r="D2157" t="str">
            <v>FLEXNET ECUADOR - MOVISTAR</v>
          </cell>
          <cell r="E2157" t="str">
            <v>CALLE 28 DE JUNIO S/N Y GARCIA MORENO ENTRADA LLANO GRANDE</v>
          </cell>
          <cell r="H2157" t="str">
            <v>170208</v>
          </cell>
          <cell r="I2157" t="str">
            <v>QUITO</v>
          </cell>
          <cell r="J2157" t="str">
            <v>PICHINCHA</v>
          </cell>
          <cell r="K2157" t="str">
            <v>CAVS MALL DEL RIO_SANTIAGO IVAN PINEDA BERMEO_ALIRIO JOSÉ BRICEÑO RIVAS</v>
          </cell>
          <cell r="L2157" t="str">
            <v>AV FELIPE II LB86 Y CIRCUNVALACION SUR CC MALL DEL RIO</v>
          </cell>
          <cell r="O2157" t="str">
            <v>CUENCA</v>
          </cell>
          <cell r="P2157" t="str">
            <v>CUENCA</v>
          </cell>
          <cell r="Q2157" t="str">
            <v>AZUAY</v>
          </cell>
          <cell r="R2157" t="str">
            <v>2023-00542</v>
          </cell>
          <cell r="W2157" t="str">
            <v>0</v>
          </cell>
          <cell r="X2157" t="str">
            <v>0979146599 - 0999923627</v>
          </cell>
          <cell r="AA2157">
            <v>44942</v>
          </cell>
          <cell r="AD2157">
            <v>1</v>
          </cell>
          <cell r="AE2157">
            <v>1</v>
          </cell>
          <cell r="AH2157" t="str">
            <v> </v>
          </cell>
          <cell r="AI2157" t="str">
            <v>DESPACHO</v>
          </cell>
          <cell r="AJ2157" t="str">
            <v>Normal</v>
          </cell>
          <cell r="AL2157" t="str">
            <v>NO</v>
          </cell>
          <cell r="AN2157" t="str">
            <v>R8</v>
          </cell>
          <cell r="AP2157">
            <v>44942</v>
          </cell>
          <cell r="AR2157" t="str">
            <v>MOVISTAR_2023-00542</v>
          </cell>
          <cell r="AS2157">
            <v>330558</v>
          </cell>
          <cell r="AT2157" t="str">
            <v>D40</v>
          </cell>
          <cell r="AU2157" t="str">
            <v>DIRECTO</v>
          </cell>
          <cell r="AV2157">
            <v>10</v>
          </cell>
          <cell r="AX2157" t="str">
            <v>ENTREGADO</v>
          </cell>
          <cell r="AY2157" t="str">
            <v>LTE SAMSUNG A03 NEGRO: 3 und / LTE SAMSUNG A13 AZUL: 1 und / LTE SAMSUNG A13 NEGRO: 4 und / LTE SAMSUNG A53 5G NEGRO: 2 und</v>
          </cell>
          <cell r="AZ2157" t="str">
            <v>TERMINAL</v>
          </cell>
          <cell r="BA2157" t="str">
            <v/>
          </cell>
        </row>
        <row r="2158">
          <cell r="A2158" t="str">
            <v>2023-00543</v>
          </cell>
          <cell r="B2158" t="str">
            <v>MOVISTAR</v>
          </cell>
          <cell r="C2158">
            <v>44942</v>
          </cell>
          <cell r="D2158" t="str">
            <v>FLEXNET ECUADOR - MOVISTAR</v>
          </cell>
          <cell r="E2158" t="str">
            <v>CALLE 28 DE JUNIO S/N Y GARCIA MORENO ENTRADA LLANO GRANDE</v>
          </cell>
          <cell r="H2158" t="str">
            <v>170208</v>
          </cell>
          <cell r="I2158" t="str">
            <v>QUITO</v>
          </cell>
          <cell r="J2158" t="str">
            <v>PICHINCHA</v>
          </cell>
          <cell r="K2158" t="str">
            <v>CAVS SAN MARINO_CARLOS FRANCO_ERIKA GOMÉZ_IAN RIVERA</v>
          </cell>
          <cell r="L2158" t="str">
            <v>AV FRANCISCO DE ORELLANA SN Y AV PLAZA DANIN</v>
          </cell>
          <cell r="O2158" t="str">
            <v>GUAYAQUIL</v>
          </cell>
          <cell r="P2158" t="str">
            <v>GUAYAQUIL</v>
          </cell>
          <cell r="Q2158" t="str">
            <v>GUAYAS</v>
          </cell>
          <cell r="R2158" t="str">
            <v>2023-00543</v>
          </cell>
          <cell r="W2158" t="str">
            <v>0</v>
          </cell>
          <cell r="X2158" t="str">
            <v>0925614026_0918395781_0920349156</v>
          </cell>
          <cell r="AA2158">
            <v>44942</v>
          </cell>
          <cell r="AD2158">
            <v>1</v>
          </cell>
          <cell r="AE2158">
            <v>1</v>
          </cell>
          <cell r="AH2158" t="str">
            <v>CC SAN MARINO SHOPPING PB LOCAL 1 NO 23</v>
          </cell>
          <cell r="AI2158" t="str">
            <v>DESPACHO</v>
          </cell>
          <cell r="AJ2158" t="str">
            <v>Normal</v>
          </cell>
          <cell r="AL2158" t="str">
            <v>NO</v>
          </cell>
          <cell r="AN2158" t="str">
            <v>BS</v>
          </cell>
          <cell r="AP2158">
            <v>44942</v>
          </cell>
          <cell r="AR2158" t="str">
            <v>MOVISTAR_2023-00543</v>
          </cell>
          <cell r="AS2158">
            <v>330635</v>
          </cell>
          <cell r="AT2158" t="str">
            <v>D40</v>
          </cell>
          <cell r="AU2158" t="str">
            <v>DIRECTO</v>
          </cell>
          <cell r="AV2158">
            <v>28</v>
          </cell>
          <cell r="AX2158" t="str">
            <v>ENTREGADO</v>
          </cell>
          <cell r="AY2158" t="str">
            <v>LTE MOTO G60S AZUL: 5 und / LTE REALME C21Y AZUL: 3 und / LTE REALME C21Y NEGRO: 3 und / LTE SAMSUNG A03 NEGRO: 4 und / LTE SAMSUNG A53 5G NEGRO: 3 und / LTE SAMSUNG S21 FE GRIS: 2 und / LTE XIAOMI POCO X3 PRO 256GB NEGRO: 5 und / LTE XIAOMI REDMI 10A 64GB AZUL: 3 und</v>
          </cell>
          <cell r="AZ2158" t="str">
            <v>TERMINAL</v>
          </cell>
          <cell r="BA2158" t="str">
            <v/>
          </cell>
        </row>
        <row r="2159">
          <cell r="A2159" t="str">
            <v>2023-00544</v>
          </cell>
          <cell r="B2159" t="str">
            <v>MOVISTAR</v>
          </cell>
          <cell r="C2159">
            <v>44942</v>
          </cell>
          <cell r="D2159" t="str">
            <v>FLEXNET ECUADOR - MOVISTAR</v>
          </cell>
          <cell r="E2159" t="str">
            <v>CALLE 28 DE JUNIO S/N Y GARCIA MORENO ENTRADA LLANO GRANDE</v>
          </cell>
          <cell r="H2159" t="str">
            <v>170208</v>
          </cell>
          <cell r="I2159" t="str">
            <v>QUITO</v>
          </cell>
          <cell r="J2159" t="str">
            <v>PICHINCHA</v>
          </cell>
          <cell r="K2159" t="str">
            <v>DELIVERY EXPRESS GUAYAQUIL_CARLOS FRANCO_ERIKA GOMÉZ_IAN RIVERA</v>
          </cell>
          <cell r="L2159" t="str">
            <v>CC SAN MARINO SHOPPING PB LOCAL 1 NO 23 AV FRANCISCO DE ORELLANA SN Y AV PLAZA DANIN</v>
          </cell>
          <cell r="O2159" t="str">
            <v>GUAYAQUIL</v>
          </cell>
          <cell r="P2159" t="str">
            <v>GUAYAQUIL</v>
          </cell>
          <cell r="Q2159" t="str">
            <v>GUAYAS</v>
          </cell>
          <cell r="R2159" t="str">
            <v>2023-00544</v>
          </cell>
          <cell r="W2159" t="str">
            <v>0</v>
          </cell>
          <cell r="X2159" t="str">
            <v>925614026_0918395781_0920349156</v>
          </cell>
          <cell r="AA2159">
            <v>44942</v>
          </cell>
          <cell r="AD2159">
            <v>1</v>
          </cell>
          <cell r="AE2159">
            <v>1</v>
          </cell>
          <cell r="AH2159" t="str">
            <v> </v>
          </cell>
          <cell r="AI2159" t="str">
            <v>DESPACHO</v>
          </cell>
          <cell r="AJ2159" t="str">
            <v>Normal</v>
          </cell>
          <cell r="AL2159" t="str">
            <v>NO</v>
          </cell>
          <cell r="AN2159" t="str">
            <v>VU1</v>
          </cell>
          <cell r="AP2159">
            <v>44942</v>
          </cell>
          <cell r="AR2159" t="str">
            <v>MOVISTAR_2023-00544</v>
          </cell>
          <cell r="AS2159">
            <v>330557</v>
          </cell>
          <cell r="AT2159" t="str">
            <v>D40</v>
          </cell>
          <cell r="AU2159" t="str">
            <v>DIRECTO</v>
          </cell>
          <cell r="AV2159">
            <v>17</v>
          </cell>
          <cell r="AX2159" t="str">
            <v>ENTREGADO</v>
          </cell>
          <cell r="AY2159" t="str">
            <v>LTE MOTO E32 PLATA: 2 und / LTE MOTO G60S AZUL: 1 und / LTE NOKIA G11+ GRIS: 2 und / LTE REALME C35 NEGRO: 2 und / LTE SAMSUNG A03 AZUL: 2 und / LTE SAMSUNG A03 NEGRO: 2 und / LTE SAMSUNG A23 NEGRO: 2 und / LTE XIAOMI REDMI 10A 64GB AZUL: 2 und / LTE XIAOMI REDMI NOTE 11 AZUL: 2 und</v>
          </cell>
          <cell r="AZ2159" t="str">
            <v>TERMINAL</v>
          </cell>
          <cell r="BA2159" t="str">
            <v/>
          </cell>
        </row>
        <row r="2160">
          <cell r="A2160" t="str">
            <v>2023-00545</v>
          </cell>
          <cell r="B2160" t="str">
            <v>MOVISTAR</v>
          </cell>
          <cell r="C2160">
            <v>44942</v>
          </cell>
          <cell r="D2160" t="str">
            <v>FLEXNET ECUADOR - MOVISTAR</v>
          </cell>
          <cell r="E2160" t="str">
            <v>CALLE 28 DE JUNIO S/N Y GARCIA MORENO ENTRADA LLANO GRANDE</v>
          </cell>
          <cell r="H2160" t="str">
            <v>170208</v>
          </cell>
          <cell r="I2160" t="str">
            <v>QUITO</v>
          </cell>
          <cell r="J2160" t="str">
            <v>PICHINCHA</v>
          </cell>
          <cell r="K2160" t="str">
            <v>CAV MALL DEL PACIFICO_MARIA FERNANDA CARVAJAL REINOSO</v>
          </cell>
          <cell r="L2160" t="str">
            <v>AVENIDA MALECON Y CALLE 23 , CENTRO COMERCIAL MALL DEL PACIFICO, LOCAL PB -057-058</v>
          </cell>
          <cell r="O2160" t="str">
            <v>MANTA</v>
          </cell>
          <cell r="P2160" t="str">
            <v>MANTA</v>
          </cell>
          <cell r="Q2160" t="str">
            <v>MANABI</v>
          </cell>
          <cell r="R2160" t="str">
            <v>2023-00545</v>
          </cell>
          <cell r="W2160" t="str">
            <v>1715480081001</v>
          </cell>
          <cell r="X2160" t="str">
            <v>995025256</v>
          </cell>
          <cell r="AA2160">
            <v>44942</v>
          </cell>
          <cell r="AD2160">
            <v>1</v>
          </cell>
          <cell r="AE2160">
            <v>1</v>
          </cell>
          <cell r="AH2160" t="str">
            <v> </v>
          </cell>
          <cell r="AI2160" t="str">
            <v>DESPACHO</v>
          </cell>
          <cell r="AJ2160" t="str">
            <v>Normal</v>
          </cell>
          <cell r="AL2160" t="str">
            <v>NO</v>
          </cell>
          <cell r="AN2160" t="str">
            <v>CMP</v>
          </cell>
          <cell r="AP2160">
            <v>44942</v>
          </cell>
          <cell r="AR2160" t="str">
            <v>MOVISTAR_2023-00545</v>
          </cell>
          <cell r="AS2160">
            <v>330559</v>
          </cell>
          <cell r="AT2160" t="str">
            <v>D40</v>
          </cell>
          <cell r="AU2160" t="str">
            <v>INDIRECTO</v>
          </cell>
          <cell r="AV2160">
            <v>8</v>
          </cell>
          <cell r="AX2160" t="str">
            <v>ENTREGADO</v>
          </cell>
          <cell r="AY2160" t="str">
            <v>LTE HONOR X6 AZUL: 3 und / LTE NOKIA C01 PLUS AZUL: 2 und / LTE XIAOMI REDMI NOTE 11S NEGRO: 3 und</v>
          </cell>
          <cell r="AZ2160" t="str">
            <v>TERMINAL</v>
          </cell>
          <cell r="BA2160" t="str">
            <v/>
          </cell>
        </row>
        <row r="2161">
          <cell r="A2161" t="str">
            <v>2023-00546</v>
          </cell>
          <cell r="B2161" t="str">
            <v>MOVISTAR</v>
          </cell>
          <cell r="C2161">
            <v>44942</v>
          </cell>
          <cell r="D2161" t="str">
            <v>FLEXNET ECUADOR - MOVISTAR</v>
          </cell>
          <cell r="E2161" t="str">
            <v>CALLE 28 DE JUNIO S/N Y GARCIA MORENO ENTRADA LLANO GRANDE</v>
          </cell>
          <cell r="H2161" t="str">
            <v>170208</v>
          </cell>
          <cell r="I2161" t="str">
            <v>QUITO</v>
          </cell>
          <cell r="J2161" t="str">
            <v>PICHINCHA</v>
          </cell>
          <cell r="K2161" t="str">
            <v>CAVS QUICENTRO_KLEVER ANDRÉS REA BARRERA_ESTEBAN ALEJANDRO JIMÉNEZ ORTIZ</v>
          </cell>
          <cell r="L2161" t="str">
            <v>AV 6 DE DICIEMBRE NOP104 Y NACIONES UNIDAS CQUICENTRO SHOPPING PLANTA ALTA LOCAL 9</v>
          </cell>
          <cell r="O2161" t="str">
            <v>QUITO</v>
          </cell>
          <cell r="P2161" t="str">
            <v>QUITO</v>
          </cell>
          <cell r="Q2161" t="str">
            <v>PICHINCHA</v>
          </cell>
          <cell r="R2161" t="str">
            <v>2023-00546</v>
          </cell>
          <cell r="W2161" t="str">
            <v>0</v>
          </cell>
          <cell r="X2161" t="str">
            <v>0979219715 - 0983013833</v>
          </cell>
          <cell r="AA2161">
            <v>44942</v>
          </cell>
          <cell r="AD2161">
            <v>1</v>
          </cell>
          <cell r="AE2161">
            <v>1</v>
          </cell>
          <cell r="AH2161" t="str">
            <v> </v>
          </cell>
          <cell r="AI2161" t="str">
            <v>DESPACHO</v>
          </cell>
          <cell r="AJ2161" t="str">
            <v>Normal</v>
          </cell>
          <cell r="AL2161" t="str">
            <v>NO</v>
          </cell>
          <cell r="AN2161" t="str">
            <v>QH</v>
          </cell>
          <cell r="AP2161">
            <v>44942</v>
          </cell>
          <cell r="AR2161" t="str">
            <v>MOVISTAR_2023-00546</v>
          </cell>
          <cell r="AS2161">
            <v>330564</v>
          </cell>
          <cell r="AT2161" t="str">
            <v>D40</v>
          </cell>
          <cell r="AU2161" t="str">
            <v>DIRECTO</v>
          </cell>
          <cell r="AV2161">
            <v>113</v>
          </cell>
          <cell r="AX2161" t="str">
            <v>ENTREGADO</v>
          </cell>
          <cell r="AY2161" t="str">
            <v>HALFSIM MOVISTAR: 100 und / LTE HONOR X7 AZUL: 2 und / LTE SAMSUNG S21 FE GRIS: 3 und / LTE SAMSUNG Z FLIP 3 5G BLANCO: 1 und / LTE XIAOMI REDMI NOTE 11 GRIS: 3 und / LTE XIAOMI REDMI NOTE 11S AZUL: 4 und</v>
          </cell>
          <cell r="AZ2161" t="str">
            <v>SIMCARD / TERMINAL</v>
          </cell>
          <cell r="BA2161" t="str">
            <v/>
          </cell>
        </row>
        <row r="2162">
          <cell r="A2162" t="str">
            <v>2023-00547</v>
          </cell>
          <cell r="B2162" t="str">
            <v>MOVISTAR</v>
          </cell>
          <cell r="C2162">
            <v>44942</v>
          </cell>
          <cell r="D2162" t="str">
            <v>FLEXNET ECUADOR - MOVISTAR</v>
          </cell>
          <cell r="E2162" t="str">
            <v>CALLE 28 DE JUNIO S/N Y GARCIA MORENO ENTRADA LLANO GRANDE</v>
          </cell>
          <cell r="H2162" t="str">
            <v>170208</v>
          </cell>
          <cell r="I2162" t="str">
            <v>QUITO</v>
          </cell>
          <cell r="J2162" t="str">
            <v>PICHINCHA</v>
          </cell>
          <cell r="K2162" t="str">
            <v>DINADEC S A GUAYAQUIL_MELISA HIDALGO</v>
          </cell>
          <cell r="L2162" t="str">
            <v>KM 15 5 VIA A DAULE –BODEGA GRIFFINE GARITA 2</v>
          </cell>
          <cell r="O2162" t="str">
            <v>GUAYAQUIL</v>
          </cell>
          <cell r="P2162" t="str">
            <v>GUAYAQUIL</v>
          </cell>
          <cell r="Q2162" t="str">
            <v>GUAYAS</v>
          </cell>
          <cell r="R2162" t="str">
            <v>2023-00547</v>
          </cell>
          <cell r="W2162" t="str">
            <v>0992526742001</v>
          </cell>
          <cell r="X2162" t="str">
            <v>0995647552</v>
          </cell>
          <cell r="AA2162">
            <v>44942</v>
          </cell>
          <cell r="AD2162">
            <v>1</v>
          </cell>
          <cell r="AE2162">
            <v>1</v>
          </cell>
          <cell r="AH2162" t="str">
            <v> </v>
          </cell>
          <cell r="AI2162" t="str">
            <v>DESPACHO</v>
          </cell>
          <cell r="AJ2162" t="str">
            <v>Normal</v>
          </cell>
          <cell r="AL2162" t="str">
            <v>NO</v>
          </cell>
          <cell r="AN2162" t="str">
            <v>DINZONGUADIN11818</v>
          </cell>
          <cell r="AP2162">
            <v>44942</v>
          </cell>
          <cell r="AR2162" t="str">
            <v>MOVISTAR_2023-00547</v>
          </cell>
          <cell r="AS2162">
            <v>330580</v>
          </cell>
          <cell r="AT2162" t="str">
            <v>D40</v>
          </cell>
          <cell r="AU2162" t="str">
            <v>RETAIL</v>
          </cell>
          <cell r="AV2162">
            <v>500</v>
          </cell>
          <cell r="AX2162" t="str">
            <v>ENTREGADO</v>
          </cell>
          <cell r="AY2162" t="str">
            <v>KIT TARJETA US$ 1: 500 und</v>
          </cell>
          <cell r="AZ2162" t="str">
            <v>RASCA</v>
          </cell>
          <cell r="BA2162" t="str">
            <v/>
          </cell>
        </row>
        <row r="2163">
          <cell r="A2163" t="str">
            <v>2023-00548</v>
          </cell>
          <cell r="B2163" t="str">
            <v>MOVISTAR</v>
          </cell>
          <cell r="C2163">
            <v>44942</v>
          </cell>
          <cell r="D2163" t="str">
            <v>FLEXNET ECUADOR - MOVISTAR</v>
          </cell>
          <cell r="E2163" t="str">
            <v>CALLE 28 DE JUNIO S/N Y GARCIA MORENO ENTRADA LLANO GRANDE</v>
          </cell>
          <cell r="H2163" t="str">
            <v>170208</v>
          </cell>
          <cell r="I2163" t="str">
            <v>QUITO</v>
          </cell>
          <cell r="J2163" t="str">
            <v>PICHINCHA</v>
          </cell>
          <cell r="K2163" t="str">
            <v>ECUATECHNOLOGIES COTOPAXI ZONIFICADOS_NATHALIA GUEVARA</v>
          </cell>
          <cell r="L2163" t="str">
            <v>CALLE QUITO 1491 Y GENERAL MALDONADO LATACUNGA LATACUNGA COTOPAXI</v>
          </cell>
          <cell r="O2163" t="str">
            <v>LATACUNGA</v>
          </cell>
          <cell r="P2163" t="str">
            <v>LATACUNGA</v>
          </cell>
          <cell r="Q2163" t="str">
            <v>COTOPAXI</v>
          </cell>
          <cell r="R2163" t="str">
            <v>2023-00548</v>
          </cell>
          <cell r="W2163" t="str">
            <v>1791415728001</v>
          </cell>
          <cell r="X2163" t="str">
            <v>984176515</v>
          </cell>
          <cell r="AA2163">
            <v>44942</v>
          </cell>
          <cell r="AD2163">
            <v>1</v>
          </cell>
          <cell r="AE2163">
            <v>1</v>
          </cell>
          <cell r="AH2163" t="str">
            <v> </v>
          </cell>
          <cell r="AI2163" t="str">
            <v>DESPACHO</v>
          </cell>
          <cell r="AJ2163" t="str">
            <v>Normal</v>
          </cell>
          <cell r="AL2163" t="str">
            <v>NO</v>
          </cell>
          <cell r="AN2163" t="str">
            <v>ECUZONLATECU7878</v>
          </cell>
          <cell r="AP2163">
            <v>44942</v>
          </cell>
          <cell r="AR2163" t="str">
            <v>MOVISTAR_2023-00548</v>
          </cell>
          <cell r="AS2163">
            <v>330579</v>
          </cell>
          <cell r="AT2163" t="str">
            <v>D40</v>
          </cell>
          <cell r="AU2163" t="str">
            <v>INDIRECTO</v>
          </cell>
          <cell r="AV2163">
            <v>6000</v>
          </cell>
          <cell r="AX2163" t="str">
            <v>ENTREGADO</v>
          </cell>
          <cell r="AY2163" t="str">
            <v>HALFSIM CHIP PREPAGO $4.00 NUMERADO: 6000 und</v>
          </cell>
          <cell r="AZ2163" t="str">
            <v>SIMCARD</v>
          </cell>
          <cell r="BA2163" t="str">
            <v/>
          </cell>
        </row>
        <row r="2164">
          <cell r="A2164" t="str">
            <v>2023-00549</v>
          </cell>
          <cell r="B2164" t="str">
            <v>MOVISTAR</v>
          </cell>
          <cell r="C2164">
            <v>44942</v>
          </cell>
          <cell r="D2164" t="str">
            <v>FLEXNET ECUADOR - MOVISTAR</v>
          </cell>
          <cell r="E2164" t="str">
            <v>CALLE 28 DE JUNIO S/N Y GARCIA MORENO ENTRADA LLANO GRANDE</v>
          </cell>
          <cell r="H2164" t="str">
            <v>170208</v>
          </cell>
          <cell r="I2164" t="str">
            <v>QUITO</v>
          </cell>
          <cell r="J2164" t="str">
            <v>PICHINCHA</v>
          </cell>
          <cell r="K2164" t="str">
            <v>TELECOS RIOBAMBA_ PATRICIA ELIZABETH LARREA MEJÍA</v>
          </cell>
          <cell r="L2164" t="str">
            <v>CALLE BRASIL 22-22 Y AV. DANIEL LEON BORJA</v>
          </cell>
          <cell r="O2164" t="str">
            <v>RIOBAMBA</v>
          </cell>
          <cell r="P2164" t="str">
            <v>RIOBAMBA</v>
          </cell>
          <cell r="Q2164" t="str">
            <v>CHIMBORAZO</v>
          </cell>
          <cell r="R2164" t="str">
            <v>2023-00549</v>
          </cell>
          <cell r="W2164" t="str">
            <v>1791415728001</v>
          </cell>
          <cell r="X2164" t="str">
            <v>994566816</v>
          </cell>
          <cell r="AA2164">
            <v>44942</v>
          </cell>
          <cell r="AD2164">
            <v>1</v>
          </cell>
          <cell r="AE2164">
            <v>1</v>
          </cell>
          <cell r="AH2164" t="str">
            <v> </v>
          </cell>
          <cell r="AI2164" t="str">
            <v>DESPACHO</v>
          </cell>
          <cell r="AJ2164" t="str">
            <v>Normal</v>
          </cell>
          <cell r="AL2164" t="str">
            <v>NO</v>
          </cell>
          <cell r="AN2164" t="str">
            <v>ECUZONRIOTEL10058</v>
          </cell>
          <cell r="AP2164">
            <v>44942</v>
          </cell>
          <cell r="AR2164" t="str">
            <v>MOVISTAR_2023-00549</v>
          </cell>
          <cell r="AS2164">
            <v>330575</v>
          </cell>
          <cell r="AT2164" t="str">
            <v>D40</v>
          </cell>
          <cell r="AU2164" t="str">
            <v>INDIRECTO</v>
          </cell>
          <cell r="AV2164">
            <v>3000</v>
          </cell>
          <cell r="AX2164" t="str">
            <v>ENTREGADO</v>
          </cell>
          <cell r="AY2164" t="str">
            <v>HALFSIM CHIP PREPAGO $4.00 NUMERADO: 3000 und</v>
          </cell>
          <cell r="AZ2164" t="str">
            <v>SIMCARD</v>
          </cell>
          <cell r="BA2164" t="str">
            <v/>
          </cell>
        </row>
        <row r="2165">
          <cell r="A2165" t="str">
            <v>2023-00550</v>
          </cell>
          <cell r="B2165" t="str">
            <v>MOVISTAR</v>
          </cell>
          <cell r="C2165">
            <v>44942</v>
          </cell>
          <cell r="D2165" t="str">
            <v>FLEXNET ECUADOR - MOVISTAR</v>
          </cell>
          <cell r="E2165" t="str">
            <v>CALLE 28 DE JUNIO S/N Y GARCIA MORENO ENTRADA LLANO GRANDE</v>
          </cell>
          <cell r="H2165" t="str">
            <v>170208</v>
          </cell>
          <cell r="I2165" t="str">
            <v>QUITO</v>
          </cell>
          <cell r="J2165" t="str">
            <v>PICHINCHA</v>
          </cell>
          <cell r="K2165" t="str">
            <v>NORPHONE ZONIFICACION PICHINCHA_GISELA ALEAGA</v>
          </cell>
          <cell r="L2165" t="str">
            <v>REPÚBLICA DEL SALVADOR Y NACIONES UNIDAS SUYANA TORRE CORPORATIVA PISO 12</v>
          </cell>
          <cell r="O2165" t="str">
            <v>QUITO</v>
          </cell>
          <cell r="P2165" t="str">
            <v>QUITO</v>
          </cell>
          <cell r="Q2165" t="str">
            <v>PICHINCHA</v>
          </cell>
          <cell r="R2165" t="str">
            <v>2023-00550</v>
          </cell>
          <cell r="W2165" t="str">
            <v>1091717898001</v>
          </cell>
          <cell r="X2165" t="str">
            <v>983337206</v>
          </cell>
          <cell r="AA2165">
            <v>44942</v>
          </cell>
          <cell r="AD2165">
            <v>1</v>
          </cell>
          <cell r="AE2165">
            <v>1</v>
          </cell>
          <cell r="AH2165" t="str">
            <v> </v>
          </cell>
          <cell r="AI2165" t="str">
            <v>DESPACHO</v>
          </cell>
          <cell r="AJ2165" t="str">
            <v>Normal</v>
          </cell>
          <cell r="AL2165" t="str">
            <v>NO</v>
          </cell>
          <cell r="AN2165" t="str">
            <v>NORZONQUINOR7874</v>
          </cell>
          <cell r="AP2165">
            <v>44942</v>
          </cell>
          <cell r="AR2165" t="str">
            <v>MOVISTAR_2023-00550</v>
          </cell>
          <cell r="AS2165">
            <v>330574</v>
          </cell>
          <cell r="AT2165" t="str">
            <v>D40</v>
          </cell>
          <cell r="AU2165" t="str">
            <v>INDIRECTO</v>
          </cell>
          <cell r="AV2165">
            <v>2600</v>
          </cell>
          <cell r="AX2165" t="str">
            <v>ENTREGADO</v>
          </cell>
          <cell r="AY2165" t="str">
            <v>HALFSIM CHIP PREPAGO $4.00 NUMERADO: 2600 und</v>
          </cell>
          <cell r="AZ2165" t="str">
            <v>SIMCARD</v>
          </cell>
          <cell r="BA2165" t="str">
            <v/>
          </cell>
        </row>
        <row r="2166">
          <cell r="A2166" t="str">
            <v>2023-00551</v>
          </cell>
          <cell r="B2166" t="str">
            <v>MOVISTAR</v>
          </cell>
          <cell r="C2166">
            <v>44942</v>
          </cell>
          <cell r="D2166" t="str">
            <v>FLEXNET ECUADOR - MOVISTAR</v>
          </cell>
          <cell r="E2166" t="str">
            <v>CALLE 28 DE JUNIO S/N Y GARCIA MORENO ENTRADA LLANO GRANDE</v>
          </cell>
          <cell r="H2166" t="str">
            <v>170208</v>
          </cell>
          <cell r="I2166" t="str">
            <v>QUITO</v>
          </cell>
          <cell r="J2166" t="str">
            <v>PICHINCHA</v>
          </cell>
          <cell r="K2166" t="str">
            <v>DISTRIMERCADO S.A.S. GUAYAQUIL_LUIS GERARDO VEJARANO HASING</v>
          </cell>
          <cell r="L2166" t="str">
            <v>CDLA SAUCES 1 MZ 16 V 17</v>
          </cell>
          <cell r="O2166" t="str">
            <v>GUAYAQUIL</v>
          </cell>
          <cell r="P2166" t="str">
            <v>GUAYAQUIL</v>
          </cell>
          <cell r="Q2166" t="str">
            <v>GUAYAS</v>
          </cell>
          <cell r="R2166" t="str">
            <v>2023-00551</v>
          </cell>
          <cell r="W2166" t="str">
            <v>0921452462</v>
          </cell>
          <cell r="X2166" t="str">
            <v>984763024</v>
          </cell>
          <cell r="AA2166">
            <v>44942</v>
          </cell>
          <cell r="AD2166">
            <v>1</v>
          </cell>
          <cell r="AE2166">
            <v>1</v>
          </cell>
          <cell r="AH2166" t="str">
            <v>0</v>
          </cell>
          <cell r="AI2166" t="str">
            <v>DESPACHO</v>
          </cell>
          <cell r="AJ2166" t="str">
            <v>Normal</v>
          </cell>
          <cell r="AL2166" t="str">
            <v>NO</v>
          </cell>
          <cell r="AN2166" t="str">
            <v>DISNEGGUADIS15498</v>
          </cell>
          <cell r="AP2166">
            <v>44942</v>
          </cell>
          <cell r="AR2166" t="str">
            <v>MOVISTAR_2023-00551</v>
          </cell>
          <cell r="AS2166">
            <v>330627</v>
          </cell>
          <cell r="AT2166" t="str">
            <v>D40</v>
          </cell>
          <cell r="AU2166" t="str">
            <v>INDIRECTO</v>
          </cell>
          <cell r="AV2166">
            <v>100</v>
          </cell>
          <cell r="AX2166" t="str">
            <v>ENTREGADO</v>
          </cell>
          <cell r="AY2166" t="str">
            <v>HALFSIM MOVISTAR: 100 und</v>
          </cell>
          <cell r="AZ2166" t="str">
            <v>SIMCARD</v>
          </cell>
          <cell r="BA2166" t="str">
            <v/>
          </cell>
        </row>
        <row r="2167">
          <cell r="A2167" t="str">
            <v>2023-00552</v>
          </cell>
          <cell r="B2167" t="str">
            <v>MOVISTAR</v>
          </cell>
          <cell r="C2167">
            <v>44942</v>
          </cell>
          <cell r="D2167" t="str">
            <v>FLEXNET ECUADOR - MOVISTAR</v>
          </cell>
          <cell r="E2167" t="str">
            <v>CALLE 28 DE JUNIO S/N Y GARCIA MORENO ENTRADA LLANO GRANDE</v>
          </cell>
          <cell r="H2167" t="str">
            <v>170208</v>
          </cell>
          <cell r="I2167" t="str">
            <v>QUITO</v>
          </cell>
          <cell r="J2167" t="str">
            <v>PICHINCHA</v>
          </cell>
          <cell r="K2167" t="str">
            <v>TECECAB PICHINCHA ZONIFICACION_BELEN JARAMILLO</v>
          </cell>
          <cell r="L2167" t="str">
            <v>AV. AMAZONAS N21-147 Y ROCA</v>
          </cell>
          <cell r="O2167" t="str">
            <v>QUITO</v>
          </cell>
          <cell r="P2167" t="str">
            <v>QUITO</v>
          </cell>
          <cell r="Q2167" t="str">
            <v>PICHINCHA</v>
          </cell>
          <cell r="R2167" t="str">
            <v>2023-00552</v>
          </cell>
          <cell r="W2167" t="str">
            <v>1792306043001</v>
          </cell>
          <cell r="X2167" t="str">
            <v>998665892</v>
          </cell>
          <cell r="AA2167">
            <v>44942</v>
          </cell>
          <cell r="AD2167">
            <v>1</v>
          </cell>
          <cell r="AE2167">
            <v>1</v>
          </cell>
          <cell r="AH2167" t="str">
            <v> </v>
          </cell>
          <cell r="AI2167" t="str">
            <v>DESPACHO</v>
          </cell>
          <cell r="AJ2167" t="str">
            <v>Normal</v>
          </cell>
          <cell r="AL2167" t="str">
            <v>NO</v>
          </cell>
          <cell r="AN2167" t="str">
            <v>TECZONQUITEC7959</v>
          </cell>
          <cell r="AP2167">
            <v>44942</v>
          </cell>
          <cell r="AR2167" t="str">
            <v>MOVISTAR_2023-00552</v>
          </cell>
          <cell r="AS2167">
            <v>330578</v>
          </cell>
          <cell r="AT2167" t="str">
            <v>D40</v>
          </cell>
          <cell r="AU2167" t="str">
            <v>INDIRECTO</v>
          </cell>
          <cell r="AV2167">
            <v>7000</v>
          </cell>
          <cell r="AX2167" t="str">
            <v>ENTREGADO</v>
          </cell>
          <cell r="AY2167" t="str">
            <v>HALFSIM CHIP PREPAGO $4.00 NUMERADO: 7000 und</v>
          </cell>
          <cell r="AZ2167" t="str">
            <v>SIMCARD</v>
          </cell>
          <cell r="BA2167" t="str">
            <v/>
          </cell>
        </row>
        <row r="2168">
          <cell r="A2168" t="str">
            <v>2023-00553</v>
          </cell>
          <cell r="B2168" t="str">
            <v>MOVISTAR</v>
          </cell>
          <cell r="C2168">
            <v>44942</v>
          </cell>
          <cell r="D2168" t="str">
            <v>FLEXNET ECUADOR - MOVISTAR</v>
          </cell>
          <cell r="E2168" t="str">
            <v>CALLE 28 DE JUNIO S/N Y GARCIA MORENO ENTRADA LLANO GRANDE</v>
          </cell>
          <cell r="H2168" t="str">
            <v>170208</v>
          </cell>
          <cell r="I2168" t="str">
            <v>QUITO</v>
          </cell>
          <cell r="J2168" t="str">
            <v>PICHINCHA</v>
          </cell>
          <cell r="K2168" t="str">
            <v>AE CORPORATIVO ROMERO RYRTECH (MALL DEL SUR)_MAURENY ROMERO</v>
          </cell>
          <cell r="L2168" t="str">
            <v>AV. 25 DE JULIO Y ERNESTO ALBÁN LOCALES 111 Y 112</v>
          </cell>
          <cell r="O2168" t="str">
            <v>GUAYAQUIL</v>
          </cell>
          <cell r="P2168" t="str">
            <v>GUAYAQUIL</v>
          </cell>
          <cell r="Q2168" t="str">
            <v>GUAYAS</v>
          </cell>
          <cell r="R2168" t="str">
            <v>2023-00553</v>
          </cell>
          <cell r="W2168" t="str">
            <v>0915962609</v>
          </cell>
          <cell r="X2168" t="str">
            <v>982387574</v>
          </cell>
          <cell r="AA2168">
            <v>44942</v>
          </cell>
          <cell r="AD2168">
            <v>1</v>
          </cell>
          <cell r="AE2168">
            <v>1</v>
          </cell>
          <cell r="AH2168" t="str">
            <v>0</v>
          </cell>
          <cell r="AI2168" t="str">
            <v>DESPACHO</v>
          </cell>
          <cell r="AJ2168" t="str">
            <v>Normal</v>
          </cell>
          <cell r="AL2168" t="str">
            <v>NO</v>
          </cell>
          <cell r="AN2168" t="str">
            <v>GRUINDGUAAEC14418</v>
          </cell>
          <cell r="AP2168">
            <v>44942</v>
          </cell>
          <cell r="AR2168" t="str">
            <v>MOVISTAR_2023-00553</v>
          </cell>
          <cell r="AS2168">
            <v>330565</v>
          </cell>
          <cell r="AT2168" t="str">
            <v>D40</v>
          </cell>
          <cell r="AU2168" t="str">
            <v>INDIRECTO</v>
          </cell>
          <cell r="AV2168">
            <v>416</v>
          </cell>
          <cell r="AX2168" t="str">
            <v>ENTREGADO</v>
          </cell>
          <cell r="AY2168" t="str">
            <v>HALFSIM MOVISTAR: 400 und / LTE MOTO E32 PLATA: 4 und / LTE SAMSUNG A03 AZUL: 3 und / LTE SAMSUNG A03 NEGRO: 3 und / LTE SAMSUNG A33 5G AZUL: 1 und / LTE SAMSUNG A33 5G NEGRO: 1 und / LTE XIAOMI REDMI NOTE 11S AZUL: 2 und / LTE XIAOMI REDMI NOTE 11S NEGRO: 2 und</v>
          </cell>
          <cell r="AZ2168" t="str">
            <v>SIMCARD / TERMINAL</v>
          </cell>
          <cell r="BA2168" t="str">
            <v/>
          </cell>
        </row>
        <row r="2169">
          <cell r="A2169" t="str">
            <v>2023-00554</v>
          </cell>
          <cell r="B2169" t="str">
            <v>MOVISTAR</v>
          </cell>
          <cell r="C2169">
            <v>44942</v>
          </cell>
          <cell r="D2169" t="str">
            <v>FLEXNET ECUADOR - MOVISTAR</v>
          </cell>
          <cell r="E2169" t="str">
            <v>CALLE 28 DE JUNIO S/N Y GARCIA MORENO ENTRADA LLANO GRANDE</v>
          </cell>
          <cell r="H2169" t="str">
            <v>170208</v>
          </cell>
          <cell r="I2169" t="str">
            <v>QUITO</v>
          </cell>
          <cell r="J2169" t="str">
            <v>PICHINCHA</v>
          </cell>
          <cell r="K2169" t="str">
            <v>FANNY DOMINGUEZ - MACAS_FANNY CECILIA DOMINGUEZ CARDENAS</v>
          </cell>
          <cell r="L2169" t="str">
            <v>OLIVAR Y AMAZONAS</v>
          </cell>
          <cell r="O2169" t="str">
            <v>MACAS</v>
          </cell>
          <cell r="P2169" t="str">
            <v>MACAS</v>
          </cell>
          <cell r="Q2169" t="str">
            <v>MORONA SANTIAGO</v>
          </cell>
          <cell r="R2169" t="str">
            <v>2023-00554</v>
          </cell>
          <cell r="W2169" t="str">
            <v>1400382360001</v>
          </cell>
          <cell r="X2169" t="str">
            <v>0982603696 - 0983232907</v>
          </cell>
          <cell r="AA2169">
            <v>44942</v>
          </cell>
          <cell r="AD2169">
            <v>1</v>
          </cell>
          <cell r="AE2169">
            <v>1</v>
          </cell>
          <cell r="AH2169" t="str">
            <v> </v>
          </cell>
          <cell r="AI2169" t="str">
            <v>DESPACHO</v>
          </cell>
          <cell r="AJ2169" t="str">
            <v>Normal</v>
          </cell>
          <cell r="AL2169" t="str">
            <v>NO</v>
          </cell>
          <cell r="AN2169" t="str">
            <v>FANINDMORFAN4098</v>
          </cell>
          <cell r="AP2169">
            <v>44942</v>
          </cell>
          <cell r="AR2169" t="str">
            <v>MOVISTAR_2023-00554</v>
          </cell>
          <cell r="AS2169">
            <v>330562</v>
          </cell>
          <cell r="AT2169" t="str">
            <v>D40</v>
          </cell>
          <cell r="AU2169" t="str">
            <v>INDIRECTO</v>
          </cell>
          <cell r="AV2169">
            <v>6</v>
          </cell>
          <cell r="AX2169" t="str">
            <v>ENTREGADO</v>
          </cell>
          <cell r="AY2169" t="str">
            <v>LTE NOKIA G20 SILVER: 1 und / LTE SAMSUNG A13 NEGRO: 1 und / LTE SAMSUNG A23 AZUL: 1 und / LTE XIAOMI REDMI 10A 64GB AZUL: 1 und / LTE XIAOMI REDMI NOTE 11 GRIS: 1 und / LTE XIAOMI REDMI NOTE 11S NEGRO: 1 und</v>
          </cell>
          <cell r="AZ2169" t="str">
            <v>TERMINAL</v>
          </cell>
          <cell r="BA2169" t="str">
            <v/>
          </cell>
        </row>
        <row r="2170">
          <cell r="A2170" t="str">
            <v>2023-00555</v>
          </cell>
          <cell r="B2170" t="str">
            <v>MOVISTAR</v>
          </cell>
          <cell r="C2170">
            <v>44942</v>
          </cell>
          <cell r="D2170" t="str">
            <v>FLEXNET ECUADOR - MOVISTAR</v>
          </cell>
          <cell r="E2170" t="str">
            <v>CALLE 28 DE JUNIO S/N Y GARCIA MORENO ENTRADA LLANO GRANDE</v>
          </cell>
          <cell r="H2170" t="str">
            <v>170208</v>
          </cell>
          <cell r="I2170" t="str">
            <v>QUITO</v>
          </cell>
          <cell r="J2170" t="str">
            <v>PICHINCHA</v>
          </cell>
          <cell r="K2170" t="str">
            <v>OC OPTIMUSCELL_ANA LUCIA MOGROVEJO AZANZA</v>
          </cell>
          <cell r="L2170" t="str">
            <v>LUIS CORDERO 7100 Y PRESIDENTE CORDOVA ESQUINA JUNTO A LA CASA DE LA CULTURA FRENTE A LOS BOMBEROS</v>
          </cell>
          <cell r="O2170" t="str">
            <v>CUENCA</v>
          </cell>
          <cell r="P2170" t="str">
            <v>CUENCA</v>
          </cell>
          <cell r="Q2170" t="str">
            <v>AZUAY</v>
          </cell>
          <cell r="R2170" t="str">
            <v>2023-00555</v>
          </cell>
          <cell r="W2170" t="str">
            <v>0190475409001</v>
          </cell>
          <cell r="X2170" t="str">
            <v>958851871</v>
          </cell>
          <cell r="AA2170">
            <v>44942</v>
          </cell>
          <cell r="AD2170">
            <v>1</v>
          </cell>
          <cell r="AE2170">
            <v>1</v>
          </cell>
          <cell r="AH2170" t="str">
            <v> </v>
          </cell>
          <cell r="AI2170" t="str">
            <v>DESPACHO</v>
          </cell>
          <cell r="AJ2170" t="str">
            <v>Normal</v>
          </cell>
          <cell r="AL2170" t="str">
            <v>NO</v>
          </cell>
          <cell r="AN2170" t="str">
            <v>OCOINDCUEOCO5878</v>
          </cell>
          <cell r="AP2170">
            <v>44942</v>
          </cell>
          <cell r="AR2170" t="str">
            <v>MOVISTAR_2023-00555</v>
          </cell>
          <cell r="AS2170">
            <v>330563</v>
          </cell>
          <cell r="AT2170" t="str">
            <v>D40</v>
          </cell>
          <cell r="AU2170" t="str">
            <v>INDIRECTO</v>
          </cell>
          <cell r="AV2170">
            <v>16</v>
          </cell>
          <cell r="AX2170" t="str">
            <v>ENTREGADO</v>
          </cell>
          <cell r="AY2170" t="str">
            <v>LTE HONOR X6 AZUL: 1 und / LTE HONOR X7 NEGRO: 1 und / LTE NOKIA C2 2E AZUL: 3 und / LTE SAMSUNG A13 AZUL: 5 und / LTE XIAOMI REDMI 10C 128GB GRIS: 3 und / LTE XIAOMI REDMI NOTE 11S AZUL: 3 und</v>
          </cell>
          <cell r="AZ2170" t="str">
            <v>TERMINAL</v>
          </cell>
          <cell r="BA2170" t="str">
            <v/>
          </cell>
        </row>
        <row r="2171">
          <cell r="A2171" t="str">
            <v>2023-00556</v>
          </cell>
          <cell r="B2171" t="str">
            <v>MOVISTAR</v>
          </cell>
          <cell r="C2171">
            <v>44942</v>
          </cell>
          <cell r="D2171" t="str">
            <v>FLEXNET ECUADOR - MOVISTAR</v>
          </cell>
          <cell r="E2171" t="str">
            <v>CALLE 28 DE JUNIO S/N Y GARCIA MORENO ENTRADA LLANO GRANDE</v>
          </cell>
          <cell r="H2171" t="str">
            <v>170208</v>
          </cell>
          <cell r="I2171" t="str">
            <v>QUITO</v>
          </cell>
          <cell r="J2171" t="str">
            <v>PICHINCHA</v>
          </cell>
          <cell r="K2171" t="str">
            <v>TECECAB CALLE PICHINCHA_ZAIDA MOREIRA</v>
          </cell>
          <cell r="L2171" t="str">
            <v>AV. AMAZONAS N21-147 Y ROCA</v>
          </cell>
          <cell r="O2171" t="str">
            <v>QUITO</v>
          </cell>
          <cell r="P2171" t="str">
            <v>QUITO</v>
          </cell>
          <cell r="Q2171" t="str">
            <v>PICHINCHA</v>
          </cell>
          <cell r="R2171" t="str">
            <v>2023-00556</v>
          </cell>
          <cell r="W2171" t="str">
            <v>1792306043001</v>
          </cell>
          <cell r="X2171" t="str">
            <v>999779051</v>
          </cell>
          <cell r="AA2171">
            <v>44942</v>
          </cell>
          <cell r="AD2171">
            <v>1</v>
          </cell>
          <cell r="AE2171">
            <v>1</v>
          </cell>
          <cell r="AH2171" t="str">
            <v>0</v>
          </cell>
          <cell r="AI2171" t="str">
            <v>DESPACHO</v>
          </cell>
          <cell r="AJ2171" t="str">
            <v>Normal</v>
          </cell>
          <cell r="AL2171" t="str">
            <v>NO</v>
          </cell>
          <cell r="AN2171" t="str">
            <v>TECZONQUITEC13101</v>
          </cell>
          <cell r="AP2171">
            <v>44942</v>
          </cell>
          <cell r="AR2171" t="str">
            <v>MOVISTAR_2023-00556</v>
          </cell>
          <cell r="AS2171">
            <v>330626</v>
          </cell>
          <cell r="AT2171" t="str">
            <v>D40</v>
          </cell>
          <cell r="AU2171" t="str">
            <v>INDIRECTO</v>
          </cell>
          <cell r="AV2171">
            <v>200</v>
          </cell>
          <cell r="AX2171" t="str">
            <v>ENTREGADO</v>
          </cell>
          <cell r="AY2171" t="str">
            <v>HALFSIM MOVISTAR: 200 und</v>
          </cell>
          <cell r="AZ2171" t="str">
            <v>SIMCARD</v>
          </cell>
          <cell r="BA2171" t="str">
            <v/>
          </cell>
        </row>
        <row r="2172">
          <cell r="A2172" t="str">
            <v>2023-00557</v>
          </cell>
          <cell r="B2172" t="str">
            <v>MOVISTAR</v>
          </cell>
          <cell r="C2172">
            <v>44942</v>
          </cell>
          <cell r="D2172" t="str">
            <v>FLEXNET ECUADOR - MOVISTAR</v>
          </cell>
          <cell r="E2172" t="str">
            <v>CALLE 28 DE JUNIO S/N Y GARCIA MORENO ENTRADA LLANO GRANDE</v>
          </cell>
          <cell r="H2172" t="str">
            <v>170208</v>
          </cell>
          <cell r="I2172" t="str">
            <v>QUITO</v>
          </cell>
          <cell r="J2172" t="str">
            <v>PICHINCHA</v>
          </cell>
          <cell r="K2172" t="str">
            <v>MAURICIO GUERRERO ZONIFICACION SANTO DOMINGO CALLE_EDUARDO LUIS SILVA IVARRA</v>
          </cell>
          <cell r="L2172" t="str">
            <v>CALLE GUAYAQUIL, ENTRE RIO SOLAYA Y CUICOCHA</v>
          </cell>
          <cell r="O2172" t="str">
            <v>SANTO DOMINGO DE LOS TSACHILAS</v>
          </cell>
          <cell r="P2172" t="str">
            <v>SANTO DOMINGO DE LOS TSACHILAS</v>
          </cell>
          <cell r="Q2172" t="str">
            <v>SANTO DOMINGO DE LOS TSACHILAS</v>
          </cell>
          <cell r="R2172" t="str">
            <v>2023-00557</v>
          </cell>
          <cell r="W2172" t="str">
            <v>1719571208</v>
          </cell>
          <cell r="X2172" t="str">
            <v>998999242</v>
          </cell>
          <cell r="AA2172">
            <v>44942</v>
          </cell>
          <cell r="AD2172">
            <v>1</v>
          </cell>
          <cell r="AE2172">
            <v>1</v>
          </cell>
          <cell r="AH2172" t="str">
            <v>0</v>
          </cell>
          <cell r="AI2172" t="str">
            <v>DESPACHO</v>
          </cell>
          <cell r="AJ2172" t="str">
            <v>Normal</v>
          </cell>
          <cell r="AL2172" t="str">
            <v>NO</v>
          </cell>
          <cell r="AN2172" t="str">
            <v>MAUZONSANMAU16324</v>
          </cell>
          <cell r="AP2172">
            <v>44942</v>
          </cell>
          <cell r="AR2172" t="str">
            <v>MOVISTAR_2023-00557</v>
          </cell>
          <cell r="AS2172">
            <v>330629</v>
          </cell>
          <cell r="AT2172" t="str">
            <v>D40</v>
          </cell>
          <cell r="AU2172" t="str">
            <v>INDIRECTO</v>
          </cell>
          <cell r="AV2172">
            <v>200</v>
          </cell>
          <cell r="AX2172" t="str">
            <v>ENTREGADO</v>
          </cell>
          <cell r="AY2172" t="str">
            <v>HALFSIM CHIP PREPAGO $4.00 NUMERADO: 200 und</v>
          </cell>
          <cell r="AZ2172" t="str">
            <v>SIMCARD</v>
          </cell>
          <cell r="BA2172" t="str">
            <v/>
          </cell>
        </row>
        <row r="2173">
          <cell r="A2173" t="str">
            <v>2023-00558</v>
          </cell>
          <cell r="B2173" t="str">
            <v>MOVISTAR</v>
          </cell>
          <cell r="C2173">
            <v>44942</v>
          </cell>
          <cell r="D2173" t="str">
            <v>FLEXNET ECUADOR - MOVISTAR</v>
          </cell>
          <cell r="E2173" t="str">
            <v>CALLE 28 DE JUNIO S/N Y GARCIA MORENO ENTRADA LLANO GRANDE</v>
          </cell>
          <cell r="H2173" t="str">
            <v>170208</v>
          </cell>
          <cell r="I2173" t="str">
            <v>QUITO</v>
          </cell>
          <cell r="J2173" t="str">
            <v>PICHINCHA</v>
          </cell>
          <cell r="K2173" t="str">
            <v>MAURICIO GUERRERO ZONIFICACION ESMERALDAS CALLE_EDUARDO LUIS SILVA IVARRA</v>
          </cell>
          <cell r="L2173" t="str">
            <v>CALLE GUAYAQUIL, ENTRE RIO SOLAYA Y CUICOCHA</v>
          </cell>
          <cell r="O2173" t="str">
            <v>SANTO DOMINGO DE LOS TSACHILAS</v>
          </cell>
          <cell r="P2173" t="str">
            <v>SANTO DOMINGO DE LOS TSACHILAS</v>
          </cell>
          <cell r="Q2173" t="str">
            <v>SANTO DOMINGO DE LOS TSACHILAS</v>
          </cell>
          <cell r="R2173" t="str">
            <v>2023-00558</v>
          </cell>
          <cell r="W2173" t="str">
            <v>1719571208</v>
          </cell>
          <cell r="X2173" t="str">
            <v>998999242</v>
          </cell>
          <cell r="AA2173">
            <v>44942</v>
          </cell>
          <cell r="AD2173">
            <v>1</v>
          </cell>
          <cell r="AE2173">
            <v>1</v>
          </cell>
          <cell r="AH2173" t="str">
            <v>0</v>
          </cell>
          <cell r="AI2173" t="str">
            <v>DESPACHO</v>
          </cell>
          <cell r="AJ2173" t="str">
            <v>Normal</v>
          </cell>
          <cell r="AL2173" t="str">
            <v>NO</v>
          </cell>
          <cell r="AN2173" t="str">
            <v>MAUZONSANMAU16332</v>
          </cell>
          <cell r="AP2173">
            <v>44942</v>
          </cell>
          <cell r="AR2173" t="str">
            <v>MOVISTAR_2023-00558</v>
          </cell>
          <cell r="AS2173">
            <v>330628</v>
          </cell>
          <cell r="AT2173" t="str">
            <v>D40</v>
          </cell>
          <cell r="AU2173" t="str">
            <v>INDIRECTO</v>
          </cell>
          <cell r="AV2173">
            <v>100</v>
          </cell>
          <cell r="AX2173" t="str">
            <v>ENTREGADO</v>
          </cell>
          <cell r="AY2173" t="str">
            <v>HALFSIM CHIP PREPAGO $4.00 NUMERADO: 100 und</v>
          </cell>
          <cell r="AZ2173" t="str">
            <v>SIMCARD</v>
          </cell>
          <cell r="BA2173" t="str">
            <v/>
          </cell>
        </row>
        <row r="2174">
          <cell r="A2174" t="str">
            <v>2023-00559</v>
          </cell>
          <cell r="B2174" t="str">
            <v>MOVISTAR</v>
          </cell>
          <cell r="C2174">
            <v>44942</v>
          </cell>
          <cell r="D2174" t="str">
            <v>FLEXNET ECUADOR - MOVISTAR</v>
          </cell>
          <cell r="E2174" t="str">
            <v>CALLE 28 DE JUNIO S/N Y GARCIA MORENO ENTRADA LLANO GRANDE</v>
          </cell>
          <cell r="H2174" t="str">
            <v>170208</v>
          </cell>
          <cell r="I2174" t="str">
            <v>QUITO</v>
          </cell>
          <cell r="J2174" t="str">
            <v>PICHINCHA</v>
          </cell>
          <cell r="K2174" t="str">
            <v>MOVIPHONE ZONIFICACION CA?AR_GALO PALLAROSO</v>
          </cell>
          <cell r="L2174" t="str">
            <v>ENEMAZA 513 ENTRE LUIS CORDERO Y AV 24 DE MAYO AZOGUES AZOGUES CAÑAR</v>
          </cell>
          <cell r="O2174" t="str">
            <v>AZOGUES</v>
          </cell>
          <cell r="P2174" t="str">
            <v>AZOGUES</v>
          </cell>
          <cell r="Q2174" t="str">
            <v>CAÑAR</v>
          </cell>
          <cell r="R2174" t="str">
            <v>2023-00559</v>
          </cell>
          <cell r="W2174" t="str">
            <v>0391007160001</v>
          </cell>
          <cell r="X2174" t="str">
            <v>995936079</v>
          </cell>
          <cell r="AA2174">
            <v>44942</v>
          </cell>
          <cell r="AD2174">
            <v>1</v>
          </cell>
          <cell r="AE2174">
            <v>1</v>
          </cell>
          <cell r="AH2174" t="str">
            <v> </v>
          </cell>
          <cell r="AI2174" t="str">
            <v>DESPACHO</v>
          </cell>
          <cell r="AJ2174" t="str">
            <v>Normal</v>
          </cell>
          <cell r="AL2174" t="str">
            <v>NO</v>
          </cell>
          <cell r="AN2174" t="str">
            <v>MOVINDAZOMOV0396</v>
          </cell>
          <cell r="AP2174">
            <v>44942</v>
          </cell>
          <cell r="AR2174" t="str">
            <v>MOVISTAR_2023-00559</v>
          </cell>
          <cell r="AS2174">
            <v>330573</v>
          </cell>
          <cell r="AT2174" t="str">
            <v>D40</v>
          </cell>
          <cell r="AU2174" t="str">
            <v>INDIRECTO</v>
          </cell>
          <cell r="AV2174">
            <v>1500</v>
          </cell>
          <cell r="AX2174" t="str">
            <v>EN_TRANSITO</v>
          </cell>
          <cell r="AY2174" t="str">
            <v>HALFSIM CHIP PREPAGO $4.00 NUMERADO: 1500 und</v>
          </cell>
          <cell r="AZ2174" t="str">
            <v>SIMCARD</v>
          </cell>
          <cell r="BA2174" t="str">
            <v/>
          </cell>
        </row>
        <row r="2175">
          <cell r="A2175" t="str">
            <v>2023-00560</v>
          </cell>
          <cell r="B2175" t="str">
            <v>MOVISTAR</v>
          </cell>
          <cell r="C2175">
            <v>44942</v>
          </cell>
          <cell r="D2175" t="str">
            <v>FLEXNET ECUADOR - MOVISTAR</v>
          </cell>
          <cell r="E2175" t="str">
            <v>CALLE 28 DE JUNIO S/N Y GARCIA MORENO ENTRADA LLANO GRANDE</v>
          </cell>
          <cell r="H2175" t="str">
            <v>170208</v>
          </cell>
          <cell r="I2175" t="str">
            <v>QUITO</v>
          </cell>
          <cell r="J2175" t="str">
            <v>PICHINCHA</v>
          </cell>
          <cell r="K2175" t="str">
            <v>MAURICIO GUERRERO ZONIFICACION SANTO DOMINGO_EDUARDO LUIS SILVA IVARRA</v>
          </cell>
          <cell r="L2175" t="str">
            <v>CALLE GUAYAQUIL, ENTRE RIO SOLAYA Y CUICOCHA</v>
          </cell>
          <cell r="O2175" t="str">
            <v>SANTO DOMINGO DE LOS TSACHILAS</v>
          </cell>
          <cell r="P2175" t="str">
            <v>SANTO DOMINGO DE LOS TSACHILAS</v>
          </cell>
          <cell r="Q2175" t="str">
            <v>SANTO DOMINGO DE LOS TSACHILAS</v>
          </cell>
          <cell r="R2175" t="str">
            <v>2023-00560</v>
          </cell>
          <cell r="W2175" t="str">
            <v>1719571208</v>
          </cell>
          <cell r="X2175" t="str">
            <v>998999242</v>
          </cell>
          <cell r="AA2175">
            <v>44942</v>
          </cell>
          <cell r="AD2175">
            <v>1</v>
          </cell>
          <cell r="AE2175">
            <v>1</v>
          </cell>
          <cell r="AH2175" t="str">
            <v>0</v>
          </cell>
          <cell r="AI2175" t="str">
            <v>DESPACHO</v>
          </cell>
          <cell r="AJ2175" t="str">
            <v>Normal</v>
          </cell>
          <cell r="AL2175" t="str">
            <v>NO</v>
          </cell>
          <cell r="AN2175" t="str">
            <v>MAUZONSANMAU16326</v>
          </cell>
          <cell r="AP2175">
            <v>44942</v>
          </cell>
          <cell r="AR2175" t="str">
            <v>MOVISTAR_2023-00560</v>
          </cell>
          <cell r="AS2175">
            <v>330576</v>
          </cell>
          <cell r="AT2175" t="str">
            <v>D40</v>
          </cell>
          <cell r="AU2175" t="str">
            <v>INDIRECTO</v>
          </cell>
          <cell r="AV2175">
            <v>200</v>
          </cell>
          <cell r="AX2175" t="str">
            <v>ENTREGADO</v>
          </cell>
          <cell r="AY2175" t="str">
            <v>HALFSIM CHIP PREPAGO $4.00 NUMERADO: 200 und</v>
          </cell>
          <cell r="AZ2175" t="str">
            <v>SIMCARD</v>
          </cell>
          <cell r="BA2175" t="str">
            <v/>
          </cell>
        </row>
        <row r="2176">
          <cell r="A2176" t="str">
            <v>2023-00561</v>
          </cell>
          <cell r="B2176" t="str">
            <v>MOVISTAR</v>
          </cell>
          <cell r="C2176">
            <v>44942</v>
          </cell>
          <cell r="D2176" t="str">
            <v>FLEXNET ECUADOR - MOVISTAR</v>
          </cell>
          <cell r="E2176" t="str">
            <v>CALLE 28 DE JUNIO S/N Y GARCIA MORENO ENTRADA LLANO GRANDE</v>
          </cell>
          <cell r="H2176" t="str">
            <v>170208</v>
          </cell>
          <cell r="I2176" t="str">
            <v>QUITO</v>
          </cell>
          <cell r="J2176" t="str">
            <v>PICHINCHA</v>
          </cell>
          <cell r="K2176" t="str">
            <v>MOVIPHONE CIA. TDA VENTA DIRECTA_LENIN CRESPO</v>
          </cell>
          <cell r="L2176" t="str">
            <v>MANUEL VEGA Y SUCRE</v>
          </cell>
          <cell r="O2176" t="str">
            <v>CUENCA</v>
          </cell>
          <cell r="P2176" t="str">
            <v>CUENCA</v>
          </cell>
          <cell r="Q2176" t="str">
            <v>AZUAY</v>
          </cell>
          <cell r="R2176" t="str">
            <v>2023-00561</v>
          </cell>
          <cell r="W2176" t="str">
            <v>0391007160001</v>
          </cell>
          <cell r="X2176" t="str">
            <v>984114040</v>
          </cell>
          <cell r="AA2176">
            <v>44942</v>
          </cell>
          <cell r="AD2176">
            <v>1</v>
          </cell>
          <cell r="AE2176">
            <v>1</v>
          </cell>
          <cell r="AH2176" t="str">
            <v>0</v>
          </cell>
          <cell r="AI2176" t="str">
            <v>DESPACHO</v>
          </cell>
          <cell r="AJ2176" t="str">
            <v>Normal</v>
          </cell>
          <cell r="AL2176" t="str">
            <v>NO</v>
          </cell>
          <cell r="AN2176" t="str">
            <v>MOVZONCUEMOV13218</v>
          </cell>
          <cell r="AP2176">
            <v>44942</v>
          </cell>
          <cell r="AR2176" t="str">
            <v>MOVISTAR_2023-00561</v>
          </cell>
          <cell r="AS2176">
            <v>330577</v>
          </cell>
          <cell r="AT2176" t="str">
            <v>D40</v>
          </cell>
          <cell r="AU2176" t="str">
            <v>INDIRECTO</v>
          </cell>
          <cell r="AV2176">
            <v>500</v>
          </cell>
          <cell r="AX2176" t="str">
            <v>ENTREGADO</v>
          </cell>
          <cell r="AY2176" t="str">
            <v>HALFSIM CHIP PREPAGO $4.00 NUMERADO: 500 und</v>
          </cell>
          <cell r="AZ2176" t="str">
            <v>SIMCARD</v>
          </cell>
          <cell r="BA2176" t="str">
            <v/>
          </cell>
        </row>
        <row r="2177">
          <cell r="A2177" t="str">
            <v>2023-00562</v>
          </cell>
          <cell r="B2177" t="str">
            <v>MOVISTAR</v>
          </cell>
          <cell r="C2177">
            <v>44942</v>
          </cell>
          <cell r="D2177" t="str">
            <v>FLEXNET ECUADOR - MOVISTAR</v>
          </cell>
          <cell r="E2177" t="str">
            <v>CALLE 28 DE JUNIO S/N Y GARCIA MORENO ENTRADA LLANO GRANDE</v>
          </cell>
          <cell r="H2177" t="str">
            <v>170208</v>
          </cell>
          <cell r="I2177" t="str">
            <v>QUITO</v>
          </cell>
          <cell r="J2177" t="str">
            <v>PICHINCHA</v>
          </cell>
          <cell r="K2177" t="str">
            <v>PDV IBS RIOCENTRO 6 DE DICIEMBRE_JOSE LUIS CORAL MOLINA</v>
          </cell>
          <cell r="L2177" t="str">
            <v>AV. 6 DE DICIEMBRE Y TOMAS DE BERLANGA ESQUINA, CC COMERCIAL RIOCENTRO 6 DE DICIEMBRE, LOCAL 128 PLANTA PRIMER PISO</v>
          </cell>
          <cell r="O2177" t="str">
            <v>QUITO</v>
          </cell>
          <cell r="P2177" t="str">
            <v>QUITO</v>
          </cell>
          <cell r="Q2177" t="str">
            <v>PICHINCHA</v>
          </cell>
          <cell r="R2177" t="str">
            <v>2023-00562</v>
          </cell>
          <cell r="W2177" t="str">
            <v>1722149620</v>
          </cell>
          <cell r="X2177" t="str">
            <v>980508973</v>
          </cell>
          <cell r="AA2177">
            <v>44942</v>
          </cell>
          <cell r="AD2177">
            <v>1</v>
          </cell>
          <cell r="AE2177">
            <v>1</v>
          </cell>
          <cell r="AH2177" t="str">
            <v>0</v>
          </cell>
          <cell r="AI2177" t="str">
            <v>DESPACHO</v>
          </cell>
          <cell r="AJ2177" t="str">
            <v>Normal</v>
          </cell>
          <cell r="AL2177" t="str">
            <v>NO</v>
          </cell>
          <cell r="AN2177" t="str">
            <v>IBSINDQUIPDV15518</v>
          </cell>
          <cell r="AP2177">
            <v>44942</v>
          </cell>
          <cell r="AR2177" t="str">
            <v>MOVISTAR_2023-00562</v>
          </cell>
          <cell r="AS2177">
            <v>330560</v>
          </cell>
          <cell r="AT2177" t="str">
            <v>D40</v>
          </cell>
          <cell r="AU2177" t="str">
            <v>INDIRECTO</v>
          </cell>
          <cell r="AV2177">
            <v>9</v>
          </cell>
          <cell r="AX2177" t="str">
            <v>ENTREGADO</v>
          </cell>
          <cell r="AY2177" t="str">
            <v>LTE REALME C35 NEGRO: 1 und / LTE REALME GT MASTER EDITION AZUL: 1 und / LTE SAMSUNG A23 BLANCO: 1 und / LTE SAMSUNG A23 NEGRO: 1 und / LTE SAMSUNG A33 5G BLANCO: 1 und / LTE SAMSUNG A33 5G NEGRO: 1 und / LTE XIAOMI 12T NEGRO: 1 und / LTE XIAOMI POCO X3 PRO 256GB NEGRO: 2 und</v>
          </cell>
          <cell r="AZ2177" t="str">
            <v>TERMINAL</v>
          </cell>
          <cell r="BA2177" t="str">
            <v/>
          </cell>
        </row>
        <row r="2178">
          <cell r="A2178" t="str">
            <v>2023-00563</v>
          </cell>
          <cell r="B2178" t="str">
            <v>MOVISTAR</v>
          </cell>
          <cell r="C2178">
            <v>44942</v>
          </cell>
          <cell r="D2178" t="str">
            <v>FLEXNET ECUADOR - MOVISTAR</v>
          </cell>
          <cell r="E2178" t="str">
            <v>CALLE 28 DE JUNIO S/N Y GARCIA MORENO ENTRADA LLANO GRANDE</v>
          </cell>
          <cell r="H2178" t="str">
            <v>170208</v>
          </cell>
          <cell r="I2178" t="str">
            <v>QUITO</v>
          </cell>
          <cell r="J2178" t="str">
            <v>PICHINCHA</v>
          </cell>
          <cell r="K2178" t="str">
            <v>CORPORATIVO ROMERO RYRTECH S.A.S (SHOPPING QUEVEDO)_MAURENY ROMERO</v>
          </cell>
          <cell r="L2178" t="str">
            <v>KM 1.5 VIA A STO DOMINGO Y PATRIA NUEVA, AV. WALTER ANDRADE</v>
          </cell>
          <cell r="O2178" t="str">
            <v>QUEVEDO</v>
          </cell>
          <cell r="P2178" t="str">
            <v>QUEVEDO</v>
          </cell>
          <cell r="Q2178" t="str">
            <v>LOS RIOS</v>
          </cell>
          <cell r="R2178" t="str">
            <v>2023-00563</v>
          </cell>
          <cell r="W2178" t="str">
            <v>0993323705001</v>
          </cell>
          <cell r="X2178" t="str">
            <v>982387574</v>
          </cell>
          <cell r="AA2178">
            <v>44942</v>
          </cell>
          <cell r="AD2178">
            <v>1</v>
          </cell>
          <cell r="AE2178">
            <v>1</v>
          </cell>
          <cell r="AH2178" t="str">
            <v>0</v>
          </cell>
          <cell r="AI2178" t="str">
            <v>DESPACHO</v>
          </cell>
          <cell r="AJ2178" t="str">
            <v>Normal</v>
          </cell>
          <cell r="AL2178" t="str">
            <v>NO</v>
          </cell>
          <cell r="AN2178" t="str">
            <v>GRUINDQUECOR12666</v>
          </cell>
          <cell r="AP2178">
            <v>44942</v>
          </cell>
          <cell r="AR2178" t="str">
            <v>MOVISTAR_2023-00563</v>
          </cell>
          <cell r="AS2178">
            <v>330561</v>
          </cell>
          <cell r="AT2178" t="str">
            <v>D40</v>
          </cell>
          <cell r="AU2178" t="str">
            <v>INDIRECTO</v>
          </cell>
          <cell r="AV2178">
            <v>6</v>
          </cell>
          <cell r="AX2178" t="str">
            <v>ENTREGADO</v>
          </cell>
          <cell r="AY2178" t="str">
            <v>LTE MOTO E32 PLATA: 4 und / LTE SAMSUNG A33 5G AZUL: 1 und / LTE SAMSUNG A33 5G NEGRO: 1 und</v>
          </cell>
          <cell r="AZ2178" t="str">
            <v>TERMINAL</v>
          </cell>
          <cell r="BA2178" t="str">
            <v/>
          </cell>
        </row>
        <row r="2179">
          <cell r="A2179" t="str">
            <v>2023-00564</v>
          </cell>
          <cell r="B2179" t="str">
            <v>MOVISTAR</v>
          </cell>
          <cell r="C2179">
            <v>44942</v>
          </cell>
          <cell r="D2179" t="str">
            <v>FLEXNET ECUADOR - MOVISTAR</v>
          </cell>
          <cell r="E2179" t="str">
            <v>CALLE 28 DE JUNIO S/N Y GARCIA MORENO ENTRADA LLANO GRANDE</v>
          </cell>
          <cell r="H2179" t="str">
            <v>170208</v>
          </cell>
          <cell r="I2179" t="str">
            <v>QUITO</v>
          </cell>
          <cell r="J2179" t="str">
            <v>PICHINCHA</v>
          </cell>
          <cell r="K2179" t="str">
            <v>PDV IBS CC PASEO SHOPPING AMBATO_JOSE LUIS CORAL MOLINA</v>
          </cell>
          <cell r="L2179" t="str">
            <v>AV. MANUELITA SAENZ Y CALLE PIO BAROJA NESSI, CC. PASEO SHOPPING, PISO 2, LOCAL 103 MOVISTAR</v>
          </cell>
          <cell r="O2179" t="str">
            <v>AMBATO</v>
          </cell>
          <cell r="P2179" t="str">
            <v>AMBATO</v>
          </cell>
          <cell r="Q2179" t="str">
            <v>TUNGURAHUA</v>
          </cell>
          <cell r="R2179" t="str">
            <v>2023-00564</v>
          </cell>
          <cell r="W2179" t="str">
            <v>1792209242001</v>
          </cell>
          <cell r="X2179" t="str">
            <v>0980508973</v>
          </cell>
          <cell r="AA2179">
            <v>44942</v>
          </cell>
          <cell r="AD2179">
            <v>1</v>
          </cell>
          <cell r="AE2179">
            <v>1</v>
          </cell>
          <cell r="AH2179" t="str">
            <v>FRENTE A LIBRERÍA ESPAÑOLA</v>
          </cell>
          <cell r="AI2179" t="str">
            <v>DESPACHO</v>
          </cell>
          <cell r="AJ2179" t="str">
            <v>Normal</v>
          </cell>
          <cell r="AL2179" t="str">
            <v>NO</v>
          </cell>
          <cell r="AN2179" t="str">
            <v>IBSINDAMBPDV12938</v>
          </cell>
          <cell r="AP2179">
            <v>44942</v>
          </cell>
          <cell r="AR2179" t="str">
            <v>MOVISTAR_2023-00564</v>
          </cell>
          <cell r="AS2179">
            <v>330571</v>
          </cell>
          <cell r="AT2179" t="str">
            <v>D40</v>
          </cell>
          <cell r="AU2179" t="str">
            <v>INDIRECTO</v>
          </cell>
          <cell r="AV2179">
            <v>106</v>
          </cell>
          <cell r="AX2179" t="str">
            <v>ENTREGADO</v>
          </cell>
          <cell r="AY2179" t="str">
            <v>HALFSIM MOVISTAR: 100 und / LTE MOTO G60S AZUL: 3 und / LTE SAMSUNG A53 5G AZUL: 3 und</v>
          </cell>
          <cell r="AZ2179" t="str">
            <v>SIMCARD / TERMINAL</v>
          </cell>
          <cell r="BA2179" t="str">
            <v/>
          </cell>
        </row>
        <row r="2180">
          <cell r="A2180" t="str">
            <v>2023-00570</v>
          </cell>
          <cell r="B2180" t="str">
            <v>MOVISTAR</v>
          </cell>
          <cell r="C2180">
            <v>44942</v>
          </cell>
          <cell r="D2180" t="str">
            <v>FLEXNET ECUADOR - MOVISTAR</v>
          </cell>
          <cell r="E2180" t="str">
            <v>CALLE 28 DE JUNIO S/N Y GARCIA MORENO ENTRADA LLANO GRANDE</v>
          </cell>
          <cell r="H2180" t="str">
            <v>170208</v>
          </cell>
          <cell r="I2180" t="str">
            <v>QUITO</v>
          </cell>
          <cell r="J2180" t="str">
            <v>PICHINCHA</v>
          </cell>
          <cell r="K2180" t="str">
            <v>IBS CALL CENTER UIO_JOSE LUIS CORAL MOLINA</v>
          </cell>
          <cell r="L2180" t="str">
            <v>JOSE ARIZAGA E337 Y JORGE DROM ED ARISTO PLAZA PISO 8 OF 84 MATRIZ IBS</v>
          </cell>
          <cell r="O2180" t="str">
            <v>QUITO</v>
          </cell>
          <cell r="P2180" t="str">
            <v>QUITO</v>
          </cell>
          <cell r="Q2180" t="str">
            <v>PICHINCHA</v>
          </cell>
          <cell r="R2180" t="str">
            <v>2023-00570</v>
          </cell>
          <cell r="W2180" t="str">
            <v>1792209242001</v>
          </cell>
          <cell r="X2180" t="str">
            <v>980508973</v>
          </cell>
          <cell r="AA2180">
            <v>44942</v>
          </cell>
          <cell r="AD2180">
            <v>1</v>
          </cell>
          <cell r="AE2180">
            <v>1</v>
          </cell>
          <cell r="AH2180" t="str">
            <v> </v>
          </cell>
          <cell r="AI2180" t="str">
            <v>DESPACHO</v>
          </cell>
          <cell r="AJ2180" t="str">
            <v>Normal</v>
          </cell>
          <cell r="AL2180" t="str">
            <v>NO</v>
          </cell>
          <cell r="AN2180" t="str">
            <v>IBSINDQUIIBS9938</v>
          </cell>
          <cell r="AP2180">
            <v>44942</v>
          </cell>
          <cell r="AR2180" t="str">
            <v>MOVISTAR_2023-00570</v>
          </cell>
          <cell r="AS2180">
            <v>330572</v>
          </cell>
          <cell r="AT2180" t="str">
            <v>D40</v>
          </cell>
          <cell r="AU2180" t="str">
            <v>INDIRECTO</v>
          </cell>
          <cell r="AV2180">
            <v>106</v>
          </cell>
          <cell r="AX2180" t="str">
            <v>ENTREGADO</v>
          </cell>
          <cell r="AY2180" t="str">
            <v>HALFSIM MOVISTAR: 100 und / LTE MOTO G22 NEGRO: 1 und / LTE NOKIA G21 AZUL: 2 und / LTE REALME C35 NEGRO: 1 und / LTE XIAOMI REDMI NOTE 11S NEGRO: 2 und</v>
          </cell>
          <cell r="AZ2180" t="str">
            <v>SIMCARD / TERMINAL</v>
          </cell>
          <cell r="BA2180" t="str">
            <v/>
          </cell>
        </row>
        <row r="2181">
          <cell r="A2181" t="str">
            <v>2023-00571</v>
          </cell>
          <cell r="B2181" t="str">
            <v>MOVISTAR</v>
          </cell>
          <cell r="C2181">
            <v>44942</v>
          </cell>
          <cell r="D2181" t="str">
            <v>FLEXNET ECUADOR - MOVISTAR</v>
          </cell>
          <cell r="E2181" t="str">
            <v>CALLE 28 DE JUNIO S/N Y GARCIA MORENO ENTRADA LLANO GRANDE</v>
          </cell>
          <cell r="H2181" t="str">
            <v>170208</v>
          </cell>
          <cell r="I2181" t="str">
            <v>QUITO</v>
          </cell>
          <cell r="J2181" t="str">
            <v>PICHINCHA</v>
          </cell>
          <cell r="K2181" t="str">
            <v>CAVS AE SALESLAND SCALA_DIEGO FERNANDO MENA VILLALBA</v>
          </cell>
          <cell r="L2181" t="str">
            <v>KILOMETRO 12 ½, PARROQUIA DE CUMBAYA, CENTRO COMERCIAL SCALA SHOPPING, PLANTA BAJA, LOCAL L104</v>
          </cell>
          <cell r="O2181" t="str">
            <v>QUITO</v>
          </cell>
          <cell r="P2181" t="str">
            <v>QUITO</v>
          </cell>
          <cell r="Q2181" t="str">
            <v>PICHINCHA</v>
          </cell>
          <cell r="R2181" t="str">
            <v>2023-00571</v>
          </cell>
          <cell r="W2181" t="str">
            <v>1713085593</v>
          </cell>
          <cell r="X2181" t="str">
            <v>22256500</v>
          </cell>
          <cell r="AA2181">
            <v>44942</v>
          </cell>
          <cell r="AD2181">
            <v>1</v>
          </cell>
          <cell r="AE2181">
            <v>1</v>
          </cell>
          <cell r="AH2181" t="str">
            <v>0</v>
          </cell>
          <cell r="AI2181" t="str">
            <v>DESPACHO</v>
          </cell>
          <cell r="AJ2181" t="str">
            <v>Normal</v>
          </cell>
          <cell r="AL2181" t="str">
            <v>NO</v>
          </cell>
          <cell r="AN2181" t="str">
            <v>SALINDQUICAV16598</v>
          </cell>
          <cell r="AP2181">
            <v>44942</v>
          </cell>
          <cell r="AR2181" t="str">
            <v>MOVISTAR_2023-00571</v>
          </cell>
          <cell r="AS2181">
            <v>330633</v>
          </cell>
          <cell r="AT2181" t="str">
            <v>D40</v>
          </cell>
          <cell r="AU2181" t="str">
            <v>INDIRECTO</v>
          </cell>
          <cell r="AV2181">
            <v>3</v>
          </cell>
          <cell r="AX2181" t="str">
            <v>ENTREGADO</v>
          </cell>
          <cell r="AY2181" t="str">
            <v>LTE SAMSUNG S21 FE GRIS: 2 und / LTE SAMSUNG Z FLIP 4 GRIS + CASE SILICONE COVER: 1 und</v>
          </cell>
          <cell r="AZ2181" t="str">
            <v>TERMINAL / TERMINAL ACCESORIO</v>
          </cell>
          <cell r="BA2181" t="str">
            <v/>
          </cell>
        </row>
        <row r="2182">
          <cell r="A2182" t="str">
            <v>2023-00572</v>
          </cell>
          <cell r="B2182" t="str">
            <v>MOVISTAR</v>
          </cell>
          <cell r="C2182">
            <v>44942</v>
          </cell>
          <cell r="D2182" t="str">
            <v>FLEXNET ECUADOR - MOVISTAR</v>
          </cell>
          <cell r="E2182" t="str">
            <v>CALLE 28 DE JUNIO S/N Y GARCIA MORENO ENTRADA LLANO GRANDE</v>
          </cell>
          <cell r="H2182" t="str">
            <v>170208</v>
          </cell>
          <cell r="I2182" t="str">
            <v>QUITO</v>
          </cell>
          <cell r="J2182" t="str">
            <v>PICHINCHA</v>
          </cell>
          <cell r="K2182" t="str">
            <v>CAVS AE SALESLAND RECREO_DIEGO MENA</v>
          </cell>
          <cell r="L2182" t="str">
            <v>AV PEDRO VICENTE MALDONADO CENTRO COMERCIAL RECREO NUM 37 45PLANTA BAJA QUITO</v>
          </cell>
          <cell r="O2182" t="str">
            <v>QUITO</v>
          </cell>
          <cell r="P2182" t="str">
            <v>QUITO</v>
          </cell>
          <cell r="Q2182" t="str">
            <v>PICHINCHA</v>
          </cell>
          <cell r="R2182" t="str">
            <v>2023-00572</v>
          </cell>
          <cell r="W2182" t="str">
            <v>0</v>
          </cell>
          <cell r="X2182" t="str">
            <v>999805380</v>
          </cell>
          <cell r="AA2182">
            <v>44942</v>
          </cell>
          <cell r="AD2182">
            <v>1</v>
          </cell>
          <cell r="AE2182">
            <v>1</v>
          </cell>
          <cell r="AH2182" t="str">
            <v> </v>
          </cell>
          <cell r="AI2182" t="str">
            <v>DESPACHO</v>
          </cell>
          <cell r="AJ2182" t="str">
            <v>Normal</v>
          </cell>
          <cell r="AL2182" t="str">
            <v>NO</v>
          </cell>
          <cell r="AN2182" t="str">
            <v>SALINDQUICAV10198</v>
          </cell>
          <cell r="AP2182">
            <v>44942</v>
          </cell>
          <cell r="AR2182" t="str">
            <v>MOVISTAR_2023-00572</v>
          </cell>
          <cell r="AS2182">
            <v>330632</v>
          </cell>
          <cell r="AT2182" t="str">
            <v>D40</v>
          </cell>
          <cell r="AU2182" t="str">
            <v>INDIRECTO</v>
          </cell>
          <cell r="AV2182">
            <v>1</v>
          </cell>
          <cell r="AX2182" t="str">
            <v>ENTREGADO</v>
          </cell>
          <cell r="AY2182" t="str">
            <v>LTE NOKIA XR20 GRIS + K15 WIRELESS HEADSETS: 1 und</v>
          </cell>
          <cell r="AZ2182" t="str">
            <v>TERMINAL ACCESORIO</v>
          </cell>
          <cell r="BA2182" t="str">
            <v/>
          </cell>
        </row>
        <row r="2183">
          <cell r="A2183" t="str">
            <v>2023-00574</v>
          </cell>
          <cell r="B2183" t="str">
            <v>MOVISTAR</v>
          </cell>
          <cell r="C2183">
            <v>44942</v>
          </cell>
          <cell r="D2183" t="str">
            <v>FLEXNET ECUADOR - MOVISTAR</v>
          </cell>
          <cell r="E2183" t="str">
            <v>CALLE 28 DE JUNIO S/N Y GARCIA MORENO ENTRADA LLANO GRANDE</v>
          </cell>
          <cell r="H2183" t="str">
            <v>170208</v>
          </cell>
          <cell r="I2183" t="str">
            <v>QUITO</v>
          </cell>
          <cell r="J2183" t="str">
            <v>PICHINCHA</v>
          </cell>
          <cell r="K2183" t="str">
            <v>MARIO VINICIO SANDOVAL RAMIREZ_MARIO VINICIO SANDOVAL RAMIREZ</v>
          </cell>
          <cell r="L2183" t="str">
            <v>CENTRO COMERCIAL CONDADO SHOPPING AV. MARISCAL SUCRE ENTREGAR EN EL LOCAL DE MOVISTAR AL FRENTE KIA</v>
          </cell>
          <cell r="O2183" t="str">
            <v>QUITO</v>
          </cell>
          <cell r="P2183" t="str">
            <v>QUITO</v>
          </cell>
          <cell r="Q2183" t="str">
            <v>PICHINCHA</v>
          </cell>
          <cell r="R2183" t="str">
            <v>2023-00574</v>
          </cell>
          <cell r="W2183" t="str">
            <v>1802089902</v>
          </cell>
          <cell r="X2183" t="str">
            <v>985240047</v>
          </cell>
          <cell r="AA2183">
            <v>44942</v>
          </cell>
          <cell r="AD2183">
            <v>1</v>
          </cell>
          <cell r="AE2183">
            <v>1</v>
          </cell>
          <cell r="AH2183" t="str">
            <v/>
          </cell>
          <cell r="AI2183" t="str">
            <v>DESPACHO</v>
          </cell>
          <cell r="AJ2183" t="str">
            <v>Normal</v>
          </cell>
          <cell r="AL2183" t="str">
            <v>NO</v>
          </cell>
          <cell r="AN2183" t="str">
            <v/>
          </cell>
          <cell r="AP2183">
            <v>44942</v>
          </cell>
          <cell r="AR2183" t="str">
            <v>MOVISTAR_2023-00574</v>
          </cell>
          <cell r="AS2183">
            <v>330630</v>
          </cell>
          <cell r="AT2183" t="str">
            <v>D40</v>
          </cell>
          <cell r="AU2183" t="str">
            <v>INDIRECTO</v>
          </cell>
          <cell r="AV2183">
            <v>1</v>
          </cell>
          <cell r="AX2183" t="str">
            <v>ENTREGADO</v>
          </cell>
          <cell r="AY2183" t="str">
            <v>PLAYSTATION 5: 1 und</v>
          </cell>
          <cell r="AZ2183" t="str">
            <v>ACCESORIO</v>
          </cell>
          <cell r="BA2183" t="str">
            <v/>
          </cell>
        </row>
        <row r="2184">
          <cell r="A2184" t="str">
            <v>2023-00575</v>
          </cell>
          <cell r="B2184" t="str">
            <v>MOVISTAR</v>
          </cell>
          <cell r="C2184">
            <v>44942</v>
          </cell>
          <cell r="D2184" t="str">
            <v>FLEXNET ECUADOR - MOVISTAR</v>
          </cell>
          <cell r="E2184" t="str">
            <v>CALLE 28 DE JUNIO S/N Y GARCIA MORENO ENTRADA LLANO GRANDE</v>
          </cell>
          <cell r="H2184" t="str">
            <v>170208</v>
          </cell>
          <cell r="I2184" t="str">
            <v>QUITO</v>
          </cell>
          <cell r="J2184" t="str">
            <v>PICHINCHA</v>
          </cell>
          <cell r="K2184" t="str">
            <v> TU RASTREO GLOBAL TRASGLO S.A_JUAN CARLOS NARANJO</v>
          </cell>
          <cell r="L2184" t="str">
            <v>AV. EUGENIO ESPEJO Y VÍA A TANDA. CC. PLAZA DEL RANCHO. EMPRESA TU RASTREO. BL1. OF 104</v>
          </cell>
          <cell r="O2184" t="str">
            <v>QUITO</v>
          </cell>
          <cell r="P2184" t="str">
            <v>QUITO</v>
          </cell>
          <cell r="Q2184" t="str">
            <v>PICHINCHA</v>
          </cell>
          <cell r="R2184" t="str">
            <v>2023-00575</v>
          </cell>
          <cell r="W2184" t="str">
            <v>1793108903001</v>
          </cell>
          <cell r="X2184" t="str">
            <v>0998824637</v>
          </cell>
          <cell r="AA2184">
            <v>44942</v>
          </cell>
          <cell r="AD2184">
            <v>1</v>
          </cell>
          <cell r="AE2184">
            <v>1</v>
          </cell>
          <cell r="AH2184" t="str">
            <v/>
          </cell>
          <cell r="AI2184" t="str">
            <v>DESPACHO</v>
          </cell>
          <cell r="AJ2184" t="str">
            <v>Normal</v>
          </cell>
          <cell r="AL2184" t="str">
            <v>NO</v>
          </cell>
          <cell r="AN2184" t="str">
            <v/>
          </cell>
          <cell r="AP2184">
            <v>44942</v>
          </cell>
          <cell r="AR2184" t="str">
            <v>MOVISTAR_2023-00575</v>
          </cell>
          <cell r="AS2184">
            <v>330634</v>
          </cell>
          <cell r="AT2184" t="str">
            <v>D40</v>
          </cell>
          <cell r="AU2184" t="str">
            <v>INDIRECTO</v>
          </cell>
          <cell r="AV2184">
            <v>1000</v>
          </cell>
          <cell r="AX2184" t="str">
            <v>ENTREGADO</v>
          </cell>
          <cell r="AY2184" t="str">
            <v>HALFSIM KITE M2M 2FF: 1000 und</v>
          </cell>
          <cell r="AZ2184" t="str">
            <v>SIMCARD</v>
          </cell>
          <cell r="BA2184" t="str">
            <v/>
          </cell>
        </row>
        <row r="2185">
          <cell r="A2185" t="str">
            <v>2023-00576</v>
          </cell>
          <cell r="B2185" t="str">
            <v>MOVISTAR</v>
          </cell>
          <cell r="C2185">
            <v>44943</v>
          </cell>
          <cell r="D2185" t="str">
            <v>FLEXNET ECUADOR - MOVISTAR</v>
          </cell>
          <cell r="E2185" t="str">
            <v>CALLE 28 DE JUNIO S/N Y GARCIA MORENO ENTRADA LLANO GRANDE</v>
          </cell>
          <cell r="H2185" t="str">
            <v>170208</v>
          </cell>
          <cell r="I2185" t="str">
            <v>QUITO</v>
          </cell>
          <cell r="J2185" t="str">
            <v>PICHINCHA</v>
          </cell>
          <cell r="K2185" t="str">
            <v>AE CELISTICS MALTERIA LATACUNGA_MARIA JOSE TOBAR ZAMBRANO</v>
          </cell>
          <cell r="L2185" t="str">
            <v>AV. ELOY ALFARO ENTRE CALLE GATAZO Y AV. MARCO AURELIO SUBIA, CENTRO COMERCIAL LA MALTERIA PLAZA, PLANTA BAJA, LOCAL PB-007</v>
          </cell>
          <cell r="O2185" t="str">
            <v>LATACUNGA</v>
          </cell>
          <cell r="P2185" t="str">
            <v>LATACUNGA</v>
          </cell>
          <cell r="Q2185" t="str">
            <v>COTOPAXI</v>
          </cell>
          <cell r="R2185" t="str">
            <v>2023-00576</v>
          </cell>
          <cell r="W2185" t="str">
            <v>1306571512</v>
          </cell>
          <cell r="X2185" t="str">
            <v>983508879</v>
          </cell>
          <cell r="AA2185">
            <v>44943</v>
          </cell>
          <cell r="AD2185">
            <v>1</v>
          </cell>
          <cell r="AE2185">
            <v>1</v>
          </cell>
          <cell r="AH2185" t="str">
            <v>0</v>
          </cell>
          <cell r="AI2185" t="str">
            <v>DESPACHO</v>
          </cell>
          <cell r="AJ2185" t="str">
            <v>Normal</v>
          </cell>
          <cell r="AL2185" t="str">
            <v>NO</v>
          </cell>
          <cell r="AN2185" t="str">
            <v>CELINDLATAEC16518</v>
          </cell>
          <cell r="AP2185">
            <v>44943</v>
          </cell>
          <cell r="AR2185" t="str">
            <v>MOVISTAR_2023-00576</v>
          </cell>
          <cell r="AS2185">
            <v>330976</v>
          </cell>
          <cell r="AT2185" t="str">
            <v>D40</v>
          </cell>
          <cell r="AU2185" t="str">
            <v>INDIRECTO</v>
          </cell>
          <cell r="AV2185">
            <v>20</v>
          </cell>
          <cell r="AX2185" t="str">
            <v>ENTREGADO</v>
          </cell>
          <cell r="AY2185" t="str">
            <v>ESIM MOVISTAR_ESIM EVOUCHERS CODE QR: 20 und</v>
          </cell>
          <cell r="AZ2185" t="str">
            <v>SIMCARD</v>
          </cell>
          <cell r="BA2185" t="str">
            <v/>
          </cell>
        </row>
        <row r="2186">
          <cell r="A2186" t="str">
            <v>2023-00577</v>
          </cell>
          <cell r="B2186" t="str">
            <v>MOVISTAR</v>
          </cell>
          <cell r="C2186">
            <v>44943</v>
          </cell>
          <cell r="D2186" t="str">
            <v>FLEXNET ECUADOR - MOVISTAR</v>
          </cell>
          <cell r="E2186" t="str">
            <v>CALLE 28 DE JUNIO S/N Y GARCIA MORENO ENTRADA LLANO GRANDE</v>
          </cell>
          <cell r="H2186" t="str">
            <v>170208</v>
          </cell>
          <cell r="I2186" t="str">
            <v>QUITO</v>
          </cell>
          <cell r="J2186" t="str">
            <v>PICHINCHA</v>
          </cell>
          <cell r="K2186" t="str">
            <v>CAVS AE SALESLAND MACHALA_MENA DIEGO</v>
          </cell>
          <cell r="L2186" t="str">
            <v>CALLE ROCAFUERTE 1005 ENTRE 09 DE MAYO Y GUAYAS</v>
          </cell>
          <cell r="O2186" t="str">
            <v>MACHALA</v>
          </cell>
          <cell r="P2186" t="str">
            <v>MACHALA</v>
          </cell>
          <cell r="Q2186" t="str">
            <v>EL ORO</v>
          </cell>
          <cell r="R2186" t="str">
            <v>2023-00577</v>
          </cell>
          <cell r="W2186" t="str">
            <v>1793079628001</v>
          </cell>
          <cell r="X2186" t="str">
            <v>999805380</v>
          </cell>
          <cell r="AA2186">
            <v>44943</v>
          </cell>
          <cell r="AD2186">
            <v>1</v>
          </cell>
          <cell r="AE2186">
            <v>1</v>
          </cell>
          <cell r="AH2186" t="str">
            <v> </v>
          </cell>
          <cell r="AI2186" t="str">
            <v>DESPACHO</v>
          </cell>
          <cell r="AJ2186" t="str">
            <v>Normal</v>
          </cell>
          <cell r="AL2186" t="str">
            <v>NO</v>
          </cell>
          <cell r="AN2186" t="str">
            <v>SALINDMACCAV11258</v>
          </cell>
          <cell r="AP2186">
            <v>44943</v>
          </cell>
          <cell r="AR2186" t="str">
            <v>MOVISTAR_2023-00577</v>
          </cell>
          <cell r="AS2186">
            <v>330969</v>
          </cell>
          <cell r="AT2186" t="str">
            <v>D40</v>
          </cell>
          <cell r="AU2186" t="str">
            <v>INDIRECTO</v>
          </cell>
          <cell r="AV2186">
            <v>15</v>
          </cell>
          <cell r="AX2186" t="str">
            <v>ENTREGADO</v>
          </cell>
          <cell r="AY2186" t="str">
            <v>ESIM MOVISTAR_ESIM EVOUCHERS CODE QR: 15 und</v>
          </cell>
          <cell r="AZ2186" t="str">
            <v>SIMCARD</v>
          </cell>
          <cell r="BA2186" t="str">
            <v/>
          </cell>
        </row>
        <row r="2187">
          <cell r="A2187" t="str">
            <v>2023-00578</v>
          </cell>
          <cell r="B2187" t="str">
            <v>MOVISTAR</v>
          </cell>
          <cell r="C2187">
            <v>44943</v>
          </cell>
          <cell r="D2187" t="str">
            <v>FLEXNET ECUADOR - MOVISTAR</v>
          </cell>
          <cell r="E2187" t="str">
            <v>CALLE 28 DE JUNIO S/N Y GARCIA MORENO ENTRADA LLANO GRANDE</v>
          </cell>
          <cell r="H2187" t="str">
            <v>170208</v>
          </cell>
          <cell r="I2187" t="str">
            <v>QUITO</v>
          </cell>
          <cell r="J2187" t="str">
            <v>PICHINCHA</v>
          </cell>
          <cell r="K2187" t="str">
            <v>AGENTE AE CELISTICS MALL DE LOS ANDES_KLEBER GRANDA_DANY IMBAQUINGO</v>
          </cell>
          <cell r="L2187" t="str">
            <v>AV. ATAHUALPA Y VÍCTOR HUGO, CENTRO COMERCIAL MALL DE LOS ANDES LOCAL #120.</v>
          </cell>
          <cell r="O2187" t="str">
            <v>AMBATO</v>
          </cell>
          <cell r="P2187" t="str">
            <v>AMBATO</v>
          </cell>
          <cell r="Q2187" t="str">
            <v>TUNGURAHUA</v>
          </cell>
          <cell r="R2187" t="str">
            <v>2023-00578</v>
          </cell>
          <cell r="W2187" t="str">
            <v>1792161037001</v>
          </cell>
          <cell r="X2187" t="str">
            <v>0992567346_094084829</v>
          </cell>
          <cell r="AA2187">
            <v>44943</v>
          </cell>
          <cell r="AD2187">
            <v>1</v>
          </cell>
          <cell r="AE2187">
            <v>1</v>
          </cell>
          <cell r="AH2187" t="str">
            <v>CC MALL DE LOS ANDES LOCAL 122123 AMBATO</v>
          </cell>
          <cell r="AI2187" t="str">
            <v>DESPACHO</v>
          </cell>
          <cell r="AJ2187" t="str">
            <v>Normal</v>
          </cell>
          <cell r="AL2187" t="str">
            <v>NO</v>
          </cell>
          <cell r="AN2187" t="str">
            <v>CELINDAMBAGE0878</v>
          </cell>
          <cell r="AP2187">
            <v>44943</v>
          </cell>
          <cell r="AR2187" t="str">
            <v>MOVISTAR_2023-00578</v>
          </cell>
          <cell r="AS2187">
            <v>331001</v>
          </cell>
          <cell r="AT2187" t="str">
            <v>D40</v>
          </cell>
          <cell r="AU2187" t="str">
            <v>INDIRECTO</v>
          </cell>
          <cell r="AV2187">
            <v>10</v>
          </cell>
          <cell r="AX2187" t="str">
            <v>ENTREGADO</v>
          </cell>
          <cell r="AY2187" t="str">
            <v>ESIM MOVISTAR_ESIM EVOUCHERS CODE QR: 10 und</v>
          </cell>
          <cell r="AZ2187" t="str">
            <v>SIMCARD</v>
          </cell>
          <cell r="BA2187" t="str">
            <v/>
          </cell>
        </row>
        <row r="2188">
          <cell r="A2188" t="str">
            <v>2023-00579</v>
          </cell>
          <cell r="B2188" t="str">
            <v>MOVISTAR</v>
          </cell>
          <cell r="C2188">
            <v>44943</v>
          </cell>
          <cell r="D2188" t="str">
            <v>FLEXNET ECUADOR - MOVISTAR</v>
          </cell>
          <cell r="E2188" t="str">
            <v>CALLE 28 DE JUNIO S/N Y GARCIA MORENO ENTRADA LLANO GRANDE</v>
          </cell>
          <cell r="H2188" t="str">
            <v>170208</v>
          </cell>
          <cell r="I2188" t="str">
            <v>QUITO</v>
          </cell>
          <cell r="J2188" t="str">
            <v>PICHINCHA</v>
          </cell>
          <cell r="K2188" t="str">
            <v>CAVS AE SALESLAND CUENCA REMIGIO_DIEGO MENA</v>
          </cell>
          <cell r="L2188" t="str">
            <v>AV REMIGIO CCRESPO Y FEDERICO PROAÑO NUM 294 CUENCA</v>
          </cell>
          <cell r="O2188" t="str">
            <v>CUENCA</v>
          </cell>
          <cell r="P2188" t="str">
            <v>CUENCA</v>
          </cell>
          <cell r="Q2188" t="str">
            <v>AZUAY</v>
          </cell>
          <cell r="R2188" t="str">
            <v>2023-00579</v>
          </cell>
          <cell r="W2188" t="str">
            <v>0</v>
          </cell>
          <cell r="X2188" t="str">
            <v>999805380</v>
          </cell>
          <cell r="AA2188">
            <v>44943</v>
          </cell>
          <cell r="AD2188">
            <v>1</v>
          </cell>
          <cell r="AE2188">
            <v>1</v>
          </cell>
          <cell r="AH2188" t="str">
            <v> </v>
          </cell>
          <cell r="AI2188" t="str">
            <v>DESPACHO</v>
          </cell>
          <cell r="AJ2188" t="str">
            <v>Normal</v>
          </cell>
          <cell r="AL2188" t="str">
            <v>NO</v>
          </cell>
          <cell r="AN2188" t="str">
            <v>SALINDCUECAV10200</v>
          </cell>
          <cell r="AP2188">
            <v>44943</v>
          </cell>
          <cell r="AR2188" t="str">
            <v>MOVISTAR_2023-00579</v>
          </cell>
          <cell r="AS2188">
            <v>330971</v>
          </cell>
          <cell r="AT2188" t="str">
            <v>D40</v>
          </cell>
          <cell r="AU2188" t="str">
            <v>INDIRECTO</v>
          </cell>
          <cell r="AV2188">
            <v>25</v>
          </cell>
          <cell r="AX2188" t="str">
            <v>EN_TRANSITO</v>
          </cell>
          <cell r="AY2188" t="str">
            <v>ESIM MOVISTAR_ESIM EVOUCHERS CODE QR: 25 und</v>
          </cell>
          <cell r="AZ2188" t="str">
            <v>SIMCARD</v>
          </cell>
          <cell r="BA2188" t="str">
            <v/>
          </cell>
        </row>
        <row r="2189">
          <cell r="A2189" t="str">
            <v>2023-00580</v>
          </cell>
          <cell r="B2189" t="str">
            <v>MOVISTAR</v>
          </cell>
          <cell r="C2189">
            <v>44943</v>
          </cell>
          <cell r="D2189" t="str">
            <v>FLEXNET ECUADOR - MOVISTAR</v>
          </cell>
          <cell r="E2189" t="str">
            <v>CALLE 28 DE JUNIO S/N Y GARCIA MORENO ENTRADA LLANO GRANDE</v>
          </cell>
          <cell r="H2189" t="str">
            <v>170208</v>
          </cell>
          <cell r="I2189" t="str">
            <v>QUITO</v>
          </cell>
          <cell r="J2189" t="str">
            <v>PICHINCHA</v>
          </cell>
          <cell r="K2189" t="str">
            <v>CAVS AE SALESLAND CUENCA CENTRO_DIEGO MENA</v>
          </cell>
          <cell r="L2189" t="str">
            <v>CALLE BOLIVAR Y LUIS CORDERO N 755 CUENCA</v>
          </cell>
          <cell r="O2189" t="str">
            <v>CUENCA</v>
          </cell>
          <cell r="P2189" t="str">
            <v>CUENCA</v>
          </cell>
          <cell r="Q2189" t="str">
            <v>AZUAY</v>
          </cell>
          <cell r="R2189" t="str">
            <v>2023-00580</v>
          </cell>
          <cell r="W2189" t="str">
            <v>0</v>
          </cell>
          <cell r="X2189" t="str">
            <v>999805380</v>
          </cell>
          <cell r="AA2189">
            <v>44943</v>
          </cell>
          <cell r="AD2189">
            <v>1</v>
          </cell>
          <cell r="AE2189">
            <v>1</v>
          </cell>
          <cell r="AH2189" t="str">
            <v> </v>
          </cell>
          <cell r="AI2189" t="str">
            <v>DESPACHO</v>
          </cell>
          <cell r="AJ2189" t="str">
            <v>Normal</v>
          </cell>
          <cell r="AL2189" t="str">
            <v>NO</v>
          </cell>
          <cell r="AN2189" t="str">
            <v>SALINDCUECAV10218</v>
          </cell>
          <cell r="AP2189">
            <v>44943</v>
          </cell>
          <cell r="AR2189" t="str">
            <v>MOVISTAR_2023-00580</v>
          </cell>
          <cell r="AS2189">
            <v>330975</v>
          </cell>
          <cell r="AT2189" t="str">
            <v>D40</v>
          </cell>
          <cell r="AU2189" t="str">
            <v>INDIRECTO</v>
          </cell>
          <cell r="AV2189">
            <v>20</v>
          </cell>
          <cell r="AX2189" t="str">
            <v>EN_TRANSITO</v>
          </cell>
          <cell r="AY2189" t="str">
            <v>ESIM MOVISTAR_ESIM EVOUCHERS CODE QR: 20 und</v>
          </cell>
          <cell r="AZ2189" t="str">
            <v>SIMCARD</v>
          </cell>
          <cell r="BA2189" t="str">
            <v/>
          </cell>
        </row>
        <row r="2190">
          <cell r="A2190" t="str">
            <v>2023-00581</v>
          </cell>
          <cell r="B2190" t="str">
            <v>MOVISTAR</v>
          </cell>
          <cell r="C2190">
            <v>44943</v>
          </cell>
          <cell r="D2190" t="str">
            <v>FLEXNET ECUADOR - MOVISTAR</v>
          </cell>
          <cell r="E2190" t="str">
            <v>CALLE 28 DE JUNIO S/N Y GARCIA MORENO ENTRADA LLANO GRANDE</v>
          </cell>
          <cell r="H2190" t="str">
            <v>170208</v>
          </cell>
          <cell r="I2190" t="str">
            <v>QUITO</v>
          </cell>
          <cell r="J2190" t="str">
            <v>PICHINCHA</v>
          </cell>
          <cell r="K2190" t="str">
            <v>CC BARTOLOME SERRANO (MOVIPHONE)_GALO PALLAROSO</v>
          </cell>
          <cell r="L2190" t="str">
            <v>CALLE TENEMAZA 5-13 Y AV. 24 DE MAYO FRENTE AL PARQUEADERO DEL COLISEO DE DEPORTES</v>
          </cell>
          <cell r="O2190" t="str">
            <v>AZOGUES</v>
          </cell>
          <cell r="P2190" t="str">
            <v>AZOGUES</v>
          </cell>
          <cell r="Q2190" t="str">
            <v>CAÑAR</v>
          </cell>
          <cell r="R2190" t="str">
            <v>2023-00581</v>
          </cell>
          <cell r="W2190" t="str">
            <v>0391007160001</v>
          </cell>
          <cell r="X2190" t="str">
            <v>995936079</v>
          </cell>
          <cell r="AA2190">
            <v>44943</v>
          </cell>
          <cell r="AD2190">
            <v>1</v>
          </cell>
          <cell r="AE2190">
            <v>1</v>
          </cell>
          <cell r="AH2190" t="str">
            <v> </v>
          </cell>
          <cell r="AI2190" t="str">
            <v>DESPACHO</v>
          </cell>
          <cell r="AJ2190" t="str">
            <v>Normal</v>
          </cell>
          <cell r="AL2190" t="str">
            <v>NO</v>
          </cell>
          <cell r="AN2190" t="str">
            <v>MOVINDCA?CCB0088</v>
          </cell>
          <cell r="AP2190">
            <v>44943</v>
          </cell>
          <cell r="AR2190" t="str">
            <v>MOVISTAR_2023-00581</v>
          </cell>
          <cell r="AS2190">
            <v>330970</v>
          </cell>
          <cell r="AT2190" t="str">
            <v>D40</v>
          </cell>
          <cell r="AU2190" t="str">
            <v>INDIRECTO</v>
          </cell>
          <cell r="AV2190">
            <v>10</v>
          </cell>
          <cell r="AX2190" t="str">
            <v>ENTREGADO</v>
          </cell>
          <cell r="AY2190" t="str">
            <v>ESIM MOVISTAR_ESIM EVOUCHERS CODE QR: 10 und</v>
          </cell>
          <cell r="AZ2190" t="str">
            <v>SIMCARD</v>
          </cell>
          <cell r="BA2190" t="str">
            <v/>
          </cell>
        </row>
        <row r="2191">
          <cell r="A2191" t="str">
            <v>2023-00582</v>
          </cell>
          <cell r="B2191" t="str">
            <v>MOVISTAR</v>
          </cell>
          <cell r="C2191">
            <v>44943</v>
          </cell>
          <cell r="D2191" t="str">
            <v>FLEXNET ECUADOR - MOVISTAR</v>
          </cell>
          <cell r="E2191" t="str">
            <v>CALLE 28 DE JUNIO S/N Y GARCIA MORENO ENTRADA LLANO GRANDE</v>
          </cell>
          <cell r="H2191" t="str">
            <v>170208</v>
          </cell>
          <cell r="I2191" t="str">
            <v>QUITO</v>
          </cell>
          <cell r="J2191" t="str">
            <v>PICHINCHA</v>
          </cell>
          <cell r="K2191" t="str">
            <v>CC PASEO SHOPPING (DANICELL)_DANIELA BARRAZUETA</v>
          </cell>
          <cell r="L2191" t="str">
            <v>DV VIA MACHALA – PASAJE EN EL KM 1 ½ CENTRO COMERCIAL PASEO SHOPPING MACHALA MACHALA EL ORO</v>
          </cell>
          <cell r="O2191" t="str">
            <v>MACHALA</v>
          </cell>
          <cell r="P2191" t="str">
            <v>MACHALA</v>
          </cell>
          <cell r="Q2191" t="str">
            <v>EL ORO</v>
          </cell>
          <cell r="R2191" t="str">
            <v>2023-00582</v>
          </cell>
          <cell r="W2191" t="str">
            <v>0791758629001</v>
          </cell>
          <cell r="X2191" t="str">
            <v>984167915</v>
          </cell>
          <cell r="AA2191">
            <v>44943</v>
          </cell>
          <cell r="AD2191">
            <v>1</v>
          </cell>
          <cell r="AE2191">
            <v>1</v>
          </cell>
          <cell r="AH2191" t="str">
            <v> </v>
          </cell>
          <cell r="AI2191" t="str">
            <v>DESPACHO</v>
          </cell>
          <cell r="AJ2191" t="str">
            <v>Normal</v>
          </cell>
          <cell r="AL2191" t="str">
            <v>NO</v>
          </cell>
          <cell r="AN2191" t="str">
            <v>DANINDMACCCP0304</v>
          </cell>
          <cell r="AP2191">
            <v>44943</v>
          </cell>
          <cell r="AR2191" t="str">
            <v>MOVISTAR_2023-00582</v>
          </cell>
          <cell r="AS2191">
            <v>330974</v>
          </cell>
          <cell r="AT2191" t="str">
            <v>D40</v>
          </cell>
          <cell r="AU2191" t="str">
            <v>INDIRECTO</v>
          </cell>
          <cell r="AV2191">
            <v>10</v>
          </cell>
          <cell r="AX2191" t="str">
            <v>EN_TRANSITO</v>
          </cell>
          <cell r="AY2191" t="str">
            <v>ESIM MOVISTAR_ESIM EVOUCHERS CODE QR: 10 und</v>
          </cell>
          <cell r="AZ2191" t="str">
            <v>SIMCARD</v>
          </cell>
          <cell r="BA2191" t="str">
            <v/>
          </cell>
        </row>
        <row r="2192">
          <cell r="A2192" t="str">
            <v>2023-00583</v>
          </cell>
          <cell r="B2192" t="str">
            <v>MOVISTAR</v>
          </cell>
          <cell r="C2192">
            <v>44943</v>
          </cell>
          <cell r="D2192" t="str">
            <v>FLEXNET ECUADOR - MOVISTAR</v>
          </cell>
          <cell r="E2192" t="str">
            <v>CALLE 28 DE JUNIO S/N Y GARCIA MORENO ENTRADA LLANO GRANDE</v>
          </cell>
          <cell r="H2192" t="str">
            <v>170208</v>
          </cell>
          <cell r="I2192" t="str">
            <v>QUITO</v>
          </cell>
          <cell r="J2192" t="str">
            <v>PICHINCHA</v>
          </cell>
          <cell r="K2192" t="str">
            <v>DISTEVSATT S.A. HUAQUILLAS_DANNY AUGUSTO SANCHEZ ESPINOSA</v>
          </cell>
          <cell r="L2192" t="str">
            <v>10 DE AGOSTO 111  Y  1 DE MAYO</v>
          </cell>
          <cell r="O2192" t="str">
            <v>HUAQUILLAS</v>
          </cell>
          <cell r="P2192" t="str">
            <v>HUAQUILLAS</v>
          </cell>
          <cell r="Q2192" t="str">
            <v>EL ORO</v>
          </cell>
          <cell r="R2192" t="str">
            <v>2023-00583</v>
          </cell>
          <cell r="W2192" t="str">
            <v>0791776163001</v>
          </cell>
          <cell r="X2192" t="str">
            <v>0983648374 - 0958603361</v>
          </cell>
          <cell r="AA2192">
            <v>44943</v>
          </cell>
          <cell r="AD2192">
            <v>1</v>
          </cell>
          <cell r="AE2192">
            <v>1</v>
          </cell>
          <cell r="AH2192" t="str">
            <v> </v>
          </cell>
          <cell r="AI2192" t="str">
            <v>DESPACHO</v>
          </cell>
          <cell r="AJ2192" t="str">
            <v>Normal</v>
          </cell>
          <cell r="AL2192" t="str">
            <v>NO</v>
          </cell>
          <cell r="AN2192" t="str">
            <v>DISNEGHUADIS12623</v>
          </cell>
          <cell r="AP2192">
            <v>44943</v>
          </cell>
          <cell r="AR2192" t="str">
            <v>MOVISTAR_2023-00583</v>
          </cell>
          <cell r="AS2192">
            <v>330972</v>
          </cell>
          <cell r="AT2192" t="str">
            <v>D40</v>
          </cell>
          <cell r="AU2192" t="str">
            <v>INDIRECTO</v>
          </cell>
          <cell r="AV2192">
            <v>5</v>
          </cell>
          <cell r="AX2192" t="str">
            <v>EN_TRANSITO</v>
          </cell>
          <cell r="AY2192" t="str">
            <v>ESIM MOVISTAR_ESIM EVOUCHERS CODE QR: 5 und</v>
          </cell>
          <cell r="AZ2192" t="str">
            <v>SIMCARD</v>
          </cell>
          <cell r="BA2192" t="str">
            <v/>
          </cell>
        </row>
        <row r="2193">
          <cell r="A2193" t="str">
            <v>2023-00584</v>
          </cell>
          <cell r="B2193" t="str">
            <v>MOVISTAR</v>
          </cell>
          <cell r="C2193">
            <v>44943</v>
          </cell>
          <cell r="D2193" t="str">
            <v>FLEXNET ECUADOR - MOVISTAR</v>
          </cell>
          <cell r="E2193" t="str">
            <v>CALLE 28 DE JUNIO S/N Y GARCIA MORENO ENTRADA LLANO GRANDE</v>
          </cell>
          <cell r="H2193" t="str">
            <v>170208</v>
          </cell>
          <cell r="I2193" t="str">
            <v>QUITO</v>
          </cell>
          <cell r="J2193" t="str">
            <v>PICHINCHA</v>
          </cell>
          <cell r="K2193" t="str">
            <v>FANNY DOMINGUEZ - MACAS_FANNY CECILIA DOMINGUEZ CARDENAS</v>
          </cell>
          <cell r="L2193" t="str">
            <v>OLIVAR Y AMAZONAS</v>
          </cell>
          <cell r="O2193" t="str">
            <v>MACAS</v>
          </cell>
          <cell r="P2193" t="str">
            <v>MACAS</v>
          </cell>
          <cell r="Q2193" t="str">
            <v>MORONA SANTIAGO</v>
          </cell>
          <cell r="R2193" t="str">
            <v>2023-00584</v>
          </cell>
          <cell r="W2193" t="str">
            <v>1400382360001</v>
          </cell>
          <cell r="X2193" t="str">
            <v>0982603696 - 0983232907</v>
          </cell>
          <cell r="AA2193">
            <v>44943</v>
          </cell>
          <cell r="AD2193">
            <v>1</v>
          </cell>
          <cell r="AE2193">
            <v>1</v>
          </cell>
          <cell r="AH2193" t="str">
            <v> </v>
          </cell>
          <cell r="AI2193" t="str">
            <v>DESPACHO</v>
          </cell>
          <cell r="AJ2193" t="str">
            <v>Normal</v>
          </cell>
          <cell r="AL2193" t="str">
            <v>NO</v>
          </cell>
          <cell r="AN2193" t="str">
            <v>FANINDMORFAN4098</v>
          </cell>
          <cell r="AP2193">
            <v>44943</v>
          </cell>
          <cell r="AR2193" t="str">
            <v>MOVISTAR_2023-00584</v>
          </cell>
          <cell r="AS2193">
            <v>330984</v>
          </cell>
          <cell r="AT2193" t="str">
            <v>D40</v>
          </cell>
          <cell r="AU2193" t="str">
            <v>INDIRECTO</v>
          </cell>
          <cell r="AV2193">
            <v>15</v>
          </cell>
          <cell r="AX2193" t="str">
            <v>EN_TRANSITO</v>
          </cell>
          <cell r="AY2193" t="str">
            <v>ESIM MOVISTAR_ESIM EVOUCHERS CODE QR: 15 und</v>
          </cell>
          <cell r="AZ2193" t="str">
            <v>SIMCARD</v>
          </cell>
          <cell r="BA2193" t="str">
            <v/>
          </cell>
        </row>
        <row r="2194">
          <cell r="A2194" t="str">
            <v>2023-00585</v>
          </cell>
          <cell r="B2194" t="str">
            <v>MOVISTAR</v>
          </cell>
          <cell r="C2194">
            <v>44943</v>
          </cell>
          <cell r="D2194" t="str">
            <v>FLEXNET ECUADOR - MOVISTAR</v>
          </cell>
          <cell r="E2194" t="str">
            <v>CALLE 28 DE JUNIO S/N Y GARCIA MORENO ENTRADA LLANO GRANDE</v>
          </cell>
          <cell r="H2194" t="str">
            <v>170208</v>
          </cell>
          <cell r="I2194" t="str">
            <v>QUITO</v>
          </cell>
          <cell r="J2194" t="str">
            <v>PICHINCHA</v>
          </cell>
          <cell r="K2194" t="str">
            <v>HONORATO MARQUEZ (LUIS ABAD)_PRISCILA MOSQUERA</v>
          </cell>
          <cell r="L2194" t="str">
            <v>DV CALLE HONORATO MARQUEZ Y SUCRE ZARUMA</v>
          </cell>
          <cell r="O2194" t="str">
            <v>ZARUMA</v>
          </cell>
          <cell r="P2194" t="str">
            <v>ZARUMA</v>
          </cell>
          <cell r="Q2194" t="str">
            <v>EL ORO</v>
          </cell>
          <cell r="R2194" t="str">
            <v>2023-00585</v>
          </cell>
          <cell r="W2194" t="str">
            <v>0703759753001</v>
          </cell>
          <cell r="X2194" t="str">
            <v>0984680615</v>
          </cell>
          <cell r="AA2194">
            <v>44943</v>
          </cell>
          <cell r="AD2194">
            <v>1</v>
          </cell>
          <cell r="AE2194">
            <v>1</v>
          </cell>
          <cell r="AH2194" t="str">
            <v> </v>
          </cell>
          <cell r="AI2194" t="str">
            <v>DESPACHO</v>
          </cell>
          <cell r="AJ2194" t="str">
            <v>Normal</v>
          </cell>
          <cell r="AL2194" t="str">
            <v>NO</v>
          </cell>
          <cell r="AN2194" t="str">
            <v>ABAINDZARHON0060</v>
          </cell>
          <cell r="AP2194">
            <v>44943</v>
          </cell>
          <cell r="AR2194" t="str">
            <v>MOVISTAR_2023-00585</v>
          </cell>
          <cell r="AS2194">
            <v>330977</v>
          </cell>
          <cell r="AT2194" t="str">
            <v>D40</v>
          </cell>
          <cell r="AU2194" t="str">
            <v>INDIRECTO</v>
          </cell>
          <cell r="AV2194">
            <v>10</v>
          </cell>
          <cell r="AX2194" t="str">
            <v>EN_TRANSITO</v>
          </cell>
          <cell r="AY2194" t="str">
            <v>ESIM MOVISTAR_ESIM EVOUCHERS CODE QR: 10 und</v>
          </cell>
          <cell r="AZ2194" t="str">
            <v>SIMCARD</v>
          </cell>
          <cell r="BA2194" t="str">
            <v/>
          </cell>
        </row>
        <row r="2195">
          <cell r="A2195" t="str">
            <v>2023-00586</v>
          </cell>
          <cell r="B2195" t="str">
            <v>MOVISTAR</v>
          </cell>
          <cell r="C2195">
            <v>44943</v>
          </cell>
          <cell r="D2195" t="str">
            <v>FLEXNET ECUADOR - MOVISTAR</v>
          </cell>
          <cell r="E2195" t="str">
            <v>CALLE 28 DE JUNIO S/N Y GARCIA MORENO ENTRADA LLANO GRANDE</v>
          </cell>
          <cell r="H2195" t="str">
            <v>170208</v>
          </cell>
          <cell r="I2195" t="str">
            <v>QUITO</v>
          </cell>
          <cell r="J2195" t="str">
            <v>PICHINCHA</v>
          </cell>
          <cell r="K2195" t="str">
            <v>MOVIL PI 10 DE AGOSTO_SANTIAGO ISRAEL CUMBE VALVERDE</v>
          </cell>
          <cell r="L2195" t="str">
            <v>AV 10 DE AGOSTO  16026 ENTRE BERNARDO VALDIVIEZO Y OLMEDO LOJA LOJA LOJA</v>
          </cell>
          <cell r="O2195" t="str">
            <v>LOJA</v>
          </cell>
          <cell r="P2195" t="str">
            <v>LOJA</v>
          </cell>
          <cell r="Q2195" t="str">
            <v>LOJA</v>
          </cell>
          <cell r="R2195" t="str">
            <v>2023-00586</v>
          </cell>
          <cell r="W2195" t="str">
            <v>0</v>
          </cell>
          <cell r="X2195" t="str">
            <v>996729960</v>
          </cell>
          <cell r="AA2195">
            <v>44943</v>
          </cell>
          <cell r="AD2195">
            <v>1</v>
          </cell>
          <cell r="AE2195">
            <v>1</v>
          </cell>
          <cell r="AH2195" t="str">
            <v> </v>
          </cell>
          <cell r="AI2195" t="str">
            <v>DESPACHO</v>
          </cell>
          <cell r="AJ2195" t="str">
            <v>Normal</v>
          </cell>
          <cell r="AL2195" t="str">
            <v>NO</v>
          </cell>
          <cell r="AN2195" t="str">
            <v>MOVINDLOJMOV10040</v>
          </cell>
          <cell r="AP2195">
            <v>44943</v>
          </cell>
          <cell r="AR2195" t="str">
            <v>MOVISTAR_2023-00586</v>
          </cell>
          <cell r="AS2195">
            <v>330973</v>
          </cell>
          <cell r="AT2195" t="str">
            <v>D40</v>
          </cell>
          <cell r="AU2195" t="str">
            <v>INDIRECTO</v>
          </cell>
          <cell r="AV2195">
            <v>20</v>
          </cell>
          <cell r="AX2195" t="str">
            <v>EN_TRANSITO</v>
          </cell>
          <cell r="AY2195" t="str">
            <v>ESIM MOVISTAR_ESIM EVOUCHERS CODE QR: 20 und</v>
          </cell>
          <cell r="AZ2195" t="str">
            <v>SIMCARD</v>
          </cell>
          <cell r="BA2195" t="str">
            <v/>
          </cell>
        </row>
        <row r="2196">
          <cell r="A2196" t="str">
            <v>2023-00587</v>
          </cell>
          <cell r="B2196" t="str">
            <v>MOVISTAR</v>
          </cell>
          <cell r="C2196">
            <v>44943</v>
          </cell>
          <cell r="D2196" t="str">
            <v>FLEXNET ECUADOR - MOVISTAR</v>
          </cell>
          <cell r="E2196" t="str">
            <v>CALLE 28 DE JUNIO S/N Y GARCIA MORENO ENTRADA LLANO GRANDE</v>
          </cell>
          <cell r="H2196" t="str">
            <v>170208</v>
          </cell>
          <cell r="I2196" t="str">
            <v>QUITO</v>
          </cell>
          <cell r="J2196" t="str">
            <v>PICHINCHA</v>
          </cell>
          <cell r="K2196" t="str">
            <v>OC OPTIMUSCELL_ANA LUCIA MOGROVEJO AZANZA</v>
          </cell>
          <cell r="L2196" t="str">
            <v>LUIS CORDERO 7100 Y PRESIDENTE CORDOVA ESQUINA JUNTO A LA CASA DE LA CULTURA FRENTE A LOS BOMBEROS</v>
          </cell>
          <cell r="O2196" t="str">
            <v>CUENCA</v>
          </cell>
          <cell r="P2196" t="str">
            <v>CUENCA</v>
          </cell>
          <cell r="Q2196" t="str">
            <v>AZUAY</v>
          </cell>
          <cell r="R2196" t="str">
            <v>2023-00587</v>
          </cell>
          <cell r="W2196" t="str">
            <v>0190475409001</v>
          </cell>
          <cell r="X2196" t="str">
            <v>958851871</v>
          </cell>
          <cell r="AA2196">
            <v>44943</v>
          </cell>
          <cell r="AD2196">
            <v>1</v>
          </cell>
          <cell r="AE2196">
            <v>1</v>
          </cell>
          <cell r="AH2196" t="str">
            <v> </v>
          </cell>
          <cell r="AI2196" t="str">
            <v>DESPACHO</v>
          </cell>
          <cell r="AJ2196" t="str">
            <v>Normal</v>
          </cell>
          <cell r="AL2196" t="str">
            <v>NO</v>
          </cell>
          <cell r="AN2196" t="str">
            <v>OCOINDCUEOCO5878</v>
          </cell>
          <cell r="AP2196">
            <v>44943</v>
          </cell>
          <cell r="AR2196" t="str">
            <v>MOVISTAR_2023-00587</v>
          </cell>
          <cell r="AS2196">
            <v>330979</v>
          </cell>
          <cell r="AT2196" t="str">
            <v>D40</v>
          </cell>
          <cell r="AU2196" t="str">
            <v>INDIRECTO</v>
          </cell>
          <cell r="AV2196">
            <v>10</v>
          </cell>
          <cell r="AX2196" t="str">
            <v>EN_TRANSITO</v>
          </cell>
          <cell r="AY2196" t="str">
            <v>ESIM MOVISTAR_ESIM EVOUCHERS CODE QR: 10 und</v>
          </cell>
          <cell r="AZ2196" t="str">
            <v>SIMCARD</v>
          </cell>
          <cell r="BA2196" t="str">
            <v/>
          </cell>
        </row>
        <row r="2197">
          <cell r="A2197" t="str">
            <v>2023-00588</v>
          </cell>
          <cell r="B2197" t="str">
            <v>MOVISTAR</v>
          </cell>
          <cell r="C2197">
            <v>44943</v>
          </cell>
          <cell r="D2197" t="str">
            <v>FLEXNET ECUADOR - MOVISTAR</v>
          </cell>
          <cell r="E2197" t="str">
            <v>CALLE 28 DE JUNIO S/N Y GARCIA MORENO ENTRADA LLANO GRANDE</v>
          </cell>
          <cell r="H2197" t="str">
            <v>170208</v>
          </cell>
          <cell r="I2197" t="str">
            <v>QUITO</v>
          </cell>
          <cell r="J2197" t="str">
            <v>PICHINCHA</v>
          </cell>
          <cell r="K2197" t="str">
            <v>PDV IBS CC EL BOSQUE_JOSE LUIS CORAL MOLINA</v>
          </cell>
          <cell r="L2197" t="str">
            <v>AV. ALONSO DE TORRES Y AV. EL PARQUE, CC EL BOSQUE 2DA. PLANTA PASEO COLON LOCAL N° 283 B</v>
          </cell>
          <cell r="O2197" t="str">
            <v>QUITO</v>
          </cell>
          <cell r="P2197" t="str">
            <v>QUITO</v>
          </cell>
          <cell r="Q2197" t="str">
            <v>PICHINCHA</v>
          </cell>
          <cell r="R2197" t="str">
            <v>2023-00588</v>
          </cell>
          <cell r="W2197" t="str">
            <v>1722149620001</v>
          </cell>
          <cell r="X2197" t="str">
            <v>980508973</v>
          </cell>
          <cell r="AA2197">
            <v>44943</v>
          </cell>
          <cell r="AD2197">
            <v>1</v>
          </cell>
          <cell r="AE2197">
            <v>1</v>
          </cell>
          <cell r="AH2197" t="str">
            <v>FRENTE A MUTUALISTA PICHINCHA</v>
          </cell>
          <cell r="AI2197" t="str">
            <v>DESPACHO</v>
          </cell>
          <cell r="AJ2197" t="str">
            <v>Normal</v>
          </cell>
          <cell r="AL2197" t="str">
            <v>NO</v>
          </cell>
          <cell r="AN2197" t="str">
            <v>IBSINDQUIPDV10760</v>
          </cell>
          <cell r="AP2197">
            <v>44943</v>
          </cell>
          <cell r="AR2197" t="str">
            <v>MOVISTAR_2023-00588</v>
          </cell>
          <cell r="AS2197">
            <v>330999</v>
          </cell>
          <cell r="AT2197" t="str">
            <v>D40</v>
          </cell>
          <cell r="AU2197" t="str">
            <v>INDIRECTO</v>
          </cell>
          <cell r="AV2197">
            <v>22</v>
          </cell>
          <cell r="AX2197" t="str">
            <v>EN_TRANSITO</v>
          </cell>
          <cell r="AY2197" t="str">
            <v>ESIM MOVISTAR_ESIM EVOUCHERS CODE QR: 20 und / LTE IPHONE 13 256GB NEGRO: 1 und / LTE IPHONE 14 128GB AZUL: 1 und</v>
          </cell>
          <cell r="AZ2197" t="str">
            <v>SIMCARD / TERMINAL</v>
          </cell>
          <cell r="BA2197" t="str">
            <v/>
          </cell>
        </row>
        <row r="2198">
          <cell r="A2198" t="str">
            <v>2023-00589</v>
          </cell>
          <cell r="B2198" t="str">
            <v>MOVISTAR</v>
          </cell>
          <cell r="C2198">
            <v>44943</v>
          </cell>
          <cell r="D2198" t="str">
            <v>FLEXNET ECUADOR - MOVISTAR</v>
          </cell>
          <cell r="E2198" t="str">
            <v>CALLE 28 DE JUNIO S/N Y GARCIA MORENO ENTRADA LLANO GRANDE</v>
          </cell>
          <cell r="H2198" t="str">
            <v>170208</v>
          </cell>
          <cell r="I2198" t="str">
            <v>QUITO</v>
          </cell>
          <cell r="J2198" t="str">
            <v>PICHINCHA</v>
          </cell>
          <cell r="K2198" t="str">
            <v>PDV IBS CC PASEO SHOPPING AMBATO_JOSE LUIS CORAL MOLINA</v>
          </cell>
          <cell r="L2198" t="str">
            <v>AV. MANUELITA SAENZ Y CALLE PIO BAROJA NESSI, CC. PASEO SHOPPING, PISO 2, LOCAL 103 MOVISTAR</v>
          </cell>
          <cell r="O2198" t="str">
            <v>AMBATO</v>
          </cell>
          <cell r="P2198" t="str">
            <v>AMBATO</v>
          </cell>
          <cell r="Q2198" t="str">
            <v>TUNGURAHUA</v>
          </cell>
          <cell r="R2198" t="str">
            <v>2023-00589</v>
          </cell>
          <cell r="W2198" t="str">
            <v>1792209242001</v>
          </cell>
          <cell r="X2198" t="str">
            <v>0980508973</v>
          </cell>
          <cell r="AA2198">
            <v>44943</v>
          </cell>
          <cell r="AD2198">
            <v>1</v>
          </cell>
          <cell r="AE2198">
            <v>1</v>
          </cell>
          <cell r="AH2198" t="str">
            <v>FRENTE A LIBRERÍA ESPAÑOLA</v>
          </cell>
          <cell r="AI2198" t="str">
            <v>DESPACHO</v>
          </cell>
          <cell r="AJ2198" t="str">
            <v>Normal</v>
          </cell>
          <cell r="AL2198" t="str">
            <v>NO</v>
          </cell>
          <cell r="AN2198" t="str">
            <v>IBSINDAMBPDV12938</v>
          </cell>
          <cell r="AP2198">
            <v>44943</v>
          </cell>
          <cell r="AR2198" t="str">
            <v>MOVISTAR_2023-00589</v>
          </cell>
          <cell r="AS2198">
            <v>331003</v>
          </cell>
          <cell r="AT2198" t="str">
            <v>D40</v>
          </cell>
          <cell r="AU2198" t="str">
            <v>INDIRECTO</v>
          </cell>
          <cell r="AV2198">
            <v>7</v>
          </cell>
          <cell r="AX2198" t="str">
            <v>ENTREGADO</v>
          </cell>
          <cell r="AY2198" t="str">
            <v>ESIM MOVISTAR_ESIM EVOUCHERS CODE QR: 5 und / LTE IPHONE 13 PRO 256GB SILVER: 2 und</v>
          </cell>
          <cell r="AZ2198" t="str">
            <v>SIMCARD / TERMINAL</v>
          </cell>
          <cell r="BA2198" t="str">
            <v/>
          </cell>
        </row>
        <row r="2199">
          <cell r="A2199" t="str">
            <v>2023-00590</v>
          </cell>
          <cell r="B2199" t="str">
            <v>MOVISTAR</v>
          </cell>
          <cell r="C2199">
            <v>44943</v>
          </cell>
          <cell r="D2199" t="str">
            <v>FLEXNET ECUADOR - MOVISTAR</v>
          </cell>
          <cell r="E2199" t="str">
            <v>CALLE 28 DE JUNIO S/N Y GARCIA MORENO ENTRADA LLANO GRANDE</v>
          </cell>
          <cell r="H2199" t="str">
            <v>170208</v>
          </cell>
          <cell r="I2199" t="str">
            <v>QUITO</v>
          </cell>
          <cell r="J2199" t="str">
            <v>PICHINCHA</v>
          </cell>
          <cell r="K2199" t="str">
            <v>PDV IBS LAGUNA MALL IBARRA_JOSE LUIS CORAL MOLINA</v>
          </cell>
          <cell r="L2199" t="str">
            <v>AV. MARIANO COSTA SN Y AV. FRAY VACAS GALINDO CC. LAGUNA MALL PB LOCAL 133</v>
          </cell>
          <cell r="O2199" t="str">
            <v>IBARRA</v>
          </cell>
          <cell r="P2199" t="str">
            <v>IBARRA</v>
          </cell>
          <cell r="Q2199" t="str">
            <v>IMBABURA</v>
          </cell>
          <cell r="R2199" t="str">
            <v>2023-00590</v>
          </cell>
          <cell r="W2199" t="str">
            <v>1792209242001</v>
          </cell>
          <cell r="X2199" t="str">
            <v>980508973</v>
          </cell>
          <cell r="AA2199">
            <v>44943</v>
          </cell>
          <cell r="AD2199">
            <v>1</v>
          </cell>
          <cell r="AE2199">
            <v>1</v>
          </cell>
          <cell r="AH2199" t="str">
            <v>ENTRE LOCAL MARATHON Y BANCO PACÍFICO, EN LA CIUDAD DE IBARRA, PARROQUIA SAN FRANCISCO.</v>
          </cell>
          <cell r="AI2199" t="str">
            <v>DESPACHO</v>
          </cell>
          <cell r="AJ2199" t="str">
            <v>Normal</v>
          </cell>
          <cell r="AL2199" t="str">
            <v>NO</v>
          </cell>
          <cell r="AN2199" t="str">
            <v>IBSINDQUIPDV11158</v>
          </cell>
          <cell r="AP2199">
            <v>44943</v>
          </cell>
          <cell r="AR2199" t="str">
            <v>MOVISTAR_2023-00590</v>
          </cell>
          <cell r="AS2199">
            <v>330996</v>
          </cell>
          <cell r="AT2199" t="str">
            <v>D40</v>
          </cell>
          <cell r="AU2199" t="str">
            <v>INDIRECTO</v>
          </cell>
          <cell r="AV2199">
            <v>25</v>
          </cell>
          <cell r="AX2199" t="str">
            <v>ENTREGADO</v>
          </cell>
          <cell r="AY2199" t="str">
            <v>ESIM MOVISTAR_ESIM EVOUCHERS CODE QR: 15 und / LTE HONOR X8 AZUL: 1 und / LTE HONOR X8 NEGRO: 2 und / LTE HONOR X8 SILVER: 2 und / LTE IPHONE 13 256GB NEGRO: 1 und / LTE IPHONE 13 PRO 128GB NEGRO: 1 und / LTE IPHONE 13 PRO 256GB NEGRO: 1 und / LTE IPHONE 14 256GB AZUL: 1 und / LTE IPHONE 14 256GB NEGRO: 1 und</v>
          </cell>
          <cell r="AZ2199" t="str">
            <v>SIMCARD / TERMINAL</v>
          </cell>
          <cell r="BA2199" t="str">
            <v/>
          </cell>
        </row>
        <row r="2200">
          <cell r="A2200" t="str">
            <v>2023-00591</v>
          </cell>
          <cell r="B2200" t="str">
            <v>MOVISTAR</v>
          </cell>
          <cell r="C2200">
            <v>44943</v>
          </cell>
          <cell r="D2200" t="str">
            <v>FLEXNET ECUADOR - MOVISTAR</v>
          </cell>
          <cell r="E2200" t="str">
            <v>CALLE 28 DE JUNIO S/N Y GARCIA MORENO ENTRADA LLANO GRANDE</v>
          </cell>
          <cell r="H2200" t="str">
            <v>170208</v>
          </cell>
          <cell r="I2200" t="str">
            <v>QUITO</v>
          </cell>
          <cell r="J2200" t="str">
            <v>PICHINCHA</v>
          </cell>
          <cell r="K2200" t="str">
            <v>PDV IBS RIOCENTRO 6 DE DICIEMBRE_JOSE LUIS CORAL MOLINA</v>
          </cell>
          <cell r="L2200" t="str">
            <v>AV. 6 DE DICIEMBRE Y TOMAS DE BERLANGA ESQUINA, CC COMERCIAL RIOCENTRO 6 DE DICIEMBRE, LOCAL 128 PLANTA PRIMER PISO</v>
          </cell>
          <cell r="O2200" t="str">
            <v>QUITO</v>
          </cell>
          <cell r="P2200" t="str">
            <v>QUITO</v>
          </cell>
          <cell r="Q2200" t="str">
            <v>PICHINCHA</v>
          </cell>
          <cell r="R2200" t="str">
            <v>2023-00591</v>
          </cell>
          <cell r="W2200" t="str">
            <v>1722149620</v>
          </cell>
          <cell r="X2200" t="str">
            <v>980508973</v>
          </cell>
          <cell r="AA2200">
            <v>44943</v>
          </cell>
          <cell r="AD2200">
            <v>1</v>
          </cell>
          <cell r="AE2200">
            <v>1</v>
          </cell>
          <cell r="AH2200" t="str">
            <v>0</v>
          </cell>
          <cell r="AI2200" t="str">
            <v>DESPACHO</v>
          </cell>
          <cell r="AJ2200" t="str">
            <v>Normal</v>
          </cell>
          <cell r="AL2200" t="str">
            <v>NO</v>
          </cell>
          <cell r="AN2200" t="str">
            <v>IBSINDQUIPDV15518</v>
          </cell>
          <cell r="AP2200">
            <v>44943</v>
          </cell>
          <cell r="AR2200" t="str">
            <v>MOVISTAR_2023-00591</v>
          </cell>
          <cell r="AS2200">
            <v>331000</v>
          </cell>
          <cell r="AT2200" t="str">
            <v>D40</v>
          </cell>
          <cell r="AU2200" t="str">
            <v>INDIRECTO</v>
          </cell>
          <cell r="AV2200">
            <v>22</v>
          </cell>
          <cell r="AX2200" t="str">
            <v>ENTREGADO</v>
          </cell>
          <cell r="AY2200" t="str">
            <v>ESIM MOVISTAR_ESIM EVOUCHERS CODE QR: 20 und / LTE IPHONE 13 PRO 256GB NEGRO: 1 und / LTE IPHONE 14 256GB NEGRO: 1 und</v>
          </cell>
          <cell r="AZ2200" t="str">
            <v>SIMCARD / TERMINAL</v>
          </cell>
          <cell r="BA2200" t="str">
            <v/>
          </cell>
        </row>
        <row r="2201">
          <cell r="A2201" t="str">
            <v>2023-00592</v>
          </cell>
          <cell r="B2201" t="str">
            <v>MOVISTAR</v>
          </cell>
          <cell r="C2201">
            <v>44943</v>
          </cell>
          <cell r="D2201" t="str">
            <v>FLEXNET ECUADOR - MOVISTAR</v>
          </cell>
          <cell r="E2201" t="str">
            <v>CALLE 28 DE JUNIO S/N Y GARCIA MORENO ENTRADA LLANO GRANDE</v>
          </cell>
          <cell r="H2201" t="str">
            <v>170208</v>
          </cell>
          <cell r="I2201" t="str">
            <v>QUITO</v>
          </cell>
          <cell r="J2201" t="str">
            <v>PICHINCHA</v>
          </cell>
          <cell r="K2201" t="str">
            <v>TENEMAZA (MOVIPHONE)_GALO PALLAROSO</v>
          </cell>
          <cell r="L2201" t="str">
            <v>AV CACIQUE TENEMAZA 507 Y LUIS CORDERO AZOGUES</v>
          </cell>
          <cell r="O2201" t="str">
            <v>AZOGUES</v>
          </cell>
          <cell r="P2201" t="str">
            <v>AZOGUES</v>
          </cell>
          <cell r="Q2201" t="str">
            <v>CAÑAR</v>
          </cell>
          <cell r="R2201" t="str">
            <v>2023-00592</v>
          </cell>
          <cell r="W2201" t="str">
            <v>0391007160001</v>
          </cell>
          <cell r="X2201" t="str">
            <v>995936079</v>
          </cell>
          <cell r="AA2201">
            <v>44943</v>
          </cell>
          <cell r="AD2201">
            <v>1</v>
          </cell>
          <cell r="AE2201">
            <v>1</v>
          </cell>
          <cell r="AH2201" t="str">
            <v> </v>
          </cell>
          <cell r="AI2201" t="str">
            <v>DESPACHO</v>
          </cell>
          <cell r="AJ2201" t="str">
            <v>Normal</v>
          </cell>
          <cell r="AL2201" t="str">
            <v>NO</v>
          </cell>
          <cell r="AN2201" t="str">
            <v>MOVINDCA?TEN0089</v>
          </cell>
          <cell r="AP2201">
            <v>44943</v>
          </cell>
          <cell r="AR2201" t="str">
            <v>MOVISTAR_2023-00592</v>
          </cell>
          <cell r="AS2201">
            <v>330990</v>
          </cell>
          <cell r="AT2201" t="str">
            <v>D40</v>
          </cell>
          <cell r="AU2201" t="str">
            <v>INDIRECTO</v>
          </cell>
          <cell r="AV2201">
            <v>10</v>
          </cell>
          <cell r="AX2201" t="str">
            <v>ENTREGADO</v>
          </cell>
          <cell r="AY2201" t="str">
            <v>ESIM MOVISTAR_ESIM EVOUCHERS CODE QR: 10 und</v>
          </cell>
          <cell r="AZ2201" t="str">
            <v>SIMCARD</v>
          </cell>
          <cell r="BA2201" t="str">
            <v/>
          </cell>
        </row>
        <row r="2202">
          <cell r="A2202" t="str">
            <v>2023-00593</v>
          </cell>
          <cell r="B2202" t="str">
            <v>MOVISTAR</v>
          </cell>
          <cell r="C2202">
            <v>44943</v>
          </cell>
          <cell r="D2202" t="str">
            <v>FLEXNET ECUADOR - MOVISTAR</v>
          </cell>
          <cell r="E2202" t="str">
            <v>CALLE 28 DE JUNIO S/N Y GARCIA MORENO ENTRADA LLANO GRANDE</v>
          </cell>
          <cell r="H2202" t="str">
            <v>170208</v>
          </cell>
          <cell r="I2202" t="str">
            <v>QUITO</v>
          </cell>
          <cell r="J2202" t="str">
            <v>PICHINCHA</v>
          </cell>
          <cell r="K2202" t="str">
            <v>CAVS AE SALESLAND CONDADO_DIEGO MENA</v>
          </cell>
          <cell r="L2202" t="str">
            <v>AV DE LA PRENSA Y AV KENNED CENTRO COMERCIAL CONDADO SHOPING NIVEL 3 NUM L35 4 355 QUITO</v>
          </cell>
          <cell r="O2202" t="str">
            <v>QUITO</v>
          </cell>
          <cell r="P2202" t="str">
            <v>QUITO</v>
          </cell>
          <cell r="Q2202" t="str">
            <v>PICHINCHA</v>
          </cell>
          <cell r="R2202" t="str">
            <v>2023-00593</v>
          </cell>
          <cell r="W2202" t="str">
            <v>0</v>
          </cell>
          <cell r="X2202" t="str">
            <v>999805380</v>
          </cell>
          <cell r="AA2202">
            <v>44943</v>
          </cell>
          <cell r="AD2202">
            <v>1</v>
          </cell>
          <cell r="AE2202">
            <v>1</v>
          </cell>
          <cell r="AH2202" t="str">
            <v> </v>
          </cell>
          <cell r="AI2202" t="str">
            <v>DESPACHO</v>
          </cell>
          <cell r="AJ2202" t="str">
            <v>Normal</v>
          </cell>
          <cell r="AL2202" t="str">
            <v>NO</v>
          </cell>
          <cell r="AN2202" t="str">
            <v>SALINDQUICAV10204</v>
          </cell>
          <cell r="AP2202">
            <v>44943</v>
          </cell>
          <cell r="AR2202" t="str">
            <v>MOVISTAR_2023-00593</v>
          </cell>
          <cell r="AS2202">
            <v>330998</v>
          </cell>
          <cell r="AT2202" t="str">
            <v>D40</v>
          </cell>
          <cell r="AU2202" t="str">
            <v>INDIRECTO</v>
          </cell>
          <cell r="AV2202">
            <v>20</v>
          </cell>
          <cell r="AX2202" t="str">
            <v>EN_TRANSITO</v>
          </cell>
          <cell r="AY2202" t="str">
            <v>ESIM MOVISTAR_ESIM EVOUCHERS CODE QR: 20 und</v>
          </cell>
          <cell r="AZ2202" t="str">
            <v>SIMCARD</v>
          </cell>
          <cell r="BA2202" t="str">
            <v/>
          </cell>
        </row>
        <row r="2203">
          <cell r="A2203" t="str">
            <v>2023-00594</v>
          </cell>
          <cell r="B2203" t="str">
            <v>MOVISTAR</v>
          </cell>
          <cell r="C2203">
            <v>44943</v>
          </cell>
          <cell r="D2203" t="str">
            <v>FLEXNET ECUADOR - MOVISTAR</v>
          </cell>
          <cell r="E2203" t="str">
            <v>CALLE 28 DE JUNIO S/N Y GARCIA MORENO ENTRADA LLANO GRANDE</v>
          </cell>
          <cell r="H2203" t="str">
            <v>170208</v>
          </cell>
          <cell r="I2203" t="str">
            <v>QUITO</v>
          </cell>
          <cell r="J2203" t="str">
            <v>PICHINCHA</v>
          </cell>
          <cell r="K2203" t="str">
            <v>CELISTICS CAVS DAS AMBATO CENTRO_KLEBER GRANDA_DANY IMBAQUINGO</v>
          </cell>
          <cell r="L2203" t="str">
            <v>CALLE SUCRE ENTRE CALLE MERA Y MARTINEZ N 750</v>
          </cell>
          <cell r="O2203" t="str">
            <v>AMBATO</v>
          </cell>
          <cell r="P2203" t="str">
            <v>AMBATO</v>
          </cell>
          <cell r="Q2203" t="str">
            <v>TUNGURAHUA</v>
          </cell>
          <cell r="R2203" t="str">
            <v>2023-00594</v>
          </cell>
          <cell r="W2203" t="str">
            <v>1792161037001</v>
          </cell>
          <cell r="X2203" t="str">
            <v>0992567346_094084829</v>
          </cell>
          <cell r="AA2203">
            <v>44943</v>
          </cell>
          <cell r="AD2203">
            <v>1</v>
          </cell>
          <cell r="AE2203">
            <v>1</v>
          </cell>
          <cell r="AH2203" t="str">
            <v>DIAGONAL AL BANCO GUAYAQUIL AMBATO</v>
          </cell>
          <cell r="AI2203" t="str">
            <v>DESPACHO</v>
          </cell>
          <cell r="AJ2203" t="str">
            <v>Normal</v>
          </cell>
          <cell r="AL2203" t="str">
            <v>NO</v>
          </cell>
          <cell r="AN2203" t="str">
            <v>CELINDAMBCEL5660</v>
          </cell>
          <cell r="AP2203">
            <v>44943</v>
          </cell>
          <cell r="AR2203" t="str">
            <v>MOVISTAR_2023-00594</v>
          </cell>
          <cell r="AS2203">
            <v>331002</v>
          </cell>
          <cell r="AT2203" t="str">
            <v>D40</v>
          </cell>
          <cell r="AU2203" t="str">
            <v>INDIRECTO</v>
          </cell>
          <cell r="AV2203">
            <v>20</v>
          </cell>
          <cell r="AX2203" t="str">
            <v>ENTREGADO</v>
          </cell>
          <cell r="AY2203" t="str">
            <v>ESIM MOVISTAR_ESIM EVOUCHERS CODE QR: 20 und</v>
          </cell>
          <cell r="AZ2203" t="str">
            <v>SIMCARD</v>
          </cell>
          <cell r="BA2203" t="str">
            <v/>
          </cell>
        </row>
        <row r="2204">
          <cell r="A2204" t="str">
            <v>2023-00595</v>
          </cell>
          <cell r="B2204" t="str">
            <v>MOVISTAR</v>
          </cell>
          <cell r="C2204">
            <v>44943</v>
          </cell>
          <cell r="D2204" t="str">
            <v>FLEXNET ECUADOR - MOVISTAR</v>
          </cell>
          <cell r="E2204" t="str">
            <v>CALLE 28 DE JUNIO S/N Y GARCIA MORENO ENTRADA LLANO GRANDE</v>
          </cell>
          <cell r="H2204" t="str">
            <v>170208</v>
          </cell>
          <cell r="I2204" t="str">
            <v>QUITO</v>
          </cell>
          <cell r="J2204" t="str">
            <v>PICHINCHA</v>
          </cell>
          <cell r="K2204" t="str">
            <v>CAVS AE SALESLAND AMERICA_DIEGO MENA</v>
          </cell>
          <cell r="L2204" t="str">
            <v>LAZA DE LAS AMERICAS INTERSECCION AV NACIONES UNIDAS Y REPUBLICA PB 6 2 QUITO</v>
          </cell>
          <cell r="O2204" t="str">
            <v>QUITO</v>
          </cell>
          <cell r="P2204" t="str">
            <v>QUITO</v>
          </cell>
          <cell r="Q2204" t="str">
            <v>PICHINCHA</v>
          </cell>
          <cell r="R2204" t="str">
            <v>2023-00595</v>
          </cell>
          <cell r="W2204" t="str">
            <v>0</v>
          </cell>
          <cell r="X2204" t="str">
            <v>999805380</v>
          </cell>
          <cell r="AA2204">
            <v>44943</v>
          </cell>
          <cell r="AD2204">
            <v>1</v>
          </cell>
          <cell r="AE2204">
            <v>1</v>
          </cell>
          <cell r="AH2204" t="str">
            <v> </v>
          </cell>
          <cell r="AI2204" t="str">
            <v>DESPACHO</v>
          </cell>
          <cell r="AJ2204" t="str">
            <v>Normal</v>
          </cell>
          <cell r="AL2204" t="str">
            <v>NO</v>
          </cell>
          <cell r="AN2204" t="str">
            <v>SALINDQUICAV10202</v>
          </cell>
          <cell r="AP2204">
            <v>44943</v>
          </cell>
          <cell r="AR2204" t="str">
            <v>MOVISTAR_2023-00595</v>
          </cell>
          <cell r="AS2204">
            <v>330997</v>
          </cell>
          <cell r="AT2204" t="str">
            <v>D40</v>
          </cell>
          <cell r="AU2204" t="str">
            <v>INDIRECTO</v>
          </cell>
          <cell r="AV2204">
            <v>20</v>
          </cell>
          <cell r="AX2204" t="str">
            <v>ENTREGADO</v>
          </cell>
          <cell r="AY2204" t="str">
            <v>ESIM MOVISTAR_ESIM EVOUCHERS CODE QR: 20 und</v>
          </cell>
          <cell r="AZ2204" t="str">
            <v>SIMCARD</v>
          </cell>
          <cell r="BA2204" t="str">
            <v/>
          </cell>
        </row>
        <row r="2205">
          <cell r="A2205" t="str">
            <v>2023-00596</v>
          </cell>
          <cell r="B2205" t="str">
            <v>MOVISTAR</v>
          </cell>
          <cell r="C2205">
            <v>44943</v>
          </cell>
          <cell r="D2205" t="str">
            <v>FLEXNET ECUADOR - MOVISTAR</v>
          </cell>
          <cell r="E2205" t="str">
            <v>CALLE 28 DE JUNIO S/N Y GARCIA MORENO ENTRADA LLANO GRANDE</v>
          </cell>
          <cell r="H2205" t="str">
            <v>170208</v>
          </cell>
          <cell r="I2205" t="str">
            <v>QUITO</v>
          </cell>
          <cell r="J2205" t="str">
            <v>PICHINCHA</v>
          </cell>
          <cell r="K2205" t="str">
            <v>AGENTE AE CELISTICS EL RECREO QUITO_KLEBER GRANDA_DANY IMBAQUINGO</v>
          </cell>
          <cell r="L2205" t="str">
            <v>FRANQUICIA PEDRO VICENTE MALDONADO 510194 Y CALVAS CC RECREO OF P106</v>
          </cell>
          <cell r="O2205" t="str">
            <v>QUITO</v>
          </cell>
          <cell r="P2205" t="str">
            <v>QUITO</v>
          </cell>
          <cell r="Q2205" t="str">
            <v>PICHINCHA</v>
          </cell>
          <cell r="R2205" t="str">
            <v>2023-00596</v>
          </cell>
          <cell r="W2205" t="str">
            <v>1792161037001</v>
          </cell>
          <cell r="X2205" t="str">
            <v>0992567346_094084829</v>
          </cell>
          <cell r="AA2205">
            <v>44943</v>
          </cell>
          <cell r="AD2205">
            <v>1</v>
          </cell>
          <cell r="AE2205">
            <v>1</v>
          </cell>
          <cell r="AH2205" t="str">
            <v>CC RECREO OF P106</v>
          </cell>
          <cell r="AI2205" t="str">
            <v>DESPACHO</v>
          </cell>
          <cell r="AJ2205" t="str">
            <v>Normal</v>
          </cell>
          <cell r="AL2205" t="str">
            <v>NO</v>
          </cell>
          <cell r="AN2205" t="str">
            <v>CELINDQUIAGE0251</v>
          </cell>
          <cell r="AP2205">
            <v>44943</v>
          </cell>
          <cell r="AR2205" t="str">
            <v>MOVISTAR_2023-00596</v>
          </cell>
          <cell r="AS2205">
            <v>331009</v>
          </cell>
          <cell r="AT2205" t="str">
            <v>D40</v>
          </cell>
          <cell r="AU2205" t="str">
            <v>INDIRECTO</v>
          </cell>
          <cell r="AV2205">
            <v>40</v>
          </cell>
          <cell r="AX2205" t="str">
            <v>ENTREGADO</v>
          </cell>
          <cell r="AY2205" t="str">
            <v>ESIM MOVISTAR_ESIM EVOUCHERS CODE QR: 40 und</v>
          </cell>
          <cell r="AZ2205" t="str">
            <v>SIMCARD</v>
          </cell>
          <cell r="BA2205" t="str">
            <v/>
          </cell>
        </row>
        <row r="2206">
          <cell r="A2206" t="str">
            <v>2023-00597</v>
          </cell>
          <cell r="B2206" t="str">
            <v>MOVISTAR</v>
          </cell>
          <cell r="C2206">
            <v>44943</v>
          </cell>
          <cell r="D2206" t="str">
            <v>FLEXNET ECUADOR - MOVISTAR</v>
          </cell>
          <cell r="E2206" t="str">
            <v>CALLE 28 DE JUNIO S/N Y GARCIA MORENO ENTRADA LLANO GRANDE</v>
          </cell>
          <cell r="H2206" t="str">
            <v>170208</v>
          </cell>
          <cell r="I2206" t="str">
            <v>QUITO</v>
          </cell>
          <cell r="J2206" t="str">
            <v>PICHINCHA</v>
          </cell>
          <cell r="K2206" t="str">
            <v>AE CELISTICS CCI_KLEBER GRANDA_DANY IMBAQUINGO</v>
          </cell>
          <cell r="L2206" t="str">
            <v>AV AMAZONAS Y NACIONES UNIDAS CENTRO COMERCIAL IÑAQUITO LC 223 224</v>
          </cell>
          <cell r="O2206" t="str">
            <v>QUITO</v>
          </cell>
          <cell r="P2206" t="str">
            <v>QUITO</v>
          </cell>
          <cell r="Q2206" t="str">
            <v>PICHINCHA</v>
          </cell>
          <cell r="R2206" t="str">
            <v>2023-00597</v>
          </cell>
          <cell r="W2206" t="str">
            <v>1792161037001</v>
          </cell>
          <cell r="X2206" t="str">
            <v>0992567346_094084829</v>
          </cell>
          <cell r="AA2206">
            <v>44943</v>
          </cell>
          <cell r="AD2206">
            <v>1</v>
          </cell>
          <cell r="AE2206">
            <v>1</v>
          </cell>
          <cell r="AH2206" t="str">
            <v>CENTRO COMERCIAL IÑAQUITO LC 223224</v>
          </cell>
          <cell r="AI2206" t="str">
            <v>DESPACHO</v>
          </cell>
          <cell r="AJ2206" t="str">
            <v>Normal</v>
          </cell>
          <cell r="AL2206" t="str">
            <v>NO</v>
          </cell>
          <cell r="AN2206" t="str">
            <v>CELINDQUIAEC7318</v>
          </cell>
          <cell r="AP2206">
            <v>44943</v>
          </cell>
          <cell r="AR2206" t="str">
            <v>MOVISTAR_2023-00597</v>
          </cell>
          <cell r="AS2206">
            <v>331007</v>
          </cell>
          <cell r="AT2206" t="str">
            <v>D40</v>
          </cell>
          <cell r="AU2206" t="str">
            <v>INDIRECTO</v>
          </cell>
          <cell r="AV2206">
            <v>40</v>
          </cell>
          <cell r="AX2206" t="str">
            <v>ENTREGADO</v>
          </cell>
          <cell r="AY2206" t="str">
            <v>ESIM MOVISTAR_ESIM EVOUCHERS CODE QR: 40 und</v>
          </cell>
          <cell r="AZ2206" t="str">
            <v>SIMCARD</v>
          </cell>
          <cell r="BA2206" t="str">
            <v/>
          </cell>
        </row>
        <row r="2207">
          <cell r="A2207" t="str">
            <v>2023-00598</v>
          </cell>
          <cell r="B2207" t="str">
            <v>MOVISTAR</v>
          </cell>
          <cell r="C2207">
            <v>44943</v>
          </cell>
          <cell r="D2207" t="str">
            <v>FLEXNET ECUADOR - MOVISTAR</v>
          </cell>
          <cell r="E2207" t="str">
            <v>CALLE 28 DE JUNIO S/N Y GARCIA MORENO ENTRADA LLANO GRANDE</v>
          </cell>
          <cell r="H2207" t="str">
            <v>170208</v>
          </cell>
          <cell r="I2207" t="str">
            <v>QUITO</v>
          </cell>
          <cell r="J2207" t="str">
            <v>PICHINCHA</v>
          </cell>
          <cell r="K2207" t="str">
            <v>CAVS SAN MARINO_CARLOS FRANCO_ERIKA GOMÉZ_IAN RIVERA</v>
          </cell>
          <cell r="L2207" t="str">
            <v>AV FRANCISCO DE ORELLANA SN Y AV PLAZA DANIN</v>
          </cell>
          <cell r="O2207" t="str">
            <v>GUAYAQUIL</v>
          </cell>
          <cell r="P2207" t="str">
            <v>GUAYAQUIL</v>
          </cell>
          <cell r="Q2207" t="str">
            <v>GUAYAS</v>
          </cell>
          <cell r="R2207" t="str">
            <v>2023-00598</v>
          </cell>
          <cell r="W2207" t="str">
            <v>0</v>
          </cell>
          <cell r="X2207" t="str">
            <v>0925614026_0918395781_0920349156</v>
          </cell>
          <cell r="AA2207">
            <v>44943</v>
          </cell>
          <cell r="AD2207">
            <v>1</v>
          </cell>
          <cell r="AE2207">
            <v>1</v>
          </cell>
          <cell r="AH2207" t="str">
            <v>CC SAN MARINO SHOPPING PB LOCAL 1 NO 23</v>
          </cell>
          <cell r="AI2207" t="str">
            <v>DESPACHO</v>
          </cell>
          <cell r="AJ2207" t="str">
            <v>Normal</v>
          </cell>
          <cell r="AL2207" t="str">
            <v>NO</v>
          </cell>
          <cell r="AN2207" t="str">
            <v>BS</v>
          </cell>
          <cell r="AP2207">
            <v>44943</v>
          </cell>
          <cell r="AR2207" t="str">
            <v>MOVISTAR_2023-00598</v>
          </cell>
          <cell r="AS2207">
            <v>331011</v>
          </cell>
          <cell r="AT2207" t="str">
            <v>D40</v>
          </cell>
          <cell r="AU2207" t="str">
            <v>DIRECTO</v>
          </cell>
          <cell r="AV2207">
            <v>74</v>
          </cell>
          <cell r="AX2207" t="str">
            <v>ENTREGADO</v>
          </cell>
          <cell r="AY2207" t="str">
            <v>ESIM MOVISTAR_ESIM EVOUCHERS CODE QR: 70 und / LTE SAMSUNG S21 FE GRIS: 1 und / LTE SAMSUNG TAB A7 LITE (T225): 3 und</v>
          </cell>
          <cell r="AZ2207" t="str">
            <v>SIMCARD / TABLET / TERMINAL</v>
          </cell>
          <cell r="BA2207" t="str">
            <v/>
          </cell>
        </row>
        <row r="2208">
          <cell r="A2208" t="str">
            <v>2023-00599</v>
          </cell>
          <cell r="B2208" t="str">
            <v>MOVISTAR</v>
          </cell>
          <cell r="C2208">
            <v>44943</v>
          </cell>
          <cell r="D2208" t="str">
            <v>FLEXNET ECUADOR - MOVISTAR</v>
          </cell>
          <cell r="E2208" t="str">
            <v>CALLE 28 DE JUNIO S/N Y GARCIA MORENO ENTRADA LLANO GRANDE</v>
          </cell>
          <cell r="H2208" t="str">
            <v>170208</v>
          </cell>
          <cell r="I2208" t="str">
            <v>QUITO</v>
          </cell>
          <cell r="J2208" t="str">
            <v>PICHINCHA</v>
          </cell>
          <cell r="K2208" t="str">
            <v>AE CELISTICS PORTAL SHOPPING_KLEBER GRANDA_DANY IMBAQUINGO</v>
          </cell>
          <cell r="L2208" t="str">
            <v>GALO PLAZA LASSO Y AV SIMON BOLIVAR CC PORTAL SHOPPING TERCER PISO P350 LOCAL MOVISTAR</v>
          </cell>
          <cell r="O2208" t="str">
            <v>QUITO</v>
          </cell>
          <cell r="P2208" t="str">
            <v>QUITO</v>
          </cell>
          <cell r="Q2208" t="str">
            <v>PICHINCHA</v>
          </cell>
          <cell r="R2208" t="str">
            <v>2023-00599</v>
          </cell>
          <cell r="W2208" t="str">
            <v>1792161037001</v>
          </cell>
          <cell r="X2208" t="str">
            <v>0992567346_094084829</v>
          </cell>
          <cell r="AA2208">
            <v>44943</v>
          </cell>
          <cell r="AD2208">
            <v>1</v>
          </cell>
          <cell r="AE2208">
            <v>1</v>
          </cell>
          <cell r="AH2208" t="str">
            <v>CC PORTAL SHOPPING TERCER PISO P350 LOCAL MOVISTAR</v>
          </cell>
          <cell r="AI2208" t="str">
            <v>DESPACHO</v>
          </cell>
          <cell r="AJ2208" t="str">
            <v>Normal</v>
          </cell>
          <cell r="AL2208" t="str">
            <v>NO</v>
          </cell>
          <cell r="AN2208" t="str">
            <v>CELINDQUIAEC10020</v>
          </cell>
          <cell r="AP2208">
            <v>44943</v>
          </cell>
          <cell r="AR2208" t="str">
            <v>MOVISTAR_2023-00599</v>
          </cell>
          <cell r="AS2208">
            <v>331004</v>
          </cell>
          <cell r="AT2208" t="str">
            <v>D40</v>
          </cell>
          <cell r="AU2208" t="str">
            <v>INDIRECTO</v>
          </cell>
          <cell r="AV2208">
            <v>15</v>
          </cell>
          <cell r="AX2208" t="str">
            <v>INCIDENCIA</v>
          </cell>
          <cell r="AY2208" t="str">
            <v>ESIM MOVISTAR_ESIM EVOUCHERS CODE QR: 15 und</v>
          </cell>
          <cell r="AZ2208" t="str">
            <v>SIMCARD</v>
          </cell>
          <cell r="BA2208" t="str">
            <v/>
          </cell>
        </row>
        <row r="2209">
          <cell r="A2209" t="str">
            <v>2023-00600</v>
          </cell>
          <cell r="B2209" t="str">
            <v>MOVISTAR</v>
          </cell>
          <cell r="C2209">
            <v>44943</v>
          </cell>
          <cell r="D2209" t="str">
            <v>FLEXNET ECUADOR - MOVISTAR</v>
          </cell>
          <cell r="E2209" t="str">
            <v>CALLE 28 DE JUNIO S/N Y GARCIA MORENO ENTRADA LLANO GRANDE</v>
          </cell>
          <cell r="H2209" t="str">
            <v>170208</v>
          </cell>
          <cell r="I2209" t="str">
            <v>QUITO</v>
          </cell>
          <cell r="J2209" t="str">
            <v>PICHINCHA</v>
          </cell>
          <cell r="K2209" t="str">
            <v>CAVS MALL DEL RIO_SANTIAGO IVAN PINEDA BERMEO_ALIRIO JOSÉ BRICEÑO RIVAS</v>
          </cell>
          <cell r="L2209" t="str">
            <v>AV FELIPE II LB86 Y CIRCUNVALACION SUR CC MALL DEL RIO</v>
          </cell>
          <cell r="O2209" t="str">
            <v>CUENCA</v>
          </cell>
          <cell r="P2209" t="str">
            <v>CUENCA</v>
          </cell>
          <cell r="Q2209" t="str">
            <v>AZUAY</v>
          </cell>
          <cell r="R2209" t="str">
            <v>2023-00600</v>
          </cell>
          <cell r="W2209" t="str">
            <v>0</v>
          </cell>
          <cell r="X2209" t="str">
            <v>0979146599 - 0999923627</v>
          </cell>
          <cell r="AA2209">
            <v>44943</v>
          </cell>
          <cell r="AD2209">
            <v>1</v>
          </cell>
          <cell r="AE2209">
            <v>1</v>
          </cell>
          <cell r="AH2209" t="str">
            <v> </v>
          </cell>
          <cell r="AI2209" t="str">
            <v>DESPACHO</v>
          </cell>
          <cell r="AJ2209" t="str">
            <v>Normal</v>
          </cell>
          <cell r="AL2209" t="str">
            <v>NO</v>
          </cell>
          <cell r="AN2209" t="str">
            <v>R8</v>
          </cell>
          <cell r="AP2209">
            <v>44943</v>
          </cell>
          <cell r="AR2209" t="str">
            <v>MOVISTAR_2023-00600</v>
          </cell>
          <cell r="AS2209">
            <v>331008</v>
          </cell>
          <cell r="AT2209" t="str">
            <v>D40</v>
          </cell>
          <cell r="AU2209" t="str">
            <v>DIRECTO</v>
          </cell>
          <cell r="AV2209">
            <v>52</v>
          </cell>
          <cell r="AX2209" t="str">
            <v>EN_TRANSITO</v>
          </cell>
          <cell r="AY2209" t="str">
            <v>ESIM MOVISTAR_ESIM EVOUCHERS CODE QR: 50 und / LTE HONOR 70 CRISTAL SILVER: 2 und</v>
          </cell>
          <cell r="AZ2209" t="str">
            <v>SIMCARD / TERMINAL</v>
          </cell>
          <cell r="BA2209" t="str">
            <v/>
          </cell>
        </row>
        <row r="2210">
          <cell r="A2210" t="str">
            <v>2023-00601</v>
          </cell>
          <cell r="B2210" t="str">
            <v>MOVISTAR</v>
          </cell>
          <cell r="C2210">
            <v>44943</v>
          </cell>
          <cell r="D2210" t="str">
            <v>FLEXNET ECUADOR - MOVISTAR</v>
          </cell>
          <cell r="E2210" t="str">
            <v>CALLE 28 DE JUNIO S/N Y GARCIA MORENO ENTRADA LLANO GRANDE</v>
          </cell>
          <cell r="H2210" t="str">
            <v>170208</v>
          </cell>
          <cell r="I2210" t="str">
            <v>QUITO</v>
          </cell>
          <cell r="J2210" t="str">
            <v>PICHINCHA</v>
          </cell>
          <cell r="K2210" t="str">
            <v>AE CELISTICS QUICENTRO SUR_KLEBER GRANDA_DANY IMBAQUINGO</v>
          </cell>
          <cell r="L2210" t="str">
            <v>MORAN VALVERDE Y TENIENTE HUGO ORTIZ CC QUICENTRO SHOPPING SUR N 1 LOCAL 91 – 92 JUNTO A MEGAMAXI</v>
          </cell>
          <cell r="O2210" t="str">
            <v>QUITO</v>
          </cell>
          <cell r="P2210" t="str">
            <v>QUITO</v>
          </cell>
          <cell r="Q2210" t="str">
            <v>PICHINCHA</v>
          </cell>
          <cell r="R2210" t="str">
            <v>2023-00601</v>
          </cell>
          <cell r="W2210" t="str">
            <v>1792161037001</v>
          </cell>
          <cell r="X2210" t="str">
            <v>0992567346_094084829</v>
          </cell>
          <cell r="AA2210">
            <v>44943</v>
          </cell>
          <cell r="AD2210">
            <v>1</v>
          </cell>
          <cell r="AE2210">
            <v>1</v>
          </cell>
          <cell r="AH2210" t="str">
            <v>CC QUICENTRO SHOPPING SUR N 1 LOCAL 91 – 92 JUNTO A MEGAMAXI</v>
          </cell>
          <cell r="AI2210" t="str">
            <v>DESPACHO</v>
          </cell>
          <cell r="AJ2210" t="str">
            <v>Normal</v>
          </cell>
          <cell r="AL2210" t="str">
            <v>NO</v>
          </cell>
          <cell r="AN2210" t="str">
            <v>CELINDQUIAEC10018</v>
          </cell>
          <cell r="AP2210">
            <v>44943</v>
          </cell>
          <cell r="AR2210" t="str">
            <v>MOVISTAR_2023-00601</v>
          </cell>
          <cell r="AS2210">
            <v>330985</v>
          </cell>
          <cell r="AT2210" t="str">
            <v>D40</v>
          </cell>
          <cell r="AU2210" t="str">
            <v>INDIRECTO</v>
          </cell>
          <cell r="AV2210">
            <v>25</v>
          </cell>
          <cell r="AX2210" t="str">
            <v>ENTREGADO</v>
          </cell>
          <cell r="AY2210" t="str">
            <v>ESIM MOVISTAR_ESIM EVOUCHERS CODE QR: 25 und</v>
          </cell>
          <cell r="AZ2210" t="str">
            <v>SIMCARD</v>
          </cell>
          <cell r="BA2210" t="str">
            <v/>
          </cell>
        </row>
        <row r="2211">
          <cell r="A2211" t="str">
            <v>2023-00602</v>
          </cell>
          <cell r="B2211" t="str">
            <v>MOVISTAR</v>
          </cell>
          <cell r="C2211">
            <v>44943</v>
          </cell>
          <cell r="D2211" t="str">
            <v>FLEXNET ECUADOR - MOVISTAR</v>
          </cell>
          <cell r="E2211" t="str">
            <v>CALLE 28 DE JUNIO S/N Y GARCIA MORENO ENTRADA LLANO GRANDE</v>
          </cell>
          <cell r="H2211" t="str">
            <v>170208</v>
          </cell>
          <cell r="I2211" t="str">
            <v>QUITO</v>
          </cell>
          <cell r="J2211" t="str">
            <v>PICHINCHA</v>
          </cell>
          <cell r="K2211" t="str">
            <v>CAVS AE NORPHONE EL CONDADO_PUSDÁ CHEZA ERIKA ELIZABETH</v>
          </cell>
          <cell r="L2211" t="str">
            <v>AVENIDA DE LA PRENSA Y AVENIDA KENNEDY CC CONDADO SHOPPING  LOCAL 314 FRENTE A KIA</v>
          </cell>
          <cell r="O2211" t="str">
            <v>QUITO</v>
          </cell>
          <cell r="P2211" t="str">
            <v>QUITO</v>
          </cell>
          <cell r="Q2211" t="str">
            <v>PICHINCHA</v>
          </cell>
          <cell r="R2211" t="str">
            <v>2023-00602</v>
          </cell>
          <cell r="W2211" t="str">
            <v>1091717898001</v>
          </cell>
          <cell r="X2211" t="str">
            <v>984246089</v>
          </cell>
          <cell r="AA2211">
            <v>44943</v>
          </cell>
          <cell r="AD2211">
            <v>1</v>
          </cell>
          <cell r="AE2211">
            <v>1</v>
          </cell>
          <cell r="AH2211" t="str">
            <v> </v>
          </cell>
          <cell r="AI2211" t="str">
            <v>DESPACHO</v>
          </cell>
          <cell r="AJ2211" t="str">
            <v>Normal</v>
          </cell>
          <cell r="AL2211" t="str">
            <v>NO</v>
          </cell>
          <cell r="AN2211" t="str">
            <v>NORINDQUICAV7304</v>
          </cell>
          <cell r="AP2211">
            <v>44943</v>
          </cell>
          <cell r="AR2211" t="str">
            <v>MOVISTAR_2023-00602</v>
          </cell>
          <cell r="AS2211">
            <v>330981</v>
          </cell>
          <cell r="AT2211" t="str">
            <v>D40</v>
          </cell>
          <cell r="AU2211" t="str">
            <v>INDIRECTO</v>
          </cell>
          <cell r="AV2211">
            <v>40</v>
          </cell>
          <cell r="AX2211" t="str">
            <v>ENTREGADO</v>
          </cell>
          <cell r="AY2211" t="str">
            <v>ESIM MOVISTAR_ESIM EVOUCHERS CODE QR: 40 und</v>
          </cell>
          <cell r="AZ2211" t="str">
            <v>SIMCARD</v>
          </cell>
          <cell r="BA2211" t="str">
            <v/>
          </cell>
        </row>
        <row r="2212">
          <cell r="A2212" t="str">
            <v>2023-00603</v>
          </cell>
          <cell r="B2212" t="str">
            <v>MOVISTAR</v>
          </cell>
          <cell r="C2212">
            <v>44943</v>
          </cell>
          <cell r="D2212" t="str">
            <v>FLEXNET ECUADOR - MOVISTAR</v>
          </cell>
          <cell r="E2212" t="str">
            <v>CALLE 28 DE JUNIO S/N Y GARCIA MORENO ENTRADA LLANO GRANDE</v>
          </cell>
          <cell r="H2212" t="str">
            <v>170208</v>
          </cell>
          <cell r="I2212" t="str">
            <v>QUITO</v>
          </cell>
          <cell r="J2212" t="str">
            <v>PICHINCHA</v>
          </cell>
          <cell r="K2212" t="str">
            <v>AE NORPHONE MALL DEL SOL_ANDY SOLORZANO - SAMANTHA ENRIQUEZ</v>
          </cell>
          <cell r="L2212" t="str">
            <v>AV. JOAQUIN ORRANTIA Y AV. CONSTITUCION. PARROQUIA TARQUI 4TO PSJ. 1 NE.POSTAL 090513</v>
          </cell>
          <cell r="O2212" t="str">
            <v>GUAYAQUIL</v>
          </cell>
          <cell r="P2212" t="str">
            <v>GUAYAQUIL</v>
          </cell>
          <cell r="Q2212" t="str">
            <v>GUAYAS</v>
          </cell>
          <cell r="R2212" t="str">
            <v>2023-00603</v>
          </cell>
          <cell r="W2212" t="str">
            <v>1091717898001</v>
          </cell>
          <cell r="X2212" t="str">
            <v>0995482890  - 0987620147</v>
          </cell>
          <cell r="AA2212">
            <v>44943</v>
          </cell>
          <cell r="AD2212">
            <v>1</v>
          </cell>
          <cell r="AE2212">
            <v>1</v>
          </cell>
          <cell r="AH2212" t="str">
            <v>CC MALL DEL SOL LOCAL A55 PB ZONA 1.</v>
          </cell>
          <cell r="AI2212" t="str">
            <v>DESPACHO</v>
          </cell>
          <cell r="AJ2212" t="str">
            <v>Normal</v>
          </cell>
          <cell r="AL2212" t="str">
            <v>NO</v>
          </cell>
          <cell r="AN2212" t="str">
            <v>NORINDGUAAEN10506</v>
          </cell>
          <cell r="AP2212">
            <v>44943</v>
          </cell>
          <cell r="AR2212" t="str">
            <v>MOVISTAR_2023-00603</v>
          </cell>
          <cell r="AS2212">
            <v>330987</v>
          </cell>
          <cell r="AT2212" t="str">
            <v>D40</v>
          </cell>
          <cell r="AU2212" t="str">
            <v>INDIRECTO</v>
          </cell>
          <cell r="AV2212">
            <v>35</v>
          </cell>
          <cell r="AX2212" t="str">
            <v>ENTREGADO</v>
          </cell>
          <cell r="AY2212" t="str">
            <v>ESIM MOVISTAR_ESIM EVOUCHERS CODE QR: 35 und</v>
          </cell>
          <cell r="AZ2212" t="str">
            <v>SIMCARD</v>
          </cell>
          <cell r="BA2212" t="str">
            <v/>
          </cell>
        </row>
        <row r="2213">
          <cell r="A2213" t="str">
            <v>2023-00604</v>
          </cell>
          <cell r="B2213" t="str">
            <v>MOVISTAR</v>
          </cell>
          <cell r="C2213">
            <v>44943</v>
          </cell>
          <cell r="D2213" t="str">
            <v>FLEXNET ECUADOR - MOVISTAR</v>
          </cell>
          <cell r="E2213" t="str">
            <v>CALLE 28 DE JUNIO S/N Y GARCIA MORENO ENTRADA LLANO GRANDE</v>
          </cell>
          <cell r="H2213" t="str">
            <v>170208</v>
          </cell>
          <cell r="I2213" t="str">
            <v>QUITO</v>
          </cell>
          <cell r="J2213" t="str">
            <v>PICHINCHA</v>
          </cell>
          <cell r="K2213" t="str">
            <v>CAVS AE SALESLAND RECREO_DIEGO MENA</v>
          </cell>
          <cell r="L2213" t="str">
            <v>AV PEDRO VICENTE MALDONADO CENTRO COMERCIAL RECREO NUM 37 45PLANTA BAJA QUITO</v>
          </cell>
          <cell r="O2213" t="str">
            <v>QUITO</v>
          </cell>
          <cell r="P2213" t="str">
            <v>QUITO</v>
          </cell>
          <cell r="Q2213" t="str">
            <v>PICHINCHA</v>
          </cell>
          <cell r="R2213" t="str">
            <v>2023-00604</v>
          </cell>
          <cell r="W2213" t="str">
            <v>0</v>
          </cell>
          <cell r="X2213" t="str">
            <v>999805380</v>
          </cell>
          <cell r="AA2213">
            <v>44943</v>
          </cell>
          <cell r="AD2213">
            <v>1</v>
          </cell>
          <cell r="AE2213">
            <v>1</v>
          </cell>
          <cell r="AH2213" t="str">
            <v> </v>
          </cell>
          <cell r="AI2213" t="str">
            <v>DESPACHO</v>
          </cell>
          <cell r="AJ2213" t="str">
            <v>Normal</v>
          </cell>
          <cell r="AL2213" t="str">
            <v>NO</v>
          </cell>
          <cell r="AN2213" t="str">
            <v>SALINDQUICAV10198</v>
          </cell>
          <cell r="AP2213">
            <v>44943</v>
          </cell>
          <cell r="AR2213" t="str">
            <v>MOVISTAR_2023-00604</v>
          </cell>
          <cell r="AS2213">
            <v>330983</v>
          </cell>
          <cell r="AT2213" t="str">
            <v>D40</v>
          </cell>
          <cell r="AU2213" t="str">
            <v>INDIRECTO</v>
          </cell>
          <cell r="AV2213">
            <v>20</v>
          </cell>
          <cell r="AX2213" t="str">
            <v>ENTREGADO</v>
          </cell>
          <cell r="AY2213" t="str">
            <v>ESIM MOVISTAR_ESIM EVOUCHERS CODE QR: 20 und</v>
          </cell>
          <cell r="AZ2213" t="str">
            <v>SIMCARD</v>
          </cell>
          <cell r="BA2213" t="str">
            <v/>
          </cell>
        </row>
        <row r="2214">
          <cell r="A2214" t="str">
            <v>2023-00605</v>
          </cell>
          <cell r="B2214" t="str">
            <v>MOVISTAR</v>
          </cell>
          <cell r="C2214">
            <v>44943</v>
          </cell>
          <cell r="D2214" t="str">
            <v>FLEXNET ECUADOR - MOVISTAR</v>
          </cell>
          <cell r="E2214" t="str">
            <v>CALLE 28 DE JUNIO S/N Y GARCIA MORENO ENTRADA LLANO GRANDE</v>
          </cell>
          <cell r="H2214" t="str">
            <v>170208</v>
          </cell>
          <cell r="I2214" t="str">
            <v>QUITO</v>
          </cell>
          <cell r="J2214" t="str">
            <v>PICHINCHA</v>
          </cell>
          <cell r="K2214" t="str">
            <v>CAV MALL DEL PACIFICO_MARIA FERNANDA CARVAJAL REINOSO</v>
          </cell>
          <cell r="L2214" t="str">
            <v>AVENIDA MALECON Y CALLE 23 , CENTRO COMERCIAL MALL DEL PACIFICO, LOCAL PB -057-058</v>
          </cell>
          <cell r="O2214" t="str">
            <v>MANTA</v>
          </cell>
          <cell r="P2214" t="str">
            <v>MANTA</v>
          </cell>
          <cell r="Q2214" t="str">
            <v>MANABI</v>
          </cell>
          <cell r="R2214" t="str">
            <v>2023-00605</v>
          </cell>
          <cell r="W2214" t="str">
            <v>1715480081001</v>
          </cell>
          <cell r="X2214" t="str">
            <v>995025256</v>
          </cell>
          <cell r="AA2214">
            <v>44943</v>
          </cell>
          <cell r="AD2214">
            <v>1</v>
          </cell>
          <cell r="AE2214">
            <v>1</v>
          </cell>
          <cell r="AH2214" t="str">
            <v> </v>
          </cell>
          <cell r="AI2214" t="str">
            <v>DESPACHO</v>
          </cell>
          <cell r="AJ2214" t="str">
            <v>Normal</v>
          </cell>
          <cell r="AL2214" t="str">
            <v>NO</v>
          </cell>
          <cell r="AN2214" t="str">
            <v>CMP</v>
          </cell>
          <cell r="AP2214">
            <v>44943</v>
          </cell>
          <cell r="AR2214" t="str">
            <v>MOVISTAR_2023-00605</v>
          </cell>
          <cell r="AS2214">
            <v>330978</v>
          </cell>
          <cell r="AT2214" t="str">
            <v>D40</v>
          </cell>
          <cell r="AU2214" t="str">
            <v>INDIRECTO</v>
          </cell>
          <cell r="AV2214">
            <v>15</v>
          </cell>
          <cell r="AX2214" t="str">
            <v>ENTREGADO</v>
          </cell>
          <cell r="AY2214" t="str">
            <v>ESIM MOVISTAR_ESIM EVOUCHERS CODE QR: 15 und</v>
          </cell>
          <cell r="AZ2214" t="str">
            <v>SIMCARD</v>
          </cell>
          <cell r="BA2214" t="str">
            <v/>
          </cell>
        </row>
        <row r="2215">
          <cell r="A2215" t="str">
            <v>2023-00606</v>
          </cell>
          <cell r="B2215" t="str">
            <v>MOVISTAR</v>
          </cell>
          <cell r="C2215">
            <v>44943</v>
          </cell>
          <cell r="D2215" t="str">
            <v>FLEXNET ECUADOR - MOVISTAR</v>
          </cell>
          <cell r="E2215" t="str">
            <v>CALLE 28 DE JUNIO S/N Y GARCIA MORENO ENTRADA LLANO GRANDE</v>
          </cell>
          <cell r="H2215" t="str">
            <v>170208</v>
          </cell>
          <cell r="I2215" t="str">
            <v>QUITO</v>
          </cell>
          <cell r="J2215" t="str">
            <v>PICHINCHA</v>
          </cell>
          <cell r="K2215" t="str">
            <v>CAVS AE NORPHONE EL PORTAL_LOURDES BRAVO</v>
          </cell>
          <cell r="L2215" t="str">
            <v>AV GALO PLAZA LASSO Y AV SIMON BOLIVAR CENTRO COMERCIAL PORTAL SHOPPING LOCAL P25253 PISO DOS</v>
          </cell>
          <cell r="O2215" t="str">
            <v>QUITO</v>
          </cell>
          <cell r="P2215" t="str">
            <v>QUITO</v>
          </cell>
          <cell r="Q2215" t="str">
            <v>PICHINCHA</v>
          </cell>
          <cell r="R2215" t="str">
            <v>2023-00606</v>
          </cell>
          <cell r="W2215" t="str">
            <v>1091717898001</v>
          </cell>
          <cell r="X2215" t="str">
            <v>998659562</v>
          </cell>
          <cell r="AA2215">
            <v>44943</v>
          </cell>
          <cell r="AD2215">
            <v>1</v>
          </cell>
          <cell r="AE2215">
            <v>1</v>
          </cell>
          <cell r="AH2215" t="str">
            <v> </v>
          </cell>
          <cell r="AI2215" t="str">
            <v>DESPACHO</v>
          </cell>
          <cell r="AJ2215" t="str">
            <v>Normal</v>
          </cell>
          <cell r="AL2215" t="str">
            <v>NO</v>
          </cell>
          <cell r="AN2215" t="str">
            <v>NORINDQUICAV7258</v>
          </cell>
          <cell r="AP2215">
            <v>44943</v>
          </cell>
          <cell r="AR2215" t="str">
            <v>MOVISTAR_2023-00606</v>
          </cell>
          <cell r="AS2215">
            <v>330982</v>
          </cell>
          <cell r="AT2215" t="str">
            <v>D40</v>
          </cell>
          <cell r="AU2215" t="str">
            <v>INDIRECTO</v>
          </cell>
          <cell r="AV2215">
            <v>35</v>
          </cell>
          <cell r="AX2215" t="str">
            <v>ENTREGADO</v>
          </cell>
          <cell r="AY2215" t="str">
            <v>ESIM MOVISTAR_ESIM EVOUCHERS CODE QR: 35 und</v>
          </cell>
          <cell r="AZ2215" t="str">
            <v>SIMCARD</v>
          </cell>
          <cell r="BA2215" t="str">
            <v/>
          </cell>
        </row>
        <row r="2216">
          <cell r="A2216" t="str">
            <v>2023-00607</v>
          </cell>
          <cell r="B2216" t="str">
            <v>MOVISTAR</v>
          </cell>
          <cell r="C2216">
            <v>44943</v>
          </cell>
          <cell r="D2216" t="str">
            <v>FLEXNET ECUADOR - MOVISTAR</v>
          </cell>
          <cell r="E2216" t="str">
            <v>CALLE 28 DE JUNIO S/N Y GARCIA MORENO ENTRADA LLANO GRANDE</v>
          </cell>
          <cell r="H2216" t="str">
            <v>170208</v>
          </cell>
          <cell r="I2216" t="str">
            <v>QUITO</v>
          </cell>
          <cell r="J2216" t="str">
            <v>PICHINCHA</v>
          </cell>
          <cell r="K2216" t="str">
            <v>AGENTE AE CELISTICS SAN LUIS_KLEBER GRANDA_DANY IMBAQUINGO</v>
          </cell>
          <cell r="L2216" t="str">
            <v>CAVS PREMIUM AUTOPISTA GRAL RUMIÑAHUI Y AV SAN LUIS</v>
          </cell>
          <cell r="O2216" t="str">
            <v>QUITO</v>
          </cell>
          <cell r="P2216" t="str">
            <v>QUITO</v>
          </cell>
          <cell r="Q2216" t="str">
            <v>PICHINCHA</v>
          </cell>
          <cell r="R2216" t="str">
            <v>2023-00607</v>
          </cell>
          <cell r="W2216" t="str">
            <v>1792161037001</v>
          </cell>
          <cell r="X2216" t="str">
            <v>0992567346_094084829</v>
          </cell>
          <cell r="AA2216">
            <v>44943</v>
          </cell>
          <cell r="AD2216">
            <v>1</v>
          </cell>
          <cell r="AE2216">
            <v>1</v>
          </cell>
          <cell r="AH2216" t="str">
            <v>PLANTA BAJA FRENTE A MARATHON</v>
          </cell>
          <cell r="AI2216" t="str">
            <v>DESPACHO</v>
          </cell>
          <cell r="AJ2216" t="str">
            <v>Normal</v>
          </cell>
          <cell r="AL2216" t="str">
            <v>NO</v>
          </cell>
          <cell r="AN2216" t="str">
            <v>CELINDQUIAGE0241</v>
          </cell>
          <cell r="AP2216">
            <v>44943</v>
          </cell>
          <cell r="AR2216" t="str">
            <v>MOVISTAR_2023-00607</v>
          </cell>
          <cell r="AS2216">
            <v>330980</v>
          </cell>
          <cell r="AT2216" t="str">
            <v>D40</v>
          </cell>
          <cell r="AU2216" t="str">
            <v>INDIRECTO</v>
          </cell>
          <cell r="AV2216">
            <v>30</v>
          </cell>
          <cell r="AX2216" t="str">
            <v>ENTREGADO</v>
          </cell>
          <cell r="AY2216" t="str">
            <v>ESIM MOVISTAR_ESIM EVOUCHERS CODE QR: 30 und</v>
          </cell>
          <cell r="AZ2216" t="str">
            <v>SIMCARD</v>
          </cell>
          <cell r="BA2216" t="str">
            <v/>
          </cell>
        </row>
        <row r="2217">
          <cell r="A2217" t="str">
            <v>2023-00608</v>
          </cell>
          <cell r="B2217" t="str">
            <v>MOVISTAR</v>
          </cell>
          <cell r="C2217">
            <v>44943</v>
          </cell>
          <cell r="D2217" t="str">
            <v>FLEXNET ECUADOR - MOVISTAR</v>
          </cell>
          <cell r="E2217" t="str">
            <v>CALLE 28 DE JUNIO S/N Y GARCIA MORENO ENTRADA LLANO GRANDE</v>
          </cell>
          <cell r="H2217" t="str">
            <v>170208</v>
          </cell>
          <cell r="I2217" t="str">
            <v>QUITO</v>
          </cell>
          <cell r="J2217" t="str">
            <v>PICHINCHA</v>
          </cell>
          <cell r="K2217" t="str">
            <v>AE NORPHONE 9 DE OCT_LOURDES BRAVO</v>
          </cell>
          <cell r="L2217" t="str">
            <v>9 DE OCTUBRE ENTRE PEDRO CARBO Y GENERAL CORDOVA, EDIFICIO SAN FRANCISCO 300 LOCAL NO. 8 PLANTA BAJA (PARTE EXTERIOR)</v>
          </cell>
          <cell r="O2217" t="str">
            <v>GUAYAQUIL</v>
          </cell>
          <cell r="P2217" t="str">
            <v>GUAYAQUIL</v>
          </cell>
          <cell r="Q2217" t="str">
            <v>GUAYAS</v>
          </cell>
          <cell r="R2217" t="str">
            <v>2023-00608</v>
          </cell>
          <cell r="W2217" t="str">
            <v>1091717898001</v>
          </cell>
          <cell r="X2217" t="str">
            <v>0984246089</v>
          </cell>
          <cell r="AA2217">
            <v>44943</v>
          </cell>
          <cell r="AD2217">
            <v>1</v>
          </cell>
          <cell r="AE2217">
            <v>1</v>
          </cell>
          <cell r="AH2217" t="str">
            <v>0</v>
          </cell>
          <cell r="AI2217" t="str">
            <v>DESPACHO</v>
          </cell>
          <cell r="AJ2217" t="str">
            <v>Normal</v>
          </cell>
          <cell r="AL2217" t="str">
            <v>NO</v>
          </cell>
          <cell r="AN2217" t="str">
            <v>NORINDGUAAEN13978</v>
          </cell>
          <cell r="AP2217">
            <v>44943</v>
          </cell>
          <cell r="AR2217" t="str">
            <v>MOVISTAR_2023-00608</v>
          </cell>
          <cell r="AS2217">
            <v>330992</v>
          </cell>
          <cell r="AT2217" t="str">
            <v>D40</v>
          </cell>
          <cell r="AU2217" t="str">
            <v>INDIRECTO</v>
          </cell>
          <cell r="AV2217">
            <v>35</v>
          </cell>
          <cell r="AX2217" t="str">
            <v>EN_TRANSITO</v>
          </cell>
          <cell r="AY2217" t="str">
            <v>ESIM MOVISTAR_ESIM EVOUCHERS CODE QR: 35 und</v>
          </cell>
          <cell r="AZ2217" t="str">
            <v>SIMCARD</v>
          </cell>
          <cell r="BA2217" t="str">
            <v/>
          </cell>
        </row>
        <row r="2218">
          <cell r="A2218" t="str">
            <v>2023-00609</v>
          </cell>
          <cell r="B2218" t="str">
            <v>MOVISTAR</v>
          </cell>
          <cell r="C2218">
            <v>44943</v>
          </cell>
          <cell r="D2218" t="str">
            <v>FLEXNET ECUADOR - MOVISTAR</v>
          </cell>
          <cell r="E2218" t="str">
            <v>CALLE 28 DE JUNIO S/N Y GARCIA MORENO ENTRADA LLANO GRANDE</v>
          </cell>
          <cell r="H2218" t="str">
            <v>170208</v>
          </cell>
          <cell r="I2218" t="str">
            <v>QUITO</v>
          </cell>
          <cell r="J2218" t="str">
            <v>PICHINCHA</v>
          </cell>
          <cell r="K2218" t="str">
            <v>CAVS AE SALESLAND SCALA_DIEGO FERNANDO MENA VILLALBA</v>
          </cell>
          <cell r="L2218" t="str">
            <v>KILOMETRO 12 ½, PARROQUIA DE CUMBAYA, CENTRO COMERCIAL SCALA SHOPPING, PLANTA BAJA, LOCAL L104</v>
          </cell>
          <cell r="O2218" t="str">
            <v>QUITO</v>
          </cell>
          <cell r="P2218" t="str">
            <v>QUITO</v>
          </cell>
          <cell r="Q2218" t="str">
            <v>PICHINCHA</v>
          </cell>
          <cell r="R2218" t="str">
            <v>2023-00609</v>
          </cell>
          <cell r="W2218" t="str">
            <v>1713085593</v>
          </cell>
          <cell r="X2218" t="str">
            <v>22256500</v>
          </cell>
          <cell r="AA2218">
            <v>44943</v>
          </cell>
          <cell r="AD2218">
            <v>1</v>
          </cell>
          <cell r="AE2218">
            <v>1</v>
          </cell>
          <cell r="AH2218" t="str">
            <v>0</v>
          </cell>
          <cell r="AI2218" t="str">
            <v>DESPACHO</v>
          </cell>
          <cell r="AJ2218" t="str">
            <v>Normal</v>
          </cell>
          <cell r="AL2218" t="str">
            <v>NO</v>
          </cell>
          <cell r="AN2218" t="str">
            <v>SALINDQUICAV16598</v>
          </cell>
          <cell r="AP2218">
            <v>44943</v>
          </cell>
          <cell r="AR2218" t="str">
            <v>MOVISTAR_2023-00609</v>
          </cell>
          <cell r="AS2218">
            <v>330993</v>
          </cell>
          <cell r="AT2218" t="str">
            <v>D40</v>
          </cell>
          <cell r="AU2218" t="str">
            <v>INDIRECTO</v>
          </cell>
          <cell r="AV2218">
            <v>50</v>
          </cell>
          <cell r="AX2218" t="str">
            <v>ENTREGADO</v>
          </cell>
          <cell r="AY2218" t="str">
            <v>ESIM MOVISTAR_ESIM EVOUCHERS CODE QR: 50 und</v>
          </cell>
          <cell r="AZ2218" t="str">
            <v>SIMCARD</v>
          </cell>
          <cell r="BA2218" t="str">
            <v/>
          </cell>
        </row>
        <row r="2219">
          <cell r="A2219" t="str">
            <v>2023-00610</v>
          </cell>
          <cell r="B2219" t="str">
            <v>MOVISTAR</v>
          </cell>
          <cell r="C2219">
            <v>44943</v>
          </cell>
          <cell r="D2219" t="str">
            <v>FLEXNET ECUADOR - MOVISTAR</v>
          </cell>
          <cell r="E2219" t="str">
            <v>CALLE 28 DE JUNIO S/N Y GARCIA MORENO ENTRADA LLANO GRANDE</v>
          </cell>
          <cell r="H2219" t="str">
            <v>170208</v>
          </cell>
          <cell r="I2219" t="str">
            <v>QUITO</v>
          </cell>
          <cell r="J2219" t="str">
            <v>PICHINCHA</v>
          </cell>
          <cell r="K2219" t="str">
            <v>AE NORPHONE PORTOVIEJO_JORGE EDUARDO GUZMAN BENITEZ</v>
          </cell>
          <cell r="L2219" t="str">
            <v>AV. AMERICA Y, JORGE WASHINGTON, PORTOVIEJO LOCAL 16 Y 17 PLANTA BAJA</v>
          </cell>
          <cell r="O2219" t="str">
            <v>PORTOVIEJO</v>
          </cell>
          <cell r="P2219" t="str">
            <v>PORTOVIEJO</v>
          </cell>
          <cell r="Q2219" t="str">
            <v>MANABI</v>
          </cell>
          <cell r="R2219" t="str">
            <v>2023-00610</v>
          </cell>
          <cell r="W2219" t="str">
            <v>1713171823</v>
          </cell>
          <cell r="X2219" t="str">
            <v>984620069</v>
          </cell>
          <cell r="AA2219">
            <v>44943</v>
          </cell>
          <cell r="AD2219">
            <v>1</v>
          </cell>
          <cell r="AE2219">
            <v>1</v>
          </cell>
          <cell r="AH2219" t="str">
            <v>0</v>
          </cell>
          <cell r="AI2219" t="str">
            <v>DESPACHO</v>
          </cell>
          <cell r="AJ2219" t="str">
            <v>Normal</v>
          </cell>
          <cell r="AL2219" t="str">
            <v>NO</v>
          </cell>
          <cell r="AN2219" t="str">
            <v>NORINDPORAEN15238</v>
          </cell>
          <cell r="AP2219">
            <v>44943</v>
          </cell>
          <cell r="AR2219" t="str">
            <v>MOVISTAR_2023-00610</v>
          </cell>
          <cell r="AS2219">
            <v>330989</v>
          </cell>
          <cell r="AT2219" t="str">
            <v>D40</v>
          </cell>
          <cell r="AU2219" t="str">
            <v>INDIRECTO</v>
          </cell>
          <cell r="AV2219">
            <v>30</v>
          </cell>
          <cell r="AX2219" t="str">
            <v>EN_TRANSITO</v>
          </cell>
          <cell r="AY2219" t="str">
            <v>ESIM MOVISTAR_ESIM EVOUCHERS CODE QR: 30 und</v>
          </cell>
          <cell r="AZ2219" t="str">
            <v>SIMCARD</v>
          </cell>
          <cell r="BA2219" t="str">
            <v/>
          </cell>
        </row>
        <row r="2220">
          <cell r="A2220" t="str">
            <v>2023-00611</v>
          </cell>
          <cell r="B2220" t="str">
            <v>MOVISTAR</v>
          </cell>
          <cell r="C2220">
            <v>44943</v>
          </cell>
          <cell r="D2220" t="str">
            <v>FLEXNET ECUADOR - MOVISTAR</v>
          </cell>
          <cell r="E2220" t="str">
            <v>CALLE 28 DE JUNIO S/N Y GARCIA MORENO ENTRADA LLANO GRANDE</v>
          </cell>
          <cell r="H2220" t="str">
            <v>170208</v>
          </cell>
          <cell r="I2220" t="str">
            <v>QUITO</v>
          </cell>
          <cell r="J2220" t="str">
            <v>PICHINCHA</v>
          </cell>
          <cell r="K2220" t="str">
            <v>CAVS QUICENTRO_KLEVER ANDRÉS REA BARRERA_ESTEBAN ALEJANDRO JIMÉNEZ ORTIZ</v>
          </cell>
          <cell r="L2220" t="str">
            <v>AV 6 DE DICIEMBRE NOP104 Y NACIONES UNIDAS CQUICENTRO SHOPPING PLANTA ALTA LOCAL 9</v>
          </cell>
          <cell r="O2220" t="str">
            <v>QUITO</v>
          </cell>
          <cell r="P2220" t="str">
            <v>QUITO</v>
          </cell>
          <cell r="Q2220" t="str">
            <v>PICHINCHA</v>
          </cell>
          <cell r="R2220" t="str">
            <v>2023-00611</v>
          </cell>
          <cell r="W2220" t="str">
            <v>0</v>
          </cell>
          <cell r="X2220" t="str">
            <v>0979219715 - 0983013833</v>
          </cell>
          <cell r="AA2220">
            <v>44943</v>
          </cell>
          <cell r="AD2220">
            <v>1</v>
          </cell>
          <cell r="AE2220">
            <v>1</v>
          </cell>
          <cell r="AH2220" t="str">
            <v> </v>
          </cell>
          <cell r="AI2220" t="str">
            <v>DESPACHO</v>
          </cell>
          <cell r="AJ2220" t="str">
            <v>Normal</v>
          </cell>
          <cell r="AL2220" t="str">
            <v>NO</v>
          </cell>
          <cell r="AN2220" t="str">
            <v>QH</v>
          </cell>
          <cell r="AP2220">
            <v>44943</v>
          </cell>
          <cell r="AR2220" t="str">
            <v>MOVISTAR_2023-00611</v>
          </cell>
          <cell r="AS2220">
            <v>330995</v>
          </cell>
          <cell r="AT2220" t="str">
            <v>D40</v>
          </cell>
          <cell r="AU2220" t="str">
            <v>DIRECTO</v>
          </cell>
          <cell r="AV2220">
            <v>100</v>
          </cell>
          <cell r="AX2220" t="str">
            <v>ENTREGADO</v>
          </cell>
          <cell r="AY2220" t="str">
            <v>ESIM MOVISTAR_ESIM EVOUCHERS CODE QR: 100 und</v>
          </cell>
          <cell r="AZ2220" t="str">
            <v>SIMCARD</v>
          </cell>
          <cell r="BA2220" t="str">
            <v/>
          </cell>
        </row>
        <row r="2221">
          <cell r="A2221" t="str">
            <v>2023-00612</v>
          </cell>
          <cell r="B2221" t="str">
            <v>MOVISTAR</v>
          </cell>
          <cell r="C2221">
            <v>44943</v>
          </cell>
          <cell r="D2221" t="str">
            <v>FLEXNET ECUADOR - MOVISTAR</v>
          </cell>
          <cell r="E2221" t="str">
            <v>CALLE 28 DE JUNIO S/N Y GARCIA MORENO ENTRADA LLANO GRANDE</v>
          </cell>
          <cell r="H2221" t="str">
            <v>170208</v>
          </cell>
          <cell r="I2221" t="str">
            <v>QUITO</v>
          </cell>
          <cell r="J2221" t="str">
            <v>PICHINCHA</v>
          </cell>
          <cell r="K2221" t="str">
            <v>CAVS AE NORPHONE EL JARDIN_PAOLA MORAN</v>
          </cell>
          <cell r="L2221" t="str">
            <v>AV AMAZONAS N6  114 Y REPUBLICA CC EL JARDIN</v>
          </cell>
          <cell r="O2221" t="str">
            <v>QUITO</v>
          </cell>
          <cell r="P2221" t="str">
            <v>QUITO</v>
          </cell>
          <cell r="Q2221" t="str">
            <v>PICHINCHA</v>
          </cell>
          <cell r="R2221" t="str">
            <v>2023-00612</v>
          </cell>
          <cell r="W2221" t="str">
            <v>1091717898001</v>
          </cell>
          <cell r="X2221" t="str">
            <v>998659562</v>
          </cell>
          <cell r="AA2221">
            <v>44943</v>
          </cell>
          <cell r="AD2221">
            <v>1</v>
          </cell>
          <cell r="AE2221">
            <v>1</v>
          </cell>
          <cell r="AH2221" t="str">
            <v> </v>
          </cell>
          <cell r="AI2221" t="str">
            <v>DESPACHO</v>
          </cell>
          <cell r="AJ2221" t="str">
            <v>Normal</v>
          </cell>
          <cell r="AL2221" t="str">
            <v>NO</v>
          </cell>
          <cell r="AN2221" t="str">
            <v>NORINDQUICAV7307</v>
          </cell>
          <cell r="AP2221">
            <v>44943</v>
          </cell>
          <cell r="AR2221" t="str">
            <v>MOVISTAR_2023-00612</v>
          </cell>
          <cell r="AS2221">
            <v>330991</v>
          </cell>
          <cell r="AT2221" t="str">
            <v>D40</v>
          </cell>
          <cell r="AU2221" t="str">
            <v>INDIRECTO</v>
          </cell>
          <cell r="AV2221">
            <v>40</v>
          </cell>
          <cell r="AX2221" t="str">
            <v>ENTREGADO</v>
          </cell>
          <cell r="AY2221" t="str">
            <v>ESIM MOVISTAR_ESIM EVOUCHERS CODE QR: 40 und</v>
          </cell>
          <cell r="AZ2221" t="str">
            <v>SIMCARD</v>
          </cell>
          <cell r="BA2221" t="str">
            <v/>
          </cell>
        </row>
        <row r="2222">
          <cell r="A2222" t="str">
            <v>2023-00613</v>
          </cell>
          <cell r="B2222" t="str">
            <v>MOVISTAR</v>
          </cell>
          <cell r="C2222">
            <v>44943</v>
          </cell>
          <cell r="D2222" t="str">
            <v>FLEXNET ECUADOR - MOVISTAR</v>
          </cell>
          <cell r="E2222" t="str">
            <v>CALLE 28 DE JUNIO S/N Y GARCIA MORENO ENTRADA LLANO GRANDE</v>
          </cell>
          <cell r="H2222" t="str">
            <v>170208</v>
          </cell>
          <cell r="I2222" t="str">
            <v>QUITO</v>
          </cell>
          <cell r="J2222" t="str">
            <v>PICHINCHA</v>
          </cell>
          <cell r="K2222" t="str">
            <v>AE NORPHONE RIOBAMBA_LOURDES BRAVO</v>
          </cell>
          <cell r="L2222" t="str">
            <v>10 DE AGOSTO Y GARCIA MORENO ESQUINA LOCAL PLANTA BAJA DIAGONAL BANCO INTERNACIONAL</v>
          </cell>
          <cell r="O2222" t="str">
            <v>RIOBAMBA</v>
          </cell>
          <cell r="P2222" t="str">
            <v>RIOBAMBA</v>
          </cell>
          <cell r="Q2222" t="str">
            <v>CHIMBORAZO</v>
          </cell>
          <cell r="R2222" t="str">
            <v>2023-00613</v>
          </cell>
          <cell r="W2222" t="str">
            <v>1091717898001</v>
          </cell>
          <cell r="X2222" t="str">
            <v>998659562</v>
          </cell>
          <cell r="AA2222">
            <v>44943</v>
          </cell>
          <cell r="AD2222">
            <v>1</v>
          </cell>
          <cell r="AE2222">
            <v>1</v>
          </cell>
          <cell r="AH2222" t="str">
            <v> </v>
          </cell>
          <cell r="AI2222" t="str">
            <v>DESPACHO</v>
          </cell>
          <cell r="AJ2222" t="str">
            <v>Normal</v>
          </cell>
          <cell r="AL2222" t="str">
            <v>NO</v>
          </cell>
          <cell r="AN2222" t="str">
            <v>NORINDRIOAEN10398</v>
          </cell>
          <cell r="AP2222">
            <v>44943</v>
          </cell>
          <cell r="AR2222" t="str">
            <v>MOVISTAR_2023-00613</v>
          </cell>
          <cell r="AS2222">
            <v>331006</v>
          </cell>
          <cell r="AT2222" t="str">
            <v>D40</v>
          </cell>
          <cell r="AU2222" t="str">
            <v>INDIRECTO</v>
          </cell>
          <cell r="AV2222">
            <v>420</v>
          </cell>
          <cell r="AX2222" t="str">
            <v>EN_TRANSITO</v>
          </cell>
          <cell r="AY2222" t="str">
            <v>ESIM MOVISTAR_ESIM EVOUCHERS CODE QR: 20 und / HALFSIM MOVISTAR: 400 und</v>
          </cell>
          <cell r="AZ2222" t="str">
            <v>SIMCARD</v>
          </cell>
          <cell r="BA2222" t="str">
            <v/>
          </cell>
        </row>
        <row r="2223">
          <cell r="A2223" t="str">
            <v>2023-00614</v>
          </cell>
          <cell r="B2223" t="str">
            <v>MOVISTAR</v>
          </cell>
          <cell r="C2223">
            <v>44943</v>
          </cell>
          <cell r="D2223" t="str">
            <v>FLEXNET ECUADOR - MOVISTAR</v>
          </cell>
          <cell r="E2223" t="str">
            <v>CALLE 28 DE JUNIO S/N Y GARCIA MORENO ENTRADA LLANO GRANDE</v>
          </cell>
          <cell r="H2223" t="str">
            <v>170208</v>
          </cell>
          <cell r="I2223" t="str">
            <v>QUITO</v>
          </cell>
          <cell r="J2223" t="str">
            <v>PICHINCHA</v>
          </cell>
          <cell r="K2223" t="str">
            <v>AE NORPHONE SANTO DOMINGO_LOURDES BRAVO</v>
          </cell>
          <cell r="L2223" t="str">
            <v>AV QUITO &amp; AV. ABRAHAM CALAZACCON. C C. PASEO SHOPING. LOCAL 15 FRENTE A COMPUTRON AL LADO DE CROCS</v>
          </cell>
          <cell r="O2223" t="str">
            <v>SANTO DOMINGO</v>
          </cell>
          <cell r="P2223" t="str">
            <v>SANTO DOMINGO</v>
          </cell>
          <cell r="Q2223" t="str">
            <v>SANTO DOMINGO DE LOS TSACHILAS</v>
          </cell>
          <cell r="R2223" t="str">
            <v>2023-00614</v>
          </cell>
          <cell r="W2223" t="str">
            <v>1091717898001</v>
          </cell>
          <cell r="X2223" t="str">
            <v>984246089</v>
          </cell>
          <cell r="AA2223">
            <v>44943</v>
          </cell>
          <cell r="AD2223">
            <v>1</v>
          </cell>
          <cell r="AE2223">
            <v>1</v>
          </cell>
          <cell r="AH2223" t="str">
            <v> </v>
          </cell>
          <cell r="AI2223" t="str">
            <v>DESPACHO</v>
          </cell>
          <cell r="AJ2223" t="str">
            <v>Normal</v>
          </cell>
          <cell r="AL2223" t="str">
            <v>NO</v>
          </cell>
          <cell r="AN2223" t="str">
            <v>NORINDSANAEN11260</v>
          </cell>
          <cell r="AP2223">
            <v>44943</v>
          </cell>
          <cell r="AR2223" t="str">
            <v>MOVISTAR_2023-00614</v>
          </cell>
          <cell r="AS2223">
            <v>330986</v>
          </cell>
          <cell r="AT2223" t="str">
            <v>D40</v>
          </cell>
          <cell r="AU2223" t="str">
            <v>INDIRECTO</v>
          </cell>
          <cell r="AV2223">
            <v>25</v>
          </cell>
          <cell r="AX2223" t="str">
            <v>ENTREGADO</v>
          </cell>
          <cell r="AY2223" t="str">
            <v>ESIM MOVISTAR_ESIM EVOUCHERS CODE QR: 25 und</v>
          </cell>
          <cell r="AZ2223" t="str">
            <v>SIMCARD</v>
          </cell>
          <cell r="BA2223" t="str">
            <v/>
          </cell>
        </row>
        <row r="2224">
          <cell r="A2224" t="str">
            <v>2023-00615</v>
          </cell>
          <cell r="B2224" t="str">
            <v>MOVISTAR</v>
          </cell>
          <cell r="C2224">
            <v>44943</v>
          </cell>
          <cell r="D2224" t="str">
            <v>FLEXNET ECUADOR - MOVISTAR</v>
          </cell>
          <cell r="E2224" t="str">
            <v>CALLE 28 DE JUNIO S/N Y GARCIA MORENO ENTRADA LLANO GRANDE</v>
          </cell>
          <cell r="H2224" t="str">
            <v>170208</v>
          </cell>
          <cell r="I2224" t="str">
            <v>QUITO</v>
          </cell>
          <cell r="J2224" t="str">
            <v>PICHINCHA</v>
          </cell>
          <cell r="K2224" t="str">
            <v>AE NORPHONE POLICENTRO_LOURDES BRAVO</v>
          </cell>
          <cell r="L2224" t="str">
            <v>CDLA KENNEY AV DEL PERIODISTA Y DR JUAN BAUTISTA ARZUBE CC POLICENTRO LOCAL 9</v>
          </cell>
          <cell r="O2224" t="str">
            <v>GUAYAQUIL</v>
          </cell>
          <cell r="P2224" t="str">
            <v>GUAYAQUIL</v>
          </cell>
          <cell r="Q2224" t="str">
            <v>GUAYAS</v>
          </cell>
          <cell r="R2224" t="str">
            <v>2023-00615</v>
          </cell>
          <cell r="W2224" t="str">
            <v>1091717898001</v>
          </cell>
          <cell r="X2224" t="str">
            <v>984246089</v>
          </cell>
          <cell r="AA2224">
            <v>44943</v>
          </cell>
          <cell r="AD2224">
            <v>1</v>
          </cell>
          <cell r="AE2224">
            <v>1</v>
          </cell>
          <cell r="AH2224" t="str">
            <v> </v>
          </cell>
          <cell r="AI2224" t="str">
            <v>DESPACHO</v>
          </cell>
          <cell r="AJ2224" t="str">
            <v>Normal</v>
          </cell>
          <cell r="AL2224" t="str">
            <v>NO</v>
          </cell>
          <cell r="AN2224" t="str">
            <v>NORINDGUAAEN10806</v>
          </cell>
          <cell r="AP2224">
            <v>44943</v>
          </cell>
          <cell r="AR2224" t="str">
            <v>MOVISTAR_2023-00615</v>
          </cell>
          <cell r="AS2224">
            <v>331010</v>
          </cell>
          <cell r="AT2224" t="str">
            <v>D40</v>
          </cell>
          <cell r="AU2224" t="str">
            <v>INDIRECTO</v>
          </cell>
          <cell r="AV2224">
            <v>220</v>
          </cell>
          <cell r="AX2224" t="str">
            <v>ENTREGADO</v>
          </cell>
          <cell r="AY2224" t="str">
            <v>ESIM MOVISTAR_ESIM EVOUCHERS CODE QR: 20 und / HALFSIM MOVISTAR: 200 und</v>
          </cell>
          <cell r="AZ2224" t="str">
            <v>SIMCARD</v>
          </cell>
          <cell r="BA2224" t="str">
            <v/>
          </cell>
        </row>
        <row r="2225">
          <cell r="A2225" t="str">
            <v>2023-00616</v>
          </cell>
          <cell r="B2225" t="str">
            <v>MOVISTAR</v>
          </cell>
          <cell r="C2225">
            <v>44943</v>
          </cell>
          <cell r="D2225" t="str">
            <v>FLEXNET ECUADOR - MOVISTAR</v>
          </cell>
          <cell r="E2225" t="str">
            <v>CALLE 28 DE JUNIO S/N Y GARCIA MORENO ENTRADA LLANO GRANDE</v>
          </cell>
          <cell r="H2225" t="str">
            <v>170208</v>
          </cell>
          <cell r="I2225" t="str">
            <v>QUITO</v>
          </cell>
          <cell r="J2225" t="str">
            <v>PICHINCHA</v>
          </cell>
          <cell r="K2225" t="str">
            <v>NORPHONE AMBATO_PAOLA MORAN</v>
          </cell>
          <cell r="L2225" t="str">
            <v>AV CEVALLOS ENTRE CALLES MERA Y MARTINEZ CAV NORPHONE</v>
          </cell>
          <cell r="O2225" t="str">
            <v>AMBATO</v>
          </cell>
          <cell r="P2225" t="str">
            <v>AMBATO</v>
          </cell>
          <cell r="Q2225" t="str">
            <v>TUNGURAHUA</v>
          </cell>
          <cell r="R2225" t="str">
            <v>2023-00616</v>
          </cell>
          <cell r="W2225" t="str">
            <v>1091717898001</v>
          </cell>
          <cell r="X2225" t="str">
            <v>998659562</v>
          </cell>
          <cell r="AA2225">
            <v>44943</v>
          </cell>
          <cell r="AD2225">
            <v>1</v>
          </cell>
          <cell r="AE2225">
            <v>1</v>
          </cell>
          <cell r="AH2225" t="str">
            <v> </v>
          </cell>
          <cell r="AI2225" t="str">
            <v>DESPACHO</v>
          </cell>
          <cell r="AJ2225" t="str">
            <v>Normal</v>
          </cell>
          <cell r="AL2225" t="str">
            <v>NO</v>
          </cell>
          <cell r="AN2225" t="str">
            <v>NORINDAMBNOR0299</v>
          </cell>
          <cell r="AP2225">
            <v>44943</v>
          </cell>
          <cell r="AR2225" t="str">
            <v>MOVISTAR_2023-00616</v>
          </cell>
          <cell r="AS2225">
            <v>330994</v>
          </cell>
          <cell r="AT2225" t="str">
            <v>D40</v>
          </cell>
          <cell r="AU2225" t="str">
            <v>INDIRECTO</v>
          </cell>
          <cell r="AV2225">
            <v>10</v>
          </cell>
          <cell r="AX2225" t="str">
            <v>EN_TRANSITO</v>
          </cell>
          <cell r="AY2225" t="str">
            <v>ESIM MOVISTAR_ESIM EVOUCHERS CODE QR: 10 und</v>
          </cell>
          <cell r="AZ2225" t="str">
            <v>SIMCARD</v>
          </cell>
          <cell r="BA2225" t="str">
            <v/>
          </cell>
        </row>
        <row r="2226">
          <cell r="A2226" t="str">
            <v>2023-00617</v>
          </cell>
          <cell r="B2226" t="str">
            <v>MOVISTAR</v>
          </cell>
          <cell r="C2226">
            <v>44943</v>
          </cell>
          <cell r="D2226" t="str">
            <v>FLEXNET ECUADOR - MOVISTAR</v>
          </cell>
          <cell r="E2226" t="str">
            <v>CALLE 28 DE JUNIO S/N Y GARCIA MORENO ENTRADA LLANO GRANDE</v>
          </cell>
          <cell r="H2226" t="str">
            <v>170208</v>
          </cell>
          <cell r="I2226" t="str">
            <v>QUITO</v>
          </cell>
          <cell r="J2226" t="str">
            <v>PICHINCHA</v>
          </cell>
          <cell r="K2226" t="str">
            <v>NORPHONE C.C. SHOPPING DURAN_PAOLA MORAN</v>
          </cell>
          <cell r="L2226" t="str">
            <v>CC SHOPPING DURAN KILOMETRO 35 DE LA AUTOPISTA DURAN  BOLICHE56</v>
          </cell>
          <cell r="O2226" t="str">
            <v>GUAYAQUIL</v>
          </cell>
          <cell r="P2226" t="str">
            <v>GUAYAQUIL</v>
          </cell>
          <cell r="Q2226" t="str">
            <v>GUAYAS</v>
          </cell>
          <cell r="R2226" t="str">
            <v>2023-00617</v>
          </cell>
          <cell r="W2226" t="str">
            <v>1091717898001</v>
          </cell>
          <cell r="X2226" t="str">
            <v>998659562</v>
          </cell>
          <cell r="AA2226">
            <v>44943</v>
          </cell>
          <cell r="AD2226">
            <v>1</v>
          </cell>
          <cell r="AE2226">
            <v>1</v>
          </cell>
          <cell r="AH2226" t="str">
            <v> </v>
          </cell>
          <cell r="AI2226" t="str">
            <v>DESPACHO</v>
          </cell>
          <cell r="AJ2226" t="str">
            <v>Normal</v>
          </cell>
          <cell r="AL2226" t="str">
            <v>NO</v>
          </cell>
          <cell r="AN2226" t="str">
            <v>NORINDGUANOR9004</v>
          </cell>
          <cell r="AP2226">
            <v>44943</v>
          </cell>
          <cell r="AR2226" t="str">
            <v>MOVISTAR_2023-00617</v>
          </cell>
          <cell r="AS2226">
            <v>331005</v>
          </cell>
          <cell r="AT2226" t="str">
            <v>D40</v>
          </cell>
          <cell r="AU2226" t="str">
            <v>INDIRECTO</v>
          </cell>
          <cell r="AV2226">
            <v>10</v>
          </cell>
          <cell r="AX2226" t="str">
            <v>EN_TRANSITO</v>
          </cell>
          <cell r="AY2226" t="str">
            <v>ESIM MOVISTAR_ESIM EVOUCHERS CODE QR: 10 und</v>
          </cell>
          <cell r="AZ2226" t="str">
            <v>SIMCARD</v>
          </cell>
          <cell r="BA2226" t="str">
            <v/>
          </cell>
        </row>
        <row r="2227">
          <cell r="A2227" t="str">
            <v>2023-00618</v>
          </cell>
          <cell r="B2227" t="str">
            <v>MOVISTAR</v>
          </cell>
          <cell r="C2227">
            <v>44943</v>
          </cell>
          <cell r="D2227" t="str">
            <v>FLEXNET ECUADOR - MOVISTAR</v>
          </cell>
          <cell r="E2227" t="str">
            <v>CALLE 28 DE JUNIO S/N Y GARCIA MORENO ENTRADA LLANO GRANDE</v>
          </cell>
          <cell r="H2227" t="str">
            <v>170208</v>
          </cell>
          <cell r="I2227" t="str">
            <v>QUITO</v>
          </cell>
          <cell r="J2227" t="str">
            <v>PICHINCHA</v>
          </cell>
          <cell r="K2227" t="str">
            <v>NORPHONE C.C. RIOCENTRO NORTE_PAOLA MORAN</v>
          </cell>
          <cell r="L2227" t="str">
            <v>CENTRO COMERCIAL RIOCENTRO NORTE AV FRANCISCO DE ORELLANA LOCAL 10 PRIMERA PUERTA</v>
          </cell>
          <cell r="O2227" t="str">
            <v>GUAYAQUIL</v>
          </cell>
          <cell r="P2227" t="str">
            <v>GUAYAQUIL</v>
          </cell>
          <cell r="Q2227" t="str">
            <v>GUAYAS</v>
          </cell>
          <cell r="R2227" t="str">
            <v>2023-00618</v>
          </cell>
          <cell r="W2227" t="str">
            <v>1091717898001</v>
          </cell>
          <cell r="X2227" t="str">
            <v>998659562</v>
          </cell>
          <cell r="AA2227">
            <v>44943</v>
          </cell>
          <cell r="AD2227">
            <v>1</v>
          </cell>
          <cell r="AE2227">
            <v>1</v>
          </cell>
          <cell r="AH2227" t="str">
            <v> </v>
          </cell>
          <cell r="AI2227" t="str">
            <v>DESPACHO</v>
          </cell>
          <cell r="AJ2227" t="str">
            <v>Normal</v>
          </cell>
          <cell r="AL2227" t="str">
            <v>NO</v>
          </cell>
          <cell r="AN2227" t="str">
            <v>NORINDGUANOR9018</v>
          </cell>
          <cell r="AP2227">
            <v>44943</v>
          </cell>
          <cell r="AR2227" t="str">
            <v>MOVISTAR_2023-00618</v>
          </cell>
          <cell r="AS2227">
            <v>331013</v>
          </cell>
          <cell r="AT2227" t="str">
            <v>D40</v>
          </cell>
          <cell r="AU2227" t="str">
            <v>INDIRECTO</v>
          </cell>
          <cell r="AV2227">
            <v>215</v>
          </cell>
          <cell r="AX2227" t="str">
            <v>ENTREGADO</v>
          </cell>
          <cell r="AY2227" t="str">
            <v>ESIM MOVISTAR_ESIM EVOUCHERS CODE QR: 15 und / HALFSIM MOVISTAR: 200 und</v>
          </cell>
          <cell r="AZ2227" t="str">
            <v>SIMCARD</v>
          </cell>
          <cell r="BA2227" t="str">
            <v/>
          </cell>
        </row>
        <row r="2228">
          <cell r="A2228" t="str">
            <v>2023-00619</v>
          </cell>
          <cell r="B2228" t="str">
            <v>MOVISTAR</v>
          </cell>
          <cell r="C2228">
            <v>44943</v>
          </cell>
          <cell r="D2228" t="str">
            <v>FLEXNET ECUADOR - MOVISTAR</v>
          </cell>
          <cell r="E2228" t="str">
            <v>CALLE 28 DE JUNIO S/N Y GARCIA MORENO ENTRADA LLANO GRANDE</v>
          </cell>
          <cell r="H2228" t="str">
            <v>170208</v>
          </cell>
          <cell r="I2228" t="str">
            <v>QUITO</v>
          </cell>
          <cell r="J2228" t="str">
            <v>PICHINCHA</v>
          </cell>
          <cell r="K2228" t="str">
            <v>NORPHONE C.C. RIOCENTRO SUR_PAOLA MORAN</v>
          </cell>
          <cell r="L2228" t="str">
            <v>C.C. RIOCENTRO SUR AV 25 DE JULIO LOCAL 43 JUNTO A LA UNIV. AGRARIA</v>
          </cell>
          <cell r="O2228" t="str">
            <v>GUAYAQUIL</v>
          </cell>
          <cell r="P2228" t="str">
            <v>GUAYAQUIL</v>
          </cell>
          <cell r="Q2228" t="str">
            <v>GUAYAS</v>
          </cell>
          <cell r="R2228" t="str">
            <v>2023-00619</v>
          </cell>
          <cell r="W2228" t="str">
            <v>1091717898001</v>
          </cell>
          <cell r="X2228" t="str">
            <v>998659562</v>
          </cell>
          <cell r="AA2228">
            <v>44943</v>
          </cell>
          <cell r="AD2228">
            <v>1</v>
          </cell>
          <cell r="AE2228">
            <v>1</v>
          </cell>
          <cell r="AH2228" t="str">
            <v>FRENTE AL BANCO ECUATORIANO DE LA VIVIENDA</v>
          </cell>
          <cell r="AI2228" t="str">
            <v>DESPACHO</v>
          </cell>
          <cell r="AJ2228" t="str">
            <v>Normal</v>
          </cell>
          <cell r="AL2228" t="str">
            <v>NO</v>
          </cell>
          <cell r="AN2228" t="str">
            <v>NORINDGUANOR9020</v>
          </cell>
          <cell r="AP2228">
            <v>44943</v>
          </cell>
          <cell r="AR2228" t="str">
            <v>MOVISTAR_2023-00619</v>
          </cell>
          <cell r="AS2228">
            <v>331015</v>
          </cell>
          <cell r="AT2228" t="str">
            <v>D40</v>
          </cell>
          <cell r="AU2228" t="str">
            <v>INDIRECTO</v>
          </cell>
          <cell r="AV2228">
            <v>10</v>
          </cell>
          <cell r="AX2228" t="str">
            <v>EN_TRANSITO</v>
          </cell>
          <cell r="AY2228" t="str">
            <v>ESIM MOVISTAR_ESIM EVOUCHERS CODE QR: 10 und</v>
          </cell>
          <cell r="AZ2228" t="str">
            <v>SIMCARD</v>
          </cell>
          <cell r="BA2228" t="str">
            <v/>
          </cell>
        </row>
        <row r="2229">
          <cell r="A2229" t="str">
            <v>2023-00620</v>
          </cell>
          <cell r="B2229" t="str">
            <v>MOVISTAR</v>
          </cell>
          <cell r="C2229">
            <v>44943</v>
          </cell>
          <cell r="D2229" t="str">
            <v>FLEXNET ECUADOR - MOVISTAR</v>
          </cell>
          <cell r="E2229" t="str">
            <v>CALLE 28 DE JUNIO S/N Y GARCIA MORENO ENTRADA LLANO GRANDE</v>
          </cell>
          <cell r="H2229" t="str">
            <v>170208</v>
          </cell>
          <cell r="I2229" t="str">
            <v>QUITO</v>
          </cell>
          <cell r="J2229" t="str">
            <v>PICHINCHA</v>
          </cell>
          <cell r="K2229" t="str">
            <v>NORPHONE C.C. RIOCENTRO CEIBOS_PAOLA MORAN</v>
          </cell>
          <cell r="L2229" t="str">
            <v>C.C. RIOCENTRO CEIBOS LOCAL 28 AV DEL BOMBERO VIA A LA COSTA KM 65</v>
          </cell>
          <cell r="O2229" t="str">
            <v>GUAYAQUIL</v>
          </cell>
          <cell r="P2229" t="str">
            <v>GUAYAQUIL</v>
          </cell>
          <cell r="Q2229" t="str">
            <v>GUAYAS</v>
          </cell>
          <cell r="R2229" t="str">
            <v>2023-00620</v>
          </cell>
          <cell r="W2229" t="str">
            <v>1091717898001</v>
          </cell>
          <cell r="X2229" t="str">
            <v>998659562</v>
          </cell>
          <cell r="AA2229">
            <v>44943</v>
          </cell>
          <cell r="AD2229">
            <v>1</v>
          </cell>
          <cell r="AE2229">
            <v>1</v>
          </cell>
          <cell r="AH2229" t="str">
            <v>FRENTE AL HOSPITAL DEL IESS CEIBOS</v>
          </cell>
          <cell r="AI2229" t="str">
            <v>DESPACHO</v>
          </cell>
          <cell r="AJ2229" t="str">
            <v>Normal</v>
          </cell>
          <cell r="AL2229" t="str">
            <v>NO</v>
          </cell>
          <cell r="AN2229" t="str">
            <v>NORINDGUANOR9024</v>
          </cell>
          <cell r="AP2229">
            <v>44943</v>
          </cell>
          <cell r="AR2229" t="str">
            <v>MOVISTAR_2023-00620</v>
          </cell>
          <cell r="AS2229">
            <v>331018</v>
          </cell>
          <cell r="AT2229" t="str">
            <v>D40</v>
          </cell>
          <cell r="AU2229" t="str">
            <v>INDIRECTO</v>
          </cell>
          <cell r="AV2229">
            <v>215</v>
          </cell>
          <cell r="AX2229" t="str">
            <v>ENTREGADO</v>
          </cell>
          <cell r="AY2229" t="str">
            <v>ESIM MOVISTAR_ESIM EVOUCHERS CODE QR: 15 und / HALFSIM MOVISTAR: 200 und</v>
          </cell>
          <cell r="AZ2229" t="str">
            <v>SIMCARD</v>
          </cell>
          <cell r="BA2229" t="str">
            <v/>
          </cell>
        </row>
        <row r="2230">
          <cell r="A2230" t="str">
            <v>2023-00621</v>
          </cell>
          <cell r="B2230" t="str">
            <v>MOVISTAR</v>
          </cell>
          <cell r="C2230">
            <v>44943</v>
          </cell>
          <cell r="D2230" t="str">
            <v>FLEXNET ECUADOR - MOVISTAR</v>
          </cell>
          <cell r="E2230" t="str">
            <v>CALLE 28 DE JUNIO S/N Y GARCIA MORENO ENTRADA LLANO GRANDE</v>
          </cell>
          <cell r="H2230" t="str">
            <v>170208</v>
          </cell>
          <cell r="I2230" t="str">
            <v>QUITO</v>
          </cell>
          <cell r="J2230" t="str">
            <v>PICHINCHA</v>
          </cell>
          <cell r="K2230" t="str">
            <v>NORPHONE CAVS DAS LATACUNGA_LOURDES BRAVO</v>
          </cell>
          <cell r="L2230" t="str">
            <v>BELISARIO QUEVEDO 807 Y JUAN ABEL ECHEVERRIA  JUNTO ALMACENES LA GANGA ED. DE 3 PISOS LATACUNGA</v>
          </cell>
          <cell r="O2230" t="str">
            <v>LATACUNGA</v>
          </cell>
          <cell r="P2230" t="str">
            <v>LATACUNGA</v>
          </cell>
          <cell r="Q2230" t="str">
            <v>COTOPAXI</v>
          </cell>
          <cell r="R2230" t="str">
            <v>2023-00621</v>
          </cell>
          <cell r="W2230" t="str">
            <v>1091717898001</v>
          </cell>
          <cell r="X2230" t="str">
            <v>0980558242 - 0980520332</v>
          </cell>
          <cell r="AA2230">
            <v>44943</v>
          </cell>
          <cell r="AD2230">
            <v>1</v>
          </cell>
          <cell r="AE2230">
            <v>1</v>
          </cell>
          <cell r="AH2230" t="str">
            <v> </v>
          </cell>
          <cell r="AI2230" t="str">
            <v>DESPACHO</v>
          </cell>
          <cell r="AJ2230" t="str">
            <v>Normal</v>
          </cell>
          <cell r="AL2230" t="str">
            <v>NO</v>
          </cell>
          <cell r="AN2230" t="str">
            <v>NORINDLATNOR5178</v>
          </cell>
          <cell r="AP2230">
            <v>44943</v>
          </cell>
          <cell r="AR2230" t="str">
            <v>MOVISTAR_2023-00621</v>
          </cell>
          <cell r="AS2230">
            <v>330960</v>
          </cell>
          <cell r="AT2230" t="str">
            <v>D40</v>
          </cell>
          <cell r="AU2230" t="str">
            <v>INDIRECTO</v>
          </cell>
          <cell r="AV2230">
            <v>5</v>
          </cell>
          <cell r="AX2230" t="str">
            <v>ENTREGADO</v>
          </cell>
          <cell r="AY2230" t="str">
            <v>ESIM MOVISTAR_ESIM EVOUCHERS CODE QR: 5 und</v>
          </cell>
          <cell r="AZ2230" t="str">
            <v>SIMCARD</v>
          </cell>
          <cell r="BA2230" t="str">
            <v/>
          </cell>
        </row>
        <row r="2231">
          <cell r="A2231" t="str">
            <v>2023-00622</v>
          </cell>
          <cell r="B2231" t="str">
            <v>MOVISTAR</v>
          </cell>
          <cell r="C2231">
            <v>44943</v>
          </cell>
          <cell r="D2231" t="str">
            <v>FLEXNET ECUADOR - MOVISTAR</v>
          </cell>
          <cell r="E2231" t="str">
            <v>CALLE 28 DE JUNIO S/N Y GARCIA MORENO ENTRADA LLANO GRANDE</v>
          </cell>
          <cell r="H2231" t="str">
            <v>170208</v>
          </cell>
          <cell r="I2231" t="str">
            <v>QUITO</v>
          </cell>
          <cell r="J2231" t="str">
            <v>PICHINCHA</v>
          </cell>
          <cell r="K2231" t="str">
            <v>NORPHONE C.C. SHOPPING MANTA_LOURDES BRAVO</v>
          </cell>
          <cell r="L2231" t="str">
            <v>AV. 4 DE NOVIEMBRE, MANTA 130210   LOCAL 21 PLANTA ALTA</v>
          </cell>
          <cell r="O2231" t="str">
            <v>MANTA</v>
          </cell>
          <cell r="P2231" t="str">
            <v>MANTA</v>
          </cell>
          <cell r="Q2231" t="str">
            <v>MANABI</v>
          </cell>
          <cell r="R2231" t="str">
            <v>2023-00622</v>
          </cell>
          <cell r="W2231" t="str">
            <v>1091717898001</v>
          </cell>
          <cell r="X2231" t="str">
            <v>984246089</v>
          </cell>
          <cell r="AA2231">
            <v>44943</v>
          </cell>
          <cell r="AD2231">
            <v>1</v>
          </cell>
          <cell r="AE2231">
            <v>1</v>
          </cell>
          <cell r="AH2231" t="str">
            <v> </v>
          </cell>
          <cell r="AI2231" t="str">
            <v>DESPACHO</v>
          </cell>
          <cell r="AJ2231" t="str">
            <v>Normal</v>
          </cell>
          <cell r="AL2231" t="str">
            <v>NO</v>
          </cell>
          <cell r="AN2231" t="str">
            <v>NORINDMANNOR10483</v>
          </cell>
          <cell r="AP2231">
            <v>44943</v>
          </cell>
          <cell r="AR2231" t="str">
            <v>MOVISTAR_2023-00622</v>
          </cell>
          <cell r="AS2231">
            <v>330962</v>
          </cell>
          <cell r="AT2231" t="str">
            <v>D40</v>
          </cell>
          <cell r="AU2231" t="str">
            <v>INDIRECTO</v>
          </cell>
          <cell r="AV2231">
            <v>15</v>
          </cell>
          <cell r="AX2231" t="str">
            <v>ENTREGADO</v>
          </cell>
          <cell r="AY2231" t="str">
            <v>ESIM MOVISTAR_ESIM EVOUCHERS CODE QR: 15 und</v>
          </cell>
          <cell r="AZ2231" t="str">
            <v>SIMCARD</v>
          </cell>
          <cell r="BA2231" t="str">
            <v/>
          </cell>
        </row>
        <row r="2232">
          <cell r="A2232" t="str">
            <v>2023-00623</v>
          </cell>
          <cell r="B2232" t="str">
            <v>MOVISTAR</v>
          </cell>
          <cell r="C2232">
            <v>44943</v>
          </cell>
          <cell r="D2232" t="str">
            <v>FLEXNET ECUADOR - MOVISTAR</v>
          </cell>
          <cell r="E2232" t="str">
            <v>CALLE 28 DE JUNIO S/N Y GARCIA MORENO ENTRADA LLANO GRANDE</v>
          </cell>
          <cell r="H2232" t="str">
            <v>170208</v>
          </cell>
          <cell r="I2232" t="str">
            <v>QUITO</v>
          </cell>
          <cell r="J2232" t="str">
            <v>PICHINCHA</v>
          </cell>
          <cell r="K2232" t="str">
            <v>NORPHONE LA PLAZA IBARRA_PAOLA MORAN</v>
          </cell>
          <cell r="L2232" t="str">
            <v>LOCAL 22 Y 23 CCLA PLAZA AV MARIANO ACOSTA Y2147 Y VICTOR GOMEZ JURADO IBARRA</v>
          </cell>
          <cell r="O2232" t="str">
            <v>IBARRA</v>
          </cell>
          <cell r="P2232" t="str">
            <v>IBARRA</v>
          </cell>
          <cell r="Q2232" t="str">
            <v>IMBABURA</v>
          </cell>
          <cell r="R2232" t="str">
            <v>2023-00623</v>
          </cell>
          <cell r="W2232" t="str">
            <v>1091717898001</v>
          </cell>
          <cell r="X2232" t="str">
            <v>998659562</v>
          </cell>
          <cell r="AA2232">
            <v>44943</v>
          </cell>
          <cell r="AD2232">
            <v>1</v>
          </cell>
          <cell r="AE2232">
            <v>1</v>
          </cell>
          <cell r="AH2232" t="str">
            <v> </v>
          </cell>
          <cell r="AI2232" t="str">
            <v>DESPACHO</v>
          </cell>
          <cell r="AJ2232" t="str">
            <v>Normal</v>
          </cell>
          <cell r="AL2232" t="str">
            <v>NO</v>
          </cell>
          <cell r="AN2232" t="str">
            <v>NORINDIBANOR0096</v>
          </cell>
          <cell r="AP2232">
            <v>44943</v>
          </cell>
          <cell r="AR2232" t="str">
            <v>MOVISTAR_2023-00623</v>
          </cell>
          <cell r="AS2232">
            <v>330964</v>
          </cell>
          <cell r="AT2232" t="str">
            <v>D40</v>
          </cell>
          <cell r="AU2232" t="str">
            <v>INDIRECTO</v>
          </cell>
          <cell r="AV2232">
            <v>220</v>
          </cell>
          <cell r="AX2232" t="str">
            <v>ENTREGADO</v>
          </cell>
          <cell r="AY2232" t="str">
            <v>ESIM MOVISTAR_ESIM EVOUCHERS CODE QR: 20 und / HALFSIM MOVISTAR: 200 und</v>
          </cell>
          <cell r="AZ2232" t="str">
            <v>SIMCARD</v>
          </cell>
          <cell r="BA2232" t="str">
            <v/>
          </cell>
        </row>
        <row r="2233">
          <cell r="A2233" t="str">
            <v>2023-00624</v>
          </cell>
          <cell r="B2233" t="str">
            <v>MOVISTAR</v>
          </cell>
          <cell r="C2233">
            <v>44943</v>
          </cell>
          <cell r="D2233" t="str">
            <v>FLEXNET ECUADOR - MOVISTAR</v>
          </cell>
          <cell r="E2233" t="str">
            <v>CALLE 28 DE JUNIO S/N Y GARCIA MORENO ENTRADA LLANO GRANDE</v>
          </cell>
          <cell r="H2233" t="str">
            <v>170208</v>
          </cell>
          <cell r="I2233" t="str">
            <v>QUITO</v>
          </cell>
          <cell r="J2233" t="str">
            <v>PICHINCHA</v>
          </cell>
          <cell r="K2233" t="str">
            <v>NORPHONE CAVS DAS TUMBACO_LOURDES BRAVO</v>
          </cell>
          <cell r="L2233" t="str">
            <v>AV INTEROCEANICA Y JUAN MONTALVO JUNTO A PRODUBANCO CC SANTA MARIA</v>
          </cell>
          <cell r="O2233" t="str">
            <v>QUITO</v>
          </cell>
          <cell r="P2233" t="str">
            <v>QUITO</v>
          </cell>
          <cell r="Q2233" t="str">
            <v>PICHINCHA</v>
          </cell>
          <cell r="R2233" t="str">
            <v>2023-00624</v>
          </cell>
          <cell r="W2233" t="str">
            <v>1091717898001</v>
          </cell>
          <cell r="X2233" t="str">
            <v>984246089</v>
          </cell>
          <cell r="AA2233">
            <v>44943</v>
          </cell>
          <cell r="AD2233">
            <v>1</v>
          </cell>
          <cell r="AE2233">
            <v>1</v>
          </cell>
          <cell r="AH2233" t="str">
            <v> </v>
          </cell>
          <cell r="AI2233" t="str">
            <v>DESPACHO</v>
          </cell>
          <cell r="AJ2233" t="str">
            <v>Normal</v>
          </cell>
          <cell r="AL2233" t="str">
            <v>NO</v>
          </cell>
          <cell r="AN2233" t="str">
            <v>NORINDQUINOR8198</v>
          </cell>
          <cell r="AP2233">
            <v>44943</v>
          </cell>
          <cell r="AR2233" t="str">
            <v>MOVISTAR_2023-00624</v>
          </cell>
          <cell r="AS2233">
            <v>330961</v>
          </cell>
          <cell r="AT2233" t="str">
            <v>D40</v>
          </cell>
          <cell r="AU2233" t="str">
            <v>INDIRECTO</v>
          </cell>
          <cell r="AV2233">
            <v>10</v>
          </cell>
          <cell r="AX2233" t="str">
            <v>EN_TRANSITO</v>
          </cell>
          <cell r="AY2233" t="str">
            <v>ESIM MOVISTAR_ESIM EVOUCHERS CODE QR: 10 und</v>
          </cell>
          <cell r="AZ2233" t="str">
            <v>SIMCARD</v>
          </cell>
          <cell r="BA2233" t="str">
            <v/>
          </cell>
        </row>
        <row r="2234">
          <cell r="A2234" t="str">
            <v>2023-00625</v>
          </cell>
          <cell r="B2234" t="str">
            <v>MOVISTAR</v>
          </cell>
          <cell r="C2234">
            <v>44943</v>
          </cell>
          <cell r="D2234" t="str">
            <v>FLEXNET ECUADOR - MOVISTAR</v>
          </cell>
          <cell r="E2234" t="str">
            <v>CALLE 28 DE JUNIO S/N Y GARCIA MORENO ENTRADA LLANO GRANDE</v>
          </cell>
          <cell r="H2234" t="str">
            <v>170208</v>
          </cell>
          <cell r="I2234" t="str">
            <v>QUITO</v>
          </cell>
          <cell r="J2234" t="str">
            <v>PICHINCHA</v>
          </cell>
          <cell r="K2234" t="str">
            <v>NORPHONE C.C. PASEO SHOPPING LA LIBERTAD_LOURDES BRAVO</v>
          </cell>
          <cell r="L2234" t="str">
            <v>C.C. EL PASEO SHOPPING LA PENINSULA LOCAL 1 PLANTA BAJA BARRIO SAN FRANCISCO MZ 38. CALLE 9</v>
          </cell>
          <cell r="O2234" t="str">
            <v>LA LIBERTAD</v>
          </cell>
          <cell r="P2234" t="str">
            <v>LA LIBERTAD</v>
          </cell>
          <cell r="Q2234" t="str">
            <v>SANTA ELENA</v>
          </cell>
          <cell r="R2234" t="str">
            <v>2023-00625</v>
          </cell>
          <cell r="W2234" t="str">
            <v>1091717898001</v>
          </cell>
          <cell r="X2234" t="str">
            <v>984246089</v>
          </cell>
          <cell r="AA2234">
            <v>44943</v>
          </cell>
          <cell r="AD2234">
            <v>1</v>
          </cell>
          <cell r="AE2234">
            <v>1</v>
          </cell>
          <cell r="AH2234" t="str">
            <v> </v>
          </cell>
          <cell r="AI2234" t="str">
            <v>DESPACHO</v>
          </cell>
          <cell r="AJ2234" t="str">
            <v>Normal</v>
          </cell>
          <cell r="AL2234" t="str">
            <v>NO</v>
          </cell>
          <cell r="AN2234" t="str">
            <v>NORINDSANNOR10493</v>
          </cell>
          <cell r="AP2234">
            <v>44943</v>
          </cell>
          <cell r="AR2234" t="str">
            <v>MOVISTAR_2023-00625</v>
          </cell>
          <cell r="AS2234">
            <v>330965</v>
          </cell>
          <cell r="AT2234" t="str">
            <v>D40</v>
          </cell>
          <cell r="AU2234" t="str">
            <v>INDIRECTO</v>
          </cell>
          <cell r="AV2234">
            <v>10</v>
          </cell>
          <cell r="AX2234" t="str">
            <v>EN_TRANSITO</v>
          </cell>
          <cell r="AY2234" t="str">
            <v>ESIM MOVISTAR_ESIM EVOUCHERS CODE QR: 10 und</v>
          </cell>
          <cell r="AZ2234" t="str">
            <v>SIMCARD</v>
          </cell>
          <cell r="BA2234" t="str">
            <v/>
          </cell>
        </row>
        <row r="2235">
          <cell r="A2235" t="str">
            <v>2023-00626</v>
          </cell>
          <cell r="B2235" t="str">
            <v>MOVISTAR</v>
          </cell>
          <cell r="C2235">
            <v>44943</v>
          </cell>
          <cell r="D2235" t="str">
            <v>FLEXNET ECUADOR - MOVISTAR</v>
          </cell>
          <cell r="E2235" t="str">
            <v>CALLE 28 DE JUNIO S/N Y GARCIA MORENO ENTRADA LLANO GRANDE</v>
          </cell>
          <cell r="H2235" t="str">
            <v>170208</v>
          </cell>
          <cell r="I2235" t="str">
            <v>QUITO</v>
          </cell>
          <cell r="J2235" t="str">
            <v>PICHINCHA</v>
          </cell>
          <cell r="K2235" t="str">
            <v>NORPHONE CHONE_LOURDES BRAVO</v>
          </cell>
          <cell r="L2235" t="str">
            <v>CENTRO CALLE PICHINCHA ENTRE CALLES WASHINGTON Y BOLIVAR A LADO DE ALMACENES ARTEFACTA</v>
          </cell>
          <cell r="O2235" t="str">
            <v>CHONE</v>
          </cell>
          <cell r="P2235" t="str">
            <v>CHONE</v>
          </cell>
          <cell r="Q2235" t="str">
            <v>MANABI</v>
          </cell>
          <cell r="R2235" t="str">
            <v>2023-00626</v>
          </cell>
          <cell r="W2235" t="str">
            <v>1091717898001</v>
          </cell>
          <cell r="X2235" t="str">
            <v>984246089</v>
          </cell>
          <cell r="AA2235">
            <v>44943</v>
          </cell>
          <cell r="AD2235">
            <v>1</v>
          </cell>
          <cell r="AE2235">
            <v>1</v>
          </cell>
          <cell r="AH2235" t="str">
            <v>DIAGONAL A BANCO PICHINCHA</v>
          </cell>
          <cell r="AI2235" t="str">
            <v>DESPACHO</v>
          </cell>
          <cell r="AJ2235" t="str">
            <v>Normal</v>
          </cell>
          <cell r="AL2235" t="str">
            <v>NO</v>
          </cell>
          <cell r="AN2235" t="str">
            <v>NORINDCHONOR10491</v>
          </cell>
          <cell r="AP2235">
            <v>44943</v>
          </cell>
          <cell r="AR2235" t="str">
            <v>MOVISTAR_2023-00626</v>
          </cell>
          <cell r="AS2235">
            <v>330963</v>
          </cell>
          <cell r="AT2235" t="str">
            <v>D40</v>
          </cell>
          <cell r="AU2235" t="str">
            <v>INDIRECTO</v>
          </cell>
          <cell r="AV2235">
            <v>205</v>
          </cell>
          <cell r="AX2235" t="str">
            <v>ENTREGADO</v>
          </cell>
          <cell r="AY2235" t="str">
            <v>ESIM MOVISTAR_ESIM EVOUCHERS CODE QR: 5 und / HALFSIM MOVISTAR: 200 und</v>
          </cell>
          <cell r="AZ2235" t="str">
            <v>SIMCARD</v>
          </cell>
          <cell r="BA2235" t="str">
            <v/>
          </cell>
        </row>
        <row r="2236">
          <cell r="A2236" t="str">
            <v>2023-00627</v>
          </cell>
          <cell r="B2236" t="str">
            <v>MOVISTAR</v>
          </cell>
          <cell r="C2236">
            <v>44943</v>
          </cell>
          <cell r="D2236" t="str">
            <v>FLEXNET ECUADOR - MOVISTAR</v>
          </cell>
          <cell r="E2236" t="str">
            <v>CALLE 28 DE JUNIO S/N Y GARCIA MORENO ENTRADA LLANO GRANDE</v>
          </cell>
          <cell r="H2236" t="str">
            <v>170208</v>
          </cell>
          <cell r="I2236" t="str">
            <v>QUITO</v>
          </cell>
          <cell r="J2236" t="str">
            <v>PICHINCHA</v>
          </cell>
          <cell r="K2236" t="str">
            <v>NORPHONE CAVS DAS SANTO DOMINGO_LOURDES BRAVO</v>
          </cell>
          <cell r="L2236" t="str">
            <v>29 DE MAYO Y LATACUNGA A LADO DEL POLLO GUS SANTO DOMINGO</v>
          </cell>
          <cell r="O2236" t="str">
            <v>SANTO DOMINGO</v>
          </cell>
          <cell r="P2236" t="str">
            <v>SANTO DOMINGO</v>
          </cell>
          <cell r="Q2236" t="str">
            <v>SANTO DOMINGO DE LOS TSACHILAS</v>
          </cell>
          <cell r="R2236" t="str">
            <v>2023-00627</v>
          </cell>
          <cell r="W2236" t="str">
            <v>1091717898001</v>
          </cell>
          <cell r="X2236" t="str">
            <v>984246089</v>
          </cell>
          <cell r="AA2236">
            <v>44943</v>
          </cell>
          <cell r="AD2236">
            <v>1</v>
          </cell>
          <cell r="AE2236">
            <v>1</v>
          </cell>
          <cell r="AH2236" t="str">
            <v> </v>
          </cell>
          <cell r="AI2236" t="str">
            <v>DESPACHO</v>
          </cell>
          <cell r="AJ2236" t="str">
            <v>Normal</v>
          </cell>
          <cell r="AL2236" t="str">
            <v>NO</v>
          </cell>
          <cell r="AN2236" t="str">
            <v>NORINDSANNOR12478</v>
          </cell>
          <cell r="AP2236">
            <v>44943</v>
          </cell>
          <cell r="AR2236" t="str">
            <v>MOVISTAR_2023-00627</v>
          </cell>
          <cell r="AS2236">
            <v>330966</v>
          </cell>
          <cell r="AT2236" t="str">
            <v>D40</v>
          </cell>
          <cell r="AU2236" t="str">
            <v>INDIRECTO</v>
          </cell>
          <cell r="AV2236">
            <v>10</v>
          </cell>
          <cell r="AX2236" t="str">
            <v>ENTREGADO</v>
          </cell>
          <cell r="AY2236" t="str">
            <v>ESIM MOVISTAR_ESIM EVOUCHERS CODE QR: 10 und</v>
          </cell>
          <cell r="AZ2236" t="str">
            <v>SIMCARD</v>
          </cell>
          <cell r="BA2236" t="str">
            <v/>
          </cell>
        </row>
        <row r="2237">
          <cell r="A2237" t="str">
            <v>2023-00628</v>
          </cell>
          <cell r="B2237" t="str">
            <v>MOVISTAR</v>
          </cell>
          <cell r="C2237">
            <v>44943</v>
          </cell>
          <cell r="D2237" t="str">
            <v>FLEXNET ECUADOR - MOVISTAR</v>
          </cell>
          <cell r="E2237" t="str">
            <v>CALLE 28 DE JUNIO S/N Y GARCIA MORENO ENTRADA LLANO GRANDE</v>
          </cell>
          <cell r="H2237" t="str">
            <v>170208</v>
          </cell>
          <cell r="I2237" t="str">
            <v>QUITO</v>
          </cell>
          <cell r="J2237" t="str">
            <v>PICHINCHA</v>
          </cell>
          <cell r="K2237" t="str">
            <v>DELIVERY EXPRESS CUENCA_SANTIAGO IVAN PINEDA BERMEO_ALIRIO JOSE BRICEÑO</v>
          </cell>
          <cell r="L2237" t="str">
            <v>AV FELIPE II LB86 Y CIRCUNVALACION SUR CC MALL DEL RIO</v>
          </cell>
          <cell r="O2237" t="str">
            <v>CUENCA</v>
          </cell>
          <cell r="P2237" t="str">
            <v>CUENCA</v>
          </cell>
          <cell r="Q2237" t="str">
            <v>AZUAY</v>
          </cell>
          <cell r="R2237" t="str">
            <v>2023-00628</v>
          </cell>
          <cell r="W2237" t="str">
            <v>0</v>
          </cell>
          <cell r="X2237" t="str">
            <v>987717518</v>
          </cell>
          <cell r="AA2237">
            <v>44943</v>
          </cell>
          <cell r="AD2237">
            <v>1</v>
          </cell>
          <cell r="AE2237">
            <v>1</v>
          </cell>
          <cell r="AH2237" t="str">
            <v> </v>
          </cell>
          <cell r="AI2237" t="str">
            <v>DESPACHO</v>
          </cell>
          <cell r="AJ2237" t="str">
            <v>Normal</v>
          </cell>
          <cell r="AL2237" t="str">
            <v>NO</v>
          </cell>
          <cell r="AN2237" t="str">
            <v>VU2</v>
          </cell>
          <cell r="AP2237">
            <v>44943</v>
          </cell>
          <cell r="AR2237" t="str">
            <v>MOVISTAR_2023-00628</v>
          </cell>
          <cell r="AS2237">
            <v>331012</v>
          </cell>
          <cell r="AT2237" t="str">
            <v>D40</v>
          </cell>
          <cell r="AU2237" t="str">
            <v>DIRECTO</v>
          </cell>
          <cell r="AV2237">
            <v>10</v>
          </cell>
          <cell r="AX2237" t="str">
            <v>EN_TRANSITO</v>
          </cell>
          <cell r="AY2237" t="str">
            <v>ESIM MOVISTAR_ESIM EVOUCHERS CODE QR: 10 und</v>
          </cell>
          <cell r="AZ2237" t="str">
            <v>SIMCARD</v>
          </cell>
          <cell r="BA2237" t="str">
            <v/>
          </cell>
        </row>
        <row r="2238">
          <cell r="A2238" t="str">
            <v>2023-00629</v>
          </cell>
          <cell r="B2238" t="str">
            <v>MOVISTAR</v>
          </cell>
          <cell r="C2238">
            <v>44943</v>
          </cell>
          <cell r="D2238" t="str">
            <v>FLEXNET ECUADOR - MOVISTAR</v>
          </cell>
          <cell r="E2238" t="str">
            <v>CALLE 28 DE JUNIO S/N Y GARCIA MORENO ENTRADA LLANO GRANDE</v>
          </cell>
          <cell r="H2238" t="str">
            <v>170208</v>
          </cell>
          <cell r="I2238" t="str">
            <v>QUITO</v>
          </cell>
          <cell r="J2238" t="str">
            <v>PICHINCHA</v>
          </cell>
          <cell r="K2238" t="str">
            <v>INTERKONET UIO_ANGELES CUESTA</v>
          </cell>
          <cell r="L2238" t="str">
            <v>WHYMPER Y PASAJE DONOSO, EDIFICIO E7-98 (BLANCO FILO PLOMO) PISO 4</v>
          </cell>
          <cell r="O2238" t="str">
            <v>QUITO</v>
          </cell>
          <cell r="P2238" t="str">
            <v>QUITO</v>
          </cell>
          <cell r="Q2238" t="str">
            <v>PICHINCHA</v>
          </cell>
          <cell r="R2238" t="str">
            <v>2023-00629</v>
          </cell>
          <cell r="W2238" t="str">
            <v>1709256414001</v>
          </cell>
          <cell r="X2238" t="str">
            <v>998968890</v>
          </cell>
          <cell r="AA2238">
            <v>44943</v>
          </cell>
          <cell r="AD2238">
            <v>1</v>
          </cell>
          <cell r="AE2238">
            <v>1</v>
          </cell>
          <cell r="AH2238" t="str">
            <v>0</v>
          </cell>
          <cell r="AI2238" t="str">
            <v>DESPACHO</v>
          </cell>
          <cell r="AJ2238" t="str">
            <v>Normal</v>
          </cell>
          <cell r="AL2238" t="str">
            <v>NO</v>
          </cell>
          <cell r="AN2238" t="str">
            <v>INTNEGQUIINT13358</v>
          </cell>
          <cell r="AP2238">
            <v>44943</v>
          </cell>
          <cell r="AR2238" t="str">
            <v>MOVISTAR_2023-00629</v>
          </cell>
          <cell r="AS2238">
            <v>331016</v>
          </cell>
          <cell r="AT2238" t="str">
            <v>D40</v>
          </cell>
          <cell r="AU2238" t="str">
            <v>INDIRECTO</v>
          </cell>
          <cell r="AV2238">
            <v>200</v>
          </cell>
          <cell r="AX2238" t="str">
            <v>ENTREGADO</v>
          </cell>
          <cell r="AY2238" t="str">
            <v>HALFSIM MOVISTAR: 200 und</v>
          </cell>
          <cell r="AZ2238" t="str">
            <v>SIMCARD</v>
          </cell>
          <cell r="BA2238" t="str">
            <v/>
          </cell>
        </row>
        <row r="2239">
          <cell r="A2239" t="str">
            <v>2023-00630</v>
          </cell>
          <cell r="B2239" t="str">
            <v>MOVISTAR</v>
          </cell>
          <cell r="C2239">
            <v>44943</v>
          </cell>
          <cell r="D2239" t="str">
            <v>FLEXNET ECUADOR - MOVISTAR</v>
          </cell>
          <cell r="E2239" t="str">
            <v>CALLE 28 DE JUNIO S/N Y GARCIA MORENO ENTRADA LLANO GRANDE</v>
          </cell>
          <cell r="H2239" t="str">
            <v>170208</v>
          </cell>
          <cell r="I2239" t="str">
            <v>QUITO</v>
          </cell>
          <cell r="J2239" t="str">
            <v>PICHINCHA</v>
          </cell>
          <cell r="K2239" t="str">
            <v>PUENTES ZAPATA INGRID PAOLA QUITO_PUENTES ZAPATA INGRID PAOLA</v>
          </cell>
          <cell r="L2239" t="str">
            <v>YANEZ PINZÓN S/N Y LA NIÑA, ESQUINA, EDIFICIO LAS CARABELAS PISO 3 OFICINA 303.</v>
          </cell>
          <cell r="O2239" t="str">
            <v>QUITO</v>
          </cell>
          <cell r="P2239" t="str">
            <v>QUITO</v>
          </cell>
          <cell r="Q2239" t="str">
            <v>PICHINCHA</v>
          </cell>
          <cell r="R2239" t="str">
            <v>2023-00630</v>
          </cell>
          <cell r="W2239" t="str">
            <v>1758941296</v>
          </cell>
          <cell r="X2239" t="str">
            <v>983403422</v>
          </cell>
          <cell r="AA2239">
            <v>44943</v>
          </cell>
          <cell r="AD2239">
            <v>1</v>
          </cell>
          <cell r="AE2239">
            <v>1</v>
          </cell>
          <cell r="AH2239" t="str">
            <v>0</v>
          </cell>
          <cell r="AI2239" t="str">
            <v>DESPACHO</v>
          </cell>
          <cell r="AJ2239" t="str">
            <v>Normal</v>
          </cell>
          <cell r="AL2239" t="str">
            <v>NO</v>
          </cell>
          <cell r="AN2239" t="str">
            <v>PUENEGQUIPUE15218</v>
          </cell>
          <cell r="AP2239">
            <v>44943</v>
          </cell>
          <cell r="AR2239" t="str">
            <v>MOVISTAR_2023-00630</v>
          </cell>
          <cell r="AS2239">
            <v>330988</v>
          </cell>
          <cell r="AT2239" t="str">
            <v>D40</v>
          </cell>
          <cell r="AU2239" t="str">
            <v>INDIRECTO</v>
          </cell>
          <cell r="AV2239">
            <v>100</v>
          </cell>
          <cell r="AX2239" t="str">
            <v>EN_TRANSITO</v>
          </cell>
          <cell r="AY2239" t="str">
            <v>HALFSIM MOVISTAR: 100 und</v>
          </cell>
          <cell r="AZ2239" t="str">
            <v>SIMCARD</v>
          </cell>
          <cell r="BA2239" t="str">
            <v/>
          </cell>
        </row>
        <row r="2240">
          <cell r="A2240" t="str">
            <v>2023-00631</v>
          </cell>
          <cell r="B2240" t="str">
            <v>MOVISTAR</v>
          </cell>
          <cell r="C2240">
            <v>44943</v>
          </cell>
          <cell r="D2240" t="str">
            <v>FLEXNET ECUADOR - MOVISTAR</v>
          </cell>
          <cell r="E2240" t="str">
            <v>CALLE 28 DE JUNIO S/N Y GARCIA MORENO ENTRADA LLANO GRANDE</v>
          </cell>
          <cell r="H2240" t="str">
            <v>170208</v>
          </cell>
          <cell r="I2240" t="str">
            <v>QUITO</v>
          </cell>
          <cell r="J2240" t="str">
            <v>PICHINCHA</v>
          </cell>
          <cell r="K2240" t="str">
            <v>NORPHONE CAYAMBE_PAOLA MORAN</v>
          </cell>
          <cell r="L2240" t="str">
            <v>GRAN AKI AV RESTAURACION Y JUNIN LOCAL ESQUINERO CAYAMBE</v>
          </cell>
          <cell r="O2240" t="str">
            <v>CAYAMBE</v>
          </cell>
          <cell r="P2240" t="str">
            <v>CAYAMBE</v>
          </cell>
          <cell r="Q2240" t="str">
            <v>PICHINCHA</v>
          </cell>
          <cell r="R2240" t="str">
            <v>2023-00631</v>
          </cell>
          <cell r="W2240" t="str">
            <v>1091717898001</v>
          </cell>
          <cell r="X2240" t="str">
            <v>998659562</v>
          </cell>
          <cell r="AA2240">
            <v>44943</v>
          </cell>
          <cell r="AD2240">
            <v>1</v>
          </cell>
          <cell r="AE2240">
            <v>1</v>
          </cell>
          <cell r="AH2240" t="str">
            <v> </v>
          </cell>
          <cell r="AI2240" t="str">
            <v>DESPACHO</v>
          </cell>
          <cell r="AJ2240" t="str">
            <v>Normal</v>
          </cell>
          <cell r="AL2240" t="str">
            <v>NO</v>
          </cell>
          <cell r="AN2240" t="str">
            <v>NORINDCAYNOR0098</v>
          </cell>
          <cell r="AP2240">
            <v>44943</v>
          </cell>
          <cell r="AR2240" t="str">
            <v>MOVISTAR_2023-00631</v>
          </cell>
          <cell r="AS2240">
            <v>331014</v>
          </cell>
          <cell r="AT2240" t="str">
            <v>D40</v>
          </cell>
          <cell r="AU2240" t="str">
            <v>INDIRECTO</v>
          </cell>
          <cell r="AV2240">
            <v>200</v>
          </cell>
          <cell r="AX2240" t="str">
            <v>ENTREGADO</v>
          </cell>
          <cell r="AY2240" t="str">
            <v>HALFSIM MOVISTAR: 200 und</v>
          </cell>
          <cell r="AZ2240" t="str">
            <v>SIMCARD</v>
          </cell>
          <cell r="BA2240" t="str">
            <v/>
          </cell>
        </row>
        <row r="2241">
          <cell r="A2241" t="str">
            <v>2023-00632</v>
          </cell>
          <cell r="B2241" t="str">
            <v>MOVISTAR</v>
          </cell>
          <cell r="C2241">
            <v>44943</v>
          </cell>
          <cell r="D2241" t="str">
            <v>FLEXNET ECUADOR - MOVISTAR</v>
          </cell>
          <cell r="E2241" t="str">
            <v>CALLE 28 DE JUNIO S/N Y GARCIA MORENO ENTRADA LLANO GRANDE</v>
          </cell>
          <cell r="H2241" t="str">
            <v>170208</v>
          </cell>
          <cell r="I2241" t="str">
            <v>QUITO</v>
          </cell>
          <cell r="J2241" t="str">
            <v>PICHINCHA</v>
          </cell>
          <cell r="K2241" t="str">
            <v>7QGY - MOVICELL GUAYAQUIL_JATIVA LARA GLORIA MARIA</v>
          </cell>
          <cell r="L2241" t="str">
            <v>SAUCES 2 MZ 106 VILLA 11 DIAGONAL A LA ACADEMIA GUAYAQUIL</v>
          </cell>
          <cell r="O2241" t="str">
            <v>GUAYAQUIL</v>
          </cell>
          <cell r="P2241" t="str">
            <v>GUAYAQUIL</v>
          </cell>
          <cell r="Q2241" t="str">
            <v>GUAYAS</v>
          </cell>
          <cell r="R2241" t="str">
            <v>2023-00632</v>
          </cell>
          <cell r="W2241" t="str">
            <v>0904737459001</v>
          </cell>
          <cell r="X2241" t="str">
            <v>989680432</v>
          </cell>
          <cell r="AA2241">
            <v>44943</v>
          </cell>
          <cell r="AD2241">
            <v>1</v>
          </cell>
          <cell r="AE2241">
            <v>1</v>
          </cell>
          <cell r="AH2241" t="str">
            <v> </v>
          </cell>
          <cell r="AI2241" t="str">
            <v>DESPACHO</v>
          </cell>
          <cell r="AJ2241" t="str">
            <v>Normal</v>
          </cell>
          <cell r="AL2241" t="str">
            <v>NO</v>
          </cell>
          <cell r="AN2241" t="str">
            <v>GLONEGGUA7QG0255</v>
          </cell>
          <cell r="AP2241">
            <v>44943</v>
          </cell>
          <cell r="AR2241" t="str">
            <v>MOVISTAR_2023-00632</v>
          </cell>
          <cell r="AS2241">
            <v>330967</v>
          </cell>
          <cell r="AT2241" t="str">
            <v>D40</v>
          </cell>
          <cell r="AU2241" t="str">
            <v>INDIRECTO</v>
          </cell>
          <cell r="AV2241">
            <v>100</v>
          </cell>
          <cell r="AX2241" t="str">
            <v>EN_TRANSITO</v>
          </cell>
          <cell r="AY2241" t="str">
            <v>HALFSIM MOVISTAR: 100 und</v>
          </cell>
          <cell r="AZ2241" t="str">
            <v>SIMCARD</v>
          </cell>
          <cell r="BA2241" t="str">
            <v/>
          </cell>
        </row>
        <row r="2242">
          <cell r="A2242" t="str">
            <v>2023-00634</v>
          </cell>
          <cell r="B2242" t="str">
            <v>MOVISTAR</v>
          </cell>
          <cell r="C2242">
            <v>44943</v>
          </cell>
          <cell r="D2242" t="str">
            <v>FLEXNET ECUADOR - MOVISTAR</v>
          </cell>
          <cell r="E2242" t="str">
            <v>CALLE 28 DE JUNIO S/N Y GARCIA MORENO ENTRADA LLANO GRANDE</v>
          </cell>
          <cell r="H2242" t="str">
            <v>170208</v>
          </cell>
          <cell r="I2242" t="str">
            <v>QUITO</v>
          </cell>
          <cell r="J2242" t="str">
            <v>PICHINCHA</v>
          </cell>
          <cell r="K2242" t="str">
            <v>CAVS SAN MARINO_CARLOS FRANCO_ERIKA GOMÉZ_IAN RIVERA</v>
          </cell>
          <cell r="L2242" t="str">
            <v>AV FRANCISCO DE ORELLANA SN Y AV PLAZA DANIN</v>
          </cell>
          <cell r="O2242" t="str">
            <v>GUAYAQUIL</v>
          </cell>
          <cell r="P2242" t="str">
            <v>GUAYAQUIL</v>
          </cell>
          <cell r="Q2242" t="str">
            <v>GUAYAS</v>
          </cell>
          <cell r="R2242" t="str">
            <v>2023-00634</v>
          </cell>
          <cell r="W2242" t="str">
            <v>0</v>
          </cell>
          <cell r="X2242" t="str">
            <v>0925614026_0918395781_0920349156</v>
          </cell>
          <cell r="AA2242">
            <v>44943</v>
          </cell>
          <cell r="AD2242">
            <v>1</v>
          </cell>
          <cell r="AE2242">
            <v>1</v>
          </cell>
          <cell r="AH2242" t="str">
            <v>CC SAN MARINO SHOPPING PB LOCAL 1 NO 23</v>
          </cell>
          <cell r="AI2242" t="str">
            <v>DESPACHO</v>
          </cell>
          <cell r="AJ2242" t="str">
            <v>Normal</v>
          </cell>
          <cell r="AL2242" t="str">
            <v>NO</v>
          </cell>
          <cell r="AN2242" t="str">
            <v>BS</v>
          </cell>
          <cell r="AP2242">
            <v>44943</v>
          </cell>
          <cell r="AR2242" t="str">
            <v>MOVISTAR_2023-00634</v>
          </cell>
          <cell r="AS2242">
            <v>331080</v>
          </cell>
          <cell r="AT2242" t="str">
            <v>D40</v>
          </cell>
          <cell r="AU2242" t="str">
            <v>DIRECTO</v>
          </cell>
          <cell r="AV2242">
            <v>6</v>
          </cell>
          <cell r="AX2242" t="str">
            <v>ENTREGADO</v>
          </cell>
          <cell r="AY2242" t="str">
            <v>LTE SAMSUNG A04E AZUL: 3 und / LTE SAMSUNG A04E NEGRO: 3 und</v>
          </cell>
          <cell r="AZ2242" t="str">
            <v>TERMINAL</v>
          </cell>
          <cell r="BA2242" t="str">
            <v/>
          </cell>
        </row>
        <row r="2243">
          <cell r="A2243" t="str">
            <v>2023-00635</v>
          </cell>
          <cell r="B2243" t="str">
            <v>MOVISTAR</v>
          </cell>
          <cell r="C2243">
            <v>44943</v>
          </cell>
          <cell r="D2243" t="str">
            <v>FLEXNET ECUADOR - MOVISTAR</v>
          </cell>
          <cell r="E2243" t="str">
            <v>CALLE 28 DE JUNIO S/N Y GARCIA MORENO ENTRADA LLANO GRANDE</v>
          </cell>
          <cell r="H2243" t="str">
            <v>170208</v>
          </cell>
          <cell r="I2243" t="str">
            <v>QUITO</v>
          </cell>
          <cell r="J2243" t="str">
            <v>PICHINCHA</v>
          </cell>
          <cell r="K2243" t="str">
            <v>CAVS QUICENTRO_KLEVER ANDRÉS REA BARRERA_ESTEBAN ALEJANDRO JIMÉNEZ ORTIZ</v>
          </cell>
          <cell r="L2243" t="str">
            <v>AV 6 DE DICIEMBRE NOP104 Y NACIONES UNIDAS CQUICENTRO SHOPPING PLANTA ALTA LOCAL 9</v>
          </cell>
          <cell r="O2243" t="str">
            <v>QUITO</v>
          </cell>
          <cell r="P2243" t="str">
            <v>QUITO</v>
          </cell>
          <cell r="Q2243" t="str">
            <v>PICHINCHA</v>
          </cell>
          <cell r="R2243" t="str">
            <v>2023-00635</v>
          </cell>
          <cell r="W2243" t="str">
            <v>0</v>
          </cell>
          <cell r="X2243" t="str">
            <v>0979219715 - 0983013833</v>
          </cell>
          <cell r="AA2243">
            <v>44943</v>
          </cell>
          <cell r="AD2243">
            <v>1</v>
          </cell>
          <cell r="AE2243">
            <v>1</v>
          </cell>
          <cell r="AH2243" t="str">
            <v> </v>
          </cell>
          <cell r="AI2243" t="str">
            <v>DESPACHO</v>
          </cell>
          <cell r="AJ2243" t="str">
            <v>Normal</v>
          </cell>
          <cell r="AL2243" t="str">
            <v>NO</v>
          </cell>
          <cell r="AN2243" t="str">
            <v>QH</v>
          </cell>
          <cell r="AP2243">
            <v>44943</v>
          </cell>
          <cell r="AR2243" t="str">
            <v>MOVISTAR_2023-00635</v>
          </cell>
          <cell r="AS2243">
            <v>331074</v>
          </cell>
          <cell r="AT2243" t="str">
            <v>D40</v>
          </cell>
          <cell r="AU2243" t="str">
            <v>DIRECTO</v>
          </cell>
          <cell r="AV2243">
            <v>6</v>
          </cell>
          <cell r="AX2243" t="str">
            <v>ENTREGADO</v>
          </cell>
          <cell r="AY2243" t="str">
            <v>LTE SAMSUNG A04E AZUL: 3 und / LTE SAMSUNG A04E NEGRO: 3 und</v>
          </cell>
          <cell r="AZ2243" t="str">
            <v>TERMINAL</v>
          </cell>
          <cell r="BA2243" t="str">
            <v/>
          </cell>
        </row>
        <row r="2244">
          <cell r="A2244" t="str">
            <v>2023-00636</v>
          </cell>
          <cell r="B2244" t="str">
            <v>MOVISTAR</v>
          </cell>
          <cell r="C2244">
            <v>44943</v>
          </cell>
          <cell r="D2244" t="str">
            <v>FLEXNET ECUADOR - MOVISTAR</v>
          </cell>
          <cell r="E2244" t="str">
            <v>CALLE 28 DE JUNIO S/N Y GARCIA MORENO ENTRADA LLANO GRANDE</v>
          </cell>
          <cell r="H2244" t="str">
            <v>170208</v>
          </cell>
          <cell r="I2244" t="str">
            <v>QUITO</v>
          </cell>
          <cell r="J2244" t="str">
            <v>PICHINCHA</v>
          </cell>
          <cell r="K2244" t="str">
            <v>CAV MALL DEL PACIFICO_MARIA FERNANDA CARVAJAL REINOSO</v>
          </cell>
          <cell r="L2244" t="str">
            <v>AVENIDA MALECON Y CALLE 23 , CENTRO COMERCIAL MALL DEL PACIFICO, LOCAL PB -057-058</v>
          </cell>
          <cell r="O2244" t="str">
            <v>MANTA</v>
          </cell>
          <cell r="P2244" t="str">
            <v>MANTA</v>
          </cell>
          <cell r="Q2244" t="str">
            <v>MANABI</v>
          </cell>
          <cell r="R2244" t="str">
            <v>2023-00636</v>
          </cell>
          <cell r="W2244" t="str">
            <v>1715480081001</v>
          </cell>
          <cell r="X2244" t="str">
            <v>995025256</v>
          </cell>
          <cell r="AA2244">
            <v>44943</v>
          </cell>
          <cell r="AD2244">
            <v>1</v>
          </cell>
          <cell r="AE2244">
            <v>1</v>
          </cell>
          <cell r="AH2244" t="str">
            <v> </v>
          </cell>
          <cell r="AI2244" t="str">
            <v>DESPACHO</v>
          </cell>
          <cell r="AJ2244" t="str">
            <v>Normal</v>
          </cell>
          <cell r="AL2244" t="str">
            <v>NO</v>
          </cell>
          <cell r="AN2244" t="str">
            <v>CMP</v>
          </cell>
          <cell r="AP2244">
            <v>44943</v>
          </cell>
          <cell r="AR2244" t="str">
            <v>MOVISTAR_2023-00636</v>
          </cell>
          <cell r="AS2244">
            <v>331069</v>
          </cell>
          <cell r="AT2244" t="str">
            <v>D40</v>
          </cell>
          <cell r="AU2244" t="str">
            <v>INDIRECTO</v>
          </cell>
          <cell r="AV2244">
            <v>4</v>
          </cell>
          <cell r="AX2244" t="str">
            <v>ENTREGADO</v>
          </cell>
          <cell r="AY2244" t="str">
            <v>LTE SAMSUNG A04E AZUL: 2 und / LTE SAMSUNG A04E NEGRO: 2 und</v>
          </cell>
          <cell r="AZ2244" t="str">
            <v>TERMINAL</v>
          </cell>
          <cell r="BA2244" t="str">
            <v/>
          </cell>
        </row>
        <row r="2245">
          <cell r="A2245" t="str">
            <v>2023-00637</v>
          </cell>
          <cell r="B2245" t="str">
            <v>MOVISTAR</v>
          </cell>
          <cell r="C2245">
            <v>44943</v>
          </cell>
          <cell r="D2245" t="str">
            <v>FLEXNET ECUADOR - MOVISTAR</v>
          </cell>
          <cell r="E2245" t="str">
            <v>CALLE 28 DE JUNIO S/N Y GARCIA MORENO ENTRADA LLANO GRANDE</v>
          </cell>
          <cell r="H2245" t="str">
            <v>170208</v>
          </cell>
          <cell r="I2245" t="str">
            <v>QUITO</v>
          </cell>
          <cell r="J2245" t="str">
            <v>PICHINCHA</v>
          </cell>
          <cell r="K2245" t="str">
            <v>CAVS MALL DEL RIO_SANTIAGO IVAN PINEDA BERMEO_ALIRIO JOSÉ BRICEÑO RIVAS</v>
          </cell>
          <cell r="L2245" t="str">
            <v>AV FELIPE II LB86 Y CIRCUNVALACION SUR CC MALL DEL RIO</v>
          </cell>
          <cell r="O2245" t="str">
            <v>CUENCA</v>
          </cell>
          <cell r="P2245" t="str">
            <v>CUENCA</v>
          </cell>
          <cell r="Q2245" t="str">
            <v>AZUAY</v>
          </cell>
          <cell r="R2245" t="str">
            <v>2023-00637</v>
          </cell>
          <cell r="W2245" t="str">
            <v>0</v>
          </cell>
          <cell r="X2245" t="str">
            <v>0979146599 - 0999923627</v>
          </cell>
          <cell r="AA2245">
            <v>44943</v>
          </cell>
          <cell r="AD2245">
            <v>1</v>
          </cell>
          <cell r="AE2245">
            <v>1</v>
          </cell>
          <cell r="AH2245" t="str">
            <v> </v>
          </cell>
          <cell r="AI2245" t="str">
            <v>DESPACHO</v>
          </cell>
          <cell r="AJ2245" t="str">
            <v>Normal</v>
          </cell>
          <cell r="AL2245" t="str">
            <v>NO</v>
          </cell>
          <cell r="AN2245" t="str">
            <v>R8</v>
          </cell>
          <cell r="AP2245">
            <v>44943</v>
          </cell>
          <cell r="AR2245" t="str">
            <v>MOVISTAR_2023-00637</v>
          </cell>
          <cell r="AS2245">
            <v>331073</v>
          </cell>
          <cell r="AT2245" t="str">
            <v>D40</v>
          </cell>
          <cell r="AU2245" t="str">
            <v>DIRECTO</v>
          </cell>
          <cell r="AV2245">
            <v>4</v>
          </cell>
          <cell r="AX2245" t="str">
            <v>EN_TRANSITO</v>
          </cell>
          <cell r="AY2245" t="str">
            <v>LTE SAMSUNG A04E AZUL: 2 und / LTE SAMSUNG A04E NEGRO: 2 und</v>
          </cell>
          <cell r="AZ2245" t="str">
            <v>TERMINAL</v>
          </cell>
          <cell r="BA2245" t="str">
            <v/>
          </cell>
        </row>
        <row r="2246">
          <cell r="A2246" t="str">
            <v>2023-00638</v>
          </cell>
          <cell r="B2246" t="str">
            <v>MOVISTAR</v>
          </cell>
          <cell r="C2246">
            <v>44943</v>
          </cell>
          <cell r="D2246" t="str">
            <v>FLEXNET ECUADOR - MOVISTAR</v>
          </cell>
          <cell r="E2246" t="str">
            <v>CALLE 28 DE JUNIO S/N Y GARCIA MORENO ENTRADA LLANO GRANDE</v>
          </cell>
          <cell r="H2246" t="str">
            <v>170208</v>
          </cell>
          <cell r="I2246" t="str">
            <v>QUITO</v>
          </cell>
          <cell r="J2246" t="str">
            <v>PICHINCHA</v>
          </cell>
          <cell r="K2246" t="str">
            <v>CC PASEO SHOPPING (DANICELL)_DANIELA BARRAZUETA</v>
          </cell>
          <cell r="L2246" t="str">
            <v>DV VIA MACHALA – PASAJE EN EL KM 1 ½ CENTRO COMERCIAL PASEO SHOPPING MACHALA MACHALA EL ORO</v>
          </cell>
          <cell r="O2246" t="str">
            <v>MACHALA</v>
          </cell>
          <cell r="P2246" t="str">
            <v>MACHALA</v>
          </cell>
          <cell r="Q2246" t="str">
            <v>EL ORO</v>
          </cell>
          <cell r="R2246" t="str">
            <v>2023-00638</v>
          </cell>
          <cell r="W2246" t="str">
            <v>0791758629001</v>
          </cell>
          <cell r="X2246" t="str">
            <v>984167915</v>
          </cell>
          <cell r="AA2246">
            <v>44943</v>
          </cell>
          <cell r="AD2246">
            <v>1</v>
          </cell>
          <cell r="AE2246">
            <v>1</v>
          </cell>
          <cell r="AH2246" t="str">
            <v> </v>
          </cell>
          <cell r="AI2246" t="str">
            <v>DESPACHO</v>
          </cell>
          <cell r="AJ2246" t="str">
            <v>Normal</v>
          </cell>
          <cell r="AL2246" t="str">
            <v>NO</v>
          </cell>
          <cell r="AN2246" t="str">
            <v>DANINDMACCCP0304</v>
          </cell>
          <cell r="AP2246">
            <v>44943</v>
          </cell>
          <cell r="AR2246" t="str">
            <v>MOVISTAR_2023-00638</v>
          </cell>
          <cell r="AS2246">
            <v>331077</v>
          </cell>
          <cell r="AT2246" t="str">
            <v>D40</v>
          </cell>
          <cell r="AU2246" t="str">
            <v>INDIRECTO</v>
          </cell>
          <cell r="AV2246">
            <v>13</v>
          </cell>
          <cell r="AX2246" t="str">
            <v>ENTREGADO</v>
          </cell>
          <cell r="AY2246" t="str">
            <v>LTE IPHONE 13 PRO 256GB NEGRO: 1 und / LTE NOKIA C01 PLUS AZUL: 1 und / LTE SAMSUNG A03 NEGRO: 2 und / LTE SAMSUNG A23 NEGRO: 3 und / LTE SAMSUNG A53 5G NEGRO: 2 und / LTE SAMSUNG S22 5G ULTRA VERDE: 3 und / LTE SAMSUNG Z FOLD 4 NEGRO + CASE SILICONE COVER: 1 und</v>
          </cell>
          <cell r="AZ2246" t="str">
            <v>TERMINAL / TERMINAL ACCESORIO</v>
          </cell>
          <cell r="BA2246" t="str">
            <v/>
          </cell>
        </row>
        <row r="2247">
          <cell r="A2247" t="str">
            <v>2023-00639</v>
          </cell>
          <cell r="B2247" t="str">
            <v>MOVISTAR</v>
          </cell>
          <cell r="C2247">
            <v>44943</v>
          </cell>
          <cell r="D2247" t="str">
            <v>FLEXNET ECUADOR - MOVISTAR</v>
          </cell>
          <cell r="E2247" t="str">
            <v>CALLE 28 DE JUNIO S/N Y GARCIA MORENO ENTRADA LLANO GRANDE</v>
          </cell>
          <cell r="H2247" t="str">
            <v>170208</v>
          </cell>
          <cell r="I2247" t="str">
            <v>QUITO</v>
          </cell>
          <cell r="J2247" t="str">
            <v>PICHINCHA</v>
          </cell>
          <cell r="K2247" t="str">
            <v>AE NORPHONE 9 DE OCT_LOURDES BRAVO</v>
          </cell>
          <cell r="L2247" t="str">
            <v>9 DE OCTUBRE ENTRE PEDRO CARBO Y GENERAL CORDOVA, EDIFICIO SAN FRANCISCO 300 LOCAL NO. 8 PLANTA BAJA (PARTE EXTERIOR)</v>
          </cell>
          <cell r="O2247" t="str">
            <v>GUAYAQUIL</v>
          </cell>
          <cell r="P2247" t="str">
            <v>GUAYAQUIL</v>
          </cell>
          <cell r="Q2247" t="str">
            <v>GUAYAS</v>
          </cell>
          <cell r="R2247" t="str">
            <v>2023-00639</v>
          </cell>
          <cell r="W2247" t="str">
            <v>1091717898001</v>
          </cell>
          <cell r="X2247" t="str">
            <v>0984246089</v>
          </cell>
          <cell r="AA2247">
            <v>44943</v>
          </cell>
          <cell r="AD2247">
            <v>1</v>
          </cell>
          <cell r="AE2247">
            <v>1</v>
          </cell>
          <cell r="AH2247" t="str">
            <v>0</v>
          </cell>
          <cell r="AI2247" t="str">
            <v>DESPACHO</v>
          </cell>
          <cell r="AJ2247" t="str">
            <v>Normal</v>
          </cell>
          <cell r="AL2247" t="str">
            <v>NO</v>
          </cell>
          <cell r="AN2247" t="str">
            <v>NORINDGUAAEN13978</v>
          </cell>
          <cell r="AP2247">
            <v>44943</v>
          </cell>
          <cell r="AR2247" t="str">
            <v>MOVISTAR_2023-00639</v>
          </cell>
          <cell r="AS2247">
            <v>331071</v>
          </cell>
          <cell r="AT2247" t="str">
            <v>D40</v>
          </cell>
          <cell r="AU2247" t="str">
            <v>INDIRECTO</v>
          </cell>
          <cell r="AV2247">
            <v>28</v>
          </cell>
          <cell r="AX2247" t="str">
            <v>EN_TRANSITO</v>
          </cell>
          <cell r="AY2247" t="str">
            <v>LTE HONOR X6 NEGRO: 2 und / LTE MOTO G22 NEGRO: 5 und / LTE NOKIA C2 2E AZUL: 3 und / LTE SAMSUNG A03 AZUL: 1 und / LTE SAMSUNG A04E NEGRO: 5 und / LTE SAMSUNG A23 AZUL: 2 und / LTE SAMSUNG A23 NEGRO: 2 und / LTE SAMSUNG A33 5G NEGRO: 2 und / LTE XIAOMI REDMI 10C 128GB GRIS: 3 und / LTE XIAOMI REDMI NOTE 11 GRIS: 2 und / LTE XIAOMI REDMI NOTE 11S NEGRO: 1 und</v>
          </cell>
          <cell r="AZ2247" t="str">
            <v>TERMINAL</v>
          </cell>
          <cell r="BA2247" t="str">
            <v/>
          </cell>
        </row>
        <row r="2248">
          <cell r="A2248" t="str">
            <v>2023-00640</v>
          </cell>
          <cell r="B2248" t="str">
            <v>MOVISTAR</v>
          </cell>
          <cell r="C2248">
            <v>44943</v>
          </cell>
          <cell r="D2248" t="str">
            <v>FLEXNET ECUADOR - MOVISTAR</v>
          </cell>
          <cell r="E2248" t="str">
            <v>CALLE 28 DE JUNIO S/N Y GARCIA MORENO ENTRADA LLANO GRANDE</v>
          </cell>
          <cell r="H2248" t="str">
            <v>170208</v>
          </cell>
          <cell r="I2248" t="str">
            <v>QUITO</v>
          </cell>
          <cell r="J2248" t="str">
            <v>PICHINCHA</v>
          </cell>
          <cell r="K2248" t="str">
            <v>AE NORPHONE MALL DEL SOL_ANDY SOLORZANO - SAMANTHA ENRIQUEZ</v>
          </cell>
          <cell r="L2248" t="str">
            <v>AV. JOAQUIN ORRANTIA Y AV. CONSTITUCION. PARROQUIA TARQUI 4TO PSJ. 1 NE.POSTAL 090513</v>
          </cell>
          <cell r="O2248" t="str">
            <v>GUAYAQUIL</v>
          </cell>
          <cell r="P2248" t="str">
            <v>GUAYAQUIL</v>
          </cell>
          <cell r="Q2248" t="str">
            <v>GUAYAS</v>
          </cell>
          <cell r="R2248" t="str">
            <v>2023-00640</v>
          </cell>
          <cell r="W2248" t="str">
            <v>1091717898001</v>
          </cell>
          <cell r="X2248" t="str">
            <v>0995482890  - 0987620147</v>
          </cell>
          <cell r="AA2248">
            <v>44943</v>
          </cell>
          <cell r="AD2248">
            <v>1</v>
          </cell>
          <cell r="AE2248">
            <v>1</v>
          </cell>
          <cell r="AH2248" t="str">
            <v>CC MALL DEL SOL LOCAL A55 PB ZONA 1.</v>
          </cell>
          <cell r="AI2248" t="str">
            <v>DESPACHO</v>
          </cell>
          <cell r="AJ2248" t="str">
            <v>Normal</v>
          </cell>
          <cell r="AL2248" t="str">
            <v>NO</v>
          </cell>
          <cell r="AN2248" t="str">
            <v>NORINDGUAAEN10506</v>
          </cell>
          <cell r="AP2248">
            <v>44943</v>
          </cell>
          <cell r="AR2248" t="str">
            <v>MOVISTAR_2023-00640</v>
          </cell>
          <cell r="AS2248">
            <v>331068</v>
          </cell>
          <cell r="AT2248" t="str">
            <v>D40</v>
          </cell>
          <cell r="AU2248" t="str">
            <v>INDIRECTO</v>
          </cell>
          <cell r="AV2248">
            <v>41</v>
          </cell>
          <cell r="AX2248" t="str">
            <v>ENTREGADO</v>
          </cell>
          <cell r="AY2248" t="str">
            <v>LTE HONOR X6 NEGRO: 2 und / LTE NOKIA C2 2E AZUL: 3 und / LTE NOKIA G21 AZUL: 1 und / LTE REALME C35 NEGRO: 2 und / LTE SAMSUNG A03 AZUL: 4 und / LTE SAMSUNG A03 NEGRO: 6 und / LTE SAMSUNG A04E NEGRO: 5 und / LTE SAMSUNG A23 AZUL: 2 und / LTE SAMSUNG A33 5G NEGRO: 3 und / LTE SAMSUNG TAB A7 LITE (T225): 3 und / LTE XIAOMI REDMI 10A 64GB SILVER: 5 und / LTE XIAOMI REDMI NOTE 11 AZUL: 1 und / LTE XIAOMI REDMI NOTE 11 GRIS: 2 und / LTE XIAOMI REDMI NOTE 11S NEGRO: 2 und</v>
          </cell>
          <cell r="AZ2248" t="str">
            <v>TABLET / TERMINAL</v>
          </cell>
          <cell r="BA2248" t="str">
            <v/>
          </cell>
        </row>
        <row r="2249">
          <cell r="A2249" t="str">
            <v>2023-00641</v>
          </cell>
          <cell r="B2249" t="str">
            <v>MOVISTAR</v>
          </cell>
          <cell r="C2249">
            <v>44943</v>
          </cell>
          <cell r="D2249" t="str">
            <v>FLEXNET ECUADOR - MOVISTAR</v>
          </cell>
          <cell r="E2249" t="str">
            <v>CALLE 28 DE JUNIO S/N Y GARCIA MORENO ENTRADA LLANO GRANDE</v>
          </cell>
          <cell r="H2249" t="str">
            <v>170208</v>
          </cell>
          <cell r="I2249" t="str">
            <v>QUITO</v>
          </cell>
          <cell r="J2249" t="str">
            <v>PICHINCHA</v>
          </cell>
          <cell r="K2249" t="str">
            <v>AE NORPHONE POLICENTRO_LOURDES BRAVO</v>
          </cell>
          <cell r="L2249" t="str">
            <v>CDLA KENNEY AV DEL PERIODISTA Y DR JUAN BAUTISTA ARZUBE CC POLICENTRO LOCAL 9</v>
          </cell>
          <cell r="O2249" t="str">
            <v>GUAYAQUIL</v>
          </cell>
          <cell r="P2249" t="str">
            <v>GUAYAQUIL</v>
          </cell>
          <cell r="Q2249" t="str">
            <v>GUAYAS</v>
          </cell>
          <cell r="R2249" t="str">
            <v>2023-00641</v>
          </cell>
          <cell r="W2249" t="str">
            <v>1091717898001</v>
          </cell>
          <cell r="X2249" t="str">
            <v>984246089</v>
          </cell>
          <cell r="AA2249">
            <v>44943</v>
          </cell>
          <cell r="AD2249">
            <v>1</v>
          </cell>
          <cell r="AE2249">
            <v>1</v>
          </cell>
          <cell r="AH2249" t="str">
            <v> </v>
          </cell>
          <cell r="AI2249" t="str">
            <v>DESPACHO</v>
          </cell>
          <cell r="AJ2249" t="str">
            <v>Normal</v>
          </cell>
          <cell r="AL2249" t="str">
            <v>NO</v>
          </cell>
          <cell r="AN2249" t="str">
            <v>NORINDGUAAEN10806</v>
          </cell>
          <cell r="AP2249">
            <v>44943</v>
          </cell>
          <cell r="AR2249" t="str">
            <v>MOVISTAR_2023-00641</v>
          </cell>
          <cell r="AS2249">
            <v>331072</v>
          </cell>
          <cell r="AT2249" t="str">
            <v>D40</v>
          </cell>
          <cell r="AU2249" t="str">
            <v>INDIRECTO</v>
          </cell>
          <cell r="AV2249">
            <v>11</v>
          </cell>
          <cell r="AX2249" t="str">
            <v>ENTREGADO</v>
          </cell>
          <cell r="AY2249" t="str">
            <v>LTE HONOR X6 NEGRO: 2 und / LTE SAMSUNG A04E NEGRO: 5 und / LTE XIAOMI REDMI NOTE 11 GRIS: 2 und / LTE XIAOMI REDMI NOTE 11S AZUL: 2 und</v>
          </cell>
          <cell r="AZ2249" t="str">
            <v>TERMINAL</v>
          </cell>
          <cell r="BA2249" t="str">
            <v/>
          </cell>
        </row>
        <row r="2250">
          <cell r="A2250" t="str">
            <v>2023-00642</v>
          </cell>
          <cell r="B2250" t="str">
            <v>MOVISTAR</v>
          </cell>
          <cell r="C2250">
            <v>44943</v>
          </cell>
          <cell r="D2250" t="str">
            <v>FLEXNET ECUADOR - MOVISTAR</v>
          </cell>
          <cell r="E2250" t="str">
            <v>CALLE 28 DE JUNIO S/N Y GARCIA MORENO ENTRADA LLANO GRANDE</v>
          </cell>
          <cell r="H2250" t="str">
            <v>170208</v>
          </cell>
          <cell r="I2250" t="str">
            <v>QUITO</v>
          </cell>
          <cell r="J2250" t="str">
            <v>PICHINCHA</v>
          </cell>
          <cell r="K2250" t="str">
            <v>AE NORPHONE PORTOVIEJO_JORGE EDUARDO GUZMAN BENITEZ</v>
          </cell>
          <cell r="L2250" t="str">
            <v>AV. AMERICA Y, JORGE WASHINGTON, PORTOVIEJO LOCAL 16 Y 17 PLANTA BAJA</v>
          </cell>
          <cell r="O2250" t="str">
            <v>PORTOVIEJO</v>
          </cell>
          <cell r="P2250" t="str">
            <v>PORTOVIEJO</v>
          </cell>
          <cell r="Q2250" t="str">
            <v>MANABI</v>
          </cell>
          <cell r="R2250" t="str">
            <v>2023-00642</v>
          </cell>
          <cell r="W2250" t="str">
            <v>1713171823</v>
          </cell>
          <cell r="X2250" t="str">
            <v>984620069</v>
          </cell>
          <cell r="AA2250">
            <v>44943</v>
          </cell>
          <cell r="AD2250">
            <v>1</v>
          </cell>
          <cell r="AE2250">
            <v>1</v>
          </cell>
          <cell r="AH2250" t="str">
            <v>0</v>
          </cell>
          <cell r="AI2250" t="str">
            <v>DESPACHO</v>
          </cell>
          <cell r="AJ2250" t="str">
            <v>Normal</v>
          </cell>
          <cell r="AL2250" t="str">
            <v>NO</v>
          </cell>
          <cell r="AN2250" t="str">
            <v>NORINDPORAEN15238</v>
          </cell>
          <cell r="AP2250">
            <v>44943</v>
          </cell>
          <cell r="AR2250" t="str">
            <v>MOVISTAR_2023-00642</v>
          </cell>
          <cell r="AS2250">
            <v>331070</v>
          </cell>
          <cell r="AT2250" t="str">
            <v>D40</v>
          </cell>
          <cell r="AU2250" t="str">
            <v>INDIRECTO</v>
          </cell>
          <cell r="AV2250">
            <v>13</v>
          </cell>
          <cell r="AX2250" t="str">
            <v>EN_TRANSITO</v>
          </cell>
          <cell r="AY2250" t="str">
            <v>LTE HONOR X6 NEGRO: 2 und / LTE SAMSUNG A04E NEGRO: 5 und / LTE SAMSUNG A23 AZUL: 2 und / LTE XIAOMI REDMI NOTE 11 AZUL: 1 und / LTE XIAOMI REDMI NOTE 11 GRIS: 2 und / LTE XIAOMI REDMI NOTE 11S NEGRO: 1 und</v>
          </cell>
          <cell r="AZ2250" t="str">
            <v>TERMINAL</v>
          </cell>
          <cell r="BA2250" t="str">
            <v/>
          </cell>
        </row>
        <row r="2251">
          <cell r="A2251" t="str">
            <v>2023-00643</v>
          </cell>
          <cell r="B2251" t="str">
            <v>MOVISTAR</v>
          </cell>
          <cell r="C2251">
            <v>44943</v>
          </cell>
          <cell r="D2251" t="str">
            <v>FLEXNET ECUADOR - MOVISTAR</v>
          </cell>
          <cell r="E2251" t="str">
            <v>CALLE 28 DE JUNIO S/N Y GARCIA MORENO ENTRADA LLANO GRANDE</v>
          </cell>
          <cell r="H2251" t="str">
            <v>170208</v>
          </cell>
          <cell r="I2251" t="str">
            <v>QUITO</v>
          </cell>
          <cell r="J2251" t="str">
            <v>PICHINCHA</v>
          </cell>
          <cell r="K2251" t="str">
            <v>AE NORPHONE RIOBAMBA_LOURDES BRAVO</v>
          </cell>
          <cell r="L2251" t="str">
            <v>10 DE AGOSTO Y GARCIA MORENO ESQUINA LOCAL PLANTA BAJA DIAGONAL BANCO INTERNACIONAL</v>
          </cell>
          <cell r="O2251" t="str">
            <v>RIOBAMBA</v>
          </cell>
          <cell r="P2251" t="str">
            <v>RIOBAMBA</v>
          </cell>
          <cell r="Q2251" t="str">
            <v>CHIMBORAZO</v>
          </cell>
          <cell r="R2251" t="str">
            <v>2023-00643</v>
          </cell>
          <cell r="W2251" t="str">
            <v>1091717898001</v>
          </cell>
          <cell r="X2251" t="str">
            <v>998659562</v>
          </cell>
          <cell r="AA2251">
            <v>44943</v>
          </cell>
          <cell r="AD2251">
            <v>1</v>
          </cell>
          <cell r="AE2251">
            <v>1</v>
          </cell>
          <cell r="AH2251" t="str">
            <v> </v>
          </cell>
          <cell r="AI2251" t="str">
            <v>DESPACHO</v>
          </cell>
          <cell r="AJ2251" t="str">
            <v>Normal</v>
          </cell>
          <cell r="AL2251" t="str">
            <v>NO</v>
          </cell>
          <cell r="AN2251" t="str">
            <v>NORINDRIOAEN10398</v>
          </cell>
          <cell r="AP2251">
            <v>44943</v>
          </cell>
          <cell r="AR2251" t="str">
            <v>MOVISTAR_2023-00643</v>
          </cell>
          <cell r="AS2251">
            <v>331076</v>
          </cell>
          <cell r="AT2251" t="str">
            <v>D40</v>
          </cell>
          <cell r="AU2251" t="str">
            <v>INDIRECTO</v>
          </cell>
          <cell r="AV2251">
            <v>14</v>
          </cell>
          <cell r="AX2251" t="str">
            <v>EN_TRANSITO</v>
          </cell>
          <cell r="AY2251" t="str">
            <v>LTE HONOR X6 NEGRO: 2 und / LTE MOTO G22 NEGRO: 1 und / LTE REALME C35 NEGRO: 2 und / LTE SAMSUNG A03 NEGRO: 1 und / LTE SAMSUNG A04E NEGRO: 5 und / LTE XIAOMI REDMI NOTE 11 AZUL: 1 und / LTE XIAOMI REDMI NOTE 11 GRIS: 2 und</v>
          </cell>
          <cell r="AZ2251" t="str">
            <v>TERMINAL</v>
          </cell>
          <cell r="BA2251" t="str">
            <v/>
          </cell>
        </row>
        <row r="2252">
          <cell r="A2252" t="str">
            <v>2023-00644</v>
          </cell>
          <cell r="B2252" t="str">
            <v>MOVISTAR</v>
          </cell>
          <cell r="C2252">
            <v>44943</v>
          </cell>
          <cell r="D2252" t="str">
            <v>FLEXNET ECUADOR - MOVISTAR</v>
          </cell>
          <cell r="E2252" t="str">
            <v>CALLE 28 DE JUNIO S/N Y GARCIA MORENO ENTRADA LLANO GRANDE</v>
          </cell>
          <cell r="H2252" t="str">
            <v>170208</v>
          </cell>
          <cell r="I2252" t="str">
            <v>QUITO</v>
          </cell>
          <cell r="J2252" t="str">
            <v>PICHINCHA</v>
          </cell>
          <cell r="K2252" t="str">
            <v>AE NORPHONE SANTO DOMINGO_LOURDES BRAVO</v>
          </cell>
          <cell r="L2252" t="str">
            <v>AV QUITO &amp; AV. ABRAHAM CALAZACCON. C C. PASEO SHOPING. LOCAL 15 FRENTE A COMPUTRON AL LADO DE CROCS</v>
          </cell>
          <cell r="O2252" t="str">
            <v>SANTO DOMINGO</v>
          </cell>
          <cell r="P2252" t="str">
            <v>SANTO DOMINGO</v>
          </cell>
          <cell r="Q2252" t="str">
            <v>SANTO DOMINGO DE LOS TSACHILAS</v>
          </cell>
          <cell r="R2252" t="str">
            <v>2023-00644</v>
          </cell>
          <cell r="W2252" t="str">
            <v>1091717898001</v>
          </cell>
          <cell r="X2252" t="str">
            <v>984246089</v>
          </cell>
          <cell r="AA2252">
            <v>44943</v>
          </cell>
          <cell r="AD2252">
            <v>1</v>
          </cell>
          <cell r="AE2252">
            <v>1</v>
          </cell>
          <cell r="AH2252" t="str">
            <v> </v>
          </cell>
          <cell r="AI2252" t="str">
            <v>DESPACHO</v>
          </cell>
          <cell r="AJ2252" t="str">
            <v>Normal</v>
          </cell>
          <cell r="AL2252" t="str">
            <v>NO</v>
          </cell>
          <cell r="AN2252" t="str">
            <v>NORINDSANAEN11260</v>
          </cell>
          <cell r="AP2252">
            <v>44943</v>
          </cell>
          <cell r="AR2252" t="str">
            <v>MOVISTAR_2023-00644</v>
          </cell>
          <cell r="AS2252">
            <v>331075</v>
          </cell>
          <cell r="AT2252" t="str">
            <v>D40</v>
          </cell>
          <cell r="AU2252" t="str">
            <v>INDIRECTO</v>
          </cell>
          <cell r="AV2252">
            <v>34</v>
          </cell>
          <cell r="AX2252" t="str">
            <v>ENTREGADO</v>
          </cell>
          <cell r="AY2252" t="str">
            <v>LTE NOKIA C2 2E AZUL: 2 und / LTE REALME C35 NEGRO: 3 und / LTE SAMSUNG A03 AZUL: 1 und / LTE SAMSUNG A03 NEGRO: 2 und / LTE SAMSUNG A04E NEGRO: 5 und / LTE SAMSUNG A13 NEGRO: 4 und / LTE SAMSUNG A23 AZUL: 2 und / LTE SAMSUNG A23 NEGRO: 3 und / LTE SAMSUNG A53 5G NEGRO: 1 und / LTE XIAOMI REDMI 10C 128GB GRIS: 5 und / LTE XIAOMI REDMI NOTE 11 GRIS: 2 und / LTE XIAOMI REDMI NOTE 11S AZUL: 4 und</v>
          </cell>
          <cell r="AZ2252" t="str">
            <v>TERMINAL</v>
          </cell>
          <cell r="BA2252" t="str">
            <v/>
          </cell>
        </row>
        <row r="2253">
          <cell r="A2253" t="str">
            <v>2023-00645</v>
          </cell>
          <cell r="B2253" t="str">
            <v>MOVISTAR</v>
          </cell>
          <cell r="C2253">
            <v>44943</v>
          </cell>
          <cell r="D2253" t="str">
            <v>FLEXNET ECUADOR - MOVISTAR</v>
          </cell>
          <cell r="E2253" t="str">
            <v>CALLE 28 DE JUNIO S/N Y GARCIA MORENO ENTRADA LLANO GRANDE</v>
          </cell>
          <cell r="H2253" t="str">
            <v>170208</v>
          </cell>
          <cell r="I2253" t="str">
            <v>QUITO</v>
          </cell>
          <cell r="J2253" t="str">
            <v>PICHINCHA</v>
          </cell>
          <cell r="K2253" t="str">
            <v>CAVS AE NORPHONE EL CONDADO_PUSDÁ CHEZA ERIKA ELIZABETH</v>
          </cell>
          <cell r="L2253" t="str">
            <v>AVENIDA DE LA PRENSA Y AVENIDA KENNEDY CC CONDADO SHOPPING  LOCAL 314 FRENTE A KIA</v>
          </cell>
          <cell r="O2253" t="str">
            <v>QUITO</v>
          </cell>
          <cell r="P2253" t="str">
            <v>QUITO</v>
          </cell>
          <cell r="Q2253" t="str">
            <v>PICHINCHA</v>
          </cell>
          <cell r="R2253" t="str">
            <v>2023-00645</v>
          </cell>
          <cell r="W2253" t="str">
            <v>1091717898001</v>
          </cell>
          <cell r="X2253" t="str">
            <v>984246089</v>
          </cell>
          <cell r="AA2253">
            <v>44943</v>
          </cell>
          <cell r="AD2253">
            <v>1</v>
          </cell>
          <cell r="AE2253">
            <v>1</v>
          </cell>
          <cell r="AH2253" t="str">
            <v> </v>
          </cell>
          <cell r="AI2253" t="str">
            <v>DESPACHO</v>
          </cell>
          <cell r="AJ2253" t="str">
            <v>Normal</v>
          </cell>
          <cell r="AL2253" t="str">
            <v>NO</v>
          </cell>
          <cell r="AN2253" t="str">
            <v>NORINDQUICAV7304</v>
          </cell>
          <cell r="AP2253">
            <v>44943</v>
          </cell>
          <cell r="AR2253" t="str">
            <v>MOVISTAR_2023-00645</v>
          </cell>
          <cell r="AS2253">
            <v>331078</v>
          </cell>
          <cell r="AT2253" t="str">
            <v>D40</v>
          </cell>
          <cell r="AU2253" t="str">
            <v>INDIRECTO</v>
          </cell>
          <cell r="AV2253">
            <v>45</v>
          </cell>
          <cell r="AX2253" t="str">
            <v>ENTREGADO</v>
          </cell>
          <cell r="AY2253" t="str">
            <v>LTE HONOR 70 VERDE: 3 und / LTE HONOR X6 NEGRO: 3 und / LTE HONOR X6 SILVER: 3 und / LTE NOKIA C2 2E AZUL: 3 und / LTE REALME C35 NEGRO: 2 und / LTE SAMSUNG A04E NEGRO: 5 und / LTE SAMSUNG A23 AZUL: 5 und / LTE SAMSUNG A23 NEGRO: 3 und / LTE SAMSUNG A53 5G AZUL: 2 und / LTE SAMSUNG A53 5G NEGRO + SAMSUNG GALAXY FIT2: 1 und / LTE SAMSUNG A53 5G NEGRO + SILICONE COVER GALAXY A53 5G: 1 und / LTE SAMSUNG S21 FE GRIS: 2 und / LTE SAMSUNG TAB A7 LITE (T225): 3 und / LTE XIAOMI REDMI 10A 64GB AZUL: 2 und / LTE XIAOMI REDMI NOTE 11 GRIS: 2 und / LTE XIAOMI REDMI NOTE 11S AZUL: 2 und / LTE XIAOMI REDMI NOTE 11S NEGRO: 3 und</v>
          </cell>
          <cell r="AZ2253" t="str">
            <v>TABLET / TERMINAL / TERMINAL ACCESORIO</v>
          </cell>
          <cell r="BA2253" t="str">
            <v/>
          </cell>
        </row>
        <row r="2254">
          <cell r="A2254" t="str">
            <v>2023-00646</v>
          </cell>
          <cell r="B2254" t="str">
            <v>MOVISTAR</v>
          </cell>
          <cell r="C2254">
            <v>44943</v>
          </cell>
          <cell r="D2254" t="str">
            <v>FLEXNET ECUADOR - MOVISTAR</v>
          </cell>
          <cell r="E2254" t="str">
            <v>CALLE 28 DE JUNIO S/N Y GARCIA MORENO ENTRADA LLANO GRANDE</v>
          </cell>
          <cell r="H2254" t="str">
            <v>170208</v>
          </cell>
          <cell r="I2254" t="str">
            <v>QUITO</v>
          </cell>
          <cell r="J2254" t="str">
            <v>PICHINCHA</v>
          </cell>
          <cell r="K2254" t="str">
            <v>CAVS AE NORPHONE EL JARDIN_PAOLA MORAN</v>
          </cell>
          <cell r="L2254" t="str">
            <v>AV AMAZONAS N6  114 Y REPUBLICA CC EL JARDIN</v>
          </cell>
          <cell r="O2254" t="str">
            <v>QUITO</v>
          </cell>
          <cell r="P2254" t="str">
            <v>QUITO</v>
          </cell>
          <cell r="Q2254" t="str">
            <v>PICHINCHA</v>
          </cell>
          <cell r="R2254" t="str">
            <v>2023-00646</v>
          </cell>
          <cell r="W2254" t="str">
            <v>1091717898001</v>
          </cell>
          <cell r="X2254" t="str">
            <v>998659562</v>
          </cell>
          <cell r="AA2254">
            <v>44943</v>
          </cell>
          <cell r="AD2254">
            <v>1</v>
          </cell>
          <cell r="AE2254">
            <v>1</v>
          </cell>
          <cell r="AH2254" t="str">
            <v> </v>
          </cell>
          <cell r="AI2254" t="str">
            <v>DESPACHO</v>
          </cell>
          <cell r="AJ2254" t="str">
            <v>Normal</v>
          </cell>
          <cell r="AL2254" t="str">
            <v>NO</v>
          </cell>
          <cell r="AN2254" t="str">
            <v>NORINDQUICAV7307</v>
          </cell>
          <cell r="AP2254">
            <v>44943</v>
          </cell>
          <cell r="AR2254" t="str">
            <v>MOVISTAR_2023-00646</v>
          </cell>
          <cell r="AS2254">
            <v>331081</v>
          </cell>
          <cell r="AT2254" t="str">
            <v>D40</v>
          </cell>
          <cell r="AU2254" t="str">
            <v>INDIRECTO</v>
          </cell>
          <cell r="AV2254">
            <v>27</v>
          </cell>
          <cell r="AX2254" t="str">
            <v>ENTREGADO</v>
          </cell>
          <cell r="AY2254" t="str">
            <v>LTE HONOR 70 VERDE: 2 und / LTE HONOR X6 NEGRO: 2 und / LTE NOKIA G21 AZUL: 2 und / LTE SAMSUNG A03 AZUL: 1 und / LTE SAMSUNG A03 NEGRO: 4 und / LTE SAMSUNG A04E NEGRO: 5 und / LTE SAMSUNG A23 NEGRO: 4 und / LTE SAMSUNG A53 5G AZUL: 2 und / LTE SAMSUNG S21 FE GRIS: 1 und / LTE SAMSUNG TAB A7 LITE (T225): 2 und / LTE XIAOMI REDMI NOTE 11 GRIS: 2 und</v>
          </cell>
          <cell r="AZ2254" t="str">
            <v>TABLET / TERMINAL</v>
          </cell>
          <cell r="BA2254" t="str">
            <v/>
          </cell>
        </row>
        <row r="2255">
          <cell r="A2255" t="str">
            <v>2023-00647</v>
          </cell>
          <cell r="B2255" t="str">
            <v>MOVISTAR</v>
          </cell>
          <cell r="C2255">
            <v>44943</v>
          </cell>
          <cell r="D2255" t="str">
            <v>FLEXNET ECUADOR - MOVISTAR</v>
          </cell>
          <cell r="E2255" t="str">
            <v>CALLE 28 DE JUNIO S/N Y GARCIA MORENO ENTRADA LLANO GRANDE</v>
          </cell>
          <cell r="H2255" t="str">
            <v>170208</v>
          </cell>
          <cell r="I2255" t="str">
            <v>QUITO</v>
          </cell>
          <cell r="J2255" t="str">
            <v>PICHINCHA</v>
          </cell>
          <cell r="K2255" t="str">
            <v>CAVS AE NORPHONE EL PORTAL_LOURDES BRAVO</v>
          </cell>
          <cell r="L2255" t="str">
            <v>AV GALO PLAZA LASSO Y AV SIMON BOLIVAR CENTRO COMERCIAL PORTAL SHOPPING LOCAL P25253 PISO DOS</v>
          </cell>
          <cell r="O2255" t="str">
            <v>QUITO</v>
          </cell>
          <cell r="P2255" t="str">
            <v>QUITO</v>
          </cell>
          <cell r="Q2255" t="str">
            <v>PICHINCHA</v>
          </cell>
          <cell r="R2255" t="str">
            <v>2023-00647</v>
          </cell>
          <cell r="W2255" t="str">
            <v>1091717898001</v>
          </cell>
          <cell r="X2255" t="str">
            <v>998659562</v>
          </cell>
          <cell r="AA2255">
            <v>44943</v>
          </cell>
          <cell r="AD2255">
            <v>1</v>
          </cell>
          <cell r="AE2255">
            <v>1</v>
          </cell>
          <cell r="AH2255" t="str">
            <v> </v>
          </cell>
          <cell r="AI2255" t="str">
            <v>DESPACHO</v>
          </cell>
          <cell r="AJ2255" t="str">
            <v>Normal</v>
          </cell>
          <cell r="AL2255" t="str">
            <v>NO</v>
          </cell>
          <cell r="AN2255" t="str">
            <v>NORINDQUICAV7258</v>
          </cell>
          <cell r="AP2255">
            <v>44943</v>
          </cell>
          <cell r="AR2255" t="str">
            <v>MOVISTAR_2023-00647</v>
          </cell>
          <cell r="AS2255">
            <v>331079</v>
          </cell>
          <cell r="AT2255" t="str">
            <v>D40</v>
          </cell>
          <cell r="AU2255" t="str">
            <v>INDIRECTO</v>
          </cell>
          <cell r="AV2255">
            <v>36</v>
          </cell>
          <cell r="AX2255" t="str">
            <v>EN_TRANSITO</v>
          </cell>
          <cell r="AY2255" t="str">
            <v>LTE HONOR 70 VERDE: 2 und / LTE HONOR X6 NEGRO: 2 und / LTE REALME C35 NEGRO: 2 und / LTE SAMSUNG A03 AZUL: 1 und / LTE SAMSUNG A03 NEGRO: 2 und / LTE SAMSUNG A04E NEGRO: 5 und / LTE SAMSUNG A13 AZUL: 3 und / LTE SAMSUNG A13 NEGRO: 4 und / LTE SAMSUNG A23 AZUL: 2 und / LTE SAMSUNG A53 5G AZUL: 4 und / LTE SAMSUNG TAB A7 LITE (T225): 2 und / LTE XIAOMI REDMI NOTE 11 GRIS: 2 und / LTE XIAOMI REDMI NOTE 11S AZUL: 3 und / LTE XIAOMI REDMI NOTE 11S NEGRO: 2 und</v>
          </cell>
          <cell r="AZ2255" t="str">
            <v>TABLET / TERMINAL</v>
          </cell>
          <cell r="BA2255" t="str">
            <v/>
          </cell>
        </row>
        <row r="2256">
          <cell r="A2256" t="str">
            <v>2023-00651</v>
          </cell>
          <cell r="B2256" t="str">
            <v>MOVISTAR</v>
          </cell>
          <cell r="C2256">
            <v>44943</v>
          </cell>
          <cell r="D2256" t="str">
            <v>FLEXNET ECUADOR - MOVISTAR</v>
          </cell>
          <cell r="E2256" t="str">
            <v>CALLE 28 DE JUNIO S/N Y GARCIA MORENO ENTRADA LLANO GRANDE</v>
          </cell>
          <cell r="H2256" t="str">
            <v>170208</v>
          </cell>
          <cell r="I2256" t="str">
            <v>QUITO</v>
          </cell>
          <cell r="J2256" t="str">
            <v>PICHINCHA</v>
          </cell>
          <cell r="K2256" t="str">
            <v>NORPHONE CAVS DAS SANTO DOMINGO_LOURDES BRAVO</v>
          </cell>
          <cell r="L2256" t="str">
            <v>29 DE MAYO Y LATACUNGA A LADO DEL POLLO GUS SANTO DOMINGO</v>
          </cell>
          <cell r="O2256" t="str">
            <v>SANTO DOMINGO</v>
          </cell>
          <cell r="P2256" t="str">
            <v>SANTO DOMINGO</v>
          </cell>
          <cell r="Q2256" t="str">
            <v>SANTO DOMINGO DE LOS TSACHILAS</v>
          </cell>
          <cell r="R2256" t="str">
            <v>2023-00651</v>
          </cell>
          <cell r="W2256" t="str">
            <v>1091717898001</v>
          </cell>
          <cell r="X2256" t="str">
            <v>984246089</v>
          </cell>
          <cell r="AA2256">
            <v>44943</v>
          </cell>
          <cell r="AD2256">
            <v>1</v>
          </cell>
          <cell r="AE2256">
            <v>1</v>
          </cell>
          <cell r="AH2256" t="str">
            <v> </v>
          </cell>
          <cell r="AI2256" t="str">
            <v>DESPACHO</v>
          </cell>
          <cell r="AJ2256" t="str">
            <v>Normal</v>
          </cell>
          <cell r="AL2256" t="str">
            <v>NO</v>
          </cell>
          <cell r="AN2256" t="str">
            <v>NORINDSANNOR12478</v>
          </cell>
          <cell r="AP2256">
            <v>44943</v>
          </cell>
          <cell r="AR2256" t="str">
            <v>MOVISTAR_2023-00651</v>
          </cell>
          <cell r="AS2256">
            <v>331127</v>
          </cell>
          <cell r="AT2256" t="str">
            <v>D40</v>
          </cell>
          <cell r="AU2256" t="str">
            <v>INDIRECTO</v>
          </cell>
          <cell r="AV2256">
            <v>17</v>
          </cell>
          <cell r="AX2256" t="str">
            <v>ENTREGADO</v>
          </cell>
          <cell r="AY2256" t="str">
            <v>LTE HONOR X6 NEGRO: 2 und / LTE MOTO G22 NEGRO: 3 und / LTE NOKIA C2 2E AZUL: 3 und / LTE SAMSUNG A03 NEGRO: 3 und / LTE SAMSUNG A04E AZUL: 3 und / LTE XIAOMI REDMI 10C 128GB GRIS: 1 und / LTE XIAOMI REDMI NOTE 11 GRIS: 2 und</v>
          </cell>
          <cell r="AZ2256" t="str">
            <v>TERMINAL</v>
          </cell>
          <cell r="BA2256" t="str">
            <v/>
          </cell>
        </row>
        <row r="2257">
          <cell r="A2257" t="str">
            <v>2023-00652</v>
          </cell>
          <cell r="B2257" t="str">
            <v>MOVISTAR</v>
          </cell>
          <cell r="C2257">
            <v>44943</v>
          </cell>
          <cell r="D2257" t="str">
            <v>FLEXNET ECUADOR - MOVISTAR</v>
          </cell>
          <cell r="E2257" t="str">
            <v>CALLE 28 DE JUNIO S/N Y GARCIA MORENO ENTRADA LLANO GRANDE</v>
          </cell>
          <cell r="H2257" t="str">
            <v>170208</v>
          </cell>
          <cell r="I2257" t="str">
            <v>QUITO</v>
          </cell>
          <cell r="J2257" t="str">
            <v>PICHINCHA</v>
          </cell>
          <cell r="K2257" t="str">
            <v>NORPHONE (ISLA RIOCENTRO SUR)_LOURDES BRAVO</v>
          </cell>
          <cell r="L2257" t="str">
            <v>CC RIOCENTRO SUR AVENIDA 25 DE JULIO</v>
          </cell>
          <cell r="O2257" t="str">
            <v>GUAYAQUIL</v>
          </cell>
          <cell r="P2257" t="str">
            <v>GUAYAQUIL</v>
          </cell>
          <cell r="Q2257" t="str">
            <v>GUAYAS</v>
          </cell>
          <cell r="R2257" t="str">
            <v>2023-00652</v>
          </cell>
          <cell r="W2257" t="str">
            <v>1091717898001</v>
          </cell>
          <cell r="X2257" t="str">
            <v>984246089</v>
          </cell>
          <cell r="AA2257">
            <v>44943</v>
          </cell>
          <cell r="AD2257">
            <v>1</v>
          </cell>
          <cell r="AE2257">
            <v>1</v>
          </cell>
          <cell r="AH2257" t="str">
            <v> </v>
          </cell>
          <cell r="AI2257" t="str">
            <v>DESPACHO</v>
          </cell>
          <cell r="AJ2257" t="str">
            <v>Normal</v>
          </cell>
          <cell r="AL2257" t="str">
            <v>NO</v>
          </cell>
          <cell r="AN2257" t="str">
            <v>NORINDGUANOR9705</v>
          </cell>
          <cell r="AP2257">
            <v>44943</v>
          </cell>
          <cell r="AR2257" t="str">
            <v>MOVISTAR_2023-00652</v>
          </cell>
          <cell r="AS2257">
            <v>331131</v>
          </cell>
          <cell r="AT2257" t="str">
            <v>D40</v>
          </cell>
          <cell r="AU2257" t="str">
            <v>INDIRECTO</v>
          </cell>
          <cell r="AV2257">
            <v>5</v>
          </cell>
          <cell r="AX2257" t="str">
            <v>EN_TRANSITO</v>
          </cell>
          <cell r="AY2257" t="str">
            <v>LTE HONOR X6 AZUL: 1 und / LTE SAMSUNG A04E AZUL: 2 und / LTE XIAOMI REDMI NOTE 11 GRIS: 2 und</v>
          </cell>
          <cell r="AZ2257" t="str">
            <v>TERMINAL</v>
          </cell>
          <cell r="BA2257" t="str">
            <v/>
          </cell>
        </row>
        <row r="2258">
          <cell r="A2258" t="str">
            <v>2023-00653</v>
          </cell>
          <cell r="B2258" t="str">
            <v>MOVISTAR</v>
          </cell>
          <cell r="C2258">
            <v>44943</v>
          </cell>
          <cell r="D2258" t="str">
            <v>FLEXNET ECUADOR - MOVISTAR</v>
          </cell>
          <cell r="E2258" t="str">
            <v>CALLE 28 DE JUNIO S/N Y GARCIA MORENO ENTRADA LLANO GRANDE</v>
          </cell>
          <cell r="H2258" t="str">
            <v>170208</v>
          </cell>
          <cell r="I2258" t="str">
            <v>QUITO</v>
          </cell>
          <cell r="J2258" t="str">
            <v>PICHINCHA</v>
          </cell>
          <cell r="K2258" t="str">
            <v>CAVS AE SALESLAND SCALA_DIEGO FERNANDO MENA VILLALBA</v>
          </cell>
          <cell r="L2258" t="str">
            <v>KILOMETRO 12 ½, PARROQUIA DE CUMBAYA, CENTRO COMERCIAL SCALA SHOPPING, PLANTA BAJA, LOCAL L104</v>
          </cell>
          <cell r="O2258" t="str">
            <v>QUITO</v>
          </cell>
          <cell r="P2258" t="str">
            <v>QUITO</v>
          </cell>
          <cell r="Q2258" t="str">
            <v>PICHINCHA</v>
          </cell>
          <cell r="R2258" t="str">
            <v>2023-00653</v>
          </cell>
          <cell r="W2258" t="str">
            <v>1713085593</v>
          </cell>
          <cell r="X2258" t="str">
            <v>22256500</v>
          </cell>
          <cell r="AA2258">
            <v>44943</v>
          </cell>
          <cell r="AD2258">
            <v>1</v>
          </cell>
          <cell r="AE2258">
            <v>1</v>
          </cell>
          <cell r="AH2258" t="str">
            <v>0</v>
          </cell>
          <cell r="AI2258" t="str">
            <v>DESPACHO</v>
          </cell>
          <cell r="AJ2258" t="str">
            <v>Normal</v>
          </cell>
          <cell r="AL2258" t="str">
            <v>NO</v>
          </cell>
          <cell r="AN2258" t="str">
            <v>SALINDQUICAV16598</v>
          </cell>
          <cell r="AP2258">
            <v>44943</v>
          </cell>
          <cell r="AR2258" t="str">
            <v>MOVISTAR_2023-00653</v>
          </cell>
          <cell r="AS2258">
            <v>331126</v>
          </cell>
          <cell r="AT2258" t="str">
            <v>D40</v>
          </cell>
          <cell r="AU2258" t="str">
            <v>INDIRECTO</v>
          </cell>
          <cell r="AV2258">
            <v>50</v>
          </cell>
          <cell r="AX2258" t="str">
            <v>EN_TRANSITO</v>
          </cell>
          <cell r="AY2258" t="str">
            <v>ESIM MOVISTAR_ESIM EVOUCHERS CODE QR: 20 und / LTE HONOR X6 AZUL: 3 und / LTE HONOR X6 NEGRO: 2 und / LTE HONOR X6 SILVER: 2 und / LTE HONOR X8 NEGRO: 2 und / LTE NOKIA C21 AZUL: 3 und / LTE REALME C21Y AZUL: 3 und / LTE SAMSUNG A03 NEGRO: 2 und / LTE SAMSUNG A04E AZUL: 2 und / LTE SAMSUNG A04E NEGRO: 2 und / LTE SAMSUNG A23 AZUL: 3 und / LTE SAMSUNG A23 NEGRO: 2 und / LTE SAMSUNG S21 FE GRIS: 2 und / LTE SAMSUNG TAB A7 LITE (T225): 2 und</v>
          </cell>
          <cell r="AZ2258" t="str">
            <v>SIMCARD / TABLET / TERMINAL</v>
          </cell>
          <cell r="BA2258" t="str">
            <v/>
          </cell>
        </row>
        <row r="2259">
          <cell r="A2259" t="str">
            <v>2023-00654</v>
          </cell>
          <cell r="B2259" t="str">
            <v>MOVISTAR</v>
          </cell>
          <cell r="C2259">
            <v>44943</v>
          </cell>
          <cell r="D2259" t="str">
            <v>FLEXNET ECUADOR - MOVISTAR</v>
          </cell>
          <cell r="E2259" t="str">
            <v>CALLE 28 DE JUNIO S/N Y GARCIA MORENO ENTRADA LLANO GRANDE</v>
          </cell>
          <cell r="H2259" t="str">
            <v>170208</v>
          </cell>
          <cell r="I2259" t="str">
            <v>QUITO</v>
          </cell>
          <cell r="J2259" t="str">
            <v>PICHINCHA</v>
          </cell>
          <cell r="K2259" t="str">
            <v>NORPHONE AMBATO_PAOLA MORAN</v>
          </cell>
          <cell r="L2259" t="str">
            <v>AV CEVALLOS ENTRE CALLES MERA Y MARTINEZ CAV NORPHONE</v>
          </cell>
          <cell r="O2259" t="str">
            <v>AMBATO</v>
          </cell>
          <cell r="P2259" t="str">
            <v>AMBATO</v>
          </cell>
          <cell r="Q2259" t="str">
            <v>TUNGURAHUA</v>
          </cell>
          <cell r="R2259" t="str">
            <v>2023-00654</v>
          </cell>
          <cell r="W2259" t="str">
            <v>1091717898001</v>
          </cell>
          <cell r="X2259" t="str">
            <v>998659562</v>
          </cell>
          <cell r="AA2259">
            <v>44943</v>
          </cell>
          <cell r="AD2259">
            <v>1</v>
          </cell>
          <cell r="AE2259">
            <v>1</v>
          </cell>
          <cell r="AH2259" t="str">
            <v> </v>
          </cell>
          <cell r="AI2259" t="str">
            <v>DESPACHO</v>
          </cell>
          <cell r="AJ2259" t="str">
            <v>Normal</v>
          </cell>
          <cell r="AL2259" t="str">
            <v>NO</v>
          </cell>
          <cell r="AN2259" t="str">
            <v>NORINDAMBNOR0299</v>
          </cell>
          <cell r="AP2259">
            <v>44943</v>
          </cell>
          <cell r="AR2259" t="str">
            <v>MOVISTAR_2023-00654</v>
          </cell>
          <cell r="AS2259">
            <v>331130</v>
          </cell>
          <cell r="AT2259" t="str">
            <v>D40</v>
          </cell>
          <cell r="AU2259" t="str">
            <v>INDIRECTO</v>
          </cell>
          <cell r="AV2259">
            <v>12</v>
          </cell>
          <cell r="AX2259" t="str">
            <v>EN_TRANSITO</v>
          </cell>
          <cell r="AY2259" t="str">
            <v>LTE HONOR X6 NEGRO: 2 und / LTE MOTO G22 NEGRO: 2 und / LTE SAMSUNG A04E AZUL: 3 und / LTE SAMSUNG A13 AZUL: 3 und / LTE XIAOMI REDMI NOTE 11 GRIS: 2 und</v>
          </cell>
          <cell r="AZ2259" t="str">
            <v>TERMINAL</v>
          </cell>
          <cell r="BA2259" t="str">
            <v/>
          </cell>
        </row>
        <row r="2260">
          <cell r="A2260" t="str">
            <v>2023-00655</v>
          </cell>
          <cell r="B2260" t="str">
            <v>MOVISTAR</v>
          </cell>
          <cell r="C2260">
            <v>44943</v>
          </cell>
          <cell r="D2260" t="str">
            <v>FLEXNET ECUADOR - MOVISTAR</v>
          </cell>
          <cell r="E2260" t="str">
            <v>CALLE 28 DE JUNIO S/N Y GARCIA MORENO ENTRADA LLANO GRANDE</v>
          </cell>
          <cell r="H2260" t="str">
            <v>170208</v>
          </cell>
          <cell r="I2260" t="str">
            <v>QUITO</v>
          </cell>
          <cell r="J2260" t="str">
            <v>PICHINCHA</v>
          </cell>
          <cell r="K2260" t="str">
            <v>NORPHONE C.C. PASEO SHOPPING LA LIBERTAD_LOURDES BRAVO</v>
          </cell>
          <cell r="L2260" t="str">
            <v>C.C. EL PASEO SHOPPING LA PENINSULA LOCAL 1 PLANTA BAJA BARRIO SAN FRANCISCO MZ 38. CALLE 9</v>
          </cell>
          <cell r="O2260" t="str">
            <v>LA LIBERTAD</v>
          </cell>
          <cell r="P2260" t="str">
            <v>LA LIBERTAD</v>
          </cell>
          <cell r="Q2260" t="str">
            <v>SANTA ELENA</v>
          </cell>
          <cell r="R2260" t="str">
            <v>2023-00655</v>
          </cell>
          <cell r="W2260" t="str">
            <v>1091717898001</v>
          </cell>
          <cell r="X2260" t="str">
            <v>984246089</v>
          </cell>
          <cell r="AA2260">
            <v>44943</v>
          </cell>
          <cell r="AD2260">
            <v>1</v>
          </cell>
          <cell r="AE2260">
            <v>1</v>
          </cell>
          <cell r="AH2260" t="str">
            <v> </v>
          </cell>
          <cell r="AI2260" t="str">
            <v>DESPACHO</v>
          </cell>
          <cell r="AJ2260" t="str">
            <v>Normal</v>
          </cell>
          <cell r="AL2260" t="str">
            <v>NO</v>
          </cell>
          <cell r="AN2260" t="str">
            <v>NORINDSANNOR10493</v>
          </cell>
          <cell r="AP2260">
            <v>44943</v>
          </cell>
          <cell r="AR2260" t="str">
            <v>MOVISTAR_2023-00655</v>
          </cell>
          <cell r="AS2260">
            <v>331128</v>
          </cell>
          <cell r="AT2260" t="str">
            <v>D40</v>
          </cell>
          <cell r="AU2260" t="str">
            <v>INDIRECTO</v>
          </cell>
          <cell r="AV2260">
            <v>13</v>
          </cell>
          <cell r="AX2260" t="str">
            <v>EN_TRANSITO</v>
          </cell>
          <cell r="AY2260" t="str">
            <v>LTE HONOR X6 NEGRO: 1 und / LTE SAMSUNG A04E AZUL: 3 und / LTE SAMSUNG A13 NEGRO: 2 und / LTE SAMSUNG A53 5G AZUL: 3 und / LTE XIAOMI REDMI 10A 64GB SILVER: 2 und / LTE XIAOMI REDMI NOTE 11 GRIS: 2 und</v>
          </cell>
          <cell r="AZ2260" t="str">
            <v>TERMINAL</v>
          </cell>
          <cell r="BA2260" t="str">
            <v/>
          </cell>
        </row>
        <row r="2261">
          <cell r="A2261" t="str">
            <v>2023-00656</v>
          </cell>
          <cell r="B2261" t="str">
            <v>MOVISTAR</v>
          </cell>
          <cell r="C2261">
            <v>44943</v>
          </cell>
          <cell r="D2261" t="str">
            <v>FLEXNET ECUADOR - MOVISTAR</v>
          </cell>
          <cell r="E2261" t="str">
            <v>CALLE 28 DE JUNIO S/N Y GARCIA MORENO ENTRADA LLANO GRANDE</v>
          </cell>
          <cell r="H2261" t="str">
            <v>170208</v>
          </cell>
          <cell r="I2261" t="str">
            <v>QUITO</v>
          </cell>
          <cell r="J2261" t="str">
            <v>PICHINCHA</v>
          </cell>
          <cell r="K2261" t="str">
            <v>NORPHONE C.C. RIOCENTRO CEIBOS_PAOLA MORAN</v>
          </cell>
          <cell r="L2261" t="str">
            <v>C.C. RIOCENTRO CEIBOS LOCAL 28 AV DEL BOMBERO VIA A LA COSTA KM 65</v>
          </cell>
          <cell r="O2261" t="str">
            <v>GUAYAQUIL</v>
          </cell>
          <cell r="P2261" t="str">
            <v>GUAYAQUIL</v>
          </cell>
          <cell r="Q2261" t="str">
            <v>GUAYAS</v>
          </cell>
          <cell r="R2261" t="str">
            <v>2023-00656</v>
          </cell>
          <cell r="W2261" t="str">
            <v>1091717898001</v>
          </cell>
          <cell r="X2261" t="str">
            <v>998659562</v>
          </cell>
          <cell r="AA2261">
            <v>44943</v>
          </cell>
          <cell r="AD2261">
            <v>1</v>
          </cell>
          <cell r="AE2261">
            <v>1</v>
          </cell>
          <cell r="AH2261" t="str">
            <v>FRENTE AL HOSPITAL DEL IESS CEIBOS</v>
          </cell>
          <cell r="AI2261" t="str">
            <v>DESPACHO</v>
          </cell>
          <cell r="AJ2261" t="str">
            <v>Normal</v>
          </cell>
          <cell r="AL2261" t="str">
            <v>NO</v>
          </cell>
          <cell r="AN2261" t="str">
            <v>NORINDGUANOR9024</v>
          </cell>
          <cell r="AP2261">
            <v>44943</v>
          </cell>
          <cell r="AR2261" t="str">
            <v>MOVISTAR_2023-00656</v>
          </cell>
          <cell r="AS2261">
            <v>331132</v>
          </cell>
          <cell r="AT2261" t="str">
            <v>D40</v>
          </cell>
          <cell r="AU2261" t="str">
            <v>INDIRECTO</v>
          </cell>
          <cell r="AV2261">
            <v>7</v>
          </cell>
          <cell r="AX2261" t="str">
            <v>ENTREGADO</v>
          </cell>
          <cell r="AY2261" t="str">
            <v>LTE HONOR X6 NEGRO: 1 und / LTE SAMSUNG A04E AZUL: 3 und / LTE XIAOMI REDMI 10A 64GB AZUL: 1 und / LTE XIAOMI REDMI NOTE 11 GRIS: 2 und</v>
          </cell>
          <cell r="AZ2261" t="str">
            <v>TERMINAL</v>
          </cell>
          <cell r="BA2261" t="str">
            <v/>
          </cell>
        </row>
        <row r="2262">
          <cell r="A2262" t="str">
            <v>2023-00657</v>
          </cell>
          <cell r="B2262" t="str">
            <v>MOVISTAR</v>
          </cell>
          <cell r="C2262">
            <v>44943</v>
          </cell>
          <cell r="D2262" t="str">
            <v>FLEXNET ECUADOR - MOVISTAR</v>
          </cell>
          <cell r="E2262" t="str">
            <v>CALLE 28 DE JUNIO S/N Y GARCIA MORENO ENTRADA LLANO GRANDE</v>
          </cell>
          <cell r="H2262" t="str">
            <v>170208</v>
          </cell>
          <cell r="I2262" t="str">
            <v>QUITO</v>
          </cell>
          <cell r="J2262" t="str">
            <v>PICHINCHA</v>
          </cell>
          <cell r="K2262" t="str">
            <v>AE CELISTICS CCI_KLEBER GRANDA_DANY IMBAQUINGO</v>
          </cell>
          <cell r="L2262" t="str">
            <v>AV AMAZONAS Y NACIONES UNIDAS CENTRO COMERCIAL IÑAQUITO LC 223 224</v>
          </cell>
          <cell r="O2262" t="str">
            <v>QUITO</v>
          </cell>
          <cell r="P2262" t="str">
            <v>QUITO</v>
          </cell>
          <cell r="Q2262" t="str">
            <v>PICHINCHA</v>
          </cell>
          <cell r="R2262" t="str">
            <v>2023-00657</v>
          </cell>
          <cell r="W2262" t="str">
            <v>1792161037001</v>
          </cell>
          <cell r="X2262" t="str">
            <v>0992567346_094084829</v>
          </cell>
          <cell r="AA2262">
            <v>44943</v>
          </cell>
          <cell r="AD2262">
            <v>1</v>
          </cell>
          <cell r="AE2262">
            <v>1</v>
          </cell>
          <cell r="AH2262" t="str">
            <v>CENTRO COMERCIAL IÑAQUITO LC 223224</v>
          </cell>
          <cell r="AI2262" t="str">
            <v>DESPACHO</v>
          </cell>
          <cell r="AJ2262" t="str">
            <v>Normal</v>
          </cell>
          <cell r="AL2262" t="str">
            <v>NO</v>
          </cell>
          <cell r="AN2262" t="str">
            <v>CELINDQUIAEC7318</v>
          </cell>
          <cell r="AP2262">
            <v>44943</v>
          </cell>
          <cell r="AR2262" t="str">
            <v>MOVISTAR_2023-00657</v>
          </cell>
          <cell r="AS2262">
            <v>331125</v>
          </cell>
          <cell r="AT2262" t="str">
            <v>D40</v>
          </cell>
          <cell r="AU2262" t="str">
            <v>INDIRECTO</v>
          </cell>
          <cell r="AV2262">
            <v>35</v>
          </cell>
          <cell r="AX2262" t="str">
            <v>INCIDENCIA</v>
          </cell>
          <cell r="AY2262" t="str">
            <v>LTE HONOR 70 VERDE: 1 und / LTE HONOR X6 NEGRO: 5 und / LTE HONOR X6 SILVER: 3 und / LTE MOTO E32 PLATA: 5 und / LTE MOTO G22 NEGRO: 5 und / LTE SAMSUNG A04E AZUL: 3 und / LTE SAMSUNG A04E NEGRO: 3 und / LTE SAMSUNG A53 5G AZUL: 5 und / LTE SAMSUNG S21 FE GRIS: 3 und / LTE SAMSUNG TAB A7 LITE (T225): 2 und</v>
          </cell>
          <cell r="AZ2262" t="str">
            <v>TABLET / TERMINAL</v>
          </cell>
          <cell r="BA2262" t="str">
            <v/>
          </cell>
        </row>
        <row r="2263">
          <cell r="A2263" t="str">
            <v>2023-00658</v>
          </cell>
          <cell r="B2263" t="str">
            <v>MOVISTAR</v>
          </cell>
          <cell r="C2263">
            <v>44943</v>
          </cell>
          <cell r="D2263" t="str">
            <v>FLEXNET ECUADOR - MOVISTAR</v>
          </cell>
          <cell r="E2263" t="str">
            <v>CALLE 28 DE JUNIO S/N Y GARCIA MORENO ENTRADA LLANO GRANDE</v>
          </cell>
          <cell r="H2263" t="str">
            <v>170208</v>
          </cell>
          <cell r="I2263" t="str">
            <v>QUITO</v>
          </cell>
          <cell r="J2263" t="str">
            <v>PICHINCHA</v>
          </cell>
          <cell r="K2263" t="str">
            <v>NORPHONE C.C. RIOCENTRO NORTE_PAOLA MORAN</v>
          </cell>
          <cell r="L2263" t="str">
            <v>CENTRO COMERCIAL RIOCENTRO NORTE AV FRANCISCO DE ORELLANA LOCAL 10 PRIMERA PUERTA</v>
          </cell>
          <cell r="O2263" t="str">
            <v>GUAYAQUIL</v>
          </cell>
          <cell r="P2263" t="str">
            <v>GUAYAQUIL</v>
          </cell>
          <cell r="Q2263" t="str">
            <v>GUAYAS</v>
          </cell>
          <cell r="R2263" t="str">
            <v>2023-00658</v>
          </cell>
          <cell r="W2263" t="str">
            <v>1091717898001</v>
          </cell>
          <cell r="X2263" t="str">
            <v>998659562</v>
          </cell>
          <cell r="AA2263">
            <v>44943</v>
          </cell>
          <cell r="AD2263">
            <v>1</v>
          </cell>
          <cell r="AE2263">
            <v>1</v>
          </cell>
          <cell r="AH2263" t="str">
            <v> </v>
          </cell>
          <cell r="AI2263" t="str">
            <v>DESPACHO</v>
          </cell>
          <cell r="AJ2263" t="str">
            <v>Normal</v>
          </cell>
          <cell r="AL2263" t="str">
            <v>NO</v>
          </cell>
          <cell r="AN2263" t="str">
            <v>NORINDGUANOR9018</v>
          </cell>
          <cell r="AP2263">
            <v>44943</v>
          </cell>
          <cell r="AR2263" t="str">
            <v>MOVISTAR_2023-00658</v>
          </cell>
          <cell r="AS2263">
            <v>331129</v>
          </cell>
          <cell r="AT2263" t="str">
            <v>D40</v>
          </cell>
          <cell r="AU2263" t="str">
            <v>INDIRECTO</v>
          </cell>
          <cell r="AV2263">
            <v>11</v>
          </cell>
          <cell r="AX2263" t="str">
            <v>ENTREGADO</v>
          </cell>
          <cell r="AY2263" t="str">
            <v>LTE HONOR X6 NEGRO: 1 und / LTE SAMSUNG A03 NEGRO: 5 und / LTE SAMSUNG A04E AZUL: 3 und / LTE XIAOMI REDMI NOTE 11 GRIS: 2 und</v>
          </cell>
          <cell r="AZ2263" t="str">
            <v>TERMINAL</v>
          </cell>
          <cell r="BA2263" t="str">
            <v/>
          </cell>
        </row>
        <row r="2264">
          <cell r="A2264" t="str">
            <v>2023-00659</v>
          </cell>
          <cell r="B2264" t="str">
            <v>MOVISTAR</v>
          </cell>
          <cell r="C2264">
            <v>44943</v>
          </cell>
          <cell r="D2264" t="str">
            <v>FLEXNET ECUADOR - MOVISTAR</v>
          </cell>
          <cell r="E2264" t="str">
            <v>CALLE 28 DE JUNIO S/N Y GARCIA MORENO ENTRADA LLANO GRANDE</v>
          </cell>
          <cell r="H2264" t="str">
            <v>170208</v>
          </cell>
          <cell r="I2264" t="str">
            <v>QUITO</v>
          </cell>
          <cell r="J2264" t="str">
            <v>PICHINCHA</v>
          </cell>
          <cell r="K2264" t="str">
            <v>NORPHONE C.C. RIOCENTRO SUR_PAOLA MORAN</v>
          </cell>
          <cell r="L2264" t="str">
            <v>C.C. RIOCENTRO SUR AV 25 DE JULIO LOCAL 43 JUNTO A LA UNIV. AGRARIA</v>
          </cell>
          <cell r="O2264" t="str">
            <v>GUAYAQUIL</v>
          </cell>
          <cell r="P2264" t="str">
            <v>GUAYAQUIL</v>
          </cell>
          <cell r="Q2264" t="str">
            <v>GUAYAS</v>
          </cell>
          <cell r="R2264" t="str">
            <v>2023-00659</v>
          </cell>
          <cell r="W2264" t="str">
            <v>1091717898001</v>
          </cell>
          <cell r="X2264" t="str">
            <v>998659562</v>
          </cell>
          <cell r="AA2264">
            <v>44943</v>
          </cell>
          <cell r="AD2264">
            <v>1</v>
          </cell>
          <cell r="AE2264">
            <v>1</v>
          </cell>
          <cell r="AH2264" t="str">
            <v>FRENTE AL BANCO ECUATORIANO DE LA VIVIENDA</v>
          </cell>
          <cell r="AI2264" t="str">
            <v>DESPACHO</v>
          </cell>
          <cell r="AJ2264" t="str">
            <v>Normal</v>
          </cell>
          <cell r="AL2264" t="str">
            <v>NO</v>
          </cell>
          <cell r="AN2264" t="str">
            <v>NORINDGUANOR9020</v>
          </cell>
          <cell r="AP2264">
            <v>44943</v>
          </cell>
          <cell r="AR2264" t="str">
            <v>MOVISTAR_2023-00659</v>
          </cell>
          <cell r="AS2264">
            <v>331135</v>
          </cell>
          <cell r="AT2264" t="str">
            <v>D40</v>
          </cell>
          <cell r="AU2264" t="str">
            <v>INDIRECTO</v>
          </cell>
          <cell r="AV2264">
            <v>9</v>
          </cell>
          <cell r="AX2264" t="str">
            <v>EN_TRANSITO</v>
          </cell>
          <cell r="AY2264" t="str">
            <v>LTE HONOR X6 NEGRO: 1 und / LTE MOTO G22 NEGRO: 2 und / LTE SAMSUNG A04E AZUL: 4 und / LTE XIAOMI REDMI NOTE 11 GRIS: 2 und</v>
          </cell>
          <cell r="AZ2264" t="str">
            <v>TERMINAL</v>
          </cell>
          <cell r="BA2264" t="str">
            <v/>
          </cell>
        </row>
        <row r="2265">
          <cell r="A2265" t="str">
            <v>2023-00660</v>
          </cell>
          <cell r="B2265" t="str">
            <v>MOVISTAR</v>
          </cell>
          <cell r="C2265">
            <v>44943</v>
          </cell>
          <cell r="D2265" t="str">
            <v>FLEXNET ECUADOR - MOVISTAR</v>
          </cell>
          <cell r="E2265" t="str">
            <v>CALLE 28 DE JUNIO S/N Y GARCIA MORENO ENTRADA LLANO GRANDE</v>
          </cell>
          <cell r="H2265" t="str">
            <v>170208</v>
          </cell>
          <cell r="I2265" t="str">
            <v>QUITO</v>
          </cell>
          <cell r="J2265" t="str">
            <v>PICHINCHA</v>
          </cell>
          <cell r="K2265" t="str">
            <v>AE CELISTICS PORTAL SHOPPING_KLEBER GRANDA_DANY IMBAQUINGO</v>
          </cell>
          <cell r="L2265" t="str">
            <v>GALO PLAZA LASSO Y AV SIMON BOLIVAR CC PORTAL SHOPPING TERCER PISO P350 LOCAL MOVISTAR</v>
          </cell>
          <cell r="O2265" t="str">
            <v>QUITO</v>
          </cell>
          <cell r="P2265" t="str">
            <v>QUITO</v>
          </cell>
          <cell r="Q2265" t="str">
            <v>PICHINCHA</v>
          </cell>
          <cell r="R2265" t="str">
            <v>2023-00660</v>
          </cell>
          <cell r="W2265" t="str">
            <v>1792161037001</v>
          </cell>
          <cell r="X2265" t="str">
            <v>0992567346_094084829</v>
          </cell>
          <cell r="AA2265">
            <v>44943</v>
          </cell>
          <cell r="AD2265">
            <v>1</v>
          </cell>
          <cell r="AE2265">
            <v>1</v>
          </cell>
          <cell r="AH2265" t="str">
            <v>CC PORTAL SHOPPING TERCER PISO P350 LOCAL MOVISTAR</v>
          </cell>
          <cell r="AI2265" t="str">
            <v>DESPACHO</v>
          </cell>
          <cell r="AJ2265" t="str">
            <v>Normal</v>
          </cell>
          <cell r="AL2265" t="str">
            <v>NO</v>
          </cell>
          <cell r="AN2265" t="str">
            <v>CELINDQUIAEC10020</v>
          </cell>
          <cell r="AP2265">
            <v>44943</v>
          </cell>
          <cell r="AR2265" t="str">
            <v>MOVISTAR_2023-00660</v>
          </cell>
          <cell r="AS2265">
            <v>331139</v>
          </cell>
          <cell r="AT2265" t="str">
            <v>D40</v>
          </cell>
          <cell r="AU2265" t="str">
            <v>INDIRECTO</v>
          </cell>
          <cell r="AV2265">
            <v>32</v>
          </cell>
          <cell r="AX2265" t="str">
            <v>INCIDENCIA</v>
          </cell>
          <cell r="AY2265" t="str">
            <v>LTE HONOR 70 CRISTAL SILVER: 2 und / LTE HONOR X6 NEGRO: 5 und / LTE MOTO G22 NEGRO: 5 und / LTE SAMSUNG A04E AZUL: 5 und / LTE SAMSUNG A04E NEGRO: 5 und / LTE SAMSUNG A53 5G AZUL: 5 und / LTE SAMSUNG S21 FE GRIS: 5 und</v>
          </cell>
          <cell r="AZ2265" t="str">
            <v>TERMINAL</v>
          </cell>
          <cell r="BA2265" t="str">
            <v/>
          </cell>
        </row>
        <row r="2266">
          <cell r="A2266" t="str">
            <v>2023-00661</v>
          </cell>
          <cell r="B2266" t="str">
            <v>MOVISTAR</v>
          </cell>
          <cell r="C2266">
            <v>44943</v>
          </cell>
          <cell r="D2266" t="str">
            <v>FLEXNET ECUADOR - MOVISTAR</v>
          </cell>
          <cell r="E2266" t="str">
            <v>CALLE 28 DE JUNIO S/N Y GARCIA MORENO ENTRADA LLANO GRANDE</v>
          </cell>
          <cell r="H2266" t="str">
            <v>170208</v>
          </cell>
          <cell r="I2266" t="str">
            <v>QUITO</v>
          </cell>
          <cell r="J2266" t="str">
            <v>PICHINCHA</v>
          </cell>
          <cell r="K2266" t="str">
            <v>GRUPO ROMERO (C.C. MALL EL FORTIN)_ROMERO RODRIGUEZ MAURENY GEANELLA</v>
          </cell>
          <cell r="L2266" t="str">
            <v>AV PERIMETRAL CALLE CASUARINA CENTRO COMERCIAL  MALL DEL FORTIN</v>
          </cell>
          <cell r="O2266" t="str">
            <v>GUAYAQUIL</v>
          </cell>
          <cell r="P2266" t="str">
            <v>GUAYAQUIL</v>
          </cell>
          <cell r="Q2266" t="str">
            <v>GUAYAS</v>
          </cell>
          <cell r="R2266" t="str">
            <v>2023-00661</v>
          </cell>
          <cell r="W2266" t="str">
            <v>0993323705001</v>
          </cell>
          <cell r="X2266" t="str">
            <v>982387574</v>
          </cell>
          <cell r="AA2266">
            <v>44943</v>
          </cell>
          <cell r="AD2266">
            <v>1</v>
          </cell>
          <cell r="AE2266">
            <v>1</v>
          </cell>
          <cell r="AH2266" t="str">
            <v>0</v>
          </cell>
          <cell r="AI2266" t="str">
            <v>DESPACHO</v>
          </cell>
          <cell r="AJ2266" t="str">
            <v>Normal</v>
          </cell>
          <cell r="AL2266" t="str">
            <v>NO</v>
          </cell>
          <cell r="AN2266" t="str">
            <v>GRUINDGUAGRU12140</v>
          </cell>
          <cell r="AP2266">
            <v>44943</v>
          </cell>
          <cell r="AR2266" t="str">
            <v>MOVISTAR_2023-00661</v>
          </cell>
          <cell r="AS2266">
            <v>331134</v>
          </cell>
          <cell r="AT2266" t="str">
            <v>D40</v>
          </cell>
          <cell r="AU2266" t="str">
            <v>INDIRECTO</v>
          </cell>
          <cell r="AV2266">
            <v>47</v>
          </cell>
          <cell r="AX2266" t="str">
            <v>EN_TRANSITO</v>
          </cell>
          <cell r="AY2266" t="str">
            <v>LTE HONOR X6 AZUL: 2 und / LTE HONOR X6 NEGRO: 2 und / LTE HONOR X6 SILVER: 2 und / LTE MOTO E32 PLATA: 10 und / LTE MOTO G20 AZUL: 2 und / LTE MOTO G60S AZUL: 2 und / LTE NOKIA C2 2E AZUL: 3 und / LTE REALME C11 AZUL: 1 und / LTE REALME C21Y AZUL: 1 und / LTE REALME C21Y NEGRO: 1 und / LTE SAMSUNG S22 5G ULTRA VERDE: 1 und / LTE TCL 20 E AZUL: 2 und / LTE TCL 20 SE NEGRO: 1 und / LTE XIAOMI REDMI NOTE 11 AZUL: 3 und / LTE XIAOMI REDMI NOTE 11 GRIS: 6 und / LTE XIAOMI REDMI NOTE 11S AZUL: 8 und</v>
          </cell>
          <cell r="AZ2266" t="str">
            <v>TERMINAL</v>
          </cell>
          <cell r="BA2266" t="str">
            <v/>
          </cell>
        </row>
        <row r="2267">
          <cell r="A2267" t="str">
            <v>2023-00662</v>
          </cell>
          <cell r="B2267" t="str">
            <v>MOVISTAR</v>
          </cell>
          <cell r="C2267">
            <v>44943</v>
          </cell>
          <cell r="D2267" t="str">
            <v>FLEXNET ECUADOR - MOVISTAR</v>
          </cell>
          <cell r="E2267" t="str">
            <v>CALLE 28 DE JUNIO S/N Y GARCIA MORENO ENTRADA LLANO GRANDE</v>
          </cell>
          <cell r="H2267" t="str">
            <v>170208</v>
          </cell>
          <cell r="I2267" t="str">
            <v>QUITO</v>
          </cell>
          <cell r="J2267" t="str">
            <v>PICHINCHA</v>
          </cell>
          <cell r="K2267" t="str">
            <v>AE CELISTICS QUICENTRO SUR_KLEBER GRANDA_DANY IMBAQUINGO</v>
          </cell>
          <cell r="L2267" t="str">
            <v>MORAN VALVERDE Y TENIENTE HUGO ORTIZ CC QUICENTRO SHOPPING SUR N 1 LOCAL 91 – 92 JUNTO A MEGAMAXI</v>
          </cell>
          <cell r="O2267" t="str">
            <v>QUITO</v>
          </cell>
          <cell r="P2267" t="str">
            <v>QUITO</v>
          </cell>
          <cell r="Q2267" t="str">
            <v>PICHINCHA</v>
          </cell>
          <cell r="R2267" t="str">
            <v>2023-00662</v>
          </cell>
          <cell r="W2267" t="str">
            <v>1792161037001</v>
          </cell>
          <cell r="X2267" t="str">
            <v>0992567346_094084829</v>
          </cell>
          <cell r="AA2267">
            <v>44943</v>
          </cell>
          <cell r="AD2267">
            <v>1</v>
          </cell>
          <cell r="AE2267">
            <v>1</v>
          </cell>
          <cell r="AH2267" t="str">
            <v>CC QUICENTRO SHOPPING SUR N 1 LOCAL 91 – 92 JUNTO A MEGAMAXI</v>
          </cell>
          <cell r="AI2267" t="str">
            <v>DESPACHO</v>
          </cell>
          <cell r="AJ2267" t="str">
            <v>Normal</v>
          </cell>
          <cell r="AL2267" t="str">
            <v>NO</v>
          </cell>
          <cell r="AN2267" t="str">
            <v>CELINDQUIAEC10018</v>
          </cell>
          <cell r="AP2267">
            <v>44943</v>
          </cell>
          <cell r="AR2267" t="str">
            <v>MOVISTAR_2023-00662</v>
          </cell>
          <cell r="AS2267">
            <v>331138</v>
          </cell>
          <cell r="AT2267" t="str">
            <v>D40</v>
          </cell>
          <cell r="AU2267" t="str">
            <v>INDIRECTO</v>
          </cell>
          <cell r="AV2267">
            <v>43</v>
          </cell>
          <cell r="AX2267" t="str">
            <v>ENTREGADO</v>
          </cell>
          <cell r="AY2267" t="str">
            <v>LTE HONOR X6 NEGRO: 5 und / LTE HONOR X6 SILVER: 10 und / LTE NOKIA C2 2E AZUL: 5 und / LTE SAMSUNG A04E AZUL: 5 und / LTE SAMSUNG A04E NEGRO: 5 und / LTE SAMSUNG A53 5G AZUL: 5 und / LTE SAMSUNG S21 FE GRIS: 5 und / LTE SAMSUNG TAB A7 LITE (T225): 3 und</v>
          </cell>
          <cell r="AZ2267" t="str">
            <v>TABLET / TERMINAL</v>
          </cell>
          <cell r="BA2267" t="str">
            <v/>
          </cell>
        </row>
        <row r="2268">
          <cell r="A2268" t="str">
            <v>2023-00663</v>
          </cell>
          <cell r="B2268" t="str">
            <v>MOVISTAR</v>
          </cell>
          <cell r="C2268">
            <v>44943</v>
          </cell>
          <cell r="D2268" t="str">
            <v>FLEXNET ECUADOR - MOVISTAR</v>
          </cell>
          <cell r="E2268" t="str">
            <v>CALLE 28 DE JUNIO S/N Y GARCIA MORENO ENTRADA LLANO GRANDE</v>
          </cell>
          <cell r="H2268" t="str">
            <v>170208</v>
          </cell>
          <cell r="I2268" t="str">
            <v>QUITO</v>
          </cell>
          <cell r="J2268" t="str">
            <v>PICHINCHA</v>
          </cell>
          <cell r="K2268" t="str">
            <v>AGENTE AE CELISTICS EL RECREO QUITO_KLEBER GRANDA_DANY IMBAQUINGO</v>
          </cell>
          <cell r="L2268" t="str">
            <v>FRANQUICIA PEDRO VICENTE MALDONADO 510194 Y CALVAS CC RECREO OF P106</v>
          </cell>
          <cell r="O2268" t="str">
            <v>QUITO</v>
          </cell>
          <cell r="P2268" t="str">
            <v>QUITO</v>
          </cell>
          <cell r="Q2268" t="str">
            <v>PICHINCHA</v>
          </cell>
          <cell r="R2268" t="str">
            <v>2023-00663</v>
          </cell>
          <cell r="W2268" t="str">
            <v>1792161037001</v>
          </cell>
          <cell r="X2268" t="str">
            <v>0992567346_094084829</v>
          </cell>
          <cell r="AA2268">
            <v>44943</v>
          </cell>
          <cell r="AD2268">
            <v>1</v>
          </cell>
          <cell r="AE2268">
            <v>1</v>
          </cell>
          <cell r="AH2268" t="str">
            <v>CC RECREO OF P106</v>
          </cell>
          <cell r="AI2268" t="str">
            <v>DESPACHO</v>
          </cell>
          <cell r="AJ2268" t="str">
            <v>Normal</v>
          </cell>
          <cell r="AL2268" t="str">
            <v>NO</v>
          </cell>
          <cell r="AN2268" t="str">
            <v>CELINDQUIAGE0251</v>
          </cell>
          <cell r="AP2268">
            <v>44943</v>
          </cell>
          <cell r="AR2268" t="str">
            <v>MOVISTAR_2023-00663</v>
          </cell>
          <cell r="AS2268">
            <v>331136</v>
          </cell>
          <cell r="AT2268" t="str">
            <v>D40</v>
          </cell>
          <cell r="AU2268" t="str">
            <v>INDIRECTO</v>
          </cell>
          <cell r="AV2268">
            <v>31</v>
          </cell>
          <cell r="AX2268" t="str">
            <v>ENTREGADO</v>
          </cell>
          <cell r="AY2268" t="str">
            <v>LTE HONOR 70 CRISTAL SILVER: 3 und / LTE HONOR X6 NEGRO: 5 und / LTE SAMSUNG A03 NEGRO: 5 und / LTE SAMSUNG A04E AZUL: 5 und / LTE SAMSUNG A04E NEGRO: 5 und / LTE SAMSUNG S21 FE GRIS: 3 und / LTE XIAOMI REDMI NOTE 11 GRIS: 5 und</v>
          </cell>
          <cell r="AZ2268" t="str">
            <v>TERMINAL</v>
          </cell>
          <cell r="BA2268" t="str">
            <v/>
          </cell>
        </row>
        <row r="2269">
          <cell r="A2269" t="str">
            <v>2023-00664</v>
          </cell>
          <cell r="B2269" t="str">
            <v>MOVISTAR</v>
          </cell>
          <cell r="C2269">
            <v>44943</v>
          </cell>
          <cell r="D2269" t="str">
            <v>FLEXNET ECUADOR - MOVISTAR</v>
          </cell>
          <cell r="E2269" t="str">
            <v>CALLE 28 DE JUNIO S/N Y GARCIA MORENO ENTRADA LLANO GRANDE</v>
          </cell>
          <cell r="H2269" t="str">
            <v>170208</v>
          </cell>
          <cell r="I2269" t="str">
            <v>QUITO</v>
          </cell>
          <cell r="J2269" t="str">
            <v>PICHINCHA</v>
          </cell>
          <cell r="K2269" t="str">
            <v>AGENTE AE CELISTICS MALL DE LOS ANDES_KLEBER GRANDA_DANY IMBAQUINGO</v>
          </cell>
          <cell r="L2269" t="str">
            <v>AV. ATAHUALPA Y VÍCTOR HUGO, CENTRO COMERCIAL MALL DE LOS ANDES LOCAL #120.</v>
          </cell>
          <cell r="O2269" t="str">
            <v>AMBATO</v>
          </cell>
          <cell r="P2269" t="str">
            <v>AMBATO</v>
          </cell>
          <cell r="Q2269" t="str">
            <v>TUNGURAHUA</v>
          </cell>
          <cell r="R2269" t="str">
            <v>2023-00664</v>
          </cell>
          <cell r="W2269" t="str">
            <v>1792161037001</v>
          </cell>
          <cell r="X2269" t="str">
            <v>0992567346_094084829</v>
          </cell>
          <cell r="AA2269">
            <v>44943</v>
          </cell>
          <cell r="AD2269">
            <v>1</v>
          </cell>
          <cell r="AE2269">
            <v>1</v>
          </cell>
          <cell r="AH2269" t="str">
            <v>CC MALL DE LOS ANDES LOCAL 122123 AMBATO</v>
          </cell>
          <cell r="AI2269" t="str">
            <v>DESPACHO</v>
          </cell>
          <cell r="AJ2269" t="str">
            <v>Normal</v>
          </cell>
          <cell r="AL2269" t="str">
            <v>NO</v>
          </cell>
          <cell r="AN2269" t="str">
            <v>CELINDAMBAGE0878</v>
          </cell>
          <cell r="AP2269">
            <v>44943</v>
          </cell>
          <cell r="AR2269" t="str">
            <v>MOVISTAR_2023-00664</v>
          </cell>
          <cell r="AS2269">
            <v>331140</v>
          </cell>
          <cell r="AT2269" t="str">
            <v>D40</v>
          </cell>
          <cell r="AU2269" t="str">
            <v>INDIRECTO</v>
          </cell>
          <cell r="AV2269">
            <v>10</v>
          </cell>
          <cell r="AX2269" t="str">
            <v>ENTREGADO</v>
          </cell>
          <cell r="AY2269" t="str">
            <v>LTE SAMSUNG A04E AZUL: 5 und / LTE SAMSUNG A04E NEGRO: 5 und</v>
          </cell>
          <cell r="AZ2269" t="str">
            <v>TERMINAL</v>
          </cell>
          <cell r="BA2269" t="str">
            <v/>
          </cell>
        </row>
        <row r="2270">
          <cell r="A2270" t="str">
            <v>2023-00665</v>
          </cell>
          <cell r="B2270" t="str">
            <v>MOVISTAR</v>
          </cell>
          <cell r="C2270">
            <v>44943</v>
          </cell>
          <cell r="D2270" t="str">
            <v>FLEXNET ECUADOR - MOVISTAR</v>
          </cell>
          <cell r="E2270" t="str">
            <v>CALLE 28 DE JUNIO S/N Y GARCIA MORENO ENTRADA LLANO GRANDE</v>
          </cell>
          <cell r="H2270" t="str">
            <v>170208</v>
          </cell>
          <cell r="I2270" t="str">
            <v>QUITO</v>
          </cell>
          <cell r="J2270" t="str">
            <v>PICHINCHA</v>
          </cell>
          <cell r="K2270" t="str">
            <v>AGENTE AE CELISTICS SAN LUIS_KLEBER GRANDA_DANY IMBAQUINGO</v>
          </cell>
          <cell r="L2270" t="str">
            <v>CAVS PREMIUM AUTOPISTA GRAL RUMIÑAHUI Y AV SAN LUIS</v>
          </cell>
          <cell r="O2270" t="str">
            <v>QUITO</v>
          </cell>
          <cell r="P2270" t="str">
            <v>QUITO</v>
          </cell>
          <cell r="Q2270" t="str">
            <v>PICHINCHA</v>
          </cell>
          <cell r="R2270" t="str">
            <v>2023-00665</v>
          </cell>
          <cell r="W2270" t="str">
            <v>1792161037001</v>
          </cell>
          <cell r="X2270" t="str">
            <v>0992567346_094084829</v>
          </cell>
          <cell r="AA2270">
            <v>44943</v>
          </cell>
          <cell r="AD2270">
            <v>1</v>
          </cell>
          <cell r="AE2270">
            <v>1</v>
          </cell>
          <cell r="AH2270" t="str">
            <v>PLANTA BAJA FRENTE A MARATHON</v>
          </cell>
          <cell r="AI2270" t="str">
            <v>DESPACHO</v>
          </cell>
          <cell r="AJ2270" t="str">
            <v>Normal</v>
          </cell>
          <cell r="AL2270" t="str">
            <v>NO</v>
          </cell>
          <cell r="AN2270" t="str">
            <v>CELINDQUIAGE0241</v>
          </cell>
          <cell r="AP2270">
            <v>44943</v>
          </cell>
          <cell r="AR2270" t="str">
            <v>MOVISTAR_2023-00665</v>
          </cell>
          <cell r="AS2270">
            <v>331133</v>
          </cell>
          <cell r="AT2270" t="str">
            <v>D40</v>
          </cell>
          <cell r="AU2270" t="str">
            <v>INDIRECTO</v>
          </cell>
          <cell r="AV2270">
            <v>36</v>
          </cell>
          <cell r="AX2270" t="str">
            <v>ENTREGADO</v>
          </cell>
          <cell r="AY2270" t="str">
            <v>LTE HONOR 70 CRISTAL SILVER: 3 und / LTE HONOR X6 NEGRO: 5 und / LTE MOTO G22 NEGRO: 5 und / LTE SAMSUNG A03 NEGRO: 7 und / LTE SAMSUNG A04E AZUL: 5 und / LTE SAMSUNG A04E NEGRO: 5 und / LTE SAMSUNG S21 FE GRIS: 3 und / LTE SAMSUNG TAB A7 LITE (T225): 3 und</v>
          </cell>
          <cell r="AZ2270" t="str">
            <v>TABLET / TERMINAL</v>
          </cell>
          <cell r="BA2270" t="str">
            <v/>
          </cell>
        </row>
        <row r="2271">
          <cell r="A2271" t="str">
            <v>2023-00666</v>
          </cell>
          <cell r="B2271" t="str">
            <v>MOVISTAR</v>
          </cell>
          <cell r="C2271">
            <v>44943</v>
          </cell>
          <cell r="D2271" t="str">
            <v>FLEXNET ECUADOR - MOVISTAR</v>
          </cell>
          <cell r="E2271" t="str">
            <v>CALLE 28 DE JUNIO S/N Y GARCIA MORENO ENTRADA LLANO GRANDE</v>
          </cell>
          <cell r="H2271" t="str">
            <v>170208</v>
          </cell>
          <cell r="I2271" t="str">
            <v>QUITO</v>
          </cell>
          <cell r="J2271" t="str">
            <v>PICHINCHA</v>
          </cell>
          <cell r="K2271" t="str">
            <v>CELISTICS CAVS DAS AMBATO CENTRO_KLEBER GRANDA_DANY IMBAQUINGO</v>
          </cell>
          <cell r="L2271" t="str">
            <v>CALLE SUCRE ENTRE CALLE MERA Y MARTINEZ N 750</v>
          </cell>
          <cell r="O2271" t="str">
            <v>AMBATO</v>
          </cell>
          <cell r="P2271" t="str">
            <v>AMBATO</v>
          </cell>
          <cell r="Q2271" t="str">
            <v>TUNGURAHUA</v>
          </cell>
          <cell r="R2271" t="str">
            <v>2023-00666</v>
          </cell>
          <cell r="W2271" t="str">
            <v>1792161037001</v>
          </cell>
          <cell r="X2271" t="str">
            <v>0992567346_094084829</v>
          </cell>
          <cell r="AA2271">
            <v>44943</v>
          </cell>
          <cell r="AD2271">
            <v>1</v>
          </cell>
          <cell r="AE2271">
            <v>1</v>
          </cell>
          <cell r="AH2271" t="str">
            <v>DIAGONAL AL BANCO GUAYAQUIL AMBATO</v>
          </cell>
          <cell r="AI2271" t="str">
            <v>DESPACHO</v>
          </cell>
          <cell r="AJ2271" t="str">
            <v>Normal</v>
          </cell>
          <cell r="AL2271" t="str">
            <v>NO</v>
          </cell>
          <cell r="AN2271" t="str">
            <v>CELINDAMBCEL5660</v>
          </cell>
          <cell r="AP2271">
            <v>44943</v>
          </cell>
          <cell r="AR2271" t="str">
            <v>MOVISTAR_2023-00666</v>
          </cell>
          <cell r="AS2271">
            <v>331137</v>
          </cell>
          <cell r="AT2271" t="str">
            <v>D40</v>
          </cell>
          <cell r="AU2271" t="str">
            <v>INDIRECTO</v>
          </cell>
          <cell r="AV2271">
            <v>15</v>
          </cell>
          <cell r="AX2271" t="str">
            <v>EN_TRANSITO</v>
          </cell>
          <cell r="AY2271" t="str">
            <v>LTE SAMSUNG A03 NEGRO: 5 und / LTE SAMSUNG A04E AZUL: 5 und / LTE SAMSUNG A04E NEGRO: 5 und</v>
          </cell>
          <cell r="AZ2271" t="str">
            <v>TERMINAL</v>
          </cell>
          <cell r="BA2271" t="str">
            <v/>
          </cell>
        </row>
        <row r="2272">
          <cell r="A2272" t="str">
            <v>2023-00667</v>
          </cell>
          <cell r="B2272" t="str">
            <v>MOVISTAR</v>
          </cell>
          <cell r="C2272">
            <v>44943</v>
          </cell>
          <cell r="D2272" t="str">
            <v>FLEXNET ECUADOR - MOVISTAR</v>
          </cell>
          <cell r="E2272" t="str">
            <v>CALLE 28 DE JUNIO S/N Y GARCIA MORENO ENTRADA LLANO GRANDE</v>
          </cell>
          <cell r="H2272" t="str">
            <v>170208</v>
          </cell>
          <cell r="I2272" t="str">
            <v>QUITO</v>
          </cell>
          <cell r="J2272" t="str">
            <v>PICHINCHA</v>
          </cell>
          <cell r="K2272" t="str">
            <v>AE CELISTICS MALTERIA LATACUNGA_MARIA JOSE TOBAR ZAMBRANO</v>
          </cell>
          <cell r="L2272" t="str">
            <v>AV. ELOY ALFARO ENTRE CALLE GATAZO Y AV. MARCO AURELIO SUBIA, CENTRO COMERCIAL LA MALTERIA PLAZA, PLANTA BAJA, LOCAL PB-007</v>
          </cell>
          <cell r="O2272" t="str">
            <v>LATACUNGA</v>
          </cell>
          <cell r="P2272" t="str">
            <v>LATACUNGA</v>
          </cell>
          <cell r="Q2272" t="str">
            <v>COTOPAXI</v>
          </cell>
          <cell r="R2272" t="str">
            <v>2023-00667</v>
          </cell>
          <cell r="W2272" t="str">
            <v>1306571512</v>
          </cell>
          <cell r="X2272" t="str">
            <v>983508879</v>
          </cell>
          <cell r="AA2272">
            <v>44943</v>
          </cell>
          <cell r="AD2272">
            <v>1</v>
          </cell>
          <cell r="AE2272">
            <v>1</v>
          </cell>
          <cell r="AH2272" t="str">
            <v>0</v>
          </cell>
          <cell r="AI2272" t="str">
            <v>DESPACHO</v>
          </cell>
          <cell r="AJ2272" t="str">
            <v>Normal</v>
          </cell>
          <cell r="AL2272" t="str">
            <v>NO</v>
          </cell>
          <cell r="AN2272" t="str">
            <v>CELINDLATAEC16518</v>
          </cell>
          <cell r="AP2272">
            <v>44943</v>
          </cell>
          <cell r="AR2272" t="str">
            <v>MOVISTAR_2023-00667</v>
          </cell>
          <cell r="AS2272">
            <v>331141</v>
          </cell>
          <cell r="AT2272" t="str">
            <v>D40</v>
          </cell>
          <cell r="AU2272" t="str">
            <v>INDIRECTO</v>
          </cell>
          <cell r="AV2272">
            <v>35</v>
          </cell>
          <cell r="AX2272" t="str">
            <v>ENTREGADO</v>
          </cell>
          <cell r="AY2272" t="str">
            <v>LTE HONOR X6 NEGRO: 5 und / LTE HUAWEI NOVA 9 SE NEGRO: 5 und / LTE MOTO G60S AZUL: 5 und / LTE NOKIA G10 AZUL: 5 und / LTE SAMSUNG A04E AZUL: 5 und / LTE SAMSUNG A04E NEGRO: 5 und / LTE XIAOMI REDMI NOTE 11 GRIS: 5 und</v>
          </cell>
          <cell r="AZ2272" t="str">
            <v>TERMINAL</v>
          </cell>
          <cell r="BA2272" t="str">
            <v/>
          </cell>
        </row>
        <row r="2273">
          <cell r="A2273" t="str">
            <v>2023-00668</v>
          </cell>
          <cell r="B2273" t="str">
            <v>MOVISTAR</v>
          </cell>
          <cell r="C2273">
            <v>44943</v>
          </cell>
          <cell r="D2273" t="str">
            <v>FLEXNET ECUADOR - MOVISTAR</v>
          </cell>
          <cell r="E2273" t="str">
            <v>CALLE 28 DE JUNIO S/N Y GARCIA MORENO ENTRADA LLANO GRANDE</v>
          </cell>
          <cell r="H2273" t="str">
            <v>170208</v>
          </cell>
          <cell r="I2273" t="str">
            <v>QUITO</v>
          </cell>
          <cell r="J2273" t="str">
            <v>PICHINCHA</v>
          </cell>
          <cell r="K2273" t="str">
            <v>BUSINESS SOLUTIONS ZONIFICACION ORIENTE CALLE_ALISON MISHELLE MORENO GOMEZ</v>
          </cell>
          <cell r="L2273" t="str">
            <v>AV. CESLAO MARIN Y 27 DE FEBRERO DIAGONAL LA GRAN HOTEL COFANES LOCAL ATRÁS DE MOVISTAR.</v>
          </cell>
          <cell r="O2273" t="str">
            <v>PUYO</v>
          </cell>
          <cell r="P2273" t="str">
            <v>PUYO</v>
          </cell>
          <cell r="Q2273" t="str">
            <v>PASTAZA</v>
          </cell>
          <cell r="R2273" t="str">
            <v>2023-00668</v>
          </cell>
          <cell r="W2273" t="str">
            <v>1721787024</v>
          </cell>
          <cell r="X2273" t="str">
            <v>983172903</v>
          </cell>
          <cell r="AA2273">
            <v>44943</v>
          </cell>
          <cell r="AD2273">
            <v>1</v>
          </cell>
          <cell r="AE2273">
            <v>1</v>
          </cell>
          <cell r="AH2273" t="str">
            <v>0</v>
          </cell>
          <cell r="AI2273" t="str">
            <v>DESPACHO</v>
          </cell>
          <cell r="AJ2273" t="str">
            <v>Normal</v>
          </cell>
          <cell r="AL2273" t="str">
            <v>NO</v>
          </cell>
          <cell r="AN2273" t="str">
            <v>BUSZONPASBUS16284</v>
          </cell>
          <cell r="AP2273">
            <v>44943</v>
          </cell>
          <cell r="AR2273" t="str">
            <v>MOVISTAR_2023-00668</v>
          </cell>
          <cell r="AS2273">
            <v>331086</v>
          </cell>
          <cell r="AT2273" t="str">
            <v>D40</v>
          </cell>
          <cell r="AU2273" t="str">
            <v>INDIRECTO</v>
          </cell>
          <cell r="AV2273">
            <v>300</v>
          </cell>
          <cell r="AX2273" t="str">
            <v>EN_TRANSITO</v>
          </cell>
          <cell r="AY2273" t="str">
            <v>HALFSIM CHIP PREPAGO $4.00 NUMERADO: 300 und</v>
          </cell>
          <cell r="AZ2273" t="str">
            <v>SIMCARD</v>
          </cell>
          <cell r="BA2273" t="str">
            <v/>
          </cell>
        </row>
        <row r="2274">
          <cell r="A2274" t="str">
            <v>2023-00669</v>
          </cell>
          <cell r="B2274" t="str">
            <v>MOVISTAR</v>
          </cell>
          <cell r="C2274">
            <v>44943</v>
          </cell>
          <cell r="D2274" t="str">
            <v>FLEXNET ECUADOR - MOVISTAR</v>
          </cell>
          <cell r="E2274" t="str">
            <v>CALLE 28 DE JUNIO S/N Y GARCIA MORENO ENTRADA LLANO GRANDE</v>
          </cell>
          <cell r="H2274" t="str">
            <v>170208</v>
          </cell>
          <cell r="I2274" t="str">
            <v>QUITO</v>
          </cell>
          <cell r="J2274" t="str">
            <v>PICHINCHA</v>
          </cell>
          <cell r="K2274" t="str">
            <v>BUSINESS SOLUTIONS ZONIFICACION ORIENTE_ALISON MISHELLE MORENO GOMEZ</v>
          </cell>
          <cell r="L2274" t="str">
            <v>AV. CESLAO MARIN Y 27 DE FEBRERO DIAGONAL LA GRAN HOTEL COFANES LOCAL ATRÁS DE MOVISTAR.</v>
          </cell>
          <cell r="O2274" t="str">
            <v>PUYO</v>
          </cell>
          <cell r="P2274" t="str">
            <v>PUYO</v>
          </cell>
          <cell r="Q2274" t="str">
            <v>PASTAZA</v>
          </cell>
          <cell r="R2274" t="str">
            <v>2023-00669</v>
          </cell>
          <cell r="W2274" t="str">
            <v>1721787024</v>
          </cell>
          <cell r="X2274" t="str">
            <v>983172903</v>
          </cell>
          <cell r="AA2274">
            <v>44943</v>
          </cell>
          <cell r="AD2274">
            <v>1</v>
          </cell>
          <cell r="AE2274">
            <v>1</v>
          </cell>
          <cell r="AH2274" t="str">
            <v>0</v>
          </cell>
          <cell r="AI2274" t="str">
            <v>DESPACHO</v>
          </cell>
          <cell r="AJ2274" t="str">
            <v>Normal</v>
          </cell>
          <cell r="AL2274" t="str">
            <v>NO</v>
          </cell>
          <cell r="AN2274" t="str">
            <v>BUSZONPASBUS16287</v>
          </cell>
          <cell r="AP2274">
            <v>44943</v>
          </cell>
          <cell r="AR2274" t="str">
            <v>MOVISTAR_2023-00669</v>
          </cell>
          <cell r="AS2274">
            <v>331088</v>
          </cell>
          <cell r="AT2274" t="str">
            <v>D40</v>
          </cell>
          <cell r="AU2274" t="str">
            <v>INDIRECTO</v>
          </cell>
          <cell r="AV2274">
            <v>1000</v>
          </cell>
          <cell r="AX2274" t="str">
            <v>EN_TRANSITO</v>
          </cell>
          <cell r="AY2274" t="str">
            <v>HALFSIM CHIP PREPAGO $4.00 NUMERADO: 1000 und</v>
          </cell>
          <cell r="AZ2274" t="str">
            <v>SIMCARD</v>
          </cell>
          <cell r="BA2274" t="str">
            <v/>
          </cell>
        </row>
        <row r="2275">
          <cell r="A2275" t="str">
            <v>2023-00670</v>
          </cell>
          <cell r="B2275" t="str">
            <v>MOVISTAR</v>
          </cell>
          <cell r="C2275">
            <v>44943</v>
          </cell>
          <cell r="D2275" t="str">
            <v>FLEXNET ECUADOR - MOVISTAR</v>
          </cell>
          <cell r="E2275" t="str">
            <v>CALLE 28 DE JUNIO S/N Y GARCIA MORENO ENTRADA LLANO GRANDE</v>
          </cell>
          <cell r="H2275" t="str">
            <v>170208</v>
          </cell>
          <cell r="I2275" t="str">
            <v>QUITO</v>
          </cell>
          <cell r="J2275" t="str">
            <v>PICHINCHA</v>
          </cell>
          <cell r="K2275" t="str">
            <v>NORPHONE C.C. SHOPPING DURAN_PAOLA MORAN</v>
          </cell>
          <cell r="L2275" t="str">
            <v>CC SHOPPING DURAN KILOMETRO 35 DE LA AUTOPISTA DURAN  BOLICHE56</v>
          </cell>
          <cell r="O2275" t="str">
            <v>GUAYAQUIL</v>
          </cell>
          <cell r="P2275" t="str">
            <v>GUAYAQUIL</v>
          </cell>
          <cell r="Q2275" t="str">
            <v>GUAYAS</v>
          </cell>
          <cell r="R2275" t="str">
            <v>2023-00670</v>
          </cell>
          <cell r="W2275" t="str">
            <v>1091717898001</v>
          </cell>
          <cell r="X2275" t="str">
            <v>998659562</v>
          </cell>
          <cell r="AA2275">
            <v>44943</v>
          </cell>
          <cell r="AD2275">
            <v>1</v>
          </cell>
          <cell r="AE2275">
            <v>1</v>
          </cell>
          <cell r="AH2275" t="str">
            <v> </v>
          </cell>
          <cell r="AI2275" t="str">
            <v>DESPACHO</v>
          </cell>
          <cell r="AJ2275" t="str">
            <v>Normal</v>
          </cell>
          <cell r="AL2275" t="str">
            <v>NO</v>
          </cell>
          <cell r="AN2275" t="str">
            <v>NORINDGUANOR9004</v>
          </cell>
          <cell r="AP2275">
            <v>44943</v>
          </cell>
          <cell r="AR2275" t="str">
            <v>MOVISTAR_2023-00670</v>
          </cell>
          <cell r="AS2275">
            <v>331142</v>
          </cell>
          <cell r="AT2275" t="str">
            <v>D40</v>
          </cell>
          <cell r="AU2275" t="str">
            <v>INDIRECTO</v>
          </cell>
          <cell r="AV2275">
            <v>7</v>
          </cell>
          <cell r="AX2275" t="str">
            <v>EN_TRANSITO</v>
          </cell>
          <cell r="AY2275" t="str">
            <v>LTE HONOR X6 NEGRO: 1 und / LTE SAMSUNG A04E AZUL: 3 und / LTE SAMSUNG A53 5G AZUL: 1 und / LTE XIAOMI REDMI NOTE 11 GRIS: 2 und</v>
          </cell>
          <cell r="AZ2275" t="str">
            <v>TERMINAL</v>
          </cell>
          <cell r="BA2275" t="str">
            <v/>
          </cell>
        </row>
        <row r="2276">
          <cell r="A2276" t="str">
            <v>2023-00671</v>
          </cell>
          <cell r="B2276" t="str">
            <v>MOVISTAR</v>
          </cell>
          <cell r="C2276">
            <v>44943</v>
          </cell>
          <cell r="D2276" t="str">
            <v>FLEXNET ECUADOR - MOVISTAR</v>
          </cell>
          <cell r="E2276" t="str">
            <v>CALLE 28 DE JUNIO S/N Y GARCIA MORENO ENTRADA LLANO GRANDE</v>
          </cell>
          <cell r="H2276" t="str">
            <v>170208</v>
          </cell>
          <cell r="I2276" t="str">
            <v>QUITO</v>
          </cell>
          <cell r="J2276" t="str">
            <v>PICHINCHA</v>
          </cell>
          <cell r="K2276" t="str">
            <v>NORPHONE C.C. SHOPPING MANTA_LOURDES BRAVO</v>
          </cell>
          <cell r="L2276" t="str">
            <v>AV. 4 DE NOVIEMBRE, MANTA 130210   LOCAL 21 PLANTA ALTA</v>
          </cell>
          <cell r="O2276" t="str">
            <v>MANTA</v>
          </cell>
          <cell r="P2276" t="str">
            <v>MANTA</v>
          </cell>
          <cell r="Q2276" t="str">
            <v>MANABI</v>
          </cell>
          <cell r="R2276" t="str">
            <v>2023-00671</v>
          </cell>
          <cell r="W2276" t="str">
            <v>1091717898001</v>
          </cell>
          <cell r="X2276" t="str">
            <v>984246089</v>
          </cell>
          <cell r="AA2276">
            <v>44943</v>
          </cell>
          <cell r="AD2276">
            <v>1</v>
          </cell>
          <cell r="AE2276">
            <v>1</v>
          </cell>
          <cell r="AH2276" t="str">
            <v> </v>
          </cell>
          <cell r="AI2276" t="str">
            <v>DESPACHO</v>
          </cell>
          <cell r="AJ2276" t="str">
            <v>Normal</v>
          </cell>
          <cell r="AL2276" t="str">
            <v>NO</v>
          </cell>
          <cell r="AN2276" t="str">
            <v>NORINDMANNOR10483</v>
          </cell>
          <cell r="AP2276">
            <v>44943</v>
          </cell>
          <cell r="AR2276" t="str">
            <v>MOVISTAR_2023-00671</v>
          </cell>
          <cell r="AS2276">
            <v>331112</v>
          </cell>
          <cell r="AT2276" t="str">
            <v>D40</v>
          </cell>
          <cell r="AU2276" t="str">
            <v>INDIRECTO</v>
          </cell>
          <cell r="AV2276">
            <v>11</v>
          </cell>
          <cell r="AX2276" t="str">
            <v>ENTREGADO</v>
          </cell>
          <cell r="AY2276" t="str">
            <v>LTE HONOR X6 NEGRO: 2 und / LTE HONOR X6 SILVER: 1 und / LTE NOKIA C2 2E AZUL: 1 und / LTE SAMSUNG A03 NEGRO: 1 und / LTE SAMSUNG A04E AZUL: 4 und / LTE XIAOMI REDMI NOTE 11 GRIS: 2 und</v>
          </cell>
          <cell r="AZ2276" t="str">
            <v>TERMINAL</v>
          </cell>
          <cell r="BA2276" t="str">
            <v/>
          </cell>
        </row>
        <row r="2277">
          <cell r="A2277" t="str">
            <v>2023-00672</v>
          </cell>
          <cell r="B2277" t="str">
            <v>MOVISTAR</v>
          </cell>
          <cell r="C2277">
            <v>44943</v>
          </cell>
          <cell r="D2277" t="str">
            <v>FLEXNET ECUADOR - MOVISTAR</v>
          </cell>
          <cell r="E2277" t="str">
            <v>CALLE 28 DE JUNIO S/N Y GARCIA MORENO ENTRADA LLANO GRANDE</v>
          </cell>
          <cell r="H2277" t="str">
            <v>170208</v>
          </cell>
          <cell r="I2277" t="str">
            <v>QUITO</v>
          </cell>
          <cell r="J2277" t="str">
            <v>PICHINCHA</v>
          </cell>
          <cell r="K2277" t="str">
            <v>NORPHONE CAVS DAS LATACUNGA_LOURDES BRAVO</v>
          </cell>
          <cell r="L2277" t="str">
            <v>BELISARIO QUEVEDO 807 Y JUAN ABEL ECHEVERRIA  JUNTO ALMACENES LA GANGA ED. DE 3 PISOS LATACUNGA</v>
          </cell>
          <cell r="O2277" t="str">
            <v>LATACUNGA</v>
          </cell>
          <cell r="P2277" t="str">
            <v>LATACUNGA</v>
          </cell>
          <cell r="Q2277" t="str">
            <v>COTOPAXI</v>
          </cell>
          <cell r="R2277" t="str">
            <v>2023-00672</v>
          </cell>
          <cell r="W2277" t="str">
            <v>1091717898001</v>
          </cell>
          <cell r="X2277" t="str">
            <v>0980558242 - 0980520332</v>
          </cell>
          <cell r="AA2277">
            <v>44943</v>
          </cell>
          <cell r="AD2277">
            <v>1</v>
          </cell>
          <cell r="AE2277">
            <v>1</v>
          </cell>
          <cell r="AH2277" t="str">
            <v> </v>
          </cell>
          <cell r="AI2277" t="str">
            <v>DESPACHO</v>
          </cell>
          <cell r="AJ2277" t="str">
            <v>Normal</v>
          </cell>
          <cell r="AL2277" t="str">
            <v>NO</v>
          </cell>
          <cell r="AN2277" t="str">
            <v>NORINDLATNOR5178</v>
          </cell>
          <cell r="AP2277">
            <v>44943</v>
          </cell>
          <cell r="AR2277" t="str">
            <v>MOVISTAR_2023-00672</v>
          </cell>
          <cell r="AS2277">
            <v>331116</v>
          </cell>
          <cell r="AT2277" t="str">
            <v>D40</v>
          </cell>
          <cell r="AU2277" t="str">
            <v>INDIRECTO</v>
          </cell>
          <cell r="AV2277">
            <v>7</v>
          </cell>
          <cell r="AX2277" t="str">
            <v>ENTREGADO</v>
          </cell>
          <cell r="AY2277" t="str">
            <v>LTE HONOR X6 NEGRO: 1 und / LTE SAMSUNG A04E AZUL: 3 und / LTE XIAOMI REDMI NOTE 11 AZUL: 1 und / LTE XIAOMI REDMI NOTE 11 GRIS: 2 und</v>
          </cell>
          <cell r="AZ2277" t="str">
            <v>TERMINAL</v>
          </cell>
          <cell r="BA2277" t="str">
            <v/>
          </cell>
        </row>
        <row r="2278">
          <cell r="A2278" t="str">
            <v>2023-00673</v>
          </cell>
          <cell r="B2278" t="str">
            <v>MOVISTAR</v>
          </cell>
          <cell r="C2278">
            <v>44943</v>
          </cell>
          <cell r="D2278" t="str">
            <v>FLEXNET ECUADOR - MOVISTAR</v>
          </cell>
          <cell r="E2278" t="str">
            <v>CALLE 28 DE JUNIO S/N Y GARCIA MORENO ENTRADA LLANO GRANDE</v>
          </cell>
          <cell r="H2278" t="str">
            <v>170208</v>
          </cell>
          <cell r="I2278" t="str">
            <v>QUITO</v>
          </cell>
          <cell r="J2278" t="str">
            <v>PICHINCHA</v>
          </cell>
          <cell r="K2278" t="str">
            <v>CAVS AE SALESLAND AMERICA_DIEGO MENA</v>
          </cell>
          <cell r="L2278" t="str">
            <v>LAZA DE LAS AMERICAS INTERSECCION AV NACIONES UNIDAS Y REPUBLICA PB 6 2 QUITO</v>
          </cell>
          <cell r="O2278" t="str">
            <v>QUITO</v>
          </cell>
          <cell r="P2278" t="str">
            <v>QUITO</v>
          </cell>
          <cell r="Q2278" t="str">
            <v>PICHINCHA</v>
          </cell>
          <cell r="R2278" t="str">
            <v>2023-00673</v>
          </cell>
          <cell r="W2278" t="str">
            <v>0</v>
          </cell>
          <cell r="X2278" t="str">
            <v>999805380</v>
          </cell>
          <cell r="AA2278">
            <v>44943</v>
          </cell>
          <cell r="AD2278">
            <v>1</v>
          </cell>
          <cell r="AE2278">
            <v>1</v>
          </cell>
          <cell r="AH2278" t="str">
            <v> </v>
          </cell>
          <cell r="AI2278" t="str">
            <v>DESPACHO</v>
          </cell>
          <cell r="AJ2278" t="str">
            <v>Normal</v>
          </cell>
          <cell r="AL2278" t="str">
            <v>NO</v>
          </cell>
          <cell r="AN2278" t="str">
            <v>SALINDQUICAV10202</v>
          </cell>
          <cell r="AP2278">
            <v>44943</v>
          </cell>
          <cell r="AR2278" t="str">
            <v>MOVISTAR_2023-00673</v>
          </cell>
          <cell r="AS2278">
            <v>331114</v>
          </cell>
          <cell r="AT2278" t="str">
            <v>D40</v>
          </cell>
          <cell r="AU2278" t="str">
            <v>INDIRECTO</v>
          </cell>
          <cell r="AV2278">
            <v>19</v>
          </cell>
          <cell r="AX2278" t="str">
            <v>EN_TRANSITO</v>
          </cell>
          <cell r="AY2278" t="str">
            <v>LTE HONOR 70 VERDE: 2 und / LTE HONOR X6 NEGRO: 3 und / LTE HONOR X6 SILVER: 4 und / LTE NOKIA C2 2E AZUL: 2 und / LTE SAMSUNG A04E AZUL: 2 und / LTE SAMSUNG A04E NEGRO: 2 und / LTE SAMSUNG A23 NEGRO: 3 und / LTE SAMSUNG S21 FE GRIS: 1 und</v>
          </cell>
          <cell r="AZ2278" t="str">
            <v>TERMINAL</v>
          </cell>
          <cell r="BA2278" t="str">
            <v/>
          </cell>
        </row>
        <row r="2279">
          <cell r="A2279" t="str">
            <v>2023-00674</v>
          </cell>
          <cell r="B2279" t="str">
            <v>MOVISTAR</v>
          </cell>
          <cell r="C2279">
            <v>44943</v>
          </cell>
          <cell r="D2279" t="str">
            <v>FLEXNET ECUADOR - MOVISTAR</v>
          </cell>
          <cell r="E2279" t="str">
            <v>CALLE 28 DE JUNIO S/N Y GARCIA MORENO ENTRADA LLANO GRANDE</v>
          </cell>
          <cell r="H2279" t="str">
            <v>170208</v>
          </cell>
          <cell r="I2279" t="str">
            <v>QUITO</v>
          </cell>
          <cell r="J2279" t="str">
            <v>PICHINCHA</v>
          </cell>
          <cell r="K2279" t="str">
            <v>CAVS AE SALESLAND CONDADO_DIEGO MENA</v>
          </cell>
          <cell r="L2279" t="str">
            <v>AV DE LA PRENSA Y AV KENNED CENTRO COMERCIAL CONDADO SHOPING NIVEL 3 NUM L35 4 355 QUITO</v>
          </cell>
          <cell r="O2279" t="str">
            <v>QUITO</v>
          </cell>
          <cell r="P2279" t="str">
            <v>QUITO</v>
          </cell>
          <cell r="Q2279" t="str">
            <v>PICHINCHA</v>
          </cell>
          <cell r="R2279" t="str">
            <v>2023-00674</v>
          </cell>
          <cell r="W2279" t="str">
            <v>0</v>
          </cell>
          <cell r="X2279" t="str">
            <v>999805380</v>
          </cell>
          <cell r="AA2279">
            <v>44943</v>
          </cell>
          <cell r="AD2279">
            <v>1</v>
          </cell>
          <cell r="AE2279">
            <v>1</v>
          </cell>
          <cell r="AH2279" t="str">
            <v> </v>
          </cell>
          <cell r="AI2279" t="str">
            <v>DESPACHO</v>
          </cell>
          <cell r="AJ2279" t="str">
            <v>Normal</v>
          </cell>
          <cell r="AL2279" t="str">
            <v>NO</v>
          </cell>
          <cell r="AN2279" t="str">
            <v>SALINDQUICAV10204</v>
          </cell>
          <cell r="AP2279">
            <v>44943</v>
          </cell>
          <cell r="AR2279" t="str">
            <v>MOVISTAR_2023-00674</v>
          </cell>
          <cell r="AS2279">
            <v>331118</v>
          </cell>
          <cell r="AT2279" t="str">
            <v>D40</v>
          </cell>
          <cell r="AU2279" t="str">
            <v>INDIRECTO</v>
          </cell>
          <cell r="AV2279">
            <v>8</v>
          </cell>
          <cell r="AX2279" t="str">
            <v>ENTREGADO</v>
          </cell>
          <cell r="AY2279" t="str">
            <v>LTE SAMSUNG A04E AZUL: 2 und / LTE SAMSUNG A04E NEGRO: 2 und / LTE SAMSUNG A53 5G AZUL: 2 und / LTE SAMSUNG S21 FE VERDE: 1 und / LTE XIAOMI REDMI NOTE 11 AZUL: 1 und</v>
          </cell>
          <cell r="AZ2279" t="str">
            <v>TERMINAL</v>
          </cell>
          <cell r="BA2279" t="str">
            <v/>
          </cell>
        </row>
        <row r="2280">
          <cell r="A2280" t="str">
            <v>2023-00675</v>
          </cell>
          <cell r="B2280" t="str">
            <v>MOVISTAR</v>
          </cell>
          <cell r="C2280">
            <v>44943</v>
          </cell>
          <cell r="D2280" t="str">
            <v>FLEXNET ECUADOR - MOVISTAR</v>
          </cell>
          <cell r="E2280" t="str">
            <v>CALLE 28 DE JUNIO S/N Y GARCIA MORENO ENTRADA LLANO GRANDE</v>
          </cell>
          <cell r="H2280" t="str">
            <v>170208</v>
          </cell>
          <cell r="I2280" t="str">
            <v>QUITO</v>
          </cell>
          <cell r="J2280" t="str">
            <v>PICHINCHA</v>
          </cell>
          <cell r="K2280" t="str">
            <v>NORPHONE CAVS DAS TUMBACO_LOURDES BRAVO</v>
          </cell>
          <cell r="L2280" t="str">
            <v>AV INTEROCEANICA Y JUAN MONTALVO JUNTO A PRODUBANCO CC SANTA MARIA</v>
          </cell>
          <cell r="O2280" t="str">
            <v>QUITO</v>
          </cell>
          <cell r="P2280" t="str">
            <v>QUITO</v>
          </cell>
          <cell r="Q2280" t="str">
            <v>PICHINCHA</v>
          </cell>
          <cell r="R2280" t="str">
            <v>2023-00675</v>
          </cell>
          <cell r="W2280" t="str">
            <v>1091717898001</v>
          </cell>
          <cell r="X2280" t="str">
            <v>984246089</v>
          </cell>
          <cell r="AA2280">
            <v>44943</v>
          </cell>
          <cell r="AD2280">
            <v>1</v>
          </cell>
          <cell r="AE2280">
            <v>1</v>
          </cell>
          <cell r="AH2280" t="str">
            <v> </v>
          </cell>
          <cell r="AI2280" t="str">
            <v>DESPACHO</v>
          </cell>
          <cell r="AJ2280" t="str">
            <v>Normal</v>
          </cell>
          <cell r="AL2280" t="str">
            <v>NO</v>
          </cell>
          <cell r="AN2280" t="str">
            <v>NORINDQUINOR8198</v>
          </cell>
          <cell r="AP2280">
            <v>44943</v>
          </cell>
          <cell r="AR2280" t="str">
            <v>MOVISTAR_2023-00675</v>
          </cell>
          <cell r="AS2280">
            <v>331113</v>
          </cell>
          <cell r="AT2280" t="str">
            <v>D40</v>
          </cell>
          <cell r="AU2280" t="str">
            <v>INDIRECTO</v>
          </cell>
          <cell r="AV2280">
            <v>11</v>
          </cell>
          <cell r="AX2280" t="str">
            <v>EN_TRANSITO</v>
          </cell>
          <cell r="AY2280" t="str">
            <v>LTE HONOR X6 NEGRO: 1 und / LTE SAMSUNG A04E AZUL: 3 und / LTE SAMSUNG A13 AZUL: 3 und / LTE SAMSUNG A13 NEGRO: 2 und / LTE XIAOMI REDMI NOTE 11 GRIS: 2 und</v>
          </cell>
          <cell r="AZ2280" t="str">
            <v>TERMINAL</v>
          </cell>
          <cell r="BA2280" t="str">
            <v/>
          </cell>
        </row>
        <row r="2281">
          <cell r="A2281" t="str">
            <v>2023-00676</v>
          </cell>
          <cell r="B2281" t="str">
            <v>MOVISTAR</v>
          </cell>
          <cell r="C2281">
            <v>44943</v>
          </cell>
          <cell r="D2281" t="str">
            <v>FLEXNET ECUADOR - MOVISTAR</v>
          </cell>
          <cell r="E2281" t="str">
            <v>CALLE 28 DE JUNIO S/N Y GARCIA MORENO ENTRADA LLANO GRANDE</v>
          </cell>
          <cell r="H2281" t="str">
            <v>170208</v>
          </cell>
          <cell r="I2281" t="str">
            <v>QUITO</v>
          </cell>
          <cell r="J2281" t="str">
            <v>PICHINCHA</v>
          </cell>
          <cell r="K2281" t="str">
            <v>NORPHONE CAYAMBE_PAOLA MORAN</v>
          </cell>
          <cell r="L2281" t="str">
            <v>GRAN AKI AV RESTAURACION Y JUNIN LOCAL ESQUINERO CAYAMBE</v>
          </cell>
          <cell r="O2281" t="str">
            <v>CAYAMBE</v>
          </cell>
          <cell r="P2281" t="str">
            <v>CAYAMBE</v>
          </cell>
          <cell r="Q2281" t="str">
            <v>PICHINCHA</v>
          </cell>
          <cell r="R2281" t="str">
            <v>2023-00676</v>
          </cell>
          <cell r="W2281" t="str">
            <v>1091717898001</v>
          </cell>
          <cell r="X2281" t="str">
            <v>998659562</v>
          </cell>
          <cell r="AA2281">
            <v>44943</v>
          </cell>
          <cell r="AD2281">
            <v>1</v>
          </cell>
          <cell r="AE2281">
            <v>1</v>
          </cell>
          <cell r="AH2281" t="str">
            <v> </v>
          </cell>
          <cell r="AI2281" t="str">
            <v>DESPACHO</v>
          </cell>
          <cell r="AJ2281" t="str">
            <v>Normal</v>
          </cell>
          <cell r="AL2281" t="str">
            <v>NO</v>
          </cell>
          <cell r="AN2281" t="str">
            <v>NORINDCAYNOR0098</v>
          </cell>
          <cell r="AP2281">
            <v>44943</v>
          </cell>
          <cell r="AR2281" t="str">
            <v>MOVISTAR_2023-00676</v>
          </cell>
          <cell r="AS2281">
            <v>331117</v>
          </cell>
          <cell r="AT2281" t="str">
            <v>D40</v>
          </cell>
          <cell r="AU2281" t="str">
            <v>INDIRECTO</v>
          </cell>
          <cell r="AV2281">
            <v>5</v>
          </cell>
          <cell r="AX2281" t="str">
            <v>ENTREGADO</v>
          </cell>
          <cell r="AY2281" t="str">
            <v>LTE HONOR X6 NEGRO: 1 und / LTE SAMSUNG A04E AZUL: 4 und</v>
          </cell>
          <cell r="AZ2281" t="str">
            <v>TERMINAL</v>
          </cell>
          <cell r="BA2281" t="str">
            <v/>
          </cell>
        </row>
        <row r="2282">
          <cell r="A2282" t="str">
            <v>2023-00677</v>
          </cell>
          <cell r="B2282" t="str">
            <v>MOVISTAR</v>
          </cell>
          <cell r="C2282">
            <v>44943</v>
          </cell>
          <cell r="D2282" t="str">
            <v>FLEXNET ECUADOR - MOVISTAR</v>
          </cell>
          <cell r="E2282" t="str">
            <v>CALLE 28 DE JUNIO S/N Y GARCIA MORENO ENTRADA LLANO GRANDE</v>
          </cell>
          <cell r="H2282" t="str">
            <v>170208</v>
          </cell>
          <cell r="I2282" t="str">
            <v>QUITO</v>
          </cell>
          <cell r="J2282" t="str">
            <v>PICHINCHA</v>
          </cell>
          <cell r="K2282" t="str">
            <v>NORPHONE CHONE_LOURDES BRAVO</v>
          </cell>
          <cell r="L2282" t="str">
            <v>CENTRO CALLE PICHINCHA ENTRE CALLES WASHINGTON Y BOLIVAR A LADO DE ALMACENES ARTEFACTA</v>
          </cell>
          <cell r="O2282" t="str">
            <v>CHONE</v>
          </cell>
          <cell r="P2282" t="str">
            <v>CHONE</v>
          </cell>
          <cell r="Q2282" t="str">
            <v>MANABI</v>
          </cell>
          <cell r="R2282" t="str">
            <v>2023-00677</v>
          </cell>
          <cell r="W2282" t="str">
            <v>1091717898001</v>
          </cell>
          <cell r="X2282" t="str">
            <v>984246089</v>
          </cell>
          <cell r="AA2282">
            <v>44943</v>
          </cell>
          <cell r="AD2282">
            <v>1</v>
          </cell>
          <cell r="AE2282">
            <v>1</v>
          </cell>
          <cell r="AH2282" t="str">
            <v>DIAGONAL A BANCO PICHINCHA</v>
          </cell>
          <cell r="AI2282" t="str">
            <v>DESPACHO</v>
          </cell>
          <cell r="AJ2282" t="str">
            <v>Normal</v>
          </cell>
          <cell r="AL2282" t="str">
            <v>NO</v>
          </cell>
          <cell r="AN2282" t="str">
            <v>NORINDCHONOR10491</v>
          </cell>
          <cell r="AP2282">
            <v>44943</v>
          </cell>
          <cell r="AR2282" t="str">
            <v>MOVISTAR_2023-00677</v>
          </cell>
          <cell r="AS2282">
            <v>331115</v>
          </cell>
          <cell r="AT2282" t="str">
            <v>D40</v>
          </cell>
          <cell r="AU2282" t="str">
            <v>INDIRECTO</v>
          </cell>
          <cell r="AV2282">
            <v>5</v>
          </cell>
          <cell r="AX2282" t="str">
            <v>ENTREGADO</v>
          </cell>
          <cell r="AY2282" t="str">
            <v>LTE HONOR X6 AZUL: 1 und / LTE SAMSUNG A04E AZUL: 3 und / LTE SAMSUNG A53 5G AZUL: 1 und</v>
          </cell>
          <cell r="AZ2282" t="str">
            <v>TERMINAL</v>
          </cell>
          <cell r="BA2282" t="str">
            <v/>
          </cell>
        </row>
        <row r="2283">
          <cell r="A2283" t="str">
            <v>2023-00678</v>
          </cell>
          <cell r="B2283" t="str">
            <v>MOVISTAR</v>
          </cell>
          <cell r="C2283">
            <v>44943</v>
          </cell>
          <cell r="D2283" t="str">
            <v>FLEXNET ECUADOR - MOVISTAR</v>
          </cell>
          <cell r="E2283" t="str">
            <v>CALLE 28 DE JUNIO S/N Y GARCIA MORENO ENTRADA LLANO GRANDE</v>
          </cell>
          <cell r="H2283" t="str">
            <v>170208</v>
          </cell>
          <cell r="I2283" t="str">
            <v>QUITO</v>
          </cell>
          <cell r="J2283" t="str">
            <v>PICHINCHA</v>
          </cell>
          <cell r="K2283" t="str">
            <v>NORPHONE LA PLAZA IBARRA_PAOLA MORAN</v>
          </cell>
          <cell r="L2283" t="str">
            <v>LOCAL 22 Y 23 CCLA PLAZA AV MARIANO ACOSTA Y2147 Y VICTOR GOMEZ JURADO IBARRA</v>
          </cell>
          <cell r="O2283" t="str">
            <v>IBARRA</v>
          </cell>
          <cell r="P2283" t="str">
            <v>IBARRA</v>
          </cell>
          <cell r="Q2283" t="str">
            <v>IMBABURA</v>
          </cell>
          <cell r="R2283" t="str">
            <v>2023-00678</v>
          </cell>
          <cell r="W2283" t="str">
            <v>1091717898001</v>
          </cell>
          <cell r="X2283" t="str">
            <v>998659562</v>
          </cell>
          <cell r="AA2283">
            <v>44943</v>
          </cell>
          <cell r="AD2283">
            <v>1</v>
          </cell>
          <cell r="AE2283">
            <v>1</v>
          </cell>
          <cell r="AH2283" t="str">
            <v> </v>
          </cell>
          <cell r="AI2283" t="str">
            <v>DESPACHO</v>
          </cell>
          <cell r="AJ2283" t="str">
            <v>Normal</v>
          </cell>
          <cell r="AL2283" t="str">
            <v>NO</v>
          </cell>
          <cell r="AN2283" t="str">
            <v>NORINDIBANOR0096</v>
          </cell>
          <cell r="AP2283">
            <v>44943</v>
          </cell>
          <cell r="AR2283" t="str">
            <v>MOVISTAR_2023-00678</v>
          </cell>
          <cell r="AS2283">
            <v>331119</v>
          </cell>
          <cell r="AT2283" t="str">
            <v>D40</v>
          </cell>
          <cell r="AU2283" t="str">
            <v>INDIRECTO</v>
          </cell>
          <cell r="AV2283">
            <v>14</v>
          </cell>
          <cell r="AX2283" t="str">
            <v>ENTREGADO</v>
          </cell>
          <cell r="AY2283" t="str">
            <v>LTE HONOR X6 NEGRO: 2 und / LTE REALME C35 NEGRO: 2 und / LTE SAMSUNG A04E AZUL: 3 und / LTE SAMSUNG A13 AZUL: 3 und / LTE SAMSUNG A53 5G AZUL: 2 und / LTE XIAOMI REDMI NOTE 11 GRIS: 2 und</v>
          </cell>
          <cell r="AZ2283" t="str">
            <v>TERMINAL</v>
          </cell>
          <cell r="BA2283" t="str">
            <v/>
          </cell>
        </row>
        <row r="2284">
          <cell r="A2284" t="str">
            <v>2023-00679</v>
          </cell>
          <cell r="B2284" t="str">
            <v>MOVISTAR</v>
          </cell>
          <cell r="C2284">
            <v>44943</v>
          </cell>
          <cell r="D2284" t="str">
            <v>FLEXNET ECUADOR - MOVISTAR</v>
          </cell>
          <cell r="E2284" t="str">
            <v>CALLE 28 DE JUNIO S/N Y GARCIA MORENO ENTRADA LLANO GRANDE</v>
          </cell>
          <cell r="H2284" t="str">
            <v>170208</v>
          </cell>
          <cell r="I2284" t="str">
            <v>QUITO</v>
          </cell>
          <cell r="J2284" t="str">
            <v>PICHINCHA</v>
          </cell>
          <cell r="K2284" t="str">
            <v>CAVS AE SALESLAND CUENCA CENTRO_DIEGO MENA</v>
          </cell>
          <cell r="L2284" t="str">
            <v>CALLE BOLIVAR Y LUIS CORDERO N 755 CUENCA</v>
          </cell>
          <cell r="O2284" t="str">
            <v>CUENCA</v>
          </cell>
          <cell r="P2284" t="str">
            <v>CUENCA</v>
          </cell>
          <cell r="Q2284" t="str">
            <v>AZUAY</v>
          </cell>
          <cell r="R2284" t="str">
            <v>2023-00679</v>
          </cell>
          <cell r="W2284" t="str">
            <v>0</v>
          </cell>
          <cell r="X2284" t="str">
            <v>999805380</v>
          </cell>
          <cell r="AA2284">
            <v>44943</v>
          </cell>
          <cell r="AD2284">
            <v>1</v>
          </cell>
          <cell r="AE2284">
            <v>1</v>
          </cell>
          <cell r="AH2284" t="str">
            <v> </v>
          </cell>
          <cell r="AI2284" t="str">
            <v>DESPACHO</v>
          </cell>
          <cell r="AJ2284" t="str">
            <v>Normal</v>
          </cell>
          <cell r="AL2284" t="str">
            <v>NO</v>
          </cell>
          <cell r="AN2284" t="str">
            <v>SALINDCUECAV10218</v>
          </cell>
          <cell r="AP2284">
            <v>44943</v>
          </cell>
          <cell r="AR2284" t="str">
            <v>MOVISTAR_2023-00679</v>
          </cell>
          <cell r="AS2284">
            <v>331087</v>
          </cell>
          <cell r="AT2284" t="str">
            <v>D40</v>
          </cell>
          <cell r="AU2284" t="str">
            <v>INDIRECTO</v>
          </cell>
          <cell r="AV2284">
            <v>510</v>
          </cell>
          <cell r="AX2284" t="str">
            <v>EN_TRANSITO</v>
          </cell>
          <cell r="AY2284" t="str">
            <v>HALFSIM MOVISTAR: 500 und / LTE HONOR X6 NEGRO: 1 und / LTE HUAWEI NOVA Y70 NEGRO: 1 und / LTE SAMSUNG A04E AZUL: 2 und / LTE SAMSUNG A04E NEGRO: 2 und / LTE SAMSUNG A23 AZUL: 2 und / LTE SAMSUNG A33 5G AZUL: 1 und / LTE SAMSUNG A33 5G NEGRO: 1 und</v>
          </cell>
          <cell r="AZ2284" t="str">
            <v>SIMCARD / TERMINAL</v>
          </cell>
          <cell r="BA2284" t="str">
            <v/>
          </cell>
        </row>
        <row r="2285">
          <cell r="A2285" t="str">
            <v>2023-00680</v>
          </cell>
          <cell r="B2285" t="str">
            <v>MOVISTAR</v>
          </cell>
          <cell r="C2285">
            <v>44943</v>
          </cell>
          <cell r="D2285" t="str">
            <v>FLEXNET ECUADOR - MOVISTAR</v>
          </cell>
          <cell r="E2285" t="str">
            <v>CALLE 28 DE JUNIO S/N Y GARCIA MORENO ENTRADA LLANO GRANDE</v>
          </cell>
          <cell r="H2285" t="str">
            <v>170208</v>
          </cell>
          <cell r="I2285" t="str">
            <v>QUITO</v>
          </cell>
          <cell r="J2285" t="str">
            <v>PICHINCHA</v>
          </cell>
          <cell r="K2285" t="str">
            <v>PDV NORPHONE ISLA SHOPPING RIOBAMBA_CARLOS JOSE CAMPOVERDE BERRÚ</v>
          </cell>
          <cell r="L2285" t="str">
            <v>PASEO SHOPPING RIOBAMBA ANTONIO JOSE DE SUCRE Y BEGONIAS PLANTA BAJA FRENTE A PHARMACYS RIOBAMBA</v>
          </cell>
          <cell r="O2285" t="str">
            <v>RIOBAMBA</v>
          </cell>
          <cell r="P2285" t="str">
            <v>RIOBAMBA</v>
          </cell>
          <cell r="Q2285" t="str">
            <v>CHIMBORAZO</v>
          </cell>
          <cell r="R2285" t="str">
            <v>2023-00680</v>
          </cell>
          <cell r="W2285" t="str">
            <v>1091717898001</v>
          </cell>
          <cell r="X2285" t="str">
            <v>994454243</v>
          </cell>
          <cell r="AA2285">
            <v>44943</v>
          </cell>
          <cell r="AD2285">
            <v>1</v>
          </cell>
          <cell r="AE2285">
            <v>1</v>
          </cell>
          <cell r="AH2285" t="str">
            <v> </v>
          </cell>
          <cell r="AI2285" t="str">
            <v>DESPACHO</v>
          </cell>
          <cell r="AJ2285" t="str">
            <v>Normal</v>
          </cell>
          <cell r="AL2285" t="str">
            <v>NO</v>
          </cell>
          <cell r="AN2285" t="str">
            <v>NORINDRIOPDV9406</v>
          </cell>
          <cell r="AP2285">
            <v>44943</v>
          </cell>
          <cell r="AR2285" t="str">
            <v>MOVISTAR_2023-00680</v>
          </cell>
          <cell r="AS2285">
            <v>331120</v>
          </cell>
          <cell r="AT2285" t="str">
            <v>D40</v>
          </cell>
          <cell r="AU2285" t="str">
            <v>INDIRECTO</v>
          </cell>
          <cell r="AV2285">
            <v>8</v>
          </cell>
          <cell r="AX2285" t="str">
            <v>ENTREGADO</v>
          </cell>
          <cell r="AY2285" t="str">
            <v>LTE HONOR X6 AZUL: 2 und / LTE SAMSUNG A04E AZUL: 2 und / LTE XIAOMI REDMI NOTE 11 GRIS: 2 und / LTE XIAOMI REDMI NOTE 11S AZUL: 2 und</v>
          </cell>
          <cell r="AZ2285" t="str">
            <v>TERMINAL</v>
          </cell>
          <cell r="BA2285" t="str">
            <v/>
          </cell>
        </row>
        <row r="2286">
          <cell r="A2286" t="str">
            <v>2023-00681</v>
          </cell>
          <cell r="B2286" t="str">
            <v>MOVISTAR</v>
          </cell>
          <cell r="C2286">
            <v>44943</v>
          </cell>
          <cell r="D2286" t="str">
            <v>FLEXNET ECUADOR - MOVISTAR</v>
          </cell>
          <cell r="E2286" t="str">
            <v>CALLE 28 DE JUNIO S/N Y GARCIA MORENO ENTRADA LLANO GRANDE</v>
          </cell>
          <cell r="H2286" t="str">
            <v>170208</v>
          </cell>
          <cell r="I2286" t="str">
            <v>QUITO</v>
          </cell>
          <cell r="J2286" t="str">
            <v>PICHINCHA</v>
          </cell>
          <cell r="K2286" t="str">
            <v>NORPHONE EL CARMEN_LOURDES BRAVO</v>
          </cell>
          <cell r="L2286" t="str">
            <v>CALLE ABDON CALDERON Y AV. CHONE. FRENTE A JAPON MOTOS,DIAGONAL AL BANCO PICHINCHA</v>
          </cell>
          <cell r="O2286" t="str">
            <v>EL CARMEN</v>
          </cell>
          <cell r="P2286" t="str">
            <v>EL CARMEN</v>
          </cell>
          <cell r="Q2286" t="str">
            <v>MANABI</v>
          </cell>
          <cell r="R2286" t="str">
            <v>2023-00681</v>
          </cell>
          <cell r="W2286" t="str">
            <v>1091717898001</v>
          </cell>
          <cell r="X2286" t="str">
            <v>984246089</v>
          </cell>
          <cell r="AA2286">
            <v>44943</v>
          </cell>
          <cell r="AD2286">
            <v>1</v>
          </cell>
          <cell r="AE2286">
            <v>1</v>
          </cell>
          <cell r="AH2286" t="str">
            <v>A LADO DE FARMACIAS SANA SANA</v>
          </cell>
          <cell r="AI2286" t="str">
            <v>DESPACHO</v>
          </cell>
          <cell r="AJ2286" t="str">
            <v>Normal</v>
          </cell>
          <cell r="AL2286" t="str">
            <v>NO</v>
          </cell>
          <cell r="AN2286" t="str">
            <v>NORINDELCNOR10489</v>
          </cell>
          <cell r="AP2286">
            <v>44943</v>
          </cell>
          <cell r="AR2286" t="str">
            <v>MOVISTAR_2023-00681</v>
          </cell>
          <cell r="AS2286">
            <v>331123</v>
          </cell>
          <cell r="AT2286" t="str">
            <v>D40</v>
          </cell>
          <cell r="AU2286" t="str">
            <v>INDIRECTO</v>
          </cell>
          <cell r="AV2286">
            <v>12</v>
          </cell>
          <cell r="AX2286" t="str">
            <v>ENTREGADO</v>
          </cell>
          <cell r="AY2286" t="str">
            <v>LTE HONOR X6 AZUL: 1 und / LTE NOKIA C2 2E AZUL: 2 und / LTE SAMSUNG A03 NEGRO: 3 und / LTE SAMSUNG A04E AZUL: 3 und / LTE SAMSUNG A53 5G AZUL: 1 und / LTE XIAOMI REDMI NOTE 11S AZUL: 2 und</v>
          </cell>
          <cell r="AZ2286" t="str">
            <v>TERMINAL</v>
          </cell>
          <cell r="BA2286" t="str">
            <v/>
          </cell>
        </row>
        <row r="2287">
          <cell r="A2287" t="str">
            <v>2023-00682</v>
          </cell>
          <cell r="B2287" t="str">
            <v>MOVISTAR</v>
          </cell>
          <cell r="C2287">
            <v>44943</v>
          </cell>
          <cell r="D2287" t="str">
            <v>FLEXNET ECUADOR - MOVISTAR</v>
          </cell>
          <cell r="E2287" t="str">
            <v>CALLE 28 DE JUNIO S/N Y GARCIA MORENO ENTRADA LLANO GRANDE</v>
          </cell>
          <cell r="H2287" t="str">
            <v>170208</v>
          </cell>
          <cell r="I2287" t="str">
            <v>QUITO</v>
          </cell>
          <cell r="J2287" t="str">
            <v>PICHINCHA</v>
          </cell>
          <cell r="K2287" t="str">
            <v>CAVS AE SALESLAND CUENCA REMIGIO_DIEGO MENA</v>
          </cell>
          <cell r="L2287" t="str">
            <v>AV REMIGIO CCRESPO Y FEDERICO PROAÑO NUM 294 CUENCA</v>
          </cell>
          <cell r="O2287" t="str">
            <v>CUENCA</v>
          </cell>
          <cell r="P2287" t="str">
            <v>CUENCA</v>
          </cell>
          <cell r="Q2287" t="str">
            <v>AZUAY</v>
          </cell>
          <cell r="R2287" t="str">
            <v>2023-00682</v>
          </cell>
          <cell r="W2287" t="str">
            <v>0</v>
          </cell>
          <cell r="X2287" t="str">
            <v>999805380</v>
          </cell>
          <cell r="AA2287">
            <v>44943</v>
          </cell>
          <cell r="AD2287">
            <v>1</v>
          </cell>
          <cell r="AE2287">
            <v>1</v>
          </cell>
          <cell r="AH2287" t="str">
            <v> </v>
          </cell>
          <cell r="AI2287" t="str">
            <v>DESPACHO</v>
          </cell>
          <cell r="AJ2287" t="str">
            <v>Normal</v>
          </cell>
          <cell r="AL2287" t="str">
            <v>NO</v>
          </cell>
          <cell r="AN2287" t="str">
            <v>SALINDCUECAV10200</v>
          </cell>
          <cell r="AP2287">
            <v>44943</v>
          </cell>
          <cell r="AR2287" t="str">
            <v>MOVISTAR_2023-00682</v>
          </cell>
          <cell r="AS2287">
            <v>331122</v>
          </cell>
          <cell r="AT2287" t="str">
            <v>D40</v>
          </cell>
          <cell r="AU2287" t="str">
            <v>INDIRECTO</v>
          </cell>
          <cell r="AV2287">
            <v>14</v>
          </cell>
          <cell r="AX2287" t="str">
            <v>EN_TRANSITO</v>
          </cell>
          <cell r="AY2287" t="str">
            <v>LTE HONOR X6 NEGRO: 2 und / LTE HONOR X6 SILVER: 2 und / LTE HUAWEI NOVA Y70 NEGRO: 2 und / LTE SAMSUNG A04E AZUL: 2 und / LTE SAMSUNG A04E NEGRO: 2 und / LTE XIAOMI REDMI 10C 128GB GRIS: 2 und / LTE XIAOMI REDMI NOTE 11S AZUL: 2 und</v>
          </cell>
          <cell r="AZ2287" t="str">
            <v>TERMINAL</v>
          </cell>
          <cell r="BA2287" t="str">
            <v/>
          </cell>
        </row>
        <row r="2288">
          <cell r="A2288" t="str">
            <v>2023-00683</v>
          </cell>
          <cell r="B2288" t="str">
            <v>MOVISTAR</v>
          </cell>
          <cell r="C2288">
            <v>44943</v>
          </cell>
          <cell r="D2288" t="str">
            <v>FLEXNET ECUADOR - MOVISTAR</v>
          </cell>
          <cell r="E2288" t="str">
            <v>CALLE 28 DE JUNIO S/N Y GARCIA MORENO ENTRADA LLANO GRANDE</v>
          </cell>
          <cell r="H2288" t="str">
            <v>170208</v>
          </cell>
          <cell r="I2288" t="str">
            <v>QUITO</v>
          </cell>
          <cell r="J2288" t="str">
            <v>PICHINCHA</v>
          </cell>
          <cell r="K2288" t="str">
            <v>CAVS AE SALESLAND MACHALA_MENA DIEGO</v>
          </cell>
          <cell r="L2288" t="str">
            <v>CALLE ROCAFUERTE 1005 ENTRE 09 DE MAYO Y GUAYAS</v>
          </cell>
          <cell r="O2288" t="str">
            <v>MACHALA</v>
          </cell>
          <cell r="P2288" t="str">
            <v>MACHALA</v>
          </cell>
          <cell r="Q2288" t="str">
            <v>EL ORO</v>
          </cell>
          <cell r="R2288" t="str">
            <v>2023-00683</v>
          </cell>
          <cell r="W2288" t="str">
            <v>1793079628001</v>
          </cell>
          <cell r="X2288" t="str">
            <v>999805380</v>
          </cell>
          <cell r="AA2288">
            <v>44943</v>
          </cell>
          <cell r="AD2288">
            <v>1</v>
          </cell>
          <cell r="AE2288">
            <v>1</v>
          </cell>
          <cell r="AH2288" t="str">
            <v> </v>
          </cell>
          <cell r="AI2288" t="str">
            <v>DESPACHO</v>
          </cell>
          <cell r="AJ2288" t="str">
            <v>Normal</v>
          </cell>
          <cell r="AL2288" t="str">
            <v>NO</v>
          </cell>
          <cell r="AN2288" t="str">
            <v>SALINDMACCAV11258</v>
          </cell>
          <cell r="AP2288">
            <v>44943</v>
          </cell>
          <cell r="AR2288" t="str">
            <v>MOVISTAR_2023-00683</v>
          </cell>
          <cell r="AS2288">
            <v>331124</v>
          </cell>
          <cell r="AT2288" t="str">
            <v>D40</v>
          </cell>
          <cell r="AU2288" t="str">
            <v>INDIRECTO</v>
          </cell>
          <cell r="AV2288">
            <v>19</v>
          </cell>
          <cell r="AX2288" t="str">
            <v>EN_TRANSITO</v>
          </cell>
          <cell r="AY2288" t="str">
            <v>LTE HONOR X6 NEGRO: 3 und / LTE HONOR X6 SILVER: 3 und / LTE HUAWEI NOVA Y70 NEGRO: 2 und / LTE SAMSUNG A03 AZUL: 3 und / LTE SAMSUNG A04E AZUL: 2 und / LTE SAMSUNG A04E NEGRO: 2 und / LTE SAMSUNG A33 5G AZUL: 2 und / LTE XIAOMI REDMI NOTE 11S AZUL: 2 und</v>
          </cell>
          <cell r="AZ2288" t="str">
            <v>TERMINAL</v>
          </cell>
          <cell r="BA2288" t="str">
            <v/>
          </cell>
        </row>
        <row r="2289">
          <cell r="A2289" t="str">
            <v>2023-00684</v>
          </cell>
          <cell r="B2289" t="str">
            <v>MOVISTAR</v>
          </cell>
          <cell r="C2289">
            <v>44943</v>
          </cell>
          <cell r="D2289" t="str">
            <v>FLEXNET ECUADOR - MOVISTAR</v>
          </cell>
          <cell r="E2289" t="str">
            <v>CALLE 28 DE JUNIO S/N Y GARCIA MORENO ENTRADA LLANO GRANDE</v>
          </cell>
          <cell r="H2289" t="str">
            <v>170208</v>
          </cell>
          <cell r="I2289" t="str">
            <v>QUITO</v>
          </cell>
          <cell r="J2289" t="str">
            <v>PICHINCHA</v>
          </cell>
          <cell r="K2289" t="str">
            <v>CAVS AE SALESLAND RECREO_DIEGO MENA</v>
          </cell>
          <cell r="L2289" t="str">
            <v>AV PEDRO VICENTE MALDONADO CENTRO COMERCIAL RECREO NUM 37 45PLANTA BAJA QUITO</v>
          </cell>
          <cell r="O2289" t="str">
            <v>QUITO</v>
          </cell>
          <cell r="P2289" t="str">
            <v>QUITO</v>
          </cell>
          <cell r="Q2289" t="str">
            <v>PICHINCHA</v>
          </cell>
          <cell r="R2289" t="str">
            <v>2023-00684</v>
          </cell>
          <cell r="W2289" t="str">
            <v>0</v>
          </cell>
          <cell r="X2289" t="str">
            <v>999805380</v>
          </cell>
          <cell r="AA2289">
            <v>44943</v>
          </cell>
          <cell r="AD2289">
            <v>1</v>
          </cell>
          <cell r="AE2289">
            <v>1</v>
          </cell>
          <cell r="AH2289" t="str">
            <v> </v>
          </cell>
          <cell r="AI2289" t="str">
            <v>DESPACHO</v>
          </cell>
          <cell r="AJ2289" t="str">
            <v>Normal</v>
          </cell>
          <cell r="AL2289" t="str">
            <v>NO</v>
          </cell>
          <cell r="AN2289" t="str">
            <v>SALINDQUICAV10198</v>
          </cell>
          <cell r="AP2289">
            <v>44943</v>
          </cell>
          <cell r="AR2289" t="str">
            <v>MOVISTAR_2023-00684</v>
          </cell>
          <cell r="AS2289">
            <v>331121</v>
          </cell>
          <cell r="AT2289" t="str">
            <v>D40</v>
          </cell>
          <cell r="AU2289" t="str">
            <v>INDIRECTO</v>
          </cell>
          <cell r="AV2289">
            <v>22</v>
          </cell>
          <cell r="AX2289" t="str">
            <v>ENTREGADO</v>
          </cell>
          <cell r="AY2289" t="str">
            <v>LTE HONOR 70 CRISTAL SILVER: 2 und / LTE HONOR X6 NEGRO: 2 und / LTE HONOR X6 SILVER: 4 und / LTE SAMSUNG A03 NEGRO: 2 und / LTE SAMSUNG A04E AZUL: 2 und / LTE SAMSUNG A04E NEGRO: 2 und / LTE XIAOMI REDMI 10A 64GB AZUL: 3 und / LTE XIAOMI REDMI 10C 128GB GRIS: 1 und / LTE XIAOMI REDMI NOTE 11 AZUL: 1 und / LTE XIAOMI REDMI NOTE 11 GRIS: 2 und / LTE XIAOMI REDMI NOTE 11S AZUL: 1 und</v>
          </cell>
          <cell r="AZ2289" t="str">
            <v>TERMINAL</v>
          </cell>
          <cell r="BA2289" t="str">
            <v/>
          </cell>
        </row>
        <row r="2290">
          <cell r="A2290" t="str">
            <v>2023-00686</v>
          </cell>
          <cell r="B2290" t="str">
            <v>MOVISTAR</v>
          </cell>
          <cell r="C2290">
            <v>44943</v>
          </cell>
          <cell r="D2290" t="str">
            <v>FLEXNET ECUADOR - MOVISTAR</v>
          </cell>
          <cell r="E2290" t="str">
            <v>CALLE 28 DE JUNIO S/N Y GARCIA MORENO ENTRADA LLANO GRANDE</v>
          </cell>
          <cell r="H2290" t="str">
            <v>170208</v>
          </cell>
          <cell r="I2290" t="str">
            <v>QUITO</v>
          </cell>
          <cell r="J2290" t="str">
            <v>PICHINCHA</v>
          </cell>
          <cell r="K2290" t="str">
            <v>WODEN-ECUADOR S.A._PAOLA ANDRANGO</v>
          </cell>
          <cell r="L2290" t="str">
            <v>ANTONIO FLOR N74-105 Y JOAQUIN MANCHENO CARCELEN INDUSTRIAL</v>
          </cell>
          <cell r="O2290" t="str">
            <v>QUITO</v>
          </cell>
          <cell r="P2290" t="str">
            <v>QUITO</v>
          </cell>
          <cell r="Q2290" t="str">
            <v>PICHINCHA</v>
          </cell>
          <cell r="R2290" t="str">
            <v>2023-00686</v>
          </cell>
          <cell r="W2290" t="str">
            <v>1792110866001</v>
          </cell>
          <cell r="X2290" t="str">
            <v>999739536</v>
          </cell>
          <cell r="AA2290">
            <v>44943</v>
          </cell>
          <cell r="AD2290">
            <v>1</v>
          </cell>
          <cell r="AE2290">
            <v>1</v>
          </cell>
          <cell r="AH2290" t="str">
            <v/>
          </cell>
          <cell r="AI2290" t="str">
            <v>DESPACHO</v>
          </cell>
          <cell r="AJ2290" t="str">
            <v>Normal</v>
          </cell>
          <cell r="AL2290" t="str">
            <v>NO</v>
          </cell>
          <cell r="AN2290" t="str">
            <v>WODEN</v>
          </cell>
          <cell r="AP2290">
            <v>44943</v>
          </cell>
          <cell r="AR2290" t="str">
            <v>MOVISTAR_2023-00686</v>
          </cell>
          <cell r="AS2290">
            <v>331178</v>
          </cell>
          <cell r="AT2290" t="str">
            <v>D40</v>
          </cell>
          <cell r="AU2290" t="str">
            <v>DIRECTO</v>
          </cell>
          <cell r="AV2290">
            <v>13</v>
          </cell>
          <cell r="AX2290" t="str">
            <v>ENTREGADO</v>
          </cell>
          <cell r="AY2290" t="str">
            <v>AIT HUAWEI AUDÍFONOS SPORT LITE AZUL: 1 und / GSM LTE SAMSUNG A8 GRIS: 1 und / LTE IPHONE 14 256GB NEGRO: 1 und / LTE MOTO G22 NEGRO: 1 und / LTE NOKIA C2 2E AZUL: 1 und / LTE REALME C35 NEGRO: 1 und / LTE SAMSUNG A03 CORE COBRE: 1 und / LTE SAMSUNG A03 CORE NEGRO: 1 und / LTE SAMSUNG Z FLIP 4 GRIS: 1 und / LTE XIAOMI 12 LITE NEGRO: 1 und / LTE XIAOMI REDMI 10C 128GB GRIS: 1 und / LTE XIAOMI REDMI NOTE 11 AZUL: 2 und</v>
          </cell>
          <cell r="AZ2290" t="str">
            <v>ACCESORIO / TERMINAL</v>
          </cell>
          <cell r="BA2290" t="str">
            <v/>
          </cell>
        </row>
        <row r="2291">
          <cell r="A2291" t="str">
            <v>2023-00687</v>
          </cell>
          <cell r="B2291" t="str">
            <v>MOVISTAR</v>
          </cell>
          <cell r="C2291">
            <v>44943</v>
          </cell>
          <cell r="D2291" t="str">
            <v>FLEXNET ECUADOR - MOVISTAR</v>
          </cell>
          <cell r="E2291" t="str">
            <v>CALLE 28 DE JUNIO S/N Y GARCIA MORENO ENTRADA LLANO GRANDE</v>
          </cell>
          <cell r="H2291" t="str">
            <v>170208</v>
          </cell>
          <cell r="I2291" t="str">
            <v>QUITO</v>
          </cell>
          <cell r="J2291" t="str">
            <v>PICHINCHA</v>
          </cell>
          <cell r="K2291" t="str">
            <v>M2MDATAGLOBAL LATAM ECUADOR CIA.LTDA._CARLOS ASTUDILLO</v>
          </cell>
          <cell r="L2291" t="str">
            <v>AV LA INDEPENDENCIA JUNTO A LA GASOLINERA</v>
          </cell>
          <cell r="O2291" t="str">
            <v>PIÑAS</v>
          </cell>
          <cell r="P2291" t="str">
            <v>PIÑAS</v>
          </cell>
          <cell r="Q2291" t="str">
            <v>EL ORO</v>
          </cell>
          <cell r="R2291" t="str">
            <v>2023-00687</v>
          </cell>
          <cell r="W2291" t="str">
            <v>0791822653001</v>
          </cell>
          <cell r="X2291" t="str">
            <v>0991066665</v>
          </cell>
          <cell r="AA2291">
            <v>44943</v>
          </cell>
          <cell r="AD2291">
            <v>1</v>
          </cell>
          <cell r="AE2291">
            <v>1</v>
          </cell>
          <cell r="AH2291" t="str">
            <v/>
          </cell>
          <cell r="AI2291" t="str">
            <v>DESPACHO</v>
          </cell>
          <cell r="AJ2291" t="str">
            <v>Normal</v>
          </cell>
          <cell r="AL2291" t="str">
            <v>NO</v>
          </cell>
          <cell r="AN2291" t="str">
            <v/>
          </cell>
          <cell r="AP2291">
            <v>44943</v>
          </cell>
          <cell r="AR2291" t="str">
            <v>MOVISTAR_2023-00687</v>
          </cell>
          <cell r="AS2291">
            <v>331177</v>
          </cell>
          <cell r="AT2291" t="str">
            <v>D40</v>
          </cell>
          <cell r="AU2291" t="str">
            <v>INDIRECTO</v>
          </cell>
          <cell r="AV2291">
            <v>1</v>
          </cell>
          <cell r="AX2291" t="str">
            <v>EN_TRANSITO</v>
          </cell>
          <cell r="AY2291" t="str">
            <v>HALFSIM KITE M2M 2FF: 1 und</v>
          </cell>
          <cell r="AZ2291" t="str">
            <v>SIMCARD</v>
          </cell>
          <cell r="BA2291" t="str">
            <v/>
          </cell>
        </row>
        <row r="2292">
          <cell r="A2292" t="str">
            <v>2023-00688</v>
          </cell>
          <cell r="B2292" t="str">
            <v>MOVISTAR</v>
          </cell>
          <cell r="C2292">
            <v>44944</v>
          </cell>
          <cell r="D2292" t="str">
            <v>FLEXNET ECUADOR - MOVISTAR</v>
          </cell>
          <cell r="E2292" t="str">
            <v>CALLE 28 DE JUNIO S/N Y GARCIA MORENO ENTRADA LLANO GRANDE</v>
          </cell>
          <cell r="H2292" t="str">
            <v>170208</v>
          </cell>
          <cell r="I2292" t="str">
            <v>QUITO</v>
          </cell>
          <cell r="J2292" t="str">
            <v>PICHINCHA</v>
          </cell>
          <cell r="K2292" t="str">
            <v>MOVIPHONE_GALO PALLAROSO</v>
          </cell>
          <cell r="L2292" t="str">
            <v>AZOGUES.- CACIQUE TENEMAZA 5/13 Y AVDA 24 DE MAYO (CENTRO DE ATENCIÓN MOVISTAR)</v>
          </cell>
          <cell r="O2292" t="str">
            <v>AZOGUES</v>
          </cell>
          <cell r="P2292" t="str">
            <v>AZOGUES</v>
          </cell>
          <cell r="Q2292" t="str">
            <v>CAÑAR</v>
          </cell>
          <cell r="R2292" t="str">
            <v>2023-00688</v>
          </cell>
          <cell r="W2292" t="str">
            <v>0391007160001</v>
          </cell>
          <cell r="X2292" t="str">
            <v>995936079</v>
          </cell>
          <cell r="AA2292">
            <v>44944</v>
          </cell>
          <cell r="AD2292">
            <v>1</v>
          </cell>
          <cell r="AE2292">
            <v>1</v>
          </cell>
          <cell r="AH2292" t="str">
            <v/>
          </cell>
          <cell r="AI2292" t="str">
            <v>DESPACHO</v>
          </cell>
          <cell r="AJ2292" t="str">
            <v>Normal</v>
          </cell>
          <cell r="AL2292" t="str">
            <v>NO</v>
          </cell>
          <cell r="AN2292" t="str">
            <v/>
          </cell>
          <cell r="AP2292">
            <v>44944</v>
          </cell>
          <cell r="AR2292" t="str">
            <v>MOVISTAR_2023-00688</v>
          </cell>
          <cell r="AU2292" t="str">
            <v>DIRECTO</v>
          </cell>
          <cell r="AV2292">
            <v>0</v>
          </cell>
          <cell r="AX2292" t="str">
            <v>EN_PROCESO</v>
          </cell>
          <cell r="AY2292" t="str">
            <v>LTE SAMSUNG A04E AZUL: 50 und / LTE SAMSUNG A04E NEGRO: 50 und</v>
          </cell>
          <cell r="AZ2292" t="str">
            <v>TERMINAL</v>
          </cell>
          <cell r="BA2292" t="str">
            <v/>
          </cell>
        </row>
        <row r="2293">
          <cell r="A2293" t="str">
            <v>2023-00689</v>
          </cell>
          <cell r="B2293" t="str">
            <v>MOVISTAR</v>
          </cell>
          <cell r="C2293">
            <v>44944</v>
          </cell>
          <cell r="D2293" t="str">
            <v>FLEXNET ECUADOR - MOVISTAR</v>
          </cell>
          <cell r="E2293" t="str">
            <v>CALLE 28 DE JUNIO S/N Y GARCIA MORENO ENTRADA LLANO GRANDE</v>
          </cell>
          <cell r="H2293" t="str">
            <v>170208</v>
          </cell>
          <cell r="I2293" t="str">
            <v>QUITO</v>
          </cell>
          <cell r="J2293" t="str">
            <v>PICHINCHA</v>
          </cell>
          <cell r="K2293" t="str">
            <v>HALLIBURTON LATIN AMERICA S.R.L._JOSE TAYUPANTA</v>
          </cell>
          <cell r="L2293" t="str">
            <v>AV. AMAZONAS N37-29 Y VILLALENGUA EDIF. EUROCENTER PISO 8</v>
          </cell>
          <cell r="O2293" t="str">
            <v>QUITO</v>
          </cell>
          <cell r="P2293" t="str">
            <v>QUITO</v>
          </cell>
          <cell r="Q2293" t="str">
            <v>PICHINCHA</v>
          </cell>
          <cell r="R2293" t="str">
            <v>2023-00689</v>
          </cell>
          <cell r="W2293" t="str">
            <v>1790528782001</v>
          </cell>
          <cell r="X2293" t="str">
            <v>0997586414</v>
          </cell>
          <cell r="AA2293">
            <v>44944</v>
          </cell>
          <cell r="AD2293">
            <v>1</v>
          </cell>
          <cell r="AE2293">
            <v>1</v>
          </cell>
          <cell r="AH2293" t="str">
            <v/>
          </cell>
          <cell r="AI2293" t="str">
            <v>DESPACHO</v>
          </cell>
          <cell r="AJ2293" t="str">
            <v>Normal</v>
          </cell>
          <cell r="AL2293" t="str">
            <v>NO</v>
          </cell>
          <cell r="AN2293" t="str">
            <v/>
          </cell>
          <cell r="AP2293">
            <v>44944</v>
          </cell>
          <cell r="AR2293" t="str">
            <v>MOVISTAR_2023-00689</v>
          </cell>
          <cell r="AU2293" t="str">
            <v>INDIRECTO</v>
          </cell>
          <cell r="AV2293">
            <v>0</v>
          </cell>
          <cell r="AX2293" t="str">
            <v>EN_PROCESO</v>
          </cell>
          <cell r="AY2293" t="str">
            <v>ROUTER 240 LTE TELTONIKA: 1 und</v>
          </cell>
          <cell r="AZ2293" t="str">
            <v>ROUTER</v>
          </cell>
          <cell r="BA2293" t="str">
            <v/>
          </cell>
        </row>
        <row r="2294">
          <cell r="A2294" t="str">
            <v>2023-00690</v>
          </cell>
          <cell r="B2294" t="str">
            <v>MOVISTAR</v>
          </cell>
          <cell r="C2294">
            <v>44944</v>
          </cell>
          <cell r="D2294" t="str">
            <v>FLEXNET ECUADOR - MOVISTAR</v>
          </cell>
          <cell r="E2294" t="str">
            <v>CALLE 28 DE JUNIO S/N Y GARCIA MORENO ENTRADA LLANO GRANDE</v>
          </cell>
          <cell r="H2294" t="str">
            <v>170208</v>
          </cell>
          <cell r="I2294" t="str">
            <v>QUITO</v>
          </cell>
          <cell r="J2294" t="str">
            <v>PICHINCHA</v>
          </cell>
          <cell r="K2294" t="str">
            <v>CAMARONMAR S.A._JANET CHOEZ</v>
          </cell>
          <cell r="L2294" t="str">
            <v>KM 7.5 VIA DAULE MZ 9 SL 1 FRENTE A LA PARADA DE LA METRO GALLEGOS LARA, EN TEXTILES SAN ANTONIO</v>
          </cell>
          <cell r="O2294" t="str">
            <v>GUAYAQUIL</v>
          </cell>
          <cell r="P2294" t="str">
            <v>GUAYAQUIL</v>
          </cell>
          <cell r="Q2294" t="str">
            <v>GUAYAS</v>
          </cell>
          <cell r="R2294" t="str">
            <v>2023-00690</v>
          </cell>
          <cell r="W2294" t="str">
            <v>0993019186001</v>
          </cell>
          <cell r="X2294" t="str">
            <v>0999483159</v>
          </cell>
          <cell r="AA2294">
            <v>44944</v>
          </cell>
          <cell r="AD2294">
            <v>1</v>
          </cell>
          <cell r="AE2294">
            <v>1</v>
          </cell>
          <cell r="AH2294" t="str">
            <v/>
          </cell>
          <cell r="AI2294" t="str">
            <v>DESPACHO</v>
          </cell>
          <cell r="AJ2294" t="str">
            <v>Normal</v>
          </cell>
          <cell r="AL2294" t="str">
            <v>NO</v>
          </cell>
          <cell r="AN2294" t="str">
            <v/>
          </cell>
          <cell r="AP2294">
            <v>44944</v>
          </cell>
          <cell r="AR2294" t="str">
            <v>MOVISTAR_2023-00690</v>
          </cell>
          <cell r="AU2294" t="str">
            <v>INDIRECTO</v>
          </cell>
          <cell r="AV2294">
            <v>0</v>
          </cell>
          <cell r="AX2294" t="str">
            <v>EN_PROCESO</v>
          </cell>
          <cell r="AY2294" t="str">
            <v>SIM KITE M2M 4FF: 13 und</v>
          </cell>
          <cell r="AZ2294" t="str">
            <v>SIMCARD</v>
          </cell>
          <cell r="BA2294" t="str">
            <v/>
          </cell>
        </row>
        <row r="2295">
          <cell r="A2295" t="str">
            <v>TRASP23-0010</v>
          </cell>
          <cell r="B2295" t="str">
            <v>MOVISTAR</v>
          </cell>
          <cell r="C2295">
            <v>44944</v>
          </cell>
          <cell r="D2295" t="str">
            <v>FLEXNET ECUADOR - MOVISTAR</v>
          </cell>
          <cell r="E2295" t="str">
            <v>CALLE 28 DE JUNIO S/N Y GARCIA MORENO ENTRADA LLANO GRANDE</v>
          </cell>
          <cell r="H2295" t="str">
            <v>170208</v>
          </cell>
          <cell r="I2295" t="str">
            <v>QUITO</v>
          </cell>
          <cell r="J2295" t="str">
            <v>PICHINCHA</v>
          </cell>
          <cell r="R2295" t="str">
            <v>TRASP23-0010</v>
          </cell>
          <cell r="AA2295">
            <v>44944</v>
          </cell>
          <cell r="AD2295">
            <v>1</v>
          </cell>
          <cell r="AE2295">
            <v>1</v>
          </cell>
          <cell r="AH2295" t="str">
            <v/>
          </cell>
          <cell r="AI2295" t="str">
            <v>DESPACHO</v>
          </cell>
          <cell r="AJ2295" t="str">
            <v>Normal</v>
          </cell>
          <cell r="AL2295" t="str">
            <v>NO</v>
          </cell>
          <cell r="AP2295">
            <v>44944</v>
          </cell>
          <cell r="AR2295" t="str">
            <v>MOVISTAR_TRASP23-0010</v>
          </cell>
          <cell r="AS2295">
            <v>331386</v>
          </cell>
          <cell r="AT2295" t="str">
            <v>D40</v>
          </cell>
          <cell r="AU2295" t="str">
            <v>TRASP</v>
          </cell>
          <cell r="AV2295">
            <v>15000</v>
          </cell>
          <cell r="AX2295" t="e">
            <v>#N/A</v>
          </cell>
          <cell r="AY2295" t="str">
            <v>HALFSIM CHIP PREPAGO $4.00 NUMERADO: 15000 und</v>
          </cell>
          <cell r="AZ2295" t="str">
            <v>SIMCARD</v>
          </cell>
          <cell r="BA2295" t="str">
            <v/>
          </cell>
        </row>
        <row r="2296">
          <cell r="A2296" t="str">
            <v>2023-00334</v>
          </cell>
          <cell r="B2296" t="str">
            <v>TUENTI</v>
          </cell>
          <cell r="C2296">
            <v>44937</v>
          </cell>
          <cell r="D2296" t="str">
            <v>FLEXNET ECUADOR - TUENTI</v>
          </cell>
          <cell r="E2296" t="str">
            <v>CALLE 28 DE JUNIO S/N Y GARCIA MORENO ENTRADA LLANO GRANDE</v>
          </cell>
          <cell r="H2296" t="str">
            <v>170208</v>
          </cell>
          <cell r="I2296" t="str">
            <v>QUITO</v>
          </cell>
          <cell r="J2296" t="str">
            <v>PICHINCHA</v>
          </cell>
          <cell r="K2296" t="str">
            <v>GETTAREQ BODEGA GYE_MARIA VERONICA CARRIEL</v>
          </cell>
          <cell r="L2296" t="str">
            <v>RETAIL TUENTI, KM. 11,5 VÍA DAULE JUNTO AL BANCO BOLIVARIANO UBICADO EN LA GASOLINERA MOBIL.</v>
          </cell>
          <cell r="O2296" t="str">
            <v>GUAYAQUIL</v>
          </cell>
          <cell r="P2296" t="str">
            <v>GUAYAQUIL</v>
          </cell>
          <cell r="Q2296" t="str">
            <v>GUAYAS</v>
          </cell>
          <cell r="R2296" t="str">
            <v>2023-00334</v>
          </cell>
          <cell r="W2296" t="str">
            <v>0992840234001</v>
          </cell>
          <cell r="X2296" t="str">
            <v>990186858</v>
          </cell>
          <cell r="AA2296">
            <v>44937</v>
          </cell>
          <cell r="AD2296">
            <v>1</v>
          </cell>
          <cell r="AE2296">
            <v>1</v>
          </cell>
          <cell r="AH2296" t="str">
            <v> </v>
          </cell>
          <cell r="AI2296" t="str">
            <v>DESPACHO</v>
          </cell>
          <cell r="AJ2296" t="str">
            <v>Normal</v>
          </cell>
          <cell r="AL2296" t="str">
            <v>NO</v>
          </cell>
          <cell r="AN2296" t="str">
            <v>GETINDGUAGET0352</v>
          </cell>
          <cell r="AP2296">
            <v>44937</v>
          </cell>
          <cell r="AR2296" t="str">
            <v>TUENTI_2023-00334</v>
          </cell>
          <cell r="AS2296">
            <v>329081</v>
          </cell>
          <cell r="AT2296" t="str">
            <v>D40</v>
          </cell>
          <cell r="AU2296" t="str">
            <v>RETAIL</v>
          </cell>
          <cell r="AV2296">
            <v>400</v>
          </cell>
          <cell r="AX2296" t="str">
            <v>ENTREGADO</v>
          </cell>
          <cell r="AY2296" t="str">
            <v>HALFSIM TUENTI PREPAGO NUMERADA $10: 20 und / HALFSIM TUENTI PREPAGO NUMERADA $4: 300 und / HALFSIM TUENTI PREPAGO NUMERADA $7: 80 und</v>
          </cell>
          <cell r="AZ2296" t="str">
            <v>SIMCARD</v>
          </cell>
          <cell r="BA2296" t="str">
            <v/>
          </cell>
        </row>
        <row r="2297">
          <cell r="A2297" t="str">
            <v>2023-00335</v>
          </cell>
          <cell r="B2297" t="str">
            <v>TUENTI</v>
          </cell>
          <cell r="C2297">
            <v>44937</v>
          </cell>
          <cell r="D2297" t="str">
            <v>FLEXNET ECUADOR - TUENTI</v>
          </cell>
          <cell r="E2297" t="str">
            <v>CALLE 28 DE JUNIO S/N Y GARCIA MORENO ENTRADA LLANO GRANDE</v>
          </cell>
          <cell r="H2297" t="str">
            <v>170208</v>
          </cell>
          <cell r="I2297" t="str">
            <v>QUITO</v>
          </cell>
          <cell r="J2297" t="str">
            <v>PICHINCHA</v>
          </cell>
          <cell r="K2297" t="str">
            <v>UIO CASA TUENTI_VERONICA CHIRAN</v>
          </cell>
          <cell r="L2297" t="str">
            <v>PASAJE EL JARDIN 168 Y AVENIDA 6 DE DICIEMBRE, ED. CENTURY PLAZA I, OFICINA 19</v>
          </cell>
          <cell r="O2297" t="str">
            <v>QUITO</v>
          </cell>
          <cell r="P2297" t="str">
            <v>QUITO</v>
          </cell>
          <cell r="Q2297" t="str">
            <v>PICHINCHA</v>
          </cell>
          <cell r="R2297" t="str">
            <v>2023-00335</v>
          </cell>
          <cell r="W2297" t="str">
            <v>1792141850001</v>
          </cell>
          <cell r="X2297" t="str">
            <v>984312183</v>
          </cell>
          <cell r="AA2297">
            <v>44937</v>
          </cell>
          <cell r="AD2297">
            <v>1</v>
          </cell>
          <cell r="AE2297">
            <v>1</v>
          </cell>
          <cell r="AH2297" t="str">
            <v> </v>
          </cell>
          <cell r="AI2297" t="str">
            <v>DESPACHO</v>
          </cell>
          <cell r="AJ2297" t="str">
            <v>Normal</v>
          </cell>
          <cell r="AL2297" t="str">
            <v>NO</v>
          </cell>
          <cell r="AN2297" t="str">
            <v>DISINDQUIUIO2978</v>
          </cell>
          <cell r="AP2297">
            <v>44937</v>
          </cell>
          <cell r="AR2297" t="str">
            <v>TUENTI_2023-00335</v>
          </cell>
          <cell r="AS2297">
            <v>329078</v>
          </cell>
          <cell r="AT2297" t="str">
            <v>D40</v>
          </cell>
          <cell r="AU2297" t="str">
            <v>INDIRECTO</v>
          </cell>
          <cell r="AV2297">
            <v>4600</v>
          </cell>
          <cell r="AX2297" t="str">
            <v>ENTREGADO</v>
          </cell>
          <cell r="AY2297" t="str">
            <v>HALFSIM TUENTI PREPAGO NUMERADA $4: 600 und / HALFSIM TUENTI PREPAGO PORTABILIDAD: 4000 und</v>
          </cell>
          <cell r="AZ2297" t="str">
            <v>SIMCARD</v>
          </cell>
          <cell r="BA2297" t="str">
            <v/>
          </cell>
        </row>
        <row r="2298">
          <cell r="A2298" t="str">
            <v>2023-00336</v>
          </cell>
          <cell r="B2298" t="str">
            <v>TUENTI</v>
          </cell>
          <cell r="C2298">
            <v>44937</v>
          </cell>
          <cell r="D2298" t="str">
            <v>FLEXNET ECUADOR - TUENTI</v>
          </cell>
          <cell r="E2298" t="str">
            <v>CALLE 28 DE JUNIO S/N Y GARCIA MORENO ENTRADA LLANO GRANDE</v>
          </cell>
          <cell r="H2298" t="str">
            <v>170208</v>
          </cell>
          <cell r="I2298" t="str">
            <v>QUITO</v>
          </cell>
          <cell r="J2298" t="str">
            <v>PICHINCHA</v>
          </cell>
          <cell r="K2298" t="str">
            <v>DISTRIMARKET ZONIFICACION GYE TUENTI_VERÓNICA CHIRÁN</v>
          </cell>
          <cell r="L2298" t="str">
            <v>JOSE MASCOTE 907 ENTRE HURTADO Y  9 DE OCTUBRE, ZONIFICACION TUENTI</v>
          </cell>
          <cell r="O2298" t="str">
            <v>GUAYAQUIL</v>
          </cell>
          <cell r="P2298" t="str">
            <v>GUAYAQUIL</v>
          </cell>
          <cell r="Q2298" t="str">
            <v>GUAYAS</v>
          </cell>
          <cell r="R2298" t="str">
            <v>2023-00336</v>
          </cell>
          <cell r="W2298" t="str">
            <v>1792141850001</v>
          </cell>
          <cell r="X2298" t="str">
            <v>984312183</v>
          </cell>
          <cell r="AA2298">
            <v>44937</v>
          </cell>
          <cell r="AD2298">
            <v>1</v>
          </cell>
          <cell r="AE2298">
            <v>1</v>
          </cell>
          <cell r="AH2298" t="str">
            <v>0</v>
          </cell>
          <cell r="AI2298" t="str">
            <v>DESPACHO</v>
          </cell>
          <cell r="AJ2298" t="str">
            <v>Normal</v>
          </cell>
          <cell r="AL2298" t="str">
            <v>NO</v>
          </cell>
          <cell r="AN2298" t="str">
            <v>DISINDGUADIS13261</v>
          </cell>
          <cell r="AP2298">
            <v>44937</v>
          </cell>
          <cell r="AR2298" t="str">
            <v>TUENTI_2023-00336</v>
          </cell>
          <cell r="AS2298">
            <v>329082</v>
          </cell>
          <cell r="AT2298" t="str">
            <v>D40</v>
          </cell>
          <cell r="AU2298" t="str">
            <v>INDIRECTO</v>
          </cell>
          <cell r="AV2298">
            <v>2000</v>
          </cell>
          <cell r="AX2298" t="str">
            <v>ENTREGADO</v>
          </cell>
          <cell r="AY2298" t="str">
            <v>HALFSIM TUENTI PREPAGO NUMERADA $4: 2000 und</v>
          </cell>
          <cell r="AZ2298" t="str">
            <v>SIMCARD</v>
          </cell>
          <cell r="BA2298" t="str">
            <v/>
          </cell>
        </row>
        <row r="2299">
          <cell r="A2299" t="str">
            <v>2023-00337</v>
          </cell>
          <cell r="B2299" t="str">
            <v>TUENTI</v>
          </cell>
          <cell r="C2299">
            <v>44937</v>
          </cell>
          <cell r="D2299" t="str">
            <v>FLEXNET ECUADOR - TUENTI</v>
          </cell>
          <cell r="E2299" t="str">
            <v>CALLE 28 DE JUNIO S/N Y GARCIA MORENO ENTRADA LLANO GRANDE</v>
          </cell>
          <cell r="H2299" t="str">
            <v>170208</v>
          </cell>
          <cell r="I2299" t="str">
            <v>QUITO</v>
          </cell>
          <cell r="J2299" t="str">
            <v>PICHINCHA</v>
          </cell>
          <cell r="K2299" t="str">
            <v>RAUL ANTONIO ALVAREZ JARAMILLO_RAUL ALVAREZ</v>
          </cell>
          <cell r="L2299" t="str">
            <v>CDLA. LA HERRADURA MZ8 V14, PLANTA ALTA, ENTRE BANCO BOLIVARIANO DE LA  FRANCISCO DE ORELLANA.</v>
          </cell>
          <cell r="O2299" t="str">
            <v>GUAYAQUIL</v>
          </cell>
          <cell r="P2299" t="str">
            <v>GUAYAQUIL</v>
          </cell>
          <cell r="Q2299" t="str">
            <v>GUAYAS</v>
          </cell>
          <cell r="R2299" t="str">
            <v>2023-00337</v>
          </cell>
          <cell r="W2299" t="str">
            <v>0912181591001</v>
          </cell>
          <cell r="X2299" t="str">
            <v>998819826</v>
          </cell>
          <cell r="AA2299">
            <v>44937</v>
          </cell>
          <cell r="AD2299">
            <v>1</v>
          </cell>
          <cell r="AE2299">
            <v>1</v>
          </cell>
          <cell r="AH2299" t="str">
            <v> </v>
          </cell>
          <cell r="AI2299" t="str">
            <v>DESPACHO</v>
          </cell>
          <cell r="AJ2299" t="str">
            <v>Normal</v>
          </cell>
          <cell r="AL2299" t="str">
            <v>NO</v>
          </cell>
          <cell r="AN2299" t="str">
            <v>RAUINDQUIRAU0370</v>
          </cell>
          <cell r="AP2299">
            <v>44937</v>
          </cell>
          <cell r="AR2299" t="str">
            <v>TUENTI_2023-00337</v>
          </cell>
          <cell r="AS2299">
            <v>329080</v>
          </cell>
          <cell r="AT2299" t="str">
            <v>D40</v>
          </cell>
          <cell r="AU2299" t="str">
            <v>INDIRECTO</v>
          </cell>
          <cell r="AV2299">
            <v>400</v>
          </cell>
          <cell r="AX2299" t="str">
            <v>ENTREGADO</v>
          </cell>
          <cell r="AY2299" t="str">
            <v>HALFSIM TUENTI PREPAGO NUMERADA $4: 200 und / HALFSIM TUENTI PREPAGO PORTABILIDAD: 200 und</v>
          </cell>
          <cell r="AZ2299" t="str">
            <v>SIMCARD</v>
          </cell>
          <cell r="BA2299" t="str">
            <v/>
          </cell>
        </row>
        <row r="2300">
          <cell r="A2300" t="str">
            <v>2023-00338</v>
          </cell>
          <cell r="B2300" t="str">
            <v>TUENTI</v>
          </cell>
          <cell r="C2300">
            <v>44937</v>
          </cell>
          <cell r="D2300" t="str">
            <v>FLEXNET ECUADOR - TUENTI</v>
          </cell>
          <cell r="E2300" t="str">
            <v>CALLE 28 DE JUNIO S/N Y GARCIA MORENO ENTRADA LLANO GRANDE</v>
          </cell>
          <cell r="H2300" t="str">
            <v>170208</v>
          </cell>
          <cell r="I2300" t="str">
            <v>QUITO</v>
          </cell>
          <cell r="J2300" t="str">
            <v>PICHINCHA</v>
          </cell>
          <cell r="K2300" t="str">
            <v>SALESLAND TUENTI - AZUAY_CUENCA</v>
          </cell>
          <cell r="L2300" t="str">
            <v>CALLE SAN BLAS 2.25  E/ TOMAS ORDOÑEZ Y MANUEL VEGA</v>
          </cell>
          <cell r="O2300" t="str">
            <v>CUENCA</v>
          </cell>
          <cell r="P2300" t="str">
            <v>CUENCA</v>
          </cell>
          <cell r="Q2300" t="str">
            <v>AZUAY</v>
          </cell>
          <cell r="R2300" t="str">
            <v>2023-00338</v>
          </cell>
          <cell r="W2300" t="str">
            <v>1713085593</v>
          </cell>
          <cell r="X2300" t="str">
            <v>0999805380</v>
          </cell>
          <cell r="AA2300">
            <v>44937</v>
          </cell>
          <cell r="AD2300">
            <v>1</v>
          </cell>
          <cell r="AE2300">
            <v>1</v>
          </cell>
          <cell r="AH2300" t="str">
            <v>0</v>
          </cell>
          <cell r="AI2300" t="str">
            <v>DESPACHO</v>
          </cell>
          <cell r="AJ2300" t="str">
            <v>Normal</v>
          </cell>
          <cell r="AL2300" t="str">
            <v>NO</v>
          </cell>
          <cell r="AN2300" t="str">
            <v>SALINDCUESAL15958</v>
          </cell>
          <cell r="AP2300">
            <v>44937</v>
          </cell>
          <cell r="AR2300" t="str">
            <v>TUENTI_2023-00338</v>
          </cell>
          <cell r="AS2300">
            <v>329084</v>
          </cell>
          <cell r="AT2300" t="str">
            <v>D40</v>
          </cell>
          <cell r="AU2300" t="str">
            <v>INDIRECTO</v>
          </cell>
          <cell r="AV2300">
            <v>400</v>
          </cell>
          <cell r="AX2300" t="str">
            <v>ENTREGADO</v>
          </cell>
          <cell r="AY2300" t="str">
            <v>HALFSIM TUENTI PREPAGO PORTABILIDAD: 400 und</v>
          </cell>
          <cell r="AZ2300" t="str">
            <v>SIMCARD</v>
          </cell>
          <cell r="BA2300" t="str">
            <v/>
          </cell>
        </row>
        <row r="2301">
          <cell r="A2301" t="str">
            <v>2023-00339</v>
          </cell>
          <cell r="B2301" t="str">
            <v>TUENTI</v>
          </cell>
          <cell r="C2301">
            <v>44937</v>
          </cell>
          <cell r="D2301" t="str">
            <v>FLEXNET ECUADOR - TUENTI</v>
          </cell>
          <cell r="E2301" t="str">
            <v>CALLE 28 DE JUNIO S/N Y GARCIA MORENO ENTRADA LLANO GRANDE</v>
          </cell>
          <cell r="H2301" t="str">
            <v>170208</v>
          </cell>
          <cell r="I2301" t="str">
            <v>QUITO</v>
          </cell>
          <cell r="J2301" t="str">
            <v>PICHINCHA</v>
          </cell>
          <cell r="K2301" t="str">
            <v>BUSINESS SOLUTIONS ZONIFICACION TUENTI ORIENTE_ALISON MISHELLE MORENO GOMEZ</v>
          </cell>
          <cell r="L2301" t="str">
            <v>AV. CESLAO MARIN Y 27 DE FEBRERO DIAGONAL LA GRAN HOTEL COFANES LOCAL ATRÁS DE MOVISTAR.</v>
          </cell>
          <cell r="O2301" t="str">
            <v>PUYO</v>
          </cell>
          <cell r="P2301" t="str">
            <v>PUYO</v>
          </cell>
          <cell r="Q2301" t="str">
            <v>PASTAZA</v>
          </cell>
          <cell r="R2301" t="str">
            <v>2023-00339</v>
          </cell>
          <cell r="W2301" t="str">
            <v>1721787024</v>
          </cell>
          <cell r="X2301" t="str">
            <v>983172903</v>
          </cell>
          <cell r="AA2301">
            <v>44937</v>
          </cell>
          <cell r="AD2301">
            <v>1</v>
          </cell>
          <cell r="AE2301">
            <v>1</v>
          </cell>
          <cell r="AH2301" t="str">
            <v>0</v>
          </cell>
          <cell r="AI2301" t="str">
            <v>DESPACHO</v>
          </cell>
          <cell r="AJ2301" t="str">
            <v>Normal</v>
          </cell>
          <cell r="AL2301" t="str">
            <v>NO</v>
          </cell>
          <cell r="AN2301" t="str">
            <v>BUSZONPASBUS16289</v>
          </cell>
          <cell r="AP2301">
            <v>44937</v>
          </cell>
          <cell r="AR2301" t="str">
            <v>TUENTI_2023-00339</v>
          </cell>
          <cell r="AS2301">
            <v>329079</v>
          </cell>
          <cell r="AT2301" t="str">
            <v>D40</v>
          </cell>
          <cell r="AU2301" t="str">
            <v>INDIRECTO</v>
          </cell>
          <cell r="AV2301">
            <v>300</v>
          </cell>
          <cell r="AX2301" t="str">
            <v>ENTREGADO</v>
          </cell>
          <cell r="AY2301" t="str">
            <v>HALFSIM TUENTI PREPAGO NUMERADA $4: 300 und</v>
          </cell>
          <cell r="AZ2301" t="str">
            <v>SIMCARD</v>
          </cell>
          <cell r="BA2301" t="str">
            <v/>
          </cell>
        </row>
        <row r="2302">
          <cell r="A2302" t="str">
            <v>2023-00340</v>
          </cell>
          <cell r="B2302" t="str">
            <v>TUENTI</v>
          </cell>
          <cell r="C2302">
            <v>44937</v>
          </cell>
          <cell r="D2302" t="str">
            <v>FLEXNET ECUADOR - TUENTI</v>
          </cell>
          <cell r="E2302" t="str">
            <v>CALLE 28 DE JUNIO S/N Y GARCIA MORENO ENTRADA LLANO GRANDE</v>
          </cell>
          <cell r="H2302" t="str">
            <v>170208</v>
          </cell>
          <cell r="I2302" t="str">
            <v>QUITO</v>
          </cell>
          <cell r="J2302" t="str">
            <v>PICHINCHA</v>
          </cell>
          <cell r="K2302" t="str">
            <v>DISTRIMARKET TUENTI GUAYAQUIL_DIEXY ALEXANDRA ALMEIDA GUZMAN</v>
          </cell>
          <cell r="L2302" t="str">
            <v>SAUCES 6 MZ 259 V 16</v>
          </cell>
          <cell r="O2302" t="str">
            <v>GUAYAQUIL</v>
          </cell>
          <cell r="P2302" t="str">
            <v>GUAYAQUIL</v>
          </cell>
          <cell r="Q2302" t="str">
            <v>GUAYAS</v>
          </cell>
          <cell r="R2302" t="str">
            <v>2023-00340</v>
          </cell>
          <cell r="W2302" t="str">
            <v>1709422552</v>
          </cell>
          <cell r="X2302" t="str">
            <v>0987001456</v>
          </cell>
          <cell r="AA2302">
            <v>44937</v>
          </cell>
          <cell r="AD2302">
            <v>1</v>
          </cell>
          <cell r="AE2302">
            <v>1</v>
          </cell>
          <cell r="AH2302" t="str">
            <v>0</v>
          </cell>
          <cell r="AI2302" t="str">
            <v>DESPACHO</v>
          </cell>
          <cell r="AJ2302" t="str">
            <v>Normal</v>
          </cell>
          <cell r="AL2302" t="str">
            <v>NO</v>
          </cell>
          <cell r="AN2302" t="str">
            <v>DISINDGUADIS16218</v>
          </cell>
          <cell r="AP2302">
            <v>44937</v>
          </cell>
          <cell r="AR2302" t="str">
            <v>TUENTI_2023-00340</v>
          </cell>
          <cell r="AS2302">
            <v>329083</v>
          </cell>
          <cell r="AT2302" t="str">
            <v>D40</v>
          </cell>
          <cell r="AU2302" t="str">
            <v>INDIRECTO</v>
          </cell>
          <cell r="AV2302">
            <v>500</v>
          </cell>
          <cell r="AX2302" t="str">
            <v>ENTREGADO</v>
          </cell>
          <cell r="AY2302" t="str">
            <v>HALFSIM TUENTI PREPAGO NUMERADA $4: 500 und</v>
          </cell>
          <cell r="AZ2302" t="str">
            <v>SIMCARD</v>
          </cell>
          <cell r="BA2302" t="str">
            <v/>
          </cell>
        </row>
        <row r="2303">
          <cell r="A2303" t="str">
            <v>2023-00440</v>
          </cell>
          <cell r="B2303" t="str">
            <v>TUENTI</v>
          </cell>
          <cell r="C2303">
            <v>44938</v>
          </cell>
          <cell r="D2303" t="str">
            <v>FLEXNET ECUADOR - TUENTI</v>
          </cell>
          <cell r="E2303" t="str">
            <v>CALLE 28 DE JUNIO S/N Y GARCIA MORENO ENTRADA LLANO GRANDE</v>
          </cell>
          <cell r="H2303" t="str">
            <v>170208</v>
          </cell>
          <cell r="I2303" t="str">
            <v>QUITO</v>
          </cell>
          <cell r="J2303" t="str">
            <v>PICHINCHA</v>
          </cell>
          <cell r="K2303" t="str">
            <v>MARIO JAVIER GIL CEVALLOS GUAYAQUIL_MARIO JAVIER GIL CEVALLOS</v>
          </cell>
          <cell r="L2303" t="str">
            <v>KENNEDY NUEVA AV. LUIS PLAZA DAÑIN #114 MZ. 46 V. 7</v>
          </cell>
          <cell r="O2303" t="str">
            <v>GUAYAQUIL</v>
          </cell>
          <cell r="P2303" t="str">
            <v>GUAYAQUIL</v>
          </cell>
          <cell r="Q2303" t="str">
            <v>GUAYAS</v>
          </cell>
          <cell r="R2303" t="str">
            <v>2023-00440</v>
          </cell>
          <cell r="W2303" t="str">
            <v>0925805525001</v>
          </cell>
          <cell r="X2303" t="str">
            <v>958929084</v>
          </cell>
          <cell r="AA2303">
            <v>44938</v>
          </cell>
          <cell r="AD2303">
            <v>1</v>
          </cell>
          <cell r="AE2303">
            <v>1</v>
          </cell>
          <cell r="AH2303" t="str">
            <v>0</v>
          </cell>
          <cell r="AI2303" t="str">
            <v>DESPACHO</v>
          </cell>
          <cell r="AJ2303" t="str">
            <v>Normal</v>
          </cell>
          <cell r="AL2303" t="str">
            <v>NO</v>
          </cell>
          <cell r="AN2303" t="str">
            <v>MARINDGUAMAR15378</v>
          </cell>
          <cell r="AP2303">
            <v>44938</v>
          </cell>
          <cell r="AR2303" t="str">
            <v>TUENTI_2023-00440</v>
          </cell>
          <cell r="AS2303">
            <v>329381</v>
          </cell>
          <cell r="AT2303" t="str">
            <v>D40</v>
          </cell>
          <cell r="AU2303" t="str">
            <v>INDIRECTO</v>
          </cell>
          <cell r="AV2303">
            <v>200</v>
          </cell>
          <cell r="AX2303" t="str">
            <v>ENTREGADO</v>
          </cell>
          <cell r="AY2303" t="str">
            <v>HALFSIM TUENTI PREPAGO NUMERADA $4: 200 und</v>
          </cell>
          <cell r="AZ2303" t="str">
            <v>SIMCARD</v>
          </cell>
          <cell r="BA2303" t="str">
            <v/>
          </cell>
        </row>
        <row r="2304">
          <cell r="A2304" t="str">
            <v>2023-00441</v>
          </cell>
          <cell r="B2304" t="str">
            <v>TUENTI</v>
          </cell>
          <cell r="C2304">
            <v>44938</v>
          </cell>
          <cell r="D2304" t="str">
            <v>FLEXNET ECUADOR - TUENTI</v>
          </cell>
          <cell r="E2304" t="str">
            <v>CALLE 28 DE JUNIO S/N Y GARCIA MORENO ENTRADA LLANO GRANDE</v>
          </cell>
          <cell r="H2304" t="str">
            <v>170208</v>
          </cell>
          <cell r="I2304" t="str">
            <v>QUITO</v>
          </cell>
          <cell r="J2304" t="str">
            <v>PICHINCHA</v>
          </cell>
          <cell r="K2304" t="str">
            <v>TECECAB TUENTI MANABI_BRYAN LEDESMA</v>
          </cell>
          <cell r="L2304" t="str">
            <v>MANTA BUSINESS CENTER TORRE B PISO 4 OF 404 AV 24 Y CALLE M3, BARRIO EL MURCIÉLAGO</v>
          </cell>
          <cell r="O2304" t="str">
            <v>MANTA</v>
          </cell>
          <cell r="P2304" t="str">
            <v>MANTA</v>
          </cell>
          <cell r="Q2304" t="str">
            <v>MANABI</v>
          </cell>
          <cell r="R2304" t="str">
            <v>2023-00441</v>
          </cell>
          <cell r="W2304" t="str">
            <v>1716278575</v>
          </cell>
          <cell r="X2304" t="str">
            <v>998277655</v>
          </cell>
          <cell r="AA2304">
            <v>44938</v>
          </cell>
          <cell r="AD2304">
            <v>1</v>
          </cell>
          <cell r="AE2304">
            <v>1</v>
          </cell>
          <cell r="AH2304" t="str">
            <v>0</v>
          </cell>
          <cell r="AI2304" t="str">
            <v>DESPACHO</v>
          </cell>
          <cell r="AJ2304" t="str">
            <v>Normal</v>
          </cell>
          <cell r="AL2304" t="str">
            <v>NO</v>
          </cell>
          <cell r="AN2304" t="str">
            <v>TECINDMANTEC16295</v>
          </cell>
          <cell r="AP2304">
            <v>44938</v>
          </cell>
          <cell r="AR2304" t="str">
            <v>TUENTI_2023-00441</v>
          </cell>
          <cell r="AS2304">
            <v>329407</v>
          </cell>
          <cell r="AT2304" t="str">
            <v>D40</v>
          </cell>
          <cell r="AU2304" t="str">
            <v>INDIRECTO</v>
          </cell>
          <cell r="AV2304">
            <v>2000</v>
          </cell>
          <cell r="AX2304" t="str">
            <v>ENTREGADO</v>
          </cell>
          <cell r="AY2304" t="str">
            <v>HALFSIM TUENTI PREPAGO NUMERADA $4: 2000 und</v>
          </cell>
          <cell r="AZ2304" t="str">
            <v>SIMCARD</v>
          </cell>
          <cell r="BA2304" t="str">
            <v/>
          </cell>
        </row>
        <row r="2305">
          <cell r="A2305" t="str">
            <v>2023-00442</v>
          </cell>
          <cell r="B2305" t="str">
            <v>TUENTI</v>
          </cell>
          <cell r="C2305">
            <v>44938</v>
          </cell>
          <cell r="D2305" t="str">
            <v>FLEXNET ECUADOR - TUENTI</v>
          </cell>
          <cell r="E2305" t="str">
            <v>CALLE 28 DE JUNIO S/N Y GARCIA MORENO ENTRADA LLANO GRANDE</v>
          </cell>
          <cell r="H2305" t="str">
            <v>170208</v>
          </cell>
          <cell r="I2305" t="str">
            <v>QUITO</v>
          </cell>
          <cell r="J2305" t="str">
            <v>PICHINCHA</v>
          </cell>
          <cell r="K2305" t="str">
            <v>MARCIMEX_MARIO LEDESMA</v>
          </cell>
          <cell r="L2305" t="str">
            <v>11.5 VIA DAULE PBODEGA PARQUE CALIFORNIA NO (2.F-29)</v>
          </cell>
          <cell r="O2305" t="str">
            <v>GUAYAQUIL</v>
          </cell>
          <cell r="P2305" t="str">
            <v>GUAYAQUIL</v>
          </cell>
          <cell r="Q2305" t="str">
            <v>GUAYAS</v>
          </cell>
          <cell r="R2305" t="str">
            <v>2023-00442</v>
          </cell>
          <cell r="W2305" t="str">
            <v>0992664673001</v>
          </cell>
          <cell r="X2305" t="str">
            <v>996715398</v>
          </cell>
          <cell r="AA2305">
            <v>44938</v>
          </cell>
          <cell r="AD2305">
            <v>1</v>
          </cell>
          <cell r="AE2305">
            <v>1</v>
          </cell>
          <cell r="AH2305" t="str">
            <v> </v>
          </cell>
          <cell r="AI2305" t="str">
            <v>DESPACHO</v>
          </cell>
          <cell r="AJ2305" t="str">
            <v>Normal</v>
          </cell>
          <cell r="AL2305" t="str">
            <v>NO</v>
          </cell>
          <cell r="AN2305" t="str">
            <v>DUORETGUAMAR12558</v>
          </cell>
          <cell r="AP2305">
            <v>44938</v>
          </cell>
          <cell r="AR2305" t="str">
            <v>TUENTI_2023-00442</v>
          </cell>
          <cell r="AS2305">
            <v>329384</v>
          </cell>
          <cell r="AT2305" t="str">
            <v>D40</v>
          </cell>
          <cell r="AU2305" t="str">
            <v>RETAIL</v>
          </cell>
          <cell r="AV2305">
            <v>1000</v>
          </cell>
          <cell r="AX2305" t="str">
            <v>ENTREGADO</v>
          </cell>
          <cell r="AY2305" t="str">
            <v>HALFSIM TUENTI PREPAGO NUMERADA $4: 1000 und</v>
          </cell>
          <cell r="AZ2305" t="str">
            <v>SIMCARD</v>
          </cell>
          <cell r="BA2305" t="str">
            <v/>
          </cell>
        </row>
        <row r="2306">
          <cell r="A2306" t="str">
            <v>2023-00443</v>
          </cell>
          <cell r="B2306" t="str">
            <v>TUENTI</v>
          </cell>
          <cell r="C2306">
            <v>44938</v>
          </cell>
          <cell r="D2306" t="str">
            <v>FLEXNET ECUADOR - TUENTI</v>
          </cell>
          <cell r="E2306" t="str">
            <v>CALLE 28 DE JUNIO S/N Y GARCIA MORENO ENTRADA LLANO GRANDE</v>
          </cell>
          <cell r="H2306" t="str">
            <v>170208</v>
          </cell>
          <cell r="I2306" t="str">
            <v>QUITO</v>
          </cell>
          <cell r="J2306" t="str">
            <v>PICHINCHA</v>
          </cell>
          <cell r="K2306" t="str">
            <v>DE PRATI_MARIO LEDESMA</v>
          </cell>
          <cell r="L2306" t="str">
            <v>BODEGA PARQUE CALIFORNIA #2. F-29.</v>
          </cell>
          <cell r="O2306" t="str">
            <v>GUAYAQUIL</v>
          </cell>
          <cell r="P2306" t="str">
            <v>GUAYAQUIL</v>
          </cell>
          <cell r="Q2306" t="str">
            <v>GUAYAS</v>
          </cell>
          <cell r="R2306" t="str">
            <v>2023-00443</v>
          </cell>
          <cell r="W2306" t="str">
            <v>0</v>
          </cell>
          <cell r="X2306" t="str">
            <v>996715398</v>
          </cell>
          <cell r="AA2306">
            <v>44938</v>
          </cell>
          <cell r="AD2306">
            <v>1</v>
          </cell>
          <cell r="AE2306">
            <v>1</v>
          </cell>
          <cell r="AH2306" t="str">
            <v> </v>
          </cell>
          <cell r="AI2306" t="str">
            <v>DESPACHO</v>
          </cell>
          <cell r="AJ2306" t="str">
            <v>Normal</v>
          </cell>
          <cell r="AL2306" t="str">
            <v>NO</v>
          </cell>
          <cell r="AN2306" t="str">
            <v>DUORETGUADEP11465</v>
          </cell>
          <cell r="AP2306">
            <v>44938</v>
          </cell>
          <cell r="AR2306" t="str">
            <v>TUENTI_2023-00443</v>
          </cell>
          <cell r="AS2306">
            <v>329408</v>
          </cell>
          <cell r="AT2306" t="str">
            <v>D40</v>
          </cell>
          <cell r="AU2306" t="str">
            <v>RETAIL</v>
          </cell>
          <cell r="AV2306">
            <v>1500</v>
          </cell>
          <cell r="AX2306" t="str">
            <v>ENTREGADO</v>
          </cell>
          <cell r="AY2306" t="str">
            <v>HALFSIM TUENTI PREPAGO NUMERADA $4: 1500 und</v>
          </cell>
          <cell r="AZ2306" t="str">
            <v>SIMCARD</v>
          </cell>
          <cell r="BA2306" t="str">
            <v/>
          </cell>
        </row>
        <row r="2307">
          <cell r="A2307" t="str">
            <v>2023-00444</v>
          </cell>
          <cell r="B2307" t="str">
            <v>TUENTI</v>
          </cell>
          <cell r="C2307">
            <v>44938</v>
          </cell>
          <cell r="D2307" t="str">
            <v>FLEXNET ECUADOR - TUENTI</v>
          </cell>
          <cell r="E2307" t="str">
            <v>CALLE 28 DE JUNIO S/N Y GARCIA MORENO ENTRADA LLANO GRANDE</v>
          </cell>
          <cell r="H2307" t="str">
            <v>170208</v>
          </cell>
          <cell r="I2307" t="str">
            <v>QUITO</v>
          </cell>
          <cell r="J2307" t="str">
            <v>PICHINCHA</v>
          </cell>
          <cell r="K2307" t="str">
            <v>PYCCA_MARIO LEDESMA</v>
          </cell>
          <cell r="L2307" t="str">
            <v>BODEGA PARQUE CALIFORNIA #2. F-29.</v>
          </cell>
          <cell r="O2307" t="str">
            <v>GUAYAQUIL</v>
          </cell>
          <cell r="P2307" t="str">
            <v>GUAYAQUIL</v>
          </cell>
          <cell r="Q2307" t="str">
            <v>GUAYAS</v>
          </cell>
          <cell r="R2307" t="str">
            <v>2023-00444</v>
          </cell>
          <cell r="W2307" t="str">
            <v>0990000530001</v>
          </cell>
          <cell r="X2307" t="str">
            <v>996715398</v>
          </cell>
          <cell r="AA2307">
            <v>44938</v>
          </cell>
          <cell r="AD2307">
            <v>1</v>
          </cell>
          <cell r="AE2307">
            <v>1</v>
          </cell>
          <cell r="AH2307" t="str">
            <v> </v>
          </cell>
          <cell r="AI2307" t="str">
            <v>DESPACHO</v>
          </cell>
          <cell r="AJ2307" t="str">
            <v>Normal</v>
          </cell>
          <cell r="AL2307" t="str">
            <v>NO</v>
          </cell>
          <cell r="AN2307" t="str">
            <v>DUORETGUAPYC11458</v>
          </cell>
          <cell r="AP2307">
            <v>44938</v>
          </cell>
          <cell r="AR2307" t="str">
            <v>TUENTI_2023-00444</v>
          </cell>
          <cell r="AS2307">
            <v>329380</v>
          </cell>
          <cell r="AT2307" t="str">
            <v>D40</v>
          </cell>
          <cell r="AU2307" t="str">
            <v>RETAIL</v>
          </cell>
          <cell r="AV2307">
            <v>800</v>
          </cell>
          <cell r="AX2307" t="str">
            <v>ENTREGADO</v>
          </cell>
          <cell r="AY2307" t="str">
            <v>HALFSIM TUENTI PREPAGO NUMERADA $4: 800 und</v>
          </cell>
          <cell r="AZ2307" t="str">
            <v>SIMCARD</v>
          </cell>
          <cell r="BA2307" t="str">
            <v/>
          </cell>
        </row>
        <row r="2308">
          <cell r="A2308" t="str">
            <v>2023-00445</v>
          </cell>
          <cell r="B2308" t="str">
            <v>TUENTI</v>
          </cell>
          <cell r="C2308">
            <v>44938</v>
          </cell>
          <cell r="D2308" t="str">
            <v>FLEXNET ECUADOR - TUENTI</v>
          </cell>
          <cell r="E2308" t="str">
            <v>CALLE 28 DE JUNIO S/N Y GARCIA MORENO ENTRADA LLANO GRANDE</v>
          </cell>
          <cell r="H2308" t="str">
            <v>170208</v>
          </cell>
          <cell r="I2308" t="str">
            <v>QUITO</v>
          </cell>
          <cell r="J2308" t="str">
            <v>PICHINCHA</v>
          </cell>
          <cell r="K2308" t="str">
            <v>ARTEFACTA_MARIO LEDESMA</v>
          </cell>
          <cell r="L2308" t="str">
            <v>11.5 VIA DAULE PBODEGA PARQUE CALIFORNIA NO 2. (F-29)</v>
          </cell>
          <cell r="O2308" t="str">
            <v>GUAYAQUIL</v>
          </cell>
          <cell r="P2308" t="str">
            <v>GUAYAQUIL</v>
          </cell>
          <cell r="Q2308" t="str">
            <v>GUAYAS</v>
          </cell>
          <cell r="R2308" t="str">
            <v>2023-00445</v>
          </cell>
          <cell r="W2308" t="str">
            <v>0992664673001</v>
          </cell>
          <cell r="X2308" t="str">
            <v>996715398</v>
          </cell>
          <cell r="AA2308">
            <v>44938</v>
          </cell>
          <cell r="AD2308">
            <v>1</v>
          </cell>
          <cell r="AE2308">
            <v>1</v>
          </cell>
          <cell r="AH2308" t="str">
            <v> </v>
          </cell>
          <cell r="AI2308" t="str">
            <v>DESPACHO</v>
          </cell>
          <cell r="AJ2308" t="str">
            <v>Normal</v>
          </cell>
          <cell r="AL2308" t="str">
            <v>NO</v>
          </cell>
          <cell r="AN2308" t="str">
            <v>DUORETGUAART12540</v>
          </cell>
          <cell r="AP2308">
            <v>44938</v>
          </cell>
          <cell r="AR2308" t="str">
            <v>TUENTI_2023-00445</v>
          </cell>
          <cell r="AS2308">
            <v>329385</v>
          </cell>
          <cell r="AT2308" t="str">
            <v>D40</v>
          </cell>
          <cell r="AU2308" t="str">
            <v>RETAIL</v>
          </cell>
          <cell r="AV2308">
            <v>1200</v>
          </cell>
          <cell r="AX2308" t="str">
            <v>ENTREGADO</v>
          </cell>
          <cell r="AY2308" t="str">
            <v>HALFSIM TUENTI PREPAGO NUMERADA $4: 1200 und</v>
          </cell>
          <cell r="AZ2308" t="str">
            <v>SIMCARD</v>
          </cell>
          <cell r="BA2308" t="str">
            <v/>
          </cell>
        </row>
        <row r="2309">
          <cell r="A2309" t="str">
            <v>2023-00446</v>
          </cell>
          <cell r="B2309" t="str">
            <v>TUENTI</v>
          </cell>
          <cell r="C2309">
            <v>44938</v>
          </cell>
          <cell r="D2309" t="str">
            <v>FLEXNET ECUADOR - TUENTI</v>
          </cell>
          <cell r="E2309" t="str">
            <v>CALLE 28 DE JUNIO S/N Y GARCIA MORENO ENTRADA LLANO GRANDE</v>
          </cell>
          <cell r="H2309" t="str">
            <v>170208</v>
          </cell>
          <cell r="I2309" t="str">
            <v>QUITO</v>
          </cell>
          <cell r="J2309" t="str">
            <v>PICHINCHA</v>
          </cell>
          <cell r="K2309" t="str">
            <v>CRECOS_MARIO LEDESMA</v>
          </cell>
          <cell r="L2309" t="str">
            <v>BODEGA PARQUE CALIFORNIA #2. F-29.</v>
          </cell>
          <cell r="O2309" t="str">
            <v>GUAYAQUIL</v>
          </cell>
          <cell r="P2309" t="str">
            <v>GUAYAQUIL</v>
          </cell>
          <cell r="Q2309" t="str">
            <v>GUAYAS</v>
          </cell>
          <cell r="R2309" t="str">
            <v>2023-00446</v>
          </cell>
          <cell r="W2309" t="str">
            <v>0</v>
          </cell>
          <cell r="X2309" t="str">
            <v>996715398</v>
          </cell>
          <cell r="AA2309">
            <v>44938</v>
          </cell>
          <cell r="AD2309">
            <v>1</v>
          </cell>
          <cell r="AE2309">
            <v>1</v>
          </cell>
          <cell r="AH2309" t="str">
            <v> </v>
          </cell>
          <cell r="AI2309" t="str">
            <v>DESPACHO</v>
          </cell>
          <cell r="AJ2309" t="str">
            <v>Normal</v>
          </cell>
          <cell r="AL2309" t="str">
            <v>NO</v>
          </cell>
          <cell r="AN2309" t="str">
            <v>DUORETGUACRE11461</v>
          </cell>
          <cell r="AP2309">
            <v>44938</v>
          </cell>
          <cell r="AR2309" t="str">
            <v>TUENTI_2023-00446</v>
          </cell>
          <cell r="AS2309">
            <v>329382</v>
          </cell>
          <cell r="AT2309" t="str">
            <v>D40</v>
          </cell>
          <cell r="AU2309" t="str">
            <v>RETAIL</v>
          </cell>
          <cell r="AV2309">
            <v>500</v>
          </cell>
          <cell r="AX2309" t="str">
            <v>ENTREGADO</v>
          </cell>
          <cell r="AY2309" t="str">
            <v>HALFSIM TUENTI PREPAGO NUMERADA $4: 500 und</v>
          </cell>
          <cell r="AZ2309" t="str">
            <v>SIMCARD</v>
          </cell>
          <cell r="BA2309" t="str">
            <v/>
          </cell>
        </row>
        <row r="2310">
          <cell r="A2310" t="str">
            <v>2023-00447</v>
          </cell>
          <cell r="B2310" t="str">
            <v>TUENTI</v>
          </cell>
          <cell r="C2310">
            <v>44938</v>
          </cell>
          <cell r="D2310" t="str">
            <v>FLEXNET ECUADOR - TUENTI</v>
          </cell>
          <cell r="E2310" t="str">
            <v>CALLE 28 DE JUNIO S/N Y GARCIA MORENO ENTRADA LLANO GRANDE</v>
          </cell>
          <cell r="H2310" t="str">
            <v>170208</v>
          </cell>
          <cell r="I2310" t="str">
            <v>QUITO</v>
          </cell>
          <cell r="J2310" t="str">
            <v>PICHINCHA</v>
          </cell>
          <cell r="K2310" t="str">
            <v>NATALY MATUTE LOJA - TUENTI_MATUTE AGUIRRE NATALY ALEJANDRINA</v>
          </cell>
          <cell r="L2310" t="str">
            <v>SUCRE E/ COLON E IMBABURA</v>
          </cell>
          <cell r="O2310" t="str">
            <v>LOJA</v>
          </cell>
          <cell r="P2310" t="str">
            <v>LOJA</v>
          </cell>
          <cell r="Q2310" t="str">
            <v>LOJA</v>
          </cell>
          <cell r="R2310" t="str">
            <v>2023-00447</v>
          </cell>
          <cell r="W2310" t="str">
            <v>0704053982001</v>
          </cell>
          <cell r="X2310" t="str">
            <v>0995745436</v>
          </cell>
          <cell r="AA2310">
            <v>44938</v>
          </cell>
          <cell r="AD2310">
            <v>1</v>
          </cell>
          <cell r="AE2310">
            <v>1</v>
          </cell>
          <cell r="AH2310" t="str">
            <v>0</v>
          </cell>
          <cell r="AI2310" t="str">
            <v>DESPACHO</v>
          </cell>
          <cell r="AJ2310" t="str">
            <v>Normal</v>
          </cell>
          <cell r="AL2310" t="str">
            <v>NO</v>
          </cell>
          <cell r="AN2310" t="str">
            <v>NATINDLOJNAT13920</v>
          </cell>
          <cell r="AP2310">
            <v>44938</v>
          </cell>
          <cell r="AR2310" t="str">
            <v>TUENTI_2023-00447</v>
          </cell>
          <cell r="AS2310">
            <v>329383</v>
          </cell>
          <cell r="AT2310" t="str">
            <v>D40</v>
          </cell>
          <cell r="AU2310" t="str">
            <v>INDIRECTO</v>
          </cell>
          <cell r="AV2310">
            <v>900</v>
          </cell>
          <cell r="AX2310" t="str">
            <v>ENTREGADO</v>
          </cell>
          <cell r="AY2310" t="str">
            <v>HALFSIM TUENTI PREPAGO NUMERADA $4: 500 und / HALFSIM TUENTI PREPAGO NUMERADA $7: 100 und / HALFSIM TUENTI PREPAGO PORTABILIDAD: 300 und</v>
          </cell>
          <cell r="AZ2310" t="str">
            <v>SIMCARD</v>
          </cell>
          <cell r="BA2310" t="str">
            <v/>
          </cell>
        </row>
        <row r="2311">
          <cell r="A2311" t="str">
            <v>2023-00448</v>
          </cell>
          <cell r="B2311" t="str">
            <v>TUENTI</v>
          </cell>
          <cell r="C2311">
            <v>44938</v>
          </cell>
          <cell r="D2311" t="str">
            <v>FLEXNET ECUADOR - TUENTI</v>
          </cell>
          <cell r="E2311" t="str">
            <v>CALLE 28 DE JUNIO S/N Y GARCIA MORENO ENTRADA LLANO GRANDE</v>
          </cell>
          <cell r="H2311" t="str">
            <v>170208</v>
          </cell>
          <cell r="I2311" t="str">
            <v>QUITO</v>
          </cell>
          <cell r="J2311" t="str">
            <v>PICHINCHA</v>
          </cell>
          <cell r="K2311" t="str">
            <v>RAUL ANTONIO ALVAREZ JARAMILLO_RAUL ALVAREZ</v>
          </cell>
          <cell r="L2311" t="str">
            <v>CDLA. LA HERRADURA MZ8 V14, PLANTA ALTA, ENTRE BANCO BOLIVARIANO DE LA  FRANCISCO DE ORELLANA.</v>
          </cell>
          <cell r="O2311" t="str">
            <v>GUAYAQUIL</v>
          </cell>
          <cell r="P2311" t="str">
            <v>GUAYAQUIL</v>
          </cell>
          <cell r="Q2311" t="str">
            <v>GUAYAS</v>
          </cell>
          <cell r="R2311" t="str">
            <v>2023-00448</v>
          </cell>
          <cell r="W2311" t="str">
            <v>0912181591001</v>
          </cell>
          <cell r="X2311" t="str">
            <v>998819826</v>
          </cell>
          <cell r="AA2311">
            <v>44938</v>
          </cell>
          <cell r="AD2311">
            <v>1</v>
          </cell>
          <cell r="AE2311">
            <v>1</v>
          </cell>
          <cell r="AH2311" t="str">
            <v> </v>
          </cell>
          <cell r="AI2311" t="str">
            <v>DESPACHO</v>
          </cell>
          <cell r="AJ2311" t="str">
            <v>Normal</v>
          </cell>
          <cell r="AL2311" t="str">
            <v>NO</v>
          </cell>
          <cell r="AN2311" t="str">
            <v>RAUINDQUIRAU0370</v>
          </cell>
          <cell r="AP2311">
            <v>44938</v>
          </cell>
          <cell r="AR2311" t="str">
            <v>TUENTI_2023-00448</v>
          </cell>
          <cell r="AS2311">
            <v>329370</v>
          </cell>
          <cell r="AT2311" t="str">
            <v>D40</v>
          </cell>
          <cell r="AU2311" t="str">
            <v>INDIRECTO</v>
          </cell>
          <cell r="AV2311">
            <v>150</v>
          </cell>
          <cell r="AX2311" t="str">
            <v>ENTREGADO</v>
          </cell>
          <cell r="AY2311" t="str">
            <v>HALFSIM TUENTI PREPAGO NUMERADA $4: 150 und</v>
          </cell>
          <cell r="AZ2311" t="str">
            <v>SIMCARD</v>
          </cell>
          <cell r="BA2311" t="str">
            <v/>
          </cell>
        </row>
        <row r="2312">
          <cell r="A2312" t="str">
            <v>2023-00449</v>
          </cell>
          <cell r="B2312" t="str">
            <v>TUENTI</v>
          </cell>
          <cell r="C2312">
            <v>44938</v>
          </cell>
          <cell r="D2312" t="str">
            <v>FLEXNET ECUADOR - TUENTI</v>
          </cell>
          <cell r="E2312" t="str">
            <v>CALLE 28 DE JUNIO S/N Y GARCIA MORENO ENTRADA LLANO GRANDE</v>
          </cell>
          <cell r="H2312" t="str">
            <v>170208</v>
          </cell>
          <cell r="I2312" t="str">
            <v>QUITO</v>
          </cell>
          <cell r="J2312" t="str">
            <v>PICHINCHA</v>
          </cell>
          <cell r="K2312" t="str">
            <v>UIO CASA TUENTI_VERONICA CHIRAN</v>
          </cell>
          <cell r="L2312" t="str">
            <v>PASAJE EL JARDIN 168 Y AVENIDA 6 DE DICIEMBRE, ED. CENTURY PLAZA I, OFICINA 19</v>
          </cell>
          <cell r="O2312" t="str">
            <v>QUITO</v>
          </cell>
          <cell r="P2312" t="str">
            <v>QUITO</v>
          </cell>
          <cell r="Q2312" t="str">
            <v>PICHINCHA</v>
          </cell>
          <cell r="R2312" t="str">
            <v>2023-00449</v>
          </cell>
          <cell r="W2312" t="str">
            <v>1792141850001</v>
          </cell>
          <cell r="X2312" t="str">
            <v>984312183</v>
          </cell>
          <cell r="AA2312">
            <v>44938</v>
          </cell>
          <cell r="AD2312">
            <v>1</v>
          </cell>
          <cell r="AE2312">
            <v>1</v>
          </cell>
          <cell r="AH2312" t="str">
            <v> </v>
          </cell>
          <cell r="AI2312" t="str">
            <v>DESPACHO</v>
          </cell>
          <cell r="AJ2312" t="str">
            <v>Normal</v>
          </cell>
          <cell r="AL2312" t="str">
            <v>NO</v>
          </cell>
          <cell r="AN2312" t="str">
            <v>DISINDQUIUIO2978</v>
          </cell>
          <cell r="AP2312">
            <v>44938</v>
          </cell>
          <cell r="AR2312" t="str">
            <v>TUENTI_2023-00449</v>
          </cell>
          <cell r="AS2312">
            <v>329363</v>
          </cell>
          <cell r="AT2312" t="str">
            <v>D40</v>
          </cell>
          <cell r="AU2312" t="str">
            <v>INDIRECTO</v>
          </cell>
          <cell r="AV2312">
            <v>200</v>
          </cell>
          <cell r="AX2312" t="str">
            <v>ENTREGADO</v>
          </cell>
          <cell r="AY2312" t="str">
            <v>HALFSIM TUENTI PREPAGO NUMERADA $4: 200 und</v>
          </cell>
          <cell r="AZ2312" t="str">
            <v>SIMCARD</v>
          </cell>
          <cell r="BA2312" t="str">
            <v/>
          </cell>
        </row>
        <row r="2313">
          <cell r="A2313" t="str">
            <v>2023-00450</v>
          </cell>
          <cell r="B2313" t="str">
            <v>TUENTI</v>
          </cell>
          <cell r="C2313">
            <v>44938</v>
          </cell>
          <cell r="D2313" t="str">
            <v>FLEXNET ECUADOR - TUENTI</v>
          </cell>
          <cell r="E2313" t="str">
            <v>CALLE 28 DE JUNIO S/N Y GARCIA MORENO ENTRADA LLANO GRANDE</v>
          </cell>
          <cell r="H2313" t="str">
            <v>170208</v>
          </cell>
          <cell r="I2313" t="str">
            <v>QUITO</v>
          </cell>
          <cell r="J2313" t="str">
            <v>PICHINCHA</v>
          </cell>
          <cell r="K2313" t="str">
            <v>JORGE ISAAC CENTENO M&amp;M_JORGE ISAAC CENTENO URETA</v>
          </cell>
          <cell r="L2313" t="str">
            <v>CALLE OLMEDO ENTRE 9 DE OCTUBRE Y PEDRO GUAL A LADO DE LA CEVICHERIA PP2</v>
          </cell>
          <cell r="O2313" t="str">
            <v>PORTOVIEJO</v>
          </cell>
          <cell r="P2313" t="str">
            <v>PORTOVIEJO</v>
          </cell>
          <cell r="Q2313" t="str">
            <v>MANABÍ</v>
          </cell>
          <cell r="R2313" t="str">
            <v>2023-00450</v>
          </cell>
          <cell r="W2313" t="str">
            <v>1307869394001</v>
          </cell>
          <cell r="X2313" t="str">
            <v>0958979105</v>
          </cell>
          <cell r="AA2313">
            <v>44938</v>
          </cell>
          <cell r="AD2313">
            <v>1</v>
          </cell>
          <cell r="AE2313">
            <v>1</v>
          </cell>
          <cell r="AH2313" t="str">
            <v>0</v>
          </cell>
          <cell r="AI2313" t="str">
            <v>DESPACHO</v>
          </cell>
          <cell r="AJ2313" t="str">
            <v>Normal</v>
          </cell>
          <cell r="AL2313" t="str">
            <v>NO</v>
          </cell>
          <cell r="AN2313" t="str">
            <v>JORINDPORJOR13941</v>
          </cell>
          <cell r="AP2313">
            <v>44938</v>
          </cell>
          <cell r="AR2313" t="str">
            <v>TUENTI_2023-00450</v>
          </cell>
          <cell r="AS2313">
            <v>329367</v>
          </cell>
          <cell r="AT2313" t="str">
            <v>D40</v>
          </cell>
          <cell r="AU2313" t="str">
            <v>INDIRECTO</v>
          </cell>
          <cell r="AV2313">
            <v>200</v>
          </cell>
          <cell r="AX2313" t="str">
            <v>ENTREGADO</v>
          </cell>
          <cell r="AY2313" t="str">
            <v>HALFSIM TUENTI PREPAGO NUMERADA $4: 200 und</v>
          </cell>
          <cell r="AZ2313" t="str">
            <v>SIMCARD</v>
          </cell>
          <cell r="BA2313" t="str">
            <v/>
          </cell>
        </row>
        <row r="2314">
          <cell r="A2314" t="str">
            <v>2023-00451</v>
          </cell>
          <cell r="B2314" t="str">
            <v>TUENTI</v>
          </cell>
          <cell r="C2314">
            <v>44938</v>
          </cell>
          <cell r="D2314" t="str">
            <v>FLEXNET ECUADOR - TUENTI</v>
          </cell>
          <cell r="E2314" t="str">
            <v>CALLE 28 DE JUNIO S/N Y GARCIA MORENO ENTRADA LLANO GRANDE</v>
          </cell>
          <cell r="H2314" t="str">
            <v>170208</v>
          </cell>
          <cell r="I2314" t="str">
            <v>QUITO</v>
          </cell>
          <cell r="J2314" t="str">
            <v>PICHINCHA</v>
          </cell>
          <cell r="K2314" t="str">
            <v>MARLMOBILE MANABI_YENNY ENA SALTOS REYES</v>
          </cell>
          <cell r="L2314" t="str">
            <v>CALLE 13 AV. 13 DIAGONAL A ORO FINO</v>
          </cell>
          <cell r="O2314" t="str">
            <v>MANTA</v>
          </cell>
          <cell r="P2314" t="str">
            <v>MANTA</v>
          </cell>
          <cell r="Q2314" t="str">
            <v>MANABÍ</v>
          </cell>
          <cell r="R2314" t="str">
            <v>2023-00451</v>
          </cell>
          <cell r="W2314" t="str">
            <v>1304641291001</v>
          </cell>
          <cell r="X2314" t="str">
            <v>0997519808 - 0978838860</v>
          </cell>
          <cell r="AA2314">
            <v>44938</v>
          </cell>
          <cell r="AD2314">
            <v>1</v>
          </cell>
          <cell r="AE2314">
            <v>1</v>
          </cell>
          <cell r="AH2314" t="str">
            <v> </v>
          </cell>
          <cell r="AI2314" t="str">
            <v>DESPACHO</v>
          </cell>
          <cell r="AJ2314" t="str">
            <v>Normal</v>
          </cell>
          <cell r="AL2314" t="str">
            <v>NO</v>
          </cell>
          <cell r="AN2314" t="str">
            <v>MARINDELCMAR11338</v>
          </cell>
          <cell r="AP2314">
            <v>44938</v>
          </cell>
          <cell r="AR2314" t="str">
            <v>TUENTI_2023-00451</v>
          </cell>
          <cell r="AS2314">
            <v>329365</v>
          </cell>
          <cell r="AT2314" t="str">
            <v>D40</v>
          </cell>
          <cell r="AU2314" t="str">
            <v>INDIRECTO</v>
          </cell>
          <cell r="AV2314">
            <v>50</v>
          </cell>
          <cell r="AX2314" t="str">
            <v>ENTREGADO</v>
          </cell>
          <cell r="AY2314" t="str">
            <v>HALFSIM TUENTI PREPAGO NUMERADA $4: 50 und</v>
          </cell>
          <cell r="AZ2314" t="str">
            <v>SIMCARD</v>
          </cell>
          <cell r="BA2314" t="str">
            <v/>
          </cell>
        </row>
        <row r="2315">
          <cell r="A2315" t="str">
            <v>2023-00452</v>
          </cell>
          <cell r="B2315" t="str">
            <v>TUENTI</v>
          </cell>
          <cell r="C2315">
            <v>44938</v>
          </cell>
          <cell r="D2315" t="str">
            <v>FLEXNET ECUADOR - TUENTI</v>
          </cell>
          <cell r="E2315" t="str">
            <v>CALLE 28 DE JUNIO S/N Y GARCIA MORENO ENTRADA LLANO GRANDE</v>
          </cell>
          <cell r="H2315" t="str">
            <v>170208</v>
          </cell>
          <cell r="I2315" t="str">
            <v>QUITO</v>
          </cell>
          <cell r="J2315" t="str">
            <v>PICHINCHA</v>
          </cell>
          <cell r="K2315" t="str">
            <v>TARSISINVEST TUENTI KENNEDY_MARCO BASTIDAS TOALA</v>
          </cell>
          <cell r="L2315" t="str">
            <v>URDENOR 2, MZ. 288 VILLA 12 (DETRAS DE LAS ANTENAS DE TV CABLE DE LA JUAN TANCAMARENGO.</v>
          </cell>
          <cell r="O2315" t="str">
            <v>GUAYAQUIL</v>
          </cell>
          <cell r="P2315" t="str">
            <v>GUAYAQUIL</v>
          </cell>
          <cell r="Q2315" t="str">
            <v>GUAYAS</v>
          </cell>
          <cell r="R2315" t="str">
            <v>2023-00452</v>
          </cell>
          <cell r="W2315" t="str">
            <v>0992862459001</v>
          </cell>
          <cell r="X2315" t="str">
            <v>998488969</v>
          </cell>
          <cell r="AA2315">
            <v>44938</v>
          </cell>
          <cell r="AD2315">
            <v>1</v>
          </cell>
          <cell r="AE2315">
            <v>1</v>
          </cell>
          <cell r="AH2315" t="str">
            <v> </v>
          </cell>
          <cell r="AI2315" t="str">
            <v>DESPACHO</v>
          </cell>
          <cell r="AJ2315" t="str">
            <v>Normal</v>
          </cell>
          <cell r="AL2315" t="str">
            <v>NO</v>
          </cell>
          <cell r="AN2315" t="str">
            <v>TARRETGUATAR3538</v>
          </cell>
          <cell r="AP2315">
            <v>44938</v>
          </cell>
          <cell r="AR2315" t="str">
            <v>TUENTI_2023-00452</v>
          </cell>
          <cell r="AS2315">
            <v>329369</v>
          </cell>
          <cell r="AT2315" t="str">
            <v>D40</v>
          </cell>
          <cell r="AU2315" t="str">
            <v>INDIRECTO</v>
          </cell>
          <cell r="AV2315">
            <v>500</v>
          </cell>
          <cell r="AX2315" t="str">
            <v>ENTREGADO</v>
          </cell>
          <cell r="AY2315" t="str">
            <v>HALFSIM TUENTI PREPAGO NUMERADA $4: 500 und</v>
          </cell>
          <cell r="AZ2315" t="str">
            <v>SIMCARD</v>
          </cell>
          <cell r="BA2315" t="str">
            <v/>
          </cell>
        </row>
        <row r="2316">
          <cell r="A2316" t="str">
            <v>2023-00453</v>
          </cell>
          <cell r="B2316" t="str">
            <v>TUENTI</v>
          </cell>
          <cell r="C2316">
            <v>44938</v>
          </cell>
          <cell r="D2316" t="str">
            <v>FLEXNET ECUADOR - TUENTI</v>
          </cell>
          <cell r="E2316" t="str">
            <v>CALLE 28 DE JUNIO S/N Y GARCIA MORENO ENTRADA LLANO GRANDE</v>
          </cell>
          <cell r="H2316" t="str">
            <v>170208</v>
          </cell>
          <cell r="I2316" t="str">
            <v>QUITO</v>
          </cell>
          <cell r="J2316" t="str">
            <v>PICHINCHA</v>
          </cell>
          <cell r="K2316" t="str">
            <v>SAMSEB MOBILE TUENTI_EZIO SOLORZANO</v>
          </cell>
          <cell r="L2316" t="str">
            <v>AV CIRCUNVALACION, TRAMO 2, URBANIZACIÓN VÍA MARINA MANZANA D VILLA 24.</v>
          </cell>
          <cell r="O2316" t="str">
            <v>MANTA</v>
          </cell>
          <cell r="P2316" t="str">
            <v>MANTA</v>
          </cell>
          <cell r="Q2316" t="str">
            <v>MANABÍ</v>
          </cell>
          <cell r="R2316" t="str">
            <v>2023-00453</v>
          </cell>
          <cell r="W2316" t="str">
            <v>1313889774001</v>
          </cell>
          <cell r="X2316" t="str">
            <v>988597803</v>
          </cell>
          <cell r="AA2316">
            <v>44938</v>
          </cell>
          <cell r="AD2316">
            <v>1</v>
          </cell>
          <cell r="AE2316">
            <v>1</v>
          </cell>
          <cell r="AH2316" t="str">
            <v> </v>
          </cell>
          <cell r="AI2316" t="str">
            <v>DESPACHO</v>
          </cell>
          <cell r="AJ2316" t="str">
            <v>Normal</v>
          </cell>
          <cell r="AL2316" t="str">
            <v>NO</v>
          </cell>
          <cell r="AN2316" t="str">
            <v>SAMINDMANSAM7280</v>
          </cell>
          <cell r="AP2316">
            <v>44938</v>
          </cell>
          <cell r="AR2316" t="str">
            <v>TUENTI_2023-00453</v>
          </cell>
          <cell r="AS2316">
            <v>329364</v>
          </cell>
          <cell r="AT2316" t="str">
            <v>D40</v>
          </cell>
          <cell r="AU2316" t="str">
            <v>INDIRECTO</v>
          </cell>
          <cell r="AV2316">
            <v>100</v>
          </cell>
          <cell r="AX2316" t="str">
            <v>ENTREGADO</v>
          </cell>
          <cell r="AY2316" t="str">
            <v>HALFSIM TUENTI PREPAGO NUMERADA $4: 100 und</v>
          </cell>
          <cell r="AZ2316" t="str">
            <v>SIMCARD</v>
          </cell>
          <cell r="BA2316" t="str">
            <v/>
          </cell>
        </row>
        <row r="2317">
          <cell r="A2317" t="str">
            <v>2023-00454</v>
          </cell>
          <cell r="B2317" t="str">
            <v>TUENTI</v>
          </cell>
          <cell r="C2317">
            <v>44938</v>
          </cell>
          <cell r="D2317" t="str">
            <v>FLEXNET ECUADOR - TUENTI</v>
          </cell>
          <cell r="E2317" t="str">
            <v>CALLE 28 DE JUNIO S/N Y GARCIA MORENO ENTRADA LLANO GRANDE</v>
          </cell>
          <cell r="H2317" t="str">
            <v>170208</v>
          </cell>
          <cell r="I2317" t="str">
            <v>QUITO</v>
          </cell>
          <cell r="J2317" t="str">
            <v>PICHINCHA</v>
          </cell>
          <cell r="K2317" t="str">
            <v>ANDREA CECILIA ARIAS SALAZAR_ANDREA CECILIA ARIAS SALAZAR</v>
          </cell>
          <cell r="L2317" t="str">
            <v>CALLE 7 DE OCT ENTRE 10MA PRIMERA Y JUNE GUZMAN MZ 9 SOLAR 21 DIAGONAL A SERVIENTREGA.</v>
          </cell>
          <cell r="O2317" t="str">
            <v>QUEVEDO</v>
          </cell>
          <cell r="P2317" t="str">
            <v>QUEVEDO</v>
          </cell>
          <cell r="Q2317" t="str">
            <v>LOS RIOS</v>
          </cell>
          <cell r="R2317" t="str">
            <v>2023-00454</v>
          </cell>
          <cell r="W2317" t="str">
            <v>1205871443001</v>
          </cell>
          <cell r="X2317" t="str">
            <v>978612804</v>
          </cell>
          <cell r="AA2317">
            <v>44938</v>
          </cell>
          <cell r="AD2317">
            <v>1</v>
          </cell>
          <cell r="AE2317">
            <v>1</v>
          </cell>
          <cell r="AH2317" t="str">
            <v> </v>
          </cell>
          <cell r="AI2317" t="str">
            <v>DESPACHO</v>
          </cell>
          <cell r="AJ2317" t="str">
            <v>Normal</v>
          </cell>
          <cell r="AL2317" t="str">
            <v>NO</v>
          </cell>
          <cell r="AN2317" t="str">
            <v>ANDINDQUIAND0328</v>
          </cell>
          <cell r="AP2317">
            <v>44938</v>
          </cell>
          <cell r="AR2317" t="str">
            <v>TUENTI_2023-00454</v>
          </cell>
          <cell r="AS2317">
            <v>329368</v>
          </cell>
          <cell r="AT2317" t="str">
            <v>D40</v>
          </cell>
          <cell r="AU2317" t="str">
            <v>INDIRECTO</v>
          </cell>
          <cell r="AV2317">
            <v>100</v>
          </cell>
          <cell r="AX2317" t="str">
            <v>ENTREGADO</v>
          </cell>
          <cell r="AY2317" t="str">
            <v>HALFSIM TUENTI PREPAGO NUMERADA $4: 100 und</v>
          </cell>
          <cell r="AZ2317" t="str">
            <v>SIMCARD</v>
          </cell>
          <cell r="BA2317" t="str">
            <v/>
          </cell>
        </row>
        <row r="2318">
          <cell r="A2318" t="str">
            <v>2023-00455</v>
          </cell>
          <cell r="B2318" t="str">
            <v>TUENTI</v>
          </cell>
          <cell r="C2318">
            <v>44938</v>
          </cell>
          <cell r="D2318" t="str">
            <v>FLEXNET ECUADOR - TUENTI</v>
          </cell>
          <cell r="E2318" t="str">
            <v>CALLE 28 DE JUNIO S/N Y GARCIA MORENO ENTRADA LLANO GRANDE</v>
          </cell>
          <cell r="H2318" t="str">
            <v>170208</v>
          </cell>
          <cell r="I2318" t="str">
            <v>QUITO</v>
          </cell>
          <cell r="J2318" t="str">
            <v>PICHINCHA</v>
          </cell>
          <cell r="K2318" t="str">
            <v>ALVARO PACHECO - TUENTI - LOS RIOS_ALVARO GONZALO PACHECO MORA</v>
          </cell>
          <cell r="L2318" t="str">
            <v>AVENIDA 6 DE OCTUBRE Y 18 DE MAYO ALADO DE LA GASOLINERA PRIMAX. BABAHOYO</v>
          </cell>
          <cell r="O2318" t="str">
            <v>BABAHOYO</v>
          </cell>
          <cell r="P2318" t="str">
            <v>BABAHOYO</v>
          </cell>
          <cell r="Q2318" t="str">
            <v>LOS RIOS</v>
          </cell>
          <cell r="R2318" t="str">
            <v>2023-00455</v>
          </cell>
          <cell r="W2318" t="str">
            <v>0919877472001</v>
          </cell>
          <cell r="X2318" t="str">
            <v>0968367399</v>
          </cell>
          <cell r="AA2318">
            <v>44938</v>
          </cell>
          <cell r="AD2318">
            <v>1</v>
          </cell>
          <cell r="AE2318">
            <v>1</v>
          </cell>
          <cell r="AH2318" t="str">
            <v>0</v>
          </cell>
          <cell r="AI2318" t="str">
            <v>DESPACHO</v>
          </cell>
          <cell r="AJ2318" t="str">
            <v>Normal</v>
          </cell>
          <cell r="AL2318" t="str">
            <v>NO</v>
          </cell>
          <cell r="AN2318" t="str">
            <v>ALVINDBABALV13818</v>
          </cell>
          <cell r="AP2318">
            <v>44938</v>
          </cell>
          <cell r="AR2318" t="str">
            <v>TUENTI_2023-00455</v>
          </cell>
          <cell r="AS2318">
            <v>329366</v>
          </cell>
          <cell r="AT2318" t="str">
            <v>D40</v>
          </cell>
          <cell r="AU2318" t="str">
            <v>INDIRECTO</v>
          </cell>
          <cell r="AV2318">
            <v>50</v>
          </cell>
          <cell r="AX2318" t="str">
            <v>ENTREGADO</v>
          </cell>
          <cell r="AY2318" t="str">
            <v>HALFSIM TUENTI PREPAGO NUMERADA $4: 50 und</v>
          </cell>
          <cell r="AZ2318" t="str">
            <v>SIMCARD</v>
          </cell>
          <cell r="BA2318" t="str">
            <v/>
          </cell>
        </row>
        <row r="2319">
          <cell r="A2319" t="str">
            <v>2023-00456</v>
          </cell>
          <cell r="B2319" t="str">
            <v>TUENTI</v>
          </cell>
          <cell r="C2319">
            <v>44938</v>
          </cell>
          <cell r="D2319" t="str">
            <v>FLEXNET ECUADOR - TUENTI</v>
          </cell>
          <cell r="E2319" t="str">
            <v>CALLE 28 DE JUNIO S/N Y GARCIA MORENO ENTRADA LLANO GRANDE</v>
          </cell>
          <cell r="H2319" t="str">
            <v>170208</v>
          </cell>
          <cell r="I2319" t="str">
            <v>QUITO</v>
          </cell>
          <cell r="J2319" t="str">
            <v>PICHINCHA</v>
          </cell>
          <cell r="K2319" t="str">
            <v>EMPRESA DE DESARROLLO TECNOLOGICO PRILANTEC CTA. LTDA_OSCAR COELLO</v>
          </cell>
          <cell r="L2319" t="str">
            <v>AV GENERAL ENRIQUEZ Y VENEZUELA ESQUINA # 3148.</v>
          </cell>
          <cell r="O2319" t="str">
            <v>QUITO</v>
          </cell>
          <cell r="P2319" t="str">
            <v>QUITO</v>
          </cell>
          <cell r="Q2319" t="str">
            <v>PICHINCHA</v>
          </cell>
          <cell r="R2319" t="str">
            <v>2023-00456</v>
          </cell>
          <cell r="W2319" t="str">
            <v>1792412501001</v>
          </cell>
          <cell r="X2319" t="str">
            <v>992591515</v>
          </cell>
          <cell r="AA2319">
            <v>44938</v>
          </cell>
          <cell r="AD2319">
            <v>1</v>
          </cell>
          <cell r="AE2319">
            <v>1</v>
          </cell>
          <cell r="AH2319" t="str">
            <v> </v>
          </cell>
          <cell r="AI2319" t="str">
            <v>DESPACHO</v>
          </cell>
          <cell r="AJ2319" t="str">
            <v>Normal</v>
          </cell>
          <cell r="AL2319" t="str">
            <v>NO</v>
          </cell>
          <cell r="AN2319" t="str">
            <v>PRIINDQUIEMP0368</v>
          </cell>
          <cell r="AP2319">
            <v>44938</v>
          </cell>
          <cell r="AR2319" t="str">
            <v>TUENTI_2023-00456</v>
          </cell>
          <cell r="AS2319">
            <v>329378</v>
          </cell>
          <cell r="AT2319" t="str">
            <v>D40</v>
          </cell>
          <cell r="AU2319" t="str">
            <v>INDIRECTO</v>
          </cell>
          <cell r="AV2319">
            <v>100</v>
          </cell>
          <cell r="AX2319" t="str">
            <v>ENTREGADO</v>
          </cell>
          <cell r="AY2319" t="str">
            <v>HALFSIM TUENTI PREPAGO NUMERADA $4: 100 und</v>
          </cell>
          <cell r="AZ2319" t="str">
            <v>SIMCARD</v>
          </cell>
          <cell r="BA2319" t="str">
            <v/>
          </cell>
        </row>
        <row r="2320">
          <cell r="A2320" t="str">
            <v>2023-00457</v>
          </cell>
          <cell r="B2320" t="str">
            <v>TUENTI</v>
          </cell>
          <cell r="C2320">
            <v>44938</v>
          </cell>
          <cell r="D2320" t="str">
            <v>FLEXNET ECUADOR - TUENTI</v>
          </cell>
          <cell r="E2320" t="str">
            <v>CALLE 28 DE JUNIO S/N Y GARCIA MORENO ENTRADA LLANO GRANDE</v>
          </cell>
          <cell r="H2320" t="str">
            <v>170208</v>
          </cell>
          <cell r="I2320" t="str">
            <v>QUITO</v>
          </cell>
          <cell r="J2320" t="str">
            <v>PICHINCHA</v>
          </cell>
          <cell r="K2320" t="str">
            <v>NICRONET - TUENTI - GUAYAS_LUZMILA ENRIQUETA CABRERA PALACIO</v>
          </cell>
          <cell r="L2320" t="str">
            <v>URDESA NORTE CALLE BALSAMOS NORTE 513 Y LA SEXTA</v>
          </cell>
          <cell r="O2320" t="str">
            <v>GUAYAQUIL</v>
          </cell>
          <cell r="P2320" t="str">
            <v>GUAYAQUIL</v>
          </cell>
          <cell r="Q2320" t="str">
            <v>GUAYAS</v>
          </cell>
          <cell r="R2320" t="str">
            <v>2023-00457</v>
          </cell>
          <cell r="W2320" t="str">
            <v>0993371634001</v>
          </cell>
          <cell r="X2320" t="str">
            <v>0900706888</v>
          </cell>
          <cell r="AA2320">
            <v>44938</v>
          </cell>
          <cell r="AD2320">
            <v>1</v>
          </cell>
          <cell r="AE2320">
            <v>1</v>
          </cell>
          <cell r="AH2320" t="str">
            <v>0</v>
          </cell>
          <cell r="AI2320" t="str">
            <v>DESPACHO</v>
          </cell>
          <cell r="AJ2320" t="str">
            <v>Normal</v>
          </cell>
          <cell r="AL2320" t="str">
            <v>NO</v>
          </cell>
          <cell r="AN2320" t="str">
            <v>NICINDGUANIC15118</v>
          </cell>
          <cell r="AP2320">
            <v>44938</v>
          </cell>
          <cell r="AR2320" t="str">
            <v>TUENTI_2023-00457</v>
          </cell>
          <cell r="AS2320">
            <v>329371</v>
          </cell>
          <cell r="AT2320" t="str">
            <v>D40</v>
          </cell>
          <cell r="AU2320" t="str">
            <v>INDIRECTO</v>
          </cell>
          <cell r="AV2320">
            <v>250</v>
          </cell>
          <cell r="AX2320" t="str">
            <v>ENTREGADO</v>
          </cell>
          <cell r="AY2320" t="str">
            <v>HALFSIM TUENTI PREPAGO NUMERADA $4: 250 und</v>
          </cell>
          <cell r="AZ2320" t="str">
            <v>SIMCARD</v>
          </cell>
          <cell r="BA2320" t="str">
            <v/>
          </cell>
        </row>
        <row r="2321">
          <cell r="A2321" t="str">
            <v>2023-00458</v>
          </cell>
          <cell r="B2321" t="str">
            <v>TUENTI</v>
          </cell>
          <cell r="C2321">
            <v>44938</v>
          </cell>
          <cell r="D2321" t="str">
            <v>FLEXNET ECUADOR - TUENTI</v>
          </cell>
          <cell r="E2321" t="str">
            <v>CALLE 28 DE JUNIO S/N Y GARCIA MORENO ENTRADA LLANO GRANDE</v>
          </cell>
          <cell r="H2321" t="str">
            <v>170208</v>
          </cell>
          <cell r="I2321" t="str">
            <v>QUITO</v>
          </cell>
          <cell r="J2321" t="str">
            <v>PICHINCHA</v>
          </cell>
          <cell r="K2321" t="str">
            <v>JORGE DIAZ - TUENTI - GUAYAS_JORGE BRUNO DIAZ GONZÁLEZ</v>
          </cell>
          <cell r="L2321" t="str">
            <v>SAUCES 7 MZ 439-F VILLA 12</v>
          </cell>
          <cell r="O2321" t="str">
            <v>GUAYAQUIL</v>
          </cell>
          <cell r="P2321" t="str">
            <v>GUAYAQUIL</v>
          </cell>
          <cell r="Q2321" t="str">
            <v>GUAYAS</v>
          </cell>
          <cell r="R2321" t="str">
            <v>2023-00458</v>
          </cell>
          <cell r="W2321" t="str">
            <v>0908504285001</v>
          </cell>
          <cell r="X2321" t="str">
            <v>995653954</v>
          </cell>
          <cell r="AA2321">
            <v>44938</v>
          </cell>
          <cell r="AD2321">
            <v>1</v>
          </cell>
          <cell r="AE2321">
            <v>1</v>
          </cell>
          <cell r="AH2321" t="str">
            <v>0</v>
          </cell>
          <cell r="AI2321" t="str">
            <v>DESPACHO</v>
          </cell>
          <cell r="AJ2321" t="str">
            <v>Normal</v>
          </cell>
          <cell r="AL2321" t="str">
            <v>NO</v>
          </cell>
          <cell r="AN2321" t="str">
            <v>JORINDGUAJOR12918</v>
          </cell>
          <cell r="AP2321">
            <v>44938</v>
          </cell>
          <cell r="AR2321" t="str">
            <v>TUENTI_2023-00458</v>
          </cell>
          <cell r="AS2321">
            <v>329375</v>
          </cell>
          <cell r="AT2321" t="str">
            <v>D40</v>
          </cell>
          <cell r="AU2321" t="str">
            <v>INDIRECTO</v>
          </cell>
          <cell r="AV2321">
            <v>150</v>
          </cell>
          <cell r="AX2321" t="str">
            <v>ENTREGADO</v>
          </cell>
          <cell r="AY2321" t="str">
            <v>HALFSIM TUENTI PREPAGO NUMERADA $4: 150 und</v>
          </cell>
          <cell r="AZ2321" t="str">
            <v>SIMCARD</v>
          </cell>
          <cell r="BA2321" t="str">
            <v/>
          </cell>
        </row>
        <row r="2322">
          <cell r="A2322" t="str">
            <v>2023-00459</v>
          </cell>
          <cell r="B2322" t="str">
            <v>TUENTI</v>
          </cell>
          <cell r="C2322">
            <v>44938</v>
          </cell>
          <cell r="D2322" t="str">
            <v>FLEXNET ECUADOR - TUENTI</v>
          </cell>
          <cell r="E2322" t="str">
            <v>CALLE 28 DE JUNIO S/N Y GARCIA MORENO ENTRADA LLANO GRANDE</v>
          </cell>
          <cell r="H2322" t="str">
            <v>170208</v>
          </cell>
          <cell r="I2322" t="str">
            <v>QUITO</v>
          </cell>
          <cell r="J2322" t="str">
            <v>PICHINCHA</v>
          </cell>
          <cell r="K2322" t="str">
            <v>WINNERS CELL TUENTI SANTO DOMINGO_DANIEL EDUARDO JARRIN MARROQUIN</v>
          </cell>
          <cell r="L2322" t="str">
            <v>AV LA PAZ Y RÍO PASTAZA DENTRO DEL  GRAN AKI SANTO DOMINGO LOCAL #6 JUNTO A SERVIPAGOS.</v>
          </cell>
          <cell r="O2322" t="str">
            <v>SANTO DOMINGO</v>
          </cell>
          <cell r="P2322" t="str">
            <v>SANTO DOMINGO</v>
          </cell>
          <cell r="Q2322" t="str">
            <v>SANTO DOMINGO DE LOS TSACHILAS</v>
          </cell>
          <cell r="R2322" t="str">
            <v>2023-00459</v>
          </cell>
          <cell r="W2322" t="str">
            <v>1720429685001</v>
          </cell>
          <cell r="X2322" t="str">
            <v>959543432</v>
          </cell>
          <cell r="AA2322">
            <v>44938</v>
          </cell>
          <cell r="AD2322">
            <v>1</v>
          </cell>
          <cell r="AE2322">
            <v>1</v>
          </cell>
          <cell r="AH2322" t="str">
            <v> </v>
          </cell>
          <cell r="AI2322" t="str">
            <v>DESPACHO</v>
          </cell>
          <cell r="AJ2322" t="str">
            <v>Normal</v>
          </cell>
          <cell r="AL2322" t="str">
            <v>NO</v>
          </cell>
          <cell r="AN2322" t="str">
            <v>WININDSANWIN6637</v>
          </cell>
          <cell r="AP2322">
            <v>44938</v>
          </cell>
          <cell r="AR2322" t="str">
            <v>TUENTI_2023-00459</v>
          </cell>
          <cell r="AS2322">
            <v>329373</v>
          </cell>
          <cell r="AT2322" t="str">
            <v>D40</v>
          </cell>
          <cell r="AU2322" t="str">
            <v>INDIRECTO</v>
          </cell>
          <cell r="AV2322">
            <v>100</v>
          </cell>
          <cell r="AX2322" t="str">
            <v>ENTREGADO</v>
          </cell>
          <cell r="AY2322" t="str">
            <v>HALFSIM TUENTI PREPAGO NUMERADA $4: 100 und</v>
          </cell>
          <cell r="AZ2322" t="str">
            <v>SIMCARD</v>
          </cell>
          <cell r="BA2322" t="str">
            <v/>
          </cell>
        </row>
        <row r="2323">
          <cell r="A2323" t="str">
            <v>2023-00460</v>
          </cell>
          <cell r="B2323" t="str">
            <v>TUENTI</v>
          </cell>
          <cell r="C2323">
            <v>44938</v>
          </cell>
          <cell r="D2323" t="str">
            <v>FLEXNET ECUADOR - TUENTI</v>
          </cell>
          <cell r="E2323" t="str">
            <v>CALLE 28 DE JUNIO S/N Y GARCIA MORENO ENTRADA LLANO GRANDE</v>
          </cell>
          <cell r="H2323" t="str">
            <v>170208</v>
          </cell>
          <cell r="I2323" t="str">
            <v>QUITO</v>
          </cell>
          <cell r="J2323" t="str">
            <v>PICHINCHA</v>
          </cell>
          <cell r="K2323" t="str">
            <v>MAURICIO GUERRERO TUENTI ESMERALDAS_EDUARDO LUIS SILVA IVARRA</v>
          </cell>
          <cell r="L2323" t="str">
            <v>CALLE GUAYAQUIL, ENTRE RIO SOLAYA Y CUICOCHA</v>
          </cell>
          <cell r="O2323" t="str">
            <v>SANTO DOMINGO DE LOS TSACHILAS</v>
          </cell>
          <cell r="P2323" t="str">
            <v>SANTO DOMINGO DE LOS TSACHILAS</v>
          </cell>
          <cell r="Q2323" t="str">
            <v>SANTO DOMINGO DE LOS TSACHILAS</v>
          </cell>
          <cell r="R2323" t="str">
            <v>2023-00460</v>
          </cell>
          <cell r="W2323" t="str">
            <v>1719571208</v>
          </cell>
          <cell r="X2323" t="str">
            <v>998999242</v>
          </cell>
          <cell r="AA2323">
            <v>44938</v>
          </cell>
          <cell r="AD2323">
            <v>1</v>
          </cell>
          <cell r="AE2323">
            <v>1</v>
          </cell>
          <cell r="AH2323" t="str">
            <v>0</v>
          </cell>
          <cell r="AI2323" t="str">
            <v>DESPACHO</v>
          </cell>
          <cell r="AJ2323" t="str">
            <v>Normal</v>
          </cell>
          <cell r="AL2323" t="str">
            <v>NO</v>
          </cell>
          <cell r="AN2323" t="str">
            <v>MAUZONSANMAU16330</v>
          </cell>
          <cell r="AP2323">
            <v>44938</v>
          </cell>
          <cell r="AR2323" t="str">
            <v>TUENTI_2023-00460</v>
          </cell>
          <cell r="AS2323">
            <v>329377</v>
          </cell>
          <cell r="AT2323" t="str">
            <v>D40</v>
          </cell>
          <cell r="AU2323" t="str">
            <v>INDIRECTO</v>
          </cell>
          <cell r="AV2323">
            <v>200</v>
          </cell>
          <cell r="AX2323" t="str">
            <v>ENTREGADO</v>
          </cell>
          <cell r="AY2323" t="str">
            <v>HALFSIM TUENTI PREPAGO NUMERADA $4: 200 und</v>
          </cell>
          <cell r="AZ2323" t="str">
            <v>SIMCARD</v>
          </cell>
          <cell r="BA2323" t="str">
            <v/>
          </cell>
        </row>
        <row r="2324">
          <cell r="A2324" t="str">
            <v>2023-00461</v>
          </cell>
          <cell r="B2324" t="str">
            <v>TUENTI</v>
          </cell>
          <cell r="C2324">
            <v>44938</v>
          </cell>
          <cell r="D2324" t="str">
            <v>FLEXNET ECUADOR - TUENTI</v>
          </cell>
          <cell r="E2324" t="str">
            <v>CALLE 28 DE JUNIO S/N Y GARCIA MORENO ENTRADA LLANO GRANDE</v>
          </cell>
          <cell r="H2324" t="str">
            <v>170208</v>
          </cell>
          <cell r="I2324" t="str">
            <v>QUITO</v>
          </cell>
          <cell r="J2324" t="str">
            <v>PICHINCHA</v>
          </cell>
          <cell r="K2324" t="str">
            <v>KATYNA IVONNE VALLADARES SALAZAR_KATYNA VALLADARES</v>
          </cell>
          <cell r="L2324" t="str">
            <v> URB. MASTODONTES. CALLE N88 # N86-399 Y CALLE N86C .(4TA TRANSVERSAL ) CARCELÉN.</v>
          </cell>
          <cell r="O2324" t="str">
            <v>QUITO</v>
          </cell>
          <cell r="P2324" t="str">
            <v>QUITO</v>
          </cell>
          <cell r="Q2324" t="str">
            <v>PICHINCHA</v>
          </cell>
          <cell r="R2324" t="str">
            <v>2023-00461</v>
          </cell>
          <cell r="W2324" t="str">
            <v>1707929228001</v>
          </cell>
          <cell r="X2324" t="str">
            <v>998741083</v>
          </cell>
          <cell r="AA2324">
            <v>44938</v>
          </cell>
          <cell r="AD2324">
            <v>1</v>
          </cell>
          <cell r="AE2324">
            <v>1</v>
          </cell>
          <cell r="AH2324" t="str">
            <v> </v>
          </cell>
          <cell r="AI2324" t="str">
            <v>DESPACHO</v>
          </cell>
          <cell r="AJ2324" t="str">
            <v>Normal</v>
          </cell>
          <cell r="AL2324" t="str">
            <v>NO</v>
          </cell>
          <cell r="AN2324" t="str">
            <v>KATINDIBAKAT0360</v>
          </cell>
          <cell r="AP2324">
            <v>44938</v>
          </cell>
          <cell r="AR2324" t="str">
            <v>TUENTI_2023-00461</v>
          </cell>
          <cell r="AS2324">
            <v>329372</v>
          </cell>
          <cell r="AT2324" t="str">
            <v>D40</v>
          </cell>
          <cell r="AU2324" t="str">
            <v>INDIRECTO</v>
          </cell>
          <cell r="AV2324">
            <v>150</v>
          </cell>
          <cell r="AX2324" t="str">
            <v>ENTREGADO</v>
          </cell>
          <cell r="AY2324" t="str">
            <v>HALFSIM TUENTI PREPAGO NUMERADA $4: 150 und</v>
          </cell>
          <cell r="AZ2324" t="str">
            <v>SIMCARD</v>
          </cell>
          <cell r="BA2324" t="str">
            <v/>
          </cell>
        </row>
        <row r="2325">
          <cell r="A2325" t="str">
            <v>2023-00462</v>
          </cell>
          <cell r="B2325" t="str">
            <v>TUENTI</v>
          </cell>
          <cell r="C2325">
            <v>44938</v>
          </cell>
          <cell r="D2325" t="str">
            <v>FLEXNET ECUADOR - TUENTI</v>
          </cell>
          <cell r="E2325" t="str">
            <v>CALLE 28 DE JUNIO S/N Y GARCIA MORENO ENTRADA LLANO GRANDE</v>
          </cell>
          <cell r="H2325" t="str">
            <v>170208</v>
          </cell>
          <cell r="I2325" t="str">
            <v>QUITO</v>
          </cell>
          <cell r="J2325" t="str">
            <v>PICHINCHA</v>
          </cell>
          <cell r="K2325" t="str">
            <v>AGILCOM UIO_AZUCENA LOPEZ</v>
          </cell>
          <cell r="L2325" t="str">
            <v>CALLE JUAN MONTALVO S2-60 Y OSWALDO GUAYASAMIN FRENTE A LA FARMACIA CRUZ CRUZ</v>
          </cell>
          <cell r="O2325" t="str">
            <v>QUITO</v>
          </cell>
          <cell r="P2325" t="str">
            <v>QUITO</v>
          </cell>
          <cell r="Q2325" t="str">
            <v>PICHINCHA</v>
          </cell>
          <cell r="R2325" t="str">
            <v>2023-00462</v>
          </cell>
          <cell r="W2325" t="str">
            <v>1713470456001</v>
          </cell>
          <cell r="X2325" t="str">
            <v>995450250</v>
          </cell>
          <cell r="AA2325">
            <v>44938</v>
          </cell>
          <cell r="AD2325">
            <v>1</v>
          </cell>
          <cell r="AE2325">
            <v>1</v>
          </cell>
          <cell r="AH2325" t="str">
            <v>JUNTO A LA FRUTERIA TUMBACO</v>
          </cell>
          <cell r="AI2325" t="str">
            <v>DESPACHO</v>
          </cell>
          <cell r="AJ2325" t="str">
            <v>Normal</v>
          </cell>
          <cell r="AL2325" t="str">
            <v>NO</v>
          </cell>
          <cell r="AN2325" t="str">
            <v>AGIINDQUIAGI10560</v>
          </cell>
          <cell r="AP2325">
            <v>44938</v>
          </cell>
          <cell r="AR2325" t="str">
            <v>TUENTI_2023-00462</v>
          </cell>
          <cell r="AS2325">
            <v>329376</v>
          </cell>
          <cell r="AT2325" t="str">
            <v>D40</v>
          </cell>
          <cell r="AU2325" t="str">
            <v>INDIRECTO</v>
          </cell>
          <cell r="AV2325">
            <v>100</v>
          </cell>
          <cell r="AX2325" t="str">
            <v>ENTREGADO</v>
          </cell>
          <cell r="AY2325" t="str">
            <v>HALFSIM TUENTI PREPAGO NUMERADA $4: 100 und</v>
          </cell>
          <cell r="AZ2325" t="str">
            <v>SIMCARD</v>
          </cell>
          <cell r="BA2325" t="str">
            <v/>
          </cell>
        </row>
        <row r="2326">
          <cell r="A2326" t="str">
            <v>2023-00463</v>
          </cell>
          <cell r="B2326" t="str">
            <v>TUENTI</v>
          </cell>
          <cell r="C2326">
            <v>44938</v>
          </cell>
          <cell r="D2326" t="str">
            <v>FLEXNET ECUADOR - TUENTI</v>
          </cell>
          <cell r="E2326" t="str">
            <v>CALLE 28 DE JUNIO S/N Y GARCIA MORENO ENTRADA LLANO GRANDE</v>
          </cell>
          <cell r="H2326" t="str">
            <v>170208</v>
          </cell>
          <cell r="I2326" t="str">
            <v>QUITO</v>
          </cell>
          <cell r="J2326" t="str">
            <v>PICHINCHA</v>
          </cell>
          <cell r="K2326" t="str">
            <v>SMART COMUNICATIONS_ VICTOR HUGO BALLESTEROS VALLEJO</v>
          </cell>
          <cell r="L2326" t="str">
            <v>CDLA GARZOTA MZ V AV. GUILLERMO PAREJA 1ER PISO ALTO CASA ESQUINERA ARRIBA DE LA PANADERÍA</v>
          </cell>
          <cell r="O2326" t="str">
            <v>GUAYAQUIL</v>
          </cell>
          <cell r="P2326" t="str">
            <v>GUAYAQUIL</v>
          </cell>
          <cell r="Q2326" t="str">
            <v>GUAYAS</v>
          </cell>
          <cell r="R2326" t="str">
            <v>2023-00463</v>
          </cell>
          <cell r="W2326" t="str">
            <v>0908941115001</v>
          </cell>
          <cell r="X2326" t="str">
            <v>999768298</v>
          </cell>
          <cell r="AA2326">
            <v>44938</v>
          </cell>
          <cell r="AD2326">
            <v>1</v>
          </cell>
          <cell r="AE2326">
            <v>1</v>
          </cell>
          <cell r="AH2326" t="str">
            <v>AL LADO DE SALÓN DE EVENTOS EL SEÑORIAL.</v>
          </cell>
          <cell r="AI2326" t="str">
            <v>DESPACHO</v>
          </cell>
          <cell r="AJ2326" t="str">
            <v>Normal</v>
          </cell>
          <cell r="AL2326" t="str">
            <v>NO</v>
          </cell>
          <cell r="AN2326" t="str">
            <v>SMAINDGUASMA8778</v>
          </cell>
          <cell r="AP2326">
            <v>44938</v>
          </cell>
          <cell r="AR2326" t="str">
            <v>TUENTI_2023-00463</v>
          </cell>
          <cell r="AS2326">
            <v>329374</v>
          </cell>
          <cell r="AT2326" t="str">
            <v>D40</v>
          </cell>
          <cell r="AU2326" t="str">
            <v>INDIRECTO</v>
          </cell>
          <cell r="AV2326">
            <v>50</v>
          </cell>
          <cell r="AX2326" t="str">
            <v>ENTREGADO</v>
          </cell>
          <cell r="AY2326" t="str">
            <v>HALFSIM TUENTI PREPAGO NUMERADA $4: 50 und</v>
          </cell>
          <cell r="AZ2326" t="str">
            <v>SIMCARD</v>
          </cell>
          <cell r="BA2326" t="str">
            <v/>
          </cell>
        </row>
        <row r="2327">
          <cell r="A2327" t="str">
            <v>2023-00464</v>
          </cell>
          <cell r="B2327" t="str">
            <v>TUENTI</v>
          </cell>
          <cell r="C2327">
            <v>44938</v>
          </cell>
          <cell r="D2327" t="str">
            <v>FLEXNET ECUADOR - TUENTI</v>
          </cell>
          <cell r="E2327" t="str">
            <v>CALLE 28 DE JUNIO S/N Y GARCIA MORENO ENTRADA LLANO GRANDE</v>
          </cell>
          <cell r="H2327" t="str">
            <v>170208</v>
          </cell>
          <cell r="I2327" t="str">
            <v>QUITO</v>
          </cell>
          <cell r="J2327" t="str">
            <v>PICHINCHA</v>
          </cell>
          <cell r="K2327" t="str">
            <v>NANOMAX TUENTI_DONNYS ROBERTO FEIJOO SALAZAR</v>
          </cell>
          <cell r="L2327" t="str">
            <v>CALLEJON 1ERA B NORTE Y JORGE MURILLO UGARTE, JUNTO AL HOTEL GREHIS.</v>
          </cell>
          <cell r="O2327" t="str">
            <v>MACHALA</v>
          </cell>
          <cell r="P2327" t="str">
            <v>MACHALA</v>
          </cell>
          <cell r="Q2327" t="str">
            <v>EL ORO</v>
          </cell>
          <cell r="R2327" t="str">
            <v>2023-00464</v>
          </cell>
          <cell r="W2327" t="str">
            <v>0703178723001</v>
          </cell>
          <cell r="X2327" t="str">
            <v>987204515</v>
          </cell>
          <cell r="AA2327">
            <v>44938</v>
          </cell>
          <cell r="AD2327">
            <v>1</v>
          </cell>
          <cell r="AE2327">
            <v>1</v>
          </cell>
          <cell r="AH2327" t="str">
            <v> </v>
          </cell>
          <cell r="AI2327" t="str">
            <v>DESPACHO</v>
          </cell>
          <cell r="AJ2327" t="str">
            <v>Normal</v>
          </cell>
          <cell r="AL2327" t="str">
            <v>NO</v>
          </cell>
          <cell r="AN2327" t="str">
            <v>NANINDMACNAN3598</v>
          </cell>
          <cell r="AP2327">
            <v>44938</v>
          </cell>
          <cell r="AR2327" t="str">
            <v>TUENTI_2023-00464</v>
          </cell>
          <cell r="AS2327">
            <v>329379</v>
          </cell>
          <cell r="AT2327" t="str">
            <v>D40</v>
          </cell>
          <cell r="AU2327" t="str">
            <v>INDIRECTO</v>
          </cell>
          <cell r="AV2327">
            <v>150</v>
          </cell>
          <cell r="AX2327" t="str">
            <v>ENTREGADO</v>
          </cell>
          <cell r="AY2327" t="str">
            <v>HALFSIM TUENTI PREPAGO NUMERADA $4: 150 und</v>
          </cell>
          <cell r="AZ2327" t="str">
            <v>SIMCARD</v>
          </cell>
          <cell r="BA2327" t="str">
            <v/>
          </cell>
        </row>
        <row r="2328">
          <cell r="A2328" t="str">
            <v>2023-00477</v>
          </cell>
          <cell r="B2328" t="str">
            <v>TUENTI</v>
          </cell>
          <cell r="C2328">
            <v>44938</v>
          </cell>
          <cell r="D2328" t="str">
            <v>FLEXNET ECUADOR - TUENTI</v>
          </cell>
          <cell r="E2328" t="str">
            <v>CALLE 28 DE JUNIO S/N Y GARCIA MORENO ENTRADA LLANO GRANDE</v>
          </cell>
          <cell r="H2328" t="str">
            <v>170208</v>
          </cell>
          <cell r="I2328" t="str">
            <v>QUITO</v>
          </cell>
          <cell r="J2328" t="str">
            <v>PICHINCHA</v>
          </cell>
          <cell r="K2328" t="str">
            <v>EVELYN PAOLA TRUJILLO MANOSALVAS_EVELYN TRUJILLO</v>
          </cell>
          <cell r="L2328" t="str">
            <v>CALLE SANCHEZ Y COLON ESQUINA, LOCAL TU+C26ENTI.</v>
          </cell>
          <cell r="O2328" t="str">
            <v>IBARRA</v>
          </cell>
          <cell r="P2328" t="str">
            <v>IBARRA</v>
          </cell>
          <cell r="Q2328" t="str">
            <v>IMBABURA</v>
          </cell>
          <cell r="R2328" t="str">
            <v>2023-00477</v>
          </cell>
          <cell r="W2328" t="str">
            <v>0401360201001</v>
          </cell>
          <cell r="X2328" t="str">
            <v>987971228</v>
          </cell>
          <cell r="AA2328">
            <v>44938</v>
          </cell>
          <cell r="AD2328">
            <v>1</v>
          </cell>
          <cell r="AE2328">
            <v>1</v>
          </cell>
          <cell r="AH2328" t="str">
            <v> </v>
          </cell>
          <cell r="AI2328" t="str">
            <v>DESPACHO</v>
          </cell>
          <cell r="AJ2328" t="str">
            <v>Normal</v>
          </cell>
          <cell r="AL2328" t="str">
            <v>NO</v>
          </cell>
          <cell r="AN2328" t="str">
            <v>TRUNEGIBAEVE0378</v>
          </cell>
          <cell r="AP2328">
            <v>44938</v>
          </cell>
          <cell r="AR2328" t="str">
            <v>TUENTI_2023-00477</v>
          </cell>
          <cell r="AS2328">
            <v>329447</v>
          </cell>
          <cell r="AT2328" t="str">
            <v>D40</v>
          </cell>
          <cell r="AU2328" t="str">
            <v>INDIRECTO</v>
          </cell>
          <cell r="AV2328">
            <v>450</v>
          </cell>
          <cell r="AX2328" t="str">
            <v>ENTREGADO</v>
          </cell>
          <cell r="AY2328" t="str">
            <v>HALFSIM TUENTI PREPAGO NUMERADA $4: 450 und</v>
          </cell>
          <cell r="AZ2328" t="str">
            <v>SIMCARD</v>
          </cell>
          <cell r="BA2328" t="str">
            <v/>
          </cell>
        </row>
        <row r="2329">
          <cell r="A2329" t="str">
            <v>2023-00478</v>
          </cell>
          <cell r="B2329" t="str">
            <v>TUENTI</v>
          </cell>
          <cell r="C2329">
            <v>44938</v>
          </cell>
          <cell r="D2329" t="str">
            <v>FLEXNET ECUADOR - TUENTI</v>
          </cell>
          <cell r="E2329" t="str">
            <v>CALLE 28 DE JUNIO S/N Y GARCIA MORENO ENTRADA LLANO GRANDE</v>
          </cell>
          <cell r="H2329" t="str">
            <v>170208</v>
          </cell>
          <cell r="I2329" t="str">
            <v>QUITO</v>
          </cell>
          <cell r="J2329" t="str">
            <v>PICHINCHA</v>
          </cell>
          <cell r="K2329" t="str">
            <v>CONSULNECT S.A._MARCO BASTIDAS</v>
          </cell>
          <cell r="L2329" t="str">
            <v>GRAN COLOMBIA  5-67 Y HNO MIGUEL, SEGUNDO PISO</v>
          </cell>
          <cell r="O2329" t="str">
            <v>CUENCA</v>
          </cell>
          <cell r="P2329" t="str">
            <v>CUENCA</v>
          </cell>
          <cell r="Q2329" t="str">
            <v>AZUAY</v>
          </cell>
          <cell r="R2329" t="str">
            <v>2023-00478</v>
          </cell>
          <cell r="W2329" t="str">
            <v>0993229164001</v>
          </cell>
          <cell r="X2329" t="str">
            <v>998488969</v>
          </cell>
          <cell r="AA2329">
            <v>44938</v>
          </cell>
          <cell r="AD2329">
            <v>1</v>
          </cell>
          <cell r="AE2329">
            <v>1</v>
          </cell>
          <cell r="AH2329" t="str">
            <v> </v>
          </cell>
          <cell r="AI2329" t="str">
            <v>DESPACHO</v>
          </cell>
          <cell r="AJ2329" t="str">
            <v>Normal</v>
          </cell>
          <cell r="AL2329" t="str">
            <v>NO</v>
          </cell>
          <cell r="AN2329" t="str">
            <v>CONZONCUECON8259</v>
          </cell>
          <cell r="AP2329">
            <v>44938</v>
          </cell>
          <cell r="AR2329" t="str">
            <v>TUENTI_2023-00478</v>
          </cell>
          <cell r="AS2329">
            <v>329448</v>
          </cell>
          <cell r="AT2329" t="str">
            <v>D40</v>
          </cell>
          <cell r="AU2329" t="str">
            <v>INDIRECTO</v>
          </cell>
          <cell r="AV2329">
            <v>100</v>
          </cell>
          <cell r="AX2329" t="str">
            <v>ENTREGADO</v>
          </cell>
          <cell r="AY2329" t="str">
            <v>HALFSIM TUENTI PREPAGO NUMERADA $4: 100 und</v>
          </cell>
          <cell r="AZ2329" t="str">
            <v>SIMCARD</v>
          </cell>
          <cell r="BA2329" t="str">
            <v/>
          </cell>
        </row>
        <row r="2330">
          <cell r="A2330" t="str">
            <v>2023-00513</v>
          </cell>
          <cell r="B2330" t="str">
            <v>TUENTI</v>
          </cell>
          <cell r="C2330">
            <v>44939</v>
          </cell>
          <cell r="D2330" t="str">
            <v>FLEXNET ECUADOR - TUENTI</v>
          </cell>
          <cell r="E2330" t="str">
            <v>CALLE 28 DE JUNIO S/N Y GARCIA MORENO ENTRADA LLANO GRANDE</v>
          </cell>
          <cell r="H2330" t="str">
            <v>170208</v>
          </cell>
          <cell r="I2330" t="str">
            <v>QUITO</v>
          </cell>
          <cell r="J2330" t="str">
            <v>PICHINCHA</v>
          </cell>
          <cell r="K2330" t="str">
            <v>MAURICIO GUERRERO TUENTI SANTO DOMINGO_EDUARDO LUIS SILVA IVARRA</v>
          </cell>
          <cell r="L2330" t="str">
            <v>CALLE GUAYAQUIL, ENTRE RIO SOLAYA Y CUICOCHA</v>
          </cell>
          <cell r="O2330" t="str">
            <v>SANTO DOMINGO DE LOS TSACHILAS</v>
          </cell>
          <cell r="P2330" t="str">
            <v>SANTO DOMINGO DE LOS TSACHILAS</v>
          </cell>
          <cell r="Q2330" t="str">
            <v>SANTO DOMINGO DE LOS TSACHILAS</v>
          </cell>
          <cell r="R2330" t="str">
            <v>2023-00513</v>
          </cell>
          <cell r="W2330" t="str">
            <v>1719571208</v>
          </cell>
          <cell r="X2330" t="str">
            <v>998999242</v>
          </cell>
          <cell r="AA2330">
            <v>44939</v>
          </cell>
          <cell r="AD2330">
            <v>1</v>
          </cell>
          <cell r="AE2330">
            <v>1</v>
          </cell>
          <cell r="AH2330" t="str">
            <v>0</v>
          </cell>
          <cell r="AI2330" t="str">
            <v>DESPACHO</v>
          </cell>
          <cell r="AJ2330" t="str">
            <v>Normal</v>
          </cell>
          <cell r="AL2330" t="str">
            <v>NO</v>
          </cell>
          <cell r="AN2330" t="str">
            <v>MAUZONSANMAU16328</v>
          </cell>
          <cell r="AP2330">
            <v>44939</v>
          </cell>
          <cell r="AR2330" t="str">
            <v>TUENTI_2023-00513</v>
          </cell>
          <cell r="AS2330">
            <v>330065</v>
          </cell>
          <cell r="AT2330" t="str">
            <v>D40</v>
          </cell>
          <cell r="AU2330" t="str">
            <v>INDIRECTO</v>
          </cell>
          <cell r="AV2330">
            <v>200</v>
          </cell>
          <cell r="AX2330" t="str">
            <v>ENTREGADO</v>
          </cell>
          <cell r="AY2330" t="str">
            <v>HALFSIM TUENTI PREPAGO NUMERADA $4: 200 und</v>
          </cell>
          <cell r="AZ2330" t="str">
            <v>SIMCARD</v>
          </cell>
          <cell r="BA2330" t="str">
            <v/>
          </cell>
        </row>
        <row r="2331">
          <cell r="A2331" t="str">
            <v>2023-00514</v>
          </cell>
          <cell r="B2331" t="str">
            <v>TUENTI</v>
          </cell>
          <cell r="C2331">
            <v>44939</v>
          </cell>
          <cell r="D2331" t="str">
            <v>FLEXNET ECUADOR - TUENTI</v>
          </cell>
          <cell r="E2331" t="str">
            <v>CALLE 28 DE JUNIO S/N Y GARCIA MORENO ENTRADA LLANO GRANDE</v>
          </cell>
          <cell r="H2331" t="str">
            <v>170208</v>
          </cell>
          <cell r="I2331" t="str">
            <v>QUITO</v>
          </cell>
          <cell r="J2331" t="str">
            <v>PICHINCHA</v>
          </cell>
          <cell r="K2331" t="str">
            <v>NORPHONE TUENTI - GUAYAS_ISAAC GAVILANEZ</v>
          </cell>
          <cell r="L2331" t="str">
            <v>AV. 9 DE OCTUBRE Y PEDRO CARBO (CAV MOVISTAR)</v>
          </cell>
          <cell r="O2331" t="str">
            <v>GUAYAQUIL</v>
          </cell>
          <cell r="P2331" t="str">
            <v>GUAYAQUIL</v>
          </cell>
          <cell r="Q2331" t="str">
            <v>GUAYAS</v>
          </cell>
          <cell r="R2331" t="str">
            <v>2023-00514</v>
          </cell>
          <cell r="W2331" t="str">
            <v>1713272647</v>
          </cell>
          <cell r="X2331" t="str">
            <v>999939597</v>
          </cell>
          <cell r="AA2331">
            <v>44939</v>
          </cell>
          <cell r="AD2331">
            <v>1</v>
          </cell>
          <cell r="AE2331">
            <v>1</v>
          </cell>
          <cell r="AH2331" t="str">
            <v>0</v>
          </cell>
          <cell r="AI2331" t="str">
            <v>DESPACHO</v>
          </cell>
          <cell r="AJ2331" t="str">
            <v>Normal</v>
          </cell>
          <cell r="AL2331" t="str">
            <v>NO</v>
          </cell>
          <cell r="AN2331" t="str">
            <v>NORZONGUANOR15925</v>
          </cell>
          <cell r="AP2331">
            <v>44939</v>
          </cell>
          <cell r="AR2331" t="str">
            <v>TUENTI_2023-00514</v>
          </cell>
          <cell r="AS2331">
            <v>330063</v>
          </cell>
          <cell r="AT2331" t="str">
            <v>D40</v>
          </cell>
          <cell r="AU2331" t="str">
            <v>INDIRECTO</v>
          </cell>
          <cell r="AV2331">
            <v>2000</v>
          </cell>
          <cell r="AX2331" t="str">
            <v>ENTREGADO</v>
          </cell>
          <cell r="AY2331" t="str">
            <v>HALFSIM TUENTI PREPAGO NUMERADA $4: 2000 und</v>
          </cell>
          <cell r="AZ2331" t="str">
            <v>SIMCARD</v>
          </cell>
          <cell r="BA2331" t="str">
            <v/>
          </cell>
        </row>
        <row r="2332">
          <cell r="A2332" t="str">
            <v>2023-00515</v>
          </cell>
          <cell r="B2332" t="str">
            <v>TUENTI</v>
          </cell>
          <cell r="C2332">
            <v>44939</v>
          </cell>
          <cell r="D2332" t="str">
            <v>FLEXNET ECUADOR - TUENTI</v>
          </cell>
          <cell r="E2332" t="str">
            <v>CALLE 28 DE JUNIO S/N Y GARCIA MORENO ENTRADA LLANO GRANDE</v>
          </cell>
          <cell r="H2332" t="str">
            <v>170208</v>
          </cell>
          <cell r="I2332" t="str">
            <v>QUITO</v>
          </cell>
          <cell r="J2332" t="str">
            <v>PICHINCHA</v>
          </cell>
          <cell r="K2332" t="str">
            <v>NORPHONE TUENTI - LOS RIOS_ISAAC GAVILANEZ</v>
          </cell>
          <cell r="L2332" t="str">
            <v>QUEVEDO  SIETE DE OCTUBRE CALLE 6TA ENTRE J Y LA K</v>
          </cell>
          <cell r="O2332" t="str">
            <v>QUEVEDO</v>
          </cell>
          <cell r="P2332" t="str">
            <v>QUEVEDO</v>
          </cell>
          <cell r="Q2332" t="str">
            <v>LOS RIOS</v>
          </cell>
          <cell r="R2332" t="str">
            <v>2023-00515</v>
          </cell>
          <cell r="W2332" t="str">
            <v>1713272647</v>
          </cell>
          <cell r="X2332" t="str">
            <v>999939597</v>
          </cell>
          <cell r="AA2332">
            <v>44939</v>
          </cell>
          <cell r="AD2332">
            <v>1</v>
          </cell>
          <cell r="AE2332">
            <v>1</v>
          </cell>
          <cell r="AH2332" t="str">
            <v>0</v>
          </cell>
          <cell r="AI2332" t="str">
            <v>DESPACHO</v>
          </cell>
          <cell r="AJ2332" t="str">
            <v>Normal</v>
          </cell>
          <cell r="AL2332" t="str">
            <v>NO</v>
          </cell>
          <cell r="AN2332" t="str">
            <v>NORZONQUENOR15919</v>
          </cell>
          <cell r="AP2332">
            <v>44939</v>
          </cell>
          <cell r="AR2332" t="str">
            <v>TUENTI_2023-00515</v>
          </cell>
          <cell r="AS2332">
            <v>330067</v>
          </cell>
          <cell r="AT2332" t="str">
            <v>D40</v>
          </cell>
          <cell r="AU2332" t="str">
            <v>INDIRECTO</v>
          </cell>
          <cell r="AV2332">
            <v>400</v>
          </cell>
          <cell r="AX2332" t="str">
            <v>ENTREGADO</v>
          </cell>
          <cell r="AY2332" t="str">
            <v>HALFSIM TUENTI PREPAGO NUMERADA $4: 400 und</v>
          </cell>
          <cell r="AZ2332" t="str">
            <v>SIMCARD</v>
          </cell>
          <cell r="BA2332" t="str">
            <v/>
          </cell>
        </row>
        <row r="2333">
          <cell r="A2333" t="str">
            <v>2023-00516</v>
          </cell>
          <cell r="B2333" t="str">
            <v>TUENTI</v>
          </cell>
          <cell r="C2333">
            <v>44939</v>
          </cell>
          <cell r="D2333" t="str">
            <v>FLEXNET ECUADOR - TUENTI</v>
          </cell>
          <cell r="E2333" t="str">
            <v>CALLE 28 DE JUNIO S/N Y GARCIA MORENO ENTRADA LLANO GRANDE</v>
          </cell>
          <cell r="H2333" t="str">
            <v>170208</v>
          </cell>
          <cell r="I2333" t="str">
            <v>QUITO</v>
          </cell>
          <cell r="J2333" t="str">
            <v>PICHINCHA</v>
          </cell>
          <cell r="K2333" t="str">
            <v>NORPHONE TUENTI - SANTA ELENA_ISAAC GAVILANEZ</v>
          </cell>
          <cell r="L2333" t="str">
            <v>C.C. PASEO SHOPPING LIBERTAD CAV MOVISTAR: AV CARLOS ESPINOSA E/ CALLE 10 Y 11 C.C. PASEO SHOPPING LIBERTAD</v>
          </cell>
          <cell r="O2333" t="str">
            <v>LA LIBERTAD</v>
          </cell>
          <cell r="P2333" t="str">
            <v>LA LIBERTAD</v>
          </cell>
          <cell r="Q2333" t="str">
            <v>SANTA ELENA</v>
          </cell>
          <cell r="R2333" t="str">
            <v>2023-00516</v>
          </cell>
          <cell r="W2333" t="str">
            <v>1713272647</v>
          </cell>
          <cell r="X2333" t="str">
            <v>999939597</v>
          </cell>
          <cell r="AA2333">
            <v>44939</v>
          </cell>
          <cell r="AD2333">
            <v>1</v>
          </cell>
          <cell r="AE2333">
            <v>1</v>
          </cell>
          <cell r="AH2333" t="str">
            <v>0</v>
          </cell>
          <cell r="AI2333" t="str">
            <v>DESPACHO</v>
          </cell>
          <cell r="AJ2333" t="str">
            <v>Normal</v>
          </cell>
          <cell r="AL2333" t="str">
            <v>NO</v>
          </cell>
          <cell r="AN2333" t="str">
            <v>NORZONLALNOR15923</v>
          </cell>
          <cell r="AP2333">
            <v>44939</v>
          </cell>
          <cell r="AR2333" t="str">
            <v>TUENTI_2023-00516</v>
          </cell>
          <cell r="AS2333">
            <v>330060</v>
          </cell>
          <cell r="AT2333" t="str">
            <v>D40</v>
          </cell>
          <cell r="AU2333" t="str">
            <v>INDIRECTO</v>
          </cell>
          <cell r="AV2333">
            <v>100</v>
          </cell>
          <cell r="AX2333" t="str">
            <v>ENTREGADO</v>
          </cell>
          <cell r="AY2333" t="str">
            <v>HALFSIM TUENTI PREPAGO NUMERADA $4: 100 und</v>
          </cell>
          <cell r="AZ2333" t="str">
            <v>SIMCARD</v>
          </cell>
          <cell r="BA2333" t="str">
            <v/>
          </cell>
        </row>
        <row r="2334">
          <cell r="A2334" t="str">
            <v>2023-00517</v>
          </cell>
          <cell r="B2334" t="str">
            <v>TUENTI</v>
          </cell>
          <cell r="C2334">
            <v>44939</v>
          </cell>
          <cell r="D2334" t="str">
            <v>FLEXNET ECUADOR - TUENTI</v>
          </cell>
          <cell r="E2334" t="str">
            <v>CALLE 28 DE JUNIO S/N Y GARCIA MORENO ENTRADA LLANO GRANDE</v>
          </cell>
          <cell r="H2334" t="str">
            <v>170208</v>
          </cell>
          <cell r="I2334" t="str">
            <v>QUITO</v>
          </cell>
          <cell r="J2334" t="str">
            <v>PICHINCHA</v>
          </cell>
          <cell r="K2334" t="str">
            <v>NORPHONE TUENTI PICHINCHA_GISELA ALEAGA</v>
          </cell>
          <cell r="L2334" t="str">
            <v>REPÚBLICA DEL SALVADOR Y NACIONES UNIDAS SUYANA TORRE CORPORATIVA PISO 12</v>
          </cell>
          <cell r="O2334" t="str">
            <v>QUITO</v>
          </cell>
          <cell r="P2334" t="str">
            <v>QUITO</v>
          </cell>
          <cell r="Q2334" t="str">
            <v>PICHINCHA</v>
          </cell>
          <cell r="R2334" t="str">
            <v>2023-00517</v>
          </cell>
          <cell r="W2334" t="str">
            <v>1091717898001</v>
          </cell>
          <cell r="X2334" t="str">
            <v>983337206</v>
          </cell>
          <cell r="AA2334">
            <v>44939</v>
          </cell>
          <cell r="AD2334">
            <v>1</v>
          </cell>
          <cell r="AE2334">
            <v>1</v>
          </cell>
          <cell r="AH2334" t="str">
            <v> </v>
          </cell>
          <cell r="AI2334" t="str">
            <v>DESPACHO</v>
          </cell>
          <cell r="AJ2334" t="str">
            <v>Normal</v>
          </cell>
          <cell r="AL2334" t="str">
            <v>NO</v>
          </cell>
          <cell r="AN2334" t="str">
            <v>NORZONQUINOR11563</v>
          </cell>
          <cell r="AP2334">
            <v>44939</v>
          </cell>
          <cell r="AR2334" t="str">
            <v>TUENTI_2023-00517</v>
          </cell>
          <cell r="AS2334">
            <v>330064</v>
          </cell>
          <cell r="AT2334" t="str">
            <v>D40</v>
          </cell>
          <cell r="AU2334" t="str">
            <v>INDIRECTO</v>
          </cell>
          <cell r="AV2334">
            <v>2000</v>
          </cell>
          <cell r="AX2334" t="str">
            <v>ENTREGADO</v>
          </cell>
          <cell r="AY2334" t="str">
            <v>HALFSIM TUENTI PREPAGO NUMERADA $4: 2000 und</v>
          </cell>
          <cell r="AZ2334" t="str">
            <v>SIMCARD</v>
          </cell>
          <cell r="BA2334" t="str">
            <v/>
          </cell>
        </row>
        <row r="2335">
          <cell r="A2335" t="str">
            <v>2023-00518</v>
          </cell>
          <cell r="B2335" t="str">
            <v>TUENTI</v>
          </cell>
          <cell r="C2335">
            <v>44939</v>
          </cell>
          <cell r="D2335" t="str">
            <v>FLEXNET ECUADOR - TUENTI</v>
          </cell>
          <cell r="E2335" t="str">
            <v>CALLE 28 DE JUNIO S/N Y GARCIA MORENO ENTRADA LLANO GRANDE</v>
          </cell>
          <cell r="H2335" t="str">
            <v>170208</v>
          </cell>
          <cell r="I2335" t="str">
            <v>QUITO</v>
          </cell>
          <cell r="J2335" t="str">
            <v>PICHINCHA</v>
          </cell>
          <cell r="K2335" t="str">
            <v>NORPHONE TUENTI SIERRA NORTE_LOURDES BRAVO</v>
          </cell>
          <cell r="L2335" t="str">
            <v>AV. MARIANO ACOSTA 2147 Y VICTOR GOMEZ JURADO, LA PLAZA SHOPPING CENTER</v>
          </cell>
          <cell r="O2335" t="str">
            <v>IBARRA</v>
          </cell>
          <cell r="P2335" t="str">
            <v>IBARRA</v>
          </cell>
          <cell r="Q2335" t="str">
            <v>IMBABURA</v>
          </cell>
          <cell r="R2335" t="str">
            <v>2023-00518</v>
          </cell>
          <cell r="W2335" t="str">
            <v>1091717898001</v>
          </cell>
          <cell r="X2335" t="str">
            <v>984246089</v>
          </cell>
          <cell r="AA2335">
            <v>44939</v>
          </cell>
          <cell r="AD2335">
            <v>1</v>
          </cell>
          <cell r="AE2335">
            <v>1</v>
          </cell>
          <cell r="AH2335" t="str">
            <v> </v>
          </cell>
          <cell r="AI2335" t="str">
            <v>DESPACHO</v>
          </cell>
          <cell r="AJ2335" t="str">
            <v>Normal</v>
          </cell>
          <cell r="AL2335" t="str">
            <v>NO</v>
          </cell>
          <cell r="AN2335" t="str">
            <v>NORZONIBANOR11561</v>
          </cell>
          <cell r="AP2335">
            <v>44939</v>
          </cell>
          <cell r="AR2335" t="str">
            <v>TUENTI_2023-00518</v>
          </cell>
          <cell r="AS2335">
            <v>330062</v>
          </cell>
          <cell r="AT2335" t="str">
            <v>D40</v>
          </cell>
          <cell r="AU2335" t="str">
            <v>INDIRECTO</v>
          </cell>
          <cell r="AV2335">
            <v>1000</v>
          </cell>
          <cell r="AX2335" t="str">
            <v>ENTREGADO</v>
          </cell>
          <cell r="AY2335" t="str">
            <v>HALFSIM TUENTI PREPAGO NUMERADA $4: 1000 und</v>
          </cell>
          <cell r="AZ2335" t="str">
            <v>SIMCARD</v>
          </cell>
          <cell r="BA2335" t="str">
            <v/>
          </cell>
        </row>
        <row r="2336">
          <cell r="A2336" t="str">
            <v>2023-00519</v>
          </cell>
          <cell r="B2336" t="str">
            <v>TUENTI</v>
          </cell>
          <cell r="C2336">
            <v>44939</v>
          </cell>
          <cell r="D2336" t="str">
            <v>FLEXNET ECUADOR - TUENTI</v>
          </cell>
          <cell r="E2336" t="str">
            <v>CALLE 28 DE JUNIO S/N Y GARCIA MORENO ENTRADA LLANO GRANDE</v>
          </cell>
          <cell r="H2336" t="str">
            <v>170208</v>
          </cell>
          <cell r="I2336" t="str">
            <v>QUITO</v>
          </cell>
          <cell r="J2336" t="str">
            <v>PICHINCHA</v>
          </cell>
          <cell r="K2336" t="str">
            <v>NORPHONE TUENTI CARCHI 2_CARLOS JOSE CAMPOVERDE BERRU</v>
          </cell>
          <cell r="L2336" t="str">
            <v>AV. MARIANO ACOSTA 2147 Y VICTOR GOMEZ JURADO</v>
          </cell>
          <cell r="O2336" t="str">
            <v>IBARRA</v>
          </cell>
          <cell r="P2336" t="str">
            <v>IBARRA</v>
          </cell>
          <cell r="Q2336" t="str">
            <v>IMBABURA</v>
          </cell>
          <cell r="R2336" t="str">
            <v>2023-00519</v>
          </cell>
          <cell r="W2336" t="str">
            <v>1001472958</v>
          </cell>
          <cell r="X2336" t="str">
            <v>998027290</v>
          </cell>
          <cell r="AA2336">
            <v>44939</v>
          </cell>
          <cell r="AD2336">
            <v>1</v>
          </cell>
          <cell r="AE2336">
            <v>1</v>
          </cell>
          <cell r="AH2336" t="str">
            <v>0</v>
          </cell>
          <cell r="AI2336" t="str">
            <v>DESPACHO</v>
          </cell>
          <cell r="AJ2336" t="str">
            <v>Normal</v>
          </cell>
          <cell r="AL2336" t="str">
            <v>NO</v>
          </cell>
          <cell r="AN2336" t="str">
            <v>NORZONIBANOR16060</v>
          </cell>
          <cell r="AP2336">
            <v>44939</v>
          </cell>
          <cell r="AR2336" t="str">
            <v>TUENTI_2023-00519</v>
          </cell>
          <cell r="AS2336">
            <v>330066</v>
          </cell>
          <cell r="AT2336" t="str">
            <v>D40</v>
          </cell>
          <cell r="AU2336" t="str">
            <v>INDIRECTO</v>
          </cell>
          <cell r="AV2336">
            <v>400</v>
          </cell>
          <cell r="AX2336" t="str">
            <v>ENTREGADO</v>
          </cell>
          <cell r="AY2336" t="str">
            <v>HALFSIM TUENTI PREPAGO NUMERADA $4: 400 und</v>
          </cell>
          <cell r="AZ2336" t="str">
            <v>SIMCARD</v>
          </cell>
          <cell r="BA2336" t="str">
            <v/>
          </cell>
        </row>
        <row r="2337">
          <cell r="A2337" t="str">
            <v>2023-00520</v>
          </cell>
          <cell r="B2337" t="str">
            <v>TUENTI</v>
          </cell>
          <cell r="C2337">
            <v>44939</v>
          </cell>
          <cell r="D2337" t="str">
            <v>FLEXNET ECUADOR - TUENTI</v>
          </cell>
          <cell r="E2337" t="str">
            <v>CALLE 28 DE JUNIO S/N Y GARCIA MORENO ENTRADA LLANO GRANDE</v>
          </cell>
          <cell r="H2337" t="str">
            <v>170208</v>
          </cell>
          <cell r="I2337" t="str">
            <v>QUITO</v>
          </cell>
          <cell r="J2337" t="str">
            <v>PICHINCHA</v>
          </cell>
          <cell r="K2337" t="str">
            <v>NORPHONE TUENTI TUNGURAHUA_LOURDES BRAVO</v>
          </cell>
          <cell r="L2337" t="str">
            <v>AV. CEVALLOS ENTRE MARTINEZ Y MERA CAV MOVISTAR</v>
          </cell>
          <cell r="O2337" t="str">
            <v>AMBATO</v>
          </cell>
          <cell r="P2337" t="str">
            <v>AMBATO</v>
          </cell>
          <cell r="Q2337" t="str">
            <v>TUNGURAHUA</v>
          </cell>
          <cell r="R2337" t="str">
            <v>2023-00520</v>
          </cell>
          <cell r="W2337" t="str">
            <v>1091717898001</v>
          </cell>
          <cell r="X2337" t="str">
            <v>984246089</v>
          </cell>
          <cell r="AA2337">
            <v>44939</v>
          </cell>
          <cell r="AD2337">
            <v>1</v>
          </cell>
          <cell r="AE2337">
            <v>1</v>
          </cell>
          <cell r="AH2337" t="str">
            <v> </v>
          </cell>
          <cell r="AI2337" t="str">
            <v>DESPACHO</v>
          </cell>
          <cell r="AJ2337" t="str">
            <v>Normal</v>
          </cell>
          <cell r="AL2337" t="str">
            <v>NO</v>
          </cell>
          <cell r="AN2337" t="str">
            <v>NORZONAMBNOR11638</v>
          </cell>
          <cell r="AP2337">
            <v>44939</v>
          </cell>
          <cell r="AR2337" t="str">
            <v>TUENTI_2023-00520</v>
          </cell>
          <cell r="AS2337">
            <v>330061</v>
          </cell>
          <cell r="AT2337" t="str">
            <v>D40</v>
          </cell>
          <cell r="AU2337" t="str">
            <v>INDIRECTO</v>
          </cell>
          <cell r="AV2337">
            <v>400</v>
          </cell>
          <cell r="AX2337" t="str">
            <v>ENTREGADO</v>
          </cell>
          <cell r="AY2337" t="str">
            <v>HALFSIM TUENTI PREPAGO NUMERADA $4: 400 und</v>
          </cell>
          <cell r="AZ2337" t="str">
            <v>SIMCARD</v>
          </cell>
          <cell r="BA2337" t="str">
            <v/>
          </cell>
        </row>
        <row r="2338">
          <cell r="A2338" t="str">
            <v>2023-00521</v>
          </cell>
          <cell r="B2338" t="str">
            <v>TUENTI</v>
          </cell>
          <cell r="C2338">
            <v>44939</v>
          </cell>
          <cell r="D2338" t="str">
            <v>FLEXNET ECUADOR - TUENTI</v>
          </cell>
          <cell r="E2338" t="str">
            <v>CALLE 28 DE JUNIO S/N Y GARCIA MORENO ENTRADA LLANO GRANDE</v>
          </cell>
          <cell r="H2338" t="str">
            <v>170208</v>
          </cell>
          <cell r="I2338" t="str">
            <v>QUITO</v>
          </cell>
          <cell r="J2338" t="str">
            <v>PICHINCHA</v>
          </cell>
          <cell r="K2338" t="str">
            <v>ALEJANDRA GIL ALBORADA_ALEJANDRA GIL CEVALLOS</v>
          </cell>
          <cell r="L2338" t="str">
            <v>CDLA SIMON BOLIVAR MANZANA 1 Y VILLA 17, CASA 3 PISOS, LETRERO LUMINOSO MOVISTAR.</v>
          </cell>
          <cell r="O2338" t="str">
            <v>GUAYAQUIL</v>
          </cell>
          <cell r="P2338" t="str">
            <v>GUAYAQUIL</v>
          </cell>
          <cell r="Q2338" t="str">
            <v>GUAYAS</v>
          </cell>
          <cell r="R2338" t="str">
            <v>2023-00521</v>
          </cell>
          <cell r="W2338" t="str">
            <v>0920108636001</v>
          </cell>
          <cell r="X2338" t="str">
            <v>995573951</v>
          </cell>
          <cell r="AA2338">
            <v>44939</v>
          </cell>
          <cell r="AD2338">
            <v>1</v>
          </cell>
          <cell r="AE2338">
            <v>1</v>
          </cell>
          <cell r="AH2338" t="str">
            <v> </v>
          </cell>
          <cell r="AI2338" t="str">
            <v>DESPACHO</v>
          </cell>
          <cell r="AJ2338" t="str">
            <v>Normal</v>
          </cell>
          <cell r="AL2338" t="str">
            <v>NO</v>
          </cell>
          <cell r="AN2338" t="str">
            <v>LADINDGUAALE4397</v>
          </cell>
          <cell r="AP2338">
            <v>44939</v>
          </cell>
          <cell r="AR2338" t="str">
            <v>TUENTI_2023-00521</v>
          </cell>
          <cell r="AS2338">
            <v>330068</v>
          </cell>
          <cell r="AT2338" t="str">
            <v>D40</v>
          </cell>
          <cell r="AU2338" t="str">
            <v>INDIRECTO</v>
          </cell>
          <cell r="AV2338">
            <v>400</v>
          </cell>
          <cell r="AX2338" t="str">
            <v>ENTREGADO</v>
          </cell>
          <cell r="AY2338" t="str">
            <v>HALFSIM TUENTI PREPAGO NUMERADA $4: 400 und</v>
          </cell>
          <cell r="AZ2338" t="str">
            <v>SIMCARD</v>
          </cell>
          <cell r="BA2338" t="str">
            <v/>
          </cell>
        </row>
        <row r="2339">
          <cell r="A2339" t="str">
            <v>2023-00537</v>
          </cell>
          <cell r="B2339" t="str">
            <v>TUENTI</v>
          </cell>
          <cell r="C2339">
            <v>44939</v>
          </cell>
          <cell r="D2339" t="str">
            <v>FLEXNET ECUADOR - TUENTI</v>
          </cell>
          <cell r="E2339" t="str">
            <v>CALLE 28 DE JUNIO S/N Y GARCIA MORENO ENTRADA LLANO GRANDE</v>
          </cell>
          <cell r="H2339" t="str">
            <v>170208</v>
          </cell>
          <cell r="I2339" t="str">
            <v>QUITO</v>
          </cell>
          <cell r="J2339" t="str">
            <v>PICHINCHA</v>
          </cell>
          <cell r="K2339" t="str">
            <v>TIECONE BODEGA UIO_DARWIN CASTRO</v>
          </cell>
          <cell r="L2339" t="str">
            <v>RETAIL TUENTI, AV LOS SHYRIS SN VIA AMAGUAÑA FRENTE A LA HACIENDO EL CORTIJO , ED. FARCOMED KM 5.5.</v>
          </cell>
          <cell r="O2339" t="str">
            <v>QUITO</v>
          </cell>
          <cell r="P2339" t="str">
            <v>QUITO</v>
          </cell>
          <cell r="Q2339" t="str">
            <v>PICHINCHA</v>
          </cell>
          <cell r="R2339" t="str">
            <v>2023-00537</v>
          </cell>
          <cell r="W2339" t="str">
            <v>0</v>
          </cell>
          <cell r="X2339" t="str">
            <v>023829800 EXT. 2100104</v>
          </cell>
          <cell r="AA2339">
            <v>44939</v>
          </cell>
          <cell r="AD2339">
            <v>1</v>
          </cell>
          <cell r="AE2339">
            <v>1</v>
          </cell>
          <cell r="AH2339" t="str">
            <v> </v>
          </cell>
          <cell r="AI2339" t="str">
            <v>DESPACHO</v>
          </cell>
          <cell r="AJ2339" t="str">
            <v>Normal</v>
          </cell>
          <cell r="AL2339" t="str">
            <v>NO</v>
          </cell>
          <cell r="AN2339" t="str">
            <v>TIEINDQUITIE0373</v>
          </cell>
          <cell r="AP2339">
            <v>44939</v>
          </cell>
          <cell r="AR2339" t="str">
            <v>TUENTI_2023-00537</v>
          </cell>
          <cell r="AS2339">
            <v>330071</v>
          </cell>
          <cell r="AT2339" t="str">
            <v>D40</v>
          </cell>
          <cell r="AU2339" t="str">
            <v>RETAIL</v>
          </cell>
          <cell r="AV2339">
            <v>25</v>
          </cell>
          <cell r="AX2339" t="str">
            <v>ENTREGADO</v>
          </cell>
          <cell r="AY2339" t="str">
            <v>HALFSIM TUENTI PREPAGO NUMERADA $10: 10 und / HALFSIM TUENTI PREPAGO NUMERADA $4: 15 und</v>
          </cell>
          <cell r="AZ2339" t="str">
            <v>SIMCARD</v>
          </cell>
          <cell r="BA2339" t="str">
            <v/>
          </cell>
        </row>
        <row r="2340">
          <cell r="A2340" t="str">
            <v>2023-00538</v>
          </cell>
          <cell r="B2340" t="str">
            <v>TUENTI</v>
          </cell>
          <cell r="C2340">
            <v>44939</v>
          </cell>
          <cell r="D2340" t="str">
            <v>FLEXNET ECUADOR - TUENTI</v>
          </cell>
          <cell r="E2340" t="str">
            <v>CALLE 28 DE JUNIO S/N Y GARCIA MORENO ENTRADA LLANO GRANDE</v>
          </cell>
          <cell r="H2340" t="str">
            <v>170208</v>
          </cell>
          <cell r="I2340" t="str">
            <v>QUITO</v>
          </cell>
          <cell r="J2340" t="str">
            <v>PICHINCHA</v>
          </cell>
          <cell r="K2340" t="str">
            <v>ECONOFARM BODEGA QUITO_DARWIN CASTRO</v>
          </cell>
          <cell r="L2340" t="str">
            <v>RETAIL TUENTI, AV LOS SHYRIS EDIFICIO FARCOMED KM 5.5.</v>
          </cell>
          <cell r="O2340" t="str">
            <v>QUITO</v>
          </cell>
          <cell r="P2340" t="str">
            <v>QUITO</v>
          </cell>
          <cell r="Q2340" t="str">
            <v>PICHINCHA</v>
          </cell>
          <cell r="R2340" t="str">
            <v>2023-00538</v>
          </cell>
          <cell r="W2340" t="str">
            <v>1791715772001</v>
          </cell>
          <cell r="X2340" t="str">
            <v>023829800 EXT. 2100104</v>
          </cell>
          <cell r="AA2340">
            <v>44939</v>
          </cell>
          <cell r="AD2340">
            <v>1</v>
          </cell>
          <cell r="AE2340">
            <v>1</v>
          </cell>
          <cell r="AH2340" t="str">
            <v> </v>
          </cell>
          <cell r="AI2340" t="str">
            <v>DESPACHO</v>
          </cell>
          <cell r="AJ2340" t="str">
            <v>Normal</v>
          </cell>
          <cell r="AL2340" t="str">
            <v>NO</v>
          </cell>
          <cell r="AN2340" t="str">
            <v>ECOINDQUIECO0618</v>
          </cell>
          <cell r="AP2340">
            <v>44939</v>
          </cell>
          <cell r="AR2340" t="str">
            <v>TUENTI_2023-00538</v>
          </cell>
          <cell r="AS2340">
            <v>330073</v>
          </cell>
          <cell r="AT2340" t="str">
            <v>D40</v>
          </cell>
          <cell r="AU2340" t="str">
            <v>RETAIL</v>
          </cell>
          <cell r="AV2340">
            <v>165</v>
          </cell>
          <cell r="AX2340" t="str">
            <v>ENTREGADO</v>
          </cell>
          <cell r="AY2340" t="str">
            <v>HALFSIM TUENTI PREPAGO NUMERADA $4: 130 und / HALFSIM TUENTI PREPAGO NUMERADA $7: 35 und</v>
          </cell>
          <cell r="AZ2340" t="str">
            <v>SIMCARD</v>
          </cell>
          <cell r="BA2340" t="str">
            <v/>
          </cell>
        </row>
        <row r="2341">
          <cell r="A2341" t="str">
            <v>2023-00539</v>
          </cell>
          <cell r="B2341" t="str">
            <v>TUENTI</v>
          </cell>
          <cell r="C2341">
            <v>44939</v>
          </cell>
          <cell r="D2341" t="str">
            <v>FLEXNET ECUADOR - TUENTI</v>
          </cell>
          <cell r="E2341" t="str">
            <v>CALLE 28 DE JUNIO S/N Y GARCIA MORENO ENTRADA LLANO GRANDE</v>
          </cell>
          <cell r="H2341" t="str">
            <v>170208</v>
          </cell>
          <cell r="I2341" t="str">
            <v>QUITO</v>
          </cell>
          <cell r="J2341" t="str">
            <v>PICHINCHA</v>
          </cell>
          <cell r="K2341" t="str">
            <v>TECECAB TUENTI PICHINCHA_ZAIDA MOREIRA</v>
          </cell>
          <cell r="L2341" t="str">
            <v>AV. AMAZONAS N21-147 Y ROCA</v>
          </cell>
          <cell r="O2341" t="str">
            <v>QUITO</v>
          </cell>
          <cell r="P2341" t="str">
            <v>QUITO</v>
          </cell>
          <cell r="Q2341" t="str">
            <v>PICHINCHA</v>
          </cell>
          <cell r="R2341" t="str">
            <v>2023-00539</v>
          </cell>
          <cell r="W2341" t="str">
            <v>1792306043001</v>
          </cell>
          <cell r="X2341" t="str">
            <v>999779051</v>
          </cell>
          <cell r="AA2341">
            <v>44939</v>
          </cell>
          <cell r="AD2341">
            <v>1</v>
          </cell>
          <cell r="AE2341">
            <v>1</v>
          </cell>
          <cell r="AH2341" t="str">
            <v> </v>
          </cell>
          <cell r="AI2341" t="str">
            <v>DESPACHO</v>
          </cell>
          <cell r="AJ2341" t="str">
            <v>Normal</v>
          </cell>
          <cell r="AL2341" t="str">
            <v>NO</v>
          </cell>
          <cell r="AN2341" t="str">
            <v>TECINDQUITEC11662</v>
          </cell>
          <cell r="AP2341">
            <v>44939</v>
          </cell>
          <cell r="AR2341" t="str">
            <v>TUENTI_2023-00539</v>
          </cell>
          <cell r="AS2341">
            <v>330072</v>
          </cell>
          <cell r="AT2341" t="str">
            <v>D40</v>
          </cell>
          <cell r="AU2341" t="str">
            <v>INDIRECTO</v>
          </cell>
          <cell r="AV2341">
            <v>3000</v>
          </cell>
          <cell r="AX2341" t="str">
            <v>ENTREGADO</v>
          </cell>
          <cell r="AY2341" t="str">
            <v>HALFSIM TUENTI PREPAGO NUMERADA $4: 3000 und</v>
          </cell>
          <cell r="AZ2341" t="str">
            <v>SIMCARD</v>
          </cell>
          <cell r="BA2341" t="str">
            <v/>
          </cell>
        </row>
        <row r="2342">
          <cell r="A2342" t="str">
            <v>2023-00540</v>
          </cell>
          <cell r="B2342" t="str">
            <v>TUENTI</v>
          </cell>
          <cell r="C2342">
            <v>44939</v>
          </cell>
          <cell r="D2342" t="str">
            <v>FLEXNET ECUADOR - TUENTI</v>
          </cell>
          <cell r="E2342" t="str">
            <v>CALLE 28 DE JUNIO S/N Y GARCIA MORENO ENTRADA LLANO GRANDE</v>
          </cell>
          <cell r="H2342" t="str">
            <v>170208</v>
          </cell>
          <cell r="I2342" t="str">
            <v>QUITO</v>
          </cell>
          <cell r="J2342" t="str">
            <v>PICHINCHA</v>
          </cell>
          <cell r="K2342" t="str">
            <v>FARCOMED BODEGA UIO_DARWIN CASTRO</v>
          </cell>
          <cell r="L2342" t="str">
            <v>RETAIL TUENTI, AV LOS SHYRIS SN VIA AMAGUAÑA EDIFICIO FARCOMED KM 5.5.</v>
          </cell>
          <cell r="O2342" t="str">
            <v>QUITO</v>
          </cell>
          <cell r="P2342" t="str">
            <v>QUITO</v>
          </cell>
          <cell r="Q2342" t="str">
            <v>PICHINCHA</v>
          </cell>
          <cell r="R2342" t="str">
            <v>2023-00540</v>
          </cell>
          <cell r="W2342" t="str">
            <v>0</v>
          </cell>
          <cell r="X2342" t="str">
            <v>023829800 EXT. 2100104</v>
          </cell>
          <cell r="AA2342">
            <v>44939</v>
          </cell>
          <cell r="AD2342">
            <v>1</v>
          </cell>
          <cell r="AE2342">
            <v>1</v>
          </cell>
          <cell r="AH2342" t="str">
            <v> </v>
          </cell>
          <cell r="AI2342" t="str">
            <v>DESPACHO</v>
          </cell>
          <cell r="AJ2342" t="str">
            <v>Normal</v>
          </cell>
          <cell r="AL2342" t="str">
            <v>NO</v>
          </cell>
          <cell r="AN2342" t="str">
            <v>FARFARQUIFAR0347</v>
          </cell>
          <cell r="AP2342">
            <v>44939</v>
          </cell>
          <cell r="AR2342" t="str">
            <v>TUENTI_2023-00540</v>
          </cell>
          <cell r="AS2342">
            <v>330074</v>
          </cell>
          <cell r="AT2342" t="str">
            <v>D40</v>
          </cell>
          <cell r="AU2342" t="str">
            <v>RETAIL</v>
          </cell>
          <cell r="AV2342">
            <v>65</v>
          </cell>
          <cell r="AX2342" t="str">
            <v>ENTREGADO</v>
          </cell>
          <cell r="AY2342" t="str">
            <v>HALFSIM TUENTI PREPAGO NUMERADA $20: 10 und / HALFSIM TUENTI PREPAGO NUMERADA $4: 35 und / HALFSIM TUENTI PREPAGO NUMERADA $7: 20 und</v>
          </cell>
          <cell r="AZ2342" t="str">
            <v>SIMCARD</v>
          </cell>
          <cell r="BA2342" t="str">
            <v/>
          </cell>
        </row>
        <row r="2343">
          <cell r="A2343" t="str">
            <v>2023-00565</v>
          </cell>
          <cell r="B2343" t="str">
            <v>TUENTI</v>
          </cell>
          <cell r="C2343">
            <v>44942</v>
          </cell>
          <cell r="D2343" t="str">
            <v>FLEXNET ECUADOR - TUENTI</v>
          </cell>
          <cell r="E2343" t="str">
            <v>CALLE 28 DE JUNIO S/N Y GARCIA MORENO ENTRADA LLANO GRANDE</v>
          </cell>
          <cell r="H2343" t="str">
            <v>170208</v>
          </cell>
          <cell r="I2343" t="str">
            <v>QUITO</v>
          </cell>
          <cell r="J2343" t="str">
            <v>PICHINCHA</v>
          </cell>
          <cell r="K2343" t="str">
            <v>NORPHONE TUENTI TUNGURAHUA_LOURDES BRAVO</v>
          </cell>
          <cell r="L2343" t="str">
            <v>AV. CEVALLOS ENTRE MARTINEZ Y MERA CAV MOVISTAR</v>
          </cell>
          <cell r="O2343" t="str">
            <v>AMBATO</v>
          </cell>
          <cell r="P2343" t="str">
            <v>AMBATO</v>
          </cell>
          <cell r="Q2343" t="str">
            <v>TUNGURAHUA</v>
          </cell>
          <cell r="R2343" t="str">
            <v>2023-00565</v>
          </cell>
          <cell r="W2343" t="str">
            <v>1091717898001</v>
          </cell>
          <cell r="X2343" t="str">
            <v>984246089</v>
          </cell>
          <cell r="AA2343">
            <v>44942</v>
          </cell>
          <cell r="AD2343">
            <v>1</v>
          </cell>
          <cell r="AE2343">
            <v>1</v>
          </cell>
          <cell r="AH2343" t="str">
            <v> </v>
          </cell>
          <cell r="AI2343" t="str">
            <v>DESPACHO</v>
          </cell>
          <cell r="AJ2343" t="str">
            <v>Normal</v>
          </cell>
          <cell r="AL2343" t="str">
            <v>NO</v>
          </cell>
          <cell r="AN2343" t="str">
            <v>NORZONAMBNOR11638</v>
          </cell>
          <cell r="AP2343">
            <v>44942</v>
          </cell>
          <cell r="AR2343" t="str">
            <v>TUENTI_2023-00565</v>
          </cell>
          <cell r="AS2343">
            <v>330566</v>
          </cell>
          <cell r="AT2343" t="str">
            <v>D40</v>
          </cell>
          <cell r="AU2343" t="str">
            <v>INDIRECTO</v>
          </cell>
          <cell r="AV2343">
            <v>100</v>
          </cell>
          <cell r="AX2343" t="str">
            <v>ENTREGADO</v>
          </cell>
          <cell r="AY2343" t="str">
            <v>HALFSIM TUENTI PREPAGO NUMERADA $4: 100 und</v>
          </cell>
          <cell r="AZ2343" t="str">
            <v>SIMCARD</v>
          </cell>
          <cell r="BA2343" t="str">
            <v/>
          </cell>
        </row>
        <row r="2344">
          <cell r="A2344" t="str">
            <v>2023-00566</v>
          </cell>
          <cell r="B2344" t="str">
            <v>TUENTI</v>
          </cell>
          <cell r="C2344">
            <v>44942</v>
          </cell>
          <cell r="D2344" t="str">
            <v>FLEXNET ECUADOR - TUENTI</v>
          </cell>
          <cell r="E2344" t="str">
            <v>CALLE 28 DE JUNIO S/N Y GARCIA MORENO ENTRADA LLANO GRANDE</v>
          </cell>
          <cell r="H2344" t="str">
            <v>170208</v>
          </cell>
          <cell r="I2344" t="str">
            <v>QUITO</v>
          </cell>
          <cell r="J2344" t="str">
            <v>PICHINCHA</v>
          </cell>
          <cell r="K2344" t="str">
            <v>NORPHONE TUENTI CARCHI 2_CARLOS JOSE CAMPOVERDE BERRU</v>
          </cell>
          <cell r="L2344" t="str">
            <v>AV. MARIANO ACOSTA 2147 Y VICTOR GOMEZ JURADO</v>
          </cell>
          <cell r="O2344" t="str">
            <v>IBARRA</v>
          </cell>
          <cell r="P2344" t="str">
            <v>IBARRA</v>
          </cell>
          <cell r="Q2344" t="str">
            <v>IMBABURA</v>
          </cell>
          <cell r="R2344" t="str">
            <v>2023-00566</v>
          </cell>
          <cell r="W2344" t="str">
            <v>1001472958</v>
          </cell>
          <cell r="X2344" t="str">
            <v>998027290</v>
          </cell>
          <cell r="AA2344">
            <v>44942</v>
          </cell>
          <cell r="AD2344">
            <v>1</v>
          </cell>
          <cell r="AE2344">
            <v>1</v>
          </cell>
          <cell r="AH2344" t="str">
            <v>0</v>
          </cell>
          <cell r="AI2344" t="str">
            <v>DESPACHO</v>
          </cell>
          <cell r="AJ2344" t="str">
            <v>Normal</v>
          </cell>
          <cell r="AL2344" t="str">
            <v>NO</v>
          </cell>
          <cell r="AN2344" t="str">
            <v>NORZONIBANOR16060</v>
          </cell>
          <cell r="AP2344">
            <v>44942</v>
          </cell>
          <cell r="AR2344" t="str">
            <v>TUENTI_2023-00566</v>
          </cell>
          <cell r="AS2344">
            <v>330568</v>
          </cell>
          <cell r="AT2344" t="str">
            <v>D40</v>
          </cell>
          <cell r="AU2344" t="str">
            <v>INDIRECTO</v>
          </cell>
          <cell r="AV2344">
            <v>100</v>
          </cell>
          <cell r="AX2344" t="str">
            <v>ENTREGADO</v>
          </cell>
          <cell r="AY2344" t="str">
            <v>HALFSIM TUENTI PREPAGO NUMERADA $4: 100 und</v>
          </cell>
          <cell r="AZ2344" t="str">
            <v>SIMCARD</v>
          </cell>
          <cell r="BA2344" t="str">
            <v/>
          </cell>
        </row>
        <row r="2345">
          <cell r="A2345" t="str">
            <v>2023-00567</v>
          </cell>
          <cell r="B2345" t="str">
            <v>TUENTI</v>
          </cell>
          <cell r="C2345">
            <v>44942</v>
          </cell>
          <cell r="D2345" t="str">
            <v>FLEXNET ECUADOR - TUENTI</v>
          </cell>
          <cell r="E2345" t="str">
            <v>CALLE 28 DE JUNIO S/N Y GARCIA MORENO ENTRADA LLANO GRANDE</v>
          </cell>
          <cell r="H2345" t="str">
            <v>170208</v>
          </cell>
          <cell r="I2345" t="str">
            <v>QUITO</v>
          </cell>
          <cell r="J2345" t="str">
            <v>PICHINCHA</v>
          </cell>
          <cell r="K2345" t="str">
            <v>ALEJANDRA GIL ALBORADA_ALEJANDRA GIL CEVALLOS</v>
          </cell>
          <cell r="L2345" t="str">
            <v>CDLA SIMON BOLIVAR MANZANA 1 Y VILLA 17, CASA 3 PISOS, LETRERO LUMINOSO MOVISTAR.</v>
          </cell>
          <cell r="O2345" t="str">
            <v>GUAYAQUIL</v>
          </cell>
          <cell r="P2345" t="str">
            <v>GUAYAQUIL</v>
          </cell>
          <cell r="Q2345" t="str">
            <v>GUAYAS</v>
          </cell>
          <cell r="R2345" t="str">
            <v>2023-00567</v>
          </cell>
          <cell r="W2345" t="str">
            <v>0920108636001</v>
          </cell>
          <cell r="X2345" t="str">
            <v>995573951</v>
          </cell>
          <cell r="AA2345">
            <v>44942</v>
          </cell>
          <cell r="AD2345">
            <v>1</v>
          </cell>
          <cell r="AE2345">
            <v>1</v>
          </cell>
          <cell r="AH2345" t="str">
            <v> </v>
          </cell>
          <cell r="AI2345" t="str">
            <v>DESPACHO</v>
          </cell>
          <cell r="AJ2345" t="str">
            <v>Normal</v>
          </cell>
          <cell r="AL2345" t="str">
            <v>NO</v>
          </cell>
          <cell r="AN2345" t="str">
            <v>LADINDGUAALE4397</v>
          </cell>
          <cell r="AP2345">
            <v>44942</v>
          </cell>
          <cell r="AR2345" t="str">
            <v>TUENTI_2023-00567</v>
          </cell>
          <cell r="AS2345">
            <v>330567</v>
          </cell>
          <cell r="AT2345" t="str">
            <v>D40</v>
          </cell>
          <cell r="AU2345" t="str">
            <v>INDIRECTO</v>
          </cell>
          <cell r="AV2345">
            <v>400</v>
          </cell>
          <cell r="AX2345" t="str">
            <v>ENTREGADO</v>
          </cell>
          <cell r="AY2345" t="str">
            <v>HALFSIM TUENTI PREPAGO NUMERADA $4: 400 und</v>
          </cell>
          <cell r="AZ2345" t="str">
            <v>SIMCARD</v>
          </cell>
          <cell r="BA2345" t="str">
            <v/>
          </cell>
        </row>
        <row r="2346">
          <cell r="A2346" t="str">
            <v>2023-00568</v>
          </cell>
          <cell r="B2346" t="str">
            <v>TUENTI</v>
          </cell>
          <cell r="C2346">
            <v>44942</v>
          </cell>
          <cell r="D2346" t="str">
            <v>FLEXNET ECUADOR - TUENTI</v>
          </cell>
          <cell r="E2346" t="str">
            <v>CALLE 28 DE JUNIO S/N Y GARCIA MORENO ENTRADA LLANO GRANDE</v>
          </cell>
          <cell r="H2346" t="str">
            <v>170208</v>
          </cell>
          <cell r="I2346" t="str">
            <v>QUITO</v>
          </cell>
          <cell r="J2346" t="str">
            <v>PICHINCHA</v>
          </cell>
          <cell r="K2346" t="str">
            <v>MOVIPHONE CA?AR TUENTI_GALO PALLAROSO</v>
          </cell>
          <cell r="L2346" t="str">
            <v>TENEMAZA 5/13 ENTRE AVDA 24 DE MAYO Y LUIS CORDERO</v>
          </cell>
          <cell r="O2346" t="str">
            <v>AZOGUES</v>
          </cell>
          <cell r="P2346" t="str">
            <v>AZOGUES</v>
          </cell>
          <cell r="Q2346" t="str">
            <v>CAÑAR</v>
          </cell>
          <cell r="R2346" t="str">
            <v>2023-00568</v>
          </cell>
          <cell r="W2346" t="str">
            <v>0391007160001</v>
          </cell>
          <cell r="X2346" t="str">
            <v>995936079</v>
          </cell>
          <cell r="AA2346">
            <v>44942</v>
          </cell>
          <cell r="AD2346">
            <v>1</v>
          </cell>
          <cell r="AE2346">
            <v>1</v>
          </cell>
          <cell r="AH2346" t="str">
            <v> </v>
          </cell>
          <cell r="AI2346" t="str">
            <v>DESPACHO</v>
          </cell>
          <cell r="AJ2346" t="str">
            <v>Normal</v>
          </cell>
          <cell r="AL2346" t="str">
            <v>NO</v>
          </cell>
          <cell r="AN2346" t="str">
            <v>MOVZONAZOMOV11602</v>
          </cell>
          <cell r="AP2346">
            <v>44942</v>
          </cell>
          <cell r="AR2346" t="str">
            <v>TUENTI_2023-00568</v>
          </cell>
          <cell r="AS2346">
            <v>330570</v>
          </cell>
          <cell r="AT2346" t="str">
            <v>D40</v>
          </cell>
          <cell r="AU2346" t="str">
            <v>INDIRECTO</v>
          </cell>
          <cell r="AV2346">
            <v>100</v>
          </cell>
          <cell r="AX2346" t="str">
            <v>ENTREGADO</v>
          </cell>
          <cell r="AY2346" t="str">
            <v>HALFSIM TUENTI PREPAGO NUMERADA $4: 100 und</v>
          </cell>
          <cell r="AZ2346" t="str">
            <v>SIMCARD</v>
          </cell>
          <cell r="BA2346" t="str">
            <v/>
          </cell>
        </row>
        <row r="2347">
          <cell r="A2347" t="str">
            <v>2023-00569</v>
          </cell>
          <cell r="B2347" t="str">
            <v>TUENTI</v>
          </cell>
          <cell r="C2347">
            <v>44942</v>
          </cell>
          <cell r="D2347" t="str">
            <v>FLEXNET ECUADOR - TUENTI</v>
          </cell>
          <cell r="E2347" t="str">
            <v>CALLE 28 DE JUNIO S/N Y GARCIA MORENO ENTRADA LLANO GRANDE</v>
          </cell>
          <cell r="H2347" t="str">
            <v>170208</v>
          </cell>
          <cell r="I2347" t="str">
            <v>QUITO</v>
          </cell>
          <cell r="J2347" t="str">
            <v>PICHINCHA</v>
          </cell>
          <cell r="K2347" t="str">
            <v>SAMSEB MOBILE TUENTI_EZIO SOLORZANO</v>
          </cell>
          <cell r="L2347" t="str">
            <v>AV CIRCUNVALACION, TRAMO 2, URBANIZACIÓN VÍA MARINA MANZANA D VILLA 24.</v>
          </cell>
          <cell r="O2347" t="str">
            <v>MANTA</v>
          </cell>
          <cell r="P2347" t="str">
            <v>MANTA</v>
          </cell>
          <cell r="Q2347" t="str">
            <v>MANABÍ</v>
          </cell>
          <cell r="R2347" t="str">
            <v>2023-00569</v>
          </cell>
          <cell r="W2347" t="str">
            <v>1313889774001</v>
          </cell>
          <cell r="X2347" t="str">
            <v>988597803</v>
          </cell>
          <cell r="AA2347">
            <v>44942</v>
          </cell>
          <cell r="AD2347">
            <v>1</v>
          </cell>
          <cell r="AE2347">
            <v>1</v>
          </cell>
          <cell r="AH2347" t="str">
            <v> </v>
          </cell>
          <cell r="AI2347" t="str">
            <v>DESPACHO</v>
          </cell>
          <cell r="AJ2347" t="str">
            <v>Normal</v>
          </cell>
          <cell r="AL2347" t="str">
            <v>NO</v>
          </cell>
          <cell r="AN2347" t="str">
            <v>SAMINDMANSAM7280</v>
          </cell>
          <cell r="AP2347">
            <v>44942</v>
          </cell>
          <cell r="AR2347" t="str">
            <v>TUENTI_2023-00569</v>
          </cell>
          <cell r="AS2347">
            <v>330569</v>
          </cell>
          <cell r="AT2347" t="str">
            <v>D40</v>
          </cell>
          <cell r="AU2347" t="str">
            <v>INDIRECTO</v>
          </cell>
          <cell r="AV2347">
            <v>200</v>
          </cell>
          <cell r="AX2347" t="str">
            <v>ENTREGADO</v>
          </cell>
          <cell r="AY2347" t="str">
            <v>HALFSIM TUENTI PREPAGO NUMERADA $4: 100 und / HALFSIM TUENTI PREPAGO PORTABILIDAD: 100 und</v>
          </cell>
          <cell r="AZ2347" t="str">
            <v>SIMCARD</v>
          </cell>
          <cell r="BA2347" t="str">
            <v/>
          </cell>
        </row>
        <row r="2348">
          <cell r="A2348" t="str">
            <v>2023-00633</v>
          </cell>
          <cell r="B2348" t="str">
            <v>TUENTI</v>
          </cell>
          <cell r="C2348">
            <v>44943</v>
          </cell>
          <cell r="D2348" t="str">
            <v>FLEXNET ECUADOR - TUENTI</v>
          </cell>
          <cell r="E2348" t="str">
            <v>CALLE 28 DE JUNIO S/N Y GARCIA MORENO ENTRADA LLANO GRANDE</v>
          </cell>
          <cell r="H2348" t="str">
            <v>170208</v>
          </cell>
          <cell r="I2348" t="str">
            <v>QUITO</v>
          </cell>
          <cell r="J2348" t="str">
            <v>PICHINCHA</v>
          </cell>
          <cell r="K2348" t="str">
            <v>DINADEC ZONIFICACION TUENTI GUAYAS_MELISSA HIDALGO</v>
          </cell>
          <cell r="L2348" t="str">
            <v>DIRECCION  KM 15 5 VIA A DAULE  BODEGA GRIFFINE GARITA 2</v>
          </cell>
          <cell r="O2348" t="str">
            <v>GUAYAQUIL</v>
          </cell>
          <cell r="P2348" t="str">
            <v>GUAYAQUIL</v>
          </cell>
          <cell r="Q2348" t="str">
            <v>GUAYAS</v>
          </cell>
          <cell r="R2348" t="str">
            <v>2023-00633</v>
          </cell>
          <cell r="W2348" t="str">
            <v>0933023129</v>
          </cell>
          <cell r="X2348" t="str">
            <v>0933023129</v>
          </cell>
          <cell r="AA2348">
            <v>44943</v>
          </cell>
          <cell r="AD2348">
            <v>1</v>
          </cell>
          <cell r="AE2348">
            <v>1</v>
          </cell>
          <cell r="AH2348" t="str">
            <v>0</v>
          </cell>
          <cell r="AI2348" t="str">
            <v>DESPACHO</v>
          </cell>
          <cell r="AJ2348" t="str">
            <v>Normal</v>
          </cell>
          <cell r="AL2348" t="str">
            <v>NO</v>
          </cell>
          <cell r="AN2348" t="str">
            <v>DININDDAUDIN16578</v>
          </cell>
          <cell r="AP2348">
            <v>44943</v>
          </cell>
          <cell r="AR2348" t="str">
            <v>TUENTI_2023-00633</v>
          </cell>
          <cell r="AU2348" t="str">
            <v>INDIRECTO</v>
          </cell>
          <cell r="AV2348">
            <v>0</v>
          </cell>
          <cell r="AX2348" t="str">
            <v>EN_PROCESO</v>
          </cell>
          <cell r="AY2348" t="str">
            <v>KIT HALFSIM TUENTI PREPAGO NUMERADA $4: 4200 und</v>
          </cell>
          <cell r="AZ2348" t="str">
            <v>SIMCARD</v>
          </cell>
          <cell r="BA2348" t="str">
            <v/>
          </cell>
        </row>
        <row r="2349">
          <cell r="A2349" t="str">
            <v>2023-00648</v>
          </cell>
          <cell r="B2349" t="str">
            <v>TUENTI</v>
          </cell>
          <cell r="C2349">
            <v>44943</v>
          </cell>
          <cell r="D2349" t="str">
            <v>FLEXNET ECUADOR - TUENTI</v>
          </cell>
          <cell r="E2349" t="str">
            <v>CALLE 28 DE JUNIO S/N Y GARCIA MORENO ENTRADA LLANO GRANDE</v>
          </cell>
          <cell r="H2349" t="str">
            <v>170208</v>
          </cell>
          <cell r="I2349" t="str">
            <v>QUITO</v>
          </cell>
          <cell r="J2349" t="str">
            <v>PICHINCHA</v>
          </cell>
          <cell r="K2349" t="str">
            <v>DISTRIMARKET TUENTI GUAYAQUIL_DIEXY ALEXANDRA ALMEIDA GUZMAN</v>
          </cell>
          <cell r="L2349" t="str">
            <v>SAUCES 6 MZ 259 V 16</v>
          </cell>
          <cell r="O2349" t="str">
            <v>GUAYAQUIL</v>
          </cell>
          <cell r="P2349" t="str">
            <v>GUAYAQUIL</v>
          </cell>
          <cell r="Q2349" t="str">
            <v>GUAYAS</v>
          </cell>
          <cell r="R2349" t="str">
            <v>2023-00648</v>
          </cell>
          <cell r="W2349" t="str">
            <v>1709422552</v>
          </cell>
          <cell r="X2349" t="str">
            <v>0987001456</v>
          </cell>
          <cell r="AA2349">
            <v>44943</v>
          </cell>
          <cell r="AD2349">
            <v>1</v>
          </cell>
          <cell r="AE2349">
            <v>1</v>
          </cell>
          <cell r="AH2349" t="str">
            <v>0</v>
          </cell>
          <cell r="AI2349" t="str">
            <v>DESPACHO</v>
          </cell>
          <cell r="AJ2349" t="str">
            <v>Normal</v>
          </cell>
          <cell r="AL2349" t="str">
            <v>NO</v>
          </cell>
          <cell r="AN2349" t="str">
            <v>DISINDGUADIS16218</v>
          </cell>
          <cell r="AP2349">
            <v>44943</v>
          </cell>
          <cell r="AR2349" t="str">
            <v>TUENTI_2023-00648</v>
          </cell>
          <cell r="AS2349">
            <v>331082</v>
          </cell>
          <cell r="AT2349" t="str">
            <v>D40</v>
          </cell>
          <cell r="AU2349" t="str">
            <v>INDIRECTO</v>
          </cell>
          <cell r="AV2349">
            <v>200</v>
          </cell>
          <cell r="AX2349" t="str">
            <v>EN_TRANSITO</v>
          </cell>
          <cell r="AY2349" t="str">
            <v>HALFSIM TUENTI PREPAGO NUMERADA $4: 200 und</v>
          </cell>
          <cell r="AZ2349" t="str">
            <v>SIMCARD</v>
          </cell>
          <cell r="BA2349" t="str">
            <v/>
          </cell>
        </row>
        <row r="2350">
          <cell r="A2350" t="str">
            <v>2023-00649</v>
          </cell>
          <cell r="B2350" t="str">
            <v>TUENTI</v>
          </cell>
          <cell r="C2350">
            <v>44943</v>
          </cell>
          <cell r="D2350" t="str">
            <v>FLEXNET ECUADOR - TUENTI</v>
          </cell>
          <cell r="E2350" t="str">
            <v>CALLE 28 DE JUNIO S/N Y GARCIA MORENO ENTRADA LLANO GRANDE</v>
          </cell>
          <cell r="H2350" t="str">
            <v>170208</v>
          </cell>
          <cell r="I2350" t="str">
            <v>QUITO</v>
          </cell>
          <cell r="J2350" t="str">
            <v>PICHINCHA</v>
          </cell>
          <cell r="K2350" t="str">
            <v>M&amp;M TUENTI LATACUNGA_DIXON GARCIA</v>
          </cell>
          <cell r="L2350" t="str">
            <v> CALLE SÁNCHEZ DE ORELLANA Y GUAYAQUIL</v>
          </cell>
          <cell r="O2350" t="str">
            <v>LATACUNGA</v>
          </cell>
          <cell r="P2350" t="str">
            <v>LATACUNGA</v>
          </cell>
          <cell r="Q2350" t="str">
            <v>COTOPAXI</v>
          </cell>
          <cell r="R2350" t="str">
            <v>2023-00649</v>
          </cell>
          <cell r="W2350" t="str">
            <v>1792141850001</v>
          </cell>
          <cell r="X2350" t="str">
            <v>978990995</v>
          </cell>
          <cell r="AA2350">
            <v>44943</v>
          </cell>
          <cell r="AD2350">
            <v>1</v>
          </cell>
          <cell r="AE2350">
            <v>1</v>
          </cell>
          <cell r="AH2350" t="str">
            <v> </v>
          </cell>
          <cell r="AI2350" t="str">
            <v>DESPACHO</v>
          </cell>
          <cell r="AJ2350" t="str">
            <v>Normal</v>
          </cell>
          <cell r="AL2350" t="str">
            <v>NO</v>
          </cell>
          <cell r="AN2350" t="str">
            <v>DISINDLATMMT11844</v>
          </cell>
          <cell r="AP2350">
            <v>44943</v>
          </cell>
          <cell r="AR2350" t="str">
            <v>TUENTI_2023-00649</v>
          </cell>
          <cell r="AS2350">
            <v>331085</v>
          </cell>
          <cell r="AT2350" t="str">
            <v>D40</v>
          </cell>
          <cell r="AU2350" t="str">
            <v>INDIRECTO</v>
          </cell>
          <cell r="AV2350">
            <v>400</v>
          </cell>
          <cell r="AX2350" t="str">
            <v>ENTREGADO</v>
          </cell>
          <cell r="AY2350" t="str">
            <v>HALFSIM TUENTI PREPAGO PORTABILIDAD: 400 und</v>
          </cell>
          <cell r="AZ2350" t="str">
            <v>SIMCARD</v>
          </cell>
          <cell r="BA2350" t="str">
            <v/>
          </cell>
        </row>
        <row r="2351">
          <cell r="A2351" t="str">
            <v>2023-00650</v>
          </cell>
          <cell r="B2351" t="str">
            <v>TUENTI</v>
          </cell>
          <cell r="C2351">
            <v>44943</v>
          </cell>
          <cell r="D2351" t="str">
            <v>FLEXNET ECUADOR - TUENTI</v>
          </cell>
          <cell r="E2351" t="str">
            <v>CALLE 28 DE JUNIO S/N Y GARCIA MORENO ENTRADA LLANO GRANDE</v>
          </cell>
          <cell r="H2351" t="str">
            <v>170208</v>
          </cell>
          <cell r="I2351" t="str">
            <v>QUITO</v>
          </cell>
          <cell r="J2351" t="str">
            <v>PICHINCHA</v>
          </cell>
          <cell r="K2351" t="str">
            <v>TARSISINVEST TUENTI KENNEDY_MARCO BASTIDAS TOALA</v>
          </cell>
          <cell r="L2351" t="str">
            <v>URDENOR 2, MZ. 288 VILLA 12 (DETRAS DE LAS ANTENAS DE TV CABLE DE LA JUAN TANCAMARENGO.</v>
          </cell>
          <cell r="O2351" t="str">
            <v>GUAYAQUIL</v>
          </cell>
          <cell r="P2351" t="str">
            <v>GUAYAQUIL</v>
          </cell>
          <cell r="Q2351" t="str">
            <v>GUAYAS</v>
          </cell>
          <cell r="R2351" t="str">
            <v>2023-00650</v>
          </cell>
          <cell r="W2351" t="str">
            <v>0992862459001</v>
          </cell>
          <cell r="X2351" t="str">
            <v>998488969</v>
          </cell>
          <cell r="AA2351">
            <v>44943</v>
          </cell>
          <cell r="AD2351">
            <v>1</v>
          </cell>
          <cell r="AE2351">
            <v>1</v>
          </cell>
          <cell r="AH2351" t="str">
            <v> </v>
          </cell>
          <cell r="AI2351" t="str">
            <v>DESPACHO</v>
          </cell>
          <cell r="AJ2351" t="str">
            <v>Normal</v>
          </cell>
          <cell r="AL2351" t="str">
            <v>NO</v>
          </cell>
          <cell r="AN2351" t="str">
            <v>TARRETGUATAR3538</v>
          </cell>
          <cell r="AP2351">
            <v>44943</v>
          </cell>
          <cell r="AR2351" t="str">
            <v>TUENTI_2023-00650</v>
          </cell>
          <cell r="AS2351">
            <v>331084</v>
          </cell>
          <cell r="AT2351" t="str">
            <v>D40</v>
          </cell>
          <cell r="AU2351" t="str">
            <v>INDIRECTO</v>
          </cell>
          <cell r="AV2351">
            <v>800</v>
          </cell>
          <cell r="AX2351" t="str">
            <v>EN_TRANSITO</v>
          </cell>
          <cell r="AY2351" t="str">
            <v>HALFSIM TUENTI PREPAGO NUMERADA $7: 300 und / HALFSIM TUENTI PREPAGO PORTABILIDAD: 500 und</v>
          </cell>
          <cell r="AZ2351" t="str">
            <v>SIMCARD</v>
          </cell>
          <cell r="BA2351" t="str">
            <v/>
          </cell>
        </row>
        <row r="2352">
          <cell r="A2352" t="str">
            <v>2023-00685</v>
          </cell>
          <cell r="B2352" t="str">
            <v>TUENTI</v>
          </cell>
          <cell r="C2352">
            <v>44943</v>
          </cell>
          <cell r="D2352" t="str">
            <v>FLEXNET ECUADOR - TUENTI</v>
          </cell>
          <cell r="E2352" t="str">
            <v>CALLE 28 DE JUNIO S/N Y GARCIA MORENO ENTRADA LLANO GRANDE</v>
          </cell>
          <cell r="H2352" t="str">
            <v>170208</v>
          </cell>
          <cell r="I2352" t="str">
            <v>QUITO</v>
          </cell>
          <cell r="J2352" t="str">
            <v>PICHINCHA</v>
          </cell>
          <cell r="K2352" t="str">
            <v>TARSISINVEST TUENTI SANTA ELENA_MARCO VINICIO BASTIDAS TOALA</v>
          </cell>
          <cell r="L2352" t="str">
            <v>AV. 12 Y CALLE 27</v>
          </cell>
          <cell r="O2352" t="str">
            <v>LA LIBERTAD</v>
          </cell>
          <cell r="P2352" t="str">
            <v>LA LIBERTAD</v>
          </cell>
          <cell r="Q2352" t="str">
            <v>SANTA ELENA</v>
          </cell>
          <cell r="R2352" t="str">
            <v>2023-00685</v>
          </cell>
          <cell r="W2352" t="str">
            <v>0992862459001</v>
          </cell>
          <cell r="X2352" t="str">
            <v>0998488969</v>
          </cell>
          <cell r="AA2352">
            <v>44943</v>
          </cell>
          <cell r="AD2352">
            <v>1</v>
          </cell>
          <cell r="AE2352">
            <v>1</v>
          </cell>
          <cell r="AH2352" t="str">
            <v>0</v>
          </cell>
          <cell r="AI2352" t="str">
            <v>DESPACHO</v>
          </cell>
          <cell r="AJ2352" t="str">
            <v>Normal</v>
          </cell>
          <cell r="AL2352" t="str">
            <v>NO</v>
          </cell>
          <cell r="AN2352" t="str">
            <v>TARRETLALTAR14018</v>
          </cell>
          <cell r="AP2352">
            <v>44943</v>
          </cell>
          <cell r="AR2352" t="str">
            <v>TUENTI_2023-00685</v>
          </cell>
          <cell r="AS2352">
            <v>331083</v>
          </cell>
          <cell r="AT2352" t="str">
            <v>D40</v>
          </cell>
          <cell r="AU2352" t="str">
            <v>INDIRECTO</v>
          </cell>
          <cell r="AV2352">
            <v>1100</v>
          </cell>
          <cell r="AX2352" t="str">
            <v>EN_TRANSITO</v>
          </cell>
          <cell r="AY2352" t="str">
            <v>HALFSIM TUENTI PREPAGO NUMERADA $4: 700 und / HALFSIM TUENTI PREPAGO NUMERADA $7: 200 und / HALFSIM TUENTI PREPAGO PORTABILIDAD: 200 und</v>
          </cell>
          <cell r="AZ2352" t="str">
            <v>SIMCARD</v>
          </cell>
          <cell r="BA2352" t="str">
            <v/>
          </cell>
        </row>
      </sheetData>
      <sheetData sheetId="1">
        <row r="1">
          <cell r="A1" t="str">
            <v>Columna1</v>
          </cell>
          <cell r="B1" t="str">
            <v>idpedido</v>
          </cell>
          <cell r="C1" t="str">
            <v>idreferencia</v>
          </cell>
          <cell r="D1" t="str">
            <v>fecha_alta</v>
          </cell>
          <cell r="E1" t="str">
            <v>codigo_empresa</v>
          </cell>
          <cell r="F1" t="str">
            <v>descripcion</v>
          </cell>
          <cell r="G1" t="str">
            <v>descripcion2</v>
          </cell>
          <cell r="H1" t="str">
            <v>nombre</v>
          </cell>
          <cell r="I1" t="str">
            <v>dni</v>
          </cell>
          <cell r="J1" t="str">
            <v>direccion</v>
          </cell>
          <cell r="K1" t="str">
            <v>telefono_movil</v>
          </cell>
          <cell r="L1" t="str">
            <v>telefono_personal</v>
          </cell>
          <cell r="M1" t="str">
            <v>idcodigo_postal</v>
          </cell>
          <cell r="N1" t="str">
            <v>provincia</v>
          </cell>
          <cell r="O1" t="str">
            <v>localidad</v>
          </cell>
        </row>
        <row r="2">
          <cell r="A2" t="str">
            <v>20003073130036</v>
          </cell>
          <cell r="B2">
            <v>498842</v>
          </cell>
          <cell r="C2" t="str">
            <v>20003073130036</v>
          </cell>
          <cell r="D2">
            <v>44944.470775462964</v>
          </cell>
          <cell r="E2" t="str">
            <v>CONECEL</v>
          </cell>
          <cell r="F2" t="str">
            <v>DESPACHO</v>
          </cell>
          <cell r="G2" t="str">
            <v>NORMAL</v>
          </cell>
          <cell r="H2" t="str">
            <v>CHAVEZ GAROFALO ANGEL LUIS</v>
          </cell>
          <cell r="I2" t="str">
            <v>2350166332</v>
          </cell>
          <cell r="J2" t="str">
            <v>SANTO DOMINGO / SANTO DOMINGO / BOMBOLI / COOP LIBRE ECUADOR SECTOR 1 AV DE LOS COLONOS Y BELGICA EN LICORERIA MIS NINOS DIVINOS REF: 1 CUADRA ANTES DEL REDONDEL DE LA ORANGINE AL LADO DE BCO DEL BARR</v>
          </cell>
          <cell r="K2" t="str">
            <v>939137596 / 939137596</v>
          </cell>
          <cell r="L2" t="str">
            <v/>
          </cell>
          <cell r="M2" t="str">
            <v>SANTO DOMINGO</v>
          </cell>
          <cell r="N2" t="str">
            <v>SANTO DOMINGO</v>
          </cell>
          <cell r="O2" t="str">
            <v>SANTO DOMINGO</v>
          </cell>
        </row>
        <row r="3">
          <cell r="A3" t="str">
            <v>20003067488790</v>
          </cell>
          <cell r="B3">
            <v>498841</v>
          </cell>
          <cell r="C3" t="str">
            <v>20003067488790</v>
          </cell>
          <cell r="D3">
            <v>44944.470775462964</v>
          </cell>
          <cell r="E3" t="str">
            <v>CONECEL</v>
          </cell>
          <cell r="F3" t="str">
            <v>DESPACHO</v>
          </cell>
          <cell r="G3" t="str">
            <v>NORMAL</v>
          </cell>
          <cell r="H3" t="str">
            <v>PUGA YAMBAY GEOVANNY SANTIAGO</v>
          </cell>
          <cell r="I3" t="str">
            <v>1722765003</v>
          </cell>
          <cell r="J3" t="str">
            <v xml:space="preserve">PICHINCHA / QUITO / GUAYLLABAMBA / AV. LIBERTADOR SIMON BOLIVAR - CLL OLIMPICA ENTRE 29 DE MAYO CS 2 PISOS NARANJA PORTON VERDE DGN AL PARQUE DEL GUAMBRA Y UNA CUADRA DE LA UE MUNICIPAL SAN FRANCISCO </v>
          </cell>
          <cell r="K3" t="str">
            <v>985806271 / 985806271</v>
          </cell>
          <cell r="L3" t="str">
            <v/>
          </cell>
          <cell r="M3" t="str">
            <v>QUITO</v>
          </cell>
          <cell r="N3" t="str">
            <v>PICHINCHA</v>
          </cell>
          <cell r="O3" t="str">
            <v>QUITO</v>
          </cell>
        </row>
        <row r="4">
          <cell r="A4" t="str">
            <v>CLDEV_GYESIM0075</v>
          </cell>
          <cell r="B4">
            <v>498620</v>
          </cell>
          <cell r="C4" t="str">
            <v>CLDEV_GYESIM0075</v>
          </cell>
          <cell r="D4">
            <v>44944.391064814816</v>
          </cell>
          <cell r="E4" t="str">
            <v>CONECEL_DOCUMENTOS</v>
          </cell>
          <cell r="F4" t="str">
            <v>DESPACHO</v>
          </cell>
          <cell r="G4" t="str">
            <v>NORMAL</v>
          </cell>
          <cell r="H4" t="str">
            <v>ANA AGUIRRE / MARIA SUNTAXI - PATRICIA</v>
          </cell>
          <cell r="J4" t="str">
            <v>CIUDADELA SANTA LEONOR MZ 6 SOLAR 17</v>
          </cell>
          <cell r="M4" t="str">
            <v>GUAYAQUIL</v>
          </cell>
        </row>
        <row r="5">
          <cell r="A5" t="str">
            <v>20003073538559</v>
          </cell>
          <cell r="B5">
            <v>498521</v>
          </cell>
          <cell r="C5" t="str">
            <v>20003073538559</v>
          </cell>
          <cell r="D5">
            <v>44943.714687500003</v>
          </cell>
          <cell r="E5" t="str">
            <v>CONECEL</v>
          </cell>
          <cell r="F5" t="str">
            <v>DESPACHO</v>
          </cell>
          <cell r="G5" t="str">
            <v>NORMAL</v>
          </cell>
          <cell r="H5" t="str">
            <v xml:space="preserve">JOSE ORLANDO ORTEGA RIVAS / </v>
          </cell>
          <cell r="I5" t="str">
            <v>104221890</v>
          </cell>
          <cell r="J5" t="str">
            <v>CUENCA / HERMANO MIGUEL / AV LA COMPANIA Y QUINTA TRANSVERSAL EN EL CENTRO DE REVISION TECNICA VEHICULAR MIXTO MAYANCELA</v>
          </cell>
          <cell r="K5" t="str">
            <v xml:space="preserve">986089730 /  </v>
          </cell>
          <cell r="L5" t="str">
            <v/>
          </cell>
          <cell r="M5" t="str">
            <v>CUENCA</v>
          </cell>
          <cell r="N5" t="str">
            <v>AZUAY</v>
          </cell>
          <cell r="O5" t="str">
            <v>CUENCA</v>
          </cell>
        </row>
        <row r="6">
          <cell r="A6" t="str">
            <v>20003068491645</v>
          </cell>
          <cell r="B6">
            <v>498489</v>
          </cell>
          <cell r="C6" t="str">
            <v>20003068491645</v>
          </cell>
          <cell r="D6">
            <v>44943.714687500003</v>
          </cell>
          <cell r="E6" t="str">
            <v>CONECEL</v>
          </cell>
          <cell r="F6" t="str">
            <v>DESPACHO</v>
          </cell>
          <cell r="G6" t="str">
            <v>NORMAL</v>
          </cell>
          <cell r="H6" t="str">
            <v xml:space="preserve">CARLOS ALBERTO VERA PILALUMBO / </v>
          </cell>
          <cell r="I6" t="str">
            <v>922987839</v>
          </cell>
          <cell r="J6" t="str">
            <v>MILAGRO / MILAGRO / LAS TILAPIAS DE DON CARLOS CDLA UNIDA AV.RIO AGUARICO 909 Y JORGE ICAZA CORONEL CASA 1 PISO AFUERA LETRERO</v>
          </cell>
          <cell r="K6" t="str">
            <v xml:space="preserve">961477837 /  </v>
          </cell>
          <cell r="L6" t="str">
            <v/>
          </cell>
          <cell r="M6" t="str">
            <v>MILAGRO</v>
          </cell>
          <cell r="N6" t="str">
            <v>GUAYAS</v>
          </cell>
          <cell r="O6" t="str">
            <v>MILAGRO</v>
          </cell>
        </row>
        <row r="7">
          <cell r="A7" t="str">
            <v>20003074443899</v>
          </cell>
          <cell r="B7">
            <v>498520</v>
          </cell>
          <cell r="C7" t="str">
            <v>20003074443899</v>
          </cell>
          <cell r="D7">
            <v>44943.714687500003</v>
          </cell>
          <cell r="E7" t="str">
            <v>CONECEL</v>
          </cell>
          <cell r="F7" t="str">
            <v>DESPACHO</v>
          </cell>
          <cell r="G7" t="str">
            <v>NORMAL</v>
          </cell>
          <cell r="H7" t="str">
            <v xml:space="preserve">JENIFFER ESTEFANIA VELIZ ZAMBRANO / </v>
          </cell>
          <cell r="I7" t="str">
            <v>1315513091</v>
          </cell>
          <cell r="J7" t="str">
            <v>MANTA / ELOY ALFARO / CALLE 29 Y CALLEJON 29 CASA DE UN PISO PASANDO LA FABRICA LA FABRIL DIAGONAL A LA ESCUELA MONSENOR LEONIDAS PROANO</v>
          </cell>
          <cell r="K7" t="str">
            <v xml:space="preserve">967247707 /  </v>
          </cell>
          <cell r="L7" t="str">
            <v/>
          </cell>
          <cell r="M7" t="str">
            <v>MANTA</v>
          </cell>
          <cell r="N7" t="str">
            <v>MANABI</v>
          </cell>
          <cell r="O7" t="str">
            <v>MANTA</v>
          </cell>
        </row>
        <row r="8">
          <cell r="A8" t="str">
            <v>20003074361215</v>
          </cell>
          <cell r="B8">
            <v>498488</v>
          </cell>
          <cell r="C8" t="str">
            <v>20003074361215</v>
          </cell>
          <cell r="D8">
            <v>44943.714687500003</v>
          </cell>
          <cell r="E8" t="str">
            <v>CONECEL</v>
          </cell>
          <cell r="F8" t="str">
            <v>DESPACHO</v>
          </cell>
          <cell r="G8" t="str">
            <v>NORMAL</v>
          </cell>
          <cell r="H8" t="str">
            <v xml:space="preserve">JORGE ALEJANDRO CARGUAYTONGO ACOSTA / </v>
          </cell>
          <cell r="I8" t="str">
            <v>940730286</v>
          </cell>
          <cell r="J8" t="str">
            <v>MILAGRO / MILAGRO / VIA MILAGRO km 1.5 via km26 VIRGEN DE FATIMA EN ECUNEMIT ESCUELA DE CONDUCCION FRENTE A BANARRIEGO</v>
          </cell>
          <cell r="K8" t="str">
            <v>963615783 /  990035260</v>
          </cell>
          <cell r="L8" t="str">
            <v/>
          </cell>
          <cell r="M8" t="str">
            <v>MILAGRO</v>
          </cell>
          <cell r="N8" t="str">
            <v>GUAYAS</v>
          </cell>
          <cell r="O8" t="str">
            <v>MILAGRO</v>
          </cell>
        </row>
        <row r="9">
          <cell r="A9" t="str">
            <v>20003074323368</v>
          </cell>
          <cell r="B9">
            <v>498519</v>
          </cell>
          <cell r="C9" t="str">
            <v>20003074323368</v>
          </cell>
          <cell r="D9">
            <v>44943.714687500003</v>
          </cell>
          <cell r="E9" t="str">
            <v>CONECEL</v>
          </cell>
          <cell r="F9" t="str">
            <v>DESPACHO</v>
          </cell>
          <cell r="G9" t="str">
            <v>NORMAL</v>
          </cell>
          <cell r="H9" t="str">
            <v xml:space="preserve">BRAULIO JAVIER CASTILLO VALVERDE / </v>
          </cell>
          <cell r="I9" t="str">
            <v>1104573520</v>
          </cell>
          <cell r="J9" t="str">
            <v>MACHALA / LA PROVIDENCIA / AV MARCEL LANIADO Y BUENAVISTA EN EL LOCAL DISTRIBUIDOR DE LICORES LA CASTELLANA DIAGONAL AL LOCAL EL CAPITAN</v>
          </cell>
          <cell r="K9" t="str">
            <v>993897199 /  959067774</v>
          </cell>
          <cell r="L9" t="str">
            <v/>
          </cell>
          <cell r="M9" t="str">
            <v>MACHALA</v>
          </cell>
          <cell r="N9" t="str">
            <v>ELORO</v>
          </cell>
          <cell r="O9" t="str">
            <v>MACHALA</v>
          </cell>
        </row>
        <row r="10">
          <cell r="A10" t="str">
            <v>20003074324588</v>
          </cell>
          <cell r="B10">
            <v>498518</v>
          </cell>
          <cell r="C10" t="str">
            <v>20003074324588</v>
          </cell>
          <cell r="D10">
            <v>44943.714687500003</v>
          </cell>
          <cell r="E10" t="str">
            <v>CONECEL</v>
          </cell>
          <cell r="F10" t="str">
            <v>DESPACHO</v>
          </cell>
          <cell r="G10" t="str">
            <v>NORMAL</v>
          </cell>
          <cell r="H10" t="str">
            <v xml:space="preserve">DAVID ANDRES PALACIOS ROSALES / </v>
          </cell>
          <cell r="I10" t="str">
            <v>105763205</v>
          </cell>
          <cell r="J10" t="str">
            <v>CUENCA / CANARIBAMBA / EL PARAISO/MEDARDO ANGEL SILVA Y JORGE ICASA/CASA COLOR BLANCO CON LACRE DE UN PISO/ A TRES CUADRAS DEL COLEGIO CESAR DAVILA</v>
          </cell>
          <cell r="K10" t="str">
            <v xml:space="preserve">992539245 /  </v>
          </cell>
          <cell r="L10" t="str">
            <v/>
          </cell>
          <cell r="M10" t="str">
            <v>CUENCA</v>
          </cell>
          <cell r="N10" t="str">
            <v>AZUAY</v>
          </cell>
          <cell r="O10" t="str">
            <v>CUENCA</v>
          </cell>
        </row>
        <row r="11">
          <cell r="A11" t="str">
            <v>20003074387996</v>
          </cell>
          <cell r="B11">
            <v>498517</v>
          </cell>
          <cell r="C11" t="str">
            <v>20003074387996</v>
          </cell>
          <cell r="D11">
            <v>44943.714687500003</v>
          </cell>
          <cell r="E11" t="str">
            <v>CONECEL</v>
          </cell>
          <cell r="F11" t="str">
            <v>DESPACHO</v>
          </cell>
          <cell r="G11" t="str">
            <v>NORMAL</v>
          </cell>
          <cell r="H11" t="str">
            <v xml:space="preserve">JUAN HUMBERTO ALVAREZ AMORES / </v>
          </cell>
          <cell r="I11" t="str">
            <v>502970387</v>
          </cell>
          <cell r="J11" t="str">
            <v>RIOBAMBA / LIZARZABURU / SECTOR MEDIA LUNA AV MONSENOR LEONIDAS PROANO Y MANUEL DE IBARRA ENTREGA SUBESTACION ELECTRICA RIOBAMBA</v>
          </cell>
          <cell r="K11" t="str">
            <v xml:space="preserve">982121354 /  </v>
          </cell>
          <cell r="L11" t="str">
            <v/>
          </cell>
          <cell r="M11" t="str">
            <v>RIOBAMBA</v>
          </cell>
          <cell r="N11" t="str">
            <v>CHIMBORAZO</v>
          </cell>
          <cell r="O11" t="str">
            <v>RIOBAMBA</v>
          </cell>
        </row>
        <row r="12">
          <cell r="A12" t="str">
            <v>20003074300871</v>
          </cell>
          <cell r="B12">
            <v>498516</v>
          </cell>
          <cell r="C12" t="str">
            <v>20003074300871</v>
          </cell>
          <cell r="D12">
            <v>44943.714687500003</v>
          </cell>
          <cell r="E12" t="str">
            <v>CONECEL</v>
          </cell>
          <cell r="F12" t="str">
            <v>DESPACHO</v>
          </cell>
          <cell r="G12" t="str">
            <v>NORMAL</v>
          </cell>
          <cell r="H12" t="str">
            <v xml:space="preserve">FRANCISCO JAVIER PUENTES GUAMAN / </v>
          </cell>
          <cell r="I12" t="str">
            <v>926609876</v>
          </cell>
          <cell r="J12" t="str">
            <v>RIOBAMBA / MALDONADO / AYACUCHO N1225 Y BERNARDO DARQUEA CS 2P CL AMARILLO FRNTE AL CONSULTORIO PEDIATRICO PEQUE-MEDIC</v>
          </cell>
          <cell r="K12" t="str">
            <v>978751525 /  999433609</v>
          </cell>
          <cell r="L12" t="str">
            <v/>
          </cell>
          <cell r="M12" t="str">
            <v>RIOBAMBA</v>
          </cell>
          <cell r="N12" t="str">
            <v>CHIMBORAZO</v>
          </cell>
          <cell r="O12" t="str">
            <v>RIOBAMBA</v>
          </cell>
        </row>
        <row r="13">
          <cell r="A13" t="str">
            <v>20003057359651</v>
          </cell>
          <cell r="B13">
            <v>498515</v>
          </cell>
          <cell r="C13" t="str">
            <v>20003057359651</v>
          </cell>
          <cell r="D13">
            <v>44943.714687500003</v>
          </cell>
          <cell r="E13" t="str">
            <v>CONECEL</v>
          </cell>
          <cell r="F13" t="str">
            <v>DESPACHO</v>
          </cell>
          <cell r="G13" t="str">
            <v>NORMAL</v>
          </cell>
          <cell r="H13" t="str">
            <v xml:space="preserve">MICHELLA ARACELLY BAJANA CEVALLOS / </v>
          </cell>
          <cell r="I13" t="str">
            <v>925097339</v>
          </cell>
          <cell r="J13" t="str">
            <v>MILAGRO / MILAGRO / AV COLON Y PANIGON CASA DE DOS PISOS COLOR BLANCO ANTES DE LLEGAR A UNA ANTENA DE CLARO</v>
          </cell>
          <cell r="K13" t="str">
            <v xml:space="preserve">968839693 /  </v>
          </cell>
          <cell r="L13" t="str">
            <v/>
          </cell>
          <cell r="M13" t="str">
            <v>MILAGRO</v>
          </cell>
          <cell r="N13" t="str">
            <v>GUAYAS</v>
          </cell>
          <cell r="O13" t="str">
            <v>MILAGRO</v>
          </cell>
        </row>
        <row r="14">
          <cell r="A14" t="str">
            <v>20003074243985</v>
          </cell>
          <cell r="B14">
            <v>498514</v>
          </cell>
          <cell r="C14" t="str">
            <v>20003074243985</v>
          </cell>
          <cell r="D14">
            <v>44943.714687500003</v>
          </cell>
          <cell r="E14" t="str">
            <v>CONECEL</v>
          </cell>
          <cell r="F14" t="str">
            <v>DESPACHO</v>
          </cell>
          <cell r="G14" t="str">
            <v>NORMAL</v>
          </cell>
          <cell r="H14" t="str">
            <v xml:space="preserve">CRISTIAN GEOVANNY MONTERO SANTOS / </v>
          </cell>
          <cell r="I14" t="str">
            <v>952917946</v>
          </cell>
          <cell r="J14" t="str">
            <v>GUAYAQUIL / ROCAFUERTE / AV 9 DE OCTUBRE Y ESCOBEDO EN EL BENEMERITO DEL CUERPO DE BOMBEROS DE GUAYAQUIL</v>
          </cell>
          <cell r="K14" t="str">
            <v>981755590 /  969810519</v>
          </cell>
          <cell r="M14" t="str">
            <v>GUAYAQUIL</v>
          </cell>
          <cell r="N14" t="str">
            <v>GUAYAS</v>
          </cell>
          <cell r="O14" t="str">
            <v>GUAYAQUIL</v>
          </cell>
        </row>
        <row r="15">
          <cell r="A15" t="str">
            <v>20003074097598</v>
          </cell>
          <cell r="B15">
            <v>498513</v>
          </cell>
          <cell r="C15" t="str">
            <v>20003074097598</v>
          </cell>
          <cell r="D15">
            <v>44943.714687500003</v>
          </cell>
          <cell r="E15" t="str">
            <v>CONECEL</v>
          </cell>
          <cell r="F15" t="str">
            <v>DESPACHO</v>
          </cell>
          <cell r="G15" t="str">
            <v>NORMAL</v>
          </cell>
          <cell r="H15" t="str">
            <v xml:space="preserve">MARI CRUZ DEL ROCIO GUERRERO CARRASCO / </v>
          </cell>
          <cell r="I15" t="str">
            <v>923361216</v>
          </cell>
          <cell r="J15" t="str">
            <v>MILAGRO / MILAGRO / CDLA LAS PALMAS CALLE CHUNCHI Y CAMILO ANDRADE CASA DE UN PISO COLOR BLANCO</v>
          </cell>
          <cell r="K15" t="str">
            <v xml:space="preserve">968039202 /  </v>
          </cell>
          <cell r="L15" t="str">
            <v/>
          </cell>
          <cell r="M15" t="str">
            <v>MILAGRO</v>
          </cell>
          <cell r="N15" t="str">
            <v>GUAYAS</v>
          </cell>
          <cell r="O15" t="str">
            <v>MILAGRO</v>
          </cell>
        </row>
        <row r="16">
          <cell r="A16" t="str">
            <v>18031361</v>
          </cell>
          <cell r="B16">
            <v>498512</v>
          </cell>
          <cell r="C16" t="str">
            <v>18031361</v>
          </cell>
          <cell r="D16">
            <v>44943.714687500003</v>
          </cell>
          <cell r="E16" t="str">
            <v>CONECEL</v>
          </cell>
          <cell r="F16" t="str">
            <v>DESPACHO</v>
          </cell>
          <cell r="G16" t="str">
            <v>NORMAL</v>
          </cell>
          <cell r="H16" t="str">
            <v xml:space="preserve">VERONICA TAMARA YANEZ BONILLA / </v>
          </cell>
          <cell r="I16" t="str">
            <v>1714405808</v>
          </cell>
          <cell r="J16" t="str">
            <v>QUITO / CUMBAYA / AV PAMPITE Y BENITEZ EN EL EDIFICIO OFFICENTER JUNTO A LA CEVICHERIA LOS CEVICHES DE LA RUMINAHUI</v>
          </cell>
          <cell r="K16" t="str">
            <v xml:space="preserve">979624631 /  </v>
          </cell>
          <cell r="L16" t="str">
            <v/>
          </cell>
          <cell r="M16" t="str">
            <v>QUITO</v>
          </cell>
          <cell r="N16" t="str">
            <v>PICHINCHA</v>
          </cell>
          <cell r="O16" t="str">
            <v>QUITO</v>
          </cell>
        </row>
        <row r="17">
          <cell r="A17" t="str">
            <v>20003074857164</v>
          </cell>
          <cell r="B17">
            <v>498511</v>
          </cell>
          <cell r="C17" t="str">
            <v>20003074857164</v>
          </cell>
          <cell r="D17">
            <v>44943.714687500003</v>
          </cell>
          <cell r="E17" t="str">
            <v>CONECEL</v>
          </cell>
          <cell r="F17" t="str">
            <v>DESPACHO</v>
          </cell>
          <cell r="G17" t="str">
            <v>NORMAL</v>
          </cell>
          <cell r="H17" t="str">
            <v xml:space="preserve">MYRIAM FERNANDA RIERA ORBEA / </v>
          </cell>
          <cell r="I17" t="str">
            <v>503049199</v>
          </cell>
          <cell r="J17" t="str">
            <v>QUITO / TUMBACO / CALLE DE LAS MINAS 526 Y GONZALO PIZARRO CERCA DE LA ESCUELA DE CHUROLOMA JUNTO A LA MUEBELERIA PRADECO</v>
          </cell>
          <cell r="K17" t="str">
            <v xml:space="preserve">992555597 /  </v>
          </cell>
          <cell r="L17" t="str">
            <v/>
          </cell>
          <cell r="M17" t="str">
            <v>QUITO</v>
          </cell>
          <cell r="N17" t="str">
            <v>PICHINCHA</v>
          </cell>
          <cell r="O17" t="str">
            <v>QUITO</v>
          </cell>
        </row>
        <row r="18">
          <cell r="A18" t="str">
            <v>20003074834190</v>
          </cell>
          <cell r="B18">
            <v>498510</v>
          </cell>
          <cell r="C18" t="str">
            <v>20003074834190</v>
          </cell>
          <cell r="D18">
            <v>44943.714687500003</v>
          </cell>
          <cell r="E18" t="str">
            <v>CONECEL</v>
          </cell>
          <cell r="F18" t="str">
            <v>DESPACHO</v>
          </cell>
          <cell r="G18" t="str">
            <v>NORMAL</v>
          </cell>
          <cell r="H18" t="str">
            <v xml:space="preserve">DANIELA ELIZABETH AREVALO CARDENAS / </v>
          </cell>
          <cell r="I18" t="str">
            <v>105360648</v>
          </cell>
          <cell r="J18" t="str">
            <v>CUENCA / EL VECINO / CALLE FEDERICO GUERRERO 155 Y PIO BRAVO ALMACEN DE RESPUESTOS DE MOTO MOTOCENTRO LOCAL 1P CLR BLANCO Y CAFE A 1CDR HOSPITAL CATOLICO</v>
          </cell>
          <cell r="K18" t="str">
            <v>987716269 /  984871555</v>
          </cell>
          <cell r="L18" t="str">
            <v/>
          </cell>
          <cell r="M18" t="str">
            <v>CUENCA</v>
          </cell>
          <cell r="N18" t="str">
            <v>AZUAY</v>
          </cell>
          <cell r="O18" t="str">
            <v>CUENCA</v>
          </cell>
        </row>
        <row r="19">
          <cell r="A19" t="str">
            <v>20003074854390</v>
          </cell>
          <cell r="B19">
            <v>498509</v>
          </cell>
          <cell r="C19" t="str">
            <v>20003074854390</v>
          </cell>
          <cell r="D19">
            <v>44943.714687500003</v>
          </cell>
          <cell r="E19" t="str">
            <v>CONECEL</v>
          </cell>
          <cell r="F19" t="str">
            <v>DESPACHO</v>
          </cell>
          <cell r="G19" t="str">
            <v>NORMAL</v>
          </cell>
          <cell r="H19" t="str">
            <v xml:space="preserve">LUIS DANIEL BALSECA PINOS / </v>
          </cell>
          <cell r="I19" t="str">
            <v>1803391828</v>
          </cell>
          <cell r="J19" t="str">
            <v>AMBATO / HUACHI CHICO / VICTOR HUGO Y JACOME CLAVIJO RESTAURANTE 3PS COLOR BLANCO CON NEGRO A LADO DEL MINISTERIO DE TRABAJO JUSTO EN EL SEMAFORO</v>
          </cell>
          <cell r="K19" t="str">
            <v>967064516 /  992869054</v>
          </cell>
          <cell r="L19" t="str">
            <v/>
          </cell>
          <cell r="M19" t="str">
            <v>AMBATO</v>
          </cell>
          <cell r="N19" t="str">
            <v>TUNGURAHUA</v>
          </cell>
          <cell r="O19" t="str">
            <v>AMBATO</v>
          </cell>
        </row>
        <row r="20">
          <cell r="A20" t="str">
            <v>20003056437470_1</v>
          </cell>
          <cell r="B20">
            <v>498508</v>
          </cell>
          <cell r="C20" t="str">
            <v>20003056437470_1</v>
          </cell>
          <cell r="D20">
            <v>44943.714687500003</v>
          </cell>
          <cell r="E20" t="str">
            <v>CONECEL</v>
          </cell>
          <cell r="F20" t="str">
            <v>DESPACHO</v>
          </cell>
          <cell r="G20" t="str">
            <v>NORMAL</v>
          </cell>
          <cell r="H20" t="str">
            <v xml:space="preserve">LUZ MARGARITA SANCHO QUITO / </v>
          </cell>
          <cell r="I20" t="str">
            <v>104115225</v>
          </cell>
          <cell r="J20" t="str">
            <v>CUENCA / YANUNCAY / PRIMERA DE MAYO CALLE CANUELAS EDF. 3 PISOS COLOR BLANCO ALTA VISTA FRENTE EDF. 4 PISO COLOR CAFE</v>
          </cell>
          <cell r="K20" t="str">
            <v>959746511 /  992941554/0959746511</v>
          </cell>
          <cell r="L20" t="str">
            <v/>
          </cell>
          <cell r="M20" t="str">
            <v>CUENCA</v>
          </cell>
          <cell r="N20" t="str">
            <v>AZUAY</v>
          </cell>
          <cell r="O20" t="str">
            <v>CUENCA</v>
          </cell>
        </row>
        <row r="21">
          <cell r="A21" t="str">
            <v>20003074893140</v>
          </cell>
          <cell r="B21">
            <v>498507</v>
          </cell>
          <cell r="C21" t="str">
            <v>20003074893140</v>
          </cell>
          <cell r="D21">
            <v>44943.714687500003</v>
          </cell>
          <cell r="E21" t="str">
            <v>CONECEL</v>
          </cell>
          <cell r="F21" t="str">
            <v>DESPACHO</v>
          </cell>
          <cell r="G21" t="str">
            <v>NORMAL</v>
          </cell>
          <cell r="H21" t="str">
            <v xml:space="preserve">EMILY DOMENIKA SILVA LOPEZ / </v>
          </cell>
          <cell r="I21" t="str">
            <v>605488139</v>
          </cell>
          <cell r="J21" t="str">
            <v>RIOBAMBA / LIZARZABURU / CALLES JOSE DE OROZCO Y ARAYANES CASA ESQUINERA DE 5 PISOS COLOR AMARILLA DIAGONAL A L FUNDACION DE NINOS ESPECIALES</v>
          </cell>
          <cell r="K21" t="str">
            <v>939800895 /  963674351</v>
          </cell>
          <cell r="L21" t="str">
            <v/>
          </cell>
          <cell r="M21" t="str">
            <v>RIOBAMBA</v>
          </cell>
          <cell r="N21" t="str">
            <v>CHIMBORAZO</v>
          </cell>
          <cell r="O21" t="str">
            <v>RIOBAMBA</v>
          </cell>
        </row>
        <row r="22">
          <cell r="A22" t="str">
            <v>20003074855037</v>
          </cell>
          <cell r="B22">
            <v>498506</v>
          </cell>
          <cell r="C22" t="str">
            <v>20003074855037</v>
          </cell>
          <cell r="D22">
            <v>44943.714687500003</v>
          </cell>
          <cell r="E22" t="str">
            <v>CONECEL</v>
          </cell>
          <cell r="F22" t="str">
            <v>DESPACHO</v>
          </cell>
          <cell r="G22" t="str">
            <v>NORMAL</v>
          </cell>
          <cell r="H22" t="str">
            <v xml:space="preserve">CARLOS JOSE TOMALA MORA / </v>
          </cell>
          <cell r="I22" t="str">
            <v>915698351</v>
          </cell>
          <cell r="J22" t="str">
            <v>DURAN / PRIMAVERA 2 / PRIMAVERA 2 SECTOR 2 CASA MZ 28 SOLAR 3 COLOR BEIGE DE DOS PISOS DIAGONAL A UNA TIENDA</v>
          </cell>
          <cell r="K22" t="str">
            <v xml:space="preserve">998391243 /  </v>
          </cell>
          <cell r="M22" t="str">
            <v>DURAN</v>
          </cell>
          <cell r="N22" t="str">
            <v>GUAYAS</v>
          </cell>
          <cell r="O22" t="str">
            <v>DURAN</v>
          </cell>
        </row>
        <row r="23">
          <cell r="A23" t="str">
            <v>20003073544738</v>
          </cell>
          <cell r="B23">
            <v>498505</v>
          </cell>
          <cell r="C23" t="str">
            <v>20003073544738</v>
          </cell>
          <cell r="D23">
            <v>44943.714687500003</v>
          </cell>
          <cell r="E23" t="str">
            <v>CONECEL</v>
          </cell>
          <cell r="F23" t="str">
            <v>DESPACHO</v>
          </cell>
          <cell r="G23" t="str">
            <v>NORMAL</v>
          </cell>
          <cell r="H23" t="str">
            <v xml:space="preserve">ALEJANDRA BETHSABE BANDERAS MARTINEZ / </v>
          </cell>
          <cell r="I23" t="str">
            <v>604986505</v>
          </cell>
          <cell r="J23" t="str">
            <v>RIOBAMBA / LIZARZABURU / RIO AMAZONAS VILLA 21 Y RIO SANTIAGO CONUNTO DE 5 CONJUNTO DE CASAS DE 3 PISOS COLOR BLANCA/REF: A 2 CDR DE RESTAURANTE MY STORY</v>
          </cell>
          <cell r="K23" t="str">
            <v>995715685 /  992770302</v>
          </cell>
          <cell r="L23" t="str">
            <v/>
          </cell>
          <cell r="M23" t="str">
            <v>RIOBAMBA</v>
          </cell>
          <cell r="N23" t="str">
            <v>CHIMBORAZO</v>
          </cell>
          <cell r="O23" t="str">
            <v>RIOBAMBA</v>
          </cell>
        </row>
        <row r="24">
          <cell r="A24" t="str">
            <v>20003068504400</v>
          </cell>
          <cell r="B24">
            <v>498504</v>
          </cell>
          <cell r="C24" t="str">
            <v>20003068504400</v>
          </cell>
          <cell r="D24">
            <v>44943.714687500003</v>
          </cell>
          <cell r="E24" t="str">
            <v>CONECEL</v>
          </cell>
          <cell r="F24" t="str">
            <v>DESPACHO</v>
          </cell>
          <cell r="G24" t="str">
            <v>NORMAL</v>
          </cell>
          <cell r="H24" t="str">
            <v xml:space="preserve">JOAO MIZAEL COITO LANDIVAR / </v>
          </cell>
          <cell r="I24" t="str">
            <v>941260788</v>
          </cell>
          <cell r="J24" t="str">
            <v>GUAYAQUIL / XIMENA / SECTOR DE LA ARMADA CALLE 32B N26-16 Y AV GENERAL ELOY ALFARO DELGADO JUNTO A LA COCOPUS COOP FRENTE AL PARQUE DE LA ARMADA</v>
          </cell>
          <cell r="K24" t="str">
            <v>998720906 /  978675196</v>
          </cell>
          <cell r="M24" t="str">
            <v>GUAYAQUIL</v>
          </cell>
          <cell r="N24" t="str">
            <v>GUAYAS</v>
          </cell>
          <cell r="O24" t="str">
            <v>GUAYAQUIL</v>
          </cell>
        </row>
        <row r="25">
          <cell r="A25" t="str">
            <v>20003046063365</v>
          </cell>
          <cell r="B25">
            <v>498503</v>
          </cell>
          <cell r="C25" t="str">
            <v>20003046063365</v>
          </cell>
          <cell r="D25">
            <v>44943.714687500003</v>
          </cell>
          <cell r="E25" t="str">
            <v>CONECEL</v>
          </cell>
          <cell r="F25" t="str">
            <v>DESPACHO</v>
          </cell>
          <cell r="G25" t="str">
            <v>NORMAL</v>
          </cell>
          <cell r="H25" t="str">
            <v xml:space="preserve">JOSE EFRAIN QUISHPE GUAZUMBA / </v>
          </cell>
          <cell r="I25" t="str">
            <v>1712540069</v>
          </cell>
          <cell r="J25" t="str">
            <v>QUITO / AMAGUANA / CALLE DE LOS LIBERTADORES Y SEGUNDA TRANSVERSAL CASA DE COLOR NARANJA DE DOS PISOS JUNTO A UNA CARPINTERIA</v>
          </cell>
          <cell r="K25" t="str">
            <v xml:space="preserve">961014546 /  </v>
          </cell>
          <cell r="L25" t="str">
            <v/>
          </cell>
          <cell r="M25" t="str">
            <v>QUITO</v>
          </cell>
          <cell r="N25" t="str">
            <v>PICHINCHA</v>
          </cell>
          <cell r="O25" t="str">
            <v>QUITO</v>
          </cell>
        </row>
        <row r="26">
          <cell r="A26" t="str">
            <v>20003074243970</v>
          </cell>
          <cell r="B26">
            <v>498502</v>
          </cell>
          <cell r="C26" t="str">
            <v>20003074243970</v>
          </cell>
          <cell r="D26">
            <v>44943.714687500003</v>
          </cell>
          <cell r="E26" t="str">
            <v>CONECEL</v>
          </cell>
          <cell r="F26" t="str">
            <v>DESPACHO</v>
          </cell>
          <cell r="G26" t="str">
            <v>NORMAL</v>
          </cell>
          <cell r="H26" t="str">
            <v xml:space="preserve">KEVIN ANDRES ORDONEZ LUNA / </v>
          </cell>
          <cell r="I26" t="str">
            <v>706984382</v>
          </cell>
          <cell r="J26" t="str">
            <v>LOJA / SAN SEBASTIAN / BOLIVAR ENTRE AZUAY Y MIGUEL RIO FRIO/LUGAR DE TRABAJO COOP MEGO</v>
          </cell>
          <cell r="K26" t="str">
            <v>983424305 /  988138543</v>
          </cell>
          <cell r="L26" t="str">
            <v/>
          </cell>
          <cell r="M26" t="str">
            <v>LOJA</v>
          </cell>
          <cell r="N26" t="str">
            <v>LOJA</v>
          </cell>
          <cell r="O26" t="str">
            <v>LOJA</v>
          </cell>
        </row>
        <row r="27">
          <cell r="A27" t="str">
            <v>20003074361764</v>
          </cell>
          <cell r="B27">
            <v>498501</v>
          </cell>
          <cell r="C27" t="str">
            <v>20003074361764</v>
          </cell>
          <cell r="D27">
            <v>44943.714687500003</v>
          </cell>
          <cell r="E27" t="str">
            <v>CONECEL</v>
          </cell>
          <cell r="F27" t="str">
            <v>DESPACHO</v>
          </cell>
          <cell r="G27" t="str">
            <v>NORMAL</v>
          </cell>
          <cell r="H27" t="str">
            <v xml:space="preserve">FRANCISCO FIDEL ZAPATA VILLAVICENCIO / </v>
          </cell>
          <cell r="I27" t="str">
            <v>917920654</v>
          </cell>
          <cell r="J27" t="str">
            <v>DAULE / AURORA / AV SALITRE Y SANTA LUCIA CASA DE UN PISO DE BLOQUE A 100 METROS DE LA ESCUELA HUGO SERRANO</v>
          </cell>
          <cell r="K27" t="str">
            <v xml:space="preserve">969986215 /  </v>
          </cell>
          <cell r="M27" t="str">
            <v>DAULE</v>
          </cell>
          <cell r="N27" t="str">
            <v>GUAYAS</v>
          </cell>
          <cell r="O27" t="str">
            <v>DAULE</v>
          </cell>
        </row>
        <row r="28">
          <cell r="A28" t="str">
            <v>20003074443230</v>
          </cell>
          <cell r="B28">
            <v>498500</v>
          </cell>
          <cell r="C28" t="str">
            <v>20003074443230</v>
          </cell>
          <cell r="D28">
            <v>44943.714687500003</v>
          </cell>
          <cell r="E28" t="str">
            <v>CONECEL</v>
          </cell>
          <cell r="F28" t="str">
            <v>DESPACHO</v>
          </cell>
          <cell r="G28" t="str">
            <v>NORMAL</v>
          </cell>
          <cell r="H28" t="str">
            <v xml:space="preserve">JOSE DAVID COBOS ZAPATA / </v>
          </cell>
          <cell r="I28" t="str">
            <v>1308635778</v>
          </cell>
          <cell r="J28" t="str">
            <v>PORTOVIEJO / 12DE MARZO / AV DEL EJERCITO CDLA LOS OLIVOS MZ 20 VILLA 19 A UNA CUADRA DEL PARQUE CARLOS SAAVEDRA</v>
          </cell>
          <cell r="K28" t="str">
            <v xml:space="preserve">978797532 /  </v>
          </cell>
          <cell r="L28" t="str">
            <v/>
          </cell>
          <cell r="M28" t="str">
            <v>PORTOVIEJO</v>
          </cell>
          <cell r="N28" t="str">
            <v>MANABI</v>
          </cell>
          <cell r="O28" t="str">
            <v>PORTOVIEJO</v>
          </cell>
        </row>
        <row r="29">
          <cell r="A29" t="str">
            <v>20003074350508</v>
          </cell>
          <cell r="B29">
            <v>498499</v>
          </cell>
          <cell r="C29" t="str">
            <v>20003074350508</v>
          </cell>
          <cell r="D29">
            <v>44943.714687500003</v>
          </cell>
          <cell r="E29" t="str">
            <v>CONECEL</v>
          </cell>
          <cell r="F29" t="str">
            <v>DESPACHO</v>
          </cell>
          <cell r="G29" t="str">
            <v>NORMAL</v>
          </cell>
          <cell r="H29" t="str">
            <v xml:space="preserve">MARIA ELENA ESPINOSA CARCELEN / </v>
          </cell>
          <cell r="I29" t="str">
            <v>1715240261</v>
          </cell>
          <cell r="J29" t="str">
            <v>QUITO / EL INCA / CALLE MIGUEL GAVIRIA Y MAYAS CERCA DE LA FERRETERIA GAVIRIA Y A LA TIENDA DE VIDEOJUEGOS MUNDO GAME</v>
          </cell>
          <cell r="K29" t="str">
            <v xml:space="preserve">963282361 /  </v>
          </cell>
          <cell r="L29" t="str">
            <v/>
          </cell>
          <cell r="M29" t="str">
            <v>QUITO</v>
          </cell>
          <cell r="N29" t="str">
            <v>PICHINCHA</v>
          </cell>
          <cell r="O29" t="str">
            <v>QUITO</v>
          </cell>
        </row>
        <row r="30">
          <cell r="A30" t="str">
            <v>20003074395258</v>
          </cell>
          <cell r="B30">
            <v>498498</v>
          </cell>
          <cell r="C30" t="str">
            <v>20003074395258</v>
          </cell>
          <cell r="D30">
            <v>44943.714687500003</v>
          </cell>
          <cell r="E30" t="str">
            <v>CONECEL</v>
          </cell>
          <cell r="F30" t="str">
            <v>DESPACHO</v>
          </cell>
          <cell r="G30" t="str">
            <v>NORMAL</v>
          </cell>
          <cell r="H30" t="str">
            <v xml:space="preserve">LIZETH ALEXANDRA ZAMBRANO RIVERA / </v>
          </cell>
          <cell r="I30" t="str">
            <v>1722380530</v>
          </cell>
          <cell r="J30" t="str">
            <v>QUITO / CHILLOGALLO / CALLE DIEGO BARBA OE10-327 Y CALLE GARCIA VALVERDE FRENTE A UNA CANCHA DE FUTBOL CASA DE DOS PISOS COLOR ROSADO</v>
          </cell>
          <cell r="K30" t="str">
            <v xml:space="preserve">995275501 /  </v>
          </cell>
          <cell r="L30" t="str">
            <v/>
          </cell>
          <cell r="M30" t="str">
            <v>QUITO</v>
          </cell>
          <cell r="N30" t="str">
            <v>PICHINCHA</v>
          </cell>
          <cell r="O30" t="str">
            <v>QUITO</v>
          </cell>
        </row>
        <row r="31">
          <cell r="A31" t="str">
            <v>20003074401658</v>
          </cell>
          <cell r="B31">
            <v>498497</v>
          </cell>
          <cell r="C31" t="str">
            <v>20003074401658</v>
          </cell>
          <cell r="D31">
            <v>44943.714687500003</v>
          </cell>
          <cell r="E31" t="str">
            <v>CONECEL</v>
          </cell>
          <cell r="F31" t="str">
            <v>DESPACHO</v>
          </cell>
          <cell r="G31" t="str">
            <v>NORMAL</v>
          </cell>
          <cell r="H31" t="str">
            <v xml:space="preserve">ALEXANDRA PATRICIA NIETO TAMAYO / </v>
          </cell>
          <cell r="I31" t="str">
            <v>1717318263</v>
          </cell>
          <cell r="J31" t="str">
            <v>QUITO / SAN ANTONIO DE PICHINCHA / CALLE 13 DE JUNIO Y CALLE 21 DE MARZO EN EL PASAJE DE LOS TILOS N8-245 CASA DE 3 PISOS COLOR TOMATE A DOS CUADRAS DEL ESTADIO DE RUMICUCHO</v>
          </cell>
          <cell r="K31" t="str">
            <v>987185897 /  984978588</v>
          </cell>
          <cell r="L31" t="str">
            <v/>
          </cell>
          <cell r="M31" t="str">
            <v>QUITO</v>
          </cell>
          <cell r="N31" t="str">
            <v>PICHINCHA</v>
          </cell>
          <cell r="O31" t="str">
            <v>QUITO</v>
          </cell>
        </row>
        <row r="32">
          <cell r="A32" t="str">
            <v>20003068958538</v>
          </cell>
          <cell r="B32">
            <v>498496</v>
          </cell>
          <cell r="C32" t="str">
            <v>20003068958538</v>
          </cell>
          <cell r="D32">
            <v>44943.714687500003</v>
          </cell>
          <cell r="E32" t="str">
            <v>CONECEL</v>
          </cell>
          <cell r="F32" t="str">
            <v>DESPACHO</v>
          </cell>
          <cell r="G32" t="str">
            <v>NORMAL</v>
          </cell>
          <cell r="H32" t="str">
            <v xml:space="preserve">JOHANNA MARIBEL DELACRUZ PIANCHICHE / </v>
          </cell>
          <cell r="I32" t="str">
            <v>803719384</v>
          </cell>
          <cell r="J32" t="str">
            <v>QUITO / INAQUITO / AV AMERICA N31-137 Y MARIANA DE JESUS / ETGA EDIFICIO COLOR BLANCO A LADO LOCAL DE VENTA DE EXTINTORES</v>
          </cell>
          <cell r="K32" t="str">
            <v xml:space="preserve">979599873 /  </v>
          </cell>
          <cell r="L32" t="str">
            <v/>
          </cell>
          <cell r="M32" t="str">
            <v>QUITO</v>
          </cell>
          <cell r="N32" t="str">
            <v>PICHINCHA</v>
          </cell>
          <cell r="O32" t="str">
            <v>QUITO</v>
          </cell>
        </row>
        <row r="33">
          <cell r="A33" t="str">
            <v>20003074401904</v>
          </cell>
          <cell r="B33">
            <v>498495</v>
          </cell>
          <cell r="C33" t="str">
            <v>20003074401904</v>
          </cell>
          <cell r="D33">
            <v>44943.714687500003</v>
          </cell>
          <cell r="E33" t="str">
            <v>CONECEL</v>
          </cell>
          <cell r="F33" t="str">
            <v>DESPACHO</v>
          </cell>
          <cell r="G33" t="str">
            <v>NORMAL</v>
          </cell>
          <cell r="H33" t="str">
            <v xml:space="preserve">CECILIA ELIZABETH SAMANIEGO LUZURIAGA / </v>
          </cell>
          <cell r="I33" t="str">
            <v>1803873668</v>
          </cell>
          <cell r="J33" t="str">
            <v>EL COCA / EL COCA / CALLE AV NAPO Y AUCA REICBEN EN LA BRIGADA NAPO 19 A UNA CUADRA DE UNIDAD EDUCATIVA CAPITAN GIOVANNI CALLES</v>
          </cell>
          <cell r="K33" t="str">
            <v>961762563 /  996176256</v>
          </cell>
          <cell r="M33" t="str">
            <v>ORELLANA</v>
          </cell>
          <cell r="N33" t="str">
            <v>ORELLANA</v>
          </cell>
          <cell r="O33" t="str">
            <v>EL COCA</v>
          </cell>
        </row>
        <row r="34">
          <cell r="A34" t="str">
            <v>20003074454560</v>
          </cell>
          <cell r="B34">
            <v>498494</v>
          </cell>
          <cell r="C34" t="str">
            <v>20003074454560</v>
          </cell>
          <cell r="D34">
            <v>44943.714687500003</v>
          </cell>
          <cell r="E34" t="str">
            <v>CONECEL</v>
          </cell>
          <cell r="F34" t="str">
            <v>DESPACHO</v>
          </cell>
          <cell r="G34" t="str">
            <v>NORMAL</v>
          </cell>
          <cell r="H34" t="str">
            <v xml:space="preserve">ESTEFFANIA DOLORES AVECILLAS ORTIZ / </v>
          </cell>
          <cell r="I34" t="str">
            <v>1714592688</v>
          </cell>
          <cell r="J34" t="str">
            <v>QUITO / CALDERON / CALLE CARLOS MANTILLA Y PASAJE MENDOZA OE3-108 CASA BLANCA DE 2 PISOS JUNTO A SERVIENTREGA FRENTE A LOS POLLOS DE SAN PARTOLO</v>
          </cell>
          <cell r="K34" t="str">
            <v xml:space="preserve">984258339 /  </v>
          </cell>
          <cell r="L34" t="str">
            <v/>
          </cell>
          <cell r="M34" t="str">
            <v>QUITO</v>
          </cell>
          <cell r="N34" t="str">
            <v>PICHINCHA</v>
          </cell>
          <cell r="O34" t="str">
            <v>QUITO</v>
          </cell>
        </row>
        <row r="35">
          <cell r="A35" t="str">
            <v>20003074390752</v>
          </cell>
          <cell r="B35">
            <v>498493</v>
          </cell>
          <cell r="C35" t="str">
            <v>20003074390752</v>
          </cell>
          <cell r="D35">
            <v>44943.714687500003</v>
          </cell>
          <cell r="E35" t="str">
            <v>CONECEL</v>
          </cell>
          <cell r="F35" t="str">
            <v>DESPACHO</v>
          </cell>
          <cell r="G35" t="str">
            <v>NORMAL</v>
          </cell>
          <cell r="H35" t="str">
            <v xml:space="preserve">TITO JULIAN CHARIGUAMAN ROMERO / </v>
          </cell>
          <cell r="I35" t="str">
            <v>602926859</v>
          </cell>
          <cell r="J35" t="str">
            <v>RIOBAMBA / VELOZ / CALLE PURUHA Y AYACUCHO 17-12 CASA DE DOS PISOS COLOR BLANCO DIAGONAL A LA PANADERIA LESQUIPAN</v>
          </cell>
          <cell r="K35" t="str">
            <v xml:space="preserve">987833470 /  </v>
          </cell>
          <cell r="L35" t="str">
            <v/>
          </cell>
          <cell r="M35" t="str">
            <v>RIOBAMBA</v>
          </cell>
          <cell r="N35" t="str">
            <v>CHIMBORAZO</v>
          </cell>
          <cell r="O35" t="str">
            <v>RIOBAMBA</v>
          </cell>
        </row>
        <row r="36">
          <cell r="A36" t="str">
            <v>20003067066826</v>
          </cell>
          <cell r="B36">
            <v>498492</v>
          </cell>
          <cell r="C36" t="str">
            <v>20003067066826</v>
          </cell>
          <cell r="D36">
            <v>44943.714687500003</v>
          </cell>
          <cell r="E36" t="str">
            <v>CONECEL</v>
          </cell>
          <cell r="F36" t="str">
            <v>DESPACHO</v>
          </cell>
          <cell r="G36" t="str">
            <v>NORMAL</v>
          </cell>
          <cell r="H36" t="str">
            <v>JOSE ANTONIO OSPINA MARTINEZ / JENNIFER ANDREA OSPINA GALINDO</v>
          </cell>
          <cell r="I36" t="str">
            <v>962760518</v>
          </cell>
          <cell r="J36" t="str">
            <v>SANTA ELENA / SANTA ELENA / CDLA VINICIO YAGUAL MZ 6A SLR 6 SCTR PARAISO CLL D VIA PUNTA CERNERO CSA 1P CLR CRM REF 6 CDRAS CLINICA GARCIA/4 CDRA COLEGIO MUNICIPAL SIGLO XXI</v>
          </cell>
          <cell r="K36" t="str">
            <v xml:space="preserve">960967923 /  </v>
          </cell>
          <cell r="L36" t="str">
            <v/>
          </cell>
          <cell r="M36" t="str">
            <v>SANTA ELENA</v>
          </cell>
          <cell r="N36" t="str">
            <v>SANTAELENA</v>
          </cell>
          <cell r="O36" t="str">
            <v>SANTA ELENA</v>
          </cell>
        </row>
        <row r="37">
          <cell r="A37" t="str">
            <v>20003063928242</v>
          </cell>
          <cell r="B37">
            <v>498491</v>
          </cell>
          <cell r="C37" t="str">
            <v>20003063928242</v>
          </cell>
          <cell r="D37">
            <v>44943.714687500003</v>
          </cell>
          <cell r="E37" t="str">
            <v>CONECEL</v>
          </cell>
          <cell r="F37" t="str">
            <v>DESPACHO</v>
          </cell>
          <cell r="G37" t="str">
            <v>NORMAL</v>
          </cell>
          <cell r="H37" t="str">
            <v xml:space="preserve">NORMA MELIDA CHASILUISA LAGLA / </v>
          </cell>
          <cell r="I37" t="str">
            <v>502499064</v>
          </cell>
          <cell r="J37" t="str">
            <v>LATACUNGA / IGNACIO FLORES / CALLE ELOY ALFARO ENTRE CAPITAN Y DEL LORERO CASA DE DOS PISOS COLOR EBIGE CERCA DE LOS CONJUNTOS TERRANOVA</v>
          </cell>
          <cell r="K37" t="str">
            <v>995426985 /  992625321</v>
          </cell>
          <cell r="L37" t="str">
            <v/>
          </cell>
          <cell r="M37" t="str">
            <v>LATACUNGA</v>
          </cell>
          <cell r="N37" t="str">
            <v>COTOPAXI</v>
          </cell>
          <cell r="O37" t="str">
            <v>LATACUNGA</v>
          </cell>
        </row>
        <row r="38">
          <cell r="A38" t="str">
            <v>20003074076237</v>
          </cell>
          <cell r="B38">
            <v>498490</v>
          </cell>
          <cell r="C38" t="str">
            <v>20003074076237</v>
          </cell>
          <cell r="D38">
            <v>44943.714687500003</v>
          </cell>
          <cell r="E38" t="str">
            <v>CONECEL</v>
          </cell>
          <cell r="F38" t="str">
            <v>DESPACHO</v>
          </cell>
          <cell r="G38" t="str">
            <v>NORMAL</v>
          </cell>
          <cell r="H38" t="str">
            <v xml:space="preserve">RAUL ANTONIO HUALPA LOOR / </v>
          </cell>
          <cell r="I38" t="str">
            <v>1716744220</v>
          </cell>
          <cell r="J38" t="str">
            <v>SANTO DOMINGO / BOMBOLI / AV. 17 / CALLE 17 Y HECOR J DIAZ JUNTO A MOVIMIENTO 5-100 LLAMAR PARA QUE EL CLIENTE PUEDA SALIR</v>
          </cell>
          <cell r="K38" t="str">
            <v>983410720 /  998144079</v>
          </cell>
          <cell r="L38" t="str">
            <v/>
          </cell>
          <cell r="M38" t="str">
            <v>SANTO DOMINGO</v>
          </cell>
          <cell r="N38" t="str">
            <v>SANTODOMINGODELOSTSACHILAS</v>
          </cell>
          <cell r="O38" t="str">
            <v>SANTO DOMINGO</v>
          </cell>
        </row>
        <row r="39">
          <cell r="A39" t="str">
            <v>CLDEV_SIM220202</v>
          </cell>
          <cell r="B39">
            <v>498485</v>
          </cell>
          <cell r="C39" t="str">
            <v>CLDEV_SIM220202</v>
          </cell>
          <cell r="D39">
            <v>44943.703090277777</v>
          </cell>
          <cell r="E39" t="str">
            <v>CONECEL_DOCUMENTOS</v>
          </cell>
          <cell r="F39" t="str">
            <v>DESPACHO</v>
          </cell>
          <cell r="G39" t="str">
            <v>NORMAL</v>
          </cell>
          <cell r="H39" t="str">
            <v>Cristian Zambrano / Carolina Perez</v>
          </cell>
          <cell r="I39" t="str">
            <v/>
          </cell>
          <cell r="J39" t="str">
            <v>AV. Amazonas N44-124 y Luis Barbery, edificio color Blanco</v>
          </cell>
          <cell r="K39" t="str">
            <v/>
          </cell>
          <cell r="L39" t="str">
            <v/>
          </cell>
          <cell r="M39" t="str">
            <v>QUITO</v>
          </cell>
          <cell r="N39" t="str">
            <v xml:space="preserve">PICHINCHA </v>
          </cell>
          <cell r="O39" t="str">
            <v>QUITO</v>
          </cell>
        </row>
        <row r="40">
          <cell r="A40" t="str">
            <v>CLDEV_EQ220058</v>
          </cell>
          <cell r="B40">
            <v>498487</v>
          </cell>
          <cell r="C40" t="str">
            <v>CLDEV_EQ220058</v>
          </cell>
          <cell r="D40">
            <v>44943.703090277777</v>
          </cell>
          <cell r="E40" t="str">
            <v>CONECEL_DOCUMENTOS</v>
          </cell>
          <cell r="F40" t="str">
            <v>DESPACHO</v>
          </cell>
          <cell r="G40" t="str">
            <v>NORMAL</v>
          </cell>
          <cell r="H40" t="str">
            <v>ANA AGUIRRE / MARIA SUNTAXI</v>
          </cell>
          <cell r="I40" t="str">
            <v/>
          </cell>
          <cell r="J40" t="str">
            <v>CIUDADELA SANTA LEONOR MZ 6 SOLAR 17</v>
          </cell>
          <cell r="K40" t="str">
            <v/>
          </cell>
          <cell r="L40" t="str">
            <v/>
          </cell>
          <cell r="M40" t="str">
            <v>GUAYAQUIL</v>
          </cell>
          <cell r="N40" t="str">
            <v>GUAYAS</v>
          </cell>
          <cell r="O40" t="str">
            <v>GUAYAQUIL</v>
          </cell>
        </row>
        <row r="41">
          <cell r="A41" t="str">
            <v>CLDEV_SIM220195</v>
          </cell>
          <cell r="B41">
            <v>498486</v>
          </cell>
          <cell r="C41" t="str">
            <v>CLDEV_SIM220195</v>
          </cell>
          <cell r="D41">
            <v>44943.703090277777</v>
          </cell>
          <cell r="E41" t="str">
            <v>CONECEL_DOCUMENTOS</v>
          </cell>
          <cell r="F41" t="str">
            <v>DESPACHO</v>
          </cell>
          <cell r="G41" t="str">
            <v>NORMAL</v>
          </cell>
          <cell r="H41" t="str">
            <v>Rolando Morales / Maria Suntaxi</v>
          </cell>
          <cell r="I41" t="str">
            <v/>
          </cell>
          <cell r="J41" t="str">
            <v>Ciudadela Santa Leonor MZ 6 SOLAR 17</v>
          </cell>
          <cell r="K41" t="str">
            <v/>
          </cell>
          <cell r="L41" t="str">
            <v/>
          </cell>
          <cell r="M41" t="str">
            <v>GUAYAQUIL</v>
          </cell>
          <cell r="N41" t="str">
            <v>GUAYAS</v>
          </cell>
          <cell r="O41" t="str">
            <v>GUAYAQUIL</v>
          </cell>
        </row>
        <row r="42">
          <cell r="A42" t="str">
            <v>20003070682367</v>
          </cell>
          <cell r="B42">
            <v>498483</v>
          </cell>
          <cell r="C42" t="str">
            <v>20003070682367</v>
          </cell>
          <cell r="D42">
            <v>44943.678761574076</v>
          </cell>
          <cell r="E42" t="str">
            <v>CONECEL</v>
          </cell>
          <cell r="F42" t="str">
            <v>DESPACHO</v>
          </cell>
          <cell r="G42" t="str">
            <v>NORMAL</v>
          </cell>
          <cell r="H42" t="str">
            <v>SIERRA GOENAGA ANDREA PAOLA</v>
          </cell>
          <cell r="I42" t="str">
            <v>1710654219</v>
          </cell>
          <cell r="J42" t="str">
            <v xml:space="preserve">JUAN DE DIOS MORALES Y PANAMERICANA SUR EMPRESA ZAIMELLA DEL ECUADOR REF.AGRIPA CERCA </v>
          </cell>
          <cell r="K42" t="str">
            <v>993985627/993985627</v>
          </cell>
          <cell r="L42" t="str">
            <v/>
          </cell>
          <cell r="M42" t="str">
            <v>QUITO</v>
          </cell>
          <cell r="N42" t="str">
            <v>PICHINCHA</v>
          </cell>
          <cell r="O42" t="str">
            <v>QUITO</v>
          </cell>
        </row>
        <row r="43">
          <cell r="A43" t="str">
            <v>20003072233940</v>
          </cell>
          <cell r="B43">
            <v>498482</v>
          </cell>
          <cell r="C43" t="str">
            <v>20003072233940</v>
          </cell>
          <cell r="D43">
            <v>44943.678761574076</v>
          </cell>
          <cell r="E43" t="str">
            <v>CONECEL</v>
          </cell>
          <cell r="F43" t="str">
            <v>DESPACHO</v>
          </cell>
          <cell r="G43" t="str">
            <v>NORMAL</v>
          </cell>
          <cell r="H43" t="str">
            <v>GARCIA ORTIZ OSCAR DANIEL</v>
          </cell>
          <cell r="I43" t="str">
            <v>0908806201</v>
          </cell>
          <cell r="J43" t="str">
            <v>CAP FRANCISCO DE OLVIA Y CAP EDMUNDO CHIRIBOGA #207 CS 3PS CL PLOMO REF CS ESQ CON LETRERO DE CASA EN VENTA</v>
          </cell>
          <cell r="K43" t="str">
            <v>979824944/979824944</v>
          </cell>
          <cell r="L43" t="str">
            <v/>
          </cell>
          <cell r="M43" t="str">
            <v>QUITO</v>
          </cell>
          <cell r="N43" t="str">
            <v>PICHINCHA</v>
          </cell>
          <cell r="O43" t="str">
            <v xml:space="preserve">QUITO </v>
          </cell>
        </row>
        <row r="44">
          <cell r="A44" t="str">
            <v>20003068915293</v>
          </cell>
          <cell r="B44">
            <v>498478</v>
          </cell>
          <cell r="C44" t="str">
            <v>20003068915293</v>
          </cell>
          <cell r="D44">
            <v>44943.667569444442</v>
          </cell>
          <cell r="E44" t="str">
            <v>CONECEL</v>
          </cell>
          <cell r="F44" t="str">
            <v>DESPACHO</v>
          </cell>
          <cell r="G44" t="str">
            <v>NORMAL</v>
          </cell>
          <cell r="H44" t="str">
            <v xml:space="preserve">DAVALOS BARRIGA ELSA CECILIA </v>
          </cell>
          <cell r="I44" t="str">
            <v>1704538659</v>
          </cell>
          <cell r="J44" t="str">
            <v xml:space="preserve">VIA INTERVALLE 1 TRANSVERSAL #S4-107 REF: FRENTE A CONSULTURIO CURA AL LADO DE FARMACE DIAGONAL AL CRUVER NACIONAL </v>
          </cell>
          <cell r="K44" t="str">
            <v>999445712/999445712</v>
          </cell>
          <cell r="L44" t="str">
            <v/>
          </cell>
          <cell r="M44" t="str">
            <v>QUITO</v>
          </cell>
          <cell r="N44" t="str">
            <v>PICHINCHA</v>
          </cell>
          <cell r="O44" t="str">
            <v>QUITO</v>
          </cell>
        </row>
        <row r="45">
          <cell r="A45" t="str">
            <v>20003074400489</v>
          </cell>
          <cell r="B45">
            <v>498477</v>
          </cell>
          <cell r="C45" t="str">
            <v>20003074400489</v>
          </cell>
          <cell r="D45">
            <v>44943.667569444442</v>
          </cell>
          <cell r="E45" t="str">
            <v>CONECEL</v>
          </cell>
          <cell r="F45" t="str">
            <v>DESPACHO</v>
          </cell>
          <cell r="G45" t="str">
            <v>NORMAL</v>
          </cell>
          <cell r="H45" t="str">
            <v>VERDEJO TENELEMA JOSE DARWIN</v>
          </cell>
          <cell r="I45" t="str">
            <v>1710877539001</v>
          </cell>
          <cell r="J45" t="str">
            <v>PASAJE SODIRO S15-33 Y CALLE CARAPUNGO/EMPRESA FOCUS ICE EMPRESA DE REFRIGERACION/CASA DE 2 PISOS COLOR ROJO CON CREMA/REF:DIAGONAL AL PARQUE INFANTIL //PARALELO A LA AV.MARISCAL SUCRE/A UNA CUADRA DE</v>
          </cell>
          <cell r="K45" t="str">
            <v>999088684/999088684</v>
          </cell>
          <cell r="M45" t="str">
            <v>QUITO</v>
          </cell>
          <cell r="N45" t="str">
            <v xml:space="preserve">PICHINCHA </v>
          </cell>
          <cell r="O45" t="str">
            <v xml:space="preserve">QUITO </v>
          </cell>
        </row>
        <row r="46">
          <cell r="A46" t="str">
            <v>20003073184875</v>
          </cell>
          <cell r="B46">
            <v>498476</v>
          </cell>
          <cell r="C46" t="str">
            <v>20003073184875</v>
          </cell>
          <cell r="D46">
            <v>44943.667569444442</v>
          </cell>
          <cell r="E46" t="str">
            <v>CONECEL</v>
          </cell>
          <cell r="F46" t="str">
            <v>DESPACHO</v>
          </cell>
          <cell r="G46" t="str">
            <v>NORMAL</v>
          </cell>
          <cell r="H46" t="str">
            <v xml:space="preserve">CHIRIGUAYA JIMENEZ JOSE RICARDO </v>
          </cell>
          <cell r="I46" t="str">
            <v>929211555</v>
          </cell>
          <cell r="J46" t="str">
            <v>AV GONZALEZ SUAREZ Y FASEO CANARES EDIF 3ER PISO PUERTA BLANCA DE LA CTE REF FRENTE AL GYM HULK</v>
          </cell>
          <cell r="K46" t="str">
            <v>939742087/939742087</v>
          </cell>
          <cell r="L46" t="str">
            <v/>
          </cell>
          <cell r="M46" t="str">
            <v>CUENCA</v>
          </cell>
          <cell r="N46" t="str">
            <v>AZUAY</v>
          </cell>
          <cell r="O46" t="str">
            <v>CUENCA</v>
          </cell>
        </row>
        <row r="47">
          <cell r="A47" t="str">
            <v>20003073562364</v>
          </cell>
          <cell r="B47">
            <v>498475</v>
          </cell>
          <cell r="C47" t="str">
            <v>20003073562364</v>
          </cell>
          <cell r="D47">
            <v>44943.667569444442</v>
          </cell>
          <cell r="E47" t="str">
            <v>CONECEL</v>
          </cell>
          <cell r="F47" t="str">
            <v>DESPACHO</v>
          </cell>
          <cell r="G47" t="str">
            <v>NORMAL</v>
          </cell>
          <cell r="H47" t="str">
            <v>ANDRADE OCHOA  MARCO HERNAN</v>
          </cell>
          <cell r="I47" t="str">
            <v>101345064</v>
          </cell>
          <cell r="J47" t="str">
            <v>AV. DEL CHOFER #131 Y CALLE DEL MOLINO EN CASA DE 4 PISOS COLOR BEIGE QUEDA A 3 CUADRAS DE LA UNIVERSIDAD CATOLICA DE CUENCA DE LA AV. DE LAS AMERICAS</v>
          </cell>
          <cell r="K47" t="str">
            <v>998269636/72844888</v>
          </cell>
          <cell r="L47" t="str">
            <v/>
          </cell>
          <cell r="M47" t="str">
            <v>CUENCA</v>
          </cell>
          <cell r="N47" t="str">
            <v>AZUAY</v>
          </cell>
          <cell r="O47" t="str">
            <v>CUENCA</v>
          </cell>
        </row>
        <row r="48">
          <cell r="A48" t="str">
            <v>20003073161531</v>
          </cell>
          <cell r="B48">
            <v>498474</v>
          </cell>
          <cell r="C48" t="str">
            <v>20003073161531</v>
          </cell>
          <cell r="D48">
            <v>44943.667569444442</v>
          </cell>
          <cell r="E48" t="str">
            <v>CONECEL</v>
          </cell>
          <cell r="F48" t="str">
            <v>DESPACHO</v>
          </cell>
          <cell r="G48" t="str">
            <v>NORMAL</v>
          </cell>
          <cell r="H48" t="str">
            <v>JOSE GREGORIO LUCAS BAILON</v>
          </cell>
          <cell r="I48" t="str">
            <v>3040079869</v>
          </cell>
          <cell r="J48" t="str">
            <v>SECTOR LA AJAVI/CALLE OE5H Y SOZORANGA A 4 CUADRAS DE LA LIGA BARRIAL A UNA CUADRA DEL COMPLEJO AQUA ROYAL LOCAL COLOR NARANJA EN EL 2DO PISO</v>
          </cell>
          <cell r="K48" t="str">
            <v>978612937/-</v>
          </cell>
          <cell r="L48" t="str">
            <v/>
          </cell>
          <cell r="M48" t="str">
            <v>QUITO</v>
          </cell>
          <cell r="N48" t="str">
            <v>PICHINCHA</v>
          </cell>
          <cell r="O48" t="str">
            <v>QUITO</v>
          </cell>
        </row>
        <row r="49">
          <cell r="A49" t="str">
            <v>20003073195782</v>
          </cell>
          <cell r="B49">
            <v>498473</v>
          </cell>
          <cell r="C49" t="str">
            <v>20003073195782</v>
          </cell>
          <cell r="D49">
            <v>44943.667569444442</v>
          </cell>
          <cell r="E49" t="str">
            <v>CONECEL</v>
          </cell>
          <cell r="F49" t="str">
            <v>DESPACHO</v>
          </cell>
          <cell r="G49" t="str">
            <v>NORMAL</v>
          </cell>
          <cell r="H49" t="str">
            <v>PENALOZA CALLE DARWIN XAVIER</v>
          </cell>
          <cell r="I49" t="str">
            <v>105360283</v>
          </cell>
          <cell r="J49" t="str">
            <v>CALLE CANTON BUENA FE Y CALLE PRIMERA CONVENCION S/N/Calvary Chapel Cuenca/CASA DE 2 PISOS REF.DIAGONAL AL Parque de la Ciudadela Turistica//A UNA CUADRA DE LA CALLE TEODORO  WOLF/AL FRENTE DE Auto Co</v>
          </cell>
          <cell r="K49" t="str">
            <v>981342549/981342549</v>
          </cell>
          <cell r="L49" t="str">
            <v/>
          </cell>
          <cell r="M49" t="str">
            <v>CUENCA</v>
          </cell>
          <cell r="N49" t="str">
            <v>AZUAY</v>
          </cell>
          <cell r="O49" t="str">
            <v>CUENCA</v>
          </cell>
        </row>
        <row r="50">
          <cell r="A50" t="str">
            <v>20003068962221</v>
          </cell>
          <cell r="B50">
            <v>498464</v>
          </cell>
          <cell r="C50" t="str">
            <v>20003068962221</v>
          </cell>
          <cell r="D50">
            <v>44943.651377314818</v>
          </cell>
          <cell r="E50" t="str">
            <v>BRELDYNG</v>
          </cell>
          <cell r="F50" t="str">
            <v>DESPACHO</v>
          </cell>
          <cell r="G50" t="str">
            <v>NORMAL</v>
          </cell>
          <cell r="H50" t="str">
            <v>CUEVA CAMACHO TATIANA LISSETT</v>
          </cell>
          <cell r="I50" t="str">
            <v>930126024</v>
          </cell>
          <cell r="J50" t="str">
            <v xml:space="preserve"> / GUAYAS / GUAYAQUIL / TARQUI / COOP JUAN MONTALVO / MZ 17-72 VLL17 /  / COOP JUAN MONTALVO CASA COLOR BLANCA ATRAS DEL TIA</v>
          </cell>
          <cell r="K50" t="str">
            <v>981293693</v>
          </cell>
          <cell r="M50" t="str">
            <v>GUAYAQUIL</v>
          </cell>
          <cell r="N50" t="str">
            <v xml:space="preserve"> GUAYAS </v>
          </cell>
          <cell r="O50" t="str">
            <v>GUAYAQUIL</v>
          </cell>
        </row>
        <row r="51">
          <cell r="A51" t="str">
            <v>20003069981762</v>
          </cell>
          <cell r="B51">
            <v>498472</v>
          </cell>
          <cell r="C51" t="str">
            <v>20003069981762</v>
          </cell>
          <cell r="D51">
            <v>44943.651377314818</v>
          </cell>
          <cell r="E51" t="str">
            <v>BRELDYNG</v>
          </cell>
          <cell r="F51" t="str">
            <v>DESPACHO</v>
          </cell>
          <cell r="G51" t="str">
            <v>NORMAL</v>
          </cell>
          <cell r="H51" t="str">
            <v>ALEXANDRA NARCIZA ARCOS MEJIA</v>
          </cell>
          <cell r="I51" t="str">
            <v>401348909</v>
          </cell>
          <cell r="J51" t="str">
            <v xml:space="preserve"> / PICHINCHA / QUITO / SAN ISIDRO DEL INCA / DE LOS GUABOS / N49-83 / CUCARDAS / CASA DE DOS PISOS BARRIO EL INCA FRENTE A VIVERES LOLITA</v>
          </cell>
          <cell r="K51" t="str">
            <v>989134197</v>
          </cell>
          <cell r="M51" t="str">
            <v>QUITO</v>
          </cell>
          <cell r="N51" t="str">
            <v xml:space="preserve"> PICHINCHA </v>
          </cell>
          <cell r="O51" t="str">
            <v>QUITO</v>
          </cell>
        </row>
        <row r="52">
          <cell r="A52" t="str">
            <v>20003073544604</v>
          </cell>
          <cell r="B52">
            <v>498471</v>
          </cell>
          <cell r="C52" t="str">
            <v>20003073544604</v>
          </cell>
          <cell r="D52">
            <v>44943.651377314818</v>
          </cell>
          <cell r="E52" t="str">
            <v>BRELDYNG</v>
          </cell>
          <cell r="F52" t="str">
            <v>DESPACHO</v>
          </cell>
          <cell r="G52" t="str">
            <v>NORMAL</v>
          </cell>
          <cell r="H52" t="str">
            <v>IZQUIERDO WEST JUAN PABLO</v>
          </cell>
          <cell r="I52" t="str">
            <v>1718602822</v>
          </cell>
          <cell r="J52" t="str">
            <v>DOMICILIO / PICHINCHA / QUITO / INAQUITO / AV 10 DE AGOSTO / 14-37 / JUAN PABLO SAENZ / EDIFICIO 14-37 GRIS PISO 2 OFICINA 3 FRENTE A GETIONA</v>
          </cell>
          <cell r="K52" t="str">
            <v>997303591-0983222334</v>
          </cell>
          <cell r="M52" t="str">
            <v>QUITO</v>
          </cell>
          <cell r="N52" t="str">
            <v xml:space="preserve"> PICHINCHA </v>
          </cell>
          <cell r="O52" t="str">
            <v>QUITO</v>
          </cell>
        </row>
        <row r="53">
          <cell r="A53" t="str">
            <v>20003073205436</v>
          </cell>
          <cell r="B53">
            <v>498470</v>
          </cell>
          <cell r="C53" t="str">
            <v>20003073205436</v>
          </cell>
          <cell r="D53">
            <v>44943.651377314818</v>
          </cell>
          <cell r="E53" t="str">
            <v>BRELDYNG</v>
          </cell>
          <cell r="F53" t="str">
            <v>DESPACHO</v>
          </cell>
          <cell r="G53" t="str">
            <v>NORMAL</v>
          </cell>
          <cell r="H53" t="str">
            <v>BRICENO ROSALES EDIXON JAVIER</v>
          </cell>
          <cell r="I53" t="str">
            <v>964929897</v>
          </cell>
          <cell r="J53" t="str">
            <v>OFICINA COURIER / SANTA ELENA / LA LIBERTAD / LA LIBERTAD / AV 4TA / SN / ENTRE CALLE 22 Y 23 / OFICINA TRAMACO LA LIBERTAD AV. 4TA ENTRE CALLE 22 Y 23</v>
          </cell>
          <cell r="K53" t="str">
            <v>989547849</v>
          </cell>
          <cell r="M53" t="str">
            <v>LA LIBERTAD</v>
          </cell>
          <cell r="N53" t="str">
            <v xml:space="preserve"> SANTA ELENA </v>
          </cell>
          <cell r="O53" t="str">
            <v>LA LIBERTAD</v>
          </cell>
        </row>
        <row r="54">
          <cell r="A54" t="str">
            <v>20003073188892</v>
          </cell>
          <cell r="B54">
            <v>498469</v>
          </cell>
          <cell r="C54" t="str">
            <v>20003073188892</v>
          </cell>
          <cell r="D54">
            <v>44943.651377314818</v>
          </cell>
          <cell r="E54" t="str">
            <v>BRELDYNG</v>
          </cell>
          <cell r="F54" t="str">
            <v>DESPACHO</v>
          </cell>
          <cell r="G54" t="str">
            <v>NORMAL</v>
          </cell>
          <cell r="H54" t="str">
            <v>MAURICIO ANTONIO VASQUEZ VILLALBA</v>
          </cell>
          <cell r="I54" t="str">
            <v>1705266276</v>
          </cell>
          <cell r="J54" t="str">
            <v>OFICINA COURIER / PICHINCHA / QUITO / LLANO GRANDE / AV PANAMERICANA NORTE / KM 12 Y MEDIO / CALLE 28 DE JUNIO Y GARCIA MORENO / OFICINA FLEXNET PANAMERICANA NORTE KM 12 1/2, 28 DE JUNIO Y GARCIA MORE</v>
          </cell>
          <cell r="K54" t="str">
            <v>990517287</v>
          </cell>
          <cell r="M54" t="str">
            <v>QUITO</v>
          </cell>
          <cell r="N54" t="str">
            <v xml:space="preserve"> PICHINCHA </v>
          </cell>
          <cell r="O54" t="str">
            <v>QUITO</v>
          </cell>
        </row>
        <row r="55">
          <cell r="A55" t="str">
            <v>20003073193701</v>
          </cell>
          <cell r="B55">
            <v>498468</v>
          </cell>
          <cell r="C55" t="str">
            <v>20003073193701</v>
          </cell>
          <cell r="D55">
            <v>44943.651377314818</v>
          </cell>
          <cell r="E55" t="str">
            <v>BRELDYNG</v>
          </cell>
          <cell r="F55" t="str">
            <v>DESPACHO</v>
          </cell>
          <cell r="G55" t="str">
            <v>NORMAL</v>
          </cell>
          <cell r="H55" t="str">
            <v>MARIA GEORGINA CHACON MENDOZA</v>
          </cell>
          <cell r="I55" t="str">
            <v>920736329</v>
          </cell>
          <cell r="J55" t="str">
            <v>DOMICILIO / GUAYAS / MILAGRO / MILAGRO / AV VEINTIMILLA / SN / HERNESTO ALBAN / CDLA LAS PINAS CASA S/N CON CERRAMIENTO DE FIERRO Y MADERA A DOS CUADRAS DEL SUB CENTRO DE SALUD LAS PINAS</v>
          </cell>
          <cell r="K55" t="str">
            <v>992335072</v>
          </cell>
          <cell r="M55" t="str">
            <v>MILAGRO</v>
          </cell>
          <cell r="N55" t="str">
            <v xml:space="preserve"> GUAYAS </v>
          </cell>
          <cell r="O55" t="str">
            <v>MILAGRO</v>
          </cell>
        </row>
        <row r="56">
          <cell r="A56" t="str">
            <v>20003068442633</v>
          </cell>
          <cell r="B56">
            <v>498467</v>
          </cell>
          <cell r="C56" t="str">
            <v>20003068442633</v>
          </cell>
          <cell r="D56">
            <v>44943.651377314818</v>
          </cell>
          <cell r="E56" t="str">
            <v>BRELDYNG</v>
          </cell>
          <cell r="F56" t="str">
            <v>DESPACHO</v>
          </cell>
          <cell r="G56" t="str">
            <v>NORMAL</v>
          </cell>
          <cell r="H56" t="str">
            <v>JUAN PABLO TOBAR POZO</v>
          </cell>
          <cell r="I56" t="str">
            <v>1714745427</v>
          </cell>
          <cell r="J56" t="str">
            <v>TRABAJO / PICHINCHA / QUITO / COMITE DEL PUEBLO / ANTONIO BASANTES / SN / N73 / AVILA DE CARRETAS SALA DE VENTAS DE UN CONJUNTO DE DEPARTAMENTOS A 500 METROS DE LA AV ELOY ALFARO FRENTE A UNA BALLA PU</v>
          </cell>
          <cell r="K56" t="str">
            <v>998451648</v>
          </cell>
          <cell r="M56" t="str">
            <v>QUITO</v>
          </cell>
          <cell r="N56" t="str">
            <v xml:space="preserve"> PICHINCHA </v>
          </cell>
          <cell r="O56" t="str">
            <v>QUITO</v>
          </cell>
        </row>
        <row r="57">
          <cell r="A57" t="str">
            <v>20003070603016</v>
          </cell>
          <cell r="B57">
            <v>498466</v>
          </cell>
          <cell r="C57" t="str">
            <v>20003070603016</v>
          </cell>
          <cell r="D57">
            <v>44943.651377314818</v>
          </cell>
          <cell r="E57" t="str">
            <v>BRELDYNG</v>
          </cell>
          <cell r="F57" t="str">
            <v>DESPACHO</v>
          </cell>
          <cell r="G57" t="str">
            <v>NORMAL</v>
          </cell>
          <cell r="H57" t="str">
            <v>REA MONTALVO VERONICA ALEXANDRA</v>
          </cell>
          <cell r="I57" t="str">
            <v>603233404</v>
          </cell>
          <cell r="J57" t="str">
            <v xml:space="preserve"> / CHIMBORAZO / RIOBAMBA / VELOZ / AV BENALCAZAR / 17-66 / CHILE / ESQUINA CASA DE CERRAMIENTO DIAGONAL UNIDAD EDUCATIVA VIGOTSKY</v>
          </cell>
          <cell r="K57" t="str">
            <v>996243154</v>
          </cell>
          <cell r="M57" t="str">
            <v>RIOBAMBA</v>
          </cell>
          <cell r="N57" t="str">
            <v xml:space="preserve"> CHIMBORAZO </v>
          </cell>
          <cell r="O57" t="str">
            <v>RIOBAMBA</v>
          </cell>
        </row>
        <row r="58">
          <cell r="A58" t="str">
            <v>20003069964801</v>
          </cell>
          <cell r="B58">
            <v>498465</v>
          </cell>
          <cell r="C58" t="str">
            <v>20003069964801</v>
          </cell>
          <cell r="D58">
            <v>44943.651377314818</v>
          </cell>
          <cell r="E58" t="str">
            <v>BRELDYNG</v>
          </cell>
          <cell r="F58" t="str">
            <v>DESPACHO</v>
          </cell>
          <cell r="G58" t="str">
            <v>NORMAL</v>
          </cell>
          <cell r="H58" t="str">
            <v>MOYA VAICILLA ANDERSON STEEVEN</v>
          </cell>
          <cell r="I58" t="str">
            <v>202481057</v>
          </cell>
          <cell r="J58" t="str">
            <v xml:space="preserve"> / PICHINCHA / QUITO / COTOCOLLAO / AV DE LA PRENSA / SN / MANTA / COOP 9 DE OCTUBRE PASANDO OBELISCO SECTOR COTOCOLLAO</v>
          </cell>
          <cell r="K58" t="str">
            <v>991979549</v>
          </cell>
          <cell r="M58" t="str">
            <v>QUITO</v>
          </cell>
          <cell r="N58" t="str">
            <v xml:space="preserve"> PICHINCHA </v>
          </cell>
          <cell r="O58" t="str">
            <v>QUITO</v>
          </cell>
        </row>
        <row r="59">
          <cell r="A59" t="str">
            <v>BREDEVDOC0010</v>
          </cell>
          <cell r="B59">
            <v>498277</v>
          </cell>
          <cell r="C59" t="str">
            <v>BREDEVDOC0010</v>
          </cell>
          <cell r="D59">
            <v>44943.588067129633</v>
          </cell>
          <cell r="E59" t="str">
            <v>CONECEL_DOCUMENTOS</v>
          </cell>
          <cell r="F59" t="str">
            <v>DESPACHO</v>
          </cell>
          <cell r="H59" t="str">
            <v>OFICINAS BRELDYNG</v>
          </cell>
          <cell r="J59" t="str">
            <v>OFC BRELDYNG CALLE 7MO PASAJE 37ª Y V. EMILIO ROMERO, BODEGAS DE FERRETERIA ESPINOZA, BODEGA #8 (EXACTAMENTE QUEDA EN LA JUAN TANCA MARENGO KM. 4.5 PASANDO LA COCA COLA</v>
          </cell>
          <cell r="M59" t="str">
            <v>GUAYAQUIL</v>
          </cell>
        </row>
        <row r="60">
          <cell r="A60" t="str">
            <v>BREDEV_000009</v>
          </cell>
          <cell r="B60">
            <v>498218</v>
          </cell>
          <cell r="C60" t="str">
            <v>BREDEV_000009</v>
          </cell>
          <cell r="D60">
            <v>44943.55091435185</v>
          </cell>
          <cell r="E60" t="str">
            <v>CONECEL_DOCUMENTOS</v>
          </cell>
          <cell r="F60" t="str">
            <v>DESPACHO</v>
          </cell>
          <cell r="H60" t="str">
            <v>LOURDES QUINTERO (BREDLYNG)</v>
          </cell>
          <cell r="J60" t="str">
            <v>OFC BRELDYNG CALLE 7MO PASAJE 37ª Y V. EMILIO ROMERO, BODEGAS DE FERRETERIA ESPINOZA, BODEGA #8 (EXACTAMENTE QUEDA EN LA JUAN TANCA MARENGO KM. 4.5 PASANDO LA COCA COLA</v>
          </cell>
          <cell r="M60" t="str">
            <v>GUAYAQUIL</v>
          </cell>
        </row>
        <row r="61">
          <cell r="A61" t="str">
            <v>20003069999350</v>
          </cell>
          <cell r="B61">
            <v>498152</v>
          </cell>
          <cell r="C61" t="str">
            <v>20003069999350</v>
          </cell>
          <cell r="D61">
            <v>44943.498460648145</v>
          </cell>
          <cell r="E61" t="str">
            <v>CONECEL</v>
          </cell>
          <cell r="F61" t="str">
            <v>DESPACHO</v>
          </cell>
          <cell r="G61" t="str">
            <v>NORMAL</v>
          </cell>
          <cell r="H61" t="str">
            <v xml:space="preserve">CIRA ESTHER TAPIA RIVERA / </v>
          </cell>
          <cell r="I61" t="str">
            <v>301100343</v>
          </cell>
          <cell r="J61" t="str">
            <v>CUENCA / HUAYNACAPAC / AV HUAYNA CAPAC Y AV REPUBLICA EN EL HOSPITAL REGIONAL DEL IESS A UNA CUADRA DEL BLUE FISH ACUARIO</v>
          </cell>
          <cell r="K61" t="str">
            <v xml:space="preserve">983218708 /  </v>
          </cell>
          <cell r="L61" t="str">
            <v/>
          </cell>
          <cell r="M61" t="str">
            <v>CUENCA</v>
          </cell>
          <cell r="N61" t="str">
            <v>AZUAY</v>
          </cell>
          <cell r="O61" t="str">
            <v>CUENCA</v>
          </cell>
        </row>
        <row r="62">
          <cell r="A62" t="str">
            <v>20003070003405</v>
          </cell>
          <cell r="B62">
            <v>498151</v>
          </cell>
          <cell r="C62" t="str">
            <v>20003070003405</v>
          </cell>
          <cell r="D62">
            <v>44943.498460648145</v>
          </cell>
          <cell r="E62" t="str">
            <v>CONECEL</v>
          </cell>
          <cell r="F62" t="str">
            <v>DESPACHO</v>
          </cell>
          <cell r="G62" t="str">
            <v>NORMAL</v>
          </cell>
          <cell r="H62" t="str">
            <v xml:space="preserve">CIRA ESTHER TAPIA RIVERA / </v>
          </cell>
          <cell r="I62" t="str">
            <v>301100343</v>
          </cell>
          <cell r="J62" t="str">
            <v>CUENCA / HUAYNACAPAC / AV HUAYNA CAPAC Y AV REPUBLICA EN EL HOSPITAL REGIONAL DEL IESS A UNA CUADRA DEL BLUE FISH ACUARIO</v>
          </cell>
          <cell r="K62" t="str">
            <v xml:space="preserve">983218708 /  </v>
          </cell>
          <cell r="L62" t="str">
            <v/>
          </cell>
          <cell r="M62" t="str">
            <v>CUENCA</v>
          </cell>
          <cell r="N62" t="str">
            <v>AZUAY</v>
          </cell>
          <cell r="O62" t="str">
            <v>CUENCA</v>
          </cell>
        </row>
        <row r="63">
          <cell r="A63" t="str">
            <v>20003018928347_2</v>
          </cell>
          <cell r="B63">
            <v>498150</v>
          </cell>
          <cell r="C63" t="str">
            <v>20003018928347_2</v>
          </cell>
          <cell r="D63">
            <v>44943.498460648145</v>
          </cell>
          <cell r="E63" t="str">
            <v>CONECEL</v>
          </cell>
          <cell r="F63" t="str">
            <v>DESPACHO</v>
          </cell>
          <cell r="G63" t="str">
            <v>NORMAL</v>
          </cell>
          <cell r="H63" t="str">
            <v>CARLOS ALBERTO AGUAIZA SALDANA / ROBINS ALMENDARIZ CARMEN DEL ROCIO</v>
          </cell>
          <cell r="I63" t="str">
            <v>940881881</v>
          </cell>
          <cell r="J63" t="str">
            <v>DURAN / ELOY ALFARO / CALLE ALFREDO ADUM Y ENRIQUE GILBERT DETRAS DEL COLEGIO PEQUENOS TRAVIESOS CASA DE DOS PISOS COLOR CREMA</v>
          </cell>
          <cell r="K63" t="str">
            <v xml:space="preserve">992373599 /  </v>
          </cell>
          <cell r="M63" t="str">
            <v>DURAN</v>
          </cell>
          <cell r="N63" t="str">
            <v>GUAYAS</v>
          </cell>
          <cell r="O63" t="str">
            <v>DURAN</v>
          </cell>
        </row>
        <row r="64">
          <cell r="A64" t="str">
            <v>20003074400176</v>
          </cell>
          <cell r="B64">
            <v>498149</v>
          </cell>
          <cell r="C64" t="str">
            <v>20003074400176</v>
          </cell>
          <cell r="D64">
            <v>44943.498460648145</v>
          </cell>
          <cell r="E64" t="str">
            <v>CONECEL</v>
          </cell>
          <cell r="F64" t="str">
            <v>DESPACHO</v>
          </cell>
          <cell r="G64" t="str">
            <v>NORMAL</v>
          </cell>
          <cell r="H64" t="str">
            <v xml:space="preserve">VERONICA GABRIELA LOPEZ GALLEGOS / </v>
          </cell>
          <cell r="I64" t="str">
            <v>603450750</v>
          </cell>
          <cell r="J64" t="str">
            <v>RIOBAMBA / LIZARZABURU / BARRIO SAN JUAN CALLE OROZCO Y ARAYANES CASA DE 5 PISOS ESQUINERA DIAGONAL A LA FUNDACION DE NINOS ESPECIALES</v>
          </cell>
          <cell r="K64" t="str">
            <v>963674351 /  958907188</v>
          </cell>
          <cell r="L64" t="str">
            <v/>
          </cell>
          <cell r="M64" t="str">
            <v>RIOBAMBA</v>
          </cell>
          <cell r="N64" t="str">
            <v>CHIMBORAZO</v>
          </cell>
          <cell r="O64" t="str">
            <v>RIOBAMBA</v>
          </cell>
        </row>
        <row r="65">
          <cell r="A65" t="str">
            <v>20003074409130</v>
          </cell>
          <cell r="B65">
            <v>498148</v>
          </cell>
          <cell r="C65" t="str">
            <v>20003074409130</v>
          </cell>
          <cell r="D65">
            <v>44943.498460648145</v>
          </cell>
          <cell r="E65" t="str">
            <v>CONECEL</v>
          </cell>
          <cell r="F65" t="str">
            <v>DESPACHO</v>
          </cell>
          <cell r="G65" t="str">
            <v>NORMAL</v>
          </cell>
          <cell r="H65" t="str">
            <v xml:space="preserve">ALISSON MICAELA SILVA LOPEZ / </v>
          </cell>
          <cell r="I65" t="str">
            <v>605488147</v>
          </cell>
          <cell r="J65" t="str">
            <v>RIOBAMBA / LIZARZABURU / CALLE JACINTO GONZALES Y REY PACCHA EN UNA CASA DE UN PISO SIN PINTAR A MEDIA CUADRA DEL PARQUE DE PIEDRA</v>
          </cell>
          <cell r="K65" t="str">
            <v>958907188 /  963674351</v>
          </cell>
          <cell r="L65" t="str">
            <v/>
          </cell>
          <cell r="M65" t="str">
            <v>RIOBAMBA</v>
          </cell>
          <cell r="N65" t="str">
            <v>CHIMBORAZO</v>
          </cell>
          <cell r="O65" t="str">
            <v>RIOBAMBA</v>
          </cell>
        </row>
        <row r="66">
          <cell r="A66" t="str">
            <v>20003074382237</v>
          </cell>
          <cell r="B66">
            <v>498147</v>
          </cell>
          <cell r="C66" t="str">
            <v>20003074382237</v>
          </cell>
          <cell r="D66">
            <v>44943.498460648145</v>
          </cell>
          <cell r="E66" t="str">
            <v>CONECEL</v>
          </cell>
          <cell r="F66" t="str">
            <v>DESPACHO</v>
          </cell>
          <cell r="G66" t="str">
            <v>NORMAL</v>
          </cell>
          <cell r="H66" t="str">
            <v xml:space="preserve">HENDRY MARCELO PENALOZA CARCHI / </v>
          </cell>
          <cell r="I66" t="str">
            <v>105769129</v>
          </cell>
          <cell r="J66" t="str">
            <v>CUENCA / YANUNCAY / CALLE MANUEL DEFALLA Y BEETHOVEN CASA DE DOS PISOS COLOR BEIGE A DOS CUADRAS DEL MERCADO NARANCAY</v>
          </cell>
          <cell r="K66" t="str">
            <v>983075310 /  991108664</v>
          </cell>
          <cell r="L66" t="str">
            <v/>
          </cell>
          <cell r="M66" t="str">
            <v>CUENCA</v>
          </cell>
          <cell r="N66" t="str">
            <v>AZUAY</v>
          </cell>
          <cell r="O66" t="str">
            <v>CUENCA</v>
          </cell>
        </row>
        <row r="67">
          <cell r="A67" t="str">
            <v>20003074068111</v>
          </cell>
          <cell r="B67">
            <v>498146</v>
          </cell>
          <cell r="C67" t="str">
            <v>20003074068111</v>
          </cell>
          <cell r="D67">
            <v>44943.498460648145</v>
          </cell>
          <cell r="E67" t="str">
            <v>CONECEL</v>
          </cell>
          <cell r="F67" t="str">
            <v>DESPACHO</v>
          </cell>
          <cell r="G67" t="str">
            <v>NORMAL</v>
          </cell>
          <cell r="H67" t="str">
            <v xml:space="preserve">GABRIEL ALEJANDRO TENELEMA DIAZ / </v>
          </cell>
          <cell r="I67" t="str">
            <v>925105314</v>
          </cell>
          <cell r="J67" t="str">
            <v>MANTA / LOS ESTEROS / SECTOR IMPERIO/VIA MANTA ROCAFUERTE KILOMETRO 4 /URBANIZACION BETANIA CASA 37 COLOR BLANO CON BEIS/REDONDEL DEL IMPERIO</v>
          </cell>
          <cell r="K67" t="str">
            <v>979101283 /  925105314</v>
          </cell>
          <cell r="L67" t="str">
            <v/>
          </cell>
          <cell r="M67" t="str">
            <v>MANTA</v>
          </cell>
          <cell r="N67" t="str">
            <v>MANABI</v>
          </cell>
          <cell r="O67" t="str">
            <v>MANTA</v>
          </cell>
        </row>
        <row r="68">
          <cell r="A68" t="str">
            <v>20003073562942</v>
          </cell>
          <cell r="B68">
            <v>498145</v>
          </cell>
          <cell r="C68" t="str">
            <v>20003073562942</v>
          </cell>
          <cell r="D68">
            <v>44943.498460648145</v>
          </cell>
          <cell r="E68" t="str">
            <v>CONECEL</v>
          </cell>
          <cell r="F68" t="str">
            <v>DESPACHO</v>
          </cell>
          <cell r="G68" t="str">
            <v>NORMAL</v>
          </cell>
          <cell r="H68" t="str">
            <v xml:space="preserve">CRISTIAN JAVIER VACA CAIZA / </v>
          </cell>
          <cell r="I68" t="str">
            <v>1805087515</v>
          </cell>
          <cell r="J68" t="str">
            <v>AMBATO / IZAMBA / SAN FRANCISCO Y SANTA CLARA/CASA PORTON BEIGE/JUNTO RISBA COMIDA RAPIDA FTE GRANJA CUNICULA GOLDEN RABBIT</v>
          </cell>
          <cell r="K68" t="str">
            <v xml:space="preserve">987175017 /  </v>
          </cell>
          <cell r="L68" t="str">
            <v/>
          </cell>
          <cell r="M68" t="str">
            <v>AMBATO</v>
          </cell>
          <cell r="N68" t="str">
            <v>TUNGURAHUA</v>
          </cell>
          <cell r="O68" t="str">
            <v>AMBATO</v>
          </cell>
        </row>
        <row r="69">
          <cell r="A69" t="str">
            <v>20003068521342</v>
          </cell>
          <cell r="B69">
            <v>498144</v>
          </cell>
          <cell r="C69" t="str">
            <v>20003068521342</v>
          </cell>
          <cell r="D69">
            <v>44943.498460648145</v>
          </cell>
          <cell r="E69" t="str">
            <v>CONECEL</v>
          </cell>
          <cell r="F69" t="str">
            <v>DESPACHO</v>
          </cell>
          <cell r="G69" t="str">
            <v>NORMAL</v>
          </cell>
          <cell r="H69" t="str">
            <v xml:space="preserve">FABIAN ANDRES NETO LOJA / </v>
          </cell>
          <cell r="I69" t="str">
            <v>503804411</v>
          </cell>
          <cell r="J69" t="str">
            <v>SALCEDO / SALCEDO / YACCHIL Y CALLE E / CASA ESQUINERA COLOR AMARILLA CON ROJO DE UN PISO CERCA DEL REDONDEL DEL PRINCIPE HACIA LAS RIELES DEL TREN</v>
          </cell>
          <cell r="K69" t="str">
            <v>996348350 /  961003776</v>
          </cell>
          <cell r="L69" t="str">
            <v/>
          </cell>
          <cell r="M69" t="str">
            <v>SALCEDO</v>
          </cell>
          <cell r="N69" t="str">
            <v>COTOPAXI</v>
          </cell>
          <cell r="O69" t="str">
            <v>SALCEDO</v>
          </cell>
        </row>
        <row r="70">
          <cell r="A70" t="str">
            <v>20003073562603</v>
          </cell>
          <cell r="B70">
            <v>498130</v>
          </cell>
          <cell r="C70" t="str">
            <v>20003073562603</v>
          </cell>
          <cell r="D70">
            <v>44943.498449074075</v>
          </cell>
          <cell r="E70" t="str">
            <v>CONECEL</v>
          </cell>
          <cell r="F70" t="str">
            <v>DESPACHO</v>
          </cell>
          <cell r="G70" t="str">
            <v>NORMAL</v>
          </cell>
          <cell r="H70" t="str">
            <v xml:space="preserve">DEYDA BELEN LLANOS SANCHEZ / </v>
          </cell>
          <cell r="I70" t="str">
            <v>1722893524</v>
          </cell>
          <cell r="J70" t="str">
            <v>QUITO / CALDERON / BARRIO CARAPUNGO CALLE RIO MARANON N13-49 Y RIO COCA CASA DE DOS PISOS COLOR BLANCO JUNTO A LA CARNICERIA DON FA</v>
          </cell>
          <cell r="K70" t="str">
            <v>987727748 /  982760676</v>
          </cell>
          <cell r="L70" t="str">
            <v/>
          </cell>
          <cell r="M70" t="str">
            <v>QUITO</v>
          </cell>
          <cell r="N70" t="str">
            <v>PICHINCHA</v>
          </cell>
          <cell r="O70" t="str">
            <v>QUITO</v>
          </cell>
        </row>
        <row r="71">
          <cell r="A71" t="str">
            <v>20003073523665</v>
          </cell>
          <cell r="B71">
            <v>498129</v>
          </cell>
          <cell r="C71" t="str">
            <v>20003073523665</v>
          </cell>
          <cell r="D71">
            <v>44943.498449074075</v>
          </cell>
          <cell r="E71" t="str">
            <v>CONECEL</v>
          </cell>
          <cell r="F71" t="str">
            <v>DESPACHO</v>
          </cell>
          <cell r="G71" t="str">
            <v>NORMAL</v>
          </cell>
          <cell r="H71" t="str">
            <v xml:space="preserve">FULGEN ANTONIO LINARES CASTILLO / </v>
          </cell>
          <cell r="I71" t="str">
            <v>151909165</v>
          </cell>
          <cell r="J71" t="str">
            <v>CUENCA / EL VECINO / CALLE OCTAVIO CHACON MOSCOSO Y SEGUNDA TRANSVERSAL LUGAR DE ENTREGA CERVECERIA LA PAZ DETRAS DE LA TABERNA LICUOR</v>
          </cell>
          <cell r="K71" t="str">
            <v>983802533 /  998614933</v>
          </cell>
          <cell r="L71" t="str">
            <v/>
          </cell>
          <cell r="M71" t="str">
            <v>CUENCA</v>
          </cell>
          <cell r="N71" t="str">
            <v>AZUAY</v>
          </cell>
          <cell r="O71" t="str">
            <v>CUENCA</v>
          </cell>
        </row>
        <row r="72">
          <cell r="A72" t="str">
            <v>20003073538356</v>
          </cell>
          <cell r="B72">
            <v>498128</v>
          </cell>
          <cell r="C72" t="str">
            <v>20003073538356</v>
          </cell>
          <cell r="D72">
            <v>44943.498449074075</v>
          </cell>
          <cell r="E72" t="str">
            <v>CONECEL</v>
          </cell>
          <cell r="F72" t="str">
            <v>DESPACHO</v>
          </cell>
          <cell r="G72" t="str">
            <v>NORMAL</v>
          </cell>
          <cell r="H72" t="str">
            <v xml:space="preserve">GEOVANNA ELIZABETH AYALA APOLO / </v>
          </cell>
          <cell r="I72" t="str">
            <v>704363050</v>
          </cell>
          <cell r="J72" t="str">
            <v>MACHALA / LA PROVIDENCIA / CALLE ITALIA ENTRE HAITI Y PARAGUAY DEPOSITO IESS DOS AMARILLOAZUL Y ROJO UNA CUANDRA ANTES DE LA CAPILLA</v>
          </cell>
          <cell r="K72" t="str">
            <v xml:space="preserve">984131251 /  </v>
          </cell>
          <cell r="L72" t="str">
            <v/>
          </cell>
          <cell r="M72" t="str">
            <v>MACHALA</v>
          </cell>
          <cell r="N72" t="str">
            <v>ELORO</v>
          </cell>
          <cell r="O72" t="str">
            <v>MACHALA</v>
          </cell>
        </row>
        <row r="73">
          <cell r="A73" t="str">
            <v>20003063979360</v>
          </cell>
          <cell r="B73">
            <v>498127</v>
          </cell>
          <cell r="C73" t="str">
            <v>20003063979360</v>
          </cell>
          <cell r="D73">
            <v>44943.498449074075</v>
          </cell>
          <cell r="E73" t="str">
            <v>CONECEL</v>
          </cell>
          <cell r="F73" t="str">
            <v>DESPACHO</v>
          </cell>
          <cell r="G73" t="str">
            <v>NORMAL</v>
          </cell>
          <cell r="H73" t="str">
            <v xml:space="preserve">SANTIAGO MARCIAL CABEZAS LLERENA / </v>
          </cell>
          <cell r="I73" t="str">
            <v>603608449</v>
          </cell>
          <cell r="J73" t="str">
            <v>RIOBAMBA / LIZARZABURU / CUIDADELA PUCARA CLL RIO DE JANEIRO Y BRASILIA CASA DE 1P/CLR BLANCO A 1 CRD D UPC DE PUCARA</v>
          </cell>
          <cell r="K73" t="str">
            <v xml:space="preserve">962927696 /  </v>
          </cell>
          <cell r="L73" t="str">
            <v/>
          </cell>
          <cell r="M73" t="str">
            <v>RIOBAMBA</v>
          </cell>
          <cell r="N73" t="str">
            <v>CHIMBORAZO</v>
          </cell>
          <cell r="O73" t="str">
            <v>RIOBAMBA</v>
          </cell>
        </row>
        <row r="74">
          <cell r="A74" t="str">
            <v>20003073541105</v>
          </cell>
          <cell r="B74">
            <v>498126</v>
          </cell>
          <cell r="C74" t="str">
            <v>20003073541105</v>
          </cell>
          <cell r="D74">
            <v>44943.498449074075</v>
          </cell>
          <cell r="E74" t="str">
            <v>CONECEL</v>
          </cell>
          <cell r="F74" t="str">
            <v>DESPACHO</v>
          </cell>
          <cell r="G74" t="str">
            <v>NORMAL</v>
          </cell>
          <cell r="H74" t="str">
            <v xml:space="preserve">IVAN MANUEL VELEZ CEDENO / </v>
          </cell>
          <cell r="I74" t="str">
            <v>1350139901</v>
          </cell>
          <cell r="J74" t="str">
            <v>PORTOVIEJO / ANDRES DE VERA / AV MANABI Y LUIS TIBURCIO MACIAS URBANIZACION GIRASOLES TRABAJA EN GARITA A 2 CUADRAS ALMACEN DE TELAS LA PAZ</v>
          </cell>
          <cell r="K74" t="str">
            <v xml:space="preserve">969355958 /  </v>
          </cell>
          <cell r="L74" t="str">
            <v/>
          </cell>
          <cell r="M74" t="str">
            <v>PORTOVIEJO</v>
          </cell>
          <cell r="N74" t="str">
            <v>MANABI</v>
          </cell>
          <cell r="O74" t="str">
            <v>PORTOVIEJO</v>
          </cell>
        </row>
        <row r="75">
          <cell r="A75" t="str">
            <v>18031692</v>
          </cell>
          <cell r="B75">
            <v>498125</v>
          </cell>
          <cell r="C75" t="str">
            <v>18031692</v>
          </cell>
          <cell r="D75">
            <v>44943.498449074075</v>
          </cell>
          <cell r="E75" t="str">
            <v>CONECEL</v>
          </cell>
          <cell r="F75" t="str">
            <v>DESPACHO</v>
          </cell>
          <cell r="G75" t="str">
            <v>NORMAL</v>
          </cell>
          <cell r="H75" t="str">
            <v xml:space="preserve">EDISON FERNANDO ALVAREZ ALVAREZ / </v>
          </cell>
          <cell r="I75" t="str">
            <v>5.02958E+11</v>
          </cell>
          <cell r="J75" t="str">
            <v>LATACUNGA / MATRIZ / JUAN ABEL ECHEVERRIA &amp; C. QUITO EN CENTRO COMERCIAL SAN PEDRO OFIC. 309 3ER PISO</v>
          </cell>
          <cell r="K75" t="str">
            <v>990740688 /  958830911</v>
          </cell>
          <cell r="M75" t="str">
            <v>LATACUNGA</v>
          </cell>
          <cell r="N75" t="str">
            <v>COTOPAXI</v>
          </cell>
          <cell r="O75" t="str">
            <v>LATACUNGA</v>
          </cell>
        </row>
        <row r="76">
          <cell r="A76" t="str">
            <v>20003073524076</v>
          </cell>
          <cell r="B76">
            <v>498124</v>
          </cell>
          <cell r="C76" t="str">
            <v>20003073524076</v>
          </cell>
          <cell r="D76">
            <v>44943.498449074075</v>
          </cell>
          <cell r="E76" t="str">
            <v>CONECEL</v>
          </cell>
          <cell r="F76" t="str">
            <v>DESPACHO</v>
          </cell>
          <cell r="G76" t="str">
            <v>NORMAL</v>
          </cell>
          <cell r="H76" t="str">
            <v xml:space="preserve">RAMIRO XAVIER YAJAMIN GUASHPA / </v>
          </cell>
          <cell r="I76" t="str">
            <v>603612839</v>
          </cell>
          <cell r="J76" t="str">
            <v>LATACUNGA / MATRIZ / CALLE QUITO Y AV ATAHUALPA UNIDAD EDUCATIVO DR.JOSE MARIA VELASCO IBARRA</v>
          </cell>
          <cell r="K76" t="str">
            <v xml:space="preserve">994611485 /  </v>
          </cell>
          <cell r="L76" t="str">
            <v/>
          </cell>
          <cell r="M76" t="str">
            <v>LATACUNGA</v>
          </cell>
          <cell r="N76" t="str">
            <v>COTOPAXI</v>
          </cell>
          <cell r="O76" t="str">
            <v>LATACUNGA</v>
          </cell>
        </row>
        <row r="77">
          <cell r="A77" t="str">
            <v>20003073524391</v>
          </cell>
          <cell r="B77">
            <v>498123</v>
          </cell>
          <cell r="C77" t="str">
            <v>20003073524391</v>
          </cell>
          <cell r="D77">
            <v>44943.498449074075</v>
          </cell>
          <cell r="E77" t="str">
            <v>CONECEL</v>
          </cell>
          <cell r="F77" t="str">
            <v>DESPACHO</v>
          </cell>
          <cell r="G77" t="str">
            <v>NORMAL</v>
          </cell>
          <cell r="H77" t="str">
            <v xml:space="preserve">ADRIAN ALBERTO MEJIA MOLINA / </v>
          </cell>
          <cell r="I77" t="str">
            <v>1317906418</v>
          </cell>
          <cell r="J77" t="str">
            <v>MANTA / ELOY ALFARO / CALLE 25 Y C.M 4 EN HOSTAL ALBATROS FRENTE AL CEMENTERIO AL LADO DE LA IGLESIA PERPETUO SOCORRO</v>
          </cell>
          <cell r="K77" t="str">
            <v xml:space="preserve">960138545 /  </v>
          </cell>
          <cell r="L77" t="str">
            <v/>
          </cell>
          <cell r="M77" t="str">
            <v>MANTA</v>
          </cell>
          <cell r="N77" t="str">
            <v>MANABI</v>
          </cell>
          <cell r="O77" t="str">
            <v>MANTA</v>
          </cell>
        </row>
        <row r="78">
          <cell r="A78" t="str">
            <v>20003073205854 </v>
          </cell>
          <cell r="B78">
            <v>498122</v>
          </cell>
          <cell r="C78" t="str">
            <v>20003073205854 </v>
          </cell>
          <cell r="D78">
            <v>44943.498449074075</v>
          </cell>
          <cell r="E78" t="str">
            <v>CONECEL</v>
          </cell>
          <cell r="F78" t="str">
            <v>DESPACHO</v>
          </cell>
          <cell r="G78" t="str">
            <v>NORMAL</v>
          </cell>
          <cell r="H78" t="str">
            <v xml:space="preserve">VERONICA BEATRIZ GUAPISACA CARDOSO / </v>
          </cell>
          <cell r="I78" t="str">
            <v>107568636</v>
          </cell>
          <cell r="J78" t="str">
            <v>CUENCA / TOTORACOCHA / CALLE ANTISANA Entre SANAN CAJAS Y SARAURCO CS 3P BLANCA CON PORTON CAFE/FRENTE ACADEMIA CUENCA</v>
          </cell>
          <cell r="K78" t="str">
            <v xml:space="preserve">983732288 /  </v>
          </cell>
          <cell r="L78" t="str">
            <v/>
          </cell>
          <cell r="M78" t="str">
            <v>CUENCA</v>
          </cell>
          <cell r="N78" t="str">
            <v>AZUAY</v>
          </cell>
          <cell r="O78" t="str">
            <v>CUENCA</v>
          </cell>
        </row>
        <row r="79">
          <cell r="A79" t="str">
            <v>20003073185731</v>
          </cell>
          <cell r="B79">
            <v>498121</v>
          </cell>
          <cell r="C79" t="str">
            <v>20003073185731</v>
          </cell>
          <cell r="D79">
            <v>44943.498449074075</v>
          </cell>
          <cell r="E79" t="str">
            <v>CONECEL</v>
          </cell>
          <cell r="F79" t="str">
            <v>DESPACHO</v>
          </cell>
          <cell r="G79" t="str">
            <v>NORMAL</v>
          </cell>
          <cell r="H79" t="str">
            <v xml:space="preserve">FABIAN PATRICIO PUNINA PUNINA / </v>
          </cell>
          <cell r="I79" t="str">
            <v>1804832663</v>
          </cell>
          <cell r="J79" t="str">
            <v>AMBATO / LA MATRIZ / RETIRO EN AGENCIA TRAMACO SUCURSAL AV ATAHUALPA ENTRE RIO PAYAMINO Y RIO MISAHUALLI DETRAS DE QUITO MOTORS</v>
          </cell>
          <cell r="K79" t="str">
            <v xml:space="preserve">983196885 /  </v>
          </cell>
          <cell r="L79" t="str">
            <v/>
          </cell>
          <cell r="M79" t="str">
            <v>AMBATO</v>
          </cell>
          <cell r="N79" t="str">
            <v>TUNGURAHUA</v>
          </cell>
          <cell r="O79" t="str">
            <v>AMBATO</v>
          </cell>
        </row>
        <row r="80">
          <cell r="A80" t="str">
            <v>20003073548150</v>
          </cell>
          <cell r="B80">
            <v>498120</v>
          </cell>
          <cell r="C80" t="str">
            <v>20003073548150</v>
          </cell>
          <cell r="D80">
            <v>44943.498449074075</v>
          </cell>
          <cell r="E80" t="str">
            <v>CONECEL</v>
          </cell>
          <cell r="F80" t="str">
            <v>DESPACHO</v>
          </cell>
          <cell r="G80" t="str">
            <v>NORMAL</v>
          </cell>
          <cell r="H80" t="str">
            <v xml:space="preserve">DENNYS ANDRES AIGUA MOYOTA / </v>
          </cell>
          <cell r="I80" t="str">
            <v>650250160</v>
          </cell>
          <cell r="J80" t="str">
            <v>RIOBAMBA / MALDONADO / CALLE LEONIDAS PLAZA Y DIEGO RIVERA CASA DE COLOR AMARILLO DE UN PISO A UNA CUADRA DE LA FERRETERIA COMERCIAL SAN FRANCISCO CIA LTDA</v>
          </cell>
          <cell r="K80" t="str">
            <v xml:space="preserve">962103739 /  </v>
          </cell>
          <cell r="L80" t="str">
            <v/>
          </cell>
          <cell r="M80" t="str">
            <v>RIOBAMBA</v>
          </cell>
          <cell r="N80" t="str">
            <v>CHIMBORAZO</v>
          </cell>
          <cell r="O80" t="str">
            <v>RIOBAMBA</v>
          </cell>
        </row>
        <row r="81">
          <cell r="A81" t="str">
            <v>20003072243741</v>
          </cell>
          <cell r="B81">
            <v>498119</v>
          </cell>
          <cell r="C81" t="str">
            <v>20003072243741</v>
          </cell>
          <cell r="D81">
            <v>44943.498449074075</v>
          </cell>
          <cell r="E81" t="str">
            <v>CONECEL</v>
          </cell>
          <cell r="F81" t="str">
            <v>DESPACHO</v>
          </cell>
          <cell r="G81" t="str">
            <v>NORMAL</v>
          </cell>
          <cell r="H81" t="str">
            <v xml:space="preserve">ANDRES OSWALDO POZO RODRIGUEZ / </v>
          </cell>
          <cell r="I81" t="str">
            <v>604024687</v>
          </cell>
          <cell r="J81" t="str">
            <v>RIOBAMBA / VELASCO / CALLE JAVIER ESPINOZA N29-31 Y JAIME ROLDOS AGUILERA CASA DE UN PISO COLOR BEIGE DE PIEDRA FRENTE A LA MECANICA RX8</v>
          </cell>
          <cell r="K81" t="str">
            <v xml:space="preserve">962611609 /  </v>
          </cell>
          <cell r="L81" t="str">
            <v/>
          </cell>
          <cell r="M81" t="str">
            <v>RIOBAMBA</v>
          </cell>
          <cell r="N81" t="str">
            <v>CHIMBORAZO</v>
          </cell>
          <cell r="O81" t="str">
            <v>RIOBAMBA</v>
          </cell>
        </row>
        <row r="82">
          <cell r="A82" t="str">
            <v>20003073205870</v>
          </cell>
          <cell r="B82">
            <v>498118</v>
          </cell>
          <cell r="C82" t="str">
            <v>20003073205870</v>
          </cell>
          <cell r="D82">
            <v>44943.498449074075</v>
          </cell>
          <cell r="E82" t="str">
            <v>CONECEL</v>
          </cell>
          <cell r="F82" t="str">
            <v>DESPACHO</v>
          </cell>
          <cell r="G82" t="str">
            <v>NORMAL</v>
          </cell>
          <cell r="H82" t="str">
            <v xml:space="preserve">SEGUNDO TEODULO CORTEZ MONTANO / </v>
          </cell>
          <cell r="I82" t="str">
            <v>800956542</v>
          </cell>
          <cell r="J82" t="str">
            <v>MANTA / MANTA / Urbanizacion Manta Hills. Calle Jesus de Nazareth, Frente al complejo deportivo Metal Hierro Manta frente a SUBESTACION ELECTRICA MANTA 4 Y LA PISTA DE MOTOCROS</v>
          </cell>
          <cell r="K82" t="str">
            <v>995546259 /  994485431</v>
          </cell>
          <cell r="L82" t="str">
            <v/>
          </cell>
          <cell r="M82" t="str">
            <v>MANTA</v>
          </cell>
          <cell r="N82" t="str">
            <v>MANABI</v>
          </cell>
          <cell r="O82" t="str">
            <v>MANTA</v>
          </cell>
        </row>
        <row r="83">
          <cell r="A83" t="str">
            <v>20003068506144</v>
          </cell>
          <cell r="B83">
            <v>498117</v>
          </cell>
          <cell r="C83" t="str">
            <v>20003068506144</v>
          </cell>
          <cell r="D83">
            <v>44943.498449074075</v>
          </cell>
          <cell r="E83" t="str">
            <v>CONECEL</v>
          </cell>
          <cell r="F83" t="str">
            <v>DESPACHO</v>
          </cell>
          <cell r="G83" t="str">
            <v>NORMAL</v>
          </cell>
          <cell r="H83" t="str">
            <v xml:space="preserve">JEFFERSON ANTONIO COELLO FRANCO / </v>
          </cell>
          <cell r="I83" t="str">
            <v>2400295263</v>
          </cell>
          <cell r="J83" t="str">
            <v>SANTO DOMINGO / SANTO DOMINGO / ANTIGUA VIA QUEVEDO KM 3 MARGEN IZQUIERDO ENTRANDO A VILLA FLORIDA ENTREGAR EN EL PATIO DE CARROS AUTOMOTORES AMBATO FRENTE DE UNA CRUZ AZUL</v>
          </cell>
          <cell r="K83" t="str">
            <v>969542048 /  939518021</v>
          </cell>
          <cell r="L83" t="str">
            <v/>
          </cell>
          <cell r="M83" t="str">
            <v>SANTO DOMINGO</v>
          </cell>
          <cell r="N83" t="str">
            <v>SANTODOMINGODELOSTSACHILAS</v>
          </cell>
          <cell r="O83" t="str">
            <v>SANTO DOMINGO</v>
          </cell>
        </row>
        <row r="84">
          <cell r="A84" t="str">
            <v>20003073137836</v>
          </cell>
          <cell r="B84">
            <v>498116</v>
          </cell>
          <cell r="C84" t="str">
            <v>20003073137836</v>
          </cell>
          <cell r="D84">
            <v>44943.498449074075</v>
          </cell>
          <cell r="E84" t="str">
            <v>CONECEL</v>
          </cell>
          <cell r="F84" t="str">
            <v>DESPACHO</v>
          </cell>
          <cell r="G84" t="str">
            <v>NORMAL</v>
          </cell>
          <cell r="H84" t="str">
            <v>FABIAN MAURICIO MEDINA VINTIMILLA / MUNOZ BARRETO MARIA ELENA</v>
          </cell>
          <cell r="I84" t="str">
            <v>102180155</v>
          </cell>
          <cell r="J84" t="str">
            <v>CUENCA / TOTORACOCHA / V HURTADO DE MENDOZA Y CERRO RICO/CASA DE 2P COLOR BLANCO VIVE EN PISO2/REF ABAJO HAY ALMACEN SANCHEZ DE REPUESTOS PARA CARRO/JUNTO A AUTOMOTRIZ ORTIZ</v>
          </cell>
          <cell r="K84" t="str">
            <v>983731391 /  998387793</v>
          </cell>
          <cell r="M84" t="str">
            <v>CUENCA</v>
          </cell>
          <cell r="N84" t="str">
            <v>AZUAY</v>
          </cell>
          <cell r="O84" t="str">
            <v>CUENCA</v>
          </cell>
        </row>
        <row r="85">
          <cell r="A85" t="str">
            <v>20003073171204</v>
          </cell>
          <cell r="B85">
            <v>498115</v>
          </cell>
          <cell r="C85" t="str">
            <v>20003073171204</v>
          </cell>
          <cell r="D85">
            <v>44943.498449074075</v>
          </cell>
          <cell r="E85" t="str">
            <v>CONECEL</v>
          </cell>
          <cell r="F85" t="str">
            <v>DESPACHO</v>
          </cell>
          <cell r="G85" t="str">
            <v>NORMAL</v>
          </cell>
          <cell r="H85" t="str">
            <v xml:space="preserve">PABLO ANDRES TADAY SANCHO / </v>
          </cell>
          <cell r="I85" t="str">
            <v>1753986825</v>
          </cell>
          <cell r="J85" t="str">
            <v>QUITO / TUMBACO / AV UNIVERSITARIA Y SAN FRANCISCO CASA DE DOS PISOS COLOR CREMA JUNTO A UN TALLER MECANICO DE CARROS</v>
          </cell>
          <cell r="K85" t="str">
            <v>984159587 /  989270958</v>
          </cell>
          <cell r="L85" t="str">
            <v/>
          </cell>
          <cell r="M85" t="str">
            <v>QUITO</v>
          </cell>
          <cell r="N85" t="str">
            <v>PICHINCHA</v>
          </cell>
          <cell r="O85" t="str">
            <v>QUITO</v>
          </cell>
        </row>
        <row r="86">
          <cell r="A86" t="str">
            <v>20003068939909</v>
          </cell>
          <cell r="B86">
            <v>498114</v>
          </cell>
          <cell r="C86" t="str">
            <v>20003068939909</v>
          </cell>
          <cell r="D86">
            <v>44943.498449074075</v>
          </cell>
          <cell r="E86" t="str">
            <v>CONECEL</v>
          </cell>
          <cell r="F86" t="str">
            <v>DESPACHO</v>
          </cell>
          <cell r="G86" t="str">
            <v>NORMAL</v>
          </cell>
          <cell r="H86" t="str">
            <v xml:space="preserve">CARLOS EMILIO SILVA MONTESDEOCA / </v>
          </cell>
          <cell r="I86" t="str">
            <v>1706349493</v>
          </cell>
          <cell r="J86" t="str">
            <v>QUITO / ITCHIMBIA / BARRIO EL DORADO CALLE IQUIQUE Y LUIS SODIRO N13-191 MZ 24 AL 21 DIAGONAL A LA FACULTAD OBSTETRICA DE LA UNIVERSIDAD CENTRAL</v>
          </cell>
          <cell r="K86" t="str">
            <v xml:space="preserve">992453697 /  </v>
          </cell>
          <cell r="L86" t="str">
            <v/>
          </cell>
          <cell r="M86" t="str">
            <v>QUITO</v>
          </cell>
          <cell r="N86" t="str">
            <v>PICHINCHA</v>
          </cell>
          <cell r="O86" t="str">
            <v>QUITO</v>
          </cell>
        </row>
        <row r="87">
          <cell r="A87" t="str">
            <v>20003073161384</v>
          </cell>
          <cell r="B87">
            <v>498113</v>
          </cell>
          <cell r="C87" t="str">
            <v>20003073161384</v>
          </cell>
          <cell r="D87">
            <v>44943.498449074075</v>
          </cell>
          <cell r="E87" t="str">
            <v>CONECEL</v>
          </cell>
          <cell r="F87" t="str">
            <v>DESPACHO</v>
          </cell>
          <cell r="G87" t="str">
            <v>NORMAL</v>
          </cell>
          <cell r="H87" t="str">
            <v xml:space="preserve">PATRICIA JACKELINE VASQUEZ YANZA / </v>
          </cell>
          <cell r="I87" t="str">
            <v>923460976</v>
          </cell>
          <cell r="J87" t="str">
            <v>GUAYAQUIL / TARQUI / CDLA SAMANES 6 MZ 944 VLL 33 CASA DE DOS PISOS FRENTE AL PARQUE LINEAL DE SAMANES A UNA CUADRA DE LA IGLESIA AMOR Y VERDAD</v>
          </cell>
          <cell r="K87" t="str">
            <v xml:space="preserve">981613105 /  </v>
          </cell>
          <cell r="M87" t="str">
            <v>GUAYAQUIL</v>
          </cell>
          <cell r="N87" t="str">
            <v>GUAYAS</v>
          </cell>
          <cell r="O87" t="str">
            <v>GUAYAQUIL</v>
          </cell>
        </row>
        <row r="88">
          <cell r="A88" t="str">
            <v>20003073184605</v>
          </cell>
          <cell r="B88">
            <v>498112</v>
          </cell>
          <cell r="C88" t="str">
            <v>20003073184605</v>
          </cell>
          <cell r="D88">
            <v>44943.498449074075</v>
          </cell>
          <cell r="E88" t="str">
            <v>CONECEL</v>
          </cell>
          <cell r="F88" t="str">
            <v>DESPACHO</v>
          </cell>
          <cell r="G88" t="str">
            <v>NORMAL</v>
          </cell>
          <cell r="H88" t="str">
            <v xml:space="preserve">CAMILA ANDREA PACHECO MAYEZA / </v>
          </cell>
          <cell r="I88" t="str">
            <v>956995187</v>
          </cell>
          <cell r="J88" t="str">
            <v>GUAYAQUIL / TARQUI / CDLA LA ALBORADA 5TA ETAPA MZ DD VILL 3 CASA DE 2 PISOS A LOS ALTOS DE LA FARMACIA 911</v>
          </cell>
          <cell r="K88" t="str">
            <v>963149272 /  963264675</v>
          </cell>
          <cell r="M88" t="str">
            <v>GUAYAQUIL</v>
          </cell>
          <cell r="N88" t="str">
            <v>GUAYAS</v>
          </cell>
          <cell r="O88" t="str">
            <v>GUAYAQUIL</v>
          </cell>
        </row>
        <row r="89">
          <cell r="A89" t="str">
            <v>20003073137873</v>
          </cell>
          <cell r="B89">
            <v>498143</v>
          </cell>
          <cell r="C89" t="str">
            <v>20003073137873</v>
          </cell>
          <cell r="D89">
            <v>44943.498449074075</v>
          </cell>
          <cell r="E89" t="str">
            <v>CONECEL</v>
          </cell>
          <cell r="F89" t="str">
            <v>DESPACHO</v>
          </cell>
          <cell r="G89" t="str">
            <v>NORMAL</v>
          </cell>
          <cell r="H89" t="str">
            <v xml:space="preserve">LEONEL MAURICIO RIOFRIO REQUELME / </v>
          </cell>
          <cell r="I89" t="str">
            <v>1723324438</v>
          </cell>
          <cell r="J89" t="str">
            <v>SANTO DOMINGO / SANTO DOMINGO / AV LA LORENA Y RIO LELIA ENTREGAR EN EL HOSPITAL GENERAL DEL IESS AREA DE EMERGENCIAS FRENTE A UNA FARMACIA LA CRUZ AZUL</v>
          </cell>
          <cell r="K89" t="str">
            <v xml:space="preserve">982822916 /  </v>
          </cell>
          <cell r="L89" t="str">
            <v/>
          </cell>
          <cell r="M89" t="str">
            <v>SANTO DOMINGO</v>
          </cell>
          <cell r="N89" t="str">
            <v>SANTODOMINGODELOSTSACHILAS</v>
          </cell>
          <cell r="O89" t="str">
            <v>SANTO DOMINGO</v>
          </cell>
        </row>
        <row r="90">
          <cell r="A90" t="str">
            <v>20003072234603</v>
          </cell>
          <cell r="B90">
            <v>498111</v>
          </cell>
          <cell r="C90" t="str">
            <v>20003072234603</v>
          </cell>
          <cell r="D90">
            <v>44943.498449074075</v>
          </cell>
          <cell r="E90" t="str">
            <v>CONECEL</v>
          </cell>
          <cell r="F90" t="str">
            <v>DESPACHO</v>
          </cell>
          <cell r="G90" t="str">
            <v>NORMAL</v>
          </cell>
          <cell r="H90" t="str">
            <v>ANTONIO ALBERTO MEJIA BATIOJA / DARWIN MEJIA PLAZA</v>
          </cell>
          <cell r="I90" t="str">
            <v>800725392</v>
          </cell>
          <cell r="J90" t="str">
            <v>MACHALA / JUBONES / CDLA PRIMAVERA VIA A LA PRIMAVERA MZ 5 Y 7MA AVENIDA FRENTE A LA FARMACIA OROPHARMA CASA DE DOS PISOS A UNA CUADRA DE PAGALO GROUP</v>
          </cell>
          <cell r="K90" t="str">
            <v>989610537 /  959851972</v>
          </cell>
          <cell r="L90" t="str">
            <v/>
          </cell>
          <cell r="M90" t="str">
            <v>MACHALA</v>
          </cell>
          <cell r="N90" t="str">
            <v>ELORO</v>
          </cell>
          <cell r="O90" t="str">
            <v>MACHALA</v>
          </cell>
        </row>
        <row r="91">
          <cell r="A91" t="str">
            <v>20003074068118</v>
          </cell>
          <cell r="B91">
            <v>498142</v>
          </cell>
          <cell r="C91" t="str">
            <v>20003074068118</v>
          </cell>
          <cell r="D91">
            <v>44943.498449074075</v>
          </cell>
          <cell r="E91" t="str">
            <v>CONECEL</v>
          </cell>
          <cell r="F91" t="str">
            <v>DESPACHO</v>
          </cell>
          <cell r="G91" t="str">
            <v>NORMAL</v>
          </cell>
          <cell r="H91" t="str">
            <v xml:space="preserve">JORGE ENRIQUE BAILON SOLEDISPA / </v>
          </cell>
          <cell r="I91" t="str">
            <v>1303295941</v>
          </cell>
          <cell r="J91" t="str">
            <v>PORTOVIEJO / 12DE MARZO / CALLE 5 DE JUNIO Y CALLEJON ROBLE/A LADO DE UNA PIZZERIA BENAVIDES BAILON CASA DE DOS PISOS VERDE CERCA DE TIENDA EN LA ZONA</v>
          </cell>
          <cell r="K91" t="str">
            <v xml:space="preserve">984179663 /  </v>
          </cell>
          <cell r="L91" t="str">
            <v/>
          </cell>
          <cell r="M91" t="str">
            <v>PORTOVIEJO</v>
          </cell>
          <cell r="N91" t="str">
            <v>MANABI</v>
          </cell>
          <cell r="O91" t="str">
            <v>PORTOVIEJO</v>
          </cell>
        </row>
        <row r="92">
          <cell r="A92" t="str">
            <v>20003073571852</v>
          </cell>
          <cell r="B92">
            <v>498141</v>
          </cell>
          <cell r="C92" t="str">
            <v>20003073571852</v>
          </cell>
          <cell r="D92">
            <v>44943.498449074075</v>
          </cell>
          <cell r="E92" t="str">
            <v>CONECEL</v>
          </cell>
          <cell r="F92" t="str">
            <v>DESPACHO</v>
          </cell>
          <cell r="G92" t="str">
            <v>NORMAL</v>
          </cell>
          <cell r="H92" t="str">
            <v xml:space="preserve">LUIS ROGER JIMENEZ ASENCIO / </v>
          </cell>
          <cell r="I92" t="str">
            <v>950344713</v>
          </cell>
          <cell r="J92" t="str">
            <v>GUAYAQUIL / TARQUI / AV RODOLFO BAQUERIZO EN EL CENTRO COMERCIAL ALBOCENTRO EN EL AREA DE SEGURIDAD</v>
          </cell>
          <cell r="K92" t="str">
            <v xml:space="preserve">992474302 /  </v>
          </cell>
          <cell r="M92" t="str">
            <v>GUAYAQUIL</v>
          </cell>
          <cell r="N92" t="str">
            <v>GUAYAS</v>
          </cell>
          <cell r="O92" t="str">
            <v>GUAYAQUIL</v>
          </cell>
        </row>
        <row r="93">
          <cell r="A93" t="str">
            <v>20003072280161</v>
          </cell>
          <cell r="B93">
            <v>498140</v>
          </cell>
          <cell r="C93" t="str">
            <v>20003072280161</v>
          </cell>
          <cell r="D93">
            <v>44943.498449074075</v>
          </cell>
          <cell r="E93" t="str">
            <v>CONECEL</v>
          </cell>
          <cell r="F93" t="str">
            <v>DESPACHO</v>
          </cell>
          <cell r="G93" t="str">
            <v>NORMAL</v>
          </cell>
          <cell r="H93" t="str">
            <v xml:space="preserve">CAROLINA LISSETTE PIHUABE DONOSO / </v>
          </cell>
          <cell r="I93" t="str">
            <v>940443641</v>
          </cell>
          <cell r="J93" t="str">
            <v>DURAN / ELOY ALFARO / BARRIO LINDO MZ A SL 14 CALLEJON C.B DETRAS DEL ESTUDIO DE TATUAJES MAURICIO ART TATTO EN UNA CASA DE UN PISO COLOR VERDE</v>
          </cell>
          <cell r="K93" t="str">
            <v xml:space="preserve">939359801 /  </v>
          </cell>
          <cell r="M93" t="str">
            <v>DURAN</v>
          </cell>
          <cell r="N93" t="str">
            <v>GUAYAS</v>
          </cell>
          <cell r="O93" t="str">
            <v>DURAN</v>
          </cell>
        </row>
        <row r="94">
          <cell r="A94" t="str">
            <v>20003074324039</v>
          </cell>
          <cell r="B94">
            <v>498139</v>
          </cell>
          <cell r="C94" t="str">
            <v>20003074324039</v>
          </cell>
          <cell r="D94">
            <v>44943.498449074075</v>
          </cell>
          <cell r="E94" t="str">
            <v>CONECEL</v>
          </cell>
          <cell r="F94" t="str">
            <v>DESPACHO</v>
          </cell>
          <cell r="G94" t="str">
            <v>NORMAL</v>
          </cell>
          <cell r="H94" t="str">
            <v xml:space="preserve">EDISON BARRAGAN CARLOS / </v>
          </cell>
          <cell r="I94" t="str">
            <v>200508372</v>
          </cell>
          <cell r="J94" t="str">
            <v>DURAN / ELOY ALFARO / AV ABEL GILBERTH CDLA PRIMAVERA 2 SECTOR 1C MZ 21 VLL 5 CASA DE UN PISO COLOR BEIGE</v>
          </cell>
          <cell r="K94" t="str">
            <v>992163881 /  979544707</v>
          </cell>
          <cell r="M94" t="str">
            <v>DURAN</v>
          </cell>
          <cell r="N94" t="str">
            <v>GUAYAS</v>
          </cell>
          <cell r="O94" t="str">
            <v>DURAN</v>
          </cell>
        </row>
        <row r="95">
          <cell r="A95" t="str">
            <v>20003073158541</v>
          </cell>
          <cell r="B95">
            <v>498138</v>
          </cell>
          <cell r="C95" t="str">
            <v>20003073158541</v>
          </cell>
          <cell r="D95">
            <v>44943.498449074075</v>
          </cell>
          <cell r="E95" t="str">
            <v>CONECEL</v>
          </cell>
          <cell r="F95" t="str">
            <v>DESPACHO</v>
          </cell>
          <cell r="G95" t="str">
            <v>NORMAL</v>
          </cell>
          <cell r="H95" t="str">
            <v xml:space="preserve">DARWIN JACINTO MOREIRA VALDEZ / </v>
          </cell>
          <cell r="I95" t="str">
            <v>1714315411</v>
          </cell>
          <cell r="J95" t="str">
            <v>SANTO DOMINGO / SANTO DOMINGO / VIA QUEVEDO KM 4 Y MEDIO ENTRE CALLE QUITO Y QUEVEDO EN UN TALLER FRENTE A LUBRICENTER CERCA DEL HOTEL ONE</v>
          </cell>
          <cell r="K95" t="str">
            <v xml:space="preserve">986950669 /  </v>
          </cell>
          <cell r="L95" t="str">
            <v/>
          </cell>
          <cell r="M95" t="str">
            <v>SANTO DOMINGO</v>
          </cell>
          <cell r="N95" t="str">
            <v>SANTODOMINGODELOSTSACHILAS</v>
          </cell>
          <cell r="O95" t="str">
            <v>SANTO DOMINGO</v>
          </cell>
        </row>
        <row r="96">
          <cell r="A96" t="str">
            <v>20003073171141</v>
          </cell>
          <cell r="B96">
            <v>498137</v>
          </cell>
          <cell r="C96" t="str">
            <v>20003073171141</v>
          </cell>
          <cell r="D96">
            <v>44943.498449074075</v>
          </cell>
          <cell r="E96" t="str">
            <v>CONECEL</v>
          </cell>
          <cell r="F96" t="str">
            <v>DESPACHO</v>
          </cell>
          <cell r="G96" t="str">
            <v>NORMAL</v>
          </cell>
          <cell r="H96" t="str">
            <v xml:space="preserve">DIEGO FERNANDO MEJIA CARRERA / </v>
          </cell>
          <cell r="I96" t="str">
            <v>504020942</v>
          </cell>
          <cell r="J96" t="str">
            <v>LATACUNGA / LA MATRIZ / CALLE TARQUI Y CALLE 12 DE MAYO EN EL RESTAURANTE L PB PIZZ FRENTE AL PARQUE DE FILANTROPIA</v>
          </cell>
          <cell r="K96" t="str">
            <v>990703058 /  984138616</v>
          </cell>
          <cell r="L96" t="str">
            <v/>
          </cell>
          <cell r="M96" t="str">
            <v>LATACUNGA</v>
          </cell>
          <cell r="N96" t="str">
            <v>COTOPAXI</v>
          </cell>
          <cell r="O96" t="str">
            <v>LATACUNGA</v>
          </cell>
        </row>
        <row r="97">
          <cell r="A97" t="str">
            <v>20003073526937</v>
          </cell>
          <cell r="B97">
            <v>498136</v>
          </cell>
          <cell r="C97" t="str">
            <v>20003073526937</v>
          </cell>
          <cell r="D97">
            <v>44943.498449074075</v>
          </cell>
          <cell r="E97" t="str">
            <v>CONECEL</v>
          </cell>
          <cell r="F97" t="str">
            <v>DESPACHO</v>
          </cell>
          <cell r="G97" t="str">
            <v>NORMAL</v>
          </cell>
          <cell r="H97" t="str">
            <v xml:space="preserve">ANA CRISTINA BRAVO MOREIRA / </v>
          </cell>
          <cell r="I97" t="str">
            <v>1351659121</v>
          </cell>
          <cell r="J97" t="str">
            <v>SANTO DOMINGO / SANTO DOMINGO / via ChoneY AV ITALIA RECIBEN EN GASOLINERA HENAY / FRENTE A SOCIEDAD COMERCIAL E INDUSTRIAL OLAS DEL MAR</v>
          </cell>
          <cell r="K97" t="str">
            <v xml:space="preserve">995928238 /  </v>
          </cell>
          <cell r="L97" t="str">
            <v/>
          </cell>
          <cell r="M97" t="str">
            <v>SANTO DOMINGO</v>
          </cell>
          <cell r="N97" t="str">
            <v>SANTODOMINGODELOSTSACHILAS</v>
          </cell>
          <cell r="O97" t="str">
            <v>SANTO DOMINGO</v>
          </cell>
        </row>
        <row r="98">
          <cell r="A98" t="str">
            <v>20003073548703</v>
          </cell>
          <cell r="B98">
            <v>498135</v>
          </cell>
          <cell r="C98" t="str">
            <v>20003073548703</v>
          </cell>
          <cell r="D98">
            <v>44943.498449074075</v>
          </cell>
          <cell r="E98" t="str">
            <v>CONECEL</v>
          </cell>
          <cell r="F98" t="str">
            <v>DESPACHO</v>
          </cell>
          <cell r="G98" t="str">
            <v>NORMAL</v>
          </cell>
          <cell r="H98" t="str">
            <v xml:space="preserve">JOCELIN ALEXANDRA MONTENEGRO DIAZ / </v>
          </cell>
          <cell r="I98" t="str">
            <v>1753223567</v>
          </cell>
          <cell r="J98" t="str">
            <v>QUITO / PIFO / CALLE DAMMER E35 Y VINA PALUGO CASA DE UN PISO COLOR VERDE JUNTO A LA PIZZERIA PANCHO</v>
          </cell>
          <cell r="K98" t="str">
            <v xml:space="preserve">985667943 /  </v>
          </cell>
          <cell r="L98" t="str">
            <v/>
          </cell>
          <cell r="M98" t="str">
            <v>QUITO</v>
          </cell>
          <cell r="N98" t="str">
            <v>PICHINCHA</v>
          </cell>
          <cell r="O98" t="str">
            <v>QUITO</v>
          </cell>
        </row>
        <row r="99">
          <cell r="A99" t="str">
            <v>20003056473140</v>
          </cell>
          <cell r="B99">
            <v>498134</v>
          </cell>
          <cell r="C99" t="str">
            <v>20003056473140</v>
          </cell>
          <cell r="D99">
            <v>44943.498449074075</v>
          </cell>
          <cell r="E99" t="str">
            <v>CONECEL</v>
          </cell>
          <cell r="F99" t="str">
            <v>DESPACHO</v>
          </cell>
          <cell r="G99" t="str">
            <v>NORMAL</v>
          </cell>
          <cell r="H99" t="str">
            <v xml:space="preserve">NELSON JOSE NUNEZ ARRAYAGO / </v>
          </cell>
          <cell r="I99" t="str">
            <v>1758512683</v>
          </cell>
          <cell r="J99" t="str">
            <v>QUITO / LA FERROVIARIA / CALLE RICARDO VALDIVIESO Y CALLE LUISA CASA DE 2 PISOS COLOR CREMA E7-123 DIAGONAL AL BAZAR MANY</v>
          </cell>
          <cell r="K99" t="str">
            <v xml:space="preserve">999663289 /  </v>
          </cell>
          <cell r="L99" t="str">
            <v/>
          </cell>
          <cell r="M99" t="str">
            <v>QUITO</v>
          </cell>
          <cell r="N99" t="str">
            <v>PICHINCHA</v>
          </cell>
          <cell r="O99" t="str">
            <v>QUITO</v>
          </cell>
        </row>
        <row r="100">
          <cell r="A100" t="str">
            <v>20003072233936</v>
          </cell>
          <cell r="B100">
            <v>498133</v>
          </cell>
          <cell r="C100" t="str">
            <v>20003072233936</v>
          </cell>
          <cell r="D100">
            <v>44943.498449074075</v>
          </cell>
          <cell r="E100" t="str">
            <v>CONECEL</v>
          </cell>
          <cell r="F100" t="str">
            <v>DESPACHO</v>
          </cell>
          <cell r="G100" t="str">
            <v>NORMAL</v>
          </cell>
          <cell r="H100" t="str">
            <v xml:space="preserve">DARWIN GEOVANNY MERO BRIONES / </v>
          </cell>
          <cell r="I100" t="str">
            <v>1720499621</v>
          </cell>
          <cell r="J100" t="str">
            <v>QUITO / CALDERON / BARRIO SAN JUAN DE CALDERON AV LA PIO 12 LOCAL N12-430 EN SERVICIO TECNICO TECNICONTROL A MEDIA CUADRA DE LA IGLESIA CATOLICA SAN JUAN DE CALDERON</v>
          </cell>
          <cell r="K100" t="str">
            <v>983765004 /  968648443</v>
          </cell>
          <cell r="L100" t="str">
            <v/>
          </cell>
          <cell r="M100" t="str">
            <v>QUITO</v>
          </cell>
          <cell r="N100" t="str">
            <v>PICHINCHA</v>
          </cell>
          <cell r="O100" t="str">
            <v>QUITO</v>
          </cell>
        </row>
        <row r="101">
          <cell r="A101" t="str">
            <v>20003073159119</v>
          </cell>
          <cell r="B101">
            <v>498132</v>
          </cell>
          <cell r="C101" t="str">
            <v>20003073159119</v>
          </cell>
          <cell r="D101">
            <v>44943.498449074075</v>
          </cell>
          <cell r="E101" t="str">
            <v>CONECEL</v>
          </cell>
          <cell r="F101" t="str">
            <v>DESPACHO</v>
          </cell>
          <cell r="G101" t="str">
            <v>NORMAL</v>
          </cell>
          <cell r="H101" t="str">
            <v xml:space="preserve">KATERINE ESTEFANIA ROBLES BURGOS / </v>
          </cell>
          <cell r="I101" t="str">
            <v>930412432</v>
          </cell>
          <cell r="J101" t="str">
            <v>QUITO / EL INCA / EN LA URBANIZACION JARDINES DE AMGASI LOTE 151 CALLE DE LAS AVIGIRAS Y AV ELOY ALFARO A UNA CUADRA DE LA EMBAJADA DE ESTADOS UNIDOS UNIDOS</v>
          </cell>
          <cell r="K101" t="str">
            <v>983331455 /  960961973</v>
          </cell>
          <cell r="L101" t="str">
            <v/>
          </cell>
          <cell r="M101" t="str">
            <v>QUITO</v>
          </cell>
          <cell r="N101" t="str">
            <v>PICHINCHA</v>
          </cell>
          <cell r="O101" t="str">
            <v>QUITO</v>
          </cell>
        </row>
        <row r="102">
          <cell r="A102" t="str">
            <v>20003073182459</v>
          </cell>
          <cell r="B102">
            <v>498131</v>
          </cell>
          <cell r="C102" t="str">
            <v>20003073182459</v>
          </cell>
          <cell r="D102">
            <v>44943.498449074075</v>
          </cell>
          <cell r="E102" t="str">
            <v>CONECEL</v>
          </cell>
          <cell r="F102" t="str">
            <v>DESPACHO</v>
          </cell>
          <cell r="G102" t="str">
            <v>NORMAL</v>
          </cell>
          <cell r="H102" t="str">
            <v xml:space="preserve">CARLOS JAVIER RIVERA PILLAJO / </v>
          </cell>
          <cell r="I102" t="str">
            <v>1719663401</v>
          </cell>
          <cell r="J102" t="str">
            <v>QUITO / SANGOLQUI / AV LUIS CORDERO Y GENERAL ENRIQUEZ EN EL CENTRO COMERCIAL RIVER MALL EN EL DEPARTAMENTO DE MANTENIMIENTO</v>
          </cell>
          <cell r="K102" t="str">
            <v>995866498 /  984169683</v>
          </cell>
          <cell r="L102" t="str">
            <v/>
          </cell>
          <cell r="M102" t="str">
            <v>QUITO</v>
          </cell>
          <cell r="N102" t="str">
            <v>PICHINCHA</v>
          </cell>
          <cell r="O102" t="str">
            <v>QUITO</v>
          </cell>
        </row>
        <row r="103">
          <cell r="A103" t="str">
            <v>20003073162678</v>
          </cell>
          <cell r="B103">
            <v>497626</v>
          </cell>
          <cell r="C103" t="str">
            <v>20003073162678</v>
          </cell>
          <cell r="D103">
            <v>44942.706099537034</v>
          </cell>
          <cell r="E103" t="str">
            <v>CONECEL</v>
          </cell>
          <cell r="F103" t="str">
            <v>DESPACHO</v>
          </cell>
          <cell r="G103" t="str">
            <v>NORMAL</v>
          </cell>
          <cell r="H103" t="str">
            <v xml:space="preserve">ROBERTO IVAN ERAZO BENAVIDES / </v>
          </cell>
          <cell r="I103" t="str">
            <v>1710523984</v>
          </cell>
          <cell r="J103" t="str">
            <v>QUITO / COTOCOLLAO / CALLE DE LOS EUCALIPTOS Y PASAJE 4F CASA DE DOS PISOS COLOR PLOMO A UNA CUADRA DE LLANTA SPORT Y LAVANDERIA DUPLEX</v>
          </cell>
          <cell r="K103" t="str">
            <v>969776482 /  985918694</v>
          </cell>
          <cell r="L103" t="str">
            <v/>
          </cell>
          <cell r="M103" t="str">
            <v>QUITO</v>
          </cell>
          <cell r="N103" t="str">
            <v>PICHINCHA</v>
          </cell>
          <cell r="O103" t="str">
            <v>QUITO</v>
          </cell>
        </row>
        <row r="104">
          <cell r="A104" t="str">
            <v>20003063992045</v>
          </cell>
          <cell r="B104">
            <v>497625</v>
          </cell>
          <cell r="C104" t="str">
            <v>20003063992045</v>
          </cell>
          <cell r="D104">
            <v>44942.706099537034</v>
          </cell>
          <cell r="E104" t="str">
            <v>CONECEL</v>
          </cell>
          <cell r="F104" t="str">
            <v>DESPACHO</v>
          </cell>
          <cell r="G104" t="str">
            <v>NORMAL</v>
          </cell>
          <cell r="H104" t="str">
            <v xml:space="preserve">PEDRO PATRICIO GALARRAGA SALAZAR / </v>
          </cell>
          <cell r="I104" t="str">
            <v>1351137797</v>
          </cell>
          <cell r="J104" t="str">
            <v>QUITO / QUITUMBE / AV QUITUMBE NAN S46 Y CALLE OE2D EN EL COLEGIO REPLICA MEJIA DIAGONAL A UN CONSULTORIO MEDICO</v>
          </cell>
          <cell r="K104" t="str">
            <v>968773698 /  989360023</v>
          </cell>
          <cell r="M104" t="str">
            <v>QUITO</v>
          </cell>
          <cell r="N104" t="str">
            <v>PICHINCHA</v>
          </cell>
          <cell r="O104" t="str">
            <v>QUITO</v>
          </cell>
        </row>
        <row r="105">
          <cell r="A105" t="str">
            <v>20003073162476</v>
          </cell>
          <cell r="B105">
            <v>497624</v>
          </cell>
          <cell r="C105" t="str">
            <v>20003073162476</v>
          </cell>
          <cell r="D105">
            <v>44942.706099537034</v>
          </cell>
          <cell r="E105" t="str">
            <v>CONECEL</v>
          </cell>
          <cell r="F105" t="str">
            <v>DESPACHO</v>
          </cell>
          <cell r="G105" t="str">
            <v>NORMAL</v>
          </cell>
          <cell r="H105" t="str">
            <v xml:space="preserve">MIGUEL ABEL GARCIA ZHUMI / </v>
          </cell>
          <cell r="I105" t="str">
            <v>1712001823</v>
          </cell>
          <cell r="J105" t="str">
            <v>MACHALA / JUBONES / AV. 4TA Y C9 LOS VERGELES SECTOR C DIAGONAL A IGLESIA CATOLICA SANTA MARIANITA Y CASA 1P CON CERRAMIENTO DE BLOQUE SIN PINTAR PORTON NEGRO</v>
          </cell>
          <cell r="K105" t="str">
            <v xml:space="preserve">983779046 /  </v>
          </cell>
          <cell r="M105" t="str">
            <v>MACHALA</v>
          </cell>
          <cell r="N105" t="str">
            <v>ELORO</v>
          </cell>
          <cell r="O105" t="str">
            <v>MACHALA</v>
          </cell>
        </row>
        <row r="106">
          <cell r="A106" t="str">
            <v>20003073184109</v>
          </cell>
          <cell r="B106">
            <v>497623</v>
          </cell>
          <cell r="C106" t="str">
            <v>20003073184109</v>
          </cell>
          <cell r="D106">
            <v>44942.706099537034</v>
          </cell>
          <cell r="E106" t="str">
            <v>CONECEL</v>
          </cell>
          <cell r="F106" t="str">
            <v>DESPACHO</v>
          </cell>
          <cell r="G106" t="str">
            <v>NORMAL</v>
          </cell>
          <cell r="H106" t="str">
            <v xml:space="preserve">RICARDO VINICIO GALABAY GUALOTUNA / </v>
          </cell>
          <cell r="I106" t="str">
            <v>1723045348</v>
          </cell>
          <cell r="J106" t="str">
            <v>QUITO / SANGOLQUI / RECIBEN EN PROPHARAv. Gral. Ruminahui &amp; Av. de los Shyris FRENTE A LA GASOLINERA PETROCOMERCIAL Y LA PLAZA DE TOROS SANGOLQUI</v>
          </cell>
          <cell r="K106" t="str">
            <v xml:space="preserve">987811689 /  </v>
          </cell>
          <cell r="L106" t="str">
            <v/>
          </cell>
          <cell r="M106" t="str">
            <v>QUITO</v>
          </cell>
          <cell r="N106" t="str">
            <v>PICHINCHA</v>
          </cell>
          <cell r="O106" t="str">
            <v>QUITO</v>
          </cell>
        </row>
        <row r="107">
          <cell r="A107" t="str">
            <v>20003063998431</v>
          </cell>
          <cell r="B107">
            <v>497622</v>
          </cell>
          <cell r="C107" t="str">
            <v>20003063998431</v>
          </cell>
          <cell r="D107">
            <v>44942.706099537034</v>
          </cell>
          <cell r="E107" t="str">
            <v>CONECEL</v>
          </cell>
          <cell r="F107" t="str">
            <v>DESPACHO</v>
          </cell>
          <cell r="G107" t="str">
            <v>NORMAL</v>
          </cell>
          <cell r="H107" t="str">
            <v xml:space="preserve">EDUVIGE RIGOBERTINA ROMERO ALCIVAR / </v>
          </cell>
          <cell r="I107" t="str">
            <v>909446403</v>
          </cell>
          <cell r="J107" t="str">
            <v>QUITO / COTOCOLLAO / AV.PEDRO DE ALVARADO N63-129 Y JOSE H FIGUEROA FRENTE AL GIMNASIO GSM FITNESS ATRAS DE LA UNIDAD EDUCATIVA ALFONSO ESPIN L. GOTAEL</v>
          </cell>
          <cell r="K107" t="str">
            <v>962792985 /  998371918</v>
          </cell>
          <cell r="L107" t="str">
            <v/>
          </cell>
          <cell r="M107" t="str">
            <v>QUITO</v>
          </cell>
          <cell r="N107" t="str">
            <v>PICHINCHA</v>
          </cell>
          <cell r="O107" t="str">
            <v>QUITO</v>
          </cell>
        </row>
        <row r="108">
          <cell r="A108" t="str">
            <v>20003063530785</v>
          </cell>
          <cell r="B108">
            <v>497621</v>
          </cell>
          <cell r="C108" t="str">
            <v>20003063530785</v>
          </cell>
          <cell r="D108">
            <v>44942.706099537034</v>
          </cell>
          <cell r="E108" t="str">
            <v>CONECEL</v>
          </cell>
          <cell r="F108" t="str">
            <v>DESPACHO</v>
          </cell>
          <cell r="G108" t="str">
            <v>NORMAL</v>
          </cell>
          <cell r="H108" t="str">
            <v xml:space="preserve">EDUVIGE RIGOBERTINA ROMERO ALCIVAR / </v>
          </cell>
          <cell r="I108" t="str">
            <v>909446403</v>
          </cell>
          <cell r="J108" t="str">
            <v>QUITO / COTOCOLLAO / AV.PEDRO DE ALVARADO N63-129 Y JOSE H FIGUEROA FRENTE AL GIMNASIO GSM FITNESS ATRAS DE LA UNIDAD EDUCATIVA ALFONSO ESPIN L. GOTAEL</v>
          </cell>
          <cell r="K108" t="str">
            <v>998371918 /  962792985</v>
          </cell>
          <cell r="L108" t="str">
            <v/>
          </cell>
          <cell r="M108" t="str">
            <v>QUITO</v>
          </cell>
          <cell r="N108" t="str">
            <v>PICHINCHA</v>
          </cell>
          <cell r="O108" t="str">
            <v>QUITO</v>
          </cell>
        </row>
        <row r="109">
          <cell r="A109" t="str">
            <v>20003073130438</v>
          </cell>
          <cell r="B109">
            <v>497620</v>
          </cell>
          <cell r="C109" t="str">
            <v>20003073130438</v>
          </cell>
          <cell r="D109">
            <v>44942.706099537034</v>
          </cell>
          <cell r="E109" t="str">
            <v>CONECEL</v>
          </cell>
          <cell r="F109" t="str">
            <v>DESPACHO</v>
          </cell>
          <cell r="G109" t="str">
            <v>NORMAL</v>
          </cell>
          <cell r="H109" t="str">
            <v xml:space="preserve">MANUEL DE JESUS RIOFRIO ANRANGO / </v>
          </cell>
          <cell r="I109" t="str">
            <v>1751391044</v>
          </cell>
          <cell r="J109" t="str">
            <v>QUITO / CHILLOGALLO / SECTOR EL CALZADO CALLE TEODORO GOMEZ DE LA TORRE Y MORASPUNGO TRABAJO AUTO MOTEL MONTE VERDE FRENTE AL HOPITAL QUITO SUR DEL IESS</v>
          </cell>
          <cell r="K109" t="str">
            <v xml:space="preserve">983837416 /  </v>
          </cell>
          <cell r="M109" t="str">
            <v>QUITO</v>
          </cell>
          <cell r="N109" t="str">
            <v>PICHINCHA</v>
          </cell>
          <cell r="O109" t="str">
            <v>QUITO</v>
          </cell>
        </row>
        <row r="110">
          <cell r="A110" t="str">
            <v>20003072238582</v>
          </cell>
          <cell r="B110">
            <v>497619</v>
          </cell>
          <cell r="C110" t="str">
            <v>20003072238582</v>
          </cell>
          <cell r="D110">
            <v>44942.706099537034</v>
          </cell>
          <cell r="E110" t="str">
            <v>CONECEL</v>
          </cell>
          <cell r="F110" t="str">
            <v>DESPACHO</v>
          </cell>
          <cell r="G110" t="str">
            <v>NORMAL</v>
          </cell>
          <cell r="H110" t="str">
            <v xml:space="preserve">EDISON XAVIER TIPANTUNA CHUQUI / </v>
          </cell>
          <cell r="I110" t="str">
            <v>503502627</v>
          </cell>
          <cell r="J110" t="str">
            <v>AMBATO / ATOCHA FICOA / AV DE LOS GUAYTAMBOS Y LOS CAPULIES EN EL EDIFICIO DE 3 PISOS COLOR PLOMO CON ROJO FRENTE A LA TIENDA MAYFE</v>
          </cell>
          <cell r="K110" t="str">
            <v xml:space="preserve">998943539 /  </v>
          </cell>
          <cell r="L110" t="str">
            <v/>
          </cell>
          <cell r="M110" t="str">
            <v>AMBATO</v>
          </cell>
          <cell r="N110" t="str">
            <v>TUNGURAHUA</v>
          </cell>
          <cell r="O110" t="str">
            <v>AMBATO</v>
          </cell>
        </row>
        <row r="111">
          <cell r="A111" t="str">
            <v>20003066581121</v>
          </cell>
          <cell r="B111">
            <v>497618</v>
          </cell>
          <cell r="C111" t="str">
            <v>20003066581121</v>
          </cell>
          <cell r="D111">
            <v>44942.706099537034</v>
          </cell>
          <cell r="E111" t="str">
            <v>CONECEL</v>
          </cell>
          <cell r="F111" t="str">
            <v>DESPACHO</v>
          </cell>
          <cell r="G111" t="str">
            <v>NORMAL</v>
          </cell>
          <cell r="H111" t="str">
            <v xml:space="preserve">JIMMY ALEXANDER JAMI FLORES / </v>
          </cell>
          <cell r="I111" t="str">
            <v>1727408088</v>
          </cell>
          <cell r="J111" t="str">
            <v>QUITO / CONOCOTO / CLL FERNANDEZ DE HEREDIA Y PEDRO PORRAS CASA AMARILLA DE TRES PISOS DIAGONAL A LA GUARDERIA LUCERITO DE MONCERRAT</v>
          </cell>
          <cell r="K111" t="str">
            <v xml:space="preserve">979069336 /  </v>
          </cell>
          <cell r="M111" t="str">
            <v>QUITO</v>
          </cell>
          <cell r="N111" t="str">
            <v>PICHINCHA</v>
          </cell>
          <cell r="O111" t="str">
            <v>QUITO</v>
          </cell>
        </row>
        <row r="112">
          <cell r="A112" t="str">
            <v>2000307318739</v>
          </cell>
          <cell r="B112">
            <v>497617</v>
          </cell>
          <cell r="C112" t="str">
            <v>2000307318739</v>
          </cell>
          <cell r="D112">
            <v>44942.706099537034</v>
          </cell>
          <cell r="E112" t="str">
            <v>CONECEL</v>
          </cell>
          <cell r="F112" t="str">
            <v>DESPACHO</v>
          </cell>
          <cell r="G112" t="str">
            <v>NORMAL</v>
          </cell>
          <cell r="H112" t="str">
            <v xml:space="preserve">DANIELA JHOSSELYN ALBAN GUERRERO / </v>
          </cell>
          <cell r="I112" t="str">
            <v>604327098</v>
          </cell>
          <cell r="J112" t="str">
            <v>RIOBAMBA / VELASCO / AV. PRENSA Y LOS OLIVOS N27 RESTAURANTE SABOR RIOBAMBENO 2 PISOS COLOR LADRILLO JUNTO A COOPERATIVA SAN JORGUE</v>
          </cell>
          <cell r="K112" t="str">
            <v>969387712 /  983448132</v>
          </cell>
          <cell r="M112" t="str">
            <v>RIOBAMBA</v>
          </cell>
          <cell r="N112" t="str">
            <v>CHIMBORAZO</v>
          </cell>
          <cell r="O112" t="str">
            <v>RIOBAMBA</v>
          </cell>
        </row>
        <row r="113">
          <cell r="A113" t="str">
            <v>20003073193172</v>
          </cell>
          <cell r="B113">
            <v>497616</v>
          </cell>
          <cell r="C113" t="str">
            <v>20003073193172</v>
          </cell>
          <cell r="D113">
            <v>44942.706099537034</v>
          </cell>
          <cell r="E113" t="str">
            <v>CONECEL</v>
          </cell>
          <cell r="F113" t="str">
            <v>DESPACHO</v>
          </cell>
          <cell r="G113" t="str">
            <v>NORMAL</v>
          </cell>
          <cell r="H113" t="str">
            <v xml:space="preserve">LUIS ENRIQUE MALIZA ILLICACHI / </v>
          </cell>
          <cell r="I113" t="str">
            <v>2000048567</v>
          </cell>
          <cell r="J113" t="str">
            <v>MANTA / TARQUI / CALLE 34 Y PASAJE A4 EN LOCAL DE 1 PISO SOLO BLANCO EN EL TALLER DE ENDEREZADA Y PINTURA DE CARROS A MEDIA CUADRA DE DEPOSITO EL PUNTO DE LUCHO</v>
          </cell>
          <cell r="K113" t="str">
            <v>964161171 /  988745565</v>
          </cell>
          <cell r="L113" t="str">
            <v/>
          </cell>
          <cell r="M113" t="str">
            <v>MANTA</v>
          </cell>
          <cell r="N113" t="str">
            <v>MANABI</v>
          </cell>
          <cell r="O113" t="str">
            <v>MANTA</v>
          </cell>
        </row>
        <row r="114">
          <cell r="A114" t="str">
            <v>20003072185897</v>
          </cell>
          <cell r="B114">
            <v>497615</v>
          </cell>
          <cell r="C114" t="str">
            <v>20003072185897</v>
          </cell>
          <cell r="D114">
            <v>44942.706099537034</v>
          </cell>
          <cell r="E114" t="str">
            <v>CONECEL</v>
          </cell>
          <cell r="F114" t="str">
            <v>DESPACHO</v>
          </cell>
          <cell r="G114" t="str">
            <v>NORMAL</v>
          </cell>
          <cell r="H114" t="str">
            <v xml:space="preserve">ANDERSON CORTEZ CASIERRA / </v>
          </cell>
          <cell r="I114" t="str">
            <v>802348987</v>
          </cell>
          <cell r="J114" t="str">
            <v>ESMERALDAS / 5 DE AGOSTO / SECTOR CODESA AV. JAIME HURTADO Y VIA REFINERIA ENTREGA EN OBRAS PUBLICAS PREOPICIA 4 CAMPAMENTO DE OBRAS PUBLICAS JUNTO A GARAGE DE DE LA COOPERATIVA TRANS ESMERALDAS</v>
          </cell>
          <cell r="K114" t="str">
            <v>959727081 /  960905773</v>
          </cell>
          <cell r="L114" t="str">
            <v/>
          </cell>
          <cell r="M114" t="str">
            <v>ESMERALDAS</v>
          </cell>
          <cell r="N114" t="str">
            <v>ESMERALDAS</v>
          </cell>
          <cell r="O114" t="str">
            <v>ESMERALDAS</v>
          </cell>
        </row>
        <row r="115">
          <cell r="A115" t="str">
            <v>20003070625239</v>
          </cell>
          <cell r="B115">
            <v>497614</v>
          </cell>
          <cell r="C115" t="str">
            <v>20003070625239</v>
          </cell>
          <cell r="D115">
            <v>44942.706099537034</v>
          </cell>
          <cell r="E115" t="str">
            <v>CONECEL</v>
          </cell>
          <cell r="F115" t="str">
            <v>DESPACHO</v>
          </cell>
          <cell r="G115" t="str">
            <v>NORMAL</v>
          </cell>
          <cell r="H115" t="str">
            <v xml:space="preserve">MONICA PATRICIA VERA ACUNA / </v>
          </cell>
          <cell r="I115" t="str">
            <v>920627171</v>
          </cell>
          <cell r="J115" t="str">
            <v>MILAGRO / MILAGRO / AV VICTOR HUGO CABRERA Y JORGE DELGADO EN LA CDLA TOMAS ACUNA CASA DE UN PISO CON PORTON DE MADERA JUNTO A LA TIENDA DIANITA</v>
          </cell>
          <cell r="K115" t="str">
            <v xml:space="preserve">991982810 /  </v>
          </cell>
          <cell r="M115" t="str">
            <v>MILAGRO</v>
          </cell>
          <cell r="N115" t="str">
            <v>GUAYAS</v>
          </cell>
          <cell r="O115" t="str">
            <v>MILAGRO</v>
          </cell>
        </row>
        <row r="116">
          <cell r="A116" t="str">
            <v>20003072447918</v>
          </cell>
          <cell r="B116">
            <v>497613</v>
          </cell>
          <cell r="C116" t="str">
            <v>20003072447918</v>
          </cell>
          <cell r="D116">
            <v>44942.706099537034</v>
          </cell>
          <cell r="E116" t="str">
            <v>CONECEL</v>
          </cell>
          <cell r="F116" t="str">
            <v>DESPACHO</v>
          </cell>
          <cell r="G116" t="str">
            <v>NORMAL</v>
          </cell>
          <cell r="H116" t="str">
            <v xml:space="preserve">WELLINTON ANDRES CURAY JAMA / </v>
          </cell>
          <cell r="I116" t="str">
            <v>924075856</v>
          </cell>
          <cell r="J116" t="str">
            <v>GUAYAQUIL / URDANETA / CALLE 18AVA 302 Y PEDRO PABLO GOMEZ CASA DE COLOR VERDE CON PORTON BLANCO JUNTO A LA PLAZA</v>
          </cell>
          <cell r="K116" t="str">
            <v xml:space="preserve">997729265 /  </v>
          </cell>
          <cell r="M116" t="str">
            <v>GUAYAQUIL</v>
          </cell>
          <cell r="N116" t="str">
            <v>GUAYAS</v>
          </cell>
          <cell r="O116" t="str">
            <v>GUAYAQUIL</v>
          </cell>
        </row>
        <row r="117">
          <cell r="A117" t="str">
            <v>20003073192097</v>
          </cell>
          <cell r="B117">
            <v>497612</v>
          </cell>
          <cell r="C117" t="str">
            <v>20003073192097</v>
          </cell>
          <cell r="D117">
            <v>44942.706099537034</v>
          </cell>
          <cell r="E117" t="str">
            <v>CONECEL</v>
          </cell>
          <cell r="F117" t="str">
            <v>DESPACHO</v>
          </cell>
          <cell r="G117" t="str">
            <v>NORMAL</v>
          </cell>
          <cell r="H117" t="str">
            <v xml:space="preserve">JOSE ANDRES CORDOVA MERINO / </v>
          </cell>
          <cell r="I117" t="str">
            <v>604006973</v>
          </cell>
          <cell r="J117" t="str">
            <v>RIOBAMBA / LIZARZABURU / CUIDADELA LOS MANZANARES CALLE, ANTONIO SALAS Y ALBERTO COLOMA CONJUNTO AGATAR, ADENTRO LA CASA 2, ES EN EL PENULTIMO TIMBRE</v>
          </cell>
          <cell r="K117" t="str">
            <v xml:space="preserve">998271323 /  </v>
          </cell>
          <cell r="M117" t="str">
            <v>RIOBAMBA</v>
          </cell>
          <cell r="N117" t="str">
            <v>CHIMBORAZO</v>
          </cell>
          <cell r="O117" t="str">
            <v>RIOBAMBA</v>
          </cell>
        </row>
        <row r="118">
          <cell r="A118" t="str">
            <v>20003068524616</v>
          </cell>
          <cell r="B118">
            <v>497611</v>
          </cell>
          <cell r="C118" t="str">
            <v>20003068524616</v>
          </cell>
          <cell r="D118">
            <v>44942.706099537034</v>
          </cell>
          <cell r="E118" t="str">
            <v>CONECEL</v>
          </cell>
          <cell r="F118" t="str">
            <v>DESPACHO</v>
          </cell>
          <cell r="G118" t="str">
            <v>NORMAL</v>
          </cell>
          <cell r="H118" t="str">
            <v xml:space="preserve">JAVIER EDUARDO ANCHUNDIA CHAVEZ / </v>
          </cell>
          <cell r="I118" t="str">
            <v>1311968026</v>
          </cell>
          <cell r="J118" t="str">
            <v>MANTA / MONTECRISTI / Guillermo Balda. Montecristi Av Metropolitana Via A Manta CASA DE 1 PISO COLOR BLANCA A UNA CUADRA DE LA IGLESIA PENTECOSTAL</v>
          </cell>
          <cell r="K118" t="str">
            <v>993972920 /  963977268</v>
          </cell>
          <cell r="L118" t="str">
            <v/>
          </cell>
          <cell r="M118" t="str">
            <v>MANTA</v>
          </cell>
          <cell r="N118" t="str">
            <v>MANABI</v>
          </cell>
          <cell r="O118" t="str">
            <v>MANTA</v>
          </cell>
        </row>
        <row r="119">
          <cell r="A119" t="str">
            <v>20003072216567</v>
          </cell>
          <cell r="B119">
            <v>497610</v>
          </cell>
          <cell r="C119" t="str">
            <v>20003072216567</v>
          </cell>
          <cell r="D119">
            <v>44942.706099537034</v>
          </cell>
          <cell r="E119" t="str">
            <v>CONECEL</v>
          </cell>
          <cell r="F119" t="str">
            <v>DESPACHO</v>
          </cell>
          <cell r="G119" t="str">
            <v>NORMAL</v>
          </cell>
          <cell r="H119" t="str">
            <v xml:space="preserve">VERONICA ELIZABETH ARMAS DUQUE / </v>
          </cell>
          <cell r="I119" t="str">
            <v>501729362</v>
          </cell>
          <cell r="J119" t="str">
            <v>LATACUNGA / LA MATRIZ / CALLE RIO GUAYAS ENTRE LA CARRETERA PANAMERICANA Y MARCO SUBIA EN EL TERMINAL TERRESTRE DE LATACUNGA A UNA CUADRA DEL SANTA MARIA</v>
          </cell>
          <cell r="K119" t="str">
            <v>984122351 /  984690687</v>
          </cell>
          <cell r="M119" t="str">
            <v>LATACUNGA</v>
          </cell>
          <cell r="N119" t="str">
            <v>COTOPAXI</v>
          </cell>
          <cell r="O119" t="str">
            <v>LATACUNGA</v>
          </cell>
        </row>
        <row r="120">
          <cell r="A120" t="str">
            <v>20003072238920</v>
          </cell>
          <cell r="B120">
            <v>497609</v>
          </cell>
          <cell r="C120" t="str">
            <v>20003072238920</v>
          </cell>
          <cell r="D120">
            <v>44942.706099537034</v>
          </cell>
          <cell r="E120" t="str">
            <v>CONECEL</v>
          </cell>
          <cell r="F120" t="str">
            <v>DESPACHO</v>
          </cell>
          <cell r="G120" t="str">
            <v>NORMAL</v>
          </cell>
          <cell r="H120" t="str">
            <v xml:space="preserve">DAYERLIN ISABEL RAMOS ALEMAN / </v>
          </cell>
          <cell r="I120" t="str">
            <v>1759658436</v>
          </cell>
          <cell r="J120" t="str">
            <v>QUITO / ALANGASI / BRASILO EJE TRANSVERSAL Y PASAJE BRASIL 3 EN CASA 2 PISO COLOR BLANCA DIAGONAL A LA IGLESIA DE SAN CARLOS DE ALANGASI-0.296237,-78.4402063</v>
          </cell>
          <cell r="K120" t="str">
            <v>983047462 /  964008900</v>
          </cell>
          <cell r="L120" t="str">
            <v/>
          </cell>
          <cell r="M120" t="str">
            <v>QUITO</v>
          </cell>
          <cell r="N120" t="str">
            <v>PICHINCHA</v>
          </cell>
          <cell r="O120" t="str">
            <v>QUITO</v>
          </cell>
        </row>
        <row r="121">
          <cell r="A121" t="str">
            <v>20003073192629</v>
          </cell>
          <cell r="B121">
            <v>497638</v>
          </cell>
          <cell r="C121" t="str">
            <v>20003073192629</v>
          </cell>
          <cell r="D121">
            <v>44942.706099537034</v>
          </cell>
          <cell r="E121" t="str">
            <v>CONECEL</v>
          </cell>
          <cell r="F121" t="str">
            <v>DESPACHO</v>
          </cell>
          <cell r="G121" t="str">
            <v>NORMAL</v>
          </cell>
          <cell r="H121" t="str">
            <v xml:space="preserve">ANA LUCIA MORENO RENDON / </v>
          </cell>
          <cell r="I121" t="str">
            <v>926718602</v>
          </cell>
          <cell r="J121" t="str">
            <v>GUAYAQUIL / CHONGON / VIA A LA COSTA Y AV PAQUISHA EN LA EMPRESA INMOKNET S.A MZ 489 SL 82 FRENTE A LA CDLA OLYMPO CERCA DEL RESTAURANTE FABIANA</v>
          </cell>
          <cell r="K121" t="str">
            <v xml:space="preserve">980514966 /  </v>
          </cell>
          <cell r="M121" t="str">
            <v>GUAYAQUIL</v>
          </cell>
          <cell r="N121" t="str">
            <v>GUAYAS</v>
          </cell>
          <cell r="O121" t="str">
            <v>GUAYAQUIL</v>
          </cell>
        </row>
        <row r="122">
          <cell r="A122" t="str">
            <v>20003072238694</v>
          </cell>
          <cell r="B122">
            <v>497637</v>
          </cell>
          <cell r="C122" t="str">
            <v>20003072238694</v>
          </cell>
          <cell r="D122">
            <v>44942.706099537034</v>
          </cell>
          <cell r="E122" t="str">
            <v>CONECEL</v>
          </cell>
          <cell r="F122" t="str">
            <v>DESPACHO</v>
          </cell>
          <cell r="G122" t="str">
            <v>NORMAL</v>
          </cell>
          <cell r="H122" t="str">
            <v xml:space="preserve">EDGAR RAMIRO MATABAY VINUEZA / </v>
          </cell>
          <cell r="I122" t="str">
            <v>1714386537</v>
          </cell>
          <cell r="J122" t="str">
            <v>QUITO / COTOCOLLAO / CALLE SEXTA TRANSVERSAL 103 Y SABANILLA FRENTE A RV PRODUCCIONES QUITO Y SQUARES MARKETING</v>
          </cell>
          <cell r="K122" t="str">
            <v>969972668 /  988660117</v>
          </cell>
          <cell r="L122" t="str">
            <v/>
          </cell>
          <cell r="M122" t="str">
            <v>QUITO</v>
          </cell>
          <cell r="N122" t="str">
            <v>PICHINCHA</v>
          </cell>
          <cell r="O122" t="str">
            <v>QUITO</v>
          </cell>
        </row>
        <row r="123">
          <cell r="A123" t="str">
            <v>20003073150522</v>
          </cell>
          <cell r="B123">
            <v>497636</v>
          </cell>
          <cell r="C123" t="str">
            <v>20003073150522</v>
          </cell>
          <cell r="D123">
            <v>44942.706099537034</v>
          </cell>
          <cell r="E123" t="str">
            <v>CONECEL</v>
          </cell>
          <cell r="F123" t="str">
            <v>DESPACHO</v>
          </cell>
          <cell r="G123" t="str">
            <v>NORMAL</v>
          </cell>
          <cell r="H123" t="str">
            <v>MAYRA ELIZABETH FUENTES PENA / NARCISA DE JESUS PENA MEJIA</v>
          </cell>
          <cell r="I123" t="str">
            <v>955171707</v>
          </cell>
          <cell r="J123" t="str">
            <v>DAULE / LA AURORA / SECTOR PATRIA NUEVA CALLE HIPOLITO CAMBA Y JOSE DE LA CUADRA MZ 228 SL 2 CASA DE UN PISO COLOR CELESTE DIAGONAL A LA TIENDA CHAGUAY</v>
          </cell>
          <cell r="K123" t="str">
            <v xml:space="preserve">996692282 /  </v>
          </cell>
          <cell r="M123" t="str">
            <v>DAULE</v>
          </cell>
          <cell r="N123" t="str">
            <v>GUAYAS</v>
          </cell>
          <cell r="O123" t="str">
            <v>DAULE</v>
          </cell>
        </row>
        <row r="124">
          <cell r="A124" t="str">
            <v>20003072278955</v>
          </cell>
          <cell r="B124">
            <v>497635</v>
          </cell>
          <cell r="C124" t="str">
            <v>20003072278955</v>
          </cell>
          <cell r="D124">
            <v>44942.706099537034</v>
          </cell>
          <cell r="E124" t="str">
            <v>CONECEL</v>
          </cell>
          <cell r="F124" t="str">
            <v>DESPACHO</v>
          </cell>
          <cell r="G124" t="str">
            <v>NORMAL</v>
          </cell>
          <cell r="H124" t="str">
            <v xml:space="preserve">JULIAN ALEXANDER CUESTA BURGOS / </v>
          </cell>
          <cell r="I124" t="str">
            <v>1755595699</v>
          </cell>
          <cell r="J124" t="str">
            <v>QUITO / CHILIBULO / CALLE ALHAJUELA Y GENERAL PAYA CASA DE 3 PISOS COLOR VERDE SL 10 MZ 23 FRENTE A LA LICORERIA DON DANY</v>
          </cell>
          <cell r="K124" t="str">
            <v xml:space="preserve">999956166 /  </v>
          </cell>
          <cell r="L124" t="str">
            <v/>
          </cell>
          <cell r="M124" t="str">
            <v>QUITO</v>
          </cell>
          <cell r="N124" t="str">
            <v>PICHINCHA</v>
          </cell>
          <cell r="O124" t="str">
            <v>QUITO</v>
          </cell>
        </row>
        <row r="125">
          <cell r="A125" t="str">
            <v>20003073187168</v>
          </cell>
          <cell r="B125">
            <v>497634</v>
          </cell>
          <cell r="C125" t="str">
            <v>20003073187168</v>
          </cell>
          <cell r="D125">
            <v>44942.706099537034</v>
          </cell>
          <cell r="E125" t="str">
            <v>CONECEL</v>
          </cell>
          <cell r="F125" t="str">
            <v>DESPACHO</v>
          </cell>
          <cell r="G125" t="str">
            <v>NORMAL</v>
          </cell>
          <cell r="H125" t="str">
            <v xml:space="preserve">ANTHONY SAWAY ALDAS MASAQUIZA / </v>
          </cell>
          <cell r="I125" t="str">
            <v>1850830330</v>
          </cell>
          <cell r="J125" t="str">
            <v>QUITO / INAQUITO / AV ELOY ALFARO N125 Y CAMILO GALLEGOS EN EL EDIFICIO PAMELA CERCA DE LA GASOLINERA PETROECUADOR</v>
          </cell>
          <cell r="K125" t="str">
            <v xml:space="preserve">963245302 /  </v>
          </cell>
          <cell r="M125" t="str">
            <v>QUITO</v>
          </cell>
          <cell r="N125" t="str">
            <v>PICHINCHA</v>
          </cell>
          <cell r="O125" t="str">
            <v>QUITO</v>
          </cell>
        </row>
        <row r="126">
          <cell r="A126" t="str">
            <v>20003054257755</v>
          </cell>
          <cell r="B126">
            <v>497633</v>
          </cell>
          <cell r="C126" t="str">
            <v>20003054257755</v>
          </cell>
          <cell r="D126">
            <v>44942.706099537034</v>
          </cell>
          <cell r="E126" t="str">
            <v>CONECEL</v>
          </cell>
          <cell r="F126" t="str">
            <v>DESPACHO</v>
          </cell>
          <cell r="G126" t="str">
            <v>NORMAL</v>
          </cell>
          <cell r="H126" t="str">
            <v xml:space="preserve">MARIA GABRIELA PROANO VARGAS / </v>
          </cell>
          <cell r="I126" t="str">
            <v>1803239894</v>
          </cell>
          <cell r="J126" t="str">
            <v>AMBATO / HUACHI CHICO / CARR. PANAMERICANA Y ALASKA COLOR CASA BLANCA DE 2 PISOS ATRAS DEL ESTADIO</v>
          </cell>
          <cell r="K126" t="str">
            <v>962255222 /  998270573</v>
          </cell>
          <cell r="L126" t="str">
            <v/>
          </cell>
          <cell r="M126" t="str">
            <v>AMBATO</v>
          </cell>
          <cell r="N126" t="str">
            <v>TUNGURAHUA</v>
          </cell>
          <cell r="O126" t="str">
            <v>AMBATO</v>
          </cell>
        </row>
        <row r="127">
          <cell r="A127" t="str">
            <v>20003072216247</v>
          </cell>
          <cell r="B127">
            <v>497632</v>
          </cell>
          <cell r="C127" t="str">
            <v>20003072216247</v>
          </cell>
          <cell r="D127">
            <v>44942.706099537034</v>
          </cell>
          <cell r="E127" t="str">
            <v>CONECEL</v>
          </cell>
          <cell r="F127" t="str">
            <v>DESPACHO</v>
          </cell>
          <cell r="G127" t="str">
            <v>NORMAL</v>
          </cell>
          <cell r="H127" t="str">
            <v xml:space="preserve">BYRON DANNY LUCAS ARIAS / </v>
          </cell>
          <cell r="I127" t="str">
            <v>922817358</v>
          </cell>
          <cell r="J127" t="str">
            <v>DURAN / DIVINO NINO / COOPERATIVA 12 DE NOVIEMBRE MANZANA E SOLAR 17 PORTON BLANCO DE DOS PISOS CASA BLANCA AL LADO DE MEGA METAL</v>
          </cell>
          <cell r="K127" t="str">
            <v xml:space="preserve">991579008 /  </v>
          </cell>
          <cell r="M127" t="str">
            <v>DURAN</v>
          </cell>
          <cell r="N127" t="str">
            <v>GUAYAS</v>
          </cell>
          <cell r="O127" t="str">
            <v>DURAN</v>
          </cell>
        </row>
        <row r="128">
          <cell r="A128" t="str">
            <v>20003073146515</v>
          </cell>
          <cell r="B128">
            <v>497631</v>
          </cell>
          <cell r="C128" t="str">
            <v>20003073146515</v>
          </cell>
          <cell r="D128">
            <v>44942.706099537034</v>
          </cell>
          <cell r="E128" t="str">
            <v>CONECEL</v>
          </cell>
          <cell r="F128" t="str">
            <v>DESPACHO</v>
          </cell>
          <cell r="G128" t="str">
            <v>NORMAL</v>
          </cell>
          <cell r="H128" t="str">
            <v xml:space="preserve">DIANA VERONICA VICUNA MATUTE / </v>
          </cell>
          <cell r="I128" t="str">
            <v>301835138</v>
          </cell>
          <cell r="J128" t="str">
            <v>CUENCA / SAN SEBASTIAN / CALLE GASPAR SANGUIRMA Y ALFONSO ANDRADE CASA DE 1P SN PINTAR PUERTA GRANDE CAFE DIAGONAL A UN MINIMARKET</v>
          </cell>
          <cell r="K128" t="str">
            <v>958767058 /  967902353</v>
          </cell>
          <cell r="M128" t="str">
            <v>CUENCA</v>
          </cell>
          <cell r="N128" t="str">
            <v>AZUAY</v>
          </cell>
          <cell r="O128" t="str">
            <v>CUENCA</v>
          </cell>
        </row>
        <row r="129">
          <cell r="A129" t="str">
            <v>20003070023413</v>
          </cell>
          <cell r="B129">
            <v>497630</v>
          </cell>
          <cell r="C129" t="str">
            <v>20003070023413</v>
          </cell>
          <cell r="D129">
            <v>44942.706099537034</v>
          </cell>
          <cell r="E129" t="str">
            <v>CONECEL</v>
          </cell>
          <cell r="F129" t="str">
            <v>DESPACHO</v>
          </cell>
          <cell r="G129" t="str">
            <v>NORMAL</v>
          </cell>
          <cell r="H129" t="str">
            <v xml:space="preserve">DAVID ENRIQUE ZAMORA PONCE / </v>
          </cell>
          <cell r="I129" t="str">
            <v>1315334670</v>
          </cell>
          <cell r="J129" t="str">
            <v>MANTA / ELOY ALFARO / BARRIO JIPIJAPA CALLE 326 &amp; A VEI 223 /A UNA CRD DE BARRA BAR JCG CASA DE UN PISO COLOR AMARILLO</v>
          </cell>
          <cell r="K129" t="str">
            <v>958790637 /  963827708</v>
          </cell>
          <cell r="M129" t="str">
            <v>MANTA</v>
          </cell>
          <cell r="N129" t="str">
            <v>MANABI</v>
          </cell>
          <cell r="O129" t="str">
            <v>MANTA</v>
          </cell>
        </row>
        <row r="130">
          <cell r="A130" t="str">
            <v>20003072222935</v>
          </cell>
          <cell r="B130">
            <v>497629</v>
          </cell>
          <cell r="C130" t="str">
            <v>20003072222935</v>
          </cell>
          <cell r="D130">
            <v>44942.706099537034</v>
          </cell>
          <cell r="E130" t="str">
            <v>CONECEL</v>
          </cell>
          <cell r="F130" t="str">
            <v>DESPACHO</v>
          </cell>
          <cell r="G130" t="str">
            <v>NORMAL</v>
          </cell>
          <cell r="H130" t="str">
            <v xml:space="preserve">MARIA DEL CARMEN ULLO ROMERO / </v>
          </cell>
          <cell r="I130" t="str">
            <v>1707528137</v>
          </cell>
          <cell r="J130" t="str">
            <v>SANTO DOMINGO / BOMBOLI / CLLE ARTURO JARAMILLO 2305 Y AV BOMBOLI CRCA AL MINIMARKET 3 HERMANO ATRAS DE LA GASOLINERA TRANS METRO CSA 1 PS CLR MELON PALIDO CON PLTAS HORNAMENTLES FUERA DMICLO</v>
          </cell>
          <cell r="K130" t="str">
            <v>988922641 /  988922641</v>
          </cell>
          <cell r="L130" t="str">
            <v/>
          </cell>
          <cell r="M130" t="str">
            <v>SANTO DOMINGO</v>
          </cell>
          <cell r="N130" t="str">
            <v>SANTODOMINGODELOSTSACHILAS</v>
          </cell>
          <cell r="O130" t="str">
            <v>SANTO DOMINGO</v>
          </cell>
        </row>
        <row r="131">
          <cell r="A131" t="str">
            <v>20003070603578</v>
          </cell>
          <cell r="B131">
            <v>497628</v>
          </cell>
          <cell r="C131" t="str">
            <v>20003070603578</v>
          </cell>
          <cell r="D131">
            <v>44942.706099537034</v>
          </cell>
          <cell r="E131" t="str">
            <v>CONECEL</v>
          </cell>
          <cell r="F131" t="str">
            <v>DESPACHO</v>
          </cell>
          <cell r="G131" t="str">
            <v>NORMAL</v>
          </cell>
          <cell r="H131" t="str">
            <v xml:space="preserve">DANIEL FABIAN RAMOS CASTRO / </v>
          </cell>
          <cell r="I131" t="str">
            <v>915450019</v>
          </cell>
          <cell r="J131" t="str">
            <v>GUAYAQUIL / TARQUI / SECTOR HUANCAVILCA MZ F15 CALLE 23 A MEDIA CUADRA DE LA FARMACIA SANA SANA JUNTO A LA TIENDA DE ROPA DREAM SHOP CASA DE DOS PISOS</v>
          </cell>
          <cell r="K131" t="str">
            <v xml:space="preserve">987422182 /  </v>
          </cell>
          <cell r="M131" t="str">
            <v>GUAYAQUIL</v>
          </cell>
          <cell r="N131" t="str">
            <v>GUAYAS</v>
          </cell>
          <cell r="O131" t="str">
            <v>GUAYAQUIL</v>
          </cell>
        </row>
        <row r="132">
          <cell r="A132" t="str">
            <v>20003073190668</v>
          </cell>
          <cell r="B132">
            <v>497627</v>
          </cell>
          <cell r="C132" t="str">
            <v>20003073190668</v>
          </cell>
          <cell r="D132">
            <v>44942.706099537034</v>
          </cell>
          <cell r="E132" t="str">
            <v>CONECEL</v>
          </cell>
          <cell r="F132" t="str">
            <v>DESPACHO</v>
          </cell>
          <cell r="G132" t="str">
            <v>NORMAL</v>
          </cell>
          <cell r="H132" t="str">
            <v xml:space="preserve">ROBERTO IVAN ERAZO BENAVIDES / </v>
          </cell>
          <cell r="I132" t="str">
            <v>1710523984</v>
          </cell>
          <cell r="J132" t="str">
            <v>QUITO / COTOCOLLAO / CALLE DE LOS EUCALIPTOS Y PASAJE 4F CASA DE DOS PISOS COLOR PLOMO A UNA CUADRA DE LLANTA SPORT Y LAVANDERIA DUPLEX</v>
          </cell>
          <cell r="K132" t="str">
            <v>969776482 /  985918694</v>
          </cell>
          <cell r="L132" t="str">
            <v/>
          </cell>
          <cell r="M132" t="str">
            <v>QUITO</v>
          </cell>
          <cell r="N132" t="str">
            <v>PICHINCHA</v>
          </cell>
          <cell r="O132" t="str">
            <v>QUITO</v>
          </cell>
        </row>
        <row r="133">
          <cell r="A133" t="str">
            <v>20003072230367</v>
          </cell>
          <cell r="B133">
            <v>497608</v>
          </cell>
          <cell r="C133" t="str">
            <v>20003072230367</v>
          </cell>
          <cell r="D133">
            <v>44942.706087962964</v>
          </cell>
          <cell r="E133" t="str">
            <v>CONECEL</v>
          </cell>
          <cell r="F133" t="str">
            <v>DESPACHO</v>
          </cell>
          <cell r="G133" t="str">
            <v>NORMAL</v>
          </cell>
          <cell r="H133" t="str">
            <v xml:space="preserve">JUAN CARLOS VALLE ORTIZ / </v>
          </cell>
          <cell r="I133" t="str">
            <v>1804801817</v>
          </cell>
          <cell r="J133" t="str">
            <v>AMBATO / HUACHI CHICO / CALLE JACOME CLAVIJO Y RIO CHANCHAN CASCA DE DOS PISOS COLOR DURAZNO FRENTE A LA CASA PARROQUIAL</v>
          </cell>
          <cell r="K133" t="str">
            <v>983084225 /  998450240</v>
          </cell>
          <cell r="L133" t="str">
            <v/>
          </cell>
          <cell r="M133" t="str">
            <v>AMBATO</v>
          </cell>
          <cell r="N133" t="str">
            <v>TUNGURAHUA</v>
          </cell>
          <cell r="O133" t="str">
            <v>AMBATO</v>
          </cell>
        </row>
        <row r="134">
          <cell r="A134" t="str">
            <v>20003070632263</v>
          </cell>
          <cell r="B134">
            <v>497607</v>
          </cell>
          <cell r="C134" t="str">
            <v>20003070632263</v>
          </cell>
          <cell r="D134">
            <v>44942.706087962964</v>
          </cell>
          <cell r="E134" t="str">
            <v>CONECEL</v>
          </cell>
          <cell r="F134" t="str">
            <v>DESPACHO</v>
          </cell>
          <cell r="G134" t="str">
            <v>NORMAL</v>
          </cell>
          <cell r="H134" t="str">
            <v xml:space="preserve">CARLOS JAVIER VELIZ BERMELLO / </v>
          </cell>
          <cell r="I134" t="str">
            <v>1312614884</v>
          </cell>
          <cell r="J134" t="str">
            <v>DURAN / ELOY ALFARO / SECTOR DE LOS HELECHOS MZ 365 Y SL 2 CALLE 36 Y CALLE Z-1 DETRAS DEL HOSPITAL SERVICIOS MEDICOS INTEGRALES</v>
          </cell>
          <cell r="K134" t="str">
            <v>999280722 /  992599967</v>
          </cell>
          <cell r="M134" t="str">
            <v>DURAN</v>
          </cell>
          <cell r="N134" t="str">
            <v>GUAYAS</v>
          </cell>
          <cell r="O134" t="str">
            <v>DURAN</v>
          </cell>
        </row>
        <row r="135">
          <cell r="A135" t="str">
            <v>20003070613567</v>
          </cell>
          <cell r="B135">
            <v>497606</v>
          </cell>
          <cell r="C135" t="str">
            <v>20003070613567</v>
          </cell>
          <cell r="D135">
            <v>44942.706087962964</v>
          </cell>
          <cell r="E135" t="str">
            <v>CONECEL</v>
          </cell>
          <cell r="F135" t="str">
            <v>DESPACHO</v>
          </cell>
          <cell r="G135" t="str">
            <v>NORMAL</v>
          </cell>
          <cell r="H135" t="str">
            <v xml:space="preserve">RUBEN MAURICIO CHICO ESPINOZA / </v>
          </cell>
          <cell r="I135" t="str">
            <v>1802974608</v>
          </cell>
          <cell r="J135" t="str">
            <v>AMBATO / IZAMBA / CALLE DR JULIO CASTILLO JACOME Y CESAR AUGUSTO SALAZAR EN LA GASOLINERA EL COLOMBIANO 1 FRENTE A AGRIANDES</v>
          </cell>
          <cell r="K135" t="str">
            <v xml:space="preserve">995551273 /  </v>
          </cell>
          <cell r="L135" t="str">
            <v/>
          </cell>
          <cell r="M135" t="str">
            <v>AMBATO</v>
          </cell>
          <cell r="N135" t="str">
            <v>TUNGURAHUA</v>
          </cell>
          <cell r="O135" t="str">
            <v>AMBATO</v>
          </cell>
        </row>
        <row r="136">
          <cell r="A136" t="str">
            <v>20003070603890</v>
          </cell>
          <cell r="B136">
            <v>497605</v>
          </cell>
          <cell r="C136" t="str">
            <v>20003070603890</v>
          </cell>
          <cell r="D136">
            <v>44942.706087962964</v>
          </cell>
          <cell r="E136" t="str">
            <v>CONECEL</v>
          </cell>
          <cell r="F136" t="str">
            <v>DESPACHO</v>
          </cell>
          <cell r="G136" t="str">
            <v>NORMAL</v>
          </cell>
          <cell r="H136" t="str">
            <v xml:space="preserve">VIVIANA ELIZABETH ORTIZ DE LA PORTILL / </v>
          </cell>
          <cell r="I136" t="str">
            <v>1002145223</v>
          </cell>
          <cell r="J136" t="str">
            <v>IBARRA / SAGRARIO / AV JOSE DE TOBAR 480 Y LUIS JARAMILLO PEREZ EN CASA COLOR CAFE 1 PISO FRENTE AL DISTRITO DE EDUCACION</v>
          </cell>
          <cell r="K136" t="str">
            <v xml:space="preserve">995532371 /  </v>
          </cell>
          <cell r="L136" t="str">
            <v/>
          </cell>
          <cell r="M136" t="str">
            <v>IBARRA</v>
          </cell>
          <cell r="N136" t="str">
            <v>IMBABURA</v>
          </cell>
          <cell r="O136" t="str">
            <v>IBARRA</v>
          </cell>
        </row>
        <row r="137">
          <cell r="A137" t="str">
            <v>20003072143282</v>
          </cell>
          <cell r="B137">
            <v>497604</v>
          </cell>
          <cell r="C137" t="str">
            <v>20003072143282</v>
          </cell>
          <cell r="D137">
            <v>44942.706087962964</v>
          </cell>
          <cell r="E137" t="str">
            <v>CONECEL</v>
          </cell>
          <cell r="F137" t="str">
            <v>DESPACHO</v>
          </cell>
          <cell r="G137" t="str">
            <v>NORMAL</v>
          </cell>
          <cell r="H137" t="str">
            <v xml:space="preserve">WILINTON FABIAN MORETA MOPOSITA / </v>
          </cell>
          <cell r="I137" t="str">
            <v>1802565422</v>
          </cell>
          <cell r="J137" t="str">
            <v>AMBATO / HUACHI LORETO / CIUDADELA CUMANDA/CALLE LOMA REDONDA 1-41 ENTRE PANECILLO Y CAMINO DEL REY EN CASA 3 PISO COLOR CELESTE PB TIENDA A EMDIA CUADRA DE IGLESIA DE NUESTRA SENORA DE LA MERCED</v>
          </cell>
          <cell r="K137" t="str">
            <v xml:space="preserve">991981567 /  </v>
          </cell>
          <cell r="L137" t="str">
            <v/>
          </cell>
          <cell r="M137" t="str">
            <v>AMBATO</v>
          </cell>
          <cell r="N137" t="str">
            <v>TUNGURAHUA</v>
          </cell>
          <cell r="O137" t="str">
            <v>AMBATO</v>
          </cell>
        </row>
        <row r="138">
          <cell r="A138" t="str">
            <v>20003070711342</v>
          </cell>
          <cell r="B138">
            <v>497603</v>
          </cell>
          <cell r="C138" t="str">
            <v>20003070711342</v>
          </cell>
          <cell r="D138">
            <v>44942.706087962964</v>
          </cell>
          <cell r="E138" t="str">
            <v>CONECEL</v>
          </cell>
          <cell r="F138" t="str">
            <v>DESPACHO</v>
          </cell>
          <cell r="G138" t="str">
            <v>NORMAL</v>
          </cell>
          <cell r="H138" t="str">
            <v xml:space="preserve">LUIS ENRIQUE LLIVISACA COLLAGUAZO / </v>
          </cell>
          <cell r="I138" t="str">
            <v>943553412</v>
          </cell>
          <cell r="J138" t="str">
            <v>GUAYAQUIL / TARQUI / AV. DE LAS AMERICAS 510, EDIFICIO SKY BUILDING PISO 9 OF.906/REF 2 SALIDA DEL AEROPUERTO JOSE JOAQUIN DE OLMEDO</v>
          </cell>
          <cell r="K138" t="str">
            <v>961275875 /  296127587</v>
          </cell>
          <cell r="M138" t="str">
            <v>GUAYAQUIL</v>
          </cell>
          <cell r="N138" t="str">
            <v>GUAYAS</v>
          </cell>
          <cell r="O138" t="str">
            <v>GUAYAQUIL</v>
          </cell>
        </row>
        <row r="139">
          <cell r="A139" t="str">
            <v>20003070772266</v>
          </cell>
          <cell r="B139">
            <v>497602</v>
          </cell>
          <cell r="C139" t="str">
            <v>20003070772266</v>
          </cell>
          <cell r="D139">
            <v>44942.706087962964</v>
          </cell>
          <cell r="E139" t="str">
            <v>CONECEL</v>
          </cell>
          <cell r="F139" t="str">
            <v>DESPACHO</v>
          </cell>
          <cell r="G139" t="str">
            <v>NORMAL</v>
          </cell>
          <cell r="H139" t="str">
            <v xml:space="preserve">ANDREA ESTEFANIA GRIJALVA INGUILAN / </v>
          </cell>
          <cell r="I139" t="str">
            <v>1715792766</v>
          </cell>
          <cell r="J139" t="str">
            <v>QUITO / COMITE DEL PUEBLO / CLLE RAMON JIMENEZ E14-89 Y CARLOS DE SALAS CASA ESQUINERA 4 PISOS AMARILLA CERRAMIENTO DE MALLA A 1 CUADRA DEL CENTRO COMUNITARIO</v>
          </cell>
          <cell r="K139" t="str">
            <v>983480020 /  992574454</v>
          </cell>
          <cell r="L139" t="str">
            <v/>
          </cell>
          <cell r="M139" t="str">
            <v>QUITO</v>
          </cell>
          <cell r="N139" t="str">
            <v>PICHINCHA</v>
          </cell>
          <cell r="O139" t="str">
            <v>QUITO</v>
          </cell>
        </row>
        <row r="140">
          <cell r="A140" t="str">
            <v>20003068916844</v>
          </cell>
          <cell r="B140">
            <v>497601</v>
          </cell>
          <cell r="C140" t="str">
            <v>20003068916844</v>
          </cell>
          <cell r="D140">
            <v>44942.706087962964</v>
          </cell>
          <cell r="E140" t="str">
            <v>CONECEL</v>
          </cell>
          <cell r="F140" t="str">
            <v>DESPACHO</v>
          </cell>
          <cell r="G140" t="str">
            <v>NORMAL</v>
          </cell>
          <cell r="H140" t="str">
            <v xml:space="preserve">ROBIN VINICIO QUILUMBA TOAPANTA / </v>
          </cell>
          <cell r="I140" t="str">
            <v>1715467096</v>
          </cell>
          <cell r="J140" t="str">
            <v>QUITO / TUMBACO / AVENIDA SAN JOSE Y 2 DE JULIO N 9 360 CL BLANCA DE DOS PISOS FRENTE A LA ESCUELA 24 DE JULIO LLAMAR CON ANTICIPACION</v>
          </cell>
          <cell r="K140" t="str">
            <v xml:space="preserve">987458861 /  </v>
          </cell>
          <cell r="L140" t="str">
            <v/>
          </cell>
          <cell r="M140" t="str">
            <v>QUITO</v>
          </cell>
          <cell r="N140" t="str">
            <v>PICHINCHA</v>
          </cell>
          <cell r="O140" t="str">
            <v>QUITO</v>
          </cell>
        </row>
        <row r="141">
          <cell r="A141" t="str">
            <v>20003070625483</v>
          </cell>
          <cell r="B141">
            <v>497600</v>
          </cell>
          <cell r="C141" t="str">
            <v>20003070625483</v>
          </cell>
          <cell r="D141">
            <v>44942.706087962964</v>
          </cell>
          <cell r="E141" t="str">
            <v>CONECEL</v>
          </cell>
          <cell r="F141" t="str">
            <v>DESPACHO</v>
          </cell>
          <cell r="G141" t="str">
            <v>NORMAL</v>
          </cell>
          <cell r="H141" t="str">
            <v xml:space="preserve">ANDRES ROLANDO VARGAS DELGADO / </v>
          </cell>
          <cell r="I141" t="str">
            <v>925565913</v>
          </cell>
          <cell r="J141" t="str">
            <v>DURAN / ELOY ALFARO / CDLA DEMOCRATICA NORTE 1 MZ 16 SL 34 CASA DE UN PISO COLOR CREMA CON PUERTA DORADA DIAGONAL A MEGAMETALES DETRAS DEL BANCO PICHINCHA</v>
          </cell>
          <cell r="K141" t="str">
            <v xml:space="preserve">982621699 /  </v>
          </cell>
          <cell r="M141" t="str">
            <v>DURAN</v>
          </cell>
          <cell r="N141" t="str">
            <v>GUAYAS</v>
          </cell>
          <cell r="O141" t="str">
            <v>DURAN</v>
          </cell>
        </row>
        <row r="142">
          <cell r="A142" t="str">
            <v>20003070615419</v>
          </cell>
          <cell r="B142">
            <v>497599</v>
          </cell>
          <cell r="C142" t="str">
            <v>20003070615419</v>
          </cell>
          <cell r="D142">
            <v>44942.706087962964</v>
          </cell>
          <cell r="E142" t="str">
            <v>CONECEL</v>
          </cell>
          <cell r="F142" t="str">
            <v>DESPACHO</v>
          </cell>
          <cell r="G142" t="str">
            <v>NORMAL</v>
          </cell>
          <cell r="H142" t="str">
            <v xml:space="preserve">MARIA DEL CISNE PALACIO VITERI / </v>
          </cell>
          <cell r="I142" t="str">
            <v>1805436738</v>
          </cell>
          <cell r="J142" t="str">
            <v>AMBATO / HUACHI LORETO / AV QUISQUIS 11-18 Y QUIMBALEMBO CASA DE DOS PISOS A UNA CUADRA DEL PARQUE JUAN BENIGNO VELA Y CACHIPORRAS SANDY</v>
          </cell>
          <cell r="K142" t="str">
            <v xml:space="preserve">987771367 /  </v>
          </cell>
          <cell r="M142" t="str">
            <v>AMBATO</v>
          </cell>
          <cell r="N142" t="str">
            <v>TUNGURAHUA</v>
          </cell>
          <cell r="O142" t="str">
            <v>AMBATO</v>
          </cell>
        </row>
        <row r="143">
          <cell r="A143" t="str">
            <v>20003068954348</v>
          </cell>
          <cell r="B143">
            <v>497586</v>
          </cell>
          <cell r="C143" t="str">
            <v>20003068954348</v>
          </cell>
          <cell r="D143">
            <v>44942.675856481481</v>
          </cell>
          <cell r="E143" t="str">
            <v>BRELDYNG</v>
          </cell>
          <cell r="F143" t="str">
            <v>DESPACHO</v>
          </cell>
          <cell r="G143" t="str">
            <v>NORMAL</v>
          </cell>
          <cell r="H143" t="str">
            <v>EDISON ANDRES LOOR SALVATIERRA</v>
          </cell>
          <cell r="I143" t="str">
            <v>929386993</v>
          </cell>
          <cell r="J143" t="str">
            <v>DOMICILIO / GUAYAS / GUAYAQUIL / XIMENA / COOP INDEPENCIA 1 / MZ 238 SOLAR 15 B /  / COOP INDEPENCIA 1 DIAGONAL A IGLESIA ABRIGO DEL ALTISIMO/ENTRANDO POR ALAMCENES JAER/CASA DE 1 PLANTA COLOR BLANCO</v>
          </cell>
          <cell r="K143" t="str">
            <v>967978543-0998297251</v>
          </cell>
          <cell r="M143" t="str">
            <v>GUAYAQUIL</v>
          </cell>
          <cell r="N143" t="str">
            <v xml:space="preserve"> GUAYAS </v>
          </cell>
          <cell r="O143" t="str">
            <v>GUAYAQUIL</v>
          </cell>
        </row>
        <row r="144">
          <cell r="A144" t="str">
            <v>20003068506346</v>
          </cell>
          <cell r="B144">
            <v>497585</v>
          </cell>
          <cell r="C144" t="str">
            <v>20003068506346</v>
          </cell>
          <cell r="D144">
            <v>44942.675856481481</v>
          </cell>
          <cell r="E144" t="str">
            <v>BRELDYNG</v>
          </cell>
          <cell r="F144" t="str">
            <v>DESPACHO</v>
          </cell>
          <cell r="G144" t="str">
            <v>NORMAL</v>
          </cell>
          <cell r="H144" t="str">
            <v>GREGORY ADONY VERA MACIAS</v>
          </cell>
          <cell r="I144" t="str">
            <v>1307766095</v>
          </cell>
          <cell r="J144" t="str">
            <v>OFICINA PROVEEDOR / GUAYAS / GUAYAQUIL / TARQUI / AV FRANCISCO DE ORELLANA / SN /  / CONJUNTO RECIDENCIAL CENTROPOLIS OFICINA TRAMACO SAN MARINO</v>
          </cell>
          <cell r="K144" t="str">
            <v>991818965</v>
          </cell>
          <cell r="L144" t="str">
            <v/>
          </cell>
          <cell r="M144" t="str">
            <v>GUAYAQUIL</v>
          </cell>
          <cell r="N144" t="str">
            <v xml:space="preserve"> GUAYAS </v>
          </cell>
          <cell r="O144" t="str">
            <v>GUAYAQUIL</v>
          </cell>
        </row>
        <row r="145">
          <cell r="A145" t="str">
            <v>20003065239013</v>
          </cell>
          <cell r="B145">
            <v>497584</v>
          </cell>
          <cell r="C145" t="str">
            <v>20003065239013</v>
          </cell>
          <cell r="D145">
            <v>44942.675856481481</v>
          </cell>
          <cell r="E145" t="str">
            <v>BRELDYNG</v>
          </cell>
          <cell r="F145" t="str">
            <v>DESPACHO</v>
          </cell>
          <cell r="G145" t="str">
            <v>NORMAL</v>
          </cell>
          <cell r="H145" t="str">
            <v>MERINO LUZARDO TEOFILO SALVADOR</v>
          </cell>
          <cell r="I145" t="str">
            <v>958787194</v>
          </cell>
          <cell r="J145" t="str">
            <v>"DOMICILIO / GUAYAS / GUAYAQUIL / TARQUI / VIA A DAULE / MZ 2459 SOLAR 6 /  / MUCHO LOTE ETAPA 7 A 2 CUADRAS COLEGIO ""SOFOS""REF 1 - CASA 2 P COLOR MARRON CON CERRAMIENTO"</v>
          </cell>
          <cell r="K145" t="str">
            <v>991688697</v>
          </cell>
          <cell r="M145" t="str">
            <v>GUAYAQUIL</v>
          </cell>
          <cell r="N145" t="str">
            <v xml:space="preserve"> GUAYAS </v>
          </cell>
          <cell r="O145" t="str">
            <v>GUAYAQUIL</v>
          </cell>
        </row>
        <row r="146">
          <cell r="A146" t="str">
            <v>20003070687620</v>
          </cell>
          <cell r="B146">
            <v>497373</v>
          </cell>
          <cell r="C146" t="str">
            <v>20003070687620</v>
          </cell>
          <cell r="D146">
            <v>44942.559999999998</v>
          </cell>
          <cell r="E146" t="str">
            <v>CONECEL</v>
          </cell>
          <cell r="F146" t="str">
            <v>DESPACHO</v>
          </cell>
          <cell r="G146" t="str">
            <v>NORMAL</v>
          </cell>
          <cell r="H146" t="str">
            <v>IPIALES VASCONEZ MARIA EUGENIA</v>
          </cell>
          <cell r="I146" t="str">
            <v>926856196</v>
          </cell>
          <cell r="J146" t="str">
            <v xml:space="preserve"> HOTEL SHERATHON CALL PRINCIPAL PANAMERICANA Y FELIPE II REF FRENTE AL MALL DEL RIO</v>
          </cell>
          <cell r="K146" t="str">
            <v>0981340412-0988761107/988761107</v>
          </cell>
          <cell r="L146" t="str">
            <v/>
          </cell>
          <cell r="M146" t="str">
            <v>CUENCA</v>
          </cell>
          <cell r="N146" t="str">
            <v>AZUAY</v>
          </cell>
          <cell r="O146" t="str">
            <v>CUENCA</v>
          </cell>
        </row>
        <row r="147">
          <cell r="A147" t="str">
            <v>20003070772431</v>
          </cell>
          <cell r="B147">
            <v>497372</v>
          </cell>
          <cell r="C147" t="str">
            <v>20003070772431</v>
          </cell>
          <cell r="D147">
            <v>44942.559999999998</v>
          </cell>
          <cell r="E147" t="str">
            <v>CONECEL</v>
          </cell>
          <cell r="F147" t="str">
            <v>DESPACHO</v>
          </cell>
          <cell r="G147" t="str">
            <v>NORMAL</v>
          </cell>
          <cell r="H147" t="str">
            <v>QUEVEDO MALDONADO VICTOR ARTURO</v>
          </cell>
          <cell r="I147" t="str">
            <v>1721834727</v>
          </cell>
          <cell r="J147" t="str">
            <v>SECTOR LA GRANJA FRANCISO ALAVA Y SAN GABRIEL EN EL HOSPITAL ALIANZA AREA MANTENIMIENTO REF DIAGIONAL A HOSPITAL DE ESPECIALIDADES ODONTOLOGICO</v>
          </cell>
          <cell r="K147" t="str">
            <v>978830947/978830947</v>
          </cell>
          <cell r="L147" t="str">
            <v/>
          </cell>
          <cell r="M147" t="str">
            <v>QUITO</v>
          </cell>
          <cell r="N147" t="str">
            <v>PICHINCHA</v>
          </cell>
          <cell r="O147" t="str">
            <v>QUITO</v>
          </cell>
        </row>
        <row r="148">
          <cell r="A148" t="str">
            <v>20003067470498</v>
          </cell>
          <cell r="B148">
            <v>497371</v>
          </cell>
          <cell r="C148" t="str">
            <v>20003067470498</v>
          </cell>
          <cell r="D148">
            <v>44942.559999999998</v>
          </cell>
          <cell r="E148" t="str">
            <v>CONECEL</v>
          </cell>
          <cell r="F148" t="str">
            <v>DESPACHO</v>
          </cell>
          <cell r="G148" t="str">
            <v>NORMAL</v>
          </cell>
          <cell r="H148" t="str">
            <v>GONZALEZ SANTIAGO HEIDY ELIZABETH</v>
          </cell>
          <cell r="I148" t="str">
            <v>1760523272</v>
          </cell>
          <cell r="J148" t="str">
            <v>AV.PORTUGAL Y AV REPUBLICA DEL SALVADOR EDIFICIO TRENTO APARTAMENTO 4A  REFERENCIA AL LADO DE LA CLINICA DENTAL DE ESPECIALIDADES ODONTOLIFE</v>
          </cell>
          <cell r="K148" t="str">
            <v>0960948157/-</v>
          </cell>
          <cell r="L148" t="str">
            <v/>
          </cell>
          <cell r="M148" t="str">
            <v>QUITO</v>
          </cell>
          <cell r="N148" t="str">
            <v>PICHINCHA</v>
          </cell>
          <cell r="O148" t="str">
            <v xml:space="preserve">QUITO </v>
          </cell>
        </row>
        <row r="149">
          <cell r="A149" t="str">
            <v>20003067470832</v>
          </cell>
          <cell r="B149">
            <v>497370</v>
          </cell>
          <cell r="C149" t="str">
            <v>20003067470832</v>
          </cell>
          <cell r="D149">
            <v>44942.559999999998</v>
          </cell>
          <cell r="E149" t="str">
            <v>CONECEL</v>
          </cell>
          <cell r="F149" t="str">
            <v>DESPACHO</v>
          </cell>
          <cell r="G149" t="str">
            <v>NORMAL</v>
          </cell>
          <cell r="H149" t="str">
            <v>GANCINO CORRALES  DELY ALICIA</v>
          </cell>
          <cell r="I149" t="str">
            <v>0501781348</v>
          </cell>
          <cell r="J149" t="str">
            <v>SECTOR SAN FRANCISCO DE CONOCOTO CALLE PASTAZA Y PANSALEO CASA AMARILLA 3 PISOS DIAG IGLESIA DE SAN FRANCISCO EN EL LOCAL THE FRESHNEES ECUADOR</v>
          </cell>
          <cell r="K149" t="str">
            <v>0994405955/-</v>
          </cell>
          <cell r="L149" t="str">
            <v/>
          </cell>
          <cell r="M149" t="str">
            <v>QUITO</v>
          </cell>
          <cell r="N149" t="str">
            <v>PICHINCHA</v>
          </cell>
          <cell r="O149" t="str">
            <v>QUITO</v>
          </cell>
        </row>
        <row r="150">
          <cell r="A150" t="str">
            <v>20003066603415</v>
          </cell>
          <cell r="B150">
            <v>497369</v>
          </cell>
          <cell r="C150" t="str">
            <v>20003066603415</v>
          </cell>
          <cell r="D150">
            <v>44942.559988425928</v>
          </cell>
          <cell r="E150" t="str">
            <v>CONECEL</v>
          </cell>
          <cell r="F150" t="str">
            <v>DESPACHO</v>
          </cell>
          <cell r="G150" t="str">
            <v>NORMAL</v>
          </cell>
          <cell r="H150" t="str">
            <v>REINOSO AYALA  ALFREDO LUIS</v>
          </cell>
          <cell r="I150" t="str">
            <v>1205150160</v>
          </cell>
          <cell r="J150" t="str">
            <v>REMICIO ROMERO #555 Y REMICIO CRESPO EDIFICIO LA ALBORADA #555 PRIMER PISO DE LADRILLO VISTO EDIFICIO DE 5 PISOS PREGUNTAR POR CONSERGUE ALFREDO REINOSO  EN GARITA</v>
          </cell>
          <cell r="K150" t="str">
            <v>0999139980/-</v>
          </cell>
          <cell r="L150" t="str">
            <v/>
          </cell>
          <cell r="M150" t="str">
            <v>CUENCA</v>
          </cell>
          <cell r="N150" t="str">
            <v>AZUAY</v>
          </cell>
          <cell r="O150" t="str">
            <v>CUENCA</v>
          </cell>
        </row>
        <row r="151">
          <cell r="A151" t="str">
            <v>20003043092114</v>
          </cell>
          <cell r="B151">
            <v>497297</v>
          </cell>
          <cell r="C151" t="str">
            <v>20003043092114</v>
          </cell>
          <cell r="D151">
            <v>44942.509710648148</v>
          </cell>
          <cell r="E151" t="str">
            <v>CONECEL</v>
          </cell>
          <cell r="F151" t="str">
            <v>DESPACHO</v>
          </cell>
          <cell r="G151" t="str">
            <v>NORMAL</v>
          </cell>
          <cell r="H151" t="str">
            <v xml:space="preserve">KEVIN GEOVANNY VILLEGAS VEGA / </v>
          </cell>
          <cell r="I151" t="str">
            <v>1725327058</v>
          </cell>
          <cell r="J151" t="str">
            <v>MANTA / TARQUI / BARRIO 30 DE AGOSTO CALLE 30 DE AGOSTO Y AV INTERBARRIAL SUR CASA DE CANA DE DOS PISOS A UNA CUADRA DE LA IGLESIA BUEN SAMARITANO</v>
          </cell>
          <cell r="K151" t="str">
            <v>990707092 /  985216978</v>
          </cell>
          <cell r="M151" t="str">
            <v>MANTA</v>
          </cell>
          <cell r="N151" t="str">
            <v>MANABI</v>
          </cell>
          <cell r="O151" t="str">
            <v>MANTA</v>
          </cell>
        </row>
        <row r="152">
          <cell r="A152" t="str">
            <v>20003072244501</v>
          </cell>
          <cell r="B152">
            <v>497296</v>
          </cell>
          <cell r="C152" t="str">
            <v>20003072244501</v>
          </cell>
          <cell r="D152">
            <v>44942.509710648148</v>
          </cell>
          <cell r="E152" t="str">
            <v>CONECEL</v>
          </cell>
          <cell r="F152" t="str">
            <v>DESPACHO</v>
          </cell>
          <cell r="G152" t="str">
            <v>NORMAL</v>
          </cell>
          <cell r="H152" t="str">
            <v xml:space="preserve">KLEVER HUMBERTO CAPUZ SULCA / </v>
          </cell>
          <cell r="I152" t="str">
            <v>1804314548</v>
          </cell>
          <cell r="J152" t="str">
            <v>RIOBAMBA / LIZARZABURU / SECTOR 1 PRIMERA CONSTITUYENTE/JAVIER SAENZ Y DIEGO DONOSO EN CASA 1 PISO COLOR ETERNIT DURAZNO PUNTO DE REFERENCIA FRENTE AL PARQUE A MEDIA CUADRA DE CERBECERIA ARTESANAL NEF</v>
          </cell>
          <cell r="K152" t="str">
            <v xml:space="preserve">984219668 /  </v>
          </cell>
          <cell r="M152" t="str">
            <v>RIOBAMBA</v>
          </cell>
          <cell r="N152" t="str">
            <v>CHIMBORAZO</v>
          </cell>
          <cell r="O152" t="str">
            <v>RIOBAMBA</v>
          </cell>
        </row>
        <row r="153">
          <cell r="A153" t="str">
            <v>20003069964781</v>
          </cell>
          <cell r="B153">
            <v>497295</v>
          </cell>
          <cell r="C153" t="str">
            <v>20003069964781</v>
          </cell>
          <cell r="D153">
            <v>44942.509710648148</v>
          </cell>
          <cell r="E153" t="str">
            <v>CONECEL</v>
          </cell>
          <cell r="F153" t="str">
            <v>DESPACHO</v>
          </cell>
          <cell r="G153" t="str">
            <v>NORMAL</v>
          </cell>
          <cell r="H153" t="str">
            <v xml:space="preserve">IVAN WILFRIDO MOLINA QUILCA / </v>
          </cell>
          <cell r="I153" t="str">
            <v>1003214507</v>
          </cell>
          <cell r="J153" t="str">
            <v>IBARRA / SAGRARIO / AV MARIANO ACOSTA Y VICTOR GOMEZ JURADO ENTREGA EN ATENCION AL CLIENTE SUPERMAXI JUNTO A PARQUE DE CIUDAD BLANCA</v>
          </cell>
          <cell r="K153" t="str">
            <v xml:space="preserve">996245103 /  </v>
          </cell>
          <cell r="L153" t="str">
            <v/>
          </cell>
          <cell r="M153" t="str">
            <v>IBARRA</v>
          </cell>
          <cell r="N153" t="str">
            <v>IMBABURA</v>
          </cell>
          <cell r="O153" t="str">
            <v>IBARRA</v>
          </cell>
        </row>
        <row r="154">
          <cell r="A154" t="str">
            <v>20003070639295</v>
          </cell>
          <cell r="B154">
            <v>497294</v>
          </cell>
          <cell r="C154" t="str">
            <v>20003070639295</v>
          </cell>
          <cell r="D154">
            <v>44942.509710648148</v>
          </cell>
          <cell r="E154" t="str">
            <v>CONECEL</v>
          </cell>
          <cell r="F154" t="str">
            <v>DESPACHO</v>
          </cell>
          <cell r="G154" t="str">
            <v>NORMAL</v>
          </cell>
          <cell r="H154" t="str">
            <v>DIEGO SEBASTIAN TUTIN BONILLA / RAUL TUTIN</v>
          </cell>
          <cell r="I154" t="str">
            <v>550208706</v>
          </cell>
          <cell r="J154" t="str">
            <v>LATACUNGA / LA MATRIZ / CALLE ANTONIA VELA N12-19 Y ANTONIO JOSE DE SUCRE CASA MARRON DE 2 PISOS A UNA CUADRA DEL BAZAR MULIVENTAS SOFY</v>
          </cell>
          <cell r="K154" t="str">
            <v>962754722 /  998409837</v>
          </cell>
          <cell r="M154" t="str">
            <v>LATACUNGA</v>
          </cell>
          <cell r="N154" t="str">
            <v>COTOPAXI</v>
          </cell>
          <cell r="O154" t="str">
            <v>LATACUNGA</v>
          </cell>
        </row>
        <row r="155">
          <cell r="A155" t="str">
            <v>20003072213256</v>
          </cell>
          <cell r="B155">
            <v>497293</v>
          </cell>
          <cell r="C155" t="str">
            <v>20003072213256</v>
          </cell>
          <cell r="D155">
            <v>44942.509710648148</v>
          </cell>
          <cell r="E155" t="str">
            <v>CONECEL</v>
          </cell>
          <cell r="F155" t="str">
            <v>DESPACHO</v>
          </cell>
          <cell r="G155" t="str">
            <v>NORMAL</v>
          </cell>
          <cell r="H155" t="str">
            <v xml:space="preserve">ROBERTO MARCELO TENECELA CRIOLLO / </v>
          </cell>
          <cell r="I155" t="str">
            <v>2200019921</v>
          </cell>
          <cell r="J155" t="str">
            <v>LOS SACHAS / LA JOYA DE LOS SACHAS / BARRIO 1 DE MAYO CALLE GALAPAGOS Y DE LOS AUCAS CASA DE UN PISO CON REJAS PLOMAS DETRAS DE LA ESCUELA AGOYAN</v>
          </cell>
          <cell r="K155" t="str">
            <v>995867596 /  961216472</v>
          </cell>
          <cell r="M155" t="str">
            <v>LAGO AGRIO</v>
          </cell>
          <cell r="N155" t="str">
            <v>ORELLANA</v>
          </cell>
          <cell r="O155" t="str">
            <v>LOS SACHAS</v>
          </cell>
        </row>
        <row r="156">
          <cell r="A156" t="str">
            <v>20003072234414</v>
          </cell>
          <cell r="B156">
            <v>497292</v>
          </cell>
          <cell r="C156" t="str">
            <v>20003072234414</v>
          </cell>
          <cell r="D156">
            <v>44942.509710648148</v>
          </cell>
          <cell r="E156" t="str">
            <v>CONECEL</v>
          </cell>
          <cell r="F156" t="str">
            <v>DESPACHO</v>
          </cell>
          <cell r="G156" t="str">
            <v>NORMAL</v>
          </cell>
          <cell r="H156" t="str">
            <v xml:space="preserve">CARMITA SUSANA TIAGUARO MIRANDA / </v>
          </cell>
          <cell r="I156" t="str">
            <v>1803154739</v>
          </cell>
          <cell r="J156" t="str">
            <v>AMBATO / HUACHI LORETO / AV RUMINAHUI Y LAGO AGRIO EN CASA BLANCA DE 2 PISO JUNTO A TIENDA X RECHA FRENTE AUTOS JARA</v>
          </cell>
          <cell r="K156" t="str">
            <v xml:space="preserve">958916490 /  </v>
          </cell>
          <cell r="M156" t="str">
            <v>AMBATO</v>
          </cell>
          <cell r="N156" t="str">
            <v>TUNGURAHUA</v>
          </cell>
          <cell r="O156" t="str">
            <v>AMBATO</v>
          </cell>
        </row>
        <row r="157">
          <cell r="A157" t="str">
            <v>20003069985242</v>
          </cell>
          <cell r="B157">
            <v>497291</v>
          </cell>
          <cell r="C157" t="str">
            <v>20003069985242</v>
          </cell>
          <cell r="D157">
            <v>44942.509710648148</v>
          </cell>
          <cell r="E157" t="str">
            <v>CONECEL</v>
          </cell>
          <cell r="F157" t="str">
            <v>DESPACHO</v>
          </cell>
          <cell r="G157" t="str">
            <v>NORMAL</v>
          </cell>
          <cell r="H157" t="str">
            <v xml:space="preserve">LUIS RAMIRO GUERRERO GUERRERO / </v>
          </cell>
          <cell r="I157" t="str">
            <v>1803661154</v>
          </cell>
          <cell r="J157" t="str">
            <v>TULCAN / TULCAN / AV VEINTIMILLA Y JESUS DEL GRAN PODER/ENTREGA EN FUERTE MILITAR BRIGADA DE INFANTERIA 31 ANDES ANUNCIARSE EN GARITA</v>
          </cell>
          <cell r="K157" t="str">
            <v xml:space="preserve">995771411 /  </v>
          </cell>
          <cell r="L157" t="str">
            <v/>
          </cell>
          <cell r="M157" t="str">
            <v>TULCAN</v>
          </cell>
          <cell r="N157" t="str">
            <v>CARCHI</v>
          </cell>
          <cell r="O157" t="str">
            <v>TULCAN</v>
          </cell>
        </row>
        <row r="158">
          <cell r="A158" t="str">
            <v>20003070003085</v>
          </cell>
          <cell r="B158">
            <v>497290</v>
          </cell>
          <cell r="C158" t="str">
            <v>20003070003085</v>
          </cell>
          <cell r="D158">
            <v>44942.509710648148</v>
          </cell>
          <cell r="E158" t="str">
            <v>CONECEL</v>
          </cell>
          <cell r="F158" t="str">
            <v>DESPACHO</v>
          </cell>
          <cell r="G158" t="str">
            <v>NORMAL</v>
          </cell>
          <cell r="H158" t="str">
            <v>KAREN MARISELLE VERA VERA / CEDENO VALAREZO SANTO ROLANDO</v>
          </cell>
          <cell r="I158" t="str">
            <v>1316631637</v>
          </cell>
          <cell r="J158" t="str">
            <v>GUAYAQUIL / CHONGON / VIA CHONGON KM 24 VIA A LA COSTA CSA 1P CLR AMARILLO MZ 12 REF 1 CDRA PARQUE CHONGON /1CDRA TIA CHONGON</v>
          </cell>
          <cell r="K158" t="str">
            <v xml:space="preserve">983243535 /  </v>
          </cell>
          <cell r="M158" t="str">
            <v>GUAYAQUIL</v>
          </cell>
          <cell r="N158" t="str">
            <v>GUAYAS</v>
          </cell>
          <cell r="O158" t="str">
            <v>GUAYAQUIL</v>
          </cell>
        </row>
        <row r="159">
          <cell r="A159" t="str">
            <v>20003068958189</v>
          </cell>
          <cell r="B159">
            <v>497289</v>
          </cell>
          <cell r="C159" t="str">
            <v>20003068958189</v>
          </cell>
          <cell r="D159">
            <v>44942.509710648148</v>
          </cell>
          <cell r="E159" t="str">
            <v>CONECEL</v>
          </cell>
          <cell r="F159" t="str">
            <v>DESPACHO</v>
          </cell>
          <cell r="G159" t="str">
            <v>NORMAL</v>
          </cell>
          <cell r="H159" t="str">
            <v>LUIS OSWALDO ROSALES QUISTANCHALA / ZONIA MARIBEL GALINDO ERAZO</v>
          </cell>
          <cell r="I159" t="str">
            <v>1704899671</v>
          </cell>
          <cell r="J159" t="str">
            <v>QUITO / CALDERON / CALLE RIO CAYAMBE ENTRE RIO ZAMORA Y RIO GUAYLLABAMBA FRENTE A LA IGLESIA MADRE DEL RENDENTOR CASA #N14162 COLOR MANDADIRINA DE 3 PISOS</v>
          </cell>
          <cell r="K159" t="str">
            <v>989372905 /  959408706</v>
          </cell>
          <cell r="L159" t="str">
            <v/>
          </cell>
          <cell r="M159" t="str">
            <v>QUITO</v>
          </cell>
          <cell r="N159" t="str">
            <v>PICHINCHA</v>
          </cell>
          <cell r="O159" t="str">
            <v>QUITO</v>
          </cell>
        </row>
        <row r="160">
          <cell r="A160" t="str">
            <v>20003068915513</v>
          </cell>
          <cell r="B160">
            <v>497266</v>
          </cell>
          <cell r="C160" t="str">
            <v>20003068915513</v>
          </cell>
          <cell r="D160">
            <v>44942.509699074071</v>
          </cell>
          <cell r="E160" t="str">
            <v>CONECEL</v>
          </cell>
          <cell r="F160" t="str">
            <v>DESPACHO</v>
          </cell>
          <cell r="G160" t="str">
            <v>NORMAL</v>
          </cell>
          <cell r="H160" t="str">
            <v xml:space="preserve">ANTONIA AGUSTINA MARCILLO ZAMBRANO / </v>
          </cell>
          <cell r="I160" t="str">
            <v>2100350095</v>
          </cell>
          <cell r="J160" t="str">
            <v>EL SHACHA / LA JOYA DE LOS SACHAS / AV JAIME ROLDOS Y GENERAL JUMANDY EN CASA 1 PISO TIENDA QUE TIENE UN ROTULO QUE DICE ESPIRISTISTA EN JUNTO AL PARQUE DE LAS PIEDRAS</v>
          </cell>
          <cell r="K160" t="str">
            <v>962050003 /  961871363</v>
          </cell>
          <cell r="M160" t="str">
            <v>LAGO AGRIO</v>
          </cell>
          <cell r="N160" t="str">
            <v>ORELLANA</v>
          </cell>
          <cell r="O160" t="str">
            <v>EL SHACHA</v>
          </cell>
        </row>
        <row r="161">
          <cell r="A161" t="str">
            <v>20003068909264</v>
          </cell>
          <cell r="B161">
            <v>497265</v>
          </cell>
          <cell r="C161" t="str">
            <v>20003068909264</v>
          </cell>
          <cell r="D161">
            <v>44942.509699074071</v>
          </cell>
          <cell r="E161" t="str">
            <v>CONECEL</v>
          </cell>
          <cell r="F161" t="str">
            <v>DESPACHO</v>
          </cell>
          <cell r="G161" t="str">
            <v>NORMAL</v>
          </cell>
          <cell r="H161" t="str">
            <v xml:space="preserve">YURI JOHANNA ZAMBRANO SOLORZANO / </v>
          </cell>
          <cell r="I161" t="str">
            <v>919376764</v>
          </cell>
          <cell r="J161" t="str">
            <v>DURAN / ELOY ALFARO / CALLE SIBAMBE 222 Y RIOBAMBA EN CASA 1 PISO PUERTA BLANCA JUNTO A LOCAL MAXI Y EVENTOS Y LOCAL TATTO PIRO</v>
          </cell>
          <cell r="K161" t="str">
            <v xml:space="preserve">994034136 /  </v>
          </cell>
          <cell r="M161" t="str">
            <v>DURAN</v>
          </cell>
          <cell r="N161" t="str">
            <v>GUAYAS</v>
          </cell>
          <cell r="O161" t="str">
            <v>DURAN</v>
          </cell>
        </row>
        <row r="162">
          <cell r="A162" t="str">
            <v>20003068957002</v>
          </cell>
          <cell r="B162">
            <v>497264</v>
          </cell>
          <cell r="C162" t="str">
            <v>20003068957002</v>
          </cell>
          <cell r="D162">
            <v>44942.509699074071</v>
          </cell>
          <cell r="E162" t="str">
            <v>CONECEL</v>
          </cell>
          <cell r="F162" t="str">
            <v>DESPACHO</v>
          </cell>
          <cell r="G162" t="str">
            <v>NORMAL</v>
          </cell>
          <cell r="H162" t="str">
            <v xml:space="preserve">ROSA CRISTINA TENE RIOS / </v>
          </cell>
          <cell r="I162" t="str">
            <v>1102117148</v>
          </cell>
          <cell r="J162" t="str">
            <v>LOJA / SUCRE / AV JUAN JOSE SAMANIEGO ENTRE IMBABURA Y QUITO ENTREGAR EN HOSPITAL ISIDRO AYORA EN EL AREA DE ALIMENTICION PLANTA BAJA</v>
          </cell>
          <cell r="K162" t="str">
            <v xml:space="preserve">982275797 /  </v>
          </cell>
          <cell r="L162" t="str">
            <v/>
          </cell>
          <cell r="M162" t="str">
            <v>LOJA</v>
          </cell>
          <cell r="N162" t="str">
            <v>LOJA</v>
          </cell>
          <cell r="O162" t="str">
            <v>LOJA</v>
          </cell>
        </row>
        <row r="163">
          <cell r="A163" t="str">
            <v>20003068442883</v>
          </cell>
          <cell r="B163">
            <v>497263</v>
          </cell>
          <cell r="C163" t="str">
            <v>20003068442883</v>
          </cell>
          <cell r="D163">
            <v>44942.509699074071</v>
          </cell>
          <cell r="E163" t="str">
            <v>CONECEL</v>
          </cell>
          <cell r="F163" t="str">
            <v>DESPACHO</v>
          </cell>
          <cell r="G163" t="str">
            <v>NORMAL</v>
          </cell>
          <cell r="H163" t="str">
            <v xml:space="preserve">ANGEL GILBERTO PAGUAY VILLA / </v>
          </cell>
          <cell r="I163" t="str">
            <v>602392037</v>
          </cell>
          <cell r="J163" t="str">
            <v>TULCAN / TULCAN / CALLE LOS LAURELES Y LOS CANELOS EN CASA 3 PISOS ENLUCIDA A UNA CUADRA COLISEO 19 DE NOVIEMBRE DE LA CAMARA DEL ECU 911 A LA DERECHA</v>
          </cell>
          <cell r="K163" t="str">
            <v xml:space="preserve">967423311 /  </v>
          </cell>
          <cell r="L163" t="str">
            <v/>
          </cell>
          <cell r="M163" t="str">
            <v>TULCAN</v>
          </cell>
          <cell r="N163" t="str">
            <v>CARCHI</v>
          </cell>
          <cell r="O163" t="str">
            <v>TULCAN</v>
          </cell>
        </row>
        <row r="164">
          <cell r="A164" t="str">
            <v>20003068493832</v>
          </cell>
          <cell r="B164">
            <v>497262</v>
          </cell>
          <cell r="C164" t="str">
            <v>20003068493832</v>
          </cell>
          <cell r="D164">
            <v>44942.509699074071</v>
          </cell>
          <cell r="E164" t="str">
            <v>CONECEL</v>
          </cell>
          <cell r="F164" t="str">
            <v>DESPACHO</v>
          </cell>
          <cell r="G164" t="str">
            <v>NORMAL</v>
          </cell>
          <cell r="H164" t="str">
            <v xml:space="preserve">ALLISON YOLANDA CERATTO ORTIZ / </v>
          </cell>
          <cell r="I164" t="str">
            <v>703104372</v>
          </cell>
          <cell r="J164" t="str">
            <v>MACHALA / MACHALA / CALLE MARCELO LANIADO Y KLEVER FRANCO CRUZ CDLA DE LOS MAESTROS O ELOY ALFARO MZ45 V49 D1 8VA CASA 2 PISO ANUNCIARSE EN GARITA FRENTE A HOSPITAL ESPERANZA</v>
          </cell>
          <cell r="K164" t="str">
            <v xml:space="preserve">989233975 /  </v>
          </cell>
          <cell r="L164" t="str">
            <v/>
          </cell>
          <cell r="M164" t="str">
            <v>MACHALA</v>
          </cell>
          <cell r="N164" t="str">
            <v>ELORO</v>
          </cell>
          <cell r="O164" t="str">
            <v>MACHALA</v>
          </cell>
        </row>
        <row r="165">
          <cell r="A165" t="str">
            <v>20003068960652</v>
          </cell>
          <cell r="B165">
            <v>497261</v>
          </cell>
          <cell r="C165" t="str">
            <v>20003068960652</v>
          </cell>
          <cell r="D165">
            <v>44942.509699074071</v>
          </cell>
          <cell r="E165" t="str">
            <v>CONECEL</v>
          </cell>
          <cell r="F165" t="str">
            <v>DESPACHO</v>
          </cell>
          <cell r="G165" t="str">
            <v>NORMAL</v>
          </cell>
          <cell r="H165" t="str">
            <v xml:space="preserve">MARIA ROSARIO CAIZA TOPON / </v>
          </cell>
          <cell r="I165" t="str">
            <v>1708114705</v>
          </cell>
          <cell r="J165" t="str">
            <v>QUITO / SANGOLQUI / AV GENERAL RUMINAHUI EN EL HIPERMARKET VALLE DE LOS CHILLOS A 300M DE LA UNIVERSIDAD DE LA ESPE</v>
          </cell>
          <cell r="K165" t="str">
            <v>992164607 /  988514101</v>
          </cell>
          <cell r="L165" t="str">
            <v/>
          </cell>
          <cell r="M165" t="str">
            <v>QUITO</v>
          </cell>
          <cell r="N165" t="str">
            <v>PICHINCHA</v>
          </cell>
          <cell r="O165" t="str">
            <v>QUITO</v>
          </cell>
        </row>
        <row r="166">
          <cell r="A166" t="str">
            <v>20003069982763</v>
          </cell>
          <cell r="B166">
            <v>497260</v>
          </cell>
          <cell r="C166" t="str">
            <v>20003069982763</v>
          </cell>
          <cell r="D166">
            <v>44942.509699074071</v>
          </cell>
          <cell r="E166" t="str">
            <v>CONECEL</v>
          </cell>
          <cell r="F166" t="str">
            <v>DESPACHO</v>
          </cell>
          <cell r="G166" t="str">
            <v>NORMAL</v>
          </cell>
          <cell r="H166" t="str">
            <v xml:space="preserve">WILIAM ROBERTO CHOEZ OJEDIS / </v>
          </cell>
          <cell r="I166" t="str">
            <v>942847955</v>
          </cell>
          <cell r="J166" t="str">
            <v>GUAYAQUIL / LETAMENDI / SECTOR SUR OESTE CALLE 20 S-O GRAL. CALICUCHIMA &amp; JOAQUIN GALLEGOS LARA 2723 CS 2P CL NARANJA CON BALCON FRENTE A UN TALLER DE MECANICOS</v>
          </cell>
          <cell r="K166" t="str">
            <v xml:space="preserve">981720559 /  </v>
          </cell>
          <cell r="M166" t="str">
            <v>GUAYAQUIL</v>
          </cell>
          <cell r="N166" t="str">
            <v>GUAYAS</v>
          </cell>
          <cell r="O166" t="str">
            <v>GUAYAQUIL</v>
          </cell>
        </row>
        <row r="167">
          <cell r="A167" t="str">
            <v>20003068971775</v>
          </cell>
          <cell r="B167">
            <v>497259</v>
          </cell>
          <cell r="C167" t="str">
            <v>20003068971775</v>
          </cell>
          <cell r="D167">
            <v>44942.509699074071</v>
          </cell>
          <cell r="E167" t="str">
            <v>CONECEL</v>
          </cell>
          <cell r="F167" t="str">
            <v>DESPACHO</v>
          </cell>
          <cell r="G167" t="str">
            <v>NORMAL</v>
          </cell>
          <cell r="H167" t="str">
            <v xml:space="preserve">BEATRIZ DEL PILAR CHICAIZA ESCOBAR / </v>
          </cell>
          <cell r="I167" t="str">
            <v>1710476688</v>
          </cell>
          <cell r="J167" t="str">
            <v>QUITO / SANGOLQUI / CNJUNT ALCANTARA AV FRANCISCO GUARDERAS N37 Y SELVA ALEGRE/1PCLRBLANCO/A 2 CDRAS DE IGLESIA SELVA ALEGRE Y FRENTE ESTADIO SELVA ALEGREE</v>
          </cell>
          <cell r="K167" t="str">
            <v xml:space="preserve">983280454 /  </v>
          </cell>
          <cell r="M167" t="str">
            <v>QUITO</v>
          </cell>
          <cell r="N167" t="str">
            <v>PICHINCHA</v>
          </cell>
          <cell r="O167" t="str">
            <v>QUITO</v>
          </cell>
        </row>
        <row r="168">
          <cell r="A168" t="str">
            <v>20003069999362</v>
          </cell>
          <cell r="B168">
            <v>497258</v>
          </cell>
          <cell r="C168" t="str">
            <v>20003069999362</v>
          </cell>
          <cell r="D168">
            <v>44942.509699074071</v>
          </cell>
          <cell r="E168" t="str">
            <v>CONECEL</v>
          </cell>
          <cell r="F168" t="str">
            <v>DESPACHO</v>
          </cell>
          <cell r="G168" t="str">
            <v>NORMAL</v>
          </cell>
          <cell r="H168" t="str">
            <v xml:space="preserve">BLANCA MARISOL ANDRADE PUGA / </v>
          </cell>
          <cell r="I168" t="str">
            <v>1710291863</v>
          </cell>
          <cell r="J168" t="str">
            <v>QUITO / SANGOLQUI / CALLE ESPINDOLA Y AV ATAHUALPA BARRIO EL VINCULODIAGONAL A CANCHA DE BASQUET CASA DE 2P COLOR CELESTE</v>
          </cell>
          <cell r="K168" t="str">
            <v>983941926 /  92758439</v>
          </cell>
          <cell r="L168" t="str">
            <v/>
          </cell>
          <cell r="M168" t="str">
            <v>QUITO</v>
          </cell>
          <cell r="N168" t="str">
            <v>PICHINCHA</v>
          </cell>
          <cell r="O168" t="str">
            <v>QUITO</v>
          </cell>
        </row>
        <row r="169">
          <cell r="A169" t="str">
            <v>20003069995336</v>
          </cell>
          <cell r="B169">
            <v>497257</v>
          </cell>
          <cell r="C169" t="str">
            <v>20003069995336</v>
          </cell>
          <cell r="D169">
            <v>44942.509699074071</v>
          </cell>
          <cell r="E169" t="str">
            <v>CONECEL</v>
          </cell>
          <cell r="F169" t="str">
            <v>DESPACHO</v>
          </cell>
          <cell r="G169" t="str">
            <v>NORMAL</v>
          </cell>
          <cell r="H169" t="str">
            <v xml:space="preserve">WILLAMS PATRICIO ACHOTE PILLIZA / </v>
          </cell>
          <cell r="I169" t="str">
            <v>502544810</v>
          </cell>
          <cell r="J169" t="str">
            <v>QUITO / CONOCOTO / DELICATESSEN Y LICORERA R&amp;B 2 AV CAMILO PONCE ENRIQUEZ Y ABDON CALDERON JUNTO A VETERINARIA PATITAS DE AMOR</v>
          </cell>
          <cell r="K169" t="str">
            <v xml:space="preserve">983086547 /  </v>
          </cell>
          <cell r="M169" t="str">
            <v>QUITO</v>
          </cell>
          <cell r="N169" t="str">
            <v>PICHINCHA</v>
          </cell>
          <cell r="O169" t="str">
            <v>QUITO</v>
          </cell>
        </row>
        <row r="170">
          <cell r="A170" t="str">
            <v>20003070008634</v>
          </cell>
          <cell r="B170">
            <v>497288</v>
          </cell>
          <cell r="C170" t="str">
            <v>20003070008634</v>
          </cell>
          <cell r="D170">
            <v>44942.509699074071</v>
          </cell>
          <cell r="E170" t="str">
            <v>CONECEL</v>
          </cell>
          <cell r="F170" t="str">
            <v>DESPACHO</v>
          </cell>
          <cell r="G170" t="str">
            <v>NORMAL</v>
          </cell>
          <cell r="H170" t="str">
            <v xml:space="preserve">ANGIE DANIRA RAMOS VALLEJO / </v>
          </cell>
          <cell r="I170" t="str">
            <v>605627280</v>
          </cell>
          <cell r="J170" t="str">
            <v>RIOBAMBA / LIZARZABURU / CALLE ENRIQUE BARRIGA 19 Y BOYACA CASA DE DOS PISOS SIN PINTAR FRENTE A LA IGLESIA CRISTINA GRACIA Y PAZ</v>
          </cell>
          <cell r="K170" t="str">
            <v>999007312 /  992651621</v>
          </cell>
          <cell r="M170" t="str">
            <v>RIOBAMBA</v>
          </cell>
          <cell r="N170" t="str">
            <v>CHIMBORAZO</v>
          </cell>
          <cell r="O170" t="str">
            <v>RIOBAMBA</v>
          </cell>
        </row>
        <row r="171">
          <cell r="A171" t="str">
            <v>20003052419311</v>
          </cell>
          <cell r="B171">
            <v>497256</v>
          </cell>
          <cell r="C171" t="str">
            <v>20003052419311</v>
          </cell>
          <cell r="D171">
            <v>44942.509699074071</v>
          </cell>
          <cell r="E171" t="str">
            <v>CONECEL</v>
          </cell>
          <cell r="F171" t="str">
            <v>DESPACHO</v>
          </cell>
          <cell r="G171" t="str">
            <v>NORMAL</v>
          </cell>
          <cell r="H171" t="str">
            <v>MARIANA DE JESUS CARRASCO AGUILAR / ARIEL SUNTAXI</v>
          </cell>
          <cell r="I171" t="str">
            <v>1708583651</v>
          </cell>
          <cell r="J171" t="str">
            <v>QUITO / NAYON / CALLE NUESTRA SENORA DE SANTA ANA S3 - 208 CASA DE 2 PIOSOS BLANCO RECIBEN EN LOCAL EL ARTE DEL BAMBU JUNTO AL LOCAL TIENDA DIVINO NINO</v>
          </cell>
          <cell r="K171" t="str">
            <v>983212008 /  939893517</v>
          </cell>
          <cell r="L171" t="str">
            <v/>
          </cell>
          <cell r="M171" t="str">
            <v>QUITO</v>
          </cell>
          <cell r="N171" t="str">
            <v>PICHINCHA</v>
          </cell>
          <cell r="O171" t="str">
            <v>QUITO</v>
          </cell>
        </row>
        <row r="172">
          <cell r="A172" t="str">
            <v>20003069987480</v>
          </cell>
          <cell r="B172">
            <v>497287</v>
          </cell>
          <cell r="C172" t="str">
            <v>20003069987480</v>
          </cell>
          <cell r="D172">
            <v>44942.509699074071</v>
          </cell>
          <cell r="E172" t="str">
            <v>CONECEL</v>
          </cell>
          <cell r="F172" t="str">
            <v>DESPACHO</v>
          </cell>
          <cell r="G172" t="str">
            <v>NORMAL</v>
          </cell>
          <cell r="H172" t="str">
            <v xml:space="preserve">REYBERT GENARO NICOLA PILOZO / </v>
          </cell>
          <cell r="I172" t="str">
            <v>1313927467</v>
          </cell>
          <cell r="J172" t="str">
            <v>MANTA / ELOY ALFARO / VIA CIRCUNVALACION Y TRAMO 2 EN LA URBANIZACION SANTA MARIA VILL D7 CASA DE COLOR BLANCO A 4 CUADRAS DEL REGISTRO CIVIL</v>
          </cell>
          <cell r="K172" t="str">
            <v>958923862 /  989420622</v>
          </cell>
          <cell r="L172" t="str">
            <v/>
          </cell>
          <cell r="M172" t="str">
            <v>MANTA</v>
          </cell>
          <cell r="N172" t="str">
            <v>MANABI</v>
          </cell>
          <cell r="O172" t="str">
            <v>MANTA</v>
          </cell>
        </row>
        <row r="173">
          <cell r="A173" t="str">
            <v>20003068958586</v>
          </cell>
          <cell r="B173">
            <v>497255</v>
          </cell>
          <cell r="C173" t="str">
            <v>20003068958586</v>
          </cell>
          <cell r="D173">
            <v>44942.509699074071</v>
          </cell>
          <cell r="E173" t="str">
            <v>CONECEL</v>
          </cell>
          <cell r="F173" t="str">
            <v>DESPACHO</v>
          </cell>
          <cell r="G173" t="str">
            <v>NORMAL</v>
          </cell>
          <cell r="H173" t="str">
            <v xml:space="preserve">LEIDY CAROLINA PENA CARDENAS / </v>
          </cell>
          <cell r="I173" t="str">
            <v>1751548262</v>
          </cell>
          <cell r="J173" t="str">
            <v>QUITO / JIPIJAPA / AV 6 DE DICIEMBRE Y TOMAS DE BERLANGA MZ V CLINICA EL BATAN - EMPRESA CLINICA EL BATAN-TECNICO EN ENFERMERIA</v>
          </cell>
          <cell r="K173" t="str">
            <v xml:space="preserve">980654168 /  </v>
          </cell>
          <cell r="M173" t="str">
            <v>QUITO</v>
          </cell>
          <cell r="N173" t="str">
            <v>PICHINCHA</v>
          </cell>
          <cell r="O173" t="str">
            <v>QUITO</v>
          </cell>
        </row>
        <row r="174">
          <cell r="A174" t="str">
            <v>20003070000274</v>
          </cell>
          <cell r="B174">
            <v>497286</v>
          </cell>
          <cell r="C174" t="str">
            <v>20003070000274</v>
          </cell>
          <cell r="D174">
            <v>44942.509699074071</v>
          </cell>
          <cell r="E174" t="str">
            <v>CONECEL</v>
          </cell>
          <cell r="F174" t="str">
            <v>DESPACHO</v>
          </cell>
          <cell r="G174" t="str">
            <v>NORMAL</v>
          </cell>
          <cell r="H174" t="str">
            <v xml:space="preserve">RONALD RENE LIMA VILELA / </v>
          </cell>
          <cell r="I174" t="str">
            <v>705997542</v>
          </cell>
          <cell r="J174" t="str">
            <v>MACHALA / MACHALA / CALLE EL GUABO Y 10 DE AGOSTO EN LAS BODEGAS DE JAHER</v>
          </cell>
          <cell r="K174" t="str">
            <v xml:space="preserve">963838366 /  </v>
          </cell>
          <cell r="M174" t="str">
            <v>MACHALA</v>
          </cell>
          <cell r="N174" t="str">
            <v>ELORO</v>
          </cell>
          <cell r="O174" t="str">
            <v>MACHALA</v>
          </cell>
        </row>
        <row r="175">
          <cell r="A175" t="str">
            <v>20003068919292</v>
          </cell>
          <cell r="B175">
            <v>497254</v>
          </cell>
          <cell r="C175" t="str">
            <v>20003068919292</v>
          </cell>
          <cell r="D175">
            <v>44942.509699074071</v>
          </cell>
          <cell r="E175" t="str">
            <v>CONECEL</v>
          </cell>
          <cell r="F175" t="str">
            <v>DESPACHO</v>
          </cell>
          <cell r="G175" t="str">
            <v>NORMAL</v>
          </cell>
          <cell r="H175" t="str">
            <v xml:space="preserve">ANGEL GEOVANNY FERNANDEZ PICO / </v>
          </cell>
          <cell r="I175" t="str">
            <v>1306814045</v>
          </cell>
          <cell r="J175" t="str">
            <v>CUENCA / HERMANO MIGUEL / AV DEL MIGRANTE Y CALLE DEL RETORNO CASA DE 3 PISOS COLOR LADRILLO A 2 CUADRAS DE LA FERIA DEL GANADO DE CUENCA</v>
          </cell>
          <cell r="K175" t="str">
            <v xml:space="preserve">963169928 /  </v>
          </cell>
          <cell r="M175" t="str">
            <v>CUENCA</v>
          </cell>
          <cell r="N175" t="str">
            <v>AZUAY</v>
          </cell>
          <cell r="O175" t="str">
            <v>CUENCA</v>
          </cell>
        </row>
        <row r="176">
          <cell r="A176" t="str">
            <v>20003067062293</v>
          </cell>
          <cell r="B176">
            <v>497285</v>
          </cell>
          <cell r="C176" t="str">
            <v>20003067062293</v>
          </cell>
          <cell r="D176">
            <v>44942.509699074071</v>
          </cell>
          <cell r="E176" t="str">
            <v>CONECEL</v>
          </cell>
          <cell r="F176" t="str">
            <v>DESPACHO</v>
          </cell>
          <cell r="G176" t="str">
            <v>NORMAL</v>
          </cell>
          <cell r="H176" t="str">
            <v xml:space="preserve">FELIPE ERNESTO BECERRA VIVAR / </v>
          </cell>
          <cell r="I176" t="str">
            <v>1717344632</v>
          </cell>
          <cell r="J176" t="str">
            <v>LOJA / SAN SEBASTIAN / BARRIO LOS OPERADORES CALLE CORNELIO SAAVEDRA Y GETULIO VARGAS EN CASA 81539 3 PISO COLOR CREMA FRENTE A PANADERIA DELI PAN CODIGO POSTAL 110111</v>
          </cell>
          <cell r="K176" t="str">
            <v xml:space="preserve">996992204 /  </v>
          </cell>
          <cell r="L176" t="str">
            <v/>
          </cell>
          <cell r="M176" t="str">
            <v>LOJA</v>
          </cell>
          <cell r="N176" t="str">
            <v>LOJA</v>
          </cell>
          <cell r="O176" t="str">
            <v>LOJA</v>
          </cell>
        </row>
        <row r="177">
          <cell r="A177" t="str">
            <v>20003068936256</v>
          </cell>
          <cell r="B177">
            <v>497253</v>
          </cell>
          <cell r="C177" t="str">
            <v>20003068936256</v>
          </cell>
          <cell r="D177">
            <v>44942.509699074071</v>
          </cell>
          <cell r="E177" t="str">
            <v>CONECEL</v>
          </cell>
          <cell r="F177" t="str">
            <v>DESPACHO</v>
          </cell>
          <cell r="G177" t="str">
            <v>NORMAL</v>
          </cell>
          <cell r="H177" t="str">
            <v xml:space="preserve">CHRISTIAN DAMIAN VERDEZOTO CUASAPAZ / </v>
          </cell>
          <cell r="I177" t="str">
            <v>1004598742</v>
          </cell>
          <cell r="J177" t="str">
            <v>IBARRA / EL SAGRARIO / CALLE EDUARDO GARZON FONSECA Y PEDRO AURELIO ESPINOZA EN EL CONJUNTO RESIDENCIAL LA VICTORIA MZ 59 FRENTE A LA EMPRESA C.H</v>
          </cell>
          <cell r="K177" t="str">
            <v xml:space="preserve">964144662 /  </v>
          </cell>
          <cell r="L177" t="str">
            <v/>
          </cell>
          <cell r="M177" t="str">
            <v>IBARRA</v>
          </cell>
          <cell r="N177" t="str">
            <v>IMBABURA</v>
          </cell>
          <cell r="O177" t="str">
            <v>IBARRA</v>
          </cell>
        </row>
        <row r="178">
          <cell r="A178" t="str">
            <v>20003070657691</v>
          </cell>
          <cell r="B178">
            <v>497284</v>
          </cell>
          <cell r="C178" t="str">
            <v>20003070657691</v>
          </cell>
          <cell r="D178">
            <v>44942.509699074071</v>
          </cell>
          <cell r="E178" t="str">
            <v>CONECEL</v>
          </cell>
          <cell r="F178" t="str">
            <v>DESPACHO</v>
          </cell>
          <cell r="G178" t="str">
            <v>NORMAL</v>
          </cell>
          <cell r="H178" t="str">
            <v xml:space="preserve">AMADO VICENTE JIMENEZ SANCHEZ / </v>
          </cell>
          <cell r="I178" t="str">
            <v>1102743885</v>
          </cell>
          <cell r="J178" t="str">
            <v>MACHALA / JAMBELI / CALLE DR PEDRO MARIDUENA VILLENA Y CARRERA 6TA OESTE EN CASA 1 PISO PARED ENLUCIDA PUERTA DE ZINC A 200 METROS DE ESCUELA EULOGIO SERRANO</v>
          </cell>
          <cell r="K178" t="str">
            <v>991769832 /  968810992</v>
          </cell>
          <cell r="L178" t="str">
            <v/>
          </cell>
          <cell r="M178" t="str">
            <v>MACHALA</v>
          </cell>
          <cell r="N178" t="str">
            <v>ELORO</v>
          </cell>
          <cell r="O178" t="str">
            <v>MACHALA</v>
          </cell>
        </row>
        <row r="179">
          <cell r="A179" t="str">
            <v>20003068927314</v>
          </cell>
          <cell r="B179">
            <v>497252</v>
          </cell>
          <cell r="C179" t="str">
            <v>20003068927314</v>
          </cell>
          <cell r="D179">
            <v>44942.509699074071</v>
          </cell>
          <cell r="E179" t="str">
            <v>CONECEL</v>
          </cell>
          <cell r="F179" t="str">
            <v>DESPACHO</v>
          </cell>
          <cell r="G179" t="str">
            <v>NORMAL</v>
          </cell>
          <cell r="H179" t="str">
            <v xml:space="preserve">CLEMENCIA PACIFICA MIRANDA POVEDA / </v>
          </cell>
          <cell r="I179" t="str">
            <v>1001436144</v>
          </cell>
          <cell r="J179" t="str">
            <v>AMBATO / LA MATRIZ / BARRIO DARQUEA 09-32 Y THOMAS CEVILLA CASA DE DOS PISOS COLOR CREMA FRENTE AL LABORATORIO CLINICO OMEGA</v>
          </cell>
          <cell r="K179" t="str">
            <v xml:space="preserve">984334423 /  </v>
          </cell>
          <cell r="L179" t="str">
            <v/>
          </cell>
          <cell r="M179" t="str">
            <v>AMBATO</v>
          </cell>
          <cell r="N179" t="str">
            <v>TUNGURAHUA</v>
          </cell>
          <cell r="O179" t="str">
            <v>AMBATO</v>
          </cell>
        </row>
        <row r="180">
          <cell r="A180" t="str">
            <v>20003069981125</v>
          </cell>
          <cell r="B180">
            <v>497283</v>
          </cell>
          <cell r="C180" t="str">
            <v>20003069981125</v>
          </cell>
          <cell r="D180">
            <v>44942.509699074071</v>
          </cell>
          <cell r="E180" t="str">
            <v>CONECEL</v>
          </cell>
          <cell r="F180" t="str">
            <v>DESPACHO</v>
          </cell>
          <cell r="G180" t="str">
            <v>NORMAL</v>
          </cell>
          <cell r="H180" t="str">
            <v xml:space="preserve">CARLOS JOAQUIN MOSCOSO DURAZNO / </v>
          </cell>
          <cell r="I180" t="str">
            <v>107353963</v>
          </cell>
          <cell r="J180" t="str">
            <v>CUENCA / BANOS / SECTOR CABALLO CAMPANA CALLE 1 DE SEPTIEMBRE Y 12 DE DICIEMBRE EN CASA 2 PISO COLOR BLANCO CON FACHADA DE MADERA 1 CUADRA LOS HELADOS DE SALCEDO Y MINIMERCADO HUIZHIL</v>
          </cell>
          <cell r="K180" t="str">
            <v xml:space="preserve">983133149 /  </v>
          </cell>
          <cell r="L180" t="str">
            <v/>
          </cell>
          <cell r="M180" t="str">
            <v>CUENCA</v>
          </cell>
          <cell r="N180" t="str">
            <v>AZUAY</v>
          </cell>
          <cell r="O180" t="str">
            <v>CUENCA</v>
          </cell>
        </row>
        <row r="181">
          <cell r="A181" t="str">
            <v>20003068497775</v>
          </cell>
          <cell r="B181">
            <v>497251</v>
          </cell>
          <cell r="C181" t="str">
            <v>20003068497775</v>
          </cell>
          <cell r="D181">
            <v>44942.509699074071</v>
          </cell>
          <cell r="E181" t="str">
            <v>CONECEL</v>
          </cell>
          <cell r="F181" t="str">
            <v>DESPACHO</v>
          </cell>
          <cell r="G181" t="str">
            <v>NORMAL</v>
          </cell>
          <cell r="H181" t="str">
            <v xml:space="preserve">MODESTO BLADIMIR JUMBO JIMA / </v>
          </cell>
          <cell r="I181" t="str">
            <v>1105322968</v>
          </cell>
          <cell r="J181" t="str">
            <v>CUENCA / YANUNCAY / BARRIO EL SALADO CALLE LA RABIDA Y RODRIGO DE TRIANA CASA DE 2 PISOS COLOR CREMA CON LOCAL DE COMPUTADORAS EN LA PARTE DE ABAJO</v>
          </cell>
          <cell r="K181" t="str">
            <v>998532406 /  939119217</v>
          </cell>
          <cell r="L181" t="str">
            <v/>
          </cell>
          <cell r="M181" t="str">
            <v>CUENCA</v>
          </cell>
          <cell r="N181" t="str">
            <v>AZUAY</v>
          </cell>
          <cell r="O181" t="str">
            <v>CUENCA</v>
          </cell>
        </row>
        <row r="182">
          <cell r="A182" t="str">
            <v>20003069995137</v>
          </cell>
          <cell r="B182">
            <v>497282</v>
          </cell>
          <cell r="C182" t="str">
            <v>20003069995137</v>
          </cell>
          <cell r="D182">
            <v>44942.509699074071</v>
          </cell>
          <cell r="E182" t="str">
            <v>CONECEL</v>
          </cell>
          <cell r="F182" t="str">
            <v>DESPACHO</v>
          </cell>
          <cell r="G182" t="str">
            <v>NORMAL</v>
          </cell>
          <cell r="H182" t="str">
            <v xml:space="preserve">ANTONY JACKSON MOSCOSO GUTIERREZ / </v>
          </cell>
          <cell r="I182" t="str">
            <v>1206608802</v>
          </cell>
          <cell r="J182" t="str">
            <v>QUEVEDO / 7 DE OCTUBRE / SECTOR CENTRO CALLE BOLIVAR Y QUINTA ENTREGA EN BANCO PICHINCHA PLANTA BAJA FRENTE AL PARQUE MUNICIPAL Y CUERPO DE BONBEROS</v>
          </cell>
          <cell r="K182" t="str">
            <v xml:space="preserve">981952131 /  </v>
          </cell>
          <cell r="L182" t="str">
            <v/>
          </cell>
          <cell r="M182" t="str">
            <v>QUEVEDO</v>
          </cell>
          <cell r="N182" t="str">
            <v>LOSRIOS</v>
          </cell>
          <cell r="O182" t="str">
            <v>QUEVEDO</v>
          </cell>
        </row>
        <row r="183">
          <cell r="A183" t="str">
            <v>20003069993126</v>
          </cell>
          <cell r="B183">
            <v>497250</v>
          </cell>
          <cell r="C183" t="str">
            <v>20003069993126</v>
          </cell>
          <cell r="D183">
            <v>44942.509699074071</v>
          </cell>
          <cell r="E183" t="str">
            <v>CONECEL</v>
          </cell>
          <cell r="F183" t="str">
            <v>DESPACHO</v>
          </cell>
          <cell r="G183" t="str">
            <v>NORMAL</v>
          </cell>
          <cell r="H183" t="str">
            <v>JONATHAN WASHINGTON RIVERA CAMBAL / PAMELA RESABALA RAMOS</v>
          </cell>
          <cell r="I183" t="str">
            <v>922258827</v>
          </cell>
          <cell r="J183" t="str">
            <v>GUAYAQUIL / TARQUI / CALLE JOSE LUIS TAMAYO Y RODRIGO ICAZA COLOR MELON 1 PISO CON PORTON BLANCO RF QUEDA EN ELMEDIO DE LAFARMACIA ECONOMICA Y UNA IMPRENTA</v>
          </cell>
          <cell r="K183" t="str">
            <v xml:space="preserve">964122476 /  </v>
          </cell>
          <cell r="M183" t="str">
            <v>GUAYAQUIL</v>
          </cell>
          <cell r="N183" t="str">
            <v>GUAYAS</v>
          </cell>
          <cell r="O183" t="str">
            <v>GUAYAQUIL</v>
          </cell>
        </row>
        <row r="184">
          <cell r="A184" t="str">
            <v>20003068923909</v>
          </cell>
          <cell r="B184">
            <v>497281</v>
          </cell>
          <cell r="C184" t="str">
            <v>20003068923909</v>
          </cell>
          <cell r="D184">
            <v>44942.509699074071</v>
          </cell>
          <cell r="E184" t="str">
            <v>CONECEL</v>
          </cell>
          <cell r="F184" t="str">
            <v>DESPACHO</v>
          </cell>
          <cell r="G184" t="str">
            <v>NORMAL</v>
          </cell>
          <cell r="H184" t="str">
            <v xml:space="preserve">MARCO RENE CALVA JARAMILLO / </v>
          </cell>
          <cell r="I184" t="str">
            <v>1104285083</v>
          </cell>
          <cell r="J184" t="str">
            <v>LOJA / VALLE / CALLE CHARITY Y CALLE MARACAY BARRIO JUNTO A BODEGAS DE INDURAMA EN CAZA COLOR AZUL CERRAMIENTO NEGRO</v>
          </cell>
          <cell r="K184" t="str">
            <v>958781653 /  968899097</v>
          </cell>
          <cell r="L184" t="str">
            <v/>
          </cell>
          <cell r="M184" t="str">
            <v>LOJA</v>
          </cell>
          <cell r="N184" t="str">
            <v>LOJA</v>
          </cell>
          <cell r="O184" t="str">
            <v>LOJA</v>
          </cell>
        </row>
        <row r="185">
          <cell r="A185" t="str">
            <v>20003069983121</v>
          </cell>
          <cell r="B185">
            <v>497249</v>
          </cell>
          <cell r="C185" t="str">
            <v>20003069983121</v>
          </cell>
          <cell r="D185">
            <v>44942.509699074071</v>
          </cell>
          <cell r="E185" t="str">
            <v>CONECEL</v>
          </cell>
          <cell r="F185" t="str">
            <v>DESPACHO</v>
          </cell>
          <cell r="G185" t="str">
            <v>NORMAL</v>
          </cell>
          <cell r="H185" t="str">
            <v xml:space="preserve">PAMELA CRISTINA RESABALA RAMOS / </v>
          </cell>
          <cell r="I185" t="str">
            <v>920739323</v>
          </cell>
          <cell r="J185" t="str">
            <v>GUAYAQUIL / TARQUI / CALLE JOSE LUIS TAMAYO Y RODRIGO ICAZA COLOR MELON 1 PISO CON PORTON BLANCO RF QUEDA EN ELMEDIO DE LAFARMACIA ECONOMICA Y UNA IMPRENTA</v>
          </cell>
          <cell r="K185" t="str">
            <v xml:space="preserve">983478645 /  </v>
          </cell>
          <cell r="M185" t="str">
            <v>GUAYAQUIL</v>
          </cell>
          <cell r="N185" t="str">
            <v>GUAYAS</v>
          </cell>
          <cell r="O185" t="str">
            <v>GUAYAQUIL</v>
          </cell>
        </row>
        <row r="186">
          <cell r="A186" t="str">
            <v>20003068919563</v>
          </cell>
          <cell r="B186">
            <v>497280</v>
          </cell>
          <cell r="C186" t="str">
            <v>20003068919563</v>
          </cell>
          <cell r="D186">
            <v>44942.509699074071</v>
          </cell>
          <cell r="E186" t="str">
            <v>CONECEL</v>
          </cell>
          <cell r="F186" t="str">
            <v>DESPACHO</v>
          </cell>
          <cell r="G186" t="str">
            <v>NORMAL</v>
          </cell>
          <cell r="H186" t="str">
            <v xml:space="preserve">CARLOS DEIBY MINA VALENCIA / </v>
          </cell>
          <cell r="I186" t="str">
            <v>804219269</v>
          </cell>
          <cell r="J186" t="str">
            <v>QUITO / CUMBAYA / /Ricardo Chiriboga E2-168 y Juan Montalvo ENTREGAR EN GARITA</v>
          </cell>
          <cell r="K186" t="str">
            <v xml:space="preserve">997850417 /  </v>
          </cell>
          <cell r="L186" t="str">
            <v/>
          </cell>
          <cell r="M186" t="str">
            <v>QUITO</v>
          </cell>
          <cell r="N186" t="str">
            <v>PICHINCHA</v>
          </cell>
          <cell r="O186" t="str">
            <v>QUITO</v>
          </cell>
        </row>
        <row r="187">
          <cell r="A187" t="str">
            <v>20003067503340</v>
          </cell>
          <cell r="B187">
            <v>497248</v>
          </cell>
          <cell r="C187" t="str">
            <v>20003067503340</v>
          </cell>
          <cell r="D187">
            <v>44942.509699074071</v>
          </cell>
          <cell r="E187" t="str">
            <v>CONECEL</v>
          </cell>
          <cell r="F187" t="str">
            <v>DESPACHO</v>
          </cell>
          <cell r="G187" t="str">
            <v>NORMAL</v>
          </cell>
          <cell r="H187" t="str">
            <v xml:space="preserve">KEVIN ALEXANDER MACIAS BARBERAN / </v>
          </cell>
          <cell r="I187" t="str">
            <v>929380640</v>
          </cell>
          <cell r="J187" t="str">
            <v>GUAYAQUIL / ROCAFUERTE / BOYACA &amp; JOSE VELEZ VILLAMAR EN EL LOCAL FINANMOTORS AMARILLO Y NEGRO 1 PISO A LADO A LOCAL BAJAJ</v>
          </cell>
          <cell r="K187" t="str">
            <v>963502783 /  981380307</v>
          </cell>
          <cell r="M187" t="str">
            <v>GUAYAQUIL</v>
          </cell>
          <cell r="N187" t="str">
            <v>GUAYAS</v>
          </cell>
          <cell r="O187" t="str">
            <v>GUAYAQUIL</v>
          </cell>
        </row>
        <row r="188">
          <cell r="A188" t="str">
            <v>20003069972758</v>
          </cell>
          <cell r="B188">
            <v>497279</v>
          </cell>
          <cell r="C188" t="str">
            <v>20003069972758</v>
          </cell>
          <cell r="D188">
            <v>44942.509699074071</v>
          </cell>
          <cell r="E188" t="str">
            <v>CONECEL</v>
          </cell>
          <cell r="F188" t="str">
            <v>DESPACHO</v>
          </cell>
          <cell r="G188" t="str">
            <v>NORMAL</v>
          </cell>
          <cell r="H188" t="str">
            <v xml:space="preserve">ANDERSON DANIEL TERAN TORRES / </v>
          </cell>
          <cell r="I188" t="str">
            <v>1761519972</v>
          </cell>
          <cell r="J188" t="str">
            <v>QUITO / MARISCAL SUCRE / AV AMAZONAS Y JERONIMO CARRION N22-03 LOCAL CELULAR MASTER REF DIAGONAL FUNDACION DVISUAL/BANCO DEL BANK</v>
          </cell>
          <cell r="K188" t="str">
            <v xml:space="preserve">984784953 /  </v>
          </cell>
          <cell r="L188" t="str">
            <v/>
          </cell>
          <cell r="M188" t="str">
            <v>QUITO</v>
          </cell>
          <cell r="N188" t="str">
            <v>PICHINCHA</v>
          </cell>
          <cell r="O188" t="str">
            <v>QUITO</v>
          </cell>
        </row>
        <row r="189">
          <cell r="A189" t="str">
            <v>20003068512663</v>
          </cell>
          <cell r="B189">
            <v>497247</v>
          </cell>
          <cell r="C189" t="str">
            <v>20003068512663</v>
          </cell>
          <cell r="D189">
            <v>44942.509699074071</v>
          </cell>
          <cell r="E189" t="str">
            <v>CONECEL</v>
          </cell>
          <cell r="F189" t="str">
            <v>DESPACHO</v>
          </cell>
          <cell r="G189" t="str">
            <v>NORMAL</v>
          </cell>
          <cell r="H189" t="str">
            <v xml:space="preserve">FERNANDO QUINONEZ MONTANO / </v>
          </cell>
          <cell r="I189" t="str">
            <v>800520645</v>
          </cell>
          <cell r="J189" t="str">
            <v>GUAYAQUIL / TARQUI / SCTR LOS VERGELES/4 CJ 23 N-E Y AV 4 NE MZ.56A SL 14 CS 2P CL BLANCA CON ROJO FRENTE A ESCUELA D EDUCACION BASICA PARTICULAR MIGUEL D CERVANTES</v>
          </cell>
          <cell r="K189" t="str">
            <v xml:space="preserve">995827063 /  </v>
          </cell>
          <cell r="M189" t="str">
            <v>GUAYAQUIL</v>
          </cell>
          <cell r="N189" t="str">
            <v>GUAYAS</v>
          </cell>
          <cell r="O189" t="str">
            <v>GUAYAQUIL</v>
          </cell>
        </row>
        <row r="190">
          <cell r="A190" t="str">
            <v>20003068923995</v>
          </cell>
          <cell r="B190">
            <v>497278</v>
          </cell>
          <cell r="C190" t="str">
            <v>20003068923995</v>
          </cell>
          <cell r="D190">
            <v>44942.509699074071</v>
          </cell>
          <cell r="E190" t="str">
            <v>CONECEL</v>
          </cell>
          <cell r="F190" t="str">
            <v>DESPACHO</v>
          </cell>
          <cell r="G190" t="str">
            <v>NORMAL</v>
          </cell>
          <cell r="H190" t="str">
            <v xml:space="preserve">ESTHER LORENA VILLAGOMEZ SALAZAR / </v>
          </cell>
          <cell r="I190" t="str">
            <v>931265078</v>
          </cell>
          <cell r="J190" t="str">
            <v>GUAYAQUIL / TARQUI / SCTOR MAPASINGUE OESTE AV.6TA Y 3ER PASAJE 42 N-O CS 2P CL BLANCO MZ E SL 4-5 REF DIAGONAL A UN RETEN DE POLICIAS</v>
          </cell>
          <cell r="K190" t="str">
            <v xml:space="preserve">967764749 /  </v>
          </cell>
          <cell r="M190" t="str">
            <v>GUAYAQUIL</v>
          </cell>
          <cell r="N190" t="str">
            <v>GUAYAS</v>
          </cell>
          <cell r="O190" t="str">
            <v>GUAYAQUIL</v>
          </cell>
        </row>
        <row r="191">
          <cell r="A191" t="str">
            <v>20003068504932</v>
          </cell>
          <cell r="B191">
            <v>497246</v>
          </cell>
          <cell r="C191" t="str">
            <v>20003068504932</v>
          </cell>
          <cell r="D191">
            <v>44942.509699074071</v>
          </cell>
          <cell r="E191" t="str">
            <v>CONECEL</v>
          </cell>
          <cell r="F191" t="str">
            <v>DESPACHO</v>
          </cell>
          <cell r="G191" t="str">
            <v>NORMAL</v>
          </cell>
          <cell r="H191" t="str">
            <v xml:space="preserve">DIANA GABRIELA RIVERA NARVAEZ / </v>
          </cell>
          <cell r="I191" t="str">
            <v>1003765052</v>
          </cell>
          <cell r="J191" t="str">
            <v>IBARRA / SAGRARIO / AVENIDA ATAHUALPA Y RICARDO SANCHEZ CASA BLANCA CON CELESTE MEDIA CUADRA DE FERRRETERIA ECONOMICA</v>
          </cell>
          <cell r="K191" t="str">
            <v xml:space="preserve">960587343 /  </v>
          </cell>
          <cell r="L191" t="str">
            <v/>
          </cell>
          <cell r="M191" t="str">
            <v>IBARRA</v>
          </cell>
          <cell r="N191" t="str">
            <v>IMBABURA</v>
          </cell>
          <cell r="O191" t="str">
            <v>IBARRA</v>
          </cell>
        </row>
        <row r="192">
          <cell r="A192" t="str">
            <v>20003068957764</v>
          </cell>
          <cell r="B192">
            <v>497277</v>
          </cell>
          <cell r="C192" t="str">
            <v>20003068957764</v>
          </cell>
          <cell r="D192">
            <v>44942.509699074071</v>
          </cell>
          <cell r="E192" t="str">
            <v>CONECEL</v>
          </cell>
          <cell r="F192" t="str">
            <v>DESPACHO</v>
          </cell>
          <cell r="G192" t="str">
            <v>NORMAL</v>
          </cell>
          <cell r="H192" t="str">
            <v xml:space="preserve">MARIA NELLY GAONA GRUZ / </v>
          </cell>
          <cell r="I192" t="str">
            <v>1104725054</v>
          </cell>
          <cell r="J192" t="str">
            <v>LOJA / SUCRE / BARRIO TIERRA DE COLORADO CALLE MIGUEL ARCANGEL Y SANTA NARCISA DE JESUS CASA CON PORTON NEGRO FRENTE A LA PAPELERIA MIL MARAVILLAS</v>
          </cell>
          <cell r="K192" t="str">
            <v xml:space="preserve">983294850 /  </v>
          </cell>
          <cell r="L192" t="str">
            <v/>
          </cell>
          <cell r="M192" t="str">
            <v>LOJA</v>
          </cell>
          <cell r="N192" t="str">
            <v>LOJA</v>
          </cell>
          <cell r="O192" t="str">
            <v>LOJA</v>
          </cell>
        </row>
        <row r="193">
          <cell r="A193" t="str">
            <v>18030498</v>
          </cell>
          <cell r="B193">
            <v>497276</v>
          </cell>
          <cell r="C193" t="str">
            <v>18030498</v>
          </cell>
          <cell r="D193">
            <v>44942.509699074071</v>
          </cell>
          <cell r="E193" t="str">
            <v>CONECEL</v>
          </cell>
          <cell r="F193" t="str">
            <v>DESPACHO</v>
          </cell>
          <cell r="G193" t="str">
            <v>NORMAL</v>
          </cell>
          <cell r="H193" t="str">
            <v>CONSTRUCTORA INMOBILIARIA ELITE PROELITE S.A. / TORRES PONCE ESTEBAN ANIBAL</v>
          </cell>
          <cell r="I193" t="str">
            <v>7.9182E+11</v>
          </cell>
          <cell r="J193" t="str">
            <v>MACHALA / MACHALA / AV 25 DE JUNIO KM 5 FRENTE A LA EMPRESA DE HOLCIM EN LA EMPRESA PROCUALIA</v>
          </cell>
          <cell r="K193" t="str">
            <v xml:space="preserve">992810831 /  </v>
          </cell>
          <cell r="M193" t="str">
            <v>MACHALA</v>
          </cell>
          <cell r="N193" t="str">
            <v>ELORO</v>
          </cell>
          <cell r="O193" t="str">
            <v>MACHALA</v>
          </cell>
        </row>
        <row r="194">
          <cell r="A194" t="str">
            <v>20003068916179</v>
          </cell>
          <cell r="B194">
            <v>497275</v>
          </cell>
          <cell r="C194" t="str">
            <v>20003068916179</v>
          </cell>
          <cell r="D194">
            <v>44942.509699074071</v>
          </cell>
          <cell r="E194" t="str">
            <v>CONECEL</v>
          </cell>
          <cell r="F194" t="str">
            <v>DESPACHO</v>
          </cell>
          <cell r="G194" t="str">
            <v>NORMAL</v>
          </cell>
          <cell r="H194" t="str">
            <v xml:space="preserve">ANGEL ALEXANDER VARGAS GONZALEZ / </v>
          </cell>
          <cell r="I194" t="str">
            <v>953677978</v>
          </cell>
          <cell r="J194" t="str">
            <v>LOJA / EL SAGRARIO / GRUPO DE CABALLERIA MECANIZADA N°18 CAZADORES DE LOS RIOS CALLE AV EMILIANO ORTEGA Y ACCESO FUERTE MILITAR MIGUEL ITURRALDE ANUNCIARSE EN GARITA</v>
          </cell>
          <cell r="K194" t="str">
            <v xml:space="preserve">939866270 /  </v>
          </cell>
          <cell r="M194" t="str">
            <v>LOJA</v>
          </cell>
          <cell r="N194" t="str">
            <v>LOJA</v>
          </cell>
          <cell r="O194" t="str">
            <v>LOJA</v>
          </cell>
        </row>
        <row r="195">
          <cell r="A195" t="str">
            <v>20003068949698</v>
          </cell>
          <cell r="B195">
            <v>497274</v>
          </cell>
          <cell r="C195" t="str">
            <v>20003068949698</v>
          </cell>
          <cell r="D195">
            <v>44942.509699074071</v>
          </cell>
          <cell r="E195" t="str">
            <v>CONECEL</v>
          </cell>
          <cell r="F195" t="str">
            <v>DESPACHO</v>
          </cell>
          <cell r="G195" t="str">
            <v>NORMAL</v>
          </cell>
          <cell r="H195" t="str">
            <v xml:space="preserve">GUIDO ALBERTO RAMOS ZURITA / </v>
          </cell>
          <cell r="I195" t="str">
            <v>1708786924</v>
          </cell>
          <cell r="J195" t="str">
            <v>SANTO DOMINGO / BOMBOLI / COOP JUAN EULOGIO PASMINO AV PATRICIO ROMERO/CALLE D Y CALLA 18 NUMERO 754 FRENTE DE LA UNIDAD EDUCATIVA RAMON MONCAYO EN CASA DE 2 PISOS COLOR BLANCA</v>
          </cell>
          <cell r="K195" t="str">
            <v xml:space="preserve">983361380 /  </v>
          </cell>
          <cell r="L195" t="str">
            <v/>
          </cell>
          <cell r="M195" t="str">
            <v>SANTO DOMINGO</v>
          </cell>
          <cell r="N195" t="str">
            <v>SANTODOMINGODELOSTSACHILAS</v>
          </cell>
          <cell r="O195" t="str">
            <v>SANTO DOMINGO</v>
          </cell>
        </row>
        <row r="196">
          <cell r="A196" t="str">
            <v>20003068926886</v>
          </cell>
          <cell r="B196">
            <v>497273</v>
          </cell>
          <cell r="C196" t="str">
            <v>20003068926886</v>
          </cell>
          <cell r="D196">
            <v>44942.509699074071</v>
          </cell>
          <cell r="E196" t="str">
            <v>CONECEL</v>
          </cell>
          <cell r="F196" t="str">
            <v>DESPACHO</v>
          </cell>
          <cell r="G196" t="str">
            <v>NORMAL</v>
          </cell>
          <cell r="H196" t="str">
            <v xml:space="preserve">PATRICIO GEOVANNY PENA BENAVIDEZ / </v>
          </cell>
          <cell r="I196" t="str">
            <v>1150182408</v>
          </cell>
          <cell r="J196" t="str">
            <v>CUENCA / HUAYNACAPAC / SECTOR COLINAS DEL PARAISO CALLE ALFREDO ESPINOZA Y GAPAL ENTREGA EN ACADEMIA DE FUTBOL TEAM GO A UNA CUADRA Y MEDIA OPTICA TU VISTA FRETE A ESCUELA FE Y ALEGRIA</v>
          </cell>
          <cell r="K196" t="str">
            <v xml:space="preserve">983090946 /  </v>
          </cell>
          <cell r="L196" t="str">
            <v/>
          </cell>
          <cell r="M196" t="str">
            <v>CUENCA</v>
          </cell>
          <cell r="N196" t="str">
            <v>AZUAY</v>
          </cell>
          <cell r="O196" t="str">
            <v>CUENCA</v>
          </cell>
        </row>
        <row r="197">
          <cell r="A197" t="str">
            <v>20003063490921</v>
          </cell>
          <cell r="B197">
            <v>497272</v>
          </cell>
          <cell r="C197" t="str">
            <v>20003063490921</v>
          </cell>
          <cell r="D197">
            <v>44942.509699074071</v>
          </cell>
          <cell r="E197" t="str">
            <v>CONECEL</v>
          </cell>
          <cell r="F197" t="str">
            <v>DESPACHO</v>
          </cell>
          <cell r="G197" t="str">
            <v>NORMAL</v>
          </cell>
          <cell r="H197" t="str">
            <v xml:space="preserve">WILSON GEOVANNY MACAS PAUCAR / </v>
          </cell>
          <cell r="I197" t="str">
            <v>302216189</v>
          </cell>
          <cell r="J197" t="str">
            <v>CUENCA / MACHANGARA / SECTOR QUINTA CHICA/SAN PABLO DEL LAGO Y CUBILCHE EN LA ENTRADA DE IDEALALAMBREC FRENTE UNIDAD EDUCATIVA TECNICO FISCOMISIONAL JUAN BAUTISTA CLIENTE ESTA TRABAJAN EN PARQUE CENTR</v>
          </cell>
          <cell r="K197" t="str">
            <v xml:space="preserve">960183269 /  </v>
          </cell>
          <cell r="L197" t="str">
            <v/>
          </cell>
          <cell r="M197" t="str">
            <v>CUENCA</v>
          </cell>
          <cell r="N197" t="str">
            <v>AZUAY</v>
          </cell>
          <cell r="O197" t="str">
            <v>CUENCA</v>
          </cell>
        </row>
        <row r="198">
          <cell r="A198" t="str">
            <v>20003068937243</v>
          </cell>
          <cell r="B198">
            <v>497271</v>
          </cell>
          <cell r="C198" t="str">
            <v>20003068937243</v>
          </cell>
          <cell r="D198">
            <v>44942.509699074071</v>
          </cell>
          <cell r="E198" t="str">
            <v>CONECEL</v>
          </cell>
          <cell r="F198" t="str">
            <v>DESPACHO</v>
          </cell>
          <cell r="G198" t="str">
            <v>NORMAL</v>
          </cell>
          <cell r="H198" t="str">
            <v xml:space="preserve">MARIO ERNESTO JOEL DAVILA MONTUFAR / </v>
          </cell>
          <cell r="I198" t="str">
            <v>1001074119</v>
          </cell>
          <cell r="J198" t="str">
            <v>IBARRA / SAGRARIO / CALLE MIGUEL ALVAN PALIZ Y REINALDO CHAVEZ NUMERO 8 120 EN CASA COLOR BLANCA 1 PISO A UNA CUADRA DE MECANICA AUTOMITRIZ DEL MAESTRO GEOVA</v>
          </cell>
          <cell r="K198" t="str">
            <v xml:space="preserve">960892782 /  </v>
          </cell>
          <cell r="L198" t="str">
            <v/>
          </cell>
          <cell r="M198" t="str">
            <v>IBARRA</v>
          </cell>
          <cell r="N198" t="str">
            <v>IMBABURA</v>
          </cell>
          <cell r="O198" t="str">
            <v>IBARRA</v>
          </cell>
        </row>
        <row r="199">
          <cell r="A199" t="str">
            <v>20003068930640</v>
          </cell>
          <cell r="B199">
            <v>497270</v>
          </cell>
          <cell r="C199" t="str">
            <v>20003068930640</v>
          </cell>
          <cell r="D199">
            <v>44942.509699074071</v>
          </cell>
          <cell r="E199" t="str">
            <v>CONECEL</v>
          </cell>
          <cell r="F199" t="str">
            <v>DESPACHO</v>
          </cell>
          <cell r="G199" t="str">
            <v>NORMAL</v>
          </cell>
          <cell r="H199" t="str">
            <v xml:space="preserve">KLEVER GEOVANNY MOROCHO CRUZ / </v>
          </cell>
          <cell r="I199" t="str">
            <v>106548910</v>
          </cell>
          <cell r="J199" t="str">
            <v>CUENCA / TOTORACOCHA / CALLE PINTAG 215 Y GONZALES SUAREZ JUNTO A LA FARMACIA SUPER AHORRO EN UN EDIFICIO AMARILLO DE 3 PISOS</v>
          </cell>
          <cell r="K199" t="str">
            <v xml:space="preserve">960543332 /  </v>
          </cell>
          <cell r="M199" t="str">
            <v>CUENCA</v>
          </cell>
          <cell r="N199" t="str">
            <v>AZUAY</v>
          </cell>
          <cell r="O199" t="str">
            <v>CUENCA</v>
          </cell>
        </row>
        <row r="200">
          <cell r="A200" t="str">
            <v>20003068957979</v>
          </cell>
          <cell r="B200">
            <v>497269</v>
          </cell>
          <cell r="C200" t="str">
            <v>20003068957979</v>
          </cell>
          <cell r="D200">
            <v>44942.509699074071</v>
          </cell>
          <cell r="E200" t="str">
            <v>CONECEL</v>
          </cell>
          <cell r="F200" t="str">
            <v>DESPACHO</v>
          </cell>
          <cell r="G200" t="str">
            <v>NORMAL</v>
          </cell>
          <cell r="H200" t="str">
            <v xml:space="preserve">ANTHONY JOEL ALBAN ZAMBRANO / </v>
          </cell>
          <cell r="I200" t="str">
            <v>2100394366</v>
          </cell>
          <cell r="J200" t="str">
            <v>LAGO AGRIO / NUEVA LOJA / EN EL EDIFICIO INNOVACOM EDIFICIO DE 4 PISOS COLOR AZUL CALLE FRANCISCO DE ORELLANA Y JORGE ANAZCO DIAGONAL A POLLOS MI CUCHITO</v>
          </cell>
          <cell r="K200" t="str">
            <v>962542487 /  980425381</v>
          </cell>
          <cell r="L200" t="str">
            <v/>
          </cell>
          <cell r="M200" t="str">
            <v>LAGO AGRIO</v>
          </cell>
          <cell r="N200" t="str">
            <v>SUCUMBIOS</v>
          </cell>
          <cell r="O200" t="str">
            <v>LAGO AGRIO</v>
          </cell>
        </row>
        <row r="201">
          <cell r="A201" t="str">
            <v>20003067511163</v>
          </cell>
          <cell r="B201">
            <v>497268</v>
          </cell>
          <cell r="C201" t="str">
            <v>20003067511163</v>
          </cell>
          <cell r="D201">
            <v>44942.509699074071</v>
          </cell>
          <cell r="E201" t="str">
            <v>CONECEL</v>
          </cell>
          <cell r="F201" t="str">
            <v>DESPACHO</v>
          </cell>
          <cell r="G201" t="str">
            <v>NORMAL</v>
          </cell>
          <cell r="H201" t="str">
            <v xml:space="preserve">RAMON EDUARDO MENDOZA BARRETO / </v>
          </cell>
          <cell r="I201" t="str">
            <v>923678924</v>
          </cell>
          <cell r="J201" t="str">
            <v>LA LIBERTAD / LA LIBERTAD / BARRIO EUGENIO ESPEJO AV 22 ENTRE CALLE 17 Y CALLE 18 CASA NARANJA DE UN PISO CON PORTON PLOMO</v>
          </cell>
          <cell r="K201" t="str">
            <v xml:space="preserve">960629210 /  </v>
          </cell>
          <cell r="M201" t="str">
            <v>LA LIBERTAD</v>
          </cell>
          <cell r="N201" t="str">
            <v>SANTAELENA</v>
          </cell>
          <cell r="O201" t="str">
            <v>LA LIBERTAD</v>
          </cell>
        </row>
        <row r="202">
          <cell r="A202" t="str">
            <v>20003068927727</v>
          </cell>
          <cell r="B202">
            <v>497267</v>
          </cell>
          <cell r="C202" t="str">
            <v>20003068927727</v>
          </cell>
          <cell r="D202">
            <v>44942.509699074071</v>
          </cell>
          <cell r="E202" t="str">
            <v>CONECEL</v>
          </cell>
          <cell r="F202" t="str">
            <v>DESPACHO</v>
          </cell>
          <cell r="G202" t="str">
            <v>NORMAL</v>
          </cell>
          <cell r="H202" t="str">
            <v xml:space="preserve">PABLO DENILSON TERREROS ORTIZ / </v>
          </cell>
          <cell r="I202" t="str">
            <v>2300190770</v>
          </cell>
          <cell r="J202" t="str">
            <v>MANTA / LOS ESTEROS / CALLE LA FLOREANA Y CALLEJON 2 CASA DE UN PISO COLOR NARANJA CON PORTON BLANCO A UNA CUADRA DE LA EMPRESA INDUMENTAL Y A LA PISCINA DIVINO NINO</v>
          </cell>
          <cell r="K202" t="str">
            <v>985152275 /  983334474</v>
          </cell>
          <cell r="L202" t="str">
            <v/>
          </cell>
          <cell r="M202" t="str">
            <v>MANTA</v>
          </cell>
          <cell r="N202" t="str">
            <v>MANABI</v>
          </cell>
          <cell r="O202" t="str">
            <v>MANTA</v>
          </cell>
        </row>
        <row r="203">
          <cell r="A203" t="str">
            <v>20003068511762</v>
          </cell>
          <cell r="B203">
            <v>497245</v>
          </cell>
          <cell r="C203" t="str">
            <v>20003068511762</v>
          </cell>
          <cell r="D203">
            <v>44942.509687500002</v>
          </cell>
          <cell r="E203" t="str">
            <v>CONECEL</v>
          </cell>
          <cell r="F203" t="str">
            <v>DESPACHO</v>
          </cell>
          <cell r="G203" t="str">
            <v>NORMAL</v>
          </cell>
          <cell r="H203" t="str">
            <v xml:space="preserve">KARLA MARIBEL CHIPANTAXI TULCANAZO / </v>
          </cell>
          <cell r="I203" t="str">
            <v>1752088466</v>
          </cell>
          <cell r="J203" t="str">
            <v>QUITO / MITAD DEL MUNDO / AV. MANUEL CORDOBA GALARZA KM. 8 1/2 Y PASAJE FRANCISCO GUERRERO JUNTO A LA FABRICA TUPERWARE /LA EMPRESA SE LLAMA MADEVA</v>
          </cell>
          <cell r="K203" t="str">
            <v>983674611 /  997472665</v>
          </cell>
          <cell r="M203" t="str">
            <v>QUITO</v>
          </cell>
          <cell r="N203" t="str">
            <v>PICHINCHA</v>
          </cell>
          <cell r="O203" t="str">
            <v>QUITO</v>
          </cell>
        </row>
        <row r="204">
          <cell r="A204" t="str">
            <v>20003068496234</v>
          </cell>
          <cell r="B204">
            <v>497244</v>
          </cell>
          <cell r="C204" t="str">
            <v>20003068496234</v>
          </cell>
          <cell r="D204">
            <v>44942.509687500002</v>
          </cell>
          <cell r="E204" t="str">
            <v>CONECEL</v>
          </cell>
          <cell r="F204" t="str">
            <v>DESPACHO</v>
          </cell>
          <cell r="G204" t="str">
            <v>NORMAL</v>
          </cell>
          <cell r="H204" t="str">
            <v xml:space="preserve">ARIANA LISBETH RIERA LOOR / </v>
          </cell>
          <cell r="I204" t="str">
            <v>1716737653</v>
          </cell>
          <cell r="J204" t="str">
            <v>SANTO DOMINGO / SANTO DOMINGO / COOP CARLOS RUIZ BURNEO CALLE ERNESTO PINTO CASA DE UN PISO PUERTA CELESTE CON LETRERO FUERA QUE DICE HORGAR Y BELLEZA DIAGONAL A CENTRO DE SALUD HOMBRO A HOMBRO</v>
          </cell>
          <cell r="K204" t="str">
            <v xml:space="preserve">962769607 /  </v>
          </cell>
          <cell r="L204" t="str">
            <v/>
          </cell>
          <cell r="M204" t="str">
            <v>SANTO DOMINGO</v>
          </cell>
          <cell r="N204" t="str">
            <v>SANTODOMINGODELOSTSACHILAS</v>
          </cell>
          <cell r="O204" t="str">
            <v>SANTO DOMINGO</v>
          </cell>
        </row>
        <row r="205">
          <cell r="A205" t="str">
            <v>20003068448480</v>
          </cell>
          <cell r="B205">
            <v>497243</v>
          </cell>
          <cell r="C205" t="str">
            <v>20003068448480</v>
          </cell>
          <cell r="D205">
            <v>44942.509687500002</v>
          </cell>
          <cell r="E205" t="str">
            <v>CONECEL</v>
          </cell>
          <cell r="F205" t="str">
            <v>DESPACHO</v>
          </cell>
          <cell r="G205" t="str">
            <v>NORMAL</v>
          </cell>
          <cell r="H205" t="str">
            <v xml:space="preserve">DAYANA MICHELLE CASTRO VELEZ / </v>
          </cell>
          <cell r="I205" t="str">
            <v>1804406096</v>
          </cell>
          <cell r="J205" t="str">
            <v>AMBATO / SAN FRANCISCO / CIUDADELA LA ALBORADA /AV ATAHUALPA Y CESAR AUGUSTO VILLACRES Preuniversitario Einstein Ambato Y HOTEL ANDINO REAL</v>
          </cell>
          <cell r="K205" t="str">
            <v>979369383 /  979369383</v>
          </cell>
          <cell r="L205" t="str">
            <v/>
          </cell>
          <cell r="M205" t="str">
            <v>AMBATO</v>
          </cell>
          <cell r="N205" t="str">
            <v>TUNGURAHUA</v>
          </cell>
          <cell r="O205" t="str">
            <v>AMBATO</v>
          </cell>
        </row>
        <row r="206">
          <cell r="A206" t="str">
            <v>LDDGYEI0032</v>
          </cell>
          <cell r="B206">
            <v>497238</v>
          </cell>
          <cell r="C206" t="str">
            <v>LDDGYEI0032</v>
          </cell>
          <cell r="D206">
            <v>44942.485092592593</v>
          </cell>
          <cell r="E206" t="str">
            <v>CONECEL_DOCUMENTOS</v>
          </cell>
          <cell r="F206" t="str">
            <v>DESPACHO</v>
          </cell>
          <cell r="G206" t="str">
            <v>NORMAL</v>
          </cell>
          <cell r="H206" t="str">
            <v>Paola Loja /Conecel Reg</v>
          </cell>
          <cell r="I206" t="str">
            <v>0</v>
          </cell>
          <cell r="J206" t="str">
            <v>GYE - Centro Comercial Garzo centro-ACC</v>
          </cell>
          <cell r="K206" t="str">
            <v>993393277</v>
          </cell>
          <cell r="L206" t="str">
            <v/>
          </cell>
          <cell r="M206" t="str">
            <v>GUAYAQUIL</v>
          </cell>
          <cell r="N206" t="str">
            <v>GUAYAS</v>
          </cell>
          <cell r="O206" t="str">
            <v>GUAYAQUIL</v>
          </cell>
        </row>
        <row r="207">
          <cell r="A207" t="str">
            <v>LDDGYEH0032</v>
          </cell>
          <cell r="B207">
            <v>497237</v>
          </cell>
          <cell r="C207" t="str">
            <v>LDDGYEH0032</v>
          </cell>
          <cell r="D207">
            <v>44942.485092592593</v>
          </cell>
          <cell r="E207" t="str">
            <v>CONECEL_DOCUMENTOS</v>
          </cell>
          <cell r="F207" t="str">
            <v>DESPACHO</v>
          </cell>
          <cell r="G207" t="str">
            <v>NORMAL</v>
          </cell>
          <cell r="H207" t="str">
            <v>Lourdes Quinteros/OFC BRELDYNG</v>
          </cell>
          <cell r="I207" t="str">
            <v>0</v>
          </cell>
          <cell r="J207" t="str">
            <v>OFC BRELDYNG CALLE 7MO PASAJE 37ª Y V. EMILIO ROMERO, BODEGAS DE FERRETERIA ESPINOZA, bodega #8 (exactamente queda en la Juan Tanca Marengo km. 4.5 pasando la coca cola</v>
          </cell>
          <cell r="K207" t="str">
            <v>0</v>
          </cell>
          <cell r="L207" t="str">
            <v/>
          </cell>
          <cell r="M207" t="str">
            <v>GUAYAQUIL</v>
          </cell>
          <cell r="N207" t="str">
            <v>GUAYAS</v>
          </cell>
          <cell r="O207" t="str">
            <v>GUAYAQUIL</v>
          </cell>
        </row>
        <row r="208">
          <cell r="A208" t="str">
            <v>LDDGYEG0052</v>
          </cell>
          <cell r="B208">
            <v>497236</v>
          </cell>
          <cell r="C208" t="str">
            <v>LDDGYEG0052</v>
          </cell>
          <cell r="D208">
            <v>44942.485092592593</v>
          </cell>
          <cell r="E208" t="str">
            <v>CONECEL_DOCUMENTOS</v>
          </cell>
          <cell r="F208" t="str">
            <v>DESPACHO</v>
          </cell>
          <cell r="G208" t="str">
            <v>NORMAL</v>
          </cell>
          <cell r="H208" t="str">
            <v>GABRIELA SANDOVAL/PSG</v>
          </cell>
          <cell r="I208" t="str">
            <v>0</v>
          </cell>
          <cell r="J208" t="str">
            <v xml:space="preserve"> Gye:  Urdenor 2 - parque empresarial colon , edificio Coloncorp B mezanine atras de Netlife</v>
          </cell>
          <cell r="K208" t="str">
            <v>982033756</v>
          </cell>
          <cell r="L208" t="str">
            <v/>
          </cell>
          <cell r="M208" t="str">
            <v>GUAYAQUIL</v>
          </cell>
          <cell r="N208" t="str">
            <v>GUAYAS</v>
          </cell>
          <cell r="O208" t="str">
            <v>GUAYAQUIL</v>
          </cell>
        </row>
        <row r="209">
          <cell r="A209" t="str">
            <v>LDDGYEF0045</v>
          </cell>
          <cell r="B209">
            <v>497235</v>
          </cell>
          <cell r="C209" t="str">
            <v>LDDGYEF0045</v>
          </cell>
          <cell r="D209">
            <v>44942.485092592593</v>
          </cell>
          <cell r="E209" t="str">
            <v>CONECEL_DOCUMENTOS</v>
          </cell>
          <cell r="F209" t="str">
            <v>DESPACHO</v>
          </cell>
          <cell r="G209" t="str">
            <v>NORMAL</v>
          </cell>
          <cell r="H209" t="str">
            <v>TOMAS ANDRADE/GSO/ALG</v>
          </cell>
          <cell r="I209" t="str">
            <v>0</v>
          </cell>
          <cell r="J209" t="str">
            <v xml:space="preserve"> Gye:  Urdenor 2 - parque empresarial colon , edificio Coloncorp B mezanine atras de Netlife</v>
          </cell>
          <cell r="K209" t="str">
            <v>982033756</v>
          </cell>
          <cell r="L209" t="str">
            <v/>
          </cell>
          <cell r="M209" t="str">
            <v>GUAYAQUIL</v>
          </cell>
          <cell r="N209" t="str">
            <v>GUAYAS</v>
          </cell>
          <cell r="O209" t="str">
            <v>GUAYAQUIL</v>
          </cell>
        </row>
        <row r="210">
          <cell r="A210" t="str">
            <v>LDDUIOE0050</v>
          </cell>
          <cell r="B210">
            <v>497234</v>
          </cell>
          <cell r="C210" t="str">
            <v>LDDUIOE0050</v>
          </cell>
          <cell r="D210">
            <v>44942.485092592593</v>
          </cell>
          <cell r="E210" t="str">
            <v>CONECEL_DOCUMENTOS</v>
          </cell>
          <cell r="F210" t="str">
            <v>DESPACHO</v>
          </cell>
          <cell r="G210" t="str">
            <v>NORMAL</v>
          </cell>
          <cell r="H210" t="str">
            <v>Maria Fernanda Munoz/CANT</v>
          </cell>
          <cell r="I210" t="str">
            <v>0</v>
          </cell>
          <cell r="J210" t="str">
            <v xml:space="preserve">QUITO Av. 10 de Agosto N34-601 y Juan Pablo Sanz </v>
          </cell>
          <cell r="K210" t="str">
            <v>998118542/979067498</v>
          </cell>
          <cell r="L210" t="str">
            <v/>
          </cell>
          <cell r="M210" t="str">
            <v>QUITO</v>
          </cell>
          <cell r="N210" t="str">
            <v xml:space="preserve">PICHINCHA </v>
          </cell>
          <cell r="O210" t="str">
            <v>QUITO</v>
          </cell>
        </row>
        <row r="211">
          <cell r="A211" t="str">
            <v>LDDUIOC0029</v>
          </cell>
          <cell r="B211">
            <v>497233</v>
          </cell>
          <cell r="C211" t="str">
            <v>LDDUIOC0029</v>
          </cell>
          <cell r="D211">
            <v>44942.485092592593</v>
          </cell>
          <cell r="E211" t="str">
            <v>CONECEL_DOCUMENTOS</v>
          </cell>
          <cell r="F211" t="str">
            <v>DESPACHO</v>
          </cell>
          <cell r="G211" t="str">
            <v>NORMAL</v>
          </cell>
          <cell r="H211" t="str">
            <v>Yoel Ramirez/ADT</v>
          </cell>
          <cell r="I211" t="str">
            <v>0</v>
          </cell>
          <cell r="J211" t="str">
            <v>Quito: Yanez Pinzon y Colon Edificio Rigel piso 3</v>
          </cell>
          <cell r="K211" t="str">
            <v>961420773</v>
          </cell>
          <cell r="L211" t="str">
            <v/>
          </cell>
          <cell r="M211" t="str">
            <v>QUITO</v>
          </cell>
          <cell r="N211" t="str">
            <v xml:space="preserve">PICHINCHA </v>
          </cell>
          <cell r="O211" t="str">
            <v>QUITO</v>
          </cell>
        </row>
        <row r="212">
          <cell r="A212" t="str">
            <v>LDDGYEB0046</v>
          </cell>
          <cell r="B212">
            <v>497232</v>
          </cell>
          <cell r="C212" t="str">
            <v>LDDGYEB0046</v>
          </cell>
          <cell r="D212">
            <v>44942.485092592593</v>
          </cell>
          <cell r="E212" t="str">
            <v>CONECEL_DOCUMENTOS</v>
          </cell>
          <cell r="F212" t="str">
            <v>DESPACHO</v>
          </cell>
          <cell r="G212" t="str">
            <v>NORMAL</v>
          </cell>
          <cell r="H212" t="str">
            <v>Stephanie Perez ACC</v>
          </cell>
          <cell r="I212" t="str">
            <v>0</v>
          </cell>
          <cell r="J212" t="str">
            <v>GYE - Centro Comercial Garzo centro-ACC</v>
          </cell>
          <cell r="K212" t="str">
            <v>9399196442</v>
          </cell>
          <cell r="L212" t="str">
            <v/>
          </cell>
          <cell r="M212" t="str">
            <v>GUAYAQUIL</v>
          </cell>
          <cell r="N212" t="str">
            <v>GUAYAS</v>
          </cell>
          <cell r="O212" t="str">
            <v>GUAYAQUIL</v>
          </cell>
        </row>
        <row r="213">
          <cell r="A213" t="str">
            <v>LDDGYEA0046</v>
          </cell>
          <cell r="B213">
            <v>497231</v>
          </cell>
          <cell r="C213" t="str">
            <v>LDDGYEA0046</v>
          </cell>
          <cell r="D213">
            <v>44942.485092592593</v>
          </cell>
          <cell r="E213" t="str">
            <v>CONECEL_DOCUMENTOS</v>
          </cell>
          <cell r="F213" t="str">
            <v>DESPACHO</v>
          </cell>
          <cell r="G213" t="str">
            <v>NORMAL</v>
          </cell>
          <cell r="H213" t="str">
            <v>Stephanie Perez ACC/Paola Loja ACC-OPE Equipos</v>
          </cell>
          <cell r="I213" t="str">
            <v>0</v>
          </cell>
          <cell r="J213" t="str">
            <v>GYE - Centro Comercial Garzo centro-ACC/REGULARIZACIONES</v>
          </cell>
          <cell r="K213" t="str">
            <v>993393277</v>
          </cell>
          <cell r="L213" t="str">
            <v/>
          </cell>
          <cell r="M213" t="str">
            <v>GUAYAQUIL</v>
          </cell>
          <cell r="N213" t="str">
            <v>GUAYAS</v>
          </cell>
          <cell r="O213" t="str">
            <v>GUAYAQUIL</v>
          </cell>
        </row>
        <row r="214">
          <cell r="A214" t="str">
            <v>CLDEV_GYESIM0074</v>
          </cell>
          <cell r="B214">
            <v>496980</v>
          </cell>
          <cell r="C214" t="str">
            <v>CLDEV_GYESIM0074</v>
          </cell>
          <cell r="D214">
            <v>44942.385868055557</v>
          </cell>
          <cell r="E214" t="str">
            <v>CONECEL_DOCUMENTOS</v>
          </cell>
          <cell r="F214" t="str">
            <v>DESPACHO</v>
          </cell>
          <cell r="G214" t="str">
            <v>NORMAL</v>
          </cell>
          <cell r="H214" t="str">
            <v>ANA AGUIRRE / MARIA SUNTAXI - PATRICIA</v>
          </cell>
          <cell r="J214" t="str">
            <v>CIUDADELA SANTA LEONOR MZ 6 SOLAR 17</v>
          </cell>
          <cell r="M214" t="str">
            <v>GUAYAQUIL</v>
          </cell>
        </row>
        <row r="215">
          <cell r="A215" t="str">
            <v>20003067476836</v>
          </cell>
          <cell r="B215">
            <v>496805</v>
          </cell>
          <cell r="C215" t="str">
            <v>20003067476836</v>
          </cell>
          <cell r="D215">
            <v>44939.711747685185</v>
          </cell>
          <cell r="E215" t="str">
            <v>CONECEL</v>
          </cell>
          <cell r="F215" t="str">
            <v>DESPACHO</v>
          </cell>
          <cell r="G215" t="str">
            <v>NORMAL</v>
          </cell>
          <cell r="H215" t="str">
            <v xml:space="preserve">MILTON PILCO QUINATOA / </v>
          </cell>
          <cell r="I215" t="str">
            <v>603617176</v>
          </cell>
          <cell r="J215" t="str">
            <v>RIOBAMBA / LIZARZABURU / CALLE VICENTE ROCAFUERTE 19-26 Y GASPAR DE VILLAROEL EN LA CASA ESQUINERA COLOR NARANJA FRENTE AL MERCADO SANTA ROSA</v>
          </cell>
          <cell r="K215" t="str">
            <v>999950216 /  997759233</v>
          </cell>
          <cell r="L215" t="str">
            <v/>
          </cell>
          <cell r="M215" t="str">
            <v>RIOBAMBA</v>
          </cell>
          <cell r="N215" t="str">
            <v>CHIMBORAZO</v>
          </cell>
          <cell r="O215" t="str">
            <v>RIOBAMBA</v>
          </cell>
        </row>
        <row r="216">
          <cell r="A216" t="str">
            <v>20003068511351</v>
          </cell>
          <cell r="B216">
            <v>496813</v>
          </cell>
          <cell r="C216" t="str">
            <v>20003068511351</v>
          </cell>
          <cell r="D216">
            <v>44939.711747685185</v>
          </cell>
          <cell r="E216" t="str">
            <v>CONECEL</v>
          </cell>
          <cell r="F216" t="str">
            <v>DESPACHO</v>
          </cell>
          <cell r="G216" t="str">
            <v>NORMAL</v>
          </cell>
          <cell r="H216" t="str">
            <v xml:space="preserve">BRYAN ANDRES RODRIGUEZ YUGSE / </v>
          </cell>
          <cell r="I216" t="str">
            <v>1711831980</v>
          </cell>
          <cell r="J216" t="str">
            <v>MILAGRO / MILAGRO / CDLA LAS PINAS AV RAFAEL CARPIO Y ALEJANDRO PLAZA JUNTO A UNA LADRILLERA CASA DE UN PISO ENLUCIDA</v>
          </cell>
          <cell r="K216" t="str">
            <v>997046709 /  960432996</v>
          </cell>
          <cell r="M216" t="str">
            <v>MILAGRO</v>
          </cell>
          <cell r="N216" t="str">
            <v>GUAYAS</v>
          </cell>
          <cell r="O216" t="str">
            <v>MILAGRO</v>
          </cell>
        </row>
        <row r="217">
          <cell r="A217" t="str">
            <v>20003068467472</v>
          </cell>
          <cell r="B217">
            <v>496812</v>
          </cell>
          <cell r="C217" t="str">
            <v>20003068467472</v>
          </cell>
          <cell r="D217">
            <v>44939.711747685185</v>
          </cell>
          <cell r="E217" t="str">
            <v>CONECEL</v>
          </cell>
          <cell r="F217" t="str">
            <v>DESPACHO</v>
          </cell>
          <cell r="G217" t="str">
            <v>NORMAL</v>
          </cell>
          <cell r="H217" t="str">
            <v xml:space="preserve">LUZ ANGELICA AGUINSACA GUACHANAMA / </v>
          </cell>
          <cell r="I217" t="str">
            <v>1105670804</v>
          </cell>
          <cell r="J217" t="str">
            <v>LOJA / EL VALLE / EL BARRIO PARAISO MZ 358 CALLE FALSANES Y GAVIOTAS FRENTE AL PARQUE JIPIRO PARAISO DETRAS DE LA DESPENSA REINA DEL CISNE</v>
          </cell>
          <cell r="K217" t="str">
            <v>981643076 /  939507818</v>
          </cell>
          <cell r="L217" t="str">
            <v/>
          </cell>
          <cell r="M217" t="str">
            <v>LOJA</v>
          </cell>
          <cell r="N217" t="str">
            <v>LOJA</v>
          </cell>
          <cell r="O217" t="str">
            <v>LOJA</v>
          </cell>
        </row>
        <row r="218">
          <cell r="A218" t="str">
            <v>20003067557947</v>
          </cell>
          <cell r="B218">
            <v>496811</v>
          </cell>
          <cell r="C218" t="str">
            <v>20003067557947</v>
          </cell>
          <cell r="D218">
            <v>44939.711747685185</v>
          </cell>
          <cell r="E218" t="str">
            <v>CONECEL</v>
          </cell>
          <cell r="F218" t="str">
            <v>DESPACHO</v>
          </cell>
          <cell r="G218" t="str">
            <v>NORMAL</v>
          </cell>
          <cell r="H218" t="str">
            <v xml:space="preserve">CALDERON SIMON TAPUY CHIMBO / </v>
          </cell>
          <cell r="I218" t="str">
            <v>1500472038</v>
          </cell>
          <cell r="J218" t="str">
            <v>QUITO / BELISARIO QUEVEDO / ATACANES 291-263 Y PONCE DE LEON FRNTE AL RESTAURANTE ANAJONA DIAGONAL A LA IGLESIA LYISA</v>
          </cell>
          <cell r="K218" t="str">
            <v xml:space="preserve">962584832 /  </v>
          </cell>
          <cell r="M218" t="str">
            <v>QUITO</v>
          </cell>
          <cell r="N218" t="str">
            <v>PICHINCHA</v>
          </cell>
          <cell r="O218" t="str">
            <v>QUITO</v>
          </cell>
        </row>
        <row r="219">
          <cell r="A219" t="str">
            <v>20003068492152</v>
          </cell>
          <cell r="B219">
            <v>496810</v>
          </cell>
          <cell r="C219" t="str">
            <v>20003068492152</v>
          </cell>
          <cell r="D219">
            <v>44939.711747685185</v>
          </cell>
          <cell r="E219" t="str">
            <v>CONECEL</v>
          </cell>
          <cell r="F219" t="str">
            <v>DESPACHO</v>
          </cell>
          <cell r="G219" t="str">
            <v>NORMAL</v>
          </cell>
          <cell r="H219" t="str">
            <v xml:space="preserve">SUSANA TERESA GAIBOR DELGADO / </v>
          </cell>
          <cell r="I219" t="str">
            <v>1600132821</v>
          </cell>
          <cell r="J219" t="str">
            <v>AMBATO / HUACHI CHICO / CALLE ANTONIO CLAVIJO Y ERNESTO ALBAN MOSQUERA EN EL CONJUNTO SORENTO FRENTE A LA PIZZERIA LA FLORENTINA</v>
          </cell>
          <cell r="K219" t="str">
            <v xml:space="preserve">984132237 /  </v>
          </cell>
          <cell r="L219" t="str">
            <v/>
          </cell>
          <cell r="M219" t="str">
            <v>AMBATO</v>
          </cell>
          <cell r="N219" t="str">
            <v>TUNGURAHUA</v>
          </cell>
          <cell r="O219" t="str">
            <v>AMBATO</v>
          </cell>
        </row>
        <row r="220">
          <cell r="A220" t="str">
            <v>20003067464412</v>
          </cell>
          <cell r="B220">
            <v>496809</v>
          </cell>
          <cell r="C220" t="str">
            <v>20003067464412</v>
          </cell>
          <cell r="D220">
            <v>44939.711747685185</v>
          </cell>
          <cell r="E220" t="str">
            <v>CONECEL</v>
          </cell>
          <cell r="F220" t="str">
            <v>DESPACHO</v>
          </cell>
          <cell r="G220" t="str">
            <v>NORMAL</v>
          </cell>
          <cell r="H220" t="str">
            <v>IVONNE ADRIANA ORDONEZ OCHOA / IVONNE ADRIANA ORDONEZ OCHOA</v>
          </cell>
          <cell r="I220" t="str">
            <v>1103875207</v>
          </cell>
          <cell r="J220" t="str">
            <v>CUENCA / EL BATAN / AV MEXICO Y EL SALVADOR SECTOR DEL BATAN CASA DE 3 PISOS COLOR LADRILLO CON PORTON NEGRO FRENTE AL REGISTRO CIVIL EL BATAN</v>
          </cell>
          <cell r="K220" t="str">
            <v>995847230 /  962961367</v>
          </cell>
          <cell r="L220" t="str">
            <v/>
          </cell>
          <cell r="M220" t="str">
            <v>CUENCA</v>
          </cell>
          <cell r="N220" t="str">
            <v>AZUAY</v>
          </cell>
          <cell r="O220" t="str">
            <v>CUENCA</v>
          </cell>
        </row>
        <row r="221">
          <cell r="A221" t="str">
            <v>20003067482229</v>
          </cell>
          <cell r="B221">
            <v>496808</v>
          </cell>
          <cell r="C221" t="str">
            <v>20003067482229</v>
          </cell>
          <cell r="D221">
            <v>44939.711747685185</v>
          </cell>
          <cell r="E221" t="str">
            <v>CONECEL</v>
          </cell>
          <cell r="F221" t="str">
            <v>DESPACHO</v>
          </cell>
          <cell r="G221" t="str">
            <v>NORMAL</v>
          </cell>
          <cell r="H221" t="str">
            <v xml:space="preserve">JIMMY JAVIER PINARGOTE TUAREZ / </v>
          </cell>
          <cell r="I221" t="str">
            <v>1312606021</v>
          </cell>
          <cell r="J221" t="str">
            <v>MANTA / LOS ESTEROS / CDLA ELEGOLE CALLE E Y P19 CASA 13-52 DE UN PISO COLOR VERDE A 5M DEL TALLER DE SOLDADURA LOS REYES</v>
          </cell>
          <cell r="K221" t="str">
            <v>963062964 /  990047983</v>
          </cell>
          <cell r="M221" t="str">
            <v>MANTA</v>
          </cell>
          <cell r="N221" t="str">
            <v>MANABI</v>
          </cell>
          <cell r="O221" t="str">
            <v>MANTA</v>
          </cell>
        </row>
        <row r="222">
          <cell r="A222" t="str">
            <v>20003067488372</v>
          </cell>
          <cell r="B222">
            <v>496807</v>
          </cell>
          <cell r="C222" t="str">
            <v>20003067488372</v>
          </cell>
          <cell r="D222">
            <v>44939.711747685185</v>
          </cell>
          <cell r="E222" t="str">
            <v>CONECEL</v>
          </cell>
          <cell r="F222" t="str">
            <v>DESPACHO</v>
          </cell>
          <cell r="G222" t="str">
            <v>NORMAL</v>
          </cell>
          <cell r="H222" t="str">
            <v xml:space="preserve">IVONNE ADRIANA ORDONEZ OCHOA / </v>
          </cell>
          <cell r="I222" t="str">
            <v>1104589294</v>
          </cell>
          <cell r="J222" t="str">
            <v>CUENCA / EL BATAN / AV MEXICO Y EL SALVADOR SECTOR DEL BATAN CASA DE 3 PISOS COLOR LADRILLO CON PORTON NEGRO FRENTE AL REGISTRO CIVIL EL BATAN</v>
          </cell>
          <cell r="K222" t="str">
            <v>962961367 /  995847230</v>
          </cell>
          <cell r="L222" t="str">
            <v/>
          </cell>
          <cell r="M222" t="str">
            <v>CUENCA</v>
          </cell>
          <cell r="N222" t="str">
            <v>AZUAY</v>
          </cell>
          <cell r="O222" t="str">
            <v>CUENCA</v>
          </cell>
        </row>
        <row r="223">
          <cell r="A223" t="str">
            <v>20003067470222</v>
          </cell>
          <cell r="B223">
            <v>496806</v>
          </cell>
          <cell r="C223" t="str">
            <v>20003067470222</v>
          </cell>
          <cell r="D223">
            <v>44939.711747685185</v>
          </cell>
          <cell r="E223" t="str">
            <v>CONECEL</v>
          </cell>
          <cell r="F223" t="str">
            <v>DESPACHO</v>
          </cell>
          <cell r="G223" t="str">
            <v>NORMAL</v>
          </cell>
          <cell r="H223" t="str">
            <v xml:space="preserve">RICCY KARINA MUNIZ SALAZAR / </v>
          </cell>
          <cell r="I223" t="str">
            <v>1308676244</v>
          </cell>
          <cell r="J223" t="str">
            <v>LATACUNGA / JUAN MONTALVO / CALLE TIOPULLO 110 Y LUIS DE ANDA CASA DE DOS PISOS COLOR BLANCO CON AMARILLO A 3 CASAS DEL BAR KARAOKE LA COCHA</v>
          </cell>
          <cell r="K223" t="str">
            <v xml:space="preserve">987858506 /  </v>
          </cell>
          <cell r="L223" t="str">
            <v/>
          </cell>
          <cell r="M223" t="str">
            <v>LATACUNGA</v>
          </cell>
          <cell r="N223" t="str">
            <v>COTOPAXI</v>
          </cell>
          <cell r="O223" t="str">
            <v>LATACUNGA</v>
          </cell>
        </row>
        <row r="224">
          <cell r="A224" t="str">
            <v>20003065682306</v>
          </cell>
          <cell r="B224">
            <v>496804</v>
          </cell>
          <cell r="C224" t="str">
            <v>20003065682306</v>
          </cell>
          <cell r="D224">
            <v>44939.711736111109</v>
          </cell>
          <cell r="E224" t="str">
            <v>CONECEL</v>
          </cell>
          <cell r="F224" t="str">
            <v>DESPACHO</v>
          </cell>
          <cell r="G224" t="str">
            <v>NORMAL</v>
          </cell>
          <cell r="H224" t="str">
            <v xml:space="preserve">JESSENIA MARIBEL URENA BELTRAN / </v>
          </cell>
          <cell r="I224" t="str">
            <v>107620395</v>
          </cell>
          <cell r="J224" t="str">
            <v>CUENCA / BANOS / paseo de la Guadalupana y los Hervideros CASA DE 2 PISOS COLOR BLANCA FRENTE A VETERINARIA BARRERA INGRESADNO POR HOSTERIA DURAN</v>
          </cell>
          <cell r="K224" t="str">
            <v xml:space="preserve">967018927 /  </v>
          </cell>
          <cell r="L224" t="str">
            <v/>
          </cell>
          <cell r="M224" t="str">
            <v>CUENCA</v>
          </cell>
          <cell r="N224" t="str">
            <v>AZUAY</v>
          </cell>
          <cell r="O224" t="str">
            <v>CUENCA</v>
          </cell>
        </row>
        <row r="225">
          <cell r="A225" t="str">
            <v>20003067092002</v>
          </cell>
          <cell r="B225">
            <v>496803</v>
          </cell>
          <cell r="C225" t="str">
            <v>20003067092002</v>
          </cell>
          <cell r="D225">
            <v>44939.711736111109</v>
          </cell>
          <cell r="E225" t="str">
            <v>CONECEL</v>
          </cell>
          <cell r="F225" t="str">
            <v>DESPACHO</v>
          </cell>
          <cell r="G225" t="str">
            <v>NORMAL</v>
          </cell>
          <cell r="H225" t="str">
            <v xml:space="preserve">JOSE ENRIQUE ARROYO QUINONEZ / </v>
          </cell>
          <cell r="I225" t="str">
            <v>802401596</v>
          </cell>
          <cell r="J225" t="str">
            <v>MACHALA / MACHALA / AV.ALEJANDRO CASTRO BENITEZ- Y PRIMERA AVENIDA URBA VISTA AL SOL ENTRANDO COMEDORES DEL SEGURO/AL FONDO UNA GARITA INGRESA CASABLANCA2 PISOS ATRAS HOSPITAL IESS</v>
          </cell>
          <cell r="K225" t="str">
            <v xml:space="preserve">969655934 /  </v>
          </cell>
          <cell r="L225" t="str">
            <v/>
          </cell>
          <cell r="M225" t="str">
            <v>MACHALA</v>
          </cell>
          <cell r="N225" t="str">
            <v>ELORO</v>
          </cell>
          <cell r="O225" t="str">
            <v>MACHALA</v>
          </cell>
        </row>
        <row r="226">
          <cell r="A226" t="str">
            <v>20003067460700</v>
          </cell>
          <cell r="B226">
            <v>496802</v>
          </cell>
          <cell r="C226" t="str">
            <v>20003067460700</v>
          </cell>
          <cell r="D226">
            <v>44939.711736111109</v>
          </cell>
          <cell r="E226" t="str">
            <v>CONECEL</v>
          </cell>
          <cell r="F226" t="str">
            <v>DESPACHO</v>
          </cell>
          <cell r="G226" t="str">
            <v>NORMAL</v>
          </cell>
          <cell r="H226" t="str">
            <v xml:space="preserve">CARLOS ALBERTO CUENCA ZAMBRANO / </v>
          </cell>
          <cell r="I226" t="str">
            <v>704625789</v>
          </cell>
          <cell r="J226" t="str">
            <v>MACHALA / MACHALA / AV ROCAFUERTE ENTRE JUAN MOLTAVO Y 9 DE MAYO A 3 LOKALES JUNTO A KFS A MANO DERECHA EN EL ALMACENES JIHER</v>
          </cell>
          <cell r="K226" t="str">
            <v xml:space="preserve">963997799 /  </v>
          </cell>
          <cell r="L226" t="str">
            <v/>
          </cell>
          <cell r="M226" t="str">
            <v>MACHALA</v>
          </cell>
          <cell r="N226" t="str">
            <v>ELORO</v>
          </cell>
          <cell r="O226" t="str">
            <v>MACHALA</v>
          </cell>
        </row>
        <row r="227">
          <cell r="A227" t="str">
            <v>20003067479314</v>
          </cell>
          <cell r="B227">
            <v>496801</v>
          </cell>
          <cell r="C227" t="str">
            <v>20003067479314</v>
          </cell>
          <cell r="D227">
            <v>44939.711736111109</v>
          </cell>
          <cell r="E227" t="str">
            <v>CONECEL</v>
          </cell>
          <cell r="F227" t="str">
            <v>DESPACHO</v>
          </cell>
          <cell r="G227" t="str">
            <v>NORMAL</v>
          </cell>
          <cell r="H227" t="str">
            <v xml:space="preserve">EDWIN RICARDO GUEVARA VIVANCO / </v>
          </cell>
          <cell r="I227" t="str">
            <v>1722227160</v>
          </cell>
          <cell r="J227" t="str">
            <v>RIOBAMBA / LIZARZABURU / URB MAESTROS 13 DE ABRIL MZ 88 CALLE LUIS URDANETA Y CANONIGO RAMOS A UNA CUADRA DE LA CAFETERIA MICHAEL COFFE</v>
          </cell>
          <cell r="K227" t="str">
            <v>983518635 /  999953898</v>
          </cell>
          <cell r="L227" t="str">
            <v/>
          </cell>
          <cell r="M227" t="str">
            <v>RIOBAMBA</v>
          </cell>
          <cell r="N227" t="str">
            <v>CHIMBORAZO</v>
          </cell>
          <cell r="O227" t="str">
            <v>RIOBAMBA</v>
          </cell>
        </row>
        <row r="228">
          <cell r="A228" t="str">
            <v>20003056043450_1</v>
          </cell>
          <cell r="B228">
            <v>496800</v>
          </cell>
          <cell r="C228" t="str">
            <v>20003056043450_1</v>
          </cell>
          <cell r="D228">
            <v>44939.711736111109</v>
          </cell>
          <cell r="E228" t="str">
            <v>CONECEL</v>
          </cell>
          <cell r="F228" t="str">
            <v>DESPACHO</v>
          </cell>
          <cell r="G228" t="str">
            <v>NORMAL</v>
          </cell>
          <cell r="H228" t="str">
            <v xml:space="preserve">ANGEL BOLIVAR NAULA NAULA / </v>
          </cell>
          <cell r="I228" t="str">
            <v>606268258</v>
          </cell>
          <cell r="J228" t="str">
            <v>QUITO / GUAMANI / AV MARISCAL SUCRE Y S52F CASA DE DOS PISOS COLOR BLANCO JUNTO A LUBRICANTES CHAVEZ FRENTE AL MOTEL RECOMENDADO</v>
          </cell>
          <cell r="K228" t="str">
            <v xml:space="preserve">961428942 /  </v>
          </cell>
          <cell r="M228" t="str">
            <v>QUITO</v>
          </cell>
          <cell r="N228" t="str">
            <v>PICHINCHA</v>
          </cell>
          <cell r="O228" t="str">
            <v>QUITO</v>
          </cell>
        </row>
        <row r="229">
          <cell r="A229" t="str">
            <v>20003067060150</v>
          </cell>
          <cell r="B229">
            <v>496799</v>
          </cell>
          <cell r="C229" t="str">
            <v>20003067060150</v>
          </cell>
          <cell r="D229">
            <v>44939.711736111109</v>
          </cell>
          <cell r="E229" t="str">
            <v>CONECEL</v>
          </cell>
          <cell r="F229" t="str">
            <v>DESPACHO</v>
          </cell>
          <cell r="G229" t="str">
            <v>NORMAL</v>
          </cell>
          <cell r="H229" t="str">
            <v xml:space="preserve">HECTOR CIRILO MORALES PABON / </v>
          </cell>
          <cell r="I229" t="str">
            <v>1717279077</v>
          </cell>
          <cell r="J229" t="str">
            <v>QUITO / CARCELEN / AV CLEMENTE YEROVI INDABURU OE1-88 Y ANTONIO DE VELASCO CASA DE 3 PISOS COLOR CAFE JUNTO AL ESTADIO DEPORTIVO DE QUITO</v>
          </cell>
          <cell r="K229" t="str">
            <v xml:space="preserve">969179292 /  </v>
          </cell>
          <cell r="L229" t="str">
            <v/>
          </cell>
          <cell r="M229" t="str">
            <v>QUITO</v>
          </cell>
          <cell r="N229" t="str">
            <v>PICHINCHA</v>
          </cell>
          <cell r="O229" t="str">
            <v>QUITO</v>
          </cell>
        </row>
        <row r="230">
          <cell r="A230" t="str">
            <v>20003065230301</v>
          </cell>
          <cell r="B230">
            <v>496798</v>
          </cell>
          <cell r="C230" t="str">
            <v>20003065230301</v>
          </cell>
          <cell r="D230">
            <v>44939.711736111109</v>
          </cell>
          <cell r="E230" t="str">
            <v>CONECEL</v>
          </cell>
          <cell r="F230" t="str">
            <v>DESPACHO</v>
          </cell>
          <cell r="G230" t="str">
            <v>NORMAL</v>
          </cell>
          <cell r="H230" t="str">
            <v xml:space="preserve">ANAHI BELEN DUENAS BASTIDAS / </v>
          </cell>
          <cell r="I230" t="str">
            <v>1725985970</v>
          </cell>
          <cell r="J230" t="str">
            <v>QUITO / POMASQUI / AV MANUEL CORDOVA GALARZA CASA A UNA CUADRA DE LA EXPONORTE A DOS CUADRAS DE LA EXPOFERIA DE AUTOS</v>
          </cell>
          <cell r="K230" t="str">
            <v>963350377 /  999981579</v>
          </cell>
          <cell r="L230" t="str">
            <v/>
          </cell>
          <cell r="M230" t="str">
            <v>QUITO</v>
          </cell>
          <cell r="N230" t="str">
            <v>PICHINCHA</v>
          </cell>
          <cell r="O230" t="str">
            <v>QUITO</v>
          </cell>
        </row>
        <row r="231">
          <cell r="A231" t="str">
            <v>20003067494730</v>
          </cell>
          <cell r="B231">
            <v>496797</v>
          </cell>
          <cell r="C231" t="str">
            <v>20003067494730</v>
          </cell>
          <cell r="D231">
            <v>44939.711736111109</v>
          </cell>
          <cell r="E231" t="str">
            <v>CONECEL</v>
          </cell>
          <cell r="F231" t="str">
            <v>DESPACHO</v>
          </cell>
          <cell r="G231" t="str">
            <v>NORMAL</v>
          </cell>
          <cell r="H231" t="str">
            <v xml:space="preserve">MARIA GEMA CEVALLOS CEDENO / </v>
          </cell>
          <cell r="I231" t="str">
            <v>1313686899</v>
          </cell>
          <cell r="J231" t="str">
            <v>PORTOVIEJO / ANDRES DE VERA / UNIVERSIDAD SAN GREGORIO DE PORTOVIEJO, AV METROPOLITANA Y OLIMPIA REF A 100 METROS DEL COLISEO DEPORTIVO DE MANABI</v>
          </cell>
          <cell r="K231" t="str">
            <v xml:space="preserve">961348251 /  </v>
          </cell>
          <cell r="M231" t="str">
            <v>PORTOVIEJO</v>
          </cell>
          <cell r="N231" t="str">
            <v>MANABI</v>
          </cell>
          <cell r="O231" t="str">
            <v>PORTOVIEJO</v>
          </cell>
        </row>
        <row r="232">
          <cell r="A232" t="str">
            <v>20003065225790</v>
          </cell>
          <cell r="B232">
            <v>496796</v>
          </cell>
          <cell r="C232" t="str">
            <v>20003065225790</v>
          </cell>
          <cell r="D232">
            <v>44939.711736111109</v>
          </cell>
          <cell r="E232" t="str">
            <v>CONECEL</v>
          </cell>
          <cell r="F232" t="str">
            <v>DESPACHO</v>
          </cell>
          <cell r="G232" t="str">
            <v>NORMAL</v>
          </cell>
          <cell r="H232" t="str">
            <v xml:space="preserve">GIOVANNA ALEXANDRA CANARTE MOLINA / </v>
          </cell>
          <cell r="I232" t="str">
            <v>910864743</v>
          </cell>
          <cell r="J232" t="str">
            <v>DAULE / AURORA / URB VILLA CLUB ETP BOREAL MZ M11 SL 32 /AV FEBRES CORDERO CSA 1P CLR CRM REF 3CDRAS BANCO PICHINCHA/ AL LADO PIAZZA VILLA CLUB</v>
          </cell>
          <cell r="K232" t="str">
            <v xml:space="preserve">961161978 /  </v>
          </cell>
          <cell r="M232" t="str">
            <v>DAULE</v>
          </cell>
          <cell r="N232" t="str">
            <v>GUAYAS</v>
          </cell>
          <cell r="O232" t="str">
            <v>DAULE</v>
          </cell>
        </row>
        <row r="233">
          <cell r="A233" t="str">
            <v>20003067456927</v>
          </cell>
          <cell r="B233">
            <v>496795</v>
          </cell>
          <cell r="C233" t="str">
            <v>20003067456927</v>
          </cell>
          <cell r="D233">
            <v>44939.711736111109</v>
          </cell>
          <cell r="E233" t="str">
            <v>CONECEL</v>
          </cell>
          <cell r="F233" t="str">
            <v>DESPACHO</v>
          </cell>
          <cell r="G233" t="str">
            <v>NORMAL</v>
          </cell>
          <cell r="H233" t="str">
            <v xml:space="preserve">MARIANA DE POMPEA DELGADO BENALCAZAR / </v>
          </cell>
          <cell r="I233" t="str">
            <v>1703669141</v>
          </cell>
          <cell r="J233" t="str">
            <v>QUITO / POMASQUI / CALLE SAN JOSE Y MANUEL CORDOVA GALARZA EN EL CONJUNTO VILLAREAL EN LA GARITA ANUNCIARSE</v>
          </cell>
          <cell r="K233" t="str">
            <v>984193625 /  987475931</v>
          </cell>
          <cell r="M233" t="str">
            <v>QUITO</v>
          </cell>
          <cell r="N233" t="str">
            <v>PICHINCHA</v>
          </cell>
          <cell r="O233" t="str">
            <v>QUITO</v>
          </cell>
        </row>
        <row r="234">
          <cell r="A234" t="str">
            <v>20003067456728</v>
          </cell>
          <cell r="B234">
            <v>496794</v>
          </cell>
          <cell r="C234" t="str">
            <v>20003067456728</v>
          </cell>
          <cell r="D234">
            <v>44939.711736111109</v>
          </cell>
          <cell r="E234" t="str">
            <v>CONECEL</v>
          </cell>
          <cell r="F234" t="str">
            <v>DESPACHO</v>
          </cell>
          <cell r="G234" t="str">
            <v>NORMAL</v>
          </cell>
          <cell r="H234" t="str">
            <v xml:space="preserve">JUAN GABRIEL COYAGO CACIERRA / </v>
          </cell>
          <cell r="I234" t="str">
            <v>1723590608</v>
          </cell>
          <cell r="J234" t="str">
            <v>QUITO / PIFO / ENTRADA A CHAUPI MOLINO/ FRANCISCO DE ORELLANA-IGNACIO FERNANDEZ/CS CLR 3 PISOS COLOR AMARILLA/A UNA CUADRA DEL COLEGIO SALZAR</v>
          </cell>
          <cell r="K234" t="str">
            <v xml:space="preserve">999940297 /  </v>
          </cell>
          <cell r="L234" t="str">
            <v/>
          </cell>
          <cell r="M234" t="str">
            <v>QUITO</v>
          </cell>
          <cell r="N234" t="str">
            <v>PICHINCHA</v>
          </cell>
          <cell r="O234" t="str">
            <v>QUITO</v>
          </cell>
        </row>
        <row r="235">
          <cell r="A235" t="str">
            <v>20003068511020</v>
          </cell>
          <cell r="B235">
            <v>496793</v>
          </cell>
          <cell r="C235" t="str">
            <v>20003068511020</v>
          </cell>
          <cell r="D235">
            <v>44939.711736111109</v>
          </cell>
          <cell r="E235" t="str">
            <v>CONECEL</v>
          </cell>
          <cell r="F235" t="str">
            <v>DESPACHO</v>
          </cell>
          <cell r="G235" t="str">
            <v>NORMAL</v>
          </cell>
          <cell r="H235" t="str">
            <v xml:space="preserve">JONATHAN PAUL ONA PILLAJO / </v>
          </cell>
          <cell r="I235" t="str">
            <v>1755155759</v>
          </cell>
          <cell r="J235" t="str">
            <v>QUITO / CALACALI / CALLE GUAYAQUIL OE3-81 CASA DE DOS PISOS COLOR BEIGE JUNTO A LA LAVANDERIA DE ROPA LV DORINDA</v>
          </cell>
          <cell r="K235" t="str">
            <v>994968835 /  989358148</v>
          </cell>
          <cell r="L235" t="str">
            <v/>
          </cell>
          <cell r="M235" t="str">
            <v>QUITO</v>
          </cell>
          <cell r="N235" t="str">
            <v>PICHINCHA</v>
          </cell>
          <cell r="O235" t="str">
            <v>QUITO</v>
          </cell>
        </row>
        <row r="236">
          <cell r="A236" t="str">
            <v>20003067482974</v>
          </cell>
          <cell r="B236">
            <v>496792</v>
          </cell>
          <cell r="C236" t="str">
            <v>20003067482974</v>
          </cell>
          <cell r="D236">
            <v>44939.711736111109</v>
          </cell>
          <cell r="E236" t="str">
            <v>CONECEL</v>
          </cell>
          <cell r="F236" t="str">
            <v>DESPACHO</v>
          </cell>
          <cell r="G236" t="str">
            <v>NORMAL</v>
          </cell>
          <cell r="H236" t="str">
            <v xml:space="preserve">TERESA ELIZABETH ALBAN GUERRERO / </v>
          </cell>
          <cell r="I236" t="str">
            <v>604327080</v>
          </cell>
          <cell r="J236" t="str">
            <v>RIOBAMBA / VELASCO / AV PRENSA Y OLIVOS EN EL RESTAURANTE SABOR RIOBAMBENO N27 JUNTO A LA COOP SAN JORGE</v>
          </cell>
          <cell r="K236" t="str">
            <v>983448132 /  985729543</v>
          </cell>
          <cell r="L236" t="str">
            <v/>
          </cell>
          <cell r="M236" t="str">
            <v>RIOBAMBA</v>
          </cell>
          <cell r="N236" t="str">
            <v>CHIMBORAZO</v>
          </cell>
          <cell r="O236" t="str">
            <v>RIOBAMBA</v>
          </cell>
        </row>
        <row r="237">
          <cell r="A237" t="str">
            <v>20003067495576</v>
          </cell>
          <cell r="B237">
            <v>496791</v>
          </cell>
          <cell r="C237" t="str">
            <v>20003067495576</v>
          </cell>
          <cell r="D237">
            <v>44939.711736111109</v>
          </cell>
          <cell r="E237" t="str">
            <v>CONECEL</v>
          </cell>
          <cell r="F237" t="str">
            <v>DESPACHO</v>
          </cell>
          <cell r="G237" t="str">
            <v>NORMAL</v>
          </cell>
          <cell r="H237" t="str">
            <v xml:space="preserve">MARIA MARCELA ARRIETA CACHOTE / </v>
          </cell>
          <cell r="I237" t="str">
            <v>604796391</v>
          </cell>
          <cell r="J237" t="str">
            <v>RIOBAMBA / MALDONADO / BARRIO SAN ALFONSO CALLE TARQUI ENTRE JUNIN Y ARGENTINA EN EL CENTRO NATURISTA SAN ALFONSO JUNTO A LA OPTICA FUNDACION VISUAL</v>
          </cell>
          <cell r="K237" t="str">
            <v xml:space="preserve">987336902 /  </v>
          </cell>
          <cell r="M237" t="str">
            <v>RIOBAMBA</v>
          </cell>
          <cell r="N237" t="str">
            <v>CHIMBORAZO</v>
          </cell>
          <cell r="O237" t="str">
            <v>RIOBAMBA</v>
          </cell>
        </row>
        <row r="238">
          <cell r="A238" t="str">
            <v>20003067557593</v>
          </cell>
          <cell r="B238">
            <v>496790</v>
          </cell>
          <cell r="C238" t="str">
            <v>20003067557593</v>
          </cell>
          <cell r="D238">
            <v>44939.711736111109</v>
          </cell>
          <cell r="E238" t="str">
            <v>CONECEL</v>
          </cell>
          <cell r="F238" t="str">
            <v>DESPACHO</v>
          </cell>
          <cell r="G238" t="str">
            <v>NORMAL</v>
          </cell>
          <cell r="H238" t="str">
            <v xml:space="preserve">ALEJANDRO SEBASTIAN SINCHE VILLAFUERTE / </v>
          </cell>
          <cell r="I238" t="str">
            <v>606012094</v>
          </cell>
          <cell r="J238" t="str">
            <v>RIOBAMBA / MALDONADO / CALLE PICHINCHA Y JOSE DE OROZCO EN LAS OFICINAS DEL RADIO TRICOLOR EN EL SEGUNDO PISO FRENTE AL COLISEO TEODORO GALLEGOS</v>
          </cell>
          <cell r="K238" t="str">
            <v>981501512 /  991439818</v>
          </cell>
          <cell r="L238" t="str">
            <v/>
          </cell>
          <cell r="M238" t="str">
            <v>RIOBAMBA</v>
          </cell>
          <cell r="N238" t="str">
            <v>CHIMBORAZO</v>
          </cell>
          <cell r="O238" t="str">
            <v>RIOBAMBA</v>
          </cell>
        </row>
        <row r="239">
          <cell r="A239" t="str">
            <v>20003067064917</v>
          </cell>
          <cell r="B239">
            <v>496789</v>
          </cell>
          <cell r="C239" t="str">
            <v>20003067064917</v>
          </cell>
          <cell r="D239">
            <v>44939.711736111109</v>
          </cell>
          <cell r="E239" t="str">
            <v>CONECEL</v>
          </cell>
          <cell r="F239" t="str">
            <v>DESPACHO</v>
          </cell>
          <cell r="G239" t="str">
            <v>NORMAL</v>
          </cell>
          <cell r="H239" t="str">
            <v>DAVID SALOMON AGUIRRE RIVERA / RIVERA GUERRERO MERCY MARIANELA</v>
          </cell>
          <cell r="I239" t="str">
            <v>1753668639</v>
          </cell>
          <cell r="J239" t="str">
            <v>QUITO / CONOCOTO / CORNELIA POLITICA OE-80 PASAJE N121 Y SEBASTIAN DE BENALCAZAR RECIBEN EN CITROELECTRIC CAS1P COLOR CELESTE</v>
          </cell>
          <cell r="K239" t="str">
            <v>961993344 /  960291583/0959145872</v>
          </cell>
          <cell r="M239" t="str">
            <v>QUITO</v>
          </cell>
          <cell r="N239" t="str">
            <v>PICHINCHA</v>
          </cell>
          <cell r="O239" t="str">
            <v>QUITO</v>
          </cell>
        </row>
        <row r="240">
          <cell r="A240" t="str">
            <v>20003067073526</v>
          </cell>
          <cell r="B240">
            <v>496788</v>
          </cell>
          <cell r="C240" t="str">
            <v>20003067073526</v>
          </cell>
          <cell r="D240">
            <v>44939.711736111109</v>
          </cell>
          <cell r="E240" t="str">
            <v>CONECEL</v>
          </cell>
          <cell r="F240" t="str">
            <v>DESPACHO</v>
          </cell>
          <cell r="G240" t="str">
            <v>NORMAL</v>
          </cell>
          <cell r="H240" t="str">
            <v xml:space="preserve">SILVIA DEL ROSARIO CRUZ CRUZ / </v>
          </cell>
          <cell r="I240" t="str">
            <v>1709383481</v>
          </cell>
          <cell r="J240" t="str">
            <v>QUEVEDO / 7DE OCTUBRE / CLL G Y CLL PRIMERA MZ 15 CSA 1P CLR CRM REF 5CDRAS HOSPITAL SAGRADO CORAZON DE JESUS/DGNAL ACUARELA RESTOBAR</v>
          </cell>
          <cell r="K240" t="str">
            <v xml:space="preserve">961164839 /  </v>
          </cell>
          <cell r="M240" t="str">
            <v>QUEVEDO</v>
          </cell>
          <cell r="N240" t="str">
            <v>LOSRIOS</v>
          </cell>
          <cell r="O240" t="str">
            <v>QUEVEDO</v>
          </cell>
        </row>
        <row r="241">
          <cell r="A241" t="str">
            <v>20003067557530</v>
          </cell>
          <cell r="B241">
            <v>496787</v>
          </cell>
          <cell r="C241" t="str">
            <v>20003067557530</v>
          </cell>
          <cell r="D241">
            <v>44939.711736111109</v>
          </cell>
          <cell r="E241" t="str">
            <v>CONECEL</v>
          </cell>
          <cell r="F241" t="str">
            <v>DESPACHO</v>
          </cell>
          <cell r="G241" t="str">
            <v>NORMAL</v>
          </cell>
          <cell r="H241" t="str">
            <v xml:space="preserve">ROSA LILIANA GONZALEZ MENDEZ / </v>
          </cell>
          <cell r="I241" t="str">
            <v>106565062</v>
          </cell>
          <cell r="J241" t="str">
            <v>CUENCA / SAN SEBASTIAN / SECTOR VIRGEN DEL MILAGRO CALLE DEL SARAR Y CALLE LAS MAGNOLIAS CASA S/N JNT GIMNASIO Y TIENDA A 100MTRS ESCUELA ULISES CHACON CS PORTON NEGRO</v>
          </cell>
          <cell r="K241" t="str">
            <v xml:space="preserve">962738192 /  </v>
          </cell>
          <cell r="L241" t="str">
            <v/>
          </cell>
          <cell r="M241" t="str">
            <v>CUENCA</v>
          </cell>
          <cell r="N241" t="str">
            <v>AZUAY</v>
          </cell>
          <cell r="O241" t="str">
            <v>CUENCA</v>
          </cell>
        </row>
        <row r="242">
          <cell r="A242" t="str">
            <v>20003056045750</v>
          </cell>
          <cell r="B242">
            <v>496786</v>
          </cell>
          <cell r="C242" t="str">
            <v>20003056045750</v>
          </cell>
          <cell r="D242">
            <v>44939.711736111109</v>
          </cell>
          <cell r="E242" t="str">
            <v>CONECEL</v>
          </cell>
          <cell r="F242" t="str">
            <v>DESPACHO</v>
          </cell>
          <cell r="G242" t="str">
            <v>NORMAL</v>
          </cell>
          <cell r="H242" t="str">
            <v xml:space="preserve">MARITZA TATIANA MAILA CUNAS / </v>
          </cell>
          <cell r="I242" t="str">
            <v>1721542056</v>
          </cell>
          <cell r="J242" t="str">
            <v>QUITO / CUMBAYA / SCTR LIMONAR 2 CLL VALENCIA Y CLL ALBACETE SN CSA 1P CLR BLC SLR 13-27 MZ 16F DETRAS ASILO DE ANCIANOS GARDENYA MI HOGAR</v>
          </cell>
          <cell r="K242" t="str">
            <v xml:space="preserve">984603707 /  </v>
          </cell>
          <cell r="M242" t="str">
            <v>QUITO</v>
          </cell>
          <cell r="N242" t="str">
            <v>PICHINCHA</v>
          </cell>
          <cell r="O242" t="str">
            <v>QUITO</v>
          </cell>
        </row>
        <row r="243">
          <cell r="A243" t="str">
            <v>CLDEV_SIM220193</v>
          </cell>
          <cell r="B243">
            <v>496762</v>
          </cell>
          <cell r="C243" t="str">
            <v>CLDEV_SIM220193</v>
          </cell>
          <cell r="D243">
            <v>44939.670381944445</v>
          </cell>
          <cell r="E243" t="str">
            <v>CONECEL_DOCUMENTOS</v>
          </cell>
          <cell r="F243" t="str">
            <v>DESPACHO</v>
          </cell>
          <cell r="G243" t="str">
            <v>NORMAL</v>
          </cell>
          <cell r="H243" t="str">
            <v>ROLANDO MORALES / MARIA SUNTAXI</v>
          </cell>
          <cell r="J243" t="str">
            <v>CIUDADELA SANTA LEONOR MZ 6 SOLAR 17</v>
          </cell>
          <cell r="M243" t="str">
            <v>GUAYAQUIL</v>
          </cell>
          <cell r="N243" t="str">
            <v>GUAYAQUIL</v>
          </cell>
          <cell r="O243" t="str">
            <v>GUAYAQUIL</v>
          </cell>
        </row>
        <row r="244">
          <cell r="A244" t="str">
            <v>CLDEV_SIM220200</v>
          </cell>
          <cell r="B244">
            <v>496761</v>
          </cell>
          <cell r="C244" t="str">
            <v>CLDEV_SIM220200</v>
          </cell>
          <cell r="D244">
            <v>44939.670381944445</v>
          </cell>
          <cell r="E244" t="str">
            <v>CONECEL_DOCUMENTOS</v>
          </cell>
          <cell r="F244" t="str">
            <v>DESPACHO</v>
          </cell>
          <cell r="G244" t="str">
            <v>NORMAL</v>
          </cell>
          <cell r="H244" t="str">
            <v>Cristian Zambrano / Carolina Perez</v>
          </cell>
          <cell r="I244" t="str">
            <v/>
          </cell>
          <cell r="J244" t="str">
            <v>AV. Amazonas N44-124 y Luis Barbery, edificio color Blanco</v>
          </cell>
          <cell r="K244" t="str">
            <v/>
          </cell>
          <cell r="L244" t="str">
            <v/>
          </cell>
          <cell r="M244" t="str">
            <v>QUITO</v>
          </cell>
          <cell r="N244" t="str">
            <v xml:space="preserve">PICHINCHA </v>
          </cell>
          <cell r="O244" t="str">
            <v>QUITO</v>
          </cell>
        </row>
        <row r="245">
          <cell r="A245" t="str">
            <v>RETCONECEL_UIO003</v>
          </cell>
          <cell r="B245">
            <v>496673</v>
          </cell>
          <cell r="C245" t="str">
            <v>RETCONECEL_UIO003</v>
          </cell>
          <cell r="D245">
            <v>44939.637592592589</v>
          </cell>
          <cell r="E245" t="str">
            <v>CONECEL_DOCUMENTOS</v>
          </cell>
          <cell r="F245" t="str">
            <v>DESPACHO</v>
          </cell>
          <cell r="G245" t="str">
            <v>NORMAL</v>
          </cell>
          <cell r="H245" t="str">
            <v>FLEXNET UIO</v>
          </cell>
          <cell r="I245" t="str">
            <v>1722539507</v>
          </cell>
          <cell r="J245" t="str">
            <v>PANAMERICANA NORTE KM 12 1/2, 28 DE JUNIO Y GARCIA MORENO, QUITO 170208</v>
          </cell>
          <cell r="K245" t="str">
            <v>986752846</v>
          </cell>
          <cell r="L245" t="str">
            <v/>
          </cell>
          <cell r="M245" t="str">
            <v>QUITO</v>
          </cell>
          <cell r="N245" t="str">
            <v>PICHINCHA</v>
          </cell>
          <cell r="O245" t="str">
            <v>QUITO</v>
          </cell>
        </row>
        <row r="246">
          <cell r="A246" t="str">
            <v>20003067063304</v>
          </cell>
          <cell r="B246">
            <v>496670</v>
          </cell>
          <cell r="C246" t="str">
            <v>20003067063304</v>
          </cell>
          <cell r="D246">
            <v>44939.628437500003</v>
          </cell>
          <cell r="E246" t="str">
            <v>CONECEL</v>
          </cell>
          <cell r="F246" t="str">
            <v>DESPACHO</v>
          </cell>
          <cell r="G246" t="str">
            <v>NORMAL</v>
          </cell>
          <cell r="H246" t="str">
            <v>PAREDES FRANCO ANA MARIA ROSA</v>
          </cell>
          <cell r="I246" t="str">
            <v>1705376919</v>
          </cell>
          <cell r="J246" t="str">
            <v>FLEXNET PICHINCHA QUITO PQ CONOCOTO CLL SEBASTIAN DE BENALCAZAR E4-32 Y CLL JORGE ICAZA ESQUINA CAS 1 PISO CON MURO DE PIEDRA</v>
          </cell>
          <cell r="K246" t="str">
            <v>983841957</v>
          </cell>
          <cell r="L246" t="str">
            <v/>
          </cell>
          <cell r="M246" t="str">
            <v>QUITO</v>
          </cell>
          <cell r="N246" t="str">
            <v>PICHINCHA</v>
          </cell>
          <cell r="O246" t="str">
            <v>QUITO</v>
          </cell>
        </row>
        <row r="247">
          <cell r="A247" t="str">
            <v>20003066624416</v>
          </cell>
          <cell r="B247">
            <v>496669</v>
          </cell>
          <cell r="C247" t="str">
            <v>20003066624416</v>
          </cell>
          <cell r="D247">
            <v>44939.62641203704</v>
          </cell>
          <cell r="E247" t="str">
            <v>CONECEL</v>
          </cell>
          <cell r="F247" t="str">
            <v>DESPACHO</v>
          </cell>
          <cell r="G247" t="str">
            <v>NORMAL</v>
          </cell>
          <cell r="H247" t="str">
            <v>RIVADENEIRA VALLEJO OSCAR FIDEL</v>
          </cell>
          <cell r="I247" t="str">
            <v>1713508826</v>
          </cell>
          <cell r="J247" t="str">
            <v>FLEXNET PROV RG/AM DIR2 PICHINCHA QUITO PQ/CUMBAYA AV SIMON BOLIVAR Y 28 C FABRICA HORMIGONERA DEP INDUSTRIAL CL AMARILLO REF: FRENTE AL COMPLEJO DEPORTIVO LIBERTADORES DE AMERICA</v>
          </cell>
          <cell r="K247" t="str">
            <v>992991956</v>
          </cell>
          <cell r="M247" t="str">
            <v>QUITO</v>
          </cell>
          <cell r="N247" t="str">
            <v>PICHINCHA</v>
          </cell>
          <cell r="O247" t="str">
            <v>QUITO</v>
          </cell>
        </row>
        <row r="248">
          <cell r="A248" t="str">
            <v>119240017</v>
          </cell>
          <cell r="B248">
            <v>496668</v>
          </cell>
          <cell r="C248" t="str">
            <v>119240017</v>
          </cell>
          <cell r="D248">
            <v>44939.62641203704</v>
          </cell>
          <cell r="E248" t="str">
            <v>CONECEL</v>
          </cell>
          <cell r="F248" t="str">
            <v>DESPACHO</v>
          </cell>
          <cell r="G248" t="str">
            <v>NORMAL</v>
          </cell>
          <cell r="H248" t="str">
            <v>POZO MONTENEGRO HUGO ROMAN</v>
          </cell>
          <cell r="I248" t="str">
            <v>4.00781E+11</v>
          </cell>
          <cell r="J248" t="str">
            <v>FLEXNET PROV DIR2 PICHINCHA QUITO PQ/TUMBACO CALLE GASPAR DE CARVAJAL S1-40 Y FRANCISCO DE ORELLANA PB REF: HOSPITAL DEL DIA URGENCIAS MEDICAS TUMBACO</v>
          </cell>
          <cell r="K248" t="str">
            <v>993778763</v>
          </cell>
          <cell r="L248" t="str">
            <v/>
          </cell>
          <cell r="M248" t="str">
            <v>QUITO</v>
          </cell>
          <cell r="N248" t="str">
            <v>PICHINCHA</v>
          </cell>
          <cell r="O248" t="str">
            <v>QUITO</v>
          </cell>
        </row>
        <row r="249">
          <cell r="A249" t="str">
            <v>BREDEVDOC0009</v>
          </cell>
          <cell r="B249">
            <v>496667</v>
          </cell>
          <cell r="C249" t="str">
            <v>BREDEVDOC0009</v>
          </cell>
          <cell r="D249">
            <v>44939.623831018522</v>
          </cell>
          <cell r="E249" t="str">
            <v>CONECEL_DOCUMENTOS</v>
          </cell>
          <cell r="F249" t="str">
            <v>DESPACHO</v>
          </cell>
          <cell r="H249" t="str">
            <v>OFICINAS BRELDYNG</v>
          </cell>
          <cell r="J249" t="str">
            <v>OFC BRELDYNG CALLE 7MO PASAJE 37ª Y V. EMILIO ROMERO, BODEGAS DE FERRETERIA ESPINOZA, BODEGA #8 (EXACTAMENTE QUEDA EN LA JUAN TANCA MARENGO KM. 4.5 PASANDO LA COCA COLA</v>
          </cell>
          <cell r="M249" t="str">
            <v>GUAYAQUIL</v>
          </cell>
        </row>
        <row r="250">
          <cell r="A250" t="str">
            <v>20003067492365</v>
          </cell>
          <cell r="B250">
            <v>496513</v>
          </cell>
          <cell r="C250" t="str">
            <v>20003067492365</v>
          </cell>
          <cell r="D250">
            <v>44939.578935185185</v>
          </cell>
          <cell r="E250" t="str">
            <v>CONECEL</v>
          </cell>
          <cell r="F250" t="str">
            <v>DESPACHO</v>
          </cell>
          <cell r="G250" t="str">
            <v>NORMAL</v>
          </cell>
          <cell r="H250" t="str">
            <v>LEMA CHICAIZA EVELYN MAGALY</v>
          </cell>
          <cell r="I250" t="str">
            <v>1717822603</v>
          </cell>
          <cell r="J250" t="str">
            <v>CDLA HOSPITALARIA 2DA ETAPA CALLE ISDRAEL ARSE Y LEMA DAMIAN N9G CASA 3 PIS CL AMARILLO REF A 2 CASA DE TIENDA CARMITA</v>
          </cell>
          <cell r="K250" t="str">
            <v>SI</v>
          </cell>
          <cell r="L250" t="str">
            <v/>
          </cell>
          <cell r="M250" t="str">
            <v>QUITO</v>
          </cell>
          <cell r="N250" t="str">
            <v>PICHINCHA</v>
          </cell>
          <cell r="O250" t="str">
            <v>QUITO</v>
          </cell>
        </row>
        <row r="251">
          <cell r="A251" t="str">
            <v>1752283851</v>
          </cell>
          <cell r="B251">
            <v>496512</v>
          </cell>
          <cell r="C251" t="str">
            <v>1752283851</v>
          </cell>
          <cell r="D251">
            <v>44939.578935185185</v>
          </cell>
          <cell r="E251" t="str">
            <v>CONECEL</v>
          </cell>
          <cell r="F251" t="str">
            <v>DESPACHO</v>
          </cell>
          <cell r="G251" t="str">
            <v>NORMAL</v>
          </cell>
          <cell r="H251" t="str">
            <v>TAIPE COQUE GUSTAVO ALEXANDER</v>
          </cell>
          <cell r="I251" t="str">
            <v>1752283851</v>
          </cell>
          <cell r="J251" t="str">
            <v>AV. DE LA PRESA Y CALLE ENDARA COOP INTERANDINA REF: POR LA PRADA DEL METRO LA CONCEPCION</v>
          </cell>
          <cell r="K251" t="str">
            <v>NO</v>
          </cell>
          <cell r="L251" t="str">
            <v/>
          </cell>
          <cell r="M251" t="str">
            <v>QUITO</v>
          </cell>
          <cell r="N251" t="str">
            <v>PICHINCHA</v>
          </cell>
          <cell r="O251" t="str">
            <v>QUITO</v>
          </cell>
        </row>
        <row r="252">
          <cell r="A252" t="str">
            <v>1703163095</v>
          </cell>
          <cell r="B252">
            <v>496511</v>
          </cell>
          <cell r="C252" t="str">
            <v>1703163095</v>
          </cell>
          <cell r="D252">
            <v>44939.578935185185</v>
          </cell>
          <cell r="E252" t="str">
            <v>CONECEL</v>
          </cell>
          <cell r="F252" t="str">
            <v>DESPACHO</v>
          </cell>
          <cell r="G252" t="str">
            <v>NORMAL</v>
          </cell>
          <cell r="H252" t="str">
            <v>NARVAEZ VILLAFUERTE LUIS GONZALO</v>
          </cell>
          <cell r="I252" t="str">
            <v>1703163095</v>
          </cell>
          <cell r="J252" t="str">
            <v>JUAN ALZURO N52-110 Y JOSE BARREIRO CASA 1 PISO CON CERRAMIENTO DE PIEDRA Y LADRILLO REF A MEDIA CUADRA DE Parque Julio Matovelle</v>
          </cell>
          <cell r="K252" t="str">
            <v>NO</v>
          </cell>
          <cell r="L252" t="str">
            <v/>
          </cell>
          <cell r="M252" t="str">
            <v>QUITO</v>
          </cell>
          <cell r="N252" t="str">
            <v>PICHINCHA</v>
          </cell>
          <cell r="O252" t="str">
            <v>QUITO</v>
          </cell>
        </row>
        <row r="253">
          <cell r="A253" t="str">
            <v>20003067062936</v>
          </cell>
          <cell r="B253">
            <v>496483</v>
          </cell>
          <cell r="C253" t="str">
            <v>20003067062936</v>
          </cell>
          <cell r="D253">
            <v>44939.506030092591</v>
          </cell>
          <cell r="E253" t="str">
            <v>CONECEL</v>
          </cell>
          <cell r="F253" t="str">
            <v>DESPACHO</v>
          </cell>
          <cell r="G253" t="str">
            <v>NORMAL</v>
          </cell>
          <cell r="H253" t="str">
            <v xml:space="preserve">STEVEN ALEJANDRO SAENZ SOLIS / </v>
          </cell>
          <cell r="I253" t="str">
            <v>1251024582</v>
          </cell>
          <cell r="J253" t="str">
            <v>QUEVEDO / 7DE OCTUBRE / CALLE 12 AVA Y AV SIETE DE OCTUBRE FRANSHELL VENTAS DE ACESORIOS DE CELULARES/REF. FRENTE IMPORTADORA CASTRO</v>
          </cell>
          <cell r="K253" t="str">
            <v xml:space="preserve">963689758 /  </v>
          </cell>
          <cell r="L253" t="str">
            <v/>
          </cell>
          <cell r="M253" t="str">
            <v>QUEVEDO</v>
          </cell>
          <cell r="N253" t="str">
            <v>LOSRIOS</v>
          </cell>
          <cell r="O253" t="str">
            <v>QUEVEDO</v>
          </cell>
        </row>
        <row r="254">
          <cell r="A254" t="str">
            <v>20003067047719</v>
          </cell>
          <cell r="B254">
            <v>496482</v>
          </cell>
          <cell r="C254" t="str">
            <v>20003067047719</v>
          </cell>
          <cell r="D254">
            <v>44939.506030092591</v>
          </cell>
          <cell r="E254" t="str">
            <v>CONECEL</v>
          </cell>
          <cell r="F254" t="str">
            <v>DESPACHO</v>
          </cell>
          <cell r="G254" t="str">
            <v>NORMAL</v>
          </cell>
          <cell r="H254" t="str">
            <v xml:space="preserve">GRACE MARIA SALAZAR PIGUAVE / </v>
          </cell>
          <cell r="I254" t="str">
            <v>920708617</v>
          </cell>
          <cell r="J254" t="str">
            <v>DAULE / AURORA / KM 15 VIA LA PUNTILLA SALITRE / URBANIZACION MALAGA 2 MZ 10 VILLA 13 CASA 1P</v>
          </cell>
          <cell r="K254" t="str">
            <v xml:space="preserve">992833531 /  </v>
          </cell>
          <cell r="M254" t="str">
            <v>DAULE</v>
          </cell>
          <cell r="N254" t="str">
            <v>GUAYAS</v>
          </cell>
          <cell r="O254" t="str">
            <v>DAULE</v>
          </cell>
        </row>
        <row r="255">
          <cell r="A255" t="str">
            <v>20003066597770</v>
          </cell>
          <cell r="B255">
            <v>496489</v>
          </cell>
          <cell r="C255" t="str">
            <v>20003066597770</v>
          </cell>
          <cell r="D255">
            <v>44939.506030092591</v>
          </cell>
          <cell r="E255" t="str">
            <v>CONECEL</v>
          </cell>
          <cell r="F255" t="str">
            <v>DESPACHO</v>
          </cell>
          <cell r="G255" t="str">
            <v>NORMAL</v>
          </cell>
          <cell r="H255" t="str">
            <v xml:space="preserve">BLANCA MARINA CANGAS SARABIA / </v>
          </cell>
          <cell r="I255" t="str">
            <v>1713966115</v>
          </cell>
          <cell r="J255" t="str">
            <v>SANTO DOMINGO / BOMBOLI / URB 30 DE JULIO SECTOR 2 CALLE ENTRE RIO PASTAZA Y RIO AMAZONAS MZ 12 CASA DE UN PISO COLOR CREMA FRENTE AL UPC</v>
          </cell>
          <cell r="K255" t="str">
            <v xml:space="preserve">962939915 /  </v>
          </cell>
          <cell r="M255" t="str">
            <v>SANTO DOMINGO</v>
          </cell>
          <cell r="N255" t="str">
            <v>SANTODOMINGODELOSTSACHILAS</v>
          </cell>
          <cell r="O255" t="str">
            <v>SANTO DOMINGO</v>
          </cell>
        </row>
        <row r="256">
          <cell r="A256" t="str">
            <v>20003067555149</v>
          </cell>
          <cell r="B256">
            <v>496488</v>
          </cell>
          <cell r="C256" t="str">
            <v>20003067555149</v>
          </cell>
          <cell r="D256">
            <v>44939.506030092591</v>
          </cell>
          <cell r="E256" t="str">
            <v>CONECEL</v>
          </cell>
          <cell r="F256" t="str">
            <v>DESPACHO</v>
          </cell>
          <cell r="G256" t="str">
            <v>NORMAL</v>
          </cell>
          <cell r="H256" t="str">
            <v xml:space="preserve">PEDRO CRISTOBAL GONZALEZ YAGUAL / </v>
          </cell>
          <cell r="I256" t="str">
            <v>913053997</v>
          </cell>
          <cell r="J256" t="str">
            <v>LA LIBERTAD / LA LIBERTAD / CALLE 25AVA 950 Y AV SEPTIMA CASA DE DOS PISOS A MEDIA CUADRA DEL CENTRO DE ADORACION MARANATHA</v>
          </cell>
          <cell r="K256" t="str">
            <v xml:space="preserve">999821189 /  </v>
          </cell>
          <cell r="M256" t="str">
            <v>LA LIBERTAD</v>
          </cell>
          <cell r="N256" t="str">
            <v>SANTAELENA</v>
          </cell>
          <cell r="O256" t="str">
            <v>LA LIBERTAD</v>
          </cell>
        </row>
        <row r="257">
          <cell r="A257" t="str">
            <v>20003067464377</v>
          </cell>
          <cell r="B257">
            <v>496487</v>
          </cell>
          <cell r="C257" t="str">
            <v>20003067464377</v>
          </cell>
          <cell r="D257">
            <v>44939.506030092591</v>
          </cell>
          <cell r="E257" t="str">
            <v>CONECEL</v>
          </cell>
          <cell r="F257" t="str">
            <v>DESPACHO</v>
          </cell>
          <cell r="G257" t="str">
            <v>NORMAL</v>
          </cell>
          <cell r="H257" t="str">
            <v xml:space="preserve">JOVITA ALEXANDRA BOBOR RODRIGUEZ / </v>
          </cell>
          <cell r="I257" t="str">
            <v>925082950</v>
          </cell>
          <cell r="J257" t="str">
            <v>LA LIBERTAD / LA LIBERTAD / BARRIO JAIME ROLDOS AVENIDA 33 ENTRE CALLE 15 Y 16 CASA DE UNA PLANTA COLOR NARANJA FILOS BLANCOS DIAGONAL A LA ESCUELA GUSTAVO GALINO</v>
          </cell>
          <cell r="K257" t="str">
            <v>996937361 /  993494311</v>
          </cell>
          <cell r="L257" t="str">
            <v/>
          </cell>
          <cell r="M257" t="str">
            <v>LA LIBERTAD</v>
          </cell>
          <cell r="N257" t="str">
            <v>SANTAELENA</v>
          </cell>
          <cell r="O257" t="str">
            <v>LA LIBERTAD</v>
          </cell>
        </row>
        <row r="258">
          <cell r="A258" t="str">
            <v>20003066633594</v>
          </cell>
          <cell r="B258">
            <v>496486</v>
          </cell>
          <cell r="C258" t="str">
            <v>20003066633594</v>
          </cell>
          <cell r="D258">
            <v>44939.506030092591</v>
          </cell>
          <cell r="E258" t="str">
            <v>CONECEL</v>
          </cell>
          <cell r="F258" t="str">
            <v>DESPACHO</v>
          </cell>
          <cell r="G258" t="str">
            <v>NORMAL</v>
          </cell>
          <cell r="H258" t="str">
            <v xml:space="preserve">NATHALY DAYANA PUPIALES ILES / </v>
          </cell>
          <cell r="I258" t="str">
            <v>1004783526</v>
          </cell>
          <cell r="J258" t="str">
            <v>IBARRA / EL SAGRARIO / CALLE JORGE GUZMAN RUEDA Y PADRE AURELIO ESPINOZA CASA BLANCA DE DOS PISOS ESQUINERA</v>
          </cell>
          <cell r="K258" t="str">
            <v>985810471 /  983280923</v>
          </cell>
          <cell r="M258" t="str">
            <v>IBARRA</v>
          </cell>
          <cell r="N258" t="str">
            <v>IMBABURA</v>
          </cell>
          <cell r="O258" t="str">
            <v>IBARRA</v>
          </cell>
        </row>
        <row r="259">
          <cell r="A259" t="str">
            <v>20003067049440</v>
          </cell>
          <cell r="B259">
            <v>496485</v>
          </cell>
          <cell r="C259" t="str">
            <v>20003067049440</v>
          </cell>
          <cell r="D259">
            <v>44939.506030092591</v>
          </cell>
          <cell r="E259" t="str">
            <v>CONECEL</v>
          </cell>
          <cell r="F259" t="str">
            <v>DESPACHO</v>
          </cell>
          <cell r="G259" t="str">
            <v>NORMAL</v>
          </cell>
          <cell r="H259" t="str">
            <v xml:space="preserve">ANGEL FAUSTO ANCHUNDIA PILOZO / </v>
          </cell>
          <cell r="I259" t="str">
            <v>1312317876</v>
          </cell>
          <cell r="J259" t="str">
            <v>"MANTA / MONTECRISTI / VIA MANTA-MONTECRISTI ENTRE LA CALLE 1 Y CALLE 30 /EN LA ESQUINA RESTAURAN ""CARNES &amp; CARBON ASADOS/ FRENTE AL DEPOSITO DE MADERA PEDERNALES"</v>
          </cell>
          <cell r="K259" t="str">
            <v xml:space="preserve">968490963 /  </v>
          </cell>
          <cell r="M259" t="str">
            <v>MANTA</v>
          </cell>
          <cell r="N259" t="str">
            <v>MANABI</v>
          </cell>
          <cell r="O259" t="str">
            <v>MANTA</v>
          </cell>
        </row>
        <row r="260">
          <cell r="A260" t="str">
            <v>20003067470163</v>
          </cell>
          <cell r="B260">
            <v>496484</v>
          </cell>
          <cell r="C260" t="str">
            <v>20003067470163</v>
          </cell>
          <cell r="D260">
            <v>44939.506030092591</v>
          </cell>
          <cell r="E260" t="str">
            <v>CONECEL</v>
          </cell>
          <cell r="F260" t="str">
            <v>DESPACHO</v>
          </cell>
          <cell r="G260" t="str">
            <v>NORMAL</v>
          </cell>
          <cell r="H260" t="str">
            <v xml:space="preserve">ARNULFO MARINO AYALA ROSERO / </v>
          </cell>
          <cell r="I260" t="str">
            <v>1716016041</v>
          </cell>
          <cell r="J260" t="str">
            <v>SANTO DOMINGO / SANTO DOMINGO / STO DOMINGO STO DOMINGO BARRIO 15 DE SEPTIEMBRE CALLE O ENTRE CALLE B Y JULIO JARAMILLO TALLER DE MECANICA DE CARROS A 2CDRS IGLESIA MARIA DEL ROSARIO</v>
          </cell>
          <cell r="K260" t="str">
            <v>968415085 /  987820889</v>
          </cell>
          <cell r="M260" t="str">
            <v>SANTO DOMINGO</v>
          </cell>
          <cell r="N260" t="str">
            <v>SANTODOMINGODELOSTSACHILAS</v>
          </cell>
          <cell r="O260" t="str">
            <v>SANTO DOMINGO</v>
          </cell>
        </row>
        <row r="261">
          <cell r="A261" t="str">
            <v>20003065263405</v>
          </cell>
          <cell r="B261">
            <v>496481</v>
          </cell>
          <cell r="C261" t="str">
            <v>20003065263405</v>
          </cell>
          <cell r="D261">
            <v>44939.506018518521</v>
          </cell>
          <cell r="E261" t="str">
            <v>CONECEL</v>
          </cell>
          <cell r="F261" t="str">
            <v>DESPACHO</v>
          </cell>
          <cell r="G261" t="str">
            <v>NORMAL</v>
          </cell>
          <cell r="H261" t="str">
            <v xml:space="preserve">OSIRIS SOCARRAS BUENO / </v>
          </cell>
          <cell r="I261" t="str">
            <v>1726299702</v>
          </cell>
          <cell r="J261" t="str">
            <v>LAGO AGRIO / LAGO AGRIO / AV JORGE ANAZCO Y 12 DE FEBRERO ESQ CASA DE 2P COLOR BEIGE / FRENTE A FARMACIA CRUZ AZUL</v>
          </cell>
          <cell r="K261" t="str">
            <v xml:space="preserve">983231949 /  </v>
          </cell>
          <cell r="M261" t="str">
            <v>LAGO AGRIO</v>
          </cell>
          <cell r="N261" t="str">
            <v>SUCUMBIOS</v>
          </cell>
          <cell r="O261" t="str">
            <v>LAGO AGRIO</v>
          </cell>
        </row>
        <row r="262">
          <cell r="A262" t="str">
            <v>20003063940888</v>
          </cell>
          <cell r="B262">
            <v>496480</v>
          </cell>
          <cell r="C262" t="str">
            <v>20003063940888</v>
          </cell>
          <cell r="D262">
            <v>44939.506018518521</v>
          </cell>
          <cell r="E262" t="str">
            <v>CONECEL</v>
          </cell>
          <cell r="F262" t="str">
            <v>DESPACHO</v>
          </cell>
          <cell r="G262" t="str">
            <v>NORMAL</v>
          </cell>
          <cell r="H262" t="str">
            <v xml:space="preserve">KATY MARIA ZAMBRANO VELASQUEZ / </v>
          </cell>
          <cell r="I262" t="str">
            <v>1316656642</v>
          </cell>
          <cell r="J262" t="str">
            <v>PORTOVIEJO / 18 DE OCTUBRE / AV 5 DE JUNIO Y CALLEJON BELLA LUZ CASA COLOR LADRILLO DE DOS PISOS JUNTO A LA URB EL PORTON DEL VALLE Y ENCEBOLLADOS LOS MARIACHIS</v>
          </cell>
          <cell r="K262" t="str">
            <v xml:space="preserve">964145889 /  </v>
          </cell>
          <cell r="M262" t="str">
            <v>PORTOVIEJO</v>
          </cell>
          <cell r="N262" t="str">
            <v>MANABI</v>
          </cell>
          <cell r="O262" t="str">
            <v>PORTOVIEJO</v>
          </cell>
        </row>
        <row r="263">
          <cell r="A263" t="str">
            <v>20003067068878</v>
          </cell>
          <cell r="B263">
            <v>496479</v>
          </cell>
          <cell r="C263" t="str">
            <v>20003067068878</v>
          </cell>
          <cell r="D263">
            <v>44939.506018518521</v>
          </cell>
          <cell r="E263" t="str">
            <v>CONECEL</v>
          </cell>
          <cell r="F263" t="str">
            <v>DESPACHO</v>
          </cell>
          <cell r="G263" t="str">
            <v>NORMAL</v>
          </cell>
          <cell r="H263" t="str">
            <v xml:space="preserve">MICHAEL VICENTE YAGUANA MOROCHO / </v>
          </cell>
          <cell r="I263" t="str">
            <v>1104978737</v>
          </cell>
          <cell r="J263" t="str">
            <v>LOJA / EL SAGRARIO / VIA PIO JARAMILLO ALVARADO EN EL PARQUE TEBAIDA EN LA OFICINA DE ADMINISTRACION POR EL CEMENTERIO DE LA ARGELIA</v>
          </cell>
          <cell r="K263" t="str">
            <v>969676956 /  992013398</v>
          </cell>
          <cell r="L263" t="str">
            <v/>
          </cell>
          <cell r="M263" t="str">
            <v>LOJA</v>
          </cell>
          <cell r="N263" t="str">
            <v>LOJA</v>
          </cell>
          <cell r="O263" t="str">
            <v>LOJA</v>
          </cell>
        </row>
        <row r="264">
          <cell r="A264" t="str">
            <v>20003066601999</v>
          </cell>
          <cell r="B264">
            <v>496478</v>
          </cell>
          <cell r="C264" t="str">
            <v>20003066601999</v>
          </cell>
          <cell r="D264">
            <v>44939.506018518521</v>
          </cell>
          <cell r="E264" t="str">
            <v>CONECEL</v>
          </cell>
          <cell r="F264" t="str">
            <v>DESPACHO</v>
          </cell>
          <cell r="G264" t="str">
            <v>NORMAL</v>
          </cell>
          <cell r="H264" t="str">
            <v xml:space="preserve">EMERSON ARIEL OBANDO RIVERA / </v>
          </cell>
          <cell r="I264" t="str">
            <v>2350442717</v>
          </cell>
          <cell r="J264" t="str">
            <v>QUITO / TABABELA / AV NICOLAS VAQUERO EN LA EMPRESA FRESH A 100M DE FLOWER CARGO</v>
          </cell>
          <cell r="K264" t="str">
            <v xml:space="preserve">997616505 /  </v>
          </cell>
          <cell r="L264" t="str">
            <v/>
          </cell>
          <cell r="M264" t="str">
            <v>QUITO</v>
          </cell>
          <cell r="N264" t="str">
            <v>TUNGURAHUA</v>
          </cell>
          <cell r="O264" t="str">
            <v>QUITO</v>
          </cell>
        </row>
        <row r="265">
          <cell r="A265" t="str">
            <v>20003067042869</v>
          </cell>
          <cell r="B265">
            <v>496477</v>
          </cell>
          <cell r="C265" t="str">
            <v>20003067042869</v>
          </cell>
          <cell r="D265">
            <v>44939.506018518521</v>
          </cell>
          <cell r="E265" t="str">
            <v>CONECEL</v>
          </cell>
          <cell r="F265" t="str">
            <v>DESPACHO</v>
          </cell>
          <cell r="G265" t="str">
            <v>NORMAL</v>
          </cell>
          <cell r="H265" t="str">
            <v xml:space="preserve">PAUL LEONEL SANTIANA SANTIANA / </v>
          </cell>
          <cell r="I265" t="str">
            <v>1802839322</v>
          </cell>
          <cell r="J265" t="str">
            <v>AMBATO / HUACHI CHICO / CALLE ACOSTA SOLIS Y PASAJE WALTER BELLOLIO EN LA LIBRERIA Y PAPELERIA VARIEDADES SALOME A MEDIA CUADRA DEL BANCO MACHALA</v>
          </cell>
          <cell r="K265" t="str">
            <v xml:space="preserve">939219575 /  </v>
          </cell>
          <cell r="L265" t="str">
            <v/>
          </cell>
          <cell r="M265" t="str">
            <v>AMBATO</v>
          </cell>
          <cell r="N265" t="str">
            <v>TUNGURAHUA</v>
          </cell>
          <cell r="O265" t="str">
            <v>AMBATO</v>
          </cell>
        </row>
        <row r="266">
          <cell r="A266" t="str">
            <v>20003066622200</v>
          </cell>
          <cell r="B266">
            <v>496476</v>
          </cell>
          <cell r="C266" t="str">
            <v>20003066622200</v>
          </cell>
          <cell r="D266">
            <v>44939.506018518521</v>
          </cell>
          <cell r="E266" t="str">
            <v>CONECEL</v>
          </cell>
          <cell r="F266" t="str">
            <v>DESPACHO</v>
          </cell>
          <cell r="G266" t="str">
            <v>NORMAL</v>
          </cell>
          <cell r="H266" t="str">
            <v xml:space="preserve">MARIA ELOISA QUIRCO LUTUALA / </v>
          </cell>
          <cell r="I266" t="str">
            <v>503205312</v>
          </cell>
          <cell r="J266" t="str">
            <v>LATACUNGA / LA MATRIZ / CALLE DIEGO NOBOA Y AMAZONAS CASA DE DOS PISOS ESQUINERA COLOR AMARILLO CON UN LETRERO QUE DICE LA CASA DEL POLLO</v>
          </cell>
          <cell r="K266" t="str">
            <v>990930538 /  962657019</v>
          </cell>
          <cell r="M266" t="str">
            <v>LATACUNGA</v>
          </cell>
          <cell r="N266" t="str">
            <v>COTOPAXI</v>
          </cell>
          <cell r="O266" t="str">
            <v>LATACUNGA</v>
          </cell>
        </row>
        <row r="267">
          <cell r="A267" t="str">
            <v>20003067060606</v>
          </cell>
          <cell r="B267">
            <v>496475</v>
          </cell>
          <cell r="C267" t="str">
            <v>20003067060606</v>
          </cell>
          <cell r="D267">
            <v>44939.506018518521</v>
          </cell>
          <cell r="E267" t="str">
            <v>CONECEL</v>
          </cell>
          <cell r="F267" t="str">
            <v>DESPACHO</v>
          </cell>
          <cell r="G267" t="str">
            <v>NORMAL</v>
          </cell>
          <cell r="H267" t="str">
            <v xml:space="preserve">ANGEL ENRIQUE PANCHANA MALAVE / </v>
          </cell>
          <cell r="I267" t="str">
            <v>915112072</v>
          </cell>
          <cell r="J267" t="str">
            <v>SANTA ELENA / SANTA ELENA / AV 10 DE AGOSTO Y VIA ANCON URB LOS GIRASOLES CASA BLANCA CON BORDES AMARILLOS A UNA CUADRA DE LA CANCHA DE LOS GIRASOLES</v>
          </cell>
          <cell r="K267" t="str">
            <v>988678560 /  939292913</v>
          </cell>
          <cell r="M267" t="str">
            <v>SANTA ELENA</v>
          </cell>
          <cell r="N267" t="str">
            <v>SANTAELENA</v>
          </cell>
          <cell r="O267" t="str">
            <v>SANTA ELENA</v>
          </cell>
        </row>
        <row r="268">
          <cell r="A268" t="str">
            <v>20003067059143</v>
          </cell>
          <cell r="B268">
            <v>496474</v>
          </cell>
          <cell r="C268" t="str">
            <v>20003067059143</v>
          </cell>
          <cell r="D268">
            <v>44939.506018518521</v>
          </cell>
          <cell r="E268" t="str">
            <v>CONECEL</v>
          </cell>
          <cell r="F268" t="str">
            <v>DESPACHO</v>
          </cell>
          <cell r="G268" t="str">
            <v>NORMAL</v>
          </cell>
          <cell r="H268" t="str">
            <v xml:space="preserve">GABRIEL ESTEBAN PESANTEZ CALDERON / </v>
          </cell>
          <cell r="I268" t="str">
            <v>105901771</v>
          </cell>
          <cell r="J268" t="str">
            <v>GUAYAQUIL / TARQUI / BARRIO 24 DE OCTUBRE/MANZANA 36 SOLAR 17 CASA COLOR BLANCA 2 PISOS PUNTO DE REFERENCIA DIAGONAL AL PARQUE CENTRAL</v>
          </cell>
          <cell r="K268" t="str">
            <v xml:space="preserve">978676606 /  </v>
          </cell>
          <cell r="M268" t="str">
            <v>GUAYAQUIL</v>
          </cell>
          <cell r="N268" t="str">
            <v>GUAYAS</v>
          </cell>
          <cell r="O268" t="str">
            <v>GUAYAQUIL</v>
          </cell>
        </row>
        <row r="269">
          <cell r="A269" t="str">
            <v>20003067058181</v>
          </cell>
          <cell r="B269">
            <v>496473</v>
          </cell>
          <cell r="C269" t="str">
            <v>20003067058181</v>
          </cell>
          <cell r="D269">
            <v>44939.506018518521</v>
          </cell>
          <cell r="E269" t="str">
            <v>CONECEL</v>
          </cell>
          <cell r="F269" t="str">
            <v>DESPACHO</v>
          </cell>
          <cell r="G269" t="str">
            <v>NORMAL</v>
          </cell>
          <cell r="H269" t="str">
            <v xml:space="preserve">JUAN JAVIER BAQUERO RAMOS / </v>
          </cell>
          <cell r="I269" t="str">
            <v>1717679417</v>
          </cell>
          <cell r="J269" t="str">
            <v>QUITO / TUMBACO / TBJO TALLER MECANICO AV INTEROCEANICA Y CLL UNIVERSITARIA FRENTE GASOLINERA MAS GAS</v>
          </cell>
          <cell r="K269" t="str">
            <v xml:space="preserve">961224387 /  </v>
          </cell>
          <cell r="L269" t="str">
            <v/>
          </cell>
          <cell r="M269" t="str">
            <v>QUITO</v>
          </cell>
          <cell r="N269" t="str">
            <v>PICHINCHA</v>
          </cell>
          <cell r="O269" t="str">
            <v>QUITO</v>
          </cell>
        </row>
        <row r="270">
          <cell r="A270" t="str">
            <v>20003067058817</v>
          </cell>
          <cell r="B270">
            <v>496472</v>
          </cell>
          <cell r="C270" t="str">
            <v>20003067058817</v>
          </cell>
          <cell r="D270">
            <v>44939.506018518521</v>
          </cell>
          <cell r="E270" t="str">
            <v>CONECEL</v>
          </cell>
          <cell r="F270" t="str">
            <v>DESPACHO</v>
          </cell>
          <cell r="G270" t="str">
            <v>NORMAL</v>
          </cell>
          <cell r="H270" t="str">
            <v xml:space="preserve">ANABEL CAROLINA JARAMILLO GUERRERO / </v>
          </cell>
          <cell r="I270" t="str">
            <v>929101137</v>
          </cell>
          <cell r="J270" t="str">
            <v>DURAN / ELOY ALFARO / CDLA PRIMAVERA 2 SCTR 1A MZ 12 V 15, PEATONAL 35 A 1CDRA DEL PARQUE PRIMAVERA 2</v>
          </cell>
          <cell r="K270" t="str">
            <v xml:space="preserve">983399480 /  </v>
          </cell>
          <cell r="M270" t="str">
            <v>DURAN</v>
          </cell>
          <cell r="N270" t="str">
            <v>GUAYAS</v>
          </cell>
          <cell r="O270" t="str">
            <v>DURAN</v>
          </cell>
        </row>
        <row r="271">
          <cell r="A271" t="str">
            <v>20003067058235</v>
          </cell>
          <cell r="B271">
            <v>496471</v>
          </cell>
          <cell r="C271" t="str">
            <v>20003067058235</v>
          </cell>
          <cell r="D271">
            <v>44939.506018518521</v>
          </cell>
          <cell r="E271" t="str">
            <v>CONECEL</v>
          </cell>
          <cell r="F271" t="str">
            <v>DESPACHO</v>
          </cell>
          <cell r="G271" t="str">
            <v>NORMAL</v>
          </cell>
          <cell r="H271" t="str">
            <v>DANIELA NATHALY PONCE LOOR / ESPIN FLORES LENIN ALADINO</v>
          </cell>
          <cell r="I271" t="str">
            <v>1350253058</v>
          </cell>
          <cell r="J271" t="str">
            <v>MANTA / SAN MATEO / CALLES AV. 113 Y TULIPANES EN EL TRABAJO INMOBILIARIA FARYB REF FRENTE DE LA GASOLINERA</v>
          </cell>
          <cell r="K271" t="str">
            <v>995688329 /  988411111</v>
          </cell>
          <cell r="L271" t="str">
            <v/>
          </cell>
          <cell r="M271" t="str">
            <v>MANTA</v>
          </cell>
          <cell r="N271" t="str">
            <v>MANABI</v>
          </cell>
          <cell r="O271" t="str">
            <v>MANTA</v>
          </cell>
        </row>
        <row r="272">
          <cell r="A272" t="str">
            <v>20003066588159</v>
          </cell>
          <cell r="B272">
            <v>496470</v>
          </cell>
          <cell r="C272" t="str">
            <v>20003066588159</v>
          </cell>
          <cell r="D272">
            <v>44939.506018518521</v>
          </cell>
          <cell r="E272" t="str">
            <v>CONECEL</v>
          </cell>
          <cell r="F272" t="str">
            <v>DESPACHO</v>
          </cell>
          <cell r="G272" t="str">
            <v>NORMAL</v>
          </cell>
          <cell r="H272" t="str">
            <v>GREGORIO QUERALES NORUAN / WILMARY KATIUSKA GUEDES FERNANDEZ</v>
          </cell>
          <cell r="I272" t="str">
            <v>1759789942</v>
          </cell>
          <cell r="J272" t="str">
            <v>QUITO / EL INCA / CLLE DE LAS TORONJAS Y AV ELOY ALFARO CONJUNTO LAS TORONJAS REF CJTO RDCIAL EL VIEJO CEDRO</v>
          </cell>
          <cell r="K272" t="str">
            <v>979065186 /  297906518</v>
          </cell>
          <cell r="M272" t="str">
            <v>QUITO</v>
          </cell>
          <cell r="N272" t="str">
            <v>PICHINCHA</v>
          </cell>
          <cell r="O272" t="str">
            <v>QUITO</v>
          </cell>
        </row>
        <row r="273">
          <cell r="A273" t="str">
            <v>20003067046164</v>
          </cell>
          <cell r="B273">
            <v>496469</v>
          </cell>
          <cell r="C273" t="str">
            <v>20003067046164</v>
          </cell>
          <cell r="D273">
            <v>44939.506018518521</v>
          </cell>
          <cell r="E273" t="str">
            <v>CONECEL</v>
          </cell>
          <cell r="F273" t="str">
            <v>DESPACHO</v>
          </cell>
          <cell r="G273" t="str">
            <v>NORMAL</v>
          </cell>
          <cell r="H273" t="str">
            <v xml:space="preserve">CARLOS ALBERTO CABRERA TORRES / </v>
          </cell>
          <cell r="I273" t="str">
            <v>1204448060</v>
          </cell>
          <cell r="J273" t="str">
            <v>CUENCA / HUAYNACAPAC / CALLE CIUDAD DE MACHALA 254 Y RUMIPAMBA CASA DE UN PISO A UNA CUADRA DE CREACIONES CORIAN COSTURERA</v>
          </cell>
          <cell r="K273" t="str">
            <v xml:space="preserve">963902814 /  </v>
          </cell>
          <cell r="L273" t="str">
            <v/>
          </cell>
          <cell r="M273" t="str">
            <v>CUENCA</v>
          </cell>
          <cell r="N273" t="str">
            <v>AZUAY</v>
          </cell>
          <cell r="O273" t="str">
            <v>CUENCA</v>
          </cell>
        </row>
        <row r="274">
          <cell r="A274" t="str">
            <v>20003067051435</v>
          </cell>
          <cell r="B274">
            <v>496468</v>
          </cell>
          <cell r="C274" t="str">
            <v>20003067051435</v>
          </cell>
          <cell r="D274">
            <v>44939.506018518521</v>
          </cell>
          <cell r="E274" t="str">
            <v>CONECEL</v>
          </cell>
          <cell r="F274" t="str">
            <v>DESPACHO</v>
          </cell>
          <cell r="G274" t="str">
            <v>NORMAL</v>
          </cell>
          <cell r="H274" t="str">
            <v xml:space="preserve">ANGELICA CUSHPA LUZ / </v>
          </cell>
          <cell r="I274" t="str">
            <v>1802237873</v>
          </cell>
          <cell r="J274" t="str">
            <v>AMBATO / HUACHI LORETO / BARRIO CORAZON DE JESUS/CALLE BATALLON JARAMIJO Y ABEL MALDONADO CASA DE 2 PISOS COLOR BLANCO A UNA CUADRA DE LA CORRECCIONAL</v>
          </cell>
          <cell r="K274" t="str">
            <v xml:space="preserve">984398486 /  </v>
          </cell>
          <cell r="M274" t="str">
            <v>AMBATO</v>
          </cell>
          <cell r="N274" t="str">
            <v>TUNGURAHUA</v>
          </cell>
          <cell r="O274" t="str">
            <v>AMBATO</v>
          </cell>
        </row>
        <row r="275">
          <cell r="A275" t="str">
            <v>20003066606594</v>
          </cell>
          <cell r="B275">
            <v>496467</v>
          </cell>
          <cell r="C275" t="str">
            <v>20003066606594</v>
          </cell>
          <cell r="D275">
            <v>44939.506018518521</v>
          </cell>
          <cell r="E275" t="str">
            <v>CONECEL</v>
          </cell>
          <cell r="F275" t="str">
            <v>DESPACHO</v>
          </cell>
          <cell r="G275" t="str">
            <v>NORMAL</v>
          </cell>
          <cell r="H275" t="str">
            <v xml:space="preserve">JAVIER FERNANDO VELASCO ARELLANO / </v>
          </cell>
          <cell r="I275" t="str">
            <v>401027099</v>
          </cell>
          <cell r="J275" t="str">
            <v>TULCAN / TULCAN / CALLE VICENTE ROCAFUERTE N54-556 Y RAFAEL ARELANO CASA DE DOS PISOS COLOR BLANCO A UNA CUADRA DE LA ESCUELA MERA</v>
          </cell>
          <cell r="K275" t="str">
            <v xml:space="preserve">960761238 /  </v>
          </cell>
          <cell r="L275" t="str">
            <v/>
          </cell>
          <cell r="M275" t="str">
            <v>TULCAN</v>
          </cell>
          <cell r="N275" t="str">
            <v>CARCHI</v>
          </cell>
          <cell r="O275" t="str">
            <v>TULCAN</v>
          </cell>
        </row>
        <row r="276">
          <cell r="A276" t="str">
            <v>20003067063375</v>
          </cell>
          <cell r="B276">
            <v>496466</v>
          </cell>
          <cell r="C276" t="str">
            <v>20003067063375</v>
          </cell>
          <cell r="D276">
            <v>44939.506018518521</v>
          </cell>
          <cell r="E276" t="str">
            <v>CONECEL</v>
          </cell>
          <cell r="F276" t="str">
            <v>DESPACHO</v>
          </cell>
          <cell r="G276" t="str">
            <v>NORMAL</v>
          </cell>
          <cell r="H276" t="str">
            <v xml:space="preserve">MIRIAN PAULINA PADILLA GUALA / </v>
          </cell>
          <cell r="I276" t="str">
            <v>1722892526</v>
          </cell>
          <cell r="J276" t="str">
            <v>QUITO / BELISARIO QUEVEDO / OBISPO DIAZ DE LA MADRID OE11-164 y COUDRIN/REF:A LADO DE NATIVA CROPS/A LA VUELTA DE SERVICORTE</v>
          </cell>
          <cell r="K276" t="str">
            <v>987071667 /  993873256</v>
          </cell>
          <cell r="L276" t="str">
            <v/>
          </cell>
          <cell r="M276" t="str">
            <v>QUITO</v>
          </cell>
          <cell r="N276" t="str">
            <v>PICHINCHA</v>
          </cell>
          <cell r="O276" t="str">
            <v>QUITO</v>
          </cell>
        </row>
        <row r="277">
          <cell r="A277" t="str">
            <v>20003056008317</v>
          </cell>
          <cell r="B277">
            <v>496465</v>
          </cell>
          <cell r="C277" t="str">
            <v>20003056008317</v>
          </cell>
          <cell r="D277">
            <v>44939.506018518521</v>
          </cell>
          <cell r="E277" t="str">
            <v>CONECEL</v>
          </cell>
          <cell r="F277" t="str">
            <v>DESPACHO</v>
          </cell>
          <cell r="G277" t="str">
            <v>NORMAL</v>
          </cell>
          <cell r="H277" t="str">
            <v xml:space="preserve">VICENTE RAMON GALLARDO TERAN / </v>
          </cell>
          <cell r="I277" t="str">
            <v>1703918324</v>
          </cell>
          <cell r="J277" t="str">
            <v>QUITO / TUMBACO / AV ROSA ZARATE E6-150 Y JUAN MATHEU/ FRNTE AL EDIFICIO EL ALMENDRA</v>
          </cell>
          <cell r="K277" t="str">
            <v>985659355 /  984241112</v>
          </cell>
          <cell r="L277" t="str">
            <v/>
          </cell>
          <cell r="M277" t="str">
            <v>QUITO</v>
          </cell>
          <cell r="N277" t="str">
            <v>PICHINCHA</v>
          </cell>
          <cell r="O277" t="str">
            <v>QUITO</v>
          </cell>
        </row>
        <row r="278">
          <cell r="A278" t="str">
            <v>BREDEV_000008</v>
          </cell>
          <cell r="B278">
            <v>496339</v>
          </cell>
          <cell r="C278" t="str">
            <v>BREDEV_000008</v>
          </cell>
          <cell r="D278">
            <v>44939.454930555556</v>
          </cell>
          <cell r="E278" t="str">
            <v>CONECEL_DOCUMENTOS</v>
          </cell>
          <cell r="F278" t="str">
            <v>DESPACHO</v>
          </cell>
          <cell r="H278" t="str">
            <v>LOURDES QUINTERO (BREDLYNG)</v>
          </cell>
          <cell r="J278" t="str">
            <v>OFC BRELDYNG CALLE 7MO PASAJE 37ª Y V. EMILIO ROMERO, BODEGAS DE FERRETERIA ESPINOZA, BODEGA #8 (EXACTAMENTE QUEDA EN LA JUAN TANCA MARENGO KM. 4.5 PASANDO LA COCA COLA</v>
          </cell>
          <cell r="M278" t="str">
            <v>GUAYAQUIL</v>
          </cell>
        </row>
        <row r="279">
          <cell r="A279" t="str">
            <v>CLDEV_GYESIM0073</v>
          </cell>
          <cell r="B279">
            <v>496338</v>
          </cell>
          <cell r="C279" t="str">
            <v>CLDEV_GYESIM0073</v>
          </cell>
          <cell r="D279">
            <v>44939.438206018516</v>
          </cell>
          <cell r="E279" t="str">
            <v>CONECEL_DOCUMENTOS</v>
          </cell>
          <cell r="F279" t="str">
            <v>DESPACHO</v>
          </cell>
          <cell r="G279" t="str">
            <v>NORMAL</v>
          </cell>
          <cell r="H279" t="str">
            <v>ANA AGUIRRE / MARIA SUNTAXI - PATRICIA</v>
          </cell>
          <cell r="J279" t="str">
            <v>CIUDADELA SANTA LEONOR MZ 6 SOLAR 17</v>
          </cell>
          <cell r="M279" t="str">
            <v>GUAYAQUIL</v>
          </cell>
        </row>
        <row r="280">
          <cell r="A280" t="str">
            <v>20003043515202_1</v>
          </cell>
          <cell r="B280">
            <v>496052</v>
          </cell>
          <cell r="C280" t="str">
            <v>20003043515202_1</v>
          </cell>
          <cell r="D280">
            <v>44938.720000000001</v>
          </cell>
          <cell r="E280" t="str">
            <v>CONECEL</v>
          </cell>
          <cell r="F280" t="str">
            <v>DESPACHO</v>
          </cell>
          <cell r="G280" t="str">
            <v>NORMAL</v>
          </cell>
          <cell r="H280" t="str">
            <v xml:space="preserve">OSCAR WILLIAM NARVAEZ / </v>
          </cell>
          <cell r="I280" t="str">
            <v>401068861</v>
          </cell>
          <cell r="J280" t="str">
            <v>TULCAN / TULCAN / SECTOR LA UNION AV BOLIVAR 4-01 ENTRE PASAJE RIOBAMBA Y RAFAEL ARELLANO EN LOS CONBDOMINIOS DE LOS ARQUITECTOS FRENTE AL CC FERROALVID</v>
          </cell>
          <cell r="K280" t="str">
            <v>983739182 /  982708472</v>
          </cell>
          <cell r="M280" t="str">
            <v>TULCAN</v>
          </cell>
          <cell r="N280" t="str">
            <v>CARCHI</v>
          </cell>
          <cell r="O280" t="str">
            <v>TULCAN</v>
          </cell>
        </row>
        <row r="281">
          <cell r="A281" t="str">
            <v>20003066639911</v>
          </cell>
          <cell r="B281">
            <v>496038</v>
          </cell>
          <cell r="C281" t="str">
            <v>20003066639911</v>
          </cell>
          <cell r="D281">
            <v>44938.713171296295</v>
          </cell>
          <cell r="E281" t="str">
            <v>CONECEL</v>
          </cell>
          <cell r="F281" t="str">
            <v>DESPACHO</v>
          </cell>
          <cell r="G281" t="str">
            <v>NORMAL</v>
          </cell>
          <cell r="H281" t="str">
            <v xml:space="preserve">MARCO PATRICIO CHIRIBOGA NEIRA / </v>
          </cell>
          <cell r="I281" t="str">
            <v>1203505696</v>
          </cell>
          <cell r="J281" t="str">
            <v>MILAGRO / MILAGRO / CALLE TORRES CAUSANA Y GARCIA MORENO EN EL COMERCIAL CHIRIBOGA JUNTO A LA CLINICA SANTA CLARA</v>
          </cell>
          <cell r="K281" t="str">
            <v xml:space="preserve">985353540 /  </v>
          </cell>
          <cell r="M281" t="str">
            <v>MILAGRO</v>
          </cell>
          <cell r="N281" t="str">
            <v>GUAYAS</v>
          </cell>
          <cell r="O281" t="str">
            <v>MILAGRO</v>
          </cell>
        </row>
        <row r="282">
          <cell r="A282" t="str">
            <v>20003066605373</v>
          </cell>
          <cell r="B282">
            <v>496037</v>
          </cell>
          <cell r="C282" t="str">
            <v>20003066605373</v>
          </cell>
          <cell r="D282">
            <v>44938.713171296295</v>
          </cell>
          <cell r="E282" t="str">
            <v>CONECEL</v>
          </cell>
          <cell r="F282" t="str">
            <v>DESPACHO</v>
          </cell>
          <cell r="G282" t="str">
            <v>NORMAL</v>
          </cell>
          <cell r="H282" t="str">
            <v xml:space="preserve">JOSE LUIS SALTOS CUZME / </v>
          </cell>
          <cell r="I282" t="str">
            <v>929496958</v>
          </cell>
          <cell r="J282" t="str">
            <v>GUAYAQUIL / TARQUI / AV JUAN TANCA MARENGO FRENTE AL COLEGIO AMERICANO CDLA MARTHA DE ROLDOS MZ 9 SL 11 FRENTE A UN PARQUEADERO</v>
          </cell>
          <cell r="K282" t="str">
            <v>981546359 /  959492024</v>
          </cell>
          <cell r="M282" t="str">
            <v>GUAYAQUIL</v>
          </cell>
          <cell r="N282" t="str">
            <v>GUAYAS</v>
          </cell>
          <cell r="O282" t="str">
            <v>GUAYAQUIL</v>
          </cell>
        </row>
        <row r="283">
          <cell r="A283" t="str">
            <v>20003066588568</v>
          </cell>
          <cell r="B283">
            <v>496036</v>
          </cell>
          <cell r="C283" t="str">
            <v>20003066588568</v>
          </cell>
          <cell r="D283">
            <v>44938.713171296295</v>
          </cell>
          <cell r="E283" t="str">
            <v>CONECEL</v>
          </cell>
          <cell r="F283" t="str">
            <v>DESPACHO</v>
          </cell>
          <cell r="G283" t="str">
            <v>NORMAL</v>
          </cell>
          <cell r="H283" t="str">
            <v xml:space="preserve">DARWIN ALEXI ESCUDERO VINCES / </v>
          </cell>
          <cell r="I283" t="str">
            <v>602931701</v>
          </cell>
          <cell r="J283" t="str">
            <v>PORTOVIEJO / ANDRES DE VERA / CDLA LOS TAMARINDOS ETAPA 1 AV DEL EJERCITO Y BOLIVARIANO EN EL FUERTE MILITAR MANABI EN LA PREVENCION FRENTE AL TIA</v>
          </cell>
          <cell r="K283" t="str">
            <v>960159592 /  986375776</v>
          </cell>
          <cell r="L283" t="str">
            <v/>
          </cell>
          <cell r="M283" t="str">
            <v>PORTOVIEJO</v>
          </cell>
          <cell r="N283" t="str">
            <v>MANABI</v>
          </cell>
          <cell r="O283" t="str">
            <v>PORTOVIEJO</v>
          </cell>
        </row>
        <row r="284">
          <cell r="A284" t="str">
            <v>20003067049116</v>
          </cell>
          <cell r="B284">
            <v>496050</v>
          </cell>
          <cell r="C284" t="str">
            <v>20003067049116</v>
          </cell>
          <cell r="D284">
            <v>44938.713171296295</v>
          </cell>
          <cell r="E284" t="str">
            <v>CONECEL</v>
          </cell>
          <cell r="F284" t="str">
            <v>DESPACHO</v>
          </cell>
          <cell r="G284" t="str">
            <v>NORMAL</v>
          </cell>
          <cell r="H284" t="str">
            <v xml:space="preserve">VICTOR MANUEL MOLINA RIOFRIO / </v>
          </cell>
          <cell r="I284" t="str">
            <v>1105826968</v>
          </cell>
          <cell r="J284" t="str">
            <v>LOJA / SAN SEBASTIAN / AV 18 DE NOVIEMBRE Y GONZANAMA EN EL EDIFICIO AMARILLO DEL PREUNIVERSITARIO DE LOJA</v>
          </cell>
          <cell r="K284" t="str">
            <v xml:space="preserve">985957189 /  </v>
          </cell>
          <cell r="M284" t="str">
            <v>LOJA</v>
          </cell>
          <cell r="N284" t="str">
            <v>LOJA</v>
          </cell>
          <cell r="O284" t="str">
            <v>LOJA</v>
          </cell>
        </row>
        <row r="285">
          <cell r="A285" t="str">
            <v>20003066597649</v>
          </cell>
          <cell r="B285">
            <v>496049</v>
          </cell>
          <cell r="C285" t="str">
            <v>20003066597649</v>
          </cell>
          <cell r="D285">
            <v>44938.713171296295</v>
          </cell>
          <cell r="E285" t="str">
            <v>CONECEL</v>
          </cell>
          <cell r="F285" t="str">
            <v>DESPACHO</v>
          </cell>
          <cell r="G285" t="str">
            <v>NORMAL</v>
          </cell>
          <cell r="H285" t="str">
            <v xml:space="preserve">KARLA LISSETH MORALES PONCE / </v>
          </cell>
          <cell r="I285" t="str">
            <v>1721803235</v>
          </cell>
          <cell r="J285" t="str">
            <v>SANTO DOMINGO / SANTO DOMINGO / TORRES DE VISTA HERMOSA DPTO J02 AV QUITO Y RIO LEILA A 50M DEL PARQUE DE LA NINEZ</v>
          </cell>
          <cell r="K285" t="str">
            <v xml:space="preserve">961081445 /  </v>
          </cell>
          <cell r="L285" t="str">
            <v/>
          </cell>
          <cell r="M285" t="str">
            <v>SANTO DOMINGO</v>
          </cell>
          <cell r="N285" t="str">
            <v>SANTODOMINGODELOSTSACHILAS</v>
          </cell>
          <cell r="O285" t="str">
            <v>SANTO DOMINGO</v>
          </cell>
        </row>
        <row r="286">
          <cell r="A286" t="str">
            <v>20003067063117</v>
          </cell>
          <cell r="B286">
            <v>496048</v>
          </cell>
          <cell r="C286" t="str">
            <v>20003067063117</v>
          </cell>
          <cell r="D286">
            <v>44938.713171296295</v>
          </cell>
          <cell r="E286" t="str">
            <v>CONECEL</v>
          </cell>
          <cell r="F286" t="str">
            <v>DESPACHO</v>
          </cell>
          <cell r="G286" t="str">
            <v>NORMAL</v>
          </cell>
          <cell r="H286" t="str">
            <v xml:space="preserve">DARWIN ALEJANDRO GONZALES LOOR / </v>
          </cell>
          <cell r="I286" t="str">
            <v>1351831522</v>
          </cell>
          <cell r="J286" t="str">
            <v>MANTA / ELOY ALFARO / CALLE 311 Y AV 214 CASA DE 3 PISOS COLOR MOSTAZA A UNA CUADRA DE LA INTERBARRIAL A 2 CASAS DEL TALLER MECANICO DE PINTURA DE CARROS</v>
          </cell>
          <cell r="K286" t="str">
            <v xml:space="preserve">960708944 /  </v>
          </cell>
          <cell r="M286" t="str">
            <v>MANTA</v>
          </cell>
          <cell r="N286" t="str">
            <v>MANABI</v>
          </cell>
          <cell r="O286" t="str">
            <v>MANTA</v>
          </cell>
        </row>
        <row r="287">
          <cell r="A287" t="str">
            <v>20003065681989</v>
          </cell>
          <cell r="B287">
            <v>496047</v>
          </cell>
          <cell r="C287" t="str">
            <v>20003065681989</v>
          </cell>
          <cell r="D287">
            <v>44938.713171296295</v>
          </cell>
          <cell r="E287" t="str">
            <v>CONECEL</v>
          </cell>
          <cell r="F287" t="str">
            <v>DESPACHO</v>
          </cell>
          <cell r="G287" t="str">
            <v>NORMAL</v>
          </cell>
          <cell r="H287" t="str">
            <v xml:space="preserve">ESTEFANIA RIVAS REQUENA / </v>
          </cell>
          <cell r="I287" t="str">
            <v>917369746</v>
          </cell>
          <cell r="J287" t="str">
            <v>GUAYAQUIL / TARQUI / SECTOR URDESA NORTE AV QUINTA N219 CALLE 26 VIVE EN EL CONDOMINIO COLINAS CASA COLOR BLANCO DE UN PISOA UNA CUADRA DEL UPC DE URDESA</v>
          </cell>
          <cell r="K287" t="str">
            <v xml:space="preserve">982892986 /  </v>
          </cell>
          <cell r="M287" t="str">
            <v>GUAYAQUIL</v>
          </cell>
          <cell r="N287" t="str">
            <v>GUAYAS</v>
          </cell>
          <cell r="O287" t="str">
            <v>GUAYAQUIL</v>
          </cell>
        </row>
        <row r="288">
          <cell r="A288" t="str">
            <v>20003066628793</v>
          </cell>
          <cell r="B288">
            <v>496046</v>
          </cell>
          <cell r="C288" t="str">
            <v>20003066628793</v>
          </cell>
          <cell r="D288">
            <v>44938.713171296295</v>
          </cell>
          <cell r="E288" t="str">
            <v>CONECEL</v>
          </cell>
          <cell r="F288" t="str">
            <v>DESPACHO</v>
          </cell>
          <cell r="G288" t="str">
            <v>NORMAL</v>
          </cell>
          <cell r="H288" t="str">
            <v xml:space="preserve">KEVIN FABRICIO ORELLANA BARROS / </v>
          </cell>
          <cell r="I288" t="str">
            <v>106416407</v>
          </cell>
          <cell r="J288" t="str">
            <v>CUENCA / YANUNCAY / CARLOS QUINTO 3176 Y AV.ISABELA LA CATOLICA/TRBJ:INMOBILIARIA JOSE LUIS ORELLANA FRENTE A UNIDAD EDUCATIVA PRINCIPE DE PAZ</v>
          </cell>
          <cell r="K288" t="str">
            <v>979736543 /  990334988</v>
          </cell>
          <cell r="L288" t="str">
            <v/>
          </cell>
          <cell r="M288" t="str">
            <v>CUENCA</v>
          </cell>
          <cell r="N288" t="str">
            <v>AZUAY</v>
          </cell>
          <cell r="O288" t="str">
            <v>CUENCA</v>
          </cell>
        </row>
        <row r="289">
          <cell r="A289" t="str">
            <v>20003066651805</v>
          </cell>
          <cell r="B289">
            <v>496045</v>
          </cell>
          <cell r="C289" t="str">
            <v>20003066651805</v>
          </cell>
          <cell r="D289">
            <v>44938.713171296295</v>
          </cell>
          <cell r="E289" t="str">
            <v>CONECEL</v>
          </cell>
          <cell r="F289" t="str">
            <v>DESPACHO</v>
          </cell>
          <cell r="G289" t="str">
            <v>NORMAL</v>
          </cell>
          <cell r="H289" t="str">
            <v xml:space="preserve">ELIAN PAUL COLLAGUAZO LOZANO / </v>
          </cell>
          <cell r="I289" t="str">
            <v>1150488144</v>
          </cell>
          <cell r="J289" t="str">
            <v>"LOJA / SUCRE / CALLE ADOLFO VALAREZO Y MARTIRES 28 DE MARZO Nº155-15/REF:1 CDR FERRETERIA "" MULTIHIERROS"" Y TORNOS ""REINA DEL CISNE""/CASA 1P CERRAMIENTO MALLAS BLANCAS"</v>
          </cell>
          <cell r="K289" t="str">
            <v>998776145 /  979254176</v>
          </cell>
          <cell r="L289" t="str">
            <v/>
          </cell>
          <cell r="M289" t="str">
            <v>LOJA</v>
          </cell>
          <cell r="N289" t="str">
            <v>LOJA</v>
          </cell>
          <cell r="O289" t="str">
            <v>LOJA</v>
          </cell>
        </row>
        <row r="290">
          <cell r="A290" t="str">
            <v>20003067068053</v>
          </cell>
          <cell r="B290">
            <v>496044</v>
          </cell>
          <cell r="C290" t="str">
            <v>20003067068053</v>
          </cell>
          <cell r="D290">
            <v>44938.713171296295</v>
          </cell>
          <cell r="E290" t="str">
            <v>CONECEL</v>
          </cell>
          <cell r="F290" t="str">
            <v>DESPACHO</v>
          </cell>
          <cell r="G290" t="str">
            <v>NORMAL</v>
          </cell>
          <cell r="H290" t="str">
            <v xml:space="preserve">SCARLETH LAYESKA SALTOS MAZA / </v>
          </cell>
          <cell r="I290" t="str">
            <v>952398816</v>
          </cell>
          <cell r="J290" t="str">
            <v>DURAN / EL RECREO / CIUDADELA EL RECREO TERCERA ETAPA MANZANA 340 Y VILLA 9 VILLA 9 2 PISOS COLOR CREMA A LADO DEL CINCUENTASO-EN 3RA ETAPA</v>
          </cell>
          <cell r="K290" t="str">
            <v>986405535 /  988368343</v>
          </cell>
          <cell r="M290" t="str">
            <v>DURAN</v>
          </cell>
          <cell r="N290" t="str">
            <v>GUAYAS</v>
          </cell>
          <cell r="O290" t="str">
            <v>DURAN</v>
          </cell>
        </row>
        <row r="291">
          <cell r="A291" t="str">
            <v>20003056437470</v>
          </cell>
          <cell r="B291">
            <v>496043</v>
          </cell>
          <cell r="C291" t="str">
            <v>20003056437470</v>
          </cell>
          <cell r="D291">
            <v>44938.713171296295</v>
          </cell>
          <cell r="E291" t="str">
            <v>CONECEL</v>
          </cell>
          <cell r="F291" t="str">
            <v>DESPACHO</v>
          </cell>
          <cell r="G291" t="str">
            <v>NORMAL</v>
          </cell>
          <cell r="H291" t="str">
            <v xml:space="preserve">LUZ MARGARITA SANCHO QUITO / </v>
          </cell>
          <cell r="I291" t="str">
            <v>104115225</v>
          </cell>
          <cell r="J291" t="str">
            <v>CUENCA / YANUNCAY / CALLE PRIMERA DE MAYO CALLE CANUELAS EDF. 3 PISOS COLOR BLANCO ALTA VISTA REF FRENTE EDF. 4 PISO COLOR CAFE</v>
          </cell>
          <cell r="K291" t="str">
            <v>963852463 /  959746511</v>
          </cell>
          <cell r="M291" t="str">
            <v>CUENCA</v>
          </cell>
          <cell r="N291" t="str">
            <v>AZUAY</v>
          </cell>
          <cell r="O291" t="str">
            <v>CUENCA</v>
          </cell>
        </row>
        <row r="292">
          <cell r="A292" t="str">
            <v>20003067058138</v>
          </cell>
          <cell r="B292">
            <v>496042</v>
          </cell>
          <cell r="C292" t="str">
            <v>20003067058138</v>
          </cell>
          <cell r="D292">
            <v>44938.713171296295</v>
          </cell>
          <cell r="E292" t="str">
            <v>CONECEL</v>
          </cell>
          <cell r="F292" t="str">
            <v>DESPACHO</v>
          </cell>
          <cell r="G292" t="str">
            <v>NORMAL</v>
          </cell>
          <cell r="H292" t="str">
            <v xml:space="preserve">SEGUNDO FABIAN CONDULLE PANAMA / </v>
          </cell>
          <cell r="I292" t="str">
            <v>1001800869</v>
          </cell>
          <cell r="J292" t="str">
            <v>IBARRA / SAGRARIO / EUGENIO ESPEJO Y ALFREDO PEREZ GUERRERO MERCADO AMAZONAS/RECIBEN EN PARQUEADERO LUGAR DE TRABAJO</v>
          </cell>
          <cell r="K292" t="str">
            <v xml:space="preserve">984254287 /  </v>
          </cell>
          <cell r="M292" t="str">
            <v>IBARRA</v>
          </cell>
          <cell r="N292" t="str">
            <v>IMBABURA</v>
          </cell>
          <cell r="O292" t="str">
            <v>IBARRA</v>
          </cell>
        </row>
        <row r="293">
          <cell r="A293" t="str">
            <v>20003066626554</v>
          </cell>
          <cell r="B293">
            <v>496041</v>
          </cell>
          <cell r="C293" t="str">
            <v>20003066626554</v>
          </cell>
          <cell r="D293">
            <v>44938.713171296295</v>
          </cell>
          <cell r="E293" t="str">
            <v>CONECEL</v>
          </cell>
          <cell r="F293" t="str">
            <v>DESPACHO</v>
          </cell>
          <cell r="G293" t="str">
            <v>NORMAL</v>
          </cell>
          <cell r="H293" t="str">
            <v xml:space="preserve">LUIS ANDRES CALDERON GARCIA / </v>
          </cell>
          <cell r="I293" t="str">
            <v>1723610471</v>
          </cell>
          <cell r="J293" t="str">
            <v>QUITO / CALDERON / RECIBEN EN PANADERIA SUPER PAN/CLL.PIO XII FRENTE PARQUE SAN JUAN DE CALDERON</v>
          </cell>
          <cell r="K293" t="str">
            <v xml:space="preserve">963823748 /  </v>
          </cell>
          <cell r="L293" t="str">
            <v/>
          </cell>
          <cell r="M293" t="str">
            <v>QUITO</v>
          </cell>
          <cell r="N293" t="str">
            <v>PICHINCHA</v>
          </cell>
          <cell r="O293" t="str">
            <v>QUITO</v>
          </cell>
        </row>
        <row r="294">
          <cell r="A294" t="str">
            <v>20003065261706</v>
          </cell>
          <cell r="B294">
            <v>496040</v>
          </cell>
          <cell r="C294" t="str">
            <v>20003065261706</v>
          </cell>
          <cell r="D294">
            <v>44938.713171296295</v>
          </cell>
          <cell r="E294" t="str">
            <v>CONECEL</v>
          </cell>
          <cell r="F294" t="str">
            <v>DESPACHO</v>
          </cell>
          <cell r="G294" t="str">
            <v>NORMAL</v>
          </cell>
          <cell r="H294" t="str">
            <v>ZOILA LILIAN CARPIO ZEA / SEFLA CASTRO ERNESTO PATRICIO</v>
          </cell>
          <cell r="I294" t="str">
            <v>603385220</v>
          </cell>
          <cell r="J294" t="str">
            <v>RIOBAMBA / LIZARZABURU / CDLA. MODESTO ARRIETA CLL CENEPA MZ 325 Y PASTAZA CS 1P CL BLANCA REF:A UNA CDRA DE COLEGIO CEPLA SANTA ANA/A 1CDRA DEL PARQUE CDLA. MODESTO ARRIETA</v>
          </cell>
          <cell r="K294" t="str">
            <v>983113885 /  999072615</v>
          </cell>
          <cell r="L294" t="str">
            <v/>
          </cell>
          <cell r="M294" t="str">
            <v>RIOBAMBA</v>
          </cell>
          <cell r="N294" t="str">
            <v>CHIMBORAZO</v>
          </cell>
          <cell r="O294" t="str">
            <v>RIOBAMBA</v>
          </cell>
        </row>
        <row r="295">
          <cell r="A295" t="str">
            <v>20003066627810</v>
          </cell>
          <cell r="B295">
            <v>496039</v>
          </cell>
          <cell r="C295" t="str">
            <v>20003066627810</v>
          </cell>
          <cell r="D295">
            <v>44938.713171296295</v>
          </cell>
          <cell r="E295" t="str">
            <v>CONECEL</v>
          </cell>
          <cell r="F295" t="str">
            <v>DESPACHO</v>
          </cell>
          <cell r="G295" t="str">
            <v>NORMAL</v>
          </cell>
          <cell r="H295" t="str">
            <v xml:space="preserve">OMAR LINO LOPEZ GOMEZ / </v>
          </cell>
          <cell r="I295" t="str">
            <v>904309036</v>
          </cell>
          <cell r="J295" t="str">
            <v>SAMBORONDON / LA PUNTILLA / CALLE JOSE LOPEZ ROMERO ENTRE ROCAFUERTE Y 6 DE MARZO CASA DE COLOR MELON FRENTE A LA PILADORA</v>
          </cell>
          <cell r="K295" t="str">
            <v xml:space="preserve">962079474 /  </v>
          </cell>
          <cell r="M295" t="str">
            <v>SAMBORONDON</v>
          </cell>
          <cell r="N295" t="str">
            <v>GUAYAS</v>
          </cell>
          <cell r="O295" t="str">
            <v>SAMBORONDON</v>
          </cell>
        </row>
        <row r="296">
          <cell r="A296" t="str">
            <v>20003066581050</v>
          </cell>
          <cell r="B296">
            <v>496035</v>
          </cell>
          <cell r="C296" t="str">
            <v>20003066581050</v>
          </cell>
          <cell r="D296">
            <v>44938.713159722225</v>
          </cell>
          <cell r="E296" t="str">
            <v>CONECEL</v>
          </cell>
          <cell r="F296" t="str">
            <v>DESPACHO</v>
          </cell>
          <cell r="G296" t="str">
            <v>NORMAL</v>
          </cell>
          <cell r="H296" t="str">
            <v xml:space="preserve">MARIO ROMEL GREFA GREFA / </v>
          </cell>
          <cell r="I296" t="str">
            <v>1501018145</v>
          </cell>
          <cell r="J296" t="str">
            <v>TENA / TENA / CLL GABRIEL ESPINOSA 349 Y EDWIN ENRIQUEZ CS 1P CL BLANCA/REF:AL LADO DE AUTO FRENOS ADRIAN/ A MEDIA CDRA DE MERCADO SUR</v>
          </cell>
          <cell r="K296" t="str">
            <v>962053132 /  983160268</v>
          </cell>
          <cell r="M296" t="str">
            <v>TENA</v>
          </cell>
          <cell r="N296" t="str">
            <v>NAPO</v>
          </cell>
          <cell r="O296" t="str">
            <v>TENA</v>
          </cell>
        </row>
        <row r="297">
          <cell r="A297" t="str">
            <v>20003066599541</v>
          </cell>
          <cell r="B297">
            <v>496034</v>
          </cell>
          <cell r="C297" t="str">
            <v>20003066599541</v>
          </cell>
          <cell r="D297">
            <v>44938.713159722225</v>
          </cell>
          <cell r="E297" t="str">
            <v>CONECEL</v>
          </cell>
          <cell r="F297" t="str">
            <v>DESPACHO</v>
          </cell>
          <cell r="G297" t="str">
            <v>NORMAL</v>
          </cell>
          <cell r="H297" t="str">
            <v xml:space="preserve">ERNESTO PATRICIO SEFLA CASTRO / </v>
          </cell>
          <cell r="I297" t="str">
            <v>603452111</v>
          </cell>
          <cell r="J297" t="str">
            <v>RIOBAMBA / LIZARZABURU / CDLA. MODESTO ARRIETA CLL CENEPA MZ 325 Y PASTAZA CS 1P CL BLANCA REF:A UNA CDRA DE COLEGIO CEPLA SANTA ANA/A 1CDRA DEL PARQUE CDLA. MODESTO ARRIETA</v>
          </cell>
          <cell r="K297" t="str">
            <v>958752172 /  999072615</v>
          </cell>
          <cell r="L297" t="str">
            <v/>
          </cell>
          <cell r="M297" t="str">
            <v>RIOBAMBA</v>
          </cell>
          <cell r="N297" t="str">
            <v>CHIMBORAZO</v>
          </cell>
          <cell r="O297" t="str">
            <v>RIOBAMBA</v>
          </cell>
        </row>
        <row r="298">
          <cell r="A298" t="str">
            <v>20003066624563</v>
          </cell>
          <cell r="B298">
            <v>496033</v>
          </cell>
          <cell r="C298" t="str">
            <v>20003066624563</v>
          </cell>
          <cell r="D298">
            <v>44938.713159722225</v>
          </cell>
          <cell r="E298" t="str">
            <v>CONECEL</v>
          </cell>
          <cell r="F298" t="str">
            <v>DESPACHO</v>
          </cell>
          <cell r="G298" t="str">
            <v>NORMAL</v>
          </cell>
          <cell r="H298" t="str">
            <v xml:space="preserve">ERNESTO PATRICIO SEFLA CASTRO / </v>
          </cell>
          <cell r="I298" t="str">
            <v>603452111</v>
          </cell>
          <cell r="J298" t="str">
            <v>RIOBAMBA / LIZARZABURU / CDLA. MODESTO ARRIETA CLL CENEPA MZ 325 Y PASTAZA CS 1P CL BLANCA REF:A UNA CDRA DE COLEGIO CEPLA SANTA ANA/A 1CDRA DEL PARQUE CDLA. MODESTO ARRIETA</v>
          </cell>
          <cell r="K298" t="str">
            <v>979307817 /  999072615</v>
          </cell>
          <cell r="L298" t="str">
            <v/>
          </cell>
          <cell r="M298" t="str">
            <v>RIOBAMBA</v>
          </cell>
          <cell r="N298" t="str">
            <v>CHIMBORAZO</v>
          </cell>
          <cell r="O298" t="str">
            <v>RIOBAMBA</v>
          </cell>
        </row>
        <row r="299">
          <cell r="A299" t="str">
            <v>20003066627423</v>
          </cell>
          <cell r="B299">
            <v>496032</v>
          </cell>
          <cell r="C299" t="str">
            <v>20003066627423</v>
          </cell>
          <cell r="D299">
            <v>44938.713159722225</v>
          </cell>
          <cell r="E299" t="str">
            <v>CONECEL</v>
          </cell>
          <cell r="F299" t="str">
            <v>DESPACHO</v>
          </cell>
          <cell r="G299" t="str">
            <v>NORMAL</v>
          </cell>
          <cell r="H299" t="str">
            <v xml:space="preserve">ERNESTO PATRICIO SEFLA CASTRO / </v>
          </cell>
          <cell r="I299" t="str">
            <v>603452111</v>
          </cell>
          <cell r="J299" t="str">
            <v>RIOBAMBA / LIZARZABURU / CDLA. MODESTO ARRIETA CLL CENEPA MZ 325 Y PASTAZA CS 1P CL BLANCA REF:A UNA CDRA DE COLEGIO CEPLA SANTA ANA/A 1CDRA DEL PARQUE CDLA. MODESTO ARRIETA</v>
          </cell>
          <cell r="K299" t="str">
            <v>999819425 /  999072615</v>
          </cell>
          <cell r="L299" t="str">
            <v/>
          </cell>
          <cell r="M299" t="str">
            <v>RIOBAMBA</v>
          </cell>
          <cell r="N299" t="str">
            <v>CHIMBORAZO</v>
          </cell>
          <cell r="O299" t="str">
            <v>RIOBAMBA</v>
          </cell>
        </row>
        <row r="300">
          <cell r="A300" t="str">
            <v>20003064358896</v>
          </cell>
          <cell r="B300">
            <v>496031</v>
          </cell>
          <cell r="C300" t="str">
            <v>20003064358896</v>
          </cell>
          <cell r="D300">
            <v>44938.713159722225</v>
          </cell>
          <cell r="E300" t="str">
            <v>CONECEL</v>
          </cell>
          <cell r="F300" t="str">
            <v>DESPACHO</v>
          </cell>
          <cell r="G300" t="str">
            <v>NORMAL</v>
          </cell>
          <cell r="H300" t="str">
            <v xml:space="preserve">ERNESTO PATRICIO SEFLA CASTRO / </v>
          </cell>
          <cell r="I300" t="str">
            <v>603452111</v>
          </cell>
          <cell r="J300" t="str">
            <v>RIOBAMBA / LIZARZABURU / CDLA MODESTO ARRIETA CALLE CENEPA MZ 325 Y PASTAZA CASA DE UN PISO COLOR BLANCO A UNA CUADRA DEL COLEGIO CEPLA SANTA ANA A UNA CUADRA DEL PARQUE CDLA MODESTO IBARRA</v>
          </cell>
          <cell r="K300" t="str">
            <v>999072615 /  983113885</v>
          </cell>
          <cell r="L300" t="str">
            <v/>
          </cell>
          <cell r="M300" t="str">
            <v>RIOBAMBA</v>
          </cell>
          <cell r="N300" t="str">
            <v>CHIMBORAZO</v>
          </cell>
          <cell r="O300" t="str">
            <v>RIOBAMBA</v>
          </cell>
        </row>
        <row r="301">
          <cell r="A301" t="str">
            <v>20003066606719</v>
          </cell>
          <cell r="B301">
            <v>496029</v>
          </cell>
          <cell r="C301" t="str">
            <v>20003066606719</v>
          </cell>
          <cell r="D301">
            <v>44938.713159722225</v>
          </cell>
          <cell r="E301" t="str">
            <v>CONECEL</v>
          </cell>
          <cell r="F301" t="str">
            <v>DESPACHO</v>
          </cell>
          <cell r="G301" t="str">
            <v>NORMAL</v>
          </cell>
          <cell r="H301" t="str">
            <v xml:space="preserve">JORGE GEOVANNY ESCOBAR REYES / </v>
          </cell>
          <cell r="I301" t="str">
            <v>1724205222</v>
          </cell>
          <cell r="J301" t="str">
            <v>SANTO DOMINGO / SANTO DOMINGO / AV QUITO Y ABRAHAM CALAZACON FRENTE A LA GASOLINERA EN EL LOCAL DIAGONAL A LA CH FARINA</v>
          </cell>
          <cell r="K301" t="str">
            <v xml:space="preserve">993404021 /  </v>
          </cell>
          <cell r="M301" t="str">
            <v>SANTO DOMINGO</v>
          </cell>
          <cell r="N301" t="str">
            <v>SANTODOMINGODELOSTSACHILAS</v>
          </cell>
          <cell r="O301" t="str">
            <v>SANTO DOMINGO</v>
          </cell>
        </row>
        <row r="302">
          <cell r="A302" t="str">
            <v>20003066599745</v>
          </cell>
          <cell r="B302">
            <v>496028</v>
          </cell>
          <cell r="C302" t="str">
            <v>20003066599745</v>
          </cell>
          <cell r="D302">
            <v>44938.713159722225</v>
          </cell>
          <cell r="E302" t="str">
            <v>CONECEL</v>
          </cell>
          <cell r="F302" t="str">
            <v>DESPACHO</v>
          </cell>
          <cell r="G302" t="str">
            <v>NORMAL</v>
          </cell>
          <cell r="H302" t="str">
            <v xml:space="preserve">JORGE EDUARDO HIDROVO TIGRE / </v>
          </cell>
          <cell r="I302" t="str">
            <v>705490837</v>
          </cell>
          <cell r="J302" t="str">
            <v>MACHALA / MACHALA / AV ROCAFUERTE ENTRE 9 DE MAYO Y GUAYAS EDIFICIO MURANO PISO 5 OFICINA 505 FRENTE AL PARQUE CENTRAL DE MACHALA</v>
          </cell>
          <cell r="K302" t="str">
            <v xml:space="preserve">967357651 /  </v>
          </cell>
          <cell r="M302" t="str">
            <v>MACHALA</v>
          </cell>
          <cell r="N302" t="str">
            <v>ELORO</v>
          </cell>
          <cell r="O302" t="str">
            <v>MACHALA</v>
          </cell>
        </row>
        <row r="303">
          <cell r="A303" t="str">
            <v>20003065279252</v>
          </cell>
          <cell r="B303">
            <v>496027</v>
          </cell>
          <cell r="C303" t="str">
            <v>20003065279252</v>
          </cell>
          <cell r="D303">
            <v>44938.713159722225</v>
          </cell>
          <cell r="E303" t="str">
            <v>CONECEL</v>
          </cell>
          <cell r="F303" t="str">
            <v>DESPACHO</v>
          </cell>
          <cell r="G303" t="str">
            <v>NORMAL</v>
          </cell>
          <cell r="H303" t="str">
            <v xml:space="preserve">SANTIAGO DAVID MANCHENO BRAVO / </v>
          </cell>
          <cell r="I303" t="str">
            <v>604318634</v>
          </cell>
          <cell r="J303" t="str">
            <v>RIOBAMBA / LIZARZABURU / BARRIO LOS PINOS CALLE DE LOS NOGALES ENTRE JUNIN Y GONZALO DAVALOS CASA 8 DE BALDOSA DE PIEDRA A MEDIA CUADRA DEL COLEGIO SALESIANOS</v>
          </cell>
          <cell r="K303" t="str">
            <v xml:space="preserve">960814916 /  </v>
          </cell>
          <cell r="M303" t="str">
            <v>RIOBAMBA</v>
          </cell>
          <cell r="N303" t="str">
            <v>CHIMBORAZO</v>
          </cell>
          <cell r="O303" t="str">
            <v>RIOBAMBA</v>
          </cell>
        </row>
        <row r="304">
          <cell r="A304" t="str">
            <v>20003066639613</v>
          </cell>
          <cell r="B304">
            <v>496026</v>
          </cell>
          <cell r="C304" t="str">
            <v>20003066639613</v>
          </cell>
          <cell r="D304">
            <v>44938.713159722225</v>
          </cell>
          <cell r="E304" t="str">
            <v>CONECEL</v>
          </cell>
          <cell r="F304" t="str">
            <v>DESPACHO</v>
          </cell>
          <cell r="G304" t="str">
            <v>NORMAL</v>
          </cell>
          <cell r="H304" t="str">
            <v xml:space="preserve">ANDREA CONSUELO BASANTES LASLUISA / </v>
          </cell>
          <cell r="I304" t="str">
            <v>1754491148</v>
          </cell>
          <cell r="J304" t="str">
            <v>QUITO / CHILLOGALLO / SANTA ROSA ETAPA 2 AV MANUEL CHERREZ Y JOAQUIN RUALES CASA DE 3 PISOS DE BALDOSA NEGRA A 2 CUADRAS DE LA ESCUELA JORGE ROMERO</v>
          </cell>
          <cell r="K304" t="str">
            <v xml:space="preserve">999983746 /  </v>
          </cell>
          <cell r="M304" t="str">
            <v>QUITO</v>
          </cell>
          <cell r="N304" t="str">
            <v>PICHINCHA</v>
          </cell>
          <cell r="O304" t="str">
            <v>QUITO</v>
          </cell>
        </row>
        <row r="305">
          <cell r="A305" t="str">
            <v>20003065689209</v>
          </cell>
          <cell r="B305">
            <v>496025</v>
          </cell>
          <cell r="C305" t="str">
            <v>20003065689209</v>
          </cell>
          <cell r="D305">
            <v>44938.713159722225</v>
          </cell>
          <cell r="E305" t="str">
            <v>CONECEL</v>
          </cell>
          <cell r="F305" t="str">
            <v>DESPACHO</v>
          </cell>
          <cell r="G305" t="str">
            <v>NORMAL</v>
          </cell>
          <cell r="H305" t="str">
            <v>LUIS ANSELMO GONZALEZ LALANGUI / ESTRELLA CARRERA CRUZ</v>
          </cell>
          <cell r="I305" t="str">
            <v>910085885</v>
          </cell>
          <cell r="J305" t="str">
            <v>QUITO / PUEMBO / CALL PICHINCHA Y 24 DE MAYO SECTOR 24 DE MAYO N1-37 CASA 1P COLOR BLANCA REF A LADO LAVADORA DE CARROS</v>
          </cell>
          <cell r="K305" t="str">
            <v xml:space="preserve">959631084 /  </v>
          </cell>
          <cell r="L305" t="str">
            <v/>
          </cell>
          <cell r="M305" t="str">
            <v>QUITO</v>
          </cell>
          <cell r="N305" t="str">
            <v>PICHINCHA</v>
          </cell>
          <cell r="O305" t="str">
            <v>QUITO</v>
          </cell>
        </row>
        <row r="306">
          <cell r="A306" t="str">
            <v>20003066606596</v>
          </cell>
          <cell r="B306">
            <v>496024</v>
          </cell>
          <cell r="C306" t="str">
            <v>20003066606596</v>
          </cell>
          <cell r="D306">
            <v>44938.713159722225</v>
          </cell>
          <cell r="E306" t="str">
            <v>CONECEL</v>
          </cell>
          <cell r="F306" t="str">
            <v>DESPACHO</v>
          </cell>
          <cell r="G306" t="str">
            <v>NORMAL</v>
          </cell>
          <cell r="H306" t="str">
            <v xml:space="preserve">TANIA VERONICA URENA GALLEGOS / </v>
          </cell>
          <cell r="I306" t="str">
            <v>106068240</v>
          </cell>
          <cell r="J306" t="str">
            <v>CUENCA / SAN SEBASTIAN / BRR. CORAZON DE JESUS CALLES Juan XXIII y Leon XIII 170 CASA CIN PUERTA VERDE REF POR EL COLEGIO ECUADOR</v>
          </cell>
          <cell r="K306" t="str">
            <v xml:space="preserve">984234434 /  </v>
          </cell>
          <cell r="L306" t="str">
            <v/>
          </cell>
          <cell r="M306" t="str">
            <v>CUENCA</v>
          </cell>
          <cell r="N306" t="str">
            <v>AZUAY</v>
          </cell>
          <cell r="O306" t="str">
            <v>CUENCA</v>
          </cell>
        </row>
        <row r="307">
          <cell r="A307" t="str">
            <v>20003066597674</v>
          </cell>
          <cell r="B307">
            <v>496023</v>
          </cell>
          <cell r="C307" t="str">
            <v>20003066597674</v>
          </cell>
          <cell r="D307">
            <v>44938.713159722225</v>
          </cell>
          <cell r="E307" t="str">
            <v>CONECEL</v>
          </cell>
          <cell r="F307" t="str">
            <v>DESPACHO</v>
          </cell>
          <cell r="G307" t="str">
            <v>NORMAL</v>
          </cell>
          <cell r="H307" t="str">
            <v xml:space="preserve">SENAYDA ROCIO ZOTO MALDONADO / </v>
          </cell>
          <cell r="I307" t="str">
            <v>1721262135</v>
          </cell>
          <cell r="J307" t="str">
            <v>QUITO / TUMBACO / AV SAN JOSE Y DE LOS NARANJOS CASA DE UN PISO COLOR NARANJA CON BLANCO A MEDIA CUADRA DE LA IGLESIA DE SAN COSE DE COLLAQUI</v>
          </cell>
          <cell r="K307" t="str">
            <v xml:space="preserve">978743655 /  </v>
          </cell>
          <cell r="M307" t="str">
            <v>QUITO</v>
          </cell>
          <cell r="N307" t="str">
            <v>PICHINCHA</v>
          </cell>
          <cell r="O307" t="str">
            <v>QUITO</v>
          </cell>
        </row>
        <row r="308">
          <cell r="A308" t="str">
            <v>20003066631056</v>
          </cell>
          <cell r="B308">
            <v>496022</v>
          </cell>
          <cell r="C308" t="str">
            <v>20003066631056</v>
          </cell>
          <cell r="D308">
            <v>44938.713159722225</v>
          </cell>
          <cell r="E308" t="str">
            <v>CONECEL</v>
          </cell>
          <cell r="F308" t="str">
            <v>DESPACHO</v>
          </cell>
          <cell r="G308" t="str">
            <v>NORMAL</v>
          </cell>
          <cell r="H308" t="str">
            <v xml:space="preserve">EDALBERT JOSUE ANCHEZ MORENO / </v>
          </cell>
          <cell r="I308" t="str">
            <v>1759025230</v>
          </cell>
          <cell r="J308" t="str">
            <v>QUITO / INAQUITO / AV MARIANA DE JESUS Y ALEMANIA EN LA BARBERIA EDALBERTBARBER N32-40</v>
          </cell>
          <cell r="K308" t="str">
            <v>963862015 /  984079394</v>
          </cell>
          <cell r="L308" t="str">
            <v/>
          </cell>
          <cell r="M308" t="str">
            <v>QUITO</v>
          </cell>
          <cell r="N308" t="str">
            <v>PICHINCHA</v>
          </cell>
          <cell r="O308" t="str">
            <v>QUITO</v>
          </cell>
        </row>
        <row r="309">
          <cell r="A309" t="str">
            <v>20003066581258</v>
          </cell>
          <cell r="B309">
            <v>496021</v>
          </cell>
          <cell r="C309" t="str">
            <v>20003066581258</v>
          </cell>
          <cell r="D309">
            <v>44938.713159722225</v>
          </cell>
          <cell r="E309" t="str">
            <v>CONECEL</v>
          </cell>
          <cell r="F309" t="str">
            <v>DESPACHO</v>
          </cell>
          <cell r="G309" t="str">
            <v>NORMAL</v>
          </cell>
          <cell r="H309" t="str">
            <v xml:space="preserve">MAYRA VICENTA PENA VALERO / </v>
          </cell>
          <cell r="I309" t="str">
            <v>923688873</v>
          </cell>
          <cell r="J309" t="str">
            <v>DURAN / ELOY ALFARO / FERROVIARA 3 AV.PONCE ENRIQUE Y SIBAMBE MZ 8 SL8 A UNA TIENDA 2 PS CS MELON DIAGONAL AL POLI DEPORTIVO, TRAS LA ESCUELA GUILLERMOS DAVI</v>
          </cell>
          <cell r="K309" t="str">
            <v xml:space="preserve">960992382 /  </v>
          </cell>
          <cell r="M309" t="str">
            <v>DURAN</v>
          </cell>
          <cell r="N309" t="str">
            <v>GUAYAS</v>
          </cell>
          <cell r="O309" t="str">
            <v>DURAN</v>
          </cell>
        </row>
        <row r="310">
          <cell r="A310" t="str">
            <v>20003066633504</v>
          </cell>
          <cell r="B310">
            <v>496020</v>
          </cell>
          <cell r="C310" t="str">
            <v>20003066633504</v>
          </cell>
          <cell r="D310">
            <v>44938.713159722225</v>
          </cell>
          <cell r="E310" t="str">
            <v>CONECEL</v>
          </cell>
          <cell r="F310" t="str">
            <v>DESPACHO</v>
          </cell>
          <cell r="G310" t="str">
            <v>NORMAL</v>
          </cell>
          <cell r="H310" t="str">
            <v xml:space="preserve">ALAN ALEXANDER ALVAREZ ANCHUNDIA / </v>
          </cell>
          <cell r="I310" t="str">
            <v>1717897878</v>
          </cell>
          <cell r="J310" t="str">
            <v>SANTO DOMINGO / ABRAHAM CALAZACON / AV DE LOS TSACHILAS Y PORTOVIEJO EN EL LOCAL TELAS Y TRAZOS JUNTO A LA FERRETERIA EL CAMINO</v>
          </cell>
          <cell r="K310" t="str">
            <v xml:space="preserve">962715264 /  </v>
          </cell>
          <cell r="L310" t="str">
            <v/>
          </cell>
          <cell r="M310" t="str">
            <v>SANTO DOMINGO</v>
          </cell>
          <cell r="N310" t="str">
            <v>SANTODOMINGODELOSTSACHILAS</v>
          </cell>
          <cell r="O310" t="str">
            <v>SANTO DOMINGO</v>
          </cell>
        </row>
        <row r="311">
          <cell r="A311" t="str">
            <v>20003066588128</v>
          </cell>
          <cell r="B311">
            <v>496019</v>
          </cell>
          <cell r="C311" t="str">
            <v>20003066588128</v>
          </cell>
          <cell r="D311">
            <v>44938.713159722225</v>
          </cell>
          <cell r="E311" t="str">
            <v>CONECEL</v>
          </cell>
          <cell r="F311" t="str">
            <v>DESPACHO</v>
          </cell>
          <cell r="G311" t="str">
            <v>NORMAL</v>
          </cell>
          <cell r="H311" t="str">
            <v xml:space="preserve">YESENIA DEL CARMEN GUTIERREZ MENDEZ / </v>
          </cell>
          <cell r="I311" t="str">
            <v>1760797801</v>
          </cell>
          <cell r="J311" t="str">
            <v>LATACUNGA / SAN FELIPE / AV COTOPAXI Y CALLE GATAZO CSA 3 PISOS BEIGE JUNTO A MARISQUERIA</v>
          </cell>
          <cell r="K311" t="str">
            <v>963100653 /  983182126</v>
          </cell>
          <cell r="M311" t="str">
            <v>LATACUNGA</v>
          </cell>
          <cell r="N311" t="str">
            <v>COTOPAXI</v>
          </cell>
          <cell r="O311" t="str">
            <v>LATACUNGA</v>
          </cell>
        </row>
        <row r="312">
          <cell r="A312" t="str">
            <v>20003066581105</v>
          </cell>
          <cell r="B312">
            <v>496018</v>
          </cell>
          <cell r="C312" t="str">
            <v>20003066581105</v>
          </cell>
          <cell r="D312">
            <v>44938.713159722225</v>
          </cell>
          <cell r="E312" t="str">
            <v>CONECEL</v>
          </cell>
          <cell r="F312" t="str">
            <v>DESPACHO</v>
          </cell>
          <cell r="G312" t="str">
            <v>NORMAL</v>
          </cell>
          <cell r="H312" t="str">
            <v xml:space="preserve">JAIME JEFFERSON SANCHEZ / </v>
          </cell>
          <cell r="I312" t="str">
            <v>1761359643</v>
          </cell>
          <cell r="J312" t="str">
            <v>NUEVA LOJA / NUEVA LOJA / RESTAURANTE (RINCONCITO COLOMBIANO) AV QUITO Y FRANCISCO ORELLANA DIAGONAL AL ANTIGUO HOSPITAL</v>
          </cell>
          <cell r="K312" t="str">
            <v xml:space="preserve">969229804 /  </v>
          </cell>
          <cell r="M312" t="str">
            <v>LAGO AGRIO</v>
          </cell>
          <cell r="N312" t="str">
            <v>SUCUMBIOS</v>
          </cell>
          <cell r="O312" t="str">
            <v>NUEVA LOJA</v>
          </cell>
        </row>
        <row r="313">
          <cell r="A313" t="str">
            <v>20003066624226</v>
          </cell>
          <cell r="B313">
            <v>496017</v>
          </cell>
          <cell r="C313" t="str">
            <v>20003066624226</v>
          </cell>
          <cell r="D313">
            <v>44938.713159722225</v>
          </cell>
          <cell r="E313" t="str">
            <v>CONECEL</v>
          </cell>
          <cell r="F313" t="str">
            <v>DESPACHO</v>
          </cell>
          <cell r="G313" t="str">
            <v>NORMAL</v>
          </cell>
          <cell r="H313" t="str">
            <v xml:space="preserve">MARCO ANTONIO RAMOS VARGAS / </v>
          </cell>
          <cell r="I313" t="str">
            <v>918803743</v>
          </cell>
          <cell r="J313" t="str">
            <v>GUAYAQUIL / SUCRE / CALLE 6 DE MARZO Y GOMEZ RENDON CASA DE COLOR BLANCO HUESO FRENTE A BATERIAS DACAR</v>
          </cell>
          <cell r="K313" t="str">
            <v xml:space="preserve">983428018 /  </v>
          </cell>
          <cell r="M313" t="str">
            <v>GUAYAQUIL</v>
          </cell>
          <cell r="N313" t="str">
            <v>GUAYAS</v>
          </cell>
          <cell r="O313" t="str">
            <v>GUAYAQUIL</v>
          </cell>
        </row>
        <row r="314">
          <cell r="A314" t="str">
            <v>RETCONECEL_UIO002</v>
          </cell>
          <cell r="B314">
            <v>495984</v>
          </cell>
          <cell r="C314" t="str">
            <v>RETCONECEL_UIO002</v>
          </cell>
          <cell r="D314">
            <v>44938.677199074074</v>
          </cell>
          <cell r="E314" t="str">
            <v>CONECEL_DOCUMENTOS</v>
          </cell>
          <cell r="F314" t="str">
            <v>DESPACHO</v>
          </cell>
          <cell r="G314" t="str">
            <v>NORMAL</v>
          </cell>
          <cell r="H314" t="str">
            <v>FLEXNET UIO</v>
          </cell>
          <cell r="I314" t="str">
            <v>1722539507</v>
          </cell>
          <cell r="J314" t="str">
            <v>PANAMERICANA NORTE KM 12 1/2, 28 DE JUNIO Y GARCIA MORENO, QUITO 170208</v>
          </cell>
          <cell r="K314" t="str">
            <v>986752846</v>
          </cell>
          <cell r="L314" t="str">
            <v/>
          </cell>
          <cell r="M314" t="str">
            <v>QUITO</v>
          </cell>
          <cell r="N314" t="str">
            <v>PICHINCHA</v>
          </cell>
          <cell r="O314" t="str">
            <v>QUITO</v>
          </cell>
        </row>
        <row r="315">
          <cell r="A315" t="str">
            <v>20003065224022</v>
          </cell>
          <cell r="B315">
            <v>495894</v>
          </cell>
          <cell r="C315" t="str">
            <v>20003065224022</v>
          </cell>
          <cell r="D315">
            <v>44938.623229166667</v>
          </cell>
          <cell r="E315" t="str">
            <v>CONECEL</v>
          </cell>
          <cell r="F315" t="str">
            <v>DESPACHO</v>
          </cell>
          <cell r="G315" t="str">
            <v>NORMAL</v>
          </cell>
          <cell r="H315" t="str">
            <v>BONE VILLAMAR KARLA LISBETH</v>
          </cell>
          <cell r="I315" t="str">
            <v>1250918362</v>
          </cell>
          <cell r="J315" t="str">
            <v>CUMBAYA AV OSWALDO GUAYASAMIN/PASAJE EL VALLE ENTRAGA EMPRESA CENTRO COMERCIAL SCALA/REF. ISLA SAMSUNG/ PB ENTRADA</v>
          </cell>
          <cell r="K315" t="str">
            <v>980438760</v>
          </cell>
          <cell r="L315" t="str">
            <v/>
          </cell>
          <cell r="M315" t="str">
            <v>QUITO</v>
          </cell>
          <cell r="N315" t="str">
            <v>PICHINCHA</v>
          </cell>
          <cell r="O315" t="str">
            <v>QUITO</v>
          </cell>
        </row>
        <row r="316">
          <cell r="A316" t="str">
            <v>20003065650371</v>
          </cell>
          <cell r="B316">
            <v>495545</v>
          </cell>
          <cell r="C316" t="str">
            <v>20003065650371</v>
          </cell>
          <cell r="D316">
            <v>44938.550694444442</v>
          </cell>
          <cell r="E316" t="str">
            <v>CONECEL</v>
          </cell>
          <cell r="F316" t="str">
            <v>DESPACHO</v>
          </cell>
          <cell r="G316" t="str">
            <v>NORMAL</v>
          </cell>
          <cell r="H316" t="str">
            <v>DOMINGUEZ GUERRERO EDGAR JAVIER</v>
          </cell>
          <cell r="I316" t="str">
            <v>1721908570</v>
          </cell>
          <cell r="J316" t="str">
            <v>"CALLE TORIBIO HIGDALGO N1818 Y MANUEL ALBAN, CASA 4 PISOS COLOR CAFE ABAJO DE LA CASA HAY UNA TIENDA ""VIVERES DOMINGUEZ"" Y FRENTE A LA UNIDAD EDUCATIVA MODELO POLITECNICO"</v>
          </cell>
          <cell r="K316" t="str">
            <v>987951457</v>
          </cell>
          <cell r="M316" t="str">
            <v>QUITO</v>
          </cell>
          <cell r="N316" t="str">
            <v>PICHINCHA</v>
          </cell>
          <cell r="O316" t="str">
            <v>QUITO</v>
          </cell>
        </row>
        <row r="317">
          <cell r="A317" t="str">
            <v>1719867606</v>
          </cell>
          <cell r="B317">
            <v>495544</v>
          </cell>
          <cell r="C317" t="str">
            <v>1719867606</v>
          </cell>
          <cell r="D317">
            <v>44938.550694444442</v>
          </cell>
          <cell r="E317" t="str">
            <v>CONECEL</v>
          </cell>
          <cell r="F317" t="str">
            <v>DESPACHO</v>
          </cell>
          <cell r="G317" t="str">
            <v>NORMAL</v>
          </cell>
          <cell r="H317" t="str">
            <v>MACIAS ORMAZA MISHELLE MARCELA</v>
          </cell>
          <cell r="I317" t="str">
            <v>1719867606</v>
          </cell>
          <cell r="J317" t="str">
            <v>AV. PARIS &amp; AV. GASPAR DE VILLARROEL TRACKLINK REF A LADO DE PARQUE REAL EDIFICIO PINO 11</v>
          </cell>
          <cell r="K317" t="str">
            <v>992701646/992701646</v>
          </cell>
          <cell r="M317" t="str">
            <v>QUITO</v>
          </cell>
          <cell r="N317" t="str">
            <v>PICHINCHA</v>
          </cell>
          <cell r="O317" t="str">
            <v>QUITO</v>
          </cell>
        </row>
        <row r="318">
          <cell r="A318" t="str">
            <v>20003065263919</v>
          </cell>
          <cell r="B318">
            <v>495543</v>
          </cell>
          <cell r="C318" t="str">
            <v>20003065263919</v>
          </cell>
          <cell r="D318">
            <v>44938.550694444442</v>
          </cell>
          <cell r="E318" t="str">
            <v>CONECEL</v>
          </cell>
          <cell r="F318" t="str">
            <v>DESPACHO</v>
          </cell>
          <cell r="G318" t="str">
            <v>NORMAL</v>
          </cell>
          <cell r="H318" t="str">
            <v>CEREZO MORA JOHN STEVEN</v>
          </cell>
          <cell r="I318" t="str">
            <v>1250362447</v>
          </cell>
          <cell r="J318" t="str">
            <v>LUIS MOSCSO Y TARCINO CORDERO LUIS MOSCOSO 2-98, CUENCA, ECUADOR EMPRESA DISTRIBUCION Y COMERCIO ESPINOZA Y MANZANO (DICEM) ANUNCIARSE EN PLANTA BAJA CON EL GUARDIA</v>
          </cell>
          <cell r="K318" t="str">
            <v>988363831/988363831</v>
          </cell>
          <cell r="M318" t="str">
            <v>CUENCA</v>
          </cell>
          <cell r="N318" t="str">
            <v>AZUAY</v>
          </cell>
          <cell r="O318" t="str">
            <v>CUENCA</v>
          </cell>
        </row>
        <row r="319">
          <cell r="A319" t="str">
            <v>20003064385846</v>
          </cell>
          <cell r="B319">
            <v>495542</v>
          </cell>
          <cell r="C319" t="str">
            <v>20003064385846</v>
          </cell>
          <cell r="D319">
            <v>44938.550694444442</v>
          </cell>
          <cell r="E319" t="str">
            <v>CONECEL</v>
          </cell>
          <cell r="F319" t="str">
            <v>DESPACHO</v>
          </cell>
          <cell r="G319" t="str">
            <v>NORMAL</v>
          </cell>
          <cell r="H319" t="str">
            <v>PERALTA TOAPANTA EDUARDO FABRICIO</v>
          </cell>
          <cell r="I319" t="str">
            <v>1723176101</v>
          </cell>
          <cell r="J319" t="str">
            <v>COMANDANCIA GENERAL DE POLICIA AV NACIONES UNIDAS CALLE RIO AMAZONAS Y JUAN PABLOP SAENZ</v>
          </cell>
          <cell r="K319" t="str">
            <v>0989055806-0987713169/987713169</v>
          </cell>
          <cell r="M319" t="str">
            <v>QUITO</v>
          </cell>
          <cell r="N319" t="str">
            <v>PICHINCHA</v>
          </cell>
          <cell r="O319" t="str">
            <v>QUITO</v>
          </cell>
        </row>
        <row r="320">
          <cell r="A320" t="str">
            <v>20003056453450</v>
          </cell>
          <cell r="B320">
            <v>495541</v>
          </cell>
          <cell r="C320" t="str">
            <v>20003056453450</v>
          </cell>
          <cell r="D320">
            <v>44938.550694444442</v>
          </cell>
          <cell r="E320" t="str">
            <v>CONECEL</v>
          </cell>
          <cell r="F320" t="str">
            <v>DESPACHO</v>
          </cell>
          <cell r="G320" t="str">
            <v>NORMAL</v>
          </cell>
          <cell r="H320" t="str">
            <v>RCB ZUNIGA MENDEZ WILSON DIEGO/ CLT CRISTINA GABRIELA MUNOZ JARRIN</v>
          </cell>
          <cell r="I320" t="str">
            <v>1713229506</v>
          </cell>
          <cell r="J320" t="str">
            <v>RECIBE ESPOSO : FRANCISCO DALMAU Y CLL 5 ESQU  REF EDF ARES A 1CD DEL SUPERMAXI DE LA REAL AUDIENCIA</v>
          </cell>
          <cell r="K320" t="str">
            <v>993227102/993227102</v>
          </cell>
          <cell r="M320" t="str">
            <v>QUITO</v>
          </cell>
          <cell r="N320" t="str">
            <v>PICHINCHA</v>
          </cell>
          <cell r="O320" t="str">
            <v xml:space="preserve">QUITO </v>
          </cell>
        </row>
        <row r="321">
          <cell r="A321" t="str">
            <v>20003065239122</v>
          </cell>
          <cell r="B321">
            <v>495540</v>
          </cell>
          <cell r="C321" t="str">
            <v>20003065239122</v>
          </cell>
          <cell r="D321">
            <v>44938.550694444442</v>
          </cell>
          <cell r="E321" t="str">
            <v>CONECEL</v>
          </cell>
          <cell r="F321" t="str">
            <v>DESPACHO</v>
          </cell>
          <cell r="G321" t="str">
            <v>NORMAL</v>
          </cell>
          <cell r="H321" t="str">
            <v>ALEX MAURICIO CACOANGO CACOANGO</v>
          </cell>
          <cell r="I321" t="str">
            <v>1726985839</v>
          </cell>
          <cell r="J321" t="str">
            <v>SECTOR SAN JUAN DE CALDERON PIO XII Y PASCUAL AGUIRRE CS LOTE 2 ESQ EN CONSTRUCCION REF A 300 METROS DE UE JUAN SUAREZ CHACON</v>
          </cell>
          <cell r="K321" t="str">
            <v>939626684/939626684</v>
          </cell>
          <cell r="M321" t="str">
            <v>QUITO</v>
          </cell>
          <cell r="N321" t="str">
            <v>PICHINCHA</v>
          </cell>
          <cell r="O321" t="str">
            <v>QUITO</v>
          </cell>
        </row>
        <row r="322">
          <cell r="A322" t="str">
            <v>20003065697958</v>
          </cell>
          <cell r="B322">
            <v>495471</v>
          </cell>
          <cell r="C322" t="str">
            <v>20003065697958</v>
          </cell>
          <cell r="D322">
            <v>44938.504918981482</v>
          </cell>
          <cell r="E322" t="str">
            <v>CONECEL</v>
          </cell>
          <cell r="F322" t="str">
            <v>DESPACHO</v>
          </cell>
          <cell r="G322" t="str">
            <v>NORMAL</v>
          </cell>
          <cell r="H322" t="str">
            <v xml:space="preserve">AMBAR BELEN REYES ALCIVAR / </v>
          </cell>
          <cell r="I322" t="str">
            <v>1350594188</v>
          </cell>
          <cell r="J322" t="str">
            <v>MANTA / TARQUI / AV 12 TRSV CALLE 11 TRBJ:IMAGINE PUBLICIDAD A 1CDR TIENDA SUPER ACCESORIOS EL COLORADO</v>
          </cell>
          <cell r="K322" t="str">
            <v xml:space="preserve">960968232 /  </v>
          </cell>
          <cell r="M322" t="str">
            <v>MANTA</v>
          </cell>
          <cell r="N322" t="str">
            <v>MANABI</v>
          </cell>
          <cell r="O322" t="str">
            <v>MANTA</v>
          </cell>
        </row>
        <row r="323">
          <cell r="A323" t="str">
            <v>20003065696810</v>
          </cell>
          <cell r="B323">
            <v>495470</v>
          </cell>
          <cell r="C323" t="str">
            <v>20003065696810</v>
          </cell>
          <cell r="D323">
            <v>44938.504918981482</v>
          </cell>
          <cell r="E323" t="str">
            <v>CONECEL</v>
          </cell>
          <cell r="F323" t="str">
            <v>DESPACHO</v>
          </cell>
          <cell r="G323" t="str">
            <v>NORMAL</v>
          </cell>
          <cell r="H323" t="str">
            <v xml:space="preserve">JUAN CARLOS CORAL RODRIGUEZ / </v>
          </cell>
          <cell r="I323" t="str">
            <v>923406532</v>
          </cell>
          <cell r="J323" t="str">
            <v>LA LIBERTAD / LA LIBERTAD / BARRIO ADBON CALDERON, AV 24 ENTRE CALLE 18 Y 19 EN LA LUBRICADORA Y LAVADORA PONCE</v>
          </cell>
          <cell r="K323" t="str">
            <v xml:space="preserve">923406532 /  </v>
          </cell>
          <cell r="L323" t="str">
            <v/>
          </cell>
          <cell r="M323" t="str">
            <v>LA LIBERTAD</v>
          </cell>
          <cell r="N323" t="str">
            <v>SANTAELENA</v>
          </cell>
          <cell r="O323" t="str">
            <v>LA LIBERTAD</v>
          </cell>
        </row>
        <row r="324">
          <cell r="A324" t="str">
            <v>20003065672640</v>
          </cell>
          <cell r="B324">
            <v>495475</v>
          </cell>
          <cell r="C324" t="str">
            <v>20003065672640</v>
          </cell>
          <cell r="D324">
            <v>44938.504918981482</v>
          </cell>
          <cell r="E324" t="str">
            <v>CONECEL</v>
          </cell>
          <cell r="F324" t="str">
            <v>DESPACHO</v>
          </cell>
          <cell r="G324" t="str">
            <v>NORMAL</v>
          </cell>
          <cell r="H324" t="str">
            <v>MARIANELA MONSERRAT ALVAREZ CARVAJAL / ALVAREZ CARVAJAL JENNIFER ELIZABETH</v>
          </cell>
          <cell r="I324" t="str">
            <v>1313092171</v>
          </cell>
          <cell r="J324" t="str">
            <v>MANTA / ELOY ALFARO / AV 216 Y AV 317 CASA VERDE DE DOS PISOS CON PUERTA BLANCA DETRAS DEL HOSTAL MENDOZA</v>
          </cell>
          <cell r="K324" t="str">
            <v>983278869 /  962284886</v>
          </cell>
          <cell r="M324" t="str">
            <v>MANTA</v>
          </cell>
          <cell r="N324" t="str">
            <v>MANABI</v>
          </cell>
          <cell r="O324" t="str">
            <v>MANTA</v>
          </cell>
        </row>
        <row r="325">
          <cell r="A325" t="str">
            <v>20003065700211</v>
          </cell>
          <cell r="B325">
            <v>495474</v>
          </cell>
          <cell r="C325" t="str">
            <v>20003065700211</v>
          </cell>
          <cell r="D325">
            <v>44938.504918981482</v>
          </cell>
          <cell r="E325" t="str">
            <v>CONECEL</v>
          </cell>
          <cell r="F325" t="str">
            <v>DESPACHO</v>
          </cell>
          <cell r="G325" t="str">
            <v>NORMAL</v>
          </cell>
          <cell r="H325" t="str">
            <v xml:space="preserve">VANESSA ALEXANDRA MERA PALACIOS / </v>
          </cell>
          <cell r="I325" t="str">
            <v>703614305</v>
          </cell>
          <cell r="J325" t="str">
            <v>MACHALA / 9 DE MAYO / CALLE BOLIVAR 111 Y JORGE SANCHEZ CASA DE 2 PISOS CON VENTANAS VERDES A MEDIA CUADRA DE PIKE RIKO COMIDA RAPIDA</v>
          </cell>
          <cell r="K325" t="str">
            <v xml:space="preserve">969596511 /  </v>
          </cell>
          <cell r="L325" t="str">
            <v/>
          </cell>
          <cell r="M325" t="str">
            <v>MACHALA</v>
          </cell>
          <cell r="N325" t="str">
            <v>ELORO</v>
          </cell>
          <cell r="O325" t="str">
            <v>MACHALA</v>
          </cell>
        </row>
        <row r="326">
          <cell r="A326" t="str">
            <v>20003066639115</v>
          </cell>
          <cell r="B326">
            <v>495473</v>
          </cell>
          <cell r="C326" t="str">
            <v>20003066639115</v>
          </cell>
          <cell r="D326">
            <v>44938.504918981482</v>
          </cell>
          <cell r="E326" t="str">
            <v>CONECEL</v>
          </cell>
          <cell r="F326" t="str">
            <v>DESPACHO</v>
          </cell>
          <cell r="G326" t="str">
            <v>NORMAL</v>
          </cell>
          <cell r="H326" t="str">
            <v xml:space="preserve">CARLOS ROBERTO PILAMUNGA GUALLI / </v>
          </cell>
          <cell r="I326" t="str">
            <v>1724306475</v>
          </cell>
          <cell r="J326" t="str">
            <v>TULCAN / TULCAN / AV MAYOR GALO MOLINA Y VEINTIMILLA JUNTO AL CAJERO DEL BANCO PICHINCHA EN EL FUERTE MILITAR EN EL BLOQUE BI 39</v>
          </cell>
          <cell r="K326" t="str">
            <v>961384828 /  997006843</v>
          </cell>
          <cell r="M326" t="str">
            <v>TULCAN</v>
          </cell>
          <cell r="N326" t="str">
            <v>CARCHI</v>
          </cell>
          <cell r="O326" t="str">
            <v>TULCAN</v>
          </cell>
        </row>
        <row r="327">
          <cell r="A327" t="str">
            <v>20003065679971</v>
          </cell>
          <cell r="B327">
            <v>495472</v>
          </cell>
          <cell r="C327" t="str">
            <v>20003065679971</v>
          </cell>
          <cell r="D327">
            <v>44938.504918981482</v>
          </cell>
          <cell r="E327" t="str">
            <v>CONECEL</v>
          </cell>
          <cell r="F327" t="str">
            <v>DESPACHO</v>
          </cell>
          <cell r="G327" t="str">
            <v>NORMAL</v>
          </cell>
          <cell r="H327" t="str">
            <v xml:space="preserve">EDGAR STALIN GUERRA DIAZ / </v>
          </cell>
          <cell r="I327" t="str">
            <v>1002487823</v>
          </cell>
          <cell r="J327" t="str">
            <v>SANTO DOMINGO / CHIGUILPE / AVENIDA QUITO Y TULCAN TRABAJO ENTREGAR EN EL MUNICIPIO DEPENDENCIA EN RECAUDACION DE EMMAPA PB REF. PARQUIE CENTRAL</v>
          </cell>
          <cell r="K327" t="str">
            <v xml:space="preserve">993233191 /  </v>
          </cell>
          <cell r="M327" t="str">
            <v>SANTO DOMINGO</v>
          </cell>
          <cell r="N327" t="str">
            <v>SANTODOMINGODELOSTSACHILAS</v>
          </cell>
          <cell r="O327" t="str">
            <v>SANTO DOMINGO</v>
          </cell>
        </row>
        <row r="328">
          <cell r="A328" t="str">
            <v>20003065260435</v>
          </cell>
          <cell r="B328">
            <v>495439</v>
          </cell>
          <cell r="C328" t="str">
            <v>20003065260435</v>
          </cell>
          <cell r="D328">
            <v>44938.504907407405</v>
          </cell>
          <cell r="E328" t="str">
            <v>CONECEL</v>
          </cell>
          <cell r="F328" t="str">
            <v>DESPACHO</v>
          </cell>
          <cell r="G328" t="str">
            <v>NORMAL</v>
          </cell>
          <cell r="H328" t="str">
            <v xml:space="preserve">VICTOR HUGO OCHOA ZURITA / </v>
          </cell>
          <cell r="I328" t="str">
            <v>1709166134</v>
          </cell>
          <cell r="J328" t="str">
            <v>QUITO / BELISARIO QUEVEDO / LA GASCA HUMBERTO DE ALBORNOZ Y ALCEDO OE7-271 ALADO LAVADORA DE AUTOS CS 1 PISO BLOQUES</v>
          </cell>
          <cell r="K328" t="str">
            <v>962728289 /  963347744</v>
          </cell>
          <cell r="M328" t="str">
            <v>QUITO</v>
          </cell>
          <cell r="N328" t="str">
            <v>PICHINCHA</v>
          </cell>
          <cell r="O328" t="str">
            <v>QUITO</v>
          </cell>
        </row>
        <row r="329">
          <cell r="A329" t="str">
            <v>20003066639079</v>
          </cell>
          <cell r="B329">
            <v>495469</v>
          </cell>
          <cell r="C329" t="str">
            <v>20003066639079</v>
          </cell>
          <cell r="D329">
            <v>44938.504907407405</v>
          </cell>
          <cell r="E329" t="str">
            <v>CONECEL</v>
          </cell>
          <cell r="F329" t="str">
            <v>DESPACHO</v>
          </cell>
          <cell r="G329" t="str">
            <v>NORMAL</v>
          </cell>
          <cell r="H329" t="str">
            <v xml:space="preserve">ELIZABETH MARIELA QUISNANCELA HERRERA / </v>
          </cell>
          <cell r="I329" t="str">
            <v>1600543621</v>
          </cell>
          <cell r="J329" t="str">
            <v>RIOBAMBA / LIZARZABURU / CALLE URBANIZACION JOSE MARTIZ Y CALLE 5 MANZANA 13 CASA DOS PISOS AMARILLA</v>
          </cell>
          <cell r="K329" t="str">
            <v>995838971 /  983502973</v>
          </cell>
          <cell r="M329" t="str">
            <v>RIOBAMBA</v>
          </cell>
          <cell r="N329" t="str">
            <v>CHIMBORAZO</v>
          </cell>
          <cell r="O329" t="str">
            <v>RIOBAMBA</v>
          </cell>
        </row>
        <row r="330">
          <cell r="A330" t="str">
            <v>20003066604048</v>
          </cell>
          <cell r="B330">
            <v>495468</v>
          </cell>
          <cell r="C330" t="str">
            <v>20003066604048</v>
          </cell>
          <cell r="D330">
            <v>44938.504907407405</v>
          </cell>
          <cell r="E330" t="str">
            <v>CONECEL</v>
          </cell>
          <cell r="F330" t="str">
            <v>DESPACHO</v>
          </cell>
          <cell r="G330" t="str">
            <v>NORMAL</v>
          </cell>
          <cell r="H330" t="str">
            <v xml:space="preserve">CARRILLO LUCERO ESMERALDA DEL ROCIO / </v>
          </cell>
          <cell r="I330" t="str">
            <v>1714081682</v>
          </cell>
          <cell r="J330" t="str">
            <v>QUITO / SOLANDA / AV FRANCISCO RUEDA 965 Y MANUEL ALVARADO A MEDIA CUADRA DEL PARQUE DE LA MUJER CASA DE 4 PISOS VERDE CON RAYAS BLANCAS</v>
          </cell>
          <cell r="K330" t="str">
            <v>0969050656</v>
          </cell>
          <cell r="M330" t="str">
            <v>QUITO</v>
          </cell>
          <cell r="N330" t="str">
            <v>PICHINCHA</v>
          </cell>
          <cell r="O330" t="str">
            <v>QUITO</v>
          </cell>
        </row>
        <row r="331">
          <cell r="A331" t="str">
            <v>20003066627112</v>
          </cell>
          <cell r="B331">
            <v>495467</v>
          </cell>
          <cell r="C331" t="str">
            <v>20003066627112</v>
          </cell>
          <cell r="D331">
            <v>44938.504907407405</v>
          </cell>
          <cell r="E331" t="str">
            <v>CONECEL</v>
          </cell>
          <cell r="F331" t="str">
            <v>DESPACHO</v>
          </cell>
          <cell r="G331" t="str">
            <v>NORMAL</v>
          </cell>
          <cell r="H331" t="str">
            <v xml:space="preserve">CLARA LINE TARAPUEZ RUIZ / </v>
          </cell>
          <cell r="I331" t="str">
            <v>400902342</v>
          </cell>
          <cell r="J331" t="str">
            <v>QUITO / TABABELA / CARRETERA PANAMERICANA Y SAN RAFAEL CASA DE COLOR NARANJA DE UN PISO A 100M DE LA BODEGA DE FLORES</v>
          </cell>
          <cell r="K331" t="str">
            <v>984786871 /  991666695</v>
          </cell>
          <cell r="L331" t="str">
            <v/>
          </cell>
          <cell r="M331" t="str">
            <v>QUITO</v>
          </cell>
          <cell r="N331" t="str">
            <v>PICHINCHA</v>
          </cell>
          <cell r="O331" t="str">
            <v>QUITO</v>
          </cell>
        </row>
        <row r="332">
          <cell r="A332" t="str">
            <v>20003065696953</v>
          </cell>
          <cell r="B332">
            <v>495466</v>
          </cell>
          <cell r="C332" t="str">
            <v>20003065696953</v>
          </cell>
          <cell r="D332">
            <v>44938.504907407405</v>
          </cell>
          <cell r="E332" t="str">
            <v>CONECEL</v>
          </cell>
          <cell r="F332" t="str">
            <v>DESPACHO</v>
          </cell>
          <cell r="G332" t="str">
            <v>NORMAL</v>
          </cell>
          <cell r="H332" t="str">
            <v xml:space="preserve">LUIS FERNANDO ARTEAGA INUGUEZ / </v>
          </cell>
          <cell r="I332" t="str">
            <v>1703655678</v>
          </cell>
          <cell r="J332" t="str">
            <v>QUITO / ALANGASI / CALLE RIO ZAMORA Y CAMINO A USHIMANA EN LA URBANIZACION JARDINES DE SAN LUIS 2 CASA 64</v>
          </cell>
          <cell r="K332" t="str">
            <v xml:space="preserve">983366579 /  </v>
          </cell>
          <cell r="L332" t="str">
            <v/>
          </cell>
          <cell r="M332" t="str">
            <v>QUITO</v>
          </cell>
          <cell r="N332" t="str">
            <v>PICHINCHA</v>
          </cell>
          <cell r="O332" t="str">
            <v>QUITO</v>
          </cell>
        </row>
        <row r="333">
          <cell r="A333" t="str">
            <v>20003062175105</v>
          </cell>
          <cell r="B333">
            <v>495465</v>
          </cell>
          <cell r="C333" t="str">
            <v>20003062175105</v>
          </cell>
          <cell r="D333">
            <v>44938.504907407405</v>
          </cell>
          <cell r="E333" t="str">
            <v>CONECEL</v>
          </cell>
          <cell r="F333" t="str">
            <v>DESPACHO</v>
          </cell>
          <cell r="G333" t="str">
            <v>NORMAL</v>
          </cell>
          <cell r="H333" t="str">
            <v xml:space="preserve">NARVAEZ TUNAY VENANCIO MIGUEL / </v>
          </cell>
          <cell r="I333" t="str">
            <v>1500841513</v>
          </cell>
          <cell r="J333" t="str">
            <v>ARCHIDONA / ARCHIDONA / AV. ROCAFUERTEY COSANGA UNIDAD EDUCATIVA LEONARDO MURIALDO PUNTO DE REFERENCIA POR LA IGLESIA DE ARCHIDONA EN EL CENTRO</v>
          </cell>
          <cell r="K333" t="str">
            <v xml:space="preserve">993246029 /  </v>
          </cell>
          <cell r="M333" t="str">
            <v>ARCHIDONA</v>
          </cell>
          <cell r="N333" t="str">
            <v>NAPO</v>
          </cell>
          <cell r="O333" t="str">
            <v>ARCHIDONA</v>
          </cell>
        </row>
        <row r="334">
          <cell r="A334" t="str">
            <v>20003065689430</v>
          </cell>
          <cell r="B334">
            <v>495464</v>
          </cell>
          <cell r="C334" t="str">
            <v>20003065689430</v>
          </cell>
          <cell r="D334">
            <v>44938.504907407405</v>
          </cell>
          <cell r="E334" t="str">
            <v>CONECEL</v>
          </cell>
          <cell r="F334" t="str">
            <v>DESPACHO</v>
          </cell>
          <cell r="G334" t="str">
            <v>NORMAL</v>
          </cell>
          <cell r="H334" t="str">
            <v xml:space="preserve">KLEVER RODRIGO ERAZO JIMENEZ / </v>
          </cell>
          <cell r="I334" t="str">
            <v>1719574053</v>
          </cell>
          <cell r="J334" t="str">
            <v>QUITO / CARCELEN / CARCELEN INDUSTRIAL JOAQUIN MANCHENO Y VICENTE DUQUE ESQUINA CARTEREXPREX DE 2 PISOS CERRAMIENTO BLANCO CON PORTON AZUL A LADO DEL PARQUE</v>
          </cell>
          <cell r="K334" t="str">
            <v>985627959 /  23048401</v>
          </cell>
          <cell r="M334" t="str">
            <v>QUITO</v>
          </cell>
          <cell r="N334" t="str">
            <v>PICHINCHA</v>
          </cell>
          <cell r="O334" t="str">
            <v>QUITO</v>
          </cell>
        </row>
        <row r="335">
          <cell r="A335" t="str">
            <v>20003064370990</v>
          </cell>
          <cell r="B335">
            <v>495463</v>
          </cell>
          <cell r="C335" t="str">
            <v>20003064370990</v>
          </cell>
          <cell r="D335">
            <v>44938.504907407405</v>
          </cell>
          <cell r="E335" t="str">
            <v>CONECEL</v>
          </cell>
          <cell r="F335" t="str">
            <v>DESPACHO</v>
          </cell>
          <cell r="G335" t="str">
            <v>NORMAL</v>
          </cell>
          <cell r="H335" t="str">
            <v xml:space="preserve">LILIANA DE LOURDES SALAZAR MARQUINA / </v>
          </cell>
          <cell r="I335" t="str">
            <v>914644315</v>
          </cell>
          <cell r="J335" t="str">
            <v>GUAYAQUIL / FEBRES CORDERO / CALLE 36 AVA 2606 Y ORIENTE CASA 1 PISO COLOR VERDE CLARO A LADO ESCUELA PEQUENOS ISRAELITAS COLOR TURQUEZA Y BLANCO DE 3 PISOS</v>
          </cell>
          <cell r="K335" t="str">
            <v>961393085 /  993193052</v>
          </cell>
          <cell r="M335" t="str">
            <v>GUAYAQUIL</v>
          </cell>
          <cell r="N335" t="str">
            <v>GUAYAS</v>
          </cell>
          <cell r="O335" t="str">
            <v>GUAYAQUIL</v>
          </cell>
        </row>
        <row r="336">
          <cell r="A336" t="str">
            <v>20003063980188</v>
          </cell>
          <cell r="B336">
            <v>495462</v>
          </cell>
          <cell r="C336" t="str">
            <v>20003063980188</v>
          </cell>
          <cell r="D336">
            <v>44938.504907407405</v>
          </cell>
          <cell r="E336" t="str">
            <v>CONECEL</v>
          </cell>
          <cell r="F336" t="str">
            <v>DESPACHO</v>
          </cell>
          <cell r="G336" t="str">
            <v>NORMAL</v>
          </cell>
          <cell r="H336" t="str">
            <v xml:space="preserve">GABRIELA ALEJANDRA QUISHPE PAUCAR / </v>
          </cell>
          <cell r="I336" t="str">
            <v>1726963604</v>
          </cell>
          <cell r="J336" t="str">
            <v>QUITO / EL INCA / AV DE LOS VINEDOS E10145 Y AV MIGUEL GAVIRIA CS CON LOCAL EL RINCON MONTUBIO CS 3O CL ROJO Y PORTON PLOMO REF ESCUELA UNP</v>
          </cell>
          <cell r="K336" t="str">
            <v xml:space="preserve">963359035 /  </v>
          </cell>
          <cell r="M336" t="str">
            <v>QUITO</v>
          </cell>
          <cell r="N336" t="str">
            <v>PICHINCHA</v>
          </cell>
          <cell r="O336" t="str">
            <v>QUITO</v>
          </cell>
        </row>
        <row r="337">
          <cell r="A337" t="str">
            <v>20003042190398</v>
          </cell>
          <cell r="B337">
            <v>495461</v>
          </cell>
          <cell r="C337" t="str">
            <v>20003042190398</v>
          </cell>
          <cell r="D337">
            <v>44938.504907407405</v>
          </cell>
          <cell r="E337" t="str">
            <v>CONECEL</v>
          </cell>
          <cell r="F337" t="str">
            <v>DESPACHO</v>
          </cell>
          <cell r="G337" t="str">
            <v>NORMAL</v>
          </cell>
          <cell r="H337" t="str">
            <v xml:space="preserve">ISAAC EDUARDO ANDRADE SARANGO / </v>
          </cell>
          <cell r="I337" t="str">
            <v>921157731</v>
          </cell>
          <cell r="J337" t="str">
            <v>GUAYAQUIL / CHONGON / KM 24 VIA A LA COSTA EN LA BODEGA FERNANDEZ A UNA CUADRA DEL COMEDOR EL TAMARINDO</v>
          </cell>
          <cell r="K337" t="str">
            <v xml:space="preserve">978741053 /  </v>
          </cell>
          <cell r="M337" t="str">
            <v>GUAYAQUIL</v>
          </cell>
          <cell r="N337" t="str">
            <v>GUAYAS</v>
          </cell>
          <cell r="O337" t="str">
            <v>GUAYAQUIL</v>
          </cell>
        </row>
        <row r="338">
          <cell r="A338" t="str">
            <v>20003065670154</v>
          </cell>
          <cell r="B338">
            <v>495460</v>
          </cell>
          <cell r="C338" t="str">
            <v>20003065670154</v>
          </cell>
          <cell r="D338">
            <v>44938.504907407405</v>
          </cell>
          <cell r="E338" t="str">
            <v>CONECEL</v>
          </cell>
          <cell r="F338" t="str">
            <v>DESPACHO</v>
          </cell>
          <cell r="G338" t="str">
            <v>NORMAL</v>
          </cell>
          <cell r="H338" t="str">
            <v xml:space="preserve">GUILLERMO ENRIQUE ROBENS PALADINES / </v>
          </cell>
          <cell r="I338" t="str">
            <v>1305023432</v>
          </cell>
          <cell r="J338" t="str">
            <v>MANTA / LOS ESTEROS / AV LAS ACACIAS Y CEIBOS DIAGONAL AL CENTRO DE SALUD DE ALTAMIRA FRENTE A LA FARMACIA SANTA MARTHA CASA COLOR VERDE DE DOS PISOS N416</v>
          </cell>
          <cell r="K338" t="str">
            <v>963842631 /  983598189</v>
          </cell>
          <cell r="L338" t="str">
            <v/>
          </cell>
          <cell r="M338" t="str">
            <v>MANTA</v>
          </cell>
          <cell r="N338" t="str">
            <v>MANABI</v>
          </cell>
          <cell r="O338" t="str">
            <v>MANTA</v>
          </cell>
        </row>
        <row r="339">
          <cell r="A339" t="str">
            <v>20003065685218</v>
          </cell>
          <cell r="B339">
            <v>495459</v>
          </cell>
          <cell r="C339" t="str">
            <v>20003065685218</v>
          </cell>
          <cell r="D339">
            <v>44938.504907407405</v>
          </cell>
          <cell r="E339" t="str">
            <v>CONECEL</v>
          </cell>
          <cell r="F339" t="str">
            <v>DESPACHO</v>
          </cell>
          <cell r="G339" t="str">
            <v>NORMAL</v>
          </cell>
          <cell r="H339" t="str">
            <v xml:space="preserve">JHONNY OMAR PASCAL CHAMBA / </v>
          </cell>
          <cell r="I339" t="str">
            <v>450243944</v>
          </cell>
          <cell r="J339" t="str">
            <v>TULCAN / TULCAN / AV VEINTIMILLA Y JESUS DEL GRAN PODER EN EL CUARTEL MILITAR DE TULCAN</v>
          </cell>
          <cell r="K339" t="str">
            <v xml:space="preserve">964126970 /  </v>
          </cell>
          <cell r="M339" t="str">
            <v>TULCAN</v>
          </cell>
          <cell r="N339" t="str">
            <v>CARCHI</v>
          </cell>
          <cell r="O339" t="str">
            <v>TULCAN</v>
          </cell>
        </row>
        <row r="340">
          <cell r="A340" t="str">
            <v>20003065223392</v>
          </cell>
          <cell r="B340">
            <v>495458</v>
          </cell>
          <cell r="C340" t="str">
            <v>20003065223392</v>
          </cell>
          <cell r="D340">
            <v>44938.504907407405</v>
          </cell>
          <cell r="E340" t="str">
            <v>CONECEL</v>
          </cell>
          <cell r="F340" t="str">
            <v>DESPACHO</v>
          </cell>
          <cell r="G340" t="str">
            <v>NORMAL</v>
          </cell>
          <cell r="H340" t="str">
            <v xml:space="preserve">JONATHAN MANUEL PERALTA MOREIRA / </v>
          </cell>
          <cell r="I340" t="str">
            <v>1315232809</v>
          </cell>
          <cell r="J340" t="str">
            <v>MANTA / TARQUI / AV MALECON Y CALLE 19 EN EL RESTAURANTE LA SAZON JUNTO AL MUSEO DE MANTA</v>
          </cell>
          <cell r="K340" t="str">
            <v xml:space="preserve">963708256 /  </v>
          </cell>
          <cell r="L340" t="str">
            <v/>
          </cell>
          <cell r="M340" t="str">
            <v>MANTA</v>
          </cell>
          <cell r="N340" t="str">
            <v>MANABI</v>
          </cell>
          <cell r="O340" t="str">
            <v>MANTA</v>
          </cell>
        </row>
        <row r="341">
          <cell r="A341" t="str">
            <v>20003065256861</v>
          </cell>
          <cell r="B341">
            <v>495457</v>
          </cell>
          <cell r="C341" t="str">
            <v>20003065256861</v>
          </cell>
          <cell r="D341">
            <v>44938.504907407405</v>
          </cell>
          <cell r="E341" t="str">
            <v>CONECEL</v>
          </cell>
          <cell r="F341" t="str">
            <v>DESPACHO</v>
          </cell>
          <cell r="G341" t="str">
            <v>NORMAL</v>
          </cell>
          <cell r="H341" t="str">
            <v xml:space="preserve">CARLOS LUIS CANDO JARA / </v>
          </cell>
          <cell r="I341" t="str">
            <v>932078017</v>
          </cell>
          <cell r="J341" t="str">
            <v>DURAN / ELOY ALFARO / CDLA ABEL GILBERT 3 EN LA LOTIZACION INDUSTRIAL DEL RIO MZ 3 SL 14 EN LA EMPRESA EXPOSYENERGY S.A ANTES DE OMARSA</v>
          </cell>
          <cell r="K341" t="str">
            <v>978920997 /  988757685</v>
          </cell>
          <cell r="M341" t="str">
            <v>DURAN</v>
          </cell>
          <cell r="N341" t="str">
            <v>GUAYAS</v>
          </cell>
          <cell r="O341" t="str">
            <v>DURAN</v>
          </cell>
        </row>
        <row r="342">
          <cell r="A342" t="str">
            <v>20003065696262</v>
          </cell>
          <cell r="B342">
            <v>495456</v>
          </cell>
          <cell r="C342" t="str">
            <v>20003065696262</v>
          </cell>
          <cell r="D342">
            <v>44938.504907407405</v>
          </cell>
          <cell r="E342" t="str">
            <v>CONECEL</v>
          </cell>
          <cell r="F342" t="str">
            <v>DESPACHO</v>
          </cell>
          <cell r="G342" t="str">
            <v>NORMAL</v>
          </cell>
          <cell r="H342" t="str">
            <v xml:space="preserve">CLAUDIA ELIZABETH MATUTE VERA / </v>
          </cell>
          <cell r="I342" t="str">
            <v>1400581482</v>
          </cell>
          <cell r="J342" t="str">
            <v>CUENCA / EL VECINO / BARRIO EL BARRIAL BLANCO CALLE ALCABALAS 270 Y LA DEL OBRERO CASCA DE 3 PISOS DE LADRILLO VISTO JUNTO A UNA LLANTERA</v>
          </cell>
          <cell r="K342" t="str">
            <v xml:space="preserve">969959613 /  </v>
          </cell>
          <cell r="M342" t="str">
            <v>CUENCA</v>
          </cell>
          <cell r="N342" t="str">
            <v>AZUAY</v>
          </cell>
          <cell r="O342" t="str">
            <v>CUENCA</v>
          </cell>
        </row>
        <row r="343">
          <cell r="A343" t="str">
            <v>20003065692179</v>
          </cell>
          <cell r="B343">
            <v>495455</v>
          </cell>
          <cell r="C343" t="str">
            <v>20003065692179</v>
          </cell>
          <cell r="D343">
            <v>44938.504907407405</v>
          </cell>
          <cell r="E343" t="str">
            <v>CONECEL</v>
          </cell>
          <cell r="F343" t="str">
            <v>DESPACHO</v>
          </cell>
          <cell r="G343" t="str">
            <v>NORMAL</v>
          </cell>
          <cell r="H343" t="str">
            <v xml:space="preserve">ANDERSON ISMAEL TORRES MENDOZA / </v>
          </cell>
          <cell r="I343" t="str">
            <v>106606338</v>
          </cell>
          <cell r="J343" t="str">
            <v>CUENCA / CANARIBAMBA / CALLE DEMETRIO AGUILERA Y JOSE CARRERA CASA DE DOS PISOS COLOR BEIGE FRENTE A LOS HELADOS LA TIENDA</v>
          </cell>
          <cell r="K343" t="str">
            <v xml:space="preserve">979344901 /  </v>
          </cell>
          <cell r="M343" t="str">
            <v>CUENCA</v>
          </cell>
          <cell r="N343" t="str">
            <v>AZUAY</v>
          </cell>
          <cell r="O343" t="str">
            <v>CUENCA</v>
          </cell>
        </row>
        <row r="344">
          <cell r="A344" t="str">
            <v>20003065230594</v>
          </cell>
          <cell r="B344">
            <v>495454</v>
          </cell>
          <cell r="C344" t="str">
            <v>20003065230594</v>
          </cell>
          <cell r="D344">
            <v>44938.504907407405</v>
          </cell>
          <cell r="E344" t="str">
            <v>CONECEL</v>
          </cell>
          <cell r="F344" t="str">
            <v>DESPACHO</v>
          </cell>
          <cell r="G344" t="str">
            <v>NORMAL</v>
          </cell>
          <cell r="H344" t="str">
            <v xml:space="preserve">TEDDY SIGIFREDO GOMEZ ARAY / </v>
          </cell>
          <cell r="I344" t="str">
            <v>801286543</v>
          </cell>
          <cell r="J344" t="str">
            <v>MANTA / TARQUI / AV MALECON Y CALLE 20 EN EL MALL DEL PACIFICO EN EL MEGAMAXI</v>
          </cell>
          <cell r="K344" t="str">
            <v xml:space="preserve">963811585 /  </v>
          </cell>
          <cell r="L344" t="str">
            <v/>
          </cell>
          <cell r="M344" t="str">
            <v>MANTA</v>
          </cell>
          <cell r="N344" t="str">
            <v>MANABI</v>
          </cell>
          <cell r="O344" t="str">
            <v>MANTA</v>
          </cell>
        </row>
        <row r="345">
          <cell r="A345" t="str">
            <v>20003065263211</v>
          </cell>
          <cell r="B345">
            <v>495453</v>
          </cell>
          <cell r="C345" t="str">
            <v>20003065263211</v>
          </cell>
          <cell r="D345">
            <v>44938.504907407405</v>
          </cell>
          <cell r="E345" t="str">
            <v>CONECEL</v>
          </cell>
          <cell r="F345" t="str">
            <v>DESPACHO</v>
          </cell>
          <cell r="G345" t="str">
            <v>NORMAL</v>
          </cell>
          <cell r="H345" t="str">
            <v xml:space="preserve">ALEGRIA RAQUEL POTOSI ANASI / </v>
          </cell>
          <cell r="I345" t="str">
            <v>1718827940</v>
          </cell>
          <cell r="J345" t="str">
            <v>QUITO / AMAGUANA / CALLEVIADUCTO PASAJE LA DELICIA Y PASAJE EL PRADO N1-192 EN EL LICEO NAVAL DE QUITO</v>
          </cell>
          <cell r="K345" t="str">
            <v xml:space="preserve">964009183 /  </v>
          </cell>
          <cell r="L345" t="str">
            <v/>
          </cell>
          <cell r="M345" t="str">
            <v>QUITO</v>
          </cell>
          <cell r="N345" t="str">
            <v>PICHINCHA</v>
          </cell>
          <cell r="O345" t="str">
            <v>QUITO</v>
          </cell>
        </row>
        <row r="346">
          <cell r="A346" t="str">
            <v>20003065239920</v>
          </cell>
          <cell r="B346">
            <v>495452</v>
          </cell>
          <cell r="C346" t="str">
            <v>20003065239920</v>
          </cell>
          <cell r="D346">
            <v>44938.504907407405</v>
          </cell>
          <cell r="E346" t="str">
            <v>CONECEL</v>
          </cell>
          <cell r="F346" t="str">
            <v>DESPACHO</v>
          </cell>
          <cell r="G346" t="str">
            <v>NORMAL</v>
          </cell>
          <cell r="H346" t="str">
            <v xml:space="preserve">HERNAN PATRICIO CHACON PESANTES / </v>
          </cell>
          <cell r="I346" t="str">
            <v>504315433</v>
          </cell>
          <cell r="J346" t="str">
            <v>LATACUNGA / IGNACIO FLORES / CALLE MELCHOR DE BENAVIDES Y FRANCISCO FARFAN EN CASA BLANCA DE DOS PISOS FRENTE A LA COOP LA SIRO</v>
          </cell>
          <cell r="K346" t="str">
            <v xml:space="preserve">979369438 /  </v>
          </cell>
          <cell r="L346" t="str">
            <v/>
          </cell>
          <cell r="M346" t="str">
            <v>LATACUNGA</v>
          </cell>
          <cell r="N346" t="str">
            <v>COTOPAXI</v>
          </cell>
          <cell r="O346" t="str">
            <v>LATACUNGA</v>
          </cell>
        </row>
        <row r="347">
          <cell r="A347" t="str">
            <v>20003063949410</v>
          </cell>
          <cell r="B347">
            <v>495451</v>
          </cell>
          <cell r="C347" t="str">
            <v>20003063949410</v>
          </cell>
          <cell r="D347">
            <v>44938.504907407405</v>
          </cell>
          <cell r="E347" t="str">
            <v>CONECEL</v>
          </cell>
          <cell r="F347" t="str">
            <v>DESPACHO</v>
          </cell>
          <cell r="G347" t="str">
            <v>NORMAL</v>
          </cell>
          <cell r="H347" t="str">
            <v xml:space="preserve">CRISTINA JESSIBEL QUISPE SOTALIN / </v>
          </cell>
          <cell r="I347" t="str">
            <v>1804059416</v>
          </cell>
          <cell r="J347" t="str">
            <v>AMBATO / HUACHI CHICO / RIO CUTUCHI Y RIO COCA RESTAURANTE FRIES CHIKEN XPRESS A MEDIA CUADRA DE LA ESPLANADA DEL MUNICIPIO DE AMBATO A 1CDR DE LA UNIV TECNICA DE AMBATO</v>
          </cell>
          <cell r="K347" t="str">
            <v>979000830 /  995902116/0981510162</v>
          </cell>
          <cell r="M347" t="str">
            <v>AMBATO</v>
          </cell>
          <cell r="N347" t="str">
            <v>TUNGURAHUA</v>
          </cell>
          <cell r="O347" t="str">
            <v>AMBATO</v>
          </cell>
        </row>
        <row r="348">
          <cell r="A348" t="str">
            <v>20003065259741</v>
          </cell>
          <cell r="B348">
            <v>495450</v>
          </cell>
          <cell r="C348" t="str">
            <v>20003065259741</v>
          </cell>
          <cell r="D348">
            <v>44938.504907407405</v>
          </cell>
          <cell r="E348" t="str">
            <v>CONECEL</v>
          </cell>
          <cell r="F348" t="str">
            <v>DESPACHO</v>
          </cell>
          <cell r="G348" t="str">
            <v>NORMAL</v>
          </cell>
          <cell r="H348" t="str">
            <v xml:space="preserve">BRELLA DEYSI VELEZ CATAGUA / </v>
          </cell>
          <cell r="I348" t="str">
            <v>1306349372</v>
          </cell>
          <cell r="J348" t="str">
            <v>PORTOVIEJO / ANDRES DE VERA / CALLE MEXICO Y JUNIN/DIAGONAL AL PARQUE DEL NINO /ENCERRAMIENTO AMARILLO CASA DE UN PISO COLOR BLANCO</v>
          </cell>
          <cell r="K348" t="str">
            <v>963926668 /  989651292</v>
          </cell>
          <cell r="M348" t="str">
            <v>PORTOVIEJO</v>
          </cell>
          <cell r="N348" t="str">
            <v>MANABI</v>
          </cell>
          <cell r="O348" t="str">
            <v>PORTOVIEJO</v>
          </cell>
        </row>
        <row r="349">
          <cell r="A349" t="str">
            <v>20003065265429</v>
          </cell>
          <cell r="B349">
            <v>495449</v>
          </cell>
          <cell r="C349" t="str">
            <v>20003065265429</v>
          </cell>
          <cell r="D349">
            <v>44938.504907407405</v>
          </cell>
          <cell r="E349" t="str">
            <v>CONECEL</v>
          </cell>
          <cell r="F349" t="str">
            <v>DESPACHO</v>
          </cell>
          <cell r="G349" t="str">
            <v>NORMAL</v>
          </cell>
          <cell r="H349" t="str">
            <v xml:space="preserve">GERARDO DANIEL POZO GARCIA / </v>
          </cell>
          <cell r="I349" t="str">
            <v>1718609926</v>
          </cell>
          <cell r="J349" t="str">
            <v>QUITO / CALACALI / KM 7 VIA CALACALI /BODEGAS DEL TIA JUNTO A LA GASOLINERA TERPEL Y AL PARQUE INDUSTRIAL CALACI PARK</v>
          </cell>
          <cell r="K349" t="str">
            <v xml:space="preserve">984671832 /  </v>
          </cell>
          <cell r="L349" t="str">
            <v/>
          </cell>
          <cell r="M349" t="str">
            <v>QUITO</v>
          </cell>
          <cell r="N349" t="str">
            <v>PICHINCHA</v>
          </cell>
          <cell r="O349" t="str">
            <v>QUITO</v>
          </cell>
        </row>
        <row r="350">
          <cell r="A350" t="str">
            <v>20003065239596</v>
          </cell>
          <cell r="B350">
            <v>495448</v>
          </cell>
          <cell r="C350" t="str">
            <v>20003065239596</v>
          </cell>
          <cell r="D350">
            <v>44938.504907407405</v>
          </cell>
          <cell r="E350" t="str">
            <v>CONECEL</v>
          </cell>
          <cell r="F350" t="str">
            <v>DESPACHO</v>
          </cell>
          <cell r="G350" t="str">
            <v>NORMAL</v>
          </cell>
          <cell r="H350" t="str">
            <v xml:space="preserve">RICHARD ALEXIS SIMBANA SHUGULI / </v>
          </cell>
          <cell r="I350" t="str">
            <v>1722043039</v>
          </cell>
          <cell r="J350" t="str">
            <v>QUITO / PONCEANO / AV GALO PLAZA LASSO Y DE LOS ACEITUNOS RECIBEN EN BANCO DEL PICHINCHA A 1 CUADRA DEL PARQUE DE LOS RECUERDOS</v>
          </cell>
          <cell r="K350" t="str">
            <v>963713771 /  998974713</v>
          </cell>
          <cell r="L350" t="str">
            <v/>
          </cell>
          <cell r="M350" t="str">
            <v>QUITO</v>
          </cell>
          <cell r="N350" t="str">
            <v>PICHINCHA</v>
          </cell>
          <cell r="O350" t="str">
            <v>QUITO</v>
          </cell>
        </row>
        <row r="351">
          <cell r="A351" t="str">
            <v>20003065261122</v>
          </cell>
          <cell r="B351">
            <v>495447</v>
          </cell>
          <cell r="C351" t="str">
            <v>20003065261122</v>
          </cell>
          <cell r="D351">
            <v>44938.504907407405</v>
          </cell>
          <cell r="E351" t="str">
            <v>CONECEL</v>
          </cell>
          <cell r="F351" t="str">
            <v>DESPACHO</v>
          </cell>
          <cell r="G351" t="str">
            <v>NORMAL</v>
          </cell>
          <cell r="H351" t="str">
            <v xml:space="preserve">MONICA ALEXANDRA CAZAR ANDRADE / </v>
          </cell>
          <cell r="I351" t="str">
            <v>1003037460</v>
          </cell>
          <cell r="J351" t="str">
            <v>QUITO / CALDERON / ENTRADA LLANO GRANDE CALLE 25 DE NOVIEMBRE Y VIRGEN DEL CARMEN CONJUNTO EL ROBLE VILLA 29-11 ALADO EX TERMINAL</v>
          </cell>
          <cell r="K351" t="str">
            <v>993343473 /  999430131</v>
          </cell>
          <cell r="L351" t="str">
            <v/>
          </cell>
          <cell r="M351" t="str">
            <v>QUITO</v>
          </cell>
          <cell r="N351" t="str">
            <v>PICHINCHA</v>
          </cell>
          <cell r="O351" t="str">
            <v>QUITO</v>
          </cell>
        </row>
        <row r="352">
          <cell r="A352" t="str">
            <v>20003065256880</v>
          </cell>
          <cell r="B352">
            <v>495446</v>
          </cell>
          <cell r="C352" t="str">
            <v>20003065256880</v>
          </cell>
          <cell r="D352">
            <v>44938.504907407405</v>
          </cell>
          <cell r="E352" t="str">
            <v>CONECEL</v>
          </cell>
          <cell r="F352" t="str">
            <v>DESPACHO</v>
          </cell>
          <cell r="G352" t="str">
            <v>NORMAL</v>
          </cell>
          <cell r="H352" t="str">
            <v xml:space="preserve">ANGEL DANIEL OLEAS DOMINGUEZ / </v>
          </cell>
          <cell r="I352" t="str">
            <v>604423681</v>
          </cell>
          <cell r="J352" t="str">
            <v>RIOBAMBA / LIZARZABURU / BARRIO LAS ACACIAS AV LIZARZABURU Y JOSE DE PINTO CASA DE UN PISO COLOR NARANJA DIAGONAL A LA GASOLINERA TERPEL</v>
          </cell>
          <cell r="K352" t="str">
            <v>984952556 /  994907238</v>
          </cell>
          <cell r="M352" t="str">
            <v>RIOBAMBA</v>
          </cell>
          <cell r="N352" t="str">
            <v>CHIMBORAZO</v>
          </cell>
          <cell r="O352" t="str">
            <v>RIOBAMBA</v>
          </cell>
        </row>
        <row r="353">
          <cell r="A353" t="str">
            <v>20003065676182</v>
          </cell>
          <cell r="B353">
            <v>495445</v>
          </cell>
          <cell r="C353" t="str">
            <v>20003065676182</v>
          </cell>
          <cell r="D353">
            <v>44938.504907407405</v>
          </cell>
          <cell r="E353" t="str">
            <v>CONECEL</v>
          </cell>
          <cell r="F353" t="str">
            <v>DESPACHO</v>
          </cell>
          <cell r="G353" t="str">
            <v>NORMAL</v>
          </cell>
          <cell r="H353" t="str">
            <v xml:space="preserve">JESSICA MARIA SACON ANGULO / </v>
          </cell>
          <cell r="I353" t="str">
            <v>1311147001</v>
          </cell>
          <cell r="J353" t="str">
            <v>CUENCA / SININCAY / SECTOR ROSAS LOMAS MZ 43 CALLE MANUEL ANTONIO Y PATAMARCA CASA DE UN PISO DE MADERA A UNA CUADRA DE LAS CANCHAS DE LAS TRES CRUCES</v>
          </cell>
          <cell r="K353" t="str">
            <v>996308433 /  986576263</v>
          </cell>
          <cell r="L353" t="str">
            <v/>
          </cell>
          <cell r="M353" t="str">
            <v>CUENCA</v>
          </cell>
          <cell r="N353" t="str">
            <v>AZUAY</v>
          </cell>
          <cell r="O353" t="str">
            <v>CUENCA</v>
          </cell>
        </row>
        <row r="354">
          <cell r="A354" t="str">
            <v>20003064378484</v>
          </cell>
          <cell r="B354">
            <v>495444</v>
          </cell>
          <cell r="C354" t="str">
            <v>20003064378484</v>
          </cell>
          <cell r="D354">
            <v>44938.504907407405</v>
          </cell>
          <cell r="E354" t="str">
            <v>CONECEL</v>
          </cell>
          <cell r="F354" t="str">
            <v>DESPACHO</v>
          </cell>
          <cell r="G354" t="str">
            <v>NORMAL</v>
          </cell>
          <cell r="H354" t="str">
            <v xml:space="preserve">MAYRA ALEJANDRA GUIJARRO TORRES / </v>
          </cell>
          <cell r="I354" t="str">
            <v>1719082065</v>
          </cell>
          <cell r="J354" t="str">
            <v>QUITO / TUMBACO / CONJUNTO LOS YUCOS 3 CALLE DE LAS ORQUIDEAS Y AV RUTA VIVA CERCA DE LA CEVICHELAS 593 Y AL RESTAURANTE IDEAL PARA FAMILIAS</v>
          </cell>
          <cell r="K354" t="str">
            <v xml:space="preserve">999733465 /  </v>
          </cell>
          <cell r="L354" t="str">
            <v/>
          </cell>
          <cell r="M354" t="str">
            <v>QUITO</v>
          </cell>
          <cell r="N354" t="str">
            <v>PICHINCHA</v>
          </cell>
          <cell r="O354" t="str">
            <v>QUITO</v>
          </cell>
        </row>
        <row r="355">
          <cell r="A355" t="str">
            <v>20003064369975</v>
          </cell>
          <cell r="B355">
            <v>495443</v>
          </cell>
          <cell r="C355" t="str">
            <v>20003064369975</v>
          </cell>
          <cell r="D355">
            <v>44938.504907407405</v>
          </cell>
          <cell r="E355" t="str">
            <v>CONECEL</v>
          </cell>
          <cell r="F355" t="str">
            <v>DESPACHO</v>
          </cell>
          <cell r="G355" t="str">
            <v>NORMAL</v>
          </cell>
          <cell r="H355" t="str">
            <v xml:space="preserve">DAVID JARAMILLO YANEZ / </v>
          </cell>
          <cell r="I355" t="str">
            <v>1720776846</v>
          </cell>
          <cell r="J355" t="str">
            <v>QUITO / SOLANDA / COOP EL CARMEN OE3-420 Y AYAPAMBA CASA DE 2 PISOS FRENTE AL PARQUE DEL BARRIO RUMINAHUI A MEDIA CUADRA DEL JM MEDISALUD</v>
          </cell>
          <cell r="K355" t="str">
            <v>999034964 /  990566567</v>
          </cell>
          <cell r="M355" t="str">
            <v>QUITO</v>
          </cell>
          <cell r="N355" t="str">
            <v>PICHINCHA</v>
          </cell>
          <cell r="O355" t="str">
            <v>QUITO</v>
          </cell>
        </row>
        <row r="356">
          <cell r="A356" t="str">
            <v>20003065260885</v>
          </cell>
          <cell r="B356">
            <v>495442</v>
          </cell>
          <cell r="C356" t="str">
            <v>20003065260885</v>
          </cell>
          <cell r="D356">
            <v>44938.504907407405</v>
          </cell>
          <cell r="E356" t="str">
            <v>CONECEL</v>
          </cell>
          <cell r="F356" t="str">
            <v>DESPACHO</v>
          </cell>
          <cell r="G356" t="str">
            <v>NORMAL</v>
          </cell>
          <cell r="H356" t="str">
            <v xml:space="preserve">ANABEL KATERINE MARIN LIMA / </v>
          </cell>
          <cell r="I356" t="str">
            <v>1650008392</v>
          </cell>
          <cell r="J356" t="str">
            <v>QUITO / FERROVIARIA / DELFIN TREVINO 530-594 Y UGALDE AL LADO DE VIVERES LAS LAJAS/CERCA A CENTRO INFANTIL MI MUNDO DE COLORES</v>
          </cell>
          <cell r="K356" t="str">
            <v>963301639 /  979544283</v>
          </cell>
          <cell r="M356" t="str">
            <v>QUITO</v>
          </cell>
          <cell r="N356" t="str">
            <v>PICHINCHA</v>
          </cell>
          <cell r="O356" t="str">
            <v>QUITO</v>
          </cell>
        </row>
        <row r="357">
          <cell r="A357" t="str">
            <v>20003065225889</v>
          </cell>
          <cell r="B357">
            <v>495441</v>
          </cell>
          <cell r="C357" t="str">
            <v>20003065225889</v>
          </cell>
          <cell r="D357">
            <v>44938.504907407405</v>
          </cell>
          <cell r="E357" t="str">
            <v>CONECEL</v>
          </cell>
          <cell r="F357" t="str">
            <v>DESPACHO</v>
          </cell>
          <cell r="G357" t="str">
            <v>NORMAL</v>
          </cell>
          <cell r="H357" t="str">
            <v xml:space="preserve">DANNY XAVIER MALDONADO ULLOA / </v>
          </cell>
          <cell r="I357" t="str">
            <v>1719245886</v>
          </cell>
          <cell r="J357" t="str">
            <v>QUITO / INAQUITO / AV. REPUBLICA DE EL SALVADOR Y PORTUGAL 2DO PISO EDIFICIO PLAZA KENDO, AL LADO DE TORO ROSSO BEER &amp; GRIL</v>
          </cell>
          <cell r="K357" t="str">
            <v>998115746 /  980489803</v>
          </cell>
          <cell r="L357" t="str">
            <v/>
          </cell>
          <cell r="M357" t="str">
            <v>QUITO</v>
          </cell>
          <cell r="N357" t="str">
            <v>PICHINCHA</v>
          </cell>
          <cell r="O357" t="str">
            <v>QUITO</v>
          </cell>
        </row>
        <row r="358">
          <cell r="A358" t="str">
            <v>20003065225311</v>
          </cell>
          <cell r="B358">
            <v>495440</v>
          </cell>
          <cell r="C358" t="str">
            <v>20003065225311</v>
          </cell>
          <cell r="D358">
            <v>44938.504907407405</v>
          </cell>
          <cell r="E358" t="str">
            <v>CONECEL</v>
          </cell>
          <cell r="F358" t="str">
            <v>DESPACHO</v>
          </cell>
          <cell r="G358" t="str">
            <v>NORMAL</v>
          </cell>
          <cell r="H358" t="str">
            <v xml:space="preserve">ALEJANDRA PAOLA ALARCON VITERI / </v>
          </cell>
          <cell r="I358" t="str">
            <v>1719147751</v>
          </cell>
          <cell r="J358" t="str">
            <v>QUITO / MARISCAL SUCRE / AV GRAL IGNACIO DE VEINTIMILLA E9-26 Y LEONIDAS PL.GUTIERREZ/REF:MISMO EDIFICIO UZIEL BUSINESS CENTER./A LADO DE EL TAITA CEVICHOCHO</v>
          </cell>
          <cell r="K358" t="str">
            <v>962545096 /  991017901</v>
          </cell>
          <cell r="L358" t="str">
            <v/>
          </cell>
          <cell r="M358" t="str">
            <v>QUITO</v>
          </cell>
          <cell r="N358" t="str">
            <v>PICHINCHA</v>
          </cell>
          <cell r="O358" t="str">
            <v>QUITO</v>
          </cell>
        </row>
        <row r="359">
          <cell r="A359" t="str">
            <v>FTSTO00141</v>
          </cell>
          <cell r="B359">
            <v>495255</v>
          </cell>
          <cell r="C359" t="str">
            <v>FTSTO00141</v>
          </cell>
          <cell r="D359">
            <v>44938.395671296297</v>
          </cell>
          <cell r="E359" t="str">
            <v>CONECEL_DOCUMENTOS</v>
          </cell>
          <cell r="F359" t="str">
            <v>DESPACHO</v>
          </cell>
          <cell r="H359" t="str">
            <v>FERNANDA SABANO</v>
          </cell>
          <cell r="J359" t="str">
            <v>RETIRA AGENCIA TRAMACO STO DOMINGO VIA QUEVEDO</v>
          </cell>
          <cell r="M359" t="str">
            <v>230101</v>
          </cell>
        </row>
        <row r="360">
          <cell r="A360" t="str">
            <v>20003065230022</v>
          </cell>
          <cell r="B360">
            <v>495101</v>
          </cell>
          <cell r="C360" t="str">
            <v>20003065230022</v>
          </cell>
          <cell r="D360">
            <v>44937.712916666664</v>
          </cell>
          <cell r="E360" t="str">
            <v>CONECEL</v>
          </cell>
          <cell r="F360" t="str">
            <v>DESPACHO</v>
          </cell>
          <cell r="G360" t="str">
            <v>NORMAL</v>
          </cell>
          <cell r="H360" t="str">
            <v xml:space="preserve">ROMULO EVARISTO HUNGRIA CAICEDO / </v>
          </cell>
          <cell r="I360" t="str">
            <v>911766079</v>
          </cell>
          <cell r="J360" t="str">
            <v>MILAGRO / MILAGRO / AV MARISCAL SUCRE KM 1.5 EN EL COMPLEJO HERMANO RUIZ POR LLEGAR AL ASENTAMIENTO DE BASURA DEL MUNICIPIO</v>
          </cell>
          <cell r="K360" t="str">
            <v xml:space="preserve">962984217 /  </v>
          </cell>
          <cell r="M360" t="str">
            <v>MILAGRO</v>
          </cell>
          <cell r="N360" t="str">
            <v>GUAYAS</v>
          </cell>
          <cell r="O360" t="str">
            <v>MILAGRO</v>
          </cell>
        </row>
        <row r="361">
          <cell r="A361" t="str">
            <v>20003065263473</v>
          </cell>
          <cell r="B361">
            <v>495100</v>
          </cell>
          <cell r="C361" t="str">
            <v>20003065263473</v>
          </cell>
          <cell r="D361">
            <v>44937.712916666664</v>
          </cell>
          <cell r="E361" t="str">
            <v>CONECEL</v>
          </cell>
          <cell r="F361" t="str">
            <v>DESPACHO</v>
          </cell>
          <cell r="G361" t="str">
            <v>NORMAL</v>
          </cell>
          <cell r="H361" t="str">
            <v xml:space="preserve">WALTER EDGARDO HERRERA PALADINES / </v>
          </cell>
          <cell r="I361" t="str">
            <v>1314610658</v>
          </cell>
          <cell r="J361" t="str">
            <v>PORTOVIEJO / ANDRES DE VERA / AV DEL EJERCITO Y SEXTA TRANSVERSAL EN SERVICIO DE ASISTENCIA DE COMPUTADORAS VACUD TC FRENTE A PANALERA CHAVITO</v>
          </cell>
          <cell r="K361" t="str">
            <v>963709134 /  997409389</v>
          </cell>
          <cell r="L361" t="str">
            <v/>
          </cell>
          <cell r="M361" t="str">
            <v>PORTOVIEJO</v>
          </cell>
          <cell r="N361" t="str">
            <v>MANABI</v>
          </cell>
          <cell r="O361" t="str">
            <v>PORTOVIEJO</v>
          </cell>
        </row>
        <row r="362">
          <cell r="A362" t="str">
            <v>20003065226391</v>
          </cell>
          <cell r="B362">
            <v>495099</v>
          </cell>
          <cell r="C362" t="str">
            <v>20003065226391</v>
          </cell>
          <cell r="D362">
            <v>44937.712916666664</v>
          </cell>
          <cell r="E362" t="str">
            <v>CONECEL</v>
          </cell>
          <cell r="F362" t="str">
            <v>DESPACHO</v>
          </cell>
          <cell r="G362" t="str">
            <v>NORMAL</v>
          </cell>
          <cell r="H362" t="str">
            <v xml:space="preserve">JUAN BAUTISTA AVEIGA VELEZ / </v>
          </cell>
          <cell r="I362" t="str">
            <v>1317016689</v>
          </cell>
          <cell r="J362" t="str">
            <v>MANTA / TARQUI / CALLE 18 Y AV 37 JUNTO A LA CLINICA OSTICOL EN UNA CASA DE BLOQUE DE DOS PISOS CON PUERTA PLOMA</v>
          </cell>
          <cell r="K362" t="str">
            <v>963885133 /  979684904</v>
          </cell>
          <cell r="L362" t="str">
            <v/>
          </cell>
          <cell r="M362" t="str">
            <v>MANTA</v>
          </cell>
          <cell r="N362" t="str">
            <v>MANABI</v>
          </cell>
          <cell r="O362" t="str">
            <v>MANTA</v>
          </cell>
        </row>
        <row r="363">
          <cell r="A363" t="str">
            <v>20003064375794</v>
          </cell>
          <cell r="B363">
            <v>495098</v>
          </cell>
          <cell r="C363" t="str">
            <v>20003064375794</v>
          </cell>
          <cell r="D363">
            <v>44937.712916666664</v>
          </cell>
          <cell r="E363" t="str">
            <v>CONECEL</v>
          </cell>
          <cell r="F363" t="str">
            <v>DESPACHO</v>
          </cell>
          <cell r="G363" t="str">
            <v>NORMAL</v>
          </cell>
          <cell r="H363" t="str">
            <v>ELSA GABRIELA GUERRA SALAZAR / ALDAS LLORE MAURICIO BENJAMIN</v>
          </cell>
          <cell r="I363" t="str">
            <v>401656830</v>
          </cell>
          <cell r="J363" t="str">
            <v>IBARRA / EL SAGRARIO / AV 13 DE ABRIL Y CALLE ZARUMA LOTE 6 CASA DE DOS PISOS A UNA CUADRA DEL PATIO DE RETENCION VEHICULAR</v>
          </cell>
          <cell r="K363" t="str">
            <v>984907725 /  982904109</v>
          </cell>
          <cell r="L363" t="str">
            <v/>
          </cell>
          <cell r="M363" t="str">
            <v>IBARRA</v>
          </cell>
          <cell r="N363" t="str">
            <v>IMBABURA</v>
          </cell>
          <cell r="O363" t="str">
            <v>IBARRA</v>
          </cell>
        </row>
        <row r="364">
          <cell r="A364" t="str">
            <v>20003056034417</v>
          </cell>
          <cell r="B364">
            <v>495097</v>
          </cell>
          <cell r="C364" t="str">
            <v>20003056034417</v>
          </cell>
          <cell r="D364">
            <v>44937.712916666664</v>
          </cell>
          <cell r="E364" t="str">
            <v>CONECEL</v>
          </cell>
          <cell r="F364" t="str">
            <v>DESPACHO</v>
          </cell>
          <cell r="G364" t="str">
            <v>NORMAL</v>
          </cell>
          <cell r="H364" t="str">
            <v>KELVIN ANTHONNY PADILLA MEDINA / PADILLA MEDINA JEAN POOL</v>
          </cell>
          <cell r="I364" t="str">
            <v>202702932</v>
          </cell>
          <cell r="J364" t="str">
            <v>GUARANDA / GUARANDA / CALLE CONVENCION DE 1884 ENTRE GARCIA MORENO Y 10 DE AGOSTO FRENTE A DISTRUBUIDOR DE CLARO EN LA CASA N54</v>
          </cell>
          <cell r="K364" t="str">
            <v xml:space="preserve">987644991 /  </v>
          </cell>
          <cell r="M364" t="str">
            <v>GUARANDA</v>
          </cell>
          <cell r="N364" t="str">
            <v>BOLIVAR</v>
          </cell>
          <cell r="O364" t="str">
            <v>GUARANDA</v>
          </cell>
        </row>
        <row r="365">
          <cell r="A365" t="str">
            <v>20003064366670</v>
          </cell>
          <cell r="B365">
            <v>495096</v>
          </cell>
          <cell r="C365" t="str">
            <v>20003064366670</v>
          </cell>
          <cell r="D365">
            <v>44937.712916666664</v>
          </cell>
          <cell r="E365" t="str">
            <v>CONECEL</v>
          </cell>
          <cell r="F365" t="str">
            <v>DESPACHO</v>
          </cell>
          <cell r="G365" t="str">
            <v>NORMAL</v>
          </cell>
          <cell r="H365" t="str">
            <v>JOSE ABEL MOPOSITA GUAITA / CALVA JARAMILLO BELGICA NOEMI</v>
          </cell>
          <cell r="I365" t="str">
            <v>1801944230</v>
          </cell>
          <cell r="J365" t="str">
            <v>AMBATO / HUACHI LORETO / SECTOR EL ARBOLITO CALLE DAQUILEMA Y PICHINCHA FRENTE A FARBICA DICALSIP</v>
          </cell>
          <cell r="K365" t="str">
            <v>991377447 /  984056305</v>
          </cell>
          <cell r="M365" t="str">
            <v>AMBATO</v>
          </cell>
          <cell r="N365" t="str">
            <v>TUNGURAHUA</v>
          </cell>
          <cell r="O365" t="str">
            <v>AMBATO</v>
          </cell>
        </row>
        <row r="366">
          <cell r="A366" t="str">
            <v>20003064380475</v>
          </cell>
          <cell r="B366">
            <v>495095</v>
          </cell>
          <cell r="C366" t="str">
            <v>20003064380475</v>
          </cell>
          <cell r="D366">
            <v>44937.712916666664</v>
          </cell>
          <cell r="E366" t="str">
            <v>CONECEL</v>
          </cell>
          <cell r="F366" t="str">
            <v>DESPACHO</v>
          </cell>
          <cell r="G366" t="str">
            <v>NORMAL</v>
          </cell>
          <cell r="H366" t="str">
            <v>ELIAS ADRIAN ARROBO SEGOVIA / MARIA EPIFANIA SEGOVIA CRUZ</v>
          </cell>
          <cell r="I366" t="str">
            <v>957073299</v>
          </cell>
          <cell r="J366" t="str">
            <v>GUAYAQUIL / LETAMENDI / CALLE GARCIA GOYENA 27-20 Y JOAQUIN GALLEGOS CASA DE COLOR PIEL Y PUERTA CAFE DE UN PISO FRENTE A UNA TIENDA DE VIVERES</v>
          </cell>
          <cell r="K366" t="str">
            <v xml:space="preserve">996966918 /  </v>
          </cell>
          <cell r="M366" t="str">
            <v>GUAYAQUIL</v>
          </cell>
          <cell r="N366" t="str">
            <v>GUAYAS</v>
          </cell>
          <cell r="O366" t="str">
            <v>GUAYAQUIL</v>
          </cell>
        </row>
        <row r="367">
          <cell r="A367" t="str">
            <v>20003065223429</v>
          </cell>
          <cell r="B367">
            <v>495094</v>
          </cell>
          <cell r="C367" t="str">
            <v>20003065223429</v>
          </cell>
          <cell r="D367">
            <v>44937.712916666664</v>
          </cell>
          <cell r="E367" t="str">
            <v>CONECEL</v>
          </cell>
          <cell r="F367" t="str">
            <v>DESPACHO</v>
          </cell>
          <cell r="G367" t="str">
            <v>NORMAL</v>
          </cell>
          <cell r="H367" t="str">
            <v xml:space="preserve">ERICSON MANUEL LICUY CHONGO / </v>
          </cell>
          <cell r="I367" t="str">
            <v>1550074395</v>
          </cell>
          <cell r="J367" t="str">
            <v>ESMERALDAS / 5DE AGOSTO / BATALLON INFANTERIA MOTORIZADO NUM13 ESMERALDAS/CALLE CARR. ESMERALDAS Y AV CAPT. LUIS BURNEO/FRENTE AL COMANDO DE LA POLICIA</v>
          </cell>
          <cell r="K367" t="str">
            <v>994468063 /  984062269</v>
          </cell>
          <cell r="L367" t="str">
            <v/>
          </cell>
          <cell r="M367" t="str">
            <v>ESMERALDAS</v>
          </cell>
          <cell r="N367" t="str">
            <v>ESMERALDAS</v>
          </cell>
          <cell r="O367" t="str">
            <v>ESMERALDAS</v>
          </cell>
        </row>
        <row r="368">
          <cell r="A368" t="str">
            <v>20003065250108</v>
          </cell>
          <cell r="B368">
            <v>495093</v>
          </cell>
          <cell r="C368" t="str">
            <v>20003065250108</v>
          </cell>
          <cell r="D368">
            <v>44937.712916666664</v>
          </cell>
          <cell r="E368" t="str">
            <v>CONECEL</v>
          </cell>
          <cell r="F368" t="str">
            <v>DESPACHO</v>
          </cell>
          <cell r="G368" t="str">
            <v>NORMAL</v>
          </cell>
          <cell r="H368" t="str">
            <v xml:space="preserve">JOEL FABIAN TIGRERO DEL PEZO / </v>
          </cell>
          <cell r="I368" t="str">
            <v>2450322223</v>
          </cell>
          <cell r="J368" t="str">
            <v>SANTA ELENA / SANTA ELENA / BARRIO CENTENARIO CLL 14 Y AV 10B CSA ESQUINERA 1P CLR CRM REF 1 CDRA RECUPERACION DE LA ALBARRADA JOSE LUIS TAMAYO/2 CDRA MONUMENTO A VICENTE ROCAFUERT</v>
          </cell>
          <cell r="K368" t="str">
            <v xml:space="preserve">962989583 /  </v>
          </cell>
          <cell r="L368" t="str">
            <v/>
          </cell>
          <cell r="M368" t="str">
            <v>SANTA ELENA</v>
          </cell>
          <cell r="N368" t="str">
            <v>SANTAELENA</v>
          </cell>
          <cell r="O368" t="str">
            <v>SANTA ELENA</v>
          </cell>
        </row>
        <row r="369">
          <cell r="A369" t="str">
            <v>20003062545774</v>
          </cell>
          <cell r="B369">
            <v>495092</v>
          </cell>
          <cell r="C369" t="str">
            <v>20003062545774</v>
          </cell>
          <cell r="D369">
            <v>44937.712916666664</v>
          </cell>
          <cell r="E369" t="str">
            <v>CONECEL</v>
          </cell>
          <cell r="F369" t="str">
            <v>DESPACHO</v>
          </cell>
          <cell r="G369" t="str">
            <v>NORMAL</v>
          </cell>
          <cell r="H369" t="str">
            <v xml:space="preserve">MARITZA LUCIA INTRIAGO REYES / </v>
          </cell>
          <cell r="I369" t="str">
            <v>1308368016</v>
          </cell>
          <cell r="J369" t="str">
            <v>MANTA / TARQUI / BARRIO LA VCTORIA CALLE 118 Y AV 111 REF VIVE CERCA DEL COLEGIO SENECA CASA 3 PS COLOR BEIGE DIAGONAL AL COMERCIAL KEFER</v>
          </cell>
          <cell r="K369" t="str">
            <v xml:space="preserve">980325125 /  </v>
          </cell>
          <cell r="L369" t="str">
            <v/>
          </cell>
          <cell r="M369" t="str">
            <v>MANTA</v>
          </cell>
          <cell r="N369" t="str">
            <v>MANABI</v>
          </cell>
          <cell r="O369" t="str">
            <v>MANTA</v>
          </cell>
        </row>
        <row r="370">
          <cell r="A370" t="str">
            <v>20003065256206</v>
          </cell>
          <cell r="B370">
            <v>495091</v>
          </cell>
          <cell r="C370" t="str">
            <v>20003065256206</v>
          </cell>
          <cell r="D370">
            <v>44937.712916666664</v>
          </cell>
          <cell r="E370" t="str">
            <v>CONECEL</v>
          </cell>
          <cell r="F370" t="str">
            <v>DESPACHO</v>
          </cell>
          <cell r="G370" t="str">
            <v>NORMAL</v>
          </cell>
          <cell r="H370" t="str">
            <v xml:space="preserve">GLENDA MISHELL ZUMBA SANCHEZ / </v>
          </cell>
          <cell r="I370" t="str">
            <v>751045139</v>
          </cell>
          <cell r="J370" t="str">
            <v>MACHALA / PUERTO BOLIVAR / AV BOLIVAR MADERO VARGAS ENTRE AV 2DA SUR Y CALLE CARRERA12AVA OESTE CASA CREMA DE 2 PISOS A UNA CUADRA DE LA ESCUELA VICTOR ANTONIO MORENO MOSQUERA</v>
          </cell>
          <cell r="K370" t="str">
            <v xml:space="preserve">985600643 /  </v>
          </cell>
          <cell r="M370" t="str">
            <v>MACHALA</v>
          </cell>
          <cell r="N370" t="str">
            <v>ELORO</v>
          </cell>
          <cell r="O370" t="str">
            <v>MACHALA</v>
          </cell>
        </row>
        <row r="371">
          <cell r="A371" t="str">
            <v>20003065239422</v>
          </cell>
          <cell r="B371">
            <v>495090</v>
          </cell>
          <cell r="C371" t="str">
            <v>20003065239422</v>
          </cell>
          <cell r="D371">
            <v>44937.712916666664</v>
          </cell>
          <cell r="E371" t="str">
            <v>CONECEL</v>
          </cell>
          <cell r="F371" t="str">
            <v>DESPACHO</v>
          </cell>
          <cell r="G371" t="str">
            <v>NORMAL</v>
          </cell>
          <cell r="H371" t="str">
            <v xml:space="preserve">JEAN CARLOS ZAMBRANO LOOR / </v>
          </cell>
          <cell r="I371" t="str">
            <v>1315858033</v>
          </cell>
          <cell r="J371" t="str">
            <v>MANTA / SAN MATEO / AV 4 DE NOVIEMBRE Y CALLE 320/GRUPO ROLDAN JAC MORTORS/DIAGONAL A LA GASOLINERA PRIMAX Y AL LADO DE IMPORTADORA ROLORTIZ CIA LTDA</v>
          </cell>
          <cell r="K371" t="str">
            <v>963928398 /  967387217/0939723542</v>
          </cell>
          <cell r="L371" t="str">
            <v/>
          </cell>
          <cell r="M371" t="str">
            <v>MANTA</v>
          </cell>
          <cell r="N371" t="str">
            <v>MANABI</v>
          </cell>
          <cell r="O371" t="str">
            <v>MANTA</v>
          </cell>
        </row>
        <row r="372">
          <cell r="A372" t="str">
            <v>20003065224381</v>
          </cell>
          <cell r="B372">
            <v>495089</v>
          </cell>
          <cell r="C372" t="str">
            <v>20003065224381</v>
          </cell>
          <cell r="D372">
            <v>44937.712916666664</v>
          </cell>
          <cell r="E372" t="str">
            <v>CONECEL</v>
          </cell>
          <cell r="F372" t="str">
            <v>DESPACHO</v>
          </cell>
          <cell r="G372" t="str">
            <v>NORMAL</v>
          </cell>
          <cell r="H372" t="str">
            <v xml:space="preserve">ANDY JOSUE MIRANDA ESTUPINAN / </v>
          </cell>
          <cell r="I372" t="str">
            <v>955012927</v>
          </cell>
          <cell r="J372" t="str">
            <v>MANTA / TARQUI / BRR JOCAY CALLES J6 Y CALLES J 11 A UNA CUADRA DE ESCUELA JORGE WASHINTON UILTIMA CASA DE 1 PISO COLOR BLANCO</v>
          </cell>
          <cell r="K372" t="str">
            <v>983597109 /  980583503</v>
          </cell>
          <cell r="L372" t="str">
            <v/>
          </cell>
          <cell r="M372" t="str">
            <v>MANTA</v>
          </cell>
          <cell r="N372" t="str">
            <v>MANABI</v>
          </cell>
          <cell r="O372" t="str">
            <v>MANTA</v>
          </cell>
        </row>
        <row r="373">
          <cell r="A373" t="str">
            <v>20003062122096</v>
          </cell>
          <cell r="B373">
            <v>495088</v>
          </cell>
          <cell r="C373" t="str">
            <v>20003062122096</v>
          </cell>
          <cell r="D373">
            <v>44937.712916666664</v>
          </cell>
          <cell r="E373" t="str">
            <v>CONECEL</v>
          </cell>
          <cell r="F373" t="str">
            <v>DESPACHO</v>
          </cell>
          <cell r="G373" t="str">
            <v>NORMAL</v>
          </cell>
          <cell r="H373" t="str">
            <v xml:space="preserve">DANNY SAUL PALACIOS CARBO / </v>
          </cell>
          <cell r="I373" t="str">
            <v>1719151076</v>
          </cell>
          <cell r="J373" t="str">
            <v>MACHALA / LA PROVIDENCIA / AV COLON TINOCO Y C. X CASA DE 4 PISOS SIN PINTAR AL LADO DE FARMACIA ECONOMICA Y AL FRENTE DE ASADERO DE POLLOS</v>
          </cell>
          <cell r="K373" t="str">
            <v xml:space="preserve">979000688 /  </v>
          </cell>
          <cell r="M373" t="str">
            <v>MACHALA</v>
          </cell>
          <cell r="N373" t="str">
            <v>ELORO</v>
          </cell>
          <cell r="O373" t="str">
            <v>MACHALA</v>
          </cell>
        </row>
        <row r="374">
          <cell r="A374" t="str">
            <v>20003065212609</v>
          </cell>
          <cell r="B374">
            <v>495087</v>
          </cell>
          <cell r="C374" t="str">
            <v>20003065212609</v>
          </cell>
          <cell r="D374">
            <v>44937.712916666664</v>
          </cell>
          <cell r="E374" t="str">
            <v>CONECEL</v>
          </cell>
          <cell r="F374" t="str">
            <v>DESPACHO</v>
          </cell>
          <cell r="G374" t="str">
            <v>NORMAL</v>
          </cell>
          <cell r="H374" t="str">
            <v xml:space="preserve">RUTH ISABEL VASQUEZ CORREA / </v>
          </cell>
          <cell r="I374" t="str">
            <v>1722302500</v>
          </cell>
          <cell r="J374" t="str">
            <v>QUITO / CONOCOTO / BARRIO SAN MIGUEL DE CONOCOTO CALLE LINO MARIA FLORES CASA DE COLOR ROSADO DE UN PISO DIAGONAL A LA IGLESIA DE CONOCOTO</v>
          </cell>
          <cell r="K374" t="str">
            <v xml:space="preserve">979291402 /  </v>
          </cell>
          <cell r="L374" t="str">
            <v/>
          </cell>
          <cell r="M374" t="str">
            <v>QUITO</v>
          </cell>
          <cell r="N374" t="str">
            <v>PICHINCHA</v>
          </cell>
          <cell r="O374" t="str">
            <v>QUITO</v>
          </cell>
        </row>
        <row r="375">
          <cell r="A375" t="str">
            <v>20003064354836</v>
          </cell>
          <cell r="B375">
            <v>495086</v>
          </cell>
          <cell r="C375" t="str">
            <v>20003064354836</v>
          </cell>
          <cell r="D375">
            <v>44937.712916666664</v>
          </cell>
          <cell r="E375" t="str">
            <v>CONECEL</v>
          </cell>
          <cell r="F375" t="str">
            <v>DESPACHO</v>
          </cell>
          <cell r="G375" t="str">
            <v>NORMAL</v>
          </cell>
          <cell r="H375" t="str">
            <v xml:space="preserve">NURIA FLORES ACEVEDO / </v>
          </cell>
          <cell r="I375" t="str">
            <v>1757661697</v>
          </cell>
          <cell r="J375" t="str">
            <v>QUITO / SAN ANTONIO / CALLE 13 DE JUNIO Y ADALBERTO ANDRADE E2 CASA DE DOS PISOS COLOR VERDE FRENTE A UNA MECANICA</v>
          </cell>
          <cell r="K375" t="str">
            <v>963934411 /  995539813</v>
          </cell>
          <cell r="M375" t="str">
            <v>QUITO</v>
          </cell>
          <cell r="N375" t="str">
            <v>PICHINCHA</v>
          </cell>
          <cell r="O375" t="str">
            <v>QUITO</v>
          </cell>
        </row>
        <row r="376">
          <cell r="A376" t="str">
            <v>20003065225243</v>
          </cell>
          <cell r="B376">
            <v>495085</v>
          </cell>
          <cell r="C376" t="str">
            <v>20003065225243</v>
          </cell>
          <cell r="D376">
            <v>44937.712916666664</v>
          </cell>
          <cell r="E376" t="str">
            <v>CONECEL</v>
          </cell>
          <cell r="F376" t="str">
            <v>DESPACHO</v>
          </cell>
          <cell r="G376" t="str">
            <v>NORMAL</v>
          </cell>
          <cell r="H376" t="str">
            <v xml:space="preserve">DIEGO RAMIRO FAJARDO VEGA / </v>
          </cell>
          <cell r="I376" t="str">
            <v>106271372</v>
          </cell>
          <cell r="J376" t="str">
            <v>CUENCA / SAN SEBASTIAN / AV CESAR ANDRADE Y CORDERO Y SAN JOSE DE BALZA EN EL RESTAURANTE CEVICHE DEL BUEN ENCEBOLLADO A UNA CUADRA DE CANCHAS MARGARITA PENALOSA</v>
          </cell>
          <cell r="K376" t="str">
            <v xml:space="preserve">963252586 /  </v>
          </cell>
          <cell r="L376" t="str">
            <v/>
          </cell>
          <cell r="M376" t="str">
            <v>CUENCA</v>
          </cell>
          <cell r="N376" t="str">
            <v>AZUAY</v>
          </cell>
          <cell r="O376" t="str">
            <v>CUENCA</v>
          </cell>
        </row>
        <row r="377">
          <cell r="A377" t="str">
            <v>20003065230058</v>
          </cell>
          <cell r="B377">
            <v>495084</v>
          </cell>
          <cell r="C377" t="str">
            <v>20003065230058</v>
          </cell>
          <cell r="D377">
            <v>44937.712916666664</v>
          </cell>
          <cell r="E377" t="str">
            <v>CONECEL</v>
          </cell>
          <cell r="F377" t="str">
            <v>DESPACHO</v>
          </cell>
          <cell r="G377" t="str">
            <v>NORMAL</v>
          </cell>
          <cell r="H377" t="str">
            <v xml:space="preserve">RUBEN MARCELO SANCHEZ YUNGA / </v>
          </cell>
          <cell r="I377" t="str">
            <v>104476452</v>
          </cell>
          <cell r="J377" t="str">
            <v>CUENCA / HERMANO MIGUEL / CDLA VILLA DORADA CALLE DANIEL RIOS Y RUBEN MOSCOSO CASA DE DOS PISOS COLOR BLANCO A MEDIA CUADRA DEL PARQUE VILLA DORADA FRENTE AL BAZAR YOLY</v>
          </cell>
          <cell r="K377" t="str">
            <v xml:space="preserve">962911354 /  </v>
          </cell>
          <cell r="L377" t="str">
            <v/>
          </cell>
          <cell r="M377" t="str">
            <v>CUENCA</v>
          </cell>
          <cell r="N377" t="str">
            <v>AZUAY</v>
          </cell>
          <cell r="O377" t="str">
            <v>CUENCA</v>
          </cell>
        </row>
        <row r="378">
          <cell r="A378" t="str">
            <v>20003062542306</v>
          </cell>
          <cell r="B378">
            <v>495083</v>
          </cell>
          <cell r="C378" t="str">
            <v>20003062542306</v>
          </cell>
          <cell r="D378">
            <v>44937.712916666664</v>
          </cell>
          <cell r="E378" t="str">
            <v>CONECEL</v>
          </cell>
          <cell r="F378" t="str">
            <v>DESPACHO</v>
          </cell>
          <cell r="G378" t="str">
            <v>NORMAL</v>
          </cell>
          <cell r="H378" t="str">
            <v xml:space="preserve">BLANCA TATIANA MIRANDA PEZO / </v>
          </cell>
          <cell r="I378" t="str">
            <v>925900326</v>
          </cell>
          <cell r="J378" t="str">
            <v>AMBATO / HUACHI CHICO / CALLE ANGEL LEON CASA 18-02 Y JOSE PERALTA CERCA DE ARTES TEAM VARGAS Y DE LA TIENDA DE ROPA ARMATEX</v>
          </cell>
          <cell r="K378" t="str">
            <v>964169461 /  967686165</v>
          </cell>
          <cell r="M378" t="str">
            <v>AMBATO</v>
          </cell>
          <cell r="N378" t="str">
            <v>TUNGURAHUA</v>
          </cell>
          <cell r="O378" t="str">
            <v>AMBATO</v>
          </cell>
        </row>
        <row r="379">
          <cell r="A379" t="str">
            <v>20003065263321</v>
          </cell>
          <cell r="B379">
            <v>495082</v>
          </cell>
          <cell r="C379" t="str">
            <v>20003065263321</v>
          </cell>
          <cell r="D379">
            <v>44937.712916666664</v>
          </cell>
          <cell r="E379" t="str">
            <v>CONECEL</v>
          </cell>
          <cell r="F379" t="str">
            <v>DESPACHO</v>
          </cell>
          <cell r="G379" t="str">
            <v>NORMAL</v>
          </cell>
          <cell r="H379" t="str">
            <v xml:space="preserve">GUSTAVO CANENCIA CASTILLO / </v>
          </cell>
          <cell r="I379" t="str">
            <v>1721386538</v>
          </cell>
          <cell r="J379" t="str">
            <v>SANTO DOMINGO / RIO VERDE / COOP 16 DE MARZO AV SAN PAULO Y HORURO CASA DE UN PISO COLOR ROSADO FRENTE AL MINIMARKET CARLA</v>
          </cell>
          <cell r="K379" t="str">
            <v>939764653 /  980991440</v>
          </cell>
          <cell r="M379" t="str">
            <v>SANTO DOMINGO</v>
          </cell>
          <cell r="N379" t="str">
            <v>SANTODOMINGODELOSTSACHILAS</v>
          </cell>
          <cell r="O379" t="str">
            <v>SANTO DOMINGO</v>
          </cell>
        </row>
        <row r="380">
          <cell r="A380" t="str">
            <v>20003065256101</v>
          </cell>
          <cell r="B380">
            <v>495081</v>
          </cell>
          <cell r="C380" t="str">
            <v>20003065256101</v>
          </cell>
          <cell r="D380">
            <v>44937.712916666664</v>
          </cell>
          <cell r="E380" t="str">
            <v>CONECEL</v>
          </cell>
          <cell r="F380" t="str">
            <v>DESPACHO</v>
          </cell>
          <cell r="G380" t="str">
            <v>NORMAL</v>
          </cell>
          <cell r="H380" t="str">
            <v xml:space="preserve">WILMER ALEJANDRO MENDOZA QUIJIJE / </v>
          </cell>
          <cell r="I380" t="str">
            <v>925856494</v>
          </cell>
          <cell r="J380" t="str">
            <v>DURAN / ELOY ALFARO / KM 9 Y MEDIO VIA DURAN TAMBO EN PROMARISCOS FRENTE A LA EMPRESA EXPALSA</v>
          </cell>
          <cell r="K380" t="str">
            <v xml:space="preserve">925856494 /  </v>
          </cell>
          <cell r="M380" t="str">
            <v>DURAN</v>
          </cell>
          <cell r="N380" t="str">
            <v>GUAYAS</v>
          </cell>
          <cell r="O380" t="str">
            <v>DURAN</v>
          </cell>
        </row>
        <row r="381">
          <cell r="A381" t="str">
            <v>20003065259129</v>
          </cell>
          <cell r="B381">
            <v>495080</v>
          </cell>
          <cell r="C381" t="str">
            <v>20003065259129</v>
          </cell>
          <cell r="D381">
            <v>44937.712916666664</v>
          </cell>
          <cell r="E381" t="str">
            <v>CONECEL</v>
          </cell>
          <cell r="F381" t="str">
            <v>DESPACHO</v>
          </cell>
          <cell r="G381" t="str">
            <v>NORMAL</v>
          </cell>
          <cell r="H381" t="str">
            <v xml:space="preserve">WILMA CARMITA HIDALGO ESCOBAR / </v>
          </cell>
          <cell r="I381" t="str">
            <v>1103101356</v>
          </cell>
          <cell r="J381" t="str">
            <v>SANTO DOMINGO / ZARACAY / COOP 30 DE JULIO AV CLEMENCIA MORA Y RIO AGUARICO EN EL CYBER ROSITA FRENTE AL COLEGIO MARIANO AGUILERA</v>
          </cell>
          <cell r="K381" t="str">
            <v>984318960 /  981922989</v>
          </cell>
          <cell r="M381" t="str">
            <v>SANTO DOMINGO</v>
          </cell>
          <cell r="N381" t="str">
            <v>SANTODOMINGODELOSTSACHILAS</v>
          </cell>
          <cell r="O381" t="str">
            <v>SANTO DOMINGO</v>
          </cell>
        </row>
        <row r="382">
          <cell r="A382" t="str">
            <v>20003065256233</v>
          </cell>
          <cell r="B382">
            <v>495079</v>
          </cell>
          <cell r="C382" t="str">
            <v>20003065256233</v>
          </cell>
          <cell r="D382">
            <v>44937.712916666664</v>
          </cell>
          <cell r="E382" t="str">
            <v>CONECEL</v>
          </cell>
          <cell r="F382" t="str">
            <v>DESPACHO</v>
          </cell>
          <cell r="G382" t="str">
            <v>NORMAL</v>
          </cell>
          <cell r="H382" t="str">
            <v xml:space="preserve">MARCO ANTONIO CUCHIPE RUVIO / </v>
          </cell>
          <cell r="I382" t="str">
            <v>1723752059</v>
          </cell>
          <cell r="J382" t="str">
            <v>QUITO / LA ECUATORIANA / CDLA IBRRA BARRIO LAS PRIMICIAS CALLE ERNESTO ALBAN Y PASAJE S37B CASA DE COLOR BLANCO CON VERDE A 3 CUADRAS DEL COLEGIO DE LAS PRIMICIAS</v>
          </cell>
          <cell r="K382" t="str">
            <v xml:space="preserve">983758915 /  </v>
          </cell>
          <cell r="M382" t="str">
            <v>QUITO</v>
          </cell>
          <cell r="N382" t="str">
            <v>PICHINCHA</v>
          </cell>
          <cell r="O382" t="str">
            <v>QUITO</v>
          </cell>
        </row>
        <row r="383">
          <cell r="A383" t="str">
            <v>20003063953626</v>
          </cell>
          <cell r="B383">
            <v>495078</v>
          </cell>
          <cell r="C383" t="str">
            <v>20003063953626</v>
          </cell>
          <cell r="D383">
            <v>44937.712916666664</v>
          </cell>
          <cell r="E383" t="str">
            <v>CONECEL</v>
          </cell>
          <cell r="F383" t="str">
            <v>DESPACHO</v>
          </cell>
          <cell r="G383" t="str">
            <v>NORMAL</v>
          </cell>
          <cell r="H383" t="str">
            <v xml:space="preserve">VIVIANA JAQUELINE CHAPI AYALA / </v>
          </cell>
          <cell r="I383" t="str">
            <v>401339809</v>
          </cell>
          <cell r="J383" t="str">
            <v>IBARRA / EL SAGRARIO / BARRIO MIRAVALLE /VENTANAS Y EL CARMEN, ENTREGA EN TAMASOUT Y CERRAJERIA DIEGO CRIOLLO A 1CUAD DE CANCHAS DEL BARRIO MIIRAVALLE</v>
          </cell>
          <cell r="K383" t="str">
            <v xml:space="preserve">979177265 /  </v>
          </cell>
          <cell r="L383" t="str">
            <v/>
          </cell>
          <cell r="M383" t="str">
            <v>IBARRA</v>
          </cell>
          <cell r="N383" t="str">
            <v>IMBABURA</v>
          </cell>
          <cell r="O383" t="str">
            <v>IBARRA</v>
          </cell>
        </row>
        <row r="384">
          <cell r="A384" t="str">
            <v>20003065263156</v>
          </cell>
          <cell r="B384">
            <v>495077</v>
          </cell>
          <cell r="C384" t="str">
            <v>20003065263156</v>
          </cell>
          <cell r="D384">
            <v>44937.712916666664</v>
          </cell>
          <cell r="E384" t="str">
            <v>CONECEL</v>
          </cell>
          <cell r="F384" t="str">
            <v>DESPACHO</v>
          </cell>
          <cell r="G384" t="str">
            <v>NORMAL</v>
          </cell>
          <cell r="H384" t="str">
            <v xml:space="preserve">SANDI CAROLINA BAZURTO MONCAYO / </v>
          </cell>
          <cell r="I384" t="str">
            <v>926002684</v>
          </cell>
          <cell r="J384" t="str">
            <v>SANTO DOMINGO / SANTO DOMINGO / SANTO DOMINGO/VIA QUEVEDO KM5 1/2 COOP LOS GIRASOLES TERCERA ETAPA MZ10 LOTE 14 POR LA CANCHA A DOS CUADRAS REF ENTRANDO CONSOCIONARIA JAC</v>
          </cell>
          <cell r="K384" t="str">
            <v>983218857 /  985857901</v>
          </cell>
          <cell r="L384" t="str">
            <v/>
          </cell>
          <cell r="M384" t="str">
            <v>SANTO DOMINGO</v>
          </cell>
          <cell r="N384" t="str">
            <v>SANTODOMINGODELOSTSACHILAS</v>
          </cell>
          <cell r="O384" t="str">
            <v>SANTO DOMINGO</v>
          </cell>
        </row>
        <row r="385">
          <cell r="A385" t="str">
            <v>20003064370984</v>
          </cell>
          <cell r="B385">
            <v>495076</v>
          </cell>
          <cell r="C385" t="str">
            <v>20003064370984</v>
          </cell>
          <cell r="D385">
            <v>44937.712916666664</v>
          </cell>
          <cell r="E385" t="str">
            <v>CONECEL</v>
          </cell>
          <cell r="F385" t="str">
            <v>DESPACHO</v>
          </cell>
          <cell r="G385" t="str">
            <v>NORMAL</v>
          </cell>
          <cell r="H385" t="str">
            <v xml:space="preserve">MARISOL RIANO DIAZ / </v>
          </cell>
          <cell r="I385" t="str">
            <v>1758492530</v>
          </cell>
          <cell r="J385" t="str">
            <v>CUENCA / SAN SEBASTIAN / SAN JOSE DE BALZAI/CONDOMINIO SAN LUIS CS 5 CLL CESAR ANDRADE Y CORDERO Y JOSE MARIA FERREIRA/ FRENTE A COMERCIAL JIMENEZ/CERCADO CON REJAS BLANCAS</v>
          </cell>
          <cell r="K385" t="str">
            <v>963931873 /  963931865</v>
          </cell>
          <cell r="L385" t="str">
            <v/>
          </cell>
          <cell r="M385" t="str">
            <v>CUENCA</v>
          </cell>
          <cell r="N385" t="str">
            <v>AZUAY</v>
          </cell>
          <cell r="O385" t="str">
            <v>CUENCA</v>
          </cell>
        </row>
        <row r="386">
          <cell r="A386" t="str">
            <v>20003064354823</v>
          </cell>
          <cell r="B386">
            <v>495075</v>
          </cell>
          <cell r="C386" t="str">
            <v>20003064354823</v>
          </cell>
          <cell r="D386">
            <v>44937.712916666664</v>
          </cell>
          <cell r="E386" t="str">
            <v>CONECEL</v>
          </cell>
          <cell r="F386" t="str">
            <v>DESPACHO</v>
          </cell>
          <cell r="G386" t="str">
            <v>NORMAL</v>
          </cell>
          <cell r="H386" t="str">
            <v xml:space="preserve">RONALD JOSE CASTILLO YEPEZ / </v>
          </cell>
          <cell r="I386" t="str">
            <v>963302807</v>
          </cell>
          <cell r="J386" t="str">
            <v>DURAN / PANORAMA / VIA DURAN-BOLICHE KM 26/EN EMPRESA TROPA/FRENTE AL RESTAURANTE LA SAZON DE CARMITA</v>
          </cell>
          <cell r="K386" t="str">
            <v>981132899 /  962753883</v>
          </cell>
          <cell r="M386" t="str">
            <v>DURAN</v>
          </cell>
          <cell r="N386" t="str">
            <v>GUAYAS</v>
          </cell>
          <cell r="O386" t="str">
            <v>DURAN</v>
          </cell>
        </row>
        <row r="387">
          <cell r="A387" t="str">
            <v>20003061435192_1</v>
          </cell>
          <cell r="B387">
            <v>495074</v>
          </cell>
          <cell r="C387" t="str">
            <v>20003061435192_1</v>
          </cell>
          <cell r="D387">
            <v>44937.712916666664</v>
          </cell>
          <cell r="E387" t="str">
            <v>CONECEL</v>
          </cell>
          <cell r="F387" t="str">
            <v>DESPACHO</v>
          </cell>
          <cell r="G387" t="str">
            <v>NORMAL</v>
          </cell>
          <cell r="H387" t="str">
            <v xml:space="preserve">OSCAR VICENTE SALDARRIAGA CASTRO / </v>
          </cell>
          <cell r="I387" t="str">
            <v>1308320553</v>
          </cell>
          <cell r="J387" t="str">
            <v>PORTOVIEJO / 18DE OCTUBRE / CLL.10 DE AGOSTO Y GARCIA MORENO/REF. ALFRENTE DE MICHELIN/CS.1 PISO CL. PLOMA CON HUESO</v>
          </cell>
          <cell r="K387" t="str">
            <v>978925594 /  964076128</v>
          </cell>
          <cell r="L387" t="str">
            <v/>
          </cell>
          <cell r="M387" t="str">
            <v>PORTOVIEJO</v>
          </cell>
          <cell r="N387" t="str">
            <v>MANABI</v>
          </cell>
          <cell r="O387" t="str">
            <v>PORTOVIEJO</v>
          </cell>
        </row>
        <row r="388">
          <cell r="A388" t="str">
            <v>20003064375964</v>
          </cell>
          <cell r="B388">
            <v>495073</v>
          </cell>
          <cell r="C388" t="str">
            <v>20003064375964</v>
          </cell>
          <cell r="D388">
            <v>44937.712916666664</v>
          </cell>
          <cell r="E388" t="str">
            <v>CONECEL</v>
          </cell>
          <cell r="F388" t="str">
            <v>DESPACHO</v>
          </cell>
          <cell r="G388" t="str">
            <v>NORMAL</v>
          </cell>
          <cell r="H388" t="str">
            <v xml:space="preserve">ALVARO XAVIER BETANCOUR REYES / </v>
          </cell>
          <cell r="I388" t="str">
            <v>105681050</v>
          </cell>
          <cell r="J388" t="str">
            <v>CUENCA / HUAYNACAPAC / AV FRAY VICENTE SOLANO Y AV 12 DE ARBIL EN EL BANCO PICHINCHA JUNTO A LA FACULTAD DE CIENCIA DEL HOSPITAL DE CUENCA</v>
          </cell>
          <cell r="K388" t="str">
            <v>984059041 /  987736507</v>
          </cell>
          <cell r="L388" t="str">
            <v/>
          </cell>
          <cell r="M388" t="str">
            <v>CUENCA</v>
          </cell>
          <cell r="N388" t="str">
            <v>AZUAY</v>
          </cell>
          <cell r="O388" t="str">
            <v>CUENCA</v>
          </cell>
        </row>
        <row r="389">
          <cell r="A389" t="str">
            <v>20003064367924</v>
          </cell>
          <cell r="B389">
            <v>495072</v>
          </cell>
          <cell r="C389" t="str">
            <v>20003064367924</v>
          </cell>
          <cell r="D389">
            <v>44937.712916666664</v>
          </cell>
          <cell r="E389" t="str">
            <v>CONECEL</v>
          </cell>
          <cell r="F389" t="str">
            <v>DESPACHO</v>
          </cell>
          <cell r="G389" t="str">
            <v>NORMAL</v>
          </cell>
          <cell r="H389" t="str">
            <v xml:space="preserve">JORDAN ISAAC BONE ALCIVAR / </v>
          </cell>
          <cell r="I389" t="str">
            <v>2300891641</v>
          </cell>
          <cell r="J389" t="str">
            <v>SANTO DOMINGO / BOMBOLI / AV PATRICIO ROMERO Y CALLE 20 MZ 65 LOTE 6 JUNTO A LA ESCUELA JUAN ELOGIO CASA DE UN PISO</v>
          </cell>
          <cell r="K389" t="str">
            <v xml:space="preserve">986775734 /  </v>
          </cell>
          <cell r="M389" t="str">
            <v>SANTO DOMINGO</v>
          </cell>
          <cell r="N389" t="str">
            <v>SANTODOMINGODELOSTSACHILAS</v>
          </cell>
          <cell r="O389" t="str">
            <v>SANTO DOMINGO</v>
          </cell>
        </row>
        <row r="390">
          <cell r="A390" t="str">
            <v>20003064380307</v>
          </cell>
          <cell r="B390">
            <v>495070</v>
          </cell>
          <cell r="C390" t="str">
            <v>20003064380307</v>
          </cell>
          <cell r="D390">
            <v>44937.712905092594</v>
          </cell>
          <cell r="E390" t="str">
            <v>CONECEL</v>
          </cell>
          <cell r="F390" t="str">
            <v>DESPACHO</v>
          </cell>
          <cell r="G390" t="str">
            <v>NORMAL</v>
          </cell>
          <cell r="H390" t="str">
            <v xml:space="preserve">ALEX ANDRES ALMACHE JIMENEZ / </v>
          </cell>
          <cell r="I390" t="str">
            <v>1804345724</v>
          </cell>
          <cell r="J390" t="str">
            <v>AMBATO / MATRIZ / AV LOS CHASQUIS E IMBABURA/TRABAJA EN CORTE PLASMAS CNC/REF LETRERO CORTE CNC A 2O MTRS ANTESN DEL RUMINA</v>
          </cell>
          <cell r="K390" t="str">
            <v xml:space="preserve">982249567 /  </v>
          </cell>
          <cell r="L390" t="str">
            <v/>
          </cell>
          <cell r="M390" t="str">
            <v>AMBATO</v>
          </cell>
          <cell r="N390" t="str">
            <v>TUNGURAHUA</v>
          </cell>
          <cell r="O390" t="str">
            <v>AMBATO</v>
          </cell>
        </row>
        <row r="391">
          <cell r="A391" t="str">
            <v>20003064370729</v>
          </cell>
          <cell r="B391">
            <v>495069</v>
          </cell>
          <cell r="C391" t="str">
            <v>20003064370729</v>
          </cell>
          <cell r="D391">
            <v>44937.712905092594</v>
          </cell>
          <cell r="E391" t="str">
            <v>CONECEL</v>
          </cell>
          <cell r="F391" t="str">
            <v>DESPACHO</v>
          </cell>
          <cell r="G391" t="str">
            <v>NORMAL</v>
          </cell>
          <cell r="H391" t="str">
            <v xml:space="preserve">ANDREA CAROLINA MORALES MUNOZ / </v>
          </cell>
          <cell r="I391" t="str">
            <v>1003206313</v>
          </cell>
          <cell r="J391" t="str">
            <v>IBARRA / SAN FRANCISCO / GARCIA MORENO 648 Y BOLIVAR/EN BANECUADOR BP/FRENTE AL ILUSTRE MUNICIPALITY OF SAN MIGUEL DE IBARRA</v>
          </cell>
          <cell r="K391" t="str">
            <v xml:space="preserve">999844650 /  </v>
          </cell>
          <cell r="L391" t="str">
            <v/>
          </cell>
          <cell r="M391" t="str">
            <v>IBARRA</v>
          </cell>
          <cell r="N391" t="str">
            <v>IMBABURA</v>
          </cell>
          <cell r="O391" t="str">
            <v>IBARRA</v>
          </cell>
        </row>
        <row r="392">
          <cell r="A392" t="str">
            <v>20003064353805</v>
          </cell>
          <cell r="B392">
            <v>495068</v>
          </cell>
          <cell r="C392" t="str">
            <v>20003064353805</v>
          </cell>
          <cell r="D392">
            <v>44937.712905092594</v>
          </cell>
          <cell r="E392" t="str">
            <v>CONECEL</v>
          </cell>
          <cell r="F392" t="str">
            <v>DESPACHO</v>
          </cell>
          <cell r="G392" t="str">
            <v>NORMAL</v>
          </cell>
          <cell r="H392" t="str">
            <v xml:space="preserve">CESAR JAVIER BURGOS BURGOS / </v>
          </cell>
          <cell r="I392" t="str">
            <v>922277462</v>
          </cell>
          <cell r="J392" t="str">
            <v>SANTO DOMINGO / SANTO DOMINGO / EMPRESA FARMAGRO KM9 VIA QUEVEDO STO DOMINGO FRENTE AL COMPLEJO TURISTICO LUZ DE AMERICA</v>
          </cell>
          <cell r="K392" t="str">
            <v>963931366 /  967938653</v>
          </cell>
          <cell r="L392" t="str">
            <v/>
          </cell>
          <cell r="M392" t="str">
            <v>SANTO DOMINGO</v>
          </cell>
          <cell r="N392" t="str">
            <v>SANTODOMINGODELOSTSACHILAS</v>
          </cell>
          <cell r="O392" t="str">
            <v>SANTO DOMINGO</v>
          </cell>
        </row>
        <row r="393">
          <cell r="A393" t="str">
            <v>20003064325756</v>
          </cell>
          <cell r="B393">
            <v>495067</v>
          </cell>
          <cell r="C393" t="str">
            <v>20003064325756</v>
          </cell>
          <cell r="D393">
            <v>44937.712905092594</v>
          </cell>
          <cell r="E393" t="str">
            <v>CONECEL</v>
          </cell>
          <cell r="F393" t="str">
            <v>DESPACHO</v>
          </cell>
          <cell r="G393" t="str">
            <v>NORMAL</v>
          </cell>
          <cell r="H393" t="str">
            <v xml:space="preserve">CINTHYA LALESKA GONZAGA SALAS / </v>
          </cell>
          <cell r="I393" t="str">
            <v>706556008</v>
          </cell>
          <cell r="J393" t="str">
            <v>AMBATO / HUACHI LORETO / AV LETAMENDI Y CAZADORES CASA COLOR CAFE 2 PISOS CERCA TIENDA CON TUBITOS ROJOS</v>
          </cell>
          <cell r="K393" t="str">
            <v xml:space="preserve">963034357 /  </v>
          </cell>
          <cell r="M393" t="str">
            <v>AMBATO</v>
          </cell>
          <cell r="N393" t="str">
            <v>TUNGURAHUA</v>
          </cell>
          <cell r="O393" t="str">
            <v>AMBATO</v>
          </cell>
        </row>
        <row r="394">
          <cell r="A394" t="str">
            <v>20003064378394</v>
          </cell>
          <cell r="B394">
            <v>495066</v>
          </cell>
          <cell r="C394" t="str">
            <v>20003064378394</v>
          </cell>
          <cell r="D394">
            <v>44937.712905092594</v>
          </cell>
          <cell r="E394" t="str">
            <v>CONECEL</v>
          </cell>
          <cell r="F394" t="str">
            <v>DESPACHO</v>
          </cell>
          <cell r="G394" t="str">
            <v>NORMAL</v>
          </cell>
          <cell r="H394" t="str">
            <v xml:space="preserve">CARLA SOFIA CASTRO ALTAMIRANO / </v>
          </cell>
          <cell r="I394" t="str">
            <v>1805404835</v>
          </cell>
          <cell r="J394" t="str">
            <v>AMBATO / HUACHI LORETO / ANTONIO PINEDA Y CALLE GRANADEROS 755 FRENTE DE JOVENES PARA EL FUTURO, CSA DE 1 PISO COLOR BLANCO</v>
          </cell>
          <cell r="K394" t="str">
            <v xml:space="preserve">963015219 /  </v>
          </cell>
          <cell r="M394" t="str">
            <v>AMBATO</v>
          </cell>
          <cell r="N394" t="str">
            <v>TUNGURAHUA</v>
          </cell>
          <cell r="O394" t="str">
            <v>AMBATO</v>
          </cell>
        </row>
        <row r="395">
          <cell r="A395" t="str">
            <v>20003064387517</v>
          </cell>
          <cell r="B395">
            <v>495065</v>
          </cell>
          <cell r="C395" t="str">
            <v>20003064387517</v>
          </cell>
          <cell r="D395">
            <v>44937.712905092594</v>
          </cell>
          <cell r="E395" t="str">
            <v>CONECEL</v>
          </cell>
          <cell r="F395" t="str">
            <v>DESPACHO</v>
          </cell>
          <cell r="G395" t="str">
            <v>NORMAL</v>
          </cell>
          <cell r="H395" t="str">
            <v xml:space="preserve">GLORIA SUSANA PAREDES MORALES / </v>
          </cell>
          <cell r="I395" t="str">
            <v>1707548770</v>
          </cell>
          <cell r="J395" t="str">
            <v>QUITO / INAQUITO / CALLE REISS 145 Y JUAN BOUSSINGAULT CASA DE DOS PISOS COLOR BLANCO</v>
          </cell>
          <cell r="K395" t="str">
            <v>0962936691</v>
          </cell>
          <cell r="M395" t="str">
            <v>QUITO</v>
          </cell>
          <cell r="N395" t="str">
            <v>PICHINCHA</v>
          </cell>
          <cell r="O395" t="str">
            <v>QUITO</v>
          </cell>
        </row>
        <row r="396">
          <cell r="A396" t="str">
            <v>20003064327828</v>
          </cell>
          <cell r="B396">
            <v>495064</v>
          </cell>
          <cell r="C396" t="str">
            <v>20003064327828</v>
          </cell>
          <cell r="D396">
            <v>44937.712905092594</v>
          </cell>
          <cell r="E396" t="str">
            <v>CONECEL</v>
          </cell>
          <cell r="F396" t="str">
            <v>DESPACHO</v>
          </cell>
          <cell r="G396" t="str">
            <v>NORMAL</v>
          </cell>
          <cell r="H396" t="str">
            <v xml:space="preserve">PAMELA ANAHI LEMA PAUCAR / </v>
          </cell>
          <cell r="I396" t="str">
            <v>1754508248</v>
          </cell>
          <cell r="J396" t="str">
            <v>QUITO / SANGOLQUI / AV PURUHUAS Y CACHA EN EL TALLER DE REFRIGERACION HRV A UNA CUADRA DEL DEPOSITO DE CERVEZA JOSSY</v>
          </cell>
          <cell r="K396" t="str">
            <v xml:space="preserve">963475365 /  </v>
          </cell>
          <cell r="M396" t="str">
            <v>QUITO</v>
          </cell>
          <cell r="N396" t="str">
            <v>PICHINCHA</v>
          </cell>
          <cell r="O396" t="str">
            <v>QUITO</v>
          </cell>
        </row>
        <row r="397">
          <cell r="A397" t="str">
            <v>20003064366579</v>
          </cell>
          <cell r="B397">
            <v>495063</v>
          </cell>
          <cell r="C397" t="str">
            <v>20003064366579</v>
          </cell>
          <cell r="D397">
            <v>44937.712905092594</v>
          </cell>
          <cell r="E397" t="str">
            <v>CONECEL</v>
          </cell>
          <cell r="F397" t="str">
            <v>DESPACHO</v>
          </cell>
          <cell r="G397" t="str">
            <v>NORMAL</v>
          </cell>
          <cell r="H397" t="str">
            <v xml:space="preserve">LEIBER JOHAN QUIMIS VERA / </v>
          </cell>
          <cell r="I397" t="str">
            <v>1315180008</v>
          </cell>
          <cell r="J397" t="str">
            <v>QUITO / CUMBAYA / CALLE E Y CALLE LA DEL ESTABLO EN EL EDIFICIO SOLOTTE DPTO B3 A UNA CUADRA DEL COLOUR REPUBLIC</v>
          </cell>
          <cell r="K397" t="str">
            <v xml:space="preserve">964008001 /  </v>
          </cell>
          <cell r="L397" t="str">
            <v/>
          </cell>
          <cell r="M397" t="str">
            <v>QUITO</v>
          </cell>
          <cell r="N397" t="str">
            <v>PICHINCHA</v>
          </cell>
          <cell r="O397" t="str">
            <v>QUITO</v>
          </cell>
        </row>
        <row r="398">
          <cell r="A398" t="str">
            <v>20003064378730</v>
          </cell>
          <cell r="B398">
            <v>495062</v>
          </cell>
          <cell r="C398" t="str">
            <v>20003064378730</v>
          </cell>
          <cell r="D398">
            <v>44937.712905092594</v>
          </cell>
          <cell r="E398" t="str">
            <v>CONECEL</v>
          </cell>
          <cell r="F398" t="str">
            <v>DESPACHO</v>
          </cell>
          <cell r="G398" t="str">
            <v>NORMAL</v>
          </cell>
          <cell r="H398" t="str">
            <v xml:space="preserve">ROSA YADIRA MERA GARCUA / </v>
          </cell>
          <cell r="I398" t="str">
            <v>1309195400</v>
          </cell>
          <cell r="J398" t="str">
            <v>MANTA / ELOY ALFARO / AV 4 DE NOVIEMBRE ENTRE CALLE 318 Y AV 204 CASA DE 3 PISOS COLOR BLANCO A 100M DE LA IGLESIA CRISTO CONGREGACION Y DE POWER BATTERY</v>
          </cell>
          <cell r="K398" t="str">
            <v xml:space="preserve">983896674 /  </v>
          </cell>
          <cell r="M398" t="str">
            <v>MANTA</v>
          </cell>
          <cell r="N398" t="str">
            <v>MANABI</v>
          </cell>
          <cell r="O398" t="str">
            <v>MANTA</v>
          </cell>
        </row>
        <row r="399">
          <cell r="A399" t="str">
            <v>20003064378453</v>
          </cell>
          <cell r="B399">
            <v>495061</v>
          </cell>
          <cell r="C399" t="str">
            <v>20003064378453</v>
          </cell>
          <cell r="D399">
            <v>44937.712905092594</v>
          </cell>
          <cell r="E399" t="str">
            <v>CONECEL</v>
          </cell>
          <cell r="F399" t="str">
            <v>DESPACHO</v>
          </cell>
          <cell r="G399" t="str">
            <v>NORMAL</v>
          </cell>
          <cell r="H399" t="str">
            <v xml:space="preserve">MARIA ALEXITA GARCIA MORRILLO / </v>
          </cell>
          <cell r="I399" t="str">
            <v>1306646470</v>
          </cell>
          <cell r="J399" t="str">
            <v>MANTA / ELOY ALFARO / AV 217 Y CALLE 322 CASA CON REJAS BLANCAS SIN PINTAR A UNA CUADRA DEL CEMENTERIO DE MANTA</v>
          </cell>
          <cell r="K399" t="str">
            <v xml:space="preserve">985844739 /  </v>
          </cell>
          <cell r="L399" t="str">
            <v/>
          </cell>
          <cell r="M399" t="str">
            <v>MANTA</v>
          </cell>
          <cell r="N399" t="str">
            <v>MANABI</v>
          </cell>
          <cell r="O399" t="str">
            <v>MANTA</v>
          </cell>
        </row>
        <row r="400">
          <cell r="A400" t="str">
            <v>20003063554603</v>
          </cell>
          <cell r="B400">
            <v>495060</v>
          </cell>
          <cell r="C400" t="str">
            <v>20003063554603</v>
          </cell>
          <cell r="D400">
            <v>44937.712905092594</v>
          </cell>
          <cell r="E400" t="str">
            <v>CONECEL</v>
          </cell>
          <cell r="F400" t="str">
            <v>DESPACHO</v>
          </cell>
          <cell r="G400" t="str">
            <v>NORMAL</v>
          </cell>
          <cell r="H400" t="str">
            <v xml:space="preserve">CARLOS RAMIRO UQUILLAS CHIMBORAZO / </v>
          </cell>
          <cell r="I400" t="str">
            <v>604181503</v>
          </cell>
          <cell r="J400" t="str">
            <v>AMBATO / HUACHI CHICO / BARRIO LAS ORQUIDEAS CALLE MOGROVEJO Y LOS LIBERTADORES CASA DE UN PISO JUNTO A LA TIENDA MARCITA</v>
          </cell>
          <cell r="K400" t="str">
            <v xml:space="preserve">967066266 /  </v>
          </cell>
          <cell r="M400" t="str">
            <v>AMBATO</v>
          </cell>
          <cell r="N400" t="str">
            <v>TUNGURAHUA</v>
          </cell>
          <cell r="O400" t="str">
            <v>AMBATO</v>
          </cell>
        </row>
        <row r="401">
          <cell r="A401" t="str">
            <v>20003061295809</v>
          </cell>
          <cell r="B401">
            <v>495059</v>
          </cell>
          <cell r="C401" t="str">
            <v>20003061295809</v>
          </cell>
          <cell r="D401">
            <v>44937.712905092594</v>
          </cell>
          <cell r="E401" t="str">
            <v>CONECEL</v>
          </cell>
          <cell r="F401" t="str">
            <v>DESPACHO</v>
          </cell>
          <cell r="G401" t="str">
            <v>NORMAL</v>
          </cell>
          <cell r="H401" t="str">
            <v xml:space="preserve">GALO XAVIER JIMENEZ SANCHEZ / </v>
          </cell>
          <cell r="I401" t="str">
            <v>1312721283</v>
          </cell>
          <cell r="J401" t="str">
            <v>PORTOVIEJO / ANDRES DE VERA / AV.SIXTO AMERICO GUILLEN Y LA AV. BOLIVARIANA/EN PLAN INTERNACIONAL FRET REST.CHAYA DIAG.A FARMACIA CRUZ AZUL</v>
          </cell>
          <cell r="K401" t="str">
            <v xml:space="preserve">963971763 /  </v>
          </cell>
          <cell r="L401" t="str">
            <v/>
          </cell>
          <cell r="M401" t="str">
            <v>PORTOVIEJO</v>
          </cell>
          <cell r="N401" t="str">
            <v>MANABI</v>
          </cell>
          <cell r="O401" t="str">
            <v>PORTOVIEJO</v>
          </cell>
        </row>
        <row r="402">
          <cell r="A402" t="str">
            <v>20003064387106</v>
          </cell>
          <cell r="B402">
            <v>495058</v>
          </cell>
          <cell r="C402" t="str">
            <v>20003064387106</v>
          </cell>
          <cell r="D402">
            <v>44937.712905092594</v>
          </cell>
          <cell r="E402" t="str">
            <v>CONECEL</v>
          </cell>
          <cell r="F402" t="str">
            <v>DESPACHO</v>
          </cell>
          <cell r="G402" t="str">
            <v>NORMAL</v>
          </cell>
          <cell r="H402" t="str">
            <v xml:space="preserve">MARIUXY CESIBEL MOREIRA VERGARA / </v>
          </cell>
          <cell r="I402" t="str">
            <v>2300269350</v>
          </cell>
          <cell r="J402" t="str">
            <v>SANTO DOMINGO / SANTO DOMINGO / AV CHONE RECIBEN EN RESTAURANTE FRENTE A LA UNIVERSIDAD UTPL</v>
          </cell>
          <cell r="K402" t="str">
            <v>939924020 /  982640178</v>
          </cell>
          <cell r="M402" t="str">
            <v>SANTO DOMINGO</v>
          </cell>
          <cell r="N402" t="str">
            <v>SANTODOMINGODELOSTSACHILAS</v>
          </cell>
          <cell r="O402" t="str">
            <v>SANTO DOMINGO</v>
          </cell>
        </row>
        <row r="403">
          <cell r="A403" t="str">
            <v>20003064387453</v>
          </cell>
          <cell r="B403">
            <v>495071</v>
          </cell>
          <cell r="C403" t="str">
            <v>20003064387453</v>
          </cell>
          <cell r="D403">
            <v>44937.712905092594</v>
          </cell>
          <cell r="E403" t="str">
            <v>CONECEL</v>
          </cell>
          <cell r="F403" t="str">
            <v>DESPACHO</v>
          </cell>
          <cell r="G403" t="str">
            <v>NORMAL</v>
          </cell>
          <cell r="H403" t="str">
            <v xml:space="preserve">LENIN ALEXANDER CHULDE VILLARREAL / </v>
          </cell>
          <cell r="I403" t="str">
            <v>401684618</v>
          </cell>
          <cell r="J403" t="str">
            <v>QUITO / BELISARIO QUEVEDO / AV PONCE LEON N25-155 CALLE ALCEDO JUNTO A RUNA STUDIOS A MEDIA CUADRA DE KING CAR WASH</v>
          </cell>
          <cell r="K403" t="str">
            <v>996022453 /  987833730</v>
          </cell>
          <cell r="M403" t="str">
            <v>QUITO</v>
          </cell>
          <cell r="N403" t="str">
            <v>PICHINCHA</v>
          </cell>
          <cell r="O403" t="str">
            <v>QUITO</v>
          </cell>
        </row>
        <row r="404">
          <cell r="A404" t="str">
            <v>20003063928200</v>
          </cell>
          <cell r="B404">
            <v>494698</v>
          </cell>
          <cell r="C404" t="str">
            <v>20003063928200</v>
          </cell>
          <cell r="D404">
            <v>44937.56</v>
          </cell>
          <cell r="E404" t="str">
            <v>CONECEL</v>
          </cell>
          <cell r="F404" t="str">
            <v>DESPACHO</v>
          </cell>
          <cell r="G404" t="str">
            <v>NORMAL</v>
          </cell>
          <cell r="H404" t="str">
            <v>SALINAS MALDONADO FANNY LORENA</v>
          </cell>
          <cell r="I404" t="str">
            <v xml:space="preserve"> 1718772914</v>
          </cell>
          <cell r="J404" t="str">
            <v>AV, 10 DE AGOSTO N34-601 Y JUAN PABLO SAENZ EDIFICIO  CANT TEC</v>
          </cell>
          <cell r="K404" t="str">
            <v>0961574700/0961574700</v>
          </cell>
          <cell r="M404" t="str">
            <v>QUITO</v>
          </cell>
          <cell r="N404" t="str">
            <v xml:space="preserve">PICHINCHA </v>
          </cell>
          <cell r="O404" t="str">
            <v>QUITO</v>
          </cell>
        </row>
        <row r="405">
          <cell r="A405" t="str">
            <v>20003063497581</v>
          </cell>
          <cell r="B405">
            <v>494697</v>
          </cell>
          <cell r="C405" t="str">
            <v>20003063497581</v>
          </cell>
          <cell r="D405">
            <v>44937.56</v>
          </cell>
          <cell r="E405" t="str">
            <v>CONECEL</v>
          </cell>
          <cell r="F405" t="str">
            <v>DESPACHO</v>
          </cell>
          <cell r="G405" t="str">
            <v>NORMAL</v>
          </cell>
          <cell r="H405" t="str">
            <v>BRAVO PALIZ ADRIAN ALEJANDRO</v>
          </cell>
          <cell r="I405" t="str">
            <v>1718098849</v>
          </cell>
          <cell r="J405" t="str">
            <v>SECTOR BELLAVISTA/DIEGO DE ALMAGRO Y PEDRO PONCE CARRAZCO/EDF ALMAGRO PLAZA OFC 11 - 13/REF1. FRNT A CASA DAMIAN</v>
          </cell>
          <cell r="K405" t="str">
            <v>986894789/978875743</v>
          </cell>
          <cell r="M405" t="str">
            <v>QUITO</v>
          </cell>
          <cell r="N405" t="str">
            <v>PICHINCHA</v>
          </cell>
          <cell r="O405" t="str">
            <v xml:space="preserve">QUITO </v>
          </cell>
        </row>
        <row r="406">
          <cell r="A406" t="str">
            <v>20003064421141</v>
          </cell>
          <cell r="B406">
            <v>494696</v>
          </cell>
          <cell r="C406" t="str">
            <v>20003064421141</v>
          </cell>
          <cell r="D406">
            <v>44937.56</v>
          </cell>
          <cell r="E406" t="str">
            <v>CONECEL</v>
          </cell>
          <cell r="F406" t="str">
            <v>DESPACHO</v>
          </cell>
          <cell r="G406" t="str">
            <v>NORMAL</v>
          </cell>
          <cell r="H406" t="str">
            <v>BOLANOS CHICAIZA KAREN PAMELA</v>
          </cell>
          <cell r="I406" t="str">
            <v>1724198401</v>
          </cell>
          <cell r="J406" t="str">
            <v xml:space="preserve">CALLE S41 PASAJE OSID EN CDLA IBARRA BARRIO UNION Y PROGRESO CASA S4117 DE PORTON NEGRO </v>
          </cell>
          <cell r="K406" t="str">
            <v>995814242</v>
          </cell>
          <cell r="M406" t="str">
            <v>QUITO</v>
          </cell>
          <cell r="N406" t="str">
            <v>PICHINCHA</v>
          </cell>
          <cell r="O406" t="str">
            <v xml:space="preserve">QUITO </v>
          </cell>
        </row>
        <row r="407">
          <cell r="A407" t="str">
            <v>20003063968482</v>
          </cell>
          <cell r="B407">
            <v>494695</v>
          </cell>
          <cell r="C407" t="str">
            <v>20003063968482</v>
          </cell>
          <cell r="D407">
            <v>44937.56</v>
          </cell>
          <cell r="E407" t="str">
            <v>CONECEL</v>
          </cell>
          <cell r="F407" t="str">
            <v>DESPACHO</v>
          </cell>
          <cell r="G407" t="str">
            <v>NORMAL</v>
          </cell>
          <cell r="H407" t="str">
            <v>BRIONES MOSQUERA DEISY JAZMIN</v>
          </cell>
          <cell r="I407" t="str">
            <v>1750013771</v>
          </cell>
          <cell r="J407" t="str">
            <v>AV. PATRICIO ROMERO BARBERI Y MATILDE ALVAREZ TALLER DE PINTURA AUTOMOTRIZ CAS ESQUINERA DE COLOR BL CERRAMIENTO DE MALLA MZ13 SL23 DIAGONAL A LA FERIA DEL AUTO</v>
          </cell>
          <cell r="K407" t="str">
            <v>959906570</v>
          </cell>
          <cell r="M407" t="str">
            <v>QUITO</v>
          </cell>
          <cell r="N407" t="str">
            <v>PICHINCHA</v>
          </cell>
          <cell r="O407" t="str">
            <v>QUITO</v>
          </cell>
        </row>
        <row r="408">
          <cell r="A408" t="str">
            <v>20003063552345</v>
          </cell>
          <cell r="B408">
            <v>494694</v>
          </cell>
          <cell r="C408" t="str">
            <v>20003063552345</v>
          </cell>
          <cell r="D408">
            <v>44937.56</v>
          </cell>
          <cell r="E408" t="str">
            <v>CONECEL</v>
          </cell>
          <cell r="F408" t="str">
            <v>DESPACHO</v>
          </cell>
          <cell r="G408" t="str">
            <v>NORMAL</v>
          </cell>
          <cell r="H408" t="str">
            <v>PALACIOS VALLEJO SILVIO ENRIQUE</v>
          </cell>
          <cell r="I408" t="str">
            <v>1718159823</v>
          </cell>
          <cell r="J408" t="str">
            <v>ACACIAS DE CARAPUNGO LOTE 27 CASA COLOR CREMA LINEAS VERDES REF DIAGONAL A LOS UNIDAD DE BOMBEROS DE CARAPUNGO</v>
          </cell>
          <cell r="K408" t="str">
            <v>0985320414-0999177762/999177762</v>
          </cell>
          <cell r="M408" t="str">
            <v>QUITO</v>
          </cell>
          <cell r="N408" t="str">
            <v>PICHINCHA</v>
          </cell>
          <cell r="O408" t="str">
            <v>QUITO</v>
          </cell>
        </row>
        <row r="409">
          <cell r="A409" t="str">
            <v>20003062514922</v>
          </cell>
          <cell r="B409">
            <v>494693</v>
          </cell>
          <cell r="C409" t="str">
            <v>20003062514922</v>
          </cell>
          <cell r="D409">
            <v>44937.56</v>
          </cell>
          <cell r="E409" t="str">
            <v>CONECEL</v>
          </cell>
          <cell r="F409" t="str">
            <v>DESPACHO</v>
          </cell>
          <cell r="G409" t="str">
            <v>NORMAL</v>
          </cell>
          <cell r="H409" t="str">
            <v>RIVADENEIRA MOSCOSO MARLON AUGUSTO</v>
          </cell>
          <cell r="I409" t="str">
            <v>1710104967</v>
          </cell>
          <cell r="J409" t="str">
            <v>0968515376 AV LUIS ITURRALDE Y TNT HUGO ORTIZ EN FINANMOTORS</v>
          </cell>
          <cell r="K409" t="str">
            <v>968063914/968063914</v>
          </cell>
          <cell r="M409" t="str">
            <v>QUITO</v>
          </cell>
          <cell r="N409" t="str">
            <v>PICHINCHA</v>
          </cell>
          <cell r="O409" t="str">
            <v>QUITO</v>
          </cell>
        </row>
        <row r="410">
          <cell r="A410" t="str">
            <v>CLDEV_SIM220191</v>
          </cell>
          <cell r="B410">
            <v>494692</v>
          </cell>
          <cell r="C410" t="str">
            <v>CLDEV_SIM220191</v>
          </cell>
          <cell r="D410">
            <v>44937.531782407408</v>
          </cell>
          <cell r="E410" t="str">
            <v>CONECEL_DOCUMENTOS</v>
          </cell>
          <cell r="F410" t="str">
            <v>DESPACHO</v>
          </cell>
          <cell r="G410" t="str">
            <v>NORMAL</v>
          </cell>
          <cell r="H410" t="str">
            <v>ROLANDO MORALES / MARIA SUNTAXI</v>
          </cell>
          <cell r="J410" t="str">
            <v>CIUDADELA SANTA LEONOR MZ 6 SOLAR 17</v>
          </cell>
          <cell r="M410" t="str">
            <v>GUAYAQUIL</v>
          </cell>
          <cell r="N410" t="str">
            <v>GUAYAQUIL</v>
          </cell>
          <cell r="O410" t="str">
            <v>GUAYAQUIL</v>
          </cell>
        </row>
        <row r="411">
          <cell r="A411" t="str">
            <v>CLDEV_SIM220198</v>
          </cell>
          <cell r="B411">
            <v>494691</v>
          </cell>
          <cell r="C411" t="str">
            <v>CLDEV_SIM220198</v>
          </cell>
          <cell r="D411">
            <v>44937.531782407408</v>
          </cell>
          <cell r="E411" t="str">
            <v>CONECEL_DOCUMENTOS</v>
          </cell>
          <cell r="F411" t="str">
            <v>DESPACHO</v>
          </cell>
          <cell r="G411" t="str">
            <v>NORMAL</v>
          </cell>
          <cell r="H411" t="str">
            <v>Cristian Zambrano / Carolina Perez</v>
          </cell>
          <cell r="I411" t="str">
            <v/>
          </cell>
          <cell r="J411" t="str">
            <v>AV. Amazonas N44-124 y Luis Barbery, edificio color Blanco</v>
          </cell>
          <cell r="K411" t="str">
            <v/>
          </cell>
          <cell r="L411" t="str">
            <v/>
          </cell>
          <cell r="M411" t="str">
            <v>QUITO</v>
          </cell>
          <cell r="N411" t="str">
            <v xml:space="preserve">PICHINCHA </v>
          </cell>
          <cell r="O411" t="str">
            <v>QUITO</v>
          </cell>
        </row>
        <row r="412">
          <cell r="A412" t="str">
            <v>LDDGYEI0031</v>
          </cell>
          <cell r="B412">
            <v>494688</v>
          </cell>
          <cell r="C412" t="str">
            <v>LDDGYEI0031</v>
          </cell>
          <cell r="D412">
            <v>44937.52611111111</v>
          </cell>
          <cell r="E412" t="str">
            <v>CONECEL_DOCUMENTOS</v>
          </cell>
          <cell r="F412" t="str">
            <v>DESPACHO</v>
          </cell>
          <cell r="G412" t="str">
            <v>NORMAL</v>
          </cell>
          <cell r="H412" t="str">
            <v>Paola Loja /Conecel Reg</v>
          </cell>
          <cell r="I412" t="str">
            <v>0</v>
          </cell>
          <cell r="J412" t="str">
            <v>GYE - Centro Comercial Garzo centro-ACC</v>
          </cell>
          <cell r="K412" t="str">
            <v>993393277</v>
          </cell>
          <cell r="L412" t="str">
            <v/>
          </cell>
          <cell r="M412" t="str">
            <v>GUAYAQUIL</v>
          </cell>
          <cell r="N412" t="str">
            <v>GUAYAS</v>
          </cell>
          <cell r="O412" t="str">
            <v>GUAYAQUIL</v>
          </cell>
        </row>
        <row r="413">
          <cell r="A413" t="str">
            <v>LDDGYEH0030</v>
          </cell>
          <cell r="B413">
            <v>494687</v>
          </cell>
          <cell r="C413" t="str">
            <v>LDDGYEH0030</v>
          </cell>
          <cell r="D413">
            <v>44937.52611111111</v>
          </cell>
          <cell r="E413" t="str">
            <v>CONECEL_DOCUMENTOS</v>
          </cell>
          <cell r="F413" t="str">
            <v>DESPACHO</v>
          </cell>
          <cell r="G413" t="str">
            <v>NORMAL</v>
          </cell>
          <cell r="H413" t="str">
            <v>Lourdes Quinteros/OFC BRELDYNG</v>
          </cell>
          <cell r="I413" t="str">
            <v>0</v>
          </cell>
          <cell r="J413" t="str">
            <v>OFC BRELDYNG CALLE 7MO PASAJE 37ª Y V. EMILIO ROMERO, BODEGAS DE FERRETERIA ESPINOZA, bodega #8 (exactamente queda en la Juan Tanca Marengo km. 4.5 pasando la coca cola</v>
          </cell>
          <cell r="K413" t="str">
            <v>0</v>
          </cell>
          <cell r="L413" t="str">
            <v/>
          </cell>
          <cell r="M413" t="str">
            <v>GUAYAQUIL</v>
          </cell>
          <cell r="N413" t="str">
            <v>GUAYAS</v>
          </cell>
          <cell r="O413" t="str">
            <v>GUAYAQUIL</v>
          </cell>
        </row>
        <row r="414">
          <cell r="A414" t="str">
            <v>LDDGYEG0051</v>
          </cell>
          <cell r="B414">
            <v>494686</v>
          </cell>
          <cell r="C414" t="str">
            <v>LDDGYEG0051</v>
          </cell>
          <cell r="D414">
            <v>44937.52611111111</v>
          </cell>
          <cell r="E414" t="str">
            <v>CONECEL_DOCUMENTOS</v>
          </cell>
          <cell r="F414" t="str">
            <v>DESPACHO</v>
          </cell>
          <cell r="G414" t="str">
            <v>NORMAL</v>
          </cell>
          <cell r="H414" t="str">
            <v>GABRIELA SANDOVAL/PSG</v>
          </cell>
          <cell r="I414" t="str">
            <v>0</v>
          </cell>
          <cell r="J414" t="str">
            <v xml:space="preserve"> Gye:  Urdenor 2 - parque empresarial colon , edificio Coloncorp B mezanine atras de Netlife</v>
          </cell>
          <cell r="K414" t="str">
            <v>982033756</v>
          </cell>
          <cell r="L414" t="str">
            <v/>
          </cell>
          <cell r="M414" t="str">
            <v>GUAYAQUIL</v>
          </cell>
          <cell r="N414" t="str">
            <v>GUAYAS</v>
          </cell>
          <cell r="O414" t="str">
            <v>GUAYAQUIL</v>
          </cell>
        </row>
        <row r="415">
          <cell r="A415" t="str">
            <v>LDDGYEF0044</v>
          </cell>
          <cell r="B415">
            <v>494685</v>
          </cell>
          <cell r="C415" t="str">
            <v>LDDGYEF0044</v>
          </cell>
          <cell r="D415">
            <v>44937.52611111111</v>
          </cell>
          <cell r="E415" t="str">
            <v>CONECEL_DOCUMENTOS</v>
          </cell>
          <cell r="F415" t="str">
            <v>DESPACHO</v>
          </cell>
          <cell r="G415" t="str">
            <v>NORMAL</v>
          </cell>
          <cell r="H415" t="str">
            <v>TOMAS ANDRADE/GSO/ALG</v>
          </cell>
          <cell r="I415" t="str">
            <v>0</v>
          </cell>
          <cell r="J415" t="str">
            <v xml:space="preserve"> Gye:  Urdenor 2 - parque empresarial colon , edificio Coloncorp B mezanine atras de Netlife</v>
          </cell>
          <cell r="K415" t="str">
            <v>982033756</v>
          </cell>
          <cell r="L415" t="str">
            <v/>
          </cell>
          <cell r="M415" t="str">
            <v>GUAYAQUIL</v>
          </cell>
          <cell r="N415" t="str">
            <v>GUAYAS</v>
          </cell>
          <cell r="O415" t="str">
            <v>GUAYAQUIL</v>
          </cell>
        </row>
        <row r="416">
          <cell r="A416" t="str">
            <v>LDDUIOE0049</v>
          </cell>
          <cell r="B416">
            <v>494684</v>
          </cell>
          <cell r="C416" t="str">
            <v>LDDUIOE0049</v>
          </cell>
          <cell r="D416">
            <v>44937.52611111111</v>
          </cell>
          <cell r="E416" t="str">
            <v>CONECEL_DOCUMENTOS</v>
          </cell>
          <cell r="F416" t="str">
            <v>DESPACHO</v>
          </cell>
          <cell r="G416" t="str">
            <v>NORMAL</v>
          </cell>
          <cell r="H416" t="str">
            <v>Maria Fernanda Munoz/CANT</v>
          </cell>
          <cell r="I416" t="str">
            <v>0</v>
          </cell>
          <cell r="J416" t="str">
            <v xml:space="preserve">QUITO Av. 10 de Agosto N34-601 y Juan Pablo Sanz </v>
          </cell>
          <cell r="K416" t="str">
            <v>998118542/979067498</v>
          </cell>
          <cell r="L416" t="str">
            <v/>
          </cell>
          <cell r="M416" t="str">
            <v>QUITO</v>
          </cell>
          <cell r="N416" t="str">
            <v xml:space="preserve">PICHINCHA </v>
          </cell>
          <cell r="O416" t="str">
            <v>QUITO</v>
          </cell>
        </row>
        <row r="417">
          <cell r="A417" t="str">
            <v>LDDUIOC0028</v>
          </cell>
          <cell r="B417">
            <v>494683</v>
          </cell>
          <cell r="C417" t="str">
            <v>LDDUIOC0028</v>
          </cell>
          <cell r="D417">
            <v>44937.52611111111</v>
          </cell>
          <cell r="E417" t="str">
            <v>CONECEL_DOCUMENTOS</v>
          </cell>
          <cell r="F417" t="str">
            <v>DESPACHO</v>
          </cell>
          <cell r="G417" t="str">
            <v>NORMAL</v>
          </cell>
          <cell r="H417" t="str">
            <v>YOEL RAMIREZ/ADT</v>
          </cell>
          <cell r="I417" t="str">
            <v>0</v>
          </cell>
          <cell r="J417" t="str">
            <v>QUITO: YANEZ PINZON Y COLON EDIFICIO RIGEL PISO 3</v>
          </cell>
          <cell r="K417" t="str">
            <v>961420773</v>
          </cell>
          <cell r="M417" t="str">
            <v>QUITO</v>
          </cell>
          <cell r="N417" t="str">
            <v xml:space="preserve">PICHINCHA </v>
          </cell>
          <cell r="O417" t="str">
            <v>QUITO</v>
          </cell>
        </row>
        <row r="418">
          <cell r="A418" t="str">
            <v>LDDGYEB0045</v>
          </cell>
          <cell r="B418">
            <v>494682</v>
          </cell>
          <cell r="C418" t="str">
            <v>LDDGYEB0045</v>
          </cell>
          <cell r="D418">
            <v>44937.52611111111</v>
          </cell>
          <cell r="E418" t="str">
            <v>CONECEL_DOCUMENTOS</v>
          </cell>
          <cell r="F418" t="str">
            <v>DESPACHO</v>
          </cell>
          <cell r="G418" t="str">
            <v>NORMAL</v>
          </cell>
          <cell r="H418" t="str">
            <v>Stephanie Perez ACC</v>
          </cell>
          <cell r="I418" t="str">
            <v>0</v>
          </cell>
          <cell r="J418" t="str">
            <v>GYE - Centro Comercial Garzo centro-ACC</v>
          </cell>
          <cell r="K418" t="str">
            <v>9399196442</v>
          </cell>
          <cell r="L418" t="str">
            <v/>
          </cell>
          <cell r="M418" t="str">
            <v>GUAYAQUIL</v>
          </cell>
          <cell r="N418" t="str">
            <v>GUAYAS</v>
          </cell>
          <cell r="O418" t="str">
            <v>GUAYAQUIL</v>
          </cell>
        </row>
        <row r="419">
          <cell r="A419" t="str">
            <v>LDDGYEA0045</v>
          </cell>
          <cell r="B419">
            <v>494681</v>
          </cell>
          <cell r="C419" t="str">
            <v>LDDGYEA0045</v>
          </cell>
          <cell r="D419">
            <v>44937.526099537034</v>
          </cell>
          <cell r="E419" t="str">
            <v>CONECEL_DOCUMENTOS</v>
          </cell>
          <cell r="F419" t="str">
            <v>DESPACHO</v>
          </cell>
          <cell r="G419" t="str">
            <v>NORMAL</v>
          </cell>
          <cell r="H419" t="str">
            <v>Stephanie Perez ACC/Paola Loja ACC-OPE Equipos</v>
          </cell>
          <cell r="I419" t="str">
            <v>0</v>
          </cell>
          <cell r="J419" t="str">
            <v>GYE - Centro Comercial Garzo centro-ACC/REGULARIZACIONES</v>
          </cell>
          <cell r="K419" t="str">
            <v>993393277</v>
          </cell>
          <cell r="L419" t="str">
            <v/>
          </cell>
          <cell r="M419" t="str">
            <v>GUAYAQUIL</v>
          </cell>
          <cell r="N419" t="str">
            <v>GUAYAS</v>
          </cell>
          <cell r="O419" t="str">
            <v>GUAYAQUIL</v>
          </cell>
        </row>
        <row r="420">
          <cell r="A420" t="str">
            <v>20003062133626</v>
          </cell>
          <cell r="B420">
            <v>494680</v>
          </cell>
          <cell r="C420" t="str">
            <v>20003062133626</v>
          </cell>
          <cell r="D420">
            <v>44937.51662037037</v>
          </cell>
          <cell r="E420" t="str">
            <v>BRELDYNG</v>
          </cell>
          <cell r="F420" t="str">
            <v>DESPACHO</v>
          </cell>
          <cell r="G420" t="str">
            <v>NORMAL</v>
          </cell>
          <cell r="H420" t="str">
            <v>MORENO VICENTE KEVIN ANDRES</v>
          </cell>
          <cell r="I420" t="str">
            <v>2100602677</v>
          </cell>
          <cell r="J420" t="str">
            <v xml:space="preserve"> / SUCUMBIOS / LAGO AGRIO / NUEVA LOJA / AV QUITO / SN /  / BARRIO LOS CEIBOS QUINTA CUADRA A MANO IZQUIERDA CASA DE DOS PISOS COLOR MEDIO MOSTAZA CON COLUMNAS ROSADAS CONTACTO 0980993283</v>
          </cell>
          <cell r="K420" t="str">
            <v>980993283</v>
          </cell>
          <cell r="M420" t="str">
            <v>LAGO AGRIO</v>
          </cell>
          <cell r="N420" t="str">
            <v xml:space="preserve"> SUCUMBIOS </v>
          </cell>
          <cell r="O420" t="str">
            <v>LAGO AGRIO</v>
          </cell>
        </row>
        <row r="421">
          <cell r="A421" t="str">
            <v>20003064358633</v>
          </cell>
          <cell r="B421">
            <v>494678</v>
          </cell>
          <cell r="C421" t="str">
            <v>20003064358633</v>
          </cell>
          <cell r="D421">
            <v>44937.507013888891</v>
          </cell>
          <cell r="E421" t="str">
            <v>CONECEL</v>
          </cell>
          <cell r="F421" t="str">
            <v>DESPACHO</v>
          </cell>
          <cell r="G421" t="str">
            <v>NORMAL</v>
          </cell>
          <cell r="H421" t="str">
            <v xml:space="preserve">JOHANA LISSETH ENRIQUEZ PEREZ / </v>
          </cell>
          <cell r="I421" t="str">
            <v>401298377</v>
          </cell>
          <cell r="J421" t="str">
            <v>TULCAN / TULCAN / CALLE BOLIVAR Y CALLE JUNIN EN IMPRENTA GAFICAS ARIEL A UNA CUADRA DEL CENTRO DE SALUD LOCAL DE 3 PISOS COLOR VERDE</v>
          </cell>
          <cell r="K421" t="str">
            <v>964042482 /  961638590</v>
          </cell>
          <cell r="M421" t="str">
            <v>TULCAN</v>
          </cell>
          <cell r="N421" t="str">
            <v>CARCHI</v>
          </cell>
          <cell r="O421" t="str">
            <v>TULCAN</v>
          </cell>
        </row>
        <row r="422">
          <cell r="A422" t="str">
            <v>20003064366628</v>
          </cell>
          <cell r="B422">
            <v>494677</v>
          </cell>
          <cell r="C422" t="str">
            <v>20003064366628</v>
          </cell>
          <cell r="D422">
            <v>44937.507013888891</v>
          </cell>
          <cell r="E422" t="str">
            <v>CONECEL</v>
          </cell>
          <cell r="F422" t="str">
            <v>DESPACHO</v>
          </cell>
          <cell r="G422" t="str">
            <v>NORMAL</v>
          </cell>
          <cell r="H422" t="str">
            <v xml:space="preserve">CAROLINA SALOME PINA DELGADO / </v>
          </cell>
          <cell r="I422" t="str">
            <v>106515711</v>
          </cell>
          <cell r="J422" t="str">
            <v>CUENCA / YANUNCAY / AV LOJA Y RODRIGO DE TRIANA EN EL EDIFICIO DE LADRILLO EN EL SEGUNDO PISO JUNTO A LA PAPELERIA MINERVA</v>
          </cell>
          <cell r="K422" t="str">
            <v>987390364 /  984059041</v>
          </cell>
          <cell r="L422" t="str">
            <v/>
          </cell>
          <cell r="M422" t="str">
            <v>CUENCA</v>
          </cell>
          <cell r="N422" t="str">
            <v>AZUAY</v>
          </cell>
          <cell r="O422" t="str">
            <v>CUENCA</v>
          </cell>
        </row>
        <row r="423">
          <cell r="A423" t="str">
            <v>20003064353384</v>
          </cell>
          <cell r="B423">
            <v>494676</v>
          </cell>
          <cell r="C423" t="str">
            <v>20003064353384</v>
          </cell>
          <cell r="D423">
            <v>44937.507013888891</v>
          </cell>
          <cell r="E423" t="str">
            <v>CONECEL</v>
          </cell>
          <cell r="F423" t="str">
            <v>DESPACHO</v>
          </cell>
          <cell r="G423" t="str">
            <v>NORMAL</v>
          </cell>
          <cell r="H423" t="str">
            <v xml:space="preserve">ANNABELLA MONSERRATE PLUA LOOR / </v>
          </cell>
          <cell r="I423" t="str">
            <v>1314856541</v>
          </cell>
          <cell r="J423" t="str">
            <v>MANTA / LOS ESTEROS / CDLA DIVINO NINO CALLE 409 Y AV 410 CASA DE UN PISO COLOR CELESTE CON LADRILLO A UNA CUADRA DE LA TIENDA ALEJANDRA</v>
          </cell>
          <cell r="K423" t="str">
            <v>997498310 /  992026022</v>
          </cell>
          <cell r="L423" t="str">
            <v/>
          </cell>
          <cell r="M423" t="str">
            <v>MANTA</v>
          </cell>
          <cell r="N423" t="str">
            <v>MANABI</v>
          </cell>
          <cell r="O423" t="str">
            <v>MANTA</v>
          </cell>
        </row>
        <row r="424">
          <cell r="A424" t="str">
            <v>20003063947597</v>
          </cell>
          <cell r="B424">
            <v>494675</v>
          </cell>
          <cell r="C424" t="str">
            <v>20003063947597</v>
          </cell>
          <cell r="D424">
            <v>44937.507013888891</v>
          </cell>
          <cell r="E424" t="str">
            <v>CONECEL</v>
          </cell>
          <cell r="F424" t="str">
            <v>DESPACHO</v>
          </cell>
          <cell r="G424" t="str">
            <v>NORMAL</v>
          </cell>
          <cell r="H424" t="str">
            <v xml:space="preserve">DARLYN NEY VELIZ MONCAY / </v>
          </cell>
          <cell r="I424" t="str">
            <v>1207334382</v>
          </cell>
          <cell r="J424" t="str">
            <v>QUITO / CONOCOTO / BARRIO SAN JUAN AV LEONIDAS PLAZA OE4-106 Y TERCERA TRANSVERSAL CASA DE COLOR BEIGE CON NARANJA DE 3 PISOS FRENTE A LA ESCUELA JOAQUINA GANGOTENA</v>
          </cell>
          <cell r="K424" t="str">
            <v xml:space="preserve">983036567 /  </v>
          </cell>
          <cell r="M424" t="str">
            <v>QUITO</v>
          </cell>
          <cell r="N424" t="str">
            <v>PICHINCHA</v>
          </cell>
          <cell r="O424" t="str">
            <v>QUITO</v>
          </cell>
        </row>
        <row r="425">
          <cell r="A425" t="str">
            <v>20003064369511</v>
          </cell>
          <cell r="B425">
            <v>494674</v>
          </cell>
          <cell r="C425" t="str">
            <v>20003064369511</v>
          </cell>
          <cell r="D425">
            <v>44937.507013888891</v>
          </cell>
          <cell r="E425" t="str">
            <v>CONECEL</v>
          </cell>
          <cell r="F425" t="str">
            <v>DESPACHO</v>
          </cell>
          <cell r="G425" t="str">
            <v>NORMAL</v>
          </cell>
          <cell r="H425" t="str">
            <v xml:space="preserve">MARLENE PATRICIA PALACIOS GUEVARA / </v>
          </cell>
          <cell r="I425" t="str">
            <v>1804830022</v>
          </cell>
          <cell r="J425" t="str">
            <v>GUAYAQUIL / TARQUI / CDLA GUAYACANES CALLE MANUEL JESUS MURILLO Y ENRIQUE GILBERT CASA DE DOS PISOS COLOR LADRILLO A LOS ALTOS DE UNA TIENDA</v>
          </cell>
          <cell r="K425" t="str">
            <v>987878464 /  298787846</v>
          </cell>
          <cell r="M425" t="str">
            <v>GUAYAQUIL</v>
          </cell>
          <cell r="N425" t="str">
            <v>GUAYAS</v>
          </cell>
          <cell r="O425" t="str">
            <v>GUAYAQUIL</v>
          </cell>
        </row>
        <row r="426">
          <cell r="A426" t="str">
            <v>20003064370432</v>
          </cell>
          <cell r="B426">
            <v>494673</v>
          </cell>
          <cell r="C426" t="str">
            <v>20003064370432</v>
          </cell>
          <cell r="D426">
            <v>44937.507013888891</v>
          </cell>
          <cell r="E426" t="str">
            <v>CONECEL</v>
          </cell>
          <cell r="F426" t="str">
            <v>DESPACHO</v>
          </cell>
          <cell r="G426" t="str">
            <v>NORMAL</v>
          </cell>
          <cell r="H426" t="str">
            <v xml:space="preserve">MARCIA MARIBEL CANO CABEZAS / </v>
          </cell>
          <cell r="I426" t="str">
            <v>1718072802</v>
          </cell>
          <cell r="J426" t="str">
            <v>QUITO / INAQUITO / AV JAPON Y GASPAR DE VILLAROEL EN EL EDIFICIO ZAIGEN 10MO PISO CERCA DE LA PLATAFORMA GUBERNAMENTAL</v>
          </cell>
          <cell r="K426" t="str">
            <v>979162404 /  995865547</v>
          </cell>
          <cell r="L426" t="str">
            <v/>
          </cell>
          <cell r="M426" t="str">
            <v>QUITO</v>
          </cell>
          <cell r="N426" t="str">
            <v>PICHINCHA</v>
          </cell>
          <cell r="O426" t="str">
            <v>QUITO</v>
          </cell>
        </row>
        <row r="427">
          <cell r="A427" t="str">
            <v>20003064381213</v>
          </cell>
          <cell r="B427">
            <v>494672</v>
          </cell>
          <cell r="C427" t="str">
            <v>20003064381213</v>
          </cell>
          <cell r="D427">
            <v>44937.507013888891</v>
          </cell>
          <cell r="E427" t="str">
            <v>CONECEL</v>
          </cell>
          <cell r="F427" t="str">
            <v>DESPACHO</v>
          </cell>
          <cell r="G427" t="str">
            <v>NORMAL</v>
          </cell>
          <cell r="H427" t="str">
            <v>CESAR FERNANDO MORENO CARRILLO / ACOSTA FIERRO CARMINA MARICELA</v>
          </cell>
          <cell r="I427" t="str">
            <v>1704412277</v>
          </cell>
          <cell r="J427" t="str">
            <v>QUITO / ITCHIMBIA / CALLE QUESERA DEL MEDIO E12-12 Y EQUINOCCIO CASA DE DOS PISOS COLOR ROJO CON CERRAMIENTO DE PIEDRA A 60M DEL HOSPITAL MILITAR</v>
          </cell>
          <cell r="K427" t="str">
            <v xml:space="preserve">995826590 /  </v>
          </cell>
          <cell r="M427" t="str">
            <v>QUITO</v>
          </cell>
          <cell r="N427" t="str">
            <v>PICHINCHA</v>
          </cell>
          <cell r="O427" t="str">
            <v>QUITO</v>
          </cell>
        </row>
        <row r="428">
          <cell r="A428" t="str">
            <v>20003064003377</v>
          </cell>
          <cell r="B428">
            <v>494665</v>
          </cell>
          <cell r="C428" t="str">
            <v>20003064003377</v>
          </cell>
          <cell r="D428">
            <v>44937.507002314815</v>
          </cell>
          <cell r="E428" t="str">
            <v>CONECEL</v>
          </cell>
          <cell r="F428" t="str">
            <v>DESPACHO</v>
          </cell>
          <cell r="G428" t="str">
            <v>NORMAL</v>
          </cell>
          <cell r="H428" t="str">
            <v xml:space="preserve">DOMENICA TAMARA ULLOA TAPIA / </v>
          </cell>
          <cell r="I428" t="str">
            <v>107907404</v>
          </cell>
          <cell r="J428" t="str">
            <v>QUITO / LA CONCEPCION / JOAQUIN SOTO Y PEDRO DE VILLAR OE5- 212 CASA DE 2 PISO CON PUERTON CAFE DIAGONAL A UNA TIENDA</v>
          </cell>
          <cell r="K428" t="str">
            <v xml:space="preserve">959115144 /  </v>
          </cell>
          <cell r="L428" t="str">
            <v/>
          </cell>
          <cell r="M428" t="str">
            <v>QUITO</v>
          </cell>
          <cell r="N428" t="str">
            <v>PICHINCHA</v>
          </cell>
          <cell r="O428" t="str">
            <v>QUITO</v>
          </cell>
        </row>
        <row r="429">
          <cell r="A429" t="str">
            <v>20003064390206</v>
          </cell>
          <cell r="B429">
            <v>494664</v>
          </cell>
          <cell r="C429" t="str">
            <v>20003064390206</v>
          </cell>
          <cell r="D429">
            <v>44937.507002314815</v>
          </cell>
          <cell r="E429" t="str">
            <v>CONECEL</v>
          </cell>
          <cell r="F429" t="str">
            <v>DESPACHO</v>
          </cell>
          <cell r="G429" t="str">
            <v>NORMAL</v>
          </cell>
          <cell r="H429" t="str">
            <v xml:space="preserve">JENNY SOFIA GUERRERO BURBANO / </v>
          </cell>
          <cell r="I429" t="str">
            <v>401734975</v>
          </cell>
          <cell r="J429" t="str">
            <v>QUITO / INAQUITO / AV DE LAS HIEDRAS Y DE LOS GRANADOS EN EL EDIFICIO TORRES SANTORINI TORRE 2 DPTO 312</v>
          </cell>
          <cell r="K429" t="str">
            <v xml:space="preserve">992710218 /  </v>
          </cell>
          <cell r="L429" t="str">
            <v/>
          </cell>
          <cell r="M429" t="str">
            <v>QUITO</v>
          </cell>
          <cell r="N429" t="str">
            <v>PICHINCHA</v>
          </cell>
          <cell r="O429" t="str">
            <v>QUITO</v>
          </cell>
        </row>
        <row r="430">
          <cell r="A430" t="str">
            <v>18028681</v>
          </cell>
          <cell r="B430">
            <v>494663</v>
          </cell>
          <cell r="C430" t="str">
            <v>18028681</v>
          </cell>
          <cell r="D430">
            <v>44937.507002314815</v>
          </cell>
          <cell r="E430" t="str">
            <v>CONECEL</v>
          </cell>
          <cell r="F430" t="str">
            <v>DESPACHO</v>
          </cell>
          <cell r="G430" t="str">
            <v>NORMAL</v>
          </cell>
          <cell r="H430" t="str">
            <v xml:space="preserve">RAUL FABRICIO CASTELLANOS LOPEZ / </v>
          </cell>
          <cell r="I430" t="str">
            <v>1802370716</v>
          </cell>
          <cell r="J430" t="str">
            <v>AMBATO / LA MERCED / AV PASTEUR Y CESAR BORJA EN EL HOSPITAL PRIVADO DURAN EN EL AREA DE IMAGEN CERCA DEL HOSPITAL DE AMBATO</v>
          </cell>
          <cell r="K430" t="str">
            <v>982029803 /  996512810</v>
          </cell>
          <cell r="L430" t="str">
            <v/>
          </cell>
          <cell r="M430" t="str">
            <v>AMBATO</v>
          </cell>
          <cell r="N430" t="str">
            <v>TUNGURAHUA</v>
          </cell>
          <cell r="O430" t="str">
            <v>AMBATO</v>
          </cell>
        </row>
        <row r="431">
          <cell r="A431" t="str">
            <v>20003063514800</v>
          </cell>
          <cell r="B431">
            <v>494662</v>
          </cell>
          <cell r="C431" t="str">
            <v>20003063514800</v>
          </cell>
          <cell r="D431">
            <v>44937.507002314815</v>
          </cell>
          <cell r="E431" t="str">
            <v>CONECEL</v>
          </cell>
          <cell r="F431" t="str">
            <v>DESPACHO</v>
          </cell>
          <cell r="G431" t="str">
            <v>NORMAL</v>
          </cell>
          <cell r="H431" t="str">
            <v xml:space="preserve">NATALIA YANIRE VERNAZA YEPEZ / </v>
          </cell>
          <cell r="I431" t="str">
            <v>804336600</v>
          </cell>
          <cell r="J431" t="str">
            <v>ESMERALDAS / 5 DE AGOSTO / CALLE MALECON Y PICHINCHA CASA DE UN PISO CON VENTANAS BLANCAS A UNA CUADRA DEL ALMACEN GRAN AKI</v>
          </cell>
          <cell r="K431" t="str">
            <v xml:space="preserve">963740713 /  </v>
          </cell>
          <cell r="L431" t="str">
            <v/>
          </cell>
          <cell r="M431" t="str">
            <v>ESMERALDAS</v>
          </cell>
          <cell r="N431" t="str">
            <v>ESMERALDAS</v>
          </cell>
          <cell r="O431" t="str">
            <v>ESMERALDAS</v>
          </cell>
        </row>
        <row r="432">
          <cell r="A432" t="str">
            <v>20003063986061</v>
          </cell>
          <cell r="B432">
            <v>494661</v>
          </cell>
          <cell r="C432" t="str">
            <v>20003063986061</v>
          </cell>
          <cell r="D432">
            <v>44937.507002314815</v>
          </cell>
          <cell r="E432" t="str">
            <v>CONECEL</v>
          </cell>
          <cell r="F432" t="str">
            <v>DESPACHO</v>
          </cell>
          <cell r="G432" t="str">
            <v>NORMAL</v>
          </cell>
          <cell r="H432" t="str">
            <v xml:space="preserve">GEIKA BERNAL MALPICA / </v>
          </cell>
          <cell r="I432" t="str">
            <v>1760471373</v>
          </cell>
          <cell r="J432" t="str">
            <v>QUITO / SANGOLQUI / BARRIO SAN PEDRO DE TABOADA CALLE SANTIAGO QUINDI Y GASPAR LEMA CASA N38-94 DE 3 PISOS COLOR AZUL CON BLANCO A UNA CUADRA DE PELUQUERIA JOSSELYN</v>
          </cell>
          <cell r="K432" t="str">
            <v xml:space="preserve">963016903 /  </v>
          </cell>
          <cell r="L432" t="str">
            <v/>
          </cell>
          <cell r="M432" t="str">
            <v>QUITO</v>
          </cell>
          <cell r="N432" t="str">
            <v>PICHINCHA</v>
          </cell>
          <cell r="O432" t="str">
            <v>QUITO</v>
          </cell>
        </row>
        <row r="433">
          <cell r="A433" t="str">
            <v>20003063946332</v>
          </cell>
          <cell r="B433">
            <v>494660</v>
          </cell>
          <cell r="C433" t="str">
            <v>20003063946332</v>
          </cell>
          <cell r="D433">
            <v>44937.507002314815</v>
          </cell>
          <cell r="E433" t="str">
            <v>CONECEL</v>
          </cell>
          <cell r="F433" t="str">
            <v>DESPACHO</v>
          </cell>
          <cell r="G433" t="str">
            <v>NORMAL</v>
          </cell>
          <cell r="H433" t="str">
            <v xml:space="preserve">OMAR MARCELO TORRES VALAREZO / </v>
          </cell>
          <cell r="I433" t="str">
            <v>922903208</v>
          </cell>
          <cell r="J433" t="str">
            <v>DURAN / ELOY ALFARO / CDLA ABEL GILBERT AV SAMUEL CISNEROS MZ 38 SL 1 EN EL POLIDEPORTIVO EN TEPVIDRIOS ALMACEN DE VIDRIO Y ALUMINIO</v>
          </cell>
          <cell r="K433" t="str">
            <v xml:space="preserve">991460742 /  </v>
          </cell>
          <cell r="M433" t="str">
            <v>DURAN</v>
          </cell>
          <cell r="N433" t="str">
            <v>GUAYAS</v>
          </cell>
          <cell r="O433" t="str">
            <v>DURAN</v>
          </cell>
        </row>
        <row r="434">
          <cell r="A434" t="str">
            <v>20003063928030</v>
          </cell>
          <cell r="B434">
            <v>494659</v>
          </cell>
          <cell r="C434" t="str">
            <v>20003063928030</v>
          </cell>
          <cell r="D434">
            <v>44937.507002314815</v>
          </cell>
          <cell r="E434" t="str">
            <v>CONECEL</v>
          </cell>
          <cell r="F434" t="str">
            <v>DESPACHO</v>
          </cell>
          <cell r="G434" t="str">
            <v>NORMAL</v>
          </cell>
          <cell r="H434" t="str">
            <v xml:space="preserve">TANIA VERONICA LONDA MIRANDA / </v>
          </cell>
          <cell r="I434" t="str">
            <v>104613690</v>
          </cell>
          <cell r="J434" t="str">
            <v>CUENCA / RICAURTE / CALLE JULIA BERNAL KM 11 Y MEDIO FRENTE A LA QUINTA SOFIA EN CHEMICAL SOLUTION IMPORTADORA MONTANO JUNTO A BLUE TARGET</v>
          </cell>
          <cell r="K434" t="str">
            <v>963750079 /  986431546</v>
          </cell>
          <cell r="L434" t="str">
            <v/>
          </cell>
          <cell r="M434" t="str">
            <v>CUENCA</v>
          </cell>
          <cell r="N434" t="str">
            <v>AZUAY</v>
          </cell>
          <cell r="O434" t="str">
            <v>CUENCA</v>
          </cell>
        </row>
        <row r="435">
          <cell r="A435" t="str">
            <v>20003064002580</v>
          </cell>
          <cell r="B435">
            <v>494658</v>
          </cell>
          <cell r="C435" t="str">
            <v>20003064002580</v>
          </cell>
          <cell r="D435">
            <v>44937.507002314815</v>
          </cell>
          <cell r="E435" t="str">
            <v>CONECEL</v>
          </cell>
          <cell r="F435" t="str">
            <v>DESPACHO</v>
          </cell>
          <cell r="G435" t="str">
            <v>NORMAL</v>
          </cell>
          <cell r="H435" t="str">
            <v xml:space="preserve">ANDREA ELIZABETH PAEZ ESPINOSA / </v>
          </cell>
          <cell r="I435" t="str">
            <v>1714229448</v>
          </cell>
          <cell r="J435" t="str">
            <v>QUITO / NAYON / CALLE VICENTE FLOR CEDENO 414 Y LEONIDAS PROANO A UNA CUADRA DE LA CALLE DEL LICEO LOS ALAMOS EN UNA CASA DE DOS PISOS COLOR GRIS</v>
          </cell>
          <cell r="K435" t="str">
            <v xml:space="preserve">984201825 /  </v>
          </cell>
          <cell r="L435" t="str">
            <v/>
          </cell>
          <cell r="M435" t="str">
            <v>QUITO</v>
          </cell>
          <cell r="N435" t="str">
            <v>PICHINCHA</v>
          </cell>
          <cell r="O435" t="str">
            <v>QUITO</v>
          </cell>
        </row>
        <row r="436">
          <cell r="A436" t="str">
            <v>20003063986102</v>
          </cell>
          <cell r="B436">
            <v>494657</v>
          </cell>
          <cell r="C436" t="str">
            <v>20003063986102</v>
          </cell>
          <cell r="D436">
            <v>44937.507002314815</v>
          </cell>
          <cell r="E436" t="str">
            <v>CONECEL</v>
          </cell>
          <cell r="F436" t="str">
            <v>DESPACHO</v>
          </cell>
          <cell r="G436" t="str">
            <v>NORMAL</v>
          </cell>
          <cell r="H436" t="str">
            <v xml:space="preserve">ANDRES ALEJANDRO LARA CAPA / </v>
          </cell>
          <cell r="I436" t="str">
            <v>1722773122</v>
          </cell>
          <cell r="J436" t="str">
            <v>QUITO / CARCELEN / CALLE BURGUENO Y FRANCISCO GARCIA CASA N83-31 A UNA CUADRA DE FULL PAPAS LA DELICIA</v>
          </cell>
          <cell r="K436" t="str">
            <v xml:space="preserve">983088928 /  </v>
          </cell>
          <cell r="L436" t="str">
            <v/>
          </cell>
          <cell r="M436" t="str">
            <v>QUITO</v>
          </cell>
          <cell r="N436" t="str">
            <v>PICHINCHA</v>
          </cell>
          <cell r="O436" t="str">
            <v>QUITO</v>
          </cell>
        </row>
        <row r="437">
          <cell r="A437" t="str">
            <v>20003063949875</v>
          </cell>
          <cell r="B437">
            <v>494656</v>
          </cell>
          <cell r="C437" t="str">
            <v>20003063949875</v>
          </cell>
          <cell r="D437">
            <v>44937.507002314815</v>
          </cell>
          <cell r="E437" t="str">
            <v>CONECEL</v>
          </cell>
          <cell r="F437" t="str">
            <v>DESPACHO</v>
          </cell>
          <cell r="G437" t="str">
            <v>NORMAL</v>
          </cell>
          <cell r="H437" t="str">
            <v xml:space="preserve">DENISSE ELIANA MARTINEZ RODRIGUEZ / </v>
          </cell>
          <cell r="I437" t="str">
            <v>2450726324</v>
          </cell>
          <cell r="J437" t="str">
            <v>SANTA ELENA / SANTA ELENA / VIA ANCON Y CA-2/CASA DE 1PISO COLOR BLANCO REF A LDO DE ESCUELA FISCAL BASICA 27 DE NOVIEMBRE</v>
          </cell>
          <cell r="K437" t="str">
            <v xml:space="preserve">961399601 /  </v>
          </cell>
          <cell r="L437" t="str">
            <v/>
          </cell>
          <cell r="M437" t="str">
            <v>SANTA ELENA</v>
          </cell>
          <cell r="N437" t="str">
            <v>SANTAELENA</v>
          </cell>
          <cell r="O437" t="str">
            <v>SANTA ELENA</v>
          </cell>
        </row>
        <row r="438">
          <cell r="A438" t="str">
            <v>20003063998653</v>
          </cell>
          <cell r="B438">
            <v>494655</v>
          </cell>
          <cell r="C438" t="str">
            <v>20003063998653</v>
          </cell>
          <cell r="D438">
            <v>44937.507002314815</v>
          </cell>
          <cell r="E438" t="str">
            <v>CONECEL</v>
          </cell>
          <cell r="F438" t="str">
            <v>DESPACHO</v>
          </cell>
          <cell r="G438" t="str">
            <v>NORMAL</v>
          </cell>
          <cell r="H438" t="str">
            <v xml:space="preserve">SILVIA CUMANDA JORDAN ACOSTA / </v>
          </cell>
          <cell r="I438" t="str">
            <v>1803116043</v>
          </cell>
          <cell r="J438" t="str">
            <v>AMBATO / LA MATRIZ / AV AMABLE ORTIZ Y ANTONIO PLAZA TRBJ:LOCAL ESQUIN. 2P CLR BEIGE ATRAS DE FARMACIA LA JOYA Y DIAG ASADERO DON OSO</v>
          </cell>
          <cell r="K438" t="str">
            <v>998302946 /  995920127</v>
          </cell>
          <cell r="M438" t="str">
            <v>AMBATO</v>
          </cell>
          <cell r="N438" t="str">
            <v>TUNGURAHUA</v>
          </cell>
          <cell r="O438" t="str">
            <v>AMBATO</v>
          </cell>
        </row>
        <row r="439">
          <cell r="A439" t="str">
            <v>20003063979694</v>
          </cell>
          <cell r="B439">
            <v>494654</v>
          </cell>
          <cell r="C439" t="str">
            <v>20003063979694</v>
          </cell>
          <cell r="D439">
            <v>44937.507002314815</v>
          </cell>
          <cell r="E439" t="str">
            <v>CONECEL</v>
          </cell>
          <cell r="F439" t="str">
            <v>DESPACHO</v>
          </cell>
          <cell r="G439" t="str">
            <v>NORMAL</v>
          </cell>
          <cell r="H439" t="str">
            <v xml:space="preserve">DAYANA MISHELL PADILLA ANGAMARCA / </v>
          </cell>
          <cell r="I439" t="str">
            <v>1003860820</v>
          </cell>
          <cell r="J439" t="str">
            <v>IBARRA / SAGRARIO / MARIANA ACOSTA Y CORINA PARRAL DE VELASCO CS 1P PORTON NEGRO REF JUNTO A MAZDA Y JUNTO AL ASADERO GALAXIS</v>
          </cell>
          <cell r="K439" t="str">
            <v>983375430 /  994869588</v>
          </cell>
          <cell r="M439" t="str">
            <v>IBARRA</v>
          </cell>
          <cell r="N439" t="str">
            <v>IMBABURA</v>
          </cell>
          <cell r="O439" t="str">
            <v>IBARRA</v>
          </cell>
        </row>
        <row r="440">
          <cell r="A440" t="str">
            <v>20003064007345</v>
          </cell>
          <cell r="B440">
            <v>494653</v>
          </cell>
          <cell r="C440" t="str">
            <v>20003064007345</v>
          </cell>
          <cell r="D440">
            <v>44937.507002314815</v>
          </cell>
          <cell r="E440" t="str">
            <v>CONECEL</v>
          </cell>
          <cell r="F440" t="str">
            <v>DESPACHO</v>
          </cell>
          <cell r="G440" t="str">
            <v>NORMAL</v>
          </cell>
          <cell r="H440" t="str">
            <v xml:space="preserve">BELGICA NOEMI CALVA JARAMILLO / </v>
          </cell>
          <cell r="I440" t="str">
            <v>1103110316</v>
          </cell>
          <cell r="J440" t="str">
            <v>AMBATO / HUACHI LORETO / SECTOR EL ARBOLITO CALL DAQUILEMA Y PICHINCHA CS 3P CL TACSO REF A 2 CDRAS. DE LA IGLESIA CATOLICA NUESTRA SENORA DE GUADALUPE</v>
          </cell>
          <cell r="K440" t="str">
            <v xml:space="preserve">962292654 /  </v>
          </cell>
          <cell r="M440" t="str">
            <v>AMBATO</v>
          </cell>
          <cell r="N440" t="str">
            <v>TUNGURAHUA</v>
          </cell>
          <cell r="O440" t="str">
            <v>AMBATO</v>
          </cell>
        </row>
        <row r="441">
          <cell r="A441" t="str">
            <v>20003063944499</v>
          </cell>
          <cell r="B441">
            <v>494652</v>
          </cell>
          <cell r="C441" t="str">
            <v>20003063944499</v>
          </cell>
          <cell r="D441">
            <v>44937.507002314815</v>
          </cell>
          <cell r="E441" t="str">
            <v>CONECEL</v>
          </cell>
          <cell r="F441" t="str">
            <v>DESPACHO</v>
          </cell>
          <cell r="G441" t="str">
            <v>NORMAL</v>
          </cell>
          <cell r="H441" t="str">
            <v xml:space="preserve">LESLY BRIGHITT FIALLOS SEGARRA / </v>
          </cell>
          <cell r="I441" t="str">
            <v>604694042</v>
          </cell>
          <cell r="J441" t="str">
            <v>RIOBAMBA / LIZARZABURU / BARRIO LA RETAMAS AV.CANONIGO RAMOS Y AV DE LA PRENSA CSA DE 4 PISOS COLOR BLANCA CS CON LOCAL DE SERVIENTREGA NTGLMERA</v>
          </cell>
          <cell r="K441" t="str">
            <v xml:space="preserve">960405293 /  </v>
          </cell>
          <cell r="M441" t="str">
            <v>RIOBAMBA</v>
          </cell>
          <cell r="N441" t="str">
            <v>CHIMBORAZO</v>
          </cell>
          <cell r="O441" t="str">
            <v>RIOBAMBA</v>
          </cell>
        </row>
        <row r="442">
          <cell r="A442" t="str">
            <v>20003063944606</v>
          </cell>
          <cell r="B442">
            <v>494651</v>
          </cell>
          <cell r="C442" t="str">
            <v>20003063944606</v>
          </cell>
          <cell r="D442">
            <v>44937.507002314815</v>
          </cell>
          <cell r="E442" t="str">
            <v>CONECEL</v>
          </cell>
          <cell r="F442" t="str">
            <v>DESPACHO</v>
          </cell>
          <cell r="G442" t="str">
            <v>NORMAL</v>
          </cell>
          <cell r="H442" t="str">
            <v xml:space="preserve">JHON PAUL MINO GALLEGOS / </v>
          </cell>
          <cell r="I442" t="str">
            <v>603586850</v>
          </cell>
          <cell r="J442" t="str">
            <v>RIOBAMBA / VELASCO / 1RA CONSTITUYENTE 3610 Y URUGUAY EDIFICIO COLOR CAFE VIVE 4TO PISO A 1 CUADRA DEL PARQUE GRAL BARRIGA</v>
          </cell>
          <cell r="K442" t="str">
            <v>987254300 /  984757515</v>
          </cell>
          <cell r="L442" t="str">
            <v/>
          </cell>
          <cell r="M442" t="str">
            <v>RIOBAMBA</v>
          </cell>
          <cell r="N442" t="str">
            <v>CHIMBORAZO</v>
          </cell>
          <cell r="O442" t="str">
            <v>RIOBAMBA</v>
          </cell>
        </row>
        <row r="443">
          <cell r="A443" t="str">
            <v>20003063946380</v>
          </cell>
          <cell r="B443">
            <v>494650</v>
          </cell>
          <cell r="C443" t="str">
            <v>20003063946380</v>
          </cell>
          <cell r="D443">
            <v>44937.507002314815</v>
          </cell>
          <cell r="E443" t="str">
            <v>CONECEL</v>
          </cell>
          <cell r="F443" t="str">
            <v>DESPACHO</v>
          </cell>
          <cell r="G443" t="str">
            <v>NORMAL</v>
          </cell>
          <cell r="H443" t="str">
            <v xml:space="preserve">MANUEL FLORENCIO JAPA SUQUILANDA / </v>
          </cell>
          <cell r="I443" t="str">
            <v>104316518</v>
          </cell>
          <cell r="J443" t="str">
            <v>CUENCA / SAN BLAS / CALLE MARISCAL SUCRE Y VARGAS MACHUCA/A LADO DEL LA UNIDAD EDUCATIVA SALESIANA MARIA AUXILIADORA TRABAJA EN LA TIENDA DE ABRROTES YANUNCAY</v>
          </cell>
          <cell r="K443" t="str">
            <v xml:space="preserve">963252180 /  </v>
          </cell>
          <cell r="L443" t="str">
            <v/>
          </cell>
          <cell r="M443" t="str">
            <v>CUENCA</v>
          </cell>
          <cell r="N443" t="str">
            <v>AZUAY</v>
          </cell>
          <cell r="O443" t="str">
            <v>CUENCA</v>
          </cell>
        </row>
        <row r="444">
          <cell r="A444" t="str">
            <v>20003063932277</v>
          </cell>
          <cell r="B444">
            <v>494649</v>
          </cell>
          <cell r="C444" t="str">
            <v>20003063932277</v>
          </cell>
          <cell r="D444">
            <v>44937.507002314815</v>
          </cell>
          <cell r="E444" t="str">
            <v>CONECEL</v>
          </cell>
          <cell r="F444" t="str">
            <v>DESPACHO</v>
          </cell>
          <cell r="G444" t="str">
            <v>NORMAL</v>
          </cell>
          <cell r="H444" t="str">
            <v xml:space="preserve">DANIEL FERNANDO GARZON FARFAN / </v>
          </cell>
          <cell r="I444" t="str">
            <v>1312216755</v>
          </cell>
          <cell r="J444" t="str">
            <v>PORTOVIEJO / 12DE MARZO / AV. MORALES Y 10 DE AGOSTO/ FRENTE DEL EDIFICIO MUTUALISTA MANABI/AL LADO DE NOTARIA PRIMERA DE PORTOVIEJO</v>
          </cell>
          <cell r="K444" t="str">
            <v>963771014 /  209637710</v>
          </cell>
          <cell r="M444" t="str">
            <v>PORTOVIEJO</v>
          </cell>
          <cell r="N444" t="str">
            <v>MANABI</v>
          </cell>
          <cell r="O444" t="str">
            <v>PORTOVIEJO</v>
          </cell>
        </row>
        <row r="445">
          <cell r="A445" t="str">
            <v>20003063953922</v>
          </cell>
          <cell r="B445">
            <v>494648</v>
          </cell>
          <cell r="C445" t="str">
            <v>20003063953922</v>
          </cell>
          <cell r="D445">
            <v>44937.507002314815</v>
          </cell>
          <cell r="E445" t="str">
            <v>CONECEL</v>
          </cell>
          <cell r="F445" t="str">
            <v>DESPACHO</v>
          </cell>
          <cell r="G445" t="str">
            <v>NORMAL</v>
          </cell>
          <cell r="H445" t="str">
            <v xml:space="preserve">EDITH ELIZABETH ZAMBRANO LOOR / </v>
          </cell>
          <cell r="I445" t="str">
            <v>1313256016</v>
          </cell>
          <cell r="J445" t="str">
            <v>QUITO / QUITUMBE / AV CONDOR NAN Y RUMICHACA NAN EN EL TERMINAL TERRESTRE DE QUITUMBE EL CLIENTE LABORA AHI</v>
          </cell>
          <cell r="K445" t="str">
            <v xml:space="preserve">963063988 /  </v>
          </cell>
          <cell r="L445" t="str">
            <v/>
          </cell>
          <cell r="M445" t="str">
            <v>QUITO</v>
          </cell>
          <cell r="N445" t="str">
            <v>PICHINCHA</v>
          </cell>
          <cell r="O445" t="str">
            <v>QUITO</v>
          </cell>
        </row>
        <row r="446">
          <cell r="A446" t="str">
            <v>20003063940724</v>
          </cell>
          <cell r="B446">
            <v>494647</v>
          </cell>
          <cell r="C446" t="str">
            <v>20003063940724</v>
          </cell>
          <cell r="D446">
            <v>44937.507002314815</v>
          </cell>
          <cell r="E446" t="str">
            <v>CONECEL</v>
          </cell>
          <cell r="F446" t="str">
            <v>DESPACHO</v>
          </cell>
          <cell r="G446" t="str">
            <v>NORMAL</v>
          </cell>
          <cell r="H446" t="str">
            <v xml:space="preserve">ETHAN JOEEL ROJAS POZO / </v>
          </cell>
          <cell r="I446" t="str">
            <v>1722007257</v>
          </cell>
          <cell r="J446" t="str">
            <v>QUITO / SOLANDA / CALLE BARTOLOME SOLON Y JOSE MARIA ALEMAN EN LA ESCUELA FASMAINT CASA DE 3 PISOS COLOR AMARILLO CON ROSADO A DOS CUADRAS DE LA IGLESIA SAN IGNACIO DE LOYOLA</v>
          </cell>
          <cell r="K446" t="str">
            <v xml:space="preserve">964135745 /  </v>
          </cell>
          <cell r="L446" t="str">
            <v/>
          </cell>
          <cell r="M446" t="str">
            <v>QUITO</v>
          </cell>
          <cell r="N446" t="str">
            <v>PICHINCHA</v>
          </cell>
          <cell r="O446" t="str">
            <v>QUITO</v>
          </cell>
        </row>
        <row r="447">
          <cell r="A447" t="str">
            <v>20003063999411</v>
          </cell>
          <cell r="B447">
            <v>494646</v>
          </cell>
          <cell r="C447" t="str">
            <v>20003063999411</v>
          </cell>
          <cell r="D447">
            <v>44937.507002314815</v>
          </cell>
          <cell r="E447" t="str">
            <v>CONECEL</v>
          </cell>
          <cell r="F447" t="str">
            <v>DESPACHO</v>
          </cell>
          <cell r="G447" t="str">
            <v>NORMAL</v>
          </cell>
          <cell r="H447" t="str">
            <v xml:space="preserve">JAIME GUSTAVO RODRIGUEZ GUERRERO / </v>
          </cell>
          <cell r="I447" t="str">
            <v>913847521</v>
          </cell>
          <cell r="J447" t="str">
            <v>GUAYAQUIL / LETAMENDI / CALLE GOMEZ RENDON 809 Y CALLE 11 EN EL TECNICENTRO A MEDIA CUADRA DE PANALERAS DE BEBES GOMEZ RENDON</v>
          </cell>
          <cell r="K447" t="str">
            <v xml:space="preserve">978771955 /  </v>
          </cell>
          <cell r="M447" t="str">
            <v>GUAYAQUIL</v>
          </cell>
          <cell r="N447" t="str">
            <v>GUAYAS</v>
          </cell>
          <cell r="O447" t="str">
            <v>GUAYAQUIL</v>
          </cell>
        </row>
        <row r="448">
          <cell r="A448" t="str">
            <v>20003063928123</v>
          </cell>
          <cell r="B448">
            <v>494645</v>
          </cell>
          <cell r="C448" t="str">
            <v>20003063928123</v>
          </cell>
          <cell r="D448">
            <v>44937.507002314815</v>
          </cell>
          <cell r="E448" t="str">
            <v>CONECEL</v>
          </cell>
          <cell r="F448" t="str">
            <v>DESPACHO</v>
          </cell>
          <cell r="G448" t="str">
            <v>NORMAL</v>
          </cell>
          <cell r="H448" t="str">
            <v xml:space="preserve">CHRISTIAN ALEXANDER RAMIREZ GUERRERO / </v>
          </cell>
          <cell r="I448" t="str">
            <v>1753098985</v>
          </cell>
          <cell r="J448" t="str">
            <v>QUITO / INAQUITO / EN LA EMPRES SERINCE S.A AV DE LOS SHYRIS N39-48 Y TELEGRAFO JUNTO A VENTA DE CELULARES MR PHONES CERCA A LESLIE DEL PINO DENTHAL ESTHETIC</v>
          </cell>
          <cell r="K448" t="str">
            <v xml:space="preserve">998092386 /  </v>
          </cell>
          <cell r="L448" t="str">
            <v/>
          </cell>
          <cell r="M448" t="str">
            <v>QUITO</v>
          </cell>
          <cell r="N448" t="str">
            <v>PICHINCHA</v>
          </cell>
          <cell r="O448" t="str">
            <v>QUITO</v>
          </cell>
        </row>
        <row r="449">
          <cell r="A449" t="str">
            <v>20003062545822</v>
          </cell>
          <cell r="B449">
            <v>494644</v>
          </cell>
          <cell r="C449" t="str">
            <v>20003062545822</v>
          </cell>
          <cell r="D449">
            <v>44937.507002314815</v>
          </cell>
          <cell r="E449" t="str">
            <v>CONECEL</v>
          </cell>
          <cell r="F449" t="str">
            <v>DESPACHO</v>
          </cell>
          <cell r="G449" t="str">
            <v>NORMAL</v>
          </cell>
          <cell r="H449" t="str">
            <v xml:space="preserve">DANIELA ALEXANDRA CANON AZUERO / </v>
          </cell>
          <cell r="I449" t="str">
            <v>1719408500</v>
          </cell>
          <cell r="J449" t="str">
            <v>QUITO / INAQUITO / EL BATAN AV GASPAR DE VILLAROEL E10-121 Y AV 6 DE DICIEMBRE EN EL CENTRO DE LA PLAZA 6 CERCA DEL INSTITUTO TECNICO DE PETROLEO</v>
          </cell>
          <cell r="K449" t="str">
            <v>987062328 /  968109655</v>
          </cell>
          <cell r="L449" t="str">
            <v/>
          </cell>
          <cell r="M449" t="str">
            <v>QUITO</v>
          </cell>
          <cell r="N449" t="str">
            <v>PICHINCHA</v>
          </cell>
          <cell r="O449" t="str">
            <v>QUITO</v>
          </cell>
        </row>
        <row r="450">
          <cell r="A450" t="str">
            <v>20003061615469</v>
          </cell>
          <cell r="B450">
            <v>494643</v>
          </cell>
          <cell r="C450" t="str">
            <v>20003061615469</v>
          </cell>
          <cell r="D450">
            <v>44937.507002314815</v>
          </cell>
          <cell r="E450" t="str">
            <v>CONECEL</v>
          </cell>
          <cell r="F450" t="str">
            <v>DESPACHO</v>
          </cell>
          <cell r="G450" t="str">
            <v>NORMAL</v>
          </cell>
          <cell r="H450" t="str">
            <v>EVA LISSETTE LOZADA FLORES / JOB SEBASTIAN LOZADA FLORES</v>
          </cell>
          <cell r="I450" t="str">
            <v>1804899993</v>
          </cell>
          <cell r="J450" t="str">
            <v>AMBATO / HUACHI CHICO / AV JOSE PERALTA Y GONZALO ZALDUMBIDE JUNTO AL LOCAL DE JEANS EN UNA CASA DE 2 PISOS COLOR DURAZNO</v>
          </cell>
          <cell r="K450" t="str">
            <v>984991199 /  979683105</v>
          </cell>
          <cell r="L450" t="str">
            <v/>
          </cell>
          <cell r="M450" t="str">
            <v>AMBATO</v>
          </cell>
          <cell r="N450" t="str">
            <v>TUNGURAHUA</v>
          </cell>
          <cell r="O450" t="str">
            <v>AMBATO</v>
          </cell>
        </row>
        <row r="451">
          <cell r="A451" t="str">
            <v>20003058959259</v>
          </cell>
          <cell r="B451">
            <v>494642</v>
          </cell>
          <cell r="C451" t="str">
            <v>20003058959259</v>
          </cell>
          <cell r="D451">
            <v>44937.507002314815</v>
          </cell>
          <cell r="E451" t="str">
            <v>CONECEL</v>
          </cell>
          <cell r="F451" t="str">
            <v>DESPACHO</v>
          </cell>
          <cell r="G451" t="str">
            <v>NORMAL</v>
          </cell>
          <cell r="H451" t="str">
            <v xml:space="preserve">DANIEL ALFONSO CEVALLOS HERNANDEZ / </v>
          </cell>
          <cell r="I451" t="str">
            <v>2400036261</v>
          </cell>
          <cell r="J451" t="str">
            <v>LA LIBERTAD / LA LIBERTAD / BRR.6 DE DICIMBRE CALLE 27 Y AV 15 1 PISO DE BLANCO CON PUERTA NEGRA EN LA ESQUINA HAY UNA ESCULA JOSE PEDRO BARELA</v>
          </cell>
          <cell r="K451" t="str">
            <v>961807266 /  983609610</v>
          </cell>
          <cell r="L451" t="str">
            <v/>
          </cell>
          <cell r="M451" t="str">
            <v>LA LIBERTAD</v>
          </cell>
          <cell r="N451" t="str">
            <v>SANTAELENA</v>
          </cell>
          <cell r="O451" t="str">
            <v>LA LIBERTAD</v>
          </cell>
        </row>
        <row r="452">
          <cell r="A452" t="str">
            <v>20003063530816</v>
          </cell>
          <cell r="B452">
            <v>494641</v>
          </cell>
          <cell r="C452" t="str">
            <v>20003063530816</v>
          </cell>
          <cell r="D452">
            <v>44937.507002314815</v>
          </cell>
          <cell r="E452" t="str">
            <v>CONECEL</v>
          </cell>
          <cell r="F452" t="str">
            <v>DESPACHO</v>
          </cell>
          <cell r="G452" t="str">
            <v>NORMAL</v>
          </cell>
          <cell r="H452" t="str">
            <v xml:space="preserve">ANDREA MICHELLE SUNTAXI LLUMIQUINGA / </v>
          </cell>
          <cell r="I452" t="str">
            <v>1718978008</v>
          </cell>
          <cell r="J452" t="str">
            <v>QUITO / SANGOLQUI / GRAL. RUMINAHUI Y UNIDAD NACIONAL EN LA UNIVERSIDAD DE LAS FUERZAS ARMADAS ESTE/AL FRENTE DE BGR BANCO GENERAL RUMINAHUI</v>
          </cell>
          <cell r="K452" t="str">
            <v xml:space="preserve">995674075 /  </v>
          </cell>
          <cell r="L452" t="str">
            <v/>
          </cell>
          <cell r="M452" t="str">
            <v>QUITO</v>
          </cell>
          <cell r="N452" t="str">
            <v>PICHINCHA</v>
          </cell>
          <cell r="O452" t="str">
            <v>QUITO</v>
          </cell>
        </row>
        <row r="453">
          <cell r="A453" t="str">
            <v>20003063552783</v>
          </cell>
          <cell r="B453">
            <v>494640</v>
          </cell>
          <cell r="C453" t="str">
            <v>20003063552783</v>
          </cell>
          <cell r="D453">
            <v>44937.507002314815</v>
          </cell>
          <cell r="E453" t="str">
            <v>CONECEL</v>
          </cell>
          <cell r="F453" t="str">
            <v>DESPACHO</v>
          </cell>
          <cell r="G453" t="str">
            <v>NORMAL</v>
          </cell>
          <cell r="H453" t="str">
            <v xml:space="preserve">CENIA SOLANDA VERA CEVALLOS / </v>
          </cell>
          <cell r="I453" t="str">
            <v>1307103166</v>
          </cell>
          <cell r="J453" t="str">
            <v>QUITO / INAQUITO / JUAN SEVERINO ENTRE ALMAGRO Y 6 DE DICIEMBRE EN LA CORTE PROVINCIAL DE JUSTICIA/A LADO DE SERVICAT GUAYASAMIN</v>
          </cell>
          <cell r="K453" t="str">
            <v>962562310 /  978700869</v>
          </cell>
          <cell r="L453" t="str">
            <v/>
          </cell>
          <cell r="M453" t="str">
            <v>QUITO</v>
          </cell>
          <cell r="N453" t="str">
            <v>PICHINCHA</v>
          </cell>
          <cell r="O453" t="str">
            <v>QUITO</v>
          </cell>
        </row>
        <row r="454">
          <cell r="A454" t="str">
            <v>20003064385210</v>
          </cell>
          <cell r="B454">
            <v>494671</v>
          </cell>
          <cell r="C454" t="str">
            <v>20003064385210</v>
          </cell>
          <cell r="D454">
            <v>44937.507002314815</v>
          </cell>
          <cell r="E454" t="str">
            <v>CONECEL</v>
          </cell>
          <cell r="F454" t="str">
            <v>DESPACHO</v>
          </cell>
          <cell r="G454" t="str">
            <v>NORMAL</v>
          </cell>
          <cell r="H454" t="str">
            <v xml:space="preserve">DIEGO ISRAEL SANCHEZ ORDONEZ / </v>
          </cell>
          <cell r="I454" t="str">
            <v>1104304165</v>
          </cell>
          <cell r="J454" t="str">
            <v>LOJA / SAN SEBASTIAN / CDLA DANIEL ALVAREZ CALLE MANUEL ROSAS Y JOSE ARTIGAS CASA DE DOS PISOS A UNA CUADRA DE LAS CANCHAS DEL VOLLEY</v>
          </cell>
          <cell r="K454" t="str">
            <v xml:space="preserve">968351473 /  </v>
          </cell>
          <cell r="M454" t="str">
            <v>LOJA</v>
          </cell>
          <cell r="N454" t="str">
            <v>LOJA</v>
          </cell>
          <cell r="O454" t="str">
            <v>LOJA</v>
          </cell>
        </row>
        <row r="455">
          <cell r="A455" t="str">
            <v>20003062541705</v>
          </cell>
          <cell r="B455">
            <v>494670</v>
          </cell>
          <cell r="C455" t="str">
            <v>20003062541705</v>
          </cell>
          <cell r="D455">
            <v>44937.507002314815</v>
          </cell>
          <cell r="E455" t="str">
            <v>CONECEL</v>
          </cell>
          <cell r="F455" t="str">
            <v>DESPACHO</v>
          </cell>
          <cell r="G455" t="str">
            <v>NORMAL</v>
          </cell>
          <cell r="H455" t="str">
            <v xml:space="preserve">MARIA BELEN ORTEGA NEIRA / </v>
          </cell>
          <cell r="I455" t="str">
            <v>1754526570</v>
          </cell>
          <cell r="J455" t="str">
            <v>QUITO / SANGOLQUI / CALLE ISLA SAN CRISTOBAL OE45 Y GENERAL ENRIQUEZ EN LA FABRICA DE PARABRISAS DE 4 PISOS COLOR AZUL DIAGONALAL CURSO I COOK</v>
          </cell>
          <cell r="K455" t="str">
            <v>963108189 /  983966831</v>
          </cell>
          <cell r="L455" t="str">
            <v/>
          </cell>
          <cell r="M455" t="str">
            <v>QUITO</v>
          </cell>
          <cell r="N455" t="str">
            <v>PICHINCHA</v>
          </cell>
          <cell r="O455" t="str">
            <v>QUITO</v>
          </cell>
        </row>
        <row r="456">
          <cell r="A456" t="str">
            <v>20003063980978</v>
          </cell>
          <cell r="B456">
            <v>494669</v>
          </cell>
          <cell r="C456" t="str">
            <v>20003063980978</v>
          </cell>
          <cell r="D456">
            <v>44937.507002314815</v>
          </cell>
          <cell r="E456" t="str">
            <v>CONECEL</v>
          </cell>
          <cell r="F456" t="str">
            <v>DESPACHO</v>
          </cell>
          <cell r="G456" t="str">
            <v>NORMAL</v>
          </cell>
          <cell r="H456" t="str">
            <v xml:space="preserve">GERALDINE ADRIANA VELEZ CHARCO / </v>
          </cell>
          <cell r="I456" t="str">
            <v>955233523</v>
          </cell>
          <cell r="J456" t="str">
            <v>DURAN / ELOY ALFARO / CDLA RIO GUAYAS MZ:C SOLAR:04/CLR DURAZNO 2PS FRENTE A TIENDA SEGMAR</v>
          </cell>
          <cell r="K456" t="str">
            <v xml:space="preserve">960884674 /  </v>
          </cell>
          <cell r="M456" t="str">
            <v>DURAN</v>
          </cell>
          <cell r="N456" t="str">
            <v>GUAYAS</v>
          </cell>
          <cell r="O456" t="str">
            <v>DURAN</v>
          </cell>
        </row>
        <row r="457">
          <cell r="A457" t="str">
            <v>20003063928274</v>
          </cell>
          <cell r="B457">
            <v>494668</v>
          </cell>
          <cell r="C457" t="str">
            <v>20003063928274</v>
          </cell>
          <cell r="D457">
            <v>44937.507002314815</v>
          </cell>
          <cell r="E457" t="str">
            <v>CONECEL</v>
          </cell>
          <cell r="F457" t="str">
            <v>DESPACHO</v>
          </cell>
          <cell r="G457" t="str">
            <v>NORMAL</v>
          </cell>
          <cell r="H457" t="str">
            <v xml:space="preserve">ALEXCA MARIELVA TORRES PACHECO / </v>
          </cell>
          <cell r="I457" t="str">
            <v>1528504300 PASAPORTE</v>
          </cell>
          <cell r="J457" t="str">
            <v>SANTO DOMINGO / ZARACAY / CALLE EDISON MONTESDEOCA Y CALLE JULIO CESAR BERMEO /CASA 3P CON PORTON NEGRO/REF. A UNA CUADRA DE TORRE AZUL Y FRENTE A HOTEL ESTRELLITA</v>
          </cell>
          <cell r="K457" t="str">
            <v xml:space="preserve">963865736 /  </v>
          </cell>
          <cell r="M457" t="str">
            <v>SANTO DOMINGO</v>
          </cell>
          <cell r="N457" t="str">
            <v>SANTODOMINGODELOSTSACHILAS</v>
          </cell>
          <cell r="O457" t="str">
            <v>SANTO DOMINGO</v>
          </cell>
        </row>
        <row r="458">
          <cell r="A458" t="str">
            <v>20003063543977</v>
          </cell>
          <cell r="B458">
            <v>494667</v>
          </cell>
          <cell r="C458" t="str">
            <v>20003063543977</v>
          </cell>
          <cell r="D458">
            <v>44937.507002314815</v>
          </cell>
          <cell r="E458" t="str">
            <v>CONECEL</v>
          </cell>
          <cell r="F458" t="str">
            <v>DESPACHO</v>
          </cell>
          <cell r="G458" t="str">
            <v>NORMAL</v>
          </cell>
          <cell r="H458" t="str">
            <v xml:space="preserve">TANIA VERONICA LONDA MIRANDA / </v>
          </cell>
          <cell r="I458" t="str">
            <v>104613690</v>
          </cell>
          <cell r="J458" t="str">
            <v>CUENCA / RICAURTE / SECTOR 4 ESQUINAS CALLE JULIA BERNAL KM 1 1/2 /TRABAJO RECIBEN EN INDUSTRIAL DE EQUIPOS DE FRIO CERVECERIA ALADO EMPRESA BLUE TARGET</v>
          </cell>
          <cell r="K458" t="str">
            <v>963750079 /  986431546</v>
          </cell>
          <cell r="L458" t="str">
            <v/>
          </cell>
          <cell r="M458" t="str">
            <v>CUENCA</v>
          </cell>
          <cell r="N458" t="str">
            <v>AZUAY</v>
          </cell>
          <cell r="O458" t="str">
            <v>CUENCA</v>
          </cell>
        </row>
        <row r="459">
          <cell r="A459" t="str">
            <v>18028154</v>
          </cell>
          <cell r="B459">
            <v>494666</v>
          </cell>
          <cell r="C459" t="str">
            <v>18028154</v>
          </cell>
          <cell r="D459">
            <v>44937.507002314815</v>
          </cell>
          <cell r="E459" t="str">
            <v>CONECEL</v>
          </cell>
          <cell r="F459" t="str">
            <v>DESPACHO</v>
          </cell>
          <cell r="G459" t="str">
            <v>NORMAL</v>
          </cell>
          <cell r="H459" t="str">
            <v>LUM S.A.S / RIBADENEIRA MARIA/REPRESENTANTE LEGAL</v>
          </cell>
          <cell r="I459" t="str">
            <v>1.79314E+12</v>
          </cell>
          <cell r="J459" t="str">
            <v>QUITO / CUMBAYA / FCO DE ORELLANA 550 Y JUAN MONTALVO RECIBEN EN EDIF. PLAZA COELHO DPTO 101 ANUNCIARSE EN RECEPCION</v>
          </cell>
          <cell r="K459" t="str">
            <v xml:space="preserve">980593869 /  </v>
          </cell>
          <cell r="M459" t="str">
            <v>QUITO</v>
          </cell>
          <cell r="N459" t="str">
            <v>PICHINCHA</v>
          </cell>
          <cell r="O459" t="str">
            <v>QUITO</v>
          </cell>
        </row>
        <row r="460">
          <cell r="A460" t="str">
            <v>CLDEV_GYESIM0072</v>
          </cell>
          <cell r="B460">
            <v>494458</v>
          </cell>
          <cell r="C460" t="str">
            <v>CLDEV_GYESIM0072</v>
          </cell>
          <cell r="D460">
            <v>44937.400324074071</v>
          </cell>
          <cell r="E460" t="str">
            <v>CONECEL_DOCUMENTOS</v>
          </cell>
          <cell r="F460" t="str">
            <v>DESPACHO</v>
          </cell>
          <cell r="G460" t="str">
            <v>NORMAL</v>
          </cell>
          <cell r="H460" t="str">
            <v>ANA AGUIRRE / MARIA SUNTAXI - PATRICIA</v>
          </cell>
          <cell r="J460" t="str">
            <v>CIUDADELA SANTA LEONOR MZ 6 SOLAR 17</v>
          </cell>
          <cell r="M460" t="str">
            <v>GUAYAQUIL</v>
          </cell>
        </row>
        <row r="461">
          <cell r="A461" t="str">
            <v>20003063497831</v>
          </cell>
          <cell r="B461">
            <v>494277</v>
          </cell>
          <cell r="C461" t="str">
            <v>20003063497831</v>
          </cell>
          <cell r="D461">
            <v>44936.708993055552</v>
          </cell>
          <cell r="E461" t="str">
            <v>CONECEL</v>
          </cell>
          <cell r="F461" t="str">
            <v>DESPACHO</v>
          </cell>
          <cell r="G461" t="str">
            <v>NORMAL</v>
          </cell>
          <cell r="H461" t="str">
            <v xml:space="preserve">ISMAEL ARTURO CHAMBA MORAN / </v>
          </cell>
          <cell r="I461" t="str">
            <v>1727587840</v>
          </cell>
          <cell r="J461" t="str">
            <v>QUITO / ALANGASI / AV ILALO Y JUAN PABLO SEGUNDO OE8-429 CASA DE UN PISO CON PORTONES NEGROS FRENTE A LA FERIA SOCIAL</v>
          </cell>
          <cell r="K461" t="str">
            <v xml:space="preserve">963784105 /  </v>
          </cell>
          <cell r="L461" t="str">
            <v/>
          </cell>
          <cell r="M461" t="str">
            <v>QUITO</v>
          </cell>
          <cell r="N461" t="str">
            <v>PICHINCHA</v>
          </cell>
          <cell r="O461" t="str">
            <v>QUITO</v>
          </cell>
        </row>
        <row r="462">
          <cell r="A462" t="str">
            <v>20003063556392</v>
          </cell>
          <cell r="B462">
            <v>494271</v>
          </cell>
          <cell r="C462" t="str">
            <v>20003063556392</v>
          </cell>
          <cell r="D462">
            <v>44936.708981481483</v>
          </cell>
          <cell r="E462" t="str">
            <v>CONECEL</v>
          </cell>
          <cell r="F462" t="str">
            <v>DESPACHO</v>
          </cell>
          <cell r="G462" t="str">
            <v>NORMAL</v>
          </cell>
          <cell r="H462" t="str">
            <v xml:space="preserve">VERONICA PATRICIA SANCHEZ GUAMAN / </v>
          </cell>
          <cell r="I462" t="str">
            <v>1721624870</v>
          </cell>
          <cell r="J462" t="str">
            <v>CUENCA / YANUNCAY / CALLE SIESA DE LEON Y 1ERO DE MAYO CASA DE UN PISO CON PUERTA PLOMA A MEDIA CUADRA DE LA SALA DE VELACION PORTALES DE YANUNCAY FRENTE A UNA MECANICA</v>
          </cell>
          <cell r="K462" t="str">
            <v>984614870 /  983377331</v>
          </cell>
          <cell r="L462" t="str">
            <v/>
          </cell>
          <cell r="M462" t="str">
            <v>CUENCA</v>
          </cell>
          <cell r="N462" t="str">
            <v>AZUAY</v>
          </cell>
          <cell r="O462" t="str">
            <v>CUENCA</v>
          </cell>
        </row>
        <row r="463">
          <cell r="A463" t="str">
            <v>20003062520859</v>
          </cell>
          <cell r="B463">
            <v>494239</v>
          </cell>
          <cell r="C463" t="str">
            <v>20003062520859</v>
          </cell>
          <cell r="D463">
            <v>44936.708981481483</v>
          </cell>
          <cell r="E463" t="str">
            <v>CONECEL</v>
          </cell>
          <cell r="F463" t="str">
            <v>DESPACHO</v>
          </cell>
          <cell r="G463" t="str">
            <v>NORMAL</v>
          </cell>
          <cell r="H463" t="str">
            <v xml:space="preserve">NELLY BELLANIRA HERRERA MENESES / </v>
          </cell>
          <cell r="I463" t="str">
            <v>2350859571</v>
          </cell>
          <cell r="J463" t="str">
            <v>SANTO DOMINGO / RIO VERDE / COOP 20 DE OCTUBRE CALLE PIURA Y SANTA MARIA ES UNA VILLA DE BALDOSA BLANCA CON PORTON NEGRO REF ATRAS DEL COLISEO 20 DE OCTUBRE</v>
          </cell>
          <cell r="K463" t="str">
            <v>980972320 /  990483002</v>
          </cell>
          <cell r="M463" t="str">
            <v>SANTO DOMINGO</v>
          </cell>
          <cell r="N463" t="str">
            <v>SANTODOMINGODELOSTSACHILAS</v>
          </cell>
          <cell r="O463" t="str">
            <v>SANTO DOMINGO</v>
          </cell>
        </row>
        <row r="464">
          <cell r="A464" t="str">
            <v>20003063476589</v>
          </cell>
          <cell r="B464">
            <v>494270</v>
          </cell>
          <cell r="C464" t="str">
            <v>20003063476589</v>
          </cell>
          <cell r="D464">
            <v>44936.708981481483</v>
          </cell>
          <cell r="E464" t="str">
            <v>CONECEL</v>
          </cell>
          <cell r="F464" t="str">
            <v>DESPACHO</v>
          </cell>
          <cell r="G464" t="str">
            <v>NORMAL</v>
          </cell>
          <cell r="H464" t="str">
            <v xml:space="preserve">JONATHAN STEEVEN DELGADO SOLORZANO / </v>
          </cell>
          <cell r="I464" t="str">
            <v>1350128631</v>
          </cell>
          <cell r="J464" t="str">
            <v>PORTOVIEJO / ANDRES DE VERA / AV DEL EJERCITO Y FEBRES CORDERO CASA DE DOS PISOS COLOR VERDE FRENTE A LA FERRETERIA AMBATO</v>
          </cell>
          <cell r="K464" t="str">
            <v>963811709 /  994846364</v>
          </cell>
          <cell r="M464" t="str">
            <v>PORTOVIEJO</v>
          </cell>
          <cell r="N464" t="str">
            <v>MANABI</v>
          </cell>
          <cell r="O464" t="str">
            <v>PORTOVIEJO</v>
          </cell>
        </row>
        <row r="465">
          <cell r="A465" t="str">
            <v>20003062545819</v>
          </cell>
          <cell r="B465">
            <v>494238</v>
          </cell>
          <cell r="C465" t="str">
            <v>20003062545819</v>
          </cell>
          <cell r="D465">
            <v>44936.708981481483</v>
          </cell>
          <cell r="E465" t="str">
            <v>CONECEL</v>
          </cell>
          <cell r="F465" t="str">
            <v>DESPACHO</v>
          </cell>
          <cell r="G465" t="str">
            <v>NORMAL</v>
          </cell>
          <cell r="H465" t="str">
            <v xml:space="preserve">ESTEBAN GUILLERMO ULLOA CONDOR / </v>
          </cell>
          <cell r="I465" t="str">
            <v>202487146</v>
          </cell>
          <cell r="J465" t="str">
            <v>RIOBAMBA / LIZARZABURU / CALLE RAFAEL JIMENA Y AV. 11 DE NOVIEMBRE EN EDIFICIO COLOR TOMATE CURTO PISO A 10 METROS DE GASOLINERA ENERGYGAS ESPOCH</v>
          </cell>
          <cell r="K465" t="str">
            <v>978931131 /  981138687</v>
          </cell>
          <cell r="L465" t="str">
            <v/>
          </cell>
          <cell r="M465" t="str">
            <v>RIOBAMBA</v>
          </cell>
          <cell r="N465" t="str">
            <v>CHIMBORAZO</v>
          </cell>
          <cell r="O465" t="str">
            <v>RIOBAMBA</v>
          </cell>
        </row>
        <row r="466">
          <cell r="A466" t="str">
            <v>20003063554587</v>
          </cell>
          <cell r="B466">
            <v>494269</v>
          </cell>
          <cell r="C466" t="str">
            <v>20003063554587</v>
          </cell>
          <cell r="D466">
            <v>44936.708981481483</v>
          </cell>
          <cell r="E466" t="str">
            <v>CONECEL</v>
          </cell>
          <cell r="F466" t="str">
            <v>DESPACHO</v>
          </cell>
          <cell r="G466" t="str">
            <v>NORMAL</v>
          </cell>
          <cell r="H466" t="str">
            <v xml:space="preserve">YADIRA ALEJANDRA MUENTES NAPA / </v>
          </cell>
          <cell r="I466" t="str">
            <v>1351894926</v>
          </cell>
          <cell r="J466" t="str">
            <v>MANTA / TARQUI / BARRIO 30 DE AGOSTO/URB URBIRRIOS CALLE 308 Y AV 239 CASA DE COLOR GRIS CON PUERTA CAFE</v>
          </cell>
          <cell r="K466" t="str">
            <v>991950941 /  987846742</v>
          </cell>
          <cell r="L466" t="str">
            <v/>
          </cell>
          <cell r="M466" t="str">
            <v>MANTA</v>
          </cell>
          <cell r="N466" t="str">
            <v>MANABI</v>
          </cell>
          <cell r="O466" t="str">
            <v>MANTA</v>
          </cell>
        </row>
        <row r="467">
          <cell r="A467" t="str">
            <v>20003062545557</v>
          </cell>
          <cell r="B467">
            <v>494237</v>
          </cell>
          <cell r="C467" t="str">
            <v>20003062545557</v>
          </cell>
          <cell r="D467">
            <v>44936.708981481483</v>
          </cell>
          <cell r="E467" t="str">
            <v>CONECEL</v>
          </cell>
          <cell r="F467" t="str">
            <v>DESPACHO</v>
          </cell>
          <cell r="G467" t="str">
            <v>NORMAL</v>
          </cell>
          <cell r="H467" t="str">
            <v xml:space="preserve">ERICK ALEXANDER SANTANA BRAVO / </v>
          </cell>
          <cell r="I467" t="str">
            <v>2300883952</v>
          </cell>
          <cell r="J467" t="str">
            <v>SANTO DOMINGO / ABRAHAM CALAZACON / EN LA COOP MODELO CALLE UNION NACIONAL 933 Y JOSE EGUIGUREN CASA DE COLOR MELON Y VINO A UNA CUADRA DEL CENTRO NATURISTA DIVINO NINO</v>
          </cell>
          <cell r="K467" t="str">
            <v>991396971 /  985631817</v>
          </cell>
          <cell r="L467" t="str">
            <v/>
          </cell>
          <cell r="M467" t="str">
            <v>SANTO DOMINGO</v>
          </cell>
          <cell r="N467" t="str">
            <v>SANTODOMINGODELOSTSACHILAS</v>
          </cell>
          <cell r="O467" t="str">
            <v>SANTO DOMINGO</v>
          </cell>
        </row>
        <row r="468">
          <cell r="A468" t="str">
            <v>20003062111467</v>
          </cell>
          <cell r="B468">
            <v>494268</v>
          </cell>
          <cell r="C468" t="str">
            <v>20003062111467</v>
          </cell>
          <cell r="D468">
            <v>44936.708981481483</v>
          </cell>
          <cell r="E468" t="str">
            <v>CONECEL</v>
          </cell>
          <cell r="F468" t="str">
            <v>DESPACHO</v>
          </cell>
          <cell r="G468" t="str">
            <v>NORMAL</v>
          </cell>
          <cell r="H468" t="str">
            <v xml:space="preserve">HERLY ARNULFO CEDENO INTRIAGO / </v>
          </cell>
          <cell r="I468" t="str">
            <v>1205258815</v>
          </cell>
          <cell r="J468" t="str">
            <v>PORTOVIEJO / ANDRES DE VERA / AV DEL EJERCITO Y VIA PICOAZA EN EL FUERTE MILITAR MANABI</v>
          </cell>
          <cell r="K468" t="str">
            <v xml:space="preserve">963978433 /  </v>
          </cell>
          <cell r="L468" t="str">
            <v/>
          </cell>
          <cell r="M468" t="str">
            <v>PORTOVIEJO</v>
          </cell>
          <cell r="N468" t="str">
            <v>MANABI</v>
          </cell>
          <cell r="O468" t="str">
            <v>PORTOVIEJO</v>
          </cell>
        </row>
        <row r="469">
          <cell r="A469" t="str">
            <v>20003061296499</v>
          </cell>
          <cell r="B469">
            <v>494236</v>
          </cell>
          <cell r="C469" t="str">
            <v>20003061296499</v>
          </cell>
          <cell r="D469">
            <v>44936.708981481483</v>
          </cell>
          <cell r="E469" t="str">
            <v>CONECEL</v>
          </cell>
          <cell r="F469" t="str">
            <v>DESPACHO</v>
          </cell>
          <cell r="G469" t="str">
            <v>NORMAL</v>
          </cell>
          <cell r="H469" t="str">
            <v xml:space="preserve">ERNESTO RUBEN ESCOLA EGAS / </v>
          </cell>
          <cell r="I469" t="str">
            <v>1001562618</v>
          </cell>
          <cell r="J469" t="str">
            <v>IBARRA / SAN FRANCISCO / AV JUAN DE SALINAS Y ELIAS LIBORIO MADERA CASA COLOR AMARILLO DE 3P VIVE EN PISO 2 A UNA CUADRA DEL TACI JARDIN</v>
          </cell>
          <cell r="K469" t="str">
            <v xml:space="preserve">963804623 /  </v>
          </cell>
          <cell r="L469" t="str">
            <v/>
          </cell>
          <cell r="M469" t="str">
            <v>IBARRA</v>
          </cell>
          <cell r="N469" t="str">
            <v>IMBABURA</v>
          </cell>
          <cell r="O469" t="str">
            <v>IBARRA</v>
          </cell>
        </row>
        <row r="470">
          <cell r="A470" t="str">
            <v>20003063537561</v>
          </cell>
          <cell r="B470">
            <v>494267</v>
          </cell>
          <cell r="C470" t="str">
            <v>20003063537561</v>
          </cell>
          <cell r="D470">
            <v>44936.708981481483</v>
          </cell>
          <cell r="E470" t="str">
            <v>CONECEL</v>
          </cell>
          <cell r="F470" t="str">
            <v>DESPACHO</v>
          </cell>
          <cell r="G470" t="str">
            <v>NORMAL</v>
          </cell>
          <cell r="H470" t="str">
            <v xml:space="preserve">LUIS ALFREDO CRUZATTY QUIROZ / </v>
          </cell>
          <cell r="I470" t="str">
            <v>1312423328</v>
          </cell>
          <cell r="J470" t="str">
            <v>MANTA / ELOY ALFARO / /CALLE D-4 SOLAR12,MZ23 N23-56/ CASA DE 1 PISO CLR BEIGE DIAGONAL AL PARQUE LA LORENA</v>
          </cell>
          <cell r="K470" t="str">
            <v xml:space="preserve">963114006 /  </v>
          </cell>
          <cell r="L470" t="str">
            <v/>
          </cell>
          <cell r="M470" t="str">
            <v>MANTA</v>
          </cell>
          <cell r="N470" t="str">
            <v>MANABI</v>
          </cell>
          <cell r="O470" t="str">
            <v>MANTA</v>
          </cell>
        </row>
        <row r="471">
          <cell r="A471" t="str">
            <v>20003062501936</v>
          </cell>
          <cell r="B471">
            <v>494235</v>
          </cell>
          <cell r="C471" t="str">
            <v>20003062501936</v>
          </cell>
          <cell r="D471">
            <v>44936.708981481483</v>
          </cell>
          <cell r="E471" t="str">
            <v>CONECEL</v>
          </cell>
          <cell r="F471" t="str">
            <v>DESPACHO</v>
          </cell>
          <cell r="G471" t="str">
            <v>NORMAL</v>
          </cell>
          <cell r="H471" t="str">
            <v xml:space="preserve">ALES ANTONIO MERA CEVALLOS / </v>
          </cell>
          <cell r="I471" t="str">
            <v>1313064253</v>
          </cell>
          <cell r="J471" t="str">
            <v>MANTA / ELOY ALFARO / SECTOR GULS CALLE 321 Y AV 204 CASA 10 DE 1 PISO CON CERCA DE CANA AL LADO DE LOS CONTENEDORES DE LA PANADERIA GABY</v>
          </cell>
          <cell r="K471" t="str">
            <v xml:space="preserve">980961839 /  </v>
          </cell>
          <cell r="L471" t="str">
            <v/>
          </cell>
          <cell r="M471" t="str">
            <v>MANTA</v>
          </cell>
          <cell r="N471" t="str">
            <v>MANABI</v>
          </cell>
          <cell r="O471" t="str">
            <v>MANTA</v>
          </cell>
        </row>
        <row r="472">
          <cell r="A472" t="str">
            <v>20003062530257</v>
          </cell>
          <cell r="B472">
            <v>494266</v>
          </cell>
          <cell r="C472" t="str">
            <v>20003062530257</v>
          </cell>
          <cell r="D472">
            <v>44936.708981481483</v>
          </cell>
          <cell r="E472" t="str">
            <v>CONECEL</v>
          </cell>
          <cell r="F472" t="str">
            <v>DESPACHO</v>
          </cell>
          <cell r="G472" t="str">
            <v>NORMAL</v>
          </cell>
          <cell r="H472" t="str">
            <v xml:space="preserve">MANUEL ENRIQUE VALDIVIESO VILLAFUERTE / </v>
          </cell>
          <cell r="I472" t="str">
            <v>1150211686</v>
          </cell>
          <cell r="J472" t="str">
            <v>LOJA / SUCRE / AV. ISIDRO AYORA - VIA A CATAMAYO RECIBEN EN BODEGAS DE PILSENER ANUNCIARSE EN GARITA ALADO DE PRONACA</v>
          </cell>
          <cell r="K472" t="str">
            <v xml:space="preserve">939339231 /  </v>
          </cell>
          <cell r="L472" t="str">
            <v/>
          </cell>
          <cell r="M472" t="str">
            <v>LOJA</v>
          </cell>
          <cell r="N472" t="str">
            <v>LOJA</v>
          </cell>
          <cell r="O472" t="str">
            <v>LOJA</v>
          </cell>
        </row>
        <row r="473">
          <cell r="A473" t="str">
            <v>20003062532303</v>
          </cell>
          <cell r="B473">
            <v>494234</v>
          </cell>
          <cell r="C473" t="str">
            <v>20003062532303</v>
          </cell>
          <cell r="D473">
            <v>44936.708981481483</v>
          </cell>
          <cell r="E473" t="str">
            <v>CONECEL</v>
          </cell>
          <cell r="F473" t="str">
            <v>DESPACHO</v>
          </cell>
          <cell r="G473" t="str">
            <v>NORMAL</v>
          </cell>
          <cell r="H473" t="str">
            <v xml:space="preserve">ROSA MARIA ZAMBRANO VERA / </v>
          </cell>
          <cell r="I473" t="str">
            <v>1311615304</v>
          </cell>
          <cell r="J473" t="str">
            <v>SANTO DOMINGO / ZARACAY / COOP 30 DE JULIO/AV CLEMECIA DE MORA Y RIO AGUARICO ENTREGA EN CYBER ROSITA FRENTE A AL COLEGIO MARIANO AGUILERA</v>
          </cell>
          <cell r="K473" t="str">
            <v>981360334 /  981922989</v>
          </cell>
          <cell r="M473" t="str">
            <v>SANTO DOMINGO</v>
          </cell>
          <cell r="N473" t="str">
            <v>SANTODOMINGODELOSTSACHILAS</v>
          </cell>
          <cell r="O473" t="str">
            <v>SANTO DOMINGO</v>
          </cell>
        </row>
        <row r="474">
          <cell r="A474" t="str">
            <v>20003054658025</v>
          </cell>
          <cell r="B474">
            <v>494265</v>
          </cell>
          <cell r="C474" t="str">
            <v>20003054658025</v>
          </cell>
          <cell r="D474">
            <v>44936.708981481483</v>
          </cell>
          <cell r="E474" t="str">
            <v>CONECEL</v>
          </cell>
          <cell r="F474" t="str">
            <v>DESPACHO</v>
          </cell>
          <cell r="G474" t="str">
            <v>NORMAL</v>
          </cell>
          <cell r="H474" t="str">
            <v xml:space="preserve">NANCY ELIZABETH BRAVO SANCHEZ / </v>
          </cell>
          <cell r="I474" t="str">
            <v>1722194584</v>
          </cell>
          <cell r="J474" t="str">
            <v>QUITO / SANGOLQUI / Cll. Tanicuchi/Lt.4/ Brr. La Josefina, Via Sangolqui - Amaguana RECBIEN EN LA EMPRESA CONVERSA FRENTE DE LA EMPRESA YURI</v>
          </cell>
          <cell r="K474" t="str">
            <v xml:space="preserve">959443205 /  </v>
          </cell>
          <cell r="L474" t="str">
            <v/>
          </cell>
          <cell r="M474" t="str">
            <v>QUITO</v>
          </cell>
          <cell r="N474" t="str">
            <v>PICHINCHA</v>
          </cell>
          <cell r="O474" t="str">
            <v>QUITO</v>
          </cell>
        </row>
        <row r="475">
          <cell r="A475" t="str">
            <v>20003061437037</v>
          </cell>
          <cell r="B475">
            <v>494233</v>
          </cell>
          <cell r="C475" t="str">
            <v>20003061437037</v>
          </cell>
          <cell r="D475">
            <v>44936.708981481483</v>
          </cell>
          <cell r="E475" t="str">
            <v>CONECEL</v>
          </cell>
          <cell r="F475" t="str">
            <v>DESPACHO</v>
          </cell>
          <cell r="G475" t="str">
            <v>NORMAL</v>
          </cell>
          <cell r="H475" t="str">
            <v xml:space="preserve">GERARDO PATRICIO GUAYTARILLA PUMA / </v>
          </cell>
          <cell r="I475" t="str">
            <v>1710102797</v>
          </cell>
          <cell r="J475" t="str">
            <v>QUITO / GUAYLLABAMBA / SAN VICENTE/FERNANDO NAVARRO Y PASAJE JERONIMO PUMA CASA 61 COLOR VERDE UN PISO TRAS LA IGLESIA NUESTRA SENORA DEL CARMEN</v>
          </cell>
          <cell r="K475" t="str">
            <v xml:space="preserve">989322001 /  </v>
          </cell>
          <cell r="M475" t="str">
            <v>QUITO</v>
          </cell>
          <cell r="N475" t="str">
            <v>PICHINCHA</v>
          </cell>
          <cell r="O475" t="str">
            <v>QUITO</v>
          </cell>
        </row>
        <row r="476">
          <cell r="A476" t="str">
            <v>20003062514740</v>
          </cell>
          <cell r="B476">
            <v>494264</v>
          </cell>
          <cell r="C476" t="str">
            <v>20003062514740</v>
          </cell>
          <cell r="D476">
            <v>44936.708981481483</v>
          </cell>
          <cell r="E476" t="str">
            <v>CONECEL</v>
          </cell>
          <cell r="F476" t="str">
            <v>DESPACHO</v>
          </cell>
          <cell r="G476" t="str">
            <v>NORMAL</v>
          </cell>
          <cell r="H476" t="str">
            <v xml:space="preserve">RENZO PAUL NAJERA SALAZAR / </v>
          </cell>
          <cell r="I476" t="str">
            <v>912096120</v>
          </cell>
          <cell r="J476" t="str">
            <v>GUAYAQUIL / TARQUI / CDLA SAMANES 1 MZ 148 VILLA G2 CASA DE 3 PISOS COLOR BEISH A UNA CUADRA DEL CENTRO EDUCATIVO FENIX</v>
          </cell>
          <cell r="K476" t="str">
            <v xml:space="preserve">985210530 /  </v>
          </cell>
          <cell r="M476" t="str">
            <v>GUAYAQUIL</v>
          </cell>
          <cell r="N476" t="str">
            <v>GUAYAS</v>
          </cell>
          <cell r="O476" t="str">
            <v>GUAYAQUIL</v>
          </cell>
        </row>
        <row r="477">
          <cell r="A477" t="str">
            <v>20003056442282</v>
          </cell>
          <cell r="B477">
            <v>494232</v>
          </cell>
          <cell r="C477" t="str">
            <v>20003056442282</v>
          </cell>
          <cell r="D477">
            <v>44936.708981481483</v>
          </cell>
          <cell r="E477" t="str">
            <v>CONECEL</v>
          </cell>
          <cell r="F477" t="str">
            <v>DESPACHO</v>
          </cell>
          <cell r="G477" t="str">
            <v>NORMAL</v>
          </cell>
          <cell r="H477" t="str">
            <v xml:space="preserve">FREDDY ALEJANDRO MESIAS LOPEZ / </v>
          </cell>
          <cell r="I477" t="str">
            <v>1803846367</v>
          </cell>
          <cell r="J477" t="str">
            <v>AMBATO / MATRIZ / CALLES DARQUEA 1120 ENTRE ESPEJO Y ELOY ALFARO DE CASA DE 4 PISOS COLOR CREMA JUNTO A LOCAL SUELA DAMIS MATERIAL DE SUELA DE ZAPATOS</v>
          </cell>
          <cell r="K477" t="str">
            <v>979031862 /  999821890</v>
          </cell>
          <cell r="M477" t="str">
            <v>AMBATO</v>
          </cell>
          <cell r="N477" t="str">
            <v>TUNGURAHUA</v>
          </cell>
          <cell r="O477" t="str">
            <v>AMBATO</v>
          </cell>
        </row>
        <row r="478">
          <cell r="A478" t="str">
            <v>20003063548635</v>
          </cell>
          <cell r="B478">
            <v>494263</v>
          </cell>
          <cell r="C478" t="str">
            <v>20003063548635</v>
          </cell>
          <cell r="D478">
            <v>44936.708981481483</v>
          </cell>
          <cell r="E478" t="str">
            <v>CONECEL</v>
          </cell>
          <cell r="F478" t="str">
            <v>DESPACHO</v>
          </cell>
          <cell r="G478" t="str">
            <v>NORMAL</v>
          </cell>
          <cell r="H478" t="str">
            <v xml:space="preserve">JENNY PAOLA BERMEO BAUTISTA / </v>
          </cell>
          <cell r="I478" t="str">
            <v>107549511</v>
          </cell>
          <cell r="J478" t="str">
            <v>CUENCA / MACHANGARA / CALLE CAJAMARCA 558 Y CHINCHAISUYO CASA DE UN PISO COLOR BEIGE A MEDIA CUADRA DEL RESTAURANTE GOLO DULCESITO</v>
          </cell>
          <cell r="K478" t="str">
            <v xml:space="preserve">963206269 /  </v>
          </cell>
          <cell r="M478" t="str">
            <v>CUENCA</v>
          </cell>
          <cell r="N478" t="str">
            <v>AZUAY</v>
          </cell>
          <cell r="O478" t="str">
            <v>CUENCA</v>
          </cell>
        </row>
        <row r="479">
          <cell r="A479" t="str">
            <v>20003062153411</v>
          </cell>
          <cell r="B479">
            <v>494231</v>
          </cell>
          <cell r="C479" t="str">
            <v>20003062153411</v>
          </cell>
          <cell r="D479">
            <v>44936.708981481483</v>
          </cell>
          <cell r="E479" t="str">
            <v>CONECEL</v>
          </cell>
          <cell r="F479" t="str">
            <v>DESPACHO</v>
          </cell>
          <cell r="G479" t="str">
            <v>NORMAL</v>
          </cell>
          <cell r="H479" t="str">
            <v xml:space="preserve">MARCELO FABIAN GONZALEZ TUMBACO / </v>
          </cell>
          <cell r="I479" t="str">
            <v>919791368</v>
          </cell>
          <cell r="J479" t="str">
            <v>LA LIBERTAD / LA LIBERTAD / AV 9 DE OCTUBRE ENTRE AV GUAYAQUIL Y AV IGNACIO EN EL CENTRO DE LA LIBERTAD</v>
          </cell>
          <cell r="K479" t="str">
            <v xml:space="preserve">990941054 /  </v>
          </cell>
          <cell r="L479" t="str">
            <v/>
          </cell>
          <cell r="M479" t="str">
            <v>LA LIBERTAD</v>
          </cell>
          <cell r="N479" t="str">
            <v>SANTAELENA</v>
          </cell>
          <cell r="O479" t="str">
            <v>LA LIBERTAD</v>
          </cell>
        </row>
        <row r="480">
          <cell r="A480" t="str">
            <v>20003063550426</v>
          </cell>
          <cell r="B480">
            <v>494262</v>
          </cell>
          <cell r="C480" t="str">
            <v>20003063550426</v>
          </cell>
          <cell r="D480">
            <v>44936.708981481483</v>
          </cell>
          <cell r="E480" t="str">
            <v>CONECEL</v>
          </cell>
          <cell r="F480" t="str">
            <v>DESPACHO</v>
          </cell>
          <cell r="G480" t="str">
            <v>NORMAL</v>
          </cell>
          <cell r="H480" t="str">
            <v xml:space="preserve">ERIKA NATALY GUERRON TAPIA / </v>
          </cell>
          <cell r="I480" t="str">
            <v>401448857</v>
          </cell>
          <cell r="J480" t="str">
            <v>TULCAN / TULCAN / CALLE JULIO ROBLES Y FRANCISCO DE MARCOS CASA DE 2 PISOS COLOR BLANCO FRENTE AL PARQUE INFANTIL</v>
          </cell>
          <cell r="K480" t="str">
            <v xml:space="preserve">987914784 /  </v>
          </cell>
          <cell r="M480" t="str">
            <v>TULCAN</v>
          </cell>
          <cell r="N480" t="str">
            <v>CARCHI</v>
          </cell>
          <cell r="O480" t="str">
            <v>TULCAN</v>
          </cell>
        </row>
        <row r="481">
          <cell r="A481" t="str">
            <v>20003061283160</v>
          </cell>
          <cell r="B481">
            <v>494230</v>
          </cell>
          <cell r="C481" t="str">
            <v>20003061283160</v>
          </cell>
          <cell r="D481">
            <v>44936.708981481483</v>
          </cell>
          <cell r="E481" t="str">
            <v>CONECEL</v>
          </cell>
          <cell r="F481" t="str">
            <v>DESPACHO</v>
          </cell>
          <cell r="G481" t="str">
            <v>NORMAL</v>
          </cell>
          <cell r="H481" t="str">
            <v xml:space="preserve">ANA MARIA GONZABAY ROSALES / </v>
          </cell>
          <cell r="I481" t="str">
            <v>919472928</v>
          </cell>
          <cell r="J481" t="str">
            <v>SANTA ELENA / SANTA ELENA / CALLE Z-2 Y PAQUISHA CERCA DE LA ESCUELA CLARET CASA DE UN PISO COLOR VERDE</v>
          </cell>
          <cell r="K481" t="str">
            <v>968919109 /  979788054</v>
          </cell>
          <cell r="L481" t="str">
            <v/>
          </cell>
          <cell r="M481" t="str">
            <v>SANTA ELENA</v>
          </cell>
          <cell r="N481" t="str">
            <v>SANTAELENA</v>
          </cell>
          <cell r="O481" t="str">
            <v>SANTA ELENA</v>
          </cell>
        </row>
        <row r="482">
          <cell r="A482" t="str">
            <v>18025064</v>
          </cell>
          <cell r="B482">
            <v>494261</v>
          </cell>
          <cell r="C482" t="str">
            <v>18025064</v>
          </cell>
          <cell r="D482">
            <v>44936.708981481483</v>
          </cell>
          <cell r="E482" t="str">
            <v>CONECEL</v>
          </cell>
          <cell r="F482" t="str">
            <v>DESPACHO</v>
          </cell>
          <cell r="G482" t="str">
            <v>NORMAL</v>
          </cell>
          <cell r="H482" t="str">
            <v xml:space="preserve">ANTONIETA ESTEFANIA SOLANO VELEZ / </v>
          </cell>
          <cell r="I482" t="str">
            <v>921774501</v>
          </cell>
          <cell r="J482" t="str">
            <v>MACHALA / PUERTO BOLIVAR / BARRIO AMAZONAS 1 CALLE JUNIN ENTRE NOVENA Y DECIMA NORTE CASA DE TRES PISOS COLOR VERDE A UNA CUADRA DEL PARQUE DE LA TERCERA</v>
          </cell>
          <cell r="K482" t="str">
            <v xml:space="preserve">991112974 /  </v>
          </cell>
          <cell r="L482" t="str">
            <v/>
          </cell>
          <cell r="M482" t="str">
            <v>MACHALA</v>
          </cell>
          <cell r="N482" t="str">
            <v>ELORO</v>
          </cell>
          <cell r="O482" t="str">
            <v>MACHALA</v>
          </cell>
        </row>
        <row r="483">
          <cell r="A483" t="str">
            <v>20003061369158</v>
          </cell>
          <cell r="B483">
            <v>494229</v>
          </cell>
          <cell r="C483" t="str">
            <v>20003061369158</v>
          </cell>
          <cell r="D483">
            <v>44936.708981481483</v>
          </cell>
          <cell r="E483" t="str">
            <v>CONECEL</v>
          </cell>
          <cell r="F483" t="str">
            <v>DESPACHO</v>
          </cell>
          <cell r="G483" t="str">
            <v>NORMAL</v>
          </cell>
          <cell r="H483" t="str">
            <v xml:space="preserve">ANGELO MAXIMILIANO BAZURTO SACON / </v>
          </cell>
          <cell r="I483" t="str">
            <v>1315920411</v>
          </cell>
          <cell r="J483" t="str">
            <v>SANTO DOMINGO / BOMBOLI / COOP 24 DE SETIEMBRE MZ 89,AV PATRICIO ROMERO Y PSJE HUASCAR,REF:FRENTE AL TIA DE LA COOPERATIVA 24 DE SETIEMBRE CRCA A UPC</v>
          </cell>
          <cell r="K483" t="str">
            <v xml:space="preserve">999964979 /  </v>
          </cell>
          <cell r="L483" t="str">
            <v/>
          </cell>
          <cell r="M483" t="str">
            <v>SANTO DOMINGO</v>
          </cell>
          <cell r="N483" t="str">
            <v>SANTODOMINGODELOSTSACHILAS</v>
          </cell>
          <cell r="O483" t="str">
            <v>SANTO DOMINGO</v>
          </cell>
        </row>
        <row r="484">
          <cell r="A484" t="str">
            <v>20003062545889</v>
          </cell>
          <cell r="B484">
            <v>494260</v>
          </cell>
          <cell r="C484" t="str">
            <v>20003062545889</v>
          </cell>
          <cell r="D484">
            <v>44936.708981481483</v>
          </cell>
          <cell r="E484" t="str">
            <v>CONECEL</v>
          </cell>
          <cell r="F484" t="str">
            <v>DESPACHO</v>
          </cell>
          <cell r="G484" t="str">
            <v>NORMAL</v>
          </cell>
          <cell r="H484" t="str">
            <v xml:space="preserve">OSCAR VICENTE ZAMBRANO VINCES / </v>
          </cell>
          <cell r="I484" t="str">
            <v>1312246059</v>
          </cell>
          <cell r="J484" t="str">
            <v>PORTOVIEJO / ANDRES DE VERA / CALLE VICENTE MACIAS Y AMADOR FLOR CASA DE DOS PISOS COLOR LADRILLO A UNA CUADRA DE LA PELUQUERIA EL IDOLO</v>
          </cell>
          <cell r="K484" t="str">
            <v>963786548 /  963643206</v>
          </cell>
          <cell r="L484" t="str">
            <v/>
          </cell>
          <cell r="M484" t="str">
            <v>PORTOVIEJO</v>
          </cell>
          <cell r="N484" t="str">
            <v>MANABI</v>
          </cell>
          <cell r="O484" t="str">
            <v>PORTOVIEJO</v>
          </cell>
        </row>
        <row r="485">
          <cell r="A485" t="str">
            <v>20003062121383</v>
          </cell>
          <cell r="B485">
            <v>494259</v>
          </cell>
          <cell r="C485" t="str">
            <v>20003062121383</v>
          </cell>
          <cell r="D485">
            <v>44936.708981481483</v>
          </cell>
          <cell r="E485" t="str">
            <v>CONECEL</v>
          </cell>
          <cell r="F485" t="str">
            <v>DESPACHO</v>
          </cell>
          <cell r="G485" t="str">
            <v>NORMAL</v>
          </cell>
          <cell r="H485" t="str">
            <v xml:space="preserve">ISRAEL GUILLERMO TOAPANTA VELASQUEZ / </v>
          </cell>
          <cell r="I485" t="str">
            <v>1716381635</v>
          </cell>
          <cell r="J485" t="str">
            <v>SANTA ELENA / SANTA ELENA / AV MARQUEZ DE LA PLATA DIAGONAL AL CEMENTERIO MUNICIPAL DE SANTA ELENA EN EL HOSPITAL DE SANTA ELENA LIBORIO PANCHANA</v>
          </cell>
          <cell r="K485" t="str">
            <v>963991513 /  981206717</v>
          </cell>
          <cell r="L485" t="str">
            <v/>
          </cell>
          <cell r="M485" t="str">
            <v>SANTA ELENA</v>
          </cell>
          <cell r="N485" t="str">
            <v>SANTAELENA</v>
          </cell>
          <cell r="O485" t="str">
            <v>SANTA ELENA</v>
          </cell>
        </row>
        <row r="486">
          <cell r="A486" t="str">
            <v>20003062527456</v>
          </cell>
          <cell r="B486">
            <v>494258</v>
          </cell>
          <cell r="C486" t="str">
            <v>20003062527456</v>
          </cell>
          <cell r="D486">
            <v>44936.708981481483</v>
          </cell>
          <cell r="E486" t="str">
            <v>CONECEL</v>
          </cell>
          <cell r="F486" t="str">
            <v>DESPACHO</v>
          </cell>
          <cell r="G486" t="str">
            <v>NORMAL</v>
          </cell>
          <cell r="H486" t="str">
            <v>SILVANA DEL PILAR LADINO GAIBOR / ERNESTO DAVID CASTRO</v>
          </cell>
          <cell r="I486" t="str">
            <v>201174075</v>
          </cell>
          <cell r="J486" t="str">
            <v>QUITO / LA MENA / BARRIO SANTA BARBARA CALLE PROFETA ZACARIAS Y APOSTOL BARTOLOME LOTE 343 CASA DE 3 PISO COLOR BLANCA CON CELESTE</v>
          </cell>
          <cell r="K486" t="str">
            <v xml:space="preserve">987575497 /  </v>
          </cell>
          <cell r="M486" t="str">
            <v>QUITO</v>
          </cell>
          <cell r="N486" t="str">
            <v>PICHINCHA</v>
          </cell>
          <cell r="O486" t="str">
            <v>QUITO</v>
          </cell>
        </row>
        <row r="487">
          <cell r="A487" t="str">
            <v>20003062172950</v>
          </cell>
          <cell r="B487">
            <v>494257</v>
          </cell>
          <cell r="C487" t="str">
            <v>20003062172950</v>
          </cell>
          <cell r="D487">
            <v>44936.708981481483</v>
          </cell>
          <cell r="E487" t="str">
            <v>CONECEL</v>
          </cell>
          <cell r="F487" t="str">
            <v>DESPACHO</v>
          </cell>
          <cell r="G487" t="str">
            <v>NORMAL</v>
          </cell>
          <cell r="H487" t="str">
            <v>CARLOS JOSSUE BALLESTEROS NOLIVOS / MARIA DEL PILAR ERAZO</v>
          </cell>
          <cell r="I487" t="str">
            <v>1751425461</v>
          </cell>
          <cell r="J487" t="str">
            <v>QUITO / COMITE DEL PUEBLO / AV. CARLOS FORTINES Y CALLE C CASA 3 PISOS CON UN GUAGUACENTRO EN EL DOMICILIO A 50 METROS DE LA CANCHA COMITE DEL PUEBLO</v>
          </cell>
          <cell r="K487" t="str">
            <v xml:space="preserve">963141689 /  </v>
          </cell>
          <cell r="L487" t="str">
            <v/>
          </cell>
          <cell r="M487" t="str">
            <v>QUITO</v>
          </cell>
          <cell r="N487" t="str">
            <v>PICHINCHA</v>
          </cell>
          <cell r="O487" t="str">
            <v>QUITO</v>
          </cell>
        </row>
        <row r="488">
          <cell r="A488" t="str">
            <v>20003052829824</v>
          </cell>
          <cell r="B488">
            <v>494256</v>
          </cell>
          <cell r="C488" t="str">
            <v>20003052829824</v>
          </cell>
          <cell r="D488">
            <v>44936.708981481483</v>
          </cell>
          <cell r="E488" t="str">
            <v>CONECEL</v>
          </cell>
          <cell r="F488" t="str">
            <v>DESPACHO</v>
          </cell>
          <cell r="G488" t="str">
            <v>NORMAL</v>
          </cell>
          <cell r="H488" t="str">
            <v>JOSEPH ISRAEL FRIAS BARRIONUEVO / JENNIFER DANIELA BORJA VARGAS</v>
          </cell>
          <cell r="I488" t="str">
            <v>1751066414</v>
          </cell>
          <cell r="J488" t="str">
            <v>QUITO / GUAYLLABAMBA / CALLE 10 DE AGOSTO Y VIA GUAYLLABAMBA-CAYAMBE/CASA BLANCA 2 PISOS/A 2 CUADRAS DE ESCUELA CIUDAD DE IBARRA</v>
          </cell>
          <cell r="K488" t="str">
            <v>983532721 /  984707565/0984707565</v>
          </cell>
          <cell r="L488" t="str">
            <v/>
          </cell>
          <cell r="M488" t="str">
            <v>QUITO</v>
          </cell>
          <cell r="N488" t="str">
            <v>PICHINCHA</v>
          </cell>
          <cell r="O488" t="str">
            <v>QUITO</v>
          </cell>
        </row>
        <row r="489">
          <cell r="A489" t="str">
            <v>20003063491404</v>
          </cell>
          <cell r="B489">
            <v>494255</v>
          </cell>
          <cell r="C489" t="str">
            <v>20003063491404</v>
          </cell>
          <cell r="D489">
            <v>44936.708981481483</v>
          </cell>
          <cell r="E489" t="str">
            <v>CONECEL</v>
          </cell>
          <cell r="F489" t="str">
            <v>DESPACHO</v>
          </cell>
          <cell r="G489" t="str">
            <v>NORMAL</v>
          </cell>
          <cell r="H489" t="str">
            <v xml:space="preserve">MAGALY GEOVANNA PASCAL PASCAL / </v>
          </cell>
          <cell r="I489" t="str">
            <v>402129928</v>
          </cell>
          <cell r="J489" t="str">
            <v>TULCAN / TULCAN / SANGAY 315 Y CAYAMBE/A 1/2 CRD DE STUDIO PAPELERIA/A UNA CRD DE LA ESCUELA</v>
          </cell>
          <cell r="K489" t="str">
            <v>978972615 /  961635890</v>
          </cell>
          <cell r="M489" t="str">
            <v>TULCAN</v>
          </cell>
          <cell r="N489" t="str">
            <v>CARCHI</v>
          </cell>
          <cell r="O489" t="str">
            <v>TULCAN</v>
          </cell>
        </row>
        <row r="490">
          <cell r="A490" t="str">
            <v>20003063500597</v>
          </cell>
          <cell r="B490">
            <v>494254</v>
          </cell>
          <cell r="C490" t="str">
            <v>20003063500597</v>
          </cell>
          <cell r="D490">
            <v>44936.708981481483</v>
          </cell>
          <cell r="E490" t="str">
            <v>CONECEL</v>
          </cell>
          <cell r="F490" t="str">
            <v>DESPACHO</v>
          </cell>
          <cell r="G490" t="str">
            <v>NORMAL</v>
          </cell>
          <cell r="H490" t="str">
            <v xml:space="preserve">LUIS ALFONSO REYES / </v>
          </cell>
          <cell r="I490" t="str">
            <v>400426508</v>
          </cell>
          <cell r="J490" t="str">
            <v>TULCAN / TULCAN / General Jose Maria Urbina &amp; Ecuador CASA DE DOS PISOS ESQUINERA CON REJAS Y PUERTAS BLANCAS EL SEGUNDO PISO EN CONSTRUCCION A UNA CUADRA ARRIBA DEL TERMINAL TERRESTRE DE TULCA</v>
          </cell>
          <cell r="K490" t="str">
            <v xml:space="preserve">980876440 /  </v>
          </cell>
          <cell r="L490" t="str">
            <v/>
          </cell>
          <cell r="M490" t="str">
            <v>TULCAN</v>
          </cell>
          <cell r="N490" t="str">
            <v>CARCHI</v>
          </cell>
          <cell r="O490" t="str">
            <v>TULCAN</v>
          </cell>
        </row>
        <row r="491">
          <cell r="A491" t="str">
            <v>20003061435641</v>
          </cell>
          <cell r="B491">
            <v>494253</v>
          </cell>
          <cell r="C491" t="str">
            <v>20003061435641</v>
          </cell>
          <cell r="D491">
            <v>44936.708981481483</v>
          </cell>
          <cell r="E491" t="str">
            <v>CONECEL</v>
          </cell>
          <cell r="F491" t="str">
            <v>DESPACHO</v>
          </cell>
          <cell r="G491" t="str">
            <v>NORMAL</v>
          </cell>
          <cell r="H491" t="str">
            <v xml:space="preserve">DANIEL GERARDO MOREIRA VELASCO / </v>
          </cell>
          <cell r="I491" t="str">
            <v>1312625583</v>
          </cell>
          <cell r="J491" t="str">
            <v>QUITO / PIFO / CARRETERA TRONCAL DE LA SIERRA BODEGAS PIFO/BODEGA KFC//REF DIAG GASOLINERA PRIMAX</v>
          </cell>
          <cell r="K491" t="str">
            <v xml:space="preserve">998801883 /  </v>
          </cell>
          <cell r="L491" t="str">
            <v/>
          </cell>
          <cell r="M491" t="str">
            <v>QUITO</v>
          </cell>
          <cell r="N491" t="str">
            <v>PICHINCHA</v>
          </cell>
          <cell r="O491" t="str">
            <v>QUITO</v>
          </cell>
        </row>
        <row r="492">
          <cell r="A492" t="str">
            <v>20003061256347</v>
          </cell>
          <cell r="B492">
            <v>494252</v>
          </cell>
          <cell r="C492" t="str">
            <v>20003061256347</v>
          </cell>
          <cell r="D492">
            <v>44936.708981481483</v>
          </cell>
          <cell r="E492" t="str">
            <v>CONECEL</v>
          </cell>
          <cell r="F492" t="str">
            <v>DESPACHO</v>
          </cell>
          <cell r="G492" t="str">
            <v>NORMAL</v>
          </cell>
          <cell r="H492" t="str">
            <v xml:space="preserve">DANIEL PATRICIO MORENO SANCHEZ / </v>
          </cell>
          <cell r="I492" t="str">
            <v>1715062541</v>
          </cell>
          <cell r="J492" t="str">
            <v>QUITO / CENTRO HISTORICO / AV SEBASTIAN DE BENALCAZAR Y ORIENTE CASA DE 3 PISOS COLOR DURAZNO A MEDIA CUADRA DE LA IGLESIA</v>
          </cell>
          <cell r="K492" t="str">
            <v xml:space="preserve">999976500 /  </v>
          </cell>
          <cell r="L492" t="str">
            <v/>
          </cell>
          <cell r="M492" t="str">
            <v>QUITO</v>
          </cell>
          <cell r="N492" t="str">
            <v>PICHINCHA</v>
          </cell>
          <cell r="O492" t="str">
            <v>QUITO</v>
          </cell>
        </row>
        <row r="493">
          <cell r="A493" t="str">
            <v>20003061245536</v>
          </cell>
          <cell r="B493">
            <v>494251</v>
          </cell>
          <cell r="C493" t="str">
            <v>20003061245536</v>
          </cell>
          <cell r="D493">
            <v>44936.708981481483</v>
          </cell>
          <cell r="E493" t="str">
            <v>CONECEL</v>
          </cell>
          <cell r="F493" t="str">
            <v>DESPACHO</v>
          </cell>
          <cell r="G493" t="str">
            <v>NORMAL</v>
          </cell>
          <cell r="H493" t="str">
            <v xml:space="preserve">DANIEL PATRICIO MORENO SANCHEZ / </v>
          </cell>
          <cell r="I493" t="str">
            <v>1715062541</v>
          </cell>
          <cell r="J493" t="str">
            <v>QUITO / CENTRO HISTORICO / AV SEBASTIAN DE BENALCAZAR Y ORIENTE CASA DE 3 PISOS COLOR DURAZNO A MEDIA CUADRA DE LA IGLESIA</v>
          </cell>
          <cell r="K493" t="str">
            <v xml:space="preserve">999976500 /  </v>
          </cell>
          <cell r="L493" t="str">
            <v/>
          </cell>
          <cell r="M493" t="str">
            <v>QUITO</v>
          </cell>
          <cell r="N493" t="str">
            <v>PICHINCHA</v>
          </cell>
          <cell r="O493" t="str">
            <v>QUITO</v>
          </cell>
        </row>
        <row r="494">
          <cell r="A494" t="str">
            <v>20003062509941</v>
          </cell>
          <cell r="B494">
            <v>494250</v>
          </cell>
          <cell r="C494" t="str">
            <v>20003062509941</v>
          </cell>
          <cell r="D494">
            <v>44936.708981481483</v>
          </cell>
          <cell r="E494" t="str">
            <v>CONECEL</v>
          </cell>
          <cell r="F494" t="str">
            <v>DESPACHO</v>
          </cell>
          <cell r="G494" t="str">
            <v>NORMAL</v>
          </cell>
          <cell r="H494" t="str">
            <v xml:space="preserve">ANNI GISELLA MOSQUERA ALVARADO / </v>
          </cell>
          <cell r="I494" t="str">
            <v>922642087</v>
          </cell>
          <cell r="J494" t="str">
            <v>GUAYAQUIL / FEBRES CORDERO / EN ALMACENES JAHER AV 17 Y CALLE PORTETE DE TARQUI FRENTE A LA AVICOLA FERNANDEZ</v>
          </cell>
          <cell r="K494" t="str">
            <v xml:space="preserve">993845744 /  </v>
          </cell>
          <cell r="M494" t="str">
            <v>GUAYAQUIL</v>
          </cell>
          <cell r="N494" t="str">
            <v>GUAYAS</v>
          </cell>
          <cell r="O494" t="str">
            <v>GUAYAQUIL</v>
          </cell>
        </row>
        <row r="495">
          <cell r="A495" t="str">
            <v>20003063553141</v>
          </cell>
          <cell r="B495">
            <v>494249</v>
          </cell>
          <cell r="C495" t="str">
            <v>20003063553141</v>
          </cell>
          <cell r="D495">
            <v>44936.708981481483</v>
          </cell>
          <cell r="E495" t="str">
            <v>CONECEL</v>
          </cell>
          <cell r="F495" t="str">
            <v>DESPACHO</v>
          </cell>
          <cell r="G495" t="str">
            <v>NORMAL</v>
          </cell>
          <cell r="H495" t="str">
            <v xml:space="preserve">LOURDES DEL ROCIO CORONADO VILLACRES / </v>
          </cell>
          <cell r="I495" t="str">
            <v>601866411</v>
          </cell>
          <cell r="J495" t="str">
            <v>RIOBAMBA / LIZARZABURU / BARRIO ROSA MARIA CALLE REY CACHA Y EPLICACHIMA EN CASA 3 PISOS VALDOSA CAFESITO #4409 JUNTO AL HOTEL MONTERREY</v>
          </cell>
          <cell r="K495" t="str">
            <v xml:space="preserve">983052057 /  </v>
          </cell>
          <cell r="L495" t="str">
            <v/>
          </cell>
          <cell r="M495" t="str">
            <v>RIOBAMBA</v>
          </cell>
          <cell r="N495" t="str">
            <v>CHIMBORAZO</v>
          </cell>
          <cell r="O495" t="str">
            <v>RIOBAMBA</v>
          </cell>
        </row>
        <row r="496">
          <cell r="A496" t="str">
            <v>20003062512956</v>
          </cell>
          <cell r="B496">
            <v>494248</v>
          </cell>
          <cell r="C496" t="str">
            <v>20003062512956</v>
          </cell>
          <cell r="D496">
            <v>44936.708981481483</v>
          </cell>
          <cell r="E496" t="str">
            <v>CONECEL</v>
          </cell>
          <cell r="F496" t="str">
            <v>DESPACHO</v>
          </cell>
          <cell r="G496" t="str">
            <v>NORMAL</v>
          </cell>
          <cell r="H496" t="str">
            <v xml:space="preserve">WASHINGTON ANDRES FLORES MAZA / </v>
          </cell>
          <cell r="I496" t="str">
            <v>106278468</v>
          </cell>
          <cell r="J496" t="str">
            <v>GUAYAQUIL / TARQUI / CDLA SIMON BOLIVAR MZ 2 VLL 128 CASA DE 3 PISOS COLOR BLANCO CON PUERTA NEGRA ENTRANDO POR UN GIMNASIO</v>
          </cell>
          <cell r="K496" t="str">
            <v xml:space="preserve">987592021 /  </v>
          </cell>
          <cell r="M496" t="str">
            <v>GUAYAQUIL</v>
          </cell>
          <cell r="N496" t="str">
            <v>GUAYAS</v>
          </cell>
          <cell r="O496" t="str">
            <v>GUAYAQUIL</v>
          </cell>
        </row>
        <row r="497">
          <cell r="A497" t="str">
            <v>20003062526138</v>
          </cell>
          <cell r="B497">
            <v>494247</v>
          </cell>
          <cell r="C497" t="str">
            <v>20003062526138</v>
          </cell>
          <cell r="D497">
            <v>44936.708981481483</v>
          </cell>
          <cell r="E497" t="str">
            <v>CONECEL</v>
          </cell>
          <cell r="F497" t="str">
            <v>DESPACHO</v>
          </cell>
          <cell r="G497" t="str">
            <v>NORMAL</v>
          </cell>
          <cell r="H497" t="str">
            <v xml:space="preserve">CRISTINA JAZMIN SUAREZ LOOR / </v>
          </cell>
          <cell r="I497" t="str">
            <v>920645447</v>
          </cell>
          <cell r="J497" t="str">
            <v>GUAYAQUIL / FEBRES CORDERO / CALLEJON 18 Y EL ORO CASA DE DOS PISOS PLOMA CON BEIGE A UNA CUADRA DEL INTERAGUA</v>
          </cell>
          <cell r="K497" t="str">
            <v xml:space="preserve">963178277 /  </v>
          </cell>
          <cell r="M497" t="str">
            <v>GUAYAQUIL</v>
          </cell>
          <cell r="N497" t="str">
            <v>GUAYAS</v>
          </cell>
          <cell r="O497" t="str">
            <v>GUAYAQUIL</v>
          </cell>
        </row>
        <row r="498">
          <cell r="A498" t="str">
            <v>20003056437852</v>
          </cell>
          <cell r="B498">
            <v>494246</v>
          </cell>
          <cell r="C498" t="str">
            <v>20003056437852</v>
          </cell>
          <cell r="D498">
            <v>44936.708981481483</v>
          </cell>
          <cell r="E498" t="str">
            <v>CONECEL</v>
          </cell>
          <cell r="F498" t="str">
            <v>DESPACHO</v>
          </cell>
          <cell r="G498" t="str">
            <v>NORMAL</v>
          </cell>
          <cell r="H498" t="str">
            <v xml:space="preserve">MARIA GUADALUPE TOPON LOGACHO / </v>
          </cell>
          <cell r="I498" t="str">
            <v>1713122800</v>
          </cell>
          <cell r="J498" t="str">
            <v>QUITO / PINTAG / CALLE ANTISANA Y HUMBOLT TRABAJA EN EL CENTRO DE SALNUD DE PINTAG 1 PLANTA COLOR BLANCO REF.DIAG. TOMAS DENTAL CENTER</v>
          </cell>
          <cell r="K498" t="str">
            <v>978756500 /  984845411</v>
          </cell>
          <cell r="L498" t="str">
            <v/>
          </cell>
          <cell r="M498" t="str">
            <v>QUITO</v>
          </cell>
          <cell r="N498" t="str">
            <v>PICHINCHA</v>
          </cell>
          <cell r="O498" t="str">
            <v>QUITO</v>
          </cell>
        </row>
        <row r="499">
          <cell r="A499" t="str">
            <v>20003053213476_1</v>
          </cell>
          <cell r="B499">
            <v>494245</v>
          </cell>
          <cell r="C499" t="str">
            <v>20003053213476_1</v>
          </cell>
          <cell r="D499">
            <v>44936.708981481483</v>
          </cell>
          <cell r="E499" t="str">
            <v>CONECEL</v>
          </cell>
          <cell r="F499" t="str">
            <v>DESPACHO</v>
          </cell>
          <cell r="G499" t="str">
            <v>NORMAL</v>
          </cell>
          <cell r="H499" t="str">
            <v>IVAN HUMBERTO VILANA GUAMANTICA / ARUTH ADRIANA IZA CHALCO</v>
          </cell>
          <cell r="I499" t="str">
            <v>1713494928</v>
          </cell>
          <cell r="J499" t="str">
            <v>QUITO / ALANGASI / SAN JUAN LOMA/AV. GASPAR DE VILLARUEL Y AV ILALO CS 2 P PIEDRA PUERTA DE VIDRIO REF MAS DEBAJO DE CAPILLA SAN JUAN LOMA NTGCVILV</v>
          </cell>
          <cell r="K499" t="str">
            <v>988616109 /  994854710</v>
          </cell>
          <cell r="M499" t="str">
            <v>QUITO</v>
          </cell>
          <cell r="N499" t="str">
            <v>PICHINCHA</v>
          </cell>
          <cell r="O499" t="str">
            <v>QUITO</v>
          </cell>
        </row>
        <row r="500">
          <cell r="A500" t="str">
            <v>20003063497166</v>
          </cell>
          <cell r="B500">
            <v>494276</v>
          </cell>
          <cell r="C500" t="str">
            <v>20003063497166</v>
          </cell>
          <cell r="D500">
            <v>44936.708981481483</v>
          </cell>
          <cell r="E500" t="str">
            <v>CONECEL</v>
          </cell>
          <cell r="F500" t="str">
            <v>DESPACHO</v>
          </cell>
          <cell r="G500" t="str">
            <v>NORMAL</v>
          </cell>
          <cell r="H500" t="str">
            <v xml:space="preserve">JORGE ISRAEL VILLACRES VERA / </v>
          </cell>
          <cell r="I500" t="str">
            <v>1722653944</v>
          </cell>
          <cell r="J500" t="str">
            <v>QUITO / AMAGUANA / BARRIO LA VALVINA CALLE MANUELA CANIZARES Y JUAN DE DIOS MORALES EN EL FUERTE MILITAR MARCO AURELIO SUBIO FRENTE AL ESTADIO IDEPENDIENTE DEL VALLE</v>
          </cell>
          <cell r="K500" t="str">
            <v xml:space="preserve">969614219 /  </v>
          </cell>
          <cell r="L500" t="str">
            <v/>
          </cell>
          <cell r="M500" t="str">
            <v>QUITO</v>
          </cell>
          <cell r="N500" t="str">
            <v>PICHINCHA</v>
          </cell>
          <cell r="O500" t="str">
            <v>QUITO</v>
          </cell>
        </row>
        <row r="501">
          <cell r="A501" t="str">
            <v>20003063497204</v>
          </cell>
          <cell r="B501">
            <v>494244</v>
          </cell>
          <cell r="C501" t="str">
            <v>20003063497204</v>
          </cell>
          <cell r="D501">
            <v>44936.708981481483</v>
          </cell>
          <cell r="E501" t="str">
            <v>CONECEL</v>
          </cell>
          <cell r="F501" t="str">
            <v>DESPACHO</v>
          </cell>
          <cell r="G501" t="str">
            <v>NORMAL</v>
          </cell>
          <cell r="H501" t="str">
            <v xml:space="preserve">CARLOS JAVIER TOAPANTA MEDIAVILLA / </v>
          </cell>
          <cell r="I501" t="str">
            <v>1719485284</v>
          </cell>
          <cell r="J501" t="str">
            <v>PICHINCHA-QUITO - SOLANDA- TRABAJO: EMPRESA BUNKY, CALLES QUIMAG Y TRASV CALLE GONZOL, PARA 12/01,   RECIBE: VANESA MARTILLO CED 1751352939 TLF TERCERO: 0983831609</v>
          </cell>
          <cell r="K501" t="str">
            <v>0983831609</v>
          </cell>
          <cell r="M501" t="str">
            <v>QUITO</v>
          </cell>
          <cell r="N501" t="str">
            <v>PICHINCHA</v>
          </cell>
          <cell r="O501" t="str">
            <v>QUITO</v>
          </cell>
        </row>
        <row r="502">
          <cell r="A502" t="str">
            <v>20003063545483</v>
          </cell>
          <cell r="B502">
            <v>494275</v>
          </cell>
          <cell r="C502" t="str">
            <v>20003063545483</v>
          </cell>
          <cell r="D502">
            <v>44936.708981481483</v>
          </cell>
          <cell r="E502" t="str">
            <v>CONECEL</v>
          </cell>
          <cell r="F502" t="str">
            <v>DESPACHO</v>
          </cell>
          <cell r="G502" t="str">
            <v>NORMAL</v>
          </cell>
          <cell r="H502" t="str">
            <v xml:space="preserve">RAMONA MARGARITA LOOR CHAVEZ / </v>
          </cell>
          <cell r="I502" t="str">
            <v>1309334959</v>
          </cell>
          <cell r="J502" t="str">
            <v>QUITO / SANGOLQUI / AV TULCAN Y LATACUNGA EN LD DE DURAMAS CIA LTDA A UNA CUADRA DE HERRAJES JARDIN VERDE</v>
          </cell>
          <cell r="K502" t="str">
            <v xml:space="preserve">962900442 /  </v>
          </cell>
          <cell r="L502" t="str">
            <v/>
          </cell>
          <cell r="M502" t="str">
            <v>QUITO</v>
          </cell>
          <cell r="N502" t="str">
            <v>PICHINCHA</v>
          </cell>
          <cell r="O502" t="str">
            <v>QUITO</v>
          </cell>
        </row>
        <row r="503">
          <cell r="A503" t="str">
            <v>20003063552008</v>
          </cell>
          <cell r="B503">
            <v>494243</v>
          </cell>
          <cell r="C503" t="str">
            <v>20003063552008</v>
          </cell>
          <cell r="D503">
            <v>44936.708981481483</v>
          </cell>
          <cell r="E503" t="str">
            <v>CONECEL</v>
          </cell>
          <cell r="F503" t="str">
            <v>DESPACHO</v>
          </cell>
          <cell r="G503" t="str">
            <v>NORMAL</v>
          </cell>
          <cell r="H503" t="str">
            <v xml:space="preserve">ANA BELEN CHAMBA MERA / </v>
          </cell>
          <cell r="I503" t="str">
            <v>1722174057</v>
          </cell>
          <cell r="J503" t="str">
            <v>QUITO / CHIMBACALLE / AV. PEDRO VICENTE MALDONADO S7-444 Y VICENTE ANDRADE CASA 2 PISOS COLOR ROSADO AL LADO DE ESCUELA BRASIL</v>
          </cell>
          <cell r="K503" t="str">
            <v>998555344 /  997115351</v>
          </cell>
          <cell r="L503" t="str">
            <v/>
          </cell>
          <cell r="M503" t="str">
            <v>QUITO</v>
          </cell>
          <cell r="N503" t="str">
            <v>PICHINCHA</v>
          </cell>
          <cell r="O503" t="str">
            <v>QUITO</v>
          </cell>
        </row>
        <row r="504">
          <cell r="A504" t="str">
            <v>20003063497259</v>
          </cell>
          <cell r="B504">
            <v>494274</v>
          </cell>
          <cell r="C504" t="str">
            <v>20003063497259</v>
          </cell>
          <cell r="D504">
            <v>44936.708981481483</v>
          </cell>
          <cell r="E504" t="str">
            <v>CONECEL</v>
          </cell>
          <cell r="F504" t="str">
            <v>DESPACHO</v>
          </cell>
          <cell r="G504" t="str">
            <v>NORMAL</v>
          </cell>
          <cell r="H504" t="str">
            <v xml:space="preserve">DARWIN PATRICIO MENDOZA VASQUEZ / </v>
          </cell>
          <cell r="I504" t="str">
            <v>1306371202</v>
          </cell>
          <cell r="J504" t="str">
            <v>MANTA / TARQUI / AV FLAVIO REYES Y CALLE 31 EN EL EDIFICIO ESQUINERO BUSTAMANTE PALACIO EN EL SEGUNDO PISO DIAGONAL A LA FARMACIA SANTA MARTHA</v>
          </cell>
          <cell r="K504" t="str">
            <v>964070404 /  994099790</v>
          </cell>
          <cell r="L504" t="str">
            <v/>
          </cell>
          <cell r="M504" t="str">
            <v>MANTA</v>
          </cell>
          <cell r="N504" t="str">
            <v>MANABI</v>
          </cell>
          <cell r="O504" t="str">
            <v>MANTA</v>
          </cell>
        </row>
        <row r="505">
          <cell r="A505" t="str">
            <v>20003063478043</v>
          </cell>
          <cell r="B505">
            <v>494242</v>
          </cell>
          <cell r="C505" t="str">
            <v>20003063478043</v>
          </cell>
          <cell r="D505">
            <v>44936.708981481483</v>
          </cell>
          <cell r="E505" t="str">
            <v>CONECEL</v>
          </cell>
          <cell r="F505" t="str">
            <v>DESPACHO</v>
          </cell>
          <cell r="G505" t="str">
            <v>NORMAL</v>
          </cell>
          <cell r="H505" t="str">
            <v xml:space="preserve">ANDREA STEFANIA TORRES HIDALGO / </v>
          </cell>
          <cell r="I505" t="str">
            <v>1727128025</v>
          </cell>
          <cell r="J505" t="str">
            <v>QUITO / KENNEDY / CAPITAN RAMON BORJA N52-138 Y CHIRIBOGA/JUNTO A IMPORTADORA DAVILA/A MEDIA CDRA DE VIVERES JOHN MICHELLE</v>
          </cell>
          <cell r="K505" t="str">
            <v>958819257 /  980348507</v>
          </cell>
          <cell r="L505" t="str">
            <v/>
          </cell>
          <cell r="M505" t="str">
            <v>QUITO</v>
          </cell>
          <cell r="N505" t="str">
            <v>PICHINCHA</v>
          </cell>
          <cell r="O505" t="str">
            <v>QUITO</v>
          </cell>
        </row>
        <row r="506">
          <cell r="A506" t="str">
            <v>20003063569674</v>
          </cell>
          <cell r="B506">
            <v>494273</v>
          </cell>
          <cell r="C506" t="str">
            <v>20003063569674</v>
          </cell>
          <cell r="D506">
            <v>44936.708981481483</v>
          </cell>
          <cell r="E506" t="str">
            <v>CONECEL</v>
          </cell>
          <cell r="F506" t="str">
            <v>DESPACHO</v>
          </cell>
          <cell r="G506" t="str">
            <v>NORMAL</v>
          </cell>
          <cell r="H506" t="str">
            <v xml:space="preserve">LUIS DAVID MOSQUERA SUAREZ / </v>
          </cell>
          <cell r="I506" t="str">
            <v>804364438</v>
          </cell>
          <cell r="J506" t="str">
            <v>ESMERALDAS / SIMON PLATA TORRES / EN EL HOSPITAL DEL SUR CALLE MARIA MEJIA EDIFICIO DE 3 PISOS CON PORTON BLANCO</v>
          </cell>
          <cell r="K506" t="str">
            <v xml:space="preserve">967613599 /  </v>
          </cell>
          <cell r="M506" t="str">
            <v>ESMERALDAS</v>
          </cell>
          <cell r="N506" t="str">
            <v>ESMERALDAS</v>
          </cell>
          <cell r="O506" t="str">
            <v>ESMERALDAS</v>
          </cell>
        </row>
        <row r="507">
          <cell r="A507" t="str">
            <v>20003061437552</v>
          </cell>
          <cell r="B507">
            <v>494241</v>
          </cell>
          <cell r="C507" t="str">
            <v>20003061437552</v>
          </cell>
          <cell r="D507">
            <v>44936.708981481483</v>
          </cell>
          <cell r="E507" t="str">
            <v>CONECEL</v>
          </cell>
          <cell r="F507" t="str">
            <v>DESPACHO</v>
          </cell>
          <cell r="G507" t="str">
            <v>NORMAL</v>
          </cell>
          <cell r="H507" t="str">
            <v xml:space="preserve">JOSE LEONARDO OLAYA CHOEZ / </v>
          </cell>
          <cell r="I507" t="str">
            <v>918358854</v>
          </cell>
          <cell r="J507" t="str">
            <v>GUAYAQUIL / TARQUI / CDLA. SAUCES 7 MZ. 105 VILLA 9 CASA 1 PISO COLOR BEICH ATRAS DE CORREOS DEL ECUADOR NTGDCORN</v>
          </cell>
          <cell r="K507" t="str">
            <v xml:space="preserve">958822541 /  </v>
          </cell>
          <cell r="M507" t="str">
            <v>GUAYAQUIL</v>
          </cell>
          <cell r="N507" t="str">
            <v>GUAYAS</v>
          </cell>
          <cell r="O507" t="str">
            <v>GUAYAQUIL</v>
          </cell>
        </row>
        <row r="508">
          <cell r="A508" t="str">
            <v>20003063491472</v>
          </cell>
          <cell r="B508">
            <v>494272</v>
          </cell>
          <cell r="C508" t="str">
            <v>20003063491472</v>
          </cell>
          <cell r="D508">
            <v>44936.708981481483</v>
          </cell>
          <cell r="E508" t="str">
            <v>CONECEL</v>
          </cell>
          <cell r="F508" t="str">
            <v>DESPACHO</v>
          </cell>
          <cell r="G508" t="str">
            <v>NORMAL</v>
          </cell>
          <cell r="H508" t="str">
            <v xml:space="preserve">VERONICA PATRICIA SANCHEZ GUAMAN / </v>
          </cell>
          <cell r="I508" t="str">
            <v>1721624870</v>
          </cell>
          <cell r="J508" t="str">
            <v>CUENCA / YANUNCAY / CALLE SIESA DE LEON Y 1ERO DE MAYO CASA DE UN PISO CON PUERTA PLOMA A MEDIA CUADRA DE LA SALA DE VELACION PORTALES DE YANUNCAY FRENTE A UNA MECANICA</v>
          </cell>
          <cell r="K508" t="str">
            <v>984614870 /  983377331</v>
          </cell>
          <cell r="L508" t="str">
            <v/>
          </cell>
          <cell r="M508" t="str">
            <v>CUENCA</v>
          </cell>
          <cell r="N508" t="str">
            <v>AZUAY</v>
          </cell>
          <cell r="O508" t="str">
            <v>CUENCA</v>
          </cell>
        </row>
        <row r="509">
          <cell r="A509" t="str">
            <v>20003062527858</v>
          </cell>
          <cell r="B509">
            <v>494240</v>
          </cell>
          <cell r="C509" t="str">
            <v>20003062527858</v>
          </cell>
          <cell r="D509">
            <v>44936.708981481483</v>
          </cell>
          <cell r="E509" t="str">
            <v>CONECEL</v>
          </cell>
          <cell r="F509" t="str">
            <v>DESPACHO</v>
          </cell>
          <cell r="G509" t="str">
            <v>NORMAL</v>
          </cell>
          <cell r="H509" t="str">
            <v xml:space="preserve">JAVIER JESUS MACAS ABAD / </v>
          </cell>
          <cell r="I509" t="str">
            <v>1104317795</v>
          </cell>
          <cell r="J509" t="str">
            <v>GUAYAQUIL / ROCA / CALLE QUISQUIS Y XIMENA CASA DE COLOR PLOMO DIAGONAL AL HOTEL VERSALLES</v>
          </cell>
          <cell r="K509" t="str">
            <v xml:space="preserve">960244360 /  </v>
          </cell>
          <cell r="M509" t="str">
            <v>GUAYAQUIL</v>
          </cell>
          <cell r="N509" t="str">
            <v>GUAYAS</v>
          </cell>
          <cell r="O509" t="str">
            <v>GUAYAQUIL</v>
          </cell>
        </row>
        <row r="510">
          <cell r="A510" t="str">
            <v>20003062510910</v>
          </cell>
          <cell r="B510">
            <v>494228</v>
          </cell>
          <cell r="C510" t="str">
            <v>20003062510910</v>
          </cell>
          <cell r="D510">
            <v>44936.708969907406</v>
          </cell>
          <cell r="E510" t="str">
            <v>CONECEL</v>
          </cell>
          <cell r="F510" t="str">
            <v>DESPACHO</v>
          </cell>
          <cell r="G510" t="str">
            <v>NORMAL</v>
          </cell>
          <cell r="H510" t="str">
            <v xml:space="preserve">MERLIN JOSE INTRIAGO GONZALEZ / </v>
          </cell>
          <cell r="I510" t="str">
            <v>1727150888</v>
          </cell>
          <cell r="J510" t="str">
            <v>QUITO / CONOCOTO / MAYTA CAPAC N2-88 Y ANTONIO BORRERO CASA VERDE 3 PISOS PORTON VERDE A 100 MTRS DE CANCHA DE VOLLEY</v>
          </cell>
          <cell r="K510" t="str">
            <v>986899507 /  989323687</v>
          </cell>
          <cell r="L510" t="str">
            <v/>
          </cell>
          <cell r="M510" t="str">
            <v>QUITO</v>
          </cell>
          <cell r="N510" t="str">
            <v>PICHINCHA</v>
          </cell>
          <cell r="O510" t="str">
            <v>QUITO</v>
          </cell>
        </row>
        <row r="511">
          <cell r="A511" t="str">
            <v>20003058960256</v>
          </cell>
          <cell r="B511">
            <v>494227</v>
          </cell>
          <cell r="C511" t="str">
            <v>20003058960256</v>
          </cell>
          <cell r="D511">
            <v>44936.708969907406</v>
          </cell>
          <cell r="E511" t="str">
            <v>CONECEL</v>
          </cell>
          <cell r="F511" t="str">
            <v>DESPACHO</v>
          </cell>
          <cell r="G511" t="str">
            <v>NORMAL</v>
          </cell>
          <cell r="H511" t="str">
            <v xml:space="preserve">JENIFFER DANIELA PAREDES GUACHAMIN / </v>
          </cell>
          <cell r="I511" t="str">
            <v>1754326807</v>
          </cell>
          <cell r="J511" t="str">
            <v>QUITO / EL CONDADO / SAN JOSE DE CANDAGUA CALLE SAN FRANCISCO DE RUMIHURCO Y CARR A LA ROLDOS CASA N78-46 2 PISOS PRIMERO DE COLOR TURQUESA ALADO DE PAPELERIA D Y D</v>
          </cell>
          <cell r="K511" t="str">
            <v>983197011 /  969082858</v>
          </cell>
          <cell r="M511" t="str">
            <v>QUITO</v>
          </cell>
          <cell r="N511" t="str">
            <v>PICHINCHA</v>
          </cell>
          <cell r="O511" t="str">
            <v>QUITO</v>
          </cell>
        </row>
        <row r="512">
          <cell r="A512" t="str">
            <v>20003062133759</v>
          </cell>
          <cell r="B512">
            <v>494226</v>
          </cell>
          <cell r="C512" t="str">
            <v>20003062133759</v>
          </cell>
          <cell r="D512">
            <v>44936.708969907406</v>
          </cell>
          <cell r="E512" t="str">
            <v>CONECEL</v>
          </cell>
          <cell r="F512" t="str">
            <v>DESPACHO</v>
          </cell>
          <cell r="G512" t="str">
            <v>NORMAL</v>
          </cell>
          <cell r="H512" t="str">
            <v xml:space="preserve">SANDRA DEL PILAR ESTRADA ESTRADA / </v>
          </cell>
          <cell r="I512" t="str">
            <v>1711542439</v>
          </cell>
          <cell r="J512" t="str">
            <v>QUITO / SANGOLQUI / CALLE ALTAR LT 63 Y CALLE CERRO HERMOSO JUNTO A METAL MECANICA Y LICO VICTORIA</v>
          </cell>
          <cell r="K512" t="str">
            <v>995583002 /  968047421</v>
          </cell>
          <cell r="L512" t="str">
            <v/>
          </cell>
          <cell r="M512" t="str">
            <v>QUITO</v>
          </cell>
          <cell r="N512" t="str">
            <v>PICHINCHA</v>
          </cell>
          <cell r="O512" t="str">
            <v>QUITO</v>
          </cell>
        </row>
        <row r="513">
          <cell r="A513" t="str">
            <v>20003061401795</v>
          </cell>
          <cell r="B513">
            <v>494225</v>
          </cell>
          <cell r="C513" t="str">
            <v>20003061401795</v>
          </cell>
          <cell r="D513">
            <v>44936.708969907406</v>
          </cell>
          <cell r="E513" t="str">
            <v>CONECEL</v>
          </cell>
          <cell r="F513" t="str">
            <v>DESPACHO</v>
          </cell>
          <cell r="G513" t="str">
            <v>NORMAL</v>
          </cell>
          <cell r="H513" t="str">
            <v xml:space="preserve">VANESSA LIZBETH GUACHAMIN BALCAZAR / </v>
          </cell>
          <cell r="I513" t="str">
            <v>1726065822</v>
          </cell>
          <cell r="J513" t="str">
            <v>QUITO / ATAHUALPA / AV. COSME OSORIO S11-108 Y GONZALO CABEZAS TRBJ.GRUPO ISMART EC REF MEDIA CDRA DE REDONDEL DEL ATAHUALPA</v>
          </cell>
          <cell r="K513" t="str">
            <v>999863202 /  999810775</v>
          </cell>
          <cell r="M513" t="str">
            <v>QUITO</v>
          </cell>
          <cell r="N513" t="str">
            <v>PICHINCHA</v>
          </cell>
          <cell r="O513" t="str">
            <v>QUITO</v>
          </cell>
        </row>
        <row r="514">
          <cell r="A514" t="str">
            <v>20003061194900</v>
          </cell>
          <cell r="B514">
            <v>494224</v>
          </cell>
          <cell r="C514" t="str">
            <v>20003061194900</v>
          </cell>
          <cell r="D514">
            <v>44936.708969907406</v>
          </cell>
          <cell r="E514" t="str">
            <v>CONECEL</v>
          </cell>
          <cell r="F514" t="str">
            <v>DESPACHO</v>
          </cell>
          <cell r="G514" t="str">
            <v>NORMAL</v>
          </cell>
          <cell r="H514" t="str">
            <v xml:space="preserve">MISHELLE VANESSA ESCOLA COLLAHUAZO / </v>
          </cell>
          <cell r="I514" t="str">
            <v>1754127908</v>
          </cell>
          <cell r="J514" t="str">
            <v>QUITO / TUMBACO / BARRIO CHURULOMA CALLE: GONZALO PIZARRO 1065 Y PSJE 4 DE OCTUBRE CS 2P CL BLANCO REFE:AL LADO FARMACIA T&amp;M RED</v>
          </cell>
          <cell r="K514" t="str">
            <v>987253522 /  998468399</v>
          </cell>
          <cell r="M514" t="str">
            <v>QUITO</v>
          </cell>
          <cell r="N514" t="str">
            <v>PICHINCHA</v>
          </cell>
          <cell r="O514" t="str">
            <v>QUITO</v>
          </cell>
        </row>
        <row r="515">
          <cell r="A515" t="str">
            <v>20003043490955_RET</v>
          </cell>
          <cell r="B515">
            <v>494222</v>
          </cell>
          <cell r="C515" t="str">
            <v>20003043490955_RET</v>
          </cell>
          <cell r="D515">
            <v>44936.693379629629</v>
          </cell>
          <cell r="E515" t="str">
            <v>BRELDYNG</v>
          </cell>
          <cell r="F515" t="str">
            <v>DESPACHO</v>
          </cell>
          <cell r="G515" t="str">
            <v>NORMAL</v>
          </cell>
          <cell r="H515" t="str">
            <v xml:space="preserve">LOURDES QUINTERO / MIGUEL </v>
          </cell>
          <cell r="I515" t="str">
            <v>102360534</v>
          </cell>
          <cell r="J515" t="str">
            <v>OFC BRELDYNG CALLE 7MO PASAJE 37ª Y V. EMILIO ROMERO, BODEGAS DE FERRETERIA ESPINOZA, BODEGA #8 (EXACTAMENTE QUEDA EN LA JUAN TANCA MARENGO KM. 4.5 PASANDO LA COCA COLA</v>
          </cell>
          <cell r="K515" t="str">
            <v>984843759</v>
          </cell>
          <cell r="M515" t="str">
            <v>090810</v>
          </cell>
          <cell r="N515" t="str">
            <v>AZUAY</v>
          </cell>
          <cell r="O515" t="str">
            <v>CUENCA</v>
          </cell>
        </row>
        <row r="516">
          <cell r="A516" t="str">
            <v>20003058924078</v>
          </cell>
          <cell r="B516">
            <v>494212</v>
          </cell>
          <cell r="C516" t="str">
            <v>20003058924078</v>
          </cell>
          <cell r="D516">
            <v>44936.647291666668</v>
          </cell>
          <cell r="E516" t="str">
            <v>BRELDYNG</v>
          </cell>
          <cell r="F516" t="str">
            <v>DESPACHO</v>
          </cell>
          <cell r="G516" t="str">
            <v>NORMAL</v>
          </cell>
          <cell r="H516" t="str">
            <v>JOHANNA MONSERRATE GOROZABEL MACIAS</v>
          </cell>
          <cell r="I516" t="str">
            <v>1720042306</v>
          </cell>
          <cell r="J516" t="str">
            <v>PICHINCHA/QUITO/GUAMANI/CALLE 1/LOTE 12 OE9D/JUAN VASQUEZ/ URBANIZACION SAN FRANCISCO DE ASIS DEL SUR CALLE 1 LOTE 12 OE9D Y JUAN VASQUEZ REF/IGLESIA PENTECOSTE AMI</v>
          </cell>
          <cell r="K516" t="str">
            <v>982821663</v>
          </cell>
          <cell r="M516" t="str">
            <v>QUITO</v>
          </cell>
          <cell r="N516" t="str">
            <v xml:space="preserve"> PICHINCHA </v>
          </cell>
          <cell r="O516" t="str">
            <v>QUITO</v>
          </cell>
        </row>
        <row r="517">
          <cell r="A517" t="str">
            <v>20003043490955_1</v>
          </cell>
          <cell r="B517">
            <v>494017</v>
          </cell>
          <cell r="C517" t="str">
            <v>20003043490955_1</v>
          </cell>
          <cell r="D517">
            <v>44936.640601851854</v>
          </cell>
          <cell r="E517" t="str">
            <v>BRELDYNG</v>
          </cell>
          <cell r="F517" t="str">
            <v>DESPACHO</v>
          </cell>
          <cell r="G517" t="str">
            <v>NORMAL</v>
          </cell>
          <cell r="H517" t="str">
            <v>MUNOZ GUAMAN MARIA ESTHELA</v>
          </cell>
          <cell r="I517" t="str">
            <v>102360534</v>
          </cell>
          <cell r="J517" t="str">
            <v>AZUAY / CUENCA / EL SAGRARIO / SANGURIMA / SN / ENTRE BORRERO Y HERMANO MIGUEL / EN LOS ALTOS DE ALMACEN DE MEDIAS PUERTA GRANDE COLOR NEGRO</v>
          </cell>
          <cell r="K517" t="str">
            <v>984843759</v>
          </cell>
          <cell r="M517" t="str">
            <v>CUENCA</v>
          </cell>
          <cell r="N517" t="str">
            <v xml:space="preserve"> AZUAY </v>
          </cell>
          <cell r="O517" t="str">
            <v>CUENCA</v>
          </cell>
        </row>
        <row r="518">
          <cell r="A518" t="str">
            <v>20003062542075</v>
          </cell>
          <cell r="B518">
            <v>494016</v>
          </cell>
          <cell r="C518" t="str">
            <v>20003062542075</v>
          </cell>
          <cell r="D518">
            <v>44936.640601851854</v>
          </cell>
          <cell r="E518" t="str">
            <v>BRELDYNG</v>
          </cell>
          <cell r="F518" t="str">
            <v>DESPACHO</v>
          </cell>
          <cell r="G518" t="str">
            <v>NORMAL</v>
          </cell>
          <cell r="H518" t="str">
            <v>JOHANNA ALEXANDRA ABAD AYAVACA</v>
          </cell>
          <cell r="I518" t="str">
            <v>1103873145</v>
          </cell>
          <cell r="J518" t="str">
            <v>LOJA / LOJA / LOJA / VIRGEN DE LA PASION / SN / VIRGEN DE FATIMA / BARRIO LAS ACACIAS Y OBRAPIA INGRESAR POR LA AV VILLONACO EN LA ESQUINA DE LA CANCHA SINTETICAS CASA 2 PISOS GRIS</v>
          </cell>
          <cell r="K518" t="str">
            <v>980929448</v>
          </cell>
          <cell r="M518" t="str">
            <v>LOJA</v>
          </cell>
          <cell r="N518" t="str">
            <v xml:space="preserve"> LOJA </v>
          </cell>
          <cell r="O518" t="str">
            <v>LOJA</v>
          </cell>
        </row>
        <row r="519">
          <cell r="A519" t="str">
            <v>20003059567689</v>
          </cell>
          <cell r="B519">
            <v>494015</v>
          </cell>
          <cell r="C519" t="str">
            <v>20003059567689</v>
          </cell>
          <cell r="D519">
            <v>44936.640601851854</v>
          </cell>
          <cell r="E519" t="str">
            <v>BRELDYNG</v>
          </cell>
          <cell r="F519" t="str">
            <v>DESPACHO</v>
          </cell>
          <cell r="G519" t="str">
            <v>NORMAL</v>
          </cell>
          <cell r="H519" t="str">
            <v>FRANKLIN RAUL RAMIREZ BANCHON</v>
          </cell>
          <cell r="I519" t="str">
            <v>706358173</v>
          </cell>
          <cell r="J519" t="str">
            <v>EL ORO / MACHALA / MACHALA / 11AVA NORTE / 18-123 / ENTRE 10 DE AGOSTO Y VIA LIMON / OFICINA TRAMACO MACHALA</v>
          </cell>
          <cell r="K519" t="str">
            <v>978780788</v>
          </cell>
          <cell r="M519" t="str">
            <v>MACHALA</v>
          </cell>
          <cell r="N519" t="str">
            <v xml:space="preserve"> EL ORO </v>
          </cell>
          <cell r="O519" t="str">
            <v>MACHALA</v>
          </cell>
        </row>
        <row r="520">
          <cell r="A520" t="str">
            <v>20003059613027</v>
          </cell>
          <cell r="B520">
            <v>494014</v>
          </cell>
          <cell r="C520" t="str">
            <v>20003059613027</v>
          </cell>
          <cell r="D520">
            <v>44936.640601851854</v>
          </cell>
          <cell r="E520" t="str">
            <v>BRELDYNG</v>
          </cell>
          <cell r="F520" t="str">
            <v>DESPACHO</v>
          </cell>
          <cell r="G520" t="str">
            <v>NORMAL</v>
          </cell>
          <cell r="H520" t="str">
            <v>DAYANA PAOLA ARTEAGA PONCE</v>
          </cell>
          <cell r="I520" t="str">
            <v>1315711844</v>
          </cell>
          <cell r="J520" t="str">
            <v xml:space="preserve">MANABI / PORTOVIEJO / 12 DE MARZO / VIA CRUCITA / SN / CALLE SAN MARCOS / EN CDLA. SAN MARCOS POR EL REDONDEL DEL CHOCLO CASA COLOR BEIGE CON NARANJA QUEDA FRENTE AL LOCAL LIMANER PLAZA Y ATRAS DE LA </v>
          </cell>
          <cell r="K520" t="str">
            <v>986784471</v>
          </cell>
          <cell r="M520" t="str">
            <v>PORTOVIEJO</v>
          </cell>
          <cell r="N520" t="str">
            <v xml:space="preserve"> MANABI </v>
          </cell>
          <cell r="O520" t="str">
            <v>PORTOVIEJO</v>
          </cell>
        </row>
        <row r="521">
          <cell r="A521" t="str">
            <v>20003058950878</v>
          </cell>
          <cell r="B521">
            <v>494013</v>
          </cell>
          <cell r="C521" t="str">
            <v>20003058950878</v>
          </cell>
          <cell r="D521">
            <v>44936.640601851854</v>
          </cell>
          <cell r="E521" t="str">
            <v>BRELDYNG</v>
          </cell>
          <cell r="F521" t="str">
            <v>DESPACHO</v>
          </cell>
          <cell r="G521" t="str">
            <v>NORMAL</v>
          </cell>
          <cell r="H521" t="str">
            <v>VICENTE JAVIER MENDOZA BASURTO</v>
          </cell>
          <cell r="I521" t="str">
            <v>2450163361</v>
          </cell>
          <cell r="J521" t="str">
            <v>SANTO DOMINGO / SANTO DOMINGO / SANTO DOMINGO / VIA A QUEVEDO / KM 1 / MANUELITA SAENZ / OFICINA TRAMACO JUNTO AL ALMACEN MIL PERNOS</v>
          </cell>
          <cell r="K521" t="str">
            <v>982676598</v>
          </cell>
          <cell r="M521" t="str">
            <v>SANTO DOMINGO</v>
          </cell>
          <cell r="N521" t="str">
            <v xml:space="preserve"> SANTO DOMINGO </v>
          </cell>
          <cell r="O521" t="str">
            <v>SANTO DOMINGO</v>
          </cell>
        </row>
        <row r="522">
          <cell r="A522" t="str">
            <v>20003058931592</v>
          </cell>
          <cell r="B522">
            <v>494012</v>
          </cell>
          <cell r="C522" t="str">
            <v>20003058931592</v>
          </cell>
          <cell r="D522">
            <v>44936.640601851854</v>
          </cell>
          <cell r="E522" t="str">
            <v>BRELDYNG</v>
          </cell>
          <cell r="F522" t="str">
            <v>DESPACHO</v>
          </cell>
          <cell r="G522" t="str">
            <v>NORMAL</v>
          </cell>
          <cell r="H522" t="str">
            <v>BLANCA GISSELA REGALADO EGAS</v>
          </cell>
          <cell r="I522" t="str">
            <v>502273782</v>
          </cell>
          <cell r="J522" t="str">
            <v>PICHINCHA / QUITO / QUITUMBE / CALLE QUITUMBE NAN / S32 / PASAJE OE21 / CASA #S311-79 CASA DE DOS PISOS COLOR HORMIGON, ATRAS DE LA ESCUELA SAN ANDRES QUITUMBE, A MEDIA CUADRA DE HELADERIA COPA DE NIE</v>
          </cell>
          <cell r="K522" t="str">
            <v>991891431</v>
          </cell>
          <cell r="M522" t="str">
            <v>QUITO</v>
          </cell>
          <cell r="N522" t="str">
            <v xml:space="preserve"> PICHINCHA </v>
          </cell>
          <cell r="O522" t="str">
            <v>QUITO</v>
          </cell>
        </row>
        <row r="523">
          <cell r="A523" t="str">
            <v>20003062533862</v>
          </cell>
          <cell r="B523">
            <v>493811</v>
          </cell>
          <cell r="C523" t="str">
            <v>20003062533862</v>
          </cell>
          <cell r="D523">
            <v>44936.579027777778</v>
          </cell>
          <cell r="E523" t="str">
            <v>CONECEL</v>
          </cell>
          <cell r="F523" t="str">
            <v>DESPACHO</v>
          </cell>
          <cell r="G523" t="str">
            <v>NORMAL</v>
          </cell>
          <cell r="H523" t="str">
            <v xml:space="preserve">QUILUMBAQUIN GAIBOR ELSA PAULINA </v>
          </cell>
          <cell r="I523" t="str">
            <v>1714984729</v>
          </cell>
          <cell r="J523" t="str">
            <v xml:space="preserve">11-01 FLEXNET PICHINCHA QUITO PUEMBO AV JULIO TOBAR DONOSP Y ANTONIO ARIAS CSA 2P BLOQUE CELESTE Y PUERTAS DE LANFORT REF FRENTE A UN DEPOSITO DE GAS SOLICITAR CI </v>
          </cell>
          <cell r="K523" t="str">
            <v>0988584113/0988584113</v>
          </cell>
          <cell r="M523" t="str">
            <v>QUITO</v>
          </cell>
          <cell r="N523" t="str">
            <v>PICHINCHA</v>
          </cell>
          <cell r="O523" t="str">
            <v>QUITO</v>
          </cell>
        </row>
        <row r="524">
          <cell r="A524" t="str">
            <v>20003062175950</v>
          </cell>
          <cell r="B524">
            <v>493810</v>
          </cell>
          <cell r="C524" t="str">
            <v>20003062175950</v>
          </cell>
          <cell r="D524">
            <v>44936.579027777778</v>
          </cell>
          <cell r="E524" t="str">
            <v>CONECEL</v>
          </cell>
          <cell r="F524" t="str">
            <v>DESPACHO</v>
          </cell>
          <cell r="G524" t="str">
            <v>NORMAL</v>
          </cell>
          <cell r="H524" t="str">
            <v>MORENO HERMOZA OSWALDO RAUL</v>
          </cell>
          <cell r="I524" t="str">
            <v>1715385900</v>
          </cell>
          <cell r="J524" t="str">
            <v>RAFAEL CARVAJAL N77B Y DIEGO VASQUEZ DE CEPEDA REF DIAG A LA CANCHA DEP QUITO PORTON PL/EMPRESA DYD SALAZAR CADENA</v>
          </cell>
          <cell r="K524" t="str">
            <v>992058525/</v>
          </cell>
          <cell r="L524" t="str">
            <v/>
          </cell>
          <cell r="M524" t="str">
            <v>QUITO</v>
          </cell>
          <cell r="N524" t="str">
            <v>PICHINCHA</v>
          </cell>
          <cell r="O524" t="str">
            <v>QUITO</v>
          </cell>
        </row>
        <row r="525">
          <cell r="A525" t="str">
            <v>20003062549439</v>
          </cell>
          <cell r="B525">
            <v>493809</v>
          </cell>
          <cell r="C525" t="str">
            <v>20003062549439</v>
          </cell>
          <cell r="D525">
            <v>44936.579027777778</v>
          </cell>
          <cell r="E525" t="str">
            <v>CONECEL</v>
          </cell>
          <cell r="F525" t="str">
            <v>DESPACHO</v>
          </cell>
          <cell r="G525" t="str">
            <v>NORMAL</v>
          </cell>
          <cell r="H525" t="str">
            <v>GOMEZ BAJANA IGNACIO GILBERTO</v>
          </cell>
          <cell r="I525" t="str">
            <v>921866836</v>
          </cell>
          <cell r="J525" t="str">
            <v>URBANIZACION LOS ROSALES CUARTA ETAPA CALLE PRIMERO VILLA #3 CSA 2 PISOS CLOR CREMA REF JUNTO A UN TERRENO VACIO FRENTE A LA URB SAN MARINO</v>
          </cell>
          <cell r="K525" t="str">
            <v>986938650/998511899</v>
          </cell>
          <cell r="M525" t="str">
            <v>SANTO DOMINGO</v>
          </cell>
          <cell r="N525" t="str">
            <v>SANTO DOMINGO</v>
          </cell>
          <cell r="O525" t="str">
            <v>SANTO DOMINGO</v>
          </cell>
        </row>
        <row r="526">
          <cell r="A526" t="str">
            <v>FTORI000002</v>
          </cell>
          <cell r="B526">
            <v>493754</v>
          </cell>
          <cell r="C526" t="str">
            <v>FTORI000002</v>
          </cell>
          <cell r="D526">
            <v>44936.53052083333</v>
          </cell>
          <cell r="E526" t="str">
            <v>CONECEL_DOCUMENTOS</v>
          </cell>
          <cell r="F526" t="str">
            <v>DESPACHO</v>
          </cell>
          <cell r="H526" t="str">
            <v>SANDRA LOOR</v>
          </cell>
          <cell r="J526" t="str">
            <v>RETIRA AGENCIA TRAMACO LAGO AGRIO</v>
          </cell>
          <cell r="M526" t="str">
            <v>210201</v>
          </cell>
        </row>
        <row r="527">
          <cell r="A527" t="str">
            <v>FTESM00131</v>
          </cell>
          <cell r="B527">
            <v>493580</v>
          </cell>
          <cell r="C527" t="str">
            <v>FTESM00131</v>
          </cell>
          <cell r="D527">
            <v>44936.526354166665</v>
          </cell>
          <cell r="E527" t="str">
            <v>CONECEL_DOCUMENTOS</v>
          </cell>
          <cell r="F527" t="str">
            <v>DESPACHO</v>
          </cell>
          <cell r="H527" t="str">
            <v>GIRA MUÑOZ</v>
          </cell>
          <cell r="J527" t="str">
            <v>RETIRA AGENCIA TRAMACO ESMERALDAS</v>
          </cell>
          <cell r="M527" t="str">
            <v>080101</v>
          </cell>
        </row>
        <row r="528">
          <cell r="A528" t="str">
            <v>20003061291957</v>
          </cell>
          <cell r="B528">
            <v>493565</v>
          </cell>
          <cell r="C528" t="str">
            <v>20003061291957</v>
          </cell>
          <cell r="D528">
            <v>44936.507280092592</v>
          </cell>
          <cell r="E528" t="str">
            <v>CONECEL</v>
          </cell>
          <cell r="F528" t="str">
            <v>DESPACHO</v>
          </cell>
          <cell r="G528" t="str">
            <v>NORMAL</v>
          </cell>
          <cell r="H528" t="str">
            <v xml:space="preserve">ALEXANDRA ALEJANDRIN VELA TULCAN / </v>
          </cell>
          <cell r="I528" t="str">
            <v>400944609</v>
          </cell>
          <cell r="J528" t="str">
            <v>QUITO / LLANO CHICO / SCTOR BELLA AURORA MZ 14/CLLE DE LOS NOGALES Y TUNGURAHUA CS 2P CL BLANCO /DETRAS DEL RESTAURANT LA PARADA DEL SABOR Y QUITUPI KAKAO</v>
          </cell>
          <cell r="K528" t="str">
            <v xml:space="preserve">999711863 /  </v>
          </cell>
          <cell r="L528" t="str">
            <v/>
          </cell>
          <cell r="M528" t="str">
            <v>QUITO</v>
          </cell>
          <cell r="N528" t="str">
            <v>PICHINCHA</v>
          </cell>
          <cell r="O528" t="str">
            <v>QUITO</v>
          </cell>
        </row>
        <row r="529">
          <cell r="A529" t="str">
            <v>20003062532269</v>
          </cell>
          <cell r="B529">
            <v>493564</v>
          </cell>
          <cell r="C529" t="str">
            <v>20003062532269</v>
          </cell>
          <cell r="D529">
            <v>44936.507280092592</v>
          </cell>
          <cell r="E529" t="str">
            <v>CONECEL</v>
          </cell>
          <cell r="F529" t="str">
            <v>DESPACHO</v>
          </cell>
          <cell r="G529" t="str">
            <v>NORMAL</v>
          </cell>
          <cell r="H529" t="str">
            <v xml:space="preserve">BAYARDO EFRAIN YANEZ GARCIA / </v>
          </cell>
          <cell r="I529" t="str">
            <v>1719083683</v>
          </cell>
          <cell r="J529" t="str">
            <v>QUITO / JIPIJAPA / AV.RIO COCA Y CALLE SEC.6 DE DICIEMBRE TRBJO LA TERMINAL DEL RIO COCA-ECOVIA REF ESTACION RIO COCA</v>
          </cell>
          <cell r="K529" t="str">
            <v xml:space="preserve">979071508 /  </v>
          </cell>
          <cell r="M529" t="str">
            <v>QUITO</v>
          </cell>
          <cell r="N529" t="str">
            <v>PICHINCHA</v>
          </cell>
          <cell r="O529" t="str">
            <v>QUITO</v>
          </cell>
        </row>
        <row r="530">
          <cell r="A530" t="str">
            <v>20003062143746</v>
          </cell>
          <cell r="B530">
            <v>493563</v>
          </cell>
          <cell r="C530" t="str">
            <v>20003062143746</v>
          </cell>
          <cell r="D530">
            <v>44936.507280092592</v>
          </cell>
          <cell r="E530" t="str">
            <v>CONECEL</v>
          </cell>
          <cell r="F530" t="str">
            <v>DESPACHO</v>
          </cell>
          <cell r="G530" t="str">
            <v>NORMAL</v>
          </cell>
          <cell r="H530" t="str">
            <v xml:space="preserve">ALBA BELEN MORENO PAILLACHO / </v>
          </cell>
          <cell r="I530" t="str">
            <v>1727211276</v>
          </cell>
          <cell r="J530" t="str">
            <v>QUITO / CHECA / BARRIO SAN JUAN CARR.PANAMERICANA TRONCAL DE LA SIERRA Y AV LA UNION CS 2P SIN PINTAR REF:CRCA A LA DISTRIBUIDORA CHECA-FERRETERIA</v>
          </cell>
          <cell r="K530" t="str">
            <v xml:space="preserve">962602417 /  </v>
          </cell>
          <cell r="L530" t="str">
            <v/>
          </cell>
          <cell r="M530" t="str">
            <v>QUITO</v>
          </cell>
          <cell r="N530" t="str">
            <v>PICHINCHA</v>
          </cell>
          <cell r="O530" t="str">
            <v>QUITO</v>
          </cell>
        </row>
        <row r="531">
          <cell r="A531" t="str">
            <v>20003062516065</v>
          </cell>
          <cell r="B531">
            <v>493562</v>
          </cell>
          <cell r="C531" t="str">
            <v>20003062516065</v>
          </cell>
          <cell r="D531">
            <v>44936.507280092592</v>
          </cell>
          <cell r="E531" t="str">
            <v>CONECEL</v>
          </cell>
          <cell r="F531" t="str">
            <v>DESPACHO</v>
          </cell>
          <cell r="G531" t="str">
            <v>NORMAL</v>
          </cell>
          <cell r="H531" t="str">
            <v xml:space="preserve">RONALDY JAVIER RIVAS BRICENO / </v>
          </cell>
          <cell r="I531" t="str">
            <v>1759753815</v>
          </cell>
          <cell r="J531" t="str">
            <v>QUITO / INAQUITO / CALLE.6 DE DICIEMBRE Y PORTUGUAL/TRBJO EDIFICIO ZYRA CL NEGRO PISO 3 OF 301 REF AL FRENTE DE BANCO PICHINCHA</v>
          </cell>
          <cell r="K531" t="str">
            <v xml:space="preserve">978934052 /  </v>
          </cell>
          <cell r="L531" t="str">
            <v/>
          </cell>
          <cell r="M531" t="str">
            <v>QUITO</v>
          </cell>
          <cell r="N531" t="str">
            <v>PICHINCHA</v>
          </cell>
          <cell r="O531" t="str">
            <v>QUITO</v>
          </cell>
        </row>
        <row r="532">
          <cell r="A532" t="str">
            <v>20003062174554</v>
          </cell>
          <cell r="B532">
            <v>493561</v>
          </cell>
          <cell r="C532" t="str">
            <v>20003062174554</v>
          </cell>
          <cell r="D532">
            <v>44936.507280092592</v>
          </cell>
          <cell r="E532" t="str">
            <v>CONECEL</v>
          </cell>
          <cell r="F532" t="str">
            <v>DESPACHO</v>
          </cell>
          <cell r="G532" t="str">
            <v>NORMAL</v>
          </cell>
          <cell r="H532" t="str">
            <v xml:space="preserve">ANA MARIA RIOS HERRERA / </v>
          </cell>
          <cell r="I532" t="str">
            <v>941633349</v>
          </cell>
          <cell r="J532" t="str">
            <v>GUAYAQUIL / GARCIA MORENO / CALLE GARCIA MORENO 4932 ENTRE FRANCISCO SEGURA Y OCONNOR CASA 2 PISOS COLOR BEICH PORTON PETROLEO A LADO DE PANADERIA EL BUEN PAN TRADICONAL</v>
          </cell>
          <cell r="K532" t="str">
            <v xml:space="preserve">998985727 /  </v>
          </cell>
          <cell r="M532" t="str">
            <v>GUAYAQUIL</v>
          </cell>
          <cell r="N532" t="str">
            <v>GUAYAS</v>
          </cell>
          <cell r="O532" t="str">
            <v>GUAYAQUIL</v>
          </cell>
        </row>
        <row r="533">
          <cell r="A533" t="str">
            <v>20003062104044</v>
          </cell>
          <cell r="B533">
            <v>493560</v>
          </cell>
          <cell r="C533" t="str">
            <v>20003062104044</v>
          </cell>
          <cell r="D533">
            <v>44936.507280092592</v>
          </cell>
          <cell r="E533" t="str">
            <v>CONECEL</v>
          </cell>
          <cell r="F533" t="str">
            <v>DESPACHO</v>
          </cell>
          <cell r="G533" t="str">
            <v>NORMAL</v>
          </cell>
          <cell r="H533" t="str">
            <v xml:space="preserve">FRANKLIN LEONARDO CUASTUMAL AYALA / </v>
          </cell>
          <cell r="I533" t="str">
            <v>1727038323</v>
          </cell>
          <cell r="J533" t="str">
            <v>QUITO / EL INCA / SECTOR DAMMER 1/CLL 6 DE DICIEMBRE Y MANUEL LIZARZABURU CS 3P CL BLANCO CON TOMATE TRBJ. CASA DE LOS RADIADORES ACCESORIOS N47-376 JUNTO A FYBECA</v>
          </cell>
          <cell r="K533" t="str">
            <v xml:space="preserve">983248728 /  </v>
          </cell>
          <cell r="L533" t="str">
            <v/>
          </cell>
          <cell r="M533" t="str">
            <v>QUITO</v>
          </cell>
          <cell r="N533" t="str">
            <v>PICHINCHA</v>
          </cell>
          <cell r="O533" t="str">
            <v>QUITO</v>
          </cell>
        </row>
        <row r="534">
          <cell r="A534" t="str">
            <v>20003057362293_1</v>
          </cell>
          <cell r="B534">
            <v>493559</v>
          </cell>
          <cell r="C534" t="str">
            <v>20003057362293_1</v>
          </cell>
          <cell r="D534">
            <v>44936.507280092592</v>
          </cell>
          <cell r="E534" t="str">
            <v>CONECEL</v>
          </cell>
          <cell r="F534" t="str">
            <v>DESPACHO</v>
          </cell>
          <cell r="G534" t="str">
            <v>NORMAL</v>
          </cell>
          <cell r="H534" t="str">
            <v xml:space="preserve">MIGUEL ANGEL PILLASAGUA MERO / </v>
          </cell>
          <cell r="I534" t="str">
            <v>1309844080</v>
          </cell>
          <cell r="J534" t="str">
            <v>TULCAN / TULCAN / AV MIGUEL DE CERVANTES Y ADOLF BECKER EN LA IGLESIA SAN CLEMENTE DIAGONAL A LA CANCHA</v>
          </cell>
          <cell r="K534" t="str">
            <v xml:space="preserve">987983024 /  </v>
          </cell>
          <cell r="M534" t="str">
            <v>TULCAN</v>
          </cell>
          <cell r="N534" t="str">
            <v>CARCHI</v>
          </cell>
          <cell r="O534" t="str">
            <v>TULCAN</v>
          </cell>
        </row>
        <row r="535">
          <cell r="A535" t="str">
            <v>20003057857829</v>
          </cell>
          <cell r="B535">
            <v>493558</v>
          </cell>
          <cell r="C535" t="str">
            <v>20003057857829</v>
          </cell>
          <cell r="D535">
            <v>44936.507280092592</v>
          </cell>
          <cell r="E535" t="str">
            <v>CONECEL</v>
          </cell>
          <cell r="F535" t="str">
            <v>DESPACHO</v>
          </cell>
          <cell r="G535" t="str">
            <v>NORMAL</v>
          </cell>
          <cell r="H535" t="str">
            <v xml:space="preserve">LUIS ENRIQUE BRAVO BRAVO / </v>
          </cell>
          <cell r="I535" t="str">
            <v>1316350675</v>
          </cell>
          <cell r="J535" t="str">
            <v>PORTOVIEJO / ANDRES DE VERA / CALLE MANUEL RIVADENEIRA Y VICENTE MACIAS A 2 CUADRA DE MIDUVI PORTOVIEJO EN CASA 1 PISO COLOR BEIGE</v>
          </cell>
          <cell r="K535" t="str">
            <v>964058752 /  963959501</v>
          </cell>
          <cell r="L535" t="str">
            <v/>
          </cell>
          <cell r="M535" t="str">
            <v>PORTOVIEJO</v>
          </cell>
          <cell r="N535" t="str">
            <v>MANABI</v>
          </cell>
          <cell r="O535" t="str">
            <v>PORTOVIEJO</v>
          </cell>
        </row>
        <row r="536">
          <cell r="A536" t="str">
            <v>20003041180769_1</v>
          </cell>
          <cell r="B536">
            <v>493557</v>
          </cell>
          <cell r="C536" t="str">
            <v>20003041180769_1</v>
          </cell>
          <cell r="D536">
            <v>44936.507280092592</v>
          </cell>
          <cell r="E536" t="str">
            <v>CONECEL</v>
          </cell>
          <cell r="F536" t="str">
            <v>DESPACHO</v>
          </cell>
          <cell r="G536" t="str">
            <v>NORMAL</v>
          </cell>
          <cell r="H536" t="str">
            <v xml:space="preserve">NELSON RODRIGO LLANO HUILCA / </v>
          </cell>
          <cell r="I536" t="str">
            <v>1709882151</v>
          </cell>
          <cell r="J536" t="str">
            <v>SANTO DOMINGO / SANTO DOMINGO / COOP LOS VERGELES AV LA LORENA ENTRE CALLE SIONAS Y TAGAERI FRENTE A LAS CANCHAS MULTIPLE EN CASA DE 2 PISO EN OBRA GRIS</v>
          </cell>
          <cell r="K536" t="str">
            <v>959164262 /  995077318</v>
          </cell>
          <cell r="M536" t="str">
            <v>SANTO DOMINGO</v>
          </cell>
          <cell r="N536" t="str">
            <v>SANTODOMINGODELOSTSACHILAS</v>
          </cell>
          <cell r="O536" t="str">
            <v>SANTO DOMINGO</v>
          </cell>
        </row>
        <row r="537">
          <cell r="A537" t="str">
            <v>20003062143895</v>
          </cell>
          <cell r="B537">
            <v>493556</v>
          </cell>
          <cell r="C537" t="str">
            <v>20003062143895</v>
          </cell>
          <cell r="D537">
            <v>44936.507280092592</v>
          </cell>
          <cell r="E537" t="str">
            <v>CONECEL</v>
          </cell>
          <cell r="F537" t="str">
            <v>DESPACHO</v>
          </cell>
          <cell r="G537" t="str">
            <v>NORMAL</v>
          </cell>
          <cell r="H537" t="str">
            <v xml:space="preserve">RICHARD GONZALO NIETO MEDRANDA / </v>
          </cell>
          <cell r="I537" t="str">
            <v>1306886308</v>
          </cell>
          <cell r="J537" t="str">
            <v>PORTOVIEJO / 12 DE MARZO / PEDRO GUAL Y PRIMERO DE ENERO EN CASA 2 PISOS COLOR BEIGE FRENTE A LA CASA DEL ACESORIO</v>
          </cell>
          <cell r="K537" t="str">
            <v xml:space="preserve">963193324 /  </v>
          </cell>
          <cell r="L537" t="str">
            <v/>
          </cell>
          <cell r="M537" t="str">
            <v>PORTOVIEJO</v>
          </cell>
          <cell r="N537" t="str">
            <v>MANABI</v>
          </cell>
          <cell r="O537" t="str">
            <v>PORTOVIEJO</v>
          </cell>
        </row>
        <row r="538">
          <cell r="A538" t="str">
            <v>20003061269805</v>
          </cell>
          <cell r="B538">
            <v>493555</v>
          </cell>
          <cell r="C538" t="str">
            <v>20003061269805</v>
          </cell>
          <cell r="D538">
            <v>44936.507280092592</v>
          </cell>
          <cell r="E538" t="str">
            <v>CONECEL</v>
          </cell>
          <cell r="F538" t="str">
            <v>DESPACHO</v>
          </cell>
          <cell r="G538" t="str">
            <v>NORMAL</v>
          </cell>
          <cell r="H538" t="str">
            <v>JOSE SANTIAGO SIGCHA ZAMBRANO / ESTEBAN IBARRA ARTEAGA</v>
          </cell>
          <cell r="I538" t="str">
            <v>1310308612</v>
          </cell>
          <cell r="J538" t="str">
            <v>QUITO / PIFO / VIA TRONCAL DE LA SIERRA Y RAFAEL BUSTAMANTE EN EL PATIO DE TRAILES JABALTIZA DIAGONAL A PINTULAC</v>
          </cell>
          <cell r="K538" t="str">
            <v>962890831</v>
          </cell>
          <cell r="L538" t="str">
            <v>962890831</v>
          </cell>
          <cell r="M538" t="str">
            <v>QUITO</v>
          </cell>
          <cell r="N538" t="str">
            <v>PICHINCHA</v>
          </cell>
          <cell r="O538" t="str">
            <v>QUITO</v>
          </cell>
        </row>
        <row r="539">
          <cell r="A539" t="str">
            <v>20003062176609</v>
          </cell>
          <cell r="B539">
            <v>493554</v>
          </cell>
          <cell r="C539" t="str">
            <v>20003062176609</v>
          </cell>
          <cell r="D539">
            <v>44936.507280092592</v>
          </cell>
          <cell r="E539" t="str">
            <v>CONECEL</v>
          </cell>
          <cell r="F539" t="str">
            <v>DESPACHO</v>
          </cell>
          <cell r="G539" t="str">
            <v>NORMAL</v>
          </cell>
          <cell r="H539" t="str">
            <v xml:space="preserve">NASE JONATHAN KAEKAT VEGA / </v>
          </cell>
          <cell r="I539" t="str">
            <v>1450328230</v>
          </cell>
          <cell r="J539" t="str">
            <v>CUENCA / SAN BLAS / 9 DE OCTUBRE ENTRE MARIA ARIZAGA Y MARIANO CUEVA EN CASA 2 PISO COLOR BLANCO PUERTA NEGRO CENIZAS DE ALUMINIO DOS CALLES MERCADO 9 DE OCTUBRE</v>
          </cell>
          <cell r="K539" t="str">
            <v>962178256 /  963995211</v>
          </cell>
          <cell r="M539" t="str">
            <v>CUENCA</v>
          </cell>
          <cell r="N539" t="str">
            <v>AZUAY</v>
          </cell>
          <cell r="O539" t="str">
            <v>CUENCA</v>
          </cell>
        </row>
        <row r="540">
          <cell r="A540" t="str">
            <v>20003062122979</v>
          </cell>
          <cell r="B540">
            <v>493553</v>
          </cell>
          <cell r="C540" t="str">
            <v>20003062122979</v>
          </cell>
          <cell r="D540">
            <v>44936.507280092592</v>
          </cell>
          <cell r="E540" t="str">
            <v>CONECEL</v>
          </cell>
          <cell r="F540" t="str">
            <v>DESPACHO</v>
          </cell>
          <cell r="G540" t="str">
            <v>NORMAL</v>
          </cell>
          <cell r="H540" t="str">
            <v xml:space="preserve">ESTEBAN DAVID DONOSO DAMBROCIO / </v>
          </cell>
          <cell r="I540" t="str">
            <v>1723660724</v>
          </cell>
          <cell r="J540" t="str">
            <v>LATACUNGA / LA MATRIZ / AV AMAZONAS Y GRAL MALDONADO EN CONSEJO DE LA JUDICATURA PLNATA BAJA REF COMPLEJO JUDICIAL DE LATACUNGA</v>
          </cell>
          <cell r="K540" t="str">
            <v xml:space="preserve">979282308 /  </v>
          </cell>
          <cell r="M540" t="str">
            <v>LATACUNGA</v>
          </cell>
          <cell r="N540" t="str">
            <v>COTOPAXI</v>
          </cell>
          <cell r="O540" t="str">
            <v>LATACUNGA</v>
          </cell>
        </row>
        <row r="541">
          <cell r="A541" t="str">
            <v>20003062137596</v>
          </cell>
          <cell r="B541">
            <v>493552</v>
          </cell>
          <cell r="C541" t="str">
            <v>20003062137596</v>
          </cell>
          <cell r="D541">
            <v>44936.507280092592</v>
          </cell>
          <cell r="E541" t="str">
            <v>CONECEL</v>
          </cell>
          <cell r="F541" t="str">
            <v>DESPACHO</v>
          </cell>
          <cell r="G541" t="str">
            <v>NORMAL</v>
          </cell>
          <cell r="H541" t="str">
            <v xml:space="preserve">BETHZABETH BEATRIZ SALDARRIAGA ORMAZA / </v>
          </cell>
          <cell r="I541" t="str">
            <v>1205636838</v>
          </cell>
          <cell r="J541" t="str">
            <v>SANTO DOMINGO / SANTO DOMINGO / SECTOR VILLA FLORIDA CALLE BOMBOLI Y CARLOS BROWN EN CASA 3 PISO ENLUCIDA FRENTE A LA TIENDA ESQUINER A UNA CUADRA ESTADIO VILLA FLORIDA</v>
          </cell>
          <cell r="K541" t="str">
            <v xml:space="preserve">963859072 /  </v>
          </cell>
          <cell r="L541" t="str">
            <v/>
          </cell>
          <cell r="M541" t="str">
            <v>SANTO DOMINGO</v>
          </cell>
          <cell r="N541" t="str">
            <v>SANTODOMINGODELOSTSACHILAS</v>
          </cell>
          <cell r="O541" t="str">
            <v>SANTO DOMINGO</v>
          </cell>
        </row>
        <row r="542">
          <cell r="A542" t="str">
            <v>20003062172487</v>
          </cell>
          <cell r="B542">
            <v>493551</v>
          </cell>
          <cell r="C542" t="str">
            <v>20003062172487</v>
          </cell>
          <cell r="D542">
            <v>44936.507280092592</v>
          </cell>
          <cell r="E542" t="str">
            <v>CONECEL</v>
          </cell>
          <cell r="F542" t="str">
            <v>DESPACHO</v>
          </cell>
          <cell r="G542" t="str">
            <v>NORMAL</v>
          </cell>
          <cell r="H542" t="str">
            <v xml:space="preserve">ELIAS RUBEN VALLEJO PENARRIETA / </v>
          </cell>
          <cell r="I542" t="str">
            <v>1728143007</v>
          </cell>
          <cell r="J542" t="str">
            <v>QUITO / TUMBACO / SECTOR LA MORITA PASAJE JUAN AGUILAR Y AV ILALO MZ 2 CASA DE UN PISO COLOR CREMA A UNA CUADRA DE LA IMPORTADORA MC IMPORT DETRAS DE JOGA FUTBOL</v>
          </cell>
          <cell r="K542" t="str">
            <v xml:space="preserve">963314505 /  </v>
          </cell>
          <cell r="L542" t="str">
            <v/>
          </cell>
          <cell r="M542" t="str">
            <v>QUITO</v>
          </cell>
          <cell r="N542" t="str">
            <v>PICHINCHA</v>
          </cell>
          <cell r="O542" t="str">
            <v>QUITO</v>
          </cell>
        </row>
        <row r="543">
          <cell r="A543" t="str">
            <v>20003062133408</v>
          </cell>
          <cell r="B543">
            <v>493550</v>
          </cell>
          <cell r="C543" t="str">
            <v>20003062133408</v>
          </cell>
          <cell r="D543">
            <v>44936.507280092592</v>
          </cell>
          <cell r="E543" t="str">
            <v>CONECEL</v>
          </cell>
          <cell r="F543" t="str">
            <v>DESPACHO</v>
          </cell>
          <cell r="G543" t="str">
            <v>NORMAL</v>
          </cell>
          <cell r="H543" t="str">
            <v xml:space="preserve">ANGEL EUGENIO PARRAGA VERA / </v>
          </cell>
          <cell r="I543" t="str">
            <v>1721503645</v>
          </cell>
          <cell r="J543" t="str">
            <v>QUITO / TABABELA / AV INTEROCEANICA KM 31 Y EL GAVILAN CASA S4-333 A UNA CUADRA DEL AGRICOLA BAQUERO SA</v>
          </cell>
          <cell r="K543" t="str">
            <v xml:space="preserve">978809843 /  </v>
          </cell>
          <cell r="L543" t="str">
            <v/>
          </cell>
          <cell r="M543" t="str">
            <v>QUITO</v>
          </cell>
          <cell r="N543" t="str">
            <v>PICHINCHA</v>
          </cell>
          <cell r="O543" t="str">
            <v>QUITO</v>
          </cell>
        </row>
        <row r="544">
          <cell r="A544" t="str">
            <v>20003062129550</v>
          </cell>
          <cell r="B544">
            <v>493549</v>
          </cell>
          <cell r="C544" t="str">
            <v>20003062129550</v>
          </cell>
          <cell r="D544">
            <v>44936.507280092592</v>
          </cell>
          <cell r="E544" t="str">
            <v>CONECEL</v>
          </cell>
          <cell r="F544" t="str">
            <v>DESPACHO</v>
          </cell>
          <cell r="G544" t="str">
            <v>NORMAL</v>
          </cell>
          <cell r="H544" t="str">
            <v xml:space="preserve">JOSE ANDRES GUILLEN BLANCO / </v>
          </cell>
          <cell r="I544" t="str">
            <v>1151670914</v>
          </cell>
          <cell r="J544" t="str">
            <v>LOJA / SUCRE / LUIS CRESPO Y FRANCISCO VALDIVIEZO CASA COLOR MORADA DE 2P #218 REF UNA CUADRA ARRIBA DE LA CANCHA SAN VICENTE ALTO Y AL CDI 8 DE NOVIEMBRE</v>
          </cell>
          <cell r="K544" t="str">
            <v>963848863 /  987850484</v>
          </cell>
          <cell r="L544" t="str">
            <v/>
          </cell>
          <cell r="M544" t="str">
            <v>LOJA</v>
          </cell>
          <cell r="N544" t="str">
            <v>LOJA</v>
          </cell>
          <cell r="O544" t="str">
            <v>LOJA</v>
          </cell>
        </row>
        <row r="545">
          <cell r="A545" t="str">
            <v>20003044762156</v>
          </cell>
          <cell r="B545">
            <v>493578</v>
          </cell>
          <cell r="C545" t="str">
            <v>20003044762156</v>
          </cell>
          <cell r="D545">
            <v>44936.507280092592</v>
          </cell>
          <cell r="E545" t="str">
            <v>CONECEL</v>
          </cell>
          <cell r="F545" t="str">
            <v>DESPACHO</v>
          </cell>
          <cell r="G545" t="str">
            <v>NORMAL</v>
          </cell>
          <cell r="H545" t="str">
            <v xml:space="preserve">MARIA SUSANA TUQUERES CEVALLOS / </v>
          </cell>
          <cell r="I545" t="str">
            <v>1002183737</v>
          </cell>
          <cell r="J545" t="str">
            <v>IBARRA / CARANQUI / LOS CEIBOS/CALLES RIO QUININDE Y RIO ORINOCO EN CASA 2 PISO TECHO TEJA BLANCA ESQUINERA NUMERO 37 JUNTO A TIENDA DE ROPA ATRAS DEL RINCON DE LAS PAPAS</v>
          </cell>
          <cell r="K545" t="str">
            <v xml:space="preserve">983602512 /  </v>
          </cell>
          <cell r="L545" t="str">
            <v/>
          </cell>
          <cell r="M545" t="str">
            <v>IBARRA</v>
          </cell>
          <cell r="N545" t="str">
            <v>IMBABURA</v>
          </cell>
          <cell r="O545" t="str">
            <v>IBARRA</v>
          </cell>
        </row>
        <row r="546">
          <cell r="A546" t="str">
            <v>20003062523211</v>
          </cell>
          <cell r="B546">
            <v>493577</v>
          </cell>
          <cell r="C546" t="str">
            <v>20003062523211</v>
          </cell>
          <cell r="D546">
            <v>44936.507280092592</v>
          </cell>
          <cell r="E546" t="str">
            <v>CONECEL</v>
          </cell>
          <cell r="F546" t="str">
            <v>DESPACHO</v>
          </cell>
          <cell r="G546" t="str">
            <v>NORMAL</v>
          </cell>
          <cell r="H546" t="str">
            <v xml:space="preserve">CINTHYA DOMENICA PEREZ BRAVO / </v>
          </cell>
          <cell r="I546" t="str">
            <v>1804503249</v>
          </cell>
          <cell r="J546" t="str">
            <v>AMBATO / MATRIZ / AV CEVALLOS 12-15 Y EUGENIO ESPEJO ENTREGA EN BAZAR Y MANUALIDADES MARCELA A MEDIA CUADRA DE MERCADO MODELO</v>
          </cell>
          <cell r="K546" t="str">
            <v xml:space="preserve">996086748 /  </v>
          </cell>
          <cell r="L546" t="str">
            <v/>
          </cell>
          <cell r="M546" t="str">
            <v>AMBATO</v>
          </cell>
          <cell r="N546" t="str">
            <v>TUNGURAHUA</v>
          </cell>
          <cell r="O546" t="str">
            <v>AMBATO</v>
          </cell>
        </row>
        <row r="547">
          <cell r="A547" t="str">
            <v>20003062160471</v>
          </cell>
          <cell r="B547">
            <v>493576</v>
          </cell>
          <cell r="C547" t="str">
            <v>20003062160471</v>
          </cell>
          <cell r="D547">
            <v>44936.507280092592</v>
          </cell>
          <cell r="E547" t="str">
            <v>CONECEL</v>
          </cell>
          <cell r="F547" t="str">
            <v>DESPACHO</v>
          </cell>
          <cell r="G547" t="str">
            <v>NORMAL</v>
          </cell>
          <cell r="H547" t="str">
            <v xml:space="preserve">CARLOS RAUL CASTELO GAVILANES / </v>
          </cell>
          <cell r="I547" t="str">
            <v>602236911</v>
          </cell>
          <cell r="J547" t="str">
            <v>RIOBAMBA / VELASCO / BARRIO LA VASIJA AV EDELBERTO BONILLA OLEAS E490 Y LARREA EN CASA 3 PISO COLOR ROSADO JUNTO MADERERIA PAOLA</v>
          </cell>
          <cell r="K547" t="str">
            <v>963900428 /  296390042</v>
          </cell>
          <cell r="L547" t="str">
            <v/>
          </cell>
          <cell r="M547" t="str">
            <v>RIOBAMBA</v>
          </cell>
          <cell r="N547" t="str">
            <v>CHIMBORAZO</v>
          </cell>
          <cell r="O547" t="str">
            <v>RIOBAMBA</v>
          </cell>
        </row>
        <row r="548">
          <cell r="A548" t="str">
            <v>20003061401647</v>
          </cell>
          <cell r="B548">
            <v>493575</v>
          </cell>
          <cell r="C548" t="str">
            <v>20003061401647</v>
          </cell>
          <cell r="D548">
            <v>44936.507280092592</v>
          </cell>
          <cell r="E548" t="str">
            <v>CONECEL</v>
          </cell>
          <cell r="F548" t="str">
            <v>DESPACHO</v>
          </cell>
          <cell r="G548" t="str">
            <v>NORMAL</v>
          </cell>
          <cell r="H548" t="str">
            <v xml:space="preserve">DARWIN JOAN MACIAS VILLAMAR / </v>
          </cell>
          <cell r="I548" t="str">
            <v>923050066</v>
          </cell>
          <cell r="J548" t="str">
            <v>DURAN / ELOY ALFARO / CALLE E5 MAVISA SA ENTREGA EN COOP EL BOSQUE MZ N SOLAR 5 VILLA 5 CASA COLOR AMARRILLA DOS PISOS DIAGONAL A UNA TIENDA ESQUINERA COLOR AZUL</v>
          </cell>
          <cell r="K548" t="str">
            <v xml:space="preserve">983190879 /  </v>
          </cell>
          <cell r="M548" t="str">
            <v>DURAN</v>
          </cell>
          <cell r="N548" t="str">
            <v>GUAYAS</v>
          </cell>
          <cell r="O548" t="str">
            <v>DURAN</v>
          </cell>
        </row>
        <row r="549">
          <cell r="A549" t="str">
            <v>20003062122280</v>
          </cell>
          <cell r="B549">
            <v>493574</v>
          </cell>
          <cell r="C549" t="str">
            <v>20003062122280</v>
          </cell>
          <cell r="D549">
            <v>44936.507280092592</v>
          </cell>
          <cell r="E549" t="str">
            <v>CONECEL</v>
          </cell>
          <cell r="F549" t="str">
            <v>DESPACHO</v>
          </cell>
          <cell r="G549" t="str">
            <v>NORMAL</v>
          </cell>
          <cell r="H549" t="str">
            <v xml:space="preserve">VALERIA LISSETTE CABRERA SOLIS / </v>
          </cell>
          <cell r="I549" t="str">
            <v>2300228489</v>
          </cell>
          <cell r="J549" t="str">
            <v>SANTO DOMINGO / SANTO DOMINGO / COOP LIBRE ECUADOR CALLE HUNGRIA 714 Y LIBRE ECUADOR DIAGONAL A GUARDERIA OSITOS FELIZ A UNA CUADRA DE CANCHA DE FUTBOL LIBRE ECUADOR EN CASA 1 PISO COLOR ROSADO</v>
          </cell>
          <cell r="K549" t="str">
            <v xml:space="preserve">983846883 /  </v>
          </cell>
          <cell r="L549" t="str">
            <v/>
          </cell>
          <cell r="M549" t="str">
            <v>SANTO DOMINGO</v>
          </cell>
          <cell r="N549" t="str">
            <v>SANTODOMINGODELOSTSACHILAS</v>
          </cell>
          <cell r="O549" t="str">
            <v>SANTO DOMINGO</v>
          </cell>
        </row>
        <row r="550">
          <cell r="A550" t="str">
            <v>20003062153272</v>
          </cell>
          <cell r="B550">
            <v>493573</v>
          </cell>
          <cell r="C550" t="str">
            <v>20003062153272</v>
          </cell>
          <cell r="D550">
            <v>44936.507280092592</v>
          </cell>
          <cell r="E550" t="str">
            <v>CONECEL</v>
          </cell>
          <cell r="F550" t="str">
            <v>DESPACHO</v>
          </cell>
          <cell r="G550" t="str">
            <v>NORMAL</v>
          </cell>
          <cell r="H550" t="str">
            <v xml:space="preserve">GILMA AMABLE VEGA MASABANDA / </v>
          </cell>
          <cell r="I550" t="str">
            <v>1801625532</v>
          </cell>
          <cell r="J550" t="str">
            <v>AMBATO / HUACHI CHICO / BARRIO LAS CATILINARIAS CALLE EL PRECURSOR Y LUIS FELIPE BORJA EN ESQUINA CLINICA DEL FRENO EN CASA 2 PISO COLOR BLANCO NUMERO 32</v>
          </cell>
          <cell r="K550" t="str">
            <v xml:space="preserve">995262385 /  </v>
          </cell>
          <cell r="L550" t="str">
            <v/>
          </cell>
          <cell r="M550" t="str">
            <v>AMBATO</v>
          </cell>
          <cell r="N550" t="str">
            <v>TUNGURAHUA</v>
          </cell>
          <cell r="O550" t="str">
            <v>AMBATO</v>
          </cell>
        </row>
        <row r="551">
          <cell r="A551" t="str">
            <v>20003062133560</v>
          </cell>
          <cell r="B551">
            <v>493572</v>
          </cell>
          <cell r="C551" t="str">
            <v>20003062133560</v>
          </cell>
          <cell r="D551">
            <v>44936.507280092592</v>
          </cell>
          <cell r="E551" t="str">
            <v>CONECEL</v>
          </cell>
          <cell r="F551" t="str">
            <v>DESPACHO</v>
          </cell>
          <cell r="G551" t="str">
            <v>NORMAL</v>
          </cell>
          <cell r="H551" t="str">
            <v xml:space="preserve">JAVIER ANDRES BLONDET VERA / </v>
          </cell>
          <cell r="I551" t="str">
            <v>1316590742</v>
          </cell>
          <cell r="J551" t="str">
            <v>MANTA / TARQUI / BARRIO LOS ALMENDROS AV 22 ENTRE CALLE 16 Y CALLE 17 EN CASA 2 PISOS COLOR BLANCO REJAS BLANCAS FRENTE CABINETE CORDOVA</v>
          </cell>
          <cell r="K551" t="str">
            <v xml:space="preserve">959999209 /  </v>
          </cell>
          <cell r="L551" t="str">
            <v/>
          </cell>
          <cell r="M551" t="str">
            <v>MANTA</v>
          </cell>
          <cell r="N551" t="str">
            <v>MANABI</v>
          </cell>
          <cell r="O551" t="str">
            <v>MANTA</v>
          </cell>
        </row>
        <row r="552">
          <cell r="A552" t="str">
            <v>20003062134327</v>
          </cell>
          <cell r="B552">
            <v>493571</v>
          </cell>
          <cell r="C552" t="str">
            <v>20003062134327</v>
          </cell>
          <cell r="D552">
            <v>44936.507280092592</v>
          </cell>
          <cell r="E552" t="str">
            <v>CONECEL</v>
          </cell>
          <cell r="F552" t="str">
            <v>DESPACHO</v>
          </cell>
          <cell r="G552" t="str">
            <v>NORMAL</v>
          </cell>
          <cell r="H552" t="str">
            <v xml:space="preserve">DIANA DE LAS MERCEDE VELASCO JARRIN / </v>
          </cell>
          <cell r="I552" t="str">
            <v>1001008638</v>
          </cell>
          <cell r="J552" t="str">
            <v>IBARRA / SAGRARIO / AV RAFAEL MIRANDA Nº5-118 Y PASTORA ALOMIA FRENTE A POLIDEPORTIVO EMPEDRADO Y FARMACIA ECONOMIA EN CASA 2 PISO COLOR BLANCO</v>
          </cell>
          <cell r="K552" t="str">
            <v>987482952 /  939194309</v>
          </cell>
          <cell r="L552" t="str">
            <v/>
          </cell>
          <cell r="M552" t="str">
            <v>IBARRA</v>
          </cell>
          <cell r="N552" t="str">
            <v>IMBABURA</v>
          </cell>
          <cell r="O552" t="str">
            <v>IBARRA</v>
          </cell>
        </row>
        <row r="553">
          <cell r="A553" t="str">
            <v>20003062472762</v>
          </cell>
          <cell r="B553">
            <v>493570</v>
          </cell>
          <cell r="C553" t="str">
            <v>20003062472762</v>
          </cell>
          <cell r="D553">
            <v>44936.507280092592</v>
          </cell>
          <cell r="E553" t="str">
            <v>CONECEL</v>
          </cell>
          <cell r="F553" t="str">
            <v>DESPACHO</v>
          </cell>
          <cell r="G553" t="str">
            <v>NORMAL</v>
          </cell>
          <cell r="H553" t="str">
            <v xml:space="preserve">ANA MARBELLA SALTOS ORMAZA / </v>
          </cell>
          <cell r="I553" t="str">
            <v>1315580991</v>
          </cell>
          <cell r="J553" t="str">
            <v>PORTOVIEJO / FRANCISCO PACHECO / SECTOR NUEVO PORTOVIJO CALLE 21 DE NOVIEMBRE Y CALLEJON VECHEREL EN CASA 2 PISOS COLOR AMARILLA JUNTO DE LA TIENDA VECHEREL REFILL SHOP</v>
          </cell>
          <cell r="K553" t="str">
            <v>960681531 /  963979318</v>
          </cell>
          <cell r="M553" t="str">
            <v>PORTOVIEJO</v>
          </cell>
          <cell r="N553" t="str">
            <v>MANABI</v>
          </cell>
          <cell r="O553" t="str">
            <v>PORTOVIEJO</v>
          </cell>
        </row>
        <row r="554">
          <cell r="A554" t="str">
            <v>20003062545421</v>
          </cell>
          <cell r="B554">
            <v>493569</v>
          </cell>
          <cell r="C554" t="str">
            <v>20003062545421</v>
          </cell>
          <cell r="D554">
            <v>44936.507280092592</v>
          </cell>
          <cell r="E554" t="str">
            <v>CONECEL</v>
          </cell>
          <cell r="F554" t="str">
            <v>DESPACHO</v>
          </cell>
          <cell r="G554" t="str">
            <v>NORMAL</v>
          </cell>
          <cell r="H554" t="str">
            <v xml:space="preserve">OMAR DARIO JIMENEZ BONILLA / </v>
          </cell>
          <cell r="I554" t="str">
            <v>921005385</v>
          </cell>
          <cell r="J554" t="str">
            <v>MILAGRO / MILAGRO / AV 17 SEPTIEMBRE ENTRE CALLE 12 DE OCTUBRE Y PDTE CARRION DIAGONAL A PASEO SHOPPING MILAGRO ENTREGA EN RESTAURANTE LA COSTA PLANTA BAJA</v>
          </cell>
          <cell r="K554" t="str">
            <v>963953672 /  992145500</v>
          </cell>
          <cell r="M554" t="str">
            <v>MILAGRO</v>
          </cell>
          <cell r="N554" t="str">
            <v>GUAYAS</v>
          </cell>
          <cell r="O554" t="str">
            <v>MILAGRO</v>
          </cell>
        </row>
        <row r="555">
          <cell r="A555" t="str">
            <v>20003062532432</v>
          </cell>
          <cell r="B555">
            <v>493568</v>
          </cell>
          <cell r="C555" t="str">
            <v>20003062532432</v>
          </cell>
          <cell r="D555">
            <v>44936.507280092592</v>
          </cell>
          <cell r="E555" t="str">
            <v>CONECEL</v>
          </cell>
          <cell r="F555" t="str">
            <v>DESPACHO</v>
          </cell>
          <cell r="G555" t="str">
            <v>NORMAL</v>
          </cell>
          <cell r="H555" t="str">
            <v xml:space="preserve">ANDRES MARCELO ARCE ARCE / </v>
          </cell>
          <cell r="I555" t="str">
            <v>1003761739</v>
          </cell>
          <cell r="J555" t="str">
            <v>QUITO / CALDERON / BARRIO SAN JUAN CALLE PIO 12 Y LUIS TUFINO CASA DE 3 PISOS COLOR AZUL FRENTE A LA GASOLINERA PETRO ECUADOR</v>
          </cell>
          <cell r="K555" t="str">
            <v xml:space="preserve">939992771 /  </v>
          </cell>
          <cell r="L555" t="str">
            <v/>
          </cell>
          <cell r="M555" t="str">
            <v>QUITO</v>
          </cell>
          <cell r="N555" t="str">
            <v>PICHINCHA</v>
          </cell>
          <cell r="O555" t="str">
            <v>QUITO</v>
          </cell>
        </row>
        <row r="556">
          <cell r="A556" t="str">
            <v>20003059595728</v>
          </cell>
          <cell r="B556">
            <v>493567</v>
          </cell>
          <cell r="C556" t="str">
            <v>20003059595728</v>
          </cell>
          <cell r="D556">
            <v>44936.507280092592</v>
          </cell>
          <cell r="E556" t="str">
            <v>CONECEL</v>
          </cell>
          <cell r="F556" t="str">
            <v>DESPACHO</v>
          </cell>
          <cell r="G556" t="str">
            <v>NORMAL</v>
          </cell>
          <cell r="H556" t="str">
            <v xml:space="preserve">KEVIN DANILO TAMAY GUAPI / </v>
          </cell>
          <cell r="I556" t="str">
            <v>605233543</v>
          </cell>
          <cell r="J556" t="str">
            <v>DURAN / ELOY ALFARO / VIA DURAN TAMBO KM 6 Y MEDIO EN LA PLANTA DE PRONACA AREA DE AVES EN PIE</v>
          </cell>
          <cell r="K556" t="str">
            <v>981344485 /  98134448</v>
          </cell>
          <cell r="M556" t="str">
            <v>DURAN</v>
          </cell>
          <cell r="N556" t="str">
            <v>GUAYAS</v>
          </cell>
          <cell r="O556" t="str">
            <v>DURAN</v>
          </cell>
        </row>
        <row r="557">
          <cell r="A557" t="str">
            <v>20003062520394</v>
          </cell>
          <cell r="B557">
            <v>493566</v>
          </cell>
          <cell r="C557" t="str">
            <v>20003062520394</v>
          </cell>
          <cell r="D557">
            <v>44936.507280092592</v>
          </cell>
          <cell r="E557" t="str">
            <v>CONECEL</v>
          </cell>
          <cell r="F557" t="str">
            <v>DESPACHO</v>
          </cell>
          <cell r="G557" t="str">
            <v>NORMAL</v>
          </cell>
          <cell r="H557" t="str">
            <v xml:space="preserve">KELLY NICOLLE LEON TORRES / </v>
          </cell>
          <cell r="I557" t="str">
            <v>954184461</v>
          </cell>
          <cell r="J557" t="str">
            <v>GUAYAQUIL / TARQUI / SAUCES 5 CALLE.ENRIQUE GIL GILBERT Y AV. RODRIGO YCAZA CORNEJO/ CASA DE 3P COLOR CREMA JUNTO AL TIA</v>
          </cell>
          <cell r="K557" t="str">
            <v xml:space="preserve">962750155 /  </v>
          </cell>
          <cell r="M557" t="str">
            <v>GUAYAQUIL</v>
          </cell>
          <cell r="N557" t="str">
            <v>GUAYAS</v>
          </cell>
          <cell r="O557" t="str">
            <v>GUAYAQUIL</v>
          </cell>
        </row>
        <row r="558">
          <cell r="A558" t="str">
            <v>LDDGYEI0030</v>
          </cell>
          <cell r="B558">
            <v>493548</v>
          </cell>
          <cell r="C558" t="str">
            <v>LDDGYEI0030</v>
          </cell>
          <cell r="D558">
            <v>44936.505972222221</v>
          </cell>
          <cell r="E558" t="str">
            <v>CONECEL_DOCUMENTOS</v>
          </cell>
          <cell r="F558" t="str">
            <v>DESPACHO</v>
          </cell>
          <cell r="G558" t="str">
            <v>NORMAL</v>
          </cell>
          <cell r="H558" t="str">
            <v>Paola Loja /Conecel Reg</v>
          </cell>
          <cell r="I558" t="str">
            <v>0</v>
          </cell>
          <cell r="J558" t="str">
            <v>GYE - Centro Comercial Garzo centro-ACC</v>
          </cell>
          <cell r="K558" t="str">
            <v>993393277</v>
          </cell>
          <cell r="L558" t="str">
            <v/>
          </cell>
          <cell r="M558" t="str">
            <v>GUAYAQUIL</v>
          </cell>
          <cell r="N558" t="str">
            <v>GUAYAS</v>
          </cell>
          <cell r="O558" t="str">
            <v>GUAYAQUIL</v>
          </cell>
        </row>
        <row r="559">
          <cell r="A559" t="str">
            <v>LDDGYEG0050</v>
          </cell>
          <cell r="B559">
            <v>493547</v>
          </cell>
          <cell r="C559" t="str">
            <v>LDDGYEG0050</v>
          </cell>
          <cell r="D559">
            <v>44936.505972222221</v>
          </cell>
          <cell r="E559" t="str">
            <v>CONECEL_DOCUMENTOS</v>
          </cell>
          <cell r="F559" t="str">
            <v>DESPACHO</v>
          </cell>
          <cell r="G559" t="str">
            <v>NORMAL</v>
          </cell>
          <cell r="H559" t="str">
            <v>GABRIELA SANDOVAL/PSG</v>
          </cell>
          <cell r="I559" t="str">
            <v>0</v>
          </cell>
          <cell r="J559" t="str">
            <v xml:space="preserve"> Gye:  Urdenor 2 - parque empresarial colon , edificio Coloncorp B mezanine atras de Netlife</v>
          </cell>
          <cell r="K559" t="str">
            <v>982033756</v>
          </cell>
          <cell r="L559" t="str">
            <v/>
          </cell>
          <cell r="M559" t="str">
            <v>GUAYAQUIL</v>
          </cell>
          <cell r="N559" t="str">
            <v>GUAYAS</v>
          </cell>
          <cell r="O559" t="str">
            <v>GUAYAQUIL</v>
          </cell>
        </row>
        <row r="560">
          <cell r="A560" t="str">
            <v>LDDUIOE0048</v>
          </cell>
          <cell r="B560">
            <v>493546</v>
          </cell>
          <cell r="C560" t="str">
            <v>LDDUIOE0048</v>
          </cell>
          <cell r="D560">
            <v>44936.505972222221</v>
          </cell>
          <cell r="E560" t="str">
            <v>CONECEL_DOCUMENTOS</v>
          </cell>
          <cell r="F560" t="str">
            <v>DESPACHO</v>
          </cell>
          <cell r="G560" t="str">
            <v>NORMAL</v>
          </cell>
          <cell r="H560" t="str">
            <v>Maria Fernanda Munoz/CANT</v>
          </cell>
          <cell r="I560" t="str">
            <v>0</v>
          </cell>
          <cell r="J560" t="str">
            <v xml:space="preserve">QUITO Av. 10 de Agosto N34-601 y Juan Pablo Sanz </v>
          </cell>
          <cell r="K560" t="str">
            <v>998118542/979067498</v>
          </cell>
          <cell r="L560" t="str">
            <v/>
          </cell>
          <cell r="M560" t="str">
            <v>QUITO</v>
          </cell>
          <cell r="N560" t="str">
            <v xml:space="preserve">PICHINCHA </v>
          </cell>
          <cell r="O560" t="str">
            <v>QUITO</v>
          </cell>
        </row>
        <row r="561">
          <cell r="A561" t="str">
            <v>LDDGYEA0044</v>
          </cell>
          <cell r="B561">
            <v>493545</v>
          </cell>
          <cell r="C561" t="str">
            <v>LDDGYEA0044</v>
          </cell>
          <cell r="D561">
            <v>44936.505972222221</v>
          </cell>
          <cell r="E561" t="str">
            <v>CONECEL_DOCUMENTOS</v>
          </cell>
          <cell r="F561" t="str">
            <v>DESPACHO</v>
          </cell>
          <cell r="G561" t="str">
            <v>NORMAL</v>
          </cell>
          <cell r="H561" t="str">
            <v>Stephanie Perez ACC/Paola Loja ACC-OPE Equipos</v>
          </cell>
          <cell r="I561" t="str">
            <v>0</v>
          </cell>
          <cell r="J561" t="str">
            <v>GYE - Centro Comercial Garzo centro-ACC/REGULARIZACIONES</v>
          </cell>
          <cell r="K561" t="str">
            <v>993393277</v>
          </cell>
          <cell r="L561" t="str">
            <v/>
          </cell>
          <cell r="M561" t="str">
            <v>GUAYAQUIL</v>
          </cell>
          <cell r="N561" t="str">
            <v>GUAYAS</v>
          </cell>
          <cell r="O561" t="str">
            <v>GUAYAQUIL</v>
          </cell>
        </row>
        <row r="562">
          <cell r="A562" t="str">
            <v>BREDEVDOC0008</v>
          </cell>
          <cell r="B562">
            <v>493544</v>
          </cell>
          <cell r="C562" t="str">
            <v>BREDEVDOC0008</v>
          </cell>
          <cell r="D562">
            <v>44936.504004629627</v>
          </cell>
          <cell r="E562" t="str">
            <v>CONECEL_DOCUMENTOS</v>
          </cell>
          <cell r="F562" t="str">
            <v>DESPACHO</v>
          </cell>
          <cell r="H562" t="str">
            <v>OFICINAS BRELDYNG</v>
          </cell>
          <cell r="J562" t="str">
            <v>OFC BRELDYNG CALLE 7MO PASAJE 37ª Y V. EMILIO ROMERO, BODEGAS DE FERRETERIA ESPINOZA, BODEGA #8 (EXACTAMENTE QUEDA EN LA JUAN TANCA MARENGO KM. 4.5 PASANDO LA COCA COLA</v>
          </cell>
          <cell r="M562" t="str">
            <v>GUAYAQUIL</v>
          </cell>
        </row>
        <row r="563">
          <cell r="A563" t="str">
            <v>20003062160322</v>
          </cell>
          <cell r="B563">
            <v>493242</v>
          </cell>
          <cell r="C563" t="str">
            <v>20003062160322</v>
          </cell>
          <cell r="D563">
            <v>44935.715555555558</v>
          </cell>
          <cell r="E563" t="str">
            <v>CONECEL</v>
          </cell>
          <cell r="F563" t="str">
            <v>DESPACHO</v>
          </cell>
          <cell r="G563" t="str">
            <v>NORMAL</v>
          </cell>
          <cell r="H563" t="str">
            <v xml:space="preserve">LUIS ANTONIO SULBARAN MARTINEZ / </v>
          </cell>
          <cell r="I563" t="str">
            <v>965266398</v>
          </cell>
          <cell r="J563" t="str">
            <v>MACHALA / JUBONES / CALLE DECIMA ENTRE SANTA ROSA Y VELA EN LA RESIDENCIA DE DOS PISOS COLOR BLANCO A UNA CUADRA DEL PARQUE BICENTENARIO</v>
          </cell>
          <cell r="K563" t="str">
            <v xml:space="preserve">962572841 /  </v>
          </cell>
          <cell r="M563" t="str">
            <v>MACHALA</v>
          </cell>
          <cell r="N563" t="str">
            <v>ELORO</v>
          </cell>
          <cell r="O563" t="str">
            <v>MACHALA</v>
          </cell>
        </row>
        <row r="564">
          <cell r="A564" t="str">
            <v>20003061275890</v>
          </cell>
          <cell r="B564">
            <v>493241</v>
          </cell>
          <cell r="C564" t="str">
            <v>20003061275890</v>
          </cell>
          <cell r="D564">
            <v>44935.715555555558</v>
          </cell>
          <cell r="E564" t="str">
            <v>CONECEL</v>
          </cell>
          <cell r="F564" t="str">
            <v>DESPACHO</v>
          </cell>
          <cell r="G564" t="str">
            <v>NORMAL</v>
          </cell>
          <cell r="H564" t="str">
            <v xml:space="preserve">ENRIQUE NOLBERTO REYES FARINO / </v>
          </cell>
          <cell r="I564" t="str">
            <v>914647334</v>
          </cell>
          <cell r="J564" t="str">
            <v>DURAN / ELOY ALFARO / CDLA PEDRO MENENDEZ GILBERT CALLE C58 Y M36 EN LA IGLESIA DEL DIVINO NINO</v>
          </cell>
          <cell r="K564" t="str">
            <v>979022818 /  992853510</v>
          </cell>
          <cell r="M564" t="str">
            <v>DURAN</v>
          </cell>
          <cell r="N564" t="str">
            <v>GUAYAS</v>
          </cell>
          <cell r="O564" t="str">
            <v>DURAN</v>
          </cell>
        </row>
        <row r="565">
          <cell r="A565" t="str">
            <v>20003061437791</v>
          </cell>
          <cell r="B565">
            <v>493240</v>
          </cell>
          <cell r="C565" t="str">
            <v>20003061437791</v>
          </cell>
          <cell r="D565">
            <v>44935.715555555558</v>
          </cell>
          <cell r="E565" t="str">
            <v>CONECEL</v>
          </cell>
          <cell r="F565" t="str">
            <v>DESPACHO</v>
          </cell>
          <cell r="G565" t="str">
            <v>NORMAL</v>
          </cell>
          <cell r="H565" t="str">
            <v xml:space="preserve">JOSUE FERNANDO SALAZAR MIRANDA / </v>
          </cell>
          <cell r="I565" t="str">
            <v>606222776</v>
          </cell>
          <cell r="J565" t="str">
            <v>RIOBAMBA / VELOZ / AV ROMA Y CALLE AMSTERDAM FRENTE A LAS CANCHAS DE LA CDLA POLITECNICA CASA DE DOS PISOS COLOR BLANCO CON ROSADO</v>
          </cell>
          <cell r="K565" t="str">
            <v>983119306 /  987622240</v>
          </cell>
          <cell r="M565" t="str">
            <v>RIOBAMBA</v>
          </cell>
          <cell r="N565" t="str">
            <v>CHIMBORAZO</v>
          </cell>
          <cell r="O565" t="str">
            <v>RIOBAMBA</v>
          </cell>
        </row>
        <row r="566">
          <cell r="A566" t="str">
            <v>20003058931496</v>
          </cell>
          <cell r="B566">
            <v>493239</v>
          </cell>
          <cell r="C566" t="str">
            <v>20003058931496</v>
          </cell>
          <cell r="D566">
            <v>44935.715555555558</v>
          </cell>
          <cell r="E566" t="str">
            <v>CONECEL</v>
          </cell>
          <cell r="F566" t="str">
            <v>DESPACHO</v>
          </cell>
          <cell r="G566" t="str">
            <v>NORMAL</v>
          </cell>
          <cell r="H566" t="str">
            <v>GLORIA PIEDAD ORDONEZ ZAMBRANO / BYRON GIOVANNI ORDONEZ ZAMBRANO</v>
          </cell>
          <cell r="I566" t="str">
            <v>102935947</v>
          </cell>
          <cell r="J566" t="str">
            <v>CUENCA / EL SAGRARIO / CALLE LUIS CORDERO 955 ENTRE BOLIVAR Y GRAN COLOMBIA EN LA</v>
          </cell>
          <cell r="K566" t="str">
            <v xml:space="preserve">979306893 /  </v>
          </cell>
          <cell r="L566" t="str">
            <v/>
          </cell>
          <cell r="M566" t="str">
            <v>CUENCA</v>
          </cell>
          <cell r="N566" t="str">
            <v>AZUAY</v>
          </cell>
          <cell r="O566" t="str">
            <v>CUENCA</v>
          </cell>
        </row>
        <row r="567">
          <cell r="A567" t="str">
            <v>20003057834076</v>
          </cell>
          <cell r="B567">
            <v>493238</v>
          </cell>
          <cell r="C567" t="str">
            <v>20003057834076</v>
          </cell>
          <cell r="D567">
            <v>44935.715555555558</v>
          </cell>
          <cell r="E567" t="str">
            <v>CONECEL</v>
          </cell>
          <cell r="F567" t="str">
            <v>DESPACHO</v>
          </cell>
          <cell r="G567" t="str">
            <v>NORMAL</v>
          </cell>
          <cell r="H567" t="str">
            <v xml:space="preserve">DANIEL ENRIQUE GONZALEZ CASTRO / </v>
          </cell>
          <cell r="I567" t="str">
            <v>803026277</v>
          </cell>
          <cell r="J567" t="str">
            <v>ESMERALDAS / ESMERALDAS / AV BATALLON MONTUFAR Y 6 DE DICIEMBRE CASCA DE UN PISO COLOR VERDE JUNTO A LA TIENDA AGUCHO</v>
          </cell>
          <cell r="K567" t="str">
            <v xml:space="preserve">967959918 /  </v>
          </cell>
          <cell r="M567" t="str">
            <v>ESMERALDAS</v>
          </cell>
          <cell r="N567" t="str">
            <v>ESMERALDAS</v>
          </cell>
          <cell r="O567" t="str">
            <v>ESMERALDAS</v>
          </cell>
        </row>
        <row r="568">
          <cell r="A568" t="str">
            <v>20003058961885</v>
          </cell>
          <cell r="B568">
            <v>493237</v>
          </cell>
          <cell r="C568" t="str">
            <v>20003058961885</v>
          </cell>
          <cell r="D568">
            <v>44935.715555555558</v>
          </cell>
          <cell r="E568" t="str">
            <v>CONECEL</v>
          </cell>
          <cell r="F568" t="str">
            <v>DESPACHO</v>
          </cell>
          <cell r="G568" t="str">
            <v>NORMAL</v>
          </cell>
          <cell r="H568" t="str">
            <v xml:space="preserve">MARIA EUGENIA VALENCIA ZAMBRANO / </v>
          </cell>
          <cell r="I568" t="str">
            <v>1351769896</v>
          </cell>
          <cell r="J568" t="str">
            <v>SHUSHUFINDI / SHUSHUFINDI / AV AGUARICO Y AV NAPO CASA DE COLOR HUESO DE UN PISO FRENTE AL COMPLEJO TURISTICO NELSON MOROCHO</v>
          </cell>
          <cell r="K568" t="str">
            <v xml:space="preserve">989989875 /  </v>
          </cell>
          <cell r="L568" t="str">
            <v/>
          </cell>
          <cell r="M568" t="str">
            <v>SHUSHUFINDI</v>
          </cell>
          <cell r="N568" t="str">
            <v>SUCUMBIOS</v>
          </cell>
          <cell r="O568" t="str">
            <v>SHUSHUFINDI</v>
          </cell>
        </row>
        <row r="569">
          <cell r="A569" t="str">
            <v>20003062153144</v>
          </cell>
          <cell r="B569">
            <v>493236</v>
          </cell>
          <cell r="C569" t="str">
            <v>20003062153144</v>
          </cell>
          <cell r="D569">
            <v>44935.715555555558</v>
          </cell>
          <cell r="E569" t="str">
            <v>CONECEL</v>
          </cell>
          <cell r="F569" t="str">
            <v>DESPACHO</v>
          </cell>
          <cell r="G569" t="str">
            <v>NORMAL</v>
          </cell>
          <cell r="H569" t="str">
            <v xml:space="preserve">DIEGO FABIAN MALES RUEDA / </v>
          </cell>
          <cell r="I569" t="str">
            <v>1003086715</v>
          </cell>
          <cell r="J569" t="str">
            <v>IBARRA / SAGRARIO / AV. MARIANO ACOSTA Y AV. CRISTOBAL DE TROYA TRBJ:DISTRILUJO E IBARRA P REF DIAGONAL A LA BOMBA DE GASOLINA</v>
          </cell>
          <cell r="K569" t="str">
            <v>962762677 /  995902783</v>
          </cell>
          <cell r="L569" t="str">
            <v/>
          </cell>
          <cell r="M569" t="str">
            <v>IBARRA</v>
          </cell>
          <cell r="N569" t="str">
            <v>IMBABURA</v>
          </cell>
          <cell r="O569" t="str">
            <v>IBARRA</v>
          </cell>
        </row>
        <row r="570">
          <cell r="A570" t="str">
            <v>20003057822335</v>
          </cell>
          <cell r="B570">
            <v>493235</v>
          </cell>
          <cell r="C570" t="str">
            <v>20003057822335</v>
          </cell>
          <cell r="D570">
            <v>44935.715555555558</v>
          </cell>
          <cell r="E570" t="str">
            <v>CONECEL</v>
          </cell>
          <cell r="F570" t="str">
            <v>DESPACHO</v>
          </cell>
          <cell r="G570" t="str">
            <v>NORMAL</v>
          </cell>
          <cell r="H570" t="str">
            <v xml:space="preserve">AYLIN KARELIS MONTIEL MERA / </v>
          </cell>
          <cell r="I570" t="str">
            <v>2350502114</v>
          </cell>
          <cell r="J570" t="str">
            <v>DURAN / ELOY ALFARO / COOP AMAZONAS AV.BOLIVAR Y TULCAN VILLA BLANCA MZ B SOLAR 2 REF COLEGIO ELOY ALFARO</v>
          </cell>
          <cell r="K570" t="str">
            <v>964022192 /  997720747</v>
          </cell>
          <cell r="M570" t="str">
            <v>DURAN</v>
          </cell>
          <cell r="N570" t="str">
            <v>GUAYAS</v>
          </cell>
          <cell r="O570" t="str">
            <v>DURAN</v>
          </cell>
        </row>
        <row r="571">
          <cell r="A571" t="str">
            <v>20003062121141</v>
          </cell>
          <cell r="B571">
            <v>493234</v>
          </cell>
          <cell r="C571" t="str">
            <v>20003062121141</v>
          </cell>
          <cell r="D571">
            <v>44935.715555555558</v>
          </cell>
          <cell r="E571" t="str">
            <v>CONECEL</v>
          </cell>
          <cell r="F571" t="str">
            <v>DESPACHO</v>
          </cell>
          <cell r="G571" t="str">
            <v>NORMAL</v>
          </cell>
          <cell r="H571" t="str">
            <v xml:space="preserve">HECTOR DAVID GALEANO CONDOR / </v>
          </cell>
          <cell r="I571" t="str">
            <v>1714294616</v>
          </cell>
          <cell r="J571" t="str">
            <v>QUITO / PUENGASI / SAN PEDRO DE MONJAS/ JOSE ARELLANO PORTILLA Y DIEGO MONTANERO/S3-92/CS ROSADA 2 PISOS BAJAR POR LA PRINCIPAL A 200 METROS HAY CS 2 PISOS DE BLOQUE CON UN ALTAR A SAN JOSE</v>
          </cell>
          <cell r="K571" t="str">
            <v>995179920 /  997718019</v>
          </cell>
          <cell r="L571" t="str">
            <v/>
          </cell>
          <cell r="M571" t="str">
            <v>QUITO</v>
          </cell>
          <cell r="N571" t="str">
            <v>PICHINCHA</v>
          </cell>
          <cell r="O571" t="str">
            <v>QUITO</v>
          </cell>
        </row>
        <row r="572">
          <cell r="A572" t="str">
            <v>20003057416766</v>
          </cell>
          <cell r="B572">
            <v>493227</v>
          </cell>
          <cell r="C572" t="str">
            <v>20003057416766</v>
          </cell>
          <cell r="D572">
            <v>44935.715543981481</v>
          </cell>
          <cell r="E572" t="str">
            <v>CONECEL</v>
          </cell>
          <cell r="F572" t="str">
            <v>DESPACHO</v>
          </cell>
          <cell r="G572" t="str">
            <v>NORMAL</v>
          </cell>
          <cell r="H572" t="str">
            <v xml:space="preserve">ISRAEL RODRIGO LOZADA TORRES / </v>
          </cell>
          <cell r="I572" t="str">
            <v>1850358654</v>
          </cell>
          <cell r="J572" t="str">
            <v>AMBATO / LA MATRIZ / CENTRO DE AMBATO/PRIMER IMPRENTA Y MALDONADO EN CASA 3 PISOS UNA CUADRA DEL TEATRO INCA</v>
          </cell>
          <cell r="K572" t="str">
            <v xml:space="preserve">960462327 /  </v>
          </cell>
          <cell r="M572" t="str">
            <v>AMBATO</v>
          </cell>
          <cell r="N572" t="str">
            <v>TUNGURAHUA</v>
          </cell>
          <cell r="O572" t="str">
            <v>AMBATO</v>
          </cell>
        </row>
        <row r="573">
          <cell r="A573" t="str">
            <v>20003057801818</v>
          </cell>
          <cell r="B573">
            <v>493195</v>
          </cell>
          <cell r="C573" t="str">
            <v>20003057801818</v>
          </cell>
          <cell r="D573">
            <v>44935.715543981481</v>
          </cell>
          <cell r="E573" t="str">
            <v>CONECEL</v>
          </cell>
          <cell r="F573" t="str">
            <v>DESPACHO</v>
          </cell>
          <cell r="G573" t="str">
            <v>NORMAL</v>
          </cell>
          <cell r="H573" t="str">
            <v xml:space="preserve">BRYAN JOSUE ANGULO URETA / </v>
          </cell>
          <cell r="I573" t="str">
            <v>850383852</v>
          </cell>
          <cell r="J573" t="str">
            <v>ESMERALDAS / 5 DE AGOSTO / CALLE LEANDRO MEZA Y C.G CDLA VOLUNTAD DE DIOS CASA DE UN PISO COLOR CREMA DIAGONAL A UNA TIENDA DE VIVERES</v>
          </cell>
          <cell r="K573" t="str">
            <v>990039034 /  991912178</v>
          </cell>
          <cell r="L573" t="str">
            <v/>
          </cell>
          <cell r="M573" t="str">
            <v>ESMERALDAS</v>
          </cell>
          <cell r="N573" t="str">
            <v>ESMERALDAS</v>
          </cell>
          <cell r="O573" t="str">
            <v>ESMERALDAS</v>
          </cell>
        </row>
        <row r="574">
          <cell r="A574" t="str">
            <v>20003061296967</v>
          </cell>
          <cell r="B574">
            <v>493226</v>
          </cell>
          <cell r="C574" t="str">
            <v>20003061296967</v>
          </cell>
          <cell r="D574">
            <v>44935.715543981481</v>
          </cell>
          <cell r="E574" t="str">
            <v>CONECEL</v>
          </cell>
          <cell r="F574" t="str">
            <v>DESPACHO</v>
          </cell>
          <cell r="G574" t="str">
            <v>NORMAL</v>
          </cell>
          <cell r="H574" t="str">
            <v xml:space="preserve">ESTEFANIA YOHANNA ORTIZ ALVARADO / </v>
          </cell>
          <cell r="I574" t="str">
            <v>1718074261</v>
          </cell>
          <cell r="J574" t="str">
            <v>SHUSHUFINDI / SHUSHUFINDI / TRBJO NOVEDADES ANGIE AV.NAPO 2104 Y AV UNIDA NACIONAL FRNTE AL RESTAURANT NEO FOOD TRUCK Y LA ESTACION DE BOMBEROS DE SHUSHUFINDI</v>
          </cell>
          <cell r="K574" t="str">
            <v xml:space="preserve">998840061 /  </v>
          </cell>
          <cell r="M574" t="str">
            <v>SHUSHUFINDI</v>
          </cell>
          <cell r="N574" t="str">
            <v>SUCUMBIOS</v>
          </cell>
          <cell r="O574" t="str">
            <v>SHUSHUFINDI</v>
          </cell>
        </row>
        <row r="575">
          <cell r="A575" t="str">
            <v>20003061460242</v>
          </cell>
          <cell r="B575">
            <v>493194</v>
          </cell>
          <cell r="C575" t="str">
            <v>20003061460242</v>
          </cell>
          <cell r="D575">
            <v>44935.715543981481</v>
          </cell>
          <cell r="E575" t="str">
            <v>CONECEL</v>
          </cell>
          <cell r="F575" t="str">
            <v>DESPACHO</v>
          </cell>
          <cell r="G575" t="str">
            <v>NORMAL</v>
          </cell>
          <cell r="H575" t="str">
            <v xml:space="preserve">ROSA TRINIDAD BRAVO ZAMBRANO / </v>
          </cell>
          <cell r="I575" t="str">
            <v>1308654985</v>
          </cell>
          <cell r="J575" t="str">
            <v>"AMBATO / IZAMBA / CALLE JOSE VILLALVA Y CALLE ALBERTO COBO CASA 2 PISOS CAFE Y TERRACOTA / REFE: FRENTE COLEGIO TIRSO DE MOLINA Y HELADERIA""ALMA LOJANA"</v>
          </cell>
          <cell r="K575" t="str">
            <v>981639449 /  985057415</v>
          </cell>
          <cell r="M575" t="str">
            <v>AMBATO</v>
          </cell>
          <cell r="N575" t="str">
            <v>TUNGURAHUA</v>
          </cell>
          <cell r="O575" t="str">
            <v>AMBATO</v>
          </cell>
        </row>
        <row r="576">
          <cell r="A576" t="str">
            <v>20003061441890</v>
          </cell>
          <cell r="B576">
            <v>493225</v>
          </cell>
          <cell r="C576" t="str">
            <v>20003061441890</v>
          </cell>
          <cell r="D576">
            <v>44935.715543981481</v>
          </cell>
          <cell r="E576" t="str">
            <v>CONECEL</v>
          </cell>
          <cell r="F576" t="str">
            <v>DESPACHO</v>
          </cell>
          <cell r="G576" t="str">
            <v>NORMAL</v>
          </cell>
          <cell r="H576" t="str">
            <v xml:space="preserve">JORGE LUIS RUALES MUNOZ / </v>
          </cell>
          <cell r="I576" t="str">
            <v>401590666</v>
          </cell>
          <cell r="J576" t="str">
            <v>TULCAN / TULCAN / CALLE BOLIVAR Y TRASV CALLE JUNIN / TRABAJO IMPRENTAS GRAFICA ARIEL A 1CDR ANTIGUO CENTRO DE SALUD / LOCAL 3PISOS VERDE CON CREMA</v>
          </cell>
          <cell r="K576" t="str">
            <v xml:space="preserve">961638590 /  </v>
          </cell>
          <cell r="L576" t="str">
            <v/>
          </cell>
          <cell r="M576" t="str">
            <v>TULCAN</v>
          </cell>
          <cell r="N576" t="str">
            <v>CARCHI</v>
          </cell>
          <cell r="O576" t="str">
            <v>TULCAN</v>
          </cell>
        </row>
        <row r="577">
          <cell r="A577" t="str">
            <v>20003061270296</v>
          </cell>
          <cell r="B577">
            <v>493193</v>
          </cell>
          <cell r="C577" t="str">
            <v>20003061270296</v>
          </cell>
          <cell r="D577">
            <v>44935.715543981481</v>
          </cell>
          <cell r="E577" t="str">
            <v>CONECEL</v>
          </cell>
          <cell r="F577" t="str">
            <v>DESPACHO</v>
          </cell>
          <cell r="G577" t="str">
            <v>NORMAL</v>
          </cell>
          <cell r="H577" t="str">
            <v xml:space="preserve">GINA BEATRIZ OBANDO GARCIA / </v>
          </cell>
          <cell r="I577" t="str">
            <v>1723919633</v>
          </cell>
          <cell r="J577" t="str">
            <v>RIOBAMBA / LIZARZABURU / CALLES AV. 11 DE NOVIEMBRE Y DEMETRIO AGUILERA EN EL TRABAJO EN EL HOTEL EL ALTAR REF ALADO DE HORNOS ANDINO</v>
          </cell>
          <cell r="K577" t="str">
            <v xml:space="preserve">982986299 /  </v>
          </cell>
          <cell r="M577" t="str">
            <v>RIOBAMBA</v>
          </cell>
          <cell r="N577" t="str">
            <v>CHIMBORAZO</v>
          </cell>
          <cell r="O577" t="str">
            <v>RIOBAMBA</v>
          </cell>
        </row>
        <row r="578">
          <cell r="A578" t="str">
            <v>20003057834924</v>
          </cell>
          <cell r="B578">
            <v>493224</v>
          </cell>
          <cell r="C578" t="str">
            <v>20003057834924</v>
          </cell>
          <cell r="D578">
            <v>44935.715543981481</v>
          </cell>
          <cell r="E578" t="str">
            <v>CONECEL</v>
          </cell>
          <cell r="F578" t="str">
            <v>DESPACHO</v>
          </cell>
          <cell r="G578" t="str">
            <v>NORMAL</v>
          </cell>
          <cell r="H578" t="str">
            <v xml:space="preserve">JIMMY JAVIER MACIAS PIGUAVE / </v>
          </cell>
          <cell r="I578" t="str">
            <v>1317823068</v>
          </cell>
          <cell r="J578" t="str">
            <v>MANTA / ELOY ALFARO / BARRIO 2 DE AGOSTO/VIA INTERBARRIAL Y A VEI 218 CASA DE 2 PISOS CREMA A 2CDRS DE COMPLEJO DEPORTIVO MANOS UNIDAS</v>
          </cell>
          <cell r="K578" t="str">
            <v>960406550 /  1351216385</v>
          </cell>
          <cell r="L578" t="str">
            <v/>
          </cell>
          <cell r="M578" t="str">
            <v>MANTA</v>
          </cell>
          <cell r="N578" t="str">
            <v>MANABI</v>
          </cell>
          <cell r="O578" t="str">
            <v>MANTA</v>
          </cell>
        </row>
        <row r="579">
          <cell r="A579" t="str">
            <v>20003057417031</v>
          </cell>
          <cell r="B579">
            <v>493192</v>
          </cell>
          <cell r="C579" t="str">
            <v>20003057417031</v>
          </cell>
          <cell r="D579">
            <v>44935.715543981481</v>
          </cell>
          <cell r="E579" t="str">
            <v>CONECEL</v>
          </cell>
          <cell r="F579" t="str">
            <v>DESPACHO</v>
          </cell>
          <cell r="G579" t="str">
            <v>NORMAL</v>
          </cell>
          <cell r="H579" t="str">
            <v>JORGE ENRIQUE BONILLA CEVALLOS / ROSA MARIA JUNCO CONDOY</v>
          </cell>
          <cell r="I579" t="str">
            <v>1717264012</v>
          </cell>
          <cell r="J579" t="str">
            <v>SANTO DOMINGO / RIO VERDE / COOP LA CADENA AV COOPERATIVISIMO Y SAN MARCOS CS 2P DE MADERA Y CEMENTO A 2 CUADRAS LA LICORERIA PUNTOFRIO Y PARADA LA LINEA N1</v>
          </cell>
          <cell r="K579" t="str">
            <v>979094211 /  991145850</v>
          </cell>
          <cell r="M579" t="str">
            <v>SANTO DOMINGO</v>
          </cell>
          <cell r="N579" t="str">
            <v>SANTODOMINGODELOSTSACHILAS</v>
          </cell>
          <cell r="O579" t="str">
            <v>SANTO DOMINGO</v>
          </cell>
        </row>
        <row r="580">
          <cell r="A580" t="str">
            <v>20003061269628</v>
          </cell>
          <cell r="B580">
            <v>493223</v>
          </cell>
          <cell r="C580" t="str">
            <v>20003061269628</v>
          </cell>
          <cell r="D580">
            <v>44935.715543981481</v>
          </cell>
          <cell r="E580" t="str">
            <v>CONECEL</v>
          </cell>
          <cell r="F580" t="str">
            <v>DESPACHO</v>
          </cell>
          <cell r="G580" t="str">
            <v>NORMAL</v>
          </cell>
          <cell r="H580" t="str">
            <v xml:space="preserve">ROMULO JOEL CAGUANA AULLA / </v>
          </cell>
          <cell r="I580" t="str">
            <v>605517127</v>
          </cell>
          <cell r="J580" t="str">
            <v>RIOBAMBA / LIZARZABURU / AV PEDRO VICENTE Y JOSE DE PERALTA LUGAR DE ESTUDIOS ESCUELA SUPERIOR POLITECNICA DE CHIMBORAZO ESPOCH</v>
          </cell>
          <cell r="K580" t="str">
            <v>962690055 /  999557525</v>
          </cell>
          <cell r="L580" t="str">
            <v/>
          </cell>
          <cell r="M580" t="str">
            <v>RIOBAMBA</v>
          </cell>
          <cell r="N580" t="str">
            <v>CHIMBORAZO</v>
          </cell>
          <cell r="O580" t="str">
            <v>RIOBAMBA</v>
          </cell>
        </row>
        <row r="581">
          <cell r="A581" t="str">
            <v>20003054251189</v>
          </cell>
          <cell r="B581">
            <v>493191</v>
          </cell>
          <cell r="C581" t="str">
            <v>20003054251189</v>
          </cell>
          <cell r="D581">
            <v>44935.715543981481</v>
          </cell>
          <cell r="E581" t="str">
            <v>CONECEL</v>
          </cell>
          <cell r="F581" t="str">
            <v>DESPACHO</v>
          </cell>
          <cell r="G581" t="str">
            <v>NORMAL</v>
          </cell>
          <cell r="H581" t="str">
            <v xml:space="preserve">MARY PATRICIA SANTOS ANGEL / </v>
          </cell>
          <cell r="I581" t="str">
            <v>910032721</v>
          </cell>
          <cell r="J581" t="str">
            <v>LA LIBERTAD / LA LIBERTAD / CDLA SAN VICENTE AV 31 ENTRE CALLE 27 Y 28 CS 1P SP DIAG A L COMITE DEL BARRIO A UNA CUADRA DEL COLEGIO LA LIBERTAD</v>
          </cell>
          <cell r="K581" t="str">
            <v>978853404 /  998655944</v>
          </cell>
          <cell r="M581" t="str">
            <v>LA LIBERTAD</v>
          </cell>
          <cell r="N581" t="str">
            <v>SANTAELENA</v>
          </cell>
          <cell r="O581" t="str">
            <v>LA LIBERTAD</v>
          </cell>
        </row>
        <row r="582">
          <cell r="A582" t="str">
            <v>20003061296196</v>
          </cell>
          <cell r="B582">
            <v>493222</v>
          </cell>
          <cell r="C582" t="str">
            <v>20003061296196</v>
          </cell>
          <cell r="D582">
            <v>44935.715543981481</v>
          </cell>
          <cell r="E582" t="str">
            <v>CONECEL</v>
          </cell>
          <cell r="F582" t="str">
            <v>DESPACHO</v>
          </cell>
          <cell r="G582" t="str">
            <v>NORMAL</v>
          </cell>
          <cell r="H582" t="str">
            <v xml:space="preserve">ALEXANDRA MARIBEL GUAMAN RODRIGUEZ / </v>
          </cell>
          <cell r="I582" t="str">
            <v>1803778263</v>
          </cell>
          <cell r="J582" t="str">
            <v>AMBATO / MATRIZ / CALLE CARLOS BOLIVAR SEVILLA &amp; ALFREDO PAREJA DIEZCANSECO EN EL EDIFICIO AMG PRIMER PISO A UNA CUADRA DEL REGISTRO CIVIL</v>
          </cell>
          <cell r="K582" t="str">
            <v xml:space="preserve">983162357 /  </v>
          </cell>
          <cell r="M582" t="str">
            <v>AMBATO</v>
          </cell>
          <cell r="N582" t="str">
            <v>TUNGURAHUA</v>
          </cell>
          <cell r="O582" t="str">
            <v>AMBATO</v>
          </cell>
        </row>
        <row r="583">
          <cell r="A583" t="str">
            <v>20003059613963</v>
          </cell>
          <cell r="B583">
            <v>493190</v>
          </cell>
          <cell r="C583" t="str">
            <v>20003059613963</v>
          </cell>
          <cell r="D583">
            <v>44935.715543981481</v>
          </cell>
          <cell r="E583" t="str">
            <v>CONECEL</v>
          </cell>
          <cell r="F583" t="str">
            <v>DESPACHO</v>
          </cell>
          <cell r="G583" t="str">
            <v>NORMAL</v>
          </cell>
          <cell r="H583" t="str">
            <v>WENDY ALEJANDRA VISCARRA CHACON / LAMINA GUAMAN EMMA JUDITH</v>
          </cell>
          <cell r="I583" t="str">
            <v>1725460610</v>
          </cell>
          <cell r="J583" t="str">
            <v xml:space="preserve">RECIBE EL TITULAR DEL SERVICIO WENDY ALEJANDRA VISCARRA CHACON  EN SU LUGAR DE TRABAJO UBICADO EN SANGOLQUI PICHINCHA 516 Y MONTUFAR CLT LABIORA EN UN ALMACEN DE NOMBRE JOSE PUEBLA     </v>
          </cell>
          <cell r="K583" t="str">
            <v>979244060 /  984317649</v>
          </cell>
          <cell r="M583" t="str">
            <v>QUITO</v>
          </cell>
          <cell r="N583" t="str">
            <v>PICHINCHA</v>
          </cell>
          <cell r="O583" t="str">
            <v>QUITO</v>
          </cell>
        </row>
        <row r="584">
          <cell r="A584" t="str">
            <v>20003061460102</v>
          </cell>
          <cell r="B584">
            <v>493221</v>
          </cell>
          <cell r="C584" t="str">
            <v>20003061460102</v>
          </cell>
          <cell r="D584">
            <v>44935.715543981481</v>
          </cell>
          <cell r="E584" t="str">
            <v>CONECEL</v>
          </cell>
          <cell r="F584" t="str">
            <v>DESPACHO</v>
          </cell>
          <cell r="G584" t="str">
            <v>NORMAL</v>
          </cell>
          <cell r="H584" t="str">
            <v xml:space="preserve">ORLANDO XAVIER IMBAQUINGO AYALA / </v>
          </cell>
          <cell r="I584" t="str">
            <v>401604772</v>
          </cell>
          <cell r="J584" t="str">
            <v>TULCAN / TULCAN / PANAMERICANA NORTE Y VIA RESERVA ECOLOGICA EL ANGEL EN EL RESTAURANTE SALON DE EVENTOS TORETTOS FRENTE ASADEROS DE CUYES LA CHOZA DOS CUADRASN DEL OVELISCO</v>
          </cell>
          <cell r="K584" t="str">
            <v>983189420 /  997808810</v>
          </cell>
          <cell r="M584" t="str">
            <v>TULCAN</v>
          </cell>
          <cell r="N584" t="str">
            <v>CARCHI</v>
          </cell>
          <cell r="O584" t="str">
            <v>TULCAN</v>
          </cell>
        </row>
        <row r="585">
          <cell r="A585" t="str">
            <v>20003057823888</v>
          </cell>
          <cell r="B585">
            <v>493189</v>
          </cell>
          <cell r="C585" t="str">
            <v>20003057823888</v>
          </cell>
          <cell r="D585">
            <v>44935.715543981481</v>
          </cell>
          <cell r="E585" t="str">
            <v>CONECEL</v>
          </cell>
          <cell r="F585" t="str">
            <v>DESPACHO</v>
          </cell>
          <cell r="G585" t="str">
            <v>NORMAL</v>
          </cell>
          <cell r="H585" t="str">
            <v xml:space="preserve">ROBEL VISMAR INFANTE MORAN / </v>
          </cell>
          <cell r="I585" t="str">
            <v>1105452898</v>
          </cell>
          <cell r="J585" t="str">
            <v>MACHALA / JUBONES / CDLA VIVIENDA POPULAR CALLE BUENA VISTA Y CIRCUNVALACION NORTE EN EL MINIMARKET ROSI A UNA CUADRA DE LA FERRETERIA GIA</v>
          </cell>
          <cell r="K585" t="str">
            <v xml:space="preserve">959457504 /  </v>
          </cell>
          <cell r="M585" t="str">
            <v>MACHALA</v>
          </cell>
          <cell r="N585" t="str">
            <v>ELORO</v>
          </cell>
          <cell r="O585" t="str">
            <v>MACHALA</v>
          </cell>
        </row>
        <row r="586">
          <cell r="A586" t="str">
            <v>20003061283655</v>
          </cell>
          <cell r="B586">
            <v>493220</v>
          </cell>
          <cell r="C586" t="str">
            <v>20003061283655</v>
          </cell>
          <cell r="D586">
            <v>44935.715543981481</v>
          </cell>
          <cell r="E586" t="str">
            <v>CONECEL</v>
          </cell>
          <cell r="F586" t="str">
            <v>DESPACHO</v>
          </cell>
          <cell r="G586" t="str">
            <v>NORMAL</v>
          </cell>
          <cell r="H586" t="str">
            <v xml:space="preserve">ISCHSCHAH BEZALEL PENAFIEL ORTEGA / </v>
          </cell>
          <cell r="I586" t="str">
            <v>1726901380</v>
          </cell>
          <cell r="J586" t="str">
            <v>QUITO / BELISARIO QUEVEDO / CALLE ANGELA MUNOZ Y FELIPE REINALDI CASA DE 3 PISOS COLOR GRIS DIAGONAL A LA IGLESIA EVANGELICA ESPERANZA LUZ DE OCCIDENTE</v>
          </cell>
          <cell r="K586" t="str">
            <v>963980588 /  99454240</v>
          </cell>
          <cell r="M586" t="str">
            <v>QUITO</v>
          </cell>
          <cell r="N586" t="str">
            <v>PICHINCHA</v>
          </cell>
          <cell r="O586" t="str">
            <v>QUITO</v>
          </cell>
        </row>
        <row r="587">
          <cell r="A587" t="str">
            <v>20003056399317</v>
          </cell>
          <cell r="B587">
            <v>493188</v>
          </cell>
          <cell r="C587" t="str">
            <v>20003056399317</v>
          </cell>
          <cell r="D587">
            <v>44935.715543981481</v>
          </cell>
          <cell r="E587" t="str">
            <v>CONECEL</v>
          </cell>
          <cell r="F587" t="str">
            <v>DESPACHO</v>
          </cell>
          <cell r="G587" t="str">
            <v>NORMAL</v>
          </cell>
          <cell r="H587" t="str">
            <v xml:space="preserve">ROBERTO CARLOS VINUEZA SARANGO / </v>
          </cell>
          <cell r="I587" t="str">
            <v>1723993471</v>
          </cell>
          <cell r="J587" t="str">
            <v>SANTO DOMINGO / SANTO DOMINGO / AV QUITO Y RIO ROACHI EN EL EDIFICIO DE LA MUTUALISTA PICHINCHA EDIFICIO COLOR BLANCO 4TO PISO FRENTE A CNT</v>
          </cell>
          <cell r="K587" t="str">
            <v xml:space="preserve">996919690 /  </v>
          </cell>
          <cell r="L587" t="str">
            <v/>
          </cell>
          <cell r="M587" t="str">
            <v>SANTO DOMINGO</v>
          </cell>
          <cell r="N587" t="str">
            <v>SANTODOMINGODELOSTSACHILAS</v>
          </cell>
          <cell r="O587" t="str">
            <v>SANTO DOMINGO</v>
          </cell>
        </row>
        <row r="588">
          <cell r="A588" t="str">
            <v>20003061460645</v>
          </cell>
          <cell r="B588">
            <v>493219</v>
          </cell>
          <cell r="C588" t="str">
            <v>20003061460645</v>
          </cell>
          <cell r="D588">
            <v>44935.715543981481</v>
          </cell>
          <cell r="E588" t="str">
            <v>CONECEL</v>
          </cell>
          <cell r="F588" t="str">
            <v>DESPACHO</v>
          </cell>
          <cell r="G588" t="str">
            <v>NORMAL</v>
          </cell>
          <cell r="H588" t="str">
            <v xml:space="preserve">CHRISTIAN DAVID AGUIRRE ASTUDILLO / </v>
          </cell>
          <cell r="I588" t="str">
            <v>105750319</v>
          </cell>
          <cell r="J588" t="str">
            <v>CUENCA / SAN SEBASTIAN / SAN SEBASTIAN/AV.HEROES DE VERDELOMA Y FRANCISCO E. TAMARIS ENTREGA EN CENTRO CERAMICO ANUNCIARSE CON EL PORTERO DIAGONAL A UN PARQUADERO DE CARROS AUTOSIGLO</v>
          </cell>
          <cell r="K588" t="str">
            <v xml:space="preserve">962544712 /  </v>
          </cell>
          <cell r="L588" t="str">
            <v/>
          </cell>
          <cell r="M588" t="str">
            <v>CUENCA</v>
          </cell>
          <cell r="N588" t="str">
            <v>AZUAY</v>
          </cell>
          <cell r="O588" t="str">
            <v>CUENCA</v>
          </cell>
        </row>
        <row r="589">
          <cell r="A589" t="str">
            <v>20003056454254</v>
          </cell>
          <cell r="B589">
            <v>493187</v>
          </cell>
          <cell r="C589" t="str">
            <v>20003056454254</v>
          </cell>
          <cell r="D589">
            <v>44935.715543981481</v>
          </cell>
          <cell r="E589" t="str">
            <v>CONECEL</v>
          </cell>
          <cell r="F589" t="str">
            <v>DESPACHO</v>
          </cell>
          <cell r="G589" t="str">
            <v>NORMAL</v>
          </cell>
          <cell r="H589" t="str">
            <v xml:space="preserve">ROBERTO CARLOS VINUEZA SARANGO / </v>
          </cell>
          <cell r="I589" t="str">
            <v>1723993471</v>
          </cell>
          <cell r="J589" t="str">
            <v>SANTO DOMINGO / SANTO DOMINGO / AV QUITO Y RIO ROACHI EN EL EDIFICIO DE LA MUTUALISTA PICHINCHA EDIFICIO COLOR BLANCO 4TO PISO FRENTE A CNT</v>
          </cell>
          <cell r="K589" t="str">
            <v xml:space="preserve">996919690 /  </v>
          </cell>
          <cell r="L589" t="str">
            <v/>
          </cell>
          <cell r="M589" t="str">
            <v>SANTO DOMINGO</v>
          </cell>
          <cell r="N589" t="str">
            <v>SANTODOMINGODELOSTSACHILAS</v>
          </cell>
          <cell r="O589" t="str">
            <v>SANTO DOMINGO</v>
          </cell>
        </row>
        <row r="590">
          <cell r="A590" t="str">
            <v>20003061291434</v>
          </cell>
          <cell r="B590">
            <v>493218</v>
          </cell>
          <cell r="C590" t="str">
            <v>20003061291434</v>
          </cell>
          <cell r="D590">
            <v>44935.715543981481</v>
          </cell>
          <cell r="E590" t="str">
            <v>CONECEL</v>
          </cell>
          <cell r="F590" t="str">
            <v>DESPACHO</v>
          </cell>
          <cell r="G590" t="str">
            <v>NORMAL</v>
          </cell>
          <cell r="H590" t="str">
            <v xml:space="preserve">HECTOR GERMAN QUINTEROS ARCE / </v>
          </cell>
          <cell r="I590" t="str">
            <v>1001199486</v>
          </cell>
          <cell r="J590" t="str">
            <v>IBARRA / SAN FRANCISCO / CALLE SUCRE 1472 Y TEODORO GOMEZ REFE JUNTO A CLINICA ESPECIALIDADES EN CASA COLOR CREMA 3 PISOS</v>
          </cell>
          <cell r="K590" t="str">
            <v xml:space="preserve">988899553 /  </v>
          </cell>
          <cell r="M590" t="str">
            <v>IBARRA</v>
          </cell>
          <cell r="N590" t="str">
            <v>IMBABURA</v>
          </cell>
          <cell r="O590" t="str">
            <v>IBARRA</v>
          </cell>
        </row>
        <row r="591">
          <cell r="A591" t="str">
            <v>20003058947333</v>
          </cell>
          <cell r="B591">
            <v>493186</v>
          </cell>
          <cell r="C591" t="str">
            <v>20003058947333</v>
          </cell>
          <cell r="D591">
            <v>44935.715543981481</v>
          </cell>
          <cell r="E591" t="str">
            <v>CONECEL</v>
          </cell>
          <cell r="F591" t="str">
            <v>DESPACHO</v>
          </cell>
          <cell r="G591" t="str">
            <v>NORMAL</v>
          </cell>
          <cell r="H591" t="str">
            <v xml:space="preserve">MAYBE KARINA DE LA CRUZ ALCIVAR / </v>
          </cell>
          <cell r="I591" t="str">
            <v>706704905</v>
          </cell>
          <cell r="J591" t="str">
            <v>MACHALA / PUERTO BOLIVAR / AV MALECON 857 Y OLMEDO A 1 CUADRA DEL MERCADO MUNICIPAL PTO BOLIVAR Y PARALELA A LA CALLE GENERAL CORDOVA EN CASA DE 1 COLOR BLANCO</v>
          </cell>
          <cell r="K591" t="str">
            <v xml:space="preserve">963300658 /  </v>
          </cell>
          <cell r="L591" t="str">
            <v/>
          </cell>
          <cell r="M591" t="str">
            <v>MACHALA</v>
          </cell>
          <cell r="N591" t="str">
            <v>ELORO</v>
          </cell>
          <cell r="O591" t="str">
            <v>MACHALA</v>
          </cell>
        </row>
        <row r="592">
          <cell r="A592" t="str">
            <v>20003061401302</v>
          </cell>
          <cell r="B592">
            <v>493217</v>
          </cell>
          <cell r="C592" t="str">
            <v>20003061401302</v>
          </cell>
          <cell r="D592">
            <v>44935.715543981481</v>
          </cell>
          <cell r="E592" t="str">
            <v>CONECEL</v>
          </cell>
          <cell r="F592" t="str">
            <v>DESPACHO</v>
          </cell>
          <cell r="G592" t="str">
            <v>NORMAL</v>
          </cell>
          <cell r="H592" t="str">
            <v xml:space="preserve">FREDDY MANOLO BORJA URBANO / </v>
          </cell>
          <cell r="I592" t="str">
            <v>1716220189</v>
          </cell>
          <cell r="J592" t="str">
            <v>QUITO / CONOCOTO / BARRIO LA ARMENIA CALLE LUIS FELIPE BORJA Y CHARLES DARWIN EN LA EMPRESA DE ENERGIA ELECTRICA A UNA CUADRA DEL MARKET BERREZUETA</v>
          </cell>
          <cell r="K592" t="str">
            <v xml:space="preserve">969906224 /  </v>
          </cell>
          <cell r="M592" t="str">
            <v>QUITO</v>
          </cell>
          <cell r="N592" t="str">
            <v>PICHINCHA</v>
          </cell>
          <cell r="O592" t="str">
            <v>QUITO</v>
          </cell>
        </row>
        <row r="593">
          <cell r="A593" t="str">
            <v>20003058935550</v>
          </cell>
          <cell r="B593">
            <v>493185</v>
          </cell>
          <cell r="C593" t="str">
            <v>20003058935550</v>
          </cell>
          <cell r="D593">
            <v>44935.715543981481</v>
          </cell>
          <cell r="E593" t="str">
            <v>CONECEL</v>
          </cell>
          <cell r="F593" t="str">
            <v>DESPACHO</v>
          </cell>
          <cell r="G593" t="str">
            <v>NORMAL</v>
          </cell>
          <cell r="H593" t="str">
            <v xml:space="preserve">JUAN CARLOS ACOSTA VALLE / </v>
          </cell>
          <cell r="I593" t="str">
            <v>1309807236</v>
          </cell>
          <cell r="J593" t="str">
            <v>PORTOVIEJO / ANDRES DE VERA / GARCIA MORENO ENTRE ALASCUELA Y QUITO ENTREGA PLAZA CENTRAL DE PORTOVIEJO EN FABRICA DE HIELO KIKO MAC PLANTA BAJA</v>
          </cell>
          <cell r="K593" t="str">
            <v>964079456 /  967818349</v>
          </cell>
          <cell r="L593" t="str">
            <v/>
          </cell>
          <cell r="M593" t="str">
            <v>PORTOVIEJO</v>
          </cell>
          <cell r="N593" t="str">
            <v>MANABI</v>
          </cell>
          <cell r="O593" t="str">
            <v>PORTOVIEJO</v>
          </cell>
        </row>
        <row r="594">
          <cell r="A594" t="str">
            <v>20003061270506</v>
          </cell>
          <cell r="B594">
            <v>493216</v>
          </cell>
          <cell r="C594" t="str">
            <v>20003061270506</v>
          </cell>
          <cell r="D594">
            <v>44935.715543981481</v>
          </cell>
          <cell r="E594" t="str">
            <v>CONECEL</v>
          </cell>
          <cell r="F594" t="str">
            <v>DESPACHO</v>
          </cell>
          <cell r="G594" t="str">
            <v>NORMAL</v>
          </cell>
          <cell r="H594" t="str">
            <v xml:space="preserve">MIGUEL DAVID LABBAO PERDOMO / </v>
          </cell>
          <cell r="I594" t="str">
            <v>1756860563</v>
          </cell>
          <cell r="J594" t="str">
            <v>QUITO / BELISARIO QUEVEDO / CALLE GILBERTO GATO SOBRAL Y ANDRES ARTIEDA EN EL COLEGIO EXPERIMENTAL JUAN MONTALVO</v>
          </cell>
          <cell r="K594" t="str">
            <v xml:space="preserve">998454075 /  </v>
          </cell>
          <cell r="M594" t="str">
            <v>QUITO</v>
          </cell>
          <cell r="N594" t="str">
            <v>PICHINCHA</v>
          </cell>
          <cell r="O594" t="str">
            <v>QUITO</v>
          </cell>
        </row>
        <row r="595">
          <cell r="A595" t="str">
            <v>20003059619640</v>
          </cell>
          <cell r="B595">
            <v>493215</v>
          </cell>
          <cell r="C595" t="str">
            <v>20003059619640</v>
          </cell>
          <cell r="D595">
            <v>44935.715543981481</v>
          </cell>
          <cell r="E595" t="str">
            <v>CONECEL</v>
          </cell>
          <cell r="F595" t="str">
            <v>DESPACHO</v>
          </cell>
          <cell r="G595" t="str">
            <v>NORMAL</v>
          </cell>
          <cell r="H595" t="str">
            <v xml:space="preserve">MARIA FERNANDA PAULLAN TENELEMA / </v>
          </cell>
          <cell r="I595" t="str">
            <v>1726058041</v>
          </cell>
          <cell r="J595" t="str">
            <v>QUITO / COTOCOLLAO / CALLE JULIO JARAMILLO Y ANTONIO CABEZAS CASA DE 3 PISOSCOLOR AMARILLO EN LA PLANTA BAJA JUNTO A UNA FERRETERIA</v>
          </cell>
          <cell r="K595" t="str">
            <v xml:space="preserve">998214928 /  </v>
          </cell>
          <cell r="L595" t="str">
            <v/>
          </cell>
          <cell r="M595" t="str">
            <v>QUITO</v>
          </cell>
          <cell r="N595" t="str">
            <v>PICHINCHA</v>
          </cell>
          <cell r="O595" t="str">
            <v>QUITO</v>
          </cell>
        </row>
        <row r="596">
          <cell r="A596" t="str">
            <v>20003058991588</v>
          </cell>
          <cell r="B596">
            <v>493214</v>
          </cell>
          <cell r="C596" t="str">
            <v>20003058991588</v>
          </cell>
          <cell r="D596">
            <v>44935.715543981481</v>
          </cell>
          <cell r="E596" t="str">
            <v>CONECEL</v>
          </cell>
          <cell r="F596" t="str">
            <v>DESPACHO</v>
          </cell>
          <cell r="G596" t="str">
            <v>NORMAL</v>
          </cell>
          <cell r="H596" t="str">
            <v xml:space="preserve">RICARDO IVAN OLALLA NARANJO / </v>
          </cell>
          <cell r="I596" t="str">
            <v>1724941826</v>
          </cell>
          <cell r="J596" t="str">
            <v>QUITO / CONOCOTO / AV ILALO Y OCTAVA TRANVERSAL EN LA EMPRESA GESA ESAPES FRENTE AL SUPERMERCADO SANTA MARIA</v>
          </cell>
          <cell r="K596" t="str">
            <v>958721625 /  995874896</v>
          </cell>
          <cell r="L596" t="str">
            <v/>
          </cell>
          <cell r="M596" t="str">
            <v>QUITO</v>
          </cell>
          <cell r="N596" t="str">
            <v>PICHINCHA</v>
          </cell>
          <cell r="O596" t="str">
            <v>QUITO</v>
          </cell>
        </row>
        <row r="597">
          <cell r="A597" t="str">
            <v>20003061615236</v>
          </cell>
          <cell r="B597">
            <v>493213</v>
          </cell>
          <cell r="C597" t="str">
            <v>20003061615236</v>
          </cell>
          <cell r="D597">
            <v>44935.715543981481</v>
          </cell>
          <cell r="E597" t="str">
            <v>CONECEL</v>
          </cell>
          <cell r="F597" t="str">
            <v>DESPACHO</v>
          </cell>
          <cell r="G597" t="str">
            <v>NORMAL</v>
          </cell>
          <cell r="H597" t="str">
            <v>CRISTIAN FERNANDO CUENCA IBARRA</v>
          </cell>
          <cell r="I597" t="str">
            <v>1001199486</v>
          </cell>
          <cell r="J597" t="str">
            <v>LAGO AGRIO / NUEVA LOJA / CALLE GABRIEL SOLIZ MOREIRA BARRIO AMAZONAS EN CASA DE 2 PISO COLOR BLANCA Y CERRAMIENTO A UNA CUADRA DE COLEGIO SIMON BOLIVAR</v>
          </cell>
          <cell r="K597" t="str">
            <v>0982395004</v>
          </cell>
          <cell r="M597" t="str">
            <v>LAGO AGRIO</v>
          </cell>
          <cell r="N597" t="str">
            <v>SUCUMBIOS</v>
          </cell>
          <cell r="O597" t="str">
            <v>LAGO AGRIO</v>
          </cell>
        </row>
        <row r="598">
          <cell r="A598" t="str">
            <v>20003061435192</v>
          </cell>
          <cell r="B598">
            <v>493212</v>
          </cell>
          <cell r="C598" t="str">
            <v>20003061435192</v>
          </cell>
          <cell r="D598">
            <v>44935.715543981481</v>
          </cell>
          <cell r="E598" t="str">
            <v>CONECEL</v>
          </cell>
          <cell r="F598" t="str">
            <v>DESPACHO</v>
          </cell>
          <cell r="G598" t="str">
            <v>NORMAL</v>
          </cell>
          <cell r="H598" t="str">
            <v>OSCAR VICENTE SALDARRIAGA CASTRO</v>
          </cell>
          <cell r="I598" t="str">
            <v>2101160667</v>
          </cell>
          <cell r="J598" t="str">
            <v>PORTOVIEJO / ANDRE DE VERA / CALLE 10 DE AGOSTO Y GARCIA MORENO FRENTE A LOCAL MICHELIN EN CASA 1 PISO COLOR PLOMA CON HUESO</v>
          </cell>
          <cell r="K598" t="str">
            <v>978925594 /  964076128</v>
          </cell>
          <cell r="M598" t="str">
            <v>PORTOVIEJO</v>
          </cell>
          <cell r="N598" t="str">
            <v>MANABI</v>
          </cell>
          <cell r="O598" t="str">
            <v>PORTOVIEJO</v>
          </cell>
        </row>
        <row r="599">
          <cell r="A599" t="str">
            <v>20003054714801</v>
          </cell>
          <cell r="B599">
            <v>493211</v>
          </cell>
          <cell r="C599" t="str">
            <v>20003054714801</v>
          </cell>
          <cell r="D599">
            <v>44935.715543981481</v>
          </cell>
          <cell r="E599" t="str">
            <v>CONECEL</v>
          </cell>
          <cell r="F599" t="str">
            <v>DESPACHO</v>
          </cell>
          <cell r="G599" t="str">
            <v>NORMAL</v>
          </cell>
          <cell r="H599" t="str">
            <v>JOSE LUCIANO BERREZUETA ABRIL</v>
          </cell>
          <cell r="I599" t="str">
            <v>1308320553</v>
          </cell>
          <cell r="J599" t="str">
            <v>CUENCA / EL VALLE / KM 1.5 VIA AL VALLE SECTOR CORAZON DE JESUS CALLES SIN NOMBRE A MEDIA CUADRA MINIMERCADO EL PLAYON EN CASA 1 PISO COLOR CREMA</v>
          </cell>
          <cell r="K599" t="str">
            <v xml:space="preserve">984320681 /  </v>
          </cell>
          <cell r="M599" t="str">
            <v>CUENCA</v>
          </cell>
          <cell r="N599" t="str">
            <v>AZUAY</v>
          </cell>
          <cell r="O599" t="str">
            <v>CUENCA</v>
          </cell>
        </row>
        <row r="600">
          <cell r="A600" t="str">
            <v>20003061269860</v>
          </cell>
          <cell r="B600">
            <v>493210</v>
          </cell>
          <cell r="C600" t="str">
            <v>20003061269860</v>
          </cell>
          <cell r="D600">
            <v>44935.715543981481</v>
          </cell>
          <cell r="E600" t="str">
            <v>CONECEL</v>
          </cell>
          <cell r="F600" t="str">
            <v>DESPACHO</v>
          </cell>
          <cell r="G600" t="str">
            <v>NORMAL</v>
          </cell>
          <cell r="H600" t="str">
            <v xml:space="preserve">DOLORES MERCEDES LOPEZ ANDRADE / </v>
          </cell>
          <cell r="I600" t="str">
            <v>1718487729</v>
          </cell>
          <cell r="J600" t="str">
            <v>QUITO / POMASQUI / CALLE DE LAS AVELLANAS 243 Y DE LOS EUCALIPTOS URBANIZACION LA PAMPA JUNTO AL COLEGIO MONTTELLIEER</v>
          </cell>
          <cell r="K600" t="str">
            <v xml:space="preserve">960669598 /  </v>
          </cell>
          <cell r="M600" t="str">
            <v>QUITO</v>
          </cell>
          <cell r="N600" t="str">
            <v>PICHINCHA</v>
          </cell>
          <cell r="O600" t="str">
            <v>QUITO</v>
          </cell>
        </row>
        <row r="601">
          <cell r="A601" t="str">
            <v>20003061344517</v>
          </cell>
          <cell r="B601">
            <v>493209</v>
          </cell>
          <cell r="C601" t="str">
            <v>20003061344517</v>
          </cell>
          <cell r="D601">
            <v>44935.715543981481</v>
          </cell>
          <cell r="E601" t="str">
            <v>CONECEL</v>
          </cell>
          <cell r="F601" t="str">
            <v>DESPACHO</v>
          </cell>
          <cell r="G601" t="str">
            <v>NORMAL</v>
          </cell>
          <cell r="H601" t="str">
            <v xml:space="preserve">RICHARD LEONEL PILLAJO PERALTA / </v>
          </cell>
          <cell r="I601" t="str">
            <v>1725023368</v>
          </cell>
          <cell r="J601" t="str">
            <v>QUITO / NAYON / CALLE HUAYNACAPAC Y CALLE ELOY ALFARO / FRENTE A ESCUELA COSTA RICA DE NAYON Y A 1CDR IGLESIA DE NAYON CASA 3P CLR AZUL</v>
          </cell>
          <cell r="K601" t="str">
            <v>987988880 /  985234297</v>
          </cell>
          <cell r="L601" t="str">
            <v/>
          </cell>
          <cell r="M601" t="str">
            <v>QUITO</v>
          </cell>
          <cell r="N601" t="str">
            <v>PICHINCHA</v>
          </cell>
          <cell r="O601" t="str">
            <v>QUITO</v>
          </cell>
        </row>
        <row r="602">
          <cell r="A602" t="str">
            <v>20003043903779</v>
          </cell>
          <cell r="B602">
            <v>493208</v>
          </cell>
          <cell r="C602" t="str">
            <v>20003043903779</v>
          </cell>
          <cell r="D602">
            <v>44935.715543981481</v>
          </cell>
          <cell r="E602" t="str">
            <v>CONECEL</v>
          </cell>
          <cell r="F602" t="str">
            <v>DESPACHO</v>
          </cell>
          <cell r="G602" t="str">
            <v>NORMAL</v>
          </cell>
          <cell r="H602" t="str">
            <v xml:space="preserve">ADRIANA VICTORIA ALVARADO LEON / </v>
          </cell>
          <cell r="I602" t="str">
            <v>931094684</v>
          </cell>
          <cell r="J602" t="str">
            <v>GUAYAQUIL / CARBO CONCEPCION / CALLE SARGENTO BUITRON 246 Y ESCALINATAS SANTO DGO DE GUSMAN DIAGONAL A ESCUELA GONZALO LLONA CASA ESQUIN 4P NARANJA NTGDCORN</v>
          </cell>
          <cell r="K602" t="str">
            <v>984679496 /  968437485</v>
          </cell>
          <cell r="M602" t="str">
            <v>GUAYAQUIL</v>
          </cell>
          <cell r="N602" t="str">
            <v>GUAYAS</v>
          </cell>
          <cell r="O602" t="str">
            <v>GUAYAQUIL</v>
          </cell>
        </row>
        <row r="603">
          <cell r="A603" t="str">
            <v>20003061270081</v>
          </cell>
          <cell r="B603">
            <v>493207</v>
          </cell>
          <cell r="C603" t="str">
            <v>20003061270081</v>
          </cell>
          <cell r="D603">
            <v>44935.715543981481</v>
          </cell>
          <cell r="E603" t="str">
            <v>CONECEL</v>
          </cell>
          <cell r="F603" t="str">
            <v>DESPACHO</v>
          </cell>
          <cell r="G603" t="str">
            <v>NORMAL</v>
          </cell>
          <cell r="H603" t="str">
            <v xml:space="preserve">JORGE IVAN LOAIZA RIOFRIO / </v>
          </cell>
          <cell r="I603" t="str">
            <v>1726960451</v>
          </cell>
          <cell r="J603" t="str">
            <v>QUITO / CONDADO / BARRIO SAN ENRIQUE DE VELASCO, CALLE YANACONA Y CALLE A LOTE 93BFRENTE COLEGIO MARIA ANGELICA IDROVO CASA DE 2P VERDE</v>
          </cell>
          <cell r="K603" t="str">
            <v>984906273 /  981950399</v>
          </cell>
          <cell r="L603" t="str">
            <v/>
          </cell>
          <cell r="M603" t="str">
            <v>QUITO</v>
          </cell>
          <cell r="N603" t="str">
            <v>PICHINCHA</v>
          </cell>
          <cell r="O603" t="str">
            <v>QUITO</v>
          </cell>
        </row>
        <row r="604">
          <cell r="A604" t="str">
            <v>20003059590670</v>
          </cell>
          <cell r="B604">
            <v>493206</v>
          </cell>
          <cell r="C604" t="str">
            <v>20003059590670</v>
          </cell>
          <cell r="D604">
            <v>44935.715543981481</v>
          </cell>
          <cell r="E604" t="str">
            <v>CONECEL</v>
          </cell>
          <cell r="F604" t="str">
            <v>DESPACHO</v>
          </cell>
          <cell r="G604" t="str">
            <v>NORMAL</v>
          </cell>
          <cell r="H604" t="str">
            <v xml:space="preserve">ROSA FILOMENA GUAMAN TENECELA / </v>
          </cell>
          <cell r="I604" t="str">
            <v>703326710</v>
          </cell>
          <cell r="J604" t="str">
            <v>MACHALA / JAMBELI / CALLE BUENAVISTA Y AV CUARTA EN TALLER MEJIA PASANDO EL PUENTE A 500 METROS A MEDIA CUADRA DE BARBERIA EL CISCE</v>
          </cell>
          <cell r="K604" t="str">
            <v xml:space="preserve">996022866 /  </v>
          </cell>
          <cell r="L604" t="str">
            <v/>
          </cell>
          <cell r="M604" t="str">
            <v>MACHALA</v>
          </cell>
          <cell r="N604" t="str">
            <v>ELORO</v>
          </cell>
          <cell r="O604" t="str">
            <v>MACHALA</v>
          </cell>
        </row>
        <row r="605">
          <cell r="A605" t="str">
            <v>20003059558392</v>
          </cell>
          <cell r="B605">
            <v>493205</v>
          </cell>
          <cell r="C605" t="str">
            <v>20003059558392</v>
          </cell>
          <cell r="D605">
            <v>44935.715543981481</v>
          </cell>
          <cell r="E605" t="str">
            <v>CONECEL</v>
          </cell>
          <cell r="F605" t="str">
            <v>DESPACHO</v>
          </cell>
          <cell r="G605" t="str">
            <v>NORMAL</v>
          </cell>
          <cell r="H605" t="str">
            <v xml:space="preserve">JONATHAN PATRICIO CALERO SANCHEZ / </v>
          </cell>
          <cell r="I605" t="str">
            <v>503939985</v>
          </cell>
          <cell r="J605" t="str">
            <v>LATACUNGA / LA MATRIZ / AV PANAMERICANA ELOY ALFARO Y EUGENIO ESPEJO EN CASA 2 PISO COLOR NARANAJA JUNTO AL PUENTE RIO CUTUCHI A UNA CUADRA DE LA FABRICA DON DIEGO</v>
          </cell>
          <cell r="K605" t="str">
            <v xml:space="preserve">992957025 /  </v>
          </cell>
          <cell r="M605" t="str">
            <v>LATACUNGA</v>
          </cell>
          <cell r="N605" t="str">
            <v>COTOPAXI</v>
          </cell>
          <cell r="O605" t="str">
            <v>LATACUNGA</v>
          </cell>
        </row>
        <row r="606">
          <cell r="A606" t="str">
            <v>20003057813933</v>
          </cell>
          <cell r="B606">
            <v>493204</v>
          </cell>
          <cell r="C606" t="str">
            <v>20003057813933</v>
          </cell>
          <cell r="D606">
            <v>44935.715543981481</v>
          </cell>
          <cell r="E606" t="str">
            <v>CONECEL</v>
          </cell>
          <cell r="F606" t="str">
            <v>DESPACHO</v>
          </cell>
          <cell r="G606" t="str">
            <v>NORMAL</v>
          </cell>
          <cell r="H606" t="str">
            <v xml:space="preserve">LUIS OMAR ALONZO ALAY / </v>
          </cell>
          <cell r="I606" t="str">
            <v>1352075533</v>
          </cell>
          <cell r="J606" t="str">
            <v>MANTA / MONTECRISTI / AV MANTA Y AV SANTA TERESITA EN CASA 1 PISO COLOR BLANCO MZ 15 ATRAS CENTRO VETERINARIO EL ARROYO Y 3 CDRA TERPEL MONTECRISTI A 2 CDRA MEDICED</v>
          </cell>
          <cell r="K606" t="str">
            <v xml:space="preserve">963296572 /  </v>
          </cell>
          <cell r="M606" t="str">
            <v>MANTA</v>
          </cell>
          <cell r="N606" t="str">
            <v>MANABI</v>
          </cell>
          <cell r="O606" t="str">
            <v>MANTA</v>
          </cell>
        </row>
        <row r="607">
          <cell r="A607" t="str">
            <v>20003052425759</v>
          </cell>
          <cell r="B607">
            <v>493203</v>
          </cell>
          <cell r="C607" t="str">
            <v>20003052425759</v>
          </cell>
          <cell r="D607">
            <v>44935.715543981481</v>
          </cell>
          <cell r="E607" t="str">
            <v>CONECEL</v>
          </cell>
          <cell r="F607" t="str">
            <v>DESPACHO</v>
          </cell>
          <cell r="G607" t="str">
            <v>NORMAL</v>
          </cell>
          <cell r="H607" t="str">
            <v xml:space="preserve">DOMENICA LUCRECIA PAREDES PUEBLA / </v>
          </cell>
          <cell r="I607" t="str">
            <v>1752253334</v>
          </cell>
          <cell r="J607" t="str">
            <v>QUITO / CONOCOTO / VISTA HERMOSA/ PASAJE SALVADOR AYENDE N3-199 Y CAMILO PONCE ENRIQUEZ CONJUNTO VISTA HERMOSA CASA 2</v>
          </cell>
          <cell r="K607" t="str">
            <v xml:space="preserve">984435955 /  </v>
          </cell>
          <cell r="L607" t="str">
            <v/>
          </cell>
          <cell r="M607" t="str">
            <v>QUITO</v>
          </cell>
          <cell r="N607" t="str">
            <v>PICHINCHA</v>
          </cell>
          <cell r="O607" t="str">
            <v>QUITO</v>
          </cell>
        </row>
        <row r="608">
          <cell r="A608" t="str">
            <v>20003057812962</v>
          </cell>
          <cell r="B608">
            <v>493202</v>
          </cell>
          <cell r="C608" t="str">
            <v>20003057812962</v>
          </cell>
          <cell r="D608">
            <v>44935.715543981481</v>
          </cell>
          <cell r="E608" t="str">
            <v>CONECEL</v>
          </cell>
          <cell r="F608" t="str">
            <v>DESPACHO</v>
          </cell>
          <cell r="G608" t="str">
            <v>NORMAL</v>
          </cell>
          <cell r="H608" t="str">
            <v xml:space="preserve">RONALD OSWALDO VEGA ONOFA / </v>
          </cell>
          <cell r="I608" t="str">
            <v>1719695932</v>
          </cell>
          <cell r="J608" t="str">
            <v>QUITO / SANGOLQUI / AV ABDON CALDERON Y RIO FRIO TRBJO CC TINARA 2DO PISO JUNTOA CHIFA LONG CHENG</v>
          </cell>
          <cell r="K608" t="str">
            <v xml:space="preserve">958715322 /  </v>
          </cell>
          <cell r="L608" t="str">
            <v/>
          </cell>
          <cell r="M608" t="str">
            <v>QUITO</v>
          </cell>
          <cell r="N608" t="str">
            <v>PICHINCHA</v>
          </cell>
          <cell r="O608" t="str">
            <v>QUITO</v>
          </cell>
        </row>
        <row r="609">
          <cell r="A609" t="str">
            <v>20003062129057</v>
          </cell>
          <cell r="B609">
            <v>493233</v>
          </cell>
          <cell r="C609" t="str">
            <v>20003062129057</v>
          </cell>
          <cell r="D609">
            <v>44935.715543981481</v>
          </cell>
          <cell r="E609" t="str">
            <v>CONECEL</v>
          </cell>
          <cell r="F609" t="str">
            <v>DESPACHO</v>
          </cell>
          <cell r="G609" t="str">
            <v>NORMAL</v>
          </cell>
          <cell r="H609" t="str">
            <v xml:space="preserve">ESTEBAN MUNOZ ANDERSEN / </v>
          </cell>
          <cell r="I609" t="str">
            <v>1722370705</v>
          </cell>
          <cell r="J609" t="str">
            <v>QUITO / CUMBAYA / BARRIO LUMBISI CLL: C. SAN FRANCISCO PINSHA S12-208 Y ALFONSO LAMINA CS CON PORTON DE MADERA Y BAMBOOJUNTO AL CONJUNTO MILANO</v>
          </cell>
          <cell r="K609" t="str">
            <v>962562846 /  998789849</v>
          </cell>
          <cell r="L609" t="str">
            <v/>
          </cell>
          <cell r="M609" t="str">
            <v>QUITO</v>
          </cell>
          <cell r="N609" t="str">
            <v>PICHINCHA</v>
          </cell>
          <cell r="O609" t="str">
            <v>QUITO</v>
          </cell>
        </row>
        <row r="610">
          <cell r="A610" t="str">
            <v>20003059603597</v>
          </cell>
          <cell r="B610">
            <v>493201</v>
          </cell>
          <cell r="C610" t="str">
            <v>20003059603597</v>
          </cell>
          <cell r="D610">
            <v>44935.715543981481</v>
          </cell>
          <cell r="E610" t="str">
            <v>CONECEL</v>
          </cell>
          <cell r="F610" t="str">
            <v>DESPACHO</v>
          </cell>
          <cell r="G610" t="str">
            <v>NORMAL</v>
          </cell>
          <cell r="H610" t="str">
            <v xml:space="preserve">SANDRA JEANNETH VELASTEGUI LOPEZ / </v>
          </cell>
          <cell r="I610" t="str">
            <v>1710336130</v>
          </cell>
          <cell r="J610" t="str">
            <v>QUITO / CARCELEN / MANUEL NAJAS OE1-346 Y JOAQUIN MACHENO EN EL EMPRESA TRAMACO EXPRESS DIAG A LA CASA DE LA JUSTICIA</v>
          </cell>
          <cell r="K610" t="str">
            <v>983030920 /  969198522</v>
          </cell>
          <cell r="L610" t="str">
            <v/>
          </cell>
          <cell r="M610" t="str">
            <v>QUITO</v>
          </cell>
          <cell r="N610" t="str">
            <v>PICHINCHA</v>
          </cell>
          <cell r="O610" t="str">
            <v>QUITO</v>
          </cell>
        </row>
        <row r="611">
          <cell r="A611" t="str">
            <v>20003059588799</v>
          </cell>
          <cell r="B611">
            <v>493232</v>
          </cell>
          <cell r="C611" t="str">
            <v>20003059588799</v>
          </cell>
          <cell r="D611">
            <v>44935.715543981481</v>
          </cell>
          <cell r="E611" t="str">
            <v>CONECEL</v>
          </cell>
          <cell r="F611" t="str">
            <v>DESPACHO</v>
          </cell>
          <cell r="G611" t="str">
            <v>NORMAL</v>
          </cell>
          <cell r="H611" t="str">
            <v xml:space="preserve">ELAINE LILIBETH BAGUI PERLAZA / </v>
          </cell>
          <cell r="I611" t="str">
            <v>805172756</v>
          </cell>
          <cell r="J611" t="str">
            <v>MACHALA / MACHALA / BARRIO FEDERICO PAEZ EN EL CENTRO DE SALUD FEDERICO PAEZ CALLE 5TA Y CALLE F DETRAS DE LA EMPRESA ELECTRICA</v>
          </cell>
          <cell r="K611" t="str">
            <v xml:space="preserve">989176078 /  </v>
          </cell>
          <cell r="M611" t="str">
            <v>MACHALA</v>
          </cell>
          <cell r="N611" t="str">
            <v>ELORO</v>
          </cell>
          <cell r="O611" t="str">
            <v>MACHALA</v>
          </cell>
        </row>
        <row r="612">
          <cell r="A612" t="str">
            <v>20003059583589</v>
          </cell>
          <cell r="B612">
            <v>493200</v>
          </cell>
          <cell r="C612" t="str">
            <v>20003059583589</v>
          </cell>
          <cell r="D612">
            <v>44935.715543981481</v>
          </cell>
          <cell r="E612" t="str">
            <v>CONECEL</v>
          </cell>
          <cell r="F612" t="str">
            <v>DESPACHO</v>
          </cell>
          <cell r="G612" t="str">
            <v>NORMAL</v>
          </cell>
          <cell r="H612" t="str">
            <v xml:space="preserve">SANDRA JEANNETH VELASTEGUI LOPEZ / </v>
          </cell>
          <cell r="I612" t="str">
            <v>1710336130</v>
          </cell>
          <cell r="J612" t="str">
            <v>QUITO / CARCELEN / MANUEL NAJAS OE1-346 Y JOAQUIN MACHENO EN EL EMPRESA TRAMACO EXPRESS DIAG A LA CASA DE LA JUSTICIA</v>
          </cell>
          <cell r="K612" t="str">
            <v>983030920 /  969198522</v>
          </cell>
          <cell r="L612" t="str">
            <v/>
          </cell>
          <cell r="M612" t="str">
            <v>QUITO</v>
          </cell>
          <cell r="N612" t="str">
            <v>PICHINCHA</v>
          </cell>
          <cell r="O612" t="str">
            <v>QUITO</v>
          </cell>
        </row>
        <row r="613">
          <cell r="A613" t="str">
            <v>20003058946539</v>
          </cell>
          <cell r="B613">
            <v>493231</v>
          </cell>
          <cell r="C613" t="str">
            <v>20003058946539</v>
          </cell>
          <cell r="D613">
            <v>44935.715543981481</v>
          </cell>
          <cell r="E613" t="str">
            <v>CONECEL</v>
          </cell>
          <cell r="F613" t="str">
            <v>DESPACHO</v>
          </cell>
          <cell r="G613" t="str">
            <v>NORMAL</v>
          </cell>
          <cell r="H613" t="str">
            <v xml:space="preserve">ANGELINE LUCIA CARTAGENA TEJADA / </v>
          </cell>
          <cell r="I613" t="str">
            <v>1312337411</v>
          </cell>
          <cell r="J613" t="str">
            <v>QUITO / COTOCOLLAO / EN EL CONJUNTO HABITACIONAL EL CARMEN AV BELLAVISTA Y DIEGO DE VASQUEZ CASA 28 DE 3 PISOS COLOR BLANCO</v>
          </cell>
          <cell r="K613" t="str">
            <v xml:space="preserve">999453545 /  </v>
          </cell>
          <cell r="L613" t="str">
            <v/>
          </cell>
          <cell r="M613" t="str">
            <v>QUITO</v>
          </cell>
          <cell r="N613" t="str">
            <v>PICHINCHA</v>
          </cell>
          <cell r="O613" t="str">
            <v>QUITO</v>
          </cell>
        </row>
        <row r="614">
          <cell r="A614" t="str">
            <v>20003057431831</v>
          </cell>
          <cell r="B614">
            <v>493199</v>
          </cell>
          <cell r="C614" t="str">
            <v>20003057431831</v>
          </cell>
          <cell r="D614">
            <v>44935.715543981481</v>
          </cell>
          <cell r="E614" t="str">
            <v>CONECEL</v>
          </cell>
          <cell r="F614" t="str">
            <v>DESPACHO</v>
          </cell>
          <cell r="G614" t="str">
            <v>NORMAL</v>
          </cell>
          <cell r="H614" t="str">
            <v>LILIAN ROCIO GOMEZ MIRANDA / ALISSON BRIGITH VILLAREAL AGUIRRE</v>
          </cell>
          <cell r="I614" t="str">
            <v>1716666134</v>
          </cell>
          <cell r="J614" t="str">
            <v>CUENCA / BELLAVISTA / CALLE JOSE IGNACIO CANELOS Y LUIS ARCENTALES CASA DE 3 PISOS COLOR AMARILLA CON PUERTA VERDE FRENTE AL GYM TROYA DIAGONAL A HIPER AGUAS MEDICINALES</v>
          </cell>
          <cell r="K614" t="str">
            <v>979022703 /  967504618</v>
          </cell>
          <cell r="L614" t="str">
            <v/>
          </cell>
          <cell r="M614" t="str">
            <v>CUENCA</v>
          </cell>
          <cell r="N614" t="str">
            <v>AZUAY</v>
          </cell>
          <cell r="O614" t="str">
            <v>CUENCA</v>
          </cell>
        </row>
        <row r="615">
          <cell r="A615" t="str">
            <v>20003055619808</v>
          </cell>
          <cell r="B615">
            <v>493230</v>
          </cell>
          <cell r="C615" t="str">
            <v>20003055619808</v>
          </cell>
          <cell r="D615">
            <v>44935.715543981481</v>
          </cell>
          <cell r="E615" t="str">
            <v>CONECEL</v>
          </cell>
          <cell r="F615" t="str">
            <v>DESPACHO</v>
          </cell>
          <cell r="G615" t="str">
            <v>NORMAL</v>
          </cell>
          <cell r="H615" t="str">
            <v xml:space="preserve">RAQUEL EVELINA LUCON RIVAS / </v>
          </cell>
          <cell r="I615" t="str">
            <v>920864808</v>
          </cell>
          <cell r="J615" t="str">
            <v>GUAYAQUIL / NUEVE DE OCTUBRE / AV TUNGURAHUA 504 Y 9 DE OCTUBRE EN LA EMPRESA ECUGENIUS EN EL SEGUNDO PISO A LOS ALTOS DEL CAJERO COOP OSCUS</v>
          </cell>
          <cell r="K615" t="str">
            <v xml:space="preserve">988884077 /  </v>
          </cell>
          <cell r="M615" t="str">
            <v>GUAYAQUIL</v>
          </cell>
          <cell r="N615" t="str">
            <v>GUAYAS</v>
          </cell>
          <cell r="O615" t="str">
            <v>GUAYAQUIL</v>
          </cell>
        </row>
        <row r="616">
          <cell r="A616" t="str">
            <v>20003058991285</v>
          </cell>
          <cell r="B616">
            <v>493198</v>
          </cell>
          <cell r="C616" t="str">
            <v>20003058991285</v>
          </cell>
          <cell r="D616">
            <v>44935.715543981481</v>
          </cell>
          <cell r="E616" t="str">
            <v>CONECEL</v>
          </cell>
          <cell r="F616" t="str">
            <v>DESPACHO</v>
          </cell>
          <cell r="G616" t="str">
            <v>NORMAL</v>
          </cell>
          <cell r="H616" t="str">
            <v xml:space="preserve">SUSANA PIEDAD REASCO RODRIGUEZ / </v>
          </cell>
          <cell r="I616" t="str">
            <v>702096991</v>
          </cell>
          <cell r="J616" t="str">
            <v>MACHALA / MACHALA / SECTOR SUR/HECTOR TORO Y OCTAVA ESTE EN LAVADORA ECOLOGICO A&amp;S 3 CUDRAS FAST FOOD HI CRUNCH CHIKEN &amp; FRIES Y 1 CADRA DISTRIBUIDORA DARPA</v>
          </cell>
          <cell r="K616" t="str">
            <v>963280706 /  995198159</v>
          </cell>
          <cell r="L616" t="str">
            <v/>
          </cell>
          <cell r="M616" t="str">
            <v>MACHALA</v>
          </cell>
          <cell r="N616" t="str">
            <v>ELORO</v>
          </cell>
          <cell r="O616" t="str">
            <v>MACHALA</v>
          </cell>
        </row>
        <row r="617">
          <cell r="A617" t="str">
            <v>20003061441017</v>
          </cell>
          <cell r="B617">
            <v>493229</v>
          </cell>
          <cell r="C617" t="str">
            <v>20003061441017</v>
          </cell>
          <cell r="D617">
            <v>44935.715543981481</v>
          </cell>
          <cell r="E617" t="str">
            <v>CONECEL</v>
          </cell>
          <cell r="F617" t="str">
            <v>DESPACHO</v>
          </cell>
          <cell r="G617" t="str">
            <v>NORMAL</v>
          </cell>
          <cell r="H617" t="str">
            <v xml:space="preserve">MARCO ANTONIO MARTINEZ ROCHA / </v>
          </cell>
          <cell r="I617" t="str">
            <v>1713623617</v>
          </cell>
          <cell r="J617" t="str">
            <v>QUITO / COTOCOLLAO / AV EMILIO BUSTAMANTE Y LIZARDO RUIZ CASA N165-193 DE 3 PISOS COLOR ROJO FRENTE A LA MECANICA ZURITA</v>
          </cell>
          <cell r="K617" t="str">
            <v xml:space="preserve">979107158 /  </v>
          </cell>
          <cell r="L617" t="str">
            <v/>
          </cell>
          <cell r="M617" t="str">
            <v>QUITO</v>
          </cell>
          <cell r="N617" t="str">
            <v>PICHINCHA</v>
          </cell>
          <cell r="O617" t="str">
            <v>QUITO</v>
          </cell>
        </row>
        <row r="618">
          <cell r="A618" t="str">
            <v>20003058935323</v>
          </cell>
          <cell r="B618">
            <v>493197</v>
          </cell>
          <cell r="C618" t="str">
            <v>20003058935323</v>
          </cell>
          <cell r="D618">
            <v>44935.715543981481</v>
          </cell>
          <cell r="E618" t="str">
            <v>CONECEL</v>
          </cell>
          <cell r="F618" t="str">
            <v>DESPACHO</v>
          </cell>
          <cell r="G618" t="str">
            <v>NORMAL</v>
          </cell>
          <cell r="H618" t="str">
            <v xml:space="preserve">MARILYN YERIMA PENA RODRIGUEZ / </v>
          </cell>
          <cell r="I618" t="str">
            <v>2.49712E+12</v>
          </cell>
          <cell r="J618" t="str">
            <v xml:space="preserve"> (EL ORO/MACHAL/MACHALA) AV 10 DE AGOSTO CON CALLE LOS ALGARROBOS FRENTE A LA ESCUELA LAS ARDILLITAS/EN LA EZQUINA HAY UN CAJERO DEL BANCO DEL BARRIO FRENTE AL CIA.</v>
          </cell>
          <cell r="K618" t="str">
            <v xml:space="preserve">963350640 /  </v>
          </cell>
          <cell r="M618" t="str">
            <v>MACHALA</v>
          </cell>
          <cell r="N618" t="str">
            <v>ELORO</v>
          </cell>
          <cell r="O618" t="str">
            <v>MACHALA</v>
          </cell>
        </row>
        <row r="619">
          <cell r="A619" t="str">
            <v>20003052429009</v>
          </cell>
          <cell r="B619">
            <v>493228</v>
          </cell>
          <cell r="C619" t="str">
            <v>20003052429009</v>
          </cell>
          <cell r="D619">
            <v>44935.715543981481</v>
          </cell>
          <cell r="E619" t="str">
            <v>CONECEL</v>
          </cell>
          <cell r="F619" t="str">
            <v>DESPACHO</v>
          </cell>
          <cell r="G619" t="str">
            <v>NORMAL</v>
          </cell>
          <cell r="H619" t="str">
            <v xml:space="preserve">VERONICA FERNANDA CHAVEZ HENRIQUEZ / </v>
          </cell>
          <cell r="I619" t="str">
            <v>1722006887</v>
          </cell>
          <cell r="J619" t="str">
            <v>QUITO / INAQUITO / CALLE INGLATERRA 12-71 Y AV REPUBLICA EN EL LABORATORIO MASALUD DIAOGNAL A LA CAMARA DE COMERCIO DE QUITO Y A GLOBALDENTAL</v>
          </cell>
          <cell r="K619" t="str">
            <v xml:space="preserve">984915282 /  </v>
          </cell>
          <cell r="L619" t="str">
            <v/>
          </cell>
          <cell r="M619" t="str">
            <v>QUITO</v>
          </cell>
          <cell r="N619" t="str">
            <v>PICHINCHA</v>
          </cell>
          <cell r="O619" t="str">
            <v>QUITO</v>
          </cell>
        </row>
        <row r="620">
          <cell r="A620" t="str">
            <v>20003058928196</v>
          </cell>
          <cell r="B620">
            <v>493196</v>
          </cell>
          <cell r="C620" t="str">
            <v>20003058928196</v>
          </cell>
          <cell r="D620">
            <v>44935.715543981481</v>
          </cell>
          <cell r="E620" t="str">
            <v>CONECEL</v>
          </cell>
          <cell r="F620" t="str">
            <v>DESPACHO</v>
          </cell>
          <cell r="G620" t="str">
            <v>NORMAL</v>
          </cell>
          <cell r="H620" t="str">
            <v xml:space="preserve">TANNIA JAZMIN MAGALLANES BAZAN / </v>
          </cell>
          <cell r="I620" t="str">
            <v>925913774</v>
          </cell>
          <cell r="J620" t="str">
            <v>LA LIBERTAD / LA LIBERTAD / BARRIO ELOY ALFARO AV ELEODORO SOLORZANO Y CALLE 17 EN CASA 1 PISO DE CANA ATRAS DE SUPER AKI</v>
          </cell>
          <cell r="K620" t="str">
            <v xml:space="preserve">963498149 /  </v>
          </cell>
          <cell r="L620" t="str">
            <v/>
          </cell>
          <cell r="M620" t="str">
            <v>LA LIBERTAD</v>
          </cell>
          <cell r="N620" t="str">
            <v>SANTAELENA</v>
          </cell>
          <cell r="O620" t="str">
            <v>LA LIBERTAD</v>
          </cell>
        </row>
        <row r="621">
          <cell r="A621" t="str">
            <v>20003058954163</v>
          </cell>
          <cell r="B621">
            <v>493184</v>
          </cell>
          <cell r="C621" t="str">
            <v>20003058954163</v>
          </cell>
          <cell r="D621">
            <v>44935.715532407405</v>
          </cell>
          <cell r="E621" t="str">
            <v>CONECEL</v>
          </cell>
          <cell r="F621" t="str">
            <v>DESPACHO</v>
          </cell>
          <cell r="G621" t="str">
            <v>NORMAL</v>
          </cell>
          <cell r="H621" t="str">
            <v xml:space="preserve">KEIDER GUILLERMO MACIAS DELGADO / </v>
          </cell>
          <cell r="I621" t="str">
            <v>1315049435</v>
          </cell>
          <cell r="J621" t="str">
            <v>CUENCA / EL SAGRARIO / CALLE MARIANO CUEVA Y GASPAR SANGURIMA EN CENTRO COMERCIAL BAHIA 9 DE OCTUBRE LOCAL 11 PLANTA BAJA</v>
          </cell>
          <cell r="K621" t="str">
            <v xml:space="preserve">964053991 /  </v>
          </cell>
          <cell r="L621" t="str">
            <v/>
          </cell>
          <cell r="M621" t="str">
            <v>CUENCA</v>
          </cell>
          <cell r="N621" t="str">
            <v>AZUAY</v>
          </cell>
          <cell r="O621" t="str">
            <v>CUENCA</v>
          </cell>
        </row>
        <row r="622">
          <cell r="A622" t="str">
            <v>20003054250577</v>
          </cell>
          <cell r="B622">
            <v>493183</v>
          </cell>
          <cell r="C622" t="str">
            <v>20003054250577</v>
          </cell>
          <cell r="D622">
            <v>44935.715532407405</v>
          </cell>
          <cell r="E622" t="str">
            <v>CONECEL</v>
          </cell>
          <cell r="F622" t="str">
            <v>DESPACHO</v>
          </cell>
          <cell r="G622" t="str">
            <v>NORMAL</v>
          </cell>
          <cell r="H622" t="str">
            <v xml:space="preserve">DENESIS PAOLA ANCHUNDIA ORTEGA / </v>
          </cell>
          <cell r="I622" t="str">
            <v>1729565109</v>
          </cell>
          <cell r="J622" t="str">
            <v>PORTOVIEJO / ANDRES DE VERA / CDLA NUEVA CALIFORNIA CASA N47 CALLE 1 Y SAN JOSE A UNA CUADRA DEL TECNIFRIO BRHAMA</v>
          </cell>
          <cell r="K622" t="str">
            <v xml:space="preserve">995431083 /  </v>
          </cell>
          <cell r="M622" t="str">
            <v>PORTOVIEJO</v>
          </cell>
          <cell r="N622" t="str">
            <v>MANABI</v>
          </cell>
          <cell r="O622" t="str">
            <v>PORTOVIEJO</v>
          </cell>
        </row>
        <row r="623">
          <cell r="A623" t="str">
            <v>20003057812560</v>
          </cell>
          <cell r="B623">
            <v>493182</v>
          </cell>
          <cell r="C623" t="str">
            <v>20003057812560</v>
          </cell>
          <cell r="D623">
            <v>44935.715532407405</v>
          </cell>
          <cell r="E623" t="str">
            <v>CONECEL</v>
          </cell>
          <cell r="F623" t="str">
            <v>DESPACHO</v>
          </cell>
          <cell r="G623" t="str">
            <v>NORMAL</v>
          </cell>
          <cell r="H623" t="str">
            <v xml:space="preserve">JUAN ANDRES JARAMILLO BARREIRO / </v>
          </cell>
          <cell r="I623" t="str">
            <v>750251852</v>
          </cell>
          <cell r="J623" t="str">
            <v>MACHALA / LA PROVIDENCIA / BARRIO EL TRIUNFO CALLE FRANCIA ENTRE BRASIL Y COLOMBIA DIAGONAL A LA CASA HYUYNDAI LOTE S2 EN EL EDIFICIO DE 5 PISOS BLANCO EN EL DPTO 2</v>
          </cell>
          <cell r="K623" t="str">
            <v xml:space="preserve">988694783 /  </v>
          </cell>
          <cell r="M623" t="str">
            <v>MACHALA</v>
          </cell>
          <cell r="N623" t="str">
            <v>ELORO</v>
          </cell>
          <cell r="O623" t="str">
            <v>MACHALA</v>
          </cell>
        </row>
        <row r="624">
          <cell r="A624" t="str">
            <v>CL_INVINT_010</v>
          </cell>
          <cell r="B624">
            <v>493179</v>
          </cell>
          <cell r="C624" t="str">
            <v>CL_INVINT_010</v>
          </cell>
          <cell r="D624">
            <v>44935.69840277778</v>
          </cell>
          <cell r="E624" t="str">
            <v>CONECEL_DOCUMENTOS</v>
          </cell>
          <cell r="F624" t="str">
            <v>DESPACHO</v>
          </cell>
          <cell r="H624" t="str">
            <v>NIEMES VERONICA</v>
          </cell>
          <cell r="J624" t="str">
            <v>CIUDADELA SANTA LEONOR MZ 6 SOLAR 17</v>
          </cell>
          <cell r="M624" t="str">
            <v>GUAYAQUIL</v>
          </cell>
        </row>
        <row r="625">
          <cell r="A625" t="str">
            <v>20003059522829</v>
          </cell>
          <cell r="B625">
            <v>492941</v>
          </cell>
          <cell r="C625" t="str">
            <v>20003059522829</v>
          </cell>
          <cell r="D625">
            <v>44935.56690972222</v>
          </cell>
          <cell r="E625" t="str">
            <v>CONECEL</v>
          </cell>
          <cell r="F625" t="str">
            <v>DESPACHO</v>
          </cell>
          <cell r="G625" t="str">
            <v>NORMAL</v>
          </cell>
          <cell r="H625" t="str">
            <v xml:space="preserve">VILLAMARIN CONDE JOSE PATRICIO </v>
          </cell>
          <cell r="I625" t="str">
            <v>1715147953</v>
          </cell>
          <cell r="J625" t="str">
            <v>ALEJANDRO PONCE BORJA/ PEDRO DE LA MOTA/ CASA M83-23/ CASA 3P COLOR BLANCO/ REF: PB CONSULTORIO MEDICO DENTAL ESTETIC DENTAL/ FRENTE MUEBLERIA JESSICA</v>
          </cell>
          <cell r="K625" t="str">
            <v>993546460/993546460</v>
          </cell>
          <cell r="L625" t="str">
            <v/>
          </cell>
          <cell r="M625" t="str">
            <v>QUITO</v>
          </cell>
          <cell r="N625" t="str">
            <v>PICHINCHA</v>
          </cell>
          <cell r="O625" t="str">
            <v>QUITO</v>
          </cell>
        </row>
        <row r="626">
          <cell r="A626" t="str">
            <v>20003059615880</v>
          </cell>
          <cell r="B626">
            <v>492940</v>
          </cell>
          <cell r="C626" t="str">
            <v>20003059615880</v>
          </cell>
          <cell r="D626">
            <v>44935.56690972222</v>
          </cell>
          <cell r="E626" t="str">
            <v>CONECEL</v>
          </cell>
          <cell r="F626" t="str">
            <v>DESPACHO</v>
          </cell>
          <cell r="G626" t="str">
            <v>NORMAL</v>
          </cell>
          <cell r="H626" t="str">
            <v xml:space="preserve">ARTIEDA SAONA TATIANA DEL PILAR </v>
          </cell>
          <cell r="I626" t="str">
            <v>1713296513</v>
          </cell>
          <cell r="J626" t="str">
            <v>CALLE GARCIA MORENO 106 A Y SARAHURCO SECTOR SANTA ROSA CASA COLOR VERDE</v>
          </cell>
          <cell r="K626" t="str">
            <v>995863383</v>
          </cell>
          <cell r="M626" t="str">
            <v>QUITO</v>
          </cell>
          <cell r="N626" t="str">
            <v>PICHINCHA</v>
          </cell>
          <cell r="O626" t="str">
            <v xml:space="preserve">QUITO </v>
          </cell>
        </row>
        <row r="627">
          <cell r="A627" t="str">
            <v>20003057370722</v>
          </cell>
          <cell r="B627">
            <v>492939</v>
          </cell>
          <cell r="C627" t="str">
            <v>20003057370722</v>
          </cell>
          <cell r="D627">
            <v>44935.56690972222</v>
          </cell>
          <cell r="E627" t="str">
            <v>CONECEL</v>
          </cell>
          <cell r="F627" t="str">
            <v>DESPACHO</v>
          </cell>
          <cell r="G627" t="str">
            <v>NORMAL</v>
          </cell>
          <cell r="H627" t="str">
            <v xml:space="preserve">RULL MIRANDA JAIME RICARDO </v>
          </cell>
          <cell r="I627" t="str">
            <v>1708447261</v>
          </cell>
          <cell r="J627" t="str">
            <v>CALLE MADRE SELVA 800 Y ELOY ALFARO TALLER URP PERFORMA REF DIG TECNI RADIADOR</v>
          </cell>
          <cell r="K627" t="str">
            <v>984889263/984121793</v>
          </cell>
          <cell r="L627" t="str">
            <v/>
          </cell>
          <cell r="M627" t="str">
            <v>QUITO</v>
          </cell>
          <cell r="N627" t="str">
            <v>PICHINCHA</v>
          </cell>
          <cell r="O627" t="str">
            <v>QUITO</v>
          </cell>
        </row>
        <row r="628">
          <cell r="A628" t="str">
            <v>20003057857535</v>
          </cell>
          <cell r="B628">
            <v>492938</v>
          </cell>
          <cell r="C628" t="str">
            <v>20003057857535</v>
          </cell>
          <cell r="D628">
            <v>44935.56690972222</v>
          </cell>
          <cell r="E628" t="str">
            <v>CONECEL</v>
          </cell>
          <cell r="F628" t="str">
            <v>DESPACHO</v>
          </cell>
          <cell r="G628" t="str">
            <v>NORMAL</v>
          </cell>
          <cell r="H628" t="str">
            <v>ALARCON BASTIDAS BRYAN MAURICIO</v>
          </cell>
          <cell r="I628" t="str">
            <v>1724706898</v>
          </cell>
          <cell r="J628" t="str">
            <v>CALLE ANTONIO BAQUERO Y CARLOS RODRIGUEZ CASA DE 2 PISO COLOR TOMATE Y LOCAL LOQUERARIA REF: JUNTO A UNA QUEBRADA</v>
          </cell>
          <cell r="K628" t="str">
            <v>995574909/995574909</v>
          </cell>
          <cell r="L628" t="str">
            <v/>
          </cell>
          <cell r="M628" t="str">
            <v>QUITO</v>
          </cell>
          <cell r="N628" t="str">
            <v>PICHINCHA</v>
          </cell>
          <cell r="O628" t="str">
            <v>QUITO</v>
          </cell>
        </row>
        <row r="629">
          <cell r="A629" t="str">
            <v>20003057825846</v>
          </cell>
          <cell r="B629">
            <v>492937</v>
          </cell>
          <cell r="C629" t="str">
            <v>20003057825846</v>
          </cell>
          <cell r="D629">
            <v>44935.56690972222</v>
          </cell>
          <cell r="E629" t="str">
            <v>CONECEL</v>
          </cell>
          <cell r="F629" t="str">
            <v>DESPACHO</v>
          </cell>
          <cell r="G629" t="str">
            <v>NORMAL</v>
          </cell>
          <cell r="H629" t="str">
            <v>VERGARA CUMBAL CLEVER ROOVER</v>
          </cell>
          <cell r="I629" t="str">
            <v>1713289823</v>
          </cell>
          <cell r="J629" t="str">
            <v>CALLE EL PORVENIR Y EL TELEGRAFO EDIFICIO BARI(NEW ENGLISH WORLD) N-39-109 AREA DE ADMINISTRACION REF A MEDIA CUADRA DEL CENTRO DE ESPECIALIDAD NUCLEAR CEN</v>
          </cell>
          <cell r="K629" t="str">
            <v>992583118/992583118</v>
          </cell>
          <cell r="L629" t="str">
            <v/>
          </cell>
          <cell r="M629" t="str">
            <v>QUITO</v>
          </cell>
          <cell r="N629" t="str">
            <v>PICHINCHA</v>
          </cell>
          <cell r="O629" t="str">
            <v>QUITO</v>
          </cell>
        </row>
        <row r="630">
          <cell r="A630" t="str">
            <v>20003057813753</v>
          </cell>
          <cell r="B630">
            <v>492936</v>
          </cell>
          <cell r="C630" t="str">
            <v>20003057813753</v>
          </cell>
          <cell r="D630">
            <v>44935.56690972222</v>
          </cell>
          <cell r="E630" t="str">
            <v>CONECEL</v>
          </cell>
          <cell r="F630" t="str">
            <v>DESPACHO</v>
          </cell>
          <cell r="G630" t="str">
            <v>NORMAL</v>
          </cell>
          <cell r="H630" t="str">
            <v>VALERO NAVA MARIALIX</v>
          </cell>
          <cell r="I630" t="str">
            <v>1756575609</v>
          </cell>
          <cell r="J630" t="str">
            <v>DE LOS NOGALES Y DE LOS CHAMBUROS E 13 224 EDIFICIO PRADOS DE SAN MATEO DPT 106 D TORRE D REF ENTRADA PRINCIPAL ES POR CALLE DE LOS NOGALES</v>
          </cell>
          <cell r="K630" t="str">
            <v>981507944/-</v>
          </cell>
          <cell r="L630" t="str">
            <v/>
          </cell>
          <cell r="M630" t="str">
            <v>QUITO</v>
          </cell>
          <cell r="N630" t="str">
            <v>PICHINCHA</v>
          </cell>
          <cell r="O630" t="str">
            <v>QUITO</v>
          </cell>
        </row>
        <row r="631">
          <cell r="A631" t="str">
            <v>20003057362432</v>
          </cell>
          <cell r="B631">
            <v>492935</v>
          </cell>
          <cell r="C631" t="str">
            <v>20003057362432</v>
          </cell>
          <cell r="D631">
            <v>44935.56690972222</v>
          </cell>
          <cell r="E631" t="str">
            <v>CONECEL</v>
          </cell>
          <cell r="F631" t="str">
            <v>DESPACHO</v>
          </cell>
          <cell r="G631" t="str">
            <v>NORMAL</v>
          </cell>
          <cell r="H631" t="str">
            <v xml:space="preserve">TARABATA CACUANGO EDISON ESTUARDO </v>
          </cell>
          <cell r="I631" t="str">
            <v>1720645058</v>
          </cell>
          <cell r="J631" t="str">
            <v>AV DUCHESELA 26-81 Y CLAVEL 1 FRENTE AL CONJUNTO SAN SEBASTIA ETAPA 3 EMPRESA BOTT DEL ECUADOR</v>
          </cell>
          <cell r="K631" t="str">
            <v>986253564/986253564</v>
          </cell>
          <cell r="L631" t="str">
            <v/>
          </cell>
          <cell r="M631" t="str">
            <v>QUITO</v>
          </cell>
          <cell r="N631" t="str">
            <v xml:space="preserve">PICHINCHA </v>
          </cell>
          <cell r="O631" t="str">
            <v>QUITO</v>
          </cell>
        </row>
        <row r="632">
          <cell r="A632" t="str">
            <v>20003057394195</v>
          </cell>
          <cell r="B632">
            <v>492934</v>
          </cell>
          <cell r="C632" t="str">
            <v>20003057394195</v>
          </cell>
          <cell r="D632">
            <v>44935.56690972222</v>
          </cell>
          <cell r="E632" t="str">
            <v>CONECEL</v>
          </cell>
          <cell r="F632" t="str">
            <v>DESPACHO</v>
          </cell>
          <cell r="G632" t="str">
            <v>NORMAL</v>
          </cell>
          <cell r="H632" t="str">
            <v>GRANDA SERNA JORDY JOSEPH</v>
          </cell>
          <cell r="I632" t="str">
            <v>1726500968</v>
          </cell>
          <cell r="J632" t="str">
            <v xml:space="preserve">AV. GRAL. RUMINAHUI Y AV SAN LUIS EN CENTRO COMERCIAL SAN LUIS SHOPPING ENTREGA EN EL LOCAL SUPER PACO </v>
          </cell>
          <cell r="K632" t="str">
            <v>0987037597-0984918358</v>
          </cell>
          <cell r="M632" t="str">
            <v>QUITO</v>
          </cell>
          <cell r="N632" t="str">
            <v xml:space="preserve">PICHINCHA </v>
          </cell>
          <cell r="O632" t="str">
            <v>QUITO</v>
          </cell>
        </row>
        <row r="633">
          <cell r="A633" t="str">
            <v>20003057864206</v>
          </cell>
          <cell r="B633">
            <v>492933</v>
          </cell>
          <cell r="C633" t="str">
            <v>20003057864206</v>
          </cell>
          <cell r="D633">
            <v>44935.56690972222</v>
          </cell>
          <cell r="E633" t="str">
            <v>CONECEL</v>
          </cell>
          <cell r="F633" t="str">
            <v>DESPACHO</v>
          </cell>
          <cell r="G633" t="str">
            <v>NORMAL</v>
          </cell>
          <cell r="H633" t="str">
            <v>TORO BRAVO PABLO XAVIER</v>
          </cell>
          <cell r="I633" t="str">
            <v>1718319559</v>
          </cell>
          <cell r="J633" t="str">
            <v xml:space="preserve">AV RIO AMAZONAS 477 Y VICENTE RAMON ROCA // TRABAJA EN EL EDIFICIO RIO AMAZONAS PISO 9 OFICINA 905 // DIAGONAL AL SWEET &amp; COFFEE EL 11/01/23 </v>
          </cell>
          <cell r="K633" t="str">
            <v>994039215/-</v>
          </cell>
          <cell r="L633" t="str">
            <v/>
          </cell>
          <cell r="M633" t="str">
            <v>QUITO</v>
          </cell>
          <cell r="N633" t="str">
            <v xml:space="preserve">PICHINCHA </v>
          </cell>
          <cell r="O633" t="str">
            <v>QUITO</v>
          </cell>
        </row>
        <row r="634">
          <cell r="A634" t="str">
            <v>CLDEV_SIM220189</v>
          </cell>
          <cell r="B634">
            <v>492932</v>
          </cell>
          <cell r="C634" t="str">
            <v>CLDEV_SIM220189</v>
          </cell>
          <cell r="D634">
            <v>44935.547731481478</v>
          </cell>
          <cell r="E634" t="str">
            <v>CONECEL_DOCUMENTOS</v>
          </cell>
          <cell r="F634" t="str">
            <v>DESPACHO</v>
          </cell>
          <cell r="G634" t="str">
            <v>NORMAL</v>
          </cell>
          <cell r="H634" t="str">
            <v>ROLANDO MORALES / MARIA SUNTAXI</v>
          </cell>
          <cell r="J634" t="str">
            <v>CIUDADELA SANTA LEONOR MZ 6 SOLAR 17</v>
          </cell>
          <cell r="M634" t="str">
            <v>GUAYAQUIL</v>
          </cell>
          <cell r="N634" t="str">
            <v>GUAYAQUIL</v>
          </cell>
          <cell r="O634" t="str">
            <v>GUAYAQUIL</v>
          </cell>
        </row>
        <row r="635">
          <cell r="A635" t="str">
            <v>CLDEV_SIM220196</v>
          </cell>
          <cell r="B635">
            <v>492931</v>
          </cell>
          <cell r="C635" t="str">
            <v>CLDEV_SIM220196</v>
          </cell>
          <cell r="D635">
            <v>44935.547731481478</v>
          </cell>
          <cell r="E635" t="str">
            <v>CONECEL_DOCUMENTOS</v>
          </cell>
          <cell r="F635" t="str">
            <v>DESPACHO</v>
          </cell>
          <cell r="G635" t="str">
            <v>NORMAL</v>
          </cell>
          <cell r="H635" t="str">
            <v>CRISTIAN ZAMBRANO / CAROLINA PEREZ</v>
          </cell>
          <cell r="J635" t="str">
            <v>AV. AMAZONAS N44-124 Y LUIS BARBERY, EDIFICIO COLOR BLANCO</v>
          </cell>
          <cell r="M635" t="str">
            <v>QUITO</v>
          </cell>
          <cell r="N635" t="str">
            <v xml:space="preserve">PICHINCHA </v>
          </cell>
          <cell r="O635" t="str">
            <v>QUITO</v>
          </cell>
        </row>
        <row r="636">
          <cell r="A636" t="str">
            <v>LDDGYEI0029</v>
          </cell>
          <cell r="B636">
            <v>492922</v>
          </cell>
          <cell r="C636" t="str">
            <v>LDDGYEI0029</v>
          </cell>
          <cell r="D636">
            <v>44935.531006944446</v>
          </cell>
          <cell r="E636" t="str">
            <v>CONECEL_DOCUMENTOS</v>
          </cell>
          <cell r="F636" t="str">
            <v>DESPACHO</v>
          </cell>
          <cell r="G636" t="str">
            <v>NORMAL</v>
          </cell>
          <cell r="H636" t="str">
            <v>Paola Loja /Conecel Reg</v>
          </cell>
          <cell r="I636" t="str">
            <v>0</v>
          </cell>
          <cell r="J636" t="str">
            <v>GYE - Centro Comercial Garzo centro-ACC</v>
          </cell>
          <cell r="K636" t="str">
            <v>993393277</v>
          </cell>
          <cell r="L636" t="str">
            <v/>
          </cell>
          <cell r="M636" t="str">
            <v>GUAYAQUIL</v>
          </cell>
          <cell r="N636" t="str">
            <v>GUAYAS</v>
          </cell>
          <cell r="O636" t="str">
            <v>GUAYAQUIL</v>
          </cell>
        </row>
        <row r="637">
          <cell r="A637" t="str">
            <v>LDDGYEH0029</v>
          </cell>
          <cell r="B637">
            <v>492921</v>
          </cell>
          <cell r="C637" t="str">
            <v>LDDGYEH0029</v>
          </cell>
          <cell r="D637">
            <v>44935.531006944446</v>
          </cell>
          <cell r="E637" t="str">
            <v>CONECEL_DOCUMENTOS</v>
          </cell>
          <cell r="F637" t="str">
            <v>DESPACHO</v>
          </cell>
          <cell r="G637" t="str">
            <v>NORMAL</v>
          </cell>
          <cell r="H637" t="str">
            <v>Lourdes Quinteros/OFC BRELDYNG</v>
          </cell>
          <cell r="I637" t="str">
            <v>0</v>
          </cell>
          <cell r="J637" t="str">
            <v>OFC BRELDYNG CALLE 7MO PASAJE 37ª Y V. EMILIO ROMERO, BODEGAS DE FERRETERIA ESPINOZA, bodega #8 (exactamente queda en la Juan Tanca Marengo km. 4.5 pasando la coca cola</v>
          </cell>
          <cell r="K637" t="str">
            <v>0</v>
          </cell>
          <cell r="L637" t="str">
            <v/>
          </cell>
          <cell r="M637" t="str">
            <v>GUAYAQUIL</v>
          </cell>
          <cell r="N637" t="str">
            <v>GUAYAS</v>
          </cell>
          <cell r="O637" t="str">
            <v>GUAYAQUIL</v>
          </cell>
        </row>
        <row r="638">
          <cell r="A638" t="str">
            <v>LDDGYEG0049</v>
          </cell>
          <cell r="B638">
            <v>492920</v>
          </cell>
          <cell r="C638" t="str">
            <v>LDDGYEG0049</v>
          </cell>
          <cell r="D638">
            <v>44935.531006944446</v>
          </cell>
          <cell r="E638" t="str">
            <v>CONECEL_DOCUMENTOS</v>
          </cell>
          <cell r="F638" t="str">
            <v>DESPACHO</v>
          </cell>
          <cell r="G638" t="str">
            <v>NORMAL</v>
          </cell>
          <cell r="H638" t="str">
            <v>GABRIELA SANDOVAL/PSG</v>
          </cell>
          <cell r="I638" t="str">
            <v>0</v>
          </cell>
          <cell r="J638" t="str">
            <v xml:space="preserve"> Gye:  Urdenor 2 - parque empresarial colon , edificio Coloncorp B mezanine atras de Netlife</v>
          </cell>
          <cell r="K638" t="str">
            <v>982033756</v>
          </cell>
          <cell r="L638" t="str">
            <v/>
          </cell>
          <cell r="M638" t="str">
            <v>GUAYAQUIL</v>
          </cell>
          <cell r="N638" t="str">
            <v>GUAYAS</v>
          </cell>
          <cell r="O638" t="str">
            <v>GUAYAQUIL</v>
          </cell>
        </row>
        <row r="639">
          <cell r="A639" t="str">
            <v>LDDGYEF0043</v>
          </cell>
          <cell r="B639">
            <v>492919</v>
          </cell>
          <cell r="C639" t="str">
            <v>LDDGYEF0043</v>
          </cell>
          <cell r="D639">
            <v>44935.531006944446</v>
          </cell>
          <cell r="E639" t="str">
            <v>CONECEL_DOCUMENTOS</v>
          </cell>
          <cell r="F639" t="str">
            <v>DESPACHO</v>
          </cell>
          <cell r="G639" t="str">
            <v>NORMAL</v>
          </cell>
          <cell r="H639" t="str">
            <v>TOMAS ANDRADE/GSO/ALG</v>
          </cell>
          <cell r="I639" t="str">
            <v>0</v>
          </cell>
          <cell r="J639" t="str">
            <v xml:space="preserve"> Gye:  Urdenor 2 - parque empresarial colon , edificio Coloncorp B mezanine atras de Netlife</v>
          </cell>
          <cell r="K639" t="str">
            <v>982033756</v>
          </cell>
          <cell r="L639" t="str">
            <v/>
          </cell>
          <cell r="M639" t="str">
            <v>GUAYAQUIL</v>
          </cell>
          <cell r="N639" t="str">
            <v>GUAYAS</v>
          </cell>
          <cell r="O639" t="str">
            <v>GUAYAQUIL</v>
          </cell>
        </row>
        <row r="640">
          <cell r="A640" t="str">
            <v>LDDUIOE0047</v>
          </cell>
          <cell r="B640">
            <v>492918</v>
          </cell>
          <cell r="C640" t="str">
            <v>LDDUIOE0047</v>
          </cell>
          <cell r="D640">
            <v>44935.531006944446</v>
          </cell>
          <cell r="E640" t="str">
            <v>CONECEL_DOCUMENTOS</v>
          </cell>
          <cell r="F640" t="str">
            <v>DESPACHO</v>
          </cell>
          <cell r="G640" t="str">
            <v>NORMAL</v>
          </cell>
          <cell r="H640" t="str">
            <v>MARIA FERNANDA MUNOZ/CANT</v>
          </cell>
          <cell r="I640" t="str">
            <v>0</v>
          </cell>
          <cell r="J640" t="str">
            <v xml:space="preserve">QUITO AV. 10 DE AGOSTO N34-601 Y JUAN PABLO SANZ </v>
          </cell>
          <cell r="K640" t="str">
            <v>998118542/979067498</v>
          </cell>
          <cell r="M640" t="str">
            <v>QUITO</v>
          </cell>
          <cell r="N640" t="str">
            <v xml:space="preserve">PICHINCHA </v>
          </cell>
          <cell r="O640" t="str">
            <v>QUITO</v>
          </cell>
        </row>
        <row r="641">
          <cell r="A641" t="str">
            <v>LDDUIOC0027</v>
          </cell>
          <cell r="B641">
            <v>492917</v>
          </cell>
          <cell r="C641" t="str">
            <v>LDDUIOC0027</v>
          </cell>
          <cell r="D641">
            <v>44935.531006944446</v>
          </cell>
          <cell r="E641" t="str">
            <v>CONECEL_DOCUMENTOS</v>
          </cell>
          <cell r="F641" t="str">
            <v>DESPACHO</v>
          </cell>
          <cell r="G641" t="str">
            <v>NORMAL</v>
          </cell>
          <cell r="H641" t="str">
            <v>YOEL RAMIREZ/ADT</v>
          </cell>
          <cell r="I641" t="str">
            <v>0</v>
          </cell>
          <cell r="J641" t="str">
            <v>QUITO: YANEZ PINZON Y COLON EDIFICIO RIGEL PISO 3</v>
          </cell>
          <cell r="K641" t="str">
            <v>961420773</v>
          </cell>
          <cell r="M641" t="str">
            <v>QUITO</v>
          </cell>
          <cell r="N641" t="str">
            <v xml:space="preserve">PICHINCHA </v>
          </cell>
          <cell r="O641" t="str">
            <v>QUITO</v>
          </cell>
        </row>
        <row r="642">
          <cell r="A642" t="str">
            <v>LDDGYEB0044</v>
          </cell>
          <cell r="B642">
            <v>492916</v>
          </cell>
          <cell r="C642" t="str">
            <v>LDDGYEB0044</v>
          </cell>
          <cell r="D642">
            <v>44935.531006944446</v>
          </cell>
          <cell r="E642" t="str">
            <v>CONECEL_DOCUMENTOS</v>
          </cell>
          <cell r="F642" t="str">
            <v>DESPACHO</v>
          </cell>
          <cell r="G642" t="str">
            <v>NORMAL</v>
          </cell>
          <cell r="H642" t="str">
            <v>Stephanie Perez ACC</v>
          </cell>
          <cell r="I642" t="str">
            <v>0</v>
          </cell>
          <cell r="J642" t="str">
            <v>GYE - Centro Comercial Garzo centro-ACC</v>
          </cell>
          <cell r="K642" t="str">
            <v>9399196442</v>
          </cell>
          <cell r="L642" t="str">
            <v/>
          </cell>
          <cell r="M642" t="str">
            <v>GUAYAQUIL</v>
          </cell>
          <cell r="N642" t="str">
            <v>GUAYAS</v>
          </cell>
          <cell r="O642" t="str">
            <v>GUAYAQUIL</v>
          </cell>
        </row>
        <row r="643">
          <cell r="A643" t="str">
            <v>LDDGYEA0043</v>
          </cell>
          <cell r="B643">
            <v>492915</v>
          </cell>
          <cell r="C643" t="str">
            <v>LDDGYEA0043</v>
          </cell>
          <cell r="D643">
            <v>44935.531006944446</v>
          </cell>
          <cell r="E643" t="str">
            <v>CONECEL_DOCUMENTOS</v>
          </cell>
          <cell r="F643" t="str">
            <v>DESPACHO</v>
          </cell>
          <cell r="G643" t="str">
            <v>NORMAL</v>
          </cell>
          <cell r="H643" t="str">
            <v>Stephanie Perez ACC/Paola Loja ACC-OPE Equipos</v>
          </cell>
          <cell r="I643" t="str">
            <v>0</v>
          </cell>
          <cell r="J643" t="str">
            <v>GYE - Centro Comercial Garzo centro-ACC/REGULARIZACIONES</v>
          </cell>
          <cell r="K643" t="str">
            <v>993393277</v>
          </cell>
          <cell r="L643" t="str">
            <v/>
          </cell>
          <cell r="M643" t="str">
            <v>GUAYAQUIL</v>
          </cell>
          <cell r="N643" t="str">
            <v>GUAYAS</v>
          </cell>
          <cell r="O643" t="str">
            <v>GUAYAQUIL</v>
          </cell>
        </row>
        <row r="644">
          <cell r="A644" t="str">
            <v>20003057404708</v>
          </cell>
          <cell r="B644">
            <v>492885</v>
          </cell>
          <cell r="C644" t="str">
            <v>20003057404708</v>
          </cell>
          <cell r="D644">
            <v>44935.514201388891</v>
          </cell>
          <cell r="E644" t="str">
            <v>CONECEL</v>
          </cell>
          <cell r="F644" t="str">
            <v>DESPACHO</v>
          </cell>
          <cell r="G644" t="str">
            <v>NORMAL</v>
          </cell>
          <cell r="H644" t="str">
            <v xml:space="preserve">EDISON JOSE MERO SOSA / </v>
          </cell>
          <cell r="I644" t="str">
            <v>1313554162</v>
          </cell>
          <cell r="J644" t="str">
            <v>MANTA / TARQUI / CALLE C.300 E4-619 Y AV 223 ATRAS DEL CENTRO DE SALUD 20 DE MAYO/A CUADRA Y MEDIA DEL PARQUE CIUDADELA 20 DE MAYO/CASA 2 PISO PORTON BLANCO</v>
          </cell>
          <cell r="K644" t="str">
            <v xml:space="preserve">963507128 /  </v>
          </cell>
          <cell r="M644" t="str">
            <v>MANTA</v>
          </cell>
          <cell r="N644" t="str">
            <v>MANABI</v>
          </cell>
          <cell r="O644" t="str">
            <v>MANTA</v>
          </cell>
        </row>
        <row r="645">
          <cell r="A645" t="str">
            <v>20003057406480</v>
          </cell>
          <cell r="B645">
            <v>492884</v>
          </cell>
          <cell r="C645" t="str">
            <v>20003057406480</v>
          </cell>
          <cell r="D645">
            <v>44935.514201388891</v>
          </cell>
          <cell r="E645" t="str">
            <v>CONECEL</v>
          </cell>
          <cell r="F645" t="str">
            <v>DESPACHO</v>
          </cell>
          <cell r="G645" t="str">
            <v>NORMAL</v>
          </cell>
          <cell r="H645" t="str">
            <v xml:space="preserve">CARLOS MIGUEL CANCHINGRE CAJAMARCA / </v>
          </cell>
          <cell r="I645" t="str">
            <v>1103314140</v>
          </cell>
          <cell r="J645" t="str">
            <v>LAGO AGRIO / NUEVA LOJA / CALLE 20 DE JUNIO Y VENEZUELA DIAGONAL CONSEJO ELECTORAL EN EMPRESA ELECTRICA ANUNCIARSE CON EL GUARDIA</v>
          </cell>
          <cell r="K645" t="str">
            <v xml:space="preserve">997830850 /  </v>
          </cell>
          <cell r="M645" t="str">
            <v>LAGO AGRIO</v>
          </cell>
          <cell r="N645" t="str">
            <v>SUCUMBIOS</v>
          </cell>
          <cell r="O645" t="str">
            <v>LAGO AGRIO</v>
          </cell>
        </row>
        <row r="646">
          <cell r="A646" t="str">
            <v>18026945</v>
          </cell>
          <cell r="B646">
            <v>492883</v>
          </cell>
          <cell r="C646" t="str">
            <v>18026945</v>
          </cell>
          <cell r="D646">
            <v>44935.514201388891</v>
          </cell>
          <cell r="E646" t="str">
            <v>CONECEL</v>
          </cell>
          <cell r="F646" t="str">
            <v>DESPACHO</v>
          </cell>
          <cell r="G646" t="str">
            <v>NORMAL</v>
          </cell>
          <cell r="H646" t="str">
            <v xml:space="preserve">PATRICIO JAVIER VERDEZOTO VASCO / </v>
          </cell>
          <cell r="I646" t="str">
            <v>2.01854E+11</v>
          </cell>
          <cell r="J646" t="str">
            <v>GUARANDA / GUARANDA / BARRIO VENTINILLA CALLE ANTIGUA COLOMBIA Y SELVA ALEGRE EN CASA 2 PISO COLOR AMARILLO N 207 ATRAS DE CRUZ ROJA DE GURANDA</v>
          </cell>
          <cell r="K646" t="str">
            <v>996598145 /  996810479</v>
          </cell>
          <cell r="M646" t="str">
            <v>GUARANDA</v>
          </cell>
          <cell r="N646" t="str">
            <v>BOLIVAR</v>
          </cell>
          <cell r="O646" t="str">
            <v>GUARANDA</v>
          </cell>
        </row>
        <row r="647">
          <cell r="A647" t="str">
            <v>20003058935120</v>
          </cell>
          <cell r="B647">
            <v>492882</v>
          </cell>
          <cell r="C647" t="str">
            <v>20003058935120</v>
          </cell>
          <cell r="D647">
            <v>44935.514201388891</v>
          </cell>
          <cell r="E647" t="str">
            <v>CONECEL</v>
          </cell>
          <cell r="F647" t="str">
            <v>DESPACHO</v>
          </cell>
          <cell r="G647" t="str">
            <v>NORMAL</v>
          </cell>
          <cell r="H647" t="str">
            <v>GENESIS YULEXI SABANDO MONTES / ROSA MARGARITA MONTES VALDIVIEZO</v>
          </cell>
          <cell r="I647" t="str">
            <v>1722561436</v>
          </cell>
          <cell r="J647" t="str">
            <v>SANTO DOMINGO / BOMBOLI / URB LUZ DEL DIA AV DE LOS COLONOS 851 Y AV ERNESTO PINTO A UNA CUADRA DE LA CASA COMUNAL/DIAGONAL A UNID. EDUC. JULIO JARAMILLO LAURIDO</v>
          </cell>
          <cell r="K647" t="str">
            <v xml:space="preserve">959051433 /  </v>
          </cell>
          <cell r="L647" t="str">
            <v/>
          </cell>
          <cell r="M647" t="str">
            <v>SANTO DOMINGO</v>
          </cell>
          <cell r="N647" t="str">
            <v>SANTODOMINGODELOSTSACHILAS</v>
          </cell>
          <cell r="O647" t="str">
            <v>SANTO DOMINGO</v>
          </cell>
        </row>
        <row r="648">
          <cell r="A648" t="str">
            <v>20003026554215_2</v>
          </cell>
          <cell r="B648">
            <v>492881</v>
          </cell>
          <cell r="C648" t="str">
            <v>20003026554215_2</v>
          </cell>
          <cell r="D648">
            <v>44935.514201388891</v>
          </cell>
          <cell r="E648" t="str">
            <v>CONECEL</v>
          </cell>
          <cell r="F648" t="str">
            <v>DESPACHO</v>
          </cell>
          <cell r="G648" t="str">
            <v>NORMAL</v>
          </cell>
          <cell r="H648" t="str">
            <v xml:space="preserve">NESTOR PATRICIO SAMANIEGO LAZO / </v>
          </cell>
          <cell r="I648" t="str">
            <v>106046063</v>
          </cell>
          <cell r="J648" t="str">
            <v>CUENCA / EL SAGRARIO / MARIANO CUEVA Y ANTONIO VEGA MUNOZ/ENTREGA COPERATIVA JEP/MEDIA CUADRA DE COMERCIAL JF/FTE FARMACIA SANTA MARTHA</v>
          </cell>
          <cell r="K648" t="str">
            <v xml:space="preserve">962166497 /  </v>
          </cell>
          <cell r="M648" t="str">
            <v>CUENCA</v>
          </cell>
          <cell r="N648" t="str">
            <v>AZUAY</v>
          </cell>
          <cell r="O648" t="str">
            <v>CUENCA</v>
          </cell>
        </row>
        <row r="649">
          <cell r="A649" t="str">
            <v>20003024018744</v>
          </cell>
          <cell r="B649">
            <v>492880</v>
          </cell>
          <cell r="C649" t="str">
            <v>20003024018744</v>
          </cell>
          <cell r="D649">
            <v>44935.514201388891</v>
          </cell>
          <cell r="E649" t="str">
            <v>CONECEL</v>
          </cell>
          <cell r="F649" t="str">
            <v>DESPACHO</v>
          </cell>
          <cell r="G649" t="str">
            <v>NORMAL</v>
          </cell>
          <cell r="H649" t="str">
            <v xml:space="preserve">VIANCA BETZABETH ALVAREZ GARCIA / </v>
          </cell>
          <cell r="I649" t="str">
            <v>940998693</v>
          </cell>
          <cell r="J649" t="str">
            <v>DURAN / ELOY ALFARO / AV. JAIME NEBOT VELASCO CDLA ABEL GILBERT PONTON 1/MZ 25 VILLA 2/2P BLANCA/A MEDIA CUADRA ESCUELA NINO EPECIAL IMPAL</v>
          </cell>
          <cell r="K649" t="str">
            <v>999614729 /  981362846</v>
          </cell>
          <cell r="M649" t="str">
            <v>DURAN</v>
          </cell>
          <cell r="N649" t="str">
            <v>GUAYAS</v>
          </cell>
          <cell r="O649" t="str">
            <v>DURAN</v>
          </cell>
        </row>
        <row r="650">
          <cell r="A650" t="str">
            <v>20003057823763</v>
          </cell>
          <cell r="B650">
            <v>492879</v>
          </cell>
          <cell r="C650" t="str">
            <v>20003057823763</v>
          </cell>
          <cell r="D650">
            <v>44935.514201388891</v>
          </cell>
          <cell r="E650" t="str">
            <v>CONECEL</v>
          </cell>
          <cell r="F650" t="str">
            <v>DESPACHO</v>
          </cell>
          <cell r="G650" t="str">
            <v>NORMAL</v>
          </cell>
          <cell r="H650" t="str">
            <v xml:space="preserve">KATHERINE MICHELLE ARAY CEDENO / </v>
          </cell>
          <cell r="I650" t="str">
            <v>1313263533</v>
          </cell>
          <cell r="J650" t="str">
            <v>CUENCA / TOTORACOCHA / TRABAJO OPTICAS NINEFIFTEEN 9-15 AV GONZALEZ SUAREZ LOCAL FRENTE A CC. MONAY SHOPPING</v>
          </cell>
          <cell r="K650" t="str">
            <v>968669062 /  995783179</v>
          </cell>
          <cell r="L650" t="str">
            <v/>
          </cell>
          <cell r="M650" t="str">
            <v>CUENCA</v>
          </cell>
          <cell r="N650" t="str">
            <v>AZUAY</v>
          </cell>
          <cell r="O650" t="str">
            <v>CUENCA</v>
          </cell>
        </row>
        <row r="651">
          <cell r="A651" t="str">
            <v>20003056453829</v>
          </cell>
          <cell r="B651">
            <v>492878</v>
          </cell>
          <cell r="C651" t="str">
            <v>20003056453829</v>
          </cell>
          <cell r="D651">
            <v>44935.514201388891</v>
          </cell>
          <cell r="E651" t="str">
            <v>CONECEL</v>
          </cell>
          <cell r="F651" t="str">
            <v>DESPACHO</v>
          </cell>
          <cell r="G651" t="str">
            <v>NORMAL</v>
          </cell>
          <cell r="H651" t="str">
            <v xml:space="preserve">FERNANDO VINICIO TITO ARIAS / </v>
          </cell>
          <cell r="I651" t="str">
            <v>1002673836</v>
          </cell>
          <cell r="J651" t="str">
            <v>IBARRA / SAGRARIO / LAS BUGANVILLAS Y LOS CLAVELES CASA NUMERO 2021 DE 1 PISO DE LADRILLO COLOR BLANCO ATRAS DE LA IGLESIA A UNA CUADRA DE PAPELERIA INESITA</v>
          </cell>
          <cell r="K651" t="str">
            <v xml:space="preserve">979024766 /  </v>
          </cell>
          <cell r="M651" t="str">
            <v>IBARRA</v>
          </cell>
          <cell r="N651" t="str">
            <v>IMBABURA</v>
          </cell>
          <cell r="O651" t="str">
            <v>IBARRA</v>
          </cell>
        </row>
        <row r="652">
          <cell r="A652" t="str">
            <v>20003058955686</v>
          </cell>
          <cell r="B652">
            <v>492877</v>
          </cell>
          <cell r="C652" t="str">
            <v>20003058955686</v>
          </cell>
          <cell r="D652">
            <v>44935.514201388891</v>
          </cell>
          <cell r="E652" t="str">
            <v>CONECEL</v>
          </cell>
          <cell r="F652" t="str">
            <v>DESPACHO</v>
          </cell>
          <cell r="G652" t="str">
            <v>NORMAL</v>
          </cell>
          <cell r="H652" t="str">
            <v xml:space="preserve">JACQUELINE JEANNETH OROSCO CORREA / </v>
          </cell>
          <cell r="I652" t="str">
            <v>1714897590</v>
          </cell>
          <cell r="J652" t="str">
            <v>QUITO / LA ECUATORIANA / CDLA IBARRA CALLE GREGORIO E INES JIMENEZ CASA S42-301 DE 3 PISOS COLOR VERDE A MEDIA CUADRA DE LA TIENDA SEBASTIAN</v>
          </cell>
          <cell r="K652" t="str">
            <v xml:space="preserve">963231682 /  </v>
          </cell>
          <cell r="L652" t="str">
            <v/>
          </cell>
          <cell r="M652" t="str">
            <v>QUITO</v>
          </cell>
          <cell r="N652" t="str">
            <v>PICHINCHA</v>
          </cell>
          <cell r="O652" t="str">
            <v>QUITO</v>
          </cell>
        </row>
        <row r="653">
          <cell r="A653" t="str">
            <v>20003058924623</v>
          </cell>
          <cell r="B653">
            <v>492876</v>
          </cell>
          <cell r="C653" t="str">
            <v>20003058924623</v>
          </cell>
          <cell r="D653">
            <v>44935.514201388891</v>
          </cell>
          <cell r="E653" t="str">
            <v>CONECEL</v>
          </cell>
          <cell r="F653" t="str">
            <v>DESPACHO</v>
          </cell>
          <cell r="G653" t="str">
            <v>NORMAL</v>
          </cell>
          <cell r="H653" t="str">
            <v xml:space="preserve">PEDRO JUNIOR RIVAS RIVAS / </v>
          </cell>
          <cell r="I653" t="str">
            <v>1720530557</v>
          </cell>
          <cell r="J653" t="str">
            <v>QUITO / SANGOLQUI / AV GENERAL ENRIQUEZ Y AV ILALO EN EL CENTRO COMERCIAL PLAZA DEL VALLE</v>
          </cell>
          <cell r="K653" t="str">
            <v xml:space="preserve">963680855 /  </v>
          </cell>
          <cell r="L653" t="str">
            <v/>
          </cell>
          <cell r="M653" t="str">
            <v>QUITO</v>
          </cell>
          <cell r="N653" t="str">
            <v>PICHINCHA</v>
          </cell>
          <cell r="O653" t="str">
            <v>QUITO</v>
          </cell>
        </row>
        <row r="654">
          <cell r="A654" t="str">
            <v>20003058960224</v>
          </cell>
          <cell r="B654">
            <v>492875</v>
          </cell>
          <cell r="C654" t="str">
            <v>20003058960224</v>
          </cell>
          <cell r="D654">
            <v>44935.514201388891</v>
          </cell>
          <cell r="E654" t="str">
            <v>CONECEL</v>
          </cell>
          <cell r="F654" t="str">
            <v>DESPACHO</v>
          </cell>
          <cell r="G654" t="str">
            <v>NORMAL</v>
          </cell>
          <cell r="H654" t="str">
            <v xml:space="preserve">EDUARDO FLORES GONZALO / </v>
          </cell>
          <cell r="I654" t="str">
            <v>501294128</v>
          </cell>
          <cell r="J654" t="str">
            <v>QUITO / CUMBAYA / BARRIO LA PRIMAVERA CALLE MIGUEL ANGEL Y LEONARDO DA VINCI EN LA EMPRESA DE ALUMINIO Y VIDRIO ALUTEC</v>
          </cell>
          <cell r="K654" t="str">
            <v xml:space="preserve">963946991 /  </v>
          </cell>
          <cell r="L654" t="str">
            <v/>
          </cell>
          <cell r="M654" t="str">
            <v>QUITO</v>
          </cell>
          <cell r="N654" t="str">
            <v>PICHINCHA</v>
          </cell>
          <cell r="O654" t="str">
            <v>QUITO</v>
          </cell>
        </row>
        <row r="655">
          <cell r="A655" t="str">
            <v>20003058947502</v>
          </cell>
          <cell r="B655">
            <v>492874</v>
          </cell>
          <cell r="C655" t="str">
            <v>20003058947502</v>
          </cell>
          <cell r="D655">
            <v>44935.514201388891</v>
          </cell>
          <cell r="E655" t="str">
            <v>CONECEL</v>
          </cell>
          <cell r="F655" t="str">
            <v>DESPACHO</v>
          </cell>
          <cell r="G655" t="str">
            <v>NORMAL</v>
          </cell>
          <cell r="H655" t="str">
            <v xml:space="preserve">FELICITA PILAR LARA ESCOBAR / </v>
          </cell>
          <cell r="I655" t="str">
            <v>922908165</v>
          </cell>
          <cell r="J655" t="str">
            <v xml:space="preserve">(GUAYAS/DAULE/DAULE) CALLE PADRE JUAN BAUTISTA AGUIRRE CON CARLOS MATAMOROS JARA REF: ENTRADA DEL MALECON 26 DE NOVIEMBRE/A MEDIA CDRA DEL COMISARIATO DEL CONSTRUCTOR DE DAULE/ AL COSTADO DE DEPOSITO </v>
          </cell>
          <cell r="K655" t="str">
            <v xml:space="preserve">963474826 /  </v>
          </cell>
          <cell r="M655" t="str">
            <v>DAULE</v>
          </cell>
          <cell r="N655" t="str">
            <v>GUAYAS</v>
          </cell>
          <cell r="O655" t="str">
            <v>DAULE</v>
          </cell>
        </row>
        <row r="656">
          <cell r="A656" t="str">
            <v>20003057860311</v>
          </cell>
          <cell r="B656">
            <v>492873</v>
          </cell>
          <cell r="C656" t="str">
            <v>20003057860311</v>
          </cell>
          <cell r="D656">
            <v>44935.514201388891</v>
          </cell>
          <cell r="E656" t="str">
            <v>CONECEL</v>
          </cell>
          <cell r="F656" t="str">
            <v>DESPACHO</v>
          </cell>
          <cell r="G656" t="str">
            <v>NORMAL</v>
          </cell>
          <cell r="H656" t="str">
            <v xml:space="preserve">CARLOS MAURICIO CHASILOA HARO / </v>
          </cell>
          <cell r="I656" t="str">
            <v>603569518</v>
          </cell>
          <cell r="J656" t="str">
            <v>RIOBAMBA / LIZARZABURU / EDIFICIO BANCO GUAYAQUIL AV PRIMERA CONSTITUYENTE N26-36 Y AV GARCIA MORENO JUNTO AL CORTE PROVINCIAL DE JUSTICIA</v>
          </cell>
          <cell r="K656" t="str">
            <v xml:space="preserve">984110238 /  </v>
          </cell>
          <cell r="L656" t="str">
            <v/>
          </cell>
          <cell r="M656" t="str">
            <v>RIOBAMBA</v>
          </cell>
          <cell r="N656" t="str">
            <v>CHIMBORAZO</v>
          </cell>
          <cell r="O656" t="str">
            <v>RIOBAMBA</v>
          </cell>
        </row>
        <row r="657">
          <cell r="A657" t="str">
            <v>20003057404794</v>
          </cell>
          <cell r="B657">
            <v>492872</v>
          </cell>
          <cell r="C657" t="str">
            <v>20003057404794</v>
          </cell>
          <cell r="D657">
            <v>44935.514201388891</v>
          </cell>
          <cell r="E657" t="str">
            <v>CONECEL</v>
          </cell>
          <cell r="F657" t="str">
            <v>DESPACHO</v>
          </cell>
          <cell r="G657" t="str">
            <v>NORMAL</v>
          </cell>
          <cell r="H657" t="str">
            <v xml:space="preserve">MONICA DEL ROCIO PLAZA PATINO / </v>
          </cell>
          <cell r="I657" t="str">
            <v>101842748</v>
          </cell>
          <cell r="J657" t="str">
            <v>AMBATO / SAN FRANCISCO / JUAN LEON MERA Y SIMON BOLIVAR RECIBEN EN LA LIBRERIA BIBLICA JUNTO A LA COOP PASTAZA</v>
          </cell>
          <cell r="K657" t="str">
            <v>984240006 /  209842400</v>
          </cell>
          <cell r="L657" t="str">
            <v/>
          </cell>
          <cell r="M657" t="str">
            <v>AMBATO</v>
          </cell>
          <cell r="N657" t="str">
            <v>TUNGURAHUA</v>
          </cell>
          <cell r="O657" t="str">
            <v>AMBATO</v>
          </cell>
        </row>
        <row r="658">
          <cell r="A658" t="str">
            <v>20003057417260</v>
          </cell>
          <cell r="B658">
            <v>492871</v>
          </cell>
          <cell r="C658" t="str">
            <v>20003057417260</v>
          </cell>
          <cell r="D658">
            <v>44935.514201388891</v>
          </cell>
          <cell r="E658" t="str">
            <v>CONECEL</v>
          </cell>
          <cell r="F658" t="str">
            <v>DESPACHO</v>
          </cell>
          <cell r="G658" t="str">
            <v>NORMAL</v>
          </cell>
          <cell r="H658" t="str">
            <v xml:space="preserve">VIVIANA MONSERRATE VILLAPRADO FALCONES / </v>
          </cell>
          <cell r="I658" t="str">
            <v>923134274</v>
          </cell>
          <cell r="J658" t="str">
            <v>LA LIBERTAD / LA LIBERTAD / CDLA LAS ACACIAS/C27 E VILLA 2 COLOR CREMA 1 PISO PUNTO DE REFERENCIA UN CUADRA ANTES CLUB PUERTO RICO</v>
          </cell>
          <cell r="K658" t="str">
            <v xml:space="preserve">967349980 /  </v>
          </cell>
          <cell r="M658" t="str">
            <v>LA LIBERTAD</v>
          </cell>
          <cell r="N658" t="str">
            <v>SANTAELENA</v>
          </cell>
          <cell r="O658" t="str">
            <v>LA LIBERTAD</v>
          </cell>
        </row>
        <row r="659">
          <cell r="A659" t="str">
            <v>20003057396421</v>
          </cell>
          <cell r="B659">
            <v>492870</v>
          </cell>
          <cell r="C659" t="str">
            <v>20003057396421</v>
          </cell>
          <cell r="D659">
            <v>44935.514201388891</v>
          </cell>
          <cell r="E659" t="str">
            <v>CONECEL</v>
          </cell>
          <cell r="F659" t="str">
            <v>DESPACHO</v>
          </cell>
          <cell r="G659" t="str">
            <v>NORMAL</v>
          </cell>
          <cell r="H659" t="str">
            <v xml:space="preserve">GABRIELA RENATTA MORBIONI PALLAROSO / </v>
          </cell>
          <cell r="I659" t="str">
            <v>926314493</v>
          </cell>
          <cell r="J659" t="str">
            <v>MACHALA / MACHALA / ROCAFUERTE Y JUNIN EN EL EDIFICIO JB /A UNA CUADRA DEL EDIFICIO LUXUR CONSULTORIO 103</v>
          </cell>
          <cell r="K659" t="str">
            <v xml:space="preserve">961196742 /  </v>
          </cell>
          <cell r="L659" t="str">
            <v/>
          </cell>
          <cell r="M659" t="str">
            <v>MACHALA</v>
          </cell>
          <cell r="N659" t="str">
            <v>ELORO</v>
          </cell>
          <cell r="O659" t="str">
            <v>MACHALA</v>
          </cell>
        </row>
        <row r="660">
          <cell r="A660" t="str">
            <v>20003058919279</v>
          </cell>
          <cell r="B660">
            <v>492869</v>
          </cell>
          <cell r="C660" t="str">
            <v>20003058919279</v>
          </cell>
          <cell r="D660">
            <v>44935.514201388891</v>
          </cell>
          <cell r="E660" t="str">
            <v>CONECEL</v>
          </cell>
          <cell r="F660" t="str">
            <v>DESPACHO</v>
          </cell>
          <cell r="G660" t="str">
            <v>NORMAL</v>
          </cell>
          <cell r="H660" t="str">
            <v xml:space="preserve">PAOLA CAROLINA BALDEON ESTEVEZ / </v>
          </cell>
          <cell r="I660" t="str">
            <v>1750359208</v>
          </cell>
          <cell r="J660" t="str">
            <v>QUITO / TUMBACO / AV INTEOCEANICA Y OSWALDO GUAYASAMIN JUNTO AL TIA Y AL BANCO PICHINCHA EN LA FARMACIA MEDICITY</v>
          </cell>
          <cell r="K660" t="str">
            <v>964059805 /  998874246</v>
          </cell>
          <cell r="L660" t="str">
            <v/>
          </cell>
          <cell r="M660" t="str">
            <v>QUITO</v>
          </cell>
          <cell r="N660" t="str">
            <v>PICHINCHA</v>
          </cell>
          <cell r="O660" t="str">
            <v>QUITO</v>
          </cell>
        </row>
        <row r="661">
          <cell r="A661" t="str">
            <v>20003058959180</v>
          </cell>
          <cell r="B661">
            <v>492868</v>
          </cell>
          <cell r="C661" t="str">
            <v>20003058959180</v>
          </cell>
          <cell r="D661">
            <v>44935.514201388891</v>
          </cell>
          <cell r="E661" t="str">
            <v>CONECEL</v>
          </cell>
          <cell r="F661" t="str">
            <v>DESPACHO</v>
          </cell>
          <cell r="G661" t="str">
            <v>NORMAL</v>
          </cell>
          <cell r="H661" t="str">
            <v xml:space="preserve">MARIA FERNANDA GUALCO TITUNA / </v>
          </cell>
          <cell r="I661" t="str">
            <v>1723512362</v>
          </cell>
          <cell r="J661" t="str">
            <v>QUITO / CALACALI / BARRIO LOS REYES CALLE GUAYAQUIL Y CORDOVA CASA OE6-72 CASA DE UN PISO COLOR NEGRO A UNA CUADRA DE UN TALLER DE CERRAJERIA</v>
          </cell>
          <cell r="K661" t="str">
            <v xml:space="preserve">987007032 /  </v>
          </cell>
          <cell r="L661" t="str">
            <v/>
          </cell>
          <cell r="M661" t="str">
            <v>QUITO</v>
          </cell>
          <cell r="N661" t="str">
            <v>PICHINCHA</v>
          </cell>
          <cell r="O661" t="str">
            <v>QUITO</v>
          </cell>
        </row>
        <row r="662">
          <cell r="A662" t="str">
            <v>20003057833887</v>
          </cell>
          <cell r="B662">
            <v>492867</v>
          </cell>
          <cell r="C662" t="str">
            <v>20003057833887</v>
          </cell>
          <cell r="D662">
            <v>44935.514201388891</v>
          </cell>
          <cell r="E662" t="str">
            <v>CONECEL</v>
          </cell>
          <cell r="F662" t="str">
            <v>DESPACHO</v>
          </cell>
          <cell r="G662" t="str">
            <v>NORMAL</v>
          </cell>
          <cell r="H662" t="str">
            <v xml:space="preserve">ADRIAN ALEJANDRO GUERRERO ESCOBAR / </v>
          </cell>
          <cell r="I662" t="str">
            <v>1751409853</v>
          </cell>
          <cell r="J662" t="str">
            <v>GUAYAQUIL / CHONGON / KM 23 VIA A LA COSTA EN LA URBANIZACION CIUDAD EL OLIMPO ETAPA 2 MZ 625 DIAGONAL A LA FARMACIA ABC</v>
          </cell>
          <cell r="K662" t="str">
            <v>958745997 /  959712474</v>
          </cell>
          <cell r="M662" t="str">
            <v>GUAYAQUIL</v>
          </cell>
          <cell r="N662" t="str">
            <v>GUAYAS</v>
          </cell>
          <cell r="O662" t="str">
            <v>GUAYAQUIL</v>
          </cell>
        </row>
        <row r="663">
          <cell r="A663" t="str">
            <v>20003058947089</v>
          </cell>
          <cell r="B663">
            <v>492866</v>
          </cell>
          <cell r="C663" t="str">
            <v>20003058947089</v>
          </cell>
          <cell r="D663">
            <v>44935.514201388891</v>
          </cell>
          <cell r="E663" t="str">
            <v>CONECEL</v>
          </cell>
          <cell r="F663" t="str">
            <v>DESPACHO</v>
          </cell>
          <cell r="G663" t="str">
            <v>NORMAL</v>
          </cell>
          <cell r="H663" t="str">
            <v xml:space="preserve">JORGE LUIS SILGADO DIAZ / </v>
          </cell>
          <cell r="I663" t="str">
            <v>965972490</v>
          </cell>
          <cell r="J663" t="str">
            <v>DAULE / LA AURORA / URBANIZACION MILAN ETAPA ALTA GRACIA MZ 7 VLL 16 CASA DE DOS PISOS COLOR CREMA A UNA CUADRA DE LA PLAZA MILAN</v>
          </cell>
          <cell r="K663" t="str">
            <v>963948249 /  990547628</v>
          </cell>
          <cell r="M663" t="str">
            <v>DAULE</v>
          </cell>
          <cell r="N663" t="str">
            <v>GUAYAS</v>
          </cell>
          <cell r="O663" t="str">
            <v>DAULE</v>
          </cell>
        </row>
        <row r="664">
          <cell r="A664" t="str">
            <v>20003057835134</v>
          </cell>
          <cell r="B664">
            <v>492865</v>
          </cell>
          <cell r="C664" t="str">
            <v>20003057835134</v>
          </cell>
          <cell r="D664">
            <v>44935.514201388891</v>
          </cell>
          <cell r="E664" t="str">
            <v>CONECEL</v>
          </cell>
          <cell r="F664" t="str">
            <v>DESPACHO</v>
          </cell>
          <cell r="G664" t="str">
            <v>NORMAL</v>
          </cell>
          <cell r="H664" t="str">
            <v xml:space="preserve">MARIA EMILIA VARELA MURIEL / </v>
          </cell>
          <cell r="I664" t="str">
            <v>1722739420</v>
          </cell>
          <cell r="J664" t="str">
            <v>QUITO / ALANGASI / CALLE CANARIO Y RIO CURARAY EN EL CONJUNTO EL DESCANSO CASA 1 PREGUNTAR EN LA GARITA</v>
          </cell>
          <cell r="K664" t="str">
            <v xml:space="preserve">996144236 /  </v>
          </cell>
          <cell r="L664" t="str">
            <v/>
          </cell>
          <cell r="M664" t="str">
            <v>QUITO</v>
          </cell>
          <cell r="N664" t="str">
            <v>PICHINCHA</v>
          </cell>
          <cell r="O664" t="str">
            <v>QUITO</v>
          </cell>
        </row>
        <row r="665">
          <cell r="A665" t="str">
            <v>20003058956299</v>
          </cell>
          <cell r="B665">
            <v>492864</v>
          </cell>
          <cell r="C665" t="str">
            <v>20003058956299</v>
          </cell>
          <cell r="D665">
            <v>44935.514201388891</v>
          </cell>
          <cell r="E665" t="str">
            <v>CONECEL</v>
          </cell>
          <cell r="F665" t="str">
            <v>DESPACHO</v>
          </cell>
          <cell r="G665" t="str">
            <v>NORMAL</v>
          </cell>
          <cell r="H665" t="str">
            <v xml:space="preserve">PABLO GUSTAVO UCHUARI QUINONEZ / </v>
          </cell>
          <cell r="I665" t="str">
            <v>1726603739</v>
          </cell>
          <cell r="J665" t="str">
            <v>QUITO / COTOCOLLAO / CLL MACHALA Y DIEGO DE ARCOS COJUNTO SAN PEDRO CLAVEL DIAGONAL A PELUQUERIA Y EDIFICIO VERDE ENTREGAR SI ES POSIBLE A PARTIR DE LAS 4</v>
          </cell>
          <cell r="K665" t="str">
            <v xml:space="preserve">995526244 /  </v>
          </cell>
          <cell r="M665" t="str">
            <v>QUITO</v>
          </cell>
          <cell r="N665" t="str">
            <v>PICHINCHA</v>
          </cell>
          <cell r="O665" t="str">
            <v>QUITO</v>
          </cell>
        </row>
        <row r="666">
          <cell r="A666" t="str">
            <v>20003057869789</v>
          </cell>
          <cell r="B666">
            <v>492863</v>
          </cell>
          <cell r="C666" t="str">
            <v>20003057869789</v>
          </cell>
          <cell r="D666">
            <v>44935.514201388891</v>
          </cell>
          <cell r="E666" t="str">
            <v>CONECEL</v>
          </cell>
          <cell r="F666" t="str">
            <v>DESPACHO</v>
          </cell>
          <cell r="G666" t="str">
            <v>NORMAL</v>
          </cell>
          <cell r="H666" t="str">
            <v xml:space="preserve">KARINA MARIBEL ORTEGA LOZANO / </v>
          </cell>
          <cell r="I666" t="str">
            <v>1714988985</v>
          </cell>
          <cell r="J666" t="str">
            <v>QUITO / ATAHUALPA / AV TENIENTE HUDO ORTIZ S11-138/ Y PEDRO CAPIRO CS CON FARMACIA/FRENTE DE LA ESTACION DE BOMBEROS NUM 7 SUBOFICIAL JUAN CRUZ HIDALGO</v>
          </cell>
          <cell r="K666" t="str">
            <v xml:space="preserve">963610429 /  </v>
          </cell>
          <cell r="M666" t="str">
            <v>QUITO</v>
          </cell>
          <cell r="N666" t="str">
            <v>PICHINCHA</v>
          </cell>
          <cell r="O666" t="str">
            <v>QUITO</v>
          </cell>
        </row>
        <row r="667">
          <cell r="A667" t="str">
            <v>20003057815130</v>
          </cell>
          <cell r="B667">
            <v>492894</v>
          </cell>
          <cell r="C667" t="str">
            <v>20003057815130</v>
          </cell>
          <cell r="D667">
            <v>44935.514201388891</v>
          </cell>
          <cell r="E667" t="str">
            <v>CONECEL</v>
          </cell>
          <cell r="F667" t="str">
            <v>DESPACHO</v>
          </cell>
          <cell r="G667" t="str">
            <v>NORMAL</v>
          </cell>
          <cell r="H667" t="str">
            <v xml:space="preserve">ONER LEONARDO RODRIGUEZ CHILA / </v>
          </cell>
          <cell r="I667" t="str">
            <v>804377695</v>
          </cell>
          <cell r="J667" t="str">
            <v>ESMERALDAS / 5DEAGOSTO / CALLE EUGENIO ESPEJO Y ELOY ALFARO EN LA UNIVERSIDAD CATOLICA EN EL AREA DE SEGURIDAD ENTRANDO POR EL DON BOSCO</v>
          </cell>
          <cell r="K667" t="str">
            <v xml:space="preserve">988627853 /  </v>
          </cell>
          <cell r="L667" t="str">
            <v/>
          </cell>
          <cell r="M667" t="str">
            <v>ESMERALDAS</v>
          </cell>
          <cell r="N667" t="str">
            <v>ESMERALDAS</v>
          </cell>
          <cell r="O667" t="str">
            <v>ESMERALDAS</v>
          </cell>
        </row>
        <row r="668">
          <cell r="A668" t="str">
            <v>20003057843965</v>
          </cell>
          <cell r="B668">
            <v>492862</v>
          </cell>
          <cell r="C668" t="str">
            <v>20003057843965</v>
          </cell>
          <cell r="D668">
            <v>44935.514201388891</v>
          </cell>
          <cell r="E668" t="str">
            <v>CONECEL</v>
          </cell>
          <cell r="F668" t="str">
            <v>DESPACHO</v>
          </cell>
          <cell r="G668" t="str">
            <v>NORMAL</v>
          </cell>
          <cell r="H668" t="str">
            <v xml:space="preserve">MARIA RUIZ MOROCHO / </v>
          </cell>
          <cell r="I668" t="str">
            <v>1710930692</v>
          </cell>
          <cell r="J668" t="str">
            <v>QUITO / COMITE DEL PUEBLO / AV CARLOS FOTINES Y ANTONIO FABARA CS 2P CREMA /A UNA CUADRA DE MECANICO DE ERICK A 2CDRAS DE LA CLINICA</v>
          </cell>
          <cell r="K668" t="str">
            <v xml:space="preserve">998777060 /  </v>
          </cell>
          <cell r="M668" t="str">
            <v>QUITO</v>
          </cell>
          <cell r="N668" t="str">
            <v>PICHINCHA</v>
          </cell>
          <cell r="O668" t="str">
            <v>QUITO</v>
          </cell>
        </row>
        <row r="669">
          <cell r="A669" t="str">
            <v>20003058928314</v>
          </cell>
          <cell r="B669">
            <v>492893</v>
          </cell>
          <cell r="C669" t="str">
            <v>20003058928314</v>
          </cell>
          <cell r="D669">
            <v>44935.514201388891</v>
          </cell>
          <cell r="E669" t="str">
            <v>CONECEL</v>
          </cell>
          <cell r="F669" t="str">
            <v>DESPACHO</v>
          </cell>
          <cell r="G669" t="str">
            <v>NORMAL</v>
          </cell>
          <cell r="H669" t="str">
            <v xml:space="preserve">VICENTE ESTEBAN MENDEZ ROJAS / </v>
          </cell>
          <cell r="I669" t="str">
            <v>105322598</v>
          </cell>
          <cell r="J669" t="str">
            <v>CUENCA / SAN SEBASTIAN / CALLE EMILIO AREVALO Y MIGUEL HEREDIA EN CASA 2 PISOS COLOR BLANCA AL FONDO REF CALLE SIN SALIDA AL FONDO A UNA CUADRA DE BIO SPA</v>
          </cell>
          <cell r="K669" t="str">
            <v xml:space="preserve">979033641 /  </v>
          </cell>
          <cell r="M669" t="str">
            <v>CUENCA</v>
          </cell>
          <cell r="N669" t="str">
            <v>AZUAY</v>
          </cell>
          <cell r="O669" t="str">
            <v>CUENCA</v>
          </cell>
        </row>
        <row r="670">
          <cell r="A670" t="str">
            <v>20003044746927_1</v>
          </cell>
          <cell r="B670">
            <v>492861</v>
          </cell>
          <cell r="C670" t="str">
            <v>20003044746927_1</v>
          </cell>
          <cell r="D670">
            <v>44935.514201388891</v>
          </cell>
          <cell r="E670" t="str">
            <v>CONECEL</v>
          </cell>
          <cell r="F670" t="str">
            <v>DESPACHO</v>
          </cell>
          <cell r="G670" t="str">
            <v>NORMAL</v>
          </cell>
          <cell r="H670" t="str">
            <v xml:space="preserve">OMAR ALEJANDRO JAMI GUERRERO / </v>
          </cell>
          <cell r="I670" t="str">
            <v>1756215453</v>
          </cell>
          <cell r="J670" t="str">
            <v>QUITO / LA ECUATORIANA / CLL GERMANICO JARRIN Y OE 9A/ CS 2P A ESPALDAS DE EMP. PUBL. METROP. D RASTRO QUITO/2 CDRAS DE LA TIENDA DON ALBERT</v>
          </cell>
          <cell r="K670" t="str">
            <v>995033009 /  984646145</v>
          </cell>
          <cell r="M670" t="str">
            <v>QUITO</v>
          </cell>
          <cell r="N670" t="str">
            <v>PICHINCHA</v>
          </cell>
          <cell r="O670" t="str">
            <v>QUITO</v>
          </cell>
        </row>
        <row r="671">
          <cell r="A671" t="str">
            <v>20003057822914</v>
          </cell>
          <cell r="B671">
            <v>492892</v>
          </cell>
          <cell r="C671" t="str">
            <v>20003057822914</v>
          </cell>
          <cell r="D671">
            <v>44935.514201388891</v>
          </cell>
          <cell r="E671" t="str">
            <v>CONECEL</v>
          </cell>
          <cell r="F671" t="str">
            <v>DESPACHO</v>
          </cell>
          <cell r="G671" t="str">
            <v>NORMAL</v>
          </cell>
          <cell r="H671" t="str">
            <v xml:space="preserve">HUGO XAVIER DAZA URRESTA / </v>
          </cell>
          <cell r="I671" t="str">
            <v>1001729571</v>
          </cell>
          <cell r="J671" t="str">
            <v xml:space="preserve">IBARRA / SAGRARIO / AV CRISTOBAL TOBAR ZUBIA 449 Y AV CRISTOBAL DE TROYA SECTOR REDONDEL DE LA MADRE CIA MAQUIAGRO LIMITAD COLOR LADRILLO REJAS GRIS FRENTE GASOLINERA P ECUADOR CLIENTE ESTA HASTA LAS </v>
          </cell>
          <cell r="K671" t="str">
            <v xml:space="preserve">964035506 /  </v>
          </cell>
          <cell r="L671" t="str">
            <v/>
          </cell>
          <cell r="M671" t="str">
            <v>IBARRA</v>
          </cell>
          <cell r="N671" t="str">
            <v>IMBABURA</v>
          </cell>
          <cell r="O671" t="str">
            <v>IBARRA</v>
          </cell>
        </row>
        <row r="672">
          <cell r="A672" t="str">
            <v>20003057833239</v>
          </cell>
          <cell r="B672">
            <v>492860</v>
          </cell>
          <cell r="C672" t="str">
            <v>20003057833239</v>
          </cell>
          <cell r="D672">
            <v>44935.514201388891</v>
          </cell>
          <cell r="E672" t="str">
            <v>CONECEL</v>
          </cell>
          <cell r="F672" t="str">
            <v>DESPACHO</v>
          </cell>
          <cell r="G672" t="str">
            <v>NORMAL</v>
          </cell>
          <cell r="H672" t="str">
            <v xml:space="preserve">SHIOMARA JAHASIEL AYALA VASQUEZ / </v>
          </cell>
          <cell r="I672" t="str">
            <v>1751895960</v>
          </cell>
          <cell r="J672" t="str">
            <v>QUITO / POMASQUI / GABRIEL GARCIA MORENO 1701/ y AV MANUEL CORDOVA GALARZA/CASA DE DOS PISOS COLOR ROSADO A LADO DEL RESTAURANT PESCADO FRITO EN LENA ELENITA</v>
          </cell>
          <cell r="K672" t="str">
            <v>983011149 /  95875550</v>
          </cell>
          <cell r="L672" t="str">
            <v/>
          </cell>
          <cell r="M672" t="str">
            <v>QUITO</v>
          </cell>
          <cell r="N672" t="str">
            <v>PICHINCHA</v>
          </cell>
          <cell r="O672" t="str">
            <v>QUITO</v>
          </cell>
        </row>
        <row r="673">
          <cell r="A673" t="str">
            <v>20003057366457</v>
          </cell>
          <cell r="B673">
            <v>492891</v>
          </cell>
          <cell r="C673" t="str">
            <v>20003057366457</v>
          </cell>
          <cell r="D673">
            <v>44935.514201388891</v>
          </cell>
          <cell r="E673" t="str">
            <v>CONECEL</v>
          </cell>
          <cell r="F673" t="str">
            <v>DESPACHO</v>
          </cell>
          <cell r="G673" t="str">
            <v>NORMAL</v>
          </cell>
          <cell r="H673" t="str">
            <v xml:space="preserve">EDSON PAOLO CALDERON CABEZAS / </v>
          </cell>
          <cell r="I673" t="str">
            <v>703909341</v>
          </cell>
          <cell r="J673" t="str">
            <v>MACHALA / MACHALA / CIUDADELA LA AURORA CALLE LAS ACACIAS Y 3ERA AVENIDA EN CASA ESQUINERA 2 PISO COLOR BEIGE DIAGONAL A CANCHA MULTI A UNA CUADRA DE IGLESIA MARIA AUXILIADORA</v>
          </cell>
          <cell r="K673" t="str">
            <v xml:space="preserve">996141089 /  </v>
          </cell>
          <cell r="M673" t="str">
            <v>MACHALA</v>
          </cell>
          <cell r="N673" t="str">
            <v>ELORO</v>
          </cell>
          <cell r="O673" t="str">
            <v>MACHALA</v>
          </cell>
        </row>
        <row r="674">
          <cell r="A674" t="str">
            <v>20003056473306</v>
          </cell>
          <cell r="B674">
            <v>492859</v>
          </cell>
          <cell r="C674" t="str">
            <v>20003056473306</v>
          </cell>
          <cell r="D674">
            <v>44935.514201388891</v>
          </cell>
          <cell r="E674" t="str">
            <v>CONECEL</v>
          </cell>
          <cell r="F674" t="str">
            <v>DESPACHO</v>
          </cell>
          <cell r="G674" t="str">
            <v>NORMAL</v>
          </cell>
          <cell r="H674" t="str">
            <v xml:space="preserve">CECIVEL DEL ROCIO MENESES JAITA / </v>
          </cell>
          <cell r="I674" t="str">
            <v>1713315842</v>
          </cell>
          <cell r="J674" t="str">
            <v>QUITO / EL CONDADO / AV MARISCAL SUCRE Y JHON F KENNEDY EN UNA CASA DE DOS PISOS N71-877 FRENTE A LA DISTRIBUIDORA DE HIERRO DISMAYEL</v>
          </cell>
          <cell r="K674" t="str">
            <v xml:space="preserve">962568734 /  </v>
          </cell>
          <cell r="M674" t="str">
            <v>QUITO</v>
          </cell>
          <cell r="N674" t="str">
            <v>PICHINCHA</v>
          </cell>
          <cell r="O674" t="str">
            <v>QUITO</v>
          </cell>
        </row>
        <row r="675">
          <cell r="A675" t="str">
            <v>18026903</v>
          </cell>
          <cell r="B675">
            <v>492890</v>
          </cell>
          <cell r="C675" t="str">
            <v>18026903</v>
          </cell>
          <cell r="D675">
            <v>44935.514201388891</v>
          </cell>
          <cell r="E675" t="str">
            <v>CONECEL</v>
          </cell>
          <cell r="F675" t="str">
            <v>DESPACHO</v>
          </cell>
          <cell r="G675" t="str">
            <v>NORMAL</v>
          </cell>
          <cell r="H675" t="str">
            <v xml:space="preserve">CARMEN MARCELA CALLE SEMINARIO / </v>
          </cell>
          <cell r="I675" t="str">
            <v>103586616</v>
          </cell>
          <cell r="J675" t="str">
            <v>CUENCA / SUCRE / BARRIO LAS DELICIAS/CESAR DAVILA Y AV 10 DE AGOSTO EN CASA 555 2 PISO COLOR DURAZNO FRENTE AL PARQUE LAS DELICIAS</v>
          </cell>
          <cell r="K675" t="str">
            <v xml:space="preserve">992096919 /  </v>
          </cell>
          <cell r="L675" t="str">
            <v/>
          </cell>
          <cell r="M675" t="str">
            <v>CUENCA</v>
          </cell>
          <cell r="N675" t="str">
            <v>AZUAY</v>
          </cell>
          <cell r="O675" t="str">
            <v>CUENCA</v>
          </cell>
        </row>
        <row r="676">
          <cell r="A676" t="str">
            <v>20003057857608</v>
          </cell>
          <cell r="B676">
            <v>492858</v>
          </cell>
          <cell r="C676" t="str">
            <v>20003057857608</v>
          </cell>
          <cell r="D676">
            <v>44935.514201388891</v>
          </cell>
          <cell r="E676" t="str">
            <v>CONECEL</v>
          </cell>
          <cell r="F676" t="str">
            <v>DESPACHO</v>
          </cell>
          <cell r="G676" t="str">
            <v>NORMAL</v>
          </cell>
          <cell r="H676" t="str">
            <v xml:space="preserve">GABRIELA ALEXANDRA CESPEDES RAMIREZ / </v>
          </cell>
          <cell r="I676" t="str">
            <v>1726879834</v>
          </cell>
          <cell r="J676" t="str">
            <v>QUITO / LA ARGELIA / CALLE PEANA S16-526 Y CAGUASQUI FRENTE A LA LICORERIA LA HUECA DEL GORDO CASA DE DOS PISOS COLOR BLANCO</v>
          </cell>
          <cell r="K676" t="str">
            <v>983958381 /  988218465</v>
          </cell>
          <cell r="L676" t="str">
            <v/>
          </cell>
          <cell r="M676" t="str">
            <v>QUITO</v>
          </cell>
          <cell r="N676" t="str">
            <v>PICHINCHA</v>
          </cell>
          <cell r="O676" t="str">
            <v>QUITO</v>
          </cell>
        </row>
        <row r="677">
          <cell r="A677" t="str">
            <v>20003057417600</v>
          </cell>
          <cell r="B677">
            <v>492889</v>
          </cell>
          <cell r="C677" t="str">
            <v>20003057417600</v>
          </cell>
          <cell r="D677">
            <v>44935.514201388891</v>
          </cell>
          <cell r="E677" t="str">
            <v>CONECEL</v>
          </cell>
          <cell r="F677" t="str">
            <v>DESPACHO</v>
          </cell>
          <cell r="G677" t="str">
            <v>NORMAL</v>
          </cell>
          <cell r="H677" t="str">
            <v xml:space="preserve">FRANCISCO DAVID LOPEZ GUALLI / </v>
          </cell>
          <cell r="I677" t="str">
            <v>650383995</v>
          </cell>
          <cell r="J677" t="str">
            <v>RIOBAMBA / LIZARZABURU / AV 10 DE AGOSTO Y PURUHA EN LA FARMACIA CRUZ AZUL DIAGONAL AL MUNDO ANIMAL</v>
          </cell>
          <cell r="K677" t="str">
            <v>988359668 /  993955150</v>
          </cell>
          <cell r="M677" t="str">
            <v>RIOBAMBA</v>
          </cell>
          <cell r="N677" t="str">
            <v>CHIMBORAZO</v>
          </cell>
          <cell r="O677" t="str">
            <v>RIOBAMBA</v>
          </cell>
        </row>
        <row r="678">
          <cell r="A678" t="str">
            <v>20003057812500</v>
          </cell>
          <cell r="B678">
            <v>492857</v>
          </cell>
          <cell r="C678" t="str">
            <v>20003057812500</v>
          </cell>
          <cell r="D678">
            <v>44935.514201388891</v>
          </cell>
          <cell r="E678" t="str">
            <v>CONECEL</v>
          </cell>
          <cell r="F678" t="str">
            <v>DESPACHO</v>
          </cell>
          <cell r="G678" t="str">
            <v>NORMAL</v>
          </cell>
          <cell r="H678" t="str">
            <v xml:space="preserve">PAULA RIVADENEIRA GONZALEZ / </v>
          </cell>
          <cell r="I678" t="str">
            <v>1003521133</v>
          </cell>
          <cell r="J678" t="str">
            <v>QUITO / MARISCAL SUCRE / AV 12 DE OCTUBRE Y CRISTOBAL COLON EN EL EDIFICIO BOREAL OFICINA 2-24 EN LA PLAZA ARTIGAS</v>
          </cell>
          <cell r="K678" t="str">
            <v>995715868 /  999268081</v>
          </cell>
          <cell r="L678" t="str">
            <v/>
          </cell>
          <cell r="M678" t="str">
            <v>QUITO</v>
          </cell>
          <cell r="N678" t="str">
            <v>PICHINCHA</v>
          </cell>
          <cell r="O678" t="str">
            <v>QUITO</v>
          </cell>
        </row>
        <row r="679">
          <cell r="A679" t="str">
            <v>20003057835745</v>
          </cell>
          <cell r="B679">
            <v>492888</v>
          </cell>
          <cell r="C679" t="str">
            <v>20003057835745</v>
          </cell>
          <cell r="D679">
            <v>44935.514201388891</v>
          </cell>
          <cell r="E679" t="str">
            <v>CONECEL</v>
          </cell>
          <cell r="F679" t="str">
            <v>DESPACHO</v>
          </cell>
          <cell r="G679" t="str">
            <v>NORMAL</v>
          </cell>
          <cell r="H679" t="str">
            <v xml:space="preserve">DIEGO ANDRES PONCE MONTA / </v>
          </cell>
          <cell r="I679" t="str">
            <v>1726041104</v>
          </cell>
          <cell r="J679" t="str">
            <v>QUITO / CONOCOTO / AV CAMILO PONCE ENRIQUEZ Y LIZARDO GARCIA DIAGONAL A LA LUBRICADORA Y LAVADORA VALLE HERMOSO CASA DE UN PISO ENLUCIDA</v>
          </cell>
          <cell r="K679" t="str">
            <v>962711264 /  959529130</v>
          </cell>
          <cell r="L679" t="str">
            <v/>
          </cell>
          <cell r="M679" t="str">
            <v>QUITO</v>
          </cell>
          <cell r="N679" t="str">
            <v>PICHINCHA</v>
          </cell>
          <cell r="O679" t="str">
            <v>QUITO</v>
          </cell>
        </row>
        <row r="680">
          <cell r="A680" t="str">
            <v>20003057806483</v>
          </cell>
          <cell r="B680">
            <v>492856</v>
          </cell>
          <cell r="C680" t="str">
            <v>20003057806483</v>
          </cell>
          <cell r="D680">
            <v>44935.514201388891</v>
          </cell>
          <cell r="E680" t="str">
            <v>CONECEL</v>
          </cell>
          <cell r="F680" t="str">
            <v>DESPACHO</v>
          </cell>
          <cell r="G680" t="str">
            <v>NORMAL</v>
          </cell>
          <cell r="H680" t="str">
            <v xml:space="preserve">WILMER DARIO ROBALINO ROBALINO / </v>
          </cell>
          <cell r="I680" t="str">
            <v>1723247126</v>
          </cell>
          <cell r="J680" t="str">
            <v>QUITO / PONCEANO / AV GALO PLAZA LASSO N79-309 Y SEBASTIAN MORENO EN TOYOTA ECUADOR A UNA CUADRA DE PINTULAC</v>
          </cell>
          <cell r="K680" t="str">
            <v>995963231 /  999071211</v>
          </cell>
          <cell r="L680" t="str">
            <v/>
          </cell>
          <cell r="M680" t="str">
            <v>QUITO</v>
          </cell>
          <cell r="N680" t="str">
            <v>PICHINCHA</v>
          </cell>
          <cell r="O680" t="str">
            <v>QUITO</v>
          </cell>
        </row>
        <row r="681">
          <cell r="A681" t="str">
            <v>20003048943737</v>
          </cell>
          <cell r="B681">
            <v>492887</v>
          </cell>
          <cell r="C681" t="str">
            <v>20003048943737</v>
          </cell>
          <cell r="D681">
            <v>44935.514201388891</v>
          </cell>
          <cell r="E681" t="str">
            <v>CONECEL</v>
          </cell>
          <cell r="F681" t="str">
            <v>DESPACHO</v>
          </cell>
          <cell r="G681" t="str">
            <v>NORMAL</v>
          </cell>
          <cell r="H681" t="str">
            <v xml:space="preserve">GABRIELA NATALY TUBON GUACHI / </v>
          </cell>
          <cell r="I681" t="str">
            <v>502981699</v>
          </cell>
          <cell r="J681" t="str">
            <v>LATACUNGA / IGNACIO FLORES / BARRIO LA LAGUNA CALLE PUTZALAHUA ENTRE PEDRO BOUGER Y PJE GIRASOLES EN CASA 2 PISO COLOR AMARILLO A 50 MTS DE LA LICORERA EL GRAN LICOR</v>
          </cell>
          <cell r="K681" t="str">
            <v xml:space="preserve">999071027 /  </v>
          </cell>
          <cell r="M681" t="str">
            <v>LATACUNGA</v>
          </cell>
          <cell r="N681" t="str">
            <v>COTOPAXI</v>
          </cell>
          <cell r="O681" t="str">
            <v>LATACUNGA</v>
          </cell>
        </row>
        <row r="682">
          <cell r="A682" t="str">
            <v>20003057825532</v>
          </cell>
          <cell r="B682">
            <v>492886</v>
          </cell>
          <cell r="C682" t="str">
            <v>20003057825532</v>
          </cell>
          <cell r="D682">
            <v>44935.514201388891</v>
          </cell>
          <cell r="E682" t="str">
            <v>CONECEL</v>
          </cell>
          <cell r="F682" t="str">
            <v>DESPACHO</v>
          </cell>
          <cell r="G682" t="str">
            <v>NORMAL</v>
          </cell>
          <cell r="H682" t="str">
            <v xml:space="preserve">DIANA VALENTINA CEDENO MIRANDA / </v>
          </cell>
          <cell r="I682" t="str">
            <v>1351811193</v>
          </cell>
          <cell r="J682" t="str">
            <v>PORTOVIEJO / 12 DE MARZO / AV RICAURTE Y JOAQUIN RAMIREZ/CASA 1 PISO COLOR BLANCA REJAS NEGRAS DIAGONAL A VETERINARIA MALU PETS</v>
          </cell>
          <cell r="K682" t="str">
            <v>963960014 /  996267180</v>
          </cell>
          <cell r="M682" t="str">
            <v>PORTOVIEJO</v>
          </cell>
          <cell r="N682" t="str">
            <v>MANABI</v>
          </cell>
          <cell r="O682" t="str">
            <v>PORTOVIEJO</v>
          </cell>
        </row>
        <row r="683">
          <cell r="A683" t="str">
            <v>20003053226795</v>
          </cell>
          <cell r="B683">
            <v>492855</v>
          </cell>
          <cell r="C683" t="str">
            <v>20003053226795</v>
          </cell>
          <cell r="D683">
            <v>44935.512256944443</v>
          </cell>
          <cell r="E683" t="str">
            <v>BRELDYNG</v>
          </cell>
          <cell r="F683" t="str">
            <v>DESPACHO</v>
          </cell>
          <cell r="G683" t="str">
            <v>NORMAL</v>
          </cell>
          <cell r="H683" t="str">
            <v>JUAN CARLOS AGUILAR ALVEAR</v>
          </cell>
          <cell r="I683" t="str">
            <v>1721638383</v>
          </cell>
          <cell r="J683" t="str">
            <v>PICHINCHA / QUITO / INAQUITO / 6 DE DICIEMBRE / SN / TOMAS DE BERLANGA / NUEVO CENTRO COMERCIAL RIOCENTRO PRIMER PS LOCAL SKECHERS ESQUINERO DE VIDRO REF:LADO DE SWEET &amp; COFFEE</v>
          </cell>
          <cell r="K683" t="str">
            <v>991201972</v>
          </cell>
          <cell r="M683" t="str">
            <v>QUITO</v>
          </cell>
          <cell r="N683" t="str">
            <v xml:space="preserve"> PICHINCHA </v>
          </cell>
          <cell r="O683" t="str">
            <v>QUITO</v>
          </cell>
        </row>
        <row r="684">
          <cell r="A684" t="str">
            <v>20003057371009</v>
          </cell>
          <cell r="B684">
            <v>492854</v>
          </cell>
          <cell r="C684" t="str">
            <v>20003057371009</v>
          </cell>
          <cell r="D684">
            <v>44935.512256944443</v>
          </cell>
          <cell r="E684" t="str">
            <v>BRELDYNG</v>
          </cell>
          <cell r="F684" t="str">
            <v>DESPACHO</v>
          </cell>
          <cell r="G684" t="str">
            <v>NORMAL</v>
          </cell>
          <cell r="H684" t="str">
            <v>CARLOS ALBERTO LASCANO REDROVAN</v>
          </cell>
          <cell r="I684" t="str">
            <v>1715680458</v>
          </cell>
          <cell r="J684" t="str">
            <v>PICHINCHA / QUITO / SOLANDA / CALLE DE LA TORRE / S20-131 / TILALO / CONJUNTO ALBERTO VALENCIA CASA DE 3PS FTE AL PLAY LAND PARK</v>
          </cell>
          <cell r="K684" t="str">
            <v>984282782</v>
          </cell>
          <cell r="M684" t="str">
            <v>QUITO</v>
          </cell>
          <cell r="N684" t="str">
            <v xml:space="preserve"> PICHINCHA </v>
          </cell>
          <cell r="O684" t="str">
            <v>QUITO</v>
          </cell>
        </row>
        <row r="685">
          <cell r="A685" t="str">
            <v>20003055583127</v>
          </cell>
          <cell r="B685">
            <v>492853</v>
          </cell>
          <cell r="C685" t="str">
            <v>20003055583127</v>
          </cell>
          <cell r="D685">
            <v>44935.512256944443</v>
          </cell>
          <cell r="E685" t="str">
            <v>BRELDYNG</v>
          </cell>
          <cell r="F685" t="str">
            <v>DESPACHO</v>
          </cell>
          <cell r="G685" t="str">
            <v>NORMAL</v>
          </cell>
          <cell r="H685" t="str">
            <v>RONAL ISAAC PERUGACHI ALVEAR</v>
          </cell>
          <cell r="I685" t="str">
            <v>1724686348</v>
          </cell>
          <cell r="J685" t="str">
            <v>PICHINCHA / QUITO / LLANO GRANDE / AV PANAMERICANA NORTE / KM 12 Y MEDIO / 28 DE JUNIO Y GARCIA MORENO / PANAMERICANA NORTE KM 12 1/2, 28 DE JUNIO Y GARCIA MORENO, QUITO</v>
          </cell>
          <cell r="K685" t="str">
            <v>990074140-0959146190</v>
          </cell>
          <cell r="M685" t="str">
            <v>QUITO</v>
          </cell>
          <cell r="N685" t="str">
            <v xml:space="preserve"> PICHINCHA </v>
          </cell>
          <cell r="O685" t="str">
            <v>QUITO</v>
          </cell>
        </row>
        <row r="686">
          <cell r="A686" t="str">
            <v>CLDEV_GYESIM0071</v>
          </cell>
          <cell r="B686">
            <v>492506</v>
          </cell>
          <cell r="C686" t="str">
            <v>CLDEV_GYESIM0071</v>
          </cell>
          <cell r="D686">
            <v>44935.402638888889</v>
          </cell>
          <cell r="E686" t="str">
            <v>CONECEL_DOCUMENTOS</v>
          </cell>
          <cell r="F686" t="str">
            <v>DESPACHO</v>
          </cell>
          <cell r="G686" t="str">
            <v>NORMAL</v>
          </cell>
          <cell r="H686" t="str">
            <v>ANA AGUIRRE / MARIA SUNTAXI - PATRICIA</v>
          </cell>
          <cell r="J686" t="str">
            <v>CIUDADELA SANTA LEONOR MZ 6 SOLAR 17</v>
          </cell>
          <cell r="M686" t="str">
            <v>GUAYAQUIL</v>
          </cell>
        </row>
        <row r="687">
          <cell r="A687" t="str">
            <v>20003057365211</v>
          </cell>
          <cell r="B687">
            <v>492288</v>
          </cell>
          <cell r="C687" t="str">
            <v>20003057365211</v>
          </cell>
          <cell r="D687">
            <v>44932.714004629626</v>
          </cell>
          <cell r="E687" t="str">
            <v>CONECEL</v>
          </cell>
          <cell r="F687" t="str">
            <v>DESPACHO</v>
          </cell>
          <cell r="G687" t="str">
            <v>NORMAL</v>
          </cell>
          <cell r="H687" t="str">
            <v xml:space="preserve">TITO EFREN ROJAS BURGOS / </v>
          </cell>
          <cell r="I687" t="str">
            <v>801547696</v>
          </cell>
          <cell r="J687" t="str">
            <v>PONCEANO / AV REAL AUDIENCIA Y FRANCISCO DE ALMAGRO A UNA CUADRA DEL SUPERMAXI DE LA REAL AUDIENCIA, QUITO</v>
          </cell>
          <cell r="K687" t="str">
            <v>962666232 /  980260108</v>
          </cell>
          <cell r="L687" t="str">
            <v/>
          </cell>
          <cell r="M687" t="str">
            <v>QUITO</v>
          </cell>
          <cell r="N687" t="str">
            <v>PICHINCHA</v>
          </cell>
          <cell r="O687" t="str">
            <v>QUITO</v>
          </cell>
        </row>
        <row r="688">
          <cell r="A688" t="str">
            <v>20003057359590</v>
          </cell>
          <cell r="B688">
            <v>492287</v>
          </cell>
          <cell r="C688" t="str">
            <v>20003057359590</v>
          </cell>
          <cell r="D688">
            <v>44932.714004629626</v>
          </cell>
          <cell r="E688" t="str">
            <v>CONECEL</v>
          </cell>
          <cell r="F688" t="str">
            <v>DESPACHO</v>
          </cell>
          <cell r="G688" t="str">
            <v>NORMAL</v>
          </cell>
          <cell r="H688" t="str">
            <v>NANCY CECILIA MOSQUERA AMBROSI / ASTRUBAL JESUS MONTERO BRITO</v>
          </cell>
          <cell r="I688" t="str">
            <v>104424148</v>
          </cell>
          <cell r="J688" t="str">
            <v>TOTORACOCHA / TOTORACOCHA AV ELIAS LIUT Y GIL RAMIREZ DAVALOS CASA ESQUINERA COLOR BLANCO DIAGONAL A LA POLICIA NACIONAL Y AL SERVIPAGOS, CUENCA</v>
          </cell>
          <cell r="K688" t="str">
            <v xml:space="preserve">983930735 /  </v>
          </cell>
          <cell r="L688" t="str">
            <v/>
          </cell>
          <cell r="M688" t="str">
            <v>CUENCA</v>
          </cell>
          <cell r="N688" t="str">
            <v>AZUAY</v>
          </cell>
          <cell r="O688" t="str">
            <v>CUENCA</v>
          </cell>
        </row>
        <row r="689">
          <cell r="A689" t="str">
            <v>20003057404256</v>
          </cell>
          <cell r="B689">
            <v>492286</v>
          </cell>
          <cell r="C689" t="str">
            <v>20003057404256</v>
          </cell>
          <cell r="D689">
            <v>44932.714004629626</v>
          </cell>
          <cell r="E689" t="str">
            <v>CONECEL</v>
          </cell>
          <cell r="F689" t="str">
            <v>DESPACHO</v>
          </cell>
          <cell r="G689" t="str">
            <v>NORMAL</v>
          </cell>
          <cell r="H689" t="str">
            <v xml:space="preserve">MARIA ELIANA CARRANZA PONCE / </v>
          </cell>
          <cell r="I689" t="str">
            <v>1722790530</v>
          </cell>
          <cell r="J689" t="str">
            <v>CUMBAYA / OSWALDO GUAYASAMIN Y DIEGO DE ROBLES EN LA LAVANDERIA MARTINAZING DE UN PISO DENTRO DE VILLAS CUMBAYA JUNTO AL PASEO SAN FRANCISCO, QUITO</v>
          </cell>
          <cell r="K689" t="str">
            <v xml:space="preserve">979982269 /  </v>
          </cell>
          <cell r="L689" t="str">
            <v/>
          </cell>
          <cell r="M689" t="str">
            <v>QUITO</v>
          </cell>
          <cell r="N689" t="str">
            <v>PICHINCHA</v>
          </cell>
          <cell r="O689" t="str">
            <v>QUITO</v>
          </cell>
        </row>
        <row r="690">
          <cell r="A690" t="str">
            <v>20003057377591</v>
          </cell>
          <cell r="B690">
            <v>492285</v>
          </cell>
          <cell r="C690" t="str">
            <v>20003057377591</v>
          </cell>
          <cell r="D690">
            <v>44932.714004629626</v>
          </cell>
          <cell r="E690" t="str">
            <v>CONECEL</v>
          </cell>
          <cell r="F690" t="str">
            <v>DESPACHO</v>
          </cell>
          <cell r="G690" t="str">
            <v>NORMAL</v>
          </cell>
          <cell r="H690" t="str">
            <v xml:space="preserve">MARIANA JACKELINE RAMOS SEVERINO / </v>
          </cell>
          <cell r="I690" t="str">
            <v>922342159</v>
          </cell>
          <cell r="J690" t="str">
            <v>FEBRES CORDERO / AV NICOLAS AUGUSTO GONZALES Y MARACAIBO CS 3P CL BLANCA REF:A 2 CDR DEL HOSPITAL DEL DIA MARIANA DE JESUS, GUAYAQUIL</v>
          </cell>
          <cell r="K690" t="str">
            <v xml:space="preserve">961151366 /  </v>
          </cell>
          <cell r="M690" t="str">
            <v>GUAYAQUIL</v>
          </cell>
          <cell r="N690" t="str">
            <v>GUAYAS</v>
          </cell>
          <cell r="O690" t="str">
            <v>GUAYAQUIL</v>
          </cell>
        </row>
        <row r="691">
          <cell r="A691" t="str">
            <v>20003057433724</v>
          </cell>
          <cell r="B691">
            <v>492284</v>
          </cell>
          <cell r="C691" t="str">
            <v>20003057433724</v>
          </cell>
          <cell r="D691">
            <v>44932.714004629626</v>
          </cell>
          <cell r="E691" t="str">
            <v>CONECEL</v>
          </cell>
          <cell r="F691" t="str">
            <v>DESPACHO</v>
          </cell>
          <cell r="G691" t="str">
            <v>NORMAL</v>
          </cell>
          <cell r="H691" t="str">
            <v xml:space="preserve">JULIAN ANDRES SILVA FLORES / </v>
          </cell>
          <cell r="I691" t="str">
            <v>2300830094</v>
          </cell>
          <cell r="J691" t="str">
            <v>COTOCOLLAO / SECTOR COTOCOLLAO/CLL JUAN DE AMPUDIA N63-36 Y TRASV CALLE SABANILLA 2P CLR NARANJA A 1CDR EMPRESA. PINTULAB, QUITO</v>
          </cell>
          <cell r="K691" t="str">
            <v>2300830094 /  996519736</v>
          </cell>
          <cell r="L691" t="str">
            <v/>
          </cell>
          <cell r="M691" t="str">
            <v>QUITO</v>
          </cell>
          <cell r="N691" t="str">
            <v>PICHINCHA</v>
          </cell>
          <cell r="O691" t="str">
            <v>QUITO</v>
          </cell>
        </row>
        <row r="692">
          <cell r="A692" t="str">
            <v>20003056442896</v>
          </cell>
          <cell r="B692">
            <v>492283</v>
          </cell>
          <cell r="C692" t="str">
            <v>20003056442896</v>
          </cell>
          <cell r="D692">
            <v>44932.714004629626</v>
          </cell>
          <cell r="E692" t="str">
            <v>CONECEL</v>
          </cell>
          <cell r="F692" t="str">
            <v>DESPACHO</v>
          </cell>
          <cell r="G692" t="str">
            <v>NORMAL</v>
          </cell>
          <cell r="H692" t="str">
            <v xml:space="preserve">MARIA DE LOS ANGELES NICOLALDE RODRIGUEZ / </v>
          </cell>
          <cell r="I692" t="str">
            <v>1724122021</v>
          </cell>
          <cell r="J692" t="str">
            <v>TABABELA / Via Tababela – Yaruqui TRBJ AEROSERVICIOS NUEVO AEROPUERTO MARISCAL SUCRE CAR RENTAL QUITO, QUITO</v>
          </cell>
          <cell r="K692" t="str">
            <v>999282565 /  978819332</v>
          </cell>
          <cell r="L692" t="str">
            <v/>
          </cell>
          <cell r="M692" t="str">
            <v>QUITO</v>
          </cell>
          <cell r="N692" t="str">
            <v>PICHINCHA</v>
          </cell>
          <cell r="O692" t="str">
            <v>QUITO</v>
          </cell>
        </row>
        <row r="693">
          <cell r="A693" t="str">
            <v>20003057430623</v>
          </cell>
          <cell r="B693">
            <v>492282</v>
          </cell>
          <cell r="C693" t="str">
            <v>20003057430623</v>
          </cell>
          <cell r="D693">
            <v>44932.714004629626</v>
          </cell>
          <cell r="E693" t="str">
            <v>CONECEL</v>
          </cell>
          <cell r="F693" t="str">
            <v>DESPACHO</v>
          </cell>
          <cell r="G693" t="str">
            <v>NORMAL</v>
          </cell>
          <cell r="H693" t="str">
            <v xml:space="preserve">CATALINA ELIZABETH SALINAS FREIRE / </v>
          </cell>
          <cell r="I693" t="str">
            <v>1802203057</v>
          </cell>
          <cell r="J693" t="str">
            <v>CALDERON / CLL AMALIA URIGUEN Y PEDRO CABEZAS CASA 1 PISO BLANCA A 1 CUADRA DE UNIDAD EDUCATIVA MUNICIPAL DE CALDERON, QUITO</v>
          </cell>
          <cell r="K693" t="str">
            <v>999785739 /  999833580</v>
          </cell>
          <cell r="L693" t="str">
            <v/>
          </cell>
          <cell r="M693" t="str">
            <v>QUITO</v>
          </cell>
          <cell r="N693" t="str">
            <v>PICHINCHA</v>
          </cell>
          <cell r="O693" t="str">
            <v>QUITO</v>
          </cell>
        </row>
        <row r="694">
          <cell r="A694" t="str">
            <v>20003057369712</v>
          </cell>
          <cell r="B694">
            <v>492281</v>
          </cell>
          <cell r="C694" t="str">
            <v>20003057369712</v>
          </cell>
          <cell r="D694">
            <v>44932.714004629626</v>
          </cell>
          <cell r="E694" t="str">
            <v>CONECEL</v>
          </cell>
          <cell r="F694" t="str">
            <v>DESPACHO</v>
          </cell>
          <cell r="G694" t="str">
            <v>NORMAL</v>
          </cell>
          <cell r="H694" t="str">
            <v xml:space="preserve">FREDY LEONEL MACAS JAPON / </v>
          </cell>
          <cell r="I694" t="str">
            <v>703657049</v>
          </cell>
          <cell r="J694" t="str">
            <v>9DEMAYO / CALLE 25 DE JUNIO ENTRE PAEZ Y JUNIN EN EL EDIFICIO DE SINDICATO DE CHOFERES OFICINA 102 A LOS ALTOS DE ERIKAREN, MACHALA</v>
          </cell>
          <cell r="K694" t="str">
            <v xml:space="preserve">993984674 /  </v>
          </cell>
          <cell r="L694" t="str">
            <v/>
          </cell>
          <cell r="M694" t="str">
            <v>MACHALA</v>
          </cell>
          <cell r="N694" t="str">
            <v>ELORO</v>
          </cell>
          <cell r="O694" t="str">
            <v>MACHALA</v>
          </cell>
        </row>
        <row r="695">
          <cell r="A695" t="str">
            <v>20003056457406</v>
          </cell>
          <cell r="B695">
            <v>492280</v>
          </cell>
          <cell r="C695" t="str">
            <v>20003056457406</v>
          </cell>
          <cell r="D695">
            <v>44932.714004629626</v>
          </cell>
          <cell r="E695" t="str">
            <v>CONECEL</v>
          </cell>
          <cell r="F695" t="str">
            <v>DESPACHO</v>
          </cell>
          <cell r="G695" t="str">
            <v>NORMAL</v>
          </cell>
          <cell r="H695" t="str">
            <v xml:space="preserve">BRYTHANY ALEJANDRA MUNOZ MEDINA / </v>
          </cell>
          <cell r="I695" t="str">
            <v>959215419</v>
          </cell>
          <cell r="J695" t="str">
            <v>MILAGRO / CALLE ERNESTO SEMINARIO Y CALLE JORGE BORJA FULLER CASA DE CANA A UNA CUADRA DE LA TIENDA 4 HERMANOS, MILAGRO</v>
          </cell>
          <cell r="K695" t="str">
            <v xml:space="preserve">979488063 /  </v>
          </cell>
          <cell r="M695" t="str">
            <v>MILAGRO</v>
          </cell>
          <cell r="N695" t="str">
            <v>GUAYAS</v>
          </cell>
          <cell r="O695" t="str">
            <v>MILAGRO</v>
          </cell>
        </row>
        <row r="696">
          <cell r="A696" t="str">
            <v>20003057433324</v>
          </cell>
          <cell r="B696">
            <v>492279</v>
          </cell>
          <cell r="C696" t="str">
            <v>20003057433324</v>
          </cell>
          <cell r="D696">
            <v>44932.714004629626</v>
          </cell>
          <cell r="E696" t="str">
            <v>CONECEL</v>
          </cell>
          <cell r="F696" t="str">
            <v>DESPACHO</v>
          </cell>
          <cell r="G696" t="str">
            <v>NORMAL</v>
          </cell>
          <cell r="H696" t="str">
            <v xml:space="preserve">WILMER EDUARDO CUNUHAY GUANOTUNA / </v>
          </cell>
          <cell r="I696" t="str">
            <v>503655243</v>
          </cell>
          <cell r="J696" t="str">
            <v>LA MATRIZ / AV FELIX VALENCIA Y 2 DE MAYO CASA DE COLOR ROJO DE DOS PISOS A LOS ALTOS DE GLOCETDE DIAGONAL A UNA MECANICA, LATACUNGA</v>
          </cell>
          <cell r="K696" t="str">
            <v>958755045 /  986662499</v>
          </cell>
          <cell r="M696" t="str">
            <v>LATACUNGA</v>
          </cell>
          <cell r="N696" t="str">
            <v>COTOPAXI</v>
          </cell>
          <cell r="O696" t="str">
            <v>LATACUNGA</v>
          </cell>
        </row>
        <row r="697">
          <cell r="A697" t="str">
            <v>20003057406350</v>
          </cell>
          <cell r="B697">
            <v>492278</v>
          </cell>
          <cell r="C697" t="str">
            <v>20003057406350</v>
          </cell>
          <cell r="D697">
            <v>44932.714004629626</v>
          </cell>
          <cell r="E697" t="str">
            <v>CONECEL</v>
          </cell>
          <cell r="F697" t="str">
            <v>DESPACHO</v>
          </cell>
          <cell r="G697" t="str">
            <v>NORMAL</v>
          </cell>
          <cell r="H697" t="str">
            <v xml:space="preserve">LUIS ROMARIO ALARCON SANDOVALIN / </v>
          </cell>
          <cell r="I697" t="str">
            <v>1719466532</v>
          </cell>
          <cell r="J697" t="str">
            <v>PICHINCHA/QUITO/CONOCOTO/AV PONCE ENRRIQUE Y PASAJE ATAHUALPA OE 8 - 68 CASA DE 2 P  ANARANJADA REF FRENTE A PANADERIA MIGUITAS DE PAN EN TODO EL SEMAFORO</v>
          </cell>
          <cell r="K697" t="str">
            <v xml:space="preserve">963350788 /  </v>
          </cell>
          <cell r="M697" t="str">
            <v>QUITO</v>
          </cell>
          <cell r="N697" t="str">
            <v>PICHINCHA</v>
          </cell>
          <cell r="O697" t="str">
            <v>QUITO</v>
          </cell>
        </row>
        <row r="698">
          <cell r="A698" t="str">
            <v>20003045172443_1</v>
          </cell>
          <cell r="B698">
            <v>492290</v>
          </cell>
          <cell r="C698" t="str">
            <v>20003045172443_1</v>
          </cell>
          <cell r="D698">
            <v>44932.714004629626</v>
          </cell>
          <cell r="E698" t="str">
            <v>CONECEL</v>
          </cell>
          <cell r="F698" t="str">
            <v>DESPACHO</v>
          </cell>
          <cell r="G698" t="str">
            <v>NORMAL</v>
          </cell>
          <cell r="H698" t="str">
            <v xml:space="preserve">GONZALO ANDRES ALCIBAR VILLAVICENCIO / </v>
          </cell>
          <cell r="I698" t="str">
            <v>106514425</v>
          </cell>
          <cell r="J698" t="str">
            <v>RICAURTE / BARRIO EL EJECUTIVO CLLE JULIA BERNAL Y 25 DE MARZO CS 2P CL ROSADO REF A 2CDRS PARQUE LA DOLORASA DE MACHANGARA Y MECANICA, CUENCA</v>
          </cell>
          <cell r="K698" t="str">
            <v xml:space="preserve">983270572 /  </v>
          </cell>
          <cell r="M698" t="str">
            <v>CUENCA</v>
          </cell>
          <cell r="N698" t="str">
            <v>AZUAY</v>
          </cell>
          <cell r="O698" t="str">
            <v>CUENCA</v>
          </cell>
        </row>
        <row r="699">
          <cell r="A699" t="str">
            <v>20003056453891</v>
          </cell>
          <cell r="B699">
            <v>492289</v>
          </cell>
          <cell r="C699" t="str">
            <v>20003056453891</v>
          </cell>
          <cell r="D699">
            <v>44932.714004629626</v>
          </cell>
          <cell r="E699" t="str">
            <v>CONECEL</v>
          </cell>
          <cell r="F699" t="str">
            <v>DESPACHO</v>
          </cell>
          <cell r="G699" t="str">
            <v>NORMAL</v>
          </cell>
          <cell r="H699" t="str">
            <v xml:space="preserve">JAZMIN VERONICA CHALEN TOMALA / </v>
          </cell>
          <cell r="I699" t="str">
            <v>928503812</v>
          </cell>
          <cell r="J699" t="str">
            <v>SANTA ELENA / BARRIO 22 DE ENERO CALLE LUIS PANCHANA 10-15 Y 10 DE AGOSTO CASA DE UN PISO COLOR CELESTE DETRAS DE LA ACADEMIA ARTESANAL SOFIA GARAICOA, SANTA ELENA</v>
          </cell>
          <cell r="K699" t="str">
            <v xml:space="preserve">960884037 /  </v>
          </cell>
          <cell r="L699" t="str">
            <v/>
          </cell>
          <cell r="M699" t="str">
            <v>SANTA ELENA</v>
          </cell>
          <cell r="N699" t="str">
            <v>SANTAELENA</v>
          </cell>
          <cell r="O699" t="str">
            <v>SANTA ELENA</v>
          </cell>
        </row>
        <row r="700">
          <cell r="A700" t="str">
            <v>20003057370374</v>
          </cell>
          <cell r="B700">
            <v>492277</v>
          </cell>
          <cell r="C700" t="str">
            <v>20003057370374</v>
          </cell>
          <cell r="D700">
            <v>44932.713993055557</v>
          </cell>
          <cell r="E700" t="str">
            <v>CONECEL</v>
          </cell>
          <cell r="F700" t="str">
            <v>DESPACHO</v>
          </cell>
          <cell r="G700" t="str">
            <v>NORMAL</v>
          </cell>
          <cell r="H700" t="str">
            <v xml:space="preserve">GALO VINICIO VILLAMARIN / </v>
          </cell>
          <cell r="I700" t="str">
            <v>1704863990</v>
          </cell>
          <cell r="J700" t="str">
            <v>QUITUMBE / AV CONDOR NAN Y PUMAPUNGO EN EL CONJUNTO SOLIDARIDAD 2 Y 3 FRENTE A LA PUERTA DEL TERMINAL TERRESTRE, QUITO</v>
          </cell>
          <cell r="K700" t="str">
            <v xml:space="preserve">958635832 /  </v>
          </cell>
          <cell r="L700" t="str">
            <v/>
          </cell>
          <cell r="M700" t="str">
            <v>QUITO</v>
          </cell>
          <cell r="N700" t="str">
            <v>PICHINCHA</v>
          </cell>
          <cell r="O700" t="str">
            <v>QUITO</v>
          </cell>
        </row>
        <row r="701">
          <cell r="A701" t="str">
            <v>20003057417477</v>
          </cell>
          <cell r="B701">
            <v>492276</v>
          </cell>
          <cell r="C701" t="str">
            <v>20003057417477</v>
          </cell>
          <cell r="D701">
            <v>44932.713993055557</v>
          </cell>
          <cell r="E701" t="str">
            <v>CONECEL</v>
          </cell>
          <cell r="F701" t="str">
            <v>DESPACHO</v>
          </cell>
          <cell r="G701" t="str">
            <v>NORMAL</v>
          </cell>
          <cell r="H701" t="str">
            <v xml:space="preserve">VICTOR MANUEL OQUENDO CORONADO / </v>
          </cell>
          <cell r="I701" t="str">
            <v>603215047</v>
          </cell>
          <cell r="J701" t="str">
            <v>LIZARZABURU / CALLE REY CACHA Y JACINTO GONZALES 4409 CASA 3 PISOS PORTON NEGRO REF A MEDIA CUADRA DEL TERMINAL TERRESTRE Y ALADO DEL HOTEL MONTERREY, RIOBAMBA</v>
          </cell>
          <cell r="K701" t="str">
            <v xml:space="preserve">984015450 /  </v>
          </cell>
          <cell r="L701" t="str">
            <v/>
          </cell>
          <cell r="M701" t="str">
            <v>RIOBAMBA</v>
          </cell>
          <cell r="N701" t="str">
            <v>CHIMBORAZO</v>
          </cell>
          <cell r="O701" t="str">
            <v>RIOBAMBA</v>
          </cell>
        </row>
        <row r="702">
          <cell r="A702" t="str">
            <v>20003056419955</v>
          </cell>
          <cell r="B702">
            <v>492275</v>
          </cell>
          <cell r="C702" t="str">
            <v>20003056419955</v>
          </cell>
          <cell r="D702">
            <v>44932.713993055557</v>
          </cell>
          <cell r="E702" t="str">
            <v>CONECEL</v>
          </cell>
          <cell r="F702" t="str">
            <v>DESPACHO</v>
          </cell>
          <cell r="G702" t="str">
            <v>NORMAL</v>
          </cell>
          <cell r="H702" t="str">
            <v xml:space="preserve">HENRY SEBASTIAN REMACHE CARRILLO / </v>
          </cell>
          <cell r="I702" t="str">
            <v>604354050</v>
          </cell>
          <cell r="J702" t="str">
            <v>COTOCOLLAO / AV EL MAESTRO OE 14 - 135 Y GUALAQUISA CONJ VILLAS DEL ESTE CASA 8D, QUITO</v>
          </cell>
          <cell r="K702" t="str">
            <v xml:space="preserve">996779124 /  </v>
          </cell>
          <cell r="L702" t="str">
            <v/>
          </cell>
          <cell r="M702" t="str">
            <v>QUITO</v>
          </cell>
          <cell r="N702" t="str">
            <v>PICHINCHA</v>
          </cell>
          <cell r="O702" t="str">
            <v>QUITO</v>
          </cell>
        </row>
        <row r="703">
          <cell r="A703" t="str">
            <v>20003057403574</v>
          </cell>
          <cell r="B703">
            <v>492274</v>
          </cell>
          <cell r="C703" t="str">
            <v>20003057403574</v>
          </cell>
          <cell r="D703">
            <v>44932.713993055557</v>
          </cell>
          <cell r="E703" t="str">
            <v>CONECEL</v>
          </cell>
          <cell r="F703" t="str">
            <v>DESPACHO</v>
          </cell>
          <cell r="G703" t="str">
            <v>NORMAL</v>
          </cell>
          <cell r="H703" t="str">
            <v xml:space="preserve">DANIEL ANDRES GAONA VEGA / </v>
          </cell>
          <cell r="I703" t="str">
            <v>1104065824</v>
          </cell>
          <cell r="J703" t="str">
            <v>YANUNCAY / CALLE VICENTE MINEROS MZ V VLL 9 CASA DE COLOR CAFE CON DURAZNO DETRAS DE LA ESCUELA CIUDAD DE CUENCA, CUENCA</v>
          </cell>
          <cell r="K703" t="str">
            <v xml:space="preserve">962560491 /  </v>
          </cell>
          <cell r="M703" t="str">
            <v>CUENCA</v>
          </cell>
          <cell r="N703" t="str">
            <v>AZUAY</v>
          </cell>
          <cell r="O703" t="str">
            <v>CUENCA</v>
          </cell>
        </row>
        <row r="704">
          <cell r="A704" t="str">
            <v>20003057404430</v>
          </cell>
          <cell r="B704">
            <v>492273</v>
          </cell>
          <cell r="C704" t="str">
            <v>20003057404430</v>
          </cell>
          <cell r="D704">
            <v>44932.713993055557</v>
          </cell>
          <cell r="E704" t="str">
            <v>CONECEL</v>
          </cell>
          <cell r="F704" t="str">
            <v>DESPACHO</v>
          </cell>
          <cell r="G704" t="str">
            <v>NORMAL</v>
          </cell>
          <cell r="H704" t="str">
            <v xml:space="preserve">YOLANDA JUDITH ANDRADE TENESACA / </v>
          </cell>
          <cell r="I704" t="str">
            <v>103140802</v>
          </cell>
          <cell r="J704" t="str">
            <v>EL VECINO / CALLE SANGURIMA 674 Y BORRERO EN EL PARQUEADERO DMAT DIAGONAL AL BALCON QUITENO, CUENCA</v>
          </cell>
          <cell r="K704" t="str">
            <v>997335479 /  979006127</v>
          </cell>
          <cell r="M704" t="str">
            <v>CUENCA</v>
          </cell>
          <cell r="N704" t="str">
            <v>AZUAY</v>
          </cell>
          <cell r="O704" t="str">
            <v>CUENCA</v>
          </cell>
        </row>
        <row r="705">
          <cell r="A705" t="str">
            <v>20003057362293</v>
          </cell>
          <cell r="B705">
            <v>492272</v>
          </cell>
          <cell r="C705" t="str">
            <v>20003057362293</v>
          </cell>
          <cell r="D705">
            <v>44932.713993055557</v>
          </cell>
          <cell r="E705" t="str">
            <v>CONECEL</v>
          </cell>
          <cell r="F705" t="str">
            <v>DESPACHO</v>
          </cell>
          <cell r="G705" t="str">
            <v>NORMAL</v>
          </cell>
          <cell r="H705" t="str">
            <v xml:space="preserve">MIGUEL ANGEL PILLASAGUA MERO / </v>
          </cell>
          <cell r="I705" t="str">
            <v>1309844080</v>
          </cell>
          <cell r="J705" t="str">
            <v>LOS ESTEROS / BARRIO ALTAMIRA CALLE AMAPOLA Y DE LOS CEIBOS CASA DE DOS PISOS COLOR BEIGE 2-23 A UNA CUADRA DE LA CANCHA DEL BARRIO, MANTA</v>
          </cell>
          <cell r="K705" t="str">
            <v xml:space="preserve">987983024 /  </v>
          </cell>
          <cell r="M705" t="str">
            <v>MANTA</v>
          </cell>
          <cell r="N705" t="str">
            <v>MANABI</v>
          </cell>
          <cell r="O705" t="str">
            <v>MANTA</v>
          </cell>
        </row>
        <row r="706">
          <cell r="A706" t="str">
            <v>20003057403398</v>
          </cell>
          <cell r="B706">
            <v>492271</v>
          </cell>
          <cell r="C706" t="str">
            <v>20003057403398</v>
          </cell>
          <cell r="D706">
            <v>44932.713993055557</v>
          </cell>
          <cell r="E706" t="str">
            <v>CONECEL</v>
          </cell>
          <cell r="F706" t="str">
            <v>DESPACHO</v>
          </cell>
          <cell r="G706" t="str">
            <v>NORMAL</v>
          </cell>
          <cell r="H706" t="str">
            <v xml:space="preserve">ANDREA LISSETTE ROMERO TACO / </v>
          </cell>
          <cell r="I706" t="str">
            <v>1717784233</v>
          </cell>
          <cell r="J706" t="str">
            <v>COMITE DEL PUEBLO / BARRIO COMITE DEL PUEBLO/CLL MANUEL DE LARA N64-289 Y TRASV ALEJO HERRERA CS 4P PORTON BLANCO, QUITO</v>
          </cell>
          <cell r="K706" t="str">
            <v>987945102 /  995313542</v>
          </cell>
          <cell r="L706" t="str">
            <v/>
          </cell>
          <cell r="M706" t="str">
            <v>QUITO</v>
          </cell>
          <cell r="N706" t="str">
            <v>PICHINCHA</v>
          </cell>
          <cell r="O706" t="str">
            <v>QUITO</v>
          </cell>
        </row>
        <row r="707">
          <cell r="A707" t="str">
            <v>20003057365371</v>
          </cell>
          <cell r="B707">
            <v>492270</v>
          </cell>
          <cell r="C707" t="str">
            <v>20003057365371</v>
          </cell>
          <cell r="D707">
            <v>44932.713993055557</v>
          </cell>
          <cell r="E707" t="str">
            <v>CONECEL</v>
          </cell>
          <cell r="F707" t="str">
            <v>DESPACHO</v>
          </cell>
          <cell r="G707" t="str">
            <v>NORMAL</v>
          </cell>
          <cell r="H707" t="str">
            <v xml:space="preserve">CARLOS ALEJANDRO LOPEZ BARRERA / </v>
          </cell>
          <cell r="I707" t="str">
            <v>930624473</v>
          </cell>
          <cell r="J707" t="str">
            <v>LA PUNTILLA / URB ENTRE RIOS/CALLE CUARTA Y CALLE NOVENA REF FTE ECU 911,ESQ PANADERIA PAN DORADO, SAMBORONDON</v>
          </cell>
          <cell r="K707" t="str">
            <v>987108875 /  993097003</v>
          </cell>
          <cell r="M707" t="str">
            <v>SAMBORONDON</v>
          </cell>
          <cell r="N707" t="str">
            <v>GUAYAS</v>
          </cell>
          <cell r="O707" t="str">
            <v>SAMBORONDON</v>
          </cell>
        </row>
        <row r="708">
          <cell r="A708" t="str">
            <v>20003056443744</v>
          </cell>
          <cell r="B708">
            <v>492269</v>
          </cell>
          <cell r="C708" t="str">
            <v>20003056443744</v>
          </cell>
          <cell r="D708">
            <v>44932.713993055557</v>
          </cell>
          <cell r="E708" t="str">
            <v>CONECEL</v>
          </cell>
          <cell r="F708" t="str">
            <v>DESPACHO</v>
          </cell>
          <cell r="G708" t="str">
            <v>NORMAL</v>
          </cell>
          <cell r="H708" t="str">
            <v xml:space="preserve">LEONARDO FABIAN LOAIZA ZUMBA / </v>
          </cell>
          <cell r="I708" t="str">
            <v>750600736</v>
          </cell>
          <cell r="J708" t="str">
            <v>GIL RAMIREZ DAVALOS / CALLE SIMON BOLIVAR Y PRESIDENTE BORRERO 7-67 EN LA ALCALDIA DE CUENCA EN EL LOCAL EL DORADO, CUENCA</v>
          </cell>
          <cell r="K708" t="str">
            <v>988996878 /  963841230</v>
          </cell>
          <cell r="M708" t="str">
            <v>CUENCA</v>
          </cell>
          <cell r="N708" t="str">
            <v>AZUAY</v>
          </cell>
          <cell r="O708" t="str">
            <v>CUENCA</v>
          </cell>
        </row>
        <row r="709">
          <cell r="A709" t="str">
            <v>20003054249643</v>
          </cell>
          <cell r="B709">
            <v>492268</v>
          </cell>
          <cell r="C709" t="str">
            <v>20003054249643</v>
          </cell>
          <cell r="D709">
            <v>44932.713993055557</v>
          </cell>
          <cell r="E709" t="str">
            <v>CONECEL</v>
          </cell>
          <cell r="F709" t="str">
            <v>DESPACHO</v>
          </cell>
          <cell r="G709" t="str">
            <v>NORMAL</v>
          </cell>
          <cell r="H709" t="str">
            <v xml:space="preserve">GERMAN PATRICIO VARGAS ALULEMA / </v>
          </cell>
          <cell r="I709" t="str">
            <v>1802112589</v>
          </cell>
          <cell r="J709" t="str">
            <v>LA MATRIZ / AV ATAHUALPA Y AV QUISQUIS EN EL UPC DE LA POLICIA FRENTE AL COLEGIO ELOY ALFRO, AMBATO</v>
          </cell>
          <cell r="K709" t="str">
            <v xml:space="preserve">998567356 /  </v>
          </cell>
          <cell r="M709" t="str">
            <v>AMBATO</v>
          </cell>
          <cell r="N709" t="str">
            <v>TUNGURAHUA</v>
          </cell>
          <cell r="O709" t="str">
            <v>AMBATO</v>
          </cell>
        </row>
        <row r="710">
          <cell r="A710" t="str">
            <v>20003036000188</v>
          </cell>
          <cell r="B710">
            <v>492267</v>
          </cell>
          <cell r="C710" t="str">
            <v>20003036000188</v>
          </cell>
          <cell r="D710">
            <v>44932.713993055557</v>
          </cell>
          <cell r="E710" t="str">
            <v>CONECEL</v>
          </cell>
          <cell r="F710" t="str">
            <v>DESPACHO</v>
          </cell>
          <cell r="G710" t="str">
            <v>NORMAL</v>
          </cell>
          <cell r="H710" t="str">
            <v xml:space="preserve">GABRIEL DE JESUS CARRANZA MARMOLEJO / </v>
          </cell>
          <cell r="I710" t="str">
            <v>104575946</v>
          </cell>
          <cell r="J710" t="str">
            <v>LA LIBERTAD / CENTRO COMERCIAL EL PASEO LA PENINSULA EN ALMACENES MI COMISARIATO, LA LIBERTAD</v>
          </cell>
          <cell r="K710" t="str">
            <v xml:space="preserve">983572174 /  </v>
          </cell>
          <cell r="L710" t="str">
            <v/>
          </cell>
          <cell r="M710" t="str">
            <v>LA LIBERTAD</v>
          </cell>
          <cell r="N710" t="str">
            <v>SANTAELENA</v>
          </cell>
          <cell r="O710" t="str">
            <v>LA LIBERTAD</v>
          </cell>
        </row>
        <row r="711">
          <cell r="A711" t="str">
            <v>20003057406187</v>
          </cell>
          <cell r="B711">
            <v>492266</v>
          </cell>
          <cell r="C711" t="str">
            <v>20003057406187</v>
          </cell>
          <cell r="D711">
            <v>44932.713993055557</v>
          </cell>
          <cell r="E711" t="str">
            <v>CONECEL</v>
          </cell>
          <cell r="F711" t="str">
            <v>DESPACHO</v>
          </cell>
          <cell r="G711" t="str">
            <v>NORMAL</v>
          </cell>
          <cell r="H711" t="str">
            <v xml:space="preserve">SUNNY DIANA HERNANDEZ CAMPOS / </v>
          </cell>
          <cell r="I711" t="str">
            <v>919773713</v>
          </cell>
          <cell r="J711" t="str">
            <v>TARQUI / AV BENJAMIN CARRION MORA EN EL CITYMALL LOCAL 14 OFICINAS DE WESTER UNION, GUAYAQUIL</v>
          </cell>
          <cell r="K711" t="str">
            <v>989169987 /  990846498</v>
          </cell>
          <cell r="M711" t="str">
            <v>GUAYAQUIL</v>
          </cell>
          <cell r="N711" t="str">
            <v>GUAYAS</v>
          </cell>
          <cell r="O711" t="str">
            <v>GUAYAQUIL</v>
          </cell>
        </row>
        <row r="712">
          <cell r="A712" t="str">
            <v>20003057396122</v>
          </cell>
          <cell r="B712">
            <v>492265</v>
          </cell>
          <cell r="C712" t="str">
            <v>20003057396122</v>
          </cell>
          <cell r="D712">
            <v>44932.713993055557</v>
          </cell>
          <cell r="E712" t="str">
            <v>CONECEL</v>
          </cell>
          <cell r="F712" t="str">
            <v>DESPACHO</v>
          </cell>
          <cell r="G712" t="str">
            <v>NORMAL</v>
          </cell>
          <cell r="H712" t="str">
            <v xml:space="preserve">ELIZABETH ROCIO VILLACIS ACOSTA / </v>
          </cell>
          <cell r="I712" t="str">
            <v>1804079844</v>
          </cell>
          <cell r="J712" t="str">
            <v>HUACHI CHICO / EL DORADO/AVENIDA LOS CHASQUIS Y RIO PAPAYACTA CREMA CON COLOR LADRILLO DE DOS PISOS PUNTO DE REFERENCIA AL FRENTE DE LA UNIVERSIDAD TECNICA DE AMBATO, AMBATO</v>
          </cell>
          <cell r="K712" t="str">
            <v xml:space="preserve">963507594 /  </v>
          </cell>
          <cell r="L712" t="str">
            <v/>
          </cell>
          <cell r="M712" t="str">
            <v>AMBATO</v>
          </cell>
          <cell r="N712" t="str">
            <v>TUNGURAHUA</v>
          </cell>
          <cell r="O712" t="str">
            <v>AMBATO</v>
          </cell>
        </row>
        <row r="713">
          <cell r="A713" t="str">
            <v>20003022098145_1</v>
          </cell>
          <cell r="B713">
            <v>492264</v>
          </cell>
          <cell r="C713" t="str">
            <v>20003022098145_1</v>
          </cell>
          <cell r="D713">
            <v>44932.713993055557</v>
          </cell>
          <cell r="E713" t="str">
            <v>CONECEL</v>
          </cell>
          <cell r="F713" t="str">
            <v>DESPACHO</v>
          </cell>
          <cell r="G713" t="str">
            <v>NORMAL</v>
          </cell>
          <cell r="H713" t="str">
            <v xml:space="preserve">EDWIN GEOVANNY HERRERA SAMANIEGO / </v>
          </cell>
          <cell r="I713" t="str">
            <v>704806025</v>
          </cell>
          <cell r="J713" t="str">
            <v>MACHALA / AV. CIRCUNVALACION NTE. &amp; CRISTOBAL COLON CASA DE 1 PISO CON CERRAMIENTO //REF FRENTE AL GYM COLEMAN Y DIAG A TIENDA BAZAR PIZAR, MACHALA</v>
          </cell>
          <cell r="K713" t="str">
            <v>982768096 /  991748592</v>
          </cell>
          <cell r="M713" t="str">
            <v>MACHALA</v>
          </cell>
          <cell r="N713" t="str">
            <v>ELORO</v>
          </cell>
          <cell r="O713" t="str">
            <v>MACHALA</v>
          </cell>
        </row>
        <row r="714">
          <cell r="A714" t="str">
            <v>20003056458925</v>
          </cell>
          <cell r="B714">
            <v>492263</v>
          </cell>
          <cell r="C714" t="str">
            <v>20003056458925</v>
          </cell>
          <cell r="D714">
            <v>44932.713993055557</v>
          </cell>
          <cell r="E714" t="str">
            <v>CONECEL</v>
          </cell>
          <cell r="F714" t="str">
            <v>DESPACHO</v>
          </cell>
          <cell r="G714" t="str">
            <v>NORMAL</v>
          </cell>
          <cell r="H714" t="str">
            <v xml:space="preserve">MARJURY PATRICIA OCHOA INFANTE / </v>
          </cell>
          <cell r="I714" t="str">
            <v>704018076</v>
          </cell>
          <cell r="J714" t="str">
            <v>MACHALA / MACHALA/ OLMEDO Y JUAN MONTALVO Y PAEZ/ DEJAR EN EL TRABAJO FARMACIA CRUZ AZUL REF DIAGONAL A LA CAJA DEL SEWGURO FRENTE A ORO JOYERIA TECNICO ECUATORIANO, MACHALA</v>
          </cell>
          <cell r="K714" t="str">
            <v>978815309 /  958996188</v>
          </cell>
          <cell r="L714" t="str">
            <v/>
          </cell>
          <cell r="M714" t="str">
            <v>MACHALA</v>
          </cell>
          <cell r="N714" t="str">
            <v>ELORO</v>
          </cell>
          <cell r="O714" t="str">
            <v>MACHALA</v>
          </cell>
        </row>
        <row r="715">
          <cell r="A715" t="str">
            <v>20003056383755</v>
          </cell>
          <cell r="B715">
            <v>492262</v>
          </cell>
          <cell r="C715" t="str">
            <v>20003056383755</v>
          </cell>
          <cell r="D715">
            <v>44932.713993055557</v>
          </cell>
          <cell r="E715" t="str">
            <v>CONECEL</v>
          </cell>
          <cell r="F715" t="str">
            <v>DESPACHO</v>
          </cell>
          <cell r="G715" t="str">
            <v>NORMAL</v>
          </cell>
          <cell r="H715" t="str">
            <v xml:space="preserve">JANETH ARACELY RENGIFO TUAREZ / </v>
          </cell>
          <cell r="I715" t="str">
            <v>1308747474</v>
          </cell>
          <cell r="J715" t="str">
            <v>12DE MARZO / LOS MANGOS CALLE SEBASTIAN GILLEN ENTRE 5 DE JUNIO Y AV MANABI /DIAGONAL A TIENDA, PORTOVIEJO</v>
          </cell>
          <cell r="K715" t="str">
            <v xml:space="preserve">958982758 /  </v>
          </cell>
          <cell r="L715" t="str">
            <v/>
          </cell>
          <cell r="M715" t="str">
            <v>PORTOVIEJO</v>
          </cell>
          <cell r="N715" t="str">
            <v>MANABI</v>
          </cell>
          <cell r="O715" t="str">
            <v>PORTOVIEJO</v>
          </cell>
        </row>
        <row r="716">
          <cell r="A716" t="str">
            <v>20003056473676</v>
          </cell>
          <cell r="B716">
            <v>492261</v>
          </cell>
          <cell r="C716" t="str">
            <v>20003056473676</v>
          </cell>
          <cell r="D716">
            <v>44932.713993055557</v>
          </cell>
          <cell r="E716" t="str">
            <v>CONECEL</v>
          </cell>
          <cell r="F716" t="str">
            <v>DESPACHO</v>
          </cell>
          <cell r="G716" t="str">
            <v>NORMAL</v>
          </cell>
          <cell r="H716" t="str">
            <v xml:space="preserve">ALEXIS PAOLO RUIZ BETANCOURT / </v>
          </cell>
          <cell r="I716" t="str">
            <v>1714806658</v>
          </cell>
          <cell r="J716" t="str">
            <v>CONOCOTO / CALLE JOSE JOAQUIN DE OLMEDO Y MATILDE ALBAN ESPIN E2-40 EN EL TALLER AUTOMOTRIZ TECNICENTRO CERCA DEL CENTRO DE SALUD DE CONCOTO, QUITO</v>
          </cell>
          <cell r="K716" t="str">
            <v>963236593 /  998531755</v>
          </cell>
          <cell r="L716" t="str">
            <v/>
          </cell>
          <cell r="M716" t="str">
            <v>QUITO</v>
          </cell>
          <cell r="N716" t="str">
            <v>PICHINCHA</v>
          </cell>
          <cell r="O716" t="str">
            <v>QUITO</v>
          </cell>
        </row>
        <row r="717">
          <cell r="A717" t="str">
            <v>20003056399669</v>
          </cell>
          <cell r="B717">
            <v>492260</v>
          </cell>
          <cell r="C717" t="str">
            <v>20003056399669</v>
          </cell>
          <cell r="D717">
            <v>44932.713993055557</v>
          </cell>
          <cell r="E717" t="str">
            <v>CONECEL</v>
          </cell>
          <cell r="F717" t="str">
            <v>DESPACHO</v>
          </cell>
          <cell r="G717" t="str">
            <v>NORMAL</v>
          </cell>
          <cell r="H717" t="str">
            <v xml:space="preserve">ELSA LELIA ALVAREZ HINOJOSA / </v>
          </cell>
          <cell r="I717" t="str">
            <v>501244123</v>
          </cell>
          <cell r="J717" t="str">
            <v>CALDERON / AV AMALIA URIGUEN Y AGUSTIN GUERRERO EN LA UNIDAD EDUCATIVA MUNICIPAL DE CALDERON A UNA CUADRA DE UNA PAPELERIA ESQUINERA, QUITO</v>
          </cell>
          <cell r="K717" t="str">
            <v>984512933 /  984094412</v>
          </cell>
          <cell r="M717" t="str">
            <v>QUITO</v>
          </cell>
          <cell r="N717" t="str">
            <v>PICHINCHA</v>
          </cell>
          <cell r="O717" t="str">
            <v>QUITO</v>
          </cell>
        </row>
        <row r="718">
          <cell r="A718" t="str">
            <v>20003056043697</v>
          </cell>
          <cell r="B718">
            <v>492259</v>
          </cell>
          <cell r="C718" t="str">
            <v>20003056043697</v>
          </cell>
          <cell r="D718">
            <v>44932.713993055557</v>
          </cell>
          <cell r="E718" t="str">
            <v>CONECEL</v>
          </cell>
          <cell r="F718" t="str">
            <v>DESPACHO</v>
          </cell>
          <cell r="G718" t="str">
            <v>NORMAL</v>
          </cell>
          <cell r="H718" t="str">
            <v xml:space="preserve">RUTH ELIZABETH QUITO GUACHAMIN / </v>
          </cell>
          <cell r="I718" t="str">
            <v>1714407036</v>
          </cell>
          <cell r="J718" t="str">
            <v>LA CONCEPCION / CALLE CRISTOBAL SANDOVAL OE4-29 Y BRASIL CASA BLANCA DE UN PISO CON PUERTA BLANCA A UNA CUADRA DEL SUPERMAXI DEL BICENTENARIO, QUITO</v>
          </cell>
          <cell r="K718" t="str">
            <v xml:space="preserve">995579841 /  </v>
          </cell>
          <cell r="L718" t="str">
            <v/>
          </cell>
          <cell r="M718" t="str">
            <v>QUITO</v>
          </cell>
          <cell r="N718" t="str">
            <v>PICHINCHA</v>
          </cell>
          <cell r="O718" t="str">
            <v>QUITO</v>
          </cell>
        </row>
        <row r="719">
          <cell r="A719" t="str">
            <v>20003056015427</v>
          </cell>
          <cell r="B719">
            <v>492258</v>
          </cell>
          <cell r="C719" t="str">
            <v>20003056015427</v>
          </cell>
          <cell r="D719">
            <v>44932.713993055557</v>
          </cell>
          <cell r="E719" t="str">
            <v>CONECEL</v>
          </cell>
          <cell r="F719" t="str">
            <v>DESPACHO</v>
          </cell>
          <cell r="G719" t="str">
            <v>NORMAL</v>
          </cell>
          <cell r="H719" t="str">
            <v xml:space="preserve">RUTH ELIZABETH QUITO GUACHAMIN / </v>
          </cell>
          <cell r="I719" t="str">
            <v>1714407036</v>
          </cell>
          <cell r="J719" t="str">
            <v>LA CONCEPCION / CALLE CRISTOBAL SANDOVAL OE4-29 Y BRASIL CASA BLANCA DE UN PISO CON PUERTA BLANCA A UNA CUADRA DEL SUPERMAXI DEL BICENTENARIO, QUITO</v>
          </cell>
          <cell r="K719" t="str">
            <v xml:space="preserve">995579841 /  </v>
          </cell>
          <cell r="L719" t="str">
            <v/>
          </cell>
          <cell r="M719" t="str">
            <v>QUITO</v>
          </cell>
          <cell r="N719" t="str">
            <v>PICHINCHA</v>
          </cell>
          <cell r="O719" t="str">
            <v>QUITO</v>
          </cell>
        </row>
        <row r="720">
          <cell r="A720" t="str">
            <v>20003056047332</v>
          </cell>
          <cell r="B720">
            <v>492257</v>
          </cell>
          <cell r="C720" t="str">
            <v>20003056047332</v>
          </cell>
          <cell r="D720">
            <v>44932.713993055557</v>
          </cell>
          <cell r="E720" t="str">
            <v>CONECEL</v>
          </cell>
          <cell r="F720" t="str">
            <v>DESPACHO</v>
          </cell>
          <cell r="G720" t="str">
            <v>NORMAL</v>
          </cell>
          <cell r="H720" t="str">
            <v xml:space="preserve">RUTH ELIZABETH QUITO GUACHAMIN / </v>
          </cell>
          <cell r="I720" t="str">
            <v>1714407036</v>
          </cell>
          <cell r="J720" t="str">
            <v>LA CONCEPCION / CALLE CRISTOBAL SANDOVAL OE4-29 Y BRASIL CASA BLANCA DE UN PISO CON PUERTA BLANCA A UNA CUADRA DEL SUPERMAXI DEL BICENTENARIO, QUITO</v>
          </cell>
          <cell r="K720" t="str">
            <v xml:space="preserve">995579841 /  </v>
          </cell>
          <cell r="M720" t="str">
            <v>QUITO</v>
          </cell>
          <cell r="N720" t="str">
            <v>PICHINCHA</v>
          </cell>
          <cell r="O720" t="str">
            <v>QUITO</v>
          </cell>
        </row>
        <row r="721">
          <cell r="A721" t="str">
            <v>20003056462235</v>
          </cell>
          <cell r="B721">
            <v>492170</v>
          </cell>
          <cell r="C721" t="str">
            <v>20003056462235</v>
          </cell>
          <cell r="D721">
            <v>44932.60297453704</v>
          </cell>
          <cell r="E721" t="str">
            <v>CONECEL</v>
          </cell>
          <cell r="F721" t="str">
            <v>DESPACHO</v>
          </cell>
          <cell r="G721" t="str">
            <v>NORMAL</v>
          </cell>
          <cell r="H721" t="str">
            <v xml:space="preserve">ZAMBRANO LUCAS KAROL DAYANA </v>
          </cell>
          <cell r="I721" t="str">
            <v>1314129220</v>
          </cell>
          <cell r="J721" t="str">
            <v>"CALLE DAMASCO Y BRUSELA E7A CASA 3 PISOS REF: ESQUINERO ""MI VECINO"" Y UNA PAPELERIA"</v>
          </cell>
          <cell r="K721" t="str">
            <v>967087410/967087410</v>
          </cell>
          <cell r="L721" t="str">
            <v/>
          </cell>
          <cell r="M721" t="str">
            <v>QUITO</v>
          </cell>
          <cell r="N721" t="str">
            <v xml:space="preserve">PICHINCHA </v>
          </cell>
          <cell r="O721" t="str">
            <v>QUITO</v>
          </cell>
        </row>
        <row r="722">
          <cell r="A722" t="str">
            <v>20003056034853</v>
          </cell>
          <cell r="B722">
            <v>492169</v>
          </cell>
          <cell r="C722" t="str">
            <v>20003056034853</v>
          </cell>
          <cell r="D722">
            <v>44932.60297453704</v>
          </cell>
          <cell r="E722" t="str">
            <v>CONECEL</v>
          </cell>
          <cell r="F722" t="str">
            <v>DESPACHO</v>
          </cell>
          <cell r="G722" t="str">
            <v>NORMAL</v>
          </cell>
          <cell r="H722" t="str">
            <v>OSORIO LEON TERESA BERNARDA</v>
          </cell>
          <cell r="I722" t="str">
            <v>151979259001</v>
          </cell>
          <cell r="J722" t="str">
            <v>AV. PADRE JULIO MATOVELLE Y CLL. RICARDO MUNOZ, EDIFICIO SILVER PALACE, LOCAL STYLUZ PELUQUERIA REF A LA ALTURA DEL SRI</v>
          </cell>
          <cell r="K722" t="str">
            <v>985981946/985981946</v>
          </cell>
          <cell r="M722" t="str">
            <v>CUENCA</v>
          </cell>
          <cell r="N722" t="str">
            <v>AZUAY</v>
          </cell>
          <cell r="O722" t="str">
            <v>CUENCA</v>
          </cell>
        </row>
        <row r="723">
          <cell r="A723" t="str">
            <v>20003055597532</v>
          </cell>
          <cell r="B723">
            <v>492168</v>
          </cell>
          <cell r="C723" t="str">
            <v>20003055597532</v>
          </cell>
          <cell r="D723">
            <v>44932.60297453704</v>
          </cell>
          <cell r="E723" t="str">
            <v>CONECEL</v>
          </cell>
          <cell r="F723" t="str">
            <v>DESPACHO</v>
          </cell>
          <cell r="G723" t="str">
            <v>NORMAL</v>
          </cell>
          <cell r="H723" t="str">
            <v>BOLANOS CEDENO MARIA DANIELA</v>
          </cell>
          <cell r="I723" t="str">
            <v>1308896297</v>
          </cell>
          <cell r="J723" t="str">
            <v>AV REPUBLICA Y DIEGO DE ALMAGRO ED. FORUM 300 PISO 3 OF CENADIS /</v>
          </cell>
          <cell r="K723" t="str">
            <v>992795254/</v>
          </cell>
          <cell r="L723" t="str">
            <v/>
          </cell>
          <cell r="M723" t="str">
            <v>QUITO</v>
          </cell>
          <cell r="N723" t="str">
            <v xml:space="preserve">PICHINCHA </v>
          </cell>
          <cell r="O723" t="str">
            <v xml:space="preserve">QUITO </v>
          </cell>
        </row>
        <row r="724">
          <cell r="A724" t="str">
            <v>20003054701557</v>
          </cell>
          <cell r="B724">
            <v>492167</v>
          </cell>
          <cell r="C724" t="str">
            <v>20003054701557</v>
          </cell>
          <cell r="D724">
            <v>44932.60297453704</v>
          </cell>
          <cell r="E724" t="str">
            <v>CONECEL</v>
          </cell>
          <cell r="F724" t="str">
            <v>DESPACHO</v>
          </cell>
          <cell r="G724" t="str">
            <v>NORMAL</v>
          </cell>
          <cell r="H724" t="str">
            <v>NAJERA MANOBANDA CRISTIAN VINICIO</v>
          </cell>
          <cell r="I724" t="str">
            <v>1501049421</v>
          </cell>
          <cell r="J724" t="str">
            <v>PANAMERICANA NORTE FRENTE AL BARRIO BELLAVISTA/ATRAS DE LA PARADA CAYAMBE CASA 4 PISOS COLOR BEIGE PUERTA BLANCA /100 METRO COOP. VIDA Y VISION</v>
          </cell>
          <cell r="K724" t="str">
            <v>968578423/</v>
          </cell>
          <cell r="M724" t="str">
            <v>QUITO</v>
          </cell>
          <cell r="N724" t="str">
            <v>PICHINCHA</v>
          </cell>
          <cell r="O724" t="str">
            <v xml:space="preserve">QUITO </v>
          </cell>
        </row>
        <row r="725">
          <cell r="A725" t="str">
            <v>20003054704928</v>
          </cell>
          <cell r="B725">
            <v>492001</v>
          </cell>
          <cell r="C725" t="str">
            <v>20003054704928</v>
          </cell>
          <cell r="D725">
            <v>44932.533483796295</v>
          </cell>
          <cell r="E725" t="str">
            <v>BRELDYNG</v>
          </cell>
          <cell r="F725" t="str">
            <v>DESPACHO</v>
          </cell>
          <cell r="G725" t="str">
            <v>NORMAL</v>
          </cell>
          <cell r="H725" t="str">
            <v>BLANCA BEATRIZ INLAGO FONTE</v>
          </cell>
          <cell r="I725" t="str">
            <v>1724511843</v>
          </cell>
          <cell r="J725" t="str">
            <v>PICHINCHA / QUITO / LLANO GRANDE / AV PANAMERICANA NORTE / KM 12 Y MEDIO / 28 DE JUNIO Y GARCIA MORENO / OFICINA FLEXNET</v>
          </cell>
          <cell r="K725" t="str">
            <v>980202415</v>
          </cell>
          <cell r="M725" t="str">
            <v>QUITO</v>
          </cell>
          <cell r="N725" t="str">
            <v>PICHINCHA</v>
          </cell>
          <cell r="O725" t="str">
            <v>QUITO</v>
          </cell>
        </row>
        <row r="726">
          <cell r="A726" t="str">
            <v>20003056040239</v>
          </cell>
          <cell r="B726">
            <v>491999</v>
          </cell>
          <cell r="C726" t="str">
            <v>20003056040239</v>
          </cell>
          <cell r="D726">
            <v>44932.52815972222</v>
          </cell>
          <cell r="E726" t="str">
            <v>BRELDYNG</v>
          </cell>
          <cell r="F726" t="str">
            <v>DESPACHO</v>
          </cell>
          <cell r="G726" t="str">
            <v>NORMAL</v>
          </cell>
          <cell r="H726" t="str">
            <v>ALVAREZ AGUIRRE SONIA MONSERRAT</v>
          </cell>
          <cell r="I726" t="str">
            <v>102158391</v>
          </cell>
          <cell r="J726" t="str">
            <v>AZUAY / CUENCA / HUAYNACAPAC / VIRACOCHABAMBA / 617 / SHUARAS / CIUDADELA ALVAREZ DIAGONAL AL NUEVO CENTRO INFANTIL CS COLOR MELON</v>
          </cell>
          <cell r="K726" t="str">
            <v>962788554</v>
          </cell>
          <cell r="M726" t="str">
            <v>CUENCA</v>
          </cell>
          <cell r="N726" t="str">
            <v xml:space="preserve"> AZUAY </v>
          </cell>
          <cell r="O726" t="str">
            <v>CUENCA</v>
          </cell>
        </row>
        <row r="727">
          <cell r="A727" t="str">
            <v>20003056012427</v>
          </cell>
          <cell r="B727">
            <v>491998</v>
          </cell>
          <cell r="C727" t="str">
            <v>20003056012427</v>
          </cell>
          <cell r="D727">
            <v>44932.52815972222</v>
          </cell>
          <cell r="E727" t="str">
            <v>BRELDYNG</v>
          </cell>
          <cell r="F727" t="str">
            <v>DESPACHO</v>
          </cell>
          <cell r="G727" t="str">
            <v>NORMAL</v>
          </cell>
          <cell r="H727" t="str">
            <v>NAVARRETE ALVAREZ PAOLA GABRIELA</v>
          </cell>
          <cell r="I727" t="str">
            <v>401449517</v>
          </cell>
          <cell r="J727" t="str">
            <v>CARCHI / TULCAN / TULCAN / CALLE RAFAEL ARELLANO / SN / ROBERTO SIERRA / OFICINA TRAMACO TULCAN</v>
          </cell>
          <cell r="K727" t="str">
            <v>982785597</v>
          </cell>
          <cell r="M727" t="str">
            <v>TULCAN</v>
          </cell>
          <cell r="N727" t="str">
            <v xml:space="preserve"> CARCHI </v>
          </cell>
          <cell r="O727" t="str">
            <v>TULCAN</v>
          </cell>
        </row>
        <row r="728">
          <cell r="A728" t="str">
            <v>20003056025049</v>
          </cell>
          <cell r="B728">
            <v>491997</v>
          </cell>
          <cell r="C728" t="str">
            <v>20003056025049</v>
          </cell>
          <cell r="D728">
            <v>44932.52815972222</v>
          </cell>
          <cell r="E728" t="str">
            <v>BRELDYNG</v>
          </cell>
          <cell r="F728" t="str">
            <v>DESPACHO</v>
          </cell>
          <cell r="G728" t="str">
            <v>NORMAL</v>
          </cell>
          <cell r="H728" t="str">
            <v>AMAYA PENARANDA PATRICIA CECIBEL</v>
          </cell>
          <cell r="I728" t="str">
            <v>701986895</v>
          </cell>
          <cell r="J728" t="str">
            <v xml:space="preserve">EL ORO / SANTA ROSA / SANTA ROSA / AV JOFFRE LIMA / SN /  / HOSPITAL GINEGOOSTECTRICO ANGELA LOAYZA DE OYAGUE ENTREGA EN EL AREA DE SERVICIO MEDICINA TRANSFUNCIONAL (MATERNIDAD) COORDINAR CON CLIENTE </v>
          </cell>
          <cell r="K728" t="str">
            <v>982575114</v>
          </cell>
          <cell r="M728" t="str">
            <v>SANTA ROSA</v>
          </cell>
          <cell r="N728" t="str">
            <v xml:space="preserve"> EL ORO </v>
          </cell>
          <cell r="O728" t="str">
            <v>SANTA ROSA</v>
          </cell>
        </row>
        <row r="729">
          <cell r="A729" t="str">
            <v>LDDGYEH0028</v>
          </cell>
          <cell r="B729">
            <v>491996</v>
          </cell>
          <cell r="C729" t="str">
            <v>LDDGYEH0028</v>
          </cell>
          <cell r="D729">
            <v>44932.518657407411</v>
          </cell>
          <cell r="E729" t="str">
            <v>CONECEL_DOCUMENTOS</v>
          </cell>
          <cell r="F729" t="str">
            <v>DESPACHO</v>
          </cell>
          <cell r="G729" t="str">
            <v>NORMAL</v>
          </cell>
          <cell r="H729" t="str">
            <v>Lourdes Quinteros/OFC BRELDYNG</v>
          </cell>
          <cell r="I729" t="str">
            <v>0</v>
          </cell>
          <cell r="J729" t="str">
            <v>OFC BRELDYNG CALLE 7MO PASAJE 37ª Y V. EMILIO ROMERO, BODEGAS DE FERRETERIA ESPINOZA, bodega #8 (exactamente queda en la Juan Tanca Marengo km. 4.5 pasando la coca cola</v>
          </cell>
          <cell r="K729" t="str">
            <v>0</v>
          </cell>
          <cell r="L729" t="str">
            <v/>
          </cell>
          <cell r="M729" t="str">
            <v>GUAYAQUIL</v>
          </cell>
          <cell r="N729" t="str">
            <v>GUAYAS</v>
          </cell>
          <cell r="O729" t="str">
            <v>GUAYAQUIL</v>
          </cell>
        </row>
        <row r="730">
          <cell r="A730" t="str">
            <v>LDDGYEG0048</v>
          </cell>
          <cell r="B730">
            <v>491995</v>
          </cell>
          <cell r="C730" t="str">
            <v>LDDGYEG0048</v>
          </cell>
          <cell r="D730">
            <v>44932.518657407411</v>
          </cell>
          <cell r="E730" t="str">
            <v>CONECEL_DOCUMENTOS</v>
          </cell>
          <cell r="F730" t="str">
            <v>DESPACHO</v>
          </cell>
          <cell r="G730" t="str">
            <v>NORMAL</v>
          </cell>
          <cell r="H730" t="str">
            <v>GABRIELA SANDOVAL/PSG</v>
          </cell>
          <cell r="I730" t="str">
            <v>0</v>
          </cell>
          <cell r="J730" t="str">
            <v xml:space="preserve"> Gye:  Urdenor 2 - parque empresarial colon , edificio Coloncorp B mezanine atras de Netlife</v>
          </cell>
          <cell r="K730" t="str">
            <v>982033756</v>
          </cell>
          <cell r="L730" t="str">
            <v/>
          </cell>
          <cell r="M730" t="str">
            <v>GUAYAQUIL</v>
          </cell>
          <cell r="N730" t="str">
            <v>GUAYAS</v>
          </cell>
          <cell r="O730" t="str">
            <v>GUAYAQUIL</v>
          </cell>
        </row>
        <row r="731">
          <cell r="A731" t="str">
            <v>LDDGYEF0042</v>
          </cell>
          <cell r="B731">
            <v>491994</v>
          </cell>
          <cell r="C731" t="str">
            <v>LDDGYEF0042</v>
          </cell>
          <cell r="D731">
            <v>44932.518657407411</v>
          </cell>
          <cell r="E731" t="str">
            <v>CONECEL_DOCUMENTOS</v>
          </cell>
          <cell r="F731" t="str">
            <v>DESPACHO</v>
          </cell>
          <cell r="G731" t="str">
            <v>NORMAL</v>
          </cell>
          <cell r="H731" t="str">
            <v>TOMAS ANDRADE/GSO/ALG</v>
          </cell>
          <cell r="I731" t="str">
            <v>0</v>
          </cell>
          <cell r="J731" t="str">
            <v xml:space="preserve"> Gye:  Urdenor 2 - parque empresarial colon , edificio Coloncorp B mezanine atras de Netlife</v>
          </cell>
          <cell r="K731" t="str">
            <v>982033756</v>
          </cell>
          <cell r="L731" t="str">
            <v/>
          </cell>
          <cell r="M731" t="str">
            <v>GUAYAQUIL</v>
          </cell>
          <cell r="N731" t="str">
            <v>GUAYAS</v>
          </cell>
          <cell r="O731" t="str">
            <v>GUAYAQUIL</v>
          </cell>
        </row>
        <row r="732">
          <cell r="A732" t="str">
            <v>LDDUIOE0046</v>
          </cell>
          <cell r="B732">
            <v>491993</v>
          </cell>
          <cell r="C732" t="str">
            <v>LDDUIOE0046</v>
          </cell>
          <cell r="D732">
            <v>44932.518657407411</v>
          </cell>
          <cell r="E732" t="str">
            <v>CONECEL_DOCUMENTOS</v>
          </cell>
          <cell r="F732" t="str">
            <v>DESPACHO</v>
          </cell>
          <cell r="G732" t="str">
            <v>NORMAL</v>
          </cell>
          <cell r="H732" t="str">
            <v>MARIA FERNANDA MUNOZ/CANT</v>
          </cell>
          <cell r="I732" t="str">
            <v>0</v>
          </cell>
          <cell r="J732" t="str">
            <v xml:space="preserve">QUITO AV. 10 DE AGOSTO N34-601 Y JUAN PABLO SANZ </v>
          </cell>
          <cell r="K732" t="str">
            <v>998118542/979067498</v>
          </cell>
          <cell r="M732" t="str">
            <v>QUITO</v>
          </cell>
          <cell r="N732" t="str">
            <v xml:space="preserve">PICHINCHA </v>
          </cell>
          <cell r="O732" t="str">
            <v>QUITO</v>
          </cell>
        </row>
        <row r="733">
          <cell r="A733" t="str">
            <v>LDDGYEB0043</v>
          </cell>
          <cell r="B733">
            <v>491992</v>
          </cell>
          <cell r="C733" t="str">
            <v>LDDGYEB0043</v>
          </cell>
          <cell r="D733">
            <v>44932.518657407411</v>
          </cell>
          <cell r="E733" t="str">
            <v>CONECEL_DOCUMENTOS</v>
          </cell>
          <cell r="F733" t="str">
            <v>DESPACHO</v>
          </cell>
          <cell r="G733" t="str">
            <v>NORMAL</v>
          </cell>
          <cell r="H733" t="str">
            <v>Stephanie Perez ACC</v>
          </cell>
          <cell r="I733" t="str">
            <v>0</v>
          </cell>
          <cell r="J733" t="str">
            <v>GYE - Centro Comercial Garzo centro-ACC</v>
          </cell>
          <cell r="K733" t="str">
            <v>9399196442</v>
          </cell>
          <cell r="L733" t="str">
            <v/>
          </cell>
          <cell r="M733" t="str">
            <v>GUAYAQUIL</v>
          </cell>
          <cell r="N733" t="str">
            <v>GUAYAS</v>
          </cell>
          <cell r="O733" t="str">
            <v>GUAYAQUIL</v>
          </cell>
        </row>
        <row r="734">
          <cell r="A734" t="str">
            <v>LDDGYEA0042</v>
          </cell>
          <cell r="B734">
            <v>491991</v>
          </cell>
          <cell r="C734" t="str">
            <v>LDDGYEA0042</v>
          </cell>
          <cell r="D734">
            <v>44932.518657407411</v>
          </cell>
          <cell r="E734" t="str">
            <v>CONECEL_DOCUMENTOS</v>
          </cell>
          <cell r="F734" t="str">
            <v>DESPACHO</v>
          </cell>
          <cell r="G734" t="str">
            <v>NORMAL</v>
          </cell>
          <cell r="H734" t="str">
            <v>Stephanie Perez ACC/Paola Loja ACC-OPE Equipos</v>
          </cell>
          <cell r="I734" t="str">
            <v>0</v>
          </cell>
          <cell r="J734" t="str">
            <v>GYE - Centro Comercial Garzo centro-ACC/REGULARIZACIONES</v>
          </cell>
          <cell r="K734" t="str">
            <v>993393277</v>
          </cell>
          <cell r="L734" t="str">
            <v/>
          </cell>
          <cell r="M734" t="str">
            <v>GUAYAQUIL</v>
          </cell>
          <cell r="N734" t="str">
            <v>GUAYAS</v>
          </cell>
          <cell r="O734" t="str">
            <v>GUAYAQUIL</v>
          </cell>
        </row>
        <row r="735">
          <cell r="A735" t="str">
            <v>20003056397336</v>
          </cell>
          <cell r="B735">
            <v>491977</v>
          </cell>
          <cell r="C735" t="str">
            <v>20003056397336</v>
          </cell>
          <cell r="D735">
            <v>44932.504444444443</v>
          </cell>
          <cell r="E735" t="str">
            <v>CONECEL</v>
          </cell>
          <cell r="F735" t="str">
            <v>DESPACHO</v>
          </cell>
          <cell r="G735" t="str">
            <v>NORMAL</v>
          </cell>
          <cell r="H735" t="str">
            <v xml:space="preserve">ANA DEL ROCIO MACIAS CARRENO / </v>
          </cell>
          <cell r="I735" t="str">
            <v>1308247343</v>
          </cell>
          <cell r="J735" t="str">
            <v>ANDRES DE VERA / AV DEL EJERCITO Y DANIEL VILLACRES EN LA EMPRESA HOMSEPRI CDIA LTDA FRENTE A LOS HOT DOGS EL MANDINGO, PORTOVIEJO</v>
          </cell>
          <cell r="K735" t="str">
            <v xml:space="preserve">986802490 /  </v>
          </cell>
          <cell r="L735" t="str">
            <v/>
          </cell>
          <cell r="M735" t="str">
            <v>PORTOVIEJO</v>
          </cell>
          <cell r="N735" t="str">
            <v>MANABI</v>
          </cell>
          <cell r="O735" t="str">
            <v>PORTOVIEJO</v>
          </cell>
        </row>
        <row r="736">
          <cell r="A736" t="str">
            <v>20003056454455</v>
          </cell>
          <cell r="B736">
            <v>491976</v>
          </cell>
          <cell r="C736" t="str">
            <v>20003056454455</v>
          </cell>
          <cell r="D736">
            <v>44932.504444444443</v>
          </cell>
          <cell r="E736" t="str">
            <v>CONECEL</v>
          </cell>
          <cell r="F736" t="str">
            <v>DESPACHO</v>
          </cell>
          <cell r="G736" t="str">
            <v>NORMAL</v>
          </cell>
          <cell r="H736" t="str">
            <v xml:space="preserve">LUIS DAVI OLIVES MACIAS / </v>
          </cell>
          <cell r="I736" t="str">
            <v>804247906</v>
          </cell>
          <cell r="J736" t="str">
            <v>CINCO DE AGOSTO / AV COLON Y CALLE 9 DE OCTUBRE EN EL LOCAL DE EMERGENCIA CELULAR 911 DIAGONAL AL COMEDOR DONA SIXTA, ESMERALDAS</v>
          </cell>
          <cell r="K736" t="str">
            <v xml:space="preserve">990055334 /  </v>
          </cell>
          <cell r="L736" t="str">
            <v/>
          </cell>
          <cell r="M736" t="str">
            <v>ESMERALDAS</v>
          </cell>
          <cell r="N736" t="str">
            <v>ESMERALDAS</v>
          </cell>
          <cell r="O736" t="str">
            <v>ESMERALDAS</v>
          </cell>
        </row>
        <row r="737">
          <cell r="A737" t="str">
            <v>20003056473176</v>
          </cell>
          <cell r="B737">
            <v>491975</v>
          </cell>
          <cell r="C737" t="str">
            <v>20003056473176</v>
          </cell>
          <cell r="D737">
            <v>44932.504444444443</v>
          </cell>
          <cell r="E737" t="str">
            <v>CONECEL</v>
          </cell>
          <cell r="F737" t="str">
            <v>DESPACHO</v>
          </cell>
          <cell r="G737" t="str">
            <v>NORMAL</v>
          </cell>
          <cell r="H737" t="str">
            <v xml:space="preserve">MILTON PATRICIO CATOTA TULCANAZA / </v>
          </cell>
          <cell r="I737" t="str">
            <v>1003418520</v>
          </cell>
          <cell r="J737" t="str">
            <v>SAN FRANCISCO / CALLE HERNAN GONZALES DE SAA Y MARCO TULIO HIDROVO A MEDIA CUADRA DE LA CABANA EN SUENO LOCAL DE COMIDA DE MASCOTAS, IBARRA</v>
          </cell>
          <cell r="K737" t="str">
            <v>998818498 /  988200428</v>
          </cell>
          <cell r="L737" t="str">
            <v/>
          </cell>
          <cell r="M737" t="str">
            <v>IBARRA</v>
          </cell>
          <cell r="N737" t="str">
            <v>IMBABURA</v>
          </cell>
          <cell r="O737" t="str">
            <v>IBARRA</v>
          </cell>
        </row>
        <row r="738">
          <cell r="A738" t="str">
            <v>20003056437480</v>
          </cell>
          <cell r="B738">
            <v>491974</v>
          </cell>
          <cell r="C738" t="str">
            <v>20003056437480</v>
          </cell>
          <cell r="D738">
            <v>44932.504444444443</v>
          </cell>
          <cell r="E738" t="str">
            <v>CONECEL</v>
          </cell>
          <cell r="F738" t="str">
            <v>DESPACHO</v>
          </cell>
          <cell r="G738" t="str">
            <v>NORMAL</v>
          </cell>
          <cell r="H738" t="str">
            <v xml:space="preserve">LUIS ROMARIO LEMA ANALUISA / </v>
          </cell>
          <cell r="I738" t="str">
            <v>202191474</v>
          </cell>
          <cell r="J738" t="str">
            <v>GUARANDA / CALLE AMBATO Y LUIS VELA CASA DE 3 PISOS SIN PINATR FRENTE AL TERMINAL TERRESTRE, GUARANDA</v>
          </cell>
          <cell r="K738" t="str">
            <v xml:space="preserve">988745518 /  </v>
          </cell>
          <cell r="L738" t="str">
            <v/>
          </cell>
          <cell r="M738" t="str">
            <v>GUARANDA</v>
          </cell>
          <cell r="N738" t="str">
            <v>BOLIVAR</v>
          </cell>
          <cell r="O738" t="str">
            <v>GUARANDA</v>
          </cell>
        </row>
        <row r="739">
          <cell r="A739" t="str">
            <v>20003056026666</v>
          </cell>
          <cell r="B739">
            <v>491949</v>
          </cell>
          <cell r="C739" t="str">
            <v>20003056026666</v>
          </cell>
          <cell r="D739">
            <v>44932.504432870373</v>
          </cell>
          <cell r="E739" t="str">
            <v>CONECEL</v>
          </cell>
          <cell r="F739" t="str">
            <v>DESPACHO</v>
          </cell>
          <cell r="G739" t="str">
            <v>NORMAL</v>
          </cell>
          <cell r="H739" t="str">
            <v xml:space="preserve">TANIA MADELAINE VERDEZOTO CAJO / </v>
          </cell>
          <cell r="I739" t="str">
            <v>1726585159</v>
          </cell>
          <cell r="J739" t="str">
            <v>TUMBACO / AV INTEROCEANICA EN EL CENTRO COMERCIAL BAHIA DE TUMBACO LOCAL 25 DE UN PISO COLOR BLANCO FRENTE A SERVIPAGOS, QUITO</v>
          </cell>
          <cell r="K739" t="str">
            <v xml:space="preserve">984577195 /  </v>
          </cell>
          <cell r="L739" t="str">
            <v/>
          </cell>
          <cell r="M739" t="str">
            <v>QUITO</v>
          </cell>
          <cell r="N739" t="str">
            <v>PICHINCHA</v>
          </cell>
          <cell r="O739" t="str">
            <v>QUITO</v>
          </cell>
        </row>
        <row r="740">
          <cell r="A740" t="str">
            <v>20003056033935</v>
          </cell>
          <cell r="B740">
            <v>491948</v>
          </cell>
          <cell r="C740" t="str">
            <v>20003056033935</v>
          </cell>
          <cell r="D740">
            <v>44932.504432870373</v>
          </cell>
          <cell r="E740" t="str">
            <v>CONECEL</v>
          </cell>
          <cell r="F740" t="str">
            <v>DESPACHO</v>
          </cell>
          <cell r="G740" t="str">
            <v>NORMAL</v>
          </cell>
          <cell r="H740" t="str">
            <v xml:space="preserve">FATIMA LOURDES DEFAZ YEPEZ / </v>
          </cell>
          <cell r="I740" t="str">
            <v>925340309</v>
          </cell>
          <cell r="J740" t="str">
            <v>PUENGASI / BARRIO SAN JOSE DE MONJAS PASAJE S3F ENTRE CALLE E17C Y CENEPA CASA DE DOS PISOS DE PORTON VERDE DETRAS DEL ESTADIO SAN JOSE DE MONJAS, QUITO</v>
          </cell>
          <cell r="K740" t="str">
            <v xml:space="preserve">996119369 /  </v>
          </cell>
          <cell r="M740" t="str">
            <v>QUITO</v>
          </cell>
          <cell r="N740" t="str">
            <v>PICHINCHA</v>
          </cell>
          <cell r="O740" t="str">
            <v>QUITO</v>
          </cell>
        </row>
        <row r="741">
          <cell r="A741" t="str">
            <v>20003056032543</v>
          </cell>
          <cell r="B741">
            <v>491947</v>
          </cell>
          <cell r="C741" t="str">
            <v>20003056032543</v>
          </cell>
          <cell r="D741">
            <v>44932.504432870373</v>
          </cell>
          <cell r="E741" t="str">
            <v>CONECEL</v>
          </cell>
          <cell r="F741" t="str">
            <v>DESPACHO</v>
          </cell>
          <cell r="G741" t="str">
            <v>NORMAL</v>
          </cell>
          <cell r="H741" t="str">
            <v xml:space="preserve">NAZARIO HUMBERTO PILLASAGUA LOPEZ / </v>
          </cell>
          <cell r="I741" t="str">
            <v>1306038934</v>
          </cell>
          <cell r="J741" t="str">
            <v>LOS ESTEROS / CALLE 121/ AVENIDA 102/CS 2 PISOS BLANCO RFC. CONSULTORIO DE ODONTOLOGIA AL FRENTE, MANTA</v>
          </cell>
          <cell r="K741" t="str">
            <v xml:space="preserve">963220417 /  </v>
          </cell>
          <cell r="M741" t="str">
            <v>MANTA</v>
          </cell>
          <cell r="N741" t="str">
            <v>MANABI</v>
          </cell>
          <cell r="O741" t="str">
            <v>MANTA</v>
          </cell>
        </row>
        <row r="742">
          <cell r="A742" t="str">
            <v>20003056030065</v>
          </cell>
          <cell r="B742">
            <v>491946</v>
          </cell>
          <cell r="C742" t="str">
            <v>20003056030065</v>
          </cell>
          <cell r="D742">
            <v>44932.504432870373</v>
          </cell>
          <cell r="E742" t="str">
            <v>CONECEL</v>
          </cell>
          <cell r="F742" t="str">
            <v>DESPACHO</v>
          </cell>
          <cell r="G742" t="str">
            <v>NORMAL</v>
          </cell>
          <cell r="H742" t="str">
            <v xml:space="preserve">NANCY HILDA MEREGILDO TOMALA / </v>
          </cell>
          <cell r="I742" t="str">
            <v>915229843</v>
          </cell>
          <cell r="J742" t="str">
            <v>SANTA ELENA / LOS GIRASOLES /VIA ANCON 10 DE AGOSTO SEGUNDA ENTRADA CASA COLOR BLANCA CON BORDES AMARILLOS 1 PISO, SANTA ELENA</v>
          </cell>
          <cell r="K742" t="str">
            <v xml:space="preserve">939292913 /  </v>
          </cell>
          <cell r="L742" t="str">
            <v/>
          </cell>
          <cell r="M742" t="str">
            <v>SANTA ELENA</v>
          </cell>
          <cell r="N742" t="str">
            <v>SANTAELENA</v>
          </cell>
          <cell r="O742" t="str">
            <v>SANTA ELENA</v>
          </cell>
        </row>
        <row r="743">
          <cell r="A743" t="str">
            <v>20003056013131</v>
          </cell>
          <cell r="B743">
            <v>491945</v>
          </cell>
          <cell r="C743" t="str">
            <v>20003056013131</v>
          </cell>
          <cell r="D743">
            <v>44932.504432870373</v>
          </cell>
          <cell r="E743" t="str">
            <v>CONECEL</v>
          </cell>
          <cell r="F743" t="str">
            <v>DESPACHO</v>
          </cell>
          <cell r="G743" t="str">
            <v>NORMAL</v>
          </cell>
          <cell r="H743" t="str">
            <v xml:space="preserve">MILTON GIOVANNY MANZANO TIPAN / </v>
          </cell>
          <cell r="I743" t="str">
            <v>550147722</v>
          </cell>
          <cell r="J743" t="str">
            <v>SAN FELIPE / CALLE.10 DE AGOSTO Y MEXICO /CASA DE 2 PISOS COLOR AMARILLO A UNA CUADRA DE LA UNIVERSIDAD TECNICA DE COTOPAXI Y A DOS CUADRAS DEL ESTADIO EL EJIDO LATACUNGA, LATACUNGA</v>
          </cell>
          <cell r="K743" t="str">
            <v xml:space="preserve">983703090 /  </v>
          </cell>
          <cell r="L743" t="str">
            <v/>
          </cell>
          <cell r="M743" t="str">
            <v>LATACUNGA</v>
          </cell>
          <cell r="N743" t="str">
            <v>COTOPAXI</v>
          </cell>
          <cell r="O743" t="str">
            <v>LATACUNGA</v>
          </cell>
        </row>
        <row r="744">
          <cell r="A744" t="str">
            <v>20003055569731</v>
          </cell>
          <cell r="B744">
            <v>491944</v>
          </cell>
          <cell r="C744" t="str">
            <v>20003055569731</v>
          </cell>
          <cell r="D744">
            <v>44932.504432870373</v>
          </cell>
          <cell r="E744" t="str">
            <v>CONECEL</v>
          </cell>
          <cell r="F744" t="str">
            <v>DESPACHO</v>
          </cell>
          <cell r="G744" t="str">
            <v>NORMAL</v>
          </cell>
          <cell r="H744" t="str">
            <v xml:space="preserve">JORDAN ALEJANDRO IRUA IRUA / </v>
          </cell>
          <cell r="I744" t="str">
            <v>402038293</v>
          </cell>
          <cell r="J744" t="str">
            <v>TULCAN / CARR. PANAMERICANA NORTE Y AV. ANDRES BELLO/TRBJ.ORIENTAL INDUSTRIA ALIMENTICIA - AGENCIA TULCAN, TULCAN</v>
          </cell>
          <cell r="K744" t="str">
            <v>984387862 /  992622135</v>
          </cell>
          <cell r="L744" t="str">
            <v/>
          </cell>
          <cell r="M744" t="str">
            <v>TULCAN</v>
          </cell>
          <cell r="N744" t="str">
            <v>CARCHI</v>
          </cell>
          <cell r="O744" t="str">
            <v>TULCAN</v>
          </cell>
        </row>
        <row r="745">
          <cell r="A745" t="str">
            <v>20003055602690</v>
          </cell>
          <cell r="B745">
            <v>491943</v>
          </cell>
          <cell r="C745" t="str">
            <v>20003055602690</v>
          </cell>
          <cell r="D745">
            <v>44932.504432870373</v>
          </cell>
          <cell r="E745" t="str">
            <v>CONECEL</v>
          </cell>
          <cell r="F745" t="str">
            <v>DESPACHO</v>
          </cell>
          <cell r="G745" t="str">
            <v>NORMAL</v>
          </cell>
          <cell r="H745" t="str">
            <v xml:space="preserve">MONICA KARINA LLERENA SARABIA / </v>
          </cell>
          <cell r="I745" t="str">
            <v>1804360137</v>
          </cell>
          <cell r="J745" t="str">
            <v>MATRIZ / SIMON BOLIVAR/BOLIVARIANA Y CHILE CONJUNTO LLANGANATE DPTO 301 EDIFICIO BLANCO FRENTE EAL COLISEO AMBATO, AMBATO</v>
          </cell>
          <cell r="K745" t="str">
            <v xml:space="preserve">992991052 /  </v>
          </cell>
          <cell r="L745" t="str">
            <v/>
          </cell>
          <cell r="M745" t="str">
            <v>AMBATO</v>
          </cell>
          <cell r="N745" t="str">
            <v>TUNGURAHUA</v>
          </cell>
          <cell r="O745" t="str">
            <v>AMBATO</v>
          </cell>
        </row>
        <row r="746">
          <cell r="A746" t="str">
            <v>20003056018999</v>
          </cell>
          <cell r="B746">
            <v>491942</v>
          </cell>
          <cell r="C746" t="str">
            <v>20003056018999</v>
          </cell>
          <cell r="D746">
            <v>44932.504432870373</v>
          </cell>
          <cell r="E746" t="str">
            <v>CONECEL</v>
          </cell>
          <cell r="F746" t="str">
            <v>DESPACHO</v>
          </cell>
          <cell r="G746" t="str">
            <v>NORMAL</v>
          </cell>
          <cell r="H746" t="str">
            <v xml:space="preserve">SNAYDER MATEO GUERRA RUBIO / </v>
          </cell>
          <cell r="I746" t="str">
            <v>1754967022</v>
          </cell>
          <cell r="J746" t="str">
            <v>POMASQUI / AV.MANUEL CORDOVA GALARZA Y MARIETTA DE VEINTEMILLA RECIBEN EN RESTAURANTE DE VANI QUEN JUNTO AL TIA POMASQUI, QUITO</v>
          </cell>
          <cell r="K746" t="str">
            <v xml:space="preserve">963255165 /  </v>
          </cell>
          <cell r="L746" t="str">
            <v/>
          </cell>
          <cell r="M746" t="str">
            <v>QUITO</v>
          </cell>
          <cell r="N746" t="str">
            <v>PICHINCHA</v>
          </cell>
          <cell r="O746" t="str">
            <v>QUITO</v>
          </cell>
        </row>
        <row r="747">
          <cell r="A747" t="str">
            <v>20003056473437</v>
          </cell>
          <cell r="B747">
            <v>491973</v>
          </cell>
          <cell r="C747" t="str">
            <v>20003056473437</v>
          </cell>
          <cell r="D747">
            <v>44932.504432870373</v>
          </cell>
          <cell r="E747" t="str">
            <v>CONECEL</v>
          </cell>
          <cell r="F747" t="str">
            <v>DESPACHO</v>
          </cell>
          <cell r="G747" t="str">
            <v>NORMAL</v>
          </cell>
          <cell r="H747" t="str">
            <v xml:space="preserve">PEDRO PATRICIO GALARRAGA SALAZAR / </v>
          </cell>
          <cell r="I747" t="str">
            <v>1351137797</v>
          </cell>
          <cell r="J747" t="str">
            <v>QUITUMBE / AV QUITUMBE NAN S46 Y OE2D EN EL COLEGIO REPLICA MEJIA DIAGONAL A UN CONSULTORIO MEDICO, QUITO</v>
          </cell>
          <cell r="K747" t="str">
            <v>968773698 /  989360023</v>
          </cell>
          <cell r="M747" t="str">
            <v>QUITO</v>
          </cell>
          <cell r="N747" t="str">
            <v>PICHINCHA</v>
          </cell>
          <cell r="O747" t="str">
            <v>QUITO</v>
          </cell>
        </row>
        <row r="748">
          <cell r="A748" t="str">
            <v>20003056042737</v>
          </cell>
          <cell r="B748">
            <v>491941</v>
          </cell>
          <cell r="C748" t="str">
            <v>20003056042737</v>
          </cell>
          <cell r="D748">
            <v>44932.504432870373</v>
          </cell>
          <cell r="E748" t="str">
            <v>CONECEL</v>
          </cell>
          <cell r="F748" t="str">
            <v>DESPACHO</v>
          </cell>
          <cell r="G748" t="str">
            <v>NORMAL</v>
          </cell>
          <cell r="H748" t="str">
            <v xml:space="preserve">HENDERZON JOEL GALEAS ERREYES / </v>
          </cell>
          <cell r="I748" t="str">
            <v>2100753025</v>
          </cell>
          <cell r="J748" t="str">
            <v>QUITUMBE / SECTOR TREBOLES DEL SUR CALLE LA COCHA Y PASAJE 2A CDLA LOS URBINCOS VLL 12-38 CASA DE DOS PISOS SIN PINTAR JUNTO A LA IGLESIA DE LOS TREBOLES, QUITO</v>
          </cell>
          <cell r="K748" t="str">
            <v xml:space="preserve">959481288 /  </v>
          </cell>
          <cell r="M748" t="str">
            <v>QUITO</v>
          </cell>
          <cell r="N748" t="str">
            <v>PICHINCHA</v>
          </cell>
          <cell r="O748" t="str">
            <v>QUITO</v>
          </cell>
        </row>
        <row r="749">
          <cell r="A749" t="str">
            <v>20003055616452</v>
          </cell>
          <cell r="B749">
            <v>491972</v>
          </cell>
          <cell r="C749" t="str">
            <v>20003055616452</v>
          </cell>
          <cell r="D749">
            <v>44932.504432870373</v>
          </cell>
          <cell r="E749" t="str">
            <v>CONECEL</v>
          </cell>
          <cell r="F749" t="str">
            <v>DESPACHO</v>
          </cell>
          <cell r="G749" t="str">
            <v>NORMAL</v>
          </cell>
          <cell r="H749" t="str">
            <v xml:space="preserve">LUIS ALBERTO QUILCA PABON / </v>
          </cell>
          <cell r="I749" t="str">
            <v>1714955687</v>
          </cell>
          <cell r="J749" t="str">
            <v>EL QUINCHE / SECTOR AMANECER CARRETERA PANAMERICANA Y CALLE INGLATERRA CASA OE2-17 DE DOS PISOS, QUITO</v>
          </cell>
          <cell r="K749" t="str">
            <v xml:space="preserve">998394978 /  </v>
          </cell>
          <cell r="L749" t="str">
            <v/>
          </cell>
          <cell r="M749" t="str">
            <v>QUITO</v>
          </cell>
          <cell r="N749" t="str">
            <v>PICHINCHA</v>
          </cell>
          <cell r="O749" t="str">
            <v>QUITO</v>
          </cell>
        </row>
        <row r="750">
          <cell r="A750" t="str">
            <v>20003056026407</v>
          </cell>
          <cell r="B750">
            <v>491940</v>
          </cell>
          <cell r="C750" t="str">
            <v>20003056026407</v>
          </cell>
          <cell r="D750">
            <v>44932.504432870373</v>
          </cell>
          <cell r="E750" t="str">
            <v>CONECEL</v>
          </cell>
          <cell r="F750" t="str">
            <v>DESPACHO</v>
          </cell>
          <cell r="G750" t="str">
            <v>NORMAL</v>
          </cell>
          <cell r="H750" t="str">
            <v xml:space="preserve">RAQUEL EGAS VACA / </v>
          </cell>
          <cell r="I750" t="str">
            <v>1712019262</v>
          </cell>
          <cell r="J750" t="str">
            <v>POMASQUI / AV MANUEL CORDOVA GALARZA 854 Y LA INDEPENDENCIA EN EL CONJUNTO HABITACIONAL CHICO CASA 5 DE UN PISO DE COLOR BLANCO, QUITO</v>
          </cell>
          <cell r="K750" t="str">
            <v xml:space="preserve">984432625 /  </v>
          </cell>
          <cell r="L750" t="str">
            <v/>
          </cell>
          <cell r="M750" t="str">
            <v>QUITO</v>
          </cell>
          <cell r="N750" t="str">
            <v>PICHINCHA</v>
          </cell>
          <cell r="O750" t="str">
            <v>QUITO</v>
          </cell>
        </row>
        <row r="751">
          <cell r="A751" t="str">
            <v>20003056457276</v>
          </cell>
          <cell r="B751">
            <v>491971</v>
          </cell>
          <cell r="C751" t="str">
            <v>20003056457276</v>
          </cell>
          <cell r="D751">
            <v>44932.504432870373</v>
          </cell>
          <cell r="E751" t="str">
            <v>CONECEL</v>
          </cell>
          <cell r="F751" t="str">
            <v>DESPACHO</v>
          </cell>
          <cell r="G751" t="str">
            <v>NORMAL</v>
          </cell>
          <cell r="H751" t="str">
            <v xml:space="preserve">DARWIN KLEVER GUALOTO NARVAEZ / </v>
          </cell>
          <cell r="I751" t="str">
            <v>1721151916</v>
          </cell>
          <cell r="J751" t="str">
            <v>COCHAPAMBA / CALLE FRANCISCO MONTALVO Y PASAJE A EN LA EMPRESA INDUSTRIAL AICO A 500M DEL COLEGIO RUDOLF STEINER, QUITO</v>
          </cell>
          <cell r="K751" t="str">
            <v>958788606 /  983312598</v>
          </cell>
          <cell r="M751" t="str">
            <v>QUITO</v>
          </cell>
          <cell r="N751" t="str">
            <v>PICHINCHA</v>
          </cell>
          <cell r="O751" t="str">
            <v>QUITO</v>
          </cell>
        </row>
        <row r="752">
          <cell r="A752" t="str">
            <v>20003056033134</v>
          </cell>
          <cell r="B752">
            <v>491939</v>
          </cell>
          <cell r="C752" t="str">
            <v>20003056033134</v>
          </cell>
          <cell r="D752">
            <v>44932.504432870373</v>
          </cell>
          <cell r="E752" t="str">
            <v>CONECEL</v>
          </cell>
          <cell r="F752" t="str">
            <v>DESPACHO</v>
          </cell>
          <cell r="G752" t="str">
            <v>NORMAL</v>
          </cell>
          <cell r="H752" t="str">
            <v xml:space="preserve">LESLY TERESA GUALOTO COLLAGUAZO / </v>
          </cell>
          <cell r="I752" t="str">
            <v>1754999462</v>
          </cell>
          <cell r="J752" t="str">
            <v>LLANO CHICO / CALLE 17 DE SEPTIEMBRE Y EUGENIO ESPEJO CASA OE1-446 DE DOS PISOS COLOR TERRACOTA DIAGONAL A UNA TIENDA DE VIVERES, QUITO</v>
          </cell>
          <cell r="K752" t="str">
            <v xml:space="preserve">959977453 /  </v>
          </cell>
          <cell r="M752" t="str">
            <v>QUITO</v>
          </cell>
          <cell r="N752" t="str">
            <v>PICHINCHA</v>
          </cell>
          <cell r="O752" t="str">
            <v>QUITO</v>
          </cell>
        </row>
        <row r="753">
          <cell r="A753" t="str">
            <v>20003056458307</v>
          </cell>
          <cell r="B753">
            <v>491970</v>
          </cell>
          <cell r="C753" t="str">
            <v>20003056458307</v>
          </cell>
          <cell r="D753">
            <v>44932.504432870373</v>
          </cell>
          <cell r="E753" t="str">
            <v>CONECEL</v>
          </cell>
          <cell r="F753" t="str">
            <v>DESPACHO</v>
          </cell>
          <cell r="G753" t="str">
            <v>NORMAL</v>
          </cell>
          <cell r="H753" t="str">
            <v xml:space="preserve">DAISY CUMANDA SILVA VALAREZO / </v>
          </cell>
          <cell r="I753" t="str">
            <v>1102668405</v>
          </cell>
          <cell r="J753" t="str">
            <v>SANTO DOMINGO / VENIDA 29 DE MAYO Y TULCAN CC CARVI OFIC DE COMPRO ORO LOCAL NUM 6 PB REF JUNTO CALZADO CARLEN Y FRENTE A CALZADO PAYLESS, SANTO DOMINGO</v>
          </cell>
          <cell r="K753" t="str">
            <v xml:space="preserve">991197471 /  </v>
          </cell>
          <cell r="L753" t="str">
            <v/>
          </cell>
          <cell r="M753" t="str">
            <v>SANTO DOMINGO</v>
          </cell>
          <cell r="N753" t="str">
            <v>SANTODOMINGODELOSTSACHILAS</v>
          </cell>
          <cell r="O753" t="str">
            <v>SANTO DOMINGO</v>
          </cell>
        </row>
        <row r="754">
          <cell r="A754" t="str">
            <v>20003056042515</v>
          </cell>
          <cell r="B754">
            <v>491938</v>
          </cell>
          <cell r="C754" t="str">
            <v>20003056042515</v>
          </cell>
          <cell r="D754">
            <v>44932.504432870373</v>
          </cell>
          <cell r="E754" t="str">
            <v>CONECEL</v>
          </cell>
          <cell r="F754" t="str">
            <v>DESPACHO</v>
          </cell>
          <cell r="G754" t="str">
            <v>NORMAL</v>
          </cell>
          <cell r="H754" t="str">
            <v xml:space="preserve">ANA CRISTINA CEVALLOS MONTERO / </v>
          </cell>
          <cell r="I754" t="str">
            <v>1719411264</v>
          </cell>
          <cell r="J754" t="str">
            <v>CHIMBACALLE / PEDRO COLLAZOS S8 153 Y CRUCE ALONSO GOMEZ CS CS 2P CL CAFE/A 1 CDRA DE CONSULTORIO SAN MARCOS/CERCA A PC ELECTRONIC-REPARACION, QUITO</v>
          </cell>
          <cell r="K754" t="str">
            <v xml:space="preserve">984511545 /  </v>
          </cell>
          <cell r="M754" t="str">
            <v>QUITO</v>
          </cell>
          <cell r="N754" t="str">
            <v>PICHINCHA</v>
          </cell>
          <cell r="O754" t="str">
            <v>QUITO</v>
          </cell>
        </row>
        <row r="755">
          <cell r="A755" t="str">
            <v>20003056453175</v>
          </cell>
          <cell r="B755">
            <v>491969</v>
          </cell>
          <cell r="C755" t="str">
            <v>20003056453175</v>
          </cell>
          <cell r="D755">
            <v>44932.504432870373</v>
          </cell>
          <cell r="E755" t="str">
            <v>CONECEL</v>
          </cell>
          <cell r="F755" t="str">
            <v>DESPACHO</v>
          </cell>
          <cell r="G755" t="str">
            <v>NORMAL</v>
          </cell>
          <cell r="H755" t="str">
            <v xml:space="preserve">MELANIE ARLETH AVILA YUNGA / </v>
          </cell>
          <cell r="I755" t="str">
            <v>940583362</v>
          </cell>
          <cell r="J755" t="str">
            <v>DIVINO NINO / CDLA PEDRO MENENDEZ GILBERT/AV NICOLAS LAPENTI CASA ES UN LOCAL ACEROS AUSTIN DURAN COLOR DE 2 PISOS COLOR CELESTE Y AMARILLO REF A LADO DEL LOCAL MULTICARPAS, DURAN</v>
          </cell>
          <cell r="K755" t="str">
            <v xml:space="preserve">940583362 /  </v>
          </cell>
          <cell r="M755" t="str">
            <v>DURAN</v>
          </cell>
          <cell r="N755" t="str">
            <v>GUAYAS</v>
          </cell>
          <cell r="O755" t="str">
            <v>DURAN</v>
          </cell>
        </row>
        <row r="756">
          <cell r="A756" t="str">
            <v>20003056044828</v>
          </cell>
          <cell r="B756">
            <v>491937</v>
          </cell>
          <cell r="C756" t="str">
            <v>20003056044828</v>
          </cell>
          <cell r="D756">
            <v>44932.504432870373</v>
          </cell>
          <cell r="E756" t="str">
            <v>CONECEL</v>
          </cell>
          <cell r="F756" t="str">
            <v>DESPACHO</v>
          </cell>
          <cell r="G756" t="str">
            <v>NORMAL</v>
          </cell>
          <cell r="H756" t="str">
            <v xml:space="preserve">PRIMITIVA DE JESUS RUIZ CANGO / </v>
          </cell>
          <cell r="I756" t="str">
            <v>1707668594</v>
          </cell>
          <cell r="J756" t="str">
            <v>LA ECUATORIANA / AMADEO IZQUIETA 4471 Y HERRERA CEVALLOS CS 1P CL ROSADA FRENTE A TIENDA E IGLESIA DE TESTIGOS DE JEOVA, QUITO</v>
          </cell>
          <cell r="K756" t="str">
            <v xml:space="preserve">979300869 /  </v>
          </cell>
          <cell r="L756" t="str">
            <v/>
          </cell>
          <cell r="M756" t="str">
            <v>QUITO</v>
          </cell>
          <cell r="N756" t="str">
            <v>PICHINCHA</v>
          </cell>
          <cell r="O756" t="str">
            <v>QUITO</v>
          </cell>
        </row>
        <row r="757">
          <cell r="A757" t="str">
            <v>20003056377290</v>
          </cell>
          <cell r="B757">
            <v>491968</v>
          </cell>
          <cell r="C757" t="str">
            <v>20003056377290</v>
          </cell>
          <cell r="D757">
            <v>44932.504432870373</v>
          </cell>
          <cell r="E757" t="str">
            <v>CONECEL</v>
          </cell>
          <cell r="F757" t="str">
            <v>DESPACHO</v>
          </cell>
          <cell r="G757" t="str">
            <v>NORMAL</v>
          </cell>
          <cell r="H757" t="str">
            <v xml:space="preserve">VICTOR HUGO MOYON TINGO / </v>
          </cell>
          <cell r="I757" t="str">
            <v>919410688</v>
          </cell>
          <cell r="J757" t="str">
            <v>MILAGRO / CALLE 24 DE MAYO ENTRE ATAHUALPA Y VARGAS TORRES CASA DE 1 PISO COLOR BEIG FRENTE A LA MECANICA DE CARROS, MILAGRO</v>
          </cell>
          <cell r="K757" t="str">
            <v>984306571 /  993601474</v>
          </cell>
          <cell r="M757" t="str">
            <v>MILAGRO</v>
          </cell>
          <cell r="N757" t="str">
            <v>GUAYAS</v>
          </cell>
          <cell r="O757" t="str">
            <v>MILAGRO</v>
          </cell>
        </row>
        <row r="758">
          <cell r="A758" t="str">
            <v>20003056041799</v>
          </cell>
          <cell r="B758">
            <v>491936</v>
          </cell>
          <cell r="C758" t="str">
            <v>20003056041799</v>
          </cell>
          <cell r="D758">
            <v>44932.504432870373</v>
          </cell>
          <cell r="E758" t="str">
            <v>CONECEL</v>
          </cell>
          <cell r="F758" t="str">
            <v>DESPACHO</v>
          </cell>
          <cell r="G758" t="str">
            <v>NORMAL</v>
          </cell>
          <cell r="H758" t="str">
            <v xml:space="preserve">MIGUEL EDMUNDO PILA PAZMINO / </v>
          </cell>
          <cell r="I758" t="str">
            <v>1707263164</v>
          </cell>
          <cell r="J758" t="str">
            <v>LA ECUATORIANA / CALLE AMADEO IZQUIETA 4471 Y CALLE HERRERA Y CEVALLOS REF: CSA DE 1 PISO CL ROSADO Y PORTON NEGRO, QUITO</v>
          </cell>
          <cell r="K758" t="str">
            <v xml:space="preserve">984559153 /  </v>
          </cell>
          <cell r="L758" t="str">
            <v/>
          </cell>
          <cell r="M758" t="str">
            <v>QUITO</v>
          </cell>
          <cell r="N758" t="str">
            <v>PICHINCHA</v>
          </cell>
          <cell r="O758" t="str">
            <v>QUITO</v>
          </cell>
        </row>
        <row r="759">
          <cell r="A759" t="str">
            <v>20003054687582</v>
          </cell>
          <cell r="B759">
            <v>491967</v>
          </cell>
          <cell r="C759" t="str">
            <v>20003054687582</v>
          </cell>
          <cell r="D759">
            <v>44932.504432870373</v>
          </cell>
          <cell r="E759" t="str">
            <v>CONECEL</v>
          </cell>
          <cell r="F759" t="str">
            <v>DESPACHO</v>
          </cell>
          <cell r="G759" t="str">
            <v>NORMAL</v>
          </cell>
          <cell r="H759" t="str">
            <v xml:space="preserve">JOSE DANIEL ANRRANGO CHIPUGSI / </v>
          </cell>
          <cell r="I759" t="str">
            <v>1726912601</v>
          </cell>
          <cell r="J759" t="str">
            <v>SANGOLQUI / LA VICTORIA / MARIO SARAGOSIN Y FELICIANO CHECA CASA BLANCA DE TRES PISOS PUNTO DE REFERENCIA FRENTE AL PARQUE EN UNA CALLE SIN SALIDA NTGNGALG, QUITO</v>
          </cell>
          <cell r="K759" t="str">
            <v xml:space="preserve">968148092 /  </v>
          </cell>
          <cell r="M759" t="str">
            <v>QUITO</v>
          </cell>
          <cell r="N759" t="str">
            <v>PICHINCHA</v>
          </cell>
          <cell r="O759" t="str">
            <v>QUITO</v>
          </cell>
        </row>
        <row r="760">
          <cell r="A760" t="str">
            <v>20003056053825</v>
          </cell>
          <cell r="B760">
            <v>491935</v>
          </cell>
          <cell r="C760" t="str">
            <v>20003056053825</v>
          </cell>
          <cell r="D760">
            <v>44932.504432870373</v>
          </cell>
          <cell r="E760" t="str">
            <v>CONECEL</v>
          </cell>
          <cell r="F760" t="str">
            <v>DESPACHO</v>
          </cell>
          <cell r="G760" t="str">
            <v>NORMAL</v>
          </cell>
          <cell r="H760" t="str">
            <v xml:space="preserve">DENNIS ADRIAN RAMIREZ TOASA / </v>
          </cell>
          <cell r="I760" t="str">
            <v>1726157702</v>
          </cell>
          <cell r="J760" t="str">
            <v>COCHAPAMBA / CALLE.ALONSO DE TORRES Y AV EL PARQUE RECIBEN EN EL CENTRO COMERCIAL EL BOSQUE LOCAL 209, QUITO</v>
          </cell>
          <cell r="K760" t="str">
            <v xml:space="preserve">987551971 /  </v>
          </cell>
          <cell r="L760" t="str">
            <v/>
          </cell>
          <cell r="M760" t="str">
            <v>QUITO</v>
          </cell>
          <cell r="N760" t="str">
            <v>PICHINCHA</v>
          </cell>
          <cell r="O760" t="str">
            <v>QUITO</v>
          </cell>
        </row>
        <row r="761">
          <cell r="A761" t="str">
            <v>20003056473255</v>
          </cell>
          <cell r="B761">
            <v>491966</v>
          </cell>
          <cell r="C761" t="str">
            <v>20003056473255</v>
          </cell>
          <cell r="D761">
            <v>44932.504432870373</v>
          </cell>
          <cell r="E761" t="str">
            <v>CONECEL</v>
          </cell>
          <cell r="F761" t="str">
            <v>DESPACHO</v>
          </cell>
          <cell r="G761" t="str">
            <v>NORMAL</v>
          </cell>
          <cell r="H761" t="str">
            <v xml:space="preserve">JOSUE ISMAEL BENITEZ TUQUERES / </v>
          </cell>
          <cell r="I761" t="str">
            <v>1004664320</v>
          </cell>
          <cell r="J761" t="str">
            <v>CARANQUI / CALLES RIO QUININDE Y RIO ORINOCO CASA 37 2P TECHO TEJA BLANCA ESQUINERA A LADO TIENDA DE ROPA, IBARRA</v>
          </cell>
          <cell r="K761" t="str">
            <v>995744086 /  968385029</v>
          </cell>
          <cell r="L761" t="str">
            <v/>
          </cell>
          <cell r="M761" t="str">
            <v>IBARRA</v>
          </cell>
          <cell r="N761" t="str">
            <v>IMBABURA</v>
          </cell>
          <cell r="O761" t="str">
            <v>IBARRA</v>
          </cell>
        </row>
        <row r="762">
          <cell r="A762" t="str">
            <v>20003056032735</v>
          </cell>
          <cell r="B762">
            <v>491934</v>
          </cell>
          <cell r="C762" t="str">
            <v>20003056032735</v>
          </cell>
          <cell r="D762">
            <v>44932.504432870373</v>
          </cell>
          <cell r="E762" t="str">
            <v>CONECEL</v>
          </cell>
          <cell r="F762" t="str">
            <v>DESPACHO</v>
          </cell>
          <cell r="G762" t="str">
            <v>NORMAL</v>
          </cell>
          <cell r="H762" t="str">
            <v xml:space="preserve">LAURA MEJIA ISAZA / </v>
          </cell>
          <cell r="I762" t="str">
            <v>1761074556</v>
          </cell>
          <cell r="J762" t="str">
            <v>ALANGASI / CONJUNTO VILLA PICCOLA OE9-337/BRASIL EJE TRANSVERSAL PSJE:M y FRANCISCO GONZALES SUAREZ/MEGATOLDOS Y EVENTOS EL TINGO, QUITO</v>
          </cell>
          <cell r="K762" t="str">
            <v>963129763 /  296312976</v>
          </cell>
          <cell r="L762" t="str">
            <v/>
          </cell>
          <cell r="M762" t="str">
            <v>QUITO</v>
          </cell>
          <cell r="N762" t="str">
            <v>PICHINCHA</v>
          </cell>
          <cell r="O762" t="str">
            <v>QUITO</v>
          </cell>
        </row>
        <row r="763">
          <cell r="A763" t="str">
            <v>20003046638091</v>
          </cell>
          <cell r="B763">
            <v>491965</v>
          </cell>
          <cell r="C763" t="str">
            <v>20003046638091</v>
          </cell>
          <cell r="D763">
            <v>44932.504432870373</v>
          </cell>
          <cell r="E763" t="str">
            <v>CONECEL</v>
          </cell>
          <cell r="F763" t="str">
            <v>DESPACHO</v>
          </cell>
          <cell r="G763" t="str">
            <v>NORMAL</v>
          </cell>
          <cell r="H763" t="str">
            <v xml:space="preserve">MADELINE AYELEN CARRANCO ROJAS / </v>
          </cell>
          <cell r="I763" t="str">
            <v>1004668974</v>
          </cell>
          <cell r="J763" t="str">
            <v>SAN FRANCISCO / SCTOR LOS CEIBOS, CALLES RIO CHIMBO Y RIO AGUARICO N596 / REF:A 2 CDR POLIDEPORTIVO LOS CEIBOS, CS 2P CLR BLANCO FACHADA CERAMICA, IBARRA</v>
          </cell>
          <cell r="K763" t="str">
            <v xml:space="preserve">998548734 /  </v>
          </cell>
          <cell r="M763" t="str">
            <v>IBARRA</v>
          </cell>
          <cell r="N763" t="str">
            <v>IMBABURA</v>
          </cell>
          <cell r="O763" t="str">
            <v>IBARRA</v>
          </cell>
        </row>
        <row r="764">
          <cell r="A764" t="str">
            <v>20003056043450</v>
          </cell>
          <cell r="B764">
            <v>491933</v>
          </cell>
          <cell r="C764" t="str">
            <v>20003056043450</v>
          </cell>
          <cell r="D764">
            <v>44932.504432870373</v>
          </cell>
          <cell r="E764" t="str">
            <v>CONECEL</v>
          </cell>
          <cell r="F764" t="str">
            <v>DESPACHO</v>
          </cell>
          <cell r="G764" t="str">
            <v>NORMAL</v>
          </cell>
          <cell r="H764" t="str">
            <v xml:space="preserve">ANGEL BOLIVAR NAULA NAULA / </v>
          </cell>
          <cell r="I764" t="str">
            <v>606268258</v>
          </cell>
          <cell r="J764" t="str">
            <v>GUAMANI / AV MARISCAL SUCRE 1707 Y CLLE S52F CASA AMARILLA 2 PISOS /REFE.A LADO DE LUBRICANTES CHAVEZ FRNTE AL MOTEL RECOMENDADO, QUITO</v>
          </cell>
          <cell r="K764" t="str">
            <v xml:space="preserve">961428942 /  </v>
          </cell>
          <cell r="M764" t="str">
            <v>QUITO</v>
          </cell>
          <cell r="N764" t="str">
            <v>PICHINCHA</v>
          </cell>
          <cell r="O764" t="str">
            <v>QUITO</v>
          </cell>
        </row>
        <row r="765">
          <cell r="A765" t="str">
            <v>20003056038772</v>
          </cell>
          <cell r="B765">
            <v>491964</v>
          </cell>
          <cell r="C765" t="str">
            <v>20003056038772</v>
          </cell>
          <cell r="D765">
            <v>44932.504432870373</v>
          </cell>
          <cell r="E765" t="str">
            <v>CONECEL</v>
          </cell>
          <cell r="F765" t="str">
            <v>DESPACHO</v>
          </cell>
          <cell r="G765" t="str">
            <v>NORMAL</v>
          </cell>
          <cell r="H765" t="str">
            <v xml:space="preserve">SILVANA PAOLA ORTIZ VERGARA / </v>
          </cell>
          <cell r="I765" t="str">
            <v>1710679323</v>
          </cell>
          <cell r="J765" t="str">
            <v>TUMBACO / CALLE VICENTE ROCAFUERTE N2-182 CASA DE UN PISO CON PORTON VERDE A UNA CUADRA DELCOMPLEJO TURISTICO BOMBINI, QUITO</v>
          </cell>
          <cell r="K765" t="str">
            <v xml:space="preserve">959939325 /  </v>
          </cell>
          <cell r="L765" t="str">
            <v/>
          </cell>
          <cell r="M765" t="str">
            <v>QUITO</v>
          </cell>
          <cell r="N765" t="str">
            <v>PICHINCHA</v>
          </cell>
          <cell r="O765" t="str">
            <v>QUITO</v>
          </cell>
        </row>
        <row r="766">
          <cell r="A766" t="str">
            <v>20003052420986</v>
          </cell>
          <cell r="B766">
            <v>491963</v>
          </cell>
          <cell r="C766" t="str">
            <v>20003052420986</v>
          </cell>
          <cell r="D766">
            <v>44932.504432870373</v>
          </cell>
          <cell r="E766" t="str">
            <v>CONECEL</v>
          </cell>
          <cell r="F766" t="str">
            <v>DESPACHO</v>
          </cell>
          <cell r="G766" t="str">
            <v>NORMAL</v>
          </cell>
          <cell r="H766" t="str">
            <v>JOSE ALONSO JUANAZO MURILLO / FERNANDA RIOS ZUMBA</v>
          </cell>
          <cell r="I766" t="str">
            <v>942052689</v>
          </cell>
          <cell r="J766" t="str">
            <v>MILAGRO / CALLE 25 DE DICIEMBRE Y BENITO EN LA CDLA BANCO DEL FOMENTO CASA DE COLOR VERDE DE DOS PISOS A DOS CUADRAS DE LA UNIVERSIDAD AGRARIA, MILAGRO</v>
          </cell>
          <cell r="K766" t="str">
            <v>998712511 /  959123947</v>
          </cell>
          <cell r="M766" t="str">
            <v>MILAGRO</v>
          </cell>
          <cell r="N766" t="str">
            <v>GUAYAS</v>
          </cell>
          <cell r="O766" t="str">
            <v>MILAGRO</v>
          </cell>
        </row>
        <row r="767">
          <cell r="A767" t="str">
            <v>20003054681343</v>
          </cell>
          <cell r="B767">
            <v>491962</v>
          </cell>
          <cell r="C767" t="str">
            <v>20003054681343</v>
          </cell>
          <cell r="D767">
            <v>44932.504432870373</v>
          </cell>
          <cell r="E767" t="str">
            <v>CONECEL</v>
          </cell>
          <cell r="F767" t="str">
            <v>DESPACHO</v>
          </cell>
          <cell r="G767" t="str">
            <v>NORMAL</v>
          </cell>
          <cell r="H767" t="str">
            <v xml:space="preserve">JULIA VICTORIA CHOCHO TAPIA / </v>
          </cell>
          <cell r="I767" t="str">
            <v>1104725161</v>
          </cell>
          <cell r="J767" t="str">
            <v>IZAMBA / CDLA AMAZONAS CALLE CUYABENO Y 12 DE FEBRERO CASA DE DOS PISOS COLOR VERDE CON CREMA ANTES DE LLEGAR AL CENTRO FORENCE, AMBATO</v>
          </cell>
          <cell r="K767" t="str">
            <v xml:space="preserve">994779030 /  </v>
          </cell>
          <cell r="M767" t="str">
            <v>AMBATO</v>
          </cell>
          <cell r="N767" t="str">
            <v>TUNGURAHUA</v>
          </cell>
          <cell r="O767" t="str">
            <v>AMBATO</v>
          </cell>
        </row>
        <row r="768">
          <cell r="A768" t="str">
            <v>20003056404136</v>
          </cell>
          <cell r="B768">
            <v>491961</v>
          </cell>
          <cell r="C768" t="str">
            <v>20003056404136</v>
          </cell>
          <cell r="D768">
            <v>44932.504432870373</v>
          </cell>
          <cell r="E768" t="str">
            <v>CONECEL</v>
          </cell>
          <cell r="F768" t="str">
            <v>DESPACHO</v>
          </cell>
          <cell r="G768" t="str">
            <v>NORMAL</v>
          </cell>
          <cell r="H768" t="str">
            <v xml:space="preserve">IRENE SOFIA RAMOS SALINAS / </v>
          </cell>
          <cell r="I768" t="str">
            <v>1803459781</v>
          </cell>
          <cell r="J768" t="str">
            <v>HUACHI CHICO / CALLE ATAHUALPA Y RAMON SALAZAR EN EL CONSULTORIO EDUCAMED DIAGONAL AL WESTER UNION, AMBATO</v>
          </cell>
          <cell r="K768" t="str">
            <v xml:space="preserve">998505564 /  </v>
          </cell>
          <cell r="L768" t="str">
            <v/>
          </cell>
          <cell r="M768" t="str">
            <v>AMBATO</v>
          </cell>
          <cell r="N768" t="str">
            <v>TUNGURAHUA</v>
          </cell>
          <cell r="O768" t="str">
            <v>AMBATO</v>
          </cell>
        </row>
        <row r="769">
          <cell r="A769" t="str">
            <v>20003053322964</v>
          </cell>
          <cell r="B769">
            <v>491960</v>
          </cell>
          <cell r="C769" t="str">
            <v>20003053322964</v>
          </cell>
          <cell r="D769">
            <v>44932.504432870373</v>
          </cell>
          <cell r="E769" t="str">
            <v>CONECEL</v>
          </cell>
          <cell r="F769" t="str">
            <v>DESPACHO</v>
          </cell>
          <cell r="G769" t="str">
            <v>NORMAL</v>
          </cell>
          <cell r="H769" t="str">
            <v xml:space="preserve">MARIA GABRIELA REYES RAMOS / </v>
          </cell>
          <cell r="I769" t="str">
            <v>1726929761</v>
          </cell>
          <cell r="J769" t="str">
            <v>TUMBACO / PANECILLO &amp; AVENIDA OSWALDO GUAYASAMIN E2 120 COLOR CREMA DE UN PISO JUNTO A LA RADIO OLLAM, QUITO</v>
          </cell>
          <cell r="K769" t="str">
            <v>996821834 /  96382341</v>
          </cell>
          <cell r="M769" t="str">
            <v>QUITO</v>
          </cell>
          <cell r="N769" t="str">
            <v>PICHINCHA</v>
          </cell>
          <cell r="O769" t="str">
            <v>QUITO</v>
          </cell>
        </row>
        <row r="770">
          <cell r="A770" t="str">
            <v>20003056373308</v>
          </cell>
          <cell r="B770">
            <v>491959</v>
          </cell>
          <cell r="C770" t="str">
            <v>20003056373308</v>
          </cell>
          <cell r="D770">
            <v>44932.504432870373</v>
          </cell>
          <cell r="E770" t="str">
            <v>CONECEL</v>
          </cell>
          <cell r="F770" t="str">
            <v>DESPACHO</v>
          </cell>
          <cell r="G770" t="str">
            <v>NORMAL</v>
          </cell>
          <cell r="H770" t="str">
            <v xml:space="preserve">CRISTINA TAMARA LOOR CARRENO / </v>
          </cell>
          <cell r="I770" t="str">
            <v>1315530517</v>
          </cell>
          <cell r="J770" t="str">
            <v>ANDRES DE VERA / CDLA FATIMA/LOS NARDOS Y 26 DE SEPTIEMBRE/CASA 2P REJAS VERDES/CERAMICA/DIAGONAL CENTRO DE TERAPIAS GALARZA, PORTOVIEJO</v>
          </cell>
          <cell r="K770" t="str">
            <v xml:space="preserve">989683055 /  </v>
          </cell>
          <cell r="L770" t="str">
            <v/>
          </cell>
          <cell r="M770" t="str">
            <v>PORTOVIEJO</v>
          </cell>
          <cell r="N770" t="str">
            <v>MANABI</v>
          </cell>
          <cell r="O770" t="str">
            <v>PORTOVIEJO</v>
          </cell>
        </row>
        <row r="771">
          <cell r="A771" t="str">
            <v>20003056008646</v>
          </cell>
          <cell r="B771">
            <v>491958</v>
          </cell>
          <cell r="C771" t="str">
            <v>20003056008646</v>
          </cell>
          <cell r="D771">
            <v>44932.504432870373</v>
          </cell>
          <cell r="E771" t="str">
            <v>CONECEL</v>
          </cell>
          <cell r="F771" t="str">
            <v>DESPACHO</v>
          </cell>
          <cell r="G771" t="str">
            <v>NORMAL</v>
          </cell>
          <cell r="H771" t="str">
            <v xml:space="preserve">MARCO VINICIO CHULLI CEPEDA / </v>
          </cell>
          <cell r="I771" t="str">
            <v>604583567</v>
          </cell>
          <cell r="J771" t="str">
            <v>LIZARZABURU / SECTOR SAN MARTIN CLL DUCHICELA Y HUMBERTO GALLEGOS CS 2P CL DURAZNO CON CAFE FRENTE MECANICA Y DIAGONAL A ESCUELA DE CONDUCCION, RIOBAMBA</v>
          </cell>
          <cell r="K771" t="str">
            <v>980508598 /  209805085</v>
          </cell>
          <cell r="M771" t="str">
            <v>RIOBAMBA</v>
          </cell>
          <cell r="N771" t="str">
            <v>CHIMBORAZO</v>
          </cell>
          <cell r="O771" t="str">
            <v>RIOBAMBA</v>
          </cell>
        </row>
        <row r="772">
          <cell r="A772" t="str">
            <v>20003056015512</v>
          </cell>
          <cell r="B772">
            <v>491957</v>
          </cell>
          <cell r="C772" t="str">
            <v>20003056015512</v>
          </cell>
          <cell r="D772">
            <v>44932.504432870373</v>
          </cell>
          <cell r="E772" t="str">
            <v>CONECEL</v>
          </cell>
          <cell r="F772" t="str">
            <v>DESPACHO</v>
          </cell>
          <cell r="G772" t="str">
            <v>NORMAL</v>
          </cell>
          <cell r="H772" t="str">
            <v xml:space="preserve">ALEXANDRA JENNIFER GOMEZ SANGUCHO / </v>
          </cell>
          <cell r="I772" t="str">
            <v>1804396487</v>
          </cell>
          <cell r="J772" t="str">
            <v>HUACHI LORETO / CALLE PUNTAS Y CALLE SINCHOLAGUA CASA VERDE 4 PISOS ES EN UN CALLEJON FRENTE UNID.EDUCAT. ANDINO, AMBATO</v>
          </cell>
          <cell r="K772" t="str">
            <v xml:space="preserve">964070742 /  </v>
          </cell>
          <cell r="M772" t="str">
            <v>AMBATO</v>
          </cell>
          <cell r="N772" t="str">
            <v>TUNGURAHUA</v>
          </cell>
          <cell r="O772" t="str">
            <v>AMBATO</v>
          </cell>
        </row>
        <row r="773">
          <cell r="A773" t="str">
            <v>20003056044725</v>
          </cell>
          <cell r="B773">
            <v>491956</v>
          </cell>
          <cell r="C773" t="str">
            <v>20003056044725</v>
          </cell>
          <cell r="D773">
            <v>44932.504432870373</v>
          </cell>
          <cell r="E773" t="str">
            <v>CONECEL</v>
          </cell>
          <cell r="F773" t="str">
            <v>DESPACHO</v>
          </cell>
          <cell r="G773" t="str">
            <v>NORMAL</v>
          </cell>
          <cell r="H773" t="str">
            <v xml:space="preserve">HOSTEIN DANILO AGUILAR CAMPOS / </v>
          </cell>
          <cell r="I773" t="str">
            <v>750996878</v>
          </cell>
          <cell r="J773" t="str">
            <v>NUEVE DE MAYO / CALLE ANGEL MANUEL TINOCO Y ALEJANDRO BENITEZ SL 23 MZ 19 CASA DE 3 PISOS CON PORTON CAFE, MACHALA</v>
          </cell>
          <cell r="K773" t="str">
            <v xml:space="preserve">988046315 /  </v>
          </cell>
          <cell r="M773" t="str">
            <v>MACHALA</v>
          </cell>
          <cell r="N773" t="str">
            <v>ELORO</v>
          </cell>
          <cell r="O773" t="str">
            <v>MACHALA</v>
          </cell>
        </row>
        <row r="774">
          <cell r="A774" t="str">
            <v>20003056030239</v>
          </cell>
          <cell r="B774">
            <v>491955</v>
          </cell>
          <cell r="C774" t="str">
            <v>20003056030239</v>
          </cell>
          <cell r="D774">
            <v>44932.504432870373</v>
          </cell>
          <cell r="E774" t="str">
            <v>CONECEL</v>
          </cell>
          <cell r="F774" t="str">
            <v>DESPACHO</v>
          </cell>
          <cell r="G774" t="str">
            <v>NORMAL</v>
          </cell>
          <cell r="H774" t="str">
            <v xml:space="preserve">ALEX ARMANDO GOROZABEL MUNOZ / </v>
          </cell>
          <cell r="I774" t="str">
            <v>1207194422</v>
          </cell>
          <cell r="J774" t="str">
            <v>SIETE DE OCTUBRE / CDLA GUAYACAN CALLE C-D3 ENTRE CALLE 11 Y CALLE 12 EN LA EMPRESA AGUA CLICK 1 A UNA CUADRA DE LA COOP DE TAXIS GRUPO 6, QUEVEDO</v>
          </cell>
          <cell r="K774" t="str">
            <v xml:space="preserve">989934834 /  </v>
          </cell>
          <cell r="M774" t="str">
            <v>QUEVEDO</v>
          </cell>
          <cell r="N774" t="str">
            <v>LOSRIOS</v>
          </cell>
          <cell r="O774" t="str">
            <v>QUEVEDO</v>
          </cell>
        </row>
        <row r="775">
          <cell r="A775" t="str">
            <v>20003056462093</v>
          </cell>
          <cell r="B775">
            <v>491954</v>
          </cell>
          <cell r="C775" t="str">
            <v>20003056462093</v>
          </cell>
          <cell r="D775">
            <v>44932.504432870373</v>
          </cell>
          <cell r="E775" t="str">
            <v>CONECEL</v>
          </cell>
          <cell r="F775" t="str">
            <v>DESPACHO</v>
          </cell>
          <cell r="G775" t="str">
            <v>NORMAL</v>
          </cell>
          <cell r="H775" t="str">
            <v xml:space="preserve">MADELYNE ANAHI MORALES GUZMAN / </v>
          </cell>
          <cell r="I775" t="str">
            <v>1754423257</v>
          </cell>
          <cell r="J775" t="str">
            <v>LLANO GRANDE / AV GARCIA MORENO Y 23 DE ABRIL EN LA URBANIZACION SANTA MONICA CASA DE DOS PISOS COLRO AZUL CON BLANCO JUNTO A LA CLINICA DENTAL, QUITO</v>
          </cell>
          <cell r="K775" t="str">
            <v xml:space="preserve">959455508 /  </v>
          </cell>
          <cell r="M775" t="str">
            <v>QUITO</v>
          </cell>
          <cell r="N775" t="str">
            <v>PICHINCHA</v>
          </cell>
          <cell r="O775" t="str">
            <v>QUITO</v>
          </cell>
        </row>
        <row r="776">
          <cell r="A776" t="str">
            <v>20003056439099</v>
          </cell>
          <cell r="B776">
            <v>491953</v>
          </cell>
          <cell r="C776" t="str">
            <v>20003056439099</v>
          </cell>
          <cell r="D776">
            <v>44932.504432870373</v>
          </cell>
          <cell r="E776" t="str">
            <v>CONECEL</v>
          </cell>
          <cell r="F776" t="str">
            <v>DESPACHO</v>
          </cell>
          <cell r="G776" t="str">
            <v>NORMAL</v>
          </cell>
          <cell r="H776" t="str">
            <v xml:space="preserve">JOSE DAVID JIMENEZ CORNEJO / </v>
          </cell>
          <cell r="I776" t="str">
            <v>104640214</v>
          </cell>
          <cell r="J776" t="str">
            <v>SUCRE / CALLE FRANCISCA DAVILA 385 Y LORENZO PIEDRA DENTRO DEL CONDOMINO AMELIA DPTO 116 FRENTE A CUENCAVENTA, CUENCA</v>
          </cell>
          <cell r="K776" t="str">
            <v>996388378 /  995818082</v>
          </cell>
          <cell r="L776" t="str">
            <v/>
          </cell>
          <cell r="M776" t="str">
            <v>CUENCA</v>
          </cell>
          <cell r="N776" t="str">
            <v>AZUAY</v>
          </cell>
          <cell r="O776" t="str">
            <v>CUENCA</v>
          </cell>
        </row>
        <row r="777">
          <cell r="A777" t="str">
            <v>20003056025573</v>
          </cell>
          <cell r="B777">
            <v>491952</v>
          </cell>
          <cell r="C777" t="str">
            <v>20003056025573</v>
          </cell>
          <cell r="D777">
            <v>44932.504432870373</v>
          </cell>
          <cell r="E777" t="str">
            <v>CONECEL</v>
          </cell>
          <cell r="F777" t="str">
            <v>DESPACHO</v>
          </cell>
          <cell r="G777" t="str">
            <v>NORMAL</v>
          </cell>
          <cell r="H777" t="str">
            <v xml:space="preserve">MONICA GIOCONDA RIOS OLIVO / </v>
          </cell>
          <cell r="I777" t="str">
            <v>602678476</v>
          </cell>
          <cell r="J777" t="str">
            <v>LIZARZABURU / AV ATAHUALPA CASA DE COLOR DURAZNO DE DOS PISOS FRENTE A UNA BLOQUERA A MEDIA CUADRA DEL PUENTE DE LA ATARAZANA, RIOBAMBA</v>
          </cell>
          <cell r="K777" t="str">
            <v xml:space="preserve">983077831 /  </v>
          </cell>
          <cell r="M777" t="str">
            <v>RIOBAMBA</v>
          </cell>
          <cell r="N777" t="str">
            <v>CHIMBORAZO</v>
          </cell>
          <cell r="O777" t="str">
            <v>RIOBAMBA</v>
          </cell>
        </row>
        <row r="778">
          <cell r="A778" t="str">
            <v>20003055603880</v>
          </cell>
          <cell r="B778">
            <v>491951</v>
          </cell>
          <cell r="C778" t="str">
            <v>20003055603880</v>
          </cell>
          <cell r="D778">
            <v>44932.504432870373</v>
          </cell>
          <cell r="E778" t="str">
            <v>CONECEL</v>
          </cell>
          <cell r="F778" t="str">
            <v>DESPACHO</v>
          </cell>
          <cell r="G778" t="str">
            <v>NORMAL</v>
          </cell>
          <cell r="H778" t="str">
            <v xml:space="preserve">GENESSIS DAYANA TEJENA BAZURTO / </v>
          </cell>
          <cell r="I778" t="str">
            <v>1313810028</v>
          </cell>
          <cell r="J778" t="str">
            <v>PORTOVIEJO / CDLA CEVALLOS CALLE BAQUERIZO MORENO Y PRIMERO DE MAYO CASA DE UN PISO CON CERCA DE FLORES FRENTE A LA TIENDA AGUILAR DIAGONAL A AMARILDOS BURGUER, PORTOVIEJO</v>
          </cell>
          <cell r="K778" t="str">
            <v>996620561 /  963831326</v>
          </cell>
          <cell r="M778" t="str">
            <v>PORTOVIEJO</v>
          </cell>
          <cell r="N778" t="str">
            <v>MANABI</v>
          </cell>
          <cell r="O778" t="str">
            <v>PORTOVIEJO</v>
          </cell>
        </row>
        <row r="779">
          <cell r="A779" t="str">
            <v>20003056025247</v>
          </cell>
          <cell r="B779">
            <v>491950</v>
          </cell>
          <cell r="C779" t="str">
            <v>20003056025247</v>
          </cell>
          <cell r="D779">
            <v>44932.504432870373</v>
          </cell>
          <cell r="E779" t="str">
            <v>CONECEL</v>
          </cell>
          <cell r="F779" t="str">
            <v>DESPACHO</v>
          </cell>
          <cell r="G779" t="str">
            <v>NORMAL</v>
          </cell>
          <cell r="H779" t="str">
            <v xml:space="preserve">JOSE MAURICIO PEREZ ANDRADE / </v>
          </cell>
          <cell r="I779" t="str">
            <v>1801858380</v>
          </cell>
          <cell r="J779" t="str">
            <v>HUACHI LORETO / CALLE DE LOS INCAS Y QUIMBALEMBO EN LA AUTOMOTRIZ A UNA CUADRA DEL PARQUE JUAN BENIGNO VELA, AMBATO</v>
          </cell>
          <cell r="K779" t="str">
            <v xml:space="preserve">995836165 /  </v>
          </cell>
          <cell r="L779" t="str">
            <v/>
          </cell>
          <cell r="M779" t="str">
            <v>AMBATO</v>
          </cell>
          <cell r="N779" t="str">
            <v>TUNGURAHUA</v>
          </cell>
          <cell r="O779" t="str">
            <v>AMBATO</v>
          </cell>
        </row>
        <row r="780">
          <cell r="A780" t="str">
            <v>20003055609395</v>
          </cell>
          <cell r="B780">
            <v>491917</v>
          </cell>
          <cell r="C780" t="str">
            <v>20003055609395</v>
          </cell>
          <cell r="D780">
            <v>44932.504421296297</v>
          </cell>
          <cell r="E780" t="str">
            <v>CONECEL</v>
          </cell>
          <cell r="F780" t="str">
            <v>DESPACHO</v>
          </cell>
          <cell r="G780" t="str">
            <v>NORMAL</v>
          </cell>
          <cell r="H780" t="str">
            <v xml:space="preserve">SALVADOR CAIZA GUAILLA / </v>
          </cell>
          <cell r="I780" t="str">
            <v>602828303</v>
          </cell>
          <cell r="J780" t="str">
            <v>POMASQUI / LA PAMPA1 LAS PALMERAS N 6 Y GARDENIAS CASA 2P COLOR VERDE AGUA ENTRADA D PORTONES BLANCOS DIAGOL SUPER DE LA PAMPA, QUITO</v>
          </cell>
          <cell r="K780" t="str">
            <v xml:space="preserve">983409386 /  </v>
          </cell>
          <cell r="M780" t="str">
            <v>QUITO</v>
          </cell>
          <cell r="N780" t="str">
            <v>PICHINCHA</v>
          </cell>
          <cell r="O780" t="str">
            <v>QUITO</v>
          </cell>
        </row>
        <row r="781">
          <cell r="A781" t="str">
            <v>20003055619093</v>
          </cell>
          <cell r="B781">
            <v>491916</v>
          </cell>
          <cell r="C781" t="str">
            <v>20003055619093</v>
          </cell>
          <cell r="D781">
            <v>44932.504421296297</v>
          </cell>
          <cell r="E781" t="str">
            <v>CONECEL</v>
          </cell>
          <cell r="F781" t="str">
            <v>DESPACHO</v>
          </cell>
          <cell r="G781" t="str">
            <v>NORMAL</v>
          </cell>
          <cell r="H781" t="str">
            <v xml:space="preserve">ACOSTA TIPANTIZA GUSTAVO FRANCISCO / </v>
          </cell>
          <cell r="I781" t="str">
            <v>1726270935</v>
          </cell>
          <cell r="J781" t="str">
            <v>TUMBACO / AV UNIVERSITARIA Y BENJAMIN CARRION MORA CASA SN COLOR SN REF Tecnilubri Servicios Yaguachi Y Distribuidora Gas, QUITO</v>
          </cell>
          <cell r="K781" t="str">
            <v xml:space="preserve">987151322 /  </v>
          </cell>
          <cell r="L781" t="str">
            <v/>
          </cell>
          <cell r="M781" t="str">
            <v>QUITO</v>
          </cell>
          <cell r="N781" t="str">
            <v>PICHINCHA</v>
          </cell>
          <cell r="O781" t="str">
            <v>QUITO</v>
          </cell>
        </row>
        <row r="782">
          <cell r="A782" t="str">
            <v>20003054677060</v>
          </cell>
          <cell r="B782">
            <v>491915</v>
          </cell>
          <cell r="C782" t="str">
            <v>20003054677060</v>
          </cell>
          <cell r="D782">
            <v>44932.504421296297</v>
          </cell>
          <cell r="E782" t="str">
            <v>CONECEL</v>
          </cell>
          <cell r="F782" t="str">
            <v>DESPACHO</v>
          </cell>
          <cell r="G782" t="str">
            <v>NORMAL</v>
          </cell>
          <cell r="H782" t="str">
            <v xml:space="preserve">MARIANNE MONTERO CUEVA / </v>
          </cell>
          <cell r="I782" t="str">
            <v>1104410731</v>
          </cell>
          <cell r="J782" t="str">
            <v>TARQUI / EDIFICIO ELITE PISO 3 OFICI 303 AV. LUIS ORRANTIA CORNEJO 745 Y CALLE JOSE ASSAF BUCARAM A ESPALDAS DEL WORLD TRADE CENTER, GUAYAQUIL</v>
          </cell>
          <cell r="K782" t="str">
            <v xml:space="preserve">984168652 /  </v>
          </cell>
          <cell r="M782" t="str">
            <v>GUAYAQUIL</v>
          </cell>
          <cell r="N782" t="str">
            <v>GUAYAS</v>
          </cell>
          <cell r="O782" t="str">
            <v>GUAYAQUIL</v>
          </cell>
        </row>
        <row r="783">
          <cell r="A783" t="str">
            <v>20003056044309</v>
          </cell>
          <cell r="B783">
            <v>491932</v>
          </cell>
          <cell r="C783" t="str">
            <v>20003056044309</v>
          </cell>
          <cell r="D783">
            <v>44932.504421296297</v>
          </cell>
          <cell r="E783" t="str">
            <v>CONECEL</v>
          </cell>
          <cell r="F783" t="str">
            <v>DESPACHO</v>
          </cell>
          <cell r="G783" t="str">
            <v>NORMAL</v>
          </cell>
          <cell r="H783" t="str">
            <v xml:space="preserve">CESAR MIGUEL ESPINOZA ALQUINGA / </v>
          </cell>
          <cell r="I783" t="str">
            <v>1722693882</v>
          </cell>
          <cell r="J783" t="str">
            <v>TUMBACO / AV. GONZALO PIZARRO PJ3, Y LA MINAS/A 1CDRA DE LA FARMACIA T&amp;M RED (CHUROLOMA) FRENTE AL MINIMARKET DEL ROCIO/CASA. 2 PISOS COLOR TOM, QUITO</v>
          </cell>
          <cell r="K783" t="str">
            <v>987511142 /  22056405</v>
          </cell>
          <cell r="L783" t="str">
            <v/>
          </cell>
          <cell r="M783" t="str">
            <v>QUITO</v>
          </cell>
          <cell r="N783" t="str">
            <v>PICHINCHA</v>
          </cell>
          <cell r="O783" t="str">
            <v>QUITO</v>
          </cell>
        </row>
        <row r="784">
          <cell r="A784" t="str">
            <v>20003055597529</v>
          </cell>
          <cell r="B784">
            <v>491931</v>
          </cell>
          <cell r="C784" t="str">
            <v>20003055597529</v>
          </cell>
          <cell r="D784">
            <v>44932.504421296297</v>
          </cell>
          <cell r="E784" t="str">
            <v>CONECEL</v>
          </cell>
          <cell r="F784" t="str">
            <v>DESPACHO</v>
          </cell>
          <cell r="G784" t="str">
            <v>NORMAL</v>
          </cell>
          <cell r="H784" t="str">
            <v xml:space="preserve">LEYDA ETHEL REYES MEJIA / </v>
          </cell>
          <cell r="I784" t="str">
            <v>702159211</v>
          </cell>
          <cell r="J784" t="str">
            <v>TARQUI / CALLE 1ERO DE MAYO 420 ENTRE GARCIA MORENO Y ANTEPARA EN EL EDIFICIO JC CONTACT JUNTO A MERCADO TUTI, GUAYAQUIL</v>
          </cell>
          <cell r="K784" t="str">
            <v xml:space="preserve">988791220 /  </v>
          </cell>
          <cell r="M784" t="str">
            <v>GUAYAQUIL</v>
          </cell>
          <cell r="N784" t="str">
            <v>GUAYAS</v>
          </cell>
          <cell r="O784" t="str">
            <v>GUAYAQUIL</v>
          </cell>
        </row>
        <row r="785">
          <cell r="A785" t="str">
            <v>20003055612080</v>
          </cell>
          <cell r="B785">
            <v>491930</v>
          </cell>
          <cell r="C785" t="str">
            <v>20003055612080</v>
          </cell>
          <cell r="D785">
            <v>44932.504421296297</v>
          </cell>
          <cell r="E785" t="str">
            <v>CONECEL</v>
          </cell>
          <cell r="F785" t="str">
            <v>DESPACHO</v>
          </cell>
          <cell r="G785" t="str">
            <v>NORMAL</v>
          </cell>
          <cell r="H785" t="str">
            <v xml:space="preserve">OSCAR CESAR VELASTEGUI TUMBACO / </v>
          </cell>
          <cell r="I785" t="str">
            <v>1308126562</v>
          </cell>
          <cell r="J785" t="str">
            <v>LA KENNEDY / AV JOSE RAFAEL BUSTAMANTE Y GALO PLAZA LASSO CASA DE DOS PISOS COLOR BLANCO JUNTO AL COLEGIO TECNICO DON BOSCO, QUITO</v>
          </cell>
          <cell r="K785" t="str">
            <v xml:space="preserve">963251660 /  </v>
          </cell>
          <cell r="M785" t="str">
            <v>QUITO</v>
          </cell>
          <cell r="N785" t="str">
            <v>PICHINCHA</v>
          </cell>
          <cell r="O785" t="str">
            <v>QUITO</v>
          </cell>
        </row>
        <row r="786">
          <cell r="A786" t="str">
            <v>20003054709920</v>
          </cell>
          <cell r="B786">
            <v>491929</v>
          </cell>
          <cell r="C786" t="str">
            <v>20003054709920</v>
          </cell>
          <cell r="D786">
            <v>44932.504421296297</v>
          </cell>
          <cell r="E786" t="str">
            <v>CONECEL</v>
          </cell>
          <cell r="F786" t="str">
            <v>DESPACHO</v>
          </cell>
          <cell r="G786" t="str">
            <v>NORMAL</v>
          </cell>
          <cell r="H786" t="str">
            <v xml:space="preserve">ANDRES ALBERTO CABEZAS ROBALINO / </v>
          </cell>
          <cell r="I786" t="str">
            <v>604946186</v>
          </cell>
          <cell r="J786" t="str">
            <v>LIZARZABURU / AV JUAN FELIX PROANO 89-74 Y 9 DE OCTUBRE CASA DE DOS PISOS COLOR BLANCO JUNTO A LA TIENDA DE AUTOLUJOS GUAYANLEMA, RIOBAMBA</v>
          </cell>
          <cell r="K786" t="str">
            <v xml:space="preserve">983132373 /  </v>
          </cell>
          <cell r="L786" t="str">
            <v/>
          </cell>
          <cell r="M786" t="str">
            <v>RIOBAMBA</v>
          </cell>
          <cell r="N786" t="str">
            <v>CHIMBORAZO</v>
          </cell>
          <cell r="O786" t="str">
            <v>RIOBAMBA</v>
          </cell>
        </row>
        <row r="787">
          <cell r="A787" t="str">
            <v>20003055596341</v>
          </cell>
          <cell r="B787">
            <v>491928</v>
          </cell>
          <cell r="C787" t="str">
            <v>20003055596341</v>
          </cell>
          <cell r="D787">
            <v>44932.504421296297</v>
          </cell>
          <cell r="E787" t="str">
            <v>CONECEL</v>
          </cell>
          <cell r="F787" t="str">
            <v>DESPACHO</v>
          </cell>
          <cell r="G787" t="str">
            <v>NORMAL</v>
          </cell>
          <cell r="H787" t="str">
            <v xml:space="preserve">NORMAN ALEXANDER GUAPAZ CHALAPUD / </v>
          </cell>
          <cell r="I787" t="str">
            <v>1721211702</v>
          </cell>
          <cell r="J787" t="str">
            <v>CALDERON / BARRIO BELLAVISTA/CALLE FRANSISCO GUANUNA Y CALLE 5 CASA N° LOTE 169 COLOR PORTON CLOR VINO,2P LADO DISTRIBUIDORA DE GAS, QUITO</v>
          </cell>
          <cell r="K787" t="str">
            <v xml:space="preserve">995728286 /  </v>
          </cell>
          <cell r="M787" t="str">
            <v>QUITO</v>
          </cell>
          <cell r="N787" t="str">
            <v>PICHINCHA</v>
          </cell>
          <cell r="O787" t="str">
            <v>QUITO</v>
          </cell>
        </row>
        <row r="788">
          <cell r="A788" t="str">
            <v>20003054251035</v>
          </cell>
          <cell r="B788">
            <v>491927</v>
          </cell>
          <cell r="C788" t="str">
            <v>20003054251035</v>
          </cell>
          <cell r="D788">
            <v>44932.504421296297</v>
          </cell>
          <cell r="E788" t="str">
            <v>CONECEL</v>
          </cell>
          <cell r="F788" t="str">
            <v>DESPACHO</v>
          </cell>
          <cell r="G788" t="str">
            <v>NORMAL</v>
          </cell>
          <cell r="H788" t="str">
            <v xml:space="preserve">JOHNNY MARLEY INTRIAGO REZABALA / </v>
          </cell>
          <cell r="I788" t="str">
            <v>1307348464</v>
          </cell>
          <cell r="J788" t="str">
            <v>CHONGON / VIA CHONGON KM 24 //CASA 1 PISO COLOR ARENA MZ 32 SOLAR 2 COMPLEJO DEPORTIVO DE TAXISTAS A 2 CUADRAS, GUAYAQUIL</v>
          </cell>
          <cell r="K788" t="str">
            <v xml:space="preserve">960509851 /  </v>
          </cell>
          <cell r="M788" t="str">
            <v>GUAYAQUIL</v>
          </cell>
          <cell r="N788" t="str">
            <v>GUAYAS</v>
          </cell>
          <cell r="O788" t="str">
            <v>GUAYAQUIL</v>
          </cell>
        </row>
        <row r="789">
          <cell r="A789" t="str">
            <v>20003055599319</v>
          </cell>
          <cell r="B789">
            <v>491926</v>
          </cell>
          <cell r="C789" t="str">
            <v>20003055599319</v>
          </cell>
          <cell r="D789">
            <v>44932.504421296297</v>
          </cell>
          <cell r="E789" t="str">
            <v>CONECEL</v>
          </cell>
          <cell r="F789" t="str">
            <v>DESPACHO</v>
          </cell>
          <cell r="G789" t="str">
            <v>NORMAL</v>
          </cell>
          <cell r="H789" t="str">
            <v xml:space="preserve">MARTHA JACQUELINE CHICAIZA CAIZA / </v>
          </cell>
          <cell r="I789" t="str">
            <v>1722978226</v>
          </cell>
          <cell r="J789" t="str">
            <v>LA MENA / VENCEDORES DEL PICHINCHA CLL OE9H LOTE-502 OE9J CS 4 PL DE CEMENTO LA MENA, QUITO</v>
          </cell>
          <cell r="K789" t="str">
            <v>983154465 /  983199953</v>
          </cell>
          <cell r="M789" t="str">
            <v>QUITO</v>
          </cell>
          <cell r="N789" t="str">
            <v>PICHINCHA</v>
          </cell>
          <cell r="O789" t="str">
            <v>QUITO</v>
          </cell>
        </row>
        <row r="790">
          <cell r="A790" t="str">
            <v>20003055572520</v>
          </cell>
          <cell r="B790">
            <v>491925</v>
          </cell>
          <cell r="C790" t="str">
            <v>20003055572520</v>
          </cell>
          <cell r="D790">
            <v>44932.504421296297</v>
          </cell>
          <cell r="E790" t="str">
            <v>CONECEL</v>
          </cell>
          <cell r="F790" t="str">
            <v>DESPACHO</v>
          </cell>
          <cell r="G790" t="str">
            <v>NORMAL</v>
          </cell>
          <cell r="H790" t="str">
            <v xml:space="preserve">MARTHA JACQUELINE CHICAIZA CAIZA / </v>
          </cell>
          <cell r="I790" t="str">
            <v>1722978226</v>
          </cell>
          <cell r="J790" t="str">
            <v>LA MENA / VENCEDORES DEL PICHINCHA CLL OE9H LOTE-502 OE9J CS 4 PL DE CEMENTO LA MENA, QUITO</v>
          </cell>
          <cell r="K790" t="str">
            <v>983154465 /  983199953</v>
          </cell>
          <cell r="M790" t="str">
            <v>QUITO</v>
          </cell>
          <cell r="N790" t="str">
            <v>PICHINCHA</v>
          </cell>
          <cell r="O790" t="str">
            <v>QUITO</v>
          </cell>
        </row>
        <row r="791">
          <cell r="A791" t="str">
            <v>20003055537662</v>
          </cell>
          <cell r="B791">
            <v>491924</v>
          </cell>
          <cell r="C791" t="str">
            <v>20003055537662</v>
          </cell>
          <cell r="D791">
            <v>44932.504421296297</v>
          </cell>
          <cell r="E791" t="str">
            <v>CONECEL</v>
          </cell>
          <cell r="F791" t="str">
            <v>DESPACHO</v>
          </cell>
          <cell r="G791" t="str">
            <v>NORMAL</v>
          </cell>
          <cell r="H791" t="str">
            <v xml:space="preserve">MARTHA JACQUELINE CHICAIZA CAIZA / </v>
          </cell>
          <cell r="I791" t="str">
            <v>1722978226</v>
          </cell>
          <cell r="J791" t="str">
            <v>LA MENA / VENCEDORES DEL PICHINCHA CLL OE9H LOTE-502 OE9J CS 4 PL DE CEMENTO LA MENA, QUITO</v>
          </cell>
          <cell r="K791" t="str">
            <v>983199953 /  983154465</v>
          </cell>
          <cell r="M791" t="str">
            <v>QUITO</v>
          </cell>
          <cell r="N791" t="str">
            <v>PICHINCHA</v>
          </cell>
          <cell r="O791" t="str">
            <v>QUITO</v>
          </cell>
        </row>
        <row r="792">
          <cell r="A792" t="str">
            <v>20003054711690</v>
          </cell>
          <cell r="B792">
            <v>491923</v>
          </cell>
          <cell r="C792" t="str">
            <v>20003054711690</v>
          </cell>
          <cell r="D792">
            <v>44932.504421296297</v>
          </cell>
          <cell r="E792" t="str">
            <v>CONECEL</v>
          </cell>
          <cell r="F792" t="str">
            <v>DESPACHO</v>
          </cell>
          <cell r="G792" t="str">
            <v>NORMAL</v>
          </cell>
          <cell r="H792" t="str">
            <v xml:space="preserve">ALEX XAVIER DIAZ PINZA / </v>
          </cell>
          <cell r="I792" t="str">
            <v>1720811510</v>
          </cell>
          <cell r="J792" t="str">
            <v>COTOCOLLAO / CALLE H OE960 Y PRIMERA TRANSVERSAL LOTE 147 CASA DE DOS PISOS COLOR NEGRO CON BEIGE JUNTO A UNA MECANICA Y TALLER ELECTRICO, QUITO</v>
          </cell>
          <cell r="K792" t="str">
            <v>962725781 /  979348003</v>
          </cell>
          <cell r="L792" t="str">
            <v/>
          </cell>
          <cell r="M792" t="str">
            <v>QUITO</v>
          </cell>
          <cell r="N792" t="str">
            <v>PICHINCHA</v>
          </cell>
          <cell r="O792" t="str">
            <v>QUITO</v>
          </cell>
        </row>
        <row r="793">
          <cell r="A793" t="str">
            <v>20003055600360</v>
          </cell>
          <cell r="B793">
            <v>491922</v>
          </cell>
          <cell r="C793" t="str">
            <v>20003055600360</v>
          </cell>
          <cell r="D793">
            <v>44932.504421296297</v>
          </cell>
          <cell r="E793" t="str">
            <v>CONECEL</v>
          </cell>
          <cell r="F793" t="str">
            <v>DESPACHO</v>
          </cell>
          <cell r="G793" t="str">
            <v>NORMAL</v>
          </cell>
          <cell r="H793" t="str">
            <v xml:space="preserve">ANAHI CAMILA PRADO ANDINO / </v>
          </cell>
          <cell r="I793" t="str">
            <v>1728774041</v>
          </cell>
          <cell r="J793" t="str">
            <v>CALDERON / BARRIO ZABALA CALLE DE LOS JILGUEROS Y DE LAS PALOMAS CASA CON LA LICORERIA VERA E5-391 A UNA CUADRA DE LA IGLESIA DE SAN JOSE, QUITO</v>
          </cell>
          <cell r="K793" t="str">
            <v xml:space="preserve">963706686 /  </v>
          </cell>
          <cell r="L793" t="str">
            <v/>
          </cell>
          <cell r="M793" t="str">
            <v>QUITO</v>
          </cell>
          <cell r="N793" t="str">
            <v>PICHINCHA</v>
          </cell>
          <cell r="O793" t="str">
            <v>QUITO</v>
          </cell>
        </row>
        <row r="794">
          <cell r="A794" t="str">
            <v>20003055611851</v>
          </cell>
          <cell r="B794">
            <v>491921</v>
          </cell>
          <cell r="C794" t="str">
            <v>20003055611851</v>
          </cell>
          <cell r="D794">
            <v>44932.504421296297</v>
          </cell>
          <cell r="E794" t="str">
            <v>CONECEL</v>
          </cell>
          <cell r="F794" t="str">
            <v>DESPACHO</v>
          </cell>
          <cell r="G794" t="str">
            <v>NORMAL</v>
          </cell>
          <cell r="H794" t="str">
            <v>MARIO ARMANDO QUINGA VALENCIA / GLADYS VALENCIA</v>
          </cell>
          <cell r="I794" t="str">
            <v>1725261521</v>
          </cell>
          <cell r="J794" t="str">
            <v>CONOCOTO / BARRIO SANTA ROSA CALLE RAFAEL TERAN OE9 Y JOSE LUIS TAMAYO CASA ENLUCIDA DE 3 PISOS FRENTE A VIVERES GLADYS, QUITO</v>
          </cell>
          <cell r="K794" t="str">
            <v xml:space="preserve">983904648 /  </v>
          </cell>
          <cell r="M794" t="str">
            <v>QUITO</v>
          </cell>
          <cell r="N794" t="str">
            <v>PICHINCHA</v>
          </cell>
          <cell r="O794" t="str">
            <v>QUITO</v>
          </cell>
        </row>
        <row r="795">
          <cell r="A795" t="str">
            <v>20003054721904</v>
          </cell>
          <cell r="B795">
            <v>491920</v>
          </cell>
          <cell r="C795" t="str">
            <v>20003054721904</v>
          </cell>
          <cell r="D795">
            <v>44932.504421296297</v>
          </cell>
          <cell r="E795" t="str">
            <v>CONECEL</v>
          </cell>
          <cell r="F795" t="str">
            <v>DESPACHO</v>
          </cell>
          <cell r="G795" t="str">
            <v>NORMAL</v>
          </cell>
          <cell r="H795" t="str">
            <v>DIANA DE JESUS CAMPOVERDE CHUQUIMAR / MARIA FERNANDA SAULA CAMPOVERDE</v>
          </cell>
          <cell r="I795" t="str">
            <v>701634974</v>
          </cell>
          <cell r="J795" t="str">
            <v>MACHALA / MARIA FERNANDA SAULA CAMPOVERDE, MACHALA</v>
          </cell>
          <cell r="K795" t="str">
            <v xml:space="preserve">991779642 /  </v>
          </cell>
          <cell r="L795" t="str">
            <v/>
          </cell>
          <cell r="M795" t="str">
            <v>MACHALA</v>
          </cell>
          <cell r="N795" t="str">
            <v>ELORO</v>
          </cell>
          <cell r="O795" t="str">
            <v>MACHALA</v>
          </cell>
        </row>
        <row r="796">
          <cell r="A796" t="str">
            <v>20003055572814</v>
          </cell>
          <cell r="B796">
            <v>491919</v>
          </cell>
          <cell r="C796" t="str">
            <v>20003055572814</v>
          </cell>
          <cell r="D796">
            <v>44932.504421296297</v>
          </cell>
          <cell r="E796" t="str">
            <v>CONECEL</v>
          </cell>
          <cell r="F796" t="str">
            <v>DESPACHO</v>
          </cell>
          <cell r="G796" t="str">
            <v>NORMAL</v>
          </cell>
          <cell r="H796" t="str">
            <v xml:space="preserve">KLAUS BRUCE JARAMILLO ORTEGA / </v>
          </cell>
          <cell r="I796" t="str">
            <v>1712383700</v>
          </cell>
          <cell r="J796" t="str">
            <v>COTOCOLLAO / AVENIDA DIEGO DE VAZQUEZ Y JUAN BARREZUETA CONJUNTO EURO AMERICA HOME BLOQUE 2 MZ V DEPARTAMENTO 501 FRENTE A UN KFC, QUITO</v>
          </cell>
          <cell r="K796" t="str">
            <v>962650564 /  22623843</v>
          </cell>
          <cell r="L796" t="str">
            <v/>
          </cell>
          <cell r="M796" t="str">
            <v>QUITO</v>
          </cell>
          <cell r="N796" t="str">
            <v>PICHINCHA</v>
          </cell>
          <cell r="O796" t="str">
            <v>QUITO</v>
          </cell>
        </row>
        <row r="797">
          <cell r="A797" t="str">
            <v>20003055569281</v>
          </cell>
          <cell r="B797">
            <v>491918</v>
          </cell>
          <cell r="C797" t="str">
            <v>20003055569281</v>
          </cell>
          <cell r="D797">
            <v>44932.504421296297</v>
          </cell>
          <cell r="E797" t="str">
            <v>CONECEL</v>
          </cell>
          <cell r="F797" t="str">
            <v>DESPACHO</v>
          </cell>
          <cell r="G797" t="str">
            <v>NORMAL</v>
          </cell>
          <cell r="H797" t="str">
            <v xml:space="preserve">JESUA MISRAIN PAUCAR CRIOLLO / </v>
          </cell>
          <cell r="I797" t="str">
            <v>1722814496</v>
          </cell>
          <cell r="J797" t="str">
            <v>TARQUI / CDLA.SAUSES 3 MZ 138 VILLA 6 AV RODRIGO YCAZA Y 7MO PASEO 17 NE CASA 2 PISOS AMARILLA CON REJAS NEGRAS CERCA CENTRO DE BELLEZA JIREH, GUAYAQUIL</v>
          </cell>
          <cell r="K797" t="str">
            <v xml:space="preserve">995542837 /  </v>
          </cell>
          <cell r="M797" t="str">
            <v>GUAYAQUIL</v>
          </cell>
          <cell r="N797" t="str">
            <v>GUAYAS</v>
          </cell>
          <cell r="O797" t="str">
            <v>GUAYAQUIL</v>
          </cell>
        </row>
        <row r="798">
          <cell r="A798" t="str">
            <v>20003055577605</v>
          </cell>
          <cell r="B798">
            <v>491566</v>
          </cell>
          <cell r="C798" t="str">
            <v>20003055577605</v>
          </cell>
          <cell r="D798">
            <v>44931.713078703702</v>
          </cell>
          <cell r="E798" t="str">
            <v>CONECEL</v>
          </cell>
          <cell r="F798" t="str">
            <v>DESPACHO</v>
          </cell>
          <cell r="G798" t="str">
            <v>NORMAL</v>
          </cell>
          <cell r="H798" t="str">
            <v xml:space="preserve">FABIAN ERNESTO SANCHEZ RAMOS / </v>
          </cell>
          <cell r="I798" t="str">
            <v>1304213901</v>
          </cell>
          <cell r="J798" t="str">
            <v>CDLA UNIVERSITARIA CALLE U5 LOTE 3 DETRAS DEL COLEGIO JUAN MONTALVO, MANTA</v>
          </cell>
          <cell r="K798" t="str">
            <v xml:space="preserve">996770880 /  </v>
          </cell>
          <cell r="M798" t="str">
            <v>MANTA</v>
          </cell>
          <cell r="N798" t="str">
            <v>MANABI</v>
          </cell>
          <cell r="O798" t="str">
            <v>MANTA</v>
          </cell>
        </row>
        <row r="799">
          <cell r="A799" t="str">
            <v>20003054714207</v>
          </cell>
          <cell r="B799">
            <v>491565</v>
          </cell>
          <cell r="C799" t="str">
            <v>20003054714207</v>
          </cell>
          <cell r="D799">
            <v>44931.713078703702</v>
          </cell>
          <cell r="E799" t="str">
            <v>CONECEL</v>
          </cell>
          <cell r="F799" t="str">
            <v>DESPACHO</v>
          </cell>
          <cell r="G799" t="str">
            <v>NORMAL</v>
          </cell>
          <cell r="H799" t="str">
            <v xml:space="preserve">VIVIANNA JOSEFINA OCHOA ESPINALES / </v>
          </cell>
          <cell r="I799" t="str">
            <v>1310443104</v>
          </cell>
          <cell r="J799" t="str">
            <v>AV CIRCUNVALACION NORTE Y ESTERO HUAYLA EN LOS CONJUNTOS RESIDENCIALES CEDROS DE LIBANO EN EL PRIMER CONJUNTO, MACHALA</v>
          </cell>
          <cell r="K799" t="str">
            <v>995866342 /  998816612</v>
          </cell>
          <cell r="M799" t="str">
            <v>MACHALA</v>
          </cell>
          <cell r="N799" t="str">
            <v>ELORO</v>
          </cell>
          <cell r="O799" t="str">
            <v>MACHALA</v>
          </cell>
        </row>
        <row r="800">
          <cell r="A800" t="str">
            <v>20003055583013</v>
          </cell>
          <cell r="B800">
            <v>491564</v>
          </cell>
          <cell r="C800" t="str">
            <v>20003055583013</v>
          </cell>
          <cell r="D800">
            <v>44931.713078703702</v>
          </cell>
          <cell r="E800" t="str">
            <v>CONECEL</v>
          </cell>
          <cell r="F800" t="str">
            <v>DESPACHO</v>
          </cell>
          <cell r="G800" t="str">
            <v>NORMAL</v>
          </cell>
          <cell r="H800" t="str">
            <v xml:space="preserve">JOVEL ALEXANDER SOLORZANO ASAFF / </v>
          </cell>
          <cell r="I800" t="str">
            <v>706226966</v>
          </cell>
          <cell r="J800" t="str">
            <v>AV CARWRIGTH BETANCOURT Y 10 DE AGOSTO EN EL TECNICENTRO AUTOMOTRIZ RODRIGUEZ, MACHALA</v>
          </cell>
          <cell r="K800" t="str">
            <v xml:space="preserve">987150895 /  </v>
          </cell>
          <cell r="L800" t="str">
            <v/>
          </cell>
          <cell r="M800" t="str">
            <v>MACHALA</v>
          </cell>
          <cell r="N800" t="str">
            <v>ELORO</v>
          </cell>
          <cell r="O800" t="str">
            <v>MACHALA</v>
          </cell>
        </row>
        <row r="801">
          <cell r="A801" t="str">
            <v>20003052815066</v>
          </cell>
          <cell r="B801">
            <v>491563</v>
          </cell>
          <cell r="C801" t="str">
            <v>20003052815066</v>
          </cell>
          <cell r="D801">
            <v>44931.713078703702</v>
          </cell>
          <cell r="E801" t="str">
            <v>CONECEL</v>
          </cell>
          <cell r="F801" t="str">
            <v>DESPACHO</v>
          </cell>
          <cell r="G801" t="str">
            <v>NORMAL</v>
          </cell>
          <cell r="H801" t="str">
            <v xml:space="preserve">EDUARDO MANUEL MERO ANCHUNDIA / </v>
          </cell>
          <cell r="I801" t="str">
            <v>928419977</v>
          </cell>
          <cell r="J801" t="str">
            <v>LOS LAURELES /AV MANTA Y CALLE SAN GREGORIO A 600 M DEL CEMENTERIO DE SAN MATEO, MANTA</v>
          </cell>
          <cell r="K801" t="str">
            <v xml:space="preserve">984562489 /  </v>
          </cell>
          <cell r="L801" t="str">
            <v/>
          </cell>
          <cell r="M801" t="str">
            <v>MANTA</v>
          </cell>
          <cell r="N801" t="str">
            <v>MANABI</v>
          </cell>
          <cell r="O801" t="str">
            <v>MANTA</v>
          </cell>
        </row>
        <row r="802">
          <cell r="A802" t="str">
            <v>20003055595546</v>
          </cell>
          <cell r="B802">
            <v>491562</v>
          </cell>
          <cell r="C802" t="str">
            <v>20003055595546</v>
          </cell>
          <cell r="D802">
            <v>44931.713078703702</v>
          </cell>
          <cell r="E802" t="str">
            <v>CONECEL</v>
          </cell>
          <cell r="F802" t="str">
            <v>DESPACHO</v>
          </cell>
          <cell r="G802" t="str">
            <v>NORMAL</v>
          </cell>
          <cell r="H802" t="str">
            <v xml:space="preserve">KEVIN ALEX PENALOZA ZAPATA / </v>
          </cell>
          <cell r="I802" t="str">
            <v>202480455</v>
          </cell>
          <cell r="J802" t="str">
            <v>URBANIZACION LOS GIRASOLES 3ERA ETAPA/ CALLE 0 PASAJE 1/ CASA DE 2 PISO COLOR BLANCO ANUNCIARSE EN GARITA, SANTO DOMINGO</v>
          </cell>
          <cell r="K802" t="str">
            <v>982545618 /  979041564</v>
          </cell>
          <cell r="L802" t="str">
            <v/>
          </cell>
          <cell r="M802" t="str">
            <v>SANTO DOMINGO</v>
          </cell>
          <cell r="N802" t="str">
            <v>SANTODOMINGODELOSTSACHILAS</v>
          </cell>
          <cell r="O802" t="str">
            <v>SANTO DOMINGO</v>
          </cell>
        </row>
        <row r="803">
          <cell r="A803" t="str">
            <v>20003054711041</v>
          </cell>
          <cell r="B803">
            <v>491561</v>
          </cell>
          <cell r="C803" t="str">
            <v>20003054711041</v>
          </cell>
          <cell r="D803">
            <v>44931.713078703702</v>
          </cell>
          <cell r="E803" t="str">
            <v>CONECEL</v>
          </cell>
          <cell r="F803" t="str">
            <v>DESPACHO</v>
          </cell>
          <cell r="G803" t="str">
            <v>NORMAL</v>
          </cell>
          <cell r="H803" t="str">
            <v xml:space="preserve">MARCO VINICIO GUEVARA GUAYANLEMA / </v>
          </cell>
          <cell r="I803" t="str">
            <v>603969551</v>
          </cell>
          <cell r="J803" t="str">
            <v>CALLE BRASIL Y VENEZUELA MECANIA LP REF: FARMACIA LA CERAMICA A LADO UNA CUADRA CHIKY SPRESS SERVICIO DE ENCOMIENDAS, RIOBAMBA</v>
          </cell>
          <cell r="K803" t="str">
            <v>967284079 /  992638922</v>
          </cell>
          <cell r="M803" t="str">
            <v>RIOBAMBA</v>
          </cell>
          <cell r="N803" t="str">
            <v>CHIMBORAZO</v>
          </cell>
          <cell r="O803" t="str">
            <v>RIOBAMBA</v>
          </cell>
        </row>
        <row r="804">
          <cell r="A804" t="str">
            <v>20003043546003</v>
          </cell>
          <cell r="B804">
            <v>491560</v>
          </cell>
          <cell r="C804" t="str">
            <v>20003043546003</v>
          </cell>
          <cell r="D804">
            <v>44931.713078703702</v>
          </cell>
          <cell r="E804" t="str">
            <v>CONECEL</v>
          </cell>
          <cell r="F804" t="str">
            <v>DESPACHO</v>
          </cell>
          <cell r="G804" t="str">
            <v>NORMAL</v>
          </cell>
          <cell r="H804" t="str">
            <v xml:space="preserve">ROSA MARIA BRITO NICOLALDE / </v>
          </cell>
          <cell r="I804" t="str">
            <v>931225270</v>
          </cell>
          <cell r="J804" t="str">
            <v>CALLE 28 AVA Y OCONNORS ENTRANDO POR EL UPC A UNA CUADRA EN LA ESQUINA UN WU, GUAYAQUIL</v>
          </cell>
          <cell r="K804" t="str">
            <v xml:space="preserve">983358718 /  </v>
          </cell>
          <cell r="M804" t="str">
            <v>GUAYAQUIL</v>
          </cell>
          <cell r="N804" t="str">
            <v>GUAYAS</v>
          </cell>
          <cell r="O804" t="str">
            <v>GUAYAQUIL</v>
          </cell>
        </row>
        <row r="805">
          <cell r="A805" t="str">
            <v>20003055580640</v>
          </cell>
          <cell r="B805">
            <v>491559</v>
          </cell>
          <cell r="C805" t="str">
            <v>20003055580640</v>
          </cell>
          <cell r="D805">
            <v>44931.713078703702</v>
          </cell>
          <cell r="E805" t="str">
            <v>CONECEL</v>
          </cell>
          <cell r="F805" t="str">
            <v>DESPACHO</v>
          </cell>
          <cell r="G805" t="str">
            <v>NORMAL</v>
          </cell>
          <cell r="H805" t="str">
            <v xml:space="preserve">FREDDY ADALBERTO FLORES QUINDE / </v>
          </cell>
          <cell r="I805" t="str">
            <v>1727329425</v>
          </cell>
          <cell r="J805" t="str">
            <v>SECTOR DEL CABRE AV LOS OLIVOS Y LOS GUABOS REF FRENTE BULEVAR DE SAN PEDRO CS 2P BLANCA, QUITO</v>
          </cell>
          <cell r="K805" t="str">
            <v xml:space="preserve">997330849 /  </v>
          </cell>
          <cell r="M805" t="str">
            <v>QUITO</v>
          </cell>
          <cell r="N805" t="str">
            <v>PICHINCHA</v>
          </cell>
          <cell r="O805" t="str">
            <v>QUITO</v>
          </cell>
        </row>
        <row r="806">
          <cell r="A806" t="str">
            <v>20003055600169</v>
          </cell>
          <cell r="B806">
            <v>491558</v>
          </cell>
          <cell r="C806" t="str">
            <v>20003055600169</v>
          </cell>
          <cell r="D806">
            <v>44931.713078703702</v>
          </cell>
          <cell r="E806" t="str">
            <v>CONECEL</v>
          </cell>
          <cell r="F806" t="str">
            <v>DESPACHO</v>
          </cell>
          <cell r="G806" t="str">
            <v>NORMAL</v>
          </cell>
          <cell r="H806" t="str">
            <v xml:space="preserve">CRISTIAN GEOVANNY VELASTEGUI ORDONEZ / </v>
          </cell>
          <cell r="I806" t="str">
            <v>604024729</v>
          </cell>
          <cell r="J806" t="str">
            <v>CALLE GARCIA MORENO ENTRE ARGENTINOS Y OROZCO EN LAS OFICINAS JURIDICAS EN LA PLATA BAJA, RIOBAMBA</v>
          </cell>
          <cell r="K806" t="str">
            <v xml:space="preserve">996581876 /  </v>
          </cell>
          <cell r="M806" t="str">
            <v>RIOBAMBA</v>
          </cell>
          <cell r="N806" t="str">
            <v>CHIMBORAZO</v>
          </cell>
          <cell r="O806" t="str">
            <v>RIOBAMBA</v>
          </cell>
        </row>
        <row r="807">
          <cell r="A807" t="str">
            <v>20003055613017</v>
          </cell>
          <cell r="B807">
            <v>491557</v>
          </cell>
          <cell r="C807" t="str">
            <v>20003055613017</v>
          </cell>
          <cell r="D807">
            <v>44931.713078703702</v>
          </cell>
          <cell r="E807" t="str">
            <v>CONECEL</v>
          </cell>
          <cell r="F807" t="str">
            <v>DESPACHO</v>
          </cell>
          <cell r="G807" t="str">
            <v>NORMAL</v>
          </cell>
          <cell r="H807" t="str">
            <v xml:space="preserve">ROSA VERONICA MOROCHO PINTA / </v>
          </cell>
          <cell r="I807" t="str">
            <v>1103051213</v>
          </cell>
          <cell r="J807" t="str">
            <v>AV ALFONSO DE MERCADILLO Y BERNARDO VALDIVIESO FRENTE A LA ESCUELA MIGUEL RIOFRIO, LOJA</v>
          </cell>
          <cell r="K807" t="str">
            <v xml:space="preserve">979064191 /  </v>
          </cell>
          <cell r="M807" t="str">
            <v>LOJA</v>
          </cell>
          <cell r="N807" t="str">
            <v>LOJA</v>
          </cell>
          <cell r="O807" t="str">
            <v>LOJA</v>
          </cell>
        </row>
        <row r="808">
          <cell r="A808" t="str">
            <v>20003055607066</v>
          </cell>
          <cell r="B808">
            <v>491556</v>
          </cell>
          <cell r="C808" t="str">
            <v>20003055607066</v>
          </cell>
          <cell r="D808">
            <v>44931.713078703702</v>
          </cell>
          <cell r="E808" t="str">
            <v>CONECEL</v>
          </cell>
          <cell r="F808" t="str">
            <v>DESPACHO</v>
          </cell>
          <cell r="G808" t="str">
            <v>NORMAL</v>
          </cell>
          <cell r="H808" t="str">
            <v xml:space="preserve">ANDERSON IVAN HERRERA BARAHONA / </v>
          </cell>
          <cell r="I808" t="str">
            <v>605395102</v>
          </cell>
          <cell r="J808" t="str">
            <v>BARRIO MOLLETURO CALLE NARANJAL Y CDLA DE CUENCA EN LA EMPRESA TRUJILLO FRENTE A LA AGENCIA DE VIAJES FAVIZ TOURS, CUENCA</v>
          </cell>
          <cell r="K808" t="str">
            <v xml:space="preserve">987139284 /  </v>
          </cell>
          <cell r="M808" t="str">
            <v>CUENCA</v>
          </cell>
          <cell r="N808" t="str">
            <v>AZUAY</v>
          </cell>
          <cell r="O808" t="str">
            <v>CUENCA</v>
          </cell>
        </row>
        <row r="809">
          <cell r="A809" t="str">
            <v>20003041321119</v>
          </cell>
          <cell r="B809">
            <v>491555</v>
          </cell>
          <cell r="C809" t="str">
            <v>20003041321119</v>
          </cell>
          <cell r="D809">
            <v>44931.713078703702</v>
          </cell>
          <cell r="E809" t="str">
            <v>CONECEL</v>
          </cell>
          <cell r="F809" t="str">
            <v>DESPACHO</v>
          </cell>
          <cell r="G809" t="str">
            <v>NORMAL</v>
          </cell>
          <cell r="H809" t="str">
            <v xml:space="preserve">JULIO RIGOBERTO GIAS GONZABAY / </v>
          </cell>
          <cell r="I809" t="str">
            <v>704081785</v>
          </cell>
          <cell r="J809" t="str">
            <v>GUABO Y CALLE JUAN MONTALVO BARRIO 12 DE OCTUBRE CASA PLANTA BAJA COLOR BLANCA REF ALADO DEL MARKET SAN FRANCISCO, MACHALA</v>
          </cell>
          <cell r="K809" t="str">
            <v xml:space="preserve">961518621 /  </v>
          </cell>
          <cell r="M809" t="str">
            <v>MACHALA</v>
          </cell>
          <cell r="N809" t="str">
            <v>ELORO</v>
          </cell>
          <cell r="O809" t="str">
            <v>MACHALA</v>
          </cell>
        </row>
        <row r="810">
          <cell r="A810" t="str">
            <v>20003055537343</v>
          </cell>
          <cell r="B810">
            <v>491554</v>
          </cell>
          <cell r="C810" t="str">
            <v>20003055537343</v>
          </cell>
          <cell r="D810">
            <v>44931.713078703702</v>
          </cell>
          <cell r="E810" t="str">
            <v>CONECEL</v>
          </cell>
          <cell r="F810" t="str">
            <v>DESPACHO</v>
          </cell>
          <cell r="G810" t="str">
            <v>NORMAL</v>
          </cell>
          <cell r="H810" t="str">
            <v xml:space="preserve">JEAN PIERRE VARGAS ESCUDERO / </v>
          </cell>
          <cell r="I810" t="str">
            <v>1721371175</v>
          </cell>
          <cell r="J810" t="str">
            <v>AV.JORGE GUZMAN RUEDA Y MARCO TULIO NIETO/ 151 CS 2P CL BLANCO PORTON GRIS REF:A MEDIA CDR UNIDAD EDUCATIVA CATOLICA LA VICTORIA, IBARRA</v>
          </cell>
          <cell r="K810" t="str">
            <v>963456748 /  982269524</v>
          </cell>
          <cell r="L810" t="str">
            <v/>
          </cell>
          <cell r="M810" t="str">
            <v>IBARRA</v>
          </cell>
          <cell r="N810" t="str">
            <v>IMBABURA</v>
          </cell>
          <cell r="O810" t="str">
            <v>IBARRA</v>
          </cell>
        </row>
        <row r="811">
          <cell r="A811" t="str">
            <v>20003055580282</v>
          </cell>
          <cell r="B811">
            <v>491553</v>
          </cell>
          <cell r="C811" t="str">
            <v>20003055580282</v>
          </cell>
          <cell r="D811">
            <v>44931.713078703702</v>
          </cell>
          <cell r="E811" t="str">
            <v>CONECEL</v>
          </cell>
          <cell r="F811" t="str">
            <v>DESPACHO</v>
          </cell>
          <cell r="G811" t="str">
            <v>NORMAL</v>
          </cell>
          <cell r="H811" t="str">
            <v xml:space="preserve">JEAN PIERRE VARGAS ESCUDERO / </v>
          </cell>
          <cell r="I811" t="str">
            <v>1721371175</v>
          </cell>
          <cell r="J811" t="str">
            <v>AV.JORGE GUZMAN RUEDA Y MARCO TULIO NIETO/151 CS 2P CL BLANCO PORTON GRIS A MEDIA CDR UNIDAD EDUCATIVA CATOLICA LA VICTORIA, IBARRA</v>
          </cell>
          <cell r="K811" t="str">
            <v xml:space="preserve">982269524 /  </v>
          </cell>
          <cell r="L811" t="str">
            <v/>
          </cell>
          <cell r="M811" t="str">
            <v>IBARRA</v>
          </cell>
          <cell r="N811" t="str">
            <v>IMBABURA</v>
          </cell>
          <cell r="O811" t="str">
            <v>IBARRA</v>
          </cell>
        </row>
        <row r="812">
          <cell r="A812" t="str">
            <v>20003055599389</v>
          </cell>
          <cell r="B812">
            <v>491552</v>
          </cell>
          <cell r="C812" t="str">
            <v>20003055599389</v>
          </cell>
          <cell r="D812">
            <v>44931.713078703702</v>
          </cell>
          <cell r="E812" t="str">
            <v>CONECEL</v>
          </cell>
          <cell r="F812" t="str">
            <v>DESPACHO</v>
          </cell>
          <cell r="G812" t="str">
            <v>NORMAL</v>
          </cell>
          <cell r="H812" t="str">
            <v xml:space="preserve">ROSA MARIA VARELA LOPEZ / </v>
          </cell>
          <cell r="I812" t="str">
            <v>550004972</v>
          </cell>
          <cell r="J812" t="str">
            <v>FRANCISCO GUARDERAS Y RAMON GONZALES ARTIGAS CASA COLOR VERDE UN PISO DEBAJO DE LA UPC SELVA ALEGRE, QUITO</v>
          </cell>
          <cell r="K812" t="str">
            <v>998117845 /  963366168</v>
          </cell>
          <cell r="M812" t="str">
            <v>QUITO</v>
          </cell>
          <cell r="N812" t="str">
            <v>PICHINCHA</v>
          </cell>
          <cell r="O812" t="str">
            <v>QUITO</v>
          </cell>
        </row>
        <row r="813">
          <cell r="A813" t="str">
            <v>20003055623122</v>
          </cell>
          <cell r="B813">
            <v>491551</v>
          </cell>
          <cell r="C813" t="str">
            <v>20003055623122</v>
          </cell>
          <cell r="D813">
            <v>44931.713078703702</v>
          </cell>
          <cell r="E813" t="str">
            <v>CONECEL</v>
          </cell>
          <cell r="F813" t="str">
            <v>DESPACHO</v>
          </cell>
          <cell r="G813" t="str">
            <v>NORMAL</v>
          </cell>
          <cell r="H813" t="str">
            <v xml:space="preserve">JEAN PIERRE VARGAS ESCUDERO / </v>
          </cell>
          <cell r="I813" t="str">
            <v>1721371175</v>
          </cell>
          <cell r="J813" t="str">
            <v>AV.JORGE GUZMAN RUEDA Y MARCO TULIO NIETO/Nº 151 CS 2P CL BLANCO PORTON GRIS REF:A MEDIA CDR UNIDAD EDUCATIVA CATOLICA LA VICTORIA, IBARRA</v>
          </cell>
          <cell r="K813" t="str">
            <v>959905127 /  982269524</v>
          </cell>
          <cell r="L813" t="str">
            <v/>
          </cell>
          <cell r="M813" t="str">
            <v>IBARRA</v>
          </cell>
          <cell r="N813" t="str">
            <v>IMBABURA</v>
          </cell>
          <cell r="O813" t="str">
            <v>IBARRA</v>
          </cell>
        </row>
        <row r="814">
          <cell r="A814" t="str">
            <v>20003055611541</v>
          </cell>
          <cell r="B814">
            <v>491550</v>
          </cell>
          <cell r="C814" t="str">
            <v>20003055611541</v>
          </cell>
          <cell r="D814">
            <v>44931.713078703702</v>
          </cell>
          <cell r="E814" t="str">
            <v>CONECEL</v>
          </cell>
          <cell r="F814" t="str">
            <v>DESPACHO</v>
          </cell>
          <cell r="G814" t="str">
            <v>NORMAL</v>
          </cell>
          <cell r="H814" t="str">
            <v xml:space="preserve">JAVIER OSWALDO CALERO OROZCO / </v>
          </cell>
          <cell r="I814" t="str">
            <v>603386442</v>
          </cell>
          <cell r="J814" t="str">
            <v>AV DE LOS HEROES DE TAPI Y BRASIL CASA COLOR BLANCO CON AZUL UN PISO DENTRO DEL CUARTEL BRIGADA GALAPAGOS, RIOBAMBA</v>
          </cell>
          <cell r="K814" t="str">
            <v>999767828 /  983502973</v>
          </cell>
          <cell r="M814" t="str">
            <v>RIOBAMBA</v>
          </cell>
          <cell r="N814" t="str">
            <v>CHIMBORAZO</v>
          </cell>
          <cell r="O814" t="str">
            <v>RIOBAMBA</v>
          </cell>
        </row>
        <row r="815">
          <cell r="A815" t="str">
            <v>20003054658881</v>
          </cell>
          <cell r="B815">
            <v>491549</v>
          </cell>
          <cell r="C815" t="str">
            <v>20003054658881</v>
          </cell>
          <cell r="D815">
            <v>44931.713078703702</v>
          </cell>
          <cell r="E815" t="str">
            <v>CONECEL</v>
          </cell>
          <cell r="F815" t="str">
            <v>DESPACHO</v>
          </cell>
          <cell r="G815" t="str">
            <v>NORMAL</v>
          </cell>
          <cell r="H815" t="str">
            <v xml:space="preserve">KLEVER BENJAMIN TIPANLUISA AIGAJE / </v>
          </cell>
          <cell r="I815" t="str">
            <v>1500697550</v>
          </cell>
          <cell r="J815" t="str">
            <v>AV 26 DE MAYO Y QUITO EN EL BARRIO LA REVOLUCION EB LA ASOCIACION MUNICIPAL DE GAS DEL CHACO FRENTE AL MUNICPIO, EL CHACO</v>
          </cell>
          <cell r="K815" t="str">
            <v xml:space="preserve">961618079 /  </v>
          </cell>
          <cell r="L815" t="str">
            <v/>
          </cell>
          <cell r="M815" t="str">
            <v>EL CHACO</v>
          </cell>
          <cell r="N815" t="str">
            <v>NAPO</v>
          </cell>
          <cell r="O815" t="str">
            <v>EL CHACO</v>
          </cell>
        </row>
        <row r="816">
          <cell r="A816" t="str">
            <v>20003055569501</v>
          </cell>
          <cell r="B816">
            <v>491548</v>
          </cell>
          <cell r="C816" t="str">
            <v>20003055569501</v>
          </cell>
          <cell r="D816">
            <v>44931.713078703702</v>
          </cell>
          <cell r="E816" t="str">
            <v>CONECEL</v>
          </cell>
          <cell r="F816" t="str">
            <v>DESPACHO</v>
          </cell>
          <cell r="G816" t="str">
            <v>NORMAL</v>
          </cell>
          <cell r="H816" t="str">
            <v xml:space="preserve">ANDREA ESTHEFANIA CARDENAS POMA / </v>
          </cell>
          <cell r="I816" t="str">
            <v>605034347</v>
          </cell>
          <cell r="J816" t="str">
            <v>EL VERGEL CALLES URUGUAY Y COLOMBIA CSA 1P CON CERAMICA CAFE EN EL RESTAURANTE PICANTERIA ANITA FRENTE A UNA MARISQUERIA Y GYM, RIOBAMBA</v>
          </cell>
          <cell r="K816" t="str">
            <v>984440981 /  999841839</v>
          </cell>
          <cell r="L816" t="str">
            <v/>
          </cell>
          <cell r="M816" t="str">
            <v>RIOBAMBA</v>
          </cell>
          <cell r="N816" t="str">
            <v>CHIMBORAZO</v>
          </cell>
          <cell r="O816" t="str">
            <v>RIOBAMBA</v>
          </cell>
        </row>
        <row r="817">
          <cell r="A817" t="str">
            <v>20003055619059</v>
          </cell>
          <cell r="B817">
            <v>491547</v>
          </cell>
          <cell r="C817" t="str">
            <v>20003055619059</v>
          </cell>
          <cell r="D817">
            <v>44931.713078703702</v>
          </cell>
          <cell r="E817" t="str">
            <v>CONECEL</v>
          </cell>
          <cell r="F817" t="str">
            <v>DESPACHO</v>
          </cell>
          <cell r="G817" t="str">
            <v>NORMAL</v>
          </cell>
          <cell r="H817" t="str">
            <v xml:space="preserve">WELLINGTON EDUARDO INTRIAGO TIGUA / </v>
          </cell>
          <cell r="I817" t="str">
            <v>1315666840</v>
          </cell>
          <cell r="J817" t="str">
            <v>COOP VILLA MARINA CLL W-2 Y AV W-4 CS 1P CL VERDE CON NARANJA REF MEDIA CDRA DE ESCUELA VILLAMARINA/A UNA CDRA DE IGLESIA TIERRA DESEABLE, MANTA</v>
          </cell>
          <cell r="K817" t="str">
            <v>978982937 /  983676921</v>
          </cell>
          <cell r="L817" t="str">
            <v/>
          </cell>
          <cell r="M817" t="str">
            <v>MANTA</v>
          </cell>
          <cell r="N817" t="str">
            <v>MANABI</v>
          </cell>
          <cell r="O817" t="str">
            <v>MANTA</v>
          </cell>
        </row>
        <row r="818">
          <cell r="A818" t="str">
            <v>20003055619538</v>
          </cell>
          <cell r="B818">
            <v>491546</v>
          </cell>
          <cell r="C818" t="str">
            <v>20003055619538</v>
          </cell>
          <cell r="D818">
            <v>44931.713078703702</v>
          </cell>
          <cell r="E818" t="str">
            <v>CONECEL</v>
          </cell>
          <cell r="F818" t="str">
            <v>DESPACHO</v>
          </cell>
          <cell r="G818" t="str">
            <v>NORMAL</v>
          </cell>
          <cell r="H818" t="str">
            <v xml:space="preserve">STALIN JAVIER FREIRE PEREZ / </v>
          </cell>
          <cell r="I818" t="str">
            <v>1723766059</v>
          </cell>
          <cell r="J818" t="str">
            <v>CALDAS Y AMAZONAS CASA COLOR OFICINA AMARILLA 1 PISO PUNTO DE REFERENCIA EL PARQUE CENTRAL DE PINTAG A MANO DERECHA COMPANIA DE TAXIS RABBIT, QUITO</v>
          </cell>
          <cell r="K818" t="str">
            <v>999262641 /  962239323</v>
          </cell>
          <cell r="M818" t="str">
            <v>QUITO</v>
          </cell>
          <cell r="N818" t="str">
            <v>PICHINCHA</v>
          </cell>
          <cell r="O818" t="str">
            <v>QUITO</v>
          </cell>
        </row>
        <row r="819">
          <cell r="A819" t="str">
            <v>20003055586227</v>
          </cell>
          <cell r="B819">
            <v>491545</v>
          </cell>
          <cell r="C819" t="str">
            <v>20003055586227</v>
          </cell>
          <cell r="D819">
            <v>44931.713078703702</v>
          </cell>
          <cell r="E819" t="str">
            <v>CONECEL</v>
          </cell>
          <cell r="F819" t="str">
            <v>DESPACHO</v>
          </cell>
          <cell r="G819" t="str">
            <v>NORMAL</v>
          </cell>
          <cell r="H819" t="str">
            <v xml:space="preserve">GISELLA SOLANGE ROMERO REYES / </v>
          </cell>
          <cell r="I819" t="str">
            <v>931251201</v>
          </cell>
          <cell r="J819" t="str">
            <v>1 MAYO 420 ENTRE GARCIA MORENO Y ANTEPARA JC CONTAC EDIFICIO JUNTO A TUTI, GUAYAQUIL</v>
          </cell>
          <cell r="K819" t="str">
            <v xml:space="preserve">984327249 /  </v>
          </cell>
          <cell r="M819" t="str">
            <v>GUAYAQUIL</v>
          </cell>
          <cell r="N819" t="str">
            <v>GUAYAS</v>
          </cell>
          <cell r="O819" t="str">
            <v>GUAYAQUIL</v>
          </cell>
        </row>
        <row r="820">
          <cell r="A820" t="str">
            <v>20003054697610</v>
          </cell>
          <cell r="B820">
            <v>491544</v>
          </cell>
          <cell r="C820" t="str">
            <v>20003054697610</v>
          </cell>
          <cell r="D820">
            <v>44931.713078703702</v>
          </cell>
          <cell r="E820" t="str">
            <v>CONECEL</v>
          </cell>
          <cell r="F820" t="str">
            <v>DESPACHO</v>
          </cell>
          <cell r="G820" t="str">
            <v>NORMAL</v>
          </cell>
          <cell r="H820" t="str">
            <v xml:space="preserve">ROBERSON PEDRO CORDOVA LOPEZ / </v>
          </cell>
          <cell r="I820" t="str">
            <v>1802690790</v>
          </cell>
          <cell r="J820" t="str">
            <v>CALLE MONTES DEL CAJAS Y QUISPICHACA EN LA CDLA VERDE LOMA JUNTO AL ANTIGUO TERMINAL TERRESTRE DE AMBATO, AMBATO</v>
          </cell>
          <cell r="K820" t="str">
            <v xml:space="preserve">991417298 /  </v>
          </cell>
          <cell r="L820" t="str">
            <v/>
          </cell>
          <cell r="M820" t="str">
            <v>AMBATO</v>
          </cell>
          <cell r="N820" t="str">
            <v>TUNGURAHUA</v>
          </cell>
          <cell r="O820" t="str">
            <v>AMBATO</v>
          </cell>
        </row>
        <row r="821">
          <cell r="A821" t="str">
            <v>20003053213476</v>
          </cell>
          <cell r="B821">
            <v>491543</v>
          </cell>
          <cell r="C821" t="str">
            <v>20003053213476</v>
          </cell>
          <cell r="D821">
            <v>44931.713078703702</v>
          </cell>
          <cell r="E821" t="str">
            <v>CONECEL</v>
          </cell>
          <cell r="F821" t="str">
            <v>DESPACHO</v>
          </cell>
          <cell r="G821" t="str">
            <v>NORMAL</v>
          </cell>
          <cell r="H821" t="str">
            <v>IVAN HUMBERTO VILANA GUAMANTICA / SAMANTHA AREVALO</v>
          </cell>
          <cell r="I821" t="str">
            <v>1713494928</v>
          </cell>
          <cell r="J821" t="str">
            <v>BARRIO SAN JUAN LOMA AV GASPAR DE VILLAROEL E ILALO CASA DE DOS PISOS DE PIEDRA CON PUERTA DE VIDRIO A UNA CUADRA DE LA CAPILLA DE SAN JUAN LOMA, QUITO</v>
          </cell>
          <cell r="K821" t="str">
            <v xml:space="preserve">988616109 /  </v>
          </cell>
          <cell r="M821" t="str">
            <v>QUITO</v>
          </cell>
          <cell r="N821" t="str">
            <v>PICHINCHA</v>
          </cell>
          <cell r="O821" t="str">
            <v>QUITO</v>
          </cell>
        </row>
        <row r="822">
          <cell r="A822" t="str">
            <v>20003054681132</v>
          </cell>
          <cell r="B822">
            <v>491516</v>
          </cell>
          <cell r="C822" t="str">
            <v>20003054681132</v>
          </cell>
          <cell r="D822">
            <v>44931.687986111108</v>
          </cell>
          <cell r="E822" t="str">
            <v>BRELDYNG</v>
          </cell>
          <cell r="F822" t="str">
            <v>DESPACHO</v>
          </cell>
          <cell r="G822" t="str">
            <v>NORMAL</v>
          </cell>
          <cell r="H822" t="str">
            <v>DARWIN RENE SANCHEZ NAPA</v>
          </cell>
          <cell r="I822" t="str">
            <v>802159145</v>
          </cell>
          <cell r="J822" t="str">
            <v>ESMERALDAS  ESMERALDASESMERALDASCALLE MANUELA CANIZARES 504 ENTRE COLON Y ELOY ALFARO OFICINA TRAMACO ESMERALDAS FRENTE A LABORATORIO ESTUPINAN</v>
          </cell>
          <cell r="K822" t="str">
            <v>986136929</v>
          </cell>
          <cell r="M822" t="str">
            <v>ESMERALDAS</v>
          </cell>
          <cell r="N822" t="str">
            <v>ESMERALDAS</v>
          </cell>
          <cell r="O822" t="str">
            <v>ESMERALDAS</v>
          </cell>
        </row>
        <row r="823">
          <cell r="A823" t="str">
            <v>20003054267725</v>
          </cell>
          <cell r="B823">
            <v>491509</v>
          </cell>
          <cell r="C823" t="str">
            <v>20003054267725</v>
          </cell>
          <cell r="D823">
            <v>44931.670243055552</v>
          </cell>
          <cell r="E823" t="str">
            <v>CONECEL</v>
          </cell>
          <cell r="F823" t="str">
            <v>DESPACHO</v>
          </cell>
          <cell r="G823" t="str">
            <v>NORMAL</v>
          </cell>
          <cell r="H823" t="str">
            <v>VASQUEZ BEDOYA ERIKA MALENA</v>
          </cell>
          <cell r="I823" t="str">
            <v>1718091158</v>
          </cell>
          <cell r="J823" t="str">
            <v xml:space="preserve">PASAJE B E15 -82 Y CALLE E16 A UNA CUADRA DE LA UPC DE LA FLORESTA CS DE 2PISOS COLOR BL Y PORTON NEGRO EL 01-06-2023 </v>
          </cell>
          <cell r="K823" t="str">
            <v>984010645/-</v>
          </cell>
          <cell r="M823" t="str">
            <v>QUITO</v>
          </cell>
          <cell r="N823" t="str">
            <v>PICHINCHA</v>
          </cell>
          <cell r="O823" t="str">
            <v>QUITO</v>
          </cell>
        </row>
        <row r="824">
          <cell r="A824" t="str">
            <v>20003053251758</v>
          </cell>
          <cell r="B824">
            <v>491508</v>
          </cell>
          <cell r="C824" t="str">
            <v>20003053251758</v>
          </cell>
          <cell r="D824">
            <v>44931.670243055552</v>
          </cell>
          <cell r="E824" t="str">
            <v>CONECEL</v>
          </cell>
          <cell r="F824" t="str">
            <v>DESPACHO</v>
          </cell>
          <cell r="G824" t="str">
            <v>NORMAL</v>
          </cell>
          <cell r="H824" t="str">
            <v>ORTIZ OROZCO JEANNETH ROCIO</v>
          </cell>
          <cell r="I824" t="str">
            <v>1721152674</v>
          </cell>
          <cell r="J824" t="str">
            <v>LA ECUATORIANA/QUITO/PICHINCHA/ 6/1 CDLA NUEVOS HORIZONTES CALLE S51C Y OE9F REF. AL LADO DE LA BODEGA DE VIVERES EL SUPER BARATO</v>
          </cell>
          <cell r="K824" t="str">
            <v>995650981/995650981</v>
          </cell>
          <cell r="L824" t="str">
            <v/>
          </cell>
          <cell r="M824" t="str">
            <v>QUITO</v>
          </cell>
          <cell r="N824" t="str">
            <v>PICHINCHA</v>
          </cell>
          <cell r="O824" t="str">
            <v>QUITO</v>
          </cell>
        </row>
        <row r="825">
          <cell r="A825" t="str">
            <v>20003055607031</v>
          </cell>
          <cell r="B825">
            <v>491514</v>
          </cell>
          <cell r="C825" t="str">
            <v>20003055607031</v>
          </cell>
          <cell r="D825">
            <v>44931.670243055552</v>
          </cell>
          <cell r="E825" t="str">
            <v>CONECEL</v>
          </cell>
          <cell r="F825" t="str">
            <v>DESPACHO</v>
          </cell>
          <cell r="G825" t="str">
            <v>NORMAL</v>
          </cell>
          <cell r="H825" t="str">
            <v xml:space="preserve">MEZA GUARACA BYRON ALEXANDER </v>
          </cell>
          <cell r="I825" t="str">
            <v>1751028356</v>
          </cell>
          <cell r="J825" t="str">
            <v xml:space="preserve">BARRIO LUCHA DE LOS POBRES CALLE S28A Y E8B CASA DE 2PL COLOR BLANCO CON ROSADO S2833 REF1. A 1CDRA DEL UPC. SOLIC. CI </v>
          </cell>
          <cell r="K825" t="str">
            <v>994078063/994078063</v>
          </cell>
          <cell r="L825" t="str">
            <v/>
          </cell>
          <cell r="M825" t="str">
            <v>QUITO</v>
          </cell>
          <cell r="N825" t="str">
            <v xml:space="preserve">PICHINCHA </v>
          </cell>
          <cell r="O825" t="str">
            <v>QUITO</v>
          </cell>
        </row>
        <row r="826">
          <cell r="A826" t="str">
            <v>1706346598</v>
          </cell>
          <cell r="B826">
            <v>491513</v>
          </cell>
          <cell r="C826" t="str">
            <v>1706346598</v>
          </cell>
          <cell r="D826">
            <v>44931.670243055552</v>
          </cell>
          <cell r="E826" t="str">
            <v>CONECEL</v>
          </cell>
          <cell r="F826" t="str">
            <v>DESPACHO</v>
          </cell>
          <cell r="G826" t="str">
            <v>NORMAL</v>
          </cell>
          <cell r="H826" t="str">
            <v>ESTEBAN SANTIAGO DROIRA PAZMINO</v>
          </cell>
          <cell r="I826" t="str">
            <v>1706346598</v>
          </cell>
          <cell r="J826" t="str">
            <v>CALLE DAMMER E1078 Y JOAQUIN JOAQUIN SUMAITA LADO NORTE REF PARQUE D RAPIFRENOS CASA CREMA CON VERDE CEL 0998579469 SE PIDE COPIA DE CI ENVIAR CON FLEXNET</v>
          </cell>
          <cell r="K826" t="str">
            <v>0998579469/-</v>
          </cell>
          <cell r="M826" t="str">
            <v>QUITO</v>
          </cell>
          <cell r="N826" t="str">
            <v>PICHINCHA</v>
          </cell>
          <cell r="O826" t="str">
            <v>QUITO</v>
          </cell>
        </row>
        <row r="827">
          <cell r="A827" t="str">
            <v>20003053251824</v>
          </cell>
          <cell r="B827">
            <v>491512</v>
          </cell>
          <cell r="C827" t="str">
            <v>20003053251824</v>
          </cell>
          <cell r="D827">
            <v>44931.670243055552</v>
          </cell>
          <cell r="E827" t="str">
            <v>CONECEL</v>
          </cell>
          <cell r="F827" t="str">
            <v>DESPACHO</v>
          </cell>
          <cell r="G827" t="str">
            <v>NORMAL</v>
          </cell>
          <cell r="H827" t="str">
            <v>MACIAS TERRANOVA JOE ANDERSON</v>
          </cell>
          <cell r="I827" t="str">
            <v>2350393803</v>
          </cell>
          <cell r="J827" t="str">
            <v>VIA COLORADO SAM BUA KM 2 1/2 URB MADRID 2 LOTE 4 MZ 23 CS ENLUCIDA 3PS FT A LA CANCHA</v>
          </cell>
          <cell r="K827" t="str">
            <v>967576926/962947354</v>
          </cell>
          <cell r="M827" t="str">
            <v>SANTO DOMINGO</v>
          </cell>
          <cell r="N827" t="str">
            <v>SANTO DOMINGO</v>
          </cell>
          <cell r="O827" t="str">
            <v>SANTO DOMINGO</v>
          </cell>
        </row>
        <row r="828">
          <cell r="A828" t="str">
            <v>20003053254661</v>
          </cell>
          <cell r="B828">
            <v>491511</v>
          </cell>
          <cell r="C828" t="str">
            <v>20003053254661</v>
          </cell>
          <cell r="D828">
            <v>44931.670243055552</v>
          </cell>
          <cell r="E828" t="str">
            <v>CONECEL</v>
          </cell>
          <cell r="F828" t="str">
            <v>DESPACHO</v>
          </cell>
          <cell r="G828" t="str">
            <v>NORMAL</v>
          </cell>
          <cell r="H828" t="str">
            <v>VIVIANA JAQUELINE ARCENTALES MARIN</v>
          </cell>
          <cell r="I828" t="str">
            <v>1311634396</v>
          </cell>
          <cell r="J828" t="str">
            <v>0939396960 AV LA LORENA CONJ COLIBRI 2 CASA 12 MZ 4 COLOR VERDE</v>
          </cell>
          <cell r="K828" t="str">
            <v>991923761/0939396960  </v>
          </cell>
          <cell r="M828" t="str">
            <v>SANTO DOMINGO</v>
          </cell>
          <cell r="N828" t="str">
            <v>SANTO DOMINGO</v>
          </cell>
          <cell r="O828" t="str">
            <v>SANTO DOMINGO</v>
          </cell>
        </row>
        <row r="829">
          <cell r="A829" t="str">
            <v>20003045199667</v>
          </cell>
          <cell r="B829">
            <v>491510</v>
          </cell>
          <cell r="C829" t="str">
            <v>20003045199667</v>
          </cell>
          <cell r="D829">
            <v>44931.670243055552</v>
          </cell>
          <cell r="E829" t="str">
            <v>CONECEL</v>
          </cell>
          <cell r="F829" t="str">
            <v>DESPACHO</v>
          </cell>
          <cell r="G829" t="str">
            <v>NORMAL</v>
          </cell>
          <cell r="H829" t="str">
            <v xml:space="preserve">LEMA ILVIS CORNELIO </v>
          </cell>
          <cell r="I829" t="str">
            <v>1709891764</v>
          </cell>
          <cell r="J829" t="str">
            <v>"CALLE VERSALLES Y MOSQUERA NARVAEZ  EN PANADERIA ""TRIGO DE ORO"" 2 CUADRAS HACIA EL ORIENTE 2 CUADRA SEMINARIO MAYOR"</v>
          </cell>
          <cell r="K829" t="str">
            <v>991644384/979787302</v>
          </cell>
          <cell r="L829" t="str">
            <v/>
          </cell>
          <cell r="M829" t="str">
            <v>QUITO</v>
          </cell>
          <cell r="N829" t="str">
            <v>PICHINCHA</v>
          </cell>
          <cell r="O829" t="str">
            <v>QUITO</v>
          </cell>
        </row>
        <row r="830">
          <cell r="A830" t="str">
            <v>20003054694455</v>
          </cell>
          <cell r="B830">
            <v>491480</v>
          </cell>
          <cell r="C830" t="str">
            <v>20003054694455</v>
          </cell>
          <cell r="D830">
            <v>44931.632418981484</v>
          </cell>
          <cell r="E830" t="str">
            <v>BRELDYNG</v>
          </cell>
          <cell r="F830" t="str">
            <v>DESPACHO</v>
          </cell>
          <cell r="G830" t="str">
            <v>NORMAL</v>
          </cell>
          <cell r="H830" t="str">
            <v>NARANJO JIMENEZ ROBERTO ANIBAL</v>
          </cell>
          <cell r="I830" t="str">
            <v>2100121066</v>
          </cell>
          <cell r="J830" t="str">
            <v>ORELLANA / EL COCA / EL COCA / CALLE QUITO / SN / ENRIQUE CASTILLO Y JORGE RODRIGUEZ / OFICINA TRAMACO EL COCA</v>
          </cell>
          <cell r="K830" t="str">
            <v>986044208</v>
          </cell>
          <cell r="M830" t="str">
            <v>220201</v>
          </cell>
          <cell r="N830" t="str">
            <v xml:space="preserve"> ORELLANA </v>
          </cell>
          <cell r="O830" t="str">
            <v>EL COCA</v>
          </cell>
        </row>
        <row r="831">
          <cell r="A831" t="str">
            <v>20003054263788</v>
          </cell>
          <cell r="B831">
            <v>491479</v>
          </cell>
          <cell r="C831" t="str">
            <v>20003054263788</v>
          </cell>
          <cell r="D831">
            <v>44931.632418981484</v>
          </cell>
          <cell r="E831" t="str">
            <v>BRELDYNG</v>
          </cell>
          <cell r="F831" t="str">
            <v>DESPACHO</v>
          </cell>
          <cell r="G831" t="str">
            <v>NORMAL</v>
          </cell>
          <cell r="H831" t="str">
            <v>EVELIA VALENCIA QUINONES</v>
          </cell>
          <cell r="I831" t="str">
            <v>963078274</v>
          </cell>
          <cell r="J831" t="str">
            <v>GUAYAS / GUAYAQUIL / TARQUI / AV FRANCISCO DE ORELLANA / SN /  / CONJUNTO RECIDENCIAL CENTROPOLIS OFICINA TRAMACO SAN MARINO</v>
          </cell>
          <cell r="K831" t="str">
            <v>968322564</v>
          </cell>
          <cell r="M831" t="str">
            <v>GUAYAQUIL</v>
          </cell>
          <cell r="N831" t="str">
            <v xml:space="preserve"> GUAYAS </v>
          </cell>
          <cell r="O831" t="str">
            <v>GUAYAQUIL</v>
          </cell>
        </row>
        <row r="832">
          <cell r="A832" t="str">
            <v>20003053254696</v>
          </cell>
          <cell r="B832">
            <v>491478</v>
          </cell>
          <cell r="C832" t="str">
            <v>20003053254696</v>
          </cell>
          <cell r="D832">
            <v>44931.632418981484</v>
          </cell>
          <cell r="E832" t="str">
            <v>BRELDYNG</v>
          </cell>
          <cell r="F832" t="str">
            <v>DESPACHO</v>
          </cell>
          <cell r="G832" t="str">
            <v>NORMAL</v>
          </cell>
          <cell r="H832" t="str">
            <v>MARCIA CARLOTA ARMAS TAPIA</v>
          </cell>
          <cell r="I832" t="str">
            <v>1001020849</v>
          </cell>
          <cell r="J832" t="str">
            <v xml:space="preserve">IMBABURA / IBARRA / SAN FRANCISCO / JUANA ATABALIPA / 689 / ENTRE JUAN FRANCISCO BONILLA Y JUAN MIGUEL LEODORO / CASA DE 2 PS CL BEIGE A 2 CUADRAS DEL PARQUE DE LA FAMILIA A MEDIA CUADRA DE LA UNIDAD </v>
          </cell>
          <cell r="K832" t="str">
            <v>983313934</v>
          </cell>
          <cell r="M832" t="str">
            <v>IBARRA</v>
          </cell>
          <cell r="N832" t="str">
            <v xml:space="preserve"> IMBABURA </v>
          </cell>
          <cell r="O832" t="str">
            <v>IBARRA</v>
          </cell>
        </row>
        <row r="833">
          <cell r="A833" t="str">
            <v>20003054282120</v>
          </cell>
          <cell r="B833">
            <v>491477</v>
          </cell>
          <cell r="C833" t="str">
            <v>20003054282120</v>
          </cell>
          <cell r="D833">
            <v>44931.632418981484</v>
          </cell>
          <cell r="E833" t="str">
            <v>BRELDYNG</v>
          </cell>
          <cell r="F833" t="str">
            <v>DESPACHO</v>
          </cell>
          <cell r="G833" t="str">
            <v>NORMAL</v>
          </cell>
          <cell r="H833" t="str">
            <v>BLANCA LASTENIA BAJANA ESPIN</v>
          </cell>
          <cell r="I833" t="str">
            <v>903848554</v>
          </cell>
          <cell r="J833" t="str">
            <v>GUAYAS / GUAYAQUIL / TARQUI / AV FRANCISCO DE ORELLANA / MZ 1031 VILLA 10 /  / ENTRANDO POR EL TIA DE LA ORELLANA CASA 1 PISO COLOR BLANCO PORTON COLOR GRIS EN LA ESQUINA ESTA UNA TIENDA Y FRENTE A SU</v>
          </cell>
          <cell r="K833" t="str">
            <v>991872347</v>
          </cell>
          <cell r="M833" t="str">
            <v>GUAYAQUIL</v>
          </cell>
          <cell r="N833" t="str">
            <v xml:space="preserve"> GUAYAS </v>
          </cell>
          <cell r="O833" t="str">
            <v>GUAYAQUIL</v>
          </cell>
        </row>
        <row r="834">
          <cell r="A834" t="str">
            <v>20003053226318</v>
          </cell>
          <cell r="B834">
            <v>491476</v>
          </cell>
          <cell r="C834" t="str">
            <v>20003053226318</v>
          </cell>
          <cell r="D834">
            <v>44931.632418981484</v>
          </cell>
          <cell r="E834" t="str">
            <v>BRELDYNG</v>
          </cell>
          <cell r="F834" t="str">
            <v>DESPACHO</v>
          </cell>
          <cell r="G834" t="str">
            <v>NORMAL</v>
          </cell>
          <cell r="H834" t="str">
            <v>OSCAR RICARDO GUERRON SUAREZ</v>
          </cell>
          <cell r="I834" t="str">
            <v>1001891405</v>
          </cell>
          <cell r="J834" t="str">
            <v>PICHINCHA / QUITO / COMITE DEL PUEBLO / CALLE ELOY ALFARO / 58-91 / JUN MOLINEROS / CASA 5891 FRENTE FERRETORRES ELINATEN</v>
          </cell>
          <cell r="K834" t="str">
            <v>988520031</v>
          </cell>
          <cell r="M834" t="str">
            <v>QUITO</v>
          </cell>
          <cell r="N834" t="str">
            <v xml:space="preserve"> PICHINCHA </v>
          </cell>
          <cell r="O834" t="str">
            <v>QUITO</v>
          </cell>
        </row>
        <row r="835">
          <cell r="A835" t="str">
            <v>LDDGYEI0028</v>
          </cell>
          <cell r="B835">
            <v>491230</v>
          </cell>
          <cell r="C835" t="str">
            <v>LDDGYEI0028</v>
          </cell>
          <cell r="D835">
            <v>44931.519270833334</v>
          </cell>
          <cell r="E835" t="str">
            <v>CONECEL_DOCUMENTOS</v>
          </cell>
          <cell r="F835" t="str">
            <v>DESPACHO</v>
          </cell>
          <cell r="G835" t="str">
            <v>NORMAL</v>
          </cell>
          <cell r="H835" t="str">
            <v>Paola Loja /Conecel Reg</v>
          </cell>
          <cell r="I835" t="str">
            <v>0</v>
          </cell>
          <cell r="J835" t="str">
            <v>GYE - Centro Comercial Garzo centro-ACC</v>
          </cell>
          <cell r="K835" t="str">
            <v>993393277</v>
          </cell>
          <cell r="L835" t="str">
            <v/>
          </cell>
          <cell r="M835" t="str">
            <v>GUAYAQUIL</v>
          </cell>
          <cell r="N835" t="str">
            <v>GUAYAS</v>
          </cell>
          <cell r="O835" t="str">
            <v>GUAYAQUIL</v>
          </cell>
        </row>
        <row r="836">
          <cell r="A836" t="str">
            <v>LDDGYEH0027</v>
          </cell>
          <cell r="B836">
            <v>491229</v>
          </cell>
          <cell r="C836" t="str">
            <v>LDDGYEH0027</v>
          </cell>
          <cell r="D836">
            <v>44931.519270833334</v>
          </cell>
          <cell r="E836" t="str">
            <v>CONECEL_DOCUMENTOS</v>
          </cell>
          <cell r="F836" t="str">
            <v>DESPACHO</v>
          </cell>
          <cell r="G836" t="str">
            <v>NORMAL</v>
          </cell>
          <cell r="H836" t="str">
            <v>Lourdes Quinteros/OFC BRELDYNG</v>
          </cell>
          <cell r="I836" t="str">
            <v>0</v>
          </cell>
          <cell r="J836" t="str">
            <v>OFC BRELDYNG CALLE 7MO PASAJE 37ª Y V. EMILIO ROMERO, BODEGAS DE FERRETERIA ESPINOZA, bodega #8 (exactamente queda en la Juan Tanca Marengo km. 4.5 pasando la coca cola</v>
          </cell>
          <cell r="K836" t="str">
            <v>0</v>
          </cell>
          <cell r="L836" t="str">
            <v/>
          </cell>
          <cell r="M836" t="str">
            <v>GUAYAQUIL</v>
          </cell>
          <cell r="N836" t="str">
            <v>GUAYAS</v>
          </cell>
          <cell r="O836" t="str">
            <v>GUAYAQUIL</v>
          </cell>
        </row>
        <row r="837">
          <cell r="A837" t="str">
            <v>LDDGYEG0047</v>
          </cell>
          <cell r="B837">
            <v>491228</v>
          </cell>
          <cell r="C837" t="str">
            <v>LDDGYEG0047</v>
          </cell>
          <cell r="D837">
            <v>44931.519270833334</v>
          </cell>
          <cell r="E837" t="str">
            <v>CONECEL_DOCUMENTOS</v>
          </cell>
          <cell r="F837" t="str">
            <v>DESPACHO</v>
          </cell>
          <cell r="G837" t="str">
            <v>NORMAL</v>
          </cell>
          <cell r="H837" t="str">
            <v>GABRIELA SANDOVAL/PSG</v>
          </cell>
          <cell r="I837" t="str">
            <v>0</v>
          </cell>
          <cell r="J837" t="str">
            <v xml:space="preserve"> Gye:  Urdenor 2 - parque empresarial colon , edificio Coloncorp B mezanine atras de Netlife</v>
          </cell>
          <cell r="K837" t="str">
            <v>982033756</v>
          </cell>
          <cell r="L837" t="str">
            <v/>
          </cell>
          <cell r="M837" t="str">
            <v>GUAYAQUIL</v>
          </cell>
          <cell r="N837" t="str">
            <v>GUAYAS</v>
          </cell>
          <cell r="O837" t="str">
            <v>GUAYAQUIL</v>
          </cell>
        </row>
        <row r="838">
          <cell r="A838" t="str">
            <v>LDDGYEF0041</v>
          </cell>
          <cell r="B838">
            <v>491227</v>
          </cell>
          <cell r="C838" t="str">
            <v>LDDGYEF0041</v>
          </cell>
          <cell r="D838">
            <v>44931.519270833334</v>
          </cell>
          <cell r="E838" t="str">
            <v>CONECEL_DOCUMENTOS</v>
          </cell>
          <cell r="F838" t="str">
            <v>DESPACHO</v>
          </cell>
          <cell r="G838" t="str">
            <v>NORMAL</v>
          </cell>
          <cell r="H838" t="str">
            <v>TOMAS ANDRADE/GSO/ALG</v>
          </cell>
          <cell r="I838" t="str">
            <v>0</v>
          </cell>
          <cell r="J838" t="str">
            <v xml:space="preserve"> Gye:  Urdenor 2 - parque empresarial colon , edificio Coloncorp B mezanine atras de Netlife</v>
          </cell>
          <cell r="K838" t="str">
            <v>982033756</v>
          </cell>
          <cell r="L838" t="str">
            <v/>
          </cell>
          <cell r="M838" t="str">
            <v>GUAYAQUIL</v>
          </cell>
          <cell r="N838" t="str">
            <v>GUAYAS</v>
          </cell>
          <cell r="O838" t="str">
            <v>GUAYAQUIL</v>
          </cell>
        </row>
        <row r="839">
          <cell r="A839" t="str">
            <v>LDDUIOE0045</v>
          </cell>
          <cell r="B839">
            <v>491226</v>
          </cell>
          <cell r="C839" t="str">
            <v>LDDUIOE0045</v>
          </cell>
          <cell r="D839">
            <v>44931.519270833334</v>
          </cell>
          <cell r="E839" t="str">
            <v>CONECEL_DOCUMENTOS</v>
          </cell>
          <cell r="F839" t="str">
            <v>DESPACHO</v>
          </cell>
          <cell r="G839" t="str">
            <v>NORMAL</v>
          </cell>
          <cell r="H839" t="str">
            <v>Maria Fernanda Munoz/CANT</v>
          </cell>
          <cell r="I839" t="str">
            <v>0</v>
          </cell>
          <cell r="J839" t="str">
            <v xml:space="preserve">QUITO Av. 10 de Agosto N34-601 y Juan Pablo Sanz </v>
          </cell>
          <cell r="K839" t="str">
            <v>998118542/979067498</v>
          </cell>
          <cell r="L839" t="str">
            <v/>
          </cell>
          <cell r="M839" t="str">
            <v>QUITO</v>
          </cell>
          <cell r="N839" t="str">
            <v xml:space="preserve">PICHINCHA </v>
          </cell>
          <cell r="O839" t="str">
            <v>QUITO</v>
          </cell>
        </row>
        <row r="840">
          <cell r="A840" t="str">
            <v>LDDUIOC0026</v>
          </cell>
          <cell r="B840">
            <v>491225</v>
          </cell>
          <cell r="C840" t="str">
            <v>LDDUIOC0026</v>
          </cell>
          <cell r="D840">
            <v>44931.519270833334</v>
          </cell>
          <cell r="E840" t="str">
            <v>CONECEL_DOCUMENTOS</v>
          </cell>
          <cell r="F840" t="str">
            <v>DESPACHO</v>
          </cell>
          <cell r="G840" t="str">
            <v>NORMAL</v>
          </cell>
          <cell r="H840" t="str">
            <v>Yoel Ramirez/ADT</v>
          </cell>
          <cell r="I840" t="str">
            <v>0</v>
          </cell>
          <cell r="J840" t="str">
            <v>Quito: Yanez Pinzon y Colon Edificio Rigel piso 3</v>
          </cell>
          <cell r="K840" t="str">
            <v>961420773</v>
          </cell>
          <cell r="L840" t="str">
            <v/>
          </cell>
          <cell r="M840" t="str">
            <v>QUITO</v>
          </cell>
          <cell r="N840" t="str">
            <v xml:space="preserve">PICHINCHA </v>
          </cell>
          <cell r="O840" t="str">
            <v>QUITO</v>
          </cell>
        </row>
        <row r="841">
          <cell r="A841" t="str">
            <v>LDDGYEB0042</v>
          </cell>
          <cell r="B841">
            <v>491224</v>
          </cell>
          <cell r="C841" t="str">
            <v>LDDGYEB0042</v>
          </cell>
          <cell r="D841">
            <v>44931.519270833334</v>
          </cell>
          <cell r="E841" t="str">
            <v>CONECEL_DOCUMENTOS</v>
          </cell>
          <cell r="F841" t="str">
            <v>DESPACHO</v>
          </cell>
          <cell r="G841" t="str">
            <v>NORMAL</v>
          </cell>
          <cell r="H841" t="str">
            <v>Stephanie Perez ACC</v>
          </cell>
          <cell r="I841" t="str">
            <v>0</v>
          </cell>
          <cell r="J841" t="str">
            <v>GYE - Centro Comercial Garzo centro-ACC</v>
          </cell>
          <cell r="K841" t="str">
            <v>9399196442</v>
          </cell>
          <cell r="L841" t="str">
            <v/>
          </cell>
          <cell r="M841" t="str">
            <v>GUAYAQUIL</v>
          </cell>
          <cell r="N841" t="str">
            <v>GUAYAS</v>
          </cell>
          <cell r="O841" t="str">
            <v>GUAYAQUIL</v>
          </cell>
        </row>
        <row r="842">
          <cell r="A842" t="str">
            <v>LDDGYEA0041</v>
          </cell>
          <cell r="B842">
            <v>491223</v>
          </cell>
          <cell r="C842" t="str">
            <v>LDDGYEA0041</v>
          </cell>
          <cell r="D842">
            <v>44931.519270833334</v>
          </cell>
          <cell r="E842" t="str">
            <v>CONECEL_DOCUMENTOS</v>
          </cell>
          <cell r="F842" t="str">
            <v>DESPACHO</v>
          </cell>
          <cell r="G842" t="str">
            <v>NORMAL</v>
          </cell>
          <cell r="H842" t="str">
            <v>Stephanie Perez ACC/Paola Loja ACC-OPE Equipos</v>
          </cell>
          <cell r="I842" t="str">
            <v>0</v>
          </cell>
          <cell r="J842" t="str">
            <v>GYE - Centro Comercial Garzo centro-ACC/REGULARIZACIONES</v>
          </cell>
          <cell r="K842" t="str">
            <v>993393277</v>
          </cell>
          <cell r="L842" t="str">
            <v/>
          </cell>
          <cell r="M842" t="str">
            <v>GUAYAQUIL</v>
          </cell>
          <cell r="N842" t="str">
            <v>GUAYAS</v>
          </cell>
          <cell r="O842" t="str">
            <v>GUAYAQUIL</v>
          </cell>
        </row>
        <row r="843">
          <cell r="A843" t="str">
            <v>20003055555263</v>
          </cell>
          <cell r="B843">
            <v>491219</v>
          </cell>
          <cell r="C843" t="str">
            <v>20003055555263</v>
          </cell>
          <cell r="D843">
            <v>44931.505682870367</v>
          </cell>
          <cell r="E843" t="str">
            <v>CONECEL</v>
          </cell>
          <cell r="F843" t="str">
            <v>DESPACHO</v>
          </cell>
          <cell r="G843" t="str">
            <v>NORMAL</v>
          </cell>
          <cell r="H843" t="str">
            <v xml:space="preserve">JESSICA MABEL RUALES GARCIA / </v>
          </cell>
          <cell r="I843" t="str">
            <v>1002604245</v>
          </cell>
          <cell r="J843" t="str">
            <v>SAN FRANCISCO AV TEODORO GOMEZ Y EUGENIO ESPEJO DEJAR EN LA OFICINA COOP PUTUMAYO OFIC 28 REF TERMINAL TERRESTRE DE IBARRA, IBARRA</v>
          </cell>
          <cell r="K843" t="str">
            <v>963810266 /  984206322</v>
          </cell>
          <cell r="M843" t="str">
            <v>IBARRA</v>
          </cell>
          <cell r="N843" t="str">
            <v>IMBABURA</v>
          </cell>
          <cell r="O843" t="str">
            <v>IBARRA</v>
          </cell>
        </row>
        <row r="844">
          <cell r="A844" t="str">
            <v>20003054721768</v>
          </cell>
          <cell r="B844">
            <v>491218</v>
          </cell>
          <cell r="C844" t="str">
            <v>20003054721768</v>
          </cell>
          <cell r="D844">
            <v>44931.505682870367</v>
          </cell>
          <cell r="E844" t="str">
            <v>CONECEL</v>
          </cell>
          <cell r="F844" t="str">
            <v>DESPACHO</v>
          </cell>
          <cell r="G844" t="str">
            <v>NORMAL</v>
          </cell>
          <cell r="H844" t="str">
            <v xml:space="preserve">CAROLINA SALAMEA GRANJA / </v>
          </cell>
          <cell r="I844" t="str">
            <v>1711692374</v>
          </cell>
          <cell r="J844" t="str">
            <v>URB. BRISAS DE ZARACAY, CALLE LISBOA N40 Y AV BRUSELAS JUNTO A CAPITAL WATER, EDIFIC. CREMA Y CAFE CON REJAS BLANCAS, SANTO DOMINGO</v>
          </cell>
          <cell r="K844" t="str">
            <v xml:space="preserve">987746353 /  </v>
          </cell>
          <cell r="L844" t="str">
            <v/>
          </cell>
          <cell r="M844" t="str">
            <v>SANTO DOMINGO</v>
          </cell>
          <cell r="N844" t="str">
            <v>SANTODOMINGODELOSTSACHILAS</v>
          </cell>
          <cell r="O844" t="str">
            <v>SANTO DOMINGO</v>
          </cell>
        </row>
        <row r="845">
          <cell r="A845" t="str">
            <v>20003054704700</v>
          </cell>
          <cell r="B845">
            <v>491217</v>
          </cell>
          <cell r="C845" t="str">
            <v>20003054704700</v>
          </cell>
          <cell r="D845">
            <v>44931.505682870367</v>
          </cell>
          <cell r="E845" t="str">
            <v>CONECEL</v>
          </cell>
          <cell r="F845" t="str">
            <v>DESPACHO</v>
          </cell>
          <cell r="G845" t="str">
            <v>NORMAL</v>
          </cell>
          <cell r="H845" t="str">
            <v xml:space="preserve">BRAYAN GUERRERO TREJO / </v>
          </cell>
          <cell r="I845" t="str">
            <v>401242284</v>
          </cell>
          <cell r="J845" t="str">
            <v>"AV. MANABI 54-040 Y URUGUAY JUNTO A LA IGLESIA ""LUZ DEL MUNDO, TULCAN"</v>
          </cell>
          <cell r="K845" t="str">
            <v>964128807 /  983546174</v>
          </cell>
          <cell r="L845" t="str">
            <v/>
          </cell>
          <cell r="M845" t="str">
            <v>TULCAN</v>
          </cell>
          <cell r="N845" t="str">
            <v>CARCHI</v>
          </cell>
          <cell r="O845" t="str">
            <v>TULCAN</v>
          </cell>
        </row>
        <row r="846">
          <cell r="A846" t="str">
            <v>20003055597039</v>
          </cell>
          <cell r="B846">
            <v>491216</v>
          </cell>
          <cell r="C846" t="str">
            <v>20003055597039</v>
          </cell>
          <cell r="D846">
            <v>44931.505682870367</v>
          </cell>
          <cell r="E846" t="str">
            <v>CONECEL</v>
          </cell>
          <cell r="F846" t="str">
            <v>DESPACHO</v>
          </cell>
          <cell r="G846" t="str">
            <v>NORMAL</v>
          </cell>
          <cell r="H846" t="str">
            <v xml:space="preserve">MARIA FERNANDA CHICAIZA CACERES / </v>
          </cell>
          <cell r="I846" t="str">
            <v>1720205267</v>
          </cell>
          <cell r="J846" t="str">
            <v>CALLES FRANCISCO MATIS Y JOSE XIRONZA DE 1 PISO COLOR DURAZNO EN LA PARTE DE ARRIBA TIENE UNA TERRRAZA TECHADA EN LA ESQUINA HAY UNA TIENDA AL FONDO HAY UNA QUEBRADILLA, QUITO</v>
          </cell>
          <cell r="K846" t="str">
            <v>984420455 /  979600272</v>
          </cell>
          <cell r="L846" t="str">
            <v/>
          </cell>
          <cell r="M846" t="str">
            <v>QUITO</v>
          </cell>
          <cell r="N846" t="str">
            <v>PICHINCHA</v>
          </cell>
          <cell r="O846" t="str">
            <v>QUITO</v>
          </cell>
        </row>
        <row r="847">
          <cell r="A847" t="str">
            <v>20003052818759</v>
          </cell>
          <cell r="B847">
            <v>491215</v>
          </cell>
          <cell r="C847" t="str">
            <v>20003052818759</v>
          </cell>
          <cell r="D847">
            <v>44931.505682870367</v>
          </cell>
          <cell r="E847" t="str">
            <v>CONECEL</v>
          </cell>
          <cell r="F847" t="str">
            <v>DESPACHO</v>
          </cell>
          <cell r="G847" t="str">
            <v>NORMAL</v>
          </cell>
          <cell r="H847" t="str">
            <v xml:space="preserve">PERCY EDUARDO LOZADA ALVAREZ / </v>
          </cell>
          <cell r="I847" t="str">
            <v>927873588</v>
          </cell>
          <cell r="J847" t="str">
            <v>AV 24 ENTRE AV 6 Y SEPTIMA EN EL COMERCIAL SU ECONOMIA JUNTO A LA VETERINARIA DR CHAVEZ, LA LIBERTAD</v>
          </cell>
          <cell r="K847" t="str">
            <v xml:space="preserve">967415954 /  </v>
          </cell>
          <cell r="L847" t="str">
            <v/>
          </cell>
          <cell r="M847" t="str">
            <v>LA LIBERTAD</v>
          </cell>
          <cell r="N847" t="str">
            <v>SANTAELENA</v>
          </cell>
          <cell r="O847" t="str">
            <v>LA LIBERTAD</v>
          </cell>
        </row>
        <row r="848">
          <cell r="A848" t="str">
            <v>20003053188112</v>
          </cell>
          <cell r="B848">
            <v>491214</v>
          </cell>
          <cell r="C848" t="str">
            <v>20003053188112</v>
          </cell>
          <cell r="D848">
            <v>44931.505682870367</v>
          </cell>
          <cell r="E848" t="str">
            <v>CONECEL</v>
          </cell>
          <cell r="F848" t="str">
            <v>DESPACHO</v>
          </cell>
          <cell r="G848" t="str">
            <v>NORMAL</v>
          </cell>
          <cell r="H848" t="str">
            <v xml:space="preserve">CRISTHIAN DAVID LEMA MONGON / </v>
          </cell>
          <cell r="I848" t="str">
            <v>650412901</v>
          </cell>
          <cell r="J848" t="str">
            <v>CALLE 23 Y AV COLON TINOCO EN EL CENTRO DE DIVERSIONES LA PUENTECITA EN LA GUARDIANIA, MACHALA</v>
          </cell>
          <cell r="K848" t="str">
            <v>990242590 /  982091588</v>
          </cell>
          <cell r="M848" t="str">
            <v>MACHALA</v>
          </cell>
          <cell r="N848" t="str">
            <v>ELORO</v>
          </cell>
          <cell r="O848" t="str">
            <v>MACHALA</v>
          </cell>
        </row>
        <row r="849">
          <cell r="A849" t="str">
            <v>20003054711069</v>
          </cell>
          <cell r="B849">
            <v>491213</v>
          </cell>
          <cell r="C849" t="str">
            <v>20003054711069</v>
          </cell>
          <cell r="D849">
            <v>44931.505682870367</v>
          </cell>
          <cell r="E849" t="str">
            <v>CONECEL</v>
          </cell>
          <cell r="F849" t="str">
            <v>DESPACHO</v>
          </cell>
          <cell r="G849" t="str">
            <v>NORMAL</v>
          </cell>
          <cell r="H849" t="str">
            <v xml:space="preserve">EDGAR ROBERTO PRADO MONTENEGRO / </v>
          </cell>
          <cell r="I849" t="str">
            <v>400443875</v>
          </cell>
          <cell r="J849" t="str">
            <v>ALEJANDRO CARDENAS &amp; LUIS HERNANDEZ, QUITO</v>
          </cell>
          <cell r="K849" t="str">
            <v>987423319 /  968090618</v>
          </cell>
          <cell r="L849" t="str">
            <v/>
          </cell>
          <cell r="M849" t="str">
            <v>QUITO</v>
          </cell>
          <cell r="N849" t="str">
            <v>PICHINCHA</v>
          </cell>
          <cell r="O849" t="str">
            <v>QUITO</v>
          </cell>
        </row>
        <row r="850">
          <cell r="A850" t="str">
            <v>20003054704068</v>
          </cell>
          <cell r="B850">
            <v>491212</v>
          </cell>
          <cell r="C850" t="str">
            <v>20003054704068</v>
          </cell>
          <cell r="D850">
            <v>44931.505682870367</v>
          </cell>
          <cell r="E850" t="str">
            <v>CONECEL</v>
          </cell>
          <cell r="F850" t="str">
            <v>DESPACHO</v>
          </cell>
          <cell r="G850" t="str">
            <v>NORMAL</v>
          </cell>
          <cell r="H850" t="str">
            <v xml:space="preserve">SANTIAGO MAURICIO RIVERA ALTAMIRANO / </v>
          </cell>
          <cell r="I850" t="str">
            <v>1716157068</v>
          </cell>
          <cell r="J850" t="str">
            <v>CLL HERNANDO DE SOTO N59 33 Y ANGEL LUDENA CS 2P CL BLNCA FRNTE AL RESTAURANT GALLO ROJO TAQUERIA CRCA AL HOSPITAL DEL ADULTO MAYOR, QUITO</v>
          </cell>
          <cell r="K850" t="str">
            <v>987038394 /  998345443</v>
          </cell>
          <cell r="L850" t="str">
            <v/>
          </cell>
          <cell r="M850" t="str">
            <v>QUITO</v>
          </cell>
          <cell r="N850" t="str">
            <v>PICHINCHA</v>
          </cell>
          <cell r="O850" t="str">
            <v>QUITO</v>
          </cell>
        </row>
        <row r="851">
          <cell r="A851" t="str">
            <v>20003054677035</v>
          </cell>
          <cell r="B851">
            <v>491211</v>
          </cell>
          <cell r="C851" t="str">
            <v>20003054677035</v>
          </cell>
          <cell r="D851">
            <v>44931.505682870367</v>
          </cell>
          <cell r="E851" t="str">
            <v>CONECEL</v>
          </cell>
          <cell r="F851" t="str">
            <v>DESPACHO</v>
          </cell>
          <cell r="G851" t="str">
            <v>NORMAL</v>
          </cell>
          <cell r="H851" t="str">
            <v xml:space="preserve">CARLOS DARIO AGUILAR GRANADOS / </v>
          </cell>
          <cell r="I851" t="str">
            <v>923361257</v>
          </cell>
          <cell r="J851" t="str">
            <v>CALLE LUIS NIETO Y SALVADOR BUSTAMANTE ENTRANDO POR LA FARMACIA 911 A 3 CUADRAS EN UNA CASA DE COLOR AZUL DE UN PISO, MILAGRO</v>
          </cell>
          <cell r="K851" t="str">
            <v>996760310 /  959055532</v>
          </cell>
          <cell r="M851" t="str">
            <v>MILAGRO</v>
          </cell>
          <cell r="N851" t="str">
            <v>GUAYAS</v>
          </cell>
          <cell r="O851" t="str">
            <v>MILAGRO</v>
          </cell>
        </row>
        <row r="852">
          <cell r="A852" t="str">
            <v>20003054253822</v>
          </cell>
          <cell r="B852">
            <v>491210</v>
          </cell>
          <cell r="C852" t="str">
            <v>20003054253822</v>
          </cell>
          <cell r="D852">
            <v>44931.505682870367</v>
          </cell>
          <cell r="E852" t="str">
            <v>CONECEL</v>
          </cell>
          <cell r="F852" t="str">
            <v>DESPACHO</v>
          </cell>
          <cell r="G852" t="str">
            <v>NORMAL</v>
          </cell>
          <cell r="H852" t="str">
            <v xml:space="preserve">MARIA PAZ GOMEZ MOLINA / </v>
          </cell>
          <cell r="I852" t="str">
            <v>1716998925</v>
          </cell>
          <cell r="J852" t="str">
            <v>EN LA URBANIZACION BUBANDILLAS CALLE ALFONSO RUMAZO CASA DE DOS PISOS GRIS CON BLANCO JUNTO A LA CONGRACION LA VINA, QUITO</v>
          </cell>
          <cell r="K852" t="str">
            <v xml:space="preserve">984426332 /  </v>
          </cell>
          <cell r="L852" t="str">
            <v/>
          </cell>
          <cell r="M852" t="str">
            <v>QUITO</v>
          </cell>
          <cell r="N852" t="str">
            <v>PICHINCHA</v>
          </cell>
          <cell r="O852" t="str">
            <v>QUITO</v>
          </cell>
        </row>
        <row r="853">
          <cell r="A853" t="str">
            <v>20003054671179</v>
          </cell>
          <cell r="B853">
            <v>491209</v>
          </cell>
          <cell r="C853" t="str">
            <v>20003054671179</v>
          </cell>
          <cell r="D853">
            <v>44931.505682870367</v>
          </cell>
          <cell r="E853" t="str">
            <v>CONECEL</v>
          </cell>
          <cell r="F853" t="str">
            <v>DESPACHO</v>
          </cell>
          <cell r="G853" t="str">
            <v>NORMAL</v>
          </cell>
          <cell r="H853" t="str">
            <v xml:space="preserve">BRAYAN MARCELO ONA CAIZALUISA / </v>
          </cell>
          <cell r="I853" t="str">
            <v>1722372438</v>
          </cell>
          <cell r="J853" t="str">
            <v>CALLE JORGE GUERRERO 134-82 Y ALEJANDRO CARDENAS CASA DE DOS PISOS COLOR BEIGE CON ROSADO BAJO LA CASA DE LA OFICINA DEL TAXI EDENVAL, QUITO</v>
          </cell>
          <cell r="K853" t="str">
            <v>963001034 /  998764580</v>
          </cell>
          <cell r="L853" t="str">
            <v/>
          </cell>
          <cell r="M853" t="str">
            <v>QUITO</v>
          </cell>
          <cell r="N853" t="str">
            <v>PICHINCHA</v>
          </cell>
          <cell r="O853" t="str">
            <v>QUITO</v>
          </cell>
        </row>
        <row r="854">
          <cell r="A854" t="str">
            <v>20003054269588</v>
          </cell>
          <cell r="B854">
            <v>491208</v>
          </cell>
          <cell r="C854" t="str">
            <v>20003054269588</v>
          </cell>
          <cell r="D854">
            <v>44931.505682870367</v>
          </cell>
          <cell r="E854" t="str">
            <v>CONECEL</v>
          </cell>
          <cell r="F854" t="str">
            <v>DESPACHO</v>
          </cell>
          <cell r="G854" t="str">
            <v>NORMAL</v>
          </cell>
          <cell r="H854" t="str">
            <v xml:space="preserve">SEBASTIAN FRANCISCO NARVAEZ SAFADI / </v>
          </cell>
          <cell r="I854" t="str">
            <v>1711057420</v>
          </cell>
          <cell r="J854" t="str">
            <v>BARRIO CARAPUNGO CALLE ISIDRO AYORA Y EUGENIO ESPEJO CASA 328 DE 3 PISOS COLRO GRIS FRENTE A LA PARADA DE TAXIS PIRATAS DE CARAPUNGO, QUITO</v>
          </cell>
          <cell r="K854" t="str">
            <v xml:space="preserve">995000549 /  </v>
          </cell>
          <cell r="M854" t="str">
            <v>QUITO</v>
          </cell>
          <cell r="N854" t="str">
            <v>PICHINCHA</v>
          </cell>
          <cell r="O854" t="str">
            <v>QUITO</v>
          </cell>
        </row>
        <row r="855">
          <cell r="A855" t="str">
            <v>20003054216808</v>
          </cell>
          <cell r="B855">
            <v>491207</v>
          </cell>
          <cell r="C855" t="str">
            <v>20003054216808</v>
          </cell>
          <cell r="D855">
            <v>44931.505682870367</v>
          </cell>
          <cell r="E855" t="str">
            <v>CONECEL</v>
          </cell>
          <cell r="F855" t="str">
            <v>DESPACHO</v>
          </cell>
          <cell r="G855" t="str">
            <v>NORMAL</v>
          </cell>
          <cell r="H855" t="str">
            <v xml:space="preserve">CESAR ALBERTO PARRENO PELAGALLO / </v>
          </cell>
          <cell r="I855" t="str">
            <v>2100271911</v>
          </cell>
          <cell r="J855" t="str">
            <v>SECTOR DEL TRIANGULO CALLE ISLA SAN CRISTOBAL CASA DE UN PISO CON LETRERO DE SACA LA RESACA FRENTE A LA CEVICHERIA MAR AZUL, QUITO</v>
          </cell>
          <cell r="K855" t="str">
            <v xml:space="preserve">969000832 /  </v>
          </cell>
          <cell r="L855" t="str">
            <v/>
          </cell>
          <cell r="M855" t="str">
            <v>QUITO</v>
          </cell>
          <cell r="N855" t="str">
            <v>PICHINCHA</v>
          </cell>
          <cell r="O855" t="str">
            <v>QUITO</v>
          </cell>
        </row>
        <row r="856">
          <cell r="A856" t="str">
            <v>20003053213789</v>
          </cell>
          <cell r="B856">
            <v>491206</v>
          </cell>
          <cell r="C856" t="str">
            <v>20003053213789</v>
          </cell>
          <cell r="D856">
            <v>44931.505682870367</v>
          </cell>
          <cell r="E856" t="str">
            <v>CONECEL</v>
          </cell>
          <cell r="F856" t="str">
            <v>DESPACHO</v>
          </cell>
          <cell r="G856" t="str">
            <v>NORMAL</v>
          </cell>
          <cell r="H856" t="str">
            <v xml:space="preserve">RUTH ADRIANA IZA CHALCO / </v>
          </cell>
          <cell r="I856" t="str">
            <v>1712725884</v>
          </cell>
          <cell r="J856" t="str">
            <v>BARRIO SAN JUAN LOMA/AV. GASPAR DE VILLARUEL Y AV ILALO CASA DE 2 PISOS PIEDRA PUERTA DE VIDRIO REF MAS DEBAJO DE LA CAPILLA SAN JUAN LOMA PARADA 4 ESQUINAS, QUITO</v>
          </cell>
          <cell r="K856" t="str">
            <v xml:space="preserve">994854710 /  </v>
          </cell>
          <cell r="L856" t="str">
            <v/>
          </cell>
          <cell r="M856" t="str">
            <v>QUITO</v>
          </cell>
          <cell r="N856" t="str">
            <v>PICHINCHA</v>
          </cell>
          <cell r="O856" t="str">
            <v>QUITO</v>
          </cell>
        </row>
        <row r="857">
          <cell r="A857" t="str">
            <v>20003053307979</v>
          </cell>
          <cell r="B857">
            <v>491205</v>
          </cell>
          <cell r="C857" t="str">
            <v>20003053307979</v>
          </cell>
          <cell r="D857">
            <v>44931.505682870367</v>
          </cell>
          <cell r="E857" t="str">
            <v>CONECEL</v>
          </cell>
          <cell r="F857" t="str">
            <v>DESPACHO</v>
          </cell>
          <cell r="G857" t="str">
            <v>NORMAL</v>
          </cell>
          <cell r="H857" t="str">
            <v xml:space="preserve">CHRISTIAN JONATHAN GUERRERO VERA / </v>
          </cell>
          <cell r="I857" t="str">
            <v>1205476136</v>
          </cell>
          <cell r="J857" t="str">
            <v>VIA AUCA Y KM 55/ RECIBEN EN LA BRIGADA 19 NAPO - FUERTE MILITAR3ERAPERSONA ADRIANMOLINA QUISHPE, EL COCA</v>
          </cell>
          <cell r="K857" t="str">
            <v>980646017 /  960878276</v>
          </cell>
          <cell r="M857" t="str">
            <v>ORELLANA</v>
          </cell>
          <cell r="N857" t="str">
            <v>ORELLANA</v>
          </cell>
          <cell r="O857" t="str">
            <v>EL COCA</v>
          </cell>
        </row>
        <row r="858">
          <cell r="A858" t="str">
            <v>20003054676496</v>
          </cell>
          <cell r="B858">
            <v>491204</v>
          </cell>
          <cell r="C858" t="str">
            <v>20003054676496</v>
          </cell>
          <cell r="D858">
            <v>44931.505682870367</v>
          </cell>
          <cell r="E858" t="str">
            <v>CONECEL</v>
          </cell>
          <cell r="F858" t="str">
            <v>DESPACHO</v>
          </cell>
          <cell r="G858" t="str">
            <v>NORMAL</v>
          </cell>
          <cell r="H858" t="str">
            <v xml:space="preserve">SHIRLEY NOHELY NAREA LOPEZ / </v>
          </cell>
          <cell r="I858" t="str">
            <v>2300340367</v>
          </cell>
          <cell r="J858" t="str">
            <v>AV. RIO CHILA Y CLLE DOMINGO CARRILLO 204 CS 1P A MEDIA CDR DE PARQUE INTERGENERACIONAL BOMBOLI, SANTO DOMINGO</v>
          </cell>
          <cell r="K858" t="str">
            <v>978877020 /  989287444</v>
          </cell>
          <cell r="L858" t="str">
            <v/>
          </cell>
          <cell r="M858" t="str">
            <v>SANTO DOMINGO</v>
          </cell>
          <cell r="N858" t="str">
            <v>SANTODOMINGODELOSTSACHILAS</v>
          </cell>
          <cell r="O858" t="str">
            <v>SANTO DOMINGO</v>
          </cell>
        </row>
        <row r="859">
          <cell r="A859" t="str">
            <v>20003054261609</v>
          </cell>
          <cell r="B859">
            <v>491203</v>
          </cell>
          <cell r="C859" t="str">
            <v>20003054261609</v>
          </cell>
          <cell r="D859">
            <v>44931.505682870367</v>
          </cell>
          <cell r="E859" t="str">
            <v>CONECEL</v>
          </cell>
          <cell r="F859" t="str">
            <v>DESPACHO</v>
          </cell>
          <cell r="G859" t="str">
            <v>NORMAL</v>
          </cell>
          <cell r="H859" t="str">
            <v xml:space="preserve">BETZY JACQUELINE SANCHEZ CANOLA / </v>
          </cell>
          <cell r="I859" t="str">
            <v>1721639571</v>
          </cell>
          <cell r="J859" t="str">
            <v>"CJ.14 ? 293 Y 292 CS 2P /REF: FRNTE AL PARQUE CARMELITA II CRCA AL CENTRO MEDICO ""M&amp;S SERVICIOS MEDICOS, MANTA"</v>
          </cell>
          <cell r="K859" t="str">
            <v xml:space="preserve">983320636 /  </v>
          </cell>
          <cell r="M859" t="str">
            <v>MANTA</v>
          </cell>
          <cell r="N859" t="str">
            <v>MANABI</v>
          </cell>
          <cell r="O859" t="str">
            <v>MANTA</v>
          </cell>
        </row>
        <row r="860">
          <cell r="A860" t="str">
            <v>20003054265806</v>
          </cell>
          <cell r="B860">
            <v>491202</v>
          </cell>
          <cell r="C860" t="str">
            <v>20003054265806</v>
          </cell>
          <cell r="D860">
            <v>44931.505682870367</v>
          </cell>
          <cell r="E860" t="str">
            <v>CONECEL</v>
          </cell>
          <cell r="F860" t="str">
            <v>DESPACHO</v>
          </cell>
          <cell r="G860" t="str">
            <v>NORMAL</v>
          </cell>
          <cell r="H860" t="str">
            <v xml:space="preserve">CRISTINA ISABEL VELASCO VALVERDE / </v>
          </cell>
          <cell r="I860" t="str">
            <v>605592831</v>
          </cell>
          <cell r="J860" t="str">
            <v>C.15 DE JUNIO 2386-2474 JOSE VELOZ Y JOSE DE OROZCO CS 1P /REF: FRNTE AL ESTUDIO JURIDICO MARTINEZ &amp; ASOCIADOS CRCA A LA TIENDA FINALANA, RIOBAMBA</v>
          </cell>
          <cell r="K860" t="str">
            <v xml:space="preserve">998031510 /  </v>
          </cell>
          <cell r="L860" t="str">
            <v/>
          </cell>
          <cell r="M860" t="str">
            <v>RIOBAMBA</v>
          </cell>
          <cell r="N860" t="str">
            <v>CHIMBORAZO</v>
          </cell>
          <cell r="O860" t="str">
            <v>RIOBAMBA</v>
          </cell>
        </row>
        <row r="861">
          <cell r="A861" t="str">
            <v>20003054302688</v>
          </cell>
          <cell r="B861">
            <v>491201</v>
          </cell>
          <cell r="C861" t="str">
            <v>20003054302688</v>
          </cell>
          <cell r="D861">
            <v>44931.505682870367</v>
          </cell>
          <cell r="E861" t="str">
            <v>CONECEL</v>
          </cell>
          <cell r="F861" t="str">
            <v>DESPACHO</v>
          </cell>
          <cell r="G861" t="str">
            <v>NORMAL</v>
          </cell>
          <cell r="H861" t="str">
            <v xml:space="preserve">JUNIOR JAVIER PATINO MOROCHO / </v>
          </cell>
          <cell r="I861" t="str">
            <v>106181142</v>
          </cell>
          <cell r="J861" t="str">
            <v>PASEO MILCHICHIG Y AV. ESPANA A LADO DE SUMIN SUMINISTROS INDUSTRIALES/A 1CDRA DE IMPORTRACKMAQ/TRABAJO CONSTRUCTORA MEJIA, CUENCA</v>
          </cell>
          <cell r="K861" t="str">
            <v xml:space="preserve">993953545 /  </v>
          </cell>
          <cell r="M861" t="str">
            <v>CUENCA</v>
          </cell>
          <cell r="N861" t="str">
            <v>AZUAY</v>
          </cell>
          <cell r="O861" t="str">
            <v>CUENCA</v>
          </cell>
        </row>
        <row r="862">
          <cell r="A862" t="str">
            <v>20003054252418</v>
          </cell>
          <cell r="B862">
            <v>491200</v>
          </cell>
          <cell r="C862" t="str">
            <v>20003054252418</v>
          </cell>
          <cell r="D862">
            <v>44931.505682870367</v>
          </cell>
          <cell r="E862" t="str">
            <v>CONECEL</v>
          </cell>
          <cell r="F862" t="str">
            <v>DESPACHO</v>
          </cell>
          <cell r="G862" t="str">
            <v>NORMAL</v>
          </cell>
          <cell r="H862" t="str">
            <v xml:space="preserve">BRYAN EDWIN RUQUE CASTILLO / </v>
          </cell>
          <cell r="I862" t="str">
            <v>1106060401</v>
          </cell>
          <cell r="J862" t="str">
            <v>BARRIO LA PRADERA CALLE CIPRESES Y ACACIAS CASA N254-101 DE DOS PISOS COLOR ROSADO FRENTE A LA GUARDERIA MONTESORI, LOJA</v>
          </cell>
          <cell r="K862" t="str">
            <v>963868622 /  982864873</v>
          </cell>
          <cell r="M862" t="str">
            <v>LOJA</v>
          </cell>
          <cell r="N862" t="str">
            <v>LOJA</v>
          </cell>
          <cell r="O862" t="str">
            <v>LOJA</v>
          </cell>
        </row>
        <row r="863">
          <cell r="A863" t="str">
            <v>20003054232523</v>
          </cell>
          <cell r="B863">
            <v>491199</v>
          </cell>
          <cell r="C863" t="str">
            <v>20003054232523</v>
          </cell>
          <cell r="D863">
            <v>44931.505682870367</v>
          </cell>
          <cell r="E863" t="str">
            <v>CONECEL</v>
          </cell>
          <cell r="F863" t="str">
            <v>DESPACHO</v>
          </cell>
          <cell r="G863" t="str">
            <v>NORMAL</v>
          </cell>
          <cell r="H863" t="str">
            <v xml:space="preserve">JORDAN KENNT PANCHANA MEREGILDO / </v>
          </cell>
          <cell r="I863" t="str">
            <v>2400046310</v>
          </cell>
          <cell r="J863" t="str">
            <v>BARRIO LOS GIRASOLES CALLE 10 DE AGOSTO CASA DE UN PISO BLANCA CON BORDE AMARILLOS A 4 CASAS DE LA CANCHA DE LOS GIRASOLES, SANTA ELENA</v>
          </cell>
          <cell r="K863" t="str">
            <v xml:space="preserve">978937360 /  </v>
          </cell>
          <cell r="L863" t="str">
            <v/>
          </cell>
          <cell r="M863" t="str">
            <v>SANTA ELENA</v>
          </cell>
          <cell r="N863" t="str">
            <v>SANTAELENA</v>
          </cell>
          <cell r="O863" t="str">
            <v>SANTA ELENA</v>
          </cell>
        </row>
        <row r="864">
          <cell r="A864" t="str">
            <v>20003054232799</v>
          </cell>
          <cell r="B864">
            <v>491198</v>
          </cell>
          <cell r="C864" t="str">
            <v>20003054232799</v>
          </cell>
          <cell r="D864">
            <v>44931.505682870367</v>
          </cell>
          <cell r="E864" t="str">
            <v>CONECEL</v>
          </cell>
          <cell r="F864" t="str">
            <v>DESPACHO</v>
          </cell>
          <cell r="G864" t="str">
            <v>NORMAL</v>
          </cell>
          <cell r="H864" t="str">
            <v xml:space="preserve">ANDREA POLETH ECHEVERRIA JUSTICIA / </v>
          </cell>
          <cell r="I864" t="str">
            <v>1003699806</v>
          </cell>
          <cell r="J864" t="str">
            <v>CALLE SANCHEZ Y CIFUENTES Y EMILIO GRIJALBA CASA 19-88 DE DOS PISOS COLOR BLANCO CON ROJO DIAGONAL AL RESTAURANTE SAN JUAN, IBARRA</v>
          </cell>
          <cell r="K864" t="str">
            <v>997131261 /  997065919</v>
          </cell>
          <cell r="L864" t="str">
            <v/>
          </cell>
          <cell r="M864" t="str">
            <v>IBARRA</v>
          </cell>
          <cell r="N864" t="str">
            <v>IMBABURA</v>
          </cell>
          <cell r="O864" t="str">
            <v>IBARRA</v>
          </cell>
        </row>
        <row r="865">
          <cell r="A865" t="str">
            <v>20003053246327</v>
          </cell>
          <cell r="B865">
            <v>491197</v>
          </cell>
          <cell r="C865" t="str">
            <v>20003053246327</v>
          </cell>
          <cell r="D865">
            <v>44931.505682870367</v>
          </cell>
          <cell r="E865" t="str">
            <v>CONECEL</v>
          </cell>
          <cell r="F865" t="str">
            <v>DESPACHO</v>
          </cell>
          <cell r="G865" t="str">
            <v>NORMAL</v>
          </cell>
          <cell r="H865" t="str">
            <v xml:space="preserve">ANDY DAVID CHOEZ GOMEZ / </v>
          </cell>
          <cell r="I865" t="str">
            <v>1314836014</v>
          </cell>
          <cell r="J865" t="str">
            <v>CDLA ABEL GILBERT 3 MZ A VLL 28 CALLE Z Y CALLE 18 FRENTE AL PELUQUERIA DE MASCOTAS PETSPA A UNA CUADRA DEL RESTAURANTE MARAMAR PEZ, DURAN</v>
          </cell>
          <cell r="K865" t="str">
            <v xml:space="preserve">959681978 /  </v>
          </cell>
          <cell r="M865" t="str">
            <v>DURAN</v>
          </cell>
          <cell r="N865" t="str">
            <v>GUAYAS</v>
          </cell>
          <cell r="O865" t="str">
            <v>DURAN</v>
          </cell>
        </row>
        <row r="866">
          <cell r="A866" t="str">
            <v>CLDEV_EQ220056</v>
          </cell>
          <cell r="B866">
            <v>491131</v>
          </cell>
          <cell r="C866" t="str">
            <v>CLDEV_EQ220056</v>
          </cell>
          <cell r="D866">
            <v>44931.464178240742</v>
          </cell>
          <cell r="E866" t="str">
            <v>CONECEL_DOCUMENTOS</v>
          </cell>
          <cell r="F866" t="str">
            <v>DESPACHO</v>
          </cell>
          <cell r="G866" t="str">
            <v>NORMAL</v>
          </cell>
          <cell r="H866" t="str">
            <v>ANA AGUIRRE / MARIA SUNTAXI</v>
          </cell>
          <cell r="J866" t="str">
            <v>CIUDADELA SANTA LEONOR MZ 6 SOLAR 17</v>
          </cell>
          <cell r="M866" t="str">
            <v>GUAYAQUIL</v>
          </cell>
          <cell r="N866" t="str">
            <v>GUAYAQUIL</v>
          </cell>
          <cell r="O866" t="str">
            <v>GUAYAQUIL</v>
          </cell>
        </row>
        <row r="867">
          <cell r="A867" t="str">
            <v>CLDEV_SIM220187</v>
          </cell>
          <cell r="B867">
            <v>491130</v>
          </cell>
          <cell r="C867" t="str">
            <v>CLDEV_SIM220187</v>
          </cell>
          <cell r="D867">
            <v>44931.464178240742</v>
          </cell>
          <cell r="E867" t="str">
            <v>CONECEL_DOCUMENTOS</v>
          </cell>
          <cell r="F867" t="str">
            <v>DESPACHO</v>
          </cell>
          <cell r="G867" t="str">
            <v>NORMAL</v>
          </cell>
          <cell r="H867" t="str">
            <v>ROLANDO MORALES / MARIA SUNTAXI</v>
          </cell>
          <cell r="J867" t="str">
            <v>CIUDADELA SANTA LEONOR MZ 6 SOLAR 17</v>
          </cell>
          <cell r="M867" t="str">
            <v>GUAYAQUIL</v>
          </cell>
          <cell r="N867" t="str">
            <v>GUAYAQUIL</v>
          </cell>
          <cell r="O867" t="str">
            <v>GUAYAQUIL</v>
          </cell>
        </row>
        <row r="868">
          <cell r="A868" t="str">
            <v>CLDEV_SIM220194</v>
          </cell>
          <cell r="B868">
            <v>491129</v>
          </cell>
          <cell r="C868" t="str">
            <v>CLDEV_SIM220194</v>
          </cell>
          <cell r="D868">
            <v>44931.464178240742</v>
          </cell>
          <cell r="E868" t="str">
            <v>CONECEL_DOCUMENTOS</v>
          </cell>
          <cell r="F868" t="str">
            <v>DESPACHO</v>
          </cell>
          <cell r="G868" t="str">
            <v>NORMAL</v>
          </cell>
          <cell r="H868" t="str">
            <v>CRISTIAN ZAMBRANO / CAROLINA PEREZ</v>
          </cell>
          <cell r="J868" t="str">
            <v>AV. AMAZONAS N44-124 Y LUIS BARBERY, EDIFICIO COLOR BLANCO</v>
          </cell>
          <cell r="M868" t="str">
            <v>QUITO</v>
          </cell>
          <cell r="N868" t="str">
            <v xml:space="preserve">PICHINCHA </v>
          </cell>
          <cell r="O868" t="str">
            <v>QUITO</v>
          </cell>
        </row>
        <row r="869">
          <cell r="A869" t="str">
            <v>CLDEV_GYESIM0070</v>
          </cell>
          <cell r="B869">
            <v>490999</v>
          </cell>
          <cell r="C869" t="str">
            <v>CLDEV_GYESIM0070</v>
          </cell>
          <cell r="D869">
            <v>44931.397337962961</v>
          </cell>
          <cell r="E869" t="str">
            <v>CONECEL_DOCUMENTOS</v>
          </cell>
          <cell r="F869" t="str">
            <v>DESPACHO</v>
          </cell>
          <cell r="G869" t="str">
            <v>NORMAL</v>
          </cell>
          <cell r="H869" t="str">
            <v>ANA AGUIRRE / MARIA SUNTAXI - PATRICIA</v>
          </cell>
          <cell r="J869" t="str">
            <v>CIUDADELA SANTA LEONOR MZ 6 SOLAR 17</v>
          </cell>
          <cell r="M869" t="str">
            <v>GUAYAQUIL</v>
          </cell>
        </row>
        <row r="870">
          <cell r="A870" t="str">
            <v>20003053251987</v>
          </cell>
          <cell r="B870">
            <v>490831</v>
          </cell>
          <cell r="C870" t="str">
            <v>20003053251987</v>
          </cell>
          <cell r="D870">
            <v>44930.71292824074</v>
          </cell>
          <cell r="E870" t="str">
            <v>CONECEL</v>
          </cell>
          <cell r="F870" t="str">
            <v>DESPACHO</v>
          </cell>
          <cell r="G870" t="str">
            <v>NORMAL</v>
          </cell>
          <cell r="H870" t="str">
            <v>WILSON ORLANDO PACHECO ORELLANA / ANGUE ESTUPINAN RIZZO</v>
          </cell>
          <cell r="I870" t="str">
            <v>706095304</v>
          </cell>
          <cell r="J870" t="str">
            <v>AV 6 CALLEJON 24 Y AV 12 PEATONAL 33 CASA DE UN PISO COLOR BLANCO A UNA CUADRA DE LA CASA DE ANDREW, GUAYAQUIL</v>
          </cell>
          <cell r="K870" t="str">
            <v xml:space="preserve">983250603 /  </v>
          </cell>
          <cell r="M870" t="str">
            <v>GUAYAQUIL</v>
          </cell>
          <cell r="N870" t="str">
            <v>GUAYAS</v>
          </cell>
          <cell r="O870" t="str">
            <v>GUAYAQUIL</v>
          </cell>
        </row>
        <row r="871">
          <cell r="A871" t="str">
            <v>20003054277552</v>
          </cell>
          <cell r="B871">
            <v>490830</v>
          </cell>
          <cell r="C871" t="str">
            <v>20003054277552</v>
          </cell>
          <cell r="D871">
            <v>44930.71292824074</v>
          </cell>
          <cell r="E871" t="str">
            <v>CONECEL</v>
          </cell>
          <cell r="F871" t="str">
            <v>DESPACHO</v>
          </cell>
          <cell r="G871" t="str">
            <v>NORMAL</v>
          </cell>
          <cell r="H871" t="str">
            <v xml:space="preserve">EDGAR JAVIER BACUILIMA MENDOZA / </v>
          </cell>
          <cell r="I871" t="str">
            <v>103669180</v>
          </cell>
          <cell r="J871" t="str">
            <v>AV CUENCA CALLE PUCARA Y PANUPALI CASA BLANCA DE 2 PISOS ABAJO DICE CONFECCIONES LUPITA/ ENTRANDO POR EL CENTRO DE SALUD, CUENCA</v>
          </cell>
          <cell r="K871" t="str">
            <v xml:space="preserve">996672133 /  </v>
          </cell>
          <cell r="L871" t="str">
            <v/>
          </cell>
          <cell r="M871" t="str">
            <v>CUENCA</v>
          </cell>
          <cell r="N871" t="str">
            <v>AZUAY</v>
          </cell>
          <cell r="O871" t="str">
            <v>CUENCA</v>
          </cell>
        </row>
        <row r="872">
          <cell r="A872" t="str">
            <v>20003054263425</v>
          </cell>
          <cell r="B872">
            <v>490829</v>
          </cell>
          <cell r="C872" t="str">
            <v>20003054263425</v>
          </cell>
          <cell r="D872">
            <v>44930.71292824074</v>
          </cell>
          <cell r="E872" t="str">
            <v>CONECEL</v>
          </cell>
          <cell r="F872" t="str">
            <v>DESPACHO</v>
          </cell>
          <cell r="G872" t="str">
            <v>NORMAL</v>
          </cell>
          <cell r="H872" t="str">
            <v xml:space="preserve">MARIO JAVIER ZAMBRANO IGLESIAS / </v>
          </cell>
          <cell r="I872" t="str">
            <v>602932485</v>
          </cell>
          <cell r="J872" t="str">
            <v>AV TRANVERSAL CENTRAL Y CALLE EDMUNDO WARD REF TRABAJA EN LA UNIDAD COMUNITARIA DE VIGILANCIA, QUEVEDO</v>
          </cell>
          <cell r="K872" t="str">
            <v xml:space="preserve">996817465 /  </v>
          </cell>
          <cell r="L872" t="str">
            <v/>
          </cell>
          <cell r="M872" t="str">
            <v>QUEVEDO</v>
          </cell>
          <cell r="N872" t="str">
            <v>LOSRIOS</v>
          </cell>
          <cell r="O872" t="str">
            <v>QUEVEDO</v>
          </cell>
        </row>
        <row r="873">
          <cell r="A873" t="str">
            <v>20003053236386</v>
          </cell>
          <cell r="B873">
            <v>490828</v>
          </cell>
          <cell r="C873" t="str">
            <v>20003053236386</v>
          </cell>
          <cell r="D873">
            <v>44930.71292824074</v>
          </cell>
          <cell r="E873" t="str">
            <v>CONECEL</v>
          </cell>
          <cell r="F873" t="str">
            <v>DESPACHO</v>
          </cell>
          <cell r="G873" t="str">
            <v>NORMAL</v>
          </cell>
          <cell r="H873" t="str">
            <v xml:space="preserve">EDISON JAVIER QUINONEZ VELIZ / </v>
          </cell>
          <cell r="I873" t="str">
            <v>926676495</v>
          </cell>
          <cell r="J873" t="str">
            <v>AV 6 Y CALLE 11 CASA ESQUINERA DE 1 PISO COLOR KAKI. PR FRENTE ESTACION DE LOS COLECTIVOS DE LA SALISEL/, SANTA ELENA</v>
          </cell>
          <cell r="K873" t="str">
            <v xml:space="preserve">984027703 /  </v>
          </cell>
          <cell r="M873" t="str">
            <v>SANTA ELENA</v>
          </cell>
          <cell r="N873" t="str">
            <v>SANTAELENA</v>
          </cell>
          <cell r="O873" t="str">
            <v>SANTA ELENA</v>
          </cell>
        </row>
        <row r="874">
          <cell r="A874" t="str">
            <v>20003054281496</v>
          </cell>
          <cell r="B874">
            <v>490827</v>
          </cell>
          <cell r="C874" t="str">
            <v>20003054281496</v>
          </cell>
          <cell r="D874">
            <v>44930.71292824074</v>
          </cell>
          <cell r="E874" t="str">
            <v>CONECEL</v>
          </cell>
          <cell r="F874" t="str">
            <v>DESPACHO</v>
          </cell>
          <cell r="G874" t="str">
            <v>NORMAL</v>
          </cell>
          <cell r="H874" t="str">
            <v xml:space="preserve">BRYAN ISRAEL ORTIZ PEREZ / </v>
          </cell>
          <cell r="I874" t="str">
            <v>1804744165</v>
          </cell>
          <cell r="J874" t="str">
            <v>TRBJO CUARTEL BATALLON 68 COTOPAXI CLL JACINTO JIJON Y CAAMANOS A UNA CUADRA DE ESTADIO BANCO DE GUAYAQUIL, QUITO</v>
          </cell>
          <cell r="K874" t="str">
            <v xml:space="preserve">961414165 /  </v>
          </cell>
          <cell r="M874" t="str">
            <v>QUITO</v>
          </cell>
          <cell r="N874" t="str">
            <v>PICHINCHA</v>
          </cell>
          <cell r="O874" t="str">
            <v>QUITO</v>
          </cell>
        </row>
        <row r="875">
          <cell r="A875" t="str">
            <v>20003054232114</v>
          </cell>
          <cell r="B875">
            <v>490826</v>
          </cell>
          <cell r="C875" t="str">
            <v>20003054232114</v>
          </cell>
          <cell r="D875">
            <v>44930.71292824074</v>
          </cell>
          <cell r="E875" t="str">
            <v>CONECEL</v>
          </cell>
          <cell r="F875" t="str">
            <v>DESPACHO</v>
          </cell>
          <cell r="G875" t="str">
            <v>NORMAL</v>
          </cell>
          <cell r="H875" t="str">
            <v xml:space="preserve">ADRIANA ISABEL AGUILAR NUNEZ / </v>
          </cell>
          <cell r="I875" t="str">
            <v>1729934883</v>
          </cell>
          <cell r="J875" t="str">
            <v>SECTOR EL REINO DE QUITO CALLE ANGAMARCA E INTIRAYMI CASA DE DOS PISOS SIN PINTAR FRENTE A LA ESCUELA GENERAL BASICA PICHINCHA, QUITO</v>
          </cell>
          <cell r="K875" t="str">
            <v xml:space="preserve">969704844 /  </v>
          </cell>
          <cell r="L875" t="str">
            <v/>
          </cell>
          <cell r="M875" t="str">
            <v>QUITO</v>
          </cell>
          <cell r="N875" t="str">
            <v>PICHINCHA</v>
          </cell>
          <cell r="O875" t="str">
            <v>QUITO</v>
          </cell>
        </row>
        <row r="876">
          <cell r="A876" t="str">
            <v>20003053244378</v>
          </cell>
          <cell r="B876">
            <v>490825</v>
          </cell>
          <cell r="C876" t="str">
            <v>20003053244378</v>
          </cell>
          <cell r="D876">
            <v>44930.71292824074</v>
          </cell>
          <cell r="E876" t="str">
            <v>CONECEL</v>
          </cell>
          <cell r="F876" t="str">
            <v>DESPACHO</v>
          </cell>
          <cell r="G876" t="str">
            <v>NORMAL</v>
          </cell>
          <cell r="H876" t="str">
            <v xml:space="preserve">NORMAN ALEXANDER GUAPAZ CHALAPUD / </v>
          </cell>
          <cell r="I876" t="str">
            <v>1721211702</v>
          </cell>
          <cell r="J876" t="str">
            <v>SAN JUAN DE CALDERON BARRIO BELLAVISTA CALLE FRANCISCO GUANUNA Y CALLE 5 LOTE 169 CASA DE DOS PISOS COLOR CREMA CON PORTON VINO JUNTO A UNA DISTRIBUIDORA DE GAS, QUITO</v>
          </cell>
          <cell r="K876" t="str">
            <v xml:space="preserve">998413340 /  </v>
          </cell>
          <cell r="L876" t="str">
            <v/>
          </cell>
          <cell r="M876" t="str">
            <v>QUITO</v>
          </cell>
          <cell r="N876" t="str">
            <v>PICHINCHA</v>
          </cell>
          <cell r="O876" t="str">
            <v>QUITO</v>
          </cell>
        </row>
        <row r="877">
          <cell r="A877" t="str">
            <v>20003053307224</v>
          </cell>
          <cell r="B877">
            <v>490824</v>
          </cell>
          <cell r="C877" t="str">
            <v>20003053307224</v>
          </cell>
          <cell r="D877">
            <v>44930.71292824074</v>
          </cell>
          <cell r="E877" t="str">
            <v>CONECEL</v>
          </cell>
          <cell r="F877" t="str">
            <v>DESPACHO</v>
          </cell>
          <cell r="G877" t="str">
            <v>NORMAL</v>
          </cell>
          <cell r="H877" t="str">
            <v>HAYLEY NICOLE GARCES MERO / VILLAGRAN ARAGUNDI GRACE SOLANGE</v>
          </cell>
          <cell r="I877" t="str">
            <v>950229831</v>
          </cell>
          <cell r="J877" t="str">
            <v>CDLA SAUCES 9 MZ 540 VLL 22 CASA CREMA DE DOS PISOS DETRAS DEL MERCADO DE SAUCES, GUAYAQUIL</v>
          </cell>
          <cell r="K877" t="str">
            <v>985017421 /  995327306</v>
          </cell>
          <cell r="M877" t="str">
            <v>GUAYAQUIL</v>
          </cell>
          <cell r="N877" t="str">
            <v>GUAYAS</v>
          </cell>
          <cell r="O877" t="str">
            <v>GUAYAQUIL</v>
          </cell>
        </row>
        <row r="878">
          <cell r="A878" t="str">
            <v>20003053246552</v>
          </cell>
          <cell r="B878">
            <v>490823</v>
          </cell>
          <cell r="C878" t="str">
            <v>20003053246552</v>
          </cell>
          <cell r="D878">
            <v>44930.71292824074</v>
          </cell>
          <cell r="E878" t="str">
            <v>CONECEL</v>
          </cell>
          <cell r="F878" t="str">
            <v>DESPACHO</v>
          </cell>
          <cell r="G878" t="str">
            <v>NORMAL</v>
          </cell>
          <cell r="H878" t="str">
            <v xml:space="preserve">HUMBERTO ENRIQUE ARTEAGA SOLORZANO / </v>
          </cell>
          <cell r="I878" t="str">
            <v>1710942903</v>
          </cell>
          <cell r="J878" t="str">
            <v>COOP LIBRE ECUADOR SECTOR 4 CALLE JORDANIA E ISLANDIA DIAGONAL A VIVERES ZAMBRANO CASA DE DOS PISOS COLOR MELON, SANTO DOMINGO</v>
          </cell>
          <cell r="K878" t="str">
            <v>990927754 /  985773084</v>
          </cell>
          <cell r="L878" t="str">
            <v/>
          </cell>
          <cell r="M878" t="str">
            <v>SANTO DOMINGO</v>
          </cell>
          <cell r="N878" t="str">
            <v>SANTO DOMINGO</v>
          </cell>
          <cell r="O878" t="str">
            <v>SANTO DOMINGO</v>
          </cell>
        </row>
        <row r="879">
          <cell r="A879" t="str">
            <v>20003054260164</v>
          </cell>
          <cell r="B879">
            <v>490822</v>
          </cell>
          <cell r="C879" t="str">
            <v>20003054260164</v>
          </cell>
          <cell r="D879">
            <v>44930.71292824074</v>
          </cell>
          <cell r="E879" t="str">
            <v>CONECEL</v>
          </cell>
          <cell r="F879" t="str">
            <v>DESPACHO</v>
          </cell>
          <cell r="G879" t="str">
            <v>NORMAL</v>
          </cell>
          <cell r="H879" t="str">
            <v xml:space="preserve">FELIPE ESTEBAN RODAS PLAZA / </v>
          </cell>
          <cell r="I879" t="str">
            <v>104960521</v>
          </cell>
          <cell r="J879" t="str">
            <v>C. Menendez y Pelayo/CASA TOMATE 2P /CRUZANDO PUENTE ALADO DEL RIO/MEDIA CUADRA GALERIA MAURICIO VALDIVIEZO, CUENCA</v>
          </cell>
          <cell r="K879" t="str">
            <v>978808389 /  993750072</v>
          </cell>
          <cell r="L879" t="str">
            <v/>
          </cell>
          <cell r="M879" t="str">
            <v>CUENCA</v>
          </cell>
          <cell r="N879" t="str">
            <v>AZUAY</v>
          </cell>
          <cell r="O879" t="str">
            <v>CUENCA</v>
          </cell>
        </row>
        <row r="880">
          <cell r="A880" t="str">
            <v>20003053249955</v>
          </cell>
          <cell r="B880">
            <v>490821</v>
          </cell>
          <cell r="C880" t="str">
            <v>20003053249955</v>
          </cell>
          <cell r="D880">
            <v>44930.71292824074</v>
          </cell>
          <cell r="E880" t="str">
            <v>CONECEL</v>
          </cell>
          <cell r="F880" t="str">
            <v>DESPACHO</v>
          </cell>
          <cell r="G880" t="str">
            <v>NORMAL</v>
          </cell>
          <cell r="H880" t="str">
            <v xml:space="preserve">ASTRID NATHALI BENAVIDES ORELLANA / </v>
          </cell>
          <cell r="I880" t="str">
            <v>1717955940</v>
          </cell>
          <cell r="J880" t="str">
            <v>COOP.VICTOR MANUEL LOPEZ/AV VENEZUELA Y MIGUEL DE SANTIAGO CS ESQUIN. 2P BLANCO Y GRIS/ A 2CDR DE MIRADOR DE BOMBOLI, SANTO DOMINGO</v>
          </cell>
          <cell r="K880" t="str">
            <v xml:space="preserve">998075309 /  </v>
          </cell>
          <cell r="L880" t="str">
            <v/>
          </cell>
          <cell r="M880" t="str">
            <v>SANTO DOMINGO</v>
          </cell>
          <cell r="N880" t="str">
            <v>SANTODOMINGODELOSTSACHILAS</v>
          </cell>
          <cell r="O880" t="str">
            <v>SANTO DOMINGO</v>
          </cell>
        </row>
        <row r="881">
          <cell r="A881" t="str">
            <v>20003044743690_1</v>
          </cell>
          <cell r="B881">
            <v>490820</v>
          </cell>
          <cell r="C881" t="str">
            <v>20003044743690_1</v>
          </cell>
          <cell r="D881">
            <v>44930.71292824074</v>
          </cell>
          <cell r="E881" t="str">
            <v>CONECEL</v>
          </cell>
          <cell r="F881" t="str">
            <v>DESPACHO</v>
          </cell>
          <cell r="G881" t="str">
            <v>NORMAL</v>
          </cell>
          <cell r="H881" t="str">
            <v xml:space="preserve">IVIS ANAHY CRUZ YAGUAL / </v>
          </cell>
          <cell r="I881" t="str">
            <v>956823801</v>
          </cell>
          <cell r="J881" t="str">
            <v>CDLA ORAMA GONZALEZ MZ 35 SL 26 CASA DE 3 PS REJA AMARILLA COLOR JUNTO DEL UPC, DURAN</v>
          </cell>
          <cell r="K881" t="str">
            <v>963994448 /  987622908</v>
          </cell>
          <cell r="M881" t="str">
            <v>DURAN</v>
          </cell>
          <cell r="N881" t="str">
            <v>GUAYAS</v>
          </cell>
          <cell r="O881" t="str">
            <v>DURAN</v>
          </cell>
        </row>
        <row r="882">
          <cell r="A882" t="str">
            <v>20003053315613</v>
          </cell>
          <cell r="B882">
            <v>490819</v>
          </cell>
          <cell r="C882" t="str">
            <v>20003053315613</v>
          </cell>
          <cell r="D882">
            <v>44930.71292824074</v>
          </cell>
          <cell r="E882" t="str">
            <v>CONECEL</v>
          </cell>
          <cell r="F882" t="str">
            <v>DESPACHO</v>
          </cell>
          <cell r="G882" t="str">
            <v>NORMAL</v>
          </cell>
          <cell r="H882" t="str">
            <v xml:space="preserve">ANDRES GONZALO VELATA CUENCA / </v>
          </cell>
          <cell r="I882" t="str">
            <v>604134098</v>
          </cell>
          <cell r="J882" t="str">
            <v>BARRIO EL PRADO CLL NUEVA YORK Y EUGENIO ESPEJO CS 1P CL DURAZNO CON CELESTE / A MEDIA CDRA DE EL MUNDO DE LAS GORRAS, RIOBAMBA</v>
          </cell>
          <cell r="K882" t="str">
            <v>995576883 /  984870882</v>
          </cell>
          <cell r="L882" t="str">
            <v/>
          </cell>
          <cell r="M882" t="str">
            <v>RIOBAMBA</v>
          </cell>
          <cell r="N882" t="str">
            <v>CHIMBORAZO</v>
          </cell>
          <cell r="O882" t="str">
            <v>RIOBAMBA</v>
          </cell>
        </row>
        <row r="883">
          <cell r="A883" t="str">
            <v>20003053251645</v>
          </cell>
          <cell r="B883">
            <v>490818</v>
          </cell>
          <cell r="C883" t="str">
            <v>20003053251645</v>
          </cell>
          <cell r="D883">
            <v>44930.71292824074</v>
          </cell>
          <cell r="E883" t="str">
            <v>CONECEL</v>
          </cell>
          <cell r="F883" t="str">
            <v>DESPACHO</v>
          </cell>
          <cell r="G883" t="str">
            <v>NORMAL</v>
          </cell>
          <cell r="H883" t="str">
            <v xml:space="preserve">DANNY JOSELITO LOPEZ ROBALINO / </v>
          </cell>
          <cell r="I883" t="str">
            <v>1722113758</v>
          </cell>
          <cell r="J883" t="str">
            <v>FERROVIARIA ALTA/FIDEL ANDRADE Y LUISA CASA E7-02 COLOR VERDE 1 PISO REFERENCIA COLEGIO VICENTE ROCAFURTE, QUITO</v>
          </cell>
          <cell r="K883" t="str">
            <v>983858938 /  999227718</v>
          </cell>
          <cell r="M883" t="str">
            <v>QUITO</v>
          </cell>
          <cell r="N883" t="str">
            <v>PICHINCHA</v>
          </cell>
          <cell r="O883" t="str">
            <v>QUITO</v>
          </cell>
        </row>
        <row r="884">
          <cell r="A884" t="str">
            <v>20003053246669</v>
          </cell>
          <cell r="B884">
            <v>490817</v>
          </cell>
          <cell r="C884" t="str">
            <v>20003053246669</v>
          </cell>
          <cell r="D884">
            <v>44930.71292824074</v>
          </cell>
          <cell r="E884" t="str">
            <v>CONECEL</v>
          </cell>
          <cell r="F884" t="str">
            <v>DESPACHO</v>
          </cell>
          <cell r="G884" t="str">
            <v>NORMAL</v>
          </cell>
          <cell r="H884" t="str">
            <v xml:space="preserve">JOSE MIGUEL IZURIETA ORELLANA / </v>
          </cell>
          <cell r="I884" t="str">
            <v>922671672</v>
          </cell>
          <cell r="J884" t="str">
            <v>AV ISIDRO AYORA CUEVA SAUCES 2 MZ 113 VLL 57 JUNTO A LA ACADEMIA DE AJEDREZ EDUR CALDERON ANDRADE, GUAYAQUIL</v>
          </cell>
          <cell r="K884" t="str">
            <v>981808661 /  993451232</v>
          </cell>
          <cell r="L884" t="str">
            <v/>
          </cell>
          <cell r="M884" t="str">
            <v>GUAYAQUIL</v>
          </cell>
          <cell r="N884" t="str">
            <v>GUAYAS</v>
          </cell>
          <cell r="O884" t="str">
            <v>GUAYAQUIL</v>
          </cell>
        </row>
        <row r="885">
          <cell r="A885" t="str">
            <v>20003053236834</v>
          </cell>
          <cell r="B885">
            <v>490816</v>
          </cell>
          <cell r="C885" t="str">
            <v>20003053236834</v>
          </cell>
          <cell r="D885">
            <v>44930.71292824074</v>
          </cell>
          <cell r="E885" t="str">
            <v>CONECEL</v>
          </cell>
          <cell r="F885" t="str">
            <v>DESPACHO</v>
          </cell>
          <cell r="G885" t="str">
            <v>NORMAL</v>
          </cell>
          <cell r="H885" t="str">
            <v xml:space="preserve">MARTHA DEL CARMEN AGUIRRE PESANTES / </v>
          </cell>
          <cell r="I885" t="str">
            <v>928687961</v>
          </cell>
          <cell r="J885" t="str">
            <v>CALLE SIMON BOLIVAR Y 9 DE OCTUBRE EN EL EDIFICIO LA PREVISORA EN EL VICEMINISTERIO DE ACUACULTURA, GUAYAQUIL</v>
          </cell>
          <cell r="K885" t="str">
            <v>993162981 /  989038635</v>
          </cell>
          <cell r="M885" t="str">
            <v>GUAYAQUIL</v>
          </cell>
          <cell r="N885" t="str">
            <v>GUAYAS</v>
          </cell>
          <cell r="O885" t="str">
            <v>GUAYAQUIL</v>
          </cell>
        </row>
        <row r="886">
          <cell r="A886" t="str">
            <v>20003053226564</v>
          </cell>
          <cell r="B886">
            <v>490815</v>
          </cell>
          <cell r="C886" t="str">
            <v>20003053226564</v>
          </cell>
          <cell r="D886">
            <v>44930.71292824074</v>
          </cell>
          <cell r="E886" t="str">
            <v>CONECEL</v>
          </cell>
          <cell r="F886" t="str">
            <v>DESPACHO</v>
          </cell>
          <cell r="G886" t="str">
            <v>NORMAL</v>
          </cell>
          <cell r="H886" t="str">
            <v xml:space="preserve">GABRIELA ALEJANDRA DAVILA HIDALGO / </v>
          </cell>
          <cell r="I886" t="str">
            <v>910097856</v>
          </cell>
          <cell r="J886" t="str">
            <v>CALLE LETAMENDI 58-20 ENTRE CALLE 32 Y CALLE 33 CASA DE DOS PISOS COLOR CREMA FRENTE AL BAZAR ANITA, GUAYAQUIL</v>
          </cell>
          <cell r="K886" t="str">
            <v xml:space="preserve">988818260 /  </v>
          </cell>
          <cell r="M886" t="str">
            <v>GUAYAQUIL</v>
          </cell>
          <cell r="N886" t="str">
            <v>GUAYAS</v>
          </cell>
          <cell r="O886" t="str">
            <v>GUAYAQUIL</v>
          </cell>
        </row>
        <row r="887">
          <cell r="A887" t="str">
            <v>20003052418360</v>
          </cell>
          <cell r="B887">
            <v>490814</v>
          </cell>
          <cell r="C887" t="str">
            <v>20003052418360</v>
          </cell>
          <cell r="D887">
            <v>44930.71292824074</v>
          </cell>
          <cell r="E887" t="str">
            <v>CONECEL</v>
          </cell>
          <cell r="F887" t="str">
            <v>DESPACHO</v>
          </cell>
          <cell r="G887" t="str">
            <v>NORMAL</v>
          </cell>
          <cell r="H887" t="str">
            <v xml:space="preserve">MARIA FERNANDA ANDINO MORALES / </v>
          </cell>
          <cell r="I887" t="str">
            <v>1721483707</v>
          </cell>
          <cell r="J887" t="str">
            <v>AV DE LOS JILGUEROS E5-391 Y DE LAS PALOMAS CASA DE UN PISO COLOR MOSTAZA JUNTO A UNA LAFORT AZUL BARRIO ZABALA, QUITO</v>
          </cell>
          <cell r="K887" t="str">
            <v>999090190 /  985854824</v>
          </cell>
          <cell r="L887" t="str">
            <v/>
          </cell>
          <cell r="M887" t="str">
            <v>QUITO</v>
          </cell>
          <cell r="N887" t="str">
            <v>PICHINCHA</v>
          </cell>
          <cell r="O887" t="str">
            <v>QUITO</v>
          </cell>
        </row>
        <row r="888">
          <cell r="A888" t="str">
            <v>20003053188712</v>
          </cell>
          <cell r="B888">
            <v>490813</v>
          </cell>
          <cell r="C888" t="str">
            <v>20003053188712</v>
          </cell>
          <cell r="D888">
            <v>44930.71292824074</v>
          </cell>
          <cell r="E888" t="str">
            <v>CONECEL</v>
          </cell>
          <cell r="F888" t="str">
            <v>DESPACHO</v>
          </cell>
          <cell r="G888" t="str">
            <v>NORMAL</v>
          </cell>
          <cell r="H888" t="str">
            <v xml:space="preserve">ERIKA SILBANA CEDENO PANESO / </v>
          </cell>
          <cell r="I888" t="str">
            <v>803566827</v>
          </cell>
          <cell r="J888" t="str">
            <v>CALLE CARLOS CONCHA Y CARRETERA ESMERALDAS EN EL TERMINAL TERRESTRE DE ESMERALDAS, ESMERALDAS</v>
          </cell>
          <cell r="K888" t="str">
            <v>993631277 /  981457129</v>
          </cell>
          <cell r="M888" t="str">
            <v>ESMERALDAS</v>
          </cell>
          <cell r="N888" t="str">
            <v>ESMERALDAS</v>
          </cell>
          <cell r="O888" t="str">
            <v>ESMERALDAS</v>
          </cell>
        </row>
        <row r="889">
          <cell r="A889" t="str">
            <v>20003053226668</v>
          </cell>
          <cell r="B889">
            <v>490812</v>
          </cell>
          <cell r="C889" t="str">
            <v>20003053226668</v>
          </cell>
          <cell r="D889">
            <v>44930.71292824074</v>
          </cell>
          <cell r="E889" t="str">
            <v>CONECEL</v>
          </cell>
          <cell r="F889" t="str">
            <v>DESPACHO</v>
          </cell>
          <cell r="G889" t="str">
            <v>NORMAL</v>
          </cell>
          <cell r="H889" t="str">
            <v xml:space="preserve">MARISOL NATALIA CAZA PAUCAR / </v>
          </cell>
          <cell r="I889" t="str">
            <v>1717824005</v>
          </cell>
          <cell r="J889" t="str">
            <v>AV PAMPITE Y CALLE CHIMBORAZO CASA COLRO CREMA JUNTO A CENTRO COMERCIAL LA ESQUINA FRENTE DE LA EMPRESA ELECTRICA, QUITO</v>
          </cell>
          <cell r="K889" t="str">
            <v xml:space="preserve">987677895 /  </v>
          </cell>
          <cell r="M889" t="str">
            <v>QUITO</v>
          </cell>
          <cell r="N889" t="str">
            <v>PICHINCHA</v>
          </cell>
          <cell r="O889" t="str">
            <v>QUITO</v>
          </cell>
        </row>
        <row r="890">
          <cell r="A890" t="str">
            <v>20003053251490</v>
          </cell>
          <cell r="B890">
            <v>490811</v>
          </cell>
          <cell r="C890" t="str">
            <v>20003053251490</v>
          </cell>
          <cell r="D890">
            <v>44930.71292824074</v>
          </cell>
          <cell r="E890" t="str">
            <v>CONECEL</v>
          </cell>
          <cell r="F890" t="str">
            <v>DESPACHO</v>
          </cell>
          <cell r="G890" t="str">
            <v>NORMAL</v>
          </cell>
          <cell r="H890" t="str">
            <v xml:space="preserve">JOSE MARLON SANCHEZ CATAGUA / </v>
          </cell>
          <cell r="I890" t="str">
            <v>1317934758</v>
          </cell>
          <cell r="J890" t="str">
            <v>BARRIO NUEVA ESPERANZA CALLE 2 Y AV 3 CASA DE UN PISO COLOR BLANCO CON CERRAMIENTO DE LADRILLO DIAGONAL AL SUBCENTRO NUEVA ESPERANZA, MANTA</v>
          </cell>
          <cell r="K890" t="str">
            <v xml:space="preserve">962739082 /  </v>
          </cell>
          <cell r="L890" t="str">
            <v/>
          </cell>
          <cell r="M890" t="str">
            <v>MANTA</v>
          </cell>
          <cell r="N890" t="str">
            <v>MANABI</v>
          </cell>
          <cell r="O890" t="str">
            <v>MANTA</v>
          </cell>
        </row>
        <row r="891">
          <cell r="A891" t="str">
            <v>20003054251578</v>
          </cell>
          <cell r="B891">
            <v>490838</v>
          </cell>
          <cell r="C891" t="str">
            <v>20003054251578</v>
          </cell>
          <cell r="D891">
            <v>44930.71292824074</v>
          </cell>
          <cell r="E891" t="str">
            <v>CONECEL</v>
          </cell>
          <cell r="F891" t="str">
            <v>DESPACHO</v>
          </cell>
          <cell r="G891" t="str">
            <v>NORMAL</v>
          </cell>
          <cell r="H891" t="str">
            <v xml:space="preserve">LUIS ALFREDO BEJARANO CACERES / </v>
          </cell>
          <cell r="I891" t="str">
            <v>952586477</v>
          </cell>
          <cell r="J891" t="str">
            <v>SCTOR LA CHALA 2 CALLEJON 33 S21 Y AV 20S-O FEDERICO GODING/CS 1P CL CELESTE CON PORTON NEGRO REF AL LADO DEL LABORATORIO BETO CARDENAS A 1CDRA DE LA TIENDA OMNILIFE, GUAYAUQIL</v>
          </cell>
          <cell r="K891" t="str">
            <v>988069573 /  989850017</v>
          </cell>
          <cell r="M891" t="str">
            <v>GUAYAQUIL</v>
          </cell>
          <cell r="N891" t="str">
            <v>GUAYAS</v>
          </cell>
          <cell r="O891" t="str">
            <v>GUAYAUQIL</v>
          </cell>
        </row>
        <row r="892">
          <cell r="A892" t="str">
            <v>20003054302572</v>
          </cell>
          <cell r="B892">
            <v>490837</v>
          </cell>
          <cell r="C892" t="str">
            <v>20003054302572</v>
          </cell>
          <cell r="D892">
            <v>44930.71292824074</v>
          </cell>
          <cell r="E892" t="str">
            <v>CONECEL</v>
          </cell>
          <cell r="F892" t="str">
            <v>DESPACHO</v>
          </cell>
          <cell r="G892" t="str">
            <v>NORMAL</v>
          </cell>
          <cell r="H892" t="str">
            <v xml:space="preserve">BAGNER JOHAO CANARTE PLAZA / </v>
          </cell>
          <cell r="I892" t="str">
            <v>850457797</v>
          </cell>
          <cell r="J892" t="str">
            <v>CALLE DE LAS VINAS Y DE LOS MIRTOS EN EL CENTRO DE SALUD DE SAN JOSE DE MORAN, QUITO</v>
          </cell>
          <cell r="K892" t="str">
            <v xml:space="preserve">939340970 /  </v>
          </cell>
          <cell r="L892" t="str">
            <v/>
          </cell>
          <cell r="M892" t="str">
            <v>QUITO</v>
          </cell>
          <cell r="N892" t="str">
            <v>PICHINCHA</v>
          </cell>
          <cell r="O892" t="str">
            <v>QUITO</v>
          </cell>
        </row>
        <row r="893">
          <cell r="A893" t="str">
            <v>20003054269075</v>
          </cell>
          <cell r="B893">
            <v>490836</v>
          </cell>
          <cell r="C893" t="str">
            <v>20003054269075</v>
          </cell>
          <cell r="D893">
            <v>44930.71292824074</v>
          </cell>
          <cell r="E893" t="str">
            <v>CONECEL</v>
          </cell>
          <cell r="F893" t="str">
            <v>DESPACHO</v>
          </cell>
          <cell r="G893" t="str">
            <v>NORMAL</v>
          </cell>
          <cell r="H893" t="str">
            <v xml:space="preserve">ARLED FERNANDA CHAMBA MENA / </v>
          </cell>
          <cell r="I893" t="str">
            <v>1753756368</v>
          </cell>
          <cell r="J893" t="str">
            <v>CALLE TABIAZO Y ARSEMIO ANDRADE CASA S24-55 DE DOS PISOS COLOR LADRILLO DIAGONAL DE LA PANIFICADORA EL REVENTADITO, QUITO</v>
          </cell>
          <cell r="K893" t="str">
            <v xml:space="preserve">984914124 /  </v>
          </cell>
          <cell r="M893" t="str">
            <v>QUITO</v>
          </cell>
          <cell r="N893" t="str">
            <v>PICHINCHA</v>
          </cell>
          <cell r="O893" t="str">
            <v>QUITO</v>
          </cell>
        </row>
        <row r="894">
          <cell r="A894" t="str">
            <v>20003048732842</v>
          </cell>
          <cell r="B894">
            <v>490835</v>
          </cell>
          <cell r="C894" t="str">
            <v>20003048732842</v>
          </cell>
          <cell r="D894">
            <v>44930.71292824074</v>
          </cell>
          <cell r="E894" t="str">
            <v>CONECEL</v>
          </cell>
          <cell r="F894" t="str">
            <v>DESPACHO</v>
          </cell>
          <cell r="G894" t="str">
            <v>NORMAL</v>
          </cell>
          <cell r="H894" t="str">
            <v xml:space="preserve">CLAUDIO MATIAS FLORES ALMEIDA / </v>
          </cell>
          <cell r="I894" t="str">
            <v>1721034435</v>
          </cell>
          <cell r="J894" t="str">
            <v>CALLE DE LOS MANZANOS Y CESAR TERAN LOPEZ EN EL EDIFICIO BLANCO CON BALCONES ROJOS DIAGONAL AL CHIFA EL EDEN, QUITO</v>
          </cell>
          <cell r="K894" t="str">
            <v xml:space="preserve">959946340 /  </v>
          </cell>
          <cell r="L894" t="str">
            <v/>
          </cell>
          <cell r="M894" t="str">
            <v>QUITO</v>
          </cell>
          <cell r="N894" t="str">
            <v>PICHINCHA</v>
          </cell>
          <cell r="O894" t="str">
            <v>QUITO</v>
          </cell>
        </row>
        <row r="895">
          <cell r="A895" t="str">
            <v>20003054269047</v>
          </cell>
          <cell r="B895">
            <v>490834</v>
          </cell>
          <cell r="C895" t="str">
            <v>20003054269047</v>
          </cell>
          <cell r="D895">
            <v>44930.71292824074</v>
          </cell>
          <cell r="E895" t="str">
            <v>CONECEL</v>
          </cell>
          <cell r="F895" t="str">
            <v>DESPACHO</v>
          </cell>
          <cell r="G895" t="str">
            <v>NORMAL</v>
          </cell>
          <cell r="H895" t="str">
            <v xml:space="preserve">WALTER MAURICIO ZAMORA PONCE / </v>
          </cell>
          <cell r="I895" t="str">
            <v>1315334654</v>
          </cell>
          <cell r="J895" t="str">
            <v>BARRIO JIPIJAPA CALLE 326 Y AV 223 CASCA DE UN PISO A UNA CUADRA DEL BAR BARRA, MANTA</v>
          </cell>
          <cell r="K895" t="str">
            <v>963827708 /  992070915</v>
          </cell>
          <cell r="L895" t="str">
            <v/>
          </cell>
          <cell r="M895" t="str">
            <v>MANTA</v>
          </cell>
          <cell r="N895" t="str">
            <v>MANABI</v>
          </cell>
          <cell r="O895" t="str">
            <v>MANTA</v>
          </cell>
        </row>
        <row r="896">
          <cell r="A896" t="str">
            <v>20003054249203</v>
          </cell>
          <cell r="B896">
            <v>490833</v>
          </cell>
          <cell r="C896" t="str">
            <v>20003054249203</v>
          </cell>
          <cell r="D896">
            <v>44930.71292824074</v>
          </cell>
          <cell r="E896" t="str">
            <v>CONECEL</v>
          </cell>
          <cell r="F896" t="str">
            <v>DESPACHO</v>
          </cell>
          <cell r="G896" t="str">
            <v>NORMAL</v>
          </cell>
          <cell r="H896" t="str">
            <v xml:space="preserve">MERCEDES VIRGINIA PAUCAR ROTO / </v>
          </cell>
          <cell r="I896" t="str">
            <v>602641730</v>
          </cell>
          <cell r="J896" t="str">
            <v>CALLE BOYACA 157 Y MARIANO CUEVA CASA PLOMA CON BLANCO FRENTE A LA AGENCIA DE PUBLICIDAD MODA, CUENCA</v>
          </cell>
          <cell r="K896" t="str">
            <v xml:space="preserve">992027401 /  </v>
          </cell>
          <cell r="M896" t="str">
            <v>CUENCA</v>
          </cell>
          <cell r="N896" t="str">
            <v>AZUAY</v>
          </cell>
          <cell r="O896" t="str">
            <v>CUENCA</v>
          </cell>
        </row>
        <row r="897">
          <cell r="A897" t="str">
            <v>20003046063243</v>
          </cell>
          <cell r="B897">
            <v>490832</v>
          </cell>
          <cell r="C897" t="str">
            <v>20003046063243</v>
          </cell>
          <cell r="D897">
            <v>44930.71292824074</v>
          </cell>
          <cell r="E897" t="str">
            <v>CONECEL</v>
          </cell>
          <cell r="F897" t="str">
            <v>DESPACHO</v>
          </cell>
          <cell r="G897" t="str">
            <v>NORMAL</v>
          </cell>
          <cell r="H897" t="str">
            <v xml:space="preserve">DERIAN WLADIMIR NAVARRO CEDILLO / </v>
          </cell>
          <cell r="I897" t="str">
            <v>928789247</v>
          </cell>
          <cell r="J897" t="str">
            <v>AV FLORENCIA ASTUDILLO Y VICENTE SOLANO EN LA COOP DE AHORRO Y CREDITO BIBLIAN A UNA CUADRA DEL ESTADIO ALEJANDRO SERRANO AGUILAR, CUENCA</v>
          </cell>
          <cell r="K897" t="str">
            <v>963994765 /  988316490</v>
          </cell>
          <cell r="L897" t="str">
            <v/>
          </cell>
          <cell r="M897" t="str">
            <v>CUENCA</v>
          </cell>
          <cell r="N897" t="str">
            <v>AZUAY</v>
          </cell>
          <cell r="O897" t="str">
            <v>CUENCA</v>
          </cell>
        </row>
        <row r="898">
          <cell r="A898" t="str">
            <v>20003053309600</v>
          </cell>
          <cell r="B898">
            <v>490810</v>
          </cell>
          <cell r="C898" t="str">
            <v>20003053309600</v>
          </cell>
          <cell r="D898">
            <v>44930.712916666664</v>
          </cell>
          <cell r="E898" t="str">
            <v>CONECEL</v>
          </cell>
          <cell r="F898" t="str">
            <v>DESPACHO</v>
          </cell>
          <cell r="G898" t="str">
            <v>NORMAL</v>
          </cell>
          <cell r="H898" t="str">
            <v xml:space="preserve">VICTOR GUILLERMO SOLORZANO BOHORQUEZ / </v>
          </cell>
          <cell r="I898" t="str">
            <v>905924353</v>
          </cell>
          <cell r="J898" t="str">
            <v>CALLE GARCIA GOYENA ENTRE LEONIDAS PLAZA Y GALLEGOS LARA CASA DE DOS PISOS COLOR BLANCO A 2 CUADRAS DEL EDIFICIO GALLEGOS LARA, GUAYAQUIL</v>
          </cell>
          <cell r="K898" t="str">
            <v xml:space="preserve">988105656 /  </v>
          </cell>
          <cell r="M898" t="str">
            <v>GUAYAQUIL</v>
          </cell>
          <cell r="N898" t="str">
            <v>GUAYAS</v>
          </cell>
          <cell r="O898" t="str">
            <v>GUAYAQUIL</v>
          </cell>
        </row>
        <row r="899">
          <cell r="A899" t="str">
            <v>20003053276523</v>
          </cell>
          <cell r="B899">
            <v>490809</v>
          </cell>
          <cell r="C899" t="str">
            <v>20003053276523</v>
          </cell>
          <cell r="D899">
            <v>44930.712916666664</v>
          </cell>
          <cell r="E899" t="str">
            <v>CONECEL</v>
          </cell>
          <cell r="F899" t="str">
            <v>DESPACHO</v>
          </cell>
          <cell r="G899" t="str">
            <v>NORMAL</v>
          </cell>
          <cell r="H899" t="str">
            <v xml:space="preserve">BLANCA LIDIA LLUMIQUINGA GUALOTUNA / </v>
          </cell>
          <cell r="I899" t="str">
            <v>1712736790</v>
          </cell>
          <cell r="J899" t="str">
            <v>RIO FRIO 838 Y ATACAZO PUERTA CELESTE DE UN PISO REPARACION DE TELEVISION REF DOS CUADRAS DE LA NOVA CLINICA, QUITO</v>
          </cell>
          <cell r="K899" t="str">
            <v>998370520 /  998370520</v>
          </cell>
          <cell r="L899" t="str">
            <v/>
          </cell>
          <cell r="M899" t="str">
            <v>QUITO</v>
          </cell>
          <cell r="N899" t="str">
            <v>PICHINCHA</v>
          </cell>
          <cell r="O899" t="str">
            <v>QUITO</v>
          </cell>
        </row>
        <row r="900">
          <cell r="A900" t="str">
            <v>20003053276725</v>
          </cell>
          <cell r="B900">
            <v>490808</v>
          </cell>
          <cell r="C900" t="str">
            <v>20003053276725</v>
          </cell>
          <cell r="D900">
            <v>44930.712916666664</v>
          </cell>
          <cell r="E900" t="str">
            <v>CONECEL</v>
          </cell>
          <cell r="F900" t="str">
            <v>DESPACHO</v>
          </cell>
          <cell r="G900" t="str">
            <v>NORMAL</v>
          </cell>
          <cell r="H900" t="str">
            <v xml:space="preserve">OSCAR GERMAN CODENA QUISAGUANO / </v>
          </cell>
          <cell r="I900" t="str">
            <v>1712864915</v>
          </cell>
          <cell r="J900" t="str">
            <v>SECTOR VIRGEN DE LOURDES CALLE FRANCISCO QUISAGUANO Y RIVADENEIRA, CASA PLANTA BAJA COLOR BLANCA,REF CERCA DE SU CASA QUEDA ESCUELA PEDRO JOSE ARTETA, QUITO</v>
          </cell>
          <cell r="K900" t="str">
            <v>998829303 /  960469990</v>
          </cell>
          <cell r="L900" t="str">
            <v/>
          </cell>
          <cell r="M900" t="str">
            <v>QUITO</v>
          </cell>
          <cell r="N900" t="str">
            <v>PICHINCHA</v>
          </cell>
          <cell r="O900" t="str">
            <v>QUITO</v>
          </cell>
        </row>
        <row r="901">
          <cell r="A901" t="str">
            <v>20003053236669</v>
          </cell>
          <cell r="B901">
            <v>490807</v>
          </cell>
          <cell r="C901" t="str">
            <v>20003053236669</v>
          </cell>
          <cell r="D901">
            <v>44930.712916666664</v>
          </cell>
          <cell r="E901" t="str">
            <v>CONECEL</v>
          </cell>
          <cell r="F901" t="str">
            <v>DESPACHO</v>
          </cell>
          <cell r="G901" t="str">
            <v>NORMAL</v>
          </cell>
          <cell r="H901" t="str">
            <v xml:space="preserve">WILMER JAVIER TOAQUIZA MORENO / </v>
          </cell>
          <cell r="I901" t="str">
            <v>503706640</v>
          </cell>
          <cell r="J901" t="str">
            <v>BARRIO BELLAVISTA AV MIGUEL ITURRALDE FRENTE AL RESTAURANTE EL RINCONCITO DEL SABOR A UNA CUADRA DE LA BOMBA DE LA GASOLINA, LATACUNGA</v>
          </cell>
          <cell r="K901" t="str">
            <v xml:space="preserve">992731269 /  </v>
          </cell>
          <cell r="M901" t="str">
            <v>LATACUNGA</v>
          </cell>
          <cell r="N901" t="str">
            <v>COTOPAXI</v>
          </cell>
          <cell r="O901" t="str">
            <v>LATACUNGA</v>
          </cell>
        </row>
        <row r="902">
          <cell r="A902" t="str">
            <v>20003053235789</v>
          </cell>
          <cell r="B902">
            <v>490806</v>
          </cell>
          <cell r="C902" t="str">
            <v>20003053235789</v>
          </cell>
          <cell r="D902">
            <v>44930.712916666664</v>
          </cell>
          <cell r="E902" t="str">
            <v>CONECEL</v>
          </cell>
          <cell r="F902" t="str">
            <v>DESPACHO</v>
          </cell>
          <cell r="G902" t="str">
            <v>NORMAL</v>
          </cell>
          <cell r="H902" t="str">
            <v xml:space="preserve">DENIS PAVEL FREIRE GRANJA / </v>
          </cell>
          <cell r="I902" t="str">
            <v>1724230121</v>
          </cell>
          <cell r="J902" t="str">
            <v>BARRIO LA SALLE AV ABDON CALDERON LOTE 29 LOCAL INNOVATION HOME COMERCIAL GRIS CON BLANCO DE TRES PISOS A UNA CUADRA DEL COLEGIO DE LA SALLE, QUITO</v>
          </cell>
          <cell r="K902" t="str">
            <v>963505552 /  980703705</v>
          </cell>
          <cell r="M902" t="str">
            <v>QUITO</v>
          </cell>
          <cell r="N902" t="str">
            <v>PICHINCHA</v>
          </cell>
          <cell r="O902" t="str">
            <v>QUITO</v>
          </cell>
        </row>
        <row r="903">
          <cell r="A903" t="str">
            <v>20003053227624</v>
          </cell>
          <cell r="B903">
            <v>490805</v>
          </cell>
          <cell r="C903" t="str">
            <v>20003053227624</v>
          </cell>
          <cell r="D903">
            <v>44930.712916666664</v>
          </cell>
          <cell r="E903" t="str">
            <v>CONECEL</v>
          </cell>
          <cell r="F903" t="str">
            <v>DESPACHO</v>
          </cell>
          <cell r="G903" t="str">
            <v>NORMAL</v>
          </cell>
          <cell r="H903" t="str">
            <v xml:space="preserve">EDISON PATRICIO CAYO CHILUISA / </v>
          </cell>
          <cell r="I903" t="str">
            <v>502602162</v>
          </cell>
          <cell r="J903" t="str">
            <v>AV COTOPAXI Y URUGUAY EN EL LOCAL DE SERVICIO DEL TORNO A UNA CUADRA DE LAS PISCINAS DE LA POLICIA DETRAS DEL MALL LA MALTERIA, LATACUNGA</v>
          </cell>
          <cell r="K903" t="str">
            <v xml:space="preserve">987275100 /  </v>
          </cell>
          <cell r="L903" t="str">
            <v/>
          </cell>
          <cell r="M903" t="str">
            <v>LATACUNGA</v>
          </cell>
          <cell r="N903" t="str">
            <v>COTOPAXI</v>
          </cell>
          <cell r="O903" t="str">
            <v>LATACUNGA</v>
          </cell>
        </row>
        <row r="904">
          <cell r="A904" t="str">
            <v>20003044783459</v>
          </cell>
          <cell r="B904">
            <v>490804</v>
          </cell>
          <cell r="C904" t="str">
            <v>20003044783459</v>
          </cell>
          <cell r="D904">
            <v>44930.712916666664</v>
          </cell>
          <cell r="E904" t="str">
            <v>CONECEL</v>
          </cell>
          <cell r="F904" t="str">
            <v>DESPACHO</v>
          </cell>
          <cell r="G904" t="str">
            <v>NORMAL</v>
          </cell>
          <cell r="H904" t="str">
            <v xml:space="preserve">ZOILA MARIA MERO MERA / </v>
          </cell>
          <cell r="I904" t="str">
            <v>1312242090</v>
          </cell>
          <cell r="J904" t="str">
            <v>VIA MANTA MONTECRISTI CALLE A1 Y CALLEJON 15 FRENTE A LA FABRICA LA FABRIL S.A, MANTA</v>
          </cell>
          <cell r="K904" t="str">
            <v xml:space="preserve">996463999 /  </v>
          </cell>
          <cell r="M904" t="str">
            <v>MANTA</v>
          </cell>
          <cell r="N904" t="str">
            <v>MANABI</v>
          </cell>
          <cell r="O904" t="str">
            <v>MANTA</v>
          </cell>
        </row>
        <row r="905">
          <cell r="A905" t="str">
            <v>20003052413590</v>
          </cell>
          <cell r="B905">
            <v>490803</v>
          </cell>
          <cell r="C905" t="str">
            <v>20003052413590</v>
          </cell>
          <cell r="D905">
            <v>44930.712916666664</v>
          </cell>
          <cell r="E905" t="str">
            <v>CONECEL</v>
          </cell>
          <cell r="F905" t="str">
            <v>DESPACHO</v>
          </cell>
          <cell r="G905" t="str">
            <v>NORMAL</v>
          </cell>
          <cell r="H905" t="str">
            <v xml:space="preserve">MARIA FERNANDA ROLDAN SACAQUIRIN / </v>
          </cell>
          <cell r="I905" t="str">
            <v>107428864</v>
          </cell>
          <cell r="J905" t="str">
            <v>AV ORDONEZ LASSO Y CALLE HIERVA LUISA CASA BLANCA DE DOS PISOS FRENTE A AN DENTAL, CUENCA</v>
          </cell>
          <cell r="K905" t="str">
            <v xml:space="preserve">999050093 /  </v>
          </cell>
          <cell r="M905" t="str">
            <v>CUENCA</v>
          </cell>
          <cell r="N905" t="str">
            <v>AZUAY</v>
          </cell>
          <cell r="O905" t="str">
            <v>CUENCA</v>
          </cell>
        </row>
        <row r="906">
          <cell r="A906" t="str">
            <v>20003048841537</v>
          </cell>
          <cell r="B906">
            <v>490802</v>
          </cell>
          <cell r="C906" t="str">
            <v>20003048841537</v>
          </cell>
          <cell r="D906">
            <v>44930.712916666664</v>
          </cell>
          <cell r="E906" t="str">
            <v>CONECEL</v>
          </cell>
          <cell r="F906" t="str">
            <v>DESPACHO</v>
          </cell>
          <cell r="G906" t="str">
            <v>NORMAL</v>
          </cell>
          <cell r="H906" t="str">
            <v xml:space="preserve">NELSON QUISHPE TIPAN / </v>
          </cell>
          <cell r="I906" t="str">
            <v>1704274032</v>
          </cell>
          <cell r="J906" t="str">
            <v>CALLE CARLOS POLIT Y MANUEL OROZCO V 692 CASA PORTON VERDE CON CUADROS DORADOS MEDIO INCLINADOS FRENTE DE CAJETIN DE ANDINATEL, QUITO</v>
          </cell>
          <cell r="K906" t="str">
            <v xml:space="preserve">995675858 /  </v>
          </cell>
          <cell r="M906" t="str">
            <v>QUITO</v>
          </cell>
          <cell r="N906" t="str">
            <v>PICHINCHA</v>
          </cell>
          <cell r="O906" t="str">
            <v>QUITO</v>
          </cell>
        </row>
        <row r="907">
          <cell r="A907" t="str">
            <v>20003053322201</v>
          </cell>
          <cell r="B907">
            <v>490801</v>
          </cell>
          <cell r="C907" t="str">
            <v>20003053322201</v>
          </cell>
          <cell r="D907">
            <v>44930.712916666664</v>
          </cell>
          <cell r="E907" t="str">
            <v>CONECEL</v>
          </cell>
          <cell r="F907" t="str">
            <v>DESPACHO</v>
          </cell>
          <cell r="G907" t="str">
            <v>NORMAL</v>
          </cell>
          <cell r="H907" t="str">
            <v xml:space="preserve">ROSARIO MARISOL MORALES SANES / </v>
          </cell>
          <cell r="I907" t="str">
            <v>1721893574</v>
          </cell>
          <cell r="J907" t="str">
            <v>VILLA CUMBAYA AV OSWALDO GUAYASAMIN Y DE LOS CONQUISTADORES EN ODONTOCENTER LOCAL 1 JUNTO A POLLO STAV, QUITO</v>
          </cell>
          <cell r="K907" t="str">
            <v>987566481 /  983153525</v>
          </cell>
          <cell r="L907" t="str">
            <v/>
          </cell>
          <cell r="M907" t="str">
            <v>QUITO</v>
          </cell>
          <cell r="N907" t="str">
            <v>PICHINCHA</v>
          </cell>
          <cell r="O907" t="str">
            <v>QUITO</v>
          </cell>
        </row>
        <row r="908">
          <cell r="A908" t="str">
            <v>FTMAN00143</v>
          </cell>
          <cell r="B908">
            <v>490800</v>
          </cell>
          <cell r="C908" t="str">
            <v>FTMAN00143</v>
          </cell>
          <cell r="D908">
            <v>44930.704571759263</v>
          </cell>
          <cell r="E908" t="str">
            <v>CONECEL_DOCUMENTOS</v>
          </cell>
          <cell r="F908" t="str">
            <v>DESPACHO</v>
          </cell>
          <cell r="H908" t="str">
            <v>JANDY CHORLANGO</v>
          </cell>
          <cell r="J908" t="str">
            <v>RETIRA AGENCIA TRAMACO MANTA</v>
          </cell>
          <cell r="M908" t="str">
            <v>130201</v>
          </cell>
        </row>
        <row r="909">
          <cell r="A909" t="str">
            <v>20003052829620</v>
          </cell>
          <cell r="B909">
            <v>490786</v>
          </cell>
          <cell r="C909" t="str">
            <v>20003052829620</v>
          </cell>
          <cell r="D909">
            <v>44930.694849537038</v>
          </cell>
          <cell r="E909" t="str">
            <v>CONECEL</v>
          </cell>
          <cell r="F909" t="str">
            <v>DESPACHO</v>
          </cell>
          <cell r="G909" t="str">
            <v>NORMAL</v>
          </cell>
          <cell r="H909" t="str">
            <v>ANDRADE YEPEZ DIEGO ALEJANDRO</v>
          </cell>
          <cell r="I909" t="str">
            <v>1718869694</v>
          </cell>
          <cell r="J909" t="str">
            <v>CALLES HERNAN CORTEZ N56-150 Y ALFONSO MARIA MORA, LOCAL RESTAURANTE LETRERO AMARILLO THE CATS GARAGE (DE 9 A 12)</v>
          </cell>
          <cell r="K909" t="str">
            <v>982563000</v>
          </cell>
          <cell r="M909" t="str">
            <v>QUITO</v>
          </cell>
          <cell r="N909" t="str">
            <v>PICHINCHA</v>
          </cell>
          <cell r="O909" t="str">
            <v>QUITO</v>
          </cell>
        </row>
        <row r="910">
          <cell r="A910" t="str">
            <v>20003052839856</v>
          </cell>
          <cell r="B910">
            <v>490785</v>
          </cell>
          <cell r="C910" t="str">
            <v>20003052839856</v>
          </cell>
          <cell r="D910">
            <v>44930.694849537038</v>
          </cell>
          <cell r="E910" t="str">
            <v>CONECEL</v>
          </cell>
          <cell r="F910" t="str">
            <v>DESPACHO</v>
          </cell>
          <cell r="G910" t="str">
            <v>NORMAL</v>
          </cell>
          <cell r="H910" t="str">
            <v>JOSE LUIS GUERRERO CALVACHE</v>
          </cell>
          <cell r="I910" t="str">
            <v>1718956087</v>
          </cell>
          <cell r="J910" t="str">
            <v>CALLE FRANCISCO DE ORELLANA PASAJE FLOR MARIA CASA DE DE BLOQUE DE 2 PISOS BARRIO SAN JAVIER REF:DETRAS DEL ESTADIO HUGO MANTILLA</v>
          </cell>
          <cell r="K910" t="str">
            <v>967896611</v>
          </cell>
          <cell r="M910" t="str">
            <v>QUITO</v>
          </cell>
          <cell r="N910" t="str">
            <v>PICHINCHA</v>
          </cell>
          <cell r="O910" t="str">
            <v>QUITO</v>
          </cell>
        </row>
        <row r="911">
          <cell r="A911" t="str">
            <v>20003043080347</v>
          </cell>
          <cell r="B911">
            <v>490784</v>
          </cell>
          <cell r="C911" t="str">
            <v>20003043080347</v>
          </cell>
          <cell r="D911">
            <v>44930.694849537038</v>
          </cell>
          <cell r="E911" t="str">
            <v>CONECEL</v>
          </cell>
          <cell r="F911" t="str">
            <v>DESPACHO</v>
          </cell>
          <cell r="G911" t="str">
            <v>NORMAL</v>
          </cell>
          <cell r="H911" t="str">
            <v>GARRIDO OLLAGUE GABRIEL ALEJANDRO</v>
          </cell>
          <cell r="I911" t="str">
            <v>1725831372</v>
          </cell>
          <cell r="J911" t="str">
            <v>AV. NACIONES UNIDAS ENTRE AV DE LOS SHYRIS Y AV. 6 DE DICIEMBRE ENTREGA DENTRO DEL CENTRO COMERCIAL QUICENTRO SHOPING EN UN LOCAL POKE ES UNA ISLA EN EL PATIO DE COMIDAS 4TO PISO QUICENTRO SHOPPING</v>
          </cell>
          <cell r="K911" t="str">
            <v>987742924</v>
          </cell>
          <cell r="M911" t="str">
            <v>QUITO</v>
          </cell>
          <cell r="N911" t="str">
            <v>PICHINCHA</v>
          </cell>
          <cell r="O911" t="str">
            <v>QUITO</v>
          </cell>
        </row>
        <row r="912">
          <cell r="A912" t="str">
            <v>20003051504937</v>
          </cell>
          <cell r="B912">
            <v>490783</v>
          </cell>
          <cell r="C912" t="str">
            <v>20003051504937</v>
          </cell>
          <cell r="D912">
            <v>44930.694849537038</v>
          </cell>
          <cell r="E912" t="str">
            <v>CONECEL</v>
          </cell>
          <cell r="F912" t="str">
            <v>DESPACHO</v>
          </cell>
          <cell r="G912" t="str">
            <v>NORMAL</v>
          </cell>
          <cell r="H912" t="str">
            <v>MARISOL LOOR</v>
          </cell>
          <cell r="I912" t="str">
            <v>1707052872</v>
          </cell>
          <cell r="J912" t="str">
            <v>SECTOR MONTESERRIN CLL GRAL DUMAS N47-175 Y AMAPOLA REF CS 2P BLANCA A 1 CUADRA DE LA ACADEMIA USA.</v>
          </cell>
          <cell r="K912" t="str">
            <v>995618405</v>
          </cell>
          <cell r="M912" t="str">
            <v>QUITO</v>
          </cell>
          <cell r="N912" t="str">
            <v>PICHINCHA</v>
          </cell>
          <cell r="O912" t="str">
            <v>QUITO</v>
          </cell>
        </row>
        <row r="913">
          <cell r="A913" t="str">
            <v>20003052445142</v>
          </cell>
          <cell r="B913">
            <v>490782</v>
          </cell>
          <cell r="C913" t="str">
            <v>20003052445142</v>
          </cell>
          <cell r="D913">
            <v>44930.694849537038</v>
          </cell>
          <cell r="E913" t="str">
            <v>CONECEL</v>
          </cell>
          <cell r="F913" t="str">
            <v>DESPACHO</v>
          </cell>
          <cell r="G913" t="str">
            <v>NORMAL</v>
          </cell>
          <cell r="H913" t="str">
            <v>NEIRA ESPEJO JOSUE SEBASTIAN</v>
          </cell>
          <cell r="I913" t="str">
            <v>106503931</v>
          </cell>
          <cell r="J913" t="str">
            <v>CALLE PATATE ENTRE CALL NOBOL Y JULIO VINUEZA CS ESQUINERA 3 PISOS N24 REF CERCA AL BARRIO LA VICTORIA/ A 1CUADRA DE JOYA DE LOS SACHAS</v>
          </cell>
          <cell r="K913" t="str">
            <v>968557652</v>
          </cell>
          <cell r="M913" t="str">
            <v>CUENCA</v>
          </cell>
          <cell r="N913" t="str">
            <v>AZUAY</v>
          </cell>
          <cell r="O913" t="str">
            <v>CUENCA</v>
          </cell>
        </row>
        <row r="914">
          <cell r="A914" t="str">
            <v>20003051436612</v>
          </cell>
          <cell r="B914">
            <v>490781</v>
          </cell>
          <cell r="C914" t="str">
            <v>20003051436612</v>
          </cell>
          <cell r="D914">
            <v>44930.694849537038</v>
          </cell>
          <cell r="E914" t="str">
            <v>CONECEL</v>
          </cell>
          <cell r="F914" t="str">
            <v>DESPACHO</v>
          </cell>
          <cell r="G914" t="str">
            <v>NORMAL</v>
          </cell>
          <cell r="H914" t="str">
            <v>JUAN ANDRES BAEZ GONZALEZ</v>
          </cell>
          <cell r="I914" t="str">
            <v>1715846224</v>
          </cell>
          <cell r="J914" t="str">
            <v>PASAJE EL JARDIN Y AV 6 DICIEMBRE EDIFICIO CENTRO DI PLAZA 2 PISO 10 OFICINA 38 REF: FRENTE AL MEGAMAXI 6 DICIEMBRE</v>
          </cell>
          <cell r="K914" t="str">
            <v>994000138</v>
          </cell>
          <cell r="M914" t="str">
            <v>QUITO</v>
          </cell>
          <cell r="N914" t="str">
            <v>PICHINCHA</v>
          </cell>
          <cell r="O914" t="str">
            <v>QUITO</v>
          </cell>
        </row>
        <row r="915">
          <cell r="A915" t="str">
            <v>20003052410704</v>
          </cell>
          <cell r="B915">
            <v>490780</v>
          </cell>
          <cell r="C915" t="str">
            <v>20003052410704</v>
          </cell>
          <cell r="D915">
            <v>44930.694849537038</v>
          </cell>
          <cell r="E915" t="str">
            <v>CONECEL</v>
          </cell>
          <cell r="F915" t="str">
            <v>DESPACHO</v>
          </cell>
          <cell r="G915" t="str">
            <v>NORMAL</v>
          </cell>
          <cell r="H915" t="str">
            <v>GREFA GREFA HERNAN ANDRES</v>
          </cell>
          <cell r="I915" t="str">
            <v>1501230187</v>
          </cell>
          <cell r="J915" t="str">
            <v>SAN JOSE N E15-12 CONJUNTO PRIVADO BERSALLE CL ROSADO REF ENTRADA POR EL HOSPITAL DEL SOLCA</v>
          </cell>
          <cell r="K915" t="str">
            <v>981557944</v>
          </cell>
          <cell r="M915" t="str">
            <v>QUITO</v>
          </cell>
          <cell r="N915" t="str">
            <v>PICHINCHA</v>
          </cell>
          <cell r="O915" t="str">
            <v>QUITO</v>
          </cell>
        </row>
        <row r="916">
          <cell r="A916" t="str">
            <v>20003053309278</v>
          </cell>
          <cell r="B916">
            <v>490787</v>
          </cell>
          <cell r="C916" t="str">
            <v>20003053309278</v>
          </cell>
          <cell r="D916">
            <v>44930.694849537038</v>
          </cell>
          <cell r="E916" t="str">
            <v>CONECEL</v>
          </cell>
          <cell r="F916" t="str">
            <v>DESPACHO</v>
          </cell>
          <cell r="G916" t="str">
            <v>NORMAL</v>
          </cell>
          <cell r="H916" t="str">
            <v xml:space="preserve">CHAVARRIA ULLOA JENNY MARIBEL </v>
          </cell>
          <cell r="I916" t="str">
            <v>919322685</v>
          </cell>
          <cell r="J916" t="str">
            <v>BARRIO CHORRILLO COMUNA SAN PEDRO MZ 74 SOLAR 8 CALLE C Y CALLE 15 CS COLOR CREMA 1P PUERTA DE GARAGE GRANDE COLOR PLOMA REF: FRENTE A UNA TIENDA DE ABARROTES</v>
          </cell>
          <cell r="K916" t="str">
            <v>997905433</v>
          </cell>
          <cell r="M916" t="str">
            <v>GUAYAQUIL</v>
          </cell>
          <cell r="N916" t="str">
            <v>GUAYAS</v>
          </cell>
          <cell r="O916" t="str">
            <v>GUAYAQUIL</v>
          </cell>
        </row>
        <row r="917">
          <cell r="A917" t="str">
            <v>20003046092279</v>
          </cell>
          <cell r="B917">
            <v>490729</v>
          </cell>
          <cell r="C917" t="str">
            <v>20003046092279</v>
          </cell>
          <cell r="D917">
            <v>44930.655289351853</v>
          </cell>
          <cell r="E917" t="str">
            <v>CONECEL</v>
          </cell>
          <cell r="F917" t="str">
            <v>DESPACHO</v>
          </cell>
          <cell r="G917" t="str">
            <v>NORMAL</v>
          </cell>
          <cell r="H917" t="str">
            <v>MORETA MONAR MAXIMO AUSBERTO</v>
          </cell>
          <cell r="I917" t="str">
            <v>201064763</v>
          </cell>
          <cell r="J917" t="str">
            <v>4/1/2023</v>
          </cell>
          <cell r="K917" t="str">
            <v>959204827</v>
          </cell>
          <cell r="M917" t="str">
            <v>QUITO</v>
          </cell>
          <cell r="N917" t="str">
            <v>QUITO</v>
          </cell>
          <cell r="O917" t="str">
            <v>CONOCOTO</v>
          </cell>
        </row>
        <row r="918">
          <cell r="A918" t="str">
            <v>CL_INVINT_009</v>
          </cell>
          <cell r="B918">
            <v>490529</v>
          </cell>
          <cell r="C918" t="str">
            <v>CL_INVINT_009</v>
          </cell>
          <cell r="D918">
            <v>44930.583182870374</v>
          </cell>
          <cell r="E918" t="str">
            <v>CONECEL_DOCUMENTOS</v>
          </cell>
          <cell r="F918" t="str">
            <v>DESPACHO</v>
          </cell>
          <cell r="H918" t="str">
            <v>GERSON BERNAL</v>
          </cell>
          <cell r="J918" t="str">
            <v>CIUDADELA SANTA LEONOR MZ 6 SOLAR 17</v>
          </cell>
          <cell r="M918" t="str">
            <v xml:space="preserve"> VILLAMIL PLAYAS</v>
          </cell>
        </row>
        <row r="919">
          <cell r="A919" t="str">
            <v>20003052826657</v>
          </cell>
          <cell r="B919">
            <v>490501</v>
          </cell>
          <cell r="C919" t="str">
            <v>20003052826657</v>
          </cell>
          <cell r="D919">
            <v>44930.503611111111</v>
          </cell>
          <cell r="E919" t="str">
            <v>CONECEL</v>
          </cell>
          <cell r="F919" t="str">
            <v>DESPACHO</v>
          </cell>
          <cell r="G919" t="str">
            <v>NORMAL</v>
          </cell>
          <cell r="H919" t="str">
            <v xml:space="preserve">ALEXIS FERNANDO AYALA CADENA / </v>
          </cell>
          <cell r="I919" t="str">
            <v>1750354316</v>
          </cell>
          <cell r="J919" t="str">
            <v>ONJ. HAB. LOS CIPRESES, AV INTEROCEANICA Y CALLE OLLALA / FRENTE A HOSTAL EL VIAJERO Y ATRAS DE GASOLINERA PRIMAX CASA 14 COLOR CELESTE, QUITO</v>
          </cell>
          <cell r="K919" t="str">
            <v xml:space="preserve">987872701 /  </v>
          </cell>
          <cell r="L919" t="str">
            <v/>
          </cell>
          <cell r="M919" t="str">
            <v>QUITO</v>
          </cell>
          <cell r="N919" t="str">
            <v>PICHINCHA</v>
          </cell>
          <cell r="O919" t="str">
            <v>QUITO</v>
          </cell>
        </row>
        <row r="920">
          <cell r="A920" t="str">
            <v>20003051479684</v>
          </cell>
          <cell r="B920">
            <v>490500</v>
          </cell>
          <cell r="C920" t="str">
            <v>20003051479684</v>
          </cell>
          <cell r="D920">
            <v>44930.503611111111</v>
          </cell>
          <cell r="E920" t="str">
            <v>CONECEL</v>
          </cell>
          <cell r="F920" t="str">
            <v>DESPACHO</v>
          </cell>
          <cell r="G920" t="str">
            <v>NORMAL</v>
          </cell>
          <cell r="H920" t="str">
            <v xml:space="preserve">LUIS GONZALO ALOMOTO CHIPANTASI / </v>
          </cell>
          <cell r="I920" t="str">
            <v>1718622846</v>
          </cell>
          <cell r="J920" t="str">
            <v>CALLE HUASCAR 1257-1191 Y ATAHUALPA EN LA PANIFICADORA TITOS 4/REF: FRNTE AL VIVERO LAS ACACIAS A 1 CDRA DE FUTILANDIA NAYON, QUITO</v>
          </cell>
          <cell r="K920" t="str">
            <v>979299151 /  299310675</v>
          </cell>
          <cell r="L920" t="str">
            <v/>
          </cell>
          <cell r="M920" t="str">
            <v>QUITO</v>
          </cell>
          <cell r="N920" t="str">
            <v>PICHINCHA</v>
          </cell>
          <cell r="O920" t="str">
            <v>QUITO</v>
          </cell>
        </row>
        <row r="921">
          <cell r="A921" t="str">
            <v>20003053254359</v>
          </cell>
          <cell r="B921">
            <v>490499</v>
          </cell>
          <cell r="C921" t="str">
            <v>20003053254359</v>
          </cell>
          <cell r="D921">
            <v>44930.503611111111</v>
          </cell>
          <cell r="E921" t="str">
            <v>CONECEL</v>
          </cell>
          <cell r="F921" t="str">
            <v>DESPACHO</v>
          </cell>
          <cell r="G921" t="str">
            <v>NORMAL</v>
          </cell>
          <cell r="H921" t="str">
            <v xml:space="preserve">GLADYS UBALDINA GARCIA FLORES / </v>
          </cell>
          <cell r="I921" t="str">
            <v>2100092804</v>
          </cell>
          <cell r="J921" t="str">
            <v>CALLE CUENCA Y SIMON BOLIVAR EN EL RESTAURANTE SWEET AND COFFE JUNTO A LA IGLESIA DEL QUINCHE, QUITO</v>
          </cell>
          <cell r="K921" t="str">
            <v>987329987 /  995251744</v>
          </cell>
          <cell r="L921" t="str">
            <v/>
          </cell>
          <cell r="M921" t="str">
            <v>QUITO</v>
          </cell>
          <cell r="N921" t="str">
            <v>PICHINCHA</v>
          </cell>
          <cell r="O921" t="str">
            <v>QUITO</v>
          </cell>
        </row>
        <row r="922">
          <cell r="A922" t="str">
            <v>20003052456393</v>
          </cell>
          <cell r="B922">
            <v>490498</v>
          </cell>
          <cell r="C922" t="str">
            <v>20003052456393</v>
          </cell>
          <cell r="D922">
            <v>44930.503611111111</v>
          </cell>
          <cell r="E922" t="str">
            <v>CONECEL</v>
          </cell>
          <cell r="F922" t="str">
            <v>DESPACHO</v>
          </cell>
          <cell r="G922" t="str">
            <v>NORMAL</v>
          </cell>
          <cell r="H922" t="str">
            <v xml:space="preserve">CARLOS ALFREDO CATAGNA MORALES / </v>
          </cell>
          <cell r="I922" t="str">
            <v>1722595988</v>
          </cell>
          <cell r="J922" t="str">
            <v>ACADEMIA MIGUEL ITURRALDE CALLE GUABOS E HIGOSPAMBA A UNA CUADRA DE LATINFRESH Y DE LA MECANICA OLMEDO BROS, QUITO</v>
          </cell>
          <cell r="K922" t="str">
            <v xml:space="preserve">969032781 /  </v>
          </cell>
          <cell r="M922" t="str">
            <v>QUITO</v>
          </cell>
          <cell r="N922" t="str">
            <v>PICHINCHA</v>
          </cell>
          <cell r="O922" t="str">
            <v>QUITO</v>
          </cell>
        </row>
        <row r="923">
          <cell r="A923" t="str">
            <v>20003052445405</v>
          </cell>
          <cell r="B923">
            <v>490497</v>
          </cell>
          <cell r="C923" t="str">
            <v>20003052445405</v>
          </cell>
          <cell r="D923">
            <v>44930.503611111111</v>
          </cell>
          <cell r="E923" t="str">
            <v>CONECEL</v>
          </cell>
          <cell r="F923" t="str">
            <v>DESPACHO</v>
          </cell>
          <cell r="G923" t="str">
            <v>NORMAL</v>
          </cell>
          <cell r="H923" t="str">
            <v xml:space="preserve">FABIAN DAVANY PEREZ ORDENANA / </v>
          </cell>
          <cell r="I923" t="str">
            <v>928297035</v>
          </cell>
          <cell r="J923" t="str">
            <v>CALLE INGAPIRCA Y CARANQUI EN LA PIZZERIA DRONALDS, MILAGRO</v>
          </cell>
          <cell r="K923" t="str">
            <v>963189194 /  963189194</v>
          </cell>
          <cell r="M923" t="str">
            <v>MILAGRO</v>
          </cell>
          <cell r="N923" t="str">
            <v>GUAYAS</v>
          </cell>
          <cell r="O923" t="str">
            <v>MILAGRO</v>
          </cell>
        </row>
        <row r="924">
          <cell r="A924" t="str">
            <v>20003052822080</v>
          </cell>
          <cell r="B924">
            <v>490496</v>
          </cell>
          <cell r="C924" t="str">
            <v>20003052822080</v>
          </cell>
          <cell r="D924">
            <v>44930.503611111111</v>
          </cell>
          <cell r="E924" t="str">
            <v>CONECEL</v>
          </cell>
          <cell r="F924" t="str">
            <v>DESPACHO</v>
          </cell>
          <cell r="G924" t="str">
            <v>NORMAL</v>
          </cell>
          <cell r="H924" t="str">
            <v xml:space="preserve">MAICO DAVID VELIZ CHELE / </v>
          </cell>
          <cell r="I924" t="str">
            <v>1351168081</v>
          </cell>
          <cell r="J924" t="str">
            <v>CALLE ADOUM Y JUANA TERRAZAS N71-246 CASA DE UN PISO CON PORTON GRIS FRENTE AL CONJUNTO PRIMAVERA, QUITO</v>
          </cell>
          <cell r="K924" t="str">
            <v xml:space="preserve">989495866 /  </v>
          </cell>
          <cell r="L924" t="str">
            <v/>
          </cell>
          <cell r="M924" t="str">
            <v>QUITO</v>
          </cell>
          <cell r="N924" t="str">
            <v>PICHINCHA</v>
          </cell>
          <cell r="O924" t="str">
            <v>QUITO</v>
          </cell>
        </row>
        <row r="925">
          <cell r="A925" t="str">
            <v>20003052798018</v>
          </cell>
          <cell r="B925">
            <v>490495</v>
          </cell>
          <cell r="C925" t="str">
            <v>20003052798018</v>
          </cell>
          <cell r="D925">
            <v>44930.503611111111</v>
          </cell>
          <cell r="E925" t="str">
            <v>CONECEL</v>
          </cell>
          <cell r="F925" t="str">
            <v>DESPACHO</v>
          </cell>
          <cell r="G925" t="str">
            <v>NORMAL</v>
          </cell>
          <cell r="H925" t="str">
            <v>MANUEL ENRIQUE BRAVO MAZZINI / DALIA ROXANA APOLINARIO VILLON</v>
          </cell>
          <cell r="I925" t="str">
            <v>915595813</v>
          </cell>
          <cell r="J925" t="str">
            <v>BARRIO SIMON BOLIVAR CALLE 25 Y AV 10 EN AUTODECORACIONES MUNOZ CASA DE DOS PISOS COLOR NARANJA FRENTE A LA CARPINTERIA AVILA, LA LIBERTAD</v>
          </cell>
          <cell r="K925" t="str">
            <v xml:space="preserve">980890835 /  </v>
          </cell>
          <cell r="L925" t="str">
            <v/>
          </cell>
          <cell r="M925" t="str">
            <v>LA LIBERTAD</v>
          </cell>
          <cell r="N925" t="str">
            <v>SANTAELENA</v>
          </cell>
          <cell r="O925" t="str">
            <v>LA LIBERTAD</v>
          </cell>
        </row>
        <row r="926">
          <cell r="A926" t="str">
            <v>20003052818838</v>
          </cell>
          <cell r="B926">
            <v>490494</v>
          </cell>
          <cell r="C926" t="str">
            <v>20003052818838</v>
          </cell>
          <cell r="D926">
            <v>44930.503611111111</v>
          </cell>
          <cell r="E926" t="str">
            <v>CONECEL</v>
          </cell>
          <cell r="F926" t="str">
            <v>DESPACHO</v>
          </cell>
          <cell r="G926" t="str">
            <v>NORMAL</v>
          </cell>
          <cell r="H926" t="str">
            <v xml:space="preserve">SANTIAGO STEVEN MACIAS ARROYO / </v>
          </cell>
          <cell r="I926" t="str">
            <v>959803867</v>
          </cell>
          <cell r="J926" t="str">
            <v>CDLA CARLOS CARRERA AV JAIME NEBOT VELASCO Y DE LOS CIPRESES MZ C SL 7 CASA DE COLOR GRIS DE UN PISO A UNA CUADRA DE LAS CANCHAS DE INDOR, DURAN</v>
          </cell>
          <cell r="K926" t="str">
            <v>967466074 /  978871756</v>
          </cell>
          <cell r="L926" t="str">
            <v/>
          </cell>
          <cell r="M926" t="str">
            <v>DURAN</v>
          </cell>
          <cell r="N926" t="str">
            <v>GUAYAS</v>
          </cell>
          <cell r="O926" t="str">
            <v>DURAN</v>
          </cell>
        </row>
        <row r="927">
          <cell r="A927" t="str">
            <v>20003052838013</v>
          </cell>
          <cell r="B927">
            <v>490493</v>
          </cell>
          <cell r="C927" t="str">
            <v>20003052838013</v>
          </cell>
          <cell r="D927">
            <v>44930.503611111111</v>
          </cell>
          <cell r="E927" t="str">
            <v>CONECEL</v>
          </cell>
          <cell r="F927" t="str">
            <v>DESPACHO</v>
          </cell>
          <cell r="G927" t="str">
            <v>NORMAL</v>
          </cell>
          <cell r="H927" t="str">
            <v xml:space="preserve">GABRIELA STEFANIA CHACHA MIRANDA / </v>
          </cell>
          <cell r="I927" t="str">
            <v>1723467500</v>
          </cell>
          <cell r="J927" t="str">
            <v>CLL ERNESTO ALBAN Y CLL 2 CIUDADELA IBARRA CASA S361-29 CS 3P COLOR TOMATE A 3CDRS DEL SUBCENTRO DE SALUD MARTHA BUCARAM, QUITO</v>
          </cell>
          <cell r="K927" t="str">
            <v xml:space="preserve">979187999 /  </v>
          </cell>
          <cell r="M927" t="str">
            <v>QUITO</v>
          </cell>
          <cell r="N927" t="str">
            <v>PICHINCHA</v>
          </cell>
          <cell r="O927" t="str">
            <v>QUITO</v>
          </cell>
        </row>
        <row r="928">
          <cell r="A928" t="str">
            <v>20003042228215</v>
          </cell>
          <cell r="B928">
            <v>490492</v>
          </cell>
          <cell r="C928" t="str">
            <v>20003042228215</v>
          </cell>
          <cell r="D928">
            <v>44930.503611111111</v>
          </cell>
          <cell r="E928" t="str">
            <v>CONECEL</v>
          </cell>
          <cell r="F928" t="str">
            <v>DESPACHO</v>
          </cell>
          <cell r="G928" t="str">
            <v>NORMAL</v>
          </cell>
          <cell r="H928" t="str">
            <v xml:space="preserve">VERONICA ALEXANDRA MOLINA LOZANO / </v>
          </cell>
          <cell r="I928" t="str">
            <v>1721108452</v>
          </cell>
          <cell r="J928" t="str">
            <v>CLL ALPAHUASI S8 92 &amp; MARTIN DE LA CALLE CASA 2 CAFE A 2 CUADRAS DE CENTRO DE SALUD CHILLIRAQUI, QUITO</v>
          </cell>
          <cell r="K928" t="str">
            <v xml:space="preserve">958926374 /  </v>
          </cell>
          <cell r="M928" t="str">
            <v>QUITO</v>
          </cell>
          <cell r="N928" t="str">
            <v>PICHINCHA</v>
          </cell>
          <cell r="O928" t="str">
            <v>QUITO</v>
          </cell>
        </row>
        <row r="929">
          <cell r="A929" t="str">
            <v>18024830</v>
          </cell>
          <cell r="B929">
            <v>490491</v>
          </cell>
          <cell r="C929" t="str">
            <v>18024830</v>
          </cell>
          <cell r="D929">
            <v>44930.503611111111</v>
          </cell>
          <cell r="E929" t="str">
            <v>CONECEL</v>
          </cell>
          <cell r="F929" t="str">
            <v>DESPACHO</v>
          </cell>
          <cell r="G929" t="str">
            <v>NORMAL</v>
          </cell>
          <cell r="H929" t="str">
            <v xml:space="preserve">CRISTIAN XAVIER ALVAREZ FAREZ / </v>
          </cell>
          <cell r="I929" t="str">
            <v>1.05479E+11</v>
          </cell>
          <cell r="J929" t="str">
            <v>CALLE CAMINO TEJAR Y DE LOS HORNOS CASA 4 COLOR BEIGE PORTON PARED BEIGE PUNTO DE REFERENCIA ENTREGAR JORNADA PM EN CONDOMINIO LA CAMPINA, CUENCA</v>
          </cell>
          <cell r="K929" t="str">
            <v xml:space="preserve">998266462 /  </v>
          </cell>
          <cell r="L929" t="str">
            <v/>
          </cell>
          <cell r="M929" t="str">
            <v>CUENCA</v>
          </cell>
          <cell r="N929" t="str">
            <v>AZUAY</v>
          </cell>
          <cell r="O929" t="str">
            <v>CUENCA</v>
          </cell>
        </row>
        <row r="930">
          <cell r="A930" t="str">
            <v>20003052832905</v>
          </cell>
          <cell r="B930">
            <v>490490</v>
          </cell>
          <cell r="C930" t="str">
            <v>20003052832905</v>
          </cell>
          <cell r="D930">
            <v>44930.503611111111</v>
          </cell>
          <cell r="E930" t="str">
            <v>CONECEL</v>
          </cell>
          <cell r="F930" t="str">
            <v>DESPACHO</v>
          </cell>
          <cell r="G930" t="str">
            <v>NORMAL</v>
          </cell>
          <cell r="H930" t="str">
            <v xml:space="preserve">ADRIAN ESTEBAN SANCHEZ NASQUI / </v>
          </cell>
          <cell r="I930" t="str">
            <v>106625130</v>
          </cell>
          <cell r="J930" t="str">
            <v>AV HUAYNACAPAC Y JUAN JARAMILLO EN EL METROCARD DPTO DE RECEPCION FRENTE A FARMACIAS FYBECA, CUENCA</v>
          </cell>
          <cell r="K930" t="str">
            <v xml:space="preserve">995514038 /  </v>
          </cell>
          <cell r="M930" t="str">
            <v>CUENCA</v>
          </cell>
          <cell r="N930" t="str">
            <v>AZUAY</v>
          </cell>
          <cell r="O930" t="str">
            <v>CUENCA</v>
          </cell>
        </row>
        <row r="931">
          <cell r="A931" t="str">
            <v>20003049248164</v>
          </cell>
          <cell r="B931">
            <v>490489</v>
          </cell>
          <cell r="C931" t="str">
            <v>20003049248164</v>
          </cell>
          <cell r="D931">
            <v>44930.503611111111</v>
          </cell>
          <cell r="E931" t="str">
            <v>CONECEL</v>
          </cell>
          <cell r="F931" t="str">
            <v>DESPACHO</v>
          </cell>
          <cell r="G931" t="str">
            <v>NORMAL</v>
          </cell>
          <cell r="H931" t="str">
            <v xml:space="preserve">MARIA OTILIA MACIAS MORA / </v>
          </cell>
          <cell r="I931" t="str">
            <v>1301505655</v>
          </cell>
          <cell r="J931" t="str">
            <v>CALLE ALBERTO LARA ENTR ATANACIO SANTOS Y EDUARDO LOOR/CSA 2PIS PUERTA NEGRA CSA CLOR CREMA/AL LADO DE LICORERIA FRIDA KAHLO, PORTOVIEJO</v>
          </cell>
          <cell r="K931" t="str">
            <v xml:space="preserve">981376145 /  </v>
          </cell>
          <cell r="M931" t="str">
            <v>PORTOVIEJO</v>
          </cell>
          <cell r="N931" t="str">
            <v>MANABI</v>
          </cell>
          <cell r="O931" t="str">
            <v>PORTOVIEJO</v>
          </cell>
        </row>
        <row r="932">
          <cell r="A932" t="str">
            <v>20003052849321</v>
          </cell>
          <cell r="B932">
            <v>490488</v>
          </cell>
          <cell r="C932" t="str">
            <v>20003052849321</v>
          </cell>
          <cell r="D932">
            <v>44930.503611111111</v>
          </cell>
          <cell r="E932" t="str">
            <v>CONECEL</v>
          </cell>
          <cell r="F932" t="str">
            <v>DESPACHO</v>
          </cell>
          <cell r="G932" t="str">
            <v>NORMAL</v>
          </cell>
          <cell r="H932" t="str">
            <v xml:space="preserve">MAURICIO JAVIER OROZCO LEON / </v>
          </cell>
          <cell r="I932" t="str">
            <v>1721658803</v>
          </cell>
          <cell r="J932" t="str">
            <v>BARRIO SAN FRANCISCO DE PINSHA, CLLE DE LOS CLAVELES MZ 19 Y DE LOS OLIVOS CS 2P CL AMARILLO REF: CRCA A LA ESCUELA FISCAL GUSTAVO VALLEJO LARREA, QUITO</v>
          </cell>
          <cell r="K932" t="str">
            <v xml:space="preserve">983766385 /  </v>
          </cell>
          <cell r="L932" t="str">
            <v/>
          </cell>
          <cell r="M932" t="str">
            <v>QUITO</v>
          </cell>
          <cell r="N932" t="str">
            <v>PICHINCHA</v>
          </cell>
          <cell r="O932" t="str">
            <v>QUITO</v>
          </cell>
        </row>
        <row r="933">
          <cell r="A933" t="str">
            <v>20003052838344</v>
          </cell>
          <cell r="B933">
            <v>490487</v>
          </cell>
          <cell r="C933" t="str">
            <v>20003052838344</v>
          </cell>
          <cell r="D933">
            <v>44930.503611111111</v>
          </cell>
          <cell r="E933" t="str">
            <v>CONECEL</v>
          </cell>
          <cell r="F933" t="str">
            <v>DESPACHO</v>
          </cell>
          <cell r="G933" t="str">
            <v>NORMAL</v>
          </cell>
          <cell r="H933" t="str">
            <v xml:space="preserve">MARIA DEL CARMEN FREIRE PEREZ / </v>
          </cell>
          <cell r="I933" t="str">
            <v>1715273676</v>
          </cell>
          <cell r="J933" t="str">
            <v>Av. Jose Villalengua &amp; Jorge Drom INSTITUTO DE SEGURIDAD SOCIAL DE LAS FUERZAS ARMADAS ATRAS DE CASA KOREA MART, QUITO</v>
          </cell>
          <cell r="K933" t="str">
            <v>983503337 /  996000636</v>
          </cell>
          <cell r="L933" t="str">
            <v/>
          </cell>
          <cell r="M933" t="str">
            <v>QUITO</v>
          </cell>
          <cell r="N933" t="str">
            <v>PICHINCHA</v>
          </cell>
          <cell r="O933" t="str">
            <v>QUITO</v>
          </cell>
        </row>
        <row r="934">
          <cell r="A934" t="str">
            <v>20003052415434</v>
          </cell>
          <cell r="B934">
            <v>490486</v>
          </cell>
          <cell r="C934" t="str">
            <v>20003052415434</v>
          </cell>
          <cell r="D934">
            <v>44930.503611111111</v>
          </cell>
          <cell r="E934" t="str">
            <v>CONECEL</v>
          </cell>
          <cell r="F934" t="str">
            <v>DESPACHO</v>
          </cell>
          <cell r="G934" t="str">
            <v>NORMAL</v>
          </cell>
          <cell r="H934" t="str">
            <v xml:space="preserve">VANESSA SHIRLEY MARCILLO CEDENO / </v>
          </cell>
          <cell r="I934" t="str">
            <v>1751352939</v>
          </cell>
          <cell r="J934" t="str">
            <v>CALLE QUIMAG Y GONZOL EN LA EMPRESA DE ZAPATOS BUNKY EN EL AREA DE GARITA, QUITO</v>
          </cell>
          <cell r="K934" t="str">
            <v xml:space="preserve">983831609 /  </v>
          </cell>
          <cell r="L934" t="str">
            <v/>
          </cell>
          <cell r="M934" t="str">
            <v>QUITO</v>
          </cell>
          <cell r="N934" t="str">
            <v>PICHINCHA</v>
          </cell>
          <cell r="O934" t="str">
            <v>QUITO</v>
          </cell>
        </row>
        <row r="935">
          <cell r="A935" t="str">
            <v>20003052456911</v>
          </cell>
          <cell r="B935">
            <v>490485</v>
          </cell>
          <cell r="C935" t="str">
            <v>20003052456911</v>
          </cell>
          <cell r="D935">
            <v>44930.503611111111</v>
          </cell>
          <cell r="E935" t="str">
            <v>CONECEL</v>
          </cell>
          <cell r="F935" t="str">
            <v>DESPACHO</v>
          </cell>
          <cell r="G935" t="str">
            <v>NORMAL</v>
          </cell>
          <cell r="H935" t="str">
            <v xml:space="preserve">LAURENSE ENRIQUE GOMEZ PINCHAO / </v>
          </cell>
          <cell r="I935" t="str">
            <v>1714259213</v>
          </cell>
          <cell r="J935" t="str">
            <v>CALLE TERCERA TRANSVERSAL Y AV DE LA PLAYA DENTRO DE LA URBANIZACION PLAYA CHICA 1 CASA 35, QUITO</v>
          </cell>
          <cell r="K935" t="str">
            <v>962599462 /  995305931</v>
          </cell>
          <cell r="L935" t="str">
            <v/>
          </cell>
          <cell r="M935" t="str">
            <v>QUITO</v>
          </cell>
          <cell r="N935" t="str">
            <v>PICHINCHA</v>
          </cell>
          <cell r="O935" t="str">
            <v>QUITO</v>
          </cell>
        </row>
        <row r="936">
          <cell r="A936" t="str">
            <v>20003052825730</v>
          </cell>
          <cell r="B936">
            <v>490484</v>
          </cell>
          <cell r="C936" t="str">
            <v>20003052825730</v>
          </cell>
          <cell r="D936">
            <v>44930.503611111111</v>
          </cell>
          <cell r="E936" t="str">
            <v>CONECEL</v>
          </cell>
          <cell r="F936" t="str">
            <v>DESPACHO</v>
          </cell>
          <cell r="G936" t="str">
            <v>NORMAL</v>
          </cell>
          <cell r="H936" t="str">
            <v xml:space="preserve">JEAN PIERRE MORAN ZAMBRANO / </v>
          </cell>
          <cell r="I936" t="str">
            <v>926600180</v>
          </cell>
          <cell r="J936" t="str">
            <v>TRABAJO HOSPITAL GENERAL IESS MILAGRO CALLE VICENTE ASAN UBILLA Y CALLE MANUEL ASCAZUBI/ FRENTE A FARMACIA CRUZ AZUL Y UPC, MILAGRO</v>
          </cell>
          <cell r="K936" t="str">
            <v xml:space="preserve">993384420 /  </v>
          </cell>
          <cell r="M936" t="str">
            <v>MILAGRO</v>
          </cell>
          <cell r="N936" t="str">
            <v>GUAYAS</v>
          </cell>
          <cell r="O936" t="str">
            <v>MILAGRO</v>
          </cell>
        </row>
        <row r="937">
          <cell r="A937" t="str">
            <v>20003051448829</v>
          </cell>
          <cell r="B937">
            <v>490483</v>
          </cell>
          <cell r="C937" t="str">
            <v>20003051448829</v>
          </cell>
          <cell r="D937">
            <v>44930.503611111111</v>
          </cell>
          <cell r="E937" t="str">
            <v>CONECEL</v>
          </cell>
          <cell r="F937" t="str">
            <v>DESPACHO</v>
          </cell>
          <cell r="G937" t="str">
            <v>NORMAL</v>
          </cell>
          <cell r="H937" t="str">
            <v xml:space="preserve">OSWALDO JAVIER CASIERRA CHUCHUCA / </v>
          </cell>
          <cell r="I937" t="str">
            <v>706421872</v>
          </cell>
          <cell r="J937" t="str">
            <v>CDLA LA FERROVIARIA AV LAS ACACIAS ENTRE 7MA Y 8AVA S CS 1P CL CELESTE DIAGONAL ESCUELA ROTARI CLUB NTGLMERA, MACHALA</v>
          </cell>
          <cell r="K937" t="str">
            <v xml:space="preserve">963180670 /  </v>
          </cell>
          <cell r="L937" t="str">
            <v/>
          </cell>
          <cell r="M937" t="str">
            <v>MACHALA</v>
          </cell>
          <cell r="N937" t="str">
            <v>ELORO</v>
          </cell>
          <cell r="O937" t="str">
            <v>MACHALA</v>
          </cell>
        </row>
        <row r="938">
          <cell r="A938" t="str">
            <v>20003040242624_1</v>
          </cell>
          <cell r="B938">
            <v>490482</v>
          </cell>
          <cell r="C938" t="str">
            <v>20003040242624_1</v>
          </cell>
          <cell r="D938">
            <v>44930.503611111111</v>
          </cell>
          <cell r="E938" t="str">
            <v>CONECEL</v>
          </cell>
          <cell r="F938" t="str">
            <v>DESPACHO</v>
          </cell>
          <cell r="G938" t="str">
            <v>NORMAL</v>
          </cell>
          <cell r="H938" t="str">
            <v xml:space="preserve">DANIEL RODOLFO GOMEZ SEVILLA / </v>
          </cell>
          <cell r="I938" t="str">
            <v>911026615</v>
          </cell>
          <cell r="J938" t="str">
            <v>SECTOR CALLEJON 5TA NORTE Y BABAHOYO 118 TBJO IGLESIA EVANGELICA BAUTISTA ESPIRITU SANTO CL PLOMO CON LADRILLO REF FRENTE A TERCERNA THE K-RNES, MACHALA</v>
          </cell>
          <cell r="K938" t="str">
            <v>984638957 /  980017036</v>
          </cell>
          <cell r="M938" t="str">
            <v>MACHALA</v>
          </cell>
          <cell r="N938" t="str">
            <v>ELORO</v>
          </cell>
          <cell r="O938" t="str">
            <v>MACHALA</v>
          </cell>
        </row>
        <row r="939">
          <cell r="A939" t="str">
            <v>20003052831137</v>
          </cell>
          <cell r="B939">
            <v>490481</v>
          </cell>
          <cell r="C939" t="str">
            <v>20003052831137</v>
          </cell>
          <cell r="D939">
            <v>44930.503611111111</v>
          </cell>
          <cell r="E939" t="str">
            <v>CONECEL</v>
          </cell>
          <cell r="F939" t="str">
            <v>DESPACHO</v>
          </cell>
          <cell r="G939" t="str">
            <v>NORMAL</v>
          </cell>
          <cell r="H939" t="str">
            <v xml:space="preserve">ELIANA ROCIO GUTIERREZ DURAN / </v>
          </cell>
          <cell r="I939" t="str">
            <v>103888392</v>
          </cell>
          <cell r="J939" t="str">
            <v>CLL JUAN MONTALVO 629 ENTRE PRESIDENTE CORDOVA Y CALLE DE LA CRUZ CASA VERDE DE DOS PISOS REF: A MEDIA CUADRA DE LA PALZOLETA DE EL BADO, CUENCA</v>
          </cell>
          <cell r="K939" t="str">
            <v xml:space="preserve">987898338 /  </v>
          </cell>
          <cell r="L939" t="str">
            <v/>
          </cell>
          <cell r="M939" t="str">
            <v>CUENCA</v>
          </cell>
          <cell r="N939" t="str">
            <v>AZUAY</v>
          </cell>
          <cell r="O939" t="str">
            <v>CUENCA</v>
          </cell>
        </row>
        <row r="940">
          <cell r="A940" t="str">
            <v>20003045207628</v>
          </cell>
          <cell r="B940">
            <v>490480</v>
          </cell>
          <cell r="C940" t="str">
            <v>20003045207628</v>
          </cell>
          <cell r="D940">
            <v>44930.503611111111</v>
          </cell>
          <cell r="E940" t="str">
            <v>CONECEL</v>
          </cell>
          <cell r="F940" t="str">
            <v>DESPACHO</v>
          </cell>
          <cell r="G940" t="str">
            <v>NORMAL</v>
          </cell>
          <cell r="H940" t="str">
            <v>LUIS CLEMENTE NARANJO JATI / ARREAGA CRESPO KIMBERLEY PATRICIA</v>
          </cell>
          <cell r="I940" t="str">
            <v>704273747</v>
          </cell>
          <cell r="J940" t="str">
            <v>CALLE ERNESTO ALBAN Y SEGUNDO BAUTISTA CASA DE COLOR MELON DE UN PISO A UNA CUADRA DE LA ESCUELA OSWALDO HURTADO, MILAGRO</v>
          </cell>
          <cell r="K940" t="str">
            <v>993593091 /  967784003</v>
          </cell>
          <cell r="M940" t="str">
            <v>MILAGRO</v>
          </cell>
          <cell r="N940" t="str">
            <v>GUAYAS</v>
          </cell>
          <cell r="O940" t="str">
            <v>MILAGRO</v>
          </cell>
        </row>
        <row r="941">
          <cell r="A941" t="str">
            <v>20003052844320</v>
          </cell>
          <cell r="B941">
            <v>490479</v>
          </cell>
          <cell r="C941" t="str">
            <v>20003052844320</v>
          </cell>
          <cell r="D941">
            <v>44930.503611111111</v>
          </cell>
          <cell r="E941" t="str">
            <v>CONECEL</v>
          </cell>
          <cell r="F941" t="str">
            <v>DESPACHO</v>
          </cell>
          <cell r="G941" t="str">
            <v>NORMAL</v>
          </cell>
          <cell r="H941" t="str">
            <v xml:space="preserve">JOSE IBAN HUANCA AGILA / </v>
          </cell>
          <cell r="I941" t="str">
            <v>1716844228</v>
          </cell>
          <cell r="J941" t="str">
            <v>AV CRISTOBAL COLON 503 Y LA RABIDA EN PARRILLADAS COLUMBIA CASA DE DOS PISOS COLOR TOMATE FRENTE A LA TIENDA SEZAME, QUITO</v>
          </cell>
          <cell r="K941" t="str">
            <v xml:space="preserve">978675277 /  </v>
          </cell>
          <cell r="L941" t="str">
            <v/>
          </cell>
          <cell r="M941" t="str">
            <v>QUITO</v>
          </cell>
          <cell r="N941" t="str">
            <v>PICHINCHA</v>
          </cell>
          <cell r="O941" t="str">
            <v>QUITO</v>
          </cell>
        </row>
        <row r="942">
          <cell r="A942" t="str">
            <v>20003052839152</v>
          </cell>
          <cell r="B942">
            <v>490478</v>
          </cell>
          <cell r="C942" t="str">
            <v>20003052839152</v>
          </cell>
          <cell r="D942">
            <v>44930.503611111111</v>
          </cell>
          <cell r="E942" t="str">
            <v>CONECEL</v>
          </cell>
          <cell r="F942" t="str">
            <v>DESPACHO</v>
          </cell>
          <cell r="G942" t="str">
            <v>NORMAL</v>
          </cell>
          <cell r="H942" t="str">
            <v xml:space="preserve">JOSE LEANDRO MOREIRA AREVALO / </v>
          </cell>
          <cell r="I942" t="str">
            <v>1004412183</v>
          </cell>
          <cell r="J942" t="str">
            <v>SECTOR LA QUINTA CALLE JORGE SUBIA Y MONSENOR EDUARDO VILLACIS CONJUNTO TERRASOL 2 DETRAS DE LA ESCUELA PARTICULAR LOS ALPES, IBARRA</v>
          </cell>
          <cell r="K942" t="str">
            <v xml:space="preserve">962943920 /  </v>
          </cell>
          <cell r="L942" t="str">
            <v/>
          </cell>
          <cell r="M942" t="str">
            <v>IBARRA</v>
          </cell>
          <cell r="N942" t="str">
            <v>IMBABURA</v>
          </cell>
          <cell r="O942" t="str">
            <v>IBARRA</v>
          </cell>
        </row>
        <row r="943">
          <cell r="A943" t="str">
            <v>LDDGYEH0026</v>
          </cell>
          <cell r="B943">
            <v>490477</v>
          </cell>
          <cell r="C943" t="str">
            <v>LDDGYEH0026</v>
          </cell>
          <cell r="D943">
            <v>44930.502060185187</v>
          </cell>
          <cell r="E943" t="str">
            <v>CONECEL_DOCUMENTOS</v>
          </cell>
          <cell r="F943" t="str">
            <v>DESPACHO</v>
          </cell>
          <cell r="G943" t="str">
            <v>NORMAL</v>
          </cell>
          <cell r="H943" t="str">
            <v>Lourdes Quinteros/OFC BRELDYNG</v>
          </cell>
          <cell r="I943" t="str">
            <v>0</v>
          </cell>
          <cell r="J943" t="str">
            <v>OFC BRELDYNG CALLE 7MO PASAJE 37ª Y V. EMILIO ROMERO, BODEGAS DE FERRETERIA ESPINOZA, bodega #8 (exactamente queda en la Juan Tanca Marengo km. 4.5 pasando la coca cola</v>
          </cell>
          <cell r="K943" t="str">
            <v>0</v>
          </cell>
          <cell r="L943" t="str">
            <v/>
          </cell>
          <cell r="M943" t="str">
            <v>GUAYAQUIL</v>
          </cell>
          <cell r="N943" t="str">
            <v>GUAYAS</v>
          </cell>
          <cell r="O943" t="str">
            <v>GUAYAQUIL</v>
          </cell>
        </row>
        <row r="944">
          <cell r="A944" t="str">
            <v>LDDGYEG0046</v>
          </cell>
          <cell r="B944">
            <v>490476</v>
          </cell>
          <cell r="C944" t="str">
            <v>LDDGYEG0046</v>
          </cell>
          <cell r="D944">
            <v>44930.502060185187</v>
          </cell>
          <cell r="E944" t="str">
            <v>CONECEL_DOCUMENTOS</v>
          </cell>
          <cell r="F944" t="str">
            <v>DESPACHO</v>
          </cell>
          <cell r="G944" t="str">
            <v>NORMAL</v>
          </cell>
          <cell r="H944" t="str">
            <v>GABRIELA SANDOVAL/PSG</v>
          </cell>
          <cell r="I944" t="str">
            <v>0</v>
          </cell>
          <cell r="J944" t="str">
            <v xml:space="preserve"> Gye:  Urdenor 2 - parque empresarial colon , edificio Coloncorp B mezanine atras de Netlife</v>
          </cell>
          <cell r="K944" t="str">
            <v>982033756</v>
          </cell>
          <cell r="L944" t="str">
            <v/>
          </cell>
          <cell r="M944" t="str">
            <v>GUAYAQUIL</v>
          </cell>
          <cell r="N944" t="str">
            <v>GUAYAS</v>
          </cell>
          <cell r="O944" t="str">
            <v>GUAYAQUIL</v>
          </cell>
        </row>
        <row r="945">
          <cell r="A945" t="str">
            <v>LDDGYEF0040</v>
          </cell>
          <cell r="B945">
            <v>490475</v>
          </cell>
          <cell r="C945" t="str">
            <v>LDDGYEF0040</v>
          </cell>
          <cell r="D945">
            <v>44930.502060185187</v>
          </cell>
          <cell r="E945" t="str">
            <v>CONECEL_DOCUMENTOS</v>
          </cell>
          <cell r="F945" t="str">
            <v>DESPACHO</v>
          </cell>
          <cell r="G945" t="str">
            <v>NORMAL</v>
          </cell>
          <cell r="H945" t="str">
            <v>TOMAS ANDRADE/GSO/ALG</v>
          </cell>
          <cell r="I945" t="str">
            <v>0</v>
          </cell>
          <cell r="J945" t="str">
            <v xml:space="preserve"> Gye:  Urdenor 2 - parque empresarial colon , edificio Coloncorp B mezanine atras de Netlife</v>
          </cell>
          <cell r="K945" t="str">
            <v>982033756</v>
          </cell>
          <cell r="L945" t="str">
            <v/>
          </cell>
          <cell r="M945" t="str">
            <v>GUAYAQUIL</v>
          </cell>
          <cell r="N945" t="str">
            <v>GUAYAS</v>
          </cell>
          <cell r="O945" t="str">
            <v>GUAYAQUIL</v>
          </cell>
        </row>
        <row r="946">
          <cell r="A946" t="str">
            <v>LDDUIOE0044</v>
          </cell>
          <cell r="B946">
            <v>490474</v>
          </cell>
          <cell r="C946" t="str">
            <v>LDDUIOE0044</v>
          </cell>
          <cell r="D946">
            <v>44930.502060185187</v>
          </cell>
          <cell r="E946" t="str">
            <v>CONECEL_DOCUMENTOS</v>
          </cell>
          <cell r="F946" t="str">
            <v>DESPACHO</v>
          </cell>
          <cell r="G946" t="str">
            <v>NORMAL</v>
          </cell>
          <cell r="H946" t="str">
            <v>MARIA FERNANDA MUNOZ/CANT</v>
          </cell>
          <cell r="I946" t="str">
            <v>0</v>
          </cell>
          <cell r="J946" t="str">
            <v xml:space="preserve">QUITO AV. 10 DE AGOSTO N34-601 Y JUAN PABLO SANZ </v>
          </cell>
          <cell r="K946" t="str">
            <v>998118542/979067498</v>
          </cell>
          <cell r="M946" t="str">
            <v>QUITO</v>
          </cell>
          <cell r="N946" t="str">
            <v xml:space="preserve">PICHINCHA </v>
          </cell>
          <cell r="O946" t="str">
            <v>QUITO</v>
          </cell>
        </row>
        <row r="947">
          <cell r="A947" t="str">
            <v>LDDUIOC0025</v>
          </cell>
          <cell r="B947">
            <v>490473</v>
          </cell>
          <cell r="C947" t="str">
            <v>LDDUIOC0025</v>
          </cell>
          <cell r="D947">
            <v>44930.502060185187</v>
          </cell>
          <cell r="E947" t="str">
            <v>CONECEL_DOCUMENTOS</v>
          </cell>
          <cell r="F947" t="str">
            <v>DESPACHO</v>
          </cell>
          <cell r="G947" t="str">
            <v>NORMAL</v>
          </cell>
          <cell r="H947" t="str">
            <v>Yoel Ramirez/ADT</v>
          </cell>
          <cell r="I947" t="str">
            <v>0</v>
          </cell>
          <cell r="J947" t="str">
            <v>Quito: Yanez Pinzon y Colon Edificio Rigel piso 3</v>
          </cell>
          <cell r="K947" t="str">
            <v>961420773</v>
          </cell>
          <cell r="L947" t="str">
            <v/>
          </cell>
          <cell r="M947" t="str">
            <v>QUITO</v>
          </cell>
          <cell r="N947" t="str">
            <v xml:space="preserve">PICHINCHA </v>
          </cell>
          <cell r="O947" t="str">
            <v>QUITO</v>
          </cell>
        </row>
        <row r="948">
          <cell r="A948" t="str">
            <v>LDDGYEB0041</v>
          </cell>
          <cell r="B948">
            <v>490472</v>
          </cell>
          <cell r="C948" t="str">
            <v>LDDGYEB0041</v>
          </cell>
          <cell r="D948">
            <v>44930.502060185187</v>
          </cell>
          <cell r="E948" t="str">
            <v>CONECEL_DOCUMENTOS</v>
          </cell>
          <cell r="F948" t="str">
            <v>DESPACHO</v>
          </cell>
          <cell r="G948" t="str">
            <v>NORMAL</v>
          </cell>
          <cell r="H948" t="str">
            <v>Stephanie Perez ACC</v>
          </cell>
          <cell r="I948" t="str">
            <v>0</v>
          </cell>
          <cell r="J948" t="str">
            <v>GYE - Centro Comercial Garzo centro-ACC</v>
          </cell>
          <cell r="K948" t="str">
            <v>9399196442</v>
          </cell>
          <cell r="L948" t="str">
            <v/>
          </cell>
          <cell r="M948" t="str">
            <v>GUAYAQUIL</v>
          </cell>
          <cell r="N948" t="str">
            <v>GUAYAS</v>
          </cell>
          <cell r="O948" t="str">
            <v>GUAYAQUIL</v>
          </cell>
        </row>
        <row r="949">
          <cell r="A949" t="str">
            <v>LDDGYEA0040</v>
          </cell>
          <cell r="B949">
            <v>490471</v>
          </cell>
          <cell r="C949" t="str">
            <v>LDDGYEA0040</v>
          </cell>
          <cell r="D949">
            <v>44930.502060185187</v>
          </cell>
          <cell r="E949" t="str">
            <v>CONECEL_DOCUMENTOS</v>
          </cell>
          <cell r="F949" t="str">
            <v>DESPACHO</v>
          </cell>
          <cell r="G949" t="str">
            <v>NORMAL</v>
          </cell>
          <cell r="H949" t="str">
            <v>Stephanie Perez ACC/Paola Loja ACC-OPE Equipos</v>
          </cell>
          <cell r="I949" t="str">
            <v>0</v>
          </cell>
          <cell r="J949" t="str">
            <v>GYE - Centro Comercial Garzo centro-ACC/REGULARIZACIONES</v>
          </cell>
          <cell r="K949" t="str">
            <v>993393277</v>
          </cell>
          <cell r="L949" t="str">
            <v/>
          </cell>
          <cell r="M949" t="str">
            <v>GUAYAQUIL</v>
          </cell>
          <cell r="N949" t="str">
            <v>GUAYAS</v>
          </cell>
          <cell r="O949" t="str">
            <v>GUAYAQUIL</v>
          </cell>
        </row>
        <row r="950">
          <cell r="A950" t="str">
            <v>20003052833960</v>
          </cell>
          <cell r="B950">
            <v>490372</v>
          </cell>
          <cell r="C950" t="str">
            <v>20003052833960</v>
          </cell>
          <cell r="D950">
            <v>44930.456782407404</v>
          </cell>
          <cell r="E950" t="str">
            <v>BRELDYNG</v>
          </cell>
          <cell r="F950" t="str">
            <v>DESPACHO</v>
          </cell>
          <cell r="G950" t="str">
            <v>NORMAL</v>
          </cell>
          <cell r="H950" t="str">
            <v>ACOSTA OLMEDO ALVARO FRANCISCO</v>
          </cell>
          <cell r="I950" t="str">
            <v>926974718</v>
          </cell>
          <cell r="J950" t="str">
            <v xml:space="preserve">GUAYAS / GUAYAQUIL / XIMENA / COOP SANTIAGUIATO DE ROLDOS / MZ 1289 SOLAR 1 /  / COOPERTAIVA SANTIAGUIATO DE ROLDOS POR EL PARQUE VIERNES SANTO UNA CUADRA ANTES DEL CUERPO DE BOMBEROS CASA DE 2 PISOS </v>
          </cell>
          <cell r="K950" t="str">
            <v>961450018</v>
          </cell>
          <cell r="M950" t="str">
            <v>GUAYAQUIL</v>
          </cell>
          <cell r="N950" t="str">
            <v xml:space="preserve"> GUAYAS </v>
          </cell>
          <cell r="O950" t="str">
            <v>GUAYAQUIL</v>
          </cell>
        </row>
        <row r="951">
          <cell r="A951" t="str">
            <v>20003052432995</v>
          </cell>
          <cell r="B951">
            <v>490371</v>
          </cell>
          <cell r="C951" t="str">
            <v>20003052432995</v>
          </cell>
          <cell r="D951">
            <v>44930.456782407404</v>
          </cell>
          <cell r="E951" t="str">
            <v>BRELDYNG</v>
          </cell>
          <cell r="F951" t="str">
            <v>DESPACHO</v>
          </cell>
          <cell r="G951" t="str">
            <v>NORMAL</v>
          </cell>
          <cell r="H951" t="str">
            <v>YOLANDA DEL PILAR VACA CARDENAS</v>
          </cell>
          <cell r="I951" t="str">
            <v>1002116455</v>
          </cell>
          <cell r="J951" t="str">
            <v>IMBABURA / IBARRA / SAN FRANCISCO / CALLE RIO VINCES / 581 / RIO ABARICO / IRRIO LOS CEIBOS CASA DE 1PISO CLOR BLANCO PORTON CLOR PLOMO, A CUADRA Y 1/2 POLIDEPORTIVO LOS CEIBOS, A 1/2 CUADRA RESTAURAN</v>
          </cell>
          <cell r="K951" t="str">
            <v>992758367</v>
          </cell>
          <cell r="M951" t="str">
            <v>IBARRA</v>
          </cell>
          <cell r="N951" t="str">
            <v xml:space="preserve"> IMBABURA </v>
          </cell>
          <cell r="O951" t="str">
            <v>IBARRA</v>
          </cell>
        </row>
        <row r="952">
          <cell r="A952" t="str">
            <v>20003051507906</v>
          </cell>
          <cell r="B952">
            <v>490370</v>
          </cell>
          <cell r="C952" t="str">
            <v>20003051507906</v>
          </cell>
          <cell r="D952">
            <v>44930.456782407404</v>
          </cell>
          <cell r="E952" t="str">
            <v>BRELDYNG</v>
          </cell>
          <cell r="F952" t="str">
            <v>DESPACHO</v>
          </cell>
          <cell r="G952" t="str">
            <v>NORMAL</v>
          </cell>
          <cell r="H952" t="str">
            <v>TITO FELIPE ARBOLEDA MORA</v>
          </cell>
          <cell r="I952" t="str">
            <v>906295423</v>
          </cell>
          <cell r="J952" t="str">
            <v>GUAYAS / GUAYAQUIL / XIMENA / AV 25 DE JULIO / SN /  / INDUSTRIA CARTONERA ECUATORIANA S.A</v>
          </cell>
          <cell r="K952" t="str">
            <v>992365179</v>
          </cell>
          <cell r="M952" t="str">
            <v>GUAYAQUIL</v>
          </cell>
          <cell r="N952" t="str">
            <v xml:space="preserve"> GUAYAS </v>
          </cell>
          <cell r="O952" t="str">
            <v>GUAYAQUIL</v>
          </cell>
        </row>
        <row r="953">
          <cell r="A953" t="str">
            <v>20003051454442</v>
          </cell>
          <cell r="B953">
            <v>490369</v>
          </cell>
          <cell r="C953" t="str">
            <v>20003051454442</v>
          </cell>
          <cell r="D953">
            <v>44930.456782407404</v>
          </cell>
          <cell r="E953" t="str">
            <v>BRELDYNG</v>
          </cell>
          <cell r="F953" t="str">
            <v>DESPACHO</v>
          </cell>
          <cell r="G953" t="str">
            <v>NORMAL</v>
          </cell>
          <cell r="H953" t="str">
            <v>HELEN ROMINA RODRIGUEZ BORJA</v>
          </cell>
          <cell r="I953" t="str">
            <v>1311339749</v>
          </cell>
          <cell r="J953" t="str">
            <v>MANABI / PORTOVIEJO / PORTOVIEJO / MANUEL MOREIRA / SN / DR VERDI CEVALLOS / CDLA. LIBERTAD 2 A DOS CUADRAS DE LA UNIVERSIDAD DE SANG REGORIO</v>
          </cell>
          <cell r="K953" t="str">
            <v>0968272095-0998126744</v>
          </cell>
          <cell r="M953" t="str">
            <v>PORTOVIEJO</v>
          </cell>
          <cell r="N953" t="str">
            <v xml:space="preserve"> MANABI </v>
          </cell>
          <cell r="O953" t="str">
            <v>PORTOVIEJO</v>
          </cell>
        </row>
        <row r="954">
          <cell r="A954" t="str">
            <v>20003047269427_1</v>
          </cell>
          <cell r="B954">
            <v>489922</v>
          </cell>
          <cell r="C954" t="str">
            <v>20003047269427_1</v>
          </cell>
          <cell r="D954">
            <v>44929.715266203704</v>
          </cell>
          <cell r="E954" t="str">
            <v>CONECEL</v>
          </cell>
          <cell r="F954" t="str">
            <v>DESPACHO</v>
          </cell>
          <cell r="G954" t="str">
            <v>NORMAL</v>
          </cell>
          <cell r="H954" t="str">
            <v xml:space="preserve">SAMUEL FERNANDO SALTOS INTRIAGO / </v>
          </cell>
          <cell r="I954" t="str">
            <v>1316497716</v>
          </cell>
          <cell r="J954" t="str">
            <v>SECTOR LA PRADERA 1ERA ETAPA MZ A VILLA 8 CS 1P LADRILLO A 1CDR UPC LA PRADERA 3 Y DE LAS CANCHAS MULTIPLES, MANTA</v>
          </cell>
          <cell r="K954" t="str">
            <v>978963539 /  980881095</v>
          </cell>
          <cell r="M954" t="str">
            <v>MANTA</v>
          </cell>
          <cell r="N954" t="str">
            <v>MANABI</v>
          </cell>
          <cell r="O954" t="str">
            <v>MANTA</v>
          </cell>
        </row>
        <row r="955">
          <cell r="A955" t="str">
            <v>20003052420783</v>
          </cell>
          <cell r="B955">
            <v>489921</v>
          </cell>
          <cell r="C955" t="str">
            <v>20003052420783</v>
          </cell>
          <cell r="D955">
            <v>44929.710902777777</v>
          </cell>
          <cell r="E955" t="str">
            <v>CONECEL</v>
          </cell>
          <cell r="F955" t="str">
            <v>DESPACHO</v>
          </cell>
          <cell r="G955" t="str">
            <v>NORMAL</v>
          </cell>
          <cell r="H955" t="str">
            <v xml:space="preserve">JORGE DANIEL MOREIRA ZAMBRANO / </v>
          </cell>
          <cell r="I955" t="str">
            <v>1310538846</v>
          </cell>
          <cell r="J955" t="str">
            <v>SECTOR LA Y EN LA EMPRESA DIVERZU GRUPO ZURITA CALLE 4 DE NOVIEMBRE JUNTO A LA CDLA LA AURORA, MANTA</v>
          </cell>
          <cell r="K955" t="str">
            <v xml:space="preserve">999951110 /  </v>
          </cell>
          <cell r="L955" t="str">
            <v/>
          </cell>
          <cell r="M955" t="str">
            <v>MANTA</v>
          </cell>
          <cell r="N955" t="str">
            <v>MANABI</v>
          </cell>
          <cell r="O955" t="str">
            <v>MANTA</v>
          </cell>
        </row>
        <row r="956">
          <cell r="A956" t="str">
            <v>20003052822143</v>
          </cell>
          <cell r="B956">
            <v>489920</v>
          </cell>
          <cell r="C956" t="str">
            <v>20003052822143</v>
          </cell>
          <cell r="D956">
            <v>44929.710902777777</v>
          </cell>
          <cell r="E956" t="str">
            <v>CONECEL</v>
          </cell>
          <cell r="F956" t="str">
            <v>DESPACHO</v>
          </cell>
          <cell r="G956" t="str">
            <v>NORMAL</v>
          </cell>
          <cell r="H956" t="str">
            <v xml:space="preserve">DIEGO ALEJANDRO TORRES JIMBO / </v>
          </cell>
          <cell r="I956" t="str">
            <v>1720139912</v>
          </cell>
          <cell r="J956" t="str">
            <v>CDLA SR.DEL ARBOL CALLE SENOR DEL ARBOL OE1-63 Y CS 2P CL BLANCO HUESO REF 200 MTD DE POMASQUI PLAZA, QUITO</v>
          </cell>
          <cell r="K956" t="str">
            <v xml:space="preserve">983255236 /  </v>
          </cell>
          <cell r="L956" t="str">
            <v/>
          </cell>
          <cell r="M956" t="str">
            <v>QUITO</v>
          </cell>
          <cell r="N956" t="str">
            <v>PICHINCHA</v>
          </cell>
          <cell r="O956" t="str">
            <v>QUITO</v>
          </cell>
        </row>
        <row r="957">
          <cell r="A957" t="str">
            <v>20003052821112</v>
          </cell>
          <cell r="B957">
            <v>489919</v>
          </cell>
          <cell r="C957" t="str">
            <v>20003052821112</v>
          </cell>
          <cell r="D957">
            <v>44929.710902777777</v>
          </cell>
          <cell r="E957" t="str">
            <v>CONECEL</v>
          </cell>
          <cell r="F957" t="str">
            <v>DESPACHO</v>
          </cell>
          <cell r="G957" t="str">
            <v>NORMAL</v>
          </cell>
          <cell r="H957" t="str">
            <v xml:space="preserve">MADELEN SARAIS MURILLO GAMEZ / </v>
          </cell>
          <cell r="I957" t="str">
            <v>1753116274</v>
          </cell>
          <cell r="J957" t="str">
            <v>SECTOR PARQUE DE LOS RECUERDOS CLL JUNCAL Y MANUEL AMBROSI CS 1P N65-13 CL PORTON AZULA MEDIA CDRA BODEGAS DE LA TABLITA DEL TARTARO, QUITO</v>
          </cell>
          <cell r="K957" t="str">
            <v xml:space="preserve">987398191 /  </v>
          </cell>
          <cell r="L957" t="str">
            <v/>
          </cell>
          <cell r="M957" t="str">
            <v>QUITO</v>
          </cell>
          <cell r="N957" t="str">
            <v>PICHINCHA</v>
          </cell>
          <cell r="O957" t="str">
            <v>QUITO</v>
          </cell>
        </row>
        <row r="958">
          <cell r="A958" t="str">
            <v>20003052457498</v>
          </cell>
          <cell r="B958">
            <v>489918</v>
          </cell>
          <cell r="C958" t="str">
            <v>20003052457498</v>
          </cell>
          <cell r="D958">
            <v>44929.710902777777</v>
          </cell>
          <cell r="E958" t="str">
            <v>CONECEL</v>
          </cell>
          <cell r="F958" t="str">
            <v>DESPACHO</v>
          </cell>
          <cell r="G958" t="str">
            <v>NORMAL</v>
          </cell>
          <cell r="H958" t="str">
            <v>LUIS EDUARDO RIOS QUINANCELA / FABIOLA NAVARRETE</v>
          </cell>
          <cell r="I958" t="str">
            <v>908748809</v>
          </cell>
          <cell r="J958" t="str">
            <v>CALLE VICENTE MACIAS Y SABANDO EN EL CENTRO DE SALUD EN EL AREA DE FARMACIA, PORTOVIEJO</v>
          </cell>
          <cell r="K958" t="str">
            <v>999495431 /  998061241</v>
          </cell>
          <cell r="L958" t="str">
            <v/>
          </cell>
          <cell r="M958" t="str">
            <v>PORTOVIEJO</v>
          </cell>
          <cell r="N958" t="str">
            <v>MANABI</v>
          </cell>
          <cell r="O958" t="str">
            <v>PORTOVIEJO</v>
          </cell>
        </row>
        <row r="959">
          <cell r="A959" t="str">
            <v>20003052456659</v>
          </cell>
          <cell r="B959">
            <v>489917</v>
          </cell>
          <cell r="C959" t="str">
            <v>20003052456659</v>
          </cell>
          <cell r="D959">
            <v>44929.710902777777</v>
          </cell>
          <cell r="E959" t="str">
            <v>CONECEL</v>
          </cell>
          <cell r="F959" t="str">
            <v>DESPACHO</v>
          </cell>
          <cell r="G959" t="str">
            <v>NORMAL</v>
          </cell>
          <cell r="H959" t="str">
            <v xml:space="preserve">JONATHAN EDUARDO PIURI CUENCA / </v>
          </cell>
          <cell r="I959" t="str">
            <v>1756055503</v>
          </cell>
          <cell r="J959" t="str">
            <v>PICHINCHIA/QUITO/LA FERROVIARIA : AV CARLOS CHANPANTIEN Y JOSE PERALTA S/N- FRENTE A UNA CANCHA DE FUTBOL Y UN PARQUE - TRABAJA EN LA CARPINTERIA Y VENTA DE MUEBLES - A ESPALDAS DE CC EL RECREO</v>
          </cell>
          <cell r="K959" t="str">
            <v>995468672 /  984206763</v>
          </cell>
          <cell r="M959" t="str">
            <v>QUITO</v>
          </cell>
          <cell r="N959" t="str">
            <v>PICHINCHA</v>
          </cell>
          <cell r="O959" t="str">
            <v>QUITO</v>
          </cell>
        </row>
        <row r="960">
          <cell r="A960" t="str">
            <v>20003052429979</v>
          </cell>
          <cell r="B960">
            <v>489916</v>
          </cell>
          <cell r="C960" t="str">
            <v>20003052429979</v>
          </cell>
          <cell r="D960">
            <v>44929.710902777777</v>
          </cell>
          <cell r="E960" t="str">
            <v>CONECEL</v>
          </cell>
          <cell r="F960" t="str">
            <v>DESPACHO</v>
          </cell>
          <cell r="G960" t="str">
            <v>NORMAL</v>
          </cell>
          <cell r="H960" t="str">
            <v xml:space="preserve">ALEXANDER ESTUARDO RIVADENEIRA URUCHIMA / </v>
          </cell>
          <cell r="I960" t="str">
            <v>1716446867</v>
          </cell>
          <cell r="J960" t="str">
            <v>COOP LOS UNIFICADOS BARRIO RENOVACION NUEVA AMERICA CALLE BAHIA DE CARAQUEZ Y GONZANAMA CASA DE UN PISO COLOR CAFE JUNTO A LA ECUELA DE POLICIAS, SANTO DOMINGO</v>
          </cell>
          <cell r="K960" t="str">
            <v>992425868 /  959734643</v>
          </cell>
          <cell r="M960" t="str">
            <v>SANTO DOMINGO</v>
          </cell>
          <cell r="N960" t="str">
            <v>SANTODOMINGODELOSTSACHILAS</v>
          </cell>
          <cell r="O960" t="str">
            <v>SANTO DOMINGO</v>
          </cell>
        </row>
        <row r="961">
          <cell r="A961" t="str">
            <v>20003048830328</v>
          </cell>
          <cell r="B961">
            <v>489915</v>
          </cell>
          <cell r="C961" t="str">
            <v>20003048830328</v>
          </cell>
          <cell r="D961">
            <v>44929.710902777777</v>
          </cell>
          <cell r="E961" t="str">
            <v>CONECEL</v>
          </cell>
          <cell r="F961" t="str">
            <v>DESPACHO</v>
          </cell>
          <cell r="G961" t="str">
            <v>NORMAL</v>
          </cell>
          <cell r="H961" t="str">
            <v xml:space="preserve">PATRICIO IVAN PALACIOS DURAN / </v>
          </cell>
          <cell r="I961" t="str">
            <v>101892081</v>
          </cell>
          <cell r="J961" t="str">
            <v>CALLE LUIS MORENO MORA Y ROBERTO CRESPO TORAL CASA DE 3 PISOS CON PORTON NEGRO JUNTO AL COMERCIAL DE POLLOS, CUENCA</v>
          </cell>
          <cell r="K961" t="str">
            <v>998080819 /  999266767</v>
          </cell>
          <cell r="L961" t="str">
            <v/>
          </cell>
          <cell r="M961" t="str">
            <v>CUENCA</v>
          </cell>
          <cell r="N961" t="str">
            <v>AZUAY</v>
          </cell>
          <cell r="O961" t="str">
            <v>CUENCA</v>
          </cell>
        </row>
        <row r="962">
          <cell r="A962" t="str">
            <v>20003052415403</v>
          </cell>
          <cell r="B962">
            <v>489914</v>
          </cell>
          <cell r="C962" t="str">
            <v>20003052415403</v>
          </cell>
          <cell r="D962">
            <v>44929.710902777777</v>
          </cell>
          <cell r="E962" t="str">
            <v>CONECEL</v>
          </cell>
          <cell r="F962" t="str">
            <v>DESPACHO</v>
          </cell>
          <cell r="G962" t="str">
            <v>NORMAL</v>
          </cell>
          <cell r="H962" t="str">
            <v xml:space="preserve">PATRICIO IVAN PALACIOS DURAN / </v>
          </cell>
          <cell r="I962" t="str">
            <v>101892081</v>
          </cell>
          <cell r="J962" t="str">
            <v>CALLE LUIS MORENO MORA Y ROBERTO CRESPO TORAL CASA DE 3 PISOS CON PORTON NEGRO JUNTO AL COMERCIAL DE POLLOS, CUENCA</v>
          </cell>
          <cell r="K962" t="str">
            <v>998080819 /  999266767</v>
          </cell>
          <cell r="L962" t="str">
            <v/>
          </cell>
          <cell r="M962" t="str">
            <v>CUENCA</v>
          </cell>
          <cell r="N962" t="str">
            <v>AZUAY</v>
          </cell>
          <cell r="O962" t="str">
            <v>CUENCA</v>
          </cell>
        </row>
        <row r="963">
          <cell r="A963" t="str">
            <v>20003052456478</v>
          </cell>
          <cell r="B963">
            <v>489913</v>
          </cell>
          <cell r="C963" t="str">
            <v>20003052456478</v>
          </cell>
          <cell r="D963">
            <v>44929.710902777777</v>
          </cell>
          <cell r="E963" t="str">
            <v>CONECEL</v>
          </cell>
          <cell r="F963" t="str">
            <v>DESPACHO</v>
          </cell>
          <cell r="G963" t="str">
            <v>NORMAL</v>
          </cell>
          <cell r="H963" t="str">
            <v xml:space="preserve">JOSSELINE GISELLA OCHOA FERNANDEZ / </v>
          </cell>
          <cell r="I963" t="str">
            <v>302725882</v>
          </cell>
          <cell r="J963" t="str">
            <v>SECTOR PARQUE INDUSTRAIL AV CAM PATAMARCA Y RIO MACHANGARA FRENTE A LA FARMACIA SANA SANA EN LA COOPERATIVA JEEP, CUENCA</v>
          </cell>
          <cell r="K963" t="str">
            <v xml:space="preserve">987363663 /  </v>
          </cell>
          <cell r="L963" t="str">
            <v/>
          </cell>
          <cell r="M963" t="str">
            <v>CUENCA</v>
          </cell>
          <cell r="N963" t="str">
            <v>AZUAY</v>
          </cell>
          <cell r="O963" t="str">
            <v>CUENCA</v>
          </cell>
        </row>
        <row r="964">
          <cell r="A964" t="str">
            <v>20003051488887</v>
          </cell>
          <cell r="B964">
            <v>489912</v>
          </cell>
          <cell r="C964" t="str">
            <v>20003051488887</v>
          </cell>
          <cell r="D964">
            <v>44929.710902777777</v>
          </cell>
          <cell r="E964" t="str">
            <v>CONECEL</v>
          </cell>
          <cell r="F964" t="str">
            <v>DESPACHO</v>
          </cell>
          <cell r="G964" t="str">
            <v>NORMAL</v>
          </cell>
          <cell r="H964" t="str">
            <v xml:space="preserve">MARIA EUGENIA VERA PENAFIEL / </v>
          </cell>
          <cell r="I964" t="str">
            <v>925036345</v>
          </cell>
          <cell r="J964" t="str">
            <v>KILOMETRO 11 Y MEDIO VIA DAULE TRBJ. PARQUE CALIFORNIA 1 BODEGA 1 REF FRENTE A EMPRESA AGA, GUAYAQUIL</v>
          </cell>
          <cell r="K964" t="str">
            <v xml:space="preserve">996749416 /  </v>
          </cell>
          <cell r="M964" t="str">
            <v>GUAYAQUIL</v>
          </cell>
          <cell r="N964" t="str">
            <v>GUAYAS</v>
          </cell>
          <cell r="O964" t="str">
            <v>GUAYAQUIL</v>
          </cell>
        </row>
        <row r="965">
          <cell r="A965" t="str">
            <v>20003052452861</v>
          </cell>
          <cell r="B965">
            <v>489911</v>
          </cell>
          <cell r="C965" t="str">
            <v>20003052452861</v>
          </cell>
          <cell r="D965">
            <v>44929.710902777777</v>
          </cell>
          <cell r="E965" t="str">
            <v>CONECEL</v>
          </cell>
          <cell r="F965" t="str">
            <v>DESPACHO</v>
          </cell>
          <cell r="G965" t="str">
            <v>NORMAL</v>
          </cell>
          <cell r="H965" t="str">
            <v xml:space="preserve">LUISANA ISABEL MACIAS MAQUILON / </v>
          </cell>
          <cell r="I965" t="str">
            <v>924818628</v>
          </cell>
          <cell r="J965" t="str">
            <v>COOP BASTION POPULAR MZ 1216 SOLAR 11 CS 2PISOS COLOR CREMA Y DIAGONAL A CABINA DE CLARO, GUAYAQUIL</v>
          </cell>
          <cell r="K965" t="str">
            <v>982260033 /  963380427</v>
          </cell>
          <cell r="M965" t="str">
            <v>GUAYAQUIL</v>
          </cell>
          <cell r="N965" t="str">
            <v>GUAYAS</v>
          </cell>
          <cell r="O965" t="str">
            <v>GUAYAQUIL</v>
          </cell>
        </row>
        <row r="966">
          <cell r="A966" t="str">
            <v>20003051488965</v>
          </cell>
          <cell r="B966">
            <v>489910</v>
          </cell>
          <cell r="C966" t="str">
            <v>20003051488965</v>
          </cell>
          <cell r="D966">
            <v>44929.710902777777</v>
          </cell>
          <cell r="E966" t="str">
            <v>CONECEL</v>
          </cell>
          <cell r="F966" t="str">
            <v>DESPACHO</v>
          </cell>
          <cell r="G966" t="str">
            <v>NORMAL</v>
          </cell>
          <cell r="H966" t="str">
            <v xml:space="preserve">DIOGENES EUGENIO NARVAEZ VILLOTA / </v>
          </cell>
          <cell r="I966" t="str">
            <v>400513131</v>
          </cell>
          <cell r="J966" t="str">
            <v>SECTOR LULUNCOTO/AV GUADALUPE LARRRIVA Y MARCELO SUAREZ/ EDIFICIO COLOR VERDE/3P VIVE EN PISO 2/A UNA CUADRA DE DISTRIBUIDORA DE GAS DOMESTICO, QUITO</v>
          </cell>
          <cell r="K966" t="str">
            <v>968874551 /  22608213</v>
          </cell>
          <cell r="L966" t="str">
            <v/>
          </cell>
          <cell r="M966" t="str">
            <v>QUITO</v>
          </cell>
          <cell r="N966" t="str">
            <v>PICHINCHA</v>
          </cell>
          <cell r="O966" t="str">
            <v>QUITO</v>
          </cell>
        </row>
        <row r="967">
          <cell r="A967" t="str">
            <v>20003052445760</v>
          </cell>
          <cell r="B967">
            <v>489909</v>
          </cell>
          <cell r="C967" t="str">
            <v>20003052445760</v>
          </cell>
          <cell r="D967">
            <v>44929.710902777777</v>
          </cell>
          <cell r="E967" t="str">
            <v>CONECEL</v>
          </cell>
          <cell r="F967" t="str">
            <v>DESPACHO</v>
          </cell>
          <cell r="G967" t="str">
            <v>NORMAL</v>
          </cell>
          <cell r="H967" t="str">
            <v xml:space="preserve">LUIS ARTURO TATES MONTENEGRO / </v>
          </cell>
          <cell r="I967" t="str">
            <v>400815643</v>
          </cell>
          <cell r="J967" t="str">
            <v>CALLE RAFAEL ARELLANI Y CDLA OLIMPICA A UNA CUADRA DE LA ESCUELA JULIO MARTINEZ ACOSTA A UNA CUADRA DEL SINDICATO DE CHOFERES, TULCAN</v>
          </cell>
          <cell r="K967" t="str">
            <v xml:space="preserve">963879824 /  </v>
          </cell>
          <cell r="L967" t="str">
            <v/>
          </cell>
          <cell r="M967" t="str">
            <v>TULCAN</v>
          </cell>
          <cell r="N967" t="str">
            <v>CARCHI</v>
          </cell>
          <cell r="O967" t="str">
            <v>TULCAN</v>
          </cell>
        </row>
        <row r="968">
          <cell r="A968" t="str">
            <v>20003046651693</v>
          </cell>
          <cell r="B968">
            <v>489908</v>
          </cell>
          <cell r="C968" t="str">
            <v>20003046651693</v>
          </cell>
          <cell r="D968">
            <v>44929.710902777777</v>
          </cell>
          <cell r="E968" t="str">
            <v>CONECEL</v>
          </cell>
          <cell r="F968" t="str">
            <v>DESPACHO</v>
          </cell>
          <cell r="G968" t="str">
            <v>NORMAL</v>
          </cell>
          <cell r="H968" t="str">
            <v xml:space="preserve">ANTHONY JOHAN SECAIRA ORTIZ / </v>
          </cell>
          <cell r="I968" t="str">
            <v>2300677354</v>
          </cell>
          <cell r="J968" t="str">
            <v>COOPERATIVA EMANUEL CASA BLANCA VENTAS GRANDES 2 PISOS AV.LOS COLONOS Y ERNESTO PINTO A DOS CUADRAS DE LA UNIDAD EDUCATIVA PARTICULAR NAZARET, SANTO DOMINGO</v>
          </cell>
          <cell r="K968" t="str">
            <v xml:space="preserve">961135520 /  </v>
          </cell>
          <cell r="M968" t="str">
            <v>SANTO DOMINGO</v>
          </cell>
          <cell r="N968" t="str">
            <v>SANTODOMINGODELOSTSACHILAS</v>
          </cell>
          <cell r="O968" t="str">
            <v>SANTO DOMINGO</v>
          </cell>
        </row>
        <row r="969">
          <cell r="A969" t="str">
            <v>20003045176050</v>
          </cell>
          <cell r="B969">
            <v>489907</v>
          </cell>
          <cell r="C969" t="str">
            <v>20003045176050</v>
          </cell>
          <cell r="D969">
            <v>44929.710902777777</v>
          </cell>
          <cell r="E969" t="str">
            <v>CONECEL</v>
          </cell>
          <cell r="F969" t="str">
            <v>DESPACHO</v>
          </cell>
          <cell r="G969" t="str">
            <v>NORMAL</v>
          </cell>
          <cell r="H969" t="str">
            <v>SARA LETICIA MALITAXI PEREZ / DIEGO JOEL SUAREZ MALITAXI</v>
          </cell>
          <cell r="I969" t="str">
            <v>1716368616</v>
          </cell>
          <cell r="J969" t="str">
            <v>BARRIO BALCON DEL VALLE CALLE MIGUEL ZAMBRANO E20-32 Y 7 DE MAYO CASA DE UN PISO COLOR CELESTE FRENTE AL MICROMERCADO SANTA CRUZ, QUITO</v>
          </cell>
          <cell r="K969" t="str">
            <v>984074393 /  998404922</v>
          </cell>
          <cell r="M969" t="str">
            <v>QUITO</v>
          </cell>
          <cell r="N969" t="str">
            <v>PICHINCHA</v>
          </cell>
          <cell r="O969" t="str">
            <v>QUITO</v>
          </cell>
        </row>
        <row r="970">
          <cell r="A970" t="str">
            <v>20003051497784</v>
          </cell>
          <cell r="B970">
            <v>489906</v>
          </cell>
          <cell r="C970" t="str">
            <v>20003051497784</v>
          </cell>
          <cell r="D970">
            <v>44929.710902777777</v>
          </cell>
          <cell r="E970" t="str">
            <v>CONECEL</v>
          </cell>
          <cell r="F970" t="str">
            <v>DESPACHO</v>
          </cell>
          <cell r="G970" t="str">
            <v>NORMAL</v>
          </cell>
          <cell r="H970" t="str">
            <v xml:space="preserve">CESAR VEGA LICTA / </v>
          </cell>
          <cell r="I970" t="str">
            <v>501993802</v>
          </cell>
          <cell r="J970" t="str">
            <v>CALLE JOSE CALIXTO PINO ENTRE JUAN ECHEVERIA Y ISLA SAN BARTOLOME OFICINA DE SEGURIDAD CIUDADANA REF A LADO DE LA IGLESIA SAN SEBATIAN CASA 1 P COLOR TOMATE CON BLANCO, LATACUNGA</v>
          </cell>
          <cell r="K970" t="str">
            <v xml:space="preserve">987985407 /  </v>
          </cell>
          <cell r="L970" t="str">
            <v/>
          </cell>
          <cell r="M970" t="str">
            <v>LATACUNGA</v>
          </cell>
          <cell r="N970" t="str">
            <v>COTOPAXI</v>
          </cell>
          <cell r="O970" t="str">
            <v>LATACUNGA</v>
          </cell>
        </row>
        <row r="971">
          <cell r="A971" t="str">
            <v>20003042256133</v>
          </cell>
          <cell r="B971">
            <v>489905</v>
          </cell>
          <cell r="C971" t="str">
            <v>20003042256133</v>
          </cell>
          <cell r="D971">
            <v>44929.710902777777</v>
          </cell>
          <cell r="E971" t="str">
            <v>CONECEL</v>
          </cell>
          <cell r="F971" t="str">
            <v>DESPACHO</v>
          </cell>
          <cell r="G971" t="str">
            <v>NORMAL</v>
          </cell>
          <cell r="H971" t="str">
            <v xml:space="preserve">WILSON FREDDY MOROCHO FAREZ / </v>
          </cell>
          <cell r="I971" t="str">
            <v>106639412</v>
          </cell>
          <cell r="J971" t="str">
            <v>CALLE DEL SARAR Y AV DE LOS CEREZOS EN LA CDLA LOS CEREZOS MZ 16 CASA DE UN PISO COLOR BLANCO A UNA CUADRA DE LA CAPILLA SAN VICENTE DE CALERAS, CUENCA</v>
          </cell>
          <cell r="K971" t="str">
            <v xml:space="preserve">985896567 /  </v>
          </cell>
          <cell r="L971" t="str">
            <v/>
          </cell>
          <cell r="M971" t="str">
            <v>CUENCA</v>
          </cell>
          <cell r="N971" t="str">
            <v>AZUAY</v>
          </cell>
          <cell r="O971" t="str">
            <v>CUENCA</v>
          </cell>
        </row>
        <row r="972">
          <cell r="A972" t="str">
            <v>20003051488969</v>
          </cell>
          <cell r="B972">
            <v>489904</v>
          </cell>
          <cell r="C972" t="str">
            <v>20003051488969</v>
          </cell>
          <cell r="D972">
            <v>44929.710902777777</v>
          </cell>
          <cell r="E972" t="str">
            <v>CONECEL</v>
          </cell>
          <cell r="F972" t="str">
            <v>DESPACHO</v>
          </cell>
          <cell r="G972" t="str">
            <v>NORMAL</v>
          </cell>
          <cell r="H972" t="str">
            <v xml:space="preserve">JOSE ANDRES SEGOVIA ESPANA / </v>
          </cell>
          <cell r="I972" t="str">
            <v>1003972146</v>
          </cell>
          <cell r="J972" t="str">
            <v>EN EL CONJUNTO HABITACIONAL HUERTOS FAMILIARES 1 AV 13 DE ABRIL Y CANAR CASA 68 A UNA CUADRA DEL ESTADIO UTN CERCA AL MOZERO FAST FOOD, IBARRA</v>
          </cell>
          <cell r="K972" t="str">
            <v xml:space="preserve">964146089 /  </v>
          </cell>
          <cell r="L972" t="str">
            <v/>
          </cell>
          <cell r="M972" t="str">
            <v>IBARRA</v>
          </cell>
          <cell r="N972" t="str">
            <v>IMBABURA</v>
          </cell>
          <cell r="O972" t="str">
            <v>IBARRA</v>
          </cell>
        </row>
        <row r="973">
          <cell r="A973" t="str">
            <v>20003051500893</v>
          </cell>
          <cell r="B973">
            <v>489903</v>
          </cell>
          <cell r="C973" t="str">
            <v>20003051500893</v>
          </cell>
          <cell r="D973">
            <v>44929.710902777777</v>
          </cell>
          <cell r="E973" t="str">
            <v>CONECEL</v>
          </cell>
          <cell r="F973" t="str">
            <v>DESPACHO</v>
          </cell>
          <cell r="G973" t="str">
            <v>NORMAL</v>
          </cell>
          <cell r="H973" t="str">
            <v xml:space="preserve">MILTON IGNACIO CHACAGUASAY ATUPANA / </v>
          </cell>
          <cell r="I973" t="str">
            <v>605339886</v>
          </cell>
          <cell r="J973" t="str">
            <v>TIERRA NUEVA CALLE JUAN DE SOSAYA Y ANTONIO MORGAN CS 2P BLANCA A 1/2 CUADRA DE LAS 2 TIENDAS ESQUINERAS A 2 CUADRAS DE LA ENTRADA A LOS AUTOCAMBIOS NARANJO, RIOBAMBA</v>
          </cell>
          <cell r="K973" t="str">
            <v>984902224 /  978939619</v>
          </cell>
          <cell r="L973" t="str">
            <v/>
          </cell>
          <cell r="M973" t="str">
            <v>RIOBAMBA</v>
          </cell>
          <cell r="N973" t="str">
            <v>CHIMBORAZO</v>
          </cell>
          <cell r="O973" t="str">
            <v>RIOBAMBA</v>
          </cell>
        </row>
        <row r="974">
          <cell r="A974" t="str">
            <v>20003051467402</v>
          </cell>
          <cell r="B974">
            <v>489902</v>
          </cell>
          <cell r="C974" t="str">
            <v>20003051467402</v>
          </cell>
          <cell r="D974">
            <v>44929.710902777777</v>
          </cell>
          <cell r="E974" t="str">
            <v>CONECEL</v>
          </cell>
          <cell r="F974" t="str">
            <v>DESPACHO</v>
          </cell>
          <cell r="G974" t="str">
            <v>NORMAL</v>
          </cell>
          <cell r="H974" t="str">
            <v xml:space="preserve">ILDO EDUARDO SOLANO SUAREZ / </v>
          </cell>
          <cell r="I974" t="str">
            <v>202108049</v>
          </cell>
          <cell r="J974" t="str">
            <v>CALLES PRESIDENTE BORRERO Y PDTE CORDOVA CASA DE 2 PISOS FRENTE A PARQUE DE LA UNE O MONUMNETO A LA MINISTRA DE DEFENSA GUADALUPE LARRIVA, CUENCA</v>
          </cell>
          <cell r="K974" t="str">
            <v xml:space="preserve">992179002 /  </v>
          </cell>
          <cell r="M974" t="str">
            <v>CUENCA</v>
          </cell>
          <cell r="N974" t="str">
            <v>AZUAY</v>
          </cell>
          <cell r="O974" t="str">
            <v>CUENCA</v>
          </cell>
        </row>
        <row r="975">
          <cell r="A975" t="str">
            <v>20003051505443</v>
          </cell>
          <cell r="B975">
            <v>489901</v>
          </cell>
          <cell r="C975" t="str">
            <v>20003051505443</v>
          </cell>
          <cell r="D975">
            <v>44929.710902777777</v>
          </cell>
          <cell r="E975" t="str">
            <v>CONECEL</v>
          </cell>
          <cell r="F975" t="str">
            <v>DESPACHO</v>
          </cell>
          <cell r="G975" t="str">
            <v>NORMAL</v>
          </cell>
          <cell r="H975" t="str">
            <v xml:space="preserve">JENNY TATIANA PASTILLO SIMBANA / </v>
          </cell>
          <cell r="I975" t="str">
            <v>1755013222</v>
          </cell>
          <cell r="J975" t="str">
            <v>PICHINCHA  TUMBACO  CALLE JUAN MONTALVO Y AV OSWALDO GUAYASAMIN, EN LA TIENDA TUMBACO STORE, A LADO DE LA ADMIN ZONAL DE TUMBACO  SE ESCALA REQUERIMIENTO EN APP 7-1 11:33QM SU AYUDA  1001730622- RECIB</v>
          </cell>
          <cell r="K975" t="str">
            <v xml:space="preserve">990330271 /  </v>
          </cell>
          <cell r="M975" t="str">
            <v>QUITO</v>
          </cell>
          <cell r="N975" t="str">
            <v>PICHINCHA</v>
          </cell>
          <cell r="O975" t="str">
            <v>QUITO</v>
          </cell>
        </row>
        <row r="976">
          <cell r="A976" t="str">
            <v>FTMAN00142</v>
          </cell>
          <cell r="B976">
            <v>489896</v>
          </cell>
          <cell r="C976" t="str">
            <v>FTMAN00142</v>
          </cell>
          <cell r="D976">
            <v>44929.701307870368</v>
          </cell>
          <cell r="E976" t="str">
            <v>CONECEL_DOCUMENTOS</v>
          </cell>
          <cell r="F976" t="str">
            <v>DESPACHO</v>
          </cell>
          <cell r="H976" t="str">
            <v>JANDY CHORLANGO</v>
          </cell>
          <cell r="J976" t="str">
            <v>RETIRA AGENCIA TRAMACO MANTA</v>
          </cell>
          <cell r="M976" t="str">
            <v>130201</v>
          </cell>
        </row>
        <row r="977">
          <cell r="A977" t="str">
            <v>20003045206889</v>
          </cell>
          <cell r="B977">
            <v>489891</v>
          </cell>
          <cell r="C977" t="str">
            <v>20003045206889</v>
          </cell>
          <cell r="D977">
            <v>44929.687372685185</v>
          </cell>
          <cell r="E977" t="str">
            <v>CONECEL</v>
          </cell>
          <cell r="F977" t="str">
            <v>DESPACHO</v>
          </cell>
          <cell r="G977" t="str">
            <v>NORMAL</v>
          </cell>
          <cell r="H977" t="str">
            <v xml:space="preserve">DARIO JOSE SIMBANA TITOANA / </v>
          </cell>
          <cell r="I977" t="str">
            <v>1725053597</v>
          </cell>
          <cell r="J977" t="str">
            <v>SAN MIGUEL DE CALDERON AV COLIBRI Y AV UMAYACU LOTE 201/1 PISO DE BLOQUE CERCA A LA PANAMERICANA NTE A 3 CUADRAS CANCHA DE BASQUET DE SAN MIGUEL DE CALDERON, QUITO</v>
          </cell>
          <cell r="K977" t="str">
            <v xml:space="preserve">962925812 /  </v>
          </cell>
          <cell r="L977" t="str">
            <v/>
          </cell>
          <cell r="M977" t="str">
            <v>QUITO</v>
          </cell>
          <cell r="N977" t="str">
            <v>PICHINCHA</v>
          </cell>
          <cell r="O977" t="str">
            <v>QUITO</v>
          </cell>
        </row>
        <row r="978">
          <cell r="A978" t="str">
            <v>20003046617817</v>
          </cell>
          <cell r="B978">
            <v>489879</v>
          </cell>
          <cell r="C978" t="str">
            <v>20003046617817</v>
          </cell>
          <cell r="D978">
            <v>44929.670081018521</v>
          </cell>
          <cell r="E978" t="str">
            <v>CONECEL</v>
          </cell>
          <cell r="F978" t="str">
            <v>DESPACHO</v>
          </cell>
          <cell r="G978" t="str">
            <v>NORMAL</v>
          </cell>
          <cell r="H978" t="str">
            <v>LOVATO PAREDES SEGUNDO PEDRO</v>
          </cell>
          <cell r="I978" t="str">
            <v>1713893376</v>
          </cell>
          <cell r="J978" t="str">
            <v>CALLE P 0E9P CLL S PASAJE SIN NOMBRE CS 3 PS COLOR BLANCO REF TIENDA VIVERES PINZON EN LA ESQUINA</v>
          </cell>
          <cell r="K978" t="str">
            <v>995515012</v>
          </cell>
          <cell r="M978" t="str">
            <v>QUITO</v>
          </cell>
          <cell r="N978" t="str">
            <v xml:space="preserve">PICHINCHA </v>
          </cell>
          <cell r="O978" t="str">
            <v>QUITO</v>
          </cell>
        </row>
        <row r="979">
          <cell r="A979" t="str">
            <v>20003047361231</v>
          </cell>
          <cell r="B979">
            <v>489812</v>
          </cell>
          <cell r="C979" t="str">
            <v>20003047361231</v>
          </cell>
          <cell r="D979">
            <v>44929.636111111111</v>
          </cell>
          <cell r="E979" t="str">
            <v>BRELDYNG</v>
          </cell>
          <cell r="F979" t="str">
            <v>DESPACHO</v>
          </cell>
          <cell r="G979" t="str">
            <v>NORMAL</v>
          </cell>
          <cell r="H979" t="str">
            <v>HARO NARVAEZ ROBER SEGUNDO</v>
          </cell>
          <cell r="I979" t="str">
            <v>1002838405</v>
          </cell>
          <cell r="J979" t="str">
            <v>TUNGURAHUA / AMBATO / IZAMBA / AV 12 DE FEBRERO / SN / CUYABENO / CASA DE 2 PISOS COLOR VERDE REF: A DOS CUADRAS DE LA MEDICINA LEGAL</v>
          </cell>
          <cell r="K979" t="str">
            <v>991926474</v>
          </cell>
          <cell r="M979" t="str">
            <v>AMBATO</v>
          </cell>
          <cell r="N979" t="str">
            <v xml:space="preserve"> TUNGURAHUA </v>
          </cell>
          <cell r="O979" t="str">
            <v>AMBATO</v>
          </cell>
        </row>
        <row r="980">
          <cell r="A980" t="str">
            <v>20003047227504</v>
          </cell>
          <cell r="B980">
            <v>489811</v>
          </cell>
          <cell r="C980" t="str">
            <v>20003047227504</v>
          </cell>
          <cell r="D980">
            <v>44929.636111111111</v>
          </cell>
          <cell r="E980" t="str">
            <v>BRELDYNG</v>
          </cell>
          <cell r="F980" t="str">
            <v>DESPACHO</v>
          </cell>
          <cell r="G980" t="str">
            <v>NORMAL</v>
          </cell>
          <cell r="H980" t="str">
            <v>CHUSQUILLO ARAQUE MARIA ANA</v>
          </cell>
          <cell r="I980" t="str">
            <v>1005170673</v>
          </cell>
          <cell r="J980" t="str">
            <v>IMBABURA / ATUNTAQUI / ATUNTAQUI / GENERAL ENRIQUEZ / 330 / BOLIVAR / CASA DE 3 PLANTAS AZUL Y BLANCO EN EL ALMACEN MEGA OFERTA EN LA 3 PISO CERCA DEL PARQUE</v>
          </cell>
          <cell r="K980" t="str">
            <v>0991739675-0990948611</v>
          </cell>
          <cell r="M980" t="str">
            <v>ATUNTAQUI</v>
          </cell>
          <cell r="N980" t="str">
            <v xml:space="preserve"> IMBABURA </v>
          </cell>
          <cell r="O980" t="str">
            <v>ATUNTAQUI</v>
          </cell>
        </row>
        <row r="981">
          <cell r="A981" t="str">
            <v>20003045182311</v>
          </cell>
          <cell r="B981">
            <v>489810</v>
          </cell>
          <cell r="C981" t="str">
            <v>20003045182311</v>
          </cell>
          <cell r="D981">
            <v>44929.636111111111</v>
          </cell>
          <cell r="E981" t="str">
            <v>BRELDYNG</v>
          </cell>
          <cell r="F981" t="str">
            <v>DESPACHO</v>
          </cell>
          <cell r="G981" t="str">
            <v>NORMAL</v>
          </cell>
          <cell r="H981" t="str">
            <v>TENE MORENO OSCAR OMAR</v>
          </cell>
          <cell r="I981" t="str">
            <v>2100883822</v>
          </cell>
          <cell r="J981" t="str">
            <v>SUCUMBIOS / LAGO AGRIO / NUEVA LOJA / CALLE ELOY ALFARO / 320 / FRANCISCO DE ORELLANA / CALLE ELOY ALFARO 320 Y FRANCISCO DE ORELLANA</v>
          </cell>
          <cell r="K981" t="str">
            <v>989944673</v>
          </cell>
          <cell r="M981" t="str">
            <v>LAGO AGRIO</v>
          </cell>
          <cell r="N981" t="str">
            <v xml:space="preserve"> SUCUMBIOS </v>
          </cell>
          <cell r="O981" t="str">
            <v>LAGO AGRIO</v>
          </cell>
        </row>
        <row r="982">
          <cell r="A982" t="str">
            <v>20003046652092</v>
          </cell>
          <cell r="B982">
            <v>489809</v>
          </cell>
          <cell r="C982" t="str">
            <v>20003046652092</v>
          </cell>
          <cell r="D982">
            <v>44929.636111111111</v>
          </cell>
          <cell r="E982" t="str">
            <v>BRELDYNG</v>
          </cell>
          <cell r="F982" t="str">
            <v>DESPACHO</v>
          </cell>
          <cell r="G982" t="str">
            <v>NORMAL</v>
          </cell>
          <cell r="H982" t="str">
            <v>JOHAN JONATHAN CHOEZ SANCHEZ</v>
          </cell>
          <cell r="I982" t="str">
            <v>940764814</v>
          </cell>
          <cell r="J982" t="str">
            <v>GUAYAS / GUAYAQUIL / TARQUI / CDLA LA FERROVIARIA / MZ 3B VILLA 49 /  / CUIDADELA FIERROVIARIA SECTOR LOMAS DE SAN PEDRO CASA DE 2 PISOS SIN PINTAR ENTREGA 4-01 TIENDA DIAGONAL ANDREITA DETRAS DE LA U</v>
          </cell>
          <cell r="K982" t="str">
            <v>939275354</v>
          </cell>
          <cell r="M982" t="str">
            <v>GUAYAQUIL</v>
          </cell>
          <cell r="N982" t="str">
            <v xml:space="preserve"> GUAYAS </v>
          </cell>
          <cell r="O982" t="str">
            <v>GUAYAQUIL</v>
          </cell>
        </row>
        <row r="983">
          <cell r="A983" t="str">
            <v>20003046092637</v>
          </cell>
          <cell r="B983">
            <v>489808</v>
          </cell>
          <cell r="C983" t="str">
            <v>20003046092637</v>
          </cell>
          <cell r="D983">
            <v>44929.636111111111</v>
          </cell>
          <cell r="E983" t="str">
            <v>BRELDYNG</v>
          </cell>
          <cell r="F983" t="str">
            <v>DESPACHO</v>
          </cell>
          <cell r="G983" t="str">
            <v>NORMAL</v>
          </cell>
          <cell r="H983" t="str">
            <v>JOSE ALFONSO DELGADO MOROCHO</v>
          </cell>
          <cell r="I983" t="str">
            <v>1717029464</v>
          </cell>
          <cell r="J983" t="str">
            <v xml:space="preserve">SANTO DOMINGO / SANTO DOMINGO DE LOS TSHACHILAS / SANTO DOMINGO DE LOS TSHACHILAS / AV JACINTO CORTEZ JHAYYA / SN /  / AV JACINTO CORTEZ JHAYYA PASANDO EL PTAR SANTO DOMINGO/VILLA DE UN PISO/ENTRANDO </v>
          </cell>
          <cell r="K983" t="str">
            <v>967530608</v>
          </cell>
          <cell r="M983" t="str">
            <v>230101</v>
          </cell>
          <cell r="N983" t="str">
            <v xml:space="preserve"> SANTO DOMINGO </v>
          </cell>
          <cell r="O983" t="str">
            <v>SANTO DOMINGO DE LOS TSHACHILAS</v>
          </cell>
        </row>
        <row r="984">
          <cell r="A984" t="str">
            <v>20003051504089</v>
          </cell>
          <cell r="B984">
            <v>489807</v>
          </cell>
          <cell r="C984" t="str">
            <v>20003051504089</v>
          </cell>
          <cell r="D984">
            <v>44929.636111111111</v>
          </cell>
          <cell r="E984" t="str">
            <v>BRELDYNG</v>
          </cell>
          <cell r="F984" t="str">
            <v>DESPACHO</v>
          </cell>
          <cell r="G984" t="str">
            <v>NORMAL</v>
          </cell>
          <cell r="H984" t="str">
            <v>ADRIANA BEATRIZ HIDALGO CEVALLOS</v>
          </cell>
          <cell r="I984" t="str">
            <v>1725990640</v>
          </cell>
          <cell r="J984" t="str">
            <v>PICHINCHA / QUITO / CHILLOGALLO / AV CUSUBAMBA / OE215 / APUELA / BARRIO SANTA RITA JUNTO AL TIA DE SANTA RITA EN LA ESCUELA CELSIS</v>
          </cell>
          <cell r="K984" t="str">
            <v>998168889</v>
          </cell>
          <cell r="M984" t="str">
            <v>QUITO</v>
          </cell>
          <cell r="N984" t="str">
            <v xml:space="preserve"> PICHINCHA </v>
          </cell>
          <cell r="O984" t="str">
            <v>QUITO</v>
          </cell>
        </row>
        <row r="985">
          <cell r="A985" t="str">
            <v>20003048656953</v>
          </cell>
          <cell r="B985">
            <v>489806</v>
          </cell>
          <cell r="C985" t="str">
            <v>20003048656953</v>
          </cell>
          <cell r="D985">
            <v>44929.636111111111</v>
          </cell>
          <cell r="E985" t="str">
            <v>BRELDYNG</v>
          </cell>
          <cell r="F985" t="str">
            <v>DESPACHO</v>
          </cell>
          <cell r="G985" t="str">
            <v>NORMAL</v>
          </cell>
          <cell r="H985" t="str">
            <v>PILA TACO MILTON RODRIGO</v>
          </cell>
          <cell r="I985" t="str">
            <v>1714333646</v>
          </cell>
          <cell r="J985" t="str">
            <v xml:space="preserve">PICHINCHA / QUITO / QUITUMBE / AV RUMICHACA / LOTE 9 Y S41 / GUAYANAY NAN / AV RUMICHACA Y GUAYANAY NAN AL MOMENTO DE INGRESAR RUMICHACA ESTA PASAJE A LOTE 9 Y S41 SECTOR QUITUMBE BARRIO LA CONCORDIA </v>
          </cell>
          <cell r="K985" t="str">
            <v>986830397</v>
          </cell>
          <cell r="M985" t="str">
            <v>QUITO</v>
          </cell>
          <cell r="N985" t="str">
            <v xml:space="preserve"> PICHINCHA </v>
          </cell>
          <cell r="O985" t="str">
            <v>QUITO</v>
          </cell>
        </row>
        <row r="986">
          <cell r="A986" t="str">
            <v>20003045207792</v>
          </cell>
          <cell r="B986">
            <v>489805</v>
          </cell>
          <cell r="C986" t="str">
            <v>20003045207792</v>
          </cell>
          <cell r="D986">
            <v>44929.636111111111</v>
          </cell>
          <cell r="E986" t="str">
            <v>BRELDYNG</v>
          </cell>
          <cell r="F986" t="str">
            <v>DESPACHO</v>
          </cell>
          <cell r="G986" t="str">
            <v>NORMAL</v>
          </cell>
          <cell r="H986" t="str">
            <v>JHONATAN PAUL ALVAREZ GUANOCHANGA</v>
          </cell>
          <cell r="I986" t="str">
            <v>1727954834</v>
          </cell>
          <cell r="J986" t="str">
            <v>PICHINCHA / MEJIA / MACHACHI / CALLE SUCRE / SN / PANZOLEO / CASA DE 1PL COLOR CAFE DIAG. A LA LAVADORA DE CARROS EL VALERIO</v>
          </cell>
          <cell r="K986" t="str">
            <v>992283319</v>
          </cell>
          <cell r="M986" t="str">
            <v>MEJIA</v>
          </cell>
          <cell r="N986" t="str">
            <v xml:space="preserve"> PICHINCHA </v>
          </cell>
          <cell r="O986" t="str">
            <v>MEJIA</v>
          </cell>
        </row>
        <row r="987">
          <cell r="A987" t="str">
            <v>20003043110853</v>
          </cell>
          <cell r="B987">
            <v>489804</v>
          </cell>
          <cell r="C987" t="str">
            <v>20003043110853</v>
          </cell>
          <cell r="D987">
            <v>44929.636111111111</v>
          </cell>
          <cell r="E987" t="str">
            <v>BRELDYNG</v>
          </cell>
          <cell r="F987" t="str">
            <v>DESPACHO</v>
          </cell>
          <cell r="G987" t="str">
            <v>NORMAL</v>
          </cell>
          <cell r="H987" t="str">
            <v>NARCISA DE JESUS PLUAS HIDALGO</v>
          </cell>
          <cell r="I987" t="str">
            <v>922681689</v>
          </cell>
          <cell r="J987" t="str">
            <v>GUAYAS / GUAYAQUIL / TARQUI / AV FRANCISCO DE ORELLANA / MZ 10-13 SL 15 /  / CDLA LAS ORQUIDEAS ENTREGA EN LA MZ 10-13 SL 15</v>
          </cell>
          <cell r="K987" t="str">
            <v>981077066</v>
          </cell>
          <cell r="M987" t="str">
            <v>GUAYAQUIL</v>
          </cell>
          <cell r="N987" t="str">
            <v xml:space="preserve"> GUAYAS </v>
          </cell>
          <cell r="O987" t="str">
            <v>GUAYAQUIL</v>
          </cell>
        </row>
        <row r="988">
          <cell r="A988" t="str">
            <v>20003045202846</v>
          </cell>
          <cell r="B988">
            <v>489803</v>
          </cell>
          <cell r="C988" t="str">
            <v>20003045202846</v>
          </cell>
          <cell r="D988">
            <v>44929.636111111111</v>
          </cell>
          <cell r="E988" t="str">
            <v>BRELDYNG</v>
          </cell>
          <cell r="F988" t="str">
            <v>DESPACHO</v>
          </cell>
          <cell r="G988" t="str">
            <v>NORMAL</v>
          </cell>
          <cell r="H988" t="str">
            <v>CRISTO MANUEL CASTILLO CEDENO</v>
          </cell>
          <cell r="I988" t="str">
            <v>1305831099</v>
          </cell>
          <cell r="J988" t="str">
            <v>SANTO DOMINGO DE LOS TSHACHILAS / SANTO DOMINGO DE LOS TSHACHILAS / RIO VERDE / VIA A QUEVEDO / KM 4 Y MEDIO /  / CDLA LOS GIRASOLES SECTOR 3 CALLE PRINCIPAL TRANSVERSAL 44-22 DETRAS DEE LA DESPENSA K</v>
          </cell>
          <cell r="K988" t="str">
            <v>961624395-0980324114</v>
          </cell>
          <cell r="M988" t="str">
            <v>230101</v>
          </cell>
          <cell r="N988" t="str">
            <v xml:space="preserve"> SANTO DOMINGO DE LOS TSHACHILAS </v>
          </cell>
          <cell r="O988" t="str">
            <v>SANTO DOMINGO DE LOS TSHACHILAS</v>
          </cell>
        </row>
        <row r="989">
          <cell r="A989" t="str">
            <v>20003048792102</v>
          </cell>
          <cell r="B989">
            <v>489814</v>
          </cell>
          <cell r="C989" t="str">
            <v>20003048792102</v>
          </cell>
          <cell r="D989">
            <v>44929.636111111111</v>
          </cell>
          <cell r="E989" t="str">
            <v>BRELDYNG</v>
          </cell>
          <cell r="F989" t="str">
            <v>DESPACHO</v>
          </cell>
          <cell r="G989" t="str">
            <v>NORMAL</v>
          </cell>
          <cell r="H989" t="str">
            <v>MANUEL ANTONIO FERNA CULQUI CANDO</v>
          </cell>
          <cell r="I989" t="str">
            <v>1704759370</v>
          </cell>
          <cell r="J989" t="str">
            <v>GUAYAS / DURAN / ELOY ALFARO / CALLE LOJA / 220 / MANABI / CASA 2 PISOS COLOR NARANJA CON RAYAS BLANCA JUNTO A LA NOTARIA 3ERA DE DURAN</v>
          </cell>
          <cell r="K989" t="str">
            <v>0991329911-0984885601</v>
          </cell>
          <cell r="M989" t="str">
            <v>DURAN</v>
          </cell>
          <cell r="N989" t="str">
            <v xml:space="preserve"> GUAYAS </v>
          </cell>
          <cell r="O989" t="str">
            <v>DURAN</v>
          </cell>
        </row>
        <row r="990">
          <cell r="A990" t="str">
            <v>20003047285942</v>
          </cell>
          <cell r="B990">
            <v>489813</v>
          </cell>
          <cell r="C990" t="str">
            <v>20003047285942</v>
          </cell>
          <cell r="D990">
            <v>44929.636111111111</v>
          </cell>
          <cell r="E990" t="str">
            <v>BRELDYNG</v>
          </cell>
          <cell r="F990" t="str">
            <v>DESPACHO</v>
          </cell>
          <cell r="G990" t="str">
            <v>NORMAL</v>
          </cell>
          <cell r="H990" t="str">
            <v>TOMALA HOLGUIN LEONARDO DAVID</v>
          </cell>
          <cell r="I990" t="str">
            <v>929691798</v>
          </cell>
          <cell r="J990" t="str">
            <v>GUAYAS / GUAYAQUIL / PEDRO CARBO / CALLE HERIBERTH RUSA / SN / ENRIQUE MARTINEZ / CASA ESQUINERA 2 PS CLR MOSTAZA FRENTE AL INFOCENTRO</v>
          </cell>
          <cell r="K990" t="str">
            <v>981088894</v>
          </cell>
          <cell r="M990" t="str">
            <v>GUAYAQUIL</v>
          </cell>
          <cell r="N990" t="str">
            <v xml:space="preserve"> GUAYAS </v>
          </cell>
          <cell r="O990" t="str">
            <v>GUAYAQUIL</v>
          </cell>
        </row>
        <row r="991">
          <cell r="A991" t="str">
            <v>20003047352745</v>
          </cell>
          <cell r="B991">
            <v>489693</v>
          </cell>
          <cell r="C991" t="str">
            <v>20003047352745</v>
          </cell>
          <cell r="D991">
            <v>44929.577361111114</v>
          </cell>
          <cell r="E991" t="str">
            <v>CONECEL</v>
          </cell>
          <cell r="F991" t="str">
            <v>DESPACHO</v>
          </cell>
          <cell r="G991" t="str">
            <v>NORMAL</v>
          </cell>
          <cell r="H991" t="str">
            <v>ZAMBRANO BARREIRO RAMON ANTONIO</v>
          </cell>
          <cell r="I991" t="str">
            <v>1723916373</v>
          </cell>
          <cell r="J991" t="str">
            <v>AV DE LA PRENSA/ CLL EMPERADOR CARLOS Y MACHALA EN TEVCOL REF:CERCA DE BASE AEREA MARISCAL SUCRE</v>
          </cell>
          <cell r="K991" t="str">
            <v>997071758</v>
          </cell>
          <cell r="M991" t="str">
            <v>QUITO</v>
          </cell>
          <cell r="N991" t="str">
            <v xml:space="preserve">PICHINCHA </v>
          </cell>
          <cell r="O991" t="str">
            <v xml:space="preserve">QUITO </v>
          </cell>
        </row>
        <row r="992">
          <cell r="A992" t="str">
            <v>20003048729112</v>
          </cell>
          <cell r="B992">
            <v>489692</v>
          </cell>
          <cell r="C992" t="str">
            <v>20003048729112</v>
          </cell>
          <cell r="D992">
            <v>44929.577361111114</v>
          </cell>
          <cell r="E992" t="str">
            <v>CONECEL</v>
          </cell>
          <cell r="F992" t="str">
            <v>DESPACHO</v>
          </cell>
          <cell r="G992" t="str">
            <v>NORMAL</v>
          </cell>
          <cell r="H992" t="str">
            <v>GONZALEZ CANCHINGRE MICHAELL FRANCISCO</v>
          </cell>
          <cell r="I992" t="str">
            <v>1720282563</v>
          </cell>
          <cell r="J992" t="str">
            <v>LA 13 DE JUNIO Y 21 DE MARZO NºE3-256 CS 3P COLOR BLANCO REF FRENTE A LA PELUQUERIA</v>
          </cell>
          <cell r="K992" t="str">
            <v>980402352</v>
          </cell>
          <cell r="M992" t="str">
            <v>QUITO</v>
          </cell>
          <cell r="N992" t="str">
            <v>PICHINCHA</v>
          </cell>
          <cell r="O992" t="str">
            <v>QUITO</v>
          </cell>
        </row>
        <row r="993">
          <cell r="A993" t="str">
            <v>20003046046815</v>
          </cell>
          <cell r="B993">
            <v>489691</v>
          </cell>
          <cell r="C993" t="str">
            <v>20003046046815</v>
          </cell>
          <cell r="D993">
            <v>44929.577361111114</v>
          </cell>
          <cell r="E993" t="str">
            <v>CONECEL</v>
          </cell>
          <cell r="F993" t="str">
            <v>DESPACHO</v>
          </cell>
          <cell r="G993" t="str">
            <v>NORMAL</v>
          </cell>
          <cell r="H993" t="str">
            <v>JIMMY FABRICIO ORTIZ ARELLANO</v>
          </cell>
          <cell r="I993" t="str">
            <v>1709617391</v>
          </cell>
          <cell r="J993" t="str">
            <v>MANUEL DE ECHEANDIA N76-306 Y AV JUAN DE SELIS EDIF CARDENAL REF PACIFIC GYM</v>
          </cell>
          <cell r="K993" t="str">
            <v>998550640</v>
          </cell>
          <cell r="M993" t="str">
            <v>QUITO</v>
          </cell>
          <cell r="N993" t="str">
            <v>PICHINCHA</v>
          </cell>
          <cell r="O993" t="str">
            <v>QUITO</v>
          </cell>
        </row>
        <row r="994">
          <cell r="A994" t="str">
            <v>20003046612932</v>
          </cell>
          <cell r="B994">
            <v>489690</v>
          </cell>
          <cell r="C994" t="str">
            <v>20003046612932</v>
          </cell>
          <cell r="D994">
            <v>44929.577361111114</v>
          </cell>
          <cell r="E994" t="str">
            <v>CONECEL</v>
          </cell>
          <cell r="F994" t="str">
            <v>DESPACHO</v>
          </cell>
          <cell r="G994" t="str">
            <v>NORMAL</v>
          </cell>
          <cell r="H994" t="str">
            <v>CAJAS CALERO MARIA GABRIELA</v>
          </cell>
          <cell r="I994" t="str">
            <v>1720281573</v>
          </cell>
          <cell r="J994" t="str">
            <v>AV. PR TELMO PAZ Y MINO Y CLL SENIERGUES INSTITUTO GEOGRAFICO MILITAR REF SUBIDA AL HOSPITAL MILITAR</v>
          </cell>
          <cell r="K994" t="str">
            <v>995465664</v>
          </cell>
          <cell r="M994" t="str">
            <v>QUITO</v>
          </cell>
          <cell r="N994" t="str">
            <v>PICHINCHA</v>
          </cell>
          <cell r="O994" t="str">
            <v>QUITO</v>
          </cell>
        </row>
        <row r="995">
          <cell r="A995" t="str">
            <v>20003046617422</v>
          </cell>
          <cell r="B995">
            <v>489688</v>
          </cell>
          <cell r="C995" t="str">
            <v>20003046617422</v>
          </cell>
          <cell r="D995">
            <v>44929.577361111114</v>
          </cell>
          <cell r="E995" t="str">
            <v>CONECEL</v>
          </cell>
          <cell r="F995" t="str">
            <v>DESPACHO</v>
          </cell>
          <cell r="G995" t="str">
            <v>NORMAL</v>
          </cell>
          <cell r="H995" t="str">
            <v>MURGUEITIO VILLARREAL CRISTINA ALEJANDRA</v>
          </cell>
          <cell r="I995" t="str">
            <v>1715482368</v>
          </cell>
          <cell r="J995" t="str">
            <v>AV LA RABIDA N25-47 Y AV CRISTOBAL COLON EN EDIFICO SUITES LA RABIDA REFF FRTE A CAFETERIA AROMA LOJANO</v>
          </cell>
          <cell r="K995" t="str">
            <v>969093972</v>
          </cell>
          <cell r="M995" t="str">
            <v>QUITO</v>
          </cell>
          <cell r="N995" t="str">
            <v>PICHINCHA</v>
          </cell>
          <cell r="O995" t="str">
            <v>QUITO</v>
          </cell>
        </row>
        <row r="996">
          <cell r="A996" t="str">
            <v>CLDEV_SIM220185</v>
          </cell>
          <cell r="B996">
            <v>489663</v>
          </cell>
          <cell r="C996" t="str">
            <v>CLDEV_SIM220185</v>
          </cell>
          <cell r="D996">
            <v>44929.565509259257</v>
          </cell>
          <cell r="E996" t="str">
            <v>CONECEL_DOCUMENTOS</v>
          </cell>
          <cell r="F996" t="str">
            <v>DESPACHO</v>
          </cell>
          <cell r="H996" t="str">
            <v>ROLANDO MORALES / MARIA SUNTAXI</v>
          </cell>
          <cell r="J996" t="str">
            <v>CIUDADELA SANTA LEONOR MZ 6 SOLAR 17</v>
          </cell>
          <cell r="M996" t="str">
            <v xml:space="preserve"> VILLAMIL PLAYAS</v>
          </cell>
        </row>
        <row r="997">
          <cell r="A997" t="str">
            <v>CLDEV_SIM220192</v>
          </cell>
          <cell r="B997">
            <v>489662</v>
          </cell>
          <cell r="C997" t="str">
            <v>CLDEV_SIM220192</v>
          </cell>
          <cell r="D997">
            <v>44929.565208333333</v>
          </cell>
          <cell r="E997" t="str">
            <v>CONECEL_DOCUMENTOS</v>
          </cell>
          <cell r="F997" t="str">
            <v>DESPACHO</v>
          </cell>
          <cell r="H997" t="str">
            <v>CRISTIAN ZAMBRANO / CAROLINA PÉREZ</v>
          </cell>
          <cell r="J997" t="str">
            <v>AV. AMAZONAS N44-124 Y LUIS BARBERY, EDIFICIO COLOR BLANCO</v>
          </cell>
          <cell r="M997" t="str">
            <v>000001</v>
          </cell>
        </row>
        <row r="998">
          <cell r="A998" t="str">
            <v>BREDEV_000007</v>
          </cell>
          <cell r="B998">
            <v>489661</v>
          </cell>
          <cell r="C998" t="str">
            <v>BREDEV_000007</v>
          </cell>
          <cell r="D998">
            <v>44929.564791666664</v>
          </cell>
          <cell r="E998" t="str">
            <v>CONECEL_DOCUMENTOS</v>
          </cell>
          <cell r="F998" t="str">
            <v>DESPACHO</v>
          </cell>
          <cell r="H998" t="str">
            <v>LOURDES QUINTERO (BREDLYNG)</v>
          </cell>
          <cell r="J998" t="str">
            <v>OFC BRELDYNG CALLE 7MO PASAJE 37ª Y V. EMILIO ROMERO, BODEGAS DE FERRETERIA ESPINOZA, BODEGA #8 (EXACTAMENTE QUEDA EN LA JUAN TANCA MARENGO KM. 4.5 PASANDO LA COCA COLA</v>
          </cell>
          <cell r="M998" t="str">
            <v xml:space="preserve"> VILLAMIL PLAYAS</v>
          </cell>
        </row>
        <row r="999">
          <cell r="A999" t="str">
            <v>LDDGYEH0025</v>
          </cell>
          <cell r="B999">
            <v>489646</v>
          </cell>
          <cell r="C999" t="str">
            <v>LDDGYEH0025</v>
          </cell>
          <cell r="D999">
            <v>44929.531851851854</v>
          </cell>
          <cell r="E999" t="str">
            <v>CONECEL_DOCUMENTOS</v>
          </cell>
          <cell r="F999" t="str">
            <v>DESPACHO</v>
          </cell>
          <cell r="G999" t="str">
            <v>NORMAL</v>
          </cell>
          <cell r="H999" t="str">
            <v>Lourdes Quinteros/OFC BRELDYNG</v>
          </cell>
          <cell r="I999" t="str">
            <v>0</v>
          </cell>
          <cell r="J999" t="str">
            <v>OFC BRELDYNG CALLE 7MO PASAJE 37ª Y V. EMILIO ROMERO, BODEGAS DE FERRETERIA ESPINOZA, bodega #8 (exactamente queda en la Juan Tanca Marengo km. 4.5 pasando la coca cola</v>
          </cell>
          <cell r="K999" t="str">
            <v>0</v>
          </cell>
          <cell r="L999" t="str">
            <v/>
          </cell>
          <cell r="M999" t="str">
            <v>GUAYAQUIL</v>
          </cell>
          <cell r="N999" t="str">
            <v>GUAYAS</v>
          </cell>
          <cell r="O999" t="str">
            <v>GUAYAQUIL</v>
          </cell>
        </row>
        <row r="1000">
          <cell r="A1000" t="str">
            <v>LDDGYEG0045</v>
          </cell>
          <cell r="B1000">
            <v>489645</v>
          </cell>
          <cell r="C1000" t="str">
            <v>LDDGYEG0045</v>
          </cell>
          <cell r="D1000">
            <v>44929.531851851854</v>
          </cell>
          <cell r="E1000" t="str">
            <v>CONECEL_DOCUMENTOS</v>
          </cell>
          <cell r="F1000" t="str">
            <v>DESPACHO</v>
          </cell>
          <cell r="G1000" t="str">
            <v>NORMAL</v>
          </cell>
          <cell r="H1000" t="str">
            <v>GABRIELA SANDOVAL/PSG</v>
          </cell>
          <cell r="I1000" t="str">
            <v>0</v>
          </cell>
          <cell r="J1000" t="str">
            <v xml:space="preserve"> Gye:  Urdenor 2 - parque empresarial colon , edificio Coloncorp B mezanine atras de Netlife</v>
          </cell>
          <cell r="K1000" t="str">
            <v>982033756</v>
          </cell>
          <cell r="L1000" t="str">
            <v/>
          </cell>
          <cell r="M1000" t="str">
            <v>GUAYAQUIL</v>
          </cell>
          <cell r="N1000" t="str">
            <v>GUAYAS</v>
          </cell>
          <cell r="O1000" t="str">
            <v>GUAYAQUIL</v>
          </cell>
        </row>
        <row r="1001">
          <cell r="A1001" t="str">
            <v>LDDGYEF0039</v>
          </cell>
          <cell r="B1001">
            <v>489644</v>
          </cell>
          <cell r="C1001" t="str">
            <v>LDDGYEF0039</v>
          </cell>
          <cell r="D1001">
            <v>44929.531851851854</v>
          </cell>
          <cell r="E1001" t="str">
            <v>CONECEL_DOCUMENTOS</v>
          </cell>
          <cell r="F1001" t="str">
            <v>DESPACHO</v>
          </cell>
          <cell r="G1001" t="str">
            <v>NORMAL</v>
          </cell>
          <cell r="H1001" t="str">
            <v>TOMAS ANDRADE/GSO/ALG</v>
          </cell>
          <cell r="I1001" t="str">
            <v>0</v>
          </cell>
          <cell r="J1001" t="str">
            <v xml:space="preserve"> Gye:  Urdenor 2 - parque empresarial colon , edificio Coloncorp B mezanine atras de Netlife</v>
          </cell>
          <cell r="K1001" t="str">
            <v>982033756</v>
          </cell>
          <cell r="L1001" t="str">
            <v/>
          </cell>
          <cell r="M1001" t="str">
            <v>GUAYAQUIL</v>
          </cell>
          <cell r="N1001" t="str">
            <v>GUAYAS</v>
          </cell>
          <cell r="O1001" t="str">
            <v>GUAYAQUIL</v>
          </cell>
        </row>
        <row r="1002">
          <cell r="A1002" t="str">
            <v>LDDUIOE0043</v>
          </cell>
          <cell r="B1002">
            <v>489643</v>
          </cell>
          <cell r="C1002" t="str">
            <v>LDDUIOE0043</v>
          </cell>
          <cell r="D1002">
            <v>44929.531851851854</v>
          </cell>
          <cell r="E1002" t="str">
            <v>CONECEL_DOCUMENTOS</v>
          </cell>
          <cell r="F1002" t="str">
            <v>DESPACHO</v>
          </cell>
          <cell r="G1002" t="str">
            <v>NORMAL</v>
          </cell>
          <cell r="H1002" t="str">
            <v>MARIA FERNANDA MUNOZ/CANT</v>
          </cell>
          <cell r="I1002" t="str">
            <v>0</v>
          </cell>
          <cell r="J1002" t="str">
            <v xml:space="preserve">QUITO AV. 10 DE AGOSTO N34-601 Y JUAN PABLO SANZ </v>
          </cell>
          <cell r="K1002" t="str">
            <v>998118542/979067498</v>
          </cell>
          <cell r="M1002" t="str">
            <v>QUITO</v>
          </cell>
          <cell r="N1002" t="str">
            <v xml:space="preserve">PICHINCHA </v>
          </cell>
          <cell r="O1002" t="str">
            <v>QUITO</v>
          </cell>
        </row>
        <row r="1003">
          <cell r="A1003" t="str">
            <v>LDDGYEB0040</v>
          </cell>
          <cell r="B1003">
            <v>489642</v>
          </cell>
          <cell r="C1003" t="str">
            <v>LDDGYEB0040</v>
          </cell>
          <cell r="D1003">
            <v>44929.531851851854</v>
          </cell>
          <cell r="E1003" t="str">
            <v>CONECEL_DOCUMENTOS</v>
          </cell>
          <cell r="F1003" t="str">
            <v>DESPACHO</v>
          </cell>
          <cell r="G1003" t="str">
            <v>NORMAL</v>
          </cell>
          <cell r="H1003" t="str">
            <v>Stephanie Perez ACC</v>
          </cell>
          <cell r="I1003" t="str">
            <v>0</v>
          </cell>
          <cell r="J1003" t="str">
            <v>GYE - Centro Comercial Garzo centro-ACC</v>
          </cell>
          <cell r="K1003" t="str">
            <v>9399196442</v>
          </cell>
          <cell r="L1003" t="str">
            <v/>
          </cell>
          <cell r="M1003" t="str">
            <v>GUAYAQUIL</v>
          </cell>
          <cell r="N1003" t="str">
            <v>GUAYAS</v>
          </cell>
          <cell r="O1003" t="str">
            <v>GUAYAQUIL</v>
          </cell>
        </row>
        <row r="1004">
          <cell r="A1004" t="str">
            <v>LDDGYEA0039</v>
          </cell>
          <cell r="B1004">
            <v>489641</v>
          </cell>
          <cell r="C1004" t="str">
            <v>LDDGYEA0039</v>
          </cell>
          <cell r="D1004">
            <v>44929.531851851854</v>
          </cell>
          <cell r="E1004" t="str">
            <v>CONECEL_DOCUMENTOS</v>
          </cell>
          <cell r="F1004" t="str">
            <v>DESPACHO</v>
          </cell>
          <cell r="G1004" t="str">
            <v>NORMAL</v>
          </cell>
          <cell r="H1004" t="str">
            <v>Stephanie Perez ACC/Paola Loja ACC-OPE Equipos</v>
          </cell>
          <cell r="I1004" t="str">
            <v>0</v>
          </cell>
          <cell r="J1004" t="str">
            <v>GYE - Centro Comercial Garzo centro-ACC/REGULARIZACIONES</v>
          </cell>
          <cell r="K1004" t="str">
            <v>993393277</v>
          </cell>
          <cell r="L1004" t="str">
            <v/>
          </cell>
          <cell r="M1004" t="str">
            <v>GUAYAQUIL</v>
          </cell>
          <cell r="N1004" t="str">
            <v>GUAYAS</v>
          </cell>
          <cell r="O1004" t="str">
            <v>GUAYAQUIL</v>
          </cell>
        </row>
        <row r="1005">
          <cell r="A1005" t="str">
            <v>20003051436431</v>
          </cell>
          <cell r="B1005">
            <v>489637</v>
          </cell>
          <cell r="C1005" t="str">
            <v>20003051436431</v>
          </cell>
          <cell r="D1005">
            <v>44929.510810185187</v>
          </cell>
          <cell r="E1005" t="str">
            <v>CONECEL</v>
          </cell>
          <cell r="F1005" t="str">
            <v>DESPACHO</v>
          </cell>
          <cell r="G1005" t="str">
            <v>NORMAL</v>
          </cell>
          <cell r="H1005" t="str">
            <v xml:space="preserve">ROBINSON VINICIO CARRASCO VALENCIA / </v>
          </cell>
          <cell r="I1005" t="str">
            <v>1804931010</v>
          </cell>
          <cell r="J1005" t="str">
            <v>AV PASTEUR Y ABDON CALDERON EN UNA CASA COLOR DURAZNO JUNTO A LA FUNERARIA HIDALGO FRENTE AL HOSPITAL REGIONAL DE AMBATO, AMBATO</v>
          </cell>
          <cell r="K1005" t="str">
            <v>999096853 /  983888498</v>
          </cell>
          <cell r="L1005" t="str">
            <v/>
          </cell>
          <cell r="M1005" t="str">
            <v>AMBATO</v>
          </cell>
          <cell r="N1005" t="str">
            <v>TUNGURAHUA</v>
          </cell>
          <cell r="O1005" t="str">
            <v>AMBATO</v>
          </cell>
        </row>
        <row r="1006">
          <cell r="A1006" t="str">
            <v>20003046667214</v>
          </cell>
          <cell r="B1006">
            <v>489636</v>
          </cell>
          <cell r="C1006" t="str">
            <v>20003046667214</v>
          </cell>
          <cell r="D1006">
            <v>44929.510810185187</v>
          </cell>
          <cell r="E1006" t="str">
            <v>CONECEL</v>
          </cell>
          <cell r="F1006" t="str">
            <v>DESPACHO</v>
          </cell>
          <cell r="G1006" t="str">
            <v>NORMAL</v>
          </cell>
          <cell r="H1006" t="str">
            <v xml:space="preserve">JENI MARGOTH REVELO MORENO / </v>
          </cell>
          <cell r="I1006" t="str">
            <v>401284153</v>
          </cell>
          <cell r="J1006" t="str">
            <v>CALLE ROBERTO SIERRA Y CALDERON EN LA CAFETERIA CREPES DESBONBONS A 1CDRA DE LA ESCUELA SAN ANTONIO DE PADUA, TULCAN</v>
          </cell>
          <cell r="K1006" t="str">
            <v>983481321 /  298424996</v>
          </cell>
          <cell r="L1006" t="str">
            <v/>
          </cell>
          <cell r="M1006" t="str">
            <v>TULCAN</v>
          </cell>
          <cell r="N1006" t="str">
            <v>CARCHI</v>
          </cell>
          <cell r="O1006" t="str">
            <v>TULCAN</v>
          </cell>
        </row>
        <row r="1007">
          <cell r="A1007" t="str">
            <v>20003051504415</v>
          </cell>
          <cell r="B1007">
            <v>489635</v>
          </cell>
          <cell r="C1007" t="str">
            <v>20003051504415</v>
          </cell>
          <cell r="D1007">
            <v>44929.510810185187</v>
          </cell>
          <cell r="E1007" t="str">
            <v>CONECEL</v>
          </cell>
          <cell r="F1007" t="str">
            <v>DESPACHO</v>
          </cell>
          <cell r="G1007" t="str">
            <v>NORMAL</v>
          </cell>
          <cell r="H1007" t="str">
            <v xml:space="preserve">JUAN RUBEN GUAYCHA AYALA / </v>
          </cell>
          <cell r="I1007" t="str">
            <v>702598764</v>
          </cell>
          <cell r="J1007" t="str">
            <v>GENERAL PAEZ N406 ENTRE JUNIN Y PICHINCHA CASA DE 3 PISOS COLOR BELL DIAG DIPENSAL JOSBEL A UNA CUADRA Y MEDIA ENTRE ESCUELA MARIA MATOBELLE, MACHALA</v>
          </cell>
          <cell r="K1007" t="str">
            <v>996588374 /  996599092</v>
          </cell>
          <cell r="M1007" t="str">
            <v>MACHALA</v>
          </cell>
          <cell r="N1007" t="str">
            <v>ELORO</v>
          </cell>
          <cell r="O1007" t="str">
            <v>MACHALA</v>
          </cell>
        </row>
        <row r="1008">
          <cell r="A1008" t="str">
            <v>20003051460427</v>
          </cell>
          <cell r="B1008">
            <v>489634</v>
          </cell>
          <cell r="C1008" t="str">
            <v>20003051460427</v>
          </cell>
          <cell r="D1008">
            <v>44929.510810185187</v>
          </cell>
          <cell r="E1008" t="str">
            <v>CONECEL</v>
          </cell>
          <cell r="F1008" t="str">
            <v>DESPACHO</v>
          </cell>
          <cell r="G1008" t="str">
            <v>NORMAL</v>
          </cell>
          <cell r="H1008" t="str">
            <v xml:space="preserve">JEAN CARLOS BRAVO VALENCIA / </v>
          </cell>
          <cell r="I1008" t="str">
            <v>1313076521</v>
          </cell>
          <cell r="J1008" t="str">
            <v>BARRIO LOS NARDOS CALLE 26 DE SEPTIEMBRE Y 25 DE JUNIO CASA DE DOS PISOS DE CERAMICA DIAGONAL AL CENTRO NATURISTA DE TERAPIA GALARZA, PORTOVIEJO</v>
          </cell>
          <cell r="K1008" t="str">
            <v xml:space="preserve">999713555 /  </v>
          </cell>
          <cell r="L1008" t="str">
            <v/>
          </cell>
          <cell r="M1008" t="str">
            <v>PORTOVIEJO</v>
          </cell>
          <cell r="N1008" t="str">
            <v>MANABI</v>
          </cell>
          <cell r="O1008" t="str">
            <v>PORTOVIEJO</v>
          </cell>
        </row>
        <row r="1009">
          <cell r="A1009" t="str">
            <v>20003051448544</v>
          </cell>
          <cell r="B1009">
            <v>489633</v>
          </cell>
          <cell r="C1009" t="str">
            <v>20003051448544</v>
          </cell>
          <cell r="D1009">
            <v>44929.510810185187</v>
          </cell>
          <cell r="E1009" t="str">
            <v>CONECEL</v>
          </cell>
          <cell r="F1009" t="str">
            <v>DESPACHO</v>
          </cell>
          <cell r="G1009" t="str">
            <v>NORMAL</v>
          </cell>
          <cell r="H1009" t="str">
            <v xml:space="preserve">CHRISTIAN SEBASTIAN BERMEO VALENCIA / </v>
          </cell>
          <cell r="I1009" t="str">
            <v>107163693</v>
          </cell>
          <cell r="J1009" t="str">
            <v>AV PUMAPUNGO ENTRE CALLE ROMULO GALLEHGOS Y JOSE RIVERA EN EL CONSULTORIO ODONTOLOGICO SOLIDENTAL JUNTO MUEBLERIA FRENTE A LA ORILLA DEL RIO TOMEBAMBA, CUENCA</v>
          </cell>
          <cell r="K1009" t="str">
            <v>998489325 /  960850506</v>
          </cell>
          <cell r="M1009" t="str">
            <v>CUENCA</v>
          </cell>
          <cell r="N1009" t="str">
            <v>AZUAY</v>
          </cell>
          <cell r="O1009" t="str">
            <v>CUENCA</v>
          </cell>
        </row>
        <row r="1010">
          <cell r="A1010" t="str">
            <v>20003051458498</v>
          </cell>
          <cell r="B1010">
            <v>489632</v>
          </cell>
          <cell r="C1010" t="str">
            <v>20003051458498</v>
          </cell>
          <cell r="D1010">
            <v>44929.510810185187</v>
          </cell>
          <cell r="E1010" t="str">
            <v>CONECEL</v>
          </cell>
          <cell r="F1010" t="str">
            <v>DESPACHO</v>
          </cell>
          <cell r="G1010" t="str">
            <v>NORMAL</v>
          </cell>
          <cell r="H1010" t="str">
            <v xml:space="preserve">JEREMY EDUARDO HIDALGO PROANO / </v>
          </cell>
          <cell r="I1010" t="str">
            <v>1725618688</v>
          </cell>
          <cell r="J1010" t="str">
            <v>Avenida Eloy Alfaro &amp; De los Juncos/RECIBEN EN EL CONJUNTO SAN JOSE OBRERO ATRAS DE FERRETERIA LAS MENITAS, QUITO</v>
          </cell>
          <cell r="K1010" t="str">
            <v xml:space="preserve">979186497 /  </v>
          </cell>
          <cell r="L1010" t="str">
            <v/>
          </cell>
          <cell r="M1010" t="str">
            <v>QUITO</v>
          </cell>
          <cell r="N1010" t="str">
            <v>PICHINCHA</v>
          </cell>
          <cell r="O1010" t="str">
            <v>QUITO</v>
          </cell>
        </row>
        <row r="1011">
          <cell r="A1011" t="str">
            <v>20003049108301</v>
          </cell>
          <cell r="B1011">
            <v>489631</v>
          </cell>
          <cell r="C1011" t="str">
            <v>20003049108301</v>
          </cell>
          <cell r="D1011">
            <v>44929.510810185187</v>
          </cell>
          <cell r="E1011" t="str">
            <v>CONECEL</v>
          </cell>
          <cell r="F1011" t="str">
            <v>DESPACHO</v>
          </cell>
          <cell r="G1011" t="str">
            <v>NORMAL</v>
          </cell>
          <cell r="H1011" t="str">
            <v xml:space="preserve">PAMELA NAYELY ZAMBRANO CEDENO / </v>
          </cell>
          <cell r="I1011" t="str">
            <v>1315962678</v>
          </cell>
          <cell r="J1011" t="str">
            <v>CALLE 23 ENTRE CESAR CANTOS Y CALLE H CASA DE UN PISO COLOR MOSTAZA A DOS CUADRAS DE LA DESPENSA TUTI DE PROANO, MANTA</v>
          </cell>
          <cell r="K1011" t="str">
            <v xml:space="preserve">984780051 /  </v>
          </cell>
          <cell r="L1011" t="str">
            <v/>
          </cell>
          <cell r="M1011" t="str">
            <v>MANTA</v>
          </cell>
          <cell r="N1011" t="str">
            <v>MANABI</v>
          </cell>
          <cell r="O1011" t="str">
            <v>MANTA</v>
          </cell>
        </row>
        <row r="1012">
          <cell r="A1012" t="str">
            <v>20003047446517</v>
          </cell>
          <cell r="B1012">
            <v>489630</v>
          </cell>
          <cell r="C1012" t="str">
            <v>20003047446517</v>
          </cell>
          <cell r="D1012">
            <v>44929.510810185187</v>
          </cell>
          <cell r="E1012" t="str">
            <v>CONECEL</v>
          </cell>
          <cell r="F1012" t="str">
            <v>DESPACHO</v>
          </cell>
          <cell r="G1012" t="str">
            <v>NORMAL</v>
          </cell>
          <cell r="H1012" t="str">
            <v xml:space="preserve">BLANCA CONSUELO CONDE HERRERA / </v>
          </cell>
          <cell r="I1012" t="str">
            <v>1716354418</v>
          </cell>
          <cell r="J1012" t="str">
            <v>CIUDAD BICENTENARIO CALLE UNIDAD NACIONAL Y CALLE 9 EN LA PLANTA ELECTRICA DE LUZ EN UNA CASA DE UN PISO CON PUERTA CAFE, QUITO</v>
          </cell>
          <cell r="K1012" t="str">
            <v xml:space="preserve">993527273 /  </v>
          </cell>
          <cell r="M1012" t="str">
            <v>QUITO</v>
          </cell>
          <cell r="N1012" t="str">
            <v>PICHINCHA</v>
          </cell>
          <cell r="O1012" t="str">
            <v>QUITO</v>
          </cell>
        </row>
        <row r="1013">
          <cell r="A1013" t="str">
            <v>20003048933892</v>
          </cell>
          <cell r="B1013">
            <v>489629</v>
          </cell>
          <cell r="C1013" t="str">
            <v>20003048933892</v>
          </cell>
          <cell r="D1013">
            <v>44929.510810185187</v>
          </cell>
          <cell r="E1013" t="str">
            <v>CONECEL</v>
          </cell>
          <cell r="F1013" t="str">
            <v>DESPACHO</v>
          </cell>
          <cell r="G1013" t="str">
            <v>NORMAL</v>
          </cell>
          <cell r="H1013" t="str">
            <v xml:space="preserve">YUDY MARIA ORELLANA PACHECO / </v>
          </cell>
          <cell r="I1013" t="str">
            <v>1500705056</v>
          </cell>
          <cell r="J1013" t="str">
            <v>CALLE GERARDO REYCHELL OE1-39 Y ALONSO DE LA FUENTE BARRIO CLEMENTE BALLEN CASA DE 3 PISOS COLOR PALO DE ROSA DIAGONAL AL GARAGE TRANS ECUADOR, QUITO</v>
          </cell>
          <cell r="K1013" t="str">
            <v xml:space="preserve">984674870 /  </v>
          </cell>
          <cell r="L1013" t="str">
            <v/>
          </cell>
          <cell r="M1013" t="str">
            <v>QUITO</v>
          </cell>
          <cell r="N1013" t="str">
            <v>PICHINCHA</v>
          </cell>
          <cell r="O1013" t="str">
            <v>QUITO</v>
          </cell>
        </row>
        <row r="1014">
          <cell r="A1014" t="str">
            <v>20003049462839</v>
          </cell>
          <cell r="B1014">
            <v>489628</v>
          </cell>
          <cell r="C1014" t="str">
            <v>20003049462839</v>
          </cell>
          <cell r="D1014">
            <v>44929.510810185187</v>
          </cell>
          <cell r="E1014" t="str">
            <v>CONECEL</v>
          </cell>
          <cell r="F1014" t="str">
            <v>DESPACHO</v>
          </cell>
          <cell r="G1014" t="str">
            <v>NORMAL</v>
          </cell>
          <cell r="H1014" t="str">
            <v xml:space="preserve">YUDY MARIA ORELLANA PACHECO / </v>
          </cell>
          <cell r="I1014" t="str">
            <v>1500705056</v>
          </cell>
          <cell r="J1014" t="str">
            <v>CALLE GERARDO REYCHELL OE1-39 Y ALONSO DE LA FUENTE BARRIO CLEMENTE BALLEN CASA DE 3 PISOS COLOR PALO DE ROSA DIAGONAL AL GARAGE TRANS ECUADOR, QUITO</v>
          </cell>
          <cell r="K1014" t="str">
            <v xml:space="preserve">984674870 /  </v>
          </cell>
          <cell r="L1014" t="str">
            <v/>
          </cell>
          <cell r="M1014" t="str">
            <v>QUITO</v>
          </cell>
          <cell r="N1014" t="str">
            <v>PICHINCHA</v>
          </cell>
          <cell r="O1014" t="str">
            <v>QUITO</v>
          </cell>
        </row>
        <row r="1015">
          <cell r="A1015" t="str">
            <v>20003051497364</v>
          </cell>
          <cell r="B1015">
            <v>489627</v>
          </cell>
          <cell r="C1015" t="str">
            <v>20003051497364</v>
          </cell>
          <cell r="D1015">
            <v>44929.510810185187</v>
          </cell>
          <cell r="E1015" t="str">
            <v>CONECEL</v>
          </cell>
          <cell r="F1015" t="str">
            <v>DESPACHO</v>
          </cell>
          <cell r="G1015" t="str">
            <v>NORMAL</v>
          </cell>
          <cell r="H1015" t="str">
            <v xml:space="preserve">PRISCILA ANDREA BOLAGAY LARREA / </v>
          </cell>
          <cell r="I1015" t="str">
            <v>604399980</v>
          </cell>
          <cell r="J1015" t="str">
            <v>PANAMERICANA SUR KM 1 1/2 AV.PEDRO VICENTE / ENTRADA.1 ESPOCH REF.ESCUELA SUPERIOR POLITECNICA DE CHIMBORAZO, RIOBAMBA</v>
          </cell>
          <cell r="K1015" t="str">
            <v xml:space="preserve">984377338 /  </v>
          </cell>
          <cell r="L1015" t="str">
            <v/>
          </cell>
          <cell r="M1015" t="str">
            <v>RIOBAMBA</v>
          </cell>
          <cell r="N1015" t="str">
            <v>CHIMBORAZO</v>
          </cell>
          <cell r="O1015" t="str">
            <v>RIOBAMBA</v>
          </cell>
        </row>
        <row r="1016">
          <cell r="A1016" t="str">
            <v>20003046608030</v>
          </cell>
          <cell r="B1016">
            <v>489626</v>
          </cell>
          <cell r="C1016" t="str">
            <v>20003046608030</v>
          </cell>
          <cell r="D1016">
            <v>44929.510810185187</v>
          </cell>
          <cell r="E1016" t="str">
            <v>CONECEL</v>
          </cell>
          <cell r="F1016" t="str">
            <v>DESPACHO</v>
          </cell>
          <cell r="G1016" t="str">
            <v>NORMAL</v>
          </cell>
          <cell r="H1016" t="str">
            <v xml:space="preserve">MANUEL GUILLERMO CANDO VILLA / </v>
          </cell>
          <cell r="I1016" t="str">
            <v>104375399</v>
          </cell>
          <cell r="J1016" t="str">
            <v>VIA GUALACEO KM 13 EN UNA CASA DE DOS PISOS COLOR BLANCO A UNA CUADRA DE LA HOSTERIA ARHAN, GUALACEO</v>
          </cell>
          <cell r="K1016" t="str">
            <v xml:space="preserve">963060960 /  </v>
          </cell>
          <cell r="M1016" t="str">
            <v>GUALACEO</v>
          </cell>
          <cell r="N1016" t="str">
            <v>AZUAY</v>
          </cell>
          <cell r="O1016" t="str">
            <v>GUALACEO</v>
          </cell>
        </row>
        <row r="1017">
          <cell r="A1017" t="str">
            <v>20003049248834</v>
          </cell>
          <cell r="B1017">
            <v>489625</v>
          </cell>
          <cell r="C1017" t="str">
            <v>20003049248834</v>
          </cell>
          <cell r="D1017">
            <v>44929.510810185187</v>
          </cell>
          <cell r="E1017" t="str">
            <v>CONECEL</v>
          </cell>
          <cell r="F1017" t="str">
            <v>DESPACHO</v>
          </cell>
          <cell r="G1017" t="str">
            <v>NORMAL</v>
          </cell>
          <cell r="H1017" t="str">
            <v xml:space="preserve">MILENA JAVIERA DELGADO MURILLO / </v>
          </cell>
          <cell r="I1017" t="str">
            <v>953502556</v>
          </cell>
          <cell r="J1017" t="str">
            <v>CALLE EL ORO Y LOS RIOS SL 1808 CASA 1 PISO DEBAJO RESTAURAMNTE LOCAL COMERCIAL CON CARPA ROJO DIAGONAL POLLO ESQUINERO DE ALEX, GUAYAQUIL</v>
          </cell>
          <cell r="K1017" t="str">
            <v xml:space="preserve">997673200 /  </v>
          </cell>
          <cell r="M1017" t="str">
            <v>GUAYAQUIL</v>
          </cell>
          <cell r="N1017" t="str">
            <v>GUAYAS</v>
          </cell>
          <cell r="O1017" t="str">
            <v>GUAYAQUIL</v>
          </cell>
        </row>
        <row r="1018">
          <cell r="A1018" t="str">
            <v>20003051488442</v>
          </cell>
          <cell r="B1018">
            <v>489640</v>
          </cell>
          <cell r="C1018" t="str">
            <v>20003051488442</v>
          </cell>
          <cell r="D1018">
            <v>44929.510810185187</v>
          </cell>
          <cell r="E1018" t="str">
            <v>CONECEL</v>
          </cell>
          <cell r="F1018" t="str">
            <v>DESPACHO</v>
          </cell>
          <cell r="G1018" t="str">
            <v>NORMAL</v>
          </cell>
          <cell r="H1018" t="str">
            <v>MARIA DEL CISNE PINEDA REYES / GUAYCHA AYALA JUAN RUBEN</v>
          </cell>
          <cell r="I1018" t="str">
            <v>1900444058</v>
          </cell>
          <cell r="J1018" t="str">
            <v>AV GENERAL PAEZ N406 ENTRE JUNIN Y PICHINCHA CASA DE 3 PISOS COLOR BEIGE DIAGONAL A LA DESPENSA JOSBELL A UNA CUADRA DE LA ESCUELA MATOVELLE, MACHALA</v>
          </cell>
          <cell r="K1018" t="str">
            <v>996599092 /  983024658</v>
          </cell>
          <cell r="M1018" t="str">
            <v>MACHALA</v>
          </cell>
          <cell r="N1018" t="str">
            <v>ELORO</v>
          </cell>
          <cell r="O1018" t="str">
            <v>MACHALA</v>
          </cell>
        </row>
        <row r="1019">
          <cell r="A1019" t="str">
            <v>20003051523769</v>
          </cell>
          <cell r="B1019">
            <v>489639</v>
          </cell>
          <cell r="C1019" t="str">
            <v>20003051523769</v>
          </cell>
          <cell r="D1019">
            <v>44929.510810185187</v>
          </cell>
          <cell r="E1019" t="str">
            <v>CONECEL</v>
          </cell>
          <cell r="F1019" t="str">
            <v>DESPACHO</v>
          </cell>
          <cell r="G1019" t="str">
            <v>NORMAL</v>
          </cell>
          <cell r="H1019" t="str">
            <v xml:space="preserve">JORGE LUIS ENRIQUEZ IBARRA / </v>
          </cell>
          <cell r="I1019" t="str">
            <v>401705843</v>
          </cell>
          <cell r="J1019" t="str">
            <v>AV DE LOS SHYRIS 36.120 SUECIA,FRENTE PARQUE LA CAROLINA, EDIFICIO AL VOPARQUE, QUITO</v>
          </cell>
          <cell r="K1019" t="str">
            <v>987070847 /  992576257</v>
          </cell>
          <cell r="L1019" t="str">
            <v/>
          </cell>
          <cell r="M1019" t="str">
            <v>QUITO</v>
          </cell>
          <cell r="N1019" t="str">
            <v>PICHINCHA</v>
          </cell>
          <cell r="O1019" t="str">
            <v>QUITO</v>
          </cell>
        </row>
        <row r="1020">
          <cell r="A1020" t="str">
            <v>20003051460617</v>
          </cell>
          <cell r="B1020">
            <v>489638</v>
          </cell>
          <cell r="C1020" t="str">
            <v>20003051460617</v>
          </cell>
          <cell r="D1020">
            <v>44929.510810185187</v>
          </cell>
          <cell r="E1020" t="str">
            <v>CONECEL</v>
          </cell>
          <cell r="F1020" t="str">
            <v>DESPACHO</v>
          </cell>
          <cell r="G1020" t="str">
            <v>NORMAL</v>
          </cell>
          <cell r="H1020" t="str">
            <v xml:space="preserve">LUIS ALVARO ALPALA ALPALA / </v>
          </cell>
          <cell r="I1020" t="str">
            <v>1718746827</v>
          </cell>
          <cell r="J1020" t="str">
            <v>CALLE BENALCAZAR Y CALLE GARCIA MORENO EN EL PARQUE CENTRAL DE CONOCOTO EMPRESA ELECTRICA DE CONOCOTO/, QUITO</v>
          </cell>
          <cell r="K1020" t="str">
            <v xml:space="preserve">962784931 /  </v>
          </cell>
          <cell r="L1020" t="str">
            <v/>
          </cell>
          <cell r="M1020" t="str">
            <v>QUITO</v>
          </cell>
          <cell r="N1020" t="str">
            <v>PICHINCHA</v>
          </cell>
          <cell r="O1020" t="str">
            <v>QUITO</v>
          </cell>
        </row>
        <row r="1021">
          <cell r="A1021" t="str">
            <v>20003047406398</v>
          </cell>
          <cell r="B1021">
            <v>489605</v>
          </cell>
          <cell r="C1021" t="str">
            <v>20003047406398</v>
          </cell>
          <cell r="D1021">
            <v>44929.510798611111</v>
          </cell>
          <cell r="E1021" t="str">
            <v>CONECEL</v>
          </cell>
          <cell r="F1021" t="str">
            <v>DESPACHO</v>
          </cell>
          <cell r="G1021" t="str">
            <v>NORMAL</v>
          </cell>
          <cell r="H1021" t="str">
            <v xml:space="preserve">RICARDO ARCADIO COTTO MONTOYA / </v>
          </cell>
          <cell r="I1021" t="str">
            <v>1707579015</v>
          </cell>
          <cell r="J1021" t="str">
            <v>CALLE CARLOS MANCHENO OE6.285 CASA AMARILLA CON FRANJAS ROJAS DE DOS PISOS FRENTE A LA FERRETERIA ORQUESTA COTOPAXI, QUITO</v>
          </cell>
          <cell r="K1021" t="str">
            <v xml:space="preserve">986870794 /  </v>
          </cell>
          <cell r="M1021" t="str">
            <v>QUITO</v>
          </cell>
          <cell r="N1021" t="str">
            <v>PICHINCHA</v>
          </cell>
          <cell r="O1021" t="str">
            <v>QUITO</v>
          </cell>
        </row>
        <row r="1022">
          <cell r="A1022" t="str">
            <v>20003044745330</v>
          </cell>
          <cell r="B1022">
            <v>489604</v>
          </cell>
          <cell r="C1022" t="str">
            <v>20003044745330</v>
          </cell>
          <cell r="D1022">
            <v>44929.510798611111</v>
          </cell>
          <cell r="E1022" t="str">
            <v>CONECEL</v>
          </cell>
          <cell r="F1022" t="str">
            <v>DESPACHO</v>
          </cell>
          <cell r="G1022" t="str">
            <v>NORMAL</v>
          </cell>
          <cell r="H1022" t="str">
            <v xml:space="preserve">OLGA LIZZETTE OLMEDO CUERO / </v>
          </cell>
          <cell r="I1022" t="str">
            <v>919366690</v>
          </cell>
          <cell r="J1022" t="str">
            <v>CALLE 16 ENTRE MOCACHE Y BUENA FE EN LA IGLESIA DEL BUEN SAMARITANO CASA DE DOS PISOS COLOR BLANCO CON AMARILLO, GUAYAQUIL</v>
          </cell>
          <cell r="K1022" t="str">
            <v xml:space="preserve">984332395 /  </v>
          </cell>
          <cell r="M1022" t="str">
            <v>GUAYAQUIL</v>
          </cell>
          <cell r="N1022" t="str">
            <v>GUAYAS</v>
          </cell>
          <cell r="O1022" t="str">
            <v>GUAYAQUIL</v>
          </cell>
        </row>
        <row r="1023">
          <cell r="A1023" t="str">
            <v>20003046627106</v>
          </cell>
          <cell r="B1023">
            <v>489603</v>
          </cell>
          <cell r="C1023" t="str">
            <v>20003046627106</v>
          </cell>
          <cell r="D1023">
            <v>44929.510798611111</v>
          </cell>
          <cell r="E1023" t="str">
            <v>CONECEL</v>
          </cell>
          <cell r="F1023" t="str">
            <v>DESPACHO</v>
          </cell>
          <cell r="G1023" t="str">
            <v>NORMAL</v>
          </cell>
          <cell r="H1023" t="str">
            <v xml:space="preserve">LEONCIO PASCUAL CEVALLOS RODRIGUEZ / </v>
          </cell>
          <cell r="I1023" t="str">
            <v>1709223158</v>
          </cell>
          <cell r="J1023" t="str">
            <v>AV MARISCAL SUCRE Y MORAN VALVERDE EN EL CONJUNTO CHILLOGALLO BLOQUE 50 DPTO 1A DIAGONAL A LA PARADA DEL METRO DEL SECTOR EL CABALLITO, QUITO</v>
          </cell>
          <cell r="K1023" t="str">
            <v xml:space="preserve">968076884 /  </v>
          </cell>
          <cell r="L1023" t="str">
            <v/>
          </cell>
          <cell r="M1023" t="str">
            <v>QUITO</v>
          </cell>
          <cell r="N1023" t="str">
            <v>PICHINCHA</v>
          </cell>
          <cell r="O1023" t="str">
            <v>QUITO</v>
          </cell>
        </row>
        <row r="1024">
          <cell r="A1024" t="str">
            <v>20003046618368</v>
          </cell>
          <cell r="B1024">
            <v>489602</v>
          </cell>
          <cell r="C1024" t="str">
            <v>20003046618368</v>
          </cell>
          <cell r="D1024">
            <v>44929.510798611111</v>
          </cell>
          <cell r="E1024" t="str">
            <v>CONECEL</v>
          </cell>
          <cell r="F1024" t="str">
            <v>DESPACHO</v>
          </cell>
          <cell r="G1024" t="str">
            <v>NORMAL</v>
          </cell>
          <cell r="H1024" t="str">
            <v xml:space="preserve">SANTIAGO ALEJANDRO RODRIGUEZ MOSCOSO / </v>
          </cell>
          <cell r="I1024" t="str">
            <v>1753120979</v>
          </cell>
          <cell r="J1024" t="str">
            <v>BARIO UNION NACIONAL CALLE ORALABAL Y JOSE PAREDES N45-18 EN UN EDIFICIO DE 4 PISOS COLOR BLANCO DIAGONAL AL PARQUE DE LA UNION NACIONAL, QUITO</v>
          </cell>
          <cell r="K1024" t="str">
            <v>96708668 /  980601481</v>
          </cell>
          <cell r="L1024" t="str">
            <v/>
          </cell>
          <cell r="M1024" t="str">
            <v>QUITO</v>
          </cell>
          <cell r="N1024" t="str">
            <v>PICHINCHA</v>
          </cell>
          <cell r="O1024" t="str">
            <v>QUITO</v>
          </cell>
        </row>
        <row r="1025">
          <cell r="A1025" t="str">
            <v>20002971925049</v>
          </cell>
          <cell r="B1025">
            <v>489601</v>
          </cell>
          <cell r="C1025" t="str">
            <v>20002971925049</v>
          </cell>
          <cell r="D1025">
            <v>44929.510798611111</v>
          </cell>
          <cell r="E1025" t="str">
            <v>CONECEL</v>
          </cell>
          <cell r="F1025" t="str">
            <v>DESPACHO</v>
          </cell>
          <cell r="G1025" t="str">
            <v>NORMAL</v>
          </cell>
          <cell r="H1025" t="str">
            <v xml:space="preserve">JERRY LEONARDO NOGUERA MARCILLO / </v>
          </cell>
          <cell r="I1025" t="str">
            <v>1727423483</v>
          </cell>
          <cell r="J1025" t="str">
            <v>CALLE APOSTOL SANTIAGO Y FLORENCIO ESPINOZA EN EL GOBIERNO AUTONOMO DESENTRALIZADO DE PUEMBO EN LA PUERTA PRINCIPAL, QUITO</v>
          </cell>
          <cell r="K1025" t="str">
            <v xml:space="preserve">983267662 /  </v>
          </cell>
          <cell r="M1025" t="str">
            <v>QUITO</v>
          </cell>
          <cell r="N1025" t="str">
            <v>PICHINCHA</v>
          </cell>
          <cell r="O1025" t="str">
            <v>QUITO</v>
          </cell>
        </row>
        <row r="1026">
          <cell r="A1026" t="str">
            <v>20003046607005</v>
          </cell>
          <cell r="B1026">
            <v>489600</v>
          </cell>
          <cell r="C1026" t="str">
            <v>20003046607005</v>
          </cell>
          <cell r="D1026">
            <v>44929.510798611111</v>
          </cell>
          <cell r="E1026" t="str">
            <v>CONECEL</v>
          </cell>
          <cell r="F1026" t="str">
            <v>DESPACHO</v>
          </cell>
          <cell r="G1026" t="str">
            <v>NORMAL</v>
          </cell>
          <cell r="H1026" t="str">
            <v xml:space="preserve">ADRIANA BETZABETH OLAYA OCHOA / </v>
          </cell>
          <cell r="I1026" t="str">
            <v>953629672</v>
          </cell>
          <cell r="J1026" t="str">
            <v>HUANCAVILCA ENTRE GUERRERO MARTINES Y NICOLAS SEGOVIA/CS MELON Y LADRILLO VISTO HAY UN LOCAL DE RESPUESTOS 2 PISOS/JUNTO A LA ASEGURADORA CON PORTON VERDE, GUAYAQUIL</v>
          </cell>
          <cell r="K1026" t="str">
            <v>960263423 /  999229389</v>
          </cell>
          <cell r="M1026" t="str">
            <v>GUAYAQUIL</v>
          </cell>
          <cell r="N1026" t="str">
            <v>GUAYAS</v>
          </cell>
          <cell r="O1026" t="str">
            <v>GUAYAQUIL</v>
          </cell>
        </row>
        <row r="1027">
          <cell r="A1027" t="str">
            <v>20003046117501</v>
          </cell>
          <cell r="B1027">
            <v>489599</v>
          </cell>
          <cell r="C1027" t="str">
            <v>20003046117501</v>
          </cell>
          <cell r="D1027">
            <v>44929.510798611111</v>
          </cell>
          <cell r="E1027" t="str">
            <v>CONECEL</v>
          </cell>
          <cell r="F1027" t="str">
            <v>DESPACHO</v>
          </cell>
          <cell r="G1027" t="str">
            <v>NORMAL</v>
          </cell>
          <cell r="H1027" t="str">
            <v xml:space="preserve">MAYRA DORIS FLORES BRAVO / </v>
          </cell>
          <cell r="I1027" t="str">
            <v>1205916818</v>
          </cell>
          <cell r="J1027" t="str">
            <v>NUEVA KENNNEDY/CALLE OCTAVA ESTE 103 CALLE E COLOR DURASZNO CON VERDE SEGUNDO PISO FRENTE EL PARQUE LA KENNEDY, GUAYAQUIL</v>
          </cell>
          <cell r="K1027" t="str">
            <v xml:space="preserve">961063248 /  </v>
          </cell>
          <cell r="M1027" t="str">
            <v>GUAYAQUIL</v>
          </cell>
          <cell r="N1027" t="str">
            <v>GUAYAS</v>
          </cell>
          <cell r="O1027" t="str">
            <v>GUAYAQUIL</v>
          </cell>
        </row>
        <row r="1028">
          <cell r="A1028" t="str">
            <v>20003046143502</v>
          </cell>
          <cell r="B1028">
            <v>489598</v>
          </cell>
          <cell r="C1028" t="str">
            <v>20003046143502</v>
          </cell>
          <cell r="D1028">
            <v>44929.510798611111</v>
          </cell>
          <cell r="E1028" t="str">
            <v>CONECEL</v>
          </cell>
          <cell r="F1028" t="str">
            <v>DESPACHO</v>
          </cell>
          <cell r="G1028" t="str">
            <v>NORMAL</v>
          </cell>
          <cell r="H1028" t="str">
            <v xml:space="preserve">NILSA DEL VALLE GONZALEZ CAMPOS / </v>
          </cell>
          <cell r="I1028" t="str">
            <v>962957312</v>
          </cell>
          <cell r="J1028" t="str">
            <v>VILLAMARINA/CALLE 36 Y CALLE CQ/2 PISOS CREMA FRENTE A ESCUELA VILLAMARINA CERCA DE PICADITAS SAN PEDRO, MANTA</v>
          </cell>
          <cell r="K1028" t="str">
            <v>987198146 /  963197620/0969828408</v>
          </cell>
          <cell r="L1028" t="str">
            <v/>
          </cell>
          <cell r="M1028" t="str">
            <v>MANTA</v>
          </cell>
          <cell r="N1028" t="str">
            <v>MANABI</v>
          </cell>
          <cell r="O1028" t="str">
            <v>MANTA</v>
          </cell>
        </row>
        <row r="1029">
          <cell r="A1029" t="str">
            <v>20003046046852</v>
          </cell>
          <cell r="B1029">
            <v>489597</v>
          </cell>
          <cell r="C1029" t="str">
            <v>20003046046852</v>
          </cell>
          <cell r="D1029">
            <v>44929.510798611111</v>
          </cell>
          <cell r="E1029" t="str">
            <v>CONECEL</v>
          </cell>
          <cell r="F1029" t="str">
            <v>DESPACHO</v>
          </cell>
          <cell r="G1029" t="str">
            <v>NORMAL</v>
          </cell>
          <cell r="H1029" t="str">
            <v xml:space="preserve">LUIS ALFREDO MERO PRADO / </v>
          </cell>
          <cell r="I1029" t="str">
            <v>925872277</v>
          </cell>
          <cell r="J1029" t="str">
            <v>GOMEZ RENDON ENTRE CALLE 16 Y 17 Y DE 3 PISOS EN LA ESQUINA QUEDA UNA LUBRICADORA RECIBE EN EL TRABAJO EN IMPORTADORA ECUAPECA, GUAYAQUIL</v>
          </cell>
          <cell r="K1029" t="str">
            <v xml:space="preserve">998010479 /  </v>
          </cell>
          <cell r="M1029" t="str">
            <v>GUAYAQUIL</v>
          </cell>
          <cell r="N1029" t="str">
            <v>GUAYAS</v>
          </cell>
          <cell r="O1029" t="str">
            <v>GUAYAQUIL</v>
          </cell>
        </row>
        <row r="1030">
          <cell r="A1030" t="str">
            <v>20003046092568</v>
          </cell>
          <cell r="B1030">
            <v>489596</v>
          </cell>
          <cell r="C1030" t="str">
            <v>20003046092568</v>
          </cell>
          <cell r="D1030">
            <v>44929.510798611111</v>
          </cell>
          <cell r="E1030" t="str">
            <v>CONECEL</v>
          </cell>
          <cell r="F1030" t="str">
            <v>DESPACHO</v>
          </cell>
          <cell r="G1030" t="str">
            <v>NORMAL</v>
          </cell>
          <cell r="H1030" t="str">
            <v xml:space="preserve">NILSA DEL VALLE GONZALEZ CAMPOS / </v>
          </cell>
          <cell r="I1030" t="str">
            <v>962957312</v>
          </cell>
          <cell r="J1030" t="str">
            <v>VILLAMARINA/CALLE 36 Y CQ/2 PISOS CREMA FRENTE A ESCUELA VILLAMARINA CERCA DE PICADITAS SAN PEDRO, MANTA</v>
          </cell>
          <cell r="K1030" t="str">
            <v>983741186 /  963197620/0969828408</v>
          </cell>
          <cell r="M1030" t="str">
            <v>MANTA</v>
          </cell>
          <cell r="N1030" t="str">
            <v>MANABI</v>
          </cell>
          <cell r="O1030" t="str">
            <v>MANTA</v>
          </cell>
        </row>
        <row r="1031">
          <cell r="A1031" t="str">
            <v>20003046083834</v>
          </cell>
          <cell r="B1031">
            <v>489595</v>
          </cell>
          <cell r="C1031" t="str">
            <v>20003046083834</v>
          </cell>
          <cell r="D1031">
            <v>44929.510798611111</v>
          </cell>
          <cell r="E1031" t="str">
            <v>CONECEL</v>
          </cell>
          <cell r="F1031" t="str">
            <v>DESPACHO</v>
          </cell>
          <cell r="G1031" t="str">
            <v>NORMAL</v>
          </cell>
          <cell r="H1031" t="str">
            <v xml:space="preserve">VICTOR MANUEL SALAZAR SALAZAR / </v>
          </cell>
          <cell r="I1031" t="str">
            <v>703026591</v>
          </cell>
          <cell r="J1031" t="str">
            <v>BERNARDO VALDIVIESO Y JOSE ANTONIO EGIGURE GOBIENO PROVINCIAL 5 PISOS CELESTE BLANCO AL FRENTE DEL PARQUE CENTRAL O LADO DEL MUNICIPIO DE LOJA, LOJA</v>
          </cell>
          <cell r="K1031" t="str">
            <v xml:space="preserve">979242138 /  </v>
          </cell>
          <cell r="M1031" t="str">
            <v>LOJA</v>
          </cell>
          <cell r="N1031" t="str">
            <v>LOJA</v>
          </cell>
          <cell r="O1031" t="str">
            <v>LOJA</v>
          </cell>
        </row>
        <row r="1032">
          <cell r="A1032" t="str">
            <v>20003045172443</v>
          </cell>
          <cell r="B1032">
            <v>489594</v>
          </cell>
          <cell r="C1032" t="str">
            <v>20003045172443</v>
          </cell>
          <cell r="D1032">
            <v>44929.510798611111</v>
          </cell>
          <cell r="E1032" t="str">
            <v>CONECEL</v>
          </cell>
          <cell r="F1032" t="str">
            <v>DESPACHO</v>
          </cell>
          <cell r="G1032" t="str">
            <v>NORMAL</v>
          </cell>
          <cell r="H1032" t="str">
            <v xml:space="preserve">GONZALO ANDRES ALCIBAR VILLAVICENCIO / </v>
          </cell>
          <cell r="I1032" t="str">
            <v>106514425</v>
          </cell>
          <cell r="J1032" t="str">
            <v>BARRIO EL EJECUTIVO CLLE JULIA BERNAL Y 25 DE MARZO CS 2P CL ROSADO REF A 2CDRS PARQUE LA DOLORASA DE MACHANGARA Y MECANICA, CUENCA</v>
          </cell>
          <cell r="K1032" t="str">
            <v xml:space="preserve">983270572 /  </v>
          </cell>
          <cell r="M1032" t="str">
            <v>CUENCA</v>
          </cell>
          <cell r="N1032" t="str">
            <v>AZUAY</v>
          </cell>
          <cell r="O1032" t="str">
            <v>CUENCA</v>
          </cell>
        </row>
        <row r="1033">
          <cell r="A1033" t="str">
            <v>20003047371502</v>
          </cell>
          <cell r="B1033">
            <v>489593</v>
          </cell>
          <cell r="C1033" t="str">
            <v>20003047371502</v>
          </cell>
          <cell r="D1033">
            <v>44929.510798611111</v>
          </cell>
          <cell r="E1033" t="str">
            <v>CONECEL</v>
          </cell>
          <cell r="F1033" t="str">
            <v>DESPACHO</v>
          </cell>
          <cell r="G1033" t="str">
            <v>NORMAL</v>
          </cell>
          <cell r="H1033" t="str">
            <v xml:space="preserve">CRISTHIAM EDISON BERMEO CONTRERAS / </v>
          </cell>
          <cell r="I1033" t="str">
            <v>104063979</v>
          </cell>
          <cell r="J1033" t="str">
            <v>AV 12 DE ABRIL Y ARIRUMBA EN EL EDIFICIO 241 JUNTO AL EDIFICIO LA MARTINA EN DISMEDIC AUXILIAR DE BODEGA, CUENCA</v>
          </cell>
          <cell r="K1033" t="str">
            <v>983455279 /  961859912</v>
          </cell>
          <cell r="L1033" t="str">
            <v/>
          </cell>
          <cell r="M1033" t="str">
            <v>CUENCA</v>
          </cell>
          <cell r="N1033" t="str">
            <v>AZUAY</v>
          </cell>
          <cell r="O1033" t="str">
            <v>CUENCA</v>
          </cell>
        </row>
        <row r="1034">
          <cell r="A1034" t="str">
            <v>20003047269824</v>
          </cell>
          <cell r="B1034">
            <v>489624</v>
          </cell>
          <cell r="C1034" t="str">
            <v>20003047269824</v>
          </cell>
          <cell r="D1034">
            <v>44929.510798611111</v>
          </cell>
          <cell r="E1034" t="str">
            <v>CONECEL</v>
          </cell>
          <cell r="F1034" t="str">
            <v>DESPACHO</v>
          </cell>
          <cell r="G1034" t="str">
            <v>NORMAL</v>
          </cell>
          <cell r="H1034" t="str">
            <v xml:space="preserve">CARLOS FERNANDO SIMBANA PAUCAR / </v>
          </cell>
          <cell r="I1034" t="str">
            <v>1725278871</v>
          </cell>
          <cell r="J1034" t="str">
            <v>BARRIO SAN JOAQUIN CALLE PABLO CALERO OE9-02 Y VICENTE ROCAFUERTE CASA ESQUINERA DE PORTON VERDE JUNTO A UN VIVERO, QUITO</v>
          </cell>
          <cell r="K1034" t="str">
            <v xml:space="preserve">984059855 /  </v>
          </cell>
          <cell r="M1034" t="str">
            <v>QUITO</v>
          </cell>
          <cell r="N1034" t="str">
            <v>PICHINCHA</v>
          </cell>
          <cell r="O1034" t="str">
            <v>QUITO</v>
          </cell>
        </row>
        <row r="1035">
          <cell r="A1035" t="str">
            <v>20003047446167</v>
          </cell>
          <cell r="B1035">
            <v>489592</v>
          </cell>
          <cell r="C1035" t="str">
            <v>20003047446167</v>
          </cell>
          <cell r="D1035">
            <v>44929.510798611111</v>
          </cell>
          <cell r="E1035" t="str">
            <v>CONECEL</v>
          </cell>
          <cell r="F1035" t="str">
            <v>DESPACHO</v>
          </cell>
          <cell r="G1035" t="str">
            <v>NORMAL</v>
          </cell>
          <cell r="H1035" t="str">
            <v xml:space="preserve">MELANY DAYANA BUCE RODRIGUEZ / </v>
          </cell>
          <cell r="I1035" t="str">
            <v>1750844753</v>
          </cell>
          <cell r="J1035" t="str">
            <v>BARRIO CENTENARIO CALLE JUAN PIO MONTUFAR Y ARENAS CASA BLANCA DE DOS PISOS MZ 15 A UAN CUADRA DEL UPC Y DEL COLEGIO REPLICA MONTUFAR, QUITO</v>
          </cell>
          <cell r="K1035" t="str">
            <v xml:space="preserve">963320363 /  </v>
          </cell>
          <cell r="M1035" t="str">
            <v>QUITO</v>
          </cell>
          <cell r="N1035" t="str">
            <v>PICHINCHA</v>
          </cell>
          <cell r="O1035" t="str">
            <v>QUITO</v>
          </cell>
        </row>
        <row r="1036">
          <cell r="A1036" t="str">
            <v>20003048933608</v>
          </cell>
          <cell r="B1036">
            <v>489623</v>
          </cell>
          <cell r="C1036" t="str">
            <v>20003048933608</v>
          </cell>
          <cell r="D1036">
            <v>44929.510798611111</v>
          </cell>
          <cell r="E1036" t="str">
            <v>CONECEL</v>
          </cell>
          <cell r="F1036" t="str">
            <v>DESPACHO</v>
          </cell>
          <cell r="G1036" t="str">
            <v>NORMAL</v>
          </cell>
          <cell r="H1036" t="str">
            <v xml:space="preserve">ESCARLET CAMILA QUILUMBA ORTIZ / </v>
          </cell>
          <cell r="I1036" t="str">
            <v>1724809320</v>
          </cell>
          <cell r="J1036" t="str">
            <v>CALLE N76 Y N78 SECTOR RANCHO BAJO CASA ESQUINERA DE DOS PISOS COLOR GRIS JUNTO A LA CASA BARRIAL DE RANCHO BAJO, QUITO</v>
          </cell>
          <cell r="K1036" t="str">
            <v xml:space="preserve">981448023 /  </v>
          </cell>
          <cell r="L1036" t="str">
            <v/>
          </cell>
          <cell r="M1036" t="str">
            <v>QUITO</v>
          </cell>
          <cell r="N1036" t="str">
            <v>PICHINCHA</v>
          </cell>
          <cell r="O1036" t="str">
            <v>QUITO</v>
          </cell>
        </row>
        <row r="1037">
          <cell r="A1037" t="str">
            <v>20003047446087</v>
          </cell>
          <cell r="B1037">
            <v>489591</v>
          </cell>
          <cell r="C1037" t="str">
            <v>20003047446087</v>
          </cell>
          <cell r="D1037">
            <v>44929.510798611111</v>
          </cell>
          <cell r="E1037" t="str">
            <v>CONECEL</v>
          </cell>
          <cell r="F1037" t="str">
            <v>DESPACHO</v>
          </cell>
          <cell r="G1037" t="str">
            <v>NORMAL</v>
          </cell>
          <cell r="H1037" t="str">
            <v xml:space="preserve">MELANI LIZBET TENELEMA PATINO / </v>
          </cell>
          <cell r="I1037" t="str">
            <v>1755611728</v>
          </cell>
          <cell r="J1037" t="str">
            <v>CALLE VICENTE SIMBANA Y ANTONIO NEUMANE CASA DE UN PISO COLOR BLANCO A UNA CUADRA DE LA FARMACIA FAMILIAR, QUITO</v>
          </cell>
          <cell r="K1037" t="str">
            <v>962981428 /  988939646</v>
          </cell>
          <cell r="L1037" t="str">
            <v/>
          </cell>
          <cell r="M1037" t="str">
            <v>QUITO</v>
          </cell>
          <cell r="N1037" t="str">
            <v>PICHINCHA</v>
          </cell>
          <cell r="O1037" t="str">
            <v>QUITO</v>
          </cell>
        </row>
        <row r="1038">
          <cell r="A1038" t="str">
            <v>20003047406849</v>
          </cell>
          <cell r="B1038">
            <v>489622</v>
          </cell>
          <cell r="C1038" t="str">
            <v>20003047406849</v>
          </cell>
          <cell r="D1038">
            <v>44929.510798611111</v>
          </cell>
          <cell r="E1038" t="str">
            <v>CONECEL</v>
          </cell>
          <cell r="F1038" t="str">
            <v>DESPACHO</v>
          </cell>
          <cell r="G1038" t="str">
            <v>NORMAL</v>
          </cell>
          <cell r="H1038" t="str">
            <v xml:space="preserve">JUAN ANDRES LUCAS RODRIGUEZ / </v>
          </cell>
          <cell r="I1038" t="str">
            <v>1317879193</v>
          </cell>
          <cell r="J1038" t="str">
            <v>LA AURORA/RIO ESMERALDAS Y VIA MANTA MONTECRISTI/CASA 2P PB TIENDA SU COMERCIO/FTE LOCAL DE COMIDA RAPIDA/MEDIA CUADRA PARQUE LA AURORA, MANTA</v>
          </cell>
          <cell r="K1038" t="str">
            <v>963288024 /  987168814</v>
          </cell>
          <cell r="M1038" t="str">
            <v>MANTA</v>
          </cell>
          <cell r="N1038" t="str">
            <v>MANABI</v>
          </cell>
          <cell r="O1038" t="str">
            <v>MANTA</v>
          </cell>
        </row>
        <row r="1039">
          <cell r="A1039" t="str">
            <v>20003046652707</v>
          </cell>
          <cell r="B1039">
            <v>489590</v>
          </cell>
          <cell r="C1039" t="str">
            <v>20003046652707</v>
          </cell>
          <cell r="D1039">
            <v>44929.510798611111</v>
          </cell>
          <cell r="E1039" t="str">
            <v>CONECEL</v>
          </cell>
          <cell r="F1039" t="str">
            <v>DESPACHO</v>
          </cell>
          <cell r="G1039" t="str">
            <v>NORMAL</v>
          </cell>
          <cell r="H1039" t="str">
            <v xml:space="preserve">MARIA JOSE BARAHONA HAZ / </v>
          </cell>
          <cell r="I1039" t="str">
            <v>920009677</v>
          </cell>
          <cell r="J1039" t="str">
            <v>CDLA VILLA CLUB/ETAPA JUPITER MZ 9 VILLA 34/CASA 2P BEIGE ROJO/FTE ETAPA IRIS, DAULE</v>
          </cell>
          <cell r="K1039" t="str">
            <v xml:space="preserve">959950159 /  </v>
          </cell>
          <cell r="M1039" t="str">
            <v>DAULE</v>
          </cell>
          <cell r="N1039" t="str">
            <v>GUAYAS</v>
          </cell>
          <cell r="O1039" t="str">
            <v>DAULE</v>
          </cell>
        </row>
        <row r="1040">
          <cell r="A1040" t="str">
            <v>20003048954064</v>
          </cell>
          <cell r="B1040">
            <v>489621</v>
          </cell>
          <cell r="C1040" t="str">
            <v>20003048954064</v>
          </cell>
          <cell r="D1040">
            <v>44929.510798611111</v>
          </cell>
          <cell r="E1040" t="str">
            <v>CONECEL</v>
          </cell>
          <cell r="F1040" t="str">
            <v>DESPACHO</v>
          </cell>
          <cell r="G1040" t="str">
            <v>NORMAL</v>
          </cell>
          <cell r="H1040" t="str">
            <v xml:space="preserve">JIMENA ALEXANDRA GUACHAMIN CALERO / </v>
          </cell>
          <cell r="I1040" t="str">
            <v>1715605588</v>
          </cell>
          <cell r="J1040" t="str">
            <v>CALLE RICARDO IZURIETA DE CASTILLO Y MAGDALENA ARAUJO EN LA FARMACIA CRUZ AZUL ESQUINERA, QUITO</v>
          </cell>
          <cell r="K1040" t="str">
            <v xml:space="preserve">983542768 /  </v>
          </cell>
          <cell r="L1040" t="str">
            <v/>
          </cell>
          <cell r="M1040" t="str">
            <v>QUITO</v>
          </cell>
          <cell r="N1040" t="str">
            <v>PICHINCHA</v>
          </cell>
          <cell r="O1040" t="str">
            <v>QUITO</v>
          </cell>
        </row>
        <row r="1041">
          <cell r="A1041" t="str">
            <v>20003046617678</v>
          </cell>
          <cell r="B1041">
            <v>489589</v>
          </cell>
          <cell r="C1041" t="str">
            <v>20003046617678</v>
          </cell>
          <cell r="D1041">
            <v>44929.510798611111</v>
          </cell>
          <cell r="E1041" t="str">
            <v>CONECEL</v>
          </cell>
          <cell r="F1041" t="str">
            <v>DESPACHO</v>
          </cell>
          <cell r="G1041" t="str">
            <v>NORMAL</v>
          </cell>
          <cell r="H1041" t="str">
            <v xml:space="preserve">CAMILA MONSERRATH NOBOA ZURITA / </v>
          </cell>
          <cell r="I1041" t="str">
            <v>650293277</v>
          </cell>
          <cell r="J1041" t="str">
            <v>CDLA FAUSTO MOLINA CALLE BOLIVAR BONILLA Y CARACAS CS 3P CREMA PORTON NEGRO JUNTO A LA FERRETERIA DUPLILLAVES, RIOBAMBA</v>
          </cell>
          <cell r="K1041" t="str">
            <v>992627755 /  962617148</v>
          </cell>
          <cell r="M1041" t="str">
            <v>RIOBAMBA</v>
          </cell>
          <cell r="N1041" t="str">
            <v>CHIMBORAZO</v>
          </cell>
          <cell r="O1041" t="str">
            <v>RIOBAMBA</v>
          </cell>
        </row>
        <row r="1042">
          <cell r="A1042" t="str">
            <v>20003043113857</v>
          </cell>
          <cell r="B1042">
            <v>489620</v>
          </cell>
          <cell r="C1042" t="str">
            <v>20003043113857</v>
          </cell>
          <cell r="D1042">
            <v>44929.510798611111</v>
          </cell>
          <cell r="E1042" t="str">
            <v>CONECEL</v>
          </cell>
          <cell r="F1042" t="str">
            <v>DESPACHO</v>
          </cell>
          <cell r="G1042" t="str">
            <v>NORMAL</v>
          </cell>
          <cell r="H1042" t="str">
            <v xml:space="preserve">JOSE ENRIQUE SANCHEZ RAMIREZ / </v>
          </cell>
          <cell r="I1042" t="str">
            <v>1725577876</v>
          </cell>
          <cell r="J1042" t="str">
            <v>REPUBLICA DEL ECUADOR 264-430 Y REPUBLICA DOMINICANA CASA COLOR AZUL 1 PISO /REFE:FRENTE DE DELTA ASESORIAS ACADEMICAS, SANTO DOMINGO</v>
          </cell>
          <cell r="K1042" t="str">
            <v>986835200 /  987590376</v>
          </cell>
          <cell r="M1042" t="str">
            <v>SANTO DOMINGO</v>
          </cell>
          <cell r="N1042" t="str">
            <v>SANTO DOMINGO DE LOS TSACHILAS</v>
          </cell>
          <cell r="O1042" t="str">
            <v>SANTO DOMINGO</v>
          </cell>
        </row>
        <row r="1043">
          <cell r="A1043" t="str">
            <v>20003045197282</v>
          </cell>
          <cell r="B1043">
            <v>489588</v>
          </cell>
          <cell r="C1043" t="str">
            <v>20003045197282</v>
          </cell>
          <cell r="D1043">
            <v>44929.510798611111</v>
          </cell>
          <cell r="E1043" t="str">
            <v>CONECEL</v>
          </cell>
          <cell r="F1043" t="str">
            <v>DESPACHO</v>
          </cell>
          <cell r="G1043" t="str">
            <v>NORMAL</v>
          </cell>
          <cell r="H1043" t="str">
            <v xml:space="preserve">HENRY JOSE FLORES VELEZ / </v>
          </cell>
          <cell r="I1043" t="str">
            <v>1312326497</v>
          </cell>
          <cell r="J1043" t="str">
            <v>CLLE 21 DE DICIEMBRE 225 Y AV.JAIME ROLDOS CS 2P SIN PINTAR/REF: ANTES DE LA IEAN JESUS-EL FLORON 2 FRNTE LA TIENDA DON ALEJANDRO, PORTOVIEJO</v>
          </cell>
          <cell r="K1043" t="str">
            <v>963443202 /  978901523</v>
          </cell>
          <cell r="M1043" t="str">
            <v>PORTOVIEJO</v>
          </cell>
          <cell r="N1043" t="str">
            <v>MANABI</v>
          </cell>
          <cell r="O1043" t="str">
            <v>PORTOVIEJO</v>
          </cell>
        </row>
        <row r="1044">
          <cell r="A1044" t="str">
            <v>20003044780630</v>
          </cell>
          <cell r="B1044">
            <v>489619</v>
          </cell>
          <cell r="C1044" t="str">
            <v>20003044780630</v>
          </cell>
          <cell r="D1044">
            <v>44929.510798611111</v>
          </cell>
          <cell r="E1044" t="str">
            <v>CONECEL</v>
          </cell>
          <cell r="F1044" t="str">
            <v>DESPACHO</v>
          </cell>
          <cell r="G1044" t="str">
            <v>NORMAL</v>
          </cell>
          <cell r="H1044" t="str">
            <v xml:space="preserve">JEREMY BRYAN MONTERO NAREA / </v>
          </cell>
          <cell r="I1044" t="str">
            <v>2300645963</v>
          </cell>
          <cell r="J1044" t="str">
            <v>URB LOS ROSALES 2DA ETPA,AV RIO CHILA MZ 37-89 Y DOMINGO CARRILO A MEDIA CDRA DEL PARQUE INTERGENERACIONAL BOMBOLI, SANTO DOMINGO</v>
          </cell>
          <cell r="K1044" t="str">
            <v xml:space="preserve">992571425 /  </v>
          </cell>
          <cell r="L1044" t="str">
            <v/>
          </cell>
          <cell r="M1044" t="str">
            <v>SANTO DOMINGO</v>
          </cell>
          <cell r="N1044" t="str">
            <v>SANTO DOMINGO DE LOS TSACHILAS</v>
          </cell>
          <cell r="O1044" t="str">
            <v>SANTO DOMINGO</v>
          </cell>
        </row>
        <row r="1045">
          <cell r="A1045" t="str">
            <v>20003047227960</v>
          </cell>
          <cell r="B1045">
            <v>489587</v>
          </cell>
          <cell r="C1045" t="str">
            <v>20003047227960</v>
          </cell>
          <cell r="D1045">
            <v>44929.510798611111</v>
          </cell>
          <cell r="E1045" t="str">
            <v>CONECEL</v>
          </cell>
          <cell r="F1045" t="str">
            <v>DESPACHO</v>
          </cell>
          <cell r="G1045" t="str">
            <v>NORMAL</v>
          </cell>
          <cell r="H1045" t="str">
            <v xml:space="preserve">JUAN CARLOS CHICAIZA JAUREGUI / </v>
          </cell>
          <cell r="I1045" t="str">
            <v>1718746744</v>
          </cell>
          <cell r="J1045" t="str">
            <v>AV PANAMERICANA NORTE Y CALLE SUCRE EN LA PLANTA DE AGUA WATER HOME FRENTE DEL COLEGIO CARDENAL DE LA TORRE, EL QUINCHE</v>
          </cell>
          <cell r="K1045" t="str">
            <v xml:space="preserve">967441343 /  </v>
          </cell>
          <cell r="M1045" t="str">
            <v>171001</v>
          </cell>
          <cell r="N1045" t="str">
            <v>PICHINCHA</v>
          </cell>
          <cell r="O1045" t="str">
            <v>EL QUINCHE</v>
          </cell>
        </row>
        <row r="1046">
          <cell r="A1046" t="str">
            <v>20003047234595</v>
          </cell>
          <cell r="B1046">
            <v>489618</v>
          </cell>
          <cell r="C1046" t="str">
            <v>20003047234595</v>
          </cell>
          <cell r="D1046">
            <v>44929.510798611111</v>
          </cell>
          <cell r="E1046" t="str">
            <v>CONECEL</v>
          </cell>
          <cell r="F1046" t="str">
            <v>DESPACHO</v>
          </cell>
          <cell r="G1046" t="str">
            <v>NORMAL</v>
          </cell>
          <cell r="H1046" t="str">
            <v xml:space="preserve">ALLISON MICHELL QUINDE AGUILAR / </v>
          </cell>
          <cell r="I1046" t="str">
            <v>750412181</v>
          </cell>
          <cell r="J1046" t="str">
            <v>CALLE CRISTOBAL COLON 1223 Y KLEVER FRANCO CRUZ CASA 1 PISO COLOR CARAMELO Y LILA REJAS BLANCAS FRENTE AL GARAJE CUEVA, MACHALA</v>
          </cell>
          <cell r="K1046" t="str">
            <v>987960738 /  985833063</v>
          </cell>
          <cell r="L1046" t="str">
            <v/>
          </cell>
          <cell r="M1046" t="str">
            <v>MACHALA</v>
          </cell>
          <cell r="N1046" t="str">
            <v>EL ORO</v>
          </cell>
          <cell r="O1046" t="str">
            <v>MACHALA</v>
          </cell>
        </row>
        <row r="1047">
          <cell r="A1047" t="str">
            <v>20003045204974</v>
          </cell>
          <cell r="B1047">
            <v>489586</v>
          </cell>
          <cell r="C1047" t="str">
            <v>20003045204974</v>
          </cell>
          <cell r="D1047">
            <v>44929.510798611111</v>
          </cell>
          <cell r="E1047" t="str">
            <v>CONECEL</v>
          </cell>
          <cell r="F1047" t="str">
            <v>DESPACHO</v>
          </cell>
          <cell r="G1047" t="str">
            <v>NORMAL</v>
          </cell>
          <cell r="H1047" t="str">
            <v xml:space="preserve">JONATHAN ISMAEL LEMA MEJIA / </v>
          </cell>
          <cell r="I1047" t="str">
            <v>1723305726</v>
          </cell>
          <cell r="J1047" t="str">
            <v>CALLE EL CALVARIO Y FRAY FRANCISCO EN EL CONVENTO DE GUAPULO JUNTO A LA IGLESIA DE GUAPULO, QUITO</v>
          </cell>
          <cell r="K1047" t="str">
            <v xml:space="preserve">996788292 /  </v>
          </cell>
          <cell r="L1047" t="str">
            <v/>
          </cell>
          <cell r="M1047" t="str">
            <v>QUITO</v>
          </cell>
          <cell r="N1047" t="str">
            <v>PICHINCHA</v>
          </cell>
          <cell r="O1047" t="str">
            <v>QUITO</v>
          </cell>
        </row>
        <row r="1048">
          <cell r="A1048" t="str">
            <v>20003047371358</v>
          </cell>
          <cell r="B1048">
            <v>489617</v>
          </cell>
          <cell r="C1048" t="str">
            <v>20003047371358</v>
          </cell>
          <cell r="D1048">
            <v>44929.510798611111</v>
          </cell>
          <cell r="E1048" t="str">
            <v>CONECEL</v>
          </cell>
          <cell r="F1048" t="str">
            <v>DESPACHO</v>
          </cell>
          <cell r="G1048" t="str">
            <v>NORMAL</v>
          </cell>
          <cell r="H1048" t="str">
            <v xml:space="preserve">VILMA CUMANDA DUCHICELA HERNANDEZ / </v>
          </cell>
          <cell r="I1048" t="str">
            <v>1707425136</v>
          </cell>
          <cell r="J1048" t="str">
            <v>CUIDADELA SARAGURO SUR CLL KAZAJIAN Y KASAJTAN CS 2P CL CELESTE REF JUNTO AL PARQUE ECOLOGICO, RIOBAMBA</v>
          </cell>
          <cell r="K1048" t="str">
            <v>984825838 /  298482583</v>
          </cell>
          <cell r="L1048" t="str">
            <v/>
          </cell>
          <cell r="M1048" t="str">
            <v>RIOBAMBA</v>
          </cell>
          <cell r="N1048" t="str">
            <v>CHIMBORAZO</v>
          </cell>
          <cell r="O1048" t="str">
            <v>RIOBAMBA</v>
          </cell>
        </row>
        <row r="1049">
          <cell r="A1049" t="str">
            <v>20003047347036</v>
          </cell>
          <cell r="B1049">
            <v>489585</v>
          </cell>
          <cell r="C1049" t="str">
            <v>20003047347036</v>
          </cell>
          <cell r="D1049">
            <v>44929.510798611111</v>
          </cell>
          <cell r="E1049" t="str">
            <v>CONECEL</v>
          </cell>
          <cell r="F1049" t="str">
            <v>DESPACHO</v>
          </cell>
          <cell r="G1049" t="str">
            <v>NORMAL</v>
          </cell>
          <cell r="H1049" t="str">
            <v xml:space="preserve">JAKE CARLOS MURUDUMBAY CAMPOVERDE / </v>
          </cell>
          <cell r="I1049" t="str">
            <v>302010095</v>
          </cell>
          <cell r="J1049" t="str">
            <v>CALLE GUAAPONDELIG 11-60 Y HURTADO DE MENDOZA CASA DE DOS PISOS COLOR BEIGE DIAGONAL A UNA FERRETERIA, CUENCA</v>
          </cell>
          <cell r="K1049" t="str">
            <v xml:space="preserve">984986091 /  </v>
          </cell>
          <cell r="M1049" t="str">
            <v>CUENCA</v>
          </cell>
          <cell r="N1049" t="str">
            <v>AZUAY</v>
          </cell>
          <cell r="O1049" t="str">
            <v>CUENCA</v>
          </cell>
        </row>
        <row r="1050">
          <cell r="A1050" t="str">
            <v>20003043902714</v>
          </cell>
          <cell r="B1050">
            <v>489616</v>
          </cell>
          <cell r="C1050" t="str">
            <v>20003043902714</v>
          </cell>
          <cell r="D1050">
            <v>44929.510798611111</v>
          </cell>
          <cell r="E1050" t="str">
            <v>CONECEL</v>
          </cell>
          <cell r="F1050" t="str">
            <v>DESPACHO</v>
          </cell>
          <cell r="G1050" t="str">
            <v>NORMAL</v>
          </cell>
          <cell r="H1050" t="str">
            <v>ANGEL LENIN TENE PAUTA / VALVERDE MATAILO FRANKLIN MICHAEL</v>
          </cell>
          <cell r="I1050" t="str">
            <v>1900353044</v>
          </cell>
          <cell r="J1050" t="str">
            <v xml:space="preserve">(LOJA/LOJA/SUCRE) TRBJA CÁMARA DE COMERCIO DE LOJA AV UNIVERSIDAD TRVSL CLL VICENTE ROCAFUERTE SN REF 1 CDRA MAS SUPERMERCADO/DGNL HOSPITAL DEL DIA IESS </v>
          </cell>
          <cell r="K1050" t="str">
            <v xml:space="preserve">993751579 /  </v>
          </cell>
          <cell r="M1050" t="str">
            <v>LOJA</v>
          </cell>
          <cell r="N1050" t="str">
            <v>LOJA</v>
          </cell>
          <cell r="O1050" t="str">
            <v>LOJA</v>
          </cell>
        </row>
        <row r="1051">
          <cell r="A1051" t="str">
            <v>20003046632220</v>
          </cell>
          <cell r="B1051">
            <v>489584</v>
          </cell>
          <cell r="C1051" t="str">
            <v>20003046632220</v>
          </cell>
          <cell r="D1051">
            <v>44929.510798611111</v>
          </cell>
          <cell r="E1051" t="str">
            <v>CONECEL</v>
          </cell>
          <cell r="F1051" t="str">
            <v>DESPACHO</v>
          </cell>
          <cell r="G1051" t="str">
            <v>NORMAL</v>
          </cell>
          <cell r="H1051" t="str">
            <v xml:space="preserve">ROMAN FREIRE RUVEN VICENTE / </v>
          </cell>
          <cell r="I1051" t="str">
            <v>704749878</v>
          </cell>
          <cell r="J1051" t="str">
            <v>EMPRESA IMPRENTA MARISCAL AV INTEROCEANICA LOTE 02 Y MARIA TERESA VELASQUEZ A 1 CDR ANTES DE CEVICHERIA ALTAMAR LOCAL AMPLIO DE 2P, QUITO</v>
          </cell>
          <cell r="K1051" t="str">
            <v>963864842 /  984168564</v>
          </cell>
          <cell r="L1051" t="str">
            <v/>
          </cell>
          <cell r="M1051" t="str">
            <v>QUITO</v>
          </cell>
          <cell r="N1051" t="str">
            <v>PICHINCHA</v>
          </cell>
          <cell r="O1051" t="str">
            <v>QUITO</v>
          </cell>
        </row>
        <row r="1052">
          <cell r="A1052" t="str">
            <v>20003048740509</v>
          </cell>
          <cell r="B1052">
            <v>489615</v>
          </cell>
          <cell r="C1052" t="str">
            <v>20003048740509</v>
          </cell>
          <cell r="D1052">
            <v>44929.510798611111</v>
          </cell>
          <cell r="E1052" t="str">
            <v>CONECEL</v>
          </cell>
          <cell r="F1052" t="str">
            <v>DESPACHO</v>
          </cell>
          <cell r="G1052" t="str">
            <v>NORMAL</v>
          </cell>
          <cell r="H1052" t="str">
            <v xml:space="preserve">MISHELL ESTEFANIA MENDOZA JIMENEZ / </v>
          </cell>
          <cell r="I1052" t="str">
            <v>1500955958</v>
          </cell>
          <cell r="J1052" t="str">
            <v>AV QUITUMBE NAN Y PACHAMAMA EN EL CONJUNTO GUAYANAY 1 DPTO C14 A 300M DE LA PLATAFORMA GUBERNAMENTAL DEL SUR, QUITO</v>
          </cell>
          <cell r="K1052" t="str">
            <v xml:space="preserve">984782133 /  </v>
          </cell>
          <cell r="L1052" t="str">
            <v/>
          </cell>
          <cell r="M1052" t="str">
            <v>QUITO</v>
          </cell>
          <cell r="N1052" t="str">
            <v>PICHINCHA</v>
          </cell>
          <cell r="O1052" t="str">
            <v>QUITO</v>
          </cell>
        </row>
        <row r="1053">
          <cell r="A1053" t="str">
            <v>20003046621136</v>
          </cell>
          <cell r="B1053">
            <v>489583</v>
          </cell>
          <cell r="C1053" t="str">
            <v>20003046621136</v>
          </cell>
          <cell r="D1053">
            <v>44929.510798611111</v>
          </cell>
          <cell r="E1053" t="str">
            <v>CONECEL</v>
          </cell>
          <cell r="F1053" t="str">
            <v>DESPACHO</v>
          </cell>
          <cell r="G1053" t="str">
            <v>NORMAL</v>
          </cell>
          <cell r="H1053" t="str">
            <v xml:space="preserve">ELSA GLORIA TELAG MARCILLO / </v>
          </cell>
          <cell r="I1053" t="str">
            <v>401064373</v>
          </cell>
          <cell r="J1053" t="str">
            <v>SAGRARIO ALPACHACA PUYO Y DEL TUCAN 352 CASA DE CEMENTO DE 1 PISO A UNA CUADRA DEL PARQUE ALPACHACA, IBARRA</v>
          </cell>
          <cell r="K1053" t="str">
            <v>987967544 /  968385029</v>
          </cell>
          <cell r="L1053" t="str">
            <v/>
          </cell>
          <cell r="M1053" t="str">
            <v>IBARRA</v>
          </cell>
          <cell r="N1053" t="str">
            <v>IMBABURA</v>
          </cell>
          <cell r="O1053" t="str">
            <v>IBARRA</v>
          </cell>
        </row>
        <row r="1054">
          <cell r="A1054" t="str">
            <v>20003041886767</v>
          </cell>
          <cell r="B1054">
            <v>489614</v>
          </cell>
          <cell r="C1054" t="str">
            <v>20003041886767</v>
          </cell>
          <cell r="D1054">
            <v>44929.510798611111</v>
          </cell>
          <cell r="E1054" t="str">
            <v>CONECEL</v>
          </cell>
          <cell r="F1054" t="str">
            <v>DESPACHO</v>
          </cell>
          <cell r="G1054" t="str">
            <v>NORMAL</v>
          </cell>
          <cell r="H1054" t="str">
            <v xml:space="preserve">JUAN JOSE GIRON PASTUIZACA / </v>
          </cell>
          <cell r="I1054" t="str">
            <v>1106026691</v>
          </cell>
          <cell r="J1054" t="str">
            <v>CALLE JUAN JOSE PENA Y 10 DE AGOSTO EN LA EMPRESA PUBLICITARIA 360 FRENTE A ALMACENES DE DIRECTV, LOJA</v>
          </cell>
          <cell r="K1054" t="str">
            <v xml:space="preserve">983821673 /  </v>
          </cell>
          <cell r="L1054" t="str">
            <v/>
          </cell>
          <cell r="M1054" t="str">
            <v>LOJA</v>
          </cell>
          <cell r="N1054" t="str">
            <v>LOJA</v>
          </cell>
          <cell r="O1054" t="str">
            <v>LOJA</v>
          </cell>
        </row>
        <row r="1055">
          <cell r="A1055" t="str">
            <v>20003046091996</v>
          </cell>
          <cell r="B1055">
            <v>489582</v>
          </cell>
          <cell r="C1055" t="str">
            <v>20003046091996</v>
          </cell>
          <cell r="D1055">
            <v>44929.510798611111</v>
          </cell>
          <cell r="E1055" t="str">
            <v>CONECEL</v>
          </cell>
          <cell r="F1055" t="str">
            <v>DESPACHO</v>
          </cell>
          <cell r="G1055" t="str">
            <v>NORMAL</v>
          </cell>
          <cell r="H1055" t="str">
            <v xml:space="preserve">CARLOTA FLORES DIAZ / </v>
          </cell>
          <cell r="I1055" t="str">
            <v>1713166336</v>
          </cell>
          <cell r="J1055" t="str">
            <v>CALLE MUSEO SOLAR Y PUCARA/CONJUNTO PUCARA CASA DE 2 PISOS N323 CASA NUMERO 20/JUNTO A LA COOP DE TAXIS, QUITO</v>
          </cell>
          <cell r="K1055" t="str">
            <v>983506969 /  987178100</v>
          </cell>
          <cell r="M1055" t="str">
            <v>QUITO</v>
          </cell>
          <cell r="N1055" t="str">
            <v>PICHINCHA</v>
          </cell>
          <cell r="O1055" t="str">
            <v>QUITO</v>
          </cell>
        </row>
        <row r="1056">
          <cell r="A1056" t="str">
            <v>20003047406419</v>
          </cell>
          <cell r="B1056">
            <v>489613</v>
          </cell>
          <cell r="C1056" t="str">
            <v>20003047406419</v>
          </cell>
          <cell r="D1056">
            <v>44929.510798611111</v>
          </cell>
          <cell r="E1056" t="str">
            <v>CONECEL</v>
          </cell>
          <cell r="F1056" t="str">
            <v>DESPACHO</v>
          </cell>
          <cell r="G1056" t="str">
            <v>NORMAL</v>
          </cell>
          <cell r="H1056" t="str">
            <v>JUAN ANDRES PUNGANA PRADILLA / LINDA ZARID DEL ROCIO PRADILLA BONILLA</v>
          </cell>
          <cell r="I1056" t="str">
            <v>1758136939</v>
          </cell>
          <cell r="J1056" t="str">
            <v>BARRIO HUACHI MAGDALENA AV JOSE PERALTA Y GUSTAVO LEMUZ JUNTO A FARMACIAS ECONOMICAS CASA DE DOS PISOS COLOR MOSTAZA DIAGONAL A LAS CANCHAS DE HUGO ORTIZ RECIBE LINDA ZARID DEL ROCIO PRADILLA BONILLA,</v>
          </cell>
          <cell r="K1056" t="str">
            <v>999794193 /  959992083</v>
          </cell>
          <cell r="L1056" t="str">
            <v/>
          </cell>
          <cell r="M1056" t="str">
            <v>AMBATO</v>
          </cell>
          <cell r="N1056" t="str">
            <v>TUNGURAHUA</v>
          </cell>
          <cell r="O1056" t="str">
            <v>AMBATO</v>
          </cell>
        </row>
        <row r="1057">
          <cell r="A1057" t="str">
            <v>20003047373461</v>
          </cell>
          <cell r="B1057">
            <v>489612</v>
          </cell>
          <cell r="C1057" t="str">
            <v>20003047373461</v>
          </cell>
          <cell r="D1057">
            <v>44929.510798611111</v>
          </cell>
          <cell r="E1057" t="str">
            <v>CONECEL</v>
          </cell>
          <cell r="F1057" t="str">
            <v>DESPACHO</v>
          </cell>
          <cell r="G1057" t="str">
            <v>NORMAL</v>
          </cell>
          <cell r="H1057" t="str">
            <v xml:space="preserve">IRWING ALEXANDER OBANDO SANTILLAN / </v>
          </cell>
          <cell r="I1057" t="str">
            <v>952902302</v>
          </cell>
          <cell r="J1057" t="str">
            <v>AV SAMUEL CISNEROS E ISABELA EN LA CDLA MALDONADO MZ 26 SL 32 DIAGONAL AL COLEGIO GOLFO DE GUAYAQUIL, DURAN</v>
          </cell>
          <cell r="K1057" t="str">
            <v xml:space="preserve">959431828 /  </v>
          </cell>
          <cell r="M1057" t="str">
            <v>DURAN</v>
          </cell>
          <cell r="N1057" t="str">
            <v>GUAYAS</v>
          </cell>
          <cell r="O1057" t="str">
            <v>DURAN</v>
          </cell>
        </row>
        <row r="1058">
          <cell r="A1058" t="str">
            <v>20003047332491</v>
          </cell>
          <cell r="B1058">
            <v>489611</v>
          </cell>
          <cell r="C1058" t="str">
            <v>20003047332491</v>
          </cell>
          <cell r="D1058">
            <v>44929.510798611111</v>
          </cell>
          <cell r="E1058" t="str">
            <v>CONECEL</v>
          </cell>
          <cell r="F1058" t="str">
            <v>DESPACHO</v>
          </cell>
          <cell r="G1058" t="str">
            <v>NORMAL</v>
          </cell>
          <cell r="H1058" t="str">
            <v xml:space="preserve">LUISA MARIA MENENDEZ SORNOZA / </v>
          </cell>
          <cell r="I1058" t="str">
            <v>1313669564</v>
          </cell>
          <cell r="J1058" t="str">
            <v>CDLA NUEVO PORTOVIEJO 1ERA ETAPA,MZ 12 LOTE 05 CS 2P FACHADA CERAMICA ENTRE EL UPC Y CENTRO SALUD NVO PORTOVIEJO, PORTOVIJEO</v>
          </cell>
          <cell r="K1058" t="str">
            <v>996783290 /  990222253</v>
          </cell>
          <cell r="M1058" t="str">
            <v>130101</v>
          </cell>
          <cell r="N1058" t="str">
            <v>MANABI</v>
          </cell>
          <cell r="O1058" t="str">
            <v>PORTOVIJEO</v>
          </cell>
        </row>
        <row r="1059">
          <cell r="A1059" t="str">
            <v>20003047269427</v>
          </cell>
          <cell r="B1059">
            <v>489610</v>
          </cell>
          <cell r="C1059" t="str">
            <v>20003047269427</v>
          </cell>
          <cell r="D1059">
            <v>44929.510798611111</v>
          </cell>
          <cell r="E1059" t="str">
            <v>CONECEL</v>
          </cell>
          <cell r="F1059" t="str">
            <v>DESPACHO</v>
          </cell>
          <cell r="G1059" t="str">
            <v>NORMAL</v>
          </cell>
          <cell r="H1059" t="str">
            <v xml:space="preserve">SAMUEL FERNANDO SALTOS INTRIAGO / </v>
          </cell>
          <cell r="I1059" t="str">
            <v>1316497716</v>
          </cell>
          <cell r="J1059" t="str">
            <v>SECTOR LA PRADERA 1ERA ETAPA MZ A VILLA 8 CS 1P LADRILLO A 1CDR UPC LA PRADERA 3 Y DE LAS CANCHAS MULTIPLES, MANTA</v>
          </cell>
          <cell r="K1059" t="str">
            <v xml:space="preserve">978963539 /  </v>
          </cell>
          <cell r="M1059" t="str">
            <v>MANTA</v>
          </cell>
          <cell r="N1059" t="str">
            <v>MANABI</v>
          </cell>
          <cell r="O1059" t="str">
            <v>MANTA</v>
          </cell>
        </row>
        <row r="1060">
          <cell r="A1060" t="str">
            <v>20003047332283</v>
          </cell>
          <cell r="B1060">
            <v>489609</v>
          </cell>
          <cell r="C1060" t="str">
            <v>20003047332283</v>
          </cell>
          <cell r="D1060">
            <v>44929.510798611111</v>
          </cell>
          <cell r="E1060" t="str">
            <v>CONECEL</v>
          </cell>
          <cell r="F1060" t="str">
            <v>DESPACHO</v>
          </cell>
          <cell r="G1060" t="str">
            <v>NORMAL</v>
          </cell>
          <cell r="H1060" t="str">
            <v xml:space="preserve">JUAN CARLOS ASITIMBAY CANDO / </v>
          </cell>
          <cell r="I1060" t="str">
            <v>604441170</v>
          </cell>
          <cell r="J1060" t="str">
            <v>CALLES RICARDO DESCALZI Y GONZALO ZAMDULBIDE CASA COLOR BLANCO CON VERDE DE 2 PISOS REF AFUERA DE LA CASA QUEDA ECOTACHE DE BASURA, RIOBAMBA</v>
          </cell>
          <cell r="K1060" t="str">
            <v xml:space="preserve">987205329 /  </v>
          </cell>
          <cell r="M1060" t="str">
            <v>RIOBAMBA</v>
          </cell>
          <cell r="N1060" t="str">
            <v>CHIMBORAZO</v>
          </cell>
          <cell r="O1060" t="str">
            <v>RIOBAMBA</v>
          </cell>
        </row>
        <row r="1061">
          <cell r="A1061" t="str">
            <v>20003047352223</v>
          </cell>
          <cell r="B1061">
            <v>489608</v>
          </cell>
          <cell r="C1061" t="str">
            <v>20003047352223</v>
          </cell>
          <cell r="D1061">
            <v>44929.510798611111</v>
          </cell>
          <cell r="E1061" t="str">
            <v>CONECEL</v>
          </cell>
          <cell r="F1061" t="str">
            <v>DESPACHO</v>
          </cell>
          <cell r="G1061" t="str">
            <v>NORMAL</v>
          </cell>
          <cell r="H1061" t="str">
            <v xml:space="preserve">MICHAEL JEFFERSON CHILAN POSLIGUA / </v>
          </cell>
          <cell r="I1061" t="str">
            <v>1315668648</v>
          </cell>
          <cell r="J1061" t="str">
            <v>CALLE 323 Y CALLE 213 /CASA 1P BEIGE CON TIENDA AVELLANAS DIAG. CANCHAS 1ERO DE MAYO Y ESCUELA COSTA AZUL, MANTA</v>
          </cell>
          <cell r="K1061" t="str">
            <v>987314739 /  988717950</v>
          </cell>
          <cell r="L1061" t="str">
            <v/>
          </cell>
          <cell r="M1061" t="str">
            <v>MANTA</v>
          </cell>
          <cell r="N1061" t="str">
            <v>MANABI</v>
          </cell>
          <cell r="O1061" t="str">
            <v>MANTA</v>
          </cell>
        </row>
        <row r="1062">
          <cell r="A1062" t="str">
            <v>20003047227189</v>
          </cell>
          <cell r="B1062">
            <v>489607</v>
          </cell>
          <cell r="C1062" t="str">
            <v>20003047227189</v>
          </cell>
          <cell r="D1062">
            <v>44929.510798611111</v>
          </cell>
          <cell r="E1062" t="str">
            <v>CONECEL</v>
          </cell>
          <cell r="F1062" t="str">
            <v>DESPACHO</v>
          </cell>
          <cell r="G1062" t="str">
            <v>NORMAL</v>
          </cell>
          <cell r="H1062" t="str">
            <v xml:space="preserve">ANTONY SANTIAGO LEON ORDONEZ / </v>
          </cell>
          <cell r="I1062" t="str">
            <v>105641484</v>
          </cell>
          <cell r="J1062" t="str">
            <v>CALLE VIEJA 12-30 Y AV TURUHUAYCO TRBJO UNIVERSIDAD POLITECNICA SALESIANA DEL ECUADOR, CUENCA</v>
          </cell>
          <cell r="K1062" t="str">
            <v>983080595 /  998992873</v>
          </cell>
          <cell r="L1062" t="str">
            <v/>
          </cell>
          <cell r="M1062" t="str">
            <v>CUENCA</v>
          </cell>
          <cell r="N1062" t="str">
            <v>AZUAY</v>
          </cell>
          <cell r="O1062" t="str">
            <v>CUENCA</v>
          </cell>
        </row>
        <row r="1063">
          <cell r="A1063" t="str">
            <v>20003046607985</v>
          </cell>
          <cell r="B1063">
            <v>489606</v>
          </cell>
          <cell r="C1063" t="str">
            <v>20003046607985</v>
          </cell>
          <cell r="D1063">
            <v>44929.510798611111</v>
          </cell>
          <cell r="E1063" t="str">
            <v>CONECEL</v>
          </cell>
          <cell r="F1063" t="str">
            <v>DESPACHO</v>
          </cell>
          <cell r="G1063" t="str">
            <v>NORMAL</v>
          </cell>
          <cell r="H1063" t="str">
            <v xml:space="preserve">ERICK MATEO MENDEZ AREVALO / </v>
          </cell>
          <cell r="I1063" t="str">
            <v>107382616</v>
          </cell>
          <cell r="J1063" t="str">
            <v>Camino a Lazareto y Zenon/CASA 2P BLANCA/ PORTON BLACO/MEDIA CUADRA ANTES DEL HOSPITAL MARIANO ESTRELLA, CUENCA</v>
          </cell>
          <cell r="K1063" t="str">
            <v>992908254 /  72840313</v>
          </cell>
          <cell r="L1063" t="str">
            <v/>
          </cell>
          <cell r="M1063" t="str">
            <v>CUENCA</v>
          </cell>
          <cell r="N1063" t="str">
            <v>AZUAY</v>
          </cell>
          <cell r="O1063" t="str">
            <v>CUENCA</v>
          </cell>
        </row>
        <row r="1064">
          <cell r="A1064" t="str">
            <v>20003046119709</v>
          </cell>
          <cell r="B1064">
            <v>489581</v>
          </cell>
          <cell r="C1064" t="str">
            <v>20003046119709</v>
          </cell>
          <cell r="D1064">
            <v>44929.510787037034</v>
          </cell>
          <cell r="E1064" t="str">
            <v>CONECEL</v>
          </cell>
          <cell r="F1064" t="str">
            <v>DESPACHO</v>
          </cell>
          <cell r="G1064" t="str">
            <v>NORMAL</v>
          </cell>
          <cell r="H1064" t="str">
            <v xml:space="preserve">KAREN ESTEFANIA LIZANO VERNIS / </v>
          </cell>
          <cell r="I1064" t="str">
            <v>1718402058</v>
          </cell>
          <cell r="J1064" t="str">
            <v>QUITO Y JUAN ABEL ECHEVERRIA COLOR BLANCO CON ROJO Y GRIS NUMERO 1744 REF LOCAL RB IMPORTACIONES RECIBE EN EL TRABAJO, LATACUNGA</v>
          </cell>
          <cell r="K1064" t="str">
            <v>962909077 /  998802429</v>
          </cell>
          <cell r="L1064" t="str">
            <v/>
          </cell>
          <cell r="M1064" t="str">
            <v>LATACUNGA</v>
          </cell>
          <cell r="N1064" t="str">
            <v>COTOPAXI</v>
          </cell>
          <cell r="O1064" t="str">
            <v>LATACUNGA</v>
          </cell>
        </row>
        <row r="1065">
          <cell r="A1065" t="str">
            <v>20003046087805</v>
          </cell>
          <cell r="B1065">
            <v>489580</v>
          </cell>
          <cell r="C1065" t="str">
            <v>20003046087805</v>
          </cell>
          <cell r="D1065">
            <v>44929.510787037034</v>
          </cell>
          <cell r="E1065" t="str">
            <v>CONECEL</v>
          </cell>
          <cell r="F1065" t="str">
            <v>DESPACHO</v>
          </cell>
          <cell r="G1065" t="str">
            <v>NORMAL</v>
          </cell>
          <cell r="H1065" t="str">
            <v xml:space="preserve">YESSICA YADIRA QUIROZ MENDOZA / </v>
          </cell>
          <cell r="I1065" t="str">
            <v>1314061027</v>
          </cell>
          <cell r="J1065" t="str">
            <v>CALLE PUYO Y COTACACHI EN UNA CASA DE DOS PISOS FRENTE A UNA LAVANDERIA, SANTO DOMINGO</v>
          </cell>
          <cell r="K1065" t="str">
            <v xml:space="preserve">993372528 /  </v>
          </cell>
          <cell r="M1065" t="str">
            <v>SANTO DOMINGO</v>
          </cell>
          <cell r="N1065" t="str">
            <v>SANTO DOMINGO DE LOS TSACHILAS</v>
          </cell>
          <cell r="O1065" t="str">
            <v>SANTO DOMINGO</v>
          </cell>
        </row>
        <row r="1066">
          <cell r="A1066" t="str">
            <v>CLDEV_GYESIM0069</v>
          </cell>
          <cell r="B1066">
            <v>489273</v>
          </cell>
          <cell r="C1066" t="str">
            <v>CLDEV_GYESIM0069</v>
          </cell>
          <cell r="D1066">
            <v>44929.412291666667</v>
          </cell>
          <cell r="E1066" t="str">
            <v>CONECEL_DOCUMENTOS</v>
          </cell>
          <cell r="F1066" t="str">
            <v>DESPACHO</v>
          </cell>
          <cell r="G1066" t="str">
            <v>NORMAL</v>
          </cell>
          <cell r="H1066" t="str">
            <v>ANA AGUIRRE / MARIA SUNTAXI - PATRICIA</v>
          </cell>
          <cell r="J1066" t="str">
            <v>CIUDADELA SANTA LEONOR MZ 6 SOLAR 17</v>
          </cell>
          <cell r="M1066" t="str">
            <v>GUAYAQUIL</v>
          </cell>
        </row>
        <row r="1067">
          <cell r="A1067" t="str">
            <v>20003046131651</v>
          </cell>
          <cell r="B1067">
            <v>488982</v>
          </cell>
          <cell r="C1067" t="str">
            <v>20003046131651</v>
          </cell>
          <cell r="D1067">
            <v>44925.59170138889</v>
          </cell>
          <cell r="E1067" t="str">
            <v>CONECEL</v>
          </cell>
          <cell r="F1067" t="str">
            <v>DESPACHO</v>
          </cell>
          <cell r="G1067" t="str">
            <v>NORMAL</v>
          </cell>
          <cell r="H1067" t="str">
            <v xml:space="preserve">LUZ MARGARITA AZAS SILVA / </v>
          </cell>
          <cell r="I1067" t="str">
            <v>1801964410</v>
          </cell>
          <cell r="J1067" t="str">
            <v>CLL ISMAEL PEREZ PAZMINO &amp; EDUARDO MANRIQUE COOPERATIVA DE EDUCADORES CASA COLOR CREMA DE 2 PISOS NO 11 JUNTO AL ESTADIO, AMBATO</v>
          </cell>
          <cell r="K1067" t="str">
            <v>995167297 /  958794887</v>
          </cell>
          <cell r="M1067" t="str">
            <v>AMBATO</v>
          </cell>
          <cell r="N1067" t="str">
            <v>TUNGURAHUA</v>
          </cell>
          <cell r="O1067" t="str">
            <v>AMBATO</v>
          </cell>
        </row>
        <row r="1068">
          <cell r="A1068" t="str">
            <v>20003046083441</v>
          </cell>
          <cell r="B1068">
            <v>488981</v>
          </cell>
          <cell r="C1068" t="str">
            <v>20003046083441</v>
          </cell>
          <cell r="D1068">
            <v>44925.59170138889</v>
          </cell>
          <cell r="E1068" t="str">
            <v>CONECEL</v>
          </cell>
          <cell r="F1068" t="str">
            <v>DESPACHO</v>
          </cell>
          <cell r="G1068" t="str">
            <v>NORMAL</v>
          </cell>
          <cell r="H1068" t="str">
            <v xml:space="preserve">LUZ MARGARITA AZAS SILVA / </v>
          </cell>
          <cell r="I1068" t="str">
            <v>1801964410</v>
          </cell>
          <cell r="J1068" t="str">
            <v>CLL ISMAEL PEREZ PAZMINO &amp; EDUARDO MANRIQUE COOPERATIVA DE EDUCADORES CASA COLOR CREMA DE 2 PISOS NO 11 JUNTO AL ESTADIO, AMBATO</v>
          </cell>
          <cell r="K1068" t="str">
            <v>995167297 /  958794887</v>
          </cell>
          <cell r="M1068" t="str">
            <v>AMBATO</v>
          </cell>
          <cell r="N1068" t="str">
            <v>TUNGURAHUA</v>
          </cell>
          <cell r="O1068" t="str">
            <v>AMBATO</v>
          </cell>
        </row>
        <row r="1069">
          <cell r="A1069" t="str">
            <v>20003046104036 </v>
          </cell>
          <cell r="B1069">
            <v>488980</v>
          </cell>
          <cell r="C1069" t="str">
            <v>20003046104036 </v>
          </cell>
          <cell r="D1069">
            <v>44925.59170138889</v>
          </cell>
          <cell r="E1069" t="str">
            <v>CONECEL</v>
          </cell>
          <cell r="F1069" t="str">
            <v>DESPACHO</v>
          </cell>
          <cell r="G1069" t="str">
            <v>NORMAL</v>
          </cell>
          <cell r="H1069" t="str">
            <v xml:space="preserve">LUZ MARGARITA AZAS SILVA / </v>
          </cell>
          <cell r="I1069" t="str">
            <v>1801964410</v>
          </cell>
          <cell r="J1069" t="str">
            <v>CLL ISMAEL PEREZ PAZMINO &amp; EDUARDO MANRIQUE COOPERATIVA DE EDUCADORES CASA COLOR CREMA DE 2 PISOS NO 11 JUNTO AL ESTADIO, AMBATO</v>
          </cell>
          <cell r="K1069" t="str">
            <v>995167297 /  958794887</v>
          </cell>
          <cell r="M1069" t="str">
            <v>AMBATO</v>
          </cell>
          <cell r="N1069" t="str">
            <v>TUNGURAHUA</v>
          </cell>
          <cell r="O1069" t="str">
            <v>AMBATO</v>
          </cell>
        </row>
        <row r="1070">
          <cell r="A1070" t="str">
            <v>20003046092520</v>
          </cell>
          <cell r="B1070">
            <v>488979</v>
          </cell>
          <cell r="C1070" t="str">
            <v>20003046092520</v>
          </cell>
          <cell r="D1070">
            <v>44925.59170138889</v>
          </cell>
          <cell r="E1070" t="str">
            <v>CONECEL</v>
          </cell>
          <cell r="F1070" t="str">
            <v>DESPACHO</v>
          </cell>
          <cell r="G1070" t="str">
            <v>NORMAL</v>
          </cell>
          <cell r="H1070" t="str">
            <v xml:space="preserve">MARIA JANETH MORAN MONTOYA / </v>
          </cell>
          <cell r="I1070" t="str">
            <v>926950825</v>
          </cell>
          <cell r="J1070" t="str">
            <v>CDLA ALEGRIA 2DO PASEO 20 MZ 10-58 VLL 12 CASA DE UN PISO COLOR ROSADO A UNA CUADRA DEL PARQUE ALEGRIA DETRAS DEL BANCO BOLIVARIANO, GUAYAQUIL</v>
          </cell>
          <cell r="K1070" t="str">
            <v>988817547 /  998013808</v>
          </cell>
          <cell r="M1070" t="str">
            <v>GUAYAQUIL</v>
          </cell>
          <cell r="N1070" t="str">
            <v>GUAYAS</v>
          </cell>
          <cell r="O1070" t="str">
            <v>GUAYAQUIL</v>
          </cell>
        </row>
        <row r="1071">
          <cell r="A1071" t="str">
            <v>20003046060311</v>
          </cell>
          <cell r="B1071">
            <v>488978</v>
          </cell>
          <cell r="C1071" t="str">
            <v>20003046060311</v>
          </cell>
          <cell r="D1071">
            <v>44925.59170138889</v>
          </cell>
          <cell r="E1071" t="str">
            <v>CONECEL</v>
          </cell>
          <cell r="F1071" t="str">
            <v>DESPACHO</v>
          </cell>
          <cell r="G1071" t="str">
            <v>NORMAL</v>
          </cell>
          <cell r="H1071" t="str">
            <v xml:space="preserve">ORLANDO BRYAN MONCADA DIAZ / </v>
          </cell>
          <cell r="I1071" t="str">
            <v>2450038134</v>
          </cell>
          <cell r="J1071" t="str">
            <v>GUAYAQUIL 452 Y VEI 6/TRBJO EN EL CENTRO COMERCIAL BUENAAVENTURA REF AL FRENTE DE LA GRAN PANADERIA COLOMBIANA, LA LIBERTAD</v>
          </cell>
          <cell r="K1071" t="str">
            <v xml:space="preserve">982353011 /  </v>
          </cell>
          <cell r="M1071" t="str">
            <v>LA LIBERTAD</v>
          </cell>
          <cell r="N1071" t="str">
            <v>SANTA ELENA</v>
          </cell>
          <cell r="O1071" t="str">
            <v>LA LIBERTAD</v>
          </cell>
        </row>
        <row r="1072">
          <cell r="A1072" t="str">
            <v>20003046122302</v>
          </cell>
          <cell r="B1072">
            <v>488977</v>
          </cell>
          <cell r="C1072" t="str">
            <v>20003046122302</v>
          </cell>
          <cell r="D1072">
            <v>44925.59170138889</v>
          </cell>
          <cell r="E1072" t="str">
            <v>CONECEL</v>
          </cell>
          <cell r="F1072" t="str">
            <v>DESPACHO</v>
          </cell>
          <cell r="G1072" t="str">
            <v>NORMAL</v>
          </cell>
          <cell r="H1072" t="str">
            <v xml:space="preserve">JOSE VICENTE MOGROVEJO ROMERO / </v>
          </cell>
          <cell r="I1072" t="str">
            <v>1706245469</v>
          </cell>
          <cell r="J1072" t="str">
            <v>VIA QUEVEDO KM 4 URBANIZACION POLA PAZMINO PORTN BLNCO CLOR BEIGE PLANTA BAJA JUNTO AL HOTEL ONE FRENTE ASADERO COLORADO, SANTO DOMINGO</v>
          </cell>
          <cell r="K1072" t="str">
            <v xml:space="preserve">992019117 /  </v>
          </cell>
          <cell r="M1072" t="str">
            <v>SANTO DOMINGO</v>
          </cell>
          <cell r="N1072" t="str">
            <v>SANTO DOMINGO DE LOS TSACHILAS</v>
          </cell>
          <cell r="O1072" t="str">
            <v>SANTO DOMINGO</v>
          </cell>
        </row>
        <row r="1073">
          <cell r="A1073" t="str">
            <v>20003045202668</v>
          </cell>
          <cell r="B1073">
            <v>488975</v>
          </cell>
          <cell r="C1073" t="str">
            <v>20003045202668</v>
          </cell>
          <cell r="D1073">
            <v>44925.561157407406</v>
          </cell>
          <cell r="E1073" t="str">
            <v>CONECEL</v>
          </cell>
          <cell r="F1073" t="str">
            <v>DESPACHO</v>
          </cell>
          <cell r="G1073" t="str">
            <v>NORMAL</v>
          </cell>
          <cell r="H1073" t="str">
            <v>CARRERA RIQUETTI MARCELO RAMIRO</v>
          </cell>
          <cell r="I1073" t="str">
            <v>1.71089E+12</v>
          </cell>
          <cell r="J1073" t="str">
            <v>CALLE EL UNIVERSO E8-115 Y AV DE LOS SHIRYS EDIFICIO ORION 1 REF EN LA DEFENSORIA PUBLICA REF</v>
          </cell>
          <cell r="K1073" t="str">
            <v xml:space="preserve">985282433 /  </v>
          </cell>
          <cell r="M1073" t="str">
            <v>QUITO</v>
          </cell>
          <cell r="N1073" t="str">
            <v>PICHINCHA</v>
          </cell>
          <cell r="O1073" t="str">
            <v>QUITO</v>
          </cell>
        </row>
        <row r="1074">
          <cell r="A1074" t="str">
            <v>20003044764455</v>
          </cell>
          <cell r="B1074">
            <v>488974</v>
          </cell>
          <cell r="C1074" t="str">
            <v>20003044764455</v>
          </cell>
          <cell r="D1074">
            <v>44925.561157407406</v>
          </cell>
          <cell r="E1074" t="str">
            <v>CONECEL</v>
          </cell>
          <cell r="F1074" t="str">
            <v>DESPACHO</v>
          </cell>
          <cell r="G1074" t="str">
            <v>NORMAL</v>
          </cell>
          <cell r="H1074" t="str">
            <v>VALLEJO CHOEZ FERNANDO DELFIN</v>
          </cell>
          <cell r="I1074" t="str">
            <v>1707708317</v>
          </cell>
          <cell r="J1074" t="str">
            <v>CALLE PRI PASAJE OE 2D/ CALLE SECU LA BORBON/ CASA 28-48 SUPERMZ H MZ 3/ CASA 3P COLOR AMARILLO/ REF: A TRES CUADRAS DEL QUICENTRO SUR/ DIAGONAL A LA CANCHA DE LA SUPERMANZANA H</v>
          </cell>
          <cell r="K1074" t="str">
            <v>993722991 /  993722991</v>
          </cell>
          <cell r="M1074" t="str">
            <v>QUITO</v>
          </cell>
          <cell r="N1074" t="str">
            <v>PICHINCHA</v>
          </cell>
          <cell r="O1074" t="str">
            <v>QUITO</v>
          </cell>
        </row>
        <row r="1075">
          <cell r="A1075" t="str">
            <v>20003044771828</v>
          </cell>
          <cell r="B1075">
            <v>488973</v>
          </cell>
          <cell r="C1075" t="str">
            <v>20003044771828</v>
          </cell>
          <cell r="D1075">
            <v>44925.561157407406</v>
          </cell>
          <cell r="E1075" t="str">
            <v>CONECEL</v>
          </cell>
          <cell r="F1075" t="str">
            <v>DESPACHO</v>
          </cell>
          <cell r="G1075" t="str">
            <v>NORMAL</v>
          </cell>
          <cell r="H1075" t="str">
            <v>FUENTES TOBON SANDRA YARITZA</v>
          </cell>
          <cell r="I1075" t="str">
            <v>1760457091</v>
          </cell>
          <cell r="J1075" t="str">
            <v>AV MARISCAL SUCRE Y RIO PERIPA EN EL EDIFICIO CONDADO PLAZA DEPARTAMENTO 12 B Y REF. ABAJO DE FARMACIA MEDICITY</v>
          </cell>
          <cell r="K1075" t="str">
            <v xml:space="preserve">969591287 /  </v>
          </cell>
          <cell r="M1075" t="str">
            <v>QUITO</v>
          </cell>
          <cell r="N1075" t="str">
            <v>PICHINCHA</v>
          </cell>
          <cell r="O1075" t="str">
            <v>QUITO</v>
          </cell>
        </row>
        <row r="1076">
          <cell r="A1076" t="str">
            <v>20003044753044</v>
          </cell>
          <cell r="B1076">
            <v>488972</v>
          </cell>
          <cell r="C1076" t="str">
            <v>20003044753044</v>
          </cell>
          <cell r="D1076">
            <v>44925.561157407406</v>
          </cell>
          <cell r="E1076" t="str">
            <v>CONECEL</v>
          </cell>
          <cell r="F1076" t="str">
            <v>DESPACHO</v>
          </cell>
          <cell r="G1076" t="str">
            <v>NORMAL</v>
          </cell>
          <cell r="H1076" t="str">
            <v>CORDOVA PINTO LUIS FERNANDO</v>
          </cell>
          <cell r="I1076" t="str">
            <v>1709288961</v>
          </cell>
          <cell r="J1076" t="str">
            <v>AV UNIVERSITARIA SANTA LUCIA EN C.A.D.E.T CAMPO DOCENTE EXPERIMENTAL LA TOLA FACULTAD DE CIENCIAS AGRICOLAS UNIVERSIDAD CENTRAL DEL ECUADOR</v>
          </cell>
          <cell r="K1076" t="str">
            <v>995426509 /  995426509</v>
          </cell>
          <cell r="M1076" t="str">
            <v>QUITO</v>
          </cell>
          <cell r="N1076" t="str">
            <v>PICHINCHA</v>
          </cell>
          <cell r="O1076" t="str">
            <v>QUITO</v>
          </cell>
        </row>
        <row r="1077">
          <cell r="A1077" t="str">
            <v>1726219379</v>
          </cell>
          <cell r="B1077">
            <v>488971</v>
          </cell>
          <cell r="C1077" t="str">
            <v>1726219379</v>
          </cell>
          <cell r="D1077">
            <v>44925.561157407406</v>
          </cell>
          <cell r="E1077" t="str">
            <v>CONECEL</v>
          </cell>
          <cell r="F1077" t="str">
            <v>DESPACHO</v>
          </cell>
          <cell r="G1077" t="str">
            <v>NORMAL</v>
          </cell>
          <cell r="H1077" t="str">
            <v>ACOSTA LLERENA ESTEBAN DAVID</v>
          </cell>
          <cell r="I1077" t="str">
            <v>1726219379</v>
          </cell>
          <cell r="J1077" t="str">
            <v>BARRIO CHICHE, PUEMBO QUITO VILLA OE-11 VILLA 15 CALLE JOSE IGNACIO GALLARDO Y CALLE SECUNDARIA OE4 CASA DE DOS PLANTAS COLOR LADRILLO COMO REF CERCA DE TIENDA CHICHE TU</v>
          </cell>
          <cell r="K1077" t="str">
            <v xml:space="preserve">986289749 /  </v>
          </cell>
          <cell r="M1077" t="str">
            <v>QUITO</v>
          </cell>
          <cell r="N1077" t="str">
            <v>PICHINCHA</v>
          </cell>
          <cell r="O1077" t="str">
            <v>QUITO</v>
          </cell>
        </row>
        <row r="1078">
          <cell r="A1078" t="str">
            <v>20003044768745</v>
          </cell>
          <cell r="B1078">
            <v>488970</v>
          </cell>
          <cell r="C1078" t="str">
            <v>20003044768745</v>
          </cell>
          <cell r="D1078">
            <v>44925.561157407406</v>
          </cell>
          <cell r="E1078" t="str">
            <v>CONECEL</v>
          </cell>
          <cell r="F1078" t="str">
            <v>DESPACHO</v>
          </cell>
          <cell r="G1078" t="str">
            <v>NORMAL</v>
          </cell>
          <cell r="H1078" t="str">
            <v>NINABANDA CHELA ALEX DARWIN</v>
          </cell>
          <cell r="I1078" t="str">
            <v>1724199631</v>
          </cell>
          <cell r="J1078" t="str">
            <v>CAPITAN GIOVANNI CALLES Y AV. CACHA EN CORAL HIPERMERCADOS CARAPUNGO REF AL FRENTE DEL COMERCIAL MC/ A MEDIA CUADRA DE HIPERFARMACIAS CALDERON/ AL COSTADO DE LA URBANIZACION LA PRADERA</v>
          </cell>
          <cell r="K1078" t="str">
            <v>969048935 /  969048935</v>
          </cell>
          <cell r="M1078" t="str">
            <v>QUITO</v>
          </cell>
          <cell r="N1078" t="str">
            <v>PICHINCHA</v>
          </cell>
          <cell r="O1078" t="str">
            <v>QUITO</v>
          </cell>
        </row>
        <row r="1079">
          <cell r="A1079" t="str">
            <v>LDDGYEI0027</v>
          </cell>
          <cell r="B1079">
            <v>488954</v>
          </cell>
          <cell r="C1079" t="str">
            <v>LDDGYEI0027</v>
          </cell>
          <cell r="D1079">
            <v>44925.539988425924</v>
          </cell>
          <cell r="E1079" t="str">
            <v>CONECEL_DOCUMENTOS</v>
          </cell>
          <cell r="F1079" t="str">
            <v>DESPACHO</v>
          </cell>
          <cell r="G1079" t="str">
            <v>NORMAL</v>
          </cell>
          <cell r="H1079" t="str">
            <v>Paola Loja /Conecel Reg</v>
          </cell>
          <cell r="I1079" t="str">
            <v>0</v>
          </cell>
          <cell r="J1079" t="str">
            <v>GYE - Centro Comercial Garzo centro-ACC</v>
          </cell>
          <cell r="K1079" t="str">
            <v>993393277</v>
          </cell>
          <cell r="L1079" t="str">
            <v/>
          </cell>
          <cell r="M1079" t="str">
            <v>GUAYAQUIL</v>
          </cell>
          <cell r="N1079" t="str">
            <v>GUAYAS</v>
          </cell>
          <cell r="O1079" t="str">
            <v>GUAYAQUIL</v>
          </cell>
        </row>
        <row r="1080">
          <cell r="A1080" t="str">
            <v>LDDGYEH0024</v>
          </cell>
          <cell r="B1080">
            <v>488953</v>
          </cell>
          <cell r="C1080" t="str">
            <v>LDDGYEH0024</v>
          </cell>
          <cell r="D1080">
            <v>44925.539988425924</v>
          </cell>
          <cell r="E1080" t="str">
            <v>CONECEL_DOCUMENTOS</v>
          </cell>
          <cell r="F1080" t="str">
            <v>DESPACHO</v>
          </cell>
          <cell r="G1080" t="str">
            <v>NORMAL</v>
          </cell>
          <cell r="H1080" t="str">
            <v>LOURDES QUINTEROS/OFC BRELDYNG</v>
          </cell>
          <cell r="I1080" t="str">
            <v>0</v>
          </cell>
          <cell r="J1080" t="str">
            <v>OFC BRELDYNG CALLE 7MO PASAJE 37ª Y V. EMILIO ROMERO, BODEGAS DE FERRETERIA ESPINOZA, BODEGA #8 (EXACTAMENTE QUEDA EN LA JUAN TANCA MARENGO KM. 4.5 PASANDO LA COCA COLA</v>
          </cell>
          <cell r="K1080" t="str">
            <v>0</v>
          </cell>
          <cell r="M1080" t="str">
            <v>GUAYAQUIL</v>
          </cell>
          <cell r="N1080" t="str">
            <v>GUAYAS</v>
          </cell>
          <cell r="O1080" t="str">
            <v>GUAYAQUIL</v>
          </cell>
        </row>
        <row r="1081">
          <cell r="A1081" t="str">
            <v>LDDGYEG0044</v>
          </cell>
          <cell r="B1081">
            <v>488952</v>
          </cell>
          <cell r="C1081" t="str">
            <v>LDDGYEG0044</v>
          </cell>
          <cell r="D1081">
            <v>44925.539988425924</v>
          </cell>
          <cell r="E1081" t="str">
            <v>CONECEL_DOCUMENTOS</v>
          </cell>
          <cell r="F1081" t="str">
            <v>DESPACHO</v>
          </cell>
          <cell r="G1081" t="str">
            <v>NORMAL</v>
          </cell>
          <cell r="H1081" t="str">
            <v>GABRIELA SANDOVAL/PSG</v>
          </cell>
          <cell r="I1081" t="str">
            <v>0</v>
          </cell>
          <cell r="J1081" t="str">
            <v xml:space="preserve"> Gye:  Urdenor 2 - parque empresarial colon , edificio Coloncorp B mezanine atras de Netlife</v>
          </cell>
          <cell r="K1081" t="str">
            <v>982033756</v>
          </cell>
          <cell r="L1081" t="str">
            <v/>
          </cell>
          <cell r="M1081" t="str">
            <v>GUAYAQUIL</v>
          </cell>
          <cell r="N1081" t="str">
            <v>GUAYAS</v>
          </cell>
          <cell r="O1081" t="str">
            <v>GUAYAQUIL</v>
          </cell>
        </row>
        <row r="1082">
          <cell r="A1082" t="str">
            <v>LDDGYEF0038</v>
          </cell>
          <cell r="B1082">
            <v>488951</v>
          </cell>
          <cell r="C1082" t="str">
            <v>LDDGYEF0038</v>
          </cell>
          <cell r="D1082">
            <v>44925.539988425924</v>
          </cell>
          <cell r="E1082" t="str">
            <v>CONECEL_DOCUMENTOS</v>
          </cell>
          <cell r="F1082" t="str">
            <v>DESPACHO</v>
          </cell>
          <cell r="G1082" t="str">
            <v>NORMAL</v>
          </cell>
          <cell r="H1082" t="str">
            <v>TOMAS ANDRADE/GSO/ALG</v>
          </cell>
          <cell r="I1082" t="str">
            <v>0</v>
          </cell>
          <cell r="J1082" t="str">
            <v xml:space="preserve"> Gye:  Urdenor 2 - parque empresarial colon , edificio Coloncorp B mezanine atras de Netlife</v>
          </cell>
          <cell r="K1082" t="str">
            <v>982033756</v>
          </cell>
          <cell r="L1082" t="str">
            <v/>
          </cell>
          <cell r="M1082" t="str">
            <v>GUAYAQUIL</v>
          </cell>
          <cell r="N1082" t="str">
            <v>GUAYAS</v>
          </cell>
          <cell r="O1082" t="str">
            <v>GUAYAQUIL</v>
          </cell>
        </row>
        <row r="1083">
          <cell r="A1083" t="str">
            <v>LDDUIOE0042</v>
          </cell>
          <cell r="B1083">
            <v>488950</v>
          </cell>
          <cell r="C1083" t="str">
            <v>LDDUIOE0042</v>
          </cell>
          <cell r="D1083">
            <v>44925.539988425924</v>
          </cell>
          <cell r="E1083" t="str">
            <v>CONECEL_DOCUMENTOS</v>
          </cell>
          <cell r="F1083" t="str">
            <v>DESPACHO</v>
          </cell>
          <cell r="G1083" t="str">
            <v>NORMAL</v>
          </cell>
          <cell r="H1083" t="str">
            <v>Maria Fernanda Munoz/CANT</v>
          </cell>
          <cell r="I1083" t="str">
            <v>0</v>
          </cell>
          <cell r="J1083" t="str">
            <v xml:space="preserve">QUITO Av. 10 de Agosto N34-601 y Juan Pablo Sanz </v>
          </cell>
          <cell r="K1083" t="str">
            <v>998118542/979067498</v>
          </cell>
          <cell r="L1083" t="str">
            <v/>
          </cell>
          <cell r="M1083" t="str">
            <v>QUITO</v>
          </cell>
          <cell r="N1083" t="str">
            <v xml:space="preserve">PICHINCHA </v>
          </cell>
          <cell r="O1083" t="str">
            <v>QUITO</v>
          </cell>
        </row>
        <row r="1084">
          <cell r="A1084" t="str">
            <v>LDDUIOC0024</v>
          </cell>
          <cell r="B1084">
            <v>488949</v>
          </cell>
          <cell r="C1084" t="str">
            <v>LDDUIOC0024</v>
          </cell>
          <cell r="D1084">
            <v>44925.539988425924</v>
          </cell>
          <cell r="E1084" t="str">
            <v>CONECEL_DOCUMENTOS</v>
          </cell>
          <cell r="F1084" t="str">
            <v>DESPACHO</v>
          </cell>
          <cell r="G1084" t="str">
            <v>NORMAL</v>
          </cell>
          <cell r="H1084" t="str">
            <v>Yoel Ramirez/ADT</v>
          </cell>
          <cell r="I1084" t="str">
            <v>0</v>
          </cell>
          <cell r="J1084" t="str">
            <v>Quito: Yanez Pinzon y Colon Edificio Rigel piso 3</v>
          </cell>
          <cell r="K1084" t="str">
            <v>961420773</v>
          </cell>
          <cell r="L1084" t="str">
            <v/>
          </cell>
          <cell r="M1084" t="str">
            <v>QUITO</v>
          </cell>
          <cell r="N1084" t="str">
            <v xml:space="preserve">PICHINCHA </v>
          </cell>
          <cell r="O1084" t="str">
            <v>QUITO</v>
          </cell>
        </row>
        <row r="1085">
          <cell r="A1085" t="str">
            <v>LDDGYEB0039</v>
          </cell>
          <cell r="B1085">
            <v>488948</v>
          </cell>
          <cell r="C1085" t="str">
            <v>LDDGYEB0039</v>
          </cell>
          <cell r="D1085">
            <v>44925.539988425924</v>
          </cell>
          <cell r="E1085" t="str">
            <v>CONECEL_DOCUMENTOS</v>
          </cell>
          <cell r="F1085" t="str">
            <v>DESPACHO</v>
          </cell>
          <cell r="G1085" t="str">
            <v>NORMAL</v>
          </cell>
          <cell r="H1085" t="str">
            <v>Stephanie Perez ACC</v>
          </cell>
          <cell r="I1085" t="str">
            <v>0</v>
          </cell>
          <cell r="J1085" t="str">
            <v>GYE - Centro Comercial Garzo centro-ACC</v>
          </cell>
          <cell r="K1085" t="str">
            <v>9399196442</v>
          </cell>
          <cell r="L1085" t="str">
            <v/>
          </cell>
          <cell r="M1085" t="str">
            <v>GUAYAQUIL</v>
          </cell>
          <cell r="N1085" t="str">
            <v>GUAYAS</v>
          </cell>
          <cell r="O1085" t="str">
            <v>GUAYAQUIL</v>
          </cell>
        </row>
        <row r="1086">
          <cell r="A1086" t="str">
            <v>LDDGYEA0038</v>
          </cell>
          <cell r="B1086">
            <v>488947</v>
          </cell>
          <cell r="C1086" t="str">
            <v>LDDGYEA0038</v>
          </cell>
          <cell r="D1086">
            <v>44925.539988425924</v>
          </cell>
          <cell r="E1086" t="str">
            <v>CONECEL_DOCUMENTOS</v>
          </cell>
          <cell r="F1086" t="str">
            <v>DESPACHO</v>
          </cell>
          <cell r="G1086" t="str">
            <v>NORMAL</v>
          </cell>
          <cell r="H1086" t="str">
            <v>Stephanie Perez ACC/Paola Loja ACC-OPE Equipos</v>
          </cell>
          <cell r="I1086" t="str">
            <v>0</v>
          </cell>
          <cell r="J1086" t="str">
            <v>GYE - Centro Comercial Garzo centro-ACC/REGULARIZACIONES</v>
          </cell>
          <cell r="K1086" t="str">
            <v>993393277</v>
          </cell>
          <cell r="L1086" t="str">
            <v/>
          </cell>
          <cell r="M1086" t="str">
            <v>GUAYAQUIL</v>
          </cell>
          <cell r="N1086" t="str">
            <v>GUAYAS</v>
          </cell>
          <cell r="O1086" t="str">
            <v>GUAYAQUIL</v>
          </cell>
        </row>
        <row r="1087">
          <cell r="A1087" t="str">
            <v>20003045201789</v>
          </cell>
          <cell r="B1087">
            <v>488945</v>
          </cell>
          <cell r="C1087" t="str">
            <v>20003045201789</v>
          </cell>
          <cell r="D1087">
            <v>44925.537233796298</v>
          </cell>
          <cell r="E1087" t="str">
            <v>BRELDYNG</v>
          </cell>
          <cell r="F1087" t="str">
            <v>DESPACHO</v>
          </cell>
          <cell r="G1087" t="str">
            <v>NORMAL</v>
          </cell>
          <cell r="H1087" t="str">
            <v>TORRES TENORIO HILDA MERCY</v>
          </cell>
          <cell r="I1087" t="str">
            <v>905582243</v>
          </cell>
          <cell r="J1087" t="str">
            <v>GUAYAS / SAMBORONDON / LA PUNTILLA / VIA SAMBORONDON / KM 9 /  / EN URB CIUDAD CELESTE ETAPA MARINA MZ 3 VILLA 27 REF ANTES DE LLEGAR A MANAGUA</v>
          </cell>
          <cell r="K1087" t="str">
            <v>989494716-0981901697</v>
          </cell>
          <cell r="M1087" t="str">
            <v>SAMBORONDON</v>
          </cell>
          <cell r="N1087" t="str">
            <v>GUAYAS</v>
          </cell>
          <cell r="O1087" t="str">
            <v>SAMBORONDON</v>
          </cell>
        </row>
        <row r="1088">
          <cell r="A1088" t="str">
            <v>20003043490955</v>
          </cell>
          <cell r="B1088">
            <v>488944</v>
          </cell>
          <cell r="C1088" t="str">
            <v>20003043490955</v>
          </cell>
          <cell r="D1088">
            <v>44925.537233796298</v>
          </cell>
          <cell r="E1088" t="str">
            <v>BRELDYNG</v>
          </cell>
          <cell r="F1088" t="str">
            <v>DESPACHO</v>
          </cell>
          <cell r="G1088" t="str">
            <v>NORMAL</v>
          </cell>
          <cell r="H1088" t="str">
            <v>MUNOZ GUAMAN MARIA ESTHELA</v>
          </cell>
          <cell r="I1088" t="str">
            <v>102360534</v>
          </cell>
          <cell r="J1088" t="str">
            <v>AZUAY / CUENCA / EL SAGRARIO / AV SANGURIMA / SN / ENTRE BORRERO Y HERMANO MIGUEL / L EN LOS ALTOS DE ALMACEN DE MEDIAS PUERTA GRANDE COLOR NEGRO</v>
          </cell>
          <cell r="K1088" t="str">
            <v>984843759</v>
          </cell>
          <cell r="M1088" t="str">
            <v>CUENCA</v>
          </cell>
          <cell r="N1088" t="str">
            <v>AZUAY</v>
          </cell>
          <cell r="O1088" t="str">
            <v>CUENCA</v>
          </cell>
        </row>
        <row r="1089">
          <cell r="A1089" t="str">
            <v>20003045204417</v>
          </cell>
          <cell r="B1089">
            <v>488935</v>
          </cell>
          <cell r="C1089" t="str">
            <v>20003045204417</v>
          </cell>
          <cell r="D1089">
            <v>44925.510717592595</v>
          </cell>
          <cell r="E1089" t="str">
            <v>CONECEL</v>
          </cell>
          <cell r="F1089" t="str">
            <v>DESPACHO</v>
          </cell>
          <cell r="G1089" t="str">
            <v>NORMAL</v>
          </cell>
          <cell r="H1089" t="str">
            <v xml:space="preserve">CRISTIAN ANDRES ARRIETA BALCAZAR / </v>
          </cell>
          <cell r="I1089" t="str">
            <v>1715436661</v>
          </cell>
          <cell r="J1089" t="str">
            <v>CALL E ELOY ALFARO 2-80 Y JULIO SANDIBIDO EN EL MOVIL DEL NOR AREA DE LA GERENCIA DETRAS DE LA PISCINA OLIMPICA, IBARRA</v>
          </cell>
          <cell r="K1089" t="str">
            <v>998175798 /  981328676</v>
          </cell>
          <cell r="M1089" t="str">
            <v>IBARRA</v>
          </cell>
          <cell r="N1089" t="str">
            <v>IMBABURA</v>
          </cell>
          <cell r="O1089" t="str">
            <v>IBARRA</v>
          </cell>
        </row>
        <row r="1090">
          <cell r="A1090" t="str">
            <v>20003045200081</v>
          </cell>
          <cell r="B1090">
            <v>488934</v>
          </cell>
          <cell r="C1090" t="str">
            <v>20003045200081</v>
          </cell>
          <cell r="D1090">
            <v>44925.510717592595</v>
          </cell>
          <cell r="E1090" t="str">
            <v>CONECEL</v>
          </cell>
          <cell r="F1090" t="str">
            <v>DESPACHO</v>
          </cell>
          <cell r="G1090" t="str">
            <v>NORMAL</v>
          </cell>
          <cell r="H1090" t="str">
            <v xml:space="preserve">CAROLINA CECIBEL CARRION CABRERA / </v>
          </cell>
          <cell r="I1090" t="str">
            <v>104579644</v>
          </cell>
          <cell r="J1090" t="str">
            <v>CALLE ANGEL CARVAJAL VALLEJO Y CARLOS ARIZAGA EN EL CONDOMINIO LAS ROCAS DE MISICATA FRENTE AL JARDIN ESCUELA EN LAS PRIMAVERAS HUEYAS DEL SEDFI, CUENCA</v>
          </cell>
          <cell r="K1090" t="str">
            <v>983105515 /  998310551</v>
          </cell>
          <cell r="L1090" t="str">
            <v/>
          </cell>
          <cell r="M1090" t="str">
            <v>CUENCA</v>
          </cell>
          <cell r="N1090" t="str">
            <v>AZUAY</v>
          </cell>
          <cell r="O1090" t="str">
            <v>CUENCA</v>
          </cell>
        </row>
        <row r="1091">
          <cell r="A1091" t="str">
            <v>20003045204975</v>
          </cell>
          <cell r="B1091">
            <v>488933</v>
          </cell>
          <cell r="C1091" t="str">
            <v>20003045204975</v>
          </cell>
          <cell r="D1091">
            <v>44925.510717592595</v>
          </cell>
          <cell r="E1091" t="str">
            <v>CONECEL</v>
          </cell>
          <cell r="F1091" t="str">
            <v>DESPACHO</v>
          </cell>
          <cell r="G1091" t="str">
            <v>NORMAL</v>
          </cell>
          <cell r="H1091" t="str">
            <v xml:space="preserve">TATIANA JOMARA ERAZO CURIPALLO / </v>
          </cell>
          <cell r="I1091" t="str">
            <v>1600504979</v>
          </cell>
          <cell r="J1091" t="str">
            <v>CALLE GIOVANNI CALLES Y LA UNION JUNTO AL COLEGIO ISM EN UN LOCAL DE DOS PISOS LLAMADO FLEXIPLAST, QUITO</v>
          </cell>
          <cell r="K1091" t="str">
            <v>995613207 /  939527872</v>
          </cell>
          <cell r="L1091" t="str">
            <v/>
          </cell>
          <cell r="M1091" t="str">
            <v>QUITO</v>
          </cell>
          <cell r="N1091" t="str">
            <v>PICHINCHA</v>
          </cell>
          <cell r="O1091" t="str">
            <v>QUITO</v>
          </cell>
        </row>
        <row r="1092">
          <cell r="A1092" t="str">
            <v>20003043910461</v>
          </cell>
          <cell r="B1092">
            <v>488932</v>
          </cell>
          <cell r="C1092" t="str">
            <v>20003043910461</v>
          </cell>
          <cell r="D1092">
            <v>44925.510717592595</v>
          </cell>
          <cell r="E1092" t="str">
            <v>CONECEL</v>
          </cell>
          <cell r="F1092" t="str">
            <v>DESPACHO</v>
          </cell>
          <cell r="G1092" t="str">
            <v>NORMAL</v>
          </cell>
          <cell r="H1092" t="str">
            <v>ELIECER ANTONIO MARTINEZ SOTO / JARAMILLO ELENA MAITEE</v>
          </cell>
          <cell r="I1092" t="str">
            <v>964984264</v>
          </cell>
          <cell r="J1092" t="str">
            <v>BARRIO SANTA ELENA CALLE BUENAVISTA Y MARCEL LANIADO EN EL LOCAL DEL CAPITAN JHONSON DIAGONAL A LA FARMACIA MIA, MACHALA</v>
          </cell>
          <cell r="K1092" t="str">
            <v>983731982 /  983771378</v>
          </cell>
          <cell r="M1092" t="str">
            <v>MACHALA</v>
          </cell>
          <cell r="N1092" t="str">
            <v>EL ORO</v>
          </cell>
          <cell r="O1092" t="str">
            <v>MACHALA</v>
          </cell>
        </row>
        <row r="1093">
          <cell r="A1093" t="str">
            <v>20003045180944</v>
          </cell>
          <cell r="B1093">
            <v>488939</v>
          </cell>
          <cell r="C1093" t="str">
            <v>20003045180944</v>
          </cell>
          <cell r="D1093">
            <v>44925.510717592595</v>
          </cell>
          <cell r="E1093" t="str">
            <v>CONECEL</v>
          </cell>
          <cell r="F1093" t="str">
            <v>DESPACHO</v>
          </cell>
          <cell r="G1093" t="str">
            <v>NORMAL</v>
          </cell>
          <cell r="H1093" t="str">
            <v xml:space="preserve">BRYAN MATEO PUCACHAQUI PUCACHAQU / </v>
          </cell>
          <cell r="I1093" t="str">
            <v>1750665091</v>
          </cell>
          <cell r="J1093" t="str">
            <v>BARRIO SAN JOSE DE CANGAHUA CALLE SAN FRANCISCO DE RUMIHURCO N78-46 Y CAMINOS DE LA LIBERTAD CASA DE DOS PISOS COLOR CELESTE A DOS CUADRAS DE LA ESCUELA LUIS TUFINO, QUITO</v>
          </cell>
          <cell r="K1093" t="str">
            <v xml:space="preserve">983555540 /  </v>
          </cell>
          <cell r="L1093" t="str">
            <v/>
          </cell>
          <cell r="M1093" t="str">
            <v>QUITO</v>
          </cell>
          <cell r="N1093" t="str">
            <v>PICHINCHA</v>
          </cell>
          <cell r="O1093" t="str">
            <v>QUITO</v>
          </cell>
        </row>
        <row r="1094">
          <cell r="A1094" t="str">
            <v>20003032302213</v>
          </cell>
          <cell r="B1094">
            <v>488931</v>
          </cell>
          <cell r="C1094" t="str">
            <v>20003032302213</v>
          </cell>
          <cell r="D1094">
            <v>44925.510717592595</v>
          </cell>
          <cell r="E1094" t="str">
            <v>CONECEL</v>
          </cell>
          <cell r="F1094" t="str">
            <v>DESPACHO</v>
          </cell>
          <cell r="G1094" t="str">
            <v>NORMAL</v>
          </cell>
          <cell r="H1094" t="str">
            <v xml:space="preserve">OSCAR JAVIER ZURITA HARO / </v>
          </cell>
          <cell r="I1094" t="str">
            <v>605784487</v>
          </cell>
          <cell r="J1094" t="str">
            <v>SECTOR LA VASIJA CLLE COLON Y MONSENOR ANDRES MACHADO MZ D LOTE 9 CSA2P CELSTE PORTON BLNC REF 1CD A&amp;E ASESORIA CONTABLE Y TRIBUTARIA, RIOBAMBA</v>
          </cell>
          <cell r="K1094" t="str">
            <v xml:space="preserve">979150241 /  </v>
          </cell>
          <cell r="L1094" t="str">
            <v/>
          </cell>
          <cell r="M1094" t="str">
            <v>RIOBAMBA</v>
          </cell>
          <cell r="N1094" t="str">
            <v>CHIMBORAZO</v>
          </cell>
          <cell r="O1094" t="str">
            <v>RIOBAMBA</v>
          </cell>
        </row>
        <row r="1095">
          <cell r="A1095" t="str">
            <v>20003042239284</v>
          </cell>
          <cell r="B1095">
            <v>488930</v>
          </cell>
          <cell r="C1095" t="str">
            <v>20003042239284</v>
          </cell>
          <cell r="D1095">
            <v>44925.510717592595</v>
          </cell>
          <cell r="E1095" t="str">
            <v>CONECEL</v>
          </cell>
          <cell r="F1095" t="str">
            <v>DESPACHO</v>
          </cell>
          <cell r="G1095" t="str">
            <v>NORMAL</v>
          </cell>
          <cell r="H1095" t="str">
            <v xml:space="preserve">SANDRA JACQUELINE ROJAS ONATE / </v>
          </cell>
          <cell r="I1095" t="str">
            <v>1802700367</v>
          </cell>
          <cell r="J1095" t="str">
            <v>CALLES VICENTE ROCAFUERTE YANTONIO CLAVIJO ES 1 DE UN PISO CON PUERTAS DE VIDRIO COLO BEIGE JUNTO A FRIGORIFUCO LUIS JR, AMBATO</v>
          </cell>
          <cell r="K1095" t="str">
            <v xml:space="preserve">992938094 /  </v>
          </cell>
          <cell r="L1095" t="str">
            <v/>
          </cell>
          <cell r="M1095" t="str">
            <v>AMBATO</v>
          </cell>
          <cell r="N1095" t="str">
            <v>TUNGURAHUA</v>
          </cell>
          <cell r="O1095" t="str">
            <v>AMBATO</v>
          </cell>
        </row>
        <row r="1096">
          <cell r="A1096" t="str">
            <v>20003044743686</v>
          </cell>
          <cell r="B1096">
            <v>488938</v>
          </cell>
          <cell r="C1096" t="str">
            <v>20003044743686</v>
          </cell>
          <cell r="D1096">
            <v>44925.510717592595</v>
          </cell>
          <cell r="E1096" t="str">
            <v>CONECEL</v>
          </cell>
          <cell r="F1096" t="str">
            <v>DESPACHO</v>
          </cell>
          <cell r="G1096" t="str">
            <v>NORMAL</v>
          </cell>
          <cell r="H1096" t="str">
            <v xml:space="preserve">JHONNY OSWALDO WILMOT ZAMBRANO / </v>
          </cell>
          <cell r="I1096" t="str">
            <v>930057336</v>
          </cell>
          <cell r="J1096" t="str">
            <v>URB ANIZACION VILLA DEL REY ETAPA REINA ISABEL MZ 16 VLL 42 AV LEON SUAREZ CORDERO INGRESANDO POR EL TIA DE LA JOYA, DAULE</v>
          </cell>
          <cell r="K1096" t="str">
            <v xml:space="preserve">984007688 /  </v>
          </cell>
          <cell r="M1096" t="str">
            <v>DAULE</v>
          </cell>
          <cell r="N1096" t="str">
            <v>GUAYAS</v>
          </cell>
          <cell r="O1096" t="str">
            <v>DAULE</v>
          </cell>
        </row>
        <row r="1097">
          <cell r="A1097" t="str">
            <v>20003042191138</v>
          </cell>
          <cell r="B1097">
            <v>488937</v>
          </cell>
          <cell r="C1097" t="str">
            <v>20003042191138</v>
          </cell>
          <cell r="D1097">
            <v>44925.510717592595</v>
          </cell>
          <cell r="E1097" t="str">
            <v>CONECEL</v>
          </cell>
          <cell r="F1097" t="str">
            <v>DESPACHO</v>
          </cell>
          <cell r="G1097" t="str">
            <v>NORMAL</v>
          </cell>
          <cell r="H1097" t="str">
            <v xml:space="preserve">GLADYS PATRICIA TORRES FREIRE </v>
          </cell>
          <cell r="I1097" t="str">
            <v>602095424</v>
          </cell>
          <cell r="J1097" t="str">
            <v>SECTOR EL RETAMAL AV 18 DE SEPTIEMBRE Y AV CAMILO EGAS CS 1P CL BEIGEE REF A 1/2 CUADRA MECANICA LOS CHINOS, RIOBAMBA</v>
          </cell>
          <cell r="K1097" t="str">
            <v xml:space="preserve">984296413 /  </v>
          </cell>
          <cell r="M1097" t="str">
            <v>RIOBAMBA</v>
          </cell>
          <cell r="N1097" t="str">
            <v>CHIMBORAZO</v>
          </cell>
          <cell r="O1097" t="str">
            <v>RIOBAMBA</v>
          </cell>
        </row>
        <row r="1098">
          <cell r="A1098" t="str">
            <v>20003046060013</v>
          </cell>
          <cell r="B1098">
            <v>488929</v>
          </cell>
          <cell r="C1098" t="str">
            <v>20003046060013</v>
          </cell>
          <cell r="D1098">
            <v>44925.510717592595</v>
          </cell>
          <cell r="E1098" t="str">
            <v>CONECEL</v>
          </cell>
          <cell r="F1098" t="str">
            <v>DESPACHO</v>
          </cell>
          <cell r="G1098" t="str">
            <v>NORMAL</v>
          </cell>
          <cell r="H1098" t="str">
            <v xml:space="preserve">HECTOR JOAN ALAVA SANCHEZ / </v>
          </cell>
          <cell r="I1098" t="str">
            <v>1750284893</v>
          </cell>
          <cell r="J1098" t="str">
            <v>BARRIO LA CARMELITA 2 /CALLE 293 Y CALLEJON 14/CS ENLUCIDA 1 PISO/DIAGONAL A LA EX ESCUELA REPUBLICA DEL ECUADOR, MANTA</v>
          </cell>
          <cell r="K1098" t="str">
            <v xml:space="preserve">979070792 /  </v>
          </cell>
          <cell r="M1098" t="str">
            <v>MANTA</v>
          </cell>
          <cell r="N1098" t="str">
            <v>MANABI</v>
          </cell>
          <cell r="O1098" t="str">
            <v>MANTA</v>
          </cell>
        </row>
        <row r="1099">
          <cell r="A1099" t="str">
            <v>20003045198951</v>
          </cell>
          <cell r="B1099">
            <v>488928</v>
          </cell>
          <cell r="C1099" t="str">
            <v>20003045198951</v>
          </cell>
          <cell r="D1099">
            <v>44925.510717592595</v>
          </cell>
          <cell r="E1099" t="str">
            <v>CONECEL</v>
          </cell>
          <cell r="F1099" t="str">
            <v>DESPACHO</v>
          </cell>
          <cell r="G1099" t="str">
            <v>NORMAL</v>
          </cell>
          <cell r="H1099" t="str">
            <v xml:space="preserve">GUISELA ANAHI CARLOSAMA VILANEZ / </v>
          </cell>
          <cell r="I1099" t="str">
            <v>1004094585</v>
          </cell>
          <cell r="J1099" t="str">
            <v>MADRE TERESA DE CALCUTA Y MONSENOR BERNARDINO ECHEVERRIA/CS ESQUINERA TOMATE 2 PISOS/FRENTE AL SUPERMERCADO LA ESPANOLITA, IBARRA</v>
          </cell>
          <cell r="K1099" t="str">
            <v xml:space="preserve">983797290 /  </v>
          </cell>
          <cell r="M1099" t="str">
            <v>IBARRA</v>
          </cell>
          <cell r="N1099" t="str">
            <v>IMBABURA</v>
          </cell>
          <cell r="O1099" t="str">
            <v>IBARRA</v>
          </cell>
        </row>
        <row r="1100">
          <cell r="A1100" t="str">
            <v>20003045198285</v>
          </cell>
          <cell r="B1100">
            <v>488936</v>
          </cell>
          <cell r="C1100" t="str">
            <v>20003045198285</v>
          </cell>
          <cell r="D1100">
            <v>44925.510717592595</v>
          </cell>
          <cell r="E1100" t="str">
            <v>CONECEL</v>
          </cell>
          <cell r="F1100" t="str">
            <v>DESPACHO</v>
          </cell>
          <cell r="G1100" t="str">
            <v>NORMAL</v>
          </cell>
          <cell r="H1100" t="str">
            <v>DIEGO OSWALDO LEMA ROSERO / LADY ESTEFANIA RONQUILLO CHAVEZ</v>
          </cell>
          <cell r="I1100" t="str">
            <v>401122049</v>
          </cell>
          <cell r="J1100" t="str">
            <v>SECTOR HUERTO FAMILIARES,CALLE IMBABURA Y AV 13 DE ABRIL EN EL CONJUNTO HABITACIONAL INNOVA,FTE PARQUE DEL RECUERDO, IBARRA</v>
          </cell>
          <cell r="K1100" t="str">
            <v>960188553 /  982847987</v>
          </cell>
          <cell r="M1100" t="str">
            <v>IBARRA</v>
          </cell>
          <cell r="N1100" t="str">
            <v>IMBABURA</v>
          </cell>
          <cell r="O1100" t="str">
            <v>IBARRA</v>
          </cell>
        </row>
        <row r="1101">
          <cell r="A1101" t="str">
            <v>20003045202502</v>
          </cell>
          <cell r="B1101">
            <v>488927</v>
          </cell>
          <cell r="C1101" t="str">
            <v>20003045202502</v>
          </cell>
          <cell r="D1101">
            <v>44925.510717592595</v>
          </cell>
          <cell r="E1101" t="str">
            <v>CONECEL</v>
          </cell>
          <cell r="F1101" t="str">
            <v>DESPACHO</v>
          </cell>
          <cell r="G1101" t="str">
            <v>NORMAL</v>
          </cell>
          <cell r="H1101" t="str">
            <v xml:space="preserve">LUIS PEDRO FLORES CARLOSAMA / </v>
          </cell>
          <cell r="I1101" t="str">
            <v>1721996534</v>
          </cell>
          <cell r="J1101" t="str">
            <v>BARRIO SAN JUAN DE CALDERON CALLE CORDERO Y SIMON BOLIVAR LOTE 38 CASA DE DOS PISOS A MEDIA CUADRA DE LA CASA COMUNAL, QUITO</v>
          </cell>
          <cell r="K1101" t="str">
            <v xml:space="preserve">978618880 /  </v>
          </cell>
          <cell r="L1101" t="str">
            <v/>
          </cell>
          <cell r="M1101" t="str">
            <v>QUITO</v>
          </cell>
          <cell r="N1101" t="str">
            <v>PICHINCHA</v>
          </cell>
          <cell r="O1101" t="str">
            <v>QUITO</v>
          </cell>
        </row>
        <row r="1102">
          <cell r="A1102" t="str">
            <v>20003044762990</v>
          </cell>
          <cell r="B1102">
            <v>488926</v>
          </cell>
          <cell r="C1102" t="str">
            <v>20003044762990</v>
          </cell>
          <cell r="D1102">
            <v>44925.510717592595</v>
          </cell>
          <cell r="E1102" t="str">
            <v>CONECEL</v>
          </cell>
          <cell r="F1102" t="str">
            <v>DESPACHO</v>
          </cell>
          <cell r="G1102" t="str">
            <v>NORMAL</v>
          </cell>
          <cell r="H1102" t="str">
            <v xml:space="preserve">WALTER ENRIQUE ROSALES PENAFIEL / </v>
          </cell>
          <cell r="I1102" t="str">
            <v>915973721</v>
          </cell>
          <cell r="J1102" t="str">
            <v>CALLE 34 Y AV CUENCA CASA DE DOS PISOS COLOR GRIS CON ESCALERAS AFUERA A UNA CUADRA DE LA IGLESIA APOSTOLICA EN NOMBRE DE JESUS, GUAYAQUIL</v>
          </cell>
          <cell r="K1102" t="str">
            <v xml:space="preserve">995692196 /  </v>
          </cell>
          <cell r="M1102" t="str">
            <v>GUAYAQUIL</v>
          </cell>
          <cell r="N1102" t="str">
            <v>GUAYAS</v>
          </cell>
          <cell r="O1102" t="str">
            <v>GUAYAQUIL</v>
          </cell>
        </row>
        <row r="1103">
          <cell r="A1103" t="str">
            <v>20003045172167</v>
          </cell>
          <cell r="B1103">
            <v>488925</v>
          </cell>
          <cell r="C1103" t="str">
            <v>20003045172167</v>
          </cell>
          <cell r="D1103">
            <v>44925.510717592595</v>
          </cell>
          <cell r="E1103" t="str">
            <v>CONECEL</v>
          </cell>
          <cell r="F1103" t="str">
            <v>DESPACHO</v>
          </cell>
          <cell r="G1103" t="str">
            <v>NORMAL</v>
          </cell>
          <cell r="H1103" t="str">
            <v xml:space="preserve">EMILIA HAIDE MORENO AREVALO / </v>
          </cell>
          <cell r="I1103" t="str">
            <v>150683787</v>
          </cell>
          <cell r="J1103" t="str">
            <v>AV.TURUHAICO 280-296 Y AV. GIL RAMIREZ DAVALOS/FRNTE A LA PANADERIA EL MOLINO A LADO DE LA TAPICERIA LAMSCAR, CUENCA</v>
          </cell>
          <cell r="K1103" t="str">
            <v xml:space="preserve">979343957 /  </v>
          </cell>
          <cell r="M1103" t="str">
            <v>CUENCA</v>
          </cell>
          <cell r="N1103" t="str">
            <v>AZUAY</v>
          </cell>
          <cell r="O1103" t="str">
            <v>CUENCA</v>
          </cell>
        </row>
        <row r="1104">
          <cell r="A1104" t="str">
            <v>20003044751287</v>
          </cell>
          <cell r="B1104">
            <v>488924</v>
          </cell>
          <cell r="C1104" t="str">
            <v>20003044751287</v>
          </cell>
          <cell r="D1104">
            <v>44925.510717592595</v>
          </cell>
          <cell r="E1104" t="str">
            <v>CONECEL</v>
          </cell>
          <cell r="F1104" t="str">
            <v>DESPACHO</v>
          </cell>
          <cell r="G1104" t="str">
            <v>NORMAL</v>
          </cell>
          <cell r="H1104" t="str">
            <v xml:space="preserve">GERMANIA DEL SOCORRO AGUIRRE DUARTE / </v>
          </cell>
          <cell r="I1104" t="str">
            <v>401149331</v>
          </cell>
          <cell r="J1104" t="str">
            <v>CDLA SIMON BOLIVAR MZ 58, AV VEINTIMILLA Y CLLE GRAL SANTANDER A 1CDRA DE SURTI MAX Y TERRUNO, TULCAN</v>
          </cell>
          <cell r="K1104" t="str">
            <v>983147380 /  298314738</v>
          </cell>
          <cell r="L1104" t="str">
            <v/>
          </cell>
          <cell r="M1104" t="str">
            <v>TULCAN</v>
          </cell>
          <cell r="N1104" t="str">
            <v>CARCHI</v>
          </cell>
          <cell r="O1104" t="str">
            <v>TULCAN</v>
          </cell>
        </row>
        <row r="1105">
          <cell r="A1105" t="str">
            <v>20003045197886</v>
          </cell>
          <cell r="B1105">
            <v>488923</v>
          </cell>
          <cell r="C1105" t="str">
            <v>20003045197886</v>
          </cell>
          <cell r="D1105">
            <v>44925.510717592595</v>
          </cell>
          <cell r="E1105" t="str">
            <v>CONECEL</v>
          </cell>
          <cell r="F1105" t="str">
            <v>DESPACHO</v>
          </cell>
          <cell r="G1105" t="str">
            <v>NORMAL</v>
          </cell>
          <cell r="H1105" t="str">
            <v xml:space="preserve">ROLANDO ANIBAL VERA CEDENO / </v>
          </cell>
          <cell r="I1105" t="str">
            <v>1715660088</v>
          </cell>
          <cell r="J1105" t="str">
            <v>URB MOREIRA AV PUERTO ILA E ISLA MARCHENA FUNDACION CARITA REF JUNTO A LA PARADA DE TAXISTOUR AMERICANTAXI, SANTO DOMINGO</v>
          </cell>
          <cell r="K1105" t="str">
            <v>979171596 /  962549638</v>
          </cell>
          <cell r="L1105" t="str">
            <v/>
          </cell>
          <cell r="M1105" t="str">
            <v>SANTO DOMINGO</v>
          </cell>
          <cell r="N1105" t="str">
            <v>SANTO DOMINGO DE LOS TSACHILAS</v>
          </cell>
          <cell r="O1105" t="str">
            <v>SANTO DOMINGO</v>
          </cell>
        </row>
        <row r="1106">
          <cell r="A1106" t="str">
            <v>20003044768316</v>
          </cell>
          <cell r="B1106">
            <v>488922</v>
          </cell>
          <cell r="C1106" t="str">
            <v>20003044768316</v>
          </cell>
          <cell r="D1106">
            <v>44925.510717592595</v>
          </cell>
          <cell r="E1106" t="str">
            <v>CONECEL</v>
          </cell>
          <cell r="F1106" t="str">
            <v>DESPACHO</v>
          </cell>
          <cell r="G1106" t="str">
            <v>NORMAL</v>
          </cell>
          <cell r="H1106" t="str">
            <v xml:space="preserve">JHOSELYN MARGARITA PAREDES RUANO / </v>
          </cell>
          <cell r="I1106" t="str">
            <v>1723480008</v>
          </cell>
          <cell r="J1106" t="str">
            <v>AV AJAVI ENTRE OCEANO PACIFICO Y PAQUISHA CASA S16-26 CERCA A LAS CANCHAS DE LIGA BARRIAL 14 DE ENERO, QUITO</v>
          </cell>
          <cell r="K1106" t="str">
            <v xml:space="preserve">990302435 /  </v>
          </cell>
          <cell r="M1106" t="str">
            <v>QUITO</v>
          </cell>
          <cell r="N1106" t="str">
            <v>PICHINCHA</v>
          </cell>
          <cell r="O1106" t="str">
            <v>QUITO</v>
          </cell>
        </row>
        <row r="1107">
          <cell r="A1107" t="str">
            <v>20003044746620</v>
          </cell>
          <cell r="B1107">
            <v>488921</v>
          </cell>
          <cell r="C1107" t="str">
            <v>20003044746620</v>
          </cell>
          <cell r="D1107">
            <v>44925.510717592595</v>
          </cell>
          <cell r="E1107" t="str">
            <v>CONECEL</v>
          </cell>
          <cell r="F1107" t="str">
            <v>DESPACHO</v>
          </cell>
          <cell r="G1107" t="str">
            <v>NORMAL</v>
          </cell>
          <cell r="H1107" t="str">
            <v xml:space="preserve">MICHELL PATRICIA CUERO AYOVI / </v>
          </cell>
          <cell r="I1107" t="str">
            <v>804415503</v>
          </cell>
          <cell r="J1107" t="str">
            <v>CALLE DE LOS PINOS Y PANAMERICANA NORTE VLL 340 CASA DE COLOR CAFE CON PORTON VERDE DE 3 PISOS DIAGONAL A LA ESCUELA AMMURABI, QUITO</v>
          </cell>
          <cell r="K1107" t="str">
            <v xml:space="preserve">992089703 /  </v>
          </cell>
          <cell r="L1107" t="str">
            <v/>
          </cell>
          <cell r="M1107" t="str">
            <v>QUITO</v>
          </cell>
          <cell r="N1107" t="str">
            <v>PICHINCHA</v>
          </cell>
          <cell r="O1107" t="str">
            <v>QUITO</v>
          </cell>
        </row>
        <row r="1108">
          <cell r="A1108" t="str">
            <v>20003044770286</v>
          </cell>
          <cell r="B1108">
            <v>488920</v>
          </cell>
          <cell r="C1108" t="str">
            <v>20003044770286</v>
          </cell>
          <cell r="D1108">
            <v>44925.510717592595</v>
          </cell>
          <cell r="E1108" t="str">
            <v>CONECEL</v>
          </cell>
          <cell r="F1108" t="str">
            <v>DESPACHO</v>
          </cell>
          <cell r="G1108" t="str">
            <v>NORMAL</v>
          </cell>
          <cell r="H1108" t="str">
            <v xml:space="preserve">MAYRA ALEJANDRA JAMA SALINAS / </v>
          </cell>
          <cell r="I1108" t="str">
            <v>1206608877</v>
          </cell>
          <cell r="J1108" t="str">
            <v>AV WALTER ANDRADE ENTRE CALLE N1 Y CALLE 23 CASA EN CONSTRUCCION A UNA CUADRA DEL TALLER DE MOTOS SUZUKI, QUEVEDO</v>
          </cell>
          <cell r="K1108" t="str">
            <v xml:space="preserve">985993842 /  </v>
          </cell>
          <cell r="M1108" t="str">
            <v>QUEVEDO</v>
          </cell>
          <cell r="N1108" t="str">
            <v>LOS RIOS</v>
          </cell>
          <cell r="O1108" t="str">
            <v>QUEVEDO</v>
          </cell>
        </row>
        <row r="1109">
          <cell r="A1109" t="str">
            <v>20003045200540</v>
          </cell>
          <cell r="B1109">
            <v>488919</v>
          </cell>
          <cell r="C1109" t="str">
            <v>20003045200540</v>
          </cell>
          <cell r="D1109">
            <v>44925.510717592595</v>
          </cell>
          <cell r="E1109" t="str">
            <v>CONECEL</v>
          </cell>
          <cell r="F1109" t="str">
            <v>DESPACHO</v>
          </cell>
          <cell r="G1109" t="str">
            <v>NORMAL</v>
          </cell>
          <cell r="H1109" t="str">
            <v xml:space="preserve">JAIRO ANDRES QUINFIA PILAGUISIN / </v>
          </cell>
          <cell r="I1109" t="str">
            <v>1850359629</v>
          </cell>
          <cell r="J1109" t="str">
            <v>CALLE 12 DE NOVIEMBRE Y ABDON CALDERON CS 2 PISOS COLOR TOMATE A LADO DE LA COMIDA DE LOS COLOMBIANOS, AMBATO</v>
          </cell>
          <cell r="K1109" t="str">
            <v xml:space="preserve">994142251 /  </v>
          </cell>
          <cell r="L1109" t="str">
            <v/>
          </cell>
          <cell r="M1109" t="str">
            <v>AMBATO</v>
          </cell>
          <cell r="N1109" t="str">
            <v>TUNGURAHUA</v>
          </cell>
          <cell r="O1109" t="str">
            <v>AMBATO</v>
          </cell>
        </row>
        <row r="1110">
          <cell r="A1110" t="str">
            <v>20003043894223</v>
          </cell>
          <cell r="B1110">
            <v>488918</v>
          </cell>
          <cell r="C1110" t="str">
            <v>20003043894223</v>
          </cell>
          <cell r="D1110">
            <v>44925.510717592595</v>
          </cell>
          <cell r="E1110" t="str">
            <v>CONECEL</v>
          </cell>
          <cell r="F1110" t="str">
            <v>DESPACHO</v>
          </cell>
          <cell r="G1110" t="str">
            <v>NORMAL</v>
          </cell>
          <cell r="H1110" t="str">
            <v xml:space="preserve">CHRISTOPHER BRYAN CASCO RODRIGUEZ / </v>
          </cell>
          <cell r="I1110" t="str">
            <v>927980904</v>
          </cell>
          <cell r="J1110" t="str">
            <v>AV GARCIA MORENO Y JACOBO BUCARAM EN LA FARMACIA CRUZ AZUL CASA ESQUINERA DE DOS PISOS COLOR PLOMA, MILAGRO</v>
          </cell>
          <cell r="K1110" t="str">
            <v xml:space="preserve">981549028 /  </v>
          </cell>
          <cell r="M1110" t="str">
            <v>MILAGRO</v>
          </cell>
          <cell r="N1110" t="str">
            <v>GUAYAS</v>
          </cell>
          <cell r="O1110" t="str">
            <v>MILAGRO</v>
          </cell>
        </row>
        <row r="1111">
          <cell r="A1111" t="str">
            <v>20003044746927</v>
          </cell>
          <cell r="B1111">
            <v>488917</v>
          </cell>
          <cell r="C1111" t="str">
            <v>20003044746927</v>
          </cell>
          <cell r="D1111">
            <v>44925.510717592595</v>
          </cell>
          <cell r="E1111" t="str">
            <v>CONECEL</v>
          </cell>
          <cell r="F1111" t="str">
            <v>DESPACHO</v>
          </cell>
          <cell r="G1111" t="str">
            <v>NORMAL</v>
          </cell>
          <cell r="H1111" t="str">
            <v xml:space="preserve">OMAR ALEJANDRO JAMI GUERRERO / </v>
          </cell>
          <cell r="I1111" t="str">
            <v>1756215453</v>
          </cell>
          <cell r="J1111" t="str">
            <v>TURUBAMBA Y GERMANICO JARRIN CASA 1P CL VERDE ESQUINERA JUNTO A UN PARQUE ATRAS DE EMPRESA PUBLICA D RASTRO QUITO, QUITO</v>
          </cell>
          <cell r="K1111" t="str">
            <v>995033009 /  984646145</v>
          </cell>
          <cell r="M1111" t="str">
            <v>QUITO</v>
          </cell>
          <cell r="N1111" t="str">
            <v>PICHINCHA</v>
          </cell>
          <cell r="O1111" t="str">
            <v>QUITO</v>
          </cell>
        </row>
        <row r="1112">
          <cell r="A1112" t="str">
            <v>20003044743000</v>
          </cell>
          <cell r="B1112">
            <v>488916</v>
          </cell>
          <cell r="C1112" t="str">
            <v>20003044743000</v>
          </cell>
          <cell r="D1112">
            <v>44925.510717592595</v>
          </cell>
          <cell r="E1112" t="str">
            <v>CONECEL</v>
          </cell>
          <cell r="F1112" t="str">
            <v>DESPACHO</v>
          </cell>
          <cell r="G1112" t="str">
            <v>NORMAL</v>
          </cell>
          <cell r="H1112" t="str">
            <v xml:space="preserve">ANDY FERNANDO PADILLA ALTAMIRANO / </v>
          </cell>
          <cell r="I1112" t="str">
            <v>605322163</v>
          </cell>
          <cell r="J1112" t="str">
            <v>GONZALO ZALDUNVIDE Y RICARDO DESCALCI CS 2P CL DURAZNO REF DE EMPRESA DE SEGURIDAQD UPS Y PELUQUERIA, RIOBAMBA</v>
          </cell>
          <cell r="K1112" t="str">
            <v xml:space="preserve">983207100 /  </v>
          </cell>
          <cell r="M1112" t="str">
            <v>RIOBAMBA</v>
          </cell>
          <cell r="N1112" t="str">
            <v>CHIMBORAZO</v>
          </cell>
          <cell r="O1112" t="str">
            <v>RIOBAMBA</v>
          </cell>
        </row>
        <row r="1113">
          <cell r="A1113" t="str">
            <v>20003045173217</v>
          </cell>
          <cell r="B1113">
            <v>488915</v>
          </cell>
          <cell r="C1113" t="str">
            <v>20003045173217</v>
          </cell>
          <cell r="D1113">
            <v>44925.510717592595</v>
          </cell>
          <cell r="E1113" t="str">
            <v>CONECEL</v>
          </cell>
          <cell r="F1113" t="str">
            <v>DESPACHO</v>
          </cell>
          <cell r="G1113" t="str">
            <v>NORMAL</v>
          </cell>
          <cell r="H1113" t="str">
            <v>TANIA ALEJANDRA LOOR RENGIFO / PAUL OCHOA</v>
          </cell>
          <cell r="I1113" t="str">
            <v>1314612654</v>
          </cell>
          <cell r="J1113" t="str">
            <v>CALLE 321 ENTRE AV.4 DE NOVIEMBRE Y AVEI 204 CS 1P CL CELESTE /REF:A LADO DEL COMISARIATO DEL CONSTRUCTOR SA FRNTE A ORGUCOSTA, MANTA</v>
          </cell>
          <cell r="K1113" t="str">
            <v>989643521 /  52923589</v>
          </cell>
          <cell r="L1113" t="str">
            <v/>
          </cell>
          <cell r="M1113" t="str">
            <v>MANTA</v>
          </cell>
          <cell r="N1113" t="str">
            <v>MANABI</v>
          </cell>
          <cell r="O1113" t="str">
            <v>MANTA</v>
          </cell>
        </row>
        <row r="1114">
          <cell r="A1114" t="str">
            <v>20003042256814</v>
          </cell>
          <cell r="B1114">
            <v>488914</v>
          </cell>
          <cell r="C1114" t="str">
            <v>20003042256814</v>
          </cell>
          <cell r="D1114">
            <v>44925.510717592595</v>
          </cell>
          <cell r="E1114" t="str">
            <v>CONECEL</v>
          </cell>
          <cell r="F1114" t="str">
            <v>DESPACHO</v>
          </cell>
          <cell r="G1114" t="str">
            <v>NORMAL</v>
          </cell>
          <cell r="H1114" t="str">
            <v xml:space="preserve">HIPOLITO HERNAN LOJA LOJA / </v>
          </cell>
          <cell r="I1114" t="str">
            <v>702623737</v>
          </cell>
          <cell r="J1114" t="str">
            <v>13VA NORTE CASA 118 CASA DE 1 PISO BLANCA INGRESANDO POR TALLER DE LATERIA Y FRENTE DE BAZAR, MACHALA</v>
          </cell>
          <cell r="K1114" t="str">
            <v xml:space="preserve">963410293 /  </v>
          </cell>
          <cell r="L1114" t="str">
            <v/>
          </cell>
          <cell r="M1114" t="str">
            <v>MACHALA</v>
          </cell>
          <cell r="N1114" t="str">
            <v>EL ORO</v>
          </cell>
          <cell r="O1114" t="str">
            <v>MACHALA</v>
          </cell>
        </row>
        <row r="1115">
          <cell r="A1115" t="str">
            <v>20003041856136</v>
          </cell>
          <cell r="B1115">
            <v>488913</v>
          </cell>
          <cell r="C1115" t="str">
            <v>20003041856136</v>
          </cell>
          <cell r="D1115">
            <v>44925.510717592595</v>
          </cell>
          <cell r="E1115" t="str">
            <v>CONECEL</v>
          </cell>
          <cell r="F1115" t="str">
            <v>DESPACHO</v>
          </cell>
          <cell r="G1115" t="str">
            <v>NORMAL</v>
          </cell>
          <cell r="H1115" t="str">
            <v xml:space="preserve">SIMON ALFREDO SANTANDER VELIZ / </v>
          </cell>
          <cell r="I1115" t="str">
            <v>2300106263</v>
          </cell>
          <cell r="J1115" t="str">
            <v>VIA TRONCAL DE LA COSTA VIA A LAS MERCES Y KILOMETRO 4/2 VIA AL PLACER EN LA GASOLINERA PRIMAX A UNA CUADRA DE AGROSERVICIO, SANTO DOMINGO</v>
          </cell>
          <cell r="K1115" t="str">
            <v xml:space="preserve">963985471 /  </v>
          </cell>
          <cell r="M1115" t="str">
            <v>SANTO DOMINGO</v>
          </cell>
          <cell r="N1115" t="str">
            <v>SANTO DOMINGO DE LOS TSACHILAS</v>
          </cell>
          <cell r="O1115" t="str">
            <v>SANTO DOMINGO</v>
          </cell>
        </row>
        <row r="1116">
          <cell r="A1116" t="str">
            <v>20003043885898</v>
          </cell>
          <cell r="B1116">
            <v>488912</v>
          </cell>
          <cell r="C1116" t="str">
            <v>20003043885898</v>
          </cell>
          <cell r="D1116">
            <v>44925.510717592595</v>
          </cell>
          <cell r="E1116" t="str">
            <v>CONECEL</v>
          </cell>
          <cell r="F1116" t="str">
            <v>DESPACHO</v>
          </cell>
          <cell r="G1116" t="str">
            <v>NORMAL</v>
          </cell>
          <cell r="H1116" t="str">
            <v xml:space="preserve">NATHALY ELIZABETH PACHECO MACAS / </v>
          </cell>
          <cell r="I1116" t="str">
            <v>1106083767</v>
          </cell>
          <cell r="J1116" t="str">
            <v>CALLE SIMON BOLIVAR Y BARTOLOME SERRANO CASA DE 3 PISOS ESQUINERA DE COLOR BLANCO FRENTE A UNA TIENDA DE VIVERES, CUENCA</v>
          </cell>
          <cell r="K1116" t="str">
            <v xml:space="preserve">982808965 /  </v>
          </cell>
          <cell r="L1116" t="str">
            <v/>
          </cell>
          <cell r="M1116" t="str">
            <v>CUENCA</v>
          </cell>
          <cell r="N1116" t="str">
            <v>AZUAY</v>
          </cell>
          <cell r="O1116" t="str">
            <v>CUENCA</v>
          </cell>
        </row>
        <row r="1117">
          <cell r="A1117" t="str">
            <v>20003044759812</v>
          </cell>
          <cell r="B1117">
            <v>488911</v>
          </cell>
          <cell r="C1117" t="str">
            <v>20003044759812</v>
          </cell>
          <cell r="D1117">
            <v>44925.510717592595</v>
          </cell>
          <cell r="E1117" t="str">
            <v>CONECEL</v>
          </cell>
          <cell r="F1117" t="str">
            <v>DESPACHO</v>
          </cell>
          <cell r="G1117" t="str">
            <v>NORMAL</v>
          </cell>
          <cell r="H1117" t="str">
            <v xml:space="preserve">JERRY GONZALO PINOS MOREIRA / </v>
          </cell>
          <cell r="I1117" t="str">
            <v>104603774</v>
          </cell>
          <cell r="J1117" t="str">
            <v>AV HURTADO MENDOZA 4-150 Y RIO CUTUCU CASA ESQUINERA DE DOS PISOS COLOR AMARILLA CON PUERTA VERDE, CUENCA</v>
          </cell>
          <cell r="K1117" t="str">
            <v xml:space="preserve">983976662 /  </v>
          </cell>
          <cell r="M1117" t="str">
            <v>CUENCA</v>
          </cell>
          <cell r="N1117" t="str">
            <v>AZUAY</v>
          </cell>
          <cell r="O1117" t="str">
            <v>CUENCA</v>
          </cell>
        </row>
        <row r="1118">
          <cell r="A1118" t="str">
            <v>20003045207131</v>
          </cell>
          <cell r="B1118">
            <v>488910</v>
          </cell>
          <cell r="C1118" t="str">
            <v>20003045207131</v>
          </cell>
          <cell r="D1118">
            <v>44925.510717592595</v>
          </cell>
          <cell r="E1118" t="str">
            <v>CONECEL</v>
          </cell>
          <cell r="F1118" t="str">
            <v>DESPACHO</v>
          </cell>
          <cell r="G1118" t="str">
            <v>NORMAL</v>
          </cell>
          <cell r="H1118" t="str">
            <v xml:space="preserve">PAMELA GISEL SIMBANA TISALEMA / </v>
          </cell>
          <cell r="I1118" t="str">
            <v>1724595259</v>
          </cell>
          <cell r="J1118" t="str">
            <v>BARRIO SANTA CLARA AV SIMON BOLIVAR Y CARLOS AVALOS CASA 17-01 DE UN PISO A 3 CUADRAS DEL HOSPITAL CLARIDAD COMUNIDAD TERAPEUTICA, QUITO</v>
          </cell>
          <cell r="K1118" t="str">
            <v xml:space="preserve">983310176 /  </v>
          </cell>
          <cell r="M1118" t="str">
            <v>QUITO</v>
          </cell>
          <cell r="N1118" t="str">
            <v>PICHINCHA</v>
          </cell>
          <cell r="O1118" t="str">
            <v>QUITO</v>
          </cell>
        </row>
        <row r="1119">
          <cell r="A1119" t="str">
            <v>20003044753756</v>
          </cell>
          <cell r="B1119">
            <v>488909</v>
          </cell>
          <cell r="C1119" t="str">
            <v>20003044753756</v>
          </cell>
          <cell r="D1119">
            <v>44925.510717592595</v>
          </cell>
          <cell r="E1119" t="str">
            <v>CONECEL</v>
          </cell>
          <cell r="F1119" t="str">
            <v>DESPACHO</v>
          </cell>
          <cell r="G1119" t="str">
            <v>NORMAL</v>
          </cell>
          <cell r="H1119" t="str">
            <v xml:space="preserve">BOLIVAR GUSTAVO CARRERA LEMA / </v>
          </cell>
          <cell r="I1119" t="str">
            <v>1701640102</v>
          </cell>
          <cell r="J1119" t="str">
            <v>URBANIZACION LA LUZ MZ 561 CALLE JOSE RAFAEL BUSTAMANTE Y BANDERA CASA DE DOS PISOS COLOR BLANCA JUNTO A LA FARMACIA SANA SANA Y A LA ESCUELA NACIONAL DE EDUCADORES, QUITO</v>
          </cell>
          <cell r="K1119" t="str">
            <v xml:space="preserve">987933370 /  </v>
          </cell>
          <cell r="M1119" t="str">
            <v>QUITO</v>
          </cell>
          <cell r="N1119" t="str">
            <v>PICHINCHA</v>
          </cell>
          <cell r="O1119" t="str">
            <v>QUITO</v>
          </cell>
        </row>
        <row r="1120">
          <cell r="A1120" t="str">
            <v>CLDEV_SIM220183</v>
          </cell>
          <cell r="B1120">
            <v>488856</v>
          </cell>
          <cell r="C1120" t="str">
            <v>CLDEV_SIM220183</v>
          </cell>
          <cell r="D1120">
            <v>44925.41609953704</v>
          </cell>
          <cell r="E1120" t="str">
            <v>CONECEL_DOCUMENTOS</v>
          </cell>
          <cell r="F1120" t="str">
            <v>DESPACHO</v>
          </cell>
          <cell r="H1120" t="str">
            <v>ROLANDO MORALES / MARIA SUNTAXI</v>
          </cell>
          <cell r="J1120" t="str">
            <v>CIUDADELA SANTA LEONOR MZ 6 SOLAR 17</v>
          </cell>
          <cell r="M1120" t="str">
            <v xml:space="preserve"> VILLAMIL PLAYAS</v>
          </cell>
        </row>
        <row r="1121">
          <cell r="A1121" t="str">
            <v>CLDEV_SIM220190</v>
          </cell>
          <cell r="B1121">
            <v>488855</v>
          </cell>
          <cell r="C1121" t="str">
            <v>CLDEV_SIM220190</v>
          </cell>
          <cell r="D1121">
            <v>44925.415648148148</v>
          </cell>
          <cell r="E1121" t="str">
            <v>CONECEL_DOCUMENTOS</v>
          </cell>
          <cell r="F1121" t="str">
            <v>DESPACHO</v>
          </cell>
          <cell r="H1121" t="str">
            <v>CRISTIAN ZAMBRANO / CAROLINA PÉREZ</v>
          </cell>
          <cell r="J1121" t="str">
            <v>AV. AMAZONAS N44-124 Y LUIS BARBERY, EDIFICIO COLOR BLANCO</v>
          </cell>
          <cell r="M1121" t="str">
            <v>000001</v>
          </cell>
        </row>
        <row r="1122">
          <cell r="A1122" t="str">
            <v>LDCGYEASL12</v>
          </cell>
          <cell r="B1122">
            <v>488851</v>
          </cell>
          <cell r="C1122" t="str">
            <v>LDCGYEASL12</v>
          </cell>
          <cell r="D1122">
            <v>44925.395069444443</v>
          </cell>
          <cell r="E1122" t="str">
            <v>CONECEL_DOCUMENTOS</v>
          </cell>
          <cell r="F1122" t="str">
            <v>DESPACHO</v>
          </cell>
          <cell r="G1122" t="str">
            <v>NORMAL</v>
          </cell>
          <cell r="H1122" t="str">
            <v>TOMAS ANDRADE/PSG</v>
          </cell>
          <cell r="J1122" t="str">
            <v>GUAYAQUIL CDLA. URDENOR 2 AV. RODRIGO CHAVEZ PARQUE EMPRESARIAL COLON EDIFICIO COLONCORP B MEZANINE ATRAS DE NETLIFE</v>
          </cell>
          <cell r="K1122" t="str">
            <v>982033756</v>
          </cell>
          <cell r="M1122" t="str">
            <v>GUAYAQUIL</v>
          </cell>
          <cell r="N1122" t="str">
            <v>GUAYAS</v>
          </cell>
          <cell r="O1122" t="str">
            <v>GUAYAQUIL</v>
          </cell>
        </row>
        <row r="1123">
          <cell r="A1123" t="str">
            <v>LDCGYEAS08</v>
          </cell>
          <cell r="B1123">
            <v>488850</v>
          </cell>
          <cell r="C1123" t="str">
            <v>LDCGYEAS08</v>
          </cell>
          <cell r="D1123">
            <v>44925.395069444443</v>
          </cell>
          <cell r="E1123" t="str">
            <v>CONECEL_DOCUMENTOS</v>
          </cell>
          <cell r="F1123" t="str">
            <v>DESPACHO</v>
          </cell>
          <cell r="G1123" t="str">
            <v>NORMAL</v>
          </cell>
          <cell r="H1123" t="str">
            <v>TOMAS ANDRADE/GSO</v>
          </cell>
          <cell r="J1123" t="str">
            <v>GUAYAQUIL CDLA. URDENOR 2 AV. RODRIGO CHAVEZ PARQUE EMPRESARIAL COLON EDIFICIO COLONCORP B MEZANINE ATRAS DE NETLIFE</v>
          </cell>
          <cell r="K1123" t="str">
            <v>982033756</v>
          </cell>
          <cell r="M1123" t="str">
            <v>GUAYAQUIL</v>
          </cell>
          <cell r="N1123" t="str">
            <v>GUAYAS</v>
          </cell>
          <cell r="O1123" t="str">
            <v>GUAYAQUIL</v>
          </cell>
        </row>
        <row r="1124">
          <cell r="A1124" t="str">
            <v>LDCGYEALS12</v>
          </cell>
          <cell r="B1124">
            <v>488849</v>
          </cell>
          <cell r="C1124" t="str">
            <v>LDCGYEALS12</v>
          </cell>
          <cell r="D1124">
            <v>44925.395069444443</v>
          </cell>
          <cell r="E1124" t="str">
            <v>CONECEL_DOCUMENTOS</v>
          </cell>
          <cell r="F1124" t="str">
            <v>DESPACHO</v>
          </cell>
          <cell r="G1124" t="str">
            <v>NORMAL</v>
          </cell>
          <cell r="H1124" t="str">
            <v>MARIA FERNANDA MUNOZ/CANT</v>
          </cell>
          <cell r="I1124" t="str">
            <v>0</v>
          </cell>
          <cell r="J1124" t="str">
            <v xml:space="preserve">QUITO AV. 10 DE AGOSTO N34-601 Y JUAN PABLO SANZ </v>
          </cell>
          <cell r="K1124" t="str">
            <v>998118542/979067498</v>
          </cell>
          <cell r="L1124" t="str">
            <v>960709009</v>
          </cell>
          <cell r="M1124" t="str">
            <v>QUITO</v>
          </cell>
          <cell r="N1124" t="str">
            <v xml:space="preserve">PICHINCHA </v>
          </cell>
          <cell r="O1124" t="str">
            <v>QUITO</v>
          </cell>
        </row>
        <row r="1125">
          <cell r="A1125" t="str">
            <v>LDCGYERA02</v>
          </cell>
          <cell r="B1125">
            <v>488848</v>
          </cell>
          <cell r="C1125" t="str">
            <v>LDCGYERA02</v>
          </cell>
          <cell r="D1125">
            <v>44925.395069444443</v>
          </cell>
          <cell r="E1125" t="str">
            <v>CONECEL_DOCUMENTOS</v>
          </cell>
          <cell r="F1125" t="str">
            <v>DESPACHO</v>
          </cell>
          <cell r="G1125" t="str">
            <v>NORMAL</v>
          </cell>
          <cell r="H1125" t="str">
            <v>YOEL RAMIREZ/ADT</v>
          </cell>
          <cell r="I1125" t="str">
            <v>0</v>
          </cell>
          <cell r="J1125" t="str">
            <v>QUITO: YANEZ PINZON Y COLON EDIFICIO RIGEL PISO 3</v>
          </cell>
          <cell r="K1125" t="str">
            <v>961420773</v>
          </cell>
          <cell r="L1125" t="str">
            <v>991964580</v>
          </cell>
          <cell r="M1125" t="str">
            <v>QUITO</v>
          </cell>
          <cell r="N1125" t="str">
            <v xml:space="preserve">PICHINCHA </v>
          </cell>
          <cell r="O1125" t="str">
            <v>QUITO</v>
          </cell>
        </row>
        <row r="1126">
          <cell r="A1126" t="str">
            <v>LDCGYERLS10</v>
          </cell>
          <cell r="B1126">
            <v>488847</v>
          </cell>
          <cell r="C1126" t="str">
            <v>LDCGYERLS10</v>
          </cell>
          <cell r="D1126">
            <v>44925.395069444443</v>
          </cell>
          <cell r="E1126" t="str">
            <v>CONECEL_DOCUMENTOS</v>
          </cell>
          <cell r="F1126" t="str">
            <v>DESPACHO</v>
          </cell>
          <cell r="G1126" t="str">
            <v>NORMAL</v>
          </cell>
          <cell r="H1126" t="str">
            <v>STEPHANIE PEREZ ACC</v>
          </cell>
          <cell r="I1126" t="str">
            <v>0</v>
          </cell>
          <cell r="J1126" t="str">
            <v>GYE - CENTRO COMERCIAL GARZO CENTRO-ACC</v>
          </cell>
          <cell r="K1126" t="str">
            <v>9399196442</v>
          </cell>
          <cell r="L1126" t="str">
            <v>993393277</v>
          </cell>
          <cell r="M1126" t="str">
            <v>GUAYAQUIL</v>
          </cell>
          <cell r="N1126" t="str">
            <v>GUAYAS</v>
          </cell>
          <cell r="O1126" t="str">
            <v>GUAYAQUIL</v>
          </cell>
        </row>
        <row r="1127">
          <cell r="A1127" t="str">
            <v>LDCGYERL06</v>
          </cell>
          <cell r="B1127">
            <v>488846</v>
          </cell>
          <cell r="C1127" t="str">
            <v>LDCGYERL06</v>
          </cell>
          <cell r="D1127">
            <v>44925.395069444443</v>
          </cell>
          <cell r="E1127" t="str">
            <v>CONECEL_DOCUMENTOS</v>
          </cell>
          <cell r="F1127" t="str">
            <v>DESPACHO</v>
          </cell>
          <cell r="G1127" t="str">
            <v>NORMAL</v>
          </cell>
          <cell r="H1127" t="str">
            <v xml:space="preserve">STEPHANIE PEREZ/ACC EQUIPOS </v>
          </cell>
          <cell r="I1127" t="str">
            <v>0</v>
          </cell>
          <cell r="J1127" t="str">
            <v>GYE - CENTRO COMERCIAL GARZO CENTRO-ACC/REGULARIZACIONES</v>
          </cell>
          <cell r="K1127" t="str">
            <v>9399196442</v>
          </cell>
          <cell r="L1127" t="str">
            <v>9399196442</v>
          </cell>
          <cell r="M1127" t="str">
            <v>GUAYAQUIL</v>
          </cell>
          <cell r="N1127" t="str">
            <v>GUAYAS</v>
          </cell>
          <cell r="O1127" t="str">
            <v>GUAYAQUIL</v>
          </cell>
        </row>
        <row r="1128">
          <cell r="A1128" t="str">
            <v>20003043100873</v>
          </cell>
          <cell r="B1128">
            <v>488728</v>
          </cell>
          <cell r="C1128" t="str">
            <v>20003043100873</v>
          </cell>
          <cell r="D1128">
            <v>44924.694826388892</v>
          </cell>
          <cell r="E1128" t="str">
            <v>CONECEL</v>
          </cell>
          <cell r="F1128" t="str">
            <v>DESPACHO</v>
          </cell>
          <cell r="G1128" t="str">
            <v>NORMAL</v>
          </cell>
          <cell r="H1128" t="str">
            <v xml:space="preserve">JOSE ALFONSO PILALUMBO VEGA / </v>
          </cell>
          <cell r="I1128" t="str">
            <v>503334138</v>
          </cell>
          <cell r="J1128" t="str">
            <v>AV IGNACIO JARRIN Y JOSE RAFAEL DELGADO RECIBEN EN FUNDACION EL AREA 58 DIAGONAL A COMPANIA DE TAXIS SERVITURIS PIFO, QUITO</v>
          </cell>
          <cell r="K1128" t="str">
            <v xml:space="preserve">968011212 /  </v>
          </cell>
          <cell r="M1128" t="str">
            <v>QUITO</v>
          </cell>
          <cell r="N1128" t="str">
            <v>PICHINCHA</v>
          </cell>
          <cell r="O1128" t="str">
            <v>QUITO</v>
          </cell>
        </row>
        <row r="1129">
          <cell r="A1129" t="str">
            <v>20003044778322</v>
          </cell>
          <cell r="B1129">
            <v>488727</v>
          </cell>
          <cell r="C1129" t="str">
            <v>20003044778322</v>
          </cell>
          <cell r="D1129">
            <v>44924.694826388892</v>
          </cell>
          <cell r="E1129" t="str">
            <v>CONECEL</v>
          </cell>
          <cell r="F1129" t="str">
            <v>DESPACHO</v>
          </cell>
          <cell r="G1129" t="str">
            <v>NORMAL</v>
          </cell>
          <cell r="H1129" t="str">
            <v xml:space="preserve">ISAIAS ENRIQUE LOOR TORRES / </v>
          </cell>
          <cell r="I1129" t="str">
            <v>944026210</v>
          </cell>
          <cell r="J1129" t="str">
            <v>MEDARDO ANGEL SILVA Y ALBERTO GUERRERO MARTINEZ CASA COLOR MELON Y ARENA 3 PISOS ESQUINERA A LADO LOCAL DE INYECTORES, GUAYAQUIL</v>
          </cell>
          <cell r="K1129" t="str">
            <v xml:space="preserve">969751798 /  </v>
          </cell>
          <cell r="M1129" t="str">
            <v>GUAYAQUIL</v>
          </cell>
          <cell r="N1129" t="str">
            <v>GUAYAS</v>
          </cell>
          <cell r="O1129" t="str">
            <v>GUAYAQUIL</v>
          </cell>
        </row>
        <row r="1130">
          <cell r="A1130" t="str">
            <v>20003044770610</v>
          </cell>
          <cell r="B1130">
            <v>488726</v>
          </cell>
          <cell r="C1130" t="str">
            <v>20003044770610</v>
          </cell>
          <cell r="D1130">
            <v>44924.694826388892</v>
          </cell>
          <cell r="E1130" t="str">
            <v>CONECEL</v>
          </cell>
          <cell r="F1130" t="str">
            <v>DESPACHO</v>
          </cell>
          <cell r="G1130" t="str">
            <v>NORMAL</v>
          </cell>
          <cell r="H1130" t="str">
            <v xml:space="preserve">ADRIAN JAVIER ARCE OCLES / </v>
          </cell>
          <cell r="I1130" t="str">
            <v>1723411334</v>
          </cell>
          <cell r="J1130" t="str">
            <v>MANUEL NAJAS Y JUAN DE SELIS EN SOLVESA ECUADOR S.A. A UNA CUADRA DE TRAMACO EXPRESS, QUITO</v>
          </cell>
          <cell r="K1130" t="str">
            <v xml:space="preserve">988546780 /  </v>
          </cell>
          <cell r="L1130" t="str">
            <v/>
          </cell>
          <cell r="M1130" t="str">
            <v>QUITO</v>
          </cell>
          <cell r="N1130" t="str">
            <v>PICHINCHA</v>
          </cell>
          <cell r="O1130" t="str">
            <v>QUITO</v>
          </cell>
        </row>
        <row r="1131">
          <cell r="A1131" t="str">
            <v>20003044743690</v>
          </cell>
          <cell r="B1131">
            <v>488725</v>
          </cell>
          <cell r="C1131" t="str">
            <v>20003044743690</v>
          </cell>
          <cell r="D1131">
            <v>44924.694826388892</v>
          </cell>
          <cell r="E1131" t="str">
            <v>CONECEL</v>
          </cell>
          <cell r="F1131" t="str">
            <v>DESPACHO</v>
          </cell>
          <cell r="G1131" t="str">
            <v>NORMAL</v>
          </cell>
          <cell r="H1131" t="str">
            <v xml:space="preserve">IVIS ANAHY CRUZ YAGUAL / </v>
          </cell>
          <cell r="I1131" t="str">
            <v>956823801</v>
          </cell>
          <cell r="J1131" t="str">
            <v>ORAMA GONZALEZ MZ 35 SL 26 CASA DE 3 PS CON REJAS AMARILLA COLOR JUNTO DEL UPC, DURAN</v>
          </cell>
          <cell r="K1131" t="str">
            <v>963994448 /  987622908</v>
          </cell>
          <cell r="M1131" t="str">
            <v>DURAN</v>
          </cell>
          <cell r="N1131" t="str">
            <v>GUAYAS</v>
          </cell>
          <cell r="O1131" t="str">
            <v>DURAN</v>
          </cell>
        </row>
        <row r="1132">
          <cell r="A1132" t="str">
            <v>20003043902802</v>
          </cell>
          <cell r="B1132">
            <v>488724</v>
          </cell>
          <cell r="C1132" t="str">
            <v>20003043902802</v>
          </cell>
          <cell r="D1132">
            <v>44924.694826388892</v>
          </cell>
          <cell r="E1132" t="str">
            <v>CONECEL</v>
          </cell>
          <cell r="F1132" t="str">
            <v>DESPACHO</v>
          </cell>
          <cell r="G1132" t="str">
            <v>NORMAL</v>
          </cell>
          <cell r="H1132" t="str">
            <v xml:space="preserve">MONICA PATRICIA MOLINA ALVARADO / </v>
          </cell>
          <cell r="I1132" t="str">
            <v>103378048</v>
          </cell>
          <cell r="J1132" t="str">
            <v>JUAN JARAMILLLO Y MIGUEL ANGEL ESTRELLA CASA 169 COLOR BLANCA 2 PISOS FRENTE AL REFUGIO DEL MONO CERCA A CORAL HIPERMERCADOS SAN BLAS, CUENCA</v>
          </cell>
          <cell r="K1132" t="str">
            <v xml:space="preserve">962886096 /  </v>
          </cell>
          <cell r="M1132" t="str">
            <v>CUENCA</v>
          </cell>
          <cell r="N1132" t="str">
            <v>AZUAY</v>
          </cell>
          <cell r="O1132" t="str">
            <v>CUENCA</v>
          </cell>
        </row>
        <row r="1133">
          <cell r="A1133" t="str">
            <v>20003043907705</v>
          </cell>
          <cell r="B1133">
            <v>488723</v>
          </cell>
          <cell r="C1133" t="str">
            <v>20003043907705</v>
          </cell>
          <cell r="D1133">
            <v>44924.694826388892</v>
          </cell>
          <cell r="E1133" t="str">
            <v>CONECEL</v>
          </cell>
          <cell r="F1133" t="str">
            <v>DESPACHO</v>
          </cell>
          <cell r="G1133" t="str">
            <v>NORMAL</v>
          </cell>
          <cell r="H1133" t="str">
            <v xml:space="preserve">CHRISTIAN DANIEL MASAQUIZA CHAGLLA / </v>
          </cell>
          <cell r="I1133" t="str">
            <v>1803861671</v>
          </cell>
          <cell r="J1133" t="str">
            <v>CIUDADELA CUMANDA CALLE SAGOATOA Y CAMINO DEL REY CASA DE 2 PISOS COLOR BEIGE Y VINO DIAGONAL A LA ESCUELA EDUARDO REYES NARANJO, AMBATO</v>
          </cell>
          <cell r="K1133" t="str">
            <v>999852244 /  32851750/0979336978</v>
          </cell>
          <cell r="M1133" t="str">
            <v>AMBATO</v>
          </cell>
          <cell r="N1133" t="str">
            <v>TUNGURAHUA</v>
          </cell>
          <cell r="O1133" t="str">
            <v>AMBATO</v>
          </cell>
        </row>
        <row r="1134">
          <cell r="A1134" t="str">
            <v>20003043882757</v>
          </cell>
          <cell r="B1134">
            <v>488722</v>
          </cell>
          <cell r="C1134" t="str">
            <v>20003043882757</v>
          </cell>
          <cell r="D1134">
            <v>44924.694826388892</v>
          </cell>
          <cell r="E1134" t="str">
            <v>CONECEL</v>
          </cell>
          <cell r="F1134" t="str">
            <v>DESPACHO</v>
          </cell>
          <cell r="G1134" t="str">
            <v>NORMAL</v>
          </cell>
          <cell r="H1134" t="str">
            <v xml:space="preserve">YONNATHAN DANIEL CANGA VILLEGAS / </v>
          </cell>
          <cell r="I1134" t="str">
            <v>919723031</v>
          </cell>
          <cell r="J1134" t="str">
            <v>CALLE 30 Y LA T ENTRANDO POR LA 29 ENTREGA EN EL BATALLON DEL SUBURBI LLEGAR A LA 29 Y LA Q SEMAFORO EN EL SU FARMACIA, GUAYAQUIL</v>
          </cell>
          <cell r="K1134" t="str">
            <v xml:space="preserve">962891239 /  </v>
          </cell>
          <cell r="M1134" t="str">
            <v>GUAYAQUIL</v>
          </cell>
          <cell r="N1134" t="str">
            <v>GUAYAS</v>
          </cell>
          <cell r="O1134" t="str">
            <v>GUAYAQUIL</v>
          </cell>
        </row>
        <row r="1135">
          <cell r="A1135" t="str">
            <v>20003043910873</v>
          </cell>
          <cell r="B1135">
            <v>488721</v>
          </cell>
          <cell r="C1135" t="str">
            <v>20003043910873</v>
          </cell>
          <cell r="D1135">
            <v>44924.694826388892</v>
          </cell>
          <cell r="E1135" t="str">
            <v>CONECEL</v>
          </cell>
          <cell r="F1135" t="str">
            <v>DESPACHO</v>
          </cell>
          <cell r="G1135" t="str">
            <v>NORMAL</v>
          </cell>
          <cell r="H1135" t="str">
            <v xml:space="preserve">RUBEN DARIO VELASCO HERRERA / </v>
          </cell>
          <cell r="I1135" t="str">
            <v>926728502</v>
          </cell>
          <cell r="J1135" t="str">
            <v>CDLA ABEL GILBERT PONTON 1 / CLL MACHALA E IBARRA MZ 25 SL 11 CASA 2PISOS COLOR CREMA DIAGONAL COLEGIO ELOY ALFARO, DURAN</v>
          </cell>
          <cell r="K1135" t="str">
            <v xml:space="preserve">991520951 /  </v>
          </cell>
          <cell r="M1135" t="str">
            <v>DURAN</v>
          </cell>
          <cell r="N1135" t="str">
            <v>GUAYAS</v>
          </cell>
          <cell r="O1135" t="str">
            <v>DURAN</v>
          </cell>
        </row>
        <row r="1136">
          <cell r="A1136" t="str">
            <v>20003043896308</v>
          </cell>
          <cell r="B1136">
            <v>488720</v>
          </cell>
          <cell r="C1136" t="str">
            <v>20003043896308</v>
          </cell>
          <cell r="D1136">
            <v>44924.694826388892</v>
          </cell>
          <cell r="E1136" t="str">
            <v>CONECEL</v>
          </cell>
          <cell r="F1136" t="str">
            <v>DESPACHO</v>
          </cell>
          <cell r="G1136" t="str">
            <v>NORMAL</v>
          </cell>
          <cell r="H1136" t="str">
            <v>RENE XAVIER FLORES CASTANEDA / SUSANA DEL PILAR CASTANEDA PUENTE</v>
          </cell>
          <cell r="I1136" t="str">
            <v>1716753197</v>
          </cell>
          <cell r="J1136" t="str">
            <v>SOLANDA SECTOR 3 CALLE JOAQUIN AVILES OE 97 Y LORENZO FLORES CASA CREMA DE 2 PISOS DIAGONAL A UNA TIENDA, QUITO</v>
          </cell>
          <cell r="K1136" t="str">
            <v xml:space="preserve">939090257 /  </v>
          </cell>
          <cell r="M1136" t="str">
            <v>QUITO</v>
          </cell>
          <cell r="N1136" t="str">
            <v>PICHINCHA</v>
          </cell>
          <cell r="O1136" t="str">
            <v>QUITO</v>
          </cell>
        </row>
        <row r="1137">
          <cell r="A1137" t="str">
            <v>20003044743073</v>
          </cell>
          <cell r="B1137">
            <v>488719</v>
          </cell>
          <cell r="C1137" t="str">
            <v>20003044743073</v>
          </cell>
          <cell r="D1137">
            <v>44924.694826388892</v>
          </cell>
          <cell r="E1137" t="str">
            <v>CONECEL</v>
          </cell>
          <cell r="F1137" t="str">
            <v>DESPACHO</v>
          </cell>
          <cell r="G1137" t="str">
            <v>NORMAL</v>
          </cell>
          <cell r="H1137" t="str">
            <v xml:space="preserve">KATTY ALEXANDRA INSUASTE ESPINOZA / </v>
          </cell>
          <cell r="I1137" t="str">
            <v>103863502</v>
          </cell>
          <cell r="J1137" t="str">
            <v>CALLES AV. DE LOS CONQUISTADORES Y LOJA DE 2 PISOS COLOR CAFE CON BEIGE FRENTE DE LA FABRICA DE ROPA, CUENCA</v>
          </cell>
          <cell r="K1137" t="str">
            <v>988473776 /  985290020</v>
          </cell>
          <cell r="M1137" t="str">
            <v>CUENCA</v>
          </cell>
          <cell r="N1137" t="str">
            <v>AZUAY</v>
          </cell>
          <cell r="O1137" t="str">
            <v>CUENCA</v>
          </cell>
        </row>
        <row r="1138">
          <cell r="A1138" t="str">
            <v>20003040979584</v>
          </cell>
          <cell r="B1138">
            <v>488731</v>
          </cell>
          <cell r="C1138" t="str">
            <v>20003040979584</v>
          </cell>
          <cell r="D1138">
            <v>44924.694826388892</v>
          </cell>
          <cell r="E1138" t="str">
            <v>CONECEL</v>
          </cell>
          <cell r="F1138" t="str">
            <v>DESPACHO</v>
          </cell>
          <cell r="G1138" t="str">
            <v>NORMAL</v>
          </cell>
          <cell r="H1138" t="str">
            <v>JAVIER RAUL PEREZ ROJAS / ALISSON LISBETH PEREZ QUIZPE</v>
          </cell>
          <cell r="I1138" t="str">
            <v>1711508901</v>
          </cell>
          <cell r="J1138" t="str">
            <v>EL ROCIO/CALLE S57H OE 7-67 Y CALLE 13 A DOS CUADRAS DE LAS PARADA METROS DEL ROCIO CASA 3 PISOS CELESTE, QUITO</v>
          </cell>
          <cell r="K1138" t="str">
            <v>989008275 /  998606229</v>
          </cell>
          <cell r="M1138" t="str">
            <v>QUITO</v>
          </cell>
          <cell r="N1138" t="str">
            <v>PICHINCHA</v>
          </cell>
          <cell r="O1138" t="str">
            <v>QUITO</v>
          </cell>
        </row>
        <row r="1139">
          <cell r="A1139" t="str">
            <v>20003043094313</v>
          </cell>
          <cell r="B1139">
            <v>488730</v>
          </cell>
          <cell r="C1139" t="str">
            <v>20003043094313</v>
          </cell>
          <cell r="D1139">
            <v>44924.694826388892</v>
          </cell>
          <cell r="E1139" t="str">
            <v>CONECEL</v>
          </cell>
          <cell r="F1139" t="str">
            <v>DESPACHO</v>
          </cell>
          <cell r="G1139" t="str">
            <v>NORMAL</v>
          </cell>
          <cell r="H1139" t="str">
            <v xml:space="preserve">JOSE RICARDO CASANOVA MORALES / </v>
          </cell>
          <cell r="I1139" t="str">
            <v>2100941760</v>
          </cell>
          <cell r="J1139" t="str">
            <v>BARRIO ELOY ALFARO MZ 21-02 Y VELASCO IBARRA A UNA CUADRA DE LA ESCUELA SAN JUAN BAUTISTA Y TECNICENTRO BOLTECH, SHUSHUFINDI</v>
          </cell>
          <cell r="K1139" t="str">
            <v xml:space="preserve">987159561 /  </v>
          </cell>
          <cell r="M1139" t="str">
            <v>SHUSHUFINDI</v>
          </cell>
          <cell r="N1139" t="str">
            <v>SUCUMBIOS</v>
          </cell>
          <cell r="O1139" t="str">
            <v>SHUSHUFINDI</v>
          </cell>
        </row>
        <row r="1140">
          <cell r="A1140" t="str">
            <v>20003043101259</v>
          </cell>
          <cell r="B1140">
            <v>488729</v>
          </cell>
          <cell r="C1140" t="str">
            <v>20003043101259</v>
          </cell>
          <cell r="D1140">
            <v>44924.694826388892</v>
          </cell>
          <cell r="E1140" t="str">
            <v>CONECEL</v>
          </cell>
          <cell r="F1140" t="str">
            <v>DESPACHO</v>
          </cell>
          <cell r="G1140" t="str">
            <v>NORMAL</v>
          </cell>
          <cell r="H1140" t="str">
            <v xml:space="preserve">JORGE EFRAIN ALBARRACIN MARURI / </v>
          </cell>
          <cell r="I1140" t="str">
            <v>101399541</v>
          </cell>
          <cell r="J1140" t="str">
            <v>BARRIO LA VICTORIA CALLE JULIO VINUEZA Y MANUEL COELLO CASA DE DOS PISOS COLOR CAFE JUNTO A LA ESCUELA LEONCIO CORDERO, CUENCA</v>
          </cell>
          <cell r="K1140" t="str">
            <v>960050912 /  995404058</v>
          </cell>
          <cell r="M1140" t="str">
            <v>CUENCA</v>
          </cell>
          <cell r="N1140" t="str">
            <v>AZUAY</v>
          </cell>
          <cell r="O1140" t="str">
            <v>CUENCA</v>
          </cell>
        </row>
        <row r="1141">
          <cell r="A1141" t="str">
            <v>20003043881163</v>
          </cell>
          <cell r="B1141">
            <v>488716</v>
          </cell>
          <cell r="C1141" t="str">
            <v>20003043881163</v>
          </cell>
          <cell r="D1141">
            <v>44924.658449074072</v>
          </cell>
          <cell r="E1141" t="str">
            <v>BRELDYNG</v>
          </cell>
          <cell r="F1141" t="str">
            <v>DESPACHO</v>
          </cell>
          <cell r="G1141" t="str">
            <v>NORMAL</v>
          </cell>
          <cell r="H1141" t="str">
            <v>PADILLA INIGUEZ JIMMY NELSON</v>
          </cell>
          <cell r="I1141" t="str">
            <v>913726238</v>
          </cell>
          <cell r="J1141" t="str">
            <v>GUAYAS / GUAYAQUIL / TARQUI / EMILIO ROMERO / SN / SEPTIMO PASAJE 37 / BODEGAS BRELDYNG DIRECCION: CALLE 7MO PASAJE 37° Y V. EMILIO ROMERO, BODEGA DE FERRETERIA ESPINOZA, BODEGA#8 (EXACTAMENTE QUEDA E</v>
          </cell>
          <cell r="K1141" t="str">
            <v>989155621</v>
          </cell>
          <cell r="M1141" t="str">
            <v>GUAYAQUIL</v>
          </cell>
          <cell r="N1141" t="str">
            <v>GUAYAS</v>
          </cell>
          <cell r="O1141" t="str">
            <v>GUAYAQUIL</v>
          </cell>
        </row>
        <row r="1142">
          <cell r="A1142" t="str">
            <v>20003043496272</v>
          </cell>
          <cell r="B1142">
            <v>488715</v>
          </cell>
          <cell r="C1142" t="str">
            <v>20003043496272</v>
          </cell>
          <cell r="D1142">
            <v>44924.658449074072</v>
          </cell>
          <cell r="E1142" t="str">
            <v>BRELDYNG</v>
          </cell>
          <cell r="F1142" t="str">
            <v>DESPACHO</v>
          </cell>
          <cell r="G1142" t="str">
            <v>NORMAL</v>
          </cell>
          <cell r="H1142" t="str">
            <v>JOAN SEBASTIAN VASQUEZ GARCIA</v>
          </cell>
          <cell r="I1142" t="str">
            <v>910256346</v>
          </cell>
          <cell r="J1142" t="str">
            <v>GUAYAS / GUAYAQUIL / TARQUI / CALLE PORTETE / 2500 / TUNGURAHUA / OFICINA TRAMACO</v>
          </cell>
          <cell r="K1142" t="str">
            <v>994438309</v>
          </cell>
          <cell r="M1142" t="str">
            <v>GUAYAQUIL</v>
          </cell>
          <cell r="N1142" t="str">
            <v>GUAYAS</v>
          </cell>
          <cell r="O1142" t="str">
            <v>GUAYAQUIL</v>
          </cell>
        </row>
        <row r="1143">
          <cell r="A1143" t="str">
            <v>20003043093677</v>
          </cell>
          <cell r="B1143">
            <v>488714</v>
          </cell>
          <cell r="C1143" t="str">
            <v>20003043093677</v>
          </cell>
          <cell r="D1143">
            <v>44924.658449074072</v>
          </cell>
          <cell r="E1143" t="str">
            <v>BRELDYNG</v>
          </cell>
          <cell r="F1143" t="str">
            <v>DESPACHO</v>
          </cell>
          <cell r="G1143" t="str">
            <v>NORMAL</v>
          </cell>
          <cell r="H1143" t="str">
            <v>YESSENIA VERONICA YEPEZ REYES</v>
          </cell>
          <cell r="I1143" t="str">
            <v>1003404132</v>
          </cell>
          <cell r="J1143" t="str">
            <v>IMBABURA / IBARRA / SAN FRANCISCO / CALLE SALINAS / 746 / ENTRE VELASCO Y PEDRO MONCAYO / CASA DE 1 PISO COLO CAFE A MEDIA CUADRA DE LA IGLESIA SAN FRANCISCO</v>
          </cell>
          <cell r="K1143" t="str">
            <v>967505130</v>
          </cell>
          <cell r="M1143" t="str">
            <v>IBARRA</v>
          </cell>
          <cell r="N1143" t="str">
            <v>IMBABURA</v>
          </cell>
          <cell r="O1143" t="str">
            <v>IBARRA</v>
          </cell>
        </row>
        <row r="1144">
          <cell r="A1144" t="str">
            <v>20003043102541</v>
          </cell>
          <cell r="B1144">
            <v>488713</v>
          </cell>
          <cell r="C1144" t="str">
            <v>20003043102541</v>
          </cell>
          <cell r="D1144">
            <v>44924.658449074072</v>
          </cell>
          <cell r="E1144" t="str">
            <v>BRELDYNG</v>
          </cell>
          <cell r="F1144" t="str">
            <v>DESPACHO</v>
          </cell>
          <cell r="G1144" t="str">
            <v>NORMAL</v>
          </cell>
          <cell r="H1144" t="str">
            <v>PABLO GIOVANNY LEIVA RIERA</v>
          </cell>
          <cell r="I1144" t="str">
            <v>1721231676</v>
          </cell>
          <cell r="J1144" t="str">
            <v>IESS DE QUITO:  AV. 10 DE AGOSTO Y SALINAS PISO 4 EN EL DEPARTAMENTO TALENTO HUMANO</v>
          </cell>
          <cell r="K1144" t="str">
            <v>996643949</v>
          </cell>
          <cell r="M1144" t="str">
            <v>QUITO</v>
          </cell>
          <cell r="N1144" t="str">
            <v>PICHINCHA</v>
          </cell>
          <cell r="O1144" t="str">
            <v>QUITO</v>
          </cell>
        </row>
        <row r="1145">
          <cell r="A1145" t="str">
            <v>20003043093443</v>
          </cell>
          <cell r="B1145">
            <v>488712</v>
          </cell>
          <cell r="C1145" t="str">
            <v>20003043093443</v>
          </cell>
          <cell r="D1145">
            <v>44924.658449074072</v>
          </cell>
          <cell r="E1145" t="str">
            <v>BRELDYNG</v>
          </cell>
          <cell r="F1145" t="str">
            <v>DESPACHO</v>
          </cell>
          <cell r="G1145" t="str">
            <v>NORMAL</v>
          </cell>
          <cell r="H1145" t="str">
            <v>MONICA NORALMA LOOR PACHECO</v>
          </cell>
          <cell r="I1145" t="str">
            <v>1723917330</v>
          </cell>
          <cell r="J1145" t="str">
            <v>MANABI / EL CARMEN / EL CARMEN / AV CHONE / SN / ABDON CALDERON / OFICINA TRAMACO EL CARMEN EN LA BAJADA A LA LAGUNA</v>
          </cell>
          <cell r="K1145" t="str">
            <v>991405756</v>
          </cell>
          <cell r="M1145" t="str">
            <v>EL CARMEN</v>
          </cell>
          <cell r="N1145" t="str">
            <v>MANABI</v>
          </cell>
          <cell r="O1145" t="str">
            <v>EL CARMEN</v>
          </cell>
        </row>
        <row r="1146">
          <cell r="A1146" t="str">
            <v>20003043100374</v>
          </cell>
          <cell r="B1146">
            <v>488711</v>
          </cell>
          <cell r="C1146" t="str">
            <v>20003043100374</v>
          </cell>
          <cell r="D1146">
            <v>44924.658449074072</v>
          </cell>
          <cell r="E1146" t="str">
            <v>BRELDYNG</v>
          </cell>
          <cell r="F1146" t="str">
            <v>DESPACHO</v>
          </cell>
          <cell r="G1146" t="str">
            <v>NORMAL</v>
          </cell>
          <cell r="H1146" t="str">
            <v>CRISTINA ANGELICA MACIAS ALVAREZ</v>
          </cell>
          <cell r="I1146" t="str">
            <v>1309767497</v>
          </cell>
          <cell r="J1146" t="str">
            <v>MANABI / PORTOVIEJO / 12 DE MARZO / AV SAN CAYETANO / SN / DE LOS SUCHES / PASANDO 4 CUADRAS DEL UPC EL FORESTAL UNICA CS DE DOS PLANTAS AMARILLA DIAGONAL AL LOCAL DE COMIDA MINI HELADERIA PINGUINO</v>
          </cell>
          <cell r="K1146" t="str">
            <v>981932168</v>
          </cell>
          <cell r="M1146" t="str">
            <v>PORTOVIEJO</v>
          </cell>
          <cell r="N1146" t="str">
            <v>MANABI</v>
          </cell>
          <cell r="O1146" t="str">
            <v>PORTOVIEJO</v>
          </cell>
        </row>
        <row r="1147">
          <cell r="A1147" t="str">
            <v>20003041885548</v>
          </cell>
          <cell r="B1147">
            <v>488710</v>
          </cell>
          <cell r="C1147" t="str">
            <v>20003041885548</v>
          </cell>
          <cell r="D1147">
            <v>44924.658449074072</v>
          </cell>
          <cell r="E1147" t="str">
            <v>BRELDYNG</v>
          </cell>
          <cell r="F1147" t="str">
            <v>DESPACHO</v>
          </cell>
          <cell r="G1147" t="str">
            <v>NORMAL</v>
          </cell>
          <cell r="H1147" t="str">
            <v>JOFRE WILMAN VELA ROSERO</v>
          </cell>
          <cell r="I1147" t="str">
            <v>2100120324</v>
          </cell>
          <cell r="J1147" t="str">
            <v>SUCUMBIOS / NUEVA LOJA / LAGO AGRIO / CALLE ELOY ALFARO / 320 / FRANCISCO DE ORELLANA / CALLE ELOY ALFARO 320 Y FRANCISCO DE ORELLANA</v>
          </cell>
          <cell r="K1147" t="str">
            <v>989623541</v>
          </cell>
          <cell r="M1147" t="str">
            <v>LAGO AGRIO</v>
          </cell>
          <cell r="N1147" t="str">
            <v>SUCUMBIOS</v>
          </cell>
          <cell r="O1147" t="str">
            <v>NUEVA LOJA</v>
          </cell>
        </row>
        <row r="1148">
          <cell r="A1148" t="str">
            <v>20003042250924</v>
          </cell>
          <cell r="B1148">
            <v>488709</v>
          </cell>
          <cell r="C1148" t="str">
            <v>20003042250924</v>
          </cell>
          <cell r="D1148">
            <v>44924.658449074072</v>
          </cell>
          <cell r="E1148" t="str">
            <v>BRELDYNG</v>
          </cell>
          <cell r="F1148" t="str">
            <v>DESPACHO</v>
          </cell>
          <cell r="G1148" t="str">
            <v>NORMAL</v>
          </cell>
          <cell r="H1148" t="str">
            <v>JAVIER GERARDO CAPA CARRILLO</v>
          </cell>
          <cell r="I1148" t="str">
            <v>706381738</v>
          </cell>
          <cell r="J1148" t="str">
            <v>EL CAMBIO / EL CAMBIO / AV LA FERROVIARIA / MZ 53 SL 7 /  / LA UNION COLOMBIANA MZ 53 SL 7 BAJANDO EL PUENTE DESNIVEL MANO DERECHA 1P BLANCO PUERTA GERAGE VERDE</v>
          </cell>
          <cell r="K1148" t="str">
            <v>983351027</v>
          </cell>
          <cell r="M1148" t="str">
            <v>MACHALA</v>
          </cell>
          <cell r="N1148" t="str">
            <v>EL ORO</v>
          </cell>
          <cell r="O1148" t="str">
            <v>EL CAMBIO</v>
          </cell>
        </row>
        <row r="1149">
          <cell r="A1149" t="str">
            <v>BREDEVDOC0007</v>
          </cell>
          <cell r="B1149">
            <v>488708</v>
          </cell>
          <cell r="C1149" t="str">
            <v>BREDEVDOC0007</v>
          </cell>
          <cell r="D1149">
            <v>44924.639953703707</v>
          </cell>
          <cell r="E1149" t="str">
            <v>CONECEL_DOCUMENTOS</v>
          </cell>
          <cell r="F1149" t="str">
            <v>DESPACHO</v>
          </cell>
          <cell r="H1149" t="str">
            <v>OFICINAS BRELDYNG</v>
          </cell>
          <cell r="J1149" t="str">
            <v>OFC BRELDYNG CALLE 7MO PASAJE 37ª Y V. EMILIO ROMERO, BODEGAS DE FERRETERIA ESPINOZA, BODEGA #8 (EXACTAMENTE QUEDA EN LA JUAN TANCA MARENGO KM. 4.5 PASANDO LA COCA COLA</v>
          </cell>
          <cell r="M1149" t="str">
            <v>GUAYAQUIL</v>
          </cell>
        </row>
        <row r="1150">
          <cell r="A1150" t="str">
            <v>20003037105733</v>
          </cell>
          <cell r="B1150">
            <v>488514</v>
          </cell>
          <cell r="C1150" t="str">
            <v>20003037105733</v>
          </cell>
          <cell r="D1150">
            <v>44924.606203703705</v>
          </cell>
          <cell r="E1150" t="str">
            <v>CONECEL</v>
          </cell>
          <cell r="F1150" t="str">
            <v>DESPACHO</v>
          </cell>
          <cell r="G1150" t="str">
            <v>NORMAL</v>
          </cell>
          <cell r="H1150" t="str">
            <v>MEJIA MORALES ORLANDO ROBER</v>
          </cell>
          <cell r="I1150" t="str">
            <v>1708724396</v>
          </cell>
          <cell r="J1150" t="str">
            <v>AV ANTONIO JOSE DE SUCRE Y CLL LUIS RIVADENEIRA CASA DE 2 PISOS BLACA DIAG AL MERCADO CENTRAL DE ALANGASI/CERCA DE UNIDAD CRECER ALANGASI</v>
          </cell>
          <cell r="K1150" t="str">
            <v>993927498 /  964206638</v>
          </cell>
          <cell r="M1150" t="str">
            <v>QUITO</v>
          </cell>
          <cell r="N1150" t="str">
            <v>PICHINCHA</v>
          </cell>
          <cell r="O1150" t="str">
            <v>QUITO</v>
          </cell>
        </row>
        <row r="1151">
          <cell r="A1151" t="str">
            <v>20003043888414</v>
          </cell>
          <cell r="B1151">
            <v>488513</v>
          </cell>
          <cell r="C1151" t="str">
            <v>20003043888414</v>
          </cell>
          <cell r="D1151">
            <v>44924.606203703705</v>
          </cell>
          <cell r="E1151" t="str">
            <v>CONECEL</v>
          </cell>
          <cell r="F1151" t="str">
            <v>DESPACHO</v>
          </cell>
          <cell r="G1151" t="str">
            <v>NORMAL</v>
          </cell>
          <cell r="H1151" t="str">
            <v>ZAMBRANO CEVALLOS FLORENCIO JESUS</v>
          </cell>
          <cell r="I1151" t="str">
            <v>1711350478</v>
          </cell>
          <cell r="J1151" t="str">
            <v>SECTOR LA BOTA ZONA 4 CALLE N 69-29 CALLE JOSE DE GANGOTENA Y BLADIMIR LENIN</v>
          </cell>
          <cell r="K1151" t="str">
            <v>983881600 /  -</v>
          </cell>
          <cell r="L1151" t="str">
            <v/>
          </cell>
          <cell r="M1151" t="str">
            <v>QUITO</v>
          </cell>
          <cell r="N1151" t="str">
            <v>PICHINCHA</v>
          </cell>
          <cell r="O1151" t="str">
            <v>QUITO</v>
          </cell>
        </row>
        <row r="1152">
          <cell r="A1152" t="str">
            <v>20003043079732</v>
          </cell>
          <cell r="B1152">
            <v>488512</v>
          </cell>
          <cell r="C1152" t="str">
            <v>20003043079732</v>
          </cell>
          <cell r="D1152">
            <v>44924.606203703705</v>
          </cell>
          <cell r="E1152" t="str">
            <v>CONECEL</v>
          </cell>
          <cell r="F1152" t="str">
            <v>DESPACHO</v>
          </cell>
          <cell r="G1152" t="str">
            <v>NORMAL</v>
          </cell>
          <cell r="H1152" t="str">
            <v>REY VEGA ANIBAL FRANCISCO</v>
          </cell>
          <cell r="I1152" t="str">
            <v>1104044555</v>
          </cell>
          <cell r="J1152" t="str">
            <v>1RA CALLE TRANS N45-182 Y CLL JOSE RAIGADA CASA 3P COLOR TOMATE</v>
          </cell>
          <cell r="K1152" t="str">
            <v>999898143 /  -</v>
          </cell>
          <cell r="L1152" t="str">
            <v/>
          </cell>
          <cell r="M1152" t="str">
            <v>QUITO</v>
          </cell>
          <cell r="N1152" t="str">
            <v>PICHINCHA</v>
          </cell>
          <cell r="O1152" t="str">
            <v>QUITO</v>
          </cell>
        </row>
        <row r="1153">
          <cell r="A1153" t="str">
            <v>20003043541425</v>
          </cell>
          <cell r="B1153">
            <v>488511</v>
          </cell>
          <cell r="C1153" t="str">
            <v>20003043541425</v>
          </cell>
          <cell r="D1153">
            <v>44924.606203703705</v>
          </cell>
          <cell r="E1153" t="str">
            <v>CONECEL</v>
          </cell>
          <cell r="F1153" t="str">
            <v>DESPACHO</v>
          </cell>
          <cell r="G1153" t="str">
            <v>NORMAL</v>
          </cell>
          <cell r="H1153" t="str">
            <v>PERUGACHI DUQUE MAGDA</v>
          </cell>
          <cell r="I1153" t="str">
            <v>1710418151</v>
          </cell>
          <cell r="J1153" t="str">
            <v>BARRIO LIBERTAD ALTA CLL JOSE ALVAREZ OE4-115 PASAJ SN CS 2P COLOR AMARILLO REF A 4CD HOSP PSIQUIATRICO JULIO ENDARA</v>
          </cell>
          <cell r="K1153" t="str">
            <v>999219067 /  999219067</v>
          </cell>
          <cell r="L1153" t="str">
            <v/>
          </cell>
          <cell r="M1153" t="str">
            <v>QUITO</v>
          </cell>
          <cell r="N1153" t="str">
            <v>PICHINCHA</v>
          </cell>
          <cell r="O1153" t="str">
            <v>QUITO</v>
          </cell>
        </row>
        <row r="1154">
          <cell r="A1154" t="str">
            <v>20003043471637</v>
          </cell>
          <cell r="B1154">
            <v>488510</v>
          </cell>
          <cell r="C1154" t="str">
            <v>20003043471637</v>
          </cell>
          <cell r="D1154">
            <v>44924.606203703705</v>
          </cell>
          <cell r="E1154" t="str">
            <v>CONECEL</v>
          </cell>
          <cell r="F1154" t="str">
            <v>DESPACHO</v>
          </cell>
          <cell r="G1154" t="str">
            <v>NORMAL</v>
          </cell>
          <cell r="H1154" t="str">
            <v>CALDERON VALENCIA NELLY PAULINA</v>
          </cell>
          <cell r="I1154" t="str">
            <v>1709592677</v>
          </cell>
          <cell r="J1154" t="str">
            <v>AV. ILALO Y TUCANES EN LOS BAJOS DEL CONJUNTO MIRADOR ILALO, EN LA FARMACIA MEDICITY.</v>
          </cell>
          <cell r="K1154" t="str">
            <v>990620433 /  990620433</v>
          </cell>
          <cell r="M1154" t="str">
            <v>QUITO</v>
          </cell>
          <cell r="N1154" t="str">
            <v>PICHINCHA</v>
          </cell>
          <cell r="O1154" t="str">
            <v>QUITO</v>
          </cell>
        </row>
        <row r="1155">
          <cell r="A1155" t="str">
            <v>20003043029553</v>
          </cell>
          <cell r="B1155">
            <v>488509</v>
          </cell>
          <cell r="C1155" t="str">
            <v>20003043029553</v>
          </cell>
          <cell r="D1155">
            <v>44924.606203703705</v>
          </cell>
          <cell r="E1155" t="str">
            <v>CONECEL</v>
          </cell>
          <cell r="F1155" t="str">
            <v>DESPACHO</v>
          </cell>
          <cell r="G1155" t="str">
            <v>NORMAL</v>
          </cell>
          <cell r="H1155" t="str">
            <v>CHICA CORONEL MARIA DOLORES</v>
          </cell>
          <cell r="I1155" t="str">
            <v>105632533</v>
          </cell>
          <cell r="J1155" t="str">
            <v>AV MEXICO Y AV DE LAS AMERICAS EN EL GOBIERNO ZONAL #6 PLANTA BAJA EMPRESA ASFALTAR EP REF: ANTIGUO CREA</v>
          </cell>
          <cell r="K1155" t="str">
            <v>984683513 /  984683513</v>
          </cell>
          <cell r="M1155" t="str">
            <v>CUENCA</v>
          </cell>
          <cell r="N1155" t="str">
            <v>AZUAY</v>
          </cell>
          <cell r="O1155" t="str">
            <v>CUENCA</v>
          </cell>
        </row>
        <row r="1156">
          <cell r="A1156" t="str">
            <v>20003043496370</v>
          </cell>
          <cell r="B1156">
            <v>488508</v>
          </cell>
          <cell r="C1156" t="str">
            <v>20003043496370</v>
          </cell>
          <cell r="D1156">
            <v>44924.606203703705</v>
          </cell>
          <cell r="E1156" t="str">
            <v>CONECEL</v>
          </cell>
          <cell r="F1156" t="str">
            <v>DESPACHO</v>
          </cell>
          <cell r="G1156" t="str">
            <v>NORMAL</v>
          </cell>
          <cell r="H1156" t="str">
            <v>QUILO QUILO WALTER GEOVANY</v>
          </cell>
          <cell r="I1156" t="str">
            <v>1715925945</v>
          </cell>
          <cell r="J1156" t="str">
            <v>CALLE PADRE DAMIAN N3071 Y OVISPO DIAS DE LA MADRID EN EL CENTRO MISIONERO VERBO DIVINO PLANTA BAJA LIBRERIA REF POR EL COLEGIO CARLOS ZAMBRANO</v>
          </cell>
          <cell r="K1156" t="str">
            <v>999403405 /  999403405</v>
          </cell>
          <cell r="L1156" t="str">
            <v/>
          </cell>
          <cell r="M1156" t="str">
            <v>QUITO</v>
          </cell>
          <cell r="N1156" t="str">
            <v>PICHINCHA</v>
          </cell>
          <cell r="O1156" t="str">
            <v>QUITO</v>
          </cell>
        </row>
        <row r="1157">
          <cell r="A1157" t="str">
            <v>20003043519161</v>
          </cell>
          <cell r="B1157">
            <v>488507</v>
          </cell>
          <cell r="C1157" t="str">
            <v>20003043519161</v>
          </cell>
          <cell r="D1157">
            <v>44924.606203703705</v>
          </cell>
          <cell r="E1157" t="str">
            <v>CONECEL</v>
          </cell>
          <cell r="F1157" t="str">
            <v>DESPACHO</v>
          </cell>
          <cell r="G1157" t="str">
            <v>NORMAL</v>
          </cell>
          <cell r="H1157" t="str">
            <v>BONILLA SANCHEZ MARIA CRISTINA</v>
          </cell>
          <cell r="I1157" t="str">
            <v>1711313815</v>
          </cell>
          <cell r="J1157" t="str">
            <v>SECTOR EL TINGO PASAJE EL PROGRESO Y AV ILALO N3-408 CS 3 PS CL BLANCO CON VERDE REF FRENTE A PISCINAS MUNICIPALES DEL TINGO</v>
          </cell>
          <cell r="K1157" t="str">
            <v>960139042 /  960139042</v>
          </cell>
          <cell r="M1157" t="str">
            <v>QUITO</v>
          </cell>
          <cell r="N1157" t="str">
            <v>PICHINCHA</v>
          </cell>
          <cell r="O1157" t="str">
            <v>QUITO</v>
          </cell>
        </row>
        <row r="1158">
          <cell r="A1158" t="str">
            <v>20003043107032</v>
          </cell>
          <cell r="B1158">
            <v>488506</v>
          </cell>
          <cell r="C1158" t="str">
            <v>20003043107032</v>
          </cell>
          <cell r="D1158">
            <v>44924.606203703705</v>
          </cell>
          <cell r="E1158" t="str">
            <v>CONECEL</v>
          </cell>
          <cell r="F1158" t="str">
            <v>DESPACHO</v>
          </cell>
          <cell r="G1158" t="str">
            <v>NORMAL</v>
          </cell>
          <cell r="H1158" t="str">
            <v>ERICK ROLANDO BAUTISTA BOLANOS</v>
          </cell>
          <cell r="I1158" t="str">
            <v>1719634337</v>
          </cell>
          <cell r="J1158" t="str">
            <v>AV GONZALEZ SUAREZ N32346 Y CORUNA EDIFICO AUTO DELTA BANCO PICHINCHA REF BANCO PICHINCHA /EN EL CONSORCIO DEL BANCO PICHINCHA 4TO PISO PISO</v>
          </cell>
          <cell r="K1158" t="str">
            <v>980417548 /  -</v>
          </cell>
          <cell r="L1158" t="str">
            <v/>
          </cell>
          <cell r="M1158" t="str">
            <v>QUITO</v>
          </cell>
          <cell r="N1158" t="str">
            <v>PICHINCHA</v>
          </cell>
          <cell r="O1158" t="str">
            <v>QUITO</v>
          </cell>
        </row>
        <row r="1159">
          <cell r="A1159" t="str">
            <v>20003043079339</v>
          </cell>
          <cell r="B1159">
            <v>488505</v>
          </cell>
          <cell r="C1159" t="str">
            <v>20003043079339</v>
          </cell>
          <cell r="D1159">
            <v>44924.606203703705</v>
          </cell>
          <cell r="E1159" t="str">
            <v>CONECEL</v>
          </cell>
          <cell r="F1159" t="str">
            <v>DESPACHO</v>
          </cell>
          <cell r="G1159" t="str">
            <v>NORMAL</v>
          </cell>
          <cell r="H1159" t="str">
            <v>NARVAEZ VASCO JAIRO ANDRES</v>
          </cell>
          <cell r="I1159" t="str">
            <v>AU566964</v>
          </cell>
          <cell r="J1159" t="str">
            <v>COOP 17 DE DICIEMBRE AV PEDRO CARBO Y CLL JACINTO CORTEZ JHAYYA CS 2PS CL BLANCA CON VIDRIOS OSCUROS REJAS AMARILLA REF FRENTE DE UN TALLER DE BICICLETA.</v>
          </cell>
          <cell r="K1159" t="str">
            <v>960890714 /  960890714</v>
          </cell>
          <cell r="M1159" t="str">
            <v>SANTO DOMINGO</v>
          </cell>
          <cell r="N1159" t="str">
            <v>SANTO DOMINGO</v>
          </cell>
          <cell r="O1159" t="str">
            <v>SANTO DOMINGO</v>
          </cell>
        </row>
        <row r="1160">
          <cell r="A1160" t="str">
            <v>20003043087631</v>
          </cell>
          <cell r="B1160">
            <v>488504</v>
          </cell>
          <cell r="C1160" t="str">
            <v>20003043087631</v>
          </cell>
          <cell r="D1160">
            <v>44924.606203703705</v>
          </cell>
          <cell r="E1160" t="str">
            <v>CONECEL</v>
          </cell>
          <cell r="F1160" t="str">
            <v>DESPACHO</v>
          </cell>
          <cell r="G1160" t="str">
            <v>NORMAL</v>
          </cell>
          <cell r="H1160" t="str">
            <v>GUEVARA GALLEGOS JOHANNA MONSERRATH</v>
          </cell>
          <cell r="I1160" t="str">
            <v>1716086192</v>
          </cell>
          <cell r="J1160" t="str">
            <v>CALLE JOSE MANUEL ABASCAL ENTRE CALLE PORTETE Y N38 /EDIFICIO ANDREA GRIS 5 PISOS PURAS VENTANAS REF: 1 CUADRA COLEGIO 24 MAYO // PARALELO A CALLE GONZALO NORIEGA</v>
          </cell>
          <cell r="K1160" t="str">
            <v>982867248 /  982867248</v>
          </cell>
          <cell r="M1160" t="str">
            <v>QUITO</v>
          </cell>
          <cell r="N1160" t="str">
            <v>PICHINCHA</v>
          </cell>
          <cell r="O1160" t="str">
            <v>QUITO</v>
          </cell>
        </row>
        <row r="1161">
          <cell r="A1161" t="str">
            <v>BREDEV_000006</v>
          </cell>
          <cell r="B1161">
            <v>488426</v>
          </cell>
          <cell r="C1161" t="str">
            <v>BREDEV_000006</v>
          </cell>
          <cell r="D1161">
            <v>44924.542256944442</v>
          </cell>
          <cell r="E1161" t="str">
            <v>CONECEL_DOCUMENTOS</v>
          </cell>
          <cell r="F1161" t="str">
            <v>DESPACHO</v>
          </cell>
          <cell r="H1161" t="str">
            <v>LOURDES QUINTERO (BREDLYNG)</v>
          </cell>
          <cell r="J1161" t="str">
            <v>OFC BRELDYNG CALLE 7MO PASAJE 37ª Y V. EMILIO ROMERO, BODEGAS DE FERRETERIA ESPINOZA, BODEGA #8 (EXACTAMENTE QUEDA EN LA JUAN TANCA MARENGO KM. 4.5 PASANDO LA COCA COLA</v>
          </cell>
          <cell r="M1161" t="str">
            <v xml:space="preserve"> VILLAMIL PLAYAS</v>
          </cell>
        </row>
        <row r="1162">
          <cell r="A1162" t="str">
            <v>20003042232608</v>
          </cell>
          <cell r="B1162">
            <v>488387</v>
          </cell>
          <cell r="C1162" t="str">
            <v>20003042232608</v>
          </cell>
          <cell r="D1162">
            <v>44924.511354166665</v>
          </cell>
          <cell r="E1162" t="str">
            <v>CONECEL</v>
          </cell>
          <cell r="F1162" t="str">
            <v>DESPACHO</v>
          </cell>
          <cell r="G1162" t="str">
            <v>NORMAL</v>
          </cell>
          <cell r="H1162" t="str">
            <v xml:space="preserve">CAMILA BELEN CABRERA CAICEDO / </v>
          </cell>
          <cell r="I1162" t="str">
            <v>1720288503</v>
          </cell>
          <cell r="J1162" t="str">
            <v>RIO BIGAL Y RIO PERIPA BORDE CASA DE 3 PISOS AZUL A UNA CUADRA DE LA EXTENSION DEL PUENTE DE LA AVENIDA MACHALA NTGLMERA, QUITO</v>
          </cell>
          <cell r="K1162" t="str">
            <v xml:space="preserve">983307971 /  </v>
          </cell>
          <cell r="M1162" t="str">
            <v>QUITO</v>
          </cell>
          <cell r="N1162" t="str">
            <v>PICHINCHA</v>
          </cell>
          <cell r="O1162" t="str">
            <v>QUITO</v>
          </cell>
        </row>
        <row r="1163">
          <cell r="A1163" t="str">
            <v>20003043896216</v>
          </cell>
          <cell r="B1163">
            <v>488386</v>
          </cell>
          <cell r="C1163" t="str">
            <v>20003043896216</v>
          </cell>
          <cell r="D1163">
            <v>44924.511354166665</v>
          </cell>
          <cell r="E1163" t="str">
            <v>CONECEL</v>
          </cell>
          <cell r="F1163" t="str">
            <v>DESPACHO</v>
          </cell>
          <cell r="G1163" t="str">
            <v>NORMAL</v>
          </cell>
          <cell r="H1163" t="str">
            <v xml:space="preserve">ALFREDO RAMIRO ANGAMARCA ANGAMARCA / </v>
          </cell>
          <cell r="I1163" t="str">
            <v>1002537825</v>
          </cell>
          <cell r="J1163" t="str">
            <v>CALLES AV RETORNO Y CALLE SAN DIEGO CASA DE 1 PISO COLOR BLANCA A UNA CUADRA DEL MINIMARKET, IBARRA</v>
          </cell>
          <cell r="K1163" t="str">
            <v>999015822 /  979928107</v>
          </cell>
          <cell r="L1163" t="str">
            <v/>
          </cell>
          <cell r="M1163" t="str">
            <v>IBARRA</v>
          </cell>
          <cell r="N1163" t="str">
            <v>IMBABURA</v>
          </cell>
          <cell r="O1163" t="str">
            <v>IBARRA</v>
          </cell>
        </row>
        <row r="1164">
          <cell r="A1164" t="str">
            <v>20003042256823</v>
          </cell>
          <cell r="B1164">
            <v>488385</v>
          </cell>
          <cell r="C1164" t="str">
            <v>20003042256823</v>
          </cell>
          <cell r="D1164">
            <v>44924.511354166665</v>
          </cell>
          <cell r="E1164" t="str">
            <v>CONECEL</v>
          </cell>
          <cell r="F1164" t="str">
            <v>DESPACHO</v>
          </cell>
          <cell r="G1164" t="str">
            <v>NORMAL</v>
          </cell>
          <cell r="H1164" t="str">
            <v xml:space="preserve">JONATHAN EDUARDO VASCONEZ TIGLLA / </v>
          </cell>
          <cell r="I1164" t="str">
            <v>1500598584</v>
          </cell>
          <cell r="J1164" t="str">
            <v>SECTOR SAN LUIS BAJO /APU DOMINGO Y JUAN CONSTANTE CASA COLOR BLANCO 1 PSO CERRAMIENTO SIN PINTAR A 500 MTR UNIVERSIDAD CATOLICA, TENA</v>
          </cell>
          <cell r="K1164" t="str">
            <v>979029357 /  62323193</v>
          </cell>
          <cell r="M1164" t="str">
            <v>150101</v>
          </cell>
          <cell r="N1164" t="str">
            <v>NAPO</v>
          </cell>
          <cell r="O1164" t="str">
            <v>EL TENA</v>
          </cell>
        </row>
        <row r="1165">
          <cell r="A1165" t="str">
            <v>20003035511862</v>
          </cell>
          <cell r="B1165">
            <v>488384</v>
          </cell>
          <cell r="C1165" t="str">
            <v>20003035511862</v>
          </cell>
          <cell r="D1165">
            <v>44924.511354166665</v>
          </cell>
          <cell r="E1165" t="str">
            <v>CONECEL</v>
          </cell>
          <cell r="F1165" t="str">
            <v>DESPACHO</v>
          </cell>
          <cell r="G1165" t="str">
            <v>NORMAL</v>
          </cell>
          <cell r="H1165" t="str">
            <v xml:space="preserve">OSCAR HERNAN GONZALEZ ARRIAGA / </v>
          </cell>
          <cell r="I1165" t="str">
            <v>918591553</v>
          </cell>
          <cell r="J1165" t="str">
            <v>BARRIO LAS PENAS CALLE LOJA Y BAQUERIZO MORENO CASA DE UN PISO COLOR AZUL A UNA CUADRA DE LA FARMACIA 911, GUAYAQUIL</v>
          </cell>
          <cell r="K1165" t="str">
            <v xml:space="preserve">994786154 /  </v>
          </cell>
          <cell r="M1165" t="str">
            <v>GUAYAQUIL</v>
          </cell>
          <cell r="N1165" t="str">
            <v>GUAYAS</v>
          </cell>
          <cell r="O1165" t="str">
            <v>GUAYAQUIL</v>
          </cell>
        </row>
        <row r="1166">
          <cell r="A1166" t="str">
            <v>20003043530389</v>
          </cell>
          <cell r="B1166">
            <v>488383</v>
          </cell>
          <cell r="C1166" t="str">
            <v>20003043530389</v>
          </cell>
          <cell r="D1166">
            <v>44924.511354166665</v>
          </cell>
          <cell r="E1166" t="str">
            <v>CONECEL</v>
          </cell>
          <cell r="F1166" t="str">
            <v>DESPACHO</v>
          </cell>
          <cell r="G1166" t="str">
            <v>NORMAL</v>
          </cell>
          <cell r="H1166" t="str">
            <v xml:space="preserve">KATHERIN ANABELL CHOEZ PARRALES / </v>
          </cell>
          <cell r="I1166" t="str">
            <v>1725535379</v>
          </cell>
          <cell r="J1166" t="str">
            <v>BARRIO LOS ARUPOS VIA GUANGOPOLO Y NELA MARTINEZ CASA BLANCA DE UN PISO FRENTE A UNA TIENDA DE VIVERES, QUITO</v>
          </cell>
          <cell r="K1166" t="str">
            <v xml:space="preserve">969589923 /  </v>
          </cell>
          <cell r="L1166" t="str">
            <v/>
          </cell>
          <cell r="M1166" t="str">
            <v>QUITO</v>
          </cell>
          <cell r="N1166" t="str">
            <v>PICHINCHA</v>
          </cell>
          <cell r="O1166" t="str">
            <v>QUITO</v>
          </cell>
        </row>
        <row r="1167">
          <cell r="A1167" t="str">
            <v>20003043537445</v>
          </cell>
          <cell r="B1167">
            <v>488382</v>
          </cell>
          <cell r="C1167" t="str">
            <v>20003043537445</v>
          </cell>
          <cell r="D1167">
            <v>44924.511354166665</v>
          </cell>
          <cell r="E1167" t="str">
            <v>CONECEL</v>
          </cell>
          <cell r="F1167" t="str">
            <v>DESPACHO</v>
          </cell>
          <cell r="G1167" t="str">
            <v>NORMAL</v>
          </cell>
          <cell r="H1167" t="str">
            <v xml:space="preserve">JOHN FABIAN ARCHUNDIA MERO / </v>
          </cell>
          <cell r="I1167" t="str">
            <v>1312604703</v>
          </cell>
          <cell r="J1167" t="str">
            <v>CALLE ONOFRE Y AV OLIVA MIRANDA BARRIO LOS CEIBOS CASCA DE UN PISO CON PORTON GRIS FRENTE AL HOTEL PARIS JUNTO AL PIKERO BLUE, MANTA</v>
          </cell>
          <cell r="K1167" t="str">
            <v>996254187 /  969811152</v>
          </cell>
          <cell r="M1167" t="str">
            <v>MANTA</v>
          </cell>
          <cell r="N1167" t="str">
            <v>MANABI</v>
          </cell>
          <cell r="O1167" t="str">
            <v>MANTA</v>
          </cell>
        </row>
        <row r="1168">
          <cell r="A1168" t="str">
            <v>20003043530693</v>
          </cell>
          <cell r="B1168">
            <v>488381</v>
          </cell>
          <cell r="C1168" t="str">
            <v>20003043530693</v>
          </cell>
          <cell r="D1168">
            <v>44924.511354166665</v>
          </cell>
          <cell r="E1168" t="str">
            <v>CONECEL</v>
          </cell>
          <cell r="F1168" t="str">
            <v>DESPACHO</v>
          </cell>
          <cell r="G1168" t="str">
            <v>NORMAL</v>
          </cell>
          <cell r="H1168" t="str">
            <v xml:space="preserve">JEFFERSON LEOPOLDO MONTESDEOCA CORDOVA / </v>
          </cell>
          <cell r="I1168" t="str">
            <v>940813587</v>
          </cell>
          <cell r="J1168" t="str">
            <v>AV VICTOR HIGO CABRERA Y PEDRO VIDAL CASA DE UN PISO COLOR CREMA JUNTO A LAS CANCHAS DE LA CDLA TOMAS ACUNA DIAGONAL A LA TIENDA EL CHAPARRAL, MILAGRO</v>
          </cell>
          <cell r="K1168" t="str">
            <v xml:space="preserve">989308010 /  </v>
          </cell>
          <cell r="M1168" t="str">
            <v>MILAGRO</v>
          </cell>
          <cell r="N1168" t="str">
            <v>GUAYAS</v>
          </cell>
          <cell r="O1168" t="str">
            <v>MILAGRO</v>
          </cell>
        </row>
        <row r="1169">
          <cell r="A1169" t="str">
            <v>20003043105468</v>
          </cell>
          <cell r="B1169">
            <v>488380</v>
          </cell>
          <cell r="C1169" t="str">
            <v>20003043105468</v>
          </cell>
          <cell r="D1169">
            <v>44924.511354166665</v>
          </cell>
          <cell r="E1169" t="str">
            <v>CONECEL</v>
          </cell>
          <cell r="F1169" t="str">
            <v>DESPACHO</v>
          </cell>
          <cell r="G1169" t="str">
            <v>NORMAL</v>
          </cell>
          <cell r="H1169" t="str">
            <v xml:space="preserve">OLGA MARINA REYES RIOS / </v>
          </cell>
          <cell r="I1169" t="str">
            <v>916825912</v>
          </cell>
          <cell r="J1169" t="str">
            <v>CDLA EL RECREO SEGUNDA ETAPA MZ 231 LOCAL 1 CASA DE UN PISO COLOR BLANCO CON TURQUESA ENTRANDO POR LA FARMACIA ECONOMICA, DURAN</v>
          </cell>
          <cell r="K1169" t="str">
            <v xml:space="preserve">991094946 /  </v>
          </cell>
          <cell r="M1169" t="str">
            <v>DURAN</v>
          </cell>
          <cell r="N1169" t="str">
            <v>GUAYAS</v>
          </cell>
          <cell r="O1169" t="str">
            <v>DURAN</v>
          </cell>
        </row>
        <row r="1170">
          <cell r="A1170" t="str">
            <v>20003043895798</v>
          </cell>
          <cell r="B1170">
            <v>488398</v>
          </cell>
          <cell r="C1170" t="str">
            <v>20003043895798</v>
          </cell>
          <cell r="D1170">
            <v>44924.511354166665</v>
          </cell>
          <cell r="E1170" t="str">
            <v>CONECEL</v>
          </cell>
          <cell r="F1170" t="str">
            <v>DESPACHO</v>
          </cell>
          <cell r="G1170" t="str">
            <v>NORMAL</v>
          </cell>
          <cell r="H1170" t="str">
            <v xml:space="preserve">ALEXANDRA BASILICA MUJICA CORDERO / </v>
          </cell>
          <cell r="I1170" t="str">
            <v>702554288</v>
          </cell>
          <cell r="J1170" t="str">
            <v>CDLA MIRAFLORES CALLE 13AVA OESTE ENTRE 3ERA Y 4TA SUR CASA 1 PISO COLOR CELESTE Y PUERTA NEGRA A LADO ECU 911 Y A REDONDEL MADERO VARGAS, MACHALA</v>
          </cell>
          <cell r="K1170" t="str">
            <v>939525200 /  978707255</v>
          </cell>
          <cell r="L1170" t="str">
            <v/>
          </cell>
          <cell r="M1170" t="str">
            <v>MACHALA</v>
          </cell>
          <cell r="N1170" t="str">
            <v>EL ORO</v>
          </cell>
          <cell r="O1170" t="str">
            <v>MACHALA</v>
          </cell>
        </row>
        <row r="1171">
          <cell r="A1171" t="str">
            <v>20003043899852</v>
          </cell>
          <cell r="B1171">
            <v>488397</v>
          </cell>
          <cell r="C1171" t="str">
            <v>20003043899852</v>
          </cell>
          <cell r="D1171">
            <v>44924.511354166665</v>
          </cell>
          <cell r="E1171" t="str">
            <v>CONECEL</v>
          </cell>
          <cell r="F1171" t="str">
            <v>DESPACHO</v>
          </cell>
          <cell r="G1171" t="str">
            <v>NORMAL</v>
          </cell>
          <cell r="H1171" t="str">
            <v xml:space="preserve">WILSON EDINSON TIGRE FAJARDO / </v>
          </cell>
          <cell r="I1171" t="str">
            <v>704015759</v>
          </cell>
          <cell r="J1171" t="str">
            <v>BARRIO SAUCES 1 CALLE LAS AMERICAS CASA ESQUINERA COLOR TURQUEZA 1 VILLA /A 1 CUADRA DE TIENDA DE ABARROTES DAQUILEMA, MACHALA</v>
          </cell>
          <cell r="K1171" t="str">
            <v>983909295 /  961354445</v>
          </cell>
          <cell r="L1171" t="str">
            <v/>
          </cell>
          <cell r="M1171" t="str">
            <v>MACHALA</v>
          </cell>
          <cell r="N1171" t="str">
            <v>EL ORO</v>
          </cell>
          <cell r="O1171" t="str">
            <v>MACHALA</v>
          </cell>
        </row>
        <row r="1172">
          <cell r="A1172" t="str">
            <v>20003043533659</v>
          </cell>
          <cell r="B1172">
            <v>488396</v>
          </cell>
          <cell r="C1172" t="str">
            <v>20003043533659</v>
          </cell>
          <cell r="D1172">
            <v>44924.511354166665</v>
          </cell>
          <cell r="E1172" t="str">
            <v>CONECEL</v>
          </cell>
          <cell r="F1172" t="str">
            <v>DESPACHO</v>
          </cell>
          <cell r="G1172" t="str">
            <v>NORMAL</v>
          </cell>
          <cell r="H1172" t="str">
            <v xml:space="preserve">FERNANDO JOSE BRIONES CEVALLOS / </v>
          </cell>
          <cell r="I1172" t="str">
            <v>966182610</v>
          </cell>
          <cell r="J1172" t="str">
            <v>AV JOSE FALCONI Y ALBERTO BORGES SECTOR KENNEDY NORTE EN EL EDIFICIO CENTRUM EN LA OFICINA DE LOGISTICA, GUAYAQUIL</v>
          </cell>
          <cell r="K1172" t="str">
            <v xml:space="preserve">984745015 /  </v>
          </cell>
          <cell r="M1172" t="str">
            <v>GUAYAQUIL</v>
          </cell>
          <cell r="N1172" t="str">
            <v>GUAYAS</v>
          </cell>
          <cell r="O1172" t="str">
            <v>GUAYAQUIL</v>
          </cell>
        </row>
        <row r="1173">
          <cell r="A1173" t="str">
            <v>20003043545465</v>
          </cell>
          <cell r="B1173">
            <v>488395</v>
          </cell>
          <cell r="C1173" t="str">
            <v>20003043545465</v>
          </cell>
          <cell r="D1173">
            <v>44924.511354166665</v>
          </cell>
          <cell r="E1173" t="str">
            <v>CONECEL</v>
          </cell>
          <cell r="F1173" t="str">
            <v>DESPACHO</v>
          </cell>
          <cell r="G1173" t="str">
            <v>NORMAL</v>
          </cell>
          <cell r="H1173" t="str">
            <v xml:space="preserve">JOSE MIGUEL CORTEZ PENA / </v>
          </cell>
          <cell r="I1173" t="str">
            <v>1717836371</v>
          </cell>
          <cell r="J1173" t="str">
            <v>CALLE PULULAHUA Y PADRE RUMI PASAJE E1C VLL 63 EN EL CONJUNTO HABITACIONAL PULULAHUA A UNA CUADRA DEL PARQUE UNASUR, QUITO</v>
          </cell>
          <cell r="K1173" t="str">
            <v xml:space="preserve">963019111 /  </v>
          </cell>
          <cell r="L1173" t="str">
            <v/>
          </cell>
          <cell r="M1173" t="str">
            <v>QUITO</v>
          </cell>
          <cell r="N1173" t="str">
            <v>PICHINCHA</v>
          </cell>
          <cell r="O1173" t="str">
            <v>QUITO</v>
          </cell>
        </row>
        <row r="1174">
          <cell r="A1174" t="str">
            <v>20003043895810</v>
          </cell>
          <cell r="B1174">
            <v>488394</v>
          </cell>
          <cell r="C1174" t="str">
            <v>20003043895810</v>
          </cell>
          <cell r="D1174">
            <v>44924.511354166665</v>
          </cell>
          <cell r="E1174" t="str">
            <v>CONECEL</v>
          </cell>
          <cell r="F1174" t="str">
            <v>DESPACHO</v>
          </cell>
          <cell r="G1174" t="str">
            <v>NORMAL</v>
          </cell>
          <cell r="H1174" t="str">
            <v xml:space="preserve">HENRY RAFAEL CISNEROS YAGUARGOS / </v>
          </cell>
          <cell r="I1174" t="str">
            <v>1805777982</v>
          </cell>
          <cell r="J1174" t="str">
            <v>BARRIO CASHAPAMBA CALLE ALEJANDRO LASCANO E IZQUIETA PEREA CASA DE PUERTA CAFE DE UN PISO PASANDO LAS BODEGAS DEL MUNICIPIO, AMBATO</v>
          </cell>
          <cell r="K1174" t="str">
            <v>963176338 /  989637507</v>
          </cell>
          <cell r="M1174" t="str">
            <v>AMBATO</v>
          </cell>
          <cell r="N1174" t="str">
            <v>TUNGURAHUA</v>
          </cell>
          <cell r="O1174" t="str">
            <v>AMBATO</v>
          </cell>
        </row>
        <row r="1175">
          <cell r="A1175" t="str">
            <v>20003043905521</v>
          </cell>
          <cell r="B1175">
            <v>488393</v>
          </cell>
          <cell r="C1175" t="str">
            <v>20003043905521</v>
          </cell>
          <cell r="D1175">
            <v>44924.511354166665</v>
          </cell>
          <cell r="E1175" t="str">
            <v>CONECEL</v>
          </cell>
          <cell r="F1175" t="str">
            <v>DESPACHO</v>
          </cell>
          <cell r="G1175" t="str">
            <v>NORMAL</v>
          </cell>
          <cell r="H1175" t="str">
            <v xml:space="preserve">DANILO XAVIER TACO NAVARRETE / </v>
          </cell>
          <cell r="I1175" t="str">
            <v>1726636622</v>
          </cell>
          <cell r="J1175" t="str">
            <v>AV. GRAL. ENRIQUEZ 2943 Y AV. LUIS CORDERO/JUNTO A EMILI CELL,A MEDIA CDRA DE JAREDCELL SERVICIO TECNICO, QUITO</v>
          </cell>
          <cell r="K1175" t="str">
            <v>994277901 /  983222041</v>
          </cell>
          <cell r="L1175" t="str">
            <v/>
          </cell>
          <cell r="M1175" t="str">
            <v>QUITO</v>
          </cell>
          <cell r="N1175" t="str">
            <v>PICHINCHA</v>
          </cell>
          <cell r="O1175" t="str">
            <v>QUITO</v>
          </cell>
        </row>
        <row r="1176">
          <cell r="A1176" t="str">
            <v>20003043515202</v>
          </cell>
          <cell r="B1176">
            <v>488392</v>
          </cell>
          <cell r="C1176" t="str">
            <v>20003043515202</v>
          </cell>
          <cell r="D1176">
            <v>44924.511354166665</v>
          </cell>
          <cell r="E1176" t="str">
            <v>CONECEL</v>
          </cell>
          <cell r="F1176" t="str">
            <v>DESPACHO</v>
          </cell>
          <cell r="G1176" t="str">
            <v>NORMAL</v>
          </cell>
          <cell r="H1176" t="str">
            <v xml:space="preserve">OSCAR WILLIAM NARVAEZ / </v>
          </cell>
          <cell r="I1176" t="str">
            <v>401068861</v>
          </cell>
          <cell r="J1176" t="str">
            <v>AV.BOLIVAR 04-01 ENTRE RIOBAMBA, CLLE SEC: RAFAEL ARELLAN A UNA CUADRA DEL C.C FERROALVID, TULCAN</v>
          </cell>
          <cell r="K1176" t="str">
            <v>983739182 /  982708472</v>
          </cell>
          <cell r="M1176" t="str">
            <v>TULCAN</v>
          </cell>
          <cell r="N1176" t="str">
            <v>CARCHI</v>
          </cell>
          <cell r="O1176" t="str">
            <v>TULCAN</v>
          </cell>
        </row>
        <row r="1177">
          <cell r="A1177" t="str">
            <v>20003031003189</v>
          </cell>
          <cell r="B1177">
            <v>488391</v>
          </cell>
          <cell r="C1177" t="str">
            <v>20003031003189</v>
          </cell>
          <cell r="D1177">
            <v>44924.511354166665</v>
          </cell>
          <cell r="E1177" t="str">
            <v>CONECEL</v>
          </cell>
          <cell r="F1177" t="str">
            <v>DESPACHO</v>
          </cell>
          <cell r="G1177" t="str">
            <v>NORMAL</v>
          </cell>
          <cell r="H1177" t="str">
            <v xml:space="preserve">ROMMEL XAVIER ZHANAY PAUTA / </v>
          </cell>
          <cell r="I1177" t="str">
            <v>105510895</v>
          </cell>
          <cell r="J1177" t="str">
            <v>CALLE Jose Ortega y Gasset &amp; Pablo Picasso EN LA VETERINARIA SAN FRANCISCO FRENTE A LA BODEGA MALL DEL RIO, CUENCA</v>
          </cell>
          <cell r="K1177" t="str">
            <v>958616871 /  295861687</v>
          </cell>
          <cell r="L1177" t="str">
            <v/>
          </cell>
          <cell r="M1177" t="str">
            <v>CUENCA</v>
          </cell>
          <cell r="N1177" t="str">
            <v>AZUAY</v>
          </cell>
          <cell r="O1177" t="str">
            <v>CUENCA</v>
          </cell>
        </row>
        <row r="1178">
          <cell r="A1178" t="str">
            <v>20003042233944</v>
          </cell>
          <cell r="B1178">
            <v>488390</v>
          </cell>
          <cell r="C1178" t="str">
            <v>20003042233944</v>
          </cell>
          <cell r="D1178">
            <v>44924.511354166665</v>
          </cell>
          <cell r="E1178" t="str">
            <v>CONECEL</v>
          </cell>
          <cell r="F1178" t="str">
            <v>DESPACHO</v>
          </cell>
          <cell r="G1178" t="str">
            <v>NORMAL</v>
          </cell>
          <cell r="H1178" t="str">
            <v>RONALD ANDRES CHICA MARQUEZ / PARRA BRIONES RUTH RAFAELA</v>
          </cell>
          <cell r="I1178" t="str">
            <v>704453760</v>
          </cell>
          <cell r="J1178" t="str">
            <v>AV MALECON Y ROCAFUERTE Y AV 1ERA CASA DE DOS PISOS COLOR VERDE FRENTE AL RESTAURANTE EL PEPE FRENTE AL MALECON, MACHALA</v>
          </cell>
          <cell r="K1178" t="str">
            <v>978632822 /  997980525</v>
          </cell>
          <cell r="L1178" t="str">
            <v/>
          </cell>
          <cell r="M1178" t="str">
            <v>MACHALA</v>
          </cell>
          <cell r="N1178" t="str">
            <v>EL ORO</v>
          </cell>
          <cell r="O1178" t="str">
            <v>MACHALA</v>
          </cell>
        </row>
        <row r="1179">
          <cell r="A1179" t="str">
            <v>20003032724041</v>
          </cell>
          <cell r="B1179">
            <v>488389</v>
          </cell>
          <cell r="C1179" t="str">
            <v>20003032724041</v>
          </cell>
          <cell r="D1179">
            <v>44924.511354166665</v>
          </cell>
          <cell r="E1179" t="str">
            <v>CONECEL</v>
          </cell>
          <cell r="F1179" t="str">
            <v>DESPACHO</v>
          </cell>
          <cell r="G1179" t="str">
            <v>NORMAL</v>
          </cell>
          <cell r="H1179" t="str">
            <v xml:space="preserve">KEVIN ISAAC AZOGUE CENTENO / </v>
          </cell>
          <cell r="I1179" t="str">
            <v>1727479048</v>
          </cell>
          <cell r="J1179" t="str">
            <v>SECTOR LAS PALMAS CALLE ALBERTO ZAMBRANO Y MANUEL SANTOSA UNA CUADRA DE LA DENTILUX SERVICIO ODONTOLOGICO EN UNA CASA DE DOS PISOS, PUYO</v>
          </cell>
          <cell r="K1179" t="str">
            <v xml:space="preserve">984034581 /  </v>
          </cell>
          <cell r="M1179" t="str">
            <v>PUYO</v>
          </cell>
          <cell r="N1179" t="str">
            <v>PASTAZA</v>
          </cell>
          <cell r="O1179" t="str">
            <v>PUYO</v>
          </cell>
        </row>
        <row r="1180">
          <cell r="A1180" t="str">
            <v>20003042243865</v>
          </cell>
          <cell r="B1180">
            <v>488388</v>
          </cell>
          <cell r="C1180" t="str">
            <v>20003042243865</v>
          </cell>
          <cell r="D1180">
            <v>44924.511354166665</v>
          </cell>
          <cell r="E1180" t="str">
            <v>CONECEL</v>
          </cell>
          <cell r="F1180" t="str">
            <v>DESPACHO</v>
          </cell>
          <cell r="G1180" t="str">
            <v>NORMAL</v>
          </cell>
          <cell r="H1180" t="str">
            <v xml:space="preserve">JOFFRE RAMON PALMA DELGADO / </v>
          </cell>
          <cell r="I1180" t="str">
            <v>1309073615</v>
          </cell>
          <cell r="J1180" t="str">
            <v>AV 108 ENTRE CALLE 109 Y CALLE 110 EN EL LOCAL DE AUTOPARTES ARTEGA CASA DE COLOR AZUL CON AMARILLO DE DOS PISOS CERCA DEL COLEGIO SAN JOSE, MANTA</v>
          </cell>
          <cell r="K1180" t="str">
            <v xml:space="preserve">968426998 /  </v>
          </cell>
          <cell r="L1180" t="str">
            <v/>
          </cell>
          <cell r="M1180" t="str">
            <v>MANTA</v>
          </cell>
          <cell r="N1180" t="str">
            <v>MANABI</v>
          </cell>
          <cell r="O1180" t="str">
            <v>MANTA</v>
          </cell>
        </row>
        <row r="1181">
          <cell r="A1181" t="str">
            <v>20003043899296</v>
          </cell>
          <cell r="B1181">
            <v>488379</v>
          </cell>
          <cell r="C1181" t="str">
            <v>20003043899296</v>
          </cell>
          <cell r="D1181">
            <v>44924.511342592596</v>
          </cell>
          <cell r="E1181" t="str">
            <v>CONECEL</v>
          </cell>
          <cell r="F1181" t="str">
            <v>DESPACHO</v>
          </cell>
          <cell r="G1181" t="str">
            <v>NORMAL</v>
          </cell>
          <cell r="H1181" t="str">
            <v xml:space="preserve">LUIS MIGUEL MUESES ANDRANGO / </v>
          </cell>
          <cell r="I1181" t="str">
            <v>1752134260</v>
          </cell>
          <cell r="J1181" t="str">
            <v>CALLE JOSE RAFAEL BUSTAMENTE Y PATRICIO ROMERO CS 2P BLOQUE CON PUERTA NEGRA FRENTE AL COMPLEJO DE LOS ARQUITECTOS, QUITO</v>
          </cell>
          <cell r="K1181" t="str">
            <v xml:space="preserve">992781906 /  </v>
          </cell>
          <cell r="M1181" t="str">
            <v>QUITO</v>
          </cell>
          <cell r="N1181" t="str">
            <v>PICHINCHA</v>
          </cell>
          <cell r="O1181" t="str">
            <v>QUITO</v>
          </cell>
        </row>
        <row r="1182">
          <cell r="A1182" t="str">
            <v>20003043882240</v>
          </cell>
          <cell r="B1182">
            <v>488378</v>
          </cell>
          <cell r="C1182" t="str">
            <v>20003043882240</v>
          </cell>
          <cell r="D1182">
            <v>44924.511342592596</v>
          </cell>
          <cell r="E1182" t="str">
            <v>CONECEL</v>
          </cell>
          <cell r="F1182" t="str">
            <v>DESPACHO</v>
          </cell>
          <cell r="G1182" t="str">
            <v>NORMAL</v>
          </cell>
          <cell r="H1182" t="str">
            <v xml:space="preserve">MARJORIE GISSELA HONORES GONZALEZ / </v>
          </cell>
          <cell r="I1182" t="str">
            <v>703246884</v>
          </cell>
          <cell r="J1182" t="str">
            <v>CALLE JUAN JOSE FLORES Y JUAN DE VELASCO EDIFICIO VERDE CON BLANCO 5 PISOS AL FRENTE UN MURAL DE GATOS, CUENCA</v>
          </cell>
          <cell r="K1182" t="str">
            <v xml:space="preserve">963499130 /  </v>
          </cell>
          <cell r="M1182" t="str">
            <v>CUENCA</v>
          </cell>
          <cell r="N1182" t="str">
            <v>AZUAY</v>
          </cell>
          <cell r="O1182" t="str">
            <v>CUENCA</v>
          </cell>
        </row>
        <row r="1183">
          <cell r="A1183" t="str">
            <v>20003043850213</v>
          </cell>
          <cell r="B1183">
            <v>488377</v>
          </cell>
          <cell r="C1183" t="str">
            <v>20003043850213</v>
          </cell>
          <cell r="D1183">
            <v>44924.511342592596</v>
          </cell>
          <cell r="E1183" t="str">
            <v>CONECEL</v>
          </cell>
          <cell r="F1183" t="str">
            <v>DESPACHO</v>
          </cell>
          <cell r="G1183" t="str">
            <v>NORMAL</v>
          </cell>
          <cell r="H1183" t="str">
            <v xml:space="preserve">KATHERINE NICOLE CISNEROS YAGUARGOS / </v>
          </cell>
          <cell r="I1183" t="str">
            <v>1805744925</v>
          </cell>
          <cell r="J1183" t="str">
            <v>CASHAPAMBA /ALEJO LASCANO Y IZQUIETA PEREA COLOR PUERTA CAFE GRANDE DE UN PISO A LA VUELTA DE LAS BODEGAS DEL MUNICIPIO, AMBATO</v>
          </cell>
          <cell r="K1183" t="str">
            <v xml:space="preserve">989637507 /  </v>
          </cell>
          <cell r="M1183" t="str">
            <v>AMBATO</v>
          </cell>
          <cell r="N1183" t="str">
            <v>TUNGURAHUA</v>
          </cell>
          <cell r="O1183" t="str">
            <v>AMBATO</v>
          </cell>
        </row>
        <row r="1184">
          <cell r="A1184" t="str">
            <v>20003042228917</v>
          </cell>
          <cell r="B1184">
            <v>488376</v>
          </cell>
          <cell r="C1184" t="str">
            <v>20003042228917</v>
          </cell>
          <cell r="D1184">
            <v>44924.511342592596</v>
          </cell>
          <cell r="E1184" t="str">
            <v>CONECEL</v>
          </cell>
          <cell r="F1184" t="str">
            <v>DESPACHO</v>
          </cell>
          <cell r="G1184" t="str">
            <v>NORMAL</v>
          </cell>
          <cell r="H1184" t="str">
            <v xml:space="preserve">RUTH RAFAELA PARRA BRIONES / </v>
          </cell>
          <cell r="I1184" t="str">
            <v>703387522</v>
          </cell>
          <cell r="J1184" t="str">
            <v>AV. MALECON ENTRE AV. ROCAFUERTE Y AV. 1RA NORTE CASA 2 PISOS COLOR VERDE REF.FRENTE RESTAURANTE EL PEPE FRENTE MALECON Y MUELLE DE CABOTAJE, MACHALA</v>
          </cell>
          <cell r="K1184" t="str">
            <v>978727197 /  997980525</v>
          </cell>
          <cell r="L1184" t="str">
            <v/>
          </cell>
          <cell r="M1184" t="str">
            <v>MACHALA</v>
          </cell>
          <cell r="N1184" t="str">
            <v>EL ORO</v>
          </cell>
          <cell r="O1184" t="str">
            <v>MACHALA</v>
          </cell>
        </row>
        <row r="1185">
          <cell r="A1185" t="str">
            <v>20003043542323</v>
          </cell>
          <cell r="B1185">
            <v>488375</v>
          </cell>
          <cell r="C1185" t="str">
            <v>20003043542323</v>
          </cell>
          <cell r="D1185">
            <v>44924.511342592596</v>
          </cell>
          <cell r="E1185" t="str">
            <v>CONECEL</v>
          </cell>
          <cell r="F1185" t="str">
            <v>DESPACHO</v>
          </cell>
          <cell r="G1185" t="str">
            <v>NORMAL</v>
          </cell>
          <cell r="H1185" t="str">
            <v xml:space="preserve">LUIS ISRAEL MALDONADO RAMOS / </v>
          </cell>
          <cell r="I1185" t="str">
            <v>1005223134</v>
          </cell>
          <cell r="J1185" t="str">
            <v>BELLAVISTA DE CARANQUI/ATAHUALPA Y HUAYNACAPAC ENTREGA EN ASADERO POLLO LOCO JUNTO AL SUBCENTRO DE CARANQUI, IBARRA</v>
          </cell>
          <cell r="K1185" t="str">
            <v xml:space="preserve">983274533 /  </v>
          </cell>
          <cell r="L1185" t="str">
            <v/>
          </cell>
          <cell r="M1185" t="str">
            <v>IBARRA</v>
          </cell>
          <cell r="N1185" t="str">
            <v>IMBABURA</v>
          </cell>
          <cell r="O1185" t="str">
            <v>IBARRA</v>
          </cell>
        </row>
        <row r="1186">
          <cell r="A1186" t="str">
            <v>20003043504069</v>
          </cell>
          <cell r="B1186">
            <v>488374</v>
          </cell>
          <cell r="C1186" t="str">
            <v>20003043504069</v>
          </cell>
          <cell r="D1186">
            <v>44924.511342592596</v>
          </cell>
          <cell r="E1186" t="str">
            <v>CONECEL</v>
          </cell>
          <cell r="F1186" t="str">
            <v>DESPACHO</v>
          </cell>
          <cell r="G1186" t="str">
            <v>NORMAL</v>
          </cell>
          <cell r="H1186" t="str">
            <v xml:space="preserve">LUIS MIGUEL CHIMARRO COYAGO / </v>
          </cell>
          <cell r="I1186" t="str">
            <v>1720720398</v>
          </cell>
          <cell r="J1186" t="str">
            <v>VIA PUERTO AEROPUERTO A 2.5 Km al este de la ciudad de Manta, via Jaramijo SECCION SERVICIO CONTRA INCENDIOS, MANTA</v>
          </cell>
          <cell r="K1186" t="str">
            <v xml:space="preserve">961820208 /  </v>
          </cell>
          <cell r="L1186" t="str">
            <v/>
          </cell>
          <cell r="M1186" t="str">
            <v>MANTA</v>
          </cell>
          <cell r="N1186" t="str">
            <v>MANABI</v>
          </cell>
          <cell r="O1186" t="str">
            <v>MANTA</v>
          </cell>
        </row>
        <row r="1187">
          <cell r="A1187" t="str">
            <v>20002994437964</v>
          </cell>
          <cell r="B1187">
            <v>488373</v>
          </cell>
          <cell r="C1187" t="str">
            <v>20002994437964</v>
          </cell>
          <cell r="D1187">
            <v>44924.511342592596</v>
          </cell>
          <cell r="E1187" t="str">
            <v>CONECEL</v>
          </cell>
          <cell r="F1187" t="str">
            <v>DESPACHO</v>
          </cell>
          <cell r="G1187" t="str">
            <v>NORMAL</v>
          </cell>
          <cell r="H1187" t="str">
            <v xml:space="preserve">IVAN JORGE UTRERAS SALINAS / </v>
          </cell>
          <cell r="I1187" t="str">
            <v>1708029317</v>
          </cell>
          <cell r="J1187" t="str">
            <v>CALLE HERNANDO TALABERA OE9-41 Y ARELLANO CASA DE UN PISO COLOR TOMATE A DOS CUADRAS DE LA ESCUELA MARQUESA DE SOLANDA E ILGESIA CRISTIANA, QUITO</v>
          </cell>
          <cell r="K1187" t="str">
            <v xml:space="preserve">987441599 /  </v>
          </cell>
          <cell r="M1187" t="str">
            <v>QUITO</v>
          </cell>
          <cell r="N1187" t="str">
            <v>PICHINCHA</v>
          </cell>
          <cell r="O1187" t="str">
            <v>QUITO</v>
          </cell>
        </row>
        <row r="1188">
          <cell r="A1188" t="str">
            <v>20003032290167_1</v>
          </cell>
          <cell r="B1188">
            <v>488372</v>
          </cell>
          <cell r="C1188" t="str">
            <v>20003032290167_1</v>
          </cell>
          <cell r="D1188">
            <v>44924.511342592596</v>
          </cell>
          <cell r="E1188" t="str">
            <v>CONECEL</v>
          </cell>
          <cell r="F1188" t="str">
            <v>DESPACHO</v>
          </cell>
          <cell r="G1188" t="str">
            <v>NORMAL</v>
          </cell>
          <cell r="H1188" t="str">
            <v xml:space="preserve">FAUSTO EFRAIN GUALOTO CHUQUIMARCA / </v>
          </cell>
          <cell r="I1188" t="str">
            <v>1713955282</v>
          </cell>
          <cell r="J1188" t="str">
            <v>SECTOR GONZALO PIZARRO AV SAN JOSE OE6-40 CASA DE DOS PISOS COLOR GIRS JUNTO AL MICROMARKET ADRIAN, QUITO</v>
          </cell>
          <cell r="K1188" t="str">
            <v xml:space="preserve">979236242 /  </v>
          </cell>
          <cell r="L1188" t="str">
            <v/>
          </cell>
          <cell r="M1188" t="str">
            <v>QUITO</v>
          </cell>
          <cell r="N1188" t="str">
            <v>PICHINCHA</v>
          </cell>
          <cell r="O1188" t="str">
            <v>QUITO</v>
          </cell>
        </row>
        <row r="1189">
          <cell r="A1189" t="str">
            <v>LDDGYEI0026</v>
          </cell>
          <cell r="B1189">
            <v>488371</v>
          </cell>
          <cell r="C1189" t="str">
            <v>LDDGYEI0026</v>
          </cell>
          <cell r="D1189">
            <v>44924.50949074074</v>
          </cell>
          <cell r="E1189" t="str">
            <v>CONECEL_DOCUMENTOS</v>
          </cell>
          <cell r="F1189" t="str">
            <v>DESPACHO</v>
          </cell>
          <cell r="G1189" t="str">
            <v>NORMAL</v>
          </cell>
          <cell r="H1189" t="str">
            <v>Paola Loja /Conecel Reg</v>
          </cell>
          <cell r="I1189" t="str">
            <v>0</v>
          </cell>
          <cell r="J1189" t="str">
            <v>GYE - Centro Comercial Garzo centro-ACC</v>
          </cell>
          <cell r="K1189" t="str">
            <v>993393277</v>
          </cell>
          <cell r="L1189" t="str">
            <v/>
          </cell>
          <cell r="M1189" t="str">
            <v>GUAYAQUIL</v>
          </cell>
          <cell r="N1189" t="str">
            <v>GUAYAS</v>
          </cell>
          <cell r="O1189" t="str">
            <v>GUAYAQUIL</v>
          </cell>
        </row>
        <row r="1190">
          <cell r="A1190" t="str">
            <v>LDDGYEG0043</v>
          </cell>
          <cell r="B1190">
            <v>488370</v>
          </cell>
          <cell r="C1190" t="str">
            <v>LDDGYEG0043</v>
          </cell>
          <cell r="D1190">
            <v>44924.508622685185</v>
          </cell>
          <cell r="E1190" t="str">
            <v>CONECEL_DOCUMENTOS</v>
          </cell>
          <cell r="F1190" t="str">
            <v>DESPACHO</v>
          </cell>
          <cell r="G1190" t="str">
            <v>NORMAL</v>
          </cell>
          <cell r="H1190" t="str">
            <v>GABRIELA SANDOVAL/PSG</v>
          </cell>
          <cell r="I1190" t="str">
            <v>0</v>
          </cell>
          <cell r="J1190" t="str">
            <v xml:space="preserve"> Gye:  Urdenor 2 - parque empresarial colon , edificio Coloncorp B mezanine atras de Netlife</v>
          </cell>
          <cell r="K1190" t="str">
            <v>982033756</v>
          </cell>
          <cell r="L1190" t="str">
            <v/>
          </cell>
          <cell r="M1190" t="str">
            <v>GUAYAQUIL</v>
          </cell>
          <cell r="N1190" t="str">
            <v>GUAYAS</v>
          </cell>
          <cell r="O1190" t="str">
            <v>GUAYAQUIL</v>
          </cell>
        </row>
        <row r="1191">
          <cell r="A1191" t="str">
            <v>LDDGYEF0037</v>
          </cell>
          <cell r="B1191">
            <v>488369</v>
          </cell>
          <cell r="C1191" t="str">
            <v>LDDGYEF0037</v>
          </cell>
          <cell r="D1191">
            <v>44924.508622685185</v>
          </cell>
          <cell r="E1191" t="str">
            <v>CONECEL_DOCUMENTOS</v>
          </cell>
          <cell r="F1191" t="str">
            <v>DESPACHO</v>
          </cell>
          <cell r="G1191" t="str">
            <v>NORMAL</v>
          </cell>
          <cell r="H1191" t="str">
            <v>TOMAS ANDRADE/GSO/ALG</v>
          </cell>
          <cell r="I1191" t="str">
            <v>0</v>
          </cell>
          <cell r="J1191" t="str">
            <v xml:space="preserve"> Gye:  Urdenor 2 - parque empresarial colon , edificio Coloncorp B mezanine atras de Netlife</v>
          </cell>
          <cell r="K1191" t="str">
            <v>982033756</v>
          </cell>
          <cell r="L1191" t="str">
            <v/>
          </cell>
          <cell r="M1191" t="str">
            <v>GUAYAQUIL</v>
          </cell>
          <cell r="N1191" t="str">
            <v>GUAYAS</v>
          </cell>
          <cell r="O1191" t="str">
            <v>GUAYAQUIL</v>
          </cell>
        </row>
        <row r="1192">
          <cell r="A1192" t="str">
            <v>LDDUIOE0041</v>
          </cell>
          <cell r="B1192">
            <v>488368</v>
          </cell>
          <cell r="C1192" t="str">
            <v>LDDUIOE0041</v>
          </cell>
          <cell r="D1192">
            <v>44924.508622685185</v>
          </cell>
          <cell r="E1192" t="str">
            <v>CONECEL_DOCUMENTOS</v>
          </cell>
          <cell r="F1192" t="str">
            <v>DESPACHO</v>
          </cell>
          <cell r="G1192" t="str">
            <v>NORMAL</v>
          </cell>
          <cell r="H1192" t="str">
            <v>MARIA FERNANDA MUNOZ/CANT</v>
          </cell>
          <cell r="I1192" t="str">
            <v>0</v>
          </cell>
          <cell r="J1192" t="str">
            <v xml:space="preserve">QUITO AV. 10 DE AGOSTO N34-601 Y JUAN PABLO SANZ </v>
          </cell>
          <cell r="K1192" t="str">
            <v>998118542/979067498</v>
          </cell>
          <cell r="M1192" t="str">
            <v>QUITO</v>
          </cell>
          <cell r="N1192" t="str">
            <v xml:space="preserve">PICHINCHA </v>
          </cell>
          <cell r="O1192" t="str">
            <v>QUITO</v>
          </cell>
        </row>
        <row r="1193">
          <cell r="A1193" t="str">
            <v>LDDGYEB0038</v>
          </cell>
          <cell r="B1193">
            <v>488367</v>
          </cell>
          <cell r="C1193" t="str">
            <v>LDDGYEB0038</v>
          </cell>
          <cell r="D1193">
            <v>44924.508622685185</v>
          </cell>
          <cell r="E1193" t="str">
            <v>CONECEL_DOCUMENTOS</v>
          </cell>
          <cell r="F1193" t="str">
            <v>DESPACHO</v>
          </cell>
          <cell r="G1193" t="str">
            <v>NORMAL</v>
          </cell>
          <cell r="H1193" t="str">
            <v>Stephanie Perez ACC</v>
          </cell>
          <cell r="I1193" t="str">
            <v>0</v>
          </cell>
          <cell r="J1193" t="str">
            <v>GYE - Centro Comercial Garzo centro-ACC</v>
          </cell>
          <cell r="K1193" t="str">
            <v>9399196442</v>
          </cell>
          <cell r="L1193" t="str">
            <v/>
          </cell>
          <cell r="M1193" t="str">
            <v>GUAYAQUIL</v>
          </cell>
          <cell r="N1193" t="str">
            <v>GUAYAS</v>
          </cell>
          <cell r="O1193" t="str">
            <v>GUAYAQUIL</v>
          </cell>
        </row>
        <row r="1194">
          <cell r="A1194" t="str">
            <v>LDDGYEA0037</v>
          </cell>
          <cell r="B1194">
            <v>488366</v>
          </cell>
          <cell r="C1194" t="str">
            <v>LDDGYEA0037</v>
          </cell>
          <cell r="D1194">
            <v>44924.508622685185</v>
          </cell>
          <cell r="E1194" t="str">
            <v>CONECEL_DOCUMENTOS</v>
          </cell>
          <cell r="F1194" t="str">
            <v>DESPACHO</v>
          </cell>
          <cell r="G1194" t="str">
            <v>NORMAL</v>
          </cell>
          <cell r="H1194" t="str">
            <v>Stephanie Perez ACC/Paola Loja ACC-OPE Equipos</v>
          </cell>
          <cell r="I1194" t="str">
            <v>0</v>
          </cell>
          <cell r="J1194" t="str">
            <v>GYE - Centro Comercial Garzo centro-ACC/REGULARIZACIONES</v>
          </cell>
          <cell r="K1194" t="str">
            <v>993393277</v>
          </cell>
          <cell r="L1194" t="str">
            <v/>
          </cell>
          <cell r="M1194" t="str">
            <v>GUAYAQUIL</v>
          </cell>
          <cell r="N1194" t="str">
            <v>GUAYAS</v>
          </cell>
          <cell r="O1194" t="str">
            <v>GUAYAQUIL</v>
          </cell>
        </row>
        <row r="1195">
          <cell r="A1195" t="str">
            <v>CLDEV_GYESIM0068</v>
          </cell>
          <cell r="B1195">
            <v>488162</v>
          </cell>
          <cell r="C1195" t="str">
            <v>CLDEV_GYESIM0068</v>
          </cell>
          <cell r="D1195">
            <v>44924.388379629629</v>
          </cell>
          <cell r="E1195" t="str">
            <v>CONECEL_DOCUMENTOS</v>
          </cell>
          <cell r="F1195" t="str">
            <v>DESPACHO</v>
          </cell>
          <cell r="G1195" t="str">
            <v>NORMAL</v>
          </cell>
          <cell r="H1195" t="str">
            <v>ANA AGUIRRE / MARIA SUNTAXI - PATRICIA</v>
          </cell>
          <cell r="J1195" t="str">
            <v>CIUDADELA SANTA LEONOR MZ 6 SOLAR 17</v>
          </cell>
          <cell r="M1195" t="str">
            <v>GUAYAQUIL</v>
          </cell>
        </row>
        <row r="1196">
          <cell r="A1196" t="str">
            <v>20003032737635</v>
          </cell>
          <cell r="B1196">
            <v>488026</v>
          </cell>
          <cell r="C1196" t="str">
            <v>20003032737635</v>
          </cell>
          <cell r="D1196">
            <v>44923.693171296298</v>
          </cell>
          <cell r="E1196" t="str">
            <v>CONECEL</v>
          </cell>
          <cell r="F1196" t="str">
            <v>DESPACHO</v>
          </cell>
          <cell r="G1196" t="str">
            <v>NORMAL</v>
          </cell>
          <cell r="H1196" t="str">
            <v xml:space="preserve">LUIS ABELARDO GUACHAMIN BEDOYA / </v>
          </cell>
          <cell r="I1196" t="str">
            <v>1709635674</v>
          </cell>
          <cell r="J1196" t="str">
            <v>SAN CARLOS DE ALANGASI CALLE PUERTO RICO Y SAN JUAN DE DIOS /CASA BLANCA DE 3 PISOS Y PORTON NEGRO CON ROTULO CHIVAS PASPUD, QUITO</v>
          </cell>
          <cell r="K1196" t="str">
            <v xml:space="preserve">992582383 /  </v>
          </cell>
          <cell r="L1196" t="str">
            <v/>
          </cell>
          <cell r="M1196" t="str">
            <v>QUITO</v>
          </cell>
          <cell r="N1196" t="str">
            <v>PICHINCHA</v>
          </cell>
          <cell r="O1196" t="str">
            <v>QUITO</v>
          </cell>
        </row>
        <row r="1197">
          <cell r="A1197" t="str">
            <v>20003043104255</v>
          </cell>
          <cell r="B1197">
            <v>488025</v>
          </cell>
          <cell r="C1197" t="str">
            <v>20003043104255</v>
          </cell>
          <cell r="D1197">
            <v>44923.693171296298</v>
          </cell>
          <cell r="E1197" t="str">
            <v>CONECEL</v>
          </cell>
          <cell r="F1197" t="str">
            <v>DESPACHO</v>
          </cell>
          <cell r="G1197" t="str">
            <v>NORMAL</v>
          </cell>
          <cell r="H1197" t="str">
            <v xml:space="preserve">MARJORIE THALIA JIMENEZ JIMENEZ / </v>
          </cell>
          <cell r="I1197" t="str">
            <v>1724140932</v>
          </cell>
          <cell r="J1197" t="str">
            <v>LA BUENA ESPERANZA CALLE RIO SAMPEDRO Y RIO CONAMBO CS DE 1P PORTON VERDE GRANDE A UNA CUADRA DE LA CANCHA DE FUTBOL ESTUDIANTES DE LA PLATA, QUITO</v>
          </cell>
          <cell r="K1197" t="str">
            <v>985036061 /  990369775</v>
          </cell>
          <cell r="M1197" t="str">
            <v>QUITO</v>
          </cell>
          <cell r="N1197" t="str">
            <v>PICHINCHA</v>
          </cell>
          <cell r="O1197" t="str">
            <v>QUITO</v>
          </cell>
        </row>
        <row r="1198">
          <cell r="A1198" t="str">
            <v>20003041872049</v>
          </cell>
          <cell r="B1198">
            <v>488024</v>
          </cell>
          <cell r="C1198" t="str">
            <v>20003041872049</v>
          </cell>
          <cell r="D1198">
            <v>44923.693171296298</v>
          </cell>
          <cell r="E1198" t="str">
            <v>CONECEL</v>
          </cell>
          <cell r="F1198" t="str">
            <v>DESPACHO</v>
          </cell>
          <cell r="G1198" t="str">
            <v>NORMAL</v>
          </cell>
          <cell r="H1198" t="str">
            <v xml:space="preserve">JEREMI JAIR CHALEN CAMPOVERDE / </v>
          </cell>
          <cell r="I1198" t="str">
            <v>954295655</v>
          </cell>
          <cell r="J1198" t="str">
            <v>CDLA RIO GUAYAS AV SAMUEL CISNEROS Y EUROPA MZ E SOLAR 10 CS 1P BLANCA FRENTE AL PUENTE DE LA UNIDAD NACIONAL, DURAN</v>
          </cell>
          <cell r="K1198" t="str">
            <v xml:space="preserve">984526058 /  </v>
          </cell>
          <cell r="M1198" t="str">
            <v>DURAN</v>
          </cell>
          <cell r="N1198" t="str">
            <v>GUAYAS</v>
          </cell>
          <cell r="O1198" t="str">
            <v>DURAN</v>
          </cell>
        </row>
        <row r="1199">
          <cell r="A1199" t="str">
            <v>20003043113480</v>
          </cell>
          <cell r="B1199">
            <v>488023</v>
          </cell>
          <cell r="C1199" t="str">
            <v>20003043113480</v>
          </cell>
          <cell r="D1199">
            <v>44923.693171296298</v>
          </cell>
          <cell r="E1199" t="str">
            <v>CONECEL</v>
          </cell>
          <cell r="F1199" t="str">
            <v>DESPACHO</v>
          </cell>
          <cell r="G1199" t="str">
            <v>NORMAL</v>
          </cell>
          <cell r="H1199" t="str">
            <v xml:space="preserve">MICHAEL ESTEBAN PALACIOS ULCUANGO / </v>
          </cell>
          <cell r="I1199" t="str">
            <v>1724496722</v>
          </cell>
          <cell r="J1199" t="str">
            <v>CALLE PASAJE SUAREZ Y CALLE X CASA E20-229 JUNTO AL COLEGIO AURELIO MOSQUERA EN UNA CASA DE DOS PISOS BLANCA CON PORTON VERDE, QUITO</v>
          </cell>
          <cell r="K1199" t="str">
            <v>987517884 /  983232661</v>
          </cell>
          <cell r="L1199" t="str">
            <v/>
          </cell>
          <cell r="M1199" t="str">
            <v>QUITO</v>
          </cell>
          <cell r="N1199" t="str">
            <v>PICHINCHA</v>
          </cell>
          <cell r="O1199" t="str">
            <v>QUITO</v>
          </cell>
        </row>
        <row r="1200">
          <cell r="A1200" t="str">
            <v>20003031018808_1</v>
          </cell>
          <cell r="B1200">
            <v>488022</v>
          </cell>
          <cell r="C1200" t="str">
            <v>20003031018808_1</v>
          </cell>
          <cell r="D1200">
            <v>44923.693171296298</v>
          </cell>
          <cell r="E1200" t="str">
            <v>CONECEL</v>
          </cell>
          <cell r="F1200" t="str">
            <v>DESPACHO</v>
          </cell>
          <cell r="G1200" t="str">
            <v>NORMAL</v>
          </cell>
          <cell r="H1200" t="str">
            <v xml:space="preserve">KENNETH JOSE CANIZARES VARGAS / </v>
          </cell>
          <cell r="I1200" t="str">
            <v>955985064</v>
          </cell>
          <cell r="J1200" t="str">
            <v>AV LA AURORA Y OLMEDO CEGUERA CASA N21-15 CASA DE UN PISO COLOR CAFE JUNTO A LA CORPORACION POLO, DAULE</v>
          </cell>
          <cell r="K1200" t="str">
            <v>969682093 /  955985064</v>
          </cell>
          <cell r="M1200" t="str">
            <v>DAULE</v>
          </cell>
          <cell r="N1200" t="str">
            <v>GUAYAS</v>
          </cell>
          <cell r="O1200" t="str">
            <v>DAULE</v>
          </cell>
        </row>
        <row r="1201">
          <cell r="A1201" t="str">
            <v>20003041879206</v>
          </cell>
          <cell r="B1201">
            <v>488021</v>
          </cell>
          <cell r="C1201" t="str">
            <v>20003041879206</v>
          </cell>
          <cell r="D1201">
            <v>44923.693171296298</v>
          </cell>
          <cell r="E1201" t="str">
            <v>CONECEL</v>
          </cell>
          <cell r="F1201" t="str">
            <v>DESPACHO</v>
          </cell>
          <cell r="G1201" t="str">
            <v>NORMAL</v>
          </cell>
          <cell r="H1201" t="str">
            <v>JEFFERSON JOEL MACIAS CEVALLOS / SAMANTHA FERNANDEZ</v>
          </cell>
          <cell r="I1201" t="str">
            <v>1718558784</v>
          </cell>
          <cell r="J1201" t="str">
            <v>CALLE VICENTE ROCAFUERTE Y ABDON CALDERON EN UNA CASA DE 3 PISOS COLOR ROJO FRENTE A LA FRUTERIA MANOLITA, QUITO</v>
          </cell>
          <cell r="K1201" t="str">
            <v xml:space="preserve">984974880 /  </v>
          </cell>
          <cell r="L1201" t="str">
            <v/>
          </cell>
          <cell r="M1201" t="str">
            <v>QUITO</v>
          </cell>
          <cell r="N1201" t="str">
            <v>PICHINCHA</v>
          </cell>
          <cell r="O1201" t="str">
            <v>QUITO</v>
          </cell>
        </row>
        <row r="1202">
          <cell r="A1202" t="str">
            <v>20003043031064</v>
          </cell>
          <cell r="B1202">
            <v>488020</v>
          </cell>
          <cell r="C1202" t="str">
            <v>20003043031064</v>
          </cell>
          <cell r="D1202">
            <v>44923.693171296298</v>
          </cell>
          <cell r="E1202" t="str">
            <v>CONECEL</v>
          </cell>
          <cell r="F1202" t="str">
            <v>DESPACHO</v>
          </cell>
          <cell r="G1202" t="str">
            <v>NORMAL</v>
          </cell>
          <cell r="H1202" t="str">
            <v xml:space="preserve">ANDRES ALEXANDER FLORES MEDINA / </v>
          </cell>
          <cell r="I1202" t="str">
            <v>1725383150</v>
          </cell>
          <cell r="J1202" t="str">
            <v>SECTOR DE LAS MARIAS CALLE LORENZO DE GARAICOA Y S4E FRENTE AL ESTADIO DE FUTBOL DEL BARRIO EN UNA CASA DE 3 PISOS COLOR BLANCO EN EL TALLER EL PANAZO, QUITO</v>
          </cell>
          <cell r="K1202" t="str">
            <v xml:space="preserve">993306878 /  </v>
          </cell>
          <cell r="L1202" t="str">
            <v/>
          </cell>
          <cell r="M1202" t="str">
            <v>QUITO</v>
          </cell>
          <cell r="N1202" t="str">
            <v>PICHINCHA</v>
          </cell>
          <cell r="O1202" t="str">
            <v>QUITO</v>
          </cell>
        </row>
        <row r="1203">
          <cell r="A1203" t="str">
            <v>18022076</v>
          </cell>
          <cell r="B1203">
            <v>488019</v>
          </cell>
          <cell r="C1203" t="str">
            <v>18022076</v>
          </cell>
          <cell r="D1203">
            <v>44923.693171296298</v>
          </cell>
          <cell r="E1203" t="str">
            <v>CONECEL</v>
          </cell>
          <cell r="F1203" t="str">
            <v>DESPACHO</v>
          </cell>
          <cell r="G1203" t="str">
            <v>NORMAL</v>
          </cell>
          <cell r="H1203" t="str">
            <v xml:space="preserve">CEDENO LUCAS JOSE GEOVANNI / </v>
          </cell>
          <cell r="I1203" t="str">
            <v>1305818583</v>
          </cell>
          <cell r="J1203" t="str">
            <v>BARRIO LA ARMENIA 2 PUENTE 9 EN LA URBANIZACION ARMENIA 2 CASA N4-481 SALIENDO DEL VIADUCTO DEL SUPERMAXI, QUITO</v>
          </cell>
          <cell r="K1203" t="str">
            <v>999744682 /  999591946</v>
          </cell>
          <cell r="L1203" t="str">
            <v/>
          </cell>
          <cell r="M1203" t="str">
            <v>QUITO</v>
          </cell>
          <cell r="N1203" t="str">
            <v>PICHINCHA</v>
          </cell>
          <cell r="O1203" t="str">
            <v>QUITO</v>
          </cell>
        </row>
        <row r="1204">
          <cell r="A1204" t="str">
            <v>20003042262884</v>
          </cell>
          <cell r="B1204">
            <v>488042</v>
          </cell>
          <cell r="C1204" t="str">
            <v>20003042262884</v>
          </cell>
          <cell r="D1204">
            <v>44923.693171296298</v>
          </cell>
          <cell r="E1204" t="str">
            <v>CONECEL</v>
          </cell>
          <cell r="F1204" t="str">
            <v>DESPACHO</v>
          </cell>
          <cell r="G1204" t="str">
            <v>NORMAL</v>
          </cell>
          <cell r="H1204" t="str">
            <v xml:space="preserve">MARIELA PAULINA YUNGA POMA / </v>
          </cell>
          <cell r="I1204" t="str">
            <v>1102742457</v>
          </cell>
          <cell r="J1204" t="str">
            <v>18 de Noviembre &amp; Miguel RiofrioLOCAL EN LA BAIA COLOR PUNTO DE REFERENCIA FRENTE UN EDIFICIO EL COLOMBIANO COLOR BLANCO, LOJA</v>
          </cell>
          <cell r="K1204" t="str">
            <v xml:space="preserve">995566636 /  </v>
          </cell>
          <cell r="L1204" t="str">
            <v/>
          </cell>
          <cell r="M1204" t="str">
            <v>LOJA</v>
          </cell>
          <cell r="N1204" t="str">
            <v>LOJA</v>
          </cell>
          <cell r="O1204" t="str">
            <v>LOJA</v>
          </cell>
        </row>
        <row r="1205">
          <cell r="A1205" t="str">
            <v>20003043545219</v>
          </cell>
          <cell r="B1205">
            <v>488041</v>
          </cell>
          <cell r="C1205" t="str">
            <v>20003043545219</v>
          </cell>
          <cell r="D1205">
            <v>44923.693171296298</v>
          </cell>
          <cell r="E1205" t="str">
            <v>CONECEL</v>
          </cell>
          <cell r="F1205" t="str">
            <v>DESPACHO</v>
          </cell>
          <cell r="G1205" t="str">
            <v>NORMAL</v>
          </cell>
          <cell r="H1205" t="str">
            <v xml:space="preserve">ANDY ALEJANDRO GUERRERO VERA / </v>
          </cell>
          <cell r="I1205" t="str">
            <v>2350290322</v>
          </cell>
          <cell r="J1205" t="str">
            <v>RIO TOACHI CALLE 2 A Y AV 11 CASA 2 PISOS COLOR VERDE CLARO REF. DIAG. FABRICA DE AGUA EMBOTELLADORA PRIMAVERA ALADO 1 CUADRA COMPLEJO YABELMI, SANTO ODMINGO</v>
          </cell>
          <cell r="K1205" t="str">
            <v>999956635 /  985697015</v>
          </cell>
          <cell r="M1205" t="str">
            <v>230101</v>
          </cell>
          <cell r="N1205" t="str">
            <v>SANTO DOMINGO DE LOS TSACHILAS</v>
          </cell>
          <cell r="O1205" t="str">
            <v>SANTO ODMINGO</v>
          </cell>
        </row>
        <row r="1206">
          <cell r="A1206" t="str">
            <v>20003043478090</v>
          </cell>
          <cell r="B1206">
            <v>488040</v>
          </cell>
          <cell r="C1206" t="str">
            <v>20003043478090</v>
          </cell>
          <cell r="D1206">
            <v>44923.693171296298</v>
          </cell>
          <cell r="E1206" t="str">
            <v>CONECEL</v>
          </cell>
          <cell r="F1206" t="str">
            <v>DESPACHO</v>
          </cell>
          <cell r="G1206" t="str">
            <v>NORMAL</v>
          </cell>
          <cell r="H1206" t="str">
            <v xml:space="preserve">AUREA NOEMI TANDAZO MENDOZA / </v>
          </cell>
          <cell r="I1206" t="str">
            <v>703346247</v>
          </cell>
          <cell r="J1206" t="str">
            <v>TARQUI Y PDTE CORDOVA- ES UN LOCAL CORAL 750- CERCA HAY CONSULTORIO DENTAL, CUENCA</v>
          </cell>
          <cell r="K1206" t="str">
            <v xml:space="preserve">990051395 /  </v>
          </cell>
          <cell r="L1206" t="str">
            <v/>
          </cell>
          <cell r="M1206" t="str">
            <v>CUENCA</v>
          </cell>
          <cell r="N1206" t="str">
            <v>AZUAY</v>
          </cell>
          <cell r="O1206" t="str">
            <v>CUENCA</v>
          </cell>
        </row>
        <row r="1207">
          <cell r="A1207" t="str">
            <v>20003043471477</v>
          </cell>
          <cell r="B1207">
            <v>488039</v>
          </cell>
          <cell r="C1207" t="str">
            <v>20003043471477</v>
          </cell>
          <cell r="D1207">
            <v>44923.693171296298</v>
          </cell>
          <cell r="E1207" t="str">
            <v>CONECEL</v>
          </cell>
          <cell r="F1207" t="str">
            <v>DESPACHO</v>
          </cell>
          <cell r="G1207" t="str">
            <v>NORMAL</v>
          </cell>
          <cell r="H1207" t="str">
            <v xml:space="preserve">AIDA VERONICA SIGCHA TOAQUIZA / </v>
          </cell>
          <cell r="I1207" t="str">
            <v>504203258</v>
          </cell>
          <cell r="J1207" t="str">
            <v>CALLE FRANCISCO MATIS Y JOSE XIRONZA CASA DE UN PISO CON PORTON VERDE A UNA CUADRA DE VIVERES TATIANITA, QUITO</v>
          </cell>
          <cell r="K1207" t="str">
            <v xml:space="preserve">968011543 /  </v>
          </cell>
          <cell r="M1207" t="str">
            <v>QUITO</v>
          </cell>
          <cell r="N1207" t="str">
            <v>PICHINCHA</v>
          </cell>
          <cell r="O1207" t="str">
            <v>QUITO</v>
          </cell>
        </row>
        <row r="1208">
          <cell r="A1208" t="str">
            <v>20003043092872</v>
          </cell>
          <cell r="B1208">
            <v>488038</v>
          </cell>
          <cell r="C1208" t="str">
            <v>20003043092872</v>
          </cell>
          <cell r="D1208">
            <v>44923.693171296298</v>
          </cell>
          <cell r="E1208" t="str">
            <v>CONECEL</v>
          </cell>
          <cell r="F1208" t="str">
            <v>DESPACHO</v>
          </cell>
          <cell r="G1208" t="str">
            <v>NORMAL</v>
          </cell>
          <cell r="H1208" t="str">
            <v xml:space="preserve">ANDERSON VIRGILIO PENAFIEL MORA / </v>
          </cell>
          <cell r="I1208" t="str">
            <v>1725911604</v>
          </cell>
          <cell r="J1208" t="str">
            <v>CALLE JOSE JOAQUIN DE OLMEDO 110 Y ANTONIO JOSE DE SUCRE CASA DE PORTON NEGRO A DOS CUADRAS DEL CEMENTERIO DE AMAGUANA, QUITO</v>
          </cell>
          <cell r="K1208" t="str">
            <v xml:space="preserve">988332766 /  </v>
          </cell>
          <cell r="L1208" t="str">
            <v/>
          </cell>
          <cell r="M1208" t="str">
            <v>QUITO</v>
          </cell>
          <cell r="N1208" t="str">
            <v>PICHINCHA</v>
          </cell>
          <cell r="O1208" t="str">
            <v>QUITO</v>
          </cell>
        </row>
        <row r="1209">
          <cell r="A1209" t="str">
            <v>20003043519338</v>
          </cell>
          <cell r="B1209">
            <v>488037</v>
          </cell>
          <cell r="C1209" t="str">
            <v>20003043519338</v>
          </cell>
          <cell r="D1209">
            <v>44923.693171296298</v>
          </cell>
          <cell r="E1209" t="str">
            <v>CONECEL</v>
          </cell>
          <cell r="F1209" t="str">
            <v>DESPACHO</v>
          </cell>
          <cell r="G1209" t="str">
            <v>NORMAL</v>
          </cell>
          <cell r="H1209" t="str">
            <v xml:space="preserve">YITSY LISSETTE CHOEZ DELGADO / </v>
          </cell>
          <cell r="I1209" t="str">
            <v>930592555</v>
          </cell>
          <cell r="J1209" t="str">
            <v>COOP NUEVA LUZ MZ 22 SL 14 CASA DE UN PISO ESQUINERA COLOR GRIS DIAGONAL A LA ESCUELA ORACIO ZURITA, GUAYAQUIL</v>
          </cell>
          <cell r="K1209" t="str">
            <v>959735752 /  968018326</v>
          </cell>
          <cell r="M1209" t="str">
            <v>GUAYAQUIL</v>
          </cell>
          <cell r="N1209" t="str">
            <v>GUAYAS</v>
          </cell>
          <cell r="O1209" t="str">
            <v>GUAYAQUIL</v>
          </cell>
        </row>
        <row r="1210">
          <cell r="A1210" t="str">
            <v>18020471</v>
          </cell>
          <cell r="B1210">
            <v>488036</v>
          </cell>
          <cell r="C1210" t="str">
            <v>18020471</v>
          </cell>
          <cell r="D1210">
            <v>44923.693171296298</v>
          </cell>
          <cell r="E1210" t="str">
            <v>CONECEL</v>
          </cell>
          <cell r="F1210" t="str">
            <v>DESPACHO</v>
          </cell>
          <cell r="G1210" t="str">
            <v>NORMAL</v>
          </cell>
          <cell r="H1210" t="str">
            <v xml:space="preserve">JOSE LEANDRO CHICA MEJIA / </v>
          </cell>
          <cell r="I1210" t="str">
            <v>933084436</v>
          </cell>
          <cell r="J1210" t="str">
            <v>URB. COROMOTO /RIO YAMBOYA Y BUENOS AIRES CASA DE UN PISO SIN PINTAR A UNA CUADRA DE LA CAPILLA CATOLICA NUESTRA SENORA DE COROMOTO, SANTO DOMINGO</v>
          </cell>
          <cell r="K1210" t="str">
            <v xml:space="preserve">992642116 /  </v>
          </cell>
          <cell r="L1210" t="str">
            <v/>
          </cell>
          <cell r="M1210" t="str">
            <v>SANTO DOMINGO</v>
          </cell>
          <cell r="N1210" t="str">
            <v>SANTO DOMINGO DE LOS TSACHILAS</v>
          </cell>
          <cell r="O1210" t="str">
            <v>SANTO DOMINGO</v>
          </cell>
        </row>
        <row r="1211">
          <cell r="A1211" t="str">
            <v>20003043093760</v>
          </cell>
          <cell r="B1211">
            <v>488035</v>
          </cell>
          <cell r="C1211" t="str">
            <v>20003043093760</v>
          </cell>
          <cell r="D1211">
            <v>44923.693171296298</v>
          </cell>
          <cell r="E1211" t="str">
            <v>CONECEL</v>
          </cell>
          <cell r="F1211" t="str">
            <v>DESPACHO</v>
          </cell>
          <cell r="G1211" t="str">
            <v>NORMAL</v>
          </cell>
          <cell r="H1211" t="str">
            <v xml:space="preserve">WELINGTON DANIEL ZAMBRANO CEVALLOS / </v>
          </cell>
          <cell r="I1211" t="str">
            <v>1317775649</v>
          </cell>
          <cell r="J1211" t="str">
            <v>CDLA BELLAVISTA/CALLE G Y C.H CS CON HELADERIA UVASLU PORTON NEGRO 1P REF.A 2 CUADRAS DEL CEMENTERIO JARDINES DE MANABI Y AL FRENTE DE TRAJES JORYEL, PORTOVIEJO</v>
          </cell>
          <cell r="K1211" t="str">
            <v xml:space="preserve">964141218 /  </v>
          </cell>
          <cell r="L1211" t="str">
            <v/>
          </cell>
          <cell r="M1211" t="str">
            <v>PORTOVIEJO</v>
          </cell>
          <cell r="N1211" t="str">
            <v>MANABI</v>
          </cell>
          <cell r="O1211" t="str">
            <v>PORTOVIEJO</v>
          </cell>
        </row>
        <row r="1212">
          <cell r="A1212" t="str">
            <v>20003020667075_1</v>
          </cell>
          <cell r="B1212">
            <v>488034</v>
          </cell>
          <cell r="C1212" t="str">
            <v>20003020667075_1</v>
          </cell>
          <cell r="D1212">
            <v>44923.693171296298</v>
          </cell>
          <cell r="E1212" t="str">
            <v>CONECEL</v>
          </cell>
          <cell r="F1212" t="str">
            <v>DESPACHO</v>
          </cell>
          <cell r="G1212" t="str">
            <v>NORMAL</v>
          </cell>
          <cell r="H1212" t="str">
            <v xml:space="preserve">MIGUEL ANGEL LOPEZ TRIVINO / </v>
          </cell>
          <cell r="I1212" t="str">
            <v>1317901310</v>
          </cell>
          <cell r="J1212" t="str">
            <v>CALLE 16 Y AV 18 CASA DE UN PISO COLOR BEIGE JUNTO A LA IGLESIA EVANGELICA Y A UNA COOP DE TAXIS, MANTA</v>
          </cell>
          <cell r="K1212" t="str">
            <v>984087784 /  984001590</v>
          </cell>
          <cell r="M1212" t="str">
            <v>MANTA</v>
          </cell>
          <cell r="N1212" t="str">
            <v>MANABI</v>
          </cell>
          <cell r="O1212" t="str">
            <v>MANTA</v>
          </cell>
        </row>
        <row r="1213">
          <cell r="A1213" t="str">
            <v>20003042204421</v>
          </cell>
          <cell r="B1213">
            <v>488033</v>
          </cell>
          <cell r="C1213" t="str">
            <v>20003042204421</v>
          </cell>
          <cell r="D1213">
            <v>44923.693171296298</v>
          </cell>
          <cell r="E1213" t="str">
            <v>CONECEL</v>
          </cell>
          <cell r="F1213" t="str">
            <v>DESPACHO</v>
          </cell>
          <cell r="G1213" t="str">
            <v>NORMAL</v>
          </cell>
          <cell r="H1213" t="str">
            <v xml:space="preserve">JESSICA MARISOL ZAMBRANO ZAMBRANO / </v>
          </cell>
          <cell r="I1213" t="str">
            <v>1720615978</v>
          </cell>
          <cell r="J1213" t="str">
            <v>RIO TOACHI KM 3/2 VIA A QUEVEDO // RECIBEN EN LOCAL ACERO CENTER, SANTO DOMINGO</v>
          </cell>
          <cell r="K1213" t="str">
            <v xml:space="preserve">998541300 /  </v>
          </cell>
          <cell r="L1213" t="str">
            <v/>
          </cell>
          <cell r="M1213" t="str">
            <v>SANTO DOMINGO</v>
          </cell>
          <cell r="N1213" t="str">
            <v>SANTO DOMINGO DE LOS TSACHILAS</v>
          </cell>
          <cell r="O1213" t="str">
            <v>SANTO DOMINGO</v>
          </cell>
        </row>
        <row r="1214">
          <cell r="A1214" t="str">
            <v>18021773</v>
          </cell>
          <cell r="B1214">
            <v>488032</v>
          </cell>
          <cell r="C1214" t="str">
            <v>18021773</v>
          </cell>
          <cell r="D1214">
            <v>44923.693171296298</v>
          </cell>
          <cell r="E1214" t="str">
            <v>CONECEL</v>
          </cell>
          <cell r="F1214" t="str">
            <v>DESPACHO</v>
          </cell>
          <cell r="G1214" t="str">
            <v>NORMAL</v>
          </cell>
          <cell r="H1214" t="str">
            <v xml:space="preserve">BRIANA MONSERRATH ROBALINO RUIZ / </v>
          </cell>
          <cell r="I1214" t="str">
            <v>1805191549</v>
          </cell>
          <cell r="J1214" t="str">
            <v>CALLE PERIODICO LA CRONICA &amp; JOSE MARIA MAUGERI PANADERIA PETER PAN FRENTE A LA FARMACIA MIA, AMBATO</v>
          </cell>
          <cell r="K1214" t="str">
            <v>958877678 /  984009526</v>
          </cell>
          <cell r="M1214" t="str">
            <v>AMBATO</v>
          </cell>
          <cell r="N1214" t="str">
            <v>TUNGURAHUA</v>
          </cell>
          <cell r="O1214" t="str">
            <v>AMBATO</v>
          </cell>
        </row>
        <row r="1215">
          <cell r="A1215" t="str">
            <v>20003031378519</v>
          </cell>
          <cell r="B1215">
            <v>488031</v>
          </cell>
          <cell r="C1215" t="str">
            <v>20003031378519</v>
          </cell>
          <cell r="D1215">
            <v>44923.693171296298</v>
          </cell>
          <cell r="E1215" t="str">
            <v>CONECEL</v>
          </cell>
          <cell r="F1215" t="str">
            <v>DESPACHO</v>
          </cell>
          <cell r="G1215" t="str">
            <v>NORMAL</v>
          </cell>
          <cell r="H1215" t="str">
            <v xml:space="preserve">MAGNO DARWIN HEREDIA CONTRERA / </v>
          </cell>
          <cell r="I1215" t="str">
            <v>1205836933</v>
          </cell>
          <cell r="J1215" t="str">
            <v>CALLE ROBERTO ASTUDILLO Y 10 DE AGOSTO EN LA EMPRESA INGENIO AZUCARERO VALDEZ, MILAGRO</v>
          </cell>
          <cell r="K1215" t="str">
            <v xml:space="preserve">991790120 /  </v>
          </cell>
          <cell r="M1215" t="str">
            <v>MILAGRO</v>
          </cell>
          <cell r="N1215" t="str">
            <v>GUAYAS</v>
          </cell>
          <cell r="O1215" t="str">
            <v>MILAGRO</v>
          </cell>
        </row>
        <row r="1216">
          <cell r="A1216" t="str">
            <v>20003043080477</v>
          </cell>
          <cell r="B1216">
            <v>488030</v>
          </cell>
          <cell r="C1216" t="str">
            <v>20003043080477</v>
          </cell>
          <cell r="D1216">
            <v>44923.693171296298</v>
          </cell>
          <cell r="E1216" t="str">
            <v>CONECEL</v>
          </cell>
          <cell r="F1216" t="str">
            <v>DESPACHO</v>
          </cell>
          <cell r="G1216" t="str">
            <v>NORMAL</v>
          </cell>
          <cell r="H1216" t="str">
            <v xml:space="preserve">ERIKA ELIZABETH PILAMUNGA YUQUILEMA / </v>
          </cell>
          <cell r="I1216" t="str">
            <v>1729050771</v>
          </cell>
          <cell r="J1216" t="str">
            <v>CALLE MIDEROS Y CUENCA EN EL LOCAL DE DISFRACES PABLITO A UNA CUADRA DEL MUSEO DE LA POLICIA NACIONAL, QUITO</v>
          </cell>
          <cell r="K1216" t="str">
            <v xml:space="preserve">985280738 /  </v>
          </cell>
          <cell r="L1216" t="str">
            <v/>
          </cell>
          <cell r="M1216" t="str">
            <v>QUITO</v>
          </cell>
          <cell r="N1216" t="str">
            <v>PICHINCHA</v>
          </cell>
          <cell r="O1216" t="str">
            <v>QUITO</v>
          </cell>
        </row>
        <row r="1217">
          <cell r="A1217" t="str">
            <v>20003043080304</v>
          </cell>
          <cell r="B1217">
            <v>488029</v>
          </cell>
          <cell r="C1217" t="str">
            <v>20003043080304</v>
          </cell>
          <cell r="D1217">
            <v>44923.693171296298</v>
          </cell>
          <cell r="E1217" t="str">
            <v>CONECEL</v>
          </cell>
          <cell r="F1217" t="str">
            <v>DESPACHO</v>
          </cell>
          <cell r="G1217" t="str">
            <v>NORMAL</v>
          </cell>
          <cell r="H1217" t="str">
            <v xml:space="preserve">VICTOR MANUEL ROBALINO LUCAS / </v>
          </cell>
          <cell r="I1217" t="str">
            <v>919325415</v>
          </cell>
          <cell r="J1217" t="str">
            <v>CDLA EL RECREO TERCERA ETAPA MZ 3-37 VLL 24 CASA DE COLOR VINO DE DOS PISOS A UNA CUADRA DE LA ESCUELA MUNDO DEL SABER, DURAN</v>
          </cell>
          <cell r="K1217" t="str">
            <v xml:space="preserve">961803582 /  </v>
          </cell>
          <cell r="M1217" t="str">
            <v>DURAN</v>
          </cell>
          <cell r="N1217" t="str">
            <v>GUAYAS</v>
          </cell>
          <cell r="O1217" t="str">
            <v>DURAN</v>
          </cell>
        </row>
        <row r="1218">
          <cell r="A1218" t="str">
            <v>20002977266736_2</v>
          </cell>
          <cell r="B1218">
            <v>488028</v>
          </cell>
          <cell r="C1218" t="str">
            <v>20002977266736_2</v>
          </cell>
          <cell r="D1218">
            <v>44923.693171296298</v>
          </cell>
          <cell r="E1218" t="str">
            <v>CONECEL</v>
          </cell>
          <cell r="F1218" t="str">
            <v>DESPACHO</v>
          </cell>
          <cell r="G1218" t="str">
            <v>NORMAL</v>
          </cell>
          <cell r="H1218" t="str">
            <v xml:space="preserve">JOHANNA MADELAINE ZAMBRANO BRAVO / </v>
          </cell>
          <cell r="I1218" t="str">
            <v>1316761970</v>
          </cell>
          <cell r="J1218" t="str">
            <v>CDL LOS OLIVOS// AV EJERCITO CS 2 PS BLANCA CON NEGRO Y PORTON NEGRO JUNTO AL PARUQEADERO DE LA CAPILLA, PORTOVIEJO</v>
          </cell>
          <cell r="K1218" t="str">
            <v xml:space="preserve">961859818 /  </v>
          </cell>
          <cell r="L1218" t="str">
            <v/>
          </cell>
          <cell r="M1218" t="str">
            <v>PORTOVIEJO</v>
          </cell>
          <cell r="N1218" t="str">
            <v>MANABI</v>
          </cell>
          <cell r="O1218" t="str">
            <v>PORTOVIEJO</v>
          </cell>
        </row>
        <row r="1219">
          <cell r="A1219" t="str">
            <v>18022628</v>
          </cell>
          <cell r="B1219">
            <v>488027</v>
          </cell>
          <cell r="C1219" t="str">
            <v>18022628</v>
          </cell>
          <cell r="D1219">
            <v>44923.693171296298</v>
          </cell>
          <cell r="E1219" t="str">
            <v>CONECEL</v>
          </cell>
          <cell r="F1219" t="str">
            <v>DESPACHO</v>
          </cell>
          <cell r="G1219" t="str">
            <v>NORMAL</v>
          </cell>
          <cell r="H1219" t="str">
            <v xml:space="preserve">PERALTA BENITES ERIKA MISHELL / </v>
          </cell>
          <cell r="I1219" t="str">
            <v>850506973</v>
          </cell>
          <cell r="J1219" t="str">
            <v>AV LA LORENA Y RIO LELIA CASA COLOR BLANCA 2 PISOS EN LETRERO PREUNIVERSITARIO FRENTE A PINTURAS EL LEON JUNTO A BOGATI, SANTO DOMINGO</v>
          </cell>
          <cell r="K1219" t="str">
            <v xml:space="preserve">967975952 /  </v>
          </cell>
          <cell r="L1219" t="str">
            <v/>
          </cell>
          <cell r="M1219" t="str">
            <v>SANTO DOMINGO</v>
          </cell>
          <cell r="N1219" t="str">
            <v>SANTO DOMINGO DE LOS TSACHILAS</v>
          </cell>
          <cell r="O1219" t="str">
            <v>SANTO DOMINGO</v>
          </cell>
        </row>
        <row r="1220">
          <cell r="A1220" t="str">
            <v>20003043113026</v>
          </cell>
          <cell r="B1220">
            <v>488016</v>
          </cell>
          <cell r="C1220" t="str">
            <v>20003043113026</v>
          </cell>
          <cell r="D1220">
            <v>44923.666168981479</v>
          </cell>
          <cell r="E1220" t="str">
            <v>CONECEL</v>
          </cell>
          <cell r="F1220" t="str">
            <v>DESPACHO</v>
          </cell>
          <cell r="G1220" t="str">
            <v>NORMAL</v>
          </cell>
          <cell r="H1220" t="str">
            <v>LEON CAMPOVERDE PEDRO ANDRES</v>
          </cell>
          <cell r="I1220" t="str">
            <v>105205942</v>
          </cell>
          <cell r="J1220" t="str">
            <v>CALLE DE LA SIDRA Y CALLE DEL YUGO SECTOR RIO AMARILLO CASA DOMICILIO 1 PISO CON CERRAMIENTO GRIS REF EN EL DOMICILIO HAY UN LETRERO ESTUDIO DE ARQUITECTURA</v>
          </cell>
          <cell r="K1220" t="str">
            <v>984311891 /  984311891</v>
          </cell>
          <cell r="L1220" t="str">
            <v/>
          </cell>
          <cell r="M1220" t="str">
            <v>CUENCA</v>
          </cell>
          <cell r="N1220" t="str">
            <v>AZUAY</v>
          </cell>
          <cell r="O1220" t="str">
            <v>CUENCA</v>
          </cell>
        </row>
        <row r="1221">
          <cell r="A1221" t="str">
            <v>20003043093114</v>
          </cell>
          <cell r="B1221">
            <v>488015</v>
          </cell>
          <cell r="C1221" t="str">
            <v>20003043093114</v>
          </cell>
          <cell r="D1221">
            <v>44923.666168981479</v>
          </cell>
          <cell r="E1221" t="str">
            <v>CONECEL</v>
          </cell>
          <cell r="F1221" t="str">
            <v>DESPACHO</v>
          </cell>
          <cell r="G1221" t="str">
            <v>NORMAL</v>
          </cell>
          <cell r="H1221" t="str">
            <v>PIEDRA VASQUEZ TATIANA FERNANDA</v>
          </cell>
          <cell r="I1221" t="str">
            <v>1104055999</v>
          </cell>
          <cell r="J1221" t="str">
            <v>URB SAN JOSE CALLE DE LA VAINILLA Y CALLE PIMIENTA CASA DOS PISOS NUEMERO 2 CREMA REF:DETRAS DE ECUALACTA</v>
          </cell>
          <cell r="K1221" t="str">
            <v>987434358 /  987434358</v>
          </cell>
          <cell r="L1221" t="str">
            <v/>
          </cell>
          <cell r="M1221" t="str">
            <v>CUENCA</v>
          </cell>
          <cell r="N1221" t="str">
            <v>AZUAY</v>
          </cell>
          <cell r="O1221" t="str">
            <v>CUENCA</v>
          </cell>
        </row>
        <row r="1222">
          <cell r="A1222" t="str">
            <v>20003037888032</v>
          </cell>
          <cell r="B1222">
            <v>488014</v>
          </cell>
          <cell r="C1222" t="str">
            <v>20003037888032</v>
          </cell>
          <cell r="D1222">
            <v>44923.666168981479</v>
          </cell>
          <cell r="E1222" t="str">
            <v>CONECEL</v>
          </cell>
          <cell r="F1222" t="str">
            <v>DESPACHO</v>
          </cell>
          <cell r="G1222" t="str">
            <v>NORMAL</v>
          </cell>
          <cell r="H1222" t="str">
            <v>DOMINGUEZ OBANDO GERARDO DANIEL</v>
          </cell>
          <cell r="I1222" t="str">
            <v>1720079340</v>
          </cell>
          <cell r="J1222" t="str">
            <v>"SECTOR SAN JOSE DE MORAN,CALLE 85 CHIMBORAZO Y PSJE GONZALEZ REF.FINALIZANDO CALLE, EN CONJUNTO HABITACIONAL ""LOS CEIBOS"""</v>
          </cell>
          <cell r="K1222" t="str">
            <v>958628948 /  958628948</v>
          </cell>
          <cell r="M1222" t="str">
            <v>QUITO</v>
          </cell>
          <cell r="N1222" t="str">
            <v>PICHINCHA</v>
          </cell>
          <cell r="O1222" t="str">
            <v>QUITO</v>
          </cell>
        </row>
        <row r="1223">
          <cell r="A1223" t="str">
            <v>20003042245906</v>
          </cell>
          <cell r="B1223">
            <v>488013</v>
          </cell>
          <cell r="C1223" t="str">
            <v>20003042245906</v>
          </cell>
          <cell r="D1223">
            <v>44923.666168981479</v>
          </cell>
          <cell r="E1223" t="str">
            <v>CONECEL</v>
          </cell>
          <cell r="F1223" t="str">
            <v>DESPACHO</v>
          </cell>
          <cell r="G1223" t="str">
            <v>NORMAL</v>
          </cell>
          <cell r="H1223" t="str">
            <v>CALO GUAMAN NELSON PAUL</v>
          </cell>
          <cell r="I1223" t="str">
            <v>503358541</v>
          </cell>
          <cell r="J1223" t="str">
            <v>LUCHA DE LOS POBRE EN AV GONZALO PEREZ BUSTAMANTE Y SIMON BOLIVAR REF A 2 ESQUINAS FERRETERIA DIAZCERO</v>
          </cell>
          <cell r="K1223" t="str">
            <v>995568302 /  995568302</v>
          </cell>
          <cell r="M1223" t="str">
            <v>QUITO</v>
          </cell>
          <cell r="N1223" t="str">
            <v>PICHINCHA</v>
          </cell>
          <cell r="O1223" t="str">
            <v>QUITO</v>
          </cell>
        </row>
        <row r="1224">
          <cell r="A1224" t="str">
            <v>20003042190602</v>
          </cell>
          <cell r="B1224">
            <v>488012</v>
          </cell>
          <cell r="C1224" t="str">
            <v>20003042190602</v>
          </cell>
          <cell r="D1224">
            <v>44923.666168981479</v>
          </cell>
          <cell r="E1224" t="str">
            <v>CONECEL</v>
          </cell>
          <cell r="F1224" t="str">
            <v>DESPACHO</v>
          </cell>
          <cell r="G1224" t="str">
            <v>NORMAL</v>
          </cell>
          <cell r="H1224" t="str">
            <v>GREFA LOPEZ MARTIN ENRIQUE</v>
          </cell>
          <cell r="I1224" t="str">
            <v>1500494784</v>
          </cell>
          <cell r="J1224" t="str">
            <v>SECTOR MARIANITA CLL DE LOS FUNDADORES Y N9 /ENTRA EN BODEGAS GLOBANDINA CORP.S.A. CEDI VIESCARGO/LOGISTICA REF:TRES CUADRAS CENTRO COMERCIAL CORAL</v>
          </cell>
          <cell r="K1224" t="str">
            <v>981729629 /  -</v>
          </cell>
          <cell r="M1224" t="str">
            <v>QUITO</v>
          </cell>
          <cell r="N1224" t="str">
            <v>PICHINCHA</v>
          </cell>
          <cell r="O1224" t="str">
            <v>QUITO</v>
          </cell>
        </row>
        <row r="1225">
          <cell r="A1225" t="str">
            <v>20003042259624</v>
          </cell>
          <cell r="B1225">
            <v>488011</v>
          </cell>
          <cell r="C1225" t="str">
            <v>20003042259624</v>
          </cell>
          <cell r="D1225">
            <v>44923.666168981479</v>
          </cell>
          <cell r="E1225" t="str">
            <v>CONECEL</v>
          </cell>
          <cell r="F1225" t="str">
            <v>DESPACHO</v>
          </cell>
          <cell r="G1225" t="str">
            <v>NORMAL</v>
          </cell>
          <cell r="H1225" t="str">
            <v>MORA DAVALOS GINA FERNANDA</v>
          </cell>
          <cell r="I1225" t="str">
            <v>1709185225</v>
          </cell>
          <cell r="J1225" t="str">
            <v>AV REAL AUDIENCIA DE QUITO N59-130 ENTRE LUIS TUFINO Y FRANCISCO SALAMBA CS 2 PISOS /BEIGE CON VERDE REF FRENTE CEVICHES LA RUMINAHUI</v>
          </cell>
          <cell r="K1225" t="str">
            <v>992750835 /  992750835</v>
          </cell>
          <cell r="M1225" t="str">
            <v>QUITO</v>
          </cell>
          <cell r="N1225" t="str">
            <v>PICHINCHA</v>
          </cell>
          <cell r="O1225" t="str">
            <v>QUITO</v>
          </cell>
        </row>
        <row r="1226">
          <cell r="A1226" t="str">
            <v>20003041881219</v>
          </cell>
          <cell r="B1226">
            <v>488010</v>
          </cell>
          <cell r="C1226" t="str">
            <v>20003041881219</v>
          </cell>
          <cell r="D1226">
            <v>44923.666168981479</v>
          </cell>
          <cell r="E1226" t="str">
            <v>CONECEL</v>
          </cell>
          <cell r="F1226" t="str">
            <v>DESPACHO</v>
          </cell>
          <cell r="G1226" t="str">
            <v>NORMAL</v>
          </cell>
          <cell r="H1226" t="str">
            <v>ORDONEZ LLERENA ANDREA GABRIELA</v>
          </cell>
          <cell r="I1226" t="str">
            <v>1717656761</v>
          </cell>
          <cell r="J1226" t="str">
            <v>AV LOS LAURELES AV MORTINOS DEP 202 TORRE E REF: CERCA A LOS SANDUCHE DEL ARBILTOS DE ELOY ALFARO</v>
          </cell>
          <cell r="K1226" t="str">
            <v>984682687 /  984682687</v>
          </cell>
          <cell r="M1226" t="str">
            <v>QUITO</v>
          </cell>
          <cell r="N1226" t="str">
            <v>PICHINCHA</v>
          </cell>
          <cell r="O1226" t="str">
            <v>QUITO</v>
          </cell>
        </row>
        <row r="1227">
          <cell r="A1227" t="str">
            <v>20003041872719</v>
          </cell>
          <cell r="B1227">
            <v>488009</v>
          </cell>
          <cell r="C1227" t="str">
            <v>20003041872719</v>
          </cell>
          <cell r="D1227">
            <v>44923.666168981479</v>
          </cell>
          <cell r="E1227" t="str">
            <v>CONECEL</v>
          </cell>
          <cell r="F1227" t="str">
            <v>DESPACHO</v>
          </cell>
          <cell r="G1227" t="str">
            <v>NORMAL</v>
          </cell>
          <cell r="H1227" t="str">
            <v>CHICAIZA ALMAGRO SEGUNDO MANUEL</v>
          </cell>
          <cell r="I1227" t="str">
            <v>1708229776</v>
          </cell>
          <cell r="J1227" t="str">
            <v>S-9256 ZARUMA Y LA JAUJA/REF. CASA ESQUINERA AL FRENTE DE UNA LAVADORA DE CARRO DE NOMBRE AUTO DE SAIL/CS1P CL CS CAFE CON TOMATE</v>
          </cell>
          <cell r="K1227" t="str">
            <v>997471688 /  -</v>
          </cell>
          <cell r="M1227" t="str">
            <v>QUITO</v>
          </cell>
          <cell r="N1227" t="str">
            <v>PICHINCHA</v>
          </cell>
          <cell r="O1227" t="str">
            <v>QUITO</v>
          </cell>
        </row>
        <row r="1228">
          <cell r="A1228" t="str">
            <v>20003037105480</v>
          </cell>
          <cell r="B1228">
            <v>488008</v>
          </cell>
          <cell r="C1228" t="str">
            <v>20003037105480</v>
          </cell>
          <cell r="D1228">
            <v>44923.666168981479</v>
          </cell>
          <cell r="E1228" t="str">
            <v>CONECEL</v>
          </cell>
          <cell r="F1228" t="str">
            <v>DESPACHO</v>
          </cell>
          <cell r="G1228" t="str">
            <v>NORMAL</v>
          </cell>
          <cell r="H1228" t="str">
            <v>SANCHEZ QUISHPE JOHN JAIRO</v>
          </cell>
          <cell r="I1228" t="str">
            <v>1721884227</v>
          </cell>
          <cell r="J1228" t="str">
            <v>BARRIO SAN LORENZO#2, CALLE 10 AGOSTO Y AV. LA PLAYA SECTOR CHAQUIBAMBA VIA CUSUBAMBA/ CASA DE 1 PLANTA CERRAMIENTO DE LADRILLO/REF DIAGONAL A VIVERES EMELY</v>
          </cell>
          <cell r="K1228" t="str">
            <v>994951186 /  -</v>
          </cell>
          <cell r="M1228" t="str">
            <v>QUITO</v>
          </cell>
          <cell r="N1228" t="str">
            <v>PICHINCHA</v>
          </cell>
          <cell r="O1228" t="str">
            <v>QUITO</v>
          </cell>
        </row>
        <row r="1229">
          <cell r="A1229" t="str">
            <v>20003041856266</v>
          </cell>
          <cell r="B1229">
            <v>488007</v>
          </cell>
          <cell r="C1229" t="str">
            <v>20003041856266</v>
          </cell>
          <cell r="D1229">
            <v>44923.666168981479</v>
          </cell>
          <cell r="E1229" t="str">
            <v>CONECEL</v>
          </cell>
          <cell r="F1229" t="str">
            <v>DESPACHO</v>
          </cell>
          <cell r="G1229" t="str">
            <v>NORMAL</v>
          </cell>
          <cell r="H1229" t="str">
            <v>ARTEAGA VELEZ KATHERINE MARGARITA</v>
          </cell>
          <cell r="I1229" t="str">
            <v>1311857021</v>
          </cell>
          <cell r="J1229" t="str">
            <v>AV JORGE PEREZ CONCHA Y CLL DE LOS CEREZOS EN CONJUNTO RESIDENCIAL MIRAJE REF DIAG A ILGESIA EVANGELICA</v>
          </cell>
          <cell r="K1229" t="str">
            <v>959650929 /  959650929</v>
          </cell>
          <cell r="M1229" t="str">
            <v>QUITO</v>
          </cell>
          <cell r="N1229" t="str">
            <v>PICHINCHA</v>
          </cell>
          <cell r="O1229" t="str">
            <v>QUITO</v>
          </cell>
        </row>
        <row r="1230">
          <cell r="A1230" t="str">
            <v>20003041851599</v>
          </cell>
          <cell r="B1230">
            <v>488006</v>
          </cell>
          <cell r="C1230" t="str">
            <v>20003041851599</v>
          </cell>
          <cell r="D1230">
            <v>44923.666168981479</v>
          </cell>
          <cell r="E1230" t="str">
            <v>CONECEL</v>
          </cell>
          <cell r="F1230" t="str">
            <v>DESPACHO</v>
          </cell>
          <cell r="G1230" t="str">
            <v>NORMAL</v>
          </cell>
          <cell r="H1230" t="str">
            <v>VALLEJO TORRES DENNIS MAURICIO</v>
          </cell>
          <cell r="I1230" t="str">
            <v>1721925129</v>
          </cell>
          <cell r="J1230" t="str">
            <v>AV. JOAQUIN HERVAS Y CLL PEDRO SABIO CDL REINA DE QUITO CS DE 2PISOS CON PORTON CONCHO DE VINO REF UNA CUADRA ANTES DE LA IGLESIA REINA DE QUITO</v>
          </cell>
          <cell r="K1230" t="str">
            <v>999474796 /  999474796</v>
          </cell>
          <cell r="M1230" t="str">
            <v>QUITO</v>
          </cell>
          <cell r="N1230" t="str">
            <v>PICHINCHA</v>
          </cell>
          <cell r="O1230" t="str">
            <v>QUITO</v>
          </cell>
        </row>
        <row r="1231">
          <cell r="A1231" t="str">
            <v>20003041881468</v>
          </cell>
          <cell r="B1231">
            <v>488005</v>
          </cell>
          <cell r="C1231" t="str">
            <v>20003041881468</v>
          </cell>
          <cell r="D1231">
            <v>44923.666168981479</v>
          </cell>
          <cell r="E1231" t="str">
            <v>CONECEL</v>
          </cell>
          <cell r="F1231" t="str">
            <v>DESPACHO</v>
          </cell>
          <cell r="G1231" t="str">
            <v>NORMAL</v>
          </cell>
          <cell r="H1231" t="str">
            <v>DELGADO FLORES KATHERINE MICHELLE</v>
          </cell>
          <cell r="I1231" t="str">
            <v>1726322793</v>
          </cell>
          <cell r="J1231" t="str">
            <v>GRUPO ISMART - GRUPO DE NEUROESTIMULACION CALLE COSME OSORIO Y GONZALO CABEZAS REF: ESQUINERE DE 3P</v>
          </cell>
          <cell r="K1231" t="str">
            <v>0991525393-0988640735 /  988640735</v>
          </cell>
          <cell r="M1231" t="str">
            <v>QUITO</v>
          </cell>
          <cell r="N1231" t="str">
            <v>PICHINCHA</v>
          </cell>
          <cell r="O1231" t="str">
            <v>QUITO</v>
          </cell>
        </row>
        <row r="1232">
          <cell r="A1232" t="str">
            <v>BREDEV0006</v>
          </cell>
          <cell r="B1232">
            <v>487997</v>
          </cell>
          <cell r="C1232" t="str">
            <v>BREDEV0006</v>
          </cell>
          <cell r="D1232">
            <v>44923.623495370368</v>
          </cell>
          <cell r="E1232" t="str">
            <v>CONECEL_DOCUMENTOS</v>
          </cell>
          <cell r="F1232" t="str">
            <v>DESPACHO</v>
          </cell>
          <cell r="G1232" t="str">
            <v>NORMAL</v>
          </cell>
          <cell r="H1232" t="str">
            <v>LOURDES QUINTERO (BREDLYNG)</v>
          </cell>
          <cell r="J1232" t="str">
            <v>OFC BRELDYNG CALLE 7MO PASAJE 37ª Y V. EMILIO ROMERO, BODEGAS DE FERRETERIA ESPINOZA, BODEGA #8 (EXACTAMENTE QUEDA EN LA JUAN TANCA MARENGO KM. 4.5 PASANDO LA COCA COLA</v>
          </cell>
          <cell r="M1232" t="str">
            <v>GUAYAQUIL</v>
          </cell>
        </row>
        <row r="1233">
          <cell r="A1233" t="str">
            <v>CLDEV_EQ220053</v>
          </cell>
          <cell r="B1233">
            <v>487716</v>
          </cell>
          <cell r="C1233" t="str">
            <v>CLDEV_EQ220053</v>
          </cell>
          <cell r="D1233">
            <v>44923.548125000001</v>
          </cell>
          <cell r="E1233" t="str">
            <v>CONECEL_DOCUMENTOS</v>
          </cell>
          <cell r="F1233" t="str">
            <v>DESPACHO</v>
          </cell>
          <cell r="G1233" t="str">
            <v>NORMAL</v>
          </cell>
          <cell r="H1233" t="str">
            <v>CRISTIAN ZAMBRANO / CAROLINA PEREZ</v>
          </cell>
          <cell r="J1233" t="str">
            <v>AV. AMAZONAS N44-124 Y LUIS BARBERY, EDIFICIO COLOR BLANCO</v>
          </cell>
          <cell r="M1233" t="str">
            <v>QUITO</v>
          </cell>
          <cell r="N1233" t="str">
            <v>PICHINCHA</v>
          </cell>
          <cell r="O1233" t="str">
            <v>QUITO</v>
          </cell>
        </row>
        <row r="1234">
          <cell r="A1234" t="str">
            <v>CLDEV_EQ220054</v>
          </cell>
          <cell r="B1234">
            <v>487715</v>
          </cell>
          <cell r="C1234" t="str">
            <v>CLDEV_EQ220054</v>
          </cell>
          <cell r="D1234">
            <v>44923.548125000001</v>
          </cell>
          <cell r="E1234" t="str">
            <v>CONECEL_DOCUMENTOS</v>
          </cell>
          <cell r="F1234" t="str">
            <v>DESPACHO</v>
          </cell>
          <cell r="G1234" t="str">
            <v>NORMAL</v>
          </cell>
          <cell r="H1234" t="str">
            <v>ANA AGUIRRE / MARIA SUNTAXI</v>
          </cell>
          <cell r="J1234" t="str">
            <v>CIUDADELA SANTA LEONOR MZ 6 SOLAR 17</v>
          </cell>
          <cell r="M1234" t="str">
            <v xml:space="preserve"> VILLAMIL PLAYAS</v>
          </cell>
          <cell r="N1234" t="str">
            <v>PICHINCHA</v>
          </cell>
          <cell r="O1234" t="str">
            <v>QUITO</v>
          </cell>
        </row>
        <row r="1235">
          <cell r="A1235" t="str">
            <v>CLDEV_SIM220181</v>
          </cell>
          <cell r="B1235">
            <v>487714</v>
          </cell>
          <cell r="C1235" t="str">
            <v>CLDEV_SIM220181</v>
          </cell>
          <cell r="D1235">
            <v>44923.548125000001</v>
          </cell>
          <cell r="E1235" t="str">
            <v>CONECEL_DOCUMENTOS</v>
          </cell>
          <cell r="F1235" t="str">
            <v>DESPACHO</v>
          </cell>
          <cell r="G1235" t="str">
            <v>NORMAL</v>
          </cell>
          <cell r="H1235" t="str">
            <v>ROLANDO MORALES / MARIA SUNTAXI</v>
          </cell>
          <cell r="J1235" t="str">
            <v>CIUDADELA SANTA LEONOR MZ 6 SOLAR 17</v>
          </cell>
          <cell r="M1235" t="str">
            <v xml:space="preserve"> VILLAMIL PLAYAS</v>
          </cell>
          <cell r="N1235" t="str">
            <v>PICHINCHA</v>
          </cell>
          <cell r="O1235" t="str">
            <v>QUITO</v>
          </cell>
        </row>
        <row r="1236">
          <cell r="A1236" t="str">
            <v>CLDEV_SIM220188</v>
          </cell>
          <cell r="B1236">
            <v>487713</v>
          </cell>
          <cell r="C1236" t="str">
            <v>CLDEV_SIM220188</v>
          </cell>
          <cell r="D1236">
            <v>44923.548125000001</v>
          </cell>
          <cell r="E1236" t="str">
            <v>CONECEL_DOCUMENTOS</v>
          </cell>
          <cell r="F1236" t="str">
            <v>DESPACHO</v>
          </cell>
          <cell r="G1236" t="str">
            <v>NORMAL</v>
          </cell>
          <cell r="H1236" t="str">
            <v>CRISTIAN ZAMBRANO / CAROLINA PEREZ</v>
          </cell>
          <cell r="J1236" t="str">
            <v>AV. AMAZONAS N44-124 Y LUIS BARBERY, EDIFICIO COLOR BLANCO</v>
          </cell>
          <cell r="M1236" t="str">
            <v>QUITO</v>
          </cell>
          <cell r="N1236" t="str">
            <v>PICHINCHA</v>
          </cell>
          <cell r="O1236" t="str">
            <v>QUITO</v>
          </cell>
        </row>
        <row r="1237">
          <cell r="A1237" t="str">
            <v>20003041866951</v>
          </cell>
          <cell r="B1237">
            <v>487703</v>
          </cell>
          <cell r="C1237" t="str">
            <v>20003041866951</v>
          </cell>
          <cell r="D1237">
            <v>44923.526446759257</v>
          </cell>
          <cell r="E1237" t="str">
            <v>BRELDYNG</v>
          </cell>
          <cell r="F1237" t="str">
            <v>DESPACHO</v>
          </cell>
          <cell r="G1237" t="str">
            <v>NORMAL</v>
          </cell>
          <cell r="H1237" t="str">
            <v>ERICK ALEXANDER IZA GUANA</v>
          </cell>
          <cell r="I1237" t="str">
            <v>1722072848</v>
          </cell>
          <cell r="J1237" t="str">
            <v>PICHINCHA / QUITO / SANGOLQUI / AV GASPAR LEMA / CASA 250 MZ22 SL7 / BARBOLA SINALIN / SAN PEDRO TABOADA CASA DE DOS PISOS A LADO DE UNA IGLESIA CASA VERDE #250 MZ22 SL7</v>
          </cell>
          <cell r="K1237" t="str">
            <v>960729103</v>
          </cell>
          <cell r="M1237" t="str">
            <v>QUITO</v>
          </cell>
          <cell r="N1237" t="str">
            <v>PICHINCHA</v>
          </cell>
          <cell r="O1237" t="str">
            <v>QUITO</v>
          </cell>
        </row>
        <row r="1238">
          <cell r="A1238" t="str">
            <v>20003041875961</v>
          </cell>
          <cell r="B1238">
            <v>487702</v>
          </cell>
          <cell r="C1238" t="str">
            <v>20003041875961</v>
          </cell>
          <cell r="D1238">
            <v>44923.526446759257</v>
          </cell>
          <cell r="E1238" t="str">
            <v>BRELDYNG</v>
          </cell>
          <cell r="F1238" t="str">
            <v>DESPACHO</v>
          </cell>
          <cell r="G1238" t="str">
            <v>NORMAL</v>
          </cell>
          <cell r="H1238" t="str">
            <v>JORGE ARTURO BRIONES MORALES</v>
          </cell>
          <cell r="I1238" t="str">
            <v>1311961443</v>
          </cell>
          <cell r="J1238" t="str">
            <v>MANABI / MANTA / MANTA / AV 32 / SN / ENTRE CALLE 18A Y CALLE 19 / CONDOMINIO LA FABELA II CASA 1 REF DIAGONAL AL COLISEO DEL COLEGIO TECNICO LUIS ARBOLEDA MARTINEZ CASA COLOR BLANCA CON PORTON PLOMO</v>
          </cell>
          <cell r="K1238" t="str">
            <v>994242980</v>
          </cell>
          <cell r="M1238" t="str">
            <v>MANTA</v>
          </cell>
          <cell r="N1238" t="str">
            <v>MANABI</v>
          </cell>
          <cell r="O1238" t="str">
            <v>MANTA</v>
          </cell>
        </row>
        <row r="1239">
          <cell r="A1239" t="str">
            <v>20003041315939</v>
          </cell>
          <cell r="B1239">
            <v>487701</v>
          </cell>
          <cell r="C1239" t="str">
            <v>20003041315939</v>
          </cell>
          <cell r="D1239">
            <v>44923.526446759257</v>
          </cell>
          <cell r="E1239" t="str">
            <v>BRELDYNG</v>
          </cell>
          <cell r="F1239" t="str">
            <v>DESPACHO</v>
          </cell>
          <cell r="G1239" t="str">
            <v>NORMAL</v>
          </cell>
          <cell r="H1239" t="str">
            <v>DANNY FERNANDO ROMERO PARRA</v>
          </cell>
          <cell r="I1239" t="str">
            <v>1711879658</v>
          </cell>
          <cell r="J1239" t="str">
            <v>PICHINCHA / QUITO / POMASQUI / AV MANUEL CORDOVA GALARZA / SN / CALLE B / URB SANTA FE DE PUSIQUI CASA 4B (PREGUNTAR ALGUARDIA EN LA ENTRADA) DIAGONAL CIUDAD 2 HEMIFERIOS</v>
          </cell>
          <cell r="K1239" t="str">
            <v>984282437</v>
          </cell>
          <cell r="M1239" t="str">
            <v>QUITO</v>
          </cell>
          <cell r="N1239" t="str">
            <v>PICHINCHA</v>
          </cell>
          <cell r="O1239" t="str">
            <v>QUITO</v>
          </cell>
        </row>
        <row r="1240">
          <cell r="A1240" t="str">
            <v>20003041323695</v>
          </cell>
          <cell r="B1240">
            <v>487700</v>
          </cell>
          <cell r="C1240" t="str">
            <v>20003041323695</v>
          </cell>
          <cell r="D1240">
            <v>44923.526446759257</v>
          </cell>
          <cell r="E1240" t="str">
            <v>BRELDYNG</v>
          </cell>
          <cell r="F1240" t="str">
            <v>DESPACHO</v>
          </cell>
          <cell r="G1240" t="str">
            <v>NORMAL</v>
          </cell>
          <cell r="H1240" t="str">
            <v>CRISTIAN RICARDO SANCHEZ MUNOZ</v>
          </cell>
          <cell r="I1240" t="str">
            <v>1722651096</v>
          </cell>
          <cell r="J1240" t="str">
            <v>"PICHINCHA / QUITO / FERROVIARIA / JOSE FERNANDEZ / SN / ENTRE MARIANO SUAREZ Y PASAJE 5 / BARRIO UNION GEOGRAFICA CASA 2 PISOS BLANCO DIAGONAL A ""CASA BARRIO UNIO GEOGRAFICA"""</v>
          </cell>
          <cell r="K1240" t="str">
            <v>939700669</v>
          </cell>
          <cell r="M1240" t="str">
            <v>QUITO</v>
          </cell>
          <cell r="N1240" t="str">
            <v>PICHINCHA</v>
          </cell>
          <cell r="O1240" t="str">
            <v>QUITO</v>
          </cell>
        </row>
        <row r="1241">
          <cell r="A1241" t="str">
            <v>20003041873529</v>
          </cell>
          <cell r="B1241">
            <v>487699</v>
          </cell>
          <cell r="C1241" t="str">
            <v>20003041873529</v>
          </cell>
          <cell r="D1241">
            <v>44923.526446759257</v>
          </cell>
          <cell r="E1241" t="str">
            <v>BRELDYNG</v>
          </cell>
          <cell r="F1241" t="str">
            <v>DESPACHO</v>
          </cell>
          <cell r="G1241" t="str">
            <v>NORMAL</v>
          </cell>
          <cell r="H1241" t="str">
            <v>JONATHAN ALEJANDRO BAJANA ROBLES</v>
          </cell>
          <cell r="I1241" t="str">
            <v>923103972</v>
          </cell>
          <cell r="J1241" t="str">
            <v>GUAYAS / GUAYAQUIL / TARQUI / AV FRANCISCO DE ORELLANA / SN /  / OFICINA TRAMACO SAN MARINO CONJUNTO RESIDENCIAL CENTROPOLIS</v>
          </cell>
          <cell r="K1241" t="str">
            <v>961326950</v>
          </cell>
          <cell r="M1241" t="str">
            <v>GUAYAQUIL</v>
          </cell>
          <cell r="N1241" t="str">
            <v>GUAYAS</v>
          </cell>
          <cell r="O1241" t="str">
            <v>GUAYAQUIL</v>
          </cell>
        </row>
        <row r="1242">
          <cell r="A1242" t="str">
            <v>20003040976672</v>
          </cell>
          <cell r="B1242">
            <v>487698</v>
          </cell>
          <cell r="C1242" t="str">
            <v>20003040976672</v>
          </cell>
          <cell r="D1242">
            <v>44923.526446759257</v>
          </cell>
          <cell r="E1242" t="str">
            <v>BRELDYNG</v>
          </cell>
          <cell r="F1242" t="str">
            <v>DESPACHO</v>
          </cell>
          <cell r="G1242" t="str">
            <v>NORMAL</v>
          </cell>
          <cell r="H1242" t="str">
            <v>EDUARDO JAVIER SOLORZANO OVIEDO</v>
          </cell>
          <cell r="I1242" t="str">
            <v>3050410806</v>
          </cell>
          <cell r="J1242" t="str">
            <v>PICHINCHA / QUITO / INAQUITO / AV ELOY ALFARO / N40-348 / JOAQUIN QUEREN / EDIFICIO ICMA WORLD PLANTA BAJA</v>
          </cell>
          <cell r="K1242" t="str">
            <v>989672599</v>
          </cell>
          <cell r="M1242" t="str">
            <v>QUITO</v>
          </cell>
          <cell r="N1242" t="str">
            <v>PICHINCHA</v>
          </cell>
          <cell r="O1242" t="str">
            <v>QUITO</v>
          </cell>
        </row>
        <row r="1243">
          <cell r="A1243" t="str">
            <v>20003040236419</v>
          </cell>
          <cell r="B1243">
            <v>487697</v>
          </cell>
          <cell r="C1243" t="str">
            <v>20003040236419</v>
          </cell>
          <cell r="D1243">
            <v>44923.526446759257</v>
          </cell>
          <cell r="E1243" t="str">
            <v>BRELDYNG</v>
          </cell>
          <cell r="F1243" t="str">
            <v>DESPACHO</v>
          </cell>
          <cell r="G1243" t="str">
            <v>NORMAL</v>
          </cell>
          <cell r="H1243" t="str">
            <v>PEDRO PABLO MARQUEZ AYOSA</v>
          </cell>
          <cell r="I1243" t="str">
            <v>1304576372</v>
          </cell>
          <cell r="J1243" t="str">
            <v>SANTO DOMINGO / SANTO DOMINGO / SANTO DOMINGO / VIA QUEVEDO / KM 1 / MANUELITA SAENZ / OFICINA TRAMACO VIA QUEVEDO</v>
          </cell>
          <cell r="K1243" t="str">
            <v>999185970-0981479234</v>
          </cell>
          <cell r="M1243" t="str">
            <v>SANTO DOMINGO</v>
          </cell>
          <cell r="N1243" t="str">
            <v>SANTO DOMINGO</v>
          </cell>
          <cell r="O1243" t="str">
            <v>SANTO DOMINGO</v>
          </cell>
        </row>
        <row r="1244">
          <cell r="A1244" t="str">
            <v>20003041327616</v>
          </cell>
          <cell r="B1244">
            <v>487690</v>
          </cell>
          <cell r="C1244" t="str">
            <v>20003041327616</v>
          </cell>
          <cell r="D1244">
            <v>44923.514050925929</v>
          </cell>
          <cell r="E1244" t="str">
            <v>CONECEL</v>
          </cell>
          <cell r="F1244" t="str">
            <v>DESPACHO</v>
          </cell>
          <cell r="G1244" t="str">
            <v>NORMAL</v>
          </cell>
          <cell r="H1244" t="str">
            <v xml:space="preserve">JUAN FERNANDO PIHUAVE PILCA / </v>
          </cell>
          <cell r="I1244" t="str">
            <v>1725448409</v>
          </cell>
          <cell r="J1244" t="str">
            <v>VIA A LA MARISCAL Y 10DE AGOSTO/CS AMRILLA DE 2PISOS DIAGONAL A UNA TIENDA, JOYA DE LOS SACHAS</v>
          </cell>
          <cell r="K1244" t="str">
            <v>967984388 /  998344318</v>
          </cell>
          <cell r="M1244" t="str">
            <v>ORELLANA</v>
          </cell>
          <cell r="N1244" t="str">
            <v>ORELLANA</v>
          </cell>
          <cell r="O1244" t="str">
            <v>JOYA DE LOS SACHAS</v>
          </cell>
        </row>
        <row r="1245">
          <cell r="A1245" t="str">
            <v>20003034489656</v>
          </cell>
          <cell r="B1245">
            <v>487677</v>
          </cell>
          <cell r="C1245" t="str">
            <v>20003034489656</v>
          </cell>
          <cell r="D1245">
            <v>44923.512731481482</v>
          </cell>
          <cell r="E1245" t="str">
            <v>CONECEL</v>
          </cell>
          <cell r="F1245" t="str">
            <v>DESPACHO</v>
          </cell>
          <cell r="G1245" t="str">
            <v>NORMAL</v>
          </cell>
          <cell r="H1245" t="str">
            <v>NAGUA CALERO ERICK ADRIAN / MARIA NANCY CALERO</v>
          </cell>
          <cell r="I1245" t="str">
            <v>706404548</v>
          </cell>
          <cell r="J1245" t="str">
            <v>AV CIRCUNVALACION NORTE Y JESUS DEL GRAN PODER CASA DE UN PISO CON CERRAMIENTO GRIS A UNA CUADRA DE LA IGLESIA REINA DE LA PAZ RECIBE MARIA NANCY CALERO, MACHALA</v>
          </cell>
          <cell r="K1245" t="str">
            <v xml:space="preserve">980458175 /  </v>
          </cell>
          <cell r="L1245" t="str">
            <v/>
          </cell>
          <cell r="M1245" t="str">
            <v>MACHALA</v>
          </cell>
          <cell r="N1245" t="str">
            <v>EL ORO</v>
          </cell>
          <cell r="O1245" t="str">
            <v>MACHALA</v>
          </cell>
        </row>
        <row r="1246">
          <cell r="A1246" t="str">
            <v>20003041874395</v>
          </cell>
          <cell r="B1246">
            <v>487676</v>
          </cell>
          <cell r="C1246" t="str">
            <v>20003041874395</v>
          </cell>
          <cell r="D1246">
            <v>44923.512731481482</v>
          </cell>
          <cell r="E1246" t="str">
            <v>CONECEL</v>
          </cell>
          <cell r="F1246" t="str">
            <v>DESPACHO</v>
          </cell>
          <cell r="G1246" t="str">
            <v>NORMAL</v>
          </cell>
          <cell r="H1246" t="str">
            <v xml:space="preserve">HAYLIS ANDREINA PANTA CALDERON / </v>
          </cell>
          <cell r="I1246" t="str">
            <v>1313555482</v>
          </cell>
          <cell r="J1246" t="str">
            <v>BARRIO SAN PEDRO CALLE 309 Y AV 212 FRENTE A LA CERVECERIA VAJAKI LOCAL CON PUERTA DORADA, MANTA</v>
          </cell>
          <cell r="K1246" t="str">
            <v xml:space="preserve">989747006 /  </v>
          </cell>
          <cell r="L1246" t="str">
            <v/>
          </cell>
          <cell r="M1246" t="str">
            <v>MANTA</v>
          </cell>
          <cell r="N1246" t="str">
            <v>MANABI</v>
          </cell>
          <cell r="O1246" t="str">
            <v>MANTA</v>
          </cell>
        </row>
        <row r="1247">
          <cell r="A1247" t="str">
            <v>20003042240108</v>
          </cell>
          <cell r="B1247">
            <v>487675</v>
          </cell>
          <cell r="C1247" t="str">
            <v>20003042240108</v>
          </cell>
          <cell r="D1247">
            <v>44923.512731481482</v>
          </cell>
          <cell r="E1247" t="str">
            <v>CONECEL</v>
          </cell>
          <cell r="F1247" t="str">
            <v>DESPACHO</v>
          </cell>
          <cell r="G1247" t="str">
            <v>NORMAL</v>
          </cell>
          <cell r="H1247" t="str">
            <v xml:space="preserve">FREDDY ESTEBAN ANDRADE RODRIGUEZ / </v>
          </cell>
          <cell r="I1247" t="str">
            <v>1714298930</v>
          </cell>
          <cell r="J1247" t="str">
            <v>CALLE ISLA FERNANDINA N21-141 E ISLA TORTUGA SECTOR CAROLINA EN EL EDIFICIO DE 4 PISOS COLOR BEIGE, QUITO</v>
          </cell>
          <cell r="K1247" t="str">
            <v>986113070 /  998545240</v>
          </cell>
          <cell r="L1247" t="str">
            <v/>
          </cell>
          <cell r="M1247" t="str">
            <v>QUITO</v>
          </cell>
          <cell r="N1247" t="str">
            <v>PICHINCHA</v>
          </cell>
          <cell r="O1247" t="str">
            <v>QUITO</v>
          </cell>
        </row>
        <row r="1248">
          <cell r="A1248" t="str">
            <v>20003041861041</v>
          </cell>
          <cell r="B1248">
            <v>487674</v>
          </cell>
          <cell r="C1248" t="str">
            <v>20003041861041</v>
          </cell>
          <cell r="D1248">
            <v>44923.512731481482</v>
          </cell>
          <cell r="E1248" t="str">
            <v>CONECEL</v>
          </cell>
          <cell r="F1248" t="str">
            <v>DESPACHO</v>
          </cell>
          <cell r="G1248" t="str">
            <v>NORMAL</v>
          </cell>
          <cell r="H1248" t="str">
            <v>FRANCISCO JAVIER TOLEDO CABEZAS / CONSUELO MAGALLANES</v>
          </cell>
          <cell r="I1248" t="str">
            <v>942485095</v>
          </cell>
          <cell r="J1248" t="str">
            <v>CDLA 17 DE SEPTIEMBRE CALLE JACINTO MATAMOROS Y VICTOR H VICUNA CASA DE UN PISO COLOR VERDE CON PORTON NARANJA A UNA CUADRA DE LA TIENDA DON JAIME, MILAGRO</v>
          </cell>
          <cell r="K1248" t="str">
            <v>963807164 /  993023749</v>
          </cell>
          <cell r="M1248" t="str">
            <v>MILAGRO</v>
          </cell>
          <cell r="N1248" t="str">
            <v>GUAYAS</v>
          </cell>
          <cell r="O1248" t="str">
            <v>MILAGRO</v>
          </cell>
        </row>
        <row r="1249">
          <cell r="A1249" t="str">
            <v>20003041882378</v>
          </cell>
          <cell r="B1249">
            <v>487673</v>
          </cell>
          <cell r="C1249" t="str">
            <v>20003041882378</v>
          </cell>
          <cell r="D1249">
            <v>44923.512731481482</v>
          </cell>
          <cell r="E1249" t="str">
            <v>CONECEL</v>
          </cell>
          <cell r="F1249" t="str">
            <v>DESPACHO</v>
          </cell>
          <cell r="G1249" t="str">
            <v>NORMAL</v>
          </cell>
          <cell r="H1249" t="str">
            <v>ALEX IVAN CANDO BASTIDAS / MARIA BASTIDAS</v>
          </cell>
          <cell r="I1249" t="str">
            <v>2350397333</v>
          </cell>
          <cell r="J1249" t="str">
            <v>BARRIO LIBERTADOR CALLE SARAGURO Y MILAGRO ENTREGA EN EL COMEDOR EL DOLARAZO JUNTO TIENDA ROSITA A MARIA BASTIDAS, SANTO DOMINGO</v>
          </cell>
          <cell r="K1249" t="str">
            <v>963147089 /  994551314</v>
          </cell>
          <cell r="L1249" t="str">
            <v/>
          </cell>
          <cell r="M1249" t="str">
            <v>SANTO DOMINGO</v>
          </cell>
          <cell r="N1249" t="str">
            <v>SANTO DOMINGO DE LOS TSACHILAS</v>
          </cell>
          <cell r="O1249" t="str">
            <v>SANTO DOMINGO</v>
          </cell>
        </row>
        <row r="1250">
          <cell r="A1250" t="str">
            <v>20003042233853</v>
          </cell>
          <cell r="B1250">
            <v>487672</v>
          </cell>
          <cell r="C1250" t="str">
            <v>20003042233853</v>
          </cell>
          <cell r="D1250">
            <v>44923.512731481482</v>
          </cell>
          <cell r="E1250" t="str">
            <v>CONECEL</v>
          </cell>
          <cell r="F1250" t="str">
            <v>DESPACHO</v>
          </cell>
          <cell r="G1250" t="str">
            <v>NORMAL</v>
          </cell>
          <cell r="H1250" t="str">
            <v xml:space="preserve">JENNY FERNANDA PILLACELA MATAILO / </v>
          </cell>
          <cell r="I1250" t="str">
            <v>105440085</v>
          </cell>
          <cell r="J1250" t="str">
            <v>MIGUEL ORTEGA ALCOCER &amp; VICTOR TINOCO CHACON DE 2 PISOS COLOR AMARILLO A MEDIA CUADRA DE JARDINES DE SAN JOAQUIN Y ALADO DE TIENDA YOLY, CUENCA</v>
          </cell>
          <cell r="K1250" t="str">
            <v xml:space="preserve">969790178 /  </v>
          </cell>
          <cell r="M1250" t="str">
            <v>CUENCA</v>
          </cell>
          <cell r="N1250" t="str">
            <v>AZUAY</v>
          </cell>
          <cell r="O1250" t="str">
            <v>CUENCA</v>
          </cell>
        </row>
        <row r="1251">
          <cell r="A1251" t="str">
            <v>20003042233128</v>
          </cell>
          <cell r="B1251">
            <v>487671</v>
          </cell>
          <cell r="C1251" t="str">
            <v>20003042233128</v>
          </cell>
          <cell r="D1251">
            <v>44923.512731481482</v>
          </cell>
          <cell r="E1251" t="str">
            <v>CONECEL</v>
          </cell>
          <cell r="F1251" t="str">
            <v>DESPACHO</v>
          </cell>
          <cell r="G1251" t="str">
            <v>NORMAL</v>
          </cell>
          <cell r="H1251" t="str">
            <v xml:space="preserve">NAYELI STEPHANIE SANCHEZ ZAMORA / </v>
          </cell>
          <cell r="I1251" t="str">
            <v>1804445755</v>
          </cell>
          <cell r="J1251" t="str">
            <v>CLLE MIGUEL ANGEL LEON 1802 Y JOSE PERALTA CS 1P CASA EN CONSTRUCCION A UNA CUDRA DE ARTE K1 BY TEAM VARGAS Y LA TIENDA DE ROPA ARMATEX, AMBATO</v>
          </cell>
          <cell r="K1251" t="str">
            <v xml:space="preserve">984246302 /  </v>
          </cell>
          <cell r="L1251" t="str">
            <v/>
          </cell>
          <cell r="M1251" t="str">
            <v>AMBATO</v>
          </cell>
          <cell r="N1251" t="str">
            <v>TUNGURAHUA</v>
          </cell>
          <cell r="O1251" t="str">
            <v>AMBATO</v>
          </cell>
        </row>
        <row r="1252">
          <cell r="A1252" t="str">
            <v>20003042191534</v>
          </cell>
          <cell r="B1252">
            <v>487670</v>
          </cell>
          <cell r="C1252" t="str">
            <v>20003042191534</v>
          </cell>
          <cell r="D1252">
            <v>44923.512731481482</v>
          </cell>
          <cell r="E1252" t="str">
            <v>CONECEL</v>
          </cell>
          <cell r="F1252" t="str">
            <v>DESPACHO</v>
          </cell>
          <cell r="G1252" t="str">
            <v>NORMAL</v>
          </cell>
          <cell r="H1252" t="str">
            <v xml:space="preserve">CHRISTOPHER SALOMON BERRONES SOLEDISPA / </v>
          </cell>
          <cell r="I1252" t="str">
            <v>1312367525</v>
          </cell>
          <cell r="J1252" t="str">
            <v>CDLA EL PROGRESO/Thomas Larrea &amp; Calle Mariscal de Ayacucho CASA 2PIS GRIS TIENDA 21 DE ABRIL, PORTOVIEJO</v>
          </cell>
          <cell r="K1252" t="str">
            <v>964082947 /  988776464</v>
          </cell>
          <cell r="L1252" t="str">
            <v/>
          </cell>
          <cell r="M1252" t="str">
            <v>PORTOVIEJO</v>
          </cell>
          <cell r="N1252" t="str">
            <v>MANABI</v>
          </cell>
          <cell r="O1252" t="str">
            <v>PORTOVIEJO</v>
          </cell>
        </row>
        <row r="1253">
          <cell r="A1253" t="str">
            <v>20003042236352</v>
          </cell>
          <cell r="B1253">
            <v>487669</v>
          </cell>
          <cell r="C1253" t="str">
            <v>20003042236352</v>
          </cell>
          <cell r="D1253">
            <v>44923.512731481482</v>
          </cell>
          <cell r="E1253" t="str">
            <v>CONECEL</v>
          </cell>
          <cell r="F1253" t="str">
            <v>DESPACHO</v>
          </cell>
          <cell r="G1253" t="str">
            <v>NORMAL</v>
          </cell>
          <cell r="H1253" t="str">
            <v xml:space="preserve">DEISON RONNIE TANQUINA PUMA / </v>
          </cell>
          <cell r="I1253" t="str">
            <v>1850473685</v>
          </cell>
          <cell r="J1253" t="str">
            <v>ATAHUALPA Y GARCIA MOGROVEJO CASA CS 2 PIS CREMA CON TIENDA EN PB, AMBATO</v>
          </cell>
          <cell r="K1253" t="str">
            <v>984789818 /  968070598</v>
          </cell>
          <cell r="M1253" t="str">
            <v>AMBATO</v>
          </cell>
          <cell r="N1253" t="str">
            <v>TUNGURAHUA</v>
          </cell>
          <cell r="O1253" t="str">
            <v>AMBATO</v>
          </cell>
        </row>
        <row r="1254">
          <cell r="A1254" t="str">
            <v>20003042236370</v>
          </cell>
          <cell r="B1254">
            <v>487668</v>
          </cell>
          <cell r="C1254" t="str">
            <v>20003042236370</v>
          </cell>
          <cell r="D1254">
            <v>44923.512731481482</v>
          </cell>
          <cell r="E1254" t="str">
            <v>CONECEL</v>
          </cell>
          <cell r="F1254" t="str">
            <v>DESPACHO</v>
          </cell>
          <cell r="G1254" t="str">
            <v>NORMAL</v>
          </cell>
          <cell r="H1254" t="str">
            <v xml:space="preserve">DANNY JAVIER PEREZ ULLOA / </v>
          </cell>
          <cell r="I1254" t="str">
            <v>401952494</v>
          </cell>
          <cell r="J1254" t="str">
            <v>AV JORGE GUZMAN RUEDA Y LOS TULIPANES CASA DE DOS PISOS COLOR LADRILLO A 3 CUADRAS DE LA UNIVERSIDAD TECNICA DEL NORTE, IBARRA</v>
          </cell>
          <cell r="K1254" t="str">
            <v xml:space="preserve">958628448 /  </v>
          </cell>
          <cell r="M1254" t="str">
            <v>IBARRA</v>
          </cell>
          <cell r="N1254" t="str">
            <v>IMBABURA</v>
          </cell>
          <cell r="O1254" t="str">
            <v>IBARRA</v>
          </cell>
        </row>
        <row r="1255">
          <cell r="A1255" t="str">
            <v>20003041879973</v>
          </cell>
          <cell r="B1255">
            <v>487667</v>
          </cell>
          <cell r="C1255" t="str">
            <v>20003041879973</v>
          </cell>
          <cell r="D1255">
            <v>44923.512731481482</v>
          </cell>
          <cell r="E1255" t="str">
            <v>CONECEL</v>
          </cell>
          <cell r="F1255" t="str">
            <v>DESPACHO</v>
          </cell>
          <cell r="G1255" t="str">
            <v>NORMAL</v>
          </cell>
          <cell r="H1255" t="str">
            <v xml:space="preserve">ROBERT ALEXANDER SANCHEZ PIGUAVE / </v>
          </cell>
          <cell r="I1255" t="str">
            <v>1203509680</v>
          </cell>
          <cell r="J1255" t="str">
            <v>AV CRISTOBAL COLON Y CALLEJON B SL 6 CASA DE UN PISO COLOR CREMA DETRAS DE LA CDLA QUINTA PATRICIA, MILAGRO</v>
          </cell>
          <cell r="K1255" t="str">
            <v>983810314 /  988799826</v>
          </cell>
          <cell r="M1255" t="str">
            <v>MILAGRO</v>
          </cell>
          <cell r="N1255" t="str">
            <v>GUAYAS</v>
          </cell>
          <cell r="O1255" t="str">
            <v>MILAGRO</v>
          </cell>
        </row>
        <row r="1256">
          <cell r="A1256" t="str">
            <v>20003041880622</v>
          </cell>
          <cell r="B1256">
            <v>487666</v>
          </cell>
          <cell r="C1256" t="str">
            <v>20003041880622</v>
          </cell>
          <cell r="D1256">
            <v>44923.512731481482</v>
          </cell>
          <cell r="E1256" t="str">
            <v>CONECEL</v>
          </cell>
          <cell r="F1256" t="str">
            <v>DESPACHO</v>
          </cell>
          <cell r="G1256" t="str">
            <v>NORMAL</v>
          </cell>
          <cell r="H1256" t="str">
            <v xml:space="preserve">TATIANA LORENA SANCHEZ BALLESTEROS / </v>
          </cell>
          <cell r="I1256" t="str">
            <v>1760266138</v>
          </cell>
          <cell r="J1256" t="str">
            <v>AV DE LOS COLONOS EN EL CONJUNTO PALMA REAL EN LA CASA N1 DIAGONAL AL CEMENTERIO JARDINES DE BOMBOLI, SANTO DOMINGO</v>
          </cell>
          <cell r="K1256" t="str">
            <v xml:space="preserve">992831337 /  </v>
          </cell>
          <cell r="M1256" t="str">
            <v>SANTO DOMINGO</v>
          </cell>
          <cell r="N1256" t="str">
            <v>SANTO DOMINGO DE LOS TSACHILAS</v>
          </cell>
          <cell r="O1256" t="str">
            <v>SANTO DOMINGO</v>
          </cell>
        </row>
        <row r="1257">
          <cell r="A1257" t="str">
            <v>20003042195617</v>
          </cell>
          <cell r="B1257">
            <v>487665</v>
          </cell>
          <cell r="C1257" t="str">
            <v>20003042195617</v>
          </cell>
          <cell r="D1257">
            <v>44923.512731481482</v>
          </cell>
          <cell r="E1257" t="str">
            <v>CONECEL</v>
          </cell>
          <cell r="F1257" t="str">
            <v>DESPACHO</v>
          </cell>
          <cell r="G1257" t="str">
            <v>NORMAL</v>
          </cell>
          <cell r="H1257" t="str">
            <v xml:space="preserve">LISBETH ALEXANDRA NUNEZ TORRES / </v>
          </cell>
          <cell r="I1257" t="str">
            <v>1722440607</v>
          </cell>
          <cell r="J1257" t="str">
            <v>CALLE GASPAR DE VILLAROEL Y SIMON BOLIVAR EN UNA CASA ESQUINERA CON UN LOCAL AVICOLA A UNA CUADRA DEL MUNDO DE LAS CARNES, QUITO</v>
          </cell>
          <cell r="K1257" t="str">
            <v>998430360 /  992570568</v>
          </cell>
          <cell r="L1257" t="str">
            <v/>
          </cell>
          <cell r="M1257" t="str">
            <v>QUITO</v>
          </cell>
          <cell r="N1257" t="str">
            <v>PICHINCHA</v>
          </cell>
          <cell r="O1257" t="str">
            <v>QUITO</v>
          </cell>
        </row>
        <row r="1258">
          <cell r="A1258" t="str">
            <v>20003037863815</v>
          </cell>
          <cell r="B1258">
            <v>487664</v>
          </cell>
          <cell r="C1258" t="str">
            <v>20003037863815</v>
          </cell>
          <cell r="D1258">
            <v>44923.512731481482</v>
          </cell>
          <cell r="E1258" t="str">
            <v>CONECEL</v>
          </cell>
          <cell r="F1258" t="str">
            <v>DESPACHO</v>
          </cell>
          <cell r="G1258" t="str">
            <v>NORMAL</v>
          </cell>
          <cell r="H1258" t="str">
            <v xml:space="preserve">MARIA ROSA CASAHUALPA ARIAS / </v>
          </cell>
          <cell r="I1258" t="str">
            <v>1726920422</v>
          </cell>
          <cell r="J1258" t="str">
            <v>AV GUAYLLABAMBA Y REINO DE QUITO EN LA FLORICOLA FLOR ETERNA EN EL AREA DE CAMPO A DOS CUADRAS DEL RESTAURANTE LA MANSION, QUITO</v>
          </cell>
          <cell r="K1258" t="str">
            <v>987881368 /  992551936</v>
          </cell>
          <cell r="L1258" t="str">
            <v/>
          </cell>
          <cell r="M1258" t="str">
            <v>QUITO</v>
          </cell>
          <cell r="N1258" t="str">
            <v>PICHINCHA</v>
          </cell>
          <cell r="O1258" t="str">
            <v>QUITO</v>
          </cell>
        </row>
        <row r="1259">
          <cell r="A1259" t="str">
            <v>20003032751932</v>
          </cell>
          <cell r="B1259">
            <v>487663</v>
          </cell>
          <cell r="C1259" t="str">
            <v>20003032751932</v>
          </cell>
          <cell r="D1259">
            <v>44923.512731481482</v>
          </cell>
          <cell r="E1259" t="str">
            <v>CONECEL</v>
          </cell>
          <cell r="F1259" t="str">
            <v>DESPACHO</v>
          </cell>
          <cell r="G1259" t="str">
            <v>NORMAL</v>
          </cell>
          <cell r="H1259" t="str">
            <v xml:space="preserve">MAURA VIRGINIA DEL PILAR / </v>
          </cell>
          <cell r="I1259" t="str">
            <v>1102424064</v>
          </cell>
          <cell r="J1259" t="str">
            <v>SAN SEBASTIAN CALLE ANTONIO JOSE DE SUCRE Y LOURDES CASA NUMERO 213-18 3 PISOS COLOR AZUL FRENTE A LA EMPRESA DECORKEYS, LOJA</v>
          </cell>
          <cell r="K1259" t="str">
            <v xml:space="preserve">995690121 /  </v>
          </cell>
          <cell r="M1259" t="str">
            <v>LOJA</v>
          </cell>
          <cell r="N1259" t="str">
            <v>LOJA</v>
          </cell>
          <cell r="O1259" t="str">
            <v>LOJA</v>
          </cell>
        </row>
        <row r="1260">
          <cell r="A1260" t="str">
            <v>20003042243879</v>
          </cell>
          <cell r="B1260">
            <v>487688</v>
          </cell>
          <cell r="C1260" t="str">
            <v>20003042243879</v>
          </cell>
          <cell r="D1260">
            <v>44923.512731481482</v>
          </cell>
          <cell r="E1260" t="str">
            <v>CONECEL</v>
          </cell>
          <cell r="F1260" t="str">
            <v>DESPACHO</v>
          </cell>
          <cell r="G1260" t="str">
            <v>NORMAL</v>
          </cell>
          <cell r="H1260" t="str">
            <v xml:space="preserve">LUDIN BETSAIDA CHARD SOLIS / </v>
          </cell>
          <cell r="I1260" t="str">
            <v>916196876</v>
          </cell>
          <cell r="J1260" t="str">
            <v>AV GUAYAS Y ESMERALDAS EN LA EMPRES DE MUJERES DIURIMARKET LOCAL DE DOS PISOS BLANCO CON ROJO FRENTE A LA FARMACIA CRUZ AZUL, MILAGRO</v>
          </cell>
          <cell r="K1260" t="str">
            <v xml:space="preserve">968396460 /  </v>
          </cell>
          <cell r="M1260" t="str">
            <v>MILAGRO</v>
          </cell>
          <cell r="N1260" t="str">
            <v>GUAYAS</v>
          </cell>
          <cell r="O1260" t="str">
            <v>MILAGRO</v>
          </cell>
        </row>
        <row r="1261">
          <cell r="A1261" t="str">
            <v>20003042259687</v>
          </cell>
          <cell r="B1261">
            <v>487687</v>
          </cell>
          <cell r="C1261" t="str">
            <v>20003042259687</v>
          </cell>
          <cell r="D1261">
            <v>44923.512731481482</v>
          </cell>
          <cell r="E1261" t="str">
            <v>CONECEL</v>
          </cell>
          <cell r="F1261" t="str">
            <v>DESPACHO</v>
          </cell>
          <cell r="G1261" t="str">
            <v>NORMAL</v>
          </cell>
          <cell r="H1261" t="str">
            <v xml:space="preserve">JEAN MARCO CALLE CHAPIN / </v>
          </cell>
          <cell r="I1261" t="str">
            <v>750915365</v>
          </cell>
          <cell r="J1261" t="str">
            <v>CALLE 9 DE SMAYO Y SEXTA NORTE EN EL EDIFICIO DE 3 PISOS COLOR BEIGE FRENTE AL RESTAURANTE LA DONA, MACHALA</v>
          </cell>
          <cell r="K1261" t="str">
            <v xml:space="preserve">964015353 /  </v>
          </cell>
          <cell r="L1261" t="str">
            <v/>
          </cell>
          <cell r="M1261" t="str">
            <v>MACHALA</v>
          </cell>
          <cell r="N1261" t="str">
            <v>EL ORO</v>
          </cell>
          <cell r="O1261" t="str">
            <v>MACHALA</v>
          </cell>
        </row>
        <row r="1262">
          <cell r="A1262" t="str">
            <v>20003033195610_1</v>
          </cell>
          <cell r="B1262">
            <v>487686</v>
          </cell>
          <cell r="C1262" t="str">
            <v>20003033195610_1</v>
          </cell>
          <cell r="D1262">
            <v>44923.512731481482</v>
          </cell>
          <cell r="E1262" t="str">
            <v>CONECEL</v>
          </cell>
          <cell r="F1262" t="str">
            <v>DESPACHO</v>
          </cell>
          <cell r="G1262" t="str">
            <v>NORMAL</v>
          </cell>
          <cell r="H1262" t="str">
            <v>VICENTE FRANCISCO LASTRA CASTRO / NEREXY AGUSTINA PICO</v>
          </cell>
          <cell r="I1262" t="str">
            <v>904865243</v>
          </cell>
          <cell r="J1262" t="str">
            <v>CDLA LOS ALAMOS MZ 7 SL 10 CALLE GUAYACANES Y JOSE LUIS TAMAYO A DOS CUADRAS DEL COLISEO POLIDEPORTIVO NICOLAS LAPENTTI GOMEZ, DAULE</v>
          </cell>
          <cell r="K1262" t="str">
            <v xml:space="preserve">979009665 /  </v>
          </cell>
          <cell r="M1262" t="str">
            <v>DAULE</v>
          </cell>
          <cell r="N1262" t="str">
            <v>GUAYAS</v>
          </cell>
          <cell r="O1262" t="str">
            <v>DAULE</v>
          </cell>
        </row>
        <row r="1263">
          <cell r="A1263" t="str">
            <v>20003042250985</v>
          </cell>
          <cell r="B1263">
            <v>487685</v>
          </cell>
          <cell r="C1263" t="str">
            <v>20003042250985</v>
          </cell>
          <cell r="D1263">
            <v>44923.512731481482</v>
          </cell>
          <cell r="E1263" t="str">
            <v>CONECEL</v>
          </cell>
          <cell r="F1263" t="str">
            <v>DESPACHO</v>
          </cell>
          <cell r="G1263" t="str">
            <v>NORMAL</v>
          </cell>
          <cell r="H1263" t="str">
            <v xml:space="preserve">JEREMY ALEJANDRO JACOME CEDENO / </v>
          </cell>
          <cell r="I1263" t="str">
            <v>2351007303</v>
          </cell>
          <cell r="J1263" t="str">
            <v>COOP. JUAN EULOGIO/BRR EL CARMEN SECTOR 2/C 2/CASA DE 2 PISOS CREMA LA BENGALA/FRENTE DE BODEGA DE ARROZ ALCIVAR, SANTO DOMINGO</v>
          </cell>
          <cell r="K1263" t="str">
            <v>986692600 /  997645061</v>
          </cell>
          <cell r="L1263" t="str">
            <v/>
          </cell>
          <cell r="M1263" t="str">
            <v>SANTO DOMINGO</v>
          </cell>
          <cell r="N1263" t="str">
            <v>SANTO DOMINGO DE LOS TSACHILAS</v>
          </cell>
          <cell r="O1263" t="str">
            <v>SANTO DOMINGO</v>
          </cell>
        </row>
        <row r="1264">
          <cell r="A1264" t="str">
            <v>20003043032048</v>
          </cell>
          <cell r="B1264">
            <v>487684</v>
          </cell>
          <cell r="C1264" t="str">
            <v>20003043032048</v>
          </cell>
          <cell r="D1264">
            <v>44923.512731481482</v>
          </cell>
          <cell r="E1264" t="str">
            <v>CONECEL</v>
          </cell>
          <cell r="F1264" t="str">
            <v>DESPACHO</v>
          </cell>
          <cell r="G1264" t="str">
            <v>NORMAL</v>
          </cell>
          <cell r="H1264" t="str">
            <v xml:space="preserve">DENNYS FERNANDO SORIA CAMPOS / </v>
          </cell>
          <cell r="I1264" t="str">
            <v>606070662</v>
          </cell>
          <cell r="J1264" t="str">
            <v>SAN RAFAEL/ROMA Y PARIS CASA ESQUINARA DEJA EN LA TIENDA NARANJA COLOR TU AMIGO SANFRACERCA A LA UPC DEL POLIDEPORTIVO, RIOBAMBA</v>
          </cell>
          <cell r="K1264" t="str">
            <v xml:space="preserve">962612312 /  </v>
          </cell>
          <cell r="M1264" t="str">
            <v>RIOBAMBA</v>
          </cell>
          <cell r="N1264" t="str">
            <v>CHIMBORAZO</v>
          </cell>
          <cell r="O1264" t="str">
            <v>RIOBAMBA</v>
          </cell>
        </row>
        <row r="1265">
          <cell r="A1265" t="str">
            <v>20003041257273</v>
          </cell>
          <cell r="B1265">
            <v>487683</v>
          </cell>
          <cell r="C1265" t="str">
            <v>20003041257273</v>
          </cell>
          <cell r="D1265">
            <v>44923.512731481482</v>
          </cell>
          <cell r="E1265" t="str">
            <v>CONECEL</v>
          </cell>
          <cell r="F1265" t="str">
            <v>DESPACHO</v>
          </cell>
          <cell r="G1265" t="str">
            <v>NORMAL</v>
          </cell>
          <cell r="H1265" t="str">
            <v xml:space="preserve">MARIA PAULETH CABRERA IDROVO / </v>
          </cell>
          <cell r="I1265" t="str">
            <v>750555062</v>
          </cell>
          <cell r="J1265" t="str">
            <v>BUENOS AIRES AV Pasaje 3era Norte &amp; Carrera 8va OesteCS 2P BLANCO REF A DOS CUADRAS DEL PARQUE BUENOS AIRES, MACHALA</v>
          </cell>
          <cell r="K1265" t="str">
            <v xml:space="preserve">962615807 /  </v>
          </cell>
          <cell r="L1265" t="str">
            <v/>
          </cell>
          <cell r="M1265" t="str">
            <v>MACHALA</v>
          </cell>
          <cell r="N1265" t="str">
            <v>EL ORO</v>
          </cell>
          <cell r="O1265" t="str">
            <v>MACHALA</v>
          </cell>
        </row>
        <row r="1266">
          <cell r="A1266" t="str">
            <v>20003042228261</v>
          </cell>
          <cell r="B1266">
            <v>487682</v>
          </cell>
          <cell r="C1266" t="str">
            <v>20003042228261</v>
          </cell>
          <cell r="D1266">
            <v>44923.512731481482</v>
          </cell>
          <cell r="E1266" t="str">
            <v>CONECEL</v>
          </cell>
          <cell r="F1266" t="str">
            <v>DESPACHO</v>
          </cell>
          <cell r="G1266" t="str">
            <v>NORMAL</v>
          </cell>
          <cell r="H1266" t="str">
            <v xml:space="preserve">LUCY DEL PILAR BERMUDEZ LOZANO / </v>
          </cell>
          <cell r="I1266" t="str">
            <v>925367708</v>
          </cell>
          <cell r="J1266" t="str">
            <v>CLDA LOS HELECHOS SECTOR 6 /MZ S3 SOLAR 25 CASA 2 PIS BEIGE A 1 CUADRA DE ESCUELA MIGUEL ANGEL ZAMBRANO FRENTE A CDLA PRIMAVERA 2, DURAN</v>
          </cell>
          <cell r="K1266" t="str">
            <v>961125540 /  990720029</v>
          </cell>
          <cell r="M1266" t="str">
            <v>DURAN</v>
          </cell>
          <cell r="N1266" t="str">
            <v>GUAYAS</v>
          </cell>
          <cell r="O1266" t="str">
            <v>DURAN</v>
          </cell>
        </row>
        <row r="1267">
          <cell r="A1267" t="str">
            <v>20003042229577</v>
          </cell>
          <cell r="B1267">
            <v>487681</v>
          </cell>
          <cell r="C1267" t="str">
            <v>20003042229577</v>
          </cell>
          <cell r="D1267">
            <v>44923.512731481482</v>
          </cell>
          <cell r="E1267" t="str">
            <v>CONECEL</v>
          </cell>
          <cell r="F1267" t="str">
            <v>DESPACHO</v>
          </cell>
          <cell r="G1267" t="str">
            <v>NORMAL</v>
          </cell>
          <cell r="H1267" t="str">
            <v xml:space="preserve">MIGUEL ANGEL GARCIA PLAZA / </v>
          </cell>
          <cell r="I1267" t="str">
            <v>1310691967</v>
          </cell>
          <cell r="J1267" t="str">
            <v>AV. CIRCUNVALACION Y CALLE 12 HOSPITAL RODRIGUEZ ZAMBRANO LUGAR DE TRABAJO BLANCO, 1 PISO ALADO DE LA CRUZ ROJA, MANTA</v>
          </cell>
          <cell r="K1267" t="str">
            <v xml:space="preserve">995606026 /  </v>
          </cell>
          <cell r="L1267" t="str">
            <v/>
          </cell>
          <cell r="M1267" t="str">
            <v>MANTA</v>
          </cell>
          <cell r="N1267" t="str">
            <v>MANABI</v>
          </cell>
          <cell r="O1267" t="str">
            <v>MANTA</v>
          </cell>
        </row>
        <row r="1268">
          <cell r="A1268" t="str">
            <v>20003042245969</v>
          </cell>
          <cell r="B1268">
            <v>487680</v>
          </cell>
          <cell r="C1268" t="str">
            <v>20003042245969</v>
          </cell>
          <cell r="D1268">
            <v>44923.512731481482</v>
          </cell>
          <cell r="E1268" t="str">
            <v>CONECEL</v>
          </cell>
          <cell r="F1268" t="str">
            <v>DESPACHO</v>
          </cell>
          <cell r="G1268" t="str">
            <v>NORMAL</v>
          </cell>
          <cell r="H1268" t="str">
            <v xml:space="preserve">CRISTHIAN EDUARDO PINTADO RUIZ / </v>
          </cell>
          <cell r="I1268" t="str">
            <v>704454784</v>
          </cell>
          <cell r="J1268" t="str">
            <v>ONCEAVA NORTE CALLEGON E Y CALLE GUAYAS CASA 802 CS CAFE CON CREMA DE 2 PISOS RFC. AL FRENTE HAY UN PARQUE PEQUENO, MACHALA</v>
          </cell>
          <cell r="K1268" t="str">
            <v>990669682 /  991112974</v>
          </cell>
          <cell r="M1268" t="str">
            <v>MACHALA</v>
          </cell>
          <cell r="N1268" t="str">
            <v>EL ORO</v>
          </cell>
          <cell r="O1268" t="str">
            <v>MACHALA</v>
          </cell>
        </row>
        <row r="1269">
          <cell r="A1269" t="str">
            <v>20003042190753</v>
          </cell>
          <cell r="B1269">
            <v>487679</v>
          </cell>
          <cell r="C1269" t="str">
            <v>20003042190753</v>
          </cell>
          <cell r="D1269">
            <v>44923.512731481482</v>
          </cell>
          <cell r="E1269" t="str">
            <v>CONECEL</v>
          </cell>
          <cell r="F1269" t="str">
            <v>DESPACHO</v>
          </cell>
          <cell r="G1269" t="str">
            <v>NORMAL</v>
          </cell>
          <cell r="H1269" t="str">
            <v xml:space="preserve">JHON ALEXANDER CARTUCHE MORA / </v>
          </cell>
          <cell r="I1269" t="str">
            <v>151211034</v>
          </cell>
          <cell r="J1269" t="str">
            <v>CALLES MANUEL ANTONIO MUNOZ BORRERO YCALLE C 1PISO COLOR CAFE TECHO ROJO FRENTE DE LA TIENDA AMIS Y A 4 CUADRA DE LA CANCHA DE PERLAS PAMPA, CUENCA</v>
          </cell>
          <cell r="K1269" t="str">
            <v xml:space="preserve">984816546 /  </v>
          </cell>
          <cell r="M1269" t="str">
            <v>CUENCA</v>
          </cell>
          <cell r="N1269" t="str">
            <v>AZUAY</v>
          </cell>
          <cell r="O1269" t="str">
            <v>CUENCA</v>
          </cell>
        </row>
        <row r="1270">
          <cell r="A1270" t="str">
            <v>20003041856464</v>
          </cell>
          <cell r="B1270">
            <v>487678</v>
          </cell>
          <cell r="C1270" t="str">
            <v>20003041856464</v>
          </cell>
          <cell r="D1270">
            <v>44923.512731481482</v>
          </cell>
          <cell r="E1270" t="str">
            <v>CONECEL</v>
          </cell>
          <cell r="F1270" t="str">
            <v>DESPACHO</v>
          </cell>
          <cell r="G1270" t="str">
            <v>NORMAL</v>
          </cell>
          <cell r="H1270" t="str">
            <v>JAVIER GILBERTO TORRES CARDENAS / SERGIO BUSTAMANTE TORRES</v>
          </cell>
          <cell r="I1270" t="str">
            <v>1400371082</v>
          </cell>
          <cell r="J1270" t="str">
            <v>QUITUMBE/CALLE S37D Y OE3D CDLA TERRANOVA CASA VERDE DE DOS PISOS JUNTO AL PC TELCE EN TELECOMUNICACIONES, QUITO</v>
          </cell>
          <cell r="K1270" t="str">
            <v xml:space="preserve">958850288 /  </v>
          </cell>
          <cell r="L1270" t="str">
            <v/>
          </cell>
          <cell r="M1270" t="str">
            <v>QUITO</v>
          </cell>
          <cell r="N1270" t="str">
            <v>PICHINCHA</v>
          </cell>
          <cell r="O1270" t="str">
            <v>QUITO</v>
          </cell>
        </row>
        <row r="1271">
          <cell r="A1271" t="str">
            <v>20003042191151</v>
          </cell>
          <cell r="B1271">
            <v>487662</v>
          </cell>
          <cell r="C1271" t="str">
            <v>20003042191151</v>
          </cell>
          <cell r="D1271">
            <v>44923.512719907405</v>
          </cell>
          <cell r="E1271" t="str">
            <v>CONECEL</v>
          </cell>
          <cell r="F1271" t="str">
            <v>DESPACHO</v>
          </cell>
          <cell r="G1271" t="str">
            <v>NORMAL</v>
          </cell>
          <cell r="H1271" t="str">
            <v xml:space="preserve">ANGEL JOSE GAONA VASQUEZ / </v>
          </cell>
          <cell r="I1271" t="str">
            <v>704583483</v>
          </cell>
          <cell r="J1271" t="str">
            <v>LAS PALMERAS Y 25 DE JUNIO LA ENTREGA ES EN EL ESTADIO 9 DE MAYO AL LADO DE COLEGIOO 9 DE OCTUBRE Y FRENTE DE CNT, MACHALA</v>
          </cell>
          <cell r="K1271" t="str">
            <v>978913831 /  995550950</v>
          </cell>
          <cell r="L1271" t="str">
            <v/>
          </cell>
          <cell r="M1271" t="str">
            <v>MACHALA</v>
          </cell>
          <cell r="N1271" t="str">
            <v>EL ORO</v>
          </cell>
          <cell r="O1271" t="str">
            <v>MACHALA</v>
          </cell>
        </row>
        <row r="1272">
          <cell r="A1272" t="str">
            <v>20003026555475</v>
          </cell>
          <cell r="B1272">
            <v>487661</v>
          </cell>
          <cell r="C1272" t="str">
            <v>20003026555475</v>
          </cell>
          <cell r="D1272">
            <v>44923.512719907405</v>
          </cell>
          <cell r="E1272" t="str">
            <v>CONECEL</v>
          </cell>
          <cell r="F1272" t="str">
            <v>DESPACHO</v>
          </cell>
          <cell r="G1272" t="str">
            <v>NORMAL</v>
          </cell>
          <cell r="H1272" t="str">
            <v xml:space="preserve">PEDRO ALEXANDER BASURTO ALCIVAR / </v>
          </cell>
          <cell r="I1272" t="str">
            <v>1351858574</v>
          </cell>
          <cell r="J1272" t="str">
            <v>CALLE C ENTRE CALLE JOSE PERALTA Y CALLE 24 DE DICIEMBRE CASA 4 MANZANA E LOTE 12 COLOR GRIS DIAGONAL A LA QUINTA LAS JACUATAS O PARQUE DE LAS JACUATAS, MANTA</v>
          </cell>
          <cell r="K1272" t="str">
            <v xml:space="preserve">964121754 /  </v>
          </cell>
          <cell r="L1272" t="str">
            <v/>
          </cell>
          <cell r="M1272" t="str">
            <v>MANTA</v>
          </cell>
          <cell r="N1272" t="str">
            <v>MANABI</v>
          </cell>
          <cell r="O1272" t="str">
            <v>MANTA</v>
          </cell>
        </row>
        <row r="1273">
          <cell r="A1273" t="str">
            <v>20003041881823</v>
          </cell>
          <cell r="B1273">
            <v>487660</v>
          </cell>
          <cell r="C1273" t="str">
            <v>20003041881823</v>
          </cell>
          <cell r="D1273">
            <v>44923.512719907405</v>
          </cell>
          <cell r="E1273" t="str">
            <v>CONECEL</v>
          </cell>
          <cell r="F1273" t="str">
            <v>DESPACHO</v>
          </cell>
          <cell r="G1273" t="str">
            <v>NORMAL</v>
          </cell>
          <cell r="H1273" t="str">
            <v xml:space="preserve">ANGELA AGUEDA PONCE SOBENIA / </v>
          </cell>
          <cell r="I1273" t="str">
            <v>1203400419</v>
          </cell>
          <cell r="J1273" t="str">
            <v>COOP VALDEZ ANTIGUO 102, CALLE CUBA Y ECUADOR CASA 1 PISO PORTON NEGRO ESQUINERAA 2 CUADRAS DEL HOSPITAL SERGIO PEREZ CONTO Y EL BILLAR EL GALAPAGUITO, MILAGRO</v>
          </cell>
          <cell r="K1273" t="str">
            <v>960229569 /  962723434</v>
          </cell>
          <cell r="M1273" t="str">
            <v>MILAGRO</v>
          </cell>
          <cell r="N1273" t="str">
            <v>GUAYAS</v>
          </cell>
          <cell r="O1273" t="str">
            <v>MILAGRO</v>
          </cell>
        </row>
        <row r="1274">
          <cell r="A1274" t="str">
            <v>20003041858461</v>
          </cell>
          <cell r="B1274">
            <v>487658</v>
          </cell>
          <cell r="C1274" t="str">
            <v>20003041858461</v>
          </cell>
          <cell r="D1274">
            <v>44923.512719907405</v>
          </cell>
          <cell r="E1274" t="str">
            <v>CONECEL</v>
          </cell>
          <cell r="F1274" t="str">
            <v>DESPACHO</v>
          </cell>
          <cell r="G1274" t="str">
            <v>NORMAL</v>
          </cell>
          <cell r="H1274" t="str">
            <v xml:space="preserve">ERICK STALIN HIDALGO BRIONES / </v>
          </cell>
          <cell r="I1274" t="str">
            <v>1311832107</v>
          </cell>
          <cell r="J1274" t="str">
            <v>CLLE BAQUERIZO MORENO y CLLE 6 DE FEBRERO CUIDADELA CEVALLOS CS 2P CL CREMA A 300 MTS DE TIENDA OSMIN, PORTOVIEJO</v>
          </cell>
          <cell r="K1274" t="str">
            <v>995742635 /  997365612</v>
          </cell>
          <cell r="L1274" t="str">
            <v/>
          </cell>
          <cell r="M1274" t="str">
            <v>PORTOVIEJO</v>
          </cell>
          <cell r="N1274" t="str">
            <v>MANABI</v>
          </cell>
          <cell r="O1274" t="str">
            <v>PORTOVIEJO</v>
          </cell>
        </row>
        <row r="1275">
          <cell r="A1275" t="str">
            <v>20003041877864</v>
          </cell>
          <cell r="B1275">
            <v>487657</v>
          </cell>
          <cell r="C1275" t="str">
            <v>20003041877864</v>
          </cell>
          <cell r="D1275">
            <v>44923.512719907405</v>
          </cell>
          <cell r="E1275" t="str">
            <v>CONECEL</v>
          </cell>
          <cell r="F1275" t="str">
            <v>DESPACHO</v>
          </cell>
          <cell r="G1275" t="str">
            <v>NORMAL</v>
          </cell>
          <cell r="H1275" t="str">
            <v xml:space="preserve">FLAVIO ROLANDO LITA RIVERA / </v>
          </cell>
          <cell r="I1275" t="str">
            <v>1004308167</v>
          </cell>
          <cell r="J1275" t="str">
            <v>CALLE JOAQUIN LALAMA Y LEONIDAS PROANO E4-24 EN EL CONJUNTO LA CARTUJANA A 3 CUADRAS DEL PARQUE DE LA TANDA, QUITO</v>
          </cell>
          <cell r="K1275" t="str">
            <v>960927789 /  960927789</v>
          </cell>
          <cell r="L1275" t="str">
            <v/>
          </cell>
          <cell r="M1275" t="str">
            <v>QUITO</v>
          </cell>
          <cell r="N1275" t="str">
            <v>PICHINCHA</v>
          </cell>
          <cell r="O1275" t="str">
            <v>QUITO</v>
          </cell>
        </row>
        <row r="1276">
          <cell r="A1276" t="str">
            <v>20003041380848</v>
          </cell>
          <cell r="B1276">
            <v>487656</v>
          </cell>
          <cell r="C1276" t="str">
            <v>20003041380848</v>
          </cell>
          <cell r="D1276">
            <v>44923.512719907405</v>
          </cell>
          <cell r="E1276" t="str">
            <v>CONECEL</v>
          </cell>
          <cell r="F1276" t="str">
            <v>DESPACHO</v>
          </cell>
          <cell r="G1276" t="str">
            <v>NORMAL</v>
          </cell>
          <cell r="H1276" t="str">
            <v xml:space="preserve">LEONARDO ALFREDO OJEDA OJEDA / </v>
          </cell>
          <cell r="I1276" t="str">
            <v>1705311684</v>
          </cell>
          <cell r="J1276" t="str">
            <v>CALLE LATACUNGA Y GONZALO MENENSES CASA N3-23 DE DOS PISOS A DOS CUADRAS DEL CEMENTERIO DE TUMBACO, QUITO</v>
          </cell>
          <cell r="K1276" t="str">
            <v>999278481 /  994307437</v>
          </cell>
          <cell r="M1276" t="str">
            <v>QUITO</v>
          </cell>
          <cell r="N1276" t="str">
            <v>PICHINCHA</v>
          </cell>
          <cell r="O1276" t="str">
            <v>QUITO</v>
          </cell>
        </row>
        <row r="1277">
          <cell r="A1277" t="str">
            <v>20003041876961</v>
          </cell>
          <cell r="B1277">
            <v>487655</v>
          </cell>
          <cell r="C1277" t="str">
            <v>20003041876961</v>
          </cell>
          <cell r="D1277">
            <v>44923.512719907405</v>
          </cell>
          <cell r="E1277" t="str">
            <v>CONECEL</v>
          </cell>
          <cell r="F1277" t="str">
            <v>DESPACHO</v>
          </cell>
          <cell r="G1277" t="str">
            <v>NORMAL</v>
          </cell>
          <cell r="H1277" t="str">
            <v>ALEXANDER FABRICIO ICAZA CAJAS / ANA PABON</v>
          </cell>
          <cell r="I1277" t="str">
            <v>1723229553</v>
          </cell>
          <cell r="J1277" t="str">
            <v>CALLE CHIMBORAZO Y PASAJE 6 FRENTE A LA RECARGA JUVENIL A 3 CUADRAS DE LA FINCA BENALCAZAR EN UNA CASA N23-51 DE DOS PISOS COLOR PLOMO SL 12 MZ 23, QUITO</v>
          </cell>
          <cell r="K1277" t="str">
            <v xml:space="preserve">984315592 /  </v>
          </cell>
          <cell r="L1277" t="str">
            <v/>
          </cell>
          <cell r="M1277" t="str">
            <v>QUITO</v>
          </cell>
          <cell r="N1277" t="str">
            <v>PICHINCHA</v>
          </cell>
          <cell r="O1277" t="str">
            <v>QUITO</v>
          </cell>
        </row>
        <row r="1278">
          <cell r="A1278" t="str">
            <v>20003040189797</v>
          </cell>
          <cell r="B1278">
            <v>487654</v>
          </cell>
          <cell r="C1278" t="str">
            <v>20003040189797</v>
          </cell>
          <cell r="D1278">
            <v>44923.512719907405</v>
          </cell>
          <cell r="E1278" t="str">
            <v>CONECEL</v>
          </cell>
          <cell r="F1278" t="str">
            <v>DESPACHO</v>
          </cell>
          <cell r="G1278" t="str">
            <v>NORMAL</v>
          </cell>
          <cell r="H1278" t="str">
            <v xml:space="preserve">JOSE LUIS RODRIGUEZ AMUGUIMBA / </v>
          </cell>
          <cell r="I1278" t="str">
            <v>1724152986</v>
          </cell>
          <cell r="J1278" t="str">
            <v>CALLE GUAYAQUIL Y JUAN MONTALVO EN EL LOTE 9 A UNA CUADRA DEL PARQUE CARLOTA JARAMILLO EN UNA CASA DE UN PISO COLOR BLANCO, QUITO</v>
          </cell>
          <cell r="K1278" t="str">
            <v xml:space="preserve">992827664 /  </v>
          </cell>
          <cell r="M1278" t="str">
            <v>QUITO</v>
          </cell>
          <cell r="N1278" t="str">
            <v>PICHINCHA</v>
          </cell>
          <cell r="O1278" t="str">
            <v>QUITO</v>
          </cell>
        </row>
        <row r="1279">
          <cell r="A1279" t="str">
            <v>20003041876142</v>
          </cell>
          <cell r="B1279">
            <v>487653</v>
          </cell>
          <cell r="C1279" t="str">
            <v>20003041876142</v>
          </cell>
          <cell r="D1279">
            <v>44923.512719907405</v>
          </cell>
          <cell r="E1279" t="str">
            <v>CONECEL</v>
          </cell>
          <cell r="F1279" t="str">
            <v>DESPACHO</v>
          </cell>
          <cell r="G1279" t="str">
            <v>NORMAL</v>
          </cell>
          <cell r="H1279" t="str">
            <v xml:space="preserve">LUIS AGUSTIN SANCHEZ BALSECA / </v>
          </cell>
          <cell r="I1279" t="str">
            <v>1704047925</v>
          </cell>
          <cell r="J1279" t="str">
            <v>CALLE LULUBAMBA Y GEODESICA N2-161 EN EL CONJUNTO HABITACIONAL SAN ANTONIO JUNTO AL COLEGIO CLEMENTE VALLEJO, QUITO</v>
          </cell>
          <cell r="K1279" t="str">
            <v xml:space="preserve">961441854 /  </v>
          </cell>
          <cell r="M1279" t="str">
            <v>QUITO</v>
          </cell>
          <cell r="N1279" t="str">
            <v>PICHINCHA</v>
          </cell>
          <cell r="O1279" t="str">
            <v>QUITO</v>
          </cell>
        </row>
        <row r="1280">
          <cell r="A1280" t="str">
            <v>LDDGYEI0025</v>
          </cell>
          <cell r="B1280">
            <v>487608</v>
          </cell>
          <cell r="C1280" t="str">
            <v>LDDGYEI0025</v>
          </cell>
          <cell r="D1280">
            <v>44923.480810185189</v>
          </cell>
          <cell r="E1280" t="str">
            <v>CONECEL_DOCUMENTOS</v>
          </cell>
          <cell r="F1280" t="str">
            <v>DESPACHO</v>
          </cell>
          <cell r="G1280" t="str">
            <v>NORMAL</v>
          </cell>
          <cell r="H1280" t="str">
            <v>Paola Loja /Conecel Reg</v>
          </cell>
          <cell r="I1280" t="str">
            <v>0</v>
          </cell>
          <cell r="J1280" t="str">
            <v>GYE - Centro Comercial Garzo centro-ACC</v>
          </cell>
          <cell r="K1280" t="str">
            <v>993393277</v>
          </cell>
          <cell r="L1280" t="str">
            <v/>
          </cell>
          <cell r="M1280" t="str">
            <v>GUAYAQUIL</v>
          </cell>
          <cell r="N1280" t="str">
            <v>GUAYAS</v>
          </cell>
          <cell r="O1280" t="str">
            <v>GUAYAQUIL</v>
          </cell>
        </row>
        <row r="1281">
          <cell r="A1281" t="str">
            <v>LDDGYEG0042</v>
          </cell>
          <cell r="B1281">
            <v>487607</v>
          </cell>
          <cell r="C1281" t="str">
            <v>LDDGYEG0042</v>
          </cell>
          <cell r="D1281">
            <v>44923.480810185189</v>
          </cell>
          <cell r="E1281" t="str">
            <v>CONECEL_DOCUMENTOS</v>
          </cell>
          <cell r="F1281" t="str">
            <v>DESPACHO</v>
          </cell>
          <cell r="G1281" t="str">
            <v>NORMAL</v>
          </cell>
          <cell r="H1281" t="str">
            <v>GABRIELA SANDOVAL/PSG</v>
          </cell>
          <cell r="I1281" t="str">
            <v>0</v>
          </cell>
          <cell r="J1281" t="str">
            <v xml:space="preserve"> Gye:  Urdenor 2 - parque empresarial colon , edificio Coloncorp B mezanine atras de Netlife</v>
          </cell>
          <cell r="K1281" t="str">
            <v>982033756</v>
          </cell>
          <cell r="L1281" t="str">
            <v/>
          </cell>
          <cell r="M1281" t="str">
            <v>GUAYAQUIL</v>
          </cell>
          <cell r="N1281" t="str">
            <v>GUAYAS</v>
          </cell>
          <cell r="O1281" t="str">
            <v>GUAYAQUIL</v>
          </cell>
        </row>
        <row r="1282">
          <cell r="A1282" t="str">
            <v>LDDGYEF0036</v>
          </cell>
          <cell r="B1282">
            <v>487606</v>
          </cell>
          <cell r="C1282" t="str">
            <v>LDDGYEF0036</v>
          </cell>
          <cell r="D1282">
            <v>44923.480810185189</v>
          </cell>
          <cell r="E1282" t="str">
            <v>CONECEL_DOCUMENTOS</v>
          </cell>
          <cell r="F1282" t="str">
            <v>DESPACHO</v>
          </cell>
          <cell r="G1282" t="str">
            <v>NORMAL</v>
          </cell>
          <cell r="H1282" t="str">
            <v>TOMAS ANDRADE/GSO/ALG</v>
          </cell>
          <cell r="I1282" t="str">
            <v>0</v>
          </cell>
          <cell r="J1282" t="str">
            <v xml:space="preserve"> Gye:  Urdenor 2 - parque empresarial colon , edificio Coloncorp B mezanine atras de Netlife</v>
          </cell>
          <cell r="K1282" t="str">
            <v>982033756</v>
          </cell>
          <cell r="L1282" t="str">
            <v/>
          </cell>
          <cell r="M1282" t="str">
            <v>GUAYAQUIL</v>
          </cell>
          <cell r="N1282" t="str">
            <v>GUAYAS</v>
          </cell>
          <cell r="O1282" t="str">
            <v>GUAYAQUIL</v>
          </cell>
        </row>
        <row r="1283">
          <cell r="A1283" t="str">
            <v>LDDUIOE0040</v>
          </cell>
          <cell r="B1283">
            <v>487605</v>
          </cell>
          <cell r="C1283" t="str">
            <v>LDDUIOE0040</v>
          </cell>
          <cell r="D1283">
            <v>44923.480810185189</v>
          </cell>
          <cell r="E1283" t="str">
            <v>CONECEL_DOCUMENTOS</v>
          </cell>
          <cell r="F1283" t="str">
            <v>DESPACHO</v>
          </cell>
          <cell r="G1283" t="str">
            <v>NORMAL</v>
          </cell>
          <cell r="H1283" t="str">
            <v>MARIA FERNANDA MUNOZ/CANT</v>
          </cell>
          <cell r="I1283" t="str">
            <v>0</v>
          </cell>
          <cell r="J1283" t="str">
            <v xml:space="preserve">QUITO AV. 10 DE AGOSTO N34-601 Y JUAN PABLO SANZ </v>
          </cell>
          <cell r="K1283" t="str">
            <v>998118542/979067498</v>
          </cell>
          <cell r="M1283" t="str">
            <v>QUITO</v>
          </cell>
          <cell r="N1283" t="str">
            <v xml:space="preserve">PICHINCHA </v>
          </cell>
          <cell r="O1283" t="str">
            <v>QUITO</v>
          </cell>
        </row>
        <row r="1284">
          <cell r="A1284" t="str">
            <v>LDDUIOC0023</v>
          </cell>
          <cell r="B1284">
            <v>487604</v>
          </cell>
          <cell r="C1284" t="str">
            <v>LDDUIOC0023</v>
          </cell>
          <cell r="D1284">
            <v>44923.480810185189</v>
          </cell>
          <cell r="E1284" t="str">
            <v>CONECEL_DOCUMENTOS</v>
          </cell>
          <cell r="F1284" t="str">
            <v>DESPACHO</v>
          </cell>
          <cell r="G1284" t="str">
            <v>NORMAL</v>
          </cell>
          <cell r="H1284" t="str">
            <v>YOEL RAMIREZ/ADT</v>
          </cell>
          <cell r="I1284" t="str">
            <v>0</v>
          </cell>
          <cell r="J1284" t="str">
            <v>QUITO: YANEZ PINZON Y COLON EDIFICIO RIGEL PISO 3</v>
          </cell>
          <cell r="K1284" t="str">
            <v>961420773</v>
          </cell>
          <cell r="M1284" t="str">
            <v>QUITO</v>
          </cell>
          <cell r="N1284" t="str">
            <v xml:space="preserve">PICHINCHA </v>
          </cell>
          <cell r="O1284" t="str">
            <v>QUITO</v>
          </cell>
        </row>
        <row r="1285">
          <cell r="A1285" t="str">
            <v>LDDGYEB0037</v>
          </cell>
          <cell r="B1285">
            <v>487603</v>
          </cell>
          <cell r="C1285" t="str">
            <v>LDDGYEB0037</v>
          </cell>
          <cell r="D1285">
            <v>44923.480810185189</v>
          </cell>
          <cell r="E1285" t="str">
            <v>CONECEL_DOCUMENTOS</v>
          </cell>
          <cell r="F1285" t="str">
            <v>DESPACHO</v>
          </cell>
          <cell r="G1285" t="str">
            <v>NORMAL</v>
          </cell>
          <cell r="H1285" t="str">
            <v>Stephanie Perez ACC</v>
          </cell>
          <cell r="I1285" t="str">
            <v>0</v>
          </cell>
          <cell r="J1285" t="str">
            <v>GYE - Centro Comercial Garzo centro-ACC</v>
          </cell>
          <cell r="K1285" t="str">
            <v>9399196442</v>
          </cell>
          <cell r="L1285" t="str">
            <v/>
          </cell>
          <cell r="M1285" t="str">
            <v>GUAYAQUIL</v>
          </cell>
          <cell r="N1285" t="str">
            <v>GUAYAS</v>
          </cell>
          <cell r="O1285" t="str">
            <v>GUAYAQUIL</v>
          </cell>
        </row>
        <row r="1286">
          <cell r="A1286" t="str">
            <v>LDDGYEA0036</v>
          </cell>
          <cell r="B1286">
            <v>487602</v>
          </cell>
          <cell r="C1286" t="str">
            <v>LDDGYEA0036</v>
          </cell>
          <cell r="D1286">
            <v>44923.480810185189</v>
          </cell>
          <cell r="E1286" t="str">
            <v>CONECEL_DOCUMENTOS</v>
          </cell>
          <cell r="F1286" t="str">
            <v>DESPACHO</v>
          </cell>
          <cell r="G1286" t="str">
            <v>NORMAL</v>
          </cell>
          <cell r="H1286" t="str">
            <v>Stephanie Perez ACC/Paola Loja ACC-OPE Equipos</v>
          </cell>
          <cell r="I1286" t="str">
            <v>0</v>
          </cell>
          <cell r="J1286" t="str">
            <v>GYE - Centro Comercial Garzo centro-ACC/REGULARIZACIONES</v>
          </cell>
          <cell r="K1286" t="str">
            <v>993393277</v>
          </cell>
          <cell r="L1286" t="str">
            <v/>
          </cell>
          <cell r="M1286" t="str">
            <v>GUAYAQUIL</v>
          </cell>
          <cell r="N1286" t="str">
            <v>GUAYAS</v>
          </cell>
          <cell r="O1286" t="str">
            <v>GUAYAQUIL</v>
          </cell>
        </row>
        <row r="1287">
          <cell r="A1287" t="str">
            <v>20003041855333</v>
          </cell>
          <cell r="B1287">
            <v>487299</v>
          </cell>
          <cell r="C1287" t="str">
            <v>20003041855333</v>
          </cell>
          <cell r="D1287">
            <v>44922.705682870372</v>
          </cell>
          <cell r="E1287" t="str">
            <v>CONECEL</v>
          </cell>
          <cell r="F1287" t="str">
            <v>DESPACHO</v>
          </cell>
          <cell r="G1287" t="str">
            <v>NORMAL</v>
          </cell>
          <cell r="H1287" t="str">
            <v>CALO GUAMAN NELSON PAUL</v>
          </cell>
          <cell r="I1287" t="str">
            <v>503358541</v>
          </cell>
          <cell r="J1287" t="str">
            <v>PICHINCHA QUITO CALDERON EN LUCHA DE LOS POBRE EN AV GONZALO PEREZ BUSTAMANTE Y SIMON BOLIVAR REF A 2 ESQUINAS FERRETERIA DIAZCERO</v>
          </cell>
          <cell r="K1287" t="str">
            <v>995568302</v>
          </cell>
          <cell r="L1287" t="str">
            <v/>
          </cell>
          <cell r="M1287" t="str">
            <v>QUITO</v>
          </cell>
          <cell r="N1287" t="str">
            <v>PICHINCHA</v>
          </cell>
          <cell r="O1287" t="str">
            <v>QUITO</v>
          </cell>
        </row>
        <row r="1288">
          <cell r="A1288" t="str">
            <v>20003041861057</v>
          </cell>
          <cell r="B1288">
            <v>487290</v>
          </cell>
          <cell r="C1288" t="str">
            <v>20003041861057</v>
          </cell>
          <cell r="D1288">
            <v>44922.691759259258</v>
          </cell>
          <cell r="E1288" t="str">
            <v>CONECEL</v>
          </cell>
          <cell r="F1288" t="str">
            <v>DESPACHO</v>
          </cell>
          <cell r="G1288" t="str">
            <v>NORMAL</v>
          </cell>
          <cell r="H1288" t="str">
            <v xml:space="preserve">ADALJISA JECENIA BRIONES PAZMINO / </v>
          </cell>
          <cell r="I1288" t="str">
            <v>1309332482</v>
          </cell>
          <cell r="J1288" t="str">
            <v>COOP GRAN COLOMBIA CALLE OCEANIA CASA DE UN PISO COLOR NARANJA ENTRANDO POR UNA CANCHA DE FUTBOL A UNA CUADRA DE LA IGLESIA VIRGEN DEL HUAYCO, SANTO DOMINGO</v>
          </cell>
          <cell r="K1288" t="str">
            <v xml:space="preserve">994869930 /  </v>
          </cell>
          <cell r="M1288" t="str">
            <v>SANTO DOMINGO</v>
          </cell>
          <cell r="N1288" t="str">
            <v>SANTO DOMINGO DE LOS TSACHILAS</v>
          </cell>
          <cell r="O1288" t="str">
            <v>SANTO DOMINGO</v>
          </cell>
        </row>
        <row r="1289">
          <cell r="A1289" t="str">
            <v>20003041180769</v>
          </cell>
          <cell r="B1289">
            <v>487289</v>
          </cell>
          <cell r="C1289" t="str">
            <v>20003041180769</v>
          </cell>
          <cell r="D1289">
            <v>44922.691759259258</v>
          </cell>
          <cell r="E1289" t="str">
            <v>CONECEL</v>
          </cell>
          <cell r="F1289" t="str">
            <v>DESPACHO</v>
          </cell>
          <cell r="G1289" t="str">
            <v>NORMAL</v>
          </cell>
          <cell r="H1289" t="str">
            <v xml:space="preserve">NELSON RODRIGO LLANO HUILCA / </v>
          </cell>
          <cell r="I1289" t="str">
            <v>1709882151</v>
          </cell>
          <cell r="J1289" t="str">
            <v>COOP LOS VERGELES CALLE GONZANAMA FRENTE A LAS CANCHAS MULTIPLES CASA DE DOS PISOS COLOR GRIS, SANTO DOMINGO</v>
          </cell>
          <cell r="K1289" t="str">
            <v>959164262 /  995077318</v>
          </cell>
          <cell r="M1289" t="str">
            <v>SANTO DOMINGO</v>
          </cell>
          <cell r="N1289" t="str">
            <v>SANTO DOMINGO DE LOS TSACHILAS</v>
          </cell>
          <cell r="O1289" t="str">
            <v>SANTO DOMINGO</v>
          </cell>
        </row>
        <row r="1290">
          <cell r="A1290" t="str">
            <v>20003041884187</v>
          </cell>
          <cell r="B1290">
            <v>487288</v>
          </cell>
          <cell r="C1290" t="str">
            <v>20003041884187</v>
          </cell>
          <cell r="D1290">
            <v>44922.691759259258</v>
          </cell>
          <cell r="E1290" t="str">
            <v>CONECEL</v>
          </cell>
          <cell r="F1290" t="str">
            <v>DESPACHO</v>
          </cell>
          <cell r="G1290" t="str">
            <v>NORMAL</v>
          </cell>
          <cell r="H1290" t="str">
            <v xml:space="preserve">ALEX PATRICIO MONCAYO VOZMEDIANO / </v>
          </cell>
          <cell r="I1290" t="str">
            <v>1724200371</v>
          </cell>
          <cell r="J1290" t="str">
            <v>BARRIO LIBERTADOR/ BIBLIAN Y JUNIN CS 3P CL PORTON BLANCO Y CONCHO DE VINO FRENTE A ESCLA ROLDOS AGUILERA, SANTO DOMINGO</v>
          </cell>
          <cell r="K1290" t="str">
            <v>998902025 /  990820184</v>
          </cell>
          <cell r="L1290" t="str">
            <v/>
          </cell>
          <cell r="M1290" t="str">
            <v>SANTO DOMINGO</v>
          </cell>
          <cell r="N1290" t="str">
            <v>SANTO DOMINGO DE LOS TSACHILAS</v>
          </cell>
          <cell r="O1290" t="str">
            <v>SANTO DOMINGO</v>
          </cell>
        </row>
        <row r="1291">
          <cell r="A1291" t="str">
            <v>20003041870466</v>
          </cell>
          <cell r="B1291">
            <v>487287</v>
          </cell>
          <cell r="C1291" t="str">
            <v>20003041870466</v>
          </cell>
          <cell r="D1291">
            <v>44922.691759259258</v>
          </cell>
          <cell r="E1291" t="str">
            <v>CONECEL</v>
          </cell>
          <cell r="F1291" t="str">
            <v>DESPACHO</v>
          </cell>
          <cell r="G1291" t="str">
            <v>NORMAL</v>
          </cell>
          <cell r="H1291" t="str">
            <v>MARIA AUGUSTA CANO LEON / ADRIANA MACHADO</v>
          </cell>
          <cell r="I1291" t="str">
            <v>603125741</v>
          </cell>
          <cell r="J1291" t="str">
            <v>CALLE 12 DE OCTUBRE Y ENTRE ESPANA Y GARCIA MORENO BEIGE CON CAFE JUNTO A RESTAURANTE CIERRA BONITA, RIOBAMBA</v>
          </cell>
          <cell r="K1291" t="str">
            <v xml:space="preserve">992848673 /  </v>
          </cell>
          <cell r="M1291" t="str">
            <v>RIOBAMBA</v>
          </cell>
          <cell r="N1291" t="str">
            <v>CHIMBORAZO</v>
          </cell>
          <cell r="O1291" t="str">
            <v>RIOBAMBA</v>
          </cell>
        </row>
        <row r="1292">
          <cell r="A1292" t="str">
            <v>20003041866379</v>
          </cell>
          <cell r="B1292">
            <v>487286</v>
          </cell>
          <cell r="C1292" t="str">
            <v>20003041866379</v>
          </cell>
          <cell r="D1292">
            <v>44922.691759259258</v>
          </cell>
          <cell r="E1292" t="str">
            <v>CONECEL</v>
          </cell>
          <cell r="F1292" t="str">
            <v>DESPACHO</v>
          </cell>
          <cell r="G1292" t="str">
            <v>NORMAL</v>
          </cell>
          <cell r="H1292" t="str">
            <v xml:space="preserve">MARIA ESTHELA VERGARA NINABANDA / </v>
          </cell>
          <cell r="I1292" t="str">
            <v>601187750</v>
          </cell>
          <cell r="J1292" t="str">
            <v>LA JOYA CALLE OLMEDO ENTRE ALVARADO Y SEBASTIAN DE BENALCAZAR RCASA DE 2 PISOS COLOR PLOMO FRENTE AL EDIFICIO DE 3 PISOS COLOR ROJO CON TAXO, RIOBAMBA</v>
          </cell>
          <cell r="K1292" t="str">
            <v>995823063 /  32948128</v>
          </cell>
          <cell r="L1292" t="str">
            <v/>
          </cell>
          <cell r="M1292" t="str">
            <v>RIOBAMBA</v>
          </cell>
          <cell r="N1292" t="str">
            <v>CHIMBORAZO</v>
          </cell>
          <cell r="O1292" t="str">
            <v>RIOBAMBA</v>
          </cell>
        </row>
        <row r="1293">
          <cell r="A1293" t="str">
            <v>20003041877157</v>
          </cell>
          <cell r="B1293">
            <v>487285</v>
          </cell>
          <cell r="C1293" t="str">
            <v>20003041877157</v>
          </cell>
          <cell r="D1293">
            <v>44922.691759259258</v>
          </cell>
          <cell r="E1293" t="str">
            <v>CONECEL</v>
          </cell>
          <cell r="F1293" t="str">
            <v>DESPACHO</v>
          </cell>
          <cell r="G1293" t="str">
            <v>NORMAL</v>
          </cell>
          <cell r="H1293" t="str">
            <v xml:space="preserve">MILTON PATRICIO CATOTA TULCANAZA / </v>
          </cell>
          <cell r="I1293" t="str">
            <v>1003418520</v>
          </cell>
          <cell r="J1293" t="str">
            <v>CDLA MUNICIPAL HERNAN GONZALES DE SAAD Y MARCO TULIO IDROVO LOCAL COMIDA DE MASCOTAS 1P ESQUINERA REF MEDIA CUADRA DE CABANAS EL ENSUENO, IBARRA</v>
          </cell>
          <cell r="K1293" t="str">
            <v>963469990 /  993249656</v>
          </cell>
          <cell r="L1293" t="str">
            <v/>
          </cell>
          <cell r="M1293" t="str">
            <v>IBARRA</v>
          </cell>
          <cell r="N1293" t="str">
            <v>IMBABURA</v>
          </cell>
          <cell r="O1293" t="str">
            <v>IBARRA</v>
          </cell>
        </row>
        <row r="1294">
          <cell r="A1294" t="str">
            <v>20003040989694</v>
          </cell>
          <cell r="B1294">
            <v>487284</v>
          </cell>
          <cell r="C1294" t="str">
            <v>20003040989694</v>
          </cell>
          <cell r="D1294">
            <v>44922.691759259258</v>
          </cell>
          <cell r="E1294" t="str">
            <v>CONECEL</v>
          </cell>
          <cell r="F1294" t="str">
            <v>DESPACHO</v>
          </cell>
          <cell r="G1294" t="str">
            <v>NORMAL</v>
          </cell>
          <cell r="H1294" t="str">
            <v xml:space="preserve">VALERIA SILVANA RIOFRIO ORDONEZ / </v>
          </cell>
          <cell r="I1294" t="str">
            <v>1104780950</v>
          </cell>
          <cell r="J1294" t="str">
            <v>BARRIO BORJA CHARITY Y MATURINI N350-51 2 PISOS COLOR CERRAMIENTO AMRILLO REF.ALADO 3 CUADRS ESCUELA MUNIPAL, LOJA</v>
          </cell>
          <cell r="K1294" t="str">
            <v>992567443 /  989729856</v>
          </cell>
          <cell r="L1294" t="str">
            <v/>
          </cell>
          <cell r="M1294" t="str">
            <v>LOJA</v>
          </cell>
          <cell r="N1294" t="str">
            <v>LOJA</v>
          </cell>
          <cell r="O1294" t="str">
            <v>LOJA</v>
          </cell>
        </row>
        <row r="1295">
          <cell r="A1295" t="str">
            <v>20003041885243</v>
          </cell>
          <cell r="B1295">
            <v>487283</v>
          </cell>
          <cell r="C1295" t="str">
            <v>20003041885243</v>
          </cell>
          <cell r="D1295">
            <v>44922.691759259258</v>
          </cell>
          <cell r="E1295" t="str">
            <v>CONECEL</v>
          </cell>
          <cell r="F1295" t="str">
            <v>DESPACHO</v>
          </cell>
          <cell r="G1295" t="str">
            <v>NORMAL</v>
          </cell>
          <cell r="H1295" t="str">
            <v xml:space="preserve">ROSA INES CHUNIR GUTAMA / </v>
          </cell>
          <cell r="I1295" t="str">
            <v>103078093</v>
          </cell>
          <cell r="J1295" t="str">
            <v>GRANCOLOMBIA Y MEGUEL VELEZ CASA 16-29 COLOR AMARILLA PUNTO DE REFERENCIA CASA PATRIMONIAL AMARILLA CON PUETAS VERDE, CUENCA</v>
          </cell>
          <cell r="K1295" t="str">
            <v xml:space="preserve">963265005 /  </v>
          </cell>
          <cell r="M1295" t="str">
            <v>CUENCA</v>
          </cell>
          <cell r="N1295" t="str">
            <v>AZUAY</v>
          </cell>
          <cell r="O1295" t="str">
            <v>CUENCA</v>
          </cell>
        </row>
        <row r="1296">
          <cell r="A1296" t="str">
            <v>20003041376626</v>
          </cell>
          <cell r="B1296">
            <v>487282</v>
          </cell>
          <cell r="C1296" t="str">
            <v>20003041376626</v>
          </cell>
          <cell r="D1296">
            <v>44922.691759259258</v>
          </cell>
          <cell r="E1296" t="str">
            <v>CONECEL</v>
          </cell>
          <cell r="F1296" t="str">
            <v>DESPACHO</v>
          </cell>
          <cell r="G1296" t="str">
            <v>NORMAL</v>
          </cell>
          <cell r="H1296" t="str">
            <v>RIOFRIO ORDONEZ MERCEDES HERNESTINA / VALERIA SILVANA RIOFRIO ORDONEZ</v>
          </cell>
          <cell r="I1296" t="str">
            <v>1102739347</v>
          </cell>
          <cell r="J1296" t="str">
            <v>BARRIO BORJA CHARAPI Y MATURINI N35-051 CASA DE DOS PISOS COLOR AMARILLO A 2 CUADRAS DE LA ESCUELA MUNICIPAL, LOJA</v>
          </cell>
          <cell r="K1296" t="str">
            <v>963253429 /  988970713</v>
          </cell>
          <cell r="L1296" t="str">
            <v/>
          </cell>
          <cell r="M1296" t="str">
            <v>LOJA</v>
          </cell>
          <cell r="N1296" t="str">
            <v>LOJA</v>
          </cell>
          <cell r="O1296" t="str">
            <v>LOJA</v>
          </cell>
        </row>
        <row r="1297">
          <cell r="A1297" t="str">
            <v>20003040177208</v>
          </cell>
          <cell r="B1297">
            <v>487281</v>
          </cell>
          <cell r="C1297" t="str">
            <v>20003040177208</v>
          </cell>
          <cell r="D1297">
            <v>44922.691759259258</v>
          </cell>
          <cell r="E1297" t="str">
            <v>CONECEL</v>
          </cell>
          <cell r="F1297" t="str">
            <v>DESPACHO</v>
          </cell>
          <cell r="G1297" t="str">
            <v>NORMAL</v>
          </cell>
          <cell r="H1297" t="str">
            <v>HUGO DANIEL HERNANDEZ LOAIZA / HERNANDEZ LOAIZA YESSICA CAROLINA</v>
          </cell>
          <cell r="I1297" t="str">
            <v>1728728682</v>
          </cell>
          <cell r="J1297" t="str">
            <v>EN EL CONJUNTO SAN LUIS DE CALDERON N1-19 CALLE QUITUS Y 9 DE AGOSTO JUNTO AL PARQUE DE LA PAMPA, QUITO</v>
          </cell>
          <cell r="K1297" t="str">
            <v xml:space="preserve">999873852 /  </v>
          </cell>
          <cell r="M1297" t="str">
            <v>QUITO</v>
          </cell>
          <cell r="N1297" t="str">
            <v>PICHINCHA</v>
          </cell>
          <cell r="O1297" t="str">
            <v>QUITO</v>
          </cell>
        </row>
        <row r="1298">
          <cell r="A1298" t="str">
            <v>20003041879131</v>
          </cell>
          <cell r="B1298">
            <v>487280</v>
          </cell>
          <cell r="C1298" t="str">
            <v>20003041879131</v>
          </cell>
          <cell r="D1298">
            <v>44922.691759259258</v>
          </cell>
          <cell r="E1298" t="str">
            <v>CONECEL</v>
          </cell>
          <cell r="F1298" t="str">
            <v>DESPACHO</v>
          </cell>
          <cell r="G1298" t="str">
            <v>NORMAL</v>
          </cell>
          <cell r="H1298" t="str">
            <v xml:space="preserve">KERLLY JAILENE CENTENO ULLAGUARI / </v>
          </cell>
          <cell r="I1298" t="str">
            <v>706775475</v>
          </cell>
          <cell r="J1298" t="str">
            <v>BARRIO BUENOS AIRES CALLE PALMERA Y 25 DE JUNIO TRABAJA EN EL ESTADIO NUEVE DE MAYO REF.ALADO DEL COLEGIO NUEVE DE OCTUBRE FRENTE PARQUE CNT, MACHALA</v>
          </cell>
          <cell r="K1298" t="str">
            <v xml:space="preserve">995550950 /  </v>
          </cell>
          <cell r="M1298" t="str">
            <v>MACHALA</v>
          </cell>
          <cell r="N1298" t="str">
            <v>EL ORO</v>
          </cell>
          <cell r="O1298" t="str">
            <v>MACHALA</v>
          </cell>
        </row>
        <row r="1299">
          <cell r="A1299" t="str">
            <v>20003040979814</v>
          </cell>
          <cell r="B1299">
            <v>487279</v>
          </cell>
          <cell r="C1299" t="str">
            <v>20003040979814</v>
          </cell>
          <cell r="D1299">
            <v>44922.691759259258</v>
          </cell>
          <cell r="E1299" t="str">
            <v>CONECEL</v>
          </cell>
          <cell r="F1299" t="str">
            <v>DESPACHO</v>
          </cell>
          <cell r="G1299" t="str">
            <v>NORMAL</v>
          </cell>
          <cell r="H1299" t="str">
            <v xml:space="preserve">JUSTIN ALEXANDER SANTOS MERA / </v>
          </cell>
          <cell r="I1299" t="str">
            <v>1315721827</v>
          </cell>
          <cell r="J1299" t="str">
            <v>CALLE 7 AV. 24 CASA ESQ. 1 PLANTA COLOR AMARILLO CON NARANJA FRENTE CLINICA ZAMBRANO DIAG. CEVICHERIA EL DELFIN, MANTA</v>
          </cell>
          <cell r="K1299" t="str">
            <v>963152413 /  990012602</v>
          </cell>
          <cell r="M1299" t="str">
            <v>MANTA</v>
          </cell>
          <cell r="N1299" t="str">
            <v>MANABI</v>
          </cell>
          <cell r="O1299" t="str">
            <v>MANTA</v>
          </cell>
        </row>
        <row r="1300">
          <cell r="A1300" t="str">
            <v>20003041388664</v>
          </cell>
          <cell r="B1300">
            <v>487278</v>
          </cell>
          <cell r="C1300" t="str">
            <v>20003041388664</v>
          </cell>
          <cell r="D1300">
            <v>44922.691759259258</v>
          </cell>
          <cell r="E1300" t="str">
            <v>CONECEL</v>
          </cell>
          <cell r="F1300" t="str">
            <v>DESPACHO</v>
          </cell>
          <cell r="G1300" t="str">
            <v>NORMAL</v>
          </cell>
          <cell r="H1300" t="str">
            <v xml:space="preserve">JOSE IGNACIO DIAS JUMBO / </v>
          </cell>
          <cell r="I1300" t="str">
            <v>1104201908</v>
          </cell>
          <cell r="J1300" t="str">
            <v>CLLE COSTA RICA Y CLLE MEXICO 8071 CASA 1P CL CREMA/REF:A 2CDR DE CHIFA DRAGON ROJO, LOJA</v>
          </cell>
          <cell r="K1300" t="str">
            <v xml:space="preserve">962907930 /  </v>
          </cell>
          <cell r="L1300" t="str">
            <v/>
          </cell>
          <cell r="M1300" t="str">
            <v>LOJA</v>
          </cell>
          <cell r="N1300" t="str">
            <v>LOJA</v>
          </cell>
          <cell r="O1300" t="str">
            <v>LOJA</v>
          </cell>
        </row>
        <row r="1301">
          <cell r="A1301" t="str">
            <v>20003041875142</v>
          </cell>
          <cell r="B1301">
            <v>487277</v>
          </cell>
          <cell r="C1301" t="str">
            <v>20003041875142</v>
          </cell>
          <cell r="D1301">
            <v>44922.691759259258</v>
          </cell>
          <cell r="E1301" t="str">
            <v>CONECEL</v>
          </cell>
          <cell r="F1301" t="str">
            <v>DESPACHO</v>
          </cell>
          <cell r="G1301" t="str">
            <v>NORMAL</v>
          </cell>
          <cell r="H1301" t="str">
            <v xml:space="preserve">JOSE LUIS YUNGAN ZAMBRANO / </v>
          </cell>
          <cell r="I1301" t="str">
            <v>603258682</v>
          </cell>
          <cell r="J1301" t="str">
            <v>SECTOR MACAJI AV.9 DE OCTUBRE Y DUCHISELA /TRBO MINISTERIO DE AGRICULTURA Y GANADERIA JUNTO A RESINTO FERIAL, RIOBAMBA</v>
          </cell>
          <cell r="K1301" t="str">
            <v xml:space="preserve">999069669 /  </v>
          </cell>
          <cell r="L1301" t="str">
            <v/>
          </cell>
          <cell r="M1301" t="str">
            <v>RIOBAMBA</v>
          </cell>
          <cell r="N1301" t="str">
            <v>CHIMBORAZO</v>
          </cell>
          <cell r="O1301" t="str">
            <v>RIOBAMBA</v>
          </cell>
        </row>
        <row r="1302">
          <cell r="A1302" t="str">
            <v>20003024472666_1</v>
          </cell>
          <cell r="B1302">
            <v>487276</v>
          </cell>
          <cell r="C1302" t="str">
            <v>20003024472666_1</v>
          </cell>
          <cell r="D1302">
            <v>44922.691759259258</v>
          </cell>
          <cell r="E1302" t="str">
            <v>CONECEL</v>
          </cell>
          <cell r="F1302" t="str">
            <v>DESPACHO</v>
          </cell>
          <cell r="G1302" t="str">
            <v>NORMAL</v>
          </cell>
          <cell r="H1302" t="str">
            <v xml:space="preserve">SARAHI ELIZABETH TAIPE CAGUANO / </v>
          </cell>
          <cell r="I1302" t="str">
            <v>550427603</v>
          </cell>
          <cell r="J1302" t="str">
            <v>CLL ROOSEVELT Y MANUELITA SAENZ/CS BLANCA Y VERDE CS CON LAVADORA/A MEDIA CUADRA DEL PATRONATO MUNICIPAL, LATACUNGA</v>
          </cell>
          <cell r="K1302" t="str">
            <v xml:space="preserve">983781471 /  </v>
          </cell>
          <cell r="L1302" t="str">
            <v/>
          </cell>
          <cell r="M1302" t="str">
            <v>LATACUNGA</v>
          </cell>
          <cell r="N1302" t="str">
            <v>COTOPAXI</v>
          </cell>
          <cell r="O1302" t="str">
            <v>LATACUNGA</v>
          </cell>
        </row>
        <row r="1303">
          <cell r="A1303" t="str">
            <v>20003041309256</v>
          </cell>
          <cell r="B1303">
            <v>487275</v>
          </cell>
          <cell r="C1303" t="str">
            <v>20003041309256</v>
          </cell>
          <cell r="D1303">
            <v>44922.691759259258</v>
          </cell>
          <cell r="E1303" t="str">
            <v>CONECEL</v>
          </cell>
          <cell r="F1303" t="str">
            <v>DESPACHO</v>
          </cell>
          <cell r="G1303" t="str">
            <v>NORMAL</v>
          </cell>
          <cell r="H1303" t="str">
            <v xml:space="preserve">CECILIA LEONOR IZQUIERDO GALARZA / </v>
          </cell>
          <cell r="I1303" t="str">
            <v>102072451</v>
          </cell>
          <cell r="J1303" t="str">
            <v>BARRIO HEROES DE PAQUISHA CALLE GUSTAVO ORCED Y OE6 MZ 28 LOTE 405 A UNA CUADRA DE ARIZDENT FRENTE A LUBRICANTES NINO JOEL, QUITO</v>
          </cell>
          <cell r="K1303" t="str">
            <v>999090806 /  992407507</v>
          </cell>
          <cell r="L1303" t="str">
            <v/>
          </cell>
          <cell r="M1303" t="str">
            <v>QUITO</v>
          </cell>
          <cell r="N1303" t="str">
            <v>PICHINCHA</v>
          </cell>
          <cell r="O1303" t="str">
            <v>QUITO</v>
          </cell>
        </row>
        <row r="1304">
          <cell r="A1304" t="str">
            <v>20003041380586</v>
          </cell>
          <cell r="B1304">
            <v>487274</v>
          </cell>
          <cell r="C1304" t="str">
            <v>20003041380586</v>
          </cell>
          <cell r="D1304">
            <v>44922.691759259258</v>
          </cell>
          <cell r="E1304" t="str">
            <v>CONECEL</v>
          </cell>
          <cell r="F1304" t="str">
            <v>DESPACHO</v>
          </cell>
          <cell r="G1304" t="str">
            <v>NORMAL</v>
          </cell>
          <cell r="H1304" t="str">
            <v xml:space="preserve">MYRIAM CATALINA ARAUJO FLORES / </v>
          </cell>
          <cell r="I1304" t="str">
            <v>1704588431</v>
          </cell>
          <cell r="J1304" t="str">
            <v>CALLE EL INCA Y 6 DE DICIEMBRE EN EL CONJUNTO MULTIFAMILIAR DEL INCA DPTO 503 JUNTO AL BANCO DEL PACIFICO, QUITO</v>
          </cell>
          <cell r="K1304" t="str">
            <v xml:space="preserve">984762017 /  </v>
          </cell>
          <cell r="M1304" t="str">
            <v>QUITO</v>
          </cell>
          <cell r="N1304" t="str">
            <v>PICHINCHA</v>
          </cell>
          <cell r="O1304" t="str">
            <v>QUITO</v>
          </cell>
        </row>
        <row r="1305">
          <cell r="A1305" t="str">
            <v>20003041399045</v>
          </cell>
          <cell r="B1305">
            <v>487273</v>
          </cell>
          <cell r="C1305" t="str">
            <v>20003041399045</v>
          </cell>
          <cell r="D1305">
            <v>44922.691759259258</v>
          </cell>
          <cell r="E1305" t="str">
            <v>CONECEL</v>
          </cell>
          <cell r="F1305" t="str">
            <v>DESPACHO</v>
          </cell>
          <cell r="G1305" t="str">
            <v>NORMAL</v>
          </cell>
          <cell r="H1305" t="str">
            <v xml:space="preserve">JORGE DELGADO / </v>
          </cell>
          <cell r="I1305" t="str">
            <v>1707196398</v>
          </cell>
          <cell r="J1305" t="str">
            <v>AV ILALO N100 Y ALBERTO ACOSTA CASA CON CERRAMIENTO COLOR LADRILLO EN EL SECTOR DE LABOCATOMA, QUITO</v>
          </cell>
          <cell r="K1305" t="str">
            <v xml:space="preserve">987481113 /  </v>
          </cell>
          <cell r="L1305" t="str">
            <v/>
          </cell>
          <cell r="M1305" t="str">
            <v>QUITO</v>
          </cell>
          <cell r="N1305" t="str">
            <v>PICHINCHA</v>
          </cell>
          <cell r="O1305" t="str">
            <v>QUITO</v>
          </cell>
        </row>
        <row r="1306">
          <cell r="A1306" t="str">
            <v>20003035510546</v>
          </cell>
          <cell r="B1306">
            <v>487272</v>
          </cell>
          <cell r="C1306" t="str">
            <v>20003035510546</v>
          </cell>
          <cell r="D1306">
            <v>44922.691759259258</v>
          </cell>
          <cell r="E1306" t="str">
            <v>CONECEL</v>
          </cell>
          <cell r="F1306" t="str">
            <v>DESPACHO</v>
          </cell>
          <cell r="G1306" t="str">
            <v>NORMAL</v>
          </cell>
          <cell r="H1306" t="str">
            <v xml:space="preserve">JHONATAN MUNOZ GUZMAN / </v>
          </cell>
          <cell r="I1306" t="str">
            <v>965394760</v>
          </cell>
          <cell r="J1306" t="str">
            <v>VIA LA PRIMAVERA Y CALLE E 25 CASA 528 VERDE A CIEN METROS DE LA ESTACION DE SERVICIOS ARAUJO - PETRORIOS A DOS CUADRAS DE LA LAVADORA SAN CARLOS, MACHALA</v>
          </cell>
          <cell r="K1306" t="str">
            <v xml:space="preserve">979330833 /  </v>
          </cell>
          <cell r="L1306" t="str">
            <v/>
          </cell>
          <cell r="M1306" t="str">
            <v>MACHALA</v>
          </cell>
          <cell r="N1306" t="str">
            <v>EL ORO</v>
          </cell>
          <cell r="O1306" t="str">
            <v>MACHALA</v>
          </cell>
        </row>
        <row r="1307">
          <cell r="A1307" t="str">
            <v>20003035514642</v>
          </cell>
          <cell r="B1307">
            <v>487271</v>
          </cell>
          <cell r="C1307" t="str">
            <v>20003035514642</v>
          </cell>
          <cell r="D1307">
            <v>44922.691759259258</v>
          </cell>
          <cell r="E1307" t="str">
            <v>CONECEL</v>
          </cell>
          <cell r="F1307" t="str">
            <v>DESPACHO</v>
          </cell>
          <cell r="G1307" t="str">
            <v>NORMAL</v>
          </cell>
          <cell r="H1307" t="str">
            <v xml:space="preserve">JHONATAN MUNOZ GUZMAN / </v>
          </cell>
          <cell r="I1307" t="str">
            <v>965394760</v>
          </cell>
          <cell r="J1307" t="str">
            <v>VIA LA PRIMAVERA Y CALLE E 25 CASA 528 VERDE A CIEN METROS DE LA ESTACION DE SERVICIOS ARAUJO - PETRORIOS A DOS CUADRAS DE LA LAVADORA SAN CARLOS, MACHALA</v>
          </cell>
          <cell r="K1307" t="str">
            <v>979330833 /  958891817</v>
          </cell>
          <cell r="L1307" t="str">
            <v/>
          </cell>
          <cell r="M1307" t="str">
            <v>MACHALA</v>
          </cell>
          <cell r="N1307" t="str">
            <v>EL ORO</v>
          </cell>
          <cell r="O1307" t="str">
            <v>MACHALA</v>
          </cell>
        </row>
        <row r="1308">
          <cell r="A1308" t="str">
            <v>20003035994540</v>
          </cell>
          <cell r="B1308">
            <v>487270</v>
          </cell>
          <cell r="C1308" t="str">
            <v>20003035994540</v>
          </cell>
          <cell r="D1308">
            <v>44922.691759259258</v>
          </cell>
          <cell r="E1308" t="str">
            <v>CONECEL</v>
          </cell>
          <cell r="F1308" t="str">
            <v>DESPACHO</v>
          </cell>
          <cell r="G1308" t="str">
            <v>NORMAL</v>
          </cell>
          <cell r="H1308" t="str">
            <v xml:space="preserve">LAURO DAMIAN JARA ARIAS / </v>
          </cell>
          <cell r="I1308" t="str">
            <v>105927081</v>
          </cell>
          <cell r="J1308" t="str">
            <v>SACERDOTE GONZALO VASQUEZ Y Y SACERDOTE ISACC CHICO /EN LA AGROPECUARIO EL LAUREL, CUENCA</v>
          </cell>
          <cell r="K1308" t="str">
            <v>984078406 /  967532739</v>
          </cell>
          <cell r="L1308" t="str">
            <v/>
          </cell>
          <cell r="M1308" t="str">
            <v>CUENCA</v>
          </cell>
          <cell r="N1308" t="str">
            <v>AZUAY</v>
          </cell>
          <cell r="O1308" t="str">
            <v>CUENCA</v>
          </cell>
        </row>
        <row r="1309">
          <cell r="A1309" t="str">
            <v>20003041302290</v>
          </cell>
          <cell r="B1309">
            <v>487269</v>
          </cell>
          <cell r="C1309" t="str">
            <v>20003041302290</v>
          </cell>
          <cell r="D1309">
            <v>44922.691759259258</v>
          </cell>
          <cell r="E1309" t="str">
            <v>CONECEL</v>
          </cell>
          <cell r="F1309" t="str">
            <v>DESPACHO</v>
          </cell>
          <cell r="G1309" t="str">
            <v>NORMAL</v>
          </cell>
          <cell r="H1309" t="str">
            <v xml:space="preserve">YSAAC SEBASTIAN REYES MARISCAL / </v>
          </cell>
          <cell r="I1309" t="str">
            <v>956090286</v>
          </cell>
          <cell r="J1309" t="str">
            <v>CDLA JARDINES DEL SALADO MZ 223 VLL 15 CASA DE 3 PISOS COLOR BEIGE DIAGONAL A LAS PARRILLADAS DE QUIMIS, GUAYAQUIL</v>
          </cell>
          <cell r="K1309" t="str">
            <v>969701247 /  991210656</v>
          </cell>
          <cell r="M1309" t="str">
            <v>GUAYAQUIL</v>
          </cell>
          <cell r="N1309" t="str">
            <v>GUAYAS</v>
          </cell>
          <cell r="O1309" t="str">
            <v>GUAYAQUIL</v>
          </cell>
        </row>
        <row r="1310">
          <cell r="A1310" t="str">
            <v>20003041175269</v>
          </cell>
          <cell r="B1310">
            <v>487268</v>
          </cell>
          <cell r="C1310" t="str">
            <v>20003041175269</v>
          </cell>
          <cell r="D1310">
            <v>44922.691759259258</v>
          </cell>
          <cell r="E1310" t="str">
            <v>CONECEL</v>
          </cell>
          <cell r="F1310" t="str">
            <v>DESPACHO</v>
          </cell>
          <cell r="G1310" t="str">
            <v>NORMAL</v>
          </cell>
          <cell r="H1310" t="str">
            <v xml:space="preserve">ARIEL ALEXANDER PEREZ YANEZ / </v>
          </cell>
          <cell r="I1310" t="str">
            <v>1751532787</v>
          </cell>
          <cell r="J1310" t="str">
            <v>AV OSWALDO GUAYASAMIN Y GONZALO DIAZ DE PINELA EN LA CASA DE COLOR LADRILLO FRENTE AL MERCADO DE TUMBACO JUNTO A LA COOP YET, QUITO</v>
          </cell>
          <cell r="K1310" t="str">
            <v>960493526 /  939815880</v>
          </cell>
          <cell r="L1310" t="str">
            <v/>
          </cell>
          <cell r="M1310" t="str">
            <v>QUITO</v>
          </cell>
          <cell r="N1310" t="str">
            <v>PICHINCHA</v>
          </cell>
          <cell r="O1310" t="str">
            <v>QUITO</v>
          </cell>
        </row>
        <row r="1311">
          <cell r="A1311" t="str">
            <v>20003040231325</v>
          </cell>
          <cell r="B1311">
            <v>487267</v>
          </cell>
          <cell r="C1311" t="str">
            <v>20003040231325</v>
          </cell>
          <cell r="D1311">
            <v>44922.691759259258</v>
          </cell>
          <cell r="E1311" t="str">
            <v>CONECEL</v>
          </cell>
          <cell r="F1311" t="str">
            <v>DESPACHO</v>
          </cell>
          <cell r="G1311" t="str">
            <v>NORMAL</v>
          </cell>
          <cell r="H1311" t="str">
            <v xml:space="preserve">JOSELYN AILEEN SANCHEZ ORTEGA / </v>
          </cell>
          <cell r="I1311" t="str">
            <v>1804188348</v>
          </cell>
          <cell r="J1311" t="str">
            <v>SECTOR DE LA ALAMEDA CALLE LOS RIOS Y ANTONIO ELIZALDE CASA DE DOS PISOS COLOR BLANCO CASA S78-400 DIAGONAL A LA CRUZ ROJA Y AL RESTAURANTE EL SABOR, QUITO</v>
          </cell>
          <cell r="K1311" t="str">
            <v>998114895 /  960446528</v>
          </cell>
          <cell r="M1311" t="str">
            <v>QUITO</v>
          </cell>
          <cell r="N1311" t="str">
            <v>PICHINCHA</v>
          </cell>
          <cell r="O1311" t="str">
            <v>QUITO</v>
          </cell>
        </row>
        <row r="1312">
          <cell r="A1312" t="str">
            <v>20003041246643</v>
          </cell>
          <cell r="B1312">
            <v>487266</v>
          </cell>
          <cell r="C1312" t="str">
            <v>20003041246643</v>
          </cell>
          <cell r="D1312">
            <v>44922.691759259258</v>
          </cell>
          <cell r="E1312" t="str">
            <v>CONECEL</v>
          </cell>
          <cell r="F1312" t="str">
            <v>DESPACHO</v>
          </cell>
          <cell r="G1312" t="str">
            <v>NORMAL</v>
          </cell>
          <cell r="H1312" t="str">
            <v xml:space="preserve">JOSUE ISMAEL BENITEZ TUQUERES / </v>
          </cell>
          <cell r="I1312" t="str">
            <v>1004664320</v>
          </cell>
          <cell r="J1312" t="str">
            <v>LOS CEIBOS CALLES RIO QUININDE Y RIO ORINOCO CASA 37 2P TECHO TEJA BLANCA ESQUINERA A LADO TIENDA DE ROPA, IBARRA</v>
          </cell>
          <cell r="K1312" t="str">
            <v xml:space="preserve">968385029 /  </v>
          </cell>
          <cell r="L1312" t="str">
            <v/>
          </cell>
          <cell r="M1312" t="str">
            <v>IBARRA</v>
          </cell>
          <cell r="N1312" t="str">
            <v>IMBABURA</v>
          </cell>
          <cell r="O1312" t="str">
            <v>IBARRA</v>
          </cell>
        </row>
        <row r="1313">
          <cell r="A1313" t="str">
            <v>20003041321659</v>
          </cell>
          <cell r="B1313">
            <v>487297</v>
          </cell>
          <cell r="C1313" t="str">
            <v>20003041321659</v>
          </cell>
          <cell r="D1313">
            <v>44922.691759259258</v>
          </cell>
          <cell r="E1313" t="str">
            <v>CONECEL</v>
          </cell>
          <cell r="F1313" t="str">
            <v>DESPACHO</v>
          </cell>
          <cell r="G1313" t="str">
            <v>NORMAL</v>
          </cell>
          <cell r="H1313" t="str">
            <v xml:space="preserve">CARLOS ANDRES VERA GARCIA / </v>
          </cell>
          <cell r="I1313" t="str">
            <v>1718409095</v>
          </cell>
          <cell r="J1313" t="str">
            <v>CALLE LAS LOMAS Y PASAJE A LOTE 32 FRENTE AL CJT LA CAMPINA CASA 2 PISOS CLR BLANCA JUNTO A UNA TIENDA, QUITO</v>
          </cell>
          <cell r="K1313" t="str">
            <v xml:space="preserve">967680530 /  </v>
          </cell>
          <cell r="L1313" t="str">
            <v/>
          </cell>
          <cell r="M1313" t="str">
            <v>QUITO</v>
          </cell>
          <cell r="N1313" t="str">
            <v>PICHINCHA</v>
          </cell>
          <cell r="O1313" t="str">
            <v>QUITO</v>
          </cell>
        </row>
        <row r="1314">
          <cell r="A1314" t="str">
            <v>20003040236565</v>
          </cell>
          <cell r="B1314">
            <v>487265</v>
          </cell>
          <cell r="C1314" t="str">
            <v>20003040236565</v>
          </cell>
          <cell r="D1314">
            <v>44922.691759259258</v>
          </cell>
          <cell r="E1314" t="str">
            <v>CONECEL</v>
          </cell>
          <cell r="F1314" t="str">
            <v>DESPACHO</v>
          </cell>
          <cell r="G1314" t="str">
            <v>NORMAL</v>
          </cell>
          <cell r="H1314" t="str">
            <v xml:space="preserve">DIEGO FRANCISCO ROJAS LOPEZ / </v>
          </cell>
          <cell r="I1314" t="str">
            <v>1723285456</v>
          </cell>
          <cell r="J1314" t="str">
            <v>CALLE SAN GREGORIO Y VERSALLES A UNA CUADRA DE LA UNIVERSIDAD CENTRAL FRENTE AL CENTRO COMERCIAL QUITUS CASA DE 3 PISOS COLOR NARANJA, QUITO</v>
          </cell>
          <cell r="K1314" t="str">
            <v xml:space="preserve">960602551 /  </v>
          </cell>
          <cell r="L1314" t="str">
            <v/>
          </cell>
          <cell r="M1314" t="str">
            <v>QUITO</v>
          </cell>
          <cell r="N1314" t="str">
            <v>PICHINCHA</v>
          </cell>
          <cell r="O1314" t="str">
            <v>QUITO</v>
          </cell>
        </row>
        <row r="1315">
          <cell r="A1315" t="str">
            <v>20003040229105</v>
          </cell>
          <cell r="B1315">
            <v>487296</v>
          </cell>
          <cell r="C1315" t="str">
            <v>20003040229105</v>
          </cell>
          <cell r="D1315">
            <v>44922.691759259258</v>
          </cell>
          <cell r="E1315" t="str">
            <v>CONECEL</v>
          </cell>
          <cell r="F1315" t="str">
            <v>DESPACHO</v>
          </cell>
          <cell r="G1315" t="str">
            <v>NORMAL</v>
          </cell>
          <cell r="H1315" t="str">
            <v xml:space="preserve">ALEXANDRA ELIZABETH SARANGO LLUMIQUINGA / </v>
          </cell>
          <cell r="I1315" t="str">
            <v>1718726621</v>
          </cell>
          <cell r="J1315" t="str">
            <v>FELIPE VITERI Y CESAR ENDARA A LADO CENTRO DE COMERCIO DEL COMITE DEL PUEBLO CASA DE COLOR BLANCO, QUITO</v>
          </cell>
          <cell r="K1315" t="str">
            <v>983488807 /  982722702</v>
          </cell>
          <cell r="M1315" t="str">
            <v>QUITO</v>
          </cell>
          <cell r="N1315" t="str">
            <v>PICHINCHA</v>
          </cell>
          <cell r="O1315" t="str">
            <v>QUITO</v>
          </cell>
        </row>
        <row r="1316">
          <cell r="A1316" t="str">
            <v>20003041388028</v>
          </cell>
          <cell r="B1316">
            <v>487264</v>
          </cell>
          <cell r="C1316" t="str">
            <v>20003041388028</v>
          </cell>
          <cell r="D1316">
            <v>44922.691759259258</v>
          </cell>
          <cell r="E1316" t="str">
            <v>CONECEL</v>
          </cell>
          <cell r="F1316" t="str">
            <v>DESPACHO</v>
          </cell>
          <cell r="G1316" t="str">
            <v>NORMAL</v>
          </cell>
          <cell r="H1316" t="str">
            <v xml:space="preserve">CARLOS DANIEL CORDOVA CUNALATA / </v>
          </cell>
          <cell r="I1316" t="str">
            <v>1750062000</v>
          </cell>
          <cell r="J1316" t="str">
            <v>CALLE OSWALDO GUAYASAMIN Y MONTALVO EN LA ADMINISTRACION ZONAL DE TUMBACO FRENTE AL SERVIPAGOS, QUITO</v>
          </cell>
          <cell r="K1316" t="str">
            <v xml:space="preserve">998049714 /  </v>
          </cell>
          <cell r="L1316" t="str">
            <v/>
          </cell>
          <cell r="M1316" t="str">
            <v>QUITO</v>
          </cell>
          <cell r="N1316" t="str">
            <v>PICHINCHA</v>
          </cell>
          <cell r="O1316" t="str">
            <v>QUITO</v>
          </cell>
        </row>
        <row r="1317">
          <cell r="A1317" t="str">
            <v>20003041858328_1</v>
          </cell>
          <cell r="B1317">
            <v>487295</v>
          </cell>
          <cell r="C1317" t="str">
            <v>20003041858328_1</v>
          </cell>
          <cell r="D1317">
            <v>44922.691759259258</v>
          </cell>
          <cell r="E1317" t="str">
            <v>CONECEL</v>
          </cell>
          <cell r="F1317" t="str">
            <v>DESPACHO</v>
          </cell>
          <cell r="G1317" t="str">
            <v>NORMAL</v>
          </cell>
          <cell r="H1317" t="str">
            <v xml:space="preserve">LUIS EDUARDO FLORES DIAZ / </v>
          </cell>
          <cell r="I1317" t="str">
            <v>1702917442</v>
          </cell>
          <cell r="J1317" t="str">
            <v>AV SIMON BOLIVAR Y 24 DE MAYO S3276 CS 3PISOS CL TOMATE REF DIAGONAL HOSTERIA EL CANO, QUITO</v>
          </cell>
          <cell r="K1317" t="str">
            <v xml:space="preserve">969299439 /  </v>
          </cell>
          <cell r="L1317" t="str">
            <v/>
          </cell>
          <cell r="M1317" t="str">
            <v>QUITO</v>
          </cell>
          <cell r="N1317" t="str">
            <v>PICHINCHA</v>
          </cell>
          <cell r="O1317" t="str">
            <v>QUITO</v>
          </cell>
        </row>
        <row r="1318">
          <cell r="A1318" t="str">
            <v>20003041376425</v>
          </cell>
          <cell r="B1318">
            <v>487263</v>
          </cell>
          <cell r="C1318" t="str">
            <v>20003041376425</v>
          </cell>
          <cell r="D1318">
            <v>44922.691759259258</v>
          </cell>
          <cell r="E1318" t="str">
            <v>CONECEL</v>
          </cell>
          <cell r="F1318" t="str">
            <v>DESPACHO</v>
          </cell>
          <cell r="G1318" t="str">
            <v>NORMAL</v>
          </cell>
          <cell r="H1318" t="str">
            <v xml:space="preserve">EDISON FERNANDO MUYOLEMA QUISI / </v>
          </cell>
          <cell r="I1318" t="str">
            <v>604657924</v>
          </cell>
          <cell r="J1318" t="str">
            <v>AV ALFONSO CHAVEZ Y VIA PENIPE-BANOS KM 2 ENTRANDO A LA GASOLINERA EL ALTAR 1 PISO COLOR GRIS REF JUSTO ALFRENTE DE LA GASOLINERA, RIOBAMBA</v>
          </cell>
          <cell r="K1318" t="str">
            <v xml:space="preserve">995241182 /  </v>
          </cell>
          <cell r="M1318" t="str">
            <v>RIOBAMBA</v>
          </cell>
          <cell r="N1318" t="str">
            <v>CHIMBORAZO</v>
          </cell>
          <cell r="O1318" t="str">
            <v>RIOBAMBA</v>
          </cell>
        </row>
        <row r="1319">
          <cell r="A1319" t="str">
            <v>20003041880343</v>
          </cell>
          <cell r="B1319">
            <v>487294</v>
          </cell>
          <cell r="C1319" t="str">
            <v>20003041880343</v>
          </cell>
          <cell r="D1319">
            <v>44922.691759259258</v>
          </cell>
          <cell r="E1319" t="str">
            <v>CONECEL</v>
          </cell>
          <cell r="F1319" t="str">
            <v>DESPACHO</v>
          </cell>
          <cell r="G1319" t="str">
            <v>NORMAL</v>
          </cell>
          <cell r="H1319" t="str">
            <v xml:space="preserve">MARCO VINICIO BECERRA TIPAN / </v>
          </cell>
          <cell r="I1319" t="str">
            <v>1718259573</v>
          </cell>
          <cell r="J1319" t="str">
            <v>CALLE URCESINO BAQUERO URBANIZACION SHALOM CONJUNTO PRIVADO PASANDO LAS FLORICALES DE BELLAFLOR Y FLO MUNDO, QUITO</v>
          </cell>
          <cell r="K1319" t="str">
            <v xml:space="preserve">995050869 /  </v>
          </cell>
          <cell r="L1319" t="str">
            <v/>
          </cell>
          <cell r="M1319" t="str">
            <v>QUITO</v>
          </cell>
          <cell r="N1319" t="str">
            <v>PICHINCHA</v>
          </cell>
          <cell r="O1319" t="str">
            <v>QUITO</v>
          </cell>
        </row>
        <row r="1320">
          <cell r="A1320" t="str">
            <v>20003041886168</v>
          </cell>
          <cell r="B1320">
            <v>487293</v>
          </cell>
          <cell r="C1320" t="str">
            <v>20003041886168</v>
          </cell>
          <cell r="D1320">
            <v>44922.691759259258</v>
          </cell>
          <cell r="E1320" t="str">
            <v>CONECEL</v>
          </cell>
          <cell r="F1320" t="str">
            <v>DESPACHO</v>
          </cell>
          <cell r="G1320" t="str">
            <v>NORMAL</v>
          </cell>
          <cell r="H1320" t="str">
            <v xml:space="preserve">STEVEN ALEXANDER QUIJIA JUINA / </v>
          </cell>
          <cell r="I1320" t="str">
            <v>1754056073</v>
          </cell>
          <cell r="J1320" t="str">
            <v>CALLES ATAHUALPA Y 19 DE DICIEMBRE 2 DOS PISOS CORAL REF ARRIBA DEL ESTADIO DE NAYON, QUITO</v>
          </cell>
          <cell r="K1320" t="str">
            <v xml:space="preserve">992975026 /  </v>
          </cell>
          <cell r="M1320" t="str">
            <v>QUITO</v>
          </cell>
          <cell r="N1320" t="str">
            <v>PICHINCHA</v>
          </cell>
          <cell r="O1320" t="str">
            <v>QUITO</v>
          </cell>
        </row>
        <row r="1321">
          <cell r="A1321" t="str">
            <v>20003040978241</v>
          </cell>
          <cell r="B1321">
            <v>487292</v>
          </cell>
          <cell r="C1321" t="str">
            <v>20003040978241</v>
          </cell>
          <cell r="D1321">
            <v>44922.691759259258</v>
          </cell>
          <cell r="E1321" t="str">
            <v>CONECEL</v>
          </cell>
          <cell r="F1321" t="str">
            <v>DESPACHO</v>
          </cell>
          <cell r="G1321" t="str">
            <v>NORMAL</v>
          </cell>
          <cell r="H1321" t="str">
            <v xml:space="preserve">PRISCILA CAROLINA PILAMUNGA BALLA / </v>
          </cell>
          <cell r="I1321" t="str">
            <v>944337526</v>
          </cell>
          <cell r="J1321" t="str">
            <v>URBANIZACION JARDINES DEL SALADO MZ 188 SL 1 LOCAL 17 AV RODRIGUEZ BONIN, GUAYAQUIL</v>
          </cell>
          <cell r="K1321" t="str">
            <v xml:space="preserve">989163384 /  </v>
          </cell>
          <cell r="M1321" t="str">
            <v>GUAYAQUIL</v>
          </cell>
          <cell r="N1321" t="str">
            <v>GUAYAS</v>
          </cell>
          <cell r="O1321" t="str">
            <v>GUAYAQUIL</v>
          </cell>
        </row>
        <row r="1322">
          <cell r="A1322" t="str">
            <v>20003041233341</v>
          </cell>
          <cell r="B1322">
            <v>487291</v>
          </cell>
          <cell r="C1322" t="str">
            <v>20003041233341</v>
          </cell>
          <cell r="D1322">
            <v>44922.691759259258</v>
          </cell>
          <cell r="E1322" t="str">
            <v>CONECEL</v>
          </cell>
          <cell r="F1322" t="str">
            <v>DESPACHO</v>
          </cell>
          <cell r="G1322" t="str">
            <v>NORMAL</v>
          </cell>
          <cell r="H1322" t="str">
            <v xml:space="preserve">CHRISTIAN DANIEL GUACHAMIN ASIMBAYA / </v>
          </cell>
          <cell r="I1322" t="str">
            <v>1725162588</v>
          </cell>
          <cell r="J1322" t="str">
            <v>CALLE 6 DE DICIEMBRE E ISAAC BARRERA N51-165 FRENTE AL BANCO GUAYAQUIL JUNTO A LA FARMACIA SANA SANA, QUITO</v>
          </cell>
          <cell r="K1322" t="str">
            <v xml:space="preserve">979632207 /  </v>
          </cell>
          <cell r="L1322" t="str">
            <v/>
          </cell>
          <cell r="M1322" t="str">
            <v>QUITO</v>
          </cell>
          <cell r="N1322" t="str">
            <v>PICHINCHA</v>
          </cell>
          <cell r="O1322" t="str">
            <v>QUITO</v>
          </cell>
        </row>
        <row r="1323">
          <cell r="A1323" t="str">
            <v>20003041885237</v>
          </cell>
          <cell r="B1323">
            <v>487262</v>
          </cell>
          <cell r="C1323" t="str">
            <v>20003041885237</v>
          </cell>
          <cell r="D1323">
            <v>44922.683842592596</v>
          </cell>
          <cell r="E1323" t="str">
            <v>CONECEL</v>
          </cell>
          <cell r="F1323" t="str">
            <v>DESPACHO</v>
          </cell>
          <cell r="G1323" t="str">
            <v>NORMAL</v>
          </cell>
          <cell r="H1323" t="str">
            <v>MEJIA MEJIA MIGUEL FERNANDO</v>
          </cell>
          <cell r="I1323" t="str">
            <v>915101257</v>
          </cell>
          <cell r="J1323" t="str">
            <v>PICHINCHA QUITO ITCHIMBIA BARRIO LA VICENTINA CALLE CONDAMINE N17 73 Y MANUEL ALBAN REF A 1 CUADRA Y MEDIA DE LA IGLESIA DE LA VICENTINA NO. 0993305212</v>
          </cell>
          <cell r="K1323" t="str">
            <v>993305212</v>
          </cell>
          <cell r="L1323" t="str">
            <v/>
          </cell>
          <cell r="M1323" t="str">
            <v>QUITO</v>
          </cell>
          <cell r="N1323" t="str">
            <v>PICHINCHA</v>
          </cell>
          <cell r="O1323" t="str">
            <v>QUITO</v>
          </cell>
        </row>
        <row r="1324">
          <cell r="A1324" t="str">
            <v>20003040247122</v>
          </cell>
          <cell r="B1324">
            <v>487261</v>
          </cell>
          <cell r="C1324" t="str">
            <v>20003040247122</v>
          </cell>
          <cell r="D1324">
            <v>44922.652905092589</v>
          </cell>
          <cell r="E1324" t="str">
            <v>CONECEL</v>
          </cell>
          <cell r="F1324" t="str">
            <v>DESPACHO</v>
          </cell>
          <cell r="G1324" t="str">
            <v>NORMAL</v>
          </cell>
          <cell r="H1324" t="str">
            <v>GONZALEZ CARRANZA DIVAR ALEX</v>
          </cell>
          <cell r="I1324" t="str">
            <v>913018941</v>
          </cell>
          <cell r="J1324" t="str">
            <v>"GUAYAS DaulE-LaAURORA/EN CDLA LA JOYA etapa opalo mz 4 VILLA 14 , en el Km 14.5 Avenida Leon Febres Cordero Diagonal a la Etapa Quarzo , como referencia a espaldas del Banco del Pacifico ""Centro Vir</v>
          </cell>
          <cell r="K1324" t="str">
            <v>992123277</v>
          </cell>
          <cell r="L1324" t="str">
            <v/>
          </cell>
          <cell r="M1324" t="str">
            <v>GUAYAQUIL</v>
          </cell>
          <cell r="N1324" t="str">
            <v>GUAYAS</v>
          </cell>
          <cell r="O1324" t="str">
            <v>GUAYAQUIL</v>
          </cell>
        </row>
        <row r="1325">
          <cell r="A1325" t="str">
            <v>20003040256239</v>
          </cell>
          <cell r="B1325">
            <v>487258</v>
          </cell>
          <cell r="C1325" t="str">
            <v>20003040256239</v>
          </cell>
          <cell r="D1325">
            <v>44922.640023148146</v>
          </cell>
          <cell r="E1325" t="str">
            <v>CONECEL</v>
          </cell>
          <cell r="F1325" t="str">
            <v>DESPACHO</v>
          </cell>
          <cell r="G1325" t="str">
            <v>NORMAL</v>
          </cell>
          <cell r="H1325" t="str">
            <v>SOLIZ SACAQUIRIN JENNY PATRICIA</v>
          </cell>
          <cell r="I1325" t="str">
            <v>104919279</v>
          </cell>
          <cell r="J1325" t="str">
            <v>AV DON BOSCO Y CARLOS QUINTA /UNIDAD EDUCATIVA TECNICO SALESIANO REF FRENTE A PARADA A BUSES LLAMAR 1 HR ANTES CCI</v>
          </cell>
          <cell r="K1325" t="str">
            <v>987206036 /  987206036</v>
          </cell>
          <cell r="M1325" t="str">
            <v>CUENCA</v>
          </cell>
          <cell r="N1325" t="str">
            <v>AZUAY</v>
          </cell>
          <cell r="O1325" t="str">
            <v>CUENCA</v>
          </cell>
        </row>
        <row r="1326">
          <cell r="A1326" t="str">
            <v>20003036034953</v>
          </cell>
          <cell r="B1326">
            <v>487257</v>
          </cell>
          <cell r="C1326" t="str">
            <v>20003036034953</v>
          </cell>
          <cell r="D1326">
            <v>44922.640023148146</v>
          </cell>
          <cell r="E1326" t="str">
            <v>CONECEL</v>
          </cell>
          <cell r="F1326" t="str">
            <v>DESPACHO</v>
          </cell>
          <cell r="G1326" t="str">
            <v>NORMAL</v>
          </cell>
          <cell r="H1326" t="str">
            <v>CARVAJAL JIMENEZ MARCELA DEL ROCIO</v>
          </cell>
          <cell r="I1326" t="str">
            <v>1713801668</v>
          </cell>
          <cell r="J1326" t="str">
            <v>AMAGASI DEL INCA E13-36 Y DE LOS GUAYACANES, EN EL CONJUNTO AGER 2002 CASA 1, ARRIBA DEL COLEGIO FEK Y LA EMBAJADA AMERICANA</v>
          </cell>
          <cell r="K1326" t="str">
            <v>999441976 /  999441976</v>
          </cell>
          <cell r="M1326" t="str">
            <v>QUITO</v>
          </cell>
          <cell r="N1326" t="str">
            <v>PICHINCHA</v>
          </cell>
          <cell r="O1326" t="str">
            <v>QUITO</v>
          </cell>
        </row>
        <row r="1327">
          <cell r="A1327" t="str">
            <v>20003035994198</v>
          </cell>
          <cell r="B1327">
            <v>487256</v>
          </cell>
          <cell r="C1327" t="str">
            <v>20003035994198</v>
          </cell>
          <cell r="D1327">
            <v>44922.640023148146</v>
          </cell>
          <cell r="E1327" t="str">
            <v>CONECEL</v>
          </cell>
          <cell r="F1327" t="str">
            <v>DESPACHO</v>
          </cell>
          <cell r="G1327" t="str">
            <v>NORMAL</v>
          </cell>
          <cell r="H1327" t="str">
            <v>RUANO PENAFIEL ZULEMA GUADALUPE</v>
          </cell>
          <cell r="I1327" t="str">
            <v>1002668174</v>
          </cell>
          <cell r="J1327" t="str">
            <v>VIA SANGOLQUI SECTOR ITULCACHE LA COCHA ENTREGA EN FLORICOLA FLAOWER VILLAS FINCA</v>
          </cell>
          <cell r="K1327" t="str">
            <v>995972575 /  -</v>
          </cell>
          <cell r="M1327" t="str">
            <v>QUITO</v>
          </cell>
          <cell r="N1327" t="str">
            <v>PICHINCHA</v>
          </cell>
          <cell r="O1327" t="str">
            <v>QUITO</v>
          </cell>
        </row>
        <row r="1328">
          <cell r="A1328" t="str">
            <v>20003036006074</v>
          </cell>
          <cell r="B1328">
            <v>487255</v>
          </cell>
          <cell r="C1328" t="str">
            <v>20003036006074</v>
          </cell>
          <cell r="D1328">
            <v>44922.640023148146</v>
          </cell>
          <cell r="E1328" t="str">
            <v>CONECEL</v>
          </cell>
          <cell r="F1328" t="str">
            <v>DESPACHO</v>
          </cell>
          <cell r="G1328" t="str">
            <v>NORMAL</v>
          </cell>
          <cell r="H1328" t="str">
            <v>ILLESCAS AGUILAR VERONICA MARISOL</v>
          </cell>
          <cell r="I1328" t="str">
            <v>1706931548</v>
          </cell>
          <cell r="J1328" t="str">
            <v>CARLOS ARROYO DEL RIO N35-30 Y GERMAN ALEMAN 3 CUADRAS TRAS MEGAMAXI DE AV 6 DE DICIMIEMBRE CASA DE 2 PISOS BLANCA</v>
          </cell>
          <cell r="K1328" t="str">
            <v>999718787 /  -</v>
          </cell>
          <cell r="M1328" t="str">
            <v>QUITO</v>
          </cell>
          <cell r="N1328" t="str">
            <v>PICHINCHA</v>
          </cell>
          <cell r="O1328" t="str">
            <v>QUITO</v>
          </cell>
        </row>
        <row r="1329">
          <cell r="A1329" t="str">
            <v>20003037865256</v>
          </cell>
          <cell r="B1329">
            <v>487254</v>
          </cell>
          <cell r="C1329" t="str">
            <v>20003037865256</v>
          </cell>
          <cell r="D1329">
            <v>44922.640023148146</v>
          </cell>
          <cell r="E1329" t="str">
            <v>CONECEL</v>
          </cell>
          <cell r="F1329" t="str">
            <v>DESPACHO</v>
          </cell>
          <cell r="G1329" t="str">
            <v>NORMAL</v>
          </cell>
          <cell r="H1329" t="str">
            <v>VILLARROEL LUZURIAGA VIVIANA ESTEFANIA</v>
          </cell>
          <cell r="I1329" t="str">
            <v>1722172739</v>
          </cell>
          <cell r="J1329" t="str">
            <v>0979696203 AV BRASIL N39-273 Y CHARLES DARWUIN CASA DE 1 PISO COLD BLANCO EN BIO ESTETICA CALIDA</v>
          </cell>
          <cell r="K1329" t="str">
            <v>997771386 /  979696203</v>
          </cell>
          <cell r="M1329" t="str">
            <v>QUITO</v>
          </cell>
          <cell r="N1329" t="str">
            <v>PICHINCHA</v>
          </cell>
          <cell r="O1329" t="str">
            <v>QUITO</v>
          </cell>
        </row>
        <row r="1330">
          <cell r="A1330" t="str">
            <v>1718042177</v>
          </cell>
          <cell r="B1330">
            <v>487260</v>
          </cell>
          <cell r="C1330" t="str">
            <v>1718042177</v>
          </cell>
          <cell r="D1330">
            <v>44922.640023148146</v>
          </cell>
          <cell r="E1330" t="str">
            <v>CONECEL</v>
          </cell>
          <cell r="F1330" t="str">
            <v>DESPACHO</v>
          </cell>
          <cell r="G1330" t="str">
            <v>NORMAL</v>
          </cell>
          <cell r="H1330" t="str">
            <v>DEISY CECILIA TRAVEZ PENAFIEL</v>
          </cell>
          <cell r="I1330" t="str">
            <v>1718042177</v>
          </cell>
          <cell r="J1330" t="str">
            <v>PASAJE ANDREA ARMAS Y AURELIO DAVILA CAJAS EL CONJUNTO DIE ECKE CS 12 COMUNICARSE 0984588573</v>
          </cell>
          <cell r="K1330" t="str">
            <v>984588573 /  984588573</v>
          </cell>
          <cell r="M1330" t="str">
            <v>QUITO</v>
          </cell>
          <cell r="N1330" t="str">
            <v>PICHINCHA</v>
          </cell>
          <cell r="O1330" t="str">
            <v>QUITO</v>
          </cell>
        </row>
        <row r="1331">
          <cell r="A1331" t="str">
            <v>20003041321072</v>
          </cell>
          <cell r="B1331">
            <v>487259</v>
          </cell>
          <cell r="C1331" t="str">
            <v>20003041321072</v>
          </cell>
          <cell r="D1331">
            <v>44922.640023148146</v>
          </cell>
          <cell r="E1331" t="str">
            <v>CONECEL</v>
          </cell>
          <cell r="F1331" t="str">
            <v>DESPACHO</v>
          </cell>
          <cell r="G1331" t="str">
            <v>NORMAL</v>
          </cell>
          <cell r="H1331" t="str">
            <v>VELASTEGUI LOPEZ MARIO ALEJANDRO</v>
          </cell>
          <cell r="I1331" t="str">
            <v>1713625885</v>
          </cell>
          <cell r="J1331" t="str">
            <v>CALLE JOSE DE ARMERO OE718 Y FERNANDO MAGALLANES CASA ESQUINERA DE 4 PS COLOR BLANCO CON CAFE EN LA TIENDA DON GILLO</v>
          </cell>
          <cell r="K1331" t="str">
            <v>986943475 /  986943475</v>
          </cell>
          <cell r="M1331" t="str">
            <v>QUITO</v>
          </cell>
          <cell r="N1331" t="str">
            <v>PICHINCHA</v>
          </cell>
          <cell r="O1331" t="str">
            <v>QUITO</v>
          </cell>
        </row>
        <row r="1332">
          <cell r="A1332" t="str">
            <v>20003036021914</v>
          </cell>
          <cell r="B1332">
            <v>487253</v>
          </cell>
          <cell r="C1332" t="str">
            <v>20003036021914</v>
          </cell>
          <cell r="D1332">
            <v>44922.640011574076</v>
          </cell>
          <cell r="E1332" t="str">
            <v>CONECEL</v>
          </cell>
          <cell r="F1332" t="str">
            <v>DESPACHO</v>
          </cell>
          <cell r="G1332" t="str">
            <v>NORMAL</v>
          </cell>
          <cell r="H1332" t="str">
            <v>MONSALVE SUAREZ CARLOS ALBERTO</v>
          </cell>
          <cell r="I1332" t="str">
            <v>FB541115</v>
          </cell>
          <cell r="J1332" t="str">
            <v>AV. MARIETA DE VEINTIMILLA N2-35 Y STA TERESA/ CONJUNTO VILLA MAURY CS CL MELON REF DOS CUADRAS ANTES DEL INSTITUTO JAPON</v>
          </cell>
          <cell r="K1332" t="str">
            <v>0994026100-0990590584 /  990590584</v>
          </cell>
          <cell r="M1332" t="str">
            <v>QUITO</v>
          </cell>
          <cell r="N1332" t="str">
            <v>PICHINCHA</v>
          </cell>
          <cell r="O1332" t="str">
            <v>QUITO</v>
          </cell>
        </row>
        <row r="1333">
          <cell r="A1333" t="str">
            <v>20003034484767</v>
          </cell>
          <cell r="B1333">
            <v>487252</v>
          </cell>
          <cell r="C1333" t="str">
            <v>20003034484767</v>
          </cell>
          <cell r="D1333">
            <v>44922.640011574076</v>
          </cell>
          <cell r="E1333" t="str">
            <v>CONECEL</v>
          </cell>
          <cell r="F1333" t="str">
            <v>DESPACHO</v>
          </cell>
          <cell r="G1333" t="str">
            <v>NORMAL</v>
          </cell>
          <cell r="H1333" t="str">
            <v>BAPTISTA BOLIVAR GLENDA DEL CARMEN</v>
          </cell>
          <cell r="I1333" t="str">
            <v>1758671018</v>
          </cell>
          <cell r="J1333" t="str">
            <v>CUIDAD JARDIN TAURUS TOWERS APARTAMENTO 402 TORRE F REF CERCA DEL PARQUE METROPITANO DEL SUR FRENTE ENTRADA AV SIMON BOLIVAR</v>
          </cell>
          <cell r="K1333" t="str">
            <v>962797008 /  962797008</v>
          </cell>
          <cell r="M1333" t="str">
            <v>QUITO</v>
          </cell>
          <cell r="N1333" t="str">
            <v>PICHINCHA</v>
          </cell>
          <cell r="O1333" t="str">
            <v>QUITO</v>
          </cell>
        </row>
        <row r="1334">
          <cell r="A1334" t="str">
            <v>20003037956785</v>
          </cell>
          <cell r="B1334">
            <v>487251</v>
          </cell>
          <cell r="C1334" t="str">
            <v>20003037956785</v>
          </cell>
          <cell r="D1334">
            <v>44922.640011574076</v>
          </cell>
          <cell r="E1334" t="str">
            <v>CONECEL</v>
          </cell>
          <cell r="F1334" t="str">
            <v>DESPACHO</v>
          </cell>
          <cell r="G1334" t="str">
            <v>NORMAL</v>
          </cell>
          <cell r="H1334" t="str">
            <v>SAENZ MUNOZ JULIO LEONARDO</v>
          </cell>
          <cell r="I1334" t="str">
            <v>1717424525</v>
          </cell>
          <cell r="J1334" t="str">
            <v>CONJUNTO HABITACIONAL TORRES DE PONCIANO BAJO CALLE EUFEMIA BERRIO Y CALLE JOSEFA TINAJERO #71-339 CS 4 PS CL CREMA REF: ESTADIO DE LA LIGA</v>
          </cell>
          <cell r="K1334" t="str">
            <v>995846032 /  995846032</v>
          </cell>
          <cell r="M1334" t="str">
            <v>QUITO</v>
          </cell>
          <cell r="N1334" t="str">
            <v>PICHINCHA</v>
          </cell>
          <cell r="O1334" t="str">
            <v>QUITO</v>
          </cell>
        </row>
        <row r="1335">
          <cell r="A1335" t="str">
            <v>20003037062063</v>
          </cell>
          <cell r="B1335">
            <v>487250</v>
          </cell>
          <cell r="C1335" t="str">
            <v>20003037062063</v>
          </cell>
          <cell r="D1335">
            <v>44922.640011574076</v>
          </cell>
          <cell r="E1335" t="str">
            <v>CONECEL</v>
          </cell>
          <cell r="F1335" t="str">
            <v>DESPACHO</v>
          </cell>
          <cell r="G1335" t="str">
            <v>NORMAL</v>
          </cell>
          <cell r="H1335" t="str">
            <v>RCB CRISTIAN ZAMBRANO/CLTE SILVA ROMERO TERESA CATALINA</v>
          </cell>
          <cell r="I1335" t="str">
            <v>1715763031</v>
          </cell>
          <cell r="J1335" t="str">
            <v>CASA CLARO UIO AV AMAZONAS ENTRE RIO COCA Y LUIS BARBERI FRENTE A LA MATRIZ PRINCIPAL DE CLARO RECB CRISTIAN ZAMBRANO O DIEGO JAYA</v>
          </cell>
          <cell r="K1335" t="str">
            <v>993481538 /  993481538</v>
          </cell>
          <cell r="M1335" t="str">
            <v>QUITO</v>
          </cell>
          <cell r="N1335" t="str">
            <v>PICHINCHA</v>
          </cell>
          <cell r="O1335" t="str">
            <v>QUITO</v>
          </cell>
        </row>
        <row r="1336">
          <cell r="A1336" t="str">
            <v>1723495873</v>
          </cell>
          <cell r="B1336">
            <v>487249</v>
          </cell>
          <cell r="C1336" t="str">
            <v>1723495873</v>
          </cell>
          <cell r="D1336">
            <v>44922.640011574076</v>
          </cell>
          <cell r="E1336" t="str">
            <v>CONECEL</v>
          </cell>
          <cell r="F1336" t="str">
            <v>DESPACHO</v>
          </cell>
          <cell r="G1336" t="str">
            <v>NORMAL</v>
          </cell>
          <cell r="H1336" t="str">
            <v>GONZALEZ GALVEZ JESUS ALEJANDRO</v>
          </cell>
          <cell r="I1336" t="str">
            <v>1723495873</v>
          </cell>
          <cell r="J1336" t="str">
            <v>PASAJE C E8-42 Y RUDECINDO LESAMA CS 3P CLR DURAZNO CON LINEAS ROJAS A 1 CUADRA DEL UPC.COPIA CI.</v>
          </cell>
          <cell r="K1336" t="str">
            <v>987024545 /  987024545</v>
          </cell>
          <cell r="M1336" t="str">
            <v>QUITO</v>
          </cell>
          <cell r="N1336" t="str">
            <v>PICHINCHA</v>
          </cell>
          <cell r="O1336" t="str">
            <v>QUITO</v>
          </cell>
        </row>
        <row r="1337">
          <cell r="A1337" t="str">
            <v>BREDEVDOC0006</v>
          </cell>
          <cell r="B1337">
            <v>487248</v>
          </cell>
          <cell r="C1337" t="str">
            <v>BREDEVDOC0006</v>
          </cell>
          <cell r="D1337">
            <v>44922.637812499997</v>
          </cell>
          <cell r="E1337" t="str">
            <v>CONECEL_DOCUMENTOS</v>
          </cell>
          <cell r="F1337" t="str">
            <v>DESPACHO</v>
          </cell>
          <cell r="G1337" t="str">
            <v>NORMAL</v>
          </cell>
          <cell r="H1337" t="str">
            <v>OFICINAS BRELDYNG</v>
          </cell>
          <cell r="J1337" t="str">
            <v>OFC BRELDYNG CALLE 7MO PASAJE 37ª Y V. EMILIO ROMERO, BODEGAS DE FERRETERIA ESPINOZA, BODEGA #8 (EXACTAMENTE QUEDA EN LA JUAN TANCA MARENGO KM. 4.5 PASANDO LA COCA COLA</v>
          </cell>
          <cell r="M1337" t="str">
            <v>GUAYAQUIL</v>
          </cell>
        </row>
        <row r="1338">
          <cell r="A1338" t="str">
            <v>20003036001438</v>
          </cell>
          <cell r="B1338">
            <v>487242</v>
          </cell>
          <cell r="C1338" t="str">
            <v>20003036001438</v>
          </cell>
          <cell r="D1338">
            <v>44922.62903935185</v>
          </cell>
          <cell r="E1338" t="str">
            <v>BRELDYNG</v>
          </cell>
          <cell r="F1338" t="str">
            <v>DESPACHO</v>
          </cell>
          <cell r="G1338" t="str">
            <v>NORMAL</v>
          </cell>
          <cell r="H1338" t="str">
            <v>JAIME OSWALDO SANCHEZ RIBADENEIRA</v>
          </cell>
          <cell r="I1338" t="str">
            <v>1705961496</v>
          </cell>
          <cell r="J1338" t="str">
            <v>PICHINCHA / QUITO / INAQUITO / AV DIEGO DE ALMAGRO / N32-240 /  / EDIFICIO ALMAGRO 240 PISO 12</v>
          </cell>
          <cell r="K1338" t="str">
            <v>988719052</v>
          </cell>
          <cell r="M1338" t="str">
            <v>QUITO</v>
          </cell>
          <cell r="N1338" t="str">
            <v>PICHINCHA</v>
          </cell>
          <cell r="O1338" t="str">
            <v>QUITO</v>
          </cell>
        </row>
        <row r="1339">
          <cell r="A1339" t="str">
            <v>20003037891634</v>
          </cell>
          <cell r="B1339">
            <v>487241</v>
          </cell>
          <cell r="C1339" t="str">
            <v>20003037891634</v>
          </cell>
          <cell r="D1339">
            <v>44922.62903935185</v>
          </cell>
          <cell r="E1339" t="str">
            <v>BRELDYNG</v>
          </cell>
          <cell r="F1339" t="str">
            <v>DESPACHO</v>
          </cell>
          <cell r="G1339" t="str">
            <v>NORMAL</v>
          </cell>
          <cell r="H1339" t="str">
            <v>ALVAREZ AGUILAR JESSICA MARIA</v>
          </cell>
          <cell r="I1339" t="str">
            <v>1204142622</v>
          </cell>
          <cell r="J1339" t="str">
            <v>SANTA ELENA / LA LIBERTAD / LA LIBERTAD / AV 4TA / SN / ENTRE 22 Y 23 / OFICINA TRAMACO LA LIBERTAD</v>
          </cell>
          <cell r="K1339" t="str">
            <v>982642380</v>
          </cell>
          <cell r="M1339" t="str">
            <v>LA LIBERTAD</v>
          </cell>
          <cell r="N1339" t="str">
            <v>SANTA ELENA</v>
          </cell>
          <cell r="O1339" t="str">
            <v>LA LIBERTAD</v>
          </cell>
        </row>
        <row r="1340">
          <cell r="A1340" t="str">
            <v>20003036028899</v>
          </cell>
          <cell r="B1340">
            <v>487240</v>
          </cell>
          <cell r="C1340" t="str">
            <v>20003036028899</v>
          </cell>
          <cell r="D1340">
            <v>44922.62903935185</v>
          </cell>
          <cell r="E1340" t="str">
            <v>BRELDYNG</v>
          </cell>
          <cell r="F1340" t="str">
            <v>DESPACHO</v>
          </cell>
          <cell r="G1340" t="str">
            <v>NORMAL</v>
          </cell>
          <cell r="H1340" t="str">
            <v>JOHAN SEBASTIAN GUZMAN SANTACRUZ</v>
          </cell>
          <cell r="I1340" t="str">
            <v>965159635</v>
          </cell>
          <cell r="J1340" t="str">
            <v>SANTA ELENA / LA LIBERTAD / LA LIBERTAD / AV 4TA / SN / ENTRE 22 Y 23 / OFICINA TRAMACO LA LIBERTAD</v>
          </cell>
          <cell r="K1340" t="str">
            <v>968067850-0939037055</v>
          </cell>
          <cell r="M1340" t="str">
            <v>LA LIBERTAD</v>
          </cell>
          <cell r="N1340" t="str">
            <v>SANTA ELENA</v>
          </cell>
          <cell r="O1340" t="str">
            <v>LA LIBERTAD</v>
          </cell>
        </row>
        <row r="1341">
          <cell r="A1341" t="str">
            <v>20003040247167</v>
          </cell>
          <cell r="B1341">
            <v>487247</v>
          </cell>
          <cell r="C1341" t="str">
            <v>20003040247167</v>
          </cell>
          <cell r="D1341">
            <v>44922.62903935185</v>
          </cell>
          <cell r="E1341" t="str">
            <v>BRELDYNG</v>
          </cell>
          <cell r="F1341" t="str">
            <v>DESPACHO</v>
          </cell>
          <cell r="G1341" t="str">
            <v>NORMAL</v>
          </cell>
          <cell r="H1341" t="str">
            <v>CAHUASQUI ROTO JUAN CARLOS</v>
          </cell>
          <cell r="I1341" t="str">
            <v>1714381926</v>
          </cell>
          <cell r="J1341" t="str">
            <v>PICHINCHA / QUITO / PONCEANO / CALLE THOMAS MIDEROS / SN / DIEGO DE VASQUEZ / CASA DE DOS PISOS ATRAS DEL ESTADIO DE LA LIGA</v>
          </cell>
          <cell r="K1341" t="str">
            <v>990479918</v>
          </cell>
          <cell r="M1341" t="str">
            <v>QUITO</v>
          </cell>
          <cell r="N1341" t="str">
            <v>PICHINCHA</v>
          </cell>
          <cell r="O1341" t="str">
            <v>QUITO</v>
          </cell>
        </row>
        <row r="1342">
          <cell r="A1342" t="str">
            <v>20003037888607</v>
          </cell>
          <cell r="B1342">
            <v>487246</v>
          </cell>
          <cell r="C1342" t="str">
            <v>20003037888607</v>
          </cell>
          <cell r="D1342">
            <v>44922.62903935185</v>
          </cell>
          <cell r="E1342" t="str">
            <v>BRELDYNG</v>
          </cell>
          <cell r="F1342" t="str">
            <v>DESPACHO</v>
          </cell>
          <cell r="G1342" t="str">
            <v>NORMAL</v>
          </cell>
          <cell r="H1342" t="str">
            <v>BOHORQUEZ GUZMAN RICARDO SEGUNDO</v>
          </cell>
          <cell r="I1342" t="str">
            <v>1721320594</v>
          </cell>
          <cell r="J1342" t="str">
            <v>PICHINCHA / QUITO / SOLANDA / CALLE LAS LAJAS / S26-53 / RIO PISCO / SECTOR UNION POPULAR CASA 4 PISOS COLOR AMARILLO PORTON COLOR MANDARINA</v>
          </cell>
          <cell r="K1342" t="str">
            <v>984139104</v>
          </cell>
          <cell r="M1342" t="str">
            <v>QUITO</v>
          </cell>
          <cell r="N1342" t="str">
            <v>PICHINCHA</v>
          </cell>
          <cell r="O1342" t="str">
            <v>QUITO</v>
          </cell>
        </row>
        <row r="1343">
          <cell r="A1343" t="str">
            <v>20003037908422</v>
          </cell>
          <cell r="B1343">
            <v>487245</v>
          </cell>
          <cell r="C1343" t="str">
            <v>20003037908422</v>
          </cell>
          <cell r="D1343">
            <v>44922.62903935185</v>
          </cell>
          <cell r="E1343" t="str">
            <v>BRELDYNG</v>
          </cell>
          <cell r="F1343" t="str">
            <v>DESPACHO</v>
          </cell>
          <cell r="G1343" t="str">
            <v>NORMAL</v>
          </cell>
          <cell r="H1343" t="str">
            <v>CHUQUILLA CHACON CHRISTIAN LEOPOLDO</v>
          </cell>
          <cell r="I1343" t="str">
            <v>1714063912</v>
          </cell>
          <cell r="J1343" t="str">
            <v>PICHINCHA / QUITO / CHIMBACALLE / CALLE TABABELA / OE1-159 / PEDRO VICENTE MALDONADO / FRENTE AL MUSEO INTERACTIVO DE CIENCIAS CASA DE DOS PISOS COLOR VERDE SECTOR DE CHIMBACALLE</v>
          </cell>
          <cell r="K1343" t="str">
            <v>985495226</v>
          </cell>
          <cell r="M1343" t="str">
            <v>QUITO</v>
          </cell>
          <cell r="N1343" t="str">
            <v>PICHINCHA</v>
          </cell>
          <cell r="O1343" t="str">
            <v>QUITO</v>
          </cell>
        </row>
        <row r="1344">
          <cell r="A1344" t="str">
            <v>20003036956639</v>
          </cell>
          <cell r="B1344">
            <v>487244</v>
          </cell>
          <cell r="C1344" t="str">
            <v>20003036956639</v>
          </cell>
          <cell r="D1344">
            <v>44922.62903935185</v>
          </cell>
          <cell r="E1344" t="str">
            <v>BRELDYNG</v>
          </cell>
          <cell r="F1344" t="str">
            <v>DESPACHO</v>
          </cell>
          <cell r="G1344" t="str">
            <v>NORMAL</v>
          </cell>
          <cell r="H1344" t="str">
            <v>FRANCO MONTESINOS EDUARDO AMADO</v>
          </cell>
          <cell r="I1344" t="str">
            <v>1308829579</v>
          </cell>
          <cell r="J1344" t="str">
            <v>MANABI / MANTA / MONTECRISTI / AV RUTA DEL SPONDYLUS / MZ B VLL 54 /  / URB CIUDAD JARDIN MZ B VILLA 54</v>
          </cell>
          <cell r="K1344" t="str">
            <v>980430709</v>
          </cell>
          <cell r="M1344" t="str">
            <v>MANTA</v>
          </cell>
          <cell r="N1344" t="str">
            <v>MANABI</v>
          </cell>
          <cell r="O1344" t="str">
            <v>MANTA</v>
          </cell>
        </row>
        <row r="1345">
          <cell r="A1345" t="str">
            <v>20003035532669</v>
          </cell>
          <cell r="B1345">
            <v>487243</v>
          </cell>
          <cell r="C1345" t="str">
            <v>20003035532669</v>
          </cell>
          <cell r="D1345">
            <v>44922.62903935185</v>
          </cell>
          <cell r="E1345" t="str">
            <v>BRELDYNG</v>
          </cell>
          <cell r="F1345" t="str">
            <v>DESPACHO</v>
          </cell>
          <cell r="G1345" t="str">
            <v>NORMAL</v>
          </cell>
          <cell r="H1345" t="str">
            <v>JARAMILLO MAYA ROBERT MOISES</v>
          </cell>
          <cell r="I1345" t="str">
            <v>922969274</v>
          </cell>
          <cell r="J1345" t="str">
            <v>GUAYAS / GUAYAQUIL / TARQUI / PORTETE / 2500 / TUNGURAHUA / OFICINA TRAMACO PORTETE</v>
          </cell>
          <cell r="K1345" t="str">
            <v>969350660</v>
          </cell>
          <cell r="M1345" t="str">
            <v>GUAYAQUIL</v>
          </cell>
          <cell r="N1345" t="str">
            <v>GUAYAS</v>
          </cell>
          <cell r="O1345" t="str">
            <v>GUAYAQUIL</v>
          </cell>
        </row>
        <row r="1346">
          <cell r="A1346" t="str">
            <v>20003036029041</v>
          </cell>
          <cell r="B1346">
            <v>487239</v>
          </cell>
          <cell r="C1346" t="str">
            <v>20003036029041</v>
          </cell>
          <cell r="D1346">
            <v>44922.629027777781</v>
          </cell>
          <cell r="E1346" t="str">
            <v>BRELDYNG</v>
          </cell>
          <cell r="F1346" t="str">
            <v>DESPACHO</v>
          </cell>
          <cell r="G1346" t="str">
            <v>NORMAL</v>
          </cell>
          <cell r="H1346" t="str">
            <v>LUIS ENRIQUE OLVERA DIAZ</v>
          </cell>
          <cell r="I1346" t="str">
            <v>929515450</v>
          </cell>
          <cell r="J1346" t="str">
            <v>GUAYAS / GUAYAQUIL / TARQUI / VIA PERIMETRAL / KM 25 /  / C.C. MALL EL FORTIN - SUBSUELO LOCAL 11-21 AV MODESTO CHAVEZ FRANCO KM. 25 EN NOVAMEDIC MALL EL FORTIN</v>
          </cell>
          <cell r="K1346" t="str">
            <v>939819273</v>
          </cell>
          <cell r="M1346" t="str">
            <v>GUAYAQUIL</v>
          </cell>
          <cell r="N1346" t="str">
            <v>GUAYAS</v>
          </cell>
          <cell r="O1346" t="str">
            <v>GUAYAQUIL</v>
          </cell>
        </row>
        <row r="1347">
          <cell r="A1347" t="str">
            <v>20003037103184</v>
          </cell>
          <cell r="B1347">
            <v>487238</v>
          </cell>
          <cell r="C1347" t="str">
            <v>20003037103184</v>
          </cell>
          <cell r="D1347">
            <v>44922.629027777781</v>
          </cell>
          <cell r="E1347" t="str">
            <v>BRELDYNG</v>
          </cell>
          <cell r="F1347" t="str">
            <v>DESPACHO</v>
          </cell>
          <cell r="G1347" t="str">
            <v>NORMAL</v>
          </cell>
          <cell r="H1347" t="str">
            <v>CRISTHIAN JONATHAN QUIJIJE PINCAY</v>
          </cell>
          <cell r="I1347" t="str">
            <v>1314026483</v>
          </cell>
          <cell r="J1347" t="str">
            <v>"MANABI / MANTA / JARAMIJO / CALLE ALAJUELA / SN / ANIBAL SAN ANDRES / ASADERO ESQUINA DE ALEX A LADO DE CENTRO VETERINARIO ""SALUD ANIMAL"""</v>
          </cell>
          <cell r="K1347" t="str">
            <v>988082671</v>
          </cell>
          <cell r="M1347" t="str">
            <v>MANTA</v>
          </cell>
          <cell r="N1347" t="str">
            <v>MANABI</v>
          </cell>
          <cell r="O1347" t="str">
            <v>MANTA</v>
          </cell>
        </row>
        <row r="1348">
          <cell r="A1348" t="str">
            <v>20003035520786</v>
          </cell>
          <cell r="B1348">
            <v>487237</v>
          </cell>
          <cell r="C1348" t="str">
            <v>20003035520786</v>
          </cell>
          <cell r="D1348">
            <v>44922.629027777781</v>
          </cell>
          <cell r="E1348" t="str">
            <v>BRELDYNG</v>
          </cell>
          <cell r="F1348" t="str">
            <v>DESPACHO</v>
          </cell>
          <cell r="G1348" t="str">
            <v>NORMAL</v>
          </cell>
          <cell r="H1348" t="str">
            <v>RAMIRO HERNAN ZAMBRANO MOREJON</v>
          </cell>
          <cell r="I1348" t="str">
            <v>1303979791</v>
          </cell>
          <cell r="J1348" t="str">
            <v>MANABI / PORTOVIEJO / PORTOVIEJO / CALLE AMERICA / 131 / CHILE / OFICINA DISTRIBUCION FORLIFE A LADO A LA SALA DE VELACIONES DE LA PAZ</v>
          </cell>
          <cell r="K1348" t="str">
            <v>992083452</v>
          </cell>
          <cell r="M1348" t="str">
            <v>PORTOVIEJO</v>
          </cell>
          <cell r="N1348" t="str">
            <v>MANABI</v>
          </cell>
          <cell r="O1348" t="str">
            <v>PORTOVIEJO</v>
          </cell>
        </row>
        <row r="1349">
          <cell r="A1349" t="str">
            <v>20003034082102</v>
          </cell>
          <cell r="B1349">
            <v>487236</v>
          </cell>
          <cell r="C1349" t="str">
            <v>20003034082102</v>
          </cell>
          <cell r="D1349">
            <v>44922.629027777781</v>
          </cell>
          <cell r="E1349" t="str">
            <v>BRELDYNG</v>
          </cell>
          <cell r="F1349" t="str">
            <v>DESPACHO</v>
          </cell>
          <cell r="G1349" t="str">
            <v>NORMAL</v>
          </cell>
          <cell r="H1349" t="str">
            <v>JOSE JAVIER CARLOSAMA PUPIALES</v>
          </cell>
          <cell r="I1349" t="str">
            <v>1003038526</v>
          </cell>
          <cell r="J1349" t="str">
            <v>CARCHI / TULCAN / TULCAN / GUAYAQUIL / SN / ENTRE CUENCA Y MANABI / EDIFICIO DE FISCALIA DE CARCHI COLOR DURAZNO Y AZUL</v>
          </cell>
          <cell r="K1349" t="str">
            <v>999445826</v>
          </cell>
          <cell r="M1349" t="str">
            <v>TULCAN</v>
          </cell>
          <cell r="N1349" t="str">
            <v>CARCHI</v>
          </cell>
          <cell r="O1349" t="str">
            <v>TULCAN</v>
          </cell>
        </row>
        <row r="1350">
          <cell r="A1350" t="str">
            <v>20003035513448</v>
          </cell>
          <cell r="B1350">
            <v>487235</v>
          </cell>
          <cell r="C1350" t="str">
            <v>20003035513448</v>
          </cell>
          <cell r="D1350">
            <v>44922.629027777781</v>
          </cell>
          <cell r="E1350" t="str">
            <v>BRELDYNG</v>
          </cell>
          <cell r="F1350" t="str">
            <v>DESPACHO</v>
          </cell>
          <cell r="G1350" t="str">
            <v>NORMAL</v>
          </cell>
          <cell r="H1350" t="str">
            <v>NARCISA LILIANA DELGADO CASTRO</v>
          </cell>
          <cell r="I1350" t="str">
            <v>1310484637</v>
          </cell>
          <cell r="J1350" t="str">
            <v>MANABI / PORTOVIEJO / ANDRES DE VERA / CALLE 13 DE MARZO / SN / PABLO NERUDA / POR EL ANTIGUO UPC MIRAFLORES VILLA BLANCA CON REJAS DE CUADRO</v>
          </cell>
          <cell r="K1350" t="str">
            <v>961695356</v>
          </cell>
          <cell r="M1350" t="str">
            <v>PORTOVIEJO</v>
          </cell>
          <cell r="N1350" t="str">
            <v>MANABI</v>
          </cell>
          <cell r="O1350" t="str">
            <v>PORTOVIEJO</v>
          </cell>
        </row>
        <row r="1351">
          <cell r="A1351" t="str">
            <v>LDDGYEG0041</v>
          </cell>
          <cell r="B1351">
            <v>486918</v>
          </cell>
          <cell r="C1351" t="str">
            <v>LDDGYEG0041</v>
          </cell>
          <cell r="D1351">
            <v>44922.553159722222</v>
          </cell>
          <cell r="E1351" t="str">
            <v>CONECEL_DOCUMENTOS</v>
          </cell>
          <cell r="F1351" t="str">
            <v>DESPACHO</v>
          </cell>
          <cell r="G1351" t="str">
            <v>NORMAL</v>
          </cell>
          <cell r="H1351" t="str">
            <v>GABRIELA SANDOVAL/PSG</v>
          </cell>
          <cell r="I1351" t="str">
            <v>0</v>
          </cell>
          <cell r="J1351" t="str">
            <v xml:space="preserve"> Gye:  Urdenor 2 - parque empresarial colon , edificio Coloncorp B mezanine atras de Netlife</v>
          </cell>
          <cell r="K1351" t="str">
            <v>982033756</v>
          </cell>
          <cell r="L1351" t="str">
            <v/>
          </cell>
          <cell r="M1351" t="str">
            <v>GUAYAQUIL</v>
          </cell>
          <cell r="N1351" t="str">
            <v>GUAYAS</v>
          </cell>
          <cell r="O1351" t="str">
            <v>GUAYAQUIL</v>
          </cell>
        </row>
        <row r="1352">
          <cell r="A1352" t="str">
            <v>LDDGYEF0035</v>
          </cell>
          <cell r="B1352">
            <v>486917</v>
          </cell>
          <cell r="C1352" t="str">
            <v>LDDGYEF0035</v>
          </cell>
          <cell r="D1352">
            <v>44922.553159722222</v>
          </cell>
          <cell r="E1352" t="str">
            <v>CONECEL_DOCUMENTOS</v>
          </cell>
          <cell r="F1352" t="str">
            <v>DESPACHO</v>
          </cell>
          <cell r="G1352" t="str">
            <v>NORMAL</v>
          </cell>
          <cell r="H1352" t="str">
            <v>TOMAS ANDRADE/GSO/ALG</v>
          </cell>
          <cell r="I1352" t="str">
            <v>0</v>
          </cell>
          <cell r="J1352" t="str">
            <v xml:space="preserve"> Gye:  Urdenor 2 - parque empresarial colon , edificio Coloncorp B mezanine atras de Netlife</v>
          </cell>
          <cell r="K1352" t="str">
            <v>982033756</v>
          </cell>
          <cell r="L1352" t="str">
            <v/>
          </cell>
          <cell r="M1352" t="str">
            <v>GUAYAQUIL</v>
          </cell>
          <cell r="N1352" t="str">
            <v>GUAYAS</v>
          </cell>
          <cell r="O1352" t="str">
            <v>GUAYAQUIL</v>
          </cell>
        </row>
        <row r="1353">
          <cell r="A1353" t="str">
            <v>LDDUIOE0039</v>
          </cell>
          <cell r="B1353">
            <v>486916</v>
          </cell>
          <cell r="C1353" t="str">
            <v>LDDUIOE0039</v>
          </cell>
          <cell r="D1353">
            <v>44922.553159722222</v>
          </cell>
          <cell r="E1353" t="str">
            <v>CONECEL_DOCUMENTOS</v>
          </cell>
          <cell r="F1353" t="str">
            <v>DESPACHO</v>
          </cell>
          <cell r="G1353" t="str">
            <v>NORMAL</v>
          </cell>
          <cell r="H1353" t="str">
            <v>MARIA FERNANDA MUNOZ/CANT</v>
          </cell>
          <cell r="I1353" t="str">
            <v>0</v>
          </cell>
          <cell r="J1353" t="str">
            <v xml:space="preserve">QUITO AV. 10 DE AGOSTO N34-601 Y JUAN PABLO SANZ </v>
          </cell>
          <cell r="K1353" t="str">
            <v>998118542/979067498</v>
          </cell>
          <cell r="M1353" t="str">
            <v>QUITO</v>
          </cell>
          <cell r="N1353" t="str">
            <v xml:space="preserve">PICHINCHA </v>
          </cell>
          <cell r="O1353" t="str">
            <v>QUITO</v>
          </cell>
        </row>
        <row r="1354">
          <cell r="A1354" t="str">
            <v>LDDGYEB0036</v>
          </cell>
          <cell r="B1354">
            <v>486915</v>
          </cell>
          <cell r="C1354" t="str">
            <v>LDDGYEB0036</v>
          </cell>
          <cell r="D1354">
            <v>44922.553159722222</v>
          </cell>
          <cell r="E1354" t="str">
            <v>CONECEL_DOCUMENTOS</v>
          </cell>
          <cell r="F1354" t="str">
            <v>DESPACHO</v>
          </cell>
          <cell r="G1354" t="str">
            <v>NORMAL</v>
          </cell>
          <cell r="H1354" t="str">
            <v>Stephanie Perez ACC</v>
          </cell>
          <cell r="I1354" t="str">
            <v>0</v>
          </cell>
          <cell r="J1354" t="str">
            <v>GYE - Centro Comercial Garzo centro-ACC</v>
          </cell>
          <cell r="K1354" t="str">
            <v>9399196442</v>
          </cell>
          <cell r="L1354" t="str">
            <v/>
          </cell>
          <cell r="M1354" t="str">
            <v>GUAYAQUIL</v>
          </cell>
          <cell r="N1354" t="str">
            <v>GUAYAS</v>
          </cell>
          <cell r="O1354" t="str">
            <v>GUAYAQUIL</v>
          </cell>
        </row>
        <row r="1355">
          <cell r="A1355" t="str">
            <v>LDDGYEA0035</v>
          </cell>
          <cell r="B1355">
            <v>486914</v>
          </cell>
          <cell r="C1355" t="str">
            <v>LDDGYEA0035</v>
          </cell>
          <cell r="D1355">
            <v>44922.553159722222</v>
          </cell>
          <cell r="E1355" t="str">
            <v>CONECEL_DOCUMENTOS</v>
          </cell>
          <cell r="F1355" t="str">
            <v>DESPACHO</v>
          </cell>
          <cell r="G1355" t="str">
            <v>NORMAL</v>
          </cell>
          <cell r="H1355" t="str">
            <v>Stephanie Perez ACC/Paola Loja ACC-OPE Equipos</v>
          </cell>
          <cell r="I1355" t="str">
            <v>0</v>
          </cell>
          <cell r="J1355" t="str">
            <v>GYE - Centro Comercial Garzo centro-ACC/REGULARIZACIONES</v>
          </cell>
          <cell r="K1355" t="str">
            <v>993393277</v>
          </cell>
          <cell r="L1355" t="str">
            <v/>
          </cell>
          <cell r="M1355" t="str">
            <v>GUAYAQUIL</v>
          </cell>
          <cell r="N1355" t="str">
            <v>GUAYAS</v>
          </cell>
          <cell r="O1355" t="str">
            <v>GUAYAQUIL</v>
          </cell>
        </row>
        <row r="1356">
          <cell r="A1356" t="str">
            <v>LDDGYEI0024</v>
          </cell>
          <cell r="B1356">
            <v>486920</v>
          </cell>
          <cell r="C1356" t="str">
            <v>LDDGYEI0024</v>
          </cell>
          <cell r="D1356">
            <v>44922.553159722222</v>
          </cell>
          <cell r="E1356" t="str">
            <v>CONECEL_DOCUMENTOS</v>
          </cell>
          <cell r="F1356" t="str">
            <v>DESPACHO</v>
          </cell>
          <cell r="G1356" t="str">
            <v>NORMAL</v>
          </cell>
          <cell r="H1356" t="str">
            <v>Paola Loja /Conecel Reg</v>
          </cell>
          <cell r="I1356" t="str">
            <v>0</v>
          </cell>
          <cell r="J1356" t="str">
            <v>GYE - Centro Comercial Garzo centro-ACC</v>
          </cell>
          <cell r="K1356" t="str">
            <v>993393277</v>
          </cell>
          <cell r="L1356" t="str">
            <v/>
          </cell>
          <cell r="M1356" t="str">
            <v>GUAYAQUIL</v>
          </cell>
          <cell r="N1356" t="str">
            <v>GUAYAS</v>
          </cell>
          <cell r="O1356" t="str">
            <v>GUAYAQUIL</v>
          </cell>
        </row>
        <row r="1357">
          <cell r="A1357" t="str">
            <v>LDDGYEH0023</v>
          </cell>
          <cell r="B1357">
            <v>486919</v>
          </cell>
          <cell r="C1357" t="str">
            <v>LDDGYEH0023</v>
          </cell>
          <cell r="D1357">
            <v>44922.553159722222</v>
          </cell>
          <cell r="E1357" t="str">
            <v>CONECEL_DOCUMENTOS</v>
          </cell>
          <cell r="F1357" t="str">
            <v>DESPACHO</v>
          </cell>
          <cell r="G1357" t="str">
            <v>NORMAL</v>
          </cell>
          <cell r="H1357" t="str">
            <v>Lourdes Quinteros/OFC BRELDYNG</v>
          </cell>
          <cell r="I1357" t="str">
            <v>0</v>
          </cell>
          <cell r="J1357" t="str">
            <v>OFC BRELDYNG CALLE 7MO PASAJE 37ª Y V. EMILIO ROMERO, BODEGAS DE FERRETERIA ESPINOZA, bodega #8 (exactamente queda en la Juan Tanca Marengo km. 4.5 pasando la coca cola</v>
          </cell>
          <cell r="K1357" t="str">
            <v>0</v>
          </cell>
          <cell r="L1357" t="str">
            <v/>
          </cell>
          <cell r="M1357" t="str">
            <v>GUAYAQUIL</v>
          </cell>
          <cell r="N1357" t="str">
            <v>GUAYAS</v>
          </cell>
          <cell r="O1357" t="str">
            <v>GUAYAQUIL</v>
          </cell>
        </row>
        <row r="1358">
          <cell r="A1358" t="str">
            <v>20003040257870</v>
          </cell>
          <cell r="B1358">
            <v>486862</v>
          </cell>
          <cell r="C1358" t="str">
            <v>20003040257870</v>
          </cell>
          <cell r="D1358">
            <v>44922.503032407411</v>
          </cell>
          <cell r="E1358" t="str">
            <v>CONECEL</v>
          </cell>
          <cell r="F1358" t="str">
            <v>DESPACHO</v>
          </cell>
          <cell r="G1358" t="str">
            <v>NORMAL</v>
          </cell>
          <cell r="H1358" t="str">
            <v xml:space="preserve">VALERIA SILVANA RIOFRIO ORDONEZ / </v>
          </cell>
          <cell r="I1358" t="str">
            <v>1104780950</v>
          </cell>
          <cell r="J1358" t="str">
            <v>BARRIO BORJA CHARIYI N350-51 Y MATURIN CASA DE 2 PISOS COLOR CERRAMIENTO AMRILLOA 2 CUADRS ESCUELA MUNIPAL, LOJA</v>
          </cell>
          <cell r="K1358" t="str">
            <v>989729856 /  988970713</v>
          </cell>
          <cell r="L1358" t="str">
            <v/>
          </cell>
          <cell r="M1358" t="str">
            <v>LOJA</v>
          </cell>
          <cell r="N1358" t="str">
            <v>LOJA</v>
          </cell>
          <cell r="O1358" t="str">
            <v>LOJA</v>
          </cell>
        </row>
        <row r="1359">
          <cell r="A1359" t="str">
            <v>20003040216804</v>
          </cell>
          <cell r="B1359">
            <v>486861</v>
          </cell>
          <cell r="C1359" t="str">
            <v>20003040216804</v>
          </cell>
          <cell r="D1359">
            <v>44922.503032407411</v>
          </cell>
          <cell r="E1359" t="str">
            <v>CONECEL</v>
          </cell>
          <cell r="F1359" t="str">
            <v>DESPACHO</v>
          </cell>
          <cell r="G1359" t="str">
            <v>NORMAL</v>
          </cell>
          <cell r="H1359" t="str">
            <v xml:space="preserve">FAUSTO RODRIGO LEMA CARDENAS / </v>
          </cell>
          <cell r="I1359" t="str">
            <v>501571723</v>
          </cell>
          <cell r="J1359" t="str">
            <v>CLL GABRIELA MISTRAL 29-59 Y SANCHEZ DE ORELLANA TRBJO TALLER DE PINTURA LEMA E HIJO FRNTE AL MINISTERIO DE TRANSPORTE Y OBRAS PUBLICAS DE COTOPAXI, LATACUNGA</v>
          </cell>
          <cell r="K1359" t="str">
            <v xml:space="preserve">969049335 /  </v>
          </cell>
          <cell r="L1359" t="str">
            <v/>
          </cell>
          <cell r="M1359" t="str">
            <v>LATACUNGA</v>
          </cell>
          <cell r="N1359" t="str">
            <v>COTOPAXI</v>
          </cell>
          <cell r="O1359" t="str">
            <v>LATACUNGA</v>
          </cell>
        </row>
        <row r="1360">
          <cell r="A1360" t="str">
            <v>20003040242624</v>
          </cell>
          <cell r="B1360">
            <v>486860</v>
          </cell>
          <cell r="C1360" t="str">
            <v>20003040242624</v>
          </cell>
          <cell r="D1360">
            <v>44922.503032407411</v>
          </cell>
          <cell r="E1360" t="str">
            <v>CONECEL</v>
          </cell>
          <cell r="F1360" t="str">
            <v>DESPACHO</v>
          </cell>
          <cell r="G1360" t="str">
            <v>NORMAL</v>
          </cell>
          <cell r="H1360" t="str">
            <v xml:space="preserve">DANIEL RODOLFO GOMEZ SEVILLA / </v>
          </cell>
          <cell r="I1360" t="str">
            <v>911026615</v>
          </cell>
          <cell r="J1360" t="str">
            <v>BABAHOYO 118 Y QUINTO CALLEJON TRBJO IGLESIA EVANGELICA BAUTISTA ESPIRITU SANTO/A 1/2CDRA.COLEGIO EDUCACION INICIAL JUANA DE DIOS, MACHALA</v>
          </cell>
          <cell r="K1360" t="str">
            <v xml:space="preserve">984638957 /  </v>
          </cell>
          <cell r="M1360" t="str">
            <v>MACHALA</v>
          </cell>
          <cell r="N1360" t="str">
            <v>EL ORO</v>
          </cell>
          <cell r="O1360" t="str">
            <v>MACHALA</v>
          </cell>
        </row>
        <row r="1361">
          <cell r="A1361" t="str">
            <v>20003040229771</v>
          </cell>
          <cell r="B1361">
            <v>486859</v>
          </cell>
          <cell r="C1361" t="str">
            <v>20003040229771</v>
          </cell>
          <cell r="D1361">
            <v>44922.503032407411</v>
          </cell>
          <cell r="E1361" t="str">
            <v>CONECEL</v>
          </cell>
          <cell r="F1361" t="str">
            <v>DESPACHO</v>
          </cell>
          <cell r="G1361" t="str">
            <v>NORMAL</v>
          </cell>
          <cell r="H1361" t="str">
            <v xml:space="preserve">CARMEN YOLANDA HERRERA / </v>
          </cell>
          <cell r="I1361" t="str">
            <v>1103864870</v>
          </cell>
          <cell r="J1361" t="str">
            <v>CDLA IBARRA SCTOR HUARCAY, CALLE OE13B Y CALLE OSWALDO HURTADO CS 1P VERDE Nº S39-70 A 1CDR CASAS DEL GOBIERNO, QUITO</v>
          </cell>
          <cell r="K1361" t="str">
            <v>995618907 /  987542197</v>
          </cell>
          <cell r="L1361" t="str">
            <v/>
          </cell>
          <cell r="M1361" t="str">
            <v>QUITO</v>
          </cell>
          <cell r="N1361" t="str">
            <v>PICHINCHA</v>
          </cell>
          <cell r="O1361" t="str">
            <v>QUITO</v>
          </cell>
        </row>
        <row r="1362">
          <cell r="A1362" t="str">
            <v>18019695</v>
          </cell>
          <cell r="B1362">
            <v>486858</v>
          </cell>
          <cell r="C1362" t="str">
            <v>18019695</v>
          </cell>
          <cell r="D1362">
            <v>44922.503032407411</v>
          </cell>
          <cell r="E1362" t="str">
            <v>CONECEL</v>
          </cell>
          <cell r="F1362" t="str">
            <v>DESPACHO</v>
          </cell>
          <cell r="G1362" t="str">
            <v>NORMAL</v>
          </cell>
          <cell r="H1362" t="str">
            <v xml:space="preserve">JONATHAN MILLER RIVERA TONATO / </v>
          </cell>
          <cell r="I1362" t="str">
            <v>1805344064</v>
          </cell>
          <cell r="J1362" t="str">
            <v>AV INDOAMERICA Y MONTERREY CASA ESQUINERA DE DOS PISOS COLOR AMARILLA CERCA DEL EX REDONDEL DE IZAMBA, AMBATO</v>
          </cell>
          <cell r="K1362" t="str">
            <v xml:space="preserve">979287664 /  </v>
          </cell>
          <cell r="L1362" t="str">
            <v/>
          </cell>
          <cell r="M1362" t="str">
            <v>AMBATO</v>
          </cell>
          <cell r="N1362" t="str">
            <v>TUNGURAHUA</v>
          </cell>
          <cell r="O1362" t="str">
            <v>AMBATO</v>
          </cell>
        </row>
        <row r="1363">
          <cell r="A1363" t="str">
            <v>20003040238350</v>
          </cell>
          <cell r="B1363">
            <v>486857</v>
          </cell>
          <cell r="C1363" t="str">
            <v>20003040238350</v>
          </cell>
          <cell r="D1363">
            <v>44922.503032407411</v>
          </cell>
          <cell r="E1363" t="str">
            <v>CONECEL</v>
          </cell>
          <cell r="F1363" t="str">
            <v>DESPACHO</v>
          </cell>
          <cell r="G1363" t="str">
            <v>NORMAL</v>
          </cell>
          <cell r="H1363" t="str">
            <v xml:space="preserve">DAVID HUMBERTO CEVALLOS CARRILLO / </v>
          </cell>
          <cell r="I1363" t="str">
            <v>1715068118</v>
          </cell>
          <cell r="J1363" t="str">
            <v>MARISCAL SUCRE/AV LA COLON Y REINA VICTORIA EN EL BANCO GUAYAQUIL A UNOS POCOS METROS DEL COMERCIO, QUITO</v>
          </cell>
          <cell r="K1363" t="str">
            <v xml:space="preserve">983383165 /  </v>
          </cell>
          <cell r="L1363" t="str">
            <v/>
          </cell>
          <cell r="M1363" t="str">
            <v>QUITO</v>
          </cell>
          <cell r="N1363" t="str">
            <v>PICHINCHA</v>
          </cell>
          <cell r="O1363" t="str">
            <v>QUITO</v>
          </cell>
        </row>
        <row r="1364">
          <cell r="A1364" t="str">
            <v>20003040228913</v>
          </cell>
          <cell r="B1364">
            <v>486856</v>
          </cell>
          <cell r="C1364" t="str">
            <v>20003040228913</v>
          </cell>
          <cell r="D1364">
            <v>44922.503032407411</v>
          </cell>
          <cell r="E1364" t="str">
            <v>CONECEL</v>
          </cell>
          <cell r="F1364" t="str">
            <v>DESPACHO</v>
          </cell>
          <cell r="G1364" t="str">
            <v>NORMAL</v>
          </cell>
          <cell r="H1364" t="str">
            <v xml:space="preserve">GEMA ILIANA GARCIA TEJENA / </v>
          </cell>
          <cell r="I1364" t="str">
            <v>1315696961</v>
          </cell>
          <cell r="J1364" t="str">
            <v>CALLE JOSE GREGORIO Y CALLE CORDOVA EN LA CDLA LA PAZ CASA DE DOS PISOS CON HIEDRAS JUNTO AL ALMACEN LAS TELAS DE LA PAZ, PORTOVIEJO</v>
          </cell>
          <cell r="K1364" t="str">
            <v xml:space="preserve">985067579 /  </v>
          </cell>
          <cell r="L1364" t="str">
            <v/>
          </cell>
          <cell r="M1364" t="str">
            <v>PORTOVIEJO</v>
          </cell>
          <cell r="N1364" t="str">
            <v>MANABI</v>
          </cell>
          <cell r="O1364" t="str">
            <v>PORTOVIEJO</v>
          </cell>
        </row>
        <row r="1365">
          <cell r="A1365" t="str">
            <v>20003040229835</v>
          </cell>
          <cell r="B1365">
            <v>486855</v>
          </cell>
          <cell r="C1365" t="str">
            <v>20003040229835</v>
          </cell>
          <cell r="D1365">
            <v>44922.503032407411</v>
          </cell>
          <cell r="E1365" t="str">
            <v>CONECEL</v>
          </cell>
          <cell r="F1365" t="str">
            <v>DESPACHO</v>
          </cell>
          <cell r="G1365" t="str">
            <v>NORMAL</v>
          </cell>
          <cell r="H1365" t="str">
            <v xml:space="preserve">ANA MICHELLE GRANDA MOSER / </v>
          </cell>
          <cell r="I1365" t="str">
            <v>1102645551</v>
          </cell>
          <cell r="J1365" t="str">
            <v>LOJA/LOJA/SAN SEBASTIAN CALLE CATACOCHA 168-155 ENTRE 24 DE MAYO Y LEOPOLDO PALACIOS REF: FERNTE A LA IGLESIA NUEVA VIDA CAMINO HACIA LA CARCEL.</v>
          </cell>
          <cell r="K1365" t="str">
            <v xml:space="preserve">984431604 /  </v>
          </cell>
          <cell r="M1365" t="str">
            <v>LOJA</v>
          </cell>
          <cell r="N1365" t="str">
            <v>LOJA</v>
          </cell>
          <cell r="O1365" t="str">
            <v>LOJA</v>
          </cell>
        </row>
        <row r="1366">
          <cell r="A1366" t="str">
            <v>20003040171338</v>
          </cell>
          <cell r="B1366">
            <v>486854</v>
          </cell>
          <cell r="C1366" t="str">
            <v>20003040171338</v>
          </cell>
          <cell r="D1366">
            <v>44922.503032407411</v>
          </cell>
          <cell r="E1366" t="str">
            <v>CONECEL</v>
          </cell>
          <cell r="F1366" t="str">
            <v>DESPACHO</v>
          </cell>
          <cell r="G1366" t="str">
            <v>NORMAL</v>
          </cell>
          <cell r="H1366" t="str">
            <v xml:space="preserve">HARTMAN ARTURO ALVEAR ALVEAR / </v>
          </cell>
          <cell r="I1366" t="str">
            <v>1101396123</v>
          </cell>
          <cell r="J1366" t="str">
            <v>CDLA PARAISO DE JIPIRU CALLES LAS GAVIOTAS Y CALLE B CASA DE 2 PISOS COLOR BLANCO HUESO A LADO DEL ASICILO DE ANCIANO, LOJA</v>
          </cell>
          <cell r="K1366" t="str">
            <v>963368278 /  980614713</v>
          </cell>
          <cell r="L1366" t="str">
            <v/>
          </cell>
          <cell r="M1366" t="str">
            <v>LOJA</v>
          </cell>
          <cell r="N1366" t="str">
            <v>LOJA</v>
          </cell>
          <cell r="O1366" t="str">
            <v>LOJA</v>
          </cell>
        </row>
        <row r="1367">
          <cell r="A1367" t="str">
            <v>20003037894787</v>
          </cell>
          <cell r="B1367">
            <v>486853</v>
          </cell>
          <cell r="C1367" t="str">
            <v>20003037894787</v>
          </cell>
          <cell r="D1367">
            <v>44922.503032407411</v>
          </cell>
          <cell r="E1367" t="str">
            <v>CONECEL</v>
          </cell>
          <cell r="F1367" t="str">
            <v>DESPACHO</v>
          </cell>
          <cell r="G1367" t="str">
            <v>NORMAL</v>
          </cell>
          <cell r="H1367" t="str">
            <v xml:space="preserve">RAUL FERNANDO MENDEZ QUILUMBA / </v>
          </cell>
          <cell r="I1367" t="str">
            <v>1001445939</v>
          </cell>
          <cell r="J1367" t="str">
            <v>CALLE VIA MIRADOR SAN MIGUEL ARCANGEL Y VIA YURACRUSITO CASA DE 2 PISOS CON UN TIA Y UN EXPRESO ABAJO DE LA CASA, IBARRA</v>
          </cell>
          <cell r="K1367" t="str">
            <v xml:space="preserve">995019710 /  </v>
          </cell>
          <cell r="M1367" t="str">
            <v>IBARRA</v>
          </cell>
          <cell r="N1367" t="str">
            <v>IMBABURA</v>
          </cell>
          <cell r="O1367" t="str">
            <v>IBARRA</v>
          </cell>
        </row>
        <row r="1368">
          <cell r="A1368" t="str">
            <v>20003040246843</v>
          </cell>
          <cell r="B1368">
            <v>486884</v>
          </cell>
          <cell r="C1368" t="str">
            <v>20003040246843</v>
          </cell>
          <cell r="D1368">
            <v>44922.503032407411</v>
          </cell>
          <cell r="E1368" t="str">
            <v>CONECEL</v>
          </cell>
          <cell r="F1368" t="str">
            <v>DESPACHO</v>
          </cell>
          <cell r="G1368" t="str">
            <v>NORMAL</v>
          </cell>
          <cell r="H1368" t="str">
            <v>JEFFERSON EDUARDO TUAPANTA LEMA / PAUCAR SANGOQUIZA JOHANNA STEFANIA</v>
          </cell>
          <cell r="I1368" t="str">
            <v>503751398</v>
          </cell>
          <cell r="J1368" t="str">
            <v>AV INTEROCEANICA KM 12 Y MEDIO Y AV FLORENCIA EN EL HOSPITAL DE LOS VALLES JUNTO AL CENTRO COMERCIAL LA SCALA, QUITO</v>
          </cell>
          <cell r="K1368" t="str">
            <v>960507736 /  959190733</v>
          </cell>
          <cell r="L1368" t="str">
            <v/>
          </cell>
          <cell r="M1368" t="str">
            <v>QUITO</v>
          </cell>
          <cell r="N1368" t="str">
            <v>PICHINCHA</v>
          </cell>
          <cell r="O1368" t="str">
            <v>QUITO</v>
          </cell>
        </row>
        <row r="1369">
          <cell r="A1369" t="str">
            <v>20003037893985</v>
          </cell>
          <cell r="B1369">
            <v>486852</v>
          </cell>
          <cell r="C1369" t="str">
            <v>20003037893985</v>
          </cell>
          <cell r="D1369">
            <v>44922.503032407411</v>
          </cell>
          <cell r="E1369" t="str">
            <v>CONECEL</v>
          </cell>
          <cell r="F1369" t="str">
            <v>DESPACHO</v>
          </cell>
          <cell r="G1369" t="str">
            <v>NORMAL</v>
          </cell>
          <cell r="H1369" t="str">
            <v xml:space="preserve">PEDRO MANUEL HOLGIN ALVARES / </v>
          </cell>
          <cell r="I1369" t="str">
            <v>913004453</v>
          </cell>
          <cell r="J1369" t="str">
            <v>GUERRERO VALENZUELA 2751 Y SEDALANA CASA 1 PISO COLOR ARENA PUERTA Y VENTANAS BLANCA, GUAYAQUIL</v>
          </cell>
          <cell r="K1369" t="str">
            <v xml:space="preserve">984159018 /  </v>
          </cell>
          <cell r="M1369" t="str">
            <v>GUAYAQUIL</v>
          </cell>
          <cell r="N1369" t="str">
            <v>GUAYAS</v>
          </cell>
          <cell r="O1369" t="str">
            <v>GUAYAQUIL</v>
          </cell>
        </row>
        <row r="1370">
          <cell r="A1370" t="str">
            <v>20003040976088</v>
          </cell>
          <cell r="B1370">
            <v>486883</v>
          </cell>
          <cell r="C1370" t="str">
            <v>20003040976088</v>
          </cell>
          <cell r="D1370">
            <v>44922.503032407411</v>
          </cell>
          <cell r="E1370" t="str">
            <v>CONECEL</v>
          </cell>
          <cell r="F1370" t="str">
            <v>DESPACHO</v>
          </cell>
          <cell r="G1370" t="str">
            <v>NORMAL</v>
          </cell>
          <cell r="H1370" t="str">
            <v xml:space="preserve">MARIELA VERONICA YAR ACOSTA / </v>
          </cell>
          <cell r="I1370" t="str">
            <v>1715045777</v>
          </cell>
          <cell r="J1370" t="str">
            <v>CALLE HECTOR CHICA OE1-202 Y SEGUNDO CHIMBORAZO EN LA URBANIZACION ACOSTA SOBERON EN EL PRIMER PISO DIAGONAL A LA FARMACIA CRUZ AZUL, QUITO</v>
          </cell>
          <cell r="K1370" t="str">
            <v>998067769 /  984903316</v>
          </cell>
          <cell r="L1370" t="str">
            <v/>
          </cell>
          <cell r="M1370" t="str">
            <v>QUITO</v>
          </cell>
          <cell r="N1370" t="str">
            <v>PICHINCHA</v>
          </cell>
          <cell r="O1370" t="str">
            <v>QUITO</v>
          </cell>
        </row>
        <row r="1371">
          <cell r="A1371" t="str">
            <v>20003037911846</v>
          </cell>
          <cell r="B1371">
            <v>486851</v>
          </cell>
          <cell r="C1371" t="str">
            <v>20003037911846</v>
          </cell>
          <cell r="D1371">
            <v>44922.503032407411</v>
          </cell>
          <cell r="E1371" t="str">
            <v>CONECEL</v>
          </cell>
          <cell r="F1371" t="str">
            <v>DESPACHO</v>
          </cell>
          <cell r="G1371" t="str">
            <v>NORMAL</v>
          </cell>
          <cell r="H1371" t="str">
            <v xml:space="preserve">JUAN CARLOS CASTILLO RAMIREZ / </v>
          </cell>
          <cell r="I1371" t="str">
            <v>750331944</v>
          </cell>
          <cell r="J1371" t="str">
            <v>ELOY ALFARO Y CLL OLMEDO LOCAL CHELSSEA REFERENCIA JUNTO A SERVIENTREGA, GUAYAQUIL</v>
          </cell>
          <cell r="K1371" t="str">
            <v>960765387 /  969704296</v>
          </cell>
          <cell r="M1371" t="str">
            <v>GUAYAQUIL</v>
          </cell>
          <cell r="N1371" t="str">
            <v>GUAYAS</v>
          </cell>
          <cell r="O1371" t="str">
            <v>GUAYAQUIL</v>
          </cell>
        </row>
        <row r="1372">
          <cell r="A1372" t="str">
            <v>20003041298251</v>
          </cell>
          <cell r="B1372">
            <v>486882</v>
          </cell>
          <cell r="C1372" t="str">
            <v>20003041298251</v>
          </cell>
          <cell r="D1372">
            <v>44922.503032407411</v>
          </cell>
          <cell r="E1372" t="str">
            <v>CONECEL</v>
          </cell>
          <cell r="F1372" t="str">
            <v>DESPACHO</v>
          </cell>
          <cell r="G1372" t="str">
            <v>NORMAL</v>
          </cell>
          <cell r="H1372" t="str">
            <v xml:space="preserve">OLGER JOEL ESPINOZA MUNARIZ / </v>
          </cell>
          <cell r="I1372" t="str">
            <v>1710162205</v>
          </cell>
          <cell r="J1372" t="str">
            <v>CALLE MARISCAL Y PAZMINO EN EL EDIFICIO DE COLOR ROSADO A MEDIA CUADRA DE LA SEDE SOCIAL 1997, QUITO</v>
          </cell>
          <cell r="K1372" t="str">
            <v>987697423 /  98769742</v>
          </cell>
          <cell r="M1372" t="str">
            <v>QUITO</v>
          </cell>
          <cell r="N1372" t="str">
            <v>PICHINCHA</v>
          </cell>
          <cell r="O1372" t="str">
            <v>QUITO</v>
          </cell>
        </row>
        <row r="1373">
          <cell r="A1373" t="str">
            <v>20003037909924</v>
          </cell>
          <cell r="B1373">
            <v>486850</v>
          </cell>
          <cell r="C1373" t="str">
            <v>20003037909924</v>
          </cell>
          <cell r="D1373">
            <v>44922.503032407411</v>
          </cell>
          <cell r="E1373" t="str">
            <v>CONECEL</v>
          </cell>
          <cell r="F1373" t="str">
            <v>DESPACHO</v>
          </cell>
          <cell r="G1373" t="str">
            <v>NORMAL</v>
          </cell>
          <cell r="H1373" t="str">
            <v xml:space="preserve">ANGEL GEORDANO CHIRIBOGA VELIZ / </v>
          </cell>
          <cell r="I1373" t="str">
            <v>1721969242</v>
          </cell>
          <cell r="J1373" t="str">
            <v>CALLE NEFTALI PONCE 56 Y JOSE JOAQUIN DE OLMEDO CASA DE DOS PISOS COLOR BLANCO LOTE 56 A DOS CUADRAS DE LAS CANCHAS DEPORTIVAS DEL BANCO PICHINCHA, QUITO</v>
          </cell>
          <cell r="K1373" t="str">
            <v>968265708 /  963317977</v>
          </cell>
          <cell r="M1373" t="str">
            <v>QUITO</v>
          </cell>
          <cell r="N1373" t="str">
            <v>PICHINCHA</v>
          </cell>
          <cell r="O1373" t="str">
            <v>QUITO</v>
          </cell>
        </row>
        <row r="1374">
          <cell r="A1374" t="str">
            <v>20003035529326</v>
          </cell>
          <cell r="B1374">
            <v>486881</v>
          </cell>
          <cell r="C1374" t="str">
            <v>20003035529326</v>
          </cell>
          <cell r="D1374">
            <v>44922.503032407411</v>
          </cell>
          <cell r="E1374" t="str">
            <v>CONECEL</v>
          </cell>
          <cell r="F1374" t="str">
            <v>DESPACHO</v>
          </cell>
          <cell r="G1374" t="str">
            <v>NORMAL</v>
          </cell>
          <cell r="H1374" t="str">
            <v xml:space="preserve">GABRIELA PRISCILA LEON OROZCO / </v>
          </cell>
          <cell r="I1374" t="str">
            <v>1102959036</v>
          </cell>
          <cell r="J1374" t="str">
            <v>AV EL INCA E4-62 Y JOSE VIVANCO/ EMPRESA SHARLOTE ENGLISH SCHOOL JUNTO A GASOLINERA PRIMAX, QUITO</v>
          </cell>
          <cell r="K1374" t="str">
            <v xml:space="preserve">979339749 /  </v>
          </cell>
          <cell r="L1374" t="str">
            <v/>
          </cell>
          <cell r="M1374" t="str">
            <v>QUITO</v>
          </cell>
          <cell r="N1374" t="str">
            <v>PICHINCHA</v>
          </cell>
          <cell r="O1374" t="str">
            <v>QUITO</v>
          </cell>
        </row>
        <row r="1375">
          <cell r="A1375" t="str">
            <v>20003040177028</v>
          </cell>
          <cell r="B1375">
            <v>486849</v>
          </cell>
          <cell r="C1375" t="str">
            <v>20003040177028</v>
          </cell>
          <cell r="D1375">
            <v>44922.503032407411</v>
          </cell>
          <cell r="E1375" t="str">
            <v>CONECEL</v>
          </cell>
          <cell r="F1375" t="str">
            <v>DESPACHO</v>
          </cell>
          <cell r="G1375" t="str">
            <v>NORMAL</v>
          </cell>
          <cell r="H1375" t="str">
            <v xml:space="preserve">LAISS SOLANGE CARRANZA VASCONEZ / </v>
          </cell>
          <cell r="I1375" t="str">
            <v>928833904</v>
          </cell>
          <cell r="J1375" t="str">
            <v>CALLE ERNESTO ALBAN MOSQUERA Y 3ER PASAJE CASA ESQUINERA DE DOS PISOS COLOR BEIGE DIAGONAL AL ASADERO DE POLLOS ALES, GUAYAQUIL</v>
          </cell>
          <cell r="K1375" t="str">
            <v>0990661728</v>
          </cell>
          <cell r="M1375" t="str">
            <v>GUAYAQUIL</v>
          </cell>
          <cell r="N1375" t="str">
            <v>GUAYAS</v>
          </cell>
          <cell r="O1375" t="str">
            <v>GUAYAQUIL</v>
          </cell>
        </row>
        <row r="1376">
          <cell r="A1376" t="str">
            <v>20003037029244</v>
          </cell>
          <cell r="B1376">
            <v>486880</v>
          </cell>
          <cell r="C1376" t="str">
            <v>20003037029244</v>
          </cell>
          <cell r="D1376">
            <v>44922.503032407411</v>
          </cell>
          <cell r="E1376" t="str">
            <v>CONECEL</v>
          </cell>
          <cell r="F1376" t="str">
            <v>DESPACHO</v>
          </cell>
          <cell r="G1376" t="str">
            <v>NORMAL</v>
          </cell>
          <cell r="H1376" t="str">
            <v xml:space="preserve">ANGIE JAMILETH CALDERON ANZULES / </v>
          </cell>
          <cell r="I1376" t="str">
            <v>1317031324</v>
          </cell>
          <cell r="J1376" t="str">
            <v>CALLE 19 DE DICIEMBRE Y QUITO EJE TRANSVERSAL ENTREGAR EN PUESTO DE MOTE FRENTE HELADERIA PIRAMIDE NAYON, QUITO</v>
          </cell>
          <cell r="K1376" t="str">
            <v xml:space="preserve">969496297 /  </v>
          </cell>
          <cell r="L1376" t="str">
            <v/>
          </cell>
          <cell r="M1376" t="str">
            <v>QUITO</v>
          </cell>
          <cell r="N1376" t="str">
            <v>PICHINCHA</v>
          </cell>
          <cell r="O1376" t="str">
            <v>QUITO</v>
          </cell>
        </row>
        <row r="1377">
          <cell r="A1377" t="str">
            <v>20003037902830</v>
          </cell>
          <cell r="B1377">
            <v>486848</v>
          </cell>
          <cell r="C1377" t="str">
            <v>20003037902830</v>
          </cell>
          <cell r="D1377">
            <v>44922.503032407411</v>
          </cell>
          <cell r="E1377" t="str">
            <v>CONECEL</v>
          </cell>
          <cell r="F1377" t="str">
            <v>DESPACHO</v>
          </cell>
          <cell r="G1377" t="str">
            <v>NORMAL</v>
          </cell>
          <cell r="H1377" t="str">
            <v>STEFANIE YANINA PROANO RODRIGUEZ / ORRALA CUCALON FERNANDO JOSE</v>
          </cell>
          <cell r="I1377" t="str">
            <v>927516625</v>
          </cell>
          <cell r="J1377" t="str">
            <v>BARRIO ELOY ALFARO AV 11 ENTRE C.14 Y C.13 A 1CDRA DE LA NOTARIA 3 LA LIBERTAD JUNTO AL BAZAR Y LIBRERIA LIZ, LA LIBERTAD</v>
          </cell>
          <cell r="K1377" t="str">
            <v>960255130 /  296025513</v>
          </cell>
          <cell r="L1377" t="str">
            <v/>
          </cell>
          <cell r="M1377" t="str">
            <v>LA LIBERTAD</v>
          </cell>
          <cell r="N1377" t="str">
            <v>SANTA ELENA</v>
          </cell>
          <cell r="O1377" t="str">
            <v>LA LIBERTAD</v>
          </cell>
        </row>
        <row r="1378">
          <cell r="A1378" t="str">
            <v>20003040171616</v>
          </cell>
          <cell r="B1378">
            <v>486879</v>
          </cell>
          <cell r="C1378" t="str">
            <v>20003040171616</v>
          </cell>
          <cell r="D1378">
            <v>44922.503032407411</v>
          </cell>
          <cell r="E1378" t="str">
            <v>CONECEL</v>
          </cell>
          <cell r="F1378" t="str">
            <v>DESPACHO</v>
          </cell>
          <cell r="G1378" t="str">
            <v>NORMAL</v>
          </cell>
          <cell r="H1378" t="str">
            <v xml:space="preserve">BENAVIDES MOROCHO RONALD LEANDRO / </v>
          </cell>
          <cell r="I1378" t="str">
            <v>1751523208</v>
          </cell>
          <cell r="J1378" t="str">
            <v>CALLE MARQUESA DE SOLANDA Y MANUEL BURBANO CASA DE 3 PISOS COLOR CEMENTOA DOS CUADRAS DE LA ESCUELA JOAQUIN SANCHEZ ORELLANA, QUITO</v>
          </cell>
          <cell r="K1378" t="str">
            <v xml:space="preserve">978747235 /  </v>
          </cell>
          <cell r="M1378" t="str">
            <v>QUITO</v>
          </cell>
          <cell r="N1378" t="str">
            <v>PICHINCHA</v>
          </cell>
          <cell r="O1378" t="str">
            <v>QUITO</v>
          </cell>
        </row>
        <row r="1379">
          <cell r="A1379" t="str">
            <v>20003030651487</v>
          </cell>
          <cell r="B1379">
            <v>486847</v>
          </cell>
          <cell r="C1379" t="str">
            <v>20003030651487</v>
          </cell>
          <cell r="D1379">
            <v>44922.503032407411</v>
          </cell>
          <cell r="E1379" t="str">
            <v>CONECEL</v>
          </cell>
          <cell r="F1379" t="str">
            <v>DESPACHO</v>
          </cell>
          <cell r="G1379" t="str">
            <v>NORMAL</v>
          </cell>
          <cell r="H1379" t="str">
            <v>CARMEN MARINA TELLO HERNANDEZ / PRECIADO TELLO JEREMY SAUL</v>
          </cell>
          <cell r="I1379" t="str">
            <v>906571922</v>
          </cell>
          <cell r="J1379" t="str">
            <v>SAUCES 3 MZ 127 VILLA 28 CASA 3 PISOS COLOR BEIGE FRENTE A TIENDA YOLANDA EN PEATONAL ENTRADA TIENDA DE PRODUCTOS MANABITAS SONERO, GUAYAQUIL</v>
          </cell>
          <cell r="K1379" t="str">
            <v xml:space="preserve">963970827 /  </v>
          </cell>
          <cell r="M1379" t="str">
            <v>GUAYAQUIL</v>
          </cell>
          <cell r="N1379" t="str">
            <v>GUAYAS</v>
          </cell>
          <cell r="O1379" t="str">
            <v>GUAYAQUIL</v>
          </cell>
        </row>
        <row r="1380">
          <cell r="A1380" t="str">
            <v>20003041321118</v>
          </cell>
          <cell r="B1380">
            <v>486878</v>
          </cell>
          <cell r="C1380" t="str">
            <v>20003041321118</v>
          </cell>
          <cell r="D1380">
            <v>44922.503032407411</v>
          </cell>
          <cell r="E1380" t="str">
            <v>CONECEL</v>
          </cell>
          <cell r="F1380" t="str">
            <v>DESPACHO</v>
          </cell>
          <cell r="G1380" t="str">
            <v>NORMAL</v>
          </cell>
          <cell r="H1380" t="str">
            <v xml:space="preserve">BYRON ROBERTO ARBOLEDA ANDRADE / </v>
          </cell>
          <cell r="I1380" t="str">
            <v>1722796743</v>
          </cell>
          <cell r="J1380" t="str">
            <v>CALLE LA PRADERA N30-26 Y CALLE SAN SALVADOR DETRAS DE LA BIBLIOTECA FLACSO EN EL EDIFICIO COORPORATIVO OMEGA, QUITO</v>
          </cell>
          <cell r="K1380" t="str">
            <v>983279479 /  997974816</v>
          </cell>
          <cell r="L1380" t="str">
            <v/>
          </cell>
          <cell r="M1380" t="str">
            <v>QUITO</v>
          </cell>
          <cell r="N1380" t="str">
            <v>PICHINCHA</v>
          </cell>
          <cell r="O1380" t="str">
            <v>QUITO</v>
          </cell>
        </row>
        <row r="1381">
          <cell r="A1381" t="str">
            <v>20003037911943</v>
          </cell>
          <cell r="B1381">
            <v>486846</v>
          </cell>
          <cell r="C1381" t="str">
            <v>20003037911943</v>
          </cell>
          <cell r="D1381">
            <v>44922.503032407411</v>
          </cell>
          <cell r="E1381" t="str">
            <v>CONECEL</v>
          </cell>
          <cell r="F1381" t="str">
            <v>DESPACHO</v>
          </cell>
          <cell r="G1381" t="str">
            <v>NORMAL</v>
          </cell>
          <cell r="H1381" t="str">
            <v xml:space="preserve">EDGAR PATRICIO CHANATAXI LOACHAMIN / </v>
          </cell>
          <cell r="I1381" t="str">
            <v>1710819044</v>
          </cell>
          <cell r="J1381" t="str">
            <v>CALLE BARTOLOME ALVES E2-73 Y FRANCISCO COBOS EN EL JARDIN PARTICULAR GIORDANO BRUNO EN EL EDIFICIO DE 4 PISOS CON UNA FERRETERIA ESQUINERA, QUITO</v>
          </cell>
          <cell r="K1381" t="str">
            <v xml:space="preserve">986479492 /  </v>
          </cell>
          <cell r="L1381" t="str">
            <v/>
          </cell>
          <cell r="M1381" t="str">
            <v>QUITO</v>
          </cell>
          <cell r="N1381" t="str">
            <v>PICHINCHA</v>
          </cell>
          <cell r="O1381" t="str">
            <v>QUITO</v>
          </cell>
        </row>
        <row r="1382">
          <cell r="A1382" t="str">
            <v>20003040242414</v>
          </cell>
          <cell r="B1382">
            <v>486877</v>
          </cell>
          <cell r="C1382" t="str">
            <v>20003040242414</v>
          </cell>
          <cell r="D1382">
            <v>44922.503032407411</v>
          </cell>
          <cell r="E1382" t="str">
            <v>CONECEL</v>
          </cell>
          <cell r="F1382" t="str">
            <v>DESPACHO</v>
          </cell>
          <cell r="G1382" t="str">
            <v>NORMAL</v>
          </cell>
          <cell r="H1382" t="str">
            <v xml:space="preserve">ANDREA ESTEFANIA AGUIRRE PILCO / </v>
          </cell>
          <cell r="I1382" t="str">
            <v>928815752</v>
          </cell>
          <cell r="J1382" t="str">
            <v>CDLA LOS HELECHOS MZ 14 SECTOR 5 VILLA 18 CASA 1 PIS BEIGE JUNTO A PORTON BLANCO A 1 CUADRA DE LA CANCHA, DURAN</v>
          </cell>
          <cell r="K1382" t="str">
            <v>963386358 /  90758629</v>
          </cell>
          <cell r="M1382" t="str">
            <v>DURAN</v>
          </cell>
          <cell r="N1382" t="str">
            <v>GUAYAS</v>
          </cell>
          <cell r="O1382" t="str">
            <v>DURAN</v>
          </cell>
        </row>
        <row r="1383">
          <cell r="A1383" t="str">
            <v>20003021092721_1</v>
          </cell>
          <cell r="B1383">
            <v>486845</v>
          </cell>
          <cell r="C1383" t="str">
            <v>20003021092721_1</v>
          </cell>
          <cell r="D1383">
            <v>44922.503032407411</v>
          </cell>
          <cell r="E1383" t="str">
            <v>CONECEL</v>
          </cell>
          <cell r="F1383" t="str">
            <v>DESPACHO</v>
          </cell>
          <cell r="G1383" t="str">
            <v>NORMAL</v>
          </cell>
          <cell r="H1383" t="str">
            <v xml:space="preserve">JULIO CESAR RAMIREZ SILVA / </v>
          </cell>
          <cell r="I1383" t="str">
            <v>924239569</v>
          </cell>
          <cell r="J1383" t="str">
            <v>CDLA PRIMAVERA 2 SECTOR 2B MZ 24 VLL 15 CASA DE UN PISO COLOR CREMA A UNA CUADRA DE LA BARBERIA EL MANABA, DURAN</v>
          </cell>
          <cell r="K1383" t="str">
            <v xml:space="preserve">992161846 /  </v>
          </cell>
          <cell r="M1383" t="str">
            <v>DURAN</v>
          </cell>
          <cell r="N1383" t="str">
            <v>GUAYAS</v>
          </cell>
          <cell r="O1383" t="str">
            <v>DURAN</v>
          </cell>
        </row>
        <row r="1384">
          <cell r="A1384" t="str">
            <v>20003036028482</v>
          </cell>
          <cell r="B1384">
            <v>486876</v>
          </cell>
          <cell r="C1384" t="str">
            <v>20003036028482</v>
          </cell>
          <cell r="D1384">
            <v>44922.503032407411</v>
          </cell>
          <cell r="E1384" t="str">
            <v>CONECEL</v>
          </cell>
          <cell r="F1384" t="str">
            <v>DESPACHO</v>
          </cell>
          <cell r="G1384" t="str">
            <v>NORMAL</v>
          </cell>
          <cell r="H1384" t="str">
            <v xml:space="preserve">MATILDE ALEXANDRA QUINTERO TAMAYO / </v>
          </cell>
          <cell r="I1384" t="str">
            <v>802191601</v>
          </cell>
          <cell r="J1384" t="str">
            <v>TRABJO CALLE RIO YANUNCAY 430 Y AV LAS DELICIAS EN EL RESTAURANTE ENCOCADOS DE ZOILA FRENTE DE LA CLINICA SAN MARCOS, SANTO DOMINGO</v>
          </cell>
          <cell r="K1384" t="str">
            <v>987702492 /  297097541</v>
          </cell>
          <cell r="M1384" t="str">
            <v>SANTO DOMINGO</v>
          </cell>
          <cell r="N1384" t="str">
            <v>SANTO DOMINGO DE LOS TSACHILAS</v>
          </cell>
          <cell r="O1384" t="str">
            <v>SANTO DOMINGO</v>
          </cell>
        </row>
        <row r="1385">
          <cell r="A1385" t="str">
            <v>20003035532801</v>
          </cell>
          <cell r="B1385">
            <v>486875</v>
          </cell>
          <cell r="C1385" t="str">
            <v>20003035532801</v>
          </cell>
          <cell r="D1385">
            <v>44922.503032407411</v>
          </cell>
          <cell r="E1385" t="str">
            <v>CONECEL</v>
          </cell>
          <cell r="F1385" t="str">
            <v>DESPACHO</v>
          </cell>
          <cell r="G1385" t="str">
            <v>NORMAL</v>
          </cell>
          <cell r="H1385" t="str">
            <v xml:space="preserve">CRISTHIAN VECHEREL ANDRADE / </v>
          </cell>
          <cell r="I1385" t="str">
            <v>1314829464</v>
          </cell>
          <cell r="J1385" t="str">
            <v>CIUDADELA FATIMA CALLE SIMON BOLIVAR Y 1RA TRANSVERSAL/RECIBEN EN RESTAURAT ENCEBOLLADOS MAMI LINDA CASA COLOR NARANJA, PORTOVIEJO</v>
          </cell>
          <cell r="K1385" t="str">
            <v>978803452 /  988429506</v>
          </cell>
          <cell r="L1385" t="str">
            <v/>
          </cell>
          <cell r="M1385" t="str">
            <v>PORTOVIEJO</v>
          </cell>
          <cell r="N1385" t="str">
            <v>MANABI</v>
          </cell>
          <cell r="O1385" t="str">
            <v>PORTOVIEJO</v>
          </cell>
        </row>
        <row r="1386">
          <cell r="A1386" t="str">
            <v>20003041399063</v>
          </cell>
          <cell r="B1386">
            <v>486874</v>
          </cell>
          <cell r="C1386" t="str">
            <v>20003041399063</v>
          </cell>
          <cell r="D1386">
            <v>44922.503032407411</v>
          </cell>
          <cell r="E1386" t="str">
            <v>CONECEL</v>
          </cell>
          <cell r="F1386" t="str">
            <v>DESPACHO</v>
          </cell>
          <cell r="G1386" t="str">
            <v>NORMAL</v>
          </cell>
          <cell r="H1386" t="str">
            <v xml:space="preserve">THAIZ ROMINA TORRES MANTUANO / </v>
          </cell>
          <cell r="I1386" t="str">
            <v>924422017</v>
          </cell>
          <cell r="J1386" t="str">
            <v>VENEZUELA 1605 Y JOSE DE ANTEPARA/BLOQUES DEL SEGURO NO1/FRENTE A ELECTRONICA CASTRO 5 PISOS EDIFICIO VERDE JUNTO PUENTE DE MACHALA, GUAYAQUIL</v>
          </cell>
          <cell r="K1386" t="str">
            <v>987042729 /  962748891</v>
          </cell>
          <cell r="M1386" t="str">
            <v>GUAYAQUIL</v>
          </cell>
          <cell r="N1386" t="str">
            <v>GUAYAS</v>
          </cell>
          <cell r="O1386" t="str">
            <v>GUAYAQUIL</v>
          </cell>
        </row>
        <row r="1387">
          <cell r="A1387" t="str">
            <v>20003041315044</v>
          </cell>
          <cell r="B1387">
            <v>486873</v>
          </cell>
          <cell r="C1387" t="str">
            <v>20003041315044</v>
          </cell>
          <cell r="D1387">
            <v>44922.503032407411</v>
          </cell>
          <cell r="E1387" t="str">
            <v>CONECEL</v>
          </cell>
          <cell r="F1387" t="str">
            <v>DESPACHO</v>
          </cell>
          <cell r="G1387" t="str">
            <v>NORMAL</v>
          </cell>
          <cell r="H1387" t="str">
            <v xml:space="preserve">CONSUELO JHOSELIN PEREZ ESPIN / </v>
          </cell>
          <cell r="I1387" t="str">
            <v>1725158636</v>
          </cell>
          <cell r="J1387" t="str">
            <v>EN COLINAS DEL NORTE CALLE B-56 LOTE 1 CASA OE6-408 DE DOS PISOS COLOR GRIS FRENTE A LA TIENDA VIVERES ALEMAN, QUITO</v>
          </cell>
          <cell r="K1387" t="str">
            <v xml:space="preserve">958609731 /  </v>
          </cell>
          <cell r="M1387" t="str">
            <v>QUITO</v>
          </cell>
          <cell r="N1387" t="str">
            <v>PICHINCHA</v>
          </cell>
          <cell r="O1387" t="str">
            <v>QUITO</v>
          </cell>
        </row>
        <row r="1388">
          <cell r="A1388" t="str">
            <v>20003032741225</v>
          </cell>
          <cell r="B1388">
            <v>486872</v>
          </cell>
          <cell r="C1388" t="str">
            <v>20003032741225</v>
          </cell>
          <cell r="D1388">
            <v>44922.503032407411</v>
          </cell>
          <cell r="E1388" t="str">
            <v>CONECEL</v>
          </cell>
          <cell r="F1388" t="str">
            <v>DESPACHO</v>
          </cell>
          <cell r="G1388" t="str">
            <v>NORMAL</v>
          </cell>
          <cell r="H1388" t="str">
            <v xml:space="preserve">MANUEL OCTAVIO PANDO AYALA / </v>
          </cell>
          <cell r="I1388" t="str">
            <v>104412366</v>
          </cell>
          <cell r="J1388" t="str">
            <v>CALLE SALVADOR BUSTAMANTE CELI Y NUEVA YORK DIAGONAL AL COLEGIO MILITAR EN LA EMPRESA DE PEPSI, LOJA</v>
          </cell>
          <cell r="K1388" t="str">
            <v xml:space="preserve">969627020 /  </v>
          </cell>
          <cell r="L1388" t="str">
            <v/>
          </cell>
          <cell r="M1388" t="str">
            <v>LOJA</v>
          </cell>
          <cell r="N1388" t="str">
            <v>LOJA</v>
          </cell>
          <cell r="O1388" t="str">
            <v>LOJA</v>
          </cell>
        </row>
        <row r="1389">
          <cell r="A1389" t="str">
            <v>20003040979132</v>
          </cell>
          <cell r="B1389">
            <v>486871</v>
          </cell>
          <cell r="C1389" t="str">
            <v>20003040979132</v>
          </cell>
          <cell r="D1389">
            <v>44922.503032407411</v>
          </cell>
          <cell r="E1389" t="str">
            <v>CONECEL</v>
          </cell>
          <cell r="F1389" t="str">
            <v>DESPACHO</v>
          </cell>
          <cell r="G1389" t="str">
            <v>NORMAL</v>
          </cell>
          <cell r="H1389" t="str">
            <v xml:space="preserve">ANDRES PAUL DELGADO MUESES / </v>
          </cell>
          <cell r="I1389" t="str">
            <v>2350027138</v>
          </cell>
          <cell r="J1389" t="str">
            <v>CIUDADELA CENTRAL /AV COMUNIDAD COLORADOS DEL BUAH Y AV DE LOS COLONOS COLOR BLANCO UN PISO FRENTE AL HOSPITAL SANTO DOMINGO, SANTO DOMINGO</v>
          </cell>
          <cell r="K1389" t="str">
            <v>997821069 /  966819420</v>
          </cell>
          <cell r="M1389" t="str">
            <v>SANTO DOMINGO</v>
          </cell>
          <cell r="N1389" t="str">
            <v>SANTO DOMINGO DE LOS TSACHILAS</v>
          </cell>
          <cell r="O1389" t="str">
            <v>SANTO DOMINGO</v>
          </cell>
        </row>
        <row r="1390">
          <cell r="A1390" t="str">
            <v>20003040979087</v>
          </cell>
          <cell r="B1390">
            <v>486870</v>
          </cell>
          <cell r="C1390" t="str">
            <v>20003040979087</v>
          </cell>
          <cell r="D1390">
            <v>44922.503032407411</v>
          </cell>
          <cell r="E1390" t="str">
            <v>CONECEL</v>
          </cell>
          <cell r="F1390" t="str">
            <v>DESPACHO</v>
          </cell>
          <cell r="G1390" t="str">
            <v>NORMAL</v>
          </cell>
          <cell r="H1390" t="str">
            <v xml:space="preserve">ANDERSON JAVIER CHALPARIZAN TAPIA / </v>
          </cell>
          <cell r="I1390" t="str">
            <v>450239520</v>
          </cell>
          <cell r="J1390" t="str">
            <v>JUAN LEON MERA Y PJE RAFAEL GARCIA GOYENA DE DOS PISO COLOR BLANCO DIAGONAL A METALICAS LUCHO Y ALADO DE TIENDA CYBER ANNIE, TULCAN</v>
          </cell>
          <cell r="K1390" t="str">
            <v xml:space="preserve">969657010 /  </v>
          </cell>
          <cell r="L1390" t="str">
            <v/>
          </cell>
          <cell r="M1390" t="str">
            <v>TULCAN</v>
          </cell>
          <cell r="N1390" t="str">
            <v>CARCHI</v>
          </cell>
          <cell r="O1390" t="str">
            <v>TULCAN</v>
          </cell>
        </row>
        <row r="1391">
          <cell r="A1391" t="str">
            <v>20003040257644</v>
          </cell>
          <cell r="B1391">
            <v>486869</v>
          </cell>
          <cell r="C1391" t="str">
            <v>20003040257644</v>
          </cell>
          <cell r="D1391">
            <v>44922.503032407411</v>
          </cell>
          <cell r="E1391" t="str">
            <v>CONECEL</v>
          </cell>
          <cell r="F1391" t="str">
            <v>DESPACHO</v>
          </cell>
          <cell r="G1391" t="str">
            <v>NORMAL</v>
          </cell>
          <cell r="H1391" t="str">
            <v xml:space="preserve">ADRIANA GENOVEVA SILVA CARRILLO / </v>
          </cell>
          <cell r="I1391" t="str">
            <v>602481137</v>
          </cell>
          <cell r="J1391" t="str">
            <v>CALLE ALBACETE Y MADRID DENTRO DEL CONJUNTO LIMANAR 1 CS N108-1 FRENTE AL CONJUNTO SAID, QUITO</v>
          </cell>
          <cell r="K1391" t="str">
            <v>982453327 /  978963265</v>
          </cell>
          <cell r="M1391" t="str">
            <v>QUITO</v>
          </cell>
          <cell r="N1391" t="str">
            <v>PICHINCHA</v>
          </cell>
          <cell r="O1391" t="str">
            <v>QUITO</v>
          </cell>
        </row>
        <row r="1392">
          <cell r="A1392" t="str">
            <v>20003040229937</v>
          </cell>
          <cell r="B1392">
            <v>486868</v>
          </cell>
          <cell r="C1392" t="str">
            <v>20003040229937</v>
          </cell>
          <cell r="D1392">
            <v>44922.503032407411</v>
          </cell>
          <cell r="E1392" t="str">
            <v>CONECEL</v>
          </cell>
          <cell r="F1392" t="str">
            <v>DESPACHO</v>
          </cell>
          <cell r="G1392" t="str">
            <v>NORMAL</v>
          </cell>
          <cell r="H1392" t="str">
            <v xml:space="preserve">EDWIN PATRICIO PAEZ CASTELO / </v>
          </cell>
          <cell r="I1392" t="str">
            <v>650021645</v>
          </cell>
          <cell r="J1392" t="str">
            <v>SECTOR SAN ALFONSO/VENEZUELA Y LARREA/CASA 2P CAFE/MEDIA CUADRA COLEGIO LA SALLE, RIOBAMBA</v>
          </cell>
          <cell r="K1392" t="str">
            <v>984787427 /  984327977</v>
          </cell>
          <cell r="L1392" t="str">
            <v/>
          </cell>
          <cell r="M1392" t="str">
            <v>RIOBAMBA</v>
          </cell>
          <cell r="N1392" t="str">
            <v>CHIMBORAZO</v>
          </cell>
          <cell r="O1392" t="str">
            <v>RIOBAMBA</v>
          </cell>
        </row>
        <row r="1393">
          <cell r="A1393" t="str">
            <v>20003040177754</v>
          </cell>
          <cell r="B1393">
            <v>486867</v>
          </cell>
          <cell r="C1393" t="str">
            <v>20003040177754</v>
          </cell>
          <cell r="D1393">
            <v>44922.503032407411</v>
          </cell>
          <cell r="E1393" t="str">
            <v>CONECEL</v>
          </cell>
          <cell r="F1393" t="str">
            <v>DESPACHO</v>
          </cell>
          <cell r="G1393" t="str">
            <v>NORMAL</v>
          </cell>
          <cell r="H1393" t="str">
            <v>STEFANY LIZETH MORETA CAIZA / MORETA FREIRE JOSE RODOLFO</v>
          </cell>
          <cell r="I1393" t="str">
            <v>1850449636</v>
          </cell>
          <cell r="J1393" t="str">
            <v>JULIO JARARAMILLO LAURIDO Y CALLE CESAR MAQUILON LA ENTREGA EN TRABAJO FETERRIA MEGACONTRUCION, AMBATO</v>
          </cell>
          <cell r="K1393" t="str">
            <v>962746806 /  979037106</v>
          </cell>
          <cell r="M1393" t="str">
            <v>AMBATO</v>
          </cell>
          <cell r="N1393" t="str">
            <v>TUNGURAHUA</v>
          </cell>
          <cell r="O1393" t="str">
            <v>AMBATO</v>
          </cell>
        </row>
        <row r="1394">
          <cell r="A1394" t="str">
            <v>20003040251797</v>
          </cell>
          <cell r="B1394">
            <v>486866</v>
          </cell>
          <cell r="C1394" t="str">
            <v>20003040251797</v>
          </cell>
          <cell r="D1394">
            <v>44922.503032407411</v>
          </cell>
          <cell r="E1394" t="str">
            <v>CONECEL</v>
          </cell>
          <cell r="F1394" t="str">
            <v>DESPACHO</v>
          </cell>
          <cell r="G1394" t="str">
            <v>NORMAL</v>
          </cell>
          <cell r="H1394" t="str">
            <v xml:space="preserve">CRISTOFER JOEL CORTEZ AQUINO / </v>
          </cell>
          <cell r="I1394" t="str">
            <v>1250150206</v>
          </cell>
          <cell r="J1394" t="str">
            <v>CALLE 8VA Y ENTRE LA CALLE H Y CALLE I/CASA CELESTE REJAS BLANCAS JUNTO A UNA TIENDA, QUEVEDO</v>
          </cell>
          <cell r="K1394" t="str">
            <v>969902774 /  963855034</v>
          </cell>
          <cell r="M1394" t="str">
            <v>QUEVEDO</v>
          </cell>
          <cell r="N1394" t="str">
            <v>LOS RIOS</v>
          </cell>
          <cell r="O1394" t="str">
            <v>QUEVEDO</v>
          </cell>
        </row>
        <row r="1395">
          <cell r="A1395" t="str">
            <v>20003040256335</v>
          </cell>
          <cell r="B1395">
            <v>486865</v>
          </cell>
          <cell r="C1395" t="str">
            <v>20003040256335</v>
          </cell>
          <cell r="D1395">
            <v>44922.503032407411</v>
          </cell>
          <cell r="E1395" t="str">
            <v>CONECEL</v>
          </cell>
          <cell r="F1395" t="str">
            <v>DESPACHO</v>
          </cell>
          <cell r="G1395" t="str">
            <v>NORMAL</v>
          </cell>
          <cell r="H1395" t="str">
            <v xml:space="preserve">FAUSTO FABIAN BRAVO ESPINOSA / </v>
          </cell>
          <cell r="I1395" t="str">
            <v>1104735111</v>
          </cell>
          <cell r="J1395" t="str">
            <v>CALLE EL CAMAL Y CALLE UNIVERSIDAD CATOLICA DE CUENCA FRENTE AL HOSPIRAL DE LA MUJER CASA COLOR BLANCO DE DOS PISOS, CUENCA</v>
          </cell>
          <cell r="K1395" t="str">
            <v>984383076 /  982712253</v>
          </cell>
          <cell r="M1395" t="str">
            <v>CUENCA</v>
          </cell>
          <cell r="N1395" t="str">
            <v>AZUAY</v>
          </cell>
          <cell r="O1395" t="str">
            <v>CUENCA</v>
          </cell>
        </row>
        <row r="1396">
          <cell r="A1396" t="str">
            <v>20003040241254</v>
          </cell>
          <cell r="B1396">
            <v>486864</v>
          </cell>
          <cell r="C1396" t="str">
            <v>20003040241254</v>
          </cell>
          <cell r="D1396">
            <v>44922.503032407411</v>
          </cell>
          <cell r="E1396" t="str">
            <v>CONECEL</v>
          </cell>
          <cell r="F1396" t="str">
            <v>DESPACHO</v>
          </cell>
          <cell r="G1396" t="str">
            <v>NORMAL</v>
          </cell>
          <cell r="H1396" t="str">
            <v xml:space="preserve">JEFFERSON LEONARDO MACIAS MACIAS / </v>
          </cell>
          <cell r="I1396" t="str">
            <v>1314545029</v>
          </cell>
          <cell r="J1396" t="str">
            <v>KM 5 Y MEDIO VIA MANTA MONTECRISTI EN LA FABRICA LA FABRIL EDIFCIIO AZUL CON GRIS FRENTE AL UPC DE MANTA, MANTA</v>
          </cell>
          <cell r="K1396" t="str">
            <v xml:space="preserve">969685570 /  </v>
          </cell>
          <cell r="L1396" t="str">
            <v/>
          </cell>
          <cell r="M1396" t="str">
            <v>MANTA</v>
          </cell>
          <cell r="N1396" t="str">
            <v>MANABI</v>
          </cell>
          <cell r="O1396" t="str">
            <v>MANTA</v>
          </cell>
        </row>
        <row r="1397">
          <cell r="A1397" t="str">
            <v>20003040251924</v>
          </cell>
          <cell r="B1397">
            <v>486863</v>
          </cell>
          <cell r="C1397" t="str">
            <v>20003040251924</v>
          </cell>
          <cell r="D1397">
            <v>44922.503032407411</v>
          </cell>
          <cell r="E1397" t="str">
            <v>CONECEL</v>
          </cell>
          <cell r="F1397" t="str">
            <v>DESPACHO</v>
          </cell>
          <cell r="G1397" t="str">
            <v>NORMAL</v>
          </cell>
          <cell r="H1397" t="str">
            <v>LESTHER MANUEL VALDEZ GARCIA / CABRERA COQUE CINDY DANIELA</v>
          </cell>
          <cell r="I1397" t="str">
            <v>1317708640</v>
          </cell>
          <cell r="J1397" t="str">
            <v>COOP HECTOR COBOS SECTOR 4 MZ B2 VLL 16 CASA DE UN PISO SIN PINTAR, DURAN</v>
          </cell>
          <cell r="K1397" t="str">
            <v>984564902 /  985859396</v>
          </cell>
          <cell r="M1397" t="str">
            <v>DURAN</v>
          </cell>
          <cell r="N1397" t="str">
            <v>GUAYAS</v>
          </cell>
          <cell r="O1397" t="str">
            <v>DURAN</v>
          </cell>
        </row>
        <row r="1398">
          <cell r="A1398" t="str">
            <v>20003036021725</v>
          </cell>
          <cell r="B1398">
            <v>486830</v>
          </cell>
          <cell r="C1398" t="str">
            <v>20003036021725</v>
          </cell>
          <cell r="D1398">
            <v>44922.503020833334</v>
          </cell>
          <cell r="E1398" t="str">
            <v>CONECEL</v>
          </cell>
          <cell r="F1398" t="str">
            <v>DESPACHO</v>
          </cell>
          <cell r="G1398" t="str">
            <v>NORMAL</v>
          </cell>
          <cell r="H1398" t="str">
            <v xml:space="preserve">JOANNA TAMAYO GONZALEZ / </v>
          </cell>
          <cell r="I1398" t="str">
            <v>1755217591</v>
          </cell>
          <cell r="J1398" t="str">
            <v>AV VASCO DE CONTRERAS N36-224 Y JOSE DE VILLALENGUABARRIO GRANDA CENTENO CASA DE DOS PISOS COLOR VERDE, QUITO</v>
          </cell>
          <cell r="K1398" t="str">
            <v xml:space="preserve">993353271 /  </v>
          </cell>
          <cell r="L1398" t="str">
            <v/>
          </cell>
          <cell r="M1398" t="str">
            <v>QUITO</v>
          </cell>
          <cell r="N1398" t="str">
            <v>PICHINCHA</v>
          </cell>
          <cell r="O1398" t="str">
            <v>QUITO</v>
          </cell>
        </row>
        <row r="1399">
          <cell r="A1399" t="str">
            <v>20003036006913</v>
          </cell>
          <cell r="B1399">
            <v>486829</v>
          </cell>
          <cell r="C1399" t="str">
            <v>20003036006913</v>
          </cell>
          <cell r="D1399">
            <v>44922.503020833334</v>
          </cell>
          <cell r="E1399" t="str">
            <v>CONECEL</v>
          </cell>
          <cell r="F1399" t="str">
            <v>DESPACHO</v>
          </cell>
          <cell r="G1399" t="str">
            <v>NORMAL</v>
          </cell>
          <cell r="H1399" t="str">
            <v xml:space="preserve">JOEL ALEXANDER AVILA QUINTERO / </v>
          </cell>
          <cell r="I1399" t="str">
            <v>804585289</v>
          </cell>
          <cell r="J1399" t="str">
            <v>CALLE COTOCOCHA Y AV GENERAL ENRIQUEZ ENTRANDO A LAS BODEGAS DEL SUPERMAXI EN LA FABRICA LA DAVORITA DEL VALLE DE LOS CHILLOS, QUITO</v>
          </cell>
          <cell r="K1399" t="str">
            <v>980166537 /  991391241</v>
          </cell>
          <cell r="L1399" t="str">
            <v/>
          </cell>
          <cell r="M1399" t="str">
            <v>QUITO</v>
          </cell>
          <cell r="N1399" t="str">
            <v>PICHINCHA</v>
          </cell>
          <cell r="O1399" t="str">
            <v>QUITO</v>
          </cell>
        </row>
        <row r="1400">
          <cell r="A1400" t="str">
            <v>20003036001541</v>
          </cell>
          <cell r="B1400">
            <v>486828</v>
          </cell>
          <cell r="C1400" t="str">
            <v>20003036001541</v>
          </cell>
          <cell r="D1400">
            <v>44922.503020833334</v>
          </cell>
          <cell r="E1400" t="str">
            <v>CONECEL</v>
          </cell>
          <cell r="F1400" t="str">
            <v>DESPACHO</v>
          </cell>
          <cell r="G1400" t="str">
            <v>NORMAL</v>
          </cell>
          <cell r="H1400" t="str">
            <v xml:space="preserve">XIMENA DEL ROCIO TOBAR VELOZ / </v>
          </cell>
          <cell r="I1400" t="str">
            <v>601595846</v>
          </cell>
          <cell r="J1400" t="str">
            <v>AV MARIANA DE JESUS Y OCCIDENTAL EN EL HOSPITAL DE LA POLICIA 1 EN AREA DE ESTADISTICA JUNTO AL HOSPITAL METROPOLITANO, QUITO</v>
          </cell>
          <cell r="K1400" t="str">
            <v xml:space="preserve">995647484 /  </v>
          </cell>
          <cell r="L1400" t="str">
            <v/>
          </cell>
          <cell r="M1400" t="str">
            <v>QUITO</v>
          </cell>
          <cell r="N1400" t="str">
            <v>PICHINCHA</v>
          </cell>
          <cell r="O1400" t="str">
            <v>QUITO</v>
          </cell>
        </row>
        <row r="1401">
          <cell r="A1401" t="str">
            <v>20003036017672</v>
          </cell>
          <cell r="B1401">
            <v>486827</v>
          </cell>
          <cell r="C1401" t="str">
            <v>20003036017672</v>
          </cell>
          <cell r="D1401">
            <v>44922.503020833334</v>
          </cell>
          <cell r="E1401" t="str">
            <v>CONECEL</v>
          </cell>
          <cell r="F1401" t="str">
            <v>DESPACHO</v>
          </cell>
          <cell r="G1401" t="str">
            <v>NORMAL</v>
          </cell>
          <cell r="H1401" t="str">
            <v>EVELYN LISBETH ANGULO DELGADO / ESCALANTE FLORES WISSER WILSON</v>
          </cell>
          <cell r="I1401" t="str">
            <v>943904607</v>
          </cell>
          <cell r="J1401" t="str">
            <v>LEONIDAZ PLAZA 2933 Y 4 DE NOVIEMBRE/ ASA BLANCA DE 2 PISOS A UNA UCARDA DE ALMACENES TIA RECIBE TERCERA PERSONA C.I 0910056118/ESCALANTE FLORES WISSER WILSON, GUAYAQUIL</v>
          </cell>
          <cell r="K1401" t="str">
            <v xml:space="preserve">992428826 /  </v>
          </cell>
          <cell r="M1401" t="str">
            <v>GUAYAQUIL</v>
          </cell>
          <cell r="N1401" t="str">
            <v>GUAYAS</v>
          </cell>
          <cell r="O1401" t="str">
            <v>GUAYAQUIL</v>
          </cell>
        </row>
        <row r="1402">
          <cell r="A1402" t="str">
            <v>20003036014141</v>
          </cell>
          <cell r="B1402">
            <v>486826</v>
          </cell>
          <cell r="C1402" t="str">
            <v>20003036014141</v>
          </cell>
          <cell r="D1402">
            <v>44922.503020833334</v>
          </cell>
          <cell r="E1402" t="str">
            <v>CONECEL</v>
          </cell>
          <cell r="F1402" t="str">
            <v>DESPACHO</v>
          </cell>
          <cell r="G1402" t="str">
            <v>NORMAL</v>
          </cell>
          <cell r="H1402" t="str">
            <v>ANGEL EMILIO VARGAS PERALTA / ANGEL EDUARDO VARGAS ROMERO</v>
          </cell>
          <cell r="I1402" t="str">
            <v>943613687</v>
          </cell>
          <cell r="J1402" t="str">
            <v>TRBJO TERMINAL TERRESTRE DE SANTO DOMINGO - ADMINISTRADOR/OFICINA 17 AV. ABRAHAM CALAZACON Y VIA ESMERALDAS FRNT ESTACION DE BUSES ZARACAY Y UNIDAD DE TAXIS, SANTO DOMINGO</v>
          </cell>
          <cell r="K1402" t="str">
            <v xml:space="preserve">969488956 /  </v>
          </cell>
          <cell r="M1402" t="str">
            <v>SANTO DOMINGO</v>
          </cell>
          <cell r="N1402" t="str">
            <v>SANTO DOMINGO DE LOS TSACHILAS</v>
          </cell>
          <cell r="O1402" t="str">
            <v>SANTO DOMINGO</v>
          </cell>
        </row>
        <row r="1403">
          <cell r="A1403" t="str">
            <v>20003036001467</v>
          </cell>
          <cell r="B1403">
            <v>486825</v>
          </cell>
          <cell r="C1403" t="str">
            <v>20003036001467</v>
          </cell>
          <cell r="D1403">
            <v>44922.503020833334</v>
          </cell>
          <cell r="E1403" t="str">
            <v>CONECEL</v>
          </cell>
          <cell r="F1403" t="str">
            <v>DESPACHO</v>
          </cell>
          <cell r="G1403" t="str">
            <v>NORMAL</v>
          </cell>
          <cell r="H1403" t="str">
            <v xml:space="preserve">CELIA RIGOBERTA ALVAREZ ALVAREZ / </v>
          </cell>
          <cell r="I1403" t="str">
            <v>103759338</v>
          </cell>
          <cell r="J1403" t="str">
            <v>CLL GONZALEZ SUAREZ Y CUMANDA TRBJ:PANADERIA MUNDIPAN FRENTE A LA GASOLINERA MICHICHI, CUENCA</v>
          </cell>
          <cell r="K1403" t="str">
            <v>961439745 /  983636793</v>
          </cell>
          <cell r="L1403" t="str">
            <v/>
          </cell>
          <cell r="M1403" t="str">
            <v>CUENCA</v>
          </cell>
          <cell r="N1403" t="str">
            <v>AZUAY</v>
          </cell>
          <cell r="O1403" t="str">
            <v>CUENCA</v>
          </cell>
        </row>
        <row r="1404">
          <cell r="A1404" t="str">
            <v>20003036020312</v>
          </cell>
          <cell r="B1404">
            <v>486824</v>
          </cell>
          <cell r="C1404" t="str">
            <v>20003036020312</v>
          </cell>
          <cell r="D1404">
            <v>44922.503020833334</v>
          </cell>
          <cell r="E1404" t="str">
            <v>CONECEL</v>
          </cell>
          <cell r="F1404" t="str">
            <v>DESPACHO</v>
          </cell>
          <cell r="G1404" t="str">
            <v>NORMAL</v>
          </cell>
          <cell r="H1404" t="str">
            <v xml:space="preserve">KLEBER ANDRES AROCA MIRANDA / </v>
          </cell>
          <cell r="I1404" t="str">
            <v>1804995577</v>
          </cell>
          <cell r="J1404" t="str">
            <v>SUCRE 09-17 Y QUITO EN LA NOTARIA TERCERA DEL AMBATO CANTON AMBATO/A DOS CRD DEL PARQUE MONTALVO, AMBATO</v>
          </cell>
          <cell r="K1404" t="str">
            <v>978679485 /  999013436</v>
          </cell>
          <cell r="M1404" t="str">
            <v>AMBATO</v>
          </cell>
          <cell r="N1404" t="str">
            <v>TUNGURAHUA</v>
          </cell>
          <cell r="O1404" t="str">
            <v>AMBATO</v>
          </cell>
        </row>
        <row r="1405">
          <cell r="A1405" t="str">
            <v>20003036017242</v>
          </cell>
          <cell r="B1405">
            <v>486823</v>
          </cell>
          <cell r="C1405" t="str">
            <v>20003036017242</v>
          </cell>
          <cell r="D1405">
            <v>44922.503020833334</v>
          </cell>
          <cell r="E1405" t="str">
            <v>CONECEL</v>
          </cell>
          <cell r="F1405" t="str">
            <v>DESPACHO</v>
          </cell>
          <cell r="G1405" t="str">
            <v>NORMAL</v>
          </cell>
          <cell r="H1405" t="str">
            <v xml:space="preserve">SHIRLEY YAMILETH SINCHIGUANO LLAMBA / </v>
          </cell>
          <cell r="I1405" t="str">
            <v>1725832693</v>
          </cell>
          <cell r="J1405" t="str">
            <v>CALLE FRANCISCO ALBORNOZ Y PARIS CASA DE 4 PISOS CON PIEDRAS COLOR GRIS CON CREMA JUNTO A FARMATHY, QUITO</v>
          </cell>
          <cell r="K1405" t="str">
            <v xml:space="preserve">987961889 /  </v>
          </cell>
          <cell r="L1405" t="str">
            <v/>
          </cell>
          <cell r="M1405" t="str">
            <v>QUITO</v>
          </cell>
          <cell r="N1405" t="str">
            <v>PICHINCHA</v>
          </cell>
          <cell r="O1405" t="str">
            <v>QUITO</v>
          </cell>
        </row>
        <row r="1406">
          <cell r="A1406" t="str">
            <v>20003036027268</v>
          </cell>
          <cell r="B1406">
            <v>486822</v>
          </cell>
          <cell r="C1406" t="str">
            <v>20003036027268</v>
          </cell>
          <cell r="D1406">
            <v>44922.503020833334</v>
          </cell>
          <cell r="E1406" t="str">
            <v>CONECEL</v>
          </cell>
          <cell r="F1406" t="str">
            <v>DESPACHO</v>
          </cell>
          <cell r="G1406" t="str">
            <v>NORMAL</v>
          </cell>
          <cell r="H1406" t="str">
            <v xml:space="preserve">GEMA ELIZABETH MENDOZA LUCIO / </v>
          </cell>
          <cell r="I1406" t="str">
            <v>951387463</v>
          </cell>
          <cell r="J1406" t="str">
            <v>CDLA EL RECREO QUINTA ETAPA MZ 554 VLL 18 CASCA DE UN PISO DE CEMENTO FRENTE A UN GIMNASIO ENTRANDO POR EL MERCADO CENTRAL, DURAN</v>
          </cell>
          <cell r="K1406" t="str">
            <v>987518454 /  969025890</v>
          </cell>
          <cell r="M1406" t="str">
            <v>DURAN</v>
          </cell>
          <cell r="N1406" t="str">
            <v>GUAYAS</v>
          </cell>
          <cell r="O1406" t="str">
            <v>DURAN</v>
          </cell>
        </row>
        <row r="1407">
          <cell r="A1407" t="str">
            <v>20003036021320</v>
          </cell>
          <cell r="B1407">
            <v>486821</v>
          </cell>
          <cell r="C1407" t="str">
            <v>20003036021320</v>
          </cell>
          <cell r="D1407">
            <v>44922.503020833334</v>
          </cell>
          <cell r="E1407" t="str">
            <v>CONECEL</v>
          </cell>
          <cell r="F1407" t="str">
            <v>DESPACHO</v>
          </cell>
          <cell r="G1407" t="str">
            <v>NORMAL</v>
          </cell>
          <cell r="H1407" t="str">
            <v xml:space="preserve">DANIEL ALEXANDER JARA CAIZA / </v>
          </cell>
          <cell r="I1407" t="str">
            <v>1750185082</v>
          </cell>
          <cell r="J1407" t="str">
            <v>SECTOR 3 CALLE JOSE MARIA ALEMAN Y VENANCIO ESTANDOQUE CASA DE DOS PISOS CON PORTON NEGRO JUNTO AL PARQUE ECOLOGICO DE SOLANDA, QUITO</v>
          </cell>
          <cell r="K1407" t="str">
            <v xml:space="preserve">996348375 /  </v>
          </cell>
          <cell r="L1407" t="str">
            <v/>
          </cell>
          <cell r="M1407" t="str">
            <v>QUITO</v>
          </cell>
          <cell r="N1407" t="str">
            <v>PICHINCHA</v>
          </cell>
          <cell r="O1407" t="str">
            <v>QUITO</v>
          </cell>
        </row>
        <row r="1408">
          <cell r="A1408" t="str">
            <v>20003036027000</v>
          </cell>
          <cell r="B1408">
            <v>486820</v>
          </cell>
          <cell r="C1408" t="str">
            <v>20003036027000</v>
          </cell>
          <cell r="D1408">
            <v>44922.503020833334</v>
          </cell>
          <cell r="E1408" t="str">
            <v>CONECEL</v>
          </cell>
          <cell r="F1408" t="str">
            <v>DESPACHO</v>
          </cell>
          <cell r="G1408" t="str">
            <v>NORMAL</v>
          </cell>
          <cell r="H1408" t="str">
            <v xml:space="preserve">ABEL ALEJANDRO CERDA ANDY / </v>
          </cell>
          <cell r="I1408" t="str">
            <v>1501073397</v>
          </cell>
          <cell r="J1408" t="str">
            <v>PASAJE CARVAJAL Y 10 DE AGOSTO LOTE 10 CASA DE DOS PISOS COLOR VERDE FRENTE A LOS CONDOMINIOS PORTAL DE PICHINCHA, QUITO</v>
          </cell>
          <cell r="K1408" t="str">
            <v>969462082 /  983715433</v>
          </cell>
          <cell r="L1408" t="str">
            <v/>
          </cell>
          <cell r="M1408" t="str">
            <v>QUITO</v>
          </cell>
          <cell r="N1408" t="str">
            <v>PICHINCHA</v>
          </cell>
          <cell r="O1408" t="str">
            <v>QUITO</v>
          </cell>
        </row>
        <row r="1409">
          <cell r="A1409" t="str">
            <v>20003035529881</v>
          </cell>
          <cell r="B1409">
            <v>486819</v>
          </cell>
          <cell r="C1409" t="str">
            <v>20003035529881</v>
          </cell>
          <cell r="D1409">
            <v>44922.503020833334</v>
          </cell>
          <cell r="E1409" t="str">
            <v>CONECEL</v>
          </cell>
          <cell r="F1409" t="str">
            <v>DESPACHO</v>
          </cell>
          <cell r="G1409" t="str">
            <v>NORMAL</v>
          </cell>
          <cell r="H1409" t="str">
            <v xml:space="preserve">DANNY XAVIER BANCHON PEZO / </v>
          </cell>
          <cell r="I1409" t="str">
            <v>931787162</v>
          </cell>
          <cell r="J1409" t="str">
            <v>CDLA SOPENA CALLEJON 47SO Y 16TA PEATONAL MZ 2 VLL 1 CASA DE UN PISO COLOR CREMA Y CAFE A UNA CUADRA DE LA IGLESIA MARIA DE NAZARETH, GUAYAQUIL</v>
          </cell>
          <cell r="K1409" t="str">
            <v>984390460 /  997468036</v>
          </cell>
          <cell r="M1409" t="str">
            <v>GUAYAQUIL</v>
          </cell>
          <cell r="N1409" t="str">
            <v>GUAYAS</v>
          </cell>
          <cell r="O1409" t="str">
            <v>GUAYAQUIL</v>
          </cell>
        </row>
        <row r="1410">
          <cell r="A1410" t="str">
            <v>20003036003011</v>
          </cell>
          <cell r="B1410">
            <v>486818</v>
          </cell>
          <cell r="C1410" t="str">
            <v>20003036003011</v>
          </cell>
          <cell r="D1410">
            <v>44922.503020833334</v>
          </cell>
          <cell r="E1410" t="str">
            <v>CONECEL</v>
          </cell>
          <cell r="F1410" t="str">
            <v>DESPACHO</v>
          </cell>
          <cell r="G1410" t="str">
            <v>NORMAL</v>
          </cell>
          <cell r="H1410" t="str">
            <v xml:space="preserve">CRISTIAN DAVID CERON CARPIO / </v>
          </cell>
          <cell r="I1410" t="str">
            <v>402193262</v>
          </cell>
          <cell r="J1410" t="str">
            <v>TULCAN/SAN CRISTOBAL Y TEJERIAS A CASA DE 1 PISOS DE BLOQUE CON PORTON CAFE JUNTO A UNA CASA MORADA, TULCAN</v>
          </cell>
          <cell r="K1410" t="str">
            <v xml:space="preserve">961367728 /  </v>
          </cell>
          <cell r="M1410" t="str">
            <v>TULCAN</v>
          </cell>
          <cell r="N1410" t="str">
            <v>CARCHI</v>
          </cell>
          <cell r="O1410" t="str">
            <v>TULCAN</v>
          </cell>
        </row>
        <row r="1411">
          <cell r="A1411" t="str">
            <v>20003035480789</v>
          </cell>
          <cell r="B1411">
            <v>486817</v>
          </cell>
          <cell r="C1411" t="str">
            <v>20003035480789</v>
          </cell>
          <cell r="D1411">
            <v>44922.503020833334</v>
          </cell>
          <cell r="E1411" t="str">
            <v>CONECEL</v>
          </cell>
          <cell r="F1411" t="str">
            <v>DESPACHO</v>
          </cell>
          <cell r="G1411" t="str">
            <v>NORMAL</v>
          </cell>
          <cell r="H1411" t="str">
            <v xml:space="preserve">GUIDO ALEJANDRO ORTEGA ESCANDON / </v>
          </cell>
          <cell r="I1411" t="str">
            <v>907791412</v>
          </cell>
          <cell r="J1411" t="str">
            <v>AV GARBIEL GARCIA MORENO Y MACHALA EN LA COOP PUEBLO Y SU REINO MZ 18-86 SL 1 A UNA CUADRA DEL COLEGIO RITA LECUMBERRY Y DEL PARQUE LA VICTORIA, GUAYAQUIL</v>
          </cell>
          <cell r="K1411" t="str">
            <v xml:space="preserve">963249474 /  </v>
          </cell>
          <cell r="M1411" t="str">
            <v>GUAYAQUIL</v>
          </cell>
          <cell r="N1411" t="str">
            <v>GUAYAS</v>
          </cell>
          <cell r="O1411" t="str">
            <v>GUAYAQUIL</v>
          </cell>
        </row>
        <row r="1412">
          <cell r="A1412" t="str">
            <v>20003035532557</v>
          </cell>
          <cell r="B1412">
            <v>486816</v>
          </cell>
          <cell r="C1412" t="str">
            <v>20003035532557</v>
          </cell>
          <cell r="D1412">
            <v>44922.503020833334</v>
          </cell>
          <cell r="E1412" t="str">
            <v>CONECEL</v>
          </cell>
          <cell r="F1412" t="str">
            <v>DESPACHO</v>
          </cell>
          <cell r="G1412" t="str">
            <v>NORMAL</v>
          </cell>
          <cell r="H1412" t="str">
            <v xml:space="preserve">IZAMAR MARILYN CHASIPANTA CHUGCHILA / </v>
          </cell>
          <cell r="I1412" t="str">
            <v>504059270</v>
          </cell>
          <cell r="J1412" t="str">
            <v>CALLE SAN FRANCISCO DE LA TOLA GRANDE EN AL FABRICA DE FERRERO CASA DE UN PISO COLOR AMARILLA, QUITO</v>
          </cell>
          <cell r="K1412" t="str">
            <v>958913126 /  992558835</v>
          </cell>
          <cell r="M1412" t="str">
            <v>QUITO</v>
          </cell>
          <cell r="N1412" t="str">
            <v>PICHINCHA</v>
          </cell>
          <cell r="O1412" t="str">
            <v>QUITO</v>
          </cell>
        </row>
        <row r="1413">
          <cell r="A1413" t="str">
            <v>20003037909859</v>
          </cell>
          <cell r="B1413">
            <v>486844</v>
          </cell>
          <cell r="C1413" t="str">
            <v>20003037909859</v>
          </cell>
          <cell r="D1413">
            <v>44922.503020833334</v>
          </cell>
          <cell r="E1413" t="str">
            <v>CONECEL</v>
          </cell>
          <cell r="F1413" t="str">
            <v>DESPACHO</v>
          </cell>
          <cell r="G1413" t="str">
            <v>NORMAL</v>
          </cell>
          <cell r="H1413" t="str">
            <v xml:space="preserve">RUDY TRINIDAD CEVALLOS MEJIA / </v>
          </cell>
          <cell r="I1413" t="str">
            <v>1309488037</v>
          </cell>
          <cell r="J1413" t="str">
            <v>AV PEDRO VICENTE MALDONADO Y LA COCHA EN EL CONJUNTO VALENVIA E2F TORRE F CASA DE COLOR CREMA JUNTO A LA FARBICA DE CAFE MINERO, QUITO</v>
          </cell>
          <cell r="K1413" t="str">
            <v xml:space="preserve">980471703 /  </v>
          </cell>
          <cell r="M1413" t="str">
            <v>QUITO</v>
          </cell>
          <cell r="N1413" t="str">
            <v>PICHINCHA</v>
          </cell>
          <cell r="O1413" t="str">
            <v>QUITO</v>
          </cell>
        </row>
        <row r="1414">
          <cell r="A1414" t="str">
            <v>20003037914816</v>
          </cell>
          <cell r="B1414">
            <v>486843</v>
          </cell>
          <cell r="C1414" t="str">
            <v>20003037914816</v>
          </cell>
          <cell r="D1414">
            <v>44922.503020833334</v>
          </cell>
          <cell r="E1414" t="str">
            <v>CONECEL</v>
          </cell>
          <cell r="F1414" t="str">
            <v>DESPACHO</v>
          </cell>
          <cell r="G1414" t="str">
            <v>NORMAL</v>
          </cell>
          <cell r="H1414" t="str">
            <v xml:space="preserve">ERIC BRAYAN GARAICOA TAPIA / </v>
          </cell>
          <cell r="I1414" t="str">
            <v>922047907</v>
          </cell>
          <cell r="J1414" t="str">
            <v>CDLA SAUCES 9 MZ 550 VLL10 CASA DE UN PISO COLOR CAFE EN EL AREA DE DESCARGA EN EL MERCADO DE SAUCES 9, GUAYAQUIL</v>
          </cell>
          <cell r="K1414" t="str">
            <v>980089540 /  993654684</v>
          </cell>
          <cell r="M1414" t="str">
            <v>GUAYAQUIL</v>
          </cell>
          <cell r="N1414" t="str">
            <v>GUAYAS</v>
          </cell>
          <cell r="O1414" t="str">
            <v>GUAYAQUIL</v>
          </cell>
        </row>
        <row r="1415">
          <cell r="A1415" t="str">
            <v>20003037909409</v>
          </cell>
          <cell r="B1415">
            <v>486842</v>
          </cell>
          <cell r="C1415" t="str">
            <v>20003037909409</v>
          </cell>
          <cell r="D1415">
            <v>44922.503020833334</v>
          </cell>
          <cell r="E1415" t="str">
            <v>CONECEL</v>
          </cell>
          <cell r="F1415" t="str">
            <v>DESPACHO</v>
          </cell>
          <cell r="G1415" t="str">
            <v>NORMAL</v>
          </cell>
          <cell r="H1415" t="str">
            <v xml:space="preserve">MIGUEL ANGEL ESPINOZA DE LA TORR / </v>
          </cell>
          <cell r="I1415" t="str">
            <v>751273145</v>
          </cell>
          <cell r="J1415" t="str">
            <v>AV CIRCUNVALACION NORTE Y CARRERA 8VA OESTE/CDLA DE LOS MAESTROS ELOY ALFARO AREA DE SALON DE EVENTOS CIUDADELA DE LOS MAESTROS / FRENTE A HOSPITAL ESPERANZA, MACHALA</v>
          </cell>
          <cell r="K1415" t="str">
            <v xml:space="preserve">982967968 /  </v>
          </cell>
          <cell r="L1415" t="str">
            <v/>
          </cell>
          <cell r="M1415" t="str">
            <v>MACHALA</v>
          </cell>
          <cell r="N1415" t="str">
            <v>EL ORO</v>
          </cell>
          <cell r="O1415" t="str">
            <v>MACHALA</v>
          </cell>
        </row>
        <row r="1416">
          <cell r="A1416" t="str">
            <v>20003036964852</v>
          </cell>
          <cell r="B1416">
            <v>486841</v>
          </cell>
          <cell r="C1416" t="str">
            <v>20003036964852</v>
          </cell>
          <cell r="D1416">
            <v>44922.503020833334</v>
          </cell>
          <cell r="E1416" t="str">
            <v>CONECEL</v>
          </cell>
          <cell r="F1416" t="str">
            <v>DESPACHO</v>
          </cell>
          <cell r="G1416" t="str">
            <v>NORMAL</v>
          </cell>
          <cell r="H1416" t="str">
            <v xml:space="preserve">TATIANA ELIZABETH RAMIREZ LOPEZ / </v>
          </cell>
          <cell r="I1416" t="str">
            <v>1002824280</v>
          </cell>
          <cell r="J1416" t="str">
            <v>SANCHEZ Y CIFUENTES 307 Y RAFAEL TROYA CASA BLANCA DE 2 PISOS A LADO DE JARDIN DE INFANCIA MI PEQUENO MUNDO, IBARRA</v>
          </cell>
          <cell r="K1416" t="str">
            <v>989390925 /  982507739</v>
          </cell>
          <cell r="L1416" t="str">
            <v/>
          </cell>
          <cell r="M1416" t="str">
            <v>IBARRA</v>
          </cell>
          <cell r="N1416" t="str">
            <v>IMBABURA</v>
          </cell>
          <cell r="O1416" t="str">
            <v>IBARRA</v>
          </cell>
        </row>
        <row r="1417">
          <cell r="A1417" t="str">
            <v>20003037076518</v>
          </cell>
          <cell r="B1417">
            <v>486840</v>
          </cell>
          <cell r="C1417" t="str">
            <v>20003037076518</v>
          </cell>
          <cell r="D1417">
            <v>44922.503020833334</v>
          </cell>
          <cell r="E1417" t="str">
            <v>CONECEL</v>
          </cell>
          <cell r="F1417" t="str">
            <v>DESPACHO</v>
          </cell>
          <cell r="G1417" t="str">
            <v>NORMAL</v>
          </cell>
          <cell r="H1417" t="str">
            <v xml:space="preserve">KAREN DAYANA PEREZ BRAVO / </v>
          </cell>
          <cell r="I1417" t="str">
            <v>925409377</v>
          </cell>
          <cell r="J1417" t="str">
            <v>AV ANTONIO TORRES RODRIGO Y NARANJAL CASA DE 1 PISO COLOR MELON A 3 CUADRAS DE LA ESCUELA LUIS VELAZQUEZ, MILAGRO</v>
          </cell>
          <cell r="K1417" t="str">
            <v xml:space="preserve">979053074 /  </v>
          </cell>
          <cell r="M1417" t="str">
            <v>MILAGRO</v>
          </cell>
          <cell r="N1417" t="str">
            <v>GUAYAS</v>
          </cell>
          <cell r="O1417" t="str">
            <v>MILAGRO</v>
          </cell>
        </row>
        <row r="1418">
          <cell r="A1418" t="str">
            <v>20003037880834</v>
          </cell>
          <cell r="B1418">
            <v>486839</v>
          </cell>
          <cell r="C1418" t="str">
            <v>20003037880834</v>
          </cell>
          <cell r="D1418">
            <v>44922.503020833334</v>
          </cell>
          <cell r="E1418" t="str">
            <v>CONECEL</v>
          </cell>
          <cell r="F1418" t="str">
            <v>DESPACHO</v>
          </cell>
          <cell r="G1418" t="str">
            <v>NORMAL</v>
          </cell>
          <cell r="H1418" t="str">
            <v xml:space="preserve">DAYANA LIZBETH POSSO GUERRERO / </v>
          </cell>
          <cell r="I1418" t="str">
            <v>1004172613</v>
          </cell>
          <cell r="J1418" t="str">
            <v>CHUROLOMA CALLE GONZALO PIZARRO Y PASAJE CASANOVA EN UNA CASA AMARILLA DE DOS PISOS DIAGONAL A LA FARMACIA CRUZ AZUL, QUITO</v>
          </cell>
          <cell r="K1418" t="str">
            <v xml:space="preserve">978667313 /  </v>
          </cell>
          <cell r="M1418" t="str">
            <v>QUITO</v>
          </cell>
          <cell r="N1418" t="str">
            <v>PICHINCHA</v>
          </cell>
          <cell r="O1418" t="str">
            <v>QUITO</v>
          </cell>
        </row>
        <row r="1419">
          <cell r="A1419" t="str">
            <v>20003037952746</v>
          </cell>
          <cell r="B1419">
            <v>486838</v>
          </cell>
          <cell r="C1419" t="str">
            <v>20003037952746</v>
          </cell>
          <cell r="D1419">
            <v>44922.503020833334</v>
          </cell>
          <cell r="E1419" t="str">
            <v>CONECEL</v>
          </cell>
          <cell r="F1419" t="str">
            <v>DESPACHO</v>
          </cell>
          <cell r="G1419" t="str">
            <v>NORMAL</v>
          </cell>
          <cell r="H1419" t="str">
            <v xml:space="preserve">JUAN PABLO RIOS MERA / </v>
          </cell>
          <cell r="I1419" t="str">
            <v>1723078810</v>
          </cell>
          <cell r="J1419" t="str">
            <v>BARRIO CASHAPAMBA CALLE ANTONIO TANDAZO Y PUMA VIVAR CASA 191 LOTE 42 A UNA CUADRA DE LA UNIDAD EDUCATIVA COTOGCHOA, QUITO</v>
          </cell>
          <cell r="K1419" t="str">
            <v xml:space="preserve">986026757 /  </v>
          </cell>
          <cell r="L1419" t="str">
            <v/>
          </cell>
          <cell r="M1419" t="str">
            <v>QUITO</v>
          </cell>
          <cell r="N1419" t="str">
            <v>PICHINCHA</v>
          </cell>
          <cell r="O1419" t="str">
            <v>QUITO</v>
          </cell>
        </row>
        <row r="1420">
          <cell r="A1420" t="str">
            <v>20003024468158</v>
          </cell>
          <cell r="B1420">
            <v>486837</v>
          </cell>
          <cell r="C1420" t="str">
            <v>20003024468158</v>
          </cell>
          <cell r="D1420">
            <v>44922.503020833334</v>
          </cell>
          <cell r="E1420" t="str">
            <v>CONECEL</v>
          </cell>
          <cell r="F1420" t="str">
            <v>DESPACHO</v>
          </cell>
          <cell r="G1420" t="str">
            <v>NORMAL</v>
          </cell>
          <cell r="H1420" t="str">
            <v>KENNETH GUSTAVO CARTAGENA MENA / LOPEZ BARCIA HENRY STALIN</v>
          </cell>
          <cell r="I1420" t="str">
            <v>1752129468</v>
          </cell>
          <cell r="J1420" t="str">
            <v>VIA A LORETO KM 5 Y MEDIO EN LA COMPRESORA TECNICA DE REPARACION DEL COCA A 500M DEL REDONDEL 9 DE OCTUBRE, EL COCA</v>
          </cell>
          <cell r="K1420" t="str">
            <v xml:space="preserve">939994058 /  </v>
          </cell>
          <cell r="M1420" t="str">
            <v>ORELLANA</v>
          </cell>
          <cell r="N1420" t="str">
            <v>ORELLANA</v>
          </cell>
          <cell r="O1420" t="str">
            <v>EL COCA</v>
          </cell>
        </row>
        <row r="1421">
          <cell r="A1421" t="str">
            <v>20003037863261</v>
          </cell>
          <cell r="B1421">
            <v>486836</v>
          </cell>
          <cell r="C1421" t="str">
            <v>20003037863261</v>
          </cell>
          <cell r="D1421">
            <v>44922.503020833334</v>
          </cell>
          <cell r="E1421" t="str">
            <v>CONECEL</v>
          </cell>
          <cell r="F1421" t="str">
            <v>DESPACHO</v>
          </cell>
          <cell r="G1421" t="str">
            <v>NORMAL</v>
          </cell>
          <cell r="H1421" t="str">
            <v xml:space="preserve">DARWIN MANUEL JIMENEZ SALINAS / </v>
          </cell>
          <cell r="I1421" t="str">
            <v>1103548655</v>
          </cell>
          <cell r="J1421" t="str">
            <v>INAQUITO/TRABAJO AV SHYRIS Y NACIONES UNIDAS RECIBEN EN EL HOTEL PLAZA, QUITO</v>
          </cell>
          <cell r="K1421" t="str">
            <v xml:space="preserve">986019320 /  </v>
          </cell>
          <cell r="L1421" t="str">
            <v/>
          </cell>
          <cell r="M1421" t="str">
            <v>QUITO</v>
          </cell>
          <cell r="N1421" t="str">
            <v>PICHINCHA</v>
          </cell>
          <cell r="O1421" t="str">
            <v>QUITO</v>
          </cell>
        </row>
        <row r="1422">
          <cell r="A1422" t="str">
            <v>20003037934072</v>
          </cell>
          <cell r="B1422">
            <v>486835</v>
          </cell>
          <cell r="C1422" t="str">
            <v>20003037934072</v>
          </cell>
          <cell r="D1422">
            <v>44922.503020833334</v>
          </cell>
          <cell r="E1422" t="str">
            <v>CONECEL</v>
          </cell>
          <cell r="F1422" t="str">
            <v>DESPACHO</v>
          </cell>
          <cell r="G1422" t="str">
            <v>NORMAL</v>
          </cell>
          <cell r="H1422" t="str">
            <v xml:space="preserve">EMILIO JOSE BACULIMA FAREZ / </v>
          </cell>
          <cell r="I1422" t="str">
            <v>105634398</v>
          </cell>
          <cell r="J1422" t="str">
            <v>CALLE ANTONIO VEGA Y GENERAL TORRES EN LA LIBRERIA LNS JUNTO A LA IGLESIA, CUENCA</v>
          </cell>
          <cell r="K1422" t="str">
            <v xml:space="preserve">987941463 /  </v>
          </cell>
          <cell r="L1422" t="str">
            <v/>
          </cell>
          <cell r="M1422" t="str">
            <v>CUENCA</v>
          </cell>
          <cell r="N1422" t="str">
            <v>AZUAY</v>
          </cell>
          <cell r="O1422" t="str">
            <v>CUENCA</v>
          </cell>
        </row>
        <row r="1423">
          <cell r="A1423" t="str">
            <v>20003037046601</v>
          </cell>
          <cell r="B1423">
            <v>486834</v>
          </cell>
          <cell r="C1423" t="str">
            <v>20003037046601</v>
          </cell>
          <cell r="D1423">
            <v>44922.503020833334</v>
          </cell>
          <cell r="E1423" t="str">
            <v>CONECEL</v>
          </cell>
          <cell r="F1423" t="str">
            <v>DESPACHO</v>
          </cell>
          <cell r="G1423" t="str">
            <v>NORMAL</v>
          </cell>
          <cell r="H1423" t="str">
            <v xml:space="preserve">VICTOR MANUEL LOOR RODRIGUEZ / </v>
          </cell>
          <cell r="I1423" t="str">
            <v>955957246</v>
          </cell>
          <cell r="J1423" t="str">
            <v>CDLA PRIMAVERA 2 - MZ 1 VILLA 9 REF A DOS CUADRAS DE LUBRICADORA EL NATO CASA DE UN PISO COLOR NARANJA, DURAN</v>
          </cell>
          <cell r="K1423" t="str">
            <v xml:space="preserve">986410709 /  </v>
          </cell>
          <cell r="M1423" t="str">
            <v>DURAN</v>
          </cell>
          <cell r="N1423" t="str">
            <v>GUAYAS</v>
          </cell>
          <cell r="O1423" t="str">
            <v>DURAN</v>
          </cell>
        </row>
        <row r="1424">
          <cell r="A1424" t="str">
            <v>20003032313389</v>
          </cell>
          <cell r="B1424">
            <v>486833</v>
          </cell>
          <cell r="C1424" t="str">
            <v>20003032313389</v>
          </cell>
          <cell r="D1424">
            <v>44922.503020833334</v>
          </cell>
          <cell r="E1424" t="str">
            <v>CONECEL</v>
          </cell>
          <cell r="F1424" t="str">
            <v>DESPACHO</v>
          </cell>
          <cell r="G1424" t="str">
            <v>NORMAL</v>
          </cell>
          <cell r="H1424" t="str">
            <v xml:space="preserve">JOHANA LISSETH ALCIVAR HIDALGO / </v>
          </cell>
          <cell r="I1424" t="str">
            <v>1315510444</v>
          </cell>
          <cell r="J1424" t="str">
            <v>AV LIBERTADOR SIMON BOLIVAR Y PASAJE PANANORTE 3/TRBJ: TIA DE GUAYLLABAMBA/REF PANADERIA Y PASTELERIA MULTIKEY, QUITO</v>
          </cell>
          <cell r="K1424" t="str">
            <v xml:space="preserve">969801446 /  </v>
          </cell>
          <cell r="M1424" t="str">
            <v>QUITO</v>
          </cell>
          <cell r="N1424" t="str">
            <v>PICHINCHA</v>
          </cell>
          <cell r="O1424" t="str">
            <v>QUITO</v>
          </cell>
        </row>
        <row r="1425">
          <cell r="A1425" t="str">
            <v>20003022951259_1</v>
          </cell>
          <cell r="B1425">
            <v>486832</v>
          </cell>
          <cell r="C1425" t="str">
            <v>20003022951259_1</v>
          </cell>
          <cell r="D1425">
            <v>44922.503020833334</v>
          </cell>
          <cell r="E1425" t="str">
            <v>CONECEL</v>
          </cell>
          <cell r="F1425" t="str">
            <v>DESPACHO</v>
          </cell>
          <cell r="G1425" t="str">
            <v>NORMAL</v>
          </cell>
          <cell r="H1425" t="str">
            <v>SANDRA GABRIELA SANCHEZ EBANKS / SANDRA EVANS</v>
          </cell>
          <cell r="I1425" t="str">
            <v>952510220</v>
          </cell>
          <cell r="J1425" t="str">
            <v>URBANIZACION LA JOYA ETAPA AMBAR MZ 8 V 26 ANUNCIARSE EN GARITA A DOS CUADRAS DE GIMNASIO TAURO/AV LEON FEBRES CORDERO RIBADENEYRA KM 14 RECIBE SANDRA EVANS, DAULE</v>
          </cell>
          <cell r="K1425" t="str">
            <v xml:space="preserve">983201262 /  </v>
          </cell>
          <cell r="M1425" t="str">
            <v>DAULE</v>
          </cell>
          <cell r="N1425" t="str">
            <v>GUAYAS</v>
          </cell>
          <cell r="O1425" t="str">
            <v>DAULE</v>
          </cell>
        </row>
        <row r="1426">
          <cell r="A1426" t="str">
            <v>20003029319953</v>
          </cell>
          <cell r="B1426">
            <v>486831</v>
          </cell>
          <cell r="C1426" t="str">
            <v>20003029319953</v>
          </cell>
          <cell r="D1426">
            <v>44922.503020833334</v>
          </cell>
          <cell r="E1426" t="str">
            <v>CONECEL</v>
          </cell>
          <cell r="F1426" t="str">
            <v>DESPACHO</v>
          </cell>
          <cell r="G1426" t="str">
            <v>NORMAL</v>
          </cell>
          <cell r="H1426" t="str">
            <v xml:space="preserve">JULIA YADIRA ESCOBAR VILELA / </v>
          </cell>
          <cell r="I1426" t="str">
            <v>1312988809</v>
          </cell>
          <cell r="J1426" t="str">
            <v>CALLE MENA FRANCO EN LA URBANIZACION MIRAVALLE 3 CASA 249 FAMILIA RIVADENEIRA, QUITO</v>
          </cell>
          <cell r="K1426" t="str">
            <v xml:space="preserve">999964541 /  </v>
          </cell>
          <cell r="M1426" t="str">
            <v>QUITO</v>
          </cell>
          <cell r="N1426" t="str">
            <v>PICHINCHA</v>
          </cell>
          <cell r="O1426" t="str">
            <v>QUITO</v>
          </cell>
        </row>
        <row r="1427">
          <cell r="A1427" t="str">
            <v>20003040256162</v>
          </cell>
          <cell r="B1427">
            <v>486770</v>
          </cell>
          <cell r="C1427" t="str">
            <v>20003040256162</v>
          </cell>
          <cell r="D1427">
            <v>44922.460057870368</v>
          </cell>
          <cell r="E1427" t="str">
            <v>CONECEL</v>
          </cell>
          <cell r="F1427" t="str">
            <v>DESPACHO</v>
          </cell>
          <cell r="G1427" t="str">
            <v>NORMAL</v>
          </cell>
          <cell r="H1427" t="str">
            <v>HIDALGO CONDOY KEVIN JOEL</v>
          </cell>
          <cell r="I1427" t="str">
            <v>1726293895</v>
          </cell>
          <cell r="J1427" t="str">
            <v>QUITO PQ EL QUINCHE SECTOR PIFO CALL PANAMERICANA CASA 1 PISOS BL A LADO DEL ESATDIO CENTRAL DEL QUINCHE</v>
          </cell>
          <cell r="K1427" t="str">
            <v>980518083</v>
          </cell>
          <cell r="L1427" t="str">
            <v/>
          </cell>
          <cell r="M1427" t="str">
            <v>QUITO</v>
          </cell>
          <cell r="N1427" t="str">
            <v>PICHINCHA</v>
          </cell>
          <cell r="O1427" t="str">
            <v>QUITO</v>
          </cell>
        </row>
        <row r="1428">
          <cell r="A1428" t="str">
            <v>CLDEV_GYESIM0067</v>
          </cell>
          <cell r="B1428">
            <v>486764</v>
          </cell>
          <cell r="C1428" t="str">
            <v>CLDEV_GYESIM0067</v>
          </cell>
          <cell r="D1428">
            <v>44922.402673611112</v>
          </cell>
          <cell r="E1428" t="str">
            <v>CONECEL_DOCUMENTOS</v>
          </cell>
          <cell r="F1428" t="str">
            <v>DESPACHO</v>
          </cell>
          <cell r="G1428" t="str">
            <v>NORMAL</v>
          </cell>
          <cell r="H1428" t="str">
            <v>ANA AGUIRRE / MARIA SUNTAXI - PATRICIA</v>
          </cell>
          <cell r="J1428" t="str">
            <v>CIUDADELA SANTA LEONOR MZ 6 SOLAR 17</v>
          </cell>
          <cell r="M1428" t="str">
            <v>GUAYAQUIL</v>
          </cell>
        </row>
        <row r="1429">
          <cell r="A1429" t="str">
            <v>20003035509456</v>
          </cell>
          <cell r="B1429">
            <v>486202</v>
          </cell>
          <cell r="C1429" t="str">
            <v>20003035509456</v>
          </cell>
          <cell r="D1429">
            <v>44918.680659722224</v>
          </cell>
          <cell r="E1429" t="str">
            <v>CONECEL</v>
          </cell>
          <cell r="F1429" t="str">
            <v>DESPACHO</v>
          </cell>
          <cell r="G1429" t="str">
            <v>NORMAL</v>
          </cell>
          <cell r="H1429" t="str">
            <v xml:space="preserve">RANDI JOSE OVIEDO PEREZ / </v>
          </cell>
          <cell r="I1429" t="str">
            <v>146090808 PASAPORTE</v>
          </cell>
          <cell r="J1429" t="str">
            <v>AV AYACUCHO 95-42 Y GUARANDA CASA DE DOS PISOS COLOR BLANCO EN EL TALLER DE CERRAJERIA DETRAS DE LA ANTIGUA MATERNIDAD ENRIQUE SOTOMAYOR, GUAYAQUIL</v>
          </cell>
          <cell r="K1429" t="str">
            <v xml:space="preserve">963205296 /  </v>
          </cell>
          <cell r="M1429" t="str">
            <v>GUAYAQUIL</v>
          </cell>
          <cell r="N1429" t="str">
            <v>GUAYAS</v>
          </cell>
          <cell r="O1429" t="str">
            <v>GUAYAQUIL</v>
          </cell>
        </row>
        <row r="1430">
          <cell r="A1430" t="str">
            <v>20003035529732</v>
          </cell>
          <cell r="B1430">
            <v>486201</v>
          </cell>
          <cell r="C1430" t="str">
            <v>20003035529732</v>
          </cell>
          <cell r="D1430">
            <v>44918.680659722224</v>
          </cell>
          <cell r="E1430" t="str">
            <v>CONECEL</v>
          </cell>
          <cell r="F1430" t="str">
            <v>DESPACHO</v>
          </cell>
          <cell r="G1430" t="str">
            <v>NORMAL</v>
          </cell>
          <cell r="H1430" t="str">
            <v xml:space="preserve">KLEY ALEXANDER PINZON JUMBO / </v>
          </cell>
          <cell r="I1430" t="str">
            <v>1105317356</v>
          </cell>
          <cell r="J1430" t="str">
            <v>AV FRAY LEONARDO MURIALDO Y 58 PASAJE B7 JUNTO A UNA MECANICA DE PORTON VERDE EN UNA CASA DE DOS PISOS, QUITO</v>
          </cell>
          <cell r="K1430" t="str">
            <v xml:space="preserve">993146910 /  </v>
          </cell>
          <cell r="L1430" t="str">
            <v/>
          </cell>
          <cell r="M1430" t="str">
            <v>QUITO</v>
          </cell>
          <cell r="N1430" t="str">
            <v>PICHINCHA</v>
          </cell>
          <cell r="O1430" t="str">
            <v>QUITO</v>
          </cell>
        </row>
        <row r="1431">
          <cell r="A1431" t="str">
            <v>20003035480805</v>
          </cell>
          <cell r="B1431">
            <v>486200</v>
          </cell>
          <cell r="C1431" t="str">
            <v>20003035480805</v>
          </cell>
          <cell r="D1431">
            <v>44918.680659722224</v>
          </cell>
          <cell r="E1431" t="str">
            <v>CONECEL</v>
          </cell>
          <cell r="F1431" t="str">
            <v>DESPACHO</v>
          </cell>
          <cell r="G1431" t="str">
            <v>NORMAL</v>
          </cell>
          <cell r="H1431" t="str">
            <v xml:space="preserve">HUGO PATRICIO YEPEZ BUSES / </v>
          </cell>
          <cell r="I1431" t="str">
            <v>1710056720</v>
          </cell>
          <cell r="J1431" t="str">
            <v>AV PANAMERICANA Y DEL HIERRO CASA DE DOS PISOS COLOR DURAZNO A DOS CUADRAS DEL COLEGIO PERPETUO SOCORRO, QUITO</v>
          </cell>
          <cell r="K1431" t="str">
            <v>997752694 /  983520298</v>
          </cell>
          <cell r="L1431" t="str">
            <v/>
          </cell>
          <cell r="M1431" t="str">
            <v>QUITO</v>
          </cell>
          <cell r="N1431" t="str">
            <v>PICHINCHA</v>
          </cell>
          <cell r="O1431" t="str">
            <v>QUITO</v>
          </cell>
        </row>
        <row r="1432">
          <cell r="A1432" t="str">
            <v>20003035484797</v>
          </cell>
          <cell r="B1432">
            <v>486199</v>
          </cell>
          <cell r="C1432" t="str">
            <v>20003035484797</v>
          </cell>
          <cell r="D1432">
            <v>44918.680659722224</v>
          </cell>
          <cell r="E1432" t="str">
            <v>CONECEL</v>
          </cell>
          <cell r="F1432" t="str">
            <v>DESPACHO</v>
          </cell>
          <cell r="G1432" t="str">
            <v>NORMAL</v>
          </cell>
          <cell r="H1432" t="str">
            <v xml:space="preserve">CECILIO TREBOLES GOMEZ / </v>
          </cell>
          <cell r="I1432" t="str">
            <v>1709860488</v>
          </cell>
          <cell r="J1432" t="str">
            <v>CALLE JOSE BORJA EN LA URBANIZACION NUEVA ANDALUCIA, QUITO</v>
          </cell>
          <cell r="K1432" t="str">
            <v>985731091 /  999636919</v>
          </cell>
          <cell r="L1432" t="str">
            <v/>
          </cell>
          <cell r="M1432" t="str">
            <v>QUITO</v>
          </cell>
          <cell r="N1432" t="str">
            <v>PICHINCHA</v>
          </cell>
          <cell r="O1432" t="str">
            <v>QUITO</v>
          </cell>
        </row>
        <row r="1433">
          <cell r="A1433" t="str">
            <v>20003035519725</v>
          </cell>
          <cell r="B1433">
            <v>486198</v>
          </cell>
          <cell r="C1433" t="str">
            <v>20003035519725</v>
          </cell>
          <cell r="D1433">
            <v>44918.680659722224</v>
          </cell>
          <cell r="E1433" t="str">
            <v>CONECEL</v>
          </cell>
          <cell r="F1433" t="str">
            <v>DESPACHO</v>
          </cell>
          <cell r="G1433" t="str">
            <v>NORMAL</v>
          </cell>
          <cell r="H1433" t="str">
            <v xml:space="preserve">OSWALDO ERICK FALCONI GUERRON / </v>
          </cell>
          <cell r="I1433" t="str">
            <v>926554908</v>
          </cell>
          <cell r="J1433" t="str">
            <v>PASEO SHOOPPING DURAN, DURAN</v>
          </cell>
          <cell r="K1433" t="str">
            <v>987622908 /  979954643</v>
          </cell>
          <cell r="M1433" t="str">
            <v>DURAN</v>
          </cell>
          <cell r="N1433" t="str">
            <v>GUAYAS</v>
          </cell>
          <cell r="O1433" t="str">
            <v>DURAN</v>
          </cell>
        </row>
        <row r="1434">
          <cell r="A1434" t="str">
            <v>20003032728459</v>
          </cell>
          <cell r="B1434">
            <v>486197</v>
          </cell>
          <cell r="C1434" t="str">
            <v>20003032728459</v>
          </cell>
          <cell r="D1434">
            <v>44918.680659722224</v>
          </cell>
          <cell r="E1434" t="str">
            <v>CONECEL</v>
          </cell>
          <cell r="F1434" t="str">
            <v>DESPACHO</v>
          </cell>
          <cell r="G1434" t="str">
            <v>NORMAL</v>
          </cell>
          <cell r="H1434" t="str">
            <v xml:space="preserve">ELVIS ALEXANDER PAUCAR CHANO / </v>
          </cell>
          <cell r="I1434" t="str">
            <v>1727663377</v>
          </cell>
          <cell r="J1434" t="str">
            <v>BARRIO SANTA ISABEL CALLE SINCHI ROCA A 2CDRTIENDA DON MANUELITO INGRESANDO AL PASAJE 1 CASA 2P COLOR AMARILLO, QUITO</v>
          </cell>
          <cell r="K1434" t="str">
            <v xml:space="preserve">983033661 /  </v>
          </cell>
          <cell r="L1434" t="str">
            <v/>
          </cell>
          <cell r="M1434" t="str">
            <v>QUITO</v>
          </cell>
          <cell r="N1434" t="str">
            <v>PICHINCHA</v>
          </cell>
          <cell r="O1434" t="str">
            <v>QUITO</v>
          </cell>
        </row>
        <row r="1435">
          <cell r="A1435" t="str">
            <v>20003035520244</v>
          </cell>
          <cell r="B1435">
            <v>486196</v>
          </cell>
          <cell r="C1435" t="str">
            <v>20003035520244</v>
          </cell>
          <cell r="D1435">
            <v>44918.680659722224</v>
          </cell>
          <cell r="E1435" t="str">
            <v>CONECEL</v>
          </cell>
          <cell r="F1435" t="str">
            <v>DESPACHO</v>
          </cell>
          <cell r="G1435" t="str">
            <v>NORMAL</v>
          </cell>
          <cell r="H1435" t="str">
            <v xml:space="preserve">JOSSELYNE DENISSE HERRERA DELGADO / </v>
          </cell>
          <cell r="I1435" t="str">
            <v>1311361768</v>
          </cell>
          <cell r="J1435" t="str">
            <v>AV108Y C 105 BARRIO URSA CS 1P CL BLANCA CON GARAJE ROJO A UNA CUADRA DEL COLEGIO SALESIANA SAN JOSE Y MEDIA CUADRA DEL PARQUE DON BOSCO, MANTA</v>
          </cell>
          <cell r="K1435" t="str">
            <v xml:space="preserve">963145515 /  </v>
          </cell>
          <cell r="L1435" t="str">
            <v/>
          </cell>
          <cell r="M1435" t="str">
            <v>MANTA</v>
          </cell>
          <cell r="N1435" t="str">
            <v>MANABI</v>
          </cell>
          <cell r="O1435" t="str">
            <v>MANTA</v>
          </cell>
        </row>
        <row r="1436">
          <cell r="A1436" t="str">
            <v>20003035484457</v>
          </cell>
          <cell r="B1436">
            <v>486195</v>
          </cell>
          <cell r="C1436" t="str">
            <v>20003035484457</v>
          </cell>
          <cell r="D1436">
            <v>44918.680659722224</v>
          </cell>
          <cell r="E1436" t="str">
            <v>CONECEL</v>
          </cell>
          <cell r="F1436" t="str">
            <v>DESPACHO</v>
          </cell>
          <cell r="G1436" t="str">
            <v>NORMAL</v>
          </cell>
          <cell r="H1436" t="str">
            <v xml:space="preserve">LUIS FRANCISCO CRUZ FLORES / </v>
          </cell>
          <cell r="I1436" t="str">
            <v>1721782710</v>
          </cell>
          <cell r="J1436" t="str">
            <v>AV DE LOS JAZMINES E8-28 Y CAPITAN RAMON BORJA EN EL CONJUNTO LOS JAZMINES EDIFICIO FRANCHESCO DPTO 1, QUITO</v>
          </cell>
          <cell r="K1436" t="str">
            <v xml:space="preserve">990507468 /  </v>
          </cell>
          <cell r="L1436" t="str">
            <v/>
          </cell>
          <cell r="M1436" t="str">
            <v>QUITO</v>
          </cell>
          <cell r="N1436" t="str">
            <v>PICHINCHA</v>
          </cell>
          <cell r="O1436" t="str">
            <v>QUITO</v>
          </cell>
        </row>
        <row r="1437">
          <cell r="A1437" t="str">
            <v>20003035524080</v>
          </cell>
          <cell r="B1437">
            <v>486194</v>
          </cell>
          <cell r="C1437" t="str">
            <v>20003035524080</v>
          </cell>
          <cell r="D1437">
            <v>44918.680648148147</v>
          </cell>
          <cell r="E1437" t="str">
            <v>CONECEL</v>
          </cell>
          <cell r="F1437" t="str">
            <v>DESPACHO</v>
          </cell>
          <cell r="G1437" t="str">
            <v>NORMAL</v>
          </cell>
          <cell r="H1437" t="str">
            <v xml:space="preserve">GLADIZ MARIANA CASTILLO JIMENEZ / </v>
          </cell>
          <cell r="I1437" t="str">
            <v>1710562941</v>
          </cell>
          <cell r="J1437" t="str">
            <v>VIA A LOS COLORADOS DEL BUA Y CALLE C COOPERATIVA UCOM 2/ EN EL HOSTAL EVEREST AL FRENTE DE UNA LAVANDERIA, SANTO DOMINGO</v>
          </cell>
          <cell r="K1437" t="str">
            <v xml:space="preserve">960587804 /  </v>
          </cell>
          <cell r="L1437" t="str">
            <v/>
          </cell>
          <cell r="M1437" t="str">
            <v>SANTO DOMINGO</v>
          </cell>
          <cell r="N1437" t="str">
            <v>SANTO DOMINGO DE LOS TSACHILAS</v>
          </cell>
          <cell r="O1437" t="str">
            <v>SANTO DOMINGO</v>
          </cell>
        </row>
        <row r="1438">
          <cell r="A1438" t="str">
            <v>20003034071281</v>
          </cell>
          <cell r="B1438">
            <v>486193</v>
          </cell>
          <cell r="C1438" t="str">
            <v>20003034071281</v>
          </cell>
          <cell r="D1438">
            <v>44918.680648148147</v>
          </cell>
          <cell r="E1438" t="str">
            <v>CONECEL</v>
          </cell>
          <cell r="F1438" t="str">
            <v>DESPACHO</v>
          </cell>
          <cell r="G1438" t="str">
            <v>NORMAL</v>
          </cell>
          <cell r="H1438" t="str">
            <v xml:space="preserve">JONATHAN JAVIER VELASTEGUI QUILUMBA / </v>
          </cell>
          <cell r="I1438" t="str">
            <v>1721594289</v>
          </cell>
          <cell r="J1438" t="str">
            <v>AV MANUEL CORDOVA GALARZA BARRIO CUBA PASAJE 29 Y PEREZ REINA EN UN TALLER DE CERRAJERIA FRENTE A UNA PASTELERIA, QUITO</v>
          </cell>
          <cell r="K1438" t="str">
            <v>998067150 /  995253421</v>
          </cell>
          <cell r="L1438" t="str">
            <v/>
          </cell>
          <cell r="M1438" t="str">
            <v>QUITO</v>
          </cell>
          <cell r="N1438" t="str">
            <v>PICHINCHA</v>
          </cell>
          <cell r="O1438" t="str">
            <v>QUITO</v>
          </cell>
        </row>
        <row r="1439">
          <cell r="A1439" t="str">
            <v>20003034045513</v>
          </cell>
          <cell r="B1439">
            <v>486182</v>
          </cell>
          <cell r="C1439" t="str">
            <v>20003034045513</v>
          </cell>
          <cell r="D1439">
            <v>44918.645486111112</v>
          </cell>
          <cell r="E1439" t="str">
            <v>BRELDYNG</v>
          </cell>
          <cell r="F1439" t="str">
            <v>DESPACHO</v>
          </cell>
          <cell r="G1439" t="str">
            <v>NORMAL</v>
          </cell>
          <cell r="H1439" t="str">
            <v>MARJORIE ROCIO PONCE RODRIGUEZ</v>
          </cell>
          <cell r="I1439" t="str">
            <v>1205515230</v>
          </cell>
          <cell r="J1439" t="str">
            <v>LOS RIOS / BUENA FE / SAN JACINTO DE BUENA FE / MANUEL VELIZ / MZ 12 SL 6 / GONZALO PIZARRO / SECTOR LAS VEGAS CASA DE 1 PLANTA ENLUCIDA DIAGONAL A UNA LIBRERIA VILLAVICENCIO</v>
          </cell>
          <cell r="K1439" t="str">
            <v>981001689</v>
          </cell>
          <cell r="M1439" t="str">
            <v>BUENA FE</v>
          </cell>
          <cell r="N1439" t="str">
            <v>LOS RIOS</v>
          </cell>
          <cell r="O1439" t="str">
            <v>BUENA FE</v>
          </cell>
        </row>
        <row r="1440">
          <cell r="A1440" t="str">
            <v>20003034072527</v>
          </cell>
          <cell r="B1440">
            <v>486181</v>
          </cell>
          <cell r="C1440" t="str">
            <v>20003034072527</v>
          </cell>
          <cell r="D1440">
            <v>44918.645486111112</v>
          </cell>
          <cell r="E1440" t="str">
            <v>BRELDYNG</v>
          </cell>
          <cell r="F1440" t="str">
            <v>DESPACHO</v>
          </cell>
          <cell r="G1440" t="str">
            <v>NORMAL</v>
          </cell>
          <cell r="H1440" t="str">
            <v>GUILLERMO RODRIGO LINO PINCAY</v>
          </cell>
          <cell r="I1440" t="str">
            <v>913847109</v>
          </cell>
          <cell r="J1440" t="str">
            <v>GUAYAS / GUAYAQUIL / TARQUI / VIA A DAULE / MZ T32 SOLAR 3 /  / COOP GALLEGOS LARA MZ T32 SOLAR 3 CS 3 PS CL BLANCO A UNA CUADRA DE LA IGLESIA SANTA CATALINA DE SIENA</v>
          </cell>
          <cell r="K1440" t="str">
            <v>981531910</v>
          </cell>
          <cell r="M1440" t="str">
            <v>GUAYAQUIL</v>
          </cell>
          <cell r="N1440" t="str">
            <v>GUAYAS</v>
          </cell>
          <cell r="O1440" t="str">
            <v>GUAYAQUIL</v>
          </cell>
        </row>
        <row r="1441">
          <cell r="A1441" t="str">
            <v>20003033148938</v>
          </cell>
          <cell r="B1441">
            <v>486180</v>
          </cell>
          <cell r="C1441" t="str">
            <v>20003033148938</v>
          </cell>
          <cell r="D1441">
            <v>44918.645486111112</v>
          </cell>
          <cell r="E1441" t="str">
            <v>BRELDYNG</v>
          </cell>
          <cell r="F1441" t="str">
            <v>DESPACHO</v>
          </cell>
          <cell r="G1441" t="str">
            <v>NORMAL</v>
          </cell>
          <cell r="H1441" t="str">
            <v>FREDIS NAZARIO MERCHAN PIN</v>
          </cell>
          <cell r="I1441" t="str">
            <v>916832645</v>
          </cell>
          <cell r="J1441" t="str">
            <v>GUAYAS / NARANJAL / NARANJAL / VIA A LA VELICIA / SN /  / URB SUBA VI, VIA LA A LA VELICIA, CSA 1 PLANTA, CLOR TUQUEZA, A DOS CUADRAS DE LA UNI AGRARIA, DIAGONAL TENDAL QUIQUIRIQUI</v>
          </cell>
          <cell r="K1441" t="str">
            <v>986384614</v>
          </cell>
          <cell r="M1441" t="str">
            <v>NARANJAL</v>
          </cell>
          <cell r="N1441" t="str">
            <v>GUAYAS</v>
          </cell>
          <cell r="O1441" t="str">
            <v>NARANJAL</v>
          </cell>
        </row>
        <row r="1442">
          <cell r="A1442" t="str">
            <v>20003033227191</v>
          </cell>
          <cell r="B1442">
            <v>486179</v>
          </cell>
          <cell r="C1442" t="str">
            <v>20003033227191</v>
          </cell>
          <cell r="D1442">
            <v>44918.645486111112</v>
          </cell>
          <cell r="E1442" t="str">
            <v>BRELDYNG</v>
          </cell>
          <cell r="F1442" t="str">
            <v>DESPACHO</v>
          </cell>
          <cell r="G1442" t="str">
            <v>NORMAL</v>
          </cell>
          <cell r="H1442" t="str">
            <v>MONICA STEFANIA VARGAS DELGADO</v>
          </cell>
          <cell r="I1442" t="str">
            <v>930172507</v>
          </cell>
          <cell r="J1442" t="str">
            <v>GUAYAS / GUAYAQUIL / TARQUI / VIA A DAULE / KM 10 Y MEDIO /  / COOP UNION LIBRE MZ-A SOLAR 5 CALLE 23 NOROESTE CASA DE DOS PLANTAS CON PARED DE CERAMICA Y COLOR AMARILLO CON ENTRADA Y PUERTA CON REJAS</v>
          </cell>
          <cell r="K1442" t="str">
            <v>994783804</v>
          </cell>
          <cell r="M1442" t="str">
            <v>GUAYAQUIL</v>
          </cell>
          <cell r="N1442" t="str">
            <v>GUAYAS</v>
          </cell>
          <cell r="O1442" t="str">
            <v>GUAYAQUIL</v>
          </cell>
        </row>
        <row r="1443">
          <cell r="A1443" t="str">
            <v>20003034069626</v>
          </cell>
          <cell r="B1443">
            <v>486099</v>
          </cell>
          <cell r="C1443" t="str">
            <v>20003034069626</v>
          </cell>
          <cell r="D1443">
            <v>44918.610335648147</v>
          </cell>
          <cell r="E1443" t="str">
            <v>CONECEL</v>
          </cell>
          <cell r="F1443" t="str">
            <v>DESPACHO</v>
          </cell>
          <cell r="G1443" t="str">
            <v>NORMAL</v>
          </cell>
          <cell r="H1443" t="str">
            <v>BARBOSA GARCIA MARIA BELEN</v>
          </cell>
          <cell r="I1443" t="str">
            <v>1721161758</v>
          </cell>
          <cell r="J1443" t="str">
            <v>CALLE SAN GABRIEL Y NICOLAS ARTETA DETRAS DEL HOSPITAL METROPOLITANO TORRES MEDICAS #3 PISO 5 CONSULTORIO 501</v>
          </cell>
          <cell r="K1443" t="str">
            <v>994210140</v>
          </cell>
          <cell r="L1443" t="str">
            <v>-</v>
          </cell>
          <cell r="M1443" t="str">
            <v>QUITO</v>
          </cell>
          <cell r="N1443" t="str">
            <v>PICHINCHA</v>
          </cell>
          <cell r="O1443" t="str">
            <v>Belisario Quevedo</v>
          </cell>
        </row>
        <row r="1444">
          <cell r="A1444" t="str">
            <v>20003034086807</v>
          </cell>
          <cell r="B1444">
            <v>486098</v>
          </cell>
          <cell r="C1444" t="str">
            <v>20003034086807</v>
          </cell>
          <cell r="D1444">
            <v>44918.610335648147</v>
          </cell>
          <cell r="E1444" t="str">
            <v>CONECEL</v>
          </cell>
          <cell r="F1444" t="str">
            <v>DESPACHO</v>
          </cell>
          <cell r="G1444" t="str">
            <v>NORMAL</v>
          </cell>
          <cell r="H1444" t="str">
            <v>CARDENAS CHONG WILLIAM FERNANDO</v>
          </cell>
          <cell r="I1444" t="str">
            <v>921872024</v>
          </cell>
          <cell r="J1444" t="str">
            <v>AV. PORTUGAL Y CATALINA ALDAZ EDFICIO TITANUIN 2 1ER PS EN LA PELUQUERIA RITAS PANTOJAS REF FRT A RESTUARANTE KARMINES</v>
          </cell>
          <cell r="K1444" t="str">
            <v>997194297</v>
          </cell>
          <cell r="L1444" t="str">
            <v>997194297</v>
          </cell>
          <cell r="M1444" t="str">
            <v>QUITO</v>
          </cell>
          <cell r="N1444" t="str">
            <v xml:space="preserve">PICHINCHA </v>
          </cell>
          <cell r="O1444" t="str">
            <v>INAQUITO</v>
          </cell>
        </row>
        <row r="1445">
          <cell r="A1445" t="str">
            <v>1802770410</v>
          </cell>
          <cell r="B1445">
            <v>486097</v>
          </cell>
          <cell r="C1445" t="str">
            <v>1802770410</v>
          </cell>
          <cell r="D1445">
            <v>44918.610335648147</v>
          </cell>
          <cell r="E1445" t="str">
            <v>CONECEL</v>
          </cell>
          <cell r="F1445" t="str">
            <v>DESPACHO</v>
          </cell>
          <cell r="G1445" t="str">
            <v>NORMAL</v>
          </cell>
          <cell r="H1445" t="str">
            <v>DIAZ PUGLLA WILSON ALDRIN</v>
          </cell>
          <cell r="I1445" t="str">
            <v>1802770410</v>
          </cell>
          <cell r="J1445" t="str">
            <v>CALLE AV QUITUMBE NAN Y BLANCA BENITEZ CONjunto HABITACIONAL PRADOS D QUITUMBE 2 TORRE 4 DEP 150 RENTE A LA PLAZA QUITUMBE cel 0990197895</v>
          </cell>
          <cell r="K1445" t="str">
            <v>990197895</v>
          </cell>
          <cell r="L1445" t="str">
            <v>0</v>
          </cell>
          <cell r="M1445" t="str">
            <v>QUITO</v>
          </cell>
          <cell r="N1445" t="str">
            <v xml:space="preserve">PICHINCHA </v>
          </cell>
          <cell r="O1445" t="str">
            <v>QUITUMBE</v>
          </cell>
        </row>
        <row r="1446">
          <cell r="A1446" t="str">
            <v>20003032724764</v>
          </cell>
          <cell r="B1446">
            <v>486096</v>
          </cell>
          <cell r="C1446" t="str">
            <v>20003032724764</v>
          </cell>
          <cell r="D1446">
            <v>44918.610335648147</v>
          </cell>
          <cell r="E1446" t="str">
            <v>CONECEL</v>
          </cell>
          <cell r="F1446" t="str">
            <v>DESPACHO</v>
          </cell>
          <cell r="G1446" t="str">
            <v>NORMAL</v>
          </cell>
          <cell r="H1446" t="str">
            <v>VIZUETE ELBAY DAVID ALEJANDRO</v>
          </cell>
          <cell r="I1446" t="str">
            <v>1723900344</v>
          </cell>
          <cell r="J1446" t="str">
            <v>AV 10 DE AGOSTO 36-601 Y JUAN PABLO SAENZ EN EDIFICIO RECAPT REF DIAGONAL AL EDIFICIO</v>
          </cell>
          <cell r="K1446" t="str">
            <v>987958720</v>
          </cell>
          <cell r="L1446" t="str">
            <v>987958720</v>
          </cell>
          <cell r="M1446" t="str">
            <v>QUITO</v>
          </cell>
          <cell r="N1446" t="str">
            <v>PICHINCHA</v>
          </cell>
          <cell r="O1446" t="str">
            <v>INAQUITO</v>
          </cell>
        </row>
        <row r="1447">
          <cell r="A1447" t="str">
            <v>20003034484941</v>
          </cell>
          <cell r="B1447">
            <v>485947</v>
          </cell>
          <cell r="C1447" t="str">
            <v>20003034484941</v>
          </cell>
          <cell r="D1447">
            <v>44918.510312500002</v>
          </cell>
          <cell r="E1447" t="str">
            <v>CONECEL</v>
          </cell>
          <cell r="F1447" t="str">
            <v>DESPACHO</v>
          </cell>
          <cell r="G1447" t="str">
            <v>NORMAL</v>
          </cell>
          <cell r="H1447" t="str">
            <v xml:space="preserve">MARIELA PATRICIA ENCARNACION RAMIREZ / </v>
          </cell>
          <cell r="I1447" t="str">
            <v>1714375696</v>
          </cell>
          <cell r="J1447" t="str">
            <v>SANTA ROSA CLL DE LOS INCAS Y AV.AURELIO ESPINOZA TRABJO FERRETERIA A 3 CDRAS DE COMERCIAL EDUARDITO, SANTO DOMINGO</v>
          </cell>
          <cell r="K1447" t="str">
            <v xml:space="preserve">960184195 /  </v>
          </cell>
          <cell r="L1447" t="str">
            <v/>
          </cell>
          <cell r="M1447" t="str">
            <v>SANTO DOMINGO</v>
          </cell>
          <cell r="N1447" t="str">
            <v>SANTO DOMINGO DE LOS TSACHILAS</v>
          </cell>
          <cell r="O1447" t="str">
            <v>SANTO DOMINGO</v>
          </cell>
        </row>
        <row r="1448">
          <cell r="A1448" t="str">
            <v>20003034482866</v>
          </cell>
          <cell r="B1448">
            <v>485946</v>
          </cell>
          <cell r="C1448" t="str">
            <v>20003034482866</v>
          </cell>
          <cell r="D1448">
            <v>44918.510312500002</v>
          </cell>
          <cell r="E1448" t="str">
            <v>CONECEL</v>
          </cell>
          <cell r="F1448" t="str">
            <v>DESPACHO</v>
          </cell>
          <cell r="G1448" t="str">
            <v>NORMAL</v>
          </cell>
          <cell r="H1448" t="str">
            <v xml:space="preserve">CECILIA MARINA VALENZUELA SALAZAR / </v>
          </cell>
          <cell r="I1448" t="str">
            <v>1002233979</v>
          </cell>
          <cell r="J1448" t="str">
            <v>SECTOR SAN JOSE DE YAMBARILLO CALLE 2 Y VIA FERREA CS 3P CELESTE ALTAR DE VIRGEN AFUERA FRENTE A LA PLANTACION DE FLORES BELLA FLOR Y A UNA CUADRA DEL CENTRO INTEGRAL KILLA, QUITO</v>
          </cell>
          <cell r="K1448" t="str">
            <v xml:space="preserve">969469642 /  </v>
          </cell>
          <cell r="M1448" t="str">
            <v>QUITO</v>
          </cell>
          <cell r="N1448" t="str">
            <v>PICHINCHA</v>
          </cell>
          <cell r="O1448" t="str">
            <v>QUITO</v>
          </cell>
        </row>
        <row r="1449">
          <cell r="A1449" t="str">
            <v>20003034509156</v>
          </cell>
          <cell r="B1449">
            <v>485945</v>
          </cell>
          <cell r="C1449" t="str">
            <v>20003034509156</v>
          </cell>
          <cell r="D1449">
            <v>44918.510312500002</v>
          </cell>
          <cell r="E1449" t="str">
            <v>CONECEL</v>
          </cell>
          <cell r="F1449" t="str">
            <v>DESPACHO</v>
          </cell>
          <cell r="G1449" t="str">
            <v>NORMAL</v>
          </cell>
          <cell r="H1449" t="str">
            <v xml:space="preserve">KAREN ANABEL PILLIZA PADILLA / </v>
          </cell>
          <cell r="I1449" t="str">
            <v>1756138531</v>
          </cell>
          <cell r="J1449" t="str">
            <v>AV PEDRO VICENTE MALDONADO Y CALLE S58 EN EL INSTITUTO TECNOLOGICO UNIVERSITARIO VIDA NUEVA DIAGONAL AL KFC, QUITO</v>
          </cell>
          <cell r="K1449" t="str">
            <v xml:space="preserve">981423847 /  </v>
          </cell>
          <cell r="M1449" t="str">
            <v>QUITO</v>
          </cell>
          <cell r="N1449" t="str">
            <v>PICHINCHA</v>
          </cell>
          <cell r="O1449" t="str">
            <v>QUITO</v>
          </cell>
        </row>
        <row r="1450">
          <cell r="A1450" t="str">
            <v>20003034482339</v>
          </cell>
          <cell r="B1450">
            <v>485944</v>
          </cell>
          <cell r="C1450" t="str">
            <v>20003034482339</v>
          </cell>
          <cell r="D1450">
            <v>44918.510312500002</v>
          </cell>
          <cell r="E1450" t="str">
            <v>CONECEL</v>
          </cell>
          <cell r="F1450" t="str">
            <v>DESPACHO</v>
          </cell>
          <cell r="G1450" t="str">
            <v>NORMAL</v>
          </cell>
          <cell r="H1450" t="str">
            <v xml:space="preserve">GLADYS AZUCENA TORRES MAYON / </v>
          </cell>
          <cell r="I1450" t="str">
            <v>707281077</v>
          </cell>
          <cell r="J1450" t="str">
            <v>AV 11 AVA NORTE Y GUAYAS CASA DE 1 PISO ESQUINERA FRENTE A SPA DE UNAS, MACHALA</v>
          </cell>
          <cell r="K1450" t="str">
            <v xml:space="preserve">979126789 /  </v>
          </cell>
          <cell r="L1450" t="str">
            <v/>
          </cell>
          <cell r="M1450" t="str">
            <v>MACHALA</v>
          </cell>
          <cell r="N1450" t="str">
            <v>EL ORO</v>
          </cell>
          <cell r="O1450" t="str">
            <v>MACHALA</v>
          </cell>
        </row>
        <row r="1451">
          <cell r="A1451" t="str">
            <v>20003034501827</v>
          </cell>
          <cell r="B1451">
            <v>485943</v>
          </cell>
          <cell r="C1451" t="str">
            <v>20003034501827</v>
          </cell>
          <cell r="D1451">
            <v>44918.510312500002</v>
          </cell>
          <cell r="E1451" t="str">
            <v>CONECEL</v>
          </cell>
          <cell r="F1451" t="str">
            <v>DESPACHO</v>
          </cell>
          <cell r="G1451" t="str">
            <v>NORMAL</v>
          </cell>
          <cell r="H1451" t="str">
            <v xml:space="preserve">JORGE RUBEN CHIRIGUAYO ARREAGA / </v>
          </cell>
          <cell r="I1451" t="str">
            <v>919301093</v>
          </cell>
          <cell r="J1451" t="str">
            <v>BARRIO EL ROSAL AV 12 DE ABRIL EN LA FEDERACION DEL AZUAY CASA DE DOS PISOS COLOR CREMA A UNA CUADRA ANTES DE LAS CANCHAS, CUENCA</v>
          </cell>
          <cell r="K1451" t="str">
            <v xml:space="preserve">998608358 /  </v>
          </cell>
          <cell r="M1451" t="str">
            <v>CUENCA</v>
          </cell>
          <cell r="N1451" t="str">
            <v>AZUAY</v>
          </cell>
          <cell r="O1451" t="str">
            <v>CUENCA</v>
          </cell>
        </row>
        <row r="1452">
          <cell r="A1452" t="str">
            <v>20003034495747</v>
          </cell>
          <cell r="B1452">
            <v>485942</v>
          </cell>
          <cell r="C1452" t="str">
            <v>20003034495747</v>
          </cell>
          <cell r="D1452">
            <v>44918.510312500002</v>
          </cell>
          <cell r="E1452" t="str">
            <v>CONECEL</v>
          </cell>
          <cell r="F1452" t="str">
            <v>DESPACHO</v>
          </cell>
          <cell r="G1452" t="str">
            <v>NORMAL</v>
          </cell>
          <cell r="H1452" t="str">
            <v xml:space="preserve">ALEXIS RODOLFO DELGADO DE JESUS / </v>
          </cell>
          <cell r="I1452" t="str">
            <v>401731310</v>
          </cell>
          <cell r="J1452" t="str">
            <v>AV 13 DE ARBIL Y QUITO CASA DE UN PISO COLOR BLANCO A UNA CUADRA DE LA POLIOCIA JUDICIAL, IBARRA</v>
          </cell>
          <cell r="K1452" t="str">
            <v xml:space="preserve">962902485 /  </v>
          </cell>
          <cell r="M1452" t="str">
            <v>IBARRA</v>
          </cell>
          <cell r="N1452" t="str">
            <v>IMBABURA</v>
          </cell>
          <cell r="O1452" t="str">
            <v>IBARRA</v>
          </cell>
        </row>
        <row r="1453">
          <cell r="A1453" t="str">
            <v>20003034051047</v>
          </cell>
          <cell r="B1453">
            <v>485941</v>
          </cell>
          <cell r="C1453" t="str">
            <v>20003034051047</v>
          </cell>
          <cell r="D1453">
            <v>44918.510312500002</v>
          </cell>
          <cell r="E1453" t="str">
            <v>CONECEL</v>
          </cell>
          <cell r="F1453" t="str">
            <v>DESPACHO</v>
          </cell>
          <cell r="G1453" t="str">
            <v>NORMAL</v>
          </cell>
          <cell r="H1453" t="str">
            <v xml:space="preserve">JUAN MANUEL VIVANCO VIVANCO / </v>
          </cell>
          <cell r="I1453" t="str">
            <v>103076907</v>
          </cell>
          <cell r="J1453" t="str">
            <v>AV MARIANO CUEVA 716 ENTRE SUCRE Y PRESIDENTE CORDOBA//CASA DE 2 PISOS CREMA AL FRENTE DEL HOTEL ALEJANDRINA, CUENCA</v>
          </cell>
          <cell r="K1453" t="str">
            <v xml:space="preserve">983488791 /  </v>
          </cell>
          <cell r="L1453" t="str">
            <v/>
          </cell>
          <cell r="M1453" t="str">
            <v>CUENCA</v>
          </cell>
          <cell r="N1453" t="str">
            <v>AZUAY</v>
          </cell>
          <cell r="O1453" t="str">
            <v>CUENCA</v>
          </cell>
        </row>
        <row r="1454">
          <cell r="A1454" t="str">
            <v>20003034045983</v>
          </cell>
          <cell r="B1454">
            <v>485940</v>
          </cell>
          <cell r="C1454" t="str">
            <v>20003034045983</v>
          </cell>
          <cell r="D1454">
            <v>44918.510312500002</v>
          </cell>
          <cell r="E1454" t="str">
            <v>CONECEL</v>
          </cell>
          <cell r="F1454" t="str">
            <v>DESPACHO</v>
          </cell>
          <cell r="G1454" t="str">
            <v>NORMAL</v>
          </cell>
          <cell r="H1454" t="str">
            <v xml:space="preserve">LISBETH NICOLE BENAVIDES CHALPARIZA / </v>
          </cell>
          <cell r="I1454" t="str">
            <v>450166319</v>
          </cell>
          <cell r="J1454" t="str">
            <v>AV MANABI Y BRASIL EN EL EDIFICIO DE 3 PISOS COLOR NEGRO EN EL LOCAL NADIRA SPA FRENTE AL SERVICIO TECNICO PIONER AUTO, TULCAN</v>
          </cell>
          <cell r="K1454" t="str">
            <v>962899854 /  980972693</v>
          </cell>
          <cell r="L1454" t="str">
            <v/>
          </cell>
          <cell r="M1454" t="str">
            <v>TULCAN</v>
          </cell>
          <cell r="N1454" t="str">
            <v>CARCHI</v>
          </cell>
          <cell r="O1454" t="str">
            <v>TULCAN</v>
          </cell>
        </row>
        <row r="1455">
          <cell r="A1455" t="str">
            <v>20003031006201</v>
          </cell>
          <cell r="B1455">
            <v>485939</v>
          </cell>
          <cell r="C1455" t="str">
            <v>20003031006201</v>
          </cell>
          <cell r="D1455">
            <v>44918.510312500002</v>
          </cell>
          <cell r="E1455" t="str">
            <v>CONECEL</v>
          </cell>
          <cell r="F1455" t="str">
            <v>DESPACHO</v>
          </cell>
          <cell r="G1455" t="str">
            <v>NORMAL</v>
          </cell>
          <cell r="H1455" t="str">
            <v xml:space="preserve">KEVIN ANDREI ROBLES BENITEZ / </v>
          </cell>
          <cell r="I1455" t="str">
            <v>1105129504</v>
          </cell>
          <cell r="J1455" t="str">
            <v>AV FRANCISCO MOSCOSO Y AV 27 DE FEBRERO CASA C47-1 COLOR VERDE DE UN PISO DIAGONAL A LA COOP JEP JUNTO A LA VETERINARIA ARCINIEGAS, CUENCA</v>
          </cell>
          <cell r="K1455" t="str">
            <v xml:space="preserve">984379456 /  </v>
          </cell>
          <cell r="L1455" t="str">
            <v/>
          </cell>
          <cell r="M1455" t="str">
            <v>CUENCA</v>
          </cell>
          <cell r="N1455" t="str">
            <v>AZUAY</v>
          </cell>
          <cell r="O1455" t="str">
            <v>CUENCA</v>
          </cell>
        </row>
        <row r="1456">
          <cell r="A1456" t="str">
            <v>20003032732728</v>
          </cell>
          <cell r="B1456">
            <v>485938</v>
          </cell>
          <cell r="C1456" t="str">
            <v>20003032732728</v>
          </cell>
          <cell r="D1456">
            <v>44918.510312500002</v>
          </cell>
          <cell r="E1456" t="str">
            <v>CONECEL</v>
          </cell>
          <cell r="F1456" t="str">
            <v>DESPACHO</v>
          </cell>
          <cell r="G1456" t="str">
            <v>NORMAL</v>
          </cell>
          <cell r="H1456" t="str">
            <v xml:space="preserve">FERNANDA KRISTEL TERAN PENA / </v>
          </cell>
          <cell r="I1456" t="str">
            <v>1204515876</v>
          </cell>
          <cell r="J1456" t="str">
            <v>AV TRANSVERSAL CENTRAL Y CLLE OCTAVA/TRBJO CENTRO COMERCIAL LA QUADRA LOCAL PYCCA JUNTO A FYBECA Y RESTAURANTE NACION PARRILLA, QUEVEDO</v>
          </cell>
          <cell r="K1456" t="str">
            <v xml:space="preserve">963632012 /  </v>
          </cell>
          <cell r="L1456" t="str">
            <v/>
          </cell>
          <cell r="M1456" t="str">
            <v>QUEVEDO</v>
          </cell>
          <cell r="N1456" t="str">
            <v>LOS RIOS</v>
          </cell>
          <cell r="O1456" t="str">
            <v>QUEVEDO</v>
          </cell>
        </row>
        <row r="1457">
          <cell r="A1457" t="str">
            <v>20003034499449</v>
          </cell>
          <cell r="B1457">
            <v>485937</v>
          </cell>
          <cell r="C1457" t="str">
            <v>20003034499449</v>
          </cell>
          <cell r="D1457">
            <v>44918.510312500002</v>
          </cell>
          <cell r="E1457" t="str">
            <v>CONECEL</v>
          </cell>
          <cell r="F1457" t="str">
            <v>DESPACHO</v>
          </cell>
          <cell r="G1457" t="str">
            <v>NORMAL</v>
          </cell>
          <cell r="H1457" t="str">
            <v xml:space="preserve">MARIA BELEN AGUIRRE FACTOS / </v>
          </cell>
          <cell r="I1457" t="str">
            <v>1715620371</v>
          </cell>
          <cell r="J1457" t="str">
            <v>LUGAR DE TRABAJO//AV ABDON CALDERON 216 SHIRYS CENTRO DE SALUD DE SANGOLQUI/UNA CUADRA ANTES DEL TIA, QUITO</v>
          </cell>
          <cell r="K1457" t="str">
            <v xml:space="preserve">969755667 /  </v>
          </cell>
          <cell r="L1457" t="str">
            <v/>
          </cell>
          <cell r="M1457" t="str">
            <v>QUITO</v>
          </cell>
          <cell r="N1457" t="str">
            <v>PICHINCHA</v>
          </cell>
          <cell r="O1457" t="str">
            <v>QUITO</v>
          </cell>
        </row>
        <row r="1458">
          <cell r="A1458" t="str">
            <v>20003034499038</v>
          </cell>
          <cell r="B1458">
            <v>485936</v>
          </cell>
          <cell r="C1458" t="str">
            <v>20003034499038</v>
          </cell>
          <cell r="D1458">
            <v>44918.510312500002</v>
          </cell>
          <cell r="E1458" t="str">
            <v>CONECEL</v>
          </cell>
          <cell r="F1458" t="str">
            <v>DESPACHO</v>
          </cell>
          <cell r="G1458" t="str">
            <v>NORMAL</v>
          </cell>
          <cell r="H1458" t="str">
            <v xml:space="preserve">KLEBER MIGUEL MORAN TOMALA / </v>
          </cell>
          <cell r="I1458" t="str">
            <v>909991192</v>
          </cell>
          <cell r="J1458" t="str">
            <v>AV DE LAS AMERICAS E ISIDRO AYORA EN EL AEROPUERTO DE GUAYAQUIL EN LA COOP DE TAXIS A UNA CUADRA DE ANEXOS NISSAN AEROPLAZA, GUAYAQUIL</v>
          </cell>
          <cell r="K1458" t="str">
            <v xml:space="preserve">982332328 /  </v>
          </cell>
          <cell r="M1458" t="str">
            <v>GUAYAQUIL</v>
          </cell>
          <cell r="N1458" t="str">
            <v>GUAYAS</v>
          </cell>
          <cell r="O1458" t="str">
            <v>GUAYAQUIL</v>
          </cell>
        </row>
        <row r="1459">
          <cell r="A1459" t="str">
            <v>20003034499332</v>
          </cell>
          <cell r="B1459">
            <v>485949</v>
          </cell>
          <cell r="C1459" t="str">
            <v>20003034499332</v>
          </cell>
          <cell r="D1459">
            <v>44918.510312500002</v>
          </cell>
          <cell r="E1459" t="str">
            <v>CONECEL</v>
          </cell>
          <cell r="F1459" t="str">
            <v>DESPACHO</v>
          </cell>
          <cell r="G1459" t="str">
            <v>NORMAL</v>
          </cell>
          <cell r="H1459" t="str">
            <v xml:space="preserve">STEPHANIE VALERIA ELBAY RIVERA / </v>
          </cell>
          <cell r="I1459" t="str">
            <v>1726750431</v>
          </cell>
          <cell r="J1459" t="str">
            <v>CALLE OE3F YS37E CASA DE COLOR LADRILLO DE 2 PISOS DETRAS DEL HOSTALDASILVA A UNA CUADRA DEL PARQUE CENTRAL DE TERRANOVA, QUITO</v>
          </cell>
          <cell r="K1459" t="str">
            <v>985362560 /  986847712</v>
          </cell>
          <cell r="L1459" t="str">
            <v/>
          </cell>
          <cell r="M1459" t="str">
            <v>QUITO</v>
          </cell>
          <cell r="N1459" t="str">
            <v>PICHINCHA</v>
          </cell>
          <cell r="O1459" t="str">
            <v>QUITO</v>
          </cell>
        </row>
        <row r="1460">
          <cell r="A1460" t="str">
            <v>20003034489948</v>
          </cell>
          <cell r="B1460">
            <v>485948</v>
          </cell>
          <cell r="C1460" t="str">
            <v>20003034489948</v>
          </cell>
          <cell r="D1460">
            <v>44918.510312500002</v>
          </cell>
          <cell r="E1460" t="str">
            <v>CONECEL</v>
          </cell>
          <cell r="F1460" t="str">
            <v>DESPACHO</v>
          </cell>
          <cell r="G1460" t="str">
            <v>NORMAL</v>
          </cell>
          <cell r="H1460" t="str">
            <v xml:space="preserve">TANIA MARISOL CARCHIPULLA LLANOS / </v>
          </cell>
          <cell r="I1460" t="str">
            <v>924696222</v>
          </cell>
          <cell r="J1460" t="str">
            <v>CDLA ORAMA GONZALES MZ 5 SL 12 CASA DE 3 PISOS COLOR BEIGE FRENTE A LA EMPRESA AGOANALISIS, DURAN</v>
          </cell>
          <cell r="K1460" t="str">
            <v xml:space="preserve">998904817 /  </v>
          </cell>
          <cell r="M1460" t="str">
            <v>DURAN</v>
          </cell>
          <cell r="N1460" t="str">
            <v>GUAYAS</v>
          </cell>
          <cell r="O1460" t="str">
            <v>DURAN</v>
          </cell>
        </row>
        <row r="1461">
          <cell r="A1461" t="str">
            <v>20003034487178</v>
          </cell>
          <cell r="B1461">
            <v>485935</v>
          </cell>
          <cell r="C1461" t="str">
            <v>20003034487178</v>
          </cell>
          <cell r="D1461">
            <v>44918.510300925926</v>
          </cell>
          <cell r="E1461" t="str">
            <v>CONECEL</v>
          </cell>
          <cell r="F1461" t="str">
            <v>DESPACHO</v>
          </cell>
          <cell r="G1461" t="str">
            <v>NORMAL</v>
          </cell>
          <cell r="H1461" t="str">
            <v xml:space="preserve">VIELKA CELESTINA JARAMILLO INTRIAGO / </v>
          </cell>
          <cell r="I1461" t="str">
            <v>1311763997</v>
          </cell>
          <cell r="J1461" t="str">
            <v>SECTOR 12 DE MARZO CALLE RAMOS IDUARTE Y VENEZUELA CASA 2P CON REJAS CONCHO DE VINO CL CAFE DIAG A MERCADO MUNICIPAL N2 NTGLMERA, PORTOVIEJO</v>
          </cell>
          <cell r="K1461" t="str">
            <v>964236578 /  962670496</v>
          </cell>
          <cell r="L1461" t="str">
            <v/>
          </cell>
          <cell r="M1461" t="str">
            <v>PORTOVIEJO</v>
          </cell>
          <cell r="N1461" t="str">
            <v>MANABI</v>
          </cell>
          <cell r="O1461" t="str">
            <v>PORTOVIEJO</v>
          </cell>
        </row>
        <row r="1462">
          <cell r="A1462" t="str">
            <v>20003034087874</v>
          </cell>
          <cell r="B1462">
            <v>485934</v>
          </cell>
          <cell r="C1462" t="str">
            <v>20003034087874</v>
          </cell>
          <cell r="D1462">
            <v>44918.510300925926</v>
          </cell>
          <cell r="E1462" t="str">
            <v>CONECEL</v>
          </cell>
          <cell r="F1462" t="str">
            <v>DESPACHO</v>
          </cell>
          <cell r="G1462" t="str">
            <v>NORMAL</v>
          </cell>
          <cell r="H1462" t="str">
            <v xml:space="preserve">JESSICA DAYANA RAMOS ROSALES / </v>
          </cell>
          <cell r="I1462" t="str">
            <v>2350806432</v>
          </cell>
          <cell r="J1462" t="str">
            <v>AV 29 DE MAYO 710 ENTRE AMBATO Y CUENCA CS 1P CL BLANCA RA MEDIA CUADRA DE LA FARMACIA CRUZ AZUL, SANTO DOMINGO</v>
          </cell>
          <cell r="K1462" t="str">
            <v>960959000 /  960959000</v>
          </cell>
          <cell r="L1462" t="str">
            <v/>
          </cell>
          <cell r="M1462" t="str">
            <v>SANTO DOMINGO</v>
          </cell>
          <cell r="N1462" t="str">
            <v>SANTO DOMINGO DE LOS TSACHILAS</v>
          </cell>
          <cell r="O1462" t="str">
            <v>SANTO DOMINGO</v>
          </cell>
        </row>
        <row r="1463">
          <cell r="A1463" t="str">
            <v>20003034054018</v>
          </cell>
          <cell r="B1463">
            <v>485933</v>
          </cell>
          <cell r="C1463" t="str">
            <v>20003034054018</v>
          </cell>
          <cell r="D1463">
            <v>44918.510300925926</v>
          </cell>
          <cell r="E1463" t="str">
            <v>CONECEL</v>
          </cell>
          <cell r="F1463" t="str">
            <v>DESPACHO</v>
          </cell>
          <cell r="G1463" t="str">
            <v>NORMAL</v>
          </cell>
          <cell r="H1463" t="str">
            <v xml:space="preserve">WILINGTON JAMES PORTILLO DIAZ / </v>
          </cell>
          <cell r="I1463" t="str">
            <v>1717959058</v>
          </cell>
          <cell r="J1463" t="str">
            <v>CALLE ELOY ALFARO N215 Y VIA VENTURA CASA DE UN PISO COLOR CREMA JUNTO A LA ESCUELA LUIS ANTONIO RIVADENEIRA FRENTE AL TALLER DE MOTOS CARLIN, SANTO DOMINGO</v>
          </cell>
          <cell r="K1463" t="str">
            <v>960735918 /  987262675</v>
          </cell>
          <cell r="M1463" t="str">
            <v>SANTO DOMINGO</v>
          </cell>
          <cell r="N1463" t="str">
            <v>SANTO DOMINGO DE LOS TSACHILAS</v>
          </cell>
          <cell r="O1463" t="str">
            <v>SANTO DOMINGO</v>
          </cell>
        </row>
        <row r="1464">
          <cell r="A1464" t="str">
            <v>LDDGYEA0034</v>
          </cell>
          <cell r="B1464">
            <v>485926</v>
          </cell>
          <cell r="C1464" t="str">
            <v>LDDGYEA0034</v>
          </cell>
          <cell r="D1464">
            <v>44918.507337962961</v>
          </cell>
          <cell r="E1464" t="str">
            <v>CONECEL_DOCUMENTOS</v>
          </cell>
          <cell r="F1464" t="str">
            <v>DESPACHO</v>
          </cell>
          <cell r="G1464" t="str">
            <v>NORMAL</v>
          </cell>
          <cell r="H1464" t="str">
            <v>Stephanie Perez ACC/Paola Loja ACC-OPE Equipos</v>
          </cell>
          <cell r="I1464" t="str">
            <v>0</v>
          </cell>
          <cell r="J1464" t="str">
            <v>GYE - Centro Comercial Garzo centro-ACC/REGULARIZACIONES</v>
          </cell>
          <cell r="K1464" t="str">
            <v>993393277</v>
          </cell>
          <cell r="L1464" t="str">
            <v/>
          </cell>
          <cell r="M1464" t="str">
            <v>GUAYAQUIL</v>
          </cell>
          <cell r="N1464" t="str">
            <v>GUAYAS</v>
          </cell>
          <cell r="O1464" t="str">
            <v>GUAYAQUIL</v>
          </cell>
        </row>
        <row r="1465">
          <cell r="A1465" t="str">
            <v>LDDGYEG0040</v>
          </cell>
          <cell r="B1465">
            <v>485930</v>
          </cell>
          <cell r="C1465" t="str">
            <v>LDDGYEG0040</v>
          </cell>
          <cell r="D1465">
            <v>44918.507337962961</v>
          </cell>
          <cell r="E1465" t="str">
            <v>CONECEL_DOCUMENTOS</v>
          </cell>
          <cell r="F1465" t="str">
            <v>DESPACHO</v>
          </cell>
          <cell r="G1465" t="str">
            <v>NORMAL</v>
          </cell>
          <cell r="H1465" t="str">
            <v>GABRIELA SANDOVAL/PSG</v>
          </cell>
          <cell r="I1465" t="str">
            <v>0</v>
          </cell>
          <cell r="J1465" t="str">
            <v xml:space="preserve"> Gye:  Urdenor 2 - parque empresarial colon , edificio Coloncorp B mezanine atras de Netlife</v>
          </cell>
          <cell r="K1465" t="str">
            <v>982033756</v>
          </cell>
          <cell r="L1465" t="str">
            <v/>
          </cell>
          <cell r="M1465" t="str">
            <v>GUAYAQUIL</v>
          </cell>
          <cell r="N1465" t="str">
            <v>GUAYAS</v>
          </cell>
          <cell r="O1465" t="str">
            <v>GUAYAQUIL</v>
          </cell>
        </row>
        <row r="1466">
          <cell r="A1466" t="str">
            <v>LDDGYEF0034</v>
          </cell>
          <cell r="B1466">
            <v>485929</v>
          </cell>
          <cell r="C1466" t="str">
            <v>LDDGYEF0034</v>
          </cell>
          <cell r="D1466">
            <v>44918.507337962961</v>
          </cell>
          <cell r="E1466" t="str">
            <v>CONECEL_DOCUMENTOS</v>
          </cell>
          <cell r="F1466" t="str">
            <v>DESPACHO</v>
          </cell>
          <cell r="G1466" t="str">
            <v>NORMAL</v>
          </cell>
          <cell r="H1466" t="str">
            <v>TOMAS ANDRADE/GSO/ALG</v>
          </cell>
          <cell r="I1466" t="str">
            <v>0</v>
          </cell>
          <cell r="J1466" t="str">
            <v xml:space="preserve"> Gye:  Urdenor 2 - parque empresarial colon , edificio Coloncorp B mezanine atras de Netlife</v>
          </cell>
          <cell r="K1466" t="str">
            <v>982033756</v>
          </cell>
          <cell r="L1466" t="str">
            <v/>
          </cell>
          <cell r="M1466" t="str">
            <v>GUAYAQUIL</v>
          </cell>
          <cell r="N1466" t="str">
            <v>GUAYAS</v>
          </cell>
          <cell r="O1466" t="str">
            <v>GUAYAQUIL</v>
          </cell>
        </row>
        <row r="1467">
          <cell r="A1467" t="str">
            <v>LDDUIOE0038</v>
          </cell>
          <cell r="B1467">
            <v>485928</v>
          </cell>
          <cell r="C1467" t="str">
            <v>LDDUIOE0038</v>
          </cell>
          <cell r="D1467">
            <v>44918.507337962961</v>
          </cell>
          <cell r="E1467" t="str">
            <v>CONECEL_DOCUMENTOS</v>
          </cell>
          <cell r="F1467" t="str">
            <v>DESPACHO</v>
          </cell>
          <cell r="G1467" t="str">
            <v>NORMAL</v>
          </cell>
          <cell r="H1467" t="str">
            <v>MARIA FERNANDA MUNOZ/CANT</v>
          </cell>
          <cell r="I1467" t="str">
            <v>0</v>
          </cell>
          <cell r="J1467" t="str">
            <v xml:space="preserve">QUITO AV. 10 DE AGOSTO N34-601 Y JUAN PABLO SANZ </v>
          </cell>
          <cell r="K1467" t="str">
            <v>998118542/979067498</v>
          </cell>
          <cell r="M1467" t="str">
            <v>QUITO</v>
          </cell>
          <cell r="N1467" t="str">
            <v xml:space="preserve">PICHINCHA </v>
          </cell>
          <cell r="O1467" t="str">
            <v>QUITO</v>
          </cell>
        </row>
        <row r="1468">
          <cell r="A1468" t="str">
            <v>LDDGYEB0035</v>
          </cell>
          <cell r="B1468">
            <v>485927</v>
          </cell>
          <cell r="C1468" t="str">
            <v>LDDGYEB0035</v>
          </cell>
          <cell r="D1468">
            <v>44918.507337962961</v>
          </cell>
          <cell r="E1468" t="str">
            <v>CONECEL_DOCUMENTOS</v>
          </cell>
          <cell r="F1468" t="str">
            <v>DESPACHO</v>
          </cell>
          <cell r="G1468" t="str">
            <v>NORMAL</v>
          </cell>
          <cell r="H1468" t="str">
            <v>Stephanie Perez ACC</v>
          </cell>
          <cell r="I1468" t="str">
            <v>0</v>
          </cell>
          <cell r="J1468" t="str">
            <v>GYE - Centro Comercial Garzo centro-ACC</v>
          </cell>
          <cell r="K1468" t="str">
            <v>9399196442</v>
          </cell>
          <cell r="L1468" t="str">
            <v/>
          </cell>
          <cell r="M1468" t="str">
            <v>GUAYAQUIL</v>
          </cell>
          <cell r="N1468" t="str">
            <v>GUAYAS</v>
          </cell>
          <cell r="O1468" t="str">
            <v>GUAYAQUIL</v>
          </cell>
        </row>
        <row r="1469">
          <cell r="A1469" t="str">
            <v>CLDEV_SIM220179</v>
          </cell>
          <cell r="B1469">
            <v>485785</v>
          </cell>
          <cell r="C1469" t="str">
            <v>CLDEV_SIM220179</v>
          </cell>
          <cell r="D1469">
            <v>44918.42428240741</v>
          </cell>
          <cell r="E1469" t="str">
            <v>CONECEL_DOCUMENTOS</v>
          </cell>
          <cell r="F1469" t="str">
            <v>DESPACHO</v>
          </cell>
          <cell r="H1469" t="str">
            <v>ROLANDO MORALES / MARIA SUNTAXI</v>
          </cell>
          <cell r="J1469" t="str">
            <v>CIUDADELA SANTA LEONOR MZ 6 SOLAR 17</v>
          </cell>
          <cell r="M1469" t="str">
            <v xml:space="preserve"> VILLAMIL PLAYAS</v>
          </cell>
        </row>
        <row r="1470">
          <cell r="A1470" t="str">
            <v>CLDEV_SIM220186</v>
          </cell>
          <cell r="B1470">
            <v>485784</v>
          </cell>
          <cell r="C1470" t="str">
            <v>CLDEV_SIM220186</v>
          </cell>
          <cell r="D1470">
            <v>44918.423784722225</v>
          </cell>
          <cell r="E1470" t="str">
            <v>CONECEL_DOCUMENTOS</v>
          </cell>
          <cell r="F1470" t="str">
            <v>DESPACHO</v>
          </cell>
          <cell r="H1470" t="str">
            <v>CRISTIAN ZAMBRANO / CAROLINA PÉREZ</v>
          </cell>
          <cell r="J1470" t="str">
            <v>AV. AMAZONAS N44-124 Y LUIS BARBERY, EDIFICIO COLOR BLANCO</v>
          </cell>
          <cell r="M1470" t="str">
            <v>000001</v>
          </cell>
        </row>
        <row r="1471">
          <cell r="A1471" t="str">
            <v>20003033159233</v>
          </cell>
          <cell r="B1471">
            <v>485496</v>
          </cell>
          <cell r="C1471" t="str">
            <v>20003033159233</v>
          </cell>
          <cell r="D1471">
            <v>44917.747106481482</v>
          </cell>
          <cell r="E1471" t="str">
            <v>CONECEL</v>
          </cell>
          <cell r="F1471" t="str">
            <v>DESPACHO</v>
          </cell>
          <cell r="G1471" t="str">
            <v>NORMAL</v>
          </cell>
          <cell r="H1471" t="str">
            <v>ESPINOZA NOGUERA ALICIA DEL CARMEN</v>
          </cell>
          <cell r="I1471" t="str">
            <v>1705397469</v>
          </cell>
          <cell r="J1471" t="str">
            <v>AV DE LA PRENSA N49-56 Y RIO CURARAI EMPRESA VERIS LABORATORIO</v>
          </cell>
          <cell r="K1471" t="str">
            <v>989268963</v>
          </cell>
          <cell r="M1471" t="str">
            <v>QUITO</v>
          </cell>
          <cell r="N1471" t="str">
            <v>PICHINCHA</v>
          </cell>
          <cell r="O1471" t="str">
            <v>QUITO</v>
          </cell>
        </row>
        <row r="1472">
          <cell r="A1472" t="str">
            <v>20003031004454</v>
          </cell>
          <cell r="B1472">
            <v>485489</v>
          </cell>
          <cell r="C1472" t="str">
            <v>20003031004454</v>
          </cell>
          <cell r="D1472">
            <v>44917.725914351853</v>
          </cell>
          <cell r="E1472" t="str">
            <v>CONECEL</v>
          </cell>
          <cell r="F1472" t="str">
            <v>DESPACHO</v>
          </cell>
          <cell r="G1472" t="str">
            <v>NORMAL</v>
          </cell>
          <cell r="H1472" t="str">
            <v>JACOME YANDUN ELISA ROSARIO</v>
          </cell>
          <cell r="I1472" t="str">
            <v>1003624069</v>
          </cell>
          <cell r="J1472" t="str">
            <v>LINEA FERREA CON CALLE QUITO CS 2PS CL CELESTE CON BLANCO REF A UNA CUADRA DEL HOTEL QUITO POSADA MIROLINDO Y EN LA ENTRADA UN RESTAURANTE PICANTERIA CACHITA</v>
          </cell>
          <cell r="K1472" t="str">
            <v>999133534</v>
          </cell>
          <cell r="L1472" t="str">
            <v>999133534</v>
          </cell>
          <cell r="M1472" t="str">
            <v>QUITO</v>
          </cell>
          <cell r="N1472" t="str">
            <v xml:space="preserve">PICHINCHA </v>
          </cell>
          <cell r="O1472" t="str">
            <v>PUEMBO</v>
          </cell>
        </row>
        <row r="1473">
          <cell r="A1473" t="str">
            <v>20003031402607</v>
          </cell>
          <cell r="B1473">
            <v>485488</v>
          </cell>
          <cell r="C1473" t="str">
            <v>20003031402607</v>
          </cell>
          <cell r="D1473">
            <v>44917.725914351853</v>
          </cell>
          <cell r="E1473" t="str">
            <v>CONECEL</v>
          </cell>
          <cell r="F1473" t="str">
            <v>DESPACHO</v>
          </cell>
          <cell r="G1473" t="str">
            <v>NORMAL</v>
          </cell>
          <cell r="H1473" t="str">
            <v>TORRES VELEZ ANDREA CAROLINA</v>
          </cell>
          <cell r="I1473" t="str">
            <v>1720392792</v>
          </cell>
          <cell r="J1473" t="str">
            <v>COOP LAS PLAYAS CONJUNTO LA FLORESTA CALLE MANUEL LEDESMA Y S/N ALADO DE LA ESCUELA FE Y ALEGRIA REF CASA DE 2 PISOS TELF0959993001</v>
          </cell>
          <cell r="K1473" t="str">
            <v>959993001</v>
          </cell>
          <cell r="L1473" t="str">
            <v>959993001</v>
          </cell>
          <cell r="M1473" t="str">
            <v>SANTO DOMINGO</v>
          </cell>
          <cell r="N1473" t="str">
            <v xml:space="preserve">SANTO DOMINGO </v>
          </cell>
          <cell r="O1473" t="str">
            <v>BOMBOLI</v>
          </cell>
        </row>
        <row r="1474">
          <cell r="A1474" t="str">
            <v>20003032306948</v>
          </cell>
          <cell r="B1474">
            <v>485487</v>
          </cell>
          <cell r="C1474" t="str">
            <v>20003032306948</v>
          </cell>
          <cell r="D1474">
            <v>44917.725914351853</v>
          </cell>
          <cell r="E1474" t="str">
            <v>CONECEL</v>
          </cell>
          <cell r="F1474" t="str">
            <v>DESPACHO</v>
          </cell>
          <cell r="G1474" t="str">
            <v>NORMAL</v>
          </cell>
          <cell r="H1474" t="str">
            <v>NARVAEZ ONOFA ANDREA VIVIANA</v>
          </cell>
          <cell r="I1474" t="str">
            <v>1719996116</v>
          </cell>
          <cell r="J1474" t="str">
            <v>AV FRANCSICO DE ORELLANA Y ALBA CALDERON EN CERVECERIA NACIONAL DE QUITO REF:ATRAS DE CENTRO COMERCIAL ESCALA/PREGUNTAR EN GARITA</v>
          </cell>
          <cell r="K1474" t="str">
            <v>999028048</v>
          </cell>
          <cell r="L1474" t="str">
            <v>999028048</v>
          </cell>
          <cell r="M1474" t="str">
            <v>QUITO</v>
          </cell>
          <cell r="N1474" t="str">
            <v xml:space="preserve">PICHINCHA </v>
          </cell>
          <cell r="O1474" t="str">
            <v>CUMBAYA</v>
          </cell>
        </row>
        <row r="1475">
          <cell r="A1475" t="str">
            <v>20003032735380</v>
          </cell>
          <cell r="B1475">
            <v>485486</v>
          </cell>
          <cell r="C1475" t="str">
            <v>20003032735380</v>
          </cell>
          <cell r="D1475">
            <v>44917.725914351853</v>
          </cell>
          <cell r="E1475" t="str">
            <v>CONECEL</v>
          </cell>
          <cell r="F1475" t="str">
            <v>DESPACHO</v>
          </cell>
          <cell r="G1475" t="str">
            <v>NORMAL</v>
          </cell>
          <cell r="H1475" t="str">
            <v>MASABALIN CHILUISA GENNY LORENA</v>
          </cell>
          <cell r="I1475" t="str">
            <v>1308853371</v>
          </cell>
          <cell r="J1475" t="str">
            <v>CALLE ELOY ALFARO Y CALLE N73 URB.VISTA REAL CASA 134 CS 2PS CL BEISH REF:AL FRENTE DE LA GASOLINERA MAS GAS A 4 CUADRAS DE Fabrica de Peluches Heart Quito A 2 CUADRAS DEL MINIMARKET LA PANADERIA LA H</v>
          </cell>
          <cell r="K1475" t="str">
            <v>959223114</v>
          </cell>
          <cell r="L1475" t="str">
            <v>959223114</v>
          </cell>
          <cell r="M1475" t="str">
            <v>QUITO</v>
          </cell>
          <cell r="N1475" t="str">
            <v>PICHINCHA</v>
          </cell>
          <cell r="O1475" t="str">
            <v>COTOCOLLAO</v>
          </cell>
        </row>
        <row r="1476">
          <cell r="A1476" t="str">
            <v>20003031406750</v>
          </cell>
          <cell r="B1476">
            <v>485485</v>
          </cell>
          <cell r="C1476" t="str">
            <v>20003031406750</v>
          </cell>
          <cell r="D1476">
            <v>44917.725914351853</v>
          </cell>
          <cell r="E1476" t="str">
            <v>CONECEL</v>
          </cell>
          <cell r="F1476" t="str">
            <v>DESPACHO</v>
          </cell>
          <cell r="G1476" t="str">
            <v>NORMAL</v>
          </cell>
          <cell r="H1476" t="str">
            <v>CHAMBA MERINO VANESSA ESTEFANIA</v>
          </cell>
          <cell r="I1476" t="str">
            <v>1722201447</v>
          </cell>
          <cell r="J1476" t="str">
            <v>AV EDMUNDO CARVAJAL Y EL BOSQUE CENTRO COMERCIAL EL BOSQUE EN ALMACENES TU KSA</v>
          </cell>
          <cell r="K1476" t="str">
            <v>989529649</v>
          </cell>
          <cell r="L1476" t="str">
            <v>989529649</v>
          </cell>
          <cell r="M1476" t="str">
            <v>QUITO</v>
          </cell>
          <cell r="N1476" t="str">
            <v xml:space="preserve">PICHINCHA </v>
          </cell>
          <cell r="O1476" t="str">
            <v>INAQUITO</v>
          </cell>
        </row>
        <row r="1477">
          <cell r="A1477" t="str">
            <v>20003032296087</v>
          </cell>
          <cell r="B1477">
            <v>485484</v>
          </cell>
          <cell r="C1477" t="str">
            <v>20003032296087</v>
          </cell>
          <cell r="D1477">
            <v>44917.725914351853</v>
          </cell>
          <cell r="E1477" t="str">
            <v>CONECEL</v>
          </cell>
          <cell r="F1477" t="str">
            <v>DESPACHO</v>
          </cell>
          <cell r="G1477" t="str">
            <v>NORMAL</v>
          </cell>
          <cell r="H1477" t="str">
            <v>CABRERA CUZCO WALTER PATRICIO</v>
          </cell>
          <cell r="I1477" t="str">
            <v>1401196181</v>
          </cell>
          <cell r="J1477" t="str">
            <v>AV RICAURTE EL GABO Y CLL DELEG A MANO DERECHA A LA URB MIRAVALLE EN EL LUGAR DE DOMICILIO SCTR FLOR DEL CAMINO RF DGNL A LA UNICA CAPILLA DE LA VIRGEN</v>
          </cell>
          <cell r="K1477" t="str">
            <v>992321497</v>
          </cell>
          <cell r="L1477" t="str">
            <v>992321497</v>
          </cell>
          <cell r="M1477" t="str">
            <v>CUENCA</v>
          </cell>
          <cell r="N1477" t="str">
            <v>AZUAY</v>
          </cell>
          <cell r="O1477" t="str">
            <v>RICAURTE</v>
          </cell>
        </row>
        <row r="1478">
          <cell r="A1478" t="str">
            <v>20003029317747</v>
          </cell>
          <cell r="B1478">
            <v>485483</v>
          </cell>
          <cell r="C1478" t="str">
            <v>20003029317747</v>
          </cell>
          <cell r="D1478">
            <v>44917.725914351853</v>
          </cell>
          <cell r="E1478" t="str">
            <v>CONECEL</v>
          </cell>
          <cell r="F1478" t="str">
            <v>DESPACHO</v>
          </cell>
          <cell r="G1478" t="str">
            <v>NORMAL</v>
          </cell>
          <cell r="H1478" t="str">
            <v>EDGAR PATRICIO ESCOBAR PACHECO</v>
          </cell>
          <cell r="I1478" t="str">
            <v>1709773863</v>
          </cell>
          <cell r="J1478" t="str">
            <v>AV JERONIMO CARRION Y PAEZ ENTREGA EN MINISTERIO DE RELACIONES EXTERIORES EDF ILLESCAS AREA UNIDAD DE TRANSPORTE</v>
          </cell>
          <cell r="K1478" t="str">
            <v>0995021683</v>
          </cell>
          <cell r="L1478" t="str">
            <v>-</v>
          </cell>
          <cell r="M1478" t="str">
            <v>QUITO</v>
          </cell>
          <cell r="N1478" t="str">
            <v>PICHINCHA</v>
          </cell>
          <cell r="O1478" t="str">
            <v>INAQUITO</v>
          </cell>
        </row>
        <row r="1479">
          <cell r="A1479" t="str">
            <v>20003033149968</v>
          </cell>
          <cell r="B1479">
            <v>485472</v>
          </cell>
          <cell r="C1479" t="str">
            <v>20003033149968</v>
          </cell>
          <cell r="D1479">
            <v>44917.715462962966</v>
          </cell>
          <cell r="E1479" t="str">
            <v>CONECEL</v>
          </cell>
          <cell r="F1479" t="str">
            <v>DESPACHO</v>
          </cell>
          <cell r="G1479" t="str">
            <v>NORMAL</v>
          </cell>
          <cell r="H1479" t="str">
            <v xml:space="preserve">RICARDO WLADIMIR YAGUANA VELA / </v>
          </cell>
          <cell r="I1479" t="str">
            <v>1724157209</v>
          </cell>
          <cell r="J1479" t="str">
            <v>SCTOR BELLA AURORA CALLE PICHINCHA N2-215 Y TUNGURAHUA A 2CDR LOS TANQUES CASA DE 3PISOS BLANCO Y ROJO, QUITO</v>
          </cell>
          <cell r="K1479" t="str">
            <v>998458345 /  999711863</v>
          </cell>
          <cell r="M1479" t="str">
            <v>QUITO</v>
          </cell>
          <cell r="N1479" t="str">
            <v>PICHINCHA</v>
          </cell>
          <cell r="O1479" t="str">
            <v>QUITO</v>
          </cell>
        </row>
        <row r="1480">
          <cell r="A1480" t="str">
            <v>20003033236922</v>
          </cell>
          <cell r="B1480">
            <v>485471</v>
          </cell>
          <cell r="C1480" t="str">
            <v>20003033236922</v>
          </cell>
          <cell r="D1480">
            <v>44917.715462962966</v>
          </cell>
          <cell r="E1480" t="str">
            <v>CONECEL</v>
          </cell>
          <cell r="F1480" t="str">
            <v>DESPACHO</v>
          </cell>
          <cell r="G1480" t="str">
            <v>NORMAL</v>
          </cell>
          <cell r="H1480" t="str">
            <v xml:space="preserve">DIEGO JAVIER VIVEROS GALLEGOS / </v>
          </cell>
          <cell r="I1480" t="str">
            <v>1750796052</v>
          </cell>
          <cell r="J1480" t="str">
            <v>CALLE A Y CALLE LOS ARAYANES EL CLUB ARAYANES GARITA 2 A UNA CUADRA DEL REDONDEL DE LOS ARAYANES, QUITO</v>
          </cell>
          <cell r="K1480" t="str">
            <v>958639714 /  994556330</v>
          </cell>
          <cell r="M1480" t="str">
            <v>QUITO</v>
          </cell>
          <cell r="N1480" t="str">
            <v>PICHINCHA</v>
          </cell>
          <cell r="O1480" t="str">
            <v>QUITO</v>
          </cell>
        </row>
        <row r="1481">
          <cell r="A1481" t="str">
            <v>20003018928347_1</v>
          </cell>
          <cell r="B1481">
            <v>485470</v>
          </cell>
          <cell r="C1481" t="str">
            <v>20003018928347_1</v>
          </cell>
          <cell r="D1481">
            <v>44917.715462962966</v>
          </cell>
          <cell r="E1481" t="str">
            <v>CONECEL</v>
          </cell>
          <cell r="F1481" t="str">
            <v>DESPACHO</v>
          </cell>
          <cell r="G1481" t="str">
            <v>NORMAL</v>
          </cell>
          <cell r="H1481" t="str">
            <v>CARLOS ALBERTO AGUAIZA SALDANA / ROBINS ALMENDARIZ CARMEN DEL ROCIO</v>
          </cell>
          <cell r="I1481" t="str">
            <v>940881881</v>
          </cell>
          <cell r="J1481" t="str">
            <v>CALLE ALFREDO ADUM Y CARLOS AMRA DETRAS DEL CENTRO COMERCIAL RIOCENTRO EL DORADO A UNA CUADRA DE LA UNIDAD EDUCATIVA JACARANDA, DAULE</v>
          </cell>
          <cell r="K1481" t="str">
            <v xml:space="preserve">992373599 /  </v>
          </cell>
          <cell r="M1481" t="str">
            <v>DAULE</v>
          </cell>
          <cell r="N1481" t="str">
            <v>GUAYAS</v>
          </cell>
          <cell r="O1481" t="str">
            <v>DAULE</v>
          </cell>
        </row>
        <row r="1482">
          <cell r="A1482" t="str">
            <v>20003034050431</v>
          </cell>
          <cell r="B1482">
            <v>485469</v>
          </cell>
          <cell r="C1482" t="str">
            <v>20003034050431</v>
          </cell>
          <cell r="D1482">
            <v>44917.715462962966</v>
          </cell>
          <cell r="E1482" t="str">
            <v>CONECEL</v>
          </cell>
          <cell r="F1482" t="str">
            <v>DESPACHO</v>
          </cell>
          <cell r="G1482" t="str">
            <v>NORMAL</v>
          </cell>
          <cell r="H1482" t="str">
            <v xml:space="preserve">ANGEL CERAFIN ILBAY CAGUANA / </v>
          </cell>
          <cell r="I1482" t="str">
            <v>601056831</v>
          </cell>
          <cell r="J1482" t="str">
            <v>AV AUTOPISTA GENERAL RUMINAHUI EN EL RESTAURANTE EL BAMBOO JUNTO A LA PIZZERIA JANY, QUITO</v>
          </cell>
          <cell r="K1482" t="str">
            <v xml:space="preserve">961556969 /  </v>
          </cell>
          <cell r="L1482" t="str">
            <v/>
          </cell>
          <cell r="M1482" t="str">
            <v>QUITO</v>
          </cell>
          <cell r="N1482" t="str">
            <v>PICHINCHA</v>
          </cell>
          <cell r="O1482" t="str">
            <v>QUITO</v>
          </cell>
        </row>
        <row r="1483">
          <cell r="A1483" t="str">
            <v>20003032323855</v>
          </cell>
          <cell r="B1483">
            <v>485468</v>
          </cell>
          <cell r="C1483" t="str">
            <v>20003032323855</v>
          </cell>
          <cell r="D1483">
            <v>44917.715462962966</v>
          </cell>
          <cell r="E1483" t="str">
            <v>CONECEL</v>
          </cell>
          <cell r="F1483" t="str">
            <v>DESPACHO</v>
          </cell>
          <cell r="G1483" t="str">
            <v>NORMAL</v>
          </cell>
          <cell r="H1483" t="str">
            <v xml:space="preserve">ANDREA ELIZABETH PAEZ ESPINOSA / </v>
          </cell>
          <cell r="I1483" t="str">
            <v>1714229448</v>
          </cell>
          <cell r="J1483" t="str">
            <v>CALLE VICENTE FLOR CEDENO 414 Y LEONIDAS PROANO EN EL SECTOR TANDA A UNA CUADRA DE LOS ALAMOS, QUITO</v>
          </cell>
          <cell r="K1483" t="str">
            <v xml:space="preserve">984201825 /  </v>
          </cell>
          <cell r="M1483" t="str">
            <v>QUITO</v>
          </cell>
          <cell r="N1483" t="str">
            <v>PICHINCHA</v>
          </cell>
          <cell r="O1483" t="str">
            <v>QUITO</v>
          </cell>
        </row>
        <row r="1484">
          <cell r="A1484" t="str">
            <v>20003033208965</v>
          </cell>
          <cell r="B1484">
            <v>485467</v>
          </cell>
          <cell r="C1484" t="str">
            <v>20003033208965</v>
          </cell>
          <cell r="D1484">
            <v>44917.715462962966</v>
          </cell>
          <cell r="E1484" t="str">
            <v>CONECEL</v>
          </cell>
          <cell r="F1484" t="str">
            <v>DESPACHO</v>
          </cell>
          <cell r="G1484" t="str">
            <v>NORMAL</v>
          </cell>
          <cell r="H1484" t="str">
            <v xml:space="preserve">LEO JOEL MOYOTA MARTINEZ / </v>
          </cell>
          <cell r="I1484" t="str">
            <v>950607457</v>
          </cell>
          <cell r="J1484" t="str">
            <v>CDLA SAN JOSE CLL PRESINDENTE AURELIO MOSQUERA ENTRE AV JAIME ROLDOS AGUILERA Y JERONIMO CARRION CS 2P CON PAPELRIA DAYO Y NICO, MILAGRO</v>
          </cell>
          <cell r="K1484" t="str">
            <v>996762565 /  990346426</v>
          </cell>
          <cell r="M1484" t="str">
            <v>MILAGRO</v>
          </cell>
          <cell r="N1484" t="str">
            <v>GUAYAS</v>
          </cell>
          <cell r="O1484" t="str">
            <v>MILAGRO</v>
          </cell>
        </row>
        <row r="1485">
          <cell r="A1485" t="str">
            <v>20003033158339</v>
          </cell>
          <cell r="B1485">
            <v>485466</v>
          </cell>
          <cell r="C1485" t="str">
            <v>20003033158339</v>
          </cell>
          <cell r="D1485">
            <v>44917.715462962966</v>
          </cell>
          <cell r="E1485" t="str">
            <v>CONECEL</v>
          </cell>
          <cell r="F1485" t="str">
            <v>DESPACHO</v>
          </cell>
          <cell r="G1485" t="str">
            <v>NORMAL</v>
          </cell>
          <cell r="H1485" t="str">
            <v xml:space="preserve">LUIS FERNANDO CHAVEZ MORALES / </v>
          </cell>
          <cell r="I1485" t="str">
            <v>1312910720</v>
          </cell>
          <cell r="J1485" t="str">
            <v>CDELA LAS ORQUIDEAS SECTOR EL LLANO CALLE RUTAS ECUATORIANAS ENTRE ELIAS GARCIA Y LAS PALMAS CASA 1 PISO BLANCA VILLA 10 ATRAS DE CANCHAS DEL LLANO, PORTOVIEJO</v>
          </cell>
          <cell r="K1485" t="str">
            <v>939069062 /  994858776</v>
          </cell>
          <cell r="M1485" t="str">
            <v>PORTOVIEJO</v>
          </cell>
          <cell r="N1485" t="str">
            <v>MANABI</v>
          </cell>
          <cell r="O1485" t="str">
            <v>PORTOVIEJO</v>
          </cell>
        </row>
        <row r="1486">
          <cell r="A1486" t="str">
            <v>20003032292053</v>
          </cell>
          <cell r="B1486">
            <v>485465</v>
          </cell>
          <cell r="C1486" t="str">
            <v>20003032292053</v>
          </cell>
          <cell r="D1486">
            <v>44917.715462962966</v>
          </cell>
          <cell r="E1486" t="str">
            <v>CONECEL</v>
          </cell>
          <cell r="F1486" t="str">
            <v>DESPACHO</v>
          </cell>
          <cell r="G1486" t="str">
            <v>NORMAL</v>
          </cell>
          <cell r="H1486" t="str">
            <v xml:space="preserve">JACINTO DAVID RAMIREZ MOREIRA / </v>
          </cell>
          <cell r="I1486" t="str">
            <v>1308663713</v>
          </cell>
          <cell r="J1486" t="str">
            <v>CALLE 309 Y AV 205 CASA COLOR AMARRILLA Y VINO PORTON CAFE 1 PISO REFERENCIA A 3 CASAS DE UNA IGLESIA, MANTA</v>
          </cell>
          <cell r="K1486" t="str">
            <v>980303608 /  980303608</v>
          </cell>
          <cell r="L1486" t="str">
            <v/>
          </cell>
          <cell r="M1486" t="str">
            <v>MANTA</v>
          </cell>
          <cell r="N1486" t="str">
            <v>MANABI</v>
          </cell>
          <cell r="O1486" t="str">
            <v>MANTA</v>
          </cell>
        </row>
        <row r="1487">
          <cell r="A1487" t="str">
            <v>20003032728775</v>
          </cell>
          <cell r="B1487">
            <v>485464</v>
          </cell>
          <cell r="C1487" t="str">
            <v>20003032728775</v>
          </cell>
          <cell r="D1487">
            <v>44917.715462962966</v>
          </cell>
          <cell r="E1487" t="str">
            <v>CONECEL</v>
          </cell>
          <cell r="F1487" t="str">
            <v>DESPACHO</v>
          </cell>
          <cell r="G1487" t="str">
            <v>NORMAL</v>
          </cell>
          <cell r="H1487" t="str">
            <v xml:space="preserve">PAMELA ALEJANDRA LOPEZ TACURI / </v>
          </cell>
          <cell r="I1487" t="str">
            <v>107377145</v>
          </cell>
          <cell r="J1487" t="str">
            <v>CLL 13 DE ABRIL Y CLL LOS MAYAS CS 2P CLR AMARILLO REJAS VERDE REF: A 1CDR CENTRO DE SALUD TOTORACOCHA, CUENCA</v>
          </cell>
          <cell r="K1487" t="str">
            <v xml:space="preserve">987181723 /  </v>
          </cell>
          <cell r="L1487" t="str">
            <v/>
          </cell>
          <cell r="M1487" t="str">
            <v>CUENCA</v>
          </cell>
          <cell r="N1487" t="str">
            <v>AZUAY</v>
          </cell>
          <cell r="O1487" t="str">
            <v>CUENCA</v>
          </cell>
        </row>
        <row r="1488">
          <cell r="A1488" t="str">
            <v>20003033174954</v>
          </cell>
          <cell r="B1488">
            <v>485481</v>
          </cell>
          <cell r="C1488" t="str">
            <v>20003033174954</v>
          </cell>
          <cell r="D1488">
            <v>44917.715462962966</v>
          </cell>
          <cell r="E1488" t="str">
            <v>CONECEL</v>
          </cell>
          <cell r="F1488" t="str">
            <v>DESPACHO</v>
          </cell>
          <cell r="G1488" t="str">
            <v>NORMAL</v>
          </cell>
          <cell r="H1488" t="str">
            <v xml:space="preserve">JUAN PABLO ROLDAN CEDENO / </v>
          </cell>
          <cell r="I1488" t="str">
            <v>1250271663</v>
          </cell>
          <cell r="J1488" t="str">
            <v>CALLE 24 Y CENTRAL EN LAS GRUAS MOVICARGA A DOS CUADRAS DEL ASADERO DE POLLO RAISA Y DEL CEMENTERIO DE QUEVEDO, QUEVEDO</v>
          </cell>
          <cell r="K1488" t="str">
            <v xml:space="preserve">963284073 /  </v>
          </cell>
          <cell r="M1488" t="str">
            <v>QUEVEDO</v>
          </cell>
          <cell r="N1488" t="str">
            <v>LOS RIOS</v>
          </cell>
          <cell r="O1488" t="str">
            <v>QUEVEDO</v>
          </cell>
        </row>
        <row r="1489">
          <cell r="A1489" t="str">
            <v>20003033174911</v>
          </cell>
          <cell r="B1489">
            <v>485480</v>
          </cell>
          <cell r="C1489" t="str">
            <v>20003033174911</v>
          </cell>
          <cell r="D1489">
            <v>44917.715462962966</v>
          </cell>
          <cell r="E1489" t="str">
            <v>CONECEL</v>
          </cell>
          <cell r="F1489" t="str">
            <v>DESPACHO</v>
          </cell>
          <cell r="G1489" t="str">
            <v>NORMAL</v>
          </cell>
          <cell r="H1489" t="str">
            <v xml:space="preserve">RICARDO OMAR CHOEZ CHOEZ / </v>
          </cell>
          <cell r="I1489" t="str">
            <v>1308760030</v>
          </cell>
          <cell r="J1489" t="str">
            <v>URBANIZACION JUNTOS POR TI CLLE DE LOS ZAPOTES Y VICTOR EMILIO ESTARSDA A 1 CDR DE LOS JARDINES DE MANABI, PORTOVIEJO</v>
          </cell>
          <cell r="K1489" t="str">
            <v>984061034 /  979014137</v>
          </cell>
          <cell r="L1489" t="str">
            <v/>
          </cell>
          <cell r="M1489" t="str">
            <v>PORTOVIEJO</v>
          </cell>
          <cell r="N1489" t="str">
            <v>MANABI</v>
          </cell>
          <cell r="O1489" t="str">
            <v>PORTOVIEJO</v>
          </cell>
        </row>
        <row r="1490">
          <cell r="A1490" t="str">
            <v>20003032725333</v>
          </cell>
          <cell r="B1490">
            <v>485479</v>
          </cell>
          <cell r="C1490" t="str">
            <v>20003032725333</v>
          </cell>
          <cell r="D1490">
            <v>44917.715462962966</v>
          </cell>
          <cell r="E1490" t="str">
            <v>CONECEL</v>
          </cell>
          <cell r="F1490" t="str">
            <v>DESPACHO</v>
          </cell>
          <cell r="G1490" t="str">
            <v>NORMAL</v>
          </cell>
          <cell r="H1490" t="str">
            <v xml:space="preserve">MODESTO MARCIAL BOZA MATAMOROS / </v>
          </cell>
          <cell r="I1490" t="str">
            <v>1203012446</v>
          </cell>
          <cell r="J1490" t="str">
            <v>CONJUNTO HABITACIONAL PORTAL VILLA VEGA CALLE JUAN MATHEUS Y OSWALDO GUAYASAMIN A UNA CUADRA DE LA UNIDAD JUDICIAL, QUITO</v>
          </cell>
          <cell r="K1490" t="str">
            <v xml:space="preserve">963762426 /  </v>
          </cell>
          <cell r="L1490" t="str">
            <v/>
          </cell>
          <cell r="M1490" t="str">
            <v>QUITO</v>
          </cell>
          <cell r="N1490" t="str">
            <v>PICHINCHA</v>
          </cell>
          <cell r="O1490" t="str">
            <v>QUITO</v>
          </cell>
        </row>
        <row r="1491">
          <cell r="A1491" t="str">
            <v>20003034052580</v>
          </cell>
          <cell r="B1491">
            <v>485478</v>
          </cell>
          <cell r="C1491" t="str">
            <v>20003034052580</v>
          </cell>
          <cell r="D1491">
            <v>44917.715462962966</v>
          </cell>
          <cell r="E1491" t="str">
            <v>CONECEL</v>
          </cell>
          <cell r="F1491" t="str">
            <v>DESPACHO</v>
          </cell>
          <cell r="G1491" t="str">
            <v>NORMAL</v>
          </cell>
          <cell r="H1491" t="str">
            <v xml:space="preserve">JOSE ROLADO ALBAN REASCOS / </v>
          </cell>
          <cell r="I1491" t="str">
            <v>1003097332</v>
          </cell>
          <cell r="J1491" t="str">
            <v>CALLE ALFONSO LAMINA Y SAN FRANCISCO DE PINSHA EN EL CONJUNTO VIA ALCANTARAS CASA 12-55 DE COLOR BLANCO CON NEGRO A DOS CUADRAS DEL COLEGIO SPELMAN, QUITO</v>
          </cell>
          <cell r="K1491" t="str">
            <v xml:space="preserve">987991811 /  </v>
          </cell>
          <cell r="L1491" t="str">
            <v/>
          </cell>
          <cell r="M1491" t="str">
            <v>QUITO</v>
          </cell>
          <cell r="N1491" t="str">
            <v>PICHINCHA</v>
          </cell>
          <cell r="O1491" t="str">
            <v>QUITO</v>
          </cell>
        </row>
        <row r="1492">
          <cell r="A1492" t="str">
            <v>18020354</v>
          </cell>
          <cell r="B1492">
            <v>485477</v>
          </cell>
          <cell r="C1492" t="str">
            <v>18020354</v>
          </cell>
          <cell r="D1492">
            <v>44917.715462962966</v>
          </cell>
          <cell r="E1492" t="str">
            <v>CONECEL</v>
          </cell>
          <cell r="F1492" t="str">
            <v>DESPACHO</v>
          </cell>
          <cell r="G1492" t="str">
            <v>NORMAL</v>
          </cell>
          <cell r="H1492" t="str">
            <v xml:space="preserve">ANGEL VINICIO NARVAEZ JIMA / </v>
          </cell>
          <cell r="I1492" t="str">
            <v>1102778840</v>
          </cell>
          <cell r="J1492" t="str">
            <v>AV JOSE RODRIGUEZ BONIN EN LA URBANIZACION RENACER MZ 134 VLL 16 CASA DE DOS PISOS FRENTE A LA COOP NACIONAL DE POLICIAS INGRESANDO AL CENTRO SAN EDUARDO, GUAYAQUIL</v>
          </cell>
          <cell r="K1492" t="str">
            <v xml:space="preserve">969318645 /  </v>
          </cell>
          <cell r="M1492" t="str">
            <v>GUAYAQUIL</v>
          </cell>
          <cell r="N1492" t="str">
            <v>GUAYAS</v>
          </cell>
          <cell r="O1492" t="str">
            <v>GUAYAQUIL</v>
          </cell>
        </row>
        <row r="1493">
          <cell r="A1493" t="str">
            <v>20003034069543</v>
          </cell>
          <cell r="B1493">
            <v>485476</v>
          </cell>
          <cell r="C1493" t="str">
            <v>20003034069543</v>
          </cell>
          <cell r="D1493">
            <v>44917.715462962966</v>
          </cell>
          <cell r="E1493" t="str">
            <v>CONECEL</v>
          </cell>
          <cell r="F1493" t="str">
            <v>DESPACHO</v>
          </cell>
          <cell r="G1493" t="str">
            <v>NORMAL</v>
          </cell>
          <cell r="H1493" t="str">
            <v xml:space="preserve">KLEBER ENRIQUE CERCADO ALANA / </v>
          </cell>
          <cell r="I1493" t="str">
            <v>951072164</v>
          </cell>
          <cell r="J1493" t="str">
            <v>CALLE LIZARDO GARCIA 12-22 Y MEDARDO ANGEL SILVA CASA DE UN PISO COLOR MELON FRENTE AL TALLER Y RESPUESTOS AUTO UNION, GUAYAQUIL</v>
          </cell>
          <cell r="K1493" t="str">
            <v xml:space="preserve">968458122 /  </v>
          </cell>
          <cell r="M1493" t="str">
            <v>GUAYAQUIL</v>
          </cell>
          <cell r="N1493" t="str">
            <v>GUAYAS</v>
          </cell>
          <cell r="O1493" t="str">
            <v>GUAYAQUIL</v>
          </cell>
        </row>
        <row r="1494">
          <cell r="A1494" t="str">
            <v>20003034086037</v>
          </cell>
          <cell r="B1494">
            <v>485475</v>
          </cell>
          <cell r="C1494" t="str">
            <v>20003034086037</v>
          </cell>
          <cell r="D1494">
            <v>44917.715462962966</v>
          </cell>
          <cell r="E1494" t="str">
            <v>CONECEL</v>
          </cell>
          <cell r="F1494" t="str">
            <v>DESPACHO</v>
          </cell>
          <cell r="G1494" t="str">
            <v>NORMAL</v>
          </cell>
          <cell r="H1494" t="str">
            <v xml:space="preserve">FELIX ALEXANDER PALACIOS CARRILLO / </v>
          </cell>
          <cell r="I1494" t="str">
            <v>602308835</v>
          </cell>
          <cell r="J1494" t="str">
            <v>CLL ESPANA 2024 ENTRE GUAYAQUIL Y OLMEDO CASA 2 PISO OFICINA EN EL CENTRO DE LA CIUDA, RIOBAMBA</v>
          </cell>
          <cell r="K1494" t="str">
            <v xml:space="preserve">978686581 /  </v>
          </cell>
          <cell r="M1494" t="str">
            <v>RIOBAMBA</v>
          </cell>
          <cell r="N1494" t="str">
            <v>CHIMBORAZO</v>
          </cell>
          <cell r="O1494" t="str">
            <v>RIOBAMBA</v>
          </cell>
        </row>
        <row r="1495">
          <cell r="A1495" t="str">
            <v>20003033240770</v>
          </cell>
          <cell r="B1495">
            <v>485474</v>
          </cell>
          <cell r="C1495" t="str">
            <v>20003033240770</v>
          </cell>
          <cell r="D1495">
            <v>44917.715462962966</v>
          </cell>
          <cell r="E1495" t="str">
            <v>CONECEL</v>
          </cell>
          <cell r="F1495" t="str">
            <v>DESPACHO</v>
          </cell>
          <cell r="G1495" t="str">
            <v>NORMAL</v>
          </cell>
          <cell r="H1495" t="str">
            <v xml:space="preserve">BETHY PATRICIA MORENO RODRIGUEZ / </v>
          </cell>
          <cell r="I1495" t="str">
            <v>1720039831</v>
          </cell>
          <cell r="J1495" t="str">
            <v>SAN JOSE DE MONJAS/FRANCISCO MATS Y LA ESCALINATA NICOLASA JURADO A 1/2 CUDRA HAY UN JESUS CS 1 PISO COLOR LADRILLO NTGCVILV, QUITO</v>
          </cell>
          <cell r="K1495" t="str">
            <v xml:space="preserve">984925173 /  </v>
          </cell>
          <cell r="L1495" t="str">
            <v/>
          </cell>
          <cell r="M1495" t="str">
            <v>QUITO</v>
          </cell>
          <cell r="N1495" t="str">
            <v>PICHINCHA</v>
          </cell>
          <cell r="O1495" t="str">
            <v>QUITO</v>
          </cell>
        </row>
        <row r="1496">
          <cell r="A1496" t="str">
            <v>20003034083018</v>
          </cell>
          <cell r="B1496">
            <v>485473</v>
          </cell>
          <cell r="C1496" t="str">
            <v>20003034083018</v>
          </cell>
          <cell r="D1496">
            <v>44917.715462962966</v>
          </cell>
          <cell r="E1496" t="str">
            <v>CONECEL</v>
          </cell>
          <cell r="F1496" t="str">
            <v>DESPACHO</v>
          </cell>
          <cell r="G1496" t="str">
            <v>NORMAL</v>
          </cell>
          <cell r="H1496" t="str">
            <v xml:space="preserve">GUSTAVO PATRICIO ARMAS SOTOMAYOR / </v>
          </cell>
          <cell r="I1496" t="str">
            <v>1706549191</v>
          </cell>
          <cell r="J1496" t="str">
            <v>MADRID E12 - 112 Y ANDALUCIA/TRBJ:EL MINISTERIO DE AMBIENTE Y NIMISTERIO DEL AGUA FRENTE A LA UNIVERSIDAD SALESIANA, QUITO</v>
          </cell>
          <cell r="K1496" t="str">
            <v>984667211 /  209846672</v>
          </cell>
          <cell r="M1496" t="str">
            <v>QUITO</v>
          </cell>
          <cell r="N1496" t="str">
            <v>PICHINCHA</v>
          </cell>
          <cell r="O1496" t="str">
            <v>QUITO</v>
          </cell>
        </row>
        <row r="1497">
          <cell r="A1497" t="str">
            <v>20003033174452</v>
          </cell>
          <cell r="B1497">
            <v>485463</v>
          </cell>
          <cell r="C1497" t="str">
            <v>20003033174452</v>
          </cell>
          <cell r="D1497">
            <v>44917.715451388889</v>
          </cell>
          <cell r="E1497" t="str">
            <v>CONECEL</v>
          </cell>
          <cell r="F1497" t="str">
            <v>DESPACHO</v>
          </cell>
          <cell r="G1497" t="str">
            <v>NORMAL</v>
          </cell>
          <cell r="H1497" t="str">
            <v xml:space="preserve">JAIRO TREJOS TREJOS / </v>
          </cell>
          <cell r="I1497" t="str">
            <v>AX036769 PASAPORTE</v>
          </cell>
          <cell r="J1497" t="str">
            <v>URBANIZACION SOLIMAR N27 VIA PUNTA CARNERO Y AV 37 A UNA CUADRA DE LA IGLESIA VEN JESUS CASA DE UN PISO COLOR ROSADO, LA LIBERTAD</v>
          </cell>
          <cell r="K1497" t="str">
            <v xml:space="preserve">963747717 </v>
          </cell>
          <cell r="M1497" t="str">
            <v>LA LIBERTAD</v>
          </cell>
          <cell r="N1497" t="str">
            <v>SANTA ELENA</v>
          </cell>
          <cell r="O1497" t="str">
            <v>LA LIBERTAD</v>
          </cell>
        </row>
        <row r="1498">
          <cell r="A1498" t="str">
            <v>20003034059022</v>
          </cell>
          <cell r="B1498">
            <v>485462</v>
          </cell>
          <cell r="C1498" t="str">
            <v>20003034059022</v>
          </cell>
          <cell r="D1498">
            <v>44917.715451388889</v>
          </cell>
          <cell r="E1498" t="str">
            <v>CONECEL</v>
          </cell>
          <cell r="F1498" t="str">
            <v>DESPACHO</v>
          </cell>
          <cell r="G1498" t="str">
            <v>NORMAL</v>
          </cell>
          <cell r="H1498" t="str">
            <v xml:space="preserve">ROSA MARIA ALCIVAR MACIAS / </v>
          </cell>
          <cell r="I1498" t="str">
            <v>1307604510</v>
          </cell>
          <cell r="J1498" t="str">
            <v>BARRIO LA PAZ CALLE 304 Y AV 203 DETRAS DE LA ESCUELA UMINA CASA DE DOS PISOS, MANTA</v>
          </cell>
          <cell r="K1498" t="str">
            <v xml:space="preserve">980014025 /  </v>
          </cell>
          <cell r="L1498" t="str">
            <v/>
          </cell>
          <cell r="M1498" t="str">
            <v>MANTA</v>
          </cell>
          <cell r="N1498" t="str">
            <v>MANABI</v>
          </cell>
          <cell r="O1498" t="str">
            <v>MANTA</v>
          </cell>
        </row>
        <row r="1499">
          <cell r="A1499" t="str">
            <v>20003032307595</v>
          </cell>
          <cell r="B1499">
            <v>485461</v>
          </cell>
          <cell r="C1499" t="str">
            <v>20003032307595</v>
          </cell>
          <cell r="D1499">
            <v>44917.715451388889</v>
          </cell>
          <cell r="E1499" t="str">
            <v>CONECEL</v>
          </cell>
          <cell r="F1499" t="str">
            <v>DESPACHO</v>
          </cell>
          <cell r="G1499" t="str">
            <v>NORMAL</v>
          </cell>
          <cell r="H1499" t="str">
            <v xml:space="preserve">DARIO VLADIMIR SALAZAR JARA / </v>
          </cell>
          <cell r="I1499" t="str">
            <v>1805139811</v>
          </cell>
          <cell r="J1499" t="str">
            <v>CALLE ENCARNACION ENTRE CARTAGO Y BARRANQUILLA CASA BLANCA DE UN PISO JUNTO A LA ESCUELA FISCAL ESPANA, AMBATO</v>
          </cell>
          <cell r="K1499" t="str">
            <v>969030769 /  984082810</v>
          </cell>
          <cell r="L1499" t="str">
            <v/>
          </cell>
          <cell r="M1499" t="str">
            <v>AMBATO</v>
          </cell>
          <cell r="N1499" t="str">
            <v>TUNGURAHUA</v>
          </cell>
          <cell r="O1499" t="str">
            <v>AMBATO</v>
          </cell>
        </row>
        <row r="1500">
          <cell r="A1500" t="str">
            <v>20003033195534</v>
          </cell>
          <cell r="B1500">
            <v>485460</v>
          </cell>
          <cell r="C1500" t="str">
            <v>20003033195534</v>
          </cell>
          <cell r="D1500">
            <v>44917.715451388889</v>
          </cell>
          <cell r="E1500" t="str">
            <v>CONECEL</v>
          </cell>
          <cell r="F1500" t="str">
            <v>DESPACHO</v>
          </cell>
          <cell r="G1500" t="str">
            <v>NORMAL</v>
          </cell>
          <cell r="H1500" t="str">
            <v xml:space="preserve">TATIANA LISBETH ALVAREZ SANCHEZ / </v>
          </cell>
          <cell r="I1500" t="str">
            <v>604907816</v>
          </cell>
          <cell r="J1500" t="str">
            <v>AV VILLAROEL Y AV FRANCIA JUNTO A LA RADIO BUENAS NUEVAS EN EL MINIMARKET MASHI, RIOBAMBA</v>
          </cell>
          <cell r="K1500" t="str">
            <v xml:space="preserve">983848808 /  </v>
          </cell>
          <cell r="L1500" t="str">
            <v/>
          </cell>
          <cell r="M1500" t="str">
            <v>RIOBAMBA</v>
          </cell>
          <cell r="N1500" t="str">
            <v>CHIMBORAZO</v>
          </cell>
          <cell r="O1500" t="str">
            <v>RIOBAMBA</v>
          </cell>
        </row>
        <row r="1501">
          <cell r="A1501" t="str">
            <v>20003033160890</v>
          </cell>
          <cell r="B1501">
            <v>485459</v>
          </cell>
          <cell r="C1501" t="str">
            <v>20003033160890</v>
          </cell>
          <cell r="D1501">
            <v>44917.715451388889</v>
          </cell>
          <cell r="E1501" t="str">
            <v>CONECEL</v>
          </cell>
          <cell r="F1501" t="str">
            <v>DESPACHO</v>
          </cell>
          <cell r="G1501" t="str">
            <v>NORMAL</v>
          </cell>
          <cell r="H1501" t="str">
            <v xml:space="preserve">ROMMEL DISMENDY AJUNANCH TIMIAS / </v>
          </cell>
          <cell r="I1501" t="str">
            <v>1600781155</v>
          </cell>
          <cell r="J1501" t="str">
            <v>SECTOR CRISTOREY/TRABAJO/AV CARLOS TOSI SIRI/ EN LACTEOS SAN ANTONIO C.A., CUENCA</v>
          </cell>
          <cell r="K1501" t="str">
            <v xml:space="preserve">959572669 /  </v>
          </cell>
          <cell r="M1501" t="str">
            <v>CUENCA</v>
          </cell>
          <cell r="N1501" t="str">
            <v>AZUAY</v>
          </cell>
          <cell r="O1501" t="str">
            <v>CUENCA</v>
          </cell>
        </row>
        <row r="1502">
          <cell r="A1502" t="str">
            <v>20003022098860_1</v>
          </cell>
          <cell r="B1502">
            <v>485458</v>
          </cell>
          <cell r="C1502" t="str">
            <v>20003022098860_1</v>
          </cell>
          <cell r="D1502">
            <v>44917.715451388889</v>
          </cell>
          <cell r="E1502" t="str">
            <v>CONECEL</v>
          </cell>
          <cell r="F1502" t="str">
            <v>DESPACHO</v>
          </cell>
          <cell r="G1502" t="str">
            <v>NORMAL</v>
          </cell>
          <cell r="H1502" t="str">
            <v xml:space="preserve">JOSE ALEXANDER SOLORZANO VERA / </v>
          </cell>
          <cell r="I1502" t="str">
            <v>804228575</v>
          </cell>
          <cell r="J1502" t="str">
            <v>EDIFICIO ELEUSIS PISO 1 TRABAJA EN LA GARITA CALLE WHYMPER #276-188 Y ORELLANA FRENTE BAR KATARI, QUITO</v>
          </cell>
          <cell r="K1502" t="str">
            <v xml:space="preserve">969827475 /  </v>
          </cell>
          <cell r="L1502" t="str">
            <v/>
          </cell>
          <cell r="M1502" t="str">
            <v>QUITO</v>
          </cell>
          <cell r="N1502" t="str">
            <v>PICHINCHA</v>
          </cell>
          <cell r="O1502" t="str">
            <v>QUITO</v>
          </cell>
        </row>
        <row r="1503">
          <cell r="A1503" t="str">
            <v>20003033232599</v>
          </cell>
          <cell r="B1503">
            <v>485457</v>
          </cell>
          <cell r="C1503" t="str">
            <v>20003033232599</v>
          </cell>
          <cell r="D1503">
            <v>44917.715451388889</v>
          </cell>
          <cell r="E1503" t="str">
            <v>CONECEL</v>
          </cell>
          <cell r="F1503" t="str">
            <v>DESPACHO</v>
          </cell>
          <cell r="G1503" t="str">
            <v>NORMAL</v>
          </cell>
          <cell r="H1503" t="str">
            <v xml:space="preserve">CRISTHIAN ALBERTO COBA PROANO / </v>
          </cell>
          <cell r="I1503" t="str">
            <v>802176446</v>
          </cell>
          <cell r="J1503" t="str">
            <v>BARRIO CODESA CALLE K Y CALLE 5 CASA DE 3 PISOS COLOR AMARILLO A UNA CUADRA DE LA TIENDA DON WACHO FRENTE AL RESTAURANTE BUEN SABOR, ESMERALDAS</v>
          </cell>
          <cell r="K1503" t="str">
            <v>939822944 /  979091013</v>
          </cell>
          <cell r="M1503" t="str">
            <v>ESMERALDAS</v>
          </cell>
          <cell r="N1503" t="str">
            <v>ESMERALDAS</v>
          </cell>
          <cell r="O1503" t="str">
            <v>ESMERALDAS</v>
          </cell>
        </row>
        <row r="1504">
          <cell r="A1504" t="str">
            <v>20003033199715</v>
          </cell>
          <cell r="B1504">
            <v>485456</v>
          </cell>
          <cell r="C1504" t="str">
            <v>20003033199715</v>
          </cell>
          <cell r="D1504">
            <v>44917.715451388889</v>
          </cell>
          <cell r="E1504" t="str">
            <v>CONECEL</v>
          </cell>
          <cell r="F1504" t="str">
            <v>DESPACHO</v>
          </cell>
          <cell r="G1504" t="str">
            <v>NORMAL</v>
          </cell>
          <cell r="H1504" t="str">
            <v xml:space="preserve">LUIS ANTONIO BARAHONA BARAHONA / </v>
          </cell>
          <cell r="I1504" t="str">
            <v>601041742</v>
          </cell>
          <cell r="J1504" t="str">
            <v>AV PRIMERA CONSTITUYENTE ENTRE ALMAGRO N23-26 FRENTE A UNA LAVADORA DE AUTOS EXPRESS JUNTO A LA MECANICA DE TORNO, RIOBAMBA</v>
          </cell>
          <cell r="K1504" t="str">
            <v xml:space="preserve">984152221 /  </v>
          </cell>
          <cell r="L1504" t="str">
            <v/>
          </cell>
          <cell r="M1504" t="str">
            <v>RIOBAMBA</v>
          </cell>
          <cell r="N1504" t="str">
            <v>CHIMBORAZO</v>
          </cell>
          <cell r="O1504" t="str">
            <v>RIOBAMBA</v>
          </cell>
        </row>
        <row r="1505">
          <cell r="A1505" t="str">
            <v>20003033157471</v>
          </cell>
          <cell r="B1505">
            <v>485455</v>
          </cell>
          <cell r="C1505" t="str">
            <v>20003033157471</v>
          </cell>
          <cell r="D1505">
            <v>44917.715451388889</v>
          </cell>
          <cell r="E1505" t="str">
            <v>CONECEL</v>
          </cell>
          <cell r="F1505" t="str">
            <v>DESPACHO</v>
          </cell>
          <cell r="G1505" t="str">
            <v>NORMAL</v>
          </cell>
          <cell r="H1505" t="str">
            <v xml:space="preserve">JANINA FRANCISCA VALENCIA ZAMBRANO / </v>
          </cell>
          <cell r="I1505" t="str">
            <v>1311612137</v>
          </cell>
          <cell r="J1505" t="str">
            <v>CALLE MARQUESA DE SOLANDA Y SANTIAGO APOSTOL CASA N5 COLOR CELESTE DE UN PISO FRENTE A NOVEDADES PAULINA, QUITO</v>
          </cell>
          <cell r="K1505" t="str">
            <v xml:space="preserve">997034001 /  </v>
          </cell>
          <cell r="M1505" t="str">
            <v>QUITO</v>
          </cell>
          <cell r="N1505" t="str">
            <v>PICHINCHA</v>
          </cell>
          <cell r="O1505" t="str">
            <v>QUITO</v>
          </cell>
        </row>
        <row r="1506">
          <cell r="A1506" t="str">
            <v>20003033195610</v>
          </cell>
          <cell r="B1506">
            <v>485454</v>
          </cell>
          <cell r="C1506" t="str">
            <v>20003033195610</v>
          </cell>
          <cell r="D1506">
            <v>44917.715451388889</v>
          </cell>
          <cell r="E1506" t="str">
            <v>CONECEL</v>
          </cell>
          <cell r="F1506" t="str">
            <v>DESPACHO</v>
          </cell>
          <cell r="G1506" t="str">
            <v>NORMAL</v>
          </cell>
          <cell r="H1506" t="str">
            <v>VICENTE FRANCISCO LASTRA CASTRO / NEREXY AGUSTINA PICO BRAVO</v>
          </cell>
          <cell r="I1506" t="str">
            <v>904865243</v>
          </cell>
          <cell r="J1506" t="str">
            <v>CDLA LOS ALAMOS AV JOSE LUIS TAMAYO Y GUAYACANES MZ 7 SL 10 CASA DE UN PISO COLOR BLANCO DETRAS DEL CENTRO DE ESPECIALIDADES DR GUSTAVO GALIO, GUAYAQUIL</v>
          </cell>
          <cell r="K1506" t="str">
            <v xml:space="preserve">979009665 /  </v>
          </cell>
          <cell r="M1506" t="str">
            <v>GUAYAQUIL</v>
          </cell>
          <cell r="N1506" t="str">
            <v>GUAYAS</v>
          </cell>
          <cell r="O1506" t="str">
            <v>GUAYAQUIL</v>
          </cell>
        </row>
        <row r="1507">
          <cell r="A1507" t="str">
            <v>20003029327665</v>
          </cell>
          <cell r="B1507">
            <v>485453</v>
          </cell>
          <cell r="C1507" t="str">
            <v>20003029327665</v>
          </cell>
          <cell r="D1507">
            <v>44917.715451388889</v>
          </cell>
          <cell r="E1507" t="str">
            <v>CONECEL</v>
          </cell>
          <cell r="F1507" t="str">
            <v>DESPACHO</v>
          </cell>
          <cell r="G1507" t="str">
            <v>NORMAL</v>
          </cell>
          <cell r="H1507" t="str">
            <v xml:space="preserve">JORGE ALEXIS MONTALUISA MENSIAS / </v>
          </cell>
          <cell r="I1507" t="str">
            <v>1718006081</v>
          </cell>
          <cell r="J1507" t="str">
            <v>CALLE ESMERALDAS Y VARGAS CASA 39 DE DOS PISOS COLOR GRIS, QUITO</v>
          </cell>
          <cell r="K1507" t="str">
            <v>978655116 /  968378474</v>
          </cell>
          <cell r="L1507" t="str">
            <v/>
          </cell>
          <cell r="M1507" t="str">
            <v>QUITO</v>
          </cell>
          <cell r="N1507" t="str">
            <v>PICHINCHA</v>
          </cell>
          <cell r="O1507" t="str">
            <v>QUITO</v>
          </cell>
        </row>
        <row r="1508">
          <cell r="A1508" t="str">
            <v>20003033160613</v>
          </cell>
          <cell r="B1508">
            <v>485452</v>
          </cell>
          <cell r="C1508" t="str">
            <v>20003033160613</v>
          </cell>
          <cell r="D1508">
            <v>44917.715451388889</v>
          </cell>
          <cell r="E1508" t="str">
            <v>CONECEL</v>
          </cell>
          <cell r="F1508" t="str">
            <v>DESPACHO</v>
          </cell>
          <cell r="G1508" t="str">
            <v>NORMAL</v>
          </cell>
          <cell r="H1508" t="str">
            <v xml:space="preserve">MARJURY PATRICIA OCHOA INFANTE / </v>
          </cell>
          <cell r="I1508" t="str">
            <v>704018076</v>
          </cell>
          <cell r="J1508" t="str">
            <v>OLMEDO ENTRE JUAN MONTALVO Y PAEZ/DIAGONAL A LA CAJA DE SEGURO FRENTE A OROJOYERIA TECNICO ECUATORIANA/FARMACI8A CRUZ AZUL AREA DE TRABAJO DEJAR AHI, MACHALA</v>
          </cell>
          <cell r="K1508" t="str">
            <v>963740167 /  978815309</v>
          </cell>
          <cell r="L1508" t="str">
            <v/>
          </cell>
          <cell r="M1508" t="str">
            <v>MACHALA</v>
          </cell>
          <cell r="N1508" t="str">
            <v>EL ORO</v>
          </cell>
          <cell r="O1508" t="str">
            <v>MACHALA</v>
          </cell>
        </row>
        <row r="1509">
          <cell r="A1509" t="str">
            <v>20003024468667</v>
          </cell>
          <cell r="B1509">
            <v>485451</v>
          </cell>
          <cell r="C1509" t="str">
            <v>20003024468667</v>
          </cell>
          <cell r="D1509">
            <v>44917.715451388889</v>
          </cell>
          <cell r="E1509" t="str">
            <v>CONECEL</v>
          </cell>
          <cell r="F1509" t="str">
            <v>DESPACHO</v>
          </cell>
          <cell r="G1509" t="str">
            <v>NORMAL</v>
          </cell>
          <cell r="H1509" t="str">
            <v xml:space="preserve">JULISA DAYANA BEJARANO CHAGUANCALL / </v>
          </cell>
          <cell r="I1509" t="str">
            <v>604193722</v>
          </cell>
          <cell r="J1509" t="str">
            <v>CALLE RIVERA ENTRE CHICLAYO Y AREQUIPA CASA COLOR NARANJA DE DOS PISOS DIAGONAL A ECONORED (BIG COLA), RIOBAMBA</v>
          </cell>
          <cell r="K1509" t="str">
            <v xml:space="preserve">960446219 /  </v>
          </cell>
          <cell r="M1509" t="str">
            <v>RIOBAMBA</v>
          </cell>
          <cell r="N1509" t="str">
            <v>CHIMBORAZO</v>
          </cell>
          <cell r="O1509" t="str">
            <v>RIOBAMBA</v>
          </cell>
        </row>
        <row r="1510">
          <cell r="A1510" t="str">
            <v>20003033236388</v>
          </cell>
          <cell r="B1510">
            <v>485450</v>
          </cell>
          <cell r="C1510" t="str">
            <v>20003033236388</v>
          </cell>
          <cell r="D1510">
            <v>44917.715451388889</v>
          </cell>
          <cell r="E1510" t="str">
            <v>CONECEL</v>
          </cell>
          <cell r="F1510" t="str">
            <v>DESPACHO</v>
          </cell>
          <cell r="G1510" t="str">
            <v>NORMAL</v>
          </cell>
          <cell r="H1510" t="str">
            <v xml:space="preserve">JONATHAN FABRICIO ZAMBRANO ALVARADO / </v>
          </cell>
          <cell r="I1510" t="str">
            <v>2300404445</v>
          </cell>
          <cell r="J1510" t="str">
            <v>URB.SANTA ROSA/CALLE PEDRO VICENTE MALDONADO Y AV.CHONE EN FABRIMUEBLES, SANTO DOMINGO</v>
          </cell>
          <cell r="K1510" t="str">
            <v>980501662 /  988418571</v>
          </cell>
          <cell r="L1510" t="str">
            <v/>
          </cell>
          <cell r="M1510" t="str">
            <v>SANTO DOMINGO</v>
          </cell>
          <cell r="N1510" t="str">
            <v>SANTO DOMINGO DE LOS TSACHILAS</v>
          </cell>
          <cell r="O1510" t="str">
            <v>SANTO DOMINGO</v>
          </cell>
        </row>
        <row r="1511">
          <cell r="A1511" t="str">
            <v>20003033228281</v>
          </cell>
          <cell r="B1511">
            <v>485449</v>
          </cell>
          <cell r="C1511" t="str">
            <v>20003033228281</v>
          </cell>
          <cell r="D1511">
            <v>44917.715451388889</v>
          </cell>
          <cell r="E1511" t="str">
            <v>CONECEL</v>
          </cell>
          <cell r="F1511" t="str">
            <v>DESPACHO</v>
          </cell>
          <cell r="G1511" t="str">
            <v>NORMAL</v>
          </cell>
          <cell r="H1511" t="str">
            <v xml:space="preserve">MARJORIE PAOLA DAVILA ORDONEZ / </v>
          </cell>
          <cell r="I1511" t="str">
            <v>920295466</v>
          </cell>
          <cell r="J1511" t="str">
            <v>PARQUE PUERTO LISA/TBJO GIMNASIO NINO/CALLE ISMAEL PEREZ CASTRO Y EL GUABO/FRENTE A BRUMAYNIC/PERSONAL TREINER DE 3 PISOS COLOR BLANCO, GUAYAQUIL</v>
          </cell>
          <cell r="K1511" t="str">
            <v>983516385 /  978976828</v>
          </cell>
          <cell r="M1511" t="str">
            <v>GUAYAQUIL</v>
          </cell>
          <cell r="N1511" t="str">
            <v>GUAYAS</v>
          </cell>
          <cell r="O1511" t="str">
            <v>GUAYAQUIL</v>
          </cell>
        </row>
        <row r="1512">
          <cell r="A1512" t="str">
            <v>20003032748794</v>
          </cell>
          <cell r="B1512">
            <v>485115</v>
          </cell>
          <cell r="C1512" t="str">
            <v>20003032748794</v>
          </cell>
          <cell r="D1512">
            <v>44917.547627314816</v>
          </cell>
          <cell r="E1512" t="str">
            <v>CONECEL</v>
          </cell>
          <cell r="F1512" t="str">
            <v>DESPACHO</v>
          </cell>
          <cell r="G1512" t="str">
            <v>NORMAL</v>
          </cell>
          <cell r="H1512" t="str">
            <v>TIPANTUNA PACHACAMA NELSON ORLANDO</v>
          </cell>
          <cell r="I1512" t="str">
            <v>1712456233</v>
          </cell>
          <cell r="J1512" t="str">
            <v>FLEXNET PROV PICHINCHA QUITO PQ/TUMBACO SECTOR LA MORITA CALLE ANTONIO CAICEDO N3-224 CRUCE CON CALLE JOSE VINUEZA EMP GEOSUELOS CIA LTDA CARGO BODEGUERO REF A MEDIA CUADRA DE LA PISCINA DE ALICIA</v>
          </cell>
          <cell r="K1512" t="str">
            <v>993391942</v>
          </cell>
          <cell r="M1512" t="str">
            <v>QUITO</v>
          </cell>
          <cell r="N1512" t="str">
            <v>PICHINCHA</v>
          </cell>
          <cell r="O1512" t="str">
            <v>QUITO</v>
          </cell>
        </row>
        <row r="1513">
          <cell r="A1513" t="str">
            <v>20003032727215</v>
          </cell>
          <cell r="B1513">
            <v>485111</v>
          </cell>
          <cell r="C1513" t="str">
            <v>20003032727215</v>
          </cell>
          <cell r="D1513">
            <v>44917.532592592594</v>
          </cell>
          <cell r="E1513" t="str">
            <v>BRELDYNG</v>
          </cell>
          <cell r="F1513" t="str">
            <v>DESPACHO</v>
          </cell>
          <cell r="G1513" t="str">
            <v>NORMAL</v>
          </cell>
          <cell r="H1513" t="str">
            <v>NARVAY LEMA AURORA JACQUELINE</v>
          </cell>
          <cell r="I1513" t="str">
            <v>1803095585</v>
          </cell>
          <cell r="J1513" t="str">
            <v>CHIMBORAZO / RIOBAMBA / MALDONADO / AV JOAQUIN PINTO / SN / EDUARDO KINGMAN / CASA 1 PISO BLANCA A 1 CUADRA DE LA UNIVERSIDAD AUTONOMA DE LOS ANDES Y DEPOSITO DE CERVEZA DISTRIBUIDORA ELENA</v>
          </cell>
          <cell r="K1513" t="str">
            <v>999553588</v>
          </cell>
          <cell r="M1513" t="str">
            <v>RIOBAMBA</v>
          </cell>
          <cell r="N1513" t="str">
            <v>CHIMBORAZO</v>
          </cell>
          <cell r="O1513" t="str">
            <v>RIOBAMBA</v>
          </cell>
        </row>
        <row r="1514">
          <cell r="A1514" t="str">
            <v>20003032741358</v>
          </cell>
          <cell r="B1514">
            <v>485110</v>
          </cell>
          <cell r="C1514" t="str">
            <v>20003032741358</v>
          </cell>
          <cell r="D1514">
            <v>44917.532592592594</v>
          </cell>
          <cell r="E1514" t="str">
            <v>BRELDYNG</v>
          </cell>
          <cell r="F1514" t="str">
            <v>DESPACHO</v>
          </cell>
          <cell r="G1514" t="str">
            <v>NORMAL</v>
          </cell>
          <cell r="H1514" t="str">
            <v>RAMIREZ ALVARADO KATHERINE ESTEFANIA</v>
          </cell>
          <cell r="I1514" t="str">
            <v>930987102</v>
          </cell>
          <cell r="J1514" t="str">
            <v>GUAYAS / GUAYAQUIL / TARQUI / VIA DAULE KM 10 Y MEDIO / SN / AV HONORATO VASQUEZ Y QUINQUELLAS / LOTIZACION INMACONSA OFICINA DE TRAMACO MZ 5 SL 1 QUINQUELAS</v>
          </cell>
          <cell r="K1514" t="str">
            <v>0993090127-0984459169</v>
          </cell>
          <cell r="M1514" t="str">
            <v>GUAYAQUIL</v>
          </cell>
          <cell r="N1514" t="str">
            <v>GUAYAS</v>
          </cell>
          <cell r="O1514" t="str">
            <v>GUAYAQUIL</v>
          </cell>
        </row>
        <row r="1515">
          <cell r="A1515" t="str">
            <v>20003032319762</v>
          </cell>
          <cell r="B1515">
            <v>485109</v>
          </cell>
          <cell r="C1515" t="str">
            <v>20003032319762</v>
          </cell>
          <cell r="D1515">
            <v>44917.532592592594</v>
          </cell>
          <cell r="E1515" t="str">
            <v>BRELDYNG</v>
          </cell>
          <cell r="F1515" t="str">
            <v>DESPACHO</v>
          </cell>
          <cell r="G1515" t="str">
            <v>NORMAL</v>
          </cell>
          <cell r="H1515" t="str">
            <v>VERONICA ELIZABETH LETAMENDI ACOSTA</v>
          </cell>
          <cell r="I1515" t="str">
            <v>1717680001</v>
          </cell>
          <cell r="J1515" t="str">
            <v>PICHINCHA / QUITO / CARCELEN / AV DE LAS PALMERAS / SN / ENTRE CALLE GENOVA Y CALLE CAPRI / EN CONJUNTO PORTAR CAPRI 1/CASA #78</v>
          </cell>
          <cell r="K1515" t="str">
            <v>987080428</v>
          </cell>
          <cell r="M1515" t="str">
            <v>QUITO</v>
          </cell>
          <cell r="N1515" t="str">
            <v>PICHINCHA</v>
          </cell>
          <cell r="O1515" t="str">
            <v>QUITO</v>
          </cell>
        </row>
        <row r="1516">
          <cell r="A1516" t="str">
            <v>20003032302761</v>
          </cell>
          <cell r="B1516">
            <v>485108</v>
          </cell>
          <cell r="C1516" t="str">
            <v>20003032302761</v>
          </cell>
          <cell r="D1516">
            <v>44917.532592592594</v>
          </cell>
          <cell r="E1516" t="str">
            <v>BRELDYNG</v>
          </cell>
          <cell r="F1516" t="str">
            <v>DESPACHO</v>
          </cell>
          <cell r="G1516" t="str">
            <v>NORMAL</v>
          </cell>
          <cell r="H1516" t="str">
            <v>PEDRO LUIS SEGURA VALENCIA</v>
          </cell>
          <cell r="I1516" t="str">
            <v>923598817</v>
          </cell>
          <cell r="J1516" t="str">
            <v>GUAYAS / GUAYAQUIL / XIMENA / 3ER PASAJE 12 / MZ 4372 SL 46 /  / COOP LOS PALESTINOS GUASMO OESTE CASA 2P COLOR MELON FRENTE A TIENDA ENTRADA POR MALL DEL SUR</v>
          </cell>
          <cell r="K1516" t="str">
            <v>994920690</v>
          </cell>
          <cell r="M1516" t="str">
            <v>GUAYAQUIL</v>
          </cell>
          <cell r="N1516" t="str">
            <v>GUAYAS</v>
          </cell>
          <cell r="O1516" t="str">
            <v>GUAYAQUIL</v>
          </cell>
        </row>
        <row r="1517">
          <cell r="A1517" t="str">
            <v>20003032289442</v>
          </cell>
          <cell r="B1517">
            <v>485107</v>
          </cell>
          <cell r="C1517" t="str">
            <v>20003032289442</v>
          </cell>
          <cell r="D1517">
            <v>44917.532592592594</v>
          </cell>
          <cell r="E1517" t="str">
            <v>BRELDYNG</v>
          </cell>
          <cell r="F1517" t="str">
            <v>DESPACHO</v>
          </cell>
          <cell r="G1517" t="str">
            <v>NORMAL</v>
          </cell>
          <cell r="H1517" t="str">
            <v>JOSE JAVIER HERNANDEZ QUINTO</v>
          </cell>
          <cell r="I1517" t="str">
            <v>1205951575</v>
          </cell>
          <cell r="J1517" t="str">
            <v>LOS RIOS / BABAHOYO / BABAHOYO / AV.6 DE OCTUBRE / SN / ISAIAS CHOPITEA / EMPRESA AGENCIA PLANTA DE CNEL DE BABAHOYO</v>
          </cell>
          <cell r="K1517" t="str">
            <v>988806497</v>
          </cell>
          <cell r="M1517" t="str">
            <v>BABAHOYO</v>
          </cell>
          <cell r="N1517" t="str">
            <v>LOS RIOS</v>
          </cell>
          <cell r="O1517" t="str">
            <v>BABAHOYO</v>
          </cell>
        </row>
        <row r="1518">
          <cell r="A1518" t="str">
            <v>20003031381979</v>
          </cell>
          <cell r="B1518">
            <v>485106</v>
          </cell>
          <cell r="C1518" t="str">
            <v>20003031381979</v>
          </cell>
          <cell r="D1518">
            <v>44917.532592592594</v>
          </cell>
          <cell r="E1518" t="str">
            <v>BRELDYNG</v>
          </cell>
          <cell r="F1518" t="str">
            <v>DESPACHO</v>
          </cell>
          <cell r="G1518" t="str">
            <v>NORMAL</v>
          </cell>
          <cell r="H1518" t="str">
            <v>DANNY DANIEL MENDEZ SANCHEZ</v>
          </cell>
          <cell r="I1518" t="str">
            <v>917509234</v>
          </cell>
          <cell r="J1518" t="str">
            <v>SANTA ELENA / LA LIBERTAD / LA LIBERTAD / AV 4TA / SN / ENTRE CALLE 22 Y 23 / ENTREGA EN CASA DE DOS PISOS</v>
          </cell>
          <cell r="K1518" t="str">
            <v>993996050</v>
          </cell>
          <cell r="M1518" t="str">
            <v>LA LIBERTAD</v>
          </cell>
          <cell r="N1518" t="str">
            <v>SANTA ELENA</v>
          </cell>
          <cell r="O1518" t="str">
            <v>LA LIBERTAD</v>
          </cell>
        </row>
        <row r="1519">
          <cell r="A1519" t="str">
            <v>20003031372542</v>
          </cell>
          <cell r="B1519">
            <v>485105</v>
          </cell>
          <cell r="C1519" t="str">
            <v>20003031372542</v>
          </cell>
          <cell r="D1519">
            <v>44917.532592592594</v>
          </cell>
          <cell r="E1519" t="str">
            <v>BRELDYNG</v>
          </cell>
          <cell r="F1519" t="str">
            <v>DESPACHO</v>
          </cell>
          <cell r="G1519" t="str">
            <v>NORMAL</v>
          </cell>
          <cell r="H1519" t="str">
            <v>DANIEL MARCELINO HUACON ECHEVERRIA</v>
          </cell>
          <cell r="I1519" t="str">
            <v>909785586</v>
          </cell>
          <cell r="J1519" t="str">
            <v>GUAYAS / DURAN / ELOY ALFARO / CDLA ABEL GILBERT 3 / MZ B38 VLL 1 /  / CASA DE 2PL COLOR CAFE MZ B38 VILLA 1 REF1. A 1CDRA DEL MALECON.</v>
          </cell>
          <cell r="K1519" t="str">
            <v>994495871-0981334363</v>
          </cell>
          <cell r="M1519" t="str">
            <v>DURAN</v>
          </cell>
          <cell r="N1519" t="str">
            <v>GUAYAS</v>
          </cell>
          <cell r="O1519" t="str">
            <v>DURAN</v>
          </cell>
        </row>
        <row r="1520">
          <cell r="A1520" t="str">
            <v>20003032322161</v>
          </cell>
          <cell r="B1520">
            <v>485104</v>
          </cell>
          <cell r="C1520" t="str">
            <v>20003032322161</v>
          </cell>
          <cell r="D1520">
            <v>44917.532592592594</v>
          </cell>
          <cell r="E1520" t="str">
            <v>BRELDYNG</v>
          </cell>
          <cell r="F1520" t="str">
            <v>DESPACHO</v>
          </cell>
          <cell r="G1520" t="str">
            <v>NORMAL</v>
          </cell>
          <cell r="H1520" t="str">
            <v>MARTINEZ MORA PATRICIA ELIZABETH</v>
          </cell>
          <cell r="I1520" t="str">
            <v>701671927</v>
          </cell>
          <cell r="J1520" t="str">
            <v>EL ORO / MACHALA / LA PROVIDENCIA / AV FERROVIARIA / 15-35 /  / PASANDO COLEGIO ATAHUALPA CASA 3 PISOS ENTREGA 2PISO REFERENCIA ARRIBA DE LA OPTICA MORALES</v>
          </cell>
          <cell r="K1520" t="str">
            <v>991153535</v>
          </cell>
          <cell r="M1520" t="str">
            <v>MACHALA</v>
          </cell>
          <cell r="N1520" t="str">
            <v>EL ORO</v>
          </cell>
          <cell r="O1520" t="str">
            <v>MACHALA</v>
          </cell>
        </row>
        <row r="1521">
          <cell r="A1521" t="str">
            <v>20003032717750</v>
          </cell>
          <cell r="B1521">
            <v>485038</v>
          </cell>
          <cell r="C1521" t="str">
            <v>20003032717750</v>
          </cell>
          <cell r="D1521">
            <v>44917.512129629627</v>
          </cell>
          <cell r="E1521" t="str">
            <v>CONECEL</v>
          </cell>
          <cell r="F1521" t="str">
            <v>DESPACHO</v>
          </cell>
          <cell r="G1521" t="str">
            <v>NORMAL</v>
          </cell>
          <cell r="H1521" t="str">
            <v xml:space="preserve">FRANCISCO CARRILLO CANAR / </v>
          </cell>
          <cell r="I1521" t="str">
            <v>1103301832</v>
          </cell>
          <cell r="J1521" t="str">
            <v>AV 10 DE AGOSTO Y AV SIMON BOLIVAR EN LA FUNDACION VISTA PARA TODOS JUNTO AL HOTEL CENTRAL PARL FRENTE SAMOSA CAFETERIA ARABE A UNA CUADRA DEL BANCO PICHINCHA, LOJA</v>
          </cell>
          <cell r="K1521" t="str">
            <v xml:space="preserve">963211510 /  </v>
          </cell>
          <cell r="M1521" t="str">
            <v>LOJA</v>
          </cell>
          <cell r="N1521" t="str">
            <v>LOJA</v>
          </cell>
          <cell r="O1521" t="str">
            <v>LOJA</v>
          </cell>
        </row>
        <row r="1522">
          <cell r="A1522" t="str">
            <v>20003029726758</v>
          </cell>
          <cell r="B1522">
            <v>485037</v>
          </cell>
          <cell r="C1522" t="str">
            <v>20003029726758</v>
          </cell>
          <cell r="D1522">
            <v>44917.512129629627</v>
          </cell>
          <cell r="E1522" t="str">
            <v>CONECEL</v>
          </cell>
          <cell r="F1522" t="str">
            <v>DESPACHO</v>
          </cell>
          <cell r="G1522" t="str">
            <v>NORMAL</v>
          </cell>
          <cell r="H1522" t="str">
            <v xml:space="preserve">IVANNA NAYERLY ESPANA AVILES / </v>
          </cell>
          <cell r="I1522" t="str">
            <v>1206969584</v>
          </cell>
          <cell r="J1522" t="str">
            <v>BARRIO SAN PEDRO CALLE 309 ENTRE AV 224 Y 225 CS DE DOS PISO CLOR BEIGE CON PUERTA DE VIDRIO A UN CUADRA DEPOSITO DE AGUA, MANTA</v>
          </cell>
          <cell r="K1522" t="str">
            <v xml:space="preserve">959419931 /  </v>
          </cell>
          <cell r="L1522" t="str">
            <v/>
          </cell>
          <cell r="M1522" t="str">
            <v>MANTA</v>
          </cell>
          <cell r="N1522" t="str">
            <v>MANABI</v>
          </cell>
          <cell r="O1522" t="str">
            <v>MANTA</v>
          </cell>
        </row>
        <row r="1523">
          <cell r="A1523" t="str">
            <v>20003033148086</v>
          </cell>
          <cell r="B1523">
            <v>485036</v>
          </cell>
          <cell r="C1523" t="str">
            <v>20003033148086</v>
          </cell>
          <cell r="D1523">
            <v>44917.512129629627</v>
          </cell>
          <cell r="E1523" t="str">
            <v>CONECEL</v>
          </cell>
          <cell r="F1523" t="str">
            <v>DESPACHO</v>
          </cell>
          <cell r="G1523" t="str">
            <v>NORMAL</v>
          </cell>
          <cell r="H1523" t="str">
            <v xml:space="preserve">GRACIELA CAROLINA RODRIGUEZ SANTANA / </v>
          </cell>
          <cell r="I1523" t="str">
            <v>1714965652</v>
          </cell>
          <cell r="J1523" t="str">
            <v>CALLE PEDRO BRUNNING Y CLL PICHINCHA OE2 - 73 CS 3 PISOS FACHADA BLANCA DIAGONAL A PINTULAC NAYON, QUITO</v>
          </cell>
          <cell r="K1523" t="str">
            <v xml:space="preserve">982662369 /  </v>
          </cell>
          <cell r="L1523" t="str">
            <v/>
          </cell>
          <cell r="M1523" t="str">
            <v>QUITO</v>
          </cell>
          <cell r="N1523" t="str">
            <v>PICHINCHA</v>
          </cell>
          <cell r="O1523" t="str">
            <v>QUITO</v>
          </cell>
        </row>
        <row r="1524">
          <cell r="A1524" t="str">
            <v>20003032302819</v>
          </cell>
          <cell r="B1524">
            <v>485035</v>
          </cell>
          <cell r="C1524" t="str">
            <v>20003032302819</v>
          </cell>
          <cell r="D1524">
            <v>44917.512129629627</v>
          </cell>
          <cell r="E1524" t="str">
            <v>CONECEL</v>
          </cell>
          <cell r="F1524" t="str">
            <v>DESPACHO</v>
          </cell>
          <cell r="G1524" t="str">
            <v>NORMAL</v>
          </cell>
          <cell r="H1524" t="str">
            <v xml:space="preserve">NALLELY CECILIA NAVARRETE FARIAS / </v>
          </cell>
          <cell r="I1524" t="str">
            <v>1350983373</v>
          </cell>
          <cell r="J1524" t="str">
            <v>CALLE GABRIEL GARCIA MORENO Y CALLE SAN FRANCISCO A UNA CUADRA DE LA ESCUELA FLORENTINOS CASA 2 PS COLOR BEIGE, QUITO</v>
          </cell>
          <cell r="K1524" t="str">
            <v xml:space="preserve">980397692 /  </v>
          </cell>
          <cell r="L1524" t="str">
            <v/>
          </cell>
          <cell r="M1524" t="str">
            <v>QUITO</v>
          </cell>
          <cell r="N1524" t="str">
            <v>PICHINCHA</v>
          </cell>
          <cell r="O1524" t="str">
            <v>QUITO</v>
          </cell>
        </row>
        <row r="1525">
          <cell r="A1525" t="str">
            <v>20003030594914</v>
          </cell>
          <cell r="B1525">
            <v>485034</v>
          </cell>
          <cell r="C1525" t="str">
            <v>20003030594914</v>
          </cell>
          <cell r="D1525">
            <v>44917.512129629627</v>
          </cell>
          <cell r="E1525" t="str">
            <v>CONECEL</v>
          </cell>
          <cell r="F1525" t="str">
            <v>DESPACHO</v>
          </cell>
          <cell r="G1525" t="str">
            <v>NORMAL</v>
          </cell>
          <cell r="H1525" t="str">
            <v xml:space="preserve">PEDRO PABLO PARRAGA CHAVARRIA / </v>
          </cell>
          <cell r="I1525" t="str">
            <v>1717100042</v>
          </cell>
          <cell r="J1525" t="str">
            <v>CALLE AMBATO Y GUAYAQUIL CASA DE UN PISO COLOR PLOMO FRENTE AL MERCADO MUNICIPAL JUNTO AL CDI CRECIENDO CON TERNURA, SANTO DOMINGO</v>
          </cell>
          <cell r="K1525" t="str">
            <v>0992249887</v>
          </cell>
          <cell r="M1525" t="str">
            <v>SANTO DOMINGO</v>
          </cell>
          <cell r="N1525" t="str">
            <v>SANTO DOMINGO DE LOS TSACHILAS</v>
          </cell>
          <cell r="O1525" t="str">
            <v>SANTO DOMINGO</v>
          </cell>
        </row>
        <row r="1526">
          <cell r="A1526" t="str">
            <v>20003031040581</v>
          </cell>
          <cell r="B1526">
            <v>485033</v>
          </cell>
          <cell r="C1526" t="str">
            <v>20003031040581</v>
          </cell>
          <cell r="D1526">
            <v>44917.512129629627</v>
          </cell>
          <cell r="E1526" t="str">
            <v>CONECEL</v>
          </cell>
          <cell r="F1526" t="str">
            <v>DESPACHO</v>
          </cell>
          <cell r="G1526" t="str">
            <v>NORMAL</v>
          </cell>
          <cell r="H1526" t="str">
            <v>JOSE IGNACIO GUASGUA LEON / MARISELA GARZON</v>
          </cell>
          <cell r="I1526" t="str">
            <v>1720865920</v>
          </cell>
          <cell r="J1526" t="str">
            <v>CALLE ANTONIO MERINO Y FRANCISCO MIRANDA EN LOS BLOQUES MILITARES EN LA INFANTERIA MAYOR BATALLON 39, TULCAN</v>
          </cell>
          <cell r="K1526" t="str">
            <v xml:space="preserve">981984501 /  </v>
          </cell>
          <cell r="L1526" t="str">
            <v/>
          </cell>
          <cell r="M1526" t="str">
            <v>TULCAN</v>
          </cell>
          <cell r="N1526" t="str">
            <v>CARCHI</v>
          </cell>
          <cell r="O1526" t="str">
            <v>TULCAN</v>
          </cell>
        </row>
        <row r="1527">
          <cell r="A1527" t="str">
            <v>20003032733459</v>
          </cell>
          <cell r="B1527">
            <v>485032</v>
          </cell>
          <cell r="C1527" t="str">
            <v>20003032733459</v>
          </cell>
          <cell r="D1527">
            <v>44917.512129629627</v>
          </cell>
          <cell r="E1527" t="str">
            <v>CONECEL</v>
          </cell>
          <cell r="F1527" t="str">
            <v>DESPACHO</v>
          </cell>
          <cell r="G1527" t="str">
            <v>NORMAL</v>
          </cell>
          <cell r="H1527" t="str">
            <v xml:space="preserve">FREDY ROBERTO SUAREZ IMBAQUINGO / </v>
          </cell>
          <cell r="I1527" t="str">
            <v>1002013777</v>
          </cell>
          <cell r="J1527" t="str">
            <v>AV LEOPOLDO FREIRE Y CIRCUNVALACION FRENTE AL MERCADO MAYORISTA DE RIOBAMBA EN OFICINAS, RIOBAMBA</v>
          </cell>
          <cell r="K1527" t="str">
            <v xml:space="preserve">999289064 /  </v>
          </cell>
          <cell r="M1527" t="str">
            <v>RIOBAMBA</v>
          </cell>
          <cell r="N1527" t="str">
            <v>CHIMBORAZO</v>
          </cell>
          <cell r="O1527" t="str">
            <v>RIOBAMBA</v>
          </cell>
        </row>
        <row r="1528">
          <cell r="A1528" t="str">
            <v>20003032732207</v>
          </cell>
          <cell r="B1528">
            <v>485031</v>
          </cell>
          <cell r="C1528" t="str">
            <v>20003032732207</v>
          </cell>
          <cell r="D1528">
            <v>44917.512129629627</v>
          </cell>
          <cell r="E1528" t="str">
            <v>CONECEL</v>
          </cell>
          <cell r="F1528" t="str">
            <v>DESPACHO</v>
          </cell>
          <cell r="G1528" t="str">
            <v>NORMAL</v>
          </cell>
          <cell r="H1528" t="str">
            <v xml:space="preserve">JOHN ALEJANDRO MAGALLON PAUCAR / </v>
          </cell>
          <cell r="I1528" t="str">
            <v>402110563</v>
          </cell>
          <cell r="J1528" t="str">
            <v>AV URUGUAY 164 Y AV CORAL EN UNA CONSECIONARIA DE AUTOS FRENTE A LA FARMACIA CRUZ AZUL, TULCAN</v>
          </cell>
          <cell r="K1528" t="str">
            <v xml:space="preserve">979217148 /  </v>
          </cell>
          <cell r="L1528" t="str">
            <v/>
          </cell>
          <cell r="M1528" t="str">
            <v>TULCAN</v>
          </cell>
          <cell r="N1528" t="str">
            <v>CARCHI</v>
          </cell>
          <cell r="O1528" t="str">
            <v>TULCAN</v>
          </cell>
        </row>
        <row r="1529">
          <cell r="A1529" t="str">
            <v>20003032742451</v>
          </cell>
          <cell r="B1529">
            <v>485030</v>
          </cell>
          <cell r="C1529" t="str">
            <v>20003032742451</v>
          </cell>
          <cell r="D1529">
            <v>44917.512129629627</v>
          </cell>
          <cell r="E1529" t="str">
            <v>CONECEL</v>
          </cell>
          <cell r="F1529" t="str">
            <v>DESPACHO</v>
          </cell>
          <cell r="G1529" t="str">
            <v>NORMAL</v>
          </cell>
          <cell r="H1529" t="str">
            <v xml:space="preserve">NICOLAS ANDRES CAMPOVERDE AVILA / </v>
          </cell>
          <cell r="I1529" t="str">
            <v>1719291690</v>
          </cell>
          <cell r="J1529" t="str">
            <v>AV OCCIDENTAL Y MACHALA 63-178 EN LA UNIVERSIDAD DE ESPECIALIDADES TURISTICAS FRENTE A CONJUNTOS TERRANOVA, QUITO</v>
          </cell>
          <cell r="K1529" t="str">
            <v xml:space="preserve">984153452 /  </v>
          </cell>
          <cell r="L1529" t="str">
            <v/>
          </cell>
          <cell r="M1529" t="str">
            <v>QUITO</v>
          </cell>
          <cell r="N1529" t="str">
            <v>PICHINCHA</v>
          </cell>
          <cell r="O1529" t="str">
            <v>QUITO</v>
          </cell>
        </row>
        <row r="1530">
          <cell r="A1530" t="str">
            <v>20003032748054</v>
          </cell>
          <cell r="B1530">
            <v>485029</v>
          </cell>
          <cell r="C1530" t="str">
            <v>20003032748054</v>
          </cell>
          <cell r="D1530">
            <v>44917.512129629627</v>
          </cell>
          <cell r="E1530" t="str">
            <v>CONECEL</v>
          </cell>
          <cell r="F1530" t="str">
            <v>DESPACHO</v>
          </cell>
          <cell r="G1530" t="str">
            <v>NORMAL</v>
          </cell>
          <cell r="H1530" t="str">
            <v xml:space="preserve">JOSE LUIS VALAREZO ROMERO / </v>
          </cell>
          <cell r="I1530" t="str">
            <v>706281144</v>
          </cell>
          <cell r="J1530" t="str">
            <v>CALLE.2DA AVENIDA Y CALLE SEC.GUAYACANES/A MEDIA CUADRA DE LA UPC LILIAM MARIA Y A DOS CUADRAS DEL PARQUE, MACHALA</v>
          </cell>
          <cell r="K1530" t="str">
            <v xml:space="preserve">984770288 /  </v>
          </cell>
          <cell r="M1530" t="str">
            <v>MACHALA</v>
          </cell>
          <cell r="N1530" t="str">
            <v>EL ORO</v>
          </cell>
          <cell r="O1530" t="str">
            <v>MACHALA</v>
          </cell>
        </row>
        <row r="1531">
          <cell r="A1531" t="str">
            <v>20003032740179</v>
          </cell>
          <cell r="B1531">
            <v>485028</v>
          </cell>
          <cell r="C1531" t="str">
            <v>20003032740179</v>
          </cell>
          <cell r="D1531">
            <v>44917.512129629627</v>
          </cell>
          <cell r="E1531" t="str">
            <v>CONECEL</v>
          </cell>
          <cell r="F1531" t="str">
            <v>DESPACHO</v>
          </cell>
          <cell r="G1531" t="str">
            <v>NORMAL</v>
          </cell>
          <cell r="H1531" t="str">
            <v xml:space="preserve">ANGEL BRAULIO AGUILAR MASACO / </v>
          </cell>
          <cell r="I1531" t="str">
            <v>1101434163</v>
          </cell>
          <cell r="J1531" t="str">
            <v>CALLE LOURDES 156-06 Y ANTONIO JOSE DE SUCRE FRENTE DE CORQUEI CASA DE DOS PISOS COLOR VERDE, LOJA</v>
          </cell>
          <cell r="K1531" t="str">
            <v xml:space="preserve">985837407 /  </v>
          </cell>
          <cell r="L1531" t="str">
            <v/>
          </cell>
          <cell r="M1531" t="str">
            <v>LOJA</v>
          </cell>
          <cell r="N1531" t="str">
            <v>LOJA</v>
          </cell>
          <cell r="O1531" t="str">
            <v>LOJA</v>
          </cell>
        </row>
        <row r="1532">
          <cell r="A1532" t="str">
            <v>20003032741520</v>
          </cell>
          <cell r="B1532">
            <v>485027</v>
          </cell>
          <cell r="C1532" t="str">
            <v>20003032741520</v>
          </cell>
          <cell r="D1532">
            <v>44917.512129629627</v>
          </cell>
          <cell r="E1532" t="str">
            <v>CONECEL</v>
          </cell>
          <cell r="F1532" t="str">
            <v>DESPACHO</v>
          </cell>
          <cell r="G1532" t="str">
            <v>NORMAL</v>
          </cell>
          <cell r="H1532" t="str">
            <v xml:space="preserve">WILSON AUBERTO PONCE DONOSO / </v>
          </cell>
          <cell r="I1532" t="str">
            <v>1303673337</v>
          </cell>
          <cell r="J1532" t="str">
            <v>CALLE G Y CALLE 9//CASA F54 AL FRENTE DEL SALON DE ASAMBLEAS DE LOS TESTIGOS DE JEHOVA/CSA 1P COLOR CREMA, MANTA</v>
          </cell>
          <cell r="K1532" t="str">
            <v xml:space="preserve">964012335 /  </v>
          </cell>
          <cell r="M1532" t="str">
            <v>MANTA</v>
          </cell>
          <cell r="N1532" t="str">
            <v>MANABI</v>
          </cell>
          <cell r="O1532" t="str">
            <v>MANTA</v>
          </cell>
        </row>
        <row r="1533">
          <cell r="A1533" t="str">
            <v>20003032717980</v>
          </cell>
          <cell r="B1533">
            <v>485026</v>
          </cell>
          <cell r="C1533" t="str">
            <v>20003032717980</v>
          </cell>
          <cell r="D1533">
            <v>44917.512129629627</v>
          </cell>
          <cell r="E1533" t="str">
            <v>CONECEL</v>
          </cell>
          <cell r="F1533" t="str">
            <v>DESPACHO</v>
          </cell>
          <cell r="G1533" t="str">
            <v>NORMAL</v>
          </cell>
          <cell r="H1533" t="str">
            <v xml:space="preserve">FULTON ALFONSO MOREIRA MUNOZ / </v>
          </cell>
          <cell r="I1533" t="str">
            <v>1350169197</v>
          </cell>
          <cell r="J1533" t="str">
            <v>AUGUSTRO MOREIRA ENTRE ATANACIO SANTOS Y ALAMOS/CASA 2 PISOS AMARILLO CON AZUL CON ROTULO TECNISUELOS NES/A 100TRS DE LA BOUTIQUE ALEJANDRA, PORTOVIEJO</v>
          </cell>
          <cell r="K1533" t="str">
            <v xml:space="preserve">963328906 /  </v>
          </cell>
          <cell r="M1533" t="str">
            <v>PORTOVIEJO</v>
          </cell>
          <cell r="N1533" t="str">
            <v>MANABI</v>
          </cell>
          <cell r="O1533" t="str">
            <v>PORTOVIEJO</v>
          </cell>
        </row>
        <row r="1534">
          <cell r="A1534" t="str">
            <v>20003033149375</v>
          </cell>
          <cell r="B1534">
            <v>485045</v>
          </cell>
          <cell r="C1534" t="str">
            <v>20003033149375</v>
          </cell>
          <cell r="D1534">
            <v>44917.512129629627</v>
          </cell>
          <cell r="E1534" t="str">
            <v>CONECEL</v>
          </cell>
          <cell r="F1534" t="str">
            <v>DESPACHO</v>
          </cell>
          <cell r="G1534" t="str">
            <v>NORMAL</v>
          </cell>
          <cell r="H1534" t="str">
            <v xml:space="preserve">GALO ALBERTO NUNEZ CORRAL / </v>
          </cell>
          <cell r="I1534" t="str">
            <v>1701717553</v>
          </cell>
          <cell r="J1534" t="str">
            <v>AV MANUEL CORDOVA GALARZA Y DOLORES GUAYASAMIN EN EL CONJUNTO CIUDAD DEL SOL 1 CASA 177 JUNTO AL CONJUNTO CIUDAD DEL SOL 2, QUITO</v>
          </cell>
          <cell r="K1534" t="str">
            <v xml:space="preserve">988843737 /  </v>
          </cell>
          <cell r="L1534" t="str">
            <v/>
          </cell>
          <cell r="M1534" t="str">
            <v>QUITO</v>
          </cell>
          <cell r="N1534" t="str">
            <v>PICHINCHA</v>
          </cell>
          <cell r="O1534" t="str">
            <v>QUITO</v>
          </cell>
        </row>
        <row r="1535">
          <cell r="A1535" t="str">
            <v>20003033160389</v>
          </cell>
          <cell r="B1535">
            <v>485044</v>
          </cell>
          <cell r="C1535" t="str">
            <v>20003033160389</v>
          </cell>
          <cell r="D1535">
            <v>44917.512129629627</v>
          </cell>
          <cell r="E1535" t="str">
            <v>CONECEL</v>
          </cell>
          <cell r="F1535" t="str">
            <v>DESPACHO</v>
          </cell>
          <cell r="G1535" t="str">
            <v>NORMAL</v>
          </cell>
          <cell r="H1535" t="str">
            <v xml:space="preserve">KEVIN MAURICIO BUENANO ORDONEZ / </v>
          </cell>
          <cell r="I1535" t="str">
            <v>1729005841</v>
          </cell>
          <cell r="J1535" t="str">
            <v>CALLE VILLANACO 10-85 Y CERRO HERMOSO FRENTE A LA UNIDAD EDUCATIVA PEREZ PALLARES, QUITO</v>
          </cell>
          <cell r="K1535" t="str">
            <v xml:space="preserve">987198648 /  </v>
          </cell>
          <cell r="M1535" t="str">
            <v>QUITO</v>
          </cell>
          <cell r="N1535" t="str">
            <v>PICHINCHA</v>
          </cell>
          <cell r="O1535" t="str">
            <v>QUITO</v>
          </cell>
        </row>
        <row r="1536">
          <cell r="A1536" t="str">
            <v>20003033158241</v>
          </cell>
          <cell r="B1536">
            <v>485043</v>
          </cell>
          <cell r="C1536" t="str">
            <v>20003033158241</v>
          </cell>
          <cell r="D1536">
            <v>44917.512129629627</v>
          </cell>
          <cell r="E1536" t="str">
            <v>CONECEL</v>
          </cell>
          <cell r="F1536" t="str">
            <v>DESPACHO</v>
          </cell>
          <cell r="G1536" t="str">
            <v>NORMAL</v>
          </cell>
          <cell r="H1536" t="str">
            <v xml:space="preserve">ANGEL DAVID GAROFALO PEREZ / </v>
          </cell>
          <cell r="I1536" t="str">
            <v>1721167078</v>
          </cell>
          <cell r="J1536" t="str">
            <v>CALLE JULIAN ESTRELLA S34-545 Y CARLOS FREILE CASA DE DOS PISOS COLOR CAFE A MEDIA CUADRA DE LA CLINIC CELL, QUITO</v>
          </cell>
          <cell r="K1536" t="str">
            <v>987545429 /  961282608</v>
          </cell>
          <cell r="M1536" t="str">
            <v>QUITO</v>
          </cell>
          <cell r="N1536" t="str">
            <v>PICHINCHA</v>
          </cell>
          <cell r="O1536" t="str">
            <v>QUITO</v>
          </cell>
        </row>
        <row r="1537">
          <cell r="A1537" t="str">
            <v>20003033201184</v>
          </cell>
          <cell r="B1537">
            <v>485042</v>
          </cell>
          <cell r="C1537" t="str">
            <v>20003033201184</v>
          </cell>
          <cell r="D1537">
            <v>44917.512129629627</v>
          </cell>
          <cell r="E1537" t="str">
            <v>CONECEL</v>
          </cell>
          <cell r="F1537" t="str">
            <v>DESPACHO</v>
          </cell>
          <cell r="G1537" t="str">
            <v>NORMAL</v>
          </cell>
          <cell r="H1537" t="str">
            <v xml:space="preserve">HECTOR HUGO FIALLOS SANCHEZ / </v>
          </cell>
          <cell r="I1537" t="str">
            <v>912276912</v>
          </cell>
          <cell r="J1537" t="str">
            <v>FELIX SARMIETO ENTRE LUIS ROSALES Y GUILLERMO ORDONES CAS PORTON NEGRO 2 PIS SIN PINTAR DIAGONAL A UNA PANADERIA, SANTA ELENA</v>
          </cell>
          <cell r="K1537" t="str">
            <v>962925979 /  987654842</v>
          </cell>
          <cell r="L1537" t="str">
            <v/>
          </cell>
          <cell r="M1537" t="str">
            <v>SANTA ELENA</v>
          </cell>
          <cell r="N1537" t="str">
            <v>SANTA ELENA</v>
          </cell>
          <cell r="O1537" t="str">
            <v>SANTA ELENA</v>
          </cell>
        </row>
        <row r="1538">
          <cell r="A1538" t="str">
            <v>20003033195174</v>
          </cell>
          <cell r="B1538">
            <v>485041</v>
          </cell>
          <cell r="C1538" t="str">
            <v>20003033195174</v>
          </cell>
          <cell r="D1538">
            <v>44917.512129629627</v>
          </cell>
          <cell r="E1538" t="str">
            <v>CONECEL</v>
          </cell>
          <cell r="F1538" t="str">
            <v>DESPACHO</v>
          </cell>
          <cell r="G1538" t="str">
            <v>NORMAL</v>
          </cell>
          <cell r="H1538" t="str">
            <v xml:space="preserve">HUGO ALEJANDRO FIALLOS PARRAGA / </v>
          </cell>
          <cell r="I1538" t="str">
            <v>925117558</v>
          </cell>
          <cell r="J1538" t="str">
            <v>BARRIO NARCISA DE JESUS CALLE FELIX SARMIENTO Y GUILLERMO ORDONEZ CS1P PORTON GRANDE NEGRO DIAGONAL A LA PANADERIA PIRULIN, SANTA ELENA</v>
          </cell>
          <cell r="K1538" t="str">
            <v>967560024 /  986973051</v>
          </cell>
          <cell r="L1538" t="str">
            <v/>
          </cell>
          <cell r="M1538" t="str">
            <v>SANTA ELENA</v>
          </cell>
          <cell r="N1538" t="str">
            <v>SANTA ELENA</v>
          </cell>
          <cell r="O1538" t="str">
            <v>SANTA ELENA</v>
          </cell>
        </row>
        <row r="1539">
          <cell r="A1539" t="str">
            <v>20003028378162</v>
          </cell>
          <cell r="B1539">
            <v>485040</v>
          </cell>
          <cell r="C1539" t="str">
            <v>20003028378162</v>
          </cell>
          <cell r="D1539">
            <v>44917.512129629627</v>
          </cell>
          <cell r="E1539" t="str">
            <v>CONECEL</v>
          </cell>
          <cell r="F1539" t="str">
            <v>DESPACHO</v>
          </cell>
          <cell r="G1539" t="str">
            <v>NORMAL</v>
          </cell>
          <cell r="H1539" t="str">
            <v xml:space="preserve">JEANETH ANDREA URVINA ULLOA / </v>
          </cell>
          <cell r="I1539" t="str">
            <v>1725610701</v>
          </cell>
          <cell r="J1539" t="str">
            <v>LA ARMENIA CALLE SEBASTIAN DE BENALCAZAR Y PIO JARAMILLO EN EL CONJUNTO CHIMBORAZO CASA 1 A UNA CUADRA DEL PARQUE METROPOLITANO LA ARMENIA, QUITO</v>
          </cell>
          <cell r="K1539" t="str">
            <v xml:space="preserve">984634475 /  </v>
          </cell>
          <cell r="L1539" t="str">
            <v/>
          </cell>
          <cell r="M1539" t="str">
            <v>QUITO</v>
          </cell>
          <cell r="N1539" t="str">
            <v>PICHINCHA</v>
          </cell>
          <cell r="O1539" t="str">
            <v>QUITO</v>
          </cell>
        </row>
        <row r="1540">
          <cell r="A1540" t="str">
            <v>20003033164207</v>
          </cell>
          <cell r="B1540">
            <v>485039</v>
          </cell>
          <cell r="C1540" t="str">
            <v>20003033164207</v>
          </cell>
          <cell r="D1540">
            <v>44917.512129629627</v>
          </cell>
          <cell r="E1540" t="str">
            <v>CONECEL</v>
          </cell>
          <cell r="F1540" t="str">
            <v>DESPACHO</v>
          </cell>
          <cell r="G1540" t="str">
            <v>NORMAL</v>
          </cell>
          <cell r="H1540" t="str">
            <v xml:space="preserve">MIGUEL ARNULFO RUIZ ACOSTA / </v>
          </cell>
          <cell r="I1540" t="str">
            <v>1751463041</v>
          </cell>
          <cell r="J1540" t="str">
            <v>AV GASPAR DE CARVAJAL Y MARIANA DE JESUS BLOQUE 33 DPTO 32 CONJUNTO LA GRANJA JUNTO AL MERCADO SUPERSAMUELITO, QUITO</v>
          </cell>
          <cell r="K1540" t="str">
            <v xml:space="preserve">996875841 /  </v>
          </cell>
          <cell r="M1540" t="str">
            <v>QUITO</v>
          </cell>
          <cell r="N1540" t="str">
            <v>PICHINCHA</v>
          </cell>
          <cell r="O1540" t="str">
            <v>QUITO</v>
          </cell>
        </row>
        <row r="1541">
          <cell r="A1541" t="str">
            <v>20003032748460</v>
          </cell>
          <cell r="B1541">
            <v>485025</v>
          </cell>
          <cell r="C1541" t="str">
            <v>20003032748460</v>
          </cell>
          <cell r="D1541">
            <v>44917.512118055558</v>
          </cell>
          <cell r="E1541" t="str">
            <v>CONECEL</v>
          </cell>
          <cell r="F1541" t="str">
            <v>DESPACHO</v>
          </cell>
          <cell r="G1541" t="str">
            <v>NORMAL</v>
          </cell>
          <cell r="H1541" t="str">
            <v xml:space="preserve">LUISA ANNABEL VERA MERA / </v>
          </cell>
          <cell r="I1541" t="str">
            <v>1314744598</v>
          </cell>
          <cell r="J1541" t="str">
            <v>AV.225 Y CALLE 326 CASA DE UN PISO PORTON DE ZINC DIAGONAL A LA CANCHA OLIMPO, MANTA</v>
          </cell>
          <cell r="K1541" t="str">
            <v xml:space="preserve">979118729 /  </v>
          </cell>
          <cell r="L1541" t="str">
            <v/>
          </cell>
          <cell r="M1541" t="str">
            <v>MANTA</v>
          </cell>
          <cell r="N1541" t="str">
            <v>MANABI</v>
          </cell>
          <cell r="O1541" t="str">
            <v>MANTA</v>
          </cell>
        </row>
        <row r="1542">
          <cell r="A1542" t="str">
            <v>20003025848305</v>
          </cell>
          <cell r="B1542">
            <v>485024</v>
          </cell>
          <cell r="C1542" t="str">
            <v>20003025848305</v>
          </cell>
          <cell r="D1542">
            <v>44917.512118055558</v>
          </cell>
          <cell r="E1542" t="str">
            <v>CONECEL</v>
          </cell>
          <cell r="F1542" t="str">
            <v>DESPACHO</v>
          </cell>
          <cell r="G1542" t="str">
            <v>NORMAL</v>
          </cell>
          <cell r="H1542" t="str">
            <v xml:space="preserve">VICTOR VELASCO SINCHIGUANO / </v>
          </cell>
          <cell r="I1542" t="str">
            <v>1708885882</v>
          </cell>
          <cell r="J1542" t="str">
            <v>YACUCALLE PRIMERA ETAPA/RAFAEL SANCHEZ Y RAFAEL LARREA ANDRADE CASA 213 CAFE 2 PISOS RECIBEN EN LOCAL AGRORIEGO A 2 CUADRAS DEL MERCADO AMAZONAS, IBARRA</v>
          </cell>
          <cell r="K1542" t="str">
            <v xml:space="preserve">963251737 /  </v>
          </cell>
          <cell r="M1542" t="str">
            <v>IBARRA</v>
          </cell>
          <cell r="N1542" t="str">
            <v>IMBABURA</v>
          </cell>
          <cell r="O1542" t="str">
            <v>IBARRA</v>
          </cell>
        </row>
        <row r="1543">
          <cell r="A1543" t="str">
            <v>20003032739152</v>
          </cell>
          <cell r="B1543">
            <v>485023</v>
          </cell>
          <cell r="C1543" t="str">
            <v>20003032739152</v>
          </cell>
          <cell r="D1543">
            <v>44917.512118055558</v>
          </cell>
          <cell r="E1543" t="str">
            <v>CONECEL</v>
          </cell>
          <cell r="F1543" t="str">
            <v>DESPACHO</v>
          </cell>
          <cell r="G1543" t="str">
            <v>NORMAL</v>
          </cell>
          <cell r="H1543" t="str">
            <v xml:space="preserve">KATHERINE BEATRIZ UYAGUARI OCHOA / </v>
          </cell>
          <cell r="I1543" t="str">
            <v>1104891815</v>
          </cell>
          <cell r="J1543" t="str">
            <v>CALLE GUALE E5-340 Y CALUMA CASA DE 3 PISOS COLOR CREMA CON PORTON VERDE DETRAS DE LA TRIBUNA, QUITO</v>
          </cell>
          <cell r="K1543" t="str">
            <v>994991004 /  986828318</v>
          </cell>
          <cell r="L1543" t="str">
            <v/>
          </cell>
          <cell r="M1543" t="str">
            <v>QUITO</v>
          </cell>
          <cell r="N1543" t="str">
            <v>PICHINCHA</v>
          </cell>
          <cell r="O1543" t="str">
            <v>QUITO</v>
          </cell>
        </row>
        <row r="1544">
          <cell r="A1544" t="str">
            <v>20003032729906</v>
          </cell>
          <cell r="B1544">
            <v>485022</v>
          </cell>
          <cell r="C1544" t="str">
            <v>20003032729906</v>
          </cell>
          <cell r="D1544">
            <v>44917.512118055558</v>
          </cell>
          <cell r="E1544" t="str">
            <v>CONECEL</v>
          </cell>
          <cell r="F1544" t="str">
            <v>DESPACHO</v>
          </cell>
          <cell r="G1544" t="str">
            <v>NORMAL</v>
          </cell>
          <cell r="H1544" t="str">
            <v xml:space="preserve">JAVIER MARCELO VEGA SOSAPANTA / </v>
          </cell>
          <cell r="I1544" t="str">
            <v>1717260325</v>
          </cell>
          <cell r="J1544" t="str">
            <v>BARRIO SELVA ALEGRE CALLE MELON Y JUAN LARREA CASA DE UN PISO COLOR BLANCO CON VERDE DIAGONAL A UNA TORRE DE TELEFONIA, QUITO</v>
          </cell>
          <cell r="K1544" t="str">
            <v>999751864 /  984564862</v>
          </cell>
          <cell r="L1544" t="str">
            <v/>
          </cell>
          <cell r="M1544" t="str">
            <v>QUITO</v>
          </cell>
          <cell r="N1544" t="str">
            <v>PICHINCHA</v>
          </cell>
          <cell r="O1544" t="str">
            <v>QUITO</v>
          </cell>
        </row>
        <row r="1545">
          <cell r="A1545" t="str">
            <v>20003032743882</v>
          </cell>
          <cell r="B1545">
            <v>485021</v>
          </cell>
          <cell r="C1545" t="str">
            <v>20003032743882</v>
          </cell>
          <cell r="D1545">
            <v>44917.512118055558</v>
          </cell>
          <cell r="E1545" t="str">
            <v>CONECEL</v>
          </cell>
          <cell r="F1545" t="str">
            <v>DESPACHO</v>
          </cell>
          <cell r="G1545" t="str">
            <v>NORMAL</v>
          </cell>
          <cell r="H1545" t="str">
            <v xml:space="preserve">JAVIER MARCELO VEGA SOSAPANTA / </v>
          </cell>
          <cell r="I1545" t="str">
            <v>1717260325</v>
          </cell>
          <cell r="J1545" t="str">
            <v>BARRIO SELVA ALEGRE CALLE MELON Y JUAN LARREA CASA DE UN PISO COLOR BLANCO CON VERDE DIAGONAL A UNA TORRE DE TELEFONIA, QUITO</v>
          </cell>
          <cell r="K1545" t="str">
            <v>999751864 /  984564862</v>
          </cell>
          <cell r="L1545" t="str">
            <v/>
          </cell>
          <cell r="M1545" t="str">
            <v>QUITO</v>
          </cell>
          <cell r="N1545" t="str">
            <v>PICHINCHA</v>
          </cell>
          <cell r="O1545" t="str">
            <v>QUITO</v>
          </cell>
        </row>
        <row r="1546">
          <cell r="A1546" t="str">
            <v>20003032721570</v>
          </cell>
          <cell r="B1546">
            <v>485020</v>
          </cell>
          <cell r="C1546" t="str">
            <v>20003032721570</v>
          </cell>
          <cell r="D1546">
            <v>44917.512118055558</v>
          </cell>
          <cell r="E1546" t="str">
            <v>CONECEL</v>
          </cell>
          <cell r="F1546" t="str">
            <v>DESPACHO</v>
          </cell>
          <cell r="G1546" t="str">
            <v>NORMAL</v>
          </cell>
          <cell r="H1546" t="str">
            <v xml:space="preserve">ALEX SEBASTIAN TAPIA QUIMUNA / </v>
          </cell>
          <cell r="I1546" t="str">
            <v>1721227104</v>
          </cell>
          <cell r="J1546" t="str">
            <v>BARRIO INCHALILLO CALLE INES GANGOTENA Y CALLE 1 CASA DE TEJA COLOR LADRILLO Y PORTON NEGRO LOTE 120 A UNA CUADRA DE LA GASOLINERA CONDORVALL, QUITO</v>
          </cell>
          <cell r="K1546" t="str">
            <v>979152344 /  995204186</v>
          </cell>
          <cell r="M1546" t="str">
            <v>QUITO</v>
          </cell>
          <cell r="N1546" t="str">
            <v>PICHINCHA</v>
          </cell>
          <cell r="O1546" t="str">
            <v>QUITO</v>
          </cell>
        </row>
        <row r="1547">
          <cell r="A1547" t="str">
            <v>20003032296929</v>
          </cell>
          <cell r="B1547">
            <v>485019</v>
          </cell>
          <cell r="C1547" t="str">
            <v>20003032296929</v>
          </cell>
          <cell r="D1547">
            <v>44917.512118055558</v>
          </cell>
          <cell r="E1547" t="str">
            <v>CONECEL</v>
          </cell>
          <cell r="F1547" t="str">
            <v>DESPACHO</v>
          </cell>
          <cell r="G1547" t="str">
            <v>NORMAL</v>
          </cell>
          <cell r="H1547" t="str">
            <v xml:space="preserve">CARLOS JULIO CARRIEL BAZURTO / </v>
          </cell>
          <cell r="I1547" t="str">
            <v>922561394</v>
          </cell>
          <cell r="J1547" t="str">
            <v>CIUDADELA SAN JOSE/AAVE RIO NAPO &amp; SGTO. HECTOR CHICA ESPINOZACASA UN PISO COLOR ROJO REF A UNA CUADRA ANTES DE LA ESTACION DE LA UNO A MANO IZQUIERDA, MILAGRO</v>
          </cell>
          <cell r="K1547" t="str">
            <v xml:space="preserve">959736648 /  </v>
          </cell>
          <cell r="M1547" t="str">
            <v>MILAGRO</v>
          </cell>
          <cell r="N1547" t="str">
            <v>GUAYAS</v>
          </cell>
          <cell r="O1547" t="str">
            <v>MILAGRO</v>
          </cell>
        </row>
        <row r="1548">
          <cell r="A1548" t="str">
            <v>20003032734922</v>
          </cell>
          <cell r="B1548">
            <v>485018</v>
          </cell>
          <cell r="C1548" t="str">
            <v>20003032734922</v>
          </cell>
          <cell r="D1548">
            <v>44917.512118055558</v>
          </cell>
          <cell r="E1548" t="str">
            <v>CONECEL</v>
          </cell>
          <cell r="F1548" t="str">
            <v>DESPACHO</v>
          </cell>
          <cell r="G1548" t="str">
            <v>NORMAL</v>
          </cell>
          <cell r="H1548" t="str">
            <v xml:space="preserve">GEOMARA GEANELLA ROSADO CRUZ / </v>
          </cell>
          <cell r="I1548" t="str">
            <v>953693579</v>
          </cell>
          <cell r="J1548" t="str">
            <v>CLL TUNGURAGUA Y NICOLAS MESTANZA MZ V4522 CS 3P CERRAMIENTO BLANCO REF DIAGONAL DE LA ESCUELA JUAN GOMEZ RENDON, GUAYAQUIL</v>
          </cell>
          <cell r="K1548" t="str">
            <v>984131537 /  993227886</v>
          </cell>
          <cell r="M1548" t="str">
            <v>GUAYAQUIL</v>
          </cell>
          <cell r="N1548" t="str">
            <v>GUAYAS</v>
          </cell>
          <cell r="O1548" t="str">
            <v>GUAYAQUIL</v>
          </cell>
        </row>
        <row r="1549">
          <cell r="A1549" t="str">
            <v>20003032737091</v>
          </cell>
          <cell r="B1549">
            <v>485017</v>
          </cell>
          <cell r="C1549" t="str">
            <v>20003032737091</v>
          </cell>
          <cell r="D1549">
            <v>44917.512118055558</v>
          </cell>
          <cell r="E1549" t="str">
            <v>CONECEL</v>
          </cell>
          <cell r="F1549" t="str">
            <v>DESPACHO</v>
          </cell>
          <cell r="G1549" t="str">
            <v>NORMAL</v>
          </cell>
          <cell r="H1549" t="str">
            <v xml:space="preserve">ROBERTO QUINTERO / </v>
          </cell>
          <cell r="I1549" t="str">
            <v>1442659290</v>
          </cell>
          <cell r="J1549" t="str">
            <v>CALLE MARIANA DE JESUS Y VENEZUELA EN LA EMPRESA TECNI GYPSUM FRENTE A LA ESTACION DE GASOLINA SAN ALFONSO, RIOBAMBA</v>
          </cell>
          <cell r="K1549" t="str">
            <v>960440843 /  983728201</v>
          </cell>
          <cell r="L1549" t="str">
            <v/>
          </cell>
          <cell r="M1549" t="str">
            <v>RIOBAMBA</v>
          </cell>
          <cell r="N1549" t="str">
            <v>CHIMBORAZO</v>
          </cell>
          <cell r="O1549" t="str">
            <v>RIOBAMBA</v>
          </cell>
        </row>
        <row r="1550">
          <cell r="A1550" t="str">
            <v>20003029740936</v>
          </cell>
          <cell r="B1550">
            <v>485016</v>
          </cell>
          <cell r="C1550" t="str">
            <v>20003029740936</v>
          </cell>
          <cell r="D1550">
            <v>44917.512118055558</v>
          </cell>
          <cell r="E1550" t="str">
            <v>CONECEL</v>
          </cell>
          <cell r="F1550" t="str">
            <v>DESPACHO</v>
          </cell>
          <cell r="G1550" t="str">
            <v>NORMAL</v>
          </cell>
          <cell r="H1550" t="str">
            <v xml:space="preserve">JUAN GABRIEL OROZCO REZABALA / </v>
          </cell>
          <cell r="I1550" t="str">
            <v>924347537</v>
          </cell>
          <cell r="J1550" t="str">
            <v>VIA PERIMETRAL Y 2DO PASAJE 44 CASA DE UN PISO A UNA CUADRA DE LA UNIDAD EDUCATIVA FRANCISCO GARATE FE Y ALEGRIA, GUAYAQUIL</v>
          </cell>
          <cell r="K1550" t="str">
            <v xml:space="preserve">979164460 /  </v>
          </cell>
          <cell r="M1550" t="str">
            <v>GUAYAQUIL</v>
          </cell>
          <cell r="N1550" t="str">
            <v>GUAYAS</v>
          </cell>
          <cell r="O1550" t="str">
            <v>GUAYAQUIL</v>
          </cell>
        </row>
        <row r="1551">
          <cell r="A1551" t="str">
            <v>LDDGYEG0039</v>
          </cell>
          <cell r="B1551">
            <v>485015</v>
          </cell>
          <cell r="C1551" t="str">
            <v>LDDGYEG0039</v>
          </cell>
          <cell r="D1551">
            <v>44917.506435185183</v>
          </cell>
          <cell r="E1551" t="str">
            <v>CONECEL_DOCUMENTOS</v>
          </cell>
          <cell r="F1551" t="str">
            <v>DESPACHO</v>
          </cell>
          <cell r="G1551" t="str">
            <v>NORMAL</v>
          </cell>
          <cell r="H1551" t="str">
            <v>GABRIELA SANDOVAL/PSG</v>
          </cell>
          <cell r="I1551" t="str">
            <v>0</v>
          </cell>
          <cell r="J1551" t="str">
            <v xml:space="preserve"> Gye:  Urdenor 2 - parque empresarial colon , edificio Coloncorp B mezanine atras de Netlife</v>
          </cell>
          <cell r="K1551" t="str">
            <v>982033756</v>
          </cell>
          <cell r="L1551" t="str">
            <v/>
          </cell>
          <cell r="M1551" t="str">
            <v>GUAYAQUIL</v>
          </cell>
          <cell r="N1551" t="str">
            <v>GUAYAS</v>
          </cell>
          <cell r="O1551" t="str">
            <v>GUAYAQUIL</v>
          </cell>
        </row>
        <row r="1552">
          <cell r="A1552" t="str">
            <v>LDDGYEF0033</v>
          </cell>
          <cell r="B1552">
            <v>485014</v>
          </cell>
          <cell r="C1552" t="str">
            <v>LDDGYEF0033</v>
          </cell>
          <cell r="D1552">
            <v>44917.506435185183</v>
          </cell>
          <cell r="E1552" t="str">
            <v>CONECEL_DOCUMENTOS</v>
          </cell>
          <cell r="F1552" t="str">
            <v>DESPACHO</v>
          </cell>
          <cell r="G1552" t="str">
            <v>NORMAL</v>
          </cell>
          <cell r="H1552" t="str">
            <v>TOMAS ANDRADE/GSO/ALG</v>
          </cell>
          <cell r="I1552" t="str">
            <v>0</v>
          </cell>
          <cell r="J1552" t="str">
            <v xml:space="preserve"> Gye:  Urdenor 2 - parque empresarial colon , edificio Coloncorp B mezanine atras de Netlife</v>
          </cell>
          <cell r="K1552" t="str">
            <v>982033756</v>
          </cell>
          <cell r="L1552" t="str">
            <v/>
          </cell>
          <cell r="M1552" t="str">
            <v>GUAYAQUIL</v>
          </cell>
          <cell r="N1552" t="str">
            <v>GUAYAS</v>
          </cell>
          <cell r="O1552" t="str">
            <v>GUAYAQUIL</v>
          </cell>
        </row>
        <row r="1553">
          <cell r="A1553" t="str">
            <v>LDDUIOE0037</v>
          </cell>
          <cell r="B1553">
            <v>485013</v>
          </cell>
          <cell r="C1553" t="str">
            <v>LDDUIOE0037</v>
          </cell>
          <cell r="D1553">
            <v>44917.506435185183</v>
          </cell>
          <cell r="E1553" t="str">
            <v>CONECEL_DOCUMENTOS</v>
          </cell>
          <cell r="F1553" t="str">
            <v>DESPACHO</v>
          </cell>
          <cell r="G1553" t="str">
            <v>NORMAL</v>
          </cell>
          <cell r="H1553" t="str">
            <v>MARIA FERNANDA MUNOZ/CANT</v>
          </cell>
          <cell r="I1553" t="str">
            <v>0</v>
          </cell>
          <cell r="J1553" t="str">
            <v xml:space="preserve">QUITO AV. 10 DE AGOSTO N34-601 Y JUAN PABLO SANZ </v>
          </cell>
          <cell r="K1553" t="str">
            <v>998118542/979067498</v>
          </cell>
          <cell r="M1553" t="str">
            <v>QUITO</v>
          </cell>
          <cell r="N1553" t="str">
            <v xml:space="preserve">PICHINCHA </v>
          </cell>
          <cell r="O1553" t="str">
            <v>QUITO</v>
          </cell>
        </row>
        <row r="1554">
          <cell r="A1554" t="str">
            <v>LDDGYEB0034</v>
          </cell>
          <cell r="B1554">
            <v>485012</v>
          </cell>
          <cell r="C1554" t="str">
            <v>LDDGYEB0034</v>
          </cell>
          <cell r="D1554">
            <v>44917.506435185183</v>
          </cell>
          <cell r="E1554" t="str">
            <v>CONECEL_DOCUMENTOS</v>
          </cell>
          <cell r="F1554" t="str">
            <v>DESPACHO</v>
          </cell>
          <cell r="G1554" t="str">
            <v>NORMAL</v>
          </cell>
          <cell r="H1554" t="str">
            <v>Stephanie Perez ACC</v>
          </cell>
          <cell r="I1554" t="str">
            <v>0</v>
          </cell>
          <cell r="J1554" t="str">
            <v>GYE - Centro Comercial Garzo centro-ACC</v>
          </cell>
          <cell r="K1554" t="str">
            <v>9399196442</v>
          </cell>
          <cell r="L1554" t="str">
            <v/>
          </cell>
          <cell r="M1554" t="str">
            <v>GUAYAQUIL</v>
          </cell>
          <cell r="N1554" t="str">
            <v>GUAYAS</v>
          </cell>
          <cell r="O1554" t="str">
            <v>GUAYAQUIL</v>
          </cell>
        </row>
        <row r="1555">
          <cell r="A1555" t="str">
            <v>LDDGYEA0033</v>
          </cell>
          <cell r="B1555">
            <v>485011</v>
          </cell>
          <cell r="C1555" t="str">
            <v>LDDGYEA0033</v>
          </cell>
          <cell r="D1555">
            <v>44917.506435185183</v>
          </cell>
          <cell r="E1555" t="str">
            <v>CONECEL_DOCUMENTOS</v>
          </cell>
          <cell r="F1555" t="str">
            <v>DESPACHO</v>
          </cell>
          <cell r="G1555" t="str">
            <v>NORMAL</v>
          </cell>
          <cell r="H1555" t="str">
            <v>Stephanie Perez ACC/Paola Loja ACC-OPE Equipos</v>
          </cell>
          <cell r="I1555" t="str">
            <v>0</v>
          </cell>
          <cell r="J1555" t="str">
            <v>GYE - Centro Comercial Garzo centro-ACC/REGULARIZACIONES</v>
          </cell>
          <cell r="K1555" t="str">
            <v>993393277</v>
          </cell>
          <cell r="L1555" t="str">
            <v/>
          </cell>
          <cell r="M1555" t="str">
            <v>GUAYAQUIL</v>
          </cell>
          <cell r="N1555" t="str">
            <v>GUAYAS</v>
          </cell>
          <cell r="O1555" t="str">
            <v>GUAYAQUIL</v>
          </cell>
        </row>
        <row r="1556">
          <cell r="A1556" t="str">
            <v>LDCGYEASL11</v>
          </cell>
          <cell r="B1556">
            <v>484873</v>
          </cell>
          <cell r="C1556" t="str">
            <v>LDCGYEASL11</v>
          </cell>
          <cell r="D1556">
            <v>44917.419988425929</v>
          </cell>
          <cell r="E1556" t="str">
            <v>CONECEL_DOCUMENTOS</v>
          </cell>
          <cell r="F1556" t="str">
            <v>DESPACHO</v>
          </cell>
          <cell r="G1556" t="str">
            <v>NORMAL</v>
          </cell>
          <cell r="H1556" t="str">
            <v>TOMAS ANDRADE/PSG</v>
          </cell>
          <cell r="I1556" t="str">
            <v>0</v>
          </cell>
          <cell r="J1556" t="str">
            <v>GUAYAQUIL CDLA. URDENOR 2 AV. RODRIGO CHAVEZ PARQUE EMPRESARIAL COLON EDIFICIO COLONCORP B MEZANINE ATRAS DE NETLIFE</v>
          </cell>
          <cell r="K1556" t="str">
            <v>982033756</v>
          </cell>
          <cell r="M1556" t="str">
            <v>GUAYAQUIL</v>
          </cell>
          <cell r="N1556" t="str">
            <v>GUAYAS</v>
          </cell>
          <cell r="O1556" t="str">
            <v>GUAYAQUIL</v>
          </cell>
        </row>
        <row r="1557">
          <cell r="A1557" t="str">
            <v>LDCGYEALS11</v>
          </cell>
          <cell r="B1557">
            <v>484872</v>
          </cell>
          <cell r="C1557" t="str">
            <v>LDCGYEALS11</v>
          </cell>
          <cell r="D1557">
            <v>44917.419988425929</v>
          </cell>
          <cell r="E1557" t="str">
            <v>CONECEL_DOCUMENTOS</v>
          </cell>
          <cell r="F1557" t="str">
            <v>DESPACHO</v>
          </cell>
          <cell r="G1557" t="str">
            <v>NORMAL</v>
          </cell>
          <cell r="H1557" t="str">
            <v>MARIA FERNANDA MUNOZ/CANT</v>
          </cell>
          <cell r="I1557" t="str">
            <v>0</v>
          </cell>
          <cell r="J1557" t="str">
            <v xml:space="preserve">QUITO AV. 10 DE AGOSTO N34-601 Y JUAN PABLO SANZ </v>
          </cell>
          <cell r="K1557" t="str">
            <v>998118542/979067498</v>
          </cell>
          <cell r="L1557" t="str">
            <v>960709009</v>
          </cell>
          <cell r="M1557" t="str">
            <v>QUITO</v>
          </cell>
          <cell r="N1557" t="str">
            <v xml:space="preserve">PICHINCHA </v>
          </cell>
          <cell r="O1557" t="str">
            <v>QUITO</v>
          </cell>
        </row>
        <row r="1558">
          <cell r="A1558" t="str">
            <v>LDCGYERLS09</v>
          </cell>
          <cell r="B1558">
            <v>484871</v>
          </cell>
          <cell r="C1558" t="str">
            <v>LDCGYERLS09</v>
          </cell>
          <cell r="D1558">
            <v>44917.419988425929</v>
          </cell>
          <cell r="E1558" t="str">
            <v>CONECEL_DOCUMENTOS</v>
          </cell>
          <cell r="F1558" t="str">
            <v>DESPACHO</v>
          </cell>
          <cell r="G1558" t="str">
            <v>NORMAL</v>
          </cell>
          <cell r="H1558" t="str">
            <v>STEPHANIE PEREZ ACC</v>
          </cell>
          <cell r="I1558" t="str">
            <v>0</v>
          </cell>
          <cell r="J1558" t="str">
            <v>GYE - CENTRO COMERCIAL GARZO CENTRO-ACC</v>
          </cell>
          <cell r="K1558" t="str">
            <v>9399196442</v>
          </cell>
          <cell r="L1558" t="str">
            <v>993393277</v>
          </cell>
          <cell r="M1558" t="str">
            <v>GUAYAQUIL</v>
          </cell>
          <cell r="N1558" t="str">
            <v>GUAYAS</v>
          </cell>
          <cell r="O1558" t="str">
            <v>GUAYAQUIL</v>
          </cell>
        </row>
        <row r="1559">
          <cell r="A1559" t="str">
            <v>LDCGYERL05</v>
          </cell>
          <cell r="B1559">
            <v>484870</v>
          </cell>
          <cell r="C1559" t="str">
            <v>LDCGYERL05</v>
          </cell>
          <cell r="D1559">
            <v>44917.419988425929</v>
          </cell>
          <cell r="E1559" t="str">
            <v>CONECEL_DOCUMENTOS</v>
          </cell>
          <cell r="F1559" t="str">
            <v>DESPACHO</v>
          </cell>
          <cell r="G1559" t="str">
            <v>NORMAL</v>
          </cell>
          <cell r="H1559" t="str">
            <v xml:space="preserve">STEPHANIE PEREZ/ACC EQUIPOS </v>
          </cell>
          <cell r="I1559" t="str">
            <v>0</v>
          </cell>
          <cell r="J1559" t="str">
            <v>GYE - CENTRO COMERCIAL GARZO CENTRO-ACC/REGULARIZACIONES</v>
          </cell>
          <cell r="K1559" t="str">
            <v>9399196442</v>
          </cell>
          <cell r="L1559" t="str">
            <v>9399196442</v>
          </cell>
          <cell r="M1559" t="str">
            <v>GUAYAQUIL</v>
          </cell>
          <cell r="N1559" t="str">
            <v>GUAYAS</v>
          </cell>
          <cell r="O1559" t="str">
            <v>GUAYAQUIL</v>
          </cell>
        </row>
        <row r="1560">
          <cell r="A1560" t="str">
            <v>CLDEV_GYESIM0066</v>
          </cell>
          <cell r="B1560">
            <v>484869</v>
          </cell>
          <cell r="C1560" t="str">
            <v>CLDEV_GYESIM0066</v>
          </cell>
          <cell r="D1560">
            <v>44917.401770833334</v>
          </cell>
          <cell r="E1560" t="str">
            <v>CONECEL_DOCUMENTOS</v>
          </cell>
          <cell r="F1560" t="str">
            <v>DESPACHO</v>
          </cell>
          <cell r="G1560" t="str">
            <v>NORMAL</v>
          </cell>
          <cell r="H1560" t="str">
            <v>ANA AGUIRRE / MARIA SUNTAXI - PATRICIA</v>
          </cell>
          <cell r="J1560" t="str">
            <v>CIUDADELA SANTA LEONOR MZ 6 SOLAR 17</v>
          </cell>
          <cell r="M1560" t="str">
            <v>GUAYAQUIL</v>
          </cell>
        </row>
        <row r="1561">
          <cell r="A1561" t="str">
            <v>20003031377724</v>
          </cell>
          <cell r="B1561">
            <v>484505</v>
          </cell>
          <cell r="C1561" t="str">
            <v>20003031377724</v>
          </cell>
          <cell r="D1561">
            <v>44916.711875000001</v>
          </cell>
          <cell r="E1561" t="str">
            <v>CONECEL</v>
          </cell>
          <cell r="F1561" t="str">
            <v>DESPACHO</v>
          </cell>
          <cell r="G1561" t="str">
            <v>NORMAL</v>
          </cell>
          <cell r="H1561" t="str">
            <v xml:space="preserve">VINICIO ANTONIO VIZUETA VALLE / </v>
          </cell>
          <cell r="I1561" t="str">
            <v>929130862</v>
          </cell>
          <cell r="J1561" t="str">
            <v>MANUEL DE J.CALLE Y AV RIO NAPO REF FARMACION ECONOMICA O TRIPLE SEVEN, MILAGRO</v>
          </cell>
          <cell r="K1561" t="str">
            <v xml:space="preserve">996043612 /  </v>
          </cell>
          <cell r="M1561" t="str">
            <v>MILAGRO</v>
          </cell>
          <cell r="N1561" t="str">
            <v>GUAYAS</v>
          </cell>
          <cell r="O1561" t="str">
            <v>MILAGRO</v>
          </cell>
        </row>
        <row r="1562">
          <cell r="A1562" t="str">
            <v>20003031026886</v>
          </cell>
          <cell r="B1562">
            <v>484504</v>
          </cell>
          <cell r="C1562" t="str">
            <v>20003031026886</v>
          </cell>
          <cell r="D1562">
            <v>44916.711875000001</v>
          </cell>
          <cell r="E1562" t="str">
            <v>CONECEL</v>
          </cell>
          <cell r="F1562" t="str">
            <v>DESPACHO</v>
          </cell>
          <cell r="G1562" t="str">
            <v>NORMAL</v>
          </cell>
          <cell r="H1562" t="str">
            <v xml:space="preserve">VICENTE ALCIDES HIDALGO SALAZAR / </v>
          </cell>
          <cell r="I1562" t="str">
            <v>1200994349</v>
          </cell>
          <cell r="J1562" t="str">
            <v>AV TRONCAL DE LA COSTA Y ANILLO VIAL QUEVEDO GASOLINERA FON FAY Y PETROL RIOS A MEDIA CUADRA DE DE CONGAS Y NIGHT CLUB LA ENDIJA, QUEVEDO</v>
          </cell>
          <cell r="K1562" t="str">
            <v>984694899 /  994859052/0991623079</v>
          </cell>
          <cell r="M1562" t="str">
            <v>QUEVEDO</v>
          </cell>
          <cell r="N1562" t="str">
            <v>LOS RIOS</v>
          </cell>
          <cell r="O1562" t="str">
            <v>QUEVEDO</v>
          </cell>
        </row>
        <row r="1563">
          <cell r="A1563" t="str">
            <v>20003007583687_1</v>
          </cell>
          <cell r="B1563">
            <v>484503</v>
          </cell>
          <cell r="C1563" t="str">
            <v>20003007583687_1</v>
          </cell>
          <cell r="D1563">
            <v>44916.711875000001</v>
          </cell>
          <cell r="E1563" t="str">
            <v>CONECEL</v>
          </cell>
          <cell r="F1563" t="str">
            <v>DESPACHO</v>
          </cell>
          <cell r="G1563" t="str">
            <v>NORMAL</v>
          </cell>
          <cell r="H1563" t="str">
            <v xml:space="preserve">JESSICA PAOLA MORA POZO / </v>
          </cell>
          <cell r="I1563" t="str">
            <v>2400017238</v>
          </cell>
          <cell r="J1563" t="str">
            <v>SECTOR EL CERRO TABLAZO, CLL MANABI Y C.Z2 CASA 06 MZ 116 DIAG A LA IGLESIA STA CRUZ, SANTA ELENA</v>
          </cell>
          <cell r="K1563" t="str">
            <v xml:space="preserve">961936031 /  </v>
          </cell>
          <cell r="M1563" t="str">
            <v>SANTA ELENA</v>
          </cell>
          <cell r="N1563" t="str">
            <v>SANTA ELENA</v>
          </cell>
          <cell r="O1563" t="str">
            <v>SANTA ELENA</v>
          </cell>
        </row>
        <row r="1564">
          <cell r="A1564" t="str">
            <v>20003032289751</v>
          </cell>
          <cell r="B1564">
            <v>484514</v>
          </cell>
          <cell r="C1564" t="str">
            <v>20003032289751</v>
          </cell>
          <cell r="D1564">
            <v>44916.711875000001</v>
          </cell>
          <cell r="E1564" t="str">
            <v>CONECEL</v>
          </cell>
          <cell r="F1564" t="str">
            <v>DESPACHO</v>
          </cell>
          <cell r="G1564" t="str">
            <v>NORMAL</v>
          </cell>
          <cell r="H1564" t="str">
            <v xml:space="preserve">DAVID ELOY COLOMA CADENA / </v>
          </cell>
          <cell r="I1564" t="str">
            <v>925008252</v>
          </cell>
          <cell r="J1564" t="str">
            <v>AV VICTOR EMILIO ESTRADA Y GUARANDA FRENTE A MANGOLANDIA CASA DE COLOR CELESTE DE UN PISO, MILAGRO</v>
          </cell>
          <cell r="K1564" t="str">
            <v xml:space="preserve">990093575 /  </v>
          </cell>
          <cell r="M1564" t="str">
            <v>MILAGRO</v>
          </cell>
          <cell r="N1564" t="str">
            <v>GUAYAS</v>
          </cell>
          <cell r="O1564" t="str">
            <v>MILAGRO</v>
          </cell>
        </row>
        <row r="1565">
          <cell r="A1565" t="str">
            <v>20003032731120</v>
          </cell>
          <cell r="B1565">
            <v>484513</v>
          </cell>
          <cell r="C1565" t="str">
            <v>20003032731120</v>
          </cell>
          <cell r="D1565">
            <v>44916.711875000001</v>
          </cell>
          <cell r="E1565" t="str">
            <v>CONECEL</v>
          </cell>
          <cell r="F1565" t="str">
            <v>DESPACHO</v>
          </cell>
          <cell r="G1565" t="str">
            <v>NORMAL</v>
          </cell>
          <cell r="H1565" t="str">
            <v xml:space="preserve">VICTOR FREDDY ORELLANA ERREYES / </v>
          </cell>
          <cell r="I1565" t="str">
            <v>1715052690</v>
          </cell>
          <cell r="J1565" t="str">
            <v>AV.AMERICA N23-32 Y ALONSO DE MERCADILLO/CASA DE 2 PISOS BLANCA A MEDIA CDRA DE DISTRIBUIDORA DE LICORES ECO 1 SANTA CLARA, QUITO</v>
          </cell>
          <cell r="K1565" t="str">
            <v>984409671 /  985166600</v>
          </cell>
          <cell r="L1565" t="str">
            <v/>
          </cell>
          <cell r="M1565" t="str">
            <v>QUITO</v>
          </cell>
          <cell r="N1565" t="str">
            <v>PICHINCHA</v>
          </cell>
          <cell r="O1565" t="str">
            <v>QUITO</v>
          </cell>
        </row>
        <row r="1566">
          <cell r="A1566" t="str">
            <v>20003032286698</v>
          </cell>
          <cell r="B1566">
            <v>484512</v>
          </cell>
          <cell r="C1566" t="str">
            <v>20003032286698</v>
          </cell>
          <cell r="D1566">
            <v>44916.711875000001</v>
          </cell>
          <cell r="E1566" t="str">
            <v>CONECEL</v>
          </cell>
          <cell r="F1566" t="str">
            <v>DESPACHO</v>
          </cell>
          <cell r="G1566" t="str">
            <v>NORMAL</v>
          </cell>
          <cell r="H1566" t="str">
            <v xml:space="preserve">MIRIAM ARGENTINA BRICENO ARMIJOS / </v>
          </cell>
          <cell r="I1566" t="str">
            <v>1713322517</v>
          </cell>
          <cell r="J1566" t="str">
            <v>BARRIO LA CONCEPCION AV GENERAL CALICUCHIMA Y JOSE MARIA PAZMINO EN PREFABRICADOS DE HORMIGON BETANCOURT, A LADO FABRICA DE TUBOS CASA DE 2 PISOS COLOR TOMATE, QUITO</v>
          </cell>
          <cell r="K1566" t="str">
            <v>987715085 /  998771508</v>
          </cell>
          <cell r="M1566" t="str">
            <v>QUITO</v>
          </cell>
          <cell r="N1566" t="str">
            <v>PICHINCHA</v>
          </cell>
          <cell r="O1566" t="str">
            <v>QUITO</v>
          </cell>
        </row>
        <row r="1567">
          <cell r="A1567" t="str">
            <v>20003032286877</v>
          </cell>
          <cell r="B1567">
            <v>484511</v>
          </cell>
          <cell r="C1567" t="str">
            <v>20003032286877</v>
          </cell>
          <cell r="D1567">
            <v>44916.711875000001</v>
          </cell>
          <cell r="E1567" t="str">
            <v>CONECEL</v>
          </cell>
          <cell r="F1567" t="str">
            <v>DESPACHO</v>
          </cell>
          <cell r="G1567" t="str">
            <v>NORMAL</v>
          </cell>
          <cell r="H1567" t="str">
            <v xml:space="preserve">JUAN ROCHA ALBUJA / </v>
          </cell>
          <cell r="I1567" t="str">
            <v>900942715</v>
          </cell>
          <cell r="J1567" t="str">
            <v>AV MANUELA CANIZARES 107 Y ZOYLA TAFUR DETRAS DE AMBACAR FRENTE A LA GASOLINERA LA FLORIDA CASA DE DOS PISOS COLOR TAXO, IBARRA</v>
          </cell>
          <cell r="K1567" t="str">
            <v xml:space="preserve">982016176 /  </v>
          </cell>
          <cell r="M1567" t="str">
            <v>IBARRA</v>
          </cell>
          <cell r="N1567" t="str">
            <v>IMBABURA</v>
          </cell>
          <cell r="O1567" t="str">
            <v>IBARRA</v>
          </cell>
        </row>
        <row r="1568">
          <cell r="A1568" t="str">
            <v>20003032297781</v>
          </cell>
          <cell r="B1568">
            <v>484510</v>
          </cell>
          <cell r="C1568" t="str">
            <v>20003032297781</v>
          </cell>
          <cell r="D1568">
            <v>44916.711875000001</v>
          </cell>
          <cell r="E1568" t="str">
            <v>CONECEL</v>
          </cell>
          <cell r="F1568" t="str">
            <v>DESPACHO</v>
          </cell>
          <cell r="G1568" t="str">
            <v>NORMAL</v>
          </cell>
          <cell r="H1568" t="str">
            <v xml:space="preserve">GLADIS RAQUEL BORJA ANDACHI / </v>
          </cell>
          <cell r="I1568" t="str">
            <v>200653848</v>
          </cell>
          <cell r="J1568" t="str">
            <v>AV NICOLAS LAPETTI Y AMAZONAS EN LA COOP DE LA POLICIA NACIONAL MZ 3 SL 22 DETRAS DEL SHOPPING DE DURAN, DURAN</v>
          </cell>
          <cell r="K1568" t="str">
            <v xml:space="preserve">969129906 /  </v>
          </cell>
          <cell r="M1568" t="str">
            <v>DURAN</v>
          </cell>
          <cell r="N1568" t="str">
            <v>GUAYAS</v>
          </cell>
          <cell r="O1568" t="str">
            <v>DURAN</v>
          </cell>
        </row>
        <row r="1569">
          <cell r="A1569" t="str">
            <v>20003025850828</v>
          </cell>
          <cell r="B1569">
            <v>484509</v>
          </cell>
          <cell r="C1569" t="str">
            <v>20003025850828</v>
          </cell>
          <cell r="D1569">
            <v>44916.711875000001</v>
          </cell>
          <cell r="E1569" t="str">
            <v>CONECEL</v>
          </cell>
          <cell r="F1569" t="str">
            <v>DESPACHO</v>
          </cell>
          <cell r="G1569" t="str">
            <v>NORMAL</v>
          </cell>
          <cell r="H1569" t="str">
            <v xml:space="preserve">DAVID SANTIAGO PULLUQUITIN PAUCAR / </v>
          </cell>
          <cell r="I1569" t="str">
            <v>1723371033</v>
          </cell>
          <cell r="J1569" t="str">
            <v>AV MARISCAL SUCRE S9-199 Y LIBERTADORES EN EL COLEGIO PABLO SEXTO, QUITO</v>
          </cell>
          <cell r="K1569" t="str">
            <v>994937230 /  989424813</v>
          </cell>
          <cell r="M1569" t="str">
            <v>QUITO</v>
          </cell>
          <cell r="N1569" t="str">
            <v>PICHINCHA</v>
          </cell>
          <cell r="O1569" t="str">
            <v>QUITO</v>
          </cell>
        </row>
        <row r="1570">
          <cell r="A1570" t="str">
            <v>20003032285735</v>
          </cell>
          <cell r="B1570">
            <v>484508</v>
          </cell>
          <cell r="C1570" t="str">
            <v>20003032285735</v>
          </cell>
          <cell r="D1570">
            <v>44916.711875000001</v>
          </cell>
          <cell r="E1570" t="str">
            <v>CONECEL</v>
          </cell>
          <cell r="F1570" t="str">
            <v>DESPACHO</v>
          </cell>
          <cell r="G1570" t="str">
            <v>NORMAL</v>
          </cell>
          <cell r="H1570" t="str">
            <v>CARLOS HELI ROJAS MENA / EDGAR PATRICIO CARAGUAY</v>
          </cell>
          <cell r="I1570" t="str">
            <v>1104117153</v>
          </cell>
          <cell r="J1570" t="str">
            <v>CALLE FENIX 115D-69 Y AV 8 DE DICIEMBRE JUNTO A LA DISTRIBUIDORA CAMEL A RECIBE EDGAR PATRICIO CARAGUAY, LOJA</v>
          </cell>
          <cell r="K1570" t="str">
            <v>980845022 /  958747030</v>
          </cell>
          <cell r="L1570" t="str">
            <v/>
          </cell>
          <cell r="M1570" t="str">
            <v>LOJA</v>
          </cell>
          <cell r="N1570" t="str">
            <v>LOJA</v>
          </cell>
          <cell r="O1570" t="str">
            <v>LOJA</v>
          </cell>
        </row>
        <row r="1571">
          <cell r="A1571" t="str">
            <v>20003032322822</v>
          </cell>
          <cell r="B1571">
            <v>484507</v>
          </cell>
          <cell r="C1571" t="str">
            <v>20003032322822</v>
          </cell>
          <cell r="D1571">
            <v>44916.711875000001</v>
          </cell>
          <cell r="E1571" t="str">
            <v>CONECEL</v>
          </cell>
          <cell r="F1571" t="str">
            <v>DESPACHO</v>
          </cell>
          <cell r="G1571" t="str">
            <v>NORMAL</v>
          </cell>
          <cell r="H1571" t="str">
            <v>CARLOS HELI ROJAS MENA / EDGAR PATRICIO CARAGUAY</v>
          </cell>
          <cell r="I1571" t="str">
            <v>1104117153</v>
          </cell>
          <cell r="J1571" t="str">
            <v>CALLE FENIX 115D-69 Y AV 8 DE DICIEMBRE JUNTO A LA DISTRIBUIDORA CAMEL A RECIBE EDGAR PATRICIO CARAGUAY, LOJA</v>
          </cell>
          <cell r="K1571" t="str">
            <v>980845022 /  958747030</v>
          </cell>
          <cell r="L1571" t="str">
            <v/>
          </cell>
          <cell r="M1571" t="str">
            <v>LOJA</v>
          </cell>
          <cell r="N1571" t="str">
            <v>LOJA</v>
          </cell>
          <cell r="O1571" t="str">
            <v>LOJA</v>
          </cell>
        </row>
        <row r="1572">
          <cell r="A1572" t="str">
            <v>20003026554215_1</v>
          </cell>
          <cell r="B1572">
            <v>484506</v>
          </cell>
          <cell r="C1572" t="str">
            <v>20003026554215_1</v>
          </cell>
          <cell r="D1572">
            <v>44916.711875000001</v>
          </cell>
          <cell r="E1572" t="str">
            <v>CONECEL</v>
          </cell>
          <cell r="F1572" t="str">
            <v>DESPACHO</v>
          </cell>
          <cell r="G1572" t="str">
            <v>NORMAL</v>
          </cell>
          <cell r="H1572" t="str">
            <v xml:space="preserve">NESTOR PATRICIO SAMANIEGO LAZO / </v>
          </cell>
          <cell r="I1572" t="str">
            <v>106046063</v>
          </cell>
          <cell r="J1572" t="str">
            <v>AV CHIRIJE Y CULTURA COTOCOLLAO CASCA DE DOS PISOS DE BLOQUE ANTES DE LLEGAR A LA IGLESIA DE SAN MIGUEL A UNA CUADRA, CUENCA</v>
          </cell>
          <cell r="K1572" t="str">
            <v xml:space="preserve">962166497 /  </v>
          </cell>
          <cell r="M1572" t="str">
            <v>CUENCA</v>
          </cell>
          <cell r="N1572" t="str">
            <v>AZUAY</v>
          </cell>
          <cell r="O1572" t="str">
            <v>CUENCA</v>
          </cell>
        </row>
        <row r="1573">
          <cell r="A1573" t="str">
            <v>20003026554215</v>
          </cell>
          <cell r="B1573">
            <v>484502</v>
          </cell>
          <cell r="C1573" t="str">
            <v>20003026554215</v>
          </cell>
          <cell r="D1573">
            <v>44916.711863425924</v>
          </cell>
          <cell r="E1573" t="str">
            <v>CONECEL</v>
          </cell>
          <cell r="F1573" t="str">
            <v>DESPACHO</v>
          </cell>
          <cell r="G1573" t="str">
            <v>NORMAL</v>
          </cell>
          <cell r="H1573" t="str">
            <v xml:space="preserve">NESTOR PATRICIO SAMANIEGO LAZO / </v>
          </cell>
          <cell r="I1573" t="str">
            <v>106046063</v>
          </cell>
          <cell r="J1573" t="str">
            <v>CULTURA COSANGA ENTRE CULTURA CHIRIJE Y CULTURA COTOCOLLAO LA CASA ES DE BLOQUE DE DOS PISOS A UNA CUADRA DE LA CAPILLA SAN MIGUEL, CUENCA</v>
          </cell>
          <cell r="K1573" t="str">
            <v xml:space="preserve">962166497 /  </v>
          </cell>
          <cell r="L1573" t="str">
            <v/>
          </cell>
          <cell r="M1573" t="str">
            <v>CUENCA</v>
          </cell>
          <cell r="N1573" t="str">
            <v>AZUAY</v>
          </cell>
          <cell r="O1573" t="str">
            <v>CUENCA</v>
          </cell>
        </row>
        <row r="1574">
          <cell r="A1574" t="str">
            <v>20003032321818</v>
          </cell>
          <cell r="B1574">
            <v>484501</v>
          </cell>
          <cell r="C1574" t="str">
            <v>20003032321818</v>
          </cell>
          <cell r="D1574">
            <v>44916.711863425924</v>
          </cell>
          <cell r="E1574" t="str">
            <v>CONECEL</v>
          </cell>
          <cell r="F1574" t="str">
            <v>DESPACHO</v>
          </cell>
          <cell r="G1574" t="str">
            <v>NORMAL</v>
          </cell>
          <cell r="H1574" t="str">
            <v xml:space="preserve">ALISSON DAYANNA MERA DIAZ / </v>
          </cell>
          <cell r="I1574" t="str">
            <v>1754066668</v>
          </cell>
          <cell r="J1574" t="str">
            <v>AV REAL AUDIENCIA Y DE LOS EUCALIPTOS N65-48 CASAGRIS 4 PISOS DE BLOQUES TIENE PORTON GRIS, UN LADO DEL PARQUE DE LOS RECUERDOS NTGDCORN, QUITO</v>
          </cell>
          <cell r="K1574" t="str">
            <v xml:space="preserve">983140466 /  </v>
          </cell>
          <cell r="L1574" t="str">
            <v/>
          </cell>
          <cell r="M1574" t="str">
            <v>QUITO</v>
          </cell>
          <cell r="N1574" t="str">
            <v>PICHINCHA</v>
          </cell>
          <cell r="O1574" t="str">
            <v>QUITO</v>
          </cell>
        </row>
        <row r="1575">
          <cell r="A1575" t="str">
            <v>20003031383906</v>
          </cell>
          <cell r="B1575">
            <v>484500</v>
          </cell>
          <cell r="C1575" t="str">
            <v>20003031383906</v>
          </cell>
          <cell r="D1575">
            <v>44916.711863425924</v>
          </cell>
          <cell r="E1575" t="str">
            <v>CONECEL</v>
          </cell>
          <cell r="F1575" t="str">
            <v>DESPACHO</v>
          </cell>
          <cell r="G1575" t="str">
            <v>NORMAL</v>
          </cell>
          <cell r="H1575" t="str">
            <v xml:space="preserve">FULGENCIO MARCELO ALAY SANCHEZ / </v>
          </cell>
          <cell r="I1575" t="str">
            <v>1303585648</v>
          </cell>
          <cell r="J1575" t="str">
            <v>SCTR RIO GUAYAS AV.22 Y CLL 12 TRBJO M.A ELECTRONICA A 1CDR REST LA FOGATA Y A 3 CDR LAVANDERIA LAVA FACIL, MANTA</v>
          </cell>
          <cell r="K1575" t="str">
            <v>999042189 /  963129325</v>
          </cell>
          <cell r="L1575" t="str">
            <v/>
          </cell>
          <cell r="M1575" t="str">
            <v>MANTA</v>
          </cell>
          <cell r="N1575" t="str">
            <v>MANABI</v>
          </cell>
          <cell r="O1575" t="str">
            <v>MANTA</v>
          </cell>
        </row>
        <row r="1576">
          <cell r="A1576" t="str">
            <v>20003031406786</v>
          </cell>
          <cell r="B1576">
            <v>484499</v>
          </cell>
          <cell r="C1576" t="str">
            <v>20003031406786</v>
          </cell>
          <cell r="D1576">
            <v>44916.711863425924</v>
          </cell>
          <cell r="E1576" t="str">
            <v>CONECEL</v>
          </cell>
          <cell r="F1576" t="str">
            <v>DESPACHO</v>
          </cell>
          <cell r="G1576" t="str">
            <v>NORMAL</v>
          </cell>
          <cell r="H1576" t="str">
            <v xml:space="preserve">CHRISTIAN FREDDY CALLE MOLINA / </v>
          </cell>
          <cell r="I1576" t="str">
            <v>105380943</v>
          </cell>
          <cell r="J1576" t="str">
            <v>CALLE ABELARDO J ANDRADE Y HOMERO ESQUINARECIBE EN LOCAL PB TECNI EXPRESS, CUENCA</v>
          </cell>
          <cell r="K1576" t="str">
            <v xml:space="preserve">987155804 /  </v>
          </cell>
          <cell r="M1576" t="str">
            <v>CUENCA</v>
          </cell>
          <cell r="N1576" t="str">
            <v>AZUAY</v>
          </cell>
          <cell r="O1576" t="str">
            <v>CUENCA</v>
          </cell>
        </row>
        <row r="1577">
          <cell r="A1577" t="str">
            <v>20003031039317</v>
          </cell>
          <cell r="B1577">
            <v>484498</v>
          </cell>
          <cell r="C1577" t="str">
            <v>20003031039317</v>
          </cell>
          <cell r="D1577">
            <v>44916.711863425924</v>
          </cell>
          <cell r="E1577" t="str">
            <v>CONECEL</v>
          </cell>
          <cell r="F1577" t="str">
            <v>DESPACHO</v>
          </cell>
          <cell r="G1577" t="str">
            <v>NORMAL</v>
          </cell>
          <cell r="H1577" t="str">
            <v xml:space="preserve">MARIA DOLORES CHICAIZA TENORIO / </v>
          </cell>
          <cell r="I1577" t="str">
            <v>1718520958</v>
          </cell>
          <cell r="J1577" t="str">
            <v>AV AJAVI Y CALLE IGNACIO ARTETA/TALLER DE COSTURA MARIA ISABEL/LOCAL COLO BLANCO/ALADO DE POLLO NUEVO, QUITO</v>
          </cell>
          <cell r="K1577" t="str">
            <v xml:space="preserve">961215160 /  </v>
          </cell>
          <cell r="L1577" t="str">
            <v/>
          </cell>
          <cell r="M1577" t="str">
            <v>QUITO</v>
          </cell>
          <cell r="N1577" t="str">
            <v>PICHINCHA</v>
          </cell>
          <cell r="O1577" t="str">
            <v>QUITO</v>
          </cell>
        </row>
        <row r="1578">
          <cell r="A1578" t="str">
            <v>20003032290167</v>
          </cell>
          <cell r="B1578">
            <v>484497</v>
          </cell>
          <cell r="C1578" t="str">
            <v>20003032290167</v>
          </cell>
          <cell r="D1578">
            <v>44916.711863425924</v>
          </cell>
          <cell r="E1578" t="str">
            <v>CONECEL</v>
          </cell>
          <cell r="F1578" t="str">
            <v>DESPACHO</v>
          </cell>
          <cell r="G1578" t="str">
            <v>NORMAL</v>
          </cell>
          <cell r="H1578" t="str">
            <v xml:space="preserve">FAUSTO EFRAIN GUALOTO CHUQUIMARCA / </v>
          </cell>
          <cell r="I1578" t="str">
            <v>1713955282</v>
          </cell>
          <cell r="J1578" t="str">
            <v xml:space="preserve">(PICHINCHA/QUITO/TUMBACO) GONZALO PIZARRO AV SAN JOSE OE6-40 REF. A LADO DE MINIMARKET ADRIAN </v>
          </cell>
          <cell r="K1578" t="str">
            <v xml:space="preserve">979236242 /  </v>
          </cell>
          <cell r="M1578" t="str">
            <v>QUITO</v>
          </cell>
          <cell r="N1578" t="str">
            <v>PICHINCHA</v>
          </cell>
          <cell r="O1578" t="str">
            <v>QUITO</v>
          </cell>
        </row>
        <row r="1579">
          <cell r="A1579" t="str">
            <v>20003031372985</v>
          </cell>
          <cell r="B1579">
            <v>484496</v>
          </cell>
          <cell r="C1579" t="str">
            <v>20003031372985</v>
          </cell>
          <cell r="D1579">
            <v>44916.711863425924</v>
          </cell>
          <cell r="E1579" t="str">
            <v>CONECEL</v>
          </cell>
          <cell r="F1579" t="str">
            <v>DESPACHO</v>
          </cell>
          <cell r="G1579" t="str">
            <v>NORMAL</v>
          </cell>
          <cell r="H1579" t="str">
            <v xml:space="preserve">ORLANDO JAVIER ROMERO PALENCIA / </v>
          </cell>
          <cell r="I1579" t="str">
            <v>171038336 PASAPORTE</v>
          </cell>
          <cell r="J1579" t="str">
            <v>COMPLEJO RECREACIONAL KAERSAM CALLE LA INDENDENCIA 75-45 Y MANUEL CORDOVA GALARZA JUNTO AL COLEGIO YESBAL, QUITO</v>
          </cell>
          <cell r="K1579" t="str">
            <v xml:space="preserve">978709095 /  </v>
          </cell>
          <cell r="L1579" t="str">
            <v/>
          </cell>
          <cell r="M1579" t="str">
            <v>QUITO</v>
          </cell>
          <cell r="N1579" t="str">
            <v>PICHINCHA</v>
          </cell>
          <cell r="O1579" t="str">
            <v>QUITO</v>
          </cell>
        </row>
        <row r="1580">
          <cell r="A1580" t="str">
            <v>20003031398756</v>
          </cell>
          <cell r="B1580">
            <v>484495</v>
          </cell>
          <cell r="C1580" t="str">
            <v>20003031398756</v>
          </cell>
          <cell r="D1580">
            <v>44916.711863425924</v>
          </cell>
          <cell r="E1580" t="str">
            <v>CONECEL</v>
          </cell>
          <cell r="F1580" t="str">
            <v>DESPACHO</v>
          </cell>
          <cell r="G1580" t="str">
            <v>NORMAL</v>
          </cell>
          <cell r="H1580" t="str">
            <v>FRANCISCO JAVIER CRESPO MONTILLA / LEYDI DIANA LEO LEO</v>
          </cell>
          <cell r="I1580" t="str">
            <v>1761434420</v>
          </cell>
          <cell r="J1580" t="str">
            <v>CALLE FRANCISCO MONTALVO 10-58 Y BELLA AURORA CASA DE DOS PISOS, QUITO</v>
          </cell>
          <cell r="K1580" t="str">
            <v>983270097 /  998842024</v>
          </cell>
          <cell r="L1580" t="str">
            <v/>
          </cell>
          <cell r="M1580" t="str">
            <v>QUITO</v>
          </cell>
          <cell r="N1580" t="str">
            <v>PICHINCHA</v>
          </cell>
          <cell r="O1580" t="str">
            <v>QUITO</v>
          </cell>
        </row>
        <row r="1581">
          <cell r="A1581" t="str">
            <v>20003031399664</v>
          </cell>
          <cell r="B1581">
            <v>484494</v>
          </cell>
          <cell r="C1581" t="str">
            <v>20003031399664</v>
          </cell>
          <cell r="D1581">
            <v>44916.711863425924</v>
          </cell>
          <cell r="E1581" t="str">
            <v>CONECEL</v>
          </cell>
          <cell r="F1581" t="str">
            <v>DESPACHO</v>
          </cell>
          <cell r="G1581" t="str">
            <v>NORMAL</v>
          </cell>
          <cell r="H1581" t="str">
            <v xml:space="preserve">MARIA ANGELES GUASHCO GUSHNAY / </v>
          </cell>
          <cell r="I1581" t="str">
            <v>101760031</v>
          </cell>
          <cell r="J1581" t="str">
            <v>CALLE JULIA BERNALD Y 10 DE AGOSTO EN EL COMERCIAL BARBELLO, CUENCA</v>
          </cell>
          <cell r="K1581" t="str">
            <v xml:space="preserve">983726401 /  </v>
          </cell>
          <cell r="L1581" t="str">
            <v/>
          </cell>
          <cell r="M1581" t="str">
            <v>CUENCA</v>
          </cell>
          <cell r="N1581" t="str">
            <v>AZUAY</v>
          </cell>
          <cell r="O1581" t="str">
            <v>CUENCA</v>
          </cell>
        </row>
        <row r="1582">
          <cell r="A1582" t="str">
            <v>20003025811205</v>
          </cell>
          <cell r="B1582">
            <v>484493</v>
          </cell>
          <cell r="C1582" t="str">
            <v>20003025811205</v>
          </cell>
          <cell r="D1582">
            <v>44916.711863425924</v>
          </cell>
          <cell r="E1582" t="str">
            <v>CONECEL</v>
          </cell>
          <cell r="F1582" t="str">
            <v>DESPACHO</v>
          </cell>
          <cell r="G1582" t="str">
            <v>NORMAL</v>
          </cell>
          <cell r="H1582" t="str">
            <v xml:space="preserve">JOSEPH ISRAEL FRIAS BARRIONUEVO / </v>
          </cell>
          <cell r="I1582" t="str">
            <v>1751066414</v>
          </cell>
          <cell r="J1582" t="str">
            <v>BRRIO LOS AMANCAES TRBJO C.10 DE AGOSTO Y 14 DE JULIO/REF:FRNTE A LA FERRETERIA FERRENOLE CRCA JNTA DE AGUA POTABLE STO DOMINGO DE SEVILLA OFIC.2, QUITO</v>
          </cell>
          <cell r="K1582" t="str">
            <v>983532721 /  984707565</v>
          </cell>
          <cell r="M1582" t="str">
            <v>QUITO</v>
          </cell>
          <cell r="N1582" t="str">
            <v>PICHINCHA</v>
          </cell>
          <cell r="O1582" t="str">
            <v>QUITO</v>
          </cell>
        </row>
        <row r="1583">
          <cell r="A1583" t="str">
            <v>20003031395890</v>
          </cell>
          <cell r="B1583">
            <v>484492</v>
          </cell>
          <cell r="C1583" t="str">
            <v>20003031395890</v>
          </cell>
          <cell r="D1583">
            <v>44916.711863425924</v>
          </cell>
          <cell r="E1583" t="str">
            <v>CONECEL</v>
          </cell>
          <cell r="F1583" t="str">
            <v>DESPACHO</v>
          </cell>
          <cell r="G1583" t="str">
            <v>NORMAL</v>
          </cell>
          <cell r="H1583" t="str">
            <v xml:space="preserve">FRANCISCO REYNALDO PONCE VELEZ / </v>
          </cell>
          <cell r="I1583" t="str">
            <v>1308814084</v>
          </cell>
          <cell r="J1583" t="str">
            <v>CALLE FRANK TOSI INIGUES ENTRE RIO MACHANGARA Y CORNELIO VEINTIMILLA CASA DE DOS PISOS A UNA CUADRA DE LA EMPRESA AGNI, CUENCA</v>
          </cell>
          <cell r="K1583" t="str">
            <v xml:space="preserve">939216602 /  </v>
          </cell>
          <cell r="L1583" t="str">
            <v/>
          </cell>
          <cell r="M1583" t="str">
            <v>CUENCA</v>
          </cell>
          <cell r="N1583" t="str">
            <v>AZUAY</v>
          </cell>
          <cell r="O1583" t="str">
            <v>CUENCA</v>
          </cell>
        </row>
        <row r="1584">
          <cell r="A1584" t="str">
            <v>20003031404741</v>
          </cell>
          <cell r="B1584">
            <v>484491</v>
          </cell>
          <cell r="C1584" t="str">
            <v>20003031404741</v>
          </cell>
          <cell r="D1584">
            <v>44916.711863425924</v>
          </cell>
          <cell r="E1584" t="str">
            <v>CONECEL</v>
          </cell>
          <cell r="F1584" t="str">
            <v>DESPACHO</v>
          </cell>
          <cell r="G1584" t="str">
            <v>NORMAL</v>
          </cell>
          <cell r="H1584" t="str">
            <v xml:space="preserve">JOSE TOMAS ESPINOZA URBINA / </v>
          </cell>
          <cell r="I1584" t="str">
            <v>1761000056</v>
          </cell>
          <cell r="J1584" t="str">
            <v>CALLE 8VA ENTRE CALLE C Y D CASA DE UN PISO COLOR VERDE CON NARANJA FRENTE AL CYBER AMALA, QUEVEDO</v>
          </cell>
          <cell r="K1584" t="str">
            <v xml:space="preserve">968678333 /  </v>
          </cell>
          <cell r="M1584" t="str">
            <v>QUEVEDO</v>
          </cell>
          <cell r="N1584" t="str">
            <v>LOS RIOS</v>
          </cell>
          <cell r="O1584" t="str">
            <v>QUEVEDO</v>
          </cell>
        </row>
        <row r="1585">
          <cell r="A1585" t="str">
            <v>20003032319074</v>
          </cell>
          <cell r="B1585">
            <v>484490</v>
          </cell>
          <cell r="C1585" t="str">
            <v>20003032319074</v>
          </cell>
          <cell r="D1585">
            <v>44916.711863425924</v>
          </cell>
          <cell r="E1585" t="str">
            <v>CONECEL</v>
          </cell>
          <cell r="F1585" t="str">
            <v>DESPACHO</v>
          </cell>
          <cell r="G1585" t="str">
            <v>NORMAL</v>
          </cell>
          <cell r="H1585" t="str">
            <v xml:space="preserve">JUDITH PASTORIZA OCAMPO LARA / </v>
          </cell>
          <cell r="I1585" t="str">
            <v>200624062</v>
          </cell>
          <cell r="J1585" t="str">
            <v>BARRIO JARDINES DE NINALLACTA CALLE 11 Y PASAJE D CASA DE UN PISO DIAGONAL AL PARQUE DE CALICANTO, QUITO</v>
          </cell>
          <cell r="K1585" t="str">
            <v xml:space="preserve">993788245 /  </v>
          </cell>
          <cell r="M1585" t="str">
            <v>QUITO</v>
          </cell>
          <cell r="N1585" t="str">
            <v>PICHINCHA</v>
          </cell>
          <cell r="O1585" t="str">
            <v>QUITO</v>
          </cell>
        </row>
        <row r="1586">
          <cell r="A1586" t="str">
            <v>20003031373926</v>
          </cell>
          <cell r="B1586">
            <v>484489</v>
          </cell>
          <cell r="C1586" t="str">
            <v>20003031373926</v>
          </cell>
          <cell r="D1586">
            <v>44916.711863425924</v>
          </cell>
          <cell r="E1586" t="str">
            <v>CONECEL</v>
          </cell>
          <cell r="F1586" t="str">
            <v>DESPACHO</v>
          </cell>
          <cell r="G1586" t="str">
            <v>NORMAL</v>
          </cell>
          <cell r="H1586" t="str">
            <v xml:space="preserve">RICHARD ROMEL FERNANDEZ PILATAXI / </v>
          </cell>
          <cell r="I1586" t="str">
            <v>1712767159</v>
          </cell>
          <cell r="J1586" t="str">
            <v>CALLE FEDERICO GONZALES SUAREZ Y ROSARIO DE ALCAZAR FRENTE A LA FARBICA MAICENA IRIS CASA DE 4 PISOS, QUITO</v>
          </cell>
          <cell r="K1586" t="str">
            <v xml:space="preserve">984127307 /  </v>
          </cell>
          <cell r="L1586" t="str">
            <v/>
          </cell>
          <cell r="M1586" t="str">
            <v>QUITO</v>
          </cell>
          <cell r="N1586" t="str">
            <v>PICHINCHA</v>
          </cell>
          <cell r="O1586" t="str">
            <v>QUITO</v>
          </cell>
        </row>
        <row r="1587">
          <cell r="A1587" t="str">
            <v>20003032307087</v>
          </cell>
          <cell r="B1587">
            <v>484488</v>
          </cell>
          <cell r="C1587" t="str">
            <v>20003032307087</v>
          </cell>
          <cell r="D1587">
            <v>44916.711863425924</v>
          </cell>
          <cell r="E1587" t="str">
            <v>CONECEL</v>
          </cell>
          <cell r="F1587" t="str">
            <v>DESPACHO</v>
          </cell>
          <cell r="G1587" t="str">
            <v>NORMAL</v>
          </cell>
          <cell r="H1587" t="str">
            <v xml:space="preserve">ANGELA RITA CIFUENTES CHAVEZ / </v>
          </cell>
          <cell r="I1587" t="str">
            <v>1714859798</v>
          </cell>
          <cell r="J1587" t="str">
            <v>CAPITAN GUIDO URBINA CONJUNTO SAN EMILIO CASA 143 ENTRE EL PUENTE 1 Y EL PUNTE 2 DE LA AUTOPISTA GENERAL RUMINAHUI, QUITO</v>
          </cell>
          <cell r="K1587" t="str">
            <v xml:space="preserve">962920046 /  </v>
          </cell>
          <cell r="L1587" t="str">
            <v/>
          </cell>
          <cell r="M1587" t="str">
            <v>QUITO</v>
          </cell>
          <cell r="N1587" t="str">
            <v>PICHINCHA</v>
          </cell>
          <cell r="O1587" t="str">
            <v>QUITO</v>
          </cell>
        </row>
        <row r="1588">
          <cell r="A1588" t="str">
            <v>20003031386763</v>
          </cell>
          <cell r="B1588">
            <v>484487</v>
          </cell>
          <cell r="C1588" t="str">
            <v>20003031386763</v>
          </cell>
          <cell r="D1588">
            <v>44916.711863425924</v>
          </cell>
          <cell r="E1588" t="str">
            <v>CONECEL</v>
          </cell>
          <cell r="F1588" t="str">
            <v>DESPACHO</v>
          </cell>
          <cell r="G1588" t="str">
            <v>NORMAL</v>
          </cell>
          <cell r="H1588" t="str">
            <v xml:space="preserve">NEIVY FERNANDA IMBAGO PILAQUINGA / </v>
          </cell>
          <cell r="I1588" t="str">
            <v>1721488961</v>
          </cell>
          <cell r="J1588" t="str">
            <v>JUAN JOSE FLORES OE-366 E ISAAC PAREDES A UN LADO TIENDA DE VIVERES WENDY FERNANDA CASA 2 PISOS AMARILLA PORTON MARRON, A LA ENTRADA DE COLEGIO TECNICO, QUITO</v>
          </cell>
          <cell r="K1588" t="str">
            <v xml:space="preserve">963065545 /  </v>
          </cell>
          <cell r="M1588" t="str">
            <v>QUITO</v>
          </cell>
          <cell r="N1588" t="str">
            <v>PICHINCHA</v>
          </cell>
          <cell r="O1588" t="str">
            <v>QUITO</v>
          </cell>
        </row>
        <row r="1589">
          <cell r="A1589" t="str">
            <v>20003031404132</v>
          </cell>
          <cell r="B1589">
            <v>484486</v>
          </cell>
          <cell r="C1589" t="str">
            <v>20003031404132</v>
          </cell>
          <cell r="D1589">
            <v>44916.711863425924</v>
          </cell>
          <cell r="E1589" t="str">
            <v>CONECEL</v>
          </cell>
          <cell r="F1589" t="str">
            <v>DESPACHO</v>
          </cell>
          <cell r="G1589" t="str">
            <v>NORMAL</v>
          </cell>
          <cell r="H1589" t="str">
            <v xml:space="preserve">STEVEN RICARDO GOMEZ SAN LUCAS / </v>
          </cell>
          <cell r="I1589" t="str">
            <v>925969024</v>
          </cell>
          <cell r="J1589" t="str">
            <v>GARCIA GOYENA 705B Y CORONEL CASA 2 PISOS ENREJADO CON FUNERARIA EN PB DIAGONAL AL COLEGIO BELLAS ARTES, GUAYAQUIL</v>
          </cell>
          <cell r="K1589" t="str">
            <v>925969024 /  963347572</v>
          </cell>
          <cell r="M1589" t="str">
            <v>GUAYAQUIL</v>
          </cell>
          <cell r="N1589" t="str">
            <v>GUAYAS</v>
          </cell>
          <cell r="O1589" t="str">
            <v>GUAYAQUIL</v>
          </cell>
        </row>
        <row r="1590">
          <cell r="A1590" t="str">
            <v>20003032306205</v>
          </cell>
          <cell r="B1590">
            <v>484485</v>
          </cell>
          <cell r="C1590" t="str">
            <v>20003032306205</v>
          </cell>
          <cell r="D1590">
            <v>44916.711863425924</v>
          </cell>
          <cell r="E1590" t="str">
            <v>CONECEL</v>
          </cell>
          <cell r="F1590" t="str">
            <v>DESPACHO</v>
          </cell>
          <cell r="G1590" t="str">
            <v>NORMAL</v>
          </cell>
          <cell r="H1590" t="str">
            <v xml:space="preserve">WALTER POLIVIO DIAZ SARAGURO / </v>
          </cell>
          <cell r="I1590" t="str">
            <v>1103788095</v>
          </cell>
          <cell r="J1590" t="str">
            <v>CDLA LOS HELECHOS/AV AURELIO MOSQUERA MANZANA 9 VILLA 5 VILLA 5 DE UN PISO CLR ROJO VILLAS DE LA FAE CONJUNTO HABITACIONAL DE LA FAE, MILAGRO</v>
          </cell>
          <cell r="K1590" t="str">
            <v xml:space="preserve">984346223 /  </v>
          </cell>
          <cell r="M1590" t="str">
            <v>MILAGRO</v>
          </cell>
          <cell r="N1590" t="str">
            <v>GUAYAS</v>
          </cell>
          <cell r="O1590" t="str">
            <v>MILAGRO</v>
          </cell>
        </row>
        <row r="1591">
          <cell r="A1591" t="str">
            <v>20003031410976</v>
          </cell>
          <cell r="B1591">
            <v>484484</v>
          </cell>
          <cell r="C1591" t="str">
            <v>20003031410976</v>
          </cell>
          <cell r="D1591">
            <v>44916.711863425924</v>
          </cell>
          <cell r="E1591" t="str">
            <v>CONECEL</v>
          </cell>
          <cell r="F1591" t="str">
            <v>DESPACHO</v>
          </cell>
          <cell r="G1591" t="str">
            <v>NORMAL</v>
          </cell>
          <cell r="H1591" t="str">
            <v xml:space="preserve">RAMIRO AUGUSTO ASTUDILLO ESPINOSA / </v>
          </cell>
          <cell r="I1591" t="str">
            <v>1704463155</v>
          </cell>
          <cell r="J1591" t="str">
            <v>CALLE JERONIMO CARRION E9-17 EN EL EDIFICIO PLAZA 500 PISO 8C DE COLOR BLANCO JUNTO AL EDIFICIO DEL UNIVERSO, QUITO</v>
          </cell>
          <cell r="K1591" t="str">
            <v>999736933 /  986383452</v>
          </cell>
          <cell r="L1591" t="str">
            <v/>
          </cell>
          <cell r="M1591" t="str">
            <v>QUITO</v>
          </cell>
          <cell r="N1591" t="str">
            <v>PICHINCHA</v>
          </cell>
          <cell r="O1591" t="str">
            <v>QUITO</v>
          </cell>
        </row>
        <row r="1592">
          <cell r="A1592" t="str">
            <v>20003032286732</v>
          </cell>
          <cell r="B1592">
            <v>484476</v>
          </cell>
          <cell r="C1592" t="str">
            <v>20003032286732</v>
          </cell>
          <cell r="D1592">
            <v>44916.686469907407</v>
          </cell>
          <cell r="E1592" t="str">
            <v>CONECEL</v>
          </cell>
          <cell r="F1592" t="str">
            <v>DESPACHO</v>
          </cell>
          <cell r="G1592" t="str">
            <v>NORMAL</v>
          </cell>
          <cell r="H1592" t="str">
            <v>AREVALO SAMANIEGO CRISTIAN ENRIQUE</v>
          </cell>
          <cell r="I1592" t="str">
            <v>1714385661</v>
          </cell>
          <cell r="J1592" t="str">
            <v>PICHINCHA QUITO CALACALI DIR2 AM KM 2 VIA RAYOCUCHO / RBR TRANFORMADORES REF A UN LADO DE BLUEGAL NTGDMORU</v>
          </cell>
          <cell r="K1592" t="str">
            <v>986227207</v>
          </cell>
          <cell r="M1592" t="str">
            <v>QUITO</v>
          </cell>
          <cell r="N1592" t="str">
            <v>PICHINCHA</v>
          </cell>
          <cell r="O1592" t="str">
            <v>QUITO</v>
          </cell>
        </row>
        <row r="1593">
          <cell r="A1593" t="str">
            <v>20003031021702</v>
          </cell>
          <cell r="B1593">
            <v>484421</v>
          </cell>
          <cell r="C1593" t="str">
            <v>20003031021702</v>
          </cell>
          <cell r="D1593">
            <v>44916.658171296294</v>
          </cell>
          <cell r="E1593" t="str">
            <v>CONECEL</v>
          </cell>
          <cell r="F1593" t="str">
            <v>DESPACHO</v>
          </cell>
          <cell r="G1593" t="str">
            <v>NORMAL</v>
          </cell>
          <cell r="H1593" t="str">
            <v>ERICK JOEL TUPIZA NACATO</v>
          </cell>
          <cell r="I1593" t="str">
            <v>1726784463</v>
          </cell>
          <cell r="J1593" t="str">
            <v>BARRIO SAN VICENTE CALLE BALAO Y CAJABAMBA MZ G18 CASA DE 3 PISOS DE PORTON VERDE A UNA CUADRA DE LA CANCHA SAN VICENTE</v>
          </cell>
          <cell r="K1593" t="str">
            <v>939198574 /  992787836</v>
          </cell>
          <cell r="M1593" t="str">
            <v>QUITO</v>
          </cell>
          <cell r="N1593" t="str">
            <v>PICHINCHA</v>
          </cell>
          <cell r="O1593" t="str">
            <v>QUITO</v>
          </cell>
        </row>
        <row r="1594">
          <cell r="A1594" t="str">
            <v>20003030621439</v>
          </cell>
          <cell r="B1594">
            <v>484406</v>
          </cell>
          <cell r="C1594" t="str">
            <v>20003030621439</v>
          </cell>
          <cell r="D1594">
            <v>44916.633472222224</v>
          </cell>
          <cell r="E1594" t="str">
            <v>CONECEL</v>
          </cell>
          <cell r="F1594" t="str">
            <v>DESPACHO</v>
          </cell>
          <cell r="G1594" t="str">
            <v>NORMAL</v>
          </cell>
          <cell r="H1594" t="str">
            <v>MORALES PACHECO JENNYFER MICAELA</v>
          </cell>
          <cell r="I1594" t="str">
            <v>2200530075</v>
          </cell>
          <cell r="J1594" t="str">
            <v>GRAN COLOMBIA Y PIEDRAHITA LUGAR DE TRABAJO ASAMBLEA NACIONAL REF DIAGONAL A HOSPITAL AUGENIO ESPEJO</v>
          </cell>
          <cell r="K1594" t="str">
            <v>0982951357</v>
          </cell>
          <cell r="L1594" t="str">
            <v>0</v>
          </cell>
          <cell r="M1594" t="str">
            <v>QUITO</v>
          </cell>
          <cell r="N1594" t="str">
            <v>PICHINCHA</v>
          </cell>
          <cell r="O1594" t="str">
            <v>CENTRO HISTORICO</v>
          </cell>
        </row>
        <row r="1595">
          <cell r="A1595" t="str">
            <v>20003030624441</v>
          </cell>
          <cell r="B1595">
            <v>484405</v>
          </cell>
          <cell r="C1595" t="str">
            <v>20003030624441</v>
          </cell>
          <cell r="D1595">
            <v>44916.633472222224</v>
          </cell>
          <cell r="E1595" t="str">
            <v>CONECEL</v>
          </cell>
          <cell r="F1595" t="str">
            <v>DESPACHO</v>
          </cell>
          <cell r="G1595" t="str">
            <v>NORMAL</v>
          </cell>
          <cell r="H1595" t="str">
            <v>PIZARRO ROMERO PABLO ANDRES</v>
          </cell>
          <cell r="I1595" t="str">
            <v>107375164</v>
          </cell>
          <cell r="J1595" t="str">
            <v>AV 25 DE MARZO Y ENTRADA VIA SAN MIGUIL DIAGONAL AL COLEGIO SUDAMERICON/ CEVUCHERIA MAR Y TIERRA / SE DARA CI</v>
          </cell>
          <cell r="K1595" t="str">
            <v>982622859</v>
          </cell>
          <cell r="L1595" t="str">
            <v>982622859</v>
          </cell>
          <cell r="M1595" t="str">
            <v>CUENCA</v>
          </cell>
          <cell r="N1595" t="str">
            <v>AZUAY</v>
          </cell>
          <cell r="O1595" t="str">
            <v>TOTORACOCHA</v>
          </cell>
        </row>
        <row r="1596">
          <cell r="A1596" t="str">
            <v>20003031397872</v>
          </cell>
          <cell r="B1596">
            <v>484414</v>
          </cell>
          <cell r="C1596" t="str">
            <v>20003031397872</v>
          </cell>
          <cell r="D1596">
            <v>44916.633472222224</v>
          </cell>
          <cell r="E1596" t="str">
            <v>CONECEL</v>
          </cell>
          <cell r="F1596" t="str">
            <v>DESPACHO</v>
          </cell>
          <cell r="G1596" t="str">
            <v>NORMAL</v>
          </cell>
          <cell r="H1596" t="str">
            <v>YANEZ PAREDES DIANA LUCILA</v>
          </cell>
          <cell r="I1596" t="str">
            <v>1721942264</v>
          </cell>
          <cell r="J1596" t="str">
            <v>AV AMAZONAS Y RIO CURARAY REGISTRO CIVIL GALPON AMARILLO REF FRENTE CENTRO DE CONVENCIONES METROPOLITANO DE UIO ID 3001782359</v>
          </cell>
          <cell r="K1596" t="str">
            <v>996462682</v>
          </cell>
          <cell r="L1596" t="str">
            <v>996462682</v>
          </cell>
          <cell r="M1596" t="str">
            <v>QUITO</v>
          </cell>
          <cell r="N1596" t="str">
            <v>PICHINCHA</v>
          </cell>
          <cell r="O1596" t="str">
            <v>CONCEPCION</v>
          </cell>
        </row>
        <row r="1597">
          <cell r="A1597" t="str">
            <v>20003031406062</v>
          </cell>
          <cell r="B1597">
            <v>484413</v>
          </cell>
          <cell r="C1597" t="str">
            <v>20003031406062</v>
          </cell>
          <cell r="D1597">
            <v>44916.633472222224</v>
          </cell>
          <cell r="E1597" t="str">
            <v>CONECEL</v>
          </cell>
          <cell r="F1597" t="str">
            <v>DESPACHO</v>
          </cell>
          <cell r="G1597" t="str">
            <v>NORMAL</v>
          </cell>
          <cell r="H1597" t="str">
            <v>LOPEZ TORRES CAROLINA BELEN</v>
          </cell>
          <cell r="I1597" t="str">
            <v>1715492516</v>
          </cell>
          <cell r="J1597" t="str">
            <v>JOSE PONCE MARTINEZ N72-58 Y CALLE N73// CASA DE 2 PISOS COLOR BLANCO CON ROJO REF:A3 CUADRAS DEL COLEGIO LICEO LA ARBOLADA/PARALELA A LA AV.DIEGO VASQUEZ DE CEPEDA</v>
          </cell>
          <cell r="K1597" t="str">
            <v>0999209367</v>
          </cell>
          <cell r="L1597" t="str">
            <v>0999209367</v>
          </cell>
          <cell r="M1597" t="str">
            <v>QUITO</v>
          </cell>
          <cell r="N1597" t="str">
            <v>PICHINCHA</v>
          </cell>
          <cell r="O1597" t="str">
            <v>COTOCOLLAO</v>
          </cell>
        </row>
        <row r="1598">
          <cell r="A1598" t="str">
            <v>20003031040911</v>
          </cell>
          <cell r="B1598">
            <v>484412</v>
          </cell>
          <cell r="C1598" t="str">
            <v>20003031040911</v>
          </cell>
          <cell r="D1598">
            <v>44916.633472222224</v>
          </cell>
          <cell r="E1598" t="str">
            <v>CONECEL</v>
          </cell>
          <cell r="F1598" t="str">
            <v>DESPACHO</v>
          </cell>
          <cell r="G1598" t="str">
            <v>NORMAL</v>
          </cell>
          <cell r="H1598" t="str">
            <v>RCB CRISTIAN ZAMBRANO/CLTE DAVILA MARTINEZ MARCELO ANDRES</v>
          </cell>
          <cell r="I1598" t="str">
            <v>1714826383</v>
          </cell>
          <cell r="J1598" t="str">
            <v>QUITO ENTREGA EN CASA CLARO UIO AV AMAZONAS ENTRE RIO COCA Y LUIS BARBERI FRENTE A LA MATRIZ PRINCIPAL DE CLARO RECB CRISTIAN ZAMBRANO O DIEGO JAYA</v>
          </cell>
          <cell r="K1598" t="str">
            <v>987038102</v>
          </cell>
          <cell r="L1598" t="str">
            <v>987038102</v>
          </cell>
          <cell r="M1598" t="str">
            <v>QUITO</v>
          </cell>
          <cell r="N1598" t="str">
            <v>PICHINCHA</v>
          </cell>
          <cell r="O1598" t="str">
            <v>INAQUITO</v>
          </cell>
        </row>
        <row r="1599">
          <cell r="A1599" t="str">
            <v>20003031378348</v>
          </cell>
          <cell r="B1599">
            <v>484411</v>
          </cell>
          <cell r="C1599" t="str">
            <v>20003031378348</v>
          </cell>
          <cell r="D1599">
            <v>44916.633472222224</v>
          </cell>
          <cell r="E1599" t="str">
            <v>CONECEL</v>
          </cell>
          <cell r="F1599" t="str">
            <v>DESPACHO</v>
          </cell>
          <cell r="G1599" t="str">
            <v>NORMAL</v>
          </cell>
          <cell r="H1599" t="str">
            <v>AGUAYO CERNA JENNY MARIBEL</v>
          </cell>
          <cell r="I1599" t="str">
            <v>1804131827</v>
          </cell>
          <cell r="J1599" t="str">
            <v>E4G Y AV. ISLAS VALVINAS LOCAL DE FRITADAS PASANDO LOS RIELES DEL TREN ENTRANDO POR SAN BLAS, REFERENCIA SPA BELLYS</v>
          </cell>
          <cell r="K1599" t="str">
            <v>980305773</v>
          </cell>
          <cell r="L1599" t="str">
            <v>0</v>
          </cell>
          <cell r="M1599" t="str">
            <v>QUITO</v>
          </cell>
          <cell r="N1599" t="str">
            <v>PICHINCHA</v>
          </cell>
          <cell r="O1599" t="str">
            <v>TURUBAMBA</v>
          </cell>
        </row>
        <row r="1600">
          <cell r="A1600" t="str">
            <v>20003031043191</v>
          </cell>
          <cell r="B1600">
            <v>484410</v>
          </cell>
          <cell r="C1600" t="str">
            <v>20003031043191</v>
          </cell>
          <cell r="D1600">
            <v>44916.633472222224</v>
          </cell>
          <cell r="E1600" t="str">
            <v>CONECEL</v>
          </cell>
          <cell r="F1600" t="str">
            <v>DESPACHO</v>
          </cell>
          <cell r="G1600" t="str">
            <v>NORMAL</v>
          </cell>
          <cell r="H1600" t="str">
            <v>ERREYES RIVAS PATRICIO BENJAMIN</v>
          </cell>
          <cell r="I1600" t="str">
            <v>706648946</v>
          </cell>
          <cell r="J1600" t="str">
            <v>AV. CAM A SAN PEDRO DEL CEBOLLAR EN BODEGAS DEL CC RACAR PLAZA REFF FRTE A CORPORACION ARMIJOS ROMERO NOTA: PARA LA ENTREGA Y CONTACTARLO EN HORARIO DE 1 PM A 2 PM HORA DE RECESO</v>
          </cell>
          <cell r="K1600" t="str">
            <v>999594155</v>
          </cell>
          <cell r="L1600" t="str">
            <v>999594155</v>
          </cell>
          <cell r="M1600" t="str">
            <v>CUENCA</v>
          </cell>
          <cell r="N1600" t="str">
            <v>AZUAY</v>
          </cell>
          <cell r="O1600" t="str">
            <v>TOTORACOCHA</v>
          </cell>
        </row>
        <row r="1601">
          <cell r="A1601" t="str">
            <v>20003029313243</v>
          </cell>
          <cell r="B1601">
            <v>484409</v>
          </cell>
          <cell r="C1601" t="str">
            <v>20003029313243</v>
          </cell>
          <cell r="D1601">
            <v>44916.633472222224</v>
          </cell>
          <cell r="E1601" t="str">
            <v>CONECEL</v>
          </cell>
          <cell r="F1601" t="str">
            <v>DESPACHO</v>
          </cell>
          <cell r="G1601" t="str">
            <v>NORMAL</v>
          </cell>
          <cell r="H1601" t="str">
            <v>MATTHEW FELIPE ARMIJOS BURNEO</v>
          </cell>
          <cell r="I1601" t="str">
            <v>1104625320</v>
          </cell>
          <cell r="J1601" t="str">
            <v>CALLE N76B Y AV REAL AUDIENCIA N CASA OE2-192 EDIFICIO DE 4 PISOS TIMBRE SEGUNDO DE ARRIBA HACIA ABAJO DG AL PARQUE DE LA REAL AUDIENCIA Y JOSE PONCE MARTINEZ</v>
          </cell>
          <cell r="K1601" t="str">
            <v>998365107</v>
          </cell>
          <cell r="L1601" t="str">
            <v>0</v>
          </cell>
          <cell r="M1601" t="str">
            <v>QUITO</v>
          </cell>
          <cell r="N1601" t="str">
            <v>PICHINCHA</v>
          </cell>
          <cell r="O1601" t="str">
            <v>PONCEANO</v>
          </cell>
        </row>
        <row r="1602">
          <cell r="A1602" t="str">
            <v>20003031042193</v>
          </cell>
          <cell r="B1602">
            <v>484408</v>
          </cell>
          <cell r="C1602" t="str">
            <v>20003031042193</v>
          </cell>
          <cell r="D1602">
            <v>44916.633472222224</v>
          </cell>
          <cell r="E1602" t="str">
            <v>CONECEL</v>
          </cell>
          <cell r="F1602" t="str">
            <v>DESPACHO</v>
          </cell>
          <cell r="G1602" t="str">
            <v>NORMAL</v>
          </cell>
          <cell r="H1602" t="str">
            <v>MONTANO GUAILLAS GLADYS ELOISA</v>
          </cell>
          <cell r="I1602" t="str">
            <v>105739239</v>
          </cell>
          <cell r="J1602" t="str">
            <v>BANOS CONTROL SUR VIA PANAMERICANA SUR A LADO DE LA CLINICA ALBAN 4 PISOS COLOR CREMA CON LADRILLOR REF. PARTE PANADERIA</v>
          </cell>
          <cell r="K1602" t="str">
            <v>989652691</v>
          </cell>
          <cell r="L1602" t="str">
            <v>959737719</v>
          </cell>
          <cell r="M1602" t="str">
            <v>CUENCA</v>
          </cell>
          <cell r="N1602" t="str">
            <v>AZUAY</v>
          </cell>
          <cell r="O1602" t="str">
            <v>BANOS</v>
          </cell>
        </row>
        <row r="1603">
          <cell r="A1603" t="str">
            <v>20003030604774</v>
          </cell>
          <cell r="B1603">
            <v>484407</v>
          </cell>
          <cell r="C1603" t="str">
            <v>20003030604774</v>
          </cell>
          <cell r="D1603">
            <v>44916.633472222224</v>
          </cell>
          <cell r="E1603" t="str">
            <v>CONECEL</v>
          </cell>
          <cell r="F1603" t="str">
            <v>DESPACHO</v>
          </cell>
          <cell r="G1603" t="str">
            <v>NORMAL</v>
          </cell>
          <cell r="H1603" t="str">
            <v>ERAZO JACOME JESSICA PAOLA</v>
          </cell>
          <cell r="I1603" t="str">
            <v>1722537428</v>
          </cell>
          <cell r="J1603" t="str">
            <v>URBANIZACION CONJUNTO VILLA KAMPU AV ABDON CALDERON VALDIVIA ETAPA 2 V. D5 REF. A UNA CUADRA DEL COMPLEJO AERONAUTICO DE LA FAE/ DIAGONAL CONJUNTO SAN JOSE LA SALLE.</v>
          </cell>
          <cell r="K1603" t="str">
            <v>984705463</v>
          </cell>
          <cell r="L1603" t="str">
            <v>984705463</v>
          </cell>
          <cell r="M1603" t="str">
            <v>QUITO</v>
          </cell>
          <cell r="N1603" t="str">
            <v>PICHINCHA</v>
          </cell>
          <cell r="O1603" t="str">
            <v>CONOCOTO</v>
          </cell>
        </row>
        <row r="1604">
          <cell r="A1604" t="str">
            <v>LDDGYEI0023</v>
          </cell>
          <cell r="B1604">
            <v>483936</v>
          </cell>
          <cell r="C1604" t="str">
            <v>LDDGYEI0023</v>
          </cell>
          <cell r="D1604">
            <v>44916.576469907406</v>
          </cell>
          <cell r="E1604" t="str">
            <v>CONECEL_DOCUMENTOS</v>
          </cell>
          <cell r="F1604" t="str">
            <v>DESPACHO</v>
          </cell>
          <cell r="G1604" t="str">
            <v>NORMAL</v>
          </cell>
          <cell r="H1604" t="str">
            <v>Paola Loja /Conecel Reg</v>
          </cell>
          <cell r="I1604" t="str">
            <v>0</v>
          </cell>
          <cell r="J1604" t="str">
            <v>GYE - Centro Comercial Garzo centro-ACC</v>
          </cell>
          <cell r="K1604" t="str">
            <v>993393277</v>
          </cell>
          <cell r="L1604" t="str">
            <v/>
          </cell>
          <cell r="M1604" t="str">
            <v>GUAYAQUIL</v>
          </cell>
          <cell r="N1604" t="str">
            <v>GUAYAS</v>
          </cell>
          <cell r="O1604" t="str">
            <v>GUAYAQUIL</v>
          </cell>
        </row>
        <row r="1605">
          <cell r="A1605" t="str">
            <v>LDDGYEH0022</v>
          </cell>
          <cell r="B1605">
            <v>483935</v>
          </cell>
          <cell r="C1605" t="str">
            <v>LDDGYEH0022</v>
          </cell>
          <cell r="D1605">
            <v>44916.576469907406</v>
          </cell>
          <cell r="E1605" t="str">
            <v>CONECEL_DOCUMENTOS</v>
          </cell>
          <cell r="F1605" t="str">
            <v>DESPACHO</v>
          </cell>
          <cell r="G1605" t="str">
            <v>NORMAL</v>
          </cell>
          <cell r="H1605" t="str">
            <v>Lourdes Quinteros/OFC BRELDYNG</v>
          </cell>
          <cell r="I1605" t="str">
            <v>0</v>
          </cell>
          <cell r="J1605" t="str">
            <v>OFC BRELDYNG CALLE 7MO PASAJE 37ª Y V. EMILIO ROMERO, BODEGAS DE FERRETERIA ESPINOZA, bodega #8 (exactamente queda en la Juan Tanca Marengo km. 4.5 pasando la coca cola</v>
          </cell>
          <cell r="K1605" t="str">
            <v>0</v>
          </cell>
          <cell r="L1605" t="str">
            <v/>
          </cell>
          <cell r="M1605" t="str">
            <v>GUAYAQUIL</v>
          </cell>
          <cell r="N1605" t="str">
            <v>GUAYAS</v>
          </cell>
          <cell r="O1605" t="str">
            <v>GUAYAQUIL</v>
          </cell>
        </row>
        <row r="1606">
          <cell r="A1606" t="str">
            <v>LDDGYEG0038</v>
          </cell>
          <cell r="B1606">
            <v>483934</v>
          </cell>
          <cell r="C1606" t="str">
            <v>LDDGYEG0038</v>
          </cell>
          <cell r="D1606">
            <v>44916.576469907406</v>
          </cell>
          <cell r="E1606" t="str">
            <v>CONECEL_DOCUMENTOS</v>
          </cell>
          <cell r="F1606" t="str">
            <v>DESPACHO</v>
          </cell>
          <cell r="G1606" t="str">
            <v>NORMAL</v>
          </cell>
          <cell r="H1606" t="str">
            <v>GABRIELA SANDOVAL/PSG</v>
          </cell>
          <cell r="I1606" t="str">
            <v>0</v>
          </cell>
          <cell r="J1606" t="str">
            <v xml:space="preserve"> Gye:  Urdenor 2 - parque empresarial colon , edificio Coloncorp B mezanine atras de Netlife</v>
          </cell>
          <cell r="K1606" t="str">
            <v>982033756</v>
          </cell>
          <cell r="L1606" t="str">
            <v/>
          </cell>
          <cell r="M1606" t="str">
            <v>GUAYAQUIL</v>
          </cell>
          <cell r="N1606" t="str">
            <v>GUAYAS</v>
          </cell>
          <cell r="O1606" t="str">
            <v>GUAYAQUIL</v>
          </cell>
        </row>
        <row r="1607">
          <cell r="A1607" t="str">
            <v>LDDGYEF0032</v>
          </cell>
          <cell r="B1607">
            <v>483933</v>
          </cell>
          <cell r="C1607" t="str">
            <v>LDDGYEF0032</v>
          </cell>
          <cell r="D1607">
            <v>44916.576469907406</v>
          </cell>
          <cell r="E1607" t="str">
            <v>CONECEL_DOCUMENTOS</v>
          </cell>
          <cell r="F1607" t="str">
            <v>DESPACHO</v>
          </cell>
          <cell r="G1607" t="str">
            <v>NORMAL</v>
          </cell>
          <cell r="H1607" t="str">
            <v>TOMAS ANDRADE/GSO/ALG</v>
          </cell>
          <cell r="I1607" t="str">
            <v>0</v>
          </cell>
          <cell r="J1607" t="str">
            <v xml:space="preserve"> Gye:  Urdenor 2 - parque empresarial colon , edificio Coloncorp B mezanine atras de Netlife</v>
          </cell>
          <cell r="K1607" t="str">
            <v>982033756</v>
          </cell>
          <cell r="L1607" t="str">
            <v/>
          </cell>
          <cell r="M1607" t="str">
            <v>GUAYAQUIL</v>
          </cell>
          <cell r="N1607" t="str">
            <v>GUAYAS</v>
          </cell>
          <cell r="O1607" t="str">
            <v>GUAYAQUIL</v>
          </cell>
        </row>
        <row r="1608">
          <cell r="A1608" t="str">
            <v>LDDUIOE0036</v>
          </cell>
          <cell r="B1608">
            <v>483932</v>
          </cell>
          <cell r="C1608" t="str">
            <v>LDDUIOE0036</v>
          </cell>
          <cell r="D1608">
            <v>44916.576469907406</v>
          </cell>
          <cell r="E1608" t="str">
            <v>CONECEL_DOCUMENTOS</v>
          </cell>
          <cell r="F1608" t="str">
            <v>DESPACHO</v>
          </cell>
          <cell r="G1608" t="str">
            <v>NORMAL</v>
          </cell>
          <cell r="H1608" t="str">
            <v>MARIA FERNANDA MUNOZ/CANT</v>
          </cell>
          <cell r="I1608" t="str">
            <v>0</v>
          </cell>
          <cell r="J1608" t="str">
            <v xml:space="preserve">QUITO AV. 10 DE AGOSTO N34-601 Y JUAN PABLO SANZ </v>
          </cell>
          <cell r="K1608" t="str">
            <v>998118542/979067498</v>
          </cell>
          <cell r="M1608" t="str">
            <v>QUITO</v>
          </cell>
          <cell r="N1608" t="str">
            <v xml:space="preserve">PICHINCHA </v>
          </cell>
          <cell r="O1608" t="str">
            <v>QUITO</v>
          </cell>
        </row>
        <row r="1609">
          <cell r="A1609" t="str">
            <v>LDDUIOC0022</v>
          </cell>
          <cell r="B1609">
            <v>483931</v>
          </cell>
          <cell r="C1609" t="str">
            <v>LDDUIOC0022</v>
          </cell>
          <cell r="D1609">
            <v>44916.576469907406</v>
          </cell>
          <cell r="E1609" t="str">
            <v>CONECEL_DOCUMENTOS</v>
          </cell>
          <cell r="F1609" t="str">
            <v>DESPACHO</v>
          </cell>
          <cell r="G1609" t="str">
            <v>NORMAL</v>
          </cell>
          <cell r="H1609" t="str">
            <v>YOEL RAMIREZ/ADT</v>
          </cell>
          <cell r="I1609" t="str">
            <v>0</v>
          </cell>
          <cell r="J1609" t="str">
            <v>QUITO: YANEZ PINZON Y COLON EDIFICIO RIGEL PISO 3</v>
          </cell>
          <cell r="K1609" t="str">
            <v>961420773</v>
          </cell>
          <cell r="M1609" t="str">
            <v>QUITO</v>
          </cell>
          <cell r="N1609" t="str">
            <v xml:space="preserve">PICHINCHA </v>
          </cell>
          <cell r="O1609" t="str">
            <v>QUITO</v>
          </cell>
        </row>
        <row r="1610">
          <cell r="A1610" t="str">
            <v>LDDGYEB0033</v>
          </cell>
          <cell r="B1610">
            <v>483930</v>
          </cell>
          <cell r="C1610" t="str">
            <v>LDDGYEB0033</v>
          </cell>
          <cell r="D1610">
            <v>44916.576469907406</v>
          </cell>
          <cell r="E1610" t="str">
            <v>CONECEL_DOCUMENTOS</v>
          </cell>
          <cell r="F1610" t="str">
            <v>DESPACHO</v>
          </cell>
          <cell r="G1610" t="str">
            <v>NORMAL</v>
          </cell>
          <cell r="H1610" t="str">
            <v>Stephanie Perez ACC</v>
          </cell>
          <cell r="I1610" t="str">
            <v>0</v>
          </cell>
          <cell r="J1610" t="str">
            <v>GYE - Centro Comercial Garzo centro-ACC</v>
          </cell>
          <cell r="K1610" t="str">
            <v>9399196442</v>
          </cell>
          <cell r="L1610" t="str">
            <v/>
          </cell>
          <cell r="M1610" t="str">
            <v>GUAYAQUIL</v>
          </cell>
          <cell r="N1610" t="str">
            <v>GUAYAS</v>
          </cell>
          <cell r="O1610" t="str">
            <v>GUAYAQUIL</v>
          </cell>
        </row>
        <row r="1611">
          <cell r="A1611" t="str">
            <v>LDDGYEA0032</v>
          </cell>
          <cell r="B1611">
            <v>483929</v>
          </cell>
          <cell r="C1611" t="str">
            <v>LDDGYEA0032</v>
          </cell>
          <cell r="D1611">
            <v>44916.576469907406</v>
          </cell>
          <cell r="E1611" t="str">
            <v>CONECEL_DOCUMENTOS</v>
          </cell>
          <cell r="F1611" t="str">
            <v>DESPACHO</v>
          </cell>
          <cell r="G1611" t="str">
            <v>NORMAL</v>
          </cell>
          <cell r="H1611" t="str">
            <v>Stephanie Perez ACC/Paola Loja ACC-OPE Equipos</v>
          </cell>
          <cell r="I1611" t="str">
            <v>0</v>
          </cell>
          <cell r="J1611" t="str">
            <v>GYE - Centro Comercial Garzo centro-ACC/REGULARIZACIONES</v>
          </cell>
          <cell r="K1611" t="str">
            <v>993393277</v>
          </cell>
          <cell r="L1611" t="str">
            <v/>
          </cell>
          <cell r="M1611" t="str">
            <v>GUAYAQUIL</v>
          </cell>
          <cell r="N1611" t="str">
            <v>GUAYAS</v>
          </cell>
          <cell r="O1611" t="str">
            <v>GUAYAQUIL</v>
          </cell>
        </row>
        <row r="1612">
          <cell r="A1612" t="str">
            <v>CLDEV_EQ220052</v>
          </cell>
          <cell r="B1612">
            <v>483928</v>
          </cell>
          <cell r="C1612" t="str">
            <v>CLDEV_EQ220052</v>
          </cell>
          <cell r="D1612">
            <v>44916.56758101852</v>
          </cell>
          <cell r="E1612" t="str">
            <v>CONECEL_DOCUMENTOS</v>
          </cell>
          <cell r="F1612" t="str">
            <v>DESPACHO</v>
          </cell>
          <cell r="H1612" t="str">
            <v>ANA AGUIRRE / MARIA SUNTAXI</v>
          </cell>
          <cell r="J1612" t="str">
            <v>CIUDADELA SANTA LEONOR MZ 6 SOLAR 17</v>
          </cell>
          <cell r="M1612" t="str">
            <v xml:space="preserve"> VILLAMIL PLAYAS</v>
          </cell>
        </row>
        <row r="1613">
          <cell r="A1613" t="str">
            <v>CLDEV_SIM220177</v>
          </cell>
          <cell r="B1613">
            <v>483927</v>
          </cell>
          <cell r="C1613" t="str">
            <v>CLDEV_SIM220177</v>
          </cell>
          <cell r="D1613">
            <v>44916.567199074074</v>
          </cell>
          <cell r="E1613" t="str">
            <v>CONECEL_DOCUMENTOS</v>
          </cell>
          <cell r="F1613" t="str">
            <v>DESPACHO</v>
          </cell>
          <cell r="H1613" t="str">
            <v>ROLANDO MORALES / MARIA SUNTAXI</v>
          </cell>
          <cell r="J1613" t="str">
            <v>CIUDADELA SANTA LEONOR MZ 6 SOLAR 17</v>
          </cell>
          <cell r="M1613" t="str">
            <v xml:space="preserve"> VILLAMIL PLAYAS</v>
          </cell>
        </row>
        <row r="1614">
          <cell r="A1614" t="str">
            <v>CLDEV_SIM220184</v>
          </cell>
          <cell r="B1614">
            <v>483926</v>
          </cell>
          <cell r="C1614" t="str">
            <v>CLDEV_SIM220184</v>
          </cell>
          <cell r="D1614">
            <v>44916.566817129627</v>
          </cell>
          <cell r="E1614" t="str">
            <v>CONECEL_DOCUMENTOS</v>
          </cell>
          <cell r="F1614" t="str">
            <v>DESPACHO</v>
          </cell>
          <cell r="H1614" t="str">
            <v>CRISTIAN ZAMBRANO / CAROLINA PÉREZ</v>
          </cell>
          <cell r="J1614" t="str">
            <v>AV. AMAZONAS N44-124 Y LUIS BARBERY, EDIFICIO COLOR BLANCO</v>
          </cell>
          <cell r="M1614" t="str">
            <v>000001</v>
          </cell>
        </row>
        <row r="1615">
          <cell r="A1615" t="str">
            <v>20003029745617</v>
          </cell>
          <cell r="B1615">
            <v>483912</v>
          </cell>
          <cell r="C1615" t="str">
            <v>20003029745617</v>
          </cell>
          <cell r="D1615">
            <v>44916.549780092595</v>
          </cell>
          <cell r="E1615" t="str">
            <v>BRELDYNG</v>
          </cell>
          <cell r="F1615" t="str">
            <v>DESPACHO</v>
          </cell>
          <cell r="G1615" t="str">
            <v>NORMAL</v>
          </cell>
          <cell r="H1615" t="str">
            <v>TRICERRY CECILIA PAREDES ATI</v>
          </cell>
          <cell r="I1615" t="str">
            <v>602128183</v>
          </cell>
          <cell r="J1615" t="str">
            <v>CHIMBORAZO / RIOBAMBA / MALDONADO / ARGENTINA / SN / ENTRE MARIANA DE JESUS Y ALVARADO / BARRIO SAN ALFONSO CASA 1 PISO COLOR VERDE PUERTA NEGRA CERCA DE LOS BOMBEROS</v>
          </cell>
          <cell r="K1615" t="str">
            <v>968465644</v>
          </cell>
          <cell r="M1615" t="str">
            <v>RIOBAMBA</v>
          </cell>
          <cell r="N1615" t="str">
            <v>CHIMBORAZO</v>
          </cell>
          <cell r="O1615" t="str">
            <v>RIOBAMBA</v>
          </cell>
        </row>
        <row r="1616">
          <cell r="A1616" t="str">
            <v>20003029332707</v>
          </cell>
          <cell r="B1616">
            <v>483911</v>
          </cell>
          <cell r="C1616" t="str">
            <v>20003029332707</v>
          </cell>
          <cell r="D1616">
            <v>44916.549780092595</v>
          </cell>
          <cell r="E1616" t="str">
            <v>BRELDYNG</v>
          </cell>
          <cell r="F1616" t="str">
            <v>DESPACHO</v>
          </cell>
          <cell r="G1616" t="str">
            <v>NORMAL</v>
          </cell>
          <cell r="H1616" t="str">
            <v>MILDRED ELIZABETH BLACIO RAMIREZ</v>
          </cell>
          <cell r="I1616" t="str">
            <v>924764129</v>
          </cell>
          <cell r="J1616" t="str">
            <v>GUAYAS / DAULE / LA AURORA / VIA DAULE MZ12 S27 / KM 12 Y MEDIO /  / URBANIZACION VILLA CLUB ETAPA LUNA MZ12 S27 CASA DE DOS PISOS</v>
          </cell>
          <cell r="K1616" t="str">
            <v>980094144</v>
          </cell>
          <cell r="M1616" t="str">
            <v>DAULE</v>
          </cell>
          <cell r="N1616" t="str">
            <v>GUAYAS</v>
          </cell>
          <cell r="O1616" t="str">
            <v>DAULE</v>
          </cell>
        </row>
        <row r="1617">
          <cell r="A1617" t="str">
            <v>20003031378266</v>
          </cell>
          <cell r="B1617">
            <v>483924</v>
          </cell>
          <cell r="C1617" t="str">
            <v>20003031378266</v>
          </cell>
          <cell r="D1617">
            <v>44916.549780092595</v>
          </cell>
          <cell r="E1617" t="str">
            <v>BRELDYNG</v>
          </cell>
          <cell r="F1617" t="str">
            <v>DESPACHO</v>
          </cell>
          <cell r="G1617" t="str">
            <v>NORMAL</v>
          </cell>
          <cell r="H1617" t="str">
            <v>BRAVO ARIAS MARIA JOSE</v>
          </cell>
          <cell r="I1617" t="str">
            <v>1707344758</v>
          </cell>
          <cell r="J1617" t="str">
            <v>PICHINCHA / QUITO / CAYAMBE / VARGAS TORRES / OE2-36 / MORALES / OFICINA TRAMACO CAYAMBE</v>
          </cell>
          <cell r="K1617" t="str">
            <v>999361824</v>
          </cell>
          <cell r="M1617" t="str">
            <v>QUITO</v>
          </cell>
          <cell r="N1617" t="str">
            <v>PICHINCHA</v>
          </cell>
          <cell r="O1617" t="str">
            <v>QUITO</v>
          </cell>
        </row>
        <row r="1618">
          <cell r="A1618" t="str">
            <v>20003031015380</v>
          </cell>
          <cell r="B1618">
            <v>483923</v>
          </cell>
          <cell r="C1618" t="str">
            <v>20003031015380</v>
          </cell>
          <cell r="D1618">
            <v>44916.549780092595</v>
          </cell>
          <cell r="E1618" t="str">
            <v>BRELDYNG</v>
          </cell>
          <cell r="F1618" t="str">
            <v>DESPACHO</v>
          </cell>
          <cell r="G1618" t="str">
            <v>NORMAL</v>
          </cell>
          <cell r="H1618" t="str">
            <v>KARINA ESTEFANIA CEDENO LOJA</v>
          </cell>
          <cell r="I1618" t="str">
            <v>1717270159</v>
          </cell>
          <cell r="J1618" t="str">
            <v>"LOS RIOS / QUEVEDO / QUEVEDO / CARLOS KURE / 408 / CALLE 44 / COOP CARLOS JULIO CASA JUDICIAL EN CALLE PRINCIPAL/CASA CON NEGOCIO DE MINIMARKET LETRERO"" PAQUITO XAVIER"""</v>
          </cell>
          <cell r="K1618" t="str">
            <v>939458270</v>
          </cell>
          <cell r="M1618" t="str">
            <v>QUEVEDO</v>
          </cell>
          <cell r="N1618" t="str">
            <v>LOS RIOS</v>
          </cell>
          <cell r="O1618" t="str">
            <v>QUEVEDO</v>
          </cell>
        </row>
        <row r="1619">
          <cell r="A1619" t="str">
            <v>20003031023081</v>
          </cell>
          <cell r="B1619">
            <v>483922</v>
          </cell>
          <cell r="C1619" t="str">
            <v>20003031023081</v>
          </cell>
          <cell r="D1619">
            <v>44916.549780092595</v>
          </cell>
          <cell r="E1619" t="str">
            <v>BRELDYNG</v>
          </cell>
          <cell r="F1619" t="str">
            <v>DESPACHO</v>
          </cell>
          <cell r="G1619" t="str">
            <v>NORMAL</v>
          </cell>
          <cell r="H1619" t="str">
            <v>DENISSE JANETH AGUILAR MANOSALVA</v>
          </cell>
          <cell r="I1619" t="str">
            <v>931002778</v>
          </cell>
          <cell r="J1619" t="str">
            <v>GUAYAS / GUAYAQUIL / PASCUALES / VIA A LA COSTA / KM 21 /  / CASA DE 1P COLOR MOSTAZA EN EL CENTRO DE ESTUDIOS SENDEROS, FRENTE A LA URBANIZACION VALLE ALTO</v>
          </cell>
          <cell r="K1619" t="str">
            <v>992054380</v>
          </cell>
          <cell r="M1619" t="str">
            <v>GUAYAQUIL</v>
          </cell>
          <cell r="N1619" t="str">
            <v>GUAYAS</v>
          </cell>
          <cell r="O1619" t="str">
            <v>GUAYAQUIL</v>
          </cell>
        </row>
        <row r="1620">
          <cell r="A1620" t="str">
            <v>20003030648925</v>
          </cell>
          <cell r="B1620">
            <v>483921</v>
          </cell>
          <cell r="C1620" t="str">
            <v>20003030648925</v>
          </cell>
          <cell r="D1620">
            <v>44916.549780092595</v>
          </cell>
          <cell r="E1620" t="str">
            <v>BRELDYNG</v>
          </cell>
          <cell r="F1620" t="str">
            <v>DESPACHO</v>
          </cell>
          <cell r="G1620" t="str">
            <v>NORMAL</v>
          </cell>
          <cell r="H1620" t="str">
            <v>REYES FLORES MAYRA ALEJANDRA</v>
          </cell>
          <cell r="I1620" t="str">
            <v>1311547432</v>
          </cell>
          <cell r="J1620" t="str">
            <v>GUAYAS / GUAYAQUIL / TARQUI / CDLA COLINAS DE LA ALBORADA / MZ 769 SL 20 /  / CDLA COLINAS DE LA ALBORADA CASA 3 PISOS CL CREMA CON ROJO ENTRANDO POR EL UPC PRIMERA CUADRA A LA DERECHA</v>
          </cell>
          <cell r="K1620" t="str">
            <v>939263992</v>
          </cell>
          <cell r="M1620" t="str">
            <v>GUAYAQUIL</v>
          </cell>
          <cell r="N1620" t="str">
            <v>GUAYAS</v>
          </cell>
          <cell r="O1620" t="str">
            <v>GUAYAQUIL</v>
          </cell>
        </row>
        <row r="1621">
          <cell r="A1621" t="str">
            <v>20003031016062</v>
          </cell>
          <cell r="B1621">
            <v>483920</v>
          </cell>
          <cell r="C1621" t="str">
            <v>20003031016062</v>
          </cell>
          <cell r="D1621">
            <v>44916.549780092595</v>
          </cell>
          <cell r="E1621" t="str">
            <v>BRELDYNG</v>
          </cell>
          <cell r="F1621" t="str">
            <v>DESPACHO</v>
          </cell>
          <cell r="G1621" t="str">
            <v>NORMAL</v>
          </cell>
          <cell r="H1621" t="str">
            <v>JOHN ALEXI ELENO GALARZA</v>
          </cell>
          <cell r="I1621" t="str">
            <v>1203147804</v>
          </cell>
          <cell r="J1621" t="str">
            <v>"GUAYAS / GUAYAQUIL / XIMENA / CALLE 25 DE AGOSTO /  /  / CIUDADELA BUCARAM CASA 2 PISOS COLOR CREMA S/N 100 METROSA LA DERECHA DEL COLISEO ""CIUDAD DE LA TRONCAL"""</v>
          </cell>
          <cell r="K1621" t="str">
            <v>985787512</v>
          </cell>
          <cell r="M1621" t="str">
            <v>GUAYAQUIL</v>
          </cell>
          <cell r="N1621" t="str">
            <v>GUAYAS</v>
          </cell>
          <cell r="O1621" t="str">
            <v>GUAYAQUIL</v>
          </cell>
        </row>
        <row r="1622">
          <cell r="A1622" t="str">
            <v>20003031391485</v>
          </cell>
          <cell r="B1622">
            <v>483919</v>
          </cell>
          <cell r="C1622" t="str">
            <v>20003031391485</v>
          </cell>
          <cell r="D1622">
            <v>44916.549780092595</v>
          </cell>
          <cell r="E1622" t="str">
            <v>BRELDYNG</v>
          </cell>
          <cell r="F1622" t="str">
            <v>DESPACHO</v>
          </cell>
          <cell r="G1622" t="str">
            <v>NORMAL</v>
          </cell>
          <cell r="H1622" t="str">
            <v>VILLACRESES MONTALVO LADY LAURA</v>
          </cell>
          <cell r="I1622" t="str">
            <v>922201611</v>
          </cell>
          <cell r="J1622" t="str">
            <v>GUAYAS / GUAYAQUIL / TARQUI / AV ISIDRO AYORA CUEVA / MZ 266 VLL 6 /  / SAUCES 6 MZ 266 VILLA 6 PLANTA BAJA NAUTAPRINT</v>
          </cell>
          <cell r="K1622" t="str">
            <v>991511161</v>
          </cell>
          <cell r="M1622" t="str">
            <v>GUAYAQUIL</v>
          </cell>
          <cell r="N1622" t="str">
            <v>GUAYAS</v>
          </cell>
          <cell r="O1622" t="str">
            <v>GUAYAQUIL</v>
          </cell>
        </row>
        <row r="1623">
          <cell r="A1623" t="str">
            <v>20003031377291</v>
          </cell>
          <cell r="B1623">
            <v>483918</v>
          </cell>
          <cell r="C1623" t="str">
            <v>20003031377291</v>
          </cell>
          <cell r="D1623">
            <v>44916.549780092595</v>
          </cell>
          <cell r="E1623" t="str">
            <v>BRELDYNG</v>
          </cell>
          <cell r="F1623" t="str">
            <v>DESPACHO</v>
          </cell>
          <cell r="G1623" t="str">
            <v>NORMAL</v>
          </cell>
          <cell r="H1623" t="str">
            <v>PRISCILA GABRIELA VALLEJO YEPEZ</v>
          </cell>
          <cell r="I1623" t="str">
            <v>926481896</v>
          </cell>
          <cell r="J1623" t="str">
            <v>GUAYAS / GUAYAQUIL / FEBRES CORDERO / CALLE 29 / SN / GALAPAGOS / HOSPITAL GUAYAQUIL CALLE 29 Y GALAPAGOS 2DO PISO CONSULTA EXTERNA CONSULTORIO 201 AUDIOLOGIA ENTREGA DE 8 AM HASTA LAS 2PM</v>
          </cell>
          <cell r="K1623" t="str">
            <v>994961705</v>
          </cell>
          <cell r="M1623" t="str">
            <v>GUAYAQUIL</v>
          </cell>
          <cell r="N1623" t="str">
            <v>GUAYAS</v>
          </cell>
          <cell r="O1623" t="str">
            <v>GUAYAQUIL</v>
          </cell>
        </row>
        <row r="1624">
          <cell r="A1624" t="str">
            <v>20003031372137</v>
          </cell>
          <cell r="B1624">
            <v>483917</v>
          </cell>
          <cell r="C1624" t="str">
            <v>20003031372137</v>
          </cell>
          <cell r="D1624">
            <v>44916.549780092595</v>
          </cell>
          <cell r="E1624" t="str">
            <v>BRELDYNG</v>
          </cell>
          <cell r="F1624" t="str">
            <v>DESPACHO</v>
          </cell>
          <cell r="G1624" t="str">
            <v>NORMAL</v>
          </cell>
          <cell r="H1624" t="str">
            <v>MARIA LORENA PENAFIEL TIGRERO</v>
          </cell>
          <cell r="I1624" t="str">
            <v>2400093239</v>
          </cell>
          <cell r="J1624" t="str">
            <v>SANTA ELENA / LA LIBERTAD / LA LIBERTAD / AV ELEODORO SOLORZANO / SN / PUERTO LUCIA / CENTRO COMERCIAL PASEO SHOPPING ENTRADA AV PUERTO LUCIA CABINA WESTERN UNION DENTRO DEL HIPER MARKET</v>
          </cell>
          <cell r="K1624" t="str">
            <v>986189681</v>
          </cell>
          <cell r="M1624" t="str">
            <v>LA LIBERTAD</v>
          </cell>
          <cell r="N1624" t="str">
            <v>SANTA ELENA</v>
          </cell>
          <cell r="O1624" t="str">
            <v>LA LIBERTAD</v>
          </cell>
        </row>
        <row r="1625">
          <cell r="A1625" t="str">
            <v>20003030591989</v>
          </cell>
          <cell r="B1625">
            <v>483916</v>
          </cell>
          <cell r="C1625" t="str">
            <v>20003030591989</v>
          </cell>
          <cell r="D1625">
            <v>44916.549780092595</v>
          </cell>
          <cell r="E1625" t="str">
            <v>BRELDYNG</v>
          </cell>
          <cell r="F1625" t="str">
            <v>DESPACHO</v>
          </cell>
          <cell r="G1625" t="str">
            <v>NORMAL</v>
          </cell>
          <cell r="H1625" t="str">
            <v>GISELLE VERONICA ALVAREZ GUERRERO</v>
          </cell>
          <cell r="I1625" t="str">
            <v>1003624135</v>
          </cell>
          <cell r="J1625" t="str">
            <v>IMBABURA / IBARRA / EL SAGRARIO / ZUMBA / 13-45 / CANARIO / BARRIO 15 DICIEMBRE POR EL ANILLO VIAL CASA 1 PISO PORTON NEGRO</v>
          </cell>
          <cell r="K1625" t="str">
            <v>997232281</v>
          </cell>
          <cell r="M1625" t="str">
            <v>IBARRA</v>
          </cell>
          <cell r="N1625" t="str">
            <v>IMBABURA</v>
          </cell>
          <cell r="O1625" t="str">
            <v>IBARRA</v>
          </cell>
        </row>
        <row r="1626">
          <cell r="A1626" t="str">
            <v>20003029321367</v>
          </cell>
          <cell r="B1626">
            <v>483915</v>
          </cell>
          <cell r="C1626" t="str">
            <v>20003029321367</v>
          </cell>
          <cell r="D1626">
            <v>44916.549780092595</v>
          </cell>
          <cell r="E1626" t="str">
            <v>BRELDYNG</v>
          </cell>
          <cell r="F1626" t="str">
            <v>DESPACHO</v>
          </cell>
          <cell r="G1626" t="str">
            <v>NORMAL</v>
          </cell>
          <cell r="H1626" t="str">
            <v>RODRIGO MANUEL MARCILLO ORMAZA</v>
          </cell>
          <cell r="I1626" t="str">
            <v>1311909327</v>
          </cell>
          <cell r="J1626" t="str">
            <v>GUAYAS / GUAYAQUIL / TARQUI / AV FRANCISCO DE ORELLANA /  /  / CONJUNTO RECIDENCIAL CENTROPOLIS OFICINA TRAMACO SAN MARINO</v>
          </cell>
          <cell r="K1626" t="str">
            <v>980685310</v>
          </cell>
          <cell r="L1626" t="str">
            <v/>
          </cell>
          <cell r="M1626" t="str">
            <v>GUAYAQUIL</v>
          </cell>
          <cell r="N1626" t="str">
            <v>GUAYAS</v>
          </cell>
          <cell r="O1626" t="str">
            <v>GUAYAQUIL</v>
          </cell>
        </row>
        <row r="1627">
          <cell r="A1627" t="str">
            <v>20003028447741</v>
          </cell>
          <cell r="B1627">
            <v>483914</v>
          </cell>
          <cell r="C1627" t="str">
            <v>20003028447741</v>
          </cell>
          <cell r="D1627">
            <v>44916.549780092595</v>
          </cell>
          <cell r="E1627" t="str">
            <v>BRELDYNG</v>
          </cell>
          <cell r="F1627" t="str">
            <v>DESPACHO</v>
          </cell>
          <cell r="G1627" t="str">
            <v>NORMAL</v>
          </cell>
          <cell r="H1627" t="str">
            <v>ASHLEY KAROLAY RAMIREZ TAPIA</v>
          </cell>
          <cell r="I1627" t="str">
            <v>962761706</v>
          </cell>
          <cell r="J1627" t="str">
            <v>GUAYAS / GUAYAQUIL / TARQUI / AV ISIDRO AYORA CUEVA / MZ 221VLL 10 /  / CDLA SAMANES 2 CASA DE 2 PISOS PORTON VERDE Y PUERTA BLANCA A UNA CUADRA Y MEDIA DE LA UNIDAD EDUCATIVA THALIA CORTES DE VIVAR.</v>
          </cell>
          <cell r="K1627" t="str">
            <v>980776154</v>
          </cell>
          <cell r="M1627" t="str">
            <v>GUAYAQUIL</v>
          </cell>
          <cell r="N1627" t="str">
            <v>GUAYAS</v>
          </cell>
          <cell r="O1627" t="str">
            <v>GUAYAQUIL</v>
          </cell>
        </row>
        <row r="1628">
          <cell r="A1628" t="str">
            <v>20003029735617</v>
          </cell>
          <cell r="B1628">
            <v>483913</v>
          </cell>
          <cell r="C1628" t="str">
            <v>20003029735617</v>
          </cell>
          <cell r="D1628">
            <v>44916.549780092595</v>
          </cell>
          <cell r="E1628" t="str">
            <v>BRELDYNG</v>
          </cell>
          <cell r="F1628" t="str">
            <v>DESPACHO</v>
          </cell>
          <cell r="G1628" t="str">
            <v>NORMAL</v>
          </cell>
          <cell r="H1628" t="str">
            <v>LINDA LEYDA TENORIO LARA</v>
          </cell>
          <cell r="I1628" t="str">
            <v>705171304</v>
          </cell>
          <cell r="J1628" t="str">
            <v>EL ORO / MACHALA / EL GUABO / CDLA BOLIVAR RIZOS / SL 6 CASA 6 /  / CDLA BOLIVAR RIZOS SL6 CS CLR BEIGE 3PS ENTRANDO POR LAS ANTENAS DE CLARO PASANDO LA COOP PALMAR</v>
          </cell>
          <cell r="K1628" t="str">
            <v>969284420</v>
          </cell>
          <cell r="M1628" t="str">
            <v>MACHALA</v>
          </cell>
          <cell r="N1628" t="str">
            <v>EL ORO</v>
          </cell>
          <cell r="O1628" t="str">
            <v>MACHALA</v>
          </cell>
        </row>
        <row r="1629">
          <cell r="A1629" t="str">
            <v>20003031040904</v>
          </cell>
          <cell r="B1629">
            <v>483891</v>
          </cell>
          <cell r="C1629" t="str">
            <v>20003031040904</v>
          </cell>
          <cell r="D1629">
            <v>44916.52003472222</v>
          </cell>
          <cell r="E1629" t="str">
            <v>CONECEL</v>
          </cell>
          <cell r="F1629" t="str">
            <v>DESPACHO</v>
          </cell>
          <cell r="G1629" t="str">
            <v>NORMAL</v>
          </cell>
          <cell r="H1629" t="str">
            <v>ANTONIO FABRICIO ESPINOZA HERRERA</v>
          </cell>
          <cell r="I1629" t="str">
            <v>1716237274</v>
          </cell>
          <cell r="J1629" t="str">
            <v>AV ABDON CALDERON S18 ? 104 CASA 4 PISOS COLORVINO DIAGONAL AL COLEGIO LA SALLE</v>
          </cell>
          <cell r="K1629" t="str">
            <v xml:space="preserve">996547404 /  </v>
          </cell>
          <cell r="M1629" t="str">
            <v>QUITO</v>
          </cell>
          <cell r="N1629" t="str">
            <v>PICHINCHA</v>
          </cell>
          <cell r="O1629" t="str">
            <v>QUITO</v>
          </cell>
        </row>
        <row r="1630">
          <cell r="A1630" t="str">
            <v>20003031378243</v>
          </cell>
          <cell r="B1630">
            <v>483890</v>
          </cell>
          <cell r="C1630" t="str">
            <v>20003031378243</v>
          </cell>
          <cell r="D1630">
            <v>44916.52003472222</v>
          </cell>
          <cell r="E1630" t="str">
            <v>CONECEL</v>
          </cell>
          <cell r="F1630" t="str">
            <v>DESPACHO</v>
          </cell>
          <cell r="G1630" t="str">
            <v>NORMAL</v>
          </cell>
          <cell r="H1630" t="str">
            <v>ANTONIO FABRICIO ESPINOZA HERRERA</v>
          </cell>
          <cell r="I1630" t="str">
            <v>1716237274</v>
          </cell>
          <cell r="J1630" t="str">
            <v>AV ABDON CALDERON S18 ? 104 CASA 4 PISOS COLORVINO DIAGONAL AL COLEGIO LA SALLE</v>
          </cell>
          <cell r="K1630" t="str">
            <v xml:space="preserve">960427344 /  </v>
          </cell>
          <cell r="M1630" t="str">
            <v>QUITO</v>
          </cell>
          <cell r="N1630" t="str">
            <v>PICHINCHA</v>
          </cell>
          <cell r="O1630" t="str">
            <v>QUITO</v>
          </cell>
        </row>
        <row r="1631">
          <cell r="A1631" t="str">
            <v>20003029318268</v>
          </cell>
          <cell r="B1631">
            <v>483889</v>
          </cell>
          <cell r="C1631" t="str">
            <v>20003029318268</v>
          </cell>
          <cell r="D1631">
            <v>44916.52003472222</v>
          </cell>
          <cell r="E1631" t="str">
            <v>CONECEL</v>
          </cell>
          <cell r="F1631" t="str">
            <v>DESPACHO</v>
          </cell>
          <cell r="G1631" t="str">
            <v>NORMAL</v>
          </cell>
          <cell r="H1631" t="str">
            <v>KEVIN SANTIAGO MOROCHO NARVAEZ</v>
          </cell>
          <cell r="I1631" t="str">
            <v>1750939124</v>
          </cell>
          <cell r="J1631" t="str">
            <v>AV PEDRO VICENTE MALDONADO Y GRACIELA ESCUDERO EN LA PROCESADORA DE POLLO CRIS POLLO JUNTO A LA IMPORTADORA FERRETERO TRUJILLO</v>
          </cell>
          <cell r="K1631" t="str">
            <v xml:space="preserve">958878373 /  </v>
          </cell>
          <cell r="L1631" t="str">
            <v/>
          </cell>
          <cell r="M1631" t="str">
            <v>QUITO</v>
          </cell>
          <cell r="N1631" t="str">
            <v>PICHINCHA</v>
          </cell>
          <cell r="O1631" t="str">
            <v>QUITO</v>
          </cell>
        </row>
        <row r="1632">
          <cell r="A1632" t="str">
            <v>20003031402162</v>
          </cell>
          <cell r="B1632">
            <v>483888</v>
          </cell>
          <cell r="C1632" t="str">
            <v>20003031402162</v>
          </cell>
          <cell r="D1632">
            <v>44916.52003472222</v>
          </cell>
          <cell r="E1632" t="str">
            <v>CONECEL</v>
          </cell>
          <cell r="F1632" t="str">
            <v>DESPACHO</v>
          </cell>
          <cell r="G1632" t="str">
            <v>NORMAL</v>
          </cell>
          <cell r="H1632" t="str">
            <v>LUIS FERNANDO MONCADA ALAY</v>
          </cell>
          <cell r="I1632" t="str">
            <v>944254945</v>
          </cell>
          <cell r="J1632" t="str">
            <v>CALLE EL ORO ENTRE LA 28 Y 29 CASA DE 3 PISOS CON CERRAMIENTO NEGRO JUNTO A UNA IGLESIA EVANGELICA</v>
          </cell>
          <cell r="K1632" t="str">
            <v xml:space="preserve">985983771 /  </v>
          </cell>
          <cell r="M1632" t="str">
            <v>GUAYAQUIL</v>
          </cell>
          <cell r="N1632" t="str">
            <v>GUAYAS</v>
          </cell>
          <cell r="O1632" t="str">
            <v>GUAYAQUIL</v>
          </cell>
        </row>
        <row r="1633">
          <cell r="A1633" t="str">
            <v>20003031403700</v>
          </cell>
          <cell r="B1633">
            <v>483887</v>
          </cell>
          <cell r="C1633" t="str">
            <v>20003031403700</v>
          </cell>
          <cell r="D1633">
            <v>44916.52003472222</v>
          </cell>
          <cell r="E1633" t="str">
            <v>CONECEL</v>
          </cell>
          <cell r="F1633" t="str">
            <v>DESPACHO</v>
          </cell>
          <cell r="G1633" t="str">
            <v>NORMAL</v>
          </cell>
          <cell r="H1633" t="str">
            <v>NICOLE POLETT GONZALEZ BLANDON</v>
          </cell>
          <cell r="I1633" t="str">
            <v>850921560</v>
          </cell>
          <cell r="J1633" t="str">
            <v>CALLE LUIS CORDERO Y REINA VICTORIA EN LAS TORRES ALMAGRO TORRE C 1C FRENTE A LA ESTACION DE LA POLICIA DIAGONAL A LA CIGARRA</v>
          </cell>
          <cell r="K1633" t="str">
            <v>980561090 /  989345106</v>
          </cell>
          <cell r="L1633" t="str">
            <v/>
          </cell>
          <cell r="M1633" t="str">
            <v>QUITO</v>
          </cell>
          <cell r="N1633" t="str">
            <v>PICHINCHA</v>
          </cell>
          <cell r="O1633" t="str">
            <v>QUITO</v>
          </cell>
        </row>
        <row r="1634">
          <cell r="A1634" t="str">
            <v>20003031381673</v>
          </cell>
          <cell r="B1634">
            <v>483886</v>
          </cell>
          <cell r="C1634" t="str">
            <v>20003031381673</v>
          </cell>
          <cell r="D1634">
            <v>44916.52003472222</v>
          </cell>
          <cell r="E1634" t="str">
            <v>CONECEL</v>
          </cell>
          <cell r="F1634" t="str">
            <v>DESPACHO</v>
          </cell>
          <cell r="G1634" t="str">
            <v>NORMAL</v>
          </cell>
          <cell r="H1634" t="str">
            <v>EVELYN MARCELA PALACIOS PALACIOS</v>
          </cell>
          <cell r="I1634" t="str">
            <v>604833921</v>
          </cell>
          <cell r="J1634" t="str">
            <v>CALLE LOJA 2673 Y CALLE JUNIN FRENTE A INSTITUTO SORDOS DE CHIMBORAZO CASA ESQUINERA DE 1PISO CON NEGOCIO DE CAFETERIA MAMA SARITA</v>
          </cell>
          <cell r="K1634" t="str">
            <v xml:space="preserve">997420534 /  </v>
          </cell>
          <cell r="M1634" t="str">
            <v>RIOBAMBA</v>
          </cell>
          <cell r="N1634" t="str">
            <v>CHIMBORAZO</v>
          </cell>
          <cell r="O1634" t="str">
            <v>RIOBAMBA</v>
          </cell>
        </row>
        <row r="1635">
          <cell r="A1635" t="str">
            <v>20003025843736</v>
          </cell>
          <cell r="B1635">
            <v>483885</v>
          </cell>
          <cell r="C1635" t="str">
            <v>20003025843736</v>
          </cell>
          <cell r="D1635">
            <v>44916.52003472222</v>
          </cell>
          <cell r="E1635" t="str">
            <v>CONECEL</v>
          </cell>
          <cell r="F1635" t="str">
            <v>DESPACHO</v>
          </cell>
          <cell r="G1635" t="str">
            <v>NORMAL</v>
          </cell>
          <cell r="H1635" t="str">
            <v>AURA DALILA DAVILA CUESTA</v>
          </cell>
          <cell r="I1635" t="str">
            <v>702506627</v>
          </cell>
          <cell r="J1635" t="str">
            <v>CDLA MAGISTERIO ELOY ALFARO CALLES MARCEL LANIADO Y OCTAVA NORTE UNA CASA DE COLOR CAFE FRENTE AL HOSPITAL ESPERANZA</v>
          </cell>
          <cell r="K1635" t="str">
            <v xml:space="preserve">979359251 /  </v>
          </cell>
          <cell r="M1635" t="str">
            <v>MACHALA</v>
          </cell>
          <cell r="N1635" t="str">
            <v>EL ORO</v>
          </cell>
          <cell r="O1635" t="str">
            <v>MACHALA</v>
          </cell>
        </row>
        <row r="1636">
          <cell r="A1636" t="str">
            <v>20003011929581</v>
          </cell>
          <cell r="B1636">
            <v>483884</v>
          </cell>
          <cell r="C1636" t="str">
            <v>20003011929581</v>
          </cell>
          <cell r="D1636">
            <v>44916.52003472222</v>
          </cell>
          <cell r="E1636" t="str">
            <v>CONECEL</v>
          </cell>
          <cell r="F1636" t="str">
            <v>DESPACHO</v>
          </cell>
          <cell r="G1636" t="str">
            <v>NORMAL</v>
          </cell>
          <cell r="H1636" t="str">
            <v>ROSA ELENA VERA DELGADO</v>
          </cell>
          <cell r="I1636" t="str">
            <v>2300272644</v>
          </cell>
          <cell r="J1636" t="str">
            <v>RIO LELIA Y CALLE GALO LUZURIAGA LOCAL AMOD FOOD ESQUINERO FRENTE AL CONSEJO CANTONAL</v>
          </cell>
          <cell r="K1636" t="str">
            <v>983532878 /  981943677</v>
          </cell>
          <cell r="L1636" t="str">
            <v/>
          </cell>
          <cell r="M1636" t="str">
            <v>SANTO DOMINGO</v>
          </cell>
          <cell r="N1636" t="str">
            <v>SANTO DOMINGO DE LOS TSACHILAS</v>
          </cell>
          <cell r="O1636" t="str">
            <v>SANTO DOMINGO</v>
          </cell>
        </row>
        <row r="1637">
          <cell r="A1637" t="str">
            <v>20003031406406</v>
          </cell>
          <cell r="B1637">
            <v>483883</v>
          </cell>
          <cell r="C1637" t="str">
            <v>20003031406406</v>
          </cell>
          <cell r="D1637">
            <v>44916.52003472222</v>
          </cell>
          <cell r="E1637" t="str">
            <v>CONECEL</v>
          </cell>
          <cell r="F1637" t="str">
            <v>DESPACHO</v>
          </cell>
          <cell r="G1637" t="str">
            <v>NORMAL</v>
          </cell>
          <cell r="H1637" t="str">
            <v>FREDY ENRIQUE BASANTES AVALOS</v>
          </cell>
          <cell r="I1637" t="str">
            <v>602765034</v>
          </cell>
          <cell r="J1637" t="str">
            <v>CALLE 9 DE OCTUBRE Y VIA A MACAJI EN LOS TALLERES DEL MUNICIPIO A UNA CUADRA DEL REDONDEL DEL LIBRO</v>
          </cell>
          <cell r="K1637" t="str">
            <v>962327181 /  985984877</v>
          </cell>
          <cell r="M1637" t="str">
            <v>RIOBAMBA</v>
          </cell>
          <cell r="N1637" t="str">
            <v>CHIMBORAZO</v>
          </cell>
          <cell r="O1637" t="str">
            <v>RIOBAMBA</v>
          </cell>
        </row>
        <row r="1638">
          <cell r="A1638" t="str">
            <v>20003030613074</v>
          </cell>
          <cell r="B1638">
            <v>483882</v>
          </cell>
          <cell r="C1638" t="str">
            <v>20003030613074</v>
          </cell>
          <cell r="D1638">
            <v>44916.52003472222</v>
          </cell>
          <cell r="E1638" t="str">
            <v>CONECEL</v>
          </cell>
          <cell r="F1638" t="str">
            <v>DESPACHO</v>
          </cell>
          <cell r="G1638" t="str">
            <v>NORMAL</v>
          </cell>
          <cell r="H1638" t="str">
            <v>JUAN CARLOS TITUANA COLLAGUAZO</v>
          </cell>
          <cell r="I1638" t="str">
            <v>1714115324</v>
          </cell>
          <cell r="J1638" t="str">
            <v>CALLE EMILIO BUSTAMANTE EN LA CARNICERIA EL CORONEL A UNA CUADRA DEL PARQUE DE COTOCOLLAO</v>
          </cell>
          <cell r="K1638" t="str">
            <v xml:space="preserve">978763745 /  </v>
          </cell>
          <cell r="M1638" t="str">
            <v>QUITO</v>
          </cell>
          <cell r="N1638" t="str">
            <v>PICHINCHA</v>
          </cell>
          <cell r="O1638" t="str">
            <v>QUITO</v>
          </cell>
        </row>
        <row r="1639">
          <cell r="A1639" t="str">
            <v>20003022541808</v>
          </cell>
          <cell r="B1639">
            <v>483881</v>
          </cell>
          <cell r="C1639" t="str">
            <v>20003022541808</v>
          </cell>
          <cell r="D1639">
            <v>44916.52003472222</v>
          </cell>
          <cell r="E1639" t="str">
            <v>CONECEL</v>
          </cell>
          <cell r="F1639" t="str">
            <v>DESPACHO</v>
          </cell>
          <cell r="G1639" t="str">
            <v>NORMAL</v>
          </cell>
          <cell r="H1639" t="str">
            <v>IVAN NARCISO RIVERA CHANGO</v>
          </cell>
          <cell r="I1639" t="str">
            <v>1803275740</v>
          </cell>
          <cell r="J1639" t="str">
            <v>AV DON BOSCO Y FERNANDO DE ARAGON EN LA PANADERIA CESTA DE PAN A UNA CUADRA DEL PARQUE CENTRAL JUNTO A LA FARMACIA CRUZ AZUL</v>
          </cell>
          <cell r="K1639" t="str">
            <v xml:space="preserve">969048175 /  </v>
          </cell>
          <cell r="L1639" t="str">
            <v/>
          </cell>
          <cell r="M1639" t="str">
            <v>CUENCA</v>
          </cell>
          <cell r="N1639" t="str">
            <v>AZUAY</v>
          </cell>
          <cell r="O1639" t="str">
            <v>CUENCA</v>
          </cell>
        </row>
        <row r="1640">
          <cell r="A1640" t="str">
            <v>20003031043906</v>
          </cell>
          <cell r="B1640">
            <v>483880</v>
          </cell>
          <cell r="C1640" t="str">
            <v>20003031043906</v>
          </cell>
          <cell r="D1640">
            <v>44916.52003472222</v>
          </cell>
          <cell r="E1640" t="str">
            <v>CONECEL</v>
          </cell>
          <cell r="F1640" t="str">
            <v>DESPACHO</v>
          </cell>
          <cell r="G1640" t="str">
            <v>NORMAL</v>
          </cell>
          <cell r="H1640" t="str">
            <v>HUGO ENRIQUE CHOEZ TOMALA</v>
          </cell>
          <cell r="I1640" t="str">
            <v>916999865</v>
          </cell>
          <cell r="J1640" t="str">
            <v>CALLE.PICHINCHA Y AV EL COMERCIO CASA 2 PISOS COLOR BANCO Y CREMA ESQUINERA DIAG A CASA DEPORTIVA KEVIN</v>
          </cell>
          <cell r="K1640" t="str">
            <v xml:space="preserve">989143156 /  </v>
          </cell>
          <cell r="L1640" t="str">
            <v/>
          </cell>
          <cell r="M1640" t="str">
            <v>SANTA ELENA</v>
          </cell>
          <cell r="N1640" t="str">
            <v>SANTA ELENA</v>
          </cell>
          <cell r="O1640" t="str">
            <v>SANTA ELENA</v>
          </cell>
        </row>
        <row r="1641">
          <cell r="A1641" t="str">
            <v>20003026629168</v>
          </cell>
          <cell r="B1641">
            <v>483879</v>
          </cell>
          <cell r="C1641" t="str">
            <v>20003026629168</v>
          </cell>
          <cell r="D1641">
            <v>44916.52003472222</v>
          </cell>
          <cell r="E1641" t="str">
            <v>CONECEL</v>
          </cell>
          <cell r="F1641" t="str">
            <v>DESPACHO</v>
          </cell>
          <cell r="G1641" t="str">
            <v>NORMAL</v>
          </cell>
          <cell r="H1641" t="str">
            <v>MICHAEL ROLANDO RODRIGUEZ ALAVA</v>
          </cell>
          <cell r="I1641" t="str">
            <v>1313341321</v>
          </cell>
          <cell r="J1641" t="str">
            <v>CALLE ELOY ALFARO 185 Y HIDEYO NOGUCHI CASA COLOR ROSA CLARO DE 4 PISOS NUMERO JUNTO A LA LAVADORA DE AUTO TECNI SERVICIO 4 ESQUINA</v>
          </cell>
          <cell r="K1641" t="str">
            <v>978941153 /  996558137</v>
          </cell>
          <cell r="M1641" t="str">
            <v>QUITO</v>
          </cell>
          <cell r="N1641" t="str">
            <v>PICHINCHA</v>
          </cell>
          <cell r="O1641" t="str">
            <v>QUITO</v>
          </cell>
        </row>
        <row r="1642">
          <cell r="A1642" t="str">
            <v>20003031404385</v>
          </cell>
          <cell r="B1642">
            <v>483878</v>
          </cell>
          <cell r="C1642" t="str">
            <v>20003031404385</v>
          </cell>
          <cell r="D1642">
            <v>44916.52003472222</v>
          </cell>
          <cell r="E1642" t="str">
            <v>CONECEL</v>
          </cell>
          <cell r="F1642" t="str">
            <v>DESPACHO</v>
          </cell>
          <cell r="G1642" t="str">
            <v>NORMAL</v>
          </cell>
          <cell r="H1642" t="str">
            <v>VICENTE EDUARDO FREIRE GUERRERO</v>
          </cell>
          <cell r="I1642" t="str">
            <v>1802536985</v>
          </cell>
          <cell r="J1642" t="str">
            <v>CALLE COLON ENTRE MANUEL ESTOMBA Y ELOY ALFARO EN EL BAR LAS TOXICAS FRENTE AL BAR COCO BONGO</v>
          </cell>
          <cell r="K1642" t="str">
            <v>961784683 /  959126606</v>
          </cell>
          <cell r="M1642" t="str">
            <v>MACHALA</v>
          </cell>
          <cell r="N1642" t="str">
            <v>EL ORO</v>
          </cell>
          <cell r="O1642" t="str">
            <v>MACHALA</v>
          </cell>
        </row>
        <row r="1643">
          <cell r="A1643" t="str">
            <v>20003031402015</v>
          </cell>
          <cell r="B1643">
            <v>483877</v>
          </cell>
          <cell r="C1643" t="str">
            <v>20003031402015</v>
          </cell>
          <cell r="D1643">
            <v>44916.52003472222</v>
          </cell>
          <cell r="E1643" t="str">
            <v>CONECEL</v>
          </cell>
          <cell r="F1643" t="str">
            <v>DESPACHO</v>
          </cell>
          <cell r="G1643" t="str">
            <v>NORMAL</v>
          </cell>
          <cell r="H1643" t="str">
            <v>KATTIA CUMANDA SUAREZ ROMERO</v>
          </cell>
          <cell r="I1643" t="str">
            <v>914180666</v>
          </cell>
          <cell r="J1643" t="str">
            <v>BARRIO ERNESTO SEMINARIO AV COLON Y PRESIDENTE AURELIO MOSQUERA EN EL LOCAL PLASTIFLEX DIAGONAL A LAS PARRILADAS LA LAMPARILLA FRENTE A LA FERRETERIA CARVAJAL</v>
          </cell>
          <cell r="K1643" t="str">
            <v xml:space="preserve">968466768 /  </v>
          </cell>
          <cell r="M1643" t="str">
            <v>MILAGRO</v>
          </cell>
          <cell r="N1643" t="str">
            <v>GUAYAS</v>
          </cell>
          <cell r="O1643" t="str">
            <v>MILAGRO</v>
          </cell>
        </row>
        <row r="1644">
          <cell r="A1644" t="str">
            <v>20003029345302</v>
          </cell>
          <cell r="B1644">
            <v>483876</v>
          </cell>
          <cell r="C1644" t="str">
            <v>20003029345302</v>
          </cell>
          <cell r="D1644">
            <v>44916.52003472222</v>
          </cell>
          <cell r="E1644" t="str">
            <v>CONECEL</v>
          </cell>
          <cell r="F1644" t="str">
            <v>DESPACHO</v>
          </cell>
          <cell r="G1644" t="str">
            <v>NORMAL</v>
          </cell>
          <cell r="H1644" t="str">
            <v>SULLY GABRIELA IBARRA ZAMBRANO</v>
          </cell>
          <cell r="I1644" t="str">
            <v>1312122409</v>
          </cell>
          <cell r="J1644" t="str">
            <v>AV AMERICA Y 25 DE JUNIO CASA DE UN PISO COLOR MELON DETRAS DE LAS BODEGAS DEL PASEO SHOPPING</v>
          </cell>
          <cell r="K1644" t="str">
            <v xml:space="preserve">991311101 /  </v>
          </cell>
          <cell r="L1644" t="str">
            <v/>
          </cell>
          <cell r="M1644" t="str">
            <v>PORTOVIEJO</v>
          </cell>
          <cell r="N1644" t="str">
            <v>MANABI</v>
          </cell>
          <cell r="O1644" t="str">
            <v>PORTOVIEJO</v>
          </cell>
        </row>
        <row r="1645">
          <cell r="A1645" t="str">
            <v>18018769</v>
          </cell>
          <cell r="B1645">
            <v>483875</v>
          </cell>
          <cell r="C1645" t="str">
            <v>18018769</v>
          </cell>
          <cell r="D1645">
            <v>44916.52003472222</v>
          </cell>
          <cell r="E1645" t="str">
            <v>CONECEL</v>
          </cell>
          <cell r="F1645" t="str">
            <v>DESPACHO</v>
          </cell>
          <cell r="G1645" t="str">
            <v>NORMAL</v>
          </cell>
          <cell r="H1645" t="str">
            <v>ALEXANDER PATRICIO JIMENEZ VILLACIS</v>
          </cell>
          <cell r="I1645" t="str">
            <v>1716574205</v>
          </cell>
          <cell r="J1645" t="str">
            <v>CALLE AMBATO Y PUYO EN EL MUNDO DE LA PANTALLA LV LOCAL DE DOS PISOS COLOR BLANCO CON AZUL DETRAS DEL MERCADO DE AMBATO</v>
          </cell>
          <cell r="K1645" t="str">
            <v>981872624 /  997271556</v>
          </cell>
          <cell r="M1645" t="str">
            <v>SANTO DOMINGO</v>
          </cell>
          <cell r="N1645" t="str">
            <v>SANTO DOMINGO DE LOS TSACHILAS</v>
          </cell>
          <cell r="O1645" t="str">
            <v>SANTO DOMINGO</v>
          </cell>
        </row>
        <row r="1646">
          <cell r="A1646" t="str">
            <v>20003031373544</v>
          </cell>
          <cell r="B1646">
            <v>483874</v>
          </cell>
          <cell r="C1646" t="str">
            <v>20003031373544</v>
          </cell>
          <cell r="D1646">
            <v>44916.52003472222</v>
          </cell>
          <cell r="E1646" t="str">
            <v>CONECEL</v>
          </cell>
          <cell r="F1646" t="str">
            <v>DESPACHO</v>
          </cell>
          <cell r="G1646" t="str">
            <v>NORMAL</v>
          </cell>
          <cell r="H1646" t="str">
            <v>WILSON EDINSON TIGRE FAJARDO</v>
          </cell>
          <cell r="I1646" t="str">
            <v>704015759</v>
          </cell>
          <cell r="J1646" t="str">
            <v>BARRIO SAUCE 1 CALLE LAS AMERICAS CS ESQUINERA TURQUEZA 1 VILLA /A 1 DE LA TIEDA DE ABARROTES DAQUILEMA</v>
          </cell>
          <cell r="K1646" t="str">
            <v>961354445 /  985083400</v>
          </cell>
          <cell r="M1646" t="str">
            <v>MACHALA</v>
          </cell>
          <cell r="N1646" t="str">
            <v>EL ORO</v>
          </cell>
          <cell r="O1646" t="str">
            <v>MACHALA</v>
          </cell>
        </row>
        <row r="1647">
          <cell r="A1647" t="str">
            <v>20003031378526</v>
          </cell>
          <cell r="B1647">
            <v>483873</v>
          </cell>
          <cell r="C1647" t="str">
            <v>20003031378526</v>
          </cell>
          <cell r="D1647">
            <v>44916.52003472222</v>
          </cell>
          <cell r="E1647" t="str">
            <v>CONECEL</v>
          </cell>
          <cell r="F1647" t="str">
            <v>DESPACHO</v>
          </cell>
          <cell r="G1647" t="str">
            <v>NORMAL</v>
          </cell>
          <cell r="H1647" t="str">
            <v>WILSON EDINSON TIGRE FAJARDO</v>
          </cell>
          <cell r="I1647" t="str">
            <v>704015759</v>
          </cell>
          <cell r="J1647" t="str">
            <v>BARRIO SAUCE 1 CALLE LAS AMERICAS CS ESQUINERA TURQUEZA 1 VILLA /A 1 DE LA TIEDA DE ABARROTES DAQUILEMA</v>
          </cell>
          <cell r="K1647" t="str">
            <v>961354445 /  985083400</v>
          </cell>
          <cell r="M1647" t="str">
            <v>MACHALA</v>
          </cell>
          <cell r="N1647" t="str">
            <v>EL ORO</v>
          </cell>
          <cell r="O1647" t="str">
            <v>MACHALA</v>
          </cell>
        </row>
        <row r="1648">
          <cell r="A1648" t="str">
            <v>20003031043268</v>
          </cell>
          <cell r="B1648">
            <v>483872</v>
          </cell>
          <cell r="C1648" t="str">
            <v>20003031043268</v>
          </cell>
          <cell r="D1648">
            <v>44916.52003472222</v>
          </cell>
          <cell r="E1648" t="str">
            <v>CONECEL</v>
          </cell>
          <cell r="F1648" t="str">
            <v>DESPACHO</v>
          </cell>
          <cell r="G1648" t="str">
            <v>NORMAL</v>
          </cell>
          <cell r="H1648" t="str">
            <v>ORLY BRAYAN GORDILLO RODRIGUEZ</v>
          </cell>
          <cell r="I1648" t="str">
            <v>940357494</v>
          </cell>
          <cell r="J1648" t="str">
            <v>CALLE CONDOR MIRADOR, ENTRE CALLELCDA ARGENTINA POLONIO BRIONES Y CALLE ELOY ALFARO CS 1P CLR LADRILLO/REF COMERCIAL JIMENEZ</v>
          </cell>
          <cell r="K1648" t="str">
            <v>94035749 /  984793942</v>
          </cell>
          <cell r="L1648" t="str">
            <v/>
          </cell>
          <cell r="M1648" t="str">
            <v>MILAGRO</v>
          </cell>
          <cell r="N1648" t="str">
            <v>GUAYAS</v>
          </cell>
          <cell r="O1648" t="str">
            <v>MILAGRO</v>
          </cell>
        </row>
        <row r="1649">
          <cell r="A1649" t="str">
            <v>20003031399476</v>
          </cell>
          <cell r="B1649">
            <v>483871</v>
          </cell>
          <cell r="C1649" t="str">
            <v>20003031399476</v>
          </cell>
          <cell r="D1649">
            <v>44916.52003472222</v>
          </cell>
          <cell r="E1649" t="str">
            <v>CONECEL</v>
          </cell>
          <cell r="F1649" t="str">
            <v>DESPACHO</v>
          </cell>
          <cell r="G1649" t="str">
            <v>NORMAL</v>
          </cell>
          <cell r="H1649" t="str">
            <v>BETTY ROCIO CRUZ SAMBONINO</v>
          </cell>
          <cell r="I1649" t="str">
            <v>1709149791</v>
          </cell>
          <cell r="J1649" t="str">
            <v>CALLE JAIME ROLDOS AGUILERA OE 267 CASA COLOR AMARILLA DE 3 PISOS QUEDA EN EL CENTRO INFANTIL CRECIENDO FELICES</v>
          </cell>
          <cell r="K1649" t="str">
            <v xml:space="preserve">995049238 /  </v>
          </cell>
          <cell r="L1649" t="str">
            <v/>
          </cell>
          <cell r="M1649" t="str">
            <v>QUITO</v>
          </cell>
          <cell r="N1649" t="str">
            <v>PICHINCHA</v>
          </cell>
          <cell r="O1649" t="str">
            <v>QUITO</v>
          </cell>
        </row>
        <row r="1650">
          <cell r="A1650" t="str">
            <v>20003031029768</v>
          </cell>
          <cell r="B1650">
            <v>483870</v>
          </cell>
          <cell r="C1650" t="str">
            <v>20003031029768</v>
          </cell>
          <cell r="D1650">
            <v>44916.52003472222</v>
          </cell>
          <cell r="E1650" t="str">
            <v>CONECEL</v>
          </cell>
          <cell r="F1650" t="str">
            <v>DESPACHO</v>
          </cell>
          <cell r="G1650" t="str">
            <v>NORMAL</v>
          </cell>
          <cell r="H1650" t="str">
            <v>ANDRES SEBASTIAN ZEA MOREIRA</v>
          </cell>
          <cell r="I1650" t="str">
            <v>928983808</v>
          </cell>
          <cell r="J1650" t="str">
            <v>CALLE LEON FEBRES CORDERO ENTRE 9 DE OCTUBRE Y ROCAFUERTE CASA 116 DE TRES PISOS COLOR CREMA</v>
          </cell>
          <cell r="K1650" t="str">
            <v>969633647 /  996778385</v>
          </cell>
          <cell r="M1650" t="str">
            <v>MILAGRO</v>
          </cell>
          <cell r="N1650" t="str">
            <v>GUAYAS</v>
          </cell>
          <cell r="O1650" t="str">
            <v>MILAGRO</v>
          </cell>
        </row>
        <row r="1651">
          <cell r="A1651" t="str">
            <v>20003031036740</v>
          </cell>
          <cell r="B1651">
            <v>483869</v>
          </cell>
          <cell r="C1651" t="str">
            <v>20003031036740</v>
          </cell>
          <cell r="D1651">
            <v>44916.52003472222</v>
          </cell>
          <cell r="E1651" t="str">
            <v>CONECEL</v>
          </cell>
          <cell r="F1651" t="str">
            <v>DESPACHO</v>
          </cell>
          <cell r="G1651" t="str">
            <v>NORMAL</v>
          </cell>
          <cell r="H1651" t="str">
            <v>ANDRES SEBASTIAN ZEA MOREIRA</v>
          </cell>
          <cell r="I1651" t="str">
            <v>928983808</v>
          </cell>
          <cell r="J1651" t="str">
            <v>CALLE LEON FEBRES CORDERO ENTRE 9 DE OCTUBRE Y ROCAFUERTE CASA 116 DE TRES PISOS COLOR CREMA</v>
          </cell>
          <cell r="K1651" t="str">
            <v>969633647 /  996778385</v>
          </cell>
          <cell r="M1651" t="str">
            <v>MILAGRO</v>
          </cell>
          <cell r="N1651" t="str">
            <v>GUAYAS</v>
          </cell>
          <cell r="O1651" t="str">
            <v>MILAGRO</v>
          </cell>
        </row>
        <row r="1652">
          <cell r="A1652" t="str">
            <v>20003031018808</v>
          </cell>
          <cell r="B1652">
            <v>483868</v>
          </cell>
          <cell r="C1652" t="str">
            <v>20003031018808</v>
          </cell>
          <cell r="D1652">
            <v>44916.52003472222</v>
          </cell>
          <cell r="E1652" t="str">
            <v>CONECEL</v>
          </cell>
          <cell r="F1652" t="str">
            <v>DESPACHO</v>
          </cell>
          <cell r="G1652" t="str">
            <v>NORMAL</v>
          </cell>
          <cell r="H1652" t="str">
            <v>KENNETH JOSE CANIZARES VARGAS</v>
          </cell>
          <cell r="I1652" t="str">
            <v>955985064</v>
          </cell>
          <cell r="J1652" t="str">
            <v>VIA A DAULE Y OLMEDO SEGERA JUNTO A LA COOP DE CREDITO POLO EN UNA CASA DE UN PISO COLOR CAFE</v>
          </cell>
          <cell r="K1652" t="str">
            <v>969682093 /  955985064</v>
          </cell>
          <cell r="M1652" t="str">
            <v>DAULE</v>
          </cell>
          <cell r="N1652" t="str">
            <v>GUAYAS</v>
          </cell>
          <cell r="O1652" t="str">
            <v>DAULE</v>
          </cell>
        </row>
        <row r="1653">
          <cell r="A1653" t="str">
            <v>20003029307408</v>
          </cell>
          <cell r="B1653">
            <v>483867</v>
          </cell>
          <cell r="C1653" t="str">
            <v>20003029307408</v>
          </cell>
          <cell r="D1653">
            <v>44916.52003472222</v>
          </cell>
          <cell r="E1653" t="str">
            <v>CONECEL</v>
          </cell>
          <cell r="F1653" t="str">
            <v>DESPACHO</v>
          </cell>
          <cell r="G1653" t="str">
            <v>NORMAL</v>
          </cell>
          <cell r="H1653" t="str">
            <v>LUIS ALBERTO VILLEGAS BONE</v>
          </cell>
          <cell r="I1653" t="str">
            <v>923415947</v>
          </cell>
          <cell r="J1653" t="str">
            <v>CAPITAN NAJERA Y CLL 30 CS 207 CELESTE CON BEIGH PORTON NEGRO 1PS REF. FRENTE A UNIDAD EDUCATIVA STANFORD SCHOOL</v>
          </cell>
          <cell r="K1653" t="str">
            <v>983967306 /  983967306</v>
          </cell>
          <cell r="M1653" t="str">
            <v>GUAYAQUIL</v>
          </cell>
          <cell r="N1653" t="str">
            <v>GUAYAS</v>
          </cell>
          <cell r="O1653" t="str">
            <v>GUAYAQUIL</v>
          </cell>
        </row>
        <row r="1654">
          <cell r="A1654" t="str">
            <v>20003031039743</v>
          </cell>
          <cell r="B1654">
            <v>483866</v>
          </cell>
          <cell r="C1654" t="str">
            <v>20003031039743</v>
          </cell>
          <cell r="D1654">
            <v>44916.52003472222</v>
          </cell>
          <cell r="E1654" t="str">
            <v>CONECEL</v>
          </cell>
          <cell r="F1654" t="str">
            <v>DESPACHO</v>
          </cell>
          <cell r="G1654" t="str">
            <v>NORMAL</v>
          </cell>
          <cell r="H1654" t="str">
            <v>WILLINTONG MANUEL DELGADO SABANDO</v>
          </cell>
          <cell r="I1654" t="str">
            <v>1312624008</v>
          </cell>
          <cell r="J1654" t="str">
            <v>AV. OLMEDO Y SUCRE/CASA DE 2 PISOS BLANCA ALADO DEL SENESCYT DE PORTOVIEJO</v>
          </cell>
          <cell r="K1654" t="str">
            <v xml:space="preserve">939279825 /  </v>
          </cell>
          <cell r="L1654" t="str">
            <v/>
          </cell>
          <cell r="M1654" t="str">
            <v>PORTOVIEJO</v>
          </cell>
          <cell r="N1654" t="str">
            <v>MANABI</v>
          </cell>
          <cell r="O1654" t="str">
            <v>PORTOVIEJO</v>
          </cell>
        </row>
        <row r="1655">
          <cell r="A1655" t="str">
            <v>20003029719866</v>
          </cell>
          <cell r="B1655">
            <v>483865</v>
          </cell>
          <cell r="C1655" t="str">
            <v>20003029719866</v>
          </cell>
          <cell r="D1655">
            <v>44916.52003472222</v>
          </cell>
          <cell r="E1655" t="str">
            <v>CONECEL</v>
          </cell>
          <cell r="F1655" t="str">
            <v>DESPACHO</v>
          </cell>
          <cell r="G1655" t="str">
            <v>NORMAL</v>
          </cell>
          <cell r="H1655" t="str">
            <v>EDINSON PATRICIO PACCHA INIGUEZ</v>
          </cell>
          <cell r="I1655" t="str">
            <v>706982725</v>
          </cell>
          <cell r="J1655" t="str">
            <v>CIRCUNVALACION NORTE Y AV. BUENAVISTA ENTRE A UNA CUADRA A MANO DERECHA FRENTE A TALLER DE MOTOS STEVEN</v>
          </cell>
          <cell r="K1655" t="str">
            <v>967446012 /  978912763</v>
          </cell>
          <cell r="M1655" t="str">
            <v>MACHALA</v>
          </cell>
          <cell r="N1655" t="str">
            <v>EL ORO</v>
          </cell>
          <cell r="O1655" t="str">
            <v>MACHALA</v>
          </cell>
        </row>
        <row r="1656">
          <cell r="A1656" t="str">
            <v>20003031028366</v>
          </cell>
          <cell r="B1656">
            <v>483864</v>
          </cell>
          <cell r="C1656" t="str">
            <v>20003031028366</v>
          </cell>
          <cell r="D1656">
            <v>44916.52003472222</v>
          </cell>
          <cell r="E1656" t="str">
            <v>CONECEL</v>
          </cell>
          <cell r="F1656" t="str">
            <v>DESPACHO</v>
          </cell>
          <cell r="G1656" t="str">
            <v>NORMAL</v>
          </cell>
          <cell r="H1656" t="str">
            <v>DARIO XAVIER SISA MACAS</v>
          </cell>
          <cell r="I1656" t="str">
            <v>604210583</v>
          </cell>
          <cell r="J1656" t="str">
            <v>RIOBAMBA/MALDONADO AV. DE LOS HEROES Y DIEGO DE IBARRA CERCA DE BRIGADA BLINDADA GALAPAGOS (FUERTE MILITAR GALAPAGOS) EN UNA CASA COLOR DURAZNO</v>
          </cell>
          <cell r="K1656" t="str">
            <v xml:space="preserve">979085572 /  </v>
          </cell>
          <cell r="L1656" t="str">
            <v/>
          </cell>
          <cell r="M1656" t="str">
            <v>RIOBAMBA</v>
          </cell>
          <cell r="N1656" t="str">
            <v>CHIMBORAZO</v>
          </cell>
          <cell r="O1656" t="str">
            <v>RIOBAMBA</v>
          </cell>
        </row>
        <row r="1657">
          <cell r="A1657" t="str">
            <v>20003030613809</v>
          </cell>
          <cell r="B1657">
            <v>483863</v>
          </cell>
          <cell r="C1657" t="str">
            <v>20003030613809</v>
          </cell>
          <cell r="D1657">
            <v>44916.52003472222</v>
          </cell>
          <cell r="E1657" t="str">
            <v>CONECEL</v>
          </cell>
          <cell r="F1657" t="str">
            <v>DESPACHO</v>
          </cell>
          <cell r="G1657" t="str">
            <v>NORMAL</v>
          </cell>
          <cell r="H1657" t="str">
            <v>MISAEL HENRY CHIMBO GREFA</v>
          </cell>
          <cell r="I1657" t="str">
            <v>1501037111</v>
          </cell>
          <cell r="J1657" t="str">
            <v>BARRIO LAS ORQUIDEAS AV PANAMERICANA Y CUENCA OE1-152 CASA DE 3 PISOS COLOR NARANJA JUNTO AL PARQUE NUEVO QUINCHE</v>
          </cell>
          <cell r="K1657" t="str">
            <v xml:space="preserve">969276835 /  </v>
          </cell>
          <cell r="L1657" t="str">
            <v/>
          </cell>
          <cell r="M1657" t="str">
            <v>QUITO</v>
          </cell>
          <cell r="N1657" t="str">
            <v>PICHINCHA</v>
          </cell>
          <cell r="O1657" t="str">
            <v>QUITO</v>
          </cell>
        </row>
        <row r="1658">
          <cell r="A1658" t="str">
            <v>20003031015021</v>
          </cell>
          <cell r="B1658">
            <v>483862</v>
          </cell>
          <cell r="C1658" t="str">
            <v>20003031015021</v>
          </cell>
          <cell r="D1658">
            <v>44916.52003472222</v>
          </cell>
          <cell r="E1658" t="str">
            <v>CONECEL</v>
          </cell>
          <cell r="F1658" t="str">
            <v>DESPACHO</v>
          </cell>
          <cell r="G1658" t="str">
            <v>NORMAL</v>
          </cell>
          <cell r="H1658" t="str">
            <v>MARCELO ELIAS ZUNIGA LOZANO</v>
          </cell>
          <cell r="I1658" t="str">
            <v>919115717</v>
          </cell>
          <cell r="J1658" t="str">
            <v>CDLA EL RECREO 3ERA ETAPA MZ 314 VLL 14 CASA DE DOS PISOS COLOR VERDE A UNA CUADRA DE LA FERRETERIA DISCOMBER</v>
          </cell>
          <cell r="K1658" t="str">
            <v>984371180 /  988675572</v>
          </cell>
          <cell r="M1658" t="str">
            <v>DURAN</v>
          </cell>
          <cell r="N1658" t="str">
            <v>GUAYAS</v>
          </cell>
          <cell r="O1658" t="str">
            <v>DURAN</v>
          </cell>
        </row>
        <row r="1659">
          <cell r="A1659" t="str">
            <v>20003031029123</v>
          </cell>
          <cell r="B1659">
            <v>483760</v>
          </cell>
          <cell r="C1659" t="str">
            <v>20003031029123</v>
          </cell>
          <cell r="D1659">
            <v>44916.453576388885</v>
          </cell>
          <cell r="E1659" t="str">
            <v>CONECEL</v>
          </cell>
          <cell r="F1659" t="str">
            <v>DESPACHO</v>
          </cell>
          <cell r="G1659" t="str">
            <v>NORMAL</v>
          </cell>
          <cell r="H1659" t="str">
            <v>PINEIDA QUINCHIMBLA JOSELYN PRISCILA</v>
          </cell>
          <cell r="I1659" t="str">
            <v>1725307241</v>
          </cell>
          <cell r="J1659" t="str">
            <v>FLEXNET PROV PICHINCHA QUITO PQ/PIFO AV. FELICISIMO VEGA Y CLL IGNACIO JARRIN CSA B22 DE 2 PSOS GRIS DIAG A LICORERIA LA TABERNA NOTA IMPORTANTE: CLTE SOLICITA LLAMADAS VIA WHATSAPP AL : 0968392311 PU</v>
          </cell>
          <cell r="K1659" t="str">
            <v>960951760</v>
          </cell>
          <cell r="L1659" t="str">
            <v/>
          </cell>
          <cell r="M1659" t="str">
            <v>QUITO</v>
          </cell>
          <cell r="N1659" t="str">
            <v>PICHINCHA</v>
          </cell>
          <cell r="O1659" t="str">
            <v>QUITO</v>
          </cell>
        </row>
        <row r="1660">
          <cell r="A1660" t="str">
            <v>20003031015260</v>
          </cell>
          <cell r="B1660">
            <v>483431</v>
          </cell>
          <cell r="C1660" t="str">
            <v>20003031015260</v>
          </cell>
          <cell r="D1660">
            <v>44915.709340277775</v>
          </cell>
          <cell r="E1660" t="str">
            <v>CONECEL</v>
          </cell>
          <cell r="F1660" t="str">
            <v>DESPACHO</v>
          </cell>
          <cell r="G1660" t="str">
            <v>NORMAL</v>
          </cell>
          <cell r="H1660" t="str">
            <v xml:space="preserve">ANA LUCIA MARIN NARVAEZ / </v>
          </cell>
          <cell r="I1660" t="str">
            <v>1714723507</v>
          </cell>
          <cell r="J1660" t="str">
            <v>PASAJE ALMEIDA Y PASAJE SAN JOSE N1-42 FRENTE AL COLEGIO THOMAS JEFFERSON CASA DE UN PISO CON EL LETRERO CHULADAS MAGICAS, QUITO</v>
          </cell>
          <cell r="K1660" t="str">
            <v>962704348 /  982347321</v>
          </cell>
          <cell r="L1660" t="str">
            <v/>
          </cell>
          <cell r="M1660" t="str">
            <v>QUITO</v>
          </cell>
          <cell r="N1660" t="str">
            <v>PICHINCHA</v>
          </cell>
          <cell r="O1660" t="str">
            <v>QUITO</v>
          </cell>
        </row>
        <row r="1661">
          <cell r="A1661" t="str">
            <v>20003031041617</v>
          </cell>
          <cell r="B1661">
            <v>483430</v>
          </cell>
          <cell r="C1661" t="str">
            <v>20003031041617</v>
          </cell>
          <cell r="D1661">
            <v>44915.709340277775</v>
          </cell>
          <cell r="E1661" t="str">
            <v>CONECEL</v>
          </cell>
          <cell r="F1661" t="str">
            <v>DESPACHO</v>
          </cell>
          <cell r="G1661" t="str">
            <v>NORMAL</v>
          </cell>
          <cell r="H1661" t="str">
            <v xml:space="preserve">LUIS ENRIQUE HERRERA SARANGO / </v>
          </cell>
          <cell r="I1661" t="str">
            <v>1105908212</v>
          </cell>
          <cell r="J1661" t="str">
            <v>CALLE ANTONIO JOSE DE SUCRE Y LOURDES CASA NUMERO 213-18 3 PISOS COLOR AZUL FRENTE A LA EMPRESA DECORKEYS, LOJA</v>
          </cell>
          <cell r="K1661" t="str">
            <v xml:space="preserve">995181093 /  </v>
          </cell>
          <cell r="L1661" t="str">
            <v/>
          </cell>
          <cell r="M1661" t="str">
            <v>LOJA</v>
          </cell>
          <cell r="N1661" t="str">
            <v>LOJA</v>
          </cell>
          <cell r="O1661" t="str">
            <v>LOJA</v>
          </cell>
        </row>
        <row r="1662">
          <cell r="A1662" t="str">
            <v>20003031041241</v>
          </cell>
          <cell r="B1662">
            <v>483429</v>
          </cell>
          <cell r="C1662" t="str">
            <v>20003031041241</v>
          </cell>
          <cell r="D1662">
            <v>44915.709340277775</v>
          </cell>
          <cell r="E1662" t="str">
            <v>CONECEL</v>
          </cell>
          <cell r="F1662" t="str">
            <v>DESPACHO</v>
          </cell>
          <cell r="G1662" t="str">
            <v>NORMAL</v>
          </cell>
          <cell r="H1662" t="str">
            <v xml:space="preserve">EDWIN FRANKLIN PUSAY MINAYA / </v>
          </cell>
          <cell r="I1662" t="str">
            <v>603854019</v>
          </cell>
          <cell r="J1662" t="str">
            <v>CALLE JUAN DE DIOS MARTINEZ FRENTE A MERCADO LA ESPERANZA N1/ CASA 2P CLR DURAZNO CON BALCON, RIOBAMBA</v>
          </cell>
          <cell r="K1662" t="str">
            <v xml:space="preserve">984846167 /  </v>
          </cell>
          <cell r="M1662" t="str">
            <v>RIOBAMBA</v>
          </cell>
          <cell r="N1662" t="str">
            <v>CHIMBORAZO</v>
          </cell>
          <cell r="O1662" t="str">
            <v>RIOBAMBA</v>
          </cell>
        </row>
        <row r="1663">
          <cell r="A1663" t="str">
            <v>20003030575874</v>
          </cell>
          <cell r="B1663">
            <v>483426</v>
          </cell>
          <cell r="C1663" t="str">
            <v>20003030575874</v>
          </cell>
          <cell r="D1663">
            <v>44915.709340277775</v>
          </cell>
          <cell r="E1663" t="str">
            <v>CONECEL</v>
          </cell>
          <cell r="F1663" t="str">
            <v>DESPACHO</v>
          </cell>
          <cell r="G1663" t="str">
            <v>NORMAL</v>
          </cell>
          <cell r="H1663" t="str">
            <v>GLENDA ISABEL CEVALLOS PLAZA / PINCAY CEVALLOS XIMENA ELIZABETH</v>
          </cell>
          <cell r="I1663" t="str">
            <v>1311989923</v>
          </cell>
          <cell r="J1663" t="str">
            <v>CALLE YANACONA Y CALLE OE13 FRFENTE AL CENTRO INFANTIL VELASCO, QUITO</v>
          </cell>
          <cell r="K1663" t="str">
            <v xml:space="preserve">995174806 /  </v>
          </cell>
          <cell r="M1663" t="str">
            <v>QUITO</v>
          </cell>
          <cell r="N1663" t="str">
            <v>PICHINCHA</v>
          </cell>
          <cell r="O1663" t="str">
            <v>QUITO</v>
          </cell>
        </row>
        <row r="1664">
          <cell r="A1664" t="str">
            <v>20003030575528</v>
          </cell>
          <cell r="B1664">
            <v>483425</v>
          </cell>
          <cell r="C1664" t="str">
            <v>20003030575528</v>
          </cell>
          <cell r="D1664">
            <v>44915.709340277775</v>
          </cell>
          <cell r="E1664" t="str">
            <v>CONECEL</v>
          </cell>
          <cell r="F1664" t="str">
            <v>DESPACHO</v>
          </cell>
          <cell r="G1664" t="str">
            <v>NORMAL</v>
          </cell>
          <cell r="H1664" t="str">
            <v xml:space="preserve">VERONICA ELIZABETH AGUALONGO FAUSTOS / </v>
          </cell>
          <cell r="I1664" t="str">
            <v>1804465688</v>
          </cell>
          <cell r="J1664" t="str">
            <v>CDLA BASTION POPULAR MZ 796 SL 2 CASA COLOR NARANJA CON BLANCO FRENTE A LAS ESCALINATAS DE MUCHOLOTE, GUAYAQUIL</v>
          </cell>
          <cell r="K1664" t="str">
            <v xml:space="preserve">996633753 /  </v>
          </cell>
          <cell r="M1664" t="str">
            <v>GUAYAQUIL</v>
          </cell>
          <cell r="N1664" t="str">
            <v>GUAYAS</v>
          </cell>
          <cell r="O1664" t="str">
            <v>GUAYAQUIL</v>
          </cell>
        </row>
        <row r="1665">
          <cell r="A1665" t="str">
            <v>20003030591990</v>
          </cell>
          <cell r="B1665">
            <v>483424</v>
          </cell>
          <cell r="C1665" t="str">
            <v>20003030591990</v>
          </cell>
          <cell r="D1665">
            <v>44915.709340277775</v>
          </cell>
          <cell r="E1665" t="str">
            <v>CONECEL</v>
          </cell>
          <cell r="F1665" t="str">
            <v>DESPACHO</v>
          </cell>
          <cell r="G1665" t="str">
            <v>NORMAL</v>
          </cell>
          <cell r="H1665" t="str">
            <v xml:space="preserve">ALVARO RENE MORALES RODRIGUEZ / </v>
          </cell>
          <cell r="I1665" t="str">
            <v>2300210826</v>
          </cell>
          <cell r="J1665" t="str">
            <v>ENTREGA EN BASE NAVAL DE JARAMIJOKM 31/2 Via Manta – Rocafuerte CALLE 2 VILLA 99 SEGUNDA GARITA, MANTA</v>
          </cell>
          <cell r="K1665" t="str">
            <v xml:space="preserve">982107116 /  </v>
          </cell>
          <cell r="L1665" t="str">
            <v/>
          </cell>
          <cell r="M1665" t="str">
            <v>MANTA</v>
          </cell>
          <cell r="N1665" t="str">
            <v>MANABI</v>
          </cell>
          <cell r="O1665" t="str">
            <v>MANTA</v>
          </cell>
        </row>
        <row r="1666">
          <cell r="A1666" t="str">
            <v>20003030612111</v>
          </cell>
          <cell r="B1666">
            <v>483423</v>
          </cell>
          <cell r="C1666" t="str">
            <v>20003030612111</v>
          </cell>
          <cell r="D1666">
            <v>44915.709340277775</v>
          </cell>
          <cell r="E1666" t="str">
            <v>CONECEL</v>
          </cell>
          <cell r="F1666" t="str">
            <v>DESPACHO</v>
          </cell>
          <cell r="G1666" t="str">
            <v>NORMAL</v>
          </cell>
          <cell r="H1666" t="str">
            <v>OSCAR VINICIO CARRASCO PAREDES / DIAZ TOSCANO BETY JOVITA</v>
          </cell>
          <cell r="I1666" t="str">
            <v>1803733029</v>
          </cell>
          <cell r="J1666" t="str">
            <v>CALLE MORALES Y JOSE GARCIA CASA DE DOS PISOS DETRAS DEL COLEGIO GUAYAQUI, AMBATO</v>
          </cell>
          <cell r="K1666" t="str">
            <v>987421416 /  995379205</v>
          </cell>
          <cell r="L1666" t="str">
            <v/>
          </cell>
          <cell r="M1666" t="str">
            <v>AMBATO</v>
          </cell>
          <cell r="N1666" t="str">
            <v>TUNGURAHUA</v>
          </cell>
          <cell r="O1666" t="str">
            <v>AMBATO</v>
          </cell>
        </row>
        <row r="1667">
          <cell r="A1667" t="str">
            <v>20003026554025</v>
          </cell>
          <cell r="B1667">
            <v>483422</v>
          </cell>
          <cell r="C1667" t="str">
            <v>20003026554025</v>
          </cell>
          <cell r="D1667">
            <v>44915.709340277775</v>
          </cell>
          <cell r="E1667" t="str">
            <v>CONECEL</v>
          </cell>
          <cell r="F1667" t="str">
            <v>DESPACHO</v>
          </cell>
          <cell r="G1667" t="str">
            <v>NORMAL</v>
          </cell>
          <cell r="H1667" t="str">
            <v>JUSTIN IGNACIO IZQUIETA BUSTAMANTE / FATIMA BUSTAMANTE</v>
          </cell>
          <cell r="I1667" t="str">
            <v>958152381</v>
          </cell>
          <cell r="J1667" t="str">
            <v>LA AURORA SECTOR RICARDO PAREDES CALLE SATURNINO ZUNIGA Y AURORA CASA BLANCA DE DOS PISOS DETRAS DE LA ESCUELA MARINA GALLARDO DIAGONAL A LA ESQUINA PERUANA, DAULE</v>
          </cell>
          <cell r="K1667" t="str">
            <v xml:space="preserve">999191501 /  </v>
          </cell>
          <cell r="M1667" t="str">
            <v>DAULE</v>
          </cell>
          <cell r="N1667" t="str">
            <v>GUAYAS</v>
          </cell>
          <cell r="O1667" t="str">
            <v>DAULE</v>
          </cell>
        </row>
        <row r="1668">
          <cell r="A1668" t="str">
            <v>20003030608164</v>
          </cell>
          <cell r="B1668">
            <v>483421</v>
          </cell>
          <cell r="C1668" t="str">
            <v>20003030608164</v>
          </cell>
          <cell r="D1668">
            <v>44915.709340277775</v>
          </cell>
          <cell r="E1668" t="str">
            <v>CONECEL</v>
          </cell>
          <cell r="F1668" t="str">
            <v>DESPACHO</v>
          </cell>
          <cell r="G1668" t="str">
            <v>NORMAL</v>
          </cell>
          <cell r="H1668" t="str">
            <v xml:space="preserve">JUANA DEL JESUS TEJENA SORNOZA / </v>
          </cell>
          <cell r="I1668" t="str">
            <v>1304381344</v>
          </cell>
          <cell r="J1668" t="str">
            <v>AV INTERBARRIAL SUR Y AV 30 DE AGOSTO CASA DE UN PISO SIN PINTAR A UNA CUADRA DE LA FERRETERIA MANTUANO, MANTA</v>
          </cell>
          <cell r="K1668" t="str">
            <v>979182634 /  968035321</v>
          </cell>
          <cell r="L1668" t="str">
            <v/>
          </cell>
          <cell r="M1668" t="str">
            <v>MANTA</v>
          </cell>
          <cell r="N1668" t="str">
            <v>MANABI</v>
          </cell>
          <cell r="O1668" t="str">
            <v>MANTA</v>
          </cell>
        </row>
        <row r="1669">
          <cell r="A1669" t="str">
            <v>20003016087290_1</v>
          </cell>
          <cell r="B1669">
            <v>483420</v>
          </cell>
          <cell r="C1669" t="str">
            <v>20003016087290_1</v>
          </cell>
          <cell r="D1669">
            <v>44915.709340277775</v>
          </cell>
          <cell r="E1669" t="str">
            <v>CONECEL</v>
          </cell>
          <cell r="F1669" t="str">
            <v>DESPACHO</v>
          </cell>
          <cell r="G1669" t="str">
            <v>NORMAL</v>
          </cell>
          <cell r="H1669" t="str">
            <v xml:space="preserve">CARLOS BISMARK CRESPO CRUZ / </v>
          </cell>
          <cell r="I1669" t="str">
            <v>706311537</v>
          </cell>
          <cell r="J1669" t="str">
            <v>AV COLON TINOCO 531 Y MANUEL ESCOMBA FRENTE A AUTOFRENOS EXPRESS, MACHALA</v>
          </cell>
          <cell r="K1669" t="str">
            <v xml:space="preserve">998543305 /  </v>
          </cell>
          <cell r="L1669" t="str">
            <v/>
          </cell>
          <cell r="M1669" t="str">
            <v>MACHALA</v>
          </cell>
          <cell r="N1669" t="str">
            <v>EL ORO</v>
          </cell>
          <cell r="O1669" t="str">
            <v>MACHALA</v>
          </cell>
        </row>
        <row r="1670">
          <cell r="A1670" t="str">
            <v>20003030591899</v>
          </cell>
          <cell r="B1670">
            <v>483419</v>
          </cell>
          <cell r="C1670" t="str">
            <v>20003030591899</v>
          </cell>
          <cell r="D1670">
            <v>44915.709340277775</v>
          </cell>
          <cell r="E1670" t="str">
            <v>CONECEL</v>
          </cell>
          <cell r="F1670" t="str">
            <v>DESPACHO</v>
          </cell>
          <cell r="G1670" t="str">
            <v>NORMAL</v>
          </cell>
          <cell r="H1670" t="str">
            <v xml:space="preserve">JAMILEX DAYANA VALERO VERA / </v>
          </cell>
          <cell r="I1670" t="str">
            <v>954397741</v>
          </cell>
          <cell r="J1670" t="str">
            <v>CALLE 9 DE OCTUBRE 507 Y GARCIA MORENO EN EL HOTEL SUITES DON JUAN A UNA CUADRA DEL PARQUE CENTRAL DE MILAGRO, MILAGRO</v>
          </cell>
          <cell r="K1670" t="str">
            <v xml:space="preserve">961624408 /  </v>
          </cell>
          <cell r="M1670" t="str">
            <v>MILAGRO</v>
          </cell>
          <cell r="N1670" t="str">
            <v>GUAYAS</v>
          </cell>
          <cell r="O1670" t="str">
            <v>MILAGRO</v>
          </cell>
        </row>
        <row r="1671">
          <cell r="A1671" t="str">
            <v>20003016781741_1</v>
          </cell>
          <cell r="B1671">
            <v>483418</v>
          </cell>
          <cell r="C1671" t="str">
            <v>20003016781741_1</v>
          </cell>
          <cell r="D1671">
            <v>44915.709340277775</v>
          </cell>
          <cell r="E1671" t="str">
            <v>CONECEL</v>
          </cell>
          <cell r="F1671" t="str">
            <v>DESPACHO</v>
          </cell>
          <cell r="G1671" t="str">
            <v>NORMAL</v>
          </cell>
          <cell r="H1671" t="str">
            <v xml:space="preserve">LUIS MIGUEL DIAZ ESCOBAR / </v>
          </cell>
          <cell r="I1671" t="str">
            <v>1104310303</v>
          </cell>
          <cell r="J1671" t="str">
            <v>SECTOR LOS GERANIOS CALLE ANTURIOS Y CRISANTEMOS EN LA EMPRESA CATAXI, LOJA</v>
          </cell>
          <cell r="K1671" t="str">
            <v>959245168 /  998288625</v>
          </cell>
          <cell r="L1671" t="str">
            <v/>
          </cell>
          <cell r="M1671" t="str">
            <v>LOJA</v>
          </cell>
          <cell r="N1671" t="str">
            <v>LOJA</v>
          </cell>
          <cell r="O1671" t="str">
            <v>LOJA</v>
          </cell>
        </row>
        <row r="1672">
          <cell r="A1672" t="str">
            <v>20003030602832</v>
          </cell>
          <cell r="B1672">
            <v>483417</v>
          </cell>
          <cell r="C1672" t="str">
            <v>20003030602832</v>
          </cell>
          <cell r="D1672">
            <v>44915.709340277775</v>
          </cell>
          <cell r="E1672" t="str">
            <v>CONECEL</v>
          </cell>
          <cell r="F1672" t="str">
            <v>DESPACHO</v>
          </cell>
          <cell r="G1672" t="str">
            <v>NORMAL</v>
          </cell>
          <cell r="H1672" t="str">
            <v xml:space="preserve">EDGAR ESTEBAN MENDEZ TORRES / </v>
          </cell>
          <cell r="I1672" t="str">
            <v>1725955197</v>
          </cell>
          <cell r="J1672" t="str">
            <v>BARRIO LUZ Y VIDA CALLE JUAN DE SALINAS Y DOMINGO SEGURA CASCA E54 DE DOS PISOS COLOR BLANCO A DOS CUADRAS DE LA ESCUELA LUZ Y VIDA, QUITO</v>
          </cell>
          <cell r="K1672" t="str">
            <v>998895561 /  999968153</v>
          </cell>
          <cell r="M1672" t="str">
            <v>QUITO</v>
          </cell>
          <cell r="N1672" t="str">
            <v>PICHINCHA</v>
          </cell>
          <cell r="O1672" t="str">
            <v>QUITO</v>
          </cell>
        </row>
        <row r="1673">
          <cell r="A1673" t="str">
            <v>20003030608763</v>
          </cell>
          <cell r="B1673">
            <v>483416</v>
          </cell>
          <cell r="C1673" t="str">
            <v>20003030608763</v>
          </cell>
          <cell r="D1673">
            <v>44915.709340277775</v>
          </cell>
          <cell r="E1673" t="str">
            <v>CONECEL</v>
          </cell>
          <cell r="F1673" t="str">
            <v>DESPACHO</v>
          </cell>
          <cell r="G1673" t="str">
            <v>NORMAL</v>
          </cell>
          <cell r="H1673" t="str">
            <v xml:space="preserve">EDUARDO HERACLITO REYES MADRID / </v>
          </cell>
          <cell r="I1673" t="str">
            <v>917136376</v>
          </cell>
          <cell r="J1673" t="str">
            <v>LIZARDO GARCIA 3912 ENTRE CRISTOBAL COLON Y FRANCISCO SEGURA CASA 2 PISOS VERDE CON AZUL DIAGONAL A UNA TIENDA, GUAYAQUIL</v>
          </cell>
          <cell r="K1673" t="str">
            <v>960620391 /  991744169</v>
          </cell>
          <cell r="M1673" t="str">
            <v>GUAYAQUIL</v>
          </cell>
          <cell r="N1673" t="str">
            <v>GUAYAS</v>
          </cell>
          <cell r="O1673" t="str">
            <v>GUAYAQUIL</v>
          </cell>
        </row>
        <row r="1674">
          <cell r="A1674" t="str">
            <v>20003031044093</v>
          </cell>
          <cell r="B1674">
            <v>483415</v>
          </cell>
          <cell r="C1674" t="str">
            <v>20003031044093</v>
          </cell>
          <cell r="D1674">
            <v>44915.709340277775</v>
          </cell>
          <cell r="E1674" t="str">
            <v>CONECEL</v>
          </cell>
          <cell r="F1674" t="str">
            <v>DESPACHO</v>
          </cell>
          <cell r="G1674" t="str">
            <v>NORMAL</v>
          </cell>
          <cell r="H1674" t="str">
            <v xml:space="preserve">JENNIFFER LISSETTE PONCE PINARGOTE / </v>
          </cell>
          <cell r="I1674" t="str">
            <v>1314549161</v>
          </cell>
          <cell r="J1674" t="str">
            <v>CALLE AV 5 DE JUNIO Y SAUL MORALES CASA COLOR BEIS REJAS NEGRA EQUINERA VILLA REF FRENTE AL CAFETAL Y EL TUTI, PORTOVIEJO</v>
          </cell>
          <cell r="K1674" t="str">
            <v>984920373 /  99607722</v>
          </cell>
          <cell r="L1674" t="str">
            <v/>
          </cell>
          <cell r="M1674" t="str">
            <v>PORTOVIEJO</v>
          </cell>
          <cell r="N1674" t="str">
            <v>MANABI</v>
          </cell>
          <cell r="O1674" t="str">
            <v>PORTOVIEJO</v>
          </cell>
        </row>
        <row r="1675">
          <cell r="A1675" t="str">
            <v>20003030602951</v>
          </cell>
          <cell r="B1675">
            <v>483414</v>
          </cell>
          <cell r="C1675" t="str">
            <v>20003030602951</v>
          </cell>
          <cell r="D1675">
            <v>44915.709340277775</v>
          </cell>
          <cell r="E1675" t="str">
            <v>CONECEL</v>
          </cell>
          <cell r="F1675" t="str">
            <v>DESPACHO</v>
          </cell>
          <cell r="G1675" t="str">
            <v>NORMAL</v>
          </cell>
          <cell r="H1675" t="str">
            <v xml:space="preserve">CRISTIAN ANDRES GONZALEZ GUEVARA / </v>
          </cell>
          <cell r="I1675" t="str">
            <v>604701789</v>
          </cell>
          <cell r="J1675" t="str">
            <v>ESCUELA SUPERIOR POLITECNICA DE CHIMBORAZO AV PEDRO VICENTE Y JOSE DE PERALTA A UNA CUADRA DE GASOLINERA ESPOCH, RIOBAMBA</v>
          </cell>
          <cell r="K1675" t="str">
            <v>999847805 /  987977325</v>
          </cell>
          <cell r="M1675" t="str">
            <v>RIOBAMBA</v>
          </cell>
          <cell r="N1675" t="str">
            <v>CHIMBORAZO</v>
          </cell>
          <cell r="O1675" t="str">
            <v>RIOBAMBA</v>
          </cell>
        </row>
        <row r="1676">
          <cell r="A1676" t="str">
            <v>20003030575818</v>
          </cell>
          <cell r="B1676">
            <v>483413</v>
          </cell>
          <cell r="C1676" t="str">
            <v>20003030575818</v>
          </cell>
          <cell r="D1676">
            <v>44915.709340277775</v>
          </cell>
          <cell r="E1676" t="str">
            <v>CONECEL</v>
          </cell>
          <cell r="F1676" t="str">
            <v>DESPACHO</v>
          </cell>
          <cell r="G1676" t="str">
            <v>NORMAL</v>
          </cell>
          <cell r="H1676" t="str">
            <v xml:space="preserve">HEYDI NICOLE PAGUAY PINGOS / </v>
          </cell>
          <cell r="I1676" t="str">
            <v>604888529</v>
          </cell>
          <cell r="J1676" t="str">
            <v>SIXTO DURAN CALLE ROMA Y Y BUCAREST ESQUINA MANZANA C CASA 5 CASA ESQUINERA COLOR BLANCA DE TRES PISOS REF DIAGONAL AL CENTRO ARTESANAL DE RIOBAMBA, RIOBAMBA</v>
          </cell>
          <cell r="K1676" t="str">
            <v xml:space="preserve">987645077 /  </v>
          </cell>
          <cell r="M1676" t="str">
            <v>RIOBAMBA</v>
          </cell>
          <cell r="N1676" t="str">
            <v>CHIMBORAZO</v>
          </cell>
          <cell r="O1676" t="str">
            <v>RIOBAMBA</v>
          </cell>
        </row>
        <row r="1677">
          <cell r="A1677" t="str">
            <v>20003030591404</v>
          </cell>
          <cell r="B1677">
            <v>483412</v>
          </cell>
          <cell r="C1677" t="str">
            <v>20003030591404</v>
          </cell>
          <cell r="D1677">
            <v>44915.709340277775</v>
          </cell>
          <cell r="E1677" t="str">
            <v>CONECEL</v>
          </cell>
          <cell r="F1677" t="str">
            <v>DESPACHO</v>
          </cell>
          <cell r="G1677" t="str">
            <v>NORMAL</v>
          </cell>
          <cell r="H1677" t="str">
            <v xml:space="preserve">MIRIAN CECILIA CRESPATA BARRIGA / </v>
          </cell>
          <cell r="I1677" t="str">
            <v>502310501</v>
          </cell>
          <cell r="J1677" t="str">
            <v>AV GARCIA MORENO Y VICENTE LEON FRENTE AL SUPER POLLO SALCEDO Y A LA TIENDA SOLSHOP, SALCEDO</v>
          </cell>
          <cell r="K1677" t="str">
            <v xml:space="preserve">984837594 /  </v>
          </cell>
          <cell r="M1677" t="str">
            <v>SALCEDO</v>
          </cell>
          <cell r="N1677" t="str">
            <v>COTOPAXI</v>
          </cell>
          <cell r="O1677" t="str">
            <v>SALCEDO</v>
          </cell>
        </row>
        <row r="1678">
          <cell r="A1678" t="str">
            <v>20003030611838</v>
          </cell>
          <cell r="B1678">
            <v>483411</v>
          </cell>
          <cell r="C1678" t="str">
            <v>20003030611838</v>
          </cell>
          <cell r="D1678">
            <v>44915.709340277775</v>
          </cell>
          <cell r="E1678" t="str">
            <v>CONECEL</v>
          </cell>
          <cell r="F1678" t="str">
            <v>DESPACHO</v>
          </cell>
          <cell r="G1678" t="str">
            <v>NORMAL</v>
          </cell>
          <cell r="H1678" t="str">
            <v xml:space="preserve">JONNY ANDRES JIMENEZ PASPUESAN / </v>
          </cell>
          <cell r="I1678" t="str">
            <v>1002959672</v>
          </cell>
          <cell r="J1678" t="str">
            <v>AV ANTONIO DE CARVAJAL 335 Y ANTIGUA VIA URCUPICO CASA DE DOS PISOS CON PORTON BALNCO A 4 CASAS DEL ALMACEN LA CASA DEL PARLANTE, IBARRA</v>
          </cell>
          <cell r="K1678" t="str">
            <v>990723906 /  959525430</v>
          </cell>
          <cell r="L1678" t="str">
            <v/>
          </cell>
          <cell r="M1678" t="str">
            <v>IBARRA</v>
          </cell>
          <cell r="N1678" t="str">
            <v>IMBABURA</v>
          </cell>
          <cell r="O1678" t="str">
            <v>IBARRA</v>
          </cell>
        </row>
        <row r="1679">
          <cell r="A1679" t="str">
            <v>20003030597392</v>
          </cell>
          <cell r="B1679">
            <v>483410</v>
          </cell>
          <cell r="C1679" t="str">
            <v>20003030597392</v>
          </cell>
          <cell r="D1679">
            <v>44915.709340277775</v>
          </cell>
          <cell r="E1679" t="str">
            <v>CONECEL</v>
          </cell>
          <cell r="F1679" t="str">
            <v>DESPACHO</v>
          </cell>
          <cell r="G1679" t="str">
            <v>NORMAL</v>
          </cell>
          <cell r="H1679" t="str">
            <v xml:space="preserve">ANA GABRIELA GUAMBO YUQUILEMA / </v>
          </cell>
          <cell r="I1679" t="str">
            <v>1804822581</v>
          </cell>
          <cell r="J1679" t="str">
            <v>SECTOR LETAMENDI AV ISLA SEYMUR Y AV IMBABURA CASA DE UN PISO COLOR AMARILLA A UNA CUADRA DE LA TIENDA HORPIE, AMBATO</v>
          </cell>
          <cell r="K1679" t="str">
            <v xml:space="preserve">979204735 /  </v>
          </cell>
          <cell r="M1679" t="str">
            <v>AMBATO</v>
          </cell>
          <cell r="N1679" t="str">
            <v>TUNGURAHUA</v>
          </cell>
          <cell r="O1679" t="str">
            <v>AMBATO</v>
          </cell>
        </row>
        <row r="1680">
          <cell r="A1680" t="str">
            <v>20003029721157</v>
          </cell>
          <cell r="B1680">
            <v>483409</v>
          </cell>
          <cell r="C1680" t="str">
            <v>20003029721157</v>
          </cell>
          <cell r="D1680">
            <v>44915.709340277775</v>
          </cell>
          <cell r="E1680" t="str">
            <v>CONECEL</v>
          </cell>
          <cell r="F1680" t="str">
            <v>DESPACHO</v>
          </cell>
          <cell r="G1680" t="str">
            <v>NORMAL</v>
          </cell>
          <cell r="H1680" t="str">
            <v xml:space="preserve">FRIAS PENAFIEL PAULO CESAR / </v>
          </cell>
          <cell r="I1680" t="str">
            <v>704922921</v>
          </cell>
          <cell r="J1680" t="str">
            <v>AV GIL RAMIREZ DAVALOS ENTRE FRANCISCO PIZARRO Y ELIAT LUIT EN LOS TALLERES TOYOTA CERCA DEL AEROPUERTO, CUENCA</v>
          </cell>
          <cell r="K1680" t="str">
            <v xml:space="preserve">991255142 /  </v>
          </cell>
          <cell r="L1680" t="str">
            <v/>
          </cell>
          <cell r="M1680" t="str">
            <v>CUENCA</v>
          </cell>
          <cell r="N1680" t="str">
            <v>AZUAY</v>
          </cell>
          <cell r="O1680" t="str">
            <v>CUENCA</v>
          </cell>
        </row>
        <row r="1681">
          <cell r="A1681" t="str">
            <v>20003021072376</v>
          </cell>
          <cell r="B1681">
            <v>483408</v>
          </cell>
          <cell r="C1681" t="str">
            <v>20003021072376</v>
          </cell>
          <cell r="D1681">
            <v>44915.709340277775</v>
          </cell>
          <cell r="E1681" t="str">
            <v>CONECEL</v>
          </cell>
          <cell r="F1681" t="str">
            <v>DESPACHO</v>
          </cell>
          <cell r="G1681" t="str">
            <v>NORMAL</v>
          </cell>
          <cell r="H1681" t="str">
            <v xml:space="preserve">CRISTIAN DANIELO VERA PENA / </v>
          </cell>
          <cell r="I1681" t="str">
            <v>917530305</v>
          </cell>
          <cell r="J1681" t="str">
            <v>CDLA. DE LAS AMERICAS AV JAIME ROLDOS AGUILERA Y PAULINO MILAN HERRERA TRABAJA EN EL TALLER DE MOTO THIAGO RACING A TRES CUADRAS DE LA FARMACIA CRUZ AZUL, MILAGRO</v>
          </cell>
          <cell r="K1681" t="str">
            <v xml:space="preserve">960253268 /  </v>
          </cell>
          <cell r="M1681" t="str">
            <v>MILAGRO</v>
          </cell>
          <cell r="N1681" t="str">
            <v>GUAYAS</v>
          </cell>
          <cell r="O1681" t="str">
            <v>MILAGRO</v>
          </cell>
        </row>
        <row r="1682">
          <cell r="A1682" t="str">
            <v>20003025854596</v>
          </cell>
          <cell r="B1682">
            <v>483407</v>
          </cell>
          <cell r="C1682" t="str">
            <v>20003025854596</v>
          </cell>
          <cell r="D1682">
            <v>44915.709340277775</v>
          </cell>
          <cell r="E1682" t="str">
            <v>CONECEL</v>
          </cell>
          <cell r="F1682" t="str">
            <v>DESPACHO</v>
          </cell>
          <cell r="G1682" t="str">
            <v>NORMAL</v>
          </cell>
          <cell r="H1682" t="str">
            <v xml:space="preserve">BRENDA YERELI RODRIGUEZ ALAVA / </v>
          </cell>
          <cell r="I1682" t="str">
            <v>1314010339</v>
          </cell>
          <cell r="J1682" t="str">
            <v>4 ESQUINAS CALLE Hideyo Noguchi &amp; Avenida Eloy Alfaro CS 4P ROSA A UNA CUADRA DEL PARQUE CENTRA, QUITO</v>
          </cell>
          <cell r="K1682" t="str">
            <v>963168298 /  961125255</v>
          </cell>
          <cell r="L1682" t="str">
            <v/>
          </cell>
          <cell r="M1682" t="str">
            <v>QUITO</v>
          </cell>
          <cell r="N1682" t="str">
            <v>PICHINCHA</v>
          </cell>
          <cell r="O1682" t="str">
            <v>QUITO</v>
          </cell>
        </row>
        <row r="1683">
          <cell r="A1683" t="str">
            <v>20003024482683</v>
          </cell>
          <cell r="B1683">
            <v>483406</v>
          </cell>
          <cell r="C1683" t="str">
            <v>20003024482683</v>
          </cell>
          <cell r="D1683">
            <v>44915.709340277775</v>
          </cell>
          <cell r="E1683" t="str">
            <v>CONECEL</v>
          </cell>
          <cell r="F1683" t="str">
            <v>DESPACHO</v>
          </cell>
          <cell r="G1683" t="str">
            <v>NORMAL</v>
          </cell>
          <cell r="H1683" t="str">
            <v xml:space="preserve">KATHERINE LISBETH CAJAS MANTILLA / </v>
          </cell>
          <cell r="I1683" t="str">
            <v>1719639377</v>
          </cell>
          <cell r="J1683" t="str">
            <v>COOP CUERPO DE BOMBEROS AV SIMON BOLIVAR Y CALLE N69H CALLE A LOTE N3 /CASA 3 PISOS COLOR BLANCA Y VIDRIOS VERDES EN LA ESQUINA MEDIAVANS S.A, QUITO</v>
          </cell>
          <cell r="K1683" t="str">
            <v>980550274 /  995452738</v>
          </cell>
          <cell r="L1683" t="str">
            <v/>
          </cell>
          <cell r="M1683" t="str">
            <v>QUITO</v>
          </cell>
          <cell r="N1683" t="str">
            <v>PICHINCHA</v>
          </cell>
          <cell r="O1683" t="str">
            <v>QUITO</v>
          </cell>
        </row>
        <row r="1684">
          <cell r="A1684" t="str">
            <v>20003030631067</v>
          </cell>
          <cell r="B1684">
            <v>483405</v>
          </cell>
          <cell r="C1684" t="str">
            <v>20003030631067</v>
          </cell>
          <cell r="D1684">
            <v>44915.709340277775</v>
          </cell>
          <cell r="E1684" t="str">
            <v>CONECEL</v>
          </cell>
          <cell r="F1684" t="str">
            <v>DESPACHO</v>
          </cell>
          <cell r="G1684" t="str">
            <v>NORMAL</v>
          </cell>
          <cell r="H1684" t="str">
            <v xml:space="preserve">JAMPIERRE GONZALEZ MULLO / </v>
          </cell>
          <cell r="I1684" t="str">
            <v>1753950862</v>
          </cell>
          <cell r="J1684" t="str">
            <v>JUAN DE PRADO S8-61 Y ALPAHUASI CASA 3 PISOS COLOR AMARILLO ESQUINA MECANICO DOCTOR CAR, QUITO</v>
          </cell>
          <cell r="K1684" t="str">
            <v>999792612 /  964213541</v>
          </cell>
          <cell r="L1684" t="str">
            <v/>
          </cell>
          <cell r="M1684" t="str">
            <v>QUITO</v>
          </cell>
          <cell r="N1684" t="str">
            <v>PICHINCHA</v>
          </cell>
          <cell r="O1684" t="str">
            <v>QUITO</v>
          </cell>
        </row>
        <row r="1685">
          <cell r="A1685" t="str">
            <v>20003030597537</v>
          </cell>
          <cell r="B1685">
            <v>483404</v>
          </cell>
          <cell r="C1685" t="str">
            <v>20003030597537</v>
          </cell>
          <cell r="D1685">
            <v>44915.709340277775</v>
          </cell>
          <cell r="E1685" t="str">
            <v>CONECEL</v>
          </cell>
          <cell r="F1685" t="str">
            <v>DESPACHO</v>
          </cell>
          <cell r="G1685" t="str">
            <v>NORMAL</v>
          </cell>
          <cell r="H1685" t="str">
            <v xml:space="preserve">STEVEN EDUARDO LARGO PARRALES / </v>
          </cell>
          <cell r="I1685" t="str">
            <v>931125652</v>
          </cell>
          <cell r="J1685" t="str">
            <v>LUIS URDANETA 2121 Y TUNGURAHUA EN EL COPALAR/A UNA CRD DE LA UNIVERSIDAD DE GUAYAQUIL, GUAYAQUIL</v>
          </cell>
          <cell r="K1685" t="str">
            <v>978661046 /  978803271</v>
          </cell>
          <cell r="M1685" t="str">
            <v>GUAYAQUIL</v>
          </cell>
          <cell r="N1685" t="str">
            <v>GUAYAS</v>
          </cell>
          <cell r="O1685" t="str">
            <v>GUAYAQUIL</v>
          </cell>
        </row>
        <row r="1686">
          <cell r="A1686" t="str">
            <v>20003025838288</v>
          </cell>
          <cell r="B1686">
            <v>483403</v>
          </cell>
          <cell r="C1686" t="str">
            <v>20003025838288</v>
          </cell>
          <cell r="D1686">
            <v>44915.709340277775</v>
          </cell>
          <cell r="E1686" t="str">
            <v>CONECEL</v>
          </cell>
          <cell r="F1686" t="str">
            <v>DESPACHO</v>
          </cell>
          <cell r="G1686" t="str">
            <v>NORMAL</v>
          </cell>
          <cell r="H1686" t="str">
            <v xml:space="preserve">ROSERO RAMIREZ AMADO / </v>
          </cell>
          <cell r="I1686" t="str">
            <v>919242990</v>
          </cell>
          <cell r="J1686" t="str">
            <v>CALLE MUSEO SOLAR Y 13 DE JUNIO EN EL BAR COMEDOR LA CANA DE LA QUINOCCIAL DIAGONAL A LA FARMACIA ECONOMICA, QUITO</v>
          </cell>
          <cell r="K1686" t="str">
            <v xml:space="preserve">983524563 /  </v>
          </cell>
          <cell r="L1686" t="str">
            <v/>
          </cell>
          <cell r="M1686" t="str">
            <v>QUITO</v>
          </cell>
          <cell r="N1686" t="str">
            <v>PICHINCHA</v>
          </cell>
          <cell r="O1686" t="str">
            <v>QUITO</v>
          </cell>
        </row>
        <row r="1687">
          <cell r="A1687" t="str">
            <v>20003029333397</v>
          </cell>
          <cell r="B1687">
            <v>483402</v>
          </cell>
          <cell r="C1687" t="str">
            <v>20003029333397</v>
          </cell>
          <cell r="D1687">
            <v>44915.709340277775</v>
          </cell>
          <cell r="E1687" t="str">
            <v>CONECEL</v>
          </cell>
          <cell r="F1687" t="str">
            <v>DESPACHO</v>
          </cell>
          <cell r="G1687" t="str">
            <v>NORMAL</v>
          </cell>
          <cell r="H1687" t="str">
            <v>FLOR ALEXANDRA ZAMBRANO TACO / JOEL SEBASTIAN MAGALLANES ZAMBRANO</v>
          </cell>
          <cell r="I1687" t="str">
            <v>1715898118</v>
          </cell>
          <cell r="J1687" t="str">
            <v>SECTOR 28 DE MAYO CALLE 15 Y AV 18 CASA DE 1 PISO CL NARANJA FRENTE A LA IMPRENTA SIGMA GRAFICA, LA LIBERTAD</v>
          </cell>
          <cell r="K1687" t="str">
            <v>985711353 /  983548638</v>
          </cell>
          <cell r="L1687" t="str">
            <v/>
          </cell>
          <cell r="M1687" t="str">
            <v>LA LIBERTAD</v>
          </cell>
          <cell r="N1687" t="str">
            <v>SANTA ELENA</v>
          </cell>
          <cell r="O1687" t="str">
            <v>LA LIBERTAD</v>
          </cell>
        </row>
        <row r="1688">
          <cell r="A1688" t="str">
            <v>20003030630460</v>
          </cell>
          <cell r="B1688">
            <v>483401</v>
          </cell>
          <cell r="C1688" t="str">
            <v>20003030630460</v>
          </cell>
          <cell r="D1688">
            <v>44915.709340277775</v>
          </cell>
          <cell r="E1688" t="str">
            <v>CONECEL</v>
          </cell>
          <cell r="F1688" t="str">
            <v>DESPACHO</v>
          </cell>
          <cell r="G1688" t="str">
            <v>NORMAL</v>
          </cell>
          <cell r="H1688" t="str">
            <v xml:space="preserve">HECTOR EDUARDO OVIEDO BENAVIDES / </v>
          </cell>
          <cell r="I1688" t="str">
            <v>1711089811</v>
          </cell>
          <cell r="J1688" t="str">
            <v>TULCAN/TULCAN/CENTRO/ AV. BOLIVAR Y RAFAEL ARELLANO DEJAR EN LA OFICINA DE LA COOP PUTUMAYO REF TERMINAL TERRESTRE TULCAN, TULCAN</v>
          </cell>
          <cell r="K1688" t="str">
            <v>983046318 /  62980910</v>
          </cell>
          <cell r="M1688" t="str">
            <v>TULCAN</v>
          </cell>
          <cell r="N1688" t="str">
            <v>CARCHI</v>
          </cell>
          <cell r="O1688" t="str">
            <v>TULCAN</v>
          </cell>
        </row>
        <row r="1689">
          <cell r="A1689" t="str">
            <v>20003028493161</v>
          </cell>
          <cell r="B1689">
            <v>483400</v>
          </cell>
          <cell r="C1689" t="str">
            <v>20003028493161</v>
          </cell>
          <cell r="D1689">
            <v>44915.709340277775</v>
          </cell>
          <cell r="E1689" t="str">
            <v>CONECEL</v>
          </cell>
          <cell r="F1689" t="str">
            <v>DESPACHO</v>
          </cell>
          <cell r="G1689" t="str">
            <v>NORMAL</v>
          </cell>
          <cell r="H1689" t="str">
            <v xml:space="preserve">EDISON JAVIER CUYO CAYO / </v>
          </cell>
          <cell r="I1689" t="str">
            <v>1728427228</v>
          </cell>
          <cell r="J1689" t="str">
            <v>CALLE ISLAS MALVINAS Y CALLE E4F DIAGONAL A CARPAS PAMELITA CASA DE DOS PISOS, QUITO</v>
          </cell>
          <cell r="K1689" t="str">
            <v>988667759 /  997756116</v>
          </cell>
          <cell r="L1689" t="str">
            <v/>
          </cell>
          <cell r="M1689" t="str">
            <v>QUITO</v>
          </cell>
          <cell r="N1689" t="str">
            <v>PICHINCHA</v>
          </cell>
          <cell r="O1689" t="str">
            <v>QUITO</v>
          </cell>
        </row>
        <row r="1690">
          <cell r="A1690" t="str">
            <v>20003030611301</v>
          </cell>
          <cell r="B1690">
            <v>483399</v>
          </cell>
          <cell r="C1690" t="str">
            <v>20003030611301</v>
          </cell>
          <cell r="D1690">
            <v>44915.709340277775</v>
          </cell>
          <cell r="E1690" t="str">
            <v>CONECEL</v>
          </cell>
          <cell r="F1690" t="str">
            <v>DESPACHO</v>
          </cell>
          <cell r="G1690" t="str">
            <v>NORMAL</v>
          </cell>
          <cell r="H1690" t="str">
            <v xml:space="preserve">CARMEN EULALIA PINTAG PINDA / </v>
          </cell>
          <cell r="I1690" t="str">
            <v>603633728</v>
          </cell>
          <cell r="J1690" t="str">
            <v>CALLE EUGENIO ESPEJO Y NUEVA YORK EN LA COOP DE AHORRO Y CREDITO PAIS EN CAJAS/FRENTE AL LOCAL DE MAQUINAS DE COSER Y DE LA ESCUELA JUAN DE VELASCO POR MERCADO ORIENTAL, RIOBAMA</v>
          </cell>
          <cell r="K1690" t="str">
            <v>990973387 /  959925141</v>
          </cell>
          <cell r="M1690" t="str">
            <v>RIOBAMBA</v>
          </cell>
          <cell r="N1690" t="str">
            <v>CHIMBORAZO</v>
          </cell>
          <cell r="O1690" t="str">
            <v>RIOBAMA</v>
          </cell>
        </row>
        <row r="1691">
          <cell r="A1691" t="str">
            <v>CL_ACTAINV_010</v>
          </cell>
          <cell r="B1691">
            <v>483398</v>
          </cell>
          <cell r="C1691" t="str">
            <v>CL_ACTAINV_010</v>
          </cell>
          <cell r="D1691">
            <v>44915.688136574077</v>
          </cell>
          <cell r="E1691" t="str">
            <v>CONECEL_DOCUMENTOS</v>
          </cell>
          <cell r="F1691" t="str">
            <v>DESPACHO</v>
          </cell>
          <cell r="H1691" t="str">
            <v>CRISTIAN ZAMBRANO / CAROLINA PÉREZ</v>
          </cell>
          <cell r="J1691" t="str">
            <v>AV. AMAZONAS N44-124 Y LUIS BARBERY, EDIFICIO COLOR BLANCO</v>
          </cell>
          <cell r="M1691" t="str">
            <v>000001</v>
          </cell>
        </row>
        <row r="1692">
          <cell r="A1692" t="str">
            <v>CL_INVINT_008</v>
          </cell>
          <cell r="B1692">
            <v>483397</v>
          </cell>
          <cell r="C1692" t="str">
            <v>CL_INVINT_008</v>
          </cell>
          <cell r="D1692">
            <v>44915.686967592592</v>
          </cell>
          <cell r="E1692" t="str">
            <v>CONECEL_DOCUMENTOS</v>
          </cell>
          <cell r="F1692" t="str">
            <v>DESPACHO</v>
          </cell>
          <cell r="H1692" t="str">
            <v>GERSON BERNAL</v>
          </cell>
          <cell r="J1692" t="str">
            <v>CIUDADELA SANTA LEONOR MZ 6 SOLAR 17</v>
          </cell>
          <cell r="M1692" t="str">
            <v xml:space="preserve"> VILLAMIL PLAYAS</v>
          </cell>
        </row>
        <row r="1693">
          <cell r="A1693" t="str">
            <v>20003030624018</v>
          </cell>
          <cell r="B1693">
            <v>483388</v>
          </cell>
          <cell r="C1693" t="str">
            <v>20003030624018</v>
          </cell>
          <cell r="D1693">
            <v>44915.677905092591</v>
          </cell>
          <cell r="E1693" t="str">
            <v>CONECEL</v>
          </cell>
          <cell r="F1693" t="str">
            <v>DESPACHO</v>
          </cell>
          <cell r="G1693" t="str">
            <v>NORMAL</v>
          </cell>
          <cell r="H1693" t="str">
            <v>JIJON MONTENEGRO SANTIAGO ANDRES</v>
          </cell>
          <cell r="I1693" t="str">
            <v>1717477358</v>
          </cell>
          <cell r="J1693" t="str">
            <v>CALLE SUSANA LETOR Y AV PEDRO VICENTE MALDONADO CENTRO REPUESTO ERCOTAELS REF.ATRAS DE BOMBA GASOLINA PRIMAX</v>
          </cell>
          <cell r="K1693" t="str">
            <v>998624727</v>
          </cell>
          <cell r="L1693" t="str">
            <v>0</v>
          </cell>
          <cell r="M1693" t="str">
            <v>QUITO</v>
          </cell>
          <cell r="N1693" t="str">
            <v xml:space="preserve">PICHINCHA </v>
          </cell>
          <cell r="O1693" t="str">
            <v>GUAMANI</v>
          </cell>
        </row>
        <row r="1694">
          <cell r="A1694" t="str">
            <v>20003029306132</v>
          </cell>
          <cell r="B1694">
            <v>483387</v>
          </cell>
          <cell r="C1694" t="str">
            <v>20003029306132</v>
          </cell>
          <cell r="D1694">
            <v>44915.677905092591</v>
          </cell>
          <cell r="E1694" t="str">
            <v>CONECEL</v>
          </cell>
          <cell r="F1694" t="str">
            <v>DESPACHO</v>
          </cell>
          <cell r="G1694" t="str">
            <v>NORMAL</v>
          </cell>
          <cell r="H1694" t="str">
            <v>BAEZ GONZALEZ JUAN ANDRES</v>
          </cell>
          <cell r="I1694" t="str">
            <v>1715846224</v>
          </cell>
          <cell r="J1694" t="str">
            <v>CALLE PASAJE JARDIN N-171 Y AV. 6 DICIEMBRE  ED. CENTURI PLAZA 2 OF 38 REF.FRENTE AL MEGAMAXI</v>
          </cell>
          <cell r="K1694" t="str">
            <v>994000138</v>
          </cell>
          <cell r="L1694" t="str">
            <v>0</v>
          </cell>
          <cell r="M1694" t="str">
            <v>QUITO</v>
          </cell>
          <cell r="N1694" t="str">
            <v>PICHINCHA</v>
          </cell>
          <cell r="O1694" t="str">
            <v>INAQUITO</v>
          </cell>
        </row>
        <row r="1695">
          <cell r="A1695" t="str">
            <v>20003029313114</v>
          </cell>
          <cell r="B1695">
            <v>483386</v>
          </cell>
          <cell r="C1695" t="str">
            <v>20003029313114</v>
          </cell>
          <cell r="D1695">
            <v>44915.677905092591</v>
          </cell>
          <cell r="E1695" t="str">
            <v>CONECEL</v>
          </cell>
          <cell r="F1695" t="str">
            <v>DESPACHO</v>
          </cell>
          <cell r="G1695" t="str">
            <v>NORMAL</v>
          </cell>
          <cell r="H1695" t="str">
            <v>AGUAYO CERNA  JENNY MARIBEL</v>
          </cell>
          <cell r="I1695" t="str">
            <v>1804131827</v>
          </cell>
          <cell r="J1695" t="str">
            <v>E4G Y AV. ISLAS MALVINAS LOCAL DE FRITADAS PASANDO LOS RIELES DEL TREN ENTRANDO POR SAN BLAS, REFERENCIA SPA BELLYS</v>
          </cell>
          <cell r="K1695" t="str">
            <v>980305773</v>
          </cell>
          <cell r="L1695" t="str">
            <v>0</v>
          </cell>
          <cell r="M1695" t="str">
            <v>QUITO</v>
          </cell>
          <cell r="N1695" t="str">
            <v xml:space="preserve">PICHINCHA </v>
          </cell>
          <cell r="O1695" t="str">
            <v>TURUBAMBA</v>
          </cell>
        </row>
        <row r="1696">
          <cell r="A1696" t="str">
            <v>20003022942520</v>
          </cell>
          <cell r="B1696">
            <v>483385</v>
          </cell>
          <cell r="C1696" t="str">
            <v>20003022942520</v>
          </cell>
          <cell r="D1696">
            <v>44915.677905092591</v>
          </cell>
          <cell r="E1696" t="str">
            <v>CONECEL</v>
          </cell>
          <cell r="F1696" t="str">
            <v>DESPACHO</v>
          </cell>
          <cell r="G1696" t="str">
            <v>NORMAL</v>
          </cell>
          <cell r="H1696" t="str">
            <v>ACERO RODRIGUEZ LUIS ALBERTO</v>
          </cell>
          <cell r="I1696" t="str">
            <v>1758712812</v>
          </cell>
          <cell r="J1696" t="str">
            <v>AVENIDA NNUU OE4-27 Y AV. DE LA REPUBLICA,  PLAZA DE LAS AMERICAS  (SOLICITAR COPIA DE CEDULA CADUCADA Y COPIA PASAPORTE VIGENTE)</v>
          </cell>
          <cell r="K1696" t="str">
            <v>993966922</v>
          </cell>
          <cell r="L1696" t="str">
            <v>993966922</v>
          </cell>
          <cell r="M1696" t="str">
            <v>QUITO</v>
          </cell>
          <cell r="N1696" t="str">
            <v xml:space="preserve">PICHINCHA </v>
          </cell>
          <cell r="O1696" t="str">
            <v xml:space="preserve">CARCELEN </v>
          </cell>
        </row>
        <row r="1697">
          <cell r="A1697" t="str">
            <v>20003029337181</v>
          </cell>
          <cell r="B1697">
            <v>483384</v>
          </cell>
          <cell r="C1697" t="str">
            <v>20003029337181</v>
          </cell>
          <cell r="D1697">
            <v>44915.677905092591</v>
          </cell>
          <cell r="E1697" t="str">
            <v>CONECEL</v>
          </cell>
          <cell r="F1697" t="str">
            <v>DESPACHO</v>
          </cell>
          <cell r="G1697" t="str">
            <v>NORMAL</v>
          </cell>
          <cell r="H1697" t="str">
            <v>ARMIJOS BURNEO MATTHEW FELIPE</v>
          </cell>
          <cell r="I1697" t="str">
            <v>1104625320</v>
          </cell>
          <cell r="J1697" t="str">
            <v>CALLE N76B Y AV REAL AUDIENCIA N CASA OE2-192 EDIFICIO DE 4 PISOS TIMBRE SEGUNDO DE ARRIBA HACIA ABAJO DG AL PARQUE DE LA REAL AUDIENCIA Y JOSE PONCE MARTINEZ</v>
          </cell>
          <cell r="K1697" t="str">
            <v>0998365107</v>
          </cell>
          <cell r="L1697" t="str">
            <v>0998365107</v>
          </cell>
          <cell r="M1697" t="str">
            <v>QUITO</v>
          </cell>
          <cell r="N1697" t="str">
            <v>PICHINCHA</v>
          </cell>
          <cell r="O1697" t="str">
            <v>PONCEANO</v>
          </cell>
        </row>
        <row r="1698">
          <cell r="A1698" t="str">
            <v>20003028406093</v>
          </cell>
          <cell r="B1698">
            <v>483383</v>
          </cell>
          <cell r="C1698" t="str">
            <v>20003028406093</v>
          </cell>
          <cell r="D1698">
            <v>44915.677905092591</v>
          </cell>
          <cell r="E1698" t="str">
            <v>CONECEL</v>
          </cell>
          <cell r="F1698" t="str">
            <v>DESPACHO</v>
          </cell>
          <cell r="G1698" t="str">
            <v>NORMAL</v>
          </cell>
          <cell r="H1698" t="str">
            <v>LOAYZA ZAMBRANO MARIA VIVIANA</v>
          </cell>
          <cell r="I1698" t="str">
            <v>706150851</v>
          </cell>
          <cell r="J1698" t="str">
            <v>AV ORDONEZ LAZO Y DE LOS OLIVOS ENTREGA EN EDIFICO DE LOS OLIVOS COLOR LADRILLO REF DIAGONAL AL HOTEL ORO VERDE</v>
          </cell>
          <cell r="K1698" t="str">
            <v>994392331</v>
          </cell>
          <cell r="L1698" t="str">
            <v>-</v>
          </cell>
          <cell r="M1698" t="str">
            <v>CUENCA</v>
          </cell>
          <cell r="N1698" t="str">
            <v>AZUAY</v>
          </cell>
          <cell r="O1698" t="str">
            <v>SAN SEBASTIAN</v>
          </cell>
        </row>
        <row r="1699">
          <cell r="A1699" t="str">
            <v>20003028415765</v>
          </cell>
          <cell r="B1699">
            <v>483382</v>
          </cell>
          <cell r="C1699" t="str">
            <v>20003028415765</v>
          </cell>
          <cell r="D1699">
            <v>44915.677905092591</v>
          </cell>
          <cell r="E1699" t="str">
            <v>CONECEL</v>
          </cell>
          <cell r="F1699" t="str">
            <v>DESPACHO</v>
          </cell>
          <cell r="G1699" t="str">
            <v>NORMAL</v>
          </cell>
          <cell r="H1699" t="str">
            <v>MADRIGAL RAMOS JOHN ALEXANDER</v>
          </cell>
          <cell r="I1699" t="str">
            <v>1803434271</v>
          </cell>
          <cell r="J1699" t="str">
            <v>DE LOS CIRUELOS Y AV REAL AUDENCIA EDIFICION TORRE VISTA REAL DEPART 203 B EDIFICON OL CREM REF A 1 CUDR DEL SUPERMAXI DE LA REAL AUDNECIA</v>
          </cell>
          <cell r="K1699" t="str">
            <v>998369689</v>
          </cell>
          <cell r="L1699" t="str">
            <v>998369689</v>
          </cell>
          <cell r="M1699" t="str">
            <v>QUITO</v>
          </cell>
          <cell r="N1699" t="str">
            <v xml:space="preserve">PICHINCHA </v>
          </cell>
          <cell r="O1699" t="str">
            <v>PONCEANO</v>
          </cell>
        </row>
        <row r="1700">
          <cell r="A1700" t="str">
            <v>20003029313734</v>
          </cell>
          <cell r="B1700">
            <v>483381</v>
          </cell>
          <cell r="C1700" t="str">
            <v>20003029313734</v>
          </cell>
          <cell r="D1700">
            <v>44915.677905092591</v>
          </cell>
          <cell r="E1700" t="str">
            <v>CONECEL</v>
          </cell>
          <cell r="F1700" t="str">
            <v>DESPACHO</v>
          </cell>
          <cell r="G1700" t="str">
            <v>NORMAL</v>
          </cell>
          <cell r="H1700" t="str">
            <v>JACOME PONCE CARLOS RODRIGO</v>
          </cell>
          <cell r="I1700" t="str">
            <v>1712706017</v>
          </cell>
          <cell r="J1700" t="str">
            <v>AV AMERICA ABELARDO MONCAYO V. N34-217 TIMBRE 3 PB DEL EDIFICIO COMERCIOS LOLA SHOP Y AUTOLUJOS REF A DOS CUADRAS DEL COLEGIO SAN GABRIEL.</v>
          </cell>
          <cell r="K1700" t="str">
            <v>989980000</v>
          </cell>
          <cell r="L1700" t="str">
            <v>989980000</v>
          </cell>
          <cell r="M1700" t="str">
            <v>QUITO</v>
          </cell>
          <cell r="N1700" t="str">
            <v xml:space="preserve">PICHINCHA </v>
          </cell>
          <cell r="O1700" t="str">
            <v>RUMIPAMBA</v>
          </cell>
        </row>
        <row r="1701">
          <cell r="A1701" t="str">
            <v>20003029321613</v>
          </cell>
          <cell r="B1701">
            <v>483380</v>
          </cell>
          <cell r="C1701" t="str">
            <v>20003029321613</v>
          </cell>
          <cell r="D1701">
            <v>44915.677905092591</v>
          </cell>
          <cell r="E1701" t="str">
            <v>CONECEL</v>
          </cell>
          <cell r="F1701" t="str">
            <v>DESPACHO</v>
          </cell>
          <cell r="G1701" t="str">
            <v>NORMAL</v>
          </cell>
          <cell r="H1701" t="str">
            <v>RAMON POMA DEYSI MARILU</v>
          </cell>
          <cell r="I1701" t="str">
            <v>103747705</v>
          </cell>
          <cell r="J1701" t="str">
            <v>EL VECINO C13 EL VECINO OCTAVIO CHACON SEGUNDA TRANSVERSAL V. 309 EMPRESA CERVERCERIA LA PAZ REF. SECTOR PARQUE INDUSTRIAL</v>
          </cell>
          <cell r="K1701" t="str">
            <v>959531452</v>
          </cell>
          <cell r="L1701" t="str">
            <v>959531452</v>
          </cell>
          <cell r="M1701" t="str">
            <v>CUENCA</v>
          </cell>
          <cell r="N1701" t="str">
            <v>AZUAY</v>
          </cell>
          <cell r="O1701" t="str">
            <v>EL VECINO</v>
          </cell>
        </row>
        <row r="1702">
          <cell r="A1702" t="str">
            <v>LDDGYEG0037</v>
          </cell>
          <cell r="B1702">
            <v>483374</v>
          </cell>
          <cell r="C1702" t="str">
            <v>LDDGYEG0037</v>
          </cell>
          <cell r="D1702">
            <v>44915.654074074075</v>
          </cell>
          <cell r="E1702" t="str">
            <v>CONECEL_DOCUMENTOS</v>
          </cell>
          <cell r="F1702" t="str">
            <v>DESPACHO</v>
          </cell>
          <cell r="G1702" t="str">
            <v>NORMAL</v>
          </cell>
          <cell r="H1702" t="str">
            <v>GABRIELA SANDOVAL/PSG</v>
          </cell>
          <cell r="I1702" t="str">
            <v>0</v>
          </cell>
          <cell r="J1702" t="str">
            <v xml:space="preserve"> Gye:  Urdenor 2 - parque empresarial colon , edificio Coloncorp B mezanine atras de Netlife</v>
          </cell>
          <cell r="K1702" t="str">
            <v>982033756</v>
          </cell>
          <cell r="L1702" t="str">
            <v/>
          </cell>
          <cell r="M1702" t="str">
            <v>GUAYAQUIL</v>
          </cell>
          <cell r="N1702" t="str">
            <v>GUAYAS</v>
          </cell>
          <cell r="O1702" t="str">
            <v>GUAYAQUIL</v>
          </cell>
        </row>
        <row r="1703">
          <cell r="A1703" t="str">
            <v>LDDGYEF0031</v>
          </cell>
          <cell r="B1703">
            <v>483373</v>
          </cell>
          <cell r="C1703" t="str">
            <v>LDDGYEF0031</v>
          </cell>
          <cell r="D1703">
            <v>44915.654074074075</v>
          </cell>
          <cell r="E1703" t="str">
            <v>CONECEL_DOCUMENTOS</v>
          </cell>
          <cell r="F1703" t="str">
            <v>DESPACHO</v>
          </cell>
          <cell r="G1703" t="str">
            <v>NORMAL</v>
          </cell>
          <cell r="H1703" t="str">
            <v>TOMAS ANDRADE/GSO/ALG</v>
          </cell>
          <cell r="I1703" t="str">
            <v>0</v>
          </cell>
          <cell r="J1703" t="str">
            <v xml:space="preserve"> Gye:  Urdenor 2 - parque empresarial colon , edificio Coloncorp B mezanine atras de Netlife</v>
          </cell>
          <cell r="K1703" t="str">
            <v>982033756</v>
          </cell>
          <cell r="L1703" t="str">
            <v/>
          </cell>
          <cell r="M1703" t="str">
            <v>GUAYAQUIL</v>
          </cell>
          <cell r="N1703" t="str">
            <v>GUAYAS</v>
          </cell>
          <cell r="O1703" t="str">
            <v>GUAYAQUIL</v>
          </cell>
        </row>
        <row r="1704">
          <cell r="A1704" t="str">
            <v>LDDUIOE0035</v>
          </cell>
          <cell r="B1704">
            <v>483372</v>
          </cell>
          <cell r="C1704" t="str">
            <v>LDDUIOE0035</v>
          </cell>
          <cell r="D1704">
            <v>44915.654074074075</v>
          </cell>
          <cell r="E1704" t="str">
            <v>CONECEL_DOCUMENTOS</v>
          </cell>
          <cell r="F1704" t="str">
            <v>DESPACHO</v>
          </cell>
          <cell r="G1704" t="str">
            <v>NORMAL</v>
          </cell>
          <cell r="H1704" t="str">
            <v>Maria Fernanda Munoz/CANT</v>
          </cell>
          <cell r="I1704" t="str">
            <v>0</v>
          </cell>
          <cell r="J1704" t="str">
            <v xml:space="preserve">QUITO Av. 10 de Agosto N34-601 y Juan Pablo Sanz </v>
          </cell>
          <cell r="K1704" t="str">
            <v>998118542/979067498</v>
          </cell>
          <cell r="L1704" t="str">
            <v/>
          </cell>
          <cell r="M1704" t="str">
            <v>QUITO</v>
          </cell>
          <cell r="N1704" t="str">
            <v xml:space="preserve">PICHINCHA </v>
          </cell>
          <cell r="O1704" t="str">
            <v>QUITO</v>
          </cell>
        </row>
        <row r="1705">
          <cell r="A1705" t="str">
            <v>LDDGYEB0032</v>
          </cell>
          <cell r="B1705">
            <v>483371</v>
          </cell>
          <cell r="C1705" t="str">
            <v>LDDGYEB0032</v>
          </cell>
          <cell r="D1705">
            <v>44915.654074074075</v>
          </cell>
          <cell r="E1705" t="str">
            <v>CONECEL_DOCUMENTOS</v>
          </cell>
          <cell r="F1705" t="str">
            <v>DESPACHO</v>
          </cell>
          <cell r="G1705" t="str">
            <v>NORMAL</v>
          </cell>
          <cell r="H1705" t="str">
            <v>Stephanie Perez ACC</v>
          </cell>
          <cell r="I1705" t="str">
            <v>0</v>
          </cell>
          <cell r="J1705" t="str">
            <v>GYE - Centro Comercial Garzo centro-ACC</v>
          </cell>
          <cell r="K1705" t="str">
            <v>9399196442</v>
          </cell>
          <cell r="L1705" t="str">
            <v/>
          </cell>
          <cell r="M1705" t="str">
            <v>GUAYAQUIL</v>
          </cell>
          <cell r="N1705" t="str">
            <v>GUAYAS</v>
          </cell>
          <cell r="O1705" t="str">
            <v>GUAYAQUIL</v>
          </cell>
        </row>
        <row r="1706">
          <cell r="A1706" t="str">
            <v>LDDGYEA0031</v>
          </cell>
          <cell r="B1706">
            <v>483370</v>
          </cell>
          <cell r="C1706" t="str">
            <v>LDDGYEA0031</v>
          </cell>
          <cell r="D1706">
            <v>44915.654062499998</v>
          </cell>
          <cell r="E1706" t="str">
            <v>CONECEL_DOCUMENTOS</v>
          </cell>
          <cell r="F1706" t="str">
            <v>DESPACHO</v>
          </cell>
          <cell r="G1706" t="str">
            <v>NORMAL</v>
          </cell>
          <cell r="H1706" t="str">
            <v>Stephanie Perez ACC/Paola Loja ACC-OPE Equipos</v>
          </cell>
          <cell r="I1706" t="str">
            <v>0</v>
          </cell>
          <cell r="J1706" t="str">
            <v>GYE - Centro Comercial Garzo centro-ACC/REGULARIZACIONES</v>
          </cell>
          <cell r="K1706" t="str">
            <v>993393277</v>
          </cell>
          <cell r="L1706" t="str">
            <v/>
          </cell>
          <cell r="M1706" t="str">
            <v>GUAYAQUIL</v>
          </cell>
          <cell r="N1706" t="str">
            <v>GUAYAS</v>
          </cell>
          <cell r="O1706" t="str">
            <v>GUAYAQUIL</v>
          </cell>
        </row>
        <row r="1707">
          <cell r="A1707" t="str">
            <v>20003024057558</v>
          </cell>
          <cell r="B1707">
            <v>483023</v>
          </cell>
          <cell r="C1707" t="str">
            <v>20003024057558</v>
          </cell>
          <cell r="D1707">
            <v>44915.56144675926</v>
          </cell>
          <cell r="E1707" t="str">
            <v>BRELDYNG</v>
          </cell>
          <cell r="F1707" t="str">
            <v>DESPACHO</v>
          </cell>
          <cell r="G1707" t="str">
            <v>NORMAL</v>
          </cell>
          <cell r="H1707" t="str">
            <v>SIERRA VILLA ELSA EUGENIA</v>
          </cell>
          <cell r="I1707" t="str">
            <v>905281572</v>
          </cell>
          <cell r="J1707" t="str">
            <v>GUAYAS / MILAGRO / MILAGRO / CALLE SIMON BOLIVAR / SN / GUAYAQUIL / ENTREGA EN SU DOMICILIO EN LA INTERSECCION DE LAS CALLES</v>
          </cell>
          <cell r="K1707" t="str">
            <v>968988989</v>
          </cell>
          <cell r="M1707" t="str">
            <v>MILAGRO</v>
          </cell>
          <cell r="N1707" t="str">
            <v>GUAYAS</v>
          </cell>
          <cell r="O1707" t="str">
            <v>MILAGRO</v>
          </cell>
        </row>
        <row r="1708">
          <cell r="A1708" t="str">
            <v>20003028312595</v>
          </cell>
          <cell r="B1708">
            <v>483022</v>
          </cell>
          <cell r="C1708" t="str">
            <v>20003028312595</v>
          </cell>
          <cell r="D1708">
            <v>44915.56144675926</v>
          </cell>
          <cell r="E1708" t="str">
            <v>BRELDYNG</v>
          </cell>
          <cell r="F1708" t="str">
            <v>DESPACHO</v>
          </cell>
          <cell r="G1708" t="str">
            <v>NORMAL</v>
          </cell>
          <cell r="H1708" t="str">
            <v>SHORKING OCTAVIO RODRIGUEZ GONZALEZ</v>
          </cell>
          <cell r="I1708" t="str">
            <v>602629875</v>
          </cell>
          <cell r="J1708" t="str">
            <v>CHIMBORAZO / RIOBAMBA / MALDONADO / AV CORDOVEZ / SN / SILVIO HARO / SECTOR PUEBLO UNIDO POR EL MERCADO ORIENTAL</v>
          </cell>
          <cell r="K1708" t="str">
            <v>989396025</v>
          </cell>
          <cell r="M1708" t="str">
            <v>RIOBAMBA</v>
          </cell>
          <cell r="N1708" t="str">
            <v>CHIMBORAZO</v>
          </cell>
          <cell r="O1708" t="str">
            <v>RIOBAMBA</v>
          </cell>
        </row>
        <row r="1709">
          <cell r="A1709" t="str">
            <v>20003024484431</v>
          </cell>
          <cell r="B1709">
            <v>483021</v>
          </cell>
          <cell r="C1709" t="str">
            <v>20003024484431</v>
          </cell>
          <cell r="D1709">
            <v>44915.56144675926</v>
          </cell>
          <cell r="E1709" t="str">
            <v>BRELDYNG</v>
          </cell>
          <cell r="F1709" t="str">
            <v>DESPACHO</v>
          </cell>
          <cell r="G1709" t="str">
            <v>NORMAL</v>
          </cell>
          <cell r="H1709" t="str">
            <v>MONTENEGRO ARTEAGA MARCO JAIRO</v>
          </cell>
          <cell r="I1709" t="str">
            <v>926473851</v>
          </cell>
          <cell r="J1709" t="str">
            <v>MANABI / MANTA / MANTA / AV MARIA AUXILIADORA / SN / AV 110 / OFICINA TRAMACO CENTRO DISTRIBUCION MANTA</v>
          </cell>
          <cell r="K1709" t="str">
            <v>967754921</v>
          </cell>
          <cell r="M1709" t="str">
            <v>MANTA</v>
          </cell>
          <cell r="N1709" t="str">
            <v>MANABI</v>
          </cell>
          <cell r="O1709" t="str">
            <v>MANTA</v>
          </cell>
        </row>
        <row r="1710">
          <cell r="A1710" t="str">
            <v>20003029323764</v>
          </cell>
          <cell r="B1710">
            <v>483020</v>
          </cell>
          <cell r="C1710" t="str">
            <v>20003029323764</v>
          </cell>
          <cell r="D1710">
            <v>44915.56144675926</v>
          </cell>
          <cell r="E1710" t="str">
            <v>BRELDYNG</v>
          </cell>
          <cell r="F1710" t="str">
            <v>DESPACHO</v>
          </cell>
          <cell r="G1710" t="str">
            <v>NORMAL</v>
          </cell>
          <cell r="H1710" t="str">
            <v>MERCEDES SUCCETY VINCES IBARRA</v>
          </cell>
          <cell r="I1710" t="str">
            <v>1310905011</v>
          </cell>
          <cell r="J1710" t="str">
            <v>MANABI / PORTOVIEJO / ANDRES DE VERA / AV DEL EJERCITO / SN / 5 DE OCTUBRE Y KENNEDY / OFICINA TRAMACO DIAGONAL A FARMACIA SANTA MARTHA Y FRENTE A BOUTIQUE EL MILLON</v>
          </cell>
          <cell r="K1710" t="str">
            <v>991122471</v>
          </cell>
          <cell r="M1710" t="str">
            <v>PORTOVIEJO</v>
          </cell>
          <cell r="N1710" t="str">
            <v>MANABI</v>
          </cell>
          <cell r="O1710" t="str">
            <v>PORTOVIEJO</v>
          </cell>
        </row>
        <row r="1711">
          <cell r="A1711" t="str">
            <v>20003029310826</v>
          </cell>
          <cell r="B1711">
            <v>483019</v>
          </cell>
          <cell r="C1711" t="str">
            <v>20003029310826</v>
          </cell>
          <cell r="D1711">
            <v>44915.56144675926</v>
          </cell>
          <cell r="E1711" t="str">
            <v>BRELDYNG</v>
          </cell>
          <cell r="F1711" t="str">
            <v>DESPACHO</v>
          </cell>
          <cell r="G1711" t="str">
            <v>NORMAL</v>
          </cell>
          <cell r="H1711" t="str">
            <v>QUISHPI CONDO LUZ ANGELICA</v>
          </cell>
          <cell r="I1711" t="str">
            <v>2100117692</v>
          </cell>
          <cell r="J1711" t="str">
            <v>SUCUMBIOS / LAGO AGRIO / NUEVA LOJA / CALLE TRONCAL AMAZONICA / MZ 1 / VIA QUITO / CIUDADELA GONZALEZ MZ 01 CASA COLOR CREMA CON VERDE DE 1 PISO FRENTE AL HOSPITAL GONZALEZ</v>
          </cell>
          <cell r="K1711" t="str">
            <v>990519326</v>
          </cell>
          <cell r="M1711" t="str">
            <v>LAGO AGRIO</v>
          </cell>
          <cell r="N1711" t="str">
            <v>SUCUMBIOS</v>
          </cell>
          <cell r="O1711" t="str">
            <v>LAGO AGRIO</v>
          </cell>
        </row>
        <row r="1712">
          <cell r="A1712" t="str">
            <v>20003026567721</v>
          </cell>
          <cell r="B1712">
            <v>483018</v>
          </cell>
          <cell r="C1712" t="str">
            <v>20003026567721</v>
          </cell>
          <cell r="D1712">
            <v>44915.56144675926</v>
          </cell>
          <cell r="E1712" t="str">
            <v>BRELDYNG</v>
          </cell>
          <cell r="F1712" t="str">
            <v>DESPACHO</v>
          </cell>
          <cell r="G1712" t="str">
            <v>NORMAL</v>
          </cell>
          <cell r="H1712" t="str">
            <v>ZAMBRANO VINCES LUVER EDUARDO</v>
          </cell>
          <cell r="I1712" t="str">
            <v>1308303906</v>
          </cell>
          <cell r="J1712" t="str">
            <v>MANABI / MANTA / MANTA / VIA SAN MATEO / SN /  / CDLA LOS GAVILANEZ VIA SAN MATEO CASA DE UN PISO A UNA CUADRA DE FISIOMART</v>
          </cell>
          <cell r="K1712" t="str">
            <v>968418600</v>
          </cell>
          <cell r="M1712" t="str">
            <v>MANTA</v>
          </cell>
          <cell r="N1712" t="str">
            <v>MANABI</v>
          </cell>
          <cell r="O1712" t="str">
            <v>MANTA</v>
          </cell>
        </row>
        <row r="1713">
          <cell r="A1713" t="str">
            <v>20003030575087</v>
          </cell>
          <cell r="B1713">
            <v>483004</v>
          </cell>
          <cell r="C1713" t="str">
            <v>20003030575087</v>
          </cell>
          <cell r="D1713">
            <v>44915.50613425926</v>
          </cell>
          <cell r="E1713" t="str">
            <v>CONECEL</v>
          </cell>
          <cell r="F1713" t="str">
            <v>DESPACHO</v>
          </cell>
          <cell r="G1713" t="str">
            <v>NORMAL</v>
          </cell>
          <cell r="H1713" t="str">
            <v xml:space="preserve">SEGUNDO MARCOS YAGUACHI MOROCHO / </v>
          </cell>
          <cell r="I1713" t="str">
            <v>603631383</v>
          </cell>
          <cell r="J1713" t="str">
            <v>AV JOSE VELOZ Y CRISTOBAL COLON/ENTREGA EN COOPERATIVA DE AHORRO Y CREDITO FERNANDO DAQUILEMA 3ER PISO AREA DE NEGOCIOS DIAGONAL A CAFE ARTE, RIOBAMBA</v>
          </cell>
          <cell r="K1713" t="str">
            <v xml:space="preserve">981808106 /  </v>
          </cell>
          <cell r="L1713" t="str">
            <v/>
          </cell>
          <cell r="M1713" t="str">
            <v>RIOBAMBA</v>
          </cell>
          <cell r="N1713" t="str">
            <v>CHIMBORAZO</v>
          </cell>
          <cell r="O1713" t="str">
            <v>RIOBAMBA</v>
          </cell>
        </row>
        <row r="1714">
          <cell r="A1714" t="str">
            <v>20003011927025</v>
          </cell>
          <cell r="B1714">
            <v>483003</v>
          </cell>
          <cell r="C1714" t="str">
            <v>20003011927025</v>
          </cell>
          <cell r="D1714">
            <v>44915.50613425926</v>
          </cell>
          <cell r="E1714" t="str">
            <v>CONECEL</v>
          </cell>
          <cell r="F1714" t="str">
            <v>DESPACHO</v>
          </cell>
          <cell r="G1714" t="str">
            <v>NORMAL</v>
          </cell>
          <cell r="H1714" t="str">
            <v xml:space="preserve">MONICA PATRICIA CABRERA HERAS / </v>
          </cell>
          <cell r="I1714" t="str">
            <v>104818950</v>
          </cell>
          <cell r="J1714" t="str">
            <v>AV 3 DE NOVIEMBRE Y LEON XIII EN LA UNIDAD EDUCATIVA SAGRADOS CORAZONES FRENTE AL RIO TOMEBAMBA, CUENCA</v>
          </cell>
          <cell r="K1714" t="str">
            <v xml:space="preserve">995947090 /  </v>
          </cell>
          <cell r="L1714" t="str">
            <v/>
          </cell>
          <cell r="M1714" t="str">
            <v>CUENCA</v>
          </cell>
          <cell r="N1714" t="str">
            <v>AZUAY</v>
          </cell>
          <cell r="O1714" t="str">
            <v>CUENCA</v>
          </cell>
        </row>
        <row r="1715">
          <cell r="A1715" t="str">
            <v>20003022516622</v>
          </cell>
          <cell r="B1715">
            <v>483002</v>
          </cell>
          <cell r="C1715" t="str">
            <v>20003022516622</v>
          </cell>
          <cell r="D1715">
            <v>44915.50613425926</v>
          </cell>
          <cell r="E1715" t="str">
            <v>CONECEL</v>
          </cell>
          <cell r="F1715" t="str">
            <v>DESPACHO</v>
          </cell>
          <cell r="G1715" t="str">
            <v>NORMAL</v>
          </cell>
          <cell r="H1715" t="str">
            <v xml:space="preserve">NELLY LORENA LARA ESPINOSA / </v>
          </cell>
          <cell r="I1715" t="str">
            <v>1003796974</v>
          </cell>
          <cell r="J1715" t="str">
            <v>AV OSWALDO GUAYASAMIN Y AV SIMON BOLIVAR ENTREGA EN TERRA VALLE TENIS CLUB CLIENTE ESTA EN SU TRABAJO HASTA LAS 5/ATRAS DE CORPORACION AUTOFREE, QUITO</v>
          </cell>
          <cell r="K1715" t="str">
            <v xml:space="preserve">963698077 /  </v>
          </cell>
          <cell r="L1715" t="str">
            <v/>
          </cell>
          <cell r="M1715" t="str">
            <v>QUITO</v>
          </cell>
          <cell r="N1715" t="str">
            <v>PICHINCHA</v>
          </cell>
          <cell r="O1715" t="str">
            <v>QUITO</v>
          </cell>
        </row>
        <row r="1716">
          <cell r="A1716" t="str">
            <v>20003029731875</v>
          </cell>
          <cell r="B1716">
            <v>483001</v>
          </cell>
          <cell r="C1716" t="str">
            <v>20003029731875</v>
          </cell>
          <cell r="D1716">
            <v>44915.50613425926</v>
          </cell>
          <cell r="E1716" t="str">
            <v>CONECEL</v>
          </cell>
          <cell r="F1716" t="str">
            <v>DESPACHO</v>
          </cell>
          <cell r="G1716" t="str">
            <v>NORMAL</v>
          </cell>
          <cell r="H1716" t="str">
            <v>ROCIO DEL PILAR LLUMIPANTA GUALOTO / DAESY TOAPANTA LLUMIPANTA</v>
          </cell>
          <cell r="I1716" t="str">
            <v>1713730669</v>
          </cell>
          <cell r="J1716" t="str">
            <v>CDLA DEL EJERCITO CALLE I Y QUINTA TRANSVERSAL EN LA SEGUNDA ETAPA LOTE 442 CASA DE DOS PISOS DETRAS DE LA IGLESIA A UNA CUADRA DEL PARQUE MARIA CLARA, QUITO</v>
          </cell>
          <cell r="K1716" t="str">
            <v xml:space="preserve">961655826 /  </v>
          </cell>
          <cell r="L1716" t="str">
            <v/>
          </cell>
          <cell r="M1716" t="str">
            <v>QUITO</v>
          </cell>
          <cell r="N1716" t="str">
            <v>PICHINCHA</v>
          </cell>
          <cell r="O1716" t="str">
            <v>QUITO</v>
          </cell>
        </row>
        <row r="1717">
          <cell r="A1717" t="str">
            <v>20003029744897</v>
          </cell>
          <cell r="B1717">
            <v>483000</v>
          </cell>
          <cell r="C1717" t="str">
            <v>20003029744897</v>
          </cell>
          <cell r="D1717">
            <v>44915.50613425926</v>
          </cell>
          <cell r="E1717" t="str">
            <v>CONECEL</v>
          </cell>
          <cell r="F1717" t="str">
            <v>DESPACHO</v>
          </cell>
          <cell r="G1717" t="str">
            <v>NORMAL</v>
          </cell>
          <cell r="H1717" t="str">
            <v xml:space="preserve">AXEL RONNY CHAFLA VILLACRES / </v>
          </cell>
          <cell r="I1717" t="str">
            <v>605529643</v>
          </cell>
          <cell r="J1717" t="str">
            <v>TRABAJO CC BURBANO PEREZ LOCAL 3 CALLES 10 DE AGOSTO Y CALLE ESPANA LOCAL DE JOYERIA, FRENTE OPTICA RIOBAMBA/ LOCAL 2P, RIOBAMBA</v>
          </cell>
          <cell r="K1717" t="str">
            <v>962583657 /  992905894</v>
          </cell>
          <cell r="M1717" t="str">
            <v>RIOBAMBA</v>
          </cell>
          <cell r="N1717" t="str">
            <v>CHIMBORAZO</v>
          </cell>
          <cell r="O1717" t="str">
            <v>RIOBAMBA</v>
          </cell>
        </row>
        <row r="1718">
          <cell r="A1718" t="str">
            <v>20003029723922</v>
          </cell>
          <cell r="B1718">
            <v>482999</v>
          </cell>
          <cell r="C1718" t="str">
            <v>20003029723922</v>
          </cell>
          <cell r="D1718">
            <v>44915.50613425926</v>
          </cell>
          <cell r="E1718" t="str">
            <v>CONECEL</v>
          </cell>
          <cell r="F1718" t="str">
            <v>DESPACHO</v>
          </cell>
          <cell r="G1718" t="str">
            <v>NORMAL</v>
          </cell>
          <cell r="H1718" t="str">
            <v xml:space="preserve">JAVIER MATEO NARVAEZ SOLORZANO / </v>
          </cell>
          <cell r="I1718" t="str">
            <v>751066291</v>
          </cell>
          <cell r="J1718" t="str">
            <v>CALLE EL ESCALPELO Y CALLE LA VERDAD CASA COLOR AMARILLO CON CAFE 4 PISOS FRENTE AL HOSTAL FERIA LIBRE, CUENCA</v>
          </cell>
          <cell r="K1718" t="str">
            <v xml:space="preserve">979236076 /  </v>
          </cell>
          <cell r="L1718" t="str">
            <v/>
          </cell>
          <cell r="M1718" t="str">
            <v>CUENCA</v>
          </cell>
          <cell r="N1718" t="str">
            <v>AZUAY</v>
          </cell>
          <cell r="O1718" t="str">
            <v>CUENCA</v>
          </cell>
        </row>
        <row r="1719">
          <cell r="A1719" t="str">
            <v>20003029740520</v>
          </cell>
          <cell r="B1719">
            <v>482998</v>
          </cell>
          <cell r="C1719" t="str">
            <v>20003029740520</v>
          </cell>
          <cell r="D1719">
            <v>44915.50613425926</v>
          </cell>
          <cell r="E1719" t="str">
            <v>CONECEL</v>
          </cell>
          <cell r="F1719" t="str">
            <v>DESPACHO</v>
          </cell>
          <cell r="G1719" t="str">
            <v>NORMAL</v>
          </cell>
          <cell r="H1719" t="str">
            <v xml:space="preserve">DOLORES ANGELICA MUNOZ ORDONEZ / </v>
          </cell>
          <cell r="I1719" t="str">
            <v>908187461</v>
          </cell>
          <cell r="J1719" t="str">
            <v>RODOLFO ESPINOZA Y 15 DE OCTUBRE/CS 3 PISOS Y REJAS NEGRAS CAFE/DIAGONAL AL COLEGIO NACIONAL CHORDELEG, CHORDELEG</v>
          </cell>
          <cell r="K1719" t="str">
            <v>998666155 /  967399150</v>
          </cell>
          <cell r="L1719" t="str">
            <v/>
          </cell>
          <cell r="M1719" t="str">
            <v>CHORDELEG</v>
          </cell>
          <cell r="N1719" t="str">
            <v>AZUAY</v>
          </cell>
          <cell r="O1719" t="str">
            <v>CHORDELEG</v>
          </cell>
        </row>
        <row r="1720">
          <cell r="A1720" t="str">
            <v>20003028492030</v>
          </cell>
          <cell r="B1720">
            <v>482997</v>
          </cell>
          <cell r="C1720" t="str">
            <v>20003028492030</v>
          </cell>
          <cell r="D1720">
            <v>44915.50613425926</v>
          </cell>
          <cell r="E1720" t="str">
            <v>CONECEL</v>
          </cell>
          <cell r="F1720" t="str">
            <v>DESPACHO</v>
          </cell>
          <cell r="G1720" t="str">
            <v>NORMAL</v>
          </cell>
          <cell r="H1720" t="str">
            <v xml:space="preserve">ALEX PATRICIO CADENA ENCARNACION / </v>
          </cell>
          <cell r="I1720" t="str">
            <v>1716720808</v>
          </cell>
          <cell r="J1720" t="str">
            <v>CONJUNTO HABITACIONAL EQUINOCCIONAL/KM7.2 AV CORDONA GALARZA N-122 COLOR PRIMER PISO GRIS A UNA CUADRA DE CORREOS DEL ECUADOR, QUITO</v>
          </cell>
          <cell r="K1720" t="str">
            <v xml:space="preserve">963388464 /  </v>
          </cell>
          <cell r="M1720" t="str">
            <v>QUITO</v>
          </cell>
          <cell r="N1720" t="str">
            <v>PICHINCHA</v>
          </cell>
          <cell r="O1720" t="str">
            <v>QUITO</v>
          </cell>
        </row>
        <row r="1721">
          <cell r="A1721" t="str">
            <v>20003029330501</v>
          </cell>
          <cell r="B1721">
            <v>482996</v>
          </cell>
          <cell r="C1721" t="str">
            <v>20003029330501</v>
          </cell>
          <cell r="D1721">
            <v>44915.50613425926</v>
          </cell>
          <cell r="E1721" t="str">
            <v>CONECEL</v>
          </cell>
          <cell r="F1721" t="str">
            <v>DESPACHO</v>
          </cell>
          <cell r="G1721" t="str">
            <v>NORMAL</v>
          </cell>
          <cell r="H1721" t="str">
            <v xml:space="preserve">LUIS SEBASTIAN MARQUEZ CEDENO / </v>
          </cell>
          <cell r="I1721" t="str">
            <v>2300227622</v>
          </cell>
          <cell r="J1721" t="str">
            <v>TRABJO KM 1 VIA QUININDE EN EL HOTEL LA FINCA EN RECEPCION A UNA CUADRA DE LA GASOLINERA TRANS ESMERALDAS A 100 MTS, SANTO DOMINGO</v>
          </cell>
          <cell r="K1721" t="str">
            <v xml:space="preserve">980361101 /  </v>
          </cell>
          <cell r="L1721" t="str">
            <v/>
          </cell>
          <cell r="M1721" t="str">
            <v>SANTO DOMINGO</v>
          </cell>
          <cell r="N1721" t="str">
            <v>SANTO DOMINGO DE LOS TSACHILAS</v>
          </cell>
          <cell r="O1721" t="str">
            <v>SANTO DOMINGO</v>
          </cell>
        </row>
        <row r="1722">
          <cell r="A1722" t="str">
            <v>20003029320042</v>
          </cell>
          <cell r="B1722">
            <v>482995</v>
          </cell>
          <cell r="C1722" t="str">
            <v>20003029320042</v>
          </cell>
          <cell r="D1722">
            <v>44915.50613425926</v>
          </cell>
          <cell r="E1722" t="str">
            <v>CONECEL</v>
          </cell>
          <cell r="F1722" t="str">
            <v>DESPACHO</v>
          </cell>
          <cell r="G1722" t="str">
            <v>NORMAL</v>
          </cell>
          <cell r="H1722" t="str">
            <v xml:space="preserve">VIVANA BOWEN PEREZ / </v>
          </cell>
          <cell r="I1722" t="str">
            <v>908003668</v>
          </cell>
          <cell r="J1722" t="str">
            <v>MARCEL LANEADO Y 9 DE MAY RECIBEN EN EL RESTAURANTE COLOMBIANO PA MI CASITA, MACHALA</v>
          </cell>
          <cell r="K1722" t="str">
            <v xml:space="preserve">990108242 /  </v>
          </cell>
          <cell r="L1722" t="str">
            <v/>
          </cell>
          <cell r="M1722" t="str">
            <v>MACHALA</v>
          </cell>
          <cell r="N1722" t="str">
            <v>EL ORO</v>
          </cell>
          <cell r="O1722" t="str">
            <v>MACHALA</v>
          </cell>
        </row>
        <row r="1723">
          <cell r="A1723" t="str">
            <v>20003029744843</v>
          </cell>
          <cell r="B1723">
            <v>482994</v>
          </cell>
          <cell r="C1723" t="str">
            <v>20003029744843</v>
          </cell>
          <cell r="D1723">
            <v>44915.50613425926</v>
          </cell>
          <cell r="E1723" t="str">
            <v>CONECEL</v>
          </cell>
          <cell r="F1723" t="str">
            <v>DESPACHO</v>
          </cell>
          <cell r="G1723" t="str">
            <v>NORMAL</v>
          </cell>
          <cell r="H1723" t="str">
            <v xml:space="preserve">ANIBAL MOROCHO GUALLPA / </v>
          </cell>
          <cell r="I1723" t="str">
            <v>301644902</v>
          </cell>
          <cell r="J1723" t="str">
            <v>CALLE TARQUI 841 Y SIMON BOLIVAR ENTREGA EN OFICINA SINCODI PLANTA BAJA A 1 CUADRA DE LA PLAZA DE LAS FLORES Y CATEDRAL DE LA INAMCAULA CONCEPCION, CUENCA</v>
          </cell>
          <cell r="K1723" t="str">
            <v xml:space="preserve">983590943 /  </v>
          </cell>
          <cell r="M1723" t="str">
            <v>CUENCA</v>
          </cell>
          <cell r="N1723" t="str">
            <v>AZUAY</v>
          </cell>
          <cell r="O1723" t="str">
            <v>CUENCA</v>
          </cell>
        </row>
        <row r="1724">
          <cell r="A1724" t="str">
            <v>20003022953960</v>
          </cell>
          <cell r="B1724">
            <v>482993</v>
          </cell>
          <cell r="C1724" t="str">
            <v>20003022953960</v>
          </cell>
          <cell r="D1724">
            <v>44915.50613425926</v>
          </cell>
          <cell r="E1724" t="str">
            <v>CONECEL</v>
          </cell>
          <cell r="F1724" t="str">
            <v>DESPACHO</v>
          </cell>
          <cell r="G1724" t="str">
            <v>NORMAL</v>
          </cell>
          <cell r="H1724" t="str">
            <v xml:space="preserve">MARIA ESPERANZA RUALES RAMIREZ / </v>
          </cell>
          <cell r="I1724" t="str">
            <v>400629499</v>
          </cell>
          <cell r="J1724" t="str">
            <v>CALLE CALDERON Y AVENIDA BRASIL A UNA CUADRA DEL MERCADO CEPIA EN CASA COLOR AZUL DE DOS PISOS, TULCA</v>
          </cell>
          <cell r="K1724" t="str">
            <v xml:space="preserve">984316084 /  </v>
          </cell>
          <cell r="M1724" t="str">
            <v>TULCAN</v>
          </cell>
          <cell r="N1724" t="str">
            <v>CARCHI</v>
          </cell>
          <cell r="O1724" t="str">
            <v>TULCA</v>
          </cell>
        </row>
        <row r="1725">
          <cell r="A1725" t="str">
            <v>20003029747388</v>
          </cell>
          <cell r="B1725">
            <v>482992</v>
          </cell>
          <cell r="C1725" t="str">
            <v>20003029747388</v>
          </cell>
          <cell r="D1725">
            <v>44915.50613425926</v>
          </cell>
          <cell r="E1725" t="str">
            <v>CONECEL</v>
          </cell>
          <cell r="F1725" t="str">
            <v>DESPACHO</v>
          </cell>
          <cell r="G1725" t="str">
            <v>NORMAL</v>
          </cell>
          <cell r="H1725" t="str">
            <v xml:space="preserve">PEDRO FERNANDO MENAS BURGOS / </v>
          </cell>
          <cell r="I1725" t="str">
            <v>921135083</v>
          </cell>
          <cell r="J1725" t="str">
            <v>CDLA BASTION POPULAR BLOQUE 11 MZ 976 SL 2 14 PASAJE 38 NO Y 18 PASAJE 25A CASA DE UN PISO COLOR VERDE A UNA CUADRA DE LAS CANCHAS DE LA CDLA, GUAYAQUIL</v>
          </cell>
          <cell r="K1725" t="str">
            <v xml:space="preserve">962122809 /  </v>
          </cell>
          <cell r="M1725" t="str">
            <v>GUAYAQUIL</v>
          </cell>
          <cell r="N1725" t="str">
            <v>GUAYAS</v>
          </cell>
          <cell r="O1725" t="str">
            <v>GUAYAQUIL</v>
          </cell>
        </row>
        <row r="1726">
          <cell r="A1726" t="str">
            <v>20003029310786</v>
          </cell>
          <cell r="B1726">
            <v>482991</v>
          </cell>
          <cell r="C1726" t="str">
            <v>20003029310786</v>
          </cell>
          <cell r="D1726">
            <v>44915.50613425926</v>
          </cell>
          <cell r="E1726" t="str">
            <v>CONECEL</v>
          </cell>
          <cell r="F1726" t="str">
            <v>DESPACHO</v>
          </cell>
          <cell r="G1726" t="str">
            <v>NORMAL</v>
          </cell>
          <cell r="H1726" t="str">
            <v xml:space="preserve">ANA PAULA VALDEZ PAZMINO / </v>
          </cell>
          <cell r="I1726" t="str">
            <v>959272733</v>
          </cell>
          <cell r="J1726" t="str">
            <v>CDLA GARZOTA AV ISIDRO AYORA Y CALLE 15NE EN EL MEGAKIWI DE GARZOTA FRENTE A LA TIENDA DE ELECTRODOMESTICOS ACLIMATICSA, GUAYAQUIL</v>
          </cell>
          <cell r="K1726" t="str">
            <v xml:space="preserve">964047816 /  </v>
          </cell>
          <cell r="M1726" t="str">
            <v>GUAYAQUIL</v>
          </cell>
          <cell r="N1726" t="str">
            <v>GUAYAS</v>
          </cell>
          <cell r="O1726" t="str">
            <v>GUAYAQUIL</v>
          </cell>
        </row>
        <row r="1727">
          <cell r="A1727" t="str">
            <v>20003029740121</v>
          </cell>
          <cell r="B1727">
            <v>482990</v>
          </cell>
          <cell r="C1727" t="str">
            <v>20003029740121</v>
          </cell>
          <cell r="D1727">
            <v>44915.50613425926</v>
          </cell>
          <cell r="E1727" t="str">
            <v>CONECEL</v>
          </cell>
          <cell r="F1727" t="str">
            <v>DESPACHO</v>
          </cell>
          <cell r="G1727" t="str">
            <v>NORMAL</v>
          </cell>
          <cell r="H1727" t="str">
            <v xml:space="preserve">WILSON ROBERT CAJO CHAUCA / </v>
          </cell>
          <cell r="I1727" t="str">
            <v>602547358</v>
          </cell>
          <cell r="J1727" t="str">
            <v>CALLE MARCO ANTONIO SUAREZ Y CALLE E5/COOP SAN ENRIQUE MANZANA 21 SOLAR 14 LOTE 505 EN CASA 1 PISO COLOR VERDE Y CELESTE A TRAS DE MECANICA MUNOZ VIA A LA CANTERA INGRESAR FRENTE A MAVISA, DURAN</v>
          </cell>
          <cell r="K1727" t="str">
            <v>967201531 /  967201531</v>
          </cell>
          <cell r="M1727" t="str">
            <v>DURAN</v>
          </cell>
          <cell r="N1727" t="str">
            <v>GUAYAS</v>
          </cell>
          <cell r="O1727" t="str">
            <v>DURAN</v>
          </cell>
        </row>
        <row r="1728">
          <cell r="A1728" t="str">
            <v>20003029324822</v>
          </cell>
          <cell r="B1728">
            <v>482989</v>
          </cell>
          <cell r="C1728" t="str">
            <v>20003029324822</v>
          </cell>
          <cell r="D1728">
            <v>44915.50613425926</v>
          </cell>
          <cell r="E1728" t="str">
            <v>CONECEL</v>
          </cell>
          <cell r="F1728" t="str">
            <v>DESPACHO</v>
          </cell>
          <cell r="G1728" t="str">
            <v>NORMAL</v>
          </cell>
          <cell r="H1728" t="str">
            <v xml:space="preserve">ANA ISABEL PILAY LARGO / </v>
          </cell>
          <cell r="I1728" t="str">
            <v>1721659660</v>
          </cell>
          <cell r="J1728" t="str">
            <v>AV REMIGIO TAMARIS CRESPO 162 Y AV FRAY VICENTE SOLANO EN EDIFICIO 10 PISOS PLANTA BAJA JUNTO A DE COOPERTIVA DE AHOORO Y CREDITO MULTICOP FINANCIERA, CUENCA</v>
          </cell>
          <cell r="K1728" t="str">
            <v xml:space="preserve">960040448 /  </v>
          </cell>
          <cell r="M1728" t="str">
            <v>CUENCA</v>
          </cell>
          <cell r="N1728" t="str">
            <v>AZUAY</v>
          </cell>
          <cell r="O1728" t="str">
            <v>CUENCA</v>
          </cell>
        </row>
        <row r="1729">
          <cell r="A1729" t="str">
            <v>20003029321902</v>
          </cell>
          <cell r="B1729">
            <v>482981</v>
          </cell>
          <cell r="C1729" t="str">
            <v>20003029321902</v>
          </cell>
          <cell r="D1729">
            <v>44915.506122685183</v>
          </cell>
          <cell r="E1729" t="str">
            <v>CONECEL</v>
          </cell>
          <cell r="F1729" t="str">
            <v>DESPACHO</v>
          </cell>
          <cell r="G1729" t="str">
            <v>NORMAL</v>
          </cell>
          <cell r="H1729" t="str">
            <v xml:space="preserve">LUIS ANIBAL VILLARRUEL CORAL / </v>
          </cell>
          <cell r="I1729" t="str">
            <v>1001639846</v>
          </cell>
          <cell r="J1729" t="str">
            <v>CALLE 12 DE MAYO 1010 Y AGUSTIN ROSALES/CASA:CELESTE AMAWTEC GREEN TECHNOLOGY IBARRA, IBARRA</v>
          </cell>
          <cell r="K1729" t="str">
            <v>984055271 /  984737921</v>
          </cell>
          <cell r="L1729" t="str">
            <v/>
          </cell>
          <cell r="M1729" t="str">
            <v>IBARRA</v>
          </cell>
          <cell r="N1729" t="str">
            <v>IMBABURA</v>
          </cell>
          <cell r="O1729" t="str">
            <v>IBARRA</v>
          </cell>
        </row>
        <row r="1730">
          <cell r="A1730" t="str">
            <v>20003028739217</v>
          </cell>
          <cell r="B1730">
            <v>482949</v>
          </cell>
          <cell r="C1730" t="str">
            <v>20003028739217</v>
          </cell>
          <cell r="D1730">
            <v>44915.506122685183</v>
          </cell>
          <cell r="E1730" t="str">
            <v>CONECEL</v>
          </cell>
          <cell r="F1730" t="str">
            <v>DESPACHO</v>
          </cell>
          <cell r="G1730" t="str">
            <v>NORMAL</v>
          </cell>
          <cell r="H1730" t="str">
            <v xml:space="preserve">KATERINE LISBETH MULLO TOAPANTA / </v>
          </cell>
          <cell r="I1730" t="str">
            <v>1751169580</v>
          </cell>
          <cell r="J1730" t="str">
            <v>CALLE CARAPUNGO Y MURGUEITTIO EN LA PELUQUERIA KRETZER JUNTO A LA CLINICA VETERINARIA CALDERON CASA DE DOS PISOS COLOR CELESTE, QUITO</v>
          </cell>
          <cell r="K1730" t="str">
            <v xml:space="preserve">979122796 /  </v>
          </cell>
          <cell r="L1730" t="str">
            <v/>
          </cell>
          <cell r="M1730" t="str">
            <v>QUITO</v>
          </cell>
          <cell r="N1730" t="str">
            <v>PICHINCHA</v>
          </cell>
          <cell r="O1730" t="str">
            <v>QUITO</v>
          </cell>
        </row>
        <row r="1731">
          <cell r="A1731" t="str">
            <v>20003029336729</v>
          </cell>
          <cell r="B1731">
            <v>482980</v>
          </cell>
          <cell r="C1731" t="str">
            <v>20003029336729</v>
          </cell>
          <cell r="D1731">
            <v>44915.506122685183</v>
          </cell>
          <cell r="E1731" t="str">
            <v>CONECEL</v>
          </cell>
          <cell r="F1731" t="str">
            <v>DESPACHO</v>
          </cell>
          <cell r="G1731" t="str">
            <v>NORMAL</v>
          </cell>
          <cell r="H1731" t="str">
            <v xml:space="preserve">SEBASTIAN ALEJANDRO LOPEZ USAMA / </v>
          </cell>
          <cell r="I1731" t="str">
            <v>1729367811</v>
          </cell>
          <cell r="J1731" t="str">
            <v>BARRIO LA MENA DEL HIERRO CALLE MACHALA Y RIO ALIZO CASA DE 1 PPISO COLOR BLANCO A UNA CUADRA DEL UPC DE LA MENA DEL HIERRO, QUITO</v>
          </cell>
          <cell r="K1731" t="str">
            <v xml:space="preserve">983171370 /  </v>
          </cell>
          <cell r="M1731" t="str">
            <v>QUITO</v>
          </cell>
          <cell r="N1731" t="str">
            <v>PICHINCHA</v>
          </cell>
          <cell r="O1731" t="str">
            <v>QUITO</v>
          </cell>
        </row>
        <row r="1732">
          <cell r="A1732" t="str">
            <v>20003028495728</v>
          </cell>
          <cell r="B1732">
            <v>482948</v>
          </cell>
          <cell r="C1732" t="str">
            <v>20003028495728</v>
          </cell>
          <cell r="D1732">
            <v>44915.506122685183</v>
          </cell>
          <cell r="E1732" t="str">
            <v>CONECEL</v>
          </cell>
          <cell r="F1732" t="str">
            <v>DESPACHO</v>
          </cell>
          <cell r="G1732" t="str">
            <v>NORMAL</v>
          </cell>
          <cell r="H1732" t="str">
            <v xml:space="preserve">CINTHYA VANESSA TOSCANO GONZALEZ / </v>
          </cell>
          <cell r="I1732" t="str">
            <v>1718765462</v>
          </cell>
          <cell r="J1732" t="str">
            <v>TRABAJO EMPRESA RUDOLF DIESEL AV. LOS COLONOS BY PASS CHONE-QUEVEDO, A 1/2 CUADRA DE EMBOTELLADORA COCA-COLA LOTIZACION 20 JUNTO A EMPRESA FERROMAX, SANTO DOMINGO</v>
          </cell>
          <cell r="K1732" t="str">
            <v>962023616 /  990316126</v>
          </cell>
          <cell r="M1732" t="str">
            <v>SANTO DOMINGO</v>
          </cell>
          <cell r="N1732" t="str">
            <v>SANTO DOMINGO DE LOS TSACHILAS</v>
          </cell>
          <cell r="O1732" t="str">
            <v>SANTO DOMINGO</v>
          </cell>
        </row>
        <row r="1733">
          <cell r="A1733" t="str">
            <v>20003029313983</v>
          </cell>
          <cell r="B1733">
            <v>482979</v>
          </cell>
          <cell r="C1733" t="str">
            <v>20003029313983</v>
          </cell>
          <cell r="D1733">
            <v>44915.506122685183</v>
          </cell>
          <cell r="E1733" t="str">
            <v>CONECEL</v>
          </cell>
          <cell r="F1733" t="str">
            <v>DESPACHO</v>
          </cell>
          <cell r="G1733" t="str">
            <v>NORMAL</v>
          </cell>
          <cell r="H1733" t="str">
            <v xml:space="preserve">DIEGO MAURICIO CALLE ILLESCAS / </v>
          </cell>
          <cell r="I1733" t="str">
            <v>103998258</v>
          </cell>
          <cell r="J1733" t="str">
            <v>BARRIO QUINTA CHICA BAJA CALLE .PATOQUINAS Y LAGARTOCOCHA CS,1P COLOR BLANCO A UNA CUADRA DE LA FARMACIA VITALITY, CUENCA</v>
          </cell>
          <cell r="K1733" t="str">
            <v xml:space="preserve">987690775 /  </v>
          </cell>
          <cell r="M1733" t="str">
            <v>CUENCA</v>
          </cell>
          <cell r="N1733" t="str">
            <v>AZUAY</v>
          </cell>
          <cell r="O1733" t="str">
            <v>CUENCA</v>
          </cell>
        </row>
        <row r="1734">
          <cell r="A1734" t="str">
            <v>20003028495454</v>
          </cell>
          <cell r="B1734">
            <v>482978</v>
          </cell>
          <cell r="C1734" t="str">
            <v>20003028495454</v>
          </cell>
          <cell r="D1734">
            <v>44915.506122685183</v>
          </cell>
          <cell r="E1734" t="str">
            <v>CONECEL</v>
          </cell>
          <cell r="F1734" t="str">
            <v>DESPACHO</v>
          </cell>
          <cell r="G1734" t="str">
            <v>NORMAL</v>
          </cell>
          <cell r="H1734" t="str">
            <v xml:space="preserve">ALVARO ENRIQUE TOBAR ZUMARRAGA / </v>
          </cell>
          <cell r="I1734" t="str">
            <v>1001289667</v>
          </cell>
          <cell r="J1734" t="str">
            <v>AV. SIMON BOLIVAR Y AV TEODORO GOMEZ DE LA TORRE CASA 13-59 PLANTA BAJA COLOR BLANCA CON LINEAS ANARANJADAS REF CERCA DE LA FARMACIA CRUZ AZUL, IBARRA</v>
          </cell>
          <cell r="K1734" t="str">
            <v xml:space="preserve">961801987 /  </v>
          </cell>
          <cell r="L1734" t="str">
            <v/>
          </cell>
          <cell r="M1734" t="str">
            <v>IBARRA</v>
          </cell>
          <cell r="N1734" t="str">
            <v>IMBABURA</v>
          </cell>
          <cell r="O1734" t="str">
            <v>IBARRA</v>
          </cell>
        </row>
        <row r="1735">
          <cell r="A1735" t="str">
            <v>20003028495028</v>
          </cell>
          <cell r="B1735">
            <v>482977</v>
          </cell>
          <cell r="C1735" t="str">
            <v>20003028495028</v>
          </cell>
          <cell r="D1735">
            <v>44915.506122685183</v>
          </cell>
          <cell r="E1735" t="str">
            <v>CONECEL</v>
          </cell>
          <cell r="F1735" t="str">
            <v>DESPACHO</v>
          </cell>
          <cell r="G1735" t="str">
            <v>NORMAL</v>
          </cell>
          <cell r="H1735" t="str">
            <v xml:space="preserve">MAX GEOVANNY MOREIRA RUIZ / </v>
          </cell>
          <cell r="I1735" t="str">
            <v>920241650</v>
          </cell>
          <cell r="J1735" t="str">
            <v>ROCAFUERTE/CUARTA AVENIDA Y SALOMON PINARGOTE CASA COLOR BLANCA CON VIDRIOS AZULES DE 2 PISOS, LA LIBERTAD</v>
          </cell>
          <cell r="K1735" t="str">
            <v xml:space="preserve">963833636 /  </v>
          </cell>
          <cell r="M1735" t="str">
            <v>LA LIBERTAD</v>
          </cell>
          <cell r="N1735" t="str">
            <v>SANTA ELENA</v>
          </cell>
          <cell r="O1735" t="str">
            <v>LA LIBERTAD</v>
          </cell>
        </row>
        <row r="1736">
          <cell r="A1736" t="str">
            <v>20003028459358</v>
          </cell>
          <cell r="B1736">
            <v>482976</v>
          </cell>
          <cell r="C1736" t="str">
            <v>20003028459358</v>
          </cell>
          <cell r="D1736">
            <v>44915.506122685183</v>
          </cell>
          <cell r="E1736" t="str">
            <v>CONECEL</v>
          </cell>
          <cell r="F1736" t="str">
            <v>DESPACHO</v>
          </cell>
          <cell r="G1736" t="str">
            <v>NORMAL</v>
          </cell>
          <cell r="H1736" t="str">
            <v xml:space="preserve">JAIME ALCIDES RIVERA CANTUNA / </v>
          </cell>
          <cell r="I1736" t="str">
            <v>1714726872</v>
          </cell>
          <cell r="J1736" t="str">
            <v>SECTOR VILLA MARINA 1ERA ETAPA AV B6 Y CLL B8 ESQUINA VILLA BLNCA 1P PORTON NEGRO JUNTO A LA IGLESIA APOSTOLICA DEL NOMBRE DE JESUS, MANTA</v>
          </cell>
          <cell r="K1736" t="str">
            <v>958748553 /  984411499</v>
          </cell>
          <cell r="L1736" t="str">
            <v/>
          </cell>
          <cell r="M1736" t="str">
            <v>MANTA</v>
          </cell>
          <cell r="N1736" t="str">
            <v>MANABI</v>
          </cell>
          <cell r="O1736" t="str">
            <v>MANTA</v>
          </cell>
        </row>
        <row r="1737">
          <cell r="A1737" t="str">
            <v>20003029308579</v>
          </cell>
          <cell r="B1737">
            <v>482975</v>
          </cell>
          <cell r="C1737" t="str">
            <v>20003029308579</v>
          </cell>
          <cell r="D1737">
            <v>44915.506122685183</v>
          </cell>
          <cell r="E1737" t="str">
            <v>CONECEL</v>
          </cell>
          <cell r="F1737" t="str">
            <v>DESPACHO</v>
          </cell>
          <cell r="G1737" t="str">
            <v>NORMAL</v>
          </cell>
          <cell r="H1737" t="str">
            <v xml:space="preserve">DEYSI PAULINA LOPEZ CHUQUILLANGUI / </v>
          </cell>
          <cell r="I1737" t="str">
            <v>1719530691</v>
          </cell>
          <cell r="J1737" t="str">
            <v>10 DE AGOSTO Y COLON CASA 23-12 COLOR AMARILLO DIAGONAL AL TIA LOCAL OROCASH, RIOBAMBA</v>
          </cell>
          <cell r="K1737" t="str">
            <v>987313175 /  981478186</v>
          </cell>
          <cell r="L1737" t="str">
            <v/>
          </cell>
          <cell r="M1737" t="str">
            <v>RIOBAMBA</v>
          </cell>
          <cell r="N1737" t="str">
            <v>CHIMBORAZO</v>
          </cell>
          <cell r="O1737" t="str">
            <v>RIOBAMBA</v>
          </cell>
        </row>
        <row r="1738">
          <cell r="A1738" t="str">
            <v>20003029321090</v>
          </cell>
          <cell r="B1738">
            <v>482974</v>
          </cell>
          <cell r="C1738" t="str">
            <v>20003029321090</v>
          </cell>
          <cell r="D1738">
            <v>44915.506122685183</v>
          </cell>
          <cell r="E1738" t="str">
            <v>CONECEL</v>
          </cell>
          <cell r="F1738" t="str">
            <v>DESPACHO</v>
          </cell>
          <cell r="G1738" t="str">
            <v>NORMAL</v>
          </cell>
          <cell r="H1738" t="str">
            <v xml:space="preserve">ANGEL STEVEN CASTRO SANCHEZ / </v>
          </cell>
          <cell r="I1738" t="str">
            <v>941614604</v>
          </cell>
          <cell r="J1738" t="str">
            <v>BARRIO PATRIA NUEVA AV VICENTE PIEDRAHITA Y AV JOSE VELASCO IBARRA JUNTO AL TALLER BONILLA CASA DE DOS PISOS MZ 232 SL 7 CASA CON CERRAMIENTO COLOR CAFE, DAULE</v>
          </cell>
          <cell r="K1738" t="str">
            <v xml:space="preserve">967728565 /  </v>
          </cell>
          <cell r="M1738" t="str">
            <v>DAULE</v>
          </cell>
          <cell r="N1738" t="str">
            <v>GUAYAS</v>
          </cell>
          <cell r="O1738" t="str">
            <v>DAULE</v>
          </cell>
        </row>
        <row r="1739">
          <cell r="A1739" t="str">
            <v>20003028312975</v>
          </cell>
          <cell r="B1739">
            <v>482973</v>
          </cell>
          <cell r="C1739" t="str">
            <v>20003028312975</v>
          </cell>
          <cell r="D1739">
            <v>44915.506122685183</v>
          </cell>
          <cell r="E1739" t="str">
            <v>CONECEL</v>
          </cell>
          <cell r="F1739" t="str">
            <v>DESPACHO</v>
          </cell>
          <cell r="G1739" t="str">
            <v>NORMAL</v>
          </cell>
          <cell r="H1739" t="str">
            <v xml:space="preserve">RONNY RUBEN ESPIN LUCAS / </v>
          </cell>
          <cell r="I1739" t="str">
            <v>1311466096</v>
          </cell>
          <cell r="J1739" t="str">
            <v>AV FLAVIO REYES Y CALLE 28 EN EL EDIFICIO PLATINIUM EN LA SUBSECRETARIA DE PUERTO PISO 7 FRENTE AL HOTEL BUCANEIRO, MANTA</v>
          </cell>
          <cell r="K1739" t="str">
            <v xml:space="preserve">996753371 /  </v>
          </cell>
          <cell r="L1739" t="str">
            <v/>
          </cell>
          <cell r="M1739" t="str">
            <v>MANTA</v>
          </cell>
          <cell r="N1739" t="str">
            <v>MANABI</v>
          </cell>
          <cell r="O1739" t="str">
            <v>MANTA</v>
          </cell>
        </row>
        <row r="1740">
          <cell r="A1740" t="str">
            <v>20003029337162</v>
          </cell>
          <cell r="B1740">
            <v>482972</v>
          </cell>
          <cell r="C1740" t="str">
            <v>20003029337162</v>
          </cell>
          <cell r="D1740">
            <v>44915.506122685183</v>
          </cell>
          <cell r="E1740" t="str">
            <v>CONECEL</v>
          </cell>
          <cell r="F1740" t="str">
            <v>DESPACHO</v>
          </cell>
          <cell r="G1740" t="str">
            <v>NORMAL</v>
          </cell>
          <cell r="H1740" t="str">
            <v xml:space="preserve">NELSON GEOVANY CARRION BOSQUEZ / </v>
          </cell>
          <cell r="I1740" t="str">
            <v>1715664999</v>
          </cell>
          <cell r="J1740" t="str">
            <v>VIA A QUEVEDO KM 8 CS 3 PS COLOR VERDE MECANICA Y RECICLADORA CELARON DIAGONAL A GASOLINERA, SANTO DOMINGO</v>
          </cell>
          <cell r="K1740" t="str">
            <v>967813849 /  997238507</v>
          </cell>
          <cell r="L1740" t="str">
            <v/>
          </cell>
          <cell r="M1740" t="str">
            <v>SANTO DOMINGO</v>
          </cell>
          <cell r="N1740" t="str">
            <v>SANTO DOMINGO DE LOS TSACHILAS</v>
          </cell>
          <cell r="O1740" t="str">
            <v>SANTO DOMINGO</v>
          </cell>
        </row>
        <row r="1741">
          <cell r="A1741" t="str">
            <v>20003028410752</v>
          </cell>
          <cell r="B1741">
            <v>482971</v>
          </cell>
          <cell r="C1741" t="str">
            <v>20003028410752</v>
          </cell>
          <cell r="D1741">
            <v>44915.506122685183</v>
          </cell>
          <cell r="E1741" t="str">
            <v>CONECEL</v>
          </cell>
          <cell r="F1741" t="str">
            <v>DESPACHO</v>
          </cell>
          <cell r="G1741" t="str">
            <v>NORMAL</v>
          </cell>
          <cell r="H1741" t="str">
            <v xml:space="preserve">FRANCISCA CAROLINA PALMA ZASIDA / </v>
          </cell>
          <cell r="I1741" t="str">
            <v>922550652</v>
          </cell>
          <cell r="J1741" t="str">
            <v>CDLA ORAMAS GONZALEZ MZ 3 SOLAR 12 CASA 2 PISOS COLOR CAFE PUERTA DE GARAGE JUNTO A ELECTROMECANICA FRENTE A CANCHA SINTETICA, DURAN</v>
          </cell>
          <cell r="K1741" t="str">
            <v>995680220 /  299568022</v>
          </cell>
          <cell r="M1741" t="str">
            <v>DURAN</v>
          </cell>
          <cell r="N1741" t="str">
            <v>GUAYAS</v>
          </cell>
          <cell r="O1741" t="str">
            <v>DURAN</v>
          </cell>
        </row>
        <row r="1742">
          <cell r="A1742" t="str">
            <v>20003029328056</v>
          </cell>
          <cell r="B1742">
            <v>482970</v>
          </cell>
          <cell r="C1742" t="str">
            <v>20003029328056</v>
          </cell>
          <cell r="D1742">
            <v>44915.506122685183</v>
          </cell>
          <cell r="E1742" t="str">
            <v>CONECEL</v>
          </cell>
          <cell r="F1742" t="str">
            <v>DESPACHO</v>
          </cell>
          <cell r="G1742" t="str">
            <v>NORMAL</v>
          </cell>
          <cell r="H1742" t="str">
            <v xml:space="preserve">KENNET FRANCISCO CARDENAS VITERI / </v>
          </cell>
          <cell r="I1742" t="str">
            <v>1718288747</v>
          </cell>
          <cell r="J1742" t="str">
            <v>AV CHONE Y RIO CHILA/CASA AMARILLA LETRERO MARLON MENDOZA /FRENTE BOTUQUE VICTORIA, SANTO DOMINGO</v>
          </cell>
          <cell r="K1742" t="str">
            <v>969096771 /  963689976</v>
          </cell>
          <cell r="M1742" t="str">
            <v>SANTO DOMINGO</v>
          </cell>
          <cell r="N1742" t="str">
            <v>SANTO DOMINGO DE LOS TSACHILAS</v>
          </cell>
          <cell r="O1742" t="str">
            <v>SANTO DOMINGO</v>
          </cell>
        </row>
        <row r="1743">
          <cell r="A1743" t="str">
            <v>20003029325031</v>
          </cell>
          <cell r="B1743">
            <v>482969</v>
          </cell>
          <cell r="C1743" t="str">
            <v>20003029325031</v>
          </cell>
          <cell r="D1743">
            <v>44915.506122685183</v>
          </cell>
          <cell r="E1743" t="str">
            <v>CONECEL</v>
          </cell>
          <cell r="F1743" t="str">
            <v>DESPACHO</v>
          </cell>
          <cell r="G1743" t="str">
            <v>NORMAL</v>
          </cell>
          <cell r="H1743" t="str">
            <v xml:space="preserve">SANDRO JAVIER MARTINEZ BETANCOURT / </v>
          </cell>
          <cell r="I1743" t="str">
            <v>1308486065</v>
          </cell>
          <cell r="J1743" t="str">
            <v>SIBAMBE Y CUENCA CASA 17 MANZANA G COLOR NARANJA DE TRES PISOS POR LA CENTRAL POLITICA DE LA 6, DURAN</v>
          </cell>
          <cell r="K1743" t="str">
            <v xml:space="preserve">963789600 /  </v>
          </cell>
          <cell r="M1743" t="str">
            <v>DURAN</v>
          </cell>
          <cell r="N1743" t="str">
            <v>GUAYAS</v>
          </cell>
          <cell r="O1743" t="str">
            <v>DURAN</v>
          </cell>
        </row>
        <row r="1744">
          <cell r="A1744" t="str">
            <v>20003024467514</v>
          </cell>
          <cell r="B1744">
            <v>482968</v>
          </cell>
          <cell r="C1744" t="str">
            <v>20003024467514</v>
          </cell>
          <cell r="D1744">
            <v>44915.506122685183</v>
          </cell>
          <cell r="E1744" t="str">
            <v>CONECEL</v>
          </cell>
          <cell r="F1744" t="str">
            <v>DESPACHO</v>
          </cell>
          <cell r="G1744" t="str">
            <v>NORMAL</v>
          </cell>
          <cell r="H1744" t="str">
            <v xml:space="preserve">OMAR ALEXANDER SINCHE MAYON / </v>
          </cell>
          <cell r="I1744" t="str">
            <v>706410644</v>
          </cell>
          <cell r="J1744" t="str">
            <v>BARRIO AMAZONAS AV MADERO VARGAS Y SEPTIMA OESTE CASA DE 3 PISOS COLOR GRIS JUNTO AL COLEGIO LICEO NAVAL, MACHALA</v>
          </cell>
          <cell r="K1744" t="str">
            <v>988815892 /  988367893</v>
          </cell>
          <cell r="L1744" t="str">
            <v/>
          </cell>
          <cell r="M1744" t="str">
            <v>MACHALA</v>
          </cell>
          <cell r="N1744" t="str">
            <v>EL ORO</v>
          </cell>
          <cell r="O1744" t="str">
            <v>MACHALA</v>
          </cell>
        </row>
        <row r="1745">
          <cell r="A1745" t="str">
            <v>20003024052013</v>
          </cell>
          <cell r="B1745">
            <v>482967</v>
          </cell>
          <cell r="C1745" t="str">
            <v>20003024052013</v>
          </cell>
          <cell r="D1745">
            <v>44915.506122685183</v>
          </cell>
          <cell r="E1745" t="str">
            <v>CONECEL</v>
          </cell>
          <cell r="F1745" t="str">
            <v>DESPACHO</v>
          </cell>
          <cell r="G1745" t="str">
            <v>NORMAL</v>
          </cell>
          <cell r="H1745" t="str">
            <v xml:space="preserve">MARGARITA EMERITA VINCES ZAMBRANO / </v>
          </cell>
          <cell r="I1745" t="str">
            <v>1308500337</v>
          </cell>
          <cell r="J1745" t="str">
            <v>CALLE VICENTE MACIAS Y HERMANO MIGUEL EN UNA CASA DE DOS PISOS COLOR NARANJA DIAGONAL AL HOTEL COLINAS DEL VALLE, PORTOVIEJO</v>
          </cell>
          <cell r="K1745" t="str">
            <v xml:space="preserve">963643206 /  </v>
          </cell>
          <cell r="M1745" t="str">
            <v>PORTOVIEJO</v>
          </cell>
          <cell r="N1745" t="str">
            <v>MANABI</v>
          </cell>
          <cell r="O1745" t="str">
            <v>PORTOVIEJO</v>
          </cell>
        </row>
        <row r="1746">
          <cell r="A1746" t="str">
            <v>20003024060923</v>
          </cell>
          <cell r="B1746">
            <v>482966</v>
          </cell>
          <cell r="C1746" t="str">
            <v>20003024060923</v>
          </cell>
          <cell r="D1746">
            <v>44915.506122685183</v>
          </cell>
          <cell r="E1746" t="str">
            <v>CONECEL</v>
          </cell>
          <cell r="F1746" t="str">
            <v>DESPACHO</v>
          </cell>
          <cell r="G1746" t="str">
            <v>NORMAL</v>
          </cell>
          <cell r="H1746" t="str">
            <v xml:space="preserve">MARIA CECILIA ALCIVAR VELASQUEZ / </v>
          </cell>
          <cell r="I1746" t="str">
            <v>1313577403</v>
          </cell>
          <cell r="J1746" t="str">
            <v>CALLE 39 Y CALLE K1 CASA DE DOS PISOS COLOR DURAZNO FRENTE AL COLEGIO MILENIUM A DOS CUADRAS DE LA CRUZ AZUL, MANTA</v>
          </cell>
          <cell r="K1746" t="str">
            <v xml:space="preserve">963639572 /  </v>
          </cell>
          <cell r="M1746" t="str">
            <v>MANTA</v>
          </cell>
          <cell r="N1746" t="str">
            <v>MANABI</v>
          </cell>
          <cell r="O1746" t="str">
            <v>MANTA</v>
          </cell>
        </row>
        <row r="1747">
          <cell r="A1747" t="str">
            <v>20003024477825</v>
          </cell>
          <cell r="B1747">
            <v>482965</v>
          </cell>
          <cell r="C1747" t="str">
            <v>20003024477825</v>
          </cell>
          <cell r="D1747">
            <v>44915.506122685183</v>
          </cell>
          <cell r="E1747" t="str">
            <v>CONECEL</v>
          </cell>
          <cell r="F1747" t="str">
            <v>DESPACHO</v>
          </cell>
          <cell r="G1747" t="str">
            <v>NORMAL</v>
          </cell>
          <cell r="H1747" t="str">
            <v xml:space="preserve">MORELIA SARA CHALEN RIVERA / </v>
          </cell>
          <cell r="I1747" t="str">
            <v>955256862</v>
          </cell>
          <cell r="J1747" t="str">
            <v>DURAN/EL RECREO/CDLA EL RECREO SEGUNDA ETAPA MZ 233 VLL 33 CASA DE COLOR AZUL CON BLANCO DETRAS DEL COLEGIO IMBABURA, DURAN</v>
          </cell>
          <cell r="K1747" t="str">
            <v xml:space="preserve">998936266 /  </v>
          </cell>
          <cell r="M1747" t="str">
            <v>DURAN</v>
          </cell>
          <cell r="N1747" t="str">
            <v>GUAYAS</v>
          </cell>
          <cell r="O1747" t="str">
            <v>DURAN</v>
          </cell>
        </row>
        <row r="1748">
          <cell r="A1748" t="str">
            <v>20003029307529</v>
          </cell>
          <cell r="B1748">
            <v>482964</v>
          </cell>
          <cell r="C1748" t="str">
            <v>20003029307529</v>
          </cell>
          <cell r="D1748">
            <v>44915.506122685183</v>
          </cell>
          <cell r="E1748" t="str">
            <v>CONECEL</v>
          </cell>
          <cell r="F1748" t="str">
            <v>DESPACHO</v>
          </cell>
          <cell r="G1748" t="str">
            <v>NORMAL</v>
          </cell>
          <cell r="H1748" t="str">
            <v xml:space="preserve">PABLO LEONARDO ORTUNO MARCA / </v>
          </cell>
          <cell r="I1748" t="str">
            <v>106070147</v>
          </cell>
          <cell r="J1748" t="str">
            <v>SECTOR PARQUE INDUSTRIAL CALLE CORNELIO VEINTIMILLA Y CARLOS TOSI SIRI EN LA EMPRESA CARTOPEL OFICINA 5, CUENCA</v>
          </cell>
          <cell r="K1748" t="str">
            <v xml:space="preserve">984961395 /  </v>
          </cell>
          <cell r="L1748" t="str">
            <v/>
          </cell>
          <cell r="M1748" t="str">
            <v>CUENCA</v>
          </cell>
          <cell r="N1748" t="str">
            <v>AZUAY</v>
          </cell>
          <cell r="O1748" t="str">
            <v>CUENCA</v>
          </cell>
        </row>
        <row r="1749">
          <cell r="A1749" t="str">
            <v>20003028415675</v>
          </cell>
          <cell r="B1749">
            <v>482963</v>
          </cell>
          <cell r="C1749" t="str">
            <v>20003028415675</v>
          </cell>
          <cell r="D1749">
            <v>44915.506122685183</v>
          </cell>
          <cell r="E1749" t="str">
            <v>CONECEL</v>
          </cell>
          <cell r="F1749" t="str">
            <v>DESPACHO</v>
          </cell>
          <cell r="G1749" t="str">
            <v>NORMAL</v>
          </cell>
          <cell r="H1749" t="str">
            <v>JUAN DAVID SUAREZ RODELO / MIRLEY PEREZ CARRASQUEL</v>
          </cell>
          <cell r="I1749" t="str">
            <v>PASAPORTE 26630399</v>
          </cell>
          <cell r="J1749" t="str">
            <v>AV DE LA CULTURA Y LUIS ARBOLEDA FRENTE AL PATRONATO MUNICIPAL JUNTO AL HOSPITAL DEL IESS, MANTA</v>
          </cell>
          <cell r="K1749" t="str">
            <v xml:space="preserve">979219696 /  </v>
          </cell>
          <cell r="M1749" t="str">
            <v>MANTA</v>
          </cell>
          <cell r="N1749" t="str">
            <v>MANABI</v>
          </cell>
          <cell r="O1749" t="str">
            <v>MANTA</v>
          </cell>
        </row>
        <row r="1750">
          <cell r="A1750" t="str">
            <v>20003028377196</v>
          </cell>
          <cell r="B1750">
            <v>482962</v>
          </cell>
          <cell r="C1750" t="str">
            <v>20003028377196</v>
          </cell>
          <cell r="D1750">
            <v>44915.506122685183</v>
          </cell>
          <cell r="E1750" t="str">
            <v>CONECEL</v>
          </cell>
          <cell r="F1750" t="str">
            <v>DESPACHO</v>
          </cell>
          <cell r="G1750" t="str">
            <v>NORMAL</v>
          </cell>
          <cell r="H1750" t="str">
            <v>SEGUNDO BAYARDO RIOS CAIZA / MONICA RIOS</v>
          </cell>
          <cell r="I1750" t="str">
            <v>1720504024</v>
          </cell>
          <cell r="J1750" t="str">
            <v>AV SUCRE Y QUITO EN EL PUNTO DEPORTIVO DEL QUICNHE A DOS CUADRAS DEL PARQUE CENTRAL FRENTE A ELECTRO CREDITOS, QUITO</v>
          </cell>
          <cell r="K1750" t="str">
            <v xml:space="preserve">981015963 /  </v>
          </cell>
          <cell r="L1750" t="str">
            <v/>
          </cell>
          <cell r="M1750" t="str">
            <v>QUITO</v>
          </cell>
          <cell r="N1750" t="str">
            <v>PICHINCHA</v>
          </cell>
          <cell r="O1750" t="str">
            <v>QUITO</v>
          </cell>
        </row>
        <row r="1751">
          <cell r="A1751" t="str">
            <v>20003024471932</v>
          </cell>
          <cell r="B1751">
            <v>482961</v>
          </cell>
          <cell r="C1751" t="str">
            <v>20003024471932</v>
          </cell>
          <cell r="D1751">
            <v>44915.506122685183</v>
          </cell>
          <cell r="E1751" t="str">
            <v>CONECEL</v>
          </cell>
          <cell r="F1751" t="str">
            <v>DESPACHO</v>
          </cell>
          <cell r="G1751" t="str">
            <v>NORMAL</v>
          </cell>
          <cell r="H1751" t="str">
            <v xml:space="preserve">KEVIN ALFREDO CASTRO VARGAS / </v>
          </cell>
          <cell r="I1751" t="str">
            <v>952054955</v>
          </cell>
          <cell r="J1751" t="str">
            <v>AV LEON FEBRES CORDERO/URB LA JOYAETAPA AMBAR/MZ 1 VILLA 25/CS BLANCA Y AMARILLO 1 PISO/A 3 CUADRAS DEL PARQUE DE LA CDLA, DAULE</v>
          </cell>
          <cell r="K1751" t="str">
            <v xml:space="preserve">998204072 /  </v>
          </cell>
          <cell r="M1751" t="str">
            <v>DAULE</v>
          </cell>
          <cell r="N1751" t="str">
            <v>GUAYAS</v>
          </cell>
          <cell r="O1751" t="str">
            <v>DAULE</v>
          </cell>
        </row>
        <row r="1752">
          <cell r="A1752" t="str">
            <v>20003024477754</v>
          </cell>
          <cell r="B1752">
            <v>482960</v>
          </cell>
          <cell r="C1752" t="str">
            <v>20003024477754</v>
          </cell>
          <cell r="D1752">
            <v>44915.506122685183</v>
          </cell>
          <cell r="E1752" t="str">
            <v>CONECEL</v>
          </cell>
          <cell r="F1752" t="str">
            <v>DESPACHO</v>
          </cell>
          <cell r="G1752" t="str">
            <v>NORMAL</v>
          </cell>
          <cell r="H1752" t="str">
            <v xml:space="preserve">BRYAM JOSUE AGUIRRE BAUTISTA / </v>
          </cell>
          <cell r="I1752" t="str">
            <v>106834062</v>
          </cell>
          <cell r="J1752" t="str">
            <v>CENTRO HISTORICO/AV LAS AMAERICAS Y MIGUEL HEREDIA/ENTREGAR EN TELCONET/FTE LOS BOMBEROS, CUENCA</v>
          </cell>
          <cell r="K1752" t="str">
            <v>960244428 /  993243513</v>
          </cell>
          <cell r="M1752" t="str">
            <v>CUENCA</v>
          </cell>
          <cell r="N1752" t="str">
            <v>AZUAY</v>
          </cell>
          <cell r="O1752" t="str">
            <v>CUENCA</v>
          </cell>
        </row>
        <row r="1753">
          <cell r="A1753" t="str">
            <v>20003024477769</v>
          </cell>
          <cell r="B1753">
            <v>482959</v>
          </cell>
          <cell r="C1753" t="str">
            <v>20003024477769</v>
          </cell>
          <cell r="D1753">
            <v>44915.506122685183</v>
          </cell>
          <cell r="E1753" t="str">
            <v>CONECEL</v>
          </cell>
          <cell r="F1753" t="str">
            <v>DESPACHO</v>
          </cell>
          <cell r="G1753" t="str">
            <v>NORMAL</v>
          </cell>
          <cell r="H1753" t="str">
            <v xml:space="preserve">TELMO RODRIGO BARAHONA CHAVEZ / </v>
          </cell>
          <cell r="I1753" t="str">
            <v>603043449</v>
          </cell>
          <cell r="J1753" t="str">
            <v>CALLE MORONA Y PEDRO BEDON PINEDA/CS CREMA 2 PISOS PUERTA NEGRA/FRENTE A LOS ALCOHOLICOS ANONIMOS O A MEDIA CUADRA DEL PARQUE DE LAS FLORES, RIOBAMBA</v>
          </cell>
          <cell r="K1753" t="str">
            <v>996995357 /  999230706</v>
          </cell>
          <cell r="L1753" t="str">
            <v/>
          </cell>
          <cell r="M1753" t="str">
            <v>RIOBAMBA</v>
          </cell>
          <cell r="N1753" t="str">
            <v>CHIMBORAZO</v>
          </cell>
          <cell r="O1753" t="str">
            <v>RIOBAMBA</v>
          </cell>
        </row>
        <row r="1754">
          <cell r="A1754" t="str">
            <v>20003024486270</v>
          </cell>
          <cell r="B1754">
            <v>482958</v>
          </cell>
          <cell r="C1754" t="str">
            <v>20003024486270</v>
          </cell>
          <cell r="D1754">
            <v>44915.506122685183</v>
          </cell>
          <cell r="E1754" t="str">
            <v>CONECEL</v>
          </cell>
          <cell r="F1754" t="str">
            <v>DESPACHO</v>
          </cell>
          <cell r="G1754" t="str">
            <v>NORMAL</v>
          </cell>
          <cell r="H1754" t="str">
            <v xml:space="preserve">CARMEN SUSANA QUISHPI SEPA / </v>
          </cell>
          <cell r="I1754" t="str">
            <v>604488239</v>
          </cell>
          <cell r="J1754" t="str">
            <v>CALLE ESTADOS UNIDOS Y GUATEMALA/CASA 2P GRIS/1 CUADRA HORMIGONES CHIMBORAZO/FTE A UNA MECANICA DE CARROS, RIOBAMBA</v>
          </cell>
          <cell r="K1754" t="str">
            <v>969047613 /  999977521</v>
          </cell>
          <cell r="M1754" t="str">
            <v>RIOBAMBA</v>
          </cell>
          <cell r="N1754" t="str">
            <v>CHIMBORAZO</v>
          </cell>
          <cell r="O1754" t="str">
            <v>RIOBAMBA</v>
          </cell>
        </row>
        <row r="1755">
          <cell r="A1755" t="str">
            <v>20003024477706</v>
          </cell>
          <cell r="B1755">
            <v>482957</v>
          </cell>
          <cell r="C1755" t="str">
            <v>20003024477706</v>
          </cell>
          <cell r="D1755">
            <v>44915.506122685183</v>
          </cell>
          <cell r="E1755" t="str">
            <v>CONECEL</v>
          </cell>
          <cell r="F1755" t="str">
            <v>DESPACHO</v>
          </cell>
          <cell r="G1755" t="str">
            <v>NORMAL</v>
          </cell>
          <cell r="H1755" t="str">
            <v xml:space="preserve">SALMA JANINA LOPEZ MALDONADO / </v>
          </cell>
          <cell r="I1755" t="str">
            <v>926141839</v>
          </cell>
          <cell r="J1755" t="str">
            <v>CDLA LA PRADERA 5TO GRUPO /CAYAMBE Y NEPTALI PACHECO/FRENTE A LA PARED DE LA UNIVERSIDAD AGRARIA/CS CON PORTON DORADO SIN PINTAR 1 PISO, MILAGRO</v>
          </cell>
          <cell r="K1755" t="str">
            <v xml:space="preserve">961810408 /  </v>
          </cell>
          <cell r="M1755" t="str">
            <v>MILAGRO</v>
          </cell>
          <cell r="N1755" t="str">
            <v>GUAYAS</v>
          </cell>
          <cell r="O1755" t="str">
            <v>MILAGRO</v>
          </cell>
        </row>
        <row r="1756">
          <cell r="A1756" t="str">
            <v>20003029307487</v>
          </cell>
          <cell r="B1756">
            <v>482988</v>
          </cell>
          <cell r="C1756" t="str">
            <v>20003029307487</v>
          </cell>
          <cell r="D1756">
            <v>44915.506122685183</v>
          </cell>
          <cell r="E1756" t="str">
            <v>CONECEL</v>
          </cell>
          <cell r="F1756" t="str">
            <v>DESPACHO</v>
          </cell>
          <cell r="G1756" t="str">
            <v>NORMAL</v>
          </cell>
          <cell r="H1756" t="str">
            <v xml:space="preserve">JIMMY EFRAIN MATUTE ORDONEZ / </v>
          </cell>
          <cell r="I1756" t="str">
            <v>105249742</v>
          </cell>
          <cell r="J1756" t="str">
            <v>CALLE 12 DE DICIEMBRE Y 1 DE SEPTIEMBRE/ENTREGA EN CENTRO REHABILITACION CEAVIB A 1 CUADRA DE HOSTERIA CABALLO CAMPANA, CUENCA</v>
          </cell>
          <cell r="K1756" t="str">
            <v xml:space="preserve">962942279 /  </v>
          </cell>
          <cell r="L1756" t="str">
            <v/>
          </cell>
          <cell r="M1756" t="str">
            <v>CUENCA</v>
          </cell>
          <cell r="N1756" t="str">
            <v>AZUAY</v>
          </cell>
          <cell r="O1756" t="str">
            <v>CUENCA</v>
          </cell>
        </row>
        <row r="1757">
          <cell r="A1757" t="str">
            <v>20003024480507</v>
          </cell>
          <cell r="B1757">
            <v>482956</v>
          </cell>
          <cell r="C1757" t="str">
            <v>20003024480507</v>
          </cell>
          <cell r="D1757">
            <v>44915.506122685183</v>
          </cell>
          <cell r="E1757" t="str">
            <v>CONECEL</v>
          </cell>
          <cell r="F1757" t="str">
            <v>DESPACHO</v>
          </cell>
          <cell r="G1757" t="str">
            <v>NORMAL</v>
          </cell>
          <cell r="H1757" t="str">
            <v xml:space="preserve">KATERIN GABRIELA VALVERDE MALDONADO / </v>
          </cell>
          <cell r="I1757" t="str">
            <v>106531270</v>
          </cell>
          <cell r="J1757" t="str">
            <v>SECTOR LA VICTORIA/AV DE LAS AMERICAS Y CORNELIO CRESPO VEGA/ ENTREGAR ESTACIONAMIENTO DE CARROS/ALADO MEGA TIENDA SUR, CUENCA</v>
          </cell>
          <cell r="K1757" t="str">
            <v>999711763 /  995795875</v>
          </cell>
          <cell r="L1757" t="str">
            <v/>
          </cell>
          <cell r="M1757" t="str">
            <v>CUENCA</v>
          </cell>
          <cell r="N1757" t="str">
            <v>AZUAY</v>
          </cell>
          <cell r="O1757" t="str">
            <v>CUENCA</v>
          </cell>
        </row>
        <row r="1758">
          <cell r="A1758" t="str">
            <v>20003028493160</v>
          </cell>
          <cell r="B1758">
            <v>482987</v>
          </cell>
          <cell r="C1758" t="str">
            <v>20003028493160</v>
          </cell>
          <cell r="D1758">
            <v>44915.506122685183</v>
          </cell>
          <cell r="E1758" t="str">
            <v>CONECEL</v>
          </cell>
          <cell r="F1758" t="str">
            <v>DESPACHO</v>
          </cell>
          <cell r="G1758" t="str">
            <v>NORMAL</v>
          </cell>
          <cell r="H1758" t="str">
            <v xml:space="preserve">HECTOR EDUARDO SOLIS LOPEZ / </v>
          </cell>
          <cell r="I1758" t="str">
            <v>1802740009</v>
          </cell>
          <cell r="J1758" t="str">
            <v>SAN JOSE/AV MANUELA SAENS Y CALIFORNIA EN CASA DE DOS PISOS COLOR BLANCO JUNTO A CANCHA SINTETICA DE MINIFUTBOL, AMNAVTO</v>
          </cell>
          <cell r="K1758" t="str">
            <v>959272689 /  959272689</v>
          </cell>
          <cell r="M1758" t="str">
            <v>AMBATO</v>
          </cell>
          <cell r="N1758" t="str">
            <v>TUNGURAHUA</v>
          </cell>
          <cell r="O1758" t="str">
            <v>AMNAVTO</v>
          </cell>
        </row>
        <row r="1759">
          <cell r="A1759" t="str">
            <v>20003024472179</v>
          </cell>
          <cell r="B1759">
            <v>482955</v>
          </cell>
          <cell r="C1759" t="str">
            <v>20003024472179</v>
          </cell>
          <cell r="D1759">
            <v>44915.506122685183</v>
          </cell>
          <cell r="E1759" t="str">
            <v>CONECEL</v>
          </cell>
          <cell r="F1759" t="str">
            <v>DESPACHO</v>
          </cell>
          <cell r="G1759" t="str">
            <v>NORMAL</v>
          </cell>
          <cell r="H1759" t="str">
            <v xml:space="preserve">NARCISA DE LOS ANGEL LARREATEGUI ASTUDILLO / </v>
          </cell>
          <cell r="I1759" t="str">
            <v>920734829</v>
          </cell>
          <cell r="J1759" t="str">
            <v>CDLA MARGARITA 2/RIO AGUARICO Y SGTO. CESAR VILLACIS/CASA P2PGRIS/ESQ PARADA LINEA 2, MILAGRO</v>
          </cell>
          <cell r="K1759" t="str">
            <v>982487245 /  994007216</v>
          </cell>
          <cell r="M1759" t="str">
            <v>MILAGRO</v>
          </cell>
          <cell r="N1759" t="str">
            <v>GUAYAS</v>
          </cell>
          <cell r="O1759" t="str">
            <v>MILAGRO</v>
          </cell>
        </row>
        <row r="1760">
          <cell r="A1760" t="str">
            <v>20002962204483_1</v>
          </cell>
          <cell r="B1760">
            <v>482986</v>
          </cell>
          <cell r="C1760" t="str">
            <v>20002962204483_1</v>
          </cell>
          <cell r="D1760">
            <v>44915.506122685183</v>
          </cell>
          <cell r="E1760" t="str">
            <v>CONECEL</v>
          </cell>
          <cell r="F1760" t="str">
            <v>DESPACHO</v>
          </cell>
          <cell r="G1760" t="str">
            <v>NORMAL</v>
          </cell>
          <cell r="H1760" t="str">
            <v xml:space="preserve">EDITH ANGELICA CERDA LICUY / </v>
          </cell>
          <cell r="I1760" t="str">
            <v>1500833403</v>
          </cell>
          <cell r="J1760" t="str">
            <v>CALLE PICHINCHA 204 Y CAYAMBE EN UNA CASA DE DOS PISOS COLOR CREMA DIAGONAL A LA FARMACIA SANA SANA, QUITO</v>
          </cell>
          <cell r="K1760" t="str">
            <v>998438301 /  993901139</v>
          </cell>
          <cell r="L1760" t="str">
            <v/>
          </cell>
          <cell r="M1760" t="str">
            <v>QUITO</v>
          </cell>
          <cell r="N1760" t="str">
            <v>PICHINCHA</v>
          </cell>
          <cell r="O1760" t="str">
            <v>QUITO</v>
          </cell>
        </row>
        <row r="1761">
          <cell r="A1761" t="str">
            <v>20003028311180</v>
          </cell>
          <cell r="B1761">
            <v>482954</v>
          </cell>
          <cell r="C1761" t="str">
            <v>20003028311180</v>
          </cell>
          <cell r="D1761">
            <v>44915.506122685183</v>
          </cell>
          <cell r="E1761" t="str">
            <v>CONECEL</v>
          </cell>
          <cell r="F1761" t="str">
            <v>DESPACHO</v>
          </cell>
          <cell r="G1761" t="str">
            <v>NORMAL</v>
          </cell>
          <cell r="H1761" t="str">
            <v>OSCAR FABIAN ZAMBRANO ALAVA / VILLACRES SOLORZANO JHONNY WLADIMIR</v>
          </cell>
          <cell r="I1761" t="str">
            <v>1723238190</v>
          </cell>
          <cell r="J1761" t="str">
            <v>CALLE ANANSAYAS ENTRE JUAN DE VASQUEZ Y SEBASTIAN MORENO EN LA GUARDIANIA DE LA EMPRESA TRANSDYR CIA LTDA DETRAS DEL GRUPO MAVESA, QUITO</v>
          </cell>
          <cell r="K1761" t="str">
            <v>984543064 /  962661691</v>
          </cell>
          <cell r="M1761" t="str">
            <v>QUITO</v>
          </cell>
          <cell r="N1761" t="str">
            <v>PICHINCHA</v>
          </cell>
          <cell r="O1761" t="str">
            <v>QUITO</v>
          </cell>
        </row>
        <row r="1762">
          <cell r="A1762" t="str">
            <v>20003025848209</v>
          </cell>
          <cell r="B1762">
            <v>482985</v>
          </cell>
          <cell r="C1762" t="str">
            <v>20003025848209</v>
          </cell>
          <cell r="D1762">
            <v>44915.506122685183</v>
          </cell>
          <cell r="E1762" t="str">
            <v>CONECEL</v>
          </cell>
          <cell r="F1762" t="str">
            <v>DESPACHO</v>
          </cell>
          <cell r="G1762" t="str">
            <v>NORMAL</v>
          </cell>
          <cell r="H1762" t="str">
            <v xml:space="preserve">BYRON DAVID PAILLACHO PAILLACHO / </v>
          </cell>
          <cell r="I1762" t="str">
            <v>1728512516</v>
          </cell>
          <cell r="J1762" t="str">
            <v>CALLE ANTONIO SUCRE 754 E ISIDRO AYORA EN LA FERRETERIA FERRIPLAST A MEDIA CUADRA DE LA CALLE EUGENIO ESPEJO, QUITO</v>
          </cell>
          <cell r="K1762" t="str">
            <v xml:space="preserve">963908958 /  </v>
          </cell>
          <cell r="M1762" t="str">
            <v>QUITO</v>
          </cell>
          <cell r="N1762" t="str">
            <v>PICHINCHA</v>
          </cell>
          <cell r="O1762" t="str">
            <v>QUITO</v>
          </cell>
        </row>
        <row r="1763">
          <cell r="A1763" t="str">
            <v>20003025822691</v>
          </cell>
          <cell r="B1763">
            <v>482953</v>
          </cell>
          <cell r="C1763" t="str">
            <v>20003025822691</v>
          </cell>
          <cell r="D1763">
            <v>44915.506122685183</v>
          </cell>
          <cell r="E1763" t="str">
            <v>CONECEL</v>
          </cell>
          <cell r="F1763" t="str">
            <v>DESPACHO</v>
          </cell>
          <cell r="G1763" t="str">
            <v>NORMAL</v>
          </cell>
          <cell r="H1763" t="str">
            <v xml:space="preserve">CESAR XAVIER LOPEZ RODRIGUEZ / </v>
          </cell>
          <cell r="I1763" t="str">
            <v>1707500672</v>
          </cell>
          <cell r="J1763" t="str">
            <v>AV INTEOCENICA 505 Y PASAJE SANTA LUCIA CASA DE DOS PISOS FRENTE AL CENTRO COMERCIAL SAN FRANCISCO, QUITO</v>
          </cell>
          <cell r="K1763" t="str">
            <v>999961176 /  999028042</v>
          </cell>
          <cell r="L1763" t="str">
            <v/>
          </cell>
          <cell r="M1763" t="str">
            <v>QUITO</v>
          </cell>
          <cell r="N1763" t="str">
            <v>PICHINCHA</v>
          </cell>
          <cell r="O1763" t="str">
            <v>QUITO</v>
          </cell>
        </row>
        <row r="1764">
          <cell r="A1764" t="str">
            <v>20003020667075</v>
          </cell>
          <cell r="B1764">
            <v>482984</v>
          </cell>
          <cell r="C1764" t="str">
            <v>20003020667075</v>
          </cell>
          <cell r="D1764">
            <v>44915.506122685183</v>
          </cell>
          <cell r="E1764" t="str">
            <v>CONECEL</v>
          </cell>
          <cell r="F1764" t="str">
            <v>DESPACHO</v>
          </cell>
          <cell r="G1764" t="str">
            <v>NORMAL</v>
          </cell>
          <cell r="H1764" t="str">
            <v xml:space="preserve">MIGUEL ANGEL LOPEZ TRIVINO / </v>
          </cell>
          <cell r="I1764" t="str">
            <v>1317901310</v>
          </cell>
          <cell r="J1764" t="str">
            <v>CALLE 16 Y AV 18-CASA DE UN PISO COLOR BEIGE JUNTO A UNA COOP DE TAXI, MANTA</v>
          </cell>
          <cell r="K1764" t="str">
            <v>984087784 /  984001590</v>
          </cell>
          <cell r="M1764" t="str">
            <v>MANTA</v>
          </cell>
          <cell r="N1764" t="str">
            <v>MANABI</v>
          </cell>
          <cell r="O1764" t="str">
            <v>MANTA</v>
          </cell>
        </row>
        <row r="1765">
          <cell r="A1765" t="str">
            <v>20003029325284</v>
          </cell>
          <cell r="B1765">
            <v>482952</v>
          </cell>
          <cell r="C1765" t="str">
            <v>20003029325284</v>
          </cell>
          <cell r="D1765">
            <v>44915.506122685183</v>
          </cell>
          <cell r="E1765" t="str">
            <v>CONECEL</v>
          </cell>
          <cell r="F1765" t="str">
            <v>DESPACHO</v>
          </cell>
          <cell r="G1765" t="str">
            <v>NORMAL</v>
          </cell>
          <cell r="H1765" t="str">
            <v xml:space="preserve">WELLINGTON GERMAN CORO CASTRO / </v>
          </cell>
          <cell r="I1765" t="str">
            <v>1724987019</v>
          </cell>
          <cell r="J1765" t="str">
            <v>CALLE ANGEL LUDENA Y MACHALA EN EL HOSPITAL PABLO ARTURO SUAREZ EN LA PUERTA DE EMERGENCIAS FRENTE A LA FARMACIA CRUZ AZUL, QUITO</v>
          </cell>
          <cell r="K1765" t="str">
            <v xml:space="preserve">984609007 /  </v>
          </cell>
          <cell r="M1765" t="str">
            <v>QUITO</v>
          </cell>
          <cell r="N1765" t="str">
            <v>PICHINCHA</v>
          </cell>
          <cell r="O1765" t="str">
            <v>QUITO</v>
          </cell>
        </row>
        <row r="1766">
          <cell r="A1766" t="str">
            <v>20003029715009</v>
          </cell>
          <cell r="B1766">
            <v>482983</v>
          </cell>
          <cell r="C1766" t="str">
            <v>20003029715009</v>
          </cell>
          <cell r="D1766">
            <v>44915.506122685183</v>
          </cell>
          <cell r="E1766" t="str">
            <v>CONECEL</v>
          </cell>
          <cell r="F1766" t="str">
            <v>DESPACHO</v>
          </cell>
          <cell r="G1766" t="str">
            <v>NORMAL</v>
          </cell>
          <cell r="H1766" t="str">
            <v>ETELVINA FEIJOO / MARYRI PATRICIA OCHOA INFANTE</v>
          </cell>
          <cell r="I1766" t="str">
            <v>1101126967</v>
          </cell>
          <cell r="J1766" t="str">
            <v>CALLE OLMEDO ENTRE JUAN MONTALVO Y PAEZ/ FARMACIA CRUZ AZUL TRABAJO/ FRENTE A JOYERIA TECNICO ECUATORIANA, MACHALA</v>
          </cell>
          <cell r="K1766" t="str">
            <v>998465371 /  978815309</v>
          </cell>
          <cell r="L1766" t="str">
            <v/>
          </cell>
          <cell r="M1766" t="str">
            <v>MACHALA</v>
          </cell>
          <cell r="N1766" t="str">
            <v>EL ORO</v>
          </cell>
          <cell r="O1766" t="str">
            <v>MACHALA</v>
          </cell>
        </row>
        <row r="1767">
          <cell r="A1767" t="str">
            <v>20003028311998</v>
          </cell>
          <cell r="B1767">
            <v>482951</v>
          </cell>
          <cell r="C1767" t="str">
            <v>20003028311998</v>
          </cell>
          <cell r="D1767">
            <v>44915.506122685183</v>
          </cell>
          <cell r="E1767" t="str">
            <v>CONECEL</v>
          </cell>
          <cell r="F1767" t="str">
            <v>DESPACHO</v>
          </cell>
          <cell r="G1767" t="str">
            <v>NORMAL</v>
          </cell>
          <cell r="H1767" t="str">
            <v xml:space="preserve">SAMANTA JAZMIN ARIAS CALDERON / </v>
          </cell>
          <cell r="I1767" t="str">
            <v>1725374936</v>
          </cell>
          <cell r="J1767" t="str">
            <v>BARRIO EL DEAN CALLE GABRIEL GARCIA MORENO Y PASAJE TEMISCLOTES TERAN EN EL CONJUNTO SAN AGUSTIN CASA 3 JUNTO AL CENTRO DE CAPACITACIONES BANCO PICHINCHA, QUITO</v>
          </cell>
          <cell r="K1767" t="str">
            <v xml:space="preserve">960874124 /  </v>
          </cell>
          <cell r="L1767" t="str">
            <v/>
          </cell>
          <cell r="M1767" t="str">
            <v>QUITO</v>
          </cell>
          <cell r="N1767" t="str">
            <v>PICHINCHA</v>
          </cell>
          <cell r="O1767" t="str">
            <v>QUITO</v>
          </cell>
        </row>
        <row r="1768">
          <cell r="A1768" t="str">
            <v>20003024471928</v>
          </cell>
          <cell r="B1768">
            <v>482982</v>
          </cell>
          <cell r="C1768" t="str">
            <v>20003024471928</v>
          </cell>
          <cell r="D1768">
            <v>44915.506122685183</v>
          </cell>
          <cell r="E1768" t="str">
            <v>CONECEL</v>
          </cell>
          <cell r="F1768" t="str">
            <v>DESPACHO</v>
          </cell>
          <cell r="G1768" t="str">
            <v>NORMAL</v>
          </cell>
          <cell r="H1768" t="str">
            <v>JESTHER MERCEDES CRUZ GOMEZ / JIMMY ILDEFONSO JIMENEZ CRUZ</v>
          </cell>
          <cell r="I1768" t="str">
            <v>1102482500</v>
          </cell>
          <cell r="J1768" t="str">
            <v>PRIMAVERA 1 MANZANA 3 VILLA 78 / CASA DE COLOR CREMA CS DE UN PISO FRENTE AL TANQUE AZUL DE AGUA, MACHALA</v>
          </cell>
          <cell r="K1768" t="str">
            <v>969041196 /  963139950</v>
          </cell>
          <cell r="M1768" t="str">
            <v>MACHALA</v>
          </cell>
          <cell r="N1768" t="str">
            <v>EL ORO</v>
          </cell>
          <cell r="O1768" t="str">
            <v>MACHALA</v>
          </cell>
        </row>
        <row r="1769">
          <cell r="A1769" t="str">
            <v>20003028459657</v>
          </cell>
          <cell r="B1769">
            <v>482950</v>
          </cell>
          <cell r="C1769" t="str">
            <v>20003028459657</v>
          </cell>
          <cell r="D1769">
            <v>44915.506122685183</v>
          </cell>
          <cell r="E1769" t="str">
            <v>CONECEL</v>
          </cell>
          <cell r="F1769" t="str">
            <v>DESPACHO</v>
          </cell>
          <cell r="G1769" t="str">
            <v>NORMAL</v>
          </cell>
          <cell r="H1769" t="str">
            <v xml:space="preserve">KATHERINE MICHELLE COLLAGUAZO MONTENEGRO / </v>
          </cell>
          <cell r="I1769" t="str">
            <v>1726610684</v>
          </cell>
          <cell r="J1769" t="str">
            <v>CALLE QUITUS LOTE 810 Y GEOVANNI CALLES CASA DE DOS PISOS COLOR AMARILLO FRENTE AL CONJUNTO DE LA FLORENCIA, QUITO</v>
          </cell>
          <cell r="K1769" t="str">
            <v>962767437 /  967775268</v>
          </cell>
          <cell r="M1769" t="str">
            <v>QUITO</v>
          </cell>
          <cell r="N1769" t="str">
            <v>PICHINCHA</v>
          </cell>
          <cell r="O1769" t="str">
            <v>QUITO</v>
          </cell>
        </row>
        <row r="1770">
          <cell r="A1770" t="str">
            <v>20003028415666</v>
          </cell>
          <cell r="B1770">
            <v>482947</v>
          </cell>
          <cell r="C1770" t="str">
            <v>20003028415666</v>
          </cell>
          <cell r="D1770">
            <v>44915.506111111114</v>
          </cell>
          <cell r="E1770" t="str">
            <v>CONECEL</v>
          </cell>
          <cell r="F1770" t="str">
            <v>DESPACHO</v>
          </cell>
          <cell r="G1770" t="str">
            <v>NORMAL</v>
          </cell>
          <cell r="H1770" t="str">
            <v>ERICK ARIEL ALVAREZ GARCIA / GARCIA PONCE TANIA YADIRA</v>
          </cell>
          <cell r="I1770" t="str">
            <v>1314607993</v>
          </cell>
          <cell r="J1770" t="str">
            <v>CALLES CALIXTO PINO Y JOSEFA CALIXTO COLOR AMARILLO Y LA PUERTA DEL GARAGE CAFE DIAGONAL DEL CONSULTORIO, LATACUNGA</v>
          </cell>
          <cell r="K1770" t="str">
            <v>962656102 /  939806964</v>
          </cell>
          <cell r="M1770" t="str">
            <v>LATACUNGA</v>
          </cell>
          <cell r="N1770" t="str">
            <v>COTOPAXI</v>
          </cell>
          <cell r="O1770" t="str">
            <v>LATACUNGA</v>
          </cell>
        </row>
        <row r="1771">
          <cell r="A1771" t="str">
            <v>20003017420807_1</v>
          </cell>
          <cell r="B1771">
            <v>482946</v>
          </cell>
          <cell r="C1771" t="str">
            <v>20003017420807_1</v>
          </cell>
          <cell r="D1771">
            <v>44915.506111111114</v>
          </cell>
          <cell r="E1771" t="str">
            <v>CONECEL</v>
          </cell>
          <cell r="F1771" t="str">
            <v>DESPACHO</v>
          </cell>
          <cell r="G1771" t="str">
            <v>NORMAL</v>
          </cell>
          <cell r="H1771" t="str">
            <v xml:space="preserve">JAQUELINE CABEZA JURADO / </v>
          </cell>
          <cell r="I1771" t="str">
            <v>802087635</v>
          </cell>
          <cell r="J1771" t="str">
            <v>Calle salinas 308 entre Sucre y Olmedo frente a la escuela El Salvador reciben en lugar de trabajo Oficina Perdomo y Asociados, ESMERALDAS</v>
          </cell>
          <cell r="K1771" t="str">
            <v xml:space="preserve">992800282 /  </v>
          </cell>
          <cell r="L1771" t="str">
            <v/>
          </cell>
          <cell r="M1771" t="str">
            <v>ESMERALDAS</v>
          </cell>
          <cell r="N1771" t="str">
            <v>ESMERALDAS</v>
          </cell>
          <cell r="O1771" t="str">
            <v>ESMERALDAS</v>
          </cell>
        </row>
        <row r="1772">
          <cell r="A1772" t="str">
            <v>20003026601414</v>
          </cell>
          <cell r="B1772">
            <v>482945</v>
          </cell>
          <cell r="C1772" t="str">
            <v>20003026601414</v>
          </cell>
          <cell r="D1772">
            <v>44915.506111111114</v>
          </cell>
          <cell r="E1772" t="str">
            <v>CONECEL</v>
          </cell>
          <cell r="F1772" t="str">
            <v>DESPACHO</v>
          </cell>
          <cell r="G1772" t="str">
            <v>NORMAL</v>
          </cell>
          <cell r="H1772" t="str">
            <v xml:space="preserve">NATALY MISHELL AUQUILLA QUISHPI / </v>
          </cell>
          <cell r="I1772" t="str">
            <v>650525611</v>
          </cell>
          <cell r="J1772" t="str">
            <v>Av. Antonio Jose de Sucre kilometro 1 1/2 via a Guano REICBEN EN UNIVERSIDAD DE CHIBORAZO ENTRGA EN LA CARRERA DE ADMINISTRACION DE EMRESAS SEXTO PISO AULA L600, RIOBAMBA</v>
          </cell>
          <cell r="K1772" t="str">
            <v>962690146 /  987544709</v>
          </cell>
          <cell r="L1772" t="str">
            <v/>
          </cell>
          <cell r="M1772" t="str">
            <v>RIOBAMBA</v>
          </cell>
          <cell r="N1772" t="str">
            <v>CHIMBORAZO</v>
          </cell>
          <cell r="O1772" t="str">
            <v>RIOBAMBA</v>
          </cell>
        </row>
        <row r="1773">
          <cell r="A1773" t="str">
            <v>20003025850528</v>
          </cell>
          <cell r="B1773">
            <v>482944</v>
          </cell>
          <cell r="C1773" t="str">
            <v>20003025850528</v>
          </cell>
          <cell r="D1773">
            <v>44915.506111111114</v>
          </cell>
          <cell r="E1773" t="str">
            <v>CONECEL</v>
          </cell>
          <cell r="F1773" t="str">
            <v>DESPACHO</v>
          </cell>
          <cell r="G1773" t="str">
            <v>NORMAL</v>
          </cell>
          <cell r="H1773" t="str">
            <v xml:space="preserve">JAIME FERNANDO TIPANTUNA CHICAIZA / </v>
          </cell>
          <cell r="I1773" t="str">
            <v>1804805511</v>
          </cell>
          <cell r="J1773" t="str">
            <v>SAN ISIDRO/ALFONSO TROYA Y FCO COBO/CASA 2P DURAZNO/ALADO DEL ESTADIO SAN ISIDRO, AMBATO</v>
          </cell>
          <cell r="K1773" t="str">
            <v>996361942 /  995122576</v>
          </cell>
          <cell r="L1773" t="str">
            <v/>
          </cell>
          <cell r="M1773" t="str">
            <v>AMBATO</v>
          </cell>
          <cell r="N1773" t="str">
            <v>TUNGURAHUA</v>
          </cell>
          <cell r="O1773" t="str">
            <v>AMBATO</v>
          </cell>
        </row>
        <row r="1774">
          <cell r="A1774" t="str">
            <v>20003026567382</v>
          </cell>
          <cell r="B1774">
            <v>482943</v>
          </cell>
          <cell r="C1774" t="str">
            <v>20003026567382</v>
          </cell>
          <cell r="D1774">
            <v>44915.506111111114</v>
          </cell>
          <cell r="E1774" t="str">
            <v>CONECEL</v>
          </cell>
          <cell r="F1774" t="str">
            <v>DESPACHO</v>
          </cell>
          <cell r="G1774" t="str">
            <v>NORMAL</v>
          </cell>
          <cell r="H1774" t="str">
            <v xml:space="preserve">DOMINIC PEDRO LASSO ANALUIZA / </v>
          </cell>
          <cell r="I1774" t="str">
            <v>1719898221</v>
          </cell>
          <cell r="J1774" t="str">
            <v>BARRIO SAN MIGUEL AV ISIDRO AYORA S16E Y ABDON CALDERON JUNTO A LA EMRPESA ELECTRICA EN UN CONJUNTO HABITACIONAL, QUITO</v>
          </cell>
          <cell r="K1774" t="str">
            <v>998212055 /  962899766</v>
          </cell>
          <cell r="L1774" t="str">
            <v/>
          </cell>
          <cell r="M1774" t="str">
            <v>QUITO</v>
          </cell>
          <cell r="N1774" t="str">
            <v>PICHINCHA</v>
          </cell>
          <cell r="O1774" t="str">
            <v>QUITO</v>
          </cell>
        </row>
        <row r="1775">
          <cell r="A1775" t="str">
            <v>20003025846500</v>
          </cell>
          <cell r="B1775">
            <v>482942</v>
          </cell>
          <cell r="C1775" t="str">
            <v>20003025846500</v>
          </cell>
          <cell r="D1775">
            <v>44915.506111111114</v>
          </cell>
          <cell r="E1775" t="str">
            <v>CONECEL</v>
          </cell>
          <cell r="F1775" t="str">
            <v>DESPACHO</v>
          </cell>
          <cell r="G1775" t="str">
            <v>NORMAL</v>
          </cell>
          <cell r="H1775" t="str">
            <v xml:space="preserve">SUSANA ELIZABETH GRIJALVA GARZON / </v>
          </cell>
          <cell r="I1775" t="str">
            <v>1714593645</v>
          </cell>
          <cell r="J1775" t="str">
            <v>CALLE JOAQUIN PAREJA Y ROQUE BASTIDAS CASA N65-29 DE DOS PISOS COLOR PLOMO A MEDIA CUADRA DEL CENTRO DE SALUD DEL COMITE, QUITO</v>
          </cell>
          <cell r="K1775" t="str">
            <v>998781637 /  995575692</v>
          </cell>
          <cell r="L1775" t="str">
            <v/>
          </cell>
          <cell r="M1775" t="str">
            <v>QUITO</v>
          </cell>
          <cell r="N1775" t="str">
            <v>PICHINCHA</v>
          </cell>
          <cell r="O1775" t="str">
            <v>QUITO</v>
          </cell>
        </row>
        <row r="1776">
          <cell r="A1776" t="str">
            <v>20003028495278</v>
          </cell>
          <cell r="B1776">
            <v>482941</v>
          </cell>
          <cell r="C1776" t="str">
            <v>20003028495278</v>
          </cell>
          <cell r="D1776">
            <v>44915.506111111114</v>
          </cell>
          <cell r="E1776" t="str">
            <v>CONECEL</v>
          </cell>
          <cell r="F1776" t="str">
            <v>DESPACHO</v>
          </cell>
          <cell r="G1776" t="str">
            <v>NORMAL</v>
          </cell>
          <cell r="H1776" t="str">
            <v xml:space="preserve">SUSANA ELIZABETH GRIJALVA GARZON / </v>
          </cell>
          <cell r="I1776" t="str">
            <v>1714593645</v>
          </cell>
          <cell r="J1776" t="str">
            <v>CALLE JOAQUIN PAREJA Y ROQUE BASTIDAS CASA N65-29 DE DOS PISOS COLOR PLOMO A MEDIA CUADRA DEL CENTRO DE SALUD DEL COMITE, QUITO</v>
          </cell>
          <cell r="K1776" t="str">
            <v>998781637 /  995575692</v>
          </cell>
          <cell r="L1776" t="str">
            <v/>
          </cell>
          <cell r="M1776" t="str">
            <v>QUITO</v>
          </cell>
          <cell r="N1776" t="str">
            <v>PICHINCHA</v>
          </cell>
          <cell r="O1776" t="str">
            <v>QUITO</v>
          </cell>
        </row>
        <row r="1777">
          <cell r="A1777" t="str">
            <v>20003028406257</v>
          </cell>
          <cell r="B1777">
            <v>482940</v>
          </cell>
          <cell r="C1777" t="str">
            <v>20003028406257</v>
          </cell>
          <cell r="D1777">
            <v>44915.506111111114</v>
          </cell>
          <cell r="E1777" t="str">
            <v>CONECEL</v>
          </cell>
          <cell r="F1777" t="str">
            <v>DESPACHO</v>
          </cell>
          <cell r="G1777" t="str">
            <v>NORMAL</v>
          </cell>
          <cell r="H1777" t="str">
            <v xml:space="preserve">ELIZABETH CRISTINA CHANGOLUISA VEGA / </v>
          </cell>
          <cell r="I1777" t="str">
            <v>1723457576</v>
          </cell>
          <cell r="J1777" t="str">
            <v>CALLE JAMBELI OE1-140 Y ABDON CALDERON EN UN GALPON GRANDE FRENTE AL COMPLEJO DE LA FAE EN EL BARRIO MIRANDA, QUITO</v>
          </cell>
          <cell r="K1777" t="str">
            <v xml:space="preserve">979063048 /  </v>
          </cell>
          <cell r="L1777" t="str">
            <v/>
          </cell>
          <cell r="M1777" t="str">
            <v>QUITO</v>
          </cell>
          <cell r="N1777" t="str">
            <v>PICHINCHA</v>
          </cell>
          <cell r="O1777" t="str">
            <v>QUITO</v>
          </cell>
        </row>
        <row r="1778">
          <cell r="A1778" t="str">
            <v>CLDEV_GYEEQ009</v>
          </cell>
          <cell r="B1778">
            <v>482796</v>
          </cell>
          <cell r="C1778" t="str">
            <v>CLDEV_GYEEQ009</v>
          </cell>
          <cell r="D1778">
            <v>44915.397789351853</v>
          </cell>
          <cell r="E1778" t="str">
            <v>CONECEL_DOCUMENTOS</v>
          </cell>
          <cell r="F1778" t="str">
            <v>DESPACHO</v>
          </cell>
          <cell r="G1778" t="str">
            <v>NORMAL</v>
          </cell>
          <cell r="H1778" t="str">
            <v>ANA AGUIRRE / MARIA SUNTAXI - PATRICIA</v>
          </cell>
          <cell r="J1778" t="str">
            <v>CIUDADELA SANTA LEONOR MZ 6 SOLAR 17</v>
          </cell>
          <cell r="M1778" t="str">
            <v>GUAYAQUIL</v>
          </cell>
        </row>
        <row r="1779">
          <cell r="A1779" t="str">
            <v>CLDEV_GYESIM0065</v>
          </cell>
          <cell r="B1779">
            <v>482795</v>
          </cell>
          <cell r="C1779" t="str">
            <v>CLDEV_GYESIM0065</v>
          </cell>
          <cell r="D1779">
            <v>44915.397152777776</v>
          </cell>
          <cell r="E1779" t="str">
            <v>CONECEL_DOCUMENTOS</v>
          </cell>
          <cell r="F1779" t="str">
            <v>DESPACHO</v>
          </cell>
          <cell r="G1779" t="str">
            <v>NORMAL</v>
          </cell>
          <cell r="H1779" t="str">
            <v>ANA AGUIRRE / MARIA SUNTAXI - PATRICIA</v>
          </cell>
          <cell r="J1779" t="str">
            <v>CIUDADELA SANTA LEONOR MZ 6 SOLAR 17</v>
          </cell>
          <cell r="M1779" t="str">
            <v>GUAYAQUIL</v>
          </cell>
        </row>
        <row r="1780">
          <cell r="A1780" t="str">
            <v>TRANS_EQUIPOS_004</v>
          </cell>
          <cell r="B1780">
            <v>482594</v>
          </cell>
          <cell r="C1780" t="str">
            <v>TRANS_EQUIPOS_004</v>
          </cell>
          <cell r="D1780">
            <v>44914.767847222225</v>
          </cell>
          <cell r="E1780" t="str">
            <v>CONECEL_DOCUMENTOS</v>
          </cell>
          <cell r="F1780" t="str">
            <v>DESPACHO</v>
          </cell>
          <cell r="G1780" t="str">
            <v>NORMAL</v>
          </cell>
          <cell r="H1780" t="str">
            <v>FLEXNET QUITO</v>
          </cell>
          <cell r="J1780" t="str">
            <v>COMPLEJO SAN JORGE ENTRADA LLANO GRANDE</v>
          </cell>
          <cell r="M1780" t="str">
            <v>QUITO</v>
          </cell>
        </row>
        <row r="1781">
          <cell r="A1781" t="str">
            <v>20003026629454</v>
          </cell>
          <cell r="B1781">
            <v>482543</v>
          </cell>
          <cell r="C1781" t="str">
            <v>20003026629454</v>
          </cell>
          <cell r="D1781">
            <v>44914.715081018519</v>
          </cell>
          <cell r="E1781" t="str">
            <v>CONECEL</v>
          </cell>
          <cell r="F1781" t="str">
            <v>DESPACHO</v>
          </cell>
          <cell r="G1781" t="str">
            <v>NORMAL</v>
          </cell>
          <cell r="H1781" t="str">
            <v xml:space="preserve">CARMEN PATRICIA SAMANIEGO CHAMBA / </v>
          </cell>
          <cell r="I1781" t="str">
            <v>1715636831</v>
          </cell>
          <cell r="J1781" t="str">
            <v>CENTRO DE RIOBAMBA/MILTON REYES Y LA PRENSA/CASA 1P BLANCA/ALADO COOP TRANS VENCEDORES, RIOBAMBA</v>
          </cell>
          <cell r="K1781" t="str">
            <v xml:space="preserve">979876159 /  </v>
          </cell>
          <cell r="M1781" t="str">
            <v>RIOBAMBA</v>
          </cell>
          <cell r="N1781" t="str">
            <v>CHIMBORAZO</v>
          </cell>
          <cell r="O1781" t="str">
            <v>RIOBAMBA</v>
          </cell>
        </row>
        <row r="1782">
          <cell r="A1782" t="str">
            <v>20003026629322</v>
          </cell>
          <cell r="B1782">
            <v>482542</v>
          </cell>
          <cell r="C1782" t="str">
            <v>20003026629322</v>
          </cell>
          <cell r="D1782">
            <v>44914.715081018519</v>
          </cell>
          <cell r="E1782" t="str">
            <v>CONECEL</v>
          </cell>
          <cell r="F1782" t="str">
            <v>DESPACHO</v>
          </cell>
          <cell r="G1782" t="str">
            <v>NORMAL</v>
          </cell>
          <cell r="H1782" t="str">
            <v xml:space="preserve">GUIDO JAVIER MAZON FIERRO / </v>
          </cell>
          <cell r="I1782" t="str">
            <v>602928095</v>
          </cell>
          <cell r="J1782" t="str">
            <v>CDL. GALAPAGOS PASAJE TRES Y VICENTE RAMON ROCA MZ-G CASA 9N E3 PISOS COLOR BLANCO CON PLOMO A 2 CUADRAS DE LA PISTA DE PATINAJE, RIOBAMBA</v>
          </cell>
          <cell r="K1782" t="str">
            <v>984499257 /  984421073</v>
          </cell>
          <cell r="M1782" t="str">
            <v>RIOBAMBA</v>
          </cell>
          <cell r="N1782" t="str">
            <v>CHIMBORAZO</v>
          </cell>
          <cell r="O1782" t="str">
            <v>RIOBAMBA</v>
          </cell>
        </row>
        <row r="1783">
          <cell r="A1783" t="str">
            <v>20003025813672</v>
          </cell>
          <cell r="B1783">
            <v>482541</v>
          </cell>
          <cell r="C1783" t="str">
            <v>20003025813672</v>
          </cell>
          <cell r="D1783">
            <v>44914.715081018519</v>
          </cell>
          <cell r="E1783" t="str">
            <v>CONECEL</v>
          </cell>
          <cell r="F1783" t="str">
            <v>DESPACHO</v>
          </cell>
          <cell r="G1783" t="str">
            <v>NORMAL</v>
          </cell>
          <cell r="H1783" t="str">
            <v>ALFREDO ALEJANDRO MORENO MORA / VALERO PATINO ELENA TEODORA</v>
          </cell>
          <cell r="I1783" t="str">
            <v>914439526</v>
          </cell>
          <cell r="J1783" t="str">
            <v>PUNTO DE ENCUENTRO/PASEO SHOPPING DURAN, DURAN</v>
          </cell>
          <cell r="K1783" t="str">
            <v>961826891 /  990109454</v>
          </cell>
          <cell r="M1783" t="str">
            <v>DURAN</v>
          </cell>
          <cell r="N1783" t="str">
            <v>GUAYAS</v>
          </cell>
          <cell r="O1783" t="str">
            <v>DURAN</v>
          </cell>
        </row>
        <row r="1784">
          <cell r="A1784" t="str">
            <v>20003026542378</v>
          </cell>
          <cell r="B1784">
            <v>482540</v>
          </cell>
          <cell r="C1784" t="str">
            <v>20003026542378</v>
          </cell>
          <cell r="D1784">
            <v>44914.715081018519</v>
          </cell>
          <cell r="E1784" t="str">
            <v>CONECEL</v>
          </cell>
          <cell r="F1784" t="str">
            <v>DESPACHO</v>
          </cell>
          <cell r="G1784" t="str">
            <v>NORMAL</v>
          </cell>
          <cell r="H1784" t="str">
            <v>MARIA FERNANDA TUMBACO AGUILERA / MERO ALVARADO DANY JOSUE</v>
          </cell>
          <cell r="I1784" t="str">
            <v>958141988</v>
          </cell>
          <cell r="J1784" t="str">
            <v>AV10 DE AGOSTO ENTRE 6 DE MARZO Y PIO MONTUFAR A UNA CUADRA DEL MERCADO CENTRAL, GUAYAQUIL</v>
          </cell>
          <cell r="K1784" t="str">
            <v xml:space="preserve">992610027 /  </v>
          </cell>
          <cell r="M1784" t="str">
            <v>GUAYAQUIL</v>
          </cell>
          <cell r="N1784" t="str">
            <v>GUAYAS</v>
          </cell>
          <cell r="O1784" t="str">
            <v>GUAYAQUIL</v>
          </cell>
        </row>
        <row r="1785">
          <cell r="A1785" t="str">
            <v>20003028391332</v>
          </cell>
          <cell r="B1785">
            <v>482539</v>
          </cell>
          <cell r="C1785" t="str">
            <v>20003028391332</v>
          </cell>
          <cell r="D1785">
            <v>44914.715081018519</v>
          </cell>
          <cell r="E1785" t="str">
            <v>CONECEL</v>
          </cell>
          <cell r="F1785" t="str">
            <v>DESPACHO</v>
          </cell>
          <cell r="G1785" t="str">
            <v>NORMAL</v>
          </cell>
          <cell r="H1785" t="str">
            <v xml:space="preserve">ALEXANDRA NATALIA TENGANAN ESCOBAR / </v>
          </cell>
          <cell r="I1785" t="str">
            <v>1722220207</v>
          </cell>
          <cell r="J1785" t="str">
            <v>CALLES FRANCISCO DE ORELLANA N2- 334 Y SANTA INES/URBANIZACION SANTA INES ANUNCIARSE EN GARITA A TRAS DE IGLESIA DE STA INES, QUITO</v>
          </cell>
          <cell r="K1785" t="str">
            <v>984739045 /  962679480</v>
          </cell>
          <cell r="L1785" t="str">
            <v/>
          </cell>
          <cell r="M1785" t="str">
            <v>QUITO</v>
          </cell>
          <cell r="N1785" t="str">
            <v>PICHINCHA</v>
          </cell>
          <cell r="O1785" t="str">
            <v>QUITO</v>
          </cell>
        </row>
        <row r="1786">
          <cell r="A1786" t="str">
            <v>20003028377528</v>
          </cell>
          <cell r="B1786">
            <v>482538</v>
          </cell>
          <cell r="C1786" t="str">
            <v>20003028377528</v>
          </cell>
          <cell r="D1786">
            <v>44914.715081018519</v>
          </cell>
          <cell r="E1786" t="str">
            <v>CONECEL</v>
          </cell>
          <cell r="F1786" t="str">
            <v>DESPACHO</v>
          </cell>
          <cell r="G1786" t="str">
            <v>NORMAL</v>
          </cell>
          <cell r="H1786" t="str">
            <v xml:space="preserve">GIULLIANA ISABEL PONCE ARELLANO / </v>
          </cell>
          <cell r="I1786" t="str">
            <v>1725959264</v>
          </cell>
          <cell r="J1786" t="str">
            <v>CALLE BRAMANTE E7-31 Y FLORENCIA EN CASA 2 PISO ESQUINERA TECHO VERDE FRENTE A SUPERMERCADO PARAISO DE EVA, QUITO</v>
          </cell>
          <cell r="K1786" t="str">
            <v xml:space="preserve">984843022 /  </v>
          </cell>
          <cell r="M1786" t="str">
            <v>QUITO</v>
          </cell>
          <cell r="N1786" t="str">
            <v>PICHINCHA</v>
          </cell>
          <cell r="O1786" t="str">
            <v>QUITO</v>
          </cell>
        </row>
        <row r="1787">
          <cell r="A1787" t="str">
            <v>20003023004352</v>
          </cell>
          <cell r="B1787">
            <v>482537</v>
          </cell>
          <cell r="C1787" t="str">
            <v>20003023004352</v>
          </cell>
          <cell r="D1787">
            <v>44914.715081018519</v>
          </cell>
          <cell r="E1787" t="str">
            <v>CONECEL</v>
          </cell>
          <cell r="F1787" t="str">
            <v>DESPACHO</v>
          </cell>
          <cell r="G1787" t="str">
            <v>NORMAL</v>
          </cell>
          <cell r="H1787" t="str">
            <v>ROBERTO VITERVO SANTAMARIA GRANIZO / SANTAMARIA TAMAYO SHEYLA XIOMARA</v>
          </cell>
          <cell r="I1787" t="str">
            <v>1709300147</v>
          </cell>
          <cell r="J1787" t="str">
            <v>CALLE OE2K Y CUSUBAMBA CASA OE2-235 CASA DE DOS PISOS COLOR VERDE FRENTE A LA LIGA BARRIAL TURUBAMBA A UNA CUADRA DE LA ESCUELA PROYECTO, QUITO</v>
          </cell>
          <cell r="K1787" t="str">
            <v>987853740 /  298785374</v>
          </cell>
          <cell r="M1787" t="str">
            <v>QUITO</v>
          </cell>
          <cell r="N1787" t="str">
            <v>PICHINCHA</v>
          </cell>
          <cell r="O1787" t="str">
            <v>QUITO</v>
          </cell>
        </row>
        <row r="1788">
          <cell r="A1788" t="str">
            <v>20003025838997</v>
          </cell>
          <cell r="B1788">
            <v>482536</v>
          </cell>
          <cell r="C1788" t="str">
            <v>20003025838997</v>
          </cell>
          <cell r="D1788">
            <v>44914.715081018519</v>
          </cell>
          <cell r="E1788" t="str">
            <v>CONECEL</v>
          </cell>
          <cell r="F1788" t="str">
            <v>DESPACHO</v>
          </cell>
          <cell r="G1788" t="str">
            <v>NORMAL</v>
          </cell>
          <cell r="H1788" t="str">
            <v xml:space="preserve">MARLON FRANCISCO PINARGOTE CASTRO / </v>
          </cell>
          <cell r="I1788" t="str">
            <v>951320795</v>
          </cell>
          <cell r="J1788" t="str">
            <v>AV PORTETE Y CALLE 17 AVA/ENTREGA EN LOCAL DE LA ARTEFACTA CARGO VENDEDOR AL FRENTE DE KFC, GUAYAQUIL</v>
          </cell>
          <cell r="K1788" t="str">
            <v xml:space="preserve">969770060 /  </v>
          </cell>
          <cell r="M1788" t="str">
            <v>GUAYAQUIL</v>
          </cell>
          <cell r="N1788" t="str">
            <v>GUAYAS</v>
          </cell>
          <cell r="O1788" t="str">
            <v>GUAYAQUIL</v>
          </cell>
        </row>
        <row r="1789">
          <cell r="A1789" t="str">
            <v>20003026650299</v>
          </cell>
          <cell r="B1789">
            <v>482535</v>
          </cell>
          <cell r="C1789" t="str">
            <v>20003026650299</v>
          </cell>
          <cell r="D1789">
            <v>44914.715081018519</v>
          </cell>
          <cell r="E1789" t="str">
            <v>CONECEL</v>
          </cell>
          <cell r="F1789" t="str">
            <v>DESPACHO</v>
          </cell>
          <cell r="G1789" t="str">
            <v>NORMAL</v>
          </cell>
          <cell r="H1789" t="str">
            <v xml:space="preserve">ALEXANDER MANUEL DONADO VALDERRAMA / </v>
          </cell>
          <cell r="I1789" t="str">
            <v>1760145134</v>
          </cell>
          <cell r="J1789" t="str">
            <v>GASPAR DE CARVAJAL E INES JIMENEZ OE1-69 PORTON CAFE DE 2 PISOS A DOS CASA DE LA ANTENA DE CLARO A UNA CUADRA DE BUENOS AMIGOS TUMABCO, QUITO</v>
          </cell>
          <cell r="K1789" t="str">
            <v xml:space="preserve">983061630 /  </v>
          </cell>
          <cell r="L1789" t="str">
            <v/>
          </cell>
          <cell r="M1789" t="str">
            <v>QUITO</v>
          </cell>
          <cell r="N1789" t="str">
            <v>PICHINCHA</v>
          </cell>
          <cell r="O1789" t="str">
            <v>QUITO</v>
          </cell>
        </row>
        <row r="1790">
          <cell r="A1790" t="str">
            <v>20003026562391</v>
          </cell>
          <cell r="B1790">
            <v>482534</v>
          </cell>
          <cell r="C1790" t="str">
            <v>20003026562391</v>
          </cell>
          <cell r="D1790">
            <v>44914.715081018519</v>
          </cell>
          <cell r="E1790" t="str">
            <v>CONECEL</v>
          </cell>
          <cell r="F1790" t="str">
            <v>DESPACHO</v>
          </cell>
          <cell r="G1790" t="str">
            <v>NORMAL</v>
          </cell>
          <cell r="H1790" t="str">
            <v xml:space="preserve">ANTONELLA NICOLE CABRERA HERRERA / </v>
          </cell>
          <cell r="I1790" t="str">
            <v>1725451874</v>
          </cell>
          <cell r="J1790" t="str">
            <v>AV MARIA ANGELICA HIDROVO ENTRE MANABI Y SALINAS CASA N° E2-55/PORTON DE REJAS Y PASIILLO CON DOMO LOCAL DE MIELA FRENTE A LAVADORA CUMBAYA, QUITO</v>
          </cell>
          <cell r="K1790" t="str">
            <v>983051128 /  969044665</v>
          </cell>
          <cell r="M1790" t="str">
            <v>QUITO</v>
          </cell>
          <cell r="N1790" t="str">
            <v>PICHINCHA</v>
          </cell>
          <cell r="O1790" t="str">
            <v>QUITO</v>
          </cell>
        </row>
        <row r="1791">
          <cell r="A1791" t="str">
            <v>20003028410124</v>
          </cell>
          <cell r="B1791">
            <v>482565</v>
          </cell>
          <cell r="C1791" t="str">
            <v>20003028410124</v>
          </cell>
          <cell r="D1791">
            <v>44914.715081018519</v>
          </cell>
          <cell r="E1791" t="str">
            <v>CONECEL</v>
          </cell>
          <cell r="F1791" t="str">
            <v>DESPACHO</v>
          </cell>
          <cell r="G1791" t="str">
            <v>NORMAL</v>
          </cell>
          <cell r="H1791" t="str">
            <v xml:space="preserve">Johanna Patricia Calapaqui Curillo / </v>
          </cell>
          <cell r="I1791" t="str">
            <v>1004241962</v>
          </cell>
          <cell r="J1791" t="str">
            <v>BARRIO SAN FELIPE AV DE LOS NOGALES ENTRE LAS CEREZAS Y LOS CATAMAYOS CASA DE UN PISO COLOR BLANCO A 2 CUADRAS DE LOS TANQUES DE LA BELLA AURORA, QUITO</v>
          </cell>
          <cell r="K1791" t="str">
            <v xml:space="preserve">939412011 /  </v>
          </cell>
          <cell r="L1791" t="str">
            <v/>
          </cell>
          <cell r="M1791" t="str">
            <v>QUITO</v>
          </cell>
          <cell r="N1791" t="str">
            <v>PICHINCHA</v>
          </cell>
          <cell r="O1791" t="str">
            <v>QUITO</v>
          </cell>
        </row>
        <row r="1792">
          <cell r="A1792" t="str">
            <v>20003026562407</v>
          </cell>
          <cell r="B1792">
            <v>482533</v>
          </cell>
          <cell r="C1792" t="str">
            <v>20003026562407</v>
          </cell>
          <cell r="D1792">
            <v>44914.715081018519</v>
          </cell>
          <cell r="E1792" t="str">
            <v>CONECEL</v>
          </cell>
          <cell r="F1792" t="str">
            <v>DESPACHO</v>
          </cell>
          <cell r="G1792" t="str">
            <v>NORMAL</v>
          </cell>
          <cell r="H1792" t="str">
            <v xml:space="preserve">NELSON LUIS MECIAS HERRERA / </v>
          </cell>
          <cell r="I1792" t="str">
            <v>1726127150</v>
          </cell>
          <cell r="J1792" t="str">
            <v>URB HERMANO GUERRERO/RIO BABA Y RIO SALOYA/CASA BLANCA DE 2 PISOS FTE FISCALIA Y AGRO CALIDAD, SANTO DOMINGO</v>
          </cell>
          <cell r="K1792" t="str">
            <v>983738492 /  969989229</v>
          </cell>
          <cell r="L1792" t="str">
            <v/>
          </cell>
          <cell r="M1792" t="str">
            <v>SANTO DOMINGO</v>
          </cell>
          <cell r="N1792" t="str">
            <v>SANTO DOMINGO DE LOS TSACHILAS</v>
          </cell>
          <cell r="O1792" t="str">
            <v>SANTO DOMINGO</v>
          </cell>
        </row>
        <row r="1793">
          <cell r="A1793" t="str">
            <v>20003029317292</v>
          </cell>
          <cell r="B1793">
            <v>482564</v>
          </cell>
          <cell r="C1793" t="str">
            <v>20003029317292</v>
          </cell>
          <cell r="D1793">
            <v>44914.715081018519</v>
          </cell>
          <cell r="E1793" t="str">
            <v>CONECEL</v>
          </cell>
          <cell r="F1793" t="str">
            <v>DESPACHO</v>
          </cell>
          <cell r="G1793" t="str">
            <v>NORMAL</v>
          </cell>
          <cell r="H1793" t="str">
            <v xml:space="preserve">JEFFERSON RAUL JIMENEZ CHAVEZ / </v>
          </cell>
          <cell r="I1793" t="str">
            <v>804353993</v>
          </cell>
          <cell r="J1793" t="str">
            <v>CALLE 9ENA SUR Y CARRERA 31AVA OESTE/EN CASA 2 PISO COLOR AZUL OSCURO BODGEAS JUNTO A PUERTO BOLIVAR YACHT CLUB, MACHALA</v>
          </cell>
          <cell r="K1793" t="str">
            <v xml:space="preserve">984165968 /  </v>
          </cell>
          <cell r="M1793" t="str">
            <v>MACHALA</v>
          </cell>
          <cell r="N1793" t="str">
            <v>EL ORO</v>
          </cell>
          <cell r="O1793" t="str">
            <v>MACHALA</v>
          </cell>
        </row>
        <row r="1794">
          <cell r="A1794" t="str">
            <v>20003026634170</v>
          </cell>
          <cell r="B1794">
            <v>482532</v>
          </cell>
          <cell r="C1794" t="str">
            <v>20003026634170</v>
          </cell>
          <cell r="D1794">
            <v>44914.715081018519</v>
          </cell>
          <cell r="E1794" t="str">
            <v>CONECEL</v>
          </cell>
          <cell r="F1794" t="str">
            <v>DESPACHO</v>
          </cell>
          <cell r="G1794" t="str">
            <v>NORMAL</v>
          </cell>
          <cell r="H1794" t="str">
            <v xml:space="preserve">ANGEL IGNACIO BEDOYA CHERREZ / </v>
          </cell>
          <cell r="I1794" t="str">
            <v>1801357474</v>
          </cell>
          <cell r="J1794" t="str">
            <v>AVENIDA PEDRO VASCONEZ &amp; SAN PEDRO DE MACORIS CASA 1P BLANCO PORTON NEGRO A 1 CUADRA DEL TUNEL A LA ESQUINA LA CAPILLA DE LA VIRGEN DE GUDALUPE, AMBATO</v>
          </cell>
          <cell r="K1794" t="str">
            <v>961323642 /  939710128</v>
          </cell>
          <cell r="M1794" t="str">
            <v>AMBATO</v>
          </cell>
          <cell r="N1794" t="str">
            <v>TUNGURAHUA</v>
          </cell>
          <cell r="O1794" t="str">
            <v>AMBATO</v>
          </cell>
        </row>
        <row r="1795">
          <cell r="A1795" t="str">
            <v>20003026594996</v>
          </cell>
          <cell r="B1795">
            <v>482563</v>
          </cell>
          <cell r="C1795" t="str">
            <v>20003026594996</v>
          </cell>
          <cell r="D1795">
            <v>44914.715081018519</v>
          </cell>
          <cell r="E1795" t="str">
            <v>CONECEL</v>
          </cell>
          <cell r="F1795" t="str">
            <v>DESPACHO</v>
          </cell>
          <cell r="G1795" t="str">
            <v>NORMAL</v>
          </cell>
          <cell r="H1795" t="str">
            <v xml:space="preserve">OLMEDO PACHACAMA PACHACAMA / </v>
          </cell>
          <cell r="I1795" t="str">
            <v>1711749612</v>
          </cell>
          <cell r="J1795" t="str">
            <v>AV JOAQUIN DE OLMEDO Y PASAJE E ENTREGA EN LA CONSTRUCCION DETRAS DEL CEMENTERIO Y A DOS CUADRAS DE LA HOSTERIA CARLITOS, QUITO</v>
          </cell>
          <cell r="K1795" t="str">
            <v>999509008 /  980394810</v>
          </cell>
          <cell r="M1795" t="str">
            <v>QUITO</v>
          </cell>
          <cell r="N1795" t="str">
            <v>PICHINCHA</v>
          </cell>
          <cell r="O1795" t="str">
            <v>QUITO</v>
          </cell>
        </row>
        <row r="1796">
          <cell r="A1796" t="str">
            <v>20003028410591</v>
          </cell>
          <cell r="B1796">
            <v>482562</v>
          </cell>
          <cell r="C1796" t="str">
            <v>20003028410591</v>
          </cell>
          <cell r="D1796">
            <v>44914.715081018519</v>
          </cell>
          <cell r="E1796" t="str">
            <v>CONECEL</v>
          </cell>
          <cell r="F1796" t="str">
            <v>DESPACHO</v>
          </cell>
          <cell r="G1796" t="str">
            <v>NORMAL</v>
          </cell>
          <cell r="H1796" t="str">
            <v xml:space="preserve">DOUGLAS ALFREDO REYES BELTRAN / </v>
          </cell>
          <cell r="I1796" t="str">
            <v>2400256216</v>
          </cell>
          <cell r="J1796" t="str">
            <v>CALLE AVEI 27 Y LA C.13- FRENTE FERRETERIA PILAY ENTREGA EN TECNICNETRO JONIOR A TRES CASA DE LA PANADERIA SANDRITA, LA LIBERTAD</v>
          </cell>
          <cell r="K1796" t="str">
            <v xml:space="preserve">995065742 /  </v>
          </cell>
          <cell r="L1796" t="str">
            <v/>
          </cell>
          <cell r="M1796" t="str">
            <v>LA LIBERTAD</v>
          </cell>
          <cell r="N1796" t="str">
            <v>SANTA ELENA</v>
          </cell>
          <cell r="O1796" t="str">
            <v>LA LIBERTAD</v>
          </cell>
        </row>
        <row r="1797">
          <cell r="A1797" t="str">
            <v>20003020660628</v>
          </cell>
          <cell r="B1797">
            <v>482561</v>
          </cell>
          <cell r="C1797" t="str">
            <v>20003020660628</v>
          </cell>
          <cell r="D1797">
            <v>44914.715081018519</v>
          </cell>
          <cell r="E1797" t="str">
            <v>CONECEL</v>
          </cell>
          <cell r="F1797" t="str">
            <v>DESPACHO</v>
          </cell>
          <cell r="G1797" t="str">
            <v>NORMAL</v>
          </cell>
          <cell r="H1797" t="str">
            <v xml:space="preserve">CLARA DANIELA CARRASCO ESTUPINAN / </v>
          </cell>
          <cell r="I1797" t="str">
            <v>1805456801</v>
          </cell>
          <cell r="J1797" t="str">
            <v>PASAJE GROENLANDIA Y INDOAMERICA FRENTE A LA NISSAN ENTREGA EN PRIMERA PUERTA ALTA COLOR NEGRA, AMBATO</v>
          </cell>
          <cell r="K1797" t="str">
            <v xml:space="preserve">983400594 /  </v>
          </cell>
          <cell r="M1797" t="str">
            <v>AMBATO</v>
          </cell>
          <cell r="N1797" t="str">
            <v>TUNGURAHUA</v>
          </cell>
          <cell r="O1797" t="str">
            <v>AMBATO</v>
          </cell>
        </row>
        <row r="1798">
          <cell r="A1798" t="str">
            <v>20003028378678</v>
          </cell>
          <cell r="B1798">
            <v>482560</v>
          </cell>
          <cell r="C1798" t="str">
            <v>20003028378678</v>
          </cell>
          <cell r="D1798">
            <v>44914.715081018519</v>
          </cell>
          <cell r="E1798" t="str">
            <v>CONECEL</v>
          </cell>
          <cell r="F1798" t="str">
            <v>DESPACHO</v>
          </cell>
          <cell r="G1798" t="str">
            <v>NORMAL</v>
          </cell>
          <cell r="H1798" t="str">
            <v xml:space="preserve">EVA ADALGUIZA ARROBAS FREIRE / </v>
          </cell>
          <cell r="I1798" t="str">
            <v>1710142355</v>
          </cell>
          <cell r="J1798" t="str">
            <v>VIA BENGALA Y CALLE 7 EN LA COOP SAN JORGE CASA DE UN PISO CON PAREDES DE CANA A METROS DE LA IGLESIA ANGELICANA DE SANTA MARIA VIRGEN, SANTO DOMINGO</v>
          </cell>
          <cell r="K1798" t="str">
            <v xml:space="preserve">994838849 /  </v>
          </cell>
          <cell r="L1798" t="str">
            <v/>
          </cell>
          <cell r="M1798" t="str">
            <v>SANTO DOMINGO</v>
          </cell>
          <cell r="N1798" t="str">
            <v>SANTO DOMINGO DE LOS TSACHILAS</v>
          </cell>
          <cell r="O1798" t="str">
            <v>SANTO DOMINGO</v>
          </cell>
        </row>
        <row r="1799">
          <cell r="A1799" t="str">
            <v>20003010865106_1</v>
          </cell>
          <cell r="B1799">
            <v>482559</v>
          </cell>
          <cell r="C1799" t="str">
            <v>20003010865106_1</v>
          </cell>
          <cell r="D1799">
            <v>44914.715081018519</v>
          </cell>
          <cell r="E1799" t="str">
            <v>CONECEL</v>
          </cell>
          <cell r="F1799" t="str">
            <v>DESPACHO</v>
          </cell>
          <cell r="G1799" t="str">
            <v>NORMAL</v>
          </cell>
          <cell r="H1799" t="str">
            <v xml:space="preserve">ALEXANDER RAFAEL CADENA MARTINEZ / </v>
          </cell>
          <cell r="I1799" t="str">
            <v>1805127733</v>
          </cell>
          <cell r="J1799" t="str">
            <v>LEONIDAS PL. GUTIERREZ Y AV. ATAHUALPA EN EL LOCAL DE ENCEBOLLADO JUNTO A PANADERIA, AMBATO</v>
          </cell>
          <cell r="K1799" t="str">
            <v>987822641 /  963796236</v>
          </cell>
          <cell r="M1799" t="str">
            <v>AMBATO</v>
          </cell>
          <cell r="N1799" t="str">
            <v>TUNGURAHUA</v>
          </cell>
          <cell r="O1799" t="str">
            <v>AMBATO</v>
          </cell>
        </row>
        <row r="1800">
          <cell r="A1800" t="str">
            <v>20003028400120</v>
          </cell>
          <cell r="B1800">
            <v>482558</v>
          </cell>
          <cell r="C1800" t="str">
            <v>20003028400120</v>
          </cell>
          <cell r="D1800">
            <v>44914.715081018519</v>
          </cell>
          <cell r="E1800" t="str">
            <v>CONECEL</v>
          </cell>
          <cell r="F1800" t="str">
            <v>DESPACHO</v>
          </cell>
          <cell r="G1800" t="str">
            <v>NORMAL</v>
          </cell>
          <cell r="H1800" t="str">
            <v xml:space="preserve">MARY CAROLINA RODRIGUEZ LUGO / </v>
          </cell>
          <cell r="I1800" t="str">
            <v>108900529</v>
          </cell>
          <cell r="J1800" t="str">
            <v>CONDOMINIOS CHIMBORAZO/CALLE LAS PALMAS Y LOS OLIVOS BLOQUE D2 COLOR DE LADRILLO 5 PISOS APARTAMENTO 504, RIOBAMBA</v>
          </cell>
          <cell r="K1800" t="str">
            <v xml:space="preserve">962650216 /  </v>
          </cell>
          <cell r="M1800" t="str">
            <v>RIOBAMBA</v>
          </cell>
          <cell r="N1800" t="str">
            <v>CHIMBORAZO</v>
          </cell>
          <cell r="O1800" t="str">
            <v>RIOBAMBA</v>
          </cell>
        </row>
        <row r="1801">
          <cell r="A1801" t="str">
            <v>20003026629180</v>
          </cell>
          <cell r="B1801">
            <v>482557</v>
          </cell>
          <cell r="C1801" t="str">
            <v>20003026629180</v>
          </cell>
          <cell r="D1801">
            <v>44914.715081018519</v>
          </cell>
          <cell r="E1801" t="str">
            <v>CONECEL</v>
          </cell>
          <cell r="F1801" t="str">
            <v>DESPACHO</v>
          </cell>
          <cell r="G1801" t="str">
            <v>NORMAL</v>
          </cell>
          <cell r="H1801" t="str">
            <v xml:space="preserve">BEATRIZ MONSERRATE ANCHUNDIA PESANTES / </v>
          </cell>
          <cell r="I1801" t="str">
            <v>1313819227</v>
          </cell>
          <cell r="J1801" t="str">
            <v>CALLE 311 Y AV 220 CASA COLOR BEIGE DE UN PISO FRENTE DE OLD FISH MANTA, MANTA</v>
          </cell>
          <cell r="K1801" t="str">
            <v xml:space="preserve">962576223 /  </v>
          </cell>
          <cell r="L1801" t="str">
            <v/>
          </cell>
          <cell r="M1801" t="str">
            <v>MANTA</v>
          </cell>
          <cell r="N1801" t="str">
            <v>MANABI</v>
          </cell>
          <cell r="O1801" t="str">
            <v>MANTA</v>
          </cell>
        </row>
        <row r="1802">
          <cell r="A1802" t="str">
            <v>20003024468607</v>
          </cell>
          <cell r="B1802">
            <v>482556</v>
          </cell>
          <cell r="C1802" t="str">
            <v>20003024468607</v>
          </cell>
          <cell r="D1802">
            <v>44914.715081018519</v>
          </cell>
          <cell r="E1802" t="str">
            <v>CONECEL</v>
          </cell>
          <cell r="F1802" t="str">
            <v>DESPACHO</v>
          </cell>
          <cell r="G1802" t="str">
            <v>NORMAL</v>
          </cell>
          <cell r="H1802" t="str">
            <v xml:space="preserve">MACAY MARQUINEZ DAIANA ABIGAIL / </v>
          </cell>
          <cell r="I1802" t="str">
            <v>1315632883</v>
          </cell>
          <cell r="J1802" t="str">
            <v>CONJUNTO HABITACIONAL VILLA STELA AV, REALES TAMARINDOS Y EDUARDO LOOR CASA VILLA 27 COLOR CASA DE 2 PISOS, PORTOVIEJO</v>
          </cell>
          <cell r="K1802" t="str">
            <v xml:space="preserve">995058865 /  </v>
          </cell>
          <cell r="M1802" t="str">
            <v>PORTOVIEJO</v>
          </cell>
          <cell r="N1802" t="str">
            <v>MANABI</v>
          </cell>
          <cell r="O1802" t="str">
            <v>PORTOVIEJO</v>
          </cell>
        </row>
        <row r="1803">
          <cell r="A1803" t="str">
            <v>20003021062852</v>
          </cell>
          <cell r="B1803">
            <v>482555</v>
          </cell>
          <cell r="C1803" t="str">
            <v>20003021062852</v>
          </cell>
          <cell r="D1803">
            <v>44914.715081018519</v>
          </cell>
          <cell r="E1803" t="str">
            <v>CONECEL</v>
          </cell>
          <cell r="F1803" t="str">
            <v>DESPACHO</v>
          </cell>
          <cell r="G1803" t="str">
            <v>NORMAL</v>
          </cell>
          <cell r="H1803" t="str">
            <v xml:space="preserve">XAVIER EDUADOR JARA GUNCAY / </v>
          </cell>
          <cell r="I1803" t="str">
            <v>107474868</v>
          </cell>
          <cell r="J1803" t="str">
            <v>CUENCA/YANUNCAY/AV DON BOSCO Y LA NINA EN LA EMPRESA DE LA COOP CB EDIFICIO GRIS DE UN PISO FRENTE AL SUPERMAXI, CUENCA</v>
          </cell>
          <cell r="K1803" t="str">
            <v xml:space="preserve">980760602 /  </v>
          </cell>
          <cell r="M1803" t="str">
            <v>CUENCA</v>
          </cell>
          <cell r="N1803" t="str">
            <v>AZUAY</v>
          </cell>
          <cell r="O1803" t="str">
            <v>CUENCA</v>
          </cell>
        </row>
        <row r="1804">
          <cell r="A1804" t="str">
            <v>20003021076106</v>
          </cell>
          <cell r="B1804">
            <v>482554</v>
          </cell>
          <cell r="C1804" t="str">
            <v>20003021076106</v>
          </cell>
          <cell r="D1804">
            <v>44914.715081018519</v>
          </cell>
          <cell r="E1804" t="str">
            <v>CONECEL</v>
          </cell>
          <cell r="F1804" t="str">
            <v>DESPACHO</v>
          </cell>
          <cell r="G1804" t="str">
            <v>NORMAL</v>
          </cell>
          <cell r="H1804" t="str">
            <v xml:space="preserve">JOHNNY LUIS TERAN CASTRO / </v>
          </cell>
          <cell r="I1804" t="str">
            <v>1004368427</v>
          </cell>
          <cell r="J1804" t="str">
            <v>CARANQUI/LOS PIJOS Y LOS QUITUS ENCONJUNTO PRADERAS DE CARANQUI CASA 4 A MEDIA CUADRA DE CBC TESALIA IBARRA NUEVO, IBARRA</v>
          </cell>
          <cell r="K1804" t="str">
            <v xml:space="preserve">983485011 /  </v>
          </cell>
          <cell r="L1804" t="str">
            <v/>
          </cell>
          <cell r="M1804" t="str">
            <v>IBARRA</v>
          </cell>
          <cell r="N1804" t="str">
            <v>IMBABURA</v>
          </cell>
          <cell r="O1804" t="str">
            <v>IBARRA</v>
          </cell>
        </row>
        <row r="1805">
          <cell r="A1805" t="str">
            <v>20003028415748</v>
          </cell>
          <cell r="B1805">
            <v>482553</v>
          </cell>
          <cell r="C1805" t="str">
            <v>20003028415748</v>
          </cell>
          <cell r="D1805">
            <v>44914.715081018519</v>
          </cell>
          <cell r="E1805" t="str">
            <v>CONECEL</v>
          </cell>
          <cell r="F1805" t="str">
            <v>DESPACHO</v>
          </cell>
          <cell r="G1805" t="str">
            <v>NORMAL</v>
          </cell>
          <cell r="H1805" t="str">
            <v xml:space="preserve">JUAN JOSE QUISHPE VASQUEZ / </v>
          </cell>
          <cell r="I1805" t="str">
            <v>502824204</v>
          </cell>
          <cell r="J1805" t="str">
            <v>CALLE ANTONIO VELA Y PASZTAZA EN COOPERATIVA SIERRA CENTRO EDIFICIO 3 PISO COLOR AZUAL Y TOMATEA 8 METROS DEL MINISTRIA DE EDUCACION, LA LATACUNGA</v>
          </cell>
          <cell r="K1805" t="str">
            <v xml:space="preserve">983019959 /  </v>
          </cell>
          <cell r="M1805" t="str">
            <v>LATACUNGA</v>
          </cell>
          <cell r="N1805" t="str">
            <v>COTOPAXI</v>
          </cell>
          <cell r="O1805" t="str">
            <v>LA LATACUNGA</v>
          </cell>
        </row>
        <row r="1806">
          <cell r="A1806" t="str">
            <v>20003028494635</v>
          </cell>
          <cell r="B1806">
            <v>482552</v>
          </cell>
          <cell r="C1806" t="str">
            <v>20003028494635</v>
          </cell>
          <cell r="D1806">
            <v>44914.715081018519</v>
          </cell>
          <cell r="E1806" t="str">
            <v>CONECEL</v>
          </cell>
          <cell r="F1806" t="str">
            <v>DESPACHO</v>
          </cell>
          <cell r="G1806" t="str">
            <v>NORMAL</v>
          </cell>
          <cell r="H1806" t="str">
            <v xml:space="preserve">EDER JAIDEN PRADO REQUENE / </v>
          </cell>
          <cell r="I1806" t="str">
            <v>802337394</v>
          </cell>
          <cell r="J1806" t="str">
            <v>CALLE GUAYAQUIL Y COFANES/ENTREGA ENCOLEGIO MILITAR MARISCAL SUCRE A 50 METROS DEL MUNICIPIO DEL CANTON, LAGO AGRIO</v>
          </cell>
          <cell r="K1806" t="str">
            <v xml:space="preserve">960642491 /  </v>
          </cell>
          <cell r="L1806" t="str">
            <v/>
          </cell>
          <cell r="M1806" t="str">
            <v>LAGO AGRIO</v>
          </cell>
          <cell r="N1806" t="str">
            <v>SUCUMBIOS</v>
          </cell>
          <cell r="O1806" t="str">
            <v>LAGO AGRIO</v>
          </cell>
        </row>
        <row r="1807">
          <cell r="A1807" t="str">
            <v>20003028378136</v>
          </cell>
          <cell r="B1807">
            <v>482551</v>
          </cell>
          <cell r="C1807" t="str">
            <v>20003028378136</v>
          </cell>
          <cell r="D1807">
            <v>44914.715081018519</v>
          </cell>
          <cell r="E1807" t="str">
            <v>CONECEL</v>
          </cell>
          <cell r="F1807" t="str">
            <v>DESPACHO</v>
          </cell>
          <cell r="G1807" t="str">
            <v>NORMAL</v>
          </cell>
          <cell r="H1807" t="str">
            <v xml:space="preserve">MARIA LUISA CRUZATTY SANCAN / </v>
          </cell>
          <cell r="I1807" t="str">
            <v>1313444927</v>
          </cell>
          <cell r="J1807" t="str">
            <v>AV MALECON Y CALLE 9/ENTREGA EN CONSTRUCCION DEL PARQUE LA POSA ATRAS DE GASOLINERA SHELL ONE RUM O MOBIL, MANTA</v>
          </cell>
          <cell r="K1807" t="str">
            <v xml:space="preserve">987488357 /  </v>
          </cell>
          <cell r="M1807" t="str">
            <v>MANTA</v>
          </cell>
          <cell r="N1807" t="str">
            <v>MANABI</v>
          </cell>
          <cell r="O1807" t="str">
            <v>MANTA</v>
          </cell>
        </row>
        <row r="1808">
          <cell r="A1808" t="str">
            <v>20003026534758</v>
          </cell>
          <cell r="B1808">
            <v>482550</v>
          </cell>
          <cell r="C1808" t="str">
            <v>20003026534758</v>
          </cell>
          <cell r="D1808">
            <v>44914.715081018519</v>
          </cell>
          <cell r="E1808" t="str">
            <v>CONECEL</v>
          </cell>
          <cell r="F1808" t="str">
            <v>DESPACHO</v>
          </cell>
          <cell r="G1808" t="str">
            <v>NORMAL</v>
          </cell>
          <cell r="H1808" t="str">
            <v xml:space="preserve">CARMEN LUZ GAMEZ LARA / </v>
          </cell>
          <cell r="I1808" t="str">
            <v>850964479</v>
          </cell>
          <cell r="J1808" t="str">
            <v>SECTOR AGUARICO ESTRELLA 1 CALLE LORETO Y CONACO DETRAS DE LA COCA COLA CASA DE UN PISO CON REJAMIENTO VERDE, LAGO AGRIO</v>
          </cell>
          <cell r="K1808" t="str">
            <v>991418921 /  985169252</v>
          </cell>
          <cell r="L1808" t="str">
            <v/>
          </cell>
          <cell r="M1808" t="str">
            <v>LAGO AGRIO</v>
          </cell>
          <cell r="N1808" t="str">
            <v>SUCUMBIOS</v>
          </cell>
          <cell r="O1808" t="str">
            <v>LAGO AGRIO</v>
          </cell>
        </row>
        <row r="1809">
          <cell r="A1809" t="str">
            <v>20003028459856</v>
          </cell>
          <cell r="B1809">
            <v>482549</v>
          </cell>
          <cell r="C1809" t="str">
            <v>20003028459856</v>
          </cell>
          <cell r="D1809">
            <v>44914.715081018519</v>
          </cell>
          <cell r="E1809" t="str">
            <v>CONECEL</v>
          </cell>
          <cell r="F1809" t="str">
            <v>DESPACHO</v>
          </cell>
          <cell r="G1809" t="str">
            <v>NORMAL</v>
          </cell>
          <cell r="H1809" t="str">
            <v xml:space="preserve">NIXON ALEXANDER VALENCIA AVILA / </v>
          </cell>
          <cell r="I1809" t="str">
            <v>1315982775</v>
          </cell>
          <cell r="J1809" t="str">
            <v>ELOY ALFARO Y LEOPOLDO SEA EN LA URBANIZACION KENTIA, QUITO</v>
          </cell>
          <cell r="K1809" t="str">
            <v>968828215 /  969116867</v>
          </cell>
          <cell r="L1809" t="str">
            <v/>
          </cell>
          <cell r="M1809" t="str">
            <v>QUITO</v>
          </cell>
          <cell r="N1809" t="str">
            <v>PICHINCHA</v>
          </cell>
          <cell r="O1809" t="str">
            <v>QUITO</v>
          </cell>
        </row>
        <row r="1810">
          <cell r="A1810" t="str">
            <v>20003028391907</v>
          </cell>
          <cell r="B1810">
            <v>482548</v>
          </cell>
          <cell r="C1810" t="str">
            <v>20003028391907</v>
          </cell>
          <cell r="D1810">
            <v>44914.715081018519</v>
          </cell>
          <cell r="E1810" t="str">
            <v>CONECEL</v>
          </cell>
          <cell r="F1810" t="str">
            <v>DESPACHO</v>
          </cell>
          <cell r="G1810" t="str">
            <v>NORMAL</v>
          </cell>
          <cell r="H1810" t="str">
            <v xml:space="preserve">ROSENDO RAMIRO ZAMBRANO ZAMBRANO / </v>
          </cell>
          <cell r="I1810" t="str">
            <v>1205890260</v>
          </cell>
          <cell r="J1810" t="str">
            <v>CDLA IBARRA CALLE ANDRES PEREZ Y CALLE EMILIO UZCATEGUI CASA DE UN PISO COLOR PLOMO FRENTE A LA LIGA BARRIAL ESPEJO A 300M DE LA GRANJA EDUCATIVA PAPA LUCHO, QUITO</v>
          </cell>
          <cell r="K1810" t="str">
            <v>994641880 /  985487255</v>
          </cell>
          <cell r="L1810" t="str">
            <v/>
          </cell>
          <cell r="M1810" t="str">
            <v>QUITO</v>
          </cell>
          <cell r="N1810" t="str">
            <v>PICHINCHA</v>
          </cell>
          <cell r="O1810" t="str">
            <v>QUITO</v>
          </cell>
        </row>
        <row r="1811">
          <cell r="A1811" t="str">
            <v>20003028739586</v>
          </cell>
          <cell r="B1811">
            <v>482547</v>
          </cell>
          <cell r="C1811" t="str">
            <v>20003028739586</v>
          </cell>
          <cell r="D1811">
            <v>44914.715081018519</v>
          </cell>
          <cell r="E1811" t="str">
            <v>CONECEL</v>
          </cell>
          <cell r="F1811" t="str">
            <v>DESPACHO</v>
          </cell>
          <cell r="G1811" t="str">
            <v>NORMAL</v>
          </cell>
          <cell r="H1811" t="str">
            <v xml:space="preserve">ROSITA GUILLERMINA MOCHA ELIZALDE / </v>
          </cell>
          <cell r="I1811" t="str">
            <v>915344154</v>
          </cell>
          <cell r="J1811" t="str">
            <v>CDLA SAUCES 6 MZ 259 VLL F35 CASA DE UN PISO COLOR CAOBA ENTRANDO POR LA FARMACIA SANTA MARTHA EN EL PARQUEADERO MUNICIPAL, GUAYAQUIL</v>
          </cell>
          <cell r="K1811" t="str">
            <v xml:space="preserve">983260264 /  </v>
          </cell>
          <cell r="M1811" t="str">
            <v>GUAYAQUIL</v>
          </cell>
          <cell r="N1811" t="str">
            <v>GUAYAS</v>
          </cell>
          <cell r="O1811" t="str">
            <v>GUAYAQUIL</v>
          </cell>
        </row>
        <row r="1812">
          <cell r="A1812" t="str">
            <v>20003028391958</v>
          </cell>
          <cell r="B1812">
            <v>482546</v>
          </cell>
          <cell r="C1812" t="str">
            <v>20003028391958</v>
          </cell>
          <cell r="D1812">
            <v>44914.715081018519</v>
          </cell>
          <cell r="E1812" t="str">
            <v>CONECEL</v>
          </cell>
          <cell r="F1812" t="str">
            <v>DESPACHO</v>
          </cell>
          <cell r="G1812" t="str">
            <v>NORMAL</v>
          </cell>
          <cell r="H1812" t="str">
            <v xml:space="preserve">DANIELA CRISTINA SALAZAR PANTOJA / </v>
          </cell>
          <cell r="I1812" t="str">
            <v>1722160726</v>
          </cell>
          <cell r="J1812" t="str">
            <v>AV 6 DE DICIEMBRE N3966 Y HUGO MONCAYO EN EDIFICIO UNICORNIO IMVEC-ASISTENTE CONTABLE/FRENTE AL PARQUE EL HERALDO, QUITO</v>
          </cell>
          <cell r="K1812" t="str">
            <v>958722237 /  22436333</v>
          </cell>
          <cell r="L1812" t="str">
            <v/>
          </cell>
          <cell r="M1812" t="str">
            <v>QUITO</v>
          </cell>
          <cell r="N1812" t="str">
            <v>PICHINCHA</v>
          </cell>
          <cell r="O1812" t="str">
            <v>QUITO</v>
          </cell>
        </row>
        <row r="1813">
          <cell r="A1813" t="str">
            <v>20003028377713</v>
          </cell>
          <cell r="B1813">
            <v>482545</v>
          </cell>
          <cell r="C1813" t="str">
            <v>20003028377713</v>
          </cell>
          <cell r="D1813">
            <v>44914.715081018519</v>
          </cell>
          <cell r="E1813" t="str">
            <v>CONECEL</v>
          </cell>
          <cell r="F1813" t="str">
            <v>DESPACHO</v>
          </cell>
          <cell r="G1813" t="str">
            <v>NORMAL</v>
          </cell>
          <cell r="H1813" t="str">
            <v xml:space="preserve">JESSICA ALEXANDRA ESPINOZA ESPINOZA / </v>
          </cell>
          <cell r="I1813" t="str">
            <v>1727397695</v>
          </cell>
          <cell r="J1813" t="str">
            <v>CALLE JUAN GARCIA LEMOS 5854 Y FRANCISCO GARCIA ENTREGA EN CENTRAL DE TAXIS PARQUEADERO DE COLEGIO REPUBLICA DE RUMANIA, QUITO</v>
          </cell>
          <cell r="K1813" t="str">
            <v xml:space="preserve">969041008 /  0983810580 </v>
          </cell>
          <cell r="M1813" t="str">
            <v>QUITO</v>
          </cell>
          <cell r="N1813" t="str">
            <v>PICHINCHA</v>
          </cell>
          <cell r="O1813" t="str">
            <v>QUITO</v>
          </cell>
        </row>
        <row r="1814">
          <cell r="A1814" t="str">
            <v>20003026637948</v>
          </cell>
          <cell r="B1814">
            <v>482544</v>
          </cell>
          <cell r="C1814" t="str">
            <v>20003026637948</v>
          </cell>
          <cell r="D1814">
            <v>44914.715081018519</v>
          </cell>
          <cell r="E1814" t="str">
            <v>CONECEL</v>
          </cell>
          <cell r="F1814" t="str">
            <v>DESPACHO</v>
          </cell>
          <cell r="G1814" t="str">
            <v>NORMAL</v>
          </cell>
          <cell r="H1814" t="str">
            <v>MONICA CRISTINA RIVERA RAMOS / CAROLINA RIVERA ARMAS</v>
          </cell>
          <cell r="I1814" t="str">
            <v>1003095641</v>
          </cell>
          <cell r="J1814" t="str">
            <v>AV ATAHUALPA Y NAZACOTA PUENTO/CS CN PORTON CAFE JUNTO A UNA PELUQUERIA/A 3 CUADRAS DE LA ESCUELA MEDARDO PROANO ANDRADE, IBARRA</v>
          </cell>
          <cell r="K1814" t="str">
            <v>982635768 /  992564905</v>
          </cell>
          <cell r="M1814" t="str">
            <v>IBARRA</v>
          </cell>
          <cell r="N1814" t="str">
            <v>IMBABURA</v>
          </cell>
          <cell r="O1814" t="str">
            <v>IBARRA</v>
          </cell>
        </row>
        <row r="1815">
          <cell r="A1815" t="str">
            <v>20003011363720</v>
          </cell>
          <cell r="B1815">
            <v>482531</v>
          </cell>
          <cell r="C1815" t="str">
            <v>20003011363720</v>
          </cell>
          <cell r="D1815">
            <v>44914.715069444443</v>
          </cell>
          <cell r="E1815" t="str">
            <v>CONECEL</v>
          </cell>
          <cell r="F1815" t="str">
            <v>DESPACHO</v>
          </cell>
          <cell r="G1815" t="str">
            <v>NORMAL</v>
          </cell>
          <cell r="H1815" t="str">
            <v>GERALDINE ARIANA ACOSTA TIPANLUISA / REFAEL TIPANLUISA CAYANCELA</v>
          </cell>
          <cell r="I1815" t="str">
            <v>955816830</v>
          </cell>
          <cell r="J1815" t="str">
            <v>FEBRES CORDERO/CALLE GOYENA Y BOLIVIA EN LA COOP BOLIVIA MZ 43-10 CASA DE UN PISO CON PORTON NEGRO FRENTE A LA TIENDA PIEDADCITA, GUAYAQUIL</v>
          </cell>
          <cell r="K1815" t="str">
            <v>996190243 /  985577935</v>
          </cell>
          <cell r="M1815" t="str">
            <v>GUAYAQUIL</v>
          </cell>
          <cell r="N1815" t="str">
            <v>GUAYAS</v>
          </cell>
          <cell r="O1815" t="str">
            <v>GUAYAQUIL</v>
          </cell>
        </row>
        <row r="1816">
          <cell r="A1816" t="str">
            <v>20003025845111</v>
          </cell>
          <cell r="B1816">
            <v>482530</v>
          </cell>
          <cell r="C1816" t="str">
            <v>20003025845111</v>
          </cell>
          <cell r="D1816">
            <v>44914.715069444443</v>
          </cell>
          <cell r="E1816" t="str">
            <v>CONECEL</v>
          </cell>
          <cell r="F1816" t="str">
            <v>DESPACHO</v>
          </cell>
          <cell r="G1816" t="str">
            <v>NORMAL</v>
          </cell>
          <cell r="H1816" t="str">
            <v xml:space="preserve">GLADYS MARIA ENRIQUEZ FLORES / </v>
          </cell>
          <cell r="I1816" t="str">
            <v>800173593</v>
          </cell>
          <cell r="J1816" t="str">
            <v>CALLE MANUEL DE LA CHICA NARVAEZ Y EUSEBIO BORREO EN LA EMPRESA ELECTRICA DEL NORTE, IBARRA</v>
          </cell>
          <cell r="K1816" t="str">
            <v xml:space="preserve">989331534 /  </v>
          </cell>
          <cell r="L1816" t="str">
            <v/>
          </cell>
          <cell r="M1816" t="str">
            <v>IBARRA</v>
          </cell>
          <cell r="N1816" t="str">
            <v>IMBABURA</v>
          </cell>
          <cell r="O1816" t="str">
            <v>IBARRA</v>
          </cell>
        </row>
        <row r="1817">
          <cell r="A1817" t="str">
            <v>20003026555440</v>
          </cell>
          <cell r="B1817">
            <v>482529</v>
          </cell>
          <cell r="C1817" t="str">
            <v>20003026555440</v>
          </cell>
          <cell r="D1817">
            <v>44914.715069444443</v>
          </cell>
          <cell r="E1817" t="str">
            <v>CONECEL</v>
          </cell>
          <cell r="F1817" t="str">
            <v>DESPACHO</v>
          </cell>
          <cell r="G1817" t="str">
            <v>NORMAL</v>
          </cell>
          <cell r="H1817" t="str">
            <v xml:space="preserve">MONICA MARLENE HERNANDEZ VASQUEZ / </v>
          </cell>
          <cell r="I1817" t="str">
            <v>913871836</v>
          </cell>
          <cell r="J1817" t="str">
            <v>AVENIDAD CIURCUVALANCION Y CALLE TULCAN/EN CASA DE UN PISO COLOT TURQUEZA/FRENTE AL COLISEO URDESA, LAGO AGRIO</v>
          </cell>
          <cell r="K1817" t="str">
            <v xml:space="preserve">962310099 /  </v>
          </cell>
          <cell r="L1817" t="str">
            <v/>
          </cell>
          <cell r="M1817" t="str">
            <v>LAGO AGRIO</v>
          </cell>
          <cell r="N1817" t="str">
            <v>SUCUMBIOS</v>
          </cell>
          <cell r="O1817" t="str">
            <v>LAGO AGRIO</v>
          </cell>
        </row>
        <row r="1818">
          <cell r="A1818" t="str">
            <v>20003028401550</v>
          </cell>
          <cell r="B1818">
            <v>482528</v>
          </cell>
          <cell r="C1818" t="str">
            <v>20003028401550</v>
          </cell>
          <cell r="D1818">
            <v>44914.715069444443</v>
          </cell>
          <cell r="E1818" t="str">
            <v>CONECEL</v>
          </cell>
          <cell r="F1818" t="str">
            <v>DESPACHO</v>
          </cell>
          <cell r="G1818" t="str">
            <v>NORMAL</v>
          </cell>
          <cell r="H1818" t="str">
            <v xml:space="preserve">GIANCARLO BRAVO COELLO / </v>
          </cell>
          <cell r="I1818" t="str">
            <v>931721997</v>
          </cell>
          <cell r="J1818" t="str">
            <v>NUEVO QUEVEDO/AV.QUITO Y CALLE C/LOCAL ESTUDIO ARQUITECTONICO ARQUITECTA KARLA BRAVO DIAGONAL A ESQUINA DE ALEX, QUEVEDO</v>
          </cell>
          <cell r="K1818" t="str">
            <v>982310684 /  989708683</v>
          </cell>
          <cell r="L1818" t="str">
            <v/>
          </cell>
          <cell r="M1818" t="str">
            <v>QUEVEDO</v>
          </cell>
          <cell r="N1818" t="str">
            <v>LOS RIOS</v>
          </cell>
          <cell r="O1818" t="str">
            <v>QUEVEDO</v>
          </cell>
        </row>
        <row r="1819">
          <cell r="A1819" t="str">
            <v>20003024471721</v>
          </cell>
          <cell r="B1819">
            <v>482527</v>
          </cell>
          <cell r="C1819" t="str">
            <v>20003024471721</v>
          </cell>
          <cell r="D1819">
            <v>44914.715069444443</v>
          </cell>
          <cell r="E1819" t="str">
            <v>CONECEL</v>
          </cell>
          <cell r="F1819" t="str">
            <v>DESPACHO</v>
          </cell>
          <cell r="G1819" t="str">
            <v>NORMAL</v>
          </cell>
          <cell r="H1819" t="str">
            <v xml:space="preserve">MARIO MEDARDO PEREZ GUACAN / </v>
          </cell>
          <cell r="I1819" t="str">
            <v>1003869789</v>
          </cell>
          <cell r="J1819" t="str">
            <v>CALLE CLAUDIO MANET Y FEDERICO LARREA CASA DE UN PISO CON CERRAMIENTO DE LADRILLO CASA 101 A UNA CUADRA DE LA CANCHA DE LOS AGUACATES, IBARRA</v>
          </cell>
          <cell r="K1819" t="str">
            <v xml:space="preserve">959010957 /  </v>
          </cell>
          <cell r="L1819" t="str">
            <v/>
          </cell>
          <cell r="M1819" t="str">
            <v>IBARRA</v>
          </cell>
          <cell r="N1819" t="str">
            <v>IMBABURA</v>
          </cell>
          <cell r="O1819" t="str">
            <v>IBARRA</v>
          </cell>
        </row>
        <row r="1820">
          <cell r="A1820" t="str">
            <v>20003024484038</v>
          </cell>
          <cell r="B1820">
            <v>482526</v>
          </cell>
          <cell r="C1820" t="str">
            <v>20003024484038</v>
          </cell>
          <cell r="D1820">
            <v>44914.715069444443</v>
          </cell>
          <cell r="E1820" t="str">
            <v>CONECEL</v>
          </cell>
          <cell r="F1820" t="str">
            <v>DESPACHO</v>
          </cell>
          <cell r="G1820" t="str">
            <v>NORMAL</v>
          </cell>
          <cell r="H1820" t="str">
            <v xml:space="preserve">MERLY JOHANNA MERO MENDOZA / </v>
          </cell>
          <cell r="I1820" t="str">
            <v>1309622858</v>
          </cell>
          <cell r="J1820" t="str">
            <v>BARRIO JOCAY/CALLE J7 Y AV J8 CASA DE UN PISO COLOR TURQUESA CON REJAS BLANCAS DIAGONAL A LA ESQUINA DEL BUZO, MANTA</v>
          </cell>
          <cell r="K1820" t="str">
            <v>997914536 /  967043678</v>
          </cell>
          <cell r="M1820" t="str">
            <v>MANTA</v>
          </cell>
          <cell r="N1820" t="str">
            <v>MANABI</v>
          </cell>
          <cell r="O1820" t="str">
            <v>MANTA</v>
          </cell>
        </row>
        <row r="1821">
          <cell r="A1821" t="str">
            <v>20003028377363</v>
          </cell>
          <cell r="B1821">
            <v>482525</v>
          </cell>
          <cell r="C1821" t="str">
            <v>20003028377363</v>
          </cell>
          <cell r="D1821">
            <v>44914.715069444443</v>
          </cell>
          <cell r="E1821" t="str">
            <v>CONECEL</v>
          </cell>
          <cell r="F1821" t="str">
            <v>DESPACHO</v>
          </cell>
          <cell r="G1821" t="str">
            <v>NORMAL</v>
          </cell>
          <cell r="H1821" t="str">
            <v xml:space="preserve">HOLGER CRISTOBAL BENAVIDES BERMEO / </v>
          </cell>
          <cell r="I1821" t="str">
            <v>702037193</v>
          </cell>
          <cell r="J1821" t="str">
            <v>AV BOLIVAR MADERO VARGAS Y AV 4TA NORTE EN CONSORCIO P.D.O/AUTORIDAD PORTUARIA 1RA PUERTA ANUNCIARSE EN GARITA, MACHALA</v>
          </cell>
          <cell r="K1821" t="str">
            <v xml:space="preserve">963889282 /  </v>
          </cell>
          <cell r="L1821" t="str">
            <v/>
          </cell>
          <cell r="M1821" t="str">
            <v>MACHALA</v>
          </cell>
          <cell r="N1821" t="str">
            <v>EL ORO</v>
          </cell>
          <cell r="O1821" t="str">
            <v>MACHALA</v>
          </cell>
        </row>
        <row r="1822">
          <cell r="A1822" t="str">
            <v>20003028400090</v>
          </cell>
          <cell r="B1822">
            <v>482524</v>
          </cell>
          <cell r="C1822" t="str">
            <v>20003028400090</v>
          </cell>
          <cell r="D1822">
            <v>44914.715069444443</v>
          </cell>
          <cell r="E1822" t="str">
            <v>CONECEL</v>
          </cell>
          <cell r="F1822" t="str">
            <v>DESPACHO</v>
          </cell>
          <cell r="G1822" t="str">
            <v>NORMAL</v>
          </cell>
          <cell r="H1822" t="str">
            <v xml:space="preserve">RICARDO ISMAEL CARRASCO GARAICOA / </v>
          </cell>
          <cell r="I1822" t="str">
            <v>920628070</v>
          </cell>
          <cell r="J1822" t="str">
            <v>SECTOR ORAMA GONZALES/AV AMAZONAS Y CALLE 10/EN CASA 2 PISOS COLOR BLANCA ABAJO PORTON DORADO MZ 38 SL 8 REF DIAGONAL CRUZ AZUL SECTOR 4 ESQUINAS, DURAN</v>
          </cell>
          <cell r="K1822" t="str">
            <v xml:space="preserve">958933687 /  </v>
          </cell>
          <cell r="M1822" t="str">
            <v>DURAN</v>
          </cell>
          <cell r="N1822" t="str">
            <v>GUAYAS</v>
          </cell>
          <cell r="O1822" t="str">
            <v>DURAN</v>
          </cell>
        </row>
        <row r="1823">
          <cell r="A1823" t="str">
            <v>20003026623349</v>
          </cell>
          <cell r="B1823">
            <v>482523</v>
          </cell>
          <cell r="C1823" t="str">
            <v>20003026623349</v>
          </cell>
          <cell r="D1823">
            <v>44914.715069444443</v>
          </cell>
          <cell r="E1823" t="str">
            <v>CONECEL</v>
          </cell>
          <cell r="F1823" t="str">
            <v>DESPACHO</v>
          </cell>
          <cell r="G1823" t="str">
            <v>NORMAL</v>
          </cell>
          <cell r="H1823" t="str">
            <v xml:space="preserve">CELENNE KATHERINE CASTILLO GONZALEZ / </v>
          </cell>
          <cell r="I1823" t="str">
            <v>1900845999</v>
          </cell>
          <cell r="J1823" t="str">
            <v>EN EL CONJUNTO COMPLEJO DE TRABAJADORES DE TANASA AV TAMIA Y AV AMAUTA JUNTO A LA CARNICERIA SURTICARNES, QUITO</v>
          </cell>
          <cell r="K1823" t="str">
            <v>989953329 /  980069090</v>
          </cell>
          <cell r="M1823" t="str">
            <v>QUITO</v>
          </cell>
          <cell r="N1823" t="str">
            <v>PICHINCHA</v>
          </cell>
          <cell r="O1823" t="str">
            <v>QUITO</v>
          </cell>
        </row>
        <row r="1824">
          <cell r="A1824" t="str">
            <v>CLDEV_SIM220182</v>
          </cell>
          <cell r="B1824">
            <v>482519</v>
          </cell>
          <cell r="C1824" t="str">
            <v>CLDEV_SIM220182</v>
          </cell>
          <cell r="D1824">
            <v>44914.680208333331</v>
          </cell>
          <cell r="E1824" t="str">
            <v>CONECEL_DOCUMENTOS</v>
          </cell>
          <cell r="F1824" t="str">
            <v>DESPACHO</v>
          </cell>
          <cell r="G1824" t="str">
            <v>NORMAL</v>
          </cell>
          <cell r="H1824" t="str">
            <v>CRISTIAN ZAMBRANO / CAROLINA PEREZ</v>
          </cell>
          <cell r="J1824" t="str">
            <v>AV. AMAZONAS N44-124 Y LUIS BARBERY, EDIFICIO COLOR BLANCO</v>
          </cell>
          <cell r="M1824" t="str">
            <v>QUITO</v>
          </cell>
          <cell r="N1824" t="str">
            <v xml:space="preserve">PICHINCHA </v>
          </cell>
          <cell r="O1824" t="str">
            <v>QUITO</v>
          </cell>
        </row>
        <row r="1825">
          <cell r="A1825" t="str">
            <v>LDDGYEI0022</v>
          </cell>
          <cell r="B1825">
            <v>482518</v>
          </cell>
          <cell r="C1825" t="str">
            <v>LDDGYEI0022</v>
          </cell>
          <cell r="D1825">
            <v>44914.675682870373</v>
          </cell>
          <cell r="E1825" t="str">
            <v>CONECEL_DOCUMENTOS</v>
          </cell>
          <cell r="F1825" t="str">
            <v>DESPACHO</v>
          </cell>
          <cell r="G1825" t="str">
            <v>NORMAL</v>
          </cell>
          <cell r="H1825" t="str">
            <v>Paola Loja /Conecel Reg</v>
          </cell>
          <cell r="I1825" t="str">
            <v>0</v>
          </cell>
          <cell r="J1825" t="str">
            <v>GYE - Centro Comercial Garzo centro-ACC</v>
          </cell>
          <cell r="K1825" t="str">
            <v>993393277</v>
          </cell>
          <cell r="L1825" t="str">
            <v/>
          </cell>
          <cell r="M1825" t="str">
            <v>GUAYAQUIL</v>
          </cell>
          <cell r="N1825" t="str">
            <v>GUAYAS</v>
          </cell>
          <cell r="O1825" t="str">
            <v>GUAYAQUIL</v>
          </cell>
        </row>
        <row r="1826">
          <cell r="A1826" t="str">
            <v>LDDGYEG0036</v>
          </cell>
          <cell r="B1826">
            <v>482517</v>
          </cell>
          <cell r="C1826" t="str">
            <v>LDDGYEG0036</v>
          </cell>
          <cell r="D1826">
            <v>44914.675682870373</v>
          </cell>
          <cell r="E1826" t="str">
            <v>CONECEL_DOCUMENTOS</v>
          </cell>
          <cell r="F1826" t="str">
            <v>DESPACHO</v>
          </cell>
          <cell r="G1826" t="str">
            <v>NORMAL</v>
          </cell>
          <cell r="H1826" t="str">
            <v>GABRIELA SANDOVAL/PSG</v>
          </cell>
          <cell r="I1826" t="str">
            <v>0</v>
          </cell>
          <cell r="J1826" t="str">
            <v xml:space="preserve"> Gye:  Urdenor 2 - parque empresarial colon , edificio Coloncorp B mezanine atras de Netlife</v>
          </cell>
          <cell r="K1826" t="str">
            <v>982033756</v>
          </cell>
          <cell r="L1826" t="str">
            <v/>
          </cell>
          <cell r="M1826" t="str">
            <v>GUAYAQUIL</v>
          </cell>
          <cell r="N1826" t="str">
            <v>GUAYAS</v>
          </cell>
          <cell r="O1826" t="str">
            <v>GUAYAQUIL</v>
          </cell>
        </row>
        <row r="1827">
          <cell r="A1827" t="str">
            <v>LDDUIOE0034</v>
          </cell>
          <cell r="B1827">
            <v>482516</v>
          </cell>
          <cell r="C1827" t="str">
            <v>LDDUIOE0034</v>
          </cell>
          <cell r="D1827">
            <v>44914.675682870373</v>
          </cell>
          <cell r="E1827" t="str">
            <v>CONECEL_DOCUMENTOS</v>
          </cell>
          <cell r="F1827" t="str">
            <v>DESPACHO</v>
          </cell>
          <cell r="G1827" t="str">
            <v>NORMAL</v>
          </cell>
          <cell r="H1827" t="str">
            <v>MARIA FERNANDA MUNOZ/CANT</v>
          </cell>
          <cell r="I1827" t="str">
            <v>0</v>
          </cell>
          <cell r="J1827" t="str">
            <v xml:space="preserve">QUITO AV. 10 DE AGOSTO N34-601 Y JUAN PABLO SANZ </v>
          </cell>
          <cell r="K1827" t="str">
            <v>998118542/979067498</v>
          </cell>
          <cell r="M1827" t="str">
            <v>QUITO</v>
          </cell>
          <cell r="N1827" t="str">
            <v xml:space="preserve">PICHINCHA </v>
          </cell>
          <cell r="O1827" t="str">
            <v>QUITO</v>
          </cell>
        </row>
        <row r="1828">
          <cell r="A1828" t="str">
            <v>LDDGYEB0031</v>
          </cell>
          <cell r="B1828">
            <v>482515</v>
          </cell>
          <cell r="C1828" t="str">
            <v>LDDGYEB0031</v>
          </cell>
          <cell r="D1828">
            <v>44914.675682870373</v>
          </cell>
          <cell r="E1828" t="str">
            <v>CONECEL_DOCUMENTOS</v>
          </cell>
          <cell r="F1828" t="str">
            <v>DESPACHO</v>
          </cell>
          <cell r="G1828" t="str">
            <v>NORMAL</v>
          </cell>
          <cell r="H1828" t="str">
            <v>Stephanie Perez ACC</v>
          </cell>
          <cell r="I1828" t="str">
            <v>0</v>
          </cell>
          <cell r="J1828" t="str">
            <v>GYE - Centro Comercial Garzo centro-ACC</v>
          </cell>
          <cell r="K1828" t="str">
            <v>9399196442</v>
          </cell>
          <cell r="L1828" t="str">
            <v/>
          </cell>
          <cell r="M1828" t="str">
            <v>GUAYAQUIL</v>
          </cell>
          <cell r="N1828" t="str">
            <v>GUAYAS</v>
          </cell>
          <cell r="O1828" t="str">
            <v>GUAYAQUIL</v>
          </cell>
        </row>
        <row r="1829">
          <cell r="A1829" t="str">
            <v>LDDGYEA0030</v>
          </cell>
          <cell r="B1829">
            <v>482514</v>
          </cell>
          <cell r="C1829" t="str">
            <v>LDDGYEA0030</v>
          </cell>
          <cell r="D1829">
            <v>44914.675682870373</v>
          </cell>
          <cell r="E1829" t="str">
            <v>CONECEL_DOCUMENTOS</v>
          </cell>
          <cell r="F1829" t="str">
            <v>DESPACHO</v>
          </cell>
          <cell r="G1829" t="str">
            <v>NORMAL</v>
          </cell>
          <cell r="H1829" t="str">
            <v>Stephanie Perez ACC/Paola Loja ACC-OPE Equipos</v>
          </cell>
          <cell r="I1829" t="str">
            <v>0</v>
          </cell>
          <cell r="J1829" t="str">
            <v>GYE - Centro Comercial Garzo centro-ACC/REGULARIZACIONES</v>
          </cell>
          <cell r="K1829" t="str">
            <v>993393277</v>
          </cell>
          <cell r="L1829" t="str">
            <v/>
          </cell>
          <cell r="M1829" t="str">
            <v>GUAYAQUIL</v>
          </cell>
          <cell r="N1829" t="str">
            <v>GUAYAS</v>
          </cell>
          <cell r="O1829" t="str">
            <v>GUAYAQUIL</v>
          </cell>
        </row>
        <row r="1830">
          <cell r="A1830" t="str">
            <v>20003028400936</v>
          </cell>
          <cell r="B1830">
            <v>482494</v>
          </cell>
          <cell r="C1830" t="str">
            <v>20003028400936</v>
          </cell>
          <cell r="D1830">
            <v>44914.648831018516</v>
          </cell>
          <cell r="E1830" t="str">
            <v>CONECEL</v>
          </cell>
          <cell r="F1830" t="str">
            <v>DESPACHO</v>
          </cell>
          <cell r="G1830" t="str">
            <v>NORMAL</v>
          </cell>
          <cell r="H1830" t="str">
            <v>JACOME YANDUN ELISA ROSARIO</v>
          </cell>
          <cell r="I1830" t="str">
            <v>1003624069</v>
          </cell>
          <cell r="J1830" t="str">
            <v>FLEXNET PROV PICHINCHA QUITO PQ/PUEMBO LINEA FERREA CON CALLE QUITO CS 2PS CL CELESTE CON BLANCO REF A UNA CUADRA DEL HOTEL QUITO POSADA MIROLINDO Y EN LA ENTRADA UN RESTAURANTE PICANTERIA CACHITA</v>
          </cell>
          <cell r="K1830" t="str">
            <v>999133534</v>
          </cell>
          <cell r="L1830" t="str">
            <v/>
          </cell>
          <cell r="M1830" t="str">
            <v>QUITO</v>
          </cell>
          <cell r="N1830" t="str">
            <v>PICHINCHA</v>
          </cell>
          <cell r="O1830" t="str">
            <v>QUITO</v>
          </cell>
        </row>
        <row r="1831">
          <cell r="A1831" t="str">
            <v>20003025849270</v>
          </cell>
          <cell r="B1831">
            <v>482456</v>
          </cell>
          <cell r="C1831" t="str">
            <v>20003025849270</v>
          </cell>
          <cell r="D1831">
            <v>44914.618495370371</v>
          </cell>
          <cell r="E1831" t="str">
            <v>CONECEL</v>
          </cell>
          <cell r="F1831" t="str">
            <v>DESPACHO</v>
          </cell>
          <cell r="G1831" t="str">
            <v>NORMAL</v>
          </cell>
          <cell r="H1831" t="str">
            <v>CRUZ ALOMOTO MARTHA CECILIA</v>
          </cell>
          <cell r="I1831" t="str">
            <v>0501653158</v>
          </cell>
          <cell r="J1831" t="str">
            <v>SANTO DOMINGO / PUNTO DE ENCUENTRO SHOPPING</v>
          </cell>
          <cell r="K1831" t="str">
            <v>0967440208</v>
          </cell>
          <cell r="L1831" t="str">
            <v>0967440208</v>
          </cell>
          <cell r="M1831" t="str">
            <v>SANTO DOMINGO</v>
          </cell>
          <cell r="N1831" t="str">
            <v>SANTO DOMINGO DE LOS TSACHILAS</v>
          </cell>
          <cell r="O1831" t="str">
            <v>SANTO DOMINGO DE LOS TSACHILAS</v>
          </cell>
        </row>
        <row r="1832">
          <cell r="A1832" t="str">
            <v>20003025838437</v>
          </cell>
          <cell r="B1832">
            <v>482455</v>
          </cell>
          <cell r="C1832" t="str">
            <v>20003025838437</v>
          </cell>
          <cell r="D1832">
            <v>44914.618495370371</v>
          </cell>
          <cell r="E1832" t="str">
            <v>CONECEL</v>
          </cell>
          <cell r="F1832" t="str">
            <v>DESPACHO</v>
          </cell>
          <cell r="G1832" t="str">
            <v>NORMAL</v>
          </cell>
          <cell r="H1832" t="str">
            <v>ADDISON-SMITH ANZIETA TOMAS EMILIO</v>
          </cell>
          <cell r="I1832" t="str">
            <v>0105488043</v>
          </cell>
          <cell r="J1832" t="str">
            <v>CONJUNTO DE APARTAMENTOS SAN MARTIN 1 CALLE FRANCISCO HERNANDEZ DE GIRON TORRE 2 DPTO 305</v>
          </cell>
          <cell r="K1832" t="str">
            <v>0986551638</v>
          </cell>
          <cell r="L1832" t="str">
            <v>0986551638</v>
          </cell>
          <cell r="M1832" t="str">
            <v>QUITO</v>
          </cell>
          <cell r="N1832" t="str">
            <v>PICHINCHA</v>
          </cell>
          <cell r="O1832" t="str">
            <v>RUMIPAMBA</v>
          </cell>
        </row>
        <row r="1833">
          <cell r="A1833" t="str">
            <v>20003019351270</v>
          </cell>
          <cell r="B1833">
            <v>482454</v>
          </cell>
          <cell r="C1833" t="str">
            <v>20003019351270</v>
          </cell>
          <cell r="D1833">
            <v>44914.618495370371</v>
          </cell>
          <cell r="E1833" t="str">
            <v>CONECEL</v>
          </cell>
          <cell r="F1833" t="str">
            <v>DESPACHO</v>
          </cell>
          <cell r="G1833" t="str">
            <v>NORMAL</v>
          </cell>
          <cell r="H1833" t="str">
            <v>LUCAS SANTANA MAIRA KAREN</v>
          </cell>
          <cell r="I1833" t="str">
            <v>1722183751</v>
          </cell>
          <cell r="J1833" t="str">
            <v>INSTITUTO SUPERIOR TSACHILA VIA QUITO ENTRE GALO LUZURIAGA Y AV LOS ANTURIOS EF: ATRAS DE PARQUE DE LA JUVENTUD</v>
          </cell>
          <cell r="K1833" t="str">
            <v>0969173182</v>
          </cell>
          <cell r="L1833" t="str">
            <v>0969173182</v>
          </cell>
          <cell r="M1833" t="str">
            <v>SANTO DOMINGO</v>
          </cell>
          <cell r="N1833" t="str">
            <v>SANTO DOMINGO</v>
          </cell>
          <cell r="O1833" t="str">
            <v>SANTO DOMINGO</v>
          </cell>
        </row>
        <row r="1834">
          <cell r="A1834" t="str">
            <v>20003024466422</v>
          </cell>
          <cell r="B1834">
            <v>482453</v>
          </cell>
          <cell r="C1834" t="str">
            <v>20003024466422</v>
          </cell>
          <cell r="D1834">
            <v>44914.618495370371</v>
          </cell>
          <cell r="E1834" t="str">
            <v>CONECEL</v>
          </cell>
          <cell r="F1834" t="str">
            <v>DESPACHO</v>
          </cell>
          <cell r="G1834" t="str">
            <v>NORMAL</v>
          </cell>
          <cell r="H1834" t="str">
            <v>LAVALLE ARREAGA ENRIQUETA</v>
          </cell>
          <cell r="I1834" t="str">
            <v>0901023606</v>
          </cell>
          <cell r="J1834" t="str">
            <v>ZARACAY AV SARAJEVO Y AV YAMBOYA CASA BLANCA ESQ  MZ 23 SL 23 REF: A LADO DE UNA TIENDA</v>
          </cell>
          <cell r="K1834" t="str">
            <v>0985871077</v>
          </cell>
          <cell r="L1834" t="str">
            <v>0985871077</v>
          </cell>
          <cell r="M1834" t="str">
            <v>SANTO DOMINGO</v>
          </cell>
          <cell r="N1834" t="str">
            <v xml:space="preserve">SANTO DOMINGO </v>
          </cell>
          <cell r="O1834" t="str">
            <v>ZARACAY</v>
          </cell>
        </row>
        <row r="1835">
          <cell r="A1835" t="str">
            <v>20003024022156</v>
          </cell>
          <cell r="B1835">
            <v>482452</v>
          </cell>
          <cell r="C1835" t="str">
            <v>20003024022156</v>
          </cell>
          <cell r="D1835">
            <v>44914.618495370371</v>
          </cell>
          <cell r="E1835" t="str">
            <v>CONECEL</v>
          </cell>
          <cell r="F1835" t="str">
            <v>DESPACHO</v>
          </cell>
          <cell r="G1835" t="str">
            <v>NORMAL</v>
          </cell>
          <cell r="H1835" t="str">
            <v>PENARRIETA BERMELLO STEVEN JHOEL</v>
          </cell>
          <cell r="I1835" t="str">
            <v>1315575264</v>
          </cell>
          <cell r="J1835" t="str">
            <v>CAPITAN RAMON BORJA E4-11 Y DIAGONEZ PAREDES REF L/T CEVIGRILL/ A DOS CUADRAS DE FARMACIA SANA SANA</v>
          </cell>
          <cell r="K1835" t="str">
            <v>993780538</v>
          </cell>
          <cell r="L1835" t="str">
            <v>0</v>
          </cell>
          <cell r="M1835" t="str">
            <v>QUITO</v>
          </cell>
          <cell r="N1835" t="str">
            <v xml:space="preserve">PICHINCHA </v>
          </cell>
          <cell r="O1835" t="str">
            <v xml:space="preserve">KENNEDY </v>
          </cell>
        </row>
        <row r="1836">
          <cell r="A1836" t="str">
            <v>20003024023817</v>
          </cell>
          <cell r="B1836">
            <v>482451</v>
          </cell>
          <cell r="C1836" t="str">
            <v>20003024023817</v>
          </cell>
          <cell r="D1836">
            <v>44914.618495370371</v>
          </cell>
          <cell r="E1836" t="str">
            <v>CONECEL</v>
          </cell>
          <cell r="F1836" t="str">
            <v>DESPACHO</v>
          </cell>
          <cell r="G1836" t="str">
            <v>NORMAL</v>
          </cell>
          <cell r="H1836" t="str">
            <v>LAVALLE ARREAGA ENRIQUETA</v>
          </cell>
          <cell r="I1836" t="str">
            <v>901023606</v>
          </cell>
          <cell r="J1836" t="str">
            <v>AV SARAJEVO Y AV YAMBOYA CASA BLANCA ESQUINERA MZ 23 SL23 A LADO DE UNA TIENDA</v>
          </cell>
          <cell r="K1836" t="str">
            <v>985871077</v>
          </cell>
          <cell r="L1836" t="str">
            <v>0</v>
          </cell>
          <cell r="M1836" t="str">
            <v>SANTO DOMINGO</v>
          </cell>
          <cell r="N1836" t="str">
            <v>SANTO DOMINGO</v>
          </cell>
          <cell r="O1836" t="str">
            <v>ZARACAY</v>
          </cell>
        </row>
        <row r="1837">
          <cell r="A1837" t="str">
            <v>20003024063235</v>
          </cell>
          <cell r="B1837">
            <v>482450</v>
          </cell>
          <cell r="C1837" t="str">
            <v>20003024063235</v>
          </cell>
          <cell r="D1837">
            <v>44914.618495370371</v>
          </cell>
          <cell r="E1837" t="str">
            <v>CONECEL</v>
          </cell>
          <cell r="F1837" t="str">
            <v>DESPACHO</v>
          </cell>
          <cell r="G1837" t="str">
            <v>NORMAL</v>
          </cell>
          <cell r="H1837" t="str">
            <v>APOLO DIAZ SEGUNDO PETERSON</v>
          </cell>
          <cell r="I1837" t="str">
            <v>1722098322</v>
          </cell>
          <cell r="J1837" t="str">
            <v>BARRIO MUNICIPAL 1 CALLEC. LOR RIOS 221, SANTO DOMINGO, ECUADOR Y PASAJE FRENTE A S. A. E. EXPRESS AL LADO DE LA INCUCAMPOS ENCUBADORA DE HUEVOS INCUCAMPO</v>
          </cell>
          <cell r="K1837" t="str">
            <v>0939805053</v>
          </cell>
          <cell r="L1837" t="str">
            <v>0939805053</v>
          </cell>
          <cell r="M1837" t="str">
            <v>SANTO DOMINGO</v>
          </cell>
          <cell r="N1837" t="str">
            <v>SANTO DOMINGO</v>
          </cell>
          <cell r="O1837" t="str">
            <v>SANTO DOMINGO</v>
          </cell>
        </row>
        <row r="1838">
          <cell r="A1838" t="str">
            <v>20003024064391</v>
          </cell>
          <cell r="B1838">
            <v>482449</v>
          </cell>
          <cell r="C1838" t="str">
            <v>20003024064391</v>
          </cell>
          <cell r="D1838">
            <v>44914.618495370371</v>
          </cell>
          <cell r="E1838" t="str">
            <v>CONECEL</v>
          </cell>
          <cell r="F1838" t="str">
            <v>DESPACHO</v>
          </cell>
          <cell r="G1838" t="str">
            <v>NORMAL</v>
          </cell>
          <cell r="H1838" t="str">
            <v>VEGA CONLAGO LUIS ARTURO</v>
          </cell>
          <cell r="I1838" t="str">
            <v>1716064835</v>
          </cell>
          <cell r="J1838" t="str">
            <v>BARRIO EL INGA BAJO AV CLL PRINCIPAL INGA BAJO Y CLL SECUNDARIA S/N EN LA EMP. MADERSEC CERRAMIENTO DE MALLA REF A 2 CUADRAS DEL ESTAD DEL INGA</v>
          </cell>
          <cell r="K1838" t="str">
            <v>990533360</v>
          </cell>
          <cell r="L1838" t="str">
            <v>990533360</v>
          </cell>
          <cell r="M1838" t="str">
            <v>QUITO</v>
          </cell>
          <cell r="N1838" t="str">
            <v>PICHINCHA</v>
          </cell>
          <cell r="O1838" t="str">
            <v>PIFO</v>
          </cell>
        </row>
        <row r="1839">
          <cell r="A1839" t="str">
            <v>20003024065608</v>
          </cell>
          <cell r="B1839">
            <v>482448</v>
          </cell>
          <cell r="C1839" t="str">
            <v>20003024065608</v>
          </cell>
          <cell r="D1839">
            <v>44914.618495370371</v>
          </cell>
          <cell r="E1839" t="str">
            <v>CONECEL</v>
          </cell>
          <cell r="F1839" t="str">
            <v>DESPACHO</v>
          </cell>
          <cell r="G1839" t="str">
            <v>NORMAL</v>
          </cell>
          <cell r="H1839" t="str">
            <v>ROSERO NARVAEZ CHRISTIAN JESUS</v>
          </cell>
          <cell r="I1839" t="str">
            <v>1724814866</v>
          </cell>
          <cell r="J1839" t="str">
            <v>UNIVERSIDAD CENTRAL DEL ECUADOR LA CALLE GERONIMO LEITON Y GATO SOBRAL GARITA DE LA UNIVERSIDAD CENTRAL PARA EL 1 CEL 0978855829/0993749220</v>
          </cell>
          <cell r="K1839" t="str">
            <v>978855829</v>
          </cell>
          <cell r="L1839" t="str">
            <v>993749220</v>
          </cell>
          <cell r="M1839" t="str">
            <v>QUITO</v>
          </cell>
          <cell r="N1839" t="str">
            <v>PICHINCHA</v>
          </cell>
          <cell r="O1839" t="str">
            <v>SAN ANTONIO</v>
          </cell>
        </row>
        <row r="1840">
          <cell r="A1840" t="str">
            <v>1702873728</v>
          </cell>
          <cell r="B1840">
            <v>482447</v>
          </cell>
          <cell r="C1840" t="str">
            <v>1702873728</v>
          </cell>
          <cell r="D1840">
            <v>44914.618495370371</v>
          </cell>
          <cell r="E1840" t="str">
            <v>CONECEL</v>
          </cell>
          <cell r="F1840" t="str">
            <v>DESPACHO</v>
          </cell>
          <cell r="G1840" t="str">
            <v>NORMAL</v>
          </cell>
          <cell r="H1840" t="str">
            <v>RAFAEL ALBERTO NAVARRETE PADILLA</v>
          </cell>
          <cell r="I1840" t="str">
            <v>1702873728</v>
          </cell>
          <cell r="J1840" t="str">
            <v>CALLE JOSE MARIA VARGAS CALLE PRINCIPAL RUISENOR OE1-227 CALLE SECUNDARIA: LA GRULLA REFERENCIA: CUMBAYA, URB. VALLE 2 Y 3 - SECTOR RESERVORIO DE CUMBAYA CASA ROJA CEL 0959658342</v>
          </cell>
          <cell r="K1840" t="str">
            <v>959658342</v>
          </cell>
          <cell r="L1840" t="str">
            <v>0</v>
          </cell>
          <cell r="M1840" t="str">
            <v>QUITO</v>
          </cell>
          <cell r="N1840" t="str">
            <v>PICHINCHA</v>
          </cell>
          <cell r="O1840" t="str">
            <v>CUMBAYA</v>
          </cell>
        </row>
        <row r="1841">
          <cell r="A1841" t="str">
            <v>20003022985864</v>
          </cell>
          <cell r="B1841">
            <v>482446</v>
          </cell>
          <cell r="C1841" t="str">
            <v>20003022985864</v>
          </cell>
          <cell r="D1841">
            <v>44914.618495370371</v>
          </cell>
          <cell r="E1841" t="str">
            <v>CONECEL</v>
          </cell>
          <cell r="F1841" t="str">
            <v>DESPACHO</v>
          </cell>
          <cell r="G1841" t="str">
            <v>NORMAL</v>
          </cell>
          <cell r="H1841" t="str">
            <v>QUIROZ CABRERA JIPSON ELIECER</v>
          </cell>
          <cell r="I1841" t="str">
            <v>929416733</v>
          </cell>
          <cell r="J1841" t="str">
            <v>AV LAS PALMERAS Y PASAJE BERNARDO DELGADO CASA COLOR VERDE CON 2 PISOs CON PORTON NEGRO ATRAS DE CERAUTOS 3</v>
          </cell>
          <cell r="K1841" t="str">
            <v>991474203</v>
          </cell>
          <cell r="L1841" t="str">
            <v>991474203</v>
          </cell>
          <cell r="M1841" t="str">
            <v>QUITO</v>
          </cell>
          <cell r="N1841" t="str">
            <v>PICHINCHA</v>
          </cell>
          <cell r="O1841" t="str">
            <v>EL INCA</v>
          </cell>
        </row>
        <row r="1842">
          <cell r="A1842" t="str">
            <v>20003022510920</v>
          </cell>
          <cell r="B1842">
            <v>482445</v>
          </cell>
          <cell r="C1842" t="str">
            <v>20003022510920</v>
          </cell>
          <cell r="D1842">
            <v>44914.618495370371</v>
          </cell>
          <cell r="E1842" t="str">
            <v>CONECEL</v>
          </cell>
          <cell r="F1842" t="str">
            <v>DESPACHO</v>
          </cell>
          <cell r="G1842" t="str">
            <v>NORMAL</v>
          </cell>
          <cell r="H1842" t="str">
            <v>CORDOVA DAVALOS MARIA EUGENIA</v>
          </cell>
          <cell r="I1842" t="str">
            <v>1711104289</v>
          </cell>
          <cell r="J1842" t="str">
            <v>CALLE B. URBANIZACION ALTA VISTA DE NAYON CASA LOTE 4B REF. VINIENDO DE CUMBAYA PASA A LA VIA NAYON SUBE EN A LA EMPRESA ELECTRICA CUMBAYA SIGUE UNOS 5 MINUTOS HACIA NAYON</v>
          </cell>
          <cell r="K1842" t="str">
            <v>0999800122</v>
          </cell>
          <cell r="L1842" t="str">
            <v>0999800122</v>
          </cell>
          <cell r="M1842" t="str">
            <v>QUITO</v>
          </cell>
          <cell r="N1842" t="str">
            <v>PICHINCHA</v>
          </cell>
          <cell r="O1842" t="str">
            <v>NAYON</v>
          </cell>
        </row>
        <row r="1843">
          <cell r="A1843" t="str">
            <v>20003022986065</v>
          </cell>
          <cell r="B1843">
            <v>482444</v>
          </cell>
          <cell r="C1843" t="str">
            <v>20003022986065</v>
          </cell>
          <cell r="D1843">
            <v>44914.618495370371</v>
          </cell>
          <cell r="E1843" t="str">
            <v>CONECEL</v>
          </cell>
          <cell r="F1843" t="str">
            <v>DESPACHO</v>
          </cell>
          <cell r="G1843" t="str">
            <v>NORMAL</v>
          </cell>
          <cell r="H1843" t="str">
            <v>CHUQUIN CUPICHAMBA CARLOS ALFONSO</v>
          </cell>
          <cell r="I1843" t="str">
            <v>1803149838</v>
          </cell>
          <cell r="J1843" t="str">
            <v>CALLE PALTA Y BIBLIAN TLF 0987831849</v>
          </cell>
          <cell r="K1843" t="str">
            <v>987831849</v>
          </cell>
          <cell r="L1843" t="str">
            <v>987831849</v>
          </cell>
          <cell r="M1843" t="str">
            <v>QUITO</v>
          </cell>
          <cell r="N1843" t="str">
            <v>PICHINCHA</v>
          </cell>
          <cell r="O1843" t="str">
            <v>SANGOLQUI</v>
          </cell>
        </row>
        <row r="1844">
          <cell r="A1844" t="str">
            <v>20003022962829</v>
          </cell>
          <cell r="B1844">
            <v>482443</v>
          </cell>
          <cell r="C1844" t="str">
            <v>20003022962829</v>
          </cell>
          <cell r="D1844">
            <v>44914.618495370371</v>
          </cell>
          <cell r="E1844" t="str">
            <v>CONECEL</v>
          </cell>
          <cell r="F1844" t="str">
            <v>DESPACHO</v>
          </cell>
          <cell r="G1844" t="str">
            <v>NORMAL</v>
          </cell>
          <cell r="H1844" t="str">
            <v>GUARANDA MANOTO ANGEL GERARDO</v>
          </cell>
          <cell r="I1844" t="str">
            <v>1726736885</v>
          </cell>
          <cell r="J1844" t="str">
            <v>AV DE LA PRENSA Y AV MARISCAL SUCRE EL CONDADO SHOPPING EN CHEVROLET DE PRO AUTO1ER PISO REF: POR EL REDONDEL</v>
          </cell>
          <cell r="K1844" t="str">
            <v>0990303974</v>
          </cell>
          <cell r="L1844" t="str">
            <v>0990303974</v>
          </cell>
          <cell r="M1844" t="str">
            <v>QUITO</v>
          </cell>
          <cell r="N1844" t="str">
            <v xml:space="preserve">PICHINCHA </v>
          </cell>
          <cell r="O1844" t="str">
            <v xml:space="preserve">EL CONDADO </v>
          </cell>
        </row>
        <row r="1845">
          <cell r="A1845" t="str">
            <v>20003025799575</v>
          </cell>
          <cell r="B1845">
            <v>482466</v>
          </cell>
          <cell r="C1845" t="str">
            <v>20003025799575</v>
          </cell>
          <cell r="D1845">
            <v>44914.618495370371</v>
          </cell>
          <cell r="E1845" t="str">
            <v>CONECEL</v>
          </cell>
          <cell r="F1845" t="str">
            <v>DESPACHO</v>
          </cell>
          <cell r="G1845" t="str">
            <v>NORMAL</v>
          </cell>
          <cell r="H1845" t="str">
            <v>SANTILLAN ROSERO MARIA VERONICA</v>
          </cell>
          <cell r="I1845" t="str">
            <v>1719250894</v>
          </cell>
          <cell r="J1845" t="str">
            <v>CALLE 23 DE ABRIL Y ALFONSO LAMINA CASA B16-2 DENTRO DE LA URB. LOS ALMENDROS</v>
          </cell>
          <cell r="K1845" t="str">
            <v>999044892</v>
          </cell>
          <cell r="L1845" t="str">
            <v>999044892</v>
          </cell>
          <cell r="M1845" t="str">
            <v>QUITO</v>
          </cell>
          <cell r="N1845" t="str">
            <v>PICHINCHA</v>
          </cell>
          <cell r="O1845" t="str">
            <v>CUMBAYA</v>
          </cell>
        </row>
        <row r="1846">
          <cell r="A1846" t="str">
            <v>20003026534674</v>
          </cell>
          <cell r="B1846">
            <v>482465</v>
          </cell>
          <cell r="C1846" t="str">
            <v>20003026534674</v>
          </cell>
          <cell r="D1846">
            <v>44914.618495370371</v>
          </cell>
          <cell r="E1846" t="str">
            <v>CONECEL</v>
          </cell>
          <cell r="F1846" t="str">
            <v>DESPACHO</v>
          </cell>
          <cell r="G1846" t="str">
            <v>NORMAL</v>
          </cell>
          <cell r="H1846" t="str">
            <v>INAGAN IMBACUAN MILTON ALEXANDER</v>
          </cell>
          <cell r="I1846" t="str">
            <v>1724429863</v>
          </cell>
          <cell r="J1846" t="str">
            <v>CALLE IMBABURA Y OLMEDO A 100 MTRS DE LA FARMACIA BLANQUIFARM Y RM CS DE 1 PISO COLOR BEIG</v>
          </cell>
          <cell r="K1846" t="str">
            <v>989242996</v>
          </cell>
          <cell r="L1846" t="str">
            <v>989242996</v>
          </cell>
          <cell r="M1846" t="str">
            <v>QUITO</v>
          </cell>
          <cell r="N1846" t="str">
            <v>PICHINCHA</v>
          </cell>
          <cell r="O1846" t="str">
            <v>ITCHIMBIA</v>
          </cell>
        </row>
        <row r="1847">
          <cell r="A1847" t="str">
            <v>20003028459095</v>
          </cell>
          <cell r="B1847">
            <v>482464</v>
          </cell>
          <cell r="C1847" t="str">
            <v>20003028459095</v>
          </cell>
          <cell r="D1847">
            <v>44914.618495370371</v>
          </cell>
          <cell r="E1847" t="str">
            <v>CONECEL</v>
          </cell>
          <cell r="F1847" t="str">
            <v>DESPACHO</v>
          </cell>
          <cell r="G1847" t="str">
            <v>NORMAL</v>
          </cell>
          <cell r="H1847" t="str">
            <v>SEVILLA DURAN JUAN FERNANDO</v>
          </cell>
          <cell r="I1847" t="str">
            <v>1711708956</v>
          </cell>
          <cell r="J1847" t="str">
            <v>CALLE DE LOS GUAYABOS N50 120 Y DE LOS ALAMOS ES EL CENTRO EDUCATIVO ISSAC NEWTON JUNTO AL CENTRO DE REVISION VEHICULAR</v>
          </cell>
          <cell r="K1847" t="str">
            <v>997757471</v>
          </cell>
          <cell r="L1847" t="str">
            <v>997757471</v>
          </cell>
          <cell r="M1847" t="str">
            <v>QUITO</v>
          </cell>
          <cell r="N1847" t="str">
            <v>PICHINCHA</v>
          </cell>
          <cell r="O1847" t="str">
            <v>EL INCA</v>
          </cell>
        </row>
        <row r="1848">
          <cell r="A1848" t="str">
            <v>20003026572277</v>
          </cell>
          <cell r="B1848">
            <v>482463</v>
          </cell>
          <cell r="C1848" t="str">
            <v>20003026572277</v>
          </cell>
          <cell r="D1848">
            <v>44914.618495370371</v>
          </cell>
          <cell r="E1848" t="str">
            <v>CONECEL</v>
          </cell>
          <cell r="F1848" t="str">
            <v>DESPACHO</v>
          </cell>
          <cell r="G1848" t="str">
            <v>NORMAL</v>
          </cell>
          <cell r="H1848" t="str">
            <v>CARDENAS NASNER DALILA ALEXANDRA</v>
          </cell>
          <cell r="I1848" t="str">
            <v>1717546798</v>
          </cell>
          <cell r="J1848" t="str">
            <v>"AV REAL AUDIENCIA FRANCISCO SALAMBA MZ. V.N59-200 REF: PB LOCAL COMERCIAL ""WOLLY PETSHOPS""/ FRENTE CHIFA SHANG PIN"</v>
          </cell>
          <cell r="K1848" t="str">
            <v>968002100</v>
          </cell>
          <cell r="L1848" t="str">
            <v>968002100</v>
          </cell>
          <cell r="M1848" t="str">
            <v>QUITO</v>
          </cell>
          <cell r="N1848" t="str">
            <v>PICHINCHA</v>
          </cell>
          <cell r="O1848" t="str">
            <v>KENNEDY</v>
          </cell>
        </row>
        <row r="1849">
          <cell r="A1849" t="str">
            <v>20003025852884</v>
          </cell>
          <cell r="B1849">
            <v>482462</v>
          </cell>
          <cell r="C1849" t="str">
            <v>20003025852884</v>
          </cell>
          <cell r="D1849">
            <v>44914.618495370371</v>
          </cell>
          <cell r="E1849" t="str">
            <v>CONECEL</v>
          </cell>
          <cell r="F1849" t="str">
            <v>DESPACHO</v>
          </cell>
          <cell r="G1849" t="str">
            <v>NORMAL</v>
          </cell>
          <cell r="H1849" t="str">
            <v>ANDRES PAUL SEVILLA QUEVEDO</v>
          </cell>
          <cell r="I1849" t="str">
            <v>1723661318</v>
          </cell>
          <cell r="J1849" t="str">
            <v>AV. REPUBLICA DOMINICANA N81-98 Y ANTONIO RUIZ REF. CASA DE TRES PISOS COLOR ROSADO ESQUINERO, DIA MIERCOLES 21/12/2022 LLAMAR AL 0990662575</v>
          </cell>
          <cell r="K1849" t="str">
            <v>990662575</v>
          </cell>
          <cell r="L1849" t="str">
            <v>990662575</v>
          </cell>
          <cell r="M1849" t="str">
            <v>QUITO</v>
          </cell>
          <cell r="N1849" t="str">
            <v>PICHINCHA</v>
          </cell>
          <cell r="O1849" t="str">
            <v>CARCELEN</v>
          </cell>
        </row>
        <row r="1850">
          <cell r="A1850" t="str">
            <v>20003022950493</v>
          </cell>
          <cell r="B1850">
            <v>482461</v>
          </cell>
          <cell r="C1850" t="str">
            <v>20003022950493</v>
          </cell>
          <cell r="D1850">
            <v>44914.618495370371</v>
          </cell>
          <cell r="E1850" t="str">
            <v>CONECEL</v>
          </cell>
          <cell r="F1850" t="str">
            <v>DESPACHO</v>
          </cell>
          <cell r="G1850" t="str">
            <v>NORMAL</v>
          </cell>
          <cell r="H1850" t="str">
            <v>MORALES PINTO  CARLOS FERNANDO</v>
          </cell>
          <cell r="I1850" t="str">
            <v>1716690910</v>
          </cell>
          <cell r="J1850" t="str">
            <v>AV EL INCA ENTRE CALLE IMBABURA Y UNGUI  EN LUGAR DE TRABAJO DE CLIENTE   EN UNIDAD EDUCATIVA LEV VIGOSRKY AREA ENTRENADOR  REF JUNTO AL ESTADIO DE SAN NICOLAS</v>
          </cell>
          <cell r="K1850" t="str">
            <v>979451272</v>
          </cell>
          <cell r="L1850" t="str">
            <v>0</v>
          </cell>
          <cell r="M1850" t="str">
            <v>QUITO</v>
          </cell>
          <cell r="N1850" t="str">
            <v>PICHINCHA</v>
          </cell>
          <cell r="O1850" t="str">
            <v>SANGOLQUI</v>
          </cell>
        </row>
        <row r="1851">
          <cell r="A1851" t="str">
            <v>20003024065696</v>
          </cell>
          <cell r="B1851">
            <v>482460</v>
          </cell>
          <cell r="C1851" t="str">
            <v>20003024065696</v>
          </cell>
          <cell r="D1851">
            <v>44914.618495370371</v>
          </cell>
          <cell r="E1851" t="str">
            <v>CONECEL</v>
          </cell>
          <cell r="F1851" t="str">
            <v>DESPACHO</v>
          </cell>
          <cell r="G1851" t="str">
            <v>NORMAL</v>
          </cell>
          <cell r="H1851" t="str">
            <v>PATINO ALCIVAR JONNY DIDANES</v>
          </cell>
          <cell r="I1851" t="str">
            <v>1755077599</v>
          </cell>
          <cell r="J1851" t="str">
            <v>CALLE RIO GUAYLLABAMBA Y GONZALO PIZARRO E1-55 CASA 2 PISOS CL ROJO TECHO ROJO REF: A FRENTE VIVERES JACEI</v>
          </cell>
          <cell r="K1851" t="str">
            <v>989470295</v>
          </cell>
          <cell r="L1851" t="str">
            <v>989470295</v>
          </cell>
          <cell r="M1851" t="str">
            <v>QUITO</v>
          </cell>
          <cell r="N1851" t="str">
            <v>PICHINCHA</v>
          </cell>
          <cell r="O1851" t="str">
            <v>TUMBACO</v>
          </cell>
        </row>
        <row r="1852">
          <cell r="A1852" t="str">
            <v>20003026594329</v>
          </cell>
          <cell r="B1852">
            <v>482459</v>
          </cell>
          <cell r="C1852" t="str">
            <v>20003026594329</v>
          </cell>
          <cell r="D1852">
            <v>44914.618495370371</v>
          </cell>
          <cell r="E1852" t="str">
            <v>CONECEL</v>
          </cell>
          <cell r="F1852" t="str">
            <v>DESPACHO</v>
          </cell>
          <cell r="G1852" t="str">
            <v>NORMAL</v>
          </cell>
          <cell r="H1852" t="str">
            <v>JARA REYES JEYSSON DARIO</v>
          </cell>
          <cell r="I1852" t="str">
            <v>1804076808</v>
          </cell>
          <cell r="J1852" t="str">
            <v>AV MARQUESA DE SOLANDA E517 Y ADDON CALDERON MIERCOLES AM CONJUNTO VILLA FLORIDA PUNTO DE REF A 150 METROS DE LA ASION DE DEAN</v>
          </cell>
          <cell r="K1852" t="str">
            <v>959033340</v>
          </cell>
          <cell r="L1852" t="str">
            <v>-</v>
          </cell>
          <cell r="M1852" t="str">
            <v>QUITO</v>
          </cell>
          <cell r="N1852" t="str">
            <v>PICHINCHA</v>
          </cell>
          <cell r="O1852" t="str">
            <v>CONOCOTO</v>
          </cell>
        </row>
        <row r="1853">
          <cell r="A1853" t="str">
            <v>20003026572415</v>
          </cell>
          <cell r="B1853">
            <v>482458</v>
          </cell>
          <cell r="C1853" t="str">
            <v>20003026572415</v>
          </cell>
          <cell r="D1853">
            <v>44914.618495370371</v>
          </cell>
          <cell r="E1853" t="str">
            <v>CONECEL</v>
          </cell>
          <cell r="F1853" t="str">
            <v>DESPACHO</v>
          </cell>
          <cell r="G1853" t="str">
            <v>NORMAL</v>
          </cell>
          <cell r="H1853" t="str">
            <v>DIANA ENRIQUETA JARA SIGUENZA</v>
          </cell>
          <cell r="I1853" t="str">
            <v>1703315562</v>
          </cell>
          <cell r="J1853" t="str">
            <v>SAN MIGUEL/ URBANIZACION EXLASALLANOS CLL. ISIDRO AYORA Y CLL. GUILLERMO JONES. SUBIENDO POR LA ISIDRO AYORA ENTRA A LA URBANIZACION BAJADA POR GUILLERMO JONES</v>
          </cell>
          <cell r="K1853" t="str">
            <v>991851852</v>
          </cell>
          <cell r="L1853" t="str">
            <v>991851852</v>
          </cell>
          <cell r="M1853" t="str">
            <v>QUITO</v>
          </cell>
          <cell r="N1853" t="str">
            <v>PICHINCHA</v>
          </cell>
          <cell r="O1853" t="str">
            <v>CONOCOTO</v>
          </cell>
        </row>
        <row r="1854">
          <cell r="A1854" t="str">
            <v>20003024480944</v>
          </cell>
          <cell r="B1854">
            <v>482457</v>
          </cell>
          <cell r="C1854" t="str">
            <v>20003024480944</v>
          </cell>
          <cell r="D1854">
            <v>44914.618495370371</v>
          </cell>
          <cell r="E1854" t="str">
            <v>CONECEL</v>
          </cell>
          <cell r="F1854" t="str">
            <v>DESPACHO</v>
          </cell>
          <cell r="G1854" t="str">
            <v>NORMAL</v>
          </cell>
          <cell r="H1854" t="str">
            <v>LLAMATUMBI PEREZ MANUEL MARCELO</v>
          </cell>
          <cell r="I1854" t="str">
            <v>1721608279</v>
          </cell>
          <cell r="J1854" t="str">
            <v>PICHINCHA QUITO CHECA AV PANAMERICA TRONCAL DE SIERRA Y CLL LA UNION EN EL DOMICILIO CS DOS PLANTAS SIN PINTAR REF DIAGONAL A LA LICORERIA DE LA HUECA DE LOS DIOSES G Y E.</v>
          </cell>
          <cell r="K1854" t="str">
            <v>0988274063</v>
          </cell>
          <cell r="L1854" t="str">
            <v>0988274063</v>
          </cell>
          <cell r="M1854" t="str">
            <v>QUITO</v>
          </cell>
          <cell r="N1854" t="str">
            <v>PICHINCHA</v>
          </cell>
          <cell r="O1854" t="str">
            <v>CHECA</v>
          </cell>
        </row>
        <row r="1855">
          <cell r="A1855" t="str">
            <v>FTSTO00140</v>
          </cell>
          <cell r="B1855">
            <v>482382</v>
          </cell>
          <cell r="C1855" t="str">
            <v>FTSTO00140</v>
          </cell>
          <cell r="D1855">
            <v>44914.610162037039</v>
          </cell>
          <cell r="E1855" t="str">
            <v>CONECEL_DOCUMENTOS</v>
          </cell>
          <cell r="F1855" t="str">
            <v>DESPACHO</v>
          </cell>
          <cell r="H1855" t="str">
            <v>FERNANDA SABANO</v>
          </cell>
          <cell r="J1855" t="str">
            <v>RETIRA AGENCIA TRAMACO STO DOMINGO VIA QUEVEDO</v>
          </cell>
          <cell r="M1855" t="str">
            <v>230101</v>
          </cell>
        </row>
        <row r="1856">
          <cell r="A1856" t="str">
            <v>20003024482057</v>
          </cell>
          <cell r="B1856">
            <v>482170</v>
          </cell>
          <cell r="C1856" t="str">
            <v>20003024482057</v>
          </cell>
          <cell r="D1856">
            <v>44914.509942129633</v>
          </cell>
          <cell r="E1856" t="str">
            <v>CONECEL</v>
          </cell>
          <cell r="F1856" t="str">
            <v>DESPACHO</v>
          </cell>
          <cell r="G1856" t="str">
            <v>NORMAL</v>
          </cell>
          <cell r="H1856" t="str">
            <v xml:space="preserve">ANGEL GIOVANNY GUALOTUNA BARAHONA / </v>
          </cell>
          <cell r="I1856" t="str">
            <v>1721144069</v>
          </cell>
          <cell r="J1856" t="str">
            <v>CALLE COREA 116 Y AMAZONAS EN EL EDIFICIO BELMONTE FRENTE AL CENTRO COMERCIAL INAQUITO, QUITO</v>
          </cell>
          <cell r="K1856" t="str">
            <v xml:space="preserve">958603424 /  </v>
          </cell>
          <cell r="L1856" t="str">
            <v/>
          </cell>
          <cell r="M1856" t="str">
            <v>QUITO</v>
          </cell>
          <cell r="N1856" t="str">
            <v>PICHINCHA</v>
          </cell>
          <cell r="O1856" t="str">
            <v>QUITO</v>
          </cell>
        </row>
        <row r="1857">
          <cell r="A1857" t="str">
            <v>20003024500705</v>
          </cell>
          <cell r="B1857">
            <v>482169</v>
          </cell>
          <cell r="C1857" t="str">
            <v>20003024500705</v>
          </cell>
          <cell r="D1857">
            <v>44914.509942129633</v>
          </cell>
          <cell r="E1857" t="str">
            <v>CONECEL</v>
          </cell>
          <cell r="F1857" t="str">
            <v>DESPACHO</v>
          </cell>
          <cell r="G1857" t="str">
            <v>NORMAL</v>
          </cell>
          <cell r="H1857" t="str">
            <v xml:space="preserve">DIANA KARINA SANTILLAN MORA / </v>
          </cell>
          <cell r="I1857" t="str">
            <v>926156134</v>
          </cell>
          <cell r="J1857" t="str">
            <v>KM 9 VIA DURAN BOLICHE URB DURANCITY/ETAPA BROMELIA CASA DIAGONAL A LA GARITA COLOR PALO ROSA CON CAFE CARPA BEIGE AFUERA, DURAN</v>
          </cell>
          <cell r="K1857" t="str">
            <v>960281683 /  939610493</v>
          </cell>
          <cell r="M1857" t="str">
            <v>DURAN</v>
          </cell>
          <cell r="N1857" t="str">
            <v>GUAYAS</v>
          </cell>
          <cell r="O1857" t="str">
            <v>DURAN</v>
          </cell>
        </row>
        <row r="1858">
          <cell r="A1858" t="str">
            <v>20003024477838</v>
          </cell>
          <cell r="B1858">
            <v>482168</v>
          </cell>
          <cell r="C1858" t="str">
            <v>20003024477838</v>
          </cell>
          <cell r="D1858">
            <v>44914.509942129633</v>
          </cell>
          <cell r="E1858" t="str">
            <v>CONECEL</v>
          </cell>
          <cell r="F1858" t="str">
            <v>DESPACHO</v>
          </cell>
          <cell r="G1858" t="str">
            <v>NORMAL</v>
          </cell>
          <cell r="H1858" t="str">
            <v xml:space="preserve">FERNANDO JOSE ORRALA CUCALON / </v>
          </cell>
          <cell r="I1858" t="str">
            <v>2400116378</v>
          </cell>
          <cell r="J1858" t="str">
            <v>BARRIO ELOY ALFARO AV 11 725/ENTRE CALLE 13 Y 14 CS 1P CL VERDE ATRAS DE NOTARIA 3 LA LIBERTAD, LA LIBERTAD</v>
          </cell>
          <cell r="K1858" t="str">
            <v>939332020 /  960255130</v>
          </cell>
          <cell r="L1858" t="str">
            <v/>
          </cell>
          <cell r="M1858" t="str">
            <v>LA LIBERTAD</v>
          </cell>
          <cell r="N1858" t="str">
            <v>SANTA ELENA</v>
          </cell>
          <cell r="O1858" t="str">
            <v>LA LIBERTAD</v>
          </cell>
        </row>
        <row r="1859">
          <cell r="A1859" t="str">
            <v>20003024503109</v>
          </cell>
          <cell r="B1859">
            <v>482167</v>
          </cell>
          <cell r="C1859" t="str">
            <v>20003024503109</v>
          </cell>
          <cell r="D1859">
            <v>44914.509942129633</v>
          </cell>
          <cell r="E1859" t="str">
            <v>CONECEL</v>
          </cell>
          <cell r="F1859" t="str">
            <v>DESPACHO</v>
          </cell>
          <cell r="G1859" t="str">
            <v>NORMAL</v>
          </cell>
          <cell r="H1859" t="str">
            <v xml:space="preserve">LARA LEON JESSENNIA VANESA / </v>
          </cell>
          <cell r="I1859" t="str">
            <v>918302878</v>
          </cell>
          <cell r="J1859" t="str">
            <v>CDLA BELLAVISTA/CALLE MEDARDO SILVA Y RIO GUEPI/ CASA 500 DE 1P ESQUINERO CLR MORADO ATRAS QUEDA IGLESIA ESPIRITU SANTO Y ESCULA 24 DE MAYO, MILAGRO</v>
          </cell>
          <cell r="K1859" t="str">
            <v>979324276 /  989013253</v>
          </cell>
          <cell r="M1859" t="str">
            <v>MILAGRO</v>
          </cell>
          <cell r="N1859" t="str">
            <v>GUAYAS</v>
          </cell>
          <cell r="O1859" t="str">
            <v>MILAGRO</v>
          </cell>
        </row>
        <row r="1860">
          <cell r="A1860" t="str">
            <v>20003024472666</v>
          </cell>
          <cell r="B1860">
            <v>482166</v>
          </cell>
          <cell r="C1860" t="str">
            <v>20003024472666</v>
          </cell>
          <cell r="D1860">
            <v>44914.509942129633</v>
          </cell>
          <cell r="E1860" t="str">
            <v>CONECEL</v>
          </cell>
          <cell r="F1860" t="str">
            <v>DESPACHO</v>
          </cell>
          <cell r="G1860" t="str">
            <v>NORMAL</v>
          </cell>
          <cell r="H1860" t="str">
            <v xml:space="preserve">SARAHI ELIZABETH TAIPE CAGUANO / </v>
          </cell>
          <cell r="I1860" t="str">
            <v>550427603</v>
          </cell>
          <cell r="J1860" t="str">
            <v>AV ROOSEVELT Y MANUELITA CANIZARES CS 2P CL BLANCA CON FILOS VERDES A MEDIA CUADRA DEL PATRONATO MUNICIPAL, LATACUNGA</v>
          </cell>
          <cell r="K1860" t="str">
            <v xml:space="preserve">983781471 /  </v>
          </cell>
          <cell r="M1860" t="str">
            <v>LATACUNGA</v>
          </cell>
          <cell r="N1860" t="str">
            <v>COTOPAXI</v>
          </cell>
          <cell r="O1860" t="str">
            <v>LATACUNGA</v>
          </cell>
        </row>
        <row r="1861">
          <cell r="A1861" t="str">
            <v>20003024464158</v>
          </cell>
          <cell r="B1861">
            <v>482165</v>
          </cell>
          <cell r="C1861" t="str">
            <v>20003024464158</v>
          </cell>
          <cell r="D1861">
            <v>44914.509942129633</v>
          </cell>
          <cell r="E1861" t="str">
            <v>CONECEL</v>
          </cell>
          <cell r="F1861" t="str">
            <v>DESPACHO</v>
          </cell>
          <cell r="G1861" t="str">
            <v>NORMAL</v>
          </cell>
          <cell r="H1861" t="str">
            <v xml:space="preserve">JUAN OSWALDO POMAGUALLI QUINCHUELA / </v>
          </cell>
          <cell r="I1861" t="str">
            <v>603055807</v>
          </cell>
          <cell r="J1861" t="str">
            <v>CLLE VELOZ Y COLON EDIFICIO MILENINUM SEGUNDO PISO OF 207 A UNA CUADRA DEL COLEGIO PEDRO VICENTE MALDONADO O DOS CUADRAS DEL MUNICIPIO, RIOBAMBA</v>
          </cell>
          <cell r="K1861" t="str">
            <v>984224268 /  994625484</v>
          </cell>
          <cell r="M1861" t="str">
            <v>RIOBAMBA</v>
          </cell>
          <cell r="N1861" t="str">
            <v>CHIMBORAZO</v>
          </cell>
          <cell r="O1861" t="str">
            <v>RIOBAMBA</v>
          </cell>
        </row>
        <row r="1862">
          <cell r="A1862" t="str">
            <v>20003024056670</v>
          </cell>
          <cell r="B1862">
            <v>482164</v>
          </cell>
          <cell r="C1862" t="str">
            <v>20003024056670</v>
          </cell>
          <cell r="D1862">
            <v>44914.509942129633</v>
          </cell>
          <cell r="E1862" t="str">
            <v>CONECEL</v>
          </cell>
          <cell r="F1862" t="str">
            <v>DESPACHO</v>
          </cell>
          <cell r="G1862" t="str">
            <v>NORMAL</v>
          </cell>
          <cell r="H1862" t="str">
            <v xml:space="preserve">SILVIA PATRICIA BAQUE TIGRERO / </v>
          </cell>
          <cell r="I1862" t="str">
            <v>921810842</v>
          </cell>
          <cell r="J1862" t="str">
            <v>JUAN MONTALVO 11-32 Y MARISCAL LANAR RECIBEN EN ESTACION DE BUS GRAN COLOMBIA CRCA A LA TIENDA DE ROPA “TIENDA GARAJE, CUENCA</v>
          </cell>
          <cell r="K1862" t="str">
            <v xml:space="preserve">987518285 /  </v>
          </cell>
          <cell r="M1862" t="str">
            <v>CUENCA</v>
          </cell>
          <cell r="N1862" t="str">
            <v>AZUAY</v>
          </cell>
          <cell r="O1862" t="str">
            <v>CUENCA</v>
          </cell>
        </row>
        <row r="1863">
          <cell r="A1863" t="str">
            <v>20003024023005</v>
          </cell>
          <cell r="B1863">
            <v>482163</v>
          </cell>
          <cell r="C1863" t="str">
            <v>20003024023005</v>
          </cell>
          <cell r="D1863">
            <v>44914.509942129633</v>
          </cell>
          <cell r="E1863" t="str">
            <v>CONECEL</v>
          </cell>
          <cell r="F1863" t="str">
            <v>DESPACHO</v>
          </cell>
          <cell r="G1863" t="str">
            <v>NORMAL</v>
          </cell>
          <cell r="H1863" t="str">
            <v>MIRIAN ESPERANZA BOLIVAR ROCHA / CARLOS RODRIGO GALVEZ</v>
          </cell>
          <cell r="I1863" t="str">
            <v>1725772436</v>
          </cell>
          <cell r="J1863" t="str">
            <v>AV PALENQUE Y TOCACHI EN EL TALLER DE ENDEREZADA Y PINTURA FRENTE A LOS CONJUNTOS VILLAREAL, QUITO</v>
          </cell>
          <cell r="K1863" t="str">
            <v>995650464 /  959733676</v>
          </cell>
          <cell r="L1863" t="str">
            <v/>
          </cell>
          <cell r="M1863" t="str">
            <v>QUITO</v>
          </cell>
          <cell r="N1863" t="str">
            <v>PICHINCHA</v>
          </cell>
          <cell r="O1863" t="str">
            <v>QUITO</v>
          </cell>
        </row>
        <row r="1864">
          <cell r="A1864" t="str">
            <v>20003025843556</v>
          </cell>
          <cell r="B1864">
            <v>482162</v>
          </cell>
          <cell r="C1864" t="str">
            <v>20003025843556</v>
          </cell>
          <cell r="D1864">
            <v>44914.509942129633</v>
          </cell>
          <cell r="E1864" t="str">
            <v>CONECEL</v>
          </cell>
          <cell r="F1864" t="str">
            <v>DESPACHO</v>
          </cell>
          <cell r="G1864" t="str">
            <v>NORMAL</v>
          </cell>
          <cell r="H1864" t="str">
            <v xml:space="preserve">RAUL ADRIAN BAQUE ALAVA / </v>
          </cell>
          <cell r="I1864" t="str">
            <v>953286473</v>
          </cell>
          <cell r="J1864" t="str">
            <v>AV 29AVA 51-40 Y ARGENTINA CASA DE DOS PISOS COLOR CELESTE JUNTO A LA PANADERIA LA MERCED, GUAYAQUIL</v>
          </cell>
          <cell r="K1864" t="str">
            <v xml:space="preserve">981343934 /  </v>
          </cell>
          <cell r="M1864" t="str">
            <v>GUAYAQUIL</v>
          </cell>
          <cell r="N1864" t="str">
            <v>GUAYAS</v>
          </cell>
          <cell r="O1864" t="str">
            <v>GUAYAQUIL</v>
          </cell>
        </row>
        <row r="1865">
          <cell r="A1865" t="str">
            <v>20003025854360</v>
          </cell>
          <cell r="B1865">
            <v>482161</v>
          </cell>
          <cell r="C1865" t="str">
            <v>20003025854360</v>
          </cell>
          <cell r="D1865">
            <v>44914.509942129633</v>
          </cell>
          <cell r="E1865" t="str">
            <v>CONECEL</v>
          </cell>
          <cell r="F1865" t="str">
            <v>DESPACHO</v>
          </cell>
          <cell r="G1865" t="str">
            <v>NORMAL</v>
          </cell>
          <cell r="H1865" t="str">
            <v xml:space="preserve">ROBERTO CARLOS GUEICO SANCHEZ / </v>
          </cell>
          <cell r="I1865" t="str">
            <v>1712590130</v>
          </cell>
          <cell r="J1865" t="str">
            <v>CALLE YANACONA Y CALLE M EN EL LOTE 249 JUNTO A LOS CONDOMINIOS DEL MAGISTERIO, QUITO</v>
          </cell>
          <cell r="K1865" t="str">
            <v xml:space="preserve">984169816 /  </v>
          </cell>
          <cell r="L1865" t="str">
            <v/>
          </cell>
          <cell r="M1865" t="str">
            <v>QUITO</v>
          </cell>
          <cell r="N1865" t="str">
            <v>PICHINCHA</v>
          </cell>
          <cell r="O1865" t="str">
            <v>QUITO</v>
          </cell>
        </row>
        <row r="1866">
          <cell r="A1866" t="str">
            <v>20003024063872</v>
          </cell>
          <cell r="B1866">
            <v>482160</v>
          </cell>
          <cell r="C1866" t="str">
            <v>20003024063872</v>
          </cell>
          <cell r="D1866">
            <v>44914.509942129633</v>
          </cell>
          <cell r="E1866" t="str">
            <v>CONECEL</v>
          </cell>
          <cell r="F1866" t="str">
            <v>DESPACHO</v>
          </cell>
          <cell r="G1866" t="str">
            <v>NORMAL</v>
          </cell>
          <cell r="H1866" t="str">
            <v xml:space="preserve">NURI JIMENA JIMENEZ JUCA / </v>
          </cell>
          <cell r="I1866" t="str">
            <v>102615523</v>
          </cell>
          <cell r="J1866" t="str">
            <v>CALLE MARISCAL SUCRE Y HUAYNA CAPAC/ENTREGA ESCUELA DE INGLES FLORIDA ENGLISH SCHOOL FRENTE AL CORAL CENTRO, CUENCA</v>
          </cell>
          <cell r="K1866" t="str">
            <v>984476979 /  984222201</v>
          </cell>
          <cell r="L1866" t="str">
            <v/>
          </cell>
          <cell r="M1866" t="str">
            <v>CUENCA</v>
          </cell>
          <cell r="N1866" t="str">
            <v>AZUAY</v>
          </cell>
          <cell r="O1866" t="str">
            <v>CUENCA</v>
          </cell>
        </row>
        <row r="1867">
          <cell r="A1867" t="str">
            <v>20003024052901</v>
          </cell>
          <cell r="B1867">
            <v>482159</v>
          </cell>
          <cell r="C1867" t="str">
            <v>20003024052901</v>
          </cell>
          <cell r="D1867">
            <v>44914.509942129633</v>
          </cell>
          <cell r="E1867" t="str">
            <v>CONECEL</v>
          </cell>
          <cell r="F1867" t="str">
            <v>DESPACHO</v>
          </cell>
          <cell r="G1867" t="str">
            <v>NORMAL</v>
          </cell>
          <cell r="H1867" t="str">
            <v xml:space="preserve">NURI JIMENA JIMENEZ JUCA / </v>
          </cell>
          <cell r="I1867" t="str">
            <v>102615523</v>
          </cell>
          <cell r="J1867" t="str">
            <v>CALLE MARISCAL SUCRE Y HUAYNA CAPAC/ENTREGA ESCUELA DE INGLES FLORIDA ENGLISH SCHOOL FRENTE AL CORAL CENTRO, CUENCA</v>
          </cell>
          <cell r="K1867" t="str">
            <v>983403024 /  984222201</v>
          </cell>
          <cell r="L1867" t="str">
            <v/>
          </cell>
          <cell r="M1867" t="str">
            <v>CUENCA</v>
          </cell>
          <cell r="N1867" t="str">
            <v>AZUAY</v>
          </cell>
          <cell r="O1867" t="str">
            <v>CUENCA</v>
          </cell>
        </row>
        <row r="1868">
          <cell r="A1868" t="str">
            <v>20002977266736_1</v>
          </cell>
          <cell r="B1868">
            <v>482158</v>
          </cell>
          <cell r="C1868" t="str">
            <v>20002977266736_1</v>
          </cell>
          <cell r="D1868">
            <v>44914.509942129633</v>
          </cell>
          <cell r="E1868" t="str">
            <v>CONECEL</v>
          </cell>
          <cell r="F1868" t="str">
            <v>DESPACHO</v>
          </cell>
          <cell r="G1868" t="str">
            <v>NORMAL</v>
          </cell>
          <cell r="H1868" t="str">
            <v xml:space="preserve">JOHANNA MADELAINE ZAMBRANO BRAVO / </v>
          </cell>
          <cell r="I1868" t="str">
            <v>1316761970</v>
          </cell>
          <cell r="J1868" t="str">
            <v>CDLA. LOS OLIVOS/AV DEL EJERCITO Y SANTA ANA EN CASA 1 PISO BLANCA Y PORTON NEGRO A UN METRO TIENDA PRECIO Y CALIDAD, PORTOVIEJO</v>
          </cell>
          <cell r="K1868" t="str">
            <v xml:space="preserve">961859818 /  </v>
          </cell>
          <cell r="M1868" t="str">
            <v>PORTOVIEJO</v>
          </cell>
          <cell r="N1868" t="str">
            <v>MANABI</v>
          </cell>
          <cell r="O1868" t="str">
            <v>PORTOVIEJO</v>
          </cell>
        </row>
        <row r="1869">
          <cell r="A1869" t="str">
            <v>20003024057763</v>
          </cell>
          <cell r="B1869">
            <v>482157</v>
          </cell>
          <cell r="C1869" t="str">
            <v>20003024057763</v>
          </cell>
          <cell r="D1869">
            <v>44914.509942129633</v>
          </cell>
          <cell r="E1869" t="str">
            <v>CONECEL</v>
          </cell>
          <cell r="F1869" t="str">
            <v>DESPACHO</v>
          </cell>
          <cell r="G1869" t="str">
            <v>NORMAL</v>
          </cell>
          <cell r="H1869" t="str">
            <v xml:space="preserve">KEVIN JAVIER QUINGA NACATA / </v>
          </cell>
          <cell r="I1869" t="str">
            <v>1726910712</v>
          </cell>
          <cell r="J1869" t="str">
            <v>CALLE EDMUNDO CHIRIBOGA Y ROSAS/ENTREGAR EN EL CUARTEL DE BRIGADA DE CABALLERIA BLINDADA ANUNCIARSE EN GARITA, RIOBAMBA</v>
          </cell>
          <cell r="K1869" t="str">
            <v xml:space="preserve">983944485 /  </v>
          </cell>
          <cell r="M1869" t="str">
            <v>RIOBAMBA</v>
          </cell>
          <cell r="N1869" t="str">
            <v>CHIMBORAZO</v>
          </cell>
          <cell r="O1869" t="str">
            <v>RIOBAMBA</v>
          </cell>
        </row>
        <row r="1870">
          <cell r="A1870" t="str">
            <v>20003026534341</v>
          </cell>
          <cell r="B1870">
            <v>482188</v>
          </cell>
          <cell r="C1870" t="str">
            <v>20003026534341</v>
          </cell>
          <cell r="D1870">
            <v>44914.509942129633</v>
          </cell>
          <cell r="E1870" t="str">
            <v>CONECEL</v>
          </cell>
          <cell r="F1870" t="str">
            <v>DESPACHO</v>
          </cell>
          <cell r="G1870" t="str">
            <v>NORMAL</v>
          </cell>
          <cell r="H1870" t="str">
            <v xml:space="preserve">LUIS IVAN DIAZ CRUZ / </v>
          </cell>
          <cell r="I1870" t="str">
            <v>1003479977</v>
          </cell>
          <cell r="J1870" t="str">
            <v>AV AMERICA Y VOZANDES EN EL EDIIFCIO ANKARA SEGUNDO PISO OFICINA 102, QUITO</v>
          </cell>
          <cell r="K1870" t="str">
            <v xml:space="preserve">959422338 /  </v>
          </cell>
          <cell r="L1870" t="str">
            <v/>
          </cell>
          <cell r="M1870" t="str">
            <v>QUITO</v>
          </cell>
          <cell r="N1870" t="str">
            <v>PICHINCHA</v>
          </cell>
          <cell r="O1870" t="str">
            <v>QUITO</v>
          </cell>
        </row>
        <row r="1871">
          <cell r="A1871" t="str">
            <v>20003025854148</v>
          </cell>
          <cell r="B1871">
            <v>482156</v>
          </cell>
          <cell r="C1871" t="str">
            <v>20003025854148</v>
          </cell>
          <cell r="D1871">
            <v>44914.509942129633</v>
          </cell>
          <cell r="E1871" t="str">
            <v>CONECEL</v>
          </cell>
          <cell r="F1871" t="str">
            <v>DESPACHO</v>
          </cell>
          <cell r="G1871" t="str">
            <v>NORMAL</v>
          </cell>
          <cell r="H1871" t="str">
            <v xml:space="preserve">OMAR EDUARDO NUNEZ LARA / </v>
          </cell>
          <cell r="I1871" t="str">
            <v>1726290057</v>
          </cell>
          <cell r="J1871" t="str">
            <v>BARRIO MIRAVALLE 4 CALLE OSWALDO GUAYASAMIN EN LA EMPRESA RAMONA MOTORS LOCAL AZUL CON MALLAS NEGRAS, QUITO</v>
          </cell>
          <cell r="K1871" t="str">
            <v xml:space="preserve">984212930 /  </v>
          </cell>
          <cell r="M1871" t="str">
            <v>QUITO</v>
          </cell>
          <cell r="N1871" t="str">
            <v>PICHINCHA</v>
          </cell>
          <cell r="O1871" t="str">
            <v>QUITO</v>
          </cell>
        </row>
        <row r="1872">
          <cell r="A1872" t="str">
            <v>20003025822482</v>
          </cell>
          <cell r="B1872">
            <v>482187</v>
          </cell>
          <cell r="C1872" t="str">
            <v>20003025822482</v>
          </cell>
          <cell r="D1872">
            <v>44914.509942129633</v>
          </cell>
          <cell r="E1872" t="str">
            <v>CONECEL</v>
          </cell>
          <cell r="F1872" t="str">
            <v>DESPACHO</v>
          </cell>
          <cell r="G1872" t="str">
            <v>NORMAL</v>
          </cell>
          <cell r="H1872" t="str">
            <v xml:space="preserve">CARMEN BEATRIZ ZAMBRANO SANCHEZ / </v>
          </cell>
          <cell r="I1872" t="str">
            <v>1302634108</v>
          </cell>
          <cell r="J1872" t="str">
            <v>BARRIO ROYAL CALLE 8 Y AV 17 CS 787 2P BEIGE JUNTO A VETERINARIA PELUCAN, MANTA</v>
          </cell>
          <cell r="K1872" t="str">
            <v>995735023 /  22627763</v>
          </cell>
          <cell r="M1872" t="str">
            <v>MANTA</v>
          </cell>
          <cell r="N1872" t="str">
            <v>MANABI</v>
          </cell>
          <cell r="O1872" t="str">
            <v>MANTA</v>
          </cell>
        </row>
        <row r="1873">
          <cell r="A1873" t="str">
            <v>20003026601412</v>
          </cell>
          <cell r="B1873">
            <v>482155</v>
          </cell>
          <cell r="C1873" t="str">
            <v>20003026601412</v>
          </cell>
          <cell r="D1873">
            <v>44914.509942129633</v>
          </cell>
          <cell r="E1873" t="str">
            <v>CONECEL</v>
          </cell>
          <cell r="F1873" t="str">
            <v>DESPACHO</v>
          </cell>
          <cell r="G1873" t="str">
            <v>NORMAL</v>
          </cell>
          <cell r="H1873" t="str">
            <v xml:space="preserve">NATHALI MARIA ALBUJA MEJIA / </v>
          </cell>
          <cell r="I1873" t="str">
            <v>1003233945</v>
          </cell>
          <cell r="J1873" t="str">
            <v>EL ARENAL/OSWALDO GUAYASAMIN Y JOSEFA TINAJERO/ENTREGAR EN CONJUNTO LOS GIRASAOELS CASA C08/MEEDIA CUADRA DE UNA GUARDERIA, QUITO</v>
          </cell>
          <cell r="K1873" t="str">
            <v>995829600 /  996628577</v>
          </cell>
          <cell r="L1873" t="str">
            <v/>
          </cell>
          <cell r="M1873" t="str">
            <v>QUITO</v>
          </cell>
          <cell r="N1873" t="str">
            <v>PICHINCHA</v>
          </cell>
          <cell r="O1873" t="str">
            <v>QUITO</v>
          </cell>
        </row>
        <row r="1874">
          <cell r="A1874" t="str">
            <v>20003025845321</v>
          </cell>
          <cell r="B1874">
            <v>482186</v>
          </cell>
          <cell r="C1874" t="str">
            <v>20003025845321</v>
          </cell>
          <cell r="D1874">
            <v>44914.509942129633</v>
          </cell>
          <cell r="E1874" t="str">
            <v>CONECEL</v>
          </cell>
          <cell r="F1874" t="str">
            <v>DESPACHO</v>
          </cell>
          <cell r="G1874" t="str">
            <v>NORMAL</v>
          </cell>
          <cell r="H1874" t="str">
            <v xml:space="preserve">WASHINGTON OSWALDO CADENA RUIZ / </v>
          </cell>
          <cell r="I1874" t="str">
            <v>1715664452</v>
          </cell>
          <cell r="J1874" t="str">
            <v>COOP. LIBRE ECUADOR SECTOR 4 AV. PORTUGAL Y JORDANIA ESQUINA CASA 1 PS COLOR NEGRO FRENTE A LA TIENDA ZAMBRANO, SANTO DOMINGO</v>
          </cell>
          <cell r="K1874" t="str">
            <v xml:space="preserve">981607315 /  </v>
          </cell>
          <cell r="L1874" t="str">
            <v/>
          </cell>
          <cell r="M1874" t="str">
            <v>SANTO DOMINGO</v>
          </cell>
          <cell r="N1874" t="str">
            <v>SANTO DOMINGO DE LOS TSACHILAS</v>
          </cell>
          <cell r="O1874" t="str">
            <v>SANTO DOMINGO</v>
          </cell>
        </row>
        <row r="1875">
          <cell r="A1875" t="str">
            <v>20003025813182</v>
          </cell>
          <cell r="B1875">
            <v>482154</v>
          </cell>
          <cell r="C1875" t="str">
            <v>20003025813182</v>
          </cell>
          <cell r="D1875">
            <v>44914.509942129633</v>
          </cell>
          <cell r="E1875" t="str">
            <v>CONECEL</v>
          </cell>
          <cell r="F1875" t="str">
            <v>DESPACHO</v>
          </cell>
          <cell r="G1875" t="str">
            <v>NORMAL</v>
          </cell>
          <cell r="H1875" t="str">
            <v xml:space="preserve">JONATHAN LADIMIR PARRA DAZA / </v>
          </cell>
          <cell r="I1875" t="str">
            <v>1759736810</v>
          </cell>
          <cell r="J1875" t="str">
            <v>CALLLE EL MORLAN 224 Y AV. EL INCA JUNTO A AUTO FRENO UNDA CSA DE 2 PISOS COLOR CELESTE, QUITO</v>
          </cell>
          <cell r="K1875" t="str">
            <v xml:space="preserve">979300842 /  </v>
          </cell>
          <cell r="L1875" t="str">
            <v/>
          </cell>
          <cell r="M1875" t="str">
            <v>QUITO</v>
          </cell>
          <cell r="N1875" t="str">
            <v>PICHINCHA</v>
          </cell>
          <cell r="O1875" t="str">
            <v>QUITO</v>
          </cell>
        </row>
        <row r="1876">
          <cell r="A1876" t="str">
            <v>20003024060407</v>
          </cell>
          <cell r="B1876">
            <v>482185</v>
          </cell>
          <cell r="C1876" t="str">
            <v>20003024060407</v>
          </cell>
          <cell r="D1876">
            <v>44914.509942129633</v>
          </cell>
          <cell r="E1876" t="str">
            <v>CONECEL</v>
          </cell>
          <cell r="F1876" t="str">
            <v>DESPACHO</v>
          </cell>
          <cell r="G1876" t="str">
            <v>NORMAL</v>
          </cell>
          <cell r="H1876" t="str">
            <v xml:space="preserve">ILDA SARBELIA BORJA CUJI / </v>
          </cell>
          <cell r="I1876" t="str">
            <v>104563150</v>
          </cell>
          <cell r="J1876" t="str">
            <v>DR BENIGNO VASQUEZ Y DAVILA CHICA/ RF/ CS 3PSO CLOR BLNCO ABJO TIENDA ALDO ESC PARTCLAR HUERTOS DEL EDEN Y ALFNTE PARQ SIMON BOLIVAR, GUALACEO</v>
          </cell>
          <cell r="K1876" t="str">
            <v>983992623 /  995447625</v>
          </cell>
          <cell r="M1876" t="str">
            <v>GUALACEO</v>
          </cell>
          <cell r="N1876" t="str">
            <v>AZUAY</v>
          </cell>
          <cell r="O1876" t="str">
            <v>GUALACEO</v>
          </cell>
        </row>
        <row r="1877">
          <cell r="A1877" t="str">
            <v>20003025799407</v>
          </cell>
          <cell r="B1877">
            <v>482153</v>
          </cell>
          <cell r="C1877" t="str">
            <v>20003025799407</v>
          </cell>
          <cell r="D1877">
            <v>44914.509942129633</v>
          </cell>
          <cell r="E1877" t="str">
            <v>CONECEL</v>
          </cell>
          <cell r="F1877" t="str">
            <v>DESPACHO</v>
          </cell>
          <cell r="G1877" t="str">
            <v>NORMAL</v>
          </cell>
          <cell r="H1877" t="str">
            <v xml:space="preserve">ANGEL JESUS SOSA CARRERA / </v>
          </cell>
          <cell r="I1877" t="str">
            <v>1702837467</v>
          </cell>
          <cell r="J1877" t="str">
            <v>SELVA ALEGRE/AV JUAN SALINAS 957 Y NICOLAS PENA/CASA 3 DURAZNO ESQ/FTE EDF 3P BLANCO, QUITO</v>
          </cell>
          <cell r="K1877" t="str">
            <v>964075094 /  964072677</v>
          </cell>
          <cell r="M1877" t="str">
            <v>QUITO</v>
          </cell>
          <cell r="N1877" t="str">
            <v>PICHINCHA</v>
          </cell>
          <cell r="O1877" t="str">
            <v>QUITO</v>
          </cell>
        </row>
        <row r="1878">
          <cell r="A1878" t="str">
            <v>20003025851034</v>
          </cell>
          <cell r="B1878">
            <v>482184</v>
          </cell>
          <cell r="C1878" t="str">
            <v>20003025851034</v>
          </cell>
          <cell r="D1878">
            <v>44914.509942129633</v>
          </cell>
          <cell r="E1878" t="str">
            <v>CONECEL</v>
          </cell>
          <cell r="F1878" t="str">
            <v>DESPACHO</v>
          </cell>
          <cell r="G1878" t="str">
            <v>NORMAL</v>
          </cell>
          <cell r="H1878" t="str">
            <v xml:space="preserve">ILDA SARBELIA BORJA CUJI / </v>
          </cell>
          <cell r="I1878" t="str">
            <v>104563150</v>
          </cell>
          <cell r="J1878" t="str">
            <v>DR BENIGNO VASQUEZ Y DAVILA CHICA/ RF/ CS 3PSO CLOR BLNCO ABJO TIENDA ALDO ESC PARTCLAR HUERTOS DEL EDEN Y ALFNTE PARQ SIMON BOLIVAR, GUALACEO</v>
          </cell>
          <cell r="K1878" t="str">
            <v>987461532 /  995447625</v>
          </cell>
          <cell r="M1878" t="str">
            <v>GUALACEO</v>
          </cell>
          <cell r="N1878" t="str">
            <v>AZUAY</v>
          </cell>
          <cell r="O1878" t="str">
            <v>GUALACEO</v>
          </cell>
        </row>
        <row r="1879">
          <cell r="A1879" t="str">
            <v>20003025854348</v>
          </cell>
          <cell r="B1879">
            <v>482152</v>
          </cell>
          <cell r="C1879" t="str">
            <v>20003025854348</v>
          </cell>
          <cell r="D1879">
            <v>44914.509942129633</v>
          </cell>
          <cell r="E1879" t="str">
            <v>CONECEL</v>
          </cell>
          <cell r="F1879" t="str">
            <v>DESPACHO</v>
          </cell>
          <cell r="G1879" t="str">
            <v>NORMAL</v>
          </cell>
          <cell r="H1879" t="str">
            <v xml:space="preserve">PATRICIA MARGARITA BASANTES PONCE / </v>
          </cell>
          <cell r="I1879" t="str">
            <v>1719811398</v>
          </cell>
          <cell r="J1879" t="str">
            <v>SECTOR PARAISO/PULULAHUA E1-304 Y SHEYGUA CASA 2 PIS EN CONSTRUCCION JUNTO A LOS CONJ VILLA GONESA, QUITO</v>
          </cell>
          <cell r="K1879" t="str">
            <v>963824259 /  996382425</v>
          </cell>
          <cell r="M1879" t="str">
            <v>QUITO</v>
          </cell>
          <cell r="N1879" t="str">
            <v>PICHINCHA</v>
          </cell>
          <cell r="O1879" t="str">
            <v>QUITO</v>
          </cell>
        </row>
        <row r="1880">
          <cell r="A1880" t="str">
            <v>20003025810019</v>
          </cell>
          <cell r="B1880">
            <v>482183</v>
          </cell>
          <cell r="C1880" t="str">
            <v>20003025810019</v>
          </cell>
          <cell r="D1880">
            <v>44914.509942129633</v>
          </cell>
          <cell r="E1880" t="str">
            <v>CONECEL</v>
          </cell>
          <cell r="F1880" t="str">
            <v>DESPACHO</v>
          </cell>
          <cell r="G1880" t="str">
            <v>NORMAL</v>
          </cell>
          <cell r="H1880" t="str">
            <v xml:space="preserve">KERLY ELIZABETH AVILA GARCIA / </v>
          </cell>
          <cell r="I1880" t="str">
            <v>1314884550</v>
          </cell>
          <cell r="J1880" t="str">
            <v>CIUDADELA MUNICIPAL/PASO LATERAL Y CRISTOBAL AZUA ROBLES COLOR EDIFICIO DE 3 PLANTAS COLOR DURAZNO, PORTOVIEJO</v>
          </cell>
          <cell r="K1880" t="str">
            <v>987074912 /  961989930</v>
          </cell>
          <cell r="M1880" t="str">
            <v>PORTOVIEJO</v>
          </cell>
          <cell r="N1880" t="str">
            <v>MANABI</v>
          </cell>
          <cell r="O1880" t="str">
            <v>PORTOVIEJO</v>
          </cell>
        </row>
        <row r="1881">
          <cell r="A1881" t="str">
            <v>20003011964241_1</v>
          </cell>
          <cell r="B1881">
            <v>482151</v>
          </cell>
          <cell r="C1881" t="str">
            <v>20003011964241_1</v>
          </cell>
          <cell r="D1881">
            <v>44914.509942129633</v>
          </cell>
          <cell r="E1881" t="str">
            <v>CONECEL</v>
          </cell>
          <cell r="F1881" t="str">
            <v>DESPACHO</v>
          </cell>
          <cell r="G1881" t="str">
            <v>NORMAL</v>
          </cell>
          <cell r="H1881" t="str">
            <v xml:space="preserve">ERIKA MARICELA LLULLUNA CHASIPANTA / </v>
          </cell>
          <cell r="I1881" t="str">
            <v>1714133079</v>
          </cell>
          <cell r="J1881" t="str">
            <v>BARRIO CASHAPAMBA VIA TRONCAL DE LA SIERRA Y KILOMETRO 1 EN EL HOGAR PARA ANCIANOS SAN IGNACIO DE LOYOLA DETRAS DEL COLEGIO LICEO DEL VALLE, QUITO</v>
          </cell>
          <cell r="K1881" t="str">
            <v xml:space="preserve">984160799 /  </v>
          </cell>
          <cell r="L1881" t="str">
            <v/>
          </cell>
          <cell r="M1881" t="str">
            <v>QUITO</v>
          </cell>
          <cell r="N1881" t="str">
            <v>PICHINCHA</v>
          </cell>
          <cell r="O1881" t="str">
            <v>QUITO</v>
          </cell>
        </row>
        <row r="1882">
          <cell r="A1882" t="str">
            <v>20003024472940</v>
          </cell>
          <cell r="B1882">
            <v>482182</v>
          </cell>
          <cell r="C1882" t="str">
            <v>20003024472940</v>
          </cell>
          <cell r="D1882">
            <v>44914.509942129633</v>
          </cell>
          <cell r="E1882" t="str">
            <v>CONECEL</v>
          </cell>
          <cell r="F1882" t="str">
            <v>DESPACHO</v>
          </cell>
          <cell r="G1882" t="str">
            <v>NORMAL</v>
          </cell>
          <cell r="H1882" t="str">
            <v xml:space="preserve">BYRON IRVIN TRIVINO VITERI / </v>
          </cell>
          <cell r="I1882" t="str">
            <v>926475245</v>
          </cell>
          <cell r="J1882" t="str">
            <v>CIUDADELA LOS TRONCOS, LUZ DE AMERICA 215 Y JULIAN CORONEL A MEDIA CDRA DE RENATTA LOOR, MILAGRO</v>
          </cell>
          <cell r="K1882" t="str">
            <v>960135331 /  995798229</v>
          </cell>
          <cell r="M1882" t="str">
            <v>MILAGRO</v>
          </cell>
          <cell r="N1882" t="str">
            <v>GUAYAS</v>
          </cell>
          <cell r="O1882" t="str">
            <v>MILAGRO</v>
          </cell>
        </row>
        <row r="1883">
          <cell r="A1883" t="str">
            <v>20003024058223</v>
          </cell>
          <cell r="B1883">
            <v>482150</v>
          </cell>
          <cell r="C1883" t="str">
            <v>20003024058223</v>
          </cell>
          <cell r="D1883">
            <v>44914.509942129633</v>
          </cell>
          <cell r="E1883" t="str">
            <v>CONECEL</v>
          </cell>
          <cell r="F1883" t="str">
            <v>DESPACHO</v>
          </cell>
          <cell r="G1883" t="str">
            <v>NORMAL</v>
          </cell>
          <cell r="H1883" t="str">
            <v xml:space="preserve">VANINA CECIBEL MOREIRA MONTESDEOCA / </v>
          </cell>
          <cell r="I1883" t="str">
            <v>802641134</v>
          </cell>
          <cell r="J1883" t="str">
            <v>CALLE CHAMBO S74-32 Y ALPAHUASI DIAGONAL A LA CLINICA VEGA BELTRAN CASA DE COLOR ROSADO DE 3 PISOS, QUITO</v>
          </cell>
          <cell r="K1883" t="str">
            <v xml:space="preserve">984880863 /  </v>
          </cell>
          <cell r="M1883" t="str">
            <v>QUITO</v>
          </cell>
          <cell r="N1883" t="str">
            <v>PICHINCHA</v>
          </cell>
          <cell r="O1883" t="str">
            <v>QUITO</v>
          </cell>
        </row>
        <row r="1884">
          <cell r="A1884" t="str">
            <v>20003022951259</v>
          </cell>
          <cell r="B1884">
            <v>482181</v>
          </cell>
          <cell r="C1884" t="str">
            <v>20003022951259</v>
          </cell>
          <cell r="D1884">
            <v>44914.509942129633</v>
          </cell>
          <cell r="E1884" t="str">
            <v>CONECEL</v>
          </cell>
          <cell r="F1884" t="str">
            <v>DESPACHO</v>
          </cell>
          <cell r="G1884" t="str">
            <v>NORMAL</v>
          </cell>
          <cell r="H1884" t="str">
            <v xml:space="preserve">SANDRA GABRIELA SANCHEZ EBANKS / </v>
          </cell>
          <cell r="I1884" t="str">
            <v>952510220</v>
          </cell>
          <cell r="J1884" t="str">
            <v>URBANIZACION LA JOYA ETAPA AMBAR MZ 8 V 26 ANUNCIARSE EN GARITA A DOS CUADRAS DE GIMNASIO TAURO/AV LEON FEBRES CORDERO RIBADENEYRA KM 14, DAULE</v>
          </cell>
          <cell r="K1884" t="str">
            <v xml:space="preserve">983201262 /  </v>
          </cell>
          <cell r="M1884" t="str">
            <v>DAULE</v>
          </cell>
          <cell r="N1884" t="str">
            <v>GUAYAS</v>
          </cell>
          <cell r="O1884" t="str">
            <v>DAULE</v>
          </cell>
        </row>
        <row r="1885">
          <cell r="A1885" t="str">
            <v>20003026572128</v>
          </cell>
          <cell r="B1885">
            <v>482180</v>
          </cell>
          <cell r="C1885" t="str">
            <v>20003026572128</v>
          </cell>
          <cell r="D1885">
            <v>44914.509942129633</v>
          </cell>
          <cell r="E1885" t="str">
            <v>CONECEL</v>
          </cell>
          <cell r="F1885" t="str">
            <v>DESPACHO</v>
          </cell>
          <cell r="G1885" t="str">
            <v>NORMAL</v>
          </cell>
          <cell r="H1885" t="str">
            <v xml:space="preserve">GEIKA KATHIUSCA BELTRAN AVILA / </v>
          </cell>
          <cell r="I1885" t="str">
            <v>953660677</v>
          </cell>
          <cell r="J1885" t="str">
            <v>CIUDALDEA ABEL GILBERT 3/EN CASA ESQUINERA DE 2 PISO COLOR AMARILLA MZ 39 VILLA 15 DIAGONAL A LA TIENDA INESITA/AV ABEL GILBERT, DURAN</v>
          </cell>
          <cell r="K1885" t="str">
            <v>963795372 /  994838468</v>
          </cell>
          <cell r="M1885" t="str">
            <v>DURAN</v>
          </cell>
          <cell r="N1885" t="str">
            <v>GUAYAS</v>
          </cell>
          <cell r="O1885" t="str">
            <v>DURAN</v>
          </cell>
        </row>
        <row r="1886">
          <cell r="A1886" t="str">
            <v>20003025848937</v>
          </cell>
          <cell r="B1886">
            <v>482179</v>
          </cell>
          <cell r="C1886" t="str">
            <v>20003025848937</v>
          </cell>
          <cell r="D1886">
            <v>44914.509942129633</v>
          </cell>
          <cell r="E1886" t="str">
            <v>CONECEL</v>
          </cell>
          <cell r="F1886" t="str">
            <v>DESPACHO</v>
          </cell>
          <cell r="G1886" t="str">
            <v>NORMAL</v>
          </cell>
          <cell r="H1886" t="str">
            <v xml:space="preserve">JESSER ROBERTO PALADINES AMAIQUEMA / </v>
          </cell>
          <cell r="I1886" t="str">
            <v>703640789</v>
          </cell>
          <cell r="J1886" t="str">
            <v>AV BOLIVAR MADERO VARGAS Y LA PRIMAVERA/CDLA EL PORTAL DE LOS ESTEROS EN CASA DE 2 PISO COLOR CELESTE MZ G VILLA 6B JUNTO AL COLEGIO DE MEDICOS, MACHALA</v>
          </cell>
          <cell r="K1886" t="str">
            <v>996841539 /  985636773</v>
          </cell>
          <cell r="L1886" t="str">
            <v/>
          </cell>
          <cell r="M1886" t="str">
            <v>MACHALA</v>
          </cell>
          <cell r="N1886" t="str">
            <v>EL ORO</v>
          </cell>
          <cell r="O1886" t="str">
            <v>MACHALA</v>
          </cell>
        </row>
        <row r="1887">
          <cell r="A1887" t="str">
            <v>20003022962744</v>
          </cell>
          <cell r="B1887">
            <v>482178</v>
          </cell>
          <cell r="C1887" t="str">
            <v>20003022962744</v>
          </cell>
          <cell r="D1887">
            <v>44914.509942129633</v>
          </cell>
          <cell r="E1887" t="str">
            <v>CONECEL</v>
          </cell>
          <cell r="F1887" t="str">
            <v>DESPACHO</v>
          </cell>
          <cell r="G1887" t="str">
            <v>NORMAL</v>
          </cell>
          <cell r="H1887" t="str">
            <v xml:space="preserve">JANMAR MIGUEL ROBLES JUMBO / </v>
          </cell>
          <cell r="I1887" t="str">
            <v>705627396</v>
          </cell>
          <cell r="J1887" t="str">
            <v>CALLE PRINCIPAL AV JUAN PABLO SEGUNDO Y CALLEJON A ENTREGA EN URBANIZACION EL SOL MANZA C VILLA 17 ANUNCIARSE EN GARITA FRENTE A TALLER AUTOMOTRIZ 12 HERMANOS, MACHALA</v>
          </cell>
          <cell r="K1887" t="str">
            <v xml:space="preserve">979800078 /  </v>
          </cell>
          <cell r="M1887" t="str">
            <v>MACHALA</v>
          </cell>
          <cell r="N1887" t="str">
            <v>EL ORO</v>
          </cell>
          <cell r="O1887" t="str">
            <v>MACHALA</v>
          </cell>
        </row>
        <row r="1888">
          <cell r="A1888" t="str">
            <v>20003025848270</v>
          </cell>
          <cell r="B1888">
            <v>482177</v>
          </cell>
          <cell r="C1888" t="str">
            <v>20003025848270</v>
          </cell>
          <cell r="D1888">
            <v>44914.509942129633</v>
          </cell>
          <cell r="E1888" t="str">
            <v>CONECEL</v>
          </cell>
          <cell r="F1888" t="str">
            <v>DESPACHO</v>
          </cell>
          <cell r="G1888" t="str">
            <v>NORMAL</v>
          </cell>
          <cell r="H1888" t="str">
            <v xml:space="preserve">DILBERT ALEJANDRO ARROBO AGURTO / </v>
          </cell>
          <cell r="I1888" t="str">
            <v>2350481418</v>
          </cell>
          <cell r="J1888" t="str">
            <v>CALLE AV OCCIDENTAL Y LA SIRENA CASA OE4-51 CASA VERDE DE CERAMICA DE 4 PISOS CON TERRAZA A UNA CUADRA DE SUPERMERCADOS SANTA MARIA, QUITO</v>
          </cell>
          <cell r="K1888" t="str">
            <v xml:space="preserve">989926766 /  </v>
          </cell>
          <cell r="L1888" t="str">
            <v/>
          </cell>
          <cell r="M1888" t="str">
            <v>QUITO</v>
          </cell>
          <cell r="N1888" t="str">
            <v>PICHINCHA</v>
          </cell>
          <cell r="O1888" t="str">
            <v>QUITO</v>
          </cell>
        </row>
        <row r="1889">
          <cell r="A1889" t="str">
            <v>20003024474532</v>
          </cell>
          <cell r="B1889">
            <v>482176</v>
          </cell>
          <cell r="C1889" t="str">
            <v>20003024474532</v>
          </cell>
          <cell r="D1889">
            <v>44914.509942129633</v>
          </cell>
          <cell r="E1889" t="str">
            <v>CONECEL</v>
          </cell>
          <cell r="F1889" t="str">
            <v>DESPACHO</v>
          </cell>
          <cell r="G1889" t="str">
            <v>NORMAL</v>
          </cell>
          <cell r="H1889" t="str">
            <v>LUIGGI MICHAEL GARZON MANZANO / VILLAFUERTE REYES ANGEL ADRIAN</v>
          </cell>
          <cell r="I1889" t="str">
            <v>952093920</v>
          </cell>
          <cell r="J1889" t="str">
            <v>MAPASINGUE OESTE AV SEGUNDA Y CALLE TERCERA MZ 354 CASA DE UN PISO COLOR CAFE A UNA CUADRA DE UNA LAVADORA DE CARROS, GUAYAQUIIL</v>
          </cell>
          <cell r="K1889" t="str">
            <v>983439780 /  985418795</v>
          </cell>
          <cell r="M1889" t="str">
            <v>GUAYAQUIL</v>
          </cell>
          <cell r="N1889" t="str">
            <v>GUAYAS</v>
          </cell>
          <cell r="O1889" t="str">
            <v>GUAYAQUIIL</v>
          </cell>
        </row>
        <row r="1890">
          <cell r="A1890" t="str">
            <v>20003025848115</v>
          </cell>
          <cell r="B1890">
            <v>482175</v>
          </cell>
          <cell r="C1890" t="str">
            <v>20003025848115</v>
          </cell>
          <cell r="D1890">
            <v>44914.509942129633</v>
          </cell>
          <cell r="E1890" t="str">
            <v>CONECEL</v>
          </cell>
          <cell r="F1890" t="str">
            <v>DESPACHO</v>
          </cell>
          <cell r="G1890" t="str">
            <v>NORMAL</v>
          </cell>
          <cell r="H1890" t="str">
            <v xml:space="preserve">CARLOS EDUARDO ROSALES TORRES. / </v>
          </cell>
          <cell r="I1890" t="str">
            <v>1003822713</v>
          </cell>
          <cell r="J1890" t="str">
            <v>CALLE PROFESOR SERGIO PALACIO 132 Y DR JUAN JOSE PAEZ/BARRIO QUINTA/ENTREGA EN CASA 2 PISO COLOR LADRILLO VISTO FRENTE A PAZO DE EMMAP, IBARRA</v>
          </cell>
          <cell r="K1890" t="str">
            <v xml:space="preserve">989596657 /  </v>
          </cell>
          <cell r="M1890" t="str">
            <v>IBARRA</v>
          </cell>
          <cell r="N1890" t="str">
            <v>IMBABURA</v>
          </cell>
          <cell r="O1890" t="str">
            <v>IBARRA</v>
          </cell>
        </row>
        <row r="1891">
          <cell r="A1891" t="str">
            <v>20003024474842</v>
          </cell>
          <cell r="B1891">
            <v>482174</v>
          </cell>
          <cell r="C1891" t="str">
            <v>20003024474842</v>
          </cell>
          <cell r="D1891">
            <v>44914.509942129633</v>
          </cell>
          <cell r="E1891" t="str">
            <v>CONECEL</v>
          </cell>
          <cell r="F1891" t="str">
            <v>DESPACHO</v>
          </cell>
          <cell r="G1891" t="str">
            <v>NORMAL</v>
          </cell>
          <cell r="H1891" t="str">
            <v xml:space="preserve">ROQUE ARNULFO PARRAGA CASTRO / </v>
          </cell>
          <cell r="I1891" t="str">
            <v>1301786370</v>
          </cell>
          <cell r="J1891" t="str">
            <v>SECTOR ELEGOLE/AV E4 ENTRE CALLE E1 Y CALLE E2/ENTREGA EN CENTRO EDUCATIVO JOSE SALAZAR MERO A MEDIA CUADRA DE ESTADIO ELEGOLE, MANTA</v>
          </cell>
          <cell r="K1891" t="str">
            <v>963632156 /  40178637</v>
          </cell>
          <cell r="L1891" t="str">
            <v/>
          </cell>
          <cell r="M1891" t="str">
            <v>MANTA</v>
          </cell>
          <cell r="N1891" t="str">
            <v>MANABI</v>
          </cell>
          <cell r="O1891" t="str">
            <v>MANTA</v>
          </cell>
        </row>
        <row r="1892">
          <cell r="A1892" t="str">
            <v>20003024038801</v>
          </cell>
          <cell r="B1892">
            <v>482173</v>
          </cell>
          <cell r="C1892" t="str">
            <v>20003024038801</v>
          </cell>
          <cell r="D1892">
            <v>44914.509942129633</v>
          </cell>
          <cell r="E1892" t="str">
            <v>CONECEL</v>
          </cell>
          <cell r="F1892" t="str">
            <v>DESPACHO</v>
          </cell>
          <cell r="G1892" t="str">
            <v>NORMAL</v>
          </cell>
          <cell r="H1892" t="str">
            <v xml:space="preserve">ELVIRA JACINTA ORMAZA ARIAS / </v>
          </cell>
          <cell r="I1892" t="str">
            <v>1719618892</v>
          </cell>
          <cell r="J1892" t="str">
            <v>AV EMILIO LORENZO STEHLE ENTRE JULIO OLEAS CASTILLO Y AUGUSTO SERRANO CALERO/EN CASA CERAMICA BLCA Y VERDE PUERTA GRIS 2 PISO/FRENTE CAMPAMENTO DEL CONSEJO PROVINCIAL DE STO DOMINGO, SANTO DOMINGO</v>
          </cell>
          <cell r="K1892" t="str">
            <v xml:space="preserve">968677016 /  </v>
          </cell>
          <cell r="L1892" t="str">
            <v/>
          </cell>
          <cell r="M1892" t="str">
            <v>SANTO DOMINGO</v>
          </cell>
          <cell r="N1892" t="str">
            <v>SANTO DOMINGO DE LOS TSACHILAS</v>
          </cell>
          <cell r="O1892" t="str">
            <v>SANTO DOMINGO</v>
          </cell>
        </row>
        <row r="1893">
          <cell r="A1893" t="str">
            <v>20003024060804</v>
          </cell>
          <cell r="B1893">
            <v>482172</v>
          </cell>
          <cell r="C1893" t="str">
            <v>20003024060804</v>
          </cell>
          <cell r="D1893">
            <v>44914.509942129633</v>
          </cell>
          <cell r="E1893" t="str">
            <v>CONECEL</v>
          </cell>
          <cell r="F1893" t="str">
            <v>DESPACHO</v>
          </cell>
          <cell r="G1893" t="str">
            <v>NORMAL</v>
          </cell>
          <cell r="H1893" t="str">
            <v xml:space="preserve">DANIEL EMILIO MENDOZA CIGUENZA / </v>
          </cell>
          <cell r="I1893" t="str">
            <v>103901070</v>
          </cell>
          <cell r="J1893" t="str">
            <v>CALLE REMIGIO TAMARIZ CRESPO Y AV REMIGIO ROMERO/EN CASA RESTAURANT PROA SABORES DEL MAR CON LETRERO/FRENTE A HOTEL TERRA SUR CUENCA, CUENCA</v>
          </cell>
          <cell r="K1893" t="str">
            <v xml:space="preserve">962641314 /  </v>
          </cell>
          <cell r="M1893" t="str">
            <v>CUENCA</v>
          </cell>
          <cell r="N1893" t="str">
            <v>AZUAY</v>
          </cell>
          <cell r="O1893" t="str">
            <v>CUENCA</v>
          </cell>
        </row>
        <row r="1894">
          <cell r="A1894" t="str">
            <v>20003024018827</v>
          </cell>
          <cell r="B1894">
            <v>482171</v>
          </cell>
          <cell r="C1894" t="str">
            <v>20003024018827</v>
          </cell>
          <cell r="D1894">
            <v>44914.509942129633</v>
          </cell>
          <cell r="E1894" t="str">
            <v>CONECEL</v>
          </cell>
          <cell r="F1894" t="str">
            <v>DESPACHO</v>
          </cell>
          <cell r="G1894" t="str">
            <v>NORMAL</v>
          </cell>
          <cell r="H1894" t="str">
            <v xml:space="preserve">DANIEL EMILIO MENDOZA CIGUENZA / </v>
          </cell>
          <cell r="I1894" t="str">
            <v>103901070</v>
          </cell>
          <cell r="J1894" t="str">
            <v>CALLE REMIGIO TAMARIZ CRESPO Y AV REMIGIO ROMERO/EN CASA RESTAURANT PROA SABORES DEL MAR CON LETRERO/FRENTE A HOTEL TERRA SUR CUENCA, CUENCA</v>
          </cell>
          <cell r="K1894" t="str">
            <v xml:space="preserve">962641314 /  </v>
          </cell>
          <cell r="M1894" t="str">
            <v>CUENCA</v>
          </cell>
          <cell r="N1894" t="str">
            <v>AZUAY</v>
          </cell>
          <cell r="O1894" t="str">
            <v>CUENCA</v>
          </cell>
        </row>
        <row r="1895">
          <cell r="A1895" t="str">
            <v>20003025852274</v>
          </cell>
          <cell r="B1895">
            <v>482149</v>
          </cell>
          <cell r="C1895" t="str">
            <v>20003025852274</v>
          </cell>
          <cell r="D1895">
            <v>44914.509930555556</v>
          </cell>
          <cell r="E1895" t="str">
            <v>CONECEL</v>
          </cell>
          <cell r="F1895" t="str">
            <v>DESPACHO</v>
          </cell>
          <cell r="G1895" t="str">
            <v>NORMAL</v>
          </cell>
          <cell r="H1895" t="str">
            <v xml:space="preserve">CRISTIAN ANDRES JARA TER / </v>
          </cell>
          <cell r="I1895" t="str">
            <v>1723949341</v>
          </cell>
          <cell r="J1895" t="str">
            <v>AV GALO PLAZA LAZO Y EUCALIPTOS FRENTE DE GASOLINERA PETRO ECUADOR DENTRO DEL PARQUE DE LOS RECUERDOS AREA DE MANTENIMIENTO, QUITO</v>
          </cell>
          <cell r="K1895" t="str">
            <v xml:space="preserve">979180616 /  </v>
          </cell>
          <cell r="L1895" t="str">
            <v/>
          </cell>
          <cell r="M1895" t="str">
            <v>QUITO</v>
          </cell>
          <cell r="N1895" t="str">
            <v>PICHINCHA</v>
          </cell>
          <cell r="O1895" t="str">
            <v>QUITO</v>
          </cell>
        </row>
        <row r="1896">
          <cell r="A1896" t="str">
            <v>20003010870125_1</v>
          </cell>
          <cell r="B1896">
            <v>482148</v>
          </cell>
          <cell r="C1896" t="str">
            <v>20003010870125_1</v>
          </cell>
          <cell r="D1896">
            <v>44914.509930555556</v>
          </cell>
          <cell r="E1896" t="str">
            <v>CONECEL</v>
          </cell>
          <cell r="F1896" t="str">
            <v>DESPACHO</v>
          </cell>
          <cell r="G1896" t="str">
            <v>NORMAL</v>
          </cell>
          <cell r="H1896" t="str">
            <v xml:space="preserve">JORGE WASHINGTON LASSO VASQUEZ / </v>
          </cell>
          <cell r="I1896" t="str">
            <v>1710545706</v>
          </cell>
          <cell r="J1896" t="str">
            <v>CALLE S58B 4-213 Y E3B SECTOR LA BARABA CASA DE 2 PISOS BLANCA A MEDIA CUADRA DEL RESTAURANTE GLORYS, QUITO</v>
          </cell>
          <cell r="K1896" t="str">
            <v xml:space="preserve">979151684 /  </v>
          </cell>
          <cell r="L1896" t="str">
            <v/>
          </cell>
          <cell r="M1896" t="str">
            <v>QUITO</v>
          </cell>
          <cell r="N1896" t="str">
            <v>PICHINCHA</v>
          </cell>
          <cell r="O1896" t="str">
            <v>QUITO</v>
          </cell>
        </row>
        <row r="1897">
          <cell r="A1897" t="str">
            <v>20003024031996</v>
          </cell>
          <cell r="B1897">
            <v>482147</v>
          </cell>
          <cell r="C1897" t="str">
            <v>20003024031996</v>
          </cell>
          <cell r="D1897">
            <v>44914.509930555556</v>
          </cell>
          <cell r="E1897" t="str">
            <v>CONECEL</v>
          </cell>
          <cell r="F1897" t="str">
            <v>DESPACHO</v>
          </cell>
          <cell r="G1897" t="str">
            <v>NORMAL</v>
          </cell>
          <cell r="H1897" t="str">
            <v xml:space="preserve">JOSSELYN LIZBETH CRUZ CATOTA / </v>
          </cell>
          <cell r="I1897" t="str">
            <v>1718537895</v>
          </cell>
          <cell r="J1897" t="str">
            <v>CALLE.PIMAMPIRO Y BALZAR A MEDIA CUADRA DE LA FERRETERIA EL EXTRANJERO, QUITO</v>
          </cell>
          <cell r="K1897" t="str">
            <v xml:space="preserve">983338114 /  </v>
          </cell>
          <cell r="L1897" t="str">
            <v/>
          </cell>
          <cell r="M1897" t="str">
            <v>QUITO</v>
          </cell>
          <cell r="N1897" t="str">
            <v>PICHINCHA</v>
          </cell>
          <cell r="O1897" t="str">
            <v>QUITO</v>
          </cell>
        </row>
        <row r="1898">
          <cell r="A1898" t="str">
            <v>20002999253765_1</v>
          </cell>
          <cell r="B1898">
            <v>482146</v>
          </cell>
          <cell r="C1898" t="str">
            <v>20002999253765_1</v>
          </cell>
          <cell r="D1898">
            <v>44914.509930555556</v>
          </cell>
          <cell r="E1898" t="str">
            <v>CONECEL</v>
          </cell>
          <cell r="F1898" t="str">
            <v>DESPACHO</v>
          </cell>
          <cell r="G1898" t="str">
            <v>NORMAL</v>
          </cell>
          <cell r="H1898" t="str">
            <v xml:space="preserve">GEMA KATIUSKA EDENO SORNOSA / </v>
          </cell>
          <cell r="I1898" t="str">
            <v>706057288</v>
          </cell>
          <cell r="J1898" t="str">
            <v>VIA SAN JOSE Y MANUEL BURBANO CASA DE UN PISO COLOR BLANCO NUMERO 24 JUNTO A LA FERRETERIA LA SOLDADORA Y A LA PAPELERIA ALEGRIA, QUITO</v>
          </cell>
          <cell r="K1898" t="str">
            <v>998538347 /  998672516</v>
          </cell>
          <cell r="M1898" t="str">
            <v>QUITO</v>
          </cell>
          <cell r="N1898" t="str">
            <v>PICHINCHA</v>
          </cell>
          <cell r="O1898" t="str">
            <v>QUITO</v>
          </cell>
        </row>
        <row r="1899">
          <cell r="A1899" t="str">
            <v>20003022987410</v>
          </cell>
          <cell r="B1899">
            <v>482145</v>
          </cell>
          <cell r="C1899" t="str">
            <v>20003022987410</v>
          </cell>
          <cell r="D1899">
            <v>44914.509930555556</v>
          </cell>
          <cell r="E1899" t="str">
            <v>CONECEL</v>
          </cell>
          <cell r="F1899" t="str">
            <v>DESPACHO</v>
          </cell>
          <cell r="G1899" t="str">
            <v>NORMAL</v>
          </cell>
          <cell r="H1899" t="str">
            <v xml:space="preserve">JOEL DAVID GONZALEZ NOBLECILLA / </v>
          </cell>
          <cell r="I1899" t="str">
            <v>704426824</v>
          </cell>
          <cell r="J1899" t="str">
            <v>AV RAFAEL ANDRADE Y LOS OBREROS EN EL TRABJO ES DIRECCION UNIDAD JUDICIAL MULTICOMPETENTE DEL CANTON LORETO JUNTO A SUPERMERCADO EL GRAN AHORRO, LORETO</v>
          </cell>
          <cell r="K1899" t="str">
            <v xml:space="preserve">988371499 /  </v>
          </cell>
          <cell r="M1899" t="str">
            <v>LORETO</v>
          </cell>
          <cell r="N1899" t="str">
            <v>ORELLANA</v>
          </cell>
          <cell r="O1899" t="str">
            <v>LORETO</v>
          </cell>
        </row>
        <row r="1900">
          <cell r="A1900" t="str">
            <v>20003024058109</v>
          </cell>
          <cell r="B1900">
            <v>482144</v>
          </cell>
          <cell r="C1900" t="str">
            <v>20003024058109</v>
          </cell>
          <cell r="D1900">
            <v>44914.509930555556</v>
          </cell>
          <cell r="E1900" t="str">
            <v>CONECEL</v>
          </cell>
          <cell r="F1900" t="str">
            <v>DESPACHO</v>
          </cell>
          <cell r="G1900" t="str">
            <v>NORMAL</v>
          </cell>
          <cell r="H1900" t="str">
            <v xml:space="preserve">FERNANDO ELIAS RIVERA PARRALES / </v>
          </cell>
          <cell r="I1900" t="str">
            <v>1305614891</v>
          </cell>
          <cell r="J1900" t="str">
            <v>AV. ALFREDO COLONA Y PEDRO VASCONEZ /CASA 1P COLOR BLANCA DIAGONAL A SOLCA/ A MEDIA CUADRA DEL CONSULTORIO ODONTOLOGICO SMILE DENTAL, AMBATO</v>
          </cell>
          <cell r="K1900" t="str">
            <v xml:space="preserve">983070075 /  </v>
          </cell>
          <cell r="L1900" t="str">
            <v/>
          </cell>
          <cell r="M1900" t="str">
            <v>AMBATO</v>
          </cell>
          <cell r="N1900" t="str">
            <v>TUNGURAHUA</v>
          </cell>
          <cell r="O1900" t="str">
            <v>AMBATO</v>
          </cell>
        </row>
        <row r="1901">
          <cell r="A1901" t="str">
            <v>20003024469977</v>
          </cell>
          <cell r="B1901">
            <v>482069</v>
          </cell>
          <cell r="C1901" t="str">
            <v>20003024469977</v>
          </cell>
          <cell r="D1901">
            <v>44914.477002314816</v>
          </cell>
          <cell r="E1901" t="str">
            <v>BRELDYNG</v>
          </cell>
          <cell r="F1901" t="str">
            <v>DESPACHO</v>
          </cell>
          <cell r="G1901" t="str">
            <v>NORMAL</v>
          </cell>
          <cell r="H1901" t="str">
            <v>SINDY ISAMARA ARIAS MORA</v>
          </cell>
          <cell r="I1901" t="str">
            <v>1207491125</v>
          </cell>
          <cell r="J1901" t="str">
            <v>GUAYAS / MILAGRO / MILAGRO / AV. DR CARLOS INTRIAGO ALVARADO / SN / MANUEL ASCAZUBI / FUNERARIA CAMINO AL CIELO PASANDO EL HOSPITAL DE DIALISIS DE MILAGRO</v>
          </cell>
          <cell r="K1901" t="str">
            <v>969503741-0988156889</v>
          </cell>
          <cell r="M1901" t="str">
            <v>MILAGRO</v>
          </cell>
          <cell r="N1901" t="str">
            <v>GUAYAS</v>
          </cell>
          <cell r="O1901" t="str">
            <v>MILAGRO</v>
          </cell>
        </row>
        <row r="1902">
          <cell r="A1902" t="str">
            <v>20003024061342</v>
          </cell>
          <cell r="B1902">
            <v>482068</v>
          </cell>
          <cell r="C1902" t="str">
            <v>20003024061342</v>
          </cell>
          <cell r="D1902">
            <v>44914.477002314816</v>
          </cell>
          <cell r="E1902" t="str">
            <v>BRELDYNG</v>
          </cell>
          <cell r="F1902" t="str">
            <v>DESPACHO</v>
          </cell>
          <cell r="G1902" t="str">
            <v>NORMAL</v>
          </cell>
          <cell r="H1902" t="str">
            <v>RAMON BENITO VALENCIA COBENA</v>
          </cell>
          <cell r="I1902" t="str">
            <v>1705302121</v>
          </cell>
          <cell r="J1902" t="str">
            <v>SANTO DOMINGO / SANTO DOMINGO / SANTO DOMINGO / VIA A QUEVEDO / KM 1 / MANUELITA SAENZ / ENTREGA OFICINA TRAMACO SANTO DOMINGO JUNTO AL ALMACEN MIL PERNOS</v>
          </cell>
          <cell r="K1902" t="str">
            <v>991583238</v>
          </cell>
          <cell r="M1902" t="str">
            <v>SANTO DOMINGO</v>
          </cell>
          <cell r="N1902" t="str">
            <v>SANTO DOMINGO</v>
          </cell>
          <cell r="O1902" t="str">
            <v>SANTO DOMINGO</v>
          </cell>
        </row>
        <row r="1903">
          <cell r="A1903" t="str">
            <v>20003022091675</v>
          </cell>
          <cell r="B1903">
            <v>482067</v>
          </cell>
          <cell r="C1903" t="str">
            <v>20003022091675</v>
          </cell>
          <cell r="D1903">
            <v>44914.477002314816</v>
          </cell>
          <cell r="E1903" t="str">
            <v>BRELDYNG</v>
          </cell>
          <cell r="F1903" t="str">
            <v>DESPACHO</v>
          </cell>
          <cell r="G1903" t="str">
            <v>NORMAL</v>
          </cell>
          <cell r="H1903" t="str">
            <v>EMMANUEL JULIAN GODOY CHICAIZA</v>
          </cell>
          <cell r="I1903" t="str">
            <v>923197859</v>
          </cell>
          <cell r="J1903" t="str">
            <v>GUAYAS / GUAYAQUIL / TARQUI / VIA A DAULE / MZ 847 SL 7 /  / CDLA BASTION POPULAR BLOQ 4 MZ 847 SL 7 A MEDIA CUADRA DE LA ESCUELA REPUBLICA DEL PERU CASA 3P COLOR CREMA</v>
          </cell>
          <cell r="K1903" t="str">
            <v>994044059</v>
          </cell>
          <cell r="M1903" t="str">
            <v>GUAYAQUIL</v>
          </cell>
          <cell r="N1903" t="str">
            <v>GUAYAS</v>
          </cell>
          <cell r="O1903" t="str">
            <v>GUAYAQUIL</v>
          </cell>
        </row>
        <row r="1904">
          <cell r="A1904" t="str">
            <v>20003024071369</v>
          </cell>
          <cell r="B1904">
            <v>482066</v>
          </cell>
          <cell r="C1904" t="str">
            <v>20003024071369</v>
          </cell>
          <cell r="D1904">
            <v>44914.477002314816</v>
          </cell>
          <cell r="E1904" t="str">
            <v>BRELDYNG</v>
          </cell>
          <cell r="F1904" t="str">
            <v>DESPACHO</v>
          </cell>
          <cell r="G1904" t="str">
            <v>NORMAL</v>
          </cell>
          <cell r="H1904" t="str">
            <v>GUADAMUD ALTAFUYA WASHINGTON DAVID</v>
          </cell>
          <cell r="I1904" t="str">
            <v>1316408549</v>
          </cell>
          <cell r="J1904" t="str">
            <v>MANABI / PORTOVIEJO / ANDRES DE VERA / AV DEL EJERCITO / SN / ENTRE 5 DE OCTUBRE Y KENNEDY / DIAGONAL A FARMACIA SANTA MARTHA Y FRENTE A BOUTIQUE EL MILLON</v>
          </cell>
          <cell r="K1904" t="str">
            <v>939463523</v>
          </cell>
          <cell r="M1904" t="str">
            <v>PORTOVIEJO</v>
          </cell>
          <cell r="N1904" t="str">
            <v>MANABI</v>
          </cell>
          <cell r="O1904" t="str">
            <v>PORTOVIEJO</v>
          </cell>
        </row>
        <row r="1905">
          <cell r="A1905" t="str">
            <v>20003022950725</v>
          </cell>
          <cell r="B1905">
            <v>482065</v>
          </cell>
          <cell r="C1905" t="str">
            <v>20003022950725</v>
          </cell>
          <cell r="D1905">
            <v>44914.477002314816</v>
          </cell>
          <cell r="E1905" t="str">
            <v>BRELDYNG</v>
          </cell>
          <cell r="F1905" t="str">
            <v>DESPACHO</v>
          </cell>
          <cell r="G1905" t="str">
            <v>NORMAL</v>
          </cell>
          <cell r="H1905" t="str">
            <v>MARCOS RODOLFO ZAMORA VITE</v>
          </cell>
          <cell r="I1905" t="str">
            <v>917750507</v>
          </cell>
          <cell r="J1905" t="str">
            <v>GUAYAS / GUAYAQUIL / POSORJA / VIA DATA DE POSORJA / SN / CALLE C1 / CASA DE DOS PISOS CON MURO DE PIEDRA A 2 CUADRAS DEL COLEGIO LUIS FERNANDO VIVERO HACIA LA DERECHA</v>
          </cell>
          <cell r="K1905" t="str">
            <v>993020894</v>
          </cell>
          <cell r="M1905" t="str">
            <v>GUAYAQUIL</v>
          </cell>
          <cell r="N1905" t="str">
            <v>GUAYAS</v>
          </cell>
          <cell r="O1905" t="str">
            <v>GUAYAQUIL</v>
          </cell>
        </row>
        <row r="1906">
          <cell r="A1906" t="str">
            <v>20003023004361</v>
          </cell>
          <cell r="B1906">
            <v>482064</v>
          </cell>
          <cell r="C1906" t="str">
            <v>20003023004361</v>
          </cell>
          <cell r="D1906">
            <v>44914.477002314816</v>
          </cell>
          <cell r="E1906" t="str">
            <v>BRELDYNG</v>
          </cell>
          <cell r="F1906" t="str">
            <v>DESPACHO</v>
          </cell>
          <cell r="G1906" t="str">
            <v>NORMAL</v>
          </cell>
          <cell r="H1906" t="str">
            <v>KLEBER JAVIER AYALA LARA</v>
          </cell>
          <cell r="I1906" t="str">
            <v>916951155</v>
          </cell>
          <cell r="J1906" t="str">
            <v>GUAYAS / GUAYAQUIL / TARQUI / VIA DAULE KM 10 Y MEDIO / SN / AV HONORATO VASQUEZ Y QUINQUELLAS / LOTIZACION INMACONSA OFICINA DE TRAMACO MZ 5 SL 1 QUINQUELAS</v>
          </cell>
          <cell r="K1906" t="str">
            <v>992197709</v>
          </cell>
          <cell r="M1906" t="str">
            <v>GUAYAQUIL</v>
          </cell>
          <cell r="N1906" t="str">
            <v>GUAYAS</v>
          </cell>
          <cell r="O1906" t="str">
            <v>GUAYAQUIL</v>
          </cell>
        </row>
        <row r="1907">
          <cell r="A1907" t="str">
            <v>20003022978078</v>
          </cell>
          <cell r="B1907">
            <v>482063</v>
          </cell>
          <cell r="C1907" t="str">
            <v>20003022978078</v>
          </cell>
          <cell r="D1907">
            <v>44914.477002314816</v>
          </cell>
          <cell r="E1907" t="str">
            <v>BRELDYNG</v>
          </cell>
          <cell r="F1907" t="str">
            <v>DESPACHO</v>
          </cell>
          <cell r="G1907" t="str">
            <v>NORMAL</v>
          </cell>
          <cell r="H1907" t="str">
            <v>SOSA ROJAS BALBINO LANDIN</v>
          </cell>
          <cell r="I1907" t="str">
            <v>1703226801</v>
          </cell>
          <cell r="J1907" t="str">
            <v>SANTO DOMINGO / SANTO DOMINGO / ABRAHAM CALAZACON / CALLE U / SN / CALLE E / COOP CARLOS RUIZ BURNEO CALLE U Y CALLE E ENTRANDO POR EL CANCHON DIAGONAL A LA TIENDA 4 ESQUINAS // CASA 1 PISO COLOR TOMA</v>
          </cell>
          <cell r="K1907" t="str">
            <v>985523258</v>
          </cell>
          <cell r="M1907" t="str">
            <v>SANTO DOMINGO</v>
          </cell>
          <cell r="N1907" t="str">
            <v>SANTO DOMINGO</v>
          </cell>
          <cell r="O1907" t="str">
            <v>SANTO DOMINGO</v>
          </cell>
        </row>
        <row r="1908">
          <cell r="A1908" t="str">
            <v>20003020668709</v>
          </cell>
          <cell r="B1908">
            <v>482062</v>
          </cell>
          <cell r="C1908" t="str">
            <v>20003020668709</v>
          </cell>
          <cell r="D1908">
            <v>44914.477002314816</v>
          </cell>
          <cell r="E1908" t="str">
            <v>BRELDYNG</v>
          </cell>
          <cell r="F1908" t="str">
            <v>DESPACHO</v>
          </cell>
          <cell r="G1908" t="str">
            <v>NORMAL</v>
          </cell>
          <cell r="H1908" t="str">
            <v>CONTRERAS SALAZAR GABRIELA CAROLINA</v>
          </cell>
          <cell r="I1908" t="str">
            <v>1723579924</v>
          </cell>
          <cell r="J1908" t="str">
            <v>PICHINCHA / SAN MIGUEL DE LOS BANCOS / MINDO / CALLE QUITO / SN / 9 DE OCTUBRE / ENTREGA EN EL ASADERO LOS PARCEROS CASA AMARILLA 2 PISOS FRENTE A LA ESCUELA PEDRO VICENTE MALDONADO Y ALADO DE VALANCI</v>
          </cell>
          <cell r="K1908" t="str">
            <v>997691155</v>
          </cell>
          <cell r="M1908" t="str">
            <v>SAN MIGUEL DE LOS BANCOS</v>
          </cell>
          <cell r="N1908" t="str">
            <v>PICHINCHA</v>
          </cell>
          <cell r="O1908" t="str">
            <v>SAN MIGUEL DE LOS BANCOS</v>
          </cell>
        </row>
        <row r="1909">
          <cell r="A1909" t="str">
            <v>20003022995382</v>
          </cell>
          <cell r="B1909">
            <v>481538</v>
          </cell>
          <cell r="C1909" t="str">
            <v>20003022995382</v>
          </cell>
          <cell r="D1909">
            <v>44911.708796296298</v>
          </cell>
          <cell r="E1909" t="str">
            <v>CONECEL</v>
          </cell>
          <cell r="F1909" t="str">
            <v>DESPACHO</v>
          </cell>
          <cell r="G1909" t="str">
            <v>NORMAL</v>
          </cell>
          <cell r="H1909" t="str">
            <v xml:space="preserve">DELIA PATRICIA BUELE YUNGA / </v>
          </cell>
          <cell r="I1909" t="str">
            <v>702633462</v>
          </cell>
          <cell r="J1909" t="str">
            <v>CDLA MANUEL ENCALADA MORA/9NA SUR ENTRE SEPTIMA ESTE Y SILVIO MARIA RAMON CASA CREMA DE 2 PISOS A UNA CUADRA DE LA CASA COMUNAL MANUEL ENCALADA, MACHALA</v>
          </cell>
          <cell r="K1909" t="str">
            <v xml:space="preserve">969053199 /  </v>
          </cell>
          <cell r="L1909" t="str">
            <v/>
          </cell>
          <cell r="M1909" t="str">
            <v>MACHALA</v>
          </cell>
          <cell r="N1909" t="str">
            <v>EL ORO</v>
          </cell>
          <cell r="O1909" t="str">
            <v>MACHALA</v>
          </cell>
        </row>
        <row r="1910">
          <cell r="A1910" t="str">
            <v>20003024023122</v>
          </cell>
          <cell r="B1910">
            <v>481537</v>
          </cell>
          <cell r="C1910" t="str">
            <v>20003024023122</v>
          </cell>
          <cell r="D1910">
            <v>44911.708796296298</v>
          </cell>
          <cell r="E1910" t="str">
            <v>CONECEL</v>
          </cell>
          <cell r="F1910" t="str">
            <v>DESPACHO</v>
          </cell>
          <cell r="G1910" t="str">
            <v>NORMAL</v>
          </cell>
          <cell r="H1910" t="str">
            <v xml:space="preserve">JUAN CARLOS ROMERO RAMOS / </v>
          </cell>
          <cell r="I1910" t="str">
            <v>954919262</v>
          </cell>
          <cell r="J1910" t="str">
            <v>KM 26 VIA DAULE BARRIO MOSCU CASA DE I PISO DE BLOQUE DETRAS DE LA IGLESIA EVANGELICA CRISTO FUENTE DE AMOR, GUAYAQUIL</v>
          </cell>
          <cell r="K1910" t="str">
            <v xml:space="preserve">979641378 /  </v>
          </cell>
          <cell r="M1910" t="str">
            <v>GUAYAQUIL</v>
          </cell>
          <cell r="N1910" t="str">
            <v>GUAYAS</v>
          </cell>
          <cell r="O1910" t="str">
            <v>GUAYAQUIL</v>
          </cell>
        </row>
        <row r="1911">
          <cell r="A1911" t="str">
            <v>20003024018309</v>
          </cell>
          <cell r="B1911">
            <v>481536</v>
          </cell>
          <cell r="C1911" t="str">
            <v>20003024018309</v>
          </cell>
          <cell r="D1911">
            <v>44911.708796296298</v>
          </cell>
          <cell r="E1911" t="str">
            <v>CONECEL</v>
          </cell>
          <cell r="F1911" t="str">
            <v>DESPACHO</v>
          </cell>
          <cell r="G1911" t="str">
            <v>NORMAL</v>
          </cell>
          <cell r="H1911" t="str">
            <v xml:space="preserve">DERLY ALFREDO MEJIA GRUEZO / </v>
          </cell>
          <cell r="I1911" t="str">
            <v>851795609</v>
          </cell>
          <cell r="J1911" t="str">
            <v>CALLE 17 Y CALLE LL INGRESANDO POR LA CALLE 25 /FRENTE A UN IGLESIA/CASA 1 PISO COLOR CREMA, GUAYAQUIL</v>
          </cell>
          <cell r="K1911" t="str">
            <v>986556833 /  979572684</v>
          </cell>
          <cell r="M1911" t="str">
            <v>GUAYAQUIL</v>
          </cell>
          <cell r="N1911" t="str">
            <v>GUAYAS</v>
          </cell>
          <cell r="O1911" t="str">
            <v>GUAYAQUIL</v>
          </cell>
        </row>
        <row r="1912">
          <cell r="A1912" t="str">
            <v>20003022936659</v>
          </cell>
          <cell r="B1912">
            <v>481535</v>
          </cell>
          <cell r="C1912" t="str">
            <v>20003022936659</v>
          </cell>
          <cell r="D1912">
            <v>44911.708796296298</v>
          </cell>
          <cell r="E1912" t="str">
            <v>CONECEL</v>
          </cell>
          <cell r="F1912" t="str">
            <v>DESPACHO</v>
          </cell>
          <cell r="G1912" t="str">
            <v>NORMAL</v>
          </cell>
          <cell r="H1912" t="str">
            <v xml:space="preserve">JHON MICHAEL BAZURTO PARRAGA / </v>
          </cell>
          <cell r="I1912" t="str">
            <v>1350676324</v>
          </cell>
          <cell r="J1912" t="str">
            <v>MANTA/LOS ESTEROS/CDLA VILLAMARINA VIA MANTA ROCAFUERTE Y CALLE 42 FRENTE A SEGURILLANTAS S.A, MANTA</v>
          </cell>
          <cell r="K1912" t="str">
            <v xml:space="preserve">969083092 /  </v>
          </cell>
          <cell r="M1912" t="str">
            <v>MANTA</v>
          </cell>
          <cell r="N1912" t="str">
            <v>MANABI</v>
          </cell>
          <cell r="O1912" t="str">
            <v>MANTA</v>
          </cell>
        </row>
        <row r="1913">
          <cell r="A1913" t="str">
            <v>20003024065218</v>
          </cell>
          <cell r="B1913">
            <v>481534</v>
          </cell>
          <cell r="C1913" t="str">
            <v>20003024065218</v>
          </cell>
          <cell r="D1913">
            <v>44911.708796296298</v>
          </cell>
          <cell r="E1913" t="str">
            <v>CONECEL</v>
          </cell>
          <cell r="F1913" t="str">
            <v>DESPACHO</v>
          </cell>
          <cell r="G1913" t="str">
            <v>NORMAL</v>
          </cell>
          <cell r="H1913" t="str">
            <v xml:space="preserve">EDWIN ALEXANDER LOOR ANDRADE / </v>
          </cell>
          <cell r="I1913" t="str">
            <v>1305859009</v>
          </cell>
          <cell r="J1913" t="str">
            <v>CALLE 321 Y VIA INTERBARRIAL EN EL COLEGIO NACIONAL PAQUISHA, MANTA</v>
          </cell>
          <cell r="K1913" t="str">
            <v xml:space="preserve">983911246 /  </v>
          </cell>
          <cell r="L1913" t="str">
            <v/>
          </cell>
          <cell r="M1913" t="str">
            <v>MANTA</v>
          </cell>
          <cell r="N1913" t="str">
            <v>MANABI</v>
          </cell>
          <cell r="O1913" t="str">
            <v>MANTA</v>
          </cell>
        </row>
        <row r="1914">
          <cell r="A1914" t="str">
            <v>20003024027029</v>
          </cell>
          <cell r="B1914">
            <v>481533</v>
          </cell>
          <cell r="C1914" t="str">
            <v>20003024027029</v>
          </cell>
          <cell r="D1914">
            <v>44911.708796296298</v>
          </cell>
          <cell r="E1914" t="str">
            <v>CONECEL</v>
          </cell>
          <cell r="F1914" t="str">
            <v>DESPACHO</v>
          </cell>
          <cell r="G1914" t="str">
            <v>NORMAL</v>
          </cell>
          <cell r="H1914" t="str">
            <v xml:space="preserve">ANGEL OSWALDO CUENCA CUENCA / </v>
          </cell>
          <cell r="I1914" t="str">
            <v>605067412</v>
          </cell>
          <cell r="J1914" t="str">
            <v>CALLE ANTONIA VELA ENTRE FELIX VALENCIA Y 5 DE JUNIO EN EL MERCADO DE LATACUNGA ISLA NUMERO 4 LOCAL DE TECNOLOGIA DOCTOR CUENCA, LATACUNGA</v>
          </cell>
          <cell r="K1914" t="str">
            <v xml:space="preserve">983917962 /  </v>
          </cell>
          <cell r="L1914" t="str">
            <v/>
          </cell>
          <cell r="M1914" t="str">
            <v>LATACUNGA</v>
          </cell>
          <cell r="N1914" t="str">
            <v>COTOPAXI</v>
          </cell>
          <cell r="O1914" t="str">
            <v>LATACUNGA</v>
          </cell>
        </row>
        <row r="1915">
          <cell r="A1915" t="str">
            <v>20003024022315</v>
          </cell>
          <cell r="B1915">
            <v>481532</v>
          </cell>
          <cell r="C1915" t="str">
            <v>20003024022315</v>
          </cell>
          <cell r="D1915">
            <v>44911.708796296298</v>
          </cell>
          <cell r="E1915" t="str">
            <v>CONECEL</v>
          </cell>
          <cell r="F1915" t="str">
            <v>DESPACHO</v>
          </cell>
          <cell r="G1915" t="str">
            <v>NORMAL</v>
          </cell>
          <cell r="H1915" t="str">
            <v xml:space="preserve">JORGE LUIS ARCENTALES SEGARRA / </v>
          </cell>
          <cell r="I1915" t="str">
            <v>604592535</v>
          </cell>
          <cell r="J1915" t="str">
            <v>AV GONZALO DAVALOS Y CARLOS ZAMBRANO EN LA EMPRESA ECUACERAMICA, RIOBAMBA</v>
          </cell>
          <cell r="K1915" t="str">
            <v xml:space="preserve">984267530 /  </v>
          </cell>
          <cell r="M1915" t="str">
            <v>RIOBAMBA</v>
          </cell>
          <cell r="N1915" t="str">
            <v>CHIMBORAZO</v>
          </cell>
          <cell r="O1915" t="str">
            <v>RIOBAMBA</v>
          </cell>
        </row>
        <row r="1916">
          <cell r="A1916" t="str">
            <v>20003022962976</v>
          </cell>
          <cell r="B1916">
            <v>481531</v>
          </cell>
          <cell r="C1916" t="str">
            <v>20003022962976</v>
          </cell>
          <cell r="D1916">
            <v>44911.708796296298</v>
          </cell>
          <cell r="E1916" t="str">
            <v>CONECEL</v>
          </cell>
          <cell r="F1916" t="str">
            <v>DESPACHO</v>
          </cell>
          <cell r="G1916" t="str">
            <v>NORMAL</v>
          </cell>
          <cell r="H1916" t="str">
            <v xml:space="preserve">JUAN PABLO RUIZ VACA / </v>
          </cell>
          <cell r="I1916" t="str">
            <v>603827171</v>
          </cell>
          <cell r="J1916" t="str">
            <v>AV LIZARZABURU Y MEDARDO ANGEL SILVA EN EL LOCAL PUERTO NEGRO A UNA CUADRA DEL RESTAURANTE LA CAZONA DEL CUY, RIOBAMBA</v>
          </cell>
          <cell r="K1916" t="str">
            <v xml:space="preserve">983167690 /  </v>
          </cell>
          <cell r="L1916" t="str">
            <v/>
          </cell>
          <cell r="M1916" t="str">
            <v>RIOBAMBA</v>
          </cell>
          <cell r="N1916" t="str">
            <v>CHIMBORAZO</v>
          </cell>
          <cell r="O1916" t="str">
            <v>RIOBAMBA</v>
          </cell>
        </row>
        <row r="1917">
          <cell r="A1917" t="str">
            <v>20003024056122</v>
          </cell>
          <cell r="B1917">
            <v>481530</v>
          </cell>
          <cell r="C1917" t="str">
            <v>20003024056122</v>
          </cell>
          <cell r="D1917">
            <v>44911.708796296298</v>
          </cell>
          <cell r="E1917" t="str">
            <v>CONECEL</v>
          </cell>
          <cell r="F1917" t="str">
            <v>DESPACHO</v>
          </cell>
          <cell r="G1917" t="str">
            <v>NORMAL</v>
          </cell>
          <cell r="H1917" t="str">
            <v xml:space="preserve">JORGE EDUARDO MAITA ZHIGUE / </v>
          </cell>
          <cell r="I1917" t="str">
            <v>704917822</v>
          </cell>
          <cell r="J1917" t="str">
            <v>AV DE LAS AMERICAS JUNTO A REMOLQUES REINA DEL CISNE EN LA PARADA DEL TRANSVIA DEL SALADO, CUENCA</v>
          </cell>
          <cell r="K1917" t="str">
            <v xml:space="preserve">989561610 /  </v>
          </cell>
          <cell r="M1917" t="str">
            <v>CUENCA</v>
          </cell>
          <cell r="N1917" t="str">
            <v>AZUAY</v>
          </cell>
          <cell r="O1917" t="str">
            <v>CUENCA</v>
          </cell>
        </row>
        <row r="1918">
          <cell r="A1918" t="str">
            <v>20003024067186</v>
          </cell>
          <cell r="B1918">
            <v>481529</v>
          </cell>
          <cell r="C1918" t="str">
            <v>20003024067186</v>
          </cell>
          <cell r="D1918">
            <v>44911.708796296298</v>
          </cell>
          <cell r="E1918" t="str">
            <v>CONECEL</v>
          </cell>
          <cell r="F1918" t="str">
            <v>DESPACHO</v>
          </cell>
          <cell r="G1918" t="str">
            <v>NORMAL</v>
          </cell>
          <cell r="H1918" t="str">
            <v xml:space="preserve">CECILIA ELIZABETH RAMOS GONZALEZ / </v>
          </cell>
          <cell r="I1918" t="str">
            <v>604383885</v>
          </cell>
          <cell r="J1918" t="str">
            <v>BARRIO LA JOYA CALLE CHILE Y LOJA EN EL HOSPITAL DE LA DOLOROSA N14-23 DIAGONAL A LA GILESIA DE TESTIGOS DE JEHOVA, RIOBAMBA</v>
          </cell>
          <cell r="K1918" t="str">
            <v xml:space="preserve">984513112 /  </v>
          </cell>
          <cell r="L1918" t="str">
            <v/>
          </cell>
          <cell r="M1918" t="str">
            <v>RIOBAMBA</v>
          </cell>
          <cell r="N1918" t="str">
            <v>CHIMBORAZO</v>
          </cell>
          <cell r="O1918" t="str">
            <v>RIOBAMBA</v>
          </cell>
        </row>
        <row r="1919">
          <cell r="A1919" t="str">
            <v>20003024034380</v>
          </cell>
          <cell r="B1919">
            <v>481528</v>
          </cell>
          <cell r="C1919" t="str">
            <v>20003024034380</v>
          </cell>
          <cell r="D1919">
            <v>44911.708796296298</v>
          </cell>
          <cell r="E1919" t="str">
            <v>CONECEL</v>
          </cell>
          <cell r="F1919" t="str">
            <v>DESPACHO</v>
          </cell>
          <cell r="G1919" t="str">
            <v>NORMAL</v>
          </cell>
          <cell r="H1919" t="str">
            <v xml:space="preserve">ANTONIA JACQUELINE HOLGUIN VERA / </v>
          </cell>
          <cell r="I1919" t="str">
            <v>1313362228</v>
          </cell>
          <cell r="J1919" t="str">
            <v>SECTOR SANTANA /VIA CIRCUNVALACION TRAMO 2 CASASIN PINTAR DE UN PISO FRENTE AL MOTEL IMPERIAL, MANTA</v>
          </cell>
          <cell r="K1919" t="str">
            <v>979147183 /  939055581</v>
          </cell>
          <cell r="L1919" t="str">
            <v/>
          </cell>
          <cell r="M1919" t="str">
            <v>MANTA</v>
          </cell>
          <cell r="N1919" t="str">
            <v>MANABI</v>
          </cell>
          <cell r="O1919" t="str">
            <v>MANTA</v>
          </cell>
        </row>
        <row r="1920">
          <cell r="A1920" t="str">
            <v>20003022541094</v>
          </cell>
          <cell r="B1920">
            <v>481527</v>
          </cell>
          <cell r="C1920" t="str">
            <v>20003022541094</v>
          </cell>
          <cell r="D1920">
            <v>44911.708796296298</v>
          </cell>
          <cell r="E1920" t="str">
            <v>CONECEL</v>
          </cell>
          <cell r="F1920" t="str">
            <v>DESPACHO</v>
          </cell>
          <cell r="G1920" t="str">
            <v>NORMAL</v>
          </cell>
          <cell r="H1920" t="str">
            <v xml:space="preserve">ANDREA ALEXANDRA JARAMILLO CORDOVA / </v>
          </cell>
          <cell r="I1920" t="str">
            <v>1104875461</v>
          </cell>
          <cell r="J1920" t="str">
            <v>AVENIDA NUEVA LOJA Y GUARANDA/ MERCADO MAYORISTA SECTOR 4 PUESTO 9/REF FRENTE DE LA PARADA DEL BUS, LOJA</v>
          </cell>
          <cell r="K1920" t="str">
            <v>995127455 /  963413793</v>
          </cell>
          <cell r="L1920" t="str">
            <v/>
          </cell>
          <cell r="M1920" t="str">
            <v>LOJA</v>
          </cell>
          <cell r="N1920" t="str">
            <v>LOJA</v>
          </cell>
          <cell r="O1920" t="str">
            <v>LOJA</v>
          </cell>
        </row>
        <row r="1921">
          <cell r="A1921" t="str">
            <v>20003024069339</v>
          </cell>
          <cell r="B1921">
            <v>481526</v>
          </cell>
          <cell r="C1921" t="str">
            <v>20003024069339</v>
          </cell>
          <cell r="D1921">
            <v>44911.708796296298</v>
          </cell>
          <cell r="E1921" t="str">
            <v>CONECEL</v>
          </cell>
          <cell r="F1921" t="str">
            <v>DESPACHO</v>
          </cell>
          <cell r="G1921" t="str">
            <v>NORMAL</v>
          </cell>
          <cell r="H1921" t="str">
            <v xml:space="preserve">ROMMEL GONZALO MEJIA IMBAQUINGO / </v>
          </cell>
          <cell r="I1921" t="str">
            <v>400795035</v>
          </cell>
          <cell r="J1921" t="str">
            <v>CALLE BOLIVAR Y MIGUEL OVIEDO CONSULTORIO MEDICO SALUD HOGAR ECUADOR REF FRENTE AL COMERCIAL SANTA MARIA DE LA BOLIVAR, IBARRA</v>
          </cell>
          <cell r="K1921" t="str">
            <v xml:space="preserve">961211357 /  </v>
          </cell>
          <cell r="L1921" t="str">
            <v/>
          </cell>
          <cell r="M1921" t="str">
            <v>IBARRA</v>
          </cell>
          <cell r="N1921" t="str">
            <v>IMBABURA</v>
          </cell>
          <cell r="O1921" t="str">
            <v>IBARRA</v>
          </cell>
        </row>
        <row r="1922">
          <cell r="A1922" t="str">
            <v>20003022962671</v>
          </cell>
          <cell r="B1922">
            <v>481525</v>
          </cell>
          <cell r="C1922" t="str">
            <v>20003022962671</v>
          </cell>
          <cell r="D1922">
            <v>44911.708796296298</v>
          </cell>
          <cell r="E1922" t="str">
            <v>CONECEL</v>
          </cell>
          <cell r="F1922" t="str">
            <v>DESPACHO</v>
          </cell>
          <cell r="G1922" t="str">
            <v>NORMAL</v>
          </cell>
          <cell r="H1922" t="str">
            <v xml:space="preserve">WILLIAMS DAVID DEUSA ESCOBAR / </v>
          </cell>
          <cell r="I1922" t="str">
            <v>2250030083</v>
          </cell>
          <cell r="J1922" t="str">
            <v>CALLE CUENCA Y 6 DICIEMBRE TRABAJA EN PUBLICIDAD QUINDIGUA REF A LADO DE BANCO PICHINCHA, EL COCA</v>
          </cell>
          <cell r="K1922" t="str">
            <v>960505568 /  979427189</v>
          </cell>
          <cell r="M1922" t="str">
            <v>ORELLANA</v>
          </cell>
          <cell r="N1922" t="str">
            <v>ORELLANA</v>
          </cell>
          <cell r="O1922" t="str">
            <v>EL COCA</v>
          </cell>
        </row>
        <row r="1923">
          <cell r="A1923" t="str">
            <v>20003024063362</v>
          </cell>
          <cell r="B1923">
            <v>481524</v>
          </cell>
          <cell r="C1923" t="str">
            <v>20003024063362</v>
          </cell>
          <cell r="D1923">
            <v>44911.708796296298</v>
          </cell>
          <cell r="E1923" t="str">
            <v>CONECEL</v>
          </cell>
          <cell r="F1923" t="str">
            <v>DESPACHO</v>
          </cell>
          <cell r="G1923" t="str">
            <v>NORMAL</v>
          </cell>
          <cell r="H1923" t="str">
            <v xml:space="preserve">CARMEN COROMOTO ARIAS TERAN / </v>
          </cell>
          <cell r="I1923" t="str">
            <v>1759680604</v>
          </cell>
          <cell r="J1923" t="str">
            <v>JOSE MARIA BIDARRUE E6-244 Y GONZALO ZALDUMBIDE/A 1 CUADRA DEL PARQUE BONANZA/CS TOMATE 3 PISOS, QUITO</v>
          </cell>
          <cell r="K1923" t="str">
            <v>958848129 /  992725947</v>
          </cell>
          <cell r="M1923" t="str">
            <v>QUITO</v>
          </cell>
          <cell r="N1923" t="str">
            <v>PICHINCHA</v>
          </cell>
          <cell r="O1923" t="str">
            <v>QUITO</v>
          </cell>
        </row>
        <row r="1924">
          <cell r="A1924" t="str">
            <v>20003024067297</v>
          </cell>
          <cell r="B1924">
            <v>481523</v>
          </cell>
          <cell r="C1924" t="str">
            <v>20003024067297</v>
          </cell>
          <cell r="D1924">
            <v>44911.708796296298</v>
          </cell>
          <cell r="E1924" t="str">
            <v>CONECEL</v>
          </cell>
          <cell r="F1924" t="str">
            <v>DESPACHO</v>
          </cell>
          <cell r="G1924" t="str">
            <v>NORMAL</v>
          </cell>
          <cell r="H1924" t="str">
            <v xml:space="preserve">SEGUNDO MANUEL PILA QUINATOA / </v>
          </cell>
          <cell r="I1924" t="str">
            <v>1705331633</v>
          </cell>
          <cell r="J1924" t="str">
            <v>CALLE ESPEJO Y ANTONIO IGLESIAS MZ VS7.37 CASA DE DOS PISOS COLOR AMARILLO A 3 CUADRAS DEL PARQUE DE AMAGUANA, QUITO</v>
          </cell>
          <cell r="K1924" t="str">
            <v xml:space="preserve">984078179 /  </v>
          </cell>
          <cell r="L1924" t="str">
            <v/>
          </cell>
          <cell r="M1924" t="str">
            <v>QUITO</v>
          </cell>
          <cell r="N1924" t="str">
            <v>PICHINCHA</v>
          </cell>
          <cell r="O1924" t="str">
            <v>QUITO</v>
          </cell>
        </row>
        <row r="1925">
          <cell r="A1925" t="str">
            <v>20003024056175</v>
          </cell>
          <cell r="B1925">
            <v>481522</v>
          </cell>
          <cell r="C1925" t="str">
            <v>20003024056175</v>
          </cell>
          <cell r="D1925">
            <v>44911.708796296298</v>
          </cell>
          <cell r="E1925" t="str">
            <v>CONECEL</v>
          </cell>
          <cell r="F1925" t="str">
            <v>DESPACHO</v>
          </cell>
          <cell r="G1925" t="str">
            <v>NORMAL</v>
          </cell>
          <cell r="H1925" t="str">
            <v xml:space="preserve">JORGE ANDRES CEDENO NAVARRETE / </v>
          </cell>
          <cell r="I1925" t="str">
            <v>1720252830</v>
          </cell>
          <cell r="J1925" t="str">
            <v>EN LA EMPRESA TELCONET AV MARIANA DE JESUS Y JORGE JUAN EN LA PUERTA DEL CAJERO DEL BANCO MACHALA, QUITO</v>
          </cell>
          <cell r="K1925" t="str">
            <v xml:space="preserve">964090398 /  </v>
          </cell>
          <cell r="L1925" t="str">
            <v/>
          </cell>
          <cell r="M1925" t="str">
            <v>QUITO</v>
          </cell>
          <cell r="N1925" t="str">
            <v>PICHINCHA</v>
          </cell>
          <cell r="O1925" t="str">
            <v>QUITO</v>
          </cell>
        </row>
        <row r="1926">
          <cell r="A1926" t="str">
            <v>20003022086680</v>
          </cell>
          <cell r="B1926">
            <v>481521</v>
          </cell>
          <cell r="C1926" t="str">
            <v>20003022086680</v>
          </cell>
          <cell r="D1926">
            <v>44911.708796296298</v>
          </cell>
          <cell r="E1926" t="str">
            <v>CONECEL</v>
          </cell>
          <cell r="F1926" t="str">
            <v>DESPACHO</v>
          </cell>
          <cell r="G1926" t="str">
            <v>NORMAL</v>
          </cell>
          <cell r="H1926" t="str">
            <v xml:space="preserve">CRISTINA MARIBEL RENDON FIGUEROA / </v>
          </cell>
          <cell r="I1926" t="str">
            <v>1401310733</v>
          </cell>
          <cell r="J1926" t="str">
            <v>AV.ABRAHAM CALAZACON Y COMUNA PERIPA CASA CELESTE 3 PISOS ABAJO BAR LUCIFER, SANTO DOMINGO</v>
          </cell>
          <cell r="K1926" t="str">
            <v xml:space="preserve">984510903 /  </v>
          </cell>
          <cell r="L1926" t="str">
            <v/>
          </cell>
          <cell r="M1926" t="str">
            <v>SANTO DOMINGO</v>
          </cell>
          <cell r="N1926" t="str">
            <v>SANTO DOMINGO DE LOS TSACHILAS</v>
          </cell>
          <cell r="O1926" t="str">
            <v>SANTO DOMINGO</v>
          </cell>
        </row>
        <row r="1927">
          <cell r="A1927" t="str">
            <v>20003022971353</v>
          </cell>
          <cell r="B1927">
            <v>481520</v>
          </cell>
          <cell r="C1927" t="str">
            <v>20003022971353</v>
          </cell>
          <cell r="D1927">
            <v>44911.708796296298</v>
          </cell>
          <cell r="E1927" t="str">
            <v>CONECEL</v>
          </cell>
          <cell r="F1927" t="str">
            <v>DESPACHO</v>
          </cell>
          <cell r="G1927" t="str">
            <v>NORMAL</v>
          </cell>
          <cell r="H1927" t="str">
            <v xml:space="preserve">LUISA DE LAS MERCEDE GUERRERO CANAR / </v>
          </cell>
          <cell r="I1927" t="str">
            <v>1802785319</v>
          </cell>
          <cell r="J1927" t="str">
            <v>AMBATO/LA MATRIZ/CALLE ANTONIO MACHADA 1-103 Y MANUELITA SAENZ CASA DE DOS PISOS A UNA CUADRA DEL SRI AGENCIA SUR, AMBATO</v>
          </cell>
          <cell r="K1927" t="str">
            <v xml:space="preserve">985517265 /  </v>
          </cell>
          <cell r="L1927" t="str">
            <v/>
          </cell>
          <cell r="M1927" t="str">
            <v>AMBATO</v>
          </cell>
          <cell r="N1927" t="str">
            <v>TUNGURAHUA</v>
          </cell>
          <cell r="O1927" t="str">
            <v>AMBATO</v>
          </cell>
        </row>
        <row r="1928">
          <cell r="A1928" t="str">
            <v>20003023004746</v>
          </cell>
          <cell r="B1928">
            <v>481519</v>
          </cell>
          <cell r="C1928" t="str">
            <v>20003023004746</v>
          </cell>
          <cell r="D1928">
            <v>44911.708796296298</v>
          </cell>
          <cell r="E1928" t="str">
            <v>CONECEL</v>
          </cell>
          <cell r="F1928" t="str">
            <v>DESPACHO</v>
          </cell>
          <cell r="G1928" t="str">
            <v>NORMAL</v>
          </cell>
          <cell r="H1928" t="str">
            <v xml:space="preserve">DANIEL ALBERTO BRAVO QUIJIJE / </v>
          </cell>
          <cell r="I1928" t="str">
            <v>1311668774</v>
          </cell>
          <cell r="J1928" t="str">
            <v>AV 101 ENTRE CALLE 118 Y CALLE 119 CASA DE DOS PISOS COLOR ROSADO CLARO DIAGONAL AL PARQUE DE LOS ESTEROS, MANTA</v>
          </cell>
          <cell r="K1928" t="str">
            <v>982609409 /  967684831</v>
          </cell>
          <cell r="L1928" t="str">
            <v/>
          </cell>
          <cell r="M1928" t="str">
            <v>MANTA</v>
          </cell>
          <cell r="N1928" t="str">
            <v>MANABI</v>
          </cell>
          <cell r="O1928" t="str">
            <v>MANTA</v>
          </cell>
        </row>
        <row r="1929">
          <cell r="A1929" t="str">
            <v>20003022978501</v>
          </cell>
          <cell r="B1929">
            <v>481518</v>
          </cell>
          <cell r="C1929" t="str">
            <v>20003022978501</v>
          </cell>
          <cell r="D1929">
            <v>44911.708796296298</v>
          </cell>
          <cell r="E1929" t="str">
            <v>CONECEL</v>
          </cell>
          <cell r="F1929" t="str">
            <v>DESPACHO</v>
          </cell>
          <cell r="G1929" t="str">
            <v>NORMAL</v>
          </cell>
          <cell r="H1929" t="str">
            <v xml:space="preserve">JUSTYN ALDAHIR CASIERRA FUENTES / </v>
          </cell>
          <cell r="I1929" t="str">
            <v>751031717</v>
          </cell>
          <cell r="J1929" t="str">
            <v>AV LA FERROVIARIA EN EL TERMINAL TERRESTRE DE MACHALA, MACHALA</v>
          </cell>
          <cell r="K1929" t="str">
            <v xml:space="preserve">999465121 /  </v>
          </cell>
          <cell r="L1929" t="str">
            <v/>
          </cell>
          <cell r="M1929" t="str">
            <v>MACHALA</v>
          </cell>
          <cell r="N1929" t="str">
            <v>EL ORO</v>
          </cell>
          <cell r="O1929" t="str">
            <v>MACHALA</v>
          </cell>
        </row>
        <row r="1930">
          <cell r="A1930" t="str">
            <v>20003011368880</v>
          </cell>
          <cell r="B1930">
            <v>481517</v>
          </cell>
          <cell r="C1930" t="str">
            <v>20003011368880</v>
          </cell>
          <cell r="D1930">
            <v>44911.708796296298</v>
          </cell>
          <cell r="E1930" t="str">
            <v>CONECEL</v>
          </cell>
          <cell r="F1930" t="str">
            <v>DESPACHO</v>
          </cell>
          <cell r="G1930" t="str">
            <v>NORMAL</v>
          </cell>
          <cell r="H1930" t="str">
            <v xml:space="preserve">ROCIBELL TATIANA MORAN DE LA CUADRA / </v>
          </cell>
          <cell r="I1930" t="str">
            <v>1724361553</v>
          </cell>
          <cell r="J1930" t="str">
            <v>CALLE MARIO SARAGOSIN Y FELICIANO CHECA URBANIZACION GONZALEZ SUAREZ 2 PISOS REF A LADO DE PROBEFARMA FRENTE A PEPSICO, QUITO</v>
          </cell>
          <cell r="K1930" t="str">
            <v>984809387 /  998705514</v>
          </cell>
          <cell r="M1930" t="str">
            <v>QUITO</v>
          </cell>
          <cell r="N1930" t="str">
            <v>PICHINCHA</v>
          </cell>
          <cell r="O1930" t="str">
            <v>QUITO</v>
          </cell>
        </row>
        <row r="1931">
          <cell r="A1931" t="str">
            <v>20003022954811</v>
          </cell>
          <cell r="B1931">
            <v>481516</v>
          </cell>
          <cell r="C1931" t="str">
            <v>20003022954811</v>
          </cell>
          <cell r="D1931">
            <v>44911.708796296298</v>
          </cell>
          <cell r="E1931" t="str">
            <v>CONECEL</v>
          </cell>
          <cell r="F1931" t="str">
            <v>DESPACHO</v>
          </cell>
          <cell r="G1931" t="str">
            <v>NORMAL</v>
          </cell>
          <cell r="H1931" t="str">
            <v xml:space="preserve">JORGE ANDRES JACOME SANDOVAL / </v>
          </cell>
          <cell r="I1931" t="str">
            <v>1722651039</v>
          </cell>
          <cell r="J1931" t="str">
            <v>CONJUNTO PORTAL DE LOS ALAMOS CALLE LA CONCORDIA N5-37 Y GIOVANNI CALLES A2 CUADRAS DE CC PLAZA MARIANA, COSTADO CONJ. LOS ALMENDROS, QUITO</v>
          </cell>
          <cell r="K1931" t="str">
            <v xml:space="preserve">984756047 /  </v>
          </cell>
          <cell r="L1931" t="str">
            <v/>
          </cell>
          <cell r="M1931" t="str">
            <v>QUITO</v>
          </cell>
          <cell r="N1931" t="str">
            <v>PICHINCHA</v>
          </cell>
          <cell r="O1931" t="str">
            <v>QUITO</v>
          </cell>
        </row>
        <row r="1932">
          <cell r="A1932" t="str">
            <v>20003022962668</v>
          </cell>
          <cell r="B1932">
            <v>481515</v>
          </cell>
          <cell r="C1932" t="str">
            <v>20003022962668</v>
          </cell>
          <cell r="D1932">
            <v>44911.708796296298</v>
          </cell>
          <cell r="E1932" t="str">
            <v>CONECEL</v>
          </cell>
          <cell r="F1932" t="str">
            <v>DESPACHO</v>
          </cell>
          <cell r="G1932" t="str">
            <v>NORMAL</v>
          </cell>
          <cell r="H1932" t="str">
            <v xml:space="preserve">LUIS MIGUEL CHILIG VILATUNA / </v>
          </cell>
          <cell r="I1932" t="str">
            <v>1722885223</v>
          </cell>
          <cell r="J1932" t="str">
            <v>TRBJO AV.WHYMPER N27 - 159 Y AV. FRANCISCO DE ORELLANA RECIBEN EN RESTAURANTE, QUITO</v>
          </cell>
          <cell r="K1932" t="str">
            <v>961015143 /  46101514</v>
          </cell>
          <cell r="M1932" t="str">
            <v>QUITO</v>
          </cell>
          <cell r="N1932" t="str">
            <v>PICHINCHA</v>
          </cell>
          <cell r="O1932" t="str">
            <v>QUITO</v>
          </cell>
        </row>
        <row r="1933">
          <cell r="A1933" t="str">
            <v>20003022995761</v>
          </cell>
          <cell r="B1933">
            <v>481514</v>
          </cell>
          <cell r="C1933" t="str">
            <v>20003022995761</v>
          </cell>
          <cell r="D1933">
            <v>44911.708796296298</v>
          </cell>
          <cell r="E1933" t="str">
            <v>CONECEL</v>
          </cell>
          <cell r="F1933" t="str">
            <v>DESPACHO</v>
          </cell>
          <cell r="G1933" t="str">
            <v>NORMAL</v>
          </cell>
          <cell r="H1933" t="str">
            <v xml:space="preserve">DIANA PATRICIA PAUTA ORELLANA / </v>
          </cell>
          <cell r="I1933" t="str">
            <v>104786660</v>
          </cell>
          <cell r="J1933" t="str">
            <v>CUENCA/EL BATAN/BARRIO RECINTO FERIAL SECTOR LIBRE ARENAL AV DE LAS AMERICAS Y CARLOS ARIZAGA VEGA DETRAS DEL TERMINAL DE BUSES, CUENCA</v>
          </cell>
          <cell r="K1933" t="str">
            <v xml:space="preserve">979069546 /  </v>
          </cell>
          <cell r="M1933" t="str">
            <v>CUENCA</v>
          </cell>
          <cell r="N1933" t="str">
            <v>AZUAY</v>
          </cell>
          <cell r="O1933" t="str">
            <v>CUENCA</v>
          </cell>
        </row>
        <row r="1934">
          <cell r="A1934" t="str">
            <v>20003024067426</v>
          </cell>
          <cell r="B1934">
            <v>481543</v>
          </cell>
          <cell r="C1934" t="str">
            <v>20003024067426</v>
          </cell>
          <cell r="D1934">
            <v>44911.708796296298</v>
          </cell>
          <cell r="E1934" t="str">
            <v>CONECEL</v>
          </cell>
          <cell r="F1934" t="str">
            <v>DESPACHO</v>
          </cell>
          <cell r="G1934" t="str">
            <v>NORMAL</v>
          </cell>
          <cell r="H1934" t="str">
            <v xml:space="preserve">WINNER EMILIANO AVILA CALDERON / </v>
          </cell>
          <cell r="I1934" t="str">
            <v>1315710721</v>
          </cell>
          <cell r="J1934" t="str">
            <v>AV REAL AUDIENCIA N54-39 Y PORFIRIO ROMERO JUNTO A LA EMPRESA ASENECO EN UNA CASA DE DOS PISOS, QUITO</v>
          </cell>
          <cell r="K1934" t="str">
            <v xml:space="preserve">984339893 /  </v>
          </cell>
          <cell r="M1934" t="str">
            <v>QUITO</v>
          </cell>
          <cell r="N1934" t="str">
            <v>PICHINCHA</v>
          </cell>
          <cell r="O1934" t="str">
            <v>QUITO</v>
          </cell>
        </row>
        <row r="1935">
          <cell r="A1935" t="str">
            <v>20003024062592</v>
          </cell>
          <cell r="B1935">
            <v>481542</v>
          </cell>
          <cell r="C1935" t="str">
            <v>20003024062592</v>
          </cell>
          <cell r="D1935">
            <v>44911.708796296298</v>
          </cell>
          <cell r="E1935" t="str">
            <v>CONECEL</v>
          </cell>
          <cell r="F1935" t="str">
            <v>DESPACHO</v>
          </cell>
          <cell r="G1935" t="str">
            <v>NORMAL</v>
          </cell>
          <cell r="H1935" t="str">
            <v xml:space="preserve">SAMANTA NICOLE TIGUA RAMIREZ / </v>
          </cell>
          <cell r="I1935" t="str">
            <v>1756295687</v>
          </cell>
          <cell r="J1935" t="str">
            <v>AV JUAN BARREIRO Y MANUEL ALVARADO CASA DE 4 PISOS COLOR AMARILLO A MEDIA CUADRA DEL MERCADO DE SOLANDA JUNTO A LA FARMACIA SAN PEDRO, QUITO</v>
          </cell>
          <cell r="K1935" t="str">
            <v>983224032 /  962155204</v>
          </cell>
          <cell r="M1935" t="str">
            <v>QUITO</v>
          </cell>
          <cell r="N1935" t="str">
            <v>PICHINCHA</v>
          </cell>
          <cell r="O1935" t="str">
            <v>QUITO</v>
          </cell>
        </row>
        <row r="1936">
          <cell r="A1936" t="str">
            <v>20003024027344</v>
          </cell>
          <cell r="B1936">
            <v>481541</v>
          </cell>
          <cell r="C1936" t="str">
            <v>20003024027344</v>
          </cell>
          <cell r="D1936">
            <v>44911.708796296298</v>
          </cell>
          <cell r="E1936" t="str">
            <v>CONECEL</v>
          </cell>
          <cell r="F1936" t="str">
            <v>DESPACHO</v>
          </cell>
          <cell r="G1936" t="str">
            <v>NORMAL</v>
          </cell>
          <cell r="H1936" t="str">
            <v>EDISON XAVIER LLIVISUPA MATUTE / GABRIELA GEOVANNA LLIVISUPA MATUTE</v>
          </cell>
          <cell r="I1936" t="str">
            <v>105843015</v>
          </cell>
          <cell r="J1936" t="str">
            <v>AV DANIEL ALVARADO Y GASPAR SANGURIMA BARRIO LA CONVENCION DEL 45 CASA BLANCA DE UN PISO N254 A MEDIA CUADRA DE LA ESCUELA VICTOR PERALBO AGUILAR, CUENCA</v>
          </cell>
          <cell r="K1936" t="str">
            <v>984309722 /  958859717</v>
          </cell>
          <cell r="M1936" t="str">
            <v>CUENCA</v>
          </cell>
          <cell r="N1936" t="str">
            <v>AZUAY</v>
          </cell>
          <cell r="O1936" t="str">
            <v>CUENCA</v>
          </cell>
        </row>
        <row r="1937">
          <cell r="A1937" t="str">
            <v>20003021060620_1</v>
          </cell>
          <cell r="B1937">
            <v>481540</v>
          </cell>
          <cell r="C1937" t="str">
            <v>20003021060620_1</v>
          </cell>
          <cell r="D1937">
            <v>44911.708796296298</v>
          </cell>
          <cell r="E1937" t="str">
            <v>CONECEL</v>
          </cell>
          <cell r="F1937" t="str">
            <v>DESPACHO</v>
          </cell>
          <cell r="G1937" t="str">
            <v>NORMAL</v>
          </cell>
          <cell r="H1937" t="str">
            <v xml:space="preserve">DANIELA FERNANDA GAVILANEZ ARTEAGA / </v>
          </cell>
          <cell r="I1937" t="str">
            <v>105102941</v>
          </cell>
          <cell r="J1937" t="str">
            <v>CALLE HURTADO DE MENDOZA Y CARIGUAYDAZO CASA 244 DE DOS PISOS COLOR MELON A CUATRO CASAS DE UNA TIENDA DE VIVERES, CUENCA</v>
          </cell>
          <cell r="K1937" t="str">
            <v xml:space="preserve">939544559 /  </v>
          </cell>
          <cell r="L1937" t="str">
            <v/>
          </cell>
          <cell r="M1937" t="str">
            <v>CUENCA</v>
          </cell>
          <cell r="N1937" t="str">
            <v>AZUAY</v>
          </cell>
          <cell r="O1937" t="str">
            <v>CUENCA</v>
          </cell>
        </row>
        <row r="1938">
          <cell r="A1938" t="str">
            <v>20003022995685</v>
          </cell>
          <cell r="B1938">
            <v>481539</v>
          </cell>
          <cell r="C1938" t="str">
            <v>20003022995685</v>
          </cell>
          <cell r="D1938">
            <v>44911.708796296298</v>
          </cell>
          <cell r="E1938" t="str">
            <v>CONECEL</v>
          </cell>
          <cell r="F1938" t="str">
            <v>DESPACHO</v>
          </cell>
          <cell r="G1938" t="str">
            <v>NORMAL</v>
          </cell>
          <cell r="H1938" t="str">
            <v xml:space="preserve">ROBERT DAVEL MERELO MIGUEZ / </v>
          </cell>
          <cell r="I1938" t="str">
            <v>1250246913</v>
          </cell>
          <cell r="J1938" t="str">
            <v>CALLE TSACHILAS Y RIO PINDO CASA DE 4P COLOR VERDE ALADO DE FARMACIA REF A UNA CUADRA EMPRESA ELECTRICA, SANTO DOMINGO</v>
          </cell>
          <cell r="K1938" t="str">
            <v xml:space="preserve">967950175 /  </v>
          </cell>
          <cell r="M1938" t="str">
            <v>SANTO DOMINGO</v>
          </cell>
          <cell r="N1938" t="str">
            <v>SANTO DOMINGO DE LOS TSACHILAS</v>
          </cell>
          <cell r="O1938" t="str">
            <v>SANTO DOMINGO</v>
          </cell>
        </row>
        <row r="1939">
          <cell r="A1939" t="str">
            <v>20003022967576</v>
          </cell>
          <cell r="B1939">
            <v>481513</v>
          </cell>
          <cell r="C1939" t="str">
            <v>20003022967576</v>
          </cell>
          <cell r="D1939">
            <v>44911.708784722221</v>
          </cell>
          <cell r="E1939" t="str">
            <v>CONECEL</v>
          </cell>
          <cell r="F1939" t="str">
            <v>DESPACHO</v>
          </cell>
          <cell r="G1939" t="str">
            <v>NORMAL</v>
          </cell>
          <cell r="H1939" t="str">
            <v xml:space="preserve">DARWIN JAVIER GARCIA PACHAY / </v>
          </cell>
          <cell r="I1939" t="str">
            <v>920890324</v>
          </cell>
          <cell r="J1939" t="str">
            <v>DURAN/EL RECREO/KM 5.5 VIA DURAN YAGUACHI EMPRESA CON PAREDES BLANCAS Y PORTON PLOMO FRENTE A UNOS GALPONES AMARILLOS, DURAN</v>
          </cell>
          <cell r="K1939" t="str">
            <v xml:space="preserve">963032629 /  </v>
          </cell>
          <cell r="M1939" t="str">
            <v>DURAN</v>
          </cell>
          <cell r="N1939" t="str">
            <v>GUAYAS</v>
          </cell>
          <cell r="O1939" t="str">
            <v>DURAN</v>
          </cell>
        </row>
        <row r="1940">
          <cell r="A1940" t="str">
            <v>20002993214527</v>
          </cell>
          <cell r="B1940">
            <v>481512</v>
          </cell>
          <cell r="C1940" t="str">
            <v>20002993214527</v>
          </cell>
          <cell r="D1940">
            <v>44911.708784722221</v>
          </cell>
          <cell r="E1940" t="str">
            <v>CONECEL</v>
          </cell>
          <cell r="F1940" t="str">
            <v>DESPACHO</v>
          </cell>
          <cell r="G1940" t="str">
            <v>NORMAL</v>
          </cell>
          <cell r="H1940" t="str">
            <v xml:space="preserve">BRYAN SEBASTIAN SARANGO CHUQUIMARCA / </v>
          </cell>
          <cell r="I1940" t="str">
            <v>1105469389</v>
          </cell>
          <cell r="J1940" t="str">
            <v>AV 3 DE NOVIEMBRE Y DEL VATICANO JUNTO AL CONSULTORIO DENTOLOGY EN UNA CASA DE DOS PISOS, CUENCA</v>
          </cell>
          <cell r="K1940" t="str">
            <v xml:space="preserve">989602150 /  </v>
          </cell>
          <cell r="L1940" t="str">
            <v/>
          </cell>
          <cell r="M1940" t="str">
            <v>CUENCA</v>
          </cell>
          <cell r="N1940" t="str">
            <v>AZUAY</v>
          </cell>
          <cell r="O1940" t="str">
            <v>CUENCA</v>
          </cell>
        </row>
        <row r="1941">
          <cell r="A1941" t="str">
            <v>20003009405522_1</v>
          </cell>
          <cell r="B1941">
            <v>481511</v>
          </cell>
          <cell r="C1941" t="str">
            <v>20003009405522_1</v>
          </cell>
          <cell r="D1941">
            <v>44911.708784722221</v>
          </cell>
          <cell r="E1941" t="str">
            <v>CONECEL</v>
          </cell>
          <cell r="F1941" t="str">
            <v>DESPACHO</v>
          </cell>
          <cell r="G1941" t="str">
            <v>NORMAL</v>
          </cell>
          <cell r="H1941" t="str">
            <v xml:space="preserve">JOHANNA MARISOL PAREDES NIEVES / </v>
          </cell>
          <cell r="I1941" t="str">
            <v>105040893</v>
          </cell>
          <cell r="J1941" t="str">
            <v>AV DE LAS AMERICAS Y TARQUI EN LA UNIVERSIDAD CATOLICA DE CUENCA EN LA CASA ADMINISTRATIVA, CUENCA</v>
          </cell>
          <cell r="K1941" t="str">
            <v>979393737 /  969425390</v>
          </cell>
          <cell r="L1941" t="str">
            <v/>
          </cell>
          <cell r="M1941" t="str">
            <v>CUENCA</v>
          </cell>
          <cell r="N1941" t="str">
            <v>AZUAY</v>
          </cell>
          <cell r="O1941" t="str">
            <v>CUENCA</v>
          </cell>
        </row>
        <row r="1942">
          <cell r="A1942" t="str">
            <v>20003022544743</v>
          </cell>
          <cell r="B1942">
            <v>481510</v>
          </cell>
          <cell r="C1942" t="str">
            <v>20003022544743</v>
          </cell>
          <cell r="D1942">
            <v>44911.708784722221</v>
          </cell>
          <cell r="E1942" t="str">
            <v>CONECEL</v>
          </cell>
          <cell r="F1942" t="str">
            <v>DESPACHO</v>
          </cell>
          <cell r="G1942" t="str">
            <v>NORMAL</v>
          </cell>
          <cell r="H1942" t="str">
            <v xml:space="preserve">MERCY PATRICIA CASTRO ARMIJO / </v>
          </cell>
          <cell r="I1942" t="str">
            <v>201387933</v>
          </cell>
          <cell r="J1942" t="str">
            <v>AV.MANUEL CORDOVA GALARZA Y CALLE PA. DEL SOL CONJ. 2 HEMISFERIO MZ 1 PREDIO 2 BLOQ 10 DEP 1022 DUAGONAL A ESCUELA DE POLICIA, QUITO</v>
          </cell>
          <cell r="K1942" t="str">
            <v>963518589 /  980198167</v>
          </cell>
          <cell r="L1942" t="str">
            <v/>
          </cell>
          <cell r="M1942" t="str">
            <v>QUITO</v>
          </cell>
          <cell r="N1942" t="str">
            <v>PICHINCHA</v>
          </cell>
          <cell r="O1942" t="str">
            <v>QUITO</v>
          </cell>
        </row>
        <row r="1943">
          <cell r="A1943" t="str">
            <v>20003022953549</v>
          </cell>
          <cell r="B1943">
            <v>481509</v>
          </cell>
          <cell r="C1943" t="str">
            <v>20003022953549</v>
          </cell>
          <cell r="D1943">
            <v>44911.708784722221</v>
          </cell>
          <cell r="E1943" t="str">
            <v>CONECEL</v>
          </cell>
          <cell r="F1943" t="str">
            <v>DESPACHO</v>
          </cell>
          <cell r="G1943" t="str">
            <v>NORMAL</v>
          </cell>
          <cell r="H1943" t="str">
            <v xml:space="preserve">ENRIQUE WASHINGTON VALDEZ PORRAS / </v>
          </cell>
          <cell r="I1943" t="str">
            <v>1708252612</v>
          </cell>
          <cell r="J1943" t="str">
            <v>CALLE MACHINAZA LOTE 655 Y 15 DE NOVIEMBRE/SECTOR BALCON DEL VALLE/CASA DE 3 PISOS/CASA COLOR LADRILLO/JUNTO A LA QUEBRADA EL CONEJO, QUITO</v>
          </cell>
          <cell r="K1943" t="str">
            <v>963067838 /  995312179</v>
          </cell>
          <cell r="M1943" t="str">
            <v>QUITO</v>
          </cell>
          <cell r="N1943" t="str">
            <v>PICHINCHA</v>
          </cell>
          <cell r="O1943" t="str">
            <v>QUITO</v>
          </cell>
        </row>
        <row r="1944">
          <cell r="A1944" t="str">
            <v>20003022953337</v>
          </cell>
          <cell r="B1944">
            <v>481508</v>
          </cell>
          <cell r="C1944" t="str">
            <v>20003022953337</v>
          </cell>
          <cell r="D1944">
            <v>44911.708784722221</v>
          </cell>
          <cell r="E1944" t="str">
            <v>CONECEL</v>
          </cell>
          <cell r="F1944" t="str">
            <v>DESPACHO</v>
          </cell>
          <cell r="G1944" t="str">
            <v>NORMAL</v>
          </cell>
          <cell r="H1944" t="str">
            <v xml:space="preserve">ADRIANA ELIZABETH PINO GAVIDIA / </v>
          </cell>
          <cell r="I1944" t="str">
            <v>603024043</v>
          </cell>
          <cell r="J1944" t="str">
            <v>CALLE JORGE WASHINGTON E937 Y JOSE TAMAYO EDIFICIO LEMBRANSE PB A UNA CUADRA DE LA UNIVERSIDAD CATOLICA DEL ECUADOR, QUITO</v>
          </cell>
          <cell r="K1944" t="str">
            <v xml:space="preserve">988028532 </v>
          </cell>
          <cell r="M1944" t="str">
            <v>QUITO</v>
          </cell>
          <cell r="N1944" t="str">
            <v>PICHINCHA</v>
          </cell>
          <cell r="O1944" t="str">
            <v>QUITO</v>
          </cell>
        </row>
        <row r="1945">
          <cell r="A1945" t="str">
            <v>20003022099375</v>
          </cell>
          <cell r="B1945">
            <v>481507</v>
          </cell>
          <cell r="C1945" t="str">
            <v>20003022099375</v>
          </cell>
          <cell r="D1945">
            <v>44911.708784722221</v>
          </cell>
          <cell r="E1945" t="str">
            <v>CONECEL</v>
          </cell>
          <cell r="F1945" t="str">
            <v>DESPACHO</v>
          </cell>
          <cell r="G1945" t="str">
            <v>NORMAL</v>
          </cell>
          <cell r="H1945" t="str">
            <v xml:space="preserve">JOSE EDGAR GUARANGA GUSQUI / </v>
          </cell>
          <cell r="I1945" t="str">
            <v>602674756</v>
          </cell>
          <cell r="J1945" t="str">
            <v>CALLE PEDRO VICENTE MALDONADO Y LA PRENSA CASA DE COLOR BEIGE DE DOS PISOS A 3 CUADRAS DE LA GASOLINERA DE LOS CHOFERES, RIOBAMBA</v>
          </cell>
          <cell r="K1945" t="str">
            <v xml:space="preserve">982739422 /  </v>
          </cell>
          <cell r="M1945" t="str">
            <v>RIOBAMBA</v>
          </cell>
          <cell r="N1945" t="str">
            <v>CHIMBORAZO</v>
          </cell>
          <cell r="O1945" t="str">
            <v>RIOBAMBA</v>
          </cell>
        </row>
        <row r="1946">
          <cell r="A1946" t="str">
            <v>20003024069484</v>
          </cell>
          <cell r="B1946">
            <v>481506</v>
          </cell>
          <cell r="C1946" t="str">
            <v>20003024069484</v>
          </cell>
          <cell r="D1946">
            <v>44911.691932870373</v>
          </cell>
          <cell r="E1946" t="str">
            <v>CONECEL</v>
          </cell>
          <cell r="F1946" t="str">
            <v>DESPACHO</v>
          </cell>
          <cell r="G1946" t="str">
            <v>NORMAL</v>
          </cell>
          <cell r="H1946" t="str">
            <v>ZAMBRANO HERRERA MIREYA CAROLINA</v>
          </cell>
          <cell r="I1946" t="str">
            <v>1715625388</v>
          </cell>
          <cell r="J1946" t="str">
            <v>FLEXNET PROV PICHINCHA QUITO PQ/SANGOLQUI AV INES GANGOTENA Y CHIMBO CONJUNTO INCHALIYO GARDEN CASA 9 COLOR CREMA CON CONCHO DE VINO REF a una esquina de Iglesia de Mushunan</v>
          </cell>
          <cell r="K1946" t="str">
            <v>987002357</v>
          </cell>
          <cell r="L1946" t="str">
            <v/>
          </cell>
          <cell r="M1946" t="str">
            <v>QUITO</v>
          </cell>
          <cell r="N1946" t="str">
            <v>PICHINCHA</v>
          </cell>
          <cell r="O1946" t="str">
            <v>QUITO</v>
          </cell>
        </row>
        <row r="1947">
          <cell r="A1947" t="str">
            <v>20003022987618</v>
          </cell>
          <cell r="B1947">
            <v>481497</v>
          </cell>
          <cell r="C1947" t="str">
            <v>20003022987618</v>
          </cell>
          <cell r="D1947">
            <v>44911.685740740744</v>
          </cell>
          <cell r="E1947" t="str">
            <v>CONECEL</v>
          </cell>
          <cell r="F1947" t="str">
            <v>DESPACHO</v>
          </cell>
          <cell r="G1947" t="str">
            <v>NORMAL</v>
          </cell>
          <cell r="H1947" t="str">
            <v>CUICHAN LEMA FAUSTO MAURICIO</v>
          </cell>
          <cell r="I1947" t="str">
            <v>1720259231</v>
          </cell>
          <cell r="J1947" t="str">
            <v>FLEXNET PROV DIR2 PICHINCHA QUITO PQ/TUMBACO AV OSWALDO GUAYASAMIN Y CLL FEDERICO GONZALES SUAREZ EMPRESA EDIMCA TUMBACO REF FRENTE A LA EMPRESA MADEREX TUMBACO</v>
          </cell>
          <cell r="K1947" t="str">
            <v>980835895</v>
          </cell>
          <cell r="L1947" t="str">
            <v/>
          </cell>
          <cell r="M1947" t="str">
            <v>QUITO</v>
          </cell>
          <cell r="N1947" t="str">
            <v>PICHINCHA</v>
          </cell>
          <cell r="O1947" t="str">
            <v>QUITO</v>
          </cell>
        </row>
        <row r="1948">
          <cell r="A1948" t="str">
            <v>CLDEV_SIM220175</v>
          </cell>
          <cell r="B1948">
            <v>481496</v>
          </cell>
          <cell r="C1948" t="str">
            <v>CLDEV_SIM220175</v>
          </cell>
          <cell r="D1948">
            <v>44911.67324074074</v>
          </cell>
          <cell r="E1948" t="str">
            <v>CONECEL_DOCUMENTOS</v>
          </cell>
          <cell r="F1948" t="str">
            <v>DESPACHO</v>
          </cell>
          <cell r="G1948" t="str">
            <v>NORMAL</v>
          </cell>
          <cell r="H1948" t="str">
            <v>ROLANDO MORALES / MARIA SUNTAXI</v>
          </cell>
          <cell r="J1948" t="str">
            <v>CIUDADELA SANTA LEONOR MZ 6 SOLAR 17</v>
          </cell>
          <cell r="M1948" t="str">
            <v>GUAYAQUIL</v>
          </cell>
          <cell r="N1948" t="str">
            <v>GUAYAQUIL</v>
          </cell>
          <cell r="O1948" t="str">
            <v>GUAYAQUIL</v>
          </cell>
        </row>
        <row r="1949">
          <cell r="A1949" t="str">
            <v>CLDEV_SIM220180</v>
          </cell>
          <cell r="B1949">
            <v>481495</v>
          </cell>
          <cell r="C1949" t="str">
            <v>CLDEV_SIM220180</v>
          </cell>
          <cell r="D1949">
            <v>44911.67324074074</v>
          </cell>
          <cell r="E1949" t="str">
            <v>CONECEL_DOCUMENTOS</v>
          </cell>
          <cell r="F1949" t="str">
            <v>DESPACHO</v>
          </cell>
          <cell r="G1949" t="str">
            <v>NORMAL</v>
          </cell>
          <cell r="H1949" t="str">
            <v>Cristian Zambrano / Carolina Perez</v>
          </cell>
          <cell r="I1949" t="str">
            <v/>
          </cell>
          <cell r="J1949" t="str">
            <v>AV. Amazonas N44-124 y Luis Barbery, edificio color Blanco</v>
          </cell>
          <cell r="K1949" t="str">
            <v/>
          </cell>
          <cell r="L1949" t="str">
            <v/>
          </cell>
          <cell r="M1949" t="str">
            <v>QUITO</v>
          </cell>
          <cell r="N1949" t="str">
            <v xml:space="preserve">PICHINCHA </v>
          </cell>
          <cell r="O1949" t="str">
            <v>QUITO</v>
          </cell>
        </row>
        <row r="1950">
          <cell r="A1950" t="str">
            <v>20003022540669</v>
          </cell>
          <cell r="B1950">
            <v>481492</v>
          </cell>
          <cell r="C1950" t="str">
            <v>20003022540669</v>
          </cell>
          <cell r="D1950">
            <v>44911.643009259256</v>
          </cell>
          <cell r="E1950" t="str">
            <v>BRELDYNG</v>
          </cell>
          <cell r="F1950" t="str">
            <v>DESPACHO</v>
          </cell>
          <cell r="G1950" t="str">
            <v>NORMAL</v>
          </cell>
          <cell r="H1950" t="str">
            <v>ZAMBRANO PATRON JOHANNA ANDREA</v>
          </cell>
          <cell r="I1950" t="str">
            <v>927295972</v>
          </cell>
          <cell r="J1950" t="str">
            <v>MANABI / MONTECRISTI / LEONIDAS PROANO / CALLE O / SN / PARALELA 4 / CIUDADELA LA COLINA CALLE 0 PARALELA 4 ATRAS DE LA UNIDAD ECUCATIVA KERLY ANNA BEL TORRES CEDENO</v>
          </cell>
          <cell r="K1950" t="str">
            <v>989919631</v>
          </cell>
          <cell r="M1950" t="str">
            <v>MONTECRISTI</v>
          </cell>
          <cell r="N1950" t="str">
            <v>MANABI</v>
          </cell>
          <cell r="O1950" t="str">
            <v>MONTECRISTI</v>
          </cell>
        </row>
        <row r="1951">
          <cell r="A1951" t="str">
            <v>20003021086584</v>
          </cell>
          <cell r="B1951">
            <v>481491</v>
          </cell>
          <cell r="C1951" t="str">
            <v>20003021086584</v>
          </cell>
          <cell r="D1951">
            <v>44911.643009259256</v>
          </cell>
          <cell r="E1951" t="str">
            <v>BRELDYNG</v>
          </cell>
          <cell r="F1951" t="str">
            <v>DESPACHO</v>
          </cell>
          <cell r="G1951" t="str">
            <v>NORMAL</v>
          </cell>
          <cell r="H1951" t="str">
            <v>SANDRA LORENA PALACIOS WINKLER</v>
          </cell>
          <cell r="I1951" t="str">
            <v>951027267</v>
          </cell>
          <cell r="J1951" t="str">
            <v>GUAYAS / GUAYAQUIL / CHONGON / VIA A LA COSTA / MZ D15 SL 5 / CALLE MATILDE AMADOR / URB PUERTO AZUL MZ D15 SL5 VILLA1 C.P VIA A LA COSTA C.S MATILDE AMADOR SANTIESTEBAN CASA COLOR VERDE FRENTE A UN P</v>
          </cell>
          <cell r="K1951" t="str">
            <v>991611556</v>
          </cell>
          <cell r="M1951" t="str">
            <v>GUAYAQUIL</v>
          </cell>
          <cell r="N1951" t="str">
            <v>GUAYAS</v>
          </cell>
          <cell r="O1951" t="str">
            <v>GUAYAQUIL</v>
          </cell>
        </row>
        <row r="1952">
          <cell r="A1952" t="str">
            <v>20003021061738</v>
          </cell>
          <cell r="B1952">
            <v>481490</v>
          </cell>
          <cell r="C1952" t="str">
            <v>20003021061738</v>
          </cell>
          <cell r="D1952">
            <v>44911.643009259256</v>
          </cell>
          <cell r="E1952" t="str">
            <v>BRELDYNG</v>
          </cell>
          <cell r="F1952" t="str">
            <v>DESPACHO</v>
          </cell>
          <cell r="G1952" t="str">
            <v>NORMAL</v>
          </cell>
          <cell r="H1952" t="str">
            <v>JOSEPH ANTHONY HERRERA BALON</v>
          </cell>
          <cell r="I1952" t="str">
            <v>930568910</v>
          </cell>
          <cell r="J1952" t="str">
            <v>GUAYAS / DURAN / EL RECREO / CDLA EL RECREO / MZ 147 VLL 6 /  / PRIMERA ETAPA CASA 1 PS CL BALDOSAS VERDE A UNA CUADRA ANTES D MINI COMISARIATO Y ASADERO</v>
          </cell>
          <cell r="K1952" t="str">
            <v>985678686</v>
          </cell>
          <cell r="M1952" t="str">
            <v>DURAN</v>
          </cell>
          <cell r="N1952" t="str">
            <v>GUAYAS</v>
          </cell>
          <cell r="O1952" t="str">
            <v>DURAN</v>
          </cell>
        </row>
        <row r="1953">
          <cell r="A1953" t="str">
            <v>20003020685410</v>
          </cell>
          <cell r="B1953">
            <v>481489</v>
          </cell>
          <cell r="C1953" t="str">
            <v>20003020685410</v>
          </cell>
          <cell r="D1953">
            <v>44911.643009259256</v>
          </cell>
          <cell r="E1953" t="str">
            <v>BRELDYNG</v>
          </cell>
          <cell r="F1953" t="str">
            <v>DESPACHO</v>
          </cell>
          <cell r="G1953" t="str">
            <v>NORMAL</v>
          </cell>
          <cell r="H1953" t="str">
            <v>CECILIA DEL CARMEN ARAGUNDI RODRIGUEZ</v>
          </cell>
          <cell r="I1953" t="str">
            <v>906109483</v>
          </cell>
          <cell r="J1953" t="str">
            <v>GUAYAS / GUAYAQUIL / TARQUI / GARCIA MORENO / 217 / MANUEL GALECIO / CASA DE 2 PLANTAS COLOR BLANCO CON PLOMO CON BALCON Y PUERTAS DE GARAJE</v>
          </cell>
          <cell r="K1953" t="str">
            <v>981738564</v>
          </cell>
          <cell r="M1953" t="str">
            <v>GUAYAQUIL</v>
          </cell>
          <cell r="N1953" t="str">
            <v>GUAYAS</v>
          </cell>
          <cell r="O1953" t="str">
            <v>GUAYAQUIL</v>
          </cell>
        </row>
        <row r="1954">
          <cell r="A1954" t="str">
            <v>20003020654462</v>
          </cell>
          <cell r="B1954">
            <v>481488</v>
          </cell>
          <cell r="C1954" t="str">
            <v>20003020654462</v>
          </cell>
          <cell r="D1954">
            <v>44911.642997685187</v>
          </cell>
          <cell r="E1954" t="str">
            <v>BRELDYNG</v>
          </cell>
          <cell r="F1954" t="str">
            <v>DESPACHO</v>
          </cell>
          <cell r="G1954" t="str">
            <v>NORMAL</v>
          </cell>
          <cell r="H1954" t="str">
            <v>JAIRO JAVIER MANZABA MERA</v>
          </cell>
          <cell r="I1954" t="str">
            <v>919671750</v>
          </cell>
          <cell r="J1954" t="str">
            <v>GUAYAS / GUAYAQUIL / TARQUI / VIA DAULE KM 10 Y MEDIO / SN / AV HONORATO VASQUEZ Y QUINQUELLAS / LOTIZACION INMACONSA OFICINA DE TRAMACO MZ 5 SL 1 QUINQUELAS</v>
          </cell>
          <cell r="K1954" t="str">
            <v>959230977</v>
          </cell>
          <cell r="M1954" t="str">
            <v>GUAYAQUIL</v>
          </cell>
          <cell r="N1954" t="str">
            <v>GUAYAS</v>
          </cell>
          <cell r="O1954" t="str">
            <v>GUAYAQUIL</v>
          </cell>
        </row>
        <row r="1955">
          <cell r="A1955" t="str">
            <v>20003020676757</v>
          </cell>
          <cell r="B1955">
            <v>481487</v>
          </cell>
          <cell r="C1955" t="str">
            <v>20003020676757</v>
          </cell>
          <cell r="D1955">
            <v>44911.642997685187</v>
          </cell>
          <cell r="E1955" t="str">
            <v>BRELDYNG</v>
          </cell>
          <cell r="F1955" t="str">
            <v>DESPACHO</v>
          </cell>
          <cell r="G1955" t="str">
            <v>NORMAL</v>
          </cell>
          <cell r="H1955" t="str">
            <v>FRANCISCO EMILIANO SARES JARA</v>
          </cell>
          <cell r="I1955" t="str">
            <v>915269146</v>
          </cell>
          <cell r="J1955" t="str">
            <v>GUAYAS / DURAN / ELOY ALFARO / CDLA ANA MARIA DE OLMEDO / MZ 7 SL 19 /  / CIUDADELA ANA MARIA DE OLMEDO MZ7 S19 // EN LA PARTE DE LA CASA COMUNAL DE LA ANA MARIA DE OLMEDO // CASA 1 PISO PUERTA BLANCA</v>
          </cell>
          <cell r="K1955" t="str">
            <v>997172418 - 0960178240</v>
          </cell>
          <cell r="M1955" t="str">
            <v>DURAN</v>
          </cell>
          <cell r="N1955" t="str">
            <v>GUAYAS</v>
          </cell>
          <cell r="O1955" t="str">
            <v>DURAN</v>
          </cell>
        </row>
        <row r="1956">
          <cell r="A1956" t="str">
            <v>20003022082920</v>
          </cell>
          <cell r="B1956">
            <v>481453</v>
          </cell>
          <cell r="C1956" t="str">
            <v>20003022082920</v>
          </cell>
          <cell r="D1956">
            <v>44911.627337962964</v>
          </cell>
          <cell r="E1956" t="str">
            <v>CONECEL</v>
          </cell>
          <cell r="F1956" t="str">
            <v>DESPACHO</v>
          </cell>
          <cell r="G1956" t="str">
            <v>NORMAL</v>
          </cell>
          <cell r="H1956" t="str">
            <v>DIEGO JAYA-CAROLINA PEREZ-CHRISTIAN ZAMBRANO/PENA BASURTO  KRISTHEL IVANA</v>
          </cell>
          <cell r="I1956" t="str">
            <v>1751059302</v>
          </cell>
          <cell r="J1956" t="str">
            <v>CASA CLARO AV Amazonas y Luis Barberis doctor Esquina Frente a matriz de Claro Casa Blanca 2 pisos RECIBE DIEGO JAYA,CHRISTIAN ZAMBRANO,C PEREZ</v>
          </cell>
          <cell r="K1956" t="str">
            <v>987281588</v>
          </cell>
          <cell r="L1956" t="str">
            <v>0</v>
          </cell>
          <cell r="M1956" t="str">
            <v>QUITO</v>
          </cell>
          <cell r="N1956" t="str">
            <v>PICHINCHA</v>
          </cell>
          <cell r="O1956" t="str">
            <v>INAQUITO</v>
          </cell>
        </row>
        <row r="1957">
          <cell r="A1957" t="str">
            <v>20003022939298</v>
          </cell>
          <cell r="B1957">
            <v>481452</v>
          </cell>
          <cell r="C1957" t="str">
            <v>20003022939298</v>
          </cell>
          <cell r="D1957">
            <v>44911.627337962964</v>
          </cell>
          <cell r="E1957" t="str">
            <v>CONECEL</v>
          </cell>
          <cell r="F1957" t="str">
            <v>DESPACHO</v>
          </cell>
          <cell r="G1957" t="str">
            <v>NORMAL</v>
          </cell>
          <cell r="H1957" t="str">
            <v>LUQUE GUERRA OMAR EMILIO</v>
          </cell>
          <cell r="I1957" t="str">
            <v>923353320</v>
          </cell>
          <cell r="J1957" t="str">
            <v>CIUDAD CELESTE COLEGIO BILINGUE SOLER AV CDLA CELESTE Y AV LEON FEBRES CORDERO REF: A LADO DE LA GASOLINERA PRIMAX</v>
          </cell>
          <cell r="K1957" t="str">
            <v>992965156</v>
          </cell>
          <cell r="L1957" t="str">
            <v>992965156</v>
          </cell>
          <cell r="M1957" t="str">
            <v>SAMBORONDON</v>
          </cell>
          <cell r="N1957" t="str">
            <v xml:space="preserve">GUAYAS </v>
          </cell>
          <cell r="O1957" t="str">
            <v>LA PUNTILLA</v>
          </cell>
        </row>
        <row r="1958">
          <cell r="A1958" t="str">
            <v>20003022987250</v>
          </cell>
          <cell r="B1958">
            <v>481451</v>
          </cell>
          <cell r="C1958" t="str">
            <v>20003022987250</v>
          </cell>
          <cell r="D1958">
            <v>44911.627337962964</v>
          </cell>
          <cell r="E1958" t="str">
            <v>CONECEL</v>
          </cell>
          <cell r="F1958" t="str">
            <v>DESPACHO</v>
          </cell>
          <cell r="G1958" t="str">
            <v>NORMAL</v>
          </cell>
          <cell r="H1958" t="str">
            <v>AVEIGA VIZUETA LIDIA MARYURI</v>
          </cell>
          <cell r="I1958" t="str">
            <v>923350151</v>
          </cell>
          <cell r="J1958" t="str">
            <v>PORTON DEL RIO CALLE E MZ 6 CASA #13 CASA DE 2P COLOR BLANCO CON MORADO REF ALADO DE GASOLINERA TRANSESMERALDAS</v>
          </cell>
          <cell r="K1958" t="str">
            <v>988653142</v>
          </cell>
          <cell r="L1958" t="str">
            <v>939601075</v>
          </cell>
          <cell r="M1958" t="str">
            <v>SANTO DOMINGO</v>
          </cell>
          <cell r="N1958" t="str">
            <v>SANTO DOMINGO</v>
          </cell>
          <cell r="O1958" t="str">
            <v>BOMBOLI</v>
          </cell>
        </row>
        <row r="1959">
          <cell r="A1959" t="str">
            <v>20003022537882</v>
          </cell>
          <cell r="B1959">
            <v>481450</v>
          </cell>
          <cell r="C1959" t="str">
            <v>20003022537882</v>
          </cell>
          <cell r="D1959">
            <v>44911.627337962964</v>
          </cell>
          <cell r="E1959" t="str">
            <v>CONECEL</v>
          </cell>
          <cell r="F1959" t="str">
            <v>DESPACHO</v>
          </cell>
          <cell r="G1959" t="str">
            <v>NORMAL</v>
          </cell>
          <cell r="H1959" t="str">
            <v>DIEGO ARMANDO NAGUA QUEZADA</v>
          </cell>
          <cell r="I1959" t="str">
            <v>1104877731</v>
          </cell>
          <cell r="J1959" t="str">
            <v>KM 4 1/2 DURAN -BOLICHE FAB INTERCAFE / DEP NOVA INTEGRAL/ PREG EN GARITA /REF CERCA A LA ENTRADA DEL RECREO 1</v>
          </cell>
          <cell r="K1959" t="str">
            <v>0939531742</v>
          </cell>
          <cell r="L1959" t="str">
            <v>0</v>
          </cell>
          <cell r="M1959" t="str">
            <v>DURAN</v>
          </cell>
          <cell r="N1959" t="str">
            <v>GUAYAS</v>
          </cell>
          <cell r="O1959" t="str">
            <v>EL RECREO</v>
          </cell>
        </row>
        <row r="1960">
          <cell r="A1960" t="str">
            <v>20003022543686</v>
          </cell>
          <cell r="B1960">
            <v>481449</v>
          </cell>
          <cell r="C1960" t="str">
            <v>20003022543686</v>
          </cell>
          <cell r="D1960">
            <v>44911.627337962964</v>
          </cell>
          <cell r="E1960" t="str">
            <v>CONECEL</v>
          </cell>
          <cell r="F1960" t="str">
            <v>DESPACHO</v>
          </cell>
          <cell r="G1960" t="str">
            <v>NORMAL</v>
          </cell>
          <cell r="H1960" t="str">
            <v>TROYA JIMENEZ OSWALDO LAURO</v>
          </cell>
          <cell r="I1960" t="str">
            <v>1104461767</v>
          </cell>
          <cell r="J1960" t="str">
            <v>BARRIO LOS AMANCAYES EN LAS SEGUNDA PARADA DE CAMIONETAS AMANCAYES /COLOR /PASAJE LIZARDA /PAPELERIA Y PANADERIA JAVIERCITO /CONT. 0985810918-0989193975 HIJA DESPUES 2PM</v>
          </cell>
          <cell r="K1960" t="str">
            <v>985810918</v>
          </cell>
          <cell r="L1960" t="str">
            <v>0</v>
          </cell>
          <cell r="M1960" t="str">
            <v>QUITO</v>
          </cell>
          <cell r="N1960" t="str">
            <v>PICHINCHA</v>
          </cell>
          <cell r="O1960" t="str">
            <v>Guayllabamba</v>
          </cell>
        </row>
        <row r="1961">
          <cell r="A1961" t="str">
            <v>20003022950039</v>
          </cell>
          <cell r="B1961">
            <v>481448</v>
          </cell>
          <cell r="C1961" t="str">
            <v>20003022950039</v>
          </cell>
          <cell r="D1961">
            <v>44911.627337962964</v>
          </cell>
          <cell r="E1961" t="str">
            <v>CONECEL</v>
          </cell>
          <cell r="F1961" t="str">
            <v>DESPACHO</v>
          </cell>
          <cell r="G1961" t="str">
            <v>NORMAL</v>
          </cell>
          <cell r="H1961" t="str">
            <v>ABAD JARAMILLO ANA MARIBEL</v>
          </cell>
          <cell r="I1961" t="str">
            <v>1600473324</v>
          </cell>
          <cell r="J1961" t="str">
            <v>MORASPUNGO Y CLL PINLLOPATA EN HOSPITAL DEL IEES QUITO SUR AREA DE HOSPITALIZACION CLINICA</v>
          </cell>
          <cell r="K1961" t="str">
            <v>0984661226</v>
          </cell>
          <cell r="L1961" t="str">
            <v>0984661226</v>
          </cell>
          <cell r="M1961" t="str">
            <v>QUITO</v>
          </cell>
          <cell r="N1961" t="str">
            <v>PICHINCHA</v>
          </cell>
          <cell r="O1961" t="str">
            <v>SAN BARTOLO</v>
          </cell>
        </row>
        <row r="1962">
          <cell r="A1962" t="str">
            <v>20003022534060</v>
          </cell>
          <cell r="B1962">
            <v>481447</v>
          </cell>
          <cell r="C1962" t="str">
            <v>20003022534060</v>
          </cell>
          <cell r="D1962">
            <v>44911.627337962964</v>
          </cell>
          <cell r="E1962" t="str">
            <v>CONECEL</v>
          </cell>
          <cell r="F1962" t="str">
            <v>DESPACHO</v>
          </cell>
          <cell r="G1962" t="str">
            <v>NORMAL</v>
          </cell>
          <cell r="H1962" t="str">
            <v>MALDONADO VITERI OMAR MAURICIO</v>
          </cell>
          <cell r="I1962" t="str">
            <v>1708326416</v>
          </cell>
          <cell r="J1962" t="str">
            <v>AV. LOS LIBERTADORES ENTRE AV. LOS LIBERTADORES Y AV. MARISCAL SUCRE CS 3 PS CLR BEISH CON MARRON REF AL FRENTE DEL COLEGIO PAULO SEXTO A ESPALDAS DEL SUPERMERCADO SANTA MARIA</v>
          </cell>
          <cell r="K1962" t="str">
            <v>999554241</v>
          </cell>
          <cell r="L1962" t="str">
            <v>999554241</v>
          </cell>
          <cell r="M1962" t="str">
            <v>QUITO</v>
          </cell>
          <cell r="N1962" t="str">
            <v>PICHINCHA</v>
          </cell>
          <cell r="O1962" t="str">
            <v>MAGDALENA</v>
          </cell>
        </row>
        <row r="1963">
          <cell r="A1963" t="str">
            <v>20003022936093</v>
          </cell>
          <cell r="B1963">
            <v>481446</v>
          </cell>
          <cell r="C1963" t="str">
            <v>20003022936093</v>
          </cell>
          <cell r="D1963">
            <v>44911.627337962964</v>
          </cell>
          <cell r="E1963" t="str">
            <v>CONECEL</v>
          </cell>
          <cell r="F1963" t="str">
            <v>DESPACHO</v>
          </cell>
          <cell r="G1963" t="str">
            <v>NORMAL</v>
          </cell>
          <cell r="H1963" t="str">
            <v>CEVALLOS DIAZ PABLO AARON</v>
          </cell>
          <cell r="I1963" t="str">
            <v>925157034</v>
          </cell>
          <cell r="J1963" t="str">
            <v>URB VIA AL SOL MZ 573 SOLAR C8 KM 1/2CASA DE 2 PISO COLOR VERDE ALADO DE LA UNIDAD EDUCATIVA PRAGA (ANTIGUO JARDINERITOS) -JOSE RINCONES</v>
          </cell>
          <cell r="K1963" t="str">
            <v>989551770</v>
          </cell>
          <cell r="L1963" t="str">
            <v>989551770</v>
          </cell>
          <cell r="M1963" t="str">
            <v>GUAYAQUIL</v>
          </cell>
          <cell r="N1963" t="str">
            <v>GUAYAS</v>
          </cell>
          <cell r="O1963" t="str">
            <v>CHONGON</v>
          </cell>
        </row>
        <row r="1964">
          <cell r="A1964" t="str">
            <v>20003022536876</v>
          </cell>
          <cell r="B1964">
            <v>481445</v>
          </cell>
          <cell r="C1964" t="str">
            <v>20003022536876</v>
          </cell>
          <cell r="D1964">
            <v>44911.627337962964</v>
          </cell>
          <cell r="E1964" t="str">
            <v>CONECEL</v>
          </cell>
          <cell r="F1964" t="str">
            <v>DESPACHO</v>
          </cell>
          <cell r="G1964" t="str">
            <v>NORMAL</v>
          </cell>
          <cell r="H1964" t="str">
            <v>ACOSTA RUIZ LESLY DAYANA</v>
          </cell>
          <cell r="I1964" t="str">
            <v>1718603663</v>
          </cell>
          <cell r="J1964" t="str">
            <v>UITO-TURUBAMBA EN TRABAJO EN LA AGENCIA DEL BANCO GUAYAQUIL EN EL CENTRO COMERCIAL QUICENTRO SUR AV MORAN VALVERDE</v>
          </cell>
          <cell r="K1964" t="str">
            <v>996426208</v>
          </cell>
          <cell r="L1964" t="str">
            <v>960542920</v>
          </cell>
          <cell r="M1964" t="str">
            <v>QUITO</v>
          </cell>
          <cell r="N1964" t="str">
            <v>PICHINCHA</v>
          </cell>
          <cell r="O1964" t="str">
            <v>TURUBAMBA</v>
          </cell>
        </row>
        <row r="1965">
          <cell r="A1965" t="str">
            <v>20003022518231</v>
          </cell>
          <cell r="B1965">
            <v>481444</v>
          </cell>
          <cell r="C1965" t="str">
            <v>20003022518231</v>
          </cell>
          <cell r="D1965">
            <v>44911.627337962964</v>
          </cell>
          <cell r="E1965" t="str">
            <v>CONECEL</v>
          </cell>
          <cell r="F1965" t="str">
            <v>DESPACHO</v>
          </cell>
          <cell r="G1965" t="str">
            <v>NORMAL</v>
          </cell>
          <cell r="H1965" t="str">
            <v>ROSALES VILLARREAL CECILIA ELIZABETH</v>
          </cell>
          <cell r="I1965" t="str">
            <v>1713246872</v>
          </cell>
          <cell r="J1965" t="str">
            <v>QUITO PQ CALDERON BARRIO CARAPUNGO 1 ETAPA CLL RIO ZAMORA Y RIO GUAYABAMBA # N-14-162 CASA 3 PISOS UNICA CASA COLOR TOMATE CON BALCON DIAGIONAL A UN PARQUE</v>
          </cell>
          <cell r="K1965" t="str">
            <v>988134430</v>
          </cell>
          <cell r="L1965" t="str">
            <v>988134430</v>
          </cell>
          <cell r="M1965" t="str">
            <v>QUITO</v>
          </cell>
          <cell r="N1965" t="str">
            <v>PICHINCHA</v>
          </cell>
          <cell r="O1965" t="str">
            <v>CALDERON</v>
          </cell>
        </row>
        <row r="1966">
          <cell r="A1966" t="str">
            <v>20003022542458</v>
          </cell>
          <cell r="B1966">
            <v>481443</v>
          </cell>
          <cell r="C1966" t="str">
            <v>20003022542458</v>
          </cell>
          <cell r="D1966">
            <v>44911.627337962964</v>
          </cell>
          <cell r="E1966" t="str">
            <v>CONECEL</v>
          </cell>
          <cell r="F1966" t="str">
            <v>DESPACHO</v>
          </cell>
          <cell r="G1966" t="str">
            <v>NORMAL</v>
          </cell>
          <cell r="H1966" t="str">
            <v>DE JESUS CARCELEN JOSUE LUIS</v>
          </cell>
          <cell r="I1966" t="str">
            <v>1003008438</v>
          </cell>
          <cell r="J1966" t="str">
            <v>CALLE 25 DE NOVIEMBRE Y PASAJE C CONJUNTO SIERRA HERMOSA 2 CS 3 PISOS CL ROJO REF: DIAGONAL A BODEGAS DE ADUANA</v>
          </cell>
          <cell r="K1966" t="str">
            <v>0996140525</v>
          </cell>
          <cell r="L1966" t="str">
            <v>0996140525</v>
          </cell>
          <cell r="M1966" t="str">
            <v>QUITO</v>
          </cell>
          <cell r="N1966" t="str">
            <v>PICHINCHA</v>
          </cell>
          <cell r="O1966" t="str">
            <v>CALDERON</v>
          </cell>
        </row>
        <row r="1967">
          <cell r="A1967" t="str">
            <v>LDDGYEI0021</v>
          </cell>
          <cell r="B1967">
            <v>481195</v>
          </cell>
          <cell r="C1967" t="str">
            <v>LDDGYEI0021</v>
          </cell>
          <cell r="D1967">
            <v>44911.513622685183</v>
          </cell>
          <cell r="E1967" t="str">
            <v>CONECEL_DOCUMENTOS</v>
          </cell>
          <cell r="F1967" t="str">
            <v>DESPACHO</v>
          </cell>
          <cell r="G1967" t="str">
            <v>NORMAL</v>
          </cell>
          <cell r="H1967" t="str">
            <v>Paola Loja /Conecel Reg</v>
          </cell>
          <cell r="I1967" t="str">
            <v>0</v>
          </cell>
          <cell r="J1967" t="str">
            <v>GYE - Centro Comercial Garzo centro-ACC</v>
          </cell>
          <cell r="K1967" t="str">
            <v>993393277</v>
          </cell>
          <cell r="L1967" t="str">
            <v/>
          </cell>
          <cell r="M1967" t="str">
            <v>GUAYAQUIL</v>
          </cell>
          <cell r="N1967" t="str">
            <v>GUAYAS</v>
          </cell>
          <cell r="O1967" t="str">
            <v>GUAYAQUIL</v>
          </cell>
        </row>
        <row r="1968">
          <cell r="A1968" t="str">
            <v>LDDGYEH0021</v>
          </cell>
          <cell r="B1968">
            <v>481194</v>
          </cell>
          <cell r="C1968" t="str">
            <v>LDDGYEH0021</v>
          </cell>
          <cell r="D1968">
            <v>44911.513622685183</v>
          </cell>
          <cell r="E1968" t="str">
            <v>CONECEL_DOCUMENTOS</v>
          </cell>
          <cell r="F1968" t="str">
            <v>DESPACHO</v>
          </cell>
          <cell r="G1968" t="str">
            <v>NORMAL</v>
          </cell>
          <cell r="H1968" t="str">
            <v>Lourdes Quinteros/OFC BRELDYNG</v>
          </cell>
          <cell r="I1968" t="str">
            <v>0</v>
          </cell>
          <cell r="J1968" t="str">
            <v>OFC BRELDYNG CALLE 7MO PASAJE 37ª Y V. EMILIO ROMERO, BODEGAS DE FERRETERIA ESPINOZA, bodega #8 (exactamente queda en la Juan Tanca Marengo km. 4.5 pasando la coca cola</v>
          </cell>
          <cell r="K1968" t="str">
            <v>0</v>
          </cell>
          <cell r="L1968" t="str">
            <v/>
          </cell>
          <cell r="M1968" t="str">
            <v>GUAYAQUIL</v>
          </cell>
          <cell r="N1968" t="str">
            <v>GUAYAS</v>
          </cell>
          <cell r="O1968" t="str">
            <v>GUAYAQUIL</v>
          </cell>
        </row>
        <row r="1969">
          <cell r="A1969" t="str">
            <v>LDDGYEG0035</v>
          </cell>
          <cell r="B1969">
            <v>481193</v>
          </cell>
          <cell r="C1969" t="str">
            <v>LDDGYEG0035</v>
          </cell>
          <cell r="D1969">
            <v>44911.513622685183</v>
          </cell>
          <cell r="E1969" t="str">
            <v>CONECEL_DOCUMENTOS</v>
          </cell>
          <cell r="F1969" t="str">
            <v>DESPACHO</v>
          </cell>
          <cell r="G1969" t="str">
            <v>NORMAL</v>
          </cell>
          <cell r="H1969" t="str">
            <v>GABRIELA SANDOVAL/PSG</v>
          </cell>
          <cell r="I1969" t="str">
            <v>0</v>
          </cell>
          <cell r="J1969" t="str">
            <v xml:space="preserve"> Gye:  Urdenor 2 - parque empresarial colon , edificio Coloncorp B mezanine atras de Netlife</v>
          </cell>
          <cell r="K1969" t="str">
            <v>982033756</v>
          </cell>
          <cell r="L1969" t="str">
            <v/>
          </cell>
          <cell r="M1969" t="str">
            <v>GUAYAQUIL</v>
          </cell>
          <cell r="N1969" t="str">
            <v>GUAYAS</v>
          </cell>
          <cell r="O1969" t="str">
            <v>GUAYAQUIL</v>
          </cell>
        </row>
        <row r="1970">
          <cell r="A1970" t="str">
            <v>LDDGYEF0030</v>
          </cell>
          <cell r="B1970">
            <v>481192</v>
          </cell>
          <cell r="C1970" t="str">
            <v>LDDGYEF0030</v>
          </cell>
          <cell r="D1970">
            <v>44911.513622685183</v>
          </cell>
          <cell r="E1970" t="str">
            <v>CONECEL_DOCUMENTOS</v>
          </cell>
          <cell r="F1970" t="str">
            <v>DESPACHO</v>
          </cell>
          <cell r="G1970" t="str">
            <v>NORMAL</v>
          </cell>
          <cell r="H1970" t="str">
            <v>TOMAS ANDRADE/GSO/ALG</v>
          </cell>
          <cell r="I1970" t="str">
            <v>0</v>
          </cell>
          <cell r="J1970" t="str">
            <v xml:space="preserve"> Gye:  Urdenor 2 - parque empresarial colon , edificio Coloncorp B mezanine atras de Netlife</v>
          </cell>
          <cell r="K1970" t="str">
            <v>982033756</v>
          </cell>
          <cell r="L1970" t="str">
            <v/>
          </cell>
          <cell r="M1970" t="str">
            <v>GUAYAQUIL</v>
          </cell>
          <cell r="N1970" t="str">
            <v>GUAYAS</v>
          </cell>
          <cell r="O1970" t="str">
            <v>GUAYAQUIL</v>
          </cell>
        </row>
        <row r="1971">
          <cell r="A1971" t="str">
            <v>LDDUIOE0033</v>
          </cell>
          <cell r="B1971">
            <v>481191</v>
          </cell>
          <cell r="C1971" t="str">
            <v>LDDUIOE0033</v>
          </cell>
          <cell r="D1971">
            <v>44911.513622685183</v>
          </cell>
          <cell r="E1971" t="str">
            <v>CONECEL_DOCUMENTOS</v>
          </cell>
          <cell r="F1971" t="str">
            <v>DESPACHO</v>
          </cell>
          <cell r="G1971" t="str">
            <v>NORMAL</v>
          </cell>
          <cell r="H1971" t="str">
            <v>Maria Fernanda Munoz/CANT</v>
          </cell>
          <cell r="I1971" t="str">
            <v>0</v>
          </cell>
          <cell r="J1971" t="str">
            <v xml:space="preserve">QUITO Av. 10 de Agosto N34-601 y Juan Pablo Sanz </v>
          </cell>
          <cell r="K1971" t="str">
            <v>998118542/979067498</v>
          </cell>
          <cell r="L1971" t="str">
            <v/>
          </cell>
          <cell r="M1971" t="str">
            <v>QUITO</v>
          </cell>
          <cell r="N1971" t="str">
            <v xml:space="preserve">PICHINCHA </v>
          </cell>
          <cell r="O1971" t="str">
            <v>QUITO</v>
          </cell>
        </row>
        <row r="1972">
          <cell r="A1972" t="str">
            <v>LDDUIOC0021</v>
          </cell>
          <cell r="B1972">
            <v>481190</v>
          </cell>
          <cell r="C1972" t="str">
            <v>LDDUIOC0021</v>
          </cell>
          <cell r="D1972">
            <v>44911.513622685183</v>
          </cell>
          <cell r="E1972" t="str">
            <v>CONECEL_DOCUMENTOS</v>
          </cell>
          <cell r="F1972" t="str">
            <v>DESPACHO</v>
          </cell>
          <cell r="G1972" t="str">
            <v>NORMAL</v>
          </cell>
          <cell r="H1972" t="str">
            <v>Yoel Ramirez/ADT</v>
          </cell>
          <cell r="I1972" t="str">
            <v>0</v>
          </cell>
          <cell r="J1972" t="str">
            <v>Quito: Yanez Pinzon y Colon Edificio Rigel piso 3</v>
          </cell>
          <cell r="K1972" t="str">
            <v>961420773</v>
          </cell>
          <cell r="L1972" t="str">
            <v/>
          </cell>
          <cell r="M1972" t="str">
            <v>QUITO</v>
          </cell>
          <cell r="N1972" t="str">
            <v xml:space="preserve">PICHINCHA </v>
          </cell>
          <cell r="O1972" t="str">
            <v>QUITO</v>
          </cell>
        </row>
        <row r="1973">
          <cell r="A1973" t="str">
            <v>LDDGYEB0030</v>
          </cell>
          <cell r="B1973">
            <v>481189</v>
          </cell>
          <cell r="C1973" t="str">
            <v>LDDGYEB0030</v>
          </cell>
          <cell r="D1973">
            <v>44911.513622685183</v>
          </cell>
          <cell r="E1973" t="str">
            <v>CONECEL_DOCUMENTOS</v>
          </cell>
          <cell r="F1973" t="str">
            <v>DESPACHO</v>
          </cell>
          <cell r="G1973" t="str">
            <v>NORMAL</v>
          </cell>
          <cell r="H1973" t="str">
            <v>Stephanie Perez ACC</v>
          </cell>
          <cell r="I1973" t="str">
            <v>0</v>
          </cell>
          <cell r="J1973" t="str">
            <v>GYE - Centro Comercial Garzo centro-ACC</v>
          </cell>
          <cell r="K1973" t="str">
            <v>9399196442</v>
          </cell>
          <cell r="L1973" t="str">
            <v/>
          </cell>
          <cell r="M1973" t="str">
            <v>GUAYAQUIL</v>
          </cell>
          <cell r="N1973" t="str">
            <v>GUAYAS</v>
          </cell>
          <cell r="O1973" t="str">
            <v>GUAYAQUIL</v>
          </cell>
        </row>
        <row r="1974">
          <cell r="A1974" t="str">
            <v>LDDGYEA0029</v>
          </cell>
          <cell r="B1974">
            <v>481188</v>
          </cell>
          <cell r="C1974" t="str">
            <v>LDDGYEA0029</v>
          </cell>
          <cell r="D1974">
            <v>44911.513622685183</v>
          </cell>
          <cell r="E1974" t="str">
            <v>CONECEL_DOCUMENTOS</v>
          </cell>
          <cell r="F1974" t="str">
            <v>DESPACHO</v>
          </cell>
          <cell r="G1974" t="str">
            <v>NORMAL</v>
          </cell>
          <cell r="H1974" t="str">
            <v>Stephanie Perez ACC/Paola Loja ACC-OPE Equipos</v>
          </cell>
          <cell r="I1974" t="str">
            <v>0</v>
          </cell>
          <cell r="J1974" t="str">
            <v>GYE - Centro Comercial Garzo centro-ACC/REGULARIZACIONES</v>
          </cell>
          <cell r="K1974" t="str">
            <v>993393277</v>
          </cell>
          <cell r="L1974" t="str">
            <v/>
          </cell>
          <cell r="M1974" t="str">
            <v>GUAYAQUIL</v>
          </cell>
          <cell r="N1974" t="str">
            <v>GUAYAS</v>
          </cell>
          <cell r="O1974" t="str">
            <v>GUAYAQUIL</v>
          </cell>
        </row>
        <row r="1975">
          <cell r="A1975" t="str">
            <v>20003022526383</v>
          </cell>
          <cell r="B1975">
            <v>481128</v>
          </cell>
          <cell r="C1975" t="str">
            <v>20003022526383</v>
          </cell>
          <cell r="D1975">
            <v>44911.504236111112</v>
          </cell>
          <cell r="E1975" t="str">
            <v>CONECEL</v>
          </cell>
          <cell r="F1975" t="str">
            <v>DESPACHO</v>
          </cell>
          <cell r="G1975" t="str">
            <v>NORMAL</v>
          </cell>
          <cell r="H1975" t="str">
            <v xml:space="preserve">BRYAN STEVEN MEZA FONSECA / </v>
          </cell>
          <cell r="I1975" t="str">
            <v>1726512096</v>
          </cell>
          <cell r="J1975" t="str">
            <v>QUITO/PIFO/CALLE LLALIA Y CALLE 13 EN EL CONJUNTO LOS CIPRESES CASA 2 FRENTE AL HOTEL LA CASA DEL VIAJERO, QUITO</v>
          </cell>
          <cell r="K1975" t="str">
            <v>983008211 /  983481567</v>
          </cell>
          <cell r="L1975" t="str">
            <v/>
          </cell>
          <cell r="M1975" t="str">
            <v>QUITO</v>
          </cell>
          <cell r="N1975" t="str">
            <v>PICHINCHA</v>
          </cell>
          <cell r="O1975" t="str">
            <v>QUITO</v>
          </cell>
        </row>
        <row r="1976">
          <cell r="A1976" t="str">
            <v>20003021089180</v>
          </cell>
          <cell r="B1976">
            <v>481127</v>
          </cell>
          <cell r="C1976" t="str">
            <v>20003021089180</v>
          </cell>
          <cell r="D1976">
            <v>44911.504236111112</v>
          </cell>
          <cell r="E1976" t="str">
            <v>CONECEL</v>
          </cell>
          <cell r="F1976" t="str">
            <v>DESPACHO</v>
          </cell>
          <cell r="G1976" t="str">
            <v>NORMAL</v>
          </cell>
          <cell r="H1976" t="str">
            <v xml:space="preserve">FABIAN DARIO QUINLLIN APO / </v>
          </cell>
          <cell r="I1976" t="str">
            <v>604735274</v>
          </cell>
          <cell r="J1976" t="str">
            <v>AV OLMEDO Y LA REA CASA DE DOS PISOS COLOR DURAZNO DENTRO DEL RESTAURANTE LAS DELICIAS DE YAJAIRA, RIOBAMBA</v>
          </cell>
          <cell r="K1976" t="str">
            <v>958903525 /  958903525</v>
          </cell>
          <cell r="M1976" t="str">
            <v>RIOBAMBA</v>
          </cell>
          <cell r="N1976" t="str">
            <v>CHIMBORAZO</v>
          </cell>
          <cell r="O1976" t="str">
            <v>RIOBAMBA</v>
          </cell>
        </row>
        <row r="1977">
          <cell r="A1977" t="str">
            <v>20003022939120</v>
          </cell>
          <cell r="B1977">
            <v>481126</v>
          </cell>
          <cell r="C1977" t="str">
            <v>20003022939120</v>
          </cell>
          <cell r="D1977">
            <v>44911.504236111112</v>
          </cell>
          <cell r="E1977" t="str">
            <v>CONECEL</v>
          </cell>
          <cell r="F1977" t="str">
            <v>DESPACHO</v>
          </cell>
          <cell r="G1977" t="str">
            <v>NORMAL</v>
          </cell>
          <cell r="H1977" t="str">
            <v>PAVEL ALEXANDER RIVADENEIRA CAJAS / AMARA ALEXANDRA CAJAS</v>
          </cell>
          <cell r="I1977" t="str">
            <v>1724002009</v>
          </cell>
          <cell r="J1977" t="str">
            <v>BARRIO CIUDAD VICTORIA CALLE NELA MARTINEZ Y DOLORES CACUANGO CASA DE DOS PISOS COLOR CAFE A DOS CUADRAS DE LAS CANCHAS DE LA CDLA, LOJA</v>
          </cell>
          <cell r="K1977" t="str">
            <v xml:space="preserve">968844359 /  </v>
          </cell>
          <cell r="M1977" t="str">
            <v>LOJA</v>
          </cell>
          <cell r="N1977" t="str">
            <v>LOJA</v>
          </cell>
          <cell r="O1977" t="str">
            <v>LOJA</v>
          </cell>
        </row>
        <row r="1978">
          <cell r="A1978" t="str">
            <v>20003022942514</v>
          </cell>
          <cell r="B1978">
            <v>481125</v>
          </cell>
          <cell r="C1978" t="str">
            <v>20003022942514</v>
          </cell>
          <cell r="D1978">
            <v>44911.504236111112</v>
          </cell>
          <cell r="E1978" t="str">
            <v>CONECEL</v>
          </cell>
          <cell r="F1978" t="str">
            <v>DESPACHO</v>
          </cell>
          <cell r="G1978" t="str">
            <v>NORMAL</v>
          </cell>
          <cell r="H1978" t="str">
            <v xml:space="preserve">VIRGINIA EDITH ORTIZ DELGADO / </v>
          </cell>
          <cell r="I1978" t="str">
            <v>1312501974</v>
          </cell>
          <cell r="J1978" t="str">
            <v>BARRIO RAYITO DE LUZ CALLE VOLTAIRE MEDINA Y 27 DE OCTUBRE CASA DE UN PISO COLOR AZUL A UNA CUADRA DEL UPC DE RAYITO DE LUZ, MACHALA</v>
          </cell>
          <cell r="K1978" t="str">
            <v>992606037 /  968779977</v>
          </cell>
          <cell r="M1978" t="str">
            <v>MACHALA</v>
          </cell>
          <cell r="N1978" t="str">
            <v>EL ORO</v>
          </cell>
          <cell r="O1978" t="str">
            <v>MACHALA</v>
          </cell>
        </row>
        <row r="1979">
          <cell r="A1979" t="str">
            <v>20003022532714</v>
          </cell>
          <cell r="B1979">
            <v>481109</v>
          </cell>
          <cell r="C1979" t="str">
            <v>20003022532714</v>
          </cell>
          <cell r="D1979">
            <v>44911.504224537035</v>
          </cell>
          <cell r="E1979" t="str">
            <v>CONECEL</v>
          </cell>
          <cell r="F1979" t="str">
            <v>DESPACHO</v>
          </cell>
          <cell r="G1979" t="str">
            <v>NORMAL</v>
          </cell>
          <cell r="H1979" t="str">
            <v xml:space="preserve">ZOILA MAGDALENA MOROCHO MOROCHO / </v>
          </cell>
          <cell r="I1979" t="str">
            <v>702775677</v>
          </cell>
          <cell r="J1979" t="str">
            <v>CDLA DE LOS VERGELES SECTOR D AV PRINCIPAL DE LOS VERGELES Y 5TA AV CASA DE DOS PISOS COLOR CAFE A LA VUELTA DE LA FERRETERIA JIMENEZ, MACHALA</v>
          </cell>
          <cell r="K1979" t="str">
            <v xml:space="preserve">985464175 /  </v>
          </cell>
          <cell r="L1979" t="str">
            <v/>
          </cell>
          <cell r="M1979" t="str">
            <v>MACHALA</v>
          </cell>
          <cell r="N1979" t="str">
            <v>EL ORO</v>
          </cell>
          <cell r="O1979" t="str">
            <v>MACHALA</v>
          </cell>
        </row>
        <row r="1980">
          <cell r="A1980" t="str">
            <v>20003021058278</v>
          </cell>
          <cell r="B1980">
            <v>481108</v>
          </cell>
          <cell r="C1980" t="str">
            <v>20003021058278</v>
          </cell>
          <cell r="D1980">
            <v>44911.504224537035</v>
          </cell>
          <cell r="E1980" t="str">
            <v>CONECEL</v>
          </cell>
          <cell r="F1980" t="str">
            <v>DESPACHO</v>
          </cell>
          <cell r="G1980" t="str">
            <v>NORMAL</v>
          </cell>
          <cell r="H1980" t="str">
            <v xml:space="preserve">MILTON FABRICIO MONTANO CUERO / </v>
          </cell>
          <cell r="I1980" t="str">
            <v>802002279</v>
          </cell>
          <cell r="J1980" t="str">
            <v>KM 20 VIA A DAULE EN LA CDLA CIUDAD SANTIAGO ETAPA FORESTAL MZ 73-93 VLL 15, GUAYAQUIL</v>
          </cell>
          <cell r="K1980" t="str">
            <v xml:space="preserve">991734788 /  </v>
          </cell>
          <cell r="M1980" t="str">
            <v>GUAYAQUIL</v>
          </cell>
          <cell r="N1980" t="str">
            <v>GUAYAS</v>
          </cell>
          <cell r="O1980" t="str">
            <v>GUAYAQUIL</v>
          </cell>
        </row>
        <row r="1981">
          <cell r="A1981" t="str">
            <v>20003022542255</v>
          </cell>
          <cell r="B1981">
            <v>481107</v>
          </cell>
          <cell r="C1981" t="str">
            <v>20003022542255</v>
          </cell>
          <cell r="D1981">
            <v>44911.504224537035</v>
          </cell>
          <cell r="E1981" t="str">
            <v>CONECEL</v>
          </cell>
          <cell r="F1981" t="str">
            <v>DESPACHO</v>
          </cell>
          <cell r="G1981" t="str">
            <v>NORMAL</v>
          </cell>
          <cell r="H1981" t="str">
            <v xml:space="preserve">OLGA MARINA MIRANDA LLERENA / </v>
          </cell>
          <cell r="I1981" t="str">
            <v>1801185834</v>
          </cell>
          <cell r="J1981" t="str">
            <v>CALLE AMBATO ENTRE GUAYAQUIL Y JUAN MONTALVO EN LA TIENDA CECILIA FRENTE AL RESTAURANTE DE GUS Y AL DEPOSITO DE CERVEZA BEER STORE, EL COCA</v>
          </cell>
          <cell r="K1981" t="str">
            <v>980556250 /  968213338</v>
          </cell>
          <cell r="M1981" t="str">
            <v>220201</v>
          </cell>
          <cell r="N1981" t="str">
            <v>ORELLANA</v>
          </cell>
          <cell r="O1981" t="str">
            <v>EL COCA</v>
          </cell>
        </row>
        <row r="1982">
          <cell r="A1982" t="str">
            <v>20003022510960</v>
          </cell>
          <cell r="B1982">
            <v>481106</v>
          </cell>
          <cell r="C1982" t="str">
            <v>20003022510960</v>
          </cell>
          <cell r="D1982">
            <v>44911.504224537035</v>
          </cell>
          <cell r="E1982" t="str">
            <v>CONECEL</v>
          </cell>
          <cell r="F1982" t="str">
            <v>DESPACHO</v>
          </cell>
          <cell r="G1982" t="str">
            <v>NORMAL</v>
          </cell>
          <cell r="H1982" t="str">
            <v xml:space="preserve">GERARDO DAVID PAGUAY CABEZAS / </v>
          </cell>
          <cell r="I1982" t="str">
            <v>301583795</v>
          </cell>
          <cell r="J1982" t="str">
            <v>BARRIO EUCALIPTOS BAJO/CLLE ASUNCION MZ C CASA 1 Y BAGDAD CASA CREMA DE 2 PISOS A 3CDRAS LAVADORA Y LUBRICADORA TELLO CERCA AL GIMNASIO LOS EUCALIPTOS, RIOBAMBA</v>
          </cell>
          <cell r="K1982" t="str">
            <v xml:space="preserve">987312467 /  </v>
          </cell>
          <cell r="M1982" t="str">
            <v>RIOBAMBA</v>
          </cell>
          <cell r="N1982" t="str">
            <v>CHIMBORAZO</v>
          </cell>
          <cell r="O1982" t="str">
            <v>RIOBAMBA</v>
          </cell>
        </row>
        <row r="1983">
          <cell r="A1983" t="str">
            <v>20003022510789</v>
          </cell>
          <cell r="B1983">
            <v>481105</v>
          </cell>
          <cell r="C1983" t="str">
            <v>20003022510789</v>
          </cell>
          <cell r="D1983">
            <v>44911.504224537035</v>
          </cell>
          <cell r="E1983" t="str">
            <v>CONECEL</v>
          </cell>
          <cell r="F1983" t="str">
            <v>DESPACHO</v>
          </cell>
          <cell r="G1983" t="str">
            <v>NORMAL</v>
          </cell>
          <cell r="H1983" t="str">
            <v xml:space="preserve">TERESA DE JESUS COBENA PALACIOS / </v>
          </cell>
          <cell r="I1983" t="str">
            <v>1308862307</v>
          </cell>
          <cell r="J1983" t="str">
            <v>CALLE 22 DE NOVIEMBRE Y VIA PORTOVIEJO- SANTA ANA SL 8MZ 23/RECIBEN EN CEVICHERIA MAMI CELE /A 2 CDRS DE ELECTRONICA AUTOMOTRIZ, PORTOVIEJO</v>
          </cell>
          <cell r="K1983" t="str">
            <v xml:space="preserve">963686395 /  </v>
          </cell>
          <cell r="L1983" t="str">
            <v/>
          </cell>
          <cell r="M1983" t="str">
            <v>PORTOVIEJO</v>
          </cell>
          <cell r="N1983" t="str">
            <v>MANABI</v>
          </cell>
          <cell r="O1983" t="str">
            <v>PORTOVIEJO</v>
          </cell>
        </row>
        <row r="1984">
          <cell r="A1984" t="str">
            <v>20003022523670</v>
          </cell>
          <cell r="B1984">
            <v>481104</v>
          </cell>
          <cell r="C1984" t="str">
            <v>20003022523670</v>
          </cell>
          <cell r="D1984">
            <v>44911.504224537035</v>
          </cell>
          <cell r="E1984" t="str">
            <v>CONECEL</v>
          </cell>
          <cell r="F1984" t="str">
            <v>DESPACHO</v>
          </cell>
          <cell r="G1984" t="str">
            <v>NORMAL</v>
          </cell>
          <cell r="H1984" t="str">
            <v xml:space="preserve">CARLOS RENATO VILLA SAMANIEGO / </v>
          </cell>
          <cell r="I1984" t="str">
            <v>603945866</v>
          </cell>
          <cell r="J1984" t="str">
            <v>CLL JUAN LARREA 24-51 Y JOSE OROZCO TRABJO LOCAL DE VELAS Y AROMAS LA CONCEPCION LOCAL 1P FRENTE A LA PLAZA ROJA DE LA CONCEPCION, RIOBAMBA</v>
          </cell>
          <cell r="K1984" t="str">
            <v>998213259 /  299821325</v>
          </cell>
          <cell r="L1984" t="str">
            <v/>
          </cell>
          <cell r="M1984" t="str">
            <v>RIOBAMBA</v>
          </cell>
          <cell r="N1984" t="str">
            <v>CHIMBORAZO</v>
          </cell>
          <cell r="O1984" t="str">
            <v>RIOBAMBA</v>
          </cell>
        </row>
        <row r="1985">
          <cell r="A1985" t="str">
            <v>20003022544398</v>
          </cell>
          <cell r="B1985">
            <v>481103</v>
          </cell>
          <cell r="C1985" t="str">
            <v>20003022544398</v>
          </cell>
          <cell r="D1985">
            <v>44911.504224537035</v>
          </cell>
          <cell r="E1985" t="str">
            <v>CONECEL</v>
          </cell>
          <cell r="F1985" t="str">
            <v>DESPACHO</v>
          </cell>
          <cell r="G1985" t="str">
            <v>NORMAL</v>
          </cell>
          <cell r="H1985" t="str">
            <v>JORGE ENRIQUE BONILLA CEVALLOS / ROSA MARIA JUNCO CONDOI</v>
          </cell>
          <cell r="I1985" t="str">
            <v>1717264012</v>
          </cell>
          <cell r="J1985" t="str">
            <v>COOP LA CADENA AV COOPERATIVISMO CS MZ 22 LOTE 4 MIXTA 2P CL GRIS CON BLOQUE /A DOS CUADRAS DE LA LICORERIA PUNTOFRIO, SANTO DOMINGO</v>
          </cell>
          <cell r="K1985" t="str">
            <v xml:space="preserve">0979094211 / 979094211 /  </v>
          </cell>
          <cell r="M1985" t="str">
            <v>SANTO DOMINGO</v>
          </cell>
          <cell r="N1985" t="str">
            <v>SANTO DOMINGO DE LOS TSACHILAS</v>
          </cell>
          <cell r="O1985" t="str">
            <v>SANTO DOMINGO</v>
          </cell>
        </row>
        <row r="1986">
          <cell r="A1986" t="str">
            <v>20003021060620</v>
          </cell>
          <cell r="B1986">
            <v>481102</v>
          </cell>
          <cell r="C1986" t="str">
            <v>20003021060620</v>
          </cell>
          <cell r="D1986">
            <v>44911.504224537035</v>
          </cell>
          <cell r="E1986" t="str">
            <v>CONECEL</v>
          </cell>
          <cell r="F1986" t="str">
            <v>DESPACHO</v>
          </cell>
          <cell r="G1986" t="str">
            <v>NORMAL</v>
          </cell>
          <cell r="H1986" t="str">
            <v xml:space="preserve">DANIELA FERNANDA GAVILANEZ ARTEAGA / </v>
          </cell>
          <cell r="I1986" t="str">
            <v>105102941</v>
          </cell>
          <cell r="J1986" t="str">
            <v>CALLE HURTADO DE MENDOZA Y CARIGUAYDAZO CASA 244 DE DOS PISOS COLOR MELON A CUATRO CASAS DE UNA TIENDA DE VIVERES, CUENCA</v>
          </cell>
          <cell r="K1986" t="str">
            <v xml:space="preserve">939544559 /  </v>
          </cell>
          <cell r="L1986" t="str">
            <v/>
          </cell>
          <cell r="M1986" t="str">
            <v>CUENCA</v>
          </cell>
          <cell r="N1986" t="str">
            <v>AZUAY</v>
          </cell>
          <cell r="O1986" t="str">
            <v>CUENCA</v>
          </cell>
        </row>
        <row r="1987">
          <cell r="A1987" t="str">
            <v>20003022523454</v>
          </cell>
          <cell r="B1987">
            <v>481101</v>
          </cell>
          <cell r="C1987" t="str">
            <v>20003022523454</v>
          </cell>
          <cell r="D1987">
            <v>44911.504224537035</v>
          </cell>
          <cell r="E1987" t="str">
            <v>CONECEL</v>
          </cell>
          <cell r="F1987" t="str">
            <v>DESPACHO</v>
          </cell>
          <cell r="G1987" t="str">
            <v>NORMAL</v>
          </cell>
          <cell r="H1987" t="str">
            <v xml:space="preserve">JOSE FLORENCIO BASORA CAYAMA / </v>
          </cell>
          <cell r="I1987" t="str">
            <v>966153371</v>
          </cell>
          <cell r="J1987" t="str">
            <v>KM 9 Y MEDIO VIA A DAULE Y AV 22 EN LA LOTIZACION INDUSTRIAL INMACONSA TALLER MECANICO Y DE PINTURA JUNTO AL ALMACEN TEOJAMA COMERCIAL, GUAYAQUIL</v>
          </cell>
          <cell r="K1987" t="str">
            <v xml:space="preserve">983035155 /  </v>
          </cell>
          <cell r="M1987" t="str">
            <v>GUAYAQUIL</v>
          </cell>
          <cell r="N1987" t="str">
            <v>GUAYAS</v>
          </cell>
          <cell r="O1987" t="str">
            <v>GUAYAQUIL</v>
          </cell>
        </row>
        <row r="1988">
          <cell r="A1988" t="str">
            <v>20003022526570</v>
          </cell>
          <cell r="B1988">
            <v>481100</v>
          </cell>
          <cell r="C1988" t="str">
            <v>20003022526570</v>
          </cell>
          <cell r="D1988">
            <v>44911.504224537035</v>
          </cell>
          <cell r="E1988" t="str">
            <v>CONECEL</v>
          </cell>
          <cell r="F1988" t="str">
            <v>DESPACHO</v>
          </cell>
          <cell r="G1988" t="str">
            <v>NORMAL</v>
          </cell>
          <cell r="H1988" t="str">
            <v xml:space="preserve">SEGUNDO ANIBAL TULCHAN MENDEZ / </v>
          </cell>
          <cell r="I1988" t="str">
            <v>1710593151</v>
          </cell>
          <cell r="J1988" t="str">
            <v>BARRIO EL COLIBRI AV GENERAL RUMINAHUI Y CALLE PELICANOS LOTE 114 CASA DE DOS PISOS CON PORTON VERDE FRENTE A LA ESCUELA DE CONDUCCION ANETA, QUITO</v>
          </cell>
          <cell r="K1988" t="str">
            <v xml:space="preserve">983889822 /  </v>
          </cell>
          <cell r="L1988" t="str">
            <v/>
          </cell>
          <cell r="M1988" t="str">
            <v>QUITO</v>
          </cell>
          <cell r="N1988" t="str">
            <v>PICHINCHA</v>
          </cell>
          <cell r="O1988" t="str">
            <v>QUITO</v>
          </cell>
        </row>
        <row r="1989">
          <cell r="A1989" t="str">
            <v>20003021068597</v>
          </cell>
          <cell r="B1989">
            <v>481099</v>
          </cell>
          <cell r="C1989" t="str">
            <v>20003021068597</v>
          </cell>
          <cell r="D1989">
            <v>44911.504224537035</v>
          </cell>
          <cell r="E1989" t="str">
            <v>CONECEL</v>
          </cell>
          <cell r="F1989" t="str">
            <v>DESPACHO</v>
          </cell>
          <cell r="G1989" t="str">
            <v>NORMAL</v>
          </cell>
          <cell r="H1989" t="str">
            <v xml:space="preserve">JOSE ORLANDO LANCHIMBA FUEREZ / </v>
          </cell>
          <cell r="I1989" t="str">
            <v>1003933627</v>
          </cell>
          <cell r="J1989" t="str">
            <v>CALLE LA RIOJA Y JORGE ADOUM EN EL CONJUNTO VESSANT FRENTE AL CONJUNTO CASAS QUATRO, QUITO</v>
          </cell>
          <cell r="K1989" t="str">
            <v xml:space="preserve">996076311 /  </v>
          </cell>
          <cell r="M1989" t="str">
            <v>QUITO</v>
          </cell>
          <cell r="N1989" t="str">
            <v>PICHINCHA</v>
          </cell>
          <cell r="O1989" t="str">
            <v>QUITO</v>
          </cell>
        </row>
        <row r="1990">
          <cell r="A1990" t="str">
            <v>20003022089868</v>
          </cell>
          <cell r="B1990">
            <v>481098</v>
          </cell>
          <cell r="C1990" t="str">
            <v>20003022089868</v>
          </cell>
          <cell r="D1990">
            <v>44911.504224537035</v>
          </cell>
          <cell r="E1990" t="str">
            <v>CONECEL</v>
          </cell>
          <cell r="F1990" t="str">
            <v>DESPACHO</v>
          </cell>
          <cell r="G1990" t="str">
            <v>NORMAL</v>
          </cell>
          <cell r="H1990" t="str">
            <v xml:space="preserve">JOSE BENIGNO SANCHEZ MAITA / </v>
          </cell>
          <cell r="I1990" t="str">
            <v>1102327416</v>
          </cell>
          <cell r="J1990" t="str">
            <v>RAFAEL MARIA ARIZAGA Y VEGA MUNOZ CASA DE 2 PISOS FRENTE A LA IGLESIA SAN JOSE DE MI VECINO, CUENCA</v>
          </cell>
          <cell r="K1990" t="str">
            <v>969041068 /  981028497</v>
          </cell>
          <cell r="M1990" t="str">
            <v>CUENCA</v>
          </cell>
          <cell r="N1990" t="str">
            <v>AZUAY</v>
          </cell>
          <cell r="O1990" t="str">
            <v>CUENCA</v>
          </cell>
        </row>
        <row r="1991">
          <cell r="A1991" t="str">
            <v>20003020701446</v>
          </cell>
          <cell r="B1991">
            <v>481097</v>
          </cell>
          <cell r="C1991" t="str">
            <v>20003020701446</v>
          </cell>
          <cell r="D1991">
            <v>44911.504224537035</v>
          </cell>
          <cell r="E1991" t="str">
            <v>CONECEL</v>
          </cell>
          <cell r="F1991" t="str">
            <v>DESPACHO</v>
          </cell>
          <cell r="G1991" t="str">
            <v>NORMAL</v>
          </cell>
          <cell r="H1991" t="str">
            <v xml:space="preserve">GERMAN ROBERTO GUANOTUNA TIPANTUNA / </v>
          </cell>
          <cell r="I1991" t="str">
            <v>503477929</v>
          </cell>
          <cell r="J1991" t="str">
            <v>JUAN MONTALVO Y ABDON CALDERON CASA 22 CASA DE TECHO COLOR ROSADO RFC. ALADO DERECHO COLEGIO TECNICO DE ALANGASI, QUITO</v>
          </cell>
          <cell r="K1991" t="str">
            <v xml:space="preserve">962985993 /  </v>
          </cell>
          <cell r="L1991" t="str">
            <v/>
          </cell>
          <cell r="M1991" t="str">
            <v>QUITO</v>
          </cell>
          <cell r="N1991" t="str">
            <v>PICHINCHA</v>
          </cell>
          <cell r="O1991" t="str">
            <v>QUITO</v>
          </cell>
        </row>
        <row r="1992">
          <cell r="A1992" t="str">
            <v>20003022510879</v>
          </cell>
          <cell r="B1992">
            <v>481124</v>
          </cell>
          <cell r="C1992" t="str">
            <v>20003022510879</v>
          </cell>
          <cell r="D1992">
            <v>44911.504224537035</v>
          </cell>
          <cell r="E1992" t="str">
            <v>CONECEL</v>
          </cell>
          <cell r="F1992" t="str">
            <v>DESPACHO</v>
          </cell>
          <cell r="G1992" t="str">
            <v>NORMAL</v>
          </cell>
          <cell r="H1992" t="str">
            <v xml:space="preserve">YANDRY ALEXANDER VERA RAMIREZ / </v>
          </cell>
          <cell r="I1992" t="str">
            <v>1351009871</v>
          </cell>
          <cell r="J1992" t="str">
            <v>CDLA FABIAN PALACIOS CALLE A1 ENTRE CALLE C1 Y BOLIVAR EN UNA CASA DE UN PISO COLOR GRIS JUNTO A LA TIENDA LOS GEMELOS, PORTOVIEJO</v>
          </cell>
          <cell r="K1992" t="str">
            <v>990295755 /  981483829</v>
          </cell>
          <cell r="L1992" t="str">
            <v/>
          </cell>
          <cell r="M1992" t="str">
            <v>PORTOVIEJO</v>
          </cell>
          <cell r="N1992" t="str">
            <v>MANABI</v>
          </cell>
          <cell r="O1992" t="str">
            <v>PORTOVIEJO</v>
          </cell>
        </row>
        <row r="1993">
          <cell r="A1993" t="str">
            <v>20003022523592</v>
          </cell>
          <cell r="B1993">
            <v>481123</v>
          </cell>
          <cell r="C1993" t="str">
            <v>20003022523592</v>
          </cell>
          <cell r="D1993">
            <v>44911.504224537035</v>
          </cell>
          <cell r="E1993" t="str">
            <v>CONECEL</v>
          </cell>
          <cell r="F1993" t="str">
            <v>DESPACHO</v>
          </cell>
          <cell r="G1993" t="str">
            <v>NORMAL</v>
          </cell>
          <cell r="H1993" t="str">
            <v xml:space="preserve">LUIS ALFREDO GARCIA CAMACHO / </v>
          </cell>
          <cell r="I1993" t="str">
            <v>1204379364</v>
          </cell>
          <cell r="J1993" t="str">
            <v>CDLA KENNEDY/AV PANAMERICANA NORTE KM 4 Y MEDIO EN EL CUARTEL DE LAS FUERZAS ARMADAS EN LA BRIGADA DE ARTILLERIA FRENTE AL BANCO RUMINAHUI, CUENCA</v>
          </cell>
          <cell r="K1993" t="str">
            <v>984027245 /  985993979</v>
          </cell>
          <cell r="L1993" t="str">
            <v/>
          </cell>
          <cell r="M1993" t="str">
            <v>CUENCA</v>
          </cell>
          <cell r="N1993" t="str">
            <v>AZUAY</v>
          </cell>
          <cell r="O1993" t="str">
            <v>CUENCA</v>
          </cell>
        </row>
        <row r="1994">
          <cell r="A1994" t="str">
            <v>20003022994294</v>
          </cell>
          <cell r="B1994">
            <v>481122</v>
          </cell>
          <cell r="C1994" t="str">
            <v>20003022994294</v>
          </cell>
          <cell r="D1994">
            <v>44911.504224537035</v>
          </cell>
          <cell r="E1994" t="str">
            <v>CONECEL</v>
          </cell>
          <cell r="F1994" t="str">
            <v>DESPACHO</v>
          </cell>
          <cell r="G1994" t="str">
            <v>NORMAL</v>
          </cell>
          <cell r="H1994" t="str">
            <v xml:space="preserve">GABRIELA MARICELA MADERA MADERA / </v>
          </cell>
          <cell r="I1994" t="str">
            <v>1002691432</v>
          </cell>
          <cell r="J1994" t="str">
            <v>CDLA DEL CHOFER CALLE VENEZUELA Y PASTORA ALOMIAS CASA DE UN PISO COLOR BLANCA CON PORTON NEGRO A UNA CUADRA DE LA TIENDA ENAILS SHOP, IBARRA</v>
          </cell>
          <cell r="K1994" t="str">
            <v xml:space="preserve">958883268 /  </v>
          </cell>
          <cell r="L1994" t="str">
            <v/>
          </cell>
          <cell r="M1994" t="str">
            <v>IBARRA</v>
          </cell>
          <cell r="N1994" t="str">
            <v>IMBABURA</v>
          </cell>
          <cell r="O1994" t="str">
            <v>IBARRA</v>
          </cell>
        </row>
        <row r="1995">
          <cell r="A1995" t="str">
            <v>20003022952196</v>
          </cell>
          <cell r="B1995">
            <v>481121</v>
          </cell>
          <cell r="C1995" t="str">
            <v>20003022952196</v>
          </cell>
          <cell r="D1995">
            <v>44911.504224537035</v>
          </cell>
          <cell r="E1995" t="str">
            <v>CONECEL</v>
          </cell>
          <cell r="F1995" t="str">
            <v>DESPACHO</v>
          </cell>
          <cell r="G1995" t="str">
            <v>NORMAL</v>
          </cell>
          <cell r="H1995" t="str">
            <v xml:space="preserve">JAHIR ERNESTO VILLEGAS CHIQUITO / </v>
          </cell>
          <cell r="I1995" t="str">
            <v>1313141192</v>
          </cell>
          <cell r="J1995" t="str">
            <v>AV ROCAFUERTE Y CALLEJON BENITEZ / TAPICERIA DE MUEBLES JR REF FRENTE A EQUIPOS MEDICOS OXIMEDSA, PORTOVIEJO</v>
          </cell>
          <cell r="K1995" t="str">
            <v xml:space="preserve">980506895 /  </v>
          </cell>
          <cell r="M1995" t="str">
            <v>PORTOVIEJO</v>
          </cell>
          <cell r="N1995" t="str">
            <v>MANABI</v>
          </cell>
          <cell r="O1995" t="str">
            <v>PORTOVIEJO</v>
          </cell>
        </row>
        <row r="1996">
          <cell r="A1996" t="str">
            <v>20003022542124</v>
          </cell>
          <cell r="B1996">
            <v>481120</v>
          </cell>
          <cell r="C1996" t="str">
            <v>20003022542124</v>
          </cell>
          <cell r="D1996">
            <v>44911.504224537035</v>
          </cell>
          <cell r="E1996" t="str">
            <v>CONECEL</v>
          </cell>
          <cell r="F1996" t="str">
            <v>DESPACHO</v>
          </cell>
          <cell r="G1996" t="str">
            <v>NORMAL</v>
          </cell>
          <cell r="H1996" t="str">
            <v xml:space="preserve">CRISTOPHER ISAIAS CASTRO MUNOZ / </v>
          </cell>
          <cell r="I1996" t="str">
            <v>950547885</v>
          </cell>
          <cell r="J1996" t="str">
            <v>AV. LOJA Y PICHINCHA ESQUINA COMERCIAL LUNA PAZMINO MATRIZ JUNTO A LA CRUZ AZUL, CUENCA</v>
          </cell>
          <cell r="K1996" t="str">
            <v xml:space="preserve">983081334 /  </v>
          </cell>
          <cell r="L1996" t="str">
            <v/>
          </cell>
          <cell r="M1996" t="str">
            <v>CUENCA</v>
          </cell>
          <cell r="N1996" t="str">
            <v>AZUAY</v>
          </cell>
          <cell r="O1996" t="str">
            <v>CUENCA</v>
          </cell>
        </row>
        <row r="1997">
          <cell r="A1997" t="str">
            <v>20003022516641</v>
          </cell>
          <cell r="B1997">
            <v>481119</v>
          </cell>
          <cell r="C1997" t="str">
            <v>20003022516641</v>
          </cell>
          <cell r="D1997">
            <v>44911.504224537035</v>
          </cell>
          <cell r="E1997" t="str">
            <v>CONECEL</v>
          </cell>
          <cell r="F1997" t="str">
            <v>DESPACHO</v>
          </cell>
          <cell r="G1997" t="str">
            <v>NORMAL</v>
          </cell>
          <cell r="H1997" t="str">
            <v xml:space="preserve">MARIA ESTELA TOPON TOAPANTA / </v>
          </cell>
          <cell r="I1997" t="str">
            <v>1708512510</v>
          </cell>
          <cell r="J1997" t="str">
            <v>ABDON CALDERON E INES GANGOTENA CASA CERRAMIENTO DE MADERA JUNTO A MECANICA BARRIO UNAHURCO, QUITO</v>
          </cell>
          <cell r="K1997" t="str">
            <v>992932168 /  22197337</v>
          </cell>
          <cell r="M1997" t="str">
            <v>QUITO</v>
          </cell>
          <cell r="N1997" t="str">
            <v>PICHINCHA</v>
          </cell>
          <cell r="O1997" t="str">
            <v>QUITO</v>
          </cell>
        </row>
        <row r="1998">
          <cell r="A1998" t="str">
            <v>20003022978183</v>
          </cell>
          <cell r="B1998">
            <v>481118</v>
          </cell>
          <cell r="C1998" t="str">
            <v>20003022978183</v>
          </cell>
          <cell r="D1998">
            <v>44911.504224537035</v>
          </cell>
          <cell r="E1998" t="str">
            <v>CONECEL</v>
          </cell>
          <cell r="F1998" t="str">
            <v>DESPACHO</v>
          </cell>
          <cell r="G1998" t="str">
            <v>NORMAL</v>
          </cell>
          <cell r="H1998" t="str">
            <v xml:space="preserve">MARIA LUISA SEMPERTEGUI POZO / </v>
          </cell>
          <cell r="I1998" t="str">
            <v>1723552186</v>
          </cell>
          <cell r="J1998" t="str">
            <v>AV. AVENIDA RIO AMAZONAS N36-177 Y AV. NACIONES UNIDAS/RECIBEN EN PUERTA PRINCIPAL DEL CENTRO COMERCIAL INAQUITO, QUITO</v>
          </cell>
          <cell r="K1998" t="str">
            <v>983006973 /  994738838</v>
          </cell>
          <cell r="M1998" t="str">
            <v>QUITO</v>
          </cell>
          <cell r="N1998" t="str">
            <v>PICHINCHA</v>
          </cell>
          <cell r="O1998" t="str">
            <v>QUITO</v>
          </cell>
        </row>
        <row r="1999">
          <cell r="A1999" t="str">
            <v>20003022939312</v>
          </cell>
          <cell r="B1999">
            <v>481117</v>
          </cell>
          <cell r="C1999" t="str">
            <v>20003022939312</v>
          </cell>
          <cell r="D1999">
            <v>44911.504224537035</v>
          </cell>
          <cell r="E1999" t="str">
            <v>CONECEL</v>
          </cell>
          <cell r="F1999" t="str">
            <v>DESPACHO</v>
          </cell>
          <cell r="G1999" t="str">
            <v>NORMAL</v>
          </cell>
          <cell r="H1999" t="str">
            <v xml:space="preserve">FERNANDA LETICIA VASQUEZ LOOR / </v>
          </cell>
          <cell r="I1999" t="str">
            <v>1310455512</v>
          </cell>
          <cell r="J1999" t="str">
            <v>CDLA VILLAMARINA VIA MANTA ROCAFUERTE Y CALLE V1 CASA DE UN PISO COLRO CELESTE FRENTE A LA COOP DE TAXIS TAXIUM, MANTA</v>
          </cell>
          <cell r="K1999" t="str">
            <v>996476556 /  996471404</v>
          </cell>
          <cell r="M1999" t="str">
            <v>MANTA</v>
          </cell>
          <cell r="N1999" t="str">
            <v>MANABI</v>
          </cell>
          <cell r="O1999" t="str">
            <v>MANTA</v>
          </cell>
        </row>
        <row r="2000">
          <cell r="A2000" t="str">
            <v>20003023004167</v>
          </cell>
          <cell r="B2000">
            <v>481116</v>
          </cell>
          <cell r="C2000" t="str">
            <v>20003023004167</v>
          </cell>
          <cell r="D2000">
            <v>44911.504224537035</v>
          </cell>
          <cell r="E2000" t="str">
            <v>CONECEL</v>
          </cell>
          <cell r="F2000" t="str">
            <v>DESPACHO</v>
          </cell>
          <cell r="G2000" t="str">
            <v>NORMAL</v>
          </cell>
          <cell r="H2000" t="str">
            <v xml:space="preserve">JULIANA KERLY PITA PONCE / </v>
          </cell>
          <cell r="I2000" t="str">
            <v>2350455909</v>
          </cell>
          <cell r="J2000" t="str">
            <v>CALLE RIO CENEPA Y RIO PASTAZA CASA DE UN PISO CLOR ROSADO A UNA CUADRA DEL SUPEREXITO, SANTO DOMINGO</v>
          </cell>
          <cell r="K2000" t="str">
            <v xml:space="preserve">981311188 /  </v>
          </cell>
          <cell r="M2000" t="str">
            <v>SANTO DOMINGO</v>
          </cell>
          <cell r="N2000" t="str">
            <v>SANTO DOMINGO DE LOS TSACHILAS</v>
          </cell>
          <cell r="O2000" t="str">
            <v>SANTO DOMINGO</v>
          </cell>
        </row>
        <row r="2001">
          <cell r="A2001" t="str">
            <v>20003021069928</v>
          </cell>
          <cell r="B2001">
            <v>481115</v>
          </cell>
          <cell r="C2001" t="str">
            <v>20003021069928</v>
          </cell>
          <cell r="D2001">
            <v>44911.504224537035</v>
          </cell>
          <cell r="E2001" t="str">
            <v>CONECEL</v>
          </cell>
          <cell r="F2001" t="str">
            <v>DESPACHO</v>
          </cell>
          <cell r="G2001" t="str">
            <v>NORMAL</v>
          </cell>
          <cell r="H2001" t="str">
            <v>YASMANY ARNALDO ASANZA RAMIREZ / ANDREA KATERINE RAMIREZ ASANZA</v>
          </cell>
          <cell r="I2001" t="str">
            <v>1720524089</v>
          </cell>
          <cell r="J2001" t="str">
            <v>AV DE LOS PALTAS Y MAXIMILIANO RODRIGUEZ BARRIO LAS PENAS CASA DE 1P CL BEIGE FRENTE CEVICHERIA GUAQUILLITAS, LOJA</v>
          </cell>
          <cell r="K2001" t="str">
            <v xml:space="preserve">984407235 /  </v>
          </cell>
          <cell r="L2001" t="str">
            <v/>
          </cell>
          <cell r="M2001" t="str">
            <v>LOJA</v>
          </cell>
          <cell r="N2001" t="str">
            <v>LOJA</v>
          </cell>
          <cell r="O2001" t="str">
            <v>LOJA</v>
          </cell>
        </row>
        <row r="2002">
          <cell r="A2002" t="str">
            <v>20003022516473</v>
          </cell>
          <cell r="B2002">
            <v>481114</v>
          </cell>
          <cell r="C2002" t="str">
            <v>20003022516473</v>
          </cell>
          <cell r="D2002">
            <v>44911.504224537035</v>
          </cell>
          <cell r="E2002" t="str">
            <v>CONECEL</v>
          </cell>
          <cell r="F2002" t="str">
            <v>DESPACHO</v>
          </cell>
          <cell r="G2002" t="str">
            <v>NORMAL</v>
          </cell>
          <cell r="H2002" t="str">
            <v xml:space="preserve">MARIA SILVANA JURADO SOLORZANO / </v>
          </cell>
          <cell r="I2002" t="str">
            <v>803442623</v>
          </cell>
          <cell r="J2002" t="str">
            <v>BARRIO MURCIELAGO AV 24 ENTRE CALLE M1 Y M2 EN EL EDIFICIO TORRE MARINA ANUNCIARSE EN RECEPCION DIAGONAL AL EDIFICIO SANTORINI, MANTA</v>
          </cell>
          <cell r="K2002" t="str">
            <v xml:space="preserve">983308323 /  </v>
          </cell>
          <cell r="M2002" t="str">
            <v>MANTA</v>
          </cell>
          <cell r="N2002" t="str">
            <v>MANABI</v>
          </cell>
          <cell r="O2002" t="str">
            <v>MANTA</v>
          </cell>
        </row>
        <row r="2003">
          <cell r="A2003" t="str">
            <v>20003022506281</v>
          </cell>
          <cell r="B2003">
            <v>481113</v>
          </cell>
          <cell r="C2003" t="str">
            <v>20003022506281</v>
          </cell>
          <cell r="D2003">
            <v>44911.504224537035</v>
          </cell>
          <cell r="E2003" t="str">
            <v>CONECEL</v>
          </cell>
          <cell r="F2003" t="str">
            <v>DESPACHO</v>
          </cell>
          <cell r="G2003" t="str">
            <v>NORMAL</v>
          </cell>
          <cell r="H2003" t="str">
            <v xml:space="preserve">ROMEL IVAN CENTENO PERALTA / </v>
          </cell>
          <cell r="I2003" t="str">
            <v>102058385</v>
          </cell>
          <cell r="J2003" t="str">
            <v>AV JUAN JARAMILLO Y MANUEL VEGA EDIFICIO MULTIUSOS YOKOHAMA UNTO AL HOTEL HUASI QUNI, CUENCA</v>
          </cell>
          <cell r="K2003" t="str">
            <v xml:space="preserve">963703265 /  </v>
          </cell>
          <cell r="L2003" t="str">
            <v/>
          </cell>
          <cell r="M2003" t="str">
            <v>CUENCA</v>
          </cell>
          <cell r="N2003" t="str">
            <v>AZUAY</v>
          </cell>
          <cell r="O2003" t="str">
            <v>CUENCA</v>
          </cell>
        </row>
        <row r="2004">
          <cell r="A2004" t="str">
            <v>20003022532469</v>
          </cell>
          <cell r="B2004">
            <v>481112</v>
          </cell>
          <cell r="C2004" t="str">
            <v>20003022532469</v>
          </cell>
          <cell r="D2004">
            <v>44911.504224537035</v>
          </cell>
          <cell r="E2004" t="str">
            <v>CONECEL</v>
          </cell>
          <cell r="F2004" t="str">
            <v>DESPACHO</v>
          </cell>
          <cell r="G2004" t="str">
            <v>NORMAL</v>
          </cell>
          <cell r="H2004" t="str">
            <v>EDWIN ARTURO MORALES MENECES / PAULINA SUAREZ</v>
          </cell>
          <cell r="I2004" t="str">
            <v>1709168544</v>
          </cell>
          <cell r="J2004" t="str">
            <v>CIUDADELA EL CALZADO/AV. TENIENTE HUGO ORTIZ Y ANTONIO RODRIGUEZ CASA CREMA 4 PISOS PUERTA METALICA UNA CUADRA DEL COLEGIO JOSE DE LA CUADRA, QUITO</v>
          </cell>
          <cell r="K2004" t="str">
            <v xml:space="preserve">992515998 /  </v>
          </cell>
          <cell r="M2004" t="str">
            <v>QUITO</v>
          </cell>
          <cell r="N2004" t="str">
            <v>PICHINCHA</v>
          </cell>
          <cell r="O2004" t="str">
            <v>QUITO</v>
          </cell>
        </row>
        <row r="2005">
          <cell r="A2005" t="str">
            <v>20003022524674</v>
          </cell>
          <cell r="B2005">
            <v>481111</v>
          </cell>
          <cell r="C2005" t="str">
            <v>20003022524674</v>
          </cell>
          <cell r="D2005">
            <v>44911.504224537035</v>
          </cell>
          <cell r="E2005" t="str">
            <v>CONECEL</v>
          </cell>
          <cell r="F2005" t="str">
            <v>DESPACHO</v>
          </cell>
          <cell r="G2005" t="str">
            <v>NORMAL</v>
          </cell>
          <cell r="H2005" t="str">
            <v xml:space="preserve">LUIS NAPOLEON AVERDE QUIMBITA / </v>
          </cell>
          <cell r="I2005" t="str">
            <v>1.71115E+12</v>
          </cell>
          <cell r="J2005" t="str">
            <v>AV 6 DE DICIEMBRE Y WHYMPER EN EL EDIFICIO TENERIFE PISO 8 OFICINA 803, QUITO</v>
          </cell>
          <cell r="K2005" t="str">
            <v xml:space="preserve">997329073 /  </v>
          </cell>
          <cell r="L2005" t="str">
            <v/>
          </cell>
          <cell r="M2005" t="str">
            <v>QUITO</v>
          </cell>
          <cell r="N2005" t="str">
            <v>PICHINCHA</v>
          </cell>
          <cell r="O2005" t="str">
            <v>QUITO</v>
          </cell>
        </row>
        <row r="2006">
          <cell r="A2006" t="str">
            <v>20003022080643</v>
          </cell>
          <cell r="B2006">
            <v>481110</v>
          </cell>
          <cell r="C2006" t="str">
            <v>20003022080643</v>
          </cell>
          <cell r="D2006">
            <v>44911.504224537035</v>
          </cell>
          <cell r="E2006" t="str">
            <v>CONECEL</v>
          </cell>
          <cell r="F2006" t="str">
            <v>DESPACHO</v>
          </cell>
          <cell r="G2006" t="str">
            <v>NORMAL</v>
          </cell>
          <cell r="H2006" t="str">
            <v>JOSE ZENON ESPINOZA MEZA / RIVERA ZAMORA EDISON GABRIEL</v>
          </cell>
          <cell r="I2006" t="str">
            <v>1205227679</v>
          </cell>
          <cell r="J2006" t="str">
            <v>AV QUITO ENTRE CALLE 24 DE MAYO Y CALLE K EN LA FERRETERIA FONG CERCA DEL HOTEL BUENAVENTURA, QUEVEDO</v>
          </cell>
          <cell r="K2006" t="str">
            <v>967808846 /  963884191</v>
          </cell>
          <cell r="M2006" t="str">
            <v>QUEVEDO</v>
          </cell>
          <cell r="N2006" t="str">
            <v>LOS RIOS</v>
          </cell>
          <cell r="O2006" t="str">
            <v>QUEVEDO</v>
          </cell>
        </row>
        <row r="2007">
          <cell r="A2007" t="str">
            <v>FTMAN00141</v>
          </cell>
          <cell r="B2007">
            <v>481078</v>
          </cell>
          <cell r="C2007" t="str">
            <v>FTMAN00141</v>
          </cell>
          <cell r="D2007">
            <v>44911.459097222221</v>
          </cell>
          <cell r="E2007" t="str">
            <v>CONECEL_DOCUMENTOS</v>
          </cell>
          <cell r="F2007" t="str">
            <v>DESPACHO</v>
          </cell>
          <cell r="H2007" t="str">
            <v>JANDY CHORLANGO</v>
          </cell>
          <cell r="J2007" t="str">
            <v>RETIRA AGENCIA TRAMACO MANTA</v>
          </cell>
          <cell r="M2007" t="str">
            <v>130201</v>
          </cell>
        </row>
        <row r="2008">
          <cell r="A2008" t="str">
            <v>LDCGYEALS10</v>
          </cell>
          <cell r="B2008">
            <v>481026</v>
          </cell>
          <cell r="C2008" t="str">
            <v>LDCGYEALS10</v>
          </cell>
          <cell r="D2008">
            <v>44911.395243055558</v>
          </cell>
          <cell r="E2008" t="str">
            <v>CONECEL_DOCUMENTOS</v>
          </cell>
          <cell r="F2008" t="str">
            <v>DESPACHO</v>
          </cell>
          <cell r="G2008" t="str">
            <v>NORMAL</v>
          </cell>
          <cell r="H2008" t="str">
            <v>MARIA FERNANDA MUNOZ/CANT</v>
          </cell>
          <cell r="I2008" t="str">
            <v>0</v>
          </cell>
          <cell r="J2008" t="str">
            <v xml:space="preserve">QUITO AV. 10 DE AGOSTO N34-601 Y JUAN PABLO SANZ </v>
          </cell>
          <cell r="K2008" t="str">
            <v>998118542/979067498</v>
          </cell>
          <cell r="L2008" t="str">
            <v>960709009</v>
          </cell>
          <cell r="M2008" t="str">
            <v>QUITO</v>
          </cell>
          <cell r="N2008" t="str">
            <v xml:space="preserve">PICHINCHA </v>
          </cell>
          <cell r="O2008" t="str">
            <v>QUITO</v>
          </cell>
        </row>
        <row r="2009">
          <cell r="A2009" t="str">
            <v>20003021079845</v>
          </cell>
          <cell r="B2009">
            <v>480728</v>
          </cell>
          <cell r="C2009" t="str">
            <v>20003021079845</v>
          </cell>
          <cell r="D2009">
            <v>44910.719143518516</v>
          </cell>
          <cell r="E2009" t="str">
            <v>CONECEL</v>
          </cell>
          <cell r="F2009" t="str">
            <v>DESPACHO</v>
          </cell>
          <cell r="G2009" t="str">
            <v>NORMAL</v>
          </cell>
          <cell r="H2009" t="str">
            <v xml:space="preserve">JESUS ELVIGIO LINARES TROSSEL / </v>
          </cell>
          <cell r="I2009" t="str">
            <v>105960650</v>
          </cell>
          <cell r="J2009" t="str">
            <v>BARRIO LA LORENA CALLE D-4 Y CALLE 78 CASA ROSADA DE 12 PISOS CON REJAS BLANCAS DIAGONAL AL PARQUE DE LA LORENA, MANTA</v>
          </cell>
          <cell r="K2009" t="str">
            <v>963738816 /  978982965</v>
          </cell>
          <cell r="M2009" t="str">
            <v>MANTA</v>
          </cell>
          <cell r="N2009" t="str">
            <v>MANABI</v>
          </cell>
          <cell r="O2009" t="str">
            <v>MANTA</v>
          </cell>
        </row>
        <row r="2010">
          <cell r="A2010" t="str">
            <v>20003022517222</v>
          </cell>
          <cell r="B2010">
            <v>480747</v>
          </cell>
          <cell r="C2010" t="str">
            <v>20003022517222</v>
          </cell>
          <cell r="D2010">
            <v>44910.719143518516</v>
          </cell>
          <cell r="E2010" t="str">
            <v>CONECEL</v>
          </cell>
          <cell r="F2010" t="str">
            <v>DESPACHO</v>
          </cell>
          <cell r="G2010" t="str">
            <v>NORMAL</v>
          </cell>
          <cell r="H2010" t="str">
            <v xml:space="preserve">ANTONIA JAQUELINE OLGUIN VERA / </v>
          </cell>
          <cell r="I2010" t="str">
            <v>1313362228</v>
          </cell>
          <cell r="J2010" t="str">
            <v>VIA CIRCUNVALACION TRAMO 2 CASA DE UN PISO SIN PINTAR FRENTE AL MOTEL EL IMPERIAL, MANTA</v>
          </cell>
          <cell r="K2010" t="str">
            <v>958834996 /  939055581</v>
          </cell>
          <cell r="M2010" t="str">
            <v>MANTA</v>
          </cell>
          <cell r="N2010" t="str">
            <v>MANABI</v>
          </cell>
          <cell r="O2010" t="str">
            <v>MANTA</v>
          </cell>
        </row>
        <row r="2011">
          <cell r="A2011" t="str">
            <v>20003009375326_1</v>
          </cell>
          <cell r="B2011">
            <v>480746</v>
          </cell>
          <cell r="C2011" t="str">
            <v>20003009375326_1</v>
          </cell>
          <cell r="D2011">
            <v>44910.719143518516</v>
          </cell>
          <cell r="E2011" t="str">
            <v>CONECEL</v>
          </cell>
          <cell r="F2011" t="str">
            <v>DESPACHO</v>
          </cell>
          <cell r="G2011" t="str">
            <v>NORMAL</v>
          </cell>
          <cell r="H2011" t="str">
            <v xml:space="preserve">KAREN PAMELA MOREIRA RUIZ / </v>
          </cell>
          <cell r="I2011" t="str">
            <v>1314884006</v>
          </cell>
          <cell r="J2011" t="str">
            <v>CALLE AMERICA Y REALES TAMARINDO RECIBEN EN LA COOP PROGRESO JUNTO A ALMACENES TCL, PORTOVIEJO</v>
          </cell>
          <cell r="K2011" t="str">
            <v>969058334 /  989292779</v>
          </cell>
          <cell r="M2011" t="str">
            <v>PORTOVIEJO</v>
          </cell>
          <cell r="N2011" t="str">
            <v>MANABI</v>
          </cell>
          <cell r="O2011" t="str">
            <v>PORTOVIEJO</v>
          </cell>
        </row>
        <row r="2012">
          <cell r="A2012" t="str">
            <v>20003022516078</v>
          </cell>
          <cell r="B2012">
            <v>480745</v>
          </cell>
          <cell r="C2012" t="str">
            <v>20003022516078</v>
          </cell>
          <cell r="D2012">
            <v>44910.719143518516</v>
          </cell>
          <cell r="E2012" t="str">
            <v>CONECEL</v>
          </cell>
          <cell r="F2012" t="str">
            <v>DESPACHO</v>
          </cell>
          <cell r="G2012" t="str">
            <v>NORMAL</v>
          </cell>
          <cell r="H2012" t="str">
            <v xml:space="preserve">JUAN BAUTISTA VILLAVICENCIO JARAMI / </v>
          </cell>
          <cell r="I2012" t="str">
            <v>105967996</v>
          </cell>
          <cell r="J2012" t="str">
            <v>CALLE GABRIEL ESPINOZA Y JUAN BAUTISTA COBOS/REF:A MEDIA CRD D LA TIENDA DEL CHINO/A 1 CRD D CALZADO RAYBAN, CHORDELEG</v>
          </cell>
          <cell r="K2012" t="str">
            <v xml:space="preserve">960654271 /  </v>
          </cell>
          <cell r="M2012" t="str">
            <v>CHORDELEG</v>
          </cell>
          <cell r="N2012" t="str">
            <v>AZUAY</v>
          </cell>
          <cell r="O2012" t="str">
            <v>CHORDELEG</v>
          </cell>
        </row>
        <row r="2013">
          <cell r="A2013" t="str">
            <v>20003022104942</v>
          </cell>
          <cell r="B2013">
            <v>480744</v>
          </cell>
          <cell r="C2013" t="str">
            <v>20003022104942</v>
          </cell>
          <cell r="D2013">
            <v>44910.719143518516</v>
          </cell>
          <cell r="E2013" t="str">
            <v>CONECEL</v>
          </cell>
          <cell r="F2013" t="str">
            <v>DESPACHO</v>
          </cell>
          <cell r="G2013" t="str">
            <v>NORMAL</v>
          </cell>
          <cell r="H2013" t="str">
            <v xml:space="preserve">JONATHAN STEVEN CEDENO SOLEDISPA / </v>
          </cell>
          <cell r="I2013" t="str">
            <v>1313518001</v>
          </cell>
          <cell r="J2013" t="str">
            <v>4 DE NOVIEMBRE ENTRE CALLE J1 Y CALLEJON 16 CASA DE UN PISO COLOR BLANCO DETRAS DE LA ESCUELA MARIA EGAS, MANTA</v>
          </cell>
          <cell r="K2013" t="str">
            <v>982896018 /  988712024</v>
          </cell>
          <cell r="L2013" t="str">
            <v/>
          </cell>
          <cell r="M2013" t="str">
            <v>MANTA</v>
          </cell>
          <cell r="N2013" t="str">
            <v>MANABI</v>
          </cell>
          <cell r="O2013" t="str">
            <v>MANTA</v>
          </cell>
        </row>
        <row r="2014">
          <cell r="A2014" t="str">
            <v>20003022083311</v>
          </cell>
          <cell r="B2014">
            <v>480743</v>
          </cell>
          <cell r="C2014" t="str">
            <v>20003022083311</v>
          </cell>
          <cell r="D2014">
            <v>44910.719143518516</v>
          </cell>
          <cell r="E2014" t="str">
            <v>CONECEL</v>
          </cell>
          <cell r="F2014" t="str">
            <v>DESPACHO</v>
          </cell>
          <cell r="G2014" t="str">
            <v>NORMAL</v>
          </cell>
          <cell r="H2014" t="str">
            <v xml:space="preserve">ANGELA IVONNE DUMES CASTILLO / </v>
          </cell>
          <cell r="I2014" t="str">
            <v>920008513</v>
          </cell>
          <cell r="J2014" t="str">
            <v>CDLA NUEVOS HORIZONTES S2 SL 10 CASA DE UN PISO DE BLOQUE A UNA CUADRA DE LA ESTACION DE MOTOS LINEALES, DURAN</v>
          </cell>
          <cell r="K2014" t="str">
            <v>982048809 /  968483673</v>
          </cell>
          <cell r="M2014" t="str">
            <v>DURAN</v>
          </cell>
          <cell r="N2014" t="str">
            <v>GUAYAS</v>
          </cell>
          <cell r="O2014" t="str">
            <v>DURAN</v>
          </cell>
        </row>
        <row r="2015">
          <cell r="A2015" t="str">
            <v>20003020648363</v>
          </cell>
          <cell r="B2015">
            <v>480742</v>
          </cell>
          <cell r="C2015" t="str">
            <v>20003020648363</v>
          </cell>
          <cell r="D2015">
            <v>44910.719143518516</v>
          </cell>
          <cell r="E2015" t="str">
            <v>CONECEL</v>
          </cell>
          <cell r="F2015" t="str">
            <v>DESPACHO</v>
          </cell>
          <cell r="G2015" t="str">
            <v>NORMAL</v>
          </cell>
          <cell r="H2015" t="str">
            <v>HECTOR ANTONIO SANCHEZ SOLIS / YADIRA SOLIS IMAEL</v>
          </cell>
          <cell r="I2015" t="str">
            <v>955391636</v>
          </cell>
          <cell r="J2015" t="str">
            <v>COOP HECTOR COBOS MZ 4 SL 7 CASA DE DOS PISOS COLOR CREMA A MEDIA CUADRA DE LA UNIDAD EDUCATIVA FABRIZZIO BUCCO BOZZOLO, DURAN</v>
          </cell>
          <cell r="K2015" t="str">
            <v>961542139 /  994928438</v>
          </cell>
          <cell r="M2015" t="str">
            <v>DURAN</v>
          </cell>
          <cell r="N2015" t="str">
            <v>GUAYAS</v>
          </cell>
          <cell r="O2015" t="str">
            <v>DURAN</v>
          </cell>
        </row>
        <row r="2016">
          <cell r="A2016" t="str">
            <v>20003021088274</v>
          </cell>
          <cell r="B2016">
            <v>480741</v>
          </cell>
          <cell r="C2016" t="str">
            <v>20003021088274</v>
          </cell>
          <cell r="D2016">
            <v>44910.719143518516</v>
          </cell>
          <cell r="E2016" t="str">
            <v>CONECEL</v>
          </cell>
          <cell r="F2016" t="str">
            <v>DESPACHO</v>
          </cell>
          <cell r="G2016" t="str">
            <v>NORMAL</v>
          </cell>
          <cell r="H2016" t="str">
            <v xml:space="preserve">GINELA VERONICA QUINONEZ BETANCOURT / </v>
          </cell>
          <cell r="I2016" t="str">
            <v>803193622</v>
          </cell>
          <cell r="J2016" t="str">
            <v>BARRIO NUEVO HORIZONTE CALLE MANABI TRBJO UNIVERSIDAD LUIS VARGAS TORRES LABORA BAR EL ARBOLITO, ESMERALDAS</v>
          </cell>
          <cell r="K2016" t="str">
            <v xml:space="preserve">960601497 /  </v>
          </cell>
          <cell r="L2016" t="str">
            <v/>
          </cell>
          <cell r="M2016" t="str">
            <v>ESMERALDAS</v>
          </cell>
          <cell r="N2016" t="str">
            <v>ESMERALDAS</v>
          </cell>
          <cell r="O2016" t="str">
            <v>ESMERALDAS</v>
          </cell>
        </row>
        <row r="2017">
          <cell r="A2017" t="str">
            <v>20003022098860</v>
          </cell>
          <cell r="B2017">
            <v>480740</v>
          </cell>
          <cell r="C2017" t="str">
            <v>20003022098860</v>
          </cell>
          <cell r="D2017">
            <v>44910.719143518516</v>
          </cell>
          <cell r="E2017" t="str">
            <v>CONECEL</v>
          </cell>
          <cell r="F2017" t="str">
            <v>DESPACHO</v>
          </cell>
          <cell r="G2017" t="str">
            <v>NORMAL</v>
          </cell>
          <cell r="H2017" t="str">
            <v xml:space="preserve">JOSE ALEXANDER SOLORZANO VERA / </v>
          </cell>
          <cell r="I2017" t="str">
            <v>804228575</v>
          </cell>
          <cell r="J2017" t="str">
            <v>CALLE WHYMPER 276-188 Y ORELLANA TRABJO EDIFICIO ELEUSIS PISO 1 TRABAJA EN LA GARITA CONSERJE FRENTE BAR KATARI, QUITO</v>
          </cell>
          <cell r="K2017" t="str">
            <v xml:space="preserve">969827475 /  </v>
          </cell>
          <cell r="M2017" t="str">
            <v>QUITO</v>
          </cell>
          <cell r="N2017" t="str">
            <v>PICHINCHA</v>
          </cell>
          <cell r="O2017" t="str">
            <v>QUITO</v>
          </cell>
        </row>
        <row r="2018">
          <cell r="A2018" t="str">
            <v>20003022081378</v>
          </cell>
          <cell r="B2018">
            <v>480739</v>
          </cell>
          <cell r="C2018" t="str">
            <v>20003022081378</v>
          </cell>
          <cell r="D2018">
            <v>44910.719143518516</v>
          </cell>
          <cell r="E2018" t="str">
            <v>CONECEL</v>
          </cell>
          <cell r="F2018" t="str">
            <v>DESPACHO</v>
          </cell>
          <cell r="G2018" t="str">
            <v>NORMAL</v>
          </cell>
          <cell r="H2018" t="str">
            <v xml:space="preserve">MILTON VLADIMIR SANI MORALES / </v>
          </cell>
          <cell r="I2018" t="str">
            <v>1721687349</v>
          </cell>
          <cell r="J2018" t="str">
            <v>AV ATACASO Y TUNGURAHUA TRBJO FABRICA MUEBLES PORTON MADERA REF 1 CDRA ANTES FRUTERIA, QUITO</v>
          </cell>
          <cell r="K2018" t="str">
            <v xml:space="preserve">939417629 /  </v>
          </cell>
          <cell r="L2018" t="str">
            <v/>
          </cell>
          <cell r="M2018" t="str">
            <v>QUITO</v>
          </cell>
          <cell r="N2018" t="str">
            <v>PICHINCHA</v>
          </cell>
          <cell r="O2018" t="str">
            <v>QUITO</v>
          </cell>
        </row>
        <row r="2019">
          <cell r="A2019" t="str">
            <v>20003022090556</v>
          </cell>
          <cell r="B2019">
            <v>480738</v>
          </cell>
          <cell r="C2019" t="str">
            <v>20003022090556</v>
          </cell>
          <cell r="D2019">
            <v>44910.719143518516</v>
          </cell>
          <cell r="E2019" t="str">
            <v>CONECEL</v>
          </cell>
          <cell r="F2019" t="str">
            <v>DESPACHO</v>
          </cell>
          <cell r="G2019" t="str">
            <v>NORMAL</v>
          </cell>
          <cell r="H2019" t="str">
            <v xml:space="preserve">ROSA MARIA JUNCO CONDOY / </v>
          </cell>
          <cell r="I2019" t="str">
            <v>1724718018</v>
          </cell>
          <cell r="J2019" t="str">
            <v>COOP LA CADENA AV DEL COOPERATIVISMO Y SAN MAROS CASA DE DOS PISOS DE MADERA Y CEMENTO A DOS CUADRAS DE LA LICORERIA PUNTOFRIO, SANTO DOMINGO</v>
          </cell>
          <cell r="K2019" t="str">
            <v>991145850 /  961908023</v>
          </cell>
          <cell r="M2019" t="str">
            <v>SANTO DOMINGO</v>
          </cell>
          <cell r="N2019" t="str">
            <v>SANTO DOMINGO DE LOS TSACHILAS</v>
          </cell>
          <cell r="O2019" t="str">
            <v>SANTO DOMINGO</v>
          </cell>
        </row>
        <row r="2020">
          <cell r="A2020" t="str">
            <v>20003022099016</v>
          </cell>
          <cell r="B2020">
            <v>480737</v>
          </cell>
          <cell r="C2020" t="str">
            <v>20003022099016</v>
          </cell>
          <cell r="D2020">
            <v>44910.719143518516</v>
          </cell>
          <cell r="E2020" t="str">
            <v>CONECEL</v>
          </cell>
          <cell r="F2020" t="str">
            <v>DESPACHO</v>
          </cell>
          <cell r="G2020" t="str">
            <v>NORMAL</v>
          </cell>
          <cell r="H2020" t="str">
            <v xml:space="preserve">EVELYN VIVIANA ESCUDERO CHAVEZ / </v>
          </cell>
          <cell r="I2020" t="str">
            <v>1718562166</v>
          </cell>
          <cell r="J2020" t="str">
            <v>CALLE JUAN VELASCO Y FEBRES CORDERO CASA 29-55 DE DOS PISOS COLOR AMARILLO A DOS CUADRAS DE LA ESCUELA JUAN DE VELASCO, RIOBAMBA</v>
          </cell>
          <cell r="K2020" t="str">
            <v>985310477 /  987811702</v>
          </cell>
          <cell r="M2020" t="str">
            <v>RIOBAMBA</v>
          </cell>
          <cell r="N2020" t="str">
            <v>CHIMBORAZO</v>
          </cell>
          <cell r="O2020" t="str">
            <v>RIOBAMBA</v>
          </cell>
        </row>
        <row r="2021">
          <cell r="A2021" t="str">
            <v>20003022084341</v>
          </cell>
          <cell r="B2021">
            <v>480736</v>
          </cell>
          <cell r="C2021" t="str">
            <v>20003022084341</v>
          </cell>
          <cell r="D2021">
            <v>44910.719143518516</v>
          </cell>
          <cell r="E2021" t="str">
            <v>CONECEL</v>
          </cell>
          <cell r="F2021" t="str">
            <v>DESPACHO</v>
          </cell>
          <cell r="G2021" t="str">
            <v>NORMAL</v>
          </cell>
          <cell r="H2021" t="str">
            <v xml:space="preserve">CARLOS CEDENO ANZULES / </v>
          </cell>
          <cell r="I2021" t="str">
            <v>1315337004</v>
          </cell>
          <cell r="J2021" t="str">
            <v>CDLA 15 DE ARBIL CALLE 325 Y AV 216 CASA DE UN PISO COLOR NARANJA CON PORTON VINO JUNTO A LA TIENDA DE LA CDLA, MANTA</v>
          </cell>
          <cell r="K2021" t="str">
            <v>987601837 /  982340971</v>
          </cell>
          <cell r="M2021" t="str">
            <v>MANTA</v>
          </cell>
          <cell r="N2021" t="str">
            <v>MANABI</v>
          </cell>
          <cell r="O2021" t="str">
            <v>MANTA</v>
          </cell>
        </row>
        <row r="2022">
          <cell r="A2022" t="str">
            <v>20003022075459</v>
          </cell>
          <cell r="B2022">
            <v>480735</v>
          </cell>
          <cell r="C2022" t="str">
            <v>20003022075459</v>
          </cell>
          <cell r="D2022">
            <v>44910.719143518516</v>
          </cell>
          <cell r="E2022" t="str">
            <v>CONECEL</v>
          </cell>
          <cell r="F2022" t="str">
            <v>DESPACHO</v>
          </cell>
          <cell r="G2022" t="str">
            <v>NORMAL</v>
          </cell>
          <cell r="H2022" t="str">
            <v xml:space="preserve">SARA MARIA CORRALES VARGAS / </v>
          </cell>
          <cell r="I2022" t="str">
            <v>1700044330</v>
          </cell>
          <cell r="J2022" t="str">
            <v>CALLE VENEZUELA Y OBISPO SCHUMACHER JUNTO AL COLEGIO ANTONIO NEUMANE CASA ESQUINERA COLOR BLANCO CON VERDE, SANTO DOMINGO</v>
          </cell>
          <cell r="K2022" t="str">
            <v xml:space="preserve">982072277 /  </v>
          </cell>
          <cell r="M2022" t="str">
            <v>SANTO DOMINGO</v>
          </cell>
          <cell r="N2022" t="str">
            <v>SANTO DOMINGO DE LOS TSACHILAS</v>
          </cell>
          <cell r="O2022" t="str">
            <v>SANTO DOMINGO</v>
          </cell>
        </row>
        <row r="2023">
          <cell r="A2023" t="str">
            <v>20003022082429</v>
          </cell>
          <cell r="B2023">
            <v>480734</v>
          </cell>
          <cell r="C2023" t="str">
            <v>20003022082429</v>
          </cell>
          <cell r="D2023">
            <v>44910.719143518516</v>
          </cell>
          <cell r="E2023" t="str">
            <v>CONECEL</v>
          </cell>
          <cell r="F2023" t="str">
            <v>DESPACHO</v>
          </cell>
          <cell r="G2023" t="str">
            <v>NORMAL</v>
          </cell>
          <cell r="H2023" t="str">
            <v xml:space="preserve">ANTOLINA JACQUELINE PALMA BOZA / </v>
          </cell>
          <cell r="I2023" t="str">
            <v>1251398200</v>
          </cell>
          <cell r="J2023" t="str">
            <v>AV TRONCAL DE LA COSTA Y AV QUITO CASA DE DOS PISOS COLOR MELON A UNA CUADRA DEL PARQUE DE LA MADRE, QUEVEDO</v>
          </cell>
          <cell r="K2023" t="str">
            <v xml:space="preserve">991624356 /  </v>
          </cell>
          <cell r="M2023" t="str">
            <v>QUEVEDO</v>
          </cell>
          <cell r="N2023" t="str">
            <v>LOS RIOS</v>
          </cell>
          <cell r="O2023" t="str">
            <v>QUEVEDO</v>
          </cell>
        </row>
        <row r="2024">
          <cell r="A2024" t="str">
            <v>20003022080461</v>
          </cell>
          <cell r="B2024">
            <v>480733</v>
          </cell>
          <cell r="C2024" t="str">
            <v>20003022080461</v>
          </cell>
          <cell r="D2024">
            <v>44910.719143518516</v>
          </cell>
          <cell r="E2024" t="str">
            <v>CONECEL</v>
          </cell>
          <cell r="F2024" t="str">
            <v>DESPACHO</v>
          </cell>
          <cell r="G2024" t="str">
            <v>NORMAL</v>
          </cell>
          <cell r="H2024" t="str">
            <v xml:space="preserve">CYNTHIA VERONICA MINANGO ESCOBAR / </v>
          </cell>
          <cell r="I2024" t="str">
            <v>401545587</v>
          </cell>
          <cell r="J2024" t="str">
            <v>BARRIO SAN MIGUEL DEL NORTE CALLE PABLO NERUDA Y GARCIA LORCA CASA DE DOS PISOS CON REJAS BLANCAS, TULCAN</v>
          </cell>
          <cell r="K2024" t="str">
            <v>983006418 /  980037886</v>
          </cell>
          <cell r="L2024" t="str">
            <v/>
          </cell>
          <cell r="M2024" t="str">
            <v>TULCAN</v>
          </cell>
          <cell r="N2024" t="str">
            <v>CARCHI</v>
          </cell>
          <cell r="O2024" t="str">
            <v>TULCAN</v>
          </cell>
        </row>
        <row r="2025">
          <cell r="A2025" t="str">
            <v>20003022082604</v>
          </cell>
          <cell r="B2025">
            <v>480732</v>
          </cell>
          <cell r="C2025" t="str">
            <v>20003022082604</v>
          </cell>
          <cell r="D2025">
            <v>44910.719143518516</v>
          </cell>
          <cell r="E2025" t="str">
            <v>CONECEL</v>
          </cell>
          <cell r="F2025" t="str">
            <v>DESPACHO</v>
          </cell>
          <cell r="G2025" t="str">
            <v>NORMAL</v>
          </cell>
          <cell r="H2025" t="str">
            <v>JULISSA ANAI CEVALLOS VELEZ / KELVIN EMILIO CEVALLOS ZAMORA</v>
          </cell>
          <cell r="I2025" t="str">
            <v>1316762028</v>
          </cell>
          <cell r="J2025" t="str">
            <v>ANIBAL SAN ANDRES Y JHON F.KENNEDY CASA 2 PISOS EN LA FARMACIA CRUZ AZUL, MANTA</v>
          </cell>
          <cell r="K2025" t="str">
            <v>989759831 /  989446404</v>
          </cell>
          <cell r="L2025" t="str">
            <v/>
          </cell>
          <cell r="M2025" t="str">
            <v>MANTA</v>
          </cell>
          <cell r="N2025" t="str">
            <v>MANABI</v>
          </cell>
          <cell r="O2025" t="str">
            <v>MANTA</v>
          </cell>
        </row>
        <row r="2026">
          <cell r="A2026" t="str">
            <v>20003021066816</v>
          </cell>
          <cell r="B2026">
            <v>480731</v>
          </cell>
          <cell r="C2026" t="str">
            <v>20003021066816</v>
          </cell>
          <cell r="D2026">
            <v>44910.719143518516</v>
          </cell>
          <cell r="E2026" t="str">
            <v>CONECEL</v>
          </cell>
          <cell r="F2026" t="str">
            <v>DESPACHO</v>
          </cell>
          <cell r="G2026" t="str">
            <v>NORMAL</v>
          </cell>
          <cell r="H2026" t="str">
            <v>SAMMY LILIBETH ZAMBRANO QUIROZ / GONZA ROMERO CARLOS ALBERTO</v>
          </cell>
          <cell r="I2026" t="str">
            <v>928712066</v>
          </cell>
          <cell r="J2026" t="str">
            <v>TRAMACO AGENCIA LOJA DESCRIPCION A. EL FENIX 115D-69 Y AV 8 DE DICIEMBRE JUNTO A LA DISTRIBUIDORA CAMEL, LOJA</v>
          </cell>
          <cell r="K2026" t="str">
            <v>978911670 /  990971386</v>
          </cell>
          <cell r="M2026" t="str">
            <v>LOJA</v>
          </cell>
          <cell r="N2026" t="str">
            <v>LOJA</v>
          </cell>
          <cell r="O2026" t="str">
            <v>LOJA</v>
          </cell>
        </row>
        <row r="2027">
          <cell r="A2027" t="str">
            <v>20003020676908</v>
          </cell>
          <cell r="B2027">
            <v>480730</v>
          </cell>
          <cell r="C2027" t="str">
            <v>20003020676908</v>
          </cell>
          <cell r="D2027">
            <v>44910.719143518516</v>
          </cell>
          <cell r="E2027" t="str">
            <v>CONECEL</v>
          </cell>
          <cell r="F2027" t="str">
            <v>DESPACHO</v>
          </cell>
          <cell r="G2027" t="str">
            <v>NORMAL</v>
          </cell>
          <cell r="H2027" t="str">
            <v>ESTHER ADRIANA MURILLO GARCIA / ORELLANA GARCIA MAYELIN DEL ROCIO</v>
          </cell>
          <cell r="I2027" t="str">
            <v>703819425</v>
          </cell>
          <cell r="J2027" t="str">
            <v>AV 25 DE JUNIO//URBANIZACION SANTA INES/MZ D VILLA 26B/CASA 2P MELON/ALADO ALMACENES BOYACA, MACHALA</v>
          </cell>
          <cell r="K2027" t="str">
            <v xml:space="preserve">998904148 /  </v>
          </cell>
          <cell r="M2027" t="str">
            <v>MACHALA</v>
          </cell>
          <cell r="N2027" t="str">
            <v>EL ORO</v>
          </cell>
          <cell r="O2027" t="str">
            <v>MACHALA</v>
          </cell>
        </row>
        <row r="2028">
          <cell r="A2028" t="str">
            <v>20003022094074</v>
          </cell>
          <cell r="B2028">
            <v>480729</v>
          </cell>
          <cell r="C2028" t="str">
            <v>20003022094074</v>
          </cell>
          <cell r="D2028">
            <v>44910.719143518516</v>
          </cell>
          <cell r="E2028" t="str">
            <v>CONECEL</v>
          </cell>
          <cell r="F2028" t="str">
            <v>DESPACHO</v>
          </cell>
          <cell r="G2028" t="str">
            <v>NORMAL</v>
          </cell>
          <cell r="H2028" t="str">
            <v>BRYAN ESTEBAN GAMBOA QUISHPE / FABIAN RICARDO GAMBOA BETANCOURT</v>
          </cell>
          <cell r="I2028" t="str">
            <v>1722638333</v>
          </cell>
          <cell r="J2028" t="str">
            <v>AV 13 DE JUNIO S1-151 Y AV EQUINIOCCIAL CS 3P BEIGE FRENTE A LA GASOLINERA PETROECUADOR, QUITO</v>
          </cell>
          <cell r="K2028" t="str">
            <v xml:space="preserve">998583030 /  </v>
          </cell>
          <cell r="M2028" t="str">
            <v>QUITO</v>
          </cell>
          <cell r="N2028" t="str">
            <v>PICHINCHA</v>
          </cell>
          <cell r="O2028" t="str">
            <v>QUITO</v>
          </cell>
        </row>
        <row r="2029">
          <cell r="A2029" t="str">
            <v>20003021086917</v>
          </cell>
          <cell r="B2029">
            <v>480727</v>
          </cell>
          <cell r="C2029" t="str">
            <v>20003021086917</v>
          </cell>
          <cell r="D2029">
            <v>44910.719131944446</v>
          </cell>
          <cell r="E2029" t="str">
            <v>CONECEL</v>
          </cell>
          <cell r="F2029" t="str">
            <v>DESPACHO</v>
          </cell>
          <cell r="G2029" t="str">
            <v>NORMAL</v>
          </cell>
          <cell r="H2029" t="str">
            <v xml:space="preserve">JEFFERSON ALEXANDER CRIOLLO ROJAS / </v>
          </cell>
          <cell r="I2029" t="str">
            <v>1105696924</v>
          </cell>
          <cell r="J2029" t="str">
            <v>EUGENIO ESPEJO S2-28 Y AV OSWALDO GUAYASAMIN CASA DE DOS PISOS CON PORTON NEGRO FRENTE A MEGAMEDIAS, QUITO</v>
          </cell>
          <cell r="K2029" t="str">
            <v xml:space="preserve">987572442 /  </v>
          </cell>
          <cell r="M2029" t="str">
            <v>QUITO</v>
          </cell>
          <cell r="N2029" t="str">
            <v>PICHINCHA</v>
          </cell>
          <cell r="O2029" t="str">
            <v>QUITO</v>
          </cell>
        </row>
        <row r="2030">
          <cell r="A2030" t="str">
            <v>20003021060775</v>
          </cell>
          <cell r="B2030">
            <v>480726</v>
          </cell>
          <cell r="C2030" t="str">
            <v>20003021060775</v>
          </cell>
          <cell r="D2030">
            <v>44910.719131944446</v>
          </cell>
          <cell r="E2030" t="str">
            <v>CONECEL</v>
          </cell>
          <cell r="F2030" t="str">
            <v>DESPACHO</v>
          </cell>
          <cell r="G2030" t="str">
            <v>NORMAL</v>
          </cell>
          <cell r="H2030" t="str">
            <v xml:space="preserve">GUALBERTO ANTONIO ANDRADE ANDRADE / </v>
          </cell>
          <cell r="I2030" t="str">
            <v>1315060218</v>
          </cell>
          <cell r="J2030" t="str">
            <v>MANTA/LOS ESTEROS/LA SIRENA CALLE 125 AV 104 Y 105 REF CASA DE 1 PISO CON PORTON NEGRO FRENTE DE LA LAVADORA SHADA, MANTA</v>
          </cell>
          <cell r="K2030" t="str">
            <v>984306477 /  969574103</v>
          </cell>
          <cell r="M2030" t="str">
            <v>MANTA</v>
          </cell>
          <cell r="N2030" t="str">
            <v>MANABI</v>
          </cell>
          <cell r="O2030" t="str">
            <v>MANTA</v>
          </cell>
        </row>
        <row r="2031">
          <cell r="A2031" t="str">
            <v>20003022098145</v>
          </cell>
          <cell r="B2031">
            <v>480725</v>
          </cell>
          <cell r="C2031" t="str">
            <v>20003022098145</v>
          </cell>
          <cell r="D2031">
            <v>44910.719131944446</v>
          </cell>
          <cell r="E2031" t="str">
            <v>CONECEL</v>
          </cell>
          <cell r="F2031" t="str">
            <v>DESPACHO</v>
          </cell>
          <cell r="G2031" t="str">
            <v>NORMAL</v>
          </cell>
          <cell r="H2031" t="str">
            <v xml:space="preserve">EDWIN GEOVANNY HERRERA SAMANIEGO / </v>
          </cell>
          <cell r="I2031" t="str">
            <v>704806025</v>
          </cell>
          <cell r="J2031" t="str">
            <v>MACHALA/LA PROVIDENCIA/AV. CIRCUNVALACION NTE. &amp; CRISTOBAL COLON CASA DE 1 PISO CON CERRAMIENTO /FRENTE AL GYM COLEMAN Y DIAG A TIENDA BAZAR PIZARRO, MACHALA</v>
          </cell>
          <cell r="K2031" t="str">
            <v xml:space="preserve">982768096 /  </v>
          </cell>
          <cell r="M2031" t="str">
            <v>MACHALA</v>
          </cell>
          <cell r="N2031" t="str">
            <v>EL ORO</v>
          </cell>
          <cell r="O2031" t="str">
            <v>MACHALA</v>
          </cell>
        </row>
        <row r="2032">
          <cell r="A2032" t="str">
            <v>20003022096039</v>
          </cell>
          <cell r="B2032">
            <v>480724</v>
          </cell>
          <cell r="C2032" t="str">
            <v>20003022096039</v>
          </cell>
          <cell r="D2032">
            <v>44910.719131944446</v>
          </cell>
          <cell r="E2032" t="str">
            <v>CONECEL</v>
          </cell>
          <cell r="F2032" t="str">
            <v>DESPACHO</v>
          </cell>
          <cell r="G2032" t="str">
            <v>NORMAL</v>
          </cell>
          <cell r="H2032" t="str">
            <v xml:space="preserve">ANZULEZ FARIAS MARIUXI MARIANELA / </v>
          </cell>
          <cell r="I2032" t="str">
            <v>1203566870</v>
          </cell>
          <cell r="J2032" t="str">
            <v>MILAGRO/ MILAGRO/ CDLA 100 CAMAS CALLES ELIZARIO VASQUEZ Y MANUEL QUIROGA CASA 1 PISO COLOR BLANCO Y PLOMO CERCA DEL RIO Y UNA TIENDA, MILAGRO</v>
          </cell>
          <cell r="K2032" t="str">
            <v xml:space="preserve">995872165 /  </v>
          </cell>
          <cell r="M2032" t="str">
            <v>MILAGRO</v>
          </cell>
          <cell r="N2032" t="str">
            <v>GUAYAS</v>
          </cell>
          <cell r="O2032" t="str">
            <v>MILAGRO</v>
          </cell>
        </row>
        <row r="2033">
          <cell r="A2033" t="str">
            <v>20003022104205</v>
          </cell>
          <cell r="B2033">
            <v>480723</v>
          </cell>
          <cell r="C2033" t="str">
            <v>20003022104205</v>
          </cell>
          <cell r="D2033">
            <v>44910.719131944446</v>
          </cell>
          <cell r="E2033" t="str">
            <v>CONECEL</v>
          </cell>
          <cell r="F2033" t="str">
            <v>DESPACHO</v>
          </cell>
          <cell r="G2033" t="str">
            <v>NORMAL</v>
          </cell>
          <cell r="H2033" t="str">
            <v xml:space="preserve">MERCEDES ANTONIA DELGADO CHINGA / </v>
          </cell>
          <cell r="I2033" t="str">
            <v>1720204252</v>
          </cell>
          <cell r="J2033" t="str">
            <v>QUITO/CALDERON/AV CARLOS MANTILLA Y SAN JUAN CASA DE DOS PISOS COLOR AZUL JUNTO A UN LOCAL DE VIDRIOS Y GIGANTOGRAFIAS, QUITO</v>
          </cell>
          <cell r="K2033" t="str">
            <v>963742816 /  964124327</v>
          </cell>
          <cell r="M2033" t="str">
            <v>QUITO</v>
          </cell>
          <cell r="N2033" t="str">
            <v>PICHINCHA</v>
          </cell>
          <cell r="O2033" t="str">
            <v>QUITO</v>
          </cell>
        </row>
        <row r="2034">
          <cell r="A2034" t="str">
            <v>20003022098168</v>
          </cell>
          <cell r="B2034">
            <v>480722</v>
          </cell>
          <cell r="C2034" t="str">
            <v>20003022098168</v>
          </cell>
          <cell r="D2034">
            <v>44910.719131944446</v>
          </cell>
          <cell r="E2034" t="str">
            <v>CONECEL</v>
          </cell>
          <cell r="F2034" t="str">
            <v>DESPACHO</v>
          </cell>
          <cell r="G2034" t="str">
            <v>NORMAL</v>
          </cell>
          <cell r="H2034" t="str">
            <v xml:space="preserve">MARIA PIEDAD PROANO SUAREZ / </v>
          </cell>
          <cell r="I2034" t="str">
            <v>501881973</v>
          </cell>
          <cell r="J2034" t="str">
            <v>QUITO/TUMBACO/AV FRANCISCO DE ORELLANA 223-105 ENTRE GUAYAQUIL Y GASPAR DE CARVAJAL CASA DE 3 PISOS COLOR HABANO FRENTE A LA CLINICA DEL ZAPATO, QUITO</v>
          </cell>
          <cell r="K2034" t="str">
            <v xml:space="preserve">963911423 /  </v>
          </cell>
          <cell r="L2034" t="str">
            <v/>
          </cell>
          <cell r="M2034" t="str">
            <v>QUITO</v>
          </cell>
          <cell r="N2034" t="str">
            <v>PICHINCHA</v>
          </cell>
          <cell r="O2034" t="str">
            <v>QUITO</v>
          </cell>
        </row>
        <row r="2035">
          <cell r="A2035" t="str">
            <v>18015775</v>
          </cell>
          <cell r="B2035">
            <v>480721</v>
          </cell>
          <cell r="C2035" t="str">
            <v>18015775</v>
          </cell>
          <cell r="D2035">
            <v>44910.719131944446</v>
          </cell>
          <cell r="E2035" t="str">
            <v>CONECEL</v>
          </cell>
          <cell r="F2035" t="str">
            <v>DESPACHO</v>
          </cell>
          <cell r="G2035" t="str">
            <v>NORMAL</v>
          </cell>
          <cell r="H2035" t="str">
            <v xml:space="preserve">KENNETH GUSTAVO CARTAGENA MENA / </v>
          </cell>
          <cell r="I2035" t="str">
            <v>1752129468</v>
          </cell>
          <cell r="J2035" t="str">
            <v>QUITO/COTOCOLLAO/BARRIO LA DELICIA CALLE UNION Y PROGRESO Y MARCELINO NAVARRETE CASA BLANCA DE DOS PISOS DIAGONAL AL ALMACEN CREA UNIFORME, QUITO</v>
          </cell>
          <cell r="K2035" t="str">
            <v xml:space="preserve">969041691 /  </v>
          </cell>
          <cell r="L2035" t="str">
            <v/>
          </cell>
          <cell r="M2035" t="str">
            <v>QUITO</v>
          </cell>
          <cell r="N2035" t="str">
            <v>PICHINCHA</v>
          </cell>
          <cell r="O2035" t="str">
            <v>QUITO</v>
          </cell>
        </row>
        <row r="2036">
          <cell r="A2036" t="str">
            <v>20003021080473</v>
          </cell>
          <cell r="B2036">
            <v>480720</v>
          </cell>
          <cell r="C2036" t="str">
            <v>20003021080473</v>
          </cell>
          <cell r="D2036">
            <v>44910.719131944446</v>
          </cell>
          <cell r="E2036" t="str">
            <v>CONECEL</v>
          </cell>
          <cell r="F2036" t="str">
            <v>DESPACHO</v>
          </cell>
          <cell r="G2036" t="str">
            <v>NORMAL</v>
          </cell>
          <cell r="H2036" t="str">
            <v xml:space="preserve">LEONARDO ESTEBAN ORELLANA PACHECO / </v>
          </cell>
          <cell r="I2036" t="str">
            <v>1719582585</v>
          </cell>
          <cell r="J2036" t="str">
            <v>QUITO/TUMBACO/CALLE GASPAR DE CARVAJAL Y GUAYAQUIL FRENTE A LA CLINICA DENTAL VINA, QUITO</v>
          </cell>
          <cell r="K2036" t="str">
            <v xml:space="preserve">963002114 /  </v>
          </cell>
          <cell r="L2036" t="str">
            <v/>
          </cell>
          <cell r="M2036" t="str">
            <v>QUITO</v>
          </cell>
          <cell r="N2036" t="str">
            <v>PICHINCHA</v>
          </cell>
          <cell r="O2036" t="str">
            <v>QUITO</v>
          </cell>
        </row>
        <row r="2037">
          <cell r="A2037" t="str">
            <v>20003020657888</v>
          </cell>
          <cell r="B2037">
            <v>480719</v>
          </cell>
          <cell r="C2037" t="str">
            <v>20003020657888</v>
          </cell>
          <cell r="D2037">
            <v>44910.719131944446</v>
          </cell>
          <cell r="E2037" t="str">
            <v>CONECEL</v>
          </cell>
          <cell r="F2037" t="str">
            <v>DESPACHO</v>
          </cell>
          <cell r="G2037" t="str">
            <v>NORMAL</v>
          </cell>
          <cell r="H2037" t="str">
            <v xml:space="preserve">ANGEL MEDARDO LEMA LEMA / </v>
          </cell>
          <cell r="I2037" t="str">
            <v>917536476</v>
          </cell>
          <cell r="J2037" t="str">
            <v>MILAGRO/MILAGRO/CDLA LAS PINAS SECTOR ERNESTO SEMINARIO CALLE RAFAEL CARPIO ABAD Y DR ARMANDO JIMENEZ CASA DE DOS PISOS DE LADRILLO A UNA CUADRA DEL HOSTAL CASA ALVARADO, MILAGRO</v>
          </cell>
          <cell r="K2037" t="str">
            <v xml:space="preserve">964138301 /  </v>
          </cell>
          <cell r="M2037" t="str">
            <v>MILAGRO</v>
          </cell>
          <cell r="N2037" t="str">
            <v>GUAYAS</v>
          </cell>
          <cell r="O2037" t="str">
            <v>MILAGRO</v>
          </cell>
        </row>
        <row r="2038">
          <cell r="A2038" t="str">
            <v>20003021066944</v>
          </cell>
          <cell r="B2038">
            <v>480718</v>
          </cell>
          <cell r="C2038" t="str">
            <v>20003021066944</v>
          </cell>
          <cell r="D2038">
            <v>44910.719131944446</v>
          </cell>
          <cell r="E2038" t="str">
            <v>CONECEL</v>
          </cell>
          <cell r="F2038" t="str">
            <v>DESPACHO</v>
          </cell>
          <cell r="G2038" t="str">
            <v>NORMAL</v>
          </cell>
          <cell r="H2038" t="str">
            <v xml:space="preserve">ANDRES STALIN JARAMILLO TORRES / </v>
          </cell>
          <cell r="I2038" t="str">
            <v>706699568</v>
          </cell>
          <cell r="J2038" t="str">
            <v>MACHALA/LA PROVIDENCIA/CENTRO COMERCIAL ORO PLAZA EN EL AREA DE LIMPIEZA AV 25 DE JUNIO, MACHALA</v>
          </cell>
          <cell r="K2038" t="str">
            <v>0960256210</v>
          </cell>
          <cell r="L2038" t="str">
            <v>0960256210</v>
          </cell>
          <cell r="M2038" t="str">
            <v>MACHALA</v>
          </cell>
          <cell r="N2038" t="str">
            <v>EL ORO</v>
          </cell>
          <cell r="O2038" t="str">
            <v>MACHALA</v>
          </cell>
        </row>
        <row r="2039">
          <cell r="A2039" t="str">
            <v>20003021092779</v>
          </cell>
          <cell r="B2039">
            <v>480717</v>
          </cell>
          <cell r="C2039" t="str">
            <v>20003021092779</v>
          </cell>
          <cell r="D2039">
            <v>44910.719131944446</v>
          </cell>
          <cell r="E2039" t="str">
            <v>CONECEL</v>
          </cell>
          <cell r="F2039" t="str">
            <v>DESPACHO</v>
          </cell>
          <cell r="G2039" t="str">
            <v>NORMAL</v>
          </cell>
          <cell r="H2039" t="str">
            <v xml:space="preserve">DIEGO MARCELO MOROCHO AVILA / </v>
          </cell>
          <cell r="I2039" t="str">
            <v>1600715294</v>
          </cell>
          <cell r="J2039" t="str">
            <v>PALORA PALORA CALLES CALLE AMAZONAS Y LA FLORIDA CASA DE 1 PISO DE MADERA COLOR GRIS REF DIAGONAL AL ESPACIO CUBIERTO DEL BARRIO LA FLORIDA, PALORA</v>
          </cell>
          <cell r="K2039" t="str">
            <v>960288656 /  999282825</v>
          </cell>
          <cell r="M2039" t="str">
            <v>PALORA</v>
          </cell>
          <cell r="N2039" t="str">
            <v>MORONA SANTIAGO</v>
          </cell>
          <cell r="O2039" t="str">
            <v>PALORA</v>
          </cell>
        </row>
        <row r="2040">
          <cell r="A2040" t="str">
            <v>20003022080034</v>
          </cell>
          <cell r="B2040">
            <v>480716</v>
          </cell>
          <cell r="C2040" t="str">
            <v>20003022080034</v>
          </cell>
          <cell r="D2040">
            <v>44910.719131944446</v>
          </cell>
          <cell r="E2040" t="str">
            <v>CONECEL</v>
          </cell>
          <cell r="F2040" t="str">
            <v>DESPACHO</v>
          </cell>
          <cell r="G2040" t="str">
            <v>NORMAL</v>
          </cell>
          <cell r="H2040" t="str">
            <v xml:space="preserve">ANA ISABEL CASTILLO RIVERA / </v>
          </cell>
          <cell r="I2040" t="str">
            <v>926052168</v>
          </cell>
          <cell r="J2040" t="str">
            <v>LA LIBERTAD/LA LIBERTAD/BRR.7 DE SEPTIEMBRE CALLE AV 27 ENTRE 33 Y 35 CS 1 BLANCA PORTON NARANJA A MEDIA CUADRA DE LA SEDE BARRIAL, LA LIBERTAD</v>
          </cell>
          <cell r="K2040" t="str">
            <v>960794665 /  969365163</v>
          </cell>
          <cell r="L2040" t="str">
            <v/>
          </cell>
          <cell r="M2040" t="str">
            <v>LA LIBERTAD</v>
          </cell>
          <cell r="N2040" t="str">
            <v>SANTA ELENA</v>
          </cell>
          <cell r="O2040" t="str">
            <v>LA LIBERTAD</v>
          </cell>
        </row>
        <row r="2041">
          <cell r="A2041" t="str">
            <v>20003021066967</v>
          </cell>
          <cell r="B2041">
            <v>480715</v>
          </cell>
          <cell r="C2041" t="str">
            <v>20003021066967</v>
          </cell>
          <cell r="D2041">
            <v>44910.719131944446</v>
          </cell>
          <cell r="E2041" t="str">
            <v>CONECEL</v>
          </cell>
          <cell r="F2041" t="str">
            <v>DESPACHO</v>
          </cell>
          <cell r="G2041" t="str">
            <v>NORMAL</v>
          </cell>
          <cell r="H2041" t="str">
            <v xml:space="preserve">ROSA IRMA GUANOLUISA POSLIGUA / </v>
          </cell>
          <cell r="I2041" t="str">
            <v>1305095950</v>
          </cell>
          <cell r="J2041" t="str">
            <v>MANTA /TARQUI /15 DE SEPTIEMBRE /15 DE SEPTIEMBRE Y VIA INTERBARRIAL CASA 211-1 CASA SIN PINTAR FRENTE A IGLESIA SAN FRANCISCO, MANTA</v>
          </cell>
          <cell r="K2041" t="str">
            <v>963847297 /  98839021</v>
          </cell>
          <cell r="M2041" t="str">
            <v>MANTA</v>
          </cell>
          <cell r="N2041" t="str">
            <v>MANABI</v>
          </cell>
          <cell r="O2041" t="str">
            <v>MANTA</v>
          </cell>
        </row>
        <row r="2042">
          <cell r="A2042" t="str">
            <v>20003021079134</v>
          </cell>
          <cell r="B2042">
            <v>480714</v>
          </cell>
          <cell r="C2042" t="str">
            <v>20003021079134</v>
          </cell>
          <cell r="D2042">
            <v>44910.719131944446</v>
          </cell>
          <cell r="E2042" t="str">
            <v>CONECEL</v>
          </cell>
          <cell r="F2042" t="str">
            <v>DESPACHO</v>
          </cell>
          <cell r="G2042" t="str">
            <v>NORMAL</v>
          </cell>
          <cell r="H2042" t="str">
            <v xml:space="preserve">JOSE EFRAIN PUETATE CASTILLO / </v>
          </cell>
          <cell r="I2042" t="str">
            <v>400765780</v>
          </cell>
          <cell r="J2042" t="str">
            <v>RIOBAMBA/LIZARZABURU/24 DE MAYO /AZUAY Y CUENCA CASA COLOR VINO CON BLANCO DOS PISOS JUNTO A LA TIENDA DIAGONAL A LOS CONJUNTOS DEL CONDE, RIOBAMBA</v>
          </cell>
          <cell r="K2042" t="str">
            <v xml:space="preserve">996819322 /  </v>
          </cell>
          <cell r="M2042" t="str">
            <v>RIOBAMBA</v>
          </cell>
          <cell r="N2042" t="str">
            <v>CHIMBORAZO</v>
          </cell>
          <cell r="O2042" t="str">
            <v>RIOBAMBA</v>
          </cell>
        </row>
        <row r="2043">
          <cell r="A2043" t="str">
            <v>20003021085073</v>
          </cell>
          <cell r="B2043">
            <v>480713</v>
          </cell>
          <cell r="C2043" t="str">
            <v>20003021085073</v>
          </cell>
          <cell r="D2043">
            <v>44910.719131944446</v>
          </cell>
          <cell r="E2043" t="str">
            <v>CONECEL</v>
          </cell>
          <cell r="F2043" t="str">
            <v>DESPACHO</v>
          </cell>
          <cell r="G2043" t="str">
            <v>NORMAL</v>
          </cell>
          <cell r="H2043" t="str">
            <v xml:space="preserve">JOHANA PAOLA PADILLA VALDIVIESO / </v>
          </cell>
          <cell r="I2043" t="str">
            <v>604733535</v>
          </cell>
          <cell r="J2043" t="str">
            <v>RIOBAMBA MALDONADO CALLES AV OLMEDO Y AV JUAN LARREA CASA COLOR DURAZNO DENTRO DEL RESTAURANT DELICIAS DE YAJAIRA, RIOBAMBA</v>
          </cell>
          <cell r="K2043" t="str">
            <v>958903525 /  995632110</v>
          </cell>
          <cell r="M2043" t="str">
            <v>RIOBAMBA</v>
          </cell>
          <cell r="N2043" t="str">
            <v>CHIMBORAZO</v>
          </cell>
          <cell r="O2043" t="str">
            <v>RIOBAMBA</v>
          </cell>
        </row>
        <row r="2044">
          <cell r="A2044" t="str">
            <v>20003021089777</v>
          </cell>
          <cell r="B2044">
            <v>480712</v>
          </cell>
          <cell r="C2044" t="str">
            <v>20003021089777</v>
          </cell>
          <cell r="D2044">
            <v>44910.719131944446</v>
          </cell>
          <cell r="E2044" t="str">
            <v>CONECEL</v>
          </cell>
          <cell r="F2044" t="str">
            <v>DESPACHO</v>
          </cell>
          <cell r="G2044" t="str">
            <v>NORMAL</v>
          </cell>
          <cell r="H2044" t="str">
            <v xml:space="preserve">GISELLA JACKELINE GOMEZ GARZON / </v>
          </cell>
          <cell r="I2044" t="str">
            <v>918414962</v>
          </cell>
          <cell r="J2044" t="str">
            <v>MACHALA-JUBONES/CALLE: AV. OCTAVA B NORTE Y SANTA ROSA CASA 1 PISO DE HORMIGON COLOR MELON FRENTE A IGLESIA CATOLICA CRISTO DEL CONSUELO, MACHALA</v>
          </cell>
          <cell r="K2044" t="str">
            <v>984536826 /  298453682/0984261350</v>
          </cell>
          <cell r="L2044" t="str">
            <v/>
          </cell>
          <cell r="M2044" t="str">
            <v>MACHALA</v>
          </cell>
          <cell r="N2044" t="str">
            <v>EL ORO</v>
          </cell>
          <cell r="O2044" t="str">
            <v>MACHALA</v>
          </cell>
        </row>
        <row r="2045">
          <cell r="A2045" t="str">
            <v>20003021063844</v>
          </cell>
          <cell r="B2045">
            <v>480711</v>
          </cell>
          <cell r="C2045" t="str">
            <v>20003021063844</v>
          </cell>
          <cell r="D2045">
            <v>44910.719131944446</v>
          </cell>
          <cell r="E2045" t="str">
            <v>CONECEL</v>
          </cell>
          <cell r="F2045" t="str">
            <v>DESPACHO</v>
          </cell>
          <cell r="G2045" t="str">
            <v>NORMAL</v>
          </cell>
          <cell r="H2045" t="str">
            <v xml:space="preserve">STEVEN OMAR CARVAJAL IMBAQUINGO / </v>
          </cell>
          <cell r="I2045" t="str">
            <v>2200317093</v>
          </cell>
          <cell r="J2045" t="str">
            <v>COCA-COCA-BRR. 12 DE NOVIEMBRE- CALLE 6 DE DICIEMBRE Y FRANCISCO MEJIA CASA 2 PISOS PLOMO FRENTE A UNA FLORERIA, EL COCA</v>
          </cell>
          <cell r="K2045" t="str">
            <v xml:space="preserve">960116630 /  </v>
          </cell>
          <cell r="M2045" t="str">
            <v>ORELLANA</v>
          </cell>
          <cell r="N2045" t="str">
            <v>ORELLANA</v>
          </cell>
          <cell r="O2045" t="str">
            <v>EL COCA</v>
          </cell>
        </row>
        <row r="2046">
          <cell r="A2046" t="str">
            <v>20003021069084</v>
          </cell>
          <cell r="B2046">
            <v>480710</v>
          </cell>
          <cell r="C2046" t="str">
            <v>20003021069084</v>
          </cell>
          <cell r="D2046">
            <v>44910.719131944446</v>
          </cell>
          <cell r="E2046" t="str">
            <v>CONECEL</v>
          </cell>
          <cell r="F2046" t="str">
            <v>DESPACHO</v>
          </cell>
          <cell r="G2046" t="str">
            <v>NORMAL</v>
          </cell>
          <cell r="H2046" t="str">
            <v xml:space="preserve">JENIFFER VANESSA ROCA DOMINGUEZ / </v>
          </cell>
          <cell r="I2046" t="str">
            <v>2450516717</v>
          </cell>
          <cell r="J2046" t="str">
            <v>LA LIBERTAD LA LIBERTAD SAN VICENTE AV 35 ENTRE CALLES 30 Y 31 CASA 1 PISO PORTON NEGRO 2 CRAS DISENSA A DOS CASAS DE DOS TIENDAS ESQUINERAS, LA LIBERTAD</v>
          </cell>
          <cell r="K2046" t="str">
            <v>961054490 /  960581127</v>
          </cell>
          <cell r="L2046" t="str">
            <v/>
          </cell>
          <cell r="M2046" t="str">
            <v>LA LIBERTAD</v>
          </cell>
          <cell r="N2046" t="str">
            <v>SANTA ELENA</v>
          </cell>
          <cell r="O2046" t="str">
            <v>LA LIBERTAD</v>
          </cell>
        </row>
        <row r="2047">
          <cell r="A2047" t="str">
            <v>20003019850699</v>
          </cell>
          <cell r="B2047">
            <v>480709</v>
          </cell>
          <cell r="C2047" t="str">
            <v>20003019850699</v>
          </cell>
          <cell r="D2047">
            <v>44910.719131944446</v>
          </cell>
          <cell r="E2047" t="str">
            <v>CONECEL</v>
          </cell>
          <cell r="F2047" t="str">
            <v>DESPACHO</v>
          </cell>
          <cell r="G2047" t="str">
            <v>NORMAL</v>
          </cell>
          <cell r="H2047" t="str">
            <v xml:space="preserve">ANDREA MICHELLE YUNGA CHUQUIGUANGA / </v>
          </cell>
          <cell r="I2047" t="str">
            <v>150034551</v>
          </cell>
          <cell r="J2047" t="str">
            <v>CUENCA/El Sagrario/HERMANO MIGUEL Y SANGURIMA CS LILA DE 2 PS PUER COLOR ROSADO LOCAL CON 2 LETREROS VARIEDAD MICHELLE Y VARIEDAD SUSY FRENTE DE LA PUER PRIN MERCADO NUEVE DE OCTUBRE, CUENCA</v>
          </cell>
          <cell r="K2047" t="str">
            <v xml:space="preserve">969010046 /  </v>
          </cell>
          <cell r="L2047" t="str">
            <v/>
          </cell>
          <cell r="M2047" t="str">
            <v>CUENCA</v>
          </cell>
          <cell r="N2047" t="str">
            <v>AZUAY</v>
          </cell>
          <cell r="O2047" t="str">
            <v>CUENCA</v>
          </cell>
        </row>
        <row r="2048">
          <cell r="A2048" t="str">
            <v>20003020703657</v>
          </cell>
          <cell r="B2048">
            <v>480708</v>
          </cell>
          <cell r="C2048" t="str">
            <v>20003020703657</v>
          </cell>
          <cell r="D2048">
            <v>44910.719131944446</v>
          </cell>
          <cell r="E2048" t="str">
            <v>CONECEL</v>
          </cell>
          <cell r="F2048" t="str">
            <v>DESPACHO</v>
          </cell>
          <cell r="G2048" t="str">
            <v>NORMAL</v>
          </cell>
          <cell r="H2048" t="str">
            <v xml:space="preserve">BYRON AURELIO SUAREZ DE LA CRUZ / </v>
          </cell>
          <cell r="I2048" t="str">
            <v>924489156</v>
          </cell>
          <cell r="J2048" t="str">
            <v>SANTA ELENA/SANTA ELENA/BARRIO PRIMERO DE MAYO CALLE 33 ENTRE CALLE Y Y CALLE Z CASA DE DOS PISOS A 2 CUADRAS DEL COLEGIO GUILLERMO ORDONEZ, SANTA ELENA</v>
          </cell>
          <cell r="K2048" t="str">
            <v xml:space="preserve">968587939 /  </v>
          </cell>
          <cell r="M2048" t="str">
            <v>SANTA ELENA</v>
          </cell>
          <cell r="N2048" t="str">
            <v>SANTA ELENA</v>
          </cell>
          <cell r="O2048" t="str">
            <v>SANTA ELENA</v>
          </cell>
        </row>
        <row r="2049">
          <cell r="A2049" t="str">
            <v>20003021076824</v>
          </cell>
          <cell r="B2049">
            <v>480653</v>
          </cell>
          <cell r="C2049" t="str">
            <v>20003021076824</v>
          </cell>
          <cell r="D2049">
            <v>44910.623888888891</v>
          </cell>
          <cell r="E2049" t="str">
            <v>CONECEL</v>
          </cell>
          <cell r="F2049" t="str">
            <v>DESPACHO</v>
          </cell>
          <cell r="G2049" t="str">
            <v>NORMAL</v>
          </cell>
          <cell r="H2049" t="str">
            <v>GALLARDO MONCAYO CATALINA ANDREA</v>
          </cell>
          <cell r="I2049" t="str">
            <v>1714559463</v>
          </cell>
          <cell r="J2049" t="str">
            <v xml:space="preserve">CALLE R MURIEL 17-57 Y GONZALO ESCUDERO  ENTREGA E URBANIZACION MONJA ORQUIDERA INGRESANDO AL PASAJA LA 5TA CASA COLOR DURAZNO CON CERAMICA DE 3 PISOS  SOLO SE VISUALIZA EL COLOR DURAZNOCON COLAR </v>
          </cell>
          <cell r="K2049" t="str">
            <v>0978811245</v>
          </cell>
          <cell r="L2049" t="str">
            <v>0963275119</v>
          </cell>
          <cell r="M2049" t="str">
            <v>QUITO</v>
          </cell>
          <cell r="N2049" t="str">
            <v xml:space="preserve">PICHINCHA </v>
          </cell>
          <cell r="O2049" t="str">
            <v>PUENGASI</v>
          </cell>
        </row>
        <row r="2050">
          <cell r="A2050" t="str">
            <v>20003021085869</v>
          </cell>
          <cell r="B2050">
            <v>480652</v>
          </cell>
          <cell r="C2050" t="str">
            <v>20003021085869</v>
          </cell>
          <cell r="D2050">
            <v>44910.623888888891</v>
          </cell>
          <cell r="E2050" t="str">
            <v>CONECEL</v>
          </cell>
          <cell r="F2050" t="str">
            <v>DESPACHO</v>
          </cell>
          <cell r="G2050" t="str">
            <v>NORMAL</v>
          </cell>
          <cell r="H2050" t="str">
            <v>MOLINA SANCHEZ LINDA ARIEL</v>
          </cell>
          <cell r="I2050" t="str">
            <v>1729718724</v>
          </cell>
          <cell r="J2050" t="str">
            <v>MAGDALENA MORASPUNGO Y PINLLOAPATA LUGAR TRABAJO ENTREGAR EN EL HOSPITAL GENERAL DEL SUR DE QUITO</v>
          </cell>
          <cell r="K2050" t="str">
            <v>0994007001</v>
          </cell>
          <cell r="L2050" t="str">
            <v>0</v>
          </cell>
          <cell r="M2050" t="str">
            <v>QUITO</v>
          </cell>
          <cell r="N2050" t="str">
            <v>PICHINCHA</v>
          </cell>
          <cell r="O2050" t="str">
            <v> Magdalena</v>
          </cell>
        </row>
        <row r="2051">
          <cell r="A2051" t="str">
            <v>20003020664948</v>
          </cell>
          <cell r="B2051">
            <v>480651</v>
          </cell>
          <cell r="C2051" t="str">
            <v>20003020664948</v>
          </cell>
          <cell r="D2051">
            <v>44910.623888888891</v>
          </cell>
          <cell r="E2051" t="str">
            <v>CONECEL</v>
          </cell>
          <cell r="F2051" t="str">
            <v>DESPACHO</v>
          </cell>
          <cell r="G2051" t="str">
            <v>NORMAL</v>
          </cell>
          <cell r="H2051" t="str">
            <v>CARBO REYES ROCIO MAGDALENA</v>
          </cell>
          <cell r="I2051" t="str">
            <v>0915985956</v>
          </cell>
          <cell r="J2051" t="str">
            <v>FLEX 16-12 CLTE RECIBE EN SU LUGAR DE TRABAJO GUAYAS SAMBORONDON SAMBORONDON URBANIZACION LA LAGUNA CLL PRINCIAL AV.SAN SAMBORONDON EN GARITA TRABAJA EN LA URB  REF FRENTE A PLAZA BATAN</v>
          </cell>
          <cell r="K2051" t="str">
            <v>0986196380</v>
          </cell>
          <cell r="L2051" t="str">
            <v>0</v>
          </cell>
          <cell r="M2051" t="str">
            <v>GUAYAQUIL</v>
          </cell>
          <cell r="N2051" t="str">
            <v>GUAYAS</v>
          </cell>
          <cell r="O2051" t="str">
            <v>LA PUNTILLA</v>
          </cell>
        </row>
        <row r="2052">
          <cell r="A2052" t="str">
            <v>20003020655142</v>
          </cell>
          <cell r="B2052">
            <v>480650</v>
          </cell>
          <cell r="C2052" t="str">
            <v>20003020655142</v>
          </cell>
          <cell r="D2052">
            <v>44910.623888888891</v>
          </cell>
          <cell r="E2052" t="str">
            <v>CONECEL</v>
          </cell>
          <cell r="F2052" t="str">
            <v>DESPACHO</v>
          </cell>
          <cell r="G2052" t="str">
            <v>NORMAL</v>
          </cell>
          <cell r="H2052" t="str">
            <v>AVILA LEMA JORGE LUIS</v>
          </cell>
          <cell r="I2052" t="str">
            <v>1724885445</v>
          </cell>
          <cell r="J2052" t="str">
            <v>PROV SANTO DOMINGO SANTO DOMINGO PQ/ABRAHAN CALAZACON AV LOS COLONOS Y CALLE INGENIERO CARLOS VERGARA COOP MODELO  CASA 1 PISO COLOR BEISH PORTON NEGRO REF AL LADO DEL PARQUE INFANTIL</v>
          </cell>
          <cell r="K2052" t="str">
            <v>0989705885</v>
          </cell>
          <cell r="L2052" t="str">
            <v>0</v>
          </cell>
          <cell r="M2052" t="str">
            <v>SANTO DOMINGO</v>
          </cell>
          <cell r="N2052" t="str">
            <v>SANTO DOMINGO</v>
          </cell>
          <cell r="O2052" t="str">
            <v>ABRAHAN CALAZACON</v>
          </cell>
        </row>
        <row r="2053">
          <cell r="A2053" t="str">
            <v>20003021061369</v>
          </cell>
          <cell r="B2053">
            <v>480649</v>
          </cell>
          <cell r="C2053" t="str">
            <v>20003021061369</v>
          </cell>
          <cell r="D2053">
            <v>44910.623888888891</v>
          </cell>
          <cell r="E2053" t="str">
            <v>CONECEL</v>
          </cell>
          <cell r="F2053" t="str">
            <v>DESPACHO</v>
          </cell>
          <cell r="G2053" t="str">
            <v>NORMAL</v>
          </cell>
          <cell r="H2053" t="str">
            <v>ZAMBRANO ANDRADE PAOLA ELIZABETH</v>
          </cell>
          <cell r="I2053" t="str">
            <v>1710994979</v>
          </cell>
          <cell r="J2053" t="str">
            <v>FLEXNET PROV PICHINCHA QUITO PQ/COCHAPAMBA PAULA MONTAL CONJUNTO LOMA LINDA II CASA 2 PISOS COLOR AMARILLO REF A ESPALDAS DE LA IMPRENTA OLEOGRAFICAS DIAGONAL AL GUAGUA CENTRO EL PINAR ALTO A 1 CUADRA</v>
          </cell>
          <cell r="K2053" t="str">
            <v>0984587090</v>
          </cell>
          <cell r="L2053" t="str">
            <v>0</v>
          </cell>
          <cell r="M2053" t="str">
            <v>QUITO</v>
          </cell>
          <cell r="N2053" t="str">
            <v>PICHINCHA</v>
          </cell>
          <cell r="O2053" t="str">
            <v>COCHAPAMBA</v>
          </cell>
        </row>
        <row r="2054">
          <cell r="A2054" t="str">
            <v>20003019785495</v>
          </cell>
          <cell r="B2054">
            <v>480648</v>
          </cell>
          <cell r="C2054" t="str">
            <v>20003019785495</v>
          </cell>
          <cell r="D2054">
            <v>44910.623888888891</v>
          </cell>
          <cell r="E2054" t="str">
            <v>CONECEL</v>
          </cell>
          <cell r="F2054" t="str">
            <v>DESPACHO</v>
          </cell>
          <cell r="G2054" t="str">
            <v>NORMAL</v>
          </cell>
          <cell r="H2054" t="str">
            <v>GONZALEZ RUIZ LIZETH NATALY</v>
          </cell>
          <cell r="I2054" t="str">
            <v>1725976805</v>
          </cell>
          <cell r="J2054" t="str">
            <v xml:space="preserve"> BARRIO PISULI MZ 71 LOTE 9 CALLE CARLOS CRIBAN CASA N82-221 CASA DE 2P CERRAMIENTO PIEDRA GARAGE PLOMO REF: DIAGONAL A MINIMARKET</v>
          </cell>
          <cell r="K2054" t="str">
            <v>0982399477</v>
          </cell>
          <cell r="L2054" t="str">
            <v>0</v>
          </cell>
          <cell r="M2054" t="str">
            <v>QUITO</v>
          </cell>
          <cell r="N2054" t="str">
            <v xml:space="preserve">PICHINCHA </v>
          </cell>
          <cell r="O2054" t="str">
            <v xml:space="preserve">COTOCOLLAO </v>
          </cell>
        </row>
        <row r="2055">
          <cell r="A2055" t="str">
            <v>20003019815848</v>
          </cell>
          <cell r="B2055">
            <v>480642</v>
          </cell>
          <cell r="C2055" t="str">
            <v>20003019815848</v>
          </cell>
          <cell r="D2055">
            <v>44910.623877314814</v>
          </cell>
          <cell r="E2055" t="str">
            <v>CONECEL</v>
          </cell>
          <cell r="F2055" t="str">
            <v>DESPACHO</v>
          </cell>
          <cell r="G2055" t="str">
            <v>NORMAL</v>
          </cell>
          <cell r="H2055" t="str">
            <v>REGATO MORETA CARLOS IVAN</v>
          </cell>
          <cell r="I2055" t="str">
            <v>1714503131</v>
          </cell>
          <cell r="J2055" t="str">
            <v>INAQUITO CALLE EL TIEMPO Y PASAJE ROMA REF ENTREGAR EN EDIFICIO DANIELCOM LLAMAR ANTES DE LA ENTREGA EDIFICIO QUEDA DETRAS DEL EDIFICIO DEL BANCO DEL PACIFICO</v>
          </cell>
          <cell r="K2055" t="str">
            <v>0995001123</v>
          </cell>
          <cell r="L2055" t="str">
            <v>-</v>
          </cell>
          <cell r="M2055" t="str">
            <v>QUITO</v>
          </cell>
          <cell r="N2055" t="str">
            <v>PICHINCHA</v>
          </cell>
          <cell r="O2055" t="str">
            <v>INAQUITO</v>
          </cell>
        </row>
        <row r="2056">
          <cell r="A2056" t="str">
            <v>20003019813834</v>
          </cell>
          <cell r="B2056">
            <v>480647</v>
          </cell>
          <cell r="C2056" t="str">
            <v>20003019813834</v>
          </cell>
          <cell r="D2056">
            <v>44910.623877314814</v>
          </cell>
          <cell r="E2056" t="str">
            <v>CONECEL</v>
          </cell>
          <cell r="F2056" t="str">
            <v>DESPACHO</v>
          </cell>
          <cell r="G2056" t="str">
            <v>NORMAL</v>
          </cell>
          <cell r="H2056" t="str">
            <v>IZA GUANOQUIZA MARITZA ALEXANDRA</v>
          </cell>
          <cell r="I2056" t="str">
            <v>1714613054</v>
          </cell>
          <cell r="J2056" t="str">
            <v>CALLE LUIS DUQUE Y OSVALDO HURTADO CASA #OE11-45 CL AMARILLO CON CAFE REF PANADERIA LA DELICIA # CONVENCIONAL 023041723-0989944148</v>
          </cell>
          <cell r="K2056" t="str">
            <v>0989944148</v>
          </cell>
          <cell r="L2056" t="str">
            <v>0</v>
          </cell>
          <cell r="M2056" t="str">
            <v>QUITO</v>
          </cell>
          <cell r="N2056" t="str">
            <v>PICHINCHA</v>
          </cell>
          <cell r="O2056" t="str">
            <v>CHILLOGALLO</v>
          </cell>
        </row>
        <row r="2057">
          <cell r="A2057" t="str">
            <v>20003020701445</v>
          </cell>
          <cell r="B2057">
            <v>480646</v>
          </cell>
          <cell r="C2057" t="str">
            <v>20003020701445</v>
          </cell>
          <cell r="D2057">
            <v>44910.623877314814</v>
          </cell>
          <cell r="E2057" t="str">
            <v>CONECEL</v>
          </cell>
          <cell r="F2057" t="str">
            <v>DESPACHO</v>
          </cell>
          <cell r="G2057" t="str">
            <v>NORMAL</v>
          </cell>
          <cell r="H2057" t="str">
            <v>CEDENO BALOY DIANA YESENIA</v>
          </cell>
          <cell r="I2057" t="str">
            <v>1727330456</v>
          </cell>
          <cell r="J2057" t="str">
            <v>PICHICHA QUITO CALDERON AV TAJAMARCA Y CLL DE LOS ABEDULES # E749 RF A UNA CUADRA DEL COLEGIO REPLICA MONTUFAR REDONDEL DE LA SIMOM BOLIVAR</v>
          </cell>
          <cell r="K2057" t="str">
            <v>0994183351</v>
          </cell>
          <cell r="L2057" t="str">
            <v>0</v>
          </cell>
          <cell r="M2057" t="str">
            <v>QUITO</v>
          </cell>
          <cell r="N2057" t="str">
            <v xml:space="preserve">PICHINCHA </v>
          </cell>
          <cell r="O2057" t="str">
            <v>CALDERON</v>
          </cell>
        </row>
        <row r="2058">
          <cell r="A2058" t="str">
            <v>20003019853494</v>
          </cell>
          <cell r="B2058">
            <v>480645</v>
          </cell>
          <cell r="C2058" t="str">
            <v>20003019853494</v>
          </cell>
          <cell r="D2058">
            <v>44910.623877314814</v>
          </cell>
          <cell r="E2058" t="str">
            <v>CONECEL</v>
          </cell>
          <cell r="F2058" t="str">
            <v>DESPACHO</v>
          </cell>
          <cell r="G2058" t="str">
            <v>NORMAL</v>
          </cell>
          <cell r="H2058" t="str">
            <v>LASCANO SWOBODA JOSE LUIS</v>
          </cell>
          <cell r="I2058" t="str">
            <v>1720361458</v>
          </cell>
          <cell r="J2058" t="str">
            <v>PICHINCHA QUITO PQ INAQUITO/AV.AMAZONAS Y ALFONSO PEREIRA S/N //EDIF.CENTRO FINANCIERO PISO 10/AREA:CENTRO DIGITAL/REF:DIAGONAL ADMINISTACION ZONAL NORTE/A LADO DEL BANCO PICHINCHA/NTGDMORU</v>
          </cell>
          <cell r="K2058" t="str">
            <v>0992531208</v>
          </cell>
          <cell r="L2058" t="str">
            <v>0</v>
          </cell>
          <cell r="M2058" t="str">
            <v>QUITO</v>
          </cell>
          <cell r="N2058" t="str">
            <v>PICHINCHA</v>
          </cell>
          <cell r="O2058" t="str">
            <v>INAQUITO</v>
          </cell>
        </row>
        <row r="2059">
          <cell r="A2059" t="str">
            <v>20003019782828</v>
          </cell>
          <cell r="B2059">
            <v>480644</v>
          </cell>
          <cell r="C2059" t="str">
            <v>20003019782828</v>
          </cell>
          <cell r="D2059">
            <v>44910.623877314814</v>
          </cell>
          <cell r="E2059" t="str">
            <v>CONECEL</v>
          </cell>
          <cell r="F2059" t="str">
            <v>DESPACHO</v>
          </cell>
          <cell r="G2059" t="str">
            <v>NORMAL</v>
          </cell>
          <cell r="H2059" t="str">
            <v>PEREZ PEREIRA YAIDIRA YUGENIS</v>
          </cell>
          <cell r="I2059" t="str">
            <v>1759820143</v>
          </cell>
          <cell r="J2059" t="str">
            <v>PICHINCHA QUITO INAQUITO FRAY BARTOLOME DE LAS CASAS Y DIEGO MARTIN DE UTRERAS CLINICA DENTAL PROEDENTAL REF AUNA CUADRA DE LA FARMACIA SANA SAN</v>
          </cell>
          <cell r="K2059" t="str">
            <v>0994538613</v>
          </cell>
          <cell r="L2059" t="str">
            <v>0</v>
          </cell>
          <cell r="M2059" t="str">
            <v>QUITO</v>
          </cell>
          <cell r="N2059" t="str">
            <v>PICHINCHA</v>
          </cell>
          <cell r="O2059" t="str">
            <v>INAQUITO</v>
          </cell>
        </row>
        <row r="2060">
          <cell r="A2060" t="str">
            <v>20003019776697</v>
          </cell>
          <cell r="B2060">
            <v>480643</v>
          </cell>
          <cell r="C2060" t="str">
            <v>20003019776697</v>
          </cell>
          <cell r="D2060">
            <v>44910.623877314814</v>
          </cell>
          <cell r="E2060" t="str">
            <v>CONECEL</v>
          </cell>
          <cell r="F2060" t="str">
            <v>DESPACHO</v>
          </cell>
          <cell r="G2060" t="str">
            <v>NORMAL</v>
          </cell>
          <cell r="H2060" t="str">
            <v>PABON ESPIN ADRIANA CAROLINA</v>
          </cell>
          <cell r="I2060" t="str">
            <v>1721386587</v>
          </cell>
          <cell r="J2060" t="str">
            <v>FLEXNET/STO DOMINGO/STO DOMINGO/VIA A QUEVEDO KM 3.5 ES LA OFICINA DE CAMPO SANTO PARQUE RECORDATORIO LA LUZ</v>
          </cell>
          <cell r="K2060" t="str">
            <v>0988451634</v>
          </cell>
          <cell r="L2060" t="str">
            <v>0969097853</v>
          </cell>
          <cell r="M2060" t="str">
            <v>SANTO DOMINGO</v>
          </cell>
          <cell r="N2060" t="str">
            <v>SANTO DOMINGO</v>
          </cell>
          <cell r="O2060" t="str">
            <v>SANTO DOMINGO</v>
          </cell>
        </row>
        <row r="2061">
          <cell r="A2061" t="str">
            <v>20003019810933</v>
          </cell>
          <cell r="B2061">
            <v>480389</v>
          </cell>
          <cell r="C2061" t="str">
            <v>20003019810933</v>
          </cell>
          <cell r="D2061">
            <v>44910.535509259258</v>
          </cell>
          <cell r="E2061" t="str">
            <v>BRELDYNG</v>
          </cell>
          <cell r="F2061" t="str">
            <v>DESPACHO</v>
          </cell>
          <cell r="G2061" t="str">
            <v>NORMAL</v>
          </cell>
          <cell r="H2061" t="str">
            <v>LADY LAURA VILLACRESES MONTALVO</v>
          </cell>
          <cell r="I2061" t="str">
            <v>922201611</v>
          </cell>
          <cell r="J2061" t="str">
            <v>GUAYAS / GUAYAQUIL / TARQUI / AV GABRIEL ROLDOS AGUILERA / MZ 266 VLL 6 /  / CDLA SAUCES 6 MANZANA 266 VILLA 6 PLANTA BAJA LOCAL NAUTAPRINT REF JUNTO AL RESTAURANTE CASA REY</v>
          </cell>
          <cell r="K2061" t="str">
            <v>994057471-0991511161</v>
          </cell>
          <cell r="M2061" t="str">
            <v>GUAYAQUIL</v>
          </cell>
          <cell r="N2061" t="str">
            <v>GUAYAS</v>
          </cell>
          <cell r="O2061" t="str">
            <v>GUAYAQUIL</v>
          </cell>
        </row>
        <row r="2062">
          <cell r="A2062" t="str">
            <v>20003019785218</v>
          </cell>
          <cell r="B2062">
            <v>480388</v>
          </cell>
          <cell r="C2062" t="str">
            <v>20003019785218</v>
          </cell>
          <cell r="D2062">
            <v>44910.535509259258</v>
          </cell>
          <cell r="E2062" t="str">
            <v>BRELDYNG</v>
          </cell>
          <cell r="F2062" t="str">
            <v>DESPACHO</v>
          </cell>
          <cell r="G2062" t="str">
            <v>NORMAL</v>
          </cell>
          <cell r="H2062" t="str">
            <v>SEGUNDO ANTONIO MOSQUERA TASIGUANO</v>
          </cell>
          <cell r="I2062" t="str">
            <v>1724049422</v>
          </cell>
          <cell r="J2062" t="str">
            <v>GUAYAS / GUAYAQUIL / TARQUI / VIA DAULE KM 10 Y MEDIO / SN / AV HONORATO VASQUEZ Y QUINQUELLAS / LOTIZACION INMACONSA OFICINA DE TRAMACO MZ 5 SL 1 QUINQUELAS</v>
          </cell>
          <cell r="K2062" t="str">
            <v>998551446</v>
          </cell>
          <cell r="M2062" t="str">
            <v>GUAYAQUIL</v>
          </cell>
          <cell r="N2062" t="str">
            <v>GUAYAS</v>
          </cell>
          <cell r="O2062" t="str">
            <v>GUAYAQUIL</v>
          </cell>
        </row>
        <row r="2063">
          <cell r="A2063" t="str">
            <v>20003019371901</v>
          </cell>
          <cell r="B2063">
            <v>480387</v>
          </cell>
          <cell r="C2063" t="str">
            <v>20003019371901</v>
          </cell>
          <cell r="D2063">
            <v>44910.535509259258</v>
          </cell>
          <cell r="E2063" t="str">
            <v>BRELDYNG</v>
          </cell>
          <cell r="F2063" t="str">
            <v>DESPACHO</v>
          </cell>
          <cell r="G2063" t="str">
            <v>NORMAL</v>
          </cell>
          <cell r="H2063" t="str">
            <v>RUTH VERONICA GUTIERREZ PINTO</v>
          </cell>
          <cell r="I2063" t="str">
            <v>1717714081</v>
          </cell>
          <cell r="J2063" t="str">
            <v>PICHINCHA / QUITO / SAN BARTOLO / AV MIGUEL ANGEL PONTON / OE5 / PASAJE OE5T / CASA ESQUINERA PORTON NEGRO FRENTE A JUEGOS INFANTILES DE SANTA A ANITA DETRAS DE LIGA BARRIAL GONZALES SUAREZ</v>
          </cell>
          <cell r="K2063" t="str">
            <v>987090447</v>
          </cell>
          <cell r="M2063" t="str">
            <v>QUITO</v>
          </cell>
          <cell r="N2063" t="str">
            <v>PICHINCHA</v>
          </cell>
          <cell r="O2063" t="str">
            <v>QUITO</v>
          </cell>
        </row>
        <row r="2064">
          <cell r="A2064" t="str">
            <v>20003020665390</v>
          </cell>
          <cell r="B2064">
            <v>480367</v>
          </cell>
          <cell r="C2064" t="str">
            <v>20003020665390</v>
          </cell>
          <cell r="D2064">
            <v>44910.501168981478</v>
          </cell>
          <cell r="E2064" t="str">
            <v>CONECEL</v>
          </cell>
          <cell r="F2064" t="str">
            <v>DESPACHO</v>
          </cell>
          <cell r="G2064" t="str">
            <v>NORMAL</v>
          </cell>
          <cell r="H2064" t="str">
            <v>JENNY ROCIO TACURI CAYAMBE</v>
          </cell>
          <cell r="I2064" t="str">
            <v>604691592</v>
          </cell>
          <cell r="J2064" t="str">
            <v>RIOBAMBA/LIZARZABURU/SECTOR DE LAS ACACIAS CALLE RIO COCA Y RIO PAUTE EN LA URBANIZACION EL SOL AL FINAL DE LA CALLE ADOQUINADA CASA DEL IG JOSE LUIS SALAZAR, RIOBAMBA</v>
          </cell>
          <cell r="K2064" t="str">
            <v xml:space="preserve">961347663 /  </v>
          </cell>
          <cell r="M2064" t="str">
            <v>RIOBAMBA</v>
          </cell>
          <cell r="N2064" t="str">
            <v>CHIMBORAZO</v>
          </cell>
          <cell r="O2064" t="str">
            <v>RIOBAMBA</v>
          </cell>
        </row>
        <row r="2065">
          <cell r="A2065" t="str">
            <v>20003019893904</v>
          </cell>
          <cell r="B2065">
            <v>480366</v>
          </cell>
          <cell r="C2065" t="str">
            <v>20003019893904</v>
          </cell>
          <cell r="D2065">
            <v>44910.501168981478</v>
          </cell>
          <cell r="E2065" t="str">
            <v>CONECEL</v>
          </cell>
          <cell r="F2065" t="str">
            <v>DESPACHO</v>
          </cell>
          <cell r="G2065" t="str">
            <v>NORMAL</v>
          </cell>
          <cell r="H2065" t="str">
            <v>JOSE LUIS TORRES RODRIGUEZ</v>
          </cell>
          <cell r="I2065" t="str">
            <v>925976201</v>
          </cell>
          <cell r="J2065" t="str">
            <v>QUEVEDO/24 DE MAYO/BARRIO NUEVO AMANECER CALLE LIZARDO GARCIA Y DIEGO DE NOBOA Y ARTETA CASA DE 1 PISO COLOR BEIGE A UNA CUADRA DE LAS CANCHAS DE NUEVO AMANECER, QUEVEDO</v>
          </cell>
          <cell r="K2065" t="str">
            <v>992005791 /  992005791</v>
          </cell>
          <cell r="M2065" t="str">
            <v>QUEVEDO</v>
          </cell>
          <cell r="N2065" t="str">
            <v>LOS RIOS</v>
          </cell>
          <cell r="O2065" t="str">
            <v>QUEVEDO</v>
          </cell>
        </row>
        <row r="2066">
          <cell r="A2066" t="str">
            <v>20003018915430</v>
          </cell>
          <cell r="B2066">
            <v>480365</v>
          </cell>
          <cell r="C2066" t="str">
            <v>20003018915430</v>
          </cell>
          <cell r="D2066">
            <v>44910.501168981478</v>
          </cell>
          <cell r="E2066" t="str">
            <v>CONECEL</v>
          </cell>
          <cell r="F2066" t="str">
            <v>DESPACHO</v>
          </cell>
          <cell r="G2066" t="str">
            <v>NORMAL</v>
          </cell>
          <cell r="H2066" t="str">
            <v>FLORENTINO FERNANDEZ CARMONA</v>
          </cell>
          <cell r="I2066" t="str">
            <v>129367969</v>
          </cell>
          <cell r="J2066" t="str">
            <v>PALORA/PALORA/AV 6 DE DICIEMBRE Y JUAN LEON MERA EN EL GAP DE PALORA A UNA CUADRA DE SERVIENTREGA DE PALORA, PALORA</v>
          </cell>
          <cell r="K2066" t="str">
            <v xml:space="preserve">963736281 /  </v>
          </cell>
          <cell r="M2066" t="str">
            <v>PALORA</v>
          </cell>
          <cell r="N2066" t="str">
            <v>MORONA SANTIAGO</v>
          </cell>
          <cell r="O2066" t="str">
            <v>PALORA</v>
          </cell>
        </row>
        <row r="2067">
          <cell r="A2067" t="str">
            <v>20003020648504</v>
          </cell>
          <cell r="B2067">
            <v>480364</v>
          </cell>
          <cell r="C2067" t="str">
            <v>20003020648504</v>
          </cell>
          <cell r="D2067">
            <v>44910.501168981478</v>
          </cell>
          <cell r="E2067" t="str">
            <v>CONECEL</v>
          </cell>
          <cell r="F2067" t="str">
            <v>DESPACHO</v>
          </cell>
          <cell r="G2067" t="str">
            <v>NORMAL</v>
          </cell>
          <cell r="H2067" t="str">
            <v>CILA YANETH ANGULO CAMACHO</v>
          </cell>
          <cell r="I2067" t="str">
            <v>704830611</v>
          </cell>
          <cell r="J2067" t="str">
            <v>MACHALA/JUBONES/BARRIO 24 DE SEPTIEMBRE CALLE URDESA ENTRE 8VA Y 9NA CASA DE 3 PISOS CON PORTON COLOR BLANCO Y TECHO VINO A UNA CUADRA DE LA ESCUELA SAN FRANCISCO, MACHALA</v>
          </cell>
          <cell r="K2067" t="str">
            <v>983025243 /  963831560</v>
          </cell>
          <cell r="M2067" t="str">
            <v>MACHALA</v>
          </cell>
          <cell r="N2067" t="str">
            <v>EL ORO</v>
          </cell>
          <cell r="O2067" t="str">
            <v>MACHALA</v>
          </cell>
        </row>
        <row r="2068">
          <cell r="A2068" t="str">
            <v>20003019893549</v>
          </cell>
          <cell r="B2068">
            <v>480363</v>
          </cell>
          <cell r="C2068" t="str">
            <v>20003019893549</v>
          </cell>
          <cell r="D2068">
            <v>44910.501168981478</v>
          </cell>
          <cell r="E2068" t="str">
            <v>CONECEL</v>
          </cell>
          <cell r="F2068" t="str">
            <v>DESPACHO</v>
          </cell>
          <cell r="G2068" t="str">
            <v>NORMAL</v>
          </cell>
          <cell r="H2068" t="str">
            <v>DANIEL MOISES ZAMBRANO DEFAS</v>
          </cell>
          <cell r="I2068" t="str">
            <v>2351141243</v>
          </cell>
          <cell r="J2068" t="str">
            <v>SANTO DOMINGO/ABRAHAM CALZACON/AV ABRAHAM CALZACON Y AV LA LORENA CS 1P BLANCA FRENTE AL COMEDOR MUNICIPAL, SANTO DOMINGO</v>
          </cell>
          <cell r="K2068" t="str">
            <v>963169249 /  981311188</v>
          </cell>
          <cell r="M2068" t="str">
            <v>SANTO DOMINGO</v>
          </cell>
          <cell r="N2068" t="str">
            <v>SANTO DOMINGO DE LOS TSACHILAS</v>
          </cell>
          <cell r="O2068" t="str">
            <v>SANTO DOMINGO</v>
          </cell>
        </row>
        <row r="2069">
          <cell r="A2069" t="str">
            <v>20003021092721</v>
          </cell>
          <cell r="B2069">
            <v>480362</v>
          </cell>
          <cell r="C2069" t="str">
            <v>20003021092721</v>
          </cell>
          <cell r="D2069">
            <v>44910.501168981478</v>
          </cell>
          <cell r="E2069" t="str">
            <v>CONECEL</v>
          </cell>
          <cell r="F2069" t="str">
            <v>DESPACHO</v>
          </cell>
          <cell r="G2069" t="str">
            <v>NORMAL</v>
          </cell>
          <cell r="H2069" t="str">
            <v>JULIO CESAR RAMIREZ SILVA</v>
          </cell>
          <cell r="I2069" t="str">
            <v>924239569</v>
          </cell>
          <cell r="J2069" t="str">
            <v>DURAN-PRIMAVERA 2/CDLA. PRIMAVERA 2 SECTOR 2B MZ 24 VILLA 15 CASA 1 PISO PUERTA GARAGE COLOR ARENA A UNA CDRA DE BARBERIA EL MANABA, DURAN</v>
          </cell>
          <cell r="K2069" t="str">
            <v xml:space="preserve">992161846 /  </v>
          </cell>
          <cell r="M2069" t="str">
            <v>DURAN</v>
          </cell>
          <cell r="N2069" t="str">
            <v>GUAYAS</v>
          </cell>
          <cell r="O2069" t="str">
            <v>DURAN</v>
          </cell>
        </row>
        <row r="2070">
          <cell r="A2070" t="str">
            <v>20003020708513</v>
          </cell>
          <cell r="B2070">
            <v>480361</v>
          </cell>
          <cell r="C2070" t="str">
            <v>20003020708513</v>
          </cell>
          <cell r="D2070">
            <v>44910.501168981478</v>
          </cell>
          <cell r="E2070" t="str">
            <v>CONECEL</v>
          </cell>
          <cell r="F2070" t="str">
            <v>DESPACHO</v>
          </cell>
          <cell r="G2070" t="str">
            <v>NORMAL</v>
          </cell>
          <cell r="H2070" t="str">
            <v>JOSE AUGUSTO VALENCIA LLERENA</v>
          </cell>
          <cell r="I2070" t="str">
            <v>1703140820</v>
          </cell>
          <cell r="J2070" t="str">
            <v>QUITO/AMAGUANA/BARRIO SANTA ISABEL CALLE QUEVEDO Y GUAYAS CERRAMIENTO DE BLOQUE PUERTA DE MADERAS DE 1 PISO A UNA CUADRA DEL COLEGIO JOSE JOAQUIN, QUITO</v>
          </cell>
          <cell r="K2070" t="str">
            <v>964138560 /  958777845</v>
          </cell>
          <cell r="M2070" t="str">
            <v>QUITO</v>
          </cell>
          <cell r="N2070" t="str">
            <v>PICHINCHA</v>
          </cell>
          <cell r="O2070" t="str">
            <v>QUITO</v>
          </cell>
        </row>
        <row r="2071">
          <cell r="A2071" t="str">
            <v>20003020685414</v>
          </cell>
          <cell r="B2071">
            <v>480360</v>
          </cell>
          <cell r="C2071" t="str">
            <v>20003020685414</v>
          </cell>
          <cell r="D2071">
            <v>44910.501168981478</v>
          </cell>
          <cell r="E2071" t="str">
            <v>CONECEL</v>
          </cell>
          <cell r="F2071" t="str">
            <v>DESPACHO</v>
          </cell>
          <cell r="G2071" t="str">
            <v>NORMAL</v>
          </cell>
          <cell r="H2071" t="str">
            <v>WILMER EVERZON LUGMANA ANAGUANO</v>
          </cell>
          <cell r="I2071" t="str">
            <v>1711252419</v>
          </cell>
          <cell r="J2071" t="str">
            <v>QUITO NAYON/19 DE DICIEMBRE S2 310 Y PEDRO BRUNNING CASA BLANCA DE 2 PISOS FRENTE A UNA TIENDA, QUITO</v>
          </cell>
          <cell r="K2071" t="str">
            <v>964209894 /  999590742</v>
          </cell>
          <cell r="M2071" t="str">
            <v>QUITO</v>
          </cell>
          <cell r="N2071" t="str">
            <v>PICHINCHA</v>
          </cell>
          <cell r="O2071" t="str">
            <v>QUITO</v>
          </cell>
        </row>
        <row r="2072">
          <cell r="A2072" t="str">
            <v>20003019893332</v>
          </cell>
          <cell r="B2072">
            <v>480359</v>
          </cell>
          <cell r="C2072" t="str">
            <v>20003019893332</v>
          </cell>
          <cell r="D2072">
            <v>44910.501168981478</v>
          </cell>
          <cell r="E2072" t="str">
            <v>CONECEL</v>
          </cell>
          <cell r="F2072" t="str">
            <v>DESPACHO</v>
          </cell>
          <cell r="G2072" t="str">
            <v>NORMAL</v>
          </cell>
          <cell r="H2072" t="str">
            <v>VALERIA ALEXANDRA ROLDAN POROZO</v>
          </cell>
          <cell r="I2072" t="str">
            <v>803368471</v>
          </cell>
          <cell r="J2072" t="str">
            <v>QUITO/INAQUITO/AV EL COMERCIO Y AV 6 DE DICIEMBRE TRBJO LC WAIKIKI DE QUICENTRO SHOPPING A 1 CDR ESTADIO OLIMPICIO ATAHUALPA, QUITO</v>
          </cell>
          <cell r="K2072" t="str">
            <v>980170501 /  939533470</v>
          </cell>
          <cell r="L2072" t="str">
            <v/>
          </cell>
          <cell r="M2072" t="str">
            <v>QUITO</v>
          </cell>
          <cell r="N2072" t="str">
            <v>PICHINCHA</v>
          </cell>
          <cell r="O2072" t="str">
            <v>QUITO</v>
          </cell>
        </row>
        <row r="2073">
          <cell r="A2073" t="str">
            <v>20003001015280_2</v>
          </cell>
          <cell r="B2073">
            <v>480358</v>
          </cell>
          <cell r="C2073" t="str">
            <v>20003001015280_2</v>
          </cell>
          <cell r="D2073">
            <v>44910.501168981478</v>
          </cell>
          <cell r="E2073" t="str">
            <v>CONECEL</v>
          </cell>
          <cell r="F2073" t="str">
            <v>DESPACHO</v>
          </cell>
          <cell r="G2073" t="str">
            <v>NORMAL</v>
          </cell>
          <cell r="H2073" t="str">
            <v>ERIKA JOHANNA CARRILLO ACHIG</v>
          </cell>
          <cell r="I2073" t="str">
            <v>1724729270</v>
          </cell>
          <cell r="J2073" t="str">
            <v>QUITO/LLANO CHICO/CALLE DE LOS NOGALES N2-472 Y VALLE CATAMAYO CASA DE 3 PISOS A LOS ALTOS DEL MINIMARKET BUEN POLLO A MEDIA CUADRA DE LA PARADA DEL SABOR, QUITO</v>
          </cell>
          <cell r="K2073" t="str">
            <v xml:space="preserve">985625971 /  </v>
          </cell>
          <cell r="M2073" t="str">
            <v>QUITO</v>
          </cell>
          <cell r="N2073" t="str">
            <v>PICHINCHA</v>
          </cell>
          <cell r="O2073" t="str">
            <v>QUITO</v>
          </cell>
        </row>
        <row r="2074">
          <cell r="A2074" t="str">
            <v>20003021072694</v>
          </cell>
          <cell r="B2074">
            <v>480357</v>
          </cell>
          <cell r="C2074" t="str">
            <v>20003021072694</v>
          </cell>
          <cell r="D2074">
            <v>44910.501168981478</v>
          </cell>
          <cell r="E2074" t="str">
            <v>CONECEL</v>
          </cell>
          <cell r="F2074" t="str">
            <v>DESPACHO</v>
          </cell>
          <cell r="G2074" t="str">
            <v>NORMAL</v>
          </cell>
          <cell r="H2074" t="str">
            <v>ISABEL LUCRECIA BONOSO FIGUEROA</v>
          </cell>
          <cell r="I2074" t="str">
            <v>912208576</v>
          </cell>
          <cell r="J2074" t="str">
            <v>GUAYAQUIL/TARQUI/AV FELIPE PEZO CAMPUZANO COOP BRISAS DEL NORTE MZ C2-402 SLL 22 CASA DE DOS PISOS COLOR VERDE CON BLANCO A DOS CUADRAS DEL MERCADO DE SAUCES 4, GUAYAQUIL</v>
          </cell>
          <cell r="K2074" t="str">
            <v xml:space="preserve">985046901 /  </v>
          </cell>
          <cell r="M2074" t="str">
            <v>GUAYAQUIL</v>
          </cell>
          <cell r="N2074" t="str">
            <v>GUAYAS</v>
          </cell>
          <cell r="O2074" t="str">
            <v>GUAYAQUIL</v>
          </cell>
        </row>
        <row r="2075">
          <cell r="A2075" t="str">
            <v>20003020665652</v>
          </cell>
          <cell r="B2075">
            <v>480356</v>
          </cell>
          <cell r="C2075" t="str">
            <v>20003020665652</v>
          </cell>
          <cell r="D2075">
            <v>44910.501168981478</v>
          </cell>
          <cell r="E2075" t="str">
            <v>CONECEL</v>
          </cell>
          <cell r="F2075" t="str">
            <v>DESPACHO</v>
          </cell>
          <cell r="G2075" t="str">
            <v>NORMAL</v>
          </cell>
          <cell r="H2075" t="str">
            <v>JAVIER FERNANDO ORDONEZ GARZON</v>
          </cell>
          <cell r="I2075" t="str">
            <v>104584909</v>
          </cell>
          <cell r="J2075" t="str">
            <v>CUENCA/RICAURTE/AV DE LOS MIGRANTES EN LA URBANIZACION LA PRADERA CASA N36 FRENTE AL CAMAL MUICIPAL, CUENCA</v>
          </cell>
          <cell r="K2075" t="str">
            <v>959866576 /  994696225</v>
          </cell>
          <cell r="M2075" t="str">
            <v>CUENCA</v>
          </cell>
          <cell r="N2075" t="str">
            <v>AZUAY</v>
          </cell>
          <cell r="O2075" t="str">
            <v>CUENCA</v>
          </cell>
        </row>
        <row r="2076">
          <cell r="A2076" t="str">
            <v>20003021090506</v>
          </cell>
          <cell r="B2076">
            <v>480355</v>
          </cell>
          <cell r="C2076" t="str">
            <v>20003021090506</v>
          </cell>
          <cell r="D2076">
            <v>44910.501168981478</v>
          </cell>
          <cell r="E2076" t="str">
            <v>CONECEL</v>
          </cell>
          <cell r="F2076" t="str">
            <v>DESPACHO</v>
          </cell>
          <cell r="G2076" t="str">
            <v>NORMAL</v>
          </cell>
          <cell r="H2076" t="str">
            <v>ENRIQUE RICARDO GARCIA DROUET</v>
          </cell>
          <cell r="I2076" t="str">
            <v>919156927</v>
          </cell>
          <cell r="J2076" t="str">
            <v>DAULE/LA AURORA/URBANIZACION VISTANA MZ 11 VLL 13 CASA DE DOS PISOS COLOR BLANCO CON PLOMO ENTRANDO POR VILLA CLUB, DAULE</v>
          </cell>
          <cell r="K2076" t="str">
            <v xml:space="preserve">980898600 /  </v>
          </cell>
          <cell r="M2076" t="str">
            <v>DAULE</v>
          </cell>
          <cell r="N2076" t="str">
            <v>GUAYAS</v>
          </cell>
          <cell r="O2076" t="str">
            <v>DAULE</v>
          </cell>
        </row>
        <row r="2077">
          <cell r="A2077" t="str">
            <v>20003020665866</v>
          </cell>
          <cell r="B2077">
            <v>480354</v>
          </cell>
          <cell r="C2077" t="str">
            <v>20003020665866</v>
          </cell>
          <cell r="D2077">
            <v>44910.501168981478</v>
          </cell>
          <cell r="E2077" t="str">
            <v>CONECEL</v>
          </cell>
          <cell r="F2077" t="str">
            <v>DESPACHO</v>
          </cell>
          <cell r="G2077" t="str">
            <v>NORMAL</v>
          </cell>
          <cell r="H2077" t="str">
            <v>JUAN MANUEL VIVANCO VIVANCO</v>
          </cell>
          <cell r="I2077" t="str">
            <v>103076907</v>
          </cell>
          <cell r="J2077" t="str">
            <v>CUENCA/SAN BLAS/AV MARIANO CUEVA 716 ENTRE SUCRE Y PRESIDENTE CORDOVA FRENTE AL HOTEL ALEJANDRINA, CUENCA</v>
          </cell>
          <cell r="K2077" t="str">
            <v xml:space="preserve">998348879 /  </v>
          </cell>
          <cell r="L2077" t="str">
            <v/>
          </cell>
          <cell r="M2077" t="str">
            <v>CUENCA</v>
          </cell>
          <cell r="N2077" t="str">
            <v>AZUAY</v>
          </cell>
          <cell r="O2077" t="str">
            <v>CUENCA</v>
          </cell>
        </row>
        <row r="2078">
          <cell r="A2078" t="str">
            <v>20003020668782</v>
          </cell>
          <cell r="B2078">
            <v>480353</v>
          </cell>
          <cell r="C2078" t="str">
            <v>20003020668782</v>
          </cell>
          <cell r="D2078">
            <v>44910.501168981478</v>
          </cell>
          <cell r="E2078" t="str">
            <v>CONECEL</v>
          </cell>
          <cell r="F2078" t="str">
            <v>DESPACHO</v>
          </cell>
          <cell r="G2078" t="str">
            <v>NORMAL</v>
          </cell>
          <cell r="H2078" t="str">
            <v>YELENA BEATRIZ LOOR AGURTO</v>
          </cell>
          <cell r="I2078" t="str">
            <v>1205536855</v>
          </cell>
          <cell r="J2078" t="str">
            <v>QUEVEDO/SIETE DE OCTUBRE/AV WALTER ANDRADE Y CALLE NOVENA EN EL CENTRO COMERCIAL LA CUADRA, QUEVEDO</v>
          </cell>
          <cell r="K2078" t="str">
            <v xml:space="preserve">968640951 /  </v>
          </cell>
          <cell r="M2078" t="str">
            <v>QUEVEDO</v>
          </cell>
          <cell r="N2078" t="str">
            <v>LOS RIOS</v>
          </cell>
          <cell r="O2078" t="str">
            <v>QUEVEDO</v>
          </cell>
        </row>
        <row r="2079">
          <cell r="A2079" t="str">
            <v>20003021059444</v>
          </cell>
          <cell r="B2079">
            <v>480352</v>
          </cell>
          <cell r="C2079" t="str">
            <v>20003021059444</v>
          </cell>
          <cell r="D2079">
            <v>44910.501168981478</v>
          </cell>
          <cell r="E2079" t="str">
            <v>CONECEL</v>
          </cell>
          <cell r="F2079" t="str">
            <v>DESPACHO</v>
          </cell>
          <cell r="G2079" t="str">
            <v>NORMAL</v>
          </cell>
          <cell r="H2079" t="str">
            <v>ANA KAREN GALLEGOS DEL VALLE</v>
          </cell>
          <cell r="I2079" t="str">
            <v>1724991599</v>
          </cell>
          <cell r="J2079" t="str">
            <v>QUITO/EL CONDADO/SAN ENRIQUE DE VELASCO/YANACONA Y N74/ENTREGAR URB CONDADO DEL MAGISERIO/MZ 1 BLOQUE 34/JUNTO AL COLEGIO HIDROVO, QUITO</v>
          </cell>
          <cell r="K2079" t="str">
            <v>992624927 /  993566366</v>
          </cell>
          <cell r="M2079" t="str">
            <v>QUITO</v>
          </cell>
          <cell r="N2079" t="str">
            <v>PICHINCHA</v>
          </cell>
          <cell r="O2079" t="str">
            <v>QUITO</v>
          </cell>
        </row>
        <row r="2080">
          <cell r="A2080" t="str">
            <v>20003021066324</v>
          </cell>
          <cell r="B2080">
            <v>480351</v>
          </cell>
          <cell r="C2080" t="str">
            <v>20003021066324</v>
          </cell>
          <cell r="D2080">
            <v>44910.501168981478</v>
          </cell>
          <cell r="E2080" t="str">
            <v>CONECEL</v>
          </cell>
          <cell r="F2080" t="str">
            <v>DESPACHO</v>
          </cell>
          <cell r="G2080" t="str">
            <v>NORMAL</v>
          </cell>
          <cell r="H2080" t="str">
            <v>SILVANA PATRICIA LOPEZ LOPEZ</v>
          </cell>
          <cell r="I2080" t="str">
            <v>1804325049</v>
          </cell>
          <cell r="J2080" t="str">
            <v>AMBATO/HUACHICHCO//ATAHUALPA Y RIO CUTUCHE LA ENTREGA ES EN EL MUNICIPIO DE AMBATO AREA DISPENSARIO MEDICO, AMBATO</v>
          </cell>
          <cell r="K2080" t="str">
            <v>979293728 /  984284676</v>
          </cell>
          <cell r="L2080" t="str">
            <v/>
          </cell>
          <cell r="M2080" t="str">
            <v>AMBATO</v>
          </cell>
          <cell r="N2080" t="str">
            <v>TUNGURAHUA</v>
          </cell>
          <cell r="O2080" t="str">
            <v>AMBATO</v>
          </cell>
        </row>
        <row r="2081">
          <cell r="A2081" t="str">
            <v>20003021058088</v>
          </cell>
          <cell r="B2081">
            <v>480350</v>
          </cell>
          <cell r="C2081" t="str">
            <v>20003021058088</v>
          </cell>
          <cell r="D2081">
            <v>44910.501168981478</v>
          </cell>
          <cell r="E2081" t="str">
            <v>CONECEL</v>
          </cell>
          <cell r="F2081" t="str">
            <v>DESPACHO</v>
          </cell>
          <cell r="G2081" t="str">
            <v>NORMAL</v>
          </cell>
          <cell r="H2081" t="str">
            <v>HOLGER ADRIAN LOMBEIDA CUENCA</v>
          </cell>
          <cell r="I2081" t="str">
            <v>202694709</v>
          </cell>
          <cell r="J2081" t="str">
            <v>QUITO/POMASQUI//JOSE MEJIA LEQUERICA Y EUGENIO ESPEJO MZ 9 CS 18 CS 2 PISOS BLANCO HUESO A 1 CUADRA PARQUE SOMOS BICENTENARIO, QUITO</v>
          </cell>
          <cell r="K2081" t="str">
            <v>960128450 /  967495660</v>
          </cell>
          <cell r="L2081" t="str">
            <v/>
          </cell>
          <cell r="M2081" t="str">
            <v>QUITO</v>
          </cell>
          <cell r="N2081" t="str">
            <v>PICHINCHA</v>
          </cell>
          <cell r="O2081" t="str">
            <v>QUITO</v>
          </cell>
        </row>
        <row r="2082">
          <cell r="A2082" t="str">
            <v>20003020648986</v>
          </cell>
          <cell r="B2082">
            <v>480349</v>
          </cell>
          <cell r="C2082" t="str">
            <v>20003020648986</v>
          </cell>
          <cell r="D2082">
            <v>44910.501168981478</v>
          </cell>
          <cell r="E2082" t="str">
            <v>CONECEL</v>
          </cell>
          <cell r="F2082" t="str">
            <v>DESPACHO</v>
          </cell>
          <cell r="G2082" t="str">
            <v>NORMAL</v>
          </cell>
          <cell r="H2082" t="str">
            <v>SEGUNDO FAVIAN REA ANDRADE</v>
          </cell>
          <cell r="I2082" t="str">
            <v>1003208897</v>
          </cell>
          <cell r="J2082" t="str">
            <v>CUENCA/YANUNCAY/AV DON BOSCO 627 Y VASCO NUNEZ DE BALBOA CASA EN CONTRUCCION A 2CDR PARQUE TARQUI GUZHO, CUENCA</v>
          </cell>
          <cell r="K2082" t="str">
            <v xml:space="preserve">961032765 /  </v>
          </cell>
          <cell r="L2082" t="str">
            <v/>
          </cell>
          <cell r="M2082" t="str">
            <v>CUENCA</v>
          </cell>
          <cell r="N2082" t="str">
            <v>AZUAY</v>
          </cell>
          <cell r="O2082" t="str">
            <v>CUENCA</v>
          </cell>
        </row>
        <row r="2083">
          <cell r="A2083" t="str">
            <v>20003020667743</v>
          </cell>
          <cell r="B2083">
            <v>480348</v>
          </cell>
          <cell r="C2083" t="str">
            <v>20003020667743</v>
          </cell>
          <cell r="D2083">
            <v>44910.501168981478</v>
          </cell>
          <cell r="E2083" t="str">
            <v>CONECEL</v>
          </cell>
          <cell r="F2083" t="str">
            <v>DESPACHO</v>
          </cell>
          <cell r="G2083" t="str">
            <v>NORMAL</v>
          </cell>
          <cell r="H2083" t="str">
            <v>ALEXANDRA ELIZABETH VICUNA CHILLOGALLI</v>
          </cell>
          <cell r="I2083" t="str">
            <v>707243895</v>
          </cell>
          <cell r="J2083" t="str">
            <v>MACHALA/MACHALA/CDLA DE LOS VERGELES EN EL PRIMER CALLEJON UNA CASA DE UN PISO CON PORTON ROJO A 2 CUADRAS DE LA IGLESIA VIRGEN DEL CISNE, MACHALA</v>
          </cell>
          <cell r="K2083" t="str">
            <v xml:space="preserve">961155765 /  </v>
          </cell>
          <cell r="M2083" t="str">
            <v>MACHALA</v>
          </cell>
          <cell r="N2083" t="str">
            <v>EL ORO</v>
          </cell>
          <cell r="O2083" t="str">
            <v>MACHALA</v>
          </cell>
        </row>
        <row r="2084">
          <cell r="A2084" t="str">
            <v>20003021068082</v>
          </cell>
          <cell r="B2084">
            <v>480347</v>
          </cell>
          <cell r="C2084" t="str">
            <v>20003021068082</v>
          </cell>
          <cell r="D2084">
            <v>44910.501168981478</v>
          </cell>
          <cell r="E2084" t="str">
            <v>CONECEL</v>
          </cell>
          <cell r="F2084" t="str">
            <v>DESPACHO</v>
          </cell>
          <cell r="G2084" t="str">
            <v>NORMAL</v>
          </cell>
          <cell r="H2084" t="str">
            <v>SUSANA MARCELA JARRIN ARANDA</v>
          </cell>
          <cell r="I2084" t="str">
            <v>603270042</v>
          </cell>
          <cell r="J2084" t="str">
            <v>RIOBAMBA/VELOZ/AV JUAN LAVALLE Y CALLE OLMEDO EN EL HOSPITAL BASICO MODERNO DE RIOBAMBA, RIOBAMBA</v>
          </cell>
          <cell r="K2084" t="str">
            <v>987440131 /  987440131</v>
          </cell>
          <cell r="L2084" t="str">
            <v/>
          </cell>
          <cell r="M2084" t="str">
            <v>RIOBAMBA</v>
          </cell>
          <cell r="N2084" t="str">
            <v>CHIMBORAZO</v>
          </cell>
          <cell r="O2084" t="str">
            <v>RIOBAMBA</v>
          </cell>
        </row>
        <row r="2085">
          <cell r="A2085" t="str">
            <v>20003021064566</v>
          </cell>
          <cell r="B2085">
            <v>480346</v>
          </cell>
          <cell r="C2085" t="str">
            <v>20003021064566</v>
          </cell>
          <cell r="D2085">
            <v>44910.501168981478</v>
          </cell>
          <cell r="E2085" t="str">
            <v>CONECEL</v>
          </cell>
          <cell r="F2085" t="str">
            <v>DESPACHO</v>
          </cell>
          <cell r="G2085" t="str">
            <v>NORMAL</v>
          </cell>
          <cell r="H2085" t="str">
            <v>GUILLERMO JACOB BASTIDAS SANCHEZ</v>
          </cell>
          <cell r="I2085" t="str">
            <v>1720471380</v>
          </cell>
          <cell r="J2085" t="str">
            <v>QUITO/SOLANDA/CALLE APUELA Y MALIMPIA S25-168 LOTE 1 CASA DE UN PISO ESQUINERA COLOR AMARILLO, QUITO</v>
          </cell>
          <cell r="K2085" t="str">
            <v xml:space="preserve">962649727 /  </v>
          </cell>
          <cell r="L2085" t="str">
            <v/>
          </cell>
          <cell r="M2085" t="str">
            <v>QUITO</v>
          </cell>
          <cell r="N2085" t="str">
            <v>PICHINCHA</v>
          </cell>
          <cell r="O2085" t="str">
            <v>QUITO</v>
          </cell>
        </row>
        <row r="2086">
          <cell r="A2086" t="str">
            <v>20003019367305</v>
          </cell>
          <cell r="B2086">
            <v>480345</v>
          </cell>
          <cell r="C2086" t="str">
            <v>20003019367305</v>
          </cell>
          <cell r="D2086">
            <v>44910.501168981478</v>
          </cell>
          <cell r="E2086" t="str">
            <v>CONECEL</v>
          </cell>
          <cell r="F2086" t="str">
            <v>DESPACHO</v>
          </cell>
          <cell r="G2086" t="str">
            <v>NORMAL</v>
          </cell>
          <cell r="H2086" t="str">
            <v>GEOVANNY FERNANDO SIGCHA IZA</v>
          </cell>
          <cell r="I2086" t="str">
            <v>1722922463</v>
          </cell>
          <cell r="J2086" t="str">
            <v xml:space="preserve">PICHINCHA/QUITO/TUMBACO ROSA ZARATE E3 -64 Y NORBERTO SALAZAR REF: DIEGAGONAL A LOS DOCTORES C CERRAJERIA INTEROCEANICA </v>
          </cell>
          <cell r="K2086" t="str">
            <v xml:space="preserve">980380799 /  </v>
          </cell>
          <cell r="M2086" t="str">
            <v>QUITO</v>
          </cell>
          <cell r="N2086" t="str">
            <v>PICHINCHA</v>
          </cell>
          <cell r="O2086" t="str">
            <v>QUITO</v>
          </cell>
        </row>
        <row r="2087">
          <cell r="A2087" t="str">
            <v>20003019893700</v>
          </cell>
          <cell r="B2087">
            <v>480344</v>
          </cell>
          <cell r="C2087" t="str">
            <v>20003019893700</v>
          </cell>
          <cell r="D2087">
            <v>44910.501168981478</v>
          </cell>
          <cell r="E2087" t="str">
            <v>CONECEL</v>
          </cell>
          <cell r="F2087" t="str">
            <v>DESPACHO</v>
          </cell>
          <cell r="G2087" t="str">
            <v>NORMAL</v>
          </cell>
          <cell r="H2087" t="str">
            <v>DANIELA MILENA GALARRAGA MONTERO</v>
          </cell>
          <cell r="I2087" t="str">
            <v>605821123</v>
          </cell>
          <cell r="J2087" t="str">
            <v>QUITO/EL QUINCHE/CALLES CUENCA E2-204 Y JOSE JOAQUIN DE OLMEDO ATRAS DEL CAMPO MARIANO TIENDA ESQUINERA CASA COLOR AMARILLA 2P, QUITO</v>
          </cell>
          <cell r="K2087" t="str">
            <v xml:space="preserve">983455727 /  </v>
          </cell>
          <cell r="L2087" t="str">
            <v/>
          </cell>
          <cell r="M2087" t="str">
            <v>QUITO</v>
          </cell>
          <cell r="N2087" t="str">
            <v>PICHINCHA</v>
          </cell>
          <cell r="O2087" t="str">
            <v>QUITO</v>
          </cell>
        </row>
        <row r="2088">
          <cell r="A2088" t="str">
            <v>20003020654984</v>
          </cell>
          <cell r="B2088">
            <v>480343</v>
          </cell>
          <cell r="C2088" t="str">
            <v>20003020654984</v>
          </cell>
          <cell r="D2088">
            <v>44910.501168981478</v>
          </cell>
          <cell r="E2088" t="str">
            <v>CONECEL</v>
          </cell>
          <cell r="F2088" t="str">
            <v>DESPACHO</v>
          </cell>
          <cell r="G2088" t="str">
            <v>NORMAL</v>
          </cell>
          <cell r="H2088" t="str">
            <v>CESAR GUILLERMO YANEZ ARMIJO</v>
          </cell>
          <cell r="I2088" t="str">
            <v>1716028293</v>
          </cell>
          <cell r="J2088" t="str">
            <v>QUITO / INAQUITO CLLE HUGO MONCAYO E11-27 Y HERNANDO SARMIENTO CS 3 PISOS COLOR AMARILLA CON LETERO CLINICA DENTAL DR. LAURA YANEZ, QUITO</v>
          </cell>
          <cell r="K2088" t="str">
            <v xml:space="preserve">995735103 /  </v>
          </cell>
          <cell r="L2088" t="str">
            <v/>
          </cell>
          <cell r="M2088" t="str">
            <v>QUITO</v>
          </cell>
          <cell r="N2088" t="str">
            <v>PICHINCHA</v>
          </cell>
          <cell r="O2088" t="str">
            <v>QUITO</v>
          </cell>
        </row>
        <row r="2089">
          <cell r="A2089" t="str">
            <v>20003020694991</v>
          </cell>
          <cell r="B2089">
            <v>480342</v>
          </cell>
          <cell r="C2089" t="str">
            <v>20003020694991</v>
          </cell>
          <cell r="D2089">
            <v>44910.501168981478</v>
          </cell>
          <cell r="E2089" t="str">
            <v>CONECEL</v>
          </cell>
          <cell r="F2089" t="str">
            <v>DESPACHO</v>
          </cell>
          <cell r="G2089" t="str">
            <v>NORMAL</v>
          </cell>
          <cell r="H2089" t="str">
            <v>LUIS HERNAN MENDEZ MIRANDA</v>
          </cell>
          <cell r="I2089" t="str">
            <v>603238445</v>
          </cell>
          <cell r="J2089" t="str">
            <v>RIOBAMBA/MALDONADO/CALLE ROCAFUERTE ENTRE FEBRES CORDERO Y NUEVA YORK RECIBEN EN ELECTROMECANICA MENDEZ, RIOBAMBA</v>
          </cell>
          <cell r="K2089" t="str">
            <v xml:space="preserve">984194508 /  </v>
          </cell>
          <cell r="L2089" t="str">
            <v/>
          </cell>
          <cell r="M2089" t="str">
            <v>RIOBAMBA</v>
          </cell>
          <cell r="N2089" t="str">
            <v>CHIMBORAZO</v>
          </cell>
          <cell r="O2089" t="str">
            <v>RIOBAMBA</v>
          </cell>
        </row>
        <row r="2090">
          <cell r="A2090" t="str">
            <v>20003017374878</v>
          </cell>
          <cell r="B2090">
            <v>480341</v>
          </cell>
          <cell r="C2090" t="str">
            <v>20003017374878</v>
          </cell>
          <cell r="D2090">
            <v>44910.501168981478</v>
          </cell>
          <cell r="E2090" t="str">
            <v>CONECEL</v>
          </cell>
          <cell r="F2090" t="str">
            <v>DESPACHO</v>
          </cell>
          <cell r="G2090" t="str">
            <v>NORMAL</v>
          </cell>
          <cell r="H2090" t="str">
            <v>ALESKY DIAZ PITA</v>
          </cell>
          <cell r="I2090" t="str">
            <v>1758427130</v>
          </cell>
          <cell r="J2090" t="str">
            <v>QUITO PIFO/FRANCISCO DE ORELLANA D20-1 Y IGNACIO FERNANDEZ COLOR COLOR NARANJOA DE 3 PISOS FRENTE DE LA INSTITUCION EDUCATIVA RICARDO RODRIGUEZ, QUITO</v>
          </cell>
          <cell r="K2090" t="str">
            <v xml:space="preserve">983048219 /  </v>
          </cell>
          <cell r="L2090" t="str">
            <v/>
          </cell>
          <cell r="M2090" t="str">
            <v>QUITO</v>
          </cell>
          <cell r="N2090" t="str">
            <v>PICHINCHA</v>
          </cell>
          <cell r="O2090" t="str">
            <v>QUITO</v>
          </cell>
        </row>
        <row r="2091">
          <cell r="A2091" t="str">
            <v>20003018930989</v>
          </cell>
          <cell r="B2091">
            <v>480340</v>
          </cell>
          <cell r="C2091" t="str">
            <v>20003018930989</v>
          </cell>
          <cell r="D2091">
            <v>44910.501168981478</v>
          </cell>
          <cell r="E2091" t="str">
            <v>CONECEL</v>
          </cell>
          <cell r="F2091" t="str">
            <v>DESPACHO</v>
          </cell>
          <cell r="G2091" t="str">
            <v>NORMAL</v>
          </cell>
          <cell r="H2091" t="str">
            <v>JEFFERSON JAVIER ALQUINGA OTAVALO</v>
          </cell>
          <cell r="I2091" t="str">
            <v>1753042504</v>
          </cell>
          <cell r="J2091" t="str">
            <v>QUITO/TUMBACO BARRIO CHIVIQUI CALLE LUIS CORDERO Y CAM. EL EDEN LOTE 19 COLOR DE PLOMA 2 PISOS REF A UNA CUADRA DEL PARQUE DE CHIVIQUI, QUITO</v>
          </cell>
          <cell r="K2091" t="str">
            <v xml:space="preserve">984392692 /  </v>
          </cell>
          <cell r="M2091" t="str">
            <v>QUITO</v>
          </cell>
          <cell r="N2091" t="str">
            <v>PICHINCHA</v>
          </cell>
          <cell r="O2091" t="str">
            <v>QUITO</v>
          </cell>
        </row>
        <row r="2092">
          <cell r="A2092" t="str">
            <v>20003009850752</v>
          </cell>
          <cell r="B2092">
            <v>479944</v>
          </cell>
          <cell r="C2092" t="str">
            <v>20003009850752</v>
          </cell>
          <cell r="D2092">
            <v>44909.712881944448</v>
          </cell>
          <cell r="E2092" t="str">
            <v>CONECEL</v>
          </cell>
          <cell r="F2092" t="str">
            <v>DESPACHO</v>
          </cell>
          <cell r="G2092" t="str">
            <v>NORMAL</v>
          </cell>
          <cell r="H2092" t="str">
            <v>CARMEN DEL ROCIO EREZ PARRENO</v>
          </cell>
          <cell r="I2092" t="str">
            <v>1802790699</v>
          </cell>
          <cell r="J2092" t="str">
            <v>AMBATO/HUACHI LORETO/CALLE IMBABURA Y SAN CRISTOBAL CASA E4 DE TRES PISOS COLOR CAFE A DOS CUADRAS DE LA IGLESIA DE DIOS LA ROCA, AMBATO</v>
          </cell>
          <cell r="K2092" t="str">
            <v>995258782 /  999544368</v>
          </cell>
          <cell r="M2092" t="str">
            <v>AMBATO</v>
          </cell>
          <cell r="N2092" t="str">
            <v>TUNGURAHUA</v>
          </cell>
          <cell r="O2092" t="str">
            <v>AMBATO</v>
          </cell>
        </row>
        <row r="2093">
          <cell r="A2093" t="str">
            <v>20003020652511</v>
          </cell>
          <cell r="B2093">
            <v>479942</v>
          </cell>
          <cell r="C2093" t="str">
            <v>20003020652511</v>
          </cell>
          <cell r="D2093">
            <v>44909.712881944448</v>
          </cell>
          <cell r="E2093" t="str">
            <v>CONECEL</v>
          </cell>
          <cell r="F2093" t="str">
            <v>DESPACHO</v>
          </cell>
          <cell r="G2093" t="str">
            <v>NORMAL</v>
          </cell>
          <cell r="H2093" t="str">
            <v>ROSALIA TRINIDAD MEZA ZAMBRANO</v>
          </cell>
          <cell r="I2093" t="str">
            <v>1312606740</v>
          </cell>
          <cell r="J2093" t="str">
            <v>MANTA/ELOY ALFARO/CDLA CEIBOS RENACER VLL 18 CASA DE LADRILLO CON PORTON DE METAL A DOS CUADRAS DEL CONJUNTO RANIA FRENTE AL PARQUE CIUDAD AZTECA, MANTA</v>
          </cell>
          <cell r="K2093" t="str">
            <v>961001703 /  961001700</v>
          </cell>
          <cell r="L2093" t="str">
            <v/>
          </cell>
          <cell r="M2093" t="str">
            <v>MANTA</v>
          </cell>
          <cell r="N2093" t="str">
            <v>MANABI</v>
          </cell>
          <cell r="O2093" t="str">
            <v>MANTA</v>
          </cell>
        </row>
        <row r="2094">
          <cell r="A2094" t="str">
            <v>20003020664304</v>
          </cell>
          <cell r="B2094">
            <v>479941</v>
          </cell>
          <cell r="C2094" t="str">
            <v>20003020664304</v>
          </cell>
          <cell r="D2094">
            <v>44909.712881944448</v>
          </cell>
          <cell r="E2094" t="str">
            <v>CONECEL</v>
          </cell>
          <cell r="F2094" t="str">
            <v>DESPACHO</v>
          </cell>
          <cell r="G2094" t="str">
            <v>NORMAL</v>
          </cell>
          <cell r="H2094" t="str">
            <v>ANA KAREN CHILCANAN JARAMILLO</v>
          </cell>
          <cell r="I2094" t="str">
            <v>1724858467</v>
          </cell>
          <cell r="J2094" t="str">
            <v>QUITO/PIFO/AV GONZALO PIZARRO 968 Y PASAJE MANTILLA EN EL OCAL DE CELULARES AYAHUASCA CASA DE DOS PISOS COLOR CAFE JUNTO A LA PARADA DE CAMIONES DE CARGA, QUITO</v>
          </cell>
          <cell r="K2094" t="str">
            <v xml:space="preserve">962892714 /  </v>
          </cell>
          <cell r="M2094" t="str">
            <v>QUITO</v>
          </cell>
          <cell r="N2094" t="str">
            <v>PICHINCHA</v>
          </cell>
          <cell r="O2094" t="str">
            <v>QUITO</v>
          </cell>
        </row>
        <row r="2095">
          <cell r="A2095" t="str">
            <v>20003020694176</v>
          </cell>
          <cell r="B2095">
            <v>479940</v>
          </cell>
          <cell r="C2095" t="str">
            <v>20003020694176</v>
          </cell>
          <cell r="D2095">
            <v>44909.712881944448</v>
          </cell>
          <cell r="E2095" t="str">
            <v>CONECEL</v>
          </cell>
          <cell r="F2095" t="str">
            <v>DESPACHO</v>
          </cell>
          <cell r="G2095" t="str">
            <v>NORMAL</v>
          </cell>
          <cell r="H2095" t="str">
            <v>MALKI KATARI YUPANKI MEDINA</v>
          </cell>
          <cell r="I2095" t="str">
            <v>150350668</v>
          </cell>
          <cell r="J2095" t="str">
            <v>CUENCA/YANUNCAY/Avenida Elia Liut y Calle Vieja DENTRO DE LA UNIVERSIDAD POLITECNICA SALESINA EN LABORATORIOS, CUENCA</v>
          </cell>
          <cell r="K2095" t="str">
            <v xml:space="preserve">982865431 /  </v>
          </cell>
          <cell r="L2095" t="str">
            <v/>
          </cell>
          <cell r="M2095" t="str">
            <v>CUENCA</v>
          </cell>
          <cell r="N2095" t="str">
            <v>AZUAY</v>
          </cell>
          <cell r="O2095" t="str">
            <v>CUENCA</v>
          </cell>
        </row>
        <row r="2096">
          <cell r="A2096" t="str">
            <v>20003020652005</v>
          </cell>
          <cell r="B2096">
            <v>479939</v>
          </cell>
          <cell r="C2096" t="str">
            <v>20003020652005</v>
          </cell>
          <cell r="D2096">
            <v>44909.712881944448</v>
          </cell>
          <cell r="E2096" t="str">
            <v>CONECEL</v>
          </cell>
          <cell r="F2096" t="str">
            <v>DESPACHO</v>
          </cell>
          <cell r="G2096" t="str">
            <v>NORMAL</v>
          </cell>
          <cell r="H2096" t="str">
            <v>GENESSIS MARIA SAMANIEGO QUINTERO</v>
          </cell>
          <cell r="I2096" t="str">
            <v>1312695420</v>
          </cell>
          <cell r="J2096" t="str">
            <v>PORTOVIEJO-ANDRES DEVERA/CALLE 1 DE MAYO 251 Y MIGUEL ALCIVAR CASA DE 2P COLLOR LADRILLO CS CON LICORERIA SAMI EN PB ATRAS DEL COLEGIO MARIA INMACULADA PORTOVIEJO, PORTOVIEJO</v>
          </cell>
          <cell r="K2096" t="str">
            <v>987270505 /  995329238</v>
          </cell>
          <cell r="L2096" t="str">
            <v/>
          </cell>
          <cell r="M2096" t="str">
            <v>PORTOVIEJO</v>
          </cell>
          <cell r="N2096" t="str">
            <v>MANABI</v>
          </cell>
          <cell r="O2096" t="str">
            <v>PORTOVIEJO</v>
          </cell>
        </row>
        <row r="2097">
          <cell r="A2097" t="str">
            <v>20003020654417</v>
          </cell>
          <cell r="B2097">
            <v>479937</v>
          </cell>
          <cell r="C2097" t="str">
            <v>20003020654417</v>
          </cell>
          <cell r="D2097">
            <v>44909.712881944448</v>
          </cell>
          <cell r="E2097" t="str">
            <v>CONECEL</v>
          </cell>
          <cell r="F2097" t="str">
            <v>DESPACHO</v>
          </cell>
          <cell r="G2097" t="str">
            <v>NORMAL</v>
          </cell>
          <cell r="H2097" t="str">
            <v>MERCEDES OLIMPIA BARRIONUEVO CHICAIZA</v>
          </cell>
          <cell r="I2097" t="str">
            <v>1715795736</v>
          </cell>
          <cell r="J2097" t="str">
            <v>QUITO/CALACALI /SECTOR MARIA MAGDALENA DE CALACALI CALLE SIMON BOLIVAR S4-39 Y VIA A CALACALI-LOS BANCOS CASA DE 2 PISOS ENLUCIDO VERDE 1 CUADRA DE LA CASA BARRIAL, QUITO</v>
          </cell>
          <cell r="K2097" t="str">
            <v xml:space="preserve">987623031 /  </v>
          </cell>
          <cell r="M2097" t="str">
            <v>QUITO</v>
          </cell>
          <cell r="N2097" t="str">
            <v>PICHINCHA</v>
          </cell>
          <cell r="O2097" t="str">
            <v>QUITO</v>
          </cell>
        </row>
        <row r="2098">
          <cell r="A2098" t="str">
            <v>20003019363265</v>
          </cell>
          <cell r="B2098">
            <v>479936</v>
          </cell>
          <cell r="C2098" t="str">
            <v>20003019363265</v>
          </cell>
          <cell r="D2098">
            <v>44909.712881944448</v>
          </cell>
          <cell r="E2098" t="str">
            <v>CONECEL</v>
          </cell>
          <cell r="F2098" t="str">
            <v>DESPACHO</v>
          </cell>
          <cell r="G2098" t="str">
            <v>NORMAL</v>
          </cell>
          <cell r="H2098" t="str">
            <v>PABLO ANIBAL ANDRADE DELGADO</v>
          </cell>
          <cell r="I2098" t="str">
            <v>1710338052</v>
          </cell>
          <cell r="J2098" t="str">
            <v>QUITO /POMASQUI /AV. MANUEL CORDOBA GALARZA Y MANUELITA ZAENS CASA COLOR BEIGE DE DOS PISOS A UNA CUADRA DE LA INSTITUCION EDUCATIVA POMASQUI, QUITO</v>
          </cell>
          <cell r="K2098" t="str">
            <v xml:space="preserve">999021840 /  </v>
          </cell>
          <cell r="M2098" t="str">
            <v>QUITO</v>
          </cell>
          <cell r="N2098" t="str">
            <v>PICHINCHA</v>
          </cell>
          <cell r="O2098" t="str">
            <v>QUITO</v>
          </cell>
        </row>
        <row r="2099">
          <cell r="A2099" t="str">
            <v>20003019862978</v>
          </cell>
          <cell r="B2099">
            <v>479929</v>
          </cell>
          <cell r="C2099" t="str">
            <v>20003019862978</v>
          </cell>
          <cell r="D2099">
            <v>44909.712881944448</v>
          </cell>
          <cell r="E2099" t="str">
            <v>CONECEL</v>
          </cell>
          <cell r="F2099" t="str">
            <v>DESPACHO</v>
          </cell>
          <cell r="G2099" t="str">
            <v>NORMAL</v>
          </cell>
          <cell r="H2099" t="str">
            <v>EVA MATILDE RENGIFO PARRAGA</v>
          </cell>
          <cell r="I2099" t="str">
            <v>1310630981</v>
          </cell>
          <cell r="J2099" t="str">
            <v>PORTOVIEJO/18 DE OCTUBRE/CDLA FATIMA CALLE 10 DE AGOSTO Y CALLE 5 DE MARZO CASA BLANCA DE UN PISO A UNA CUADRA DEL SUB CENTRO DE SALUD, PORTOVIEJO</v>
          </cell>
          <cell r="K2099" t="str">
            <v>980186384 /  993642485</v>
          </cell>
          <cell r="M2099" t="str">
            <v>PORTOVIEJO</v>
          </cell>
          <cell r="N2099" t="str">
            <v>MANABI</v>
          </cell>
          <cell r="O2099" t="str">
            <v>PORTOVIEJO</v>
          </cell>
        </row>
        <row r="2100">
          <cell r="A2100" t="str">
            <v>20003020654933</v>
          </cell>
          <cell r="B2100">
            <v>479948</v>
          </cell>
          <cell r="C2100" t="str">
            <v>20003020654933</v>
          </cell>
          <cell r="D2100">
            <v>44909.712881944448</v>
          </cell>
          <cell r="E2100" t="str">
            <v>CONECEL</v>
          </cell>
          <cell r="F2100" t="str">
            <v>DESPACHO</v>
          </cell>
          <cell r="G2100" t="str">
            <v>NORMAL</v>
          </cell>
          <cell r="H2100" t="str">
            <v>EDINSON ALBERTO VERA JARAMILLO</v>
          </cell>
          <cell r="I2100" t="str">
            <v>2400085649</v>
          </cell>
          <cell r="J2100" t="str">
            <v>LA LIBERTAD/LA LIBERTAD/BARRIO SAN VICENTEAV 35 ENTRE LA CALLE 30 Y 31 CASA DE UN PISO A DOS CUADRAS DE LA CANCHA SINTETICA GENERACION Y DE LA FERRETERIA DISENSA, LA LIBERTAD</v>
          </cell>
          <cell r="K2100" t="str">
            <v xml:space="preserve">960581127 /  </v>
          </cell>
          <cell r="M2100" t="str">
            <v>LA LIBERTAD</v>
          </cell>
          <cell r="N2100" t="str">
            <v>SANTA ELENA</v>
          </cell>
          <cell r="O2100" t="str">
            <v>LA LIBERTAD</v>
          </cell>
        </row>
        <row r="2101">
          <cell r="A2101" t="str">
            <v>20003020667951</v>
          </cell>
          <cell r="B2101">
            <v>479947</v>
          </cell>
          <cell r="C2101" t="str">
            <v>20003020667951</v>
          </cell>
          <cell r="D2101">
            <v>44909.712881944448</v>
          </cell>
          <cell r="E2101" t="str">
            <v>CONECEL</v>
          </cell>
          <cell r="F2101" t="str">
            <v>DESPACHO</v>
          </cell>
          <cell r="G2101" t="str">
            <v>NORMAL</v>
          </cell>
          <cell r="H2101" t="str">
            <v>CARMEN MERCEDES ALARCON NAPA</v>
          </cell>
          <cell r="I2101" t="str">
            <v>1721506010</v>
          </cell>
          <cell r="J2101" t="str">
            <v>SANTO DOMINGO/RIO VERDE/CALLE CHIBCHAS Y PAGONECES CASA N6 DE UN PISO COLOR ROSADO A UNA CUADRA DE LA ESCUELA DE LA HABANA, SANTO DOMINGO</v>
          </cell>
          <cell r="K2101" t="str">
            <v>995933226 /  986992446</v>
          </cell>
          <cell r="M2101" t="str">
            <v>SANTO DOMINGO</v>
          </cell>
          <cell r="N2101" t="str">
            <v>SANTO DOMINGO DE LOS TSACHILAS</v>
          </cell>
          <cell r="O2101" t="str">
            <v>SANTO DOMINGO</v>
          </cell>
        </row>
        <row r="2102">
          <cell r="A2102" t="str">
            <v>20003020648674</v>
          </cell>
          <cell r="B2102">
            <v>479946</v>
          </cell>
          <cell r="C2102" t="str">
            <v>20003020648674</v>
          </cell>
          <cell r="D2102">
            <v>44909.712881944448</v>
          </cell>
          <cell r="E2102" t="str">
            <v>CONECEL</v>
          </cell>
          <cell r="F2102" t="str">
            <v>DESPACHO</v>
          </cell>
          <cell r="G2102" t="str">
            <v>NORMAL</v>
          </cell>
          <cell r="H2102" t="str">
            <v>ANGELICA VICTORIA DIAZ PAZMINO</v>
          </cell>
          <cell r="I2102" t="str">
            <v>1750855312</v>
          </cell>
          <cell r="J2102" t="str">
            <v>RIOBAMBA/LIZARZABURU/CALLE PICHINCHA ENTRE COLOMBIA Y ESMERALDAS CASA N23 DE COLOR CREMA DE UN PISO A DOS CUADRAS DEL CENTRO COMERCIAL LA CONDAMINE, RIOBAMBA</v>
          </cell>
          <cell r="K2102" t="str">
            <v xml:space="preserve">963301894 /  </v>
          </cell>
          <cell r="M2102" t="str">
            <v>RIOBAMBA</v>
          </cell>
          <cell r="N2102" t="str">
            <v>CHIMBORAZO</v>
          </cell>
          <cell r="O2102" t="str">
            <v>RIOBAMBA</v>
          </cell>
        </row>
        <row r="2103">
          <cell r="A2103" t="str">
            <v>20003019788950</v>
          </cell>
          <cell r="B2103">
            <v>479928</v>
          </cell>
          <cell r="C2103" t="str">
            <v>20003019788950</v>
          </cell>
          <cell r="D2103">
            <v>44909.712870370371</v>
          </cell>
          <cell r="E2103" t="str">
            <v>CONECEL</v>
          </cell>
          <cell r="F2103" t="str">
            <v>DESPACHO</v>
          </cell>
          <cell r="G2103" t="str">
            <v>NORMAL</v>
          </cell>
          <cell r="H2103" t="str">
            <v>NELLY GEOCONDA MENDOZA ALAVA</v>
          </cell>
          <cell r="I2103" t="str">
            <v>1307851848</v>
          </cell>
          <cell r="J2103" t="str">
            <v>PORTOVIEJO/18 DE OCTUBRE AV.MANABI Y CALLE TIBURCIO MACIAS URBANIZACION PORTONUEVO CASA 124 FRENTE TIENDA YANECITA, PORTOVIEJO</v>
          </cell>
          <cell r="K2103" t="str">
            <v xml:space="preserve">995506640 /  </v>
          </cell>
          <cell r="L2103" t="str">
            <v/>
          </cell>
          <cell r="M2103" t="str">
            <v>PORTOVIEJO</v>
          </cell>
          <cell r="N2103" t="str">
            <v>MANABI</v>
          </cell>
          <cell r="O2103" t="str">
            <v>PORTOVIEJO</v>
          </cell>
        </row>
        <row r="2104">
          <cell r="A2104" t="str">
            <v>20003004542011_1</v>
          </cell>
          <cell r="B2104">
            <v>479925</v>
          </cell>
          <cell r="C2104" t="str">
            <v>20003004542011_1</v>
          </cell>
          <cell r="D2104">
            <v>44909.712870370371</v>
          </cell>
          <cell r="E2104" t="str">
            <v>CONECEL</v>
          </cell>
          <cell r="F2104" t="str">
            <v>DESPACHO</v>
          </cell>
          <cell r="G2104" t="str">
            <v>NORMAL</v>
          </cell>
          <cell r="H2104" t="str">
            <v>BRENDA GABRIELA LIMONGI IGLESIAS</v>
          </cell>
          <cell r="I2104" t="str">
            <v>1312614652</v>
          </cell>
          <cell r="J2104" t="str">
            <v>PORTOVIEJO/ANDRES DE VERA/KM 1.5 VIA PORTOVIEJO MANTA/CDLA BELLAVISTA/CASA BLANCA DIAGONAL A LAIGLESIA DE CDLA BELLAVISTA, PORTOVIEJO</v>
          </cell>
          <cell r="K2104" t="str">
            <v>962899388 /  964126092</v>
          </cell>
          <cell r="M2104" t="str">
            <v>PORTOVIEJO</v>
          </cell>
          <cell r="N2104" t="str">
            <v>MANABI</v>
          </cell>
          <cell r="O2104" t="str">
            <v>PORTOVIEJO</v>
          </cell>
        </row>
        <row r="2105">
          <cell r="A2105" t="str">
            <v>20003018930606</v>
          </cell>
          <cell r="B2105">
            <v>479923</v>
          </cell>
          <cell r="C2105" t="str">
            <v>20003018930606</v>
          </cell>
          <cell r="D2105">
            <v>44909.712870370371</v>
          </cell>
          <cell r="E2105" t="str">
            <v>CONECEL</v>
          </cell>
          <cell r="F2105" t="str">
            <v>DESPACHO</v>
          </cell>
          <cell r="G2105" t="str">
            <v>NORMAL</v>
          </cell>
          <cell r="H2105" t="str">
            <v>GRACE MELANY ALMACHI TOAPANTA</v>
          </cell>
          <cell r="I2105" t="str">
            <v>1729058691</v>
          </cell>
          <cell r="J2105" t="str">
            <v>QUITO/CENTRO HISTORICO/CALLE GUAYAQUIL EN LA EMPRESA DE ROPA CHARLESTONG JUNTO AL LOCAL TRAJES DE HISTORIA, QUITO</v>
          </cell>
          <cell r="K2105" t="str">
            <v xml:space="preserve">979871498 /  </v>
          </cell>
          <cell r="M2105" t="str">
            <v>QUITO</v>
          </cell>
          <cell r="N2105" t="str">
            <v>PICHINCHA</v>
          </cell>
          <cell r="O2105" t="str">
            <v>QUITO</v>
          </cell>
        </row>
        <row r="2106">
          <cell r="A2106" t="str">
            <v>20003019893541</v>
          </cell>
          <cell r="B2106">
            <v>479922</v>
          </cell>
          <cell r="C2106" t="str">
            <v>20003019893541</v>
          </cell>
          <cell r="D2106">
            <v>44909.712870370371</v>
          </cell>
          <cell r="E2106" t="str">
            <v>CONECEL</v>
          </cell>
          <cell r="F2106" t="str">
            <v>DESPACHO</v>
          </cell>
          <cell r="G2106" t="str">
            <v>NORMAL</v>
          </cell>
          <cell r="H2106" t="str">
            <v>MARIA FERNANDA CHALA ESPINOZA</v>
          </cell>
          <cell r="I2106" t="str">
            <v>1756758296</v>
          </cell>
          <cell r="J2106" t="str">
            <v>QUITO-CALDERON/ CALLE:DE LOS FAISANES 313 Y CALLE DE LOS QUINDES/CASA BLANCA DONDE ESTA EN LA PARADA DE BUSES LABRADOR -ZABALA, QUITO</v>
          </cell>
          <cell r="K2106" t="str">
            <v>987635926 /  298763592/0969078545</v>
          </cell>
          <cell r="M2106" t="str">
            <v>QUITO</v>
          </cell>
          <cell r="N2106" t="str">
            <v>PICHINCHA</v>
          </cell>
          <cell r="O2106" t="str">
            <v>QUITO</v>
          </cell>
        </row>
        <row r="2107">
          <cell r="A2107" t="str">
            <v>20003019880079</v>
          </cell>
          <cell r="B2107">
            <v>479920</v>
          </cell>
          <cell r="C2107" t="str">
            <v>20003019880079</v>
          </cell>
          <cell r="D2107">
            <v>44909.712870370371</v>
          </cell>
          <cell r="E2107" t="str">
            <v>CONECEL</v>
          </cell>
          <cell r="F2107" t="str">
            <v>DESPACHO</v>
          </cell>
          <cell r="G2107" t="str">
            <v>NORMAL</v>
          </cell>
          <cell r="H2107" t="str">
            <v>CARLOS JOSE ANDRADE GUERRERO</v>
          </cell>
          <cell r="I2107" t="str">
            <v>503924474</v>
          </cell>
          <cell r="J2107" t="str">
            <v>RIOBAMBA/ VELOZ/FLEX/TRABJO JUAN DE VELASCO 2438 Y AV JOSE VELOZ/REF:EN LA UNIDAD EDUCATIVA SAN FELIPE NERI, RIOBAMBA</v>
          </cell>
          <cell r="K2107" t="str">
            <v>958765956 /  295876595</v>
          </cell>
          <cell r="M2107" t="str">
            <v>RIOBAMBA</v>
          </cell>
          <cell r="N2107" t="str">
            <v>CHIMBORAZO</v>
          </cell>
          <cell r="O2107" t="str">
            <v>RIOBAMBA</v>
          </cell>
        </row>
        <row r="2108">
          <cell r="A2108" t="str">
            <v>20003018888518</v>
          </cell>
          <cell r="B2108">
            <v>479919</v>
          </cell>
          <cell r="C2108" t="str">
            <v>20003018888518</v>
          </cell>
          <cell r="D2108">
            <v>44909.712870370371</v>
          </cell>
          <cell r="E2108" t="str">
            <v>CONECEL</v>
          </cell>
          <cell r="F2108" t="str">
            <v>DESPACHO</v>
          </cell>
          <cell r="G2108" t="str">
            <v>NORMAL</v>
          </cell>
          <cell r="H2108" t="str">
            <v>JEFFERSON ANTONIO MIRABAD MEDRANDA</v>
          </cell>
          <cell r="I2108" t="str">
            <v>2300057292</v>
          </cell>
          <cell r="J2108" t="str">
            <v>SANTO DOMINGO/RIO VERDE/ URBANIZACION EL PORTON CONSEJO PROVINCIAL /ARGELIA Y EGIPTO/SN 3 PISOS COLOR MELON DIAGONAL A UN ALIBRERIA, SANTO DOMINGO</v>
          </cell>
          <cell r="K2108" t="str">
            <v xml:space="preserve">979056528 /  </v>
          </cell>
          <cell r="L2108" t="str">
            <v/>
          </cell>
          <cell r="M2108" t="str">
            <v>SANTO DOMINGO</v>
          </cell>
          <cell r="N2108" t="str">
            <v>SANTO DOMINGO DE LOS TSACHILAS</v>
          </cell>
          <cell r="O2108" t="str">
            <v>SANTO DOMINGO</v>
          </cell>
        </row>
        <row r="2109">
          <cell r="A2109" t="str">
            <v>20003019880770</v>
          </cell>
          <cell r="B2109">
            <v>479918</v>
          </cell>
          <cell r="C2109" t="str">
            <v>20003019880770</v>
          </cell>
          <cell r="D2109">
            <v>44909.712870370371</v>
          </cell>
          <cell r="E2109" t="str">
            <v>CONECEL</v>
          </cell>
          <cell r="F2109" t="str">
            <v>DESPACHO</v>
          </cell>
          <cell r="G2109" t="str">
            <v>NORMAL</v>
          </cell>
          <cell r="H2109" t="str">
            <v>JULIO FABRICIO MERO CEVALLOS</v>
          </cell>
          <cell r="I2109" t="str">
            <v>1310958366</v>
          </cell>
          <cell r="J2109" t="str">
            <v>MANTA/ELOY ALFARO/CALLE 321 Y AV 204 EN LA ENTRADA DE LA GASOLINERA GUY CASA DE DOS PISOS CON PORTON VERDE FRENTE AL DEPOSITO DE GAS VERDUGA, MANTA</v>
          </cell>
          <cell r="K2109" t="str">
            <v xml:space="preserve">962821001 /  </v>
          </cell>
          <cell r="L2109" t="str">
            <v/>
          </cell>
          <cell r="M2109" t="str">
            <v>MANTA</v>
          </cell>
          <cell r="N2109" t="str">
            <v>MANABI</v>
          </cell>
          <cell r="O2109" t="str">
            <v>MANTA</v>
          </cell>
        </row>
        <row r="2110">
          <cell r="A2110" t="str">
            <v>20003019810478</v>
          </cell>
          <cell r="B2110">
            <v>479917</v>
          </cell>
          <cell r="C2110" t="str">
            <v>20003019810478</v>
          </cell>
          <cell r="D2110">
            <v>44909.712870370371</v>
          </cell>
          <cell r="E2110" t="str">
            <v>CONECEL</v>
          </cell>
          <cell r="F2110" t="str">
            <v>DESPACHO</v>
          </cell>
          <cell r="G2110" t="str">
            <v>NORMAL</v>
          </cell>
          <cell r="H2110" t="str">
            <v>JONATHAN JAVIER QUIJIJE MERA</v>
          </cell>
          <cell r="I2110" t="str">
            <v>1313317396</v>
          </cell>
          <cell r="J2110" t="str">
            <v>MANTA/LOS ESTEROS/BARRIO SAN AGUSTIN/AV OLIVA MIRANDA Y ELOY ALFARO CASA DE UN PISO COLOR NARANJA CON BLANCO A UNA CAUDRA DEL RESTAURANTE CABANAS CARINO, MANTA</v>
          </cell>
          <cell r="K2110" t="str">
            <v>983442197 /  978635419</v>
          </cell>
          <cell r="M2110" t="str">
            <v>MANTA</v>
          </cell>
          <cell r="N2110" t="str">
            <v>MANABI</v>
          </cell>
          <cell r="O2110" t="str">
            <v>MANTA</v>
          </cell>
        </row>
        <row r="2111">
          <cell r="A2111" t="str">
            <v>20003019823482</v>
          </cell>
          <cell r="B2111">
            <v>479916</v>
          </cell>
          <cell r="C2111" t="str">
            <v>20003019823482</v>
          </cell>
          <cell r="D2111">
            <v>44909.712870370371</v>
          </cell>
          <cell r="E2111" t="str">
            <v>CONECEL</v>
          </cell>
          <cell r="F2111" t="str">
            <v>DESPACHO</v>
          </cell>
          <cell r="G2111" t="str">
            <v>NORMAL</v>
          </cell>
          <cell r="H2111" t="str">
            <v>ERVANETT DAYANA ISSELES HURTADO</v>
          </cell>
          <cell r="I2111" t="str">
            <v>127764179 PASAPORTE</v>
          </cell>
          <cell r="J2111" t="str">
            <v>SANTA ELENA/SANTA ELENA/AV CARLOS ESPINOZA Y CALLE 35 FUERA DEL CENTRO DE ATENCION CIUDADANA DE SANTA ELENA EN UN PUESTO DE PASTELES PASANDO EL SHOPPING DE LA PENINSULA, SANTA ELENA</v>
          </cell>
          <cell r="K2111" t="str">
            <v xml:space="preserve">963249000 /  </v>
          </cell>
          <cell r="M2111" t="str">
            <v>SANTA ELENA</v>
          </cell>
          <cell r="N2111" t="str">
            <v>SANTA ELENA</v>
          </cell>
          <cell r="O2111" t="str">
            <v>SANTA ELENA</v>
          </cell>
        </row>
        <row r="2112">
          <cell r="A2112" t="str">
            <v>20003019889312</v>
          </cell>
          <cell r="B2112">
            <v>479915</v>
          </cell>
          <cell r="C2112" t="str">
            <v>20003019889312</v>
          </cell>
          <cell r="D2112">
            <v>44909.712870370371</v>
          </cell>
          <cell r="E2112" t="str">
            <v>CONECEL</v>
          </cell>
          <cell r="F2112" t="str">
            <v>DESPACHO</v>
          </cell>
          <cell r="G2112" t="str">
            <v>NORMAL</v>
          </cell>
          <cell r="H2112" t="str">
            <v>YULIETH NATALIA GOMEZ ANGARITA</v>
          </cell>
          <cell r="I2112" t="str">
            <v>152038964</v>
          </cell>
          <cell r="J2112" t="str">
            <v>CUENCA/SAN JOAQUIN/AV ORDONEZ LASSO Y CESAR ANDRADE Y CORDERO CASA DE 3 PISOS JUNTO A LA FERRETERIA COSMO FRENTE A LA PAPELERIA ALEJANDRA, CUENCA</v>
          </cell>
          <cell r="K2112" t="str">
            <v xml:space="preserve">962745308 /  </v>
          </cell>
          <cell r="M2112" t="str">
            <v>CUENCA</v>
          </cell>
          <cell r="N2112" t="str">
            <v>AZUAY</v>
          </cell>
          <cell r="O2112" t="str">
            <v>CUENCA</v>
          </cell>
        </row>
        <row r="2113">
          <cell r="A2113" t="str">
            <v>20003019889464</v>
          </cell>
          <cell r="B2113">
            <v>479914</v>
          </cell>
          <cell r="C2113" t="str">
            <v>20003019889464</v>
          </cell>
          <cell r="D2113">
            <v>44909.712870370371</v>
          </cell>
          <cell r="E2113" t="str">
            <v>CONECEL</v>
          </cell>
          <cell r="F2113" t="str">
            <v>DESPACHO</v>
          </cell>
          <cell r="G2113" t="str">
            <v>NORMAL</v>
          </cell>
          <cell r="H2113" t="str">
            <v>SOBEIDA DE ROCIO CARRILLO SOLANO</v>
          </cell>
          <cell r="I2113" t="str">
            <v>1710040450</v>
          </cell>
          <cell r="J2113" t="str">
            <v>SANTO DOMINGO/SANTO DOMINGO/CALE MENDOZA 875 Y ENRIQUE GIL GILBERTO AFUERA DEL COLEGIO MANUEL AGUSTIN AGUIRRE VENDEDORA AMBULANTE, SANTO DOMINGO</v>
          </cell>
          <cell r="K2113" t="str">
            <v>963111864 /  994341010</v>
          </cell>
          <cell r="L2113" t="str">
            <v/>
          </cell>
          <cell r="M2113" t="str">
            <v>SANTO DOMINGO</v>
          </cell>
          <cell r="N2113" t="str">
            <v>SANTO DOMINGO DE LOS TSACHILAS</v>
          </cell>
          <cell r="O2113" t="str">
            <v>SANTO DOMINGO</v>
          </cell>
        </row>
        <row r="2114">
          <cell r="A2114" t="str">
            <v>20003019788348</v>
          </cell>
          <cell r="B2114">
            <v>479913</v>
          </cell>
          <cell r="C2114" t="str">
            <v>20003019788348</v>
          </cell>
          <cell r="D2114">
            <v>44909.712870370371</v>
          </cell>
          <cell r="E2114" t="str">
            <v>CONECEL</v>
          </cell>
          <cell r="F2114" t="str">
            <v>DESPACHO</v>
          </cell>
          <cell r="G2114" t="str">
            <v>NORMAL</v>
          </cell>
          <cell r="H2114" t="str">
            <v>VINICIO FERNANDO BURGOS GUILCA</v>
          </cell>
          <cell r="I2114" t="str">
            <v>603942871</v>
          </cell>
          <cell r="J2114" t="str">
            <v>RIOBAMBA/VELASCO/CALLE RIO DAULE Y RIO COCA EN EL CONJUNTO HABITACIONAL VELETAS DEL NORTE DPTO 104, RIOBAMBA</v>
          </cell>
          <cell r="K2114" t="str">
            <v>979220443 /  999244335</v>
          </cell>
          <cell r="M2114" t="str">
            <v>RIOBAMBA</v>
          </cell>
          <cell r="N2114" t="str">
            <v>CHIMBORAZO</v>
          </cell>
          <cell r="O2114" t="str">
            <v>RIOBAMBA</v>
          </cell>
        </row>
        <row r="2115">
          <cell r="A2115" t="str">
            <v>20003019361783</v>
          </cell>
          <cell r="B2115">
            <v>479912</v>
          </cell>
          <cell r="C2115" t="str">
            <v>20003019361783</v>
          </cell>
          <cell r="D2115">
            <v>44909.712870370371</v>
          </cell>
          <cell r="E2115" t="str">
            <v>CONECEL</v>
          </cell>
          <cell r="F2115" t="str">
            <v>DESPACHO</v>
          </cell>
          <cell r="G2115" t="str">
            <v>NORMAL</v>
          </cell>
          <cell r="H2115" t="str">
            <v>NELLY EDITH SANCHEZ ULLOA</v>
          </cell>
          <cell r="I2115" t="str">
            <v>702264680</v>
          </cell>
          <cell r="J2115" t="str">
            <v>MACHALA/LA PROVIDENCIA/CDLA EL BOSQUE SECTOR 2 CALLE FRANCISCO ROSALES Y PASAJE CASA DE UN PISO COLOR ZUL DIAGONAL A LA ESCUELA PAUL HARRY, MACHALA</v>
          </cell>
          <cell r="K2115" t="str">
            <v>983301476 /  982219646</v>
          </cell>
          <cell r="M2115" t="str">
            <v>MACHALA</v>
          </cell>
          <cell r="N2115" t="str">
            <v>EL ORO</v>
          </cell>
          <cell r="O2115" t="str">
            <v>MACHALA</v>
          </cell>
        </row>
        <row r="2116">
          <cell r="A2116" t="str">
            <v>20003019359486</v>
          </cell>
          <cell r="B2116">
            <v>479911</v>
          </cell>
          <cell r="C2116" t="str">
            <v>20003019359486</v>
          </cell>
          <cell r="D2116">
            <v>44909.712870370371</v>
          </cell>
          <cell r="E2116" t="str">
            <v>CONECEL</v>
          </cell>
          <cell r="F2116" t="str">
            <v>DESPACHO</v>
          </cell>
          <cell r="G2116" t="str">
            <v>NORMAL</v>
          </cell>
          <cell r="H2116" t="str">
            <v>JULIO CESAR JARAMILLO ARMIJOS</v>
          </cell>
          <cell r="I2116" t="str">
            <v>1104834542</v>
          </cell>
          <cell r="J2116" t="str">
            <v>CUENCA/YANUNCAY/CALLE TARQUINO CORDERO Y CAMINO VIEJO A BANOS CASA DE 3 PISOS COLOR BEIGE CON PORTON VERDE FRENTE A LA PANADERIA FARAON, CUENCA</v>
          </cell>
          <cell r="K2116" t="str">
            <v xml:space="preserve">998979190 /  </v>
          </cell>
          <cell r="L2116" t="str">
            <v/>
          </cell>
          <cell r="M2116" t="str">
            <v>CUENCA</v>
          </cell>
          <cell r="N2116" t="str">
            <v>AZUAY</v>
          </cell>
          <cell r="O2116" t="str">
            <v>CUENCA</v>
          </cell>
        </row>
        <row r="2117">
          <cell r="A2117" t="str">
            <v>20003019785346</v>
          </cell>
          <cell r="B2117">
            <v>479910</v>
          </cell>
          <cell r="C2117" t="str">
            <v>20003019785346</v>
          </cell>
          <cell r="D2117">
            <v>44909.712870370371</v>
          </cell>
          <cell r="E2117" t="str">
            <v>CONECEL</v>
          </cell>
          <cell r="F2117" t="str">
            <v>DESPACHO</v>
          </cell>
          <cell r="G2117" t="str">
            <v>NORMAL</v>
          </cell>
          <cell r="H2117" t="str">
            <v>ROBERTO JOE RODRIGUEZ MORENO</v>
          </cell>
          <cell r="I2117" t="str">
            <v>1207998459</v>
          </cell>
          <cell r="J2117" t="str">
            <v>QUEVEDO/SIETE DE OCTUBRE/CALLE OCTAVA Y CALLE K CASA DE UN PISO COLOR GRIS A UAN CUADRA DEL SUBCENTRO DE SALUD 7 DE OCTUBRE, QUEVEDO</v>
          </cell>
          <cell r="K2117" t="str">
            <v xml:space="preserve">983261443 /  </v>
          </cell>
          <cell r="M2117" t="str">
            <v>QUEVEDO</v>
          </cell>
          <cell r="N2117" t="str">
            <v>LOS RIOS</v>
          </cell>
          <cell r="O2117" t="str">
            <v>QUEVEDO</v>
          </cell>
        </row>
        <row r="2118">
          <cell r="A2118" t="str">
            <v>20003019813172</v>
          </cell>
          <cell r="B2118">
            <v>479909</v>
          </cell>
          <cell r="C2118" t="str">
            <v>20003019813172</v>
          </cell>
          <cell r="D2118">
            <v>44909.712870370371</v>
          </cell>
          <cell r="E2118" t="str">
            <v>CONECEL</v>
          </cell>
          <cell r="F2118" t="str">
            <v>DESPACHO</v>
          </cell>
          <cell r="G2118" t="str">
            <v>NORMAL</v>
          </cell>
          <cell r="H2118" t="str">
            <v>JESSICA MISHELL NACIMBA PACHACAMA</v>
          </cell>
          <cell r="I2118" t="str">
            <v>1726709197</v>
          </cell>
          <cell r="J2118" t="str">
            <v>QUITO/MARISCAL SUCRE/AV AMAZONAS Y ELOY ALFARO DIAGONAL AL MINISTERIO DE AGRICULTORA REALIZAR LA ENTREGA EN LA ACADEMIA DE INGLES OXFORD FRENTE A LA EMBAJADA VENEZOLANA, QUITO</v>
          </cell>
          <cell r="K2118" t="str">
            <v xml:space="preserve">984128797 /  </v>
          </cell>
          <cell r="L2118" t="str">
            <v/>
          </cell>
          <cell r="M2118" t="str">
            <v>QUITO</v>
          </cell>
          <cell r="N2118" t="str">
            <v>PICHINCHA</v>
          </cell>
          <cell r="O2118" t="str">
            <v>QUITO</v>
          </cell>
        </row>
        <row r="2119">
          <cell r="A2119" t="str">
            <v>20003013261079</v>
          </cell>
          <cell r="B2119">
            <v>479906</v>
          </cell>
          <cell r="C2119" t="str">
            <v>20003013261079</v>
          </cell>
          <cell r="D2119">
            <v>44909.712870370371</v>
          </cell>
          <cell r="E2119" t="str">
            <v>CONECEL</v>
          </cell>
          <cell r="F2119" t="str">
            <v>DESPACHO</v>
          </cell>
          <cell r="G2119" t="str">
            <v>NORMAL</v>
          </cell>
          <cell r="H2119" t="str">
            <v>CRISTIAN ANDRES ORTEGA CUBI</v>
          </cell>
          <cell r="I2119" t="str">
            <v>1.7256E+12</v>
          </cell>
          <cell r="J2119" t="str">
            <v>QUITO/CONOCOTO/GARCIA MORENOY FLORES FRENTE AL AKI DE CONOCOTO CASA DE DOS PISOS COLOR NARANJA PUERTA NEGRA, QUITO</v>
          </cell>
          <cell r="K2119" t="str">
            <v xml:space="preserve">958763687 /  </v>
          </cell>
          <cell r="L2119" t="str">
            <v/>
          </cell>
          <cell r="M2119" t="str">
            <v>QUITO</v>
          </cell>
          <cell r="N2119" t="str">
            <v>PICHINCHA</v>
          </cell>
          <cell r="O2119" t="str">
            <v>QUITO</v>
          </cell>
        </row>
        <row r="2120">
          <cell r="A2120" t="str">
            <v>20003018928347</v>
          </cell>
          <cell r="B2120">
            <v>479903</v>
          </cell>
          <cell r="C2120" t="str">
            <v>20003018928347</v>
          </cell>
          <cell r="D2120">
            <v>44909.712870370371</v>
          </cell>
          <cell r="E2120" t="str">
            <v>CONECEL</v>
          </cell>
          <cell r="F2120" t="str">
            <v>DESPACHO</v>
          </cell>
          <cell r="G2120" t="str">
            <v>NORMAL</v>
          </cell>
          <cell r="H2120" t="str">
            <v>CARLOS ALBERTO AGUAIZA SALDANA</v>
          </cell>
          <cell r="I2120" t="str">
            <v>940881881</v>
          </cell>
          <cell r="J2120" t="str">
            <v>DAULE/LA AURORA/CALLE ALFREDO ADUM Y CARLOS MARA DETRAS DEL CENTRO COMERCIAL RIOCENTRO EL DORADO CASA DE DOS PISOS, DAULE</v>
          </cell>
          <cell r="K2120" t="str">
            <v xml:space="preserve">992373599 /  </v>
          </cell>
          <cell r="M2120" t="str">
            <v>DAULE</v>
          </cell>
          <cell r="N2120" t="str">
            <v>GUAYAS</v>
          </cell>
          <cell r="O2120" t="str">
            <v>DAULE</v>
          </cell>
        </row>
        <row r="2121">
          <cell r="A2121" t="str">
            <v>20003018925096</v>
          </cell>
          <cell r="B2121">
            <v>479882</v>
          </cell>
          <cell r="C2121" t="str">
            <v>20003018925096</v>
          </cell>
          <cell r="D2121">
            <v>44909.649189814816</v>
          </cell>
          <cell r="E2121" t="str">
            <v>CONECEL</v>
          </cell>
          <cell r="F2121" t="str">
            <v>DESPACHO</v>
          </cell>
          <cell r="G2121" t="str">
            <v>NORMAL</v>
          </cell>
          <cell r="H2121" t="str">
            <v>MEDARDO ALEXIS CADENA CASTELLANOS</v>
          </cell>
          <cell r="I2121" t="str">
            <v>1721471215</v>
          </cell>
          <cell r="J2121" t="str">
            <v>AV CHONE Y KM 2 E ISLA SAN CRISTOBAL CIUD UNIVERSITARIA REF: JUNTO A LA CAS 3 PIS BLANCA UNIVERSIDAD CATOLICA DEL ECUADOR - SEDE SANTO DOMINGO</v>
          </cell>
          <cell r="K2121" t="str">
            <v>995132200</v>
          </cell>
          <cell r="L2121" t="str">
            <v>0</v>
          </cell>
          <cell r="M2121" t="str">
            <v>SANTO DOMINGO</v>
          </cell>
          <cell r="N2121" t="str">
            <v>SANTO DOMINGO</v>
          </cell>
          <cell r="O2121" t="str">
            <v>ABRAHAM CALAZACON</v>
          </cell>
        </row>
        <row r="2122">
          <cell r="A2122" t="str">
            <v>20003019823248</v>
          </cell>
          <cell r="B2122">
            <v>479888</v>
          </cell>
          <cell r="C2122" t="str">
            <v>20003019823248</v>
          </cell>
          <cell r="D2122">
            <v>44909.649189814816</v>
          </cell>
          <cell r="E2122" t="str">
            <v>CONECEL</v>
          </cell>
          <cell r="F2122" t="str">
            <v>DESPACHO</v>
          </cell>
          <cell r="G2122" t="str">
            <v>NORMAL</v>
          </cell>
          <cell r="H2122" t="str">
            <v>MOCHA CRIOLLO EVELIN VALENTINA</v>
          </cell>
          <cell r="I2122" t="str">
            <v>1724985500</v>
          </cell>
          <cell r="J2122" t="str">
            <v>BARRIO NUEVA AURORA OE3C # CS S50-151 Y ARTURO TINPAGUANO REF ALADO DE  TIENDA VIVERES NORMA CSA COLOR PIEL DE 4 PISOS/POR LA IGLESIA QUITUMBE NAN</v>
          </cell>
          <cell r="K2122" t="str">
            <v>984395571</v>
          </cell>
          <cell r="L2122" t="str">
            <v>984395571</v>
          </cell>
          <cell r="M2122" t="str">
            <v>QUITO</v>
          </cell>
          <cell r="N2122" t="str">
            <v xml:space="preserve">PICHINCHA </v>
          </cell>
          <cell r="O2122" t="str">
            <v>GUAMANI</v>
          </cell>
        </row>
        <row r="2123">
          <cell r="A2123" t="str">
            <v>20003019361139</v>
          </cell>
          <cell r="B2123">
            <v>479887</v>
          </cell>
          <cell r="C2123" t="str">
            <v>20003019361139</v>
          </cell>
          <cell r="D2123">
            <v>44909.649189814816</v>
          </cell>
          <cell r="E2123" t="str">
            <v>CONECEL</v>
          </cell>
          <cell r="F2123" t="str">
            <v>DESPACHO</v>
          </cell>
          <cell r="G2123" t="str">
            <v>NORMAL</v>
          </cell>
          <cell r="H2123" t="str">
            <v>GALARZA BALAREZO GUILLERMINA ALEJANDRA</v>
          </cell>
          <cell r="I2123" t="str">
            <v>104716667</v>
          </cell>
          <cell r="J2123" t="str">
            <v>VIA RACAR CAM A SAN PEDRO DEL CEBOLLAR EN EL  CENTRO COMERCIAL RACAR PLAZA</v>
          </cell>
          <cell r="K2123" t="str">
            <v>967278994</v>
          </cell>
          <cell r="L2123" t="str">
            <v>0</v>
          </cell>
          <cell r="M2123" t="str">
            <v>CUENCA</v>
          </cell>
          <cell r="N2123" t="str">
            <v>AZUAY</v>
          </cell>
          <cell r="O2123" t="str">
            <v>TOTORACOCHA</v>
          </cell>
        </row>
        <row r="2124">
          <cell r="A2124" t="str">
            <v>20003018927102</v>
          </cell>
          <cell r="B2124">
            <v>479886</v>
          </cell>
          <cell r="C2124" t="str">
            <v>20003018927102</v>
          </cell>
          <cell r="D2124">
            <v>44909.649189814816</v>
          </cell>
          <cell r="E2124" t="str">
            <v>CONECEL</v>
          </cell>
          <cell r="F2124" t="str">
            <v>DESPACHO</v>
          </cell>
          <cell r="G2124" t="str">
            <v>NORMAL</v>
          </cell>
          <cell r="H2124" t="str">
            <v>TELLO SALGADO JUAN CARLOS</v>
          </cell>
          <cell r="I2124" t="str">
            <v>1715362990</v>
          </cell>
          <cell r="J2124" t="str">
            <v>FRENTE AL CCI CENTRO COMERCIAL INAQUITO RF2 AL LADO DE BANCO SOLIDARIO - MATRIZ</v>
          </cell>
          <cell r="K2124" t="str">
            <v>984534591</v>
          </cell>
          <cell r="L2124" t="str">
            <v>0</v>
          </cell>
          <cell r="M2124" t="str">
            <v>QUITO</v>
          </cell>
          <cell r="N2124" t="str">
            <v xml:space="preserve">PICHINCHA </v>
          </cell>
          <cell r="O2124" t="str">
            <v>INAQUITO</v>
          </cell>
        </row>
        <row r="2125">
          <cell r="A2125" t="str">
            <v>20003017405849</v>
          </cell>
          <cell r="B2125">
            <v>479885</v>
          </cell>
          <cell r="C2125" t="str">
            <v>20003017405849</v>
          </cell>
          <cell r="D2125">
            <v>44909.649189814816</v>
          </cell>
          <cell r="E2125" t="str">
            <v>CONECEL</v>
          </cell>
          <cell r="F2125" t="str">
            <v>DESPACHO</v>
          </cell>
          <cell r="G2125" t="str">
            <v>NORMAL</v>
          </cell>
          <cell r="H2125" t="str">
            <v>RAMOS CEVALLOS GUSTAVO ENRIQUE</v>
          </cell>
          <cell r="I2125" t="str">
            <v>603219692</v>
          </cell>
          <cell r="J2125" t="str">
            <v>AV LA PRENSA Y VOZANDES INST. POLICIA NACIONAL 1ER PISO</v>
          </cell>
          <cell r="K2125" t="str">
            <v>983056355</v>
          </cell>
          <cell r="L2125" t="str">
            <v>0</v>
          </cell>
          <cell r="M2125" t="str">
            <v>QUITO</v>
          </cell>
          <cell r="N2125" t="str">
            <v xml:space="preserve">PICHINCHA </v>
          </cell>
          <cell r="O2125" t="str">
            <v>INAQUITO</v>
          </cell>
        </row>
        <row r="2126">
          <cell r="A2126" t="str">
            <v>20003018888792</v>
          </cell>
          <cell r="B2126">
            <v>479884</v>
          </cell>
          <cell r="C2126" t="str">
            <v>20003018888792</v>
          </cell>
          <cell r="D2126">
            <v>44909.649189814816</v>
          </cell>
          <cell r="E2126" t="str">
            <v>CONECEL</v>
          </cell>
          <cell r="F2126" t="str">
            <v>DESPACHO</v>
          </cell>
          <cell r="G2126" t="str">
            <v>NORMAL</v>
          </cell>
          <cell r="H2126" t="str">
            <v>KEVIN FERNANDO VELIZ CHUQUIRRIMA</v>
          </cell>
          <cell r="I2126" t="str">
            <v>2300033491</v>
          </cell>
          <cell r="J2126" t="str">
            <v>CALLE GUAYAQUIL Y QUICOCHA CASA 105 1 PISO CL NARANJA REF JUNTO AL GYM PROPST</v>
          </cell>
          <cell r="K2126" t="str">
            <v>999584418</v>
          </cell>
          <cell r="L2126" t="str">
            <v>0</v>
          </cell>
          <cell r="M2126" t="str">
            <v>SANTO DOMINGO</v>
          </cell>
          <cell r="N2126" t="str">
            <v xml:space="preserve">SANTO DOMINGO </v>
          </cell>
          <cell r="O2126" t="str">
            <v>SANTO DOMINGO</v>
          </cell>
        </row>
        <row r="2127">
          <cell r="A2127" t="str">
            <v>20003018938295</v>
          </cell>
          <cell r="B2127">
            <v>479883</v>
          </cell>
          <cell r="C2127" t="str">
            <v>20003018938295</v>
          </cell>
          <cell r="D2127">
            <v>44909.649189814816</v>
          </cell>
          <cell r="E2127" t="str">
            <v>CONECEL</v>
          </cell>
          <cell r="F2127" t="str">
            <v>DESPACHO</v>
          </cell>
          <cell r="G2127" t="str">
            <v>NORMAL</v>
          </cell>
          <cell r="H2127" t="str">
            <v>CHIMBORAZO COLLAY EDWIN BAYARDO</v>
          </cell>
          <cell r="I2127" t="str">
            <v>1750881623</v>
          </cell>
          <cell r="J2127" t="str">
            <v>SECTOR San JOSE DE CUTUGLAHUA POR LA PRINCIPAL/ENTRANDO POR Balberis S64 A, Quito, Ecuador ( Escuela Particular Pierre de Coubertin) REF.  IeanJesus El Porvenir</v>
          </cell>
          <cell r="K2127" t="str">
            <v>991123487</v>
          </cell>
          <cell r="L2127" t="str">
            <v>991123487</v>
          </cell>
          <cell r="M2127" t="str">
            <v>QUITO</v>
          </cell>
          <cell r="N2127" t="str">
            <v>PICHINCHA</v>
          </cell>
          <cell r="O2127" t="str">
            <v>GUAMANI</v>
          </cell>
        </row>
        <row r="2128">
          <cell r="A2128" t="str">
            <v>20003019371101</v>
          </cell>
          <cell r="B2128">
            <v>479627</v>
          </cell>
          <cell r="C2128" t="str">
            <v>20003019371101</v>
          </cell>
          <cell r="D2128">
            <v>44909.545543981483</v>
          </cell>
          <cell r="E2128" t="str">
            <v>BRELDYNG</v>
          </cell>
          <cell r="F2128" t="str">
            <v>DESPACHO</v>
          </cell>
          <cell r="G2128" t="str">
            <v>NORMAL</v>
          </cell>
          <cell r="H2128" t="str">
            <v>SOFIA DEL ROCIO NARVAEZ SOSA</v>
          </cell>
          <cell r="I2128" t="str">
            <v>1706095054</v>
          </cell>
          <cell r="J2128" t="str">
            <v>EL ORO / MACHALA / JUBONES / SEPTIMA AVENIDA / MZ 4 VILLA 88 /  / CDLA PRIMAVERA MZ 4 VILLA 88 BAJANDO X LA TIENDA ABARROTES CARLITA PASANDO LA TRANSVERSAL A 3 CASAS DE LA PRINCIPAL CASA COLOR CREMA D</v>
          </cell>
          <cell r="K2128" t="str">
            <v>988932303</v>
          </cell>
          <cell r="M2128" t="str">
            <v>MACHALA</v>
          </cell>
          <cell r="N2128" t="str">
            <v>EL ORO</v>
          </cell>
          <cell r="O2128" t="str">
            <v>MACHALA</v>
          </cell>
        </row>
        <row r="2129">
          <cell r="A2129" t="str">
            <v>20003018939347</v>
          </cell>
          <cell r="B2129">
            <v>479626</v>
          </cell>
          <cell r="C2129" t="str">
            <v>20003018939347</v>
          </cell>
          <cell r="D2129">
            <v>44909.545543981483</v>
          </cell>
          <cell r="E2129" t="str">
            <v>BRELDYNG</v>
          </cell>
          <cell r="F2129" t="str">
            <v>DESPACHO</v>
          </cell>
          <cell r="G2129" t="str">
            <v>NORMAL</v>
          </cell>
          <cell r="H2129" t="str">
            <v>OSCAR RICARDO GUERRON SUAREZ</v>
          </cell>
          <cell r="I2129" t="str">
            <v>1001891405</v>
          </cell>
          <cell r="J2129" t="str">
            <v>PICHINCHA / QUITO / LLANO GRANDE / PANAMERICANA NORTE / KM 12 Y MEDIO / 28 DE JUNIO Y GARCIA MORENO / OFICINA DE FLEXNET</v>
          </cell>
          <cell r="K2129" t="str">
            <v>988520031</v>
          </cell>
          <cell r="M2129" t="str">
            <v>QUITO</v>
          </cell>
          <cell r="N2129" t="str">
            <v>PICHINCHA</v>
          </cell>
          <cell r="O2129" t="str">
            <v>QUITO</v>
          </cell>
        </row>
        <row r="2130">
          <cell r="A2130" t="str">
            <v>20003018930403</v>
          </cell>
          <cell r="B2130">
            <v>479625</v>
          </cell>
          <cell r="C2130" t="str">
            <v>20003018930403</v>
          </cell>
          <cell r="D2130">
            <v>44909.545543981483</v>
          </cell>
          <cell r="E2130" t="str">
            <v>BRELDYNG</v>
          </cell>
          <cell r="F2130" t="str">
            <v>DESPACHO</v>
          </cell>
          <cell r="G2130" t="str">
            <v>NORMAL</v>
          </cell>
          <cell r="H2130" t="str">
            <v>MANUEL AGUSTIN ORTIZ VICENTE</v>
          </cell>
          <cell r="I2130" t="str">
            <v>1104803893</v>
          </cell>
          <cell r="J2130" t="str">
            <v>LOJA / LOJA / SAN SEBASTIAN / SUECIA / CASA 388 / ESTADOS UNIDOS / CASA 388/104 CASA DE 2 PISOS COLOR GRIS CON REJAS BLANCA VEREDA DE COLOR ROJA</v>
          </cell>
          <cell r="K2130" t="str">
            <v>968818582</v>
          </cell>
          <cell r="M2130" t="str">
            <v>LOJA</v>
          </cell>
          <cell r="N2130" t="str">
            <v>LOJA</v>
          </cell>
          <cell r="O2130" t="str">
            <v>LOJA</v>
          </cell>
        </row>
        <row r="2131">
          <cell r="A2131" t="str">
            <v>20003014563939</v>
          </cell>
          <cell r="B2131">
            <v>479624</v>
          </cell>
          <cell r="C2131" t="str">
            <v>20003014563939</v>
          </cell>
          <cell r="D2131">
            <v>44909.545543981483</v>
          </cell>
          <cell r="E2131" t="str">
            <v>BRELDYNG</v>
          </cell>
          <cell r="F2131" t="str">
            <v>DESPACHO</v>
          </cell>
          <cell r="G2131" t="str">
            <v>NORMAL</v>
          </cell>
          <cell r="H2131" t="str">
            <v>ETZA ATARINA VILLALVA MIRANDA</v>
          </cell>
          <cell r="I2131" t="str">
            <v>1802813020</v>
          </cell>
          <cell r="J2131" t="str">
            <v>PICHINCHA / QUITO / CUMBAYA / PASAJE A / CASA 10 / MARIETA DE VEINTIMILLA / CONJUNTO SENDERO LOS ALAMOS CASA # 10 PASAJE A Y MARIETA DE VEINTIMILLA REF 1- VIA LACTEO CASA 2 P COLOR BLANCAS SECTOR SANT</v>
          </cell>
          <cell r="K2131" t="str">
            <v>984316582</v>
          </cell>
          <cell r="M2131" t="str">
            <v>QUITO</v>
          </cell>
          <cell r="N2131" t="str">
            <v>PICHINCHA</v>
          </cell>
          <cell r="O2131" t="str">
            <v>QUITO</v>
          </cell>
        </row>
        <row r="2132">
          <cell r="A2132" t="str">
            <v>20003018927360</v>
          </cell>
          <cell r="B2132">
            <v>479488</v>
          </cell>
          <cell r="C2132" t="str">
            <v>20003018927360</v>
          </cell>
          <cell r="D2132">
            <v>44909.504629629628</v>
          </cell>
          <cell r="E2132" t="str">
            <v>CONECEL</v>
          </cell>
          <cell r="F2132" t="str">
            <v>DESPACHO</v>
          </cell>
          <cell r="G2132" t="str">
            <v>NORMAL</v>
          </cell>
          <cell r="H2132" t="str">
            <v>KARLA FERNANDA ALVAREZ VALENCIA</v>
          </cell>
          <cell r="I2132" t="str">
            <v>805053428</v>
          </cell>
          <cell r="J2132" t="str">
            <v>ESMERALDAS/SIMON PLATA TORRES BARRIO VOLUNTAD DE DIOS CALLE 21 DE SEPTIEMBRE Y R PI CASA NARANJA DE DOS PISOS A UNA CUADRA DEL HOSPITAL DEL SUR, ESMERALDAS</v>
          </cell>
          <cell r="K2132" t="str">
            <v xml:space="preserve">967419479 /  </v>
          </cell>
          <cell r="M2132" t="str">
            <v>ESMERALDAS</v>
          </cell>
          <cell r="N2132" t="str">
            <v>ESMERALDAS</v>
          </cell>
          <cell r="O2132" t="str">
            <v>ESMERALDAS</v>
          </cell>
        </row>
        <row r="2133">
          <cell r="A2133" t="str">
            <v>20003019369469</v>
          </cell>
          <cell r="B2133">
            <v>479487</v>
          </cell>
          <cell r="C2133" t="str">
            <v>20003019369469</v>
          </cell>
          <cell r="D2133">
            <v>44909.504629629628</v>
          </cell>
          <cell r="E2133" t="str">
            <v>CONECEL</v>
          </cell>
          <cell r="F2133" t="str">
            <v>DESPACHO</v>
          </cell>
          <cell r="G2133" t="str">
            <v>NORMAL</v>
          </cell>
          <cell r="H2133" t="str">
            <v>JONATHAN DAVID ALAVA RODRIGUEZ</v>
          </cell>
          <cell r="I2133" t="str">
            <v>1724330335</v>
          </cell>
          <cell r="J2133" t="str">
            <v>SANTO DOMINGO/SANTO DOMINGO/URB CONSEJO PROVINCIAL CALLE JUAN PBALO SEGUNDO Y NUEVA ZELANDA CASA AMARILLA DE UN PISO A UNA CUADRA DEL MINIMARKET ARCANGEL, SANTO DOMINGO</v>
          </cell>
          <cell r="K2133" t="str">
            <v xml:space="preserve">990439939 /  </v>
          </cell>
          <cell r="L2133" t="str">
            <v/>
          </cell>
          <cell r="M2133" t="str">
            <v>SANTO DOMINGO</v>
          </cell>
          <cell r="N2133" t="str">
            <v>SANTO DOMINGO DE LOS TSACHILAS</v>
          </cell>
          <cell r="O2133" t="str">
            <v>SANTO DOMINGO</v>
          </cell>
        </row>
        <row r="2134">
          <cell r="A2134" t="str">
            <v>20003019787483</v>
          </cell>
          <cell r="B2134">
            <v>479486</v>
          </cell>
          <cell r="C2134" t="str">
            <v>20003019787483</v>
          </cell>
          <cell r="D2134">
            <v>44909.504629629628</v>
          </cell>
          <cell r="E2134" t="str">
            <v>CONECEL</v>
          </cell>
          <cell r="F2134" t="str">
            <v>DESPACHO</v>
          </cell>
          <cell r="G2134" t="str">
            <v>NORMAL</v>
          </cell>
          <cell r="H2134" t="str">
            <v>ESTEBAN RENE ACOSTA RAZA</v>
          </cell>
          <cell r="I2134" t="str">
            <v>604045344</v>
          </cell>
          <cell r="J2134" t="str">
            <v>RIOBAMBA/LIZARZABURU/BRR. SAN FRANACISCO/CALLE 10 DE AGOSTO ENTRE JUAN DE VELASCO Y BENALCAZAR EN LA CS 1P AMARILLA FRENTE AL MERCADO SAN FRANCISCO, RIOBAMBA</v>
          </cell>
          <cell r="K2134" t="str">
            <v>987831370 /  322946128</v>
          </cell>
          <cell r="M2134" t="str">
            <v>RIOBAMBA</v>
          </cell>
          <cell r="N2134" t="str">
            <v>CHIMBORAZO</v>
          </cell>
          <cell r="O2134" t="str">
            <v>RIOBAMBA</v>
          </cell>
        </row>
        <row r="2135">
          <cell r="A2135" t="str">
            <v>20003019815380</v>
          </cell>
          <cell r="B2135">
            <v>479485</v>
          </cell>
          <cell r="C2135" t="str">
            <v>20003019815380</v>
          </cell>
          <cell r="D2135">
            <v>44909.504618055558</v>
          </cell>
          <cell r="E2135" t="str">
            <v>CONECEL</v>
          </cell>
          <cell r="F2135" t="str">
            <v>DESPACHO</v>
          </cell>
          <cell r="G2135" t="str">
            <v>NORMAL</v>
          </cell>
          <cell r="H2135" t="str">
            <v>BARDIS ALBERTO AYOVI MINA</v>
          </cell>
          <cell r="I2135" t="str">
            <v>801993395</v>
          </cell>
          <cell r="J2135" t="str">
            <v>SANTO DOMINGO /SANTO DOMINGO/AV EMILIO LORENZO STHNLE/ FRENTE AL HOSPITAL GENERAL SANTO DOMINGO/CS TOMATE 2 PISOS JUNTO AL HOTEL ENSUENO/JT A PANADERIA, SANTO DOMINGO</v>
          </cell>
          <cell r="K2135" t="str">
            <v xml:space="preserve">979031449 /  </v>
          </cell>
          <cell r="M2135" t="str">
            <v>SANTO DOMINGO</v>
          </cell>
          <cell r="N2135" t="str">
            <v>SANTO DOMINGO DE LOS TSACHILAS</v>
          </cell>
          <cell r="O2135" t="str">
            <v>SANTO DOMINGO</v>
          </cell>
        </row>
        <row r="2136">
          <cell r="A2136" t="str">
            <v>20003019810121</v>
          </cell>
          <cell r="B2136">
            <v>479484</v>
          </cell>
          <cell r="C2136" t="str">
            <v>20003019810121</v>
          </cell>
          <cell r="D2136">
            <v>44909.504618055558</v>
          </cell>
          <cell r="E2136" t="str">
            <v>CONECEL</v>
          </cell>
          <cell r="F2136" t="str">
            <v>DESPACHO</v>
          </cell>
          <cell r="G2136" t="str">
            <v>NORMAL</v>
          </cell>
          <cell r="H2136" t="str">
            <v>EDISON JOSE MERO SOSA</v>
          </cell>
          <cell r="I2136" t="str">
            <v>1313554162</v>
          </cell>
          <cell r="J2136" t="str">
            <v>MANTA-TARQUI/C.300 E4-619 Y AV 223/REF:A LA ESPALDA DEL CENTRO DE SALUD 20 DE MAYO/A 1/2 CRD DEL PARQUE CIUDADELA 20 DE MAYO/CASA:BLANCA DE UN PISO, MANTA</v>
          </cell>
          <cell r="K2136" t="str">
            <v>963507128 /  993025031</v>
          </cell>
          <cell r="M2136" t="str">
            <v>MANTA</v>
          </cell>
          <cell r="N2136" t="str">
            <v>MANABI</v>
          </cell>
          <cell r="O2136" t="str">
            <v>MANTA</v>
          </cell>
        </row>
        <row r="2137">
          <cell r="A2137" t="str">
            <v>20003019785020</v>
          </cell>
          <cell r="B2137">
            <v>479483</v>
          </cell>
          <cell r="C2137" t="str">
            <v>20003019785020</v>
          </cell>
          <cell r="D2137">
            <v>44909.504618055558</v>
          </cell>
          <cell r="E2137" t="str">
            <v>CONECEL</v>
          </cell>
          <cell r="F2137" t="str">
            <v>DESPACHO</v>
          </cell>
          <cell r="G2137" t="str">
            <v>NORMAL</v>
          </cell>
          <cell r="H2137" t="str">
            <v>DIANA CONCEPCION ARTEAGA QUIJIJE</v>
          </cell>
          <cell r="I2137" t="str">
            <v>1316720687</v>
          </cell>
          <cell r="J2137" t="str">
            <v>MANTA/ELOY ALFARO/CALLE 322 ENTRE AV 208 Y 210 VILLA MANDARINA CON REJAS NEGRAS DIAGONAL A DEPOSITO DE MADERA PAOLEN, MANTA</v>
          </cell>
          <cell r="K2137" t="str">
            <v>964078292 /  990363683</v>
          </cell>
          <cell r="M2137" t="str">
            <v>MANTA</v>
          </cell>
          <cell r="N2137" t="str">
            <v>MANABI</v>
          </cell>
          <cell r="O2137" t="str">
            <v>MANTA</v>
          </cell>
        </row>
        <row r="2138">
          <cell r="A2138" t="str">
            <v>20003019754035</v>
          </cell>
          <cell r="B2138">
            <v>479482</v>
          </cell>
          <cell r="C2138" t="str">
            <v>20003019754035</v>
          </cell>
          <cell r="D2138">
            <v>44909.504618055558</v>
          </cell>
          <cell r="E2138" t="str">
            <v>CONECEL</v>
          </cell>
          <cell r="F2138" t="str">
            <v>DESPACHO</v>
          </cell>
          <cell r="G2138" t="str">
            <v>NORMAL</v>
          </cell>
          <cell r="H2138" t="str">
            <v>GUIDO HUMBERTO CARPIO CUMBE</v>
          </cell>
          <cell r="I2138" t="str">
            <v>103106704</v>
          </cell>
          <cell r="J2138" t="str">
            <v>CUENCA/EL SAGRARIO/GRAN COLOMBIA 611 Y HERMANO MIGUEL/JUNTO A LAS OFICINAS DEL SEGURO /ESTA LOCAL DE CREDITOS ECONOMICOS/AHI TRABAJA CLIENTE, CUENCA</v>
          </cell>
          <cell r="K2138" t="str">
            <v>999944466 /  998869888</v>
          </cell>
          <cell r="L2138" t="str">
            <v/>
          </cell>
          <cell r="M2138" t="str">
            <v>CUENCA</v>
          </cell>
          <cell r="N2138" t="str">
            <v>AZUAY</v>
          </cell>
          <cell r="O2138" t="str">
            <v>CUENCA</v>
          </cell>
        </row>
        <row r="2139">
          <cell r="A2139" t="str">
            <v>18014916</v>
          </cell>
          <cell r="B2139">
            <v>479479</v>
          </cell>
          <cell r="C2139" t="str">
            <v>18014916</v>
          </cell>
          <cell r="D2139">
            <v>44909.504618055558</v>
          </cell>
          <cell r="E2139" t="str">
            <v>CONECEL</v>
          </cell>
          <cell r="F2139" t="str">
            <v>DESPACHO</v>
          </cell>
          <cell r="G2139" t="str">
            <v>NORMAL</v>
          </cell>
          <cell r="H2139" t="str">
            <v>VALERIA ESTEFANIA CABAY ZAMBRANO</v>
          </cell>
          <cell r="I2139" t="str">
            <v>604258129</v>
          </cell>
          <cell r="J2139" t="str">
            <v>RIOBAMBA/LIZARZABURU/AV DUCHICELA Y UNIDAD NACIONAL CASA DE COLOR MELON DE 3 PISOS CON PORTON CAFE FRENTE AL PARQUE PURUHA, RIOBAMBA</v>
          </cell>
          <cell r="K2139" t="str">
            <v xml:space="preserve">980807540 /  </v>
          </cell>
          <cell r="M2139" t="str">
            <v>RIOBAMBA</v>
          </cell>
          <cell r="N2139" t="str">
            <v>CHIMBORAZO</v>
          </cell>
          <cell r="O2139" t="str">
            <v>RIOBAMBA</v>
          </cell>
        </row>
        <row r="2140">
          <cell r="A2140" t="str">
            <v>20003019346233</v>
          </cell>
          <cell r="B2140">
            <v>479478</v>
          </cell>
          <cell r="C2140" t="str">
            <v>20003019346233</v>
          </cell>
          <cell r="D2140">
            <v>44909.504618055558</v>
          </cell>
          <cell r="E2140" t="str">
            <v>CONECEL</v>
          </cell>
          <cell r="F2140" t="str">
            <v>DESPACHO</v>
          </cell>
          <cell r="G2140" t="str">
            <v>NORMAL</v>
          </cell>
          <cell r="H2140" t="str">
            <v>FATIMA LORENA NARANJO SILVA</v>
          </cell>
          <cell r="I2140" t="str">
            <v>603091604</v>
          </cell>
          <cell r="J2140" t="str">
            <v>RIOBAMBA/LIZARZABUUR/CALLE VELOZ Y CARLOS ZAMBRANO CASA DE 2 PISOS COLOR CAFE FRENTE AL DIARIO LOS ANDES, RIOBAMBA</v>
          </cell>
          <cell r="K2140" t="str">
            <v xml:space="preserve">987774490 /  </v>
          </cell>
          <cell r="M2140" t="str">
            <v>RIOBAMBA</v>
          </cell>
          <cell r="N2140" t="str">
            <v>CHIMBORAZO</v>
          </cell>
          <cell r="O2140" t="str">
            <v>RIOBAMBA</v>
          </cell>
        </row>
        <row r="2141">
          <cell r="A2141" t="str">
            <v>20003019358252</v>
          </cell>
          <cell r="B2141">
            <v>479477</v>
          </cell>
          <cell r="C2141" t="str">
            <v>20003019358252</v>
          </cell>
          <cell r="D2141">
            <v>44909.504618055558</v>
          </cell>
          <cell r="E2141" t="str">
            <v>CONECEL</v>
          </cell>
          <cell r="F2141" t="str">
            <v>DESPACHO</v>
          </cell>
          <cell r="G2141" t="str">
            <v>NORMAL</v>
          </cell>
          <cell r="H2141" t="str">
            <v>DIEGO ALBERTO CEDENO FARIAS</v>
          </cell>
          <cell r="I2141" t="str">
            <v>1313258178</v>
          </cell>
          <cell r="J2141" t="str">
            <v>PORTOVIEJO/ANDRES DE VERA/CALLE 4 DE MAYO 65-22 Y VICENTE MACIAS A DOS CUADRAS DE LA FUNDACION LA VIDA EN UNA CASA DE DOS PISOS COLOR BLANCA, PORTOVIEJO</v>
          </cell>
          <cell r="K2141" t="str">
            <v xml:space="preserve">963254371 /  </v>
          </cell>
          <cell r="M2141" t="str">
            <v>PORTOVIEJO</v>
          </cell>
          <cell r="N2141" t="str">
            <v>MANABI</v>
          </cell>
          <cell r="O2141" t="str">
            <v>PORTOVIEJO</v>
          </cell>
        </row>
        <row r="2142">
          <cell r="A2142" t="str">
            <v>20003019370110</v>
          </cell>
          <cell r="B2142">
            <v>479476</v>
          </cell>
          <cell r="C2142" t="str">
            <v>20003019370110</v>
          </cell>
          <cell r="D2142">
            <v>44909.504618055558</v>
          </cell>
          <cell r="E2142" t="str">
            <v>CONECEL</v>
          </cell>
          <cell r="F2142" t="str">
            <v>DESPACHO</v>
          </cell>
          <cell r="G2142" t="str">
            <v>NORMAL</v>
          </cell>
          <cell r="H2142" t="str">
            <v>JORGE JESUS LOPEZ VELASQUEZ</v>
          </cell>
          <cell r="I2142" t="str">
            <v>1314847391</v>
          </cell>
          <cell r="J2142" t="str">
            <v>PORTOVIEJO/ANDRES DE VERA/CDLA MUNICIPAL CALLE RAMON EDULFO CEDENO Y CESAR CHAVEZ CASA DE 2 PISOS FRENTE AL COLEGIO DE ODONTOLOGOS, PORTOVIEJO</v>
          </cell>
          <cell r="K2142" t="str">
            <v xml:space="preserve">992619870 /  </v>
          </cell>
          <cell r="M2142" t="str">
            <v>PORTOVIEJO</v>
          </cell>
          <cell r="N2142" t="str">
            <v>MANABI</v>
          </cell>
          <cell r="O2142" t="str">
            <v>PORTOVIEJO</v>
          </cell>
        </row>
        <row r="2143">
          <cell r="A2143" t="str">
            <v>20003014594015</v>
          </cell>
          <cell r="B2143">
            <v>479471</v>
          </cell>
          <cell r="C2143" t="str">
            <v>20003014594015</v>
          </cell>
          <cell r="D2143">
            <v>44909.504618055558</v>
          </cell>
          <cell r="E2143" t="str">
            <v>CONECEL</v>
          </cell>
          <cell r="F2143" t="str">
            <v>DESPACHO</v>
          </cell>
          <cell r="G2143" t="str">
            <v>NORMAL</v>
          </cell>
          <cell r="H2143" t="str">
            <v>ALISSON KATHERINE CUADROS MOREIRA</v>
          </cell>
          <cell r="I2143" t="str">
            <v>1751462407</v>
          </cell>
          <cell r="J2143" t="str">
            <v>PORTOVIEJO 18 DE OCTUBREURBANIZACION PORTON DEL NORTE AUTOPISTA MANABI GUILLEN SECTOR DEL REGISTR CIVIL CASA C47 COLOR BEIGE REF FRENTE A UN RESTAURANTE LA OLLA, PORTOVIEJO</v>
          </cell>
          <cell r="K2143" t="str">
            <v>967408232 /  995814567</v>
          </cell>
          <cell r="M2143" t="str">
            <v>PORTOVIEJO</v>
          </cell>
          <cell r="N2143" t="str">
            <v>MANABI</v>
          </cell>
          <cell r="O2143" t="str">
            <v>PORTOVIEJO</v>
          </cell>
        </row>
        <row r="2144">
          <cell r="A2144" t="str">
            <v>20003019324357</v>
          </cell>
          <cell r="B2144">
            <v>479470</v>
          </cell>
          <cell r="C2144" t="str">
            <v>20003019324357</v>
          </cell>
          <cell r="D2144">
            <v>44909.504618055558</v>
          </cell>
          <cell r="E2144" t="str">
            <v>CONECEL</v>
          </cell>
          <cell r="F2144" t="str">
            <v>DESPACHO</v>
          </cell>
          <cell r="G2144" t="str">
            <v>NORMAL</v>
          </cell>
          <cell r="H2144" t="str">
            <v>CATHERIN SALOME HERRERA BETANCOURT</v>
          </cell>
          <cell r="I2144" t="str">
            <v>1726319823</v>
          </cell>
          <cell r="J2144" t="str">
            <v>LIBERTAD/LIBERTAD/BARRIO LAS COLINAS/CALLE C. 9 Y C.I. CASA N° CS BLANCA 2PS COLOR CERCA DE LA REFINERIA DE LA LIBERTAD, LA LIBERTAD</v>
          </cell>
          <cell r="K2144" t="str">
            <v xml:space="preserve">984354542 /  </v>
          </cell>
          <cell r="M2144" t="str">
            <v>LA LIBERTAD</v>
          </cell>
          <cell r="N2144" t="str">
            <v>SANTA ELENA</v>
          </cell>
          <cell r="O2144" t="str">
            <v>LA LIBERTAD</v>
          </cell>
        </row>
        <row r="2145">
          <cell r="A2145" t="str">
            <v>20003016796493</v>
          </cell>
          <cell r="B2145">
            <v>479469</v>
          </cell>
          <cell r="C2145" t="str">
            <v>20003016796493</v>
          </cell>
          <cell r="D2145">
            <v>44909.504618055558</v>
          </cell>
          <cell r="E2145" t="str">
            <v>CONECEL</v>
          </cell>
          <cell r="F2145" t="str">
            <v>DESPACHO</v>
          </cell>
          <cell r="G2145" t="str">
            <v>NORMAL</v>
          </cell>
          <cell r="H2145" t="str">
            <v>SEGUNDO FRANCISCO GAROFALO FIALLOS</v>
          </cell>
          <cell r="I2145" t="str">
            <v>604090274</v>
          </cell>
          <cell r="J2145" t="str">
            <v>RIOBAMBA MALDONADO BRR. CHIRIBOGA CALLE PICHINCHA Y 24 DE MAYO CASA E74 3 PISOS DE COLOR BLANCO PUNTO DE REFERENCIA A DOS CUADRAS DEL CEMENTERIO GENERAL DE RIOBAMBA, RIOBAMBA</v>
          </cell>
          <cell r="K2145" t="str">
            <v>984658912 /  32963137</v>
          </cell>
          <cell r="M2145" t="str">
            <v>RIOBAMBA</v>
          </cell>
          <cell r="N2145" t="str">
            <v>CHIMBORAZO</v>
          </cell>
          <cell r="O2145" t="str">
            <v>RIOBAMBA</v>
          </cell>
        </row>
        <row r="2146">
          <cell r="A2146" t="str">
            <v>20003018944908</v>
          </cell>
          <cell r="B2146">
            <v>479468</v>
          </cell>
          <cell r="C2146" t="str">
            <v>20003018944908</v>
          </cell>
          <cell r="D2146">
            <v>44909.504618055558</v>
          </cell>
          <cell r="E2146" t="str">
            <v>CONECEL</v>
          </cell>
          <cell r="F2146" t="str">
            <v>DESPACHO</v>
          </cell>
          <cell r="G2146" t="str">
            <v>NORMAL</v>
          </cell>
          <cell r="H2146" t="str">
            <v>GEMA ELIZABETH RUIZ GARCIA</v>
          </cell>
          <cell r="I2146" t="str">
            <v>1351546195</v>
          </cell>
          <cell r="J2146" t="str">
            <v>PORTOVIEJO-ANDRES DE VERA/CALLE ESPEJO Y PEDRO GUAL/LOCAL IMPRENTA SANCHEZ 2P BLANCO LETRERO REF COSTADO PINTURAS COLORADO - CENTRO DE PORTOVIEJO/NTGLMERA, PORTOVIEJO</v>
          </cell>
          <cell r="K2146" t="str">
            <v xml:space="preserve">962721733 /  </v>
          </cell>
          <cell r="M2146" t="str">
            <v>PORTOVIEJO</v>
          </cell>
          <cell r="N2146" t="str">
            <v>MANABI</v>
          </cell>
          <cell r="O2146" t="str">
            <v>PORTOVIEJO</v>
          </cell>
        </row>
        <row r="2147">
          <cell r="A2147" t="str">
            <v>20003019346653</v>
          </cell>
          <cell r="B2147">
            <v>479466</v>
          </cell>
          <cell r="C2147" t="str">
            <v>20003019346653</v>
          </cell>
          <cell r="D2147">
            <v>44909.504618055558</v>
          </cell>
          <cell r="E2147" t="str">
            <v>CONECEL</v>
          </cell>
          <cell r="F2147" t="str">
            <v>DESPACHO</v>
          </cell>
          <cell r="G2147" t="str">
            <v>NORMAL</v>
          </cell>
          <cell r="H2147" t="str">
            <v>MARGARITA CAMILA TIXI TELLO</v>
          </cell>
          <cell r="I2147" t="str">
            <v>1705815577</v>
          </cell>
          <cell r="J2147" t="str">
            <v>RIOBAMBA/LIZARZABURU/CALLE MEXICO 29-45 Y JUAN MONTALVO CASA DE 3 PISOS COLOR AMARILLA A MEDIA CUADRA DE LA PIZZERIA EL AVENTURERO, RIOBAMBA</v>
          </cell>
          <cell r="K2147" t="str">
            <v>961592048 /  960759761</v>
          </cell>
          <cell r="L2147" t="str">
            <v/>
          </cell>
          <cell r="M2147" t="str">
            <v>RIOBAMBA</v>
          </cell>
          <cell r="N2147" t="str">
            <v>CHIMBORAZO</v>
          </cell>
          <cell r="O2147" t="str">
            <v>RIOBAMBA</v>
          </cell>
        </row>
        <row r="2148">
          <cell r="A2148" t="str">
            <v>20003019365580</v>
          </cell>
          <cell r="B2148">
            <v>479465</v>
          </cell>
          <cell r="C2148" t="str">
            <v>20003019365580</v>
          </cell>
          <cell r="D2148">
            <v>44909.504618055558</v>
          </cell>
          <cell r="E2148" t="str">
            <v>CONECEL</v>
          </cell>
          <cell r="F2148" t="str">
            <v>DESPACHO</v>
          </cell>
          <cell r="G2148" t="str">
            <v>NORMAL</v>
          </cell>
          <cell r="H2148" t="str">
            <v>THOMAS SEBASTIAN CAMPOS SARITAMA</v>
          </cell>
          <cell r="I2148" t="str">
            <v>1723208508</v>
          </cell>
          <cell r="J2148" t="str">
            <v>QUITO/LA KENNEDY/AV LEONARDO MURIALDO Y AV 6 DE DICIEMBRE EN EL CONJUNTO BRASILIA 3 DPTO 502, QUITO</v>
          </cell>
          <cell r="K2148" t="str">
            <v xml:space="preserve">995738939 /  </v>
          </cell>
          <cell r="L2148" t="str">
            <v/>
          </cell>
          <cell r="M2148" t="str">
            <v>QUITO</v>
          </cell>
          <cell r="N2148" t="str">
            <v>PICHINCHA</v>
          </cell>
          <cell r="O2148" t="str">
            <v>QUITO</v>
          </cell>
        </row>
        <row r="2149">
          <cell r="A2149" t="str">
            <v>20003017422218</v>
          </cell>
          <cell r="B2149">
            <v>479463</v>
          </cell>
          <cell r="C2149" t="str">
            <v>20003017422218</v>
          </cell>
          <cell r="D2149">
            <v>44909.504618055558</v>
          </cell>
          <cell r="E2149" t="str">
            <v>CONECEL</v>
          </cell>
          <cell r="F2149" t="str">
            <v>DESPACHO</v>
          </cell>
          <cell r="G2149" t="str">
            <v>NORMAL</v>
          </cell>
          <cell r="H2149" t="str">
            <v>ANA MAGDALENA PERACHIMBA CABASCANG</v>
          </cell>
          <cell r="I2149" t="str">
            <v>1726915638</v>
          </cell>
          <cell r="J2149" t="str">
            <v>SECTOR EL CHOCLO/ SALGOQUI /CALLE FLORIDA Y LOS ABETOS (POR EL PARQUEADERO DEL SEGURO DEL IESS ) PREVIA LLAMADA 0981557479</v>
          </cell>
          <cell r="K2149" t="str">
            <v>981557479 /  994447571</v>
          </cell>
          <cell r="M2149" t="str">
            <v>QUITO</v>
          </cell>
          <cell r="N2149" t="str">
            <v>PICHINCHA</v>
          </cell>
          <cell r="O2149" t="str">
            <v>QUITO</v>
          </cell>
        </row>
        <row r="2150">
          <cell r="A2150" t="str">
            <v>20003017421769</v>
          </cell>
          <cell r="B2150">
            <v>479072</v>
          </cell>
          <cell r="C2150" t="str">
            <v>20003017421769</v>
          </cell>
          <cell r="D2150">
            <v>44908.7112037037</v>
          </cell>
          <cell r="E2150" t="str">
            <v>CONECEL</v>
          </cell>
          <cell r="F2150" t="str">
            <v>DESPACHO</v>
          </cell>
          <cell r="G2150" t="str">
            <v>NORMAL</v>
          </cell>
          <cell r="H2150" t="str">
            <v>DAISY LIZBETH VALENCIA SANCHEZ</v>
          </cell>
          <cell r="I2150" t="str">
            <v>1805286828</v>
          </cell>
          <cell r="J2150" t="str">
            <v>AMBATO/LA MATRIZ/CALLE JUAN LEON MERA 04-60 Y SUCRE EN EL EDIFICIO DE VIDRIOS NEGROS EN EL LOCAL MANZANA ROTA SEGUNDO PISO</v>
          </cell>
          <cell r="K2150" t="str">
            <v>961421107 /  983277416</v>
          </cell>
          <cell r="M2150" t="str">
            <v>AMBATO</v>
          </cell>
          <cell r="N2150" t="str">
            <v>TUNGURAHUA</v>
          </cell>
          <cell r="O2150" t="str">
            <v>AMBATO</v>
          </cell>
        </row>
        <row r="2151">
          <cell r="A2151" t="str">
            <v>20003019358179</v>
          </cell>
          <cell r="B2151">
            <v>479070</v>
          </cell>
          <cell r="C2151" t="str">
            <v>20003019358179</v>
          </cell>
          <cell r="D2151">
            <v>44908.7112037037</v>
          </cell>
          <cell r="E2151" t="str">
            <v>CONECEL</v>
          </cell>
          <cell r="F2151" t="str">
            <v>DESPACHO</v>
          </cell>
          <cell r="G2151" t="str">
            <v>NORMAL</v>
          </cell>
          <cell r="H2151" t="str">
            <v>ANABEL ALEXANDRA CORDOVA SALAZAR</v>
          </cell>
          <cell r="I2151" t="str">
            <v>1804441820</v>
          </cell>
          <cell r="J2151" t="str">
            <v>AMBATO/LA MERCED/AV IZQUIETA PEREZ Y ALEJO LASCANO 3 PISOS NUM 116 COLOR DURAZNO PUERTA VERDE A LA VUELTA LAS BODEGAS DEL MUNICIPIO</v>
          </cell>
          <cell r="K2151" t="str">
            <v>983796650 /  983796650</v>
          </cell>
          <cell r="M2151" t="str">
            <v>AMBATO</v>
          </cell>
          <cell r="N2151" t="str">
            <v>TUNGURAHUA</v>
          </cell>
          <cell r="O2151" t="str">
            <v>AMBATO</v>
          </cell>
        </row>
        <row r="2152">
          <cell r="A2152" t="str">
            <v>20003018922108</v>
          </cell>
          <cell r="B2152">
            <v>479064</v>
          </cell>
          <cell r="C2152" t="str">
            <v>20003018922108</v>
          </cell>
          <cell r="D2152">
            <v>44908.7112037037</v>
          </cell>
          <cell r="E2152" t="str">
            <v>CONECEL</v>
          </cell>
          <cell r="F2152" t="str">
            <v>DESPACHO</v>
          </cell>
          <cell r="G2152" t="str">
            <v>NORMAL</v>
          </cell>
          <cell r="H2152" t="str">
            <v>ALEXIS GEOVANNY NAGUA TORRES</v>
          </cell>
          <cell r="I2152" t="str">
            <v>1721142832</v>
          </cell>
          <cell r="J2152" t="str">
            <v>QUITO/LA ARGELIA) CLL 21 DE AGOSTO Y AV PEDRO VICENTE MALDONADO CSA 1P CLR CRM MZ 13 REF CDRA CANCHA LUCHA DE LOS POBRES MEDIA Y DGNAL EXPRESS CARWASH LAS 3B</v>
          </cell>
          <cell r="K2152" t="str">
            <v xml:space="preserve">983792730 /  </v>
          </cell>
          <cell r="M2152" t="str">
            <v>QUITO</v>
          </cell>
          <cell r="N2152" t="str">
            <v>PICHINCHA</v>
          </cell>
          <cell r="O2152" t="str">
            <v>QUITO</v>
          </cell>
        </row>
        <row r="2153">
          <cell r="A2153" t="str">
            <v>20003018940590</v>
          </cell>
          <cell r="B2153">
            <v>479062</v>
          </cell>
          <cell r="C2153" t="str">
            <v>20003018940590</v>
          </cell>
          <cell r="D2153">
            <v>44908.7112037037</v>
          </cell>
          <cell r="E2153" t="str">
            <v>CONECEL</v>
          </cell>
          <cell r="F2153" t="str">
            <v>DESPACHO</v>
          </cell>
          <cell r="G2153" t="str">
            <v>NORMAL</v>
          </cell>
          <cell r="H2153" t="str">
            <v>RAUL VICENTE FIGUEROA COLLANTES</v>
          </cell>
          <cell r="I2153" t="str">
            <v>927866855</v>
          </cell>
          <cell r="J2153" t="str">
            <v>GUAYAQUIL/GARCIA MORENO/AV BABAHOYO 15-10 Y CALICUCHIMA DIAGONAL A LA CORRECIONAL DE MENORES EN UNA CASA DE DOS PISOS</v>
          </cell>
          <cell r="K2153" t="str">
            <v xml:space="preserve">981757031 /  </v>
          </cell>
          <cell r="M2153" t="str">
            <v>GUAYAQUIL</v>
          </cell>
          <cell r="N2153" t="str">
            <v>GUAYAS</v>
          </cell>
          <cell r="O2153" t="str">
            <v>GUAYAQUIL</v>
          </cell>
        </row>
        <row r="2154">
          <cell r="A2154" t="str">
            <v>20003018936469</v>
          </cell>
          <cell r="B2154">
            <v>479061</v>
          </cell>
          <cell r="C2154" t="str">
            <v>20003018936469</v>
          </cell>
          <cell r="D2154">
            <v>44908.7112037037</v>
          </cell>
          <cell r="E2154" t="str">
            <v>CONECEL</v>
          </cell>
          <cell r="F2154" t="str">
            <v>DESPACHO</v>
          </cell>
          <cell r="G2154" t="str">
            <v>NORMAL</v>
          </cell>
          <cell r="H2154" t="str">
            <v>NERIZ VINICIO VILLAMARIN AUZ</v>
          </cell>
          <cell r="I2154" t="str">
            <v>1724708472</v>
          </cell>
          <cell r="J2154" t="str">
            <v>QUITO/CONOCOTO/AV MATILDE ALBAN Y MARISCAL SUCRE CASA DE 3 PISOS COLOR BLANCO EN LA PELUQUERIA ANDRES LEON A UNA CUADRA DE LA UNIDAD EDUCATIVA SAN VICENTE DE PAUL</v>
          </cell>
          <cell r="K2154" t="str">
            <v xml:space="preserve">963945948 /  </v>
          </cell>
          <cell r="M2154" t="str">
            <v>QUITO</v>
          </cell>
          <cell r="N2154" t="str">
            <v>PICHINCHA</v>
          </cell>
          <cell r="O2154" t="str">
            <v>QUITO</v>
          </cell>
        </row>
        <row r="2155">
          <cell r="A2155" t="str">
            <v>20003018918718</v>
          </cell>
          <cell r="B2155">
            <v>479057</v>
          </cell>
          <cell r="C2155" t="str">
            <v>20003018918718</v>
          </cell>
          <cell r="D2155">
            <v>44908.7112037037</v>
          </cell>
          <cell r="E2155" t="str">
            <v>CONECEL</v>
          </cell>
          <cell r="F2155" t="str">
            <v>DESPACHO</v>
          </cell>
          <cell r="G2155" t="str">
            <v>NORMAL</v>
          </cell>
          <cell r="H2155" t="str">
            <v>DARWIN RAUL MALDONADO SEAS</v>
          </cell>
          <cell r="I2155" t="str">
            <v>104587910</v>
          </cell>
          <cell r="J2155" t="str">
            <v>GUACHAPALA/GUACHAPALA/ AV 3 DE NOVIEMBRE Y LUIS ORELLANA ATRAS DEL MUNICIPIO DE GUACHAPALA POR EL SUBCENTRO DE SALUD</v>
          </cell>
          <cell r="K2155" t="str">
            <v>984218558 /  981860724</v>
          </cell>
          <cell r="L2155" t="str">
            <v/>
          </cell>
          <cell r="M2155" t="str">
            <v>GUACHAPALA</v>
          </cell>
          <cell r="N2155" t="str">
            <v>AZUAY</v>
          </cell>
          <cell r="O2155" t="str">
            <v>GUACHAPALA</v>
          </cell>
        </row>
        <row r="2156">
          <cell r="A2156" t="str">
            <v>20003018933701</v>
          </cell>
          <cell r="B2156">
            <v>479055</v>
          </cell>
          <cell r="C2156" t="str">
            <v>20003018933701</v>
          </cell>
          <cell r="D2156">
            <v>44908.7112037037</v>
          </cell>
          <cell r="E2156" t="str">
            <v>CONECEL</v>
          </cell>
          <cell r="F2156" t="str">
            <v>DESPACHO</v>
          </cell>
          <cell r="G2156" t="str">
            <v>NORMAL</v>
          </cell>
          <cell r="H2156" t="str">
            <v>DIEGO FERNANDO AVILA ORELLANA</v>
          </cell>
          <cell r="I2156" t="str">
            <v>1711099018</v>
          </cell>
          <cell r="J2156" t="str">
            <v>AMBATO/ HUACHI LORETO/ VALLADOLID Y GERONA 1_18 CASA COLOR DURAZNO PUERTAS DEL GARAGE BLANCAS A UNA CUADRA DE LA PLAZA DE TOROS</v>
          </cell>
          <cell r="K2156" t="str">
            <v>998488885 /  964136303</v>
          </cell>
          <cell r="M2156" t="str">
            <v>AMBATO</v>
          </cell>
          <cell r="N2156" t="str">
            <v>TUNGURAHUA</v>
          </cell>
          <cell r="O2156" t="str">
            <v>AMBATO</v>
          </cell>
        </row>
        <row r="2157">
          <cell r="A2157" t="str">
            <v>20003018929009</v>
          </cell>
          <cell r="B2157">
            <v>479054</v>
          </cell>
          <cell r="C2157" t="str">
            <v>20003018929009</v>
          </cell>
          <cell r="D2157">
            <v>44908.7112037037</v>
          </cell>
          <cell r="E2157" t="str">
            <v>CONECEL</v>
          </cell>
          <cell r="F2157" t="str">
            <v>DESPACHO</v>
          </cell>
          <cell r="G2157" t="str">
            <v>NORMAL</v>
          </cell>
          <cell r="H2157" t="str">
            <v>DENNIS PAUL BATALLAS VERGARA</v>
          </cell>
          <cell r="I2157" t="str">
            <v>604967471</v>
          </cell>
          <cell r="J2157" t="str">
            <v>RIOBAMBA/MALDONADO/LA JOYA CALLE OLMEDO ENTRE ALVARADO Y SEBASTIAN DE BENALCAZAR REF CASA DE 2 PISOS COLOR PLOMO FRENTE AL EDIFICIO DE 3 PISOS COLOR ROJO CON TAXO</v>
          </cell>
          <cell r="K2157" t="str">
            <v>984270510 /  32948128</v>
          </cell>
          <cell r="M2157" t="str">
            <v>RIOBAMBA</v>
          </cell>
          <cell r="N2157" t="str">
            <v>CHIMBORAZO</v>
          </cell>
          <cell r="O2157" t="str">
            <v>RIOBAMBA</v>
          </cell>
        </row>
        <row r="2158">
          <cell r="A2158" t="str">
            <v>20003008028414</v>
          </cell>
          <cell r="B2158">
            <v>478990</v>
          </cell>
          <cell r="C2158" t="str">
            <v>20003008028414</v>
          </cell>
          <cell r="D2158">
            <v>44908.638414351852</v>
          </cell>
          <cell r="E2158" t="str">
            <v>CONECEL</v>
          </cell>
          <cell r="F2158" t="str">
            <v>DESPACHO</v>
          </cell>
          <cell r="G2158" t="str">
            <v>NORMAL</v>
          </cell>
          <cell r="H2158" t="str">
            <v>PALACIOS CAHUASQUI KRUPSKAYA GABRIELA</v>
          </cell>
          <cell r="I2158" t="str">
            <v>1716751530</v>
          </cell>
          <cell r="J2158" t="str">
            <v>SECTOR SANTA PRSICA AV. RIOFRIO Y AV. CANADA OE5-140-CASA 2 PISOS CON PUERTA DE ARCO. - REF TIENDA ESQUINA A DOS CASAS - REF A 3 CUADRAS DE COLEGIO MEJIA</v>
          </cell>
          <cell r="K2158" t="str">
            <v>999377318</v>
          </cell>
          <cell r="L2158" t="str">
            <v>999377318</v>
          </cell>
          <cell r="M2158" t="str">
            <v>QUITO</v>
          </cell>
          <cell r="N2158" t="str">
            <v>PICHINCHA</v>
          </cell>
          <cell r="O2158" t="str">
            <v>SAN LUIS</v>
          </cell>
        </row>
        <row r="2159">
          <cell r="A2159" t="str">
            <v>20003014580691</v>
          </cell>
          <cell r="B2159">
            <v>478989</v>
          </cell>
          <cell r="C2159" t="str">
            <v>20003014580691</v>
          </cell>
          <cell r="D2159">
            <v>44908.638414351852</v>
          </cell>
          <cell r="E2159" t="str">
            <v>CONECEL</v>
          </cell>
          <cell r="F2159" t="str">
            <v>DESPACHO</v>
          </cell>
          <cell r="G2159" t="str">
            <v>NORMAL</v>
          </cell>
          <cell r="H2159" t="str">
            <v>JAIMES IBARRA LEBY ALEXANDER</v>
          </cell>
          <cell r="I2159" t="str">
            <v>0151936309</v>
          </cell>
          <cell r="J2159" t="str">
            <v>AV GONZALO SUAREZ N466 Y OCTAVIO DIAZ EN RECTIFICADORA SALINAS REF. A MEDIA CUADRA DEL CEMENTERIO</v>
          </cell>
          <cell r="K2159" t="str">
            <v>0981596600</v>
          </cell>
          <cell r="L2159" t="str">
            <v>0</v>
          </cell>
          <cell r="M2159" t="str">
            <v>CUENCA</v>
          </cell>
          <cell r="N2159" t="str">
            <v>AZUAY</v>
          </cell>
          <cell r="O2159" t="str">
            <v>TOTORACOCHA</v>
          </cell>
        </row>
        <row r="2160">
          <cell r="A2160" t="str">
            <v>20002995799177_1</v>
          </cell>
          <cell r="B2160">
            <v>478684</v>
          </cell>
          <cell r="C2160" t="str">
            <v>20002995799177_1</v>
          </cell>
          <cell r="D2160">
            <v>44908.594768518517</v>
          </cell>
          <cell r="E2160" t="str">
            <v>CONECEL</v>
          </cell>
          <cell r="F2160" t="str">
            <v>DESPACHO</v>
          </cell>
          <cell r="G2160" t="str">
            <v>NORMAL</v>
          </cell>
          <cell r="H2160" t="str">
            <v>CARMEN ESTHELA ROBLES</v>
          </cell>
          <cell r="I2160" t="str">
            <v>100816586</v>
          </cell>
          <cell r="J2160" t="str">
            <v>CUENCA-  PARROQUIA TOTORA COCHA - CALLE CULEBRILLAS 119 Y MANTENSE  REF: DIAGONAL AL PARQUE CURIQUINGA, FRENTE A OTRO PARQUE ORIENTE.  CASA 4 PISOS</v>
          </cell>
          <cell r="K2160" t="str">
            <v xml:space="preserve">0992565811 / 992565811 /  </v>
          </cell>
          <cell r="M2160" t="str">
            <v>CUENCA</v>
          </cell>
          <cell r="N2160" t="str">
            <v>AZUAY</v>
          </cell>
          <cell r="O2160" t="str">
            <v>CUENCA</v>
          </cell>
        </row>
        <row r="2161">
          <cell r="A2161" t="str">
            <v>20003017420807</v>
          </cell>
          <cell r="B2161">
            <v>478682</v>
          </cell>
          <cell r="C2161" t="str">
            <v>20003017420807</v>
          </cell>
          <cell r="D2161">
            <v>44908.594768518517</v>
          </cell>
          <cell r="E2161" t="str">
            <v>CONECEL</v>
          </cell>
          <cell r="F2161" t="str">
            <v>DESPACHO</v>
          </cell>
          <cell r="G2161" t="str">
            <v>NORMAL</v>
          </cell>
          <cell r="H2161" t="str">
            <v>JAQUELINE CABEZA JURADO</v>
          </cell>
          <cell r="I2161" t="str">
            <v>802087635</v>
          </cell>
          <cell r="J2161" t="str">
            <v>ESMERALDAS/5 DE AGOSTO/BARRIO 15 DE MARZO CLLE C.1 Y C.C/ENT CASA DE UN PISO BLANCA A UNA CUADRA DE LOS TANQUES DE AGUA</v>
          </cell>
          <cell r="K2161" t="str">
            <v xml:space="preserve">992800282 /  </v>
          </cell>
          <cell r="M2161" t="str">
            <v>ESMERALDAS</v>
          </cell>
          <cell r="N2161" t="str">
            <v>ESMERALDAS</v>
          </cell>
          <cell r="O2161" t="str">
            <v>ESMERALDAS</v>
          </cell>
        </row>
        <row r="2162">
          <cell r="A2162" t="str">
            <v>20003013238141</v>
          </cell>
          <cell r="B2162">
            <v>478677</v>
          </cell>
          <cell r="C2162" t="str">
            <v>20003013238141</v>
          </cell>
          <cell r="D2162">
            <v>44908.594768518517</v>
          </cell>
          <cell r="E2162" t="str">
            <v>CONECEL</v>
          </cell>
          <cell r="F2162" t="str">
            <v>DESPACHO</v>
          </cell>
          <cell r="G2162" t="str">
            <v>NORMAL</v>
          </cell>
          <cell r="H2162" t="str">
            <v>MANUEL AGINALDO GARCIA MONCAYO</v>
          </cell>
          <cell r="I2162" t="str">
            <v>1103326516</v>
          </cell>
          <cell r="J2162" t="str">
            <v>QUITO/GUAYLLABAMBA/CALLE EL PLACER Y RUMICHUPA LOTE 210 DIAGONAL A LA HOSTERIA GUAYLLABAMBA CASA CON REJAS NEGRAS</v>
          </cell>
          <cell r="K2162" t="str">
            <v>980705003 /  983118313</v>
          </cell>
          <cell r="M2162" t="str">
            <v>QUITO</v>
          </cell>
          <cell r="N2162" t="str">
            <v>PICHINCHA</v>
          </cell>
          <cell r="O2162" t="str">
            <v>QUITO</v>
          </cell>
        </row>
        <row r="2163">
          <cell r="A2163" t="str">
            <v>20003018918000</v>
          </cell>
          <cell r="B2163">
            <v>478676</v>
          </cell>
          <cell r="C2163" t="str">
            <v>20003018918000</v>
          </cell>
          <cell r="D2163">
            <v>44908.594768518517</v>
          </cell>
          <cell r="E2163" t="str">
            <v>CONECEL</v>
          </cell>
          <cell r="F2163" t="str">
            <v>DESPACHO</v>
          </cell>
          <cell r="G2163" t="str">
            <v>NORMAL</v>
          </cell>
          <cell r="H2163" t="str">
            <v>KATIUSKA MERCEDES VERA MOREIRA</v>
          </cell>
          <cell r="I2163" t="str">
            <v>1316625621</v>
          </cell>
          <cell r="J2163" t="str">
            <v>PORTOVIEJO/ANDRES DE VERA/CALLE 29 DE JULIO Y PRIMERO DE MAYO CASA DE DOS PISOS COLOR BEIGE DETRAS DEL TERMINAL TERRESTRE DE PORTOVIEJO</v>
          </cell>
          <cell r="K2163" t="str">
            <v>981353956 /  991278908</v>
          </cell>
          <cell r="M2163" t="str">
            <v>PORTOVIEJO</v>
          </cell>
          <cell r="N2163" t="str">
            <v>MANABI</v>
          </cell>
          <cell r="O2163" t="str">
            <v>PORTOVIEJO</v>
          </cell>
        </row>
        <row r="2164">
          <cell r="A2164" t="str">
            <v>20003017420778</v>
          </cell>
          <cell r="B2164">
            <v>478672</v>
          </cell>
          <cell r="C2164" t="str">
            <v>20003017420778</v>
          </cell>
          <cell r="D2164">
            <v>44908.594768518517</v>
          </cell>
          <cell r="E2164" t="str">
            <v>CONECEL</v>
          </cell>
          <cell r="F2164" t="str">
            <v>DESPACHO</v>
          </cell>
          <cell r="G2164" t="str">
            <v>NORMAL</v>
          </cell>
          <cell r="H2164" t="str">
            <v>JHOSUE ALVEIRO CARABALI NAZARENO</v>
          </cell>
          <cell r="I2164" t="str">
            <v>951277433</v>
          </cell>
          <cell r="J2164" t="str">
            <v>GUAYAQUIL/LETAMENDI/CSA AV GENARO CUCALON JIMENEZ Y CHAMBERS CASA BLANCA 1 PISO TIENDA ESQUINERA</v>
          </cell>
          <cell r="K2164" t="str">
            <v xml:space="preserve">993177331 /  </v>
          </cell>
          <cell r="M2164" t="str">
            <v>GUAYAQUIL</v>
          </cell>
          <cell r="N2164" t="str">
            <v>PICHINCHA</v>
          </cell>
          <cell r="O2164" t="str">
            <v>QUITO</v>
          </cell>
        </row>
        <row r="2165">
          <cell r="A2165" t="str">
            <v>20003017405818</v>
          </cell>
          <cell r="B2165">
            <v>478671</v>
          </cell>
          <cell r="C2165" t="str">
            <v>20003017405818</v>
          </cell>
          <cell r="D2165">
            <v>44908.594768518517</v>
          </cell>
          <cell r="E2165" t="str">
            <v>CONECEL</v>
          </cell>
          <cell r="F2165" t="str">
            <v>DESPACHO</v>
          </cell>
          <cell r="G2165" t="str">
            <v>NORMAL</v>
          </cell>
          <cell r="H2165" t="str">
            <v>MELINTON JOHN PRADO SANCHEZ</v>
          </cell>
          <cell r="I2165" t="str">
            <v>2200404958</v>
          </cell>
          <cell r="J2165" t="str">
            <v>QUITO/ COMITE DEL PUEBLO/CSA N74-184 AV J.CHIRIBOGA Y JOSE VALDIVIEZO CASA 3 PISOS COLOR GRIS DIAGONAL A UNA ESCUELA</v>
          </cell>
          <cell r="K2165" t="str">
            <v xml:space="preserve">959771197 /  </v>
          </cell>
          <cell r="M2165" t="str">
            <v>QUITO</v>
          </cell>
          <cell r="N2165" t="str">
            <v>PICHINCHA</v>
          </cell>
          <cell r="O2165" t="str">
            <v>QUITO</v>
          </cell>
        </row>
        <row r="2166">
          <cell r="A2166" t="str">
            <v>20003016117565</v>
          </cell>
          <cell r="B2166">
            <v>478689</v>
          </cell>
          <cell r="C2166" t="str">
            <v>20003016117565</v>
          </cell>
          <cell r="D2166">
            <v>44908.594768518517</v>
          </cell>
          <cell r="E2166" t="str">
            <v>CONECEL</v>
          </cell>
          <cell r="F2166" t="str">
            <v>DESPACHO</v>
          </cell>
          <cell r="G2166" t="str">
            <v>NORMAL</v>
          </cell>
          <cell r="H2166" t="str">
            <v>CECILIA DEL PILAR INCA CRUZ</v>
          </cell>
          <cell r="I2166" t="str">
            <v>603463571</v>
          </cell>
          <cell r="J2166" t="str">
            <v>LOJA/SAN SEBASTIAN/TRBJO HOPITAL HB7 CLL CRISTOBAL COLON AV UNIVERSITARIA PARQUE ZARZAS 1 Y 2 CDRAS FARMACIA CRUZ AZUL Y AL LADO COLEGIO SAN FRANCISCO DE ASIS</v>
          </cell>
          <cell r="K2166" t="str">
            <v xml:space="preserve">995095977 /  </v>
          </cell>
          <cell r="M2166" t="str">
            <v>LOJA</v>
          </cell>
          <cell r="N2166" t="str">
            <v>LOJA</v>
          </cell>
          <cell r="O2166" t="str">
            <v>LOJA</v>
          </cell>
        </row>
        <row r="2167">
          <cell r="A2167" t="str">
            <v>20003017427958</v>
          </cell>
          <cell r="B2167">
            <v>478688</v>
          </cell>
          <cell r="C2167" t="str">
            <v>20003017427958</v>
          </cell>
          <cell r="D2167">
            <v>44908.594768518517</v>
          </cell>
          <cell r="E2167" t="str">
            <v>CONECEL</v>
          </cell>
          <cell r="F2167" t="str">
            <v>DESPACHO</v>
          </cell>
          <cell r="G2167" t="str">
            <v>NORMAL</v>
          </cell>
          <cell r="H2167" t="str">
            <v>JOSE SEGUNDO GONZALES PINSAG</v>
          </cell>
          <cell r="I2167" t="str">
            <v>1001954450</v>
          </cell>
          <cell r="J2167" t="str">
            <v>IBARRA/CARANQUI/CSA N54O AV CAMILO PONCE ENRIQUEZ Y JUAN D ROCA/1CD PARQUE CIUDAD BLANCA/3CD ARTECOM FABRICA DE MUEBLES</v>
          </cell>
          <cell r="K2167" t="str">
            <v xml:space="preserve">960946937 /  </v>
          </cell>
          <cell r="M2167" t="str">
            <v>IBARRA</v>
          </cell>
          <cell r="N2167" t="str">
            <v>IMBABURA</v>
          </cell>
          <cell r="O2167" t="str">
            <v>IBARRA</v>
          </cell>
        </row>
        <row r="2168">
          <cell r="A2168" t="str">
            <v>20003018930388</v>
          </cell>
          <cell r="B2168">
            <v>478687</v>
          </cell>
          <cell r="C2168" t="str">
            <v>20003018930388</v>
          </cell>
          <cell r="D2168">
            <v>44908.594768518517</v>
          </cell>
          <cell r="E2168" t="str">
            <v>CONECEL</v>
          </cell>
          <cell r="F2168" t="str">
            <v>DESPACHO</v>
          </cell>
          <cell r="G2168" t="str">
            <v>NORMAL</v>
          </cell>
          <cell r="H2168" t="str">
            <v>PAOLA MARIBEL CANALES VANONI</v>
          </cell>
          <cell r="I2168" t="str">
            <v>1205239260</v>
          </cell>
          <cell r="J2168" t="str">
            <v>QUEVEDO/SIETE DE OCTUBRE /TRABAJO KM 3 VIA AL EMPALME EMPRESA ORIENTAL INDUSTRIA ALIMENTICIA OIA SA DIAGONAL A LA MINI TERMINAL</v>
          </cell>
          <cell r="K2168" t="str">
            <v xml:space="preserve">981616364 /  </v>
          </cell>
          <cell r="M2168" t="str">
            <v>QUEVEDO</v>
          </cell>
          <cell r="N2168" t="str">
            <v>LOS RIOS</v>
          </cell>
          <cell r="O2168" t="str">
            <v>QUEVEDO</v>
          </cell>
        </row>
        <row r="2169">
          <cell r="A2169" t="str">
            <v>20003016098134</v>
          </cell>
          <cell r="B2169">
            <v>478660</v>
          </cell>
          <cell r="C2169" t="str">
            <v>20003016098134</v>
          </cell>
          <cell r="D2169">
            <v>44908.540694444448</v>
          </cell>
          <cell r="E2169" t="str">
            <v>BRELDYNG</v>
          </cell>
          <cell r="F2169" t="str">
            <v>DESPACHO</v>
          </cell>
          <cell r="G2169" t="str">
            <v>NORMAL</v>
          </cell>
          <cell r="H2169" t="str">
            <v>JOEL ISAIAS FAUBLA PALACIOS</v>
          </cell>
          <cell r="I2169" t="str">
            <v>1316239233</v>
          </cell>
          <cell r="J2169" t="str">
            <v>GUAYAS / GUAYAQUIL / TARQUI / VIA DAULE KM 10 Y MEDIO / SN / AV HONORATO VASQUEZ Y QUINQUELLAS / LOTIZACION INMACONSA OFICINA DE TRAMACO MZ 5 SL 1 QUINQUELAS</v>
          </cell>
          <cell r="K2169" t="str">
            <v>991527368</v>
          </cell>
          <cell r="M2169" t="str">
            <v>GUAYAQUIL</v>
          </cell>
          <cell r="N2169" t="str">
            <v>GUAYAS</v>
          </cell>
          <cell r="O2169" t="str">
            <v>GUAYAQUIL</v>
          </cell>
        </row>
        <row r="2170">
          <cell r="A2170" t="str">
            <v>915021562_1</v>
          </cell>
          <cell r="B2170">
            <v>478659</v>
          </cell>
          <cell r="C2170" t="str">
            <v>915021562_1</v>
          </cell>
          <cell r="D2170">
            <v>44908.540694444448</v>
          </cell>
          <cell r="E2170" t="str">
            <v>BRELDYNG</v>
          </cell>
          <cell r="F2170" t="str">
            <v>DESPACHO</v>
          </cell>
          <cell r="G2170" t="str">
            <v>NORMAL</v>
          </cell>
          <cell r="H2170" t="str">
            <v>RIVADENEIRA SALTOS PILLY JACQUELINE</v>
          </cell>
          <cell r="I2170" t="str">
            <v>915021562</v>
          </cell>
          <cell r="J2170" t="str">
            <v>GUAYAS / GUAYAQUIL / XIMENA / AV JUAN MEDINA / M9 S1B /  / GUASMO SUR COOP VELAZCO IBARRA M9 S1B CASA COLOR LILA BAJITO 1 PISO PUERTA NEGRA CERCA PARQUE DE LA VIRGEN</v>
          </cell>
          <cell r="K2170" t="str">
            <v>969650465</v>
          </cell>
          <cell r="M2170" t="str">
            <v>GUAYAQUIL</v>
          </cell>
          <cell r="N2170" t="str">
            <v>GUAYAS</v>
          </cell>
          <cell r="O2170" t="str">
            <v>GUAYAQUIL</v>
          </cell>
        </row>
        <row r="2171">
          <cell r="A2171" t="str">
            <v>20003013238374</v>
          </cell>
          <cell r="B2171">
            <v>478658</v>
          </cell>
          <cell r="C2171" t="str">
            <v>20003013238374</v>
          </cell>
          <cell r="D2171">
            <v>44908.540694444448</v>
          </cell>
          <cell r="E2171" t="str">
            <v>BRELDYNG</v>
          </cell>
          <cell r="F2171" t="str">
            <v>DESPACHO</v>
          </cell>
          <cell r="G2171" t="str">
            <v>NORMAL</v>
          </cell>
          <cell r="H2171" t="str">
            <v>ANDRES EDUARDO ALCIVAR ZAMBRANO</v>
          </cell>
          <cell r="I2171" t="str">
            <v>1309735668</v>
          </cell>
          <cell r="J2171" t="str">
            <v>MANABI / PORTOVIEJO / 18 DE OCTUBRE / CALLE PEDRO ZAMBRANO / SN / PASO LATERAL / CDLA MUNICIPAL CS 1 PS CL BEIGE REF A 2 CS DEL PASO LATERAL Y ESQ WESTERN UNION</v>
          </cell>
          <cell r="K2171" t="str">
            <v>995925879</v>
          </cell>
          <cell r="M2171" t="str">
            <v>PORTOVIEJO</v>
          </cell>
          <cell r="N2171" t="str">
            <v>MANABI</v>
          </cell>
          <cell r="O2171" t="str">
            <v>PORTOVIEJO</v>
          </cell>
        </row>
        <row r="2172">
          <cell r="A2172" t="str">
            <v>20003013238198</v>
          </cell>
          <cell r="B2172">
            <v>478656</v>
          </cell>
          <cell r="C2172" t="str">
            <v>20003013238198</v>
          </cell>
          <cell r="D2172">
            <v>44908.540694444448</v>
          </cell>
          <cell r="E2172" t="str">
            <v>BRELDYNG</v>
          </cell>
          <cell r="F2172" t="str">
            <v>DESPACHO</v>
          </cell>
          <cell r="G2172" t="str">
            <v>NORMAL</v>
          </cell>
          <cell r="H2172" t="str">
            <v>LAJE TOALA EDISON ZENON</v>
          </cell>
          <cell r="I2172" t="str">
            <v>915013148</v>
          </cell>
          <cell r="J2172" t="str">
            <v>GUAYAS / DURAN / EL RECREO / COOP EL RECREO / SL 27 MZ 14 /  / CDLA RECREO 4TA ETAPA S.27 M.14 CERCA ESCUELA ESTUPINAN 2 CUADRAS BAZAR XIOMARA CASA DE DOS PISOS</v>
          </cell>
          <cell r="K2172" t="str">
            <v>961210112</v>
          </cell>
          <cell r="M2172" t="str">
            <v>DURAN</v>
          </cell>
          <cell r="N2172" t="str">
            <v>GUAYAS</v>
          </cell>
          <cell r="O2172" t="str">
            <v>DURAN</v>
          </cell>
        </row>
        <row r="2173">
          <cell r="A2173" t="str">
            <v>20003011924026</v>
          </cell>
          <cell r="B2173">
            <v>478655</v>
          </cell>
          <cell r="C2173" t="str">
            <v>20003011924026</v>
          </cell>
          <cell r="D2173">
            <v>44908.540694444448</v>
          </cell>
          <cell r="E2173" t="str">
            <v>BRELDYNG</v>
          </cell>
          <cell r="F2173" t="str">
            <v>DESPACHO</v>
          </cell>
          <cell r="G2173" t="str">
            <v>NORMAL</v>
          </cell>
          <cell r="H2173" t="str">
            <v>ERICK MICHEL MULLER SANGUINO</v>
          </cell>
          <cell r="I2173" t="str">
            <v>AP359775</v>
          </cell>
          <cell r="J2173" t="str">
            <v>GUAYAS / GUAYAQUIL / TARQUI / COOP FLORIDA NORTE / MZ 614 VLL 15 /  / FLORIDA NORTE MZ 614 VILLA 15 CASA 2 PISOS REJAS BLANCAS ENTRANDO POR LA TIENDA LA CHARITO</v>
          </cell>
          <cell r="K2173" t="str">
            <v>979718165</v>
          </cell>
          <cell r="M2173" t="str">
            <v>GUAYAQUIL</v>
          </cell>
          <cell r="N2173" t="str">
            <v>GUAYAS</v>
          </cell>
          <cell r="O2173" t="str">
            <v>GUAYAQUIL</v>
          </cell>
        </row>
        <row r="2174">
          <cell r="A2174" t="str">
            <v>20003016752071</v>
          </cell>
          <cell r="B2174">
            <v>478665</v>
          </cell>
          <cell r="C2174" t="str">
            <v>20003016752071</v>
          </cell>
          <cell r="D2174">
            <v>44908.540694444448</v>
          </cell>
          <cell r="E2174" t="str">
            <v>BRELDYNG</v>
          </cell>
          <cell r="F2174" t="str">
            <v>DESPACHO</v>
          </cell>
          <cell r="G2174" t="str">
            <v>NORMAL</v>
          </cell>
          <cell r="H2174" t="str">
            <v>CHANGOLUISA GUTIERRE MONICA CRISTINA</v>
          </cell>
          <cell r="I2174" t="str">
            <v>1714682901</v>
          </cell>
          <cell r="J2174" t="str">
            <v>PICHINCHA / MEJIA / MACHACHI / AV GARCIA MORENO / E3-145 /  / CASA DE 2 PISOS COLOR SIN PINTAR E3-145 REF FRENTE A UN PARQUE Y MECANICA AUTOMOTRIZ.</v>
          </cell>
          <cell r="K2174" t="str">
            <v>997206025</v>
          </cell>
          <cell r="M2174" t="str">
            <v>MEJIA</v>
          </cell>
          <cell r="N2174" t="str">
            <v>PICHINCHA</v>
          </cell>
          <cell r="O2174" t="str">
            <v>MEJIA</v>
          </cell>
        </row>
        <row r="2175">
          <cell r="A2175" t="str">
            <v>20003016110408</v>
          </cell>
          <cell r="B2175">
            <v>478662</v>
          </cell>
          <cell r="C2175" t="str">
            <v>20003016110408</v>
          </cell>
          <cell r="D2175">
            <v>44908.540694444448</v>
          </cell>
          <cell r="E2175" t="str">
            <v>BRELDYNG</v>
          </cell>
          <cell r="F2175" t="str">
            <v>DESPACHO</v>
          </cell>
          <cell r="G2175" t="str">
            <v>NORMAL</v>
          </cell>
          <cell r="H2175" t="str">
            <v>ENMA TARJELIA MUNOZ CUNDULLI</v>
          </cell>
          <cell r="I2175" t="str">
            <v>502543770</v>
          </cell>
          <cell r="J2175" t="str">
            <v>SANTO DOMINGO / SANTO DOMINGO / BOMBOLI / AV DE LAS ACACIAD / SN / CALLE 4 / COOP LAS ACACIAS BARRIO EL RENACER REF PRIMERA ENTRADA/GABINETE//FRENTE A CASA DE 2 P.</v>
          </cell>
          <cell r="K2175" t="str">
            <v>990577286</v>
          </cell>
          <cell r="M2175" t="str">
            <v>SANTO DOMINGO</v>
          </cell>
          <cell r="N2175" t="str">
            <v>SANTO DOMINGO</v>
          </cell>
          <cell r="O2175" t="str">
            <v>SANTO DOMINGO</v>
          </cell>
        </row>
        <row r="2176">
          <cell r="A2176" t="str">
            <v>20003014548824</v>
          </cell>
          <cell r="B2176">
            <v>478661</v>
          </cell>
          <cell r="C2176" t="str">
            <v>20003014548824</v>
          </cell>
          <cell r="D2176">
            <v>44908.540694444448</v>
          </cell>
          <cell r="E2176" t="str">
            <v>BRELDYNG</v>
          </cell>
          <cell r="F2176" t="str">
            <v>DESPACHO</v>
          </cell>
          <cell r="G2176" t="str">
            <v>NORMAL</v>
          </cell>
          <cell r="H2176" t="str">
            <v>MANUEL VICTOR LEON DELGADO</v>
          </cell>
          <cell r="I2176" t="str">
            <v>804260875</v>
          </cell>
          <cell r="J2176" t="str">
            <v>GUAYAS / GUAYAQUIL / TARQUI / VIA DAULE KM 10 Y MEDIO / SN / AV HONORATO VASQUEZ Y QUINQUELLAS / LOTIZACION INMACONSA OFICINA DE TRAMACO MZ 5 SL 1 QUINQUELAS</v>
          </cell>
          <cell r="K2176" t="str">
            <v>999532008</v>
          </cell>
          <cell r="M2176" t="str">
            <v>GUAYAQUIL</v>
          </cell>
          <cell r="N2176" t="str">
            <v>GUAYAS</v>
          </cell>
          <cell r="O2176" t="str">
            <v>GUAYAQUIL</v>
          </cell>
        </row>
        <row r="2177">
          <cell r="A2177" t="str">
            <v>20003017388064</v>
          </cell>
          <cell r="B2177">
            <v>478584</v>
          </cell>
          <cell r="C2177" t="str">
            <v>20003017388064</v>
          </cell>
          <cell r="D2177">
            <v>44908.511655092596</v>
          </cell>
          <cell r="E2177" t="str">
            <v>CONECEL</v>
          </cell>
          <cell r="F2177" t="str">
            <v>DESPACHO</v>
          </cell>
          <cell r="G2177" t="str">
            <v>NORMAL</v>
          </cell>
          <cell r="H2177" t="str">
            <v>MELANIE PILAR RODRIGUEZ RODRIGUEZ</v>
          </cell>
          <cell r="I2177" t="str">
            <v>1311471393</v>
          </cell>
          <cell r="J2177" t="str">
            <v>PORTOVIEJO/ANDRES DE VERA/AV JOSE MARIA URBINA Y DR HONORIO VILLAVENCIO CASA DE DOS PISOS COLOR BLANCO FRENTE A LA UTM</v>
          </cell>
          <cell r="K2177" t="str">
            <v xml:space="preserve">981681158 /  </v>
          </cell>
          <cell r="M2177" t="str">
            <v>PORTOVIEJO</v>
          </cell>
          <cell r="N2177" t="str">
            <v>MANABI</v>
          </cell>
          <cell r="O2177" t="str">
            <v>PORTOVIEJO</v>
          </cell>
        </row>
        <row r="2178">
          <cell r="A2178" t="str">
            <v>20003016781741</v>
          </cell>
          <cell r="B2178">
            <v>478582</v>
          </cell>
          <cell r="C2178" t="str">
            <v>20003016781741</v>
          </cell>
          <cell r="D2178">
            <v>44908.511655092596</v>
          </cell>
          <cell r="E2178" t="str">
            <v>CONECEL</v>
          </cell>
          <cell r="F2178" t="str">
            <v>DESPACHO</v>
          </cell>
          <cell r="G2178" t="str">
            <v>NORMAL</v>
          </cell>
          <cell r="H2178" t="str">
            <v>LUIS MIGUEL DIAZ ESCOBAR</v>
          </cell>
          <cell r="I2178" t="str">
            <v>1104310303</v>
          </cell>
          <cell r="J2178" t="str">
            <v>LOJA/SUCRE/CALLE ANTONIO PENA Y MANUEL IGNACIO MONTERO FRENTE A LA FACULTAD DE MEDICINA DE LA UNIVERSIDAD DE LOJA EN EL LOCAL COMERCIAL SODA PAPAS</v>
          </cell>
          <cell r="K2178" t="str">
            <v xml:space="preserve">959245168 /  </v>
          </cell>
          <cell r="M2178" t="str">
            <v>LOJA</v>
          </cell>
          <cell r="N2178" t="str">
            <v>LOJA</v>
          </cell>
          <cell r="O2178" t="str">
            <v>LOJA</v>
          </cell>
        </row>
        <row r="2179">
          <cell r="A2179" t="str">
            <v>20002995382423</v>
          </cell>
          <cell r="B2179">
            <v>478580</v>
          </cell>
          <cell r="C2179" t="str">
            <v>20002995382423</v>
          </cell>
          <cell r="D2179">
            <v>44908.511655092596</v>
          </cell>
          <cell r="E2179" t="str">
            <v>CONECEL</v>
          </cell>
          <cell r="F2179" t="str">
            <v>DESPACHO</v>
          </cell>
          <cell r="G2179" t="str">
            <v>NORMAL</v>
          </cell>
          <cell r="H2179" t="str">
            <v>VANESSA BEATRIZ PINARGOTE LOZA</v>
          </cell>
          <cell r="I2179" t="str">
            <v>1719238899</v>
          </cell>
          <cell r="J2179" t="str">
            <v>QUITO/PUENGASI/ OBRERO INDEPENDIENTE/RICARDO IZURIETA DEL CASTILLO Y CALLE E18 CS BLANCA PONTON NEGRO JUNTO A LA TIENDA LA GATA</v>
          </cell>
          <cell r="K2179" t="str">
            <v>995225442 /  995152213/0969078915</v>
          </cell>
          <cell r="M2179" t="str">
            <v>QUITO</v>
          </cell>
          <cell r="N2179" t="str">
            <v>PICHINCHA</v>
          </cell>
          <cell r="O2179" t="str">
            <v>QUITO</v>
          </cell>
        </row>
        <row r="2180">
          <cell r="A2180" t="str">
            <v>20002985860116</v>
          </cell>
          <cell r="B2180">
            <v>478579</v>
          </cell>
          <cell r="C2180" t="str">
            <v>20002985860116</v>
          </cell>
          <cell r="D2180">
            <v>44908.511655092596</v>
          </cell>
          <cell r="E2180" t="str">
            <v>CONECEL</v>
          </cell>
          <cell r="F2180" t="str">
            <v>DESPACHO</v>
          </cell>
          <cell r="G2180" t="str">
            <v>NORMAL</v>
          </cell>
          <cell r="H2180" t="str">
            <v>VANESSA BEATRIZ PINARGOTE LOZA</v>
          </cell>
          <cell r="I2180" t="str">
            <v>1719238899</v>
          </cell>
          <cell r="J2180" t="str">
            <v>QUITO/PUENGASI/ OBRERO INDEPENDIENTE/RICARDO IZURIETA DEL CASTILLO Y CALLE E18 CS BLANCA PONTON NEGRO JUNTO A LA TIENDA LA GATA</v>
          </cell>
          <cell r="K2180" t="str">
            <v>995225442 /  995152213/0969078915</v>
          </cell>
          <cell r="M2180" t="str">
            <v>QUITO</v>
          </cell>
          <cell r="N2180" t="str">
            <v>PICHINCHA</v>
          </cell>
          <cell r="O2180" t="str">
            <v>QUITO</v>
          </cell>
        </row>
        <row r="2181">
          <cell r="A2181" t="str">
            <v>20003016756401</v>
          </cell>
          <cell r="B2181">
            <v>478578</v>
          </cell>
          <cell r="C2181" t="str">
            <v>20003016756401</v>
          </cell>
          <cell r="D2181">
            <v>44908.511655092596</v>
          </cell>
          <cell r="E2181" t="str">
            <v>CONECEL</v>
          </cell>
          <cell r="F2181" t="str">
            <v>DESPACHO</v>
          </cell>
          <cell r="G2181" t="str">
            <v>NORMAL</v>
          </cell>
          <cell r="H2181" t="str">
            <v>FRANKLIN GEOVANNY YAURE PINARGOTE</v>
          </cell>
          <cell r="I2181" t="str">
            <v>926741638</v>
          </cell>
          <cell r="J2181" t="str">
            <v>CUENCA/HERMANO MIGUEL/VICENTE ALVARADO Y GASPAR DE GALLEGOS CASA 2 PISO COLOR PALO ROSA DESPENSA LOS TRIGALES</v>
          </cell>
          <cell r="K2181" t="str">
            <v xml:space="preserve">988839261 /  </v>
          </cell>
          <cell r="L2181" t="str">
            <v/>
          </cell>
          <cell r="M2181" t="str">
            <v>CUENCA</v>
          </cell>
          <cell r="N2181" t="str">
            <v>AZUAY</v>
          </cell>
          <cell r="O2181" t="str">
            <v>CUENCA</v>
          </cell>
        </row>
        <row r="2182">
          <cell r="A2182" t="str">
            <v>20003016756099</v>
          </cell>
          <cell r="B2182">
            <v>478577</v>
          </cell>
          <cell r="C2182" t="str">
            <v>20003016756099</v>
          </cell>
          <cell r="D2182">
            <v>44908.511655092596</v>
          </cell>
          <cell r="E2182" t="str">
            <v>CONECEL</v>
          </cell>
          <cell r="F2182" t="str">
            <v>DESPACHO</v>
          </cell>
          <cell r="G2182" t="str">
            <v>NORMAL</v>
          </cell>
          <cell r="H2182" t="str">
            <v>GEOVANNY VIRGILIO CASTRO SANTANA</v>
          </cell>
          <cell r="I2182" t="str">
            <v>1309417002</v>
          </cell>
          <cell r="J2182" t="str">
            <v>PORTOVIEJO 18 DE OCTUBRE/AV MANABI Y AV AMERICA ENTREGA LUGAR DE TRABAJO CENTRO DE VELACION LA PAZ FRENTE AL PARQUE DE LAS MADRES</v>
          </cell>
          <cell r="K2182" t="str">
            <v xml:space="preserve">961368439 /  </v>
          </cell>
          <cell r="M2182" t="str">
            <v>PORTOVIEJO</v>
          </cell>
          <cell r="N2182" t="str">
            <v>MANABI</v>
          </cell>
          <cell r="O2182" t="str">
            <v>PORTOVIEJO</v>
          </cell>
        </row>
        <row r="2183">
          <cell r="A2183" t="str">
            <v>20003016791486</v>
          </cell>
          <cell r="B2183">
            <v>478576</v>
          </cell>
          <cell r="C2183" t="str">
            <v>20003016791486</v>
          </cell>
          <cell r="D2183">
            <v>44908.511655092596</v>
          </cell>
          <cell r="E2183" t="str">
            <v>CONECEL</v>
          </cell>
          <cell r="F2183" t="str">
            <v>DESPACHO</v>
          </cell>
          <cell r="G2183" t="str">
            <v>NORMAL</v>
          </cell>
          <cell r="H2183" t="str">
            <v>ELHIAN GONZALO AREVALO HERNANDEZ</v>
          </cell>
          <cell r="I2183" t="str">
            <v>1105333767</v>
          </cell>
          <cell r="J2183" t="str">
            <v>LOJA/SUCRE/CALLES LAURO GUERRERO ENTRE COLON Y JUAN JOSE SAMANIEGO CASA CREMA DE 2 PISOS DIAGONAL A UNA TIENDA</v>
          </cell>
          <cell r="K2183" t="str">
            <v xml:space="preserve">988231603 /  </v>
          </cell>
          <cell r="M2183" t="str">
            <v>LOJA</v>
          </cell>
          <cell r="N2183" t="str">
            <v>LOJA</v>
          </cell>
          <cell r="O2183" t="str">
            <v>LOJA</v>
          </cell>
        </row>
        <row r="2184">
          <cell r="A2184" t="str">
            <v>20002994409935</v>
          </cell>
          <cell r="B2184">
            <v>478575</v>
          </cell>
          <cell r="C2184" t="str">
            <v>20002994409935</v>
          </cell>
          <cell r="D2184">
            <v>44908.511655092596</v>
          </cell>
          <cell r="E2184" t="str">
            <v>CONECEL</v>
          </cell>
          <cell r="F2184" t="str">
            <v>DESPACHO</v>
          </cell>
          <cell r="G2184" t="str">
            <v>NORMAL</v>
          </cell>
          <cell r="H2184" t="str">
            <v>JOSE IVAN MORA CASTILLO</v>
          </cell>
          <cell r="I2184" t="str">
            <v>951736099</v>
          </cell>
          <cell r="J2184" t="str">
            <v>CUENCA/ EL BATAN AV REMIGIO ROMERO Y CALLE REMIGIO TAMARIZ CRESPO EDIFICIO CYTOTE DIAGONAL A UN MICROMERCADO</v>
          </cell>
          <cell r="K2184" t="str">
            <v>979305115 /  968516967</v>
          </cell>
          <cell r="M2184" t="str">
            <v>CUENCA</v>
          </cell>
          <cell r="N2184" t="str">
            <v>AZUAY</v>
          </cell>
          <cell r="O2184" t="str">
            <v>CUENCA</v>
          </cell>
        </row>
        <row r="2185">
          <cell r="A2185" t="str">
            <v>20003016120001</v>
          </cell>
          <cell r="B2185">
            <v>478573</v>
          </cell>
          <cell r="C2185" t="str">
            <v>20003016120001</v>
          </cell>
          <cell r="D2185">
            <v>44908.511655092596</v>
          </cell>
          <cell r="E2185" t="str">
            <v>CONECEL</v>
          </cell>
          <cell r="F2185" t="str">
            <v>DESPACHO</v>
          </cell>
          <cell r="G2185" t="str">
            <v>NORMAL</v>
          </cell>
          <cell r="H2185" t="str">
            <v>MARIO ERNESTO JOEL DAVILA MONTUFAR</v>
          </cell>
          <cell r="I2185" t="str">
            <v>1001074119</v>
          </cell>
          <cell r="J2185" t="str">
            <v>IBARRA/CARANQUI/CALLE EUGENIO ESPEJO ENTRE CARLOS PROANO Y LUIS DAVILA PEREZ CASA DE DOS PISOS SIN PINTAR A 2 CUADRAS DEL ESTADIO SAN MICHUELDE DE IBARRA</v>
          </cell>
          <cell r="K2185" t="str">
            <v xml:space="preserve">961892782 /  </v>
          </cell>
          <cell r="M2185" t="str">
            <v>IBARRA</v>
          </cell>
          <cell r="N2185" t="str">
            <v>IMBABURA</v>
          </cell>
          <cell r="O2185" t="str">
            <v>IBARRA</v>
          </cell>
        </row>
        <row r="2186">
          <cell r="A2186" t="str">
            <v>18014047</v>
          </cell>
          <cell r="B2186">
            <v>478570</v>
          </cell>
          <cell r="C2186" t="str">
            <v>18014047</v>
          </cell>
          <cell r="D2186">
            <v>44908.511655092596</v>
          </cell>
          <cell r="E2186" t="str">
            <v>CONECEL</v>
          </cell>
          <cell r="F2186" t="str">
            <v>DESPACHO</v>
          </cell>
          <cell r="G2186" t="str">
            <v>NORMAL</v>
          </cell>
          <cell r="H2186" t="str">
            <v>KAREN LISBETH BARROSO JIMENEZ</v>
          </cell>
          <cell r="I2186" t="str">
            <v>1.50081E+12</v>
          </cell>
          <cell r="J2186" t="str">
            <v>EL COCA/EL COCA/CALLE QUITO Y ELOY ALFARO EN EL LOCAL SYSTEM DOCTOR DIAGONAL AL HOSTAL EL MIRADOR</v>
          </cell>
          <cell r="K2186" t="str">
            <v xml:space="preserve">979221695 /  </v>
          </cell>
          <cell r="M2186" t="str">
            <v>ORELLANA</v>
          </cell>
          <cell r="N2186" t="str">
            <v>ORELLANA</v>
          </cell>
          <cell r="O2186" t="str">
            <v>EL COCA</v>
          </cell>
        </row>
        <row r="2187">
          <cell r="A2187" t="str">
            <v>20003016118693</v>
          </cell>
          <cell r="B2187">
            <v>478569</v>
          </cell>
          <cell r="C2187" t="str">
            <v>20003016118693</v>
          </cell>
          <cell r="D2187">
            <v>44908.511655092596</v>
          </cell>
          <cell r="E2187" t="str">
            <v>CONECEL</v>
          </cell>
          <cell r="F2187" t="str">
            <v>DESPACHO</v>
          </cell>
          <cell r="G2187" t="str">
            <v>NORMAL</v>
          </cell>
          <cell r="H2187" t="str">
            <v>DANIEL ESTEBAN ARGUELLO MEJIA</v>
          </cell>
          <cell r="I2187" t="str">
            <v>1707986871</v>
          </cell>
          <cell r="J2187" t="str">
            <v>QUITO/POMASQUI/AV DE LA PAMPA N7-122 Y DE LAS DALIAS CASA DE UN PISO JUNTO AL RESTAURANTE LA CAPILLA</v>
          </cell>
          <cell r="K2187" t="str">
            <v>988922661 /  979245046</v>
          </cell>
          <cell r="M2187" t="str">
            <v>QUITO</v>
          </cell>
          <cell r="N2187" t="str">
            <v>PICHINCHA</v>
          </cell>
          <cell r="O2187" t="str">
            <v>QUITO</v>
          </cell>
        </row>
        <row r="2188">
          <cell r="A2188" t="str">
            <v>20003016113674</v>
          </cell>
          <cell r="B2188">
            <v>478568</v>
          </cell>
          <cell r="C2188" t="str">
            <v>20003016113674</v>
          </cell>
          <cell r="D2188">
            <v>44908.511655092596</v>
          </cell>
          <cell r="E2188" t="str">
            <v>CONECEL</v>
          </cell>
          <cell r="F2188" t="str">
            <v>DESPACHO</v>
          </cell>
          <cell r="G2188" t="str">
            <v>NORMAL</v>
          </cell>
          <cell r="H2188" t="str">
            <v>DANIEL ESTEBAN ARGUELLO MEJIA</v>
          </cell>
          <cell r="I2188" t="str">
            <v>1707986871</v>
          </cell>
          <cell r="J2188" t="str">
            <v>QUITO/POMASQUI/AV DE LA PAMPA N7-122 Y DE LAS DALIAS CASA DE UN PISO JUNTO AL RESTAURANTE LA CAPILLA</v>
          </cell>
          <cell r="K2188" t="str">
            <v>988922661 /  979245046</v>
          </cell>
          <cell r="L2188" t="str">
            <v/>
          </cell>
          <cell r="M2188" t="str">
            <v>QUITO</v>
          </cell>
          <cell r="N2188" t="str">
            <v>PICHINCHA</v>
          </cell>
          <cell r="O2188" t="str">
            <v>QUITO</v>
          </cell>
        </row>
        <row r="2189">
          <cell r="A2189" t="str">
            <v>20003011408410</v>
          </cell>
          <cell r="B2189">
            <v>478566</v>
          </cell>
          <cell r="C2189" t="str">
            <v>20003011408410</v>
          </cell>
          <cell r="D2189">
            <v>44908.511655092596</v>
          </cell>
          <cell r="E2189" t="str">
            <v>CONECEL</v>
          </cell>
          <cell r="F2189" t="str">
            <v>DESPACHO</v>
          </cell>
          <cell r="G2189" t="str">
            <v>NORMAL</v>
          </cell>
          <cell r="H2189" t="str">
            <v>CARLA NAKEYLA YEPEZ CARVAJAL</v>
          </cell>
          <cell r="I2189" t="str">
            <v>1750796904</v>
          </cell>
          <cell r="J2189" t="str">
            <v>CALDERON/PUNTO DE ENCUENTRO CENTRO COMERCIAL EL PORTAL</v>
          </cell>
          <cell r="K2189" t="str">
            <v>990254860 /  23452209</v>
          </cell>
          <cell r="M2189" t="str">
            <v>QUITO</v>
          </cell>
          <cell r="N2189" t="str">
            <v>PICHINCHA</v>
          </cell>
          <cell r="O2189" t="str">
            <v>QUITO</v>
          </cell>
        </row>
        <row r="2190">
          <cell r="A2190" t="str">
            <v>20003016118194</v>
          </cell>
          <cell r="B2190">
            <v>478562</v>
          </cell>
          <cell r="C2190" t="str">
            <v>20003016118194</v>
          </cell>
          <cell r="D2190">
            <v>44908.511655092596</v>
          </cell>
          <cell r="E2190" t="str">
            <v>CONECEL</v>
          </cell>
          <cell r="F2190" t="str">
            <v>DESPACHO</v>
          </cell>
          <cell r="G2190" t="str">
            <v>NORMAL</v>
          </cell>
          <cell r="H2190" t="str">
            <v>JOSE ANTONIO GARCIA FRANCO</v>
          </cell>
          <cell r="I2190" t="str">
            <v>1750716241</v>
          </cell>
          <cell r="J2190" t="str">
            <v>QUITO /CHILLOGALLO/ AV. MORAN VALVERDE OE5-175 Y AV MARISCAL SUCRE FRENTE AL KFC DE SUCRE</v>
          </cell>
          <cell r="K2190" t="str">
            <v xml:space="preserve">999282484 /  </v>
          </cell>
          <cell r="M2190" t="str">
            <v>QUITO</v>
          </cell>
          <cell r="N2190" t="str">
            <v>PICHINCHA</v>
          </cell>
          <cell r="O2190" t="str">
            <v>QUITO</v>
          </cell>
        </row>
        <row r="2191">
          <cell r="A2191" t="str">
            <v>20003016087840</v>
          </cell>
          <cell r="B2191">
            <v>478560</v>
          </cell>
          <cell r="C2191" t="str">
            <v>20003016087840</v>
          </cell>
          <cell r="D2191">
            <v>44908.511643518519</v>
          </cell>
          <cell r="E2191" t="str">
            <v>CONECEL</v>
          </cell>
          <cell r="F2191" t="str">
            <v>DESPACHO</v>
          </cell>
          <cell r="G2191" t="str">
            <v>NORMAL</v>
          </cell>
          <cell r="H2191" t="str">
            <v>ANGELICA BEATRIZ SIAVICHAY CALDAS</v>
          </cell>
          <cell r="I2191" t="str">
            <v>1718673344</v>
          </cell>
          <cell r="J2191" t="str">
            <v>QUITO/BELISARIO QUEVEDO/SECTOR DE LA PRIMAVERA CALLE DE LOS OBISPO DIAS DE LA MADRID Y PADRE DAMIAN CASA DE DOS PISOS CON UN PERRO PINTADO EN LA PARED A UNA CUADRA DEL COLEGIO CARLOS ZAMBRANO</v>
          </cell>
          <cell r="K2191" t="str">
            <v xml:space="preserve">963132443 /  </v>
          </cell>
          <cell r="M2191" t="str">
            <v>QUITO</v>
          </cell>
          <cell r="N2191" t="str">
            <v>PICHINCHA</v>
          </cell>
          <cell r="O2191" t="str">
            <v>QUITO</v>
          </cell>
        </row>
        <row r="2192">
          <cell r="A2192" t="str">
            <v>20003016758634</v>
          </cell>
          <cell r="B2192">
            <v>478557</v>
          </cell>
          <cell r="C2192" t="str">
            <v>20003016758634</v>
          </cell>
          <cell r="D2192">
            <v>44908.511643518519</v>
          </cell>
          <cell r="E2192" t="str">
            <v>CONECEL</v>
          </cell>
          <cell r="F2192" t="str">
            <v>DESPACHO</v>
          </cell>
          <cell r="G2192" t="str">
            <v>NORMAL</v>
          </cell>
          <cell r="H2192" t="str">
            <v>MAYRA ALEJANDRA PEREZ INTRIAGO</v>
          </cell>
          <cell r="I2192" t="str">
            <v>1720338894</v>
          </cell>
          <cell r="J2192" t="str">
            <v>TRABAJO PICHINCHA/QUITO/CHIMBA CALLE/CALLE PRINCIPAL PEDRO PINTO A UNA CUADRA DE LA PASTEURIZ</v>
          </cell>
          <cell r="K2192" t="str">
            <v xml:space="preserve">983366114 /  </v>
          </cell>
          <cell r="M2192" t="str">
            <v>QUITO</v>
          </cell>
          <cell r="N2192" t="str">
            <v>PICHINCHA</v>
          </cell>
          <cell r="O2192" t="str">
            <v>QUITO</v>
          </cell>
        </row>
        <row r="2193">
          <cell r="A2193" t="str">
            <v>20003016740450</v>
          </cell>
          <cell r="B2193">
            <v>478554</v>
          </cell>
          <cell r="C2193" t="str">
            <v>20003016740450</v>
          </cell>
          <cell r="D2193">
            <v>44908.511643518519</v>
          </cell>
          <cell r="E2193" t="str">
            <v>CONECEL</v>
          </cell>
          <cell r="F2193" t="str">
            <v>DESPACHO</v>
          </cell>
          <cell r="G2193" t="str">
            <v>NORMAL</v>
          </cell>
          <cell r="H2193" t="str">
            <v>DAVID ALEJANDRO SAMANIEGO YACELGA</v>
          </cell>
          <cell r="I2193" t="str">
            <v>1850861202</v>
          </cell>
          <cell r="J2193" t="str">
            <v>AMBATO LA PENINSULA CALLE CHAPERA 2 PISOS Y COLOR BLANCA CON VERDE ATRAS DE LA JUNTA DE CALIFICACIONES</v>
          </cell>
          <cell r="K2193" t="str">
            <v xml:space="preserve">984720285 /  </v>
          </cell>
          <cell r="M2193" t="str">
            <v>AMBATO</v>
          </cell>
          <cell r="N2193" t="str">
            <v>TUNGURAHUA</v>
          </cell>
          <cell r="O2193" t="str">
            <v>AMBATO</v>
          </cell>
        </row>
        <row r="2194">
          <cell r="A2194" t="str">
            <v>20003016781269</v>
          </cell>
          <cell r="B2194">
            <v>478484</v>
          </cell>
          <cell r="C2194" t="str">
            <v>20003016781269</v>
          </cell>
          <cell r="D2194">
            <v>44908.49355324074</v>
          </cell>
          <cell r="E2194" t="str">
            <v>CONECEL</v>
          </cell>
          <cell r="F2194" t="str">
            <v>DESPACHO</v>
          </cell>
          <cell r="G2194" t="str">
            <v>NORMAL</v>
          </cell>
          <cell r="H2194" t="str">
            <v>CONGO RUIZ ANGELO ALEXIS</v>
          </cell>
          <cell r="I2194" t="str">
            <v>1003610183</v>
          </cell>
          <cell r="J2194" t="str">
            <v>E2443V4442 R/C OK 0990158994 UIO/CONDADO/TRABAJO/SAN FRACNSICO DE RUMINU URCO Y AVN OCCDENTAL/EN LA PLATA SANTA MARIA/DIAGONAL AL COLEGIO CHARLES DARWIN/EN EL LOCAL DE KFC</v>
          </cell>
          <cell r="K2194" t="str">
            <v>994730995</v>
          </cell>
          <cell r="L2194" t="str">
            <v/>
          </cell>
          <cell r="M2194" t="str">
            <v>QUITO</v>
          </cell>
          <cell r="N2194" t="str">
            <v>PICHINCHA</v>
          </cell>
          <cell r="O2194" t="str">
            <v>Quito</v>
          </cell>
        </row>
        <row r="2195">
          <cell r="A2195" t="str">
            <v>20003016096670</v>
          </cell>
          <cell r="B2195">
            <v>478121</v>
          </cell>
          <cell r="C2195" t="str">
            <v>20003016096670</v>
          </cell>
          <cell r="D2195">
            <v>44907.721597222226</v>
          </cell>
          <cell r="E2195" t="str">
            <v>CONECEL</v>
          </cell>
          <cell r="F2195" t="str">
            <v>DESPACHO</v>
          </cell>
          <cell r="G2195" t="str">
            <v>NORMAL</v>
          </cell>
          <cell r="H2195" t="str">
            <v>ALEXIS PAUL LOPEZ QUEZADA</v>
          </cell>
          <cell r="I2195" t="str">
            <v>1723985493</v>
          </cell>
          <cell r="J2195" t="str">
            <v>PICHINCHA/QUITO/CHILLOGALLO/CONJUNTO RINCON DEL SOL CASA 102 ETAPA 2 ANUNCIARSE EN GAROTA /ERNESTO ALBAN 524 Y CARLOS BONILLA ATRAS DE LA LIGA BARRIAL LAS CUADRAS DE FUNDEPORTE</v>
          </cell>
          <cell r="K2195" t="str">
            <v>978887047 /  999567578</v>
          </cell>
          <cell r="M2195" t="str">
            <v>QUITO</v>
          </cell>
          <cell r="N2195" t="str">
            <v>PICHINCHA</v>
          </cell>
          <cell r="O2195" t="str">
            <v>QUITO</v>
          </cell>
        </row>
        <row r="2196">
          <cell r="A2196" t="str">
            <v>20002942300019</v>
          </cell>
          <cell r="B2196">
            <v>478117</v>
          </cell>
          <cell r="C2196" t="str">
            <v>20002942300019</v>
          </cell>
          <cell r="D2196">
            <v>44907.721597222226</v>
          </cell>
          <cell r="E2196" t="str">
            <v>CONECEL</v>
          </cell>
          <cell r="F2196" t="str">
            <v>DESPACHO</v>
          </cell>
          <cell r="G2196" t="str">
            <v>NORMAL</v>
          </cell>
          <cell r="H2196" t="str">
            <v>LUIS ADRIAN ZHIZHPON CAMPOS</v>
          </cell>
          <cell r="I2196" t="str">
            <v>106871163</v>
          </cell>
          <cell r="J2196" t="str">
            <v>CUENCA/EL SAGRARIO/CALLE LUIS CORDERO Y CALLE MARIA ARIZAGA FRENTE AL COLEGIO NACIONAL NOCTURNO FANCISCO TAMARI Y A MEDIA CDRA BAR ABACERIA EL NEVADO</v>
          </cell>
          <cell r="K2196" t="str">
            <v xml:space="preserve">961737958 /  </v>
          </cell>
          <cell r="M2196" t="str">
            <v>CUENCA</v>
          </cell>
          <cell r="N2196" t="str">
            <v>AZUAY</v>
          </cell>
          <cell r="O2196" t="str">
            <v>CUENCA</v>
          </cell>
        </row>
        <row r="2197">
          <cell r="A2197" t="str">
            <v>20003016093076</v>
          </cell>
          <cell r="B2197">
            <v>478113</v>
          </cell>
          <cell r="C2197" t="str">
            <v>20003016093076</v>
          </cell>
          <cell r="D2197">
            <v>44907.721597222226</v>
          </cell>
          <cell r="E2197" t="str">
            <v>CONECEL</v>
          </cell>
          <cell r="F2197" t="str">
            <v>DESPACHO</v>
          </cell>
          <cell r="G2197" t="str">
            <v>NORMAL</v>
          </cell>
          <cell r="H2197" t="str">
            <v>SEGUNDO RAUL MORALES COLUMBA</v>
          </cell>
          <cell r="I2197" t="str">
            <v>1710043025</v>
          </cell>
          <cell r="J2197" t="str">
            <v>PICHINCHA/QUITO/CONOCOTO/ENTREGA EN CONJUNTO ARMENIA GARDENS/CALLE RICARDO DESCALZI DEL CASTILLO Y CARLOS MOORE A UNA CUADRA DE OMNILIFE ARMENIA</v>
          </cell>
          <cell r="K2197" t="str">
            <v xml:space="preserve">984218947 /  </v>
          </cell>
          <cell r="M2197" t="str">
            <v>QUITO</v>
          </cell>
          <cell r="N2197" t="str">
            <v>PICHINCHA</v>
          </cell>
          <cell r="O2197" t="str">
            <v>QUITO</v>
          </cell>
        </row>
        <row r="2198">
          <cell r="A2198" t="str">
            <v>20003011412476</v>
          </cell>
          <cell r="B2198">
            <v>478112</v>
          </cell>
          <cell r="C2198" t="str">
            <v>20003011412476</v>
          </cell>
          <cell r="D2198">
            <v>44907.721597222226</v>
          </cell>
          <cell r="E2198" t="str">
            <v>CONECEL</v>
          </cell>
          <cell r="F2198" t="str">
            <v>DESPACHO</v>
          </cell>
          <cell r="G2198" t="str">
            <v>NORMAL</v>
          </cell>
          <cell r="H2198" t="str">
            <v>TELMO RODRIGO BARAHONA CHAVEZ</v>
          </cell>
          <cell r="I2198" t="str">
            <v>603043449</v>
          </cell>
          <cell r="J2198" t="str">
            <v>RIOBAMBA/MALDONADO/MORONA Y PEDRO BEDON PINEDA CASA DE COLOR CREMA DE DOS PISOS CON PUERTA NEGRA FRENTE A ALCOHOLICOS ANONIMOS A MEDIA CUADRA DEL PARQUE DE LAS FLORES</v>
          </cell>
          <cell r="K2198" t="str">
            <v>999014491 /  999230706</v>
          </cell>
          <cell r="M2198" t="str">
            <v>RIOBAMBA</v>
          </cell>
          <cell r="N2198" t="str">
            <v>CHIMBORAZO</v>
          </cell>
          <cell r="O2198" t="str">
            <v>RIOBAMBA</v>
          </cell>
        </row>
        <row r="2199">
          <cell r="A2199" t="str">
            <v>20003011908590</v>
          </cell>
          <cell r="B2199">
            <v>478110</v>
          </cell>
          <cell r="C2199" t="str">
            <v>20003011908590</v>
          </cell>
          <cell r="D2199">
            <v>44907.721597222226</v>
          </cell>
          <cell r="E2199" t="str">
            <v>CONECEL</v>
          </cell>
          <cell r="F2199" t="str">
            <v>DESPACHO</v>
          </cell>
          <cell r="G2199" t="str">
            <v>NORMAL</v>
          </cell>
          <cell r="H2199" t="str">
            <v>ESTHELA DEL PILAR SANAGUANO GUATO</v>
          </cell>
          <cell r="I2199" t="str">
            <v>603827965</v>
          </cell>
          <cell r="J2199" t="str">
            <v>RIOBAMBA/VELOZ/CALLE 12 DE OCTUBRE Y ESPANA CASA DE UN PISO DE BALDOSA CELESTE JUNTO AL RESTAURANTE DE COMIDA RAPIDA PAPITAS AL PASO</v>
          </cell>
          <cell r="K2199" t="str">
            <v xml:space="preserve">984783692 /  </v>
          </cell>
          <cell r="M2199" t="str">
            <v>RIOBAMBA</v>
          </cell>
          <cell r="N2199" t="str">
            <v>CHIMBORAZO</v>
          </cell>
          <cell r="O2199" t="str">
            <v>RIOBAMBA</v>
          </cell>
        </row>
        <row r="2200">
          <cell r="A2200" t="str">
            <v>20003016100796</v>
          </cell>
          <cell r="B2200">
            <v>478145</v>
          </cell>
          <cell r="C2200" t="str">
            <v>20003016100796</v>
          </cell>
          <cell r="D2200">
            <v>44907.721597222226</v>
          </cell>
          <cell r="E2200" t="str">
            <v>CONECEL</v>
          </cell>
          <cell r="F2200" t="str">
            <v>DESPACHO</v>
          </cell>
          <cell r="G2200" t="str">
            <v>NORMAL</v>
          </cell>
          <cell r="H2200" t="str">
            <v>MEYLIN SOLANGE CONGO TORAL</v>
          </cell>
          <cell r="I2200" t="str">
            <v>929369189</v>
          </cell>
          <cell r="J2200" t="str">
            <v>MILAGRO/MILAGRO/CALLE CORONEL LUIS VARGAS TORRES 854 Y AV AMAZONAS A DOS CUADRAS DE LA COOP LA BENEFICA CASA DE UN PISO COLOR BLANCO DIAGONAL DEL HOSPITAL LEON BECERRA</v>
          </cell>
          <cell r="K2200" t="str">
            <v xml:space="preserve">961417994 /  </v>
          </cell>
          <cell r="M2200" t="str">
            <v>MILAGRO</v>
          </cell>
          <cell r="N2200" t="str">
            <v>GUAYAS</v>
          </cell>
          <cell r="O2200" t="str">
            <v>MILAGRO</v>
          </cell>
        </row>
        <row r="2201">
          <cell r="A2201" t="str">
            <v>20003016760127</v>
          </cell>
          <cell r="B2201">
            <v>478143</v>
          </cell>
          <cell r="C2201" t="str">
            <v>20003016760127</v>
          </cell>
          <cell r="D2201">
            <v>44907.721597222226</v>
          </cell>
          <cell r="E2201" t="str">
            <v>CONECEL</v>
          </cell>
          <cell r="F2201" t="str">
            <v>DESPACHO</v>
          </cell>
          <cell r="G2201" t="str">
            <v>NORMAL</v>
          </cell>
          <cell r="H2201" t="str">
            <v>ADONIS REMIGIO LOPEZ IZURIETA</v>
          </cell>
          <cell r="I2201" t="str">
            <v>1550003691</v>
          </cell>
          <cell r="J2201" t="str">
            <v>TUNGURAHUA/AMBATO/HUACHI LORETO/AV LAS AMERICAS Y AV CEVALLOS/EN CASA 3 PISOS COLOR BLANCO CON PORTON NEGRO FRENTE A MULTIPLAZA AMBATO O DE FUNDACION VISUAL OPTICA C.A</v>
          </cell>
          <cell r="K2201" t="str">
            <v>978966930 /  984386345</v>
          </cell>
          <cell r="M2201" t="str">
            <v>AMBATO</v>
          </cell>
          <cell r="N2201" t="str">
            <v>DOMICILIO</v>
          </cell>
          <cell r="O2201" t="str">
            <v>AMBATO</v>
          </cell>
        </row>
        <row r="2202">
          <cell r="A2202" t="str">
            <v>20003016091224</v>
          </cell>
          <cell r="B2202">
            <v>478141</v>
          </cell>
          <cell r="C2202" t="str">
            <v>20003016091224</v>
          </cell>
          <cell r="D2202">
            <v>44907.721597222226</v>
          </cell>
          <cell r="E2202" t="str">
            <v>CONECEL</v>
          </cell>
          <cell r="F2202" t="str">
            <v>DESPACHO</v>
          </cell>
          <cell r="G2202" t="str">
            <v>NORMAL</v>
          </cell>
          <cell r="H2202" t="str">
            <v>JOSE ARMANDO RIVERA HERRERA</v>
          </cell>
          <cell r="I2202" t="str">
            <v>959372681</v>
          </cell>
          <cell r="J2202" t="str">
            <v>MACHALA/MACHALA/CALLE SAN MARTIN ENTRE JUNIN Y JUAN MONTALVO EN UN CONDOMINIO DETRAS DE LA MOVILIDAD DE COMISION</v>
          </cell>
          <cell r="K2202" t="str">
            <v xml:space="preserve">963771231 /  </v>
          </cell>
          <cell r="M2202" t="str">
            <v>MACHALA</v>
          </cell>
          <cell r="N2202" t="str">
            <v>DOMICILIO</v>
          </cell>
          <cell r="O2202" t="str">
            <v>MACHALA</v>
          </cell>
        </row>
        <row r="2203">
          <cell r="A2203" t="str">
            <v>20003016091311</v>
          </cell>
          <cell r="B2203">
            <v>478138</v>
          </cell>
          <cell r="C2203" t="str">
            <v>20003016091311</v>
          </cell>
          <cell r="D2203">
            <v>44907.721597222226</v>
          </cell>
          <cell r="E2203" t="str">
            <v>CONECEL</v>
          </cell>
          <cell r="F2203" t="str">
            <v>DESPACHO</v>
          </cell>
          <cell r="G2203" t="str">
            <v>NORMAL</v>
          </cell>
          <cell r="H2203" t="str">
            <v>LISSETH PAOLA RIVERA MACIAS</v>
          </cell>
          <cell r="I2203" t="str">
            <v>928426329</v>
          </cell>
          <cell r="J2203" t="str">
            <v>MILAGRO-MILAGRO-BARRIO GUAYAQUIL-AV. JAIME ROLDOS Y BENIGNO VELA/DISTRIBUIDORA PAO PAO REFERENCIA DEL LUGAR A 300 METROS DEL TIA MILAGRO</v>
          </cell>
          <cell r="K2203" t="str">
            <v>980445003 /  980065032</v>
          </cell>
          <cell r="M2203" t="str">
            <v>MILAGRO</v>
          </cell>
          <cell r="N2203" t="str">
            <v>DOMICILIO</v>
          </cell>
          <cell r="O2203" t="str">
            <v>MILAGRO</v>
          </cell>
        </row>
        <row r="2204">
          <cell r="A2204" t="str">
            <v>20003016084473</v>
          </cell>
          <cell r="B2204">
            <v>478136</v>
          </cell>
          <cell r="C2204" t="str">
            <v>20003016084473</v>
          </cell>
          <cell r="D2204">
            <v>44907.721597222226</v>
          </cell>
          <cell r="E2204" t="str">
            <v>CONECEL</v>
          </cell>
          <cell r="F2204" t="str">
            <v>DESPACHO</v>
          </cell>
          <cell r="G2204" t="str">
            <v>NORMAL</v>
          </cell>
          <cell r="H2204" t="str">
            <v>DOMENICA JANINA CARRIEL CHARRO</v>
          </cell>
          <cell r="I2204" t="str">
            <v>2450324211</v>
          </cell>
          <cell r="J2204" t="str">
            <v>LA LIBERTAD/LA LIBERTAD/SECTOR VELASCO IBARRA AV 11 DE DICIEMBRE 45-17 Y AV 40 CASA DE UN PISO CON GARAGE DE CANA A DOS CUADRAS DEL CUERPO DE BOMBEROS</v>
          </cell>
          <cell r="K2204" t="str">
            <v xml:space="preserve">987566059 /  </v>
          </cell>
          <cell r="L2204" t="str">
            <v/>
          </cell>
          <cell r="M2204" t="str">
            <v>LA LIBERTAD</v>
          </cell>
          <cell r="N2204" t="str">
            <v>SANTA ELENA</v>
          </cell>
          <cell r="O2204" t="str">
            <v>LA LIBERTAD</v>
          </cell>
        </row>
        <row r="2205">
          <cell r="A2205" t="str">
            <v>20003014530325</v>
          </cell>
          <cell r="B2205">
            <v>478133</v>
          </cell>
          <cell r="C2205" t="str">
            <v>20003014530325</v>
          </cell>
          <cell r="D2205">
            <v>44907.721597222226</v>
          </cell>
          <cell r="E2205" t="str">
            <v>CONECEL</v>
          </cell>
          <cell r="F2205" t="str">
            <v>DESPACHO</v>
          </cell>
          <cell r="G2205" t="str">
            <v>NORMAL</v>
          </cell>
          <cell r="H2205" t="str">
            <v>PAUL ALEXANDER GUERRA RAMOS</v>
          </cell>
          <cell r="I2205" t="str">
            <v>1720138500</v>
          </cell>
          <cell r="J2205" t="str">
            <v>PICHINCHA/QUITO/CUMBAYA/PRIMAVERA II/CALLE GEOVANNI BELLINI S8-92 Y LAS BEGONIAS EN CASA 2 PISOS COLOR CREMA FRENTE PARQUE CEPE II</v>
          </cell>
          <cell r="K2205" t="str">
            <v>980063021 /  988315456</v>
          </cell>
          <cell r="L2205" t="str">
            <v/>
          </cell>
          <cell r="M2205" t="str">
            <v>QUITO</v>
          </cell>
          <cell r="N2205" t="str">
            <v>PICHINCHA</v>
          </cell>
          <cell r="O2205" t="str">
            <v>QUITO</v>
          </cell>
        </row>
        <row r="2206">
          <cell r="A2206" t="str">
            <v>20003010891668</v>
          </cell>
          <cell r="B2206">
            <v>478126</v>
          </cell>
          <cell r="C2206" t="str">
            <v>20003010891668</v>
          </cell>
          <cell r="D2206">
            <v>44907.721597222226</v>
          </cell>
          <cell r="E2206" t="str">
            <v>CONECEL</v>
          </cell>
          <cell r="F2206" t="str">
            <v>DESPACHO</v>
          </cell>
          <cell r="G2206" t="str">
            <v>NORMAL</v>
          </cell>
          <cell r="H2206" t="str">
            <v>KATTY KATERINE REYES VELASQUEZ</v>
          </cell>
          <cell r="I2206" t="str">
            <v>704416619</v>
          </cell>
          <cell r="J2206" t="str">
            <v>MACHALA/LA PROVIDENCIA /AV.17 AVA A SUR 714 Y CARRERA 2DA ESTE, REF: A ESPALDAS DE LA UNIDAD EDUCATIVA MI LINDO ECUADOR Y 50 METROS DEL PARQUE PICAPIEDRA CSA DE 2 PISOS COLOR OCRE</v>
          </cell>
          <cell r="K2206" t="str">
            <v xml:space="preserve">963299025 /  </v>
          </cell>
          <cell r="M2206" t="str">
            <v>MACHALA</v>
          </cell>
          <cell r="N2206" t="str">
            <v>EL ORO</v>
          </cell>
          <cell r="O2206" t="str">
            <v>MACHALA</v>
          </cell>
        </row>
        <row r="2207">
          <cell r="A2207" t="str">
            <v>20003016087290</v>
          </cell>
          <cell r="B2207">
            <v>478125</v>
          </cell>
          <cell r="C2207" t="str">
            <v>20003016087290</v>
          </cell>
          <cell r="D2207">
            <v>44907.721597222226</v>
          </cell>
          <cell r="E2207" t="str">
            <v>CONECEL</v>
          </cell>
          <cell r="F2207" t="str">
            <v>DESPACHO</v>
          </cell>
          <cell r="G2207" t="str">
            <v>NORMAL</v>
          </cell>
          <cell r="H2207" t="str">
            <v>CARLOS BISMARK CRESPO CRUZ</v>
          </cell>
          <cell r="I2207" t="str">
            <v>706311537</v>
          </cell>
          <cell r="J2207" t="str">
            <v>MACHALA-LA PROVIDENCIA / AV. COLON TINOCO 531 Y MANUEL ESCOMBA CASA BLANCA FRENTE AUTO FRENOS EXPRES</v>
          </cell>
          <cell r="K2207" t="str">
            <v xml:space="preserve">998543305 /  </v>
          </cell>
          <cell r="M2207" t="str">
            <v>MACHALA</v>
          </cell>
          <cell r="N2207" t="str">
            <v>EL ORO</v>
          </cell>
          <cell r="O2207" t="str">
            <v>MACHALA</v>
          </cell>
        </row>
        <row r="2208">
          <cell r="A2208" t="str">
            <v>20003007548656</v>
          </cell>
          <cell r="B2208">
            <v>477999</v>
          </cell>
          <cell r="C2208" t="str">
            <v>20003007548656</v>
          </cell>
          <cell r="D2208">
            <v>44907.614652777775</v>
          </cell>
          <cell r="E2208" t="str">
            <v>CONECEL</v>
          </cell>
          <cell r="F2208" t="str">
            <v>DESPACHO</v>
          </cell>
          <cell r="G2208" t="str">
            <v>NORMAL</v>
          </cell>
          <cell r="H2208" t="str">
            <v>JEAN FRANCO CEDENO RAMIREZ</v>
          </cell>
          <cell r="I2208" t="str">
            <v>924899594</v>
          </cell>
          <cell r="J2208" t="str">
            <v>DECIMA Y LA A, CASA 3 PLANTAS, PORTON NEGRO, CON CYBER Y BANCO DEL BARRIO</v>
          </cell>
          <cell r="K2208" t="str">
            <v>994068694</v>
          </cell>
          <cell r="L2208" t="str">
            <v>-</v>
          </cell>
          <cell r="M2208" t="str">
            <v>GUAYAQUIL</v>
          </cell>
          <cell r="N2208" t="str">
            <v xml:space="preserve">GUAYAS </v>
          </cell>
          <cell r="O2208" t="str">
            <v>LETAMENDI</v>
          </cell>
        </row>
        <row r="2209">
          <cell r="A2209" t="str">
            <v>20003016109176</v>
          </cell>
          <cell r="B2209">
            <v>477621</v>
          </cell>
          <cell r="C2209" t="str">
            <v>20003016109176</v>
          </cell>
          <cell r="D2209">
            <v>44907.50508101852</v>
          </cell>
          <cell r="E2209" t="str">
            <v>CONECEL</v>
          </cell>
          <cell r="F2209" t="str">
            <v>DESPACHO</v>
          </cell>
          <cell r="G2209" t="str">
            <v>NORMAL</v>
          </cell>
          <cell r="H2209" t="str">
            <v>FLAVIO ANDRES QUEZADA VALDIVIEZO</v>
          </cell>
          <cell r="I2209" t="str">
            <v>750507436</v>
          </cell>
          <cell r="J2209" t="str">
            <v>MACHALA/MACHALA/CONSULTORIO PERERO DENTAL DR. JUAN CARLOS PERERO/CALLE 10 DE AGOSTO Y 8VA NORTE/DIAGONAL A CHIFA CHINO</v>
          </cell>
          <cell r="K2209" t="str">
            <v xml:space="preserve">983050405 /  </v>
          </cell>
          <cell r="M2209" t="str">
            <v>MACHALA</v>
          </cell>
          <cell r="N2209" t="str">
            <v>EL ORO</v>
          </cell>
          <cell r="O2209" t="str">
            <v>MACHALA</v>
          </cell>
        </row>
        <row r="2210">
          <cell r="A2210" t="str">
            <v>20003013251014</v>
          </cell>
          <cell r="B2210">
            <v>477617</v>
          </cell>
          <cell r="C2210" t="str">
            <v>20003013251014</v>
          </cell>
          <cell r="D2210">
            <v>44907.50508101852</v>
          </cell>
          <cell r="E2210" t="str">
            <v>CONECEL</v>
          </cell>
          <cell r="F2210" t="str">
            <v>DESPACHO</v>
          </cell>
          <cell r="G2210" t="str">
            <v>NORMAL</v>
          </cell>
          <cell r="H2210" t="str">
            <v>MARIA SOL ANDRADE GAIBOR</v>
          </cell>
          <cell r="I2210" t="str">
            <v>604752865</v>
          </cell>
          <cell r="J2210" t="str">
            <v>CHIMBORAZO/RIOBAMBA/MALDONADO/CALLE BUENOS AIRES Y ASUNCION EN CASA 2 PISO COLOR TOMATE CON REJAS BLANCAS DIAGONAL A ESCUELA DE EDUCACION BASICA SAN MATEO</v>
          </cell>
          <cell r="K2210" t="str">
            <v>979255454 /  980510970</v>
          </cell>
          <cell r="M2210" t="str">
            <v>RIOBAMBA</v>
          </cell>
          <cell r="N2210" t="str">
            <v>CHIMBORAZO</v>
          </cell>
          <cell r="O2210" t="str">
            <v>RIOBAMBA</v>
          </cell>
        </row>
        <row r="2211">
          <cell r="A2211" t="str">
            <v>20003011907875</v>
          </cell>
          <cell r="B2211">
            <v>477614</v>
          </cell>
          <cell r="C2211" t="str">
            <v>20003011907875</v>
          </cell>
          <cell r="D2211">
            <v>44907.505069444444</v>
          </cell>
          <cell r="E2211" t="str">
            <v>CONECEL</v>
          </cell>
          <cell r="F2211" t="str">
            <v>DESPACHO</v>
          </cell>
          <cell r="G2211" t="str">
            <v>NORMAL</v>
          </cell>
          <cell r="H2211" t="str">
            <v>EDWIN FERNANDO HIDALGO VEINTIMILLA</v>
          </cell>
          <cell r="I2211" t="str">
            <v>1707001135</v>
          </cell>
          <cell r="J2211" t="str">
            <v>QUITO/SAN BARTOLO/CALLE LA CHICANA Y OE6 LOTE 153 CASA DE DOS PISOS COLOR PLOMO DIAGONAL A LA PANADERIA JIMMY Y AL HOTEL FRANKLIN</v>
          </cell>
          <cell r="K2211" t="str">
            <v>995040607 /  984668069</v>
          </cell>
          <cell r="L2211" t="str">
            <v/>
          </cell>
          <cell r="M2211" t="str">
            <v>QUITO</v>
          </cell>
          <cell r="N2211" t="str">
            <v>PICHINCHA</v>
          </cell>
          <cell r="O2211" t="str">
            <v>QUITO</v>
          </cell>
        </row>
        <row r="2212">
          <cell r="A2212" t="str">
            <v>20002991259533</v>
          </cell>
          <cell r="B2212">
            <v>477611</v>
          </cell>
          <cell r="C2212" t="str">
            <v>20002991259533</v>
          </cell>
          <cell r="D2212">
            <v>44907.505069444444</v>
          </cell>
          <cell r="E2212" t="str">
            <v>CONECEL</v>
          </cell>
          <cell r="F2212" t="str">
            <v>DESPACHO</v>
          </cell>
          <cell r="G2212" t="str">
            <v>NORMAL</v>
          </cell>
          <cell r="H2212" t="str">
            <v>DAYSI ESTEFANIA GUARANGO TENELANDA</v>
          </cell>
          <cell r="I2212" t="str">
            <v>650139579</v>
          </cell>
          <cell r="J2212" t="str">
            <v>CHIMBORAZO/RIOBAMBA/LIZARZABURO/BARRIO LA ATARAZANA/AV. ATAHUALPA 854 Y MACHALA FRENTE A HOTEL LA PRIMEVERA PUENTE DE YARUQUIES ENTREGA EN TERMINARAL DE RIOBAMBA PLANTA BAJA</v>
          </cell>
          <cell r="K2212" t="str">
            <v>995718669 /  962682850</v>
          </cell>
          <cell r="M2212" t="str">
            <v>RIOBAMBA</v>
          </cell>
          <cell r="N2212" t="str">
            <v>CHIMBORAZO</v>
          </cell>
          <cell r="O2212" t="str">
            <v>RIOBAMBA</v>
          </cell>
        </row>
        <row r="2213">
          <cell r="A2213" t="str">
            <v>20003011961280</v>
          </cell>
          <cell r="B2213">
            <v>477608</v>
          </cell>
          <cell r="C2213" t="str">
            <v>20003011961280</v>
          </cell>
          <cell r="D2213">
            <v>44907.505069444444</v>
          </cell>
          <cell r="E2213" t="str">
            <v>CONECEL</v>
          </cell>
          <cell r="F2213" t="str">
            <v>DESPACHO</v>
          </cell>
          <cell r="G2213" t="str">
            <v>NORMAL</v>
          </cell>
          <cell r="H2213" t="str">
            <v>JOHANA MARIBEL AUCANCELA GUAMAN</v>
          </cell>
          <cell r="I2213" t="str">
            <v>605024223</v>
          </cell>
          <cell r="J2213" t="str">
            <v>RIOBAMBA/LIZARZABURO/CALLE ESTEBAN MARANON Y AV MONSENOR LEONIDAS CASA 2 PISOS COLOR CREMA Y ROJO VIDRIOS OSCUROS A LAD ESTACION EMPRESA ELECTRICA</v>
          </cell>
          <cell r="K2213" t="str">
            <v>998191910 /  991946968</v>
          </cell>
          <cell r="M2213" t="str">
            <v>RIOBAMBA</v>
          </cell>
          <cell r="N2213" t="str">
            <v>CHIMBORAZO</v>
          </cell>
          <cell r="O2213" t="str">
            <v>RIOBAMBA</v>
          </cell>
        </row>
        <row r="2214">
          <cell r="A2214" t="str">
            <v>20003010865106</v>
          </cell>
          <cell r="B2214">
            <v>477607</v>
          </cell>
          <cell r="C2214" t="str">
            <v>20003010865106</v>
          </cell>
          <cell r="D2214">
            <v>44907.505069444444</v>
          </cell>
          <cell r="E2214" t="str">
            <v>CONECEL</v>
          </cell>
          <cell r="F2214" t="str">
            <v>DESPACHO</v>
          </cell>
          <cell r="G2214" t="str">
            <v>NORMAL</v>
          </cell>
          <cell r="H2214" t="str">
            <v>ALEXANDER RAFAEL CADENA MARTINEZ</v>
          </cell>
          <cell r="I2214" t="str">
            <v>1805127733</v>
          </cell>
          <cell r="J2214" t="str">
            <v>AMBATO-HUACHI CHICO/TRABJO CALLE: LEONIDAS PL. GUTIERREZ Y AV. ATAHUALPA EN EL LOCAL DE ENCEBOLLADO JUNTO A PANADERIA LOS TRIGALES</v>
          </cell>
          <cell r="K2214" t="str">
            <v>987822641 /  298782264/0963796236</v>
          </cell>
          <cell r="M2214" t="str">
            <v>AMBATO</v>
          </cell>
          <cell r="N2214" t="str">
            <v>TUNGURAHUA</v>
          </cell>
          <cell r="O2214" t="str">
            <v>AMBATO</v>
          </cell>
        </row>
        <row r="2215">
          <cell r="A2215" t="str">
            <v>20003011907127</v>
          </cell>
          <cell r="B2215">
            <v>477604</v>
          </cell>
          <cell r="C2215" t="str">
            <v>20003011907127</v>
          </cell>
          <cell r="D2215">
            <v>44907.505069444444</v>
          </cell>
          <cell r="E2215" t="str">
            <v>CONECEL</v>
          </cell>
          <cell r="F2215" t="str">
            <v>DESPACHO</v>
          </cell>
          <cell r="G2215" t="str">
            <v>NORMAL</v>
          </cell>
          <cell r="H2215" t="str">
            <v>ADONAI LIN ALEJO VILLALONGA</v>
          </cell>
          <cell r="I2215" t="str">
            <v>104199923</v>
          </cell>
          <cell r="J2215" t="str">
            <v>AMBATO/LA MATRIZ /LA VICENTINA /ORELLANA Y MAGALLANES/ N341 CASA COLOR PLOMA DOS PISOS PUNTO DE REFERENCIA A DOS CASA ESTA EL PARQUE DE LAS MADRES</v>
          </cell>
          <cell r="K2215" t="str">
            <v xml:space="preserve">984817605 /  </v>
          </cell>
          <cell r="M2215" t="str">
            <v>AMBATO</v>
          </cell>
          <cell r="N2215" t="str">
            <v>TUNGURAHUA</v>
          </cell>
          <cell r="O2215" t="str">
            <v>AMBATO</v>
          </cell>
        </row>
        <row r="2216">
          <cell r="A2216" t="str">
            <v>20003011368642</v>
          </cell>
          <cell r="B2216">
            <v>477599</v>
          </cell>
          <cell r="C2216" t="str">
            <v>20003011368642</v>
          </cell>
          <cell r="D2216">
            <v>44907.505069444444</v>
          </cell>
          <cell r="E2216" t="str">
            <v>CONECEL</v>
          </cell>
          <cell r="F2216" t="str">
            <v>DESPACHO</v>
          </cell>
          <cell r="G2216" t="str">
            <v>NORMAL</v>
          </cell>
          <cell r="H2216" t="str">
            <v>DARWIN JAVIER VILLACRESES CANTOS</v>
          </cell>
          <cell r="I2216" t="str">
            <v>1309411666</v>
          </cell>
          <cell r="J2216" t="str">
            <v>MANABI/MANTA/TARQUI/CALLE 13 Y AV 13/MZ 20 LT 10 EN CASA 2 PISO COLOR BLANCO ATRAS DEDE ASADERO SU POLLO Y A 1 CUADRA DEL TIA MANTA CALLE 13</v>
          </cell>
          <cell r="K2216" t="str">
            <v xml:space="preserve">963126235 /  </v>
          </cell>
          <cell r="M2216" t="str">
            <v>MANTA</v>
          </cell>
          <cell r="N2216" t="str">
            <v>MANABI</v>
          </cell>
          <cell r="O2216" t="str">
            <v>MANTA</v>
          </cell>
        </row>
        <row r="2217">
          <cell r="A2217" t="str">
            <v>20003011964241</v>
          </cell>
          <cell r="B2217">
            <v>477595</v>
          </cell>
          <cell r="C2217" t="str">
            <v>20003011964241</v>
          </cell>
          <cell r="D2217">
            <v>44907.505069444444</v>
          </cell>
          <cell r="E2217" t="str">
            <v>CONECEL</v>
          </cell>
          <cell r="F2217" t="str">
            <v>DESPACHO</v>
          </cell>
          <cell r="G2217" t="str">
            <v>NORMAL</v>
          </cell>
          <cell r="H2217" t="str">
            <v>ERIKA MARICELA LLULLUNA CHASIPANTA</v>
          </cell>
          <cell r="I2217" t="str">
            <v>1714133079</v>
          </cell>
          <cell r="J2217" t="str">
            <v>QUITO/SANGOLQUI/BARRIO CASHAPAMBA KILOMETRO 1 VIA PINTAG Y GUALACEO DETRAS DEL COLEGIO LICEO DEL VALLE CASA DE DOS PISOS</v>
          </cell>
          <cell r="K2217" t="str">
            <v xml:space="preserve">984160799 /  </v>
          </cell>
          <cell r="M2217" t="str">
            <v>QUITO</v>
          </cell>
          <cell r="N2217" t="str">
            <v>PICHINCHA</v>
          </cell>
          <cell r="O2217" t="str">
            <v>QUITO</v>
          </cell>
        </row>
        <row r="2218">
          <cell r="A2218" t="str">
            <v>20003009436645</v>
          </cell>
          <cell r="B2218">
            <v>477558</v>
          </cell>
          <cell r="C2218" t="str">
            <v>20003009436645</v>
          </cell>
          <cell r="D2218">
            <v>44907.426770833335</v>
          </cell>
          <cell r="E2218" t="str">
            <v>BRELDYNG</v>
          </cell>
          <cell r="F2218" t="str">
            <v>DESPACHO</v>
          </cell>
          <cell r="G2218" t="str">
            <v>NORMAL</v>
          </cell>
          <cell r="H2218" t="str">
            <v>GLADYS PAHOLA MILLER SANCHEZ</v>
          </cell>
          <cell r="I2218" t="str">
            <v>921038634</v>
          </cell>
          <cell r="J2218" t="str">
            <v>GUAYAS / GUAYAQUIL / XIMENA / AV DOMINGO COMIN / SN /  / SEDE EL UNIVERSO EMPRESA CONSORCIO GANE</v>
          </cell>
          <cell r="K2218" t="str">
            <v>959664714</v>
          </cell>
          <cell r="M2218" t="str">
            <v>GUAYAQUIL</v>
          </cell>
          <cell r="N2218" t="str">
            <v>GUAYAS</v>
          </cell>
          <cell r="O2218" t="str">
            <v>GUAYAQUIL</v>
          </cell>
        </row>
        <row r="2219">
          <cell r="A2219" t="str">
            <v>20003009865811</v>
          </cell>
          <cell r="B2219">
            <v>477555</v>
          </cell>
          <cell r="C2219" t="str">
            <v>20003009865811</v>
          </cell>
          <cell r="D2219">
            <v>44907.426770833335</v>
          </cell>
          <cell r="E2219" t="str">
            <v>BRELDYNG</v>
          </cell>
          <cell r="F2219" t="str">
            <v>DESPACHO</v>
          </cell>
          <cell r="G2219" t="str">
            <v>NORMAL</v>
          </cell>
          <cell r="H2219" t="str">
            <v>WIDER STALIN REYES REYES</v>
          </cell>
          <cell r="I2219" t="str">
            <v>910662709</v>
          </cell>
          <cell r="J2219" t="str">
            <v>SANTA ELENA / LA LIBERTAD / LA LIBERTAD / CALLE GUAYAQUIL / SN / ENTRE SUCRE Y 18 DE AGOSTO / EN PARQUE SANTA ELENA FRENTE A SANA SANA</v>
          </cell>
          <cell r="K2219" t="str">
            <v>981071498</v>
          </cell>
          <cell r="M2219" t="str">
            <v>LA LIBERTAD</v>
          </cell>
          <cell r="N2219" t="str">
            <v>SANTA ELENA</v>
          </cell>
          <cell r="O2219" t="str">
            <v>LA LIBERTAD</v>
          </cell>
        </row>
        <row r="2220">
          <cell r="A2220" t="str">
            <v>20003011412233</v>
          </cell>
          <cell r="B2220">
            <v>477387</v>
          </cell>
          <cell r="C2220" t="str">
            <v>20003011412233</v>
          </cell>
          <cell r="D2220">
            <v>44907.386678240742</v>
          </cell>
          <cell r="E2220" t="str">
            <v>CONECEL</v>
          </cell>
          <cell r="F2220" t="str">
            <v>DESPACHO</v>
          </cell>
          <cell r="G2220" t="str">
            <v>NORMAL</v>
          </cell>
          <cell r="H2220" t="str">
            <v>YAR RUANO EDISON HERNAN</v>
          </cell>
          <cell r="I2220" t="str">
            <v>1716907199</v>
          </cell>
          <cell r="J2220" t="str">
            <v xml:space="preserve">FLEXNET PROV PICHINCHA QUITO PQ/SANGOLQUI AV LOS SHYRIS Y GENERAL ENRIQUE ENTREGA EN SUBJEFATURA DE TRANSITO DEL CANTON RUMINHAUI PREGUNTAR EN GARITA REF A LADO DE UNA GASOLINERA PYS DIAGONAL A MOTEL </v>
          </cell>
          <cell r="K2220" t="str">
            <v>0983384007-0994895128</v>
          </cell>
          <cell r="M2220" t="str">
            <v>QUITO</v>
          </cell>
          <cell r="N2220" t="str">
            <v>PICHINCHA</v>
          </cell>
          <cell r="O2220" t="str">
            <v>QUITO</v>
          </cell>
        </row>
        <row r="2221">
          <cell r="A2221" t="str">
            <v>20003011398139</v>
          </cell>
          <cell r="B2221">
            <v>477078</v>
          </cell>
          <cell r="C2221" t="str">
            <v>20003011398139</v>
          </cell>
          <cell r="D2221">
            <v>44904.718865740739</v>
          </cell>
          <cell r="E2221" t="str">
            <v>CONECEL</v>
          </cell>
          <cell r="F2221" t="str">
            <v>DESPACHO</v>
          </cell>
          <cell r="G2221" t="str">
            <v>NORMAL</v>
          </cell>
          <cell r="H2221" t="str">
            <v>LUIS PATRICIO RODRIGUEZ AREVALO</v>
          </cell>
          <cell r="I2221" t="str">
            <v>603313404</v>
          </cell>
          <cell r="J2221" t="str">
            <v>RIOBAMBA/MALDONADO/BARRIO LA TRINIDAD CALLE MEXICO Y MARIANA DE JESUS CASA 18-37 CASA DE COLOR VERDE DE UN PISO</v>
          </cell>
          <cell r="K2221" t="str">
            <v xml:space="preserve">982675288 /  </v>
          </cell>
          <cell r="M2221" t="str">
            <v>RIOBAMBA</v>
          </cell>
          <cell r="N2221" t="str">
            <v>CHIMBORAZO</v>
          </cell>
          <cell r="O2221" t="str">
            <v>RIOBAMBA</v>
          </cell>
        </row>
        <row r="2222">
          <cell r="A2222" t="str">
            <v>20003011368204</v>
          </cell>
          <cell r="B2222">
            <v>477076</v>
          </cell>
          <cell r="C2222" t="str">
            <v>20003011368204</v>
          </cell>
          <cell r="D2222">
            <v>44904.718854166669</v>
          </cell>
          <cell r="E2222" t="str">
            <v>CONECEL</v>
          </cell>
          <cell r="F2222" t="str">
            <v>DESPACHO</v>
          </cell>
          <cell r="G2222" t="str">
            <v>NORMAL</v>
          </cell>
          <cell r="H2222" t="str">
            <v>ELMER HOSMAIR SILVA ROSADO</v>
          </cell>
          <cell r="I2222" t="str">
            <v>952100592</v>
          </cell>
          <cell r="J2222" t="str">
            <v>DURAN/ORAMA GONZALES/CDLA ORAMA GONZALES MZ 22 SL 6 FRENTE A LA FABRICA DE EMPANADAS NIKO CASA DE DOS PISOS</v>
          </cell>
          <cell r="K2222" t="str">
            <v xml:space="preserve">962007419 /  </v>
          </cell>
          <cell r="M2222" t="str">
            <v>DURAN</v>
          </cell>
          <cell r="N2222" t="str">
            <v>GUAYAS</v>
          </cell>
          <cell r="O2222" t="str">
            <v>DURAN</v>
          </cell>
        </row>
        <row r="2223">
          <cell r="A2223" t="str">
            <v>20003010890946</v>
          </cell>
          <cell r="B2223">
            <v>477075</v>
          </cell>
          <cell r="C2223" t="str">
            <v>20003010890946</v>
          </cell>
          <cell r="D2223">
            <v>44904.718854166669</v>
          </cell>
          <cell r="E2223" t="str">
            <v>CONECEL</v>
          </cell>
          <cell r="F2223" t="str">
            <v>DESPACHO</v>
          </cell>
          <cell r="G2223" t="str">
            <v>NORMAL</v>
          </cell>
          <cell r="H2223" t="str">
            <v>CHRISTIAN RAUL ACOSTA AREVALO</v>
          </cell>
          <cell r="I2223" t="str">
            <v>940125735</v>
          </cell>
          <cell r="J2223" t="str">
            <v>MILAGRO/MILAGRO/MILAGRO/CALLE ISRAEL NOBOA Y LOS CEDROS CASA DE UN PISO COLOR CREMA A 5M DEL PARQUE DE LOS PINOS</v>
          </cell>
          <cell r="K2223" t="str">
            <v>962735577 /  989098032</v>
          </cell>
          <cell r="M2223" t="str">
            <v>MILAGRO</v>
          </cell>
          <cell r="N2223" t="str">
            <v>GUAYAS</v>
          </cell>
          <cell r="O2223" t="str">
            <v>MILAGRO</v>
          </cell>
        </row>
        <row r="2224">
          <cell r="A2224" t="str">
            <v>20003010870125</v>
          </cell>
          <cell r="B2224">
            <v>477067</v>
          </cell>
          <cell r="C2224" t="str">
            <v>20003010870125</v>
          </cell>
          <cell r="D2224">
            <v>44904.718854166669</v>
          </cell>
          <cell r="E2224" t="str">
            <v>CONECEL</v>
          </cell>
          <cell r="F2224" t="str">
            <v>DESPACHO</v>
          </cell>
          <cell r="G2224" t="str">
            <v>NORMAL</v>
          </cell>
          <cell r="H2224" t="str">
            <v>JORGE WASHINGTON LASSO VASQUEZ</v>
          </cell>
          <cell r="I2224" t="str">
            <v>1710545706</v>
          </cell>
          <cell r="J2224" t="str">
            <v>QUITO/ GUAMANI/ SECTOR VENECIA 1 CALLE. C.S58E 4-213 Y CALLE E3B CASA BLANCA 2 PISOS PUERTA VERDE A 2 CUADRAS CONJUNTO EL GIRON</v>
          </cell>
          <cell r="K2224" t="str">
            <v xml:space="preserve">979151684 /  </v>
          </cell>
          <cell r="M2224" t="str">
            <v>QUITO</v>
          </cell>
          <cell r="N2224" t="str">
            <v>PICHINCHA</v>
          </cell>
          <cell r="O2224" t="str">
            <v>QUITO</v>
          </cell>
        </row>
        <row r="2225">
          <cell r="A2225" t="str">
            <v>20003006531976</v>
          </cell>
          <cell r="B2225">
            <v>477055</v>
          </cell>
          <cell r="C2225" t="str">
            <v>20003006531976</v>
          </cell>
          <cell r="D2225">
            <v>44904.718854166669</v>
          </cell>
          <cell r="E2225" t="str">
            <v>CONECEL</v>
          </cell>
          <cell r="F2225" t="str">
            <v>DESPACHO</v>
          </cell>
          <cell r="G2225" t="str">
            <v>NORMAL</v>
          </cell>
          <cell r="H2225" t="str">
            <v>ROMULO EVARISTO HUNGIRA CAISEDO</v>
          </cell>
          <cell r="I2225" t="str">
            <v>911766079</v>
          </cell>
          <cell r="J2225" t="str">
            <v>MILAGRO/MILAGRO/AV MARISCAL SUCRE Y NICANOR ALFRECH EN LA PRADERA BANANERA BETULIA</v>
          </cell>
          <cell r="K2225" t="str">
            <v xml:space="preserve">962984217 /  </v>
          </cell>
          <cell r="M2225" t="str">
            <v>MILAGRO</v>
          </cell>
          <cell r="N2225" t="str">
            <v>GUAYAS</v>
          </cell>
          <cell r="O2225" t="str">
            <v>MILAGRO</v>
          </cell>
        </row>
        <row r="2226">
          <cell r="A2226" t="str">
            <v>20003009448093</v>
          </cell>
          <cell r="B2226">
            <v>477035</v>
          </cell>
          <cell r="C2226" t="str">
            <v>20003009448093</v>
          </cell>
          <cell r="D2226">
            <v>44904.679328703707</v>
          </cell>
          <cell r="E2226" t="str">
            <v>CONECEL</v>
          </cell>
          <cell r="F2226" t="str">
            <v>DESPACHO</v>
          </cell>
          <cell r="G2226" t="str">
            <v>NORMAL</v>
          </cell>
          <cell r="H2226" t="str">
            <v>COVA PADRON CARLOS EDUARDO</v>
          </cell>
          <cell r="I2226" t="str">
            <v>151692274</v>
          </cell>
          <cell r="J2226" t="str">
            <v>SCT SAGRARIO CALLE LARGA 8-43 Y CALLE LUIS CORDERO CHIPLOTE GRILL &amp; BAR. REF A LADO DE CASA BARRANCO</v>
          </cell>
          <cell r="K2226" t="str">
            <v>988965625</v>
          </cell>
          <cell r="L2226" t="str">
            <v>988965625</v>
          </cell>
          <cell r="M2226" t="str">
            <v>CUENCA</v>
          </cell>
          <cell r="N2226" t="str">
            <v>AZUAY</v>
          </cell>
          <cell r="O2226" t="str">
            <v>TOTORACOCHA</v>
          </cell>
        </row>
        <row r="2227">
          <cell r="A2227" t="str">
            <v>20003008461970</v>
          </cell>
          <cell r="B2227">
            <v>476823</v>
          </cell>
          <cell r="C2227" t="str">
            <v>20003008461970</v>
          </cell>
          <cell r="D2227">
            <v>44904.591238425928</v>
          </cell>
          <cell r="E2227" t="str">
            <v>BRELDYNG</v>
          </cell>
          <cell r="F2227" t="str">
            <v>DESPACHO</v>
          </cell>
          <cell r="G2227" t="str">
            <v>NORMAL</v>
          </cell>
          <cell r="H2227" t="str">
            <v>AVILA MACIAS KLEBER ROBERTO</v>
          </cell>
          <cell r="I2227" t="str">
            <v>916772114</v>
          </cell>
          <cell r="J2227" t="str">
            <v>LOS RIOS / QUEVEDO / QUEVEDO / AV 7 DE OCTUBRE / 302 / TERCERA ESQUINA / OFICINA DE TRAMACO QUEVEDO</v>
          </cell>
          <cell r="K2227" t="str">
            <v>991287919</v>
          </cell>
          <cell r="M2227" t="str">
            <v>QUEVEDO</v>
          </cell>
          <cell r="N2227" t="str">
            <v>LOS RIOS</v>
          </cell>
          <cell r="O2227" t="str">
            <v>QUEVEDO</v>
          </cell>
        </row>
        <row r="2228">
          <cell r="A2228" t="str">
            <v>20003010868127</v>
          </cell>
          <cell r="B2228">
            <v>476768</v>
          </cell>
          <cell r="C2228" t="str">
            <v>20003010868127</v>
          </cell>
          <cell r="D2228">
            <v>44904.51630787037</v>
          </cell>
          <cell r="E2228" t="str">
            <v>CONECEL</v>
          </cell>
          <cell r="F2228" t="str">
            <v>DESPACHO</v>
          </cell>
          <cell r="G2228" t="str">
            <v>NORMAL</v>
          </cell>
          <cell r="H2228" t="str">
            <v>DENISSE STEFANIA LOOR FAJARDO</v>
          </cell>
          <cell r="I2228" t="str">
            <v>926251687</v>
          </cell>
          <cell r="J2228" t="str">
            <v>SANTA ELENA/SANTA ELENA/CALLE 18 DE AGOSTO ENTRE AURELIO LAINEZ Y FAUSTO FAJARDO CASA DE UN PISO BLANCO FRENTE AL ALMACEN MONSTRUOSAS</v>
          </cell>
          <cell r="K2228" t="str">
            <v>999053789 /  996503960</v>
          </cell>
          <cell r="L2228" t="str">
            <v/>
          </cell>
          <cell r="M2228" t="str">
            <v>SANTA ELENA</v>
          </cell>
          <cell r="N2228" t="str">
            <v>SANTA ELENA</v>
          </cell>
          <cell r="O2228" t="str">
            <v>SANTA ELENA</v>
          </cell>
        </row>
        <row r="2229">
          <cell r="A2229" t="str">
            <v>20003010885133</v>
          </cell>
          <cell r="B2229">
            <v>476767</v>
          </cell>
          <cell r="C2229" t="str">
            <v>20003010885133</v>
          </cell>
          <cell r="D2229">
            <v>44904.516296296293</v>
          </cell>
          <cell r="E2229" t="str">
            <v>CONECEL</v>
          </cell>
          <cell r="F2229" t="str">
            <v>DESPACHO</v>
          </cell>
          <cell r="G2229" t="str">
            <v>NORMAL</v>
          </cell>
          <cell r="H2229" t="str">
            <v>JUAN ENRIQUE TENE LEMA</v>
          </cell>
          <cell r="I2229" t="str">
            <v>604842419</v>
          </cell>
          <cell r="J2229" t="str">
            <v>RIOBAMBA/LIZARZABURU/AV MILTON REYES Y FRANCISCO DE ROCA DETRAS DE LA ESCUELA SAN FELIPE NELLI CASA DE DOS PISOS COLOR AZUL</v>
          </cell>
          <cell r="K2229" t="str">
            <v xml:space="preserve">995374506 /  </v>
          </cell>
          <cell r="M2229" t="str">
            <v>RIOBAMBA</v>
          </cell>
          <cell r="N2229" t="str">
            <v>CHIMBORAZO</v>
          </cell>
          <cell r="O2229" t="str">
            <v>RIOBAMBA</v>
          </cell>
        </row>
        <row r="2230">
          <cell r="A2230" t="str">
            <v>20003009378304</v>
          </cell>
          <cell r="B2230">
            <v>476766</v>
          </cell>
          <cell r="C2230" t="str">
            <v>20003009378304</v>
          </cell>
          <cell r="D2230">
            <v>44904.516296296293</v>
          </cell>
          <cell r="E2230" t="str">
            <v>CONECEL</v>
          </cell>
          <cell r="F2230" t="str">
            <v>DESPACHO</v>
          </cell>
          <cell r="G2230" t="str">
            <v>NORMAL</v>
          </cell>
          <cell r="H2230" t="str">
            <v>EDISON PATRICIO TORRES GUERRON</v>
          </cell>
          <cell r="I2230" t="str">
            <v>1724484140</v>
          </cell>
          <cell r="J2230" t="str">
            <v>QUITO/CALDERON/COLINAS DEL VALLE/C. ABDON CALDERON Y MADRID A 1CDRA DEL GIMNASIO COLINAS DEL VALLE JUNTO AL RESTAURANT DENNIS CASA CAFE DE UN PISO</v>
          </cell>
          <cell r="K2230" t="str">
            <v xml:space="preserve">992964852 /  </v>
          </cell>
          <cell r="M2230" t="str">
            <v>QUITO</v>
          </cell>
          <cell r="N2230" t="str">
            <v>PICHINCHA</v>
          </cell>
          <cell r="O2230" t="str">
            <v>QUITO</v>
          </cell>
        </row>
        <row r="2231">
          <cell r="A2231" t="str">
            <v>20003009912971</v>
          </cell>
          <cell r="B2231">
            <v>476765</v>
          </cell>
          <cell r="C2231" t="str">
            <v>20003009912971</v>
          </cell>
          <cell r="D2231">
            <v>44904.516296296293</v>
          </cell>
          <cell r="E2231" t="str">
            <v>CONECEL</v>
          </cell>
          <cell r="F2231" t="str">
            <v>DESPACHO</v>
          </cell>
          <cell r="G2231" t="str">
            <v>NORMAL</v>
          </cell>
          <cell r="H2231" t="str">
            <v>ADRIAN DARIO IZURIETA VILLEGAS</v>
          </cell>
          <cell r="I2231" t="str">
            <v>604243725</v>
          </cell>
          <cell r="J2231" t="str">
            <v>RIOBAMBA/VELASCO/CALLE VELOS ENTRE COLON Y ESPEJO EN EL EDIFICIO INMOVILIARIA INMORIOL A UNA CUADRA DEL PARQUE MALDONADO</v>
          </cell>
          <cell r="K2231" t="str">
            <v xml:space="preserve">984153300 /  </v>
          </cell>
          <cell r="L2231" t="str">
            <v/>
          </cell>
          <cell r="M2231" t="str">
            <v>RIOBAMBA</v>
          </cell>
          <cell r="N2231" t="str">
            <v>CHIMBORAZO</v>
          </cell>
          <cell r="O2231" t="str">
            <v>RIOBAMBA</v>
          </cell>
        </row>
        <row r="2232">
          <cell r="A2232" t="str">
            <v>20003010883005</v>
          </cell>
          <cell r="B2232">
            <v>476762</v>
          </cell>
          <cell r="C2232" t="str">
            <v>20003010883005</v>
          </cell>
          <cell r="D2232">
            <v>44904.516296296293</v>
          </cell>
          <cell r="E2232" t="str">
            <v>CONECEL</v>
          </cell>
          <cell r="F2232" t="str">
            <v>DESPACHO</v>
          </cell>
          <cell r="G2232" t="str">
            <v>NORMAL</v>
          </cell>
          <cell r="H2232" t="str">
            <v>FREDDY HUMBERTO VALLE PALMA</v>
          </cell>
          <cell r="I2232" t="str">
            <v>1309163770</v>
          </cell>
          <cell r="J2232" t="str">
            <v>PORTOVIEJO/12 DE MARZO/CALLE 12 DE MARZO Y AV GUAYAQUIL CASA COLOR BEIGE DIAGONAL AL HOSPITAL VERNI CEVALLOS FRENTE LA GRUTA DE SANTA GEMA Y JUNTO A LA TIENDA MANUEL AUGUSTO</v>
          </cell>
          <cell r="K2232" t="str">
            <v xml:space="preserve">962564158 /  </v>
          </cell>
          <cell r="M2232" t="str">
            <v>PORTOVIEJO</v>
          </cell>
          <cell r="N2232" t="str">
            <v>MANABI</v>
          </cell>
          <cell r="O2232" t="str">
            <v>PORTOVIEJO</v>
          </cell>
        </row>
        <row r="2233">
          <cell r="A2233" t="str">
            <v>20002930927071_1</v>
          </cell>
          <cell r="B2233">
            <v>476761</v>
          </cell>
          <cell r="C2233" t="str">
            <v>20002930927071_1</v>
          </cell>
          <cell r="D2233">
            <v>44904.516296296293</v>
          </cell>
          <cell r="E2233" t="str">
            <v>CONECEL</v>
          </cell>
          <cell r="F2233" t="str">
            <v>DESPACHO</v>
          </cell>
          <cell r="G2233" t="str">
            <v>NORMAL</v>
          </cell>
          <cell r="H2233" t="str">
            <v>DAVID ALEXANDER SALVATIERRA MINAYA</v>
          </cell>
          <cell r="I2233" t="str">
            <v>2200662878</v>
          </cell>
          <cell r="J2233" t="str">
            <v>LORETO/LORETO/CALLE C Y MATEO PURAQUILLA VIA COCA CASA COLOR BLANCA DE 1 PISO PUNTO DE REFERENCIA A LADO DE LA CASA ADULTOS MAYORES</v>
          </cell>
          <cell r="K2233" t="str">
            <v xml:space="preserve">983044938 /  </v>
          </cell>
          <cell r="M2233" t="str">
            <v>LORETO</v>
          </cell>
          <cell r="N2233" t="str">
            <v>ORELLANA</v>
          </cell>
          <cell r="O2233" t="str">
            <v>LORETO</v>
          </cell>
        </row>
        <row r="2234">
          <cell r="A2234" t="str">
            <v>20003009417556</v>
          </cell>
          <cell r="B2234">
            <v>476756</v>
          </cell>
          <cell r="C2234" t="str">
            <v>20003009417556</v>
          </cell>
          <cell r="D2234">
            <v>44904.516296296293</v>
          </cell>
          <cell r="E2234" t="str">
            <v>CONECEL</v>
          </cell>
          <cell r="F2234" t="str">
            <v>DESPACHO</v>
          </cell>
          <cell r="G2234" t="str">
            <v>NORMAL</v>
          </cell>
          <cell r="H2234" t="str">
            <v>JAIRO ALEXIS GAIBOR SANCHEZ</v>
          </cell>
          <cell r="I2234" t="str">
            <v>604123216</v>
          </cell>
          <cell r="J2234" t="str">
            <v>RIOBAMBA/VELASCO/10 DE AGOSTO Y CRISTOBAL COLON EN EL EDIFICIO ALTAMIRANO PUNTO DE REFERENCIA ALADO DEL TIA</v>
          </cell>
          <cell r="K2234" t="str">
            <v>982295716 /  984578183</v>
          </cell>
          <cell r="M2234" t="str">
            <v>RIOBAMBA</v>
          </cell>
          <cell r="N2234" t="str">
            <v>CHIMBORAZO</v>
          </cell>
          <cell r="O2234" t="str">
            <v>RIOBAMBA</v>
          </cell>
        </row>
        <row r="2235">
          <cell r="A2235" t="str">
            <v>20003009445934</v>
          </cell>
          <cell r="B2235">
            <v>476752</v>
          </cell>
          <cell r="C2235" t="str">
            <v>20003009445934</v>
          </cell>
          <cell r="D2235">
            <v>44904.516296296293</v>
          </cell>
          <cell r="E2235" t="str">
            <v>CONECEL</v>
          </cell>
          <cell r="F2235" t="str">
            <v>DESPACHO</v>
          </cell>
          <cell r="G2235" t="str">
            <v>NORMAL</v>
          </cell>
          <cell r="H2235" t="str">
            <v>ANGIE GISSELLA QUIRUMBAY VIVERO</v>
          </cell>
          <cell r="I2235" t="str">
            <v>2400255986</v>
          </cell>
          <cell r="J2235" t="str">
            <v>SANTA ELENA/SANTA ELENA//CLL ANGEL SIMON YAGUAL Y AV EL COMERCIO/BARRIO ANGEL SIMON YAGUAL CS 2P CON CERAMICAS CON CERRAMIENTO/REF A DOS CUADRAS DE LA ESCUELA 18 DE AGOSTO</v>
          </cell>
          <cell r="K2235" t="str">
            <v xml:space="preserve">982059526 /  </v>
          </cell>
          <cell r="M2235" t="str">
            <v>SANTA ELENA</v>
          </cell>
          <cell r="N2235" t="str">
            <v>SANTA ELENA</v>
          </cell>
          <cell r="O2235" t="str">
            <v>SANTA ELENA</v>
          </cell>
        </row>
        <row r="2236">
          <cell r="A2236" t="str">
            <v>20003009444290</v>
          </cell>
          <cell r="B2236">
            <v>476400</v>
          </cell>
          <cell r="C2236" t="str">
            <v>20003009444290</v>
          </cell>
          <cell r="D2236">
            <v>44903.720057870371</v>
          </cell>
          <cell r="E2236" t="str">
            <v>CONECEL</v>
          </cell>
          <cell r="F2236" t="str">
            <v>DESPACHO</v>
          </cell>
          <cell r="G2236" t="str">
            <v>NORMAL</v>
          </cell>
          <cell r="H2236" t="str">
            <v>PABEL IGNACIO VALDIVIEZO ESPINOSA</v>
          </cell>
          <cell r="I2236" t="str">
            <v>1102752951</v>
          </cell>
          <cell r="J2236" t="str">
            <v>LOJA/SUCRE-CIUDAD VICTORIA/TRANSITO AMAGUANA Y DOLORES CACUANGO N40-130 BLANCA 3 PISOS/A UNA CUADRA DEL SUPERMERCADO CIUDAD VICTORIA</v>
          </cell>
          <cell r="K2236" t="str">
            <v xml:space="preserve">961369117 /  </v>
          </cell>
          <cell r="M2236" t="str">
            <v>LOJA</v>
          </cell>
          <cell r="N2236" t="str">
            <v>LOJA</v>
          </cell>
          <cell r="O2236" t="str">
            <v>LOJA</v>
          </cell>
        </row>
        <row r="2237">
          <cell r="A2237" t="str">
            <v>20003009375326</v>
          </cell>
          <cell r="B2237">
            <v>476399</v>
          </cell>
          <cell r="C2237" t="str">
            <v>20003009375326</v>
          </cell>
          <cell r="D2237">
            <v>44903.720057870371</v>
          </cell>
          <cell r="E2237" t="str">
            <v>CONECEL</v>
          </cell>
          <cell r="F2237" t="str">
            <v>DESPACHO</v>
          </cell>
          <cell r="G2237" t="str">
            <v>NORMAL</v>
          </cell>
          <cell r="H2237" t="str">
            <v>KAREN PAMELA MOREIRA RUIZ</v>
          </cell>
          <cell r="I2237" t="str">
            <v>1314884006</v>
          </cell>
          <cell r="J2237" t="str">
            <v>PORTOVIEJO/12 DE MARZO/CALLE AMERICA Y REALES TAMARINDO TRABAJA EN COOP PROGRESO A UN LADO DE ALMACEN TCL</v>
          </cell>
          <cell r="K2237" t="str">
            <v>969058334 /  989292779</v>
          </cell>
          <cell r="M2237" t="str">
            <v>PORTOVIEJO</v>
          </cell>
          <cell r="N2237" t="str">
            <v>MANABI</v>
          </cell>
          <cell r="O2237" t="str">
            <v>PORTOVIEJO</v>
          </cell>
        </row>
        <row r="2238">
          <cell r="A2238" t="str">
            <v>20003009405522</v>
          </cell>
          <cell r="B2238">
            <v>476397</v>
          </cell>
          <cell r="C2238" t="str">
            <v>20003009405522</v>
          </cell>
          <cell r="D2238">
            <v>44903.720057870371</v>
          </cell>
          <cell r="E2238" t="str">
            <v>CONECEL</v>
          </cell>
          <cell r="F2238" t="str">
            <v>DESPACHO</v>
          </cell>
          <cell r="G2238" t="str">
            <v>NORMAL</v>
          </cell>
          <cell r="H2238" t="str">
            <v>JOHANNA MARISOL PAREDES NIEVES</v>
          </cell>
          <cell r="I2238" t="str">
            <v>105040893</v>
          </cell>
          <cell r="J2238" t="str">
            <v>CUENCA/BELLAVISTA/AV DE LAS AMERICAS Y TARQUI EN LA UNIVERSIDAD CATOLICAD DE CUENCA EN LA CASA ADMINISTRATIVA</v>
          </cell>
          <cell r="K2238" t="str">
            <v>979393737 /  969425390</v>
          </cell>
          <cell r="M2238" t="str">
            <v>CUENCA</v>
          </cell>
          <cell r="N2238" t="str">
            <v>AZUAY</v>
          </cell>
          <cell r="O2238" t="str">
            <v>CUENCA</v>
          </cell>
        </row>
        <row r="2239">
          <cell r="A2239" t="str">
            <v>20003008051372</v>
          </cell>
          <cell r="B2239">
            <v>476395</v>
          </cell>
          <cell r="C2239" t="str">
            <v>20003008051372</v>
          </cell>
          <cell r="D2239">
            <v>44903.720057870371</v>
          </cell>
          <cell r="E2239" t="str">
            <v>CONECEL</v>
          </cell>
          <cell r="F2239" t="str">
            <v>DESPACHO</v>
          </cell>
          <cell r="G2239" t="str">
            <v>NORMAL</v>
          </cell>
          <cell r="H2239" t="str">
            <v>GENESIS DAYANARA NAR NARANJO PAREDES</v>
          </cell>
          <cell r="I2239" t="str">
            <v>1752359487</v>
          </cell>
          <cell r="J2239" t="str">
            <v>PICHINCHA/QUITO/TUMBACO/BARRIO DE LAS MARIAS/CALLE LORENZO DE GARAICOA F5 172 Y CA B/A UNA CUADRA DE ESTADIO DE LA LIGA BARRIAL LAS MARIAS</v>
          </cell>
          <cell r="K2239" t="str">
            <v xml:space="preserve">961759986 /  </v>
          </cell>
          <cell r="M2239" t="str">
            <v>QUITO</v>
          </cell>
          <cell r="N2239" t="str">
            <v>PICHINCHA</v>
          </cell>
          <cell r="O2239" t="str">
            <v>QUITO</v>
          </cell>
        </row>
        <row r="2240">
          <cell r="A2240" t="str">
            <v>20003009436240</v>
          </cell>
          <cell r="B2240">
            <v>476394</v>
          </cell>
          <cell r="C2240" t="str">
            <v>20003009436240</v>
          </cell>
          <cell r="D2240">
            <v>44903.720057870371</v>
          </cell>
          <cell r="E2240" t="str">
            <v>CONECEL</v>
          </cell>
          <cell r="F2240" t="str">
            <v>DESPACHO</v>
          </cell>
          <cell r="G2240" t="str">
            <v>NORMAL</v>
          </cell>
          <cell r="H2240" t="str">
            <v>ROMMEL XAVIER ZHANAY PAUTA</v>
          </cell>
          <cell r="I2240" t="str">
            <v>105510895</v>
          </cell>
          <cell r="J2240" t="str">
            <v>CUENCA/YANUNCAY/TRABAJO CALLE PABLO PICASSO 256 Y ORTEGA Y GASSET /REF. A MEDIA CUADRA DE ESCUELA DE EDUCACION BASICA FRANCISCA ARIZAGA TORAL</v>
          </cell>
          <cell r="K2240" t="str">
            <v>958616871 /  295861687</v>
          </cell>
          <cell r="M2240" t="str">
            <v>CUENCA</v>
          </cell>
          <cell r="N2240" t="str">
            <v>AZUAY</v>
          </cell>
          <cell r="O2240" t="str">
            <v>CUENCA</v>
          </cell>
        </row>
        <row r="2241">
          <cell r="A2241" t="str">
            <v>20003009431528</v>
          </cell>
          <cell r="B2241">
            <v>476409</v>
          </cell>
          <cell r="C2241" t="str">
            <v>20003009431528</v>
          </cell>
          <cell r="D2241">
            <v>44903.720057870371</v>
          </cell>
          <cell r="E2241" t="str">
            <v>CONECEL</v>
          </cell>
          <cell r="F2241" t="str">
            <v>DESPACHO</v>
          </cell>
          <cell r="G2241" t="str">
            <v>NORMAL</v>
          </cell>
          <cell r="H2241" t="str">
            <v>MARIA BELEN SAMANIEGO BARRENO</v>
          </cell>
          <cell r="I2241" t="str">
            <v>603455437</v>
          </cell>
          <cell r="J2241" t="str">
            <v>RIOBAMBA/VELASCO/CALLE 10 DE AGOSTO Y CRISTOBAL COLON EN EL EDIFICIO ALTAMIRANO JUNTO A ALMACENES TIA</v>
          </cell>
          <cell r="K2241" t="str">
            <v xml:space="preserve">982295716 /  </v>
          </cell>
          <cell r="M2241" t="str">
            <v>RIOBAMBA</v>
          </cell>
          <cell r="N2241" t="str">
            <v>CHIMBORAZO</v>
          </cell>
          <cell r="O2241" t="str">
            <v>RIOBAMBA</v>
          </cell>
        </row>
        <row r="2242">
          <cell r="A2242" t="str">
            <v>20003007583687</v>
          </cell>
          <cell r="B2242">
            <v>476402</v>
          </cell>
          <cell r="C2242" t="str">
            <v>20003007583687</v>
          </cell>
          <cell r="D2242">
            <v>44903.720057870371</v>
          </cell>
          <cell r="E2242" t="str">
            <v>CONECEL</v>
          </cell>
          <cell r="F2242" t="str">
            <v>DESPACHO</v>
          </cell>
          <cell r="G2242" t="str">
            <v>NORMAL</v>
          </cell>
          <cell r="H2242" t="str">
            <v>JESSICA PAOLA MORA POZO</v>
          </cell>
          <cell r="I2242" t="str">
            <v>2400017238</v>
          </cell>
          <cell r="J2242" t="str">
            <v>SANTA ELENA/SANTA ELENA/BARRIO CERRO TABLAZO CALLE MANABI CASA 06 MZ 116 DIAGONAL A LA IGLESIA SANTA CRUZ</v>
          </cell>
          <cell r="K2242" t="str">
            <v xml:space="preserve">961936031 /  </v>
          </cell>
          <cell r="M2242" t="str">
            <v>SANTA ELENA</v>
          </cell>
          <cell r="N2242" t="str">
            <v>SANTA ELENA</v>
          </cell>
          <cell r="O2242" t="str">
            <v>SANTA ELENA</v>
          </cell>
        </row>
        <row r="2243">
          <cell r="A2243" t="str">
            <v>20003008454887</v>
          </cell>
          <cell r="B2243">
            <v>476386</v>
          </cell>
          <cell r="C2243" t="str">
            <v>20003008454887</v>
          </cell>
          <cell r="D2243">
            <v>44903.720046296294</v>
          </cell>
          <cell r="E2243" t="str">
            <v>CONECEL</v>
          </cell>
          <cell r="F2243" t="str">
            <v>DESPACHO</v>
          </cell>
          <cell r="G2243" t="str">
            <v>NORMAL</v>
          </cell>
          <cell r="H2243" t="str">
            <v>PEDRO ALFREDO MOREIRA MONTE</v>
          </cell>
          <cell r="I2243" t="str">
            <v>927653360</v>
          </cell>
          <cell r="J2243" t="str">
            <v>GUAYAS/MILAGRO/MILAGRO/ERNESTO SEMINARIO HANS/AV. MARTHA BUCARAM DE ROLDOS Y VICENTE CONCHA PINGEL EN CASA 2 PISO CERRAMINETO COLOR CAFE Y CONCHA DE VINO A UNA CUADRA DE PANADERIA EL SANTA</v>
          </cell>
          <cell r="K2243" t="str">
            <v xml:space="preserve">986509325 /  </v>
          </cell>
          <cell r="M2243" t="str">
            <v>MILAGRO</v>
          </cell>
          <cell r="N2243" t="str">
            <v>GUAYAS</v>
          </cell>
          <cell r="O2243" t="str">
            <v>MILAGRO</v>
          </cell>
        </row>
        <row r="2244">
          <cell r="A2244" t="str">
            <v>20003006493936</v>
          </cell>
          <cell r="B2244">
            <v>476348</v>
          </cell>
          <cell r="C2244" t="str">
            <v>20003006493936</v>
          </cell>
          <cell r="D2244">
            <v>44903.619537037041</v>
          </cell>
          <cell r="E2244" t="str">
            <v>BRELDYNG</v>
          </cell>
          <cell r="F2244" t="str">
            <v>DESPACHO</v>
          </cell>
          <cell r="G2244" t="str">
            <v>NORMAL</v>
          </cell>
          <cell r="H2244" t="str">
            <v>LEYDI ANTONELA MORLA GUERRERO</v>
          </cell>
          <cell r="I2244" t="str">
            <v>1206706119</v>
          </cell>
          <cell r="J2244" t="str">
            <v>MALECON 721 MARTIN ICAZA, DIAGONAL AL KFC</v>
          </cell>
          <cell r="K2244" t="str">
            <v>968262669</v>
          </cell>
          <cell r="M2244" t="str">
            <v>BABAHOYO</v>
          </cell>
          <cell r="N2244" t="str">
            <v>0</v>
          </cell>
          <cell r="O2244" t="str">
            <v>0</v>
          </cell>
        </row>
        <row r="2245">
          <cell r="A2245" t="str">
            <v>20003006492804</v>
          </cell>
          <cell r="B2245">
            <v>476347</v>
          </cell>
          <cell r="C2245" t="str">
            <v>20003006492804</v>
          </cell>
          <cell r="D2245">
            <v>44903.619537037041</v>
          </cell>
          <cell r="E2245" t="str">
            <v>BRELDYNG</v>
          </cell>
          <cell r="F2245" t="str">
            <v>DESPACHO</v>
          </cell>
          <cell r="G2245" t="str">
            <v>NORMAL</v>
          </cell>
          <cell r="H2245" t="str">
            <v>HELENN CRISTINA IZQUIERDO BRITO</v>
          </cell>
          <cell r="I2245" t="str">
            <v>103696787</v>
          </cell>
          <cell r="J2245" t="str">
            <v>SAN JUAN DIR: BOGOTA OE3 213 Y VENEZUELA, EDF (AMERICA 2) CLOR AMARILLO ESQUINERO FRENTE AL PARQUE AMERICA, ENTRADA POR EL GARASH DE LA BOGOTA</v>
          </cell>
          <cell r="K2245" t="str">
            <v>963244822</v>
          </cell>
          <cell r="M2245" t="str">
            <v>QUITO</v>
          </cell>
          <cell r="N2245" t="str">
            <v>0</v>
          </cell>
          <cell r="O2245" t="str">
            <v>0</v>
          </cell>
        </row>
        <row r="2246">
          <cell r="A2246" t="str">
            <v>20003006068892</v>
          </cell>
          <cell r="B2246">
            <v>476097</v>
          </cell>
          <cell r="C2246" t="str">
            <v>20003006068892</v>
          </cell>
          <cell r="D2246">
            <v>44903.529062499998</v>
          </cell>
          <cell r="E2246" t="str">
            <v>CONECEL</v>
          </cell>
          <cell r="F2246" t="str">
            <v>DESPACHO</v>
          </cell>
          <cell r="G2246" t="str">
            <v>NORMAL</v>
          </cell>
          <cell r="H2246" t="str">
            <v>JHONATHAN DANIEL CHANGO TIPANTUNA</v>
          </cell>
          <cell r="I2246" t="str">
            <v>1500762479</v>
          </cell>
          <cell r="J2246" t="str">
            <v>EL CHACO/EL CHACO/CALLE PANAMERICANA Y CALLE TEXACO EN LA FERRETERIA COMERCIAL SU CONFIANZA CASA DE 4 PISOS COLOR CELESTE FRNETE AL CUERPO DE INGENIEROS CAMPAMENTO</v>
          </cell>
          <cell r="K2246" t="str">
            <v xml:space="preserve">997861725 /  </v>
          </cell>
          <cell r="L2246" t="str">
            <v/>
          </cell>
          <cell r="M2246" t="str">
            <v>EL CHACO</v>
          </cell>
          <cell r="N2246" t="str">
            <v>NAPO</v>
          </cell>
          <cell r="O2246" t="str">
            <v>EL CHACO</v>
          </cell>
        </row>
        <row r="2247">
          <cell r="A2247" t="str">
            <v>20003008052817</v>
          </cell>
          <cell r="B2247">
            <v>476096</v>
          </cell>
          <cell r="C2247" t="str">
            <v>20003008052817</v>
          </cell>
          <cell r="D2247">
            <v>44903.529062499998</v>
          </cell>
          <cell r="E2247" t="str">
            <v>CONECEL</v>
          </cell>
          <cell r="F2247" t="str">
            <v>DESPACHO</v>
          </cell>
          <cell r="G2247" t="str">
            <v>NORMAL</v>
          </cell>
          <cell r="H2247" t="str">
            <v>CHRISTIAN JAVIER HARO ALVARADO</v>
          </cell>
          <cell r="I2247" t="str">
            <v>604937326</v>
          </cell>
          <cell r="J2247" t="str">
            <v>CHIMBORAZO/RIOBAMBA/LISARZABURO/AV LUIS CORDOVEZ Y PICHINCHA EN CASA 1 PISO COLOR PLOMO FRENTE A PELUQUERIA Y JUNTO A FERRETERIA</v>
          </cell>
          <cell r="K2247" t="str">
            <v xml:space="preserve"> /  </v>
          </cell>
          <cell r="M2247" t="str">
            <v>RIOBAMBA</v>
          </cell>
          <cell r="N2247" t="str">
            <v>CHIMBORAZO</v>
          </cell>
          <cell r="O2247" t="str">
            <v>RIOBAMBA</v>
          </cell>
        </row>
        <row r="2248">
          <cell r="A2248" t="str">
            <v>20002999283699</v>
          </cell>
          <cell r="B2248">
            <v>476095</v>
          </cell>
          <cell r="C2248" t="str">
            <v>20002999283699</v>
          </cell>
          <cell r="D2248">
            <v>44903.529062499998</v>
          </cell>
          <cell r="E2248" t="str">
            <v>CONECEL</v>
          </cell>
          <cell r="F2248" t="str">
            <v>DESPACHO</v>
          </cell>
          <cell r="G2248" t="str">
            <v>NORMAL</v>
          </cell>
          <cell r="H2248" t="str">
            <v>DARWIN DAVID MANOBANDA NUELA</v>
          </cell>
          <cell r="I2248" t="str">
            <v>1804716460</v>
          </cell>
          <cell r="J2248" t="str">
            <v>TUNGUTAHUA/AMBATO/IZAMBA/SAN ISIDRO/AV PEDRO VASZCONES Y ALFONZO TROYA EN CASA 2 PISO COLOR BLANCO A 5 CASAS CAPILLA DE NICHO</v>
          </cell>
          <cell r="K2248" t="str">
            <v xml:space="preserve"> /  </v>
          </cell>
          <cell r="M2248" t="str">
            <v>AMBATO</v>
          </cell>
          <cell r="N2248" t="str">
            <v>TUNGURAHUA</v>
          </cell>
          <cell r="O2248" t="str">
            <v>AMBATO</v>
          </cell>
        </row>
        <row r="2249">
          <cell r="A2249" t="str">
            <v>20003008444418</v>
          </cell>
          <cell r="B2249">
            <v>476090</v>
          </cell>
          <cell r="C2249" t="str">
            <v>20003008444418</v>
          </cell>
          <cell r="D2249">
            <v>44903.529062499998</v>
          </cell>
          <cell r="E2249" t="str">
            <v>CONECEL</v>
          </cell>
          <cell r="F2249" t="str">
            <v>DESPACHO</v>
          </cell>
          <cell r="G2249" t="str">
            <v>NORMAL</v>
          </cell>
          <cell r="H2249" t="str">
            <v>HUGO ISRAEL PONCE TOALOMBO</v>
          </cell>
          <cell r="I2249" t="str">
            <v>1803855558</v>
          </cell>
          <cell r="J2249" t="str">
            <v>TUNGURAHUA/AMBATO/LA MERCED/CALLE VARGAS TORRES 06-10 Y CUENCA EN CASA 3 PISOS COLOR ROSADA A UNA CUADRA DEL COLEGIO AMBATO</v>
          </cell>
          <cell r="K2249" t="str">
            <v xml:space="preserve">995586636 /  </v>
          </cell>
          <cell r="M2249" t="str">
            <v>AMBATO</v>
          </cell>
          <cell r="N2249" t="str">
            <v>TUNGURAHUA</v>
          </cell>
          <cell r="O2249" t="str">
            <v>AMBATO</v>
          </cell>
        </row>
        <row r="2250">
          <cell r="A2250" t="str">
            <v>20003008054252</v>
          </cell>
          <cell r="B2250">
            <v>476080</v>
          </cell>
          <cell r="C2250" t="str">
            <v>20003008054252</v>
          </cell>
          <cell r="D2250">
            <v>44903.529062499998</v>
          </cell>
          <cell r="E2250" t="str">
            <v>CONECEL</v>
          </cell>
          <cell r="F2250" t="str">
            <v>DESPACHO</v>
          </cell>
          <cell r="G2250" t="str">
            <v>NORMAL</v>
          </cell>
          <cell r="H2250" t="str">
            <v>CARMEN ROCIO REYES DEL PEZO</v>
          </cell>
          <cell r="I2250" t="str">
            <v>916343718</v>
          </cell>
          <cell r="J2250" t="str">
            <v>SANTA ELENA/LA LIBERTAD/LA LIBERTAD/A VEI 9 Y CALLEJON 42 CUIDADELA 6 DE ENERO CASA DE 1 PISO COLOR MELON ATRAS UNIDAD EDUCATIVA PROFESOR ERNESTO GONZALES MUNOZ</v>
          </cell>
          <cell r="K2250" t="str">
            <v xml:space="preserve">961137965 /  </v>
          </cell>
          <cell r="L2250" t="str">
            <v/>
          </cell>
          <cell r="M2250" t="str">
            <v>LA LIBERTAD</v>
          </cell>
          <cell r="N2250" t="str">
            <v>SANTA ELENA</v>
          </cell>
          <cell r="O2250" t="str">
            <v>LA LIBERTAD</v>
          </cell>
        </row>
        <row r="2251">
          <cell r="A2251" t="str">
            <v>20002996759201</v>
          </cell>
          <cell r="B2251">
            <v>476079</v>
          </cell>
          <cell r="C2251" t="str">
            <v>20002996759201</v>
          </cell>
          <cell r="D2251">
            <v>44903.529062499998</v>
          </cell>
          <cell r="E2251" t="str">
            <v>CONECEL</v>
          </cell>
          <cell r="F2251" t="str">
            <v>DESPACHO</v>
          </cell>
          <cell r="G2251" t="str">
            <v>NORMAL</v>
          </cell>
          <cell r="H2251" t="str">
            <v>KEVIN ANDRES NOBLECILLA FREIRE</v>
          </cell>
          <cell r="I2251" t="str">
            <v>2100688924</v>
          </cell>
          <cell r="J2251" t="str">
            <v>SUCUMBIOS/LAGO AGRIO/NUEVA LOJA /CALLE TOMAS DE BERLANGA Y SAN CRISTOBAL EN CASA 1 PISO DE CERAMICA GRIS DIAGONAL ADEL PARQUE DE LA MALAR</v>
          </cell>
          <cell r="K2251" t="str">
            <v xml:space="preserve">995011595 /  </v>
          </cell>
          <cell r="M2251" t="str">
            <v>LAGO AGRIO</v>
          </cell>
          <cell r="N2251" t="str">
            <v>SUCUMBIOS</v>
          </cell>
          <cell r="O2251" t="str">
            <v>LAGO AGRIO</v>
          </cell>
        </row>
        <row r="2252">
          <cell r="A2252" t="str">
            <v>20003000324364</v>
          </cell>
          <cell r="B2252">
            <v>476077</v>
          </cell>
          <cell r="C2252" t="str">
            <v>20003000324364</v>
          </cell>
          <cell r="D2252">
            <v>44903.529050925928</v>
          </cell>
          <cell r="E2252" t="str">
            <v>CONECEL</v>
          </cell>
          <cell r="F2252" t="str">
            <v>DESPACHO</v>
          </cell>
          <cell r="G2252" t="str">
            <v>NORMAL</v>
          </cell>
          <cell r="H2252" t="str">
            <v>BOLIVAR GONZALO BARRERA RAMIREZ</v>
          </cell>
          <cell r="I2252" t="str">
            <v>1801580349</v>
          </cell>
          <cell r="J2252" t="str">
            <v>TENA/TENA/CALLE 12 DE FEBRERO Y 26 DE MAYO EN EL MUNICIPIO DEL CHACO</v>
          </cell>
          <cell r="K2252" t="str">
            <v xml:space="preserve">983870640 /  </v>
          </cell>
          <cell r="M2252" t="str">
            <v>TENA</v>
          </cell>
          <cell r="N2252" t="str">
            <v>NAPO</v>
          </cell>
          <cell r="O2252" t="str">
            <v>TENA</v>
          </cell>
        </row>
        <row r="2253">
          <cell r="A2253" t="str">
            <v>18011303</v>
          </cell>
          <cell r="B2253">
            <v>476039</v>
          </cell>
          <cell r="C2253" t="str">
            <v>18011303</v>
          </cell>
          <cell r="D2253">
            <v>44903.529050925928</v>
          </cell>
          <cell r="E2253" t="str">
            <v>CONECEL</v>
          </cell>
          <cell r="F2253" t="str">
            <v>DESPACHO</v>
          </cell>
          <cell r="G2253" t="str">
            <v>NORMAL</v>
          </cell>
          <cell r="H2253" t="str">
            <v>FAVIOLA MARIA PINEDA RUIZ</v>
          </cell>
          <cell r="I2253" t="str">
            <v>702120528</v>
          </cell>
          <cell r="J2253" t="str">
            <v>MACHALA/MACHALA/CALLE 9 DE MAYO Y 25 DE JUNIO EN EL MUNICIPIO DE MACHALA 7MO PISO EN LA SECRETARIA</v>
          </cell>
          <cell r="K2253" t="str">
            <v xml:space="preserve">979051842 /  </v>
          </cell>
          <cell r="M2253" t="str">
            <v>MACHALA</v>
          </cell>
          <cell r="N2253" t="str">
            <v>EL ORO</v>
          </cell>
          <cell r="O2253" t="str">
            <v>MACHALA</v>
          </cell>
        </row>
        <row r="2254">
          <cell r="A2254" t="str">
            <v>20003007561852</v>
          </cell>
          <cell r="B2254">
            <v>476037</v>
          </cell>
          <cell r="C2254" t="str">
            <v>20003007561852</v>
          </cell>
          <cell r="D2254">
            <v>44903.529050925928</v>
          </cell>
          <cell r="E2254" t="str">
            <v>CONECEL</v>
          </cell>
          <cell r="F2254" t="str">
            <v>DESPACHO</v>
          </cell>
          <cell r="G2254" t="str">
            <v>NORMAL</v>
          </cell>
          <cell r="H2254" t="str">
            <v>ALFREDO ALFONSO ORRALA RAMOS</v>
          </cell>
          <cell r="I2254" t="str">
            <v>919472910</v>
          </cell>
          <cell r="J2254" t="str">
            <v>SANTA ELENA/SANTA ELENA/AV ELEODORO SOLORZANO Y GUAYAQUIL EN LA UNIDAD ESTATAL PENINSULA DE SANTA ELENA EN EL DPTO DE SEGURIDAD FRENTE AL PARQUE INDUSTRIAL</v>
          </cell>
          <cell r="K2254" t="str">
            <v xml:space="preserve">969171533 /  </v>
          </cell>
          <cell r="L2254" t="str">
            <v/>
          </cell>
          <cell r="M2254" t="str">
            <v>SANTA ELENA</v>
          </cell>
          <cell r="N2254" t="str">
            <v>SANTA ELENA</v>
          </cell>
          <cell r="O2254" t="str">
            <v>SANTA ELENA</v>
          </cell>
        </row>
        <row r="2255">
          <cell r="A2255" t="str">
            <v>20003007582969</v>
          </cell>
          <cell r="B2255">
            <v>476034</v>
          </cell>
          <cell r="C2255" t="str">
            <v>20003007582969</v>
          </cell>
          <cell r="D2255">
            <v>44903.529050925928</v>
          </cell>
          <cell r="E2255" t="str">
            <v>CONECEL</v>
          </cell>
          <cell r="F2255" t="str">
            <v>DESPACHO</v>
          </cell>
          <cell r="G2255" t="str">
            <v>NORMAL</v>
          </cell>
          <cell r="H2255" t="str">
            <v>MERCEDES ELIZABETH ALLAUCA ESPINOZA</v>
          </cell>
          <cell r="I2255" t="str">
            <v>605766575</v>
          </cell>
          <cell r="J2255" t="str">
            <v>/RIOBAMBA/VELOZ PRRQ VELOZ CLL ALEMANIA Y UCRANIA ESC CS BARRIAL CDI PEQUENOS PARAISO</v>
          </cell>
          <cell r="K2255" t="str">
            <v xml:space="preserve">983402444 /  </v>
          </cell>
          <cell r="M2255" t="str">
            <v>RIOBAMBA</v>
          </cell>
          <cell r="N2255" t="str">
            <v>CHIMBORAZO</v>
          </cell>
          <cell r="O2255" t="str">
            <v>RIOBAMBA</v>
          </cell>
        </row>
        <row r="2256">
          <cell r="A2256" t="str">
            <v>20003007583694</v>
          </cell>
          <cell r="B2256">
            <v>476031</v>
          </cell>
          <cell r="C2256" t="str">
            <v>20003007583694</v>
          </cell>
          <cell r="D2256">
            <v>44903.529050925928</v>
          </cell>
          <cell r="E2256" t="str">
            <v>CONECEL</v>
          </cell>
          <cell r="F2256" t="str">
            <v>DESPACHO</v>
          </cell>
          <cell r="G2256" t="str">
            <v>NORMAL</v>
          </cell>
          <cell r="H2256" t="str">
            <v>KAREN ESTEFANIA FUERTES ARSINIEGAS</v>
          </cell>
          <cell r="I2256" t="str">
            <v>401936554</v>
          </cell>
          <cell r="J2256" t="str">
            <v>TULCAN TULCAN CALLES AVENIDA ANTISANA Y SUMACO CASA VINO TINTO 3 PISOS DIAGONAL A TIENDA ESQUINERA SURTI TODO</v>
          </cell>
          <cell r="K2256" t="str">
            <v xml:space="preserve">995388838 /  </v>
          </cell>
          <cell r="M2256" t="str">
            <v>TULCAN</v>
          </cell>
          <cell r="N2256" t="str">
            <v>CARCHI</v>
          </cell>
          <cell r="O2256" t="str">
            <v>TULCAN</v>
          </cell>
        </row>
        <row r="2257">
          <cell r="A2257" t="str">
            <v>20003007599345</v>
          </cell>
          <cell r="B2257">
            <v>475546</v>
          </cell>
          <cell r="C2257" t="str">
            <v>20003007599345</v>
          </cell>
          <cell r="D2257">
            <v>44902.722638888888</v>
          </cell>
          <cell r="E2257" t="str">
            <v>CONECEL</v>
          </cell>
          <cell r="F2257" t="str">
            <v>DESPACHO</v>
          </cell>
          <cell r="G2257" t="str">
            <v>NORMAL</v>
          </cell>
          <cell r="H2257" t="str">
            <v>NASHIRA DOMENICA GUAMAN CRUZ</v>
          </cell>
          <cell r="I2257" t="str">
            <v>944396951</v>
          </cell>
          <cell r="J2257" t="str">
            <v>MILAGRO/MILAGRO/CALLE EDMUNDO GRANIZO Y LA 11AVA CASA DE UN PISO COLOR CREMA DIAGONAL AL ASADERO 5 HERMANOS</v>
          </cell>
          <cell r="K2257" t="str">
            <v xml:space="preserve">961179955 /  </v>
          </cell>
          <cell r="M2257" t="str">
            <v>MILAGRO</v>
          </cell>
          <cell r="N2257" t="str">
            <v>GUAYAS</v>
          </cell>
          <cell r="O2257" t="str">
            <v>MILAGRO</v>
          </cell>
        </row>
        <row r="2258">
          <cell r="A2258" t="str">
            <v>20003007600687</v>
          </cell>
          <cell r="B2258">
            <v>475539</v>
          </cell>
          <cell r="C2258" t="str">
            <v>20003007600687</v>
          </cell>
          <cell r="D2258">
            <v>44902.722638888888</v>
          </cell>
          <cell r="E2258" t="str">
            <v>CONECEL</v>
          </cell>
          <cell r="F2258" t="str">
            <v>DESPACHO</v>
          </cell>
          <cell r="G2258" t="str">
            <v>NORMAL</v>
          </cell>
          <cell r="H2258" t="str">
            <v>JESSICA GABRIELA MOGROVEJO GOMEZ</v>
          </cell>
          <cell r="I2258" t="str">
            <v>107173445</v>
          </cell>
          <cell r="J2258" t="str">
            <v>CUENCA/HUAYNACAPAC/CALLE DE LAS RETAMAS 388 Y ACACIAS EN EL CNOSULTORIO MEDICO ODONTOLOGICO DIAGONAL AL PARQUE DEL VERGEL</v>
          </cell>
          <cell r="K2258" t="str">
            <v>969303369 /  989082946</v>
          </cell>
          <cell r="L2258" t="str">
            <v/>
          </cell>
          <cell r="M2258" t="str">
            <v>CUENCA</v>
          </cell>
          <cell r="N2258" t="str">
            <v>AZUAY</v>
          </cell>
          <cell r="O2258" t="str">
            <v>CUENCA</v>
          </cell>
        </row>
        <row r="2259">
          <cell r="A2259" t="str">
            <v>20003005076625</v>
          </cell>
          <cell r="B2259">
            <v>475443</v>
          </cell>
          <cell r="C2259" t="str">
            <v>20003005076625</v>
          </cell>
          <cell r="D2259">
            <v>44902.619641203702</v>
          </cell>
          <cell r="E2259" t="str">
            <v>BRELDYNG</v>
          </cell>
          <cell r="F2259" t="str">
            <v>DESPACHO</v>
          </cell>
          <cell r="G2259" t="str">
            <v>NORMAL</v>
          </cell>
          <cell r="H2259" t="str">
            <v>SOLEDISPA ZURITA PEDRO LUIS</v>
          </cell>
          <cell r="I2259" t="str">
            <v>1309744348</v>
          </cell>
          <cell r="J2259" t="str">
            <v>URBANIZACION CIUDAD AZTECA MZ T VILLA 8 PORTON BLANCO CERRAMIENTO GRIS</v>
          </cell>
          <cell r="K2259" t="str">
            <v>993212607-0939360636</v>
          </cell>
          <cell r="M2259" t="str">
            <v>ELOY ALFARO</v>
          </cell>
          <cell r="N2259" t="str">
            <v>MANABI</v>
          </cell>
          <cell r="O2259" t="str">
            <v>MANTA</v>
          </cell>
        </row>
        <row r="2260">
          <cell r="A2260" t="str">
            <v>20003004515462</v>
          </cell>
          <cell r="B2260">
            <v>475442</v>
          </cell>
          <cell r="C2260" t="str">
            <v>20003004515462</v>
          </cell>
          <cell r="D2260">
            <v>44902.619641203702</v>
          </cell>
          <cell r="E2260" t="str">
            <v>BRELDYNG</v>
          </cell>
          <cell r="F2260" t="str">
            <v>DESPACHO</v>
          </cell>
          <cell r="G2260" t="str">
            <v>NORMAL</v>
          </cell>
          <cell r="H2260" t="str">
            <v>KETTY JANETH LUCAS CRESPO</v>
          </cell>
          <cell r="I2260" t="str">
            <v>955151626</v>
          </cell>
          <cell r="J2260" t="str">
            <v>COOPERATIVA JUAN MONTALVO CALLE PRINCIAL SN VIA A DAULE KM 8,5 - GUAYAQUIL - BODEGAS HILANTEX</v>
          </cell>
          <cell r="K2260" t="str">
            <v>982638997</v>
          </cell>
          <cell r="M2260" t="str">
            <v>GUAYAQUIL</v>
          </cell>
          <cell r="N2260" t="str">
            <v>GUAYAS</v>
          </cell>
          <cell r="O2260" t="str">
            <v>GUAYAQUIL</v>
          </cell>
        </row>
        <row r="2261">
          <cell r="A2261" t="str">
            <v>20002996645756</v>
          </cell>
          <cell r="B2261">
            <v>475441</v>
          </cell>
          <cell r="C2261" t="str">
            <v>20002996645756</v>
          </cell>
          <cell r="D2261">
            <v>44902.619641203702</v>
          </cell>
          <cell r="E2261" t="str">
            <v>BRELDYNG</v>
          </cell>
          <cell r="F2261" t="str">
            <v>DESPACHO</v>
          </cell>
          <cell r="G2261" t="str">
            <v>NORMAL</v>
          </cell>
          <cell r="H2261" t="str">
            <v>MUNIZ CEDENO ALEXANDER JACINTO</v>
          </cell>
          <cell r="I2261" t="str">
            <v>1315985257</v>
          </cell>
          <cell r="J2261" t="str">
            <v>FLEXNET GYE COOPERATIVA JUAN MONTALVO  CALLE PRINCIAL S N VIA A DAULE KM 8,5  GUAYAQUIL  BODEGAS HILANTEX</v>
          </cell>
          <cell r="K2261" t="str">
            <v>983662987</v>
          </cell>
          <cell r="M2261" t="str">
            <v>GUAYAQUIL</v>
          </cell>
          <cell r="N2261" t="str">
            <v>GUAYAS</v>
          </cell>
          <cell r="O2261" t="str">
            <v>GUAYAQUIL</v>
          </cell>
        </row>
        <row r="2262">
          <cell r="A2262" t="str">
            <v>20003005071882</v>
          </cell>
          <cell r="B2262">
            <v>475315</v>
          </cell>
          <cell r="C2262" t="str">
            <v>20003005071882</v>
          </cell>
          <cell r="D2262">
            <v>44902.505462962959</v>
          </cell>
          <cell r="E2262" t="str">
            <v>CONECEL</v>
          </cell>
          <cell r="F2262" t="str">
            <v>DESPACHO</v>
          </cell>
          <cell r="G2262" t="str">
            <v>NORMAL</v>
          </cell>
          <cell r="H2262" t="str">
            <v>MARICELA MILENKA HUERTA CONSTANTE</v>
          </cell>
          <cell r="I2262" t="str">
            <v>1351399991</v>
          </cell>
          <cell r="J2262" t="str">
            <v>MANTA/MANTA/CALLE 20 Y AV 30 CASA DE DOS PISOS FRENTE AL TEMPLO EVANGELICO PASANDO EL HOSTAL COSTA VERDE</v>
          </cell>
          <cell r="K2262" t="str">
            <v xml:space="preserve">979140095 /  </v>
          </cell>
          <cell r="M2262" t="str">
            <v>MANTA</v>
          </cell>
          <cell r="N2262" t="str">
            <v>MANABI</v>
          </cell>
          <cell r="O2262" t="str">
            <v>MANTA</v>
          </cell>
        </row>
        <row r="2263">
          <cell r="A2263" t="str">
            <v>20003005028966</v>
          </cell>
          <cell r="B2263">
            <v>475301</v>
          </cell>
          <cell r="C2263" t="str">
            <v>20003005028966</v>
          </cell>
          <cell r="D2263">
            <v>44902.505462962959</v>
          </cell>
          <cell r="E2263" t="str">
            <v>CONECEL</v>
          </cell>
          <cell r="F2263" t="str">
            <v>DESPACHO</v>
          </cell>
          <cell r="G2263" t="str">
            <v>NORMAL</v>
          </cell>
          <cell r="H2263" t="str">
            <v>KEVIN ANDRES GRANDA TERAN</v>
          </cell>
          <cell r="I2263" t="str">
            <v>1718563180</v>
          </cell>
          <cell r="J2263" t="str">
            <v xml:space="preserve">CC QUITUS EN  10 DE AGOSTO Y SAN GREGORIO LLAMADA PREVIA UNA HORA </v>
          </cell>
          <cell r="K2263" t="str">
            <v xml:space="preserve">963464136 /  </v>
          </cell>
          <cell r="M2263" t="str">
            <v>QUITO</v>
          </cell>
          <cell r="N2263" t="str">
            <v>PICHINCHA</v>
          </cell>
          <cell r="O2263" t="str">
            <v>QUITO</v>
          </cell>
        </row>
        <row r="2264">
          <cell r="A2264" t="str">
            <v>20003002762954</v>
          </cell>
          <cell r="B2264">
            <v>474854</v>
          </cell>
          <cell r="C2264" t="str">
            <v>20003002762954</v>
          </cell>
          <cell r="D2264">
            <v>44901.716921296298</v>
          </cell>
          <cell r="E2264" t="str">
            <v>CONECEL</v>
          </cell>
          <cell r="F2264" t="str">
            <v>DESPACHO</v>
          </cell>
          <cell r="G2264" t="str">
            <v>NORMAL</v>
          </cell>
          <cell r="H2264" t="str">
            <v>VICTOR JAVIER CADENA LOZANO</v>
          </cell>
          <cell r="I2264" t="str">
            <v>603398488</v>
          </cell>
          <cell r="J2264" t="str">
            <v>ORELLANA/EL COCA/EL COCA/CALLE LOJA 1525 Y RIO CUYABENO A MEDIA CUADRA DE PARRILADAS DEL BOSQUE EL COCA EN CASA 1 PISO COLOR AZUL</v>
          </cell>
          <cell r="K2264" t="str">
            <v>987940765 /  9912100728</v>
          </cell>
          <cell r="M2264" t="str">
            <v>220201</v>
          </cell>
          <cell r="N2264" t="str">
            <v>ORELLANA</v>
          </cell>
          <cell r="O2264" t="str">
            <v>EL COCA</v>
          </cell>
        </row>
        <row r="2265">
          <cell r="A2265" t="str">
            <v>20002998756872</v>
          </cell>
          <cell r="B2265">
            <v>474500</v>
          </cell>
          <cell r="C2265" t="str">
            <v>20002998756872</v>
          </cell>
          <cell r="D2265">
            <v>44901.564803240741</v>
          </cell>
          <cell r="E2265" t="str">
            <v>CONECEL</v>
          </cell>
          <cell r="F2265" t="str">
            <v>DESPACHO</v>
          </cell>
          <cell r="G2265" t="str">
            <v>NORMAL</v>
          </cell>
          <cell r="H2265" t="str">
            <v>KERLY ESTEFANIA GUSQUI GUSQUI</v>
          </cell>
          <cell r="I2265" t="str">
            <v>605715564</v>
          </cell>
          <cell r="J2265" t="str">
            <v>CHIMBORAZO/RIOBAMBA/VELASCO/AV 9 DE OCTUBRE ENTRE CRISTOBAL COLON Y JOSE OROZCO ENTREGA ALMACEN SUPER AHORRO FRENTE AL CNE CHIMBORAZO</v>
          </cell>
          <cell r="K2265" t="str">
            <v xml:space="preserve">961289918 /  </v>
          </cell>
          <cell r="M2265" t="str">
            <v>RIOBAMBA</v>
          </cell>
          <cell r="N2265" t="str">
            <v>CHIMBORAZO</v>
          </cell>
          <cell r="O2265" t="str">
            <v>RIOBAMBA</v>
          </cell>
        </row>
        <row r="2266">
          <cell r="A2266" t="str">
            <v>20002995790442</v>
          </cell>
          <cell r="B2266">
            <v>474498</v>
          </cell>
          <cell r="C2266" t="str">
            <v>20002995790442</v>
          </cell>
          <cell r="D2266">
            <v>44901.564803240741</v>
          </cell>
          <cell r="E2266" t="str">
            <v>CONECEL</v>
          </cell>
          <cell r="F2266" t="str">
            <v>DESPACHO</v>
          </cell>
          <cell r="G2266" t="str">
            <v>NORMAL</v>
          </cell>
          <cell r="H2266" t="str">
            <v>CRISTHIAN DAVID CUJANO ORTIZ</v>
          </cell>
          <cell r="I2266" t="str">
            <v>604213439</v>
          </cell>
          <cell r="J2266" t="str">
            <v>CHIMBORAZO/RIOBAMBA/VELASCO/EL PRADO/CALLE NUEVA YORK Y CRISTOBAL COLON EN CASA 1 PISO VALDOSA PORTON VERDE EN IMPRENTA ORTIZ DIAGONAL A LA FARMACIA PUCARA TERCERA PERSONA ANAHI MARINO JUMBO 150121228</v>
          </cell>
          <cell r="K2266" t="str">
            <v xml:space="preserve">958924328 /  </v>
          </cell>
          <cell r="M2266" t="str">
            <v>RIOBAMBA</v>
          </cell>
          <cell r="N2266" t="str">
            <v>CHIMBORAZO</v>
          </cell>
          <cell r="O2266" t="str">
            <v>RIOBAMBA</v>
          </cell>
        </row>
        <row r="2267">
          <cell r="A2267" t="str">
            <v>20002998750956</v>
          </cell>
          <cell r="B2267">
            <v>474484</v>
          </cell>
          <cell r="C2267" t="str">
            <v>20002998750956</v>
          </cell>
          <cell r="D2267">
            <v>44901.564803240741</v>
          </cell>
          <cell r="E2267" t="str">
            <v>CONECEL</v>
          </cell>
          <cell r="F2267" t="str">
            <v>DESPACHO</v>
          </cell>
          <cell r="G2267" t="str">
            <v>NORMAL</v>
          </cell>
          <cell r="H2267" t="str">
            <v>JOSE YOVANI GUILLIN SARITAMA</v>
          </cell>
          <cell r="I2267" t="str">
            <v>1103423503</v>
          </cell>
          <cell r="J2267" t="str">
            <v>QUITO/CONOCOTO/ARMENIA2/BENJAMIN CARRION E4-65 Y JORGE ICAZA CONDOMINIO MARIA CLARA CLR LADRILLO VISTO FRENTE AL CONJUNTO MARCK ANTONY</v>
          </cell>
          <cell r="K2267" t="str">
            <v>992951141 /  985470812</v>
          </cell>
          <cell r="M2267" t="str">
            <v>QUITO</v>
          </cell>
          <cell r="N2267" t="str">
            <v>PICHINCHA</v>
          </cell>
          <cell r="O2267" t="str">
            <v>QUITO</v>
          </cell>
        </row>
        <row r="2268">
          <cell r="A2268" t="str">
            <v>20002998786179</v>
          </cell>
          <cell r="B2268">
            <v>474475</v>
          </cell>
          <cell r="C2268" t="str">
            <v>20002998786179</v>
          </cell>
          <cell r="D2268">
            <v>44901.564803240741</v>
          </cell>
          <cell r="E2268" t="str">
            <v>CONECEL</v>
          </cell>
          <cell r="F2268" t="str">
            <v>DESPACHO</v>
          </cell>
          <cell r="G2268" t="str">
            <v>NORMAL</v>
          </cell>
          <cell r="H2268" t="str">
            <v>ALLYSON ABIGAIL PAREDES BRITO</v>
          </cell>
          <cell r="I2268" t="str">
            <v>706510260</v>
          </cell>
          <cell r="J2268" t="str">
            <v>MACHALA/LOS ALGARROBOS/AV CIRCUNVALACION Y CALLE C/A UNA CUADRA DE COLEGIO DE BACHILLERATO MARIO MINUCHE/CIUDADELA EMPLEADOS DEL CONSEJO PROVINCIAL EN CASA 1 PISO COLOR MELON Y CERRAMIENTO DE PIEDRA</v>
          </cell>
          <cell r="K2268" t="str">
            <v xml:space="preserve">992713093 /  </v>
          </cell>
          <cell r="M2268" t="str">
            <v>MACHALA</v>
          </cell>
          <cell r="N2268" t="str">
            <v>EL ORO</v>
          </cell>
          <cell r="O2268" t="str">
            <v>MACHALA</v>
          </cell>
        </row>
        <row r="2269">
          <cell r="A2269" t="str">
            <v>20002999268129</v>
          </cell>
          <cell r="B2269">
            <v>474473</v>
          </cell>
          <cell r="C2269" t="str">
            <v>20002999268129</v>
          </cell>
          <cell r="D2269">
            <v>44901.564803240741</v>
          </cell>
          <cell r="E2269" t="str">
            <v>CONECEL</v>
          </cell>
          <cell r="F2269" t="str">
            <v>DESPACHO</v>
          </cell>
          <cell r="G2269" t="str">
            <v>NORMAL</v>
          </cell>
          <cell r="H2269" t="str">
            <v>EDWIN DE JESUS BENITEZ VELEZ</v>
          </cell>
          <cell r="I2269" t="str">
            <v>1103844831</v>
          </cell>
          <cell r="J2269" t="str">
            <v>LOJA/SAN SEBASTIAN/CALLE EL SALVADOR Y BRASIL/FRENTE ARISTA CONSTRUCCIONES ECUADOR/CASA BLANCA DE UN PISO</v>
          </cell>
          <cell r="K2269" t="str">
            <v>998987435 /  997227134</v>
          </cell>
          <cell r="M2269" t="str">
            <v>LOJA</v>
          </cell>
          <cell r="N2269" t="str">
            <v>LOJA</v>
          </cell>
          <cell r="O2269" t="str">
            <v>LOJA</v>
          </cell>
        </row>
        <row r="2270">
          <cell r="A2270" t="str">
            <v>20002989355857_1</v>
          </cell>
          <cell r="B2270">
            <v>474416</v>
          </cell>
          <cell r="C2270" t="str">
            <v>20002989355857_1</v>
          </cell>
          <cell r="D2270">
            <v>44901.526979166665</v>
          </cell>
          <cell r="E2270" t="str">
            <v>BRELDYNG</v>
          </cell>
          <cell r="F2270" t="str">
            <v>DESPACHO</v>
          </cell>
          <cell r="G2270" t="str">
            <v>NORMAL</v>
          </cell>
          <cell r="H2270" t="str">
            <v>VELEZ REYES JAHAIRA LICETH</v>
          </cell>
          <cell r="I2270" t="str">
            <v>1310557168</v>
          </cell>
          <cell r="J2270" t="str">
            <v>MANABI / MANTA / ELOY ALFARO / AV INTERBARRIAL / SN / CALE 3 / CDL NUEVA ESPERANZA CASA 2 PLANTAS BEISH FRENTE A LA LUBRICADORA EL CHINO A UNA CUADRA DE LA CASA COMUNAL DE NUEVA ESPERANZA</v>
          </cell>
          <cell r="K2270" t="str">
            <v>989746758</v>
          </cell>
          <cell r="M2270" t="str">
            <v>MANTA</v>
          </cell>
          <cell r="N2270" t="str">
            <v>MANABI</v>
          </cell>
          <cell r="O2270" t="str">
            <v>MANTA</v>
          </cell>
        </row>
        <row r="2271">
          <cell r="A2271" t="str">
            <v>20003004036430</v>
          </cell>
          <cell r="B2271">
            <v>474414</v>
          </cell>
          <cell r="C2271" t="str">
            <v>20003004036430</v>
          </cell>
          <cell r="D2271">
            <v>44901.526979166665</v>
          </cell>
          <cell r="E2271" t="str">
            <v>BRELDYNG</v>
          </cell>
          <cell r="F2271" t="str">
            <v>DESPACHO</v>
          </cell>
          <cell r="G2271" t="str">
            <v>NORMAL</v>
          </cell>
          <cell r="H2271" t="str">
            <v>URBAN MORAN LEODAN OSCAR</v>
          </cell>
          <cell r="I2271" t="str">
            <v>929038461</v>
          </cell>
          <cell r="J2271" t="str">
            <v>GUAYAS / GUAYAQUIL / TARQUI / VIA DAULE KM 10 Y MEDIO /  / AV HONORATO VASQUEZ Y QUINQUELLAS / LOTIZACION INMACONSA OFICINA DE TRAMACO MZ 5 SL 1 QUINQUELAS</v>
          </cell>
          <cell r="K2271" t="str">
            <v>993761114</v>
          </cell>
          <cell r="M2271" t="str">
            <v>GUAYAQUIL</v>
          </cell>
          <cell r="N2271" t="str">
            <v>GUAYAS</v>
          </cell>
          <cell r="O2271" t="str">
            <v>GUAYAQUIL</v>
          </cell>
        </row>
        <row r="2272">
          <cell r="A2272" t="str">
            <v>20002998754780</v>
          </cell>
          <cell r="B2272">
            <v>474413</v>
          </cell>
          <cell r="C2272" t="str">
            <v>20002998754780</v>
          </cell>
          <cell r="D2272">
            <v>44901.526979166665</v>
          </cell>
          <cell r="E2272" t="str">
            <v>BRELDYNG</v>
          </cell>
          <cell r="F2272" t="str">
            <v>DESPACHO</v>
          </cell>
          <cell r="G2272" t="str">
            <v>NORMAL</v>
          </cell>
          <cell r="H2272" t="str">
            <v>MORA DOMINGUEZ HIPATIA DEL ROSARIO</v>
          </cell>
          <cell r="I2272" t="str">
            <v>602810574</v>
          </cell>
          <cell r="J2272" t="str">
            <v>SUCUMBIOS / LAGO AGRIO / LAGO AGRIO / ELOY ALFARO / 320 / FRANCISCO DE ORELLANA / OFICINA TRAMACO LAGO AGRIO</v>
          </cell>
          <cell r="K2272" t="str">
            <v>990597561</v>
          </cell>
          <cell r="M2272" t="str">
            <v>LAGO AGRIO</v>
          </cell>
          <cell r="N2272" t="str">
            <v>SUCUMBIOS</v>
          </cell>
          <cell r="O2272" t="str">
            <v>LAGO AGRIO</v>
          </cell>
        </row>
        <row r="2273">
          <cell r="A2273" t="str">
            <v>20003000334527</v>
          </cell>
          <cell r="B2273">
            <v>474412</v>
          </cell>
          <cell r="C2273" t="str">
            <v>20003000334527</v>
          </cell>
          <cell r="D2273">
            <v>44901.526979166665</v>
          </cell>
          <cell r="E2273" t="str">
            <v>BRELDYNG</v>
          </cell>
          <cell r="F2273" t="str">
            <v>DESPACHO</v>
          </cell>
          <cell r="G2273" t="str">
            <v>NORMAL</v>
          </cell>
          <cell r="H2273" t="str">
            <v>SICHA MARTINEZ MARIA ISABEL</v>
          </cell>
          <cell r="I2273" t="str">
            <v>302311246</v>
          </cell>
          <cell r="J2273" t="str">
            <v>CANAR / AZOGUES / AZOGUES / SUCRE / SN / MATOBELLE / ENTREGA EN EL CENTRO COMERCIAL BARTOLOME SERRANO</v>
          </cell>
          <cell r="K2273" t="str">
            <v>985878832</v>
          </cell>
          <cell r="M2273" t="str">
            <v>AZOGUES</v>
          </cell>
          <cell r="N2273" t="str">
            <v>CANAR</v>
          </cell>
          <cell r="O2273" t="str">
            <v>AZOGUES</v>
          </cell>
        </row>
        <row r="2274">
          <cell r="A2274" t="str">
            <v>20003004068516</v>
          </cell>
          <cell r="B2274">
            <v>474388</v>
          </cell>
          <cell r="C2274" t="str">
            <v>20003004068516</v>
          </cell>
          <cell r="D2274">
            <v>44901.506909722222</v>
          </cell>
          <cell r="E2274" t="str">
            <v>CONECEL</v>
          </cell>
          <cell r="F2274" t="str">
            <v>DESPACHO</v>
          </cell>
          <cell r="G2274" t="str">
            <v>NORMAL</v>
          </cell>
          <cell r="H2274" t="str">
            <v>LUIS PATRICIO RODRIGUEZ AREVALO</v>
          </cell>
          <cell r="I2274" t="str">
            <v>603313404</v>
          </cell>
          <cell r="J2274" t="str">
            <v>RIOBAMBA MALDONADO TRINIDAD CALLE MEXICO Y MARIANA DE JESUS 1837 1 PISO COLOR VERDE CON UN PORTON NEGRO GRANDE AL FRENTE HAY UNA CASA DE 3 PISOS COLOR AMARILLA</v>
          </cell>
          <cell r="K2274" t="str">
            <v>969012396 /  984942246</v>
          </cell>
          <cell r="M2274" t="str">
            <v>RIOBAMBA</v>
          </cell>
          <cell r="N2274" t="str">
            <v>CHIMBORAZO</v>
          </cell>
          <cell r="O2274" t="str">
            <v>RIOBAMBA</v>
          </cell>
        </row>
        <row r="2275">
          <cell r="A2275" t="str">
            <v>20002997768605</v>
          </cell>
          <cell r="B2275">
            <v>473671</v>
          </cell>
          <cell r="C2275" t="str">
            <v>20002997768605</v>
          </cell>
          <cell r="D2275">
            <v>44900.498819444445</v>
          </cell>
          <cell r="E2275" t="str">
            <v>BRELDYNG</v>
          </cell>
          <cell r="F2275" t="str">
            <v>DESPACHO</v>
          </cell>
          <cell r="G2275" t="str">
            <v>NORMAL</v>
          </cell>
          <cell r="H2275" t="str">
            <v>LUISA EPIFANIA PARRALES RIVERA</v>
          </cell>
          <cell r="I2275" t="str">
            <v>1308460037</v>
          </cell>
          <cell r="J2275" t="str">
            <v>GUAYAS / GUAYAQUIL / TARQUI / AV FRANCISCO DE ORELLANA / SN /  / OFICINA TRAMACO SAN MARINO CONJUNTO RESIDENCIAL CENTROPOLIS</v>
          </cell>
          <cell r="K2275" t="str">
            <v>989900899</v>
          </cell>
          <cell r="M2275" t="str">
            <v>GUAYAQUIL</v>
          </cell>
          <cell r="N2275" t="str">
            <v>GUAYAS</v>
          </cell>
          <cell r="O2275" t="str">
            <v>GUAYAQUIL</v>
          </cell>
        </row>
        <row r="2276">
          <cell r="A2276" t="str">
            <v>20002997270203</v>
          </cell>
          <cell r="B2276">
            <v>473668</v>
          </cell>
          <cell r="C2276" t="str">
            <v>20002997270203</v>
          </cell>
          <cell r="D2276">
            <v>44900.498819444445</v>
          </cell>
          <cell r="E2276" t="str">
            <v>BRELDYNG</v>
          </cell>
          <cell r="F2276" t="str">
            <v>DESPACHO</v>
          </cell>
          <cell r="G2276" t="str">
            <v>NORMAL</v>
          </cell>
          <cell r="H2276" t="str">
            <v>OCHOA SEGURA HENRY MANUEL</v>
          </cell>
          <cell r="I2276" t="str">
            <v>926564030</v>
          </cell>
          <cell r="J2276" t="str">
            <v>GUAYAS / SAMBORONDON / LA PUNTILLA / VIA AL PAN / SN /  / CIUDAD CELESTE VIA AL PAN PUENTE ALTERNO NTE EN LA CONSTRUCTORA HIDALGO E HIDALGO ANTES DE LLEGAR A LA GASOLINERA TERPER PISONI S.A</v>
          </cell>
          <cell r="K2276" t="str">
            <v>989857454</v>
          </cell>
          <cell r="M2276" t="str">
            <v>SAMBORONDON</v>
          </cell>
          <cell r="N2276" t="str">
            <v>GUAYAS</v>
          </cell>
          <cell r="O2276" t="str">
            <v>SAMBORONDON</v>
          </cell>
        </row>
        <row r="2277">
          <cell r="A2277" t="str">
            <v>20002997279329</v>
          </cell>
          <cell r="B2277">
            <v>473667</v>
          </cell>
          <cell r="C2277" t="str">
            <v>20002997279329</v>
          </cell>
          <cell r="D2277">
            <v>44900.498819444445</v>
          </cell>
          <cell r="E2277" t="str">
            <v>BRELDYNG</v>
          </cell>
          <cell r="F2277" t="str">
            <v>DESPACHO</v>
          </cell>
          <cell r="G2277" t="str">
            <v>NORMAL</v>
          </cell>
          <cell r="H2277" t="str">
            <v>BOHORQUEZ MATEO HUGO FERNANDO</v>
          </cell>
          <cell r="I2277" t="str">
            <v>956246581</v>
          </cell>
          <cell r="J2277" t="str">
            <v>GUAYAS / GUAYAQUIL / TARQUI / CALE S18 / MZ 84 SL 4 / CALLE S19 / MAPASINGUE COP CERRO MZ 84 SOLAR 4 UN PISO CON PORTN DE METAL DE AMARILLO NEGRO Y ROJO AV NS18 Y CLL NS19 DIGONAL A LA PARTE DE LA PAP</v>
          </cell>
          <cell r="K2277" t="str">
            <v>994402939</v>
          </cell>
          <cell r="M2277" t="str">
            <v>GUAYAQUIL</v>
          </cell>
          <cell r="N2277" t="str">
            <v>GUAYAS</v>
          </cell>
          <cell r="O2277" t="str">
            <v>GUAYAQUIL</v>
          </cell>
        </row>
        <row r="2278">
          <cell r="A2278" t="str">
            <v>INSUMOS_ORIENTE_1</v>
          </cell>
          <cell r="B2278">
            <v>473638</v>
          </cell>
          <cell r="C2278" t="str">
            <v>INSUMOS_ORIENTE_1</v>
          </cell>
          <cell r="D2278">
            <v>44897.742303240739</v>
          </cell>
          <cell r="E2278" t="str">
            <v>CONECEL_DOCUMENTOS</v>
          </cell>
          <cell r="F2278" t="str">
            <v>DESPACHO</v>
          </cell>
          <cell r="H2278" t="str">
            <v>SANDRA LOOR</v>
          </cell>
          <cell r="J2278" t="str">
            <v>AGENCIA TRAMACO LAGO AGRIO</v>
          </cell>
          <cell r="M2278" t="str">
            <v>210201</v>
          </cell>
        </row>
        <row r="2279">
          <cell r="A2279" t="str">
            <v>20002997298008</v>
          </cell>
          <cell r="B2279">
            <v>473273</v>
          </cell>
          <cell r="C2279" t="str">
            <v>20002997298008</v>
          </cell>
          <cell r="D2279">
            <v>44897.540590277778</v>
          </cell>
          <cell r="E2279" t="str">
            <v>BRELDYNG</v>
          </cell>
          <cell r="F2279" t="str">
            <v>DESPACHO</v>
          </cell>
          <cell r="G2279" t="str">
            <v>NORMAL</v>
          </cell>
          <cell r="H2279" t="str">
            <v>CLARA VICTORIA JARA TAPIA</v>
          </cell>
          <cell r="I2279" t="str">
            <v>1400107346</v>
          </cell>
          <cell r="J2279" t="str">
            <v>AZUAY / CUENCA / TOTORACOCHA / AV YANAHURCO / 31-09 / RIO MALACATUS / CDLA EL DORADO CASA ABAJO PIEDRA BISTA PLANTA ALTA COLOR BLANCO CON BALCON DE ALUMINIO</v>
          </cell>
          <cell r="K2279" t="str">
            <v>980026416</v>
          </cell>
          <cell r="M2279" t="str">
            <v>CUENCA</v>
          </cell>
          <cell r="N2279" t="str">
            <v>AZUAY</v>
          </cell>
          <cell r="O2279" t="str">
            <v>CUENCA</v>
          </cell>
        </row>
        <row r="2280">
          <cell r="A2280" t="str">
            <v>20002994413890</v>
          </cell>
          <cell r="B2280">
            <v>473193</v>
          </cell>
          <cell r="C2280" t="str">
            <v>20002994413890</v>
          </cell>
          <cell r="D2280">
            <v>44897.502905092595</v>
          </cell>
          <cell r="E2280" t="str">
            <v>CONECEL</v>
          </cell>
          <cell r="F2280" t="str">
            <v>DESPACHO</v>
          </cell>
          <cell r="G2280" t="str">
            <v>NORMAL</v>
          </cell>
          <cell r="H2280" t="str">
            <v>JOSE IVAN MORA CASTILLO</v>
          </cell>
          <cell r="I2280" t="str">
            <v>951736099</v>
          </cell>
          <cell r="J2280" t="str">
            <v>CUENCA/EL BATAN/AV REMIGIO ROMERO Y REMIGIO TAMARIZ EN EL EDIFICIO CYTOTE</v>
          </cell>
          <cell r="K2280" t="str">
            <v>979305115</v>
          </cell>
          <cell r="L2280" t="str">
            <v>968516967</v>
          </cell>
          <cell r="M2280" t="str">
            <v>CUENCA</v>
          </cell>
          <cell r="N2280" t="str">
            <v>AZUAY</v>
          </cell>
          <cell r="O2280" t="str">
            <v>CUENCA</v>
          </cell>
        </row>
        <row r="2281">
          <cell r="A2281" t="str">
            <v>20002995793453</v>
          </cell>
          <cell r="B2281">
            <v>472794</v>
          </cell>
          <cell r="C2281" t="str">
            <v>20002995793453</v>
          </cell>
          <cell r="D2281">
            <v>44896.709374999999</v>
          </cell>
          <cell r="E2281" t="str">
            <v>CONECEL</v>
          </cell>
          <cell r="F2281" t="str">
            <v>DESPACHO</v>
          </cell>
          <cell r="G2281" t="str">
            <v>NORMAL</v>
          </cell>
          <cell r="H2281" t="str">
            <v>CRISTINA DEL ROCIO RAMIREZ MADRIL</v>
          </cell>
          <cell r="I2281" t="str">
            <v>1714519483</v>
          </cell>
          <cell r="J2281" t="str">
            <v>QUITO/ITCHIMBIA/CALLE JULIO ENDARA E ITCHIMBIA EN EL ECU911</v>
          </cell>
          <cell r="K2281" t="str">
            <v xml:space="preserve">995874607 /  </v>
          </cell>
          <cell r="L2281" t="str">
            <v/>
          </cell>
          <cell r="M2281" t="str">
            <v>QUITO</v>
          </cell>
          <cell r="N2281" t="str">
            <v>PICHINCHA</v>
          </cell>
          <cell r="O2281" t="str">
            <v>QUITO</v>
          </cell>
        </row>
        <row r="2282">
          <cell r="A2282" t="str">
            <v>20002996759208</v>
          </cell>
          <cell r="B2282">
            <v>472791</v>
          </cell>
          <cell r="C2282" t="str">
            <v>20002996759208</v>
          </cell>
          <cell r="D2282">
            <v>44896.709374999999</v>
          </cell>
          <cell r="E2282" t="str">
            <v>CONECEL</v>
          </cell>
          <cell r="F2282" t="str">
            <v>DESPACHO</v>
          </cell>
          <cell r="G2282" t="str">
            <v>NORMAL</v>
          </cell>
          <cell r="H2282" t="str">
            <v>KEVIN ANDRES NOBLECILLA FREIRE</v>
          </cell>
          <cell r="I2282" t="str">
            <v>2100688924</v>
          </cell>
          <cell r="J2282" t="str">
            <v>LAGO AGRIO/NUEVA LOJA/CALLE TOMAS DE BERLANGA Y SAN CRISTOBAL CASA DE CERAMICA GRIS A 10M DEL PARQUE DE LA MALAR</v>
          </cell>
          <cell r="K2282" t="str">
            <v xml:space="preserve">995011595 /  </v>
          </cell>
          <cell r="M2282" t="str">
            <v>LAGO AGRIO</v>
          </cell>
          <cell r="N2282" t="str">
            <v>SUCUMBIOS</v>
          </cell>
          <cell r="O2282" t="str">
            <v>LAGO AGRIO</v>
          </cell>
        </row>
        <row r="2283">
          <cell r="A2283" t="str">
            <v>20002995799177</v>
          </cell>
          <cell r="B2283">
            <v>472310</v>
          </cell>
          <cell r="C2283" t="str">
            <v>20002995799177</v>
          </cell>
          <cell r="D2283">
            <v>44896.522962962961</v>
          </cell>
          <cell r="E2283" t="str">
            <v>CONECEL</v>
          </cell>
          <cell r="F2283" t="str">
            <v>DESPACHO</v>
          </cell>
          <cell r="G2283" t="str">
            <v>NORMAL</v>
          </cell>
          <cell r="H2283" t="str">
            <v>CARMEN ESTHELA ROBLES</v>
          </cell>
          <cell r="I2283" t="str">
            <v>100816586</v>
          </cell>
          <cell r="J2283" t="str">
            <v>CUENCA/TOTORACOCHA/CALLE MANTENSE Y CASHALOMA EN LA IGLESIA DE SAN PABLO FRENTE AL PARQUE DEL ORIENTE</v>
          </cell>
          <cell r="K2283" t="str">
            <v xml:space="preserve">992565811 /  </v>
          </cell>
          <cell r="M2283" t="str">
            <v>CUENCA</v>
          </cell>
          <cell r="N2283" t="str">
            <v>AZUAY</v>
          </cell>
          <cell r="O2283" t="str">
            <v>CUENCA</v>
          </cell>
        </row>
        <row r="2284">
          <cell r="A2284" t="str">
            <v>FTSTO00138</v>
          </cell>
          <cell r="B2284">
            <v>470826</v>
          </cell>
          <cell r="C2284" t="str">
            <v>FTSTO00138</v>
          </cell>
          <cell r="D2284">
            <v>44894.738425925927</v>
          </cell>
          <cell r="E2284" t="str">
            <v>CONECEL_DOCUMENTOS</v>
          </cell>
          <cell r="F2284" t="str">
            <v>DESPACHO</v>
          </cell>
          <cell r="H2284" t="str">
            <v>FERNANDA SABANO</v>
          </cell>
          <cell r="J2284" t="str">
            <v>RETIRA AGENCIA TRAMACO STO DOMINGO VIA QUEVEDO</v>
          </cell>
          <cell r="M2284" t="str">
            <v>230101</v>
          </cell>
        </row>
        <row r="2285">
          <cell r="A2285" t="str">
            <v>20002992650964</v>
          </cell>
          <cell r="B2285">
            <v>470726</v>
          </cell>
          <cell r="C2285" t="str">
            <v>20002992650964</v>
          </cell>
          <cell r="D2285">
            <v>44894.640810185185</v>
          </cell>
          <cell r="E2285" t="str">
            <v>BRELDYNG</v>
          </cell>
          <cell r="F2285" t="str">
            <v>DESPACHO</v>
          </cell>
          <cell r="G2285" t="str">
            <v>NORMAL</v>
          </cell>
          <cell r="H2285" t="str">
            <v>JORGE ALBERTO FIGUEROA MONTENEGRO</v>
          </cell>
          <cell r="I2285" t="str">
            <v>1716283880</v>
          </cell>
          <cell r="J2285" t="str">
            <v>PICHINCHA / QUITO / GUAMANI / CALLE FRANCISCO CAMPOS /  / CORONEL PEDRO CONCHA / CONJUNTO RESIDENCIAL SAN FRANCISCO ESMERALDA / CS 8 MZ 13 / REF TRAS LA PETRO COMERCIAL</v>
          </cell>
          <cell r="K2285" t="str">
            <v>998895270</v>
          </cell>
          <cell r="M2285" t="str">
            <v>QUITO</v>
          </cell>
          <cell r="N2285" t="str">
            <v>PICHINCHA</v>
          </cell>
          <cell r="O2285" t="str">
            <v>QUITO</v>
          </cell>
        </row>
        <row r="2286">
          <cell r="A2286" t="str">
            <v>20002989355857</v>
          </cell>
          <cell r="B2286">
            <v>470720</v>
          </cell>
          <cell r="C2286" t="str">
            <v>20002989355857</v>
          </cell>
          <cell r="D2286">
            <v>44894.640810185185</v>
          </cell>
          <cell r="E2286" t="str">
            <v>BRELDYNG</v>
          </cell>
          <cell r="F2286" t="str">
            <v>DESPACHO</v>
          </cell>
          <cell r="G2286" t="str">
            <v>NORMAL</v>
          </cell>
          <cell r="H2286" t="str">
            <v>JAHAIRA LICETH VELEZ REYES</v>
          </cell>
          <cell r="I2286" t="str">
            <v>1310557168</v>
          </cell>
          <cell r="J2286" t="str">
            <v>MANABI / MANTA / TARQUI / AV INTERBARRIAL / SN / CALLE 3 / CDL NUEVA ESPERANZA CASA DE 2 PLANTAS BEIGE FRENTE A LA LUBRICADORA EL CHINO A UNA CUADRA DE LA CASA COMUNAL DE NUEVA ESPERANZA</v>
          </cell>
          <cell r="K2286" t="str">
            <v>989746758</v>
          </cell>
          <cell r="M2286" t="str">
            <v>MANTA</v>
          </cell>
          <cell r="N2286" t="str">
            <v>MANABI</v>
          </cell>
          <cell r="O2286" t="str">
            <v>MANTA</v>
          </cell>
        </row>
        <row r="2287">
          <cell r="A2287" t="str">
            <v>20002987775352</v>
          </cell>
          <cell r="B2287">
            <v>469621</v>
          </cell>
          <cell r="C2287" t="str">
            <v>20002987775352</v>
          </cell>
          <cell r="D2287">
            <v>44893.539861111109</v>
          </cell>
          <cell r="E2287" t="str">
            <v>BRELDYNG</v>
          </cell>
          <cell r="F2287" t="str">
            <v>DESPACHO</v>
          </cell>
          <cell r="G2287" t="str">
            <v>NORMAL</v>
          </cell>
          <cell r="H2287" t="str">
            <v>BARRERA LEON MAYRA VERONICA</v>
          </cell>
          <cell r="I2287" t="str">
            <v>107001695</v>
          </cell>
          <cell r="J2287" t="str">
            <v>PICHINCHA / QUITO / SAN BARTOLO / CALLE SUCUA / OE1-39 / LUIS URDANETA / CASA 1 PISO PORTON NEGRO EN LA PARTE DE ABAJO DE LA CASA QUEDA UNA LICORERA EL PROFE</v>
          </cell>
          <cell r="K2287" t="str">
            <v>0992049720 / 964007203</v>
          </cell>
          <cell r="M2287" t="str">
            <v>QUITO</v>
          </cell>
          <cell r="N2287" t="str">
            <v>PICHINCHA</v>
          </cell>
          <cell r="O2287" t="str">
            <v>QUITO</v>
          </cell>
        </row>
        <row r="2288">
          <cell r="A2288" t="str">
            <v>20002975481488</v>
          </cell>
          <cell r="B2288">
            <v>465130</v>
          </cell>
          <cell r="C2288" t="str">
            <v>20002975481488</v>
          </cell>
          <cell r="D2288">
            <v>44886.668796296297</v>
          </cell>
          <cell r="E2288" t="str">
            <v>BRELDYNG</v>
          </cell>
          <cell r="F2288" t="str">
            <v>DESPACHO</v>
          </cell>
          <cell r="G2288" t="str">
            <v>NORMAL</v>
          </cell>
          <cell r="H2288" t="str">
            <v>RAFAEL LEONARDO ESPINOZA FRANCO</v>
          </cell>
          <cell r="I2288" t="str">
            <v>1309953337</v>
          </cell>
          <cell r="J2288" t="str">
            <v>GUAYAS / SAMBORONDON / SAMBORONDON /  /  /  / OFICINAS DE BRELDYNG</v>
          </cell>
          <cell r="K2288" t="str">
            <v>997849449</v>
          </cell>
          <cell r="M2288" t="str">
            <v>SAMBORONDON</v>
          </cell>
          <cell r="N2288" t="str">
            <v>GUAYAS</v>
          </cell>
          <cell r="O2288" t="str">
            <v>SAMBORONDON</v>
          </cell>
        </row>
        <row r="2289">
          <cell r="A2289" t="str">
            <v>20002961966256</v>
          </cell>
          <cell r="B2289">
            <v>458335</v>
          </cell>
          <cell r="C2289" t="str">
            <v>20002961966256</v>
          </cell>
          <cell r="D2289">
            <v>44875.544618055559</v>
          </cell>
          <cell r="E2289" t="str">
            <v>BRELDYNG</v>
          </cell>
          <cell r="F2289" t="str">
            <v>DESPACHO</v>
          </cell>
          <cell r="G2289" t="str">
            <v>NORMAL</v>
          </cell>
          <cell r="H2289" t="str">
            <v>EDWIN EDILBERTO VELEZ BRAVO</v>
          </cell>
          <cell r="I2289" t="str">
            <v>1306729045</v>
          </cell>
          <cell r="J2289" t="str">
            <v xml:space="preserve">CALLE 7MO PASAJE 37A Y V EMILIO ROMERO .BODEGA DE FERRETERIA ESPINOZA,BODEGA N8(EXACTAMENTE QUEDA EN LA JUAN TANGA MARENGO KM 4.5 PASANDO LA COCA COLA FRENTE AL PARQUE VIAL DE LA COMISION DE TRANSITO </v>
          </cell>
          <cell r="K2289" t="str">
            <v>985111375</v>
          </cell>
          <cell r="M2289" t="str">
            <v>GUAYAQUIL</v>
          </cell>
          <cell r="N2289" t="str">
            <v>GUAYAS</v>
          </cell>
          <cell r="O2289" t="str">
            <v>GUAYAQUIL</v>
          </cell>
        </row>
        <row r="2290">
          <cell r="A2290" t="str">
            <v>20002960944189</v>
          </cell>
          <cell r="B2290">
            <v>458334</v>
          </cell>
          <cell r="C2290" t="str">
            <v>20002960944189</v>
          </cell>
          <cell r="D2290">
            <v>44875.544618055559</v>
          </cell>
          <cell r="E2290" t="str">
            <v>BRELDYNG</v>
          </cell>
          <cell r="F2290" t="str">
            <v>DESPACHO</v>
          </cell>
          <cell r="G2290" t="str">
            <v>NORMAL</v>
          </cell>
          <cell r="H2290" t="str">
            <v>FRANCISCO XAVIER BORJA PORTILLA</v>
          </cell>
          <cell r="I2290" t="str">
            <v>1004547558</v>
          </cell>
          <cell r="J2290" t="str">
            <v>FERROVIARIA BAJA/BARRIO EL RECREO JOSE PERALTA Y JOSE UGALDE/ASA S12403/ CASA PLOMA CON VINO/QUEDA AL LADO A/MANO DERECHA DE LAS CANCHAS DE LA UGALDE</v>
          </cell>
          <cell r="K2290" t="str">
            <v xml:space="preserve">963161949/0963161949 </v>
          </cell>
          <cell r="M2290" t="str">
            <v>QUITO</v>
          </cell>
          <cell r="N2290" t="str">
            <v>PICHINCHA</v>
          </cell>
          <cell r="O2290" t="str">
            <v>QUITO</v>
          </cell>
        </row>
        <row r="2291">
          <cell r="A2291" t="str">
            <v>20002942315406</v>
          </cell>
          <cell r="B2291">
            <v>456871</v>
          </cell>
          <cell r="C2291" t="str">
            <v>20002942315406</v>
          </cell>
          <cell r="D2291">
            <v>44874.040046296293</v>
          </cell>
          <cell r="E2291" t="str">
            <v>BRELDYNG</v>
          </cell>
          <cell r="F2291" t="str">
            <v>DESPACHO</v>
          </cell>
          <cell r="G2291" t="str">
            <v>NORMAL</v>
          </cell>
          <cell r="H2291" t="str">
            <v>ARBOLEDA SUBIA LUIS ALFREDO</v>
          </cell>
          <cell r="I2291" t="str">
            <v>921921466</v>
          </cell>
          <cell r="J2291" t="str">
            <v>CLIENTE RETIRA EN OFICINA DE BRELDYNG</v>
          </cell>
          <cell r="K2291" t="str">
            <v>959564040</v>
          </cell>
          <cell r="M2291" t="str">
            <v>GUAYAQUIL</v>
          </cell>
          <cell r="N2291" t="str">
            <v>TARQUI</v>
          </cell>
          <cell r="O2291" t="str">
            <v>GUAYAQUIL</v>
          </cell>
        </row>
        <row r="2292">
          <cell r="A2292" t="str">
            <v>20002937656895</v>
          </cell>
          <cell r="B2292">
            <v>450403</v>
          </cell>
          <cell r="C2292" t="str">
            <v>20002937656895</v>
          </cell>
          <cell r="D2292">
            <v>44860.544328703705</v>
          </cell>
          <cell r="E2292" t="str">
            <v>BRELDYNG</v>
          </cell>
          <cell r="F2292" t="str">
            <v>DESPACHO</v>
          </cell>
          <cell r="G2292" t="str">
            <v>NORMAL</v>
          </cell>
          <cell r="H2292" t="str">
            <v>ANGELICA MARIA ORELLANA SANCHEZ</v>
          </cell>
          <cell r="I2292" t="str">
            <v>917839904</v>
          </cell>
          <cell r="J2292" t="str">
            <v>ENTRANDO POR LA 29  SURBUBIO ESTE CALLEJON 24 Y LA M ENTRANDO POR LA 29 -REF1 A UNA Y MEDIA CUADRA DE LA ESTACION DE LA 98 -CASA DE UNA PLANTA PORTON NEGRA</v>
          </cell>
          <cell r="K2292" t="str">
            <v>988649291-0960727313</v>
          </cell>
          <cell r="L2292" t="str">
            <v>0</v>
          </cell>
          <cell r="M2292" t="str">
            <v>GUAYAQUIL</v>
          </cell>
          <cell r="N2292" t="str">
            <v>GUAYAS</v>
          </cell>
          <cell r="O2292" t="str">
            <v>FEBRES CORDERO</v>
          </cell>
        </row>
        <row r="2293">
          <cell r="A2293" t="str">
            <v>CL_INS_015	INSUMOS CLARO	QUITO	SANTO DOMINGO</v>
          </cell>
          <cell r="B2293">
            <v>436598</v>
          </cell>
          <cell r="C2293" t="str">
            <v>CL_INS_015	INSUMOS CLARO	QUITO	SANTO DOMINGO</v>
          </cell>
          <cell r="D2293">
            <v>44840.431226851855</v>
          </cell>
          <cell r="E2293" t="str">
            <v>CONECEL_DOCUMENTOS</v>
          </cell>
          <cell r="F2293" t="str">
            <v>DESPACHO</v>
          </cell>
          <cell r="H2293" t="str">
            <v>WILSON CUSME</v>
          </cell>
          <cell r="J2293" t="str">
            <v>RETIRO DE AGENCIA TRAMACO SANTO DOMINGO</v>
          </cell>
          <cell r="M2293" t="str">
            <v>230101</v>
          </cell>
        </row>
        <row r="2294">
          <cell r="A2294" t="str">
            <v>CONECELINSPROV21</v>
          </cell>
          <cell r="B2294">
            <v>430689</v>
          </cell>
          <cell r="C2294" t="str">
            <v>CONECELINSPROV21</v>
          </cell>
          <cell r="D2294">
            <v>44830.76258101852</v>
          </cell>
          <cell r="E2294" t="str">
            <v>CONECEL_DOCUMENTOS</v>
          </cell>
          <cell r="F2294" t="str">
            <v>DESPACHO</v>
          </cell>
          <cell r="G2294" t="str">
            <v>NORMAL</v>
          </cell>
          <cell r="H2294" t="str">
            <v>CINTHYA YOMARA CHAVEZ OLMEDO</v>
          </cell>
          <cell r="J2294" t="str">
            <v xml:space="preserve">AGENCIA MATRIZ SANTO DOMINGO </v>
          </cell>
          <cell r="M2294" t="str">
            <v>230101</v>
          </cell>
        </row>
        <row r="2295">
          <cell r="A2295" t="str">
            <v>20002865049297</v>
          </cell>
          <cell r="B2295">
            <v>418481</v>
          </cell>
          <cell r="C2295" t="str">
            <v>20002865049297</v>
          </cell>
          <cell r="D2295">
            <v>44811.495092592595</v>
          </cell>
          <cell r="E2295" t="str">
            <v>CONECEL</v>
          </cell>
          <cell r="F2295" t="str">
            <v>DESPACHO</v>
          </cell>
          <cell r="G2295" t="str">
            <v>NORMAL</v>
          </cell>
          <cell r="H2295" t="str">
            <v>ADRIANA KATHERINE CISNEROS PAZMINO</v>
          </cell>
          <cell r="I2295" t="str">
            <v>650125172</v>
          </cell>
          <cell r="J2295" t="str">
            <v>RIOBAMBA/VELOZ/SANTA FAZ/12 DE OCTUBRE CASA 108 Y JUAN DE VELASCO/CASA 3P VINO/2 CUADRAS COLEGIO ISABEL DE GODIN</v>
          </cell>
          <cell r="K2295" t="str">
            <v>984249449</v>
          </cell>
          <cell r="L2295" t="str">
            <v>984084975</v>
          </cell>
          <cell r="M2295" t="str">
            <v>RIOBAMBA</v>
          </cell>
          <cell r="N2295" t="str">
            <v>CHIMBORAZO</v>
          </cell>
          <cell r="O2295" t="str">
            <v>RIOBAMBA</v>
          </cell>
        </row>
        <row r="2296">
          <cell r="A2296" t="str">
            <v>20002860298955</v>
          </cell>
          <cell r="B2296">
            <v>416643</v>
          </cell>
          <cell r="C2296" t="str">
            <v>20002860298955</v>
          </cell>
          <cell r="D2296">
            <v>44806.676493055558</v>
          </cell>
          <cell r="E2296" t="str">
            <v>CONECEL</v>
          </cell>
          <cell r="F2296" t="str">
            <v>DESPACHO</v>
          </cell>
          <cell r="G2296" t="str">
            <v>NORMAL</v>
          </cell>
          <cell r="H2296" t="str">
            <v>JOSE DOMINGO ZAMBRANO CHAVEZ</v>
          </cell>
          <cell r="I2296" t="str">
            <v>912378668</v>
          </cell>
          <cell r="J2296" t="str">
            <v>LA LIBERTAD /LA LIBERTAD/KENNEDY/AV 3 Y CALLE 19 VILLA CREMA PUERTAS DE MADERA REF ATRAS CYBERCOCOA</v>
          </cell>
          <cell r="K2296" t="str">
            <v>996907942</v>
          </cell>
          <cell r="L2296" t="str">
            <v>0</v>
          </cell>
          <cell r="M2296" t="str">
            <v>LA LIBERTAD</v>
          </cell>
          <cell r="N2296" t="str">
            <v>SANTA ELENA</v>
          </cell>
          <cell r="O2296" t="str">
            <v>LA LIBERTAD</v>
          </cell>
        </row>
        <row r="2297">
          <cell r="A2297" t="str">
            <v>20002817725147_1</v>
          </cell>
          <cell r="B2297">
            <v>412446</v>
          </cell>
          <cell r="C2297" t="str">
            <v>20002817725147_1</v>
          </cell>
          <cell r="D2297">
            <v>44799.757418981484</v>
          </cell>
          <cell r="E2297" t="str">
            <v>CONECEL</v>
          </cell>
          <cell r="F2297" t="str">
            <v>DESPACHO</v>
          </cell>
          <cell r="G2297" t="str">
            <v>NORMAL</v>
          </cell>
          <cell r="H2297" t="str">
            <v>JENIFFER GABRIELA VALENCIA ZAMBRANO</v>
          </cell>
          <cell r="I2297" t="str">
            <v>1315262301</v>
          </cell>
          <cell r="J2297" t="str">
            <v>SANTO DOMINGO/SANTO DOMINGO/PUNTO DE ENCUETRO SHOPPING</v>
          </cell>
          <cell r="K2297" t="str">
            <v>963251518</v>
          </cell>
          <cell r="L2297" t="str">
            <v>963251157</v>
          </cell>
          <cell r="M2297" t="str">
            <v>SANTO DOMINGO</v>
          </cell>
          <cell r="N2297" t="str">
            <v>SANTO DOMINGO DE LOS TSACHILAS</v>
          </cell>
          <cell r="O2297" t="str">
            <v>SANTO DOMINGO</v>
          </cell>
        </row>
        <row r="2298">
          <cell r="A2298" t="str">
            <v>20002845067231</v>
          </cell>
          <cell r="B2298">
            <v>411339</v>
          </cell>
          <cell r="C2298" t="str">
            <v>20002845067231</v>
          </cell>
          <cell r="D2298">
            <v>44798.499895833331</v>
          </cell>
          <cell r="E2298" t="str">
            <v>CONECEL</v>
          </cell>
          <cell r="F2298" t="str">
            <v>DESPACHO</v>
          </cell>
          <cell r="G2298" t="str">
            <v>NORMAL</v>
          </cell>
          <cell r="H2298" t="str">
            <v>VERONICA MARIELA CAGUA ANCHUNDIA</v>
          </cell>
          <cell r="I2298" t="str">
            <v>1720748670</v>
          </cell>
          <cell r="J2298" t="str">
            <v>PERDERNALES/PEDERNALES/ BRR NUEVO PERDERNALES CALLE SIMON BOLIVAR (SITIO AREAS VERDES) 2 CUADRAS ESCUELA 31 DE MARZO</v>
          </cell>
          <cell r="K2298" t="str">
            <v>986897749</v>
          </cell>
          <cell r="L2298" t="str">
            <v>990608580</v>
          </cell>
          <cell r="M2298" t="str">
            <v>PEDERNALES</v>
          </cell>
          <cell r="N2298" t="str">
            <v>MANABI</v>
          </cell>
          <cell r="O2298" t="str">
            <v>PEDERNALES</v>
          </cell>
        </row>
        <row r="2299">
          <cell r="A2299" t="str">
            <v>20002845506286</v>
          </cell>
          <cell r="B2299">
            <v>409981</v>
          </cell>
          <cell r="C2299" t="str">
            <v>20002845506286</v>
          </cell>
          <cell r="D2299">
            <v>44796.707141203704</v>
          </cell>
          <cell r="E2299" t="str">
            <v>CONECEL</v>
          </cell>
          <cell r="F2299" t="str">
            <v>DESPACHO</v>
          </cell>
          <cell r="G2299" t="str">
            <v>NORMAL</v>
          </cell>
          <cell r="H2299" t="str">
            <v>KARELYS JAMILETH GUERRERO ROSADO</v>
          </cell>
          <cell r="I2299" t="str">
            <v>2300217698</v>
          </cell>
          <cell r="J2299" t="str">
            <v>BUENA FE/PATRICIA PILAR/SAN MATEO 520 CASA 1 PISO COLOR NARANJA Y VERDE A LADO TALLER DE MOTOS VELEZ Y FRENTE TALLER INDUSTRIAL</v>
          </cell>
          <cell r="K2299" t="str">
            <v>967976040/0</v>
          </cell>
          <cell r="L2299" t="str">
            <v>0</v>
          </cell>
          <cell r="M2299" t="str">
            <v>BUENA FE</v>
          </cell>
          <cell r="N2299" t="str">
            <v>LOS RIOS</v>
          </cell>
          <cell r="O2299" t="str">
            <v>BUENA FE</v>
          </cell>
        </row>
        <row r="2300">
          <cell r="A2300" t="str">
            <v>20002841978097</v>
          </cell>
          <cell r="B2300">
            <v>408876</v>
          </cell>
          <cell r="C2300" t="str">
            <v>20002841978097</v>
          </cell>
          <cell r="D2300">
            <v>44795.521018518521</v>
          </cell>
          <cell r="E2300" t="str">
            <v>CONECEL</v>
          </cell>
          <cell r="F2300" t="str">
            <v>DESPACHO</v>
          </cell>
          <cell r="G2300" t="str">
            <v>NORMAL</v>
          </cell>
          <cell r="H2300" t="str">
            <v>MARIA YECENIA MAFFARE BRAVO</v>
          </cell>
          <cell r="I2300" t="str">
            <v>1718999400</v>
          </cell>
          <cell r="J2300" t="str">
            <v>SANTO DOMINGO/BOMBOLI/COOP 30 DE JULIO SECTOR 2 CALLE RIO PASTAZA Y RIO CAYAPA CASA DE UN PISO COLOR VERDE DIAGONAL A LA CARPINTERIA BAKUE</v>
          </cell>
          <cell r="K2300" t="str">
            <v>979336576</v>
          </cell>
          <cell r="L2300" t="str">
            <v>0</v>
          </cell>
          <cell r="M2300" t="str">
            <v>SANTO DOMINGO</v>
          </cell>
          <cell r="N2300" t="str">
            <v>SANTO DOMINGO DE LOS TSACHILAS</v>
          </cell>
          <cell r="O2300" t="str">
            <v>SANTO DOMINGO</v>
          </cell>
        </row>
        <row r="2301">
          <cell r="A2301" t="str">
            <v>20002835517370</v>
          </cell>
          <cell r="B2301">
            <v>406129</v>
          </cell>
          <cell r="C2301" t="str">
            <v>20002835517370</v>
          </cell>
          <cell r="D2301">
            <v>44790.538321759261</v>
          </cell>
          <cell r="E2301" t="str">
            <v>CONECEL</v>
          </cell>
          <cell r="F2301" t="str">
            <v>DESPACHO</v>
          </cell>
          <cell r="G2301" t="str">
            <v>NORMAL</v>
          </cell>
          <cell r="H2301" t="str">
            <v>LUCAS STALIN HIDALGO OROZCO</v>
          </cell>
          <cell r="I2301" t="str">
            <v>604872358</v>
          </cell>
          <cell r="J2301" t="str">
            <v>RIOBAMBA/VELASCO/CALLE ROSAS Y MAGNOLIAS MZ B SL 65 CASA DE COLOR DURAZNO DE UN PISO COLOR DURAZNO FRENTE A LA IGLESIA DE LOS MORMONES</v>
          </cell>
          <cell r="K2301" t="str">
            <v>979179298</v>
          </cell>
          <cell r="L2301" t="str">
            <v>0</v>
          </cell>
          <cell r="M2301" t="str">
            <v>RIOBAMBA</v>
          </cell>
          <cell r="N2301" t="str">
            <v>CHIMBORAZO</v>
          </cell>
          <cell r="O2301" t="str">
            <v>RIOBAMBA</v>
          </cell>
        </row>
        <row r="2302">
          <cell r="A2302" t="str">
            <v>CL_INS_005</v>
          </cell>
          <cell r="B2302">
            <v>401246</v>
          </cell>
          <cell r="C2302" t="str">
            <v>CL_INS_005</v>
          </cell>
          <cell r="D2302">
            <v>44781.656921296293</v>
          </cell>
          <cell r="E2302" t="str">
            <v>CONECEL_DOCUMENTOS</v>
          </cell>
          <cell r="F2302" t="str">
            <v>DESPACHO</v>
          </cell>
          <cell r="G2302" t="str">
            <v>NORMAL</v>
          </cell>
          <cell r="H2302" t="str">
            <v>ALEXIS VALDIVIEZO</v>
          </cell>
          <cell r="J2302" t="str">
            <v>RETIRO DE AGENCIA TRAMACO RIOBAMBA</v>
          </cell>
          <cell r="M2302" t="str">
            <v>RIOBAMBA</v>
          </cell>
        </row>
        <row r="2303">
          <cell r="A2303" t="str">
            <v>20002806020340</v>
          </cell>
          <cell r="B2303">
            <v>394813</v>
          </cell>
          <cell r="C2303" t="str">
            <v>20002806020340</v>
          </cell>
          <cell r="D2303">
            <v>44769.691192129627</v>
          </cell>
          <cell r="E2303" t="str">
            <v>CONECEL</v>
          </cell>
          <cell r="F2303" t="str">
            <v>DESPACHO</v>
          </cell>
          <cell r="G2303" t="str">
            <v>NORMAL</v>
          </cell>
          <cell r="H2303" t="str">
            <v>ROSA AMADA GARCIA GARCIA</v>
          </cell>
          <cell r="I2303" t="str">
            <v>1312973595</v>
          </cell>
          <cell r="J2303" t="str">
            <v>PEDERNALES/PEDERNALES /AV MALECON MZ 367-17 PSJ A LT B/1CDR LABORATORIO OCEAN LARV/CSA 2P BLANCA</v>
          </cell>
          <cell r="K2303" t="str">
            <v>960243868</v>
          </cell>
          <cell r="L2303" t="str">
            <v>0</v>
          </cell>
          <cell r="M2303" t="str">
            <v>PEDERNALES</v>
          </cell>
          <cell r="N2303" t="str">
            <v>MANABI</v>
          </cell>
          <cell r="O2303" t="str">
            <v>PEDERNALES</v>
          </cell>
        </row>
        <row r="2304">
          <cell r="A2304" t="str">
            <v>20002789572529</v>
          </cell>
          <cell r="B2304">
            <v>389349</v>
          </cell>
          <cell r="C2304" t="str">
            <v>20002789572529</v>
          </cell>
          <cell r="D2304">
            <v>44760.688680555555</v>
          </cell>
          <cell r="E2304" t="str">
            <v>CONECEL</v>
          </cell>
          <cell r="F2304" t="str">
            <v>DESPACHO</v>
          </cell>
          <cell r="G2304" t="str">
            <v>NORMAL</v>
          </cell>
          <cell r="H2304" t="str">
            <v>JEFFREY RONALDO MELGAR LOURIDO</v>
          </cell>
          <cell r="I2304" t="str">
            <v>1315907442</v>
          </cell>
          <cell r="J2304" t="str">
            <v>MANTA/TARQUI/VIA INTERBARRIAL Y CALLE 293 CASA DE UN PISO COLOR BLANCO A ESPALDAS DEL SPA PARA TU AUTO A UNA CUADRA DE LA IGLESIA NUEVA CREACION</v>
          </cell>
          <cell r="K2304" t="str">
            <v>964003088</v>
          </cell>
          <cell r="L2304" t="str">
            <v>0</v>
          </cell>
          <cell r="M2304" t="str">
            <v>MANTA</v>
          </cell>
          <cell r="N2304" t="str">
            <v>MANABI</v>
          </cell>
          <cell r="O2304" t="str">
            <v>MANTA</v>
          </cell>
        </row>
        <row r="2305">
          <cell r="A2305" t="str">
            <v>CL_INS_003</v>
          </cell>
          <cell r="B2305">
            <v>377790</v>
          </cell>
          <cell r="C2305" t="str">
            <v>CL_INS_003</v>
          </cell>
          <cell r="D2305">
            <v>44740.338634259257</v>
          </cell>
          <cell r="E2305" t="str">
            <v>CONECEL_DOCUMENTOS</v>
          </cell>
          <cell r="F2305" t="str">
            <v>DESPACHO</v>
          </cell>
          <cell r="G2305" t="str">
            <v>NORMAL</v>
          </cell>
          <cell r="H2305" t="str">
            <v>JANDY CHORLANGO</v>
          </cell>
          <cell r="J2305" t="str">
            <v>RETIRA DE AEROPUERTO DE MANTA</v>
          </cell>
          <cell r="M2305" t="str">
            <v>MANTA</v>
          </cell>
        </row>
        <row r="2306">
          <cell r="A2306" t="str">
            <v>CL_INS_002</v>
          </cell>
          <cell r="B2306">
            <v>376986</v>
          </cell>
          <cell r="C2306" t="str">
            <v>CL_INS_002</v>
          </cell>
          <cell r="D2306">
            <v>44737.431296296294</v>
          </cell>
          <cell r="E2306" t="str">
            <v>CONECEL_DOCUMENTOS</v>
          </cell>
          <cell r="F2306" t="str">
            <v>DESPACHO</v>
          </cell>
          <cell r="G2306" t="str">
            <v>NORMAL</v>
          </cell>
          <cell r="H2306" t="str">
            <v>JANDY CHORLANGO</v>
          </cell>
          <cell r="J2306" t="str">
            <v>RETIRO DE AEROPUERTO DE MANTA</v>
          </cell>
          <cell r="M2306" t="str">
            <v>MANTA</v>
          </cell>
        </row>
        <row r="2307">
          <cell r="A2307" t="str">
            <v>20002747907863</v>
          </cell>
          <cell r="B2307">
            <v>373028</v>
          </cell>
          <cell r="C2307" t="str">
            <v>20002747907863</v>
          </cell>
          <cell r="D2307">
            <v>44728.695613425924</v>
          </cell>
          <cell r="E2307" t="str">
            <v>CONECEL</v>
          </cell>
          <cell r="F2307" t="str">
            <v>DESPACHO</v>
          </cell>
          <cell r="G2307" t="str">
            <v>NORMAL</v>
          </cell>
          <cell r="H2307" t="str">
            <v>ARIOSKA ALCADIA VELAZCO FLORES</v>
          </cell>
          <cell r="I2307" t="str">
            <v>1760782050</v>
          </cell>
          <cell r="J2307" t="str">
            <v>MANTA/LOS ESTEROS/AV 29 Y CALLE 17 B CASA ESQUINERA DE DOS PISOS COLOR MARRON</v>
          </cell>
          <cell r="K2307" t="str">
            <v>963923143</v>
          </cell>
          <cell r="L2307" t="str">
            <v>0</v>
          </cell>
          <cell r="M2307" t="str">
            <v>MANTA</v>
          </cell>
          <cell r="N2307" t="str">
            <v>MANABI</v>
          </cell>
          <cell r="O2307" t="str">
            <v>MANTA</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_de_carga"/>
    </sheetNames>
    <sheetDataSet>
      <sheetData sheetId="0">
        <row r="1">
          <cell r="A1" t="str">
            <v>Nro_Referencia 2</v>
          </cell>
          <cell r="B1" t="str">
            <v>idpedido</v>
          </cell>
          <cell r="C1" t="str">
            <v>Nro_Referencia</v>
          </cell>
          <cell r="D1" t="str">
            <v>Cliente</v>
          </cell>
          <cell r="E1" t="str">
            <v>Tipo_Operacion</v>
          </cell>
          <cell r="F1" t="str">
            <v>Tipo_Servicio</v>
          </cell>
          <cell r="G1" t="str">
            <v>Nro_Remito</v>
          </cell>
          <cell r="H1" t="str">
            <v>Fecha_alta</v>
          </cell>
          <cell r="I1" t="str">
            <v>Estado</v>
          </cell>
          <cell r="J1" t="str">
            <v>Fecha_Estado</v>
          </cell>
          <cell r="K1" t="str">
            <v>Destinatario</v>
          </cell>
          <cell r="L1" t="str">
            <v>direccion</v>
          </cell>
          <cell r="M1" t="str">
            <v>Cedula</v>
          </cell>
          <cell r="N1" t="str">
            <v>telefono_movil</v>
          </cell>
          <cell r="O1" t="str">
            <v>telefono_personal</v>
          </cell>
          <cell r="P1" t="str">
            <v>CP</v>
          </cell>
          <cell r="Q1" t="str">
            <v>Localidad</v>
          </cell>
          <cell r="R1" t="str">
            <v>Provincia</v>
          </cell>
          <cell r="S1" t="str">
            <v>Zona</v>
          </cell>
          <cell r="T1" t="str">
            <v>Expreso</v>
          </cell>
          <cell r="U1" t="str">
            <v>Representante</v>
          </cell>
          <cell r="V1" t="str">
            <v>cantidad_bultos</v>
          </cell>
          <cell r="W1" t="str">
            <v>peso_total_kg</v>
          </cell>
          <cell r="X1" t="str">
            <v>Remitente</v>
          </cell>
          <cell r="Y1" t="str">
            <v>direccion_origen</v>
          </cell>
        </row>
        <row r="2">
          <cell r="A2" t="str">
            <v>2023-00717</v>
          </cell>
          <cell r="B2">
            <v>498982</v>
          </cell>
          <cell r="C2" t="str">
            <v>2023-00717</v>
          </cell>
          <cell r="D2" t="str">
            <v>MOVISTAR</v>
          </cell>
          <cell r="E2" t="str">
            <v>DESPACHO</v>
          </cell>
          <cell r="F2" t="str">
            <v>NORMAL</v>
          </cell>
          <cell r="H2">
            <v>44944</v>
          </cell>
          <cell r="I2" t="str">
            <v>EN_PROCESO</v>
          </cell>
          <cell r="J2">
            <v>44944</v>
          </cell>
          <cell r="K2" t="str">
            <v>PDV SMART STEPS COCA_LORENA JACKELINE RIVADENEIRA SALAS</v>
          </cell>
          <cell r="L2" t="str">
            <v>AV. 9 DE OCTUBRE Y SIMON BOLIVAR JUNTO A FARMACIA SANA SANA</v>
          </cell>
          <cell r="M2" t="str">
            <v>1600570871</v>
          </cell>
          <cell r="N2" t="str">
            <v>987846513</v>
          </cell>
          <cell r="P2" t="str">
            <v>220201</v>
          </cell>
          <cell r="Q2" t="str">
            <v>EL COCA</v>
          </cell>
          <cell r="R2" t="str">
            <v>ORELLANA</v>
          </cell>
          <cell r="S2" t="str">
            <v>PUERTO FRANCISCO DE ORELLANA (EL COCA)</v>
          </cell>
          <cell r="V2">
            <v>1</v>
          </cell>
          <cell r="W2">
            <v>1</v>
          </cell>
          <cell r="X2" t="str">
            <v>FLEXNET ECUADOR - MOVISTAR</v>
          </cell>
          <cell r="Y2" t="str">
            <v>CALLE 28 DE JUNIO S/N Y GARCIA MORENO ENTRADA LLANO GRANDE</v>
          </cell>
        </row>
        <row r="3">
          <cell r="A3" t="str">
            <v>2023-00718</v>
          </cell>
          <cell r="B3">
            <v>498983</v>
          </cell>
          <cell r="C3" t="str">
            <v>2023-00718</v>
          </cell>
          <cell r="D3" t="str">
            <v>MOVISTAR</v>
          </cell>
          <cell r="E3" t="str">
            <v>DESPACHO</v>
          </cell>
          <cell r="F3" t="str">
            <v>NORMAL</v>
          </cell>
          <cell r="G3" t="str">
            <v/>
          </cell>
          <cell r="H3">
            <v>44944</v>
          </cell>
          <cell r="I3" t="str">
            <v>EN_PROCESO</v>
          </cell>
          <cell r="J3">
            <v>44944</v>
          </cell>
          <cell r="K3" t="str">
            <v>FDV&amp;H Productos y Servicios Esmeraldas_VICTOR HUGO FLORES DE VALGAZ ANDRADE</v>
          </cell>
          <cell r="L3" t="str">
            <v>Av Olmedo 007, entre Manuela Canizares y Vicente Maldonado Piedrahita</v>
          </cell>
          <cell r="M3" t="str">
            <v>1716384035</v>
          </cell>
          <cell r="N3" t="str">
            <v>990536036</v>
          </cell>
          <cell r="O3" t="str">
            <v/>
          </cell>
          <cell r="P3" t="str">
            <v>ESMERALDAS</v>
          </cell>
          <cell r="Q3" t="str">
            <v>ESMERALDAS</v>
          </cell>
          <cell r="R3" t="str">
            <v>ESMERALDAS</v>
          </cell>
          <cell r="U3" t="str">
            <v>FLEXNETUIO_PROVINCIA</v>
          </cell>
          <cell r="V3">
            <v>1</v>
          </cell>
          <cell r="W3">
            <v>1</v>
          </cell>
          <cell r="X3" t="str">
            <v>FLEXNET ECUADOR - MOVISTAR</v>
          </cell>
          <cell r="Y3" t="str">
            <v>CALLE 28 DE JUNIO S/N Y GARCIA MORENO ENTRADA LLANO GRANDE</v>
          </cell>
        </row>
        <row r="4">
          <cell r="A4" t="str">
            <v>2023-00719</v>
          </cell>
          <cell r="B4">
            <v>498984</v>
          </cell>
          <cell r="C4" t="str">
            <v>2023-00719</v>
          </cell>
          <cell r="D4" t="str">
            <v>MOVISTAR</v>
          </cell>
          <cell r="E4" t="str">
            <v>DESPACHO</v>
          </cell>
          <cell r="F4" t="str">
            <v>NORMAL</v>
          </cell>
          <cell r="G4" t="str">
            <v/>
          </cell>
          <cell r="H4">
            <v>44944</v>
          </cell>
          <cell r="I4" t="str">
            <v>EN_PROCESO</v>
          </cell>
          <cell r="J4">
            <v>44944</v>
          </cell>
          <cell r="K4" t="str">
            <v>CAV MALL DEL PACIFICO_Maria Fernanda Carvajal Reinoso</v>
          </cell>
          <cell r="L4" t="str">
            <v>Avenida Malecon y Calle 23 , Centro Comercial Mall del Pacifico, Local PB -057-058</v>
          </cell>
          <cell r="M4" t="str">
            <v>1715480081001</v>
          </cell>
          <cell r="N4" t="str">
            <v>995025256</v>
          </cell>
          <cell r="O4" t="str">
            <v/>
          </cell>
          <cell r="P4" t="str">
            <v>MANTA</v>
          </cell>
          <cell r="Q4" t="str">
            <v>MANTA</v>
          </cell>
          <cell r="R4" t="str">
            <v>MANABI</v>
          </cell>
          <cell r="U4" t="str">
            <v>FLEXNETUIO_PROVINCIA</v>
          </cell>
          <cell r="V4">
            <v>1</v>
          </cell>
          <cell r="W4">
            <v>1</v>
          </cell>
          <cell r="X4" t="str">
            <v>FLEXNET ECUADOR - MOVISTAR</v>
          </cell>
          <cell r="Y4" t="str">
            <v>CALLE 28 DE JUNIO S/N Y GARCIA MORENO ENTRADA LLANO GRANDE</v>
          </cell>
        </row>
        <row r="5">
          <cell r="A5" t="str">
            <v>2023-00720</v>
          </cell>
          <cell r="B5">
            <v>498985</v>
          </cell>
          <cell r="C5" t="str">
            <v>2023-00720</v>
          </cell>
          <cell r="D5" t="str">
            <v>MOVISTAR</v>
          </cell>
          <cell r="E5" t="str">
            <v>DESPACHO</v>
          </cell>
          <cell r="F5" t="str">
            <v>NORMAL</v>
          </cell>
          <cell r="G5" t="str">
            <v/>
          </cell>
          <cell r="H5">
            <v>44944</v>
          </cell>
          <cell r="I5" t="str">
            <v>EN_PROCESO</v>
          </cell>
          <cell r="J5">
            <v>44944</v>
          </cell>
          <cell r="K5" t="str">
            <v>FDV&amp;H PRODUCTOS Y SERVICIOS_VICTOR HUGO FLORES DE VALGAZ ANDRADE</v>
          </cell>
          <cell r="L5" t="str">
            <v>CALLE CHAULLABAMBA N32 Y ABDON CALDERON SEC CONOCOTO CJTO. LA SEVILLANA CASA 16</v>
          </cell>
          <cell r="M5" t="str">
            <v>1716384035001</v>
          </cell>
          <cell r="N5" t="str">
            <v>984246089</v>
          </cell>
          <cell r="O5" t="str">
            <v/>
          </cell>
          <cell r="P5" t="str">
            <v>QUITO</v>
          </cell>
          <cell r="Q5" t="str">
            <v>QUITO</v>
          </cell>
          <cell r="R5" t="str">
            <v>PICHINCHA</v>
          </cell>
          <cell r="U5" t="str">
            <v>FLEXNETUIO_LOCAL</v>
          </cell>
          <cell r="V5">
            <v>1</v>
          </cell>
          <cell r="W5">
            <v>1</v>
          </cell>
          <cell r="X5" t="str">
            <v>FLEXNET ECUADOR - MOVISTAR</v>
          </cell>
          <cell r="Y5" t="str">
            <v>CALLE 28 DE JUNIO S/N Y GARCIA MORENO ENTRADA LLANO GRANDE</v>
          </cell>
        </row>
        <row r="6">
          <cell r="A6" t="str">
            <v>2023-00721</v>
          </cell>
          <cell r="B6">
            <v>498986</v>
          </cell>
          <cell r="C6" t="str">
            <v>2023-00721</v>
          </cell>
          <cell r="D6" t="str">
            <v>MOVISTAR</v>
          </cell>
          <cell r="E6" t="str">
            <v>DESPACHO</v>
          </cell>
          <cell r="F6" t="str">
            <v>NORMAL</v>
          </cell>
          <cell r="G6" t="str">
            <v/>
          </cell>
          <cell r="H6">
            <v>44944</v>
          </cell>
          <cell r="I6" t="str">
            <v>EN_PROCESO</v>
          </cell>
          <cell r="J6">
            <v>44944</v>
          </cell>
          <cell r="K6" t="str">
            <v>CELL EXPRESS LATACUNGA_XAVIER BENITEZ</v>
          </cell>
          <cell r="L6" t="str">
            <v>AV GUAYAQUIL Y 2 DE MAYO LATACUNGA</v>
          </cell>
          <cell r="M6" t="str">
            <v>0502401268001</v>
          </cell>
          <cell r="N6" t="str">
            <v>999717965</v>
          </cell>
          <cell r="O6" t="str">
            <v/>
          </cell>
          <cell r="P6" t="str">
            <v>LATACUNGA</v>
          </cell>
          <cell r="Q6" t="str">
            <v>LATACUNGA</v>
          </cell>
          <cell r="R6" t="str">
            <v>COTOPAXI</v>
          </cell>
          <cell r="U6" t="str">
            <v>FLEXNETUIO_PROVINCIA</v>
          </cell>
          <cell r="V6">
            <v>1</v>
          </cell>
          <cell r="W6">
            <v>1</v>
          </cell>
          <cell r="X6" t="str">
            <v>FLEXNET ECUADOR - MOVISTAR</v>
          </cell>
          <cell r="Y6" t="str">
            <v>CALLE 28 DE JUNIO S/N Y GARCIA MORENO ENTRADA LLANO GRANDE</v>
          </cell>
        </row>
        <row r="7">
          <cell r="A7" t="str">
            <v>2023-00722</v>
          </cell>
          <cell r="B7">
            <v>498987</v>
          </cell>
          <cell r="C7" t="str">
            <v>2023-00722</v>
          </cell>
          <cell r="D7" t="str">
            <v>MOVISTAR</v>
          </cell>
          <cell r="E7" t="str">
            <v>DESPACHO</v>
          </cell>
          <cell r="F7" t="str">
            <v>NORMAL</v>
          </cell>
          <cell r="H7">
            <v>44944</v>
          </cell>
          <cell r="I7" t="str">
            <v>EN_PROCESO</v>
          </cell>
          <cell r="J7">
            <v>44944</v>
          </cell>
          <cell r="K7" t="str">
            <v>MAURICIO GUERRERO ZONIFICACION SANTO DOMINGO CALLE_EDUARDO LUIS SILVA IVARRA</v>
          </cell>
          <cell r="L7" t="str">
            <v>CALLE GUAYAQUIL, ENTRE RIO SOLAYA Y CUICOCHA</v>
          </cell>
          <cell r="M7" t="str">
            <v>1719571208</v>
          </cell>
          <cell r="N7" t="str">
            <v>998999242</v>
          </cell>
          <cell r="P7" t="str">
            <v>230101</v>
          </cell>
          <cell r="Q7" t="str">
            <v>SANTO DOMINGO</v>
          </cell>
          <cell r="R7" t="str">
            <v>SANTO DOMINGO DE LOS TSACHILAS</v>
          </cell>
          <cell r="S7" t="str">
            <v>SANTO DOMINGO DE LOS COLORADOS</v>
          </cell>
          <cell r="V7">
            <v>1</v>
          </cell>
          <cell r="W7">
            <v>1</v>
          </cell>
          <cell r="X7" t="str">
            <v>FLEXNET ECUADOR - MOVISTAR</v>
          </cell>
          <cell r="Y7" t="str">
            <v>CALLE 28 DE JUNIO S/N Y GARCIA MORENO ENTRADA LLANO GRANDE</v>
          </cell>
        </row>
        <row r="8">
          <cell r="A8" t="str">
            <v>2023-00723</v>
          </cell>
          <cell r="B8">
            <v>498988</v>
          </cell>
          <cell r="C8" t="str">
            <v>2023-00723</v>
          </cell>
          <cell r="D8" t="str">
            <v>MOVISTAR</v>
          </cell>
          <cell r="E8" t="str">
            <v>DESPACHO</v>
          </cell>
          <cell r="F8" t="str">
            <v>NORMAL</v>
          </cell>
          <cell r="G8" t="str">
            <v/>
          </cell>
          <cell r="H8">
            <v>44944</v>
          </cell>
          <cell r="I8" t="str">
            <v>EN_PROCESO</v>
          </cell>
          <cell r="J8">
            <v>44944</v>
          </cell>
          <cell r="K8" t="str">
            <v>GRUPO ROMERO (C.C. MALL EL FORTIN)_ROMERO RODRIGUEZ MAURENY GEANELLA</v>
          </cell>
          <cell r="L8" t="str">
            <v>Av perimetral calle casuarina Centro Comercial  Mall del fortin</v>
          </cell>
          <cell r="M8" t="str">
            <v>0993323705001</v>
          </cell>
          <cell r="N8" t="str">
            <v>982387574</v>
          </cell>
          <cell r="O8" t="str">
            <v/>
          </cell>
          <cell r="P8" t="str">
            <v>GUAYAQUIL</v>
          </cell>
          <cell r="Q8" t="str">
            <v>GUAYAQUIL</v>
          </cell>
          <cell r="R8" t="str">
            <v>GUAYAS</v>
          </cell>
          <cell r="U8" t="str">
            <v>FLEXNETUIO_GYE</v>
          </cell>
          <cell r="V8">
            <v>1</v>
          </cell>
          <cell r="W8">
            <v>1</v>
          </cell>
          <cell r="X8" t="str">
            <v>FLEXNET ECUADOR - MOVISTAR</v>
          </cell>
          <cell r="Y8" t="str">
            <v>CALLE 28 DE JUNIO S/N Y GARCIA MORENO ENTRADA LLANO GRANDE</v>
          </cell>
        </row>
        <row r="9">
          <cell r="A9" t="str">
            <v>2023-00724</v>
          </cell>
          <cell r="B9">
            <v>498989</v>
          </cell>
          <cell r="C9" t="str">
            <v>2023-00724</v>
          </cell>
          <cell r="D9" t="str">
            <v>MOVISTAR</v>
          </cell>
          <cell r="E9" t="str">
            <v>DESPACHO</v>
          </cell>
          <cell r="F9" t="str">
            <v>NORMAL</v>
          </cell>
          <cell r="G9" t="str">
            <v/>
          </cell>
          <cell r="H9">
            <v>44944</v>
          </cell>
          <cell r="I9" t="str">
            <v>EN_PROCESO</v>
          </cell>
          <cell r="J9">
            <v>44944</v>
          </cell>
          <cell r="K9" t="str">
            <v>FANNY CECILIA DOMINGUEZ CARDENAS - PASTAZA_FANNY CECILIA DOMINGUEZ CARDENAS</v>
          </cell>
          <cell r="L9" t="str">
            <v>CESLAO MARIN Y 27 DE FEBRERO DIAGONAL AL GRAN HOTEL COFANES LOCAL MOVISTAR</v>
          </cell>
          <cell r="M9" t="str">
            <v>1400382360</v>
          </cell>
          <cell r="N9" t="str">
            <v>982603696</v>
          </cell>
          <cell r="O9" t="str">
            <v/>
          </cell>
          <cell r="P9" t="str">
            <v>PUYO</v>
          </cell>
          <cell r="Q9" t="str">
            <v>PUYO</v>
          </cell>
          <cell r="R9" t="str">
            <v>PASTAZA</v>
          </cell>
          <cell r="S9" t="str">
            <v/>
          </cell>
          <cell r="U9" t="str">
            <v>FLEXNETUIO_PROVINCIA</v>
          </cell>
          <cell r="V9">
            <v>1</v>
          </cell>
          <cell r="W9">
            <v>1</v>
          </cell>
          <cell r="X9" t="str">
            <v>FLEXNET ECUADOR - MOVISTAR</v>
          </cell>
          <cell r="Y9" t="str">
            <v>CALLE 28 DE JUNIO S/N Y GARCIA MORENO ENTRADA LLANO GRANDE</v>
          </cell>
        </row>
        <row r="10">
          <cell r="A10" t="str">
            <v>2023-00725</v>
          </cell>
          <cell r="B10">
            <v>498990</v>
          </cell>
          <cell r="C10" t="str">
            <v>2023-00725</v>
          </cell>
          <cell r="D10" t="str">
            <v>TUENTI</v>
          </cell>
          <cell r="E10" t="str">
            <v>DESPACHO</v>
          </cell>
          <cell r="F10" t="str">
            <v>NORMAL</v>
          </cell>
          <cell r="H10">
            <v>44944</v>
          </cell>
          <cell r="I10" t="str">
            <v>EN_PROCESO</v>
          </cell>
          <cell r="J10">
            <v>44944</v>
          </cell>
          <cell r="K10" t="str">
            <v>MAURICIO GUERRERO TUENTI SANTO DOMINGO_EDUARDO LUIS SILVA IVARRA</v>
          </cell>
          <cell r="L10" t="str">
            <v>CALLE GUAYAQUIL, ENTRE RIO SOLAYA Y CUICOCHA</v>
          </cell>
          <cell r="M10" t="str">
            <v>1719571208</v>
          </cell>
          <cell r="N10" t="str">
            <v>998999242</v>
          </cell>
          <cell r="P10" t="str">
            <v>230101</v>
          </cell>
          <cell r="Q10" t="str">
            <v>SANTO DOMINGO</v>
          </cell>
          <cell r="R10" t="str">
            <v>SANTO DOMINGO DE LOS TSACHILAS</v>
          </cell>
          <cell r="S10" t="str">
            <v>SANTO DOMINGO DE LOS COLORADOS</v>
          </cell>
          <cell r="V10">
            <v>1</v>
          </cell>
          <cell r="W10">
            <v>1</v>
          </cell>
          <cell r="X10" t="str">
            <v>FLEXNET ECUADOR - MOVISTAR</v>
          </cell>
          <cell r="Y10" t="str">
            <v>CALLE 28 DE JUNIO S/N Y GARCIA MORENO ENTRADA LLANO GRANDE</v>
          </cell>
        </row>
        <row r="11">
          <cell r="A11" t="str">
            <v>2023-00726</v>
          </cell>
          <cell r="B11">
            <v>498991</v>
          </cell>
          <cell r="C11" t="str">
            <v>2023-00726</v>
          </cell>
          <cell r="D11" t="str">
            <v>TUENTI</v>
          </cell>
          <cell r="E11" t="str">
            <v>DESPACHO</v>
          </cell>
          <cell r="F11" t="str">
            <v>NORMAL</v>
          </cell>
          <cell r="G11" t="str">
            <v/>
          </cell>
          <cell r="H11">
            <v>44944</v>
          </cell>
          <cell r="I11" t="str">
            <v>EN_PROCESO</v>
          </cell>
          <cell r="J11">
            <v>44944</v>
          </cell>
          <cell r="K11" t="str">
            <v>EMPRESA DE DESARROLLO TECNOLOGICO PRILANTEC CTA. LTDA_Oscar Coello</v>
          </cell>
          <cell r="L11" t="str">
            <v>AV GENERAL ENRIQUEZ Y VENEZUELA ESQUINA # 3148.</v>
          </cell>
          <cell r="M11" t="str">
            <v>1792412501001</v>
          </cell>
          <cell r="N11" t="str">
            <v>992591515</v>
          </cell>
          <cell r="O11" t="str">
            <v/>
          </cell>
          <cell r="P11" t="str">
            <v>QUITO</v>
          </cell>
          <cell r="Q11" t="str">
            <v>QUITO</v>
          </cell>
          <cell r="R11" t="str">
            <v>PICHINCHA</v>
          </cell>
          <cell r="T11" t="str">
            <v>FLEXTRANS</v>
          </cell>
          <cell r="U11" t="str">
            <v>FLEXNETUIO_LOCAL</v>
          </cell>
          <cell r="V11">
            <v>1</v>
          </cell>
          <cell r="W11">
            <v>1</v>
          </cell>
          <cell r="X11" t="str">
            <v>FLEXNET ECUADOR - MOVISTAR</v>
          </cell>
          <cell r="Y11" t="str">
            <v>CALLE 28 DE JUNIO S/N Y GARCIA MORENO ENTRADA LLANO GRANDE</v>
          </cell>
        </row>
        <row r="12">
          <cell r="A12" t="str">
            <v>2023-00727</v>
          </cell>
          <cell r="B12">
            <v>498992</v>
          </cell>
          <cell r="C12" t="str">
            <v>2023-00727</v>
          </cell>
          <cell r="D12" t="str">
            <v>TUENTI</v>
          </cell>
          <cell r="E12" t="str">
            <v>DESPACHO</v>
          </cell>
          <cell r="F12" t="str">
            <v>NORMAL</v>
          </cell>
          <cell r="G12" t="str">
            <v/>
          </cell>
          <cell r="H12">
            <v>44944</v>
          </cell>
          <cell r="I12" t="str">
            <v>EN_PROCESO</v>
          </cell>
          <cell r="J12">
            <v>44944</v>
          </cell>
          <cell r="K12" t="str">
            <v>CDE TUENTI GYE_RONALD SANCHEZ</v>
          </cell>
          <cell r="L12" t="str">
            <v xml:space="preserve"> Km. 19.5 VIa a Daule frente a la Urb Ciudad Santiago.</v>
          </cell>
          <cell r="M12" t="str">
            <v>0</v>
          </cell>
          <cell r="N12" t="str">
            <v>999743573</v>
          </cell>
          <cell r="O12" t="str">
            <v/>
          </cell>
          <cell r="P12" t="str">
            <v>GUAYAQUIL</v>
          </cell>
          <cell r="Q12" t="str">
            <v>GUAYAQUIL</v>
          </cell>
          <cell r="R12" t="str">
            <v>GUAYAS</v>
          </cell>
          <cell r="T12" t="str">
            <v>FLEXTRANS</v>
          </cell>
          <cell r="U12" t="str">
            <v>FLEXNETUIO_GYE</v>
          </cell>
          <cell r="V12">
            <v>1</v>
          </cell>
          <cell r="W12">
            <v>1</v>
          </cell>
          <cell r="X12" t="str">
            <v>FLEXNET ECUADOR - MOVISTAR</v>
          </cell>
          <cell r="Y12" t="str">
            <v>CALLE 28 DE JUNIO S/N Y GARCIA MORENO ENTRADA LLANO GRANDE</v>
          </cell>
        </row>
        <row r="13">
          <cell r="A13" t="str">
            <v>2023-00728</v>
          </cell>
          <cell r="B13">
            <v>498993</v>
          </cell>
          <cell r="C13" t="str">
            <v>2023-00728</v>
          </cell>
          <cell r="D13" t="str">
            <v>TUENTI</v>
          </cell>
          <cell r="E13" t="str">
            <v>DESPACHO</v>
          </cell>
          <cell r="F13" t="str">
            <v>NORMAL</v>
          </cell>
          <cell r="G13" t="str">
            <v/>
          </cell>
          <cell r="H13">
            <v>44944</v>
          </cell>
          <cell r="I13" t="str">
            <v>EN_PROCESO</v>
          </cell>
          <cell r="J13">
            <v>44944</v>
          </cell>
          <cell r="K13" t="str">
            <v>Alvaro Pacheco - Tuenti - LOS RIOS_ALVARO GONZALO PACHECO MORA</v>
          </cell>
          <cell r="L13" t="str">
            <v>Avenida 6 de octubre y 18 de mayo alado de la gasolinera primax. BABAHOYO</v>
          </cell>
          <cell r="M13" t="str">
            <v>0919877472001</v>
          </cell>
          <cell r="N13" t="str">
            <v>0968367399</v>
          </cell>
          <cell r="O13" t="str">
            <v/>
          </cell>
          <cell r="P13" t="str">
            <v>BABAHOYO</v>
          </cell>
          <cell r="Q13" t="str">
            <v>BABAHOYO</v>
          </cell>
          <cell r="R13" t="str">
            <v>LOS RIOS</v>
          </cell>
          <cell r="S13" t="str">
            <v>BABAHOYO - LA VIRGINIA</v>
          </cell>
          <cell r="T13" t="str">
            <v>TRAMACO</v>
          </cell>
          <cell r="U13" t="str">
            <v>FLEXNETUIO_PROVINCIA</v>
          </cell>
          <cell r="V13">
            <v>1</v>
          </cell>
          <cell r="W13">
            <v>1</v>
          </cell>
          <cell r="X13" t="str">
            <v>FLEXNET ECUADOR - MOVISTAR</v>
          </cell>
          <cell r="Y13" t="str">
            <v>CALLE 28 DE JUNIO S/N Y GARCIA MORENO ENTRADA LLANO GRANDE</v>
          </cell>
        </row>
        <row r="14">
          <cell r="A14" t="str">
            <v>2023-00698</v>
          </cell>
          <cell r="B14">
            <v>498963</v>
          </cell>
          <cell r="C14" t="str">
            <v>2023-00698</v>
          </cell>
          <cell r="D14" t="str">
            <v>MOVISTAR</v>
          </cell>
          <cell r="E14" t="str">
            <v>DESPACHO</v>
          </cell>
          <cell r="F14" t="str">
            <v>NORMAL</v>
          </cell>
          <cell r="G14" t="str">
            <v/>
          </cell>
          <cell r="H14">
            <v>44944</v>
          </cell>
          <cell r="I14" t="str">
            <v>EN_PROCESO</v>
          </cell>
          <cell r="J14">
            <v>44944</v>
          </cell>
          <cell r="K14" t="str">
            <v>CAVS MALL DEL RIO_SANTIAGO IVAN PINEDA BERMEO_ALIRIO JOSE BRICENO RIVAS</v>
          </cell>
          <cell r="L14" t="str">
            <v>AV FELIPE II LB86 Y CIRCUNVALACION SUR CC MALL DEL RIO</v>
          </cell>
          <cell r="M14" t="str">
            <v>0</v>
          </cell>
          <cell r="N14" t="str">
            <v>0979146599 - 0999923627</v>
          </cell>
          <cell r="O14" t="str">
            <v/>
          </cell>
          <cell r="P14" t="str">
            <v>CUENCA</v>
          </cell>
          <cell r="Q14" t="str">
            <v>CUENCA</v>
          </cell>
          <cell r="R14" t="str">
            <v>AZUAY</v>
          </cell>
          <cell r="U14" t="str">
            <v>FLEXNETUIO_PROVINCIA</v>
          </cell>
          <cell r="V14">
            <v>1</v>
          </cell>
          <cell r="W14">
            <v>1</v>
          </cell>
          <cell r="X14" t="str">
            <v>FLEXNET ECUADOR - MOVISTAR</v>
          </cell>
          <cell r="Y14" t="str">
            <v>CALLE 28 DE JUNIO S/N Y GARCIA MORENO ENTRADA LLANO GRANDE</v>
          </cell>
        </row>
        <row r="15">
          <cell r="A15" t="str">
            <v>2023-00699</v>
          </cell>
          <cell r="B15">
            <v>498964</v>
          </cell>
          <cell r="C15" t="str">
            <v>2023-00699</v>
          </cell>
          <cell r="D15" t="str">
            <v>MOVISTAR</v>
          </cell>
          <cell r="E15" t="str">
            <v>DESPACHO</v>
          </cell>
          <cell r="F15" t="str">
            <v>NORMAL</v>
          </cell>
          <cell r="G15" t="str">
            <v/>
          </cell>
          <cell r="H15">
            <v>44944</v>
          </cell>
          <cell r="I15" t="str">
            <v>EN_PROCESO</v>
          </cell>
          <cell r="J15">
            <v>44944</v>
          </cell>
          <cell r="K15" t="str">
            <v>CAVS SAN MARINO_CARLOS FRANCO_ERIKA GOMEZ_IAN RIVERA</v>
          </cell>
          <cell r="L15" t="str">
            <v>AV FRANCISCO DE ORELLANA SN Y AV PLAZA DANIN</v>
          </cell>
          <cell r="M15" t="str">
            <v>0</v>
          </cell>
          <cell r="N15" t="str">
            <v>0925614026_0918395781_0920349156</v>
          </cell>
          <cell r="O15" t="str">
            <v/>
          </cell>
          <cell r="P15" t="str">
            <v>GUAYAQUIL</v>
          </cell>
          <cell r="Q15" t="str">
            <v>GUAYAQUIL</v>
          </cell>
          <cell r="R15" t="str">
            <v>GUAYAS</v>
          </cell>
          <cell r="U15" t="str">
            <v>FLEXNETUIO_GYE</v>
          </cell>
          <cell r="V15">
            <v>1</v>
          </cell>
          <cell r="W15">
            <v>1</v>
          </cell>
          <cell r="X15" t="str">
            <v>FLEXNET ECUADOR - MOVISTAR</v>
          </cell>
          <cell r="Y15" t="str">
            <v>CALLE 28 DE JUNIO S/N Y GARCIA MORENO ENTRADA LLANO GRANDE</v>
          </cell>
        </row>
        <row r="16">
          <cell r="A16" t="str">
            <v>2023-00700</v>
          </cell>
          <cell r="B16">
            <v>498965</v>
          </cell>
          <cell r="C16" t="str">
            <v>2023-00700</v>
          </cell>
          <cell r="D16" t="str">
            <v>MOVISTAR</v>
          </cell>
          <cell r="E16" t="str">
            <v>DESPACHO</v>
          </cell>
          <cell r="F16" t="str">
            <v>NORMAL</v>
          </cell>
          <cell r="G16" t="str">
            <v/>
          </cell>
          <cell r="H16">
            <v>44944</v>
          </cell>
          <cell r="I16" t="str">
            <v>EN_PROCESO</v>
          </cell>
          <cell r="J16">
            <v>44944</v>
          </cell>
          <cell r="K16" t="str">
            <v>DELIVERY EXPRESS GUAYAQUIL_CARLOS FRANCO_ERIKA GOMEZ_IAN RIVERA</v>
          </cell>
          <cell r="L16" t="str">
            <v>CC SAN MARINO SHOPPING PB LOCAL 1 NO 23 AV FRANCISCO DE ORELLANA SN Y AV PLAZA DANIN</v>
          </cell>
          <cell r="M16" t="str">
            <v>0</v>
          </cell>
          <cell r="N16" t="str">
            <v>925614026_0918395781_0920349156</v>
          </cell>
          <cell r="O16" t="str">
            <v/>
          </cell>
          <cell r="P16" t="str">
            <v>GUAYAQUIL</v>
          </cell>
          <cell r="Q16" t="str">
            <v>GUAYAQUIL</v>
          </cell>
          <cell r="R16" t="str">
            <v>GUAYAS</v>
          </cell>
          <cell r="U16" t="str">
            <v>FLEXNETUIO_GYE</v>
          </cell>
          <cell r="V16">
            <v>1</v>
          </cell>
          <cell r="W16">
            <v>1</v>
          </cell>
          <cell r="X16" t="str">
            <v>FLEXNET ECUADOR - MOVISTAR</v>
          </cell>
          <cell r="Y16" t="str">
            <v>CALLE 28 DE JUNIO S/N Y GARCIA MORENO ENTRADA LLANO GRANDE</v>
          </cell>
        </row>
        <row r="17">
          <cell r="A17" t="str">
            <v>2023-00701</v>
          </cell>
          <cell r="B17">
            <v>498966</v>
          </cell>
          <cell r="C17" t="str">
            <v>2023-00701</v>
          </cell>
          <cell r="D17" t="str">
            <v>MOVISTAR</v>
          </cell>
          <cell r="E17" t="str">
            <v>DESPACHO</v>
          </cell>
          <cell r="F17" t="str">
            <v>NORMAL</v>
          </cell>
          <cell r="G17" t="str">
            <v/>
          </cell>
          <cell r="H17">
            <v>44944</v>
          </cell>
          <cell r="I17" t="str">
            <v>EN_PROCESO</v>
          </cell>
          <cell r="J17">
            <v>44944</v>
          </cell>
          <cell r="K17" t="str">
            <v>CAVS QUICENTRO_KLEVER ANDRES REA BARRERA_ESTEBAN ALEJANDRO JIMENEZ ORTIZ</v>
          </cell>
          <cell r="L17" t="str">
            <v>AV 6 DE DICIEMBRE NOP104 Y NACIONES UNIDAS CQUICENTRO SHOPPING PLANTA ALTA LOCAL 9</v>
          </cell>
          <cell r="M17" t="str">
            <v>0</v>
          </cell>
          <cell r="N17" t="str">
            <v>0979219715 - 0983013833</v>
          </cell>
          <cell r="O17" t="str">
            <v/>
          </cell>
          <cell r="P17" t="str">
            <v>QUITO</v>
          </cell>
          <cell r="Q17" t="str">
            <v>QUITO</v>
          </cell>
          <cell r="R17" t="str">
            <v>PICHINCHA</v>
          </cell>
          <cell r="U17" t="str">
            <v>FLEXNETUIO_LOCAL</v>
          </cell>
          <cell r="V17">
            <v>1</v>
          </cell>
          <cell r="W17">
            <v>1</v>
          </cell>
          <cell r="X17" t="str">
            <v>FLEXNET ECUADOR - MOVISTAR</v>
          </cell>
          <cell r="Y17" t="str">
            <v>CALLE 28 DE JUNIO S/N Y GARCIA MORENO ENTRADA LLANO GRANDE</v>
          </cell>
        </row>
        <row r="18">
          <cell r="A18" t="str">
            <v>2023-00702</v>
          </cell>
          <cell r="B18">
            <v>498967</v>
          </cell>
          <cell r="C18" t="str">
            <v>2023-00702</v>
          </cell>
          <cell r="D18" t="str">
            <v>MOVISTAR</v>
          </cell>
          <cell r="E18" t="str">
            <v>DESPACHO</v>
          </cell>
          <cell r="F18" t="str">
            <v>NORMAL</v>
          </cell>
          <cell r="G18" t="str">
            <v/>
          </cell>
          <cell r="H18">
            <v>44944</v>
          </cell>
          <cell r="I18" t="str">
            <v>EN_PROCESO</v>
          </cell>
          <cell r="J18">
            <v>44944</v>
          </cell>
          <cell r="K18" t="str">
            <v>CAVS AE NORPHONE EL JARDIN_PAOLA MORAN</v>
          </cell>
          <cell r="L18" t="str">
            <v xml:space="preserve">AV AMAZONAS N6  114 Y REPUBLICA CC EL JARDIN  </v>
          </cell>
          <cell r="M18" t="str">
            <v>1091717898001</v>
          </cell>
          <cell r="N18" t="str">
            <v>998659562</v>
          </cell>
          <cell r="O18" t="str">
            <v/>
          </cell>
          <cell r="P18" t="str">
            <v>QUITO</v>
          </cell>
          <cell r="Q18" t="str">
            <v>QUITO</v>
          </cell>
          <cell r="R18" t="str">
            <v>PICHINCHA</v>
          </cell>
          <cell r="U18" t="str">
            <v>FLEXNETUIO_LOCAL</v>
          </cell>
          <cell r="V18">
            <v>1</v>
          </cell>
          <cell r="W18">
            <v>1</v>
          </cell>
          <cell r="X18" t="str">
            <v>FLEXNET ECUADOR - MOVISTAR</v>
          </cell>
          <cell r="Y18" t="str">
            <v>CALLE 28 DE JUNIO S/N Y GARCIA MORENO ENTRADA LLANO GRANDE</v>
          </cell>
        </row>
        <row r="19">
          <cell r="A19" t="str">
            <v>2023-00703</v>
          </cell>
          <cell r="B19">
            <v>498968</v>
          </cell>
          <cell r="C19" t="str">
            <v>2023-00703</v>
          </cell>
          <cell r="D19" t="str">
            <v>MOVISTAR</v>
          </cell>
          <cell r="E19" t="str">
            <v>DESPACHO</v>
          </cell>
          <cell r="F19" t="str">
            <v>NORMAL</v>
          </cell>
          <cell r="G19" t="str">
            <v/>
          </cell>
          <cell r="H19">
            <v>44944</v>
          </cell>
          <cell r="I19" t="str">
            <v>EN_PROCESO</v>
          </cell>
          <cell r="J19">
            <v>44944</v>
          </cell>
          <cell r="K19" t="str">
            <v>CAVS AE NORPHONE EL CONDADO_PUSDA CHEZA ERIKA ELIZABETH</v>
          </cell>
          <cell r="L19" t="str">
            <v>AVENIDA DE LA PRENSA Y AVENIDA KENNEDY CC CONDADO SHOPPING  LOCAL 314 FRENTE A KIA</v>
          </cell>
          <cell r="M19" t="str">
            <v>1091717898001</v>
          </cell>
          <cell r="N19" t="str">
            <v>984246089</v>
          </cell>
          <cell r="O19" t="str">
            <v/>
          </cell>
          <cell r="P19" t="str">
            <v>QUITO</v>
          </cell>
          <cell r="Q19" t="str">
            <v>QUITO</v>
          </cell>
          <cell r="R19" t="str">
            <v>PICHINCHA</v>
          </cell>
          <cell r="U19" t="str">
            <v>FLEXNETUIO_LOCAL</v>
          </cell>
          <cell r="V19">
            <v>1</v>
          </cell>
          <cell r="W19">
            <v>1</v>
          </cell>
          <cell r="X19" t="str">
            <v>FLEXNET ECUADOR - MOVISTAR</v>
          </cell>
          <cell r="Y19" t="str">
            <v>CALLE 28 DE JUNIO S/N Y GARCIA MORENO ENTRADA LLANO GRANDE</v>
          </cell>
        </row>
        <row r="20">
          <cell r="A20" t="str">
            <v>2023-00704</v>
          </cell>
          <cell r="B20">
            <v>498969</v>
          </cell>
          <cell r="C20" t="str">
            <v>2023-00704</v>
          </cell>
          <cell r="D20" t="str">
            <v>MOVISTAR</v>
          </cell>
          <cell r="E20" t="str">
            <v>DESPACHO</v>
          </cell>
          <cell r="F20" t="str">
            <v>NORMAL</v>
          </cell>
          <cell r="G20" t="str">
            <v/>
          </cell>
          <cell r="H20">
            <v>44944</v>
          </cell>
          <cell r="I20" t="str">
            <v>EN_PROCESO</v>
          </cell>
          <cell r="J20">
            <v>44944</v>
          </cell>
          <cell r="K20" t="str">
            <v>CAVS AE NORPHONE EL PORTAL_LOURDES BRAVO</v>
          </cell>
          <cell r="L20" t="str">
            <v>AV GALO PLAZA LASSO Y AV SIMON BOLIVAR CENTRO COMERCIAL PORTAL SHOPPING LOCAL P25253 PISO DOS</v>
          </cell>
          <cell r="M20" t="str">
            <v>1091717898001</v>
          </cell>
          <cell r="N20" t="str">
            <v>998659562</v>
          </cell>
          <cell r="O20" t="str">
            <v/>
          </cell>
          <cell r="P20" t="str">
            <v>QUITO</v>
          </cell>
          <cell r="Q20" t="str">
            <v>QUITO</v>
          </cell>
          <cell r="R20" t="str">
            <v>PICHINCHA</v>
          </cell>
          <cell r="U20" t="str">
            <v>FLEXNETUIO_LOCAL</v>
          </cell>
          <cell r="V20">
            <v>1</v>
          </cell>
          <cell r="W20">
            <v>1</v>
          </cell>
          <cell r="X20" t="str">
            <v>FLEXNET ECUADOR - MOVISTAR</v>
          </cell>
          <cell r="Y20" t="str">
            <v>CALLE 28 DE JUNIO S/N Y GARCIA MORENO ENTRADA LLANO GRANDE</v>
          </cell>
        </row>
        <row r="21">
          <cell r="A21" t="str">
            <v>2023-00705</v>
          </cell>
          <cell r="B21">
            <v>498970</v>
          </cell>
          <cell r="C21" t="str">
            <v>2023-00705</v>
          </cell>
          <cell r="D21" t="str">
            <v>MOVISTAR</v>
          </cell>
          <cell r="E21" t="str">
            <v>DESPACHO</v>
          </cell>
          <cell r="F21" t="str">
            <v>NORMAL</v>
          </cell>
          <cell r="G21" t="str">
            <v/>
          </cell>
          <cell r="H21">
            <v>44944</v>
          </cell>
          <cell r="I21" t="str">
            <v>EN_PROCESO</v>
          </cell>
          <cell r="J21">
            <v>44944</v>
          </cell>
          <cell r="K21" t="str">
            <v>AGENTE AE CELISTICS SAN LUIS_KLEBER GRANDA_DANY IMBAQUINGO</v>
          </cell>
          <cell r="L21" t="str">
            <v xml:space="preserve">CAVS PREMIUM AUTOPISTA GRAL RUMINAHUI Y AV SAN LUIS  </v>
          </cell>
          <cell r="M21" t="str">
            <v>1792161037001</v>
          </cell>
          <cell r="N21" t="str">
            <v>0992567346_094084829</v>
          </cell>
          <cell r="O21" t="str">
            <v/>
          </cell>
          <cell r="P21" t="str">
            <v>QUITO</v>
          </cell>
          <cell r="Q21" t="str">
            <v>QUITO</v>
          </cell>
          <cell r="R21" t="str">
            <v>PICHINCHA</v>
          </cell>
          <cell r="U21" t="str">
            <v>FLEXNETUIO_LOCAL</v>
          </cell>
          <cell r="V21">
            <v>1</v>
          </cell>
          <cell r="W21">
            <v>1</v>
          </cell>
          <cell r="X21" t="str">
            <v>FLEXNET ECUADOR - MOVISTAR</v>
          </cell>
          <cell r="Y21" t="str">
            <v>CALLE 28 DE JUNIO S/N Y GARCIA MORENO ENTRADA LLANO GRANDE</v>
          </cell>
        </row>
        <row r="22">
          <cell r="A22" t="str">
            <v>2023-00706</v>
          </cell>
          <cell r="B22">
            <v>498971</v>
          </cell>
          <cell r="C22" t="str">
            <v>2023-00706</v>
          </cell>
          <cell r="D22" t="str">
            <v>MOVISTAR</v>
          </cell>
          <cell r="E22" t="str">
            <v>DESPACHO</v>
          </cell>
          <cell r="F22" t="str">
            <v>NORMAL</v>
          </cell>
          <cell r="G22" t="str">
            <v/>
          </cell>
          <cell r="H22">
            <v>44944</v>
          </cell>
          <cell r="I22" t="str">
            <v>EN_PROCESO</v>
          </cell>
          <cell r="J22">
            <v>44944</v>
          </cell>
          <cell r="K22" t="str">
            <v>AE NORPHONE MALL DEL SOL_Andy Solorzano - Samantha Enriquez</v>
          </cell>
          <cell r="L22" t="str">
            <v>AV. JOAQUIN ORRANTIA Y AV. CONSTITUCION. PARROQUIA TARQUI 4TO PSJ. 1 NE.POSTAL 090513</v>
          </cell>
          <cell r="M22" t="str">
            <v>1091717898001</v>
          </cell>
          <cell r="N22" t="str">
            <v>0995482890  - 0987620147</v>
          </cell>
          <cell r="O22" t="str">
            <v/>
          </cell>
          <cell r="P22" t="str">
            <v>GUAYAQUIL</v>
          </cell>
          <cell r="Q22" t="str">
            <v>GUAYAQUIL</v>
          </cell>
          <cell r="R22" t="str">
            <v>GUAYAS</v>
          </cell>
          <cell r="U22" t="str">
            <v>FLEXNETUIO_GYE</v>
          </cell>
          <cell r="V22">
            <v>1</v>
          </cell>
          <cell r="W22">
            <v>1</v>
          </cell>
          <cell r="X22" t="str">
            <v>FLEXNET ECUADOR - MOVISTAR</v>
          </cell>
          <cell r="Y22" t="str">
            <v>CALLE 28 DE JUNIO S/N Y GARCIA MORENO ENTRADA LLANO GRANDE</v>
          </cell>
        </row>
        <row r="23">
          <cell r="A23" t="str">
            <v>2023-00707</v>
          </cell>
          <cell r="B23">
            <v>498972</v>
          </cell>
          <cell r="C23" t="str">
            <v>2023-00707</v>
          </cell>
          <cell r="D23" t="str">
            <v>MOVISTAR</v>
          </cell>
          <cell r="E23" t="str">
            <v>DESPACHO</v>
          </cell>
          <cell r="F23" t="str">
            <v>NORMAL</v>
          </cell>
          <cell r="G23" t="str">
            <v/>
          </cell>
          <cell r="H23">
            <v>44944</v>
          </cell>
          <cell r="I23" t="str">
            <v>EN_PROCESO</v>
          </cell>
          <cell r="J23">
            <v>44944</v>
          </cell>
          <cell r="K23" t="str">
            <v>AE CELISTICS CCI_KLEBER GRANDA_DANY IMBAQUINGO</v>
          </cell>
          <cell r="L23" t="str">
            <v>AV AMAZONAS Y NACIONES UNIDAS CENTRO COMERCIAL INAQUITO LC 223 224</v>
          </cell>
          <cell r="M23" t="str">
            <v>1792161037001</v>
          </cell>
          <cell r="N23" t="str">
            <v>0992567346_094084829</v>
          </cell>
          <cell r="O23" t="str">
            <v/>
          </cell>
          <cell r="P23" t="str">
            <v>QUITO</v>
          </cell>
          <cell r="Q23" t="str">
            <v>QUITO</v>
          </cell>
          <cell r="R23" t="str">
            <v>PICHINCHA</v>
          </cell>
          <cell r="U23" t="str">
            <v>FLEXNETUIO_LOCAL</v>
          </cell>
          <cell r="V23">
            <v>1</v>
          </cell>
          <cell r="W23">
            <v>1</v>
          </cell>
          <cell r="X23" t="str">
            <v>FLEXNET ECUADOR - MOVISTAR</v>
          </cell>
          <cell r="Y23" t="str">
            <v>CALLE 28 DE JUNIO S/N Y GARCIA MORENO ENTRADA LLANO GRANDE</v>
          </cell>
        </row>
        <row r="24">
          <cell r="A24" t="str">
            <v>2023-00708</v>
          </cell>
          <cell r="B24">
            <v>498973</v>
          </cell>
          <cell r="C24" t="str">
            <v>2023-00708</v>
          </cell>
          <cell r="D24" t="str">
            <v>MOVISTAR</v>
          </cell>
          <cell r="E24" t="str">
            <v>DESPACHO</v>
          </cell>
          <cell r="F24" t="str">
            <v>NORMAL</v>
          </cell>
          <cell r="G24" t="str">
            <v/>
          </cell>
          <cell r="H24">
            <v>44944</v>
          </cell>
          <cell r="I24" t="str">
            <v>EN_PROCESO</v>
          </cell>
          <cell r="J24">
            <v>44944</v>
          </cell>
          <cell r="K24" t="str">
            <v>AE CELISTICS QUICENTRO SUR_KLEBER GRANDA_DANY IMBAQUINGO</v>
          </cell>
          <cell r="L24" t="str">
            <v xml:space="preserve">MORAN VALVERDE Y TENIENTE HUGO ORTIZ CC QUICENTRO SHOPPING SUR N 1 LOCAL 91 – 92 JUNTO A MEGAMAXI </v>
          </cell>
          <cell r="M24" t="str">
            <v>1792161037001</v>
          </cell>
          <cell r="N24" t="str">
            <v>0992567346_094084829</v>
          </cell>
          <cell r="O24" t="str">
            <v/>
          </cell>
          <cell r="P24" t="str">
            <v>QUITO</v>
          </cell>
          <cell r="Q24" t="str">
            <v>QUITO</v>
          </cell>
          <cell r="R24" t="str">
            <v>PICHINCHA</v>
          </cell>
          <cell r="U24" t="str">
            <v>FLEXNETUIO_LOCAL</v>
          </cell>
          <cell r="V24">
            <v>1</v>
          </cell>
          <cell r="W24">
            <v>1</v>
          </cell>
          <cell r="X24" t="str">
            <v>FLEXNET ECUADOR - MOVISTAR</v>
          </cell>
          <cell r="Y24" t="str">
            <v>CALLE 28 DE JUNIO S/N Y GARCIA MORENO ENTRADA LLANO GRANDE</v>
          </cell>
        </row>
        <row r="25">
          <cell r="A25" t="str">
            <v>2023-00709</v>
          </cell>
          <cell r="B25">
            <v>498974</v>
          </cell>
          <cell r="C25" t="str">
            <v>2023-00709</v>
          </cell>
          <cell r="D25" t="str">
            <v>MOVISTAR</v>
          </cell>
          <cell r="E25" t="str">
            <v>DESPACHO</v>
          </cell>
          <cell r="F25" t="str">
            <v>NORMAL</v>
          </cell>
          <cell r="G25" t="str">
            <v/>
          </cell>
          <cell r="H25">
            <v>44944</v>
          </cell>
          <cell r="I25" t="str">
            <v>EN_PROCESO</v>
          </cell>
          <cell r="J25">
            <v>44944</v>
          </cell>
          <cell r="K25" t="str">
            <v>CORPORATIVO ROMERO RYRTECH S.A.S (SHOPPING QUEVEDO)_MAURENY ROMERO</v>
          </cell>
          <cell r="L25" t="str">
            <v xml:space="preserve">km 1.5 vIa a Sto Domingo y Patria Nueva, Av. Walter Andrade </v>
          </cell>
          <cell r="M25" t="str">
            <v>0993323705001</v>
          </cell>
          <cell r="N25" t="str">
            <v>982387574</v>
          </cell>
          <cell r="O25" t="str">
            <v/>
          </cell>
          <cell r="P25" t="str">
            <v>QUEVEDO</v>
          </cell>
          <cell r="Q25" t="str">
            <v>QUEVEDO</v>
          </cell>
          <cell r="R25" t="str">
            <v>LOS RIOS</v>
          </cell>
          <cell r="U25" t="str">
            <v>FLEXNETUIO_PROVINCIA</v>
          </cell>
          <cell r="V25">
            <v>1</v>
          </cell>
          <cell r="W25">
            <v>1</v>
          </cell>
          <cell r="X25" t="str">
            <v>FLEXNET ECUADOR - MOVISTAR</v>
          </cell>
          <cell r="Y25" t="str">
            <v>CALLE 28 DE JUNIO S/N Y GARCIA MORENO ENTRADA LLANO GRANDE</v>
          </cell>
        </row>
        <row r="26">
          <cell r="A26" t="str">
            <v>2023-00710</v>
          </cell>
          <cell r="B26">
            <v>498975</v>
          </cell>
          <cell r="C26" t="str">
            <v>2023-00710</v>
          </cell>
          <cell r="D26" t="str">
            <v>MOVISTAR</v>
          </cell>
          <cell r="E26" t="str">
            <v>DESPACHO</v>
          </cell>
          <cell r="F26" t="str">
            <v>NORMAL</v>
          </cell>
          <cell r="G26" t="str">
            <v/>
          </cell>
          <cell r="H26">
            <v>44944</v>
          </cell>
          <cell r="I26" t="str">
            <v>EN_PROCESO</v>
          </cell>
          <cell r="J26">
            <v>44944</v>
          </cell>
          <cell r="K26" t="str">
            <v>CAVS AE SALESLAND SCALA_DIEGO FERNANDO MENA VILLALBA</v>
          </cell>
          <cell r="L26" t="str">
            <v>Kilometro 12 ½, Parroquia de Cumbaya, CENTRO COMERCIAL SCALA SHOPPING, Planta Baja, Local L104</v>
          </cell>
          <cell r="M26" t="str">
            <v>1713085593</v>
          </cell>
          <cell r="N26" t="str">
            <v>22256500</v>
          </cell>
          <cell r="O26" t="str">
            <v/>
          </cell>
          <cell r="P26" t="str">
            <v>QUITO</v>
          </cell>
          <cell r="Q26" t="str">
            <v>QUITO</v>
          </cell>
          <cell r="R26" t="str">
            <v>PICHINCHA</v>
          </cell>
          <cell r="U26" t="str">
            <v>FLEXNETUIO_LOCAL</v>
          </cell>
          <cell r="V26">
            <v>1</v>
          </cell>
          <cell r="W26">
            <v>1</v>
          </cell>
          <cell r="X26" t="str">
            <v>FLEXNET ECUADOR - MOVISTAR</v>
          </cell>
          <cell r="Y26" t="str">
            <v>CALLE 28 DE JUNIO S/N Y GARCIA MORENO ENTRADA LLANO GRANDE</v>
          </cell>
        </row>
        <row r="27">
          <cell r="A27" t="str">
            <v>2023-00711</v>
          </cell>
          <cell r="B27">
            <v>498976</v>
          </cell>
          <cell r="C27" t="str">
            <v>2023-00711</v>
          </cell>
          <cell r="D27" t="str">
            <v>MOVISTAR</v>
          </cell>
          <cell r="E27" t="str">
            <v>DESPACHO</v>
          </cell>
          <cell r="F27" t="str">
            <v>NORMAL</v>
          </cell>
          <cell r="G27" t="str">
            <v/>
          </cell>
          <cell r="H27">
            <v>44944</v>
          </cell>
          <cell r="I27" t="str">
            <v>EN_PROCESO</v>
          </cell>
          <cell r="J27">
            <v>44944</v>
          </cell>
          <cell r="K27" t="str">
            <v>CELNET S.A._EDUARDO ANDRES BURGOS MARENGO</v>
          </cell>
          <cell r="L27" t="str">
            <v xml:space="preserve">AV. JUAN TANCA MARENGO KM 0,5  EDIFICIO FRANCISCO SANCHEZ SEGUNDO PISO OFICINA 201 </v>
          </cell>
          <cell r="M27" t="str">
            <v>0993292338001</v>
          </cell>
          <cell r="N27" t="str">
            <v>997400964</v>
          </cell>
          <cell r="O27" t="str">
            <v/>
          </cell>
          <cell r="P27" t="str">
            <v>GUAYAQUIL</v>
          </cell>
          <cell r="Q27" t="str">
            <v>GUAYAQUIL</v>
          </cell>
          <cell r="R27" t="str">
            <v>GUAYAS</v>
          </cell>
          <cell r="U27" t="str">
            <v>FLEXNETUIO_GYE</v>
          </cell>
          <cell r="V27">
            <v>1</v>
          </cell>
          <cell r="W27">
            <v>1</v>
          </cell>
          <cell r="X27" t="str">
            <v>FLEXNET ECUADOR - MOVISTAR</v>
          </cell>
          <cell r="Y27" t="str">
            <v>CALLE 28 DE JUNIO S/N Y GARCIA MORENO ENTRADA LLANO GRANDE</v>
          </cell>
        </row>
        <row r="28">
          <cell r="A28" t="str">
            <v>2023-00712</v>
          </cell>
          <cell r="B28">
            <v>498977</v>
          </cell>
          <cell r="C28" t="str">
            <v>2023-00712</v>
          </cell>
          <cell r="D28" t="str">
            <v>MOVISTAR</v>
          </cell>
          <cell r="E28" t="str">
            <v>DESPACHO</v>
          </cell>
          <cell r="F28" t="str">
            <v>NORMAL</v>
          </cell>
          <cell r="G28" t="str">
            <v/>
          </cell>
          <cell r="H28">
            <v>44944</v>
          </cell>
          <cell r="I28" t="str">
            <v>EN_PROCESO</v>
          </cell>
          <cell r="J28">
            <v>44944</v>
          </cell>
          <cell r="K28" t="str">
            <v>CAVS AE SALESLAND RECREO_DIEGO MENA</v>
          </cell>
          <cell r="L28" t="str">
            <v>AV PEDRO VICENTE MALDONADO CENTRO COMERCIAL RECREO NUM 37 45PLANTA BAJA QUITO</v>
          </cell>
          <cell r="M28" t="str">
            <v>0</v>
          </cell>
          <cell r="N28" t="str">
            <v>999805380</v>
          </cell>
          <cell r="O28" t="str">
            <v/>
          </cell>
          <cell r="P28" t="str">
            <v>QUITO</v>
          </cell>
          <cell r="Q28" t="str">
            <v>QUITO</v>
          </cell>
          <cell r="R28" t="str">
            <v>PICHINCHA</v>
          </cell>
          <cell r="U28" t="str">
            <v>FLEXNETUIO_LOCAL</v>
          </cell>
          <cell r="V28">
            <v>1</v>
          </cell>
          <cell r="W28">
            <v>1</v>
          </cell>
          <cell r="X28" t="str">
            <v>FLEXNET ECUADOR - MOVISTAR</v>
          </cell>
          <cell r="Y28" t="str">
            <v>CALLE 28 DE JUNIO S/N Y GARCIA MORENO ENTRADA LLANO GRANDE</v>
          </cell>
        </row>
        <row r="29">
          <cell r="A29" t="str">
            <v>2023-00713</v>
          </cell>
          <cell r="B29">
            <v>498978</v>
          </cell>
          <cell r="C29" t="str">
            <v>2023-00713</v>
          </cell>
          <cell r="D29" t="str">
            <v>MOVISTAR</v>
          </cell>
          <cell r="E29" t="str">
            <v>DESPACHO</v>
          </cell>
          <cell r="F29" t="str">
            <v>NORMAL</v>
          </cell>
          <cell r="G29" t="str">
            <v/>
          </cell>
          <cell r="H29">
            <v>44944</v>
          </cell>
          <cell r="I29" t="str">
            <v>EN_PROCESO</v>
          </cell>
          <cell r="J29">
            <v>44944</v>
          </cell>
          <cell r="K29" t="str">
            <v>AGENTE AE CELISTICS EL RECREO QUITO_KLEBER GRANDA_DANY IMBAQUINGO</v>
          </cell>
          <cell r="L29" t="str">
            <v xml:space="preserve">FRANQUICIA PEDRO VICENTE MALDONADO 510194 Y CALVAS CC RECREO OF P106 </v>
          </cell>
          <cell r="M29" t="str">
            <v>1792161037001</v>
          </cell>
          <cell r="N29" t="str">
            <v>0992567346_094084829</v>
          </cell>
          <cell r="O29" t="str">
            <v/>
          </cell>
          <cell r="P29" t="str">
            <v>QUITO</v>
          </cell>
          <cell r="Q29" t="str">
            <v>QUITO</v>
          </cell>
          <cell r="R29" t="str">
            <v>PICHINCHA</v>
          </cell>
          <cell r="U29" t="str">
            <v>FLEXNETUIO_LOCAL</v>
          </cell>
          <cell r="V29">
            <v>1</v>
          </cell>
          <cell r="W29">
            <v>1</v>
          </cell>
          <cell r="X29" t="str">
            <v>FLEXNET ECUADOR - MOVISTAR</v>
          </cell>
          <cell r="Y29" t="str">
            <v>CALLE 28 DE JUNIO S/N Y GARCIA MORENO ENTRADA LLANO GRANDE</v>
          </cell>
        </row>
        <row r="30">
          <cell r="A30" t="str">
            <v>2023-00714</v>
          </cell>
          <cell r="B30">
            <v>498979</v>
          </cell>
          <cell r="C30" t="str">
            <v>2023-00714</v>
          </cell>
          <cell r="D30" t="str">
            <v>MOVISTAR</v>
          </cell>
          <cell r="E30" t="str">
            <v>DESPACHO</v>
          </cell>
          <cell r="F30" t="str">
            <v>NORMAL</v>
          </cell>
          <cell r="G30" t="str">
            <v/>
          </cell>
          <cell r="H30">
            <v>44944</v>
          </cell>
          <cell r="I30" t="str">
            <v>EN_PROCESO</v>
          </cell>
          <cell r="J30">
            <v>44944</v>
          </cell>
          <cell r="K30" t="str">
            <v>CDE_VERONICA SALAS</v>
          </cell>
          <cell r="L30" t="str">
            <v>M 195 VIA A DAULE BODEGAS GRUPO DIFARE FRENTE A LA URB CIUDAD SANTIAGO</v>
          </cell>
          <cell r="M30" t="str">
            <v>0</v>
          </cell>
          <cell r="N30" t="str">
            <v>999743573</v>
          </cell>
          <cell r="O30" t="str">
            <v/>
          </cell>
          <cell r="P30" t="str">
            <v>GUAYAQUIL</v>
          </cell>
          <cell r="Q30" t="str">
            <v>GUAYAQUIL</v>
          </cell>
          <cell r="R30" t="str">
            <v>GUAYAS</v>
          </cell>
          <cell r="U30" t="str">
            <v>FLEXNETUIO_GYE</v>
          </cell>
          <cell r="V30">
            <v>1</v>
          </cell>
          <cell r="W30">
            <v>1</v>
          </cell>
          <cell r="X30" t="str">
            <v>FLEXNET ECUADOR - MOVISTAR</v>
          </cell>
          <cell r="Y30" t="str">
            <v>CALLE 28 DE JUNIO S/N Y GARCIA MORENO ENTRADA LLANO GRANDE</v>
          </cell>
        </row>
        <row r="31">
          <cell r="A31" t="str">
            <v>2023-00715</v>
          </cell>
          <cell r="B31">
            <v>498980</v>
          </cell>
          <cell r="C31" t="str">
            <v>2023-00715</v>
          </cell>
          <cell r="D31" t="str">
            <v>MOVISTAR</v>
          </cell>
          <cell r="E31" t="str">
            <v>DESPACHO</v>
          </cell>
          <cell r="F31" t="str">
            <v>NORMAL</v>
          </cell>
          <cell r="G31" t="str">
            <v/>
          </cell>
          <cell r="H31">
            <v>44944</v>
          </cell>
          <cell r="I31" t="str">
            <v>EN_PROCESO</v>
          </cell>
          <cell r="J31">
            <v>44944</v>
          </cell>
          <cell r="K31" t="str">
            <v>CAVS AE SALESLAND CONDADO_DIEGO MENA</v>
          </cell>
          <cell r="L31" t="str">
            <v>AV DE LA PRENSA Y AV KENNED CENTRO COMERCIAL CONDADO SHOPING NIVEL 3 NUM L35 4 355 QUITO</v>
          </cell>
          <cell r="M31" t="str">
            <v>0</v>
          </cell>
          <cell r="N31" t="str">
            <v>999805380</v>
          </cell>
          <cell r="O31" t="str">
            <v/>
          </cell>
          <cell r="P31" t="str">
            <v>QUITO</v>
          </cell>
          <cell r="Q31" t="str">
            <v>QUITO</v>
          </cell>
          <cell r="R31" t="str">
            <v>PICHINCHA</v>
          </cell>
          <cell r="U31" t="str">
            <v>FLEXNETUIO_LOCAL</v>
          </cell>
          <cell r="V31">
            <v>1</v>
          </cell>
          <cell r="W31">
            <v>1</v>
          </cell>
          <cell r="X31" t="str">
            <v>FLEXNET ECUADOR - MOVISTAR</v>
          </cell>
          <cell r="Y31" t="str">
            <v>CALLE 28 DE JUNIO S/N Y GARCIA MORENO ENTRADA LLANO GRANDE</v>
          </cell>
        </row>
        <row r="32">
          <cell r="A32" t="str">
            <v>2023-00716</v>
          </cell>
          <cell r="B32">
            <v>498981</v>
          </cell>
          <cell r="C32" t="str">
            <v>2023-00716</v>
          </cell>
          <cell r="D32" t="str">
            <v>MOVISTAR</v>
          </cell>
          <cell r="E32" t="str">
            <v>DESPACHO</v>
          </cell>
          <cell r="F32" t="str">
            <v>NORMAL</v>
          </cell>
          <cell r="G32" t="str">
            <v/>
          </cell>
          <cell r="H32">
            <v>44944</v>
          </cell>
          <cell r="I32" t="str">
            <v>EN_PROCESO</v>
          </cell>
          <cell r="J32">
            <v>44944</v>
          </cell>
          <cell r="K32" t="str">
            <v>C &amp; C MOBILE SOLUTIONS_CARTAGENOVA BOADA CHRISTIAN PATRICIO</v>
          </cell>
          <cell r="L32" t="str">
            <v>Av. RepUblica del Salvador 890 y Suecia, Ed. Delta, piso 1 of. 11 REF., frente al Juan Valdez</v>
          </cell>
          <cell r="M32" t="str">
            <v>1715361067001</v>
          </cell>
          <cell r="N32" t="str">
            <v>998332085</v>
          </cell>
          <cell r="O32" t="str">
            <v/>
          </cell>
          <cell r="P32" t="str">
            <v>QUITO</v>
          </cell>
          <cell r="Q32" t="str">
            <v>QUITO</v>
          </cell>
          <cell r="R32" t="str">
            <v>PICHINCHA</v>
          </cell>
          <cell r="U32" t="str">
            <v>FLEXNETUIO_LOCAL</v>
          </cell>
          <cell r="V32">
            <v>1</v>
          </cell>
          <cell r="W32">
            <v>1</v>
          </cell>
          <cell r="X32" t="str">
            <v>FLEXNET ECUADOR - MOVISTAR</v>
          </cell>
          <cell r="Y32" t="str">
            <v>CALLE 28 DE JUNIO S/N Y GARCIA MORENO ENTRADA LLANO GRANDE</v>
          </cell>
        </row>
        <row r="33">
          <cell r="A33" t="str">
            <v>2023-00695</v>
          </cell>
          <cell r="B33">
            <v>498960</v>
          </cell>
          <cell r="C33" t="str">
            <v>2023-00695</v>
          </cell>
          <cell r="D33" t="str">
            <v>MOVISTAR</v>
          </cell>
          <cell r="E33" t="str">
            <v>DESPACHO</v>
          </cell>
          <cell r="F33" t="str">
            <v>NORMAL</v>
          </cell>
          <cell r="G33" t="str">
            <v/>
          </cell>
          <cell r="H33">
            <v>44944</v>
          </cell>
          <cell r="I33" t="str">
            <v>EN_PROCESO</v>
          </cell>
          <cell r="J33">
            <v>44944</v>
          </cell>
          <cell r="K33" t="str">
            <v xml:space="preserve">AE NORPHONE 9 DE OCT_LOURDES BRAVO </v>
          </cell>
          <cell r="L33" t="str">
            <v xml:space="preserve">9 DE OCTUBRE ENTRE PEDRO CARBO Y GENERAL CORDOVA, EDIFICIO SAN FRANCISCO 300 LOCAL NO. 8 PLANTA BAJA (PARTE EXTERIOR) </v>
          </cell>
          <cell r="M33" t="str">
            <v>1091717898001</v>
          </cell>
          <cell r="N33" t="str">
            <v>0984246089</v>
          </cell>
          <cell r="O33" t="str">
            <v/>
          </cell>
          <cell r="P33" t="str">
            <v>GUAYAQUIL</v>
          </cell>
          <cell r="Q33" t="str">
            <v>GUAYAQUIL</v>
          </cell>
          <cell r="R33" t="str">
            <v>GUAYAS</v>
          </cell>
          <cell r="U33" t="str">
            <v>FLEXNETUIO_GYE</v>
          </cell>
          <cell r="V33">
            <v>1</v>
          </cell>
          <cell r="W33">
            <v>1</v>
          </cell>
          <cell r="X33" t="str">
            <v>FLEXNET ECUADOR - MOVISTAR</v>
          </cell>
          <cell r="Y33" t="str">
            <v>CALLE 28 DE JUNIO S/N Y GARCIA MORENO ENTRADA LLANO GRANDE</v>
          </cell>
        </row>
        <row r="34">
          <cell r="A34" t="str">
            <v>2023-00696</v>
          </cell>
          <cell r="B34">
            <v>498961</v>
          </cell>
          <cell r="C34" t="str">
            <v>2023-00696</v>
          </cell>
          <cell r="D34" t="str">
            <v>MOVISTAR</v>
          </cell>
          <cell r="E34" t="str">
            <v>DESPACHO</v>
          </cell>
          <cell r="F34" t="str">
            <v>NORMAL</v>
          </cell>
          <cell r="G34" t="str">
            <v/>
          </cell>
          <cell r="H34">
            <v>44944</v>
          </cell>
          <cell r="I34" t="str">
            <v>EN_PROCESO</v>
          </cell>
          <cell r="J34">
            <v>44944</v>
          </cell>
          <cell r="K34" t="str">
            <v>CAV MALL DEL PACIFICO_Maria Fernanda Carvajal Reinoso</v>
          </cell>
          <cell r="L34" t="str">
            <v>Avenida Malecon y Calle 23 , Centro Comercial Mall del Pacifico, Local PB -057-058</v>
          </cell>
          <cell r="M34" t="str">
            <v>1715480081001</v>
          </cell>
          <cell r="N34" t="str">
            <v>995025256</v>
          </cell>
          <cell r="O34" t="str">
            <v/>
          </cell>
          <cell r="P34" t="str">
            <v>MANTA</v>
          </cell>
          <cell r="Q34" t="str">
            <v>MANTA</v>
          </cell>
          <cell r="R34" t="str">
            <v>MANABI</v>
          </cell>
          <cell r="U34" t="str">
            <v>FLEXNETUIO_PROVINCIA</v>
          </cell>
          <cell r="V34">
            <v>1</v>
          </cell>
          <cell r="W34">
            <v>1</v>
          </cell>
          <cell r="X34" t="str">
            <v>FLEXNET ECUADOR - MOVISTAR</v>
          </cell>
          <cell r="Y34" t="str">
            <v>CALLE 28 DE JUNIO S/N Y GARCIA MORENO ENTRADA LLANO GRANDE</v>
          </cell>
        </row>
        <row r="35">
          <cell r="A35" t="str">
            <v>2023-00697</v>
          </cell>
          <cell r="B35">
            <v>498962</v>
          </cell>
          <cell r="C35" t="str">
            <v>2023-00697</v>
          </cell>
          <cell r="D35" t="str">
            <v>TUENTI</v>
          </cell>
          <cell r="E35" t="str">
            <v>DESPACHO</v>
          </cell>
          <cell r="F35" t="str">
            <v>NORMAL</v>
          </cell>
          <cell r="G35" t="str">
            <v/>
          </cell>
          <cell r="H35">
            <v>44944</v>
          </cell>
          <cell r="I35" t="str">
            <v>EN_PROCESO</v>
          </cell>
          <cell r="J35">
            <v>44944</v>
          </cell>
          <cell r="K35" t="str">
            <v>RAUL ANTONIO ALVAREZ JARAMILLO_Raul Alvarez</v>
          </cell>
          <cell r="L35" t="str">
            <v>Cdla. La Herradura mz8 v14, planta alta, entre Banco Bolivariano de la  Francisco de Orellana.</v>
          </cell>
          <cell r="M35" t="str">
            <v>0912181591001</v>
          </cell>
          <cell r="N35" t="str">
            <v>998819826</v>
          </cell>
          <cell r="O35" t="str">
            <v/>
          </cell>
          <cell r="P35" t="str">
            <v>GUAYAQUIL</v>
          </cell>
          <cell r="Q35" t="str">
            <v>GUAYAQUIL</v>
          </cell>
          <cell r="R35" t="str">
            <v>GUAYAS</v>
          </cell>
          <cell r="T35" t="str">
            <v>FLEXTRANS</v>
          </cell>
          <cell r="U35" t="str">
            <v>FLEXNETUIO_GYE</v>
          </cell>
          <cell r="V35">
            <v>1</v>
          </cell>
          <cell r="W35">
            <v>1</v>
          </cell>
          <cell r="X35" t="str">
            <v>FLEXNET ECUADOR - MOVISTAR</v>
          </cell>
          <cell r="Y35" t="str">
            <v>CALLE 28 DE JUNIO S/N Y GARCIA MORENO ENTRADA LLANO GRANDE</v>
          </cell>
        </row>
        <row r="36">
          <cell r="A36" t="str">
            <v>2023-00691</v>
          </cell>
          <cell r="B36">
            <v>498956</v>
          </cell>
          <cell r="C36" t="str">
            <v>2023-00691</v>
          </cell>
          <cell r="D36" t="str">
            <v>MOVISTAR</v>
          </cell>
          <cell r="E36" t="str">
            <v>DESPACHO</v>
          </cell>
          <cell r="F36" t="str">
            <v>NORMAL</v>
          </cell>
          <cell r="G36" t="str">
            <v/>
          </cell>
          <cell r="H36">
            <v>44944</v>
          </cell>
          <cell r="I36" t="str">
            <v>EN_PROCESO</v>
          </cell>
          <cell r="J36">
            <v>44944</v>
          </cell>
          <cell r="K36" t="str">
            <v>CAVS QUICENTRO_KLEVER ANDRES REA BARRERA_ESTEBAN ALEJANDRO JIMENEZ ORTIZ</v>
          </cell>
          <cell r="L36" t="str">
            <v>AV 6 DE DICIEMBRE NOP104 Y NACIONES UNIDAS CQUICENTRO SHOPPING PLANTA ALTA LOCAL 9</v>
          </cell>
          <cell r="M36" t="str">
            <v>0</v>
          </cell>
          <cell r="N36" t="str">
            <v>0979219715 - 0983013833</v>
          </cell>
          <cell r="O36" t="str">
            <v/>
          </cell>
          <cell r="P36" t="str">
            <v>QUITO</v>
          </cell>
          <cell r="Q36" t="str">
            <v>QUITO</v>
          </cell>
          <cell r="R36" t="str">
            <v>PICHINCHA</v>
          </cell>
          <cell r="U36" t="str">
            <v>FLEXNETUIO_LOCAL</v>
          </cell>
          <cell r="V36">
            <v>1</v>
          </cell>
          <cell r="W36">
            <v>1</v>
          </cell>
          <cell r="X36" t="str">
            <v>FLEXNET ECUADOR - MOVISTAR</v>
          </cell>
          <cell r="Y36" t="str">
            <v>CALLE 28 DE JUNIO S/N Y GARCIA MORENO ENTRADA LLANO GRANDE</v>
          </cell>
        </row>
        <row r="37">
          <cell r="A37" t="str">
            <v>2023-00692</v>
          </cell>
          <cell r="B37">
            <v>498957</v>
          </cell>
          <cell r="C37" t="str">
            <v>2023-00692</v>
          </cell>
          <cell r="D37" t="str">
            <v>MOVISTAR</v>
          </cell>
          <cell r="E37" t="str">
            <v>DESPACHO</v>
          </cell>
          <cell r="F37" t="str">
            <v>NORMAL</v>
          </cell>
          <cell r="G37" t="str">
            <v/>
          </cell>
          <cell r="H37">
            <v>44944</v>
          </cell>
          <cell r="I37" t="str">
            <v>EN_PROCESO</v>
          </cell>
          <cell r="J37">
            <v>44944</v>
          </cell>
          <cell r="K37" t="str">
            <v>CAVS SAN MARINO_CARLOS FRANCO_ERIKA GOMEZ_IAN RIVERA</v>
          </cell>
          <cell r="L37" t="str">
            <v>AV FRANCISCO DE ORELLANA SN Y AV PLAZA DANIN</v>
          </cell>
          <cell r="M37" t="str">
            <v>0</v>
          </cell>
          <cell r="N37" t="str">
            <v>0925614026_0918395781_0920349156</v>
          </cell>
          <cell r="O37" t="str">
            <v/>
          </cell>
          <cell r="P37" t="str">
            <v>GUAYAQUIL</v>
          </cell>
          <cell r="Q37" t="str">
            <v>GUAYAQUIL</v>
          </cell>
          <cell r="R37" t="str">
            <v>GUAYAS</v>
          </cell>
          <cell r="U37" t="str">
            <v>FLEXNETUIO_GYE</v>
          </cell>
          <cell r="V37">
            <v>1</v>
          </cell>
          <cell r="W37">
            <v>1</v>
          </cell>
          <cell r="X37" t="str">
            <v>FLEXNET ECUADOR - MOVISTAR</v>
          </cell>
          <cell r="Y37" t="str">
            <v>CALLE 28 DE JUNIO S/N Y GARCIA MORENO ENTRADA LLANO GRANDE</v>
          </cell>
        </row>
        <row r="38">
          <cell r="A38" t="str">
            <v>2023-00693</v>
          </cell>
          <cell r="B38">
            <v>498958</v>
          </cell>
          <cell r="C38" t="str">
            <v>2023-00693</v>
          </cell>
          <cell r="D38" t="str">
            <v>MOVISTAR</v>
          </cell>
          <cell r="E38" t="str">
            <v>DESPACHO</v>
          </cell>
          <cell r="F38" t="str">
            <v>NORMAL</v>
          </cell>
          <cell r="G38" t="str">
            <v/>
          </cell>
          <cell r="H38">
            <v>44944</v>
          </cell>
          <cell r="I38" t="str">
            <v>EN_PROCESO</v>
          </cell>
          <cell r="J38">
            <v>44944</v>
          </cell>
          <cell r="K38" t="str">
            <v>AE NORPHONE MALL DEL SOL_Andy Solorzano - Samantha Enriquez</v>
          </cell>
          <cell r="L38" t="str">
            <v>AV. JOAQUIN ORRANTIA Y AV. CONSTITUCION. PARROQUIA TARQUI 4TO PSJ. 1 NE.POSTAL 090513</v>
          </cell>
          <cell r="M38" t="str">
            <v>1091717898001</v>
          </cell>
          <cell r="N38" t="str">
            <v>0995482890  - 0987620147</v>
          </cell>
          <cell r="O38" t="str">
            <v/>
          </cell>
          <cell r="P38" t="str">
            <v>GUAYAQUIL</v>
          </cell>
          <cell r="Q38" t="str">
            <v>GUAYAQUIL</v>
          </cell>
          <cell r="R38" t="str">
            <v>GUAYAS</v>
          </cell>
          <cell r="U38" t="str">
            <v>FLEXNETUIO_GYE</v>
          </cell>
          <cell r="V38">
            <v>1</v>
          </cell>
          <cell r="W38">
            <v>1</v>
          </cell>
          <cell r="X38" t="str">
            <v>FLEXNET ECUADOR - MOVISTAR</v>
          </cell>
          <cell r="Y38" t="str">
            <v>CALLE 28 DE JUNIO S/N Y GARCIA MORENO ENTRADA LLANO GRANDE</v>
          </cell>
        </row>
        <row r="39">
          <cell r="A39" t="str">
            <v>2023-00694</v>
          </cell>
          <cell r="B39">
            <v>498959</v>
          </cell>
          <cell r="C39" t="str">
            <v>2023-00694</v>
          </cell>
          <cell r="D39" t="str">
            <v>MOVISTAR</v>
          </cell>
          <cell r="E39" t="str">
            <v>DESPACHO</v>
          </cell>
          <cell r="F39" t="str">
            <v>NORMAL</v>
          </cell>
          <cell r="G39" t="str">
            <v/>
          </cell>
          <cell r="H39">
            <v>44944</v>
          </cell>
          <cell r="I39" t="str">
            <v>EN_PROCESO</v>
          </cell>
          <cell r="J39">
            <v>44944</v>
          </cell>
          <cell r="K39" t="str">
            <v>CAVS AE NORPHONE EL JARDIN_PAOLA MORAN</v>
          </cell>
          <cell r="L39" t="str">
            <v xml:space="preserve">AV AMAZONAS N6  114 Y REPUBLICA CC EL JARDIN  </v>
          </cell>
          <cell r="M39" t="str">
            <v>1091717898001</v>
          </cell>
          <cell r="N39" t="str">
            <v>998659562</v>
          </cell>
          <cell r="O39" t="str">
            <v/>
          </cell>
          <cell r="P39" t="str">
            <v>QUITO</v>
          </cell>
          <cell r="Q39" t="str">
            <v>QUITO</v>
          </cell>
          <cell r="R39" t="str">
            <v>PICHINCHA</v>
          </cell>
          <cell r="U39" t="str">
            <v>FLEXNETUIO_LOCAL</v>
          </cell>
          <cell r="V39">
            <v>1</v>
          </cell>
          <cell r="W39">
            <v>1</v>
          </cell>
          <cell r="X39" t="str">
            <v>FLEXNET ECUADOR - MOVISTAR</v>
          </cell>
          <cell r="Y39" t="str">
            <v>CALLE 28 DE JUNIO S/N Y GARCIA MORENO ENTRADA LLANO GRANDE</v>
          </cell>
        </row>
        <row r="40">
          <cell r="A40" t="str">
            <v>SG_2023_72</v>
          </cell>
          <cell r="B40">
            <v>498955</v>
          </cell>
          <cell r="C40" t="str">
            <v>SG_2023_72</v>
          </cell>
          <cell r="D40" t="str">
            <v>SG</v>
          </cell>
          <cell r="E40" t="str">
            <v>DESPACHO</v>
          </cell>
          <cell r="F40" t="str">
            <v>NORMAL</v>
          </cell>
          <cell r="H40">
            <v>44944</v>
          </cell>
          <cell r="I40" t="str">
            <v>EN_PROCESO</v>
          </cell>
          <cell r="J40">
            <v>44944</v>
          </cell>
          <cell r="K40" t="str">
            <v>FERREMUNDO</v>
          </cell>
          <cell r="L40" t="str">
            <v>KM. 16 ½  VÍA A DAULE, AV. RÍO DAULE, MZ. C3 SL. 28 Y P.I. PASCUALES.</v>
          </cell>
          <cell r="P40" t="str">
            <v>GUAYAQUIL</v>
          </cell>
          <cell r="Q40" t="str">
            <v>GUAYAQUIL</v>
          </cell>
          <cell r="R40" t="str">
            <v>GUAYAS</v>
          </cell>
          <cell r="U40" t="str">
            <v>FLEXNETGYE_LOCAL</v>
          </cell>
          <cell r="V40">
            <v>55</v>
          </cell>
          <cell r="W40">
            <v>652.79999999999995</v>
          </cell>
          <cell r="X40" t="str">
            <v>FLEXNET - GYE</v>
          </cell>
          <cell r="Y40" t="str">
            <v>FERNANDO GUTIERREZ HILL KM 8 1/2 VIA DAULE</v>
          </cell>
        </row>
        <row r="41">
          <cell r="A41" t="str">
            <v>AGFA_23_031</v>
          </cell>
          <cell r="B41">
            <v>498954</v>
          </cell>
          <cell r="C41" t="str">
            <v>AGFA_23_031</v>
          </cell>
          <cell r="D41" t="str">
            <v>AGFA</v>
          </cell>
          <cell r="E41" t="str">
            <v>DESPACHO</v>
          </cell>
          <cell r="F41" t="str">
            <v>NORMAL</v>
          </cell>
          <cell r="H41">
            <v>44944</v>
          </cell>
          <cell r="I41" t="str">
            <v>EN_PROCESO</v>
          </cell>
          <cell r="J41">
            <v>44944</v>
          </cell>
          <cell r="K41" t="str">
            <v>EL HERALDO  DIARIO</v>
          </cell>
          <cell r="L41" t="str">
            <v>MONTALVO 05-37 Y AV CEVALLOS</v>
          </cell>
          <cell r="M41" t="str">
            <v>1890021588001 - SILVIA GARZON</v>
          </cell>
          <cell r="N41" t="str">
            <v>03 -242-1809 / 099 993 5048</v>
          </cell>
          <cell r="O41" t="str">
            <v>03 -242-1809 / 099 993 5048</v>
          </cell>
          <cell r="P41" t="str">
            <v>180101</v>
          </cell>
          <cell r="Q41" t="str">
            <v>AMBATO</v>
          </cell>
          <cell r="R41" t="str">
            <v>TUNGURAHUA</v>
          </cell>
          <cell r="S41" t="str">
            <v>AMBATO</v>
          </cell>
          <cell r="U41" t="str">
            <v>FLEXNETGYE_PROVINCIA</v>
          </cell>
          <cell r="X41" t="str">
            <v>FLEX NET GYE</v>
          </cell>
          <cell r="Y41" t="str">
            <v xml:space="preserve">KM 8 1/2 VIA A DAULE COOP. JUAN MONTALVO </v>
          </cell>
        </row>
        <row r="42">
          <cell r="A42" t="str">
            <v>SG_2023_71</v>
          </cell>
          <cell r="B42">
            <v>498953</v>
          </cell>
          <cell r="C42" t="str">
            <v>SG_2023_71</v>
          </cell>
          <cell r="D42" t="str">
            <v>SG</v>
          </cell>
          <cell r="E42" t="str">
            <v>DESPACHO</v>
          </cell>
          <cell r="F42" t="str">
            <v>NORMAL</v>
          </cell>
          <cell r="H42">
            <v>44944</v>
          </cell>
          <cell r="I42" t="str">
            <v>EN_PROCESO</v>
          </cell>
          <cell r="J42">
            <v>44944</v>
          </cell>
          <cell r="K42" t="str">
            <v>DISPROSEG SAN CAMILO</v>
          </cell>
          <cell r="L42" t="str">
            <v>SAN ALFONSO 49 Y SAN CAMILO</v>
          </cell>
          <cell r="P42" t="str">
            <v>QUITO</v>
          </cell>
          <cell r="Q42" t="str">
            <v>QUITO</v>
          </cell>
          <cell r="R42" t="str">
            <v>PICHINCHA</v>
          </cell>
          <cell r="U42" t="str">
            <v>FLEXNETGYE_UIO</v>
          </cell>
          <cell r="V42">
            <v>226</v>
          </cell>
          <cell r="W42">
            <v>684.24</v>
          </cell>
          <cell r="X42" t="str">
            <v>FLEXNET - GYE</v>
          </cell>
          <cell r="Y42" t="str">
            <v>FERNANDO GUTIERREZ HILL KM 8 1/2 VIA DAULE</v>
          </cell>
        </row>
        <row r="43">
          <cell r="A43" t="str">
            <v>SP_23_032_18622624</v>
          </cell>
          <cell r="B43">
            <v>498952</v>
          </cell>
          <cell r="C43" t="str">
            <v>SP_23_032_18622624</v>
          </cell>
          <cell r="D43" t="str">
            <v>SPARE</v>
          </cell>
          <cell r="E43" t="str">
            <v>DESPACHO</v>
          </cell>
          <cell r="F43" t="str">
            <v>NORMAL</v>
          </cell>
          <cell r="G43" t="str">
            <v>FT80539</v>
          </cell>
          <cell r="H43">
            <v>44944</v>
          </cell>
          <cell r="I43" t="str">
            <v>EN_PROCESO</v>
          </cell>
          <cell r="J43">
            <v>44944</v>
          </cell>
          <cell r="K43" t="str">
            <v>HUAWEI_UIO_VINICIO SALTOS</v>
          </cell>
          <cell r="L43" t="str">
            <v>NACIONES UNIDAS E2-30 Y NUÑEZ DE VELA EDIFICIO METROPOLITAN PISO 18</v>
          </cell>
          <cell r="M43" t="str">
            <v>VINICIO SALTOS / 1791256115001</v>
          </cell>
          <cell r="N43" t="str">
            <v>0983768252</v>
          </cell>
          <cell r="P43" t="str">
            <v>170505</v>
          </cell>
          <cell r="Q43" t="str">
            <v>QUITO</v>
          </cell>
          <cell r="R43" t="str">
            <v>PICHINCHA</v>
          </cell>
          <cell r="S43" t="str">
            <v>QUITO</v>
          </cell>
          <cell r="U43" t="str">
            <v>FLEXNETUIO_LOCAL</v>
          </cell>
          <cell r="V43">
            <v>5</v>
          </cell>
          <cell r="W43">
            <v>4.5</v>
          </cell>
          <cell r="X43" t="str">
            <v>FLEXNET DEL ECUADOR</v>
          </cell>
          <cell r="Y43" t="str">
            <v>28 DE JUNIO Y GARCIA MORENO</v>
          </cell>
        </row>
        <row r="44">
          <cell r="A44" t="str">
            <v>CL_INVINT_011</v>
          </cell>
          <cell r="B44">
            <v>498951</v>
          </cell>
          <cell r="C44" t="str">
            <v>CL_INVINT_011</v>
          </cell>
          <cell r="D44" t="str">
            <v>CONECEL_DOCUMENTOS</v>
          </cell>
          <cell r="E44" t="str">
            <v>DESPACHO</v>
          </cell>
          <cell r="H44">
            <v>44944</v>
          </cell>
          <cell r="I44" t="str">
            <v>HABILITADO_RUTEO</v>
          </cell>
          <cell r="J44">
            <v>44944</v>
          </cell>
          <cell r="K44" t="str">
            <v>GERSON BERNAL</v>
          </cell>
          <cell r="L44" t="str">
            <v>CIUDADELA SANTA LEONOR MZ 6 SOLAR 17</v>
          </cell>
          <cell r="P44" t="str">
            <v>GUAYAQUIL</v>
          </cell>
          <cell r="Q44" t="str">
            <v>GUAYAQUIL</v>
          </cell>
          <cell r="R44" t="str">
            <v>GUAYAS</v>
          </cell>
          <cell r="T44" t="str">
            <v>FLEXTRANS GYE</v>
          </cell>
          <cell r="U44" t="str">
            <v>FLEXNETUIO_GYE</v>
          </cell>
          <cell r="V44">
            <v>1</v>
          </cell>
          <cell r="X44" t="str">
            <v>FLEXNET</v>
          </cell>
        </row>
        <row r="45">
          <cell r="A45" t="str">
            <v>20003075191805</v>
          </cell>
          <cell r="B45">
            <v>498944</v>
          </cell>
          <cell r="C45" t="str">
            <v>20003075191805</v>
          </cell>
          <cell r="D45" t="str">
            <v>CONECEL</v>
          </cell>
          <cell r="E45" t="str">
            <v>DESPACHO</v>
          </cell>
          <cell r="F45" t="str">
            <v>NORMAL</v>
          </cell>
          <cell r="G45" t="str">
            <v/>
          </cell>
          <cell r="H45">
            <v>44944</v>
          </cell>
          <cell r="I45" t="str">
            <v>COORDINADO</v>
          </cell>
          <cell r="J45">
            <v>44944</v>
          </cell>
          <cell r="K45" t="str">
            <v xml:space="preserve">ANTHONY WILLIAM RODRIGUEZ CAMPOS / </v>
          </cell>
          <cell r="L45" t="str">
            <v>DURAN / PROCARSA / TRBJ OCEANTREASURE S.A. AV SEMILLAS Y AV TANASA A 1 CDRA CUARTEL DE LA UNIDAD DE MANTENIMIENTO DEL ORDEN (UMO</v>
          </cell>
          <cell r="M45" t="str">
            <v>102888353/PASAPORTE</v>
          </cell>
          <cell r="N45" t="str">
            <v xml:space="preserve">961416841 /  </v>
          </cell>
          <cell r="O45" t="str">
            <v/>
          </cell>
          <cell r="P45" t="str">
            <v>DURAN</v>
          </cell>
          <cell r="Q45" t="str">
            <v>DURAN</v>
          </cell>
          <cell r="R45" t="str">
            <v>GUAYAS</v>
          </cell>
          <cell r="U45" t="str">
            <v>FLEXNETUIO_GYE</v>
          </cell>
          <cell r="V45">
            <v>1</v>
          </cell>
          <cell r="W45">
            <v>1</v>
          </cell>
          <cell r="X45" t="str">
            <v>FLEXNET</v>
          </cell>
          <cell r="Y45" t="str">
            <v>FLEX NET CALLE 28 DE JUNIO S/N Y GARCIA MORENO ENTRADA LLANO GRANDE</v>
          </cell>
        </row>
        <row r="46">
          <cell r="A46" t="str">
            <v>20003075219867</v>
          </cell>
          <cell r="B46">
            <v>498945</v>
          </cell>
          <cell r="C46" t="str">
            <v>20003075219867</v>
          </cell>
          <cell r="D46" t="str">
            <v>CONECEL</v>
          </cell>
          <cell r="E46" t="str">
            <v>DESPACHO</v>
          </cell>
          <cell r="F46" t="str">
            <v>NORMAL</v>
          </cell>
          <cell r="G46" t="str">
            <v>GR20003075219867</v>
          </cell>
          <cell r="H46">
            <v>44944</v>
          </cell>
          <cell r="I46" t="str">
            <v>COORDINADO</v>
          </cell>
          <cell r="J46">
            <v>44944</v>
          </cell>
          <cell r="K46" t="str">
            <v xml:space="preserve">ELIAS ENRIQUE FLORES RIVERA / </v>
          </cell>
          <cell r="L46" t="str">
            <v>MANTA / TARQUI / CALLE 12 Y AV. 17 /MERCADO CENTRAL/EN EL LOCAL DE REPUESTOS ECUABELL PUNTO DE REFERENCIA JUNTO AL LOCAL DE ROPA AMERICANA Y ALADO DEL CINTUENTAZO</v>
          </cell>
          <cell r="M46" t="str">
            <v>1310104110</v>
          </cell>
          <cell r="N46" t="str">
            <v xml:space="preserve">983133040 /  </v>
          </cell>
          <cell r="O46" t="str">
            <v/>
          </cell>
          <cell r="P46" t="str">
            <v>MANTA</v>
          </cell>
          <cell r="Q46" t="str">
            <v>MANTA</v>
          </cell>
          <cell r="R46" t="str">
            <v>MANABI</v>
          </cell>
          <cell r="U46" t="str">
            <v>FLEXNETUIO_PROVINCIA</v>
          </cell>
          <cell r="V46">
            <v>1</v>
          </cell>
          <cell r="W46">
            <v>1</v>
          </cell>
          <cell r="X46" t="str">
            <v>FLEXNET</v>
          </cell>
          <cell r="Y46" t="str">
            <v>FLEX NET CALLE 28 DE JUNIO S/N Y GARCIA MORENO ENTRADA LLANO GRANDE</v>
          </cell>
        </row>
        <row r="47">
          <cell r="A47" t="str">
            <v>20003074873564</v>
          </cell>
          <cell r="B47">
            <v>498946</v>
          </cell>
          <cell r="C47" t="str">
            <v>20003074873564</v>
          </cell>
          <cell r="D47" t="str">
            <v>CONECEL</v>
          </cell>
          <cell r="E47" t="str">
            <v>DESPACHO</v>
          </cell>
          <cell r="F47" t="str">
            <v>NORMAL</v>
          </cell>
          <cell r="G47" t="str">
            <v>GR20003074873564</v>
          </cell>
          <cell r="H47">
            <v>44944</v>
          </cell>
          <cell r="I47" t="str">
            <v>COORDINADO</v>
          </cell>
          <cell r="J47">
            <v>44944</v>
          </cell>
          <cell r="K47" t="str">
            <v xml:space="preserve">MARIA INES FLORES MERA / </v>
          </cell>
          <cell r="L47" t="str">
            <v>MANTA / ELOY ALFARO / BARRIO 15 DE ABRIL EN VIA INTERBARRIAL Y CALLE 216 CASA DE 1 PISOS PORTON NEGROFRENTE A LA PARADA DE BUSES</v>
          </cell>
          <cell r="M47" t="str">
            <v>1309704276</v>
          </cell>
          <cell r="N47" t="str">
            <v xml:space="preserve">964057227 /  </v>
          </cell>
          <cell r="O47" t="str">
            <v/>
          </cell>
          <cell r="P47" t="str">
            <v>MANTA</v>
          </cell>
          <cell r="Q47" t="str">
            <v>MANTA</v>
          </cell>
          <cell r="R47" t="str">
            <v>MANABI</v>
          </cell>
          <cell r="U47" t="str">
            <v>FLEXNETUIO_PROVINCIA</v>
          </cell>
          <cell r="V47">
            <v>1</v>
          </cell>
          <cell r="W47">
            <v>1</v>
          </cell>
          <cell r="X47" t="str">
            <v>FLEXNET</v>
          </cell>
          <cell r="Y47" t="str">
            <v>FLEX NET CALLE 28 DE JUNIO S/N Y GARCIA MORENO ENTRADA LLANO GRANDE</v>
          </cell>
        </row>
        <row r="48">
          <cell r="A48" t="str">
            <v>20003075202767</v>
          </cell>
          <cell r="B48">
            <v>498947</v>
          </cell>
          <cell r="C48" t="str">
            <v>20003075202767</v>
          </cell>
          <cell r="D48" t="str">
            <v>CONECEL</v>
          </cell>
          <cell r="E48" t="str">
            <v>DESPACHO</v>
          </cell>
          <cell r="F48" t="str">
            <v>NORMAL</v>
          </cell>
          <cell r="G48" t="str">
            <v>EC6601</v>
          </cell>
          <cell r="H48">
            <v>44944</v>
          </cell>
          <cell r="I48" t="str">
            <v>CARGADO_VEHICULO</v>
          </cell>
          <cell r="J48">
            <v>44944</v>
          </cell>
          <cell r="K48" t="str">
            <v xml:space="preserve">CESAR ANDRES SERRANO ALMACHI / </v>
          </cell>
          <cell r="L48" t="str">
            <v>QUITO / CALDERON / CALLE ANTIS Y 9 DE AGOSTO RECIBEN EN EL GAD DE CALDERON</v>
          </cell>
          <cell r="M48" t="str">
            <v>1721522884</v>
          </cell>
          <cell r="N48" t="str">
            <v xml:space="preserve">984440193 /  </v>
          </cell>
          <cell r="O48" t="str">
            <v/>
          </cell>
          <cell r="P48" t="str">
            <v>QUITO</v>
          </cell>
          <cell r="Q48" t="str">
            <v>QUITO</v>
          </cell>
          <cell r="R48" t="str">
            <v>PICHINCHA</v>
          </cell>
          <cell r="U48" t="str">
            <v>FLEXNETUIO_LOCAL</v>
          </cell>
          <cell r="V48">
            <v>1</v>
          </cell>
          <cell r="W48">
            <v>1</v>
          </cell>
          <cell r="X48" t="str">
            <v>FLEXNET</v>
          </cell>
          <cell r="Y48" t="str">
            <v>FLEX NET CALLE 28 DE JUNIO S/N Y GARCIA MORENO ENTRADA LLANO GRANDE</v>
          </cell>
        </row>
        <row r="49">
          <cell r="A49" t="str">
            <v>20003076191076</v>
          </cell>
          <cell r="B49">
            <v>498948</v>
          </cell>
          <cell r="C49" t="str">
            <v>20003076191076</v>
          </cell>
          <cell r="D49" t="str">
            <v>CONECEL</v>
          </cell>
          <cell r="E49" t="str">
            <v>DESPACHO</v>
          </cell>
          <cell r="F49" t="str">
            <v>NORMAL</v>
          </cell>
          <cell r="G49" t="str">
            <v/>
          </cell>
          <cell r="H49">
            <v>44944</v>
          </cell>
          <cell r="I49" t="str">
            <v>COORDINADO</v>
          </cell>
          <cell r="J49">
            <v>44944</v>
          </cell>
          <cell r="K49" t="str">
            <v xml:space="preserve">ERICK FRANCISCO PARRAGA FREIRE / </v>
          </cell>
          <cell r="L49" t="str">
            <v>GUAYAQUIL / FEBRES CORDERO / CALLE ISMAEL PEREZ CASTRO (25AVA) 301 Y CAPITAN NAJERA CS 2 PISOS PORTON AZUL FFRENTE LOCAL BODEGUITA</v>
          </cell>
          <cell r="M49" t="str">
            <v>952194926</v>
          </cell>
          <cell r="N49" t="str">
            <v xml:space="preserve">962304102 /  </v>
          </cell>
          <cell r="O49" t="str">
            <v/>
          </cell>
          <cell r="P49" t="str">
            <v>GUAYAQUIL</v>
          </cell>
          <cell r="Q49" t="str">
            <v>GUAYAQUIL</v>
          </cell>
          <cell r="R49" t="str">
            <v>GUAYAS</v>
          </cell>
          <cell r="U49" t="str">
            <v>FLEXNETUIO_GYE</v>
          </cell>
          <cell r="V49">
            <v>1</v>
          </cell>
          <cell r="W49">
            <v>1</v>
          </cell>
          <cell r="X49" t="str">
            <v>FLEXNET</v>
          </cell>
          <cell r="Y49" t="str">
            <v>FLEX NET CALLE 28 DE JUNIO S/N Y GARCIA MORENO ENTRADA LLANO GRANDE</v>
          </cell>
        </row>
        <row r="50">
          <cell r="A50" t="str">
            <v>20003075212943</v>
          </cell>
          <cell r="B50">
            <v>498949</v>
          </cell>
          <cell r="C50" t="str">
            <v>20003075212943</v>
          </cell>
          <cell r="D50" t="str">
            <v>CONECEL</v>
          </cell>
          <cell r="E50" t="str">
            <v>DESPACHO</v>
          </cell>
          <cell r="F50" t="str">
            <v>NORMAL</v>
          </cell>
          <cell r="G50" t="str">
            <v/>
          </cell>
          <cell r="H50">
            <v>44944</v>
          </cell>
          <cell r="I50" t="str">
            <v>COORDINADO</v>
          </cell>
          <cell r="J50">
            <v>44944</v>
          </cell>
          <cell r="K50" t="str">
            <v xml:space="preserve">ANDRES FERNANDO NAVAS MOYA / </v>
          </cell>
          <cell r="L50" t="str">
            <v>AMBATO / ATOCHA FICOA / AV 13 DE DICIEMBRE Y CALLE CHANUL CASA DE DOS PISOS COLOR BEIGE A UNA CUADRA DE LA ESCUELA AGUSTO MARTINEZ</v>
          </cell>
          <cell r="M50" t="str">
            <v>1804978052</v>
          </cell>
          <cell r="N50" t="str">
            <v>984803857 /  983440865</v>
          </cell>
          <cell r="O50" t="str">
            <v/>
          </cell>
          <cell r="P50" t="str">
            <v>AMBATO</v>
          </cell>
          <cell r="Q50" t="str">
            <v>AMBATO</v>
          </cell>
          <cell r="R50" t="str">
            <v>TUNGURAHUA</v>
          </cell>
          <cell r="S50" t="str">
            <v>AMBATO</v>
          </cell>
          <cell r="U50" t="str">
            <v>FLEXNETUIO_PROVINCIA</v>
          </cell>
          <cell r="V50">
            <v>1</v>
          </cell>
          <cell r="W50">
            <v>1</v>
          </cell>
          <cell r="X50" t="str">
            <v>FLEXNET</v>
          </cell>
          <cell r="Y50" t="str">
            <v>FLEX NET CALLE 28 DE JUNIO S/N Y GARCIA MORENO ENTRADA LLANO GRANDE</v>
          </cell>
        </row>
        <row r="51">
          <cell r="A51" t="str">
            <v>20003075215809</v>
          </cell>
          <cell r="B51">
            <v>498950</v>
          </cell>
          <cell r="C51" t="str">
            <v>20003075215809</v>
          </cell>
          <cell r="D51" t="str">
            <v>CONECEL</v>
          </cell>
          <cell r="E51" t="str">
            <v>DESPACHO</v>
          </cell>
          <cell r="F51" t="str">
            <v>NORMAL</v>
          </cell>
          <cell r="G51" t="str">
            <v/>
          </cell>
          <cell r="H51">
            <v>44944</v>
          </cell>
          <cell r="I51" t="str">
            <v>COORDINADO</v>
          </cell>
          <cell r="J51">
            <v>44944</v>
          </cell>
          <cell r="K51" t="str">
            <v xml:space="preserve">WENDY ESTEFANIA CUMBAJIN SUAREZ / </v>
          </cell>
          <cell r="L51" t="str">
            <v>QUITO / PIFO / AV INTEROCEANICA LOTE 02 GALPONES DE LA PLANTA INDUSTRIAL IMPRENTA MARISCAL</v>
          </cell>
          <cell r="M51" t="str">
            <v>1725084790</v>
          </cell>
          <cell r="N51" t="str">
            <v>992699810 /  985033279</v>
          </cell>
          <cell r="O51" t="str">
            <v/>
          </cell>
          <cell r="P51" t="str">
            <v>QUITO</v>
          </cell>
          <cell r="Q51" t="str">
            <v>QUITO</v>
          </cell>
          <cell r="R51" t="str">
            <v>PICHINCHA</v>
          </cell>
          <cell r="U51" t="str">
            <v>FLEXNETUIO_LOCAL</v>
          </cell>
          <cell r="V51">
            <v>1</v>
          </cell>
          <cell r="W51">
            <v>1</v>
          </cell>
          <cell r="X51" t="str">
            <v>FLEXNET</v>
          </cell>
          <cell r="Y51" t="str">
            <v>FLEX NET CALLE 28 DE JUNIO S/N Y GARCIA MORENO ENTRADA LLANO GRANDE</v>
          </cell>
        </row>
        <row r="52">
          <cell r="A52" t="str">
            <v>20003075213585</v>
          </cell>
          <cell r="B52">
            <v>498940</v>
          </cell>
          <cell r="C52" t="str">
            <v>20003075213585</v>
          </cell>
          <cell r="D52" t="str">
            <v>CONECEL</v>
          </cell>
          <cell r="E52" t="str">
            <v>DESPACHO</v>
          </cell>
          <cell r="F52" t="str">
            <v>NORMAL</v>
          </cell>
          <cell r="G52" t="str">
            <v>GR20003075213585</v>
          </cell>
          <cell r="H52">
            <v>44944</v>
          </cell>
          <cell r="I52" t="str">
            <v>COORDINADO</v>
          </cell>
          <cell r="J52">
            <v>44944</v>
          </cell>
          <cell r="K52" t="str">
            <v xml:space="preserve">CINTHYA LISBETH RODRIGUEZ GARZON / </v>
          </cell>
          <cell r="L52" t="str">
            <v>SANTO DOMINGO / SANTO DOMINGO / COOP LA MODELO CALLE UNION NACIONAL DE ECUATORIANO Y JOSE MANRIQUE CS 1P VERDE PORTON NEGRO FRENTE AL LOCAL LA COSTURERA</v>
          </cell>
          <cell r="M52" t="str">
            <v>2350564429</v>
          </cell>
          <cell r="N52" t="str">
            <v>986220966 /  990408651</v>
          </cell>
          <cell r="O52" t="str">
            <v/>
          </cell>
          <cell r="P52" t="str">
            <v>SANTO DOMINGO</v>
          </cell>
          <cell r="Q52" t="str">
            <v>SANTO DOMINGO</v>
          </cell>
          <cell r="R52" t="str">
            <v>SANTO DOMINGO DE LOS TSACHILAS</v>
          </cell>
          <cell r="U52" t="str">
            <v>FLEXNETUIO_PROVINCIA</v>
          </cell>
          <cell r="V52">
            <v>1</v>
          </cell>
          <cell r="W52">
            <v>1</v>
          </cell>
          <cell r="X52" t="str">
            <v>FLEXNET</v>
          </cell>
          <cell r="Y52" t="str">
            <v>FLEX NET CALLE 28 DE JUNIO S/N Y GARCIA MORENO ENTRADA LLANO GRANDE</v>
          </cell>
        </row>
        <row r="53">
          <cell r="A53" t="str">
            <v>20003075214617</v>
          </cell>
          <cell r="B53">
            <v>498941</v>
          </cell>
          <cell r="C53" t="str">
            <v>20003075214617</v>
          </cell>
          <cell r="D53" t="str">
            <v>CONECEL</v>
          </cell>
          <cell r="E53" t="str">
            <v>DESPACHO</v>
          </cell>
          <cell r="F53" t="str">
            <v>NORMAL</v>
          </cell>
          <cell r="G53" t="str">
            <v/>
          </cell>
          <cell r="H53">
            <v>44944</v>
          </cell>
          <cell r="I53" t="str">
            <v>COORDINADO</v>
          </cell>
          <cell r="J53">
            <v>44944</v>
          </cell>
          <cell r="K53" t="str">
            <v xml:space="preserve">SHEILLA CAROLINA ZAMBRANO LEDESMA / </v>
          </cell>
          <cell r="L53" t="str">
            <v>MILAGRO / MILAGRO / DR VALAREZO FRANCO Y ANTONIO ANTE CASA DE UN PISO COLOR BLANCO A UNA CUADRA DE LA TIENDA PATTY</v>
          </cell>
          <cell r="M53" t="str">
            <v>941522781</v>
          </cell>
          <cell r="N53" t="str">
            <v>960291227 /  981030959</v>
          </cell>
          <cell r="O53" t="str">
            <v/>
          </cell>
          <cell r="P53" t="str">
            <v>MILAGRO</v>
          </cell>
          <cell r="Q53" t="str">
            <v>MILAGRO</v>
          </cell>
          <cell r="R53" t="str">
            <v>GUAYAS</v>
          </cell>
          <cell r="U53" t="str">
            <v>FLEXNETUIO_PROVINCIA</v>
          </cell>
          <cell r="V53">
            <v>1</v>
          </cell>
          <cell r="W53">
            <v>1</v>
          </cell>
          <cell r="X53" t="str">
            <v>FLEXNET</v>
          </cell>
          <cell r="Y53" t="str">
            <v>FLEX NET CALLE 28 DE JUNIO S/N Y GARCIA MORENO ENTRADA LLANO GRANDE</v>
          </cell>
        </row>
        <row r="54">
          <cell r="A54" t="str">
            <v>20003075184166</v>
          </cell>
          <cell r="B54">
            <v>498942</v>
          </cell>
          <cell r="C54" t="str">
            <v>20003075184166</v>
          </cell>
          <cell r="D54" t="str">
            <v>CONECEL</v>
          </cell>
          <cell r="E54" t="str">
            <v>DESPACHO</v>
          </cell>
          <cell r="F54" t="str">
            <v>NORMAL</v>
          </cell>
          <cell r="G54" t="str">
            <v/>
          </cell>
          <cell r="H54">
            <v>44944</v>
          </cell>
          <cell r="I54" t="str">
            <v>COORDINADO</v>
          </cell>
          <cell r="J54">
            <v>44944</v>
          </cell>
          <cell r="K54" t="str">
            <v xml:space="preserve">MELISSA SABRINA BRUGOS CRUZ / </v>
          </cell>
          <cell r="L54" t="str">
            <v>QUITO / LA ECUATORIANA / AV LA ECUATORIANA OE5-212 E IGNACIO LECUMBERRY FRENTE A LA FARMACIA CRUZ AZUL CASCA DE DOS PISOS</v>
          </cell>
          <cell r="M54" t="str">
            <v>1750189597</v>
          </cell>
          <cell r="N54" t="str">
            <v xml:space="preserve">998495854 /  </v>
          </cell>
          <cell r="O54" t="str">
            <v/>
          </cell>
          <cell r="P54" t="str">
            <v>QUITO</v>
          </cell>
          <cell r="Q54" t="str">
            <v>QUITO</v>
          </cell>
          <cell r="R54" t="str">
            <v>PICHINCHA</v>
          </cell>
          <cell r="U54" t="str">
            <v>FLEXNETUIO_LOCAL</v>
          </cell>
          <cell r="V54">
            <v>1</v>
          </cell>
          <cell r="W54">
            <v>1</v>
          </cell>
          <cell r="X54" t="str">
            <v>FLEXNET</v>
          </cell>
          <cell r="Y54" t="str">
            <v>FLEX NET CALLE 28 DE JUNIO S/N Y GARCIA MORENO ENTRADA LLANO GRANDE</v>
          </cell>
        </row>
        <row r="55">
          <cell r="A55" t="str">
            <v>20003075187118</v>
          </cell>
          <cell r="B55">
            <v>498943</v>
          </cell>
          <cell r="C55" t="str">
            <v>20003075187118</v>
          </cell>
          <cell r="D55" t="str">
            <v>CONECEL</v>
          </cell>
          <cell r="E55" t="str">
            <v>DESPACHO</v>
          </cell>
          <cell r="F55" t="str">
            <v>NORMAL</v>
          </cell>
          <cell r="G55" t="str">
            <v/>
          </cell>
          <cell r="H55">
            <v>44944</v>
          </cell>
          <cell r="I55" t="str">
            <v>COORDINADO</v>
          </cell>
          <cell r="J55">
            <v>44944</v>
          </cell>
          <cell r="K55" t="str">
            <v xml:space="preserve">JACKSON ALEJANDRO ZAMBRANO SOLORZANO / </v>
          </cell>
          <cell r="L55" t="str">
            <v>QUITO / SAN ANTONIO DE PICHINCHA / BARRIO SANTO DOMINGO/LULUSBAMBA Y CATEQUILLA/CS 2 PS CLR BLANCO DIAGONAL A UNA TIENDA</v>
          </cell>
          <cell r="M55" t="str">
            <v>1208438166</v>
          </cell>
          <cell r="N55" t="str">
            <v xml:space="preserve">995948062 /  </v>
          </cell>
          <cell r="O55" t="str">
            <v/>
          </cell>
          <cell r="P55" t="str">
            <v>QUITO</v>
          </cell>
          <cell r="Q55" t="str">
            <v>QUITO</v>
          </cell>
          <cell r="R55" t="str">
            <v>PICHINCHA</v>
          </cell>
          <cell r="U55" t="str">
            <v>FLEXNETUIO_LOCAL</v>
          </cell>
          <cell r="V55">
            <v>1</v>
          </cell>
          <cell r="W55">
            <v>1</v>
          </cell>
          <cell r="X55" t="str">
            <v>FLEXNET</v>
          </cell>
          <cell r="Y55" t="str">
            <v>FLEX NET CALLE 28 DE JUNIO S/N Y GARCIA MORENO ENTRADA LLANO GRANDE</v>
          </cell>
        </row>
        <row r="56">
          <cell r="A56" t="str">
            <v>20003070689399</v>
          </cell>
          <cell r="B56">
            <v>498924</v>
          </cell>
          <cell r="C56" t="str">
            <v>20003070689399</v>
          </cell>
          <cell r="D56" t="str">
            <v>CONECEL</v>
          </cell>
          <cell r="E56" t="str">
            <v>DESPACHO</v>
          </cell>
          <cell r="F56" t="str">
            <v>NORMAL</v>
          </cell>
          <cell r="G56" t="str">
            <v/>
          </cell>
          <cell r="H56">
            <v>44944</v>
          </cell>
          <cell r="I56" t="str">
            <v>COORDINADO</v>
          </cell>
          <cell r="J56">
            <v>44944</v>
          </cell>
          <cell r="K56" t="str">
            <v xml:space="preserve">FREDDY FERNANDO BELTRAN ROJAS / </v>
          </cell>
          <cell r="L56" t="str">
            <v>CUENCA / TOTORACOCHA / SECTOR DE LOS CIRIOS CALLE SEGOVIA Y AV ESPANA N41-89 EN EL LOCAL DE GRAIMAN A UNA CUADRA DEL GRUPO ROLDAN JAC MOTORS</v>
          </cell>
          <cell r="M56" t="str">
            <v>106459191</v>
          </cell>
          <cell r="N56" t="str">
            <v>968410224 /  997466620</v>
          </cell>
          <cell r="O56" t="str">
            <v/>
          </cell>
          <cell r="P56" t="str">
            <v>CUENCA</v>
          </cell>
          <cell r="Q56" t="str">
            <v>CUENCA</v>
          </cell>
          <cell r="R56" t="str">
            <v>AZUAY</v>
          </cell>
          <cell r="U56" t="str">
            <v>FLEXNETUIO_PROVINCIA</v>
          </cell>
          <cell r="V56">
            <v>1</v>
          </cell>
          <cell r="W56">
            <v>1</v>
          </cell>
          <cell r="X56" t="str">
            <v>FLEXNET</v>
          </cell>
          <cell r="Y56" t="str">
            <v>FLEX NET CALLE 28 DE JUNIO S/N Y GARCIA MORENO ENTRADA LLANO GRANDE</v>
          </cell>
        </row>
        <row r="57">
          <cell r="A57" t="str">
            <v>20003053322964_1</v>
          </cell>
          <cell r="B57">
            <v>498925</v>
          </cell>
          <cell r="C57" t="str">
            <v>20003053322964_1</v>
          </cell>
          <cell r="D57" t="str">
            <v>CONECEL</v>
          </cell>
          <cell r="E57" t="str">
            <v>DESPACHO</v>
          </cell>
          <cell r="F57" t="str">
            <v>NORMAL</v>
          </cell>
          <cell r="G57" t="str">
            <v/>
          </cell>
          <cell r="H57">
            <v>44944</v>
          </cell>
          <cell r="I57" t="str">
            <v>COORDINADO</v>
          </cell>
          <cell r="J57">
            <v>44944</v>
          </cell>
          <cell r="K57" t="str">
            <v xml:space="preserve">MARIA GABRIELA REYES RAMOS / </v>
          </cell>
          <cell r="L57" t="str">
            <v>QUITO / TUMBACO / AV PANECILLO Y OSWALDO GUAYASAMIN E2-120 CASA DE UN PISO CON PORTON BLANCO JUNTO A LA RADIO OLLAM BAR</v>
          </cell>
          <cell r="M57" t="str">
            <v>1726929761</v>
          </cell>
          <cell r="N57" t="str">
            <v xml:space="preserve">996821834 /  </v>
          </cell>
          <cell r="O57" t="str">
            <v/>
          </cell>
          <cell r="P57" t="str">
            <v>QUITO</v>
          </cell>
          <cell r="Q57" t="str">
            <v>QUITO</v>
          </cell>
          <cell r="R57" t="str">
            <v>PICHINCHA</v>
          </cell>
          <cell r="U57" t="str">
            <v>FLEXNETUIO_LOCAL</v>
          </cell>
          <cell r="V57">
            <v>1</v>
          </cell>
          <cell r="W57">
            <v>1</v>
          </cell>
          <cell r="X57" t="str">
            <v>FLEXNET</v>
          </cell>
          <cell r="Y57" t="str">
            <v>FLEX NET CALLE 28 DE JUNIO S/N Y GARCIA MORENO ENTRADA LLANO GRANDE</v>
          </cell>
        </row>
        <row r="58">
          <cell r="A58" t="str">
            <v>20003073525531</v>
          </cell>
          <cell r="B58">
            <v>498926</v>
          </cell>
          <cell r="C58" t="str">
            <v>20003073525531</v>
          </cell>
          <cell r="D58" t="str">
            <v>CONECEL</v>
          </cell>
          <cell r="E58" t="str">
            <v>DESPACHO</v>
          </cell>
          <cell r="F58" t="str">
            <v>NORMAL</v>
          </cell>
          <cell r="G58" t="str">
            <v/>
          </cell>
          <cell r="H58">
            <v>44944</v>
          </cell>
          <cell r="I58" t="str">
            <v>COORDINADO</v>
          </cell>
          <cell r="J58">
            <v>44944</v>
          </cell>
          <cell r="K58" t="str">
            <v xml:space="preserve">JOSE MANUEL TERAN MUNOZ / </v>
          </cell>
          <cell r="L58" t="str">
            <v>LATACUNGA / ELOY ALFARO / CALLE TANICUCHI Y SAQUISILI CASA N23-98 SL 23 MZ 23 A MEDIA CUADRA DE LA CAFETERIA SNACK</v>
          </cell>
          <cell r="M58" t="str">
            <v>502729544</v>
          </cell>
          <cell r="N58" t="str">
            <v xml:space="preserve">983343826 /  </v>
          </cell>
          <cell r="O58" t="str">
            <v/>
          </cell>
          <cell r="P58" t="str">
            <v>LATACUNGA</v>
          </cell>
          <cell r="Q58" t="str">
            <v>LATACUNGA</v>
          </cell>
          <cell r="R58" t="str">
            <v>COTOPAXI</v>
          </cell>
          <cell r="U58" t="str">
            <v>FLEXNETUIO_PROVINCIA</v>
          </cell>
          <cell r="V58">
            <v>1</v>
          </cell>
          <cell r="W58">
            <v>1</v>
          </cell>
          <cell r="X58" t="str">
            <v>FLEXNET</v>
          </cell>
          <cell r="Y58" t="str">
            <v>FLEX NET CALLE 28 DE JUNIO S/N Y GARCIA MORENO ENTRADA LLANO GRANDE</v>
          </cell>
        </row>
        <row r="59">
          <cell r="A59" t="str">
            <v>20003074068657</v>
          </cell>
          <cell r="B59">
            <v>498927</v>
          </cell>
          <cell r="C59" t="str">
            <v>20003074068657</v>
          </cell>
          <cell r="D59" t="str">
            <v>CONECEL</v>
          </cell>
          <cell r="E59" t="str">
            <v>DESPACHO</v>
          </cell>
          <cell r="F59" t="str">
            <v>NORMAL</v>
          </cell>
          <cell r="G59" t="str">
            <v/>
          </cell>
          <cell r="H59">
            <v>44944</v>
          </cell>
          <cell r="I59" t="str">
            <v>COORDINADO</v>
          </cell>
          <cell r="J59">
            <v>44944</v>
          </cell>
          <cell r="K59" t="str">
            <v xml:space="preserve">JOSE RAFAEL CORAL ESTRADA / </v>
          </cell>
          <cell r="L59" t="str">
            <v>QUITO / LLANO CHICO / 17 DE SEPT. Y GARCIA MORENO/TALLER MECANICO EL PAISA /JUNTO AL ESTADIO DE GUALO</v>
          </cell>
          <cell r="M59" t="str">
            <v>1724537962</v>
          </cell>
          <cell r="N59" t="str">
            <v>983554659 /  995041370</v>
          </cell>
          <cell r="O59" t="str">
            <v/>
          </cell>
          <cell r="P59" t="str">
            <v>QUITO</v>
          </cell>
          <cell r="Q59" t="str">
            <v>QUITO</v>
          </cell>
          <cell r="R59" t="str">
            <v>PICHINCHA</v>
          </cell>
          <cell r="U59" t="str">
            <v>FLEXNETUIO_LOCAL</v>
          </cell>
          <cell r="V59">
            <v>1</v>
          </cell>
          <cell r="W59">
            <v>1</v>
          </cell>
          <cell r="X59" t="str">
            <v>FLEXNET</v>
          </cell>
          <cell r="Y59" t="str">
            <v>FLEX NET CALLE 28 DE JUNIO S/N Y GARCIA MORENO ENTRADA LLANO GRANDE</v>
          </cell>
        </row>
        <row r="60">
          <cell r="A60" t="str">
            <v>20003074851826</v>
          </cell>
          <cell r="B60">
            <v>498928</v>
          </cell>
          <cell r="C60" t="str">
            <v>20003074851826</v>
          </cell>
          <cell r="D60" t="str">
            <v>CONECEL</v>
          </cell>
          <cell r="E60" t="str">
            <v>DESPACHO</v>
          </cell>
          <cell r="F60" t="str">
            <v>NORMAL</v>
          </cell>
          <cell r="G60" t="str">
            <v/>
          </cell>
          <cell r="H60">
            <v>44944</v>
          </cell>
          <cell r="I60" t="str">
            <v>COORDINADO</v>
          </cell>
          <cell r="J60">
            <v>44944</v>
          </cell>
          <cell r="K60" t="str">
            <v xml:space="preserve">RONALD ROBERTO RAMBAY ROMERO / </v>
          </cell>
          <cell r="L60" t="str">
            <v>MACHALA / LA PROVIDENCIA / AV. 25 DE JUNIO Y C.PORTOVIEJO/TRBJO CENTRO HUGO CAR REF A LADO DE SUPER RADIADOR</v>
          </cell>
          <cell r="M60" t="str">
            <v>705823011</v>
          </cell>
          <cell r="N60" t="str">
            <v>984710809 /  981884946</v>
          </cell>
          <cell r="O60" t="str">
            <v/>
          </cell>
          <cell r="P60" t="str">
            <v>MACHALA</v>
          </cell>
          <cell r="Q60" t="str">
            <v>MACHALA</v>
          </cell>
          <cell r="R60" t="str">
            <v>EL ORO</v>
          </cell>
          <cell r="U60" t="str">
            <v>FLEXNETUIO_PROVINCIA</v>
          </cell>
          <cell r="V60">
            <v>1</v>
          </cell>
          <cell r="W60">
            <v>1</v>
          </cell>
          <cell r="X60" t="str">
            <v>FLEXNET</v>
          </cell>
          <cell r="Y60" t="str">
            <v>FLEX NET CALLE 28 DE JUNIO S/N Y GARCIA MORENO ENTRADA LLANO GRANDE</v>
          </cell>
        </row>
        <row r="61">
          <cell r="A61" t="str">
            <v>20003075223281</v>
          </cell>
          <cell r="B61">
            <v>498929</v>
          </cell>
          <cell r="C61" t="str">
            <v>20003075223281</v>
          </cell>
          <cell r="D61" t="str">
            <v>CONECEL</v>
          </cell>
          <cell r="E61" t="str">
            <v>DESPACHO</v>
          </cell>
          <cell r="F61" t="str">
            <v>NORMAL</v>
          </cell>
          <cell r="G61" t="str">
            <v>FTS46685</v>
          </cell>
          <cell r="H61">
            <v>44944</v>
          </cell>
          <cell r="I61" t="str">
            <v>CARGADO_VEHICULO</v>
          </cell>
          <cell r="J61">
            <v>44944</v>
          </cell>
          <cell r="K61" t="str">
            <v xml:space="preserve">SOFIA NICOLE QUINA MONTERO / </v>
          </cell>
          <cell r="L61" t="str">
            <v>QUITO / ITCHIMBIA / AV. 10 DE AGOSTO Y RIO FRIO COOPERATIVA DE AHORRO Y CREDITO MANUEL ESTEBAN GODOY ORTEGA LTDA COOPMEGO JUNTO A POLLO GUS</v>
          </cell>
          <cell r="M61" t="str">
            <v>1724186653</v>
          </cell>
          <cell r="N61" t="str">
            <v xml:space="preserve">987314730 /  </v>
          </cell>
          <cell r="O61" t="str">
            <v/>
          </cell>
          <cell r="P61" t="str">
            <v>QUITO</v>
          </cell>
          <cell r="Q61" t="str">
            <v>QUITO</v>
          </cell>
          <cell r="R61" t="str">
            <v>PICHINCHA</v>
          </cell>
          <cell r="U61" t="str">
            <v>FLEXNETUIO_LOCAL</v>
          </cell>
          <cell r="V61">
            <v>1</v>
          </cell>
          <cell r="W61">
            <v>1</v>
          </cell>
          <cell r="X61" t="str">
            <v>FLEXNET</v>
          </cell>
          <cell r="Y61" t="str">
            <v>FLEX NET CALLE 28 DE JUNIO S/N Y GARCIA MORENO ENTRADA LLANO GRANDE</v>
          </cell>
        </row>
        <row r="62">
          <cell r="A62" t="str">
            <v>20003075223297</v>
          </cell>
          <cell r="B62">
            <v>498930</v>
          </cell>
          <cell r="C62" t="str">
            <v>20003075223297</v>
          </cell>
          <cell r="D62" t="str">
            <v>CONECEL</v>
          </cell>
          <cell r="E62" t="str">
            <v>DESPACHO</v>
          </cell>
          <cell r="F62" t="str">
            <v>NORMAL</v>
          </cell>
          <cell r="G62" t="str">
            <v/>
          </cell>
          <cell r="H62">
            <v>44944</v>
          </cell>
          <cell r="I62" t="str">
            <v>COORDINADO</v>
          </cell>
          <cell r="J62">
            <v>44944</v>
          </cell>
          <cell r="K62" t="str">
            <v xml:space="preserve">EMILIO DANIEL VILLAMAR MONCADA / </v>
          </cell>
          <cell r="L62" t="str">
            <v>MILAGRO / MILAGRO / CIUDADELA 17 DE SEPT CLL VICTOR HUGO GUERRERO CUM Y AV OSWALDO HURTADO CASA 1P COLOR AMARILLA</v>
          </cell>
          <cell r="M62" t="str">
            <v>927982686</v>
          </cell>
          <cell r="N62" t="str">
            <v>997642821 /  979559186</v>
          </cell>
          <cell r="O62" t="str">
            <v/>
          </cell>
          <cell r="P62" t="str">
            <v>MILAGRO</v>
          </cell>
          <cell r="Q62" t="str">
            <v>MILAGRO</v>
          </cell>
          <cell r="R62" t="str">
            <v>GUAYAS</v>
          </cell>
          <cell r="U62" t="str">
            <v>FLEXNETUIO_PROVINCIA</v>
          </cell>
          <cell r="V62">
            <v>1</v>
          </cell>
          <cell r="W62">
            <v>1</v>
          </cell>
          <cell r="X62" t="str">
            <v>FLEXNET</v>
          </cell>
          <cell r="Y62" t="str">
            <v>FLEX NET CALLE 28 DE JUNIO S/N Y GARCIA MORENO ENTRADA LLANO GRANDE</v>
          </cell>
        </row>
        <row r="63">
          <cell r="A63" t="str">
            <v>20003074839346</v>
          </cell>
          <cell r="B63">
            <v>498931</v>
          </cell>
          <cell r="C63" t="str">
            <v>20003074839346</v>
          </cell>
          <cell r="D63" t="str">
            <v>CONECEL</v>
          </cell>
          <cell r="E63" t="str">
            <v>DESPACHO</v>
          </cell>
          <cell r="F63" t="str">
            <v>NORMAL</v>
          </cell>
          <cell r="G63" t="str">
            <v/>
          </cell>
          <cell r="H63">
            <v>44944</v>
          </cell>
          <cell r="I63" t="str">
            <v>COORDINADO</v>
          </cell>
          <cell r="J63">
            <v>44944</v>
          </cell>
          <cell r="K63" t="str">
            <v xml:space="preserve">DAVID ISRAEL TIPAN VEGA / </v>
          </cell>
          <cell r="L63" t="str">
            <v>LATACUNGA / ELOY ALFARO / CALLE IBERO AMERICANA Y PARAGUAY EN LA RECICLADORA LA UNION JUNTO A LA MECANICA DE LOS GEMELOS</v>
          </cell>
          <cell r="M63" t="str">
            <v>550573299</v>
          </cell>
          <cell r="N63" t="str">
            <v>983507572 /  992203595</v>
          </cell>
          <cell r="O63" t="str">
            <v/>
          </cell>
          <cell r="P63" t="str">
            <v>LATACUNGA</v>
          </cell>
          <cell r="Q63" t="str">
            <v>LATACUNGA</v>
          </cell>
          <cell r="R63" t="str">
            <v>COTOPAXI</v>
          </cell>
          <cell r="U63" t="str">
            <v>FLEXNETUIO_PROVINCIA</v>
          </cell>
          <cell r="V63">
            <v>1</v>
          </cell>
          <cell r="W63">
            <v>1</v>
          </cell>
          <cell r="X63" t="str">
            <v>FLEXNET</v>
          </cell>
          <cell r="Y63" t="str">
            <v>FLEX NET CALLE 28 DE JUNIO S/N Y GARCIA MORENO ENTRADA LLANO GRANDE</v>
          </cell>
        </row>
        <row r="64">
          <cell r="A64" t="str">
            <v>20003074855534</v>
          </cell>
          <cell r="B64">
            <v>498932</v>
          </cell>
          <cell r="C64" t="str">
            <v>20003074855534</v>
          </cell>
          <cell r="D64" t="str">
            <v>CONECEL</v>
          </cell>
          <cell r="E64" t="str">
            <v>DESPACHO</v>
          </cell>
          <cell r="F64" t="str">
            <v>NORMAL</v>
          </cell>
          <cell r="G64" t="str">
            <v/>
          </cell>
          <cell r="H64">
            <v>44944</v>
          </cell>
          <cell r="I64" t="str">
            <v>COORDINADO</v>
          </cell>
          <cell r="J64">
            <v>44944</v>
          </cell>
          <cell r="K64" t="str">
            <v xml:space="preserve">ANGELITA MARIANELA VELASCO FUENTES / </v>
          </cell>
          <cell r="L64" t="str">
            <v>DURAN / ELOY ALFARO / LOTIZACION LAS BRISAS MZ D4 SL 1 EN LA EMPRESA CARGILL DIAGONAL A LA REVISION VEHICULAR</v>
          </cell>
          <cell r="M64" t="str">
            <v>1205591975</v>
          </cell>
          <cell r="N64" t="str">
            <v xml:space="preserve">968875651 /  </v>
          </cell>
          <cell r="O64" t="str">
            <v/>
          </cell>
          <cell r="P64" t="str">
            <v>DURAN</v>
          </cell>
          <cell r="Q64" t="str">
            <v>DURAN</v>
          </cell>
          <cell r="R64" t="str">
            <v>GUAYAS</v>
          </cell>
          <cell r="U64" t="str">
            <v>FLEXNETUIO_GYE</v>
          </cell>
          <cell r="V64">
            <v>1</v>
          </cell>
          <cell r="W64">
            <v>1</v>
          </cell>
          <cell r="X64" t="str">
            <v>FLEXNET</v>
          </cell>
          <cell r="Y64" t="str">
            <v>FLEX NET CALLE 28 DE JUNIO S/N Y GARCIA MORENO ENTRADA LLANO GRANDE</v>
          </cell>
        </row>
        <row r="65">
          <cell r="A65" t="str">
            <v>20003073562502</v>
          </cell>
          <cell r="B65">
            <v>498933</v>
          </cell>
          <cell r="C65" t="str">
            <v>20003073562502</v>
          </cell>
          <cell r="D65" t="str">
            <v>CONECEL</v>
          </cell>
          <cell r="E65" t="str">
            <v>DESPACHO</v>
          </cell>
          <cell r="F65" t="str">
            <v>NORMAL</v>
          </cell>
          <cell r="G65" t="str">
            <v>GR20003073562502</v>
          </cell>
          <cell r="H65">
            <v>44944</v>
          </cell>
          <cell r="I65" t="str">
            <v>COORDINADO</v>
          </cell>
          <cell r="J65">
            <v>44944</v>
          </cell>
          <cell r="K65" t="str">
            <v xml:space="preserve">PABLO VELOZ RECALDE / </v>
          </cell>
          <cell r="L65" t="str">
            <v>SANTO DOMINGO / BOMBOLI / AV QUEVEDO Y ANTONIO ANTE DIAGONAL AL RESTAURANTE COMO EN CASA CASA DE DOS PISOS ANTES DE LLEGAR AL CENTRO LUBAN OKO</v>
          </cell>
          <cell r="M65" t="str">
            <v>1721348207</v>
          </cell>
          <cell r="N65" t="str">
            <v xml:space="preserve">959998423 /  </v>
          </cell>
          <cell r="O65" t="str">
            <v/>
          </cell>
          <cell r="P65" t="str">
            <v>SANTO DOMINGO</v>
          </cell>
          <cell r="Q65" t="str">
            <v>SANTO DOMINGO</v>
          </cell>
          <cell r="R65" t="str">
            <v>SANTO DOMINGO DE LOS TSACHILAS</v>
          </cell>
          <cell r="U65" t="str">
            <v>FLEXNETUIO_PROVINCIA</v>
          </cell>
          <cell r="V65">
            <v>1</v>
          </cell>
          <cell r="W65">
            <v>1</v>
          </cell>
          <cell r="X65" t="str">
            <v>FLEXNET</v>
          </cell>
          <cell r="Y65" t="str">
            <v>FLEX NET CALLE 28 DE JUNIO S/N Y GARCIA MORENO ENTRADA LLANO GRANDE</v>
          </cell>
        </row>
        <row r="66">
          <cell r="A66" t="str">
            <v>20003067060629</v>
          </cell>
          <cell r="B66">
            <v>498934</v>
          </cell>
          <cell r="C66" t="str">
            <v>20003067060629</v>
          </cell>
          <cell r="D66" t="str">
            <v>CONECEL</v>
          </cell>
          <cell r="E66" t="str">
            <v>DESPACHO</v>
          </cell>
          <cell r="F66" t="str">
            <v>NORMAL</v>
          </cell>
          <cell r="G66" t="str">
            <v/>
          </cell>
          <cell r="H66">
            <v>44944</v>
          </cell>
          <cell r="I66" t="str">
            <v>COORDINADO</v>
          </cell>
          <cell r="J66">
            <v>44944</v>
          </cell>
          <cell r="K66" t="str">
            <v xml:space="preserve">ADRIANA CAROLINA QUINTEROS MORQUECHO / </v>
          </cell>
          <cell r="L66" t="str">
            <v>CUENCA / EL VECINO / CALLEManuel Plaza Y NICANOR CRESPO COLOR TOMATE DE 3 PISOS FRENTE LA TIENDA DON NARANJO</v>
          </cell>
          <cell r="M66" t="str">
            <v>106596950</v>
          </cell>
          <cell r="N66" t="str">
            <v>964023749 /  984529550</v>
          </cell>
          <cell r="O66" t="str">
            <v/>
          </cell>
          <cell r="P66" t="str">
            <v>CUENCA</v>
          </cell>
          <cell r="Q66" t="str">
            <v>CUENCA</v>
          </cell>
          <cell r="R66" t="str">
            <v>AZUAY</v>
          </cell>
          <cell r="U66" t="str">
            <v>FLEXNETUIO_PROVINCIA</v>
          </cell>
          <cell r="V66">
            <v>1</v>
          </cell>
          <cell r="W66">
            <v>1</v>
          </cell>
          <cell r="X66" t="str">
            <v>FLEXNET</v>
          </cell>
          <cell r="Y66" t="str">
            <v>FLEX NET CALLE 28 DE JUNIO S/N Y GARCIA MORENO ENTRADA LLANO GRANDE</v>
          </cell>
        </row>
        <row r="67">
          <cell r="A67" t="str">
            <v>20003074826756</v>
          </cell>
          <cell r="B67">
            <v>498935</v>
          </cell>
          <cell r="C67" t="str">
            <v>20003074826756</v>
          </cell>
          <cell r="D67" t="str">
            <v>CONECEL</v>
          </cell>
          <cell r="E67" t="str">
            <v>DESPACHO</v>
          </cell>
          <cell r="F67" t="str">
            <v>NORMAL</v>
          </cell>
          <cell r="G67" t="str">
            <v>GR20003074826756</v>
          </cell>
          <cell r="H67">
            <v>44944</v>
          </cell>
          <cell r="I67" t="str">
            <v>COORDINADO</v>
          </cell>
          <cell r="J67">
            <v>44944</v>
          </cell>
          <cell r="K67" t="str">
            <v xml:space="preserve">YADIRA DEL JESUS SEGURA VERA / </v>
          </cell>
          <cell r="L67" t="str">
            <v>LA LIBERTAD / LA LIBERTAD / CALLE 31 Y AV 36 MZ 854 LOTE A52 CASA DE DOS PISOS A 50M DE LA CANCHA DE LAS TERRAZAS Y A UNA CUADRA DE LA IGLESIA HOSSANA</v>
          </cell>
          <cell r="M67" t="str">
            <v>918024530</v>
          </cell>
          <cell r="N67" t="str">
            <v xml:space="preserve">961342660 /  </v>
          </cell>
          <cell r="O67" t="str">
            <v/>
          </cell>
          <cell r="P67" t="str">
            <v>LA LIBERTAD</v>
          </cell>
          <cell r="Q67" t="str">
            <v>LA LIBERTAD</v>
          </cell>
          <cell r="R67" t="str">
            <v>SANTA ELENA</v>
          </cell>
          <cell r="U67" t="str">
            <v>FLEXNETUIO_PROVINCIA</v>
          </cell>
          <cell r="V67">
            <v>1</v>
          </cell>
          <cell r="W67">
            <v>1</v>
          </cell>
          <cell r="X67" t="str">
            <v>FLEXNET</v>
          </cell>
          <cell r="Y67" t="str">
            <v>FLEX NET CALLE 28 DE JUNIO S/N Y GARCIA MORENO ENTRADA LLANO GRANDE</v>
          </cell>
        </row>
        <row r="68">
          <cell r="A68" t="str">
            <v>18029385</v>
          </cell>
          <cell r="B68">
            <v>498936</v>
          </cell>
          <cell r="C68" t="str">
            <v>18029385</v>
          </cell>
          <cell r="D68" t="str">
            <v>CONECEL</v>
          </cell>
          <cell r="E68" t="str">
            <v>DESPACHO</v>
          </cell>
          <cell r="F68" t="str">
            <v>NORMAL</v>
          </cell>
          <cell r="G68" t="str">
            <v/>
          </cell>
          <cell r="H68">
            <v>44944</v>
          </cell>
          <cell r="I68" t="str">
            <v>COORDINADO</v>
          </cell>
          <cell r="J68">
            <v>44944</v>
          </cell>
          <cell r="K68" t="str">
            <v xml:space="preserve">SANTIAGO DAVID MANCHENO BRAVO / </v>
          </cell>
          <cell r="L68" t="str">
            <v>RIOBAMBA / LIZARZABURU / BARRIO LOS PINOS CALLE DE LOS NOGALES ENTRE JUNIN Y AV GONZALO DAVALOS MZ 0 CASA 8 CASA DE DOS PISOS CON BALDOSA DE PIEDRA</v>
          </cell>
          <cell r="M68" t="str">
            <v>604318634</v>
          </cell>
          <cell r="N68" t="str">
            <v>980789054 /  969378653</v>
          </cell>
          <cell r="O68" t="str">
            <v/>
          </cell>
          <cell r="P68" t="str">
            <v>RIOBAMBA</v>
          </cell>
          <cell r="Q68" t="str">
            <v>RIOBAMBA</v>
          </cell>
          <cell r="R68" t="str">
            <v>CHIMBORAZO</v>
          </cell>
          <cell r="U68" t="str">
            <v>FLEXNETUIO_PROVINCIA</v>
          </cell>
          <cell r="V68">
            <v>1</v>
          </cell>
          <cell r="W68">
            <v>1</v>
          </cell>
          <cell r="X68" t="str">
            <v>FLEXNET</v>
          </cell>
          <cell r="Y68" t="str">
            <v>FLEX NET CALLE 28 DE JUNIO S/N Y GARCIA MORENO ENTRADA LLANO GRANDE</v>
          </cell>
        </row>
        <row r="69">
          <cell r="A69" t="str">
            <v>20003072275943</v>
          </cell>
          <cell r="B69">
            <v>498937</v>
          </cell>
          <cell r="C69" t="str">
            <v>20003072275943</v>
          </cell>
          <cell r="D69" t="str">
            <v>CONECEL</v>
          </cell>
          <cell r="E69" t="str">
            <v>DESPACHO</v>
          </cell>
          <cell r="F69" t="str">
            <v>NORMAL</v>
          </cell>
          <cell r="G69" t="str">
            <v/>
          </cell>
          <cell r="H69">
            <v>44944</v>
          </cell>
          <cell r="I69" t="str">
            <v>COORDINADO</v>
          </cell>
          <cell r="J69">
            <v>44944</v>
          </cell>
          <cell r="K69" t="str">
            <v xml:space="preserve">JORGE RODRIGO PACHA TIXE / </v>
          </cell>
          <cell r="L69" t="str">
            <v>RIOBAMBA / LIZARZABURU / AV LA PRENSA EY CANONIGO RAMOS RECIBEN EN LA COOP SAN MIGUEL EN EL REDONDEL DEL TERMINAL A LADO DEL BANCO DE GYE</v>
          </cell>
          <cell r="M69" t="str">
            <v>201384880</v>
          </cell>
          <cell r="N69" t="str">
            <v>985363030 /  960045856</v>
          </cell>
          <cell r="O69" t="str">
            <v/>
          </cell>
          <cell r="P69" t="str">
            <v>RIOBAMBA</v>
          </cell>
          <cell r="Q69" t="str">
            <v>RIOBAMBA</v>
          </cell>
          <cell r="R69" t="str">
            <v>CHIMBORAZO</v>
          </cell>
          <cell r="U69" t="str">
            <v>FLEXNETUIO_PROVINCIA</v>
          </cell>
          <cell r="V69">
            <v>1</v>
          </cell>
          <cell r="W69">
            <v>1</v>
          </cell>
          <cell r="X69" t="str">
            <v>FLEXNET</v>
          </cell>
          <cell r="Y69" t="str">
            <v>FLEX NET CALLE 28 DE JUNIO S/N Y GARCIA MORENO ENTRADA LLANO GRANDE</v>
          </cell>
        </row>
        <row r="70">
          <cell r="A70" t="str">
            <v>20003075208268</v>
          </cell>
          <cell r="B70">
            <v>498938</v>
          </cell>
          <cell r="C70" t="str">
            <v>20003075208268</v>
          </cell>
          <cell r="D70" t="str">
            <v>CONECEL</v>
          </cell>
          <cell r="E70" t="str">
            <v>DESPACHO</v>
          </cell>
          <cell r="F70" t="str">
            <v>NORMAL</v>
          </cell>
          <cell r="G70" t="str">
            <v/>
          </cell>
          <cell r="H70">
            <v>44944</v>
          </cell>
          <cell r="I70" t="str">
            <v>COORDINADO</v>
          </cell>
          <cell r="J70">
            <v>44944</v>
          </cell>
          <cell r="K70" t="str">
            <v xml:space="preserve">IDER NEXAR MORENO YEPEZ / </v>
          </cell>
          <cell r="L70" t="str">
            <v>PORTOVIEJO / FRANCISCO PACHECO / CALLE INGLATERRA E ITALIA EN EL EDIFICIO VELSAN EN EL SEGUNDO PISO FRENTE AL SANTUARIO DIVINA MISERICORDIA</v>
          </cell>
          <cell r="M70" t="str">
            <v>1307286656</v>
          </cell>
          <cell r="N70" t="str">
            <v>967671850 /  987018080</v>
          </cell>
          <cell r="O70" t="str">
            <v/>
          </cell>
          <cell r="P70" t="str">
            <v>PORTOVIEJO</v>
          </cell>
          <cell r="Q70" t="str">
            <v>PORTOVIEJO</v>
          </cell>
          <cell r="R70" t="str">
            <v>MANABI</v>
          </cell>
          <cell r="U70" t="str">
            <v>FLEXNETUIO_PROVINCIA</v>
          </cell>
          <cell r="V70">
            <v>1</v>
          </cell>
          <cell r="W70">
            <v>1</v>
          </cell>
          <cell r="X70" t="str">
            <v>FLEXNET</v>
          </cell>
          <cell r="Y70" t="str">
            <v>FLEX NET CALLE 28 DE JUNIO S/N Y GARCIA MORENO ENTRADA LLANO GRANDE</v>
          </cell>
        </row>
        <row r="71">
          <cell r="A71" t="str">
            <v>20003075193644</v>
          </cell>
          <cell r="B71">
            <v>498939</v>
          </cell>
          <cell r="C71" t="str">
            <v>20003075193644</v>
          </cell>
          <cell r="D71" t="str">
            <v>CONECEL</v>
          </cell>
          <cell r="E71" t="str">
            <v>DESPACHO</v>
          </cell>
          <cell r="F71" t="str">
            <v>NORMAL</v>
          </cell>
          <cell r="G71" t="str">
            <v/>
          </cell>
          <cell r="H71">
            <v>44944</v>
          </cell>
          <cell r="I71" t="str">
            <v>COORDINADO</v>
          </cell>
          <cell r="J71">
            <v>44944</v>
          </cell>
          <cell r="K71" t="str">
            <v xml:space="preserve">FELIX GABRIEL BONIFAZ MIRANDA / </v>
          </cell>
          <cell r="L71" t="str">
            <v>RIOBAMBA / VELOZ / BARRIO LA JOYA CALLE GUAYAQUIL Y DIEGO DE ALMAGRO DIAGONAL A LA MECANICA AUTOMOTRIZ Y A LA PELUQUERIA CARLA BAYAS CASA DE DOS PISOS COLOR AZUL</v>
          </cell>
          <cell r="M71" t="str">
            <v>604123422</v>
          </cell>
          <cell r="N71" t="str">
            <v xml:space="preserve">999816523 /  </v>
          </cell>
          <cell r="O71" t="str">
            <v/>
          </cell>
          <cell r="P71" t="str">
            <v>RIOBAMBA</v>
          </cell>
          <cell r="Q71" t="str">
            <v>RIOBAMBA</v>
          </cell>
          <cell r="R71" t="str">
            <v>CHIMBORAZO</v>
          </cell>
          <cell r="U71" t="str">
            <v>FLEXNETUIO_PROVINCIA</v>
          </cell>
          <cell r="V71">
            <v>1</v>
          </cell>
          <cell r="W71">
            <v>1</v>
          </cell>
          <cell r="X71" t="str">
            <v>FLEXNET</v>
          </cell>
          <cell r="Y71" t="str">
            <v>FLEX NET CALLE 28 DE JUNIO S/N Y GARCIA MORENO ENTRADA LLANO GRANDE</v>
          </cell>
        </row>
        <row r="72">
          <cell r="A72" t="str">
            <v>FTSTE00136</v>
          </cell>
          <cell r="B72">
            <v>498923</v>
          </cell>
          <cell r="C72" t="str">
            <v>FTSTE00136</v>
          </cell>
          <cell r="D72" t="str">
            <v>CONECEL_DOCUMENTOS</v>
          </cell>
          <cell r="E72" t="str">
            <v>DESPACHO</v>
          </cell>
          <cell r="H72">
            <v>44944</v>
          </cell>
          <cell r="I72" t="str">
            <v>EN_PROCESO</v>
          </cell>
          <cell r="J72">
            <v>44944</v>
          </cell>
          <cell r="K72" t="str">
            <v>ALEXANDER GALVIS</v>
          </cell>
          <cell r="L72" t="str">
            <v>RETIRA AGENCIA TRAMACO SANTA ELENA</v>
          </cell>
          <cell r="P72" t="str">
            <v>240201</v>
          </cell>
          <cell r="Q72" t="str">
            <v>LA LIBERTAD</v>
          </cell>
          <cell r="R72" t="str">
            <v>SANTA ELENA</v>
          </cell>
          <cell r="S72" t="str">
            <v>LA LIBERTAD</v>
          </cell>
          <cell r="T72" t="str">
            <v>TRAMACO</v>
          </cell>
          <cell r="U72" t="str">
            <v>FLEXNETUIO_PROVINCIA</v>
          </cell>
          <cell r="V72">
            <v>1</v>
          </cell>
          <cell r="X72" t="str">
            <v>FLEXNET</v>
          </cell>
        </row>
        <row r="73">
          <cell r="A73" t="str">
            <v>FTMAN00144</v>
          </cell>
          <cell r="B73">
            <v>498922</v>
          </cell>
          <cell r="C73" t="str">
            <v>FTMAN00144</v>
          </cell>
          <cell r="D73" t="str">
            <v>CONECEL_DOCUMENTOS</v>
          </cell>
          <cell r="E73" t="str">
            <v>DESPACHO</v>
          </cell>
          <cell r="H73">
            <v>44944</v>
          </cell>
          <cell r="I73" t="str">
            <v>EN_PROCESO</v>
          </cell>
          <cell r="J73">
            <v>44944</v>
          </cell>
          <cell r="K73" t="str">
            <v>JANDY CHORLANGO</v>
          </cell>
          <cell r="L73" t="str">
            <v>RETIRA AGENCIA TRAMACO MANTA</v>
          </cell>
          <cell r="P73" t="str">
            <v>130201</v>
          </cell>
          <cell r="Q73" t="str">
            <v>MANTA</v>
          </cell>
          <cell r="R73" t="str">
            <v>MANABI</v>
          </cell>
          <cell r="S73" t="str">
            <v>MANTA</v>
          </cell>
          <cell r="T73" t="str">
            <v>TRAMACO</v>
          </cell>
          <cell r="U73" t="str">
            <v>FLEXNETUIO_PROVINCIA</v>
          </cell>
          <cell r="V73">
            <v>1</v>
          </cell>
          <cell r="X73" t="str">
            <v>FLEXNET</v>
          </cell>
        </row>
        <row r="74">
          <cell r="A74" t="str">
            <v>2484499_1</v>
          </cell>
          <cell r="B74">
            <v>498920</v>
          </cell>
          <cell r="C74" t="str">
            <v>2484499_1</v>
          </cell>
          <cell r="D74" t="str">
            <v>MDELIVERY</v>
          </cell>
          <cell r="E74" t="str">
            <v>DESPACHO</v>
          </cell>
          <cell r="F74" t="str">
            <v>EXPRESS</v>
          </cell>
          <cell r="G74" t="str">
            <v/>
          </cell>
          <cell r="H74">
            <v>44944</v>
          </cell>
          <cell r="I74" t="str">
            <v>HABILITADO_RUTEO</v>
          </cell>
          <cell r="J74">
            <v>44944</v>
          </cell>
          <cell r="K74" t="str">
            <v xml:space="preserve"> Guardia de turno_CLUB SOCIAL CULTURAL CANAL 2 TV</v>
          </cell>
          <cell r="L74" t="str">
            <v>DX MANUEL GALECIO 117 Y BOYACA 511 TEATRO BORGES DENT RO DE LAS INSTALACIONES DE ECUAVISA DJ GUAYAQUIL</v>
          </cell>
          <cell r="M74" t="str">
            <v>0991397027001</v>
          </cell>
          <cell r="N74" t="str">
            <v>0995734734</v>
          </cell>
          <cell r="O74" t="str">
            <v/>
          </cell>
          <cell r="P74" t="str">
            <v>GUAYAQUIL</v>
          </cell>
          <cell r="Q74" t="str">
            <v>GUAYAQUIL</v>
          </cell>
          <cell r="R74" t="str">
            <v>GUAYAS</v>
          </cell>
          <cell r="T74" t="str">
            <v>FLEXTRANS GYE</v>
          </cell>
          <cell r="U74" t="str">
            <v>FLEXNETUIO_GYE</v>
          </cell>
          <cell r="V74">
            <v>1</v>
          </cell>
          <cell r="W74">
            <v>1</v>
          </cell>
          <cell r="X74" t="str">
            <v>FLEXNET ECUADOR - MDELIVERY</v>
          </cell>
          <cell r="Y74" t="str">
            <v>CALLE 28 DE JUNIO S/N Y GARCIA MORENO ENTRADA LLANO GRANDE</v>
          </cell>
        </row>
        <row r="75">
          <cell r="A75" t="str">
            <v>2484943</v>
          </cell>
          <cell r="B75">
            <v>498916</v>
          </cell>
          <cell r="C75" t="str">
            <v>2484943</v>
          </cell>
          <cell r="D75" t="str">
            <v>MDELIVERY</v>
          </cell>
          <cell r="E75" t="str">
            <v>DESPACHO</v>
          </cell>
          <cell r="F75" t="str">
            <v>EXPRESS</v>
          </cell>
          <cell r="G75" t="str">
            <v/>
          </cell>
          <cell r="H75">
            <v>44944</v>
          </cell>
          <cell r="I75" t="str">
            <v>EN_PROCESO</v>
          </cell>
          <cell r="J75">
            <v>44944</v>
          </cell>
          <cell r="K75" t="str">
            <v>FELIPE QUINTEROS_FELIPE MAURICIO QUINTEROS LEON</v>
          </cell>
          <cell r="L75" t="str">
            <v>MALL DEL RIO CUENCA</v>
          </cell>
          <cell r="M75" t="str">
            <v>0301730412</v>
          </cell>
          <cell r="N75" t="str">
            <v>0995601363</v>
          </cell>
          <cell r="O75" t="str">
            <v/>
          </cell>
          <cell r="P75" t="str">
            <v>CUENCA</v>
          </cell>
          <cell r="Q75" t="str">
            <v>CUENCA</v>
          </cell>
          <cell r="R75" t="str">
            <v>AZUAY</v>
          </cell>
          <cell r="T75" t="str">
            <v>TRAMACO</v>
          </cell>
          <cell r="U75" t="str">
            <v>FLEXNETUIO_PROVINCIA</v>
          </cell>
          <cell r="V75">
            <v>1</v>
          </cell>
          <cell r="W75">
            <v>1</v>
          </cell>
          <cell r="X75" t="str">
            <v>FLEXNET ECUADOR - MDELIVERY</v>
          </cell>
          <cell r="Y75" t="str">
            <v>CALLE 28 DE JUNIO S/N Y GARCIA MORENO ENTRADA LLANO GRANDE</v>
          </cell>
        </row>
        <row r="76">
          <cell r="A76" t="str">
            <v>2484818</v>
          </cell>
          <cell r="B76">
            <v>498918</v>
          </cell>
          <cell r="C76" t="str">
            <v>2484818</v>
          </cell>
          <cell r="D76" t="str">
            <v>MDELIVERY</v>
          </cell>
          <cell r="E76" t="str">
            <v>DESPACHO</v>
          </cell>
          <cell r="F76" t="str">
            <v>EXPRESS</v>
          </cell>
          <cell r="G76" t="str">
            <v/>
          </cell>
          <cell r="H76">
            <v>44944</v>
          </cell>
          <cell r="I76" t="str">
            <v>EN_PROCESO</v>
          </cell>
          <cell r="J76">
            <v>44944</v>
          </cell>
          <cell r="K76" t="str">
            <v>Cristina Villa_AGENCIA ALEMANA DEL ECUADOR S A AAE</v>
          </cell>
          <cell r="L76" t="str">
            <v>GUAYAS GUAYAQUIL Av Luis Felipe Pezo Campuzano y 3er Pasaje 32 Bodegas La Carlota 12 GUAYAQUIL</v>
          </cell>
          <cell r="M76" t="str">
            <v>0992281545001</v>
          </cell>
          <cell r="N76" t="str">
            <v>993045598</v>
          </cell>
          <cell r="O76" t="str">
            <v/>
          </cell>
          <cell r="P76" t="str">
            <v>GUAYAQUIL</v>
          </cell>
          <cell r="Q76" t="str">
            <v>GUAYAQUIL</v>
          </cell>
          <cell r="R76" t="str">
            <v>GUAYAS</v>
          </cell>
          <cell r="T76" t="str">
            <v>FLEXTRANS GYE</v>
          </cell>
          <cell r="U76" t="str">
            <v>FLEXNETUIO_GYE</v>
          </cell>
          <cell r="V76">
            <v>1</v>
          </cell>
          <cell r="W76">
            <v>1</v>
          </cell>
          <cell r="X76" t="str">
            <v>FLEXNET ECUADOR - MDELIVERY</v>
          </cell>
          <cell r="Y76" t="str">
            <v>CALLE 28 DE JUNIO S/N Y GARCIA MORENO ENTRADA LLANO GRANDE</v>
          </cell>
        </row>
        <row r="77">
          <cell r="A77" t="str">
            <v>2484967</v>
          </cell>
          <cell r="B77">
            <v>498911</v>
          </cell>
          <cell r="C77" t="str">
            <v>2484967</v>
          </cell>
          <cell r="D77" t="str">
            <v>MDELIVERY</v>
          </cell>
          <cell r="E77" t="str">
            <v>DESPACHO</v>
          </cell>
          <cell r="F77" t="str">
            <v>NORMAL</v>
          </cell>
          <cell r="G77" t="str">
            <v/>
          </cell>
          <cell r="H77">
            <v>44944</v>
          </cell>
          <cell r="I77" t="str">
            <v>EN_PROCESO</v>
          </cell>
          <cell r="J77">
            <v>44944</v>
          </cell>
          <cell r="K77" t="str">
            <v>HENRRY FAVIAN DELGADO RUIZ o MARIA GABRIELA GANAN_VIPELEC S A</v>
          </cell>
          <cell r="L77" t="str">
            <v>URBANIZACION DURAN CITY ETAPA BROMERIA mz 8 VL 27</v>
          </cell>
          <cell r="M77" t="str">
            <v>0992650044001</v>
          </cell>
          <cell r="N77" t="str">
            <v>0994392951</v>
          </cell>
          <cell r="O77" t="str">
            <v/>
          </cell>
          <cell r="P77" t="str">
            <v>GUAYAQUIL</v>
          </cell>
          <cell r="Q77" t="str">
            <v>GUAYAQUIL</v>
          </cell>
          <cell r="R77" t="str">
            <v>GUAYAS</v>
          </cell>
          <cell r="T77" t="str">
            <v>FLEXTRANS GYE</v>
          </cell>
          <cell r="U77" t="str">
            <v>FLEXNETUIO_GYE</v>
          </cell>
          <cell r="V77">
            <v>1</v>
          </cell>
          <cell r="W77">
            <v>1</v>
          </cell>
          <cell r="X77" t="str">
            <v>FLEXNET ECUADOR - MDELIVERY</v>
          </cell>
          <cell r="Y77" t="str">
            <v>CALLE 28 DE JUNIO S/N Y GARCIA MORENO ENTRADA LLANO GRANDE</v>
          </cell>
        </row>
        <row r="78">
          <cell r="A78" t="str">
            <v>2484968</v>
          </cell>
          <cell r="B78">
            <v>498912</v>
          </cell>
          <cell r="C78" t="str">
            <v>2484968</v>
          </cell>
          <cell r="D78" t="str">
            <v>MDELIVERY</v>
          </cell>
          <cell r="E78" t="str">
            <v>DESPACHO</v>
          </cell>
          <cell r="F78" t="str">
            <v>NORMAL</v>
          </cell>
          <cell r="G78" t="str">
            <v/>
          </cell>
          <cell r="H78">
            <v>44944</v>
          </cell>
          <cell r="I78" t="str">
            <v>EN_PROCESO</v>
          </cell>
          <cell r="J78">
            <v>44944</v>
          </cell>
          <cell r="K78" t="str">
            <v>CHRISTIAN SANTIAGO CHANGO GUARANDA_CHRISTIAN SANTIAGO CHANGO GUARANDA</v>
          </cell>
          <cell r="L78" t="str">
            <v>AMBATO AV EL REY 772 Y TELIGOTE EN EL ALMACEN MUNDIPARTES</v>
          </cell>
          <cell r="M78" t="str">
            <v>1803601556001</v>
          </cell>
          <cell r="N78" t="str">
            <v>0999025715</v>
          </cell>
          <cell r="O78" t="str">
            <v/>
          </cell>
          <cell r="P78" t="str">
            <v>AMBATO</v>
          </cell>
          <cell r="Q78" t="str">
            <v>AMBATO</v>
          </cell>
          <cell r="R78" t="str">
            <v>TUNGURAHUA</v>
          </cell>
          <cell r="S78" t="str">
            <v>AMBATO</v>
          </cell>
          <cell r="T78" t="str">
            <v>TRAMACO</v>
          </cell>
          <cell r="U78" t="str">
            <v>FLEXNETUIO_PROVINCIA</v>
          </cell>
          <cell r="V78">
            <v>1</v>
          </cell>
          <cell r="W78">
            <v>1</v>
          </cell>
          <cell r="X78" t="str">
            <v>FLEXNET ECUADOR - MDELIVERY</v>
          </cell>
          <cell r="Y78" t="str">
            <v>CALLE 28 DE JUNIO S/N Y GARCIA MORENO ENTRADA LLANO GRANDE</v>
          </cell>
        </row>
        <row r="79">
          <cell r="A79" t="str">
            <v>2484969</v>
          </cell>
          <cell r="B79">
            <v>498913</v>
          </cell>
          <cell r="C79" t="str">
            <v>2484969</v>
          </cell>
          <cell r="D79" t="str">
            <v>MDELIVERY</v>
          </cell>
          <cell r="E79" t="str">
            <v>DESPACHO</v>
          </cell>
          <cell r="F79" t="str">
            <v>NORMAL</v>
          </cell>
          <cell r="G79" t="str">
            <v/>
          </cell>
          <cell r="H79">
            <v>44944</v>
          </cell>
          <cell r="I79" t="str">
            <v>EN_PROCESO</v>
          </cell>
          <cell r="J79">
            <v>44944</v>
          </cell>
          <cell r="K79" t="str">
            <v xml:space="preserve">ELIANA REFART_BANCO PICHINCHA CA </v>
          </cell>
          <cell r="L79" t="str">
            <v>AV 10 de agosto y Baron de carondelet Ag Carondelet</v>
          </cell>
          <cell r="M79" t="str">
            <v>1790010937001</v>
          </cell>
          <cell r="N79" t="str">
            <v>0998958474</v>
          </cell>
          <cell r="O79" t="str">
            <v/>
          </cell>
          <cell r="P79" t="str">
            <v>QUITO</v>
          </cell>
          <cell r="Q79" t="str">
            <v>QUITO</v>
          </cell>
          <cell r="R79" t="str">
            <v>PICHINCHA</v>
          </cell>
          <cell r="T79" t="str">
            <v>FLEXTRANS UIO</v>
          </cell>
          <cell r="U79" t="str">
            <v>FLEXNETUIO_LOCAL</v>
          </cell>
          <cell r="V79">
            <v>1</v>
          </cell>
          <cell r="W79">
            <v>1</v>
          </cell>
          <cell r="X79" t="str">
            <v>FLEXNET ECUADOR - MDELIVERY</v>
          </cell>
          <cell r="Y79" t="str">
            <v>CALLE 28 DE JUNIO S/N Y GARCIA MORENO ENTRADA LLANO GRANDE</v>
          </cell>
        </row>
        <row r="80">
          <cell r="A80" t="str">
            <v>2484970</v>
          </cell>
          <cell r="B80">
            <v>498914</v>
          </cell>
          <cell r="C80" t="str">
            <v>2484970</v>
          </cell>
          <cell r="D80" t="str">
            <v>MDELIVERY</v>
          </cell>
          <cell r="E80" t="str">
            <v>DESPACHO</v>
          </cell>
          <cell r="F80" t="str">
            <v>NORMAL</v>
          </cell>
          <cell r="G80" t="str">
            <v/>
          </cell>
          <cell r="H80">
            <v>44944</v>
          </cell>
          <cell r="I80" t="str">
            <v>EN_PROCESO</v>
          </cell>
          <cell r="J80">
            <v>44944</v>
          </cell>
          <cell r="K80" t="str">
            <v xml:space="preserve"> GERARDO DAVID HUACON ALVARADO_ GERARDO DAVID HUACON ALVARADO</v>
          </cell>
          <cell r="L80" t="str">
            <v>MILAGROS ESCUELA ISABEL HERRERA DE VELASQUEZ CALLE GARCIA MORENO Y 28 DE MAYO ENTREGAR DE 1PM A 6PM</v>
          </cell>
          <cell r="M80" t="str">
            <v>0925657421001</v>
          </cell>
          <cell r="N80" t="str">
            <v>0998965200</v>
          </cell>
          <cell r="O80" t="str">
            <v/>
          </cell>
          <cell r="P80" t="str">
            <v>MILAGRO</v>
          </cell>
          <cell r="Q80" t="str">
            <v>MILAGRO</v>
          </cell>
          <cell r="R80" t="str">
            <v>GUAYAS</v>
          </cell>
          <cell r="T80" t="str">
            <v>TRAMACO</v>
          </cell>
          <cell r="U80" t="str">
            <v>FLEXNETUIO_PROVINCIA</v>
          </cell>
          <cell r="V80">
            <v>1</v>
          </cell>
          <cell r="W80">
            <v>1</v>
          </cell>
          <cell r="X80" t="str">
            <v>FLEXNET ECUADOR - MDELIVERY</v>
          </cell>
          <cell r="Y80" t="str">
            <v>CALLE 28 DE JUNIO S/N Y GARCIA MORENO ENTRADA LLANO GRANDE</v>
          </cell>
        </row>
        <row r="81">
          <cell r="A81" t="str">
            <v>2484971</v>
          </cell>
          <cell r="B81">
            <v>498915</v>
          </cell>
          <cell r="C81" t="str">
            <v>2484971</v>
          </cell>
          <cell r="D81" t="str">
            <v>MDELIVERY</v>
          </cell>
          <cell r="E81" t="str">
            <v>DESPACHO</v>
          </cell>
          <cell r="F81" t="str">
            <v>NORMAL</v>
          </cell>
          <cell r="G81" t="str">
            <v/>
          </cell>
          <cell r="H81">
            <v>44944</v>
          </cell>
          <cell r="I81" t="str">
            <v>EN_PROCESO</v>
          </cell>
          <cell r="J81">
            <v>44944</v>
          </cell>
          <cell r="K81" t="str">
            <v>ESTEBAN GEOVANNY SANCHEZ ESPANA_ESTEBAN GEOVANNY SANCHEZ ESPANA</v>
          </cell>
          <cell r="L81" t="str">
            <v>PQA TARQUI AV JUAN TANCA MARENGO Y AGUSTIN FREIRE ESQ ENT EN VERIS EDF COORPORATIVO PISO 01 DP DE INVENTARIO REF CERCA DE ALMACENES BOYACA</v>
          </cell>
          <cell r="M81" t="str">
            <v>0920123429001</v>
          </cell>
          <cell r="N81" t="str">
            <v>0982926976</v>
          </cell>
          <cell r="O81" t="str">
            <v/>
          </cell>
          <cell r="P81" t="str">
            <v>GUAYAQUIL</v>
          </cell>
          <cell r="Q81" t="str">
            <v>GUAYAQUIL</v>
          </cell>
          <cell r="R81" t="str">
            <v>GUAYAS</v>
          </cell>
          <cell r="T81" t="str">
            <v>FLEXTRANS GYE</v>
          </cell>
          <cell r="U81" t="str">
            <v>FLEXNETUIO_GYE</v>
          </cell>
          <cell r="V81">
            <v>1</v>
          </cell>
          <cell r="W81">
            <v>1</v>
          </cell>
          <cell r="X81" t="str">
            <v>FLEXNET ECUADOR - MDELIVERY</v>
          </cell>
          <cell r="Y81" t="str">
            <v>CALLE 28 DE JUNIO S/N Y GARCIA MORENO ENTRADA LLANO GRANDE</v>
          </cell>
        </row>
        <row r="82">
          <cell r="A82" t="str">
            <v>2484844</v>
          </cell>
          <cell r="B82">
            <v>498869</v>
          </cell>
          <cell r="C82" t="str">
            <v>2484844</v>
          </cell>
          <cell r="D82" t="str">
            <v>MDELIVERY</v>
          </cell>
          <cell r="E82" t="str">
            <v>DESPACHO</v>
          </cell>
          <cell r="F82" t="str">
            <v>EXPRESS</v>
          </cell>
          <cell r="G82" t="str">
            <v/>
          </cell>
          <cell r="H82">
            <v>44944</v>
          </cell>
          <cell r="I82" t="str">
            <v>CARGADO_VEHICULO</v>
          </cell>
          <cell r="J82">
            <v>44944</v>
          </cell>
          <cell r="K82" t="str">
            <v>ERIKA VENEGAS_TOLDOSLAMIX CIA LTDA</v>
          </cell>
          <cell r="L82" t="str">
            <v>Manuel Ambrosi E11 120 y Av Eloy Alfaro</v>
          </cell>
          <cell r="M82" t="str">
            <v>1792408288001</v>
          </cell>
          <cell r="N82" t="str">
            <v>0984605985</v>
          </cell>
          <cell r="O82" t="str">
            <v/>
          </cell>
          <cell r="P82" t="str">
            <v>QUITO</v>
          </cell>
          <cell r="Q82" t="str">
            <v>QUITO</v>
          </cell>
          <cell r="R82" t="str">
            <v>PICHINCHA</v>
          </cell>
          <cell r="T82" t="str">
            <v>FLEXTRANS UIO</v>
          </cell>
          <cell r="U82" t="str">
            <v>FLEXNETUIO_LOCAL</v>
          </cell>
          <cell r="V82">
            <v>1</v>
          </cell>
          <cell r="W82">
            <v>1</v>
          </cell>
          <cell r="X82" t="str">
            <v>FLEXNET ECUADOR - MDELIVERY</v>
          </cell>
          <cell r="Y82" t="str">
            <v>CALLE 28 DE JUNIO S/N Y GARCIA MORENO ENTRADA LLANO GRANDE</v>
          </cell>
        </row>
        <row r="83">
          <cell r="A83" t="str">
            <v>2484847</v>
          </cell>
          <cell r="B83">
            <v>498870</v>
          </cell>
          <cell r="C83" t="str">
            <v>2484847</v>
          </cell>
          <cell r="D83" t="str">
            <v>MDELIVERY</v>
          </cell>
          <cell r="E83" t="str">
            <v>DESPACHO</v>
          </cell>
          <cell r="F83" t="str">
            <v>EXPRESS</v>
          </cell>
          <cell r="G83" t="str">
            <v/>
          </cell>
          <cell r="H83">
            <v>44944</v>
          </cell>
          <cell r="I83" t="str">
            <v>CARGADO_VEHICULO</v>
          </cell>
          <cell r="J83">
            <v>44944</v>
          </cell>
          <cell r="K83" t="str">
            <v>Paulina Murillo de Molina_CONSTRUIR FUTURO S A CONFUTURO</v>
          </cell>
          <cell r="L83" t="str">
            <v>Avenida Republica E7 123 y Pasaje Martin Carrion Edificio Pucara 3er piso</v>
          </cell>
          <cell r="M83" t="str">
            <v>1791713311001</v>
          </cell>
          <cell r="N83" t="str">
            <v>0992042149</v>
          </cell>
          <cell r="O83" t="str">
            <v/>
          </cell>
          <cell r="P83" t="str">
            <v>QUITO</v>
          </cell>
          <cell r="Q83" t="str">
            <v>QUITO</v>
          </cell>
          <cell r="R83" t="str">
            <v>PICHINCHA</v>
          </cell>
          <cell r="T83" t="str">
            <v>FLEXTRANS UIO</v>
          </cell>
          <cell r="U83" t="str">
            <v>FLEXNETUIO_LOCAL</v>
          </cell>
          <cell r="V83">
            <v>1</v>
          </cell>
          <cell r="W83">
            <v>1</v>
          </cell>
          <cell r="X83" t="str">
            <v>FLEXNET ECUADOR - MDELIVERY</v>
          </cell>
          <cell r="Y83" t="str">
            <v>CALLE 28 DE JUNIO S/N Y GARCIA MORENO ENTRADA LLANO GRANDE</v>
          </cell>
        </row>
        <row r="84">
          <cell r="A84" t="str">
            <v>2484849</v>
          </cell>
          <cell r="B84">
            <v>498871</v>
          </cell>
          <cell r="C84" t="str">
            <v>2484849</v>
          </cell>
          <cell r="D84" t="str">
            <v>MDELIVERY</v>
          </cell>
          <cell r="E84" t="str">
            <v>DESPACHO</v>
          </cell>
          <cell r="F84" t="str">
            <v>EXPRESS</v>
          </cell>
          <cell r="G84" t="str">
            <v/>
          </cell>
          <cell r="H84">
            <v>44944</v>
          </cell>
          <cell r="I84" t="str">
            <v>CARGADO_VEHICULO</v>
          </cell>
          <cell r="J84">
            <v>44944</v>
          </cell>
          <cell r="K84" t="str">
            <v xml:space="preserve"> CARLOS ARMANDO PALLO CHANGO_ CARLOS ARMANDO PALLO CHANGO</v>
          </cell>
          <cell r="L84" t="str">
            <v>VOZ ANDES N42 74 Y MARIANO ECHECERRIA</v>
          </cell>
          <cell r="M84" t="str">
            <v>1715613319001</v>
          </cell>
          <cell r="N84" t="str">
            <v>0995508622</v>
          </cell>
          <cell r="O84" t="str">
            <v/>
          </cell>
          <cell r="P84" t="str">
            <v>QUITO</v>
          </cell>
          <cell r="Q84" t="str">
            <v>QUITO</v>
          </cell>
          <cell r="R84" t="str">
            <v>PICHINCHA</v>
          </cell>
          <cell r="T84" t="str">
            <v>FLEXTRANS UIO</v>
          </cell>
          <cell r="U84" t="str">
            <v>FLEXNETUIO_LOCAL</v>
          </cell>
          <cell r="V84">
            <v>1</v>
          </cell>
          <cell r="W84">
            <v>1</v>
          </cell>
          <cell r="X84" t="str">
            <v>FLEXNET ECUADOR - MDELIVERY</v>
          </cell>
          <cell r="Y84" t="str">
            <v>CALLE 28 DE JUNIO S/N Y GARCIA MORENO ENTRADA LLANO GRANDE</v>
          </cell>
        </row>
        <row r="85">
          <cell r="A85" t="str">
            <v>2484850_1</v>
          </cell>
          <cell r="B85">
            <v>498872</v>
          </cell>
          <cell r="C85" t="str">
            <v>2484850_1</v>
          </cell>
          <cell r="D85" t="str">
            <v>MDELIVERY</v>
          </cell>
          <cell r="E85" t="str">
            <v>DESPACHO</v>
          </cell>
          <cell r="F85" t="str">
            <v>EXPRESS</v>
          </cell>
          <cell r="G85" t="str">
            <v/>
          </cell>
          <cell r="H85">
            <v>44944</v>
          </cell>
          <cell r="I85" t="str">
            <v>CARGADO_VEHICULO</v>
          </cell>
          <cell r="J85">
            <v>44944</v>
          </cell>
          <cell r="K85" t="str">
            <v xml:space="preserve">Viviana Aguicentinela_SOSAUTOCENTRE S A S </v>
          </cell>
          <cell r="L85" t="str">
            <v>Fray Antonio de Marchena y Av America sobre los cajeros del Banco Pichincha edifico Fenix Piso 1</v>
          </cell>
          <cell r="M85" t="str">
            <v>1793193849001</v>
          </cell>
          <cell r="N85" t="str">
            <v>0969194139</v>
          </cell>
          <cell r="O85" t="str">
            <v/>
          </cell>
          <cell r="P85" t="str">
            <v>QUITO</v>
          </cell>
          <cell r="Q85" t="str">
            <v>QUITO</v>
          </cell>
          <cell r="R85" t="str">
            <v>PICHINCHA</v>
          </cell>
          <cell r="T85" t="str">
            <v>FLEXTRANS UIO</v>
          </cell>
          <cell r="U85" t="str">
            <v>FLEXNETUIO_LOCAL</v>
          </cell>
          <cell r="V85">
            <v>1</v>
          </cell>
          <cell r="W85">
            <v>1</v>
          </cell>
          <cell r="X85" t="str">
            <v>FLEXNET ECUADOR - MDELIVERY</v>
          </cell>
          <cell r="Y85" t="str">
            <v>CALLE 28 DE JUNIO S/N Y GARCIA MORENO ENTRADA LLANO GRANDE</v>
          </cell>
        </row>
        <row r="86">
          <cell r="A86" t="str">
            <v>2484859</v>
          </cell>
          <cell r="B86">
            <v>498873</v>
          </cell>
          <cell r="C86" t="str">
            <v>2484859</v>
          </cell>
          <cell r="D86" t="str">
            <v>MDELIVERY</v>
          </cell>
          <cell r="E86" t="str">
            <v>DESPACHO</v>
          </cell>
          <cell r="F86" t="str">
            <v>EXPRESS</v>
          </cell>
          <cell r="G86" t="str">
            <v/>
          </cell>
          <cell r="H86">
            <v>44944</v>
          </cell>
          <cell r="I86" t="str">
            <v>CARGADO_VEHICULO</v>
          </cell>
          <cell r="J86">
            <v>44944</v>
          </cell>
          <cell r="K86" t="str">
            <v>Stiven Agreda Maria Samaniego_ASOCIACION NACIONAL DE SERVIDORES PUBLICOS DE LA C</v>
          </cell>
          <cell r="L86" t="str">
            <v xml:space="preserve">Juan Montalvo E4 37 y Av 6 de diciembre 4to piso comedor edificio de la Contraloria General del Estado </v>
          </cell>
          <cell r="M86" t="str">
            <v>1791294467001</v>
          </cell>
          <cell r="N86" t="str">
            <v>0984606524</v>
          </cell>
          <cell r="O86" t="str">
            <v/>
          </cell>
          <cell r="P86" t="str">
            <v>QUITO</v>
          </cell>
          <cell r="Q86" t="str">
            <v>QUITO</v>
          </cell>
          <cell r="R86" t="str">
            <v>PICHINCHA</v>
          </cell>
          <cell r="T86" t="str">
            <v>FLEXTRANS UIO</v>
          </cell>
          <cell r="U86" t="str">
            <v>FLEXNETUIO_LOCAL</v>
          </cell>
          <cell r="V86">
            <v>1</v>
          </cell>
          <cell r="W86">
            <v>1</v>
          </cell>
          <cell r="X86" t="str">
            <v>FLEXNET ECUADOR - MDELIVERY</v>
          </cell>
          <cell r="Y86" t="str">
            <v>CALLE 28 DE JUNIO S/N Y GARCIA MORENO ENTRADA LLANO GRANDE</v>
          </cell>
        </row>
        <row r="87">
          <cell r="A87" t="str">
            <v>2484886</v>
          </cell>
          <cell r="B87">
            <v>498874</v>
          </cell>
          <cell r="C87" t="str">
            <v>2484886</v>
          </cell>
          <cell r="D87" t="str">
            <v>MDELIVERY</v>
          </cell>
          <cell r="E87" t="str">
            <v>DESPACHO</v>
          </cell>
          <cell r="F87" t="str">
            <v>EXPRESS</v>
          </cell>
          <cell r="G87" t="str">
            <v/>
          </cell>
          <cell r="H87">
            <v>44944</v>
          </cell>
          <cell r="I87" t="str">
            <v>HABILITADO_RUTEO</v>
          </cell>
          <cell r="J87">
            <v>44944</v>
          </cell>
          <cell r="K87" t="str">
            <v xml:space="preserve">FANNY REVELO LEYDI MONTE_MEGADATOS S A </v>
          </cell>
          <cell r="L87" t="str">
            <v>NuNez de Vela E3 13 y Atahualpa Ed Torre del puente 3er piso Quito solo estan en oficina hasta 3 30pm</v>
          </cell>
          <cell r="M87" t="str">
            <v>1791287541001</v>
          </cell>
          <cell r="N87" t="str">
            <v>0984498818 / 0995456281</v>
          </cell>
          <cell r="O87" t="str">
            <v/>
          </cell>
          <cell r="P87" t="str">
            <v>QUITO</v>
          </cell>
          <cell r="Q87" t="str">
            <v>QUITO</v>
          </cell>
          <cell r="R87" t="str">
            <v>PICHINCHA</v>
          </cell>
          <cell r="T87" t="str">
            <v>FLEXTRANS UIO</v>
          </cell>
          <cell r="U87" t="str">
            <v>FLEXNETUIO_LOCAL</v>
          </cell>
          <cell r="V87">
            <v>1</v>
          </cell>
          <cell r="W87">
            <v>1</v>
          </cell>
          <cell r="X87" t="str">
            <v>FLEXNET ECUADOR - MDELIVERY</v>
          </cell>
          <cell r="Y87" t="str">
            <v>CALLE 28 DE JUNIO S/N Y GARCIA MORENO ENTRADA LLANO GRANDE</v>
          </cell>
        </row>
        <row r="88">
          <cell r="A88" t="str">
            <v>2484944</v>
          </cell>
          <cell r="B88">
            <v>498875</v>
          </cell>
          <cell r="C88" t="str">
            <v>2484944</v>
          </cell>
          <cell r="D88" t="str">
            <v>MDELIVERY</v>
          </cell>
          <cell r="E88" t="str">
            <v>DESPACHO</v>
          </cell>
          <cell r="F88" t="str">
            <v>EXPRESS</v>
          </cell>
          <cell r="G88" t="str">
            <v/>
          </cell>
          <cell r="H88">
            <v>44944</v>
          </cell>
          <cell r="I88" t="str">
            <v>CARGADO_VEHICULO</v>
          </cell>
          <cell r="J88">
            <v>44944</v>
          </cell>
          <cell r="K88" t="str">
            <v>CAROLINA GUERRERO_CAROLINA GUERRERO</v>
          </cell>
          <cell r="L88" t="str">
            <v>QUITO Centro Corporativo Ekopark Torre 3 Av Simon Bolivar y Via a Nayon al llegar llamar a Carolina Guerrero numero 0958876220</v>
          </cell>
          <cell r="M88" t="str">
            <v>1724053903</v>
          </cell>
          <cell r="N88" t="str">
            <v>0958876220</v>
          </cell>
          <cell r="O88" t="str">
            <v/>
          </cell>
          <cell r="P88" t="str">
            <v>QUITO</v>
          </cell>
          <cell r="Q88" t="str">
            <v>QUITO</v>
          </cell>
          <cell r="R88" t="str">
            <v>PICHINCHA</v>
          </cell>
          <cell r="T88" t="str">
            <v>FLEXTRANS UIO</v>
          </cell>
          <cell r="U88" t="str">
            <v>FLEXNETUIO_LOCAL</v>
          </cell>
          <cell r="V88">
            <v>1</v>
          </cell>
          <cell r="W88">
            <v>1</v>
          </cell>
          <cell r="X88" t="str">
            <v>FLEXNET ECUADOR - MDELIVERY</v>
          </cell>
          <cell r="Y88" t="str">
            <v>CALLE 28 DE JUNIO S/N Y GARCIA MORENO ENTRADA LLANO GRANDE</v>
          </cell>
        </row>
        <row r="89">
          <cell r="A89" t="str">
            <v>2484946</v>
          </cell>
          <cell r="B89">
            <v>498876</v>
          </cell>
          <cell r="C89" t="str">
            <v>2484946</v>
          </cell>
          <cell r="D89" t="str">
            <v>MDELIVERY</v>
          </cell>
          <cell r="E89" t="str">
            <v>DESPACHO</v>
          </cell>
          <cell r="F89" t="str">
            <v>EXPRESS</v>
          </cell>
          <cell r="G89" t="str">
            <v/>
          </cell>
          <cell r="H89">
            <v>44944</v>
          </cell>
          <cell r="I89" t="str">
            <v>CARGADO_VEHICULO</v>
          </cell>
          <cell r="J89">
            <v>44944</v>
          </cell>
          <cell r="K89" t="str">
            <v xml:space="preserve">PFC ACCESOS AUTOMATICOS DEL ECUADOR S A _PFC ACCESOS AUTOMATICOS DEL ECUADOR S A </v>
          </cell>
          <cell r="L89" t="str">
            <v xml:space="preserve">PFC Quito en Isla Genovesa N43 189 y Rio Coca </v>
          </cell>
          <cell r="M89" t="str">
            <v>1791761618001</v>
          </cell>
          <cell r="N89" t="str">
            <v>0967034453</v>
          </cell>
          <cell r="O89" t="str">
            <v/>
          </cell>
          <cell r="P89" t="str">
            <v>QUITO</v>
          </cell>
          <cell r="Q89" t="str">
            <v>QUITO</v>
          </cell>
          <cell r="R89" t="str">
            <v>PICHINCHA</v>
          </cell>
          <cell r="T89" t="str">
            <v>FLEXTRANS UIO</v>
          </cell>
          <cell r="U89" t="str">
            <v>FLEXNETUIO_LOCAL</v>
          </cell>
          <cell r="V89">
            <v>1</v>
          </cell>
          <cell r="W89">
            <v>1</v>
          </cell>
          <cell r="X89" t="str">
            <v>FLEXNET ECUADOR - MDELIVERY</v>
          </cell>
          <cell r="Y89" t="str">
            <v>CALLE 28 DE JUNIO S/N Y GARCIA MORENO ENTRADA LLANO GRANDE</v>
          </cell>
        </row>
        <row r="90">
          <cell r="A90" t="str">
            <v>2484947</v>
          </cell>
          <cell r="B90">
            <v>498877</v>
          </cell>
          <cell r="C90" t="str">
            <v>2484947</v>
          </cell>
          <cell r="D90" t="str">
            <v>MDELIVERY</v>
          </cell>
          <cell r="E90" t="str">
            <v>DESPACHO</v>
          </cell>
          <cell r="F90" t="str">
            <v>EXPRESS</v>
          </cell>
          <cell r="G90" t="str">
            <v/>
          </cell>
          <cell r="H90">
            <v>44944</v>
          </cell>
          <cell r="I90" t="str">
            <v>CARGADO_VEHICULO</v>
          </cell>
          <cell r="J90">
            <v>44944</v>
          </cell>
          <cell r="K90" t="str">
            <v xml:space="preserve">Jose Tayupanta_HALLIBURTON LATIN AMERICA S R L </v>
          </cell>
          <cell r="L90" t="str">
            <v>Av Amazonas y Villalengua Edicio EuroCenter piso 8</v>
          </cell>
          <cell r="M90" t="str">
            <v>1790528782001</v>
          </cell>
          <cell r="N90" t="str">
            <v>0997586414</v>
          </cell>
          <cell r="O90" t="str">
            <v/>
          </cell>
          <cell r="P90" t="str">
            <v>QUITO</v>
          </cell>
          <cell r="Q90" t="str">
            <v>QUITO</v>
          </cell>
          <cell r="R90" t="str">
            <v>PICHINCHA</v>
          </cell>
          <cell r="T90" t="str">
            <v>FLEXTRANS UIO</v>
          </cell>
          <cell r="U90" t="str">
            <v>FLEXNETUIO_LOCAL</v>
          </cell>
          <cell r="V90">
            <v>1</v>
          </cell>
          <cell r="W90">
            <v>1</v>
          </cell>
          <cell r="X90" t="str">
            <v>FLEXNET ECUADOR - MDELIVERY</v>
          </cell>
          <cell r="Y90" t="str">
            <v>CALLE 28 DE JUNIO S/N Y GARCIA MORENO ENTRADA LLANO GRANDE</v>
          </cell>
        </row>
        <row r="91">
          <cell r="A91" t="str">
            <v>2484964_1</v>
          </cell>
          <cell r="B91">
            <v>498878</v>
          </cell>
          <cell r="C91" t="str">
            <v>2484964_1</v>
          </cell>
          <cell r="D91" t="str">
            <v>MDELIVERY</v>
          </cell>
          <cell r="E91" t="str">
            <v>DESPACHO</v>
          </cell>
          <cell r="F91" t="str">
            <v>EXPRESS</v>
          </cell>
          <cell r="G91" t="str">
            <v/>
          </cell>
          <cell r="H91">
            <v>44944</v>
          </cell>
          <cell r="I91" t="str">
            <v>CARGADO_VEHICULO</v>
          </cell>
          <cell r="J91">
            <v>44944</v>
          </cell>
          <cell r="K91" t="str">
            <v xml:space="preserve"> VALDEZ CONSTANTE SONIA PATRICIA _INDUSTRIAS METALICAS LANFOR SA</v>
          </cell>
          <cell r="L91" t="str">
            <v>JOAQUIN GUTIERRES E320 Y TANICUCHI SECTOR SUR DE QUITO SUBIR POR LA CALLE JOAQUIN GUTIERRES 3 CUADRAS AHi QUEDA LA EMPRESA LANFOR</v>
          </cell>
          <cell r="M91" t="str">
            <v>1790033333001</v>
          </cell>
          <cell r="N91" t="str">
            <v>0984912870</v>
          </cell>
          <cell r="O91" t="str">
            <v/>
          </cell>
          <cell r="P91" t="str">
            <v>QUITO</v>
          </cell>
          <cell r="Q91" t="str">
            <v>QUITO</v>
          </cell>
          <cell r="R91" t="str">
            <v>PICHINCHA</v>
          </cell>
          <cell r="T91" t="str">
            <v>FLEXTRANS UIO</v>
          </cell>
          <cell r="U91" t="str">
            <v>FLEXNETUIO_LOCAL</v>
          </cell>
          <cell r="V91">
            <v>1</v>
          </cell>
          <cell r="W91">
            <v>1</v>
          </cell>
          <cell r="X91" t="str">
            <v>FLEXNET ECUADOR - MDELIVERY</v>
          </cell>
          <cell r="Y91" t="str">
            <v>CALLE 28 DE JUNIO S/N Y GARCIA MORENO ENTRADA LLANO GRANDE</v>
          </cell>
        </row>
        <row r="92">
          <cell r="A92" t="str">
            <v>2484965</v>
          </cell>
          <cell r="B92">
            <v>498879</v>
          </cell>
          <cell r="C92" t="str">
            <v>2484965</v>
          </cell>
          <cell r="D92" t="str">
            <v>MDELIVERY</v>
          </cell>
          <cell r="E92" t="str">
            <v>DESPACHO</v>
          </cell>
          <cell r="F92" t="str">
            <v>EXPRESS</v>
          </cell>
          <cell r="G92" t="str">
            <v/>
          </cell>
          <cell r="H92">
            <v>44944</v>
          </cell>
          <cell r="I92" t="str">
            <v>CARGADO_VEHICULO</v>
          </cell>
          <cell r="J92">
            <v>44944</v>
          </cell>
          <cell r="K92" t="str">
            <v>KEVIN STEVEN BARAHONA HERNANDEZ_KEVIN STEVEN BARAHONA HERNANDEZ</v>
          </cell>
          <cell r="L92" t="str">
            <v>RUIZ DE CASTILLA N30 13 Y PASCUAL DE ANDAGOYA EDF EXPOCOLOR MZ OFC 3</v>
          </cell>
          <cell r="M92" t="str">
            <v>1725862716001</v>
          </cell>
          <cell r="N92" t="str">
            <v>0958999349</v>
          </cell>
          <cell r="O92" t="str">
            <v/>
          </cell>
          <cell r="P92" t="str">
            <v>QUITO</v>
          </cell>
          <cell r="Q92" t="str">
            <v>QUITO</v>
          </cell>
          <cell r="R92" t="str">
            <v>PICHINCHA</v>
          </cell>
          <cell r="T92" t="str">
            <v>FLEXTRANS UIO</v>
          </cell>
          <cell r="U92" t="str">
            <v>FLEXNETUIO_LOCAL</v>
          </cell>
          <cell r="V92">
            <v>1</v>
          </cell>
          <cell r="W92">
            <v>1</v>
          </cell>
          <cell r="X92" t="str">
            <v>FLEXNET ECUADOR - MDELIVERY</v>
          </cell>
          <cell r="Y92" t="str">
            <v>CALLE 28 DE JUNIO S/N Y GARCIA MORENO ENTRADA LLANO GRANDE</v>
          </cell>
        </row>
        <row r="93">
          <cell r="A93" t="str">
            <v>2484966</v>
          </cell>
          <cell r="B93">
            <v>498880</v>
          </cell>
          <cell r="C93" t="str">
            <v>2484966</v>
          </cell>
          <cell r="D93" t="str">
            <v>MDELIVERY</v>
          </cell>
          <cell r="E93" t="str">
            <v>DESPACHO</v>
          </cell>
          <cell r="F93" t="str">
            <v>EXPRESS</v>
          </cell>
          <cell r="G93" t="str">
            <v/>
          </cell>
          <cell r="H93">
            <v>44944</v>
          </cell>
          <cell r="I93" t="str">
            <v>CARGADO_VEHICULO</v>
          </cell>
          <cell r="J93">
            <v>44944</v>
          </cell>
          <cell r="K93" t="str">
            <v xml:space="preserve"> JORGE ALEJANDRO JARRIN MENENDEZ_ JORGE ALEJANDRO JARRIN MENENDEZ</v>
          </cell>
          <cell r="L93" t="str">
            <v>QUESERAS DEL MEDIO 521 Y AV GRAN COLOMBI HOSPITAL MILITAR</v>
          </cell>
          <cell r="M93" t="str">
            <v>1712333184001</v>
          </cell>
          <cell r="N93" t="str">
            <v>0993890725</v>
          </cell>
          <cell r="O93" t="str">
            <v/>
          </cell>
          <cell r="P93" t="str">
            <v>QUITO</v>
          </cell>
          <cell r="Q93" t="str">
            <v>QUITO</v>
          </cell>
          <cell r="R93" t="str">
            <v>PICHINCHA</v>
          </cell>
          <cell r="T93" t="str">
            <v>FLEXTRANS UIO</v>
          </cell>
          <cell r="U93" t="str">
            <v>FLEXNETUIO_LOCAL</v>
          </cell>
          <cell r="V93">
            <v>1</v>
          </cell>
          <cell r="W93">
            <v>1</v>
          </cell>
          <cell r="X93" t="str">
            <v>FLEXNET ECUADOR - MDELIVERY</v>
          </cell>
          <cell r="Y93" t="str">
            <v>CALLE 28 DE JUNIO S/N Y GARCIA MORENO ENTRADA LLANO GRANDE</v>
          </cell>
        </row>
        <row r="94">
          <cell r="A94" t="str">
            <v>2484843</v>
          </cell>
          <cell r="B94">
            <v>498881</v>
          </cell>
          <cell r="C94" t="str">
            <v>2484843</v>
          </cell>
          <cell r="D94" t="str">
            <v>MDELIVERY</v>
          </cell>
          <cell r="E94" t="str">
            <v>DESPACHO</v>
          </cell>
          <cell r="F94" t="str">
            <v>NORMAL</v>
          </cell>
          <cell r="G94" t="str">
            <v/>
          </cell>
          <cell r="H94">
            <v>44944</v>
          </cell>
          <cell r="I94" t="str">
            <v>EN_PROCESO</v>
          </cell>
          <cell r="J94">
            <v>44944</v>
          </cell>
          <cell r="K94" t="str">
            <v xml:space="preserve">Mary Narvaez Olguita Neira_EMPAQPLAST S A </v>
          </cell>
          <cell r="L94" t="str">
            <v>Via AmaguaNa Km 2 entre Avon y Chaide y Chaide</v>
          </cell>
          <cell r="M94" t="str">
            <v>1791240111001</v>
          </cell>
          <cell r="N94" t="str">
            <v>0993946334</v>
          </cell>
          <cell r="O94" t="str">
            <v/>
          </cell>
          <cell r="P94" t="str">
            <v>QUITO</v>
          </cell>
          <cell r="Q94" t="str">
            <v>QUITO</v>
          </cell>
          <cell r="R94" t="str">
            <v>PICHINCHA</v>
          </cell>
          <cell r="T94" t="str">
            <v>FLEXTRANS UIO</v>
          </cell>
          <cell r="U94" t="str">
            <v>FLEXNETUIO_LOCAL</v>
          </cell>
          <cell r="V94">
            <v>1</v>
          </cell>
          <cell r="W94">
            <v>1</v>
          </cell>
          <cell r="X94" t="str">
            <v>FLEXNET ECUADOR - MDELIVERY</v>
          </cell>
          <cell r="Y94" t="str">
            <v>CALLE 28 DE JUNIO S/N Y GARCIA MORENO ENTRADA LLANO GRANDE</v>
          </cell>
        </row>
        <row r="95">
          <cell r="A95" t="str">
            <v>2484845</v>
          </cell>
          <cell r="B95">
            <v>498882</v>
          </cell>
          <cell r="C95" t="str">
            <v>2484845</v>
          </cell>
          <cell r="D95" t="str">
            <v>MDELIVERY</v>
          </cell>
          <cell r="E95" t="str">
            <v>DESPACHO</v>
          </cell>
          <cell r="F95" t="str">
            <v>NORMAL</v>
          </cell>
          <cell r="G95" t="str">
            <v/>
          </cell>
          <cell r="H95">
            <v>44944</v>
          </cell>
          <cell r="I95" t="str">
            <v>EN_PROCESO</v>
          </cell>
          <cell r="J95">
            <v>44944</v>
          </cell>
          <cell r="K95" t="str">
            <v>Diana Delgado_DIRECCION EMPRESARIAL S A DIRECSA</v>
          </cell>
          <cell r="L95" t="str">
            <v>Km 9 via Manta Montecristi</v>
          </cell>
          <cell r="M95" t="str">
            <v>1391702434001</v>
          </cell>
          <cell r="N95" t="str">
            <v>0995523035</v>
          </cell>
          <cell r="O95" t="str">
            <v/>
          </cell>
          <cell r="P95" t="str">
            <v>MONTECRISTI</v>
          </cell>
          <cell r="Q95" t="str">
            <v>MONTECRISTI</v>
          </cell>
          <cell r="R95" t="str">
            <v>MANABI</v>
          </cell>
          <cell r="T95" t="str">
            <v>TRAMACO</v>
          </cell>
          <cell r="U95" t="str">
            <v>FLEXNETUIO_PROVINCIA</v>
          </cell>
          <cell r="V95">
            <v>1</v>
          </cell>
          <cell r="W95">
            <v>1</v>
          </cell>
          <cell r="X95" t="str">
            <v>FLEXNET ECUADOR - MDELIVERY</v>
          </cell>
          <cell r="Y95" t="str">
            <v>CALLE 28 DE JUNIO S/N Y GARCIA MORENO ENTRADA LLANO GRANDE</v>
          </cell>
        </row>
        <row r="96">
          <cell r="A96" t="str">
            <v>2484846</v>
          </cell>
          <cell r="B96">
            <v>498883</v>
          </cell>
          <cell r="C96" t="str">
            <v>2484846</v>
          </cell>
          <cell r="D96" t="str">
            <v>MDELIVERY</v>
          </cell>
          <cell r="E96" t="str">
            <v>DESPACHO</v>
          </cell>
          <cell r="F96" t="str">
            <v>NORMAL</v>
          </cell>
          <cell r="G96" t="str">
            <v/>
          </cell>
          <cell r="H96">
            <v>44944</v>
          </cell>
          <cell r="I96" t="str">
            <v>EN_PROCESO</v>
          </cell>
          <cell r="J96">
            <v>44944</v>
          </cell>
          <cell r="K96" t="str">
            <v xml:space="preserve">Marlyn Carriel_FORLANO S A </v>
          </cell>
          <cell r="L96" t="str">
            <v xml:space="preserve">Guayas Guayaquil Av Fco De Orellana Centro Comercial Riocentro Norte local D Plata y Complementos </v>
          </cell>
          <cell r="M96" t="str">
            <v>0992272589001</v>
          </cell>
          <cell r="N96" t="str">
            <v>998540533</v>
          </cell>
          <cell r="O96" t="str">
            <v/>
          </cell>
          <cell r="P96" t="str">
            <v>GUAYAQUIL</v>
          </cell>
          <cell r="Q96" t="str">
            <v>GUAYAQUIL</v>
          </cell>
          <cell r="R96" t="str">
            <v>GUAYAS</v>
          </cell>
          <cell r="T96" t="str">
            <v>FLEXTRANS GYE</v>
          </cell>
          <cell r="U96" t="str">
            <v>FLEXNETUIO_GYE</v>
          </cell>
          <cell r="V96">
            <v>1</v>
          </cell>
          <cell r="W96">
            <v>1</v>
          </cell>
          <cell r="X96" t="str">
            <v>FLEXNET ECUADOR - MDELIVERY</v>
          </cell>
          <cell r="Y96" t="str">
            <v>CALLE 28 DE JUNIO S/N Y GARCIA MORENO ENTRADA LLANO GRANDE</v>
          </cell>
        </row>
        <row r="97">
          <cell r="A97" t="str">
            <v>2484848</v>
          </cell>
          <cell r="B97">
            <v>498884</v>
          </cell>
          <cell r="C97" t="str">
            <v>2484848</v>
          </cell>
          <cell r="D97" t="str">
            <v>MDELIVERY</v>
          </cell>
          <cell r="E97" t="str">
            <v>DESPACHO</v>
          </cell>
          <cell r="F97" t="str">
            <v>NORMAL</v>
          </cell>
          <cell r="G97" t="str">
            <v/>
          </cell>
          <cell r="H97">
            <v>44944</v>
          </cell>
          <cell r="I97" t="str">
            <v>EN_PROCESO</v>
          </cell>
          <cell r="J97">
            <v>44944</v>
          </cell>
          <cell r="K97" t="str">
            <v>ENGRACIA HERRERA LOURDES ROXANA_INFINITO COMPANY BARDRINA S A S</v>
          </cell>
          <cell r="L97" t="str">
            <v xml:space="preserve">Guayaquil Puerto Santa Ana Edificio River Front I local 8 y 9 la Casa del Cangrejo </v>
          </cell>
          <cell r="M97" t="str">
            <v>0993336998001</v>
          </cell>
          <cell r="N97" t="str">
            <v>0998075149</v>
          </cell>
          <cell r="O97" t="str">
            <v/>
          </cell>
          <cell r="P97" t="str">
            <v>GUAYAQUIL</v>
          </cell>
          <cell r="Q97" t="str">
            <v>GUAYAQUIL</v>
          </cell>
          <cell r="R97" t="str">
            <v>GUAYAS</v>
          </cell>
          <cell r="T97" t="str">
            <v>FLEXTRANS GYE</v>
          </cell>
          <cell r="U97" t="str">
            <v>FLEXNETUIO_GYE</v>
          </cell>
          <cell r="V97">
            <v>1</v>
          </cell>
          <cell r="W97">
            <v>1</v>
          </cell>
          <cell r="X97" t="str">
            <v>FLEXNET ECUADOR - MDELIVERY</v>
          </cell>
          <cell r="Y97" t="str">
            <v>CALLE 28 DE JUNIO S/N Y GARCIA MORENO ENTRADA LLANO GRANDE</v>
          </cell>
        </row>
        <row r="98">
          <cell r="A98" t="str">
            <v>2484851_1</v>
          </cell>
          <cell r="B98">
            <v>498885</v>
          </cell>
          <cell r="C98" t="str">
            <v>2484851_1</v>
          </cell>
          <cell r="D98" t="str">
            <v>MDELIVERY</v>
          </cell>
          <cell r="E98" t="str">
            <v>DESPACHO</v>
          </cell>
          <cell r="F98" t="str">
            <v>NORMAL</v>
          </cell>
          <cell r="G98" t="str">
            <v/>
          </cell>
          <cell r="H98">
            <v>44944</v>
          </cell>
          <cell r="I98" t="str">
            <v>EN_PROCESO</v>
          </cell>
          <cell r="J98">
            <v>44944</v>
          </cell>
          <cell r="K98" t="str">
            <v xml:space="preserve">PAOLA PENAFIEL_LES LEVO ELECTROMECHANICAL SERVICES CIA LTDA </v>
          </cell>
          <cell r="L98" t="str">
            <v xml:space="preserve"> adjunto el GPS 0 204734 78 436531 del cliente Av Oswaldo Guayasamin KM 10 Quito 170409 SECTOR PASEO SAN FRANCISCO EN CUMBAYA</v>
          </cell>
          <cell r="M98" t="str">
            <v>1792899532001</v>
          </cell>
          <cell r="N98" t="str">
            <v>0995554367</v>
          </cell>
          <cell r="O98" t="str">
            <v/>
          </cell>
          <cell r="P98" t="str">
            <v>QUITO</v>
          </cell>
          <cell r="Q98" t="str">
            <v>QUITO</v>
          </cell>
          <cell r="R98" t="str">
            <v>PICHINCHA</v>
          </cell>
          <cell r="T98" t="str">
            <v>FLEXTRANS UIO</v>
          </cell>
          <cell r="U98" t="str">
            <v>FLEXNETUIO_LOCAL</v>
          </cell>
          <cell r="V98">
            <v>1</v>
          </cell>
          <cell r="W98">
            <v>1</v>
          </cell>
          <cell r="X98" t="str">
            <v>FLEXNET ECUADOR - MDELIVERY</v>
          </cell>
          <cell r="Y98" t="str">
            <v>CALLE 28 DE JUNIO S/N Y GARCIA MORENO ENTRADA LLANO GRANDE</v>
          </cell>
        </row>
        <row r="99">
          <cell r="A99" t="str">
            <v>2484852</v>
          </cell>
          <cell r="B99">
            <v>498886</v>
          </cell>
          <cell r="C99" t="str">
            <v>2484852</v>
          </cell>
          <cell r="D99" t="str">
            <v>MDELIVERY</v>
          </cell>
          <cell r="E99" t="str">
            <v>DESPACHO</v>
          </cell>
          <cell r="F99" t="str">
            <v>NORMAL</v>
          </cell>
          <cell r="G99" t="str">
            <v/>
          </cell>
          <cell r="H99">
            <v>44944</v>
          </cell>
          <cell r="I99" t="str">
            <v>EN_PROCESO</v>
          </cell>
          <cell r="J99">
            <v>44944</v>
          </cell>
          <cell r="K99" t="str">
            <v>PAOLA PENAFIEL_INGENIERIA DE SEGURIDAD E INCENDIOS LEVO CIA LTDA</v>
          </cell>
          <cell r="L99" t="str">
            <v xml:space="preserve"> adjunto el GPS 0 204734 78 436531 del cliente Av Oswaldo Guayasamin KM 10 Quito 170409 SECTOR PASEO SAN FRANCISCO EN CUMBAYA</v>
          </cell>
          <cell r="M99" t="str">
            <v>1790435024001</v>
          </cell>
          <cell r="N99" t="str">
            <v>0995554367</v>
          </cell>
          <cell r="O99" t="str">
            <v/>
          </cell>
          <cell r="P99" t="str">
            <v>QUITO</v>
          </cell>
          <cell r="Q99" t="str">
            <v>QUITO</v>
          </cell>
          <cell r="R99" t="str">
            <v>PICHINCHA</v>
          </cell>
          <cell r="T99" t="str">
            <v>FLEXTRANS UIO</v>
          </cell>
          <cell r="U99" t="str">
            <v>FLEXNETUIO_LOCAL</v>
          </cell>
          <cell r="V99">
            <v>1</v>
          </cell>
          <cell r="W99">
            <v>1</v>
          </cell>
          <cell r="X99" t="str">
            <v>FLEXNET ECUADOR - MDELIVERY</v>
          </cell>
          <cell r="Y99" t="str">
            <v>CALLE 28 DE JUNIO S/N Y GARCIA MORENO ENTRADA LLANO GRANDE</v>
          </cell>
        </row>
        <row r="100">
          <cell r="A100" t="str">
            <v>2484857</v>
          </cell>
          <cell r="B100">
            <v>498887</v>
          </cell>
          <cell r="C100" t="str">
            <v>2484857</v>
          </cell>
          <cell r="D100" t="str">
            <v>MDELIVERY</v>
          </cell>
          <cell r="E100" t="str">
            <v>DESPACHO</v>
          </cell>
          <cell r="F100" t="str">
            <v>NORMAL</v>
          </cell>
          <cell r="G100" t="str">
            <v/>
          </cell>
          <cell r="H100">
            <v>44944</v>
          </cell>
          <cell r="I100" t="str">
            <v>EN_PROCESO</v>
          </cell>
          <cell r="J100">
            <v>44944</v>
          </cell>
          <cell r="K100" t="str">
            <v>PAOLA PENAFIEL_R Y S DESGUACE</v>
          </cell>
          <cell r="L100" t="str">
            <v xml:space="preserve"> adjunto el GPS 0 204734 78 436531 del cliente Av Oswaldo Guayasamin KM 10 Quito 170409 SECTOR PASEO SAN FRANCISCO EN CUMBAYA</v>
          </cell>
          <cell r="M100" t="str">
            <v>0993263966001</v>
          </cell>
          <cell r="N100" t="str">
            <v>0995554367</v>
          </cell>
          <cell r="O100" t="str">
            <v/>
          </cell>
          <cell r="P100" t="str">
            <v>QUITO</v>
          </cell>
          <cell r="Q100" t="str">
            <v>QUITO</v>
          </cell>
          <cell r="R100" t="str">
            <v>PICHINCHA</v>
          </cell>
          <cell r="T100" t="str">
            <v>FLEXTRANS UIO</v>
          </cell>
          <cell r="U100" t="str">
            <v>FLEXNETUIO_LOCAL</v>
          </cell>
          <cell r="V100">
            <v>1</v>
          </cell>
          <cell r="W100">
            <v>1</v>
          </cell>
          <cell r="X100" t="str">
            <v>FLEXNET ECUADOR - MDELIVERY</v>
          </cell>
          <cell r="Y100" t="str">
            <v>CALLE 28 DE JUNIO S/N Y GARCIA MORENO ENTRADA LLANO GRANDE</v>
          </cell>
        </row>
        <row r="101">
          <cell r="A101" t="str">
            <v>2484860</v>
          </cell>
          <cell r="B101">
            <v>498888</v>
          </cell>
          <cell r="C101" t="str">
            <v>2484860</v>
          </cell>
          <cell r="D101" t="str">
            <v>MDELIVERY</v>
          </cell>
          <cell r="E101" t="str">
            <v>DESPACHO</v>
          </cell>
          <cell r="F101" t="str">
            <v>NORMAL</v>
          </cell>
          <cell r="G101" t="str">
            <v/>
          </cell>
          <cell r="H101">
            <v>44944</v>
          </cell>
          <cell r="I101" t="str">
            <v>EN_PROCESO</v>
          </cell>
          <cell r="J101">
            <v>44944</v>
          </cell>
          <cell r="K101" t="str">
            <v>JULIANA JULISSA VALERO GUZMAN_JULIANA JULISSA VALERO GUZMAN</v>
          </cell>
          <cell r="L101" t="str">
            <v>CANTON SAMBORONDON CALLE ABDON CALDERON Y VICENTE PACHECO CASA DE DOS PISOS EL PRIMERO ES DE CERAMICA Y SEGUNDO PISO COLOR CANELA</v>
          </cell>
          <cell r="M101" t="str">
            <v>0954723136001</v>
          </cell>
          <cell r="N101" t="str">
            <v>0997271181</v>
          </cell>
          <cell r="O101" t="str">
            <v/>
          </cell>
          <cell r="P101" t="str">
            <v>SAMBORONDON</v>
          </cell>
          <cell r="Q101" t="str">
            <v>SAMBORONDON</v>
          </cell>
          <cell r="R101" t="str">
            <v>GUAYAS</v>
          </cell>
          <cell r="T101" t="str">
            <v>TRAMACO</v>
          </cell>
          <cell r="U101" t="str">
            <v>FLEXNETUIO_GYE</v>
          </cell>
          <cell r="V101">
            <v>1</v>
          </cell>
          <cell r="W101">
            <v>1</v>
          </cell>
          <cell r="X101" t="str">
            <v>FLEXNET ECUADOR - MDELIVERY</v>
          </cell>
          <cell r="Y101" t="str">
            <v>CALLE 28 DE JUNIO S/N Y GARCIA MORENO ENTRADA LLANO GRANDE</v>
          </cell>
        </row>
        <row r="102">
          <cell r="A102" t="str">
            <v>2484861</v>
          </cell>
          <cell r="B102">
            <v>498889</v>
          </cell>
          <cell r="C102" t="str">
            <v>2484861</v>
          </cell>
          <cell r="D102" t="str">
            <v>MDELIVERY</v>
          </cell>
          <cell r="E102" t="str">
            <v>DESPACHO</v>
          </cell>
          <cell r="F102" t="str">
            <v>NORMAL</v>
          </cell>
          <cell r="G102" t="str">
            <v/>
          </cell>
          <cell r="H102">
            <v>44944</v>
          </cell>
          <cell r="I102" t="str">
            <v>EN_PROCESO</v>
          </cell>
          <cell r="J102">
            <v>44944</v>
          </cell>
          <cell r="K102" t="str">
            <v>SILVIO FERNANDO ABAD PIEDRA_JESSENIA URBINA</v>
          </cell>
          <cell r="L102" t="str">
            <v xml:space="preserve"> AVENIDA RICARDO DURAN Y PEDRO VICENTE MALDONADO REFERENCIA ESQUINA FARMACIA CRUZ AZUL 0992209319 SOLO WHASAPT </v>
          </cell>
          <cell r="M102" t="str">
            <v>0102497476001</v>
          </cell>
          <cell r="N102" t="str">
            <v>0992209319</v>
          </cell>
          <cell r="O102" t="str">
            <v/>
          </cell>
          <cell r="P102" t="str">
            <v>CUENCA</v>
          </cell>
          <cell r="Q102" t="str">
            <v>CUENCA</v>
          </cell>
          <cell r="R102" t="str">
            <v>AZUAY</v>
          </cell>
          <cell r="T102" t="str">
            <v>TRAMACO</v>
          </cell>
          <cell r="U102" t="str">
            <v>FLEXNETUIO_PROVINCIA</v>
          </cell>
          <cell r="V102">
            <v>1</v>
          </cell>
          <cell r="W102">
            <v>1</v>
          </cell>
          <cell r="X102" t="str">
            <v>FLEXNET ECUADOR - MDELIVERY</v>
          </cell>
          <cell r="Y102" t="str">
            <v>CALLE 28 DE JUNIO S/N Y GARCIA MORENO ENTRADA LLANO GRANDE</v>
          </cell>
        </row>
        <row r="103">
          <cell r="A103" t="str">
            <v>2484862</v>
          </cell>
          <cell r="B103">
            <v>498890</v>
          </cell>
          <cell r="C103" t="str">
            <v>2484862</v>
          </cell>
          <cell r="D103" t="str">
            <v>MDELIVERY</v>
          </cell>
          <cell r="E103" t="str">
            <v>DESPACHO</v>
          </cell>
          <cell r="F103" t="str">
            <v>NORMAL</v>
          </cell>
          <cell r="G103" t="str">
            <v/>
          </cell>
          <cell r="H103">
            <v>44944</v>
          </cell>
          <cell r="I103" t="str">
            <v>EN_PROCESO</v>
          </cell>
          <cell r="J103">
            <v>44944</v>
          </cell>
          <cell r="K103" t="str">
            <v>Jenniffer Villacis_ASOCIACION SOLIDARISTA PROFUTURO</v>
          </cell>
          <cell r="L103" t="str">
            <v>Av Jose Rodriguez Bonin y Av Barcelona Planta San Eduardo Holcim Ecuador Planta Baja Guayaquil Ecuador</v>
          </cell>
          <cell r="M103" t="str">
            <v>0992424222001</v>
          </cell>
          <cell r="N103" t="str">
            <v>0987932799</v>
          </cell>
          <cell r="O103" t="str">
            <v/>
          </cell>
          <cell r="P103" t="str">
            <v>GUAYAQUIL</v>
          </cell>
          <cell r="Q103" t="str">
            <v>GUAYAQUIL</v>
          </cell>
          <cell r="R103" t="str">
            <v>GUAYAS</v>
          </cell>
          <cell r="T103" t="str">
            <v>FLEXTRANS GYE</v>
          </cell>
          <cell r="U103" t="str">
            <v>FLEXNETUIO_GYE</v>
          </cell>
          <cell r="V103">
            <v>1</v>
          </cell>
          <cell r="W103">
            <v>1</v>
          </cell>
          <cell r="X103" t="str">
            <v>FLEXNET ECUADOR - MDELIVERY</v>
          </cell>
          <cell r="Y103" t="str">
            <v>CALLE 28 DE JUNIO S/N Y GARCIA MORENO ENTRADA LLANO GRANDE</v>
          </cell>
        </row>
        <row r="104">
          <cell r="A104" t="str">
            <v>2484863</v>
          </cell>
          <cell r="B104">
            <v>498891</v>
          </cell>
          <cell r="C104" t="str">
            <v>2484863</v>
          </cell>
          <cell r="D104" t="str">
            <v>MDELIVERY</v>
          </cell>
          <cell r="E104" t="str">
            <v>DESPACHO</v>
          </cell>
          <cell r="F104" t="str">
            <v>NORMAL</v>
          </cell>
          <cell r="G104" t="str">
            <v/>
          </cell>
          <cell r="H104">
            <v>44944</v>
          </cell>
          <cell r="I104" t="str">
            <v>EN_PROCESO</v>
          </cell>
          <cell r="J104">
            <v>44944</v>
          </cell>
          <cell r="K104" t="str">
            <v xml:space="preserve">Boriz Baier_INDUSTRIAL DANEC S A </v>
          </cell>
          <cell r="L104" t="str">
            <v>Av General Enriquez SN y Av Shyris Fabrica Danec</v>
          </cell>
          <cell r="M104" t="str">
            <v>1790040968001</v>
          </cell>
          <cell r="N104" t="str">
            <v>0999464811 / 0995644455</v>
          </cell>
          <cell r="O104" t="str">
            <v/>
          </cell>
          <cell r="P104" t="str">
            <v>QUITO</v>
          </cell>
          <cell r="Q104" t="str">
            <v>QUITO</v>
          </cell>
          <cell r="R104" t="str">
            <v>PICHINCHA</v>
          </cell>
          <cell r="T104" t="str">
            <v>FLEXTRANS UIO</v>
          </cell>
          <cell r="U104" t="str">
            <v>FLEXNETUIO_LOCAL</v>
          </cell>
          <cell r="V104">
            <v>1</v>
          </cell>
          <cell r="W104">
            <v>1</v>
          </cell>
          <cell r="X104" t="str">
            <v>FLEXNET ECUADOR - MDELIVERY</v>
          </cell>
          <cell r="Y104" t="str">
            <v>CALLE 28 DE JUNIO S/N Y GARCIA MORENO ENTRADA LLANO GRANDE</v>
          </cell>
        </row>
        <row r="105">
          <cell r="A105" t="str">
            <v>2484883</v>
          </cell>
          <cell r="B105">
            <v>498892</v>
          </cell>
          <cell r="C105" t="str">
            <v>2484883</v>
          </cell>
          <cell r="D105" t="str">
            <v>MDELIVERY</v>
          </cell>
          <cell r="E105" t="str">
            <v>DESPACHO</v>
          </cell>
          <cell r="F105" t="str">
            <v>NORMAL</v>
          </cell>
          <cell r="G105" t="str">
            <v/>
          </cell>
          <cell r="H105">
            <v>44944</v>
          </cell>
          <cell r="I105" t="str">
            <v>EN_PROCESO</v>
          </cell>
          <cell r="J105">
            <v>44944</v>
          </cell>
          <cell r="K105" t="str">
            <v>ELPI ENRIQUE MOSQUERA ESTUPINAN_ELPI ENRIQUE MOSQUERA ESTUPINAN</v>
          </cell>
          <cell r="L105" t="str">
            <v>SUCUMBIOS BARRIO CENTRAL PERIMETRAL VIA LAGUARICO CASA CELESTE DE UN PISO AL FRENTE DE FERIA DE LOS VERDES</v>
          </cell>
          <cell r="M105" t="str">
            <v>2100491469001</v>
          </cell>
          <cell r="N105" t="str">
            <v>0987150302</v>
          </cell>
          <cell r="O105" t="str">
            <v/>
          </cell>
          <cell r="P105" t="str">
            <v>SHUSHUFINDI</v>
          </cell>
          <cell r="Q105" t="str">
            <v>SHUSHUFINDI</v>
          </cell>
          <cell r="R105" t="str">
            <v>SUCUMBIOS</v>
          </cell>
          <cell r="T105" t="str">
            <v>TRAMACO</v>
          </cell>
          <cell r="U105" t="str">
            <v>FLEXNETUIO_PROVINCIA</v>
          </cell>
          <cell r="V105">
            <v>1</v>
          </cell>
          <cell r="W105">
            <v>1</v>
          </cell>
          <cell r="X105" t="str">
            <v>FLEXNET ECUADOR - MDELIVERY</v>
          </cell>
          <cell r="Y105" t="str">
            <v>CALLE 28 DE JUNIO S/N Y GARCIA MORENO ENTRADA LLANO GRANDE</v>
          </cell>
        </row>
        <row r="106">
          <cell r="A106" t="str">
            <v>2484884</v>
          </cell>
          <cell r="B106">
            <v>498893</v>
          </cell>
          <cell r="C106" t="str">
            <v>2484884</v>
          </cell>
          <cell r="D106" t="str">
            <v>MDELIVERY</v>
          </cell>
          <cell r="E106" t="str">
            <v>DESPACHO</v>
          </cell>
          <cell r="F106" t="str">
            <v>NORMAL</v>
          </cell>
          <cell r="G106" t="str">
            <v/>
          </cell>
          <cell r="H106">
            <v>44944</v>
          </cell>
          <cell r="I106" t="str">
            <v>EN_PROCESO</v>
          </cell>
          <cell r="J106">
            <v>44944</v>
          </cell>
          <cell r="K106" t="str">
            <v>MAURICIO PROANO MINO_MAURICIO PROANO MINO</v>
          </cell>
          <cell r="L106" t="str">
            <v>PICHINCHA REPUBLICA DEL SALVADOR REPUBLICA DEL SALVADOR N34 183 SUIZA EDIFICIO DE MINISTERIO DE TRABAJO TORRE SUCIA RECIBE EN PLANTA BAJA COLOR GRIS FRENTE A PANIFICADORA AMBATO</v>
          </cell>
          <cell r="M106" t="str">
            <v>1711898120001</v>
          </cell>
          <cell r="N106" t="str">
            <v>0986263014</v>
          </cell>
          <cell r="O106" t="str">
            <v/>
          </cell>
          <cell r="P106" t="str">
            <v>QUITO</v>
          </cell>
          <cell r="Q106" t="str">
            <v>QUITO</v>
          </cell>
          <cell r="R106" t="str">
            <v>PICHINCHA</v>
          </cell>
          <cell r="T106" t="str">
            <v>FLEXTRANS UIO</v>
          </cell>
          <cell r="U106" t="str">
            <v>FLEXNETUIO_LOCAL</v>
          </cell>
          <cell r="V106">
            <v>1</v>
          </cell>
          <cell r="W106">
            <v>1</v>
          </cell>
          <cell r="X106" t="str">
            <v>FLEXNET ECUADOR - MDELIVERY</v>
          </cell>
          <cell r="Y106" t="str">
            <v>CALLE 28 DE JUNIO S/N Y GARCIA MORENO ENTRADA LLANO GRANDE</v>
          </cell>
        </row>
        <row r="107">
          <cell r="A107" t="str">
            <v>2484885</v>
          </cell>
          <cell r="B107">
            <v>498894</v>
          </cell>
          <cell r="C107" t="str">
            <v>2484885</v>
          </cell>
          <cell r="D107" t="str">
            <v>MDELIVERY</v>
          </cell>
          <cell r="E107" t="str">
            <v>DESPACHO</v>
          </cell>
          <cell r="F107" t="str">
            <v>NORMAL</v>
          </cell>
          <cell r="G107" t="str">
            <v/>
          </cell>
          <cell r="H107">
            <v>44944</v>
          </cell>
          <cell r="I107" t="str">
            <v>EN_PROCESO</v>
          </cell>
          <cell r="J107">
            <v>44944</v>
          </cell>
          <cell r="K107" t="str">
            <v>EMIR MOISES ALVARADO BUENO_EMIR MOISES ALVARADO BUENO</v>
          </cell>
          <cell r="L107" t="str">
            <v>El Recreo primera etapa Coop val paraiso dos Manzana 4 Solar 2</v>
          </cell>
          <cell r="M107" t="str">
            <v>0952669919001</v>
          </cell>
          <cell r="N107" t="str">
            <v>0984315741</v>
          </cell>
          <cell r="O107" t="str">
            <v/>
          </cell>
          <cell r="P107" t="str">
            <v>DURAN</v>
          </cell>
          <cell r="Q107" t="str">
            <v>DURAN</v>
          </cell>
          <cell r="R107" t="str">
            <v>GUAYAS</v>
          </cell>
          <cell r="T107" t="str">
            <v>TRAMACO</v>
          </cell>
          <cell r="U107" t="str">
            <v>FLEXNETUIO_GYE</v>
          </cell>
          <cell r="V107">
            <v>1</v>
          </cell>
          <cell r="W107">
            <v>1</v>
          </cell>
          <cell r="X107" t="str">
            <v>FLEXNET ECUADOR - MDELIVERY</v>
          </cell>
          <cell r="Y107" t="str">
            <v>CALLE 28 DE JUNIO S/N Y GARCIA MORENO ENTRADA LLANO GRANDE</v>
          </cell>
        </row>
        <row r="108">
          <cell r="A108" t="str">
            <v>2484931</v>
          </cell>
          <cell r="B108">
            <v>498895</v>
          </cell>
          <cell r="C108" t="str">
            <v>2484931</v>
          </cell>
          <cell r="D108" t="str">
            <v>MDELIVERY</v>
          </cell>
          <cell r="E108" t="str">
            <v>DESPACHO</v>
          </cell>
          <cell r="F108" t="str">
            <v>NORMAL</v>
          </cell>
          <cell r="G108" t="str">
            <v/>
          </cell>
          <cell r="H108">
            <v>44944</v>
          </cell>
          <cell r="I108" t="str">
            <v>EN_PROCESO</v>
          </cell>
          <cell r="J108">
            <v>44944</v>
          </cell>
          <cell r="K108" t="str">
            <v xml:space="preserve">Mayra ProaNo_PECKSAMBIENTE S A </v>
          </cell>
          <cell r="L108" t="str">
            <v xml:space="preserve"> Calle Barbara Esparza No 4 y Santa Ines Conjunto indigo Gardens </v>
          </cell>
          <cell r="M108" t="str">
            <v>1792286972001</v>
          </cell>
          <cell r="N108" t="str">
            <v>0983259873</v>
          </cell>
          <cell r="O108" t="str">
            <v/>
          </cell>
          <cell r="P108" t="str">
            <v>QUITO</v>
          </cell>
          <cell r="Q108" t="str">
            <v>QUITO</v>
          </cell>
          <cell r="R108" t="str">
            <v>PICHINCHA</v>
          </cell>
          <cell r="T108" t="str">
            <v>FLEXTRANS UIO</v>
          </cell>
          <cell r="U108" t="str">
            <v>FLEXNETUIO_LOCAL</v>
          </cell>
          <cell r="V108">
            <v>1</v>
          </cell>
          <cell r="W108">
            <v>1</v>
          </cell>
          <cell r="X108" t="str">
            <v>FLEXNET ECUADOR - MDELIVERY</v>
          </cell>
          <cell r="Y108" t="str">
            <v>CALLE 28 DE JUNIO S/N Y GARCIA MORENO ENTRADA LLANO GRANDE</v>
          </cell>
        </row>
        <row r="109">
          <cell r="A109" t="str">
            <v>2484932</v>
          </cell>
          <cell r="B109">
            <v>498896</v>
          </cell>
          <cell r="C109" t="str">
            <v>2484932</v>
          </cell>
          <cell r="D109" t="str">
            <v>MDELIVERY</v>
          </cell>
          <cell r="E109" t="str">
            <v>DESPACHO</v>
          </cell>
          <cell r="F109" t="str">
            <v>NORMAL</v>
          </cell>
          <cell r="G109" t="str">
            <v/>
          </cell>
          <cell r="H109">
            <v>44944</v>
          </cell>
          <cell r="I109" t="str">
            <v>EN_PROCESO</v>
          </cell>
          <cell r="J109">
            <v>44944</v>
          </cell>
          <cell r="K109" t="str">
            <v xml:space="preserve"> GUILLERMO AYLLU RAMIREZ HUACON_ GUILLERMO AYLLU RAMIREZ HUACON</v>
          </cell>
          <cell r="L109" t="str">
            <v>DURaN PROVINCIA DEL GUAYAS COOPERATIVA ABEL GILBERT PONToN SEGUNDA ETAPA MZ 4 SOLAR 7 DIAGONAL AL TALLER MAESTRO KAYOSAMA</v>
          </cell>
          <cell r="M109" t="str">
            <v>0916187222001</v>
          </cell>
          <cell r="N109" t="str">
            <v>0995508622</v>
          </cell>
          <cell r="O109" t="str">
            <v/>
          </cell>
          <cell r="P109" t="str">
            <v>GUAYAQUIL</v>
          </cell>
          <cell r="Q109" t="str">
            <v>GUAYAQUIL</v>
          </cell>
          <cell r="R109" t="str">
            <v>GUAYAS</v>
          </cell>
          <cell r="T109" t="str">
            <v>FLEXTRANS GYE</v>
          </cell>
          <cell r="U109" t="str">
            <v>FLEXNETUIO_GYE</v>
          </cell>
          <cell r="V109">
            <v>1</v>
          </cell>
          <cell r="W109">
            <v>1</v>
          </cell>
          <cell r="X109" t="str">
            <v>FLEXNET ECUADOR - MDELIVERY</v>
          </cell>
          <cell r="Y109" t="str">
            <v>CALLE 28 DE JUNIO S/N Y GARCIA MORENO ENTRADA LLANO GRANDE</v>
          </cell>
        </row>
        <row r="110">
          <cell r="A110" t="str">
            <v>2484933</v>
          </cell>
          <cell r="B110">
            <v>498897</v>
          </cell>
          <cell r="C110" t="str">
            <v>2484933</v>
          </cell>
          <cell r="D110" t="str">
            <v>MDELIVERY</v>
          </cell>
          <cell r="E110" t="str">
            <v>DESPACHO</v>
          </cell>
          <cell r="F110" t="str">
            <v>NORMAL</v>
          </cell>
          <cell r="G110" t="str">
            <v/>
          </cell>
          <cell r="H110">
            <v>44944</v>
          </cell>
          <cell r="I110" t="str">
            <v>EN_PROCESO</v>
          </cell>
          <cell r="J110">
            <v>44944</v>
          </cell>
          <cell r="K110" t="str">
            <v xml:space="preserve">Teresa Salazar_SEGUROS EQUINOCCIAL S A </v>
          </cell>
          <cell r="L110" t="str">
            <v>De las Hiedras N41 130 y Av De Los Granados QUITO QUITO PICHINCHA</v>
          </cell>
          <cell r="M110" t="str">
            <v>1790007502001</v>
          </cell>
          <cell r="N110" t="str">
            <v>0995255094</v>
          </cell>
          <cell r="O110" t="str">
            <v/>
          </cell>
          <cell r="P110" t="str">
            <v>QUITO</v>
          </cell>
          <cell r="Q110" t="str">
            <v>QUITO</v>
          </cell>
          <cell r="R110" t="str">
            <v>PICHINCHA</v>
          </cell>
          <cell r="T110" t="str">
            <v>FLEXTRANS UIO</v>
          </cell>
          <cell r="U110" t="str">
            <v>FLEXNETUIO_LOCAL</v>
          </cell>
          <cell r="V110">
            <v>1</v>
          </cell>
          <cell r="W110">
            <v>1</v>
          </cell>
          <cell r="X110" t="str">
            <v>FLEXNET ECUADOR - MDELIVERY</v>
          </cell>
          <cell r="Y110" t="str">
            <v>CALLE 28 DE JUNIO S/N Y GARCIA MORENO ENTRADA LLANO GRANDE</v>
          </cell>
        </row>
        <row r="111">
          <cell r="A111" t="str">
            <v>2484934</v>
          </cell>
          <cell r="B111">
            <v>498898</v>
          </cell>
          <cell r="C111" t="str">
            <v>2484934</v>
          </cell>
          <cell r="D111" t="str">
            <v>MDELIVERY</v>
          </cell>
          <cell r="E111" t="str">
            <v>DESPACHO</v>
          </cell>
          <cell r="F111" t="str">
            <v>NORMAL</v>
          </cell>
          <cell r="G111" t="str">
            <v/>
          </cell>
          <cell r="H111">
            <v>44944</v>
          </cell>
          <cell r="I111" t="str">
            <v>EN_PROCESO</v>
          </cell>
          <cell r="J111">
            <v>44944</v>
          </cell>
          <cell r="K111" t="str">
            <v>FABIAN GUERRERO DANNY DEL SALTO_NELSON GERARDO BARRAGAN HERNANDEZ</v>
          </cell>
          <cell r="L111" t="str">
            <v>AMBATO CDLA INGAHURCO CALLE CHILE 03 34 Y URUGUAY AL LADO DE RESTAURANT LA SAZON DEL NEGRO</v>
          </cell>
          <cell r="M111" t="str">
            <v>1801455575001</v>
          </cell>
          <cell r="N111" t="str">
            <v>0984606708</v>
          </cell>
          <cell r="O111" t="str">
            <v/>
          </cell>
          <cell r="P111" t="str">
            <v>AMBATO</v>
          </cell>
          <cell r="Q111" t="str">
            <v>AMBATO</v>
          </cell>
          <cell r="R111" t="str">
            <v>TUNGURAHUA</v>
          </cell>
          <cell r="S111" t="str">
            <v>AMBATO</v>
          </cell>
          <cell r="T111" t="str">
            <v>TRAMACO</v>
          </cell>
          <cell r="U111" t="str">
            <v>FLEXNETUIO_PROVINCIA</v>
          </cell>
          <cell r="V111">
            <v>1</v>
          </cell>
          <cell r="W111">
            <v>1</v>
          </cell>
          <cell r="X111" t="str">
            <v>FLEXNET ECUADOR - MDELIVERY</v>
          </cell>
          <cell r="Y111" t="str">
            <v>CALLE 28 DE JUNIO S/N Y GARCIA MORENO ENTRADA LLANO GRANDE</v>
          </cell>
        </row>
        <row r="112">
          <cell r="A112" t="str">
            <v>2484942</v>
          </cell>
          <cell r="B112">
            <v>498899</v>
          </cell>
          <cell r="C112" t="str">
            <v>2484942</v>
          </cell>
          <cell r="D112" t="str">
            <v>MDELIVERY</v>
          </cell>
          <cell r="E112" t="str">
            <v>DESPACHO</v>
          </cell>
          <cell r="F112" t="str">
            <v>NORMAL</v>
          </cell>
          <cell r="G112" t="str">
            <v/>
          </cell>
          <cell r="H112">
            <v>44944</v>
          </cell>
          <cell r="I112" t="str">
            <v>EN_PROCESO</v>
          </cell>
          <cell r="J112">
            <v>44944</v>
          </cell>
          <cell r="K112" t="str">
            <v>VICTOR HERNANDEZ_YOLANDA JOHANNA APOLINARIO CAMPI</v>
          </cell>
          <cell r="L112" t="str">
            <v xml:space="preserve">ENTREGAR EN QG53 JGH s n y Juan Bautista Aguirre Barrio la Mallas Sector Loma de Puengasi Av Libertador Simon Bolivar </v>
          </cell>
          <cell r="M112" t="str">
            <v>0502491020001</v>
          </cell>
          <cell r="N112" t="str">
            <v>0998130566</v>
          </cell>
          <cell r="O112" t="str">
            <v/>
          </cell>
          <cell r="P112" t="str">
            <v>QUITO</v>
          </cell>
          <cell r="Q112" t="str">
            <v>QUITO</v>
          </cell>
          <cell r="R112" t="str">
            <v>PICHINCHA</v>
          </cell>
          <cell r="T112" t="str">
            <v>FLEXTRANS UIO</v>
          </cell>
          <cell r="U112" t="str">
            <v>FLEXNETUIO_LOCAL</v>
          </cell>
          <cell r="V112">
            <v>1</v>
          </cell>
          <cell r="W112">
            <v>1</v>
          </cell>
          <cell r="X112" t="str">
            <v>FLEXNET ECUADOR - MDELIVERY</v>
          </cell>
          <cell r="Y112" t="str">
            <v>CALLE 28 DE JUNIO S/N Y GARCIA MORENO ENTRADA LLANO GRANDE</v>
          </cell>
        </row>
        <row r="113">
          <cell r="A113" t="str">
            <v>2484945</v>
          </cell>
          <cell r="B113">
            <v>498900</v>
          </cell>
          <cell r="C113" t="str">
            <v>2484945</v>
          </cell>
          <cell r="D113" t="str">
            <v>MDELIVERY</v>
          </cell>
          <cell r="E113" t="str">
            <v>DESPACHO</v>
          </cell>
          <cell r="F113" t="str">
            <v>NORMAL</v>
          </cell>
          <cell r="G113" t="str">
            <v/>
          </cell>
          <cell r="H113">
            <v>44944</v>
          </cell>
          <cell r="I113" t="str">
            <v>EN_PROCESO</v>
          </cell>
          <cell r="J113">
            <v>44944</v>
          </cell>
          <cell r="K113" t="str">
            <v>DANIELA MOLINA_COMITE DE EMPRESA DE IMPORTADORA TOMEBAMBA</v>
          </cell>
          <cell r="L113" t="str">
            <v xml:space="preserve"> AZUAY CUENCA AV ESPANA 17 30 TURUHUAICO SECTOR AEREOPUERTO </v>
          </cell>
          <cell r="M113" t="str">
            <v>0190314413001</v>
          </cell>
          <cell r="N113" t="str">
            <v>0995325476</v>
          </cell>
          <cell r="O113" t="str">
            <v/>
          </cell>
          <cell r="P113" t="str">
            <v>CUENCA</v>
          </cell>
          <cell r="Q113" t="str">
            <v>CUENCA</v>
          </cell>
          <cell r="R113" t="str">
            <v>AZUAY</v>
          </cell>
          <cell r="T113" t="str">
            <v>TRAMACO</v>
          </cell>
          <cell r="U113" t="str">
            <v>FLEXNETUIO_PROVINCIA</v>
          </cell>
          <cell r="V113">
            <v>1</v>
          </cell>
          <cell r="W113">
            <v>1</v>
          </cell>
          <cell r="X113" t="str">
            <v>FLEXNET ECUADOR - MDELIVERY</v>
          </cell>
          <cell r="Y113" t="str">
            <v>CALLE 28 DE JUNIO S/N Y GARCIA MORENO ENTRADA LLANO GRANDE</v>
          </cell>
        </row>
        <row r="114">
          <cell r="A114" t="str">
            <v>2484954</v>
          </cell>
          <cell r="B114">
            <v>498901</v>
          </cell>
          <cell r="C114" t="str">
            <v>2484954</v>
          </cell>
          <cell r="D114" t="str">
            <v>MDELIVERY</v>
          </cell>
          <cell r="E114" t="str">
            <v>DESPACHO</v>
          </cell>
          <cell r="F114" t="str">
            <v>NORMAL</v>
          </cell>
          <cell r="G114" t="str">
            <v/>
          </cell>
          <cell r="H114">
            <v>44944</v>
          </cell>
          <cell r="I114" t="str">
            <v>EN_PROCESO</v>
          </cell>
          <cell r="J114">
            <v>44944</v>
          </cell>
          <cell r="K114" t="str">
            <v>JOSE RIOS KIKE MAZON_AMORTIGUACION TOTAL AUSTROSHOCK CIA LTDA</v>
          </cell>
          <cell r="L114" t="str">
            <v>PICHINCHA QUITO OSWALDO GUAYASAMIN SN JUNTO A LA ESCALA SHOPPING LOCAL LA TAQUERIA CUMBAYA LA TEHEDORA</v>
          </cell>
          <cell r="M114" t="str">
            <v>0190325997001</v>
          </cell>
          <cell r="N114" t="str">
            <v>0987210135</v>
          </cell>
          <cell r="O114" t="str">
            <v/>
          </cell>
          <cell r="P114" t="str">
            <v>QUITO</v>
          </cell>
          <cell r="Q114" t="str">
            <v>QUITO</v>
          </cell>
          <cell r="R114" t="str">
            <v>PICHINCHA</v>
          </cell>
          <cell r="T114" t="str">
            <v>FLEXTRANS UIO</v>
          </cell>
          <cell r="U114" t="str">
            <v>FLEXNETUIO_LOCAL</v>
          </cell>
          <cell r="V114">
            <v>1</v>
          </cell>
          <cell r="W114">
            <v>1</v>
          </cell>
          <cell r="X114" t="str">
            <v>FLEXNET ECUADOR - MDELIVERY</v>
          </cell>
          <cell r="Y114" t="str">
            <v>CALLE 28 DE JUNIO S/N Y GARCIA MORENO ENTRADA LLANO GRANDE</v>
          </cell>
        </row>
        <row r="115">
          <cell r="A115" t="str">
            <v>2484955</v>
          </cell>
          <cell r="B115">
            <v>498902</v>
          </cell>
          <cell r="C115" t="str">
            <v>2484955</v>
          </cell>
          <cell r="D115" t="str">
            <v>MDELIVERY</v>
          </cell>
          <cell r="E115" t="str">
            <v>DESPACHO</v>
          </cell>
          <cell r="F115" t="str">
            <v>NORMAL</v>
          </cell>
          <cell r="G115" t="str">
            <v/>
          </cell>
          <cell r="H115">
            <v>44944</v>
          </cell>
          <cell r="I115" t="str">
            <v>EN_PROCESO</v>
          </cell>
          <cell r="J115">
            <v>44944</v>
          </cell>
          <cell r="K115" t="str">
            <v>GUSTAVO XAVIER CORNEJO VIEJO_GUSTAVO XAVIER CORNEJO VIEJO</v>
          </cell>
          <cell r="L115" t="str">
            <v>Av Samborondon Samborondon 092301 EN LA CALLE MODERNA ENTREGAR EN EL COLEGIO MODERNA CLIENTE ES PROFESOR HASTA LAS 3 PM adjunto ubicacion por correo</v>
          </cell>
          <cell r="M115" t="str">
            <v>0923453658001</v>
          </cell>
          <cell r="N115" t="str">
            <v>0996460886</v>
          </cell>
          <cell r="O115" t="str">
            <v/>
          </cell>
          <cell r="P115" t="str">
            <v>SAMBORONDON</v>
          </cell>
          <cell r="Q115" t="str">
            <v>SAMBORONDON</v>
          </cell>
          <cell r="R115" t="str">
            <v>GUAYAS</v>
          </cell>
          <cell r="T115" t="str">
            <v>TRAMACO</v>
          </cell>
          <cell r="U115" t="str">
            <v>FLEXNETUIO_GYE</v>
          </cell>
          <cell r="V115">
            <v>1</v>
          </cell>
          <cell r="W115">
            <v>1</v>
          </cell>
          <cell r="X115" t="str">
            <v>FLEXNET ECUADOR - MDELIVERY</v>
          </cell>
          <cell r="Y115" t="str">
            <v>CALLE 28 DE JUNIO S/N Y GARCIA MORENO ENTRADA LLANO GRANDE</v>
          </cell>
        </row>
        <row r="116">
          <cell r="A116" t="str">
            <v>2484956</v>
          </cell>
          <cell r="B116">
            <v>498903</v>
          </cell>
          <cell r="C116" t="str">
            <v>2484956</v>
          </cell>
          <cell r="D116" t="str">
            <v>MDELIVERY</v>
          </cell>
          <cell r="E116" t="str">
            <v>DESPACHO</v>
          </cell>
          <cell r="F116" t="str">
            <v>NORMAL</v>
          </cell>
          <cell r="G116" t="str">
            <v/>
          </cell>
          <cell r="H116">
            <v>44944</v>
          </cell>
          <cell r="I116" t="str">
            <v>EN_PROCESO</v>
          </cell>
          <cell r="J116">
            <v>44944</v>
          </cell>
          <cell r="K116" t="str">
            <v>MARIA DOLORES ONTANEDA O VERONICA ESPINOZA_ASORPGE ASOCIACION REGIONAL 1 DE SERVIDORES PUBLICOS DE LA PROCURADURIA GENERAL</v>
          </cell>
          <cell r="L116" t="str">
            <v>MALECON Y P ICAZA EDIFICIO LA PREVISORA PISO 14</v>
          </cell>
          <cell r="M116" t="str">
            <v>0992644516001</v>
          </cell>
          <cell r="N116" t="str">
            <v>0993684428</v>
          </cell>
          <cell r="O116" t="str">
            <v/>
          </cell>
          <cell r="P116" t="str">
            <v>GUAYAQUIL</v>
          </cell>
          <cell r="Q116" t="str">
            <v>GUAYAQUIL</v>
          </cell>
          <cell r="R116" t="str">
            <v>GUAYAS</v>
          </cell>
          <cell r="T116" t="str">
            <v>FLEXTRANS GYE</v>
          </cell>
          <cell r="U116" t="str">
            <v>FLEXNETUIO_GYE</v>
          </cell>
          <cell r="V116">
            <v>1</v>
          </cell>
          <cell r="W116">
            <v>1</v>
          </cell>
          <cell r="X116" t="str">
            <v>FLEXNET ECUADOR - MDELIVERY</v>
          </cell>
          <cell r="Y116" t="str">
            <v>CALLE 28 DE JUNIO S/N Y GARCIA MORENO ENTRADA LLANO GRANDE</v>
          </cell>
        </row>
        <row r="117">
          <cell r="A117" t="str">
            <v>2484957</v>
          </cell>
          <cell r="B117">
            <v>498904</v>
          </cell>
          <cell r="C117" t="str">
            <v>2484957</v>
          </cell>
          <cell r="D117" t="str">
            <v>MDELIVERY</v>
          </cell>
          <cell r="E117" t="str">
            <v>DESPACHO</v>
          </cell>
          <cell r="F117" t="str">
            <v>NORMAL</v>
          </cell>
          <cell r="G117" t="str">
            <v/>
          </cell>
          <cell r="H117">
            <v>44944</v>
          </cell>
          <cell r="I117" t="str">
            <v>EN_PROCESO</v>
          </cell>
          <cell r="J117">
            <v>44944</v>
          </cell>
          <cell r="K117" t="str">
            <v xml:space="preserve">David Vasquez guevara O JACKELINE ANASTACIO_ILGUECORP S A </v>
          </cell>
          <cell r="L117" t="str">
            <v>Lotizacion Inmaconsa Dr Honorato Vasquez Av Quinquella Diagonal al colegio Leonidas Garcia Empresa Ilguecorp</v>
          </cell>
          <cell r="M117" t="str">
            <v>0992600292001</v>
          </cell>
          <cell r="N117" t="str">
            <v>0994572630</v>
          </cell>
          <cell r="O117" t="str">
            <v/>
          </cell>
          <cell r="P117" t="str">
            <v>GUAYAQUIL</v>
          </cell>
          <cell r="Q117" t="str">
            <v>GUAYAQUIL</v>
          </cell>
          <cell r="R117" t="str">
            <v>GUAYAS</v>
          </cell>
          <cell r="T117" t="str">
            <v>FLEXTRANS GYE</v>
          </cell>
          <cell r="U117" t="str">
            <v>FLEXNETUIO_GYE</v>
          </cell>
          <cell r="V117">
            <v>1</v>
          </cell>
          <cell r="W117">
            <v>1</v>
          </cell>
          <cell r="X117" t="str">
            <v>FLEXNET ECUADOR - MDELIVERY</v>
          </cell>
          <cell r="Y117" t="str">
            <v>CALLE 28 DE JUNIO S/N Y GARCIA MORENO ENTRADA LLANO GRANDE</v>
          </cell>
        </row>
        <row r="118">
          <cell r="A118" t="str">
            <v>2484958</v>
          </cell>
          <cell r="B118">
            <v>498905</v>
          </cell>
          <cell r="C118" t="str">
            <v>2484958</v>
          </cell>
          <cell r="D118" t="str">
            <v>MDELIVERY</v>
          </cell>
          <cell r="E118" t="str">
            <v>DESPACHO</v>
          </cell>
          <cell r="F118" t="str">
            <v>NORMAL</v>
          </cell>
          <cell r="G118" t="str">
            <v/>
          </cell>
          <cell r="H118">
            <v>44944</v>
          </cell>
          <cell r="I118" t="str">
            <v>EN_PROCESO</v>
          </cell>
          <cell r="J118">
            <v>44944</v>
          </cell>
          <cell r="K118" t="str">
            <v>SEGOVIA PIGUABE JESUS ELIAN O ANA LUCIA PIGUABE ZAMBRANO_SEGOVIA PIGUABE JESUS ELIAN</v>
          </cell>
          <cell r="L118" t="str">
            <v>MANABI JIPIJAPA CALLE 10 DE AGOSTO SALIDA AL BYPASS POR LA TIENDA DON MARIO FRENTE DE LA TIENDA HAY UNA CAPILLA</v>
          </cell>
          <cell r="M118" t="str">
            <v>1316840840001</v>
          </cell>
          <cell r="N118" t="str">
            <v>0962659762</v>
          </cell>
          <cell r="O118" t="str">
            <v/>
          </cell>
          <cell r="P118" t="str">
            <v>JIPIJAPA</v>
          </cell>
          <cell r="Q118" t="str">
            <v>JIPIJAPA</v>
          </cell>
          <cell r="R118" t="str">
            <v>MANABI</v>
          </cell>
          <cell r="T118" t="str">
            <v>TRAMACO</v>
          </cell>
          <cell r="U118" t="str">
            <v>FLEXNETUIO_PROVINCIA</v>
          </cell>
          <cell r="V118">
            <v>1</v>
          </cell>
          <cell r="W118">
            <v>1</v>
          </cell>
          <cell r="X118" t="str">
            <v>FLEXNET ECUADOR - MDELIVERY</v>
          </cell>
          <cell r="Y118" t="str">
            <v>CALLE 28 DE JUNIO S/N Y GARCIA MORENO ENTRADA LLANO GRANDE</v>
          </cell>
        </row>
        <row r="119">
          <cell r="A119" t="str">
            <v>2484959</v>
          </cell>
          <cell r="B119">
            <v>498906</v>
          </cell>
          <cell r="C119" t="str">
            <v>2484959</v>
          </cell>
          <cell r="D119" t="str">
            <v>MDELIVERY</v>
          </cell>
          <cell r="E119" t="str">
            <v>DESPACHO</v>
          </cell>
          <cell r="F119" t="str">
            <v>NORMAL</v>
          </cell>
          <cell r="G119" t="str">
            <v/>
          </cell>
          <cell r="H119">
            <v>44944</v>
          </cell>
          <cell r="I119" t="str">
            <v>EN_PROCESO</v>
          </cell>
          <cell r="J119">
            <v>44944</v>
          </cell>
          <cell r="K119" t="str">
            <v>MORA ZAMORA JENIFFER LISSETH O JESSENIA MARIUXI GUZMAN_MORA ZAMORA JENIFFER LISSETH</v>
          </cell>
          <cell r="L119" t="str">
            <v>QUITO VALLE DE LOS CHILLOS CALLE HUANCAVILCA Y PRINCESA QUILAGO BARRIO SANTA ISABEL ADENTRO DE UNA CANCHA DE VOLLEY</v>
          </cell>
          <cell r="M119" t="str">
            <v>0942464066001</v>
          </cell>
          <cell r="N119" t="str">
            <v>0990524193</v>
          </cell>
          <cell r="O119" t="str">
            <v/>
          </cell>
          <cell r="P119" t="str">
            <v>QUITO</v>
          </cell>
          <cell r="Q119" t="str">
            <v>QUITO</v>
          </cell>
          <cell r="R119" t="str">
            <v>PICHINCHA</v>
          </cell>
          <cell r="T119" t="str">
            <v>FLEXTRANS UIO</v>
          </cell>
          <cell r="U119" t="str">
            <v>FLEXNETUIO_LOCAL</v>
          </cell>
          <cell r="V119">
            <v>1</v>
          </cell>
          <cell r="W119">
            <v>1</v>
          </cell>
          <cell r="X119" t="str">
            <v>FLEXNET ECUADOR - MDELIVERY</v>
          </cell>
          <cell r="Y119" t="str">
            <v>CALLE 28 DE JUNIO S/N Y GARCIA MORENO ENTRADA LLANO GRANDE</v>
          </cell>
        </row>
        <row r="120">
          <cell r="A120" t="str">
            <v>2484960_1</v>
          </cell>
          <cell r="B120">
            <v>498907</v>
          </cell>
          <cell r="C120" t="str">
            <v>2484960_1</v>
          </cell>
          <cell r="D120" t="str">
            <v>MDELIVERY</v>
          </cell>
          <cell r="E120" t="str">
            <v>DESPACHO</v>
          </cell>
          <cell r="F120" t="str">
            <v>NORMAL</v>
          </cell>
          <cell r="G120" t="str">
            <v/>
          </cell>
          <cell r="H120">
            <v>44944</v>
          </cell>
          <cell r="I120" t="str">
            <v>EN_PROCESO</v>
          </cell>
          <cell r="J120">
            <v>44944</v>
          </cell>
          <cell r="K120" t="str">
            <v>EDISON PAULINO SALAZAR ANDRADE O ERICK DIAZ_EDISON PAULINO SALAZAR ANDRADE</v>
          </cell>
          <cell r="L120" t="str">
            <v>agoyan y garcia moreno a 2 casa de la escuela inty raymi sector panecillo</v>
          </cell>
          <cell r="M120" t="str">
            <v>1004076046001</v>
          </cell>
          <cell r="N120" t="str">
            <v>0979027658</v>
          </cell>
          <cell r="O120" t="str">
            <v/>
          </cell>
          <cell r="P120" t="str">
            <v>QUITO</v>
          </cell>
          <cell r="Q120" t="str">
            <v>QUITO</v>
          </cell>
          <cell r="R120" t="str">
            <v>PICHINCHA</v>
          </cell>
          <cell r="T120" t="str">
            <v>FLEXTRANS UIO</v>
          </cell>
          <cell r="U120" t="str">
            <v>FLEXNETUIO_LOCAL</v>
          </cell>
          <cell r="V120">
            <v>1</v>
          </cell>
          <cell r="W120">
            <v>1</v>
          </cell>
          <cell r="X120" t="str">
            <v>FLEXNET ECUADOR - MDELIVERY</v>
          </cell>
          <cell r="Y120" t="str">
            <v>CALLE 28 DE JUNIO S/N Y GARCIA MORENO ENTRADA LLANO GRANDE</v>
          </cell>
        </row>
        <row r="121">
          <cell r="A121" t="str">
            <v>2484961</v>
          </cell>
          <cell r="B121">
            <v>498908</v>
          </cell>
          <cell r="C121" t="str">
            <v>2484961</v>
          </cell>
          <cell r="D121" t="str">
            <v>MDELIVERY</v>
          </cell>
          <cell r="E121" t="str">
            <v>DESPACHO</v>
          </cell>
          <cell r="F121" t="str">
            <v>NORMAL</v>
          </cell>
          <cell r="G121" t="str">
            <v/>
          </cell>
          <cell r="H121">
            <v>44944</v>
          </cell>
          <cell r="I121" t="str">
            <v>EN_PROCESO</v>
          </cell>
          <cell r="J121">
            <v>44944</v>
          </cell>
          <cell r="K121" t="str">
            <v>PABLO XAVIER BARAHONA RIVERA_PABLO XAVIER BARAHONA RIVERA</v>
          </cell>
          <cell r="L121" t="str">
            <v>PANAMERICANA NORTE KM 13 5 ENTIGUAS BODEGAS DE ADELCA IMPORTA COMERCIAL EL DIEZ SA FRENTE A LOS MOTELES</v>
          </cell>
          <cell r="M121" t="str">
            <v>0104731559001</v>
          </cell>
          <cell r="N121" t="str">
            <v>0984917066</v>
          </cell>
          <cell r="O121" t="str">
            <v/>
          </cell>
          <cell r="P121" t="str">
            <v>CUENCA</v>
          </cell>
          <cell r="Q121" t="str">
            <v>CUENCA</v>
          </cell>
          <cell r="R121" t="str">
            <v>AZUAY</v>
          </cell>
          <cell r="T121" t="str">
            <v>TRAMACO</v>
          </cell>
          <cell r="U121" t="str">
            <v>FLEXNETUIO_PROVINCIA</v>
          </cell>
          <cell r="V121">
            <v>1</v>
          </cell>
          <cell r="W121">
            <v>1</v>
          </cell>
          <cell r="X121" t="str">
            <v>FLEXNET ECUADOR - MDELIVERY</v>
          </cell>
          <cell r="Y121" t="str">
            <v>CALLE 28 DE JUNIO S/N Y GARCIA MORENO ENTRADA LLANO GRANDE</v>
          </cell>
        </row>
        <row r="122">
          <cell r="A122" t="str">
            <v>2484962</v>
          </cell>
          <cell r="B122">
            <v>498909</v>
          </cell>
          <cell r="C122" t="str">
            <v>2484962</v>
          </cell>
          <cell r="D122" t="str">
            <v>MDELIVERY</v>
          </cell>
          <cell r="E122" t="str">
            <v>DESPACHO</v>
          </cell>
          <cell r="F122" t="str">
            <v>NORMAL</v>
          </cell>
          <cell r="G122" t="str">
            <v/>
          </cell>
          <cell r="H122">
            <v>44944</v>
          </cell>
          <cell r="I122" t="str">
            <v>EN_PROCESO</v>
          </cell>
          <cell r="J122">
            <v>44944</v>
          </cell>
          <cell r="K122" t="str">
            <v>JHON SEBASTIAN LLANGARI GONZALES O JOSE LLANGARI_JHON SEBASTIAN LLANGARI GONZALES</v>
          </cell>
          <cell r="L122" t="str">
            <v>CORONEL MARCELINO MARIDUENA CIUDADELA DE LOS PArQUES CALLE CARLOS LYNCH CASA DE 1 PISO SOLOR TURQUESA</v>
          </cell>
          <cell r="M122" t="str">
            <v>0944233469001</v>
          </cell>
          <cell r="N122" t="str">
            <v>0969484001</v>
          </cell>
          <cell r="O122" t="str">
            <v/>
          </cell>
          <cell r="P122" t="str">
            <v>NARANJITO</v>
          </cell>
          <cell r="Q122" t="str">
            <v>NARANJITO</v>
          </cell>
          <cell r="R122" t="str">
            <v>GUAYAS</v>
          </cell>
          <cell r="T122" t="str">
            <v>TRAMACO</v>
          </cell>
          <cell r="U122" t="str">
            <v>FLEXNETUIO_PROVINCIA</v>
          </cell>
          <cell r="V122">
            <v>1</v>
          </cell>
          <cell r="W122">
            <v>1</v>
          </cell>
          <cell r="X122" t="str">
            <v>FLEXNET ECUADOR - MDELIVERY</v>
          </cell>
          <cell r="Y122" t="str">
            <v>CALLE 28 DE JUNIO S/N Y GARCIA MORENO ENTRADA LLANO GRANDE</v>
          </cell>
        </row>
        <row r="123">
          <cell r="A123" t="str">
            <v>2484963</v>
          </cell>
          <cell r="B123">
            <v>498910</v>
          </cell>
          <cell r="C123" t="str">
            <v>2484963</v>
          </cell>
          <cell r="D123" t="str">
            <v>MDELIVERY</v>
          </cell>
          <cell r="E123" t="str">
            <v>DESPACHO</v>
          </cell>
          <cell r="F123" t="str">
            <v>NORMAL</v>
          </cell>
          <cell r="G123" t="str">
            <v/>
          </cell>
          <cell r="H123">
            <v>44944</v>
          </cell>
          <cell r="I123" t="str">
            <v>EN_PROCESO</v>
          </cell>
          <cell r="J123">
            <v>44944</v>
          </cell>
          <cell r="K123" t="str">
            <v>ALEXA SAMANTHA ANGULO CAICEDO_ALEXA SAMANTHA ANGULO CAICEDO</v>
          </cell>
          <cell r="L123" t="str">
            <v xml:space="preserve">4 DE NOVIEMBRE Y LA 16 FRENTE DE LA FARMACIA 4 DE NOVIEMBRE </v>
          </cell>
          <cell r="M123" t="str">
            <v>0951764638001</v>
          </cell>
          <cell r="N123" t="str">
            <v>0968974850</v>
          </cell>
          <cell r="O123" t="str">
            <v/>
          </cell>
          <cell r="P123" t="str">
            <v>GUAYAQUIL</v>
          </cell>
          <cell r="Q123" t="str">
            <v>GUAYAQUIL</v>
          </cell>
          <cell r="R123" t="str">
            <v>GUAYAS</v>
          </cell>
          <cell r="T123" t="str">
            <v>FLEXTRANS GYE</v>
          </cell>
          <cell r="U123" t="str">
            <v>FLEXNETUIO_GYE</v>
          </cell>
          <cell r="V123">
            <v>1</v>
          </cell>
          <cell r="W123">
            <v>1</v>
          </cell>
          <cell r="X123" t="str">
            <v>FLEXNET ECUADOR - MDELIVERY</v>
          </cell>
          <cell r="Y123" t="str">
            <v>CALLE 28 DE JUNIO S/N Y GARCIA MORENO ENTRADA LLANO GRANDE</v>
          </cell>
        </row>
        <row r="124">
          <cell r="A124" t="str">
            <v>OB-2023-ENE-18-30</v>
          </cell>
          <cell r="B124">
            <v>498868</v>
          </cell>
          <cell r="C124" t="str">
            <v>OB-2023-ENE-18-30</v>
          </cell>
          <cell r="D124" t="str">
            <v>LYNX</v>
          </cell>
          <cell r="E124" t="str">
            <v>DESPACHO</v>
          </cell>
          <cell r="F124" t="str">
            <v>COURIER</v>
          </cell>
          <cell r="G124" t="str">
            <v>FT80536</v>
          </cell>
          <cell r="H124">
            <v>44944</v>
          </cell>
          <cell r="I124" t="str">
            <v>EN_PROCESO</v>
          </cell>
          <cell r="J124">
            <v>44944</v>
          </cell>
          <cell r="K124" t="str">
            <v>SUPTELCOM - EDISON MONTENEGRO / DANIEL GONZÁLEZ</v>
          </cell>
          <cell r="L124" t="str">
            <v>AV. AMAZONAS N25-23 Y COLÓN. EDIFICIO ESPAÑA OFICINA 25</v>
          </cell>
          <cell r="N124" t="str">
            <v>0983325724 / 0992900280</v>
          </cell>
          <cell r="O124" t="str">
            <v>EDISON MONTENEGRO / DANIEL GONZÁLEZ 0983325724 / 0992900280</v>
          </cell>
          <cell r="P124" t="str">
            <v>170304</v>
          </cell>
          <cell r="Q124" t="str">
            <v>QUITO</v>
          </cell>
          <cell r="R124" t="str">
            <v>PICHINCHA</v>
          </cell>
          <cell r="S124" t="str">
            <v>QUITO</v>
          </cell>
          <cell r="T124" t="str">
            <v>ITSACOURIER</v>
          </cell>
          <cell r="U124" t="str">
            <v>FLEXNETUIO_LOCAL</v>
          </cell>
          <cell r="V124">
            <v>1</v>
          </cell>
          <cell r="W124">
            <v>0.01</v>
          </cell>
          <cell r="X124" t="str">
            <v>LYNX- FLEXNET UIO</v>
          </cell>
          <cell r="Y124" t="str">
            <v>PANAMERICA NORTE KM 121/2. ENTRADA A LLANO GRANDE, CALLE GARCÍA MORENO Y 28 DE JUNIO S/N</v>
          </cell>
        </row>
        <row r="125">
          <cell r="A125" t="str">
            <v>GAR5573</v>
          </cell>
          <cell r="B125">
            <v>498843</v>
          </cell>
          <cell r="C125" t="str">
            <v>GAR5573</v>
          </cell>
          <cell r="D125" t="str">
            <v>HYCITE</v>
          </cell>
          <cell r="E125" t="str">
            <v>RETIRO</v>
          </cell>
          <cell r="F125" t="str">
            <v>NORMAL</v>
          </cell>
          <cell r="G125" t="str">
            <v>ITG4914</v>
          </cell>
          <cell r="H125">
            <v>44944</v>
          </cell>
          <cell r="I125" t="str">
            <v>EN_PROCESO</v>
          </cell>
          <cell r="J125">
            <v>44944</v>
          </cell>
          <cell r="K125" t="str">
            <v>TERESA DE JESUS DEL ROSARIO MITE</v>
          </cell>
          <cell r="L125" t="str">
            <v>MZ 3204 COOPERATIVA 9 DE JULIO -GUASMO OESTE PB- GUAYAQUIL- GUASMO- GUAYAS - XIMENA- 090205</v>
          </cell>
          <cell r="N125" t="str">
            <v>989839479</v>
          </cell>
          <cell r="O125" t="str">
            <v>989839479</v>
          </cell>
          <cell r="P125" t="str">
            <v>090109</v>
          </cell>
          <cell r="Q125" t="str">
            <v>GUAYAQUIL</v>
          </cell>
          <cell r="R125" t="str">
            <v>GUAYAS</v>
          </cell>
          <cell r="S125" t="str">
            <v>GUAYAQUIL</v>
          </cell>
          <cell r="T125" t="str">
            <v>FLEXTRANS GYE</v>
          </cell>
          <cell r="U125" t="str">
            <v>FLEXNETUIO_GYE</v>
          </cell>
          <cell r="V125">
            <v>0</v>
          </cell>
          <cell r="W125">
            <v>0</v>
          </cell>
          <cell r="X125" t="str">
            <v>HYCITE QUITO</v>
          </cell>
          <cell r="Y125" t="str">
            <v>FLEX NET CALLE 28 DE JUNIO S/N Y GARCIA MORENO ENTRADA LLANO GRANDE</v>
          </cell>
        </row>
        <row r="126">
          <cell r="A126" t="str">
            <v>GAR5574</v>
          </cell>
          <cell r="B126">
            <v>498844</v>
          </cell>
          <cell r="C126" t="str">
            <v>GAR5574</v>
          </cell>
          <cell r="D126" t="str">
            <v>HYCITE</v>
          </cell>
          <cell r="E126" t="str">
            <v>RETIRO</v>
          </cell>
          <cell r="F126" t="str">
            <v>NORMAL</v>
          </cell>
          <cell r="H126">
            <v>44944</v>
          </cell>
          <cell r="I126" t="str">
            <v>EN_PROCESO</v>
          </cell>
          <cell r="J126">
            <v>44944</v>
          </cell>
          <cell r="K126" t="str">
            <v xml:space="preserve">SARA SARANGO </v>
          </cell>
          <cell r="L126" t="str">
            <v>AV 25 DE AGOSTO Y 1 DE MAYO EQ CS 310. CASA ESQ CON MAYAS 2 PISOS COLO R VERDE</v>
          </cell>
          <cell r="N126" t="str">
            <v>98-358-6530</v>
          </cell>
          <cell r="O126" t="str">
            <v>98-358-6530</v>
          </cell>
          <cell r="P126" t="str">
            <v>090109</v>
          </cell>
          <cell r="Q126" t="str">
            <v>GUAYAQUIL</v>
          </cell>
          <cell r="R126" t="str">
            <v>GUAYAS</v>
          </cell>
          <cell r="S126" t="str">
            <v>GUAYAQUIL</v>
          </cell>
          <cell r="T126" t="str">
            <v>TRAMACO</v>
          </cell>
          <cell r="U126" t="str">
            <v>FLEXNETUIO_PROVINCIA</v>
          </cell>
          <cell r="V126">
            <v>0</v>
          </cell>
          <cell r="W126">
            <v>0</v>
          </cell>
          <cell r="X126" t="str">
            <v>HYCITE QUITO</v>
          </cell>
          <cell r="Y126" t="str">
            <v>FLEX NET CALLE 28 DE JUNIO S/N Y GARCIA MORENO ENTRADA LLANO GRANDE</v>
          </cell>
        </row>
        <row r="127">
          <cell r="A127" t="str">
            <v>GAR5575</v>
          </cell>
          <cell r="B127">
            <v>498845</v>
          </cell>
          <cell r="C127" t="str">
            <v>GAR5575</v>
          </cell>
          <cell r="D127" t="str">
            <v>HYCITE</v>
          </cell>
          <cell r="E127" t="str">
            <v>RETIRO</v>
          </cell>
          <cell r="F127" t="str">
            <v>NORMAL</v>
          </cell>
          <cell r="H127">
            <v>44944</v>
          </cell>
          <cell r="I127" t="str">
            <v>EN_PROCESO</v>
          </cell>
          <cell r="J127">
            <v>44944</v>
          </cell>
          <cell r="K127" t="str">
            <v>PATRICIA LOPEZ DE CEPEDA</v>
          </cell>
          <cell r="L127" t="str">
            <v>AV. ATAHUALPA Y NARY PILLAHUAZO REF FRENTE AL COMERCIAL MAYA</v>
          </cell>
          <cell r="N127" t="str">
            <v>992-716-248_</v>
          </cell>
          <cell r="O127" t="str">
            <v>992-716-248_</v>
          </cell>
          <cell r="P127" t="str">
            <v>180101</v>
          </cell>
          <cell r="Q127" t="str">
            <v>AMBATO</v>
          </cell>
          <cell r="R127" t="str">
            <v>TUNGURAHUA</v>
          </cell>
          <cell r="S127" t="str">
            <v>AMBATO</v>
          </cell>
          <cell r="T127" t="str">
            <v>TRAMACO</v>
          </cell>
          <cell r="U127" t="str">
            <v>FLEXNETUIO_PROVINCIA</v>
          </cell>
          <cell r="V127">
            <v>0</v>
          </cell>
          <cell r="W127">
            <v>0</v>
          </cell>
          <cell r="X127" t="str">
            <v>HYCITE QUITO</v>
          </cell>
          <cell r="Y127" t="str">
            <v>FLEX NET CALLE 28 DE JUNIO S/N Y GARCIA MORENO ENTRADA LLANO GRANDE</v>
          </cell>
        </row>
        <row r="128">
          <cell r="A128" t="str">
            <v>GAR5576</v>
          </cell>
          <cell r="B128">
            <v>498846</v>
          </cell>
          <cell r="C128" t="str">
            <v>GAR5576</v>
          </cell>
          <cell r="D128" t="str">
            <v>HYCITE</v>
          </cell>
          <cell r="E128" t="str">
            <v>RETIRO</v>
          </cell>
          <cell r="F128" t="str">
            <v>NORMAL</v>
          </cell>
          <cell r="G128" t="str">
            <v>ITQ4918</v>
          </cell>
          <cell r="H128">
            <v>44944</v>
          </cell>
          <cell r="I128" t="str">
            <v>EN_PROCESO</v>
          </cell>
          <cell r="J128">
            <v>44944</v>
          </cell>
          <cell r="K128" t="str">
            <v>DIANA CHACON</v>
          </cell>
          <cell r="L128" t="str">
            <v>LOS MOTILONES N40 J E14 - 195</v>
          </cell>
          <cell r="M128" t="str">
            <v/>
          </cell>
          <cell r="N128" t="str">
            <v>998663137</v>
          </cell>
          <cell r="O128" t="str">
            <v>998663137</v>
          </cell>
          <cell r="P128" t="str">
            <v>170301</v>
          </cell>
          <cell r="Q128" t="str">
            <v>QUITO</v>
          </cell>
          <cell r="R128" t="str">
            <v>PICHINCHA</v>
          </cell>
          <cell r="S128" t="str">
            <v>QUITO</v>
          </cell>
          <cell r="T128" t="str">
            <v>FLEXTRANS UIO</v>
          </cell>
          <cell r="U128" t="str">
            <v>FLEXNETUIO_LOCAL</v>
          </cell>
          <cell r="V128">
            <v>0</v>
          </cell>
          <cell r="W128">
            <v>0</v>
          </cell>
          <cell r="X128" t="str">
            <v>HYCITE QUITO</v>
          </cell>
          <cell r="Y128" t="str">
            <v>FLEX NET CALLE 28 DE JUNIO S/N Y GARCIA MORENO ENTRADA LLANO GRANDE</v>
          </cell>
        </row>
        <row r="129">
          <cell r="A129" t="str">
            <v>GAR5577</v>
          </cell>
          <cell r="B129">
            <v>498847</v>
          </cell>
          <cell r="C129" t="str">
            <v>GAR5577</v>
          </cell>
          <cell r="D129" t="str">
            <v>HYCITE</v>
          </cell>
          <cell r="E129" t="str">
            <v>RETIRO</v>
          </cell>
          <cell r="F129" t="str">
            <v>NORMAL</v>
          </cell>
          <cell r="H129">
            <v>44944</v>
          </cell>
          <cell r="I129" t="str">
            <v>EN_PROCESO</v>
          </cell>
          <cell r="J129">
            <v>44944</v>
          </cell>
          <cell r="K129" t="str">
            <v>JOSE LUIS DEL PEZO GONZALEZ</v>
          </cell>
          <cell r="L129" t="str">
            <v>GALAPAGOS Y CALLE CUENCA CASA DE 3 PISOS NUMERO# 414 PROVINCIA SANTO DOMINGO DE LOS TSACHILAS CANTO : SANTO DOMINGO PARROQUIA: SANTO DOMINGO CODIGO POSTAL: 230101 REFERENCIA AV: GALAPAGOS Y CALLE CUEN</v>
          </cell>
          <cell r="N129" t="str">
            <v>993077437</v>
          </cell>
          <cell r="O129" t="str">
            <v>993077437</v>
          </cell>
          <cell r="P129" t="str">
            <v>230101</v>
          </cell>
          <cell r="Q129" t="str">
            <v>SANTO DOMINGO</v>
          </cell>
          <cell r="R129" t="str">
            <v>SANTO DOMINGO DE LOS TSACHILAS</v>
          </cell>
          <cell r="S129" t="str">
            <v>SANTO DOMINGO DE LOS COLORADOS</v>
          </cell>
          <cell r="T129" t="str">
            <v>TRAMACO</v>
          </cell>
          <cell r="U129" t="str">
            <v>FLEXNETUIO_PROVINCIA</v>
          </cell>
          <cell r="V129">
            <v>0</v>
          </cell>
          <cell r="W129">
            <v>0</v>
          </cell>
          <cell r="X129" t="str">
            <v>HYCITE QUITO</v>
          </cell>
          <cell r="Y129" t="str">
            <v>FLEX NET CALLE 28 DE JUNIO S/N Y GARCIA MORENO ENTRADA LLANO GRANDE</v>
          </cell>
        </row>
        <row r="130">
          <cell r="A130" t="str">
            <v>GAR5578</v>
          </cell>
          <cell r="B130">
            <v>498848</v>
          </cell>
          <cell r="C130" t="str">
            <v>GAR5578</v>
          </cell>
          <cell r="D130" t="str">
            <v>HYCITE</v>
          </cell>
          <cell r="E130" t="str">
            <v>RETIRO</v>
          </cell>
          <cell r="F130" t="str">
            <v>NORMAL</v>
          </cell>
          <cell r="G130" t="str">
            <v>ITQ4919</v>
          </cell>
          <cell r="H130">
            <v>44944</v>
          </cell>
          <cell r="I130" t="str">
            <v>EN_PROCESO</v>
          </cell>
          <cell r="J130">
            <v>44944</v>
          </cell>
          <cell r="K130" t="str">
            <v>OSCAR MAURICIO ANDRADE ACOSTA_</v>
          </cell>
          <cell r="L130" t="str">
            <v>CAMILO CAZAR N3376 JOSE VOZ MEDIANO (CANAL 8) QUITO</v>
          </cell>
          <cell r="M130" t="str">
            <v/>
          </cell>
          <cell r="N130" t="str">
            <v>997-320-625_</v>
          </cell>
          <cell r="O130" t="str">
            <v>997-320-625_</v>
          </cell>
          <cell r="P130" t="str">
            <v>170301</v>
          </cell>
          <cell r="Q130" t="str">
            <v>QUITO</v>
          </cell>
          <cell r="R130" t="str">
            <v>PICHINCHA</v>
          </cell>
          <cell r="S130" t="str">
            <v>QUITO</v>
          </cell>
          <cell r="T130" t="str">
            <v>FLEXTRANS UIO</v>
          </cell>
          <cell r="U130" t="str">
            <v>FLEXNETUIO_LOCAL</v>
          </cell>
          <cell r="V130">
            <v>0</v>
          </cell>
          <cell r="W130">
            <v>0</v>
          </cell>
          <cell r="X130" t="str">
            <v>HYCITE QUITO</v>
          </cell>
          <cell r="Y130" t="str">
            <v>FLEX NET CALLE 28 DE JUNIO S/N Y GARCIA MORENO ENTRADA LLANO GRANDE</v>
          </cell>
        </row>
        <row r="131">
          <cell r="A131" t="str">
            <v>GAR5579</v>
          </cell>
          <cell r="B131">
            <v>498849</v>
          </cell>
          <cell r="C131" t="str">
            <v>GAR5579</v>
          </cell>
          <cell r="D131" t="str">
            <v>HYCITE</v>
          </cell>
          <cell r="E131" t="str">
            <v>RETIRO</v>
          </cell>
          <cell r="F131" t="str">
            <v>NORMAL</v>
          </cell>
          <cell r="G131" t="str">
            <v>ITQ4920</v>
          </cell>
          <cell r="H131">
            <v>44944</v>
          </cell>
          <cell r="I131" t="str">
            <v>EN_PROCESO</v>
          </cell>
          <cell r="J131">
            <v>44944</v>
          </cell>
          <cell r="K131" t="str">
            <v>CATALINA DEL ROCIO PAZMINO RUIZ</v>
          </cell>
          <cell r="L131" t="str">
            <v>DE LAS RETAMAS, E1-135 Y AV. GALO PLAZA LASO ENTRANDO POR LA PABLO CASALS</v>
          </cell>
          <cell r="M131" t="str">
            <v/>
          </cell>
          <cell r="N131" t="str">
            <v>998-276-191_</v>
          </cell>
          <cell r="O131" t="str">
            <v>998-276-191_</v>
          </cell>
          <cell r="P131" t="str">
            <v>170301</v>
          </cell>
          <cell r="Q131" t="str">
            <v>QUITO</v>
          </cell>
          <cell r="R131" t="str">
            <v>PICHINCHA</v>
          </cell>
          <cell r="S131" t="str">
            <v>QUITO</v>
          </cell>
          <cell r="T131" t="str">
            <v>FLEXTRANS UIO</v>
          </cell>
          <cell r="U131" t="str">
            <v>FLEXNETUIO_LOCAL</v>
          </cell>
          <cell r="V131">
            <v>0</v>
          </cell>
          <cell r="W131">
            <v>0</v>
          </cell>
          <cell r="X131" t="str">
            <v>HYCITE QUITO</v>
          </cell>
          <cell r="Y131" t="str">
            <v>FLEX NET CALLE 28 DE JUNIO S/N Y GARCIA MORENO ENTRADA LLANO GRANDE</v>
          </cell>
        </row>
        <row r="132">
          <cell r="A132" t="str">
            <v>GAR5580</v>
          </cell>
          <cell r="B132">
            <v>498850</v>
          </cell>
          <cell r="C132" t="str">
            <v>GAR5580</v>
          </cell>
          <cell r="D132" t="str">
            <v>HYCITE</v>
          </cell>
          <cell r="E132" t="str">
            <v>RETIRO</v>
          </cell>
          <cell r="F132" t="str">
            <v>NORMAL</v>
          </cell>
          <cell r="H132">
            <v>44944</v>
          </cell>
          <cell r="I132" t="str">
            <v>EN_PROCESO</v>
          </cell>
          <cell r="J132">
            <v>44944</v>
          </cell>
          <cell r="K132" t="str">
            <v xml:space="preserve">MAGDALENA MORENO </v>
          </cell>
          <cell r="L132" t="str">
            <v>PROVINCIA: NAPO CANTON: TENA PARROQUIA TENA CODIGO POSTAL: 150101 LOCALIDAD: BARRIO CENTRAL CALLE Y NUMERO DE REFERENCIA: CALLE COLONSO ENTRE AV JUMANDI Y JORGE PALOMO, CASA DE DOS PISOS COLOR AMARILL</v>
          </cell>
          <cell r="N132" t="str">
            <v>961694126</v>
          </cell>
          <cell r="O132" t="str">
            <v>961694126</v>
          </cell>
          <cell r="P132" t="str">
            <v>150101</v>
          </cell>
          <cell r="Q132" t="str">
            <v>TENA</v>
          </cell>
          <cell r="R132" t="str">
            <v>NAPO</v>
          </cell>
          <cell r="S132" t="str">
            <v>TENA</v>
          </cell>
          <cell r="T132" t="str">
            <v>TRAMACO</v>
          </cell>
          <cell r="U132" t="str">
            <v>FLEXNETUIO_PROVINCIA</v>
          </cell>
          <cell r="V132">
            <v>0</v>
          </cell>
          <cell r="W132">
            <v>0</v>
          </cell>
          <cell r="X132" t="str">
            <v>HYCITE QUITO</v>
          </cell>
          <cell r="Y132" t="str">
            <v>FLEX NET CALLE 28 DE JUNIO S/N Y GARCIA MORENO ENTRADA LLANO GRANDE</v>
          </cell>
        </row>
        <row r="133">
          <cell r="A133" t="str">
            <v>GAR5581</v>
          </cell>
          <cell r="B133">
            <v>498851</v>
          </cell>
          <cell r="C133" t="str">
            <v>GAR5581</v>
          </cell>
          <cell r="D133" t="str">
            <v>HYCITE</v>
          </cell>
          <cell r="E133" t="str">
            <v>RETIRO</v>
          </cell>
          <cell r="F133" t="str">
            <v>NORMAL</v>
          </cell>
          <cell r="G133" t="str">
            <v>ITQ4921</v>
          </cell>
          <cell r="H133">
            <v>44944</v>
          </cell>
          <cell r="I133" t="str">
            <v>EN_PROCESO</v>
          </cell>
          <cell r="J133">
            <v>44944</v>
          </cell>
          <cell r="K133" t="str">
            <v>ALBA ROCIO MAROTO RUGEL </v>
          </cell>
          <cell r="L133" t="str">
            <v>CALLE CORONEL ENRIQUE CONCHA OE-41 Y CORONEL PEDRO CONCHA CONJUNTO EL ROBLE 2 CASA 28 SECTOR SUR BARRIO NUEVA AURORA BARRIO EL PARAISO</v>
          </cell>
          <cell r="M133" t="str">
            <v/>
          </cell>
          <cell r="N133" t="str">
            <v>99 537 9484</v>
          </cell>
          <cell r="O133" t="str">
            <v>99 537 9484</v>
          </cell>
          <cell r="P133" t="str">
            <v>170301</v>
          </cell>
          <cell r="Q133" t="str">
            <v>QUITO</v>
          </cell>
          <cell r="R133" t="str">
            <v>PICHINCHA</v>
          </cell>
          <cell r="S133" t="str">
            <v>QUITO</v>
          </cell>
          <cell r="T133" t="str">
            <v>FLEXTRANS UIO</v>
          </cell>
          <cell r="U133" t="str">
            <v>FLEXNETUIO_LOCAL</v>
          </cell>
          <cell r="V133">
            <v>0</v>
          </cell>
          <cell r="W133">
            <v>0</v>
          </cell>
          <cell r="X133" t="str">
            <v>HYCITE QUITO</v>
          </cell>
          <cell r="Y133" t="str">
            <v>FLEX NET CALLE 28 DE JUNIO S/N Y GARCIA MORENO ENTRADA LLANO GRANDE</v>
          </cell>
        </row>
        <row r="134">
          <cell r="A134" t="str">
            <v>GAR5582</v>
          </cell>
          <cell r="B134">
            <v>498852</v>
          </cell>
          <cell r="C134" t="str">
            <v>GAR5582</v>
          </cell>
          <cell r="D134" t="str">
            <v>HYCITE</v>
          </cell>
          <cell r="E134" t="str">
            <v>RETIRO</v>
          </cell>
          <cell r="F134" t="str">
            <v>NORMAL</v>
          </cell>
          <cell r="G134" t="str">
            <v>ITQ4922</v>
          </cell>
          <cell r="H134">
            <v>44944</v>
          </cell>
          <cell r="I134" t="str">
            <v>EN_PROCESO</v>
          </cell>
          <cell r="J134">
            <v>44944</v>
          </cell>
          <cell r="K134" t="str">
            <v xml:space="preserve"> SILVIA BARRAGAN_</v>
          </cell>
          <cell r="L134" t="str">
            <v>AV. DE LA PRENSA N45-195 Y YACUAMBI DIAGONAL AL INSTITUTO COORDILLERA PARROQUIA  CHAUPICRUZ</v>
          </cell>
          <cell r="M134" t="str">
            <v/>
          </cell>
          <cell r="N134" t="str">
            <v>994-770-233_</v>
          </cell>
          <cell r="O134" t="str">
            <v>994-770-233_</v>
          </cell>
          <cell r="P134" t="str">
            <v>170301</v>
          </cell>
          <cell r="Q134" t="str">
            <v>QUITO</v>
          </cell>
          <cell r="R134" t="str">
            <v>PICHINCHA</v>
          </cell>
          <cell r="S134" t="str">
            <v>QUITO</v>
          </cell>
          <cell r="T134" t="str">
            <v>FLEXTRANS UIO</v>
          </cell>
          <cell r="U134" t="str">
            <v>FLEXNETUIO_LOCAL</v>
          </cell>
          <cell r="V134">
            <v>0</v>
          </cell>
          <cell r="W134">
            <v>0</v>
          </cell>
          <cell r="X134" t="str">
            <v>HYCITE QUITO</v>
          </cell>
          <cell r="Y134" t="str">
            <v>FLEX NET CALLE 28 DE JUNIO S/N Y GARCIA MORENO ENTRADA LLANO GRANDE</v>
          </cell>
        </row>
        <row r="135">
          <cell r="A135" t="str">
            <v>GAR5583</v>
          </cell>
          <cell r="B135">
            <v>498853</v>
          </cell>
          <cell r="C135" t="str">
            <v>GAR5583</v>
          </cell>
          <cell r="D135" t="str">
            <v>HYCITE</v>
          </cell>
          <cell r="E135" t="str">
            <v>RETIRO</v>
          </cell>
          <cell r="F135" t="str">
            <v>NORMAL</v>
          </cell>
          <cell r="H135">
            <v>44944</v>
          </cell>
          <cell r="I135" t="str">
            <v>EN_PROCESO</v>
          </cell>
          <cell r="J135">
            <v>44944</v>
          </cell>
          <cell r="K135" t="str">
            <v>MANUEL ARTURO ZAMBRANO VALENZUELA</v>
          </cell>
          <cell r="L135" t="str">
            <v>CALLES MANTA Y QUITO  NUMERO DE CASA O DEPARTAMENTO: CASA DE TRES PIISOS PORTON NEGRO  PROVINCIA: MANABI  CANTON: ELL CARMEN  PARROQUIA: EL CARMEN  CODIGO POSTAL: 130501  REFERENCIAS DEL DOMICILIO CAL</v>
          </cell>
          <cell r="N135" t="str">
            <v>992620000</v>
          </cell>
          <cell r="O135" t="str">
            <v>992620000</v>
          </cell>
          <cell r="P135" t="str">
            <v>130101</v>
          </cell>
          <cell r="Q135" t="str">
            <v>PORTOVIEJO</v>
          </cell>
          <cell r="R135" t="str">
            <v>MANABI</v>
          </cell>
          <cell r="S135" t="str">
            <v>PORTOVIEJO</v>
          </cell>
          <cell r="T135" t="str">
            <v>TRAMACO</v>
          </cell>
          <cell r="U135" t="str">
            <v>FLEXNETUIO_PROVINCIA</v>
          </cell>
          <cell r="V135">
            <v>0</v>
          </cell>
          <cell r="W135">
            <v>0</v>
          </cell>
          <cell r="X135" t="str">
            <v>HYCITE QUITO</v>
          </cell>
          <cell r="Y135" t="str">
            <v>FLEX NET CALLE 28 DE JUNIO S/N Y GARCIA MORENO ENTRADA LLANO GRANDE</v>
          </cell>
        </row>
        <row r="136">
          <cell r="A136" t="str">
            <v>GAR5584</v>
          </cell>
          <cell r="B136">
            <v>498854</v>
          </cell>
          <cell r="C136" t="str">
            <v>GAR5584</v>
          </cell>
          <cell r="D136" t="str">
            <v>HYCITE</v>
          </cell>
          <cell r="E136" t="str">
            <v>RETIRO</v>
          </cell>
          <cell r="F136" t="str">
            <v>NORMAL</v>
          </cell>
          <cell r="G136" t="str">
            <v>ITG4915</v>
          </cell>
          <cell r="H136">
            <v>44944</v>
          </cell>
          <cell r="I136" t="str">
            <v>EN_PROCESO</v>
          </cell>
          <cell r="J136">
            <v>44944</v>
          </cell>
          <cell r="K136" t="str">
            <v>FRANCISCO JOSE MENA SILVA</v>
          </cell>
          <cell r="L136" t="str">
            <v xml:space="preserve">DR FRANCISCO MENA Y/O DRA. ANA MA. ANDRADE. AV. OLMOS 2531 EDIFICIO PANORAMA LAS LOMAS DE URDESA GUAYAS GUAYAQUIL TARQUI CODIGO POSTAL 090112- EDIFICIO PANORAMA ESQUINERO COLOR BEIGE, MAS ADELANTE DE </v>
          </cell>
          <cell r="N136" t="str">
            <v>0997450561 Dra. Andrade 0997197418 Dr. Mena.</v>
          </cell>
          <cell r="O136" t="str">
            <v>0997450561 Dra. Andrade 0997197418 Dr. Mena.</v>
          </cell>
          <cell r="P136" t="str">
            <v>090109</v>
          </cell>
          <cell r="Q136" t="str">
            <v>GUAYAQUIL</v>
          </cell>
          <cell r="R136" t="str">
            <v>GUAYAS</v>
          </cell>
          <cell r="S136" t="str">
            <v>GUAYAQUIL</v>
          </cell>
          <cell r="T136" t="str">
            <v>FLEXTRANS GYE</v>
          </cell>
          <cell r="U136" t="str">
            <v>FLEXNETUIO_GYE</v>
          </cell>
          <cell r="V136">
            <v>0</v>
          </cell>
          <cell r="W136">
            <v>0</v>
          </cell>
          <cell r="X136" t="str">
            <v>HYCITE QUITO</v>
          </cell>
          <cell r="Y136" t="str">
            <v>FLEX NET CALLE 28 DE JUNIO S/N Y GARCIA MORENO ENTRADA LLANO GRANDE</v>
          </cell>
        </row>
        <row r="137">
          <cell r="A137" t="str">
            <v>GAR5585</v>
          </cell>
          <cell r="B137">
            <v>498855</v>
          </cell>
          <cell r="C137" t="str">
            <v>GAR5585</v>
          </cell>
          <cell r="D137" t="str">
            <v>HYCITE</v>
          </cell>
          <cell r="E137" t="str">
            <v>RETIRO</v>
          </cell>
          <cell r="F137" t="str">
            <v>NORMAL</v>
          </cell>
          <cell r="G137" t="str">
            <v>ITG4916</v>
          </cell>
          <cell r="H137">
            <v>44944</v>
          </cell>
          <cell r="I137" t="str">
            <v>EN_PROCESO</v>
          </cell>
          <cell r="J137">
            <v>44944</v>
          </cell>
          <cell r="K137" t="str">
            <v>MAYLING ELIZABETH ESTACIO ZAVALA</v>
          </cell>
          <cell r="L137" t="str">
            <v>CDLA VERNAZA NORTE MZ 18 SOLAR 5</v>
          </cell>
          <cell r="N137" t="str">
            <v>939424162</v>
          </cell>
          <cell r="O137" t="str">
            <v>939424162</v>
          </cell>
          <cell r="P137" t="str">
            <v>090109</v>
          </cell>
          <cell r="Q137" t="str">
            <v>GUAYAQUIL</v>
          </cell>
          <cell r="R137" t="str">
            <v>GUAYAS</v>
          </cell>
          <cell r="S137" t="str">
            <v>GUAYAQUIL</v>
          </cell>
          <cell r="T137" t="str">
            <v>FLEXTRANS GYE</v>
          </cell>
          <cell r="U137" t="str">
            <v>FLEXNETUIO_GYE</v>
          </cell>
          <cell r="V137">
            <v>0</v>
          </cell>
          <cell r="W137">
            <v>0</v>
          </cell>
          <cell r="X137" t="str">
            <v>HYCITE QUITO</v>
          </cell>
          <cell r="Y137" t="str">
            <v>FLEX NET CALLE 28 DE JUNIO S/N Y GARCIA MORENO ENTRADA LLANO GRANDE</v>
          </cell>
        </row>
        <row r="138">
          <cell r="A138" t="str">
            <v>GAR5586</v>
          </cell>
          <cell r="B138">
            <v>498856</v>
          </cell>
          <cell r="C138" t="str">
            <v>GAR5586</v>
          </cell>
          <cell r="D138" t="str">
            <v>HYCITE</v>
          </cell>
          <cell r="E138" t="str">
            <v>RETIRO</v>
          </cell>
          <cell r="F138" t="str">
            <v>NORMAL</v>
          </cell>
          <cell r="G138" t="str">
            <v>ITQ4923</v>
          </cell>
          <cell r="H138">
            <v>44944</v>
          </cell>
          <cell r="I138" t="str">
            <v>EN_PROCESO</v>
          </cell>
          <cell r="J138">
            <v>44944</v>
          </cell>
          <cell r="K138" t="str">
            <v>JOSE EDUARDO ROMAN JARRIN</v>
          </cell>
          <cell r="L138" t="str">
            <v>CESAR BORJA OE 3831 Y ALBERTO EINSTEIN CONJ TROGHEN 27 CASA 10 QUITO // BALCON DEL NORTE CARCELEN, PI 170302</v>
          </cell>
          <cell r="M138" t="str">
            <v/>
          </cell>
          <cell r="N138" t="str">
            <v>5932806932</v>
          </cell>
          <cell r="O138" t="str">
            <v>5932806932</v>
          </cell>
          <cell r="P138" t="str">
            <v>170301</v>
          </cell>
          <cell r="Q138" t="str">
            <v>QUITO</v>
          </cell>
          <cell r="R138" t="str">
            <v>PICHINCHA</v>
          </cell>
          <cell r="S138" t="str">
            <v>QUITO</v>
          </cell>
          <cell r="T138" t="str">
            <v>FLEXTRANS UIO</v>
          </cell>
          <cell r="U138" t="str">
            <v>FLEXNETUIO_LOCAL</v>
          </cell>
          <cell r="V138">
            <v>0</v>
          </cell>
          <cell r="W138">
            <v>0</v>
          </cell>
          <cell r="X138" t="str">
            <v>HYCITE QUITO</v>
          </cell>
          <cell r="Y138" t="str">
            <v>FLEX NET CALLE 28 DE JUNIO S/N Y GARCIA MORENO ENTRADA LLANO GRANDE</v>
          </cell>
        </row>
        <row r="139">
          <cell r="A139" t="str">
            <v>GAR5587</v>
          </cell>
          <cell r="B139">
            <v>498857</v>
          </cell>
          <cell r="C139" t="str">
            <v>GAR5587</v>
          </cell>
          <cell r="D139" t="str">
            <v>HYCITE</v>
          </cell>
          <cell r="E139" t="str">
            <v>RETIRO</v>
          </cell>
          <cell r="F139" t="str">
            <v>NORMAL</v>
          </cell>
          <cell r="H139">
            <v>44944</v>
          </cell>
          <cell r="I139" t="str">
            <v>EN_PROCESO</v>
          </cell>
          <cell r="J139">
            <v>44944</v>
          </cell>
          <cell r="K139" t="str">
            <v>OLGA MARIA VEGA ORELLANA</v>
          </cell>
          <cell r="L139" t="str">
            <v>ECUADOR Y BRASIL BR LAS AMERICAS ESMERALDAS ESMERALDAS 080110, ESMERALDAS  ESMERALDAS ECUADOR</v>
          </cell>
          <cell r="N139" t="str">
            <v>979811613</v>
          </cell>
          <cell r="O139" t="str">
            <v>979811613</v>
          </cell>
          <cell r="P139" t="str">
            <v>080108</v>
          </cell>
          <cell r="Q139" t="str">
            <v>ESMERALDAS</v>
          </cell>
          <cell r="R139" t="str">
            <v>ESMERALDAS</v>
          </cell>
          <cell r="S139" t="str">
            <v>ESMERALDAS</v>
          </cell>
          <cell r="T139" t="str">
            <v>TRAMACO</v>
          </cell>
          <cell r="U139" t="str">
            <v>FLEXNETUIO_PROVINCIA</v>
          </cell>
          <cell r="V139">
            <v>0</v>
          </cell>
          <cell r="W139">
            <v>0</v>
          </cell>
          <cell r="X139" t="str">
            <v>HYCITE QUITO</v>
          </cell>
          <cell r="Y139" t="str">
            <v>FLEX NET CALLE 28 DE JUNIO S/N Y GARCIA MORENO ENTRADA LLANO GRANDE</v>
          </cell>
        </row>
        <row r="140">
          <cell r="A140" t="str">
            <v>GAR5588</v>
          </cell>
          <cell r="B140">
            <v>498858</v>
          </cell>
          <cell r="C140" t="str">
            <v>GAR5588</v>
          </cell>
          <cell r="D140" t="str">
            <v>HYCITE</v>
          </cell>
          <cell r="E140" t="str">
            <v>RETIRO</v>
          </cell>
          <cell r="F140" t="str">
            <v>NORMAL</v>
          </cell>
          <cell r="G140" t="str">
            <v>ITQ4924</v>
          </cell>
          <cell r="H140">
            <v>44944</v>
          </cell>
          <cell r="I140" t="str">
            <v>EN_PROCESO</v>
          </cell>
          <cell r="J140">
            <v>44944</v>
          </cell>
          <cell r="K140" t="str">
            <v>ALEJANDRA CEVALLO</v>
          </cell>
          <cell r="L140" t="str">
            <v>Av. de la prensa N45-195 y Yacuambi (media cuadra al sur por La Prensa desde la Zamora) diagonal al Instituto Coordillera PARROQUIA CHAUPICRUZ</v>
          </cell>
          <cell r="M140" t="str">
            <v/>
          </cell>
          <cell r="N140" t="str">
            <v>998573404</v>
          </cell>
          <cell r="O140" t="str">
            <v>998573404</v>
          </cell>
          <cell r="P140" t="str">
            <v>170301</v>
          </cell>
          <cell r="Q140" t="str">
            <v>QUITO</v>
          </cell>
          <cell r="R140" t="str">
            <v>PICHINCHA</v>
          </cell>
          <cell r="S140" t="str">
            <v>QUITO</v>
          </cell>
          <cell r="T140" t="str">
            <v>FLEXTRANS UIO</v>
          </cell>
          <cell r="U140" t="str">
            <v>FLEXNETUIO_LOCAL</v>
          </cell>
          <cell r="V140">
            <v>0</v>
          </cell>
          <cell r="W140">
            <v>0</v>
          </cell>
          <cell r="X140" t="str">
            <v>HYCITE QUITO</v>
          </cell>
          <cell r="Y140" t="str">
            <v>FLEX NET CALLE 28 DE JUNIO S/N Y GARCIA MORENO ENTRADA LLANO GRANDE</v>
          </cell>
        </row>
        <row r="141">
          <cell r="A141" t="str">
            <v>GAR5589</v>
          </cell>
          <cell r="B141">
            <v>498859</v>
          </cell>
          <cell r="C141" t="str">
            <v>GAR5589</v>
          </cell>
          <cell r="D141" t="str">
            <v>HYCITE</v>
          </cell>
          <cell r="E141" t="str">
            <v>RETIRO</v>
          </cell>
          <cell r="F141" t="str">
            <v>NORMAL</v>
          </cell>
          <cell r="H141">
            <v>44944</v>
          </cell>
          <cell r="I141" t="str">
            <v>EN_PROCESO</v>
          </cell>
          <cell r="J141">
            <v>44944</v>
          </cell>
          <cell r="K141" t="str">
            <v>MARIA CECILIA CARVAJAL CALVACHE</v>
          </cell>
          <cell r="L141" t="str">
            <v>CALLE: EDMUNDO MARTINEZ 01-72 Y EDMUNDO REF DEL DOMICILIO: TRAS EL HOSPITAL IESS</v>
          </cell>
          <cell r="N141" t="str">
            <v>997477453</v>
          </cell>
          <cell r="O141" t="str">
            <v>997477453</v>
          </cell>
          <cell r="P141" t="str">
            <v>180101</v>
          </cell>
          <cell r="Q141" t="str">
            <v>AMBATO</v>
          </cell>
          <cell r="R141" t="str">
            <v>TUNGURAHUA</v>
          </cell>
          <cell r="S141" t="str">
            <v>AMBATO</v>
          </cell>
          <cell r="T141" t="str">
            <v>TRAMACO</v>
          </cell>
          <cell r="U141" t="str">
            <v>FLEXNETUIO_PROVINCIA</v>
          </cell>
          <cell r="V141">
            <v>0</v>
          </cell>
          <cell r="W141">
            <v>0</v>
          </cell>
          <cell r="X141" t="str">
            <v>HYCITE QUITO</v>
          </cell>
          <cell r="Y141" t="str">
            <v>FLEX NET CALLE 28 DE JUNIO S/N Y GARCIA MORENO ENTRADA LLANO GRANDE</v>
          </cell>
        </row>
        <row r="142">
          <cell r="A142" t="str">
            <v>GAR5590</v>
          </cell>
          <cell r="B142">
            <v>498860</v>
          </cell>
          <cell r="C142" t="str">
            <v>GAR5590</v>
          </cell>
          <cell r="D142" t="str">
            <v>HYCITE</v>
          </cell>
          <cell r="E142" t="str">
            <v>RETIRO</v>
          </cell>
          <cell r="F142" t="str">
            <v>NORMAL</v>
          </cell>
          <cell r="G142" t="str">
            <v>ITG4917</v>
          </cell>
          <cell r="H142">
            <v>44944</v>
          </cell>
          <cell r="I142" t="str">
            <v>EN_PROCESO</v>
          </cell>
          <cell r="J142">
            <v>44944</v>
          </cell>
          <cell r="K142" t="str">
            <v>ANDREA REYNALDA AROSEMENA MUNOZ</v>
          </cell>
          <cell r="L142" t="str">
            <v xml:space="preserve">URBANIZACON VILLA NUEVA MZ 1 VILLA 59 VIA A SAMBORONDON PARROQUIA LA PUNTILLA </v>
          </cell>
          <cell r="P142" t="str">
            <v>090109</v>
          </cell>
          <cell r="Q142" t="str">
            <v>GUAYAQUIL</v>
          </cell>
          <cell r="R142" t="str">
            <v>GUAYAS</v>
          </cell>
          <cell r="S142" t="str">
            <v>GUAYAQUIL</v>
          </cell>
          <cell r="T142" t="str">
            <v>FLEXTRANS GYE</v>
          </cell>
          <cell r="U142" t="str">
            <v>FLEXNETUIO_GYE</v>
          </cell>
          <cell r="V142">
            <v>0</v>
          </cell>
          <cell r="W142">
            <v>0</v>
          </cell>
          <cell r="X142" t="str">
            <v>HYCITE QUITO</v>
          </cell>
          <cell r="Y142" t="str">
            <v>FLEX NET CALLE 28 DE JUNIO S/N Y GARCIA MORENO ENTRADA LLANO GRANDE</v>
          </cell>
        </row>
        <row r="143">
          <cell r="A143" t="str">
            <v>GAR5591</v>
          </cell>
          <cell r="B143">
            <v>498861</v>
          </cell>
          <cell r="C143" t="str">
            <v>GAR5591</v>
          </cell>
          <cell r="D143" t="str">
            <v>HYCITE</v>
          </cell>
          <cell r="E143" t="str">
            <v>RETIRO</v>
          </cell>
          <cell r="F143" t="str">
            <v>NORMAL</v>
          </cell>
          <cell r="G143" t="str">
            <v>ITQ4925</v>
          </cell>
          <cell r="H143">
            <v>44944</v>
          </cell>
          <cell r="I143" t="str">
            <v>EN_PROCESO</v>
          </cell>
          <cell r="J143">
            <v>44944</v>
          </cell>
          <cell r="K143" t="str">
            <v>PABLO SANTIAGO ROBAYO GOMEZ</v>
          </cell>
          <cell r="L143" t="str">
            <v>AV ABDON CALDERON Y MARQUEZA DE SOCAUDA CONJUNTO JARDIN ANDALUZ CASA 48</v>
          </cell>
          <cell r="M143" t="str">
            <v/>
          </cell>
          <cell r="N143" t="str">
            <v>99-521-6465</v>
          </cell>
          <cell r="O143" t="str">
            <v>99-521-6465</v>
          </cell>
          <cell r="P143" t="str">
            <v>170301</v>
          </cell>
          <cell r="Q143" t="str">
            <v>QUITO</v>
          </cell>
          <cell r="R143" t="str">
            <v>PICHINCHA</v>
          </cell>
          <cell r="S143" t="str">
            <v>QUITO</v>
          </cell>
          <cell r="T143" t="str">
            <v>FLEXTRANS UIO</v>
          </cell>
          <cell r="U143" t="str">
            <v>FLEXNETUIO_LOCAL</v>
          </cell>
          <cell r="V143">
            <v>0</v>
          </cell>
          <cell r="W143">
            <v>0</v>
          </cell>
          <cell r="X143" t="str">
            <v>HYCITE QUITO</v>
          </cell>
          <cell r="Y143" t="str">
            <v>FLEX NET CALLE 28 DE JUNIO S/N Y GARCIA MORENO ENTRADA LLANO GRANDE</v>
          </cell>
        </row>
        <row r="144">
          <cell r="A144" t="str">
            <v>GAR5592</v>
          </cell>
          <cell r="B144">
            <v>498862</v>
          </cell>
          <cell r="C144" t="str">
            <v>GAR5592</v>
          </cell>
          <cell r="D144" t="str">
            <v>HYCITE</v>
          </cell>
          <cell r="E144" t="str">
            <v>RETIRO</v>
          </cell>
          <cell r="F144" t="str">
            <v>NORMAL</v>
          </cell>
          <cell r="G144" t="str">
            <v>ITQ4926</v>
          </cell>
          <cell r="H144">
            <v>44944</v>
          </cell>
          <cell r="I144" t="str">
            <v>EN_PROCESO</v>
          </cell>
          <cell r="J144">
            <v>44944</v>
          </cell>
          <cell r="K144" t="str">
            <v>JAVIER IVAN ALDAZ FUENTES</v>
          </cell>
          <cell r="L144" t="str">
            <v xml:space="preserve">CALLE PESILLO Y CONDORAZO ATRAS GASOLINERA MAS IGLESIA MAGDALENA QUITO </v>
          </cell>
          <cell r="M144" t="str">
            <v/>
          </cell>
          <cell r="N144" t="str">
            <v>99-13-4563</v>
          </cell>
          <cell r="O144" t="str">
            <v>99-13-4563</v>
          </cell>
          <cell r="P144" t="str">
            <v>170301</v>
          </cell>
          <cell r="Q144" t="str">
            <v>QUITO</v>
          </cell>
          <cell r="R144" t="str">
            <v>PICHINCHA</v>
          </cell>
          <cell r="S144" t="str">
            <v>QUITO</v>
          </cell>
          <cell r="T144" t="str">
            <v>FLEXTRANS UIO</v>
          </cell>
          <cell r="U144" t="str">
            <v>FLEXNETUIO_LOCAL</v>
          </cell>
          <cell r="V144">
            <v>0</v>
          </cell>
          <cell r="W144">
            <v>0</v>
          </cell>
          <cell r="X144" t="str">
            <v>HYCITE QUITO</v>
          </cell>
          <cell r="Y144" t="str">
            <v>FLEX NET CALLE 28 DE JUNIO S/N Y GARCIA MORENO ENTRADA LLANO GRANDE</v>
          </cell>
        </row>
        <row r="145">
          <cell r="A145" t="str">
            <v>GAR5593</v>
          </cell>
          <cell r="B145">
            <v>498863</v>
          </cell>
          <cell r="C145" t="str">
            <v>GAR5593</v>
          </cell>
          <cell r="D145" t="str">
            <v>HYCITE</v>
          </cell>
          <cell r="E145" t="str">
            <v>RETIRO</v>
          </cell>
          <cell r="F145" t="str">
            <v>NORMAL</v>
          </cell>
          <cell r="G145" t="str">
            <v>ITQ4927</v>
          </cell>
          <cell r="H145">
            <v>44944</v>
          </cell>
          <cell r="I145" t="str">
            <v>EN_PROCESO</v>
          </cell>
          <cell r="J145">
            <v>44944</v>
          </cell>
          <cell r="K145" t="str">
            <v>FELIX ANDRES ARBOLEDA ROMERO</v>
          </cell>
          <cell r="L145" t="str">
            <v>FRANCISCO GUARDERAS Y ANTONIO CHECA CONJUNTO CLUB CASA GRANDE CASA 41</v>
          </cell>
          <cell r="M145" t="str">
            <v/>
          </cell>
          <cell r="N145" t="str">
            <v>999061977</v>
          </cell>
          <cell r="O145" t="str">
            <v>999061977</v>
          </cell>
          <cell r="P145" t="str">
            <v>170301</v>
          </cell>
          <cell r="Q145" t="str">
            <v>QUITO</v>
          </cell>
          <cell r="R145" t="str">
            <v>PICHINCHA</v>
          </cell>
          <cell r="S145" t="str">
            <v>QUITO</v>
          </cell>
          <cell r="T145" t="str">
            <v>FLEXTRANS UIO</v>
          </cell>
          <cell r="U145" t="str">
            <v>FLEXNETUIO_LOCAL</v>
          </cell>
          <cell r="V145">
            <v>0</v>
          </cell>
          <cell r="W145">
            <v>0</v>
          </cell>
          <cell r="X145" t="str">
            <v>HYCITE QUITO</v>
          </cell>
          <cell r="Y145" t="str">
            <v>FLEX NET CALLE 28 DE JUNIO S/N Y GARCIA MORENO ENTRADA LLANO GRANDE</v>
          </cell>
        </row>
        <row r="146">
          <cell r="A146" t="str">
            <v>GAR5594</v>
          </cell>
          <cell r="B146">
            <v>498864</v>
          </cell>
          <cell r="C146" t="str">
            <v>GAR5594</v>
          </cell>
          <cell r="D146" t="str">
            <v>HYCITE</v>
          </cell>
          <cell r="E146" t="str">
            <v>RETIRO</v>
          </cell>
          <cell r="F146" t="str">
            <v>NORMAL</v>
          </cell>
          <cell r="H146">
            <v>44944</v>
          </cell>
          <cell r="I146" t="str">
            <v>EN_PROCESO</v>
          </cell>
          <cell r="J146">
            <v>44944</v>
          </cell>
          <cell r="K146" t="str">
            <v>JUAN RAFAEL CORDOVA ALARCON</v>
          </cell>
          <cell r="L146" t="str">
            <v>CALLE BAGDAD Y HANOI CASI ESQUINA-CASA S/N- CHIMBORAZO- RIOBAMBA- MALDONADO- 060106-BAGDAD Y HANOI A UNA CUADRA DEL COLEGIO CISNEROS , CASA DE DOS PISOS COLOR VERDE , PUERTA DEL GARAGE BLANCA</v>
          </cell>
          <cell r="N146" t="str">
            <v>981134947</v>
          </cell>
          <cell r="O146" t="str">
            <v>981134947</v>
          </cell>
          <cell r="P146" t="str">
            <v>060101</v>
          </cell>
          <cell r="Q146" t="str">
            <v>RIOBAMBA</v>
          </cell>
          <cell r="R146" t="str">
            <v>CHIMBORAZO</v>
          </cell>
          <cell r="S146" t="str">
            <v>RIOBAMBA</v>
          </cell>
          <cell r="T146" t="str">
            <v>TRAMACO</v>
          </cell>
          <cell r="U146" t="str">
            <v>FLEXNETUIO_PROVINCIA</v>
          </cell>
          <cell r="V146">
            <v>0</v>
          </cell>
          <cell r="W146">
            <v>0</v>
          </cell>
          <cell r="X146" t="str">
            <v>HYCITE QUITO</v>
          </cell>
          <cell r="Y146" t="str">
            <v>FLEX NET CALLE 28 DE JUNIO S/N Y GARCIA MORENO ENTRADA LLANO GRANDE</v>
          </cell>
        </row>
        <row r="147">
          <cell r="A147" t="str">
            <v>GAR5595</v>
          </cell>
          <cell r="B147">
            <v>498865</v>
          </cell>
          <cell r="C147" t="str">
            <v>GAR5595</v>
          </cell>
          <cell r="D147" t="str">
            <v>HYCITE</v>
          </cell>
          <cell r="E147" t="str">
            <v>RETIRO</v>
          </cell>
          <cell r="F147" t="str">
            <v>NORMAL</v>
          </cell>
          <cell r="G147" t="str">
            <v>ITQ4927</v>
          </cell>
          <cell r="H147">
            <v>44944</v>
          </cell>
          <cell r="I147" t="str">
            <v>EN_PROCESO</v>
          </cell>
          <cell r="J147">
            <v>44944</v>
          </cell>
          <cell r="K147" t="str">
            <v>JOSE LUIS RIVADENEIRA ALBARRACIN</v>
          </cell>
          <cell r="L147" t="str">
            <v>AURELIO ESPINOZA POLI T CASA 3A  CONJ SALAMANCA QUITO //VALLES CONOCOTO, PI 170805</v>
          </cell>
          <cell r="M147" t="str">
            <v/>
          </cell>
          <cell r="N147" t="str">
            <v>99-566-6315</v>
          </cell>
          <cell r="O147" t="str">
            <v>99-566-6315</v>
          </cell>
          <cell r="P147" t="str">
            <v>170301</v>
          </cell>
          <cell r="Q147" t="str">
            <v>QUITO</v>
          </cell>
          <cell r="R147" t="str">
            <v>PICHINCHA</v>
          </cell>
          <cell r="S147" t="str">
            <v>QUITO</v>
          </cell>
          <cell r="T147" t="str">
            <v>FLEXTRANS UIO</v>
          </cell>
          <cell r="U147" t="str">
            <v>FLEXNETUIO_LOCAL</v>
          </cell>
          <cell r="V147">
            <v>0</v>
          </cell>
          <cell r="W147">
            <v>0</v>
          </cell>
          <cell r="X147" t="str">
            <v>HYCITE QUITO</v>
          </cell>
          <cell r="Y147" t="str">
            <v>FLEX NET CALLE 28 DE JUNIO S/N Y GARCIA MORENO ENTRADA LLANO GRANDE</v>
          </cell>
        </row>
        <row r="148">
          <cell r="A148" t="str">
            <v>GAR5596</v>
          </cell>
          <cell r="B148">
            <v>498866</v>
          </cell>
          <cell r="C148" t="str">
            <v>GAR5596</v>
          </cell>
          <cell r="D148" t="str">
            <v>HYCITE</v>
          </cell>
          <cell r="E148" t="str">
            <v>RETIRO</v>
          </cell>
          <cell r="F148" t="str">
            <v>NORMAL</v>
          </cell>
          <cell r="H148">
            <v>44944</v>
          </cell>
          <cell r="I148" t="str">
            <v>EN_PROCESO</v>
          </cell>
          <cell r="J148">
            <v>44944</v>
          </cell>
          <cell r="K148" t="str">
            <v>SARA DEL ROCIO SANCHEZ GARCIA</v>
          </cell>
          <cell r="L148" t="str">
            <v>URB. HORIZONTE AZUL CASA 69 FRENTE A LADO COMBATE 23 FAE JARAMIJO</v>
          </cell>
          <cell r="N148" t="str">
            <v>984-167-039_</v>
          </cell>
          <cell r="O148" t="str">
            <v>984-167-039_</v>
          </cell>
          <cell r="P148" t="str">
            <v>130101</v>
          </cell>
          <cell r="Q148" t="str">
            <v>PORTOVIEJO</v>
          </cell>
          <cell r="R148" t="str">
            <v>MANABI</v>
          </cell>
          <cell r="S148" t="str">
            <v>PORTOVIEJO</v>
          </cell>
          <cell r="T148" t="str">
            <v>TRAMACO</v>
          </cell>
          <cell r="U148" t="str">
            <v>FLEXNETUIO_PROVINCIA</v>
          </cell>
          <cell r="V148">
            <v>0</v>
          </cell>
          <cell r="W148">
            <v>0</v>
          </cell>
          <cell r="X148" t="str">
            <v>HYCITE QUITO</v>
          </cell>
          <cell r="Y148" t="str">
            <v>FLEX NET CALLE 28 DE JUNIO S/N Y GARCIA MORENO ENTRADA LLANO GRANDE</v>
          </cell>
        </row>
        <row r="149">
          <cell r="A149" t="str">
            <v>GAR5597</v>
          </cell>
          <cell r="B149">
            <v>498867</v>
          </cell>
          <cell r="C149" t="str">
            <v>GAR5597</v>
          </cell>
          <cell r="D149" t="str">
            <v>HYCITE</v>
          </cell>
          <cell r="E149" t="str">
            <v>RETIRO</v>
          </cell>
          <cell r="F149" t="str">
            <v>NORMAL</v>
          </cell>
          <cell r="H149">
            <v>44944</v>
          </cell>
          <cell r="I149" t="str">
            <v>EN_PROCESO</v>
          </cell>
          <cell r="J149">
            <v>44944</v>
          </cell>
          <cell r="K149" t="str">
            <v xml:space="preserve"> DIANA GUERRERO </v>
          </cell>
          <cell r="L149" t="str">
            <v> BERNARDO VALDIVIEZO Y QUITO ESQUINA 191-38</v>
          </cell>
          <cell r="N149" t="str">
            <v>991416833</v>
          </cell>
          <cell r="O149" t="str">
            <v>991416833</v>
          </cell>
          <cell r="P149" t="str">
            <v>110101</v>
          </cell>
          <cell r="Q149" t="str">
            <v>LOJA</v>
          </cell>
          <cell r="R149" t="str">
            <v>LOJA</v>
          </cell>
          <cell r="S149" t="str">
            <v>LOJA</v>
          </cell>
          <cell r="T149" t="str">
            <v>TRAMACO</v>
          </cell>
          <cell r="U149" t="str">
            <v>FLEXNETUIO_PROVINCIA</v>
          </cell>
          <cell r="V149">
            <v>0</v>
          </cell>
          <cell r="W149">
            <v>0</v>
          </cell>
          <cell r="X149" t="str">
            <v>HYCITE QUITO</v>
          </cell>
          <cell r="Y149" t="str">
            <v>FLEX NET CALLE 28 DE JUNIO S/N Y GARCIA MORENO ENTRADA LLANO GRANDE</v>
          </cell>
        </row>
        <row r="150">
          <cell r="A150" t="str">
            <v>20003067488790</v>
          </cell>
          <cell r="B150">
            <v>498841</v>
          </cell>
          <cell r="C150" t="str">
            <v>20003067488790</v>
          </cell>
          <cell r="D150" t="str">
            <v>CONECEL</v>
          </cell>
          <cell r="E150" t="str">
            <v>DESPACHO</v>
          </cell>
          <cell r="F150" t="str">
            <v>NORMAL</v>
          </cell>
          <cell r="G150" t="str">
            <v/>
          </cell>
          <cell r="H150">
            <v>44944</v>
          </cell>
          <cell r="I150" t="str">
            <v>COORDINADO</v>
          </cell>
          <cell r="J150">
            <v>44944</v>
          </cell>
          <cell r="K150" t="str">
            <v>PUGA YAMBAY GEOVANNY SANTIAGO</v>
          </cell>
          <cell r="L150" t="str">
            <v xml:space="preserve">PICHINCHA / QUITO / GUAYLLABAMBA / AV. LIBERTADOR SIMON BOLIVAR - CLL OLIMPICA ENTRE 29 DE MAYO CS 2 PISOS NARANJA PORTON VERDE DGN AL PARQUE DEL GUAMBRA Y UNA CUADRA DE LA UE MUNICIPAL SAN FRANCISCO </v>
          </cell>
          <cell r="M150" t="str">
            <v>1722765003</v>
          </cell>
          <cell r="N150" t="str">
            <v>985806271 / 985806271</v>
          </cell>
          <cell r="O150" t="str">
            <v/>
          </cell>
          <cell r="P150" t="str">
            <v>QUITO</v>
          </cell>
          <cell r="Q150" t="str">
            <v>QUITO</v>
          </cell>
          <cell r="R150" t="str">
            <v>PICHINCHA</v>
          </cell>
          <cell r="U150" t="str">
            <v>FLEXNETUIO_LOCAL</v>
          </cell>
          <cell r="V150">
            <v>1</v>
          </cell>
          <cell r="W150">
            <v>1</v>
          </cell>
          <cell r="X150" t="str">
            <v>FLEXNET</v>
          </cell>
          <cell r="Y150" t="str">
            <v>FLEX NET CALLE 28 DE JUNIO S/N Y GARCIA MORENO ENTRADA LLANO GRANDE</v>
          </cell>
        </row>
        <row r="151">
          <cell r="A151" t="str">
            <v>20003073130036</v>
          </cell>
          <cell r="B151">
            <v>498842</v>
          </cell>
          <cell r="C151" t="str">
            <v>20003073130036</v>
          </cell>
          <cell r="D151" t="str">
            <v>CONECEL</v>
          </cell>
          <cell r="E151" t="str">
            <v>DESPACHO</v>
          </cell>
          <cell r="F151" t="str">
            <v>NORMAL</v>
          </cell>
          <cell r="G151" t="str">
            <v/>
          </cell>
          <cell r="H151">
            <v>44944</v>
          </cell>
          <cell r="I151" t="str">
            <v>COORDINADO</v>
          </cell>
          <cell r="J151">
            <v>44944</v>
          </cell>
          <cell r="K151" t="str">
            <v>CHAVEZ GAROFALO ANGEL LUIS</v>
          </cell>
          <cell r="L151" t="str">
            <v>SANTO DOMINGO / SANTO DOMINGO / BOMBOLI / COOP LIBRE ECUADOR SECTOR 1 AV DE LOS COLONOS Y BELGICA EN LICORERIA MIS NINOS DIVINOS REF: 1 CUADRA ANTES DEL REDONDEL DE LA ORANGINE AL LADO DE BCO DEL BARR</v>
          </cell>
          <cell r="M151" t="str">
            <v>2350166332</v>
          </cell>
          <cell r="N151" t="str">
            <v>939137596 / 939137596</v>
          </cell>
          <cell r="O151" t="str">
            <v/>
          </cell>
          <cell r="P151" t="str">
            <v>SANTO DOMINGO</v>
          </cell>
          <cell r="Q151" t="str">
            <v>SANTO DOMINGO</v>
          </cell>
          <cell r="R151" t="str">
            <v>SANTO DOMINGO DE LOS TSACHILAS</v>
          </cell>
          <cell r="U151" t="str">
            <v>FLEXNETUIO_PROVINCIA</v>
          </cell>
          <cell r="V151">
            <v>1</v>
          </cell>
          <cell r="W151">
            <v>1</v>
          </cell>
          <cell r="X151" t="str">
            <v>FLEXNET</v>
          </cell>
          <cell r="Y151" t="str">
            <v>FLEX NET CALLE 28 DE JUNIO S/N Y GARCIA MORENO ENTRADA LLANO GRANDE</v>
          </cell>
        </row>
        <row r="152">
          <cell r="A152" t="str">
            <v>2023-00688</v>
          </cell>
          <cell r="B152">
            <v>498838</v>
          </cell>
          <cell r="C152" t="str">
            <v>2023-00688</v>
          </cell>
          <cell r="D152" t="str">
            <v>MOVISTAR</v>
          </cell>
          <cell r="E152" t="str">
            <v>DESPACHO</v>
          </cell>
          <cell r="F152" t="str">
            <v>NORMAL</v>
          </cell>
          <cell r="G152" t="str">
            <v/>
          </cell>
          <cell r="H152">
            <v>44944</v>
          </cell>
          <cell r="I152" t="str">
            <v>EN_PROCESO</v>
          </cell>
          <cell r="J152">
            <v>44944</v>
          </cell>
          <cell r="K152" t="str">
            <v>MOVIPHONE_GALO PALLAROSO</v>
          </cell>
          <cell r="L152" t="str">
            <v>AZOGUES.- CACIQUE TENEMAZA 5/13 Y AVDA 24 DE MAYO (CENTRO DE ATENCION MOVISTAR)</v>
          </cell>
          <cell r="M152" t="str">
            <v>0391007160001</v>
          </cell>
          <cell r="N152" t="str">
            <v>995936079</v>
          </cell>
          <cell r="O152" t="str">
            <v/>
          </cell>
          <cell r="P152" t="str">
            <v>AZOGUES</v>
          </cell>
          <cell r="Q152" t="str">
            <v>AZOGUES</v>
          </cell>
          <cell r="R152" t="str">
            <v>CAÑAR</v>
          </cell>
          <cell r="S152" t="str">
            <v>AZOGUES</v>
          </cell>
          <cell r="U152" t="str">
            <v>FLEXNETUIO_PROVINCIA</v>
          </cell>
          <cell r="V152">
            <v>1</v>
          </cell>
          <cell r="W152">
            <v>1</v>
          </cell>
          <cell r="X152" t="str">
            <v>FLEXNET ECUADOR - MOVISTAR</v>
          </cell>
          <cell r="Y152" t="str">
            <v>CALLE 28 DE JUNIO S/N Y GARCIA MORENO ENTRADA LLANO GRANDE</v>
          </cell>
        </row>
        <row r="153">
          <cell r="A153" t="str">
            <v>2023-00689</v>
          </cell>
          <cell r="B153">
            <v>498839</v>
          </cell>
          <cell r="C153" t="str">
            <v>2023-00689</v>
          </cell>
          <cell r="D153" t="str">
            <v>MOVISTAR</v>
          </cell>
          <cell r="E153" t="str">
            <v>DESPACHO</v>
          </cell>
          <cell r="F153" t="str">
            <v>NORMAL</v>
          </cell>
          <cell r="G153" t="str">
            <v/>
          </cell>
          <cell r="H153">
            <v>44944</v>
          </cell>
          <cell r="I153" t="str">
            <v>EN_PROCESO</v>
          </cell>
          <cell r="J153">
            <v>44944</v>
          </cell>
          <cell r="K153" t="str">
            <v>HALLIBURTON LATIN AMERICA S.R.L._JOSE TAYUPANTA</v>
          </cell>
          <cell r="L153" t="str">
            <v>AV. AMAZONAS N37-29 Y VILLALENGUA EDIF. EUROCENTER PISO 8</v>
          </cell>
          <cell r="M153" t="str">
            <v>1790528782001</v>
          </cell>
          <cell r="N153" t="str">
            <v>0997586414</v>
          </cell>
          <cell r="O153" t="str">
            <v/>
          </cell>
          <cell r="P153" t="str">
            <v>QUITO</v>
          </cell>
          <cell r="Q153" t="str">
            <v>QUITO</v>
          </cell>
          <cell r="R153" t="str">
            <v>PICHINCHA</v>
          </cell>
          <cell r="U153" t="str">
            <v>FLEXNETUIO_LOCAL</v>
          </cell>
          <cell r="V153">
            <v>1</v>
          </cell>
          <cell r="W153">
            <v>1</v>
          </cell>
          <cell r="X153" t="str">
            <v>FLEXNET ECUADOR - MOVISTAR</v>
          </cell>
          <cell r="Y153" t="str">
            <v>CALLE 28 DE JUNIO S/N Y GARCIA MORENO ENTRADA LLANO GRANDE</v>
          </cell>
        </row>
        <row r="154">
          <cell r="A154" t="str">
            <v>2023-00690</v>
          </cell>
          <cell r="B154">
            <v>498840</v>
          </cell>
          <cell r="C154" t="str">
            <v>2023-00690</v>
          </cell>
          <cell r="D154" t="str">
            <v>MOVISTAR</v>
          </cell>
          <cell r="E154" t="str">
            <v>DESPACHO</v>
          </cell>
          <cell r="F154" t="str">
            <v>NORMAL</v>
          </cell>
          <cell r="G154" t="str">
            <v/>
          </cell>
          <cell r="H154">
            <v>44944</v>
          </cell>
          <cell r="I154" t="str">
            <v>EN_PROCESO</v>
          </cell>
          <cell r="J154">
            <v>44944</v>
          </cell>
          <cell r="K154" t="str">
            <v>CAMARONMAR S.A._JANET CHOEZ</v>
          </cell>
          <cell r="L154" t="str">
            <v>KM 7.5 VIA DAULE MZ 9 SL 1 FRENTE A LA PARADA DE LA METRO GALLEGOS LARA, EN TEXTILES SAN ANTONIO</v>
          </cell>
          <cell r="M154" t="str">
            <v>0993019186001</v>
          </cell>
          <cell r="N154" t="str">
            <v>0999483159</v>
          </cell>
          <cell r="O154" t="str">
            <v/>
          </cell>
          <cell r="P154" t="str">
            <v>GUAYAQUIL</v>
          </cell>
          <cell r="Q154" t="str">
            <v>GUAYAQUIL</v>
          </cell>
          <cell r="R154" t="str">
            <v>GUAYAS</v>
          </cell>
          <cell r="U154" t="str">
            <v>FLEXNETUIO_GYE</v>
          </cell>
          <cell r="V154">
            <v>1</v>
          </cell>
          <cell r="W154">
            <v>1</v>
          </cell>
          <cell r="X154" t="str">
            <v>FLEXNET ECUADOR - MOVISTAR</v>
          </cell>
          <cell r="Y154" t="str">
            <v>CALLE 28 DE JUNIO S/N Y GARCIA MORENO ENTRADA LLANO GRANDE</v>
          </cell>
        </row>
        <row r="155">
          <cell r="A155" t="str">
            <v>18621043</v>
          </cell>
          <cell r="B155">
            <v>498837</v>
          </cell>
          <cell r="C155" t="str">
            <v>18621043</v>
          </cell>
          <cell r="D155" t="str">
            <v>SPARE</v>
          </cell>
          <cell r="E155" t="str">
            <v>DESPACHO</v>
          </cell>
          <cell r="F155" t="str">
            <v>NORMAL</v>
          </cell>
          <cell r="G155" t="str">
            <v>80506</v>
          </cell>
          <cell r="H155">
            <v>44944</v>
          </cell>
          <cell r="I155" t="str">
            <v>EN_PROCESO</v>
          </cell>
          <cell r="J155">
            <v>44944</v>
          </cell>
          <cell r="K155" t="str">
            <v>FLEXNET QUITO</v>
          </cell>
          <cell r="L155" t="str">
            <v>COMPLEJO SAN JORGE. 28 DE JUNIO Y GARCIA MORENO - ENTRADA A LLANO GRANDE.</v>
          </cell>
          <cell r="M155" t="str">
            <v>PATRICIO PONCE - RUC: 1791890663001</v>
          </cell>
          <cell r="N155" t="str">
            <v>0987602087</v>
          </cell>
          <cell r="P155" t="str">
            <v>170208</v>
          </cell>
          <cell r="Q155" t="str">
            <v>QUITO</v>
          </cell>
          <cell r="R155" t="str">
            <v>PICHINCHA</v>
          </cell>
          <cell r="S155" t="str">
            <v>CALDERON (CARAPUNGO)</v>
          </cell>
          <cell r="T155" t="str">
            <v>CARGO UNION</v>
          </cell>
          <cell r="U155" t="str">
            <v>FLEXNETGYE_UIO</v>
          </cell>
          <cell r="V155">
            <v>1</v>
          </cell>
          <cell r="W155">
            <v>27.5</v>
          </cell>
          <cell r="X155" t="str">
            <v>FLEXNET ECUADOR</v>
          </cell>
          <cell r="Y155" t="str">
            <v>FERNANDO GUTIÉRREZ HILL VÍA DAULE KM 8 1/2 ENTRADA COOPERATIVA JUAN MONTALVO</v>
          </cell>
        </row>
        <row r="156">
          <cell r="A156" t="str">
            <v>18622617</v>
          </cell>
          <cell r="B156">
            <v>498836</v>
          </cell>
          <cell r="C156" t="str">
            <v>18622617</v>
          </cell>
          <cell r="D156" t="str">
            <v>SPARE</v>
          </cell>
          <cell r="E156" t="str">
            <v>DESPACHO</v>
          </cell>
          <cell r="F156" t="str">
            <v>NORMAL</v>
          </cell>
          <cell r="G156" t="str">
            <v>80505</v>
          </cell>
          <cell r="H156">
            <v>44944</v>
          </cell>
          <cell r="I156" t="str">
            <v>EN_PROCESO</v>
          </cell>
          <cell r="J156">
            <v>44944</v>
          </cell>
          <cell r="K156" t="str">
            <v>FLEXNET QUITO</v>
          </cell>
          <cell r="L156" t="str">
            <v>COMPLEJO SAN JORGE. 28 DE JUNIO Y GARCIA MORENO - ENTRADA A LLANO GRANDE.</v>
          </cell>
          <cell r="M156" t="str">
            <v>PATRICIO PONCE - RUC: 1791890663001</v>
          </cell>
          <cell r="N156" t="str">
            <v>0987602087</v>
          </cell>
          <cell r="P156" t="str">
            <v>170208</v>
          </cell>
          <cell r="Q156" t="str">
            <v>QUITO</v>
          </cell>
          <cell r="R156" t="str">
            <v>PICHINCHA</v>
          </cell>
          <cell r="S156" t="str">
            <v>CALDERON (CARAPUNGO)</v>
          </cell>
          <cell r="T156" t="str">
            <v>CARGO UNION</v>
          </cell>
          <cell r="U156" t="str">
            <v>FLEXNETGYE_UIO</v>
          </cell>
          <cell r="V156">
            <v>1</v>
          </cell>
          <cell r="W156">
            <v>26.55</v>
          </cell>
          <cell r="X156" t="str">
            <v>FLEXNET ECUADOR</v>
          </cell>
          <cell r="Y156" t="str">
            <v>FERNANDO GUTIÉRREZ HILL VÍA DAULE KM 8 1/2 ENTRADA COOPERATIVA JUAN MONTALVO</v>
          </cell>
        </row>
        <row r="157">
          <cell r="A157" t="str">
            <v>23-142</v>
          </cell>
          <cell r="B157">
            <v>498831</v>
          </cell>
          <cell r="C157" t="str">
            <v>23-142</v>
          </cell>
          <cell r="D157" t="str">
            <v>VENTURA</v>
          </cell>
          <cell r="E157" t="str">
            <v>DESPACHO</v>
          </cell>
          <cell r="F157" t="str">
            <v>NORMAL</v>
          </cell>
          <cell r="G157" t="str">
            <v/>
          </cell>
          <cell r="H157">
            <v>44944</v>
          </cell>
          <cell r="I157" t="str">
            <v>EN_PROCESO</v>
          </cell>
          <cell r="J157">
            <v>44944</v>
          </cell>
          <cell r="K157" t="str">
            <v>PROAUTO C.A. CUENCA</v>
          </cell>
          <cell r="L157" t="str">
            <v>Av. Gil Ramirez Davalos y Turuhayco</v>
          </cell>
          <cell r="M157" t="str">
            <v>1792885620001_2</v>
          </cell>
          <cell r="N157" t="str">
            <v/>
          </cell>
          <cell r="O157" t="str">
            <v/>
          </cell>
          <cell r="P157" t="str">
            <v>010103</v>
          </cell>
          <cell r="Q157" t="str">
            <v>CUENCA</v>
          </cell>
          <cell r="R157" t="str">
            <v>AZUAY</v>
          </cell>
          <cell r="S157" t="str">
            <v>CUENCA</v>
          </cell>
          <cell r="U157" t="str">
            <v>FLEXNETUIO_PROVINCIA</v>
          </cell>
          <cell r="V157">
            <v>0</v>
          </cell>
          <cell r="W157">
            <v>0</v>
          </cell>
          <cell r="X157" t="str">
            <v>FLEXNET DEL ECUADOR</v>
          </cell>
          <cell r="Y157" t="str">
            <v xml:space="preserve">CALLE 28 DE JUNIO S/N Y GARCIA MORENO </v>
          </cell>
        </row>
        <row r="158">
          <cell r="A158" t="str">
            <v>23-140</v>
          </cell>
          <cell r="B158">
            <v>498832</v>
          </cell>
          <cell r="C158" t="str">
            <v>23-140</v>
          </cell>
          <cell r="D158" t="str">
            <v>VENTURA</v>
          </cell>
          <cell r="E158" t="str">
            <v>DESPACHO</v>
          </cell>
          <cell r="F158" t="str">
            <v>NORMAL</v>
          </cell>
          <cell r="H158">
            <v>44944</v>
          </cell>
          <cell r="I158" t="str">
            <v>EN_PROCESO</v>
          </cell>
          <cell r="J158">
            <v>44944</v>
          </cell>
          <cell r="K158" t="str">
            <v>E. MAULME C.A. GYE</v>
          </cell>
          <cell r="L158" t="str">
            <v xml:space="preserve">AV DE LAS AMERICAS 601 Y CALLE 13 </v>
          </cell>
          <cell r="M158" t="str">
            <v>1792885620001_1</v>
          </cell>
          <cell r="P158" t="str">
            <v>090505</v>
          </cell>
          <cell r="Q158" t="str">
            <v>GUAYAQUIL</v>
          </cell>
          <cell r="R158" t="str">
            <v>GUAYAS</v>
          </cell>
          <cell r="S158" t="str">
            <v>GUAYAQUIL</v>
          </cell>
          <cell r="U158" t="str">
            <v>FLEXNETUIO_GYE</v>
          </cell>
          <cell r="V158">
            <v>17</v>
          </cell>
          <cell r="W158">
            <v>131.4</v>
          </cell>
          <cell r="X158" t="str">
            <v>FLEXNET DEL ECUADOR</v>
          </cell>
          <cell r="Y158" t="str">
            <v xml:space="preserve">CALLE 28 DE JUNIO S/N Y GARCIA MORENO </v>
          </cell>
        </row>
        <row r="159">
          <cell r="A159" t="str">
            <v>23-143</v>
          </cell>
          <cell r="B159">
            <v>498833</v>
          </cell>
          <cell r="C159" t="str">
            <v>23-143</v>
          </cell>
          <cell r="D159" t="str">
            <v>VENTURA</v>
          </cell>
          <cell r="E159" t="str">
            <v>DESPACHO</v>
          </cell>
          <cell r="F159" t="str">
            <v>NORMAL</v>
          </cell>
          <cell r="H159">
            <v>44944</v>
          </cell>
          <cell r="I159" t="str">
            <v>EN_PROCESO</v>
          </cell>
          <cell r="J159">
            <v>44944</v>
          </cell>
          <cell r="K159" t="str">
            <v>PROAUTO QUITO</v>
          </cell>
          <cell r="L159" t="str">
            <v>AV. ELOY ALFARO Y RUSIA</v>
          </cell>
          <cell r="M159" t="str">
            <v>1792885620001_5</v>
          </cell>
          <cell r="P159" t="str">
            <v>170518</v>
          </cell>
          <cell r="Q159" t="str">
            <v>QUITO</v>
          </cell>
          <cell r="R159" t="str">
            <v>PICHINCHA</v>
          </cell>
          <cell r="S159" t="str">
            <v>QUITO</v>
          </cell>
          <cell r="U159" t="str">
            <v>FLEXNETUIO_LOCAL</v>
          </cell>
          <cell r="V159">
            <v>6</v>
          </cell>
          <cell r="W159">
            <v>70.900000000000006</v>
          </cell>
          <cell r="X159" t="str">
            <v>FLEXNET DEL ECUADOR</v>
          </cell>
          <cell r="Y159" t="str">
            <v xml:space="preserve">CALLE 28 DE JUNIO S/N Y GARCIA MORENO </v>
          </cell>
        </row>
        <row r="160">
          <cell r="A160" t="str">
            <v>23-141</v>
          </cell>
          <cell r="B160">
            <v>498834</v>
          </cell>
          <cell r="C160" t="str">
            <v>23-141</v>
          </cell>
          <cell r="D160" t="str">
            <v>VENTURA</v>
          </cell>
          <cell r="E160" t="str">
            <v>DESPACHO</v>
          </cell>
          <cell r="F160" t="str">
            <v>NORMAL</v>
          </cell>
          <cell r="G160" t="str">
            <v/>
          </cell>
          <cell r="H160">
            <v>44944</v>
          </cell>
          <cell r="I160" t="str">
            <v>EN_PROCESO</v>
          </cell>
          <cell r="J160">
            <v>44944</v>
          </cell>
          <cell r="K160" t="str">
            <v>ECUAWAGEN</v>
          </cell>
          <cell r="L160" t="str">
            <v> Av. de los Granados E14-70 e Isla Marchena.</v>
          </cell>
          <cell r="M160" t="str">
            <v>1791765842001</v>
          </cell>
          <cell r="N160" t="str">
            <v/>
          </cell>
          <cell r="O160" t="str">
            <v/>
          </cell>
          <cell r="P160" t="str">
            <v>170503</v>
          </cell>
          <cell r="Q160" t="str">
            <v>QUITO</v>
          </cell>
          <cell r="R160" t="str">
            <v>PICHINCHA</v>
          </cell>
          <cell r="S160" t="str">
            <v>QUITO</v>
          </cell>
          <cell r="U160" t="str">
            <v>FLEXNETUIO_LOCAL</v>
          </cell>
          <cell r="V160">
            <v>0</v>
          </cell>
          <cell r="W160">
            <v>0</v>
          </cell>
          <cell r="X160" t="str">
            <v>FLEXNET DEL ECUADOR</v>
          </cell>
          <cell r="Y160" t="str">
            <v xml:space="preserve">CALLE 28 DE JUNIO S/N Y GARCIA MORENO </v>
          </cell>
        </row>
        <row r="161">
          <cell r="A161" t="str">
            <v>23-139</v>
          </cell>
          <cell r="B161">
            <v>498835</v>
          </cell>
          <cell r="C161" t="str">
            <v>23-139</v>
          </cell>
          <cell r="D161" t="str">
            <v>VENTURA</v>
          </cell>
          <cell r="E161" t="str">
            <v>DESPACHO</v>
          </cell>
          <cell r="F161" t="str">
            <v>NORMAL</v>
          </cell>
          <cell r="H161">
            <v>44944</v>
          </cell>
          <cell r="I161" t="str">
            <v>EN_PROCESO</v>
          </cell>
          <cell r="J161">
            <v>44944</v>
          </cell>
          <cell r="K161" t="str">
            <v>ASSA AMBATO MATRIZ</v>
          </cell>
          <cell r="L161" t="str">
            <v>AV. ATAHUALPA Y RIO GUAYLLABAMBA</v>
          </cell>
          <cell r="M161" t="str">
            <v>1890141818001_8</v>
          </cell>
          <cell r="P161" t="str">
            <v>180103</v>
          </cell>
          <cell r="Q161" t="str">
            <v>AMBATO</v>
          </cell>
          <cell r="R161" t="str">
            <v>TUNGURAHUA</v>
          </cell>
          <cell r="S161" t="str">
            <v>AMBATO</v>
          </cell>
          <cell r="U161" t="str">
            <v>FLEXNETUIO_PROVINCIA</v>
          </cell>
          <cell r="V161">
            <v>3</v>
          </cell>
          <cell r="W161">
            <v>49.1</v>
          </cell>
          <cell r="X161" t="str">
            <v>FLEXNET DEL ECUADOR</v>
          </cell>
          <cell r="Y161" t="str">
            <v xml:space="preserve">CALLE 28 DE JUNIO S/N Y GARCIA MORENO </v>
          </cell>
        </row>
        <row r="162">
          <cell r="A162" t="str">
            <v>53398</v>
          </cell>
          <cell r="B162">
            <v>498830</v>
          </cell>
          <cell r="C162" t="str">
            <v>53398</v>
          </cell>
          <cell r="D162" t="str">
            <v>DEGSO</v>
          </cell>
          <cell r="E162" t="str">
            <v>DESPACHO</v>
          </cell>
          <cell r="F162" t="str">
            <v>NORMAL</v>
          </cell>
          <cell r="G162" t="str">
            <v/>
          </cell>
          <cell r="H162">
            <v>44944</v>
          </cell>
          <cell r="I162" t="str">
            <v>EN_PROCESO</v>
          </cell>
          <cell r="J162">
            <v>44944</v>
          </cell>
          <cell r="K162" t="str">
            <v>F.V.-AREA ANDINA S.A.</v>
          </cell>
          <cell r="L162" t="str">
            <v>Direccion: AUTOPISTA VALLE DE LOS CHILLOS – KM 25  TEL 2332233 BODEGA DE GRIFERIA</v>
          </cell>
          <cell r="M162" t="str">
            <v>1790208087001</v>
          </cell>
          <cell r="N162" t="str">
            <v>99-832-0225</v>
          </cell>
          <cell r="O162" t="str">
            <v>99-832-0225</v>
          </cell>
          <cell r="P162" t="str">
            <v>170301</v>
          </cell>
          <cell r="Q162" t="str">
            <v>QUITO</v>
          </cell>
          <cell r="R162" t="str">
            <v>PICHINCHA</v>
          </cell>
          <cell r="S162" t="str">
            <v>QUITO</v>
          </cell>
          <cell r="U162" t="str">
            <v>FLEXNETUIO_LOCAL</v>
          </cell>
          <cell r="V162">
            <v>1</v>
          </cell>
          <cell r="W162">
            <v>1</v>
          </cell>
          <cell r="X162" t="str">
            <v>FLEXNET</v>
          </cell>
          <cell r="Y162" t="str">
            <v>FLEX NET CALLE 28 DE JUNIO S/N Y GARCIA MORENO ENTRADA LLANO GRANDE</v>
          </cell>
        </row>
        <row r="163">
          <cell r="A163" t="str">
            <v>S03403</v>
          </cell>
          <cell r="B163">
            <v>498829</v>
          </cell>
          <cell r="C163" t="str">
            <v>S03403</v>
          </cell>
          <cell r="D163" t="str">
            <v>DPW</v>
          </cell>
          <cell r="E163" t="str">
            <v>DESPACHO</v>
          </cell>
          <cell r="F163" t="str">
            <v>NORMAL</v>
          </cell>
          <cell r="G163" t="str">
            <v/>
          </cell>
          <cell r="H163">
            <v>44944</v>
          </cell>
          <cell r="I163" t="str">
            <v>EN_PROCESO</v>
          </cell>
          <cell r="J163">
            <v>44944</v>
          </cell>
          <cell r="K163" t="str">
            <v>Colegio Charles Darwin</v>
          </cell>
          <cell r="L163" t="str">
            <v>Juan Procel OES-15, Provincia Pichincha, Guayas, Quito, Ecuador./Byron Betancourt/593995420060/Byron Betancour/593995420060/ //</v>
          </cell>
          <cell r="M163" t="str">
            <v>#N/A</v>
          </cell>
          <cell r="N163" t="str">
            <v>99-952-3557</v>
          </cell>
          <cell r="O163" t="str">
            <v>99-952-3557</v>
          </cell>
          <cell r="P163" t="str">
            <v>170301</v>
          </cell>
          <cell r="Q163" t="str">
            <v>QUITO</v>
          </cell>
          <cell r="R163" t="str">
            <v>PICHINCHA</v>
          </cell>
          <cell r="S163" t="str">
            <v>QUITO</v>
          </cell>
          <cell r="V163">
            <v>1</v>
          </cell>
          <cell r="W163">
            <v>1</v>
          </cell>
          <cell r="X163" t="str">
            <v>FLEXNET</v>
          </cell>
          <cell r="Y163" t="str">
            <v>FLEX NET CALLE 28 DE JUNIO S/N Y GARCIA MORENO ENTRADA LLANO GRANDE</v>
          </cell>
        </row>
        <row r="164">
          <cell r="A164" t="str">
            <v>53391</v>
          </cell>
          <cell r="B164">
            <v>498825</v>
          </cell>
          <cell r="C164" t="str">
            <v>53391</v>
          </cell>
          <cell r="D164" t="str">
            <v>DEGSO</v>
          </cell>
          <cell r="E164" t="str">
            <v>DESPACHO</v>
          </cell>
          <cell r="F164" t="str">
            <v>NORMAL</v>
          </cell>
          <cell r="G164" t="str">
            <v/>
          </cell>
          <cell r="H164">
            <v>44944</v>
          </cell>
          <cell r="I164" t="str">
            <v>EN_PROCESO</v>
          </cell>
          <cell r="J164">
            <v>44944</v>
          </cell>
          <cell r="K164" t="str">
            <v>ENI ECUADOR S.A.</v>
          </cell>
          <cell r="L164" t="str">
            <v>Direccion:  VIA SANGOLQUI - PIFO KM 4 ½ FRENTE A PINTAG – ATENCION TATIANA LATACUMBA - TELF 2232603</v>
          </cell>
          <cell r="M164" t="str">
            <v>1790540626001</v>
          </cell>
          <cell r="N164" t="str">
            <v>99-832-0225</v>
          </cell>
          <cell r="O164" t="str">
            <v>99-832-0225</v>
          </cell>
          <cell r="P164" t="str">
            <v>170909</v>
          </cell>
          <cell r="Q164" t="str">
            <v>QUITO</v>
          </cell>
          <cell r="R164" t="str">
            <v>PICHINCHA</v>
          </cell>
          <cell r="S164" t="str">
            <v>PIFO</v>
          </cell>
          <cell r="U164" t="str">
            <v>FLEXNETUIO_LOCAL</v>
          </cell>
          <cell r="V164">
            <v>1</v>
          </cell>
          <cell r="W164">
            <v>1</v>
          </cell>
          <cell r="X164" t="str">
            <v>FLEXNET</v>
          </cell>
          <cell r="Y164" t="str">
            <v>FLEX NET CALLE 28 DE JUNIO S/N Y GARCIA MORENO ENTRADA LLANO GRANDE</v>
          </cell>
        </row>
        <row r="165">
          <cell r="A165" t="str">
            <v>53393</v>
          </cell>
          <cell r="B165">
            <v>498826</v>
          </cell>
          <cell r="C165" t="str">
            <v>53393</v>
          </cell>
          <cell r="D165" t="str">
            <v>DEGSO</v>
          </cell>
          <cell r="E165" t="str">
            <v>DESPACHO</v>
          </cell>
          <cell r="F165" t="str">
            <v>NORMAL</v>
          </cell>
          <cell r="G165" t="str">
            <v/>
          </cell>
          <cell r="H165">
            <v>44944</v>
          </cell>
          <cell r="I165" t="str">
            <v>EN_PROCESO</v>
          </cell>
          <cell r="J165">
            <v>44944</v>
          </cell>
          <cell r="K165" t="str">
            <v>JARDINES PIAVERI CIA. LTDA.</v>
          </cell>
          <cell r="L165" t="str">
            <v>DIRECCION: Conector Alpachaca frente a la entrada a la Aduana del Ecuador (Tababela), esto es una casa color azul que se encuentra en un camino alterno a la via principal. - ATENCION DIEGO PALADINES 0</v>
          </cell>
          <cell r="M165" t="str">
            <v>590059870001</v>
          </cell>
          <cell r="N165" t="str">
            <v>99-832-0225</v>
          </cell>
          <cell r="O165" t="str">
            <v>99-832-0225</v>
          </cell>
          <cell r="P165" t="str">
            <v>170907</v>
          </cell>
          <cell r="Q165" t="str">
            <v>QUITO</v>
          </cell>
          <cell r="R165" t="str">
            <v>PICHINCHA</v>
          </cell>
          <cell r="S165" t="str">
            <v>TABABELA</v>
          </cell>
          <cell r="U165" t="str">
            <v>FLEXNETUIO_LOCAL</v>
          </cell>
          <cell r="V165">
            <v>1</v>
          </cell>
          <cell r="W165">
            <v>1</v>
          </cell>
          <cell r="X165" t="str">
            <v>FLEXNET</v>
          </cell>
          <cell r="Y165" t="str">
            <v>FLEX NET CALLE 28 DE JUNIO S/N Y GARCIA MORENO ENTRADA LLANO GRANDE</v>
          </cell>
        </row>
        <row r="166">
          <cell r="A166" t="str">
            <v>53394</v>
          </cell>
          <cell r="B166">
            <v>498827</v>
          </cell>
          <cell r="C166" t="str">
            <v>53394</v>
          </cell>
          <cell r="D166" t="str">
            <v>DEGSO</v>
          </cell>
          <cell r="E166" t="str">
            <v>DESPACHO</v>
          </cell>
          <cell r="F166" t="str">
            <v>NORMAL</v>
          </cell>
          <cell r="H166">
            <v>44944</v>
          </cell>
          <cell r="I166" t="str">
            <v>EN_PROCESO</v>
          </cell>
          <cell r="J166">
            <v>44944</v>
          </cell>
          <cell r="K166" t="str">
            <v>LABORATORIOS INDUSTRIALES FARMACEUTICOS ECUATORIANOS LIFE C.</v>
          </cell>
          <cell r="L166" t="str">
            <v>RETIRA CLIENTE</v>
          </cell>
          <cell r="M166" t="str">
            <v>1790013502001</v>
          </cell>
          <cell r="N166" t="str">
            <v>99-832-0225</v>
          </cell>
          <cell r="O166" t="str">
            <v>99-832-0225</v>
          </cell>
          <cell r="P166" t="str">
            <v>170301</v>
          </cell>
          <cell r="Q166" t="str">
            <v>QUITO</v>
          </cell>
          <cell r="R166" t="str">
            <v>PICHINCHA</v>
          </cell>
          <cell r="S166" t="str">
            <v>QUITO</v>
          </cell>
          <cell r="U166" t="str">
            <v>FLEXNETUIO_LOCAL</v>
          </cell>
          <cell r="V166">
            <v>1</v>
          </cell>
          <cell r="W166">
            <v>1</v>
          </cell>
          <cell r="X166" t="str">
            <v>FLEXNET</v>
          </cell>
          <cell r="Y166" t="str">
            <v>FLEX NET CALLE 28 DE JUNIO S/N Y GARCIA MORENO ENTRADA LLANO GRANDE</v>
          </cell>
        </row>
        <row r="167">
          <cell r="A167" t="str">
            <v>9628</v>
          </cell>
          <cell r="B167">
            <v>498828</v>
          </cell>
          <cell r="C167" t="str">
            <v>9628</v>
          </cell>
          <cell r="D167" t="str">
            <v>DEGSO</v>
          </cell>
          <cell r="E167" t="str">
            <v>DESPACHO</v>
          </cell>
          <cell r="F167" t="str">
            <v>NORMAL</v>
          </cell>
          <cell r="H167">
            <v>44944</v>
          </cell>
          <cell r="I167" t="str">
            <v>EN_PROCESO</v>
          </cell>
          <cell r="J167">
            <v>44944</v>
          </cell>
          <cell r="K167" t="str">
            <v>TUSCANY INTERNATIONAL DRILLING INC</v>
          </cell>
          <cell r="L167" t="str">
            <v>RETIRA CLIENTE</v>
          </cell>
          <cell r="M167" t="str">
            <v>1792208068001</v>
          </cell>
          <cell r="N167" t="str">
            <v>99-832-0225</v>
          </cell>
          <cell r="O167" t="str">
            <v>99-832-0225</v>
          </cell>
          <cell r="P167" t="str">
            <v>170301</v>
          </cell>
          <cell r="Q167" t="str">
            <v>QUITO</v>
          </cell>
          <cell r="R167" t="str">
            <v>PICHINCHA</v>
          </cell>
          <cell r="S167" t="str">
            <v>QUITO</v>
          </cell>
          <cell r="U167" t="str">
            <v>FLEXNETUIO_LOCAL</v>
          </cell>
          <cell r="V167">
            <v>1</v>
          </cell>
          <cell r="W167">
            <v>1</v>
          </cell>
          <cell r="X167" t="str">
            <v>FLEXNET</v>
          </cell>
          <cell r="Y167" t="str">
            <v>FLEX NET CALLE 28 DE JUNIO S/N Y GARCIA MORENO ENTRADA LLANO GRANDE</v>
          </cell>
        </row>
        <row r="168">
          <cell r="A168" t="str">
            <v>2484838</v>
          </cell>
          <cell r="B168">
            <v>498821</v>
          </cell>
          <cell r="C168" t="str">
            <v>2484838</v>
          </cell>
          <cell r="D168" t="str">
            <v>MDELIVERY</v>
          </cell>
          <cell r="E168" t="str">
            <v>DESPACHO</v>
          </cell>
          <cell r="F168" t="str">
            <v>NORMAL</v>
          </cell>
          <cell r="G168" t="str">
            <v/>
          </cell>
          <cell r="H168">
            <v>44944</v>
          </cell>
          <cell r="I168" t="str">
            <v>EN_PROCESO</v>
          </cell>
          <cell r="J168">
            <v>44944</v>
          </cell>
          <cell r="K168" t="str">
            <v>Jonathan MuNoz_IMPORTADORA INDUSTRIAL AGRICOLA S A IIASA</v>
          </cell>
          <cell r="L168" t="str">
            <v xml:space="preserve"> GUAYAS GUAYAQUIL AV JUAN TANCA MARENGO km 3 5 FRENTE A LAS ANTENAS DE TV CABLE FRENTE A LAS ANTENAS DE TV CABLE </v>
          </cell>
          <cell r="M168" t="str">
            <v>0990011109001</v>
          </cell>
          <cell r="N168" t="str">
            <v>0983516165</v>
          </cell>
          <cell r="O168" t="str">
            <v/>
          </cell>
          <cell r="P168" t="str">
            <v>GUAYAQUIL</v>
          </cell>
          <cell r="Q168" t="str">
            <v>GUAYAQUIL</v>
          </cell>
          <cell r="R168" t="str">
            <v>GUAYAS</v>
          </cell>
          <cell r="T168" t="str">
            <v>FLEXTRANS GYE</v>
          </cell>
          <cell r="U168" t="str">
            <v>FLEXNETUIO_GYE</v>
          </cell>
          <cell r="V168">
            <v>1</v>
          </cell>
          <cell r="W168">
            <v>1</v>
          </cell>
          <cell r="X168" t="str">
            <v>FLEXNET ECUADOR - MDELIVERY</v>
          </cell>
          <cell r="Y168" t="str">
            <v>CALLE 28 DE JUNIO S/N Y GARCIA MORENO ENTRADA LLANO GRANDE</v>
          </cell>
        </row>
        <row r="169">
          <cell r="A169" t="str">
            <v>2484840</v>
          </cell>
          <cell r="B169">
            <v>498822</v>
          </cell>
          <cell r="C169" t="str">
            <v>2484840</v>
          </cell>
          <cell r="D169" t="str">
            <v>MDELIVERY</v>
          </cell>
          <cell r="E169" t="str">
            <v>DESPACHO</v>
          </cell>
          <cell r="F169" t="str">
            <v>NORMAL</v>
          </cell>
          <cell r="G169" t="str">
            <v/>
          </cell>
          <cell r="H169">
            <v>44944</v>
          </cell>
          <cell r="I169" t="str">
            <v>EN_PROCESO</v>
          </cell>
          <cell r="J169">
            <v>44944</v>
          </cell>
          <cell r="K169" t="str">
            <v>ALCIVAR ALEMAN DANIEL ENRIQUE_ALCIVAR ALEMAN DANIEL ENRIQUE</v>
          </cell>
          <cell r="L169" t="str">
            <v>AV SAMBORONDON CC PLAZA LAGOS LOCAL 4 ENTREGAR EN MADEVAL</v>
          </cell>
          <cell r="M169" t="str">
            <v>0930232582001</v>
          </cell>
          <cell r="N169" t="str">
            <v>045045106</v>
          </cell>
          <cell r="O169" t="str">
            <v/>
          </cell>
          <cell r="P169" t="str">
            <v>GUAYAQUIL</v>
          </cell>
          <cell r="Q169" t="str">
            <v>GUAYAQUIL</v>
          </cell>
          <cell r="R169" t="str">
            <v>GUAYAS</v>
          </cell>
          <cell r="T169" t="str">
            <v>FLEXTRANS GYE</v>
          </cell>
          <cell r="U169" t="str">
            <v>FLEXNETUIO_GYE</v>
          </cell>
          <cell r="V169">
            <v>1</v>
          </cell>
          <cell r="W169">
            <v>1</v>
          </cell>
          <cell r="X169" t="str">
            <v>FLEXNET ECUADOR - MDELIVERY</v>
          </cell>
          <cell r="Y169" t="str">
            <v>CALLE 28 DE JUNIO S/N Y GARCIA MORENO ENTRADA LLANO GRANDE</v>
          </cell>
        </row>
        <row r="170">
          <cell r="A170" t="str">
            <v>2484841</v>
          </cell>
          <cell r="B170">
            <v>498823</v>
          </cell>
          <cell r="C170" t="str">
            <v>2484841</v>
          </cell>
          <cell r="D170" t="str">
            <v>MDELIVERY</v>
          </cell>
          <cell r="E170" t="str">
            <v>DESPACHO</v>
          </cell>
          <cell r="F170" t="str">
            <v>NORMAL</v>
          </cell>
          <cell r="G170" t="str">
            <v/>
          </cell>
          <cell r="H170">
            <v>44944</v>
          </cell>
          <cell r="I170" t="str">
            <v>EN_PROCESO</v>
          </cell>
          <cell r="J170">
            <v>44944</v>
          </cell>
          <cell r="K170" t="str">
            <v>CARMEN DEL ROCIO CALLE REGALADO_CARMEN DEL ROCIO CALLE REGALADO</v>
          </cell>
          <cell r="L170" t="str">
            <v>CALLE LEONIDAS PALZA G 0E5100 BAARRIO SAN JUAN DE CONOCOTO</v>
          </cell>
          <cell r="M170" t="str">
            <v>1708487770001</v>
          </cell>
          <cell r="N170" t="str">
            <v>0995836864</v>
          </cell>
          <cell r="O170" t="str">
            <v/>
          </cell>
          <cell r="P170" t="str">
            <v>QUITO</v>
          </cell>
          <cell r="Q170" t="str">
            <v>QUITO</v>
          </cell>
          <cell r="R170" t="str">
            <v>PICHINCHA</v>
          </cell>
          <cell r="T170" t="str">
            <v>FLEXTRANS UIO</v>
          </cell>
          <cell r="U170" t="str">
            <v>FLEXNETUIO_LOCAL</v>
          </cell>
          <cell r="V170">
            <v>1</v>
          </cell>
          <cell r="W170">
            <v>1</v>
          </cell>
          <cell r="X170" t="str">
            <v>FLEXNET ECUADOR - MDELIVERY</v>
          </cell>
          <cell r="Y170" t="str">
            <v>CALLE 28 DE JUNIO S/N Y GARCIA MORENO ENTRADA LLANO GRANDE</v>
          </cell>
        </row>
        <row r="171">
          <cell r="A171" t="str">
            <v>2484842</v>
          </cell>
          <cell r="B171">
            <v>498824</v>
          </cell>
          <cell r="C171" t="str">
            <v>2484842</v>
          </cell>
          <cell r="D171" t="str">
            <v>MDELIVERY</v>
          </cell>
          <cell r="E171" t="str">
            <v>DESPACHO</v>
          </cell>
          <cell r="F171" t="str">
            <v>NORMAL</v>
          </cell>
          <cell r="G171" t="str">
            <v/>
          </cell>
          <cell r="H171">
            <v>44944</v>
          </cell>
          <cell r="I171" t="str">
            <v>EN_PROCESO</v>
          </cell>
          <cell r="J171">
            <v>44944</v>
          </cell>
          <cell r="K171" t="str">
            <v>Jazmin Varela_JAZMIN ELIZABETH VARELA VERA</v>
          </cell>
          <cell r="L171" t="str">
            <v>De los Nogales n2 757 y valle catamayo Referencia tanques de agua bella aurora baja</v>
          </cell>
          <cell r="M171" t="str">
            <v>1723612899001</v>
          </cell>
          <cell r="N171" t="str">
            <v>0978664086</v>
          </cell>
          <cell r="O171" t="str">
            <v/>
          </cell>
          <cell r="P171" t="str">
            <v>QUITO</v>
          </cell>
          <cell r="Q171" t="str">
            <v>QUITO</v>
          </cell>
          <cell r="R171" t="str">
            <v>PICHINCHA</v>
          </cell>
          <cell r="T171" t="str">
            <v>FLEXTRANS UIO</v>
          </cell>
          <cell r="U171" t="str">
            <v>FLEXNETUIO_LOCAL</v>
          </cell>
          <cell r="V171">
            <v>1</v>
          </cell>
          <cell r="W171">
            <v>1</v>
          </cell>
          <cell r="X171" t="str">
            <v>FLEXNET ECUADOR - MDELIVERY</v>
          </cell>
          <cell r="Y171" t="str">
            <v>CALLE 28 DE JUNIO S/N Y GARCIA MORENO ENTRADA LLANO GRANDE</v>
          </cell>
        </row>
        <row r="172">
          <cell r="A172" t="str">
            <v>2484581</v>
          </cell>
          <cell r="B172">
            <v>498774</v>
          </cell>
          <cell r="C172" t="str">
            <v>2484581</v>
          </cell>
          <cell r="D172" t="str">
            <v>MDELIVERY</v>
          </cell>
          <cell r="E172" t="str">
            <v>DESPACHO</v>
          </cell>
          <cell r="F172" t="str">
            <v>NORMAL</v>
          </cell>
          <cell r="G172" t="str">
            <v/>
          </cell>
          <cell r="H172">
            <v>44944</v>
          </cell>
          <cell r="I172" t="str">
            <v>EN_PROCESO</v>
          </cell>
          <cell r="J172">
            <v>44944</v>
          </cell>
          <cell r="K172" t="str">
            <v xml:space="preserve">Juan Carlos Torres_PROVEEDORA AUTOMOTRIZ S A C I </v>
          </cell>
          <cell r="L172" t="str">
            <v>De los Arupos E1 26 y Av Galo Plaza Lasso</v>
          </cell>
          <cell r="M172" t="str">
            <v>1790009335001</v>
          </cell>
          <cell r="N172" t="str">
            <v>0995005947</v>
          </cell>
          <cell r="O172" t="str">
            <v/>
          </cell>
          <cell r="P172" t="str">
            <v>QUITO</v>
          </cell>
          <cell r="Q172" t="str">
            <v>QUITO</v>
          </cell>
          <cell r="R172" t="str">
            <v>PICHINCHA</v>
          </cell>
          <cell r="T172" t="str">
            <v>FLEXTRANS UIO</v>
          </cell>
          <cell r="U172" t="str">
            <v>FLEXNETUIO_LOCAL</v>
          </cell>
          <cell r="V172">
            <v>1</v>
          </cell>
          <cell r="W172">
            <v>1</v>
          </cell>
          <cell r="X172" t="str">
            <v>FLEXNET ECUADOR - MDELIVERY</v>
          </cell>
          <cell r="Y172" t="str">
            <v>CALLE 28 DE JUNIO S/N Y GARCIA MORENO ENTRADA LLANO GRANDE</v>
          </cell>
        </row>
        <row r="173">
          <cell r="A173" t="str">
            <v>2484583</v>
          </cell>
          <cell r="B173">
            <v>498775</v>
          </cell>
          <cell r="C173" t="str">
            <v>2484583</v>
          </cell>
          <cell r="D173" t="str">
            <v>MDELIVERY</v>
          </cell>
          <cell r="E173" t="str">
            <v>DESPACHO</v>
          </cell>
          <cell r="F173" t="str">
            <v>NORMAL</v>
          </cell>
          <cell r="G173" t="str">
            <v/>
          </cell>
          <cell r="H173">
            <v>44944</v>
          </cell>
          <cell r="I173" t="str">
            <v>EN_PROCESO</v>
          </cell>
          <cell r="J173">
            <v>44944</v>
          </cell>
          <cell r="K173" t="str">
            <v>JOHANA BENAVIDES_COOPERATIVA DE AHORRO Y CREDITO DE LOS EMPLEADOS D</v>
          </cell>
          <cell r="L173" t="str">
            <v xml:space="preserve"> PICHINCHA QUITO Avda Francisco de Orellana Parroquia Cumbaya Planta Cumbaya Cerveceria Nacional CN S A </v>
          </cell>
          <cell r="M173" t="str">
            <v>0992660368001</v>
          </cell>
          <cell r="N173" t="str">
            <v>0995559811</v>
          </cell>
          <cell r="O173" t="str">
            <v/>
          </cell>
          <cell r="P173" t="str">
            <v>QUITO</v>
          </cell>
          <cell r="Q173" t="str">
            <v>QUITO</v>
          </cell>
          <cell r="R173" t="str">
            <v>PICHINCHA</v>
          </cell>
          <cell r="T173" t="str">
            <v>FLEXTRANS UIO</v>
          </cell>
          <cell r="U173" t="str">
            <v>FLEXNETUIO_LOCAL</v>
          </cell>
          <cell r="V173">
            <v>1</v>
          </cell>
          <cell r="W173">
            <v>1</v>
          </cell>
          <cell r="X173" t="str">
            <v>FLEXNET ECUADOR - MDELIVERY</v>
          </cell>
          <cell r="Y173" t="str">
            <v>CALLE 28 DE JUNIO S/N Y GARCIA MORENO ENTRADA LLANO GRANDE</v>
          </cell>
        </row>
        <row r="174">
          <cell r="A174" t="str">
            <v>2484584</v>
          </cell>
          <cell r="B174">
            <v>498776</v>
          </cell>
          <cell r="C174" t="str">
            <v>2484584</v>
          </cell>
          <cell r="D174" t="str">
            <v>MDELIVERY</v>
          </cell>
          <cell r="E174" t="str">
            <v>DESPACHO</v>
          </cell>
          <cell r="F174" t="str">
            <v>EXPRESS</v>
          </cell>
          <cell r="H174">
            <v>44944</v>
          </cell>
          <cell r="I174" t="str">
            <v>CARGADO_VEHICULO</v>
          </cell>
          <cell r="J174">
            <v>44944</v>
          </cell>
          <cell r="K174" t="str">
            <v xml:space="preserve">CRISTIAN PAREDES_BANCO PICHINCHA CA </v>
          </cell>
          <cell r="L174" t="str">
            <v>AMAZONAS Y PEREIRA MATRIZ BANCO PICHINCHA AV PISO 7</v>
          </cell>
          <cell r="M174" t="str">
            <v>1790010937001</v>
          </cell>
          <cell r="N174" t="str">
            <v>0999059226</v>
          </cell>
          <cell r="P174" t="str">
            <v>QUITO</v>
          </cell>
          <cell r="Q174" t="str">
            <v>QUITO</v>
          </cell>
          <cell r="R174" t="str">
            <v>PICHINCHA</v>
          </cell>
          <cell r="T174" t="str">
            <v>TRAMACO</v>
          </cell>
          <cell r="U174" t="str">
            <v>FLEXNETUIO_PROVINCIA</v>
          </cell>
          <cell r="V174">
            <v>1</v>
          </cell>
          <cell r="W174">
            <v>1</v>
          </cell>
          <cell r="X174" t="str">
            <v>FLEXNET ECUADOR - MDELIVERY</v>
          </cell>
          <cell r="Y174" t="str">
            <v>CALLE 28 DE JUNIO S/N Y GARCIA MORENO ENTRADA LLANO GRANDE</v>
          </cell>
        </row>
        <row r="175">
          <cell r="A175" t="str">
            <v>2484585</v>
          </cell>
          <cell r="B175">
            <v>498777</v>
          </cell>
          <cell r="C175" t="str">
            <v>2484585</v>
          </cell>
          <cell r="D175" t="str">
            <v>MDELIVERY</v>
          </cell>
          <cell r="E175" t="str">
            <v>DESPACHO</v>
          </cell>
          <cell r="F175" t="str">
            <v>EXPRESS</v>
          </cell>
          <cell r="H175">
            <v>44944</v>
          </cell>
          <cell r="I175" t="str">
            <v>CARGADO_VEHICULO</v>
          </cell>
          <cell r="J175">
            <v>44944</v>
          </cell>
          <cell r="K175" t="str">
            <v xml:space="preserve">CRISTIAN PAREDES_BANCO PICHINCHA CA </v>
          </cell>
          <cell r="L175" t="str">
            <v>AMAZONAS Y PEREIRA MATRIZ BANCO PICHINCHA AV PISO 7</v>
          </cell>
          <cell r="M175" t="str">
            <v>1790010937001</v>
          </cell>
          <cell r="N175" t="str">
            <v>0999059226</v>
          </cell>
          <cell r="P175" t="str">
            <v>QUITO</v>
          </cell>
          <cell r="Q175" t="str">
            <v>QUITO</v>
          </cell>
          <cell r="R175" t="str">
            <v>PICHINCHA</v>
          </cell>
          <cell r="T175" t="str">
            <v>TRAMACO</v>
          </cell>
          <cell r="U175" t="str">
            <v>FLEXNETUIO_PROVINCIA</v>
          </cell>
          <cell r="V175">
            <v>1</v>
          </cell>
          <cell r="W175">
            <v>1</v>
          </cell>
          <cell r="X175" t="str">
            <v>FLEXNET ECUADOR - MDELIVERY</v>
          </cell>
          <cell r="Y175" t="str">
            <v>CALLE 28 DE JUNIO S/N Y GARCIA MORENO ENTRADA LLANO GRANDE</v>
          </cell>
        </row>
        <row r="176">
          <cell r="A176" t="str">
            <v>2484586</v>
          </cell>
          <cell r="B176">
            <v>498778</v>
          </cell>
          <cell r="C176" t="str">
            <v>2484586</v>
          </cell>
          <cell r="D176" t="str">
            <v>MDELIVERY</v>
          </cell>
          <cell r="E176" t="str">
            <v>DESPACHO</v>
          </cell>
          <cell r="F176" t="str">
            <v>NORMAL</v>
          </cell>
          <cell r="G176" t="str">
            <v/>
          </cell>
          <cell r="H176">
            <v>44944</v>
          </cell>
          <cell r="I176" t="str">
            <v>EN_PROCESO</v>
          </cell>
          <cell r="J176">
            <v>44944</v>
          </cell>
          <cell r="K176" t="str">
            <v xml:space="preserve">MARIA JOSE DIAZ_CONALGI CONSTRUCTORA CIA LTDA </v>
          </cell>
          <cell r="L176" t="str">
            <v>Sangolqui sector poncho verde calle machachi y lote 3</v>
          </cell>
          <cell r="M176" t="str">
            <v>1792670284001</v>
          </cell>
          <cell r="N176" t="str">
            <v>0998771233</v>
          </cell>
          <cell r="O176" t="str">
            <v/>
          </cell>
          <cell r="P176" t="str">
            <v>QUITO</v>
          </cell>
          <cell r="Q176" t="str">
            <v>QUITO</v>
          </cell>
          <cell r="R176" t="str">
            <v>PICHINCHA</v>
          </cell>
          <cell r="T176" t="str">
            <v>FLEXTRANS UIO</v>
          </cell>
          <cell r="U176" t="str">
            <v>FLEXNETUIO_LOCAL</v>
          </cell>
          <cell r="V176">
            <v>1</v>
          </cell>
          <cell r="W176">
            <v>1</v>
          </cell>
          <cell r="X176" t="str">
            <v>FLEXNET ECUADOR - MDELIVERY</v>
          </cell>
          <cell r="Y176" t="str">
            <v>CALLE 28 DE JUNIO S/N Y GARCIA MORENO ENTRADA LLANO GRANDE</v>
          </cell>
        </row>
        <row r="177">
          <cell r="A177" t="str">
            <v>2484588</v>
          </cell>
          <cell r="B177">
            <v>498779</v>
          </cell>
          <cell r="C177" t="str">
            <v>2484588</v>
          </cell>
          <cell r="D177" t="str">
            <v>MDELIVERY</v>
          </cell>
          <cell r="E177" t="str">
            <v>DESPACHO</v>
          </cell>
          <cell r="F177" t="str">
            <v>NORMAL</v>
          </cell>
          <cell r="G177" t="str">
            <v/>
          </cell>
          <cell r="H177">
            <v>44944</v>
          </cell>
          <cell r="I177" t="str">
            <v>EN_PROCESO</v>
          </cell>
          <cell r="J177">
            <v>44944</v>
          </cell>
          <cell r="K177" t="str">
            <v xml:space="preserve">Mario Fernando Rojas_NARANJO ROSES ECUADOR S A </v>
          </cell>
          <cell r="L177" t="str">
            <v>panamericana norte y calle via salache Naranjo Flores</v>
          </cell>
          <cell r="M177" t="str">
            <v>1791766148001</v>
          </cell>
          <cell r="N177" t="str">
            <v>0994587768</v>
          </cell>
          <cell r="O177" t="str">
            <v/>
          </cell>
          <cell r="P177" t="str">
            <v>LATACUNGA</v>
          </cell>
          <cell r="Q177" t="str">
            <v>LATACUNGA</v>
          </cell>
          <cell r="R177" t="str">
            <v>COTOPAXI</v>
          </cell>
          <cell r="T177" t="str">
            <v>TRAMACO</v>
          </cell>
          <cell r="U177" t="str">
            <v>FLEXNETUIO_PROVINCIA</v>
          </cell>
          <cell r="V177">
            <v>1</v>
          </cell>
          <cell r="W177">
            <v>1</v>
          </cell>
          <cell r="X177" t="str">
            <v>FLEXNET ECUADOR - MDELIVERY</v>
          </cell>
          <cell r="Y177" t="str">
            <v>CALLE 28 DE JUNIO S/N Y GARCIA MORENO ENTRADA LLANO GRANDE</v>
          </cell>
        </row>
        <row r="178">
          <cell r="A178" t="str">
            <v>2484591</v>
          </cell>
          <cell r="B178">
            <v>498780</v>
          </cell>
          <cell r="C178" t="str">
            <v>2484591</v>
          </cell>
          <cell r="D178" t="str">
            <v>MDELIVERY</v>
          </cell>
          <cell r="E178" t="str">
            <v>DESPACHO</v>
          </cell>
          <cell r="F178" t="str">
            <v>NORMAL</v>
          </cell>
          <cell r="G178" t="str">
            <v/>
          </cell>
          <cell r="H178">
            <v>44944</v>
          </cell>
          <cell r="I178" t="str">
            <v>EN_PROCESO</v>
          </cell>
          <cell r="J178">
            <v>44944</v>
          </cell>
          <cell r="K178" t="str">
            <v>Jenniffer Villacis_ASOCIACION SOLIDARISTA PROFUTURO</v>
          </cell>
          <cell r="L178" t="str">
            <v xml:space="preserve"> GUAYAS GUAYAQUIL Av Jose Rodriguez Bonin y Av Barcelona Planta San Eduardo Holcim Ecuador Planta Baja </v>
          </cell>
          <cell r="M178" t="str">
            <v>0992424222001</v>
          </cell>
          <cell r="N178" t="str">
            <v>0989547209</v>
          </cell>
          <cell r="O178" t="str">
            <v/>
          </cell>
          <cell r="P178" t="str">
            <v>GUAYAQUIL</v>
          </cell>
          <cell r="Q178" t="str">
            <v>GUAYAQUIL</v>
          </cell>
          <cell r="R178" t="str">
            <v>GUAYAS</v>
          </cell>
          <cell r="T178" t="str">
            <v>FLEXTRANS GYE</v>
          </cell>
          <cell r="U178" t="str">
            <v>FLEXNETUIO_GYE</v>
          </cell>
          <cell r="V178">
            <v>1</v>
          </cell>
          <cell r="W178">
            <v>1</v>
          </cell>
          <cell r="X178" t="str">
            <v>FLEXNET ECUADOR - MDELIVERY</v>
          </cell>
          <cell r="Y178" t="str">
            <v>CALLE 28 DE JUNIO S/N Y GARCIA MORENO ENTRADA LLANO GRANDE</v>
          </cell>
        </row>
        <row r="179">
          <cell r="A179" t="str">
            <v>2484592</v>
          </cell>
          <cell r="B179">
            <v>498781</v>
          </cell>
          <cell r="C179" t="str">
            <v>2484592</v>
          </cell>
          <cell r="D179" t="str">
            <v>MDELIVERY</v>
          </cell>
          <cell r="E179" t="str">
            <v>DESPACHO</v>
          </cell>
          <cell r="F179" t="str">
            <v>NORMAL</v>
          </cell>
          <cell r="G179" t="str">
            <v/>
          </cell>
          <cell r="H179">
            <v>44944</v>
          </cell>
          <cell r="I179" t="str">
            <v>EN_PROCESO</v>
          </cell>
          <cell r="J179">
            <v>44944</v>
          </cell>
          <cell r="K179" t="str">
            <v>MAURICIO ROLANDO DE LA CRUZ ANGEL_MAURICIO ROLANDO DE LA CRUZ ANGEL</v>
          </cell>
          <cell r="L179" t="str">
            <v>CDLA 9 DE OCTUBRE CALLEJON 16 AV 1317 E 6TA Y 7MA SUR REF CS 1P BLANCA DETRAS DE LA FARMACIA 9 DE OCTUBRE</v>
          </cell>
          <cell r="M179" t="str">
            <v>0702846940001</v>
          </cell>
          <cell r="N179" t="str">
            <v>0963451471/0994241378</v>
          </cell>
          <cell r="O179" t="str">
            <v/>
          </cell>
          <cell r="P179" t="str">
            <v>MACHALA</v>
          </cell>
          <cell r="Q179" t="str">
            <v>MACHALA</v>
          </cell>
          <cell r="R179" t="str">
            <v>EL ORO</v>
          </cell>
          <cell r="T179" t="str">
            <v>TRAMACO</v>
          </cell>
          <cell r="U179" t="str">
            <v>FLEXNETUIO_PROVINCIA</v>
          </cell>
          <cell r="V179">
            <v>1</v>
          </cell>
          <cell r="W179">
            <v>1</v>
          </cell>
          <cell r="X179" t="str">
            <v>FLEXNET ECUADOR - MDELIVERY</v>
          </cell>
          <cell r="Y179" t="str">
            <v>CALLE 28 DE JUNIO S/N Y GARCIA MORENO ENTRADA LLANO GRANDE</v>
          </cell>
        </row>
        <row r="180">
          <cell r="A180" t="str">
            <v>2484593</v>
          </cell>
          <cell r="B180">
            <v>498782</v>
          </cell>
          <cell r="C180" t="str">
            <v>2484593</v>
          </cell>
          <cell r="D180" t="str">
            <v>MDELIVERY</v>
          </cell>
          <cell r="E180" t="str">
            <v>DESPACHO</v>
          </cell>
          <cell r="F180" t="str">
            <v>NORMAL</v>
          </cell>
          <cell r="G180" t="str">
            <v/>
          </cell>
          <cell r="H180">
            <v>44944</v>
          </cell>
          <cell r="I180" t="str">
            <v>EN_PROCESO</v>
          </cell>
          <cell r="J180">
            <v>44944</v>
          </cell>
          <cell r="K180" t="str">
            <v xml:space="preserve">Ana Vargas_RIVIMP S A </v>
          </cell>
          <cell r="L180" t="str">
            <v xml:space="preserve"> Guayaquil Portete 1325 y Pedro Moncayo </v>
          </cell>
          <cell r="M180" t="str">
            <v>0992458984001</v>
          </cell>
          <cell r="N180" t="str">
            <v>995975330</v>
          </cell>
          <cell r="O180" t="str">
            <v/>
          </cell>
          <cell r="P180" t="str">
            <v>GUAYAQUIL</v>
          </cell>
          <cell r="Q180" t="str">
            <v>GUAYAQUIL</v>
          </cell>
          <cell r="R180" t="str">
            <v>GUAYAS</v>
          </cell>
          <cell r="T180" t="str">
            <v>FLEXTRANS GYE</v>
          </cell>
          <cell r="U180" t="str">
            <v>FLEXNETUIO_GYE</v>
          </cell>
          <cell r="V180">
            <v>1</v>
          </cell>
          <cell r="W180">
            <v>1</v>
          </cell>
          <cell r="X180" t="str">
            <v>FLEXNET ECUADOR - MDELIVERY</v>
          </cell>
          <cell r="Y180" t="str">
            <v>CALLE 28 DE JUNIO S/N Y GARCIA MORENO ENTRADA LLANO GRANDE</v>
          </cell>
        </row>
        <row r="181">
          <cell r="A181" t="str">
            <v>2484594</v>
          </cell>
          <cell r="B181">
            <v>498783</v>
          </cell>
          <cell r="C181" t="str">
            <v>2484594</v>
          </cell>
          <cell r="D181" t="str">
            <v>MDELIVERY</v>
          </cell>
          <cell r="E181" t="str">
            <v>DESPACHO</v>
          </cell>
          <cell r="F181" t="str">
            <v>NORMAL</v>
          </cell>
          <cell r="G181" t="str">
            <v/>
          </cell>
          <cell r="H181">
            <v>44944</v>
          </cell>
          <cell r="I181" t="str">
            <v>EN_PROCESO</v>
          </cell>
          <cell r="J181">
            <v>44944</v>
          </cell>
          <cell r="K181" t="str">
            <v>XIMENA DEL ROCIO VIZUETA PEREZ_XIMENA DEL ROCIO VIZUETA PEREZ</v>
          </cell>
          <cell r="L181" t="str">
            <v xml:space="preserve"> AV JIPIJAPA Y VICENTE CADENA REFERENCIA ATRaS DE LA ESCUELA GENARO JARAMILLO </v>
          </cell>
          <cell r="M181" t="str">
            <v>0603128521001</v>
          </cell>
          <cell r="N181" t="str">
            <v>0999926916</v>
          </cell>
          <cell r="O181" t="str">
            <v/>
          </cell>
          <cell r="P181" t="str">
            <v>QUITO</v>
          </cell>
          <cell r="Q181" t="str">
            <v>QUITO</v>
          </cell>
          <cell r="R181" t="str">
            <v>PICHINCHA</v>
          </cell>
          <cell r="T181" t="str">
            <v>FLEXTRANS UIO</v>
          </cell>
          <cell r="U181" t="str">
            <v>FLEXNETUIO_LOCAL</v>
          </cell>
          <cell r="V181">
            <v>1</v>
          </cell>
          <cell r="W181">
            <v>1</v>
          </cell>
          <cell r="X181" t="str">
            <v>FLEXNET ECUADOR - MDELIVERY</v>
          </cell>
          <cell r="Y181" t="str">
            <v>CALLE 28 DE JUNIO S/N Y GARCIA MORENO ENTRADA LLANO GRANDE</v>
          </cell>
        </row>
        <row r="182">
          <cell r="A182" t="str">
            <v>2484595</v>
          </cell>
          <cell r="B182">
            <v>498784</v>
          </cell>
          <cell r="C182" t="str">
            <v>2484595</v>
          </cell>
          <cell r="D182" t="str">
            <v>MDELIVERY</v>
          </cell>
          <cell r="E182" t="str">
            <v>DESPACHO</v>
          </cell>
          <cell r="F182" t="str">
            <v>NORMAL</v>
          </cell>
          <cell r="G182" t="str">
            <v/>
          </cell>
          <cell r="H182">
            <v>44944</v>
          </cell>
          <cell r="I182" t="str">
            <v>EN_PROCESO</v>
          </cell>
          <cell r="J182">
            <v>44944</v>
          </cell>
          <cell r="K182" t="str">
            <v>DANIEL ALEXANDER ACURIO OCAMPO_DANIEL ALEXANDER ACURIO OCAMPO</v>
          </cell>
          <cell r="L182" t="str">
            <v xml:space="preserve"> AV MARIANO PAREDES Y PASAJE N73 REFERENCIA FRENTE AL UPC </v>
          </cell>
          <cell r="M182" t="str">
            <v>2300274764001</v>
          </cell>
          <cell r="N182" t="str">
            <v>0983779211</v>
          </cell>
          <cell r="O182" t="str">
            <v/>
          </cell>
          <cell r="P182" t="str">
            <v>QUITO</v>
          </cell>
          <cell r="Q182" t="str">
            <v>QUITO</v>
          </cell>
          <cell r="R182" t="str">
            <v>PICHINCHA</v>
          </cell>
          <cell r="T182" t="str">
            <v>FLEXTRANS UIO</v>
          </cell>
          <cell r="U182" t="str">
            <v>FLEXNETUIO_LOCAL</v>
          </cell>
          <cell r="V182">
            <v>1</v>
          </cell>
          <cell r="W182">
            <v>1</v>
          </cell>
          <cell r="X182" t="str">
            <v>FLEXNET ECUADOR - MDELIVERY</v>
          </cell>
          <cell r="Y182" t="str">
            <v>CALLE 28 DE JUNIO S/N Y GARCIA MORENO ENTRADA LLANO GRANDE</v>
          </cell>
        </row>
        <row r="183">
          <cell r="A183" t="str">
            <v>2484596</v>
          </cell>
          <cell r="B183">
            <v>498785</v>
          </cell>
          <cell r="C183" t="str">
            <v>2484596</v>
          </cell>
          <cell r="D183" t="str">
            <v>MDELIVERY</v>
          </cell>
          <cell r="E183" t="str">
            <v>DESPACHO</v>
          </cell>
          <cell r="F183" t="str">
            <v>NORMAL</v>
          </cell>
          <cell r="G183" t="str">
            <v/>
          </cell>
          <cell r="H183">
            <v>44944</v>
          </cell>
          <cell r="I183" t="str">
            <v>EN_PROCESO</v>
          </cell>
          <cell r="J183">
            <v>44944</v>
          </cell>
          <cell r="K183" t="str">
            <v>DAVID JOSUE CEVALLOS CEVALLOS_DAVID JOSUE CEVALLOS CEVALLOS</v>
          </cell>
          <cell r="L183" t="str">
            <v xml:space="preserve"> CALLE QUITO Y CALLE CATALINA RIVERA REFERENCIA CASA EN OBRA COLOR GRIS DE TRES PISOS </v>
          </cell>
          <cell r="M183" t="str">
            <v>0503667677001</v>
          </cell>
          <cell r="N183" t="str">
            <v>0987565468</v>
          </cell>
          <cell r="O183" t="str">
            <v/>
          </cell>
          <cell r="P183" t="str">
            <v>LATACUNGA</v>
          </cell>
          <cell r="Q183" t="str">
            <v>LATACUNGA</v>
          </cell>
          <cell r="R183" t="str">
            <v>COTOPAXI</v>
          </cell>
          <cell r="T183" t="str">
            <v>TRAMACO</v>
          </cell>
          <cell r="U183" t="str">
            <v>FLEXNETUIO_PROVINCIA</v>
          </cell>
          <cell r="V183">
            <v>1</v>
          </cell>
          <cell r="W183">
            <v>1</v>
          </cell>
          <cell r="X183" t="str">
            <v>FLEXNET ECUADOR - MDELIVERY</v>
          </cell>
          <cell r="Y183" t="str">
            <v>CALLE 28 DE JUNIO S/N Y GARCIA MORENO ENTRADA LLANO GRANDE</v>
          </cell>
        </row>
        <row r="184">
          <cell r="A184" t="str">
            <v>2484597</v>
          </cell>
          <cell r="B184">
            <v>498786</v>
          </cell>
          <cell r="C184" t="str">
            <v>2484597</v>
          </cell>
          <cell r="D184" t="str">
            <v>MDELIVERY</v>
          </cell>
          <cell r="E184" t="str">
            <v>DESPACHO</v>
          </cell>
          <cell r="F184" t="str">
            <v>NORMAL</v>
          </cell>
          <cell r="G184" t="str">
            <v/>
          </cell>
          <cell r="H184">
            <v>44944</v>
          </cell>
          <cell r="I184" t="str">
            <v>EN_PROCESO</v>
          </cell>
          <cell r="J184">
            <v>44944</v>
          </cell>
          <cell r="K184" t="str">
            <v>SERGIO ALEJANDRO QUEMBA BALLEN_SERGIO ALEJANDRO QUEMBA BALLEN</v>
          </cell>
          <cell r="L184" t="str">
            <v xml:space="preserve"> LOS LAURELES Y MORTINOS EDIFICIO PLATINUM PLAZA LOCAL 15 REFERENCIA A UNA CUADRA DEL RESTAURANTE EL ARBOLITO </v>
          </cell>
          <cell r="M184" t="str">
            <v>1753246444001</v>
          </cell>
          <cell r="N184" t="str">
            <v>0998120004 / 0999977637</v>
          </cell>
          <cell r="O184" t="str">
            <v/>
          </cell>
          <cell r="P184" t="str">
            <v>QUITO</v>
          </cell>
          <cell r="Q184" t="str">
            <v>QUITO</v>
          </cell>
          <cell r="R184" t="str">
            <v>PICHINCHA</v>
          </cell>
          <cell r="T184" t="str">
            <v>FLEXTRANS UIO</v>
          </cell>
          <cell r="U184" t="str">
            <v>FLEXNETUIO_LOCAL</v>
          </cell>
          <cell r="V184">
            <v>1</v>
          </cell>
          <cell r="W184">
            <v>1</v>
          </cell>
          <cell r="X184" t="str">
            <v>FLEXNET ECUADOR - MDELIVERY</v>
          </cell>
          <cell r="Y184" t="str">
            <v>CALLE 28 DE JUNIO S/N Y GARCIA MORENO ENTRADA LLANO GRANDE</v>
          </cell>
        </row>
        <row r="185">
          <cell r="A185" t="str">
            <v>2484598</v>
          </cell>
          <cell r="B185">
            <v>498787</v>
          </cell>
          <cell r="C185" t="str">
            <v>2484598</v>
          </cell>
          <cell r="D185" t="str">
            <v>MDELIVERY</v>
          </cell>
          <cell r="E185" t="str">
            <v>DESPACHO</v>
          </cell>
          <cell r="F185" t="str">
            <v>NORMAL</v>
          </cell>
          <cell r="G185" t="str">
            <v/>
          </cell>
          <cell r="H185">
            <v>44944</v>
          </cell>
          <cell r="I185" t="str">
            <v>EN_PROCESO</v>
          </cell>
          <cell r="J185">
            <v>44944</v>
          </cell>
          <cell r="K185" t="str">
            <v>MARIA BELEN TULCANAZA PALACIOS_MARIA BELEN TULCANAZA PALACIOS</v>
          </cell>
          <cell r="L185" t="str">
            <v>AV CRISTOBAL DE TROYA 14 47 FRENTE AL REDONDEL DE LA MADRE a esta direccion de tramaco q estA MAs cerca EN LA OFICINA DE TRAMACO</v>
          </cell>
          <cell r="M185" t="str">
            <v>1003973433001</v>
          </cell>
          <cell r="N185" t="str">
            <v>0996310788</v>
          </cell>
          <cell r="O185" t="str">
            <v/>
          </cell>
          <cell r="P185" t="str">
            <v>IBARRA</v>
          </cell>
          <cell r="Q185" t="str">
            <v>IBARRA</v>
          </cell>
          <cell r="R185" t="str">
            <v>IMBABURA</v>
          </cell>
          <cell r="T185" t="str">
            <v>TRAMACO</v>
          </cell>
          <cell r="U185" t="str">
            <v>FLEXNETUIO_PROVINCIA</v>
          </cell>
          <cell r="V185">
            <v>1</v>
          </cell>
          <cell r="W185">
            <v>1</v>
          </cell>
          <cell r="X185" t="str">
            <v>FLEXNET ECUADOR - MDELIVERY</v>
          </cell>
          <cell r="Y185" t="str">
            <v>CALLE 28 DE JUNIO S/N Y GARCIA MORENO ENTRADA LLANO GRANDE</v>
          </cell>
        </row>
        <row r="186">
          <cell r="A186" t="str">
            <v>2484599</v>
          </cell>
          <cell r="B186">
            <v>498788</v>
          </cell>
          <cell r="C186" t="str">
            <v>2484599</v>
          </cell>
          <cell r="D186" t="str">
            <v>MDELIVERY</v>
          </cell>
          <cell r="E186" t="str">
            <v>DESPACHO</v>
          </cell>
          <cell r="F186" t="str">
            <v>NORMAL</v>
          </cell>
          <cell r="G186" t="str">
            <v/>
          </cell>
          <cell r="H186">
            <v>44944</v>
          </cell>
          <cell r="I186" t="str">
            <v>EN_PROCESO</v>
          </cell>
          <cell r="J186">
            <v>44944</v>
          </cell>
          <cell r="K186" t="str">
            <v>MARIA BELEN TULCANAZA PALACIOS_TULCANAZA PALACIOS CARLOS ROBERTO</v>
          </cell>
          <cell r="L186" t="str">
            <v>AV CRISTOBAL DE TROYA 14 47 FRENTE AL REDONDEL DE LA MADRE a esta direccion de tramaco q estA MAs cerca EN LA OFICINA DE TRAMACO</v>
          </cell>
          <cell r="M186" t="str">
            <v>1003571252001</v>
          </cell>
          <cell r="N186" t="str">
            <v>0996310788 / 0996138877</v>
          </cell>
          <cell r="O186" t="str">
            <v/>
          </cell>
          <cell r="P186" t="str">
            <v>IBARRA</v>
          </cell>
          <cell r="Q186" t="str">
            <v>IBARRA</v>
          </cell>
          <cell r="R186" t="str">
            <v>IMBABURA</v>
          </cell>
          <cell r="T186" t="str">
            <v>TRAMACO</v>
          </cell>
          <cell r="U186" t="str">
            <v>FLEXNETUIO_PROVINCIA</v>
          </cell>
          <cell r="V186">
            <v>1</v>
          </cell>
          <cell r="W186">
            <v>1</v>
          </cell>
          <cell r="X186" t="str">
            <v>FLEXNET ECUADOR - MDELIVERY</v>
          </cell>
          <cell r="Y186" t="str">
            <v>CALLE 28 DE JUNIO S/N Y GARCIA MORENO ENTRADA LLANO GRANDE</v>
          </cell>
        </row>
        <row r="187">
          <cell r="A187" t="str">
            <v>2484600</v>
          </cell>
          <cell r="B187">
            <v>498789</v>
          </cell>
          <cell r="C187" t="str">
            <v>2484600</v>
          </cell>
          <cell r="D187" t="str">
            <v>MDELIVERY</v>
          </cell>
          <cell r="E187" t="str">
            <v>DESPACHO</v>
          </cell>
          <cell r="F187" t="str">
            <v>NORMAL</v>
          </cell>
          <cell r="G187" t="str">
            <v/>
          </cell>
          <cell r="H187">
            <v>44944</v>
          </cell>
          <cell r="I187" t="str">
            <v>EN_PROCESO</v>
          </cell>
          <cell r="J187">
            <v>44944</v>
          </cell>
          <cell r="K187" t="str">
            <v xml:space="preserve">MARCO COELLO_IDEAL ALAMBREC S A </v>
          </cell>
          <cell r="L187" t="str">
            <v>DX CALLE S60 E3 423 Y CLL E3E SCTR PARQUE INDUSTRIA L EN LA PANASUR FRTE A NOVA CERO TRAS DE LA FBCA DE ETERNI</v>
          </cell>
          <cell r="M187" t="str">
            <v>1790050947001</v>
          </cell>
          <cell r="N187" t="str">
            <v>0983182291</v>
          </cell>
          <cell r="O187" t="str">
            <v/>
          </cell>
          <cell r="P187" t="str">
            <v>QUITO</v>
          </cell>
          <cell r="Q187" t="str">
            <v>QUITO</v>
          </cell>
          <cell r="R187" t="str">
            <v>PICHINCHA</v>
          </cell>
          <cell r="T187" t="str">
            <v>FLEXTRANS UIO</v>
          </cell>
          <cell r="U187" t="str">
            <v>FLEXNETUIO_LOCAL</v>
          </cell>
          <cell r="V187">
            <v>1</v>
          </cell>
          <cell r="W187">
            <v>1</v>
          </cell>
          <cell r="X187" t="str">
            <v>FLEXNET ECUADOR - MDELIVERY</v>
          </cell>
          <cell r="Y187" t="str">
            <v>CALLE 28 DE JUNIO S/N Y GARCIA MORENO ENTRADA LLANO GRANDE</v>
          </cell>
        </row>
        <row r="188">
          <cell r="A188" t="str">
            <v>2484601</v>
          </cell>
          <cell r="B188">
            <v>498790</v>
          </cell>
          <cell r="C188" t="str">
            <v>2484601</v>
          </cell>
          <cell r="D188" t="str">
            <v>MDELIVERY</v>
          </cell>
          <cell r="E188" t="str">
            <v>DESPACHO</v>
          </cell>
          <cell r="F188" t="str">
            <v>NORMAL</v>
          </cell>
          <cell r="G188" t="str">
            <v/>
          </cell>
          <cell r="H188">
            <v>44944</v>
          </cell>
          <cell r="I188" t="str">
            <v>EN_PROCESO</v>
          </cell>
          <cell r="J188">
            <v>44944</v>
          </cell>
          <cell r="K188" t="str">
            <v>Jenniffer Villacis_ASOCIACION SOLIDARISTA PROFUTURO</v>
          </cell>
          <cell r="L188" t="str">
            <v>Av Jose Rodriguez Bonin y Av Barcelona Planta San Eduardo Holcim Ecuador Planta Baja Guayaquil Ecuador</v>
          </cell>
          <cell r="M188" t="str">
            <v>0992424222001</v>
          </cell>
          <cell r="N188" t="str">
            <v>0987932799</v>
          </cell>
          <cell r="O188" t="str">
            <v/>
          </cell>
          <cell r="P188" t="str">
            <v>GUAYAQUIL</v>
          </cell>
          <cell r="Q188" t="str">
            <v>GUAYAQUIL</v>
          </cell>
          <cell r="R188" t="str">
            <v>GUAYAS</v>
          </cell>
          <cell r="T188" t="str">
            <v>FLEXTRANS GYE</v>
          </cell>
          <cell r="U188" t="str">
            <v>FLEXNETUIO_GYE</v>
          </cell>
          <cell r="V188">
            <v>1</v>
          </cell>
          <cell r="W188">
            <v>1</v>
          </cell>
          <cell r="X188" t="str">
            <v>FLEXNET ECUADOR - MDELIVERY</v>
          </cell>
          <cell r="Y188" t="str">
            <v>CALLE 28 DE JUNIO S/N Y GARCIA MORENO ENTRADA LLANO GRANDE</v>
          </cell>
        </row>
        <row r="189">
          <cell r="A189" t="str">
            <v>2484603</v>
          </cell>
          <cell r="B189">
            <v>498791</v>
          </cell>
          <cell r="C189" t="str">
            <v>2484603</v>
          </cell>
          <cell r="D189" t="str">
            <v>MDELIVERY</v>
          </cell>
          <cell r="E189" t="str">
            <v>DESPACHO</v>
          </cell>
          <cell r="F189" t="str">
            <v>NORMAL</v>
          </cell>
          <cell r="G189" t="str">
            <v/>
          </cell>
          <cell r="H189">
            <v>44944</v>
          </cell>
          <cell r="I189" t="str">
            <v>EN_PROCESO</v>
          </cell>
          <cell r="J189">
            <v>44944</v>
          </cell>
          <cell r="K189" t="str">
            <v>JONATHAN ALEXANDER TOBON SANCHEZ_JONATHAN ALEXANDER TOBON SANCHEZ</v>
          </cell>
          <cell r="L189" t="str">
            <v>PARROQUIA LA AURORA CALLE RICARDO PAREDES Y SATURDINO ZUNIGA CASA DE UN PISO ENLUCIDA CON CERRAMIENTO DE BLOQUE PORTON PLOMO ATRaS DE LA ESCUELA MARINA GALLARDO</v>
          </cell>
          <cell r="M189" t="str">
            <v>0956394027001</v>
          </cell>
          <cell r="N189" t="str">
            <v>0982602763</v>
          </cell>
          <cell r="O189" t="str">
            <v/>
          </cell>
          <cell r="P189" t="str">
            <v>DAULE</v>
          </cell>
          <cell r="Q189" t="str">
            <v>DAULE</v>
          </cell>
          <cell r="R189" t="str">
            <v>GUAYAS</v>
          </cell>
          <cell r="T189" t="str">
            <v>TRAMACO</v>
          </cell>
          <cell r="U189" t="str">
            <v>FLEXNETUIO_PROVINCIA</v>
          </cell>
          <cell r="V189">
            <v>1</v>
          </cell>
          <cell r="W189">
            <v>1</v>
          </cell>
          <cell r="X189" t="str">
            <v>FLEXNET ECUADOR - MDELIVERY</v>
          </cell>
          <cell r="Y189" t="str">
            <v>CALLE 28 DE JUNIO S/N Y GARCIA MORENO ENTRADA LLANO GRANDE</v>
          </cell>
        </row>
        <row r="190">
          <cell r="A190" t="str">
            <v>2484605</v>
          </cell>
          <cell r="B190">
            <v>498792</v>
          </cell>
          <cell r="C190" t="str">
            <v>2484605</v>
          </cell>
          <cell r="D190" t="str">
            <v>MDELIVERY</v>
          </cell>
          <cell r="E190" t="str">
            <v>DESPACHO</v>
          </cell>
          <cell r="F190" t="str">
            <v>NORMAL</v>
          </cell>
          <cell r="G190" t="str">
            <v/>
          </cell>
          <cell r="H190">
            <v>44944</v>
          </cell>
          <cell r="I190" t="str">
            <v>EN_PROCESO</v>
          </cell>
          <cell r="J190">
            <v>44944</v>
          </cell>
          <cell r="K190" t="str">
            <v>JAVIER ANDRADE O NEXAR ALCIVAR_BANCO GENERAL RUMINAHUI S A 1</v>
          </cell>
          <cell r="L190" t="str">
            <v>AV MALECON EDIFICIO EL VIGIA Y CALLE 13 BANCO RUMINAHUI MANTA A LADO DE BANCO INTERNACIONAL</v>
          </cell>
          <cell r="M190" t="str">
            <v>1790864316001</v>
          </cell>
          <cell r="N190" t="str">
            <v>0993393039</v>
          </cell>
          <cell r="O190" t="str">
            <v/>
          </cell>
          <cell r="P190" t="str">
            <v>MANTA</v>
          </cell>
          <cell r="Q190" t="str">
            <v>MANTA</v>
          </cell>
          <cell r="R190" t="str">
            <v>MANABI</v>
          </cell>
          <cell r="T190" t="str">
            <v>TRAMACO</v>
          </cell>
          <cell r="U190" t="str">
            <v>FLEXNETUIO_PROVINCIA</v>
          </cell>
          <cell r="V190">
            <v>1</v>
          </cell>
          <cell r="W190">
            <v>1</v>
          </cell>
          <cell r="X190" t="str">
            <v>FLEXNET ECUADOR - MDELIVERY</v>
          </cell>
          <cell r="Y190" t="str">
            <v>CALLE 28 DE JUNIO S/N Y GARCIA MORENO ENTRADA LLANO GRANDE</v>
          </cell>
        </row>
        <row r="191">
          <cell r="A191" t="str">
            <v>2484606</v>
          </cell>
          <cell r="B191">
            <v>498793</v>
          </cell>
          <cell r="C191" t="str">
            <v>2484606</v>
          </cell>
          <cell r="D191" t="str">
            <v>MDELIVERY</v>
          </cell>
          <cell r="E191" t="str">
            <v>DESPACHO</v>
          </cell>
          <cell r="F191" t="str">
            <v>NORMAL</v>
          </cell>
          <cell r="G191" t="str">
            <v/>
          </cell>
          <cell r="H191">
            <v>44944</v>
          </cell>
          <cell r="I191" t="str">
            <v>EN_PROCESO</v>
          </cell>
          <cell r="J191">
            <v>44944</v>
          </cell>
          <cell r="K191" t="str">
            <v>FABRICIO FERNANDO ITURRALDE MORAN_FABRICIO FERNANDO ITURRALDE MORAN</v>
          </cell>
          <cell r="L191" t="str">
            <v>urbanorMZ 153 villa 16</v>
          </cell>
          <cell r="M191" t="str">
            <v>0926099060001</v>
          </cell>
          <cell r="N191" t="str">
            <v>0980493344</v>
          </cell>
          <cell r="O191" t="str">
            <v/>
          </cell>
          <cell r="P191" t="str">
            <v>GUAYAQUIL</v>
          </cell>
          <cell r="Q191" t="str">
            <v>GUAYAQUIL</v>
          </cell>
          <cell r="R191" t="str">
            <v>GUAYAS</v>
          </cell>
          <cell r="T191" t="str">
            <v>FLEXTRANS GYE</v>
          </cell>
          <cell r="U191" t="str">
            <v>FLEXNETUIO_GYE</v>
          </cell>
          <cell r="V191">
            <v>1</v>
          </cell>
          <cell r="W191">
            <v>1</v>
          </cell>
          <cell r="X191" t="str">
            <v>FLEXNET ECUADOR - MDELIVERY</v>
          </cell>
          <cell r="Y191" t="str">
            <v>CALLE 28 DE JUNIO S/N Y GARCIA MORENO ENTRADA LLANO GRANDE</v>
          </cell>
        </row>
        <row r="192">
          <cell r="A192" t="str">
            <v>2484612</v>
          </cell>
          <cell r="B192">
            <v>498794</v>
          </cell>
          <cell r="C192" t="str">
            <v>2484612</v>
          </cell>
          <cell r="D192" t="str">
            <v>MDELIVERY</v>
          </cell>
          <cell r="E192" t="str">
            <v>DESPACHO</v>
          </cell>
          <cell r="F192" t="str">
            <v>NORMAL</v>
          </cell>
          <cell r="H192">
            <v>44944</v>
          </cell>
          <cell r="I192" t="str">
            <v>EN_PROCESO</v>
          </cell>
          <cell r="J192">
            <v>44944</v>
          </cell>
          <cell r="K192" t="str">
            <v xml:space="preserve">EDISON SIGUENZA DIEGO AVILA_GRAIMAN CIA LTDA </v>
          </cell>
          <cell r="L192" t="str">
            <v>PANAMERICANA NORTE KILOMETRO 4 5 SCTR PARQUE INDUSTRIAL INDUSTRIAS GRAIMAN</v>
          </cell>
          <cell r="M192" t="str">
            <v>0190122271001</v>
          </cell>
          <cell r="N192" t="str">
            <v>0984891859</v>
          </cell>
          <cell r="P192" t="str">
            <v>CUENCA</v>
          </cell>
          <cell r="Q192" t="str">
            <v>CUENCA</v>
          </cell>
          <cell r="R192" t="str">
            <v>AZUAY</v>
          </cell>
          <cell r="T192" t="str">
            <v>TRAMACO</v>
          </cell>
          <cell r="U192" t="str">
            <v>FLEXNETUIO_PROVINCIA</v>
          </cell>
          <cell r="V192">
            <v>2</v>
          </cell>
          <cell r="W192">
            <v>1</v>
          </cell>
          <cell r="X192" t="str">
            <v>FLEXNET ECUADOR - MDELIVERY</v>
          </cell>
          <cell r="Y192" t="str">
            <v>CALLE 28 DE JUNIO S/N Y GARCIA MORENO ENTRADA LLANO GRANDE</v>
          </cell>
        </row>
        <row r="193">
          <cell r="A193" t="str">
            <v>2484677_1</v>
          </cell>
          <cell r="B193">
            <v>498795</v>
          </cell>
          <cell r="C193" t="str">
            <v>2484677_1</v>
          </cell>
          <cell r="D193" t="str">
            <v>MDELIVERY</v>
          </cell>
          <cell r="E193" t="str">
            <v>DESPACHO</v>
          </cell>
          <cell r="F193" t="str">
            <v>NORMAL</v>
          </cell>
          <cell r="G193" t="str">
            <v/>
          </cell>
          <cell r="H193">
            <v>44944</v>
          </cell>
          <cell r="I193" t="str">
            <v>EN_PROCESO</v>
          </cell>
          <cell r="J193">
            <v>44944</v>
          </cell>
          <cell r="K193" t="str">
            <v xml:space="preserve">EDISON SIGUENZA DIEGO AVILA_TUBERIA GALVANIZADA ECUATORIANA S A </v>
          </cell>
          <cell r="L193" t="str">
            <v>PANAMERICANA NORTE KILOMETRO 4 5 SCTR PARQUE INDUSTRIAL INDUSTRIAS GRAIMAN</v>
          </cell>
          <cell r="M193" t="str">
            <v>0190004643001</v>
          </cell>
          <cell r="N193" t="str">
            <v>0984891859</v>
          </cell>
          <cell r="O193" t="str">
            <v/>
          </cell>
          <cell r="P193" t="str">
            <v>CUENCA</v>
          </cell>
          <cell r="Q193" t="str">
            <v>CUENCA</v>
          </cell>
          <cell r="R193" t="str">
            <v>AZUAY</v>
          </cell>
          <cell r="T193" t="str">
            <v>TRAMACO</v>
          </cell>
          <cell r="U193" t="str">
            <v>FLEXNETUIO_PROVINCIA</v>
          </cell>
          <cell r="V193">
            <v>1</v>
          </cell>
          <cell r="W193">
            <v>1</v>
          </cell>
          <cell r="X193" t="str">
            <v>FLEXNET ECUADOR - MDELIVERY</v>
          </cell>
          <cell r="Y193" t="str">
            <v>CALLE 28 DE JUNIO S/N Y GARCIA MORENO ENTRADA LLANO GRANDE</v>
          </cell>
        </row>
        <row r="194">
          <cell r="A194" t="str">
            <v>2484693</v>
          </cell>
          <cell r="B194">
            <v>498796</v>
          </cell>
          <cell r="C194" t="str">
            <v>2484693</v>
          </cell>
          <cell r="D194" t="str">
            <v>MDELIVERY</v>
          </cell>
          <cell r="E194" t="str">
            <v>DESPACHO</v>
          </cell>
          <cell r="F194" t="str">
            <v>NORMAL</v>
          </cell>
          <cell r="G194" t="str">
            <v/>
          </cell>
          <cell r="H194">
            <v>44944</v>
          </cell>
          <cell r="I194" t="str">
            <v>EN_PROCESO</v>
          </cell>
          <cell r="J194">
            <v>44944</v>
          </cell>
          <cell r="K194" t="str">
            <v xml:space="preserve">EDISON SIGUENZA DIEGO AVILA_VIAUSTRO CIA LTDA VIAS DEL AUSTRO CIA LTDA </v>
          </cell>
          <cell r="L194" t="str">
            <v>PANAMERICANA NORTE KILOMETRO 4 5 SCTR PARQUE INDUSTRIAL INDUSTRIAS GRAIMAN</v>
          </cell>
          <cell r="M194" t="str">
            <v>0190022196001</v>
          </cell>
          <cell r="N194" t="str">
            <v>0984891859</v>
          </cell>
          <cell r="O194" t="str">
            <v/>
          </cell>
          <cell r="P194" t="str">
            <v>CUENCA</v>
          </cell>
          <cell r="Q194" t="str">
            <v>CUENCA</v>
          </cell>
          <cell r="R194" t="str">
            <v>AZUAY</v>
          </cell>
          <cell r="T194" t="str">
            <v>TRAMACO</v>
          </cell>
          <cell r="U194" t="str">
            <v>FLEXNETUIO_PROVINCIA</v>
          </cell>
          <cell r="V194">
            <v>1</v>
          </cell>
          <cell r="W194">
            <v>1</v>
          </cell>
          <cell r="X194" t="str">
            <v>FLEXNET ECUADOR - MDELIVERY</v>
          </cell>
          <cell r="Y194" t="str">
            <v>CALLE 28 DE JUNIO S/N Y GARCIA MORENO ENTRADA LLANO GRANDE</v>
          </cell>
        </row>
        <row r="195">
          <cell r="A195" t="str">
            <v>2484713</v>
          </cell>
          <cell r="B195">
            <v>498797</v>
          </cell>
          <cell r="C195" t="str">
            <v>2484713</v>
          </cell>
          <cell r="D195" t="str">
            <v>MDELIVERY</v>
          </cell>
          <cell r="E195" t="str">
            <v>DESPACHO</v>
          </cell>
          <cell r="F195" t="str">
            <v>NORMAL</v>
          </cell>
          <cell r="G195" t="str">
            <v/>
          </cell>
          <cell r="H195">
            <v>44944</v>
          </cell>
          <cell r="I195" t="str">
            <v>EN_PROCESO</v>
          </cell>
          <cell r="J195">
            <v>44944</v>
          </cell>
          <cell r="K195" t="str">
            <v>EDISON SIGUENZA DIEGO AVILA_ASOCIACION DE PROFESORES DE LA UNIVERSIDAD DEL AZU</v>
          </cell>
          <cell r="L195" t="str">
            <v>PANAMERICANA NORTE KILOMETRO 4 5 SCTR PARQUE INDUSTRIAL INDUSTRIAS GRAIMAN</v>
          </cell>
          <cell r="M195" t="str">
            <v>0190301842001</v>
          </cell>
          <cell r="N195" t="str">
            <v>0984891859</v>
          </cell>
          <cell r="O195" t="str">
            <v/>
          </cell>
          <cell r="P195" t="str">
            <v>CUENCA</v>
          </cell>
          <cell r="Q195" t="str">
            <v>CUENCA</v>
          </cell>
          <cell r="R195" t="str">
            <v>AZUAY</v>
          </cell>
          <cell r="T195" t="str">
            <v>TRAMACO</v>
          </cell>
          <cell r="U195" t="str">
            <v>FLEXNETUIO_PROVINCIA</v>
          </cell>
          <cell r="V195">
            <v>1</v>
          </cell>
          <cell r="W195">
            <v>1</v>
          </cell>
          <cell r="X195" t="str">
            <v>FLEXNET ECUADOR - MDELIVERY</v>
          </cell>
          <cell r="Y195" t="str">
            <v>CALLE 28 DE JUNIO S/N Y GARCIA MORENO ENTRADA LLANO GRANDE</v>
          </cell>
        </row>
        <row r="196">
          <cell r="A196" t="str">
            <v>2484714</v>
          </cell>
          <cell r="B196">
            <v>498798</v>
          </cell>
          <cell r="C196" t="str">
            <v>2484714</v>
          </cell>
          <cell r="D196" t="str">
            <v>MDELIVERY</v>
          </cell>
          <cell r="E196" t="str">
            <v>DESPACHO</v>
          </cell>
          <cell r="F196" t="str">
            <v>NORMAL</v>
          </cell>
          <cell r="G196" t="str">
            <v/>
          </cell>
          <cell r="H196">
            <v>44944</v>
          </cell>
          <cell r="I196" t="str">
            <v>EN_PROCESO</v>
          </cell>
          <cell r="J196">
            <v>44944</v>
          </cell>
          <cell r="K196" t="str">
            <v xml:space="preserve">EDISON SIGUENZA DIEGO AVILA_FABRICA DE RESORTES VANDERBILT S A </v>
          </cell>
          <cell r="L196" t="str">
            <v>PANAMERICANA NORTE KILOMETRO 4 5 SCTR PARQUE INDUSTRIAL INDUSTRIAS GRAIMAN</v>
          </cell>
          <cell r="M196" t="str">
            <v>0190004678001</v>
          </cell>
          <cell r="N196" t="str">
            <v>0984891859</v>
          </cell>
          <cell r="O196" t="str">
            <v/>
          </cell>
          <cell r="P196" t="str">
            <v>CUENCA</v>
          </cell>
          <cell r="Q196" t="str">
            <v>CUENCA</v>
          </cell>
          <cell r="R196" t="str">
            <v>AZUAY</v>
          </cell>
          <cell r="T196" t="str">
            <v>TRAMACO</v>
          </cell>
          <cell r="U196" t="str">
            <v>FLEXNETUIO_PROVINCIA</v>
          </cell>
          <cell r="V196">
            <v>1</v>
          </cell>
          <cell r="W196">
            <v>1</v>
          </cell>
          <cell r="X196" t="str">
            <v>FLEXNET ECUADOR - MDELIVERY</v>
          </cell>
          <cell r="Y196" t="str">
            <v>CALLE 28 DE JUNIO S/N Y GARCIA MORENO ENTRADA LLANO GRANDE</v>
          </cell>
        </row>
        <row r="197">
          <cell r="A197" t="str">
            <v>2484742</v>
          </cell>
          <cell r="B197">
            <v>498799</v>
          </cell>
          <cell r="C197" t="str">
            <v>2484742</v>
          </cell>
          <cell r="D197" t="str">
            <v>MDELIVERY</v>
          </cell>
          <cell r="E197" t="str">
            <v>DESPACHO</v>
          </cell>
          <cell r="F197" t="str">
            <v>NORMAL</v>
          </cell>
          <cell r="G197" t="str">
            <v/>
          </cell>
          <cell r="H197">
            <v>44944</v>
          </cell>
          <cell r="I197" t="str">
            <v>EN_PROCESO</v>
          </cell>
          <cell r="J197">
            <v>44944</v>
          </cell>
          <cell r="K197" t="str">
            <v>EDISON SIGUENZA DIEGO AVILA_TRANSNEXOS S A</v>
          </cell>
          <cell r="L197" t="str">
            <v>PANAMERICANA NORTE KILOMETRO 4 5 SCTR PARQUE INDUSTRIAL INDUSTRIAS GRAIMAN</v>
          </cell>
          <cell r="M197" t="str">
            <v>0190376982001</v>
          </cell>
          <cell r="N197" t="str">
            <v>0984891859</v>
          </cell>
          <cell r="O197" t="str">
            <v/>
          </cell>
          <cell r="P197" t="str">
            <v>CUENCA</v>
          </cell>
          <cell r="Q197" t="str">
            <v>CUENCA</v>
          </cell>
          <cell r="R197" t="str">
            <v>AZUAY</v>
          </cell>
          <cell r="T197" t="str">
            <v>TRAMACO</v>
          </cell>
          <cell r="U197" t="str">
            <v>FLEXNETUIO_PROVINCIA</v>
          </cell>
          <cell r="V197">
            <v>1</v>
          </cell>
          <cell r="W197">
            <v>1</v>
          </cell>
          <cell r="X197" t="str">
            <v>FLEXNET ECUADOR - MDELIVERY</v>
          </cell>
          <cell r="Y197" t="str">
            <v>CALLE 28 DE JUNIO S/N Y GARCIA MORENO ENTRADA LLANO GRANDE</v>
          </cell>
        </row>
        <row r="198">
          <cell r="A198" t="str">
            <v>2484755</v>
          </cell>
          <cell r="B198">
            <v>498800</v>
          </cell>
          <cell r="C198" t="str">
            <v>2484755</v>
          </cell>
          <cell r="D198" t="str">
            <v>MDELIVERY</v>
          </cell>
          <cell r="E198" t="str">
            <v>DESPACHO</v>
          </cell>
          <cell r="F198" t="str">
            <v>NORMAL</v>
          </cell>
          <cell r="G198" t="str">
            <v/>
          </cell>
          <cell r="H198">
            <v>44944</v>
          </cell>
          <cell r="I198" t="str">
            <v>EN_PROCESO</v>
          </cell>
          <cell r="J198">
            <v>44944</v>
          </cell>
          <cell r="K198" t="str">
            <v>EDISON SIGUENZA DIEGO AVILA_INDUATENAS S A</v>
          </cell>
          <cell r="L198" t="str">
            <v>PANAMERICANA NORTE KILOMETRO 4 5 SCTR PARQUE INDUSTRIAL INDUSTRIAS GRAIMAN</v>
          </cell>
          <cell r="M198" t="str">
            <v>0190087719001</v>
          </cell>
          <cell r="N198" t="str">
            <v>0984891859</v>
          </cell>
          <cell r="O198" t="str">
            <v/>
          </cell>
          <cell r="P198" t="str">
            <v>CUENCA</v>
          </cell>
          <cell r="Q198" t="str">
            <v>CUENCA</v>
          </cell>
          <cell r="R198" t="str">
            <v>AZUAY</v>
          </cell>
          <cell r="T198" t="str">
            <v>TRAMACO</v>
          </cell>
          <cell r="U198" t="str">
            <v>FLEXNETUIO_PROVINCIA</v>
          </cell>
          <cell r="V198">
            <v>1</v>
          </cell>
          <cell r="W198">
            <v>1</v>
          </cell>
          <cell r="X198" t="str">
            <v>FLEXNET ECUADOR - MDELIVERY</v>
          </cell>
          <cell r="Y198" t="str">
            <v>CALLE 28 DE JUNIO S/N Y GARCIA MORENO ENTRADA LLANO GRANDE</v>
          </cell>
        </row>
        <row r="199">
          <cell r="A199" t="str">
            <v>2484789</v>
          </cell>
          <cell r="B199">
            <v>498801</v>
          </cell>
          <cell r="C199" t="str">
            <v>2484789</v>
          </cell>
          <cell r="D199" t="str">
            <v>MDELIVERY</v>
          </cell>
          <cell r="E199" t="str">
            <v>DESPACHO</v>
          </cell>
          <cell r="F199" t="str">
            <v>NORMAL</v>
          </cell>
          <cell r="G199" t="str">
            <v/>
          </cell>
          <cell r="H199">
            <v>44944</v>
          </cell>
          <cell r="I199" t="str">
            <v>EN_PROCESO</v>
          </cell>
          <cell r="J199">
            <v>44944</v>
          </cell>
          <cell r="K199" t="str">
            <v xml:space="preserve">EDISON SIGUENZA DIEGO AVILA_AZUAY NUEVO MILENIO ANUMIL S A </v>
          </cell>
          <cell r="L199" t="str">
            <v>PANAMERICANA NORTE KILOMETRO 4 5 SCTR PARQUE INDUSTRIAL INDUSTRIAS GRAIMAN</v>
          </cell>
          <cell r="M199" t="str">
            <v>0190166260001</v>
          </cell>
          <cell r="N199" t="str">
            <v>0984891859</v>
          </cell>
          <cell r="O199" t="str">
            <v/>
          </cell>
          <cell r="P199" t="str">
            <v>CUENCA</v>
          </cell>
          <cell r="Q199" t="str">
            <v>CUENCA</v>
          </cell>
          <cell r="R199" t="str">
            <v>AZUAY</v>
          </cell>
          <cell r="T199" t="str">
            <v>TRAMACO</v>
          </cell>
          <cell r="U199" t="str">
            <v>FLEXNETUIO_PROVINCIA</v>
          </cell>
          <cell r="V199">
            <v>1</v>
          </cell>
          <cell r="W199">
            <v>1</v>
          </cell>
          <cell r="X199" t="str">
            <v>FLEXNET ECUADOR - MDELIVERY</v>
          </cell>
          <cell r="Y199" t="str">
            <v>CALLE 28 DE JUNIO S/N Y GARCIA MORENO ENTRADA LLANO GRANDE</v>
          </cell>
        </row>
        <row r="200">
          <cell r="A200" t="str">
            <v>2484795</v>
          </cell>
          <cell r="B200">
            <v>498802</v>
          </cell>
          <cell r="C200" t="str">
            <v>2484795</v>
          </cell>
          <cell r="D200" t="str">
            <v>MDELIVERY</v>
          </cell>
          <cell r="E200" t="str">
            <v>DESPACHO</v>
          </cell>
          <cell r="F200" t="str">
            <v>NORMAL</v>
          </cell>
          <cell r="G200" t="str">
            <v/>
          </cell>
          <cell r="H200">
            <v>44944</v>
          </cell>
          <cell r="I200" t="str">
            <v>EN_PROCESO</v>
          </cell>
          <cell r="J200">
            <v>44944</v>
          </cell>
          <cell r="K200" t="str">
            <v>EDISON SIGUENZA DIEGO AVILA_CALATAYD CIA LTDA AGENCIA ASESORA PROD</v>
          </cell>
          <cell r="L200" t="str">
            <v>PANAMERICANA NORTE KILOMETRO 4 5 SCTR PARQUE INDUSTRIAL INDUSTRIAS GRAIMAN</v>
          </cell>
          <cell r="M200" t="str">
            <v>0190313328001</v>
          </cell>
          <cell r="N200" t="str">
            <v>0984891859</v>
          </cell>
          <cell r="O200" t="str">
            <v/>
          </cell>
          <cell r="P200" t="str">
            <v>CUENCA</v>
          </cell>
          <cell r="Q200" t="str">
            <v>CUENCA</v>
          </cell>
          <cell r="R200" t="str">
            <v>AZUAY</v>
          </cell>
          <cell r="T200" t="str">
            <v>TRAMACO</v>
          </cell>
          <cell r="U200" t="str">
            <v>FLEXNETUIO_PROVINCIA</v>
          </cell>
          <cell r="V200">
            <v>1</v>
          </cell>
          <cell r="W200">
            <v>1</v>
          </cell>
          <cell r="X200" t="str">
            <v>FLEXNET ECUADOR - MDELIVERY</v>
          </cell>
          <cell r="Y200" t="str">
            <v>CALLE 28 DE JUNIO S/N Y GARCIA MORENO ENTRADA LLANO GRANDE</v>
          </cell>
        </row>
        <row r="201">
          <cell r="A201" t="str">
            <v>2484796</v>
          </cell>
          <cell r="B201">
            <v>498803</v>
          </cell>
          <cell r="C201" t="str">
            <v>2484796</v>
          </cell>
          <cell r="D201" t="str">
            <v>MDELIVERY</v>
          </cell>
          <cell r="E201" t="str">
            <v>DESPACHO</v>
          </cell>
          <cell r="F201" t="str">
            <v>NORMAL</v>
          </cell>
          <cell r="G201" t="str">
            <v/>
          </cell>
          <cell r="H201">
            <v>44944</v>
          </cell>
          <cell r="I201" t="str">
            <v>EN_PROCESO</v>
          </cell>
          <cell r="J201">
            <v>44944</v>
          </cell>
          <cell r="K201" t="str">
            <v xml:space="preserve">EDISON SIGUENZA DIEGO AVILA_INDUBUSINESS S A </v>
          </cell>
          <cell r="L201" t="str">
            <v>PANAMERICANA NORTE KILOMETRO 4 5 SCTR PARQUE INDUSTRIAL INDUSTRIAS GRAIMAN</v>
          </cell>
          <cell r="M201" t="str">
            <v>0190376990001</v>
          </cell>
          <cell r="N201" t="str">
            <v>0984891859</v>
          </cell>
          <cell r="O201" t="str">
            <v/>
          </cell>
          <cell r="P201" t="str">
            <v>CUENCA</v>
          </cell>
          <cell r="Q201" t="str">
            <v>CUENCA</v>
          </cell>
          <cell r="R201" t="str">
            <v>AZUAY</v>
          </cell>
          <cell r="T201" t="str">
            <v>TRAMACO</v>
          </cell>
          <cell r="U201" t="str">
            <v>FLEXNETUIO_PROVINCIA</v>
          </cell>
          <cell r="V201">
            <v>1</v>
          </cell>
          <cell r="W201">
            <v>1</v>
          </cell>
          <cell r="X201" t="str">
            <v>FLEXNET ECUADOR - MDELIVERY</v>
          </cell>
          <cell r="Y201" t="str">
            <v>CALLE 28 DE JUNIO S/N Y GARCIA MORENO ENTRADA LLANO GRANDE</v>
          </cell>
        </row>
        <row r="202">
          <cell r="A202" t="str">
            <v>2484797_1</v>
          </cell>
          <cell r="B202">
            <v>498804</v>
          </cell>
          <cell r="C202" t="str">
            <v>2484797_1</v>
          </cell>
          <cell r="D202" t="str">
            <v>MDELIVERY</v>
          </cell>
          <cell r="E202" t="str">
            <v>DESPACHO</v>
          </cell>
          <cell r="F202" t="str">
            <v>NORMAL</v>
          </cell>
          <cell r="G202" t="str">
            <v/>
          </cell>
          <cell r="H202">
            <v>44944</v>
          </cell>
          <cell r="I202" t="str">
            <v>EN_PROCESO</v>
          </cell>
          <cell r="J202">
            <v>44944</v>
          </cell>
          <cell r="K202" t="str">
            <v xml:space="preserve">EDISON SIGUENZA DIEGO AVILA_PECALPA CIA LTDA </v>
          </cell>
          <cell r="L202" t="str">
            <v>PANAMERICANA NORTE KILOMETRO 4 5 SCTR PARQUE INDUSTRIAL INDUSTRIAS GRAIMAN</v>
          </cell>
          <cell r="M202" t="str">
            <v>0190086968001</v>
          </cell>
          <cell r="N202" t="str">
            <v>0984891859</v>
          </cell>
          <cell r="O202" t="str">
            <v/>
          </cell>
          <cell r="P202" t="str">
            <v>CUENCA</v>
          </cell>
          <cell r="Q202" t="str">
            <v>CUENCA</v>
          </cell>
          <cell r="R202" t="str">
            <v>AZUAY</v>
          </cell>
          <cell r="T202" t="str">
            <v>TRAMACO</v>
          </cell>
          <cell r="U202" t="str">
            <v>FLEXNETUIO_PROVINCIA</v>
          </cell>
          <cell r="V202">
            <v>1</v>
          </cell>
          <cell r="W202">
            <v>1</v>
          </cell>
          <cell r="X202" t="str">
            <v>FLEXNET ECUADOR - MDELIVERY</v>
          </cell>
          <cell r="Y202" t="str">
            <v>CALLE 28 DE JUNIO S/N Y GARCIA MORENO ENTRADA LLANO GRANDE</v>
          </cell>
        </row>
        <row r="203">
          <cell r="A203" t="str">
            <v>2484807</v>
          </cell>
          <cell r="B203">
            <v>498805</v>
          </cell>
          <cell r="C203" t="str">
            <v>2484807</v>
          </cell>
          <cell r="D203" t="str">
            <v>MDELIVERY</v>
          </cell>
          <cell r="E203" t="str">
            <v>DESPACHO</v>
          </cell>
          <cell r="F203" t="str">
            <v>NORMAL</v>
          </cell>
          <cell r="G203" t="str">
            <v/>
          </cell>
          <cell r="H203">
            <v>44944</v>
          </cell>
          <cell r="I203" t="str">
            <v>EN_PROCESO</v>
          </cell>
          <cell r="J203">
            <v>44944</v>
          </cell>
          <cell r="K203" t="str">
            <v xml:space="preserve">Maria Cristina Chicaiza David Romero_DOOPLER DISTRIBUIDORES CIA LTDA </v>
          </cell>
          <cell r="L203" t="str">
            <v xml:space="preserve"> VISTA HERMOSA LOS GUAYABOS LOTE 7 Y De las Farsalias Quito 170124 </v>
          </cell>
          <cell r="M203" t="str">
            <v>1792296269001</v>
          </cell>
          <cell r="N203" t="str">
            <v>0995872605/ 0998384383</v>
          </cell>
          <cell r="O203" t="str">
            <v/>
          </cell>
          <cell r="P203" t="str">
            <v>QUITO</v>
          </cell>
          <cell r="Q203" t="str">
            <v>QUITO</v>
          </cell>
          <cell r="R203" t="str">
            <v>PICHINCHA</v>
          </cell>
          <cell r="T203" t="str">
            <v>FLEXTRANS UIO</v>
          </cell>
          <cell r="U203" t="str">
            <v>FLEXNETUIO_LOCAL</v>
          </cell>
          <cell r="V203">
            <v>1</v>
          </cell>
          <cell r="W203">
            <v>1</v>
          </cell>
          <cell r="X203" t="str">
            <v>FLEXNET ECUADOR - MDELIVERY</v>
          </cell>
          <cell r="Y203" t="str">
            <v>CALLE 28 DE JUNIO S/N Y GARCIA MORENO ENTRADA LLANO GRANDE</v>
          </cell>
        </row>
        <row r="204">
          <cell r="A204" t="str">
            <v>2484812</v>
          </cell>
          <cell r="B204">
            <v>498806</v>
          </cell>
          <cell r="C204" t="str">
            <v>2484812</v>
          </cell>
          <cell r="D204" t="str">
            <v>MDELIVERY</v>
          </cell>
          <cell r="E204" t="str">
            <v>DESPACHO</v>
          </cell>
          <cell r="F204" t="str">
            <v>NORMAL</v>
          </cell>
          <cell r="G204" t="str">
            <v/>
          </cell>
          <cell r="H204">
            <v>44944</v>
          </cell>
          <cell r="I204" t="str">
            <v>EN_PROCESO</v>
          </cell>
          <cell r="J204">
            <v>44944</v>
          </cell>
          <cell r="K204" t="str">
            <v xml:space="preserve">Erick Miranda villao_ GOODMARCOM S A </v>
          </cell>
          <cell r="L204" t="str">
            <v>Avenida A Ortiz y Avenida Jimmy Garcia Referencia cerca de mariscos jr fish</v>
          </cell>
          <cell r="M204" t="str">
            <v>1391824416001</v>
          </cell>
          <cell r="N204" t="str">
            <v>0939243356</v>
          </cell>
          <cell r="O204" t="str">
            <v/>
          </cell>
          <cell r="P204" t="str">
            <v>MANTA</v>
          </cell>
          <cell r="Q204" t="str">
            <v>MANTA</v>
          </cell>
          <cell r="R204" t="str">
            <v>MANABI</v>
          </cell>
          <cell r="T204" t="str">
            <v>TRAMACO</v>
          </cell>
          <cell r="U204" t="str">
            <v>FLEXNETUIO_PROVINCIA</v>
          </cell>
          <cell r="V204">
            <v>1</v>
          </cell>
          <cell r="W204">
            <v>1</v>
          </cell>
          <cell r="X204" t="str">
            <v>FLEXNET ECUADOR - MDELIVERY</v>
          </cell>
          <cell r="Y204" t="str">
            <v>CALLE 28 DE JUNIO S/N Y GARCIA MORENO ENTRADA LLANO GRANDE</v>
          </cell>
        </row>
        <row r="205">
          <cell r="A205" t="str">
            <v>2484813</v>
          </cell>
          <cell r="B205">
            <v>498807</v>
          </cell>
          <cell r="C205" t="str">
            <v>2484813</v>
          </cell>
          <cell r="D205" t="str">
            <v>MDELIVERY</v>
          </cell>
          <cell r="E205" t="str">
            <v>DESPACHO</v>
          </cell>
          <cell r="F205" t="str">
            <v>NORMAL</v>
          </cell>
          <cell r="G205" t="str">
            <v/>
          </cell>
          <cell r="H205">
            <v>44944</v>
          </cell>
          <cell r="I205" t="str">
            <v>EN_PROCESO</v>
          </cell>
          <cell r="J205">
            <v>44944</v>
          </cell>
          <cell r="K205" t="str">
            <v>JUAN VICENTE POGO DAVILA_JUAN VICENTE POGO DAVILA</v>
          </cell>
          <cell r="L205" t="str">
            <v>MACHALA CENTRO COMERCIAL UNIORO AV WASHINGTON VILLALTA Y CIRCUNVALACION NORTE ENTREGAR EN LA NOTARIA NOVENA</v>
          </cell>
          <cell r="M205" t="str">
            <v>0705165793001</v>
          </cell>
          <cell r="N205" t="str">
            <v>0969823399</v>
          </cell>
          <cell r="O205" t="str">
            <v/>
          </cell>
          <cell r="P205" t="str">
            <v>MACHALA</v>
          </cell>
          <cell r="Q205" t="str">
            <v>MACHALA</v>
          </cell>
          <cell r="R205" t="str">
            <v>EL ORO</v>
          </cell>
          <cell r="T205" t="str">
            <v>TRAMACO</v>
          </cell>
          <cell r="U205" t="str">
            <v>FLEXNETUIO_PROVINCIA</v>
          </cell>
          <cell r="V205">
            <v>1</v>
          </cell>
          <cell r="W205">
            <v>1</v>
          </cell>
          <cell r="X205" t="str">
            <v>FLEXNET ECUADOR - MDELIVERY</v>
          </cell>
          <cell r="Y205" t="str">
            <v>CALLE 28 DE JUNIO S/N Y GARCIA MORENO ENTRADA LLANO GRANDE</v>
          </cell>
        </row>
        <row r="206">
          <cell r="A206" t="str">
            <v>2484814</v>
          </cell>
          <cell r="B206">
            <v>498808</v>
          </cell>
          <cell r="C206" t="str">
            <v>2484814</v>
          </cell>
          <cell r="D206" t="str">
            <v>MDELIVERY</v>
          </cell>
          <cell r="E206" t="str">
            <v>DESPACHO</v>
          </cell>
          <cell r="F206" t="str">
            <v>NORMAL</v>
          </cell>
          <cell r="G206" t="str">
            <v/>
          </cell>
          <cell r="H206">
            <v>44944</v>
          </cell>
          <cell r="I206" t="str">
            <v>EN_PROCESO</v>
          </cell>
          <cell r="J206">
            <v>44944</v>
          </cell>
          <cell r="K206" t="str">
            <v xml:space="preserve">Belen Ubilla_ADITEC ECUATORIANA CIA LTDA </v>
          </cell>
          <cell r="L206" t="str">
            <v xml:space="preserve"> GUAYAS GUAYAQUIL Via Duran Tambo Km 5 Solar 3 Empresa Aditec </v>
          </cell>
          <cell r="M206" t="str">
            <v>1790613941001</v>
          </cell>
          <cell r="N206" t="str">
            <v>0989777614</v>
          </cell>
          <cell r="O206" t="str">
            <v/>
          </cell>
          <cell r="P206" t="str">
            <v>GUAYAQUIL</v>
          </cell>
          <cell r="Q206" t="str">
            <v>GUAYAQUIL</v>
          </cell>
          <cell r="R206" t="str">
            <v>GUAYAS</v>
          </cell>
          <cell r="T206" t="str">
            <v>FLEXTRANS GYE</v>
          </cell>
          <cell r="U206" t="str">
            <v>FLEXNETUIO_GYE</v>
          </cell>
          <cell r="V206">
            <v>1</v>
          </cell>
          <cell r="W206">
            <v>1</v>
          </cell>
          <cell r="X206" t="str">
            <v>FLEXNET ECUADOR - MDELIVERY</v>
          </cell>
          <cell r="Y206" t="str">
            <v>CALLE 28 DE JUNIO S/N Y GARCIA MORENO ENTRADA LLANO GRANDE</v>
          </cell>
        </row>
        <row r="207">
          <cell r="A207" t="str">
            <v>2484816</v>
          </cell>
          <cell r="B207">
            <v>498809</v>
          </cell>
          <cell r="C207" t="str">
            <v>2484816</v>
          </cell>
          <cell r="D207" t="str">
            <v>MDELIVERY</v>
          </cell>
          <cell r="E207" t="str">
            <v>DESPACHO</v>
          </cell>
          <cell r="F207" t="str">
            <v>NORMAL</v>
          </cell>
          <cell r="G207" t="str">
            <v/>
          </cell>
          <cell r="H207">
            <v>44944</v>
          </cell>
          <cell r="I207" t="str">
            <v>EN_PROCESO</v>
          </cell>
          <cell r="J207">
            <v>44944</v>
          </cell>
          <cell r="K207" t="str">
            <v xml:space="preserve">AIDA GOMEZ_QUITO AIRPORT MANAGEMENT ECUADOR QUIAMAECUADOR S A </v>
          </cell>
          <cell r="L207" t="str">
            <v>Aeropuerto Mariscal Sucre Oficinas Quiport Edificio QAC</v>
          </cell>
          <cell r="M207" t="str">
            <v>1791846087001</v>
          </cell>
          <cell r="N207" t="str">
            <v>0998326002</v>
          </cell>
          <cell r="O207" t="str">
            <v/>
          </cell>
          <cell r="P207" t="str">
            <v>QUITO</v>
          </cell>
          <cell r="Q207" t="str">
            <v>QUITO</v>
          </cell>
          <cell r="R207" t="str">
            <v>PICHINCHA</v>
          </cell>
          <cell r="T207" t="str">
            <v>FLEXTRANS UIO</v>
          </cell>
          <cell r="U207" t="str">
            <v>FLEXNETUIO_LOCAL</v>
          </cell>
          <cell r="V207">
            <v>1</v>
          </cell>
          <cell r="W207">
            <v>1</v>
          </cell>
          <cell r="X207" t="str">
            <v>FLEXNET ECUADOR - MDELIVERY</v>
          </cell>
          <cell r="Y207" t="str">
            <v>CALLE 28 DE JUNIO S/N Y GARCIA MORENO ENTRADA LLANO GRANDE</v>
          </cell>
        </row>
        <row r="208">
          <cell r="A208" t="str">
            <v>2484817</v>
          </cell>
          <cell r="B208">
            <v>498810</v>
          </cell>
          <cell r="C208" t="str">
            <v>2484817</v>
          </cell>
          <cell r="D208" t="str">
            <v>MDELIVERY</v>
          </cell>
          <cell r="E208" t="str">
            <v>DESPACHO</v>
          </cell>
          <cell r="F208" t="str">
            <v>NORMAL</v>
          </cell>
          <cell r="G208" t="str">
            <v/>
          </cell>
          <cell r="H208">
            <v>44944</v>
          </cell>
          <cell r="I208" t="str">
            <v>EN_PROCESO</v>
          </cell>
          <cell r="J208">
            <v>44944</v>
          </cell>
          <cell r="K208" t="str">
            <v>LUIS ENRIQUE ASIMBAYA JARAMILLO_LUIS ENRIQUE ASIMBAYA JARAMILLO</v>
          </cell>
          <cell r="L208" t="str">
            <v>LA MAGDALENA AV RODRIGO DE CHAVEZ R GENERAL EPLICACHIMA POLICLINICO CUERPO DE INGENIEROS DEL EJERCITO</v>
          </cell>
          <cell r="M208" t="str">
            <v>0502932643001</v>
          </cell>
          <cell r="N208" t="str">
            <v>0996235658/0959429573</v>
          </cell>
          <cell r="O208" t="str">
            <v/>
          </cell>
          <cell r="P208" t="str">
            <v>QUITO</v>
          </cell>
          <cell r="Q208" t="str">
            <v>QUITO</v>
          </cell>
          <cell r="R208" t="str">
            <v>PICHINCHA</v>
          </cell>
          <cell r="T208" t="str">
            <v>FLEXTRANS UIO</v>
          </cell>
          <cell r="U208" t="str">
            <v>FLEXNETUIO_LOCAL</v>
          </cell>
          <cell r="V208">
            <v>1</v>
          </cell>
          <cell r="W208">
            <v>1</v>
          </cell>
          <cell r="X208" t="str">
            <v>FLEXNET ECUADOR - MDELIVERY</v>
          </cell>
          <cell r="Y208" t="str">
            <v>CALLE 28 DE JUNIO S/N Y GARCIA MORENO ENTRADA LLANO GRANDE</v>
          </cell>
        </row>
        <row r="209">
          <cell r="A209" t="str">
            <v>2484828</v>
          </cell>
          <cell r="B209">
            <v>498811</v>
          </cell>
          <cell r="C209" t="str">
            <v>2484828</v>
          </cell>
          <cell r="D209" t="str">
            <v>MDELIVERY</v>
          </cell>
          <cell r="E209" t="str">
            <v>DESPACHO</v>
          </cell>
          <cell r="F209" t="str">
            <v>DERIVADO PICK UP</v>
          </cell>
          <cell r="G209" t="str">
            <v/>
          </cell>
          <cell r="H209">
            <v>44944</v>
          </cell>
          <cell r="I209" t="str">
            <v>EN_PROCESO</v>
          </cell>
          <cell r="J209">
            <v>44944</v>
          </cell>
          <cell r="K209" t="str">
            <v>FATIMA LILIANA ZAMBRANO PARRAGA DAVID MEDRANDA_FATIMA LILIANA ZAMBRANO PARRAGA</v>
          </cell>
          <cell r="L209" t="str">
            <v xml:space="preserve"> MANABi RETIRO AGENCIA EXPRES AVENIDA MARIA AUXILIADORA AVENIDA 110 MANTA CENTRO DE DISTRIBUCION </v>
          </cell>
          <cell r="M209" t="str">
            <v>1309155289001</v>
          </cell>
          <cell r="N209" t="str">
            <v>0989014203</v>
          </cell>
          <cell r="O209" t="str">
            <v/>
          </cell>
          <cell r="P209" t="str">
            <v>MANTA</v>
          </cell>
          <cell r="Q209" t="str">
            <v>MANTA</v>
          </cell>
          <cell r="R209" t="str">
            <v>MANABI</v>
          </cell>
          <cell r="T209" t="str">
            <v>TRAMACO</v>
          </cell>
          <cell r="U209" t="str">
            <v>FLEXNETUIO_PROVINCIA</v>
          </cell>
          <cell r="V209">
            <v>1</v>
          </cell>
          <cell r="W209">
            <v>1</v>
          </cell>
          <cell r="X209" t="str">
            <v>FLEXNET ECUADOR - MDELIVERY</v>
          </cell>
          <cell r="Y209" t="str">
            <v>CALLE 28 DE JUNIO S/N Y GARCIA MORENO ENTRADA LLANO GRANDE</v>
          </cell>
        </row>
        <row r="210">
          <cell r="A210" t="str">
            <v>2484829</v>
          </cell>
          <cell r="B210">
            <v>498812</v>
          </cell>
          <cell r="C210" t="str">
            <v>2484829</v>
          </cell>
          <cell r="D210" t="str">
            <v>MDELIVERY</v>
          </cell>
          <cell r="E210" t="str">
            <v>DESPACHO</v>
          </cell>
          <cell r="F210" t="str">
            <v>NORMAL</v>
          </cell>
          <cell r="G210" t="str">
            <v/>
          </cell>
          <cell r="H210">
            <v>44944</v>
          </cell>
          <cell r="I210" t="str">
            <v>EN_PROCESO</v>
          </cell>
          <cell r="J210">
            <v>44944</v>
          </cell>
          <cell r="K210" t="str">
            <v>CLAUDIO ANTONIO PITA ROLDAN_CLAUDIO ANTONIO PITA ROLDAN</v>
          </cell>
          <cell r="L210" t="str">
            <v xml:space="preserve"> MANABi SECTOR CENTRO AV ELOY ALFARO Y 8 DE NOVIEMEBRE LA ENTREGA ES EN LA ALCALDIA DE JUNIN EDIFICIO FRENTE AL EDFICIO DE CNT AL LADO DE LA PLAZA CIVICA DE JUNIN </v>
          </cell>
          <cell r="M210" t="str">
            <v>1307887446001</v>
          </cell>
          <cell r="N210" t="str">
            <v>0968976059</v>
          </cell>
          <cell r="O210" t="str">
            <v/>
          </cell>
          <cell r="P210" t="str">
            <v>JUNIN</v>
          </cell>
          <cell r="Q210" t="str">
            <v>JUNIN</v>
          </cell>
          <cell r="R210" t="str">
            <v>MANABI</v>
          </cell>
          <cell r="T210" t="str">
            <v>TRAMACO</v>
          </cell>
          <cell r="U210" t="str">
            <v>FLEXNETUIO_PROVINCIA</v>
          </cell>
          <cell r="V210">
            <v>1</v>
          </cell>
          <cell r="W210">
            <v>1</v>
          </cell>
          <cell r="X210" t="str">
            <v>FLEXNET ECUADOR - MDELIVERY</v>
          </cell>
          <cell r="Y210" t="str">
            <v>CALLE 28 DE JUNIO S/N Y GARCIA MORENO ENTRADA LLANO GRANDE</v>
          </cell>
        </row>
        <row r="211">
          <cell r="A211" t="str">
            <v>2484830</v>
          </cell>
          <cell r="B211">
            <v>498813</v>
          </cell>
          <cell r="C211" t="str">
            <v>2484830</v>
          </cell>
          <cell r="D211" t="str">
            <v>MDELIVERY</v>
          </cell>
          <cell r="E211" t="str">
            <v>DESPACHO</v>
          </cell>
          <cell r="F211" t="str">
            <v>DERIVADO PICK UP</v>
          </cell>
          <cell r="G211" t="str">
            <v/>
          </cell>
          <cell r="H211">
            <v>44944</v>
          </cell>
          <cell r="I211" t="str">
            <v>EN_PROCESO</v>
          </cell>
          <cell r="J211">
            <v>44944</v>
          </cell>
          <cell r="K211" t="str">
            <v>LILIBETH SALGADO DIAZ_LILIBETH SALGADO DIAZ</v>
          </cell>
          <cell r="L211" t="str">
            <v xml:space="preserve">SUCUMBIOS RETIRO AGENCIA TRAMACO CALLE ELOY ALFARO 320 Y FRANCISCO DE ORELLANA COMUNICARSE CON LA SRA CUANDO EL EQUIPO LLEGUE A BODEGAS </v>
          </cell>
          <cell r="M211" t="str">
            <v>1759691627001</v>
          </cell>
          <cell r="N211" t="str">
            <v>0980259713</v>
          </cell>
          <cell r="O211" t="str">
            <v/>
          </cell>
          <cell r="P211" t="str">
            <v>LAGO AGRIO</v>
          </cell>
          <cell r="Q211" t="str">
            <v>LAGO AGRIO</v>
          </cell>
          <cell r="R211" t="str">
            <v>SUCUMBIOS</v>
          </cell>
          <cell r="T211" t="str">
            <v>TRAMACO</v>
          </cell>
          <cell r="U211" t="str">
            <v>FLEXNETUIO_PROVINCIA</v>
          </cell>
          <cell r="V211">
            <v>1</v>
          </cell>
          <cell r="W211">
            <v>1</v>
          </cell>
          <cell r="X211" t="str">
            <v>FLEXNET ECUADOR - MDELIVERY</v>
          </cell>
          <cell r="Y211" t="str">
            <v>CALLE 28 DE JUNIO S/N Y GARCIA MORENO ENTRADA LLANO GRANDE</v>
          </cell>
        </row>
        <row r="212">
          <cell r="A212" t="str">
            <v>2484831</v>
          </cell>
          <cell r="B212">
            <v>498814</v>
          </cell>
          <cell r="C212" t="str">
            <v>2484831</v>
          </cell>
          <cell r="D212" t="str">
            <v>MDELIVERY</v>
          </cell>
          <cell r="E212" t="str">
            <v>DESPACHO</v>
          </cell>
          <cell r="F212" t="str">
            <v>DERIVADO PICK UP</v>
          </cell>
          <cell r="G212" t="str">
            <v/>
          </cell>
          <cell r="H212">
            <v>44944</v>
          </cell>
          <cell r="I212" t="str">
            <v>EN_PROCESO</v>
          </cell>
          <cell r="J212">
            <v>44944</v>
          </cell>
          <cell r="K212" t="str">
            <v>LUIS RUBEN ROMERO MADRIL_LUIS RUBEN ROMERO MADRIL</v>
          </cell>
          <cell r="L212" t="str">
            <v xml:space="preserve"> PICHINCHA RETIRO AGENCIA TRAMACO JORGE WASHINGTON N 21 E4 141 AV RiO AMAZONAS COMUNICARSE CON EL SR CUANDO LLEGUE A BODEGAS </v>
          </cell>
          <cell r="M212" t="str">
            <v>1705115713001</v>
          </cell>
          <cell r="N212" t="str">
            <v>0991800200</v>
          </cell>
          <cell r="O212" t="str">
            <v/>
          </cell>
          <cell r="P212" t="str">
            <v>QUITO</v>
          </cell>
          <cell r="Q212" t="str">
            <v>QUITO</v>
          </cell>
          <cell r="R212" t="str">
            <v>PICHINCHA</v>
          </cell>
          <cell r="T212" t="str">
            <v>FLEXTRANS UIO</v>
          </cell>
          <cell r="U212" t="str">
            <v>FLEXNETUIO_LOCAL</v>
          </cell>
          <cell r="V212">
            <v>1</v>
          </cell>
          <cell r="W212">
            <v>1</v>
          </cell>
          <cell r="X212" t="str">
            <v>FLEXNET ECUADOR - MDELIVERY</v>
          </cell>
          <cell r="Y212" t="str">
            <v>CALLE 28 DE JUNIO S/N Y GARCIA MORENO ENTRADA LLANO GRANDE</v>
          </cell>
        </row>
        <row r="213">
          <cell r="A213" t="str">
            <v>2484832</v>
          </cell>
          <cell r="B213">
            <v>498815</v>
          </cell>
          <cell r="C213" t="str">
            <v>2484832</v>
          </cell>
          <cell r="D213" t="str">
            <v>MDELIVERY</v>
          </cell>
          <cell r="E213" t="str">
            <v>DESPACHO</v>
          </cell>
          <cell r="F213" t="str">
            <v>DERIVADO PICK UP</v>
          </cell>
          <cell r="G213" t="str">
            <v/>
          </cell>
          <cell r="H213">
            <v>44944</v>
          </cell>
          <cell r="I213" t="str">
            <v>EN_PROCESO</v>
          </cell>
          <cell r="J213">
            <v>44944</v>
          </cell>
          <cell r="K213" t="str">
            <v>XAVIER ALJANDRO MURILLO REGATO_XAVIER ALJANDRO MURILLO REGATO</v>
          </cell>
          <cell r="L213" t="str">
            <v>GUAYAS RETIRA AGENCIA TRAMACO DIRECCION GUAYAQUIL P A D SAN MARINO CONJUNTO RESIDENCIAL CENTROPOLIS UBICADO EN LA AV FRANCISCO DE ORELLANA SOLAR 1 DE LA MANZANA 8 CIUDADELA KENNEDY FRENTE AL CENTRO CO</v>
          </cell>
          <cell r="M213" t="str">
            <v>0912014867001</v>
          </cell>
          <cell r="N213" t="str">
            <v>0978895834</v>
          </cell>
          <cell r="O213" t="str">
            <v/>
          </cell>
          <cell r="P213" t="str">
            <v>GUAYAQUIL</v>
          </cell>
          <cell r="Q213" t="str">
            <v>GUAYAQUIL</v>
          </cell>
          <cell r="R213" t="str">
            <v>GUAYAS</v>
          </cell>
          <cell r="T213" t="str">
            <v>FLEXTRANS GYE</v>
          </cell>
          <cell r="U213" t="str">
            <v>FLEXNETUIO_GYE</v>
          </cell>
          <cell r="V213">
            <v>1</v>
          </cell>
          <cell r="W213">
            <v>1</v>
          </cell>
          <cell r="X213" t="str">
            <v>FLEXNET ECUADOR - MDELIVERY</v>
          </cell>
          <cell r="Y213" t="str">
            <v>CALLE 28 DE JUNIO S/N Y GARCIA MORENO ENTRADA LLANO GRANDE</v>
          </cell>
        </row>
        <row r="214">
          <cell r="A214" t="str">
            <v>2484833</v>
          </cell>
          <cell r="B214">
            <v>498816</v>
          </cell>
          <cell r="C214" t="str">
            <v>2484833</v>
          </cell>
          <cell r="D214" t="str">
            <v>MDELIVERY</v>
          </cell>
          <cell r="E214" t="str">
            <v>DESPACHO</v>
          </cell>
          <cell r="F214" t="str">
            <v>DERIVADO PICK UP</v>
          </cell>
          <cell r="G214" t="str">
            <v/>
          </cell>
          <cell r="H214">
            <v>44944</v>
          </cell>
          <cell r="I214" t="str">
            <v>EN_PROCESO</v>
          </cell>
          <cell r="J214">
            <v>44944</v>
          </cell>
          <cell r="K214" t="str">
            <v>ANA DEL ROCIO GAVILANES VILLAMAR_ANA DEL ROCIO GAVILANES VILLAMAR</v>
          </cell>
          <cell r="L214" t="str">
            <v xml:space="preserve"> GUAYAS RETIRO AGENICIA TRAMACO VIA DAULE AVE DR HONORATO VaSQUEZ O AVE LAS CASUARINAS Y QUINQUELLAS KM 10 5 ViA A DAULE EN LA LOTIZACIoN INDUSTRIAL INMACONSA MANZANA 5 SOLAR 1 RETIRO AGENICIA TRAMACO</v>
          </cell>
          <cell r="M214" t="str">
            <v>0911269074001</v>
          </cell>
          <cell r="N214" t="str">
            <v>0969804446</v>
          </cell>
          <cell r="O214" t="str">
            <v/>
          </cell>
          <cell r="P214" t="str">
            <v>GUAYAQUIL</v>
          </cell>
          <cell r="Q214" t="str">
            <v>GUAYAQUIL</v>
          </cell>
          <cell r="R214" t="str">
            <v>GUAYAS</v>
          </cell>
          <cell r="T214" t="str">
            <v>FLEXTRANS GYE</v>
          </cell>
          <cell r="U214" t="str">
            <v>FLEXNETUIO_GYE</v>
          </cell>
          <cell r="V214">
            <v>1</v>
          </cell>
          <cell r="W214">
            <v>1</v>
          </cell>
          <cell r="X214" t="str">
            <v>FLEXNET ECUADOR - MDELIVERY</v>
          </cell>
          <cell r="Y214" t="str">
            <v>CALLE 28 DE JUNIO S/N Y GARCIA MORENO ENTRADA LLANO GRANDE</v>
          </cell>
        </row>
        <row r="215">
          <cell r="A215" t="str">
            <v>2484834</v>
          </cell>
          <cell r="B215">
            <v>498817</v>
          </cell>
          <cell r="C215" t="str">
            <v>2484834</v>
          </cell>
          <cell r="D215" t="str">
            <v>MDELIVERY</v>
          </cell>
          <cell r="E215" t="str">
            <v>DESPACHO</v>
          </cell>
          <cell r="F215" t="str">
            <v>NORMAL</v>
          </cell>
          <cell r="G215" t="str">
            <v/>
          </cell>
          <cell r="H215">
            <v>44944</v>
          </cell>
          <cell r="I215" t="str">
            <v>EN_PROCESO</v>
          </cell>
          <cell r="J215">
            <v>44944</v>
          </cell>
          <cell r="K215" t="str">
            <v xml:space="preserve">OCHOA SUAREZ ARMANDO ANTONIO_DOCTOR VET DR VET S A </v>
          </cell>
          <cell r="L215" t="str">
            <v>DAULE AV LEON FEBRES CORDERO URBANIZACION GALAXIA DE VILLA CLUB MZ 6 VILLA 14</v>
          </cell>
          <cell r="M215" t="str">
            <v>0993186759001</v>
          </cell>
          <cell r="N215" t="str">
            <v>0999273427</v>
          </cell>
          <cell r="O215" t="str">
            <v/>
          </cell>
          <cell r="P215" t="str">
            <v>DAULE</v>
          </cell>
          <cell r="Q215" t="str">
            <v>DAULE</v>
          </cell>
          <cell r="R215" t="str">
            <v>GUAYAS</v>
          </cell>
          <cell r="T215" t="str">
            <v>TRAMACO</v>
          </cell>
          <cell r="U215" t="str">
            <v>FLEXNETUIO_PROVINCIA</v>
          </cell>
          <cell r="V215">
            <v>1</v>
          </cell>
          <cell r="W215">
            <v>1</v>
          </cell>
          <cell r="X215" t="str">
            <v>FLEXNET ECUADOR - MDELIVERY</v>
          </cell>
          <cell r="Y215" t="str">
            <v>CALLE 28 DE JUNIO S/N Y GARCIA MORENO ENTRADA LLANO GRANDE</v>
          </cell>
        </row>
        <row r="216">
          <cell r="A216" t="str">
            <v>2484835</v>
          </cell>
          <cell r="B216">
            <v>498818</v>
          </cell>
          <cell r="C216" t="str">
            <v>2484835</v>
          </cell>
          <cell r="D216" t="str">
            <v>MDELIVERY</v>
          </cell>
          <cell r="E216" t="str">
            <v>DESPACHO</v>
          </cell>
          <cell r="F216" t="str">
            <v>NORMAL</v>
          </cell>
          <cell r="G216" t="str">
            <v/>
          </cell>
          <cell r="H216">
            <v>44944</v>
          </cell>
          <cell r="I216" t="str">
            <v>EN_PROCESO</v>
          </cell>
          <cell r="J216">
            <v>44944</v>
          </cell>
          <cell r="K216" t="str">
            <v>MAYRA GUERRERO_ASOCIACION DE TRABAJADORES PONTIFICIA UNIVERSIDAD</v>
          </cell>
          <cell r="L216" t="str">
            <v>PICHINCHA QUITO AV 12 DE OCTUBRE ESQ VEINTIMILLA universidad catolica asociacion de trabajadores</v>
          </cell>
          <cell r="M216" t="str">
            <v>1791297024001</v>
          </cell>
          <cell r="N216" t="str">
            <v>983287793</v>
          </cell>
          <cell r="O216" t="str">
            <v/>
          </cell>
          <cell r="P216" t="str">
            <v>QUITO</v>
          </cell>
          <cell r="Q216" t="str">
            <v>QUITO</v>
          </cell>
          <cell r="R216" t="str">
            <v>PICHINCHA</v>
          </cell>
          <cell r="T216" t="str">
            <v>FLEXTRANS UIO</v>
          </cell>
          <cell r="U216" t="str">
            <v>FLEXNETUIO_LOCAL</v>
          </cell>
          <cell r="V216">
            <v>1</v>
          </cell>
          <cell r="W216">
            <v>1</v>
          </cell>
          <cell r="X216" t="str">
            <v>FLEXNET ECUADOR - MDELIVERY</v>
          </cell>
          <cell r="Y216" t="str">
            <v>CALLE 28 DE JUNIO S/N Y GARCIA MORENO ENTRADA LLANO GRANDE</v>
          </cell>
        </row>
        <row r="217">
          <cell r="A217" t="str">
            <v>2484836</v>
          </cell>
          <cell r="B217">
            <v>498819</v>
          </cell>
          <cell r="C217" t="str">
            <v>2484836</v>
          </cell>
          <cell r="D217" t="str">
            <v>MDELIVERY</v>
          </cell>
          <cell r="E217" t="str">
            <v>DESPACHO</v>
          </cell>
          <cell r="F217" t="str">
            <v>NORMAL</v>
          </cell>
          <cell r="G217" t="str">
            <v/>
          </cell>
          <cell r="H217">
            <v>44944</v>
          </cell>
          <cell r="I217" t="str">
            <v>EN_PROCESO</v>
          </cell>
          <cell r="J217">
            <v>44944</v>
          </cell>
          <cell r="K217" t="str">
            <v>Zoila Jara_INDUSTRIAS DAJAHU S A S</v>
          </cell>
          <cell r="L217" t="str">
            <v>PICHINCHA QUITO Tnte Hugo Ortiz y Ayapamba Mercado Mayorista ABA 06</v>
          </cell>
          <cell r="M217" t="str">
            <v>0993375779001</v>
          </cell>
          <cell r="N217" t="str">
            <v>0999562650</v>
          </cell>
          <cell r="O217" t="str">
            <v/>
          </cell>
          <cell r="P217" t="str">
            <v>QUITO</v>
          </cell>
          <cell r="Q217" t="str">
            <v>QUITO</v>
          </cell>
          <cell r="R217" t="str">
            <v>PICHINCHA</v>
          </cell>
          <cell r="T217" t="str">
            <v>FLEXTRANS UIO</v>
          </cell>
          <cell r="U217" t="str">
            <v>FLEXNETUIO_LOCAL</v>
          </cell>
          <cell r="V217">
            <v>1</v>
          </cell>
          <cell r="W217">
            <v>1</v>
          </cell>
          <cell r="X217" t="str">
            <v>FLEXNET ECUADOR - MDELIVERY</v>
          </cell>
          <cell r="Y217" t="str">
            <v>CALLE 28 DE JUNIO S/N Y GARCIA MORENO ENTRADA LLANO GRANDE</v>
          </cell>
        </row>
        <row r="218">
          <cell r="A218" t="str">
            <v>2484837</v>
          </cell>
          <cell r="B218">
            <v>498820</v>
          </cell>
          <cell r="C218" t="str">
            <v>2484837</v>
          </cell>
          <cell r="D218" t="str">
            <v>MDELIVERY</v>
          </cell>
          <cell r="E218" t="str">
            <v>DESPACHO</v>
          </cell>
          <cell r="F218" t="str">
            <v>NORMAL</v>
          </cell>
          <cell r="G218" t="str">
            <v/>
          </cell>
          <cell r="H218">
            <v>44944</v>
          </cell>
          <cell r="I218" t="str">
            <v>EN_PROCESO</v>
          </cell>
          <cell r="J218">
            <v>44944</v>
          </cell>
          <cell r="K218" t="str">
            <v>BYRON LAGLA_ECUAPRIMAS</v>
          </cell>
          <cell r="L218" t="str">
            <v xml:space="preserve">10 DE AGOSTO Y BUENOS AIRES BCO SOLIDARIO </v>
          </cell>
          <cell r="M218" t="str">
            <v>0927929273</v>
          </cell>
          <cell r="N218" t="str">
            <v>0992975841</v>
          </cell>
          <cell r="O218" t="str">
            <v/>
          </cell>
          <cell r="P218" t="str">
            <v>QUITO</v>
          </cell>
          <cell r="Q218" t="str">
            <v>QUITO</v>
          </cell>
          <cell r="R218" t="str">
            <v>PICHINCHA</v>
          </cell>
          <cell r="T218" t="str">
            <v>FLEXTRANS UIO</v>
          </cell>
          <cell r="U218" t="str">
            <v>FLEXNETUIO_LOCAL</v>
          </cell>
          <cell r="V218">
            <v>1</v>
          </cell>
          <cell r="W218">
            <v>1</v>
          </cell>
          <cell r="X218" t="str">
            <v>FLEXNET ECUADOR - MDELIVERY</v>
          </cell>
          <cell r="Y218" t="str">
            <v>CALLE 28 DE JUNIO S/N Y GARCIA MORENO ENTRADA LLANO GRANDE</v>
          </cell>
        </row>
        <row r="219">
          <cell r="A219" t="str">
            <v>2484550</v>
          </cell>
          <cell r="B219">
            <v>498749</v>
          </cell>
          <cell r="C219" t="str">
            <v>2484550</v>
          </cell>
          <cell r="D219" t="str">
            <v>MDELIVERY</v>
          </cell>
          <cell r="E219" t="str">
            <v>DESPACHO</v>
          </cell>
          <cell r="F219" t="str">
            <v>EXPRESS</v>
          </cell>
          <cell r="G219" t="str">
            <v/>
          </cell>
          <cell r="H219">
            <v>44944</v>
          </cell>
          <cell r="I219" t="str">
            <v>CARGADO_VEHICULO</v>
          </cell>
          <cell r="J219">
            <v>44944</v>
          </cell>
          <cell r="K219" t="str">
            <v>ARACELY SOLEDAD LOAIZA RAMIEZ_ASOCIACION DE SERVIDORES DEL BANCO DEL ESTADO ASOB</v>
          </cell>
          <cell r="L219" t="str">
            <v>Quito Av Amazonas y Union de periodistas plataforma gubernamental financiera BDE piso 7 bloque morado</v>
          </cell>
          <cell r="M219" t="str">
            <v>1791716175001</v>
          </cell>
          <cell r="N219" t="str">
            <v>0983345199</v>
          </cell>
          <cell r="O219" t="str">
            <v/>
          </cell>
          <cell r="P219" t="str">
            <v>QUITO</v>
          </cell>
          <cell r="Q219" t="str">
            <v>QUITO</v>
          </cell>
          <cell r="R219" t="str">
            <v>PICHINCHA</v>
          </cell>
          <cell r="T219" t="str">
            <v>FLEXTRANS UIO</v>
          </cell>
          <cell r="U219" t="str">
            <v>FLEXNETUIO_LOCAL</v>
          </cell>
          <cell r="V219">
            <v>1</v>
          </cell>
          <cell r="W219">
            <v>1</v>
          </cell>
          <cell r="X219" t="str">
            <v>FLEXNET ECUADOR - MDELIVERY</v>
          </cell>
          <cell r="Y219" t="str">
            <v>CALLE 28 DE JUNIO S/N Y GARCIA MORENO ENTRADA LLANO GRANDE</v>
          </cell>
        </row>
        <row r="220">
          <cell r="A220" t="str">
            <v>2484552</v>
          </cell>
          <cell r="B220">
            <v>498750</v>
          </cell>
          <cell r="C220" t="str">
            <v>2484552</v>
          </cell>
          <cell r="D220" t="str">
            <v>MDELIVERY</v>
          </cell>
          <cell r="E220" t="str">
            <v>DESPACHO</v>
          </cell>
          <cell r="F220" t="str">
            <v>EXPRESS</v>
          </cell>
          <cell r="G220" t="str">
            <v/>
          </cell>
          <cell r="H220">
            <v>44944</v>
          </cell>
          <cell r="I220" t="str">
            <v>CARGADO_VEHICULO</v>
          </cell>
          <cell r="J220">
            <v>44944</v>
          </cell>
          <cell r="K220" t="str">
            <v xml:space="preserve">Viviana Aguicentinela_SOSAUTOCENTRE S A S </v>
          </cell>
          <cell r="L220" t="str">
            <v>Fray Antonio de Marchena y Av America sobre los cajeros del Banco Pichincha edifico Fenix Piso 1</v>
          </cell>
          <cell r="M220" t="str">
            <v>1793193849001</v>
          </cell>
          <cell r="N220" t="str">
            <v>0969194139</v>
          </cell>
          <cell r="O220" t="str">
            <v/>
          </cell>
          <cell r="P220" t="str">
            <v>QUITO</v>
          </cell>
          <cell r="Q220" t="str">
            <v>QUITO</v>
          </cell>
          <cell r="R220" t="str">
            <v>PICHINCHA</v>
          </cell>
          <cell r="T220" t="str">
            <v>FLEXTRANS UIO</v>
          </cell>
          <cell r="U220" t="str">
            <v>FLEXNETUIO_LOCAL</v>
          </cell>
          <cell r="V220">
            <v>1</v>
          </cell>
          <cell r="W220">
            <v>1</v>
          </cell>
          <cell r="X220" t="str">
            <v>FLEXNET ECUADOR - MDELIVERY</v>
          </cell>
          <cell r="Y220" t="str">
            <v>CALLE 28 DE JUNIO S/N Y GARCIA MORENO ENTRADA LLANO GRANDE</v>
          </cell>
        </row>
        <row r="221">
          <cell r="A221" t="str">
            <v>2484577_1</v>
          </cell>
          <cell r="B221">
            <v>498751</v>
          </cell>
          <cell r="C221" t="str">
            <v>2484577_1</v>
          </cell>
          <cell r="D221" t="str">
            <v>MDELIVERY</v>
          </cell>
          <cell r="E221" t="str">
            <v>DESPACHO</v>
          </cell>
          <cell r="F221" t="str">
            <v>EXPRESS</v>
          </cell>
          <cell r="G221" t="str">
            <v/>
          </cell>
          <cell r="H221">
            <v>44944</v>
          </cell>
          <cell r="I221" t="str">
            <v>CARGADO_VEHICULO</v>
          </cell>
          <cell r="J221">
            <v>44944</v>
          </cell>
          <cell r="K221" t="str">
            <v>Diana Camuendo_ASOCIACIoN DE EMPLEADOS DE LA FUNCIoN LEGISLATIVA</v>
          </cell>
          <cell r="L221" t="str">
            <v>en la calle Luis Saa N14 122 y Piedrahita diagonal a la entrada de la asamblea Nacional frente a la guarderia Carolina Teran</v>
          </cell>
          <cell r="M221" t="str">
            <v>1791342100001</v>
          </cell>
          <cell r="N221" t="str">
            <v>0999963025</v>
          </cell>
          <cell r="O221" t="str">
            <v/>
          </cell>
          <cell r="P221" t="str">
            <v>QUITO</v>
          </cell>
          <cell r="Q221" t="str">
            <v>QUITO</v>
          </cell>
          <cell r="R221" t="str">
            <v>PICHINCHA</v>
          </cell>
          <cell r="T221" t="str">
            <v>FLEXTRANS UIO</v>
          </cell>
          <cell r="U221" t="str">
            <v>FLEXNETUIO_LOCAL</v>
          </cell>
          <cell r="V221">
            <v>1</v>
          </cell>
          <cell r="W221">
            <v>1</v>
          </cell>
          <cell r="X221" t="str">
            <v>FLEXNET ECUADOR - MDELIVERY</v>
          </cell>
          <cell r="Y221" t="str">
            <v>CALLE 28 DE JUNIO S/N Y GARCIA MORENO ENTRADA LLANO GRANDE</v>
          </cell>
        </row>
        <row r="222">
          <cell r="A222" t="str">
            <v>2484582_1</v>
          </cell>
          <cell r="B222">
            <v>498752</v>
          </cell>
          <cell r="C222" t="str">
            <v>2484582_1</v>
          </cell>
          <cell r="D222" t="str">
            <v>MDELIVERY</v>
          </cell>
          <cell r="E222" t="str">
            <v>DESPACHO</v>
          </cell>
          <cell r="F222" t="str">
            <v>EXPRESS</v>
          </cell>
          <cell r="G222" t="str">
            <v/>
          </cell>
          <cell r="H222">
            <v>44944</v>
          </cell>
          <cell r="I222" t="str">
            <v>CARGADO_VEHICULO</v>
          </cell>
          <cell r="J222">
            <v>44944</v>
          </cell>
          <cell r="K222" t="str">
            <v>Jose Roseli Tupiza SimbaNa_MAYA AGUILAR SUSANA ALEXANDRA</v>
          </cell>
          <cell r="L222" t="str">
            <v>PICHINCHA QUITO Av De las Palmeras N4485 Av 6 de Diciembre frente a la Panaderia Alpina a media cuadra del Dispensario del Iess del Batan</v>
          </cell>
          <cell r="M222" t="str">
            <v>1714986427001</v>
          </cell>
          <cell r="N222" t="str">
            <v>0979398489</v>
          </cell>
          <cell r="O222" t="str">
            <v/>
          </cell>
          <cell r="P222" t="str">
            <v>QUITO</v>
          </cell>
          <cell r="Q222" t="str">
            <v>QUITO</v>
          </cell>
          <cell r="R222" t="str">
            <v>PICHINCHA</v>
          </cell>
          <cell r="T222" t="str">
            <v>FLEXTRANS UIO</v>
          </cell>
          <cell r="U222" t="str">
            <v>FLEXNETUIO_LOCAL</v>
          </cell>
          <cell r="V222">
            <v>1</v>
          </cell>
          <cell r="W222">
            <v>1</v>
          </cell>
          <cell r="X222" t="str">
            <v>FLEXNET ECUADOR - MDELIVERY</v>
          </cell>
          <cell r="Y222" t="str">
            <v>CALLE 28 DE JUNIO S/N Y GARCIA MORENO ENTRADA LLANO GRANDE</v>
          </cell>
        </row>
        <row r="223">
          <cell r="A223" t="str">
            <v>2484590</v>
          </cell>
          <cell r="B223">
            <v>498753</v>
          </cell>
          <cell r="C223" t="str">
            <v>2484590</v>
          </cell>
          <cell r="D223" t="str">
            <v>MDELIVERY</v>
          </cell>
          <cell r="E223" t="str">
            <v>DESPACHO</v>
          </cell>
          <cell r="F223" t="str">
            <v>EXPRESS</v>
          </cell>
          <cell r="G223" t="str">
            <v/>
          </cell>
          <cell r="H223">
            <v>44944</v>
          </cell>
          <cell r="I223" t="str">
            <v>CARGADO_VEHICULO</v>
          </cell>
          <cell r="J223">
            <v>44944</v>
          </cell>
          <cell r="K223" t="str">
            <v xml:space="preserve">Sofia Villegas Emilia Cordova_SIATILOGISTICS S A </v>
          </cell>
          <cell r="L223" t="str">
            <v>Yasuni N44 284 y Av El Inca</v>
          </cell>
          <cell r="M223" t="str">
            <v>1792131936001</v>
          </cell>
          <cell r="N223" t="str">
            <v>0958864431/ 0998884781</v>
          </cell>
          <cell r="O223" t="str">
            <v/>
          </cell>
          <cell r="P223" t="str">
            <v>QUITO</v>
          </cell>
          <cell r="Q223" t="str">
            <v>QUITO</v>
          </cell>
          <cell r="R223" t="str">
            <v>PICHINCHA</v>
          </cell>
          <cell r="T223" t="str">
            <v>FLEXTRANS UIO</v>
          </cell>
          <cell r="U223" t="str">
            <v>FLEXNETUIO_LOCAL</v>
          </cell>
          <cell r="V223">
            <v>1</v>
          </cell>
          <cell r="W223">
            <v>1</v>
          </cell>
          <cell r="X223" t="str">
            <v>FLEXNET ECUADOR - MDELIVERY</v>
          </cell>
          <cell r="Y223" t="str">
            <v>CALLE 28 DE JUNIO S/N Y GARCIA MORENO ENTRADA LLANO GRANDE</v>
          </cell>
        </row>
        <row r="224">
          <cell r="A224" t="str">
            <v>2484604</v>
          </cell>
          <cell r="B224">
            <v>498754</v>
          </cell>
          <cell r="C224" t="str">
            <v>2484604</v>
          </cell>
          <cell r="D224" t="str">
            <v>MDELIVERY</v>
          </cell>
          <cell r="E224" t="str">
            <v>DESPACHO</v>
          </cell>
          <cell r="F224" t="str">
            <v>EXPRESS</v>
          </cell>
          <cell r="G224" t="str">
            <v/>
          </cell>
          <cell r="H224">
            <v>44944</v>
          </cell>
          <cell r="I224" t="str">
            <v>CARGADO_VEHICULO</v>
          </cell>
          <cell r="J224">
            <v>44944</v>
          </cell>
          <cell r="K224" t="str">
            <v>Ing Roberto BuNay_TELEVISORA NACIONAL COMPANIA ANONIMA TELENACIONAL</v>
          </cell>
          <cell r="L224" t="str">
            <v>Bellavista Bosmediano 447 y Jose Carbo edificio Ecuavisa sector Bellavista en Quito</v>
          </cell>
          <cell r="M224" t="str">
            <v>1790036243001</v>
          </cell>
          <cell r="N224" t="str">
            <v>0994028556</v>
          </cell>
          <cell r="O224" t="str">
            <v/>
          </cell>
          <cell r="P224" t="str">
            <v>QUITO</v>
          </cell>
          <cell r="Q224" t="str">
            <v>QUITO</v>
          </cell>
          <cell r="R224" t="str">
            <v>PICHINCHA</v>
          </cell>
          <cell r="T224" t="str">
            <v>FLEXTRANS UIO</v>
          </cell>
          <cell r="U224" t="str">
            <v>FLEXNETUIO_LOCAL</v>
          </cell>
          <cell r="V224">
            <v>1</v>
          </cell>
          <cell r="W224">
            <v>1</v>
          </cell>
          <cell r="X224" t="str">
            <v>FLEXNET ECUADOR - MDELIVERY</v>
          </cell>
          <cell r="Y224" t="str">
            <v>CALLE 28 DE JUNIO S/N Y GARCIA MORENO ENTRADA LLANO GRANDE</v>
          </cell>
        </row>
        <row r="225">
          <cell r="A225" t="str">
            <v>2484545</v>
          </cell>
          <cell r="B225">
            <v>498755</v>
          </cell>
          <cell r="C225" t="str">
            <v>2484545</v>
          </cell>
          <cell r="D225" t="str">
            <v>MDELIVERY</v>
          </cell>
          <cell r="E225" t="str">
            <v>DESPACHO</v>
          </cell>
          <cell r="F225" t="str">
            <v>NORMAL</v>
          </cell>
          <cell r="G225" t="str">
            <v/>
          </cell>
          <cell r="H225">
            <v>44944</v>
          </cell>
          <cell r="I225" t="str">
            <v>EN_PROCESO</v>
          </cell>
          <cell r="J225">
            <v>44944</v>
          </cell>
          <cell r="K225" t="str">
            <v>ALEX MOLINA_DUVI ANDRES LASCANO NUNEZ</v>
          </cell>
          <cell r="L225" t="str">
            <v>BAQUERIZO MORENO Y LOS CHASQUIS CASA DE 2 PISOS COLOR BEIGE JUNTO A LAVANDRIA MARYTERE</v>
          </cell>
          <cell r="M225" t="str">
            <v>1805150123001</v>
          </cell>
          <cell r="N225" t="str">
            <v>0998272440</v>
          </cell>
          <cell r="O225" t="str">
            <v/>
          </cell>
          <cell r="P225" t="str">
            <v>AMBATO</v>
          </cell>
          <cell r="Q225" t="str">
            <v>AMBATO</v>
          </cell>
          <cell r="R225" t="str">
            <v>TUNGURAHUA</v>
          </cell>
          <cell r="S225" t="str">
            <v>AMBATO</v>
          </cell>
          <cell r="T225" t="str">
            <v>TRAMACO</v>
          </cell>
          <cell r="U225" t="str">
            <v>FLEXNETUIO_PROVINCIA</v>
          </cell>
          <cell r="V225">
            <v>1</v>
          </cell>
          <cell r="W225">
            <v>1</v>
          </cell>
          <cell r="X225" t="str">
            <v>FLEXNET ECUADOR - MDELIVERY</v>
          </cell>
          <cell r="Y225" t="str">
            <v>CALLE 28 DE JUNIO S/N Y GARCIA MORENO ENTRADA LLANO GRANDE</v>
          </cell>
        </row>
        <row r="226">
          <cell r="A226" t="str">
            <v>2484546</v>
          </cell>
          <cell r="B226">
            <v>498756</v>
          </cell>
          <cell r="C226" t="str">
            <v>2484546</v>
          </cell>
          <cell r="D226" t="str">
            <v>MDELIVERY</v>
          </cell>
          <cell r="E226" t="str">
            <v>DESPACHO</v>
          </cell>
          <cell r="F226" t="str">
            <v>NORMAL</v>
          </cell>
          <cell r="G226" t="str">
            <v/>
          </cell>
          <cell r="H226">
            <v>44944</v>
          </cell>
          <cell r="I226" t="str">
            <v>EN_PROCESO</v>
          </cell>
          <cell r="J226">
            <v>44944</v>
          </cell>
          <cell r="K226" t="str">
            <v xml:space="preserve">Leonardo Herdoiza_LACTALIS DEL ECUADOR S A </v>
          </cell>
          <cell r="L226" t="str">
            <v>Av Naciones Unidas E3 39 Y Amazonas Edificio la PREVISORA Torrea A Oficina 501</v>
          </cell>
          <cell r="M226" t="str">
            <v>0590036951001</v>
          </cell>
          <cell r="N226" t="str">
            <v>0994257209</v>
          </cell>
          <cell r="O226" t="str">
            <v/>
          </cell>
          <cell r="P226" t="str">
            <v>QUITO</v>
          </cell>
          <cell r="Q226" t="str">
            <v>QUITO</v>
          </cell>
          <cell r="R226" t="str">
            <v>PICHINCHA</v>
          </cell>
          <cell r="T226" t="str">
            <v>FLEXTRANS UIO</v>
          </cell>
          <cell r="U226" t="str">
            <v>FLEXNETUIO_LOCAL</v>
          </cell>
          <cell r="V226">
            <v>1</v>
          </cell>
          <cell r="W226">
            <v>1</v>
          </cell>
          <cell r="X226" t="str">
            <v>FLEXNET ECUADOR - MDELIVERY</v>
          </cell>
          <cell r="Y226" t="str">
            <v>CALLE 28 DE JUNIO S/N Y GARCIA MORENO ENTRADA LLANO GRANDE</v>
          </cell>
        </row>
        <row r="227">
          <cell r="A227" t="str">
            <v>2484547</v>
          </cell>
          <cell r="B227">
            <v>498757</v>
          </cell>
          <cell r="C227" t="str">
            <v>2484547</v>
          </cell>
          <cell r="D227" t="str">
            <v>MDELIVERY</v>
          </cell>
          <cell r="E227" t="str">
            <v>DESPACHO</v>
          </cell>
          <cell r="F227" t="str">
            <v>NORMAL</v>
          </cell>
          <cell r="G227" t="str">
            <v/>
          </cell>
          <cell r="H227">
            <v>44944</v>
          </cell>
          <cell r="I227" t="str">
            <v>EN_PROCESO</v>
          </cell>
          <cell r="J227">
            <v>44944</v>
          </cell>
          <cell r="K227" t="str">
            <v>Teresa ZhaNay_COOPERATIVA DE AHORRO Y CREDITO COOPAC AUSTRO LTDA</v>
          </cell>
          <cell r="L227" t="str">
            <v>FLORENCIA ASTUDILLO 3 94 Y AV SOLANO</v>
          </cell>
          <cell r="M227" t="str">
            <v>0190093581001</v>
          </cell>
          <cell r="N227" t="str">
            <v>0995206273</v>
          </cell>
          <cell r="O227" t="str">
            <v/>
          </cell>
          <cell r="P227" t="str">
            <v>CUENCA</v>
          </cell>
          <cell r="Q227" t="str">
            <v>CUENCA</v>
          </cell>
          <cell r="R227" t="str">
            <v>AZUAY</v>
          </cell>
          <cell r="T227" t="str">
            <v>TRAMACO</v>
          </cell>
          <cell r="U227" t="str">
            <v>FLEXNETUIO_PROVINCIA</v>
          </cell>
          <cell r="V227">
            <v>1</v>
          </cell>
          <cell r="W227">
            <v>1</v>
          </cell>
          <cell r="X227" t="str">
            <v>FLEXNET ECUADOR - MDELIVERY</v>
          </cell>
          <cell r="Y227" t="str">
            <v>CALLE 28 DE JUNIO S/N Y GARCIA MORENO ENTRADA LLANO GRANDE</v>
          </cell>
        </row>
        <row r="228">
          <cell r="A228" t="str">
            <v>2484549</v>
          </cell>
          <cell r="B228">
            <v>498758</v>
          </cell>
          <cell r="C228" t="str">
            <v>2484549</v>
          </cell>
          <cell r="D228" t="str">
            <v>MDELIVERY</v>
          </cell>
          <cell r="E228" t="str">
            <v>DESPACHO</v>
          </cell>
          <cell r="F228" t="str">
            <v>NORMAL</v>
          </cell>
          <cell r="G228" t="str">
            <v/>
          </cell>
          <cell r="H228">
            <v>44944</v>
          </cell>
          <cell r="I228" t="str">
            <v>EN_PROCESO</v>
          </cell>
          <cell r="J228">
            <v>44944</v>
          </cell>
          <cell r="K228" t="str">
            <v xml:space="preserve">YESENIA INDIO_RUBA S A </v>
          </cell>
          <cell r="L228" t="str">
            <v>Calle Eduardo Moncayo Marmol Mz 119 Solar 62</v>
          </cell>
          <cell r="M228" t="str">
            <v>0991400265001</v>
          </cell>
          <cell r="N228" t="str">
            <v>995812796</v>
          </cell>
          <cell r="O228" t="str">
            <v/>
          </cell>
          <cell r="P228" t="str">
            <v>GUAYAQUIL</v>
          </cell>
          <cell r="Q228" t="str">
            <v>GUAYAQUIL</v>
          </cell>
          <cell r="R228" t="str">
            <v>GUAYAS</v>
          </cell>
          <cell r="T228" t="str">
            <v>FLEXTRANS GYE</v>
          </cell>
          <cell r="U228" t="str">
            <v>FLEXNETUIO_GYE</v>
          </cell>
          <cell r="V228">
            <v>1</v>
          </cell>
          <cell r="W228">
            <v>1</v>
          </cell>
          <cell r="X228" t="str">
            <v>FLEXNET ECUADOR - MDELIVERY</v>
          </cell>
          <cell r="Y228" t="str">
            <v>CALLE 28 DE JUNIO S/N Y GARCIA MORENO ENTRADA LLANO GRANDE</v>
          </cell>
        </row>
        <row r="229">
          <cell r="A229" t="str">
            <v>2484551</v>
          </cell>
          <cell r="B229">
            <v>498759</v>
          </cell>
          <cell r="C229" t="str">
            <v>2484551</v>
          </cell>
          <cell r="D229" t="str">
            <v>MDELIVERY</v>
          </cell>
          <cell r="E229" t="str">
            <v>DESPACHO</v>
          </cell>
          <cell r="F229" t="str">
            <v>NORMAL</v>
          </cell>
          <cell r="G229" t="str">
            <v/>
          </cell>
          <cell r="H229">
            <v>44944</v>
          </cell>
          <cell r="I229" t="str">
            <v>EN_PROCESO</v>
          </cell>
          <cell r="J229">
            <v>44944</v>
          </cell>
          <cell r="K229" t="str">
            <v>johanna torres_COOPERATIVA DE AHORRO Y CREDITO DE LOS EMPLEADOS D</v>
          </cell>
          <cell r="L229" t="str">
            <v xml:space="preserve"> GUAYAS GUAYAQUIL km 71 2 via daule interaccion con avenida juan tanca marengo antiguas bodegas de picca </v>
          </cell>
          <cell r="M229" t="str">
            <v>0992284048001</v>
          </cell>
          <cell r="N229" t="str">
            <v>42249500</v>
          </cell>
          <cell r="O229" t="str">
            <v/>
          </cell>
          <cell r="P229" t="str">
            <v>GUAYAQUIL</v>
          </cell>
          <cell r="Q229" t="str">
            <v>GUAYAQUIL</v>
          </cell>
          <cell r="R229" t="str">
            <v>GUAYAS</v>
          </cell>
          <cell r="T229" t="str">
            <v>FLEXTRANS GYE</v>
          </cell>
          <cell r="U229" t="str">
            <v>FLEXNETUIO_GYE</v>
          </cell>
          <cell r="V229">
            <v>1</v>
          </cell>
          <cell r="W229">
            <v>1</v>
          </cell>
          <cell r="X229" t="str">
            <v>FLEXNET ECUADOR - MDELIVERY</v>
          </cell>
          <cell r="Y229" t="str">
            <v>CALLE 28 DE JUNIO S/N Y GARCIA MORENO ENTRADA LLANO GRANDE</v>
          </cell>
        </row>
        <row r="230">
          <cell r="A230" t="str">
            <v>2484563</v>
          </cell>
          <cell r="B230">
            <v>498760</v>
          </cell>
          <cell r="C230" t="str">
            <v>2484563</v>
          </cell>
          <cell r="D230" t="str">
            <v>MDELIVERY</v>
          </cell>
          <cell r="E230" t="str">
            <v>DESPACHO</v>
          </cell>
          <cell r="F230" t="str">
            <v>NORMAL</v>
          </cell>
          <cell r="G230" t="str">
            <v/>
          </cell>
          <cell r="H230">
            <v>44944</v>
          </cell>
          <cell r="I230" t="str">
            <v>EN_PROCESO</v>
          </cell>
          <cell r="J230">
            <v>44944</v>
          </cell>
          <cell r="K230" t="str">
            <v xml:space="preserve">LESLY MENA_OPTICA LOS ANDES S A </v>
          </cell>
          <cell r="L230" t="str">
            <v>Ignacio San Maria E330 y Juan Gonzalez Edificio Metropoli 9no piso Quito Ecuador</v>
          </cell>
          <cell r="M230" t="str">
            <v>1790558886001</v>
          </cell>
          <cell r="N230" t="str">
            <v>0991979773</v>
          </cell>
          <cell r="O230" t="str">
            <v/>
          </cell>
          <cell r="P230" t="str">
            <v>QUITO</v>
          </cell>
          <cell r="Q230" t="str">
            <v>QUITO</v>
          </cell>
          <cell r="R230" t="str">
            <v>PICHINCHA</v>
          </cell>
          <cell r="T230" t="str">
            <v>FLEXTRANS UIO</v>
          </cell>
          <cell r="U230" t="str">
            <v>FLEXNETUIO_LOCAL</v>
          </cell>
          <cell r="V230">
            <v>1</v>
          </cell>
          <cell r="W230">
            <v>1</v>
          </cell>
          <cell r="X230" t="str">
            <v>FLEXNET ECUADOR - MDELIVERY</v>
          </cell>
          <cell r="Y230" t="str">
            <v>CALLE 28 DE JUNIO S/N Y GARCIA MORENO ENTRADA LLANO GRANDE</v>
          </cell>
        </row>
        <row r="231">
          <cell r="A231" t="str">
            <v>2484564</v>
          </cell>
          <cell r="B231">
            <v>498761</v>
          </cell>
          <cell r="C231" t="str">
            <v>2484564</v>
          </cell>
          <cell r="D231" t="str">
            <v>MDELIVERY</v>
          </cell>
          <cell r="E231" t="str">
            <v>DESPACHO</v>
          </cell>
          <cell r="F231" t="str">
            <v>NORMAL</v>
          </cell>
          <cell r="G231" t="str">
            <v/>
          </cell>
          <cell r="H231">
            <v>44944</v>
          </cell>
          <cell r="I231" t="str">
            <v>EN_PROCESO</v>
          </cell>
          <cell r="J231">
            <v>44944</v>
          </cell>
          <cell r="K231" t="str">
            <v xml:space="preserve">JAVIER CALDERON VICTOR GARZON O VICENTE ARBAIZA_SERVIENTREGA ECUADOR S A </v>
          </cell>
          <cell r="L231" t="str">
            <v>Km 7 Av Juan Tanca Marengo antiguo edificio PYCCA edificio esquinero oficina SERVIENTREGA</v>
          </cell>
          <cell r="M231" t="str">
            <v>0991285679001</v>
          </cell>
          <cell r="N231" t="str">
            <v>0991459388/ 0984169390 /0999900062</v>
          </cell>
          <cell r="O231" t="str">
            <v/>
          </cell>
          <cell r="P231" t="str">
            <v>GUAYAQUIL</v>
          </cell>
          <cell r="Q231" t="str">
            <v>GUAYAQUIL</v>
          </cell>
          <cell r="R231" t="str">
            <v>GUAYAS</v>
          </cell>
          <cell r="T231" t="str">
            <v>FLEXTRANS GYE</v>
          </cell>
          <cell r="U231" t="str">
            <v>FLEXNETUIO_GYE</v>
          </cell>
          <cell r="V231">
            <v>1</v>
          </cell>
          <cell r="W231">
            <v>1</v>
          </cell>
          <cell r="X231" t="str">
            <v>FLEXNET ECUADOR - MDELIVERY</v>
          </cell>
          <cell r="Y231" t="str">
            <v>CALLE 28 DE JUNIO S/N Y GARCIA MORENO ENTRADA LLANO GRANDE</v>
          </cell>
        </row>
        <row r="232">
          <cell r="A232" t="str">
            <v>2484565</v>
          </cell>
          <cell r="B232">
            <v>498762</v>
          </cell>
          <cell r="C232" t="str">
            <v>2484565</v>
          </cell>
          <cell r="D232" t="str">
            <v>MDELIVERY</v>
          </cell>
          <cell r="E232" t="str">
            <v>DESPACHO</v>
          </cell>
          <cell r="F232" t="str">
            <v>NORMAL</v>
          </cell>
          <cell r="G232" t="str">
            <v/>
          </cell>
          <cell r="H232">
            <v>44944</v>
          </cell>
          <cell r="I232" t="str">
            <v>EN_PROCESO</v>
          </cell>
          <cell r="J232">
            <v>44944</v>
          </cell>
          <cell r="K232" t="str">
            <v>MARIO ROSERO VASCONEZ_MARIO ROSERO VASCONEZ</v>
          </cell>
          <cell r="L232" t="str">
            <v>MARISCAL SUCRE S19 137 Y PILALO</v>
          </cell>
          <cell r="M232" t="str">
            <v>1707991053001</v>
          </cell>
          <cell r="N232" t="str">
            <v>0999440868</v>
          </cell>
          <cell r="O232" t="str">
            <v/>
          </cell>
          <cell r="P232" t="str">
            <v>QUITO</v>
          </cell>
          <cell r="Q232" t="str">
            <v>QUITO</v>
          </cell>
          <cell r="R232" t="str">
            <v>PICHINCHA</v>
          </cell>
          <cell r="T232" t="str">
            <v>FLEXTRANS UIO</v>
          </cell>
          <cell r="U232" t="str">
            <v>FLEXNETUIO_LOCAL</v>
          </cell>
          <cell r="V232">
            <v>1</v>
          </cell>
          <cell r="W232">
            <v>1</v>
          </cell>
          <cell r="X232" t="str">
            <v>FLEXNET ECUADOR - MDELIVERY</v>
          </cell>
          <cell r="Y232" t="str">
            <v>CALLE 28 DE JUNIO S/N Y GARCIA MORENO ENTRADA LLANO GRANDE</v>
          </cell>
        </row>
        <row r="233">
          <cell r="A233" t="str">
            <v>2484566</v>
          </cell>
          <cell r="B233">
            <v>498763</v>
          </cell>
          <cell r="C233" t="str">
            <v>2484566</v>
          </cell>
          <cell r="D233" t="str">
            <v>MDELIVERY</v>
          </cell>
          <cell r="E233" t="str">
            <v>DESPACHO</v>
          </cell>
          <cell r="F233" t="str">
            <v>NORMAL</v>
          </cell>
          <cell r="G233" t="str">
            <v/>
          </cell>
          <cell r="H233">
            <v>44944</v>
          </cell>
          <cell r="I233" t="str">
            <v>EN_PROCESO</v>
          </cell>
          <cell r="J233">
            <v>44944</v>
          </cell>
          <cell r="K233" t="str">
            <v>IVAN ANDRES MORALES REVELO_IVAN ANDRES MORALES REVELO</v>
          </cell>
          <cell r="L233" t="str">
            <v>AVENIDA TSACHILA Y CLEMENCIA DE MORA OFICINA DE WESTER UNION JUNTO A EMPRESA ELECTRICA</v>
          </cell>
          <cell r="M233" t="str">
            <v>1712835436001</v>
          </cell>
          <cell r="N233" t="str">
            <v>0996572269</v>
          </cell>
          <cell r="O233" t="str">
            <v/>
          </cell>
          <cell r="P233" t="str">
            <v>SANTO DOMINGO</v>
          </cell>
          <cell r="Q233" t="str">
            <v>SANTO DOMINGO</v>
          </cell>
          <cell r="R233" t="str">
            <v>SANTO DOMINGO DE LOS TSACHILAS</v>
          </cell>
          <cell r="T233" t="str">
            <v>TRAMACO</v>
          </cell>
          <cell r="U233" t="str">
            <v>FLEXNETUIO_PROVINCIA</v>
          </cell>
          <cell r="V233">
            <v>1</v>
          </cell>
          <cell r="W233">
            <v>1</v>
          </cell>
          <cell r="X233" t="str">
            <v>FLEXNET ECUADOR - MDELIVERY</v>
          </cell>
          <cell r="Y233" t="str">
            <v>CALLE 28 DE JUNIO S/N Y GARCIA MORENO ENTRADA LLANO GRANDE</v>
          </cell>
        </row>
        <row r="234">
          <cell r="A234" t="str">
            <v>2484567</v>
          </cell>
          <cell r="B234">
            <v>498764</v>
          </cell>
          <cell r="C234" t="str">
            <v>2484567</v>
          </cell>
          <cell r="D234" t="str">
            <v>MDELIVERY</v>
          </cell>
          <cell r="E234" t="str">
            <v>DESPACHO</v>
          </cell>
          <cell r="F234" t="str">
            <v>NORMAL</v>
          </cell>
          <cell r="G234" t="str">
            <v/>
          </cell>
          <cell r="H234">
            <v>44944</v>
          </cell>
          <cell r="I234" t="str">
            <v>EN_PROCESO</v>
          </cell>
          <cell r="J234">
            <v>44944</v>
          </cell>
          <cell r="K234" t="str">
            <v>PATRICIA VERGARA_VALESKA PATRICIA LAVAYEN VERGARA</v>
          </cell>
          <cell r="L234" t="str">
            <v xml:space="preserve"> COLINA DE LA FLORIDA MZ 414 VILLA 1 REFERENCIA ANTIGUA ENTRADA DE LA 112 CASA ESQUINERA COLOR VERDE DE REJAS BLANCAS LA PEATONAL CERRADA </v>
          </cell>
          <cell r="M234" t="str">
            <v>0929047488001</v>
          </cell>
          <cell r="N234" t="str">
            <v>0980737909</v>
          </cell>
          <cell r="O234" t="str">
            <v/>
          </cell>
          <cell r="P234" t="str">
            <v>GUAYAQUIL</v>
          </cell>
          <cell r="Q234" t="str">
            <v>GUAYAQUIL</v>
          </cell>
          <cell r="R234" t="str">
            <v>GUAYAS</v>
          </cell>
          <cell r="T234" t="str">
            <v>FLEXTRANS GYE</v>
          </cell>
          <cell r="U234" t="str">
            <v>FLEXNETUIO_GYE</v>
          </cell>
          <cell r="V234">
            <v>1</v>
          </cell>
          <cell r="W234">
            <v>1</v>
          </cell>
          <cell r="X234" t="str">
            <v>FLEXNET ECUADOR - MDELIVERY</v>
          </cell>
          <cell r="Y234" t="str">
            <v>CALLE 28 DE JUNIO S/N Y GARCIA MORENO ENTRADA LLANO GRANDE</v>
          </cell>
        </row>
        <row r="235">
          <cell r="A235" t="str">
            <v>2484569</v>
          </cell>
          <cell r="B235">
            <v>498765</v>
          </cell>
          <cell r="C235" t="str">
            <v>2484569</v>
          </cell>
          <cell r="D235" t="str">
            <v>MDELIVERY</v>
          </cell>
          <cell r="E235" t="str">
            <v>DESPACHO</v>
          </cell>
          <cell r="F235" t="str">
            <v>NORMAL</v>
          </cell>
          <cell r="G235" t="str">
            <v/>
          </cell>
          <cell r="H235">
            <v>44944</v>
          </cell>
          <cell r="I235" t="str">
            <v>EN_PROCESO</v>
          </cell>
          <cell r="J235">
            <v>44944</v>
          </cell>
          <cell r="K235" t="str">
            <v>JORGE ALFREDO SILVA TOALOMBO_JORGE ALFREDO SILVA TOALOMBO</v>
          </cell>
          <cell r="L235" t="str">
            <v>AVENIDA BOLIVARIANA Y CRISTOBAL OJEDA DAVILA SECTOR TERREMOTO LOCAL DE VENTAS CASA INGCO EN EL EDIFICIO ADMINISTRATIVO DE HELADOS BOGATI</v>
          </cell>
          <cell r="M235" t="str">
            <v>1804419941001</v>
          </cell>
          <cell r="N235" t="str">
            <v>0987466907</v>
          </cell>
          <cell r="O235" t="str">
            <v/>
          </cell>
          <cell r="P235" t="str">
            <v>AMBATO</v>
          </cell>
          <cell r="Q235" t="str">
            <v>AMBATO</v>
          </cell>
          <cell r="R235" t="str">
            <v>TUNGURAHUA</v>
          </cell>
          <cell r="S235" t="str">
            <v>AMBATO</v>
          </cell>
          <cell r="T235" t="str">
            <v>TRAMACO</v>
          </cell>
          <cell r="U235" t="str">
            <v>FLEXNETUIO_PROVINCIA</v>
          </cell>
          <cell r="V235">
            <v>1</v>
          </cell>
          <cell r="W235">
            <v>1</v>
          </cell>
          <cell r="X235" t="str">
            <v>FLEXNET ECUADOR - MDELIVERY</v>
          </cell>
          <cell r="Y235" t="str">
            <v>CALLE 28 DE JUNIO S/N Y GARCIA MORENO ENTRADA LLANO GRANDE</v>
          </cell>
        </row>
        <row r="236">
          <cell r="A236" t="str">
            <v>2484570</v>
          </cell>
          <cell r="B236">
            <v>498766</v>
          </cell>
          <cell r="C236" t="str">
            <v>2484570</v>
          </cell>
          <cell r="D236" t="str">
            <v>MDELIVERY</v>
          </cell>
          <cell r="E236" t="str">
            <v>DESPACHO</v>
          </cell>
          <cell r="F236" t="str">
            <v>NORMAL</v>
          </cell>
          <cell r="G236" t="str">
            <v/>
          </cell>
          <cell r="H236">
            <v>44944</v>
          </cell>
          <cell r="I236" t="str">
            <v>EN_PROCESO</v>
          </cell>
          <cell r="J236">
            <v>44944</v>
          </cell>
          <cell r="K236" t="str">
            <v>REINALDO LUIS AGUILERA MUJICA_REINALDO LUIS AGUILERA MUJICA</v>
          </cell>
          <cell r="L236" t="str">
            <v xml:space="preserve"> LA ARMENIA AV DEL ESTADIO CONJUNTO BOSQUES DE LA ARMENIA CASA 16 REFERENCIA FRENTE DEL DEPORTIVO DE LA UNIVERSIDAD CATOLICA </v>
          </cell>
          <cell r="M236" t="str">
            <v>1760375723001</v>
          </cell>
          <cell r="N236" t="str">
            <v>0987727435</v>
          </cell>
          <cell r="O236" t="str">
            <v/>
          </cell>
          <cell r="P236" t="str">
            <v>QUITO</v>
          </cell>
          <cell r="Q236" t="str">
            <v>QUITO</v>
          </cell>
          <cell r="R236" t="str">
            <v>PICHINCHA</v>
          </cell>
          <cell r="T236" t="str">
            <v>FLEXTRANS UIO</v>
          </cell>
          <cell r="U236" t="str">
            <v>FLEXNETUIO_LOCAL</v>
          </cell>
          <cell r="V236">
            <v>1</v>
          </cell>
          <cell r="W236">
            <v>1</v>
          </cell>
          <cell r="X236" t="str">
            <v>FLEXNET ECUADOR - MDELIVERY</v>
          </cell>
          <cell r="Y236" t="str">
            <v>CALLE 28 DE JUNIO S/N Y GARCIA MORENO ENTRADA LLANO GRANDE</v>
          </cell>
        </row>
        <row r="237">
          <cell r="A237" t="str">
            <v>2484571</v>
          </cell>
          <cell r="B237">
            <v>498767</v>
          </cell>
          <cell r="C237" t="str">
            <v>2484571</v>
          </cell>
          <cell r="D237" t="str">
            <v>MDELIVERY</v>
          </cell>
          <cell r="E237" t="str">
            <v>DESPACHO</v>
          </cell>
          <cell r="F237" t="str">
            <v>NORMAL</v>
          </cell>
          <cell r="G237" t="str">
            <v/>
          </cell>
          <cell r="H237">
            <v>44944</v>
          </cell>
          <cell r="I237" t="str">
            <v>EN_PROCESO</v>
          </cell>
          <cell r="J237">
            <v>44944</v>
          </cell>
          <cell r="K237" t="str">
            <v>RUBEN ALONZO CUZME MERO_RUBEN ALONZO CUZME MERO</v>
          </cell>
          <cell r="L237" t="str">
            <v>AVENIDA HUACHI Y CALLE ANGEL LUDENA DOS CUDRAS ANTES DEL HOSPITAL PABLO ARTURO SUAREZ</v>
          </cell>
          <cell r="M237" t="str">
            <v>1713956066001</v>
          </cell>
          <cell r="N237" t="str">
            <v>0997900921</v>
          </cell>
          <cell r="O237" t="str">
            <v/>
          </cell>
          <cell r="P237" t="str">
            <v>QUITO</v>
          </cell>
          <cell r="Q237" t="str">
            <v>QUITO</v>
          </cell>
          <cell r="R237" t="str">
            <v>PICHINCHA</v>
          </cell>
          <cell r="T237" t="str">
            <v>FLEXTRANS UIO</v>
          </cell>
          <cell r="U237" t="str">
            <v>FLEXNETUIO_LOCAL</v>
          </cell>
          <cell r="V237">
            <v>1</v>
          </cell>
          <cell r="W237">
            <v>1</v>
          </cell>
          <cell r="X237" t="str">
            <v>FLEXNET ECUADOR - MDELIVERY</v>
          </cell>
          <cell r="Y237" t="str">
            <v>CALLE 28 DE JUNIO S/N Y GARCIA MORENO ENTRADA LLANO GRANDE</v>
          </cell>
        </row>
        <row r="238">
          <cell r="A238" t="str">
            <v>2484572</v>
          </cell>
          <cell r="B238">
            <v>498768</v>
          </cell>
          <cell r="C238" t="str">
            <v>2484572</v>
          </cell>
          <cell r="D238" t="str">
            <v>MDELIVERY</v>
          </cell>
          <cell r="E238" t="str">
            <v>DESPACHO</v>
          </cell>
          <cell r="F238" t="str">
            <v>NORMAL</v>
          </cell>
          <cell r="G238" t="str">
            <v/>
          </cell>
          <cell r="H238">
            <v>44944</v>
          </cell>
          <cell r="I238" t="str">
            <v>EN_PROCESO</v>
          </cell>
          <cell r="J238">
            <v>44944</v>
          </cell>
          <cell r="K238" t="str">
            <v>Katherine Llumiquinga_ORGANIZACION NO GUBERNAMENTAL INTERNACIONAL HIAS</v>
          </cell>
          <cell r="L238" t="str">
            <v xml:space="preserve"> PICHINCHA QUITO INAQUITO LA CORUNA N26 92 SAN IGNACIO Edificio Austria </v>
          </cell>
          <cell r="M238" t="str">
            <v>1791940571001</v>
          </cell>
          <cell r="N238" t="str">
            <v>0983868211</v>
          </cell>
          <cell r="O238" t="str">
            <v/>
          </cell>
          <cell r="P238" t="str">
            <v>QUITO</v>
          </cell>
          <cell r="Q238" t="str">
            <v>QUITO</v>
          </cell>
          <cell r="R238" t="str">
            <v>PICHINCHA</v>
          </cell>
          <cell r="T238" t="str">
            <v>FLEXTRANS UIO</v>
          </cell>
          <cell r="U238" t="str">
            <v>FLEXNETUIO_LOCAL</v>
          </cell>
          <cell r="V238">
            <v>1</v>
          </cell>
          <cell r="W238">
            <v>1</v>
          </cell>
          <cell r="X238" t="str">
            <v>FLEXNET ECUADOR - MDELIVERY</v>
          </cell>
          <cell r="Y238" t="str">
            <v>CALLE 28 DE JUNIO S/N Y GARCIA MORENO ENTRADA LLANO GRANDE</v>
          </cell>
        </row>
        <row r="239">
          <cell r="A239" t="str">
            <v>2484575</v>
          </cell>
          <cell r="B239">
            <v>498769</v>
          </cell>
          <cell r="C239" t="str">
            <v>2484575</v>
          </cell>
          <cell r="D239" t="str">
            <v>MDELIVERY</v>
          </cell>
          <cell r="E239" t="str">
            <v>DESPACHO</v>
          </cell>
          <cell r="F239" t="str">
            <v>NORMAL</v>
          </cell>
          <cell r="G239" t="str">
            <v/>
          </cell>
          <cell r="H239">
            <v>44944</v>
          </cell>
          <cell r="I239" t="str">
            <v>EN_PROCESO</v>
          </cell>
          <cell r="J239">
            <v>44944</v>
          </cell>
          <cell r="K239" t="str">
            <v>Pamela Llanes_SINDICATO UNICO DE TRABAJADORES DEL HOSPITAL ENRIQ</v>
          </cell>
          <cell r="L239" t="str">
            <v>HOSPITAL ENRIQUE GARCeS AV CHILIBULO S N Y ENRIQUE GARCeS</v>
          </cell>
          <cell r="M239" t="str">
            <v>1791700732001</v>
          </cell>
          <cell r="N239" t="str">
            <v>0985793061</v>
          </cell>
          <cell r="O239" t="str">
            <v/>
          </cell>
          <cell r="P239" t="str">
            <v>QUITO</v>
          </cell>
          <cell r="Q239" t="str">
            <v>QUITO</v>
          </cell>
          <cell r="R239" t="str">
            <v>PICHINCHA</v>
          </cell>
          <cell r="T239" t="str">
            <v>FLEXTRANS UIO</v>
          </cell>
          <cell r="U239" t="str">
            <v>FLEXNETUIO_LOCAL</v>
          </cell>
          <cell r="V239">
            <v>1</v>
          </cell>
          <cell r="W239">
            <v>1</v>
          </cell>
          <cell r="X239" t="str">
            <v>FLEXNET ECUADOR - MDELIVERY</v>
          </cell>
          <cell r="Y239" t="str">
            <v>CALLE 28 DE JUNIO S/N Y GARCIA MORENO ENTRADA LLANO GRANDE</v>
          </cell>
        </row>
        <row r="240">
          <cell r="A240" t="str">
            <v>2484576</v>
          </cell>
          <cell r="B240">
            <v>498770</v>
          </cell>
          <cell r="C240" t="str">
            <v>2484576</v>
          </cell>
          <cell r="D240" t="str">
            <v>MDELIVERY</v>
          </cell>
          <cell r="E240" t="str">
            <v>DESPACHO</v>
          </cell>
          <cell r="F240" t="str">
            <v>NORMAL</v>
          </cell>
          <cell r="G240" t="str">
            <v/>
          </cell>
          <cell r="H240">
            <v>44944</v>
          </cell>
          <cell r="I240" t="str">
            <v>EN_PROCESO</v>
          </cell>
          <cell r="J240">
            <v>44944</v>
          </cell>
          <cell r="K240" t="str">
            <v>NELSON NUNEZ_NUNEZ ALMENDARIZ HECTOR PATRICIO</v>
          </cell>
          <cell r="L240" t="str">
            <v>EL DORADO PASAJE OVIEDO Y JOSE BARBA EDIFICIO ROSADO 5 PISOS SECTOR EL DORADO CERCA DEL CONDOMINIO LA GIRONA</v>
          </cell>
          <cell r="M240" t="str">
            <v>1004087324001</v>
          </cell>
          <cell r="N240" t="str">
            <v>0982235084</v>
          </cell>
          <cell r="O240" t="str">
            <v/>
          </cell>
          <cell r="P240" t="str">
            <v>QUITO</v>
          </cell>
          <cell r="Q240" t="str">
            <v>QUITO</v>
          </cell>
          <cell r="R240" t="str">
            <v>PICHINCHA</v>
          </cell>
          <cell r="T240" t="str">
            <v>FLEXTRANS UIO</v>
          </cell>
          <cell r="U240" t="str">
            <v>FLEXNETUIO_LOCAL</v>
          </cell>
          <cell r="V240">
            <v>1</v>
          </cell>
          <cell r="W240">
            <v>1</v>
          </cell>
          <cell r="X240" t="str">
            <v>FLEXNET ECUADOR - MDELIVERY</v>
          </cell>
          <cell r="Y240" t="str">
            <v>CALLE 28 DE JUNIO S/N Y GARCIA MORENO ENTRADA LLANO GRANDE</v>
          </cell>
        </row>
        <row r="241">
          <cell r="A241" t="str">
            <v>2484578</v>
          </cell>
          <cell r="B241">
            <v>498771</v>
          </cell>
          <cell r="C241" t="str">
            <v>2484578</v>
          </cell>
          <cell r="D241" t="str">
            <v>MDELIVERY</v>
          </cell>
          <cell r="E241" t="str">
            <v>DESPACHO</v>
          </cell>
          <cell r="F241" t="str">
            <v>NORMAL</v>
          </cell>
          <cell r="G241" t="str">
            <v/>
          </cell>
          <cell r="H241">
            <v>44944</v>
          </cell>
          <cell r="I241" t="str">
            <v>EN_PROCESO</v>
          </cell>
          <cell r="J241">
            <v>44944</v>
          </cell>
          <cell r="K241" t="str">
            <v>NELSON NUNEZ_NUNEZ ALMENDARIZ HECTOR PATRICIO</v>
          </cell>
          <cell r="L241" t="str">
            <v>EL DORADO PASAJE OVIEDO Y JOSE BARBA EDIFICIO ROSADO 5 PISOS SECTOR EL DORADO CERCA DEL CONDOMINIO LA GIRONA</v>
          </cell>
          <cell r="M241" t="str">
            <v>1004087324001</v>
          </cell>
          <cell r="N241" t="str">
            <v>0982235084</v>
          </cell>
          <cell r="O241" t="str">
            <v/>
          </cell>
          <cell r="P241" t="str">
            <v>QUITO</v>
          </cell>
          <cell r="Q241" t="str">
            <v>QUITO</v>
          </cell>
          <cell r="R241" t="str">
            <v>PICHINCHA</v>
          </cell>
          <cell r="T241" t="str">
            <v>FLEXTRANS UIO</v>
          </cell>
          <cell r="U241" t="str">
            <v>FLEXNETUIO_LOCAL</v>
          </cell>
          <cell r="V241">
            <v>1</v>
          </cell>
          <cell r="W241">
            <v>1</v>
          </cell>
          <cell r="X241" t="str">
            <v>FLEXNET ECUADOR - MDELIVERY</v>
          </cell>
          <cell r="Y241" t="str">
            <v>CALLE 28 DE JUNIO S/N Y GARCIA MORENO ENTRADA LLANO GRANDE</v>
          </cell>
        </row>
        <row r="242">
          <cell r="A242" t="str">
            <v>2484579</v>
          </cell>
          <cell r="B242">
            <v>498772</v>
          </cell>
          <cell r="C242" t="str">
            <v>2484579</v>
          </cell>
          <cell r="D242" t="str">
            <v>MDELIVERY</v>
          </cell>
          <cell r="E242" t="str">
            <v>DESPACHO</v>
          </cell>
          <cell r="F242" t="str">
            <v>NORMAL</v>
          </cell>
          <cell r="G242" t="str">
            <v/>
          </cell>
          <cell r="H242">
            <v>44944</v>
          </cell>
          <cell r="I242" t="str">
            <v>EN_PROCESO</v>
          </cell>
          <cell r="J242">
            <v>44944</v>
          </cell>
          <cell r="K242" t="str">
            <v>Diana Camuendo_ASOCIACIoN DE EMPLEADOS DE LA FUNCIoN LEGISLATIVA</v>
          </cell>
          <cell r="L242" t="str">
            <v>en la calle Luis Saa N14 122 y Piedrahita diagonal a la entrada de la asamblea Nacional frente a la guarderia Carolina Teran</v>
          </cell>
          <cell r="M242" t="str">
            <v>1791342100001</v>
          </cell>
          <cell r="N242" t="str">
            <v>0999963025</v>
          </cell>
          <cell r="O242" t="str">
            <v/>
          </cell>
          <cell r="P242" t="str">
            <v>QUITO</v>
          </cell>
          <cell r="Q242" t="str">
            <v>QUITO</v>
          </cell>
          <cell r="R242" t="str">
            <v>PICHINCHA</v>
          </cell>
          <cell r="T242" t="str">
            <v>FLEXTRANS UIO</v>
          </cell>
          <cell r="U242" t="str">
            <v>FLEXNETUIO_LOCAL</v>
          </cell>
          <cell r="V242">
            <v>1</v>
          </cell>
          <cell r="W242">
            <v>1</v>
          </cell>
          <cell r="X242" t="str">
            <v>FLEXNET ECUADOR - MDELIVERY</v>
          </cell>
          <cell r="Y242" t="str">
            <v>CALLE 28 DE JUNIO S/N Y GARCIA MORENO ENTRADA LLANO GRANDE</v>
          </cell>
        </row>
        <row r="243">
          <cell r="A243" t="str">
            <v>2484580</v>
          </cell>
          <cell r="B243">
            <v>498773</v>
          </cell>
          <cell r="C243" t="str">
            <v>2484580</v>
          </cell>
          <cell r="D243" t="str">
            <v>MDELIVERY</v>
          </cell>
          <cell r="E243" t="str">
            <v>DESPACHO</v>
          </cell>
          <cell r="F243" t="str">
            <v>NORMAL</v>
          </cell>
          <cell r="G243" t="str">
            <v/>
          </cell>
          <cell r="H243">
            <v>44944</v>
          </cell>
          <cell r="I243" t="str">
            <v>EN_PROCESO</v>
          </cell>
          <cell r="J243">
            <v>44944</v>
          </cell>
          <cell r="K243" t="str">
            <v xml:space="preserve">KLEBER EDUARDO CASTI_DISTRIBUTION JCR S A </v>
          </cell>
          <cell r="L243" t="str">
            <v>Guayas Guayaquil KM 7 5 via Daule Bodegas de Hilantex antiguas instalaciones de Textiles San Antonio Bodega 1 JCR</v>
          </cell>
          <cell r="M243" t="str">
            <v>1792427037001</v>
          </cell>
          <cell r="N243" t="str">
            <v>0984409360</v>
          </cell>
          <cell r="O243" t="str">
            <v/>
          </cell>
          <cell r="P243" t="str">
            <v>GUAYAQUIL</v>
          </cell>
          <cell r="Q243" t="str">
            <v>GUAYAQUIL</v>
          </cell>
          <cell r="R243" t="str">
            <v>GUAYAS</v>
          </cell>
          <cell r="T243" t="str">
            <v>FLEXTRANS GYE</v>
          </cell>
          <cell r="U243" t="str">
            <v>FLEXNETUIO_GYE</v>
          </cell>
          <cell r="V243">
            <v>1</v>
          </cell>
          <cell r="W243">
            <v>1</v>
          </cell>
          <cell r="X243" t="str">
            <v>FLEXNET ECUADOR - MDELIVERY</v>
          </cell>
          <cell r="Y243" t="str">
            <v>CALLE 28 DE JUNIO S/N Y GARCIA MORENO ENTRADA LLANO GRANDE</v>
          </cell>
        </row>
        <row r="244">
          <cell r="A244" t="str">
            <v>R_25180_01</v>
          </cell>
          <cell r="B244">
            <v>498748</v>
          </cell>
          <cell r="C244" t="str">
            <v>R_25180_01</v>
          </cell>
          <cell r="D244" t="str">
            <v>WORLINASLI</v>
          </cell>
          <cell r="E244" t="str">
            <v>RETIRO</v>
          </cell>
          <cell r="F244" t="str">
            <v>NORMAL</v>
          </cell>
          <cell r="G244" t="str">
            <v>80504</v>
          </cell>
          <cell r="H244">
            <v>44944</v>
          </cell>
          <cell r="I244" t="str">
            <v>EN_PROCESO</v>
          </cell>
          <cell r="J244">
            <v>44944</v>
          </cell>
          <cell r="K244" t="str">
            <v>FLEXNET ECUADOR - WORLIN</v>
          </cell>
          <cell r="L244" t="str">
            <v>FERNANDO GUTIERREZ HILL VIA A DAULE KM 8 1/2 ENTRADA A COOPERATIVA JUAN MONTALVO</v>
          </cell>
          <cell r="N244" t="str">
            <v>0996541305</v>
          </cell>
          <cell r="P244" t="str">
            <v>090101</v>
          </cell>
          <cell r="Q244" t="str">
            <v>GUAYAQUIL</v>
          </cell>
          <cell r="R244" t="str">
            <v>GUAYAS</v>
          </cell>
          <cell r="S244" t="str">
            <v>GUAYAQUIL</v>
          </cell>
          <cell r="U244" t="str">
            <v>FLEXNETGYE_LOCAL</v>
          </cell>
          <cell r="V244">
            <v>1</v>
          </cell>
          <cell r="W244">
            <v>3.5</v>
          </cell>
          <cell r="X244" t="str">
            <v>CESAR DELGADO LUCAS - 0939809054 / 0980661891</v>
          </cell>
          <cell r="Y244" t="str">
            <v>VIA A DAULE KILOMETRO 14/5 INGRESANDO POR LA BIELA FLOR DE BASTION BLOQUE 21 MANZANA 1737 SOLAR 15</v>
          </cell>
        </row>
        <row r="245">
          <cell r="A245" t="str">
            <v>4840773</v>
          </cell>
          <cell r="B245">
            <v>498728</v>
          </cell>
          <cell r="C245" t="str">
            <v>4840773</v>
          </cell>
          <cell r="D245" t="str">
            <v>MDELIVERY</v>
          </cell>
          <cell r="E245" t="str">
            <v>DESPACHO</v>
          </cell>
          <cell r="F245" t="str">
            <v>NORMAL</v>
          </cell>
          <cell r="G245" t="str">
            <v>FT80525</v>
          </cell>
          <cell r="H245">
            <v>44944</v>
          </cell>
          <cell r="I245" t="str">
            <v>HABILITADO_RUTEO</v>
          </cell>
          <cell r="J245">
            <v>44944</v>
          </cell>
          <cell r="K245" t="str">
            <v>MARTIN ORLANDO UQUILLAS TORRES</v>
          </cell>
          <cell r="L245" t="str">
            <v>TUMBACO AV BELERMO SN  Y PSJE GIRASOLES</v>
          </cell>
          <cell r="M245" t="str">
            <v>1716621642</v>
          </cell>
          <cell r="N245" t="str">
            <v>0987361407</v>
          </cell>
          <cell r="O245" t="str">
            <v>0987361407</v>
          </cell>
          <cell r="P245" t="str">
            <v>170902</v>
          </cell>
          <cell r="Q245" t="str">
            <v>QUITO</v>
          </cell>
          <cell r="R245" t="str">
            <v>PICHINCHA</v>
          </cell>
          <cell r="S245" t="str">
            <v>TUMBACO</v>
          </cell>
          <cell r="T245" t="str">
            <v>FLEXTRANS UIO</v>
          </cell>
          <cell r="U245" t="str">
            <v>FLEXNETUIO_LOCAL</v>
          </cell>
          <cell r="V245">
            <v>1</v>
          </cell>
          <cell r="W245">
            <v>1</v>
          </cell>
          <cell r="X245" t="str">
            <v>FLEXNET ECUADOR - MDELIVERY</v>
          </cell>
          <cell r="Y245" t="str">
            <v>CALLE 28 DE JUNIO S/N Y GARCIA MORENO ENTRADA LLANO GRANDE</v>
          </cell>
        </row>
        <row r="246">
          <cell r="A246" t="str">
            <v>4840803</v>
          </cell>
          <cell r="B246">
            <v>498729</v>
          </cell>
          <cell r="C246" t="str">
            <v>4840803</v>
          </cell>
          <cell r="D246" t="str">
            <v>MDELIVERY</v>
          </cell>
          <cell r="E246" t="str">
            <v>DESPACHO</v>
          </cell>
          <cell r="F246" t="str">
            <v>NORMAL</v>
          </cell>
          <cell r="G246" t="str">
            <v/>
          </cell>
          <cell r="H246">
            <v>44944</v>
          </cell>
          <cell r="I246" t="str">
            <v>EN_PROCESO</v>
          </cell>
          <cell r="J246">
            <v>44944</v>
          </cell>
          <cell r="K246" t="str">
            <v>LOPEZ CORDOVA CARLOS LUIS</v>
          </cell>
          <cell r="L246" t="str">
            <v>ATAHUALPA   CHISALATA     AV RODRIGO PACHANO Y SN  CABO SEGUNDO QUIROZ</v>
          </cell>
          <cell r="M246" t="str">
            <v>0501832927</v>
          </cell>
          <cell r="N246" t="str">
            <v>0987924864</v>
          </cell>
          <cell r="O246" t="str">
            <v>0987924864</v>
          </cell>
          <cell r="P246" t="str">
            <v>180110</v>
          </cell>
          <cell r="Q246" t="str">
            <v>AMBATO</v>
          </cell>
          <cell r="R246" t="str">
            <v>TUNGURAHUA</v>
          </cell>
          <cell r="S246" t="str">
            <v>ATAHUALPA (CHISALATA) - IZAMBA - PARQUE INDUSTRIAL</v>
          </cell>
          <cell r="T246" t="str">
            <v>TRAMACO</v>
          </cell>
          <cell r="U246" t="str">
            <v>FLEXNETUIO_PROVINCIA</v>
          </cell>
          <cell r="V246">
            <v>1</v>
          </cell>
          <cell r="W246">
            <v>1</v>
          </cell>
          <cell r="X246" t="str">
            <v>FLEXNET ECUADOR - MDELIVERY</v>
          </cell>
          <cell r="Y246" t="str">
            <v>CALLE 28 DE JUNIO S/N Y GARCIA MORENO ENTRADA LLANO GRANDE</v>
          </cell>
        </row>
        <row r="247">
          <cell r="A247" t="str">
            <v>4841199</v>
          </cell>
          <cell r="B247">
            <v>498730</v>
          </cell>
          <cell r="C247" t="str">
            <v>4841199</v>
          </cell>
          <cell r="D247" t="str">
            <v>MDELIVERY</v>
          </cell>
          <cell r="E247" t="str">
            <v>DESPACHO</v>
          </cell>
          <cell r="F247" t="str">
            <v>NORMAL</v>
          </cell>
          <cell r="G247" t="str">
            <v>FT80524</v>
          </cell>
          <cell r="H247">
            <v>44944</v>
          </cell>
          <cell r="I247" t="str">
            <v>HABILITADO_RUTEO</v>
          </cell>
          <cell r="J247">
            <v>44944</v>
          </cell>
          <cell r="K247" t="str">
            <v>ROMERO LEITON DARIO XAVIER</v>
          </cell>
          <cell r="L247" t="str">
            <v>COCHAPAMBA CALLE LA INDUSTRIAL OE9 52 Y LOS EUCALIPTOS</v>
          </cell>
          <cell r="M247" t="str">
            <v>1750436261</v>
          </cell>
          <cell r="N247" t="str">
            <v>0958620760</v>
          </cell>
          <cell r="O247" t="str">
            <v>0958620760</v>
          </cell>
          <cell r="P247" t="str">
            <v>170528</v>
          </cell>
          <cell r="Q247" t="str">
            <v>QUITO</v>
          </cell>
          <cell r="R247" t="str">
            <v>PICHINCHA</v>
          </cell>
          <cell r="S247" t="str">
            <v>QUITO</v>
          </cell>
          <cell r="T247" t="str">
            <v>FLEXTRANS UIO</v>
          </cell>
          <cell r="U247" t="str">
            <v>FLEXNETUIO_LOCAL</v>
          </cell>
          <cell r="V247">
            <v>1</v>
          </cell>
          <cell r="W247">
            <v>1</v>
          </cell>
          <cell r="X247" t="str">
            <v>FLEXNET ECUADOR - MDELIVERY</v>
          </cell>
          <cell r="Y247" t="str">
            <v>CALLE 28 DE JUNIO S/N Y GARCIA MORENO ENTRADA LLANO GRANDE</v>
          </cell>
        </row>
        <row r="248">
          <cell r="A248" t="str">
            <v>4841262</v>
          </cell>
          <cell r="B248">
            <v>498731</v>
          </cell>
          <cell r="C248" t="str">
            <v>4841262</v>
          </cell>
          <cell r="D248" t="str">
            <v>MDELIVERY</v>
          </cell>
          <cell r="E248" t="str">
            <v>DESPACHO</v>
          </cell>
          <cell r="F248" t="str">
            <v>NORMAL</v>
          </cell>
          <cell r="G248" t="str">
            <v/>
          </cell>
          <cell r="H248">
            <v>44944</v>
          </cell>
          <cell r="I248" t="str">
            <v>HABILITADO_RUTEO</v>
          </cell>
          <cell r="J248">
            <v>44944</v>
          </cell>
          <cell r="K248" t="str">
            <v>CECIBEL CARMELINA YEPEZ LOZANO</v>
          </cell>
          <cell r="L248" t="str">
            <v>CARBO CONCEPCION   A A AV LUIS URDANETA 801 ENTRE LA CALLE BOYACA Y ESCOBEDO</v>
          </cell>
          <cell r="M248" t="str">
            <v>0915952204</v>
          </cell>
          <cell r="N248" t="str">
            <v>0986705658</v>
          </cell>
          <cell r="O248" t="str">
            <v>0986705658</v>
          </cell>
          <cell r="P248" t="str">
            <v>090306</v>
          </cell>
          <cell r="Q248" t="str">
            <v>GUAYAQUIL</v>
          </cell>
          <cell r="R248" t="str">
            <v>GUAYAS</v>
          </cell>
          <cell r="S248" t="str">
            <v>GUAYAQUIL</v>
          </cell>
          <cell r="T248" t="str">
            <v>FLEXTRANS GYE</v>
          </cell>
          <cell r="U248" t="str">
            <v>FLEXNETUIO_GYE</v>
          </cell>
          <cell r="V248">
            <v>1</v>
          </cell>
          <cell r="W248">
            <v>1</v>
          </cell>
          <cell r="X248" t="str">
            <v>FLEXNET ECUADOR - MDELIVERY</v>
          </cell>
          <cell r="Y248" t="str">
            <v>CALLE 28 DE JUNIO S/N Y GARCIA MORENO ENTRADA LLANO GRANDE</v>
          </cell>
        </row>
        <row r="249">
          <cell r="A249" t="str">
            <v>4841597</v>
          </cell>
          <cell r="B249">
            <v>498732</v>
          </cell>
          <cell r="C249" t="str">
            <v>4841597</v>
          </cell>
          <cell r="D249" t="str">
            <v>MDELIVERY</v>
          </cell>
          <cell r="E249" t="str">
            <v>DESPACHO</v>
          </cell>
          <cell r="F249" t="str">
            <v>NORMAL</v>
          </cell>
          <cell r="G249" t="str">
            <v/>
          </cell>
          <cell r="H249">
            <v>44944</v>
          </cell>
          <cell r="I249" t="str">
            <v>HABILITADO_RUTEO</v>
          </cell>
          <cell r="J249">
            <v>44944</v>
          </cell>
          <cell r="K249" t="str">
            <v>DORIS MARIBEL TOPON PENA</v>
          </cell>
          <cell r="L249" t="str">
            <v>SANGOLQUI     AV GENERAL ENRIQUEZ  SN PASAJE NARANJAL</v>
          </cell>
          <cell r="M249" t="str">
            <v>1721499885</v>
          </cell>
          <cell r="N249" t="str">
            <v>0984663538</v>
          </cell>
          <cell r="O249" t="str">
            <v>0984663538</v>
          </cell>
          <cell r="P249" t="str">
            <v>171102</v>
          </cell>
          <cell r="Q249" t="str">
            <v>RUMIÑAHUI</v>
          </cell>
          <cell r="R249" t="str">
            <v>PICHINCHA</v>
          </cell>
          <cell r="S249" t="str">
            <v>SANGOLQUI - LOS BOHIOS</v>
          </cell>
          <cell r="T249" t="str">
            <v>TRAMACO</v>
          </cell>
          <cell r="U249" t="str">
            <v>FLEXNETUIO_LOCAL</v>
          </cell>
          <cell r="V249">
            <v>1</v>
          </cell>
          <cell r="W249">
            <v>1</v>
          </cell>
          <cell r="X249" t="str">
            <v>FLEXNET ECUADOR - MDELIVERY</v>
          </cell>
          <cell r="Y249" t="str">
            <v>CALLE 28 DE JUNIO S/N Y GARCIA MORENO ENTRADA LLANO GRANDE</v>
          </cell>
        </row>
        <row r="250">
          <cell r="A250" t="str">
            <v>4841598</v>
          </cell>
          <cell r="B250">
            <v>498733</v>
          </cell>
          <cell r="C250" t="str">
            <v>4841598</v>
          </cell>
          <cell r="D250" t="str">
            <v>MDELIVERY</v>
          </cell>
          <cell r="E250" t="str">
            <v>DESPACHO</v>
          </cell>
          <cell r="F250" t="str">
            <v>NORMAL</v>
          </cell>
          <cell r="G250" t="str">
            <v>FT80534</v>
          </cell>
          <cell r="H250">
            <v>44944</v>
          </cell>
          <cell r="I250" t="str">
            <v>HABILITADO_RUTEO</v>
          </cell>
          <cell r="J250">
            <v>44944</v>
          </cell>
          <cell r="K250" t="str">
            <v>DANIEL GIOVANNY PAREDES SIGCHA</v>
          </cell>
          <cell r="L250" t="str">
            <v>EL CONDADO CALLE N73E LOTE 276 CALLE E</v>
          </cell>
          <cell r="M250" t="str">
            <v>1717462020</v>
          </cell>
          <cell r="N250" t="str">
            <v>0958725040</v>
          </cell>
          <cell r="O250" t="str">
            <v>0958725040</v>
          </cell>
          <cell r="P250" t="str">
            <v>170305</v>
          </cell>
          <cell r="Q250" t="str">
            <v>QUITO</v>
          </cell>
          <cell r="R250" t="str">
            <v>PICHINCHA</v>
          </cell>
          <cell r="S250" t="str">
            <v>QUITO - URBANIZACION DE LOS ARQUITECTOS - CONJUNTO SAN GREGORIO</v>
          </cell>
          <cell r="T250" t="str">
            <v>FLEXTRANS UIO</v>
          </cell>
          <cell r="U250" t="str">
            <v>FLEXNETUIO_LOCAL</v>
          </cell>
          <cell r="V250">
            <v>1</v>
          </cell>
          <cell r="W250">
            <v>1</v>
          </cell>
          <cell r="X250" t="str">
            <v>FLEXNET ECUADOR - MDELIVERY</v>
          </cell>
          <cell r="Y250" t="str">
            <v>CALLE 28 DE JUNIO S/N Y GARCIA MORENO ENTRADA LLANO GRANDE</v>
          </cell>
        </row>
        <row r="251">
          <cell r="A251" t="str">
            <v>4841692</v>
          </cell>
          <cell r="B251">
            <v>498734</v>
          </cell>
          <cell r="C251" t="str">
            <v>4841692</v>
          </cell>
          <cell r="D251" t="str">
            <v>MDELIVERY</v>
          </cell>
          <cell r="E251" t="str">
            <v>DESPACHO</v>
          </cell>
          <cell r="F251" t="str">
            <v>NORMAL</v>
          </cell>
          <cell r="G251" t="str">
            <v>FT80531</v>
          </cell>
          <cell r="H251">
            <v>44944</v>
          </cell>
          <cell r="I251" t="str">
            <v>HABILITADO_RUTEO</v>
          </cell>
          <cell r="J251">
            <v>44944</v>
          </cell>
          <cell r="K251" t="str">
            <v>Hector Homero Gavilanez Morales</v>
          </cell>
          <cell r="L251" t="str">
            <v>PUENGASI AV GRAL RUMINAHUI  SN Y CALLE A</v>
          </cell>
          <cell r="M251" t="str">
            <v>0250070505</v>
          </cell>
          <cell r="N251" t="str">
            <v>0963095724</v>
          </cell>
          <cell r="O251" t="str">
            <v>0963095724</v>
          </cell>
          <cell r="P251" t="str">
            <v>170808</v>
          </cell>
          <cell r="Q251" t="str">
            <v>QUITO</v>
          </cell>
          <cell r="R251" t="str">
            <v>PICHINCHA</v>
          </cell>
          <cell r="S251" t="str">
            <v>ALANGASI</v>
          </cell>
          <cell r="T251" t="str">
            <v>FLEXTRANS UIO</v>
          </cell>
          <cell r="U251" t="str">
            <v>FLEXNETUIO_LOCAL</v>
          </cell>
          <cell r="V251">
            <v>1</v>
          </cell>
          <cell r="W251">
            <v>1</v>
          </cell>
          <cell r="X251" t="str">
            <v>FLEXNET ECUADOR - MDELIVERY</v>
          </cell>
          <cell r="Y251" t="str">
            <v>CALLE 28 DE JUNIO S/N Y GARCIA MORENO ENTRADA LLANO GRANDE</v>
          </cell>
        </row>
        <row r="252">
          <cell r="A252" t="str">
            <v>4841693</v>
          </cell>
          <cell r="B252">
            <v>498735</v>
          </cell>
          <cell r="C252" t="str">
            <v>4841693</v>
          </cell>
          <cell r="D252" t="str">
            <v>MDELIVERY</v>
          </cell>
          <cell r="E252" t="str">
            <v>DESPACHO</v>
          </cell>
          <cell r="F252" t="str">
            <v>NORMAL</v>
          </cell>
          <cell r="G252" t="str">
            <v/>
          </cell>
          <cell r="H252">
            <v>44944</v>
          </cell>
          <cell r="I252" t="str">
            <v>HABILITADO_RUTEO</v>
          </cell>
          <cell r="J252">
            <v>44944</v>
          </cell>
          <cell r="K252" t="str">
            <v>JUAN ADOLFO MANZABA BAQUE</v>
          </cell>
          <cell r="L252" t="str">
            <v>GARCIA MORENO   CALLE VENEZUELA  1605   JOSE DE ANTEPARA</v>
          </cell>
          <cell r="M252" t="str">
            <v>0908547011</v>
          </cell>
          <cell r="N252" t="str">
            <v>0988618123</v>
          </cell>
          <cell r="O252" t="str">
            <v>0988618123</v>
          </cell>
          <cell r="P252" t="str">
            <v>090301</v>
          </cell>
          <cell r="Q252" t="str">
            <v>GUAYAQUIL</v>
          </cell>
          <cell r="R252" t="str">
            <v>GUAYAS</v>
          </cell>
          <cell r="S252" t="str">
            <v>GUAYAQUIL</v>
          </cell>
          <cell r="T252" t="str">
            <v>FLEXTRANS GYE</v>
          </cell>
          <cell r="U252" t="str">
            <v>FLEXNETUIO_GYE</v>
          </cell>
          <cell r="V252">
            <v>1</v>
          </cell>
          <cell r="W252">
            <v>1</v>
          </cell>
          <cell r="X252" t="str">
            <v>FLEXNET ECUADOR - MDELIVERY</v>
          </cell>
          <cell r="Y252" t="str">
            <v>CALLE 28 DE JUNIO S/N Y GARCIA MORENO ENTRADA LLANO GRANDE</v>
          </cell>
        </row>
        <row r="253">
          <cell r="A253" t="str">
            <v>4841868</v>
          </cell>
          <cell r="B253">
            <v>498736</v>
          </cell>
          <cell r="C253" t="str">
            <v>4841868</v>
          </cell>
          <cell r="D253" t="str">
            <v>MDELIVERY</v>
          </cell>
          <cell r="E253" t="str">
            <v>DESPACHO</v>
          </cell>
          <cell r="F253" t="str">
            <v>NORMAL</v>
          </cell>
          <cell r="G253" t="str">
            <v/>
          </cell>
          <cell r="H253">
            <v>44944</v>
          </cell>
          <cell r="I253" t="str">
            <v>EN_PROCESO</v>
          </cell>
          <cell r="J253">
            <v>44944</v>
          </cell>
          <cell r="K253" t="str">
            <v>MARIA LUISA KAISER CUMBE</v>
          </cell>
          <cell r="L253" t="str">
            <v>EL RECREO CDLA EL RECREO ETAPA 1  MZ 4230 SOLAR 60</v>
          </cell>
          <cell r="M253" t="str">
            <v>0921309613</v>
          </cell>
          <cell r="N253" t="str">
            <v>0982093319</v>
          </cell>
          <cell r="O253" t="str">
            <v>0982093319</v>
          </cell>
          <cell r="P253" t="str">
            <v>092405</v>
          </cell>
          <cell r="Q253" t="str">
            <v>DURAN</v>
          </cell>
          <cell r="R253" t="str">
            <v>GUAYAS</v>
          </cell>
          <cell r="S253" t="str">
            <v>ELOY ALFARO (DURAN)</v>
          </cell>
          <cell r="T253" t="str">
            <v>TRAMACO</v>
          </cell>
          <cell r="U253" t="str">
            <v>FLEXNETUIO_GYE</v>
          </cell>
          <cell r="V253">
            <v>1</v>
          </cell>
          <cell r="W253">
            <v>1</v>
          </cell>
          <cell r="X253" t="str">
            <v>FLEXNET ECUADOR - MDELIVERY</v>
          </cell>
          <cell r="Y253" t="str">
            <v>CALLE 28 DE JUNIO S/N Y GARCIA MORENO ENTRADA LLANO GRANDE</v>
          </cell>
        </row>
        <row r="254">
          <cell r="A254" t="str">
            <v>4842173</v>
          </cell>
          <cell r="B254">
            <v>498737</v>
          </cell>
          <cell r="C254" t="str">
            <v>4842173</v>
          </cell>
          <cell r="D254" t="str">
            <v>MDELIVERY</v>
          </cell>
          <cell r="E254" t="str">
            <v>DESPACHO</v>
          </cell>
          <cell r="F254" t="str">
            <v>NORMAL</v>
          </cell>
          <cell r="G254" t="str">
            <v/>
          </cell>
          <cell r="H254">
            <v>44944</v>
          </cell>
          <cell r="I254" t="str">
            <v>HABILITADO_RUTEO</v>
          </cell>
          <cell r="J254">
            <v>44944</v>
          </cell>
          <cell r="K254" t="str">
            <v>ARLINGTON JOSE CARPIO MENDOZA</v>
          </cell>
          <cell r="L254" t="str">
            <v>XIMENA COOP MARIUXI FEBRES CORDERO  MZ 1679 SOLAR 1</v>
          </cell>
          <cell r="M254" t="str">
            <v>0918638008</v>
          </cell>
          <cell r="N254" t="str">
            <v>0988800126</v>
          </cell>
          <cell r="O254" t="str">
            <v>0988800126</v>
          </cell>
          <cell r="P254" t="str">
            <v>090106</v>
          </cell>
          <cell r="Q254" t="str">
            <v>GUAYAQUIL</v>
          </cell>
          <cell r="R254" t="str">
            <v>GUAYAS</v>
          </cell>
          <cell r="S254" t="str">
            <v>GUAYAQUIL</v>
          </cell>
          <cell r="T254" t="str">
            <v>FLEXTRANS GYE</v>
          </cell>
          <cell r="U254" t="str">
            <v>FLEXNETUIO_GYE</v>
          </cell>
          <cell r="V254">
            <v>1</v>
          </cell>
          <cell r="W254">
            <v>1</v>
          </cell>
          <cell r="X254" t="str">
            <v>FLEXNET ECUADOR - MDELIVERY</v>
          </cell>
          <cell r="Y254" t="str">
            <v>CALLE 28 DE JUNIO S/N Y GARCIA MORENO ENTRADA LLANO GRANDE</v>
          </cell>
        </row>
        <row r="255">
          <cell r="A255" t="str">
            <v>4842254</v>
          </cell>
          <cell r="B255">
            <v>498738</v>
          </cell>
          <cell r="C255" t="str">
            <v>4842254</v>
          </cell>
          <cell r="D255" t="str">
            <v>MDELIVERY</v>
          </cell>
          <cell r="E255" t="str">
            <v>DESPACHO</v>
          </cell>
          <cell r="F255" t="str">
            <v>NORMAL</v>
          </cell>
          <cell r="G255" t="str">
            <v>FT80529</v>
          </cell>
          <cell r="H255">
            <v>44944</v>
          </cell>
          <cell r="I255" t="str">
            <v>HABILITADO_RUTEO</v>
          </cell>
          <cell r="J255">
            <v>44944</v>
          </cell>
          <cell r="K255" t="str">
            <v>MILTON EDUARDO OJEDA FARINANGO</v>
          </cell>
          <cell r="L255" t="str">
            <v>MARISCAL  AV AMAZONAS  N26 139  ENTRE LA NINIA Y LA PINTA</v>
          </cell>
          <cell r="M255" t="str">
            <v>1716487861</v>
          </cell>
          <cell r="N255" t="str">
            <v>0992761280</v>
          </cell>
          <cell r="O255" t="str">
            <v>0992761280</v>
          </cell>
          <cell r="P255" t="str">
            <v>170522</v>
          </cell>
          <cell r="Q255" t="str">
            <v>QUITO</v>
          </cell>
          <cell r="R255" t="str">
            <v>PICHINCHA</v>
          </cell>
          <cell r="S255" t="str">
            <v>QUITO</v>
          </cell>
          <cell r="T255" t="str">
            <v>FLEXTRANS UIO</v>
          </cell>
          <cell r="U255" t="str">
            <v>FLEXNETUIO_LOCAL</v>
          </cell>
          <cell r="V255">
            <v>1</v>
          </cell>
          <cell r="W255">
            <v>1</v>
          </cell>
          <cell r="X255" t="str">
            <v>FLEXNET ECUADOR - MDELIVERY</v>
          </cell>
          <cell r="Y255" t="str">
            <v>CALLE 28 DE JUNIO S/N Y GARCIA MORENO ENTRADA LLANO GRANDE</v>
          </cell>
        </row>
        <row r="256">
          <cell r="A256" t="str">
            <v>4842369</v>
          </cell>
          <cell r="B256">
            <v>498739</v>
          </cell>
          <cell r="C256" t="str">
            <v>4842369</v>
          </cell>
          <cell r="D256" t="str">
            <v>MDELIVERY</v>
          </cell>
          <cell r="E256" t="str">
            <v>DESPACHO</v>
          </cell>
          <cell r="F256" t="str">
            <v>NORMAL</v>
          </cell>
          <cell r="G256" t="str">
            <v>FT80526</v>
          </cell>
          <cell r="H256">
            <v>44944</v>
          </cell>
          <cell r="I256" t="str">
            <v>HABILITADO_RUTEO</v>
          </cell>
          <cell r="J256">
            <v>44944</v>
          </cell>
          <cell r="K256" t="str">
            <v>LUISA HELENA RIVAS BELLO</v>
          </cell>
          <cell r="L256" t="str">
            <v>INAQUITO CALLE SUECIA  N9 30  Y AV REPUBICA DEL SALVADOR</v>
          </cell>
          <cell r="M256" t="str">
            <v>1758774879</v>
          </cell>
          <cell r="N256" t="str">
            <v>0998281758</v>
          </cell>
          <cell r="O256" t="str">
            <v>0998281758</v>
          </cell>
          <cell r="P256" t="str">
            <v>170505</v>
          </cell>
          <cell r="Q256" t="str">
            <v>QUITO</v>
          </cell>
          <cell r="R256" t="str">
            <v>PICHINCHA</v>
          </cell>
          <cell r="S256" t="str">
            <v>QUITO</v>
          </cell>
          <cell r="T256" t="str">
            <v>FLEXTRANS UIO</v>
          </cell>
          <cell r="U256" t="str">
            <v>FLEXNETUIO_LOCAL</v>
          </cell>
          <cell r="V256">
            <v>1</v>
          </cell>
          <cell r="W256">
            <v>1</v>
          </cell>
          <cell r="X256" t="str">
            <v>FLEXNET ECUADOR - MDELIVERY</v>
          </cell>
          <cell r="Y256" t="str">
            <v>CALLE 28 DE JUNIO S/N Y GARCIA MORENO ENTRADA LLANO GRANDE</v>
          </cell>
        </row>
        <row r="257">
          <cell r="A257" t="str">
            <v>4842373</v>
          </cell>
          <cell r="B257">
            <v>498740</v>
          </cell>
          <cell r="C257" t="str">
            <v>4842373</v>
          </cell>
          <cell r="D257" t="str">
            <v>MDELIVERY</v>
          </cell>
          <cell r="E257" t="str">
            <v>DESPACHO</v>
          </cell>
          <cell r="F257" t="str">
            <v>NORMAL</v>
          </cell>
          <cell r="G257" t="str">
            <v/>
          </cell>
          <cell r="H257">
            <v>44944</v>
          </cell>
          <cell r="I257" t="str">
            <v>HABILITADO_RUTEO</v>
          </cell>
          <cell r="J257">
            <v>44944</v>
          </cell>
          <cell r="K257" t="str">
            <v>LINO SIGUENZA JORGE LUIS</v>
          </cell>
          <cell r="L257" t="str">
            <v>TARQUI AV DEL BOMBERO  SN</v>
          </cell>
          <cell r="M257" t="str">
            <v>0930134507</v>
          </cell>
          <cell r="N257" t="str">
            <v>0979162333</v>
          </cell>
          <cell r="O257" t="str">
            <v>0979162333</v>
          </cell>
          <cell r="P257" t="str">
            <v>090603</v>
          </cell>
          <cell r="Q257" t="str">
            <v>GUAYAQUIL</v>
          </cell>
          <cell r="R257" t="str">
            <v>GUAYAS</v>
          </cell>
          <cell r="S257" t="str">
            <v>GUAYAQUIL</v>
          </cell>
          <cell r="T257" t="str">
            <v>FLEXTRANS GYE</v>
          </cell>
          <cell r="U257" t="str">
            <v>FLEXNETUIO_GYE</v>
          </cell>
          <cell r="V257">
            <v>1</v>
          </cell>
          <cell r="W257">
            <v>1</v>
          </cell>
          <cell r="X257" t="str">
            <v>FLEXNET ECUADOR - MDELIVERY</v>
          </cell>
          <cell r="Y257" t="str">
            <v>CALLE 28 DE JUNIO S/N Y GARCIA MORENO ENTRADA LLANO GRANDE</v>
          </cell>
        </row>
        <row r="258">
          <cell r="A258" t="str">
            <v>4842409</v>
          </cell>
          <cell r="B258">
            <v>498741</v>
          </cell>
          <cell r="C258" t="str">
            <v>4842409</v>
          </cell>
          <cell r="D258" t="str">
            <v>MDELIVERY</v>
          </cell>
          <cell r="E258" t="str">
            <v>DESPACHO</v>
          </cell>
          <cell r="F258" t="str">
            <v>DERIVADO PICK UP</v>
          </cell>
          <cell r="G258" t="str">
            <v/>
          </cell>
          <cell r="H258">
            <v>44944</v>
          </cell>
          <cell r="I258" t="str">
            <v>EN_PROCESO</v>
          </cell>
          <cell r="J258">
            <v>44944</v>
          </cell>
          <cell r="K258" t="str">
            <v>EDU ALEJANDRO MORAN PALACIOS</v>
          </cell>
          <cell r="L258" t="str">
            <v>OFICINA TRAMACO PORTETE</v>
          </cell>
          <cell r="M258" t="str">
            <v>1250699889</v>
          </cell>
          <cell r="N258" t="str">
            <v>0999852253</v>
          </cell>
          <cell r="O258" t="str">
            <v>0999852253</v>
          </cell>
          <cell r="P258" t="str">
            <v>GUAYAQUIL</v>
          </cell>
          <cell r="Q258" t="str">
            <v>GUAYAQUIL</v>
          </cell>
          <cell r="R258" t="str">
            <v>GUAYAS</v>
          </cell>
          <cell r="T258" t="str">
            <v>FLEXTRANS GYE</v>
          </cell>
          <cell r="U258" t="str">
            <v>FLEXNETUIO_GYE</v>
          </cell>
          <cell r="V258">
            <v>1</v>
          </cell>
          <cell r="W258">
            <v>1</v>
          </cell>
          <cell r="X258" t="str">
            <v>FLEXNET ECUADOR - MDELIVERY</v>
          </cell>
          <cell r="Y258" t="str">
            <v>CALLE 28 DE JUNIO S/N Y GARCIA MORENO ENTRADA LLANO GRANDE</v>
          </cell>
        </row>
        <row r="259">
          <cell r="A259" t="str">
            <v>4842430</v>
          </cell>
          <cell r="B259">
            <v>498742</v>
          </cell>
          <cell r="C259" t="str">
            <v>4842430</v>
          </cell>
          <cell r="D259" t="str">
            <v>MDELIVERY</v>
          </cell>
          <cell r="E259" t="str">
            <v>DESPACHO</v>
          </cell>
          <cell r="F259" t="str">
            <v>DERIVADO PICK UP</v>
          </cell>
          <cell r="G259" t="str">
            <v/>
          </cell>
          <cell r="H259">
            <v>44944</v>
          </cell>
          <cell r="I259" t="str">
            <v>EN_PROCESO</v>
          </cell>
          <cell r="J259">
            <v>44944</v>
          </cell>
          <cell r="K259" t="str">
            <v>FONSECA RAMOS PATRICIA ESMERALDA</v>
          </cell>
          <cell r="L259" t="str">
            <v>OFICINA TRAMACO AMBATO CENTRO DE DISTRIBUCION</v>
          </cell>
          <cell r="M259" t="str">
            <v>1804144309</v>
          </cell>
          <cell r="N259" t="str">
            <v>0999234849</v>
          </cell>
          <cell r="O259" t="str">
            <v>0999234849</v>
          </cell>
          <cell r="P259" t="str">
            <v>AMBATO</v>
          </cell>
          <cell r="Q259" t="str">
            <v>AMBATO</v>
          </cell>
          <cell r="R259" t="str">
            <v>TUNGURAHUA</v>
          </cell>
          <cell r="S259" t="str">
            <v>AMBATO</v>
          </cell>
          <cell r="T259" t="str">
            <v>TRAMACO</v>
          </cell>
          <cell r="U259" t="str">
            <v>FLEXNETUIO_PROVINCIA</v>
          </cell>
          <cell r="V259">
            <v>1</v>
          </cell>
          <cell r="W259">
            <v>1</v>
          </cell>
          <cell r="X259" t="str">
            <v>FLEXNET ECUADOR - MDELIVERY</v>
          </cell>
          <cell r="Y259" t="str">
            <v>CALLE 28 DE JUNIO S/N Y GARCIA MORENO ENTRADA LLANO GRANDE</v>
          </cell>
        </row>
        <row r="260">
          <cell r="A260" t="str">
            <v>4842450</v>
          </cell>
          <cell r="B260">
            <v>498743</v>
          </cell>
          <cell r="C260" t="str">
            <v>4842450</v>
          </cell>
          <cell r="D260" t="str">
            <v>MDELIVERY</v>
          </cell>
          <cell r="E260" t="str">
            <v>DESPACHO</v>
          </cell>
          <cell r="F260" t="str">
            <v>NORMAL</v>
          </cell>
          <cell r="G260" t="str">
            <v>FT80532</v>
          </cell>
          <cell r="H260">
            <v>44944</v>
          </cell>
          <cell r="I260" t="str">
            <v>HABILITADO_RUTEO</v>
          </cell>
          <cell r="J260">
            <v>44944</v>
          </cell>
          <cell r="K260" t="str">
            <v>MARCOS XAVIER CASTANEDA JACOME</v>
          </cell>
          <cell r="L260" t="str">
            <v>CARAPUNGO CALLEJON RIO NARANJAL  N8 40  Y RIO AMAZONAS</v>
          </cell>
          <cell r="M260" t="str">
            <v>0920003472</v>
          </cell>
          <cell r="N260" t="str">
            <v>0984193620</v>
          </cell>
          <cell r="O260" t="str">
            <v>0984193620</v>
          </cell>
          <cell r="P260" t="str">
            <v>170204</v>
          </cell>
          <cell r="Q260" t="str">
            <v>QUITO</v>
          </cell>
          <cell r="R260" t="str">
            <v>PICHINCHA</v>
          </cell>
          <cell r="S260" t="str">
            <v>CALDERON (CARAPUNGO)</v>
          </cell>
          <cell r="T260" t="str">
            <v>FLEXTRANS UIO</v>
          </cell>
          <cell r="U260" t="str">
            <v>FLEXNETUIO_LOCAL</v>
          </cell>
          <cell r="V260">
            <v>1</v>
          </cell>
          <cell r="W260">
            <v>1</v>
          </cell>
          <cell r="X260" t="str">
            <v>FLEXNET ECUADOR - MDELIVERY</v>
          </cell>
          <cell r="Y260" t="str">
            <v>CALLE 28 DE JUNIO S/N Y GARCIA MORENO ENTRADA LLANO GRANDE</v>
          </cell>
        </row>
        <row r="261">
          <cell r="A261" t="str">
            <v>4842510</v>
          </cell>
          <cell r="B261">
            <v>498744</v>
          </cell>
          <cell r="C261" t="str">
            <v>4842510</v>
          </cell>
          <cell r="D261" t="str">
            <v>MDELIVERY</v>
          </cell>
          <cell r="E261" t="str">
            <v>DESPACHO</v>
          </cell>
          <cell r="F261" t="str">
            <v>NORMAL</v>
          </cell>
          <cell r="G261" t="str">
            <v/>
          </cell>
          <cell r="H261">
            <v>44944</v>
          </cell>
          <cell r="I261" t="str">
            <v>EN_PROCESO</v>
          </cell>
          <cell r="J261">
            <v>44944</v>
          </cell>
          <cell r="K261" t="str">
            <v>RICARDO ALEJANDRO CEDENO CHASING</v>
          </cell>
          <cell r="L261" t="str">
            <v>SANTO DOMINGO  CALLE JUAN LEON MERA  SN  Y JUAN VASQUEZ</v>
          </cell>
          <cell r="M261" t="str">
            <v>2350833006</v>
          </cell>
          <cell r="N261" t="str">
            <v>0998822273</v>
          </cell>
          <cell r="O261" t="str">
            <v>0998822273</v>
          </cell>
          <cell r="P261" t="str">
            <v>230105</v>
          </cell>
          <cell r="Q261" t="str">
            <v>SANTO DOMINGO</v>
          </cell>
          <cell r="R261" t="str">
            <v>SANTO DOMINGO DE LOS TSACHILAS</v>
          </cell>
          <cell r="S261" t="str">
            <v>SANTO DOMINGO DE LOS COLORADOS</v>
          </cell>
          <cell r="T261" t="str">
            <v>TRAMACO</v>
          </cell>
          <cell r="U261" t="str">
            <v>FLEXNETUIO_PROVINCIA</v>
          </cell>
          <cell r="V261">
            <v>1</v>
          </cell>
          <cell r="W261">
            <v>1</v>
          </cell>
          <cell r="X261" t="str">
            <v>FLEXNET ECUADOR - MDELIVERY</v>
          </cell>
          <cell r="Y261" t="str">
            <v>CALLE 28 DE JUNIO S/N Y GARCIA MORENO ENTRADA LLANO GRANDE</v>
          </cell>
        </row>
        <row r="262">
          <cell r="A262" t="str">
            <v>4842654</v>
          </cell>
          <cell r="B262">
            <v>498745</v>
          </cell>
          <cell r="C262" t="str">
            <v>4842654</v>
          </cell>
          <cell r="D262" t="str">
            <v>MDELIVERY</v>
          </cell>
          <cell r="E262" t="str">
            <v>DESPACHO</v>
          </cell>
          <cell r="F262" t="str">
            <v>DERIVADO PICK UP</v>
          </cell>
          <cell r="G262" t="str">
            <v/>
          </cell>
          <cell r="H262">
            <v>44944</v>
          </cell>
          <cell r="I262" t="str">
            <v>EN_PROCESO</v>
          </cell>
          <cell r="J262">
            <v>44944</v>
          </cell>
          <cell r="K262" t="str">
            <v>CARLOS ANDRES ALCIVAR PISCO</v>
          </cell>
          <cell r="L262" t="str">
            <v>OFICINA TRAMACO MANTA CENTRO DE DISTRIBUCION</v>
          </cell>
          <cell r="M262" t="str">
            <v>1312839515</v>
          </cell>
          <cell r="N262" t="str">
            <v>0960236948</v>
          </cell>
          <cell r="O262" t="str">
            <v>0960236948</v>
          </cell>
          <cell r="P262" t="str">
            <v>MANTA</v>
          </cell>
          <cell r="Q262" t="str">
            <v>MANTA</v>
          </cell>
          <cell r="R262" t="str">
            <v>MANABI</v>
          </cell>
          <cell r="T262" t="str">
            <v>TRAMACO</v>
          </cell>
          <cell r="U262" t="str">
            <v>FLEXNETUIO_PROVINCIA</v>
          </cell>
          <cell r="V262">
            <v>1</v>
          </cell>
          <cell r="W262">
            <v>1</v>
          </cell>
          <cell r="X262" t="str">
            <v>FLEXNET ECUADOR - MDELIVERY</v>
          </cell>
          <cell r="Y262" t="str">
            <v>CALLE 28 DE JUNIO S/N Y GARCIA MORENO ENTRADA LLANO GRANDE</v>
          </cell>
        </row>
        <row r="263">
          <cell r="A263" t="str">
            <v>4842668</v>
          </cell>
          <cell r="B263">
            <v>498746</v>
          </cell>
          <cell r="C263" t="str">
            <v>4842668</v>
          </cell>
          <cell r="D263" t="str">
            <v>MDELIVERY</v>
          </cell>
          <cell r="E263" t="str">
            <v>DESPACHO</v>
          </cell>
          <cell r="F263" t="str">
            <v>NORMAL</v>
          </cell>
          <cell r="G263" t="str">
            <v/>
          </cell>
          <cell r="H263">
            <v>44944</v>
          </cell>
          <cell r="I263" t="str">
            <v>EN_PROCESO</v>
          </cell>
          <cell r="J263">
            <v>44944</v>
          </cell>
          <cell r="K263" t="str">
            <v>JAIME ILDEFONSO CORDOVA HERRERA</v>
          </cell>
          <cell r="L263" t="str">
            <v>PALLATANGA CALLE 24 DE MAYO  SN  Y JOSE SALTOS</v>
          </cell>
          <cell r="M263" t="str">
            <v>1205730755</v>
          </cell>
          <cell r="N263" t="str">
            <v>0993978160</v>
          </cell>
          <cell r="O263" t="str">
            <v>0993978160</v>
          </cell>
          <cell r="P263" t="str">
            <v>060302</v>
          </cell>
          <cell r="Q263" t="str">
            <v>PALLATANGA</v>
          </cell>
          <cell r="R263" t="str">
            <v>CHIMBORAZO</v>
          </cell>
          <cell r="S263" t="str">
            <v>PALLATANGA</v>
          </cell>
          <cell r="T263" t="str">
            <v>TRAMACO</v>
          </cell>
          <cell r="U263" t="str">
            <v>FLEXNETUIO_PROVINCIA</v>
          </cell>
          <cell r="V263">
            <v>1</v>
          </cell>
          <cell r="W263">
            <v>1</v>
          </cell>
          <cell r="X263" t="str">
            <v>FLEXNET ECUADOR - MDELIVERY</v>
          </cell>
          <cell r="Y263" t="str">
            <v>CALLE 28 DE JUNIO S/N Y GARCIA MORENO ENTRADA LLANO GRANDE</v>
          </cell>
        </row>
        <row r="264">
          <cell r="A264" t="str">
            <v>4842921</v>
          </cell>
          <cell r="B264">
            <v>498747</v>
          </cell>
          <cell r="C264" t="str">
            <v>4842921</v>
          </cell>
          <cell r="D264" t="str">
            <v>MDELIVERY</v>
          </cell>
          <cell r="E264" t="str">
            <v>DESPACHO</v>
          </cell>
          <cell r="F264" t="str">
            <v>NORMAL</v>
          </cell>
          <cell r="G264" t="str">
            <v/>
          </cell>
          <cell r="H264">
            <v>44944</v>
          </cell>
          <cell r="I264" t="str">
            <v>EN_PROCESO</v>
          </cell>
          <cell r="J264">
            <v>44944</v>
          </cell>
          <cell r="K264" t="str">
            <v>EVELIN YESSENIA QUISHPE TAIPE</v>
          </cell>
          <cell r="L264" t="str">
            <v>BELISARIO QUEVEDO CALLE JERONIMO LEITON  SN  Y GATTO SOBRAL</v>
          </cell>
          <cell r="M264" t="str">
            <v>1725530560</v>
          </cell>
          <cell r="N264" t="str">
            <v>0984523207</v>
          </cell>
          <cell r="O264" t="str">
            <v>0984523207</v>
          </cell>
          <cell r="P264" t="str">
            <v>170521</v>
          </cell>
          <cell r="Q264" t="str">
            <v>QUITO</v>
          </cell>
          <cell r="R264" t="str">
            <v>PICHINCHA</v>
          </cell>
          <cell r="S264" t="str">
            <v>QUITO</v>
          </cell>
          <cell r="T264" t="str">
            <v>FLEXTRANS UIO</v>
          </cell>
          <cell r="U264" t="str">
            <v>FLEXNETUIO_LOCAL</v>
          </cell>
          <cell r="V264">
            <v>1</v>
          </cell>
          <cell r="W264">
            <v>1</v>
          </cell>
          <cell r="X264" t="str">
            <v>FLEXNET ECUADOR - MDELIVERY</v>
          </cell>
          <cell r="Y264" t="str">
            <v>CALLE 28 DE JUNIO S/N Y GARCIA MORENO ENTRADA LLANO GRANDE</v>
          </cell>
        </row>
        <row r="265">
          <cell r="A265" t="str">
            <v>4828188</v>
          </cell>
          <cell r="B265">
            <v>498688</v>
          </cell>
          <cell r="C265" t="str">
            <v>4828188</v>
          </cell>
          <cell r="D265" t="str">
            <v>MDELIVERY</v>
          </cell>
          <cell r="E265" t="str">
            <v>DESPACHO</v>
          </cell>
          <cell r="F265" t="str">
            <v>DERIVADO PICK UP</v>
          </cell>
          <cell r="G265" t="str">
            <v/>
          </cell>
          <cell r="H265">
            <v>44944</v>
          </cell>
          <cell r="I265" t="str">
            <v>EN_PROCESO</v>
          </cell>
          <cell r="J265">
            <v>44944</v>
          </cell>
          <cell r="K265" t="str">
            <v>RIVERA MUNOZ RAMON VALENTIN</v>
          </cell>
          <cell r="L265" t="str">
            <v>OFICINA TRAMACO PORTETE</v>
          </cell>
          <cell r="M265" t="str">
            <v>1309936738</v>
          </cell>
          <cell r="N265" t="str">
            <v>0962947689</v>
          </cell>
          <cell r="O265" t="str">
            <v>0987790735</v>
          </cell>
          <cell r="P265" t="str">
            <v>GUAYAQUIL</v>
          </cell>
          <cell r="Q265" t="str">
            <v>GUAYAQUIL</v>
          </cell>
          <cell r="R265" t="str">
            <v>GUAYAS</v>
          </cell>
          <cell r="T265" t="str">
            <v>FLEXTRANS GYE</v>
          </cell>
          <cell r="U265" t="str">
            <v>FLEXNETUIO_GYE</v>
          </cell>
          <cell r="V265">
            <v>1</v>
          </cell>
          <cell r="W265">
            <v>1</v>
          </cell>
          <cell r="X265" t="str">
            <v>FLEXNET ECUADOR - MDELIVERY</v>
          </cell>
          <cell r="Y265" t="str">
            <v>CALLE 28 DE JUNIO S/N Y GARCIA MORENO ENTRADA LLANO GRANDE</v>
          </cell>
        </row>
        <row r="266">
          <cell r="A266" t="str">
            <v>4828929_1</v>
          </cell>
          <cell r="B266">
            <v>498689</v>
          </cell>
          <cell r="C266" t="str">
            <v>4828929_1</v>
          </cell>
          <cell r="D266" t="str">
            <v>MDELIVERY</v>
          </cell>
          <cell r="E266" t="str">
            <v>DESPACHO</v>
          </cell>
          <cell r="F266" t="str">
            <v>NORMAL</v>
          </cell>
          <cell r="G266" t="str">
            <v/>
          </cell>
          <cell r="H266">
            <v>44944</v>
          </cell>
          <cell r="I266" t="str">
            <v>EN_PROCESO</v>
          </cell>
          <cell r="J266">
            <v>44944</v>
          </cell>
          <cell r="K266" t="str">
            <v>MURILLO VELEZ DIEGO JAVIER</v>
          </cell>
          <cell r="L266" t="str">
            <v>OFICINA TRAMACO SAN MARINO - - -</v>
          </cell>
          <cell r="M266" t="str">
            <v>0942591694</v>
          </cell>
          <cell r="N266" t="str">
            <v>0115930999</v>
          </cell>
          <cell r="O266" t="str">
            <v>0115930999</v>
          </cell>
          <cell r="P266" t="str">
            <v>GUAYAQUIL</v>
          </cell>
          <cell r="Q266" t="str">
            <v>GUAYAQUIL</v>
          </cell>
          <cell r="R266" t="str">
            <v>GUAYAS</v>
          </cell>
          <cell r="T266" t="str">
            <v>FLEXTRANS GYE</v>
          </cell>
          <cell r="U266" t="str">
            <v>FLEXNETUIO_GYE</v>
          </cell>
          <cell r="V266">
            <v>1</v>
          </cell>
          <cell r="W266">
            <v>1</v>
          </cell>
          <cell r="X266" t="str">
            <v>FLEXNET ECUADOR - MDELIVERY</v>
          </cell>
          <cell r="Y266" t="str">
            <v>CALLE 28 DE JUNIO S/N Y GARCIA MORENO ENTRADA LLANO GRANDE</v>
          </cell>
        </row>
        <row r="267">
          <cell r="A267" t="str">
            <v>4829236</v>
          </cell>
          <cell r="B267">
            <v>498690</v>
          </cell>
          <cell r="C267" t="str">
            <v>4829236</v>
          </cell>
          <cell r="D267" t="str">
            <v>MDELIVERY</v>
          </cell>
          <cell r="E267" t="str">
            <v>DESPACHO</v>
          </cell>
          <cell r="F267" t="str">
            <v>NORMAL</v>
          </cell>
          <cell r="G267" t="str">
            <v/>
          </cell>
          <cell r="H267">
            <v>44944</v>
          </cell>
          <cell r="I267" t="str">
            <v>EN_PROCESO</v>
          </cell>
          <cell r="J267">
            <v>44944</v>
          </cell>
          <cell r="K267" t="str">
            <v>ANA DEL ROSARIO LEON MISNAZA</v>
          </cell>
          <cell r="L267" t="str">
            <v>CUENCA CALLE SUCRE  10 74  Y GRAL TORRES</v>
          </cell>
          <cell r="M267" t="str">
            <v>0101143212</v>
          </cell>
          <cell r="N267" t="str">
            <v>0987875101</v>
          </cell>
          <cell r="O267" t="str">
            <v>0987875101</v>
          </cell>
          <cell r="P267" t="str">
            <v>010101</v>
          </cell>
          <cell r="Q267" t="str">
            <v>CUENCA</v>
          </cell>
          <cell r="R267" t="str">
            <v>AZUAY</v>
          </cell>
          <cell r="S267" t="str">
            <v>CUENCA</v>
          </cell>
          <cell r="T267" t="str">
            <v>TRAMACO</v>
          </cell>
          <cell r="U267" t="str">
            <v>FLEXNETUIO_PROVINCIA</v>
          </cell>
          <cell r="V267">
            <v>1</v>
          </cell>
          <cell r="W267">
            <v>1</v>
          </cell>
          <cell r="X267" t="str">
            <v>FLEXNET ECUADOR - MDELIVERY</v>
          </cell>
          <cell r="Y267" t="str">
            <v>CALLE 28 DE JUNIO S/N Y GARCIA MORENO ENTRADA LLANO GRANDE</v>
          </cell>
        </row>
        <row r="268">
          <cell r="A268" t="str">
            <v>4829305</v>
          </cell>
          <cell r="B268">
            <v>498691</v>
          </cell>
          <cell r="C268" t="str">
            <v>4829305</v>
          </cell>
          <cell r="D268" t="str">
            <v>MDELIVERY</v>
          </cell>
          <cell r="E268" t="str">
            <v>DESPACHO</v>
          </cell>
          <cell r="F268" t="str">
            <v>NORMAL</v>
          </cell>
          <cell r="G268" t="str">
            <v/>
          </cell>
          <cell r="H268">
            <v>44944</v>
          </cell>
          <cell r="I268" t="str">
            <v>EN_PROCESO</v>
          </cell>
          <cell r="J268">
            <v>44944</v>
          </cell>
          <cell r="K268" t="str">
            <v>ESTEBAN DANIEL MONTENEGRO FLORES</v>
          </cell>
          <cell r="L268" t="str">
            <v>EL COCA CALLE BOLIVAR  7606 Y EL NAPO</v>
          </cell>
          <cell r="M268" t="str">
            <v>1003354980</v>
          </cell>
          <cell r="N268" t="str">
            <v>0984680392</v>
          </cell>
          <cell r="O268" t="str">
            <v/>
          </cell>
          <cell r="P268" t="str">
            <v>220202</v>
          </cell>
          <cell r="Q268" t="str">
            <v>EL COCA</v>
          </cell>
          <cell r="R268" t="str">
            <v>ORELLANA</v>
          </cell>
          <cell r="S268" t="str">
            <v>PUERTO FRANCISCO DE ORELLANA (EL COCA) - FLOR DE ORIENTE</v>
          </cell>
          <cell r="T268" t="str">
            <v>TRAMACO</v>
          </cell>
          <cell r="U268" t="str">
            <v>FLEXNETUIO_PROVINCIA</v>
          </cell>
          <cell r="V268">
            <v>1</v>
          </cell>
          <cell r="W268">
            <v>1</v>
          </cell>
          <cell r="X268" t="str">
            <v>FLEXNET ECUADOR - MDELIVERY</v>
          </cell>
          <cell r="Y268" t="str">
            <v>CALLE 28 DE JUNIO S/N Y GARCIA MORENO ENTRADA LLANO GRANDE</v>
          </cell>
        </row>
        <row r="269">
          <cell r="A269" t="str">
            <v>4829837</v>
          </cell>
          <cell r="B269">
            <v>498692</v>
          </cell>
          <cell r="C269" t="str">
            <v>4829837</v>
          </cell>
          <cell r="D269" t="str">
            <v>MDELIVERY</v>
          </cell>
          <cell r="E269" t="str">
            <v>DESPACHO</v>
          </cell>
          <cell r="F269" t="str">
            <v>NORMAL</v>
          </cell>
          <cell r="G269" t="str">
            <v/>
          </cell>
          <cell r="H269">
            <v>44944</v>
          </cell>
          <cell r="I269" t="str">
            <v>HABILITADO_RUTEO</v>
          </cell>
          <cell r="J269">
            <v>44944</v>
          </cell>
          <cell r="K269" t="str">
            <v>JIMMY ABEL VARGAS BRIONES</v>
          </cell>
          <cell r="L269" t="str">
            <v>PROGRESO VIA A LA COSTA KM 64</v>
          </cell>
          <cell r="M269" t="str">
            <v>0201683026</v>
          </cell>
          <cell r="N269" t="str">
            <v>0998098767</v>
          </cell>
          <cell r="O269" t="str">
            <v>0998098767</v>
          </cell>
          <cell r="P269" t="str">
            <v>092202</v>
          </cell>
          <cell r="Q269" t="str">
            <v>PLAYAS</v>
          </cell>
          <cell r="R269" t="str">
            <v>GUAYAS</v>
          </cell>
          <cell r="S269" t="str">
            <v>GENERAL VILLAMIL (PLAYAS) - DATA DE VILLAMIL</v>
          </cell>
          <cell r="T269" t="str">
            <v>TRAMACO</v>
          </cell>
          <cell r="U269" t="str">
            <v>FLEXNETUIO_PROVINCIA</v>
          </cell>
          <cell r="V269">
            <v>1</v>
          </cell>
          <cell r="W269">
            <v>1</v>
          </cell>
          <cell r="X269" t="str">
            <v>FLEXNET ECUADOR - MDELIVERY</v>
          </cell>
          <cell r="Y269" t="str">
            <v>CALLE 28 DE JUNIO S/N Y GARCIA MORENO ENTRADA LLANO GRANDE</v>
          </cell>
        </row>
        <row r="270">
          <cell r="A270" t="str">
            <v>4830006</v>
          </cell>
          <cell r="B270">
            <v>498693</v>
          </cell>
          <cell r="C270" t="str">
            <v>4830006</v>
          </cell>
          <cell r="D270" t="str">
            <v>MDELIVERY</v>
          </cell>
          <cell r="E270" t="str">
            <v>DESPACHO</v>
          </cell>
          <cell r="F270" t="str">
            <v>NORMAL</v>
          </cell>
          <cell r="G270" t="str">
            <v/>
          </cell>
          <cell r="H270">
            <v>44944</v>
          </cell>
          <cell r="I270" t="str">
            <v>EN_PROCESO</v>
          </cell>
          <cell r="J270">
            <v>44944</v>
          </cell>
          <cell r="K270" t="str">
            <v>CHIFLA QUISPE JOSE RAMIRO</v>
          </cell>
          <cell r="L270" t="str">
            <v>HUACHI LORETO    CALLE  CARIHUARAZO   SN CALLE  SANGAY</v>
          </cell>
          <cell r="M270" t="str">
            <v>1802875607</v>
          </cell>
          <cell r="N270" t="str">
            <v>0998132877</v>
          </cell>
          <cell r="O270" t="str">
            <v>0998132877</v>
          </cell>
          <cell r="P270" t="str">
            <v>180205</v>
          </cell>
          <cell r="Q270" t="str">
            <v>AMBATO</v>
          </cell>
          <cell r="R270" t="str">
            <v>TUNGURAHUA</v>
          </cell>
          <cell r="S270" t="str">
            <v>AMBATO</v>
          </cell>
          <cell r="T270" t="str">
            <v>TRAMACO</v>
          </cell>
          <cell r="U270" t="str">
            <v>FLEXNETUIO_PROVINCIA</v>
          </cell>
          <cell r="V270">
            <v>1</v>
          </cell>
          <cell r="W270">
            <v>1</v>
          </cell>
          <cell r="X270" t="str">
            <v>FLEXNET ECUADOR - MDELIVERY</v>
          </cell>
          <cell r="Y270" t="str">
            <v>CALLE 28 DE JUNIO S/N Y GARCIA MORENO ENTRADA LLANO GRANDE</v>
          </cell>
        </row>
        <row r="271">
          <cell r="A271" t="str">
            <v>4834219</v>
          </cell>
          <cell r="B271">
            <v>498694</v>
          </cell>
          <cell r="C271" t="str">
            <v>4834219</v>
          </cell>
          <cell r="D271" t="str">
            <v>MDELIVERY</v>
          </cell>
          <cell r="E271" t="str">
            <v>DESPACHO</v>
          </cell>
          <cell r="F271" t="str">
            <v>DERIVADO PICK UP</v>
          </cell>
          <cell r="G271" t="str">
            <v/>
          </cell>
          <cell r="H271">
            <v>44944</v>
          </cell>
          <cell r="I271" t="str">
            <v>EN_PROCESO</v>
          </cell>
          <cell r="J271">
            <v>44944</v>
          </cell>
          <cell r="K271" t="str">
            <v>JHONNY BISMAR ZAMBRANO TRIVINO</v>
          </cell>
          <cell r="L271" t="str">
            <v>OFICINA TRAMACO PORTETE</v>
          </cell>
          <cell r="M271" t="str">
            <v>0912608643</v>
          </cell>
          <cell r="N271" t="str">
            <v>0984118149</v>
          </cell>
          <cell r="O271" t="str">
            <v/>
          </cell>
          <cell r="P271" t="str">
            <v>GUAYAQUIL</v>
          </cell>
          <cell r="Q271" t="str">
            <v>GUAYAQUIL</v>
          </cell>
          <cell r="R271" t="str">
            <v>GUAYAS</v>
          </cell>
          <cell r="T271" t="str">
            <v>FLEXTRANS GYE</v>
          </cell>
          <cell r="U271" t="str">
            <v>FLEXNETUIO_GYE</v>
          </cell>
          <cell r="V271">
            <v>1</v>
          </cell>
          <cell r="W271">
            <v>1</v>
          </cell>
          <cell r="X271" t="str">
            <v>FLEXNET ECUADOR - MDELIVERY</v>
          </cell>
          <cell r="Y271" t="str">
            <v>CALLE 28 DE JUNIO S/N Y GARCIA MORENO ENTRADA LLANO GRANDE</v>
          </cell>
        </row>
        <row r="272">
          <cell r="A272" t="str">
            <v>4834510_1</v>
          </cell>
          <cell r="B272">
            <v>498695</v>
          </cell>
          <cell r="C272" t="str">
            <v>4834510_1</v>
          </cell>
          <cell r="D272" t="str">
            <v>MDELIVERY</v>
          </cell>
          <cell r="E272" t="str">
            <v>DESPACHO</v>
          </cell>
          <cell r="F272" t="str">
            <v>NORMAL</v>
          </cell>
          <cell r="G272" t="str">
            <v/>
          </cell>
          <cell r="H272">
            <v>44944</v>
          </cell>
          <cell r="I272" t="str">
            <v>EN_PROCESO</v>
          </cell>
          <cell r="J272">
            <v>44944</v>
          </cell>
          <cell r="K272" t="str">
            <v>DOMINGUEZ ALVAREZ DIANA EULALIA</v>
          </cell>
          <cell r="L272" t="str">
            <v>CUENCA AV PICHINCHA  147  ENTRE GUAYAS Y UNIDAD NACIONAL  EN CADA DE 2 PISOS CON TIENDA FRENTE A UNA LUBRICADOR</v>
          </cell>
          <cell r="M272" t="str">
            <v>0105272587</v>
          </cell>
          <cell r="N272" t="str">
            <v>0115930983</v>
          </cell>
          <cell r="O272" t="str">
            <v>04283</v>
          </cell>
          <cell r="P272" t="str">
            <v>CUENCA</v>
          </cell>
          <cell r="Q272" t="str">
            <v>CUENCA</v>
          </cell>
          <cell r="R272" t="str">
            <v>AZUAY</v>
          </cell>
          <cell r="T272" t="str">
            <v>TRAMACO</v>
          </cell>
          <cell r="U272" t="str">
            <v>FLEXNETUIO_PROVINCIA</v>
          </cell>
          <cell r="V272">
            <v>1</v>
          </cell>
          <cell r="W272">
            <v>1</v>
          </cell>
          <cell r="X272" t="str">
            <v>FLEXNET ECUADOR - MDELIVERY</v>
          </cell>
          <cell r="Y272" t="str">
            <v>CALLE 28 DE JUNIO S/N Y GARCIA MORENO ENTRADA LLANO GRANDE</v>
          </cell>
        </row>
        <row r="273">
          <cell r="A273" t="str">
            <v>4835456_1</v>
          </cell>
          <cell r="B273">
            <v>498696</v>
          </cell>
          <cell r="C273" t="str">
            <v>4835456_1</v>
          </cell>
          <cell r="D273" t="str">
            <v>MDELIVERY</v>
          </cell>
          <cell r="E273" t="str">
            <v>DESPACHO</v>
          </cell>
          <cell r="F273" t="str">
            <v>NORMAL</v>
          </cell>
          <cell r="G273" t="str">
            <v/>
          </cell>
          <cell r="H273">
            <v>44944</v>
          </cell>
          <cell r="I273" t="str">
            <v>EN_PROCESO</v>
          </cell>
          <cell r="J273">
            <v>44944</v>
          </cell>
          <cell r="K273" t="str">
            <v>PENA SAMANIEGO NELSON RENE</v>
          </cell>
          <cell r="L273" t="str">
            <v>PIFO   CALLE 7  SN CALLE 10 SECTOR FRENTE A SIGSIPAMBA ENTREGAR EN LA EMPRESA HACIENDA SANTA FE</v>
          </cell>
          <cell r="M273" t="str">
            <v>0201782190</v>
          </cell>
          <cell r="N273" t="str">
            <v>0115930983</v>
          </cell>
          <cell r="O273" t="str">
            <v>0115930983</v>
          </cell>
          <cell r="P273" t="str">
            <v>QUITO</v>
          </cell>
          <cell r="Q273" t="str">
            <v>QUITO</v>
          </cell>
          <cell r="R273" t="str">
            <v>PICHINCHA</v>
          </cell>
          <cell r="T273" t="str">
            <v>FLEXTRANS UIO</v>
          </cell>
          <cell r="U273" t="str">
            <v>FLEXNETUIO_LOCAL</v>
          </cell>
          <cell r="V273">
            <v>1</v>
          </cell>
          <cell r="W273">
            <v>1</v>
          </cell>
          <cell r="X273" t="str">
            <v>FLEXNET ECUADOR - MDELIVERY</v>
          </cell>
          <cell r="Y273" t="str">
            <v>CALLE 28 DE JUNIO S/N Y GARCIA MORENO ENTRADA LLANO GRANDE</v>
          </cell>
        </row>
        <row r="274">
          <cell r="A274" t="str">
            <v>4835468</v>
          </cell>
          <cell r="B274">
            <v>498697</v>
          </cell>
          <cell r="C274" t="str">
            <v>4835468</v>
          </cell>
          <cell r="D274" t="str">
            <v>MDELIVERY</v>
          </cell>
          <cell r="E274" t="str">
            <v>DESPACHO</v>
          </cell>
          <cell r="F274" t="str">
            <v>NORMAL</v>
          </cell>
          <cell r="G274" t="str">
            <v/>
          </cell>
          <cell r="H274">
            <v>44944</v>
          </cell>
          <cell r="I274" t="str">
            <v>EN_PROCESO</v>
          </cell>
          <cell r="J274">
            <v>44944</v>
          </cell>
          <cell r="K274" t="str">
            <v>CHRISTIAN JOSE CHABLA SALTOS</v>
          </cell>
          <cell r="L274" t="str">
            <v>LA LIBERTAD CALLE 12 SN CALLE D</v>
          </cell>
          <cell r="M274" t="str">
            <v>0927835652</v>
          </cell>
          <cell r="N274" t="str">
            <v>0994537308</v>
          </cell>
          <cell r="O274" t="str">
            <v>0994537308</v>
          </cell>
          <cell r="P274" t="str">
            <v>240203</v>
          </cell>
          <cell r="Q274" t="str">
            <v>LA LIBERTAD</v>
          </cell>
          <cell r="R274" t="str">
            <v>SANTA ELENA</v>
          </cell>
          <cell r="S274" t="str">
            <v>LA LIBERTAD</v>
          </cell>
          <cell r="T274" t="str">
            <v>TRAMACO</v>
          </cell>
          <cell r="U274" t="str">
            <v>FLEXNETUIO_PROVINCIA</v>
          </cell>
          <cell r="V274">
            <v>1</v>
          </cell>
          <cell r="W274">
            <v>1</v>
          </cell>
          <cell r="X274" t="str">
            <v>FLEXNET ECUADOR - MDELIVERY</v>
          </cell>
          <cell r="Y274" t="str">
            <v>CALLE 28 DE JUNIO S/N Y GARCIA MORENO ENTRADA LLANO GRANDE</v>
          </cell>
        </row>
        <row r="275">
          <cell r="A275" t="str">
            <v>4835654</v>
          </cell>
          <cell r="B275">
            <v>498698</v>
          </cell>
          <cell r="C275" t="str">
            <v>4835654</v>
          </cell>
          <cell r="D275" t="str">
            <v>MDELIVERY</v>
          </cell>
          <cell r="E275" t="str">
            <v>DESPACHO</v>
          </cell>
          <cell r="F275" t="str">
            <v>NORMAL</v>
          </cell>
          <cell r="G275" t="str">
            <v>FT80507</v>
          </cell>
          <cell r="H275">
            <v>44944</v>
          </cell>
          <cell r="I275" t="str">
            <v>HABILITADO_RUTEO</v>
          </cell>
          <cell r="J275">
            <v>44944</v>
          </cell>
          <cell r="K275" t="str">
            <v>MAYRA ALEJANDRA PEREZ CAGUANO</v>
          </cell>
          <cell r="L275" t="str">
            <v>CARCELEN AV GALO PLAZA LASSO N15 359 CALLE RUCU PICHINCHA</v>
          </cell>
          <cell r="M275" t="str">
            <v>1722100557</v>
          </cell>
          <cell r="N275" t="str">
            <v>0984244262</v>
          </cell>
          <cell r="O275" t="str">
            <v>0984244262</v>
          </cell>
          <cell r="P275" t="str">
            <v>170204</v>
          </cell>
          <cell r="Q275" t="str">
            <v>QUITO</v>
          </cell>
          <cell r="R275" t="str">
            <v>PICHINCHA</v>
          </cell>
          <cell r="S275" t="str">
            <v>CALDERON (CARAPUNGO)</v>
          </cell>
          <cell r="T275" t="str">
            <v>FLEXTRANS UIO</v>
          </cell>
          <cell r="U275" t="str">
            <v>FLEXNETUIO_LOCAL</v>
          </cell>
          <cell r="V275">
            <v>1</v>
          </cell>
          <cell r="W275">
            <v>1</v>
          </cell>
          <cell r="X275" t="str">
            <v>FLEXNET ECUADOR - MDELIVERY</v>
          </cell>
          <cell r="Y275" t="str">
            <v>CALLE 28 DE JUNIO S/N Y GARCIA MORENO ENTRADA LLANO GRANDE</v>
          </cell>
        </row>
        <row r="276">
          <cell r="A276" t="str">
            <v>4835679</v>
          </cell>
          <cell r="B276">
            <v>498699</v>
          </cell>
          <cell r="C276" t="str">
            <v>4835679</v>
          </cell>
          <cell r="D276" t="str">
            <v>MDELIVERY</v>
          </cell>
          <cell r="E276" t="str">
            <v>DESPACHO</v>
          </cell>
          <cell r="F276" t="str">
            <v>NORMAL</v>
          </cell>
          <cell r="G276" t="str">
            <v>FT80508</v>
          </cell>
          <cell r="H276">
            <v>44944</v>
          </cell>
          <cell r="I276" t="str">
            <v>HABILITADO_RUTEO</v>
          </cell>
          <cell r="J276">
            <v>44944</v>
          </cell>
          <cell r="K276" t="str">
            <v>YESSENIA ALEXANDRA LANDAZURI NARVAEZ</v>
          </cell>
          <cell r="L276" t="str">
            <v>CHILLOGALLO CALLE NICOLAS CEVALLOS SN Y LUIS DUQUE</v>
          </cell>
          <cell r="M276" t="str">
            <v>0401885256</v>
          </cell>
          <cell r="N276" t="str">
            <v>0995580136</v>
          </cell>
          <cell r="O276" t="str">
            <v>0995580136</v>
          </cell>
          <cell r="P276" t="str">
            <v>170707</v>
          </cell>
          <cell r="Q276" t="str">
            <v>QUITO</v>
          </cell>
          <cell r="R276" t="str">
            <v>PICHINCHA</v>
          </cell>
          <cell r="S276" t="str">
            <v>QUITO</v>
          </cell>
          <cell r="T276" t="str">
            <v>FLEXTRANS UIO</v>
          </cell>
          <cell r="U276" t="str">
            <v>FLEXNETUIO_LOCAL</v>
          </cell>
          <cell r="V276">
            <v>1</v>
          </cell>
          <cell r="W276">
            <v>1</v>
          </cell>
          <cell r="X276" t="str">
            <v>FLEXNET ECUADOR - MDELIVERY</v>
          </cell>
          <cell r="Y276" t="str">
            <v>CALLE 28 DE JUNIO S/N Y GARCIA MORENO ENTRADA LLANO GRANDE</v>
          </cell>
        </row>
        <row r="277">
          <cell r="A277" t="str">
            <v>4835825</v>
          </cell>
          <cell r="B277">
            <v>498700</v>
          </cell>
          <cell r="C277" t="str">
            <v>4835825</v>
          </cell>
          <cell r="D277" t="str">
            <v>MDELIVERY</v>
          </cell>
          <cell r="E277" t="str">
            <v>DESPACHO</v>
          </cell>
          <cell r="F277" t="str">
            <v>NORMAL</v>
          </cell>
          <cell r="G277" t="str">
            <v/>
          </cell>
          <cell r="H277">
            <v>44944</v>
          </cell>
          <cell r="I277" t="str">
            <v>EN_PROCESO</v>
          </cell>
          <cell r="J277">
            <v>44944</v>
          </cell>
          <cell r="K277" t="str">
            <v>CARLOS ALFONSO BRACHO SUAREZ</v>
          </cell>
          <cell r="L277" t="str">
            <v>SAN RAFAEL    AV SAN LUIS   N 149  CALLE   SANTA CLARA</v>
          </cell>
          <cell r="M277" t="str">
            <v>1761476389</v>
          </cell>
          <cell r="N277" t="str">
            <v>0982795545</v>
          </cell>
          <cell r="O277" t="str">
            <v>0982795545</v>
          </cell>
          <cell r="P277" t="str">
            <v>171103</v>
          </cell>
          <cell r="Q277" t="str">
            <v>RUMIÑAHUI</v>
          </cell>
          <cell r="R277" t="str">
            <v>PICHINCHA</v>
          </cell>
          <cell r="S277" t="str">
            <v>SANGOLQUI</v>
          </cell>
          <cell r="T277" t="str">
            <v>TRAMACO</v>
          </cell>
          <cell r="U277" t="str">
            <v>FLEXNETUIO_LOCAL</v>
          </cell>
          <cell r="V277">
            <v>1</v>
          </cell>
          <cell r="W277">
            <v>1</v>
          </cell>
          <cell r="X277" t="str">
            <v>FLEXNET ECUADOR - MDELIVERY</v>
          </cell>
          <cell r="Y277" t="str">
            <v>CALLE 28 DE JUNIO S/N Y GARCIA MORENO ENTRADA LLANO GRANDE</v>
          </cell>
        </row>
        <row r="278">
          <cell r="A278" t="str">
            <v>4836735_1</v>
          </cell>
          <cell r="B278">
            <v>498701</v>
          </cell>
          <cell r="C278" t="str">
            <v>4836735_1</v>
          </cell>
          <cell r="D278" t="str">
            <v>MDELIVERY</v>
          </cell>
          <cell r="E278" t="str">
            <v>DESPACHO</v>
          </cell>
          <cell r="F278" t="str">
            <v>NORMAL</v>
          </cell>
          <cell r="G278" t="str">
            <v/>
          </cell>
          <cell r="H278">
            <v>44944</v>
          </cell>
          <cell r="I278" t="str">
            <v>EN_PROCESO</v>
          </cell>
          <cell r="J278">
            <v>44944</v>
          </cell>
          <cell r="K278" t="str">
            <v>JOSE FELIX ACOSTA ARISTEGA</v>
          </cell>
          <cell r="L278" t="str">
            <v>TARQUI AV DE LAS AMERICAS SN AV ISIDRO AYORA CUEVA ENTREGA EN EL AEROPUERTO DE GUAYAQUIL EN EL TERMINAL DE CARGA PUERTA NRO 10 PREGUNTAR AL GUARDIA POR LA PUERTA O LLAMAR AL TITULAR</v>
          </cell>
          <cell r="M278" t="str">
            <v>0954107215</v>
          </cell>
          <cell r="N278" t="str">
            <v>0115930984</v>
          </cell>
          <cell r="O278" t="str">
            <v>72446</v>
          </cell>
          <cell r="P278" t="str">
            <v>GUAYAQUIL</v>
          </cell>
          <cell r="Q278" t="str">
            <v>GUAYAQUIL</v>
          </cell>
          <cell r="R278" t="str">
            <v>GUAYAS</v>
          </cell>
          <cell r="T278" t="str">
            <v>FLEXTRANS GYE</v>
          </cell>
          <cell r="U278" t="str">
            <v>FLEXNETUIO_GYE</v>
          </cell>
          <cell r="V278">
            <v>1</v>
          </cell>
          <cell r="W278">
            <v>1</v>
          </cell>
          <cell r="X278" t="str">
            <v>FLEXNET ECUADOR - MDELIVERY</v>
          </cell>
          <cell r="Y278" t="str">
            <v>CALLE 28 DE JUNIO S/N Y GARCIA MORENO ENTRADA LLANO GRANDE</v>
          </cell>
        </row>
        <row r="279">
          <cell r="A279" t="str">
            <v>4837546</v>
          </cell>
          <cell r="B279">
            <v>498702</v>
          </cell>
          <cell r="C279" t="str">
            <v>4837546</v>
          </cell>
          <cell r="D279" t="str">
            <v>MDELIVERY</v>
          </cell>
          <cell r="E279" t="str">
            <v>DESPACHO</v>
          </cell>
          <cell r="F279" t="str">
            <v>NORMAL</v>
          </cell>
          <cell r="G279" t="str">
            <v/>
          </cell>
          <cell r="H279">
            <v>44944</v>
          </cell>
          <cell r="I279" t="str">
            <v>EN_PROCESO</v>
          </cell>
          <cell r="J279">
            <v>44944</v>
          </cell>
          <cell r="K279" t="str">
            <v>Priscila Mishell Aguirre Zambrano</v>
          </cell>
          <cell r="L279" t="str">
            <v>SAMBORONDON AV SAMBORONDON KM 6 Y MEDIO</v>
          </cell>
          <cell r="M279" t="str">
            <v>1723370928</v>
          </cell>
          <cell r="N279" t="str">
            <v>0983268358</v>
          </cell>
          <cell r="O279" t="str">
            <v>0983268358</v>
          </cell>
          <cell r="P279" t="str">
            <v>092301</v>
          </cell>
          <cell r="Q279" t="str">
            <v>SAMBORONDON</v>
          </cell>
          <cell r="R279" t="str">
            <v>GUAYAS</v>
          </cell>
          <cell r="S279" t="str">
            <v>SAMBORONDON</v>
          </cell>
          <cell r="T279" t="str">
            <v>TRAMACO</v>
          </cell>
          <cell r="U279" t="str">
            <v>FLEXNETUIO_GYE</v>
          </cell>
          <cell r="V279">
            <v>1</v>
          </cell>
          <cell r="W279">
            <v>1</v>
          </cell>
          <cell r="X279" t="str">
            <v>FLEXNET ECUADOR - MDELIVERY</v>
          </cell>
          <cell r="Y279" t="str">
            <v>CALLE 28 DE JUNIO S/N Y GARCIA MORENO ENTRADA LLANO GRANDE</v>
          </cell>
        </row>
        <row r="280">
          <cell r="A280" t="str">
            <v>4837802</v>
          </cell>
          <cell r="B280">
            <v>498703</v>
          </cell>
          <cell r="C280" t="str">
            <v>4837802</v>
          </cell>
          <cell r="D280" t="str">
            <v>MDELIVERY</v>
          </cell>
          <cell r="E280" t="str">
            <v>DESPACHO</v>
          </cell>
          <cell r="F280" t="str">
            <v>NORMAL</v>
          </cell>
          <cell r="G280" t="str">
            <v/>
          </cell>
          <cell r="H280">
            <v>44944</v>
          </cell>
          <cell r="I280" t="str">
            <v>EN_PROCESO</v>
          </cell>
          <cell r="J280">
            <v>44944</v>
          </cell>
          <cell r="K280" t="str">
            <v>LIDIA ISABEL ALVAREZ GARCIA</v>
          </cell>
          <cell r="L280" t="str">
            <v>FRANCISCO PACHECO CALLE 20 DE ENERO  SN  Y TOMAS LARREA</v>
          </cell>
          <cell r="M280" t="str">
            <v>1310717408</v>
          </cell>
          <cell r="N280" t="str">
            <v>0958703853</v>
          </cell>
          <cell r="O280" t="str">
            <v>0958703853</v>
          </cell>
          <cell r="P280" t="str">
            <v>130104</v>
          </cell>
          <cell r="Q280" t="str">
            <v>PORTOVIEJO</v>
          </cell>
          <cell r="R280" t="str">
            <v>MANABI</v>
          </cell>
          <cell r="S280" t="str">
            <v>PORTOVIEJO</v>
          </cell>
          <cell r="T280" t="str">
            <v>TRAMACO</v>
          </cell>
          <cell r="U280" t="str">
            <v>FLEXNETUIO_PROVINCIA</v>
          </cell>
          <cell r="V280">
            <v>1</v>
          </cell>
          <cell r="W280">
            <v>1</v>
          </cell>
          <cell r="X280" t="str">
            <v>FLEXNET ECUADOR - MDELIVERY</v>
          </cell>
          <cell r="Y280" t="str">
            <v>CALLE 28 DE JUNIO S/N Y GARCIA MORENO ENTRADA LLANO GRANDE</v>
          </cell>
        </row>
        <row r="281">
          <cell r="A281" t="str">
            <v>4838136</v>
          </cell>
          <cell r="B281">
            <v>498704</v>
          </cell>
          <cell r="C281" t="str">
            <v>4838136</v>
          </cell>
          <cell r="D281" t="str">
            <v>MDELIVERY</v>
          </cell>
          <cell r="E281" t="str">
            <v>DESPACHO</v>
          </cell>
          <cell r="F281" t="str">
            <v>NORMAL</v>
          </cell>
          <cell r="G281" t="str">
            <v/>
          </cell>
          <cell r="H281">
            <v>44944</v>
          </cell>
          <cell r="I281" t="str">
            <v>HABILITADO_RUTEO</v>
          </cell>
          <cell r="J281">
            <v>44944</v>
          </cell>
          <cell r="K281" t="str">
            <v>DIANA ESTEFANIA DELGADO PESANTES</v>
          </cell>
          <cell r="L281" t="str">
            <v>TARQUI CALLE BALSAMOS 314 A ENTRE CALLE 5TA Y CALLE 1ERA</v>
          </cell>
          <cell r="M281" t="str">
            <v>0929306181</v>
          </cell>
          <cell r="N281" t="str">
            <v>0960061466</v>
          </cell>
          <cell r="O281" t="str">
            <v>0960061466</v>
          </cell>
          <cell r="P281" t="str">
            <v>090507</v>
          </cell>
          <cell r="Q281" t="str">
            <v>GUAYAQUIL</v>
          </cell>
          <cell r="R281" t="str">
            <v>GUAYAS</v>
          </cell>
          <cell r="S281" t="str">
            <v>GUAYAQUIL</v>
          </cell>
          <cell r="T281" t="str">
            <v>FLEXTRANS GYE</v>
          </cell>
          <cell r="U281" t="str">
            <v>FLEXNETUIO_GYE</v>
          </cell>
          <cell r="V281">
            <v>1</v>
          </cell>
          <cell r="W281">
            <v>1</v>
          </cell>
          <cell r="X281" t="str">
            <v>FLEXNET ECUADOR - MDELIVERY</v>
          </cell>
          <cell r="Y281" t="str">
            <v>CALLE 28 DE JUNIO S/N Y GARCIA MORENO ENTRADA LLANO GRANDE</v>
          </cell>
        </row>
        <row r="282">
          <cell r="A282" t="str">
            <v>4838303</v>
          </cell>
          <cell r="B282">
            <v>498705</v>
          </cell>
          <cell r="C282" t="str">
            <v>4838303</v>
          </cell>
          <cell r="D282" t="str">
            <v>MDELIVERY</v>
          </cell>
          <cell r="E282" t="str">
            <v>DESPACHO</v>
          </cell>
          <cell r="F282" t="str">
            <v>DERIVADO PICK UP</v>
          </cell>
          <cell r="G282" t="str">
            <v/>
          </cell>
          <cell r="H282">
            <v>44944</v>
          </cell>
          <cell r="I282" t="str">
            <v>EN_PROCESO</v>
          </cell>
          <cell r="J282">
            <v>44944</v>
          </cell>
          <cell r="K282" t="str">
            <v>DEYVI ALEXANDER CHALA CASTRO</v>
          </cell>
          <cell r="L282" t="str">
            <v>OFICINA TRAMACO CENTRO DE TRANSFERENCIA CARCELEN</v>
          </cell>
          <cell r="M282" t="str">
            <v>1755103205</v>
          </cell>
          <cell r="N282" t="str">
            <v>0983012143</v>
          </cell>
          <cell r="O282" t="str">
            <v>0983012143</v>
          </cell>
          <cell r="P282" t="str">
            <v>QUITO</v>
          </cell>
          <cell r="Q282" t="str">
            <v>QUITO</v>
          </cell>
          <cell r="R282" t="str">
            <v>PICHINCHA</v>
          </cell>
          <cell r="T282" t="str">
            <v>FLEXTRANS UIO</v>
          </cell>
          <cell r="U282" t="str">
            <v>FLEXNETUIO_LOCAL</v>
          </cell>
          <cell r="V282">
            <v>1</v>
          </cell>
          <cell r="W282">
            <v>1</v>
          </cell>
          <cell r="X282" t="str">
            <v>FLEXNET ECUADOR - MDELIVERY</v>
          </cell>
          <cell r="Y282" t="str">
            <v>CALLE 28 DE JUNIO S/N Y GARCIA MORENO ENTRADA LLANO GRANDE</v>
          </cell>
        </row>
        <row r="283">
          <cell r="A283" t="str">
            <v>4838810</v>
          </cell>
          <cell r="B283">
            <v>498706</v>
          </cell>
          <cell r="C283" t="str">
            <v>4838810</v>
          </cell>
          <cell r="D283" t="str">
            <v>MDELIVERY</v>
          </cell>
          <cell r="E283" t="str">
            <v>DESPACHO</v>
          </cell>
          <cell r="F283" t="str">
            <v>NORMAL</v>
          </cell>
          <cell r="G283" t="str">
            <v/>
          </cell>
          <cell r="H283">
            <v>44944</v>
          </cell>
          <cell r="I283" t="str">
            <v>EN_PROCESO</v>
          </cell>
          <cell r="J283">
            <v>44944</v>
          </cell>
          <cell r="K283" t="str">
            <v>HITTER IVAR BOWEN LEON</v>
          </cell>
          <cell r="L283" t="str">
            <v>ELOY ALFARO VIA DURAN TAMBO KM 4 Y MEDIO</v>
          </cell>
          <cell r="M283" t="str">
            <v>0917259822</v>
          </cell>
          <cell r="N283" t="str">
            <v>0968270697</v>
          </cell>
          <cell r="O283" t="str">
            <v>0968270697</v>
          </cell>
          <cell r="P283" t="str">
            <v>092406</v>
          </cell>
          <cell r="Q283" t="str">
            <v>DURAN</v>
          </cell>
          <cell r="R283" t="str">
            <v>GUAYAS</v>
          </cell>
          <cell r="S283" t="str">
            <v>ELOY ALFARO (DURAN)</v>
          </cell>
          <cell r="T283" t="str">
            <v>TRAMACO</v>
          </cell>
          <cell r="U283" t="str">
            <v>FLEXNETUIO_GYE</v>
          </cell>
          <cell r="V283">
            <v>1</v>
          </cell>
          <cell r="W283">
            <v>1</v>
          </cell>
          <cell r="X283" t="str">
            <v>FLEXNET ECUADOR - MDELIVERY</v>
          </cell>
          <cell r="Y283" t="str">
            <v>CALLE 28 DE JUNIO S/N Y GARCIA MORENO ENTRADA LLANO GRANDE</v>
          </cell>
        </row>
        <row r="284">
          <cell r="A284" t="str">
            <v>4839072</v>
          </cell>
          <cell r="B284">
            <v>498707</v>
          </cell>
          <cell r="C284" t="str">
            <v>4839072</v>
          </cell>
          <cell r="D284" t="str">
            <v>MDELIVERY</v>
          </cell>
          <cell r="E284" t="str">
            <v>DESPACHO</v>
          </cell>
          <cell r="F284" t="str">
            <v>NORMAL</v>
          </cell>
          <cell r="G284" t="str">
            <v/>
          </cell>
          <cell r="H284">
            <v>44944</v>
          </cell>
          <cell r="I284" t="str">
            <v>EN_PROCESO</v>
          </cell>
          <cell r="J284">
            <v>44944</v>
          </cell>
          <cell r="K284" t="str">
            <v>JULIO CESAR VERA QUINTO</v>
          </cell>
          <cell r="L284" t="str">
            <v>PUEBLOVIEJO VIA A PUEBLOVIEJO CATARAMA KM 1 Y MEDIO</v>
          </cell>
          <cell r="M284" t="str">
            <v>1206734541</v>
          </cell>
          <cell r="N284" t="str">
            <v>0990292620</v>
          </cell>
          <cell r="O284" t="str">
            <v>0997280237</v>
          </cell>
          <cell r="P284" t="str">
            <v>120201</v>
          </cell>
          <cell r="Q284" t="str">
            <v>PUEBLOVIEJO</v>
          </cell>
          <cell r="R284" t="str">
            <v>LOS RIOS</v>
          </cell>
          <cell r="S284" t="str">
            <v>PUEBLOVIEJO</v>
          </cell>
          <cell r="T284" t="str">
            <v>TRAMACO</v>
          </cell>
          <cell r="U284" t="str">
            <v>FLEXNETUIO_PROVINCIA</v>
          </cell>
          <cell r="V284">
            <v>1</v>
          </cell>
          <cell r="W284">
            <v>1</v>
          </cell>
          <cell r="X284" t="str">
            <v>FLEXNET ECUADOR - MDELIVERY</v>
          </cell>
          <cell r="Y284" t="str">
            <v>CALLE 28 DE JUNIO S/N Y GARCIA MORENO ENTRADA LLANO GRANDE</v>
          </cell>
        </row>
        <row r="285">
          <cell r="A285" t="str">
            <v>4839078</v>
          </cell>
          <cell r="B285">
            <v>498708</v>
          </cell>
          <cell r="C285" t="str">
            <v>4839078</v>
          </cell>
          <cell r="D285" t="str">
            <v>MDELIVERY</v>
          </cell>
          <cell r="E285" t="str">
            <v>DESPACHO</v>
          </cell>
          <cell r="F285" t="str">
            <v>NORMAL</v>
          </cell>
          <cell r="G285" t="str">
            <v/>
          </cell>
          <cell r="H285">
            <v>44944</v>
          </cell>
          <cell r="I285" t="str">
            <v>EN_PROCESO</v>
          </cell>
          <cell r="J285">
            <v>44944</v>
          </cell>
          <cell r="K285" t="str">
            <v>RONALD ALEXANDER NARANJO MEDINA</v>
          </cell>
          <cell r="L285" t="str">
            <v>ZARUMA CALLE COLON SN CALLE EL CHORILLO</v>
          </cell>
          <cell r="M285" t="str">
            <v>0929303287</v>
          </cell>
          <cell r="N285" t="str">
            <v>0959758116</v>
          </cell>
          <cell r="O285" t="str">
            <v>0959758116</v>
          </cell>
          <cell r="P285" t="str">
            <v>070301</v>
          </cell>
          <cell r="Q285" t="str">
            <v>ZARUMA</v>
          </cell>
          <cell r="R285" t="str">
            <v>EL ORO</v>
          </cell>
          <cell r="S285" t="str">
            <v>ZARUMA</v>
          </cell>
          <cell r="T285" t="str">
            <v>TRAMACO</v>
          </cell>
          <cell r="U285" t="str">
            <v>FLEXNETUIO_PROVINCIA</v>
          </cell>
          <cell r="V285">
            <v>1</v>
          </cell>
          <cell r="W285">
            <v>1</v>
          </cell>
          <cell r="X285" t="str">
            <v>FLEXNET ECUADOR - MDELIVERY</v>
          </cell>
          <cell r="Y285" t="str">
            <v>CALLE 28 DE JUNIO S/N Y GARCIA MORENO ENTRADA LLANO GRANDE</v>
          </cell>
        </row>
        <row r="286">
          <cell r="A286" t="str">
            <v>4839445</v>
          </cell>
          <cell r="B286">
            <v>498709</v>
          </cell>
          <cell r="C286" t="str">
            <v>4839445</v>
          </cell>
          <cell r="D286" t="str">
            <v>MDELIVERY</v>
          </cell>
          <cell r="E286" t="str">
            <v>DESPACHO</v>
          </cell>
          <cell r="F286" t="str">
            <v>NORMAL</v>
          </cell>
          <cell r="G286" t="str">
            <v/>
          </cell>
          <cell r="H286">
            <v>44944</v>
          </cell>
          <cell r="I286" t="str">
            <v>EN_PROCESO</v>
          </cell>
          <cell r="J286">
            <v>44944</v>
          </cell>
          <cell r="K286" t="str">
            <v>YOIS MANUEL COTTO AGUILAR</v>
          </cell>
          <cell r="L286" t="str">
            <v>MILAGRO CALLE AV GUAYAQUIL SN Y PEDRO CARBO</v>
          </cell>
          <cell r="M286" t="str">
            <v>1204924573</v>
          </cell>
          <cell r="N286" t="str">
            <v>0991580434</v>
          </cell>
          <cell r="O286" t="str">
            <v>0991580434</v>
          </cell>
          <cell r="P286" t="str">
            <v>091703</v>
          </cell>
          <cell r="Q286" t="str">
            <v>MILAGRO</v>
          </cell>
          <cell r="R286" t="str">
            <v>GUAYAS</v>
          </cell>
          <cell r="S286" t="str">
            <v>MILAGRO</v>
          </cell>
          <cell r="T286" t="str">
            <v>TRAMACO</v>
          </cell>
          <cell r="U286" t="str">
            <v>FLEXNETUIO_PROVINCIA</v>
          </cell>
          <cell r="V286">
            <v>1</v>
          </cell>
          <cell r="W286">
            <v>1</v>
          </cell>
          <cell r="X286" t="str">
            <v>FLEXNET ECUADOR - MDELIVERY</v>
          </cell>
          <cell r="Y286" t="str">
            <v>CALLE 28 DE JUNIO S/N Y GARCIA MORENO ENTRADA LLANO GRANDE</v>
          </cell>
        </row>
        <row r="287">
          <cell r="A287" t="str">
            <v>4839527</v>
          </cell>
          <cell r="B287">
            <v>498710</v>
          </cell>
          <cell r="C287" t="str">
            <v>4839527</v>
          </cell>
          <cell r="D287" t="str">
            <v>MDELIVERY</v>
          </cell>
          <cell r="E287" t="str">
            <v>DESPACHO</v>
          </cell>
          <cell r="F287" t="str">
            <v>NORMAL</v>
          </cell>
          <cell r="G287" t="str">
            <v/>
          </cell>
          <cell r="H287">
            <v>44944</v>
          </cell>
          <cell r="I287" t="str">
            <v>HABILITADO_RUTEO</v>
          </cell>
          <cell r="J287">
            <v>44944</v>
          </cell>
          <cell r="K287" t="str">
            <v>PACHECO FIGUEROA STALIN ABEL</v>
          </cell>
          <cell r="L287" t="str">
            <v>TARQUI CDLA SANTA LEONOR  MZ 10 SOLAR 1</v>
          </cell>
          <cell r="M287" t="str">
            <v>0924894934</v>
          </cell>
          <cell r="N287" t="str">
            <v>0985500037</v>
          </cell>
          <cell r="O287" t="str">
            <v>0985500037</v>
          </cell>
          <cell r="P287" t="str">
            <v>090505</v>
          </cell>
          <cell r="Q287" t="str">
            <v>GUAYAQUIL</v>
          </cell>
          <cell r="R287" t="str">
            <v>GUAYAS</v>
          </cell>
          <cell r="S287" t="str">
            <v>GUAYAQUIL</v>
          </cell>
          <cell r="T287" t="str">
            <v>FLEXTRANS GYE</v>
          </cell>
          <cell r="U287" t="str">
            <v>FLEXNETUIO_GYE</v>
          </cell>
          <cell r="V287">
            <v>1</v>
          </cell>
          <cell r="W287">
            <v>1</v>
          </cell>
          <cell r="X287" t="str">
            <v>FLEXNET ECUADOR - MDELIVERY</v>
          </cell>
          <cell r="Y287" t="str">
            <v>CALLE 28 DE JUNIO S/N Y GARCIA MORENO ENTRADA LLANO GRANDE</v>
          </cell>
        </row>
        <row r="288">
          <cell r="A288" t="str">
            <v>4839622</v>
          </cell>
          <cell r="B288">
            <v>498711</v>
          </cell>
          <cell r="C288" t="str">
            <v>4839622</v>
          </cell>
          <cell r="D288" t="str">
            <v>MDELIVERY</v>
          </cell>
          <cell r="E288" t="str">
            <v>DESPACHO</v>
          </cell>
          <cell r="F288" t="str">
            <v>NORMAL</v>
          </cell>
          <cell r="G288" t="str">
            <v>FT80527</v>
          </cell>
          <cell r="H288">
            <v>44944</v>
          </cell>
          <cell r="I288" t="str">
            <v>HABILITADO_RUTEO</v>
          </cell>
          <cell r="J288">
            <v>44944</v>
          </cell>
          <cell r="K288" t="str">
            <v>LUIS FERNANDO PULLAGUARI UZHO</v>
          </cell>
          <cell r="L288" t="str">
            <v>COTOCOLLAO CALLE DIEGO DE TAPIA SN  Y LIZARDO RUIZ</v>
          </cell>
          <cell r="M288" t="str">
            <v>1501215006</v>
          </cell>
          <cell r="N288" t="str">
            <v>0984350892</v>
          </cell>
          <cell r="O288" t="str">
            <v/>
          </cell>
          <cell r="P288" t="str">
            <v>170301</v>
          </cell>
          <cell r="Q288" t="str">
            <v>QUITO</v>
          </cell>
          <cell r="R288" t="str">
            <v>PICHINCHA</v>
          </cell>
          <cell r="S288" t="str">
            <v>QUITO</v>
          </cell>
          <cell r="T288" t="str">
            <v>FLEXTRANS UIO</v>
          </cell>
          <cell r="U288" t="str">
            <v>FLEXNETUIO_LOCAL</v>
          </cell>
          <cell r="V288">
            <v>1</v>
          </cell>
          <cell r="W288">
            <v>1</v>
          </cell>
          <cell r="X288" t="str">
            <v>FLEXNET ECUADOR - MDELIVERY</v>
          </cell>
          <cell r="Y288" t="str">
            <v>CALLE 28 DE JUNIO S/N Y GARCIA MORENO ENTRADA LLANO GRANDE</v>
          </cell>
        </row>
        <row r="289">
          <cell r="A289" t="str">
            <v>4839799</v>
          </cell>
          <cell r="B289">
            <v>498712</v>
          </cell>
          <cell r="C289" t="str">
            <v>4839799</v>
          </cell>
          <cell r="D289" t="str">
            <v>MDELIVERY</v>
          </cell>
          <cell r="E289" t="str">
            <v>DESPACHO</v>
          </cell>
          <cell r="F289" t="str">
            <v>NORMAL</v>
          </cell>
          <cell r="G289" t="str">
            <v/>
          </cell>
          <cell r="H289">
            <v>44944</v>
          </cell>
          <cell r="I289" t="str">
            <v>EN_PROCESO</v>
          </cell>
          <cell r="J289">
            <v>44944</v>
          </cell>
          <cell r="K289" t="str">
            <v>JARRIN GARCES  CESAR GUSTAVO</v>
          </cell>
          <cell r="L289" t="str">
            <v>SAN MIGUEL DE IBARRA AV GRAL PINTAG  1453 Y MANCO CAPA</v>
          </cell>
          <cell r="M289" t="str">
            <v>0917114308</v>
          </cell>
          <cell r="N289" t="str">
            <v>0968792709</v>
          </cell>
          <cell r="O289" t="str">
            <v>0968792709</v>
          </cell>
          <cell r="P289" t="str">
            <v>100108</v>
          </cell>
          <cell r="Q289" t="str">
            <v>IBARRA</v>
          </cell>
          <cell r="R289" t="str">
            <v>IMBABURA</v>
          </cell>
          <cell r="S289" t="str">
            <v>SAN MIGUEL DE IBARRA</v>
          </cell>
          <cell r="T289" t="str">
            <v>TRAMACO</v>
          </cell>
          <cell r="U289" t="str">
            <v>FLEXNETUIO_PROVINCIA</v>
          </cell>
          <cell r="V289">
            <v>1</v>
          </cell>
          <cell r="W289">
            <v>1</v>
          </cell>
          <cell r="X289" t="str">
            <v>FLEXNET ECUADOR - MDELIVERY</v>
          </cell>
          <cell r="Y289" t="str">
            <v>CALLE 28 DE JUNIO S/N Y GARCIA MORENO ENTRADA LLANO GRANDE</v>
          </cell>
        </row>
        <row r="290">
          <cell r="A290" t="str">
            <v>4839898</v>
          </cell>
          <cell r="B290">
            <v>498713</v>
          </cell>
          <cell r="C290" t="str">
            <v>4839898</v>
          </cell>
          <cell r="D290" t="str">
            <v>MDELIVERY</v>
          </cell>
          <cell r="E290" t="str">
            <v>DESPACHO</v>
          </cell>
          <cell r="F290" t="str">
            <v>NORMAL</v>
          </cell>
          <cell r="G290" t="str">
            <v>FT80530</v>
          </cell>
          <cell r="H290">
            <v>44944</v>
          </cell>
          <cell r="I290" t="str">
            <v>HABILITADO_RUTEO</v>
          </cell>
          <cell r="J290">
            <v>44944</v>
          </cell>
          <cell r="K290" t="str">
            <v>ANDRADE CARAGUAY GARY PATRICIO</v>
          </cell>
          <cell r="L290" t="str">
            <v>CARCELEN AV JUAN DE SELIS SN CALLE VICENTE DUQUE</v>
          </cell>
          <cell r="M290" t="str">
            <v>1725043465</v>
          </cell>
          <cell r="N290" t="str">
            <v>0995761845</v>
          </cell>
          <cell r="O290" t="str">
            <v>0995761845</v>
          </cell>
          <cell r="P290" t="str">
            <v>170303</v>
          </cell>
          <cell r="Q290" t="str">
            <v>QUITO</v>
          </cell>
          <cell r="R290" t="str">
            <v>PICHINCHA</v>
          </cell>
          <cell r="S290" t="str">
            <v>QUITO</v>
          </cell>
          <cell r="T290" t="str">
            <v>FLEXTRANS UIO</v>
          </cell>
          <cell r="U290" t="str">
            <v>FLEXNETUIO_LOCAL</v>
          </cell>
          <cell r="V290">
            <v>1</v>
          </cell>
          <cell r="W290">
            <v>1</v>
          </cell>
          <cell r="X290" t="str">
            <v>FLEXNET ECUADOR - MDELIVERY</v>
          </cell>
          <cell r="Y290" t="str">
            <v>CALLE 28 DE JUNIO S/N Y GARCIA MORENO ENTRADA LLANO GRANDE</v>
          </cell>
        </row>
        <row r="291">
          <cell r="A291" t="str">
            <v>4839947</v>
          </cell>
          <cell r="B291">
            <v>498714</v>
          </cell>
          <cell r="C291" t="str">
            <v>4839947</v>
          </cell>
          <cell r="D291" t="str">
            <v>MDELIVERY</v>
          </cell>
          <cell r="E291" t="str">
            <v>DESPACHO</v>
          </cell>
          <cell r="F291" t="str">
            <v>NORMAL</v>
          </cell>
          <cell r="G291" t="str">
            <v/>
          </cell>
          <cell r="H291">
            <v>44944</v>
          </cell>
          <cell r="I291" t="str">
            <v>HABILITADO_RUTEO</v>
          </cell>
          <cell r="J291">
            <v>44944</v>
          </cell>
          <cell r="K291" t="str">
            <v>GONZABAY INTRIAGO JOSE GERMAN</v>
          </cell>
          <cell r="L291" t="str">
            <v>TARQUI SAUCES 8 MZ 458 VILLA 7</v>
          </cell>
          <cell r="M291" t="str">
            <v>0925027740</v>
          </cell>
          <cell r="N291" t="str">
            <v>0990340964</v>
          </cell>
          <cell r="O291" t="str">
            <v>0990340964</v>
          </cell>
          <cell r="P291" t="str">
            <v>090502</v>
          </cell>
          <cell r="Q291" t="str">
            <v>GUAYAQUIL</v>
          </cell>
          <cell r="R291" t="str">
            <v>GUAYAS</v>
          </cell>
          <cell r="S291" t="str">
            <v>GUAYAQUIL</v>
          </cell>
          <cell r="T291" t="str">
            <v>FLEXTRANS GYE</v>
          </cell>
          <cell r="U291" t="str">
            <v>FLEXNETUIO_GYE</v>
          </cell>
          <cell r="V291">
            <v>1</v>
          </cell>
          <cell r="W291">
            <v>1</v>
          </cell>
          <cell r="X291" t="str">
            <v>FLEXNET ECUADOR - MDELIVERY</v>
          </cell>
          <cell r="Y291" t="str">
            <v>CALLE 28 DE JUNIO S/N Y GARCIA MORENO ENTRADA LLANO GRANDE</v>
          </cell>
        </row>
        <row r="292">
          <cell r="A292" t="str">
            <v>4839955</v>
          </cell>
          <cell r="B292">
            <v>498715</v>
          </cell>
          <cell r="C292" t="str">
            <v>4839955</v>
          </cell>
          <cell r="D292" t="str">
            <v>MDELIVERY</v>
          </cell>
          <cell r="E292" t="str">
            <v>DESPACHO</v>
          </cell>
          <cell r="F292" t="str">
            <v>NORMAL</v>
          </cell>
          <cell r="G292" t="str">
            <v/>
          </cell>
          <cell r="H292">
            <v>44944</v>
          </cell>
          <cell r="I292" t="str">
            <v>EN_PROCESO</v>
          </cell>
          <cell r="J292">
            <v>44944</v>
          </cell>
          <cell r="K292" t="str">
            <v>QUIZHPI ESPINOZA SEGUNDO JOAQUIN</v>
          </cell>
          <cell r="L292" t="str">
            <v>ABRAHAM CALAZACON CALLE A SN Y CALLE 17</v>
          </cell>
          <cell r="M292" t="str">
            <v>0102130119</v>
          </cell>
          <cell r="N292" t="str">
            <v>0979305893</v>
          </cell>
          <cell r="O292" t="str">
            <v>0979305893</v>
          </cell>
          <cell r="P292" t="str">
            <v>230206</v>
          </cell>
          <cell r="Q292" t="str">
            <v>SANTO DOMINGO</v>
          </cell>
          <cell r="R292" t="str">
            <v>SANTO DOMINGO DE LOS TSACHILAS</v>
          </cell>
          <cell r="S292" t="str">
            <v>SANTO DOMINGO DE LOS COLORADOS - SAN MIGUEL - PROVINCIAS UNIDAS</v>
          </cell>
          <cell r="T292" t="str">
            <v>TRAMACO</v>
          </cell>
          <cell r="U292" t="str">
            <v>FLEXNETUIO_PROVINCIA</v>
          </cell>
          <cell r="V292">
            <v>1</v>
          </cell>
          <cell r="W292">
            <v>1</v>
          </cell>
          <cell r="X292" t="str">
            <v>FLEXNET ECUADOR - MDELIVERY</v>
          </cell>
          <cell r="Y292" t="str">
            <v>CALLE 28 DE JUNIO S/N Y GARCIA MORENO ENTRADA LLANO GRANDE</v>
          </cell>
        </row>
        <row r="293">
          <cell r="A293" t="str">
            <v>4840006</v>
          </cell>
          <cell r="B293">
            <v>498716</v>
          </cell>
          <cell r="C293" t="str">
            <v>4840006</v>
          </cell>
          <cell r="D293" t="str">
            <v>MDELIVERY</v>
          </cell>
          <cell r="E293" t="str">
            <v>DESPACHO</v>
          </cell>
          <cell r="F293" t="str">
            <v>NORMAL</v>
          </cell>
          <cell r="G293" t="str">
            <v/>
          </cell>
          <cell r="H293">
            <v>44944</v>
          </cell>
          <cell r="I293" t="str">
            <v>HABILITADO_RUTEO</v>
          </cell>
          <cell r="J293">
            <v>44944</v>
          </cell>
          <cell r="K293" t="str">
            <v>JOSE GERMAN GONZABAY INTRIAGO</v>
          </cell>
          <cell r="L293" t="str">
            <v>TARQUI SAUCES 8 MZ 458 VILLA 7</v>
          </cell>
          <cell r="M293" t="str">
            <v>0925027740</v>
          </cell>
          <cell r="N293" t="str">
            <v>0990340964</v>
          </cell>
          <cell r="O293" t="str">
            <v>0990340964</v>
          </cell>
          <cell r="P293" t="str">
            <v>090502</v>
          </cell>
          <cell r="Q293" t="str">
            <v>GUAYAQUIL</v>
          </cell>
          <cell r="R293" t="str">
            <v>GUAYAS</v>
          </cell>
          <cell r="S293" t="str">
            <v>GUAYAQUIL</v>
          </cell>
          <cell r="T293" t="str">
            <v>FLEXTRANS GYE</v>
          </cell>
          <cell r="U293" t="str">
            <v>FLEXNETUIO_GYE</v>
          </cell>
          <cell r="V293">
            <v>1</v>
          </cell>
          <cell r="W293">
            <v>1</v>
          </cell>
          <cell r="X293" t="str">
            <v>FLEXNET ECUADOR - MDELIVERY</v>
          </cell>
          <cell r="Y293" t="str">
            <v>CALLE 28 DE JUNIO S/N Y GARCIA MORENO ENTRADA LLANO GRANDE</v>
          </cell>
        </row>
        <row r="294">
          <cell r="A294" t="str">
            <v>4840097</v>
          </cell>
          <cell r="B294">
            <v>498717</v>
          </cell>
          <cell r="C294" t="str">
            <v>4840097</v>
          </cell>
          <cell r="D294" t="str">
            <v>MDELIVERY</v>
          </cell>
          <cell r="E294" t="str">
            <v>DESPACHO</v>
          </cell>
          <cell r="F294" t="str">
            <v>NORMAL</v>
          </cell>
          <cell r="G294" t="str">
            <v/>
          </cell>
          <cell r="H294">
            <v>44944</v>
          </cell>
          <cell r="I294" t="str">
            <v>HABILITADO_RUTEO</v>
          </cell>
          <cell r="J294">
            <v>44944</v>
          </cell>
          <cell r="K294" t="str">
            <v>LILIAM ISABEL HERMENEJILDO PEREZ</v>
          </cell>
          <cell r="L294" t="str">
            <v>URDANETA CALLE VENEZUELA  5637  ENTRE LA 25 Y 26</v>
          </cell>
          <cell r="M294" t="str">
            <v>0922401971</v>
          </cell>
          <cell r="N294" t="str">
            <v>0939759238</v>
          </cell>
          <cell r="O294" t="str">
            <v>0939759238</v>
          </cell>
          <cell r="P294" t="str">
            <v>090403</v>
          </cell>
          <cell r="Q294" t="str">
            <v>GUAYAQUIL</v>
          </cell>
          <cell r="R294" t="str">
            <v>GUAYAS</v>
          </cell>
          <cell r="S294" t="str">
            <v>GUAYAQUIL</v>
          </cell>
          <cell r="T294" t="str">
            <v>FLEXTRANS GYE</v>
          </cell>
          <cell r="U294" t="str">
            <v>FLEXNETUIO_GYE</v>
          </cell>
          <cell r="V294">
            <v>1</v>
          </cell>
          <cell r="W294">
            <v>1</v>
          </cell>
          <cell r="X294" t="str">
            <v>FLEXNET ECUADOR - MDELIVERY</v>
          </cell>
          <cell r="Y294" t="str">
            <v>CALLE 28 DE JUNIO S/N Y GARCIA MORENO ENTRADA LLANO GRANDE</v>
          </cell>
        </row>
        <row r="295">
          <cell r="A295" t="str">
            <v>4840278</v>
          </cell>
          <cell r="B295">
            <v>498718</v>
          </cell>
          <cell r="C295" t="str">
            <v>4840278</v>
          </cell>
          <cell r="D295" t="str">
            <v>MDELIVERY</v>
          </cell>
          <cell r="E295" t="str">
            <v>DESPACHO</v>
          </cell>
          <cell r="F295" t="str">
            <v>NORMAL</v>
          </cell>
          <cell r="G295" t="str">
            <v>FT80535</v>
          </cell>
          <cell r="H295">
            <v>44944</v>
          </cell>
          <cell r="I295" t="str">
            <v>HABILITADO_RUTEO</v>
          </cell>
          <cell r="J295">
            <v>44944</v>
          </cell>
          <cell r="K295" t="str">
            <v>JAIRO DAVID SAMPEDRO ESCOBAR</v>
          </cell>
          <cell r="L295" t="str">
            <v>POMASQUI AUT MANUEL CORDOVA GALARZA S3 67 Y GARCIA MORENO</v>
          </cell>
          <cell r="M295" t="str">
            <v>1723889844</v>
          </cell>
          <cell r="N295" t="str">
            <v>0939479097</v>
          </cell>
          <cell r="O295" t="str">
            <v>0939479097</v>
          </cell>
          <cell r="P295" t="str">
            <v>170308</v>
          </cell>
          <cell r="Q295" t="str">
            <v>QUITO</v>
          </cell>
          <cell r="R295" t="str">
            <v>PICHINCHA</v>
          </cell>
          <cell r="S295" t="str">
            <v>POMASQUI - BELLA MARIA SANTA ROSA - URBANIZACION LOS SAUCES</v>
          </cell>
          <cell r="T295" t="str">
            <v>FLEXTRANS UIO</v>
          </cell>
          <cell r="U295" t="str">
            <v>FLEXNETUIO_LOCAL</v>
          </cell>
          <cell r="V295">
            <v>1</v>
          </cell>
          <cell r="W295">
            <v>1</v>
          </cell>
          <cell r="X295" t="str">
            <v>FLEXNET ECUADOR - MDELIVERY</v>
          </cell>
          <cell r="Y295" t="str">
            <v>CALLE 28 DE JUNIO S/N Y GARCIA MORENO ENTRADA LLANO GRANDE</v>
          </cell>
        </row>
        <row r="296">
          <cell r="A296" t="str">
            <v>4840389</v>
          </cell>
          <cell r="B296">
            <v>498719</v>
          </cell>
          <cell r="C296" t="str">
            <v>4840389</v>
          </cell>
          <cell r="D296" t="str">
            <v>MDELIVERY</v>
          </cell>
          <cell r="E296" t="str">
            <v>DESPACHO</v>
          </cell>
          <cell r="F296" t="str">
            <v>NORMAL</v>
          </cell>
          <cell r="G296" t="str">
            <v/>
          </cell>
          <cell r="H296">
            <v>44944</v>
          </cell>
          <cell r="I296" t="str">
            <v>EN_PROCESO</v>
          </cell>
          <cell r="J296">
            <v>44944</v>
          </cell>
          <cell r="K296" t="str">
            <v>MOLINA BRIONES LUIS FERNANDO</v>
          </cell>
          <cell r="L296" t="str">
            <v>PUERTO FRANCISCO DE ORELLANA CALLE RIO ZUNO SN CALLE LOJA</v>
          </cell>
          <cell r="M296" t="str">
            <v>2100637665</v>
          </cell>
          <cell r="N296" t="str">
            <v>0998173417</v>
          </cell>
          <cell r="O296" t="str">
            <v>0998173417</v>
          </cell>
          <cell r="P296" t="str">
            <v>220201</v>
          </cell>
          <cell r="Q296" t="str">
            <v>EL COCA</v>
          </cell>
          <cell r="R296" t="str">
            <v>ORELLANA</v>
          </cell>
          <cell r="S296" t="str">
            <v>PUERTO FRANCISCO DE ORELLANA (EL COCA)</v>
          </cell>
          <cell r="T296" t="str">
            <v>TRAMACO</v>
          </cell>
          <cell r="U296" t="str">
            <v>FLEXNETUIO_PROVINCIA</v>
          </cell>
          <cell r="V296">
            <v>1</v>
          </cell>
          <cell r="W296">
            <v>1</v>
          </cell>
          <cell r="X296" t="str">
            <v>FLEXNET ECUADOR - MDELIVERY</v>
          </cell>
          <cell r="Y296" t="str">
            <v>CALLE 28 DE JUNIO S/N Y GARCIA MORENO ENTRADA LLANO GRANDE</v>
          </cell>
        </row>
        <row r="297">
          <cell r="A297" t="str">
            <v>4840559</v>
          </cell>
          <cell r="B297">
            <v>498720</v>
          </cell>
          <cell r="C297" t="str">
            <v>4840559</v>
          </cell>
          <cell r="D297" t="str">
            <v>MDELIVERY</v>
          </cell>
          <cell r="E297" t="str">
            <v>DESPACHO</v>
          </cell>
          <cell r="F297" t="str">
            <v>DERIVADO PICK UP</v>
          </cell>
          <cell r="G297" t="str">
            <v/>
          </cell>
          <cell r="H297">
            <v>44944</v>
          </cell>
          <cell r="I297" t="str">
            <v>EN_PROCESO</v>
          </cell>
          <cell r="J297">
            <v>44944</v>
          </cell>
          <cell r="K297" t="str">
            <v>LISSETTE ALEXANDRA LOPEZ PEREZ</v>
          </cell>
          <cell r="L297" t="str">
            <v>OFICINA TRAMACO CENTRO DE DISTRIBUCION VIA A DAULE</v>
          </cell>
          <cell r="M297" t="str">
            <v>0929555217</v>
          </cell>
          <cell r="N297" t="str">
            <v>0988806842</v>
          </cell>
          <cell r="O297" t="str">
            <v>0988806842</v>
          </cell>
          <cell r="P297" t="str">
            <v>GUAYAQUIL</v>
          </cell>
          <cell r="Q297" t="str">
            <v>GUAYAQUIL</v>
          </cell>
          <cell r="R297" t="str">
            <v>GUAYAS</v>
          </cell>
          <cell r="T297" t="str">
            <v>FLEXTRANS GYE</v>
          </cell>
          <cell r="U297" t="str">
            <v>FLEXNETUIO_GYE</v>
          </cell>
          <cell r="V297">
            <v>1</v>
          </cell>
          <cell r="W297">
            <v>1</v>
          </cell>
          <cell r="X297" t="str">
            <v>FLEXNET ECUADOR - MDELIVERY</v>
          </cell>
          <cell r="Y297" t="str">
            <v>CALLE 28 DE JUNIO S/N Y GARCIA MORENO ENTRADA LLANO GRANDE</v>
          </cell>
        </row>
        <row r="298">
          <cell r="A298" t="str">
            <v>4840599</v>
          </cell>
          <cell r="B298">
            <v>498721</v>
          </cell>
          <cell r="C298" t="str">
            <v>4840599</v>
          </cell>
          <cell r="D298" t="str">
            <v>MDELIVERY</v>
          </cell>
          <cell r="E298" t="str">
            <v>DESPACHO</v>
          </cell>
          <cell r="F298" t="str">
            <v>NORMAL</v>
          </cell>
          <cell r="G298" t="str">
            <v/>
          </cell>
          <cell r="H298">
            <v>44944</v>
          </cell>
          <cell r="I298" t="str">
            <v>EN_PROCESO</v>
          </cell>
          <cell r="J298">
            <v>44944</v>
          </cell>
          <cell r="K298" t="str">
            <v>ANDRES DAVID BALAREZO RIVAS</v>
          </cell>
          <cell r="L298" t="str">
            <v>SANTA ROSA CALLE COLON  SN  MACHALA</v>
          </cell>
          <cell r="M298" t="str">
            <v>0705272078</v>
          </cell>
          <cell r="N298" t="str">
            <v>0984470121</v>
          </cell>
          <cell r="O298" t="str">
            <v>0984470121</v>
          </cell>
          <cell r="P298" t="str">
            <v>070602</v>
          </cell>
          <cell r="Q298" t="str">
            <v>SANTA ROSA</v>
          </cell>
          <cell r="R298" t="str">
            <v>EL ORO</v>
          </cell>
          <cell r="S298" t="str">
            <v>SANTA ROSA</v>
          </cell>
          <cell r="T298" t="str">
            <v>TRAMACO</v>
          </cell>
          <cell r="U298" t="str">
            <v>FLEXNETUIO_PROVINCIA</v>
          </cell>
          <cell r="V298">
            <v>1</v>
          </cell>
          <cell r="W298">
            <v>1</v>
          </cell>
          <cell r="X298" t="str">
            <v>FLEXNET ECUADOR - MDELIVERY</v>
          </cell>
          <cell r="Y298" t="str">
            <v>CALLE 28 DE JUNIO S/N Y GARCIA MORENO ENTRADA LLANO GRANDE</v>
          </cell>
        </row>
        <row r="299">
          <cell r="A299" t="str">
            <v>4840616</v>
          </cell>
          <cell r="B299">
            <v>498722</v>
          </cell>
          <cell r="C299" t="str">
            <v>4840616</v>
          </cell>
          <cell r="D299" t="str">
            <v>MDELIVERY</v>
          </cell>
          <cell r="E299" t="str">
            <v>DESPACHO</v>
          </cell>
          <cell r="F299" t="str">
            <v>NORMAL</v>
          </cell>
          <cell r="G299" t="str">
            <v>FT80528</v>
          </cell>
          <cell r="H299">
            <v>44944</v>
          </cell>
          <cell r="I299" t="str">
            <v>HABILITADO_RUTEO</v>
          </cell>
          <cell r="J299">
            <v>44944</v>
          </cell>
          <cell r="K299" t="str">
            <v>GINGER ODALIS CANO OCAMPO</v>
          </cell>
          <cell r="L299" t="str">
            <v>INIAQUITO CALLE AV ELOY ALFARO DELGADO SN Y LOS ANGELES</v>
          </cell>
          <cell r="M299" t="str">
            <v>1726506726</v>
          </cell>
          <cell r="N299" t="str">
            <v>0964017577</v>
          </cell>
          <cell r="O299" t="str">
            <v>0964017577</v>
          </cell>
          <cell r="P299" t="str">
            <v>170519</v>
          </cell>
          <cell r="Q299" t="str">
            <v>QUITO</v>
          </cell>
          <cell r="R299" t="str">
            <v>PICHINCHA</v>
          </cell>
          <cell r="S299" t="str">
            <v>QUITO</v>
          </cell>
          <cell r="T299" t="str">
            <v>FLEXTRANS UIO</v>
          </cell>
          <cell r="U299" t="str">
            <v>FLEXNETUIO_LOCAL</v>
          </cell>
          <cell r="V299">
            <v>1</v>
          </cell>
          <cell r="W299">
            <v>1</v>
          </cell>
          <cell r="X299" t="str">
            <v>FLEXNET ECUADOR - MDELIVERY</v>
          </cell>
          <cell r="Y299" t="str">
            <v>CALLE 28 DE JUNIO S/N Y GARCIA MORENO ENTRADA LLANO GRANDE</v>
          </cell>
        </row>
        <row r="300">
          <cell r="A300" t="str">
            <v>4840632</v>
          </cell>
          <cell r="B300">
            <v>498723</v>
          </cell>
          <cell r="C300" t="str">
            <v>4840632</v>
          </cell>
          <cell r="D300" t="str">
            <v>MDELIVERY</v>
          </cell>
          <cell r="E300" t="str">
            <v>DESPACHO</v>
          </cell>
          <cell r="F300" t="str">
            <v>NORMAL</v>
          </cell>
          <cell r="G300" t="str">
            <v/>
          </cell>
          <cell r="H300">
            <v>44944</v>
          </cell>
          <cell r="I300" t="str">
            <v>EN_PROCESO</v>
          </cell>
          <cell r="J300">
            <v>44944</v>
          </cell>
          <cell r="K300" t="str">
            <v>DIGNA LISSETH RODRIGUEZ ROMERO</v>
          </cell>
          <cell r="L300" t="str">
            <v>CHONE CALLE COLON SN CALLE BENITO SANTOS</v>
          </cell>
          <cell r="M300" t="str">
            <v>2200507693</v>
          </cell>
          <cell r="N300" t="str">
            <v>0999868198</v>
          </cell>
          <cell r="O300" t="str">
            <v>0999868198</v>
          </cell>
          <cell r="P300" t="str">
            <v>130703</v>
          </cell>
          <cell r="Q300" t="str">
            <v>CHONE</v>
          </cell>
          <cell r="R300" t="str">
            <v>MANABI</v>
          </cell>
          <cell r="S300" t="str">
            <v>CHONE</v>
          </cell>
          <cell r="T300" t="str">
            <v>TRAMACO</v>
          </cell>
          <cell r="U300" t="str">
            <v>FLEXNETUIO_PROVINCIA</v>
          </cell>
          <cell r="V300">
            <v>1</v>
          </cell>
          <cell r="W300">
            <v>1</v>
          </cell>
          <cell r="X300" t="str">
            <v>FLEXNET ECUADOR - MDELIVERY</v>
          </cell>
          <cell r="Y300" t="str">
            <v>CALLE 28 DE JUNIO S/N Y GARCIA MORENO ENTRADA LLANO GRANDE</v>
          </cell>
        </row>
        <row r="301">
          <cell r="A301" t="str">
            <v>4840656</v>
          </cell>
          <cell r="B301">
            <v>498724</v>
          </cell>
          <cell r="C301" t="str">
            <v>4840656</v>
          </cell>
          <cell r="D301" t="str">
            <v>MDELIVERY</v>
          </cell>
          <cell r="E301" t="str">
            <v>DESPACHO</v>
          </cell>
          <cell r="F301" t="str">
            <v>NORMAL</v>
          </cell>
          <cell r="G301" t="str">
            <v/>
          </cell>
          <cell r="H301">
            <v>44944</v>
          </cell>
          <cell r="I301" t="str">
            <v>EN_PROCESO</v>
          </cell>
          <cell r="J301">
            <v>44944</v>
          </cell>
          <cell r="K301" t="str">
            <v>CHRISTOPHER FERNANDO OYAGATA TOAPANTA</v>
          </cell>
          <cell r="L301" t="str">
            <v>CUTUGLAHUA AV ARTURO YANEZ  25O7  Y LOS LAURELES</v>
          </cell>
          <cell r="M301" t="str">
            <v>1751221381</v>
          </cell>
          <cell r="N301" t="str">
            <v>0998347256</v>
          </cell>
          <cell r="O301" t="str">
            <v>0998347256</v>
          </cell>
          <cell r="P301" t="str">
            <v>171107</v>
          </cell>
          <cell r="Q301" t="str">
            <v>MEJIA</v>
          </cell>
          <cell r="R301" t="str">
            <v>PICHINCHA</v>
          </cell>
          <cell r="S301" t="str">
            <v>CUTUGLAHUA - SANTO DOMINGO DE CUTUGLAHUA - LA  JOYA</v>
          </cell>
          <cell r="T301" t="str">
            <v>TRAMACO</v>
          </cell>
          <cell r="U301" t="str">
            <v>FLEXNETUIO_PROVINCIA</v>
          </cell>
          <cell r="V301">
            <v>1</v>
          </cell>
          <cell r="W301">
            <v>1</v>
          </cell>
          <cell r="X301" t="str">
            <v>FLEXNET ECUADOR - MDELIVERY</v>
          </cell>
          <cell r="Y301" t="str">
            <v>CALLE 28 DE JUNIO S/N Y GARCIA MORENO ENTRADA LLANO GRANDE</v>
          </cell>
        </row>
        <row r="302">
          <cell r="A302" t="str">
            <v>4840659</v>
          </cell>
          <cell r="B302">
            <v>498725</v>
          </cell>
          <cell r="C302" t="str">
            <v>4840659</v>
          </cell>
          <cell r="D302" t="str">
            <v>MDELIVERY</v>
          </cell>
          <cell r="E302" t="str">
            <v>DESPACHO</v>
          </cell>
          <cell r="F302" t="str">
            <v>NORMAL</v>
          </cell>
          <cell r="G302" t="str">
            <v/>
          </cell>
          <cell r="H302">
            <v>44944</v>
          </cell>
          <cell r="I302" t="str">
            <v>EN_PROCESO</v>
          </cell>
          <cell r="J302">
            <v>44944</v>
          </cell>
          <cell r="K302" t="str">
            <v>Juan Carlos Valverde Anchundia</v>
          </cell>
          <cell r="L302" t="str">
            <v>ERNESTO SEMINARIO  CALLE ENRIQUE IBANIEZ  SOLAR 9  Y PABLO ECHEVERRIA</v>
          </cell>
          <cell r="M302" t="str">
            <v>0926476334</v>
          </cell>
          <cell r="N302" t="str">
            <v>0969603168</v>
          </cell>
          <cell r="O302" t="str">
            <v>0969603168</v>
          </cell>
          <cell r="P302" t="str">
            <v>091705</v>
          </cell>
          <cell r="Q302" t="str">
            <v>MILAGRO</v>
          </cell>
          <cell r="R302" t="str">
            <v>GUAYAS</v>
          </cell>
          <cell r="S302" t="str">
            <v>MILAGRO</v>
          </cell>
          <cell r="T302" t="str">
            <v>TRAMACO</v>
          </cell>
          <cell r="U302" t="str">
            <v>FLEXNETUIO_PROVINCIA</v>
          </cell>
          <cell r="V302">
            <v>1</v>
          </cell>
          <cell r="W302">
            <v>1</v>
          </cell>
          <cell r="X302" t="str">
            <v>FLEXNET ECUADOR - MDELIVERY</v>
          </cell>
          <cell r="Y302" t="str">
            <v>CALLE 28 DE JUNIO S/N Y GARCIA MORENO ENTRADA LLANO GRANDE</v>
          </cell>
        </row>
        <row r="303">
          <cell r="A303" t="str">
            <v>4840677</v>
          </cell>
          <cell r="B303">
            <v>498726</v>
          </cell>
          <cell r="C303" t="str">
            <v>4840677</v>
          </cell>
          <cell r="D303" t="str">
            <v>MDELIVERY</v>
          </cell>
          <cell r="E303" t="str">
            <v>DESPACHO</v>
          </cell>
          <cell r="F303" t="str">
            <v>NORMAL</v>
          </cell>
          <cell r="G303" t="str">
            <v/>
          </cell>
          <cell r="H303">
            <v>44944</v>
          </cell>
          <cell r="I303" t="str">
            <v>EN_PROCESO</v>
          </cell>
          <cell r="J303">
            <v>44944</v>
          </cell>
          <cell r="K303" t="str">
            <v>CRISTIAN DAVID AYALA LOPEZ</v>
          </cell>
          <cell r="L303" t="str">
            <v>SANGOLQUI AV GRAL  ENRIQUEZ  SN  E ISLA SANTIAGO</v>
          </cell>
          <cell r="M303" t="str">
            <v>1720776093</v>
          </cell>
          <cell r="N303" t="str">
            <v>0996800503</v>
          </cell>
          <cell r="O303" t="str">
            <v>0996800503</v>
          </cell>
          <cell r="P303" t="str">
            <v>171102</v>
          </cell>
          <cell r="Q303" t="str">
            <v>RUMIÑAHUI</v>
          </cell>
          <cell r="R303" t="str">
            <v>PICHINCHA</v>
          </cell>
          <cell r="S303" t="str">
            <v>SANGOLQUI - LOS BOHIOS</v>
          </cell>
          <cell r="T303" t="str">
            <v>TRAMACO</v>
          </cell>
          <cell r="U303" t="str">
            <v>FLEXNETUIO_LOCAL</v>
          </cell>
          <cell r="V303">
            <v>1</v>
          </cell>
          <cell r="W303">
            <v>1</v>
          </cell>
          <cell r="X303" t="str">
            <v>FLEXNET ECUADOR - MDELIVERY</v>
          </cell>
          <cell r="Y303" t="str">
            <v>CALLE 28 DE JUNIO S/N Y GARCIA MORENO ENTRADA LLANO GRANDE</v>
          </cell>
        </row>
        <row r="304">
          <cell r="A304" t="str">
            <v>4840704</v>
          </cell>
          <cell r="B304">
            <v>498727</v>
          </cell>
          <cell r="C304" t="str">
            <v>4840704</v>
          </cell>
          <cell r="D304" t="str">
            <v>MDELIVERY</v>
          </cell>
          <cell r="E304" t="str">
            <v>DESPACHO</v>
          </cell>
          <cell r="F304" t="str">
            <v>NORMAL</v>
          </cell>
          <cell r="G304" t="str">
            <v/>
          </cell>
          <cell r="H304">
            <v>44944</v>
          </cell>
          <cell r="I304" t="str">
            <v>HABILITADO_RUTEO</v>
          </cell>
          <cell r="J304">
            <v>44944</v>
          </cell>
          <cell r="K304" t="str">
            <v>Edison Xavier Santos Perez</v>
          </cell>
          <cell r="L304" t="str">
            <v>TARQUI CALLE 2DA  419  Y CALLEJON 7MO</v>
          </cell>
          <cell r="M304" t="str">
            <v>0923106603</v>
          </cell>
          <cell r="N304" t="str">
            <v>0994375759</v>
          </cell>
          <cell r="O304" t="str">
            <v>0994375759</v>
          </cell>
          <cell r="P304" t="str">
            <v>090601</v>
          </cell>
          <cell r="Q304" t="str">
            <v>GUAYAQUIL</v>
          </cell>
          <cell r="R304" t="str">
            <v>GUAYAS</v>
          </cell>
          <cell r="S304" t="str">
            <v>GUAYAQUIL</v>
          </cell>
          <cell r="T304" t="str">
            <v>FLEXTRANS GYE</v>
          </cell>
          <cell r="U304" t="str">
            <v>FLEXNETUIO_GYE</v>
          </cell>
          <cell r="V304">
            <v>1</v>
          </cell>
          <cell r="W304">
            <v>1</v>
          </cell>
          <cell r="X304" t="str">
            <v>FLEXNET ECUADOR - MDELIVERY</v>
          </cell>
          <cell r="Y304" t="str">
            <v>CALLE 28 DE JUNIO S/N Y GARCIA MORENO ENTRADA LLANO GRANDE</v>
          </cell>
        </row>
        <row r="305">
          <cell r="A305" t="str">
            <v>4807962_1</v>
          </cell>
          <cell r="B305">
            <v>498687</v>
          </cell>
          <cell r="C305" t="str">
            <v>4807962_1</v>
          </cell>
          <cell r="D305" t="str">
            <v>MDELIVERY</v>
          </cell>
          <cell r="E305" t="str">
            <v>DESPACHO</v>
          </cell>
          <cell r="F305" t="str">
            <v>NORMAL</v>
          </cell>
          <cell r="G305" t="str">
            <v/>
          </cell>
          <cell r="H305">
            <v>44944</v>
          </cell>
          <cell r="I305" t="str">
            <v>EN_PROCESO</v>
          </cell>
          <cell r="J305">
            <v>44944</v>
          </cell>
          <cell r="K305" t="str">
            <v>JONATHAN DANIEL ONOFRE MARTINEZ</v>
          </cell>
          <cell r="L305" t="str">
            <v>LA AURORA AV VIAL 8 SN AV LEON FEBRES CORDERO ESTA DIAGONAL A SUPERMERCADOS DEL PORTAL LA JOYA ENTREGA NOVOCENTRO LA JOYA HAY QUE LLAMAR AL TITULAR</v>
          </cell>
          <cell r="M305" t="str">
            <v>0941076820</v>
          </cell>
          <cell r="N305" t="str">
            <v>0115930984</v>
          </cell>
          <cell r="O305" t="str">
            <v>0115930984</v>
          </cell>
          <cell r="P305" t="str">
            <v>DAULE</v>
          </cell>
          <cell r="Q305" t="str">
            <v>DAULE</v>
          </cell>
          <cell r="R305" t="str">
            <v>GUAYAS</v>
          </cell>
          <cell r="T305" t="str">
            <v>TRAMACO</v>
          </cell>
          <cell r="U305" t="str">
            <v>FLEXNETUIO_PROVINCIA</v>
          </cell>
          <cell r="V305">
            <v>1</v>
          </cell>
          <cell r="W305">
            <v>1</v>
          </cell>
          <cell r="X305" t="str">
            <v>FLEXNET ECUADOR - MDELIVERY</v>
          </cell>
          <cell r="Y305" t="str">
            <v>CALLE 28 DE JUNIO S/N Y GARCIA MORENO ENTRADA LLANO GRANDE</v>
          </cell>
        </row>
        <row r="306">
          <cell r="A306" t="str">
            <v>4625678_1</v>
          </cell>
          <cell r="B306">
            <v>498675</v>
          </cell>
          <cell r="C306" t="str">
            <v>4625678_1</v>
          </cell>
          <cell r="D306" t="str">
            <v>MDELIVERY</v>
          </cell>
          <cell r="E306" t="str">
            <v>DESPACHO</v>
          </cell>
          <cell r="F306" t="str">
            <v>NORMAL</v>
          </cell>
          <cell r="G306" t="str">
            <v/>
          </cell>
          <cell r="H306">
            <v>44944</v>
          </cell>
          <cell r="I306" t="str">
            <v>EN_PROCESO</v>
          </cell>
          <cell r="J306">
            <v>44944</v>
          </cell>
          <cell r="K306" t="str">
            <v>VICTOR DANILO AMAGUAYA CALI</v>
          </cell>
          <cell r="L306" t="str">
            <v>OFICINA TRAMACO RIOBAMBA CENTRO</v>
          </cell>
          <cell r="M306" t="str">
            <v>0605610831</v>
          </cell>
          <cell r="N306" t="str">
            <v>0115930992</v>
          </cell>
          <cell r="O306" t="str">
            <v>0115930992</v>
          </cell>
          <cell r="P306" t="str">
            <v>RIOBAMBA</v>
          </cell>
          <cell r="Q306" t="str">
            <v>RIOBAMBA</v>
          </cell>
          <cell r="R306" t="str">
            <v>CHIMBORAZO</v>
          </cell>
          <cell r="T306" t="str">
            <v>TRAMACO</v>
          </cell>
          <cell r="U306" t="str">
            <v>FLEXNETUIO_PROVINCIA</v>
          </cell>
          <cell r="V306">
            <v>1</v>
          </cell>
          <cell r="W306">
            <v>1</v>
          </cell>
          <cell r="X306" t="str">
            <v>FLEXNET ECUADOR - MDELIVERY</v>
          </cell>
          <cell r="Y306" t="str">
            <v>CALLE 28 DE JUNIO S/N Y GARCIA MORENO ENTRADA LLANO GRANDE</v>
          </cell>
        </row>
        <row r="307">
          <cell r="A307" t="str">
            <v>4630653_1</v>
          </cell>
          <cell r="B307">
            <v>498676</v>
          </cell>
          <cell r="C307" t="str">
            <v>4630653_1</v>
          </cell>
          <cell r="D307" t="str">
            <v>MDELIVERY</v>
          </cell>
          <cell r="E307" t="str">
            <v>DESPACHO</v>
          </cell>
          <cell r="F307" t="str">
            <v>NORMAL</v>
          </cell>
          <cell r="G307" t="str">
            <v/>
          </cell>
          <cell r="H307">
            <v>44944</v>
          </cell>
          <cell r="I307" t="str">
            <v>EN_PROCESO</v>
          </cell>
          <cell r="J307">
            <v>44944</v>
          </cell>
          <cell r="K307" t="str">
            <v>CEVALLOS MOLINA BELLA CARMEN</v>
          </cell>
          <cell r="L307" t="str">
            <v>OFICINA TRAMACO PUNTO DE ATENCION VIA DAULE</v>
          </cell>
          <cell r="M307" t="str">
            <v>0925620684</v>
          </cell>
          <cell r="N307" t="str">
            <v>0115930985</v>
          </cell>
          <cell r="O307" t="str">
            <v>92730</v>
          </cell>
          <cell r="P307" t="str">
            <v>GUAYAQUIL</v>
          </cell>
          <cell r="Q307" t="str">
            <v>GUAYAQUIL</v>
          </cell>
          <cell r="R307" t="str">
            <v>GUAYAS</v>
          </cell>
          <cell r="T307" t="str">
            <v>FLEXTRANS GYE</v>
          </cell>
          <cell r="U307" t="str">
            <v>FLEXNETUIO_GYE</v>
          </cell>
          <cell r="V307">
            <v>1</v>
          </cell>
          <cell r="W307">
            <v>1</v>
          </cell>
          <cell r="X307" t="str">
            <v>FLEXNET ECUADOR - MDELIVERY</v>
          </cell>
          <cell r="Y307" t="str">
            <v>CALLE 28 DE JUNIO S/N Y GARCIA MORENO ENTRADA LLANO GRANDE</v>
          </cell>
        </row>
        <row r="308">
          <cell r="A308" t="str">
            <v>4652555_1</v>
          </cell>
          <cell r="B308">
            <v>498677</v>
          </cell>
          <cell r="C308" t="str">
            <v>4652555_1</v>
          </cell>
          <cell r="D308" t="str">
            <v>MDELIVERY</v>
          </cell>
          <cell r="E308" t="str">
            <v>DESPACHO</v>
          </cell>
          <cell r="F308" t="str">
            <v>NORMAL</v>
          </cell>
          <cell r="G308" t="str">
            <v/>
          </cell>
          <cell r="H308">
            <v>44944</v>
          </cell>
          <cell r="I308" t="str">
            <v>EN_PROCESO</v>
          </cell>
          <cell r="J308">
            <v>44944</v>
          </cell>
          <cell r="K308" t="str">
            <v>MAITE NAYELI TOMALA ALARCON</v>
          </cell>
          <cell r="L308" t="str">
            <v>OFICINA TRAMACO PUNTO DE ATENCION VIA DAULE</v>
          </cell>
          <cell r="M308" t="str">
            <v>0955129622</v>
          </cell>
          <cell r="N308" t="str">
            <v>0115930967</v>
          </cell>
          <cell r="O308" t="str">
            <v>0115930967</v>
          </cell>
          <cell r="P308" t="str">
            <v>GUAYAQUIL</v>
          </cell>
          <cell r="Q308" t="str">
            <v>GUAYAQUIL</v>
          </cell>
          <cell r="R308" t="str">
            <v>GUAYAS</v>
          </cell>
          <cell r="T308" t="str">
            <v>FLEXTRANS GYE</v>
          </cell>
          <cell r="U308" t="str">
            <v>FLEXNETUIO_GYE</v>
          </cell>
          <cell r="V308">
            <v>1</v>
          </cell>
          <cell r="W308">
            <v>1</v>
          </cell>
          <cell r="X308" t="str">
            <v>FLEXNET ECUADOR - MDELIVERY</v>
          </cell>
          <cell r="Y308" t="str">
            <v>CALLE 28 DE JUNIO S/N Y GARCIA MORENO ENTRADA LLANO GRANDE</v>
          </cell>
        </row>
        <row r="309">
          <cell r="A309" t="str">
            <v>4656824_1</v>
          </cell>
          <cell r="B309">
            <v>498678</v>
          </cell>
          <cell r="C309" t="str">
            <v>4656824_1</v>
          </cell>
          <cell r="D309" t="str">
            <v>MDELIVERY</v>
          </cell>
          <cell r="E309" t="str">
            <v>DESPACHO</v>
          </cell>
          <cell r="F309" t="str">
            <v>NORMAL</v>
          </cell>
          <cell r="G309" t="str">
            <v/>
          </cell>
          <cell r="H309">
            <v>44944</v>
          </cell>
          <cell r="I309" t="str">
            <v>EN_PROCESO</v>
          </cell>
          <cell r="J309">
            <v>44944</v>
          </cell>
          <cell r="K309" t="str">
            <v>GRANDA SARANGO FLORENCIO DAVID</v>
          </cell>
          <cell r="L309" t="str">
            <v>OFICINA TRAMACO LOJA</v>
          </cell>
          <cell r="M309" t="str">
            <v>1105697310</v>
          </cell>
          <cell r="N309" t="str">
            <v>0115930995</v>
          </cell>
          <cell r="O309" t="str">
            <v>0115930995</v>
          </cell>
          <cell r="P309" t="str">
            <v>LOJA</v>
          </cell>
          <cell r="Q309" t="str">
            <v>LOJA</v>
          </cell>
          <cell r="R309" t="str">
            <v>LOJA</v>
          </cell>
          <cell r="T309" t="str">
            <v>TRAMACO</v>
          </cell>
          <cell r="U309" t="str">
            <v>FLEXNETUIO_PROVINCIA</v>
          </cell>
          <cell r="V309">
            <v>1</v>
          </cell>
          <cell r="W309">
            <v>1</v>
          </cell>
          <cell r="X309" t="str">
            <v>FLEXNET ECUADOR - MDELIVERY</v>
          </cell>
          <cell r="Y309" t="str">
            <v>CALLE 28 DE JUNIO S/N Y GARCIA MORENO ENTRADA LLANO GRANDE</v>
          </cell>
        </row>
        <row r="310">
          <cell r="A310" t="str">
            <v>4657744_1</v>
          </cell>
          <cell r="B310">
            <v>498679</v>
          </cell>
          <cell r="C310" t="str">
            <v>4657744_1</v>
          </cell>
          <cell r="D310" t="str">
            <v>MDELIVERY</v>
          </cell>
          <cell r="E310" t="str">
            <v>DESPACHO</v>
          </cell>
          <cell r="F310" t="str">
            <v>NORMAL</v>
          </cell>
          <cell r="G310" t="str">
            <v/>
          </cell>
          <cell r="H310">
            <v>44944</v>
          </cell>
          <cell r="I310" t="str">
            <v>EN_PROCESO</v>
          </cell>
          <cell r="J310">
            <v>44944</v>
          </cell>
          <cell r="K310" t="str">
            <v>OLVERA ZAMBRANO BAIRON ALFREDO</v>
          </cell>
          <cell r="L310" t="str">
            <v>OFICINA TRAMACO PUNTO DE ATENCION MATRIZ</v>
          </cell>
          <cell r="M310" t="str">
            <v>1310971377</v>
          </cell>
          <cell r="N310" t="str">
            <v>0115930978</v>
          </cell>
          <cell r="O310" t="str">
            <v>77581</v>
          </cell>
          <cell r="P310" t="str">
            <v>QUITO</v>
          </cell>
          <cell r="Q310" t="str">
            <v>QUITO</v>
          </cell>
          <cell r="R310" t="str">
            <v>PICHINCHA</v>
          </cell>
          <cell r="T310" t="str">
            <v>FLEXTRANS UIO</v>
          </cell>
          <cell r="U310" t="str">
            <v>FLEXNETUIO_LOCAL</v>
          </cell>
          <cell r="V310">
            <v>1</v>
          </cell>
          <cell r="W310">
            <v>1</v>
          </cell>
          <cell r="X310" t="str">
            <v>FLEXNET ECUADOR - MDELIVERY</v>
          </cell>
          <cell r="Y310" t="str">
            <v>CALLE 28 DE JUNIO S/N Y GARCIA MORENO ENTRADA LLANO GRANDE</v>
          </cell>
        </row>
        <row r="311">
          <cell r="A311" t="str">
            <v>4663902_1</v>
          </cell>
          <cell r="B311">
            <v>498680</v>
          </cell>
          <cell r="C311" t="str">
            <v>4663902_1</v>
          </cell>
          <cell r="D311" t="str">
            <v>MDELIVERY</v>
          </cell>
          <cell r="E311" t="str">
            <v>DESPACHO</v>
          </cell>
          <cell r="F311" t="str">
            <v>NORMAL</v>
          </cell>
          <cell r="G311" t="str">
            <v/>
          </cell>
          <cell r="H311">
            <v>44944</v>
          </cell>
          <cell r="I311" t="str">
            <v>EN_PROCESO</v>
          </cell>
          <cell r="J311">
            <v>44944</v>
          </cell>
          <cell r="K311" t="str">
            <v>MACIAS PONCE NEICER IVAN</v>
          </cell>
          <cell r="L311" t="str">
            <v>OFICINA TRAMACO SANTO DOMINGO PUNTO DE ATENCION</v>
          </cell>
          <cell r="M311" t="str">
            <v>1706205547</v>
          </cell>
          <cell r="N311" t="str">
            <v>0115930969</v>
          </cell>
          <cell r="O311" t="str">
            <v>95615</v>
          </cell>
          <cell r="P311" t="str">
            <v>SANTO DOMINGO</v>
          </cell>
          <cell r="Q311" t="str">
            <v>SANTO DOMINGO</v>
          </cell>
          <cell r="R311" t="str">
            <v>SANTO DOMINGO DE LOS TSACHILAS</v>
          </cell>
          <cell r="T311" t="str">
            <v>TRAMACO</v>
          </cell>
          <cell r="U311" t="str">
            <v>FLEXNETUIO_PROVINCIA</v>
          </cell>
          <cell r="V311">
            <v>1</v>
          </cell>
          <cell r="W311">
            <v>1</v>
          </cell>
          <cell r="X311" t="str">
            <v>FLEXNET ECUADOR - MDELIVERY</v>
          </cell>
          <cell r="Y311" t="str">
            <v>CALLE 28 DE JUNIO S/N Y GARCIA MORENO ENTRADA LLANO GRANDE</v>
          </cell>
        </row>
        <row r="312">
          <cell r="A312" t="str">
            <v>4707701_1</v>
          </cell>
          <cell r="B312">
            <v>498681</v>
          </cell>
          <cell r="C312" t="str">
            <v>4707701_1</v>
          </cell>
          <cell r="D312" t="str">
            <v>MDELIVERY</v>
          </cell>
          <cell r="E312" t="str">
            <v>DESPACHO</v>
          </cell>
          <cell r="F312" t="str">
            <v>NORMAL</v>
          </cell>
          <cell r="G312" t="str">
            <v/>
          </cell>
          <cell r="H312">
            <v>44944</v>
          </cell>
          <cell r="I312" t="str">
            <v>EN_PROCESO</v>
          </cell>
          <cell r="J312">
            <v>44944</v>
          </cell>
          <cell r="K312" t="str">
            <v>PINARGOTE DOMINGUEZ CARMEN FABIOLA</v>
          </cell>
          <cell r="L312" t="str">
            <v>OFICINA TRAMACO EL CARMEN</v>
          </cell>
          <cell r="M312" t="str">
            <v>1313932418</v>
          </cell>
          <cell r="N312" t="str">
            <v>0115930992</v>
          </cell>
          <cell r="O312" t="str">
            <v>62395</v>
          </cell>
          <cell r="P312" t="str">
            <v>EL CARMEN</v>
          </cell>
          <cell r="Q312" t="str">
            <v>EL CARMEN</v>
          </cell>
          <cell r="R312" t="str">
            <v>MANABI</v>
          </cell>
          <cell r="T312" t="str">
            <v>TRAMACO</v>
          </cell>
          <cell r="U312" t="str">
            <v>FLEXNETUIO_PROVINCIA</v>
          </cell>
          <cell r="V312">
            <v>1</v>
          </cell>
          <cell r="W312">
            <v>1</v>
          </cell>
          <cell r="X312" t="str">
            <v>FLEXNET ECUADOR - MDELIVERY</v>
          </cell>
          <cell r="Y312" t="str">
            <v>CALLE 28 DE JUNIO S/N Y GARCIA MORENO ENTRADA LLANO GRANDE</v>
          </cell>
        </row>
        <row r="313">
          <cell r="A313" t="str">
            <v>4787754_1</v>
          </cell>
          <cell r="B313">
            <v>498682</v>
          </cell>
          <cell r="C313" t="str">
            <v>4787754_1</v>
          </cell>
          <cell r="D313" t="str">
            <v>MDELIVERY</v>
          </cell>
          <cell r="E313" t="str">
            <v>DESPACHO</v>
          </cell>
          <cell r="F313" t="str">
            <v>NORMAL</v>
          </cell>
          <cell r="G313" t="str">
            <v/>
          </cell>
          <cell r="H313">
            <v>44944</v>
          </cell>
          <cell r="I313" t="str">
            <v>EN_PROCESO</v>
          </cell>
          <cell r="J313">
            <v>44944</v>
          </cell>
          <cell r="K313" t="str">
            <v>GABRIELA MARISOL MINIGUANO NAULA</v>
          </cell>
          <cell r="L313" t="str">
            <v>PUYO CALLE PAMBAY  CALLE PICHINCHA BARRIO SIMON BOLIVAR EN UNA CASA 2 PISOS COLOR BLANCA PUERTA DE METAL BLANCA HAY QUE LLAMAR A LA TITULAR ESTA A 1 CUADRA DEL GIMNASIO LEGAL GYM</v>
          </cell>
          <cell r="M313" t="str">
            <v>1804353264</v>
          </cell>
          <cell r="N313" t="str">
            <v>0115930987</v>
          </cell>
          <cell r="O313" t="str">
            <v>0115930987</v>
          </cell>
          <cell r="P313" t="str">
            <v>PUYO</v>
          </cell>
          <cell r="Q313" t="str">
            <v>PUYO</v>
          </cell>
          <cell r="R313" t="str">
            <v>PASTAZA</v>
          </cell>
          <cell r="S313" t="str">
            <v/>
          </cell>
          <cell r="T313" t="str">
            <v>TRAMACO</v>
          </cell>
          <cell r="U313" t="str">
            <v>FLEXNETUIO_PROVINCIA</v>
          </cell>
          <cell r="V313">
            <v>1</v>
          </cell>
          <cell r="W313">
            <v>1</v>
          </cell>
          <cell r="X313" t="str">
            <v>FLEXNET ECUADOR - MDELIVERY</v>
          </cell>
          <cell r="Y313" t="str">
            <v>CALLE 28 DE JUNIO S/N Y GARCIA MORENO ENTRADA LLANO GRANDE</v>
          </cell>
        </row>
        <row r="314">
          <cell r="A314" t="str">
            <v>4789546_1</v>
          </cell>
          <cell r="B314">
            <v>498683</v>
          </cell>
          <cell r="C314" t="str">
            <v>4789546_1</v>
          </cell>
          <cell r="D314" t="str">
            <v>MDELIVERY</v>
          </cell>
          <cell r="E314" t="str">
            <v>DESPACHO</v>
          </cell>
          <cell r="F314" t="str">
            <v>NORMAL</v>
          </cell>
          <cell r="H314">
            <v>44944</v>
          </cell>
          <cell r="I314" t="str">
            <v>EN_PROCESO</v>
          </cell>
          <cell r="J314">
            <v>44944</v>
          </cell>
          <cell r="K314" t="str">
            <v>BRYAN JEFERSON PERUGACHI GREFA</v>
          </cell>
          <cell r="L314" t="str">
            <v>VIA A LAGO AGRIO    IASA SERVICIOS REGISTRASE EN GARITA  JUNTO A PETROECUADOR</v>
          </cell>
          <cell r="M314" t="str">
            <v>1500944150</v>
          </cell>
          <cell r="N314" t="str">
            <v>0115930992</v>
          </cell>
          <cell r="O314" t="str">
            <v>0115930992</v>
          </cell>
          <cell r="P314" t="str">
            <v>220201</v>
          </cell>
          <cell r="Q314" t="str">
            <v>EL COCA</v>
          </cell>
          <cell r="R314" t="str">
            <v>ORELLANA</v>
          </cell>
          <cell r="S314" t="str">
            <v>PUERTO FRANCISCO DE ORELLANA (EL COCA)</v>
          </cell>
          <cell r="V314">
            <v>1</v>
          </cell>
          <cell r="W314">
            <v>1</v>
          </cell>
          <cell r="X314" t="str">
            <v>FLEXNET ECUADOR - MDELIVERY</v>
          </cell>
          <cell r="Y314" t="str">
            <v>CALLE 28 DE JUNIO S/N Y GARCIA MORENO ENTRADA LLANO GRANDE</v>
          </cell>
        </row>
        <row r="315">
          <cell r="A315" t="str">
            <v>4791019</v>
          </cell>
          <cell r="B315">
            <v>498684</v>
          </cell>
          <cell r="C315" t="str">
            <v>4791019</v>
          </cell>
          <cell r="D315" t="str">
            <v>MDELIVERY</v>
          </cell>
          <cell r="E315" t="str">
            <v>DESPACHO</v>
          </cell>
          <cell r="F315" t="str">
            <v>NORMAL</v>
          </cell>
          <cell r="G315" t="str">
            <v>FT80533</v>
          </cell>
          <cell r="H315">
            <v>44944</v>
          </cell>
          <cell r="I315" t="str">
            <v>HABILITADO_RUTEO</v>
          </cell>
          <cell r="J315">
            <v>44944</v>
          </cell>
          <cell r="K315" t="str">
            <v>SOMY JESUS MEZA MORENO</v>
          </cell>
          <cell r="L315" t="str">
            <v>LA FERROVIARIA  CALLE NARIZ DEL DIABLO  10 156 Y NARANJITO</v>
          </cell>
          <cell r="M315" t="str">
            <v>0152183935</v>
          </cell>
          <cell r="N315" t="str">
            <v>0958954920</v>
          </cell>
          <cell r="O315" t="str">
            <v>0958954920</v>
          </cell>
          <cell r="P315" t="str">
            <v>170604</v>
          </cell>
          <cell r="Q315" t="str">
            <v>QUITO</v>
          </cell>
          <cell r="R315" t="str">
            <v>PICHINCHA</v>
          </cell>
          <cell r="S315" t="str">
            <v>QUITO</v>
          </cell>
          <cell r="T315" t="str">
            <v>FLEXTRANS UIO</v>
          </cell>
          <cell r="U315" t="str">
            <v>FLEXNETUIO_LOCAL</v>
          </cell>
          <cell r="V315">
            <v>1</v>
          </cell>
          <cell r="W315">
            <v>1</v>
          </cell>
          <cell r="X315" t="str">
            <v>FLEXNET ECUADOR - MDELIVERY</v>
          </cell>
          <cell r="Y315" t="str">
            <v>CALLE 28 DE JUNIO S/N Y GARCIA MORENO ENTRADA LLANO GRANDE</v>
          </cell>
        </row>
        <row r="316">
          <cell r="A316" t="str">
            <v>4800441_1</v>
          </cell>
          <cell r="B316">
            <v>498685</v>
          </cell>
          <cell r="C316" t="str">
            <v>4800441_1</v>
          </cell>
          <cell r="D316" t="str">
            <v>MDELIVERY</v>
          </cell>
          <cell r="E316" t="str">
            <v>DESPACHO</v>
          </cell>
          <cell r="F316" t="str">
            <v>NORMAL</v>
          </cell>
          <cell r="G316" t="str">
            <v/>
          </cell>
          <cell r="H316">
            <v>44944</v>
          </cell>
          <cell r="I316" t="str">
            <v>EN_PROCESO</v>
          </cell>
          <cell r="J316">
            <v>44944</v>
          </cell>
          <cell r="K316" t="str">
            <v>MOYA GONZABAY ANGEL HONORATO</v>
          </cell>
          <cell r="L316" t="str">
            <v>TARQUI URDESA NORTE AV PRIMERA  101A Y CALLE PRIMERA  EN RESTAURANTE LA MENESTRA DEL GORDO DIAGONAL A POSADA DE LAS GARZAS</v>
          </cell>
          <cell r="M316" t="str">
            <v>0914801311</v>
          </cell>
          <cell r="N316" t="str">
            <v>0115930962</v>
          </cell>
          <cell r="O316" t="str">
            <v>19176</v>
          </cell>
          <cell r="P316" t="str">
            <v>GUAYAQUIL</v>
          </cell>
          <cell r="Q316" t="str">
            <v>GUAYAQUIL</v>
          </cell>
          <cell r="R316" t="str">
            <v>GUAYAS</v>
          </cell>
          <cell r="T316" t="str">
            <v>FLEXTRANS GYE</v>
          </cell>
          <cell r="U316" t="str">
            <v>FLEXNETUIO_GYE</v>
          </cell>
          <cell r="V316">
            <v>1</v>
          </cell>
          <cell r="W316">
            <v>1</v>
          </cell>
          <cell r="X316" t="str">
            <v>FLEXNET ECUADOR - MDELIVERY</v>
          </cell>
          <cell r="Y316" t="str">
            <v>CALLE 28 DE JUNIO S/N Y GARCIA MORENO ENTRADA LLANO GRANDE</v>
          </cell>
        </row>
        <row r="317">
          <cell r="A317" t="str">
            <v>4802943_1</v>
          </cell>
          <cell r="B317">
            <v>498686</v>
          </cell>
          <cell r="C317" t="str">
            <v>4802943_1</v>
          </cell>
          <cell r="D317" t="str">
            <v>MDELIVERY</v>
          </cell>
          <cell r="E317" t="str">
            <v>DESPACHO</v>
          </cell>
          <cell r="F317" t="str">
            <v>NORMAL</v>
          </cell>
          <cell r="G317" t="str">
            <v/>
          </cell>
          <cell r="H317">
            <v>44944</v>
          </cell>
          <cell r="I317" t="str">
            <v>EN_PROCESO</v>
          </cell>
          <cell r="J317">
            <v>44944</v>
          </cell>
          <cell r="K317" t="str">
            <v>CHRISTIAN MARCELO CHAMORRO SALAZAR</v>
          </cell>
          <cell r="L317" t="str">
            <v>SAN ANTONIO CALLE AV MANUEL CORDOVA GALARZA KM 12 Y MEDIO Y 13 DE JUNIO MITAD DEL MUNDO TRABAJA EN ENSAMBLADORA DE MARESA PREGUNTAR EN GARITA</v>
          </cell>
          <cell r="M317" t="str">
            <v>1723845374</v>
          </cell>
          <cell r="N317" t="str">
            <v>0115930998</v>
          </cell>
          <cell r="O317" t="str">
            <v>87111</v>
          </cell>
          <cell r="P317" t="str">
            <v>QUITO</v>
          </cell>
          <cell r="Q317" t="str">
            <v>QUITO</v>
          </cell>
          <cell r="R317" t="str">
            <v>PICHINCHA</v>
          </cell>
          <cell r="T317" t="str">
            <v>FLEXTRANS UIO</v>
          </cell>
          <cell r="U317" t="str">
            <v>FLEXNETUIO_LOCAL</v>
          </cell>
          <cell r="V317">
            <v>1</v>
          </cell>
          <cell r="W317">
            <v>1</v>
          </cell>
          <cell r="X317" t="str">
            <v>FLEXNET ECUADOR - MDELIVERY</v>
          </cell>
          <cell r="Y317" t="str">
            <v>CALLE 28 DE JUNIO S/N Y GARCIA MORENO ENTRADA LLANO GRANDE</v>
          </cell>
        </row>
        <row r="318">
          <cell r="A318" t="str">
            <v>GUAYAQUIL 25180</v>
          </cell>
          <cell r="B318">
            <v>498674</v>
          </cell>
          <cell r="C318" t="str">
            <v>GUAYAQUIL 25180</v>
          </cell>
          <cell r="D318" t="str">
            <v>WORLINASLI</v>
          </cell>
          <cell r="E318" t="str">
            <v>DESPACHO</v>
          </cell>
          <cell r="F318" t="str">
            <v>NORMAL</v>
          </cell>
          <cell r="G318" t="str">
            <v>80495</v>
          </cell>
          <cell r="H318">
            <v>44944</v>
          </cell>
          <cell r="I318" t="str">
            <v>EN_PROCESO</v>
          </cell>
          <cell r="J318">
            <v>44944</v>
          </cell>
          <cell r="K318" t="str">
            <v>CESAR DELGADO LUCAS</v>
          </cell>
          <cell r="L318" t="str">
            <v>VIA A DAULE KILOMETRO 14/5 INGRESANDO POR LA BIELA FLOR DE BASTION BLOQUE 21 MANZANA 1737 SOLAR 15</v>
          </cell>
          <cell r="N318" t="str">
            <v>0939809054</v>
          </cell>
          <cell r="O318" t="str">
            <v>0980661891</v>
          </cell>
          <cell r="P318" t="str">
            <v>090808</v>
          </cell>
          <cell r="Q318" t="str">
            <v>GUAYAQUIL</v>
          </cell>
          <cell r="R318" t="str">
            <v>GUAYAS</v>
          </cell>
          <cell r="S318" t="str">
            <v>GUAYAQUIL</v>
          </cell>
          <cell r="U318" t="str">
            <v>FLEXNETGYE_LOCAL</v>
          </cell>
          <cell r="V318">
            <v>1</v>
          </cell>
          <cell r="W318">
            <v>3.5</v>
          </cell>
          <cell r="X318" t="str">
            <v>FLEXNET ECUADOR - WORLIN</v>
          </cell>
          <cell r="Y318" t="str">
            <v>FERNANDO GUTIERREZ HILL VIA A DAULE KM 8 1/2 ENTRADA A COOPERATIVA JUAN MONTALVO</v>
          </cell>
        </row>
        <row r="319">
          <cell r="A319" t="str">
            <v>414738435</v>
          </cell>
          <cell r="B319">
            <v>498644</v>
          </cell>
          <cell r="C319" t="str">
            <v>414738435</v>
          </cell>
          <cell r="D319" t="str">
            <v>FLEXTUENTI</v>
          </cell>
          <cell r="E319" t="str">
            <v>DESPACHO</v>
          </cell>
          <cell r="F319" t="str">
            <v>DERIVADO PICK UP</v>
          </cell>
          <cell r="G319" t="str">
            <v/>
          </cell>
          <cell r="H319">
            <v>44944</v>
          </cell>
          <cell r="I319" t="str">
            <v>EN_PROCESO</v>
          </cell>
          <cell r="J319">
            <v>44944</v>
          </cell>
          <cell r="K319" t="str">
            <v>Fernanda Mera</v>
          </cell>
          <cell r="L319" t="str">
            <v>OFICINA TRAMACO CENTRO DE DISTRIBUCION VIA A DAULE</v>
          </cell>
          <cell r="M319" t="str">
            <v>0930317185</v>
          </cell>
          <cell r="N319" t="str">
            <v>0969308365/0978652301</v>
          </cell>
          <cell r="O319" t="str">
            <v/>
          </cell>
          <cell r="P319" t="str">
            <v>GUAYAQUIL</v>
          </cell>
          <cell r="Q319" t="str">
            <v>GUAYAQUIL</v>
          </cell>
          <cell r="R319" t="str">
            <v>GUAYAS</v>
          </cell>
          <cell r="U319" t="str">
            <v>FLEXNETUIO_GYE</v>
          </cell>
          <cell r="V319">
            <v>1</v>
          </cell>
          <cell r="W319">
            <v>1</v>
          </cell>
          <cell r="X319" t="str">
            <v>FLEXNET ECUADOR - FLEXTUENTI</v>
          </cell>
          <cell r="Y319" t="str">
            <v>CALLE 28 DE JUNIO S/N Y GARCIA MORENO ENTRADA LLANO GRANDE</v>
          </cell>
        </row>
        <row r="320">
          <cell r="A320" t="str">
            <v>414738472</v>
          </cell>
          <cell r="B320">
            <v>498645</v>
          </cell>
          <cell r="C320" t="str">
            <v>414738472</v>
          </cell>
          <cell r="D320" t="str">
            <v>FLEXTUENTI</v>
          </cell>
          <cell r="E320" t="str">
            <v>DESPACHO</v>
          </cell>
          <cell r="F320" t="str">
            <v>DERIVADO PICK UP</v>
          </cell>
          <cell r="G320" t="str">
            <v/>
          </cell>
          <cell r="H320">
            <v>44944</v>
          </cell>
          <cell r="I320" t="str">
            <v>EN_PROCESO</v>
          </cell>
          <cell r="J320">
            <v>44944</v>
          </cell>
          <cell r="K320" t="str">
            <v>Virginia del carmen Aguino Gomez</v>
          </cell>
          <cell r="L320" t="str">
            <v>OFICINA TRAMACO PORTETE</v>
          </cell>
          <cell r="M320" t="str">
            <v>0908088628</v>
          </cell>
          <cell r="N320" t="str">
            <v>0999734438/0994622988</v>
          </cell>
          <cell r="O320" t="str">
            <v/>
          </cell>
          <cell r="P320" t="str">
            <v>GUAYAQUIL</v>
          </cell>
          <cell r="Q320" t="str">
            <v>GUAYAQUIL</v>
          </cell>
          <cell r="R320" t="str">
            <v>GUAYAS</v>
          </cell>
          <cell r="U320" t="str">
            <v>FLEXNETUIO_GYE</v>
          </cell>
          <cell r="V320">
            <v>1</v>
          </cell>
          <cell r="W320">
            <v>1</v>
          </cell>
          <cell r="X320" t="str">
            <v>FLEXNET ECUADOR - FLEXTUENTI</v>
          </cell>
          <cell r="Y320" t="str">
            <v>CALLE 28 DE JUNIO S/N Y GARCIA MORENO ENTRADA LLANO GRANDE</v>
          </cell>
        </row>
        <row r="321">
          <cell r="A321" t="str">
            <v>414738530</v>
          </cell>
          <cell r="B321">
            <v>498646</v>
          </cell>
          <cell r="C321" t="str">
            <v>414738530</v>
          </cell>
          <cell r="D321" t="str">
            <v>FLEXTUENTI</v>
          </cell>
          <cell r="E321" t="str">
            <v>DESPACHO</v>
          </cell>
          <cell r="F321" t="str">
            <v>NORMAL</v>
          </cell>
          <cell r="G321" t="str">
            <v/>
          </cell>
          <cell r="H321">
            <v>44944</v>
          </cell>
          <cell r="I321" t="str">
            <v>EN_PROCESO</v>
          </cell>
          <cell r="J321">
            <v>44944</v>
          </cell>
          <cell r="K321" t="str">
            <v>Servio Francisco Medina Reyes</v>
          </cell>
          <cell r="L321" t="str">
            <v>PINAS  AV INDEPENDENCIA  3181  ELOY ALFARO</v>
          </cell>
          <cell r="M321" t="str">
            <v>0704975523</v>
          </cell>
          <cell r="N321" t="str">
            <v>0988647356/0994092060</v>
          </cell>
          <cell r="O321" t="str">
            <v/>
          </cell>
          <cell r="P321" t="str">
            <v>PIÑAS</v>
          </cell>
          <cell r="Q321" t="str">
            <v>PIÑAS</v>
          </cell>
          <cell r="R321" t="str">
            <v>EL ORO</v>
          </cell>
          <cell r="U321" t="str">
            <v>FLEXNETUIO_PROVINCIA</v>
          </cell>
          <cell r="V321">
            <v>1</v>
          </cell>
          <cell r="W321">
            <v>1</v>
          </cell>
          <cell r="X321" t="str">
            <v>FLEXNET ECUADOR - FLEXTUENTI</v>
          </cell>
          <cell r="Y321" t="str">
            <v>CALLE 28 DE JUNIO S/N Y GARCIA MORENO ENTRADA LLANO GRANDE</v>
          </cell>
        </row>
        <row r="322">
          <cell r="A322" t="str">
            <v>414745709</v>
          </cell>
          <cell r="B322">
            <v>498647</v>
          </cell>
          <cell r="C322" t="str">
            <v>414745709</v>
          </cell>
          <cell r="D322" t="str">
            <v>FLEXTUENTI</v>
          </cell>
          <cell r="E322" t="str">
            <v>DESPACHO</v>
          </cell>
          <cell r="F322" t="str">
            <v>DERIVADO PICK UP</v>
          </cell>
          <cell r="H322">
            <v>44944</v>
          </cell>
          <cell r="I322" t="str">
            <v>EN_PROCESO</v>
          </cell>
          <cell r="J322">
            <v>44944</v>
          </cell>
          <cell r="K322" t="str">
            <v>CLIDER MOISES GREFA LICUY</v>
          </cell>
          <cell r="L322" t="str">
            <v>OFICINA TRAMACO EL COCA</v>
          </cell>
          <cell r="M322" t="str">
            <v>2200157382</v>
          </cell>
          <cell r="N322" t="str">
            <v>0990307068/0995387941</v>
          </cell>
          <cell r="P322" t="str">
            <v>ORELLANA</v>
          </cell>
          <cell r="Q322" t="str">
            <v>EL COCA</v>
          </cell>
          <cell r="R322" t="str">
            <v>ORELLANA</v>
          </cell>
          <cell r="U322" t="str">
            <v>FLEXNETUIO_PROVINCIA</v>
          </cell>
          <cell r="V322">
            <v>1</v>
          </cell>
          <cell r="W322">
            <v>1</v>
          </cell>
          <cell r="X322" t="str">
            <v>FLEXNET ECUADOR - FLEXTUENTI</v>
          </cell>
          <cell r="Y322" t="str">
            <v>CALLE 28 DE JUNIO S/N Y GARCIA MORENO ENTRADA LLANO GRANDE</v>
          </cell>
        </row>
        <row r="323">
          <cell r="A323" t="str">
            <v>414745723</v>
          </cell>
          <cell r="B323">
            <v>498648</v>
          </cell>
          <cell r="C323" t="str">
            <v>414745723</v>
          </cell>
          <cell r="D323" t="str">
            <v>FLEXTUENTI</v>
          </cell>
          <cell r="E323" t="str">
            <v>DESPACHO</v>
          </cell>
          <cell r="F323" t="str">
            <v>NORMAL</v>
          </cell>
          <cell r="G323" t="str">
            <v/>
          </cell>
          <cell r="H323">
            <v>44944</v>
          </cell>
          <cell r="I323" t="str">
            <v>EN_PROCESO</v>
          </cell>
          <cell r="J323">
            <v>44944</v>
          </cell>
          <cell r="K323" t="str">
            <v>Carolina Valarezo</v>
          </cell>
          <cell r="L323" t="str">
            <v>ELOY ALFARO (MA)  CALLE 317  SN  AV 217</v>
          </cell>
          <cell r="M323" t="str">
            <v>1315493831</v>
          </cell>
          <cell r="N323" t="str">
            <v>0959175350/0963328191</v>
          </cell>
          <cell r="O323" t="str">
            <v/>
          </cell>
          <cell r="P323" t="str">
            <v>MANTA</v>
          </cell>
          <cell r="Q323" t="str">
            <v>MANTA</v>
          </cell>
          <cell r="R323" t="str">
            <v>MANABI</v>
          </cell>
          <cell r="U323" t="str">
            <v>FLEXNETUIO_PROVINCIA</v>
          </cell>
          <cell r="V323">
            <v>1</v>
          </cell>
          <cell r="W323">
            <v>1</v>
          </cell>
          <cell r="X323" t="str">
            <v>FLEXNET ECUADOR - FLEXTUENTI</v>
          </cell>
          <cell r="Y323" t="str">
            <v>CALLE 28 DE JUNIO S/N Y GARCIA MORENO ENTRADA LLANO GRANDE</v>
          </cell>
        </row>
        <row r="324">
          <cell r="A324" t="str">
            <v>414745729</v>
          </cell>
          <cell r="B324">
            <v>498649</v>
          </cell>
          <cell r="C324" t="str">
            <v>414745729</v>
          </cell>
          <cell r="D324" t="str">
            <v>FLEXTUENTI</v>
          </cell>
          <cell r="E324" t="str">
            <v>DESPACHO</v>
          </cell>
          <cell r="F324" t="str">
            <v>NORMAL</v>
          </cell>
          <cell r="G324" t="str">
            <v>FT80515</v>
          </cell>
          <cell r="H324">
            <v>44944</v>
          </cell>
          <cell r="I324" t="str">
            <v>HABILITADO_RUTEO</v>
          </cell>
          <cell r="J324">
            <v>44944</v>
          </cell>
          <cell r="K324" t="str">
            <v>Alexander Carrion</v>
          </cell>
          <cell r="L324" t="str">
            <v>CHILLOGALLO  AV MARISCAL SUCRE  OE7 30  CALLE LUIS FRANCISCO LOPEZ</v>
          </cell>
          <cell r="M324" t="str">
            <v>1723019707</v>
          </cell>
          <cell r="N324" t="str">
            <v>0997016886/0998461087</v>
          </cell>
          <cell r="O324" t="str">
            <v/>
          </cell>
          <cell r="P324" t="str">
            <v>QUITO</v>
          </cell>
          <cell r="Q324" t="str">
            <v>QUITO</v>
          </cell>
          <cell r="R324" t="str">
            <v>PICHINCHA</v>
          </cell>
          <cell r="U324" t="str">
            <v>FLEXNETUIO_LOCAL</v>
          </cell>
          <cell r="V324">
            <v>1</v>
          </cell>
          <cell r="W324">
            <v>1</v>
          </cell>
          <cell r="X324" t="str">
            <v>FLEXNET ECUADOR - FLEXTUENTI</v>
          </cell>
          <cell r="Y324" t="str">
            <v>CALLE 28 DE JUNIO S/N Y GARCIA MORENO ENTRADA LLANO GRANDE</v>
          </cell>
        </row>
        <row r="325">
          <cell r="A325" t="str">
            <v>414745750</v>
          </cell>
          <cell r="B325">
            <v>498650</v>
          </cell>
          <cell r="C325" t="str">
            <v>414745750</v>
          </cell>
          <cell r="D325" t="str">
            <v>FLEXTUENTI</v>
          </cell>
          <cell r="E325" t="str">
            <v>DESPACHO</v>
          </cell>
          <cell r="F325" t="str">
            <v>DERIVADO PICK UP</v>
          </cell>
          <cell r="G325" t="str">
            <v/>
          </cell>
          <cell r="H325">
            <v>44944</v>
          </cell>
          <cell r="I325" t="str">
            <v>EN_PROCESO</v>
          </cell>
          <cell r="J325">
            <v>44944</v>
          </cell>
          <cell r="K325" t="str">
            <v>Angel Humberto Toala Guaranda</v>
          </cell>
          <cell r="L325" t="str">
            <v>OFICINA TRAMACO SAN MARINO</v>
          </cell>
          <cell r="M325" t="str">
            <v>0957225303</v>
          </cell>
          <cell r="N325" t="str">
            <v>0985372331/0987144925</v>
          </cell>
          <cell r="O325" t="str">
            <v/>
          </cell>
          <cell r="P325" t="str">
            <v>GUAYAQUIL</v>
          </cell>
          <cell r="Q325" t="str">
            <v>GUAYAQUIL</v>
          </cell>
          <cell r="R325" t="str">
            <v>GUAYAS</v>
          </cell>
          <cell r="U325" t="str">
            <v>FLEXNETUIO_GYE</v>
          </cell>
          <cell r="V325">
            <v>1</v>
          </cell>
          <cell r="W325">
            <v>1</v>
          </cell>
          <cell r="X325" t="str">
            <v>FLEXNET ECUADOR - FLEXTUENTI</v>
          </cell>
          <cell r="Y325" t="str">
            <v>CALLE 28 DE JUNIO S/N Y GARCIA MORENO ENTRADA LLANO GRANDE</v>
          </cell>
        </row>
        <row r="326">
          <cell r="A326" t="str">
            <v>414745752</v>
          </cell>
          <cell r="B326">
            <v>498651</v>
          </cell>
          <cell r="C326" t="str">
            <v>414745752</v>
          </cell>
          <cell r="D326" t="str">
            <v>FLEXTUENTI</v>
          </cell>
          <cell r="E326" t="str">
            <v>DESPACHO</v>
          </cell>
          <cell r="F326" t="str">
            <v>NORMAL</v>
          </cell>
          <cell r="G326" t="str">
            <v/>
          </cell>
          <cell r="H326">
            <v>44944</v>
          </cell>
          <cell r="I326" t="str">
            <v>EN_PROCESO</v>
          </cell>
          <cell r="J326">
            <v>44944</v>
          </cell>
          <cell r="K326" t="str">
            <v>Kevin Padilla</v>
          </cell>
          <cell r="L326" t="str">
            <v>RICAURTE AV  25 DE MARZO SN   VICENTE PACHECO</v>
          </cell>
          <cell r="M326" t="str">
            <v>0107458036</v>
          </cell>
          <cell r="N326" t="str">
            <v>0959876499/0969942495</v>
          </cell>
          <cell r="O326" t="str">
            <v/>
          </cell>
          <cell r="P326" t="str">
            <v>CUENCA</v>
          </cell>
          <cell r="Q326" t="str">
            <v>CUENCA</v>
          </cell>
          <cell r="R326" t="str">
            <v>AZUAY</v>
          </cell>
          <cell r="U326" t="str">
            <v>FLEXNETUIO_PROVINCIA</v>
          </cell>
          <cell r="V326">
            <v>1</v>
          </cell>
          <cell r="W326">
            <v>1</v>
          </cell>
          <cell r="X326" t="str">
            <v>FLEXNET ECUADOR - FLEXTUENTI</v>
          </cell>
          <cell r="Y326" t="str">
            <v>CALLE 28 DE JUNIO S/N Y GARCIA MORENO ENTRADA LLANO GRANDE</v>
          </cell>
        </row>
        <row r="327">
          <cell r="A327" t="str">
            <v>414745777</v>
          </cell>
          <cell r="B327">
            <v>498652</v>
          </cell>
          <cell r="C327" t="str">
            <v>414745777</v>
          </cell>
          <cell r="D327" t="str">
            <v>FLEXTUENTI</v>
          </cell>
          <cell r="E327" t="str">
            <v>DESPACHO</v>
          </cell>
          <cell r="F327" t="str">
            <v>NORMAL</v>
          </cell>
          <cell r="G327" t="str">
            <v/>
          </cell>
          <cell r="H327">
            <v>44944</v>
          </cell>
          <cell r="I327" t="str">
            <v>EN_PROCESO</v>
          </cell>
          <cell r="J327">
            <v>44944</v>
          </cell>
          <cell r="K327" t="str">
            <v>Diana Cruz</v>
          </cell>
          <cell r="L327" t="str">
            <v>VALENCIA (LR)  CALLE JORGE HERRERA CRUZ SN  AV 13 DE DICIEMBRE</v>
          </cell>
          <cell r="M327" t="str">
            <v>1205289828</v>
          </cell>
          <cell r="N327" t="str">
            <v>0967357339/0962732157</v>
          </cell>
          <cell r="O327" t="str">
            <v/>
          </cell>
          <cell r="P327" t="str">
            <v>VALENCIA</v>
          </cell>
          <cell r="Q327" t="str">
            <v>VALENCIA</v>
          </cell>
          <cell r="R327" t="str">
            <v>LOS RIOS</v>
          </cell>
          <cell r="U327" t="str">
            <v>FLEXNETUIO_PROVINCIA</v>
          </cell>
          <cell r="V327">
            <v>1</v>
          </cell>
          <cell r="W327">
            <v>1</v>
          </cell>
          <cell r="X327" t="str">
            <v>FLEXNET ECUADOR - FLEXTUENTI</v>
          </cell>
          <cell r="Y327" t="str">
            <v>CALLE 28 DE JUNIO S/N Y GARCIA MORENO ENTRADA LLANO GRANDE</v>
          </cell>
        </row>
        <row r="328">
          <cell r="A328" t="str">
            <v>414745778</v>
          </cell>
          <cell r="B328">
            <v>498653</v>
          </cell>
          <cell r="C328" t="str">
            <v>414745778</v>
          </cell>
          <cell r="D328" t="str">
            <v>FLEXTUENTI</v>
          </cell>
          <cell r="E328" t="str">
            <v>DESPACHO</v>
          </cell>
          <cell r="F328" t="str">
            <v>NORMAL</v>
          </cell>
          <cell r="G328" t="str">
            <v/>
          </cell>
          <cell r="H328">
            <v>44944</v>
          </cell>
          <cell r="I328" t="str">
            <v>EN_PROCESO</v>
          </cell>
          <cell r="J328">
            <v>44944</v>
          </cell>
          <cell r="K328" t="str">
            <v>jaime alava rivero</v>
          </cell>
          <cell r="L328" t="str">
            <v>JAMA  AV JAMA SN PACIFICO CENTENO OROZ</v>
          </cell>
          <cell r="M328" t="str">
            <v>1307542934</v>
          </cell>
          <cell r="N328" t="str">
            <v>0993123327/0993123327</v>
          </cell>
          <cell r="O328" t="str">
            <v/>
          </cell>
          <cell r="P328" t="str">
            <v>JAMA</v>
          </cell>
          <cell r="Q328" t="str">
            <v>JAMA</v>
          </cell>
          <cell r="R328" t="str">
            <v>MANABI</v>
          </cell>
          <cell r="U328" t="str">
            <v>FLEXNETUIO_PROVINCIA</v>
          </cell>
          <cell r="V328">
            <v>1</v>
          </cell>
          <cell r="W328">
            <v>1</v>
          </cell>
          <cell r="X328" t="str">
            <v>FLEXNET ECUADOR - FLEXTUENTI</v>
          </cell>
          <cell r="Y328" t="str">
            <v>CALLE 28 DE JUNIO S/N Y GARCIA MORENO ENTRADA LLANO GRANDE</v>
          </cell>
        </row>
        <row r="329">
          <cell r="A329" t="str">
            <v>414745783</v>
          </cell>
          <cell r="B329">
            <v>498654</v>
          </cell>
          <cell r="C329" t="str">
            <v>414745783</v>
          </cell>
          <cell r="D329" t="str">
            <v>FLEXTUENTI</v>
          </cell>
          <cell r="E329" t="str">
            <v>DESPACHO</v>
          </cell>
          <cell r="F329" t="str">
            <v>NORMAL</v>
          </cell>
          <cell r="G329" t="str">
            <v/>
          </cell>
          <cell r="H329">
            <v>44944</v>
          </cell>
          <cell r="I329" t="str">
            <v>EN_PROCESO</v>
          </cell>
          <cell r="J329">
            <v>44944</v>
          </cell>
          <cell r="K329" t="str">
            <v>ELSY MISHELL MORETA ROJAS</v>
          </cell>
          <cell r="L329" t="str">
            <v>SANTO DOMINGO   AV QUITO SN RIO TOACHI</v>
          </cell>
          <cell r="M329" t="str">
            <v>1723052344</v>
          </cell>
          <cell r="N329" t="str">
            <v>0985041973/0992642042</v>
          </cell>
          <cell r="O329" t="str">
            <v/>
          </cell>
          <cell r="P329" t="str">
            <v>SANTO DOMINGO</v>
          </cell>
          <cell r="Q329" t="str">
            <v>SANTO DOMINGO</v>
          </cell>
          <cell r="R329" t="str">
            <v>SANTO DOMINGO DE LOS TSACHILAS</v>
          </cell>
          <cell r="U329" t="str">
            <v>FLEXNETUIO_PROVINCIA</v>
          </cell>
          <cell r="V329">
            <v>1</v>
          </cell>
          <cell r="W329">
            <v>1</v>
          </cell>
          <cell r="X329" t="str">
            <v>FLEXNET ECUADOR - FLEXTUENTI</v>
          </cell>
          <cell r="Y329" t="str">
            <v>CALLE 28 DE JUNIO S/N Y GARCIA MORENO ENTRADA LLANO GRANDE</v>
          </cell>
        </row>
        <row r="330">
          <cell r="A330" t="str">
            <v>414745795</v>
          </cell>
          <cell r="B330">
            <v>498655</v>
          </cell>
          <cell r="C330" t="str">
            <v>414745795</v>
          </cell>
          <cell r="D330" t="str">
            <v>FLEXTUENTI</v>
          </cell>
          <cell r="E330" t="str">
            <v>DESPACHO</v>
          </cell>
          <cell r="F330" t="str">
            <v>NORMAL</v>
          </cell>
          <cell r="G330" t="str">
            <v>FT80514</v>
          </cell>
          <cell r="H330">
            <v>44944</v>
          </cell>
          <cell r="I330" t="str">
            <v>EN_TRANSITO</v>
          </cell>
          <cell r="J330">
            <v>44944</v>
          </cell>
          <cell r="K330" t="str">
            <v>MARICELA GONZALEZ</v>
          </cell>
          <cell r="L330" t="str">
            <v>CHIMBACALLE CALLE PATTERSON S11 94  FRANCIS WHITE</v>
          </cell>
          <cell r="M330" t="str">
            <v>1703433662</v>
          </cell>
          <cell r="N330" t="str">
            <v>0983341860/0994777214</v>
          </cell>
          <cell r="P330" t="str">
            <v>QUITO</v>
          </cell>
          <cell r="Q330" t="str">
            <v>QUITO</v>
          </cell>
          <cell r="R330" t="str">
            <v>PICHINCHA</v>
          </cell>
          <cell r="T330" t="str">
            <v>ITSACOURIER</v>
          </cell>
          <cell r="U330" t="str">
            <v>FLEXNETUIO_LOCAL</v>
          </cell>
          <cell r="V330">
            <v>1</v>
          </cell>
          <cell r="W330">
            <v>1</v>
          </cell>
          <cell r="X330" t="str">
            <v>FLEXNET ECUADOR - FLEXTUENTI</v>
          </cell>
          <cell r="Y330" t="str">
            <v>CALLE 28 DE JUNIO S/N Y GARCIA MORENO ENTRADA LLANO GRANDE</v>
          </cell>
        </row>
        <row r="331">
          <cell r="A331" t="str">
            <v>414745807</v>
          </cell>
          <cell r="B331">
            <v>498656</v>
          </cell>
          <cell r="C331" t="str">
            <v>414745807</v>
          </cell>
          <cell r="D331" t="str">
            <v>FLEXTUENTI</v>
          </cell>
          <cell r="E331" t="str">
            <v>DESPACHO</v>
          </cell>
          <cell r="F331" t="str">
            <v>NORMAL</v>
          </cell>
          <cell r="G331" t="str">
            <v/>
          </cell>
          <cell r="H331">
            <v>44944</v>
          </cell>
          <cell r="I331" t="str">
            <v>EN_PROCESO</v>
          </cell>
          <cell r="J331">
            <v>44944</v>
          </cell>
          <cell r="K331" t="str">
            <v>Luis Vasquez</v>
          </cell>
          <cell r="L331" t="str">
            <v>SAN FRANCISCO CALLE VICENTE MALDONADO  26  RICARDO SANCHEZ</v>
          </cell>
          <cell r="M331" t="str">
            <v>1717177099</v>
          </cell>
          <cell r="N331" t="str">
            <v>0963282764/0963902708</v>
          </cell>
          <cell r="O331" t="str">
            <v/>
          </cell>
          <cell r="P331" t="str">
            <v>IBARRA</v>
          </cell>
          <cell r="Q331" t="str">
            <v>IBARRA</v>
          </cell>
          <cell r="R331" t="str">
            <v>IMBABURA</v>
          </cell>
          <cell r="U331" t="str">
            <v>FLEXNETUIO_PROVINCIA</v>
          </cell>
          <cell r="V331">
            <v>1</v>
          </cell>
          <cell r="W331">
            <v>1</v>
          </cell>
          <cell r="X331" t="str">
            <v>FLEXNET ECUADOR - FLEXTUENTI</v>
          </cell>
          <cell r="Y331" t="str">
            <v>CALLE 28 DE JUNIO S/N Y GARCIA MORENO ENTRADA LLANO GRANDE</v>
          </cell>
        </row>
        <row r="332">
          <cell r="A332" t="str">
            <v>414745809</v>
          </cell>
          <cell r="B332">
            <v>498657</v>
          </cell>
          <cell r="C332" t="str">
            <v>414745809</v>
          </cell>
          <cell r="D332" t="str">
            <v>FLEXTUENTI</v>
          </cell>
          <cell r="E332" t="str">
            <v>DESPACHO</v>
          </cell>
          <cell r="F332" t="str">
            <v>NORMAL</v>
          </cell>
          <cell r="G332" t="str">
            <v/>
          </cell>
          <cell r="H332">
            <v>44944</v>
          </cell>
          <cell r="I332" t="str">
            <v>EN_PROCESO</v>
          </cell>
          <cell r="J332">
            <v>44944</v>
          </cell>
          <cell r="K332" t="str">
            <v>Galo Rivadeneira rivadeneira</v>
          </cell>
          <cell r="L332" t="str">
            <v>18 DE OCTUBRE CALLE  SN  SN  MIRAFLORES</v>
          </cell>
          <cell r="M332" t="str">
            <v>0802484014</v>
          </cell>
          <cell r="N332" t="str">
            <v>0969239888/0999511394</v>
          </cell>
          <cell r="O332" t="str">
            <v/>
          </cell>
          <cell r="P332" t="str">
            <v>PORTOVIEJO</v>
          </cell>
          <cell r="Q332" t="str">
            <v>PORTOVIEJO</v>
          </cell>
          <cell r="R332" t="str">
            <v>MANABI</v>
          </cell>
          <cell r="U332" t="str">
            <v>FLEXNETUIO_PROVINCIA</v>
          </cell>
          <cell r="V332">
            <v>1</v>
          </cell>
          <cell r="W332">
            <v>1</v>
          </cell>
          <cell r="X332" t="str">
            <v>FLEXNET ECUADOR - FLEXTUENTI</v>
          </cell>
          <cell r="Y332" t="str">
            <v>CALLE 28 DE JUNIO S/N Y GARCIA MORENO ENTRADA LLANO GRANDE</v>
          </cell>
        </row>
        <row r="333">
          <cell r="A333" t="str">
            <v>414745814</v>
          </cell>
          <cell r="B333">
            <v>498658</v>
          </cell>
          <cell r="C333" t="str">
            <v>414745814</v>
          </cell>
          <cell r="D333" t="str">
            <v>FLEXTUENTI</v>
          </cell>
          <cell r="E333" t="str">
            <v>DESPACHO</v>
          </cell>
          <cell r="F333" t="str">
            <v>NORMAL</v>
          </cell>
          <cell r="G333" t="str">
            <v/>
          </cell>
          <cell r="H333">
            <v>44944</v>
          </cell>
          <cell r="I333" t="str">
            <v>EN_PROCESO</v>
          </cell>
          <cell r="J333">
            <v>44944</v>
          </cell>
          <cell r="K333" t="str">
            <v>Luz Leon</v>
          </cell>
          <cell r="L333" t="str">
            <v>TOTORACOCHA  CALLE DEL EDIL 187 AV GONZALES SUAREZ</v>
          </cell>
          <cell r="M333" t="str">
            <v>0101683944</v>
          </cell>
          <cell r="N333" t="str">
            <v>0985783512/0999140175</v>
          </cell>
          <cell r="O333" t="str">
            <v/>
          </cell>
          <cell r="P333" t="str">
            <v>CUENCA</v>
          </cell>
          <cell r="Q333" t="str">
            <v>CUENCA</v>
          </cell>
          <cell r="R333" t="str">
            <v>AZUAY</v>
          </cell>
          <cell r="U333" t="str">
            <v>FLEXNETUIO_PROVINCIA</v>
          </cell>
          <cell r="V333">
            <v>1</v>
          </cell>
          <cell r="W333">
            <v>1</v>
          </cell>
          <cell r="X333" t="str">
            <v>FLEXNET ECUADOR - FLEXTUENTI</v>
          </cell>
          <cell r="Y333" t="str">
            <v>CALLE 28 DE JUNIO S/N Y GARCIA MORENO ENTRADA LLANO GRANDE</v>
          </cell>
        </row>
        <row r="334">
          <cell r="A334" t="str">
            <v>414745829</v>
          </cell>
          <cell r="B334">
            <v>498659</v>
          </cell>
          <cell r="C334" t="str">
            <v>414745829</v>
          </cell>
          <cell r="D334" t="str">
            <v>FLEXTUENTI</v>
          </cell>
          <cell r="E334" t="str">
            <v>DESPACHO</v>
          </cell>
          <cell r="F334" t="str">
            <v>NORMAL</v>
          </cell>
          <cell r="G334" t="str">
            <v>FT80513</v>
          </cell>
          <cell r="H334">
            <v>44944</v>
          </cell>
          <cell r="I334" t="str">
            <v>HABILITADO_RUTEO</v>
          </cell>
          <cell r="J334">
            <v>44944</v>
          </cell>
          <cell r="K334" t="str">
            <v>Diana Valverde</v>
          </cell>
          <cell r="L334" t="str">
            <v>COMITE DEL PUEBLO  JOAQUIN CHIRIBOGA  N6440 JULIAN MESTANZA</v>
          </cell>
          <cell r="M334" t="str">
            <v>1724554447</v>
          </cell>
          <cell r="N334" t="str">
            <v>0984670019/0999921513</v>
          </cell>
          <cell r="O334" t="str">
            <v/>
          </cell>
          <cell r="P334" t="str">
            <v>QUITO</v>
          </cell>
          <cell r="Q334" t="str">
            <v>QUITO</v>
          </cell>
          <cell r="R334" t="str">
            <v>PICHINCHA</v>
          </cell>
          <cell r="U334" t="str">
            <v>FLEXNETUIO_LOCAL</v>
          </cell>
          <cell r="V334">
            <v>1</v>
          </cell>
          <cell r="W334">
            <v>1</v>
          </cell>
          <cell r="X334" t="str">
            <v>FLEXNET ECUADOR - FLEXTUENTI</v>
          </cell>
          <cell r="Y334" t="str">
            <v>CALLE 28 DE JUNIO S/N Y GARCIA MORENO ENTRADA LLANO GRANDE</v>
          </cell>
        </row>
        <row r="335">
          <cell r="A335" t="str">
            <v>414745846</v>
          </cell>
          <cell r="B335">
            <v>498660</v>
          </cell>
          <cell r="C335" t="str">
            <v>414745846</v>
          </cell>
          <cell r="D335" t="str">
            <v>FLEXTUENTI</v>
          </cell>
          <cell r="E335" t="str">
            <v>DESPACHO</v>
          </cell>
          <cell r="F335" t="str">
            <v>NORMAL</v>
          </cell>
          <cell r="G335" t="str">
            <v/>
          </cell>
          <cell r="H335">
            <v>44944</v>
          </cell>
          <cell r="I335" t="str">
            <v>EN_PROCESO</v>
          </cell>
          <cell r="J335">
            <v>44944</v>
          </cell>
          <cell r="K335" t="str">
            <v>Kevin Alvarez</v>
          </cell>
          <cell r="L335" t="str">
            <v>12 DE MARZO CALLE  GRAN COLOMBIA  SN  PEDRO</v>
          </cell>
          <cell r="M335" t="str">
            <v>1350131916</v>
          </cell>
          <cell r="N335" t="str">
            <v>0999693352/0996144509</v>
          </cell>
          <cell r="O335" t="str">
            <v/>
          </cell>
          <cell r="P335" t="str">
            <v>PORTOVIEJO</v>
          </cell>
          <cell r="Q335" t="str">
            <v>PORTOVIEJO</v>
          </cell>
          <cell r="R335" t="str">
            <v>MANABI</v>
          </cell>
          <cell r="U335" t="str">
            <v>FLEXNETUIO_PROVINCIA</v>
          </cell>
          <cell r="V335">
            <v>1</v>
          </cell>
          <cell r="W335">
            <v>1</v>
          </cell>
          <cell r="X335" t="str">
            <v>FLEXNET ECUADOR - FLEXTUENTI</v>
          </cell>
          <cell r="Y335" t="str">
            <v>CALLE 28 DE JUNIO S/N Y GARCIA MORENO ENTRADA LLANO GRANDE</v>
          </cell>
        </row>
        <row r="336">
          <cell r="A336" t="str">
            <v>WS414745737</v>
          </cell>
          <cell r="B336">
            <v>498661</v>
          </cell>
          <cell r="C336" t="str">
            <v>WS414745737</v>
          </cell>
          <cell r="D336" t="str">
            <v>FLEXTUENTI</v>
          </cell>
          <cell r="E336" t="str">
            <v>DESPACHO</v>
          </cell>
          <cell r="F336" t="str">
            <v>NORMAL</v>
          </cell>
          <cell r="G336" t="str">
            <v>FT80510</v>
          </cell>
          <cell r="H336">
            <v>44944</v>
          </cell>
          <cell r="I336" t="str">
            <v>HABILITADO_RUTEO</v>
          </cell>
          <cell r="J336">
            <v>44944</v>
          </cell>
          <cell r="K336" t="str">
            <v>Eddy Catucuamba</v>
          </cell>
          <cell r="L336" t="str">
            <v>KENNEDY GALO PLAZA LASSO  OE1 156  SABANILLA</v>
          </cell>
          <cell r="M336" t="str">
            <v>1725071185</v>
          </cell>
          <cell r="N336" t="str">
            <v>0969924274/0969924274</v>
          </cell>
          <cell r="O336" t="str">
            <v/>
          </cell>
          <cell r="P336" t="str">
            <v>QUITO</v>
          </cell>
          <cell r="Q336" t="str">
            <v>QUITO</v>
          </cell>
          <cell r="R336" t="str">
            <v>PICHINCHA</v>
          </cell>
          <cell r="U336" t="str">
            <v>FLEXNETUIO_LOCAL</v>
          </cell>
          <cell r="V336">
            <v>1</v>
          </cell>
          <cell r="W336">
            <v>1</v>
          </cell>
          <cell r="X336" t="str">
            <v>FLEXNET ECUADOR - FLEXTUENTI</v>
          </cell>
          <cell r="Y336" t="str">
            <v>CALLE 28 DE JUNIO S/N Y GARCIA MORENO ENTRADA LLANO GRANDE</v>
          </cell>
        </row>
        <row r="337">
          <cell r="A337" t="str">
            <v>WS414745753</v>
          </cell>
          <cell r="B337">
            <v>498662</v>
          </cell>
          <cell r="C337" t="str">
            <v>WS414745753</v>
          </cell>
          <cell r="D337" t="str">
            <v>FLEXTUENTI</v>
          </cell>
          <cell r="E337" t="str">
            <v>DESPACHO</v>
          </cell>
          <cell r="F337" t="str">
            <v>NORMAL</v>
          </cell>
          <cell r="G337" t="str">
            <v>FT80509</v>
          </cell>
          <cell r="H337">
            <v>44944</v>
          </cell>
          <cell r="I337" t="str">
            <v>HABILITADO_RUTEO</v>
          </cell>
          <cell r="J337">
            <v>44944</v>
          </cell>
          <cell r="K337" t="str">
            <v>Melany Acosta</v>
          </cell>
          <cell r="L337" t="str">
            <v>CALDERON  MARIA TUFINO  N14 45  CARLOS MANTILLA</v>
          </cell>
          <cell r="M337" t="str">
            <v>1753043155</v>
          </cell>
          <cell r="N337" t="str">
            <v>0995259595/0995259595</v>
          </cell>
          <cell r="O337" t="str">
            <v/>
          </cell>
          <cell r="P337" t="str">
            <v>QUITO</v>
          </cell>
          <cell r="Q337" t="str">
            <v>QUITO</v>
          </cell>
          <cell r="R337" t="str">
            <v>PICHINCHA</v>
          </cell>
          <cell r="U337" t="str">
            <v>FLEXNETUIO_LOCAL</v>
          </cell>
          <cell r="V337">
            <v>1</v>
          </cell>
          <cell r="W337">
            <v>1</v>
          </cell>
          <cell r="X337" t="str">
            <v>FLEXNET ECUADOR - FLEXTUENTI</v>
          </cell>
          <cell r="Y337" t="str">
            <v>CALLE 28 DE JUNIO S/N Y GARCIA MORENO ENTRADA LLANO GRANDE</v>
          </cell>
        </row>
        <row r="338">
          <cell r="A338" t="str">
            <v>414738236</v>
          </cell>
          <cell r="B338">
            <v>498663</v>
          </cell>
          <cell r="C338" t="str">
            <v>414738236</v>
          </cell>
          <cell r="D338" t="str">
            <v>FLEXTUENTI</v>
          </cell>
          <cell r="E338" t="str">
            <v>DESPACHO</v>
          </cell>
          <cell r="F338" t="str">
            <v>EXPRESS GYE</v>
          </cell>
          <cell r="G338" t="str">
            <v>FT80496</v>
          </cell>
          <cell r="H338">
            <v>44944</v>
          </cell>
          <cell r="I338" t="str">
            <v>EN_TRANSITO</v>
          </cell>
          <cell r="J338">
            <v>44944</v>
          </cell>
          <cell r="K338" t="str">
            <v>KIMBERLYN MICHELLE ARTEAGA RODRIGUEZ</v>
          </cell>
          <cell r="L338" t="str">
            <v>TARQUI (GY)  9NO CALLEJON 19B NE MZ 320  V11  6TO PASAJE 3A NE</v>
          </cell>
          <cell r="M338" t="str">
            <v>0944079383</v>
          </cell>
          <cell r="N338" t="str">
            <v>0990421011/0998586149</v>
          </cell>
          <cell r="P338" t="str">
            <v>GUAYAQUIL</v>
          </cell>
          <cell r="Q338" t="str">
            <v>GUAYAQUIL</v>
          </cell>
          <cell r="R338" t="str">
            <v>GUAYAS</v>
          </cell>
          <cell r="T338" t="str">
            <v>ITSACOURIER</v>
          </cell>
          <cell r="U338" t="str">
            <v>FLEXNETUIO_GYE</v>
          </cell>
          <cell r="V338">
            <v>1</v>
          </cell>
          <cell r="W338">
            <v>1</v>
          </cell>
          <cell r="X338" t="str">
            <v>FLEXNET ECUADOR - FLEXTUENTI</v>
          </cell>
          <cell r="Y338" t="str">
            <v>FERNANDO GUTIERREZ HILL VIA A DAULE KM 8 1/2 ENTRADA A COOPERATIVA JUAN MONTALVO</v>
          </cell>
        </row>
        <row r="339">
          <cell r="A339" t="str">
            <v>414738241</v>
          </cell>
          <cell r="B339">
            <v>498664</v>
          </cell>
          <cell r="C339" t="str">
            <v>414738241</v>
          </cell>
          <cell r="D339" t="str">
            <v>FLEXTUENTI</v>
          </cell>
          <cell r="E339" t="str">
            <v>DESPACHO</v>
          </cell>
          <cell r="F339" t="str">
            <v>EXPRESS GYE</v>
          </cell>
          <cell r="G339" t="str">
            <v>FT80497</v>
          </cell>
          <cell r="H339">
            <v>44944</v>
          </cell>
          <cell r="I339" t="str">
            <v>EN_TRANSITO</v>
          </cell>
          <cell r="J339">
            <v>44944</v>
          </cell>
          <cell r="K339" t="str">
            <v>MATIAS ALEJANDRO CEVALLOS ZAMORA</v>
          </cell>
          <cell r="L339" t="str">
            <v>TARQUI  COOP FLORIDA NORTE  MZ 0024 SOLAR 15  SN</v>
          </cell>
          <cell r="M339" t="str">
            <v>0956705065</v>
          </cell>
          <cell r="N339" t="str">
            <v>0980871904/0959927394</v>
          </cell>
          <cell r="P339" t="str">
            <v>GUAYAQUIL</v>
          </cell>
          <cell r="Q339" t="str">
            <v>GUAYAQUIL</v>
          </cell>
          <cell r="R339" t="str">
            <v>GUAYAS</v>
          </cell>
          <cell r="T339" t="str">
            <v>ITSACOURIER</v>
          </cell>
          <cell r="U339" t="str">
            <v>FLEXNETUIO_GYE</v>
          </cell>
          <cell r="V339">
            <v>1</v>
          </cell>
          <cell r="W339">
            <v>1</v>
          </cell>
          <cell r="X339" t="str">
            <v>FLEXNET ECUADOR - FLEXTUENTI</v>
          </cell>
          <cell r="Y339" t="str">
            <v>FERNANDO GUTIERREZ HILL VIA A DAULE KM 8 1/2 ENTRADA A COOPERATIVA JUAN MONTALVO</v>
          </cell>
        </row>
        <row r="340">
          <cell r="A340" t="str">
            <v>414738312</v>
          </cell>
          <cell r="B340">
            <v>498665</v>
          </cell>
          <cell r="C340" t="str">
            <v>414738312</v>
          </cell>
          <cell r="D340" t="str">
            <v>FLEXTUENTI</v>
          </cell>
          <cell r="E340" t="str">
            <v>DESPACHO</v>
          </cell>
          <cell r="F340" t="str">
            <v>EXPRESS GYE</v>
          </cell>
          <cell r="G340" t="str">
            <v>FT80498</v>
          </cell>
          <cell r="H340">
            <v>44944</v>
          </cell>
          <cell r="I340" t="str">
            <v>EN_TRANSITO</v>
          </cell>
          <cell r="J340">
            <v>44944</v>
          </cell>
          <cell r="K340" t="str">
            <v>WENDY PINTO</v>
          </cell>
          <cell r="L340" t="str">
            <v>ROCA  CALLE GABRIEL JOSE DE LUQUE 632 ROCAFUERTE BOYACA</v>
          </cell>
          <cell r="M340" t="str">
            <v>0921075172</v>
          </cell>
          <cell r="N340" t="str">
            <v>0991279399/0958704032</v>
          </cell>
          <cell r="P340" t="str">
            <v>GUAYAQUIL</v>
          </cell>
          <cell r="Q340" t="str">
            <v>GUAYAQUIL</v>
          </cell>
          <cell r="R340" t="str">
            <v>GUAYAS</v>
          </cell>
          <cell r="T340" t="str">
            <v>ITSACOURIER</v>
          </cell>
          <cell r="U340" t="str">
            <v>FLEXNETUIO_GYE</v>
          </cell>
          <cell r="V340">
            <v>1</v>
          </cell>
          <cell r="W340">
            <v>1</v>
          </cell>
          <cell r="X340" t="str">
            <v>FLEXNET ECUADOR - FLEXTUENTI</v>
          </cell>
          <cell r="Y340" t="str">
            <v>FERNANDO GUTIERREZ HILL VIA A DAULE KM 8 1/2 ENTRADA A COOPERATIVA JUAN MONTALVO</v>
          </cell>
        </row>
        <row r="341">
          <cell r="A341" t="str">
            <v>414738385</v>
          </cell>
          <cell r="B341">
            <v>498666</v>
          </cell>
          <cell r="C341" t="str">
            <v>414738385</v>
          </cell>
          <cell r="D341" t="str">
            <v>FLEXTUENTI</v>
          </cell>
          <cell r="E341" t="str">
            <v>DESPACHO</v>
          </cell>
          <cell r="F341" t="str">
            <v>EXPRESS GYE</v>
          </cell>
          <cell r="G341" t="str">
            <v>FT80499</v>
          </cell>
          <cell r="H341">
            <v>44944</v>
          </cell>
          <cell r="I341" t="str">
            <v>EN_TRANSITO</v>
          </cell>
          <cell r="J341">
            <v>44944</v>
          </cell>
          <cell r="K341" t="str">
            <v>SACARIAS PERALTA</v>
          </cell>
          <cell r="L341" t="str">
            <v>TARQUI (GY)  AV 1D NE MZ 456F   V24  4TO PASEO 19A NE</v>
          </cell>
          <cell r="M341" t="str">
            <v>0905929055</v>
          </cell>
          <cell r="N341" t="str">
            <v>0964187404/0983417280</v>
          </cell>
          <cell r="P341" t="str">
            <v>GUAYAQUIL</v>
          </cell>
          <cell r="Q341" t="str">
            <v>GUAYAQUIL</v>
          </cell>
          <cell r="R341" t="str">
            <v>GUAYAS</v>
          </cell>
          <cell r="T341" t="str">
            <v>ITSACOURIER</v>
          </cell>
          <cell r="U341" t="str">
            <v>FLEXNETUIO_GYE</v>
          </cell>
          <cell r="V341">
            <v>1</v>
          </cell>
          <cell r="W341">
            <v>1</v>
          </cell>
          <cell r="X341" t="str">
            <v>FLEXNET ECUADOR - FLEXTUENTI</v>
          </cell>
          <cell r="Y341" t="str">
            <v>FERNANDO GUTIERREZ HILL VIA A DAULE KM 8 1/2 ENTRADA A COOPERATIVA JUAN MONTALVO</v>
          </cell>
        </row>
        <row r="342">
          <cell r="A342" t="str">
            <v>414738426</v>
          </cell>
          <cell r="B342">
            <v>498667</v>
          </cell>
          <cell r="C342" t="str">
            <v>414738426</v>
          </cell>
          <cell r="D342" t="str">
            <v>FLEXTUENTI</v>
          </cell>
          <cell r="E342" t="str">
            <v>DESPACHO</v>
          </cell>
          <cell r="F342" t="str">
            <v>EXPRESS GYE</v>
          </cell>
          <cell r="G342" t="str">
            <v>FT80500</v>
          </cell>
          <cell r="H342">
            <v>44944</v>
          </cell>
          <cell r="I342" t="str">
            <v>EN_TRANSITO</v>
          </cell>
          <cell r="J342">
            <v>44944</v>
          </cell>
          <cell r="K342" t="str">
            <v>JAVIER VELEZ</v>
          </cell>
          <cell r="L342" t="str">
            <v>CARBO CALLE 15NO  MZ 1053 SOLAR  2   ZARA CHACON ZUNIGA</v>
          </cell>
          <cell r="M342" t="str">
            <v>0925953101</v>
          </cell>
          <cell r="N342" t="str">
            <v>0986183706/0986183706</v>
          </cell>
          <cell r="P342" t="str">
            <v>GUAYAQUIL</v>
          </cell>
          <cell r="Q342" t="str">
            <v>GUAYAQUIL</v>
          </cell>
          <cell r="R342" t="str">
            <v>GUAYAS</v>
          </cell>
          <cell r="T342" t="str">
            <v>ITSACOURIER</v>
          </cell>
          <cell r="U342" t="str">
            <v>FLEXNETUIO_GYE</v>
          </cell>
          <cell r="V342">
            <v>1</v>
          </cell>
          <cell r="W342">
            <v>1</v>
          </cell>
          <cell r="X342" t="str">
            <v>FLEXNET ECUADOR - FLEXTUENTI</v>
          </cell>
          <cell r="Y342" t="str">
            <v>FERNANDO GUTIERREZ HILL VIA A DAULE KM 8 1/2 ENTRADA A COOPERATIVA JUAN MONTALVO</v>
          </cell>
        </row>
        <row r="343">
          <cell r="A343" t="str">
            <v>414738473</v>
          </cell>
          <cell r="B343">
            <v>498668</v>
          </cell>
          <cell r="C343" t="str">
            <v>414738473</v>
          </cell>
          <cell r="D343" t="str">
            <v>FLEXTUENTI</v>
          </cell>
          <cell r="E343" t="str">
            <v>DESPACHO</v>
          </cell>
          <cell r="F343" t="str">
            <v>EXPRESS GYE</v>
          </cell>
          <cell r="G343" t="str">
            <v>FT80501</v>
          </cell>
          <cell r="H343">
            <v>44944</v>
          </cell>
          <cell r="I343" t="str">
            <v>EN_TRANSITO</v>
          </cell>
          <cell r="J343">
            <v>44944</v>
          </cell>
          <cell r="K343" t="str">
            <v>VICENTE ALMEIDA</v>
          </cell>
          <cell r="L343" t="str">
            <v>XIMENA CALLE 7MO CALLEJON 48 SE MZ D18 SOLAR  18  5TO PASAJE 10 S E</v>
          </cell>
          <cell r="M343" t="str">
            <v>0907168140</v>
          </cell>
          <cell r="N343" t="str">
            <v>0983490911/0994062449</v>
          </cell>
          <cell r="P343" t="str">
            <v>GUAYAQUIL</v>
          </cell>
          <cell r="Q343" t="str">
            <v>GUAYAQUIL</v>
          </cell>
          <cell r="R343" t="str">
            <v>GUAYAS</v>
          </cell>
          <cell r="T343" t="str">
            <v>ITSACOURIER</v>
          </cell>
          <cell r="U343" t="str">
            <v>FLEXNETUIO_GYE</v>
          </cell>
          <cell r="V343">
            <v>1</v>
          </cell>
          <cell r="W343">
            <v>1</v>
          </cell>
          <cell r="X343" t="str">
            <v>FLEXNET ECUADOR - FLEXTUENTI</v>
          </cell>
          <cell r="Y343" t="str">
            <v>FERNANDO GUTIERREZ HILL VIA A DAULE KM 8 1/2 ENTRADA A COOPERATIVA JUAN MONTALVO</v>
          </cell>
        </row>
        <row r="344">
          <cell r="A344" t="str">
            <v>414745743</v>
          </cell>
          <cell r="B344">
            <v>498669</v>
          </cell>
          <cell r="C344" t="str">
            <v>414745743</v>
          </cell>
          <cell r="D344" t="str">
            <v>FLEXTUENTI</v>
          </cell>
          <cell r="E344" t="str">
            <v>DESPACHO</v>
          </cell>
          <cell r="F344" t="str">
            <v>EXPRESS GYE</v>
          </cell>
          <cell r="G344" t="str">
            <v>FT80502</v>
          </cell>
          <cell r="H344">
            <v>44944</v>
          </cell>
          <cell r="I344" t="str">
            <v>EN_TRANSITO</v>
          </cell>
          <cell r="J344">
            <v>44944</v>
          </cell>
          <cell r="K344" t="str">
            <v>EDWARD SANCHEZ</v>
          </cell>
          <cell r="L344" t="str">
            <v>TARQUI  AV CARLOS JULIO AROSEMENA  SN AV 9 DE OCTUBRE</v>
          </cell>
          <cell r="M344" t="str">
            <v>0925478828</v>
          </cell>
          <cell r="N344" t="str">
            <v>0961948681/0983969987</v>
          </cell>
          <cell r="P344" t="str">
            <v>GUAYAQUIL</v>
          </cell>
          <cell r="Q344" t="str">
            <v>GUAYAQUIL</v>
          </cell>
          <cell r="R344" t="str">
            <v>GUAYAS</v>
          </cell>
          <cell r="T344" t="str">
            <v>ITSACOURIER</v>
          </cell>
          <cell r="U344" t="str">
            <v>FLEXNETUIO_GYE</v>
          </cell>
          <cell r="V344">
            <v>1</v>
          </cell>
          <cell r="W344">
            <v>1</v>
          </cell>
          <cell r="X344" t="str">
            <v>FLEXNET ECUADOR - FLEXTUENTI</v>
          </cell>
          <cell r="Y344" t="str">
            <v>FERNANDO GUTIERREZ HILL VIA A DAULE KM 8 1/2 ENTRADA A COOPERATIVA JUAN MONTALVO</v>
          </cell>
        </row>
        <row r="345">
          <cell r="A345" t="str">
            <v>414745789</v>
          </cell>
          <cell r="B345">
            <v>498670</v>
          </cell>
          <cell r="C345" t="str">
            <v>414745789</v>
          </cell>
          <cell r="D345" t="str">
            <v>FLEXTUENTI</v>
          </cell>
          <cell r="E345" t="str">
            <v>DESPACHO</v>
          </cell>
          <cell r="F345" t="str">
            <v>EXPRESS GYE</v>
          </cell>
          <cell r="H345">
            <v>44944</v>
          </cell>
          <cell r="I345" t="str">
            <v>EN_PROCESO</v>
          </cell>
          <cell r="J345">
            <v>44944</v>
          </cell>
          <cell r="K345" t="str">
            <v>JORGE WALTER ALBAN HINOJOSA</v>
          </cell>
          <cell r="L345" t="str">
            <v>TARQUI (GY)  CALLE 11AVO CALLEJON 20A  MZ143   V 5  1ERA PEATONAL 3A NE</v>
          </cell>
          <cell r="M345" t="str">
            <v>0922679212</v>
          </cell>
          <cell r="N345" t="str">
            <v>0993815421/0979850718</v>
          </cell>
          <cell r="P345" t="str">
            <v>GUAYAQUIL</v>
          </cell>
          <cell r="Q345" t="str">
            <v>GUAYAQUIL</v>
          </cell>
          <cell r="R345" t="str">
            <v>GUAYAS</v>
          </cell>
          <cell r="U345" t="str">
            <v>FLEXNETUIO_GYE</v>
          </cell>
          <cell r="V345">
            <v>1</v>
          </cell>
          <cell r="W345">
            <v>1</v>
          </cell>
          <cell r="X345" t="str">
            <v>FLEXNET ECUADOR - FLEXTUENTI</v>
          </cell>
          <cell r="Y345" t="str">
            <v>FERNANDO GUTIERREZ HILL VIA A DAULE KM 8 1/2 ENTRADA A COOPERATIVA JUAN MONTALVO</v>
          </cell>
        </row>
        <row r="346">
          <cell r="A346" t="str">
            <v>414745941</v>
          </cell>
          <cell r="B346">
            <v>498671</v>
          </cell>
          <cell r="C346" t="str">
            <v>414745941</v>
          </cell>
          <cell r="D346" t="str">
            <v>FLEXTUENTI</v>
          </cell>
          <cell r="E346" t="str">
            <v>DESPACHO</v>
          </cell>
          <cell r="F346" t="str">
            <v>NORMAL</v>
          </cell>
          <cell r="G346" t="str">
            <v>FT80512</v>
          </cell>
          <cell r="H346">
            <v>44944</v>
          </cell>
          <cell r="I346" t="str">
            <v>HABILITADO_RUTEO</v>
          </cell>
          <cell r="J346">
            <v>44944</v>
          </cell>
          <cell r="K346" t="str">
            <v>Tatiana Contreras</v>
          </cell>
          <cell r="L346" t="str">
            <v>CHILLOGALLO   CALLE TABIAZO  LOTE 4  ARSENIO ANDRADE</v>
          </cell>
          <cell r="M346" t="str">
            <v>1724986037</v>
          </cell>
          <cell r="N346" t="str">
            <v>0998597722/0983986323</v>
          </cell>
          <cell r="O346" t="str">
            <v/>
          </cell>
          <cell r="P346" t="str">
            <v>QUITO</v>
          </cell>
          <cell r="Q346" t="str">
            <v>QUITO</v>
          </cell>
          <cell r="R346" t="str">
            <v>PICHINCHA</v>
          </cell>
          <cell r="U346" t="str">
            <v>FLEXNETUIO_LOCAL</v>
          </cell>
          <cell r="V346">
            <v>1</v>
          </cell>
          <cell r="W346">
            <v>1</v>
          </cell>
          <cell r="X346" t="str">
            <v>FLEXNET ECUADOR - FLEXTUENTI</v>
          </cell>
          <cell r="Y346" t="str">
            <v>CALLE 28 DE JUNIO S/N Y GARCIA MORENO ENTRADA LLANO GRANDE</v>
          </cell>
        </row>
        <row r="347">
          <cell r="A347" t="str">
            <v>414745958</v>
          </cell>
          <cell r="B347">
            <v>498672</v>
          </cell>
          <cell r="C347" t="str">
            <v>414745958</v>
          </cell>
          <cell r="D347" t="str">
            <v>FLEXTUENTI</v>
          </cell>
          <cell r="E347" t="str">
            <v>DESPACHO</v>
          </cell>
          <cell r="F347" t="str">
            <v>NORMAL</v>
          </cell>
          <cell r="G347" t="str">
            <v>FT80511</v>
          </cell>
          <cell r="H347">
            <v>44944</v>
          </cell>
          <cell r="I347" t="str">
            <v>HABILITADO_RUTEO</v>
          </cell>
          <cell r="J347">
            <v>44944</v>
          </cell>
          <cell r="K347" t="str">
            <v>Jonathan Jaramillo</v>
          </cell>
          <cell r="L347" t="str">
            <v>SAN ISIDRO DEL INCA CALLE SAN JOSE  SN E15E</v>
          </cell>
          <cell r="M347" t="str">
            <v>1750709337</v>
          </cell>
          <cell r="N347" t="str">
            <v>0979084922/0979084922</v>
          </cell>
          <cell r="O347" t="str">
            <v/>
          </cell>
          <cell r="P347" t="str">
            <v>QUITO</v>
          </cell>
          <cell r="Q347" t="str">
            <v>QUITO</v>
          </cell>
          <cell r="R347" t="str">
            <v>PICHINCHA</v>
          </cell>
          <cell r="U347" t="str">
            <v>FLEXNETUIO_LOCAL</v>
          </cell>
          <cell r="V347">
            <v>1</v>
          </cell>
          <cell r="W347">
            <v>1</v>
          </cell>
          <cell r="X347" t="str">
            <v>FLEXNET ECUADOR - FLEXTUENTI</v>
          </cell>
          <cell r="Y347" t="str">
            <v>CALLE 28 DE JUNIO S/N Y GARCIA MORENO ENTRADA LLANO GRANDE</v>
          </cell>
        </row>
        <row r="348">
          <cell r="A348" t="str">
            <v>414746680</v>
          </cell>
          <cell r="B348">
            <v>498673</v>
          </cell>
          <cell r="C348" t="str">
            <v>414746680</v>
          </cell>
          <cell r="D348" t="str">
            <v>FLEXTUENTI</v>
          </cell>
          <cell r="E348" t="str">
            <v>DESPACHO</v>
          </cell>
          <cell r="F348" t="str">
            <v>NORMAL</v>
          </cell>
          <cell r="G348" t="str">
            <v/>
          </cell>
          <cell r="H348">
            <v>44944</v>
          </cell>
          <cell r="I348" t="str">
            <v>EN_PROCESO</v>
          </cell>
          <cell r="J348">
            <v>44944</v>
          </cell>
          <cell r="K348" t="str">
            <v>Maria Fernanda Velez Erazo</v>
          </cell>
          <cell r="L348" t="str">
            <v>GENERAL ALBERTO ENRIQUEZ GALLO CALLE DIONICIO A NUNEZ SN AV 24 O PICHINCHA</v>
          </cell>
          <cell r="M348" t="str">
            <v>0927360842</v>
          </cell>
          <cell r="N348" t="str">
            <v>0988740051/0969854080</v>
          </cell>
          <cell r="O348" t="str">
            <v/>
          </cell>
          <cell r="P348" t="str">
            <v>SALINAS</v>
          </cell>
          <cell r="Q348" t="str">
            <v>SALINAS</v>
          </cell>
          <cell r="R348" t="str">
            <v>SANTA ELENA</v>
          </cell>
          <cell r="U348" t="str">
            <v>FLEXNETUIO_PROVINCIA</v>
          </cell>
          <cell r="V348">
            <v>1</v>
          </cell>
          <cell r="W348">
            <v>1</v>
          </cell>
          <cell r="X348" t="str">
            <v>FLEXNET ECUADOR - FLEXTUENTI</v>
          </cell>
          <cell r="Y348" t="str">
            <v>CALLE 28 DE JUNIO S/N Y GARCIA MORENO ENTRADA LLANO GRANDE</v>
          </cell>
        </row>
        <row r="349">
          <cell r="A349" t="str">
            <v>414733234</v>
          </cell>
          <cell r="B349">
            <v>498621</v>
          </cell>
          <cell r="C349" t="str">
            <v>414733234</v>
          </cell>
          <cell r="D349" t="str">
            <v>FLEXTUENTI</v>
          </cell>
          <cell r="E349" t="str">
            <v>DESPACHO</v>
          </cell>
          <cell r="F349" t="str">
            <v>DERIVADO PICK UP</v>
          </cell>
          <cell r="G349" t="str">
            <v/>
          </cell>
          <cell r="H349">
            <v>44944</v>
          </cell>
          <cell r="I349" t="str">
            <v>EN_PROCESO</v>
          </cell>
          <cell r="J349">
            <v>44944</v>
          </cell>
          <cell r="K349" t="str">
            <v>Darwin ronald Mite sosa</v>
          </cell>
          <cell r="L349" t="str">
            <v>OFICINA TRAMACO PORTETE</v>
          </cell>
          <cell r="M349" t="str">
            <v>0924610645</v>
          </cell>
          <cell r="N349" t="str">
            <v>0959685210/0959685210</v>
          </cell>
          <cell r="O349" t="str">
            <v/>
          </cell>
          <cell r="P349" t="str">
            <v>GUAYAQUIL</v>
          </cell>
          <cell r="Q349" t="str">
            <v>GUAYAQUIL</v>
          </cell>
          <cell r="R349" t="str">
            <v>GUAYAS</v>
          </cell>
          <cell r="U349" t="str">
            <v>FLEXNETUIO_GYE</v>
          </cell>
          <cell r="V349">
            <v>1</v>
          </cell>
          <cell r="W349">
            <v>1</v>
          </cell>
          <cell r="X349" t="str">
            <v>FLEXNET ECUADOR - FLEXTUENTI</v>
          </cell>
          <cell r="Y349" t="str">
            <v>CALLE 28 DE JUNIO S/N Y GARCIA MORENO ENTRADA LLANO GRANDE</v>
          </cell>
        </row>
        <row r="350">
          <cell r="A350" t="str">
            <v>414737127</v>
          </cell>
          <cell r="B350">
            <v>498622</v>
          </cell>
          <cell r="C350" t="str">
            <v>414737127</v>
          </cell>
          <cell r="D350" t="str">
            <v>FLEXTUENTI</v>
          </cell>
          <cell r="E350" t="str">
            <v>DESPACHO</v>
          </cell>
          <cell r="F350" t="str">
            <v>NORMAL</v>
          </cell>
          <cell r="G350" t="str">
            <v/>
          </cell>
          <cell r="H350">
            <v>44944</v>
          </cell>
          <cell r="I350" t="str">
            <v>EN_PROCESO</v>
          </cell>
          <cell r="J350">
            <v>44944</v>
          </cell>
          <cell r="K350" t="str">
            <v>Iralda Guillermina Parreno Carriel</v>
          </cell>
          <cell r="L350" t="str">
            <v>LA AURORA  KM 14 Y MEDIO  VIA A SALITRE MNZ 34 VILLA 12 SN</v>
          </cell>
          <cell r="M350" t="str">
            <v>0919753129</v>
          </cell>
          <cell r="N350" t="str">
            <v>0962049998/0962049998</v>
          </cell>
          <cell r="O350" t="str">
            <v/>
          </cell>
          <cell r="P350" t="str">
            <v>DAULE</v>
          </cell>
          <cell r="Q350" t="str">
            <v>DAULE</v>
          </cell>
          <cell r="R350" t="str">
            <v>GUAYAS</v>
          </cell>
          <cell r="U350" t="str">
            <v>FLEXNETUIO_PROVINCIA</v>
          </cell>
          <cell r="V350">
            <v>1</v>
          </cell>
          <cell r="W350">
            <v>1</v>
          </cell>
          <cell r="X350" t="str">
            <v>FLEXNET ECUADOR - FLEXTUENTI</v>
          </cell>
          <cell r="Y350" t="str">
            <v>CALLE 28 DE JUNIO S/N Y GARCIA MORENO ENTRADA LLANO GRANDE</v>
          </cell>
        </row>
        <row r="351">
          <cell r="A351" t="str">
            <v>414737831</v>
          </cell>
          <cell r="B351">
            <v>498623</v>
          </cell>
          <cell r="C351" t="str">
            <v>414737831</v>
          </cell>
          <cell r="D351" t="str">
            <v>FLEXTUENTI</v>
          </cell>
          <cell r="E351" t="str">
            <v>DESPACHO</v>
          </cell>
          <cell r="F351" t="str">
            <v>NORMAL</v>
          </cell>
          <cell r="G351" t="str">
            <v/>
          </cell>
          <cell r="H351">
            <v>44944</v>
          </cell>
          <cell r="I351" t="str">
            <v>EN_PROCESO</v>
          </cell>
          <cell r="J351">
            <v>44944</v>
          </cell>
          <cell r="K351" t="str">
            <v>Vanessa Villalta</v>
          </cell>
          <cell r="L351" t="str">
            <v>ERNESTO SEMINARIO  CALLE DR ALFONSO QUDANO COBOS SN  DR PEDRO ANTONIO BELLOLIO</v>
          </cell>
          <cell r="M351" t="str">
            <v>0925851966</v>
          </cell>
          <cell r="N351" t="str">
            <v>0989107292/0989107292</v>
          </cell>
          <cell r="O351" t="str">
            <v/>
          </cell>
          <cell r="P351" t="str">
            <v>MILAGRO</v>
          </cell>
          <cell r="Q351" t="str">
            <v>MILAGRO</v>
          </cell>
          <cell r="R351" t="str">
            <v>GUAYAS</v>
          </cell>
          <cell r="U351" t="str">
            <v>FLEXNETUIO_PROVINCIA</v>
          </cell>
          <cell r="V351">
            <v>1</v>
          </cell>
          <cell r="W351">
            <v>1</v>
          </cell>
          <cell r="X351" t="str">
            <v>FLEXNET ECUADOR - FLEXTUENTI</v>
          </cell>
          <cell r="Y351" t="str">
            <v>CALLE 28 DE JUNIO S/N Y GARCIA MORENO ENTRADA LLANO GRANDE</v>
          </cell>
        </row>
        <row r="352">
          <cell r="A352" t="str">
            <v>414737899</v>
          </cell>
          <cell r="B352">
            <v>498624</v>
          </cell>
          <cell r="C352" t="str">
            <v>414737899</v>
          </cell>
          <cell r="D352" t="str">
            <v>FLEXTUENTI</v>
          </cell>
          <cell r="E352" t="str">
            <v>DESPACHO</v>
          </cell>
          <cell r="F352" t="str">
            <v>NORMAL</v>
          </cell>
          <cell r="G352" t="str">
            <v>FT80523</v>
          </cell>
          <cell r="H352">
            <v>44944</v>
          </cell>
          <cell r="I352" t="str">
            <v>HABILITADO_RUTEO</v>
          </cell>
          <cell r="J352">
            <v>44944</v>
          </cell>
          <cell r="K352" t="str">
            <v>Alan Xavier Torres Jaramillo</v>
          </cell>
          <cell r="L352" t="str">
            <v>SAN JUAN  NICARAGUA N16 57 TEGUCIGALPA</v>
          </cell>
          <cell r="M352" t="str">
            <v>0931208490</v>
          </cell>
          <cell r="N352" t="str">
            <v>0992317568/0998079888</v>
          </cell>
          <cell r="O352" t="str">
            <v/>
          </cell>
          <cell r="P352" t="str">
            <v>QUITO</v>
          </cell>
          <cell r="Q352" t="str">
            <v>QUITO</v>
          </cell>
          <cell r="R352" t="str">
            <v>PICHINCHA</v>
          </cell>
          <cell r="U352" t="str">
            <v>FLEXNETUIO_LOCAL</v>
          </cell>
          <cell r="V352">
            <v>1</v>
          </cell>
          <cell r="W352">
            <v>1</v>
          </cell>
          <cell r="X352" t="str">
            <v>FLEXNET ECUADOR - FLEXTUENTI</v>
          </cell>
          <cell r="Y352" t="str">
            <v>CALLE 28 DE JUNIO S/N Y GARCIA MORENO ENTRADA LLANO GRANDE</v>
          </cell>
        </row>
        <row r="353">
          <cell r="A353" t="str">
            <v>414737965</v>
          </cell>
          <cell r="B353">
            <v>498625</v>
          </cell>
          <cell r="C353" t="str">
            <v>414737965</v>
          </cell>
          <cell r="D353" t="str">
            <v>FLEXTUENTI</v>
          </cell>
          <cell r="E353" t="str">
            <v>DESPACHO</v>
          </cell>
          <cell r="F353" t="str">
            <v>NORMAL</v>
          </cell>
          <cell r="G353" t="str">
            <v>FT80522</v>
          </cell>
          <cell r="H353">
            <v>44944</v>
          </cell>
          <cell r="I353" t="str">
            <v>HABILITADO_RUTEO</v>
          </cell>
          <cell r="J353">
            <v>44944</v>
          </cell>
          <cell r="K353" t="str">
            <v>Michelle Alejandra Montaluisa Montaluisa</v>
          </cell>
          <cell r="L353" t="str">
            <v>SAN BARTOLO  CALLE S12J LT 77  CALLE MORASPUNGO</v>
          </cell>
          <cell r="M353" t="str">
            <v>1756140107</v>
          </cell>
          <cell r="N353" t="str">
            <v>0979021223/0958781617</v>
          </cell>
          <cell r="O353" t="str">
            <v/>
          </cell>
          <cell r="P353" t="str">
            <v>QUITO</v>
          </cell>
          <cell r="Q353" t="str">
            <v>QUITO</v>
          </cell>
          <cell r="R353" t="str">
            <v>PICHINCHA</v>
          </cell>
          <cell r="U353" t="str">
            <v>FLEXNETUIO_LOCAL</v>
          </cell>
          <cell r="V353">
            <v>1</v>
          </cell>
          <cell r="W353">
            <v>1</v>
          </cell>
          <cell r="X353" t="str">
            <v>FLEXNET ECUADOR - FLEXTUENTI</v>
          </cell>
          <cell r="Y353" t="str">
            <v>CALLE 28 DE JUNIO S/N Y GARCIA MORENO ENTRADA LLANO GRANDE</v>
          </cell>
        </row>
        <row r="354">
          <cell r="A354" t="str">
            <v>414738027</v>
          </cell>
          <cell r="B354">
            <v>498626</v>
          </cell>
          <cell r="C354" t="str">
            <v>414738027</v>
          </cell>
          <cell r="D354" t="str">
            <v>FLEXTUENTI</v>
          </cell>
          <cell r="E354" t="str">
            <v>DESPACHO</v>
          </cell>
          <cell r="F354" t="str">
            <v>NORMAL</v>
          </cell>
          <cell r="G354" t="str">
            <v>FT80521</v>
          </cell>
          <cell r="H354">
            <v>44944</v>
          </cell>
          <cell r="I354" t="str">
            <v>HABILITADO_RUTEO</v>
          </cell>
          <cell r="J354">
            <v>44944</v>
          </cell>
          <cell r="K354" t="str">
            <v>Alex Tuqueres</v>
          </cell>
          <cell r="L354" t="str">
            <v>CHILLOGALLO  LUIS LOPEZ OE7  30 AV MARISCAL SUCRE</v>
          </cell>
          <cell r="M354" t="str">
            <v>1722967377</v>
          </cell>
          <cell r="N354" t="str">
            <v>0997703210/0983769354</v>
          </cell>
          <cell r="O354" t="str">
            <v/>
          </cell>
          <cell r="P354" t="str">
            <v>QUITO</v>
          </cell>
          <cell r="Q354" t="str">
            <v>QUITO</v>
          </cell>
          <cell r="R354" t="str">
            <v>PICHINCHA</v>
          </cell>
          <cell r="U354" t="str">
            <v>FLEXNETUIO_LOCAL</v>
          </cell>
          <cell r="V354">
            <v>1</v>
          </cell>
          <cell r="W354">
            <v>1</v>
          </cell>
          <cell r="X354" t="str">
            <v>FLEXNET ECUADOR - FLEXTUENTI</v>
          </cell>
          <cell r="Y354" t="str">
            <v>CALLE 28 DE JUNIO S/N Y GARCIA MORENO ENTRADA LLANO GRANDE</v>
          </cell>
        </row>
        <row r="355">
          <cell r="A355" t="str">
            <v>414738028</v>
          </cell>
          <cell r="B355">
            <v>498627</v>
          </cell>
          <cell r="C355" t="str">
            <v>414738028</v>
          </cell>
          <cell r="D355" t="str">
            <v>FLEXTUENTI</v>
          </cell>
          <cell r="E355" t="str">
            <v>DESPACHO</v>
          </cell>
          <cell r="F355" t="str">
            <v>NORMAL</v>
          </cell>
          <cell r="G355" t="str">
            <v>FT80520</v>
          </cell>
          <cell r="H355">
            <v>44944</v>
          </cell>
          <cell r="I355" t="str">
            <v>HABILITADO_RUTEO</v>
          </cell>
          <cell r="J355">
            <v>44944</v>
          </cell>
          <cell r="K355" t="str">
            <v>MARTHA DEL PILAR ASTUDILLO</v>
          </cell>
          <cell r="L355" t="str">
            <v>CONOCOTO  NELA MARTINEZ  N12 351  NICOLAS JURADO</v>
          </cell>
          <cell r="M355" t="str">
            <v>1001231560</v>
          </cell>
          <cell r="N355" t="str">
            <v>0993528572/0993528572</v>
          </cell>
          <cell r="O355" t="str">
            <v/>
          </cell>
          <cell r="P355" t="str">
            <v>QUITO</v>
          </cell>
          <cell r="Q355" t="str">
            <v>QUITO</v>
          </cell>
          <cell r="R355" t="str">
            <v>PICHINCHA</v>
          </cell>
          <cell r="U355" t="str">
            <v>FLEXNETUIO_LOCAL</v>
          </cell>
          <cell r="V355">
            <v>1</v>
          </cell>
          <cell r="W355">
            <v>1</v>
          </cell>
          <cell r="X355" t="str">
            <v>FLEXNET ECUADOR - FLEXTUENTI</v>
          </cell>
          <cell r="Y355" t="str">
            <v>CALLE 28 DE JUNIO S/N Y GARCIA MORENO ENTRADA LLANO GRANDE</v>
          </cell>
        </row>
        <row r="356">
          <cell r="A356" t="str">
            <v>414738037</v>
          </cell>
          <cell r="B356">
            <v>498628</v>
          </cell>
          <cell r="C356" t="str">
            <v>414738037</v>
          </cell>
          <cell r="D356" t="str">
            <v>FLEXTUENTI</v>
          </cell>
          <cell r="E356" t="str">
            <v>DESPACHO</v>
          </cell>
          <cell r="F356" t="str">
            <v>EXPRESS UIO</v>
          </cell>
          <cell r="G356" t="str">
            <v/>
          </cell>
          <cell r="H356">
            <v>44944</v>
          </cell>
          <cell r="I356" t="str">
            <v>CARGADO_VEHICULO</v>
          </cell>
          <cell r="J356">
            <v>44944</v>
          </cell>
          <cell r="K356" t="str">
            <v>fabian siavichay</v>
          </cell>
          <cell r="L356" t="str">
            <v>MARISCAL SUCRE CALLES 9 DE OCTUBRE SN JERONIMO CARRION</v>
          </cell>
          <cell r="M356" t="str">
            <v>1307774677</v>
          </cell>
          <cell r="N356" t="str">
            <v>0983946088/0983946088</v>
          </cell>
          <cell r="O356" t="str">
            <v/>
          </cell>
          <cell r="P356" t="str">
            <v>QUITO</v>
          </cell>
          <cell r="Q356" t="str">
            <v>QUITO</v>
          </cell>
          <cell r="R356" t="str">
            <v>PICHINCHA</v>
          </cell>
          <cell r="U356" t="str">
            <v>FLEXNETUIO_LOCAL</v>
          </cell>
          <cell r="V356">
            <v>1</v>
          </cell>
          <cell r="W356">
            <v>1</v>
          </cell>
          <cell r="X356" t="str">
            <v>FLEXNET ECUADOR - FLEXTUENTI</v>
          </cell>
          <cell r="Y356" t="str">
            <v>CALLE 28 DE JUNIO S/N Y GARCIA MORENO ENTRADA LLANO GRANDE</v>
          </cell>
        </row>
        <row r="357">
          <cell r="A357" t="str">
            <v>414738124</v>
          </cell>
          <cell r="B357">
            <v>498629</v>
          </cell>
          <cell r="C357" t="str">
            <v>414738124</v>
          </cell>
          <cell r="D357" t="str">
            <v>FLEXTUENTI</v>
          </cell>
          <cell r="E357" t="str">
            <v>DESPACHO</v>
          </cell>
          <cell r="F357" t="str">
            <v>NORMAL</v>
          </cell>
          <cell r="G357" t="str">
            <v/>
          </cell>
          <cell r="H357">
            <v>44944</v>
          </cell>
          <cell r="I357" t="str">
            <v>EN_PROCESO</v>
          </cell>
          <cell r="J357">
            <v>44944</v>
          </cell>
          <cell r="K357" t="str">
            <v>Carlos Cecilio Castillo Cobena</v>
          </cell>
          <cell r="L357" t="str">
            <v>CHONE  PICHINCHA  324 MANUEL DE JESUS ALVARES</v>
          </cell>
          <cell r="M357" t="str">
            <v>1304750274</v>
          </cell>
          <cell r="N357" t="str">
            <v>0963113494/0983178889</v>
          </cell>
          <cell r="O357" t="str">
            <v/>
          </cell>
          <cell r="P357" t="str">
            <v>CHONE</v>
          </cell>
          <cell r="Q357" t="str">
            <v>CHONE</v>
          </cell>
          <cell r="R357" t="str">
            <v>MANABI</v>
          </cell>
          <cell r="U357" t="str">
            <v>FLEXNETUIO_PROVINCIA</v>
          </cell>
          <cell r="V357">
            <v>1</v>
          </cell>
          <cell r="W357">
            <v>1</v>
          </cell>
          <cell r="X357" t="str">
            <v>FLEXNET ECUADOR - FLEXTUENTI</v>
          </cell>
          <cell r="Y357" t="str">
            <v>CALLE 28 DE JUNIO S/N Y GARCIA MORENO ENTRADA LLANO GRANDE</v>
          </cell>
        </row>
        <row r="358">
          <cell r="A358" t="str">
            <v>414738133</v>
          </cell>
          <cell r="B358">
            <v>498630</v>
          </cell>
          <cell r="C358" t="str">
            <v>414738133</v>
          </cell>
          <cell r="D358" t="str">
            <v>FLEXTUENTI</v>
          </cell>
          <cell r="E358" t="str">
            <v>DESPACHO</v>
          </cell>
          <cell r="F358" t="str">
            <v>EXPRESS UIO</v>
          </cell>
          <cell r="G358" t="str">
            <v/>
          </cell>
          <cell r="H358">
            <v>44944</v>
          </cell>
          <cell r="I358" t="str">
            <v>CARGADO_VEHICULO</v>
          </cell>
          <cell r="J358">
            <v>44944</v>
          </cell>
          <cell r="K358" t="str">
            <v>Alejandra Vargas</v>
          </cell>
          <cell r="L358" t="str">
            <v>INAQUITO IGNACIO BOSSANO 369 SERGIO JATIVA</v>
          </cell>
          <cell r="M358" t="str">
            <v>1714864962</v>
          </cell>
          <cell r="N358" t="str">
            <v>0996250152/0996250152</v>
          </cell>
          <cell r="O358" t="str">
            <v/>
          </cell>
          <cell r="P358" t="str">
            <v>QUITO</v>
          </cell>
          <cell r="Q358" t="str">
            <v>QUITO</v>
          </cell>
          <cell r="R358" t="str">
            <v>PICHINCHA</v>
          </cell>
          <cell r="U358" t="str">
            <v>FLEXNETUIO_LOCAL</v>
          </cell>
          <cell r="V358">
            <v>1</v>
          </cell>
          <cell r="W358">
            <v>1</v>
          </cell>
          <cell r="X358" t="str">
            <v>FLEXNET ECUADOR - FLEXTUENTI</v>
          </cell>
          <cell r="Y358" t="str">
            <v>CALLE 28 DE JUNIO S/N Y GARCIA MORENO ENTRADA LLANO GRANDE</v>
          </cell>
        </row>
        <row r="359">
          <cell r="A359" t="str">
            <v>414738177</v>
          </cell>
          <cell r="B359">
            <v>498631</v>
          </cell>
          <cell r="C359" t="str">
            <v>414738177</v>
          </cell>
          <cell r="D359" t="str">
            <v>FLEXTUENTI</v>
          </cell>
          <cell r="E359" t="str">
            <v>DESPACHO</v>
          </cell>
          <cell r="F359" t="str">
            <v>NORMAL</v>
          </cell>
          <cell r="G359" t="str">
            <v>FT80519</v>
          </cell>
          <cell r="H359">
            <v>44944</v>
          </cell>
          <cell r="I359" t="str">
            <v>HABILITADO_RUTEO</v>
          </cell>
          <cell r="J359">
            <v>44944</v>
          </cell>
          <cell r="K359" t="str">
            <v>Jessica Tenorio</v>
          </cell>
          <cell r="L359" t="str">
            <v>CUMBAYA FLORENCIA  SN  SN</v>
          </cell>
          <cell r="M359" t="str">
            <v>1722953872</v>
          </cell>
          <cell r="N359" t="str">
            <v>0995167080/0995167080</v>
          </cell>
          <cell r="O359" t="str">
            <v/>
          </cell>
          <cell r="P359" t="str">
            <v>QUITO</v>
          </cell>
          <cell r="Q359" t="str">
            <v>QUITO</v>
          </cell>
          <cell r="R359" t="str">
            <v>PICHINCHA</v>
          </cell>
          <cell r="U359" t="str">
            <v>FLEXNETUIO_LOCAL</v>
          </cell>
          <cell r="V359">
            <v>1</v>
          </cell>
          <cell r="W359">
            <v>1</v>
          </cell>
          <cell r="X359" t="str">
            <v>FLEXNET ECUADOR - FLEXTUENTI</v>
          </cell>
          <cell r="Y359" t="str">
            <v>CALLE 28 DE JUNIO S/N Y GARCIA MORENO ENTRADA LLANO GRANDE</v>
          </cell>
        </row>
        <row r="360">
          <cell r="A360" t="str">
            <v>414738192</v>
          </cell>
          <cell r="B360">
            <v>498632</v>
          </cell>
          <cell r="C360" t="str">
            <v>414738192</v>
          </cell>
          <cell r="D360" t="str">
            <v>FLEXTUENTI</v>
          </cell>
          <cell r="E360" t="str">
            <v>DESPACHO</v>
          </cell>
          <cell r="F360" t="str">
            <v>NORMAL</v>
          </cell>
          <cell r="G360" t="str">
            <v>FT80518</v>
          </cell>
          <cell r="H360">
            <v>44944</v>
          </cell>
          <cell r="I360" t="str">
            <v>HABILITADO_RUTEO</v>
          </cell>
          <cell r="J360">
            <v>44944</v>
          </cell>
          <cell r="K360" t="str">
            <v>Eliezer Coronel</v>
          </cell>
          <cell r="L360" t="str">
            <v>SAN BARTOLO AVDA TENENIENTE HUGO ORTIZ S215 292 DIEGO MEJIA</v>
          </cell>
          <cell r="M360" t="str">
            <v>1760610152</v>
          </cell>
          <cell r="N360" t="str">
            <v>0999753875/0987551714</v>
          </cell>
          <cell r="O360" t="str">
            <v/>
          </cell>
          <cell r="P360" t="str">
            <v>QUITO</v>
          </cell>
          <cell r="Q360" t="str">
            <v>QUITO</v>
          </cell>
          <cell r="R360" t="str">
            <v>PICHINCHA</v>
          </cell>
          <cell r="U360" t="str">
            <v>FLEXNETUIO_LOCAL</v>
          </cell>
          <cell r="V360">
            <v>1</v>
          </cell>
          <cell r="W360">
            <v>1</v>
          </cell>
          <cell r="X360" t="str">
            <v>FLEXNET ECUADOR - FLEXTUENTI</v>
          </cell>
          <cell r="Y360" t="str">
            <v>CALLE 28 DE JUNIO S/N Y GARCIA MORENO ENTRADA LLANO GRANDE</v>
          </cell>
        </row>
        <row r="361">
          <cell r="A361" t="str">
            <v>414738194</v>
          </cell>
          <cell r="B361">
            <v>498633</v>
          </cell>
          <cell r="C361" t="str">
            <v>414738194</v>
          </cell>
          <cell r="D361" t="str">
            <v>FLEXTUENTI</v>
          </cell>
          <cell r="E361" t="str">
            <v>DESPACHO</v>
          </cell>
          <cell r="F361" t="str">
            <v>NORMAL</v>
          </cell>
          <cell r="G361" t="str">
            <v/>
          </cell>
          <cell r="H361">
            <v>44944</v>
          </cell>
          <cell r="I361" t="str">
            <v>EN_PROCESO</v>
          </cell>
          <cell r="J361">
            <v>44944</v>
          </cell>
          <cell r="K361" t="str">
            <v>MARIA MEZA</v>
          </cell>
          <cell r="L361" t="str">
            <v>LA CONCORDIA  CALLE  GUAYAS SN  CALLE JUAN PIO MONTUFAR</v>
          </cell>
          <cell r="M361" t="str">
            <v>0802664052</v>
          </cell>
          <cell r="N361" t="str">
            <v>0961214591/0968198159</v>
          </cell>
          <cell r="O361" t="str">
            <v/>
          </cell>
          <cell r="P361" t="str">
            <v>LA CONCORDIA</v>
          </cell>
          <cell r="Q361" t="str">
            <v>LA CONCORDIA</v>
          </cell>
          <cell r="R361" t="str">
            <v>ESMERALDAS</v>
          </cell>
          <cell r="U361" t="str">
            <v>FLEXNETUIO_PROVINCIA</v>
          </cell>
          <cell r="V361">
            <v>1</v>
          </cell>
          <cell r="W361">
            <v>1</v>
          </cell>
          <cell r="X361" t="str">
            <v>FLEXNET ECUADOR - FLEXTUENTI</v>
          </cell>
          <cell r="Y361" t="str">
            <v>CALLE 28 DE JUNIO S/N Y GARCIA MORENO ENTRADA LLANO GRANDE</v>
          </cell>
        </row>
        <row r="362">
          <cell r="A362" t="str">
            <v>414738238</v>
          </cell>
          <cell r="B362">
            <v>498634</v>
          </cell>
          <cell r="C362" t="str">
            <v>414738238</v>
          </cell>
          <cell r="D362" t="str">
            <v>FLEXTUENTI</v>
          </cell>
          <cell r="E362" t="str">
            <v>DESPACHO</v>
          </cell>
          <cell r="F362" t="str">
            <v>NORMAL</v>
          </cell>
          <cell r="G362" t="str">
            <v>FT80517</v>
          </cell>
          <cell r="H362">
            <v>44944</v>
          </cell>
          <cell r="I362" t="str">
            <v>HABILITADO_RUTEO</v>
          </cell>
          <cell r="J362">
            <v>44944</v>
          </cell>
          <cell r="K362" t="str">
            <v>Andres Maposita</v>
          </cell>
          <cell r="L362" t="str">
            <v>CENTRO HISTORICO  AMBATO S130 MAZO</v>
          </cell>
          <cell r="M362" t="str">
            <v>1724353741</v>
          </cell>
          <cell r="N362" t="str">
            <v>0999767158/0988498207</v>
          </cell>
          <cell r="O362" t="str">
            <v/>
          </cell>
          <cell r="P362" t="str">
            <v>QUITO</v>
          </cell>
          <cell r="Q362" t="str">
            <v>QUITO</v>
          </cell>
          <cell r="R362" t="str">
            <v>PICHINCHA</v>
          </cell>
          <cell r="U362" t="str">
            <v>FLEXNETUIO_LOCAL</v>
          </cell>
          <cell r="V362">
            <v>1</v>
          </cell>
          <cell r="W362">
            <v>1</v>
          </cell>
          <cell r="X362" t="str">
            <v>FLEXNET ECUADOR - FLEXTUENTI</v>
          </cell>
          <cell r="Y362" t="str">
            <v>CALLE 28 DE JUNIO S/N Y GARCIA MORENO ENTRADA LLANO GRANDE</v>
          </cell>
        </row>
        <row r="363">
          <cell r="A363" t="str">
            <v>414738242</v>
          </cell>
          <cell r="B363">
            <v>498635</v>
          </cell>
          <cell r="C363" t="str">
            <v>414738242</v>
          </cell>
          <cell r="D363" t="str">
            <v>FLEXTUENTI</v>
          </cell>
          <cell r="E363" t="str">
            <v>DESPACHO</v>
          </cell>
          <cell r="F363" t="str">
            <v>EXPRESS UIO</v>
          </cell>
          <cell r="G363" t="str">
            <v/>
          </cell>
          <cell r="H363">
            <v>44944</v>
          </cell>
          <cell r="I363" t="str">
            <v>CARGADO_VEHICULO</v>
          </cell>
          <cell r="J363">
            <v>44944</v>
          </cell>
          <cell r="K363" t="str">
            <v>Stefania Carrion</v>
          </cell>
          <cell r="L363" t="str">
            <v>COTOCOLLAO  PEDRO FREILE  N20 73  JOSE H FIGUEROA</v>
          </cell>
          <cell r="M363" t="str">
            <v>1754464970</v>
          </cell>
          <cell r="N363" t="str">
            <v>0969045612/0998001603</v>
          </cell>
          <cell r="O363" t="str">
            <v/>
          </cell>
          <cell r="P363" t="str">
            <v>QUITO</v>
          </cell>
          <cell r="Q363" t="str">
            <v>QUITO</v>
          </cell>
          <cell r="R363" t="str">
            <v>PICHINCHA</v>
          </cell>
          <cell r="U363" t="str">
            <v>FLEXNETUIO_LOCAL</v>
          </cell>
          <cell r="V363">
            <v>1</v>
          </cell>
          <cell r="W363">
            <v>1</v>
          </cell>
          <cell r="X363" t="str">
            <v>FLEXNET ECUADOR - FLEXTUENTI</v>
          </cell>
          <cell r="Y363" t="str">
            <v>CALLE 28 DE JUNIO S/N Y GARCIA MORENO ENTRADA LLANO GRANDE</v>
          </cell>
        </row>
        <row r="364">
          <cell r="A364" t="str">
            <v>414738287</v>
          </cell>
          <cell r="B364">
            <v>498636</v>
          </cell>
          <cell r="C364" t="str">
            <v>414738287</v>
          </cell>
          <cell r="D364" t="str">
            <v>FLEXTUENTI</v>
          </cell>
          <cell r="E364" t="str">
            <v>DESPACHO</v>
          </cell>
          <cell r="F364" t="str">
            <v>NORMAL</v>
          </cell>
          <cell r="G364" t="str">
            <v/>
          </cell>
          <cell r="H364">
            <v>44944</v>
          </cell>
          <cell r="I364" t="str">
            <v>EN_PROCESO</v>
          </cell>
          <cell r="J364">
            <v>44944</v>
          </cell>
          <cell r="K364" t="str">
            <v>Fernando Almeida</v>
          </cell>
          <cell r="L364" t="str">
            <v>SAN ANTONIO CALLE 10 AGOSTO  SN HNOS  MIDEROS</v>
          </cell>
          <cell r="M364" t="str">
            <v>1050143591</v>
          </cell>
          <cell r="N364" t="str">
            <v>0969921520/0981951789</v>
          </cell>
          <cell r="O364" t="str">
            <v/>
          </cell>
          <cell r="P364" t="str">
            <v>IBARRA</v>
          </cell>
          <cell r="Q364" t="str">
            <v>IBARRA</v>
          </cell>
          <cell r="R364" t="str">
            <v>IMBABURA</v>
          </cell>
          <cell r="U364" t="str">
            <v>FLEXNETUIO_PROVINCIA</v>
          </cell>
          <cell r="V364">
            <v>1</v>
          </cell>
          <cell r="W364">
            <v>1</v>
          </cell>
          <cell r="X364" t="str">
            <v>FLEXNET ECUADOR - FLEXTUENTI</v>
          </cell>
          <cell r="Y364" t="str">
            <v>CALLE 28 DE JUNIO S/N Y GARCIA MORENO ENTRADA LLANO GRANDE</v>
          </cell>
        </row>
        <row r="365">
          <cell r="A365" t="str">
            <v>414738307</v>
          </cell>
          <cell r="B365">
            <v>498637</v>
          </cell>
          <cell r="C365" t="str">
            <v>414738307</v>
          </cell>
          <cell r="D365" t="str">
            <v>FLEXTUENTI</v>
          </cell>
          <cell r="E365" t="str">
            <v>DESPACHO</v>
          </cell>
          <cell r="F365" t="str">
            <v>EXPRESS UIO</v>
          </cell>
          <cell r="G365" t="str">
            <v/>
          </cell>
          <cell r="H365">
            <v>44944</v>
          </cell>
          <cell r="I365" t="str">
            <v>CARGADO_VEHICULO</v>
          </cell>
          <cell r="J365">
            <v>44944</v>
          </cell>
          <cell r="K365" t="str">
            <v>Geraldine Andreina Cardenas Sanchez</v>
          </cell>
          <cell r="L365" t="str">
            <v>KENNEDY  AV REAL AUDIENCIA  N56 220 CALLE MANUEL ESPINOZA</v>
          </cell>
          <cell r="M365" t="str">
            <v>1760023422</v>
          </cell>
          <cell r="N365" t="str">
            <v>0969919679/0987414125</v>
          </cell>
          <cell r="O365" t="str">
            <v/>
          </cell>
          <cell r="P365" t="str">
            <v>QUITO</v>
          </cell>
          <cell r="Q365" t="str">
            <v>QUITO</v>
          </cell>
          <cell r="R365" t="str">
            <v>PICHINCHA</v>
          </cell>
          <cell r="U365" t="str">
            <v>FLEXNETUIO_LOCAL</v>
          </cell>
          <cell r="V365">
            <v>1</v>
          </cell>
          <cell r="W365">
            <v>1</v>
          </cell>
          <cell r="X365" t="str">
            <v>FLEXNET ECUADOR - FLEXTUENTI</v>
          </cell>
          <cell r="Y365" t="str">
            <v>CALLE 28 DE JUNIO S/N Y GARCIA MORENO ENTRADA LLANO GRANDE</v>
          </cell>
        </row>
        <row r="366">
          <cell r="A366" t="str">
            <v>414738313</v>
          </cell>
          <cell r="B366">
            <v>498638</v>
          </cell>
          <cell r="C366" t="str">
            <v>414738313</v>
          </cell>
          <cell r="D366" t="str">
            <v>FLEXTUENTI</v>
          </cell>
          <cell r="E366" t="str">
            <v>DESPACHO</v>
          </cell>
          <cell r="F366" t="str">
            <v>DERIVADO PICK UP</v>
          </cell>
          <cell r="G366" t="str">
            <v/>
          </cell>
          <cell r="H366">
            <v>44944</v>
          </cell>
          <cell r="I366" t="str">
            <v>EN_PROCESO</v>
          </cell>
          <cell r="J366">
            <v>44944</v>
          </cell>
          <cell r="K366" t="str">
            <v>Roberto Javier Chanyu Acebo</v>
          </cell>
          <cell r="L366" t="str">
            <v>OFICINA TRAMACO SAN MARINO</v>
          </cell>
          <cell r="M366" t="str">
            <v>0918557026</v>
          </cell>
          <cell r="N366" t="str">
            <v>0982300938/0991828140</v>
          </cell>
          <cell r="O366" t="str">
            <v/>
          </cell>
          <cell r="P366" t="str">
            <v>GUAYAQUIL</v>
          </cell>
          <cell r="Q366" t="str">
            <v>GUAYAQUIL</v>
          </cell>
          <cell r="R366" t="str">
            <v>GUAYAS</v>
          </cell>
          <cell r="U366" t="str">
            <v>FLEXNETUIO_GYE</v>
          </cell>
          <cell r="V366">
            <v>1</v>
          </cell>
          <cell r="W366">
            <v>1</v>
          </cell>
          <cell r="X366" t="str">
            <v>FLEXNET ECUADOR - FLEXTUENTI</v>
          </cell>
          <cell r="Y366" t="str">
            <v>CALLE 28 DE JUNIO S/N Y GARCIA MORENO ENTRADA LLANO GRANDE</v>
          </cell>
        </row>
        <row r="367">
          <cell r="A367" t="str">
            <v>414738314</v>
          </cell>
          <cell r="B367">
            <v>498639</v>
          </cell>
          <cell r="C367" t="str">
            <v>414738314</v>
          </cell>
          <cell r="D367" t="str">
            <v>FLEXTUENTI</v>
          </cell>
          <cell r="E367" t="str">
            <v>DESPACHO</v>
          </cell>
          <cell r="F367" t="str">
            <v>NORMAL</v>
          </cell>
          <cell r="G367" t="str">
            <v/>
          </cell>
          <cell r="H367">
            <v>44944</v>
          </cell>
          <cell r="I367" t="str">
            <v>EN_PROCESO</v>
          </cell>
          <cell r="J367">
            <v>44944</v>
          </cell>
          <cell r="K367" t="str">
            <v>Carlina Valdivieso</v>
          </cell>
          <cell r="L367" t="str">
            <v>TULCAN AV VEINTIMILLA    SN  AV JESUS DEL GRAN PODER</v>
          </cell>
          <cell r="M367" t="str">
            <v>0604108316</v>
          </cell>
          <cell r="N367" t="str">
            <v>0969992953/0982675477</v>
          </cell>
          <cell r="O367" t="str">
            <v/>
          </cell>
          <cell r="P367" t="str">
            <v>TULCAN</v>
          </cell>
          <cell r="Q367" t="str">
            <v>TULCAN</v>
          </cell>
          <cell r="R367" t="str">
            <v>CARCHI</v>
          </cell>
          <cell r="S367" t="str">
            <v/>
          </cell>
          <cell r="U367" t="str">
            <v>FLEXNETUIO_PROVINCIA</v>
          </cell>
          <cell r="V367">
            <v>1</v>
          </cell>
          <cell r="W367">
            <v>1</v>
          </cell>
          <cell r="X367" t="str">
            <v>FLEXNET ECUADOR - FLEXTUENTI</v>
          </cell>
          <cell r="Y367" t="str">
            <v>CALLE 28 DE JUNIO S/N Y GARCIA MORENO ENTRADA LLANO GRANDE</v>
          </cell>
        </row>
        <row r="368">
          <cell r="A368" t="str">
            <v>414738362</v>
          </cell>
          <cell r="B368">
            <v>498640</v>
          </cell>
          <cell r="C368" t="str">
            <v>414738362</v>
          </cell>
          <cell r="D368" t="str">
            <v>FLEXTUENTI</v>
          </cell>
          <cell r="E368" t="str">
            <v>DESPACHO</v>
          </cell>
          <cell r="F368" t="str">
            <v>NORMAL</v>
          </cell>
          <cell r="G368" t="str">
            <v>FT80516</v>
          </cell>
          <cell r="H368">
            <v>44944</v>
          </cell>
          <cell r="I368" t="str">
            <v>HABILITADO_RUTEO</v>
          </cell>
          <cell r="J368">
            <v>44944</v>
          </cell>
          <cell r="K368" t="str">
            <v>Richard Corrales</v>
          </cell>
          <cell r="L368" t="str">
            <v>JIPIJAPA   AV 6 DE DICIEMBRE SN AV TOMAS DE BERLANGA</v>
          </cell>
          <cell r="M368" t="str">
            <v>0504002031</v>
          </cell>
          <cell r="N368" t="str">
            <v>0979327254/0998750261</v>
          </cell>
          <cell r="O368" t="str">
            <v/>
          </cell>
          <cell r="P368" t="str">
            <v>QUITO</v>
          </cell>
          <cell r="Q368" t="str">
            <v>QUITO</v>
          </cell>
          <cell r="R368" t="str">
            <v>PICHINCHA</v>
          </cell>
          <cell r="U368" t="str">
            <v>FLEXNETUIO_LOCAL</v>
          </cell>
          <cell r="V368">
            <v>1</v>
          </cell>
          <cell r="W368">
            <v>1</v>
          </cell>
          <cell r="X368" t="str">
            <v>FLEXNET ECUADOR - FLEXTUENTI</v>
          </cell>
          <cell r="Y368" t="str">
            <v>CALLE 28 DE JUNIO S/N Y GARCIA MORENO ENTRADA LLANO GRANDE</v>
          </cell>
        </row>
        <row r="369">
          <cell r="A369" t="str">
            <v>414738373</v>
          </cell>
          <cell r="B369">
            <v>498641</v>
          </cell>
          <cell r="C369" t="str">
            <v>414738373</v>
          </cell>
          <cell r="D369" t="str">
            <v>FLEXTUENTI</v>
          </cell>
          <cell r="E369" t="str">
            <v>DESPACHO</v>
          </cell>
          <cell r="F369" t="str">
            <v>NORMAL</v>
          </cell>
          <cell r="G369" t="str">
            <v/>
          </cell>
          <cell r="H369">
            <v>44944</v>
          </cell>
          <cell r="I369" t="str">
            <v>EN_PROCESO</v>
          </cell>
          <cell r="J369">
            <v>44944</v>
          </cell>
          <cell r="K369" t="str">
            <v>Jhilson Jungal</v>
          </cell>
          <cell r="L369" t="str">
            <v>MACHALA CALLE SN  SN  AV FERROVIARIA</v>
          </cell>
          <cell r="M369" t="str">
            <v>0707067575</v>
          </cell>
          <cell r="N369" t="str">
            <v>0998166440/0998481102</v>
          </cell>
          <cell r="O369" t="str">
            <v/>
          </cell>
          <cell r="P369" t="str">
            <v>MACHALA</v>
          </cell>
          <cell r="Q369" t="str">
            <v>MACHALA</v>
          </cell>
          <cell r="R369" t="str">
            <v>EL ORO</v>
          </cell>
          <cell r="U369" t="str">
            <v>FLEXNETUIO_PROVINCIA</v>
          </cell>
          <cell r="V369">
            <v>1</v>
          </cell>
          <cell r="W369">
            <v>1</v>
          </cell>
          <cell r="X369" t="str">
            <v>FLEXNET ECUADOR - FLEXTUENTI</v>
          </cell>
          <cell r="Y369" t="str">
            <v>CALLE 28 DE JUNIO S/N Y GARCIA MORENO ENTRADA LLANO GRANDE</v>
          </cell>
        </row>
        <row r="370">
          <cell r="A370" t="str">
            <v>414738383</v>
          </cell>
          <cell r="B370">
            <v>498642</v>
          </cell>
          <cell r="C370" t="str">
            <v>414738383</v>
          </cell>
          <cell r="D370" t="str">
            <v>FLEXTUENTI</v>
          </cell>
          <cell r="E370" t="str">
            <v>DESPACHO</v>
          </cell>
          <cell r="F370" t="str">
            <v>EXPRESS UIO</v>
          </cell>
          <cell r="G370" t="str">
            <v/>
          </cell>
          <cell r="H370">
            <v>44944</v>
          </cell>
          <cell r="I370" t="str">
            <v>CARGADO_VEHICULO</v>
          </cell>
          <cell r="J370">
            <v>44944</v>
          </cell>
          <cell r="K370" t="str">
            <v>Jorge Martinez</v>
          </cell>
          <cell r="L370" t="str">
            <v>CALDERON AV PULULAHUA CASA 21 AV CARIHUAIRAZO</v>
          </cell>
          <cell r="M370" t="str">
            <v>1726382045</v>
          </cell>
          <cell r="N370" t="str">
            <v>0978752397/0999987330</v>
          </cell>
          <cell r="O370" t="str">
            <v/>
          </cell>
          <cell r="P370" t="str">
            <v>QUITO</v>
          </cell>
          <cell r="Q370" t="str">
            <v>QUITO</v>
          </cell>
          <cell r="R370" t="str">
            <v>PICHINCHA</v>
          </cell>
          <cell r="U370" t="str">
            <v>FLEXNETUIO_LOCAL</v>
          </cell>
          <cell r="V370">
            <v>1</v>
          </cell>
          <cell r="W370">
            <v>1</v>
          </cell>
          <cell r="X370" t="str">
            <v>FLEXNET ECUADOR - FLEXTUENTI</v>
          </cell>
          <cell r="Y370" t="str">
            <v>CALLE 28 DE JUNIO S/N Y GARCIA MORENO ENTRADA LLANO GRANDE</v>
          </cell>
        </row>
        <row r="371">
          <cell r="A371" t="str">
            <v>414738384</v>
          </cell>
          <cell r="B371">
            <v>498643</v>
          </cell>
          <cell r="C371" t="str">
            <v>414738384</v>
          </cell>
          <cell r="D371" t="str">
            <v>FLEXTUENTI</v>
          </cell>
          <cell r="E371" t="str">
            <v>DESPACHO</v>
          </cell>
          <cell r="F371" t="str">
            <v>NORMAL</v>
          </cell>
          <cell r="G371" t="str">
            <v/>
          </cell>
          <cell r="H371">
            <v>44944</v>
          </cell>
          <cell r="I371" t="str">
            <v>EN_PROCESO</v>
          </cell>
          <cell r="J371">
            <v>44944</v>
          </cell>
          <cell r="K371" t="str">
            <v>Liliana Estupinan Mazo</v>
          </cell>
          <cell r="L371" t="str">
            <v>ESMERALDAS   SUCRE SN JUAN MONTALVO</v>
          </cell>
          <cell r="M371" t="str">
            <v>0801869033</v>
          </cell>
          <cell r="N371" t="str">
            <v>0969516939/0969516939</v>
          </cell>
          <cell r="O371" t="str">
            <v/>
          </cell>
          <cell r="P371" t="str">
            <v>ESMERALDAS</v>
          </cell>
          <cell r="Q371" t="str">
            <v>ESMERALDAS</v>
          </cell>
          <cell r="R371" t="str">
            <v>ESMERALDAS</v>
          </cell>
          <cell r="U371" t="str">
            <v>FLEXNETUIO_PROVINCIA</v>
          </cell>
          <cell r="V371">
            <v>1</v>
          </cell>
          <cell r="W371">
            <v>1</v>
          </cell>
          <cell r="X371" t="str">
            <v>FLEXNET ECUADOR - FLEXTUENTI</v>
          </cell>
          <cell r="Y371" t="str">
            <v>CALLE 28 DE JUNIO S/N Y GARCIA MORENO ENTRADA LLANO GRANDE</v>
          </cell>
        </row>
        <row r="372">
          <cell r="A372" t="str">
            <v>CLDEV_GYESIM0075</v>
          </cell>
          <cell r="B372">
            <v>498620</v>
          </cell>
          <cell r="C372" t="str">
            <v>CLDEV_GYESIM0075</v>
          </cell>
          <cell r="D372" t="str">
            <v>CONECEL_DOCUMENTOS</v>
          </cell>
          <cell r="E372" t="str">
            <v>DESPACHO</v>
          </cell>
          <cell r="F372" t="str">
            <v>NORMAL</v>
          </cell>
          <cell r="G372" t="str">
            <v>FT80494</v>
          </cell>
          <cell r="H372">
            <v>44944</v>
          </cell>
          <cell r="I372" t="str">
            <v>EN_TRANSITO</v>
          </cell>
          <cell r="J372">
            <v>44944</v>
          </cell>
          <cell r="K372" t="str">
            <v>ANA AGUIRRE / MARIA SUNTAXI - PATRICIA</v>
          </cell>
          <cell r="L372" t="str">
            <v>CIUDADELA SANTA LEONOR MZ 6 SOLAR 17</v>
          </cell>
          <cell r="P372" t="str">
            <v>GUAYAQUIL</v>
          </cell>
          <cell r="Q372" t="str">
            <v>GUAYAQUIL</v>
          </cell>
          <cell r="R372" t="str">
            <v>GUAYAS</v>
          </cell>
          <cell r="T372" t="str">
            <v>ITSACOURIER</v>
          </cell>
          <cell r="U372" t="str">
            <v>FLEXNETUIO_GYE</v>
          </cell>
          <cell r="V372">
            <v>1</v>
          </cell>
          <cell r="X372" t="str">
            <v>FLEXNET DEL ECUADOR</v>
          </cell>
          <cell r="Y372" t="str">
            <v>KM 8 1/2 VIA A DAULE</v>
          </cell>
        </row>
        <row r="373">
          <cell r="A373" t="str">
            <v>DHL_23_024</v>
          </cell>
          <cell r="B373">
            <v>498618</v>
          </cell>
          <cell r="C373" t="str">
            <v>DHL_23_024</v>
          </cell>
          <cell r="D373" t="str">
            <v>DHL</v>
          </cell>
          <cell r="E373" t="str">
            <v>DESPACHO</v>
          </cell>
          <cell r="F373" t="str">
            <v>NORMAL</v>
          </cell>
          <cell r="H373">
            <v>44944</v>
          </cell>
          <cell r="I373" t="str">
            <v>EN_TRANSITO</v>
          </cell>
          <cell r="J373">
            <v>44944</v>
          </cell>
          <cell r="K373" t="str">
            <v>DHL MATRIZ</v>
          </cell>
          <cell r="L373" t="str">
            <v>AV. ELOY ALFARO 113 A Y PASAJE LOS JUNCOS EDIFICIO DHL, SECTOR COMITE DEL PUEBLO</v>
          </cell>
          <cell r="P373" t="str">
            <v>QUITO</v>
          </cell>
          <cell r="Q373" t="str">
            <v>QUITO</v>
          </cell>
          <cell r="R373" t="str">
            <v>PICHINCHA</v>
          </cell>
          <cell r="T373" t="str">
            <v>FLEXTRANS UIO</v>
          </cell>
          <cell r="U373" t="str">
            <v>FLEXNETUIO_LOCAL</v>
          </cell>
          <cell r="V373">
            <v>1</v>
          </cell>
          <cell r="W373">
            <v>1</v>
          </cell>
          <cell r="X373" t="str">
            <v>ALMACENES TABACARCEN</v>
          </cell>
          <cell r="Y373" t="str">
            <v>TABABELA</v>
          </cell>
        </row>
        <row r="374">
          <cell r="A374" t="str">
            <v>DHL_23_025</v>
          </cell>
          <cell r="B374">
            <v>498619</v>
          </cell>
          <cell r="C374" t="str">
            <v>DHL_23_025</v>
          </cell>
          <cell r="D374" t="str">
            <v>DHL</v>
          </cell>
          <cell r="E374" t="str">
            <v>DESPACHO</v>
          </cell>
          <cell r="F374" t="str">
            <v>NORMAL</v>
          </cell>
          <cell r="H374">
            <v>44944</v>
          </cell>
          <cell r="I374" t="str">
            <v>EN_TRANSITO</v>
          </cell>
          <cell r="J374">
            <v>44944</v>
          </cell>
          <cell r="K374" t="str">
            <v>DHL MATRIZ</v>
          </cell>
          <cell r="L374" t="str">
            <v>AV. ELOY ALFARO 113 A Y PASAJE LOS JUNCOS EDIFICIO DHL, SECTOR COMITE DEL PUEBLO</v>
          </cell>
          <cell r="P374" t="str">
            <v>QUITO</v>
          </cell>
          <cell r="Q374" t="str">
            <v>QUITO</v>
          </cell>
          <cell r="R374" t="str">
            <v>PICHINCHA</v>
          </cell>
          <cell r="T374" t="str">
            <v>FLEXTRANS UIO</v>
          </cell>
          <cell r="U374" t="str">
            <v>FLEXNETUIO_LOCAL</v>
          </cell>
          <cell r="V374">
            <v>1</v>
          </cell>
          <cell r="W374">
            <v>1</v>
          </cell>
          <cell r="X374" t="str">
            <v>ALMACENES TABACARCEN</v>
          </cell>
          <cell r="Y374" t="str">
            <v>TABABELA</v>
          </cell>
        </row>
        <row r="375">
          <cell r="A375" t="str">
            <v>20003044756980_2</v>
          </cell>
          <cell r="B375">
            <v>498616</v>
          </cell>
          <cell r="C375" t="str">
            <v>20003044756980_2</v>
          </cell>
          <cell r="D375" t="str">
            <v>CONECEL_REG</v>
          </cell>
          <cell r="E375" t="str">
            <v>DESPACHO</v>
          </cell>
          <cell r="F375" t="str">
            <v>NORMAL</v>
          </cell>
          <cell r="G375" t="str">
            <v>EC6495</v>
          </cell>
          <cell r="H375">
            <v>44944</v>
          </cell>
          <cell r="I375" t="str">
            <v>EN_TRANSITO</v>
          </cell>
          <cell r="J375">
            <v>44944</v>
          </cell>
          <cell r="K375" t="str">
            <v>JOSELYN MARIA CORTEZ</v>
          </cell>
          <cell r="L375" t="str">
            <v>QUITO INAQUITO AV ATAHUAPA Y AV DE LA REPUBLICA / EN EL RESTAURATE SUBMARINO /CERCA DEL HOTEL REPUBLICA/ SOLICITA PREVIA LLAMADA</v>
          </cell>
          <cell r="M375" t="str">
            <v>1725459638</v>
          </cell>
          <cell r="N375" t="str">
            <v>991692785</v>
          </cell>
          <cell r="O375" t="str">
            <v/>
          </cell>
          <cell r="P375" t="str">
            <v>QUITO</v>
          </cell>
          <cell r="Q375" t="str">
            <v>QUITO</v>
          </cell>
          <cell r="R375" t="str">
            <v>PICHINCHA</v>
          </cell>
          <cell r="T375" t="str">
            <v>EXPRESSCON</v>
          </cell>
          <cell r="U375" t="str">
            <v>FLEXNETUIO_LOCAL</v>
          </cell>
          <cell r="V375">
            <v>1</v>
          </cell>
          <cell r="W375">
            <v>1</v>
          </cell>
          <cell r="X375" t="str">
            <v>FLEXNET UIO</v>
          </cell>
          <cell r="Y375" t="str">
            <v>FLEX NET CALLE 28 DE JUNIO S/N Y GARCIA MORENO ENTRADA LLANO GRANDE</v>
          </cell>
        </row>
        <row r="376">
          <cell r="A376" t="str">
            <v>20002962214009</v>
          </cell>
          <cell r="B376">
            <v>498617</v>
          </cell>
          <cell r="C376" t="str">
            <v>20002962214009</v>
          </cell>
          <cell r="D376" t="str">
            <v>CONECEL_REG</v>
          </cell>
          <cell r="E376" t="str">
            <v>DESPACHO</v>
          </cell>
          <cell r="F376" t="str">
            <v>NORMAL</v>
          </cell>
          <cell r="G376" t="str">
            <v>EC6494</v>
          </cell>
          <cell r="H376">
            <v>44944</v>
          </cell>
          <cell r="I376" t="str">
            <v>EN_TRANSITO</v>
          </cell>
          <cell r="J376">
            <v>44944</v>
          </cell>
          <cell r="K376" t="str">
            <v>ANTHONY ALEXANDER ATARIHUANA</v>
          </cell>
          <cell r="L376" t="str">
            <v>QUITO PUENGASI MONJAS ALTO Y AV SIMON BOLIVAR RF: SALIDA A LA SIMON BOLIVAR</v>
          </cell>
          <cell r="M376" t="str">
            <v>1105425977</v>
          </cell>
          <cell r="N376" t="str">
            <v>0962604376 0998361581</v>
          </cell>
          <cell r="O376" t="str">
            <v/>
          </cell>
          <cell r="P376" t="str">
            <v>QUITO</v>
          </cell>
          <cell r="Q376" t="str">
            <v>QUITO</v>
          </cell>
          <cell r="R376" t="str">
            <v>PICHINCHA</v>
          </cell>
          <cell r="T376" t="str">
            <v>EXPRESSCON</v>
          </cell>
          <cell r="U376" t="str">
            <v>FLEXNETUIO_LOCAL</v>
          </cell>
          <cell r="V376">
            <v>1</v>
          </cell>
          <cell r="W376">
            <v>1</v>
          </cell>
          <cell r="X376" t="str">
            <v>FLEXNET UIO</v>
          </cell>
          <cell r="Y376" t="str">
            <v>FLEX NET CALLE 28 DE JUNIO S/N Y GARCIA MORENO ENTRADA LLANO GRANDE</v>
          </cell>
        </row>
        <row r="377">
          <cell r="A377" t="str">
            <v>98834048</v>
          </cell>
          <cell r="B377">
            <v>498581</v>
          </cell>
          <cell r="C377" t="str">
            <v>98834048</v>
          </cell>
          <cell r="D377" t="str">
            <v>HYCITE</v>
          </cell>
          <cell r="E377" t="str">
            <v>DESPACHO</v>
          </cell>
          <cell r="F377" t="str">
            <v>NORMAL</v>
          </cell>
          <cell r="G377" t="str">
            <v>031002004190208</v>
          </cell>
          <cell r="H377">
            <v>44944</v>
          </cell>
          <cell r="I377" t="str">
            <v>HABILITADO_RUTEO</v>
          </cell>
          <cell r="J377">
            <v>44944</v>
          </cell>
          <cell r="K377" t="str">
            <v>YESICA BUSTE</v>
          </cell>
          <cell r="L377" t="str">
            <v>CALLE PICHINCHA Y ALMENDROS BARRIO SAN RAFAEL CONCORDIA / NORTE CONCORDIA 080701 SANTO DOMINGO</v>
          </cell>
          <cell r="N377" t="str">
            <v>00967097673</v>
          </cell>
          <cell r="O377" t="str">
            <v>00967097673</v>
          </cell>
          <cell r="P377" t="str">
            <v>230101</v>
          </cell>
          <cell r="Q377" t="str">
            <v>SANTO DOMINGO</v>
          </cell>
          <cell r="R377" t="str">
            <v>SANTO DOMINGO DE LOS TSACHILAS</v>
          </cell>
          <cell r="S377" t="str">
            <v>SANTO DOMINGO DE LOS COLORADOS</v>
          </cell>
          <cell r="T377" t="str">
            <v>TRAMACO</v>
          </cell>
          <cell r="U377" t="str">
            <v>FLEXNETUIO_PROVINCIA</v>
          </cell>
          <cell r="V377">
            <v>2</v>
          </cell>
          <cell r="W377">
            <v>15.9</v>
          </cell>
          <cell r="X377" t="str">
            <v>HYCITE QUITO</v>
          </cell>
          <cell r="Y377" t="str">
            <v>FLEX NET CALLE 28 DE JUNIO S/N Y GARCIA MORENO ENTRADA LLANO GRANDE</v>
          </cell>
        </row>
        <row r="378">
          <cell r="A378" t="str">
            <v>98834049</v>
          </cell>
          <cell r="B378">
            <v>498582</v>
          </cell>
          <cell r="C378" t="str">
            <v>98834049</v>
          </cell>
          <cell r="D378" t="str">
            <v>HYCITE</v>
          </cell>
          <cell r="E378" t="str">
            <v>DESPACHO</v>
          </cell>
          <cell r="F378" t="str">
            <v>NORMAL</v>
          </cell>
          <cell r="G378" t="str">
            <v>031002004190024</v>
          </cell>
          <cell r="H378">
            <v>44944</v>
          </cell>
          <cell r="I378" t="str">
            <v>HABILITADO_RUTEO</v>
          </cell>
          <cell r="J378">
            <v>44944</v>
          </cell>
          <cell r="K378" t="str">
            <v>VICTORIA CARRION</v>
          </cell>
          <cell r="L378" t="str">
            <v>RIO MORONA S/N RIO UCAYALI-RIO UPANO LOJA// ZAMETAHUASCO SAN SEBASTIAN 120150 LOJA</v>
          </cell>
          <cell r="N378" t="str">
            <v>00980394262</v>
          </cell>
          <cell r="O378" t="str">
            <v>00980394262</v>
          </cell>
          <cell r="P378" t="str">
            <v>110101</v>
          </cell>
          <cell r="Q378" t="str">
            <v>LOJA</v>
          </cell>
          <cell r="R378" t="str">
            <v>LOJA</v>
          </cell>
          <cell r="S378" t="str">
            <v>LOJA</v>
          </cell>
          <cell r="T378" t="str">
            <v>TRAMACO</v>
          </cell>
          <cell r="U378" t="str">
            <v>FLEXNETUIO_PROVINCIA</v>
          </cell>
          <cell r="V378">
            <v>1</v>
          </cell>
          <cell r="W378">
            <v>13.6</v>
          </cell>
          <cell r="X378" t="str">
            <v>HYCITE QUITO</v>
          </cell>
          <cell r="Y378" t="str">
            <v>FLEX NET CALLE 28 DE JUNIO S/N Y GARCIA MORENO ENTRADA LLANO GRANDE</v>
          </cell>
        </row>
        <row r="379">
          <cell r="A379" t="str">
            <v>98834212</v>
          </cell>
          <cell r="B379">
            <v>498583</v>
          </cell>
          <cell r="C379" t="str">
            <v>98834212</v>
          </cell>
          <cell r="D379" t="str">
            <v>HYCITE</v>
          </cell>
          <cell r="E379" t="str">
            <v>DESPACHO</v>
          </cell>
          <cell r="F379" t="str">
            <v>NORMAL</v>
          </cell>
          <cell r="G379" t="str">
            <v>031002004190025</v>
          </cell>
          <cell r="H379">
            <v>44944</v>
          </cell>
          <cell r="I379" t="str">
            <v>HABILITADO_RUTEO</v>
          </cell>
          <cell r="J379">
            <v>44944</v>
          </cell>
          <cell r="K379" t="str">
            <v>JULISSA TOALA</v>
          </cell>
          <cell r="L379" t="str">
            <v>CL AVILES Y ATAHUALPA CASA COLOR TERRACOTA JIPIJAPA-JIPIJAPA SAN LORENZO 130304 MANABI</v>
          </cell>
          <cell r="M379" t="str">
            <v/>
          </cell>
          <cell r="N379" t="str">
            <v>00993044599</v>
          </cell>
          <cell r="O379" t="str">
            <v>00993044599</v>
          </cell>
          <cell r="P379" t="str">
            <v>130304</v>
          </cell>
          <cell r="Q379" t="str">
            <v>JIPIJAPA</v>
          </cell>
          <cell r="R379" t="str">
            <v>MANABI</v>
          </cell>
          <cell r="S379" t="str">
            <v>JIPIJAPA</v>
          </cell>
          <cell r="T379" t="str">
            <v>TRAMACO</v>
          </cell>
          <cell r="U379" t="str">
            <v>FLEXNETUIO_PROVINCIA</v>
          </cell>
          <cell r="V379">
            <v>1</v>
          </cell>
          <cell r="W379">
            <v>9.6999999999999993</v>
          </cell>
          <cell r="X379" t="str">
            <v>HYCITE QUITO</v>
          </cell>
          <cell r="Y379" t="str">
            <v>FLEX NET CALLE 28 DE JUNIO S/N Y GARCIA MORENO ENTRADA LLANO GRANDE</v>
          </cell>
        </row>
        <row r="380">
          <cell r="A380" t="str">
            <v>98834872</v>
          </cell>
          <cell r="B380">
            <v>498584</v>
          </cell>
          <cell r="C380" t="str">
            <v>98834872</v>
          </cell>
          <cell r="D380" t="str">
            <v>HYCITE</v>
          </cell>
          <cell r="E380" t="str">
            <v>DESPACHO</v>
          </cell>
          <cell r="F380" t="str">
            <v>NORMAL</v>
          </cell>
          <cell r="G380" t="str">
            <v>ITG4892</v>
          </cell>
          <cell r="H380">
            <v>44944</v>
          </cell>
          <cell r="I380" t="str">
            <v>EN_PROCESO</v>
          </cell>
          <cell r="J380">
            <v>44944</v>
          </cell>
          <cell r="K380" t="str">
            <v>MARIA TORRES</v>
          </cell>
          <cell r="L380" t="str">
            <v>GUAYACANES 2 MZ #160 V#80 GUAYAQUIL * NORTE  TARQUI 090502 GUAYAS</v>
          </cell>
          <cell r="M380" t="str">
            <v/>
          </cell>
          <cell r="N380" t="str">
            <v>00969864979</v>
          </cell>
          <cell r="O380" t="str">
            <v>00969864979</v>
          </cell>
          <cell r="P380" t="str">
            <v>090502</v>
          </cell>
          <cell r="Q380" t="str">
            <v>GUAYAQUIL</v>
          </cell>
          <cell r="R380" t="str">
            <v>GUAYAS</v>
          </cell>
          <cell r="S380" t="str">
            <v>GUAYAQUIL</v>
          </cell>
          <cell r="T380" t="str">
            <v>FLEXTRANS GYE</v>
          </cell>
          <cell r="U380" t="str">
            <v>FLEXNETUIO_GYE</v>
          </cell>
          <cell r="V380">
            <v>1</v>
          </cell>
          <cell r="W380">
            <v>10.7</v>
          </cell>
          <cell r="X380" t="str">
            <v>HYCITE QUITO</v>
          </cell>
          <cell r="Y380" t="str">
            <v>FLEX NET CALLE 28 DE JUNIO S/N Y GARCIA MORENO ENTRADA LLANO GRANDE</v>
          </cell>
        </row>
        <row r="381">
          <cell r="A381" t="str">
            <v>98834922</v>
          </cell>
          <cell r="B381">
            <v>498585</v>
          </cell>
          <cell r="C381" t="str">
            <v>98834922</v>
          </cell>
          <cell r="D381" t="str">
            <v>HYCITE</v>
          </cell>
          <cell r="E381" t="str">
            <v>DESPACHO</v>
          </cell>
          <cell r="F381" t="str">
            <v>NORMAL</v>
          </cell>
          <cell r="G381" t="str">
            <v>ITG4893</v>
          </cell>
          <cell r="H381">
            <v>44944</v>
          </cell>
          <cell r="I381" t="str">
            <v>EN_PROCESO</v>
          </cell>
          <cell r="J381">
            <v>44944</v>
          </cell>
          <cell r="K381" t="str">
            <v>ANDREA FRANCO</v>
          </cell>
          <cell r="L381" t="str">
            <v>ML LOTE ETAPA 15 MZ 5449 V 19 GUAYAQUIL//MI LOTE  PASCUALES 090810 GUAYAS</v>
          </cell>
          <cell r="M381" t="str">
            <v/>
          </cell>
          <cell r="N381" t="str">
            <v>00983914913</v>
          </cell>
          <cell r="O381" t="str">
            <v>00983914913</v>
          </cell>
          <cell r="P381" t="str">
            <v>090810</v>
          </cell>
          <cell r="Q381" t="str">
            <v>GUAYAQUIL</v>
          </cell>
          <cell r="R381" t="str">
            <v>GUAYAS</v>
          </cell>
          <cell r="S381" t="str">
            <v>GUAYAQUIL</v>
          </cell>
          <cell r="T381" t="str">
            <v>FLEXTRANS GYE</v>
          </cell>
          <cell r="U381" t="str">
            <v>FLEXNETUIO_GYE</v>
          </cell>
          <cell r="V381">
            <v>1</v>
          </cell>
          <cell r="W381">
            <v>10</v>
          </cell>
          <cell r="X381" t="str">
            <v>HYCITE QUITO</v>
          </cell>
          <cell r="Y381" t="str">
            <v>FLEX NET CALLE 28 DE JUNIO S/N Y GARCIA MORENO ENTRADA LLANO GRANDE</v>
          </cell>
        </row>
        <row r="382">
          <cell r="A382" t="str">
            <v>98835049</v>
          </cell>
          <cell r="B382">
            <v>498586</v>
          </cell>
          <cell r="C382" t="str">
            <v>98835049</v>
          </cell>
          <cell r="D382" t="str">
            <v>HYCITE</v>
          </cell>
          <cell r="E382" t="str">
            <v>DESPACHO</v>
          </cell>
          <cell r="F382" t="str">
            <v>NORMAL</v>
          </cell>
          <cell r="G382" t="str">
            <v>ITQ4894</v>
          </cell>
          <cell r="H382">
            <v>44944</v>
          </cell>
          <cell r="I382" t="str">
            <v>HABILITADO_RUTEO</v>
          </cell>
          <cell r="J382">
            <v>44944</v>
          </cell>
          <cell r="K382" t="str">
            <v>KEVIN ALVAREZ</v>
          </cell>
          <cell r="L382" t="str">
            <v>CALLE PUMAPUNGO CONJUNTO SOLIDARIANO QUITUMBE CASA 65 FRENTE AL TERMINAL QUIT QUITO / QUITUMBE QUITUMBE 170702 PICHINCHA</v>
          </cell>
          <cell r="N382" t="str">
            <v>987126249 / 998859817</v>
          </cell>
          <cell r="O382" t="str">
            <v>987126249 / 998859817</v>
          </cell>
          <cell r="P382" t="str">
            <v>170702</v>
          </cell>
          <cell r="Q382" t="str">
            <v>QUITO</v>
          </cell>
          <cell r="R382" t="str">
            <v>PICHINCHA</v>
          </cell>
          <cell r="S382" t="str">
            <v>QUITO</v>
          </cell>
          <cell r="T382" t="str">
            <v>FLEXTRANS UIO</v>
          </cell>
          <cell r="U382" t="str">
            <v>FLEXNETUIO_LOCAL</v>
          </cell>
          <cell r="V382">
            <v>1</v>
          </cell>
          <cell r="W382">
            <v>3.7</v>
          </cell>
          <cell r="X382" t="str">
            <v>HYCITE QUITO</v>
          </cell>
          <cell r="Y382" t="str">
            <v>FLEX NET CALLE 28 DE JUNIO S/N Y GARCIA MORENO ENTRADA LLANO GRANDE</v>
          </cell>
        </row>
        <row r="383">
          <cell r="A383" t="str">
            <v>98835195</v>
          </cell>
          <cell r="B383">
            <v>498587</v>
          </cell>
          <cell r="C383" t="str">
            <v>98835195</v>
          </cell>
          <cell r="D383" t="str">
            <v>HYCITE</v>
          </cell>
          <cell r="E383" t="str">
            <v>DESPACHO</v>
          </cell>
          <cell r="F383" t="str">
            <v>NORMAL</v>
          </cell>
          <cell r="G383" t="str">
            <v>ITQ4895</v>
          </cell>
          <cell r="H383">
            <v>44944</v>
          </cell>
          <cell r="I383" t="str">
            <v>HABILITADO_RUTEO</v>
          </cell>
          <cell r="J383">
            <v>44944</v>
          </cell>
          <cell r="K383" t="str">
            <v>ARNULFO REGALADO</v>
          </cell>
          <cell r="L383" t="str">
            <v>AV MARISCAL SUCRE S36-140 Y CONDOR NIAN QUITO / LA CONCORDIA LA ECUATORIANA 170410 PICHINCHA</v>
          </cell>
          <cell r="M383" t="str">
            <v/>
          </cell>
          <cell r="N383" t="str">
            <v>00960512347</v>
          </cell>
          <cell r="O383" t="str">
            <v>00960512347</v>
          </cell>
          <cell r="P383" t="str">
            <v>170410</v>
          </cell>
          <cell r="Q383" t="str">
            <v>QUITO</v>
          </cell>
          <cell r="R383" t="str">
            <v>PICHINCHA</v>
          </cell>
          <cell r="S383" t="str">
            <v>QUITO</v>
          </cell>
          <cell r="T383" t="str">
            <v>FLEXTRANS UIO</v>
          </cell>
          <cell r="U383" t="str">
            <v>FLEXNETUIO_LOCAL</v>
          </cell>
          <cell r="V383">
            <v>1</v>
          </cell>
          <cell r="W383">
            <v>7.1</v>
          </cell>
          <cell r="X383" t="str">
            <v>HYCITE QUITO</v>
          </cell>
          <cell r="Y383" t="str">
            <v>FLEX NET CALLE 28 DE JUNIO S/N Y GARCIA MORENO ENTRADA LLANO GRANDE</v>
          </cell>
        </row>
        <row r="384">
          <cell r="A384" t="str">
            <v>98835328</v>
          </cell>
          <cell r="B384">
            <v>498588</v>
          </cell>
          <cell r="C384" t="str">
            <v>98835328</v>
          </cell>
          <cell r="D384" t="str">
            <v>HYCITE</v>
          </cell>
          <cell r="E384" t="str">
            <v>DESPACHO</v>
          </cell>
          <cell r="F384" t="str">
            <v>NORMAL</v>
          </cell>
          <cell r="G384" t="str">
            <v>ITQ4896</v>
          </cell>
          <cell r="H384">
            <v>44944</v>
          </cell>
          <cell r="I384" t="str">
            <v>HABILITADO_RUTEO</v>
          </cell>
          <cell r="J384">
            <v>44944</v>
          </cell>
          <cell r="K384" t="str">
            <v>DIANA SANTACRUZ</v>
          </cell>
          <cell r="L384" t="str">
            <v>DANIEL PROAA,O OE10-239 Y ALONSO DE ROBLES QUITO // REINO DE QUITO LA MENA 170607 PICHINCHA</v>
          </cell>
          <cell r="M384" t="str">
            <v/>
          </cell>
          <cell r="N384" t="str">
            <v>00992788302</v>
          </cell>
          <cell r="O384" t="str">
            <v>00992788302</v>
          </cell>
          <cell r="P384" t="str">
            <v>170607</v>
          </cell>
          <cell r="Q384" t="str">
            <v>QUITO</v>
          </cell>
          <cell r="R384" t="str">
            <v>PICHINCHA</v>
          </cell>
          <cell r="S384" t="str">
            <v>QUITO</v>
          </cell>
          <cell r="T384" t="str">
            <v>FLEXTRANS UIO</v>
          </cell>
          <cell r="U384" t="str">
            <v>FLEXNETUIO_LOCAL</v>
          </cell>
          <cell r="V384">
            <v>1</v>
          </cell>
          <cell r="W384">
            <v>8.3000000000000007</v>
          </cell>
          <cell r="X384" t="str">
            <v>HYCITE QUITO</v>
          </cell>
          <cell r="Y384" t="str">
            <v>FLEX NET CALLE 28 DE JUNIO S/N Y GARCIA MORENO ENTRADA LLANO GRANDE</v>
          </cell>
        </row>
        <row r="385">
          <cell r="A385" t="str">
            <v>98835788</v>
          </cell>
          <cell r="B385">
            <v>498589</v>
          </cell>
          <cell r="C385" t="str">
            <v>98835788</v>
          </cell>
          <cell r="D385" t="str">
            <v>HYCITE</v>
          </cell>
          <cell r="E385" t="str">
            <v>DESPACHO</v>
          </cell>
          <cell r="F385" t="str">
            <v>NORMAL</v>
          </cell>
          <cell r="G385" t="str">
            <v>031002004190026</v>
          </cell>
          <cell r="H385">
            <v>44944</v>
          </cell>
          <cell r="I385" t="str">
            <v>HABILITADO_RUTEO</v>
          </cell>
          <cell r="J385">
            <v>44944</v>
          </cell>
          <cell r="K385" t="str">
            <v>PATRICIA SUAREZ</v>
          </cell>
          <cell r="L385" t="str">
            <v>24 DE MAYO TIENDA SASHJOR 24 DE MAYO Y LUIS PANCHANA ESQUINA SANTA ELENA // 16 DE JULIO SANTA ELENA 240104 SANTA ELENA</v>
          </cell>
          <cell r="M385" t="str">
            <v/>
          </cell>
          <cell r="N385" t="str">
            <v>00997701017</v>
          </cell>
          <cell r="O385" t="str">
            <v>00997701017</v>
          </cell>
          <cell r="P385" t="str">
            <v>240104</v>
          </cell>
          <cell r="Q385" t="str">
            <v>SANTA ELENA</v>
          </cell>
          <cell r="R385" t="str">
            <v>SANTA ELENA</v>
          </cell>
          <cell r="S385" t="str">
            <v>SANTA ELENA - CIUDADELA ROTARIO - COMUNA EL AZUCAR - RECINTO RIO VERDE - BUENA FUENTE - RECINTO JUAN</v>
          </cell>
          <cell r="U385" t="str">
            <v>FLEXNETUIO_PROVINCIA</v>
          </cell>
          <cell r="V385">
            <v>1</v>
          </cell>
          <cell r="W385">
            <v>10.6</v>
          </cell>
          <cell r="X385" t="str">
            <v>HYCITE QUITO</v>
          </cell>
          <cell r="Y385" t="str">
            <v>FLEX NET CALLE 28 DE JUNIO S/N Y GARCIA MORENO ENTRADA LLANO GRANDE</v>
          </cell>
        </row>
        <row r="386">
          <cell r="A386" t="str">
            <v>98835901</v>
          </cell>
          <cell r="B386">
            <v>498590</v>
          </cell>
          <cell r="C386" t="str">
            <v>98835901</v>
          </cell>
          <cell r="D386" t="str">
            <v>HYCITE</v>
          </cell>
          <cell r="E386" t="str">
            <v>DESPACHO</v>
          </cell>
          <cell r="F386" t="str">
            <v>NORMAL</v>
          </cell>
          <cell r="G386" t="str">
            <v>ITQ4897</v>
          </cell>
          <cell r="H386">
            <v>44944</v>
          </cell>
          <cell r="I386" t="str">
            <v>HABILITADO_RUTEO</v>
          </cell>
          <cell r="J386">
            <v>44944</v>
          </cell>
          <cell r="K386" t="str">
            <v>DOLORES PAILLACHO</v>
          </cell>
          <cell r="L386" t="str">
            <v>MATHA BUCARAN CL 4 PSJ OE9B S38-48 SECTOR EL MERCADO CASACELESTE QUITO-MATHA BUCARAN (EL CISNE) CHILLOGALLO 170707 PICHINCHA</v>
          </cell>
          <cell r="M386" t="str">
            <v/>
          </cell>
          <cell r="N386" t="str">
            <v>00983058414</v>
          </cell>
          <cell r="O386" t="str">
            <v>00983058414</v>
          </cell>
          <cell r="P386" t="str">
            <v>170707</v>
          </cell>
          <cell r="Q386" t="str">
            <v>QUITO</v>
          </cell>
          <cell r="R386" t="str">
            <v>PICHINCHA</v>
          </cell>
          <cell r="S386" t="str">
            <v>QUITO</v>
          </cell>
          <cell r="T386" t="str">
            <v>FLEXTRANS UIO</v>
          </cell>
          <cell r="U386" t="str">
            <v>FLEXNETUIO_LOCAL</v>
          </cell>
          <cell r="V386">
            <v>1</v>
          </cell>
          <cell r="W386">
            <v>7.9</v>
          </cell>
          <cell r="X386" t="str">
            <v>HYCITE QUITO</v>
          </cell>
          <cell r="Y386" t="str">
            <v>FLEX NET CALLE 28 DE JUNIO S/N Y GARCIA MORENO ENTRADA LLANO GRANDE</v>
          </cell>
        </row>
        <row r="387">
          <cell r="A387" t="str">
            <v>98836038</v>
          </cell>
          <cell r="B387">
            <v>498591</v>
          </cell>
          <cell r="C387" t="str">
            <v>98836038</v>
          </cell>
          <cell r="D387" t="str">
            <v>HYCITE</v>
          </cell>
          <cell r="E387" t="str">
            <v>DESPACHO</v>
          </cell>
          <cell r="F387" t="str">
            <v>NORMAL</v>
          </cell>
          <cell r="G387" t="str">
            <v>ITQ4898</v>
          </cell>
          <cell r="H387">
            <v>44944</v>
          </cell>
          <cell r="I387" t="str">
            <v>HABILITADO_RUTEO</v>
          </cell>
          <cell r="J387">
            <v>44944</v>
          </cell>
          <cell r="K387" t="str">
            <v>ADRIANA CUJI</v>
          </cell>
          <cell r="L387" t="str">
            <v>MARTHA BUCARAN CALLE 4 PASAJE OE9B S38-48, SECTOR EL MERCADO CASA CELESTE QUITO // BARRIO EL SISNE CHILLOGALLO 170707 PICHINCHA</v>
          </cell>
          <cell r="M387" t="str">
            <v/>
          </cell>
          <cell r="N387" t="str">
            <v>00995409137</v>
          </cell>
          <cell r="O387" t="str">
            <v>00995409137</v>
          </cell>
          <cell r="P387" t="str">
            <v>170707</v>
          </cell>
          <cell r="Q387" t="str">
            <v>QUITO</v>
          </cell>
          <cell r="R387" t="str">
            <v>PICHINCHA</v>
          </cell>
          <cell r="S387" t="str">
            <v>QUITO</v>
          </cell>
          <cell r="T387" t="str">
            <v>FLEXTRANS UIO</v>
          </cell>
          <cell r="U387" t="str">
            <v>FLEXNETUIO_LOCAL</v>
          </cell>
          <cell r="V387">
            <v>1</v>
          </cell>
          <cell r="W387">
            <v>7.9</v>
          </cell>
          <cell r="X387" t="str">
            <v>HYCITE QUITO</v>
          </cell>
          <cell r="Y387" t="str">
            <v>FLEX NET CALLE 28 DE JUNIO S/N Y GARCIA MORENO ENTRADA LLANO GRANDE</v>
          </cell>
        </row>
        <row r="388">
          <cell r="A388" t="str">
            <v>98836961</v>
          </cell>
          <cell r="B388">
            <v>498592</v>
          </cell>
          <cell r="C388" t="str">
            <v>98836961</v>
          </cell>
          <cell r="D388" t="str">
            <v>HYCITE</v>
          </cell>
          <cell r="E388" t="str">
            <v>DESPACHO</v>
          </cell>
          <cell r="F388" t="str">
            <v>NORMAL</v>
          </cell>
          <cell r="G388" t="str">
            <v>ITQ4899</v>
          </cell>
          <cell r="H388">
            <v>44944</v>
          </cell>
          <cell r="I388" t="str">
            <v>HABILITADO_RUTEO</v>
          </cell>
          <cell r="J388">
            <v>44944</v>
          </cell>
          <cell r="K388" t="str">
            <v>LAURA VELASTEGUI</v>
          </cell>
          <cell r="L388" t="str">
            <v>AMALIA EGUIGUEN OE7-53 E IGNACIO ASIA FRENTE AL SANTUARIO OCCIDENTAL QUITO / NORTE COCHAPAMBA 170528 PICHINCHA</v>
          </cell>
          <cell r="M388" t="str">
            <v/>
          </cell>
          <cell r="N388" t="str">
            <v>00993356044</v>
          </cell>
          <cell r="O388" t="str">
            <v>00993356044</v>
          </cell>
          <cell r="P388" t="str">
            <v>170528</v>
          </cell>
          <cell r="Q388" t="str">
            <v>QUITO</v>
          </cell>
          <cell r="R388" t="str">
            <v>PICHINCHA</v>
          </cell>
          <cell r="S388" t="str">
            <v>QUITO</v>
          </cell>
          <cell r="T388" t="str">
            <v>FLEXTRANS UIO</v>
          </cell>
          <cell r="U388" t="str">
            <v>FLEXNETUIO_LOCAL</v>
          </cell>
          <cell r="V388">
            <v>1</v>
          </cell>
          <cell r="W388">
            <v>2.1</v>
          </cell>
          <cell r="X388" t="str">
            <v>HYCITE QUITO</v>
          </cell>
          <cell r="Y388" t="str">
            <v>FLEX NET CALLE 28 DE JUNIO S/N Y GARCIA MORENO ENTRADA LLANO GRANDE</v>
          </cell>
        </row>
        <row r="389">
          <cell r="A389" t="str">
            <v>98837471</v>
          </cell>
          <cell r="B389">
            <v>498593</v>
          </cell>
          <cell r="C389" t="str">
            <v>98837471</v>
          </cell>
          <cell r="D389" t="str">
            <v>HYCITE</v>
          </cell>
          <cell r="E389" t="str">
            <v>DESPACHO</v>
          </cell>
          <cell r="F389" t="str">
            <v>NORMAL</v>
          </cell>
          <cell r="G389" t="str">
            <v>ITG4900</v>
          </cell>
          <cell r="H389">
            <v>44944</v>
          </cell>
          <cell r="I389" t="str">
            <v>EN_PROCESO</v>
          </cell>
          <cell r="J389">
            <v>44944</v>
          </cell>
          <cell r="K389" t="str">
            <v>SILVANA FRERES</v>
          </cell>
          <cell r="L389" t="str">
            <v>LETAMENDI 3016 Y LEONIDAS PLAZA FTE A BAZAR EMPERATRIZ GUAYAQUIL // GUAYAQUIL LETAMENDI 090512 GUAYAS</v>
          </cell>
          <cell r="N389" t="str">
            <v>986437055 / 073702400</v>
          </cell>
          <cell r="O389" t="str">
            <v>986437055 / 073702400</v>
          </cell>
          <cell r="P389" t="str">
            <v>GUAYAQUIL</v>
          </cell>
          <cell r="Q389" t="str">
            <v>GUAYAQUIL</v>
          </cell>
          <cell r="R389" t="str">
            <v>GUAYAS</v>
          </cell>
          <cell r="T389" t="str">
            <v>FLEXTRANS GYE</v>
          </cell>
          <cell r="U389" t="str">
            <v>FLEXNETUIO_GYE</v>
          </cell>
          <cell r="V389">
            <v>1</v>
          </cell>
          <cell r="W389">
            <v>10.1</v>
          </cell>
          <cell r="X389" t="str">
            <v>HYCITE QUITO</v>
          </cell>
          <cell r="Y389" t="str">
            <v>FLEX NET CALLE 28 DE JUNIO S/N Y GARCIA MORENO ENTRADA LLANO GRANDE</v>
          </cell>
        </row>
        <row r="390">
          <cell r="A390" t="str">
            <v>98837530</v>
          </cell>
          <cell r="B390">
            <v>498594</v>
          </cell>
          <cell r="C390" t="str">
            <v>98837530</v>
          </cell>
          <cell r="D390" t="str">
            <v>HYCITE</v>
          </cell>
          <cell r="E390" t="str">
            <v>DESPACHO</v>
          </cell>
          <cell r="F390" t="str">
            <v>NORMAL</v>
          </cell>
          <cell r="G390" t="str">
            <v>ITQ4901</v>
          </cell>
          <cell r="H390">
            <v>44944</v>
          </cell>
          <cell r="I390" t="str">
            <v>HABILITADO_RUTEO</v>
          </cell>
          <cell r="J390">
            <v>44944</v>
          </cell>
          <cell r="K390" t="str">
            <v>ZOILA SACTA</v>
          </cell>
          <cell r="L390" t="str">
            <v>JUAN GUTIERREZ 59-149 Y ANA PAREDES ALFA DG COLEGIO FE Y ALEGRIA EN MARISQUERIA QUITO / CHIRIYACO CHIMBACAYE 170604 PICHINCHA</v>
          </cell>
          <cell r="N390" t="str">
            <v>00939018791</v>
          </cell>
          <cell r="O390" t="str">
            <v>00939018791</v>
          </cell>
          <cell r="P390" t="str">
            <v>170604</v>
          </cell>
          <cell r="Q390" t="str">
            <v>QUITO</v>
          </cell>
          <cell r="R390" t="str">
            <v>PICHINCHA</v>
          </cell>
          <cell r="S390" t="str">
            <v>QUITO</v>
          </cell>
          <cell r="T390" t="str">
            <v>FLEXTRANS UIO</v>
          </cell>
          <cell r="U390" t="str">
            <v>FLEXNETUIO_LOCAL</v>
          </cell>
          <cell r="V390">
            <v>2</v>
          </cell>
          <cell r="W390">
            <v>23.9</v>
          </cell>
          <cell r="X390" t="str">
            <v>HYCITE QUITO</v>
          </cell>
          <cell r="Y390" t="str">
            <v>FLEX NET CALLE 28 DE JUNIO S/N Y GARCIA MORENO ENTRADA LLANO GRANDE</v>
          </cell>
        </row>
        <row r="391">
          <cell r="A391" t="str">
            <v>98837531</v>
          </cell>
          <cell r="B391">
            <v>498595</v>
          </cell>
          <cell r="C391" t="str">
            <v>98837531</v>
          </cell>
          <cell r="D391" t="str">
            <v>HYCITE</v>
          </cell>
          <cell r="E391" t="str">
            <v>DESPACHO</v>
          </cell>
          <cell r="F391" t="str">
            <v>NORMAL</v>
          </cell>
          <cell r="G391" t="str">
            <v>031002004190027</v>
          </cell>
          <cell r="H391">
            <v>44944</v>
          </cell>
          <cell r="I391" t="str">
            <v>HABILITADO_RUTEO</v>
          </cell>
          <cell r="J391">
            <v>44944</v>
          </cell>
          <cell r="K391" t="str">
            <v>LOIDA CUNINGHAN</v>
          </cell>
          <cell r="L391" t="str">
            <v>AV LIBERTAD N 1222 Y FRANKLIN TELLO FRENTE AL CHILA NUEVA ERA ESMERALDAS BARTOLOME RUIZ (CESAR FRA 080101 ESMERALDAS</v>
          </cell>
          <cell r="M391" t="str">
            <v/>
          </cell>
          <cell r="N391" t="str">
            <v>00062395400</v>
          </cell>
          <cell r="O391" t="str">
            <v>00062395400</v>
          </cell>
          <cell r="P391" t="str">
            <v>080101</v>
          </cell>
          <cell r="Q391" t="str">
            <v>ESMERALDAS</v>
          </cell>
          <cell r="R391" t="str">
            <v>ESMERALDAS</v>
          </cell>
          <cell r="S391" t="str">
            <v>ESMERALDAS</v>
          </cell>
          <cell r="T391" t="str">
            <v>TRAMACO</v>
          </cell>
          <cell r="U391" t="str">
            <v>FLEXNETUIO_PROVINCIA</v>
          </cell>
          <cell r="V391">
            <v>1</v>
          </cell>
          <cell r="W391">
            <v>6.5</v>
          </cell>
          <cell r="X391" t="str">
            <v>HYCITE QUITO</v>
          </cell>
          <cell r="Y391" t="str">
            <v>FLEX NET CALLE 28 DE JUNIO S/N Y GARCIA MORENO ENTRADA LLANO GRANDE</v>
          </cell>
        </row>
        <row r="392">
          <cell r="A392" t="str">
            <v>98837864</v>
          </cell>
          <cell r="B392">
            <v>498596</v>
          </cell>
          <cell r="C392" t="str">
            <v>98837864</v>
          </cell>
          <cell r="D392" t="str">
            <v>HYCITE</v>
          </cell>
          <cell r="E392" t="str">
            <v>DESPACHO</v>
          </cell>
          <cell r="F392" t="str">
            <v>NORMAL</v>
          </cell>
          <cell r="G392" t="str">
            <v>031002004190028</v>
          </cell>
          <cell r="H392">
            <v>44944</v>
          </cell>
          <cell r="I392" t="str">
            <v>HABILITADO_RUTEO</v>
          </cell>
          <cell r="J392">
            <v>44944</v>
          </cell>
          <cell r="K392" t="str">
            <v>NOEMI CARRERA</v>
          </cell>
          <cell r="L392" t="str">
            <v>27 DE NOVIEMBRE S/N GUILLON Y PORTON A UNA CUADRA DE LA ESTACION DEL TREN IBARRA // SAN ANTONIO SAN ANTONIO 100109 IMBABURA</v>
          </cell>
          <cell r="M392" t="str">
            <v/>
          </cell>
          <cell r="N392" t="str">
            <v>00996874135</v>
          </cell>
          <cell r="O392" t="str">
            <v>00996874135</v>
          </cell>
          <cell r="P392" t="str">
            <v>100109</v>
          </cell>
          <cell r="Q392" t="str">
            <v>IBARRA</v>
          </cell>
          <cell r="R392" t="str">
            <v>IMBABURA</v>
          </cell>
          <cell r="S392" t="str">
            <v>SAN ANTONIO - SANTO DOMINGO DE CHORLAVI</v>
          </cell>
          <cell r="T392" t="str">
            <v>TRAMACO</v>
          </cell>
          <cell r="U392" t="str">
            <v>FLEXNETUIO_PROVINCIA</v>
          </cell>
          <cell r="V392">
            <v>1</v>
          </cell>
          <cell r="W392">
            <v>6.5</v>
          </cell>
          <cell r="X392" t="str">
            <v>HYCITE QUITO</v>
          </cell>
          <cell r="Y392" t="str">
            <v>FLEX NET CALLE 28 DE JUNIO S/N Y GARCIA MORENO ENTRADA LLANO GRANDE</v>
          </cell>
        </row>
        <row r="393">
          <cell r="A393" t="str">
            <v>98838089</v>
          </cell>
          <cell r="B393">
            <v>498597</v>
          </cell>
          <cell r="C393" t="str">
            <v>98838089</v>
          </cell>
          <cell r="D393" t="str">
            <v>HYCITE</v>
          </cell>
          <cell r="E393" t="str">
            <v>DESPACHO</v>
          </cell>
          <cell r="F393" t="str">
            <v>NORMAL</v>
          </cell>
          <cell r="G393" t="str">
            <v>ITG4902</v>
          </cell>
          <cell r="H393">
            <v>44944</v>
          </cell>
          <cell r="I393" t="str">
            <v>EN_PROCESO</v>
          </cell>
          <cell r="J393">
            <v>44944</v>
          </cell>
          <cell r="K393" t="str">
            <v>BRYAN ESPINOZA</v>
          </cell>
          <cell r="L393" t="str">
            <v>BALSAMOS # 515 Y CALLE 6TA JUNTO A LA CASA TWENTY GUAYAQUL TARQUI 090507 GUAYAS</v>
          </cell>
          <cell r="M393" t="str">
            <v/>
          </cell>
          <cell r="N393" t="str">
            <v>00986751241</v>
          </cell>
          <cell r="O393" t="str">
            <v>00986751241</v>
          </cell>
          <cell r="P393" t="str">
            <v>090507</v>
          </cell>
          <cell r="Q393" t="str">
            <v>GUAYAQUIL</v>
          </cell>
          <cell r="R393" t="str">
            <v>GUAYAS</v>
          </cell>
          <cell r="S393" t="str">
            <v>GUAYAQUIL</v>
          </cell>
          <cell r="T393" t="str">
            <v>FLEXTRANS GYE</v>
          </cell>
          <cell r="U393" t="str">
            <v>FLEXNETUIO_GYE</v>
          </cell>
          <cell r="V393">
            <v>1</v>
          </cell>
          <cell r="W393">
            <v>4.8</v>
          </cell>
          <cell r="X393" t="str">
            <v>HYCITE QUITO</v>
          </cell>
          <cell r="Y393" t="str">
            <v>FLEX NET CALLE 28 DE JUNIO S/N Y GARCIA MORENO ENTRADA LLANO GRANDE</v>
          </cell>
        </row>
        <row r="394">
          <cell r="A394" t="str">
            <v>98838172</v>
          </cell>
          <cell r="B394">
            <v>498598</v>
          </cell>
          <cell r="C394" t="str">
            <v>98838172</v>
          </cell>
          <cell r="D394" t="str">
            <v>HYCITE</v>
          </cell>
          <cell r="E394" t="str">
            <v>DESPACHO</v>
          </cell>
          <cell r="F394" t="str">
            <v>NORMAL</v>
          </cell>
          <cell r="G394" t="str">
            <v>031002004190029</v>
          </cell>
          <cell r="H394">
            <v>44944</v>
          </cell>
          <cell r="I394" t="str">
            <v>HABILITADO_RUTEO</v>
          </cell>
          <cell r="J394">
            <v>44944</v>
          </cell>
          <cell r="K394" t="str">
            <v>LENIN MARTINEZ</v>
          </cell>
          <cell r="L394" t="str">
            <v>7 TRATADOS Y VELASCO IBARRA, A 1 CUADRA IGLESIA CENTRAL CASA 2 PISOS COLOR BEIGE AMBATO // CENTRO MONTALVO 180215 TUNGURAHUA</v>
          </cell>
          <cell r="M394" t="str">
            <v/>
          </cell>
          <cell r="N394" t="str">
            <v>00995100668</v>
          </cell>
          <cell r="O394" t="str">
            <v>00995100668</v>
          </cell>
          <cell r="P394" t="str">
            <v>180215</v>
          </cell>
          <cell r="Q394" t="str">
            <v>AMBATO</v>
          </cell>
          <cell r="R394" t="str">
            <v>TUNGURAHUA</v>
          </cell>
          <cell r="S394" t="str">
            <v>HUACHI GRANDE - MONTALVO - TOTORAS</v>
          </cell>
          <cell r="U394" t="str">
            <v>FLEXNETUIO_PROVINCIA</v>
          </cell>
          <cell r="V394">
            <v>1</v>
          </cell>
          <cell r="W394">
            <v>2.4</v>
          </cell>
          <cell r="X394" t="str">
            <v>HYCITE QUITO</v>
          </cell>
          <cell r="Y394" t="str">
            <v>FLEX NET CALLE 28 DE JUNIO S/N Y GARCIA MORENO ENTRADA LLANO GRANDE</v>
          </cell>
        </row>
        <row r="395">
          <cell r="A395" t="str">
            <v>98838192</v>
          </cell>
          <cell r="B395">
            <v>498599</v>
          </cell>
          <cell r="C395" t="str">
            <v>98838192</v>
          </cell>
          <cell r="D395" t="str">
            <v>HYCITE</v>
          </cell>
          <cell r="E395" t="str">
            <v>DESPACHO</v>
          </cell>
          <cell r="F395" t="str">
            <v>NORMAL</v>
          </cell>
          <cell r="G395" t="str">
            <v>ITG4903</v>
          </cell>
          <cell r="H395">
            <v>44944</v>
          </cell>
          <cell r="I395" t="str">
            <v>EN_PROCESO</v>
          </cell>
          <cell r="J395">
            <v>44944</v>
          </cell>
          <cell r="K395" t="str">
            <v>DANIEL VELIZ</v>
          </cell>
          <cell r="L395" t="str">
            <v>AV DEL EJERCITO 3321 Y COLOMBIA ENTRE COLOMBIA Y CAMILO DESTRUJE GUAYAQUIL // CENTRO SUR GARCIA MORENO 090301 GUAYAS</v>
          </cell>
          <cell r="N395" t="str">
            <v>991362541 / 045022924</v>
          </cell>
          <cell r="O395" t="str">
            <v>991362541 / 045022924</v>
          </cell>
          <cell r="P395" t="str">
            <v>090301</v>
          </cell>
          <cell r="Q395" t="str">
            <v>GUAYAQUIL</v>
          </cell>
          <cell r="R395" t="str">
            <v>GUAYAS</v>
          </cell>
          <cell r="S395" t="str">
            <v>GUAYAQUIL</v>
          </cell>
          <cell r="T395" t="str">
            <v>FLEXTRANS GYE</v>
          </cell>
          <cell r="U395" t="str">
            <v>FLEXNETUIO_GYE</v>
          </cell>
          <cell r="V395">
            <v>1</v>
          </cell>
          <cell r="W395">
            <v>7.1</v>
          </cell>
          <cell r="X395" t="str">
            <v>HYCITE QUITO</v>
          </cell>
          <cell r="Y395" t="str">
            <v>FLEX NET CALLE 28 DE JUNIO S/N Y GARCIA MORENO ENTRADA LLANO GRANDE</v>
          </cell>
        </row>
        <row r="396">
          <cell r="A396" t="str">
            <v>98838300</v>
          </cell>
          <cell r="B396">
            <v>498600</v>
          </cell>
          <cell r="C396" t="str">
            <v>98838300</v>
          </cell>
          <cell r="D396" t="str">
            <v>HYCITE</v>
          </cell>
          <cell r="E396" t="str">
            <v>DESPACHO</v>
          </cell>
          <cell r="F396" t="str">
            <v>NORMAL</v>
          </cell>
          <cell r="G396" t="str">
            <v>ITG4904</v>
          </cell>
          <cell r="H396">
            <v>44944</v>
          </cell>
          <cell r="I396" t="str">
            <v>EN_PROCESO</v>
          </cell>
          <cell r="J396">
            <v>44944</v>
          </cell>
          <cell r="K396" t="str">
            <v>IVETTE CHIPRE</v>
          </cell>
          <cell r="L396" t="str">
            <v>AV FRANCISCO DE ORELLANA COOP VOLUNTAD DE DIOS GUAYAQUIL / NORTE TARQUI 090607 GUAYAS</v>
          </cell>
          <cell r="N396" t="str">
            <v>998159928 / 985702353</v>
          </cell>
          <cell r="O396" t="str">
            <v>998159928 / 985702353</v>
          </cell>
          <cell r="P396" t="str">
            <v>090607</v>
          </cell>
          <cell r="Q396" t="str">
            <v>GUAYAQUIL</v>
          </cell>
          <cell r="R396" t="str">
            <v>GUAYAS</v>
          </cell>
          <cell r="S396" t="str">
            <v>GUAYAQUIL</v>
          </cell>
          <cell r="T396" t="str">
            <v>FLEXTRANS GYE</v>
          </cell>
          <cell r="U396" t="str">
            <v>FLEXNETUIO_GYE</v>
          </cell>
          <cell r="V396">
            <v>1</v>
          </cell>
          <cell r="W396">
            <v>7.1</v>
          </cell>
          <cell r="X396" t="str">
            <v>HYCITE QUITO</v>
          </cell>
          <cell r="Y396" t="str">
            <v>FLEX NET CALLE 28 DE JUNIO S/N Y GARCIA MORENO ENTRADA LLANO GRANDE</v>
          </cell>
        </row>
        <row r="397">
          <cell r="A397" t="str">
            <v>98838311</v>
          </cell>
          <cell r="B397">
            <v>498601</v>
          </cell>
          <cell r="C397" t="str">
            <v>98838311</v>
          </cell>
          <cell r="D397" t="str">
            <v>HYCITE</v>
          </cell>
          <cell r="E397" t="str">
            <v>DESPACHO</v>
          </cell>
          <cell r="F397" t="str">
            <v>NORMAL</v>
          </cell>
          <cell r="G397" t="str">
            <v>031002004190030</v>
          </cell>
          <cell r="H397">
            <v>44944</v>
          </cell>
          <cell r="I397" t="str">
            <v>HABILITADO_RUTEO</v>
          </cell>
          <cell r="J397">
            <v>44944</v>
          </cell>
          <cell r="K397" t="str">
            <v>JUAN ROJAS</v>
          </cell>
          <cell r="L397" t="str">
            <v>CARIAMANGA 156-31 BOLIVAR Y SUCRE LOJA// SAN SEBASTIAN SAN SEBASTIAN 110110 LOJA</v>
          </cell>
          <cell r="M397" t="str">
            <v/>
          </cell>
          <cell r="N397" t="str">
            <v>00980953954</v>
          </cell>
          <cell r="O397" t="str">
            <v>00980953954</v>
          </cell>
          <cell r="P397" t="str">
            <v>110110</v>
          </cell>
          <cell r="Q397" t="str">
            <v>LOJA</v>
          </cell>
          <cell r="R397" t="str">
            <v>LOJA</v>
          </cell>
          <cell r="S397" t="str">
            <v>LOJA</v>
          </cell>
          <cell r="T397" t="str">
            <v>TRAMACO</v>
          </cell>
          <cell r="U397" t="str">
            <v>FLEXNETUIO_PROVINCIA</v>
          </cell>
          <cell r="V397">
            <v>1</v>
          </cell>
          <cell r="W397">
            <v>11.1</v>
          </cell>
          <cell r="X397" t="str">
            <v>HYCITE QUITO</v>
          </cell>
          <cell r="Y397" t="str">
            <v>FLEX NET CALLE 28 DE JUNIO S/N Y GARCIA MORENO ENTRADA LLANO GRANDE</v>
          </cell>
        </row>
        <row r="398">
          <cell r="A398" t="str">
            <v>98838616</v>
          </cell>
          <cell r="B398">
            <v>498602</v>
          </cell>
          <cell r="C398" t="str">
            <v>98838616</v>
          </cell>
          <cell r="D398" t="str">
            <v>HYCITE</v>
          </cell>
          <cell r="E398" t="str">
            <v>DESPACHO</v>
          </cell>
          <cell r="F398" t="str">
            <v>NORMAL</v>
          </cell>
          <cell r="G398" t="str">
            <v>ITG4905</v>
          </cell>
          <cell r="H398">
            <v>44944</v>
          </cell>
          <cell r="I398" t="str">
            <v>EN_PROCESO</v>
          </cell>
          <cell r="J398">
            <v>44944</v>
          </cell>
          <cell r="K398" t="str">
            <v>NANCY NAVARRETE</v>
          </cell>
          <cell r="L398" t="str">
            <v>LA 37 Y LA CH GUAYAQUIL/SUR  FEBRES CORDERO 090406 GUAYAS</v>
          </cell>
          <cell r="M398" t="str">
            <v/>
          </cell>
          <cell r="N398" t="str">
            <v>00979316689</v>
          </cell>
          <cell r="O398" t="str">
            <v>00979316689</v>
          </cell>
          <cell r="P398" t="str">
            <v>090406</v>
          </cell>
          <cell r="Q398" t="str">
            <v>GUAYAQUIL</v>
          </cell>
          <cell r="R398" t="str">
            <v>GUAYAS</v>
          </cell>
          <cell r="S398" t="str">
            <v>GUAYAQUIL</v>
          </cell>
          <cell r="T398" t="str">
            <v>FLEXTRANS GYE</v>
          </cell>
          <cell r="U398" t="str">
            <v>FLEXNETUIO_GYE</v>
          </cell>
          <cell r="V398">
            <v>1</v>
          </cell>
          <cell r="W398">
            <v>3.8</v>
          </cell>
          <cell r="X398" t="str">
            <v>HYCITE QUITO</v>
          </cell>
          <cell r="Y398" t="str">
            <v>FLEX NET CALLE 28 DE JUNIO S/N Y GARCIA MORENO ENTRADA LLANO GRANDE</v>
          </cell>
        </row>
        <row r="399">
          <cell r="A399" t="str">
            <v>98838675</v>
          </cell>
          <cell r="B399">
            <v>498603</v>
          </cell>
          <cell r="C399" t="str">
            <v>98838675</v>
          </cell>
          <cell r="D399" t="str">
            <v>HYCITE</v>
          </cell>
          <cell r="E399" t="str">
            <v>DESPACHO</v>
          </cell>
          <cell r="F399" t="str">
            <v>NORMAL</v>
          </cell>
          <cell r="G399" t="str">
            <v>031002004190031</v>
          </cell>
          <cell r="H399">
            <v>44944</v>
          </cell>
          <cell r="I399" t="str">
            <v>HABILITADO_RUTEO</v>
          </cell>
          <cell r="J399">
            <v>44944</v>
          </cell>
          <cell r="K399" t="str">
            <v>CARMEN BARRETO</v>
          </cell>
          <cell r="L399" t="str">
            <v>ELOY ALFARO YAV LEONIDAS PLAZA AUTOREPUESTOS Y PINTURAS LUCHITO SUCRE-CHARAPOTO CHARAPOTO 131453 MANABI</v>
          </cell>
          <cell r="N399" t="str">
            <v>00993815477</v>
          </cell>
          <cell r="O399" t="str">
            <v>00993815477</v>
          </cell>
          <cell r="P399" t="str">
            <v>131101</v>
          </cell>
          <cell r="Q399" t="str">
            <v>SUCRE</v>
          </cell>
          <cell r="R399" t="str">
            <v>MANABI</v>
          </cell>
          <cell r="S399" t="str">
            <v>BAHIA DE CARAQUEZ</v>
          </cell>
          <cell r="T399" t="str">
            <v>TRAMACO</v>
          </cell>
          <cell r="U399" t="str">
            <v>FLEXNETUIO_PROVINCIA</v>
          </cell>
          <cell r="V399">
            <v>1</v>
          </cell>
          <cell r="W399">
            <v>3.5</v>
          </cell>
          <cell r="X399" t="str">
            <v>HYCITE QUITO</v>
          </cell>
          <cell r="Y399" t="str">
            <v>FLEX NET CALLE 28 DE JUNIO S/N Y GARCIA MORENO ENTRADA LLANO GRANDE</v>
          </cell>
        </row>
        <row r="400">
          <cell r="A400" t="str">
            <v>98839427</v>
          </cell>
          <cell r="B400">
            <v>498604</v>
          </cell>
          <cell r="C400" t="str">
            <v>98839427</v>
          </cell>
          <cell r="D400" t="str">
            <v>HYCITE</v>
          </cell>
          <cell r="E400" t="str">
            <v>DESPACHO</v>
          </cell>
          <cell r="F400" t="str">
            <v>NORMAL</v>
          </cell>
          <cell r="G400" t="str">
            <v>031002004190032</v>
          </cell>
          <cell r="H400">
            <v>44944</v>
          </cell>
          <cell r="I400" t="str">
            <v>HABILITADO_RUTEO</v>
          </cell>
          <cell r="J400">
            <v>44944</v>
          </cell>
          <cell r="K400" t="str">
            <v>MILTA DIAZ</v>
          </cell>
          <cell r="L400" t="str">
            <v>ELOY ALFARO #203-53 VICENTE RUIZ FRENTE 10 DE AGISTO CASA LOJA ** CENTRO EL SAGRARIO 110108 LOJA</v>
          </cell>
          <cell r="M400" t="str">
            <v/>
          </cell>
          <cell r="N400" t="str">
            <v>00989789519</v>
          </cell>
          <cell r="O400" t="str">
            <v>00989789519</v>
          </cell>
          <cell r="P400" t="str">
            <v>110108</v>
          </cell>
          <cell r="Q400" t="str">
            <v>LOJA</v>
          </cell>
          <cell r="R400" t="str">
            <v>LOJA</v>
          </cell>
          <cell r="S400" t="str">
            <v>LOJA</v>
          </cell>
          <cell r="T400" t="str">
            <v>TRAMACO</v>
          </cell>
          <cell r="U400" t="str">
            <v>FLEXNETUIO_PROVINCIA</v>
          </cell>
          <cell r="V400">
            <v>1</v>
          </cell>
          <cell r="W400">
            <v>10.4</v>
          </cell>
          <cell r="X400" t="str">
            <v>HYCITE QUITO</v>
          </cell>
          <cell r="Y400" t="str">
            <v>FLEX NET CALLE 28 DE JUNIO S/N Y GARCIA MORENO ENTRADA LLANO GRANDE</v>
          </cell>
        </row>
        <row r="401">
          <cell r="A401" t="str">
            <v>98840070</v>
          </cell>
          <cell r="B401">
            <v>498605</v>
          </cell>
          <cell r="C401" t="str">
            <v>98840070</v>
          </cell>
          <cell r="D401" t="str">
            <v>HYCITE</v>
          </cell>
          <cell r="E401" t="str">
            <v>DESPACHO</v>
          </cell>
          <cell r="F401" t="str">
            <v>NORMAL</v>
          </cell>
          <cell r="G401" t="str">
            <v>ITQ4906</v>
          </cell>
          <cell r="H401">
            <v>44944</v>
          </cell>
          <cell r="I401" t="str">
            <v>HABILITADO_RUTEO</v>
          </cell>
          <cell r="J401">
            <v>44944</v>
          </cell>
          <cell r="K401" t="str">
            <v>RONALD LOPEZ</v>
          </cell>
          <cell r="L401" t="str">
            <v>AV CAMILO PONCE ENRIQUEZ Y JAIME ROLDOS CONJ PORTHOS R II CASA 29 QUITO // CENTRO CONOCOTO 170805 PICHINCHA</v>
          </cell>
          <cell r="N401" t="str">
            <v>00999728715</v>
          </cell>
          <cell r="O401" t="str">
            <v>00999728715</v>
          </cell>
          <cell r="P401" t="str">
            <v>170805</v>
          </cell>
          <cell r="Q401" t="str">
            <v>QUITO</v>
          </cell>
          <cell r="R401" t="str">
            <v>PICHINCHA</v>
          </cell>
          <cell r="S401" t="str">
            <v>CONOCOTO - DEAN BAJO -  -  -  -</v>
          </cell>
          <cell r="T401" t="str">
            <v>FLEXTRANS UIO</v>
          </cell>
          <cell r="U401" t="str">
            <v>FLEXNETUIO_LOCAL</v>
          </cell>
          <cell r="V401">
            <v>2</v>
          </cell>
          <cell r="W401">
            <v>16.899999999999999</v>
          </cell>
          <cell r="X401" t="str">
            <v>HYCITE QUITO</v>
          </cell>
          <cell r="Y401" t="str">
            <v>FLEX NET CALLE 28 DE JUNIO S/N Y GARCIA MORENO ENTRADA LLANO GRANDE</v>
          </cell>
        </row>
        <row r="402">
          <cell r="A402" t="str">
            <v>98840222</v>
          </cell>
          <cell r="B402">
            <v>498606</v>
          </cell>
          <cell r="C402" t="str">
            <v>98840222</v>
          </cell>
          <cell r="D402" t="str">
            <v>HYCITE</v>
          </cell>
          <cell r="E402" t="str">
            <v>DESPACHO</v>
          </cell>
          <cell r="F402" t="str">
            <v>NORMAL</v>
          </cell>
          <cell r="G402" t="str">
            <v>031002004190033</v>
          </cell>
          <cell r="H402">
            <v>44944</v>
          </cell>
          <cell r="I402" t="str">
            <v>HABILITADO_RUTEO</v>
          </cell>
          <cell r="J402">
            <v>44944</v>
          </cell>
          <cell r="K402" t="str">
            <v>ALEIDA ORTIZ</v>
          </cell>
          <cell r="L402" t="str">
            <v>ESMERALDAS LIBRE CALLE CARLOS CONCHA BAJO CENTRO EDUCATIVO ORTIZ ESMERALDAS // ESMERALDAS ESMERALDAS 080112 ESMERALDAS</v>
          </cell>
          <cell r="M402" t="str">
            <v/>
          </cell>
          <cell r="N402" t="str">
            <v>00981944826</v>
          </cell>
          <cell r="O402" t="str">
            <v>00981944826</v>
          </cell>
          <cell r="P402" t="str">
            <v>080112</v>
          </cell>
          <cell r="Q402" t="str">
            <v>ESMERALDAS</v>
          </cell>
          <cell r="R402" t="str">
            <v>ESMERALDAS</v>
          </cell>
          <cell r="S402" t="str">
            <v>ESMERALDAS</v>
          </cell>
          <cell r="T402" t="str">
            <v>TRAMACO</v>
          </cell>
          <cell r="U402" t="str">
            <v>FLEXNETUIO_PROVINCIA</v>
          </cell>
          <cell r="V402">
            <v>1</v>
          </cell>
          <cell r="W402">
            <v>9.77</v>
          </cell>
          <cell r="X402" t="str">
            <v>HYCITE QUITO</v>
          </cell>
          <cell r="Y402" t="str">
            <v>FLEX NET CALLE 28 DE JUNIO S/N Y GARCIA MORENO ENTRADA LLANO GRANDE</v>
          </cell>
        </row>
        <row r="403">
          <cell r="A403" t="str">
            <v>98840829</v>
          </cell>
          <cell r="B403">
            <v>498607</v>
          </cell>
          <cell r="C403" t="str">
            <v>98840829</v>
          </cell>
          <cell r="D403" t="str">
            <v>HYCITE</v>
          </cell>
          <cell r="E403" t="str">
            <v>DESPACHO</v>
          </cell>
          <cell r="F403" t="str">
            <v>NORMAL</v>
          </cell>
          <cell r="G403" t="str">
            <v>ITQ4907</v>
          </cell>
          <cell r="H403">
            <v>44944</v>
          </cell>
          <cell r="I403" t="str">
            <v>HABILITADO_RUTEO</v>
          </cell>
          <cell r="J403">
            <v>44944</v>
          </cell>
          <cell r="K403" t="str">
            <v>JOSEPH NINAHUALPA</v>
          </cell>
          <cell r="L403" t="str">
            <v>CALLE NOLBERTO SALAZAR Y GONZALO MENESES FRENTE A LA PUERTA PRINCIPA DEL CEMENTER QUITO // SAN BLAS TUMBACO 170902 PICHINCHA</v>
          </cell>
          <cell r="N403" t="str">
            <v>979205137 / 995809659</v>
          </cell>
          <cell r="O403" t="str">
            <v>979205137 / 995809659</v>
          </cell>
          <cell r="P403" t="str">
            <v>170902</v>
          </cell>
          <cell r="Q403" t="str">
            <v>QUITO</v>
          </cell>
          <cell r="R403" t="str">
            <v>PICHINCHA</v>
          </cell>
          <cell r="S403" t="str">
            <v>TUMBACO</v>
          </cell>
          <cell r="T403" t="str">
            <v>FLEXTRANS UIO</v>
          </cell>
          <cell r="U403" t="str">
            <v>FLEXNETUIO_LOCAL</v>
          </cell>
          <cell r="V403">
            <v>2</v>
          </cell>
          <cell r="W403">
            <v>14.5</v>
          </cell>
          <cell r="X403" t="str">
            <v>HYCITE QUITO</v>
          </cell>
          <cell r="Y403" t="str">
            <v>FLEX NET CALLE 28 DE JUNIO S/N Y GARCIA MORENO ENTRADA LLANO GRANDE</v>
          </cell>
        </row>
        <row r="404">
          <cell r="A404" t="str">
            <v>98840955</v>
          </cell>
          <cell r="B404">
            <v>498608</v>
          </cell>
          <cell r="C404" t="str">
            <v>98840955</v>
          </cell>
          <cell r="D404" t="str">
            <v>HYCITE</v>
          </cell>
          <cell r="E404" t="str">
            <v>DESPACHO</v>
          </cell>
          <cell r="F404" t="str">
            <v>NORMAL</v>
          </cell>
          <cell r="G404" t="str">
            <v>031002004190034</v>
          </cell>
          <cell r="H404">
            <v>44944</v>
          </cell>
          <cell r="I404" t="str">
            <v>HABILITADO_RUTEO</v>
          </cell>
          <cell r="J404">
            <v>44944</v>
          </cell>
          <cell r="K404" t="str">
            <v>OLGA MARIA VEGA ORELLANA</v>
          </cell>
          <cell r="L404" t="str">
            <v>ECUADOR Y BRASIL BR LAS AMERICAS ESMERALDAS ESMERALDAS ESMERALDA 080110 ESMERALDAS</v>
          </cell>
          <cell r="M404" t="str">
            <v/>
          </cell>
          <cell r="N404" t="str">
            <v>00993959667</v>
          </cell>
          <cell r="O404" t="str">
            <v>00993959667</v>
          </cell>
          <cell r="P404" t="str">
            <v>080110</v>
          </cell>
          <cell r="Q404" t="str">
            <v>ESMERALDAS</v>
          </cell>
          <cell r="R404" t="str">
            <v>ESMERALDAS</v>
          </cell>
          <cell r="S404" t="str">
            <v>ESMERALDAS</v>
          </cell>
          <cell r="T404" t="str">
            <v>TRAMACO</v>
          </cell>
          <cell r="U404" t="str">
            <v>FLEXNETUIO_PROVINCIA</v>
          </cell>
          <cell r="V404">
            <v>1</v>
          </cell>
          <cell r="W404">
            <v>0.3</v>
          </cell>
          <cell r="X404" t="str">
            <v>HYCITE QUITO</v>
          </cell>
          <cell r="Y404" t="str">
            <v>FLEX NET CALLE 28 DE JUNIO S/N Y GARCIA MORENO ENTRADA LLANO GRANDE</v>
          </cell>
        </row>
        <row r="405">
          <cell r="A405" t="str">
            <v>98841399</v>
          </cell>
          <cell r="B405">
            <v>498609</v>
          </cell>
          <cell r="C405" t="str">
            <v>98841399</v>
          </cell>
          <cell r="D405" t="str">
            <v>HYCITE</v>
          </cell>
          <cell r="E405" t="str">
            <v>DESPACHO</v>
          </cell>
          <cell r="F405" t="str">
            <v>NORMAL</v>
          </cell>
          <cell r="G405" t="str">
            <v>031002004190035</v>
          </cell>
          <cell r="H405">
            <v>44944</v>
          </cell>
          <cell r="I405" t="str">
            <v>HABILITADO_RUTEO</v>
          </cell>
          <cell r="J405">
            <v>44944</v>
          </cell>
          <cell r="K405" t="str">
            <v>ANA LUZURIAGA</v>
          </cell>
          <cell r="L405" t="str">
            <v>PEDRO VICENTE MALDONADO 729-65 ADAM SMITH Y LEONARDO DA VINCI LOJA // ELICITRICISTA BAJO PUNZARA 110111 LOJA</v>
          </cell>
          <cell r="M405" t="str">
            <v/>
          </cell>
          <cell r="N405" t="str">
            <v>00924400658</v>
          </cell>
          <cell r="O405" t="str">
            <v>00924400658</v>
          </cell>
          <cell r="P405" t="str">
            <v>110111</v>
          </cell>
          <cell r="Q405" t="str">
            <v>LOJA</v>
          </cell>
          <cell r="R405" t="str">
            <v>LOJA</v>
          </cell>
          <cell r="S405" t="str">
            <v>LOJA</v>
          </cell>
          <cell r="T405" t="str">
            <v>TRAMACO</v>
          </cell>
          <cell r="U405" t="str">
            <v>FLEXNETUIO_PROVINCIA</v>
          </cell>
          <cell r="V405">
            <v>1</v>
          </cell>
          <cell r="W405">
            <v>4.0999999999999996</v>
          </cell>
          <cell r="X405" t="str">
            <v>HYCITE QUITO</v>
          </cell>
          <cell r="Y405" t="str">
            <v>FLEX NET CALLE 28 DE JUNIO S/N Y GARCIA MORENO ENTRADA LLANO GRANDE</v>
          </cell>
        </row>
        <row r="406">
          <cell r="A406" t="str">
            <v>98841855</v>
          </cell>
          <cell r="B406">
            <v>498610</v>
          </cell>
          <cell r="C406" t="str">
            <v>98841855</v>
          </cell>
          <cell r="D406" t="str">
            <v>HYCITE</v>
          </cell>
          <cell r="E406" t="str">
            <v>DESPACHO</v>
          </cell>
          <cell r="F406" t="str">
            <v>NORMAL</v>
          </cell>
          <cell r="G406" t="str">
            <v>031002004190011</v>
          </cell>
          <cell r="H406">
            <v>44944</v>
          </cell>
          <cell r="I406" t="str">
            <v>HABILITADO_RUTEO</v>
          </cell>
          <cell r="J406">
            <v>44944</v>
          </cell>
          <cell r="K406" t="str">
            <v>MARIA CECILIA CARVAJAL CALVACHE</v>
          </cell>
          <cell r="L406" t="str">
            <v>CALLE: EDMUNDO MARTINEZ 01-72 Y EDMUNDO REF DEL DOMICILIO: TRAS EL HOSPITAL IESS AMBATO FICOA 180103 TUNGURAHUA</v>
          </cell>
          <cell r="M406" t="str">
            <v/>
          </cell>
          <cell r="N406" t="str">
            <v>00000000000</v>
          </cell>
          <cell r="O406" t="str">
            <v>00000000000</v>
          </cell>
          <cell r="P406" t="str">
            <v>180103</v>
          </cell>
          <cell r="Q406" t="str">
            <v>AMBATO</v>
          </cell>
          <cell r="R406" t="str">
            <v>TUNGURAHUA</v>
          </cell>
          <cell r="S406" t="str">
            <v>AMBATO</v>
          </cell>
          <cell r="U406" t="str">
            <v>FLEXNETUIO_PROVINCIA</v>
          </cell>
          <cell r="V406">
            <v>1</v>
          </cell>
          <cell r="W406">
            <v>5.5</v>
          </cell>
          <cell r="X406" t="str">
            <v>HYCITE QUITO</v>
          </cell>
          <cell r="Y406" t="str">
            <v>FLEX NET CALLE 28 DE JUNIO S/N Y GARCIA MORENO ENTRADA LLANO GRANDE</v>
          </cell>
        </row>
        <row r="407">
          <cell r="A407" t="str">
            <v>98841963</v>
          </cell>
          <cell r="B407">
            <v>498611</v>
          </cell>
          <cell r="C407" t="str">
            <v>98841963</v>
          </cell>
          <cell r="D407" t="str">
            <v>HYCITE</v>
          </cell>
          <cell r="E407" t="str">
            <v>DESPACHO</v>
          </cell>
          <cell r="F407" t="str">
            <v>NORMAL</v>
          </cell>
          <cell r="G407" t="str">
            <v>031002004190036</v>
          </cell>
          <cell r="H407">
            <v>44944</v>
          </cell>
          <cell r="I407" t="str">
            <v>HABILITADO_RUTEO</v>
          </cell>
          <cell r="J407">
            <v>44944</v>
          </cell>
          <cell r="K407" t="str">
            <v>JOHN DARIO REMACHES SANTELLAN</v>
          </cell>
          <cell r="L407" t="str">
            <v>COMUNIDAD DE PEGUCHE BERRIO INBAQUI OTAVALO // SAN SEBASTIAN MIGUEL EGAS CABEZAS 100201 IMBABURA</v>
          </cell>
          <cell r="M407" t="str">
            <v/>
          </cell>
          <cell r="N407" t="str">
            <v>00995181391</v>
          </cell>
          <cell r="O407" t="str">
            <v>00995181391</v>
          </cell>
          <cell r="P407" t="str">
            <v>100201</v>
          </cell>
          <cell r="Q407" t="str">
            <v>OTAVALO</v>
          </cell>
          <cell r="R407" t="str">
            <v>IMBABURA</v>
          </cell>
          <cell r="S407" t="str">
            <v>OTAVALO</v>
          </cell>
          <cell r="T407" t="str">
            <v>TRAMACO</v>
          </cell>
          <cell r="U407" t="str">
            <v>FLEXNETUIO_PROVINCIA</v>
          </cell>
          <cell r="V407">
            <v>1</v>
          </cell>
          <cell r="W407">
            <v>0.14000000000000001</v>
          </cell>
          <cell r="X407" t="str">
            <v>HYCITE QUITO</v>
          </cell>
          <cell r="Y407" t="str">
            <v>FLEX NET CALLE 28 DE JUNIO S/N Y GARCIA MORENO ENTRADA LLANO GRANDE</v>
          </cell>
        </row>
        <row r="408">
          <cell r="A408" t="str">
            <v>98842045</v>
          </cell>
          <cell r="B408">
            <v>498612</v>
          </cell>
          <cell r="C408" t="str">
            <v>98842045</v>
          </cell>
          <cell r="D408" t="str">
            <v>HYCITE</v>
          </cell>
          <cell r="E408" t="str">
            <v>DESPACHO</v>
          </cell>
          <cell r="F408" t="str">
            <v>NORMAL</v>
          </cell>
          <cell r="G408" t="str">
            <v>ITQ4908</v>
          </cell>
          <cell r="H408">
            <v>44944</v>
          </cell>
          <cell r="I408" t="str">
            <v>HABILITADO_RUTEO</v>
          </cell>
          <cell r="J408">
            <v>44944</v>
          </cell>
          <cell r="K408" t="str">
            <v>PABLO SANTIAGO ROBAYO GOMEZ</v>
          </cell>
          <cell r="L408" t="str">
            <v>AV ABDON CALDERON Y MARQUEZA DE SOCAUDA CONJUNTO JARDIN ANDALUZ CASA 48 QUITO CONOCOTO 170508 PICHINCHA</v>
          </cell>
          <cell r="N408" t="str">
            <v>163963103 / 152729310</v>
          </cell>
          <cell r="O408" t="str">
            <v>163963103 / 152729310</v>
          </cell>
          <cell r="P408" t="str">
            <v>170508</v>
          </cell>
          <cell r="Q408" t="str">
            <v>QUITO</v>
          </cell>
          <cell r="R408" t="str">
            <v>PICHINCHA</v>
          </cell>
          <cell r="S408" t="str">
            <v>QUITO</v>
          </cell>
          <cell r="T408" t="str">
            <v>FLEXTRANS UIO</v>
          </cell>
          <cell r="U408" t="str">
            <v>FLEXNETUIO_LOCAL</v>
          </cell>
          <cell r="V408">
            <v>1</v>
          </cell>
          <cell r="W408">
            <v>0.6</v>
          </cell>
          <cell r="X408" t="str">
            <v>HYCITE QUITO</v>
          </cell>
          <cell r="Y408" t="str">
            <v>FLEX NET CALLE 28 DE JUNIO S/N Y GARCIA MORENO ENTRADA LLANO GRANDE</v>
          </cell>
        </row>
        <row r="409">
          <cell r="A409" t="str">
            <v>98842237</v>
          </cell>
          <cell r="B409">
            <v>498613</v>
          </cell>
          <cell r="C409" t="str">
            <v>98842237</v>
          </cell>
          <cell r="D409" t="str">
            <v>HYCITE</v>
          </cell>
          <cell r="E409" t="str">
            <v>DESPACHO</v>
          </cell>
          <cell r="F409" t="str">
            <v>NORMAL</v>
          </cell>
          <cell r="G409" t="str">
            <v>ITQ4909</v>
          </cell>
          <cell r="H409">
            <v>44944</v>
          </cell>
          <cell r="I409" t="str">
            <v>HABILITADO_RUTEO</v>
          </cell>
          <cell r="J409">
            <v>44944</v>
          </cell>
          <cell r="K409" t="str">
            <v>DAYSI TATIANA SUASNAVAS TIBAN</v>
          </cell>
          <cell r="L409" t="str">
            <v>AV MANUEL CORDOVA GALARZA KM 28 OE10-155 Y NICOLAS CORTES PASAJE SN PABLO QUITO LA PAMPA 170311 PICHINCHA</v>
          </cell>
          <cell r="N409" t="str">
            <v>992740689 / 932394672</v>
          </cell>
          <cell r="O409" t="str">
            <v>992740689 / 932394672</v>
          </cell>
          <cell r="P409" t="str">
            <v>170311</v>
          </cell>
          <cell r="Q409" t="str">
            <v>QUITO</v>
          </cell>
          <cell r="R409" t="str">
            <v>PICHINCHA</v>
          </cell>
          <cell r="S409" t="str">
            <v>QUITO - CIUDAD DEL SOL - CONDOMINIO SUPIROSA - LA ANTONIA</v>
          </cell>
          <cell r="T409" t="str">
            <v>FLEXTRANS UIO</v>
          </cell>
          <cell r="U409" t="str">
            <v>FLEXNETUIO_LOCAL</v>
          </cell>
          <cell r="V409">
            <v>1</v>
          </cell>
          <cell r="W409">
            <v>0.6</v>
          </cell>
          <cell r="X409" t="str">
            <v>HYCITE QUITO</v>
          </cell>
          <cell r="Y409" t="str">
            <v>FLEX NET CALLE 28 DE JUNIO S/N Y GARCIA MORENO ENTRADA LLANO GRANDE</v>
          </cell>
        </row>
        <row r="410">
          <cell r="A410" t="str">
            <v>98842395</v>
          </cell>
          <cell r="B410">
            <v>498614</v>
          </cell>
          <cell r="C410" t="str">
            <v>98842395</v>
          </cell>
          <cell r="D410" t="str">
            <v>HYCITE</v>
          </cell>
          <cell r="E410" t="str">
            <v>DESPACHO</v>
          </cell>
          <cell r="F410" t="str">
            <v>NORMAL</v>
          </cell>
          <cell r="G410" t="str">
            <v>031002004190037</v>
          </cell>
          <cell r="H410">
            <v>44944</v>
          </cell>
          <cell r="I410" t="str">
            <v>HABILITADO_RUTEO</v>
          </cell>
          <cell r="J410">
            <v>44944</v>
          </cell>
          <cell r="K410" t="str">
            <v>NESTOR AUGUSTO TORRES VILLON</v>
          </cell>
          <cell r="L410" t="str">
            <v>SIHBITAT . AV LIBERTAD ESMERALDAS  ESMERALDA 080118 ESMERALDAS</v>
          </cell>
          <cell r="M410" t="str">
            <v/>
          </cell>
          <cell r="N410" t="str">
            <v>00997582001</v>
          </cell>
          <cell r="O410" t="str">
            <v>00997582001</v>
          </cell>
          <cell r="P410" t="str">
            <v>080118</v>
          </cell>
          <cell r="Q410" t="str">
            <v>ESMERALDAS</v>
          </cell>
          <cell r="R410" t="str">
            <v>ESMERALDAS</v>
          </cell>
          <cell r="S410" t="str">
            <v>ESMERALDAS - LA TOLITA</v>
          </cell>
          <cell r="T410" t="str">
            <v>TRAMACO</v>
          </cell>
          <cell r="U410" t="str">
            <v>FLEXNETUIO_PROVINCIA</v>
          </cell>
          <cell r="V410">
            <v>1</v>
          </cell>
          <cell r="W410">
            <v>0.6</v>
          </cell>
          <cell r="X410" t="str">
            <v>HYCITE QUITO</v>
          </cell>
          <cell r="Y410" t="str">
            <v>FLEX NET CALLE 28 DE JUNIO S/N Y GARCIA MORENO ENTRADA LLANO GRANDE</v>
          </cell>
        </row>
        <row r="411">
          <cell r="A411" t="str">
            <v>98842530</v>
          </cell>
          <cell r="B411">
            <v>498615</v>
          </cell>
          <cell r="C411" t="str">
            <v>98842530</v>
          </cell>
          <cell r="D411" t="str">
            <v>HYCITE</v>
          </cell>
          <cell r="E411" t="str">
            <v>DESPACHO</v>
          </cell>
          <cell r="F411" t="str">
            <v>NORMAL</v>
          </cell>
          <cell r="G411" t="str">
            <v>ITQ4910</v>
          </cell>
          <cell r="H411">
            <v>44944</v>
          </cell>
          <cell r="I411" t="str">
            <v>HABILITADO_RUTEO</v>
          </cell>
          <cell r="J411">
            <v>44944</v>
          </cell>
          <cell r="K411" t="str">
            <v>MARIA DE LOURDES GUALOTUNA OLARTE</v>
          </cell>
          <cell r="L411" t="str">
            <v>HUWANCAVILCA Y MANUEL JIJON CASA E8 - 16 CASA DE TRES PISOS, COLOR BLANCO QUITO AMAGUANA 170809 PICHINCHA</v>
          </cell>
          <cell r="N411" t="str">
            <v>998695821 / 983450632</v>
          </cell>
          <cell r="O411" t="str">
            <v>998695821 / 983450632</v>
          </cell>
          <cell r="P411" t="str">
            <v>170809</v>
          </cell>
          <cell r="Q411" t="str">
            <v>QUITO</v>
          </cell>
          <cell r="R411" t="str">
            <v>PICHINCHA</v>
          </cell>
          <cell r="S411" t="str">
            <v>AMAGUANA - URBANIZACION LAS MALVINAS - SANTA ISABEL - COOP. DON ELOY - MIRANDA - VIV. FISCAL CUARTEL</v>
          </cell>
          <cell r="T411" t="str">
            <v>FLEXTRANS UIO</v>
          </cell>
          <cell r="U411" t="str">
            <v>FLEXNETUIO_LOCAL</v>
          </cell>
          <cell r="V411">
            <v>1</v>
          </cell>
          <cell r="W411">
            <v>8.8000000000000007</v>
          </cell>
          <cell r="X411" t="str">
            <v>HYCITE QUITO</v>
          </cell>
          <cell r="Y411" t="str">
            <v>FLEX NET CALLE 28 DE JUNIO S/N Y GARCIA MORENO ENTRADA LLANO GRANDE</v>
          </cell>
        </row>
        <row r="412">
          <cell r="A412" t="str">
            <v>98774947</v>
          </cell>
          <cell r="B412">
            <v>498553</v>
          </cell>
          <cell r="C412" t="str">
            <v>98774947</v>
          </cell>
          <cell r="D412" t="str">
            <v>HYCITE</v>
          </cell>
          <cell r="E412" t="str">
            <v>DESPACHO</v>
          </cell>
          <cell r="F412" t="str">
            <v>NORMAL</v>
          </cell>
          <cell r="G412" t="str">
            <v>031002004190012</v>
          </cell>
          <cell r="H412">
            <v>44944</v>
          </cell>
          <cell r="I412" t="str">
            <v>HABILITADO_RUTEO</v>
          </cell>
          <cell r="J412">
            <v>44944</v>
          </cell>
          <cell r="K412" t="str">
            <v>GABRIELA JAMI</v>
          </cell>
          <cell r="L412" t="str">
            <v>AV SAN PABLO VIA MANGUILA LA MANA//EL CARMEN EL CARMEN 050201 COTOPAXI</v>
          </cell>
          <cell r="M412" t="str">
            <v/>
          </cell>
          <cell r="N412" t="str">
            <v>00999548135</v>
          </cell>
          <cell r="O412" t="str">
            <v>00999548135</v>
          </cell>
          <cell r="P412" t="str">
            <v>050201</v>
          </cell>
          <cell r="Q412" t="str">
            <v>LA MANA</v>
          </cell>
          <cell r="R412" t="str">
            <v>COTOPAXI</v>
          </cell>
          <cell r="S412" t="str">
            <v>LA MANA - SAN JACINTO (CHIPE HAMBURGO N2)</v>
          </cell>
          <cell r="T412" t="str">
            <v>TRAMACO</v>
          </cell>
          <cell r="U412" t="str">
            <v>FLEXNETUIO_PROVINCIA</v>
          </cell>
          <cell r="V412">
            <v>1</v>
          </cell>
          <cell r="W412">
            <v>3.8</v>
          </cell>
          <cell r="X412" t="str">
            <v>HYCITE QUITO</v>
          </cell>
          <cell r="Y412" t="str">
            <v>FLEX NET CALLE 28 DE JUNIO S/N Y GARCIA MORENO ENTRADA LLANO GRANDE</v>
          </cell>
        </row>
        <row r="413">
          <cell r="A413" t="str">
            <v>98808470</v>
          </cell>
          <cell r="B413">
            <v>498554</v>
          </cell>
          <cell r="C413" t="str">
            <v>98808470</v>
          </cell>
          <cell r="D413" t="str">
            <v>HYCITE</v>
          </cell>
          <cell r="E413" t="str">
            <v>DESPACHO</v>
          </cell>
          <cell r="F413" t="str">
            <v>NORMAL</v>
          </cell>
          <cell r="G413" t="str">
            <v>031002004190013</v>
          </cell>
          <cell r="H413">
            <v>44944</v>
          </cell>
          <cell r="I413" t="str">
            <v>HABILITADO_RUTEO</v>
          </cell>
          <cell r="J413">
            <v>44944</v>
          </cell>
          <cell r="K413" t="str">
            <v>MARIANA VINCES</v>
          </cell>
          <cell r="L413" t="str">
            <v>RICAURTE # 102 - PASTELERIA EDEN ENTRE BOLIVAR Y COLON EL EDEN PORTOVIEJO // PORTOVIEJO PORTOVIEJO 130105 MANABI</v>
          </cell>
          <cell r="M413" t="str">
            <v/>
          </cell>
          <cell r="N413" t="str">
            <v>00939162591</v>
          </cell>
          <cell r="O413" t="str">
            <v>00939162591</v>
          </cell>
          <cell r="P413" t="str">
            <v>130105</v>
          </cell>
          <cell r="Q413" t="str">
            <v>PORTOVIEJO</v>
          </cell>
          <cell r="R413" t="str">
            <v>MANABI</v>
          </cell>
          <cell r="S413" t="str">
            <v>PORTOVIEJO</v>
          </cell>
          <cell r="T413" t="str">
            <v>TRAMACO</v>
          </cell>
          <cell r="U413" t="str">
            <v>FLEXNETUIO_PROVINCIA</v>
          </cell>
          <cell r="V413">
            <v>1</v>
          </cell>
          <cell r="W413">
            <v>2.6</v>
          </cell>
          <cell r="X413" t="str">
            <v>HYCITE QUITO</v>
          </cell>
          <cell r="Y413" t="str">
            <v>FLEX NET CALLE 28 DE JUNIO S/N Y GARCIA MORENO ENTRADA LLANO GRANDE</v>
          </cell>
        </row>
        <row r="414">
          <cell r="A414" t="str">
            <v>98815329</v>
          </cell>
          <cell r="B414">
            <v>498555</v>
          </cell>
          <cell r="C414" t="str">
            <v>98815329</v>
          </cell>
          <cell r="D414" t="str">
            <v>HYCITE</v>
          </cell>
          <cell r="E414" t="str">
            <v>DESPACHO</v>
          </cell>
          <cell r="F414" t="str">
            <v>NORMAL</v>
          </cell>
          <cell r="G414" t="str">
            <v>ITQ4876</v>
          </cell>
          <cell r="H414">
            <v>44944</v>
          </cell>
          <cell r="I414" t="str">
            <v>HABILITADO_RUTEO</v>
          </cell>
          <cell r="J414">
            <v>44944</v>
          </cell>
          <cell r="K414" t="str">
            <v>ISMENIA RIVAS</v>
          </cell>
          <cell r="L414" t="str">
            <v>CALLE N 60C OE 9 24 Y ALMEIDA FRENTE AL PARQUE EN PASAJE QUITO/SAN CARLOS COTOCOLLAO 170528 PICHINCHA</v>
          </cell>
          <cell r="M414" t="str">
            <v/>
          </cell>
          <cell r="N414" t="str">
            <v>00998615021</v>
          </cell>
          <cell r="O414" t="str">
            <v>00998615021</v>
          </cell>
          <cell r="P414" t="str">
            <v>170528</v>
          </cell>
          <cell r="Q414" t="str">
            <v>QUITO</v>
          </cell>
          <cell r="R414" t="str">
            <v>PICHINCHA</v>
          </cell>
          <cell r="S414" t="str">
            <v>QUITO</v>
          </cell>
          <cell r="T414" t="str">
            <v>FLEXTRANS UIO</v>
          </cell>
          <cell r="U414" t="str">
            <v>FLEXNETUIO_LOCAL</v>
          </cell>
          <cell r="V414">
            <v>1</v>
          </cell>
          <cell r="W414">
            <v>18.7</v>
          </cell>
          <cell r="X414" t="str">
            <v>HYCITE QUITO</v>
          </cell>
          <cell r="Y414" t="str">
            <v>FLEX NET CALLE 28 DE JUNIO S/N Y GARCIA MORENO ENTRADA LLANO GRANDE</v>
          </cell>
        </row>
        <row r="415">
          <cell r="A415" t="str">
            <v>98816749</v>
          </cell>
          <cell r="B415">
            <v>498556</v>
          </cell>
          <cell r="C415" t="str">
            <v>98816749</v>
          </cell>
          <cell r="D415" t="str">
            <v>HYCITE</v>
          </cell>
          <cell r="E415" t="str">
            <v>DESPACHO</v>
          </cell>
          <cell r="F415" t="str">
            <v>NORMAL</v>
          </cell>
          <cell r="G415" t="str">
            <v>ITG4877</v>
          </cell>
          <cell r="H415">
            <v>44944</v>
          </cell>
          <cell r="I415" t="str">
            <v>EN_PROCESO</v>
          </cell>
          <cell r="J415">
            <v>44944</v>
          </cell>
          <cell r="K415" t="str">
            <v>DIANA CHELE</v>
          </cell>
          <cell r="L415" t="str">
            <v>GALLEGO LARA MZ T63 SL 4 ENTRANDO DESPENSA MILENA GUAYAQUIL//NORTE TARQUI 090609 GUAYAS</v>
          </cell>
          <cell r="N415" t="str">
            <v>00978994750</v>
          </cell>
          <cell r="O415" t="str">
            <v>00978994750</v>
          </cell>
          <cell r="P415" t="str">
            <v>GUAYAQUIL</v>
          </cell>
          <cell r="Q415" t="str">
            <v>GUAYAQUIL</v>
          </cell>
          <cell r="R415" t="str">
            <v>GUAYAS</v>
          </cell>
          <cell r="T415" t="str">
            <v>FLEXTRANS GYE</v>
          </cell>
          <cell r="U415" t="str">
            <v>FLEXNETUIO_GYE</v>
          </cell>
          <cell r="V415">
            <v>1</v>
          </cell>
          <cell r="W415">
            <v>7.6</v>
          </cell>
          <cell r="X415" t="str">
            <v>HYCITE QUITO</v>
          </cell>
          <cell r="Y415" t="str">
            <v>FLEX NET CALLE 28 DE JUNIO S/N Y GARCIA MORENO ENTRADA LLANO GRANDE</v>
          </cell>
        </row>
        <row r="416">
          <cell r="A416" t="str">
            <v>98818308</v>
          </cell>
          <cell r="B416">
            <v>498557</v>
          </cell>
          <cell r="C416" t="str">
            <v>98818308</v>
          </cell>
          <cell r="D416" t="str">
            <v>HYCITE</v>
          </cell>
          <cell r="E416" t="str">
            <v>DESPACHO</v>
          </cell>
          <cell r="F416" t="str">
            <v>NORMAL</v>
          </cell>
          <cell r="G416" t="str">
            <v>ITG4878</v>
          </cell>
          <cell r="H416">
            <v>44944</v>
          </cell>
          <cell r="I416" t="str">
            <v>EN_PROCESO</v>
          </cell>
          <cell r="J416">
            <v>44944</v>
          </cell>
          <cell r="K416" t="str">
            <v>STANNICK MARISCAL</v>
          </cell>
          <cell r="L416" t="str">
            <v>LAS ORQUIDEAS MZ 71 VILLA 9 4 CUADRAS CASA CELESTE PORTON DORADO GUAYAQUIL ORQUIDEAS 090112 GUAYAS</v>
          </cell>
          <cell r="N416" t="str">
            <v>963798780 / 978955549</v>
          </cell>
          <cell r="O416" t="str">
            <v>963798780 / 978955549</v>
          </cell>
          <cell r="P416" t="str">
            <v>GUAYAQUIL</v>
          </cell>
          <cell r="Q416" t="str">
            <v>GUAYAQUIL</v>
          </cell>
          <cell r="R416" t="str">
            <v>GUAYAS</v>
          </cell>
          <cell r="T416" t="str">
            <v>FLEXTRANS GYE</v>
          </cell>
          <cell r="U416" t="str">
            <v>FLEXNETUIO_GYE</v>
          </cell>
          <cell r="V416">
            <v>1</v>
          </cell>
          <cell r="W416">
            <v>9.9</v>
          </cell>
          <cell r="X416" t="str">
            <v>HYCITE QUITO</v>
          </cell>
          <cell r="Y416" t="str">
            <v>FLEX NET CALLE 28 DE JUNIO S/N Y GARCIA MORENO ENTRADA LLANO GRANDE</v>
          </cell>
        </row>
        <row r="417">
          <cell r="A417" t="str">
            <v>98819041</v>
          </cell>
          <cell r="B417">
            <v>498558</v>
          </cell>
          <cell r="C417" t="str">
            <v>98819041</v>
          </cell>
          <cell r="D417" t="str">
            <v>HYCITE</v>
          </cell>
          <cell r="E417" t="str">
            <v>DESPACHO</v>
          </cell>
          <cell r="F417" t="str">
            <v>NORMAL</v>
          </cell>
          <cell r="G417" t="str">
            <v>031002004190014</v>
          </cell>
          <cell r="H417">
            <v>44944</v>
          </cell>
          <cell r="I417" t="str">
            <v>HABILITADO_RUTEO</v>
          </cell>
          <cell r="J417">
            <v>44944</v>
          </cell>
          <cell r="K417" t="str">
            <v>JOHANNA INIGUEZ</v>
          </cell>
          <cell r="L417" t="str">
            <v>CL SUCRE C/ JOSE MARIA OLLAGE Y EL ORO OFC PARQUE DE LA PAZ SANTA ROSA-CENTRO SANTA ROSA 070602 EL ORO</v>
          </cell>
          <cell r="M417" t="str">
            <v/>
          </cell>
          <cell r="N417" t="str">
            <v>00993231508</v>
          </cell>
          <cell r="O417" t="str">
            <v>00993231508</v>
          </cell>
          <cell r="P417" t="str">
            <v>070602</v>
          </cell>
          <cell r="Q417" t="str">
            <v>SANTA ROSA</v>
          </cell>
          <cell r="R417" t="str">
            <v>EL ORO</v>
          </cell>
          <cell r="S417" t="str">
            <v>SANTA ROSA</v>
          </cell>
          <cell r="T417" t="str">
            <v>TRAMACO</v>
          </cell>
          <cell r="U417" t="str">
            <v>FLEXNETUIO_PROVINCIA</v>
          </cell>
          <cell r="V417">
            <v>1</v>
          </cell>
          <cell r="W417">
            <v>7.9</v>
          </cell>
          <cell r="X417" t="str">
            <v>HYCITE QUITO</v>
          </cell>
          <cell r="Y417" t="str">
            <v>FLEX NET CALLE 28 DE JUNIO S/N Y GARCIA MORENO ENTRADA LLANO GRANDE</v>
          </cell>
        </row>
        <row r="418">
          <cell r="A418" t="str">
            <v>98822802</v>
          </cell>
          <cell r="B418">
            <v>498559</v>
          </cell>
          <cell r="C418" t="str">
            <v>98822802</v>
          </cell>
          <cell r="D418" t="str">
            <v>HYCITE</v>
          </cell>
          <cell r="E418" t="str">
            <v>DESPACHO</v>
          </cell>
          <cell r="F418" t="str">
            <v>NORMAL</v>
          </cell>
          <cell r="G418" t="str">
            <v>ITG4912</v>
          </cell>
          <cell r="H418">
            <v>44944</v>
          </cell>
          <cell r="I418" t="str">
            <v>EN_PROCESO</v>
          </cell>
          <cell r="J418">
            <v>44944</v>
          </cell>
          <cell r="K418" t="str">
            <v>DANIEL POLO</v>
          </cell>
          <cell r="L418" t="str">
            <v>CALLE PRIMERA Y AV NOVENA - 911 MATASINGUE ESTE DIAGONAL A PICANTERIA GUAYAQUIL // NORTE TARQUI 090601 GUAYAS</v>
          </cell>
          <cell r="N418" t="str">
            <v>00994573722</v>
          </cell>
          <cell r="O418" t="str">
            <v>00994573722</v>
          </cell>
          <cell r="P418" t="str">
            <v>090601</v>
          </cell>
          <cell r="Q418" t="str">
            <v>GUAYAQUIL</v>
          </cell>
          <cell r="R418" t="str">
            <v>GUAYAS</v>
          </cell>
          <cell r="S418" t="str">
            <v>GUAYAQUIL</v>
          </cell>
          <cell r="T418" t="str">
            <v>FLEXTRANS GYE</v>
          </cell>
          <cell r="U418" t="str">
            <v>FLEXNETUIO_GYE</v>
          </cell>
          <cell r="V418">
            <v>2</v>
          </cell>
          <cell r="W418">
            <v>17.5</v>
          </cell>
          <cell r="X418" t="str">
            <v>HYCITE QUITO</v>
          </cell>
          <cell r="Y418" t="str">
            <v>FLEX NET CALLE 28 DE JUNIO S/N Y GARCIA MORENO ENTRADA LLANO GRANDE</v>
          </cell>
        </row>
        <row r="419">
          <cell r="A419" t="str">
            <v>98824360</v>
          </cell>
          <cell r="B419">
            <v>498560</v>
          </cell>
          <cell r="C419" t="str">
            <v>98824360</v>
          </cell>
          <cell r="D419" t="str">
            <v>HYCITE</v>
          </cell>
          <cell r="E419" t="str">
            <v>DESPACHO</v>
          </cell>
          <cell r="F419" t="str">
            <v>NORMAL</v>
          </cell>
          <cell r="G419" t="str">
            <v>031002004190015</v>
          </cell>
          <cell r="H419">
            <v>44944</v>
          </cell>
          <cell r="I419" t="str">
            <v>HABILITADO_RUTEO</v>
          </cell>
          <cell r="J419">
            <v>44944</v>
          </cell>
          <cell r="K419" t="str">
            <v>CARMEN RUIZ</v>
          </cell>
          <cell r="L419" t="str">
            <v>CLAUDIO MANET 6-16 VIRGINIA PEREZ ESQ MECANICA IBARRA//JARDIN DE PAZ SAGRARIO 100102 IMBABURA</v>
          </cell>
          <cell r="M419" t="str">
            <v/>
          </cell>
          <cell r="N419" t="str">
            <v>00982649983</v>
          </cell>
          <cell r="O419" t="str">
            <v>00982649983</v>
          </cell>
          <cell r="P419" t="str">
            <v>100102</v>
          </cell>
          <cell r="Q419" t="str">
            <v>IBARRA</v>
          </cell>
          <cell r="R419" t="str">
            <v>IMBABURA</v>
          </cell>
          <cell r="S419" t="str">
            <v>SAN MIGUEL DE IBARRA</v>
          </cell>
          <cell r="T419" t="str">
            <v>TRAMACO</v>
          </cell>
          <cell r="U419" t="str">
            <v>FLEXNETUIO_PROVINCIA</v>
          </cell>
          <cell r="V419">
            <v>1</v>
          </cell>
          <cell r="W419">
            <v>7.1</v>
          </cell>
          <cell r="X419" t="str">
            <v>HYCITE QUITO</v>
          </cell>
          <cell r="Y419" t="str">
            <v>FLEX NET CALLE 28 DE JUNIO S/N Y GARCIA MORENO ENTRADA LLANO GRANDE</v>
          </cell>
        </row>
        <row r="420">
          <cell r="A420" t="str">
            <v>98826504</v>
          </cell>
          <cell r="B420">
            <v>498561</v>
          </cell>
          <cell r="C420" t="str">
            <v>98826504</v>
          </cell>
          <cell r="D420" t="str">
            <v>HYCITE</v>
          </cell>
          <cell r="E420" t="str">
            <v>DESPACHO</v>
          </cell>
          <cell r="F420" t="str">
            <v>NORMAL</v>
          </cell>
          <cell r="G420" t="str">
            <v>031002004190016</v>
          </cell>
          <cell r="H420">
            <v>44944</v>
          </cell>
          <cell r="I420" t="str">
            <v>HABILITADO_RUTEO</v>
          </cell>
          <cell r="J420">
            <v>44944</v>
          </cell>
          <cell r="K420" t="str">
            <v>GUILBER MANZABA</v>
          </cell>
          <cell r="L420" t="str">
            <v>ENTRANDO POR ACERRADERO VIA LA GUAYAS MANZANA 6 EL EMPALME ** SAN FELIPE VELASCO IBARRA(CAB.EL EMP 090850 GUAYAS</v>
          </cell>
          <cell r="N420" t="str">
            <v>00989158772</v>
          </cell>
          <cell r="O420" t="str">
            <v>00989158772</v>
          </cell>
          <cell r="P420" t="str">
            <v>091501</v>
          </cell>
          <cell r="Q420" t="str">
            <v>EL EMPALME</v>
          </cell>
          <cell r="R420" t="str">
            <v>GUAYAS</v>
          </cell>
          <cell r="S420" t="str">
            <v>VELASCO IBARRA (CAB. EL EMPALME) - EL PORVENIR</v>
          </cell>
          <cell r="T420" t="str">
            <v>TRAMACO</v>
          </cell>
          <cell r="U420" t="str">
            <v>FLEXNETUIO_PROVINCIA</v>
          </cell>
          <cell r="V420">
            <v>1</v>
          </cell>
          <cell r="W420">
            <v>2.1</v>
          </cell>
          <cell r="X420" t="str">
            <v>HYCITE QUITO</v>
          </cell>
          <cell r="Y420" t="str">
            <v>FLEX NET CALLE 28 DE JUNIO S/N Y GARCIA MORENO ENTRADA LLANO GRANDE</v>
          </cell>
        </row>
        <row r="421">
          <cell r="A421" t="str">
            <v>98827404</v>
          </cell>
          <cell r="B421">
            <v>498562</v>
          </cell>
          <cell r="C421" t="str">
            <v>98827404</v>
          </cell>
          <cell r="D421" t="str">
            <v>HYCITE</v>
          </cell>
          <cell r="E421" t="str">
            <v>DESPACHO</v>
          </cell>
          <cell r="F421" t="str">
            <v>NORMAL</v>
          </cell>
          <cell r="G421" t="str">
            <v>ITQ4880</v>
          </cell>
          <cell r="H421">
            <v>44944</v>
          </cell>
          <cell r="I421" t="str">
            <v>HABILITADO_RUTEO</v>
          </cell>
          <cell r="J421">
            <v>44944</v>
          </cell>
          <cell r="K421" t="str">
            <v>REGINA MAALOUF MASSU(S)</v>
          </cell>
          <cell r="L421" t="str">
            <v>CALLE BELERMO N1-60Y FRANCISCO ORELLANA QUITO  TUMBACO 170902 PICHINCHA</v>
          </cell>
          <cell r="N421" t="str">
            <v>984661439 /</v>
          </cell>
          <cell r="O421" t="str">
            <v>984661439 /</v>
          </cell>
          <cell r="P421" t="str">
            <v>170902</v>
          </cell>
          <cell r="Q421" t="str">
            <v>QUITO</v>
          </cell>
          <cell r="R421" t="str">
            <v>PICHINCHA</v>
          </cell>
          <cell r="S421" t="str">
            <v>TUMBACO</v>
          </cell>
          <cell r="T421" t="str">
            <v>FLEXTRANS UIO</v>
          </cell>
          <cell r="U421" t="str">
            <v>FLEXNETUIO_LOCAL</v>
          </cell>
          <cell r="V421">
            <v>1</v>
          </cell>
          <cell r="W421">
            <v>4.8</v>
          </cell>
          <cell r="X421" t="str">
            <v>HYCITE QUITO</v>
          </cell>
          <cell r="Y421" t="str">
            <v>FLEX NET CALLE 28 DE JUNIO S/N Y GARCIA MORENO ENTRADA LLANO GRANDE</v>
          </cell>
        </row>
        <row r="422">
          <cell r="A422" t="str">
            <v>98827555</v>
          </cell>
          <cell r="B422">
            <v>498563</v>
          </cell>
          <cell r="C422" t="str">
            <v>98827555</v>
          </cell>
          <cell r="D422" t="str">
            <v>HYCITE</v>
          </cell>
          <cell r="E422" t="str">
            <v>DESPACHO</v>
          </cell>
          <cell r="F422" t="str">
            <v>NORMAL</v>
          </cell>
          <cell r="G422" t="str">
            <v>IC4911</v>
          </cell>
          <cell r="H422">
            <v>44944</v>
          </cell>
          <cell r="I422" t="str">
            <v>EN_PROCESO</v>
          </cell>
          <cell r="J422">
            <v>44944</v>
          </cell>
          <cell r="K422" t="str">
            <v>JUAN MORA</v>
          </cell>
          <cell r="L422" t="str">
            <v>BARRIO LOS TILOS AV 1 DE SEPTIEMBRE CALLE S/N CONDOMINIO MISICATE 2000 CUENCA// CUENCA BAA,OS (NARANCAY) (AZ) 010105 AZUAY</v>
          </cell>
          <cell r="M422" t="str">
            <v/>
          </cell>
          <cell r="N422" t="str">
            <v>00999600066</v>
          </cell>
          <cell r="O422" t="str">
            <v>00999600066</v>
          </cell>
          <cell r="P422" t="str">
            <v>010105</v>
          </cell>
          <cell r="Q422" t="str">
            <v>CUENCA</v>
          </cell>
          <cell r="R422" t="str">
            <v>AZUAY</v>
          </cell>
          <cell r="S422" t="str">
            <v>CUENCA</v>
          </cell>
          <cell r="T422" t="str">
            <v>TRAMACO</v>
          </cell>
          <cell r="U422" t="str">
            <v>FLEXNETUIO_PROVINCIA</v>
          </cell>
          <cell r="V422">
            <v>1</v>
          </cell>
          <cell r="W422">
            <v>10.9</v>
          </cell>
          <cell r="X422" t="str">
            <v>HYCITE QUITO</v>
          </cell>
          <cell r="Y422" t="str">
            <v>FLEX NET CALLE 28 DE JUNIO S/N Y GARCIA MORENO ENTRADA LLANO GRANDE</v>
          </cell>
        </row>
        <row r="423">
          <cell r="A423" t="str">
            <v>98827716</v>
          </cell>
          <cell r="B423">
            <v>498564</v>
          </cell>
          <cell r="C423" t="str">
            <v>98827716</v>
          </cell>
          <cell r="D423" t="str">
            <v>HYCITE</v>
          </cell>
          <cell r="E423" t="str">
            <v>DESPACHO</v>
          </cell>
          <cell r="F423" t="str">
            <v>NORMAL</v>
          </cell>
          <cell r="G423" t="str">
            <v>031002004190017</v>
          </cell>
          <cell r="H423">
            <v>44944</v>
          </cell>
          <cell r="I423" t="str">
            <v>HABILITADO_RUTEO</v>
          </cell>
          <cell r="J423">
            <v>44944</v>
          </cell>
          <cell r="K423" t="str">
            <v>MARIA LIMONES</v>
          </cell>
          <cell r="L423" t="str">
            <v>DECIMA CUARTA 12 DE OCTUBRE QUEVEDO//CENTRO QUEVEDO 120305 LOS RIOS</v>
          </cell>
          <cell r="M423" t="str">
            <v/>
          </cell>
          <cell r="N423" t="str">
            <v>00994706421</v>
          </cell>
          <cell r="O423" t="str">
            <v>00994706421</v>
          </cell>
          <cell r="P423" t="str">
            <v>120305</v>
          </cell>
          <cell r="Q423" t="str">
            <v>QUEVEDO</v>
          </cell>
          <cell r="R423" t="str">
            <v>LOS RIOS</v>
          </cell>
          <cell r="S423" t="str">
            <v>QUEVEDO</v>
          </cell>
          <cell r="T423" t="str">
            <v>TRAMACO</v>
          </cell>
          <cell r="U423" t="str">
            <v>FLEXNETUIO_PROVINCIA</v>
          </cell>
          <cell r="V423">
            <v>1</v>
          </cell>
          <cell r="W423">
            <v>9.9</v>
          </cell>
          <cell r="X423" t="str">
            <v>HYCITE QUITO</v>
          </cell>
          <cell r="Y423" t="str">
            <v>FLEX NET CALLE 28 DE JUNIO S/N Y GARCIA MORENO ENTRADA LLANO GRANDE</v>
          </cell>
        </row>
        <row r="424">
          <cell r="A424" t="str">
            <v>98828083</v>
          </cell>
          <cell r="B424">
            <v>498565</v>
          </cell>
          <cell r="C424" t="str">
            <v>98828083</v>
          </cell>
          <cell r="D424" t="str">
            <v>HYCITE</v>
          </cell>
          <cell r="E424" t="str">
            <v>DESPACHO</v>
          </cell>
          <cell r="F424" t="str">
            <v>NORMAL</v>
          </cell>
          <cell r="G424" t="str">
            <v>ITG4881</v>
          </cell>
          <cell r="H424">
            <v>44944</v>
          </cell>
          <cell r="I424" t="str">
            <v>EN_PROCESO</v>
          </cell>
          <cell r="J424">
            <v>44944</v>
          </cell>
          <cell r="K424" t="str">
            <v>JOSUETH BENITEZ</v>
          </cell>
          <cell r="L424" t="str">
            <v>ORIENTE Y SEDALANA 33AVA 2604 ENTRE ORIENTE Y SEDALANA GUAYAQUIL // SUR OESTE FEBRES CORDERO 090406 GUAYAS</v>
          </cell>
          <cell r="M424" t="str">
            <v/>
          </cell>
          <cell r="N424" t="str">
            <v>00960085507</v>
          </cell>
          <cell r="O424" t="str">
            <v>00960085507</v>
          </cell>
          <cell r="P424" t="str">
            <v>090406</v>
          </cell>
          <cell r="Q424" t="str">
            <v>GUAYAQUIL</v>
          </cell>
          <cell r="R424" t="str">
            <v>GUAYAS</v>
          </cell>
          <cell r="S424" t="str">
            <v>GUAYAQUIL</v>
          </cell>
          <cell r="T424" t="str">
            <v>FLEXTRANS GYE</v>
          </cell>
          <cell r="U424" t="str">
            <v>FLEXNETUIO_GYE</v>
          </cell>
          <cell r="V424">
            <v>1</v>
          </cell>
          <cell r="W424">
            <v>11.1</v>
          </cell>
          <cell r="X424" t="str">
            <v>HYCITE QUITO</v>
          </cell>
          <cell r="Y424" t="str">
            <v>FLEX NET CALLE 28 DE JUNIO S/N Y GARCIA MORENO ENTRADA LLANO GRANDE</v>
          </cell>
        </row>
        <row r="425">
          <cell r="A425" t="str">
            <v>98828886</v>
          </cell>
          <cell r="B425">
            <v>498566</v>
          </cell>
          <cell r="C425" t="str">
            <v>98828886</v>
          </cell>
          <cell r="D425" t="str">
            <v>HYCITE</v>
          </cell>
          <cell r="E425" t="str">
            <v>DESPACHO</v>
          </cell>
          <cell r="F425" t="str">
            <v>NORMAL</v>
          </cell>
          <cell r="G425" t="str">
            <v>031002004190018</v>
          </cell>
          <cell r="H425">
            <v>44944</v>
          </cell>
          <cell r="I425" t="str">
            <v>HABILITADO_RUTEO</v>
          </cell>
          <cell r="J425">
            <v>44944</v>
          </cell>
          <cell r="K425" t="str">
            <v>LUZ VIVAR</v>
          </cell>
          <cell r="L425" t="str">
            <v>EL ARTESANO Y AV ALFONSO ANDRADE DIAGONAL A LA IGLESIA SAN PABLO LA TRONCAL // LA TRONCAL LA TRONCAL 030301 CAA,AR</v>
          </cell>
          <cell r="N425" t="str">
            <v>00991968443</v>
          </cell>
          <cell r="O425" t="str">
            <v>00991968443</v>
          </cell>
          <cell r="P425" t="str">
            <v>030301</v>
          </cell>
          <cell r="Q425" t="str">
            <v>LA TRONCAL</v>
          </cell>
          <cell r="R425" t="str">
            <v>CAÑAR</v>
          </cell>
          <cell r="S425" t="str">
            <v>LA TRONCAL</v>
          </cell>
          <cell r="T425" t="str">
            <v>TRAMACO</v>
          </cell>
          <cell r="U425" t="str">
            <v>FLEXNETUIO_PROVINCIA</v>
          </cell>
          <cell r="V425">
            <v>1</v>
          </cell>
          <cell r="W425">
            <v>2.5</v>
          </cell>
          <cell r="X425" t="str">
            <v>HYCITE QUITO</v>
          </cell>
          <cell r="Y425" t="str">
            <v>FLEX NET CALLE 28 DE JUNIO S/N Y GARCIA MORENO ENTRADA LLANO GRANDE</v>
          </cell>
        </row>
        <row r="426">
          <cell r="A426" t="str">
            <v>98829071</v>
          </cell>
          <cell r="B426">
            <v>498567</v>
          </cell>
          <cell r="C426" t="str">
            <v>98829071</v>
          </cell>
          <cell r="D426" t="str">
            <v>HYCITE</v>
          </cell>
          <cell r="E426" t="str">
            <v>DESPACHO</v>
          </cell>
          <cell r="F426" t="str">
            <v>NORMAL</v>
          </cell>
          <cell r="G426" t="str">
            <v>031002004190019</v>
          </cell>
          <cell r="H426">
            <v>44944</v>
          </cell>
          <cell r="I426" t="str">
            <v>HABILITADO_RUTEO</v>
          </cell>
          <cell r="J426">
            <v>44944</v>
          </cell>
          <cell r="K426" t="str">
            <v>ANDREA VASCONEZ</v>
          </cell>
          <cell r="L426" t="str">
            <v>CALLE VIRGILIO REGALADO S/N A LA LADO IGL TESTIGOS DE JEHOVA DIAG CA YAGUACHI///COOP UNIDOS VENCEREM VIRGEN DE FATIMA 092105 GUAYAS</v>
          </cell>
          <cell r="M426" t="str">
            <v/>
          </cell>
          <cell r="N426" t="str">
            <v>00986107495</v>
          </cell>
          <cell r="O426" t="str">
            <v>00986107495</v>
          </cell>
          <cell r="P426" t="str">
            <v>092105</v>
          </cell>
          <cell r="Q426" t="str">
            <v>SAN JACINTO DE YAGUACHI</v>
          </cell>
          <cell r="R426" t="str">
            <v>GUAYAS</v>
          </cell>
          <cell r="S426" t="str">
            <v>VIRGEN DE FATIMA</v>
          </cell>
          <cell r="T426" t="str">
            <v>TRAMACO</v>
          </cell>
          <cell r="U426" t="str">
            <v>FLEXNETUIO_PROVINCIA</v>
          </cell>
          <cell r="V426">
            <v>1</v>
          </cell>
          <cell r="W426">
            <v>11.1</v>
          </cell>
          <cell r="X426" t="str">
            <v>HYCITE QUITO</v>
          </cell>
          <cell r="Y426" t="str">
            <v>FLEX NET CALLE 28 DE JUNIO S/N Y GARCIA MORENO ENTRADA LLANO GRANDE</v>
          </cell>
        </row>
        <row r="427">
          <cell r="A427" t="str">
            <v>98829373</v>
          </cell>
          <cell r="B427">
            <v>498568</v>
          </cell>
          <cell r="C427" t="str">
            <v>98829373</v>
          </cell>
          <cell r="D427" t="str">
            <v>HYCITE</v>
          </cell>
          <cell r="E427" t="str">
            <v>DESPACHO</v>
          </cell>
          <cell r="F427" t="str">
            <v>NORMAL</v>
          </cell>
          <cell r="G427" t="str">
            <v>031002004190020</v>
          </cell>
          <cell r="H427">
            <v>44944</v>
          </cell>
          <cell r="I427" t="str">
            <v>HABILITADO_RUTEO</v>
          </cell>
          <cell r="J427">
            <v>44944</v>
          </cell>
          <cell r="K427" t="str">
            <v>MIRYAM RAMIREZ</v>
          </cell>
          <cell r="L427" t="str">
            <v>BARRIO LA ESPERANZA CALLE 24 ESQUINA LICEO CRISTIANO PENINSULA LA LIBERTAD LA LIBERTAD 240203 SANTA ELENA</v>
          </cell>
          <cell r="M427" t="str">
            <v/>
          </cell>
          <cell r="N427" t="str">
            <v>00993730865</v>
          </cell>
          <cell r="O427" t="str">
            <v>00993730865</v>
          </cell>
          <cell r="P427" t="str">
            <v>240203</v>
          </cell>
          <cell r="Q427" t="str">
            <v>LA LIBERTAD</v>
          </cell>
          <cell r="R427" t="str">
            <v>SANTA ELENA</v>
          </cell>
          <cell r="S427" t="str">
            <v>LA LIBERTAD</v>
          </cell>
          <cell r="U427" t="str">
            <v>FLEXNETUIO_PROVINCIA</v>
          </cell>
          <cell r="V427">
            <v>1</v>
          </cell>
          <cell r="W427">
            <v>7.1</v>
          </cell>
          <cell r="X427" t="str">
            <v>HYCITE QUITO</v>
          </cell>
          <cell r="Y427" t="str">
            <v>FLEX NET CALLE 28 DE JUNIO S/N Y GARCIA MORENO ENTRADA LLANO GRANDE</v>
          </cell>
        </row>
        <row r="428">
          <cell r="A428" t="str">
            <v>98829641</v>
          </cell>
          <cell r="B428">
            <v>498569</v>
          </cell>
          <cell r="C428" t="str">
            <v>98829641</v>
          </cell>
          <cell r="D428" t="str">
            <v>HYCITE</v>
          </cell>
          <cell r="E428" t="str">
            <v>DESPACHO</v>
          </cell>
          <cell r="F428" t="str">
            <v>NORMAL</v>
          </cell>
          <cell r="G428" t="str">
            <v>031002004190021</v>
          </cell>
          <cell r="H428">
            <v>44944</v>
          </cell>
          <cell r="I428" t="str">
            <v>HABILITADO_RUTEO</v>
          </cell>
          <cell r="J428">
            <v>44944</v>
          </cell>
          <cell r="K428" t="str">
            <v>GERMAN CHAVEZ</v>
          </cell>
          <cell r="L428" t="str">
            <v>PUNTA DEL ESTE MZ 2 CASA 02 Y CIEN FUEGO ENTRE ANTOFAGASTA Y CIENFUEGOS CASA3 PIS RIOBAMBA//CIUDADELA BOLIVAR MALDONADO 060110 CHIMBORAZO</v>
          </cell>
          <cell r="M428" t="str">
            <v/>
          </cell>
          <cell r="N428" t="str">
            <v>00984067510</v>
          </cell>
          <cell r="O428" t="str">
            <v>00984067510</v>
          </cell>
          <cell r="P428" t="str">
            <v>060110</v>
          </cell>
          <cell r="Q428" t="str">
            <v>RIOBAMBA</v>
          </cell>
          <cell r="R428" t="str">
            <v>CHIMBORAZO</v>
          </cell>
          <cell r="S428" t="str">
            <v>RIOBAMBA</v>
          </cell>
          <cell r="T428" t="str">
            <v>TRAMACO</v>
          </cell>
          <cell r="U428" t="str">
            <v>FLEXNETUIO_PROVINCIA</v>
          </cell>
          <cell r="V428">
            <v>1</v>
          </cell>
          <cell r="W428">
            <v>11.3</v>
          </cell>
          <cell r="X428" t="str">
            <v>HYCITE QUITO</v>
          </cell>
          <cell r="Y428" t="str">
            <v>FLEX NET CALLE 28 DE JUNIO S/N Y GARCIA MORENO ENTRADA LLANO GRANDE</v>
          </cell>
        </row>
        <row r="429">
          <cell r="A429" t="str">
            <v>98829734</v>
          </cell>
          <cell r="B429">
            <v>498570</v>
          </cell>
          <cell r="C429" t="str">
            <v>98829734</v>
          </cell>
          <cell r="D429" t="str">
            <v>HYCITE</v>
          </cell>
          <cell r="E429" t="str">
            <v>DESPACHO</v>
          </cell>
          <cell r="F429" t="str">
            <v>NORMAL</v>
          </cell>
          <cell r="G429" t="str">
            <v>031002004190022</v>
          </cell>
          <cell r="H429">
            <v>44944</v>
          </cell>
          <cell r="I429" t="str">
            <v>HABILITADO_RUTEO</v>
          </cell>
          <cell r="J429">
            <v>44944</v>
          </cell>
          <cell r="K429" t="str">
            <v>ELSA BRAVO</v>
          </cell>
          <cell r="L429" t="str">
            <v>LA ERCILIA MZ-7 VIA LA GUAYAS POR RESICLADORA DE CACAO EL EMPALME / LOS ANGELES VELASCO IBARRA 090850 GUAYAS</v>
          </cell>
          <cell r="N429" t="str">
            <v>00993621681</v>
          </cell>
          <cell r="O429" t="str">
            <v>00993621681</v>
          </cell>
          <cell r="P429" t="str">
            <v>091501</v>
          </cell>
          <cell r="Q429" t="str">
            <v>EL EMPALME</v>
          </cell>
          <cell r="R429" t="str">
            <v>GUAYAS</v>
          </cell>
          <cell r="S429" t="str">
            <v>VELASCO IBARRA (CAB. EL EMPALME) - EL PORVENIR</v>
          </cell>
          <cell r="T429" t="str">
            <v>TRAMACO</v>
          </cell>
          <cell r="U429" t="str">
            <v>FLEXNETUIO_PROVINCIA</v>
          </cell>
          <cell r="V429">
            <v>1</v>
          </cell>
          <cell r="W429">
            <v>2.1</v>
          </cell>
          <cell r="X429" t="str">
            <v>HYCITE QUITO</v>
          </cell>
          <cell r="Y429" t="str">
            <v>FLEX NET CALLE 28 DE JUNIO S/N Y GARCIA MORENO ENTRADA LLANO GRANDE</v>
          </cell>
        </row>
        <row r="430">
          <cell r="A430" t="str">
            <v>98829855</v>
          </cell>
          <cell r="B430">
            <v>498571</v>
          </cell>
          <cell r="C430" t="str">
            <v>98829855</v>
          </cell>
          <cell r="D430" t="str">
            <v>HYCITE</v>
          </cell>
          <cell r="E430" t="str">
            <v>DESPACHO</v>
          </cell>
          <cell r="F430" t="str">
            <v>NORMAL</v>
          </cell>
          <cell r="G430" t="str">
            <v>ITQ4882</v>
          </cell>
          <cell r="H430">
            <v>44944</v>
          </cell>
          <cell r="I430" t="str">
            <v>HABILITADO_RUTEO</v>
          </cell>
          <cell r="J430">
            <v>44944</v>
          </cell>
          <cell r="K430" t="str">
            <v>IRALDA HERRERA</v>
          </cell>
          <cell r="L430" t="str">
            <v>CL S55A Y 2H2A CS E2335 MZ 28 LT 690 A 2 CS DE TIENDA VIVERES MARY QUITO-SANTO TOMAS 1 GUAMANI 170704 PICHINCHA</v>
          </cell>
          <cell r="M430" t="str">
            <v/>
          </cell>
          <cell r="N430" t="str">
            <v>00967443164</v>
          </cell>
          <cell r="O430" t="str">
            <v>00967443164</v>
          </cell>
          <cell r="P430" t="str">
            <v>170704</v>
          </cell>
          <cell r="Q430" t="str">
            <v>QUITO</v>
          </cell>
          <cell r="R430" t="str">
            <v>PICHINCHA</v>
          </cell>
          <cell r="S430" t="str">
            <v>QUITO</v>
          </cell>
          <cell r="T430" t="str">
            <v>FLEXTRANS UIO</v>
          </cell>
          <cell r="U430" t="str">
            <v>FLEXNETUIO_LOCAL</v>
          </cell>
          <cell r="V430">
            <v>1</v>
          </cell>
          <cell r="W430">
            <v>11.3</v>
          </cell>
          <cell r="X430" t="str">
            <v>HYCITE QUITO</v>
          </cell>
          <cell r="Y430" t="str">
            <v>FLEX NET CALLE 28 DE JUNIO S/N Y GARCIA MORENO ENTRADA LLANO GRANDE</v>
          </cell>
        </row>
        <row r="431">
          <cell r="A431" t="str">
            <v>98829997</v>
          </cell>
          <cell r="B431">
            <v>498572</v>
          </cell>
          <cell r="C431" t="str">
            <v>98829997</v>
          </cell>
          <cell r="D431" t="str">
            <v>HYCITE</v>
          </cell>
          <cell r="E431" t="str">
            <v>DESPACHO</v>
          </cell>
          <cell r="F431" t="str">
            <v>NORMAL</v>
          </cell>
          <cell r="G431" t="str">
            <v>ITG4883</v>
          </cell>
          <cell r="H431">
            <v>44944</v>
          </cell>
          <cell r="I431" t="str">
            <v>EN_PROCESO</v>
          </cell>
          <cell r="J431">
            <v>44944</v>
          </cell>
          <cell r="K431" t="str">
            <v>PETRA CHERO</v>
          </cell>
          <cell r="L431" t="str">
            <v>CDLA GUAYACANES MZ 29 VL 3 CERC DE DISENSA GUAYAQUIL-NORTE TARQUI 090502 GUAYAS</v>
          </cell>
          <cell r="N431" t="str">
            <v>999267254 / 042594800</v>
          </cell>
          <cell r="O431" t="str">
            <v>999267254 / 042594800</v>
          </cell>
          <cell r="P431" t="str">
            <v>090502</v>
          </cell>
          <cell r="Q431" t="str">
            <v>GUAYAQUIL</v>
          </cell>
          <cell r="R431" t="str">
            <v>GUAYAS</v>
          </cell>
          <cell r="S431" t="str">
            <v>GUAYAQUIL</v>
          </cell>
          <cell r="T431" t="str">
            <v>FLEXTRANS GYE</v>
          </cell>
          <cell r="U431" t="str">
            <v>FLEXNETUIO_GYE</v>
          </cell>
          <cell r="V431">
            <v>1</v>
          </cell>
          <cell r="W431">
            <v>8.8000000000000007</v>
          </cell>
          <cell r="X431" t="str">
            <v>HYCITE QUITO</v>
          </cell>
          <cell r="Y431" t="str">
            <v>FLEX NET CALLE 28 DE JUNIO S/N Y GARCIA MORENO ENTRADA LLANO GRANDE</v>
          </cell>
        </row>
        <row r="432">
          <cell r="A432" t="str">
            <v>98830039</v>
          </cell>
          <cell r="B432">
            <v>498573</v>
          </cell>
          <cell r="C432" t="str">
            <v>98830039</v>
          </cell>
          <cell r="D432" t="str">
            <v>HYCITE</v>
          </cell>
          <cell r="E432" t="str">
            <v>DESPACHO</v>
          </cell>
          <cell r="F432" t="str">
            <v>NORMAL</v>
          </cell>
          <cell r="G432" t="str">
            <v>ITG4884</v>
          </cell>
          <cell r="H432">
            <v>44944</v>
          </cell>
          <cell r="I432" t="str">
            <v>EN_PROCESO</v>
          </cell>
          <cell r="J432">
            <v>44944</v>
          </cell>
          <cell r="K432" t="str">
            <v>VICKY FERNANDEZ</v>
          </cell>
          <cell r="L432" t="str">
            <v>KENNEDY NORTE MZ 301 SOLAR 2 DG CONSULADO PANAMA GUAYAQUIL-KENNEDY NORTE TARQUI 090506 GUAYAS</v>
          </cell>
          <cell r="N432" t="str">
            <v>969479802 / 042010084</v>
          </cell>
          <cell r="O432" t="str">
            <v>969479802 / 042010084</v>
          </cell>
          <cell r="P432" t="str">
            <v>090506</v>
          </cell>
          <cell r="Q432" t="str">
            <v>GUAYAQUIL</v>
          </cell>
          <cell r="R432" t="str">
            <v>GUAYAS</v>
          </cell>
          <cell r="S432" t="str">
            <v>GUAYAQUIL</v>
          </cell>
          <cell r="T432" t="str">
            <v>FLEXTRANS GYE</v>
          </cell>
          <cell r="U432" t="str">
            <v>FLEXNETUIO_GYE</v>
          </cell>
          <cell r="V432">
            <v>1</v>
          </cell>
          <cell r="W432">
            <v>8.5</v>
          </cell>
          <cell r="X432" t="str">
            <v>HYCITE QUITO</v>
          </cell>
          <cell r="Y432" t="str">
            <v>FLEX NET CALLE 28 DE JUNIO S/N Y GARCIA MORENO ENTRADA LLANO GRANDE</v>
          </cell>
        </row>
        <row r="433">
          <cell r="A433" t="str">
            <v>98831330</v>
          </cell>
          <cell r="B433">
            <v>498574</v>
          </cell>
          <cell r="C433" t="str">
            <v>98831330</v>
          </cell>
          <cell r="D433" t="str">
            <v>HYCITE</v>
          </cell>
          <cell r="E433" t="str">
            <v>DESPACHO</v>
          </cell>
          <cell r="F433" t="str">
            <v>NORMAL</v>
          </cell>
          <cell r="G433" t="str">
            <v>ITQ4885</v>
          </cell>
          <cell r="H433">
            <v>44944</v>
          </cell>
          <cell r="I433" t="str">
            <v>HABILITADO_RUTEO</v>
          </cell>
          <cell r="J433">
            <v>44944</v>
          </cell>
          <cell r="K433" t="str">
            <v>ELSA PAREDES</v>
          </cell>
          <cell r="L433" t="str">
            <v>EUGENIO PEYRAMALE E13-23 AV JORGE GARCES CASA 3 PISOS CON FACHALETACOLOR LADRIL LQUITO COMITE DEL PUEBLO 170306 PICHINCHA</v>
          </cell>
          <cell r="N433" t="str">
            <v>987146902 / 023454049</v>
          </cell>
          <cell r="O433" t="str">
            <v>987146902 / 023454049</v>
          </cell>
          <cell r="P433" t="str">
            <v>170306</v>
          </cell>
          <cell r="Q433" t="str">
            <v>QUITO</v>
          </cell>
          <cell r="R433" t="str">
            <v>PICHINCHA</v>
          </cell>
          <cell r="S433" t="str">
            <v>QUITO</v>
          </cell>
          <cell r="T433" t="str">
            <v>FLEXTRANS UIO</v>
          </cell>
          <cell r="U433" t="str">
            <v>FLEXNETUIO_LOCAL</v>
          </cell>
          <cell r="V433">
            <v>1</v>
          </cell>
          <cell r="W433">
            <v>3.6</v>
          </cell>
          <cell r="X433" t="str">
            <v>HYCITE QUITO</v>
          </cell>
          <cell r="Y433" t="str">
            <v>FLEX NET CALLE 28 DE JUNIO S/N Y GARCIA MORENO ENTRADA LLANO GRANDE</v>
          </cell>
        </row>
        <row r="434">
          <cell r="A434" t="str">
            <v>98831400</v>
          </cell>
          <cell r="B434">
            <v>498575</v>
          </cell>
          <cell r="C434" t="str">
            <v>98831400</v>
          </cell>
          <cell r="D434" t="str">
            <v>HYCITE</v>
          </cell>
          <cell r="E434" t="str">
            <v>DESPACHO</v>
          </cell>
          <cell r="F434" t="str">
            <v>NORMAL</v>
          </cell>
          <cell r="G434" t="str">
            <v>ITQ4886</v>
          </cell>
          <cell r="H434">
            <v>44944</v>
          </cell>
          <cell r="I434" t="str">
            <v>HABILITADO_RUTEO</v>
          </cell>
          <cell r="J434">
            <v>44944</v>
          </cell>
          <cell r="K434" t="str">
            <v>ANA LOPEZ</v>
          </cell>
          <cell r="L434" t="str">
            <v>JUAN GUTIERREZ 59-137 Y ABA PAREDEZ DE A DIAGONAL COLEGIO Y ALEGRIA QUITO//CHITUYACU CHIMBACALLE 170604 PICHINCHA</v>
          </cell>
          <cell r="M434" t="str">
            <v/>
          </cell>
          <cell r="N434" t="str">
            <v>00998414495</v>
          </cell>
          <cell r="O434" t="str">
            <v>00998414495</v>
          </cell>
          <cell r="P434" t="str">
            <v>170604</v>
          </cell>
          <cell r="Q434" t="str">
            <v>QUITO</v>
          </cell>
          <cell r="R434" t="str">
            <v>PICHINCHA</v>
          </cell>
          <cell r="S434" t="str">
            <v>QUITO</v>
          </cell>
          <cell r="T434" t="str">
            <v>FLEXTRANS UIO</v>
          </cell>
          <cell r="U434" t="str">
            <v>FLEXNETUIO_LOCAL</v>
          </cell>
          <cell r="V434">
            <v>1</v>
          </cell>
          <cell r="W434">
            <v>7.1</v>
          </cell>
          <cell r="X434" t="str">
            <v>HYCITE QUITO</v>
          </cell>
          <cell r="Y434" t="str">
            <v>FLEX NET CALLE 28 DE JUNIO S/N Y GARCIA MORENO ENTRADA LLANO GRANDE</v>
          </cell>
        </row>
        <row r="435">
          <cell r="A435" t="str">
            <v>98831403</v>
          </cell>
          <cell r="B435">
            <v>498576</v>
          </cell>
          <cell r="C435" t="str">
            <v>98831403</v>
          </cell>
          <cell r="D435" t="str">
            <v>HYCITE</v>
          </cell>
          <cell r="E435" t="str">
            <v>DESPACHO</v>
          </cell>
          <cell r="F435" t="str">
            <v>NORMAL</v>
          </cell>
          <cell r="G435" t="str">
            <v>ITG4887</v>
          </cell>
          <cell r="H435">
            <v>44944</v>
          </cell>
          <cell r="I435" t="str">
            <v>EN_PROCESO</v>
          </cell>
          <cell r="J435">
            <v>44944</v>
          </cell>
          <cell r="K435" t="str">
            <v>BLAS PINCAY</v>
          </cell>
          <cell r="L435" t="str">
            <v>PONTON DE BEATEA KM 16 1/2 VIA DAULE BLOQUE 6 VILLA 13 GUAYAQUIL PASCUALES 090707 GUAYAS</v>
          </cell>
          <cell r="M435" t="str">
            <v/>
          </cell>
          <cell r="N435" t="str">
            <v>00988192750</v>
          </cell>
          <cell r="O435" t="str">
            <v>00988192750</v>
          </cell>
          <cell r="P435" t="str">
            <v>090707</v>
          </cell>
          <cell r="Q435" t="str">
            <v>GUAYAQUIL</v>
          </cell>
          <cell r="R435" t="str">
            <v>GUAYAS</v>
          </cell>
          <cell r="S435" t="str">
            <v>GUAYAQUIL</v>
          </cell>
          <cell r="T435" t="str">
            <v>FLEXTRANS GYE</v>
          </cell>
          <cell r="U435" t="str">
            <v>FLEXNETUIO_GYE</v>
          </cell>
          <cell r="V435">
            <v>1</v>
          </cell>
          <cell r="W435">
            <v>4.4000000000000004</v>
          </cell>
          <cell r="X435" t="str">
            <v>HYCITE QUITO</v>
          </cell>
          <cell r="Y435" t="str">
            <v>FLEX NET CALLE 28 DE JUNIO S/N Y GARCIA MORENO ENTRADA LLANO GRANDE</v>
          </cell>
        </row>
        <row r="436">
          <cell r="A436" t="str">
            <v>98832571</v>
          </cell>
          <cell r="B436">
            <v>498577</v>
          </cell>
          <cell r="C436" t="str">
            <v>98832571</v>
          </cell>
          <cell r="D436" t="str">
            <v>HYCITE</v>
          </cell>
          <cell r="E436" t="str">
            <v>DESPACHO</v>
          </cell>
          <cell r="F436" t="str">
            <v>NORMAL</v>
          </cell>
          <cell r="G436" t="str">
            <v>ITQ4913</v>
          </cell>
          <cell r="H436">
            <v>44944</v>
          </cell>
          <cell r="I436" t="str">
            <v>HABILITADO_RUTEO</v>
          </cell>
          <cell r="J436">
            <v>44944</v>
          </cell>
          <cell r="K436" t="str">
            <v>JORGE RAMIREZ</v>
          </cell>
          <cell r="L436" t="str">
            <v>JOSE FALCONI AL FRENTE PELUQUERIA OE1-74 ENTRE 10 DE AGOSTO Y LA PRENSA QUITO//LA Y CHAUPICRUZ 170501 PICHINCHA</v>
          </cell>
          <cell r="M436" t="str">
            <v/>
          </cell>
          <cell r="N436" t="str">
            <v>00995637313</v>
          </cell>
          <cell r="O436" t="str">
            <v>00995637313</v>
          </cell>
          <cell r="P436" t="str">
            <v>170501</v>
          </cell>
          <cell r="Q436" t="str">
            <v>QUITO</v>
          </cell>
          <cell r="R436" t="str">
            <v>PICHINCHA</v>
          </cell>
          <cell r="S436" t="str">
            <v>QUITO</v>
          </cell>
          <cell r="T436" t="str">
            <v>FLEXTRANS UIO</v>
          </cell>
          <cell r="U436" t="str">
            <v>FLEXNETUIO_LOCAL</v>
          </cell>
          <cell r="V436">
            <v>1</v>
          </cell>
          <cell r="W436">
            <v>4.3</v>
          </cell>
          <cell r="X436" t="str">
            <v>HYCITE QUITO</v>
          </cell>
          <cell r="Y436" t="str">
            <v>FLEX NET CALLE 28 DE JUNIO S/N Y GARCIA MORENO ENTRADA LLANO GRANDE</v>
          </cell>
        </row>
        <row r="437">
          <cell r="A437" t="str">
            <v>98832583</v>
          </cell>
          <cell r="B437">
            <v>498578</v>
          </cell>
          <cell r="C437" t="str">
            <v>98832583</v>
          </cell>
          <cell r="D437" t="str">
            <v>HYCITE</v>
          </cell>
          <cell r="E437" t="str">
            <v>DESPACHO</v>
          </cell>
          <cell r="F437" t="str">
            <v>NORMAL</v>
          </cell>
          <cell r="G437" t="str">
            <v>ITQ4889</v>
          </cell>
          <cell r="H437">
            <v>44944</v>
          </cell>
          <cell r="I437" t="str">
            <v>HABILITADO_RUTEO</v>
          </cell>
          <cell r="J437">
            <v>44944</v>
          </cell>
          <cell r="K437" t="str">
            <v>ELCIA ANGAMARCA</v>
          </cell>
          <cell r="L437" t="str">
            <v>FLAVIO ALFARO DELGADO VIA A POMASQUI E3AN 14 139/REF ESQUINA PANADERIA LARA P QUITO//SAN JOSE DE MERAN CALDERON(CARAPUNGO) 170205 PICHINCHA</v>
          </cell>
          <cell r="N437" t="str">
            <v>987008881 / 022032925</v>
          </cell>
          <cell r="O437" t="str">
            <v>987008881 / 022032925</v>
          </cell>
          <cell r="P437" t="str">
            <v>170205</v>
          </cell>
          <cell r="Q437" t="str">
            <v>QUITO</v>
          </cell>
          <cell r="R437" t="str">
            <v>PICHINCHA</v>
          </cell>
          <cell r="S437" t="str">
            <v>CALDERON (CARAPUNGO) - SAN FRANCISCO</v>
          </cell>
          <cell r="T437" t="str">
            <v>FLEXTRANS UIO</v>
          </cell>
          <cell r="U437" t="str">
            <v>FLEXNETUIO_LOCAL</v>
          </cell>
          <cell r="V437">
            <v>2</v>
          </cell>
          <cell r="W437">
            <v>22.7</v>
          </cell>
          <cell r="X437" t="str">
            <v>HYCITE QUITO</v>
          </cell>
          <cell r="Y437" t="str">
            <v>FLEX NET CALLE 28 DE JUNIO S/N Y GARCIA MORENO ENTRADA LLANO GRANDE</v>
          </cell>
        </row>
        <row r="438">
          <cell r="A438" t="str">
            <v>98832979</v>
          </cell>
          <cell r="B438">
            <v>498579</v>
          </cell>
          <cell r="C438" t="str">
            <v>98832979</v>
          </cell>
          <cell r="D438" t="str">
            <v>HYCITE</v>
          </cell>
          <cell r="E438" t="str">
            <v>DESPACHO</v>
          </cell>
          <cell r="F438" t="str">
            <v>NORMAL</v>
          </cell>
          <cell r="G438" t="str">
            <v>ITG4890</v>
          </cell>
          <cell r="H438">
            <v>44944</v>
          </cell>
          <cell r="I438" t="str">
            <v>EN_PROCESO</v>
          </cell>
          <cell r="J438">
            <v>44944</v>
          </cell>
          <cell r="K438" t="str">
            <v>WILTER ESPINOZA</v>
          </cell>
          <cell r="L438" t="str">
            <v>BASTION POPULAR BLOQUE B MZ 1067 S 2 ISIDRO AYORA AV FUNERARIA SAN JOSE GUAYAQUIL//BASTION POPULAR PASCUALES 090701 GUAYAS</v>
          </cell>
          <cell r="M438" t="str">
            <v/>
          </cell>
          <cell r="N438" t="str">
            <v>00985919130</v>
          </cell>
          <cell r="O438" t="str">
            <v>00985919130</v>
          </cell>
          <cell r="P438" t="str">
            <v>090701</v>
          </cell>
          <cell r="Q438" t="str">
            <v>GUAYAQUIL</v>
          </cell>
          <cell r="R438" t="str">
            <v>GUAYAS</v>
          </cell>
          <cell r="S438" t="str">
            <v>GUAYAQUIL</v>
          </cell>
          <cell r="T438" t="str">
            <v>FLEXTRANS GYE</v>
          </cell>
          <cell r="U438" t="str">
            <v>FLEXNETUIO_GYE</v>
          </cell>
          <cell r="V438">
            <v>1</v>
          </cell>
          <cell r="W438">
            <v>7.4</v>
          </cell>
          <cell r="X438" t="str">
            <v>HYCITE QUITO</v>
          </cell>
          <cell r="Y438" t="str">
            <v>FLEX NET CALLE 28 DE JUNIO S/N Y GARCIA MORENO ENTRADA LLANO GRANDE</v>
          </cell>
        </row>
        <row r="439">
          <cell r="A439" t="str">
            <v>98833896</v>
          </cell>
          <cell r="B439">
            <v>498580</v>
          </cell>
          <cell r="C439" t="str">
            <v>98833896</v>
          </cell>
          <cell r="D439" t="str">
            <v>HYCITE</v>
          </cell>
          <cell r="E439" t="str">
            <v>DESPACHO</v>
          </cell>
          <cell r="F439" t="str">
            <v>NORMAL</v>
          </cell>
          <cell r="G439" t="str">
            <v>ITQ4891</v>
          </cell>
          <cell r="H439">
            <v>44944</v>
          </cell>
          <cell r="I439" t="str">
            <v>HABILITADO_RUTEO</v>
          </cell>
          <cell r="J439">
            <v>44944</v>
          </cell>
          <cell r="K439" t="str">
            <v>CARMEN GOMEZ</v>
          </cell>
          <cell r="L439" t="str">
            <v>ALFONSO PEREZ PALLARES E12 118 Y ALBERTO ACOSTA SOBERON QUITO CONOCOTO 170508 PICHINCHA</v>
          </cell>
          <cell r="M439" t="str">
            <v/>
          </cell>
          <cell r="N439" t="str">
            <v>00995172980</v>
          </cell>
          <cell r="O439" t="str">
            <v>00995172980</v>
          </cell>
          <cell r="P439" t="str">
            <v>170508</v>
          </cell>
          <cell r="Q439" t="str">
            <v>QUITO</v>
          </cell>
          <cell r="R439" t="str">
            <v>PICHINCHA</v>
          </cell>
          <cell r="S439" t="str">
            <v>QUITO</v>
          </cell>
          <cell r="T439" t="str">
            <v>FLEXTRANS UIO</v>
          </cell>
          <cell r="U439" t="str">
            <v>FLEXNETUIO_LOCAL</v>
          </cell>
          <cell r="V439">
            <v>1</v>
          </cell>
          <cell r="W439">
            <v>13.7</v>
          </cell>
          <cell r="X439" t="str">
            <v>HYCITE QUITO</v>
          </cell>
          <cell r="Y439" t="str">
            <v>FLEX NET CALLE 28 DE JUNIO S/N Y GARCIA MORENO ENTRADA LLANO GRANDE</v>
          </cell>
        </row>
        <row r="440">
          <cell r="A440" t="str">
            <v>25180</v>
          </cell>
          <cell r="B440">
            <v>498547</v>
          </cell>
          <cell r="C440" t="str">
            <v>25180</v>
          </cell>
          <cell r="D440" t="str">
            <v>CARESTINO</v>
          </cell>
          <cell r="E440" t="str">
            <v>DESPACHO</v>
          </cell>
          <cell r="G440" t="str">
            <v>80493</v>
          </cell>
          <cell r="H440">
            <v>44944</v>
          </cell>
          <cell r="I440" t="str">
            <v>EN_PROCESO</v>
          </cell>
          <cell r="J440">
            <v>44944</v>
          </cell>
          <cell r="K440" t="str">
            <v>NATASHA AVILES</v>
          </cell>
          <cell r="L440" t="str">
            <v>COLINAS DE LOS CEIBOS MZ 115 SOLAR 7 PISO/DPTO: 2. ENTRE CONDOMINIO CERRO VERDE 2</v>
          </cell>
          <cell r="N440" t="str">
            <v>0967015744</v>
          </cell>
          <cell r="P440" t="str">
            <v>090101</v>
          </cell>
          <cell r="Q440" t="str">
            <v>GUAYAQUIL</v>
          </cell>
          <cell r="R440" t="str">
            <v>GUAYAS</v>
          </cell>
          <cell r="S440" t="str">
            <v>GUAYAQUIL</v>
          </cell>
          <cell r="U440" t="str">
            <v>FLEXNETGYE_LOCAL</v>
          </cell>
          <cell r="V440">
            <v>1</v>
          </cell>
          <cell r="W440">
            <v>3.07</v>
          </cell>
          <cell r="X440" t="str">
            <v>FLEXNET ECUADOR - CAREST</v>
          </cell>
          <cell r="Y440" t="str">
            <v>FERNANDO GUTIERREZ HILL VIA A DAULE KM 8 1/2 ENTRADA A COOPERATIVA JUAN MONTALVO</v>
          </cell>
        </row>
        <row r="441">
          <cell r="A441" t="str">
            <v>25253</v>
          </cell>
          <cell r="B441">
            <v>498548</v>
          </cell>
          <cell r="C441" t="str">
            <v>25253</v>
          </cell>
          <cell r="D441" t="str">
            <v>CARESTINO</v>
          </cell>
          <cell r="E441" t="str">
            <v>DESPACHO</v>
          </cell>
          <cell r="G441" t="str">
            <v>031002004190075</v>
          </cell>
          <cell r="H441">
            <v>44944</v>
          </cell>
          <cell r="I441" t="str">
            <v>EN_PROCESO</v>
          </cell>
          <cell r="J441">
            <v>44944</v>
          </cell>
          <cell r="K441" t="str">
            <v>VALERIA GUERRON</v>
          </cell>
          <cell r="L441" t="str">
            <v>CALLE FRANCIA Y PANAMA 3. ENTRE SECTOR PARQUE DE LA ROTONDA</v>
          </cell>
          <cell r="N441" t="str">
            <v>0969866504</v>
          </cell>
          <cell r="P441" t="str">
            <v>130103</v>
          </cell>
          <cell r="Q441" t="str">
            <v>PORTOVIEJO</v>
          </cell>
          <cell r="R441" t="str">
            <v>MANABI</v>
          </cell>
          <cell r="S441" t="str">
            <v>PORTOVIEJO</v>
          </cell>
          <cell r="U441" t="str">
            <v>FLEXNETGYE_PROVINCIA</v>
          </cell>
          <cell r="V441">
            <v>1</v>
          </cell>
          <cell r="W441">
            <v>3.07</v>
          </cell>
          <cell r="X441" t="str">
            <v>FLEXNET ECUADOR - CAREST</v>
          </cell>
          <cell r="Y441" t="str">
            <v>FERNANDO GUTIERREZ HILL VIA A DAULE KM 8 1/2 ENTRADA A COOPERATIVA JUAN MONTALVO</v>
          </cell>
        </row>
        <row r="442">
          <cell r="A442" t="str">
            <v>25257</v>
          </cell>
          <cell r="B442">
            <v>498549</v>
          </cell>
          <cell r="C442" t="str">
            <v>25257</v>
          </cell>
          <cell r="D442" t="str">
            <v>CARESTINO</v>
          </cell>
          <cell r="E442" t="str">
            <v>DESPACHO</v>
          </cell>
          <cell r="G442" t="str">
            <v>031002004190086</v>
          </cell>
          <cell r="H442">
            <v>44944</v>
          </cell>
          <cell r="I442" t="str">
            <v>EN_PROCESO</v>
          </cell>
          <cell r="J442">
            <v>44944</v>
          </cell>
          <cell r="K442" t="str">
            <v>HILLARY KAINA CEDENO AMPUERO</v>
          </cell>
          <cell r="L442" t="str">
            <v>AVENIDA MANABI Y 5 DE JUNIO URBANIZACION PORTONUEVO 1 CASA 83 83. ENTRE URBANIZACION PORTONUEVO 1 CASA 83</v>
          </cell>
          <cell r="N442" t="str">
            <v>099268535</v>
          </cell>
          <cell r="P442" t="str">
            <v>130105</v>
          </cell>
          <cell r="Q442" t="str">
            <v>PORTOVIEJO</v>
          </cell>
          <cell r="R442" t="str">
            <v>MANABI</v>
          </cell>
          <cell r="S442" t="str">
            <v>PORTOVIEJO</v>
          </cell>
          <cell r="U442" t="str">
            <v>FLEXNETGYE_PROVINCIA</v>
          </cell>
          <cell r="V442">
            <v>1</v>
          </cell>
          <cell r="W442">
            <v>7.06</v>
          </cell>
          <cell r="X442" t="str">
            <v>FLEXNET ECUADOR - CAREST</v>
          </cell>
          <cell r="Y442" t="str">
            <v>FERNANDO GUTIERREZ HILL VIA A DAULE KM 8 1/2 ENTRADA A COOPERATIVA JUAN MONTALVO</v>
          </cell>
        </row>
        <row r="443">
          <cell r="A443" t="str">
            <v>25273</v>
          </cell>
          <cell r="B443">
            <v>498550</v>
          </cell>
          <cell r="C443" t="str">
            <v>25273</v>
          </cell>
          <cell r="D443" t="str">
            <v>CARESTINO</v>
          </cell>
          <cell r="E443" t="str">
            <v>DESPACHO</v>
          </cell>
          <cell r="G443" t="str">
            <v>031002004190078</v>
          </cell>
          <cell r="H443">
            <v>44944</v>
          </cell>
          <cell r="I443" t="str">
            <v>EN_PROCESO</v>
          </cell>
          <cell r="J443">
            <v>44944</v>
          </cell>
          <cell r="K443" t="str">
            <v>JONATHAN ACOSTA</v>
          </cell>
          <cell r="L443" t="str">
            <v>CAUPICHO, CIUDAD JARDIN MZ 12, CONJUNTO GUAYACANES MZ12 PISO/DPTO: E5-33. ENTRE PARQUE METROPOLITANO DEL SUR</v>
          </cell>
          <cell r="N443" t="str">
            <v>0469025238</v>
          </cell>
          <cell r="P443" t="str">
            <v>000001</v>
          </cell>
          <cell r="Q443" t="str">
            <v>QUITO</v>
          </cell>
          <cell r="R443" t="str">
            <v>PICHINCHA</v>
          </cell>
          <cell r="S443" t="str">
            <v>BODEGA FLEXNET UIO - RETIRA CLIENTE</v>
          </cell>
          <cell r="U443" t="str">
            <v>FLEXNETGYE_UIO</v>
          </cell>
          <cell r="V443">
            <v>1</v>
          </cell>
          <cell r="W443">
            <v>3.41</v>
          </cell>
          <cell r="X443" t="str">
            <v>FLEXNET ECUADOR - CAREST</v>
          </cell>
          <cell r="Y443" t="str">
            <v>FERNANDO GUTIERREZ HILL VIA A DAULE KM 8 1/2 ENTRADA A COOPERATIVA JUAN MONTALVO</v>
          </cell>
        </row>
        <row r="444">
          <cell r="A444" t="str">
            <v>25276</v>
          </cell>
          <cell r="B444">
            <v>498551</v>
          </cell>
          <cell r="C444" t="str">
            <v>25276</v>
          </cell>
          <cell r="D444" t="str">
            <v>CARESTINO</v>
          </cell>
          <cell r="E444" t="str">
            <v>DESPACHO</v>
          </cell>
          <cell r="G444" t="str">
            <v>80491</v>
          </cell>
          <cell r="H444">
            <v>44944</v>
          </cell>
          <cell r="I444" t="str">
            <v>EN_PROCESO</v>
          </cell>
          <cell r="J444">
            <v>44944</v>
          </cell>
          <cell r="K444" t="str">
            <v>MARIA DUENAS</v>
          </cell>
          <cell r="L444" t="str">
            <v>CIUDADELA MALAGA 2 MZ 47 VILLA 1 1. ENTRE VIA SALITRE</v>
          </cell>
          <cell r="N444" t="str">
            <v>0442957183</v>
          </cell>
          <cell r="P444" t="str">
            <v>091901</v>
          </cell>
          <cell r="Q444" t="str">
            <v>DAULE</v>
          </cell>
          <cell r="R444" t="str">
            <v>GUAYAS</v>
          </cell>
          <cell r="S444" t="str">
            <v>DAULE</v>
          </cell>
          <cell r="U444" t="str">
            <v>FLEXNETGYE_LOCAL</v>
          </cell>
          <cell r="V444">
            <v>1</v>
          </cell>
          <cell r="W444">
            <v>6.59</v>
          </cell>
          <cell r="X444" t="str">
            <v>FLEXNET ECUADOR - CAREST</v>
          </cell>
          <cell r="Y444" t="str">
            <v>FERNANDO GUTIERREZ HILL VIA A DAULE KM 8 1/2 ENTRADA A COOPERATIVA JUAN MONTALVO</v>
          </cell>
        </row>
        <row r="445">
          <cell r="A445" t="str">
            <v>25277</v>
          </cell>
          <cell r="B445">
            <v>498552</v>
          </cell>
          <cell r="C445" t="str">
            <v>25277</v>
          </cell>
          <cell r="D445" t="str">
            <v>CARESTINO</v>
          </cell>
          <cell r="E445" t="str">
            <v>DESPACHO</v>
          </cell>
          <cell r="G445" t="str">
            <v>80492</v>
          </cell>
          <cell r="H445">
            <v>44944</v>
          </cell>
          <cell r="I445" t="str">
            <v>EN_PROCESO</v>
          </cell>
          <cell r="J445">
            <v>44944</v>
          </cell>
          <cell r="K445" t="str">
            <v>ANDREA SOTOMAYOR GUTIERREZ</v>
          </cell>
          <cell r="L445" t="str">
            <v>KM 1.5 VIA SAMBORONDON, URB LAGUNA DORADA VILLA 33,  FAMILIA GUTIERREZ. ENTRE FRENTE A RIOCENTRO ENTRE RIOS</v>
          </cell>
          <cell r="N445" t="str">
            <v>0982759846</v>
          </cell>
          <cell r="P445" t="str">
            <v>092301</v>
          </cell>
          <cell r="Q445" t="str">
            <v>SAMBORONDON</v>
          </cell>
          <cell r="R445" t="str">
            <v>GUAYAS</v>
          </cell>
          <cell r="S445" t="str">
            <v>SAMBORONDON</v>
          </cell>
          <cell r="U445" t="str">
            <v>FLEXNETGYE_LOCAL</v>
          </cell>
          <cell r="V445">
            <v>1</v>
          </cell>
          <cell r="W445">
            <v>3.41</v>
          </cell>
          <cell r="X445" t="str">
            <v>FLEXNET ECUADOR - CAREST</v>
          </cell>
          <cell r="Y445" t="str">
            <v>FERNANDO GUTIERREZ HILL VIA A DAULE KM 8 1/2 ENTRADA A COOPERATIVA JUAN MONTALVO</v>
          </cell>
        </row>
        <row r="446">
          <cell r="A446" t="str">
            <v>ZP_2023_008</v>
          </cell>
          <cell r="B446">
            <v>498546</v>
          </cell>
          <cell r="C446" t="str">
            <v>ZP_2023_008</v>
          </cell>
          <cell r="D446" t="str">
            <v>ZIPPAK</v>
          </cell>
          <cell r="E446" t="str">
            <v>DESPACHO</v>
          </cell>
          <cell r="F446" t="str">
            <v>NORMAL</v>
          </cell>
          <cell r="G446" t="str">
            <v>80483</v>
          </cell>
          <cell r="H446">
            <v>44944</v>
          </cell>
          <cell r="I446" t="str">
            <v>EN_TRANSITO</v>
          </cell>
          <cell r="J446">
            <v>44944</v>
          </cell>
          <cell r="K446" t="str">
            <v>UNIVERSAL SWEET INDUSTRIES S.A</v>
          </cell>
          <cell r="L446" t="str">
            <v>ELOY ALFARO 1103 Y GOMEZ RENDÓN</v>
          </cell>
          <cell r="M446" t="str">
            <v>RUBEN PEREZ - RUC: 0992423153001</v>
          </cell>
          <cell r="N446" t="str">
            <v>0994572717</v>
          </cell>
          <cell r="P446" t="str">
            <v>090308</v>
          </cell>
          <cell r="Q446" t="str">
            <v>GUAYAQUIL</v>
          </cell>
          <cell r="R446" t="str">
            <v>GUAYAS</v>
          </cell>
          <cell r="S446" t="str">
            <v>GUAYAQUIL</v>
          </cell>
          <cell r="T446" t="str">
            <v>FLEXTRANS GYE</v>
          </cell>
          <cell r="U446" t="str">
            <v>FLEXNETGYE_LOCAL</v>
          </cell>
          <cell r="V446">
            <v>1</v>
          </cell>
          <cell r="W446">
            <v>552</v>
          </cell>
          <cell r="X446" t="str">
            <v>FLEXNET GUAYAQUIL</v>
          </cell>
          <cell r="Y446" t="str">
            <v>FERNANDO GUTIERREZ HILL KM 8 1/2 VIA DAULE COOP. JUAN MONTALVO / FRENTE A PEPSI COLA</v>
          </cell>
        </row>
        <row r="447">
          <cell r="A447" t="str">
            <v>TK-7843</v>
          </cell>
          <cell r="B447">
            <v>498543</v>
          </cell>
          <cell r="C447" t="str">
            <v>TK-7843</v>
          </cell>
          <cell r="D447" t="str">
            <v>MDELIVERY</v>
          </cell>
          <cell r="E447" t="str">
            <v>DESPACHO</v>
          </cell>
          <cell r="F447" t="str">
            <v>EXPRESS</v>
          </cell>
          <cell r="G447" t="str">
            <v/>
          </cell>
          <cell r="H447">
            <v>44943</v>
          </cell>
          <cell r="I447" t="str">
            <v>EN_PROCESO</v>
          </cell>
          <cell r="J447">
            <v>44943</v>
          </cell>
          <cell r="K447" t="str">
            <v>OTECEL</v>
          </cell>
          <cell r="L447" t="str">
            <v>AVDA SIMON BOLIVAR Y VIA NAYON CONJUNTO CORPORATIVO EKOPARK TORRE 3 TELEFONICA</v>
          </cell>
          <cell r="M447" t="str">
            <v/>
          </cell>
          <cell r="N447" t="str">
            <v>098299225</v>
          </cell>
          <cell r="O447" t="str">
            <v/>
          </cell>
          <cell r="P447" t="str">
            <v>QUITO</v>
          </cell>
          <cell r="Q447" t="str">
            <v>QUITO</v>
          </cell>
          <cell r="R447" t="str">
            <v>PICHINCHA</v>
          </cell>
          <cell r="T447" t="str">
            <v>FLEXTRANS UIO</v>
          </cell>
          <cell r="U447" t="str">
            <v>FLEXNETUIO_LOCAL</v>
          </cell>
          <cell r="V447">
            <v>1</v>
          </cell>
          <cell r="W447">
            <v>1</v>
          </cell>
          <cell r="X447" t="str">
            <v>FLEXNET ECUADOR - MDELIVERY</v>
          </cell>
          <cell r="Y447" t="str">
            <v>CALLE 28 DE JUNIO S/N Y GARCIA MORENO ENTRADA LLANO GRANDE</v>
          </cell>
        </row>
        <row r="448">
          <cell r="A448" t="str">
            <v>TK-7844</v>
          </cell>
          <cell r="B448">
            <v>498544</v>
          </cell>
          <cell r="C448" t="str">
            <v>TK-7844</v>
          </cell>
          <cell r="D448" t="str">
            <v>MDELIVERY</v>
          </cell>
          <cell r="E448" t="str">
            <v>DESPACHO</v>
          </cell>
          <cell r="F448" t="str">
            <v>EXPRESS</v>
          </cell>
          <cell r="G448" t="str">
            <v/>
          </cell>
          <cell r="H448">
            <v>44943</v>
          </cell>
          <cell r="I448" t="str">
            <v>EN_PROCESO</v>
          </cell>
          <cell r="J448">
            <v>44943</v>
          </cell>
          <cell r="K448" t="str">
            <v>OTECEL</v>
          </cell>
          <cell r="L448" t="str">
            <v>AVDA SIMON BOLIVAR Y VIA NAYON CONJUNTO CORPORATIVO EKOPARK TORRE 3 TELEFONICA</v>
          </cell>
          <cell r="M448" t="str">
            <v/>
          </cell>
          <cell r="N448" t="str">
            <v>098299225</v>
          </cell>
          <cell r="O448" t="str">
            <v/>
          </cell>
          <cell r="P448" t="str">
            <v>QUITO</v>
          </cell>
          <cell r="Q448" t="str">
            <v>QUITO</v>
          </cell>
          <cell r="R448" t="str">
            <v>PICHINCHA</v>
          </cell>
          <cell r="T448" t="str">
            <v>FLEXTRANS UIO</v>
          </cell>
          <cell r="U448" t="str">
            <v>FLEXNETUIO_LOCAL</v>
          </cell>
          <cell r="V448">
            <v>1</v>
          </cell>
          <cell r="W448">
            <v>1</v>
          </cell>
          <cell r="X448" t="str">
            <v>FLEXNET ECUADOR - MDELIVERY</v>
          </cell>
          <cell r="Y448" t="str">
            <v>CALLE 28 DE JUNIO S/N Y GARCIA MORENO ENTRADA LLANO GRANDE</v>
          </cell>
        </row>
        <row r="449">
          <cell r="A449" t="str">
            <v>TK-7850</v>
          </cell>
          <cell r="B449">
            <v>498545</v>
          </cell>
          <cell r="C449" t="str">
            <v>TK-7850</v>
          </cell>
          <cell r="D449" t="str">
            <v>MDELIVERY</v>
          </cell>
          <cell r="E449" t="str">
            <v>DESPACHO</v>
          </cell>
          <cell r="F449" t="str">
            <v>EXPRESS</v>
          </cell>
          <cell r="G449" t="str">
            <v/>
          </cell>
          <cell r="H449">
            <v>44943</v>
          </cell>
          <cell r="I449" t="str">
            <v>EN_PROCESO</v>
          </cell>
          <cell r="J449">
            <v>44943</v>
          </cell>
          <cell r="K449" t="str">
            <v>OTECEL</v>
          </cell>
          <cell r="L449" t="str">
            <v>AVDA SIMON BOLIVAR Y VIA NAYON CONJUNTO CORPORATIVO EKOPARK TORRE 3 TELEFONICA</v>
          </cell>
          <cell r="M449" t="str">
            <v/>
          </cell>
          <cell r="N449" t="str">
            <v>098299225</v>
          </cell>
          <cell r="O449" t="str">
            <v/>
          </cell>
          <cell r="P449" t="str">
            <v>QUITO</v>
          </cell>
          <cell r="Q449" t="str">
            <v>QUITO</v>
          </cell>
          <cell r="R449" t="str">
            <v>PICHINCHA</v>
          </cell>
          <cell r="T449" t="str">
            <v>FLEXTRANS UIO</v>
          </cell>
          <cell r="U449" t="str">
            <v>FLEXNETUIO_LOCAL</v>
          </cell>
          <cell r="V449">
            <v>1</v>
          </cell>
          <cell r="W449">
            <v>1</v>
          </cell>
          <cell r="X449" t="str">
            <v>FLEXNET ECUADOR - MDELIVERY</v>
          </cell>
          <cell r="Y449" t="str">
            <v>CALLE 28 DE JUNIO S/N Y GARCIA MORENO ENTRADA LLANO GRANDE</v>
          </cell>
        </row>
        <row r="450">
          <cell r="A450" t="str">
            <v>TK-7818</v>
          </cell>
          <cell r="B450">
            <v>498522</v>
          </cell>
          <cell r="C450" t="str">
            <v>TK-7818</v>
          </cell>
          <cell r="D450" t="str">
            <v>MDELIVERY</v>
          </cell>
          <cell r="E450" t="str">
            <v>DESPACHO</v>
          </cell>
          <cell r="F450" t="str">
            <v>EXPRESS</v>
          </cell>
          <cell r="G450" t="str">
            <v/>
          </cell>
          <cell r="H450">
            <v>44943</v>
          </cell>
          <cell r="I450" t="str">
            <v>EN_PROCESO</v>
          </cell>
          <cell r="J450">
            <v>44943</v>
          </cell>
          <cell r="K450" t="str">
            <v>OTECEL</v>
          </cell>
          <cell r="L450" t="str">
            <v>AVDA SIMON BOLIVAR Y VIA NAYON CONJUNTO CORPORATIVO EKOPARK TORRE 3 TELEFONICA</v>
          </cell>
          <cell r="M450" t="str">
            <v/>
          </cell>
          <cell r="N450" t="str">
            <v>098299225</v>
          </cell>
          <cell r="O450" t="str">
            <v/>
          </cell>
          <cell r="P450" t="str">
            <v>QUITO</v>
          </cell>
          <cell r="Q450" t="str">
            <v>QUITO</v>
          </cell>
          <cell r="R450" t="str">
            <v>PICHINCHA</v>
          </cell>
          <cell r="T450" t="str">
            <v>FLEXTRANS UIO</v>
          </cell>
          <cell r="U450" t="str">
            <v>FLEXNETUIO_LOCAL</v>
          </cell>
          <cell r="V450">
            <v>1</v>
          </cell>
          <cell r="W450">
            <v>1</v>
          </cell>
          <cell r="X450" t="str">
            <v>FLEXNET ECUADOR - MDELIVERY</v>
          </cell>
          <cell r="Y450" t="str">
            <v>CALLE 28 DE JUNIO S/N Y GARCIA MORENO ENTRADA LLANO GRANDE</v>
          </cell>
        </row>
        <row r="451">
          <cell r="A451" t="str">
            <v>TK-7821</v>
          </cell>
          <cell r="B451">
            <v>498523</v>
          </cell>
          <cell r="C451" t="str">
            <v>TK-7821</v>
          </cell>
          <cell r="D451" t="str">
            <v>MDELIVERY</v>
          </cell>
          <cell r="E451" t="str">
            <v>DESPACHO</v>
          </cell>
          <cell r="F451" t="str">
            <v>EXPRESS</v>
          </cell>
          <cell r="G451" t="str">
            <v/>
          </cell>
          <cell r="H451">
            <v>44943</v>
          </cell>
          <cell r="I451" t="str">
            <v>EN_PROCESO</v>
          </cell>
          <cell r="J451">
            <v>44943</v>
          </cell>
          <cell r="K451" t="str">
            <v>OTECEL</v>
          </cell>
          <cell r="L451" t="str">
            <v>AVDA SIMON BOLIVAR Y VIA NAYON CONJUNTO CORPORATIVO EKOPARK TORRE 3 TELEFONICA</v>
          </cell>
          <cell r="M451" t="str">
            <v/>
          </cell>
          <cell r="N451" t="str">
            <v>098299225</v>
          </cell>
          <cell r="O451" t="str">
            <v/>
          </cell>
          <cell r="P451" t="str">
            <v>QUITO</v>
          </cell>
          <cell r="Q451" t="str">
            <v>QUITO</v>
          </cell>
          <cell r="R451" t="str">
            <v>PICHINCHA</v>
          </cell>
          <cell r="T451" t="str">
            <v>FLEXTRANS UIO</v>
          </cell>
          <cell r="U451" t="str">
            <v>FLEXNETUIO_LOCAL</v>
          </cell>
          <cell r="V451">
            <v>1</v>
          </cell>
          <cell r="W451">
            <v>1</v>
          </cell>
          <cell r="X451" t="str">
            <v>FLEXNET ECUADOR - MDELIVERY</v>
          </cell>
          <cell r="Y451" t="str">
            <v>CALLE 28 DE JUNIO S/N Y GARCIA MORENO ENTRADA LLANO GRANDE</v>
          </cell>
        </row>
        <row r="452">
          <cell r="A452" t="str">
            <v>TK-7822</v>
          </cell>
          <cell r="B452">
            <v>498524</v>
          </cell>
          <cell r="C452" t="str">
            <v>TK-7822</v>
          </cell>
          <cell r="D452" t="str">
            <v>MDELIVERY</v>
          </cell>
          <cell r="E452" t="str">
            <v>DESPACHO</v>
          </cell>
          <cell r="F452" t="str">
            <v>EXPRESS</v>
          </cell>
          <cell r="G452" t="str">
            <v/>
          </cell>
          <cell r="H452">
            <v>44943</v>
          </cell>
          <cell r="I452" t="str">
            <v>EN_PROCESO</v>
          </cell>
          <cell r="J452">
            <v>44943</v>
          </cell>
          <cell r="K452" t="str">
            <v>OTECEL</v>
          </cell>
          <cell r="L452" t="str">
            <v>AVDA SIMON BOLIVAR Y VIA NAYON CONJUNTO CORPORATIVO EKOPARK TORRE 3 TELEFONICA</v>
          </cell>
          <cell r="M452" t="str">
            <v/>
          </cell>
          <cell r="N452" t="str">
            <v>098299225</v>
          </cell>
          <cell r="O452" t="str">
            <v/>
          </cell>
          <cell r="P452" t="str">
            <v>QUITO</v>
          </cell>
          <cell r="Q452" t="str">
            <v>QUITO</v>
          </cell>
          <cell r="R452" t="str">
            <v>PICHINCHA</v>
          </cell>
          <cell r="T452" t="str">
            <v>FLEXTRANS UIO</v>
          </cell>
          <cell r="U452" t="str">
            <v>FLEXNETUIO_LOCAL</v>
          </cell>
          <cell r="V452">
            <v>1</v>
          </cell>
          <cell r="W452">
            <v>1</v>
          </cell>
          <cell r="X452" t="str">
            <v>FLEXNET ECUADOR - MDELIVERY</v>
          </cell>
          <cell r="Y452" t="str">
            <v>CALLE 28 DE JUNIO S/N Y GARCIA MORENO ENTRADA LLANO GRANDE</v>
          </cell>
        </row>
        <row r="453">
          <cell r="A453" t="str">
            <v>TK-7824</v>
          </cell>
          <cell r="B453">
            <v>498525</v>
          </cell>
          <cell r="C453" t="str">
            <v>TK-7824</v>
          </cell>
          <cell r="D453" t="str">
            <v>MDELIVERY</v>
          </cell>
          <cell r="E453" t="str">
            <v>DESPACHO</v>
          </cell>
          <cell r="F453" t="str">
            <v>EXPRESS</v>
          </cell>
          <cell r="G453" t="str">
            <v/>
          </cell>
          <cell r="H453">
            <v>44943</v>
          </cell>
          <cell r="I453" t="str">
            <v>EN_PROCESO</v>
          </cell>
          <cell r="J453">
            <v>44943</v>
          </cell>
          <cell r="K453" t="str">
            <v>OTECEL</v>
          </cell>
          <cell r="L453" t="str">
            <v>AVDA SIMON BOLIVAR Y VIA NAYON CONJUNTO CORPORATIVO EKOPARK TORRE 3 TELEFONICA</v>
          </cell>
          <cell r="M453" t="str">
            <v/>
          </cell>
          <cell r="N453" t="str">
            <v>098299225</v>
          </cell>
          <cell r="O453" t="str">
            <v/>
          </cell>
          <cell r="P453" t="str">
            <v>QUITO</v>
          </cell>
          <cell r="Q453" t="str">
            <v>QUITO</v>
          </cell>
          <cell r="R453" t="str">
            <v>PICHINCHA</v>
          </cell>
          <cell r="T453" t="str">
            <v>FLEXTRANS UIO</v>
          </cell>
          <cell r="U453" t="str">
            <v>FLEXNETUIO_LOCAL</v>
          </cell>
          <cell r="V453">
            <v>1</v>
          </cell>
          <cell r="W453">
            <v>1</v>
          </cell>
          <cell r="X453" t="str">
            <v>FLEXNET ECUADOR - MDELIVERY</v>
          </cell>
          <cell r="Y453" t="str">
            <v>CALLE 28 DE JUNIO S/N Y GARCIA MORENO ENTRADA LLANO GRANDE</v>
          </cell>
        </row>
        <row r="454">
          <cell r="A454" t="str">
            <v>TK-7825</v>
          </cell>
          <cell r="B454">
            <v>498526</v>
          </cell>
          <cell r="C454" t="str">
            <v>TK-7825</v>
          </cell>
          <cell r="D454" t="str">
            <v>MDELIVERY</v>
          </cell>
          <cell r="E454" t="str">
            <v>DESPACHO</v>
          </cell>
          <cell r="F454" t="str">
            <v>EXPRESS</v>
          </cell>
          <cell r="G454" t="str">
            <v/>
          </cell>
          <cell r="H454">
            <v>44943</v>
          </cell>
          <cell r="I454" t="str">
            <v>EN_PROCESO</v>
          </cell>
          <cell r="J454">
            <v>44943</v>
          </cell>
          <cell r="K454" t="str">
            <v>OTECEL</v>
          </cell>
          <cell r="L454" t="str">
            <v>AVDA SIMON BOLIVAR Y VIA NAYON CONJUNTO CORPORATIVO EKOPARK TORRE 3 TELEFONICA</v>
          </cell>
          <cell r="M454" t="str">
            <v/>
          </cell>
          <cell r="N454" t="str">
            <v>098299225</v>
          </cell>
          <cell r="O454" t="str">
            <v/>
          </cell>
          <cell r="P454" t="str">
            <v>QUITO</v>
          </cell>
          <cell r="Q454" t="str">
            <v>QUITO</v>
          </cell>
          <cell r="R454" t="str">
            <v>PICHINCHA</v>
          </cell>
          <cell r="T454" t="str">
            <v>FLEXTRANS UIO</v>
          </cell>
          <cell r="U454" t="str">
            <v>FLEXNETUIO_LOCAL</v>
          </cell>
          <cell r="V454">
            <v>1</v>
          </cell>
          <cell r="W454">
            <v>1</v>
          </cell>
          <cell r="X454" t="str">
            <v>FLEXNET ECUADOR - MDELIVERY</v>
          </cell>
          <cell r="Y454" t="str">
            <v>CALLE 28 DE JUNIO S/N Y GARCIA MORENO ENTRADA LLANO GRANDE</v>
          </cell>
        </row>
        <row r="455">
          <cell r="A455" t="str">
            <v>TK-7826</v>
          </cell>
          <cell r="B455">
            <v>498527</v>
          </cell>
          <cell r="C455" t="str">
            <v>TK-7826</v>
          </cell>
          <cell r="D455" t="str">
            <v>MDELIVERY</v>
          </cell>
          <cell r="E455" t="str">
            <v>DESPACHO</v>
          </cell>
          <cell r="F455" t="str">
            <v>EXPRESS</v>
          </cell>
          <cell r="G455" t="str">
            <v/>
          </cell>
          <cell r="H455">
            <v>44943</v>
          </cell>
          <cell r="I455" t="str">
            <v>EN_PROCESO</v>
          </cell>
          <cell r="J455">
            <v>44943</v>
          </cell>
          <cell r="K455" t="str">
            <v>OTECEL</v>
          </cell>
          <cell r="L455" t="str">
            <v>AVDA SIMON BOLIVAR Y VIA NAYON CONJUNTO CORPORATIVO EKOPARK TORRE 3 TELEFONICA</v>
          </cell>
          <cell r="M455" t="str">
            <v/>
          </cell>
          <cell r="N455" t="str">
            <v>098299225</v>
          </cell>
          <cell r="O455" t="str">
            <v/>
          </cell>
          <cell r="P455" t="str">
            <v>QUITO</v>
          </cell>
          <cell r="Q455" t="str">
            <v>QUITO</v>
          </cell>
          <cell r="R455" t="str">
            <v>PICHINCHA</v>
          </cell>
          <cell r="T455" t="str">
            <v>FLEXTRANS UIO</v>
          </cell>
          <cell r="U455" t="str">
            <v>FLEXNETUIO_LOCAL</v>
          </cell>
          <cell r="V455">
            <v>1</v>
          </cell>
          <cell r="W455">
            <v>1</v>
          </cell>
          <cell r="X455" t="str">
            <v>FLEXNET ECUADOR - MDELIVERY</v>
          </cell>
          <cell r="Y455" t="str">
            <v>CALLE 28 DE JUNIO S/N Y GARCIA MORENO ENTRADA LLANO GRANDE</v>
          </cell>
        </row>
        <row r="456">
          <cell r="A456" t="str">
            <v>TK-7827</v>
          </cell>
          <cell r="B456">
            <v>498528</v>
          </cell>
          <cell r="C456" t="str">
            <v>TK-7827</v>
          </cell>
          <cell r="D456" t="str">
            <v>MDELIVERY</v>
          </cell>
          <cell r="E456" t="str">
            <v>DESPACHO</v>
          </cell>
          <cell r="F456" t="str">
            <v>EXPRESS</v>
          </cell>
          <cell r="G456" t="str">
            <v/>
          </cell>
          <cell r="H456">
            <v>44943</v>
          </cell>
          <cell r="I456" t="str">
            <v>EN_PROCESO</v>
          </cell>
          <cell r="J456">
            <v>44943</v>
          </cell>
          <cell r="K456" t="str">
            <v>OTECEL</v>
          </cell>
          <cell r="L456" t="str">
            <v>AVDA SIMON BOLIVAR Y VIA NAYON CONJUNTO CORPORATIVO EKOPARK TORRE 3 TELEFONICA</v>
          </cell>
          <cell r="M456" t="str">
            <v/>
          </cell>
          <cell r="N456" t="str">
            <v>098299225</v>
          </cell>
          <cell r="O456" t="str">
            <v/>
          </cell>
          <cell r="P456" t="str">
            <v>QUITO</v>
          </cell>
          <cell r="Q456" t="str">
            <v>QUITO</v>
          </cell>
          <cell r="R456" t="str">
            <v>PICHINCHA</v>
          </cell>
          <cell r="T456" t="str">
            <v>FLEXTRANS UIO</v>
          </cell>
          <cell r="U456" t="str">
            <v>FLEXNETUIO_LOCAL</v>
          </cell>
          <cell r="V456">
            <v>1</v>
          </cell>
          <cell r="W456">
            <v>1</v>
          </cell>
          <cell r="X456" t="str">
            <v>FLEXNET ECUADOR - MDELIVERY</v>
          </cell>
          <cell r="Y456" t="str">
            <v>CALLE 28 DE JUNIO S/N Y GARCIA MORENO ENTRADA LLANO GRANDE</v>
          </cell>
        </row>
        <row r="457">
          <cell r="A457" t="str">
            <v>TK-7828</v>
          </cell>
          <cell r="B457">
            <v>498529</v>
          </cell>
          <cell r="C457" t="str">
            <v>TK-7828</v>
          </cell>
          <cell r="D457" t="str">
            <v>MDELIVERY</v>
          </cell>
          <cell r="E457" t="str">
            <v>DESPACHO</v>
          </cell>
          <cell r="F457" t="str">
            <v>EXPRESS</v>
          </cell>
          <cell r="G457" t="str">
            <v/>
          </cell>
          <cell r="H457">
            <v>44943</v>
          </cell>
          <cell r="I457" t="str">
            <v>EN_PROCESO</v>
          </cell>
          <cell r="J457">
            <v>44943</v>
          </cell>
          <cell r="K457" t="str">
            <v>OTECEL</v>
          </cell>
          <cell r="L457" t="str">
            <v>AVDA SIMON BOLIVAR Y VIA NAYON CONJUNTO CORPORATIVO EKOPARK TORRE 3 TELEFONICA</v>
          </cell>
          <cell r="M457" t="str">
            <v/>
          </cell>
          <cell r="N457" t="str">
            <v>098299225</v>
          </cell>
          <cell r="O457" t="str">
            <v/>
          </cell>
          <cell r="P457" t="str">
            <v>QUITO</v>
          </cell>
          <cell r="Q457" t="str">
            <v>QUITO</v>
          </cell>
          <cell r="R457" t="str">
            <v>PICHINCHA</v>
          </cell>
          <cell r="T457" t="str">
            <v>FLEXTRANS UIO</v>
          </cell>
          <cell r="U457" t="str">
            <v>FLEXNETUIO_LOCAL</v>
          </cell>
          <cell r="V457">
            <v>1</v>
          </cell>
          <cell r="W457">
            <v>1</v>
          </cell>
          <cell r="X457" t="str">
            <v>FLEXNET ECUADOR - MDELIVERY</v>
          </cell>
          <cell r="Y457" t="str">
            <v>CALLE 28 DE JUNIO S/N Y GARCIA MORENO ENTRADA LLANO GRANDE</v>
          </cell>
        </row>
        <row r="458">
          <cell r="A458" t="str">
            <v>TK-7829</v>
          </cell>
          <cell r="B458">
            <v>498530</v>
          </cell>
          <cell r="C458" t="str">
            <v>TK-7829</v>
          </cell>
          <cell r="D458" t="str">
            <v>MDELIVERY</v>
          </cell>
          <cell r="E458" t="str">
            <v>DESPACHO</v>
          </cell>
          <cell r="F458" t="str">
            <v>EXPRESS</v>
          </cell>
          <cell r="G458" t="str">
            <v/>
          </cell>
          <cell r="H458">
            <v>44943</v>
          </cell>
          <cell r="I458" t="str">
            <v>EN_PROCESO</v>
          </cell>
          <cell r="J458">
            <v>44943</v>
          </cell>
          <cell r="K458" t="str">
            <v>OTECEL</v>
          </cell>
          <cell r="L458" t="str">
            <v>AVDA SIMON BOLIVAR Y VIA NAYON CONJUNTO CORPORATIVO EKOPARK TORRE 3 TELEFONICA</v>
          </cell>
          <cell r="M458" t="str">
            <v/>
          </cell>
          <cell r="N458" t="str">
            <v>098299225</v>
          </cell>
          <cell r="O458" t="str">
            <v/>
          </cell>
          <cell r="P458" t="str">
            <v>QUITO</v>
          </cell>
          <cell r="Q458" t="str">
            <v>QUITO</v>
          </cell>
          <cell r="R458" t="str">
            <v>PICHINCHA</v>
          </cell>
          <cell r="T458" t="str">
            <v>FLEXTRANS UIO</v>
          </cell>
          <cell r="U458" t="str">
            <v>FLEXNETUIO_LOCAL</v>
          </cell>
          <cell r="V458">
            <v>1</v>
          </cell>
          <cell r="W458">
            <v>1</v>
          </cell>
          <cell r="X458" t="str">
            <v>FLEXNET ECUADOR - MDELIVERY</v>
          </cell>
          <cell r="Y458" t="str">
            <v>CALLE 28 DE JUNIO S/N Y GARCIA MORENO ENTRADA LLANO GRANDE</v>
          </cell>
        </row>
        <row r="459">
          <cell r="A459" t="str">
            <v>TK-7830</v>
          </cell>
          <cell r="B459">
            <v>498531</v>
          </cell>
          <cell r="C459" t="str">
            <v>TK-7830</v>
          </cell>
          <cell r="D459" t="str">
            <v>MDELIVERY</v>
          </cell>
          <cell r="E459" t="str">
            <v>DESPACHO</v>
          </cell>
          <cell r="F459" t="str">
            <v>EXPRESS</v>
          </cell>
          <cell r="G459" t="str">
            <v/>
          </cell>
          <cell r="H459">
            <v>44943</v>
          </cell>
          <cell r="I459" t="str">
            <v>EN_PROCESO</v>
          </cell>
          <cell r="J459">
            <v>44943</v>
          </cell>
          <cell r="K459" t="str">
            <v>OTECEL</v>
          </cell>
          <cell r="L459" t="str">
            <v>AVDA SIMON BOLIVAR Y VIA NAYON CONJUNTO CORPORATIVO EKOPARK TORRE 3 TELEFONICA</v>
          </cell>
          <cell r="M459" t="str">
            <v/>
          </cell>
          <cell r="N459" t="str">
            <v>098299225</v>
          </cell>
          <cell r="O459" t="str">
            <v/>
          </cell>
          <cell r="P459" t="str">
            <v>QUITO</v>
          </cell>
          <cell r="Q459" t="str">
            <v>QUITO</v>
          </cell>
          <cell r="R459" t="str">
            <v>PICHINCHA</v>
          </cell>
          <cell r="T459" t="str">
            <v>FLEXTRANS UIO</v>
          </cell>
          <cell r="U459" t="str">
            <v>FLEXNETUIO_LOCAL</v>
          </cell>
          <cell r="V459">
            <v>1</v>
          </cell>
          <cell r="W459">
            <v>1</v>
          </cell>
          <cell r="X459" t="str">
            <v>FLEXNET ECUADOR - MDELIVERY</v>
          </cell>
          <cell r="Y459" t="str">
            <v>CALLE 28 DE JUNIO S/N Y GARCIA MORENO ENTRADA LLANO GRANDE</v>
          </cell>
        </row>
        <row r="460">
          <cell r="A460" t="str">
            <v>TK-7831</v>
          </cell>
          <cell r="B460">
            <v>498532</v>
          </cell>
          <cell r="C460" t="str">
            <v>TK-7831</v>
          </cell>
          <cell r="D460" t="str">
            <v>MDELIVERY</v>
          </cell>
          <cell r="E460" t="str">
            <v>DESPACHO</v>
          </cell>
          <cell r="F460" t="str">
            <v>EXPRESS</v>
          </cell>
          <cell r="G460" t="str">
            <v/>
          </cell>
          <cell r="H460">
            <v>44943</v>
          </cell>
          <cell r="I460" t="str">
            <v>EN_PROCESO</v>
          </cell>
          <cell r="J460">
            <v>44943</v>
          </cell>
          <cell r="K460" t="str">
            <v>OTECEL</v>
          </cell>
          <cell r="L460" t="str">
            <v>AVDA SIMON BOLIVAR Y VIA NAYON CONJUNTO CORPORATIVO EKOPARK TORRE 3 TELEFONICA</v>
          </cell>
          <cell r="M460" t="str">
            <v/>
          </cell>
          <cell r="N460" t="str">
            <v>098299225</v>
          </cell>
          <cell r="O460" t="str">
            <v/>
          </cell>
          <cell r="P460" t="str">
            <v>QUITO</v>
          </cell>
          <cell r="Q460" t="str">
            <v>QUITO</v>
          </cell>
          <cell r="R460" t="str">
            <v>PICHINCHA</v>
          </cell>
          <cell r="T460" t="str">
            <v>FLEXTRANS UIO</v>
          </cell>
          <cell r="U460" t="str">
            <v>FLEXNETUIO_LOCAL</v>
          </cell>
          <cell r="V460">
            <v>1</v>
          </cell>
          <cell r="W460">
            <v>1</v>
          </cell>
          <cell r="X460" t="str">
            <v>FLEXNET ECUADOR - MDELIVERY</v>
          </cell>
          <cell r="Y460" t="str">
            <v>CALLE 28 DE JUNIO S/N Y GARCIA MORENO ENTRADA LLANO GRANDE</v>
          </cell>
        </row>
        <row r="461">
          <cell r="A461" t="str">
            <v>TK-7832</v>
          </cell>
          <cell r="B461">
            <v>498533</v>
          </cell>
          <cell r="C461" t="str">
            <v>TK-7832</v>
          </cell>
          <cell r="D461" t="str">
            <v>MDELIVERY</v>
          </cell>
          <cell r="E461" t="str">
            <v>DESPACHO</v>
          </cell>
          <cell r="F461" t="str">
            <v>EXPRESS</v>
          </cell>
          <cell r="G461" t="str">
            <v/>
          </cell>
          <cell r="H461">
            <v>44943</v>
          </cell>
          <cell r="I461" t="str">
            <v>EN_PROCESO</v>
          </cell>
          <cell r="J461">
            <v>44943</v>
          </cell>
          <cell r="K461" t="str">
            <v>OTECEL</v>
          </cell>
          <cell r="L461" t="str">
            <v>AVDA SIMON BOLIVAR Y VIA NAYON CONJUNTO CORPORATIVO EKOPARK TORRE 3 TELEFONICA</v>
          </cell>
          <cell r="M461" t="str">
            <v/>
          </cell>
          <cell r="N461" t="str">
            <v>098299225</v>
          </cell>
          <cell r="O461" t="str">
            <v/>
          </cell>
          <cell r="P461" t="str">
            <v>QUITO</v>
          </cell>
          <cell r="Q461" t="str">
            <v>QUITO</v>
          </cell>
          <cell r="R461" t="str">
            <v>PICHINCHA</v>
          </cell>
          <cell r="T461" t="str">
            <v>FLEXTRANS UIO</v>
          </cell>
          <cell r="U461" t="str">
            <v>FLEXNETUIO_LOCAL</v>
          </cell>
          <cell r="V461">
            <v>1</v>
          </cell>
          <cell r="W461">
            <v>1</v>
          </cell>
          <cell r="X461" t="str">
            <v>FLEXNET ECUADOR - MDELIVERY</v>
          </cell>
          <cell r="Y461" t="str">
            <v>CALLE 28 DE JUNIO S/N Y GARCIA MORENO ENTRADA LLANO GRANDE</v>
          </cell>
        </row>
        <row r="462">
          <cell r="A462" t="str">
            <v>TK-7833</v>
          </cell>
          <cell r="B462">
            <v>498534</v>
          </cell>
          <cell r="C462" t="str">
            <v>TK-7833</v>
          </cell>
          <cell r="D462" t="str">
            <v>MDELIVERY</v>
          </cell>
          <cell r="E462" t="str">
            <v>DESPACHO</v>
          </cell>
          <cell r="F462" t="str">
            <v>EXPRESS</v>
          </cell>
          <cell r="G462" t="str">
            <v/>
          </cell>
          <cell r="H462">
            <v>44943</v>
          </cell>
          <cell r="I462" t="str">
            <v>EN_PROCESO</v>
          </cell>
          <cell r="J462">
            <v>44943</v>
          </cell>
          <cell r="K462" t="str">
            <v>OTECEL</v>
          </cell>
          <cell r="L462" t="str">
            <v>AVDA SIMON BOLIVAR Y VIA NAYON CONJUNTO CORPORATIVO EKOPARK TORRE 3 TELEFONICA</v>
          </cell>
          <cell r="M462" t="str">
            <v/>
          </cell>
          <cell r="N462" t="str">
            <v>098299225</v>
          </cell>
          <cell r="O462" t="str">
            <v/>
          </cell>
          <cell r="P462" t="str">
            <v>QUITO</v>
          </cell>
          <cell r="Q462" t="str">
            <v>QUITO</v>
          </cell>
          <cell r="R462" t="str">
            <v>PICHINCHA</v>
          </cell>
          <cell r="T462" t="str">
            <v>FLEXTRANS UIO</v>
          </cell>
          <cell r="U462" t="str">
            <v>FLEXNETUIO_LOCAL</v>
          </cell>
          <cell r="V462">
            <v>1</v>
          </cell>
          <cell r="W462">
            <v>1</v>
          </cell>
          <cell r="X462" t="str">
            <v>FLEXNET ECUADOR - MDELIVERY</v>
          </cell>
          <cell r="Y462" t="str">
            <v>CALLE 28 DE JUNIO S/N Y GARCIA MORENO ENTRADA LLANO GRANDE</v>
          </cell>
        </row>
        <row r="463">
          <cell r="A463" t="str">
            <v>TK-7834</v>
          </cell>
          <cell r="B463">
            <v>498535</v>
          </cell>
          <cell r="C463" t="str">
            <v>TK-7834</v>
          </cell>
          <cell r="D463" t="str">
            <v>MDELIVERY</v>
          </cell>
          <cell r="E463" t="str">
            <v>DESPACHO</v>
          </cell>
          <cell r="F463" t="str">
            <v>EXPRESS</v>
          </cell>
          <cell r="G463" t="str">
            <v/>
          </cell>
          <cell r="H463">
            <v>44943</v>
          </cell>
          <cell r="I463" t="str">
            <v>EN_PROCESO</v>
          </cell>
          <cell r="J463">
            <v>44943</v>
          </cell>
          <cell r="K463" t="str">
            <v>OTECEL</v>
          </cell>
          <cell r="L463" t="str">
            <v>AVDA SIMON BOLIVAR Y VIA NAYON CONJUNTO CORPORATIVO EKOPARK TORRE 3 TELEFONICA</v>
          </cell>
          <cell r="M463" t="str">
            <v/>
          </cell>
          <cell r="N463" t="str">
            <v>098299225</v>
          </cell>
          <cell r="O463" t="str">
            <v/>
          </cell>
          <cell r="P463" t="str">
            <v>QUITO</v>
          </cell>
          <cell r="Q463" t="str">
            <v>QUITO</v>
          </cell>
          <cell r="R463" t="str">
            <v>PICHINCHA</v>
          </cell>
          <cell r="T463" t="str">
            <v>FLEXTRANS UIO</v>
          </cell>
          <cell r="U463" t="str">
            <v>FLEXNETUIO_LOCAL</v>
          </cell>
          <cell r="V463">
            <v>1</v>
          </cell>
          <cell r="W463">
            <v>1</v>
          </cell>
          <cell r="X463" t="str">
            <v>FLEXNET ECUADOR - MDELIVERY</v>
          </cell>
          <cell r="Y463" t="str">
            <v>CALLE 28 DE JUNIO S/N Y GARCIA MORENO ENTRADA LLANO GRANDE</v>
          </cell>
        </row>
        <row r="464">
          <cell r="A464" t="str">
            <v>TK-7835</v>
          </cell>
          <cell r="B464">
            <v>498536</v>
          </cell>
          <cell r="C464" t="str">
            <v>TK-7835</v>
          </cell>
          <cell r="D464" t="str">
            <v>MDELIVERY</v>
          </cell>
          <cell r="E464" t="str">
            <v>DESPACHO</v>
          </cell>
          <cell r="F464" t="str">
            <v>EXPRESS</v>
          </cell>
          <cell r="G464" t="str">
            <v/>
          </cell>
          <cell r="H464">
            <v>44943</v>
          </cell>
          <cell r="I464" t="str">
            <v>EN_PROCESO</v>
          </cell>
          <cell r="J464">
            <v>44943</v>
          </cell>
          <cell r="K464" t="str">
            <v>OTECEL</v>
          </cell>
          <cell r="L464" t="str">
            <v>AVDA SIMON BOLIVAR Y VIA NAYON CONJUNTO CORPORATIVO EKOPARK TORRE 3 TELEFONICA</v>
          </cell>
          <cell r="M464" t="str">
            <v/>
          </cell>
          <cell r="N464" t="str">
            <v>098299225</v>
          </cell>
          <cell r="O464" t="str">
            <v/>
          </cell>
          <cell r="P464" t="str">
            <v>QUITO</v>
          </cell>
          <cell r="Q464" t="str">
            <v>QUITO</v>
          </cell>
          <cell r="R464" t="str">
            <v>PICHINCHA</v>
          </cell>
          <cell r="T464" t="str">
            <v>FLEXTRANS UIO</v>
          </cell>
          <cell r="U464" t="str">
            <v>FLEXNETUIO_LOCAL</v>
          </cell>
          <cell r="V464">
            <v>1</v>
          </cell>
          <cell r="W464">
            <v>1</v>
          </cell>
          <cell r="X464" t="str">
            <v>FLEXNET ECUADOR - MDELIVERY</v>
          </cell>
          <cell r="Y464" t="str">
            <v>CALLE 28 DE JUNIO S/N Y GARCIA MORENO ENTRADA LLANO GRANDE</v>
          </cell>
        </row>
        <row r="465">
          <cell r="A465" t="str">
            <v>TK-7836</v>
          </cell>
          <cell r="B465">
            <v>498537</v>
          </cell>
          <cell r="C465" t="str">
            <v>TK-7836</v>
          </cell>
          <cell r="D465" t="str">
            <v>MDELIVERY</v>
          </cell>
          <cell r="E465" t="str">
            <v>DESPACHO</v>
          </cell>
          <cell r="F465" t="str">
            <v>EXPRESS</v>
          </cell>
          <cell r="G465" t="str">
            <v/>
          </cell>
          <cell r="H465">
            <v>44943</v>
          </cell>
          <cell r="I465" t="str">
            <v>EN_PROCESO</v>
          </cell>
          <cell r="J465">
            <v>44943</v>
          </cell>
          <cell r="K465" t="str">
            <v>OTECEL</v>
          </cell>
          <cell r="L465" t="str">
            <v>AVDA SIMON BOLIVAR Y VIA NAYON CONJUNTO CORPORATIVO EKOPARK TORRE 3 TELEFONICA</v>
          </cell>
          <cell r="M465" t="str">
            <v/>
          </cell>
          <cell r="N465" t="str">
            <v>098299225</v>
          </cell>
          <cell r="O465" t="str">
            <v/>
          </cell>
          <cell r="P465" t="str">
            <v>QUITO</v>
          </cell>
          <cell r="Q465" t="str">
            <v>QUITO</v>
          </cell>
          <cell r="R465" t="str">
            <v>PICHINCHA</v>
          </cell>
          <cell r="T465" t="str">
            <v>FLEXTRANS UIO</v>
          </cell>
          <cell r="U465" t="str">
            <v>FLEXNETUIO_LOCAL</v>
          </cell>
          <cell r="V465">
            <v>1</v>
          </cell>
          <cell r="W465">
            <v>1</v>
          </cell>
          <cell r="X465" t="str">
            <v>FLEXNET ECUADOR - MDELIVERY</v>
          </cell>
          <cell r="Y465" t="str">
            <v>CALLE 28 DE JUNIO S/N Y GARCIA MORENO ENTRADA LLANO GRANDE</v>
          </cell>
        </row>
        <row r="466">
          <cell r="A466" t="str">
            <v>TK-7837</v>
          </cell>
          <cell r="B466">
            <v>498538</v>
          </cell>
          <cell r="C466" t="str">
            <v>TK-7837</v>
          </cell>
          <cell r="D466" t="str">
            <v>MDELIVERY</v>
          </cell>
          <cell r="E466" t="str">
            <v>DESPACHO</v>
          </cell>
          <cell r="F466" t="str">
            <v>EXPRESS</v>
          </cell>
          <cell r="G466" t="str">
            <v/>
          </cell>
          <cell r="H466">
            <v>44943</v>
          </cell>
          <cell r="I466" t="str">
            <v>EN_PROCESO</v>
          </cell>
          <cell r="J466">
            <v>44943</v>
          </cell>
          <cell r="K466" t="str">
            <v>OTECEL</v>
          </cell>
          <cell r="L466" t="str">
            <v>AVDA SIMON BOLIVAR Y VIA NAYON CONJUNTO CORPORATIVO EKOPARK TORRE 3 TELEFONICA</v>
          </cell>
          <cell r="M466" t="str">
            <v/>
          </cell>
          <cell r="N466" t="str">
            <v>098299225</v>
          </cell>
          <cell r="O466" t="str">
            <v/>
          </cell>
          <cell r="P466" t="str">
            <v>QUITO</v>
          </cell>
          <cell r="Q466" t="str">
            <v>QUITO</v>
          </cell>
          <cell r="R466" t="str">
            <v>PICHINCHA</v>
          </cell>
          <cell r="T466" t="str">
            <v>FLEXTRANS UIO</v>
          </cell>
          <cell r="U466" t="str">
            <v>FLEXNETUIO_LOCAL</v>
          </cell>
          <cell r="V466">
            <v>1</v>
          </cell>
          <cell r="W466">
            <v>1</v>
          </cell>
          <cell r="X466" t="str">
            <v>FLEXNET ECUADOR - MDELIVERY</v>
          </cell>
          <cell r="Y466" t="str">
            <v>CALLE 28 DE JUNIO S/N Y GARCIA MORENO ENTRADA LLANO GRANDE</v>
          </cell>
        </row>
        <row r="467">
          <cell r="A467" t="str">
            <v>TK-7838</v>
          </cell>
          <cell r="B467">
            <v>498539</v>
          </cell>
          <cell r="C467" t="str">
            <v>TK-7838</v>
          </cell>
          <cell r="D467" t="str">
            <v>MDELIVERY</v>
          </cell>
          <cell r="E467" t="str">
            <v>DESPACHO</v>
          </cell>
          <cell r="F467" t="str">
            <v>EXPRESS</v>
          </cell>
          <cell r="G467" t="str">
            <v/>
          </cell>
          <cell r="H467">
            <v>44943</v>
          </cell>
          <cell r="I467" t="str">
            <v>EN_PROCESO</v>
          </cell>
          <cell r="J467">
            <v>44943</v>
          </cell>
          <cell r="K467" t="str">
            <v>OTECEL</v>
          </cell>
          <cell r="L467" t="str">
            <v>AVDA SIMON BOLIVAR Y VIA NAYON CONJUNTO CORPORATIVO EKOPARK TORRE 3 TELEFONICA</v>
          </cell>
          <cell r="M467" t="str">
            <v/>
          </cell>
          <cell r="N467" t="str">
            <v>098299225</v>
          </cell>
          <cell r="O467" t="str">
            <v/>
          </cell>
          <cell r="P467" t="str">
            <v>QUITO</v>
          </cell>
          <cell r="Q467" t="str">
            <v>QUITO</v>
          </cell>
          <cell r="R467" t="str">
            <v>PICHINCHA</v>
          </cell>
          <cell r="T467" t="str">
            <v>FLEXTRANS UIO</v>
          </cell>
          <cell r="U467" t="str">
            <v>FLEXNETUIO_LOCAL</v>
          </cell>
          <cell r="V467">
            <v>1</v>
          </cell>
          <cell r="W467">
            <v>1</v>
          </cell>
          <cell r="X467" t="str">
            <v>FLEXNET ECUADOR - MDELIVERY</v>
          </cell>
          <cell r="Y467" t="str">
            <v>CALLE 28 DE JUNIO S/N Y GARCIA MORENO ENTRADA LLANO GRANDE</v>
          </cell>
        </row>
        <row r="468">
          <cell r="A468" t="str">
            <v>TK-7839</v>
          </cell>
          <cell r="B468">
            <v>498540</v>
          </cell>
          <cell r="C468" t="str">
            <v>TK-7839</v>
          </cell>
          <cell r="D468" t="str">
            <v>MDELIVERY</v>
          </cell>
          <cell r="E468" t="str">
            <v>DESPACHO</v>
          </cell>
          <cell r="F468" t="str">
            <v>EXPRESS</v>
          </cell>
          <cell r="G468" t="str">
            <v/>
          </cell>
          <cell r="H468">
            <v>44943</v>
          </cell>
          <cell r="I468" t="str">
            <v>EN_PROCESO</v>
          </cell>
          <cell r="J468">
            <v>44943</v>
          </cell>
          <cell r="K468" t="str">
            <v>OTECEL</v>
          </cell>
          <cell r="L468" t="str">
            <v>AVDA SIMON BOLIVAR Y VIA NAYON CONJUNTO CORPORATIVO EKOPARK TORRE 3 TELEFONICA</v>
          </cell>
          <cell r="M468" t="str">
            <v/>
          </cell>
          <cell r="N468" t="str">
            <v>098299225</v>
          </cell>
          <cell r="O468" t="str">
            <v/>
          </cell>
          <cell r="P468" t="str">
            <v>QUITO</v>
          </cell>
          <cell r="Q468" t="str">
            <v>QUITO</v>
          </cell>
          <cell r="R468" t="str">
            <v>PICHINCHA</v>
          </cell>
          <cell r="T468" t="str">
            <v>FLEXTRANS UIO</v>
          </cell>
          <cell r="U468" t="str">
            <v>FLEXNETUIO_LOCAL</v>
          </cell>
          <cell r="V468">
            <v>1</v>
          </cell>
          <cell r="W468">
            <v>1</v>
          </cell>
          <cell r="X468" t="str">
            <v>FLEXNET ECUADOR - MDELIVERY</v>
          </cell>
          <cell r="Y468" t="str">
            <v>CALLE 28 DE JUNIO S/N Y GARCIA MORENO ENTRADA LLANO GRANDE</v>
          </cell>
        </row>
        <row r="469">
          <cell r="A469" t="str">
            <v>TK-7840</v>
          </cell>
          <cell r="B469">
            <v>498541</v>
          </cell>
          <cell r="C469" t="str">
            <v>TK-7840</v>
          </cell>
          <cell r="D469" t="str">
            <v>MDELIVERY</v>
          </cell>
          <cell r="E469" t="str">
            <v>DESPACHO</v>
          </cell>
          <cell r="F469" t="str">
            <v>EXPRESS</v>
          </cell>
          <cell r="G469" t="str">
            <v/>
          </cell>
          <cell r="H469">
            <v>44943</v>
          </cell>
          <cell r="I469" t="str">
            <v>EN_PROCESO</v>
          </cell>
          <cell r="J469">
            <v>44943</v>
          </cell>
          <cell r="K469" t="str">
            <v>OTECEL</v>
          </cell>
          <cell r="L469" t="str">
            <v>AVDA SIMON BOLIVAR Y VIA NAYON CONJUNTO CORPORATIVO EKOPARK TORRE 3 TELEFONICA</v>
          </cell>
          <cell r="M469" t="str">
            <v/>
          </cell>
          <cell r="N469" t="str">
            <v>098299225</v>
          </cell>
          <cell r="O469" t="str">
            <v/>
          </cell>
          <cell r="P469" t="str">
            <v>QUITO</v>
          </cell>
          <cell r="Q469" t="str">
            <v>QUITO</v>
          </cell>
          <cell r="R469" t="str">
            <v>PICHINCHA</v>
          </cell>
          <cell r="T469" t="str">
            <v>FLEXTRANS UIO</v>
          </cell>
          <cell r="U469" t="str">
            <v>FLEXNETUIO_LOCAL</v>
          </cell>
          <cell r="V469">
            <v>1</v>
          </cell>
          <cell r="W469">
            <v>1</v>
          </cell>
          <cell r="X469" t="str">
            <v>FLEXNET ECUADOR - MDELIVERY</v>
          </cell>
          <cell r="Y469" t="str">
            <v>CALLE 28 DE JUNIO S/N Y GARCIA MORENO ENTRADA LLANO GRANDE</v>
          </cell>
        </row>
        <row r="470">
          <cell r="A470" t="str">
            <v>TK-7842</v>
          </cell>
          <cell r="B470">
            <v>498542</v>
          </cell>
          <cell r="C470" t="str">
            <v>TK-7842</v>
          </cell>
          <cell r="D470" t="str">
            <v>MDELIVERY</v>
          </cell>
          <cell r="E470" t="str">
            <v>DESPACHO</v>
          </cell>
          <cell r="F470" t="str">
            <v>EXPRESS</v>
          </cell>
          <cell r="G470" t="str">
            <v/>
          </cell>
          <cell r="H470">
            <v>44943</v>
          </cell>
          <cell r="I470" t="str">
            <v>EN_PROCESO</v>
          </cell>
          <cell r="J470">
            <v>44943</v>
          </cell>
          <cell r="K470" t="str">
            <v>OTECEL</v>
          </cell>
          <cell r="L470" t="str">
            <v>AVDA SIMON BOLIVAR Y VIA NAYON CONJUNTO CORPORATIVO EKOPARK TORRE 3 TELEFONICA</v>
          </cell>
          <cell r="M470" t="str">
            <v/>
          </cell>
          <cell r="N470" t="str">
            <v>098299225</v>
          </cell>
          <cell r="O470" t="str">
            <v/>
          </cell>
          <cell r="P470" t="str">
            <v>QUITO</v>
          </cell>
          <cell r="Q470" t="str">
            <v>QUITO</v>
          </cell>
          <cell r="R470" t="str">
            <v>PICHINCHA</v>
          </cell>
          <cell r="T470" t="str">
            <v>FLEXTRANS UIO</v>
          </cell>
          <cell r="U470" t="str">
            <v>FLEXNETUIO_LOCAL</v>
          </cell>
          <cell r="V470">
            <v>1</v>
          </cell>
          <cell r="W470">
            <v>1</v>
          </cell>
          <cell r="X470" t="str">
            <v>FLEXNET ECUADOR - MDELIVERY</v>
          </cell>
          <cell r="Y470" t="str">
            <v>CALLE 28 DE JUNIO S/N Y GARCIA MORENO ENTRADA LLANO GRANDE</v>
          </cell>
        </row>
        <row r="471">
          <cell r="A471" t="str">
            <v>20003074361215</v>
          </cell>
          <cell r="B471">
            <v>498488</v>
          </cell>
          <cell r="C471" t="str">
            <v>20003074361215</v>
          </cell>
          <cell r="D471" t="str">
            <v>CONECEL</v>
          </cell>
          <cell r="E471" t="str">
            <v>DESPACHO</v>
          </cell>
          <cell r="F471" t="str">
            <v>NORMAL</v>
          </cell>
          <cell r="G471" t="str">
            <v/>
          </cell>
          <cell r="H471">
            <v>44943</v>
          </cell>
          <cell r="I471" t="str">
            <v>COORDINADO</v>
          </cell>
          <cell r="J471">
            <v>44943</v>
          </cell>
          <cell r="K471" t="str">
            <v xml:space="preserve">JORGE ALEJANDRO CARGUAYTONGO ACOSTA / </v>
          </cell>
          <cell r="L471" t="str">
            <v>MILAGRO / MILAGRO / VIA MILAGRO km 1.5 via km26 VIRGEN DE FATIMA EN ECUNEMIT ESCUELA DE CONDUCCION FRENTE A BANARRIEGO</v>
          </cell>
          <cell r="M471" t="str">
            <v>940730286</v>
          </cell>
          <cell r="N471" t="str">
            <v>963615783 /  990035260</v>
          </cell>
          <cell r="O471" t="str">
            <v/>
          </cell>
          <cell r="P471" t="str">
            <v>MILAGRO</v>
          </cell>
          <cell r="Q471" t="str">
            <v>MILAGRO</v>
          </cell>
          <cell r="R471" t="str">
            <v>GUAYAS</v>
          </cell>
          <cell r="U471" t="str">
            <v>FLEXNETUIO_PROVINCIA</v>
          </cell>
          <cell r="V471">
            <v>1</v>
          </cell>
          <cell r="W471">
            <v>1</v>
          </cell>
          <cell r="X471" t="str">
            <v>FLEXNET</v>
          </cell>
          <cell r="Y471" t="str">
            <v>FLEX NET CALLE 28 DE JUNIO S/N Y GARCIA MORENO ENTRADA LLANO GRANDE</v>
          </cell>
        </row>
        <row r="472">
          <cell r="A472" t="str">
            <v>20003068491645</v>
          </cell>
          <cell r="B472">
            <v>498489</v>
          </cell>
          <cell r="C472" t="str">
            <v>20003068491645</v>
          </cell>
          <cell r="D472" t="str">
            <v>CONECEL</v>
          </cell>
          <cell r="E472" t="str">
            <v>DESPACHO</v>
          </cell>
          <cell r="F472" t="str">
            <v>NORMAL</v>
          </cell>
          <cell r="G472" t="str">
            <v/>
          </cell>
          <cell r="H472">
            <v>44943</v>
          </cell>
          <cell r="I472" t="str">
            <v>COORDINADO</v>
          </cell>
          <cell r="J472">
            <v>44943</v>
          </cell>
          <cell r="K472" t="str">
            <v xml:space="preserve">CARLOS ALBERTO VERA PILALUMBO / </v>
          </cell>
          <cell r="L472" t="str">
            <v>MILAGRO / MILAGRO / LAS TILAPIAS DE DON CARLOS CDLA UNIDA AV.RIO AGUARICO 909 Y JORGE ICAZA CORONEL CASA 1 PISO AFUERA LETRERO</v>
          </cell>
          <cell r="M472" t="str">
            <v>922987839</v>
          </cell>
          <cell r="N472" t="str">
            <v xml:space="preserve">961477837 /  </v>
          </cell>
          <cell r="O472" t="str">
            <v/>
          </cell>
          <cell r="P472" t="str">
            <v>MILAGRO</v>
          </cell>
          <cell r="Q472" t="str">
            <v>MILAGRO</v>
          </cell>
          <cell r="R472" t="str">
            <v>GUAYAS</v>
          </cell>
          <cell r="U472" t="str">
            <v>FLEXNETUIO_PROVINCIA</v>
          </cell>
          <cell r="V472">
            <v>1</v>
          </cell>
          <cell r="W472">
            <v>1</v>
          </cell>
          <cell r="X472" t="str">
            <v>FLEXNET</v>
          </cell>
          <cell r="Y472" t="str">
            <v>FLEX NET CALLE 28 DE JUNIO S/N Y GARCIA MORENO ENTRADA LLANO GRANDE</v>
          </cell>
        </row>
        <row r="473">
          <cell r="A473" t="str">
            <v>20003074076237</v>
          </cell>
          <cell r="B473">
            <v>498490</v>
          </cell>
          <cell r="C473" t="str">
            <v>20003074076237</v>
          </cell>
          <cell r="D473" t="str">
            <v>CONECEL</v>
          </cell>
          <cell r="E473" t="str">
            <v>DESPACHO</v>
          </cell>
          <cell r="F473" t="str">
            <v>NORMAL</v>
          </cell>
          <cell r="G473" t="str">
            <v>GR20003074076237</v>
          </cell>
          <cell r="H473">
            <v>44943</v>
          </cell>
          <cell r="I473" t="str">
            <v>EN_TRANSITO</v>
          </cell>
          <cell r="J473">
            <v>44943</v>
          </cell>
          <cell r="K473" t="str">
            <v xml:space="preserve">RAUL ANTONIO HUALPA LOOR / </v>
          </cell>
          <cell r="L473" t="str">
            <v>SANTO DOMINGO / BOMBOLI / AV. 17 / CALLE 17 Y HECOR J DIAZ JUNTO A MOVIMIENTO 5-100 LLAMAR PARA QUE EL CLIENTE PUEDA SALIR</v>
          </cell>
          <cell r="M473" t="str">
            <v>1716744220</v>
          </cell>
          <cell r="N473" t="str">
            <v>983410720 /  998144079</v>
          </cell>
          <cell r="O473" t="str">
            <v/>
          </cell>
          <cell r="P473" t="str">
            <v>SANTO DOMINGO</v>
          </cell>
          <cell r="Q473" t="str">
            <v>SANTO DOMINGO</v>
          </cell>
          <cell r="R473" t="str">
            <v>SANTO DOMINGO DE LOS TSACHILAS</v>
          </cell>
          <cell r="U473" t="str">
            <v>FLEXNETUIO_PROVINCIA</v>
          </cell>
          <cell r="V473">
            <v>1</v>
          </cell>
          <cell r="W473">
            <v>1</v>
          </cell>
          <cell r="X473" t="str">
            <v>FLEXNET</v>
          </cell>
          <cell r="Y473" t="str">
            <v>FLEX NET CALLE 28 DE JUNIO S/N Y GARCIA MORENO ENTRADA LLANO GRANDE</v>
          </cell>
        </row>
        <row r="474">
          <cell r="A474" t="str">
            <v>20003063928242</v>
          </cell>
          <cell r="B474">
            <v>498491</v>
          </cell>
          <cell r="C474" t="str">
            <v>20003063928242</v>
          </cell>
          <cell r="D474" t="str">
            <v>CONECEL</v>
          </cell>
          <cell r="E474" t="str">
            <v>DESPACHO</v>
          </cell>
          <cell r="F474" t="str">
            <v>NORMAL</v>
          </cell>
          <cell r="G474" t="str">
            <v>031002004189620</v>
          </cell>
          <cell r="H474">
            <v>44943</v>
          </cell>
          <cell r="I474" t="str">
            <v>ENTREGADO</v>
          </cell>
          <cell r="J474">
            <v>44944</v>
          </cell>
          <cell r="K474" t="str">
            <v xml:space="preserve">NORMA MELIDA CHASILUISA LAGLA / </v>
          </cell>
          <cell r="L474" t="str">
            <v>LATACUNGA / IGNACIO FLORES / CALLE ELOY ALFARO ENTRE CAPITAN Y DEL LORERO CASA DE DOS PISOS COLOR EBIGE CERCA DE LOS CONJUNTOS TERRANOVA</v>
          </cell>
          <cell r="M474" t="str">
            <v>502499064</v>
          </cell>
          <cell r="N474" t="str">
            <v>995426985 /  992625321</v>
          </cell>
          <cell r="O474" t="str">
            <v/>
          </cell>
          <cell r="P474" t="str">
            <v>LATACUNGA</v>
          </cell>
          <cell r="Q474" t="str">
            <v>LATACUNGA</v>
          </cell>
          <cell r="R474" t="str">
            <v>COTOPAXI</v>
          </cell>
          <cell r="T474" t="str">
            <v>TRAMACO</v>
          </cell>
          <cell r="U474" t="str">
            <v>FLEXNETUIO_PROVINCIA</v>
          </cell>
          <cell r="V474">
            <v>1</v>
          </cell>
          <cell r="W474">
            <v>1</v>
          </cell>
          <cell r="X474" t="str">
            <v>FLEXNET</v>
          </cell>
          <cell r="Y474" t="str">
            <v>FLEX NET CALLE 28 DE JUNIO S/N Y GARCIA MORENO ENTRADA LLANO GRANDE</v>
          </cell>
        </row>
        <row r="475">
          <cell r="A475" t="str">
            <v>20003067066826</v>
          </cell>
          <cell r="B475">
            <v>498492</v>
          </cell>
          <cell r="C475" t="str">
            <v>20003067066826</v>
          </cell>
          <cell r="D475" t="str">
            <v>CONECEL</v>
          </cell>
          <cell r="E475" t="str">
            <v>DESPACHO</v>
          </cell>
          <cell r="F475" t="str">
            <v>NORMAL</v>
          </cell>
          <cell r="G475" t="str">
            <v>GR20003067066826</v>
          </cell>
          <cell r="H475">
            <v>44943</v>
          </cell>
          <cell r="I475" t="str">
            <v>COORDINADO</v>
          </cell>
          <cell r="J475">
            <v>44943</v>
          </cell>
          <cell r="K475" t="str">
            <v>JOSE ANTONIO OSPINA MARTINEZ / JENNIFER ANDREA OSPINA GALINDO</v>
          </cell>
          <cell r="L475" t="str">
            <v>SANTA ELENA / SANTA ELENA / CDLA VINICIO YAGUAL MZ 6A SLR 6 SCTR PARAISO CLL D VIA PUNTA CERNERO CSA 1P CLR CRM REF 6 CDRAS CLINICA GARCIA/4 CDRA COLEGIO MUNICIPAL SIGLO XXI</v>
          </cell>
          <cell r="M475" t="str">
            <v>962760518</v>
          </cell>
          <cell r="N475" t="str">
            <v xml:space="preserve">960967923 /  </v>
          </cell>
          <cell r="O475" t="str">
            <v/>
          </cell>
          <cell r="P475" t="str">
            <v>SANTA ELENA</v>
          </cell>
          <cell r="Q475" t="str">
            <v>SANTA ELENA</v>
          </cell>
          <cell r="R475" t="str">
            <v>SANTA ELENA</v>
          </cell>
          <cell r="U475" t="str">
            <v>FLEXNETUIO_PROVINCIA</v>
          </cell>
          <cell r="V475">
            <v>1</v>
          </cell>
          <cell r="W475">
            <v>1</v>
          </cell>
          <cell r="X475" t="str">
            <v>FLEXNET</v>
          </cell>
          <cell r="Y475" t="str">
            <v>FLEX NET CALLE 28 DE JUNIO S/N Y GARCIA MORENO ENTRADA LLANO GRANDE</v>
          </cell>
        </row>
        <row r="476">
          <cell r="A476" t="str">
            <v>20003074390752</v>
          </cell>
          <cell r="B476">
            <v>498493</v>
          </cell>
          <cell r="C476" t="str">
            <v>20003074390752</v>
          </cell>
          <cell r="D476" t="str">
            <v>CONECEL</v>
          </cell>
          <cell r="E476" t="str">
            <v>DESPACHO</v>
          </cell>
          <cell r="F476" t="str">
            <v>NORMAL</v>
          </cell>
          <cell r="G476" t="str">
            <v>031002004189621</v>
          </cell>
          <cell r="H476">
            <v>44943</v>
          </cell>
          <cell r="I476" t="str">
            <v>EN_TRANSITO</v>
          </cell>
          <cell r="J476">
            <v>44943</v>
          </cell>
          <cell r="K476" t="str">
            <v xml:space="preserve">TITO JULIAN CHARIGUAMAN ROMERO / </v>
          </cell>
          <cell r="L476" t="str">
            <v>RIOBAMBA / VELOZ / CALLE PURUHA Y AYACUCHO 17-12 CASA DE DOS PISOS COLOR BLANCO DIAGONAL A LA PANADERIA LESQUIPAN</v>
          </cell>
          <cell r="M476" t="str">
            <v>602926859</v>
          </cell>
          <cell r="N476" t="str">
            <v xml:space="preserve">987833470 /  </v>
          </cell>
          <cell r="O476" t="str">
            <v/>
          </cell>
          <cell r="P476" t="str">
            <v>RIOBAMBA</v>
          </cell>
          <cell r="Q476" t="str">
            <v>RIOBAMBA</v>
          </cell>
          <cell r="R476" t="str">
            <v>CHIMBORAZO</v>
          </cell>
          <cell r="T476" t="str">
            <v>TRAMACO</v>
          </cell>
          <cell r="U476" t="str">
            <v>FLEXNETUIO_PROVINCIA</v>
          </cell>
          <cell r="V476">
            <v>1</v>
          </cell>
          <cell r="W476">
            <v>1</v>
          </cell>
          <cell r="X476" t="str">
            <v>FLEXNET</v>
          </cell>
          <cell r="Y476" t="str">
            <v>FLEX NET CALLE 28 DE JUNIO S/N Y GARCIA MORENO ENTRADA LLANO GRANDE</v>
          </cell>
        </row>
        <row r="477">
          <cell r="A477" t="str">
            <v>20003074454560</v>
          </cell>
          <cell r="B477">
            <v>498494</v>
          </cell>
          <cell r="C477" t="str">
            <v>20003074454560</v>
          </cell>
          <cell r="D477" t="str">
            <v>CONECEL</v>
          </cell>
          <cell r="E477" t="str">
            <v>DESPACHO</v>
          </cell>
          <cell r="F477" t="str">
            <v>NORMAL</v>
          </cell>
          <cell r="G477" t="str">
            <v>FT80457</v>
          </cell>
          <cell r="H477">
            <v>44943</v>
          </cell>
          <cell r="I477" t="str">
            <v>ENTREGADO</v>
          </cell>
          <cell r="J477">
            <v>44944</v>
          </cell>
          <cell r="K477" t="str">
            <v xml:space="preserve">ESTEFFANIA DOLORES AVECILLAS ORTIZ / </v>
          </cell>
          <cell r="L477" t="str">
            <v>QUITO / CALDERON / CALLE CARLOS MANTILLA Y PASAJE MENDOZA OE3-108 CASA BLANCA DE 2 PISOS JUNTO A SERVIENTREGA FRENTE A LOS POLLOS DE SAN PARTOLO</v>
          </cell>
          <cell r="M477" t="str">
            <v>1714592688</v>
          </cell>
          <cell r="N477" t="str">
            <v xml:space="preserve">984258339 /  </v>
          </cell>
          <cell r="O477" t="str">
            <v/>
          </cell>
          <cell r="P477" t="str">
            <v>QUITO</v>
          </cell>
          <cell r="Q477" t="str">
            <v>QUITO</v>
          </cell>
          <cell r="R477" t="str">
            <v>PICHINCHA</v>
          </cell>
          <cell r="T477" t="str">
            <v>FLEXTRANS UIO</v>
          </cell>
          <cell r="U477" t="str">
            <v>FLEXNETUIO_LOCAL</v>
          </cell>
          <cell r="V477">
            <v>1</v>
          </cell>
          <cell r="W477">
            <v>1</v>
          </cell>
          <cell r="X477" t="str">
            <v>FLEXNET</v>
          </cell>
          <cell r="Y477" t="str">
            <v>FLEX NET CALLE 28 DE JUNIO S/N Y GARCIA MORENO ENTRADA LLANO GRANDE</v>
          </cell>
        </row>
        <row r="478">
          <cell r="A478" t="str">
            <v>20003074401904</v>
          </cell>
          <cell r="B478">
            <v>498495</v>
          </cell>
          <cell r="C478" t="str">
            <v>20003074401904</v>
          </cell>
          <cell r="D478" t="str">
            <v>CONECEL</v>
          </cell>
          <cell r="E478" t="str">
            <v>DESPACHO</v>
          </cell>
          <cell r="F478" t="str">
            <v>NORMAL</v>
          </cell>
          <cell r="G478" t="str">
            <v>GR20003074401904</v>
          </cell>
          <cell r="H478">
            <v>44943</v>
          </cell>
          <cell r="I478" t="str">
            <v>COORDINADO</v>
          </cell>
          <cell r="J478">
            <v>44943</v>
          </cell>
          <cell r="K478" t="str">
            <v xml:space="preserve">CECILIA ELIZABETH SAMANIEGO LUZURIAGA / </v>
          </cell>
          <cell r="L478" t="str">
            <v>EL COCA / EL COCA / CALLE AV NAPO Y AUCA REICBEN EN LA BRIGADA NAPO 19 A UNA CUADRA DE UNIDAD EDUCATIVA CAPITAN GIOVANNI CALLES</v>
          </cell>
          <cell r="M478" t="str">
            <v>1803873668</v>
          </cell>
          <cell r="N478" t="str">
            <v>961762563 /  996176256</v>
          </cell>
          <cell r="P478" t="str">
            <v>ORELLANA</v>
          </cell>
          <cell r="Q478" t="str">
            <v>EL COCA</v>
          </cell>
          <cell r="R478" t="str">
            <v>ORELLANA</v>
          </cell>
          <cell r="V478">
            <v>1</v>
          </cell>
          <cell r="W478">
            <v>1</v>
          </cell>
          <cell r="X478" t="str">
            <v>FLEXNET</v>
          </cell>
          <cell r="Y478" t="str">
            <v>FLEX NET CALLE 28 DE JUNIO S/N Y GARCIA MORENO ENTRADA LLANO GRANDE</v>
          </cell>
        </row>
        <row r="479">
          <cell r="A479" t="str">
            <v>20003068958538</v>
          </cell>
          <cell r="B479">
            <v>498496</v>
          </cell>
          <cell r="C479" t="str">
            <v>20003068958538</v>
          </cell>
          <cell r="D479" t="str">
            <v>CONECEL</v>
          </cell>
          <cell r="E479" t="str">
            <v>DESPACHO</v>
          </cell>
          <cell r="F479" t="str">
            <v>NORMAL</v>
          </cell>
          <cell r="G479" t="str">
            <v>FT80458</v>
          </cell>
          <cell r="H479">
            <v>44943</v>
          </cell>
          <cell r="I479" t="str">
            <v>ENTREGADO</v>
          </cell>
          <cell r="J479">
            <v>44944</v>
          </cell>
          <cell r="K479" t="str">
            <v xml:space="preserve">JOHANNA MARIBEL DELACRUZ PIANCHICHE / </v>
          </cell>
          <cell r="L479" t="str">
            <v>QUITO / INAQUITO / AV AMERICA N31-137 Y MARIANA DE JESUS / ETGA EDIFICIO COLOR BLANCO A LADO LOCAL DE VENTA DE EXTINTORES</v>
          </cell>
          <cell r="M479" t="str">
            <v>803719384</v>
          </cell>
          <cell r="N479" t="str">
            <v xml:space="preserve">979599873 /  </v>
          </cell>
          <cell r="O479" t="str">
            <v/>
          </cell>
          <cell r="P479" t="str">
            <v>QUITO</v>
          </cell>
          <cell r="Q479" t="str">
            <v>QUITO</v>
          </cell>
          <cell r="R479" t="str">
            <v>PICHINCHA</v>
          </cell>
          <cell r="T479" t="str">
            <v>FLEXTRANS UIO</v>
          </cell>
          <cell r="U479" t="str">
            <v>FLEXNETUIO_LOCAL</v>
          </cell>
          <cell r="V479">
            <v>1</v>
          </cell>
          <cell r="W479">
            <v>1</v>
          </cell>
          <cell r="X479" t="str">
            <v>FLEXNET</v>
          </cell>
          <cell r="Y479" t="str">
            <v>FLEX NET CALLE 28 DE JUNIO S/N Y GARCIA MORENO ENTRADA LLANO GRANDE</v>
          </cell>
        </row>
        <row r="480">
          <cell r="A480" t="str">
            <v>20003074401658</v>
          </cell>
          <cell r="B480">
            <v>498497</v>
          </cell>
          <cell r="C480" t="str">
            <v>20003074401658</v>
          </cell>
          <cell r="D480" t="str">
            <v>CONECEL</v>
          </cell>
          <cell r="E480" t="str">
            <v>DESPACHO</v>
          </cell>
          <cell r="F480" t="str">
            <v>NORMAL</v>
          </cell>
          <cell r="G480" t="str">
            <v>FT80456</v>
          </cell>
          <cell r="H480">
            <v>44943</v>
          </cell>
          <cell r="I480" t="str">
            <v>EN_TRANSITO</v>
          </cell>
          <cell r="J480">
            <v>44943</v>
          </cell>
          <cell r="K480" t="str">
            <v xml:space="preserve">ALEXANDRA PATRICIA NIETO TAMAYO / </v>
          </cell>
          <cell r="L480" t="str">
            <v>QUITO / SAN ANTONIO DE PICHINCHA / CALLE 13 DE JUNIO Y CALLE 21 DE MARZO EN EL PASAJE DE LOS TILOS N8-245 CASA DE 3 PISOS COLOR TOMATE A DOS CUADRAS DEL ESTADIO DE RUMICUCHO</v>
          </cell>
          <cell r="M480" t="str">
            <v>1717318263</v>
          </cell>
          <cell r="N480" t="str">
            <v>987185897 /  984978588</v>
          </cell>
          <cell r="O480" t="str">
            <v/>
          </cell>
          <cell r="P480" t="str">
            <v>QUITO</v>
          </cell>
          <cell r="Q480" t="str">
            <v>QUITO</v>
          </cell>
          <cell r="R480" t="str">
            <v>PICHINCHA</v>
          </cell>
          <cell r="T480" t="str">
            <v>FLEXTRANS UIO</v>
          </cell>
          <cell r="U480" t="str">
            <v>FLEXNETUIO_LOCAL</v>
          </cell>
          <cell r="V480">
            <v>1</v>
          </cell>
          <cell r="W480">
            <v>1</v>
          </cell>
          <cell r="X480" t="str">
            <v>FLEXNET</v>
          </cell>
          <cell r="Y480" t="str">
            <v>FLEX NET CALLE 28 DE JUNIO S/N Y GARCIA MORENO ENTRADA LLANO GRANDE</v>
          </cell>
        </row>
        <row r="481">
          <cell r="A481" t="str">
            <v>20003074395258</v>
          </cell>
          <cell r="B481">
            <v>498498</v>
          </cell>
          <cell r="C481" t="str">
            <v>20003074395258</v>
          </cell>
          <cell r="D481" t="str">
            <v>CONECEL</v>
          </cell>
          <cell r="E481" t="str">
            <v>DESPACHO</v>
          </cell>
          <cell r="F481" t="str">
            <v>NORMAL</v>
          </cell>
          <cell r="G481" t="str">
            <v>FT80455</v>
          </cell>
          <cell r="H481">
            <v>44943</v>
          </cell>
          <cell r="I481" t="str">
            <v>EN_TRANSITO</v>
          </cell>
          <cell r="J481">
            <v>44943</v>
          </cell>
          <cell r="K481" t="str">
            <v xml:space="preserve">LIZETH ALEXANDRA ZAMBRANO RIVERA / </v>
          </cell>
          <cell r="L481" t="str">
            <v>QUITO / CHILLOGALLO / CALLE DIEGO BARBA OE10-327 Y CALLE GARCIA VALVERDE FRENTE A UNA CANCHA DE FUTBOL CASA DE DOS PISOS COLOR ROSADO</v>
          </cell>
          <cell r="M481" t="str">
            <v>1722380530</v>
          </cell>
          <cell r="N481" t="str">
            <v xml:space="preserve">995275501 /  </v>
          </cell>
          <cell r="O481" t="str">
            <v/>
          </cell>
          <cell r="P481" t="str">
            <v>QUITO</v>
          </cell>
          <cell r="Q481" t="str">
            <v>QUITO</v>
          </cell>
          <cell r="R481" t="str">
            <v>PICHINCHA</v>
          </cell>
          <cell r="T481" t="str">
            <v>FLEXTRANS UIO</v>
          </cell>
          <cell r="U481" t="str">
            <v>FLEXNETUIO_LOCAL</v>
          </cell>
          <cell r="V481">
            <v>1</v>
          </cell>
          <cell r="W481">
            <v>1</v>
          </cell>
          <cell r="X481" t="str">
            <v>FLEXNET</v>
          </cell>
          <cell r="Y481" t="str">
            <v>FLEX NET CALLE 28 DE JUNIO S/N Y GARCIA MORENO ENTRADA LLANO GRANDE</v>
          </cell>
        </row>
        <row r="482">
          <cell r="A482" t="str">
            <v>20003074350508</v>
          </cell>
          <cell r="B482">
            <v>498499</v>
          </cell>
          <cell r="C482" t="str">
            <v>20003074350508</v>
          </cell>
          <cell r="D482" t="str">
            <v>CONECEL</v>
          </cell>
          <cell r="E482" t="str">
            <v>DESPACHO</v>
          </cell>
          <cell r="F482" t="str">
            <v>NORMAL</v>
          </cell>
          <cell r="G482" t="str">
            <v>FT80454</v>
          </cell>
          <cell r="H482">
            <v>44943</v>
          </cell>
          <cell r="I482" t="str">
            <v>ENTREGADO</v>
          </cell>
          <cell r="J482">
            <v>44944</v>
          </cell>
          <cell r="K482" t="str">
            <v xml:space="preserve">MARIA ELENA ESPINOSA CARCELEN / </v>
          </cell>
          <cell r="L482" t="str">
            <v>QUITO / EL INCA / CALLE MIGUEL GAVIRIA Y MAYAS CERCA DE LA FERRETERIA GAVIRIA Y A LA TIENDA DE VIDEOJUEGOS MUNDO GAME</v>
          </cell>
          <cell r="M482" t="str">
            <v>1715240261</v>
          </cell>
          <cell r="N482" t="str">
            <v xml:space="preserve">963282361 /  </v>
          </cell>
          <cell r="O482" t="str">
            <v/>
          </cell>
          <cell r="P482" t="str">
            <v>QUITO</v>
          </cell>
          <cell r="Q482" t="str">
            <v>QUITO</v>
          </cell>
          <cell r="R482" t="str">
            <v>PICHINCHA</v>
          </cell>
          <cell r="T482" t="str">
            <v>FLEXTRANS UIO</v>
          </cell>
          <cell r="U482" t="str">
            <v>FLEXNETUIO_LOCAL</v>
          </cell>
          <cell r="V482">
            <v>1</v>
          </cell>
          <cell r="W482">
            <v>1</v>
          </cell>
          <cell r="X482" t="str">
            <v>FLEXNET</v>
          </cell>
          <cell r="Y482" t="str">
            <v>FLEX NET CALLE 28 DE JUNIO S/N Y GARCIA MORENO ENTRADA LLANO GRANDE</v>
          </cell>
        </row>
        <row r="483">
          <cell r="A483" t="str">
            <v>20003074443230</v>
          </cell>
          <cell r="B483">
            <v>498500</v>
          </cell>
          <cell r="C483" t="str">
            <v>20003074443230</v>
          </cell>
          <cell r="D483" t="str">
            <v>CONECEL</v>
          </cell>
          <cell r="E483" t="str">
            <v>DESPACHO</v>
          </cell>
          <cell r="F483" t="str">
            <v>NORMAL</v>
          </cell>
          <cell r="G483" t="str">
            <v>031002004189622</v>
          </cell>
          <cell r="H483">
            <v>44943</v>
          </cell>
          <cell r="I483" t="str">
            <v>INCIDENCIA</v>
          </cell>
          <cell r="J483">
            <v>44944</v>
          </cell>
          <cell r="K483" t="str">
            <v xml:space="preserve">JOSE DAVID COBOS ZAPATA / </v>
          </cell>
          <cell r="L483" t="str">
            <v>PORTOVIEJO / 12DE MARZO / AV DEL EJERCITO CDLA LOS OLIVOS MZ 20 VILLA 19 A UNA CUADRA DEL PARQUE CARLOS SAAVEDRA</v>
          </cell>
          <cell r="M483" t="str">
            <v>1308635778</v>
          </cell>
          <cell r="N483" t="str">
            <v xml:space="preserve">978797532 /  </v>
          </cell>
          <cell r="O483" t="str">
            <v/>
          </cell>
          <cell r="P483" t="str">
            <v>PORTOVIEJO</v>
          </cell>
          <cell r="Q483" t="str">
            <v>PORTOVIEJO</v>
          </cell>
          <cell r="R483" t="str">
            <v>MANABI</v>
          </cell>
          <cell r="T483" t="str">
            <v>TRAMACO</v>
          </cell>
          <cell r="U483" t="str">
            <v>FLEXNETUIO_PROVINCIA</v>
          </cell>
          <cell r="V483">
            <v>1</v>
          </cell>
          <cell r="W483">
            <v>1</v>
          </cell>
          <cell r="X483" t="str">
            <v>FLEXNET</v>
          </cell>
          <cell r="Y483" t="str">
            <v>FLEX NET CALLE 28 DE JUNIO S/N Y GARCIA MORENO ENTRADA LLANO GRANDE</v>
          </cell>
        </row>
        <row r="484">
          <cell r="A484" t="str">
            <v>20003074361764</v>
          </cell>
          <cell r="B484">
            <v>498501</v>
          </cell>
          <cell r="C484" t="str">
            <v>20003074361764</v>
          </cell>
          <cell r="D484" t="str">
            <v>CONECEL</v>
          </cell>
          <cell r="E484" t="str">
            <v>DESPACHO</v>
          </cell>
          <cell r="F484" t="str">
            <v>NORMAL</v>
          </cell>
          <cell r="G484" t="str">
            <v>FT80487</v>
          </cell>
          <cell r="H484">
            <v>44943</v>
          </cell>
          <cell r="I484" t="str">
            <v>INCIDENCIA</v>
          </cell>
          <cell r="J484">
            <v>44944</v>
          </cell>
          <cell r="K484" t="str">
            <v xml:space="preserve">FRANCISCO FIDEL ZAPATA VILLAVICENCIO / </v>
          </cell>
          <cell r="L484" t="str">
            <v>DAULE / AURORA / AV SALITRE Y SANTA LUCIA CASA DE UN PISO DE BLOQUE A 100 METROS DE LA ESCUELA HUGO SERRANO</v>
          </cell>
          <cell r="M484" t="str">
            <v>917920654</v>
          </cell>
          <cell r="N484" t="str">
            <v xml:space="preserve">969986215 /  </v>
          </cell>
          <cell r="P484" t="str">
            <v>DAULE</v>
          </cell>
          <cell r="Q484" t="str">
            <v>DAULE</v>
          </cell>
          <cell r="R484" t="str">
            <v>GUAYAS</v>
          </cell>
          <cell r="U484" t="str">
            <v>FLEXNETUIO_PROVINCIA</v>
          </cell>
          <cell r="V484">
            <v>1</v>
          </cell>
          <cell r="W484">
            <v>1</v>
          </cell>
          <cell r="X484" t="str">
            <v>FLEXNET</v>
          </cell>
          <cell r="Y484" t="str">
            <v>FLEX NET CALLE 28 DE JUNIO S/N Y GARCIA MORENO ENTRADA LLANO GRANDE</v>
          </cell>
        </row>
        <row r="485">
          <cell r="A485" t="str">
            <v>20003074243970</v>
          </cell>
          <cell r="B485">
            <v>498502</v>
          </cell>
          <cell r="C485" t="str">
            <v>20003074243970</v>
          </cell>
          <cell r="D485" t="str">
            <v>CONECEL</v>
          </cell>
          <cell r="E485" t="str">
            <v>DESPACHO</v>
          </cell>
          <cell r="F485" t="str">
            <v>NORMAL</v>
          </cell>
          <cell r="G485" t="str">
            <v>031002004189623</v>
          </cell>
          <cell r="H485">
            <v>44943</v>
          </cell>
          <cell r="I485" t="str">
            <v>EN_TRANSITO</v>
          </cell>
          <cell r="J485">
            <v>44943</v>
          </cell>
          <cell r="K485" t="str">
            <v xml:space="preserve">KEVIN ANDRES ORDONEZ LUNA / </v>
          </cell>
          <cell r="L485" t="str">
            <v>LOJA / SAN SEBASTIAN / BOLIVAR ENTRE AZUAY Y MIGUEL RIO FRIO/LUGAR DE TRABAJO COOP MEGO</v>
          </cell>
          <cell r="M485" t="str">
            <v>706984382</v>
          </cell>
          <cell r="N485" t="str">
            <v>983424305 /  988138543</v>
          </cell>
          <cell r="O485" t="str">
            <v/>
          </cell>
          <cell r="P485" t="str">
            <v>LOJA</v>
          </cell>
          <cell r="Q485" t="str">
            <v>LOJA</v>
          </cell>
          <cell r="R485" t="str">
            <v>LOJA</v>
          </cell>
          <cell r="T485" t="str">
            <v>TRAMACO</v>
          </cell>
          <cell r="U485" t="str">
            <v>FLEXNETUIO_PROVINCIA</v>
          </cell>
          <cell r="V485">
            <v>1</v>
          </cell>
          <cell r="W485">
            <v>1</v>
          </cell>
          <cell r="X485" t="str">
            <v>FLEXNET</v>
          </cell>
          <cell r="Y485" t="str">
            <v>FLEX NET CALLE 28 DE JUNIO S/N Y GARCIA MORENO ENTRADA LLANO GRANDE</v>
          </cell>
        </row>
        <row r="486">
          <cell r="A486" t="str">
            <v>20003046063365</v>
          </cell>
          <cell r="B486">
            <v>498503</v>
          </cell>
          <cell r="C486" t="str">
            <v>20003046063365</v>
          </cell>
          <cell r="D486" t="str">
            <v>CONECEL</v>
          </cell>
          <cell r="E486" t="str">
            <v>DESPACHO</v>
          </cell>
          <cell r="F486" t="str">
            <v>NORMAL</v>
          </cell>
          <cell r="G486" t="str">
            <v>FT80453</v>
          </cell>
          <cell r="H486">
            <v>44943</v>
          </cell>
          <cell r="I486" t="str">
            <v>EN_TRANSITO</v>
          </cell>
          <cell r="J486">
            <v>44943</v>
          </cell>
          <cell r="K486" t="str">
            <v xml:space="preserve">JOSE EFRAIN QUISHPE GUAZUMBA / </v>
          </cell>
          <cell r="L486" t="str">
            <v>QUITO / AMAGUANA / CALLE DE LOS LIBERTADORES Y SEGUNDA TRANSVERSAL CASA DE COLOR NARANJA DE DOS PISOS JUNTO A UNA CARPINTERIA</v>
          </cell>
          <cell r="M486" t="str">
            <v>1712540069</v>
          </cell>
          <cell r="N486" t="str">
            <v xml:space="preserve">961014546 /  </v>
          </cell>
          <cell r="O486" t="str">
            <v/>
          </cell>
          <cell r="P486" t="str">
            <v>QUITO</v>
          </cell>
          <cell r="Q486" t="str">
            <v>QUITO</v>
          </cell>
          <cell r="R486" t="str">
            <v>PICHINCHA</v>
          </cell>
          <cell r="T486" t="str">
            <v>FLEXTRANS UIO</v>
          </cell>
          <cell r="U486" t="str">
            <v>FLEXNETUIO_LOCAL</v>
          </cell>
          <cell r="V486">
            <v>1</v>
          </cell>
          <cell r="W486">
            <v>1</v>
          </cell>
          <cell r="X486" t="str">
            <v>FLEXNET</v>
          </cell>
          <cell r="Y486" t="str">
            <v>FLEX NET CALLE 28 DE JUNIO S/N Y GARCIA MORENO ENTRADA LLANO GRANDE</v>
          </cell>
        </row>
        <row r="487">
          <cell r="A487" t="str">
            <v>20003068504400</v>
          </cell>
          <cell r="B487">
            <v>498504</v>
          </cell>
          <cell r="C487" t="str">
            <v>20003068504400</v>
          </cell>
          <cell r="D487" t="str">
            <v>CONECEL</v>
          </cell>
          <cell r="E487" t="str">
            <v>DESPACHO</v>
          </cell>
          <cell r="F487" t="str">
            <v>NORMAL</v>
          </cell>
          <cell r="G487" t="str">
            <v>FT80488</v>
          </cell>
          <cell r="H487">
            <v>44943</v>
          </cell>
          <cell r="I487" t="str">
            <v>EN_TRANSITO</v>
          </cell>
          <cell r="J487">
            <v>44944</v>
          </cell>
          <cell r="K487" t="str">
            <v xml:space="preserve">JOAO MIZAEL COITO LANDIVAR / </v>
          </cell>
          <cell r="L487" t="str">
            <v>GUAYAQUIL / XIMENA / SECTOR DE LA ARMADA CALLE 32B N26-16 Y AV GENERAL ELOY ALFARO DELGADO JUNTO A LA COCOPUS COOP FRENTE AL PARQUE DE LA ARMADA</v>
          </cell>
          <cell r="M487" t="str">
            <v>941260788</v>
          </cell>
          <cell r="N487" t="str">
            <v>998720906 /  978675196</v>
          </cell>
          <cell r="P487" t="str">
            <v>GUAYAQUIL</v>
          </cell>
          <cell r="Q487" t="str">
            <v>GUAYAQUIL</v>
          </cell>
          <cell r="R487" t="str">
            <v>GUAYAS</v>
          </cell>
          <cell r="T487" t="str">
            <v>ITSACOURIER</v>
          </cell>
          <cell r="U487" t="str">
            <v>FLEXNETUIO_GYE</v>
          </cell>
          <cell r="V487">
            <v>1</v>
          </cell>
          <cell r="W487">
            <v>1</v>
          </cell>
          <cell r="X487" t="str">
            <v>FLEXNET</v>
          </cell>
          <cell r="Y487" t="str">
            <v>FLEX NET CALLE 28 DE JUNIO S/N Y GARCIA MORENO ENTRADA LLANO GRANDE</v>
          </cell>
        </row>
        <row r="488">
          <cell r="A488" t="str">
            <v>20003073544738</v>
          </cell>
          <cell r="B488">
            <v>498505</v>
          </cell>
          <cell r="C488" t="str">
            <v>20003073544738</v>
          </cell>
          <cell r="D488" t="str">
            <v>CONECEL</v>
          </cell>
          <cell r="E488" t="str">
            <v>DESPACHO</v>
          </cell>
          <cell r="F488" t="str">
            <v>NORMAL</v>
          </cell>
          <cell r="G488" t="str">
            <v>031002004189624</v>
          </cell>
          <cell r="H488">
            <v>44943</v>
          </cell>
          <cell r="I488" t="str">
            <v>EN_TRANSITO</v>
          </cell>
          <cell r="J488">
            <v>44943</v>
          </cell>
          <cell r="K488" t="str">
            <v xml:space="preserve">ALEJANDRA BETHSABE BANDERAS MARTINEZ / </v>
          </cell>
          <cell r="L488" t="str">
            <v>RIOBAMBA / LIZARZABURU / RIO AMAZONAS VILLA 21 Y RIO SANTIAGO CONUNTO DE 5 CONJUNTO DE CASAS DE 3 PISOS COLOR BLANCA/REF: A 2 CDR DE RESTAURANTE MY STORY</v>
          </cell>
          <cell r="M488" t="str">
            <v>604986505</v>
          </cell>
          <cell r="N488" t="str">
            <v>995715685 /  992770302</v>
          </cell>
          <cell r="O488" t="str">
            <v/>
          </cell>
          <cell r="P488" t="str">
            <v>RIOBAMBA</v>
          </cell>
          <cell r="Q488" t="str">
            <v>RIOBAMBA</v>
          </cell>
          <cell r="R488" t="str">
            <v>CHIMBORAZO</v>
          </cell>
          <cell r="T488" t="str">
            <v>TRAMACO</v>
          </cell>
          <cell r="U488" t="str">
            <v>FLEXNETUIO_PROVINCIA</v>
          </cell>
          <cell r="V488">
            <v>1</v>
          </cell>
          <cell r="W488">
            <v>1</v>
          </cell>
          <cell r="X488" t="str">
            <v>FLEXNET</v>
          </cell>
          <cell r="Y488" t="str">
            <v>FLEX NET CALLE 28 DE JUNIO S/N Y GARCIA MORENO ENTRADA LLANO GRANDE</v>
          </cell>
        </row>
        <row r="489">
          <cell r="A489" t="str">
            <v>20003074855037</v>
          </cell>
          <cell r="B489">
            <v>498506</v>
          </cell>
          <cell r="C489" t="str">
            <v>20003074855037</v>
          </cell>
          <cell r="D489" t="str">
            <v>CONECEL</v>
          </cell>
          <cell r="E489" t="str">
            <v>DESPACHO</v>
          </cell>
          <cell r="F489" t="str">
            <v>NORMAL</v>
          </cell>
          <cell r="G489" t="str">
            <v>FT80489</v>
          </cell>
          <cell r="H489">
            <v>44943</v>
          </cell>
          <cell r="I489" t="str">
            <v>EN_TRANSITO</v>
          </cell>
          <cell r="J489">
            <v>44944</v>
          </cell>
          <cell r="K489" t="str">
            <v xml:space="preserve">CARLOS JOSE TOMALA MORA / </v>
          </cell>
          <cell r="L489" t="str">
            <v>DURAN / PRIMAVERA 2 / PRIMAVERA 2 SECTOR 2 CASA MZ 28 SOLAR 3 COLOR BEIGE DE DOS PISOS DIAGONAL A UNA TIENDA</v>
          </cell>
          <cell r="M489" t="str">
            <v>915698351</v>
          </cell>
          <cell r="N489" t="str">
            <v xml:space="preserve">998391243 /  </v>
          </cell>
          <cell r="P489" t="str">
            <v>DURAN</v>
          </cell>
          <cell r="Q489" t="str">
            <v>DURAN</v>
          </cell>
          <cell r="R489" t="str">
            <v>GUAYAS</v>
          </cell>
          <cell r="T489" t="str">
            <v>ITSACOURIER</v>
          </cell>
          <cell r="U489" t="str">
            <v>FLEXNETUIO_GYE</v>
          </cell>
          <cell r="V489">
            <v>1</v>
          </cell>
          <cell r="W489">
            <v>1</v>
          </cell>
          <cell r="X489" t="str">
            <v>FLEXNET</v>
          </cell>
          <cell r="Y489" t="str">
            <v>FLEX NET CALLE 28 DE JUNIO S/N Y GARCIA MORENO ENTRADA LLANO GRANDE</v>
          </cell>
        </row>
        <row r="490">
          <cell r="A490" t="str">
            <v>20003074893140</v>
          </cell>
          <cell r="B490">
            <v>498507</v>
          </cell>
          <cell r="C490" t="str">
            <v>20003074893140</v>
          </cell>
          <cell r="D490" t="str">
            <v>CONECEL</v>
          </cell>
          <cell r="E490" t="str">
            <v>DESPACHO</v>
          </cell>
          <cell r="F490" t="str">
            <v>NORMAL</v>
          </cell>
          <cell r="G490" t="str">
            <v>031002004189625</v>
          </cell>
          <cell r="H490">
            <v>44943</v>
          </cell>
          <cell r="I490" t="str">
            <v>INCIDENCIA</v>
          </cell>
          <cell r="J490">
            <v>44944</v>
          </cell>
          <cell r="K490" t="str">
            <v xml:space="preserve">EMILY DOMENIKA SILVA LOPEZ / </v>
          </cell>
          <cell r="L490" t="str">
            <v>RIOBAMBA / LIZARZABURU / CALLES JOSE DE OROZCO Y ARAYANES CASA ESQUINERA DE 5 PISOS COLOR AMARILLA DIAGONAL A L FUNDACION DE NINOS ESPECIALES</v>
          </cell>
          <cell r="M490" t="str">
            <v>605488139</v>
          </cell>
          <cell r="N490" t="str">
            <v>939800895 /  963674351</v>
          </cell>
          <cell r="O490" t="str">
            <v/>
          </cell>
          <cell r="P490" t="str">
            <v>RIOBAMBA</v>
          </cell>
          <cell r="Q490" t="str">
            <v>RIOBAMBA</v>
          </cell>
          <cell r="R490" t="str">
            <v>CHIMBORAZO</v>
          </cell>
          <cell r="T490" t="str">
            <v>TRAMACO</v>
          </cell>
          <cell r="U490" t="str">
            <v>FLEXNETUIO_PROVINCIA</v>
          </cell>
          <cell r="V490">
            <v>1</v>
          </cell>
          <cell r="W490">
            <v>1</v>
          </cell>
          <cell r="X490" t="str">
            <v>FLEXNET</v>
          </cell>
          <cell r="Y490" t="str">
            <v>FLEX NET CALLE 28 DE JUNIO S/N Y GARCIA MORENO ENTRADA LLANO GRANDE</v>
          </cell>
        </row>
        <row r="491">
          <cell r="A491" t="str">
            <v>20003056437470_1</v>
          </cell>
          <cell r="B491">
            <v>498508</v>
          </cell>
          <cell r="C491" t="str">
            <v>20003056437470_1</v>
          </cell>
          <cell r="D491" t="str">
            <v>CONECEL</v>
          </cell>
          <cell r="E491" t="str">
            <v>DESPACHO</v>
          </cell>
          <cell r="F491" t="str">
            <v>NORMAL</v>
          </cell>
          <cell r="G491" t="str">
            <v/>
          </cell>
          <cell r="H491">
            <v>44943</v>
          </cell>
          <cell r="I491" t="str">
            <v>EN_TRANSITO</v>
          </cell>
          <cell r="J491">
            <v>44943</v>
          </cell>
          <cell r="K491" t="str">
            <v xml:space="preserve">LUZ MARGARITA SANCHO QUITO / </v>
          </cell>
          <cell r="L491" t="str">
            <v>CUENCA / YANUNCAY / PRIMERA DE MAYO CALLE CANUELAS EDF. 3 PISOS COLOR BLANCO ALTA VISTA FRENTE EDF. 4 PISO COLOR CAFE</v>
          </cell>
          <cell r="M491" t="str">
            <v>104115225</v>
          </cell>
          <cell r="N491" t="str">
            <v>959746511 /  992941554/0959746511</v>
          </cell>
          <cell r="O491" t="str">
            <v/>
          </cell>
          <cell r="P491" t="str">
            <v>CUENCA</v>
          </cell>
          <cell r="Q491" t="str">
            <v>CUENCA</v>
          </cell>
          <cell r="R491" t="str">
            <v>AZUAY</v>
          </cell>
          <cell r="T491" t="str">
            <v>ITSACOURIER</v>
          </cell>
          <cell r="U491" t="str">
            <v>FLEXNETUIO_PROVINCIA</v>
          </cell>
          <cell r="V491">
            <v>1</v>
          </cell>
          <cell r="W491">
            <v>1</v>
          </cell>
          <cell r="X491" t="str">
            <v>FLEXNET</v>
          </cell>
          <cell r="Y491" t="str">
            <v>FLEX NET CALLE 28 DE JUNIO S/N Y GARCIA MORENO ENTRADA LLANO GRANDE</v>
          </cell>
        </row>
        <row r="492">
          <cell r="A492" t="str">
            <v>20003074854390</v>
          </cell>
          <cell r="B492">
            <v>498509</v>
          </cell>
          <cell r="C492" t="str">
            <v>20003074854390</v>
          </cell>
          <cell r="D492" t="str">
            <v>CONECEL</v>
          </cell>
          <cell r="E492" t="str">
            <v>DESPACHO</v>
          </cell>
          <cell r="F492" t="str">
            <v>NORMAL</v>
          </cell>
          <cell r="G492" t="str">
            <v>031002004189626</v>
          </cell>
          <cell r="H492">
            <v>44943</v>
          </cell>
          <cell r="I492" t="str">
            <v>INCIDENCIA</v>
          </cell>
          <cell r="J492">
            <v>44944</v>
          </cell>
          <cell r="K492" t="str">
            <v xml:space="preserve">LUIS DANIEL BALSECA PINOS / </v>
          </cell>
          <cell r="L492" t="str">
            <v>AMBATO / HUACHI CHICO / VICTOR HUGO Y JACOME CLAVIJO RESTAURANTE 3PS COLOR BLANCO CON NEGRO A LADO DEL MINISTERIO DE TRABAJO JUSTO EN EL SEMAFORO</v>
          </cell>
          <cell r="M492" t="str">
            <v>1803391828</v>
          </cell>
          <cell r="N492" t="str">
            <v>967064516 /  992869054</v>
          </cell>
          <cell r="O492" t="str">
            <v/>
          </cell>
          <cell r="P492" t="str">
            <v>AMBATO</v>
          </cell>
          <cell r="Q492" t="str">
            <v>AMBATO</v>
          </cell>
          <cell r="R492" t="str">
            <v>TUNGURAHUA</v>
          </cell>
          <cell r="S492" t="str">
            <v>AMBATO</v>
          </cell>
          <cell r="T492" t="str">
            <v>TRAMACO</v>
          </cell>
          <cell r="U492" t="str">
            <v>FLEXNETUIO_PROVINCIA</v>
          </cell>
          <cell r="V492">
            <v>1</v>
          </cell>
          <cell r="W492">
            <v>1</v>
          </cell>
          <cell r="X492" t="str">
            <v>FLEXNET</v>
          </cell>
          <cell r="Y492" t="str">
            <v>FLEX NET CALLE 28 DE JUNIO S/N Y GARCIA MORENO ENTRADA LLANO GRANDE</v>
          </cell>
        </row>
        <row r="493">
          <cell r="A493" t="str">
            <v>20003074834190</v>
          </cell>
          <cell r="B493">
            <v>498510</v>
          </cell>
          <cell r="C493" t="str">
            <v>20003074834190</v>
          </cell>
          <cell r="D493" t="str">
            <v>CONECEL</v>
          </cell>
          <cell r="E493" t="str">
            <v>DESPACHO</v>
          </cell>
          <cell r="F493" t="str">
            <v>NORMAL</v>
          </cell>
          <cell r="G493" t="str">
            <v/>
          </cell>
          <cell r="H493">
            <v>44943</v>
          </cell>
          <cell r="I493" t="str">
            <v>ENTREGADO</v>
          </cell>
          <cell r="J493">
            <v>44944</v>
          </cell>
          <cell r="K493" t="str">
            <v xml:space="preserve">DANIELA ELIZABETH AREVALO CARDENAS / </v>
          </cell>
          <cell r="L493" t="str">
            <v>CUENCA / EL VECINO / CALLE FEDERICO GUERRERO 155 Y PIO BRAVO ALMACEN DE RESPUESTOS DE MOTO MOTOCENTRO LOCAL 1P CLR BLANCO Y CAFE A 1CDR HOSPITAL CATOLICO</v>
          </cell>
          <cell r="M493" t="str">
            <v>105360648</v>
          </cell>
          <cell r="N493" t="str">
            <v>987716269 /  984871555</v>
          </cell>
          <cell r="O493" t="str">
            <v/>
          </cell>
          <cell r="P493" t="str">
            <v>CUENCA</v>
          </cell>
          <cell r="Q493" t="str">
            <v>CUENCA</v>
          </cell>
          <cell r="R493" t="str">
            <v>AZUAY</v>
          </cell>
          <cell r="T493" t="str">
            <v>ITSACOURIER</v>
          </cell>
          <cell r="U493" t="str">
            <v>FLEXNETUIO_PROVINCIA</v>
          </cell>
          <cell r="V493">
            <v>1</v>
          </cell>
          <cell r="W493">
            <v>1</v>
          </cell>
          <cell r="X493" t="str">
            <v>FLEXNET</v>
          </cell>
          <cell r="Y493" t="str">
            <v>FLEX NET CALLE 28 DE JUNIO S/N Y GARCIA MORENO ENTRADA LLANO GRANDE</v>
          </cell>
        </row>
        <row r="494">
          <cell r="A494" t="str">
            <v>20003074857164</v>
          </cell>
          <cell r="B494">
            <v>498511</v>
          </cell>
          <cell r="C494" t="str">
            <v>20003074857164</v>
          </cell>
          <cell r="D494" t="str">
            <v>CONECEL</v>
          </cell>
          <cell r="E494" t="str">
            <v>DESPACHO</v>
          </cell>
          <cell r="F494" t="str">
            <v>NORMAL</v>
          </cell>
          <cell r="G494" t="str">
            <v>FT80452</v>
          </cell>
          <cell r="H494">
            <v>44943</v>
          </cell>
          <cell r="I494" t="str">
            <v>INCIDENCIA</v>
          </cell>
          <cell r="J494">
            <v>44944</v>
          </cell>
          <cell r="K494" t="str">
            <v xml:space="preserve">MYRIAM FERNANDA RIERA ORBEA / </v>
          </cell>
          <cell r="L494" t="str">
            <v>QUITO / TUMBACO / CALLE DE LAS MINAS 526 Y GONZALO PIZARRO CERCA DE LA ESCUELA DE CHUROLOMA JUNTO A LA MUEBELERIA PRADECO</v>
          </cell>
          <cell r="M494" t="str">
            <v>503049199</v>
          </cell>
          <cell r="N494" t="str">
            <v xml:space="preserve">992555597 /  </v>
          </cell>
          <cell r="P494" t="str">
            <v>QUITO</v>
          </cell>
          <cell r="Q494" t="str">
            <v>QUITO</v>
          </cell>
          <cell r="R494" t="str">
            <v>PICHINCHA</v>
          </cell>
          <cell r="T494" t="str">
            <v>FLEXTRANS UIO</v>
          </cell>
          <cell r="U494" t="str">
            <v>FLEXNETUIO_LOCAL</v>
          </cell>
          <cell r="V494">
            <v>1</v>
          </cell>
          <cell r="W494">
            <v>1</v>
          </cell>
          <cell r="X494" t="str">
            <v>FLEXNET</v>
          </cell>
          <cell r="Y494" t="str">
            <v>FLEX NET CALLE 28 DE JUNIO S/N Y GARCIA MORENO ENTRADA LLANO GRANDE</v>
          </cell>
        </row>
        <row r="495">
          <cell r="A495" t="str">
            <v>18031361</v>
          </cell>
          <cell r="B495">
            <v>498512</v>
          </cell>
          <cell r="C495" t="str">
            <v>18031361</v>
          </cell>
          <cell r="D495" t="str">
            <v>CONECEL</v>
          </cell>
          <cell r="E495" t="str">
            <v>DESPACHO</v>
          </cell>
          <cell r="F495" t="str">
            <v>NORMAL</v>
          </cell>
          <cell r="G495" t="str">
            <v>FT80451</v>
          </cell>
          <cell r="H495">
            <v>44943</v>
          </cell>
          <cell r="I495" t="str">
            <v>EN_TRANSITO</v>
          </cell>
          <cell r="J495">
            <v>44943</v>
          </cell>
          <cell r="K495" t="str">
            <v xml:space="preserve">VERONICA TAMARA YANEZ BONILLA / </v>
          </cell>
          <cell r="L495" t="str">
            <v>QUITO / CUMBAYA / AV PAMPITE Y BENITEZ EN EL EDIFICIO OFFICENTER JUNTO A LA CEVICHERIA LOS CEVICHES DE LA RUMINAHUI</v>
          </cell>
          <cell r="M495" t="str">
            <v>1714405808</v>
          </cell>
          <cell r="N495" t="str">
            <v xml:space="preserve">979624631 /  </v>
          </cell>
          <cell r="O495" t="str">
            <v/>
          </cell>
          <cell r="P495" t="str">
            <v>QUITO</v>
          </cell>
          <cell r="Q495" t="str">
            <v>QUITO</v>
          </cell>
          <cell r="R495" t="str">
            <v>PICHINCHA</v>
          </cell>
          <cell r="T495" t="str">
            <v>FLEXTRANS UIO</v>
          </cell>
          <cell r="U495" t="str">
            <v>FLEXNETUIO_LOCAL</v>
          </cell>
          <cell r="V495">
            <v>1</v>
          </cell>
          <cell r="W495">
            <v>1</v>
          </cell>
          <cell r="X495" t="str">
            <v>FLEXNET</v>
          </cell>
          <cell r="Y495" t="str">
            <v>FLEX NET CALLE 28 DE JUNIO S/N Y GARCIA MORENO ENTRADA LLANO GRANDE</v>
          </cell>
        </row>
        <row r="496">
          <cell r="A496" t="str">
            <v>20003074097598</v>
          </cell>
          <cell r="B496">
            <v>498513</v>
          </cell>
          <cell r="C496" t="str">
            <v>20003074097598</v>
          </cell>
          <cell r="D496" t="str">
            <v>CONECEL</v>
          </cell>
          <cell r="E496" t="str">
            <v>DESPACHO</v>
          </cell>
          <cell r="F496" t="str">
            <v>NORMAL</v>
          </cell>
          <cell r="G496" t="str">
            <v/>
          </cell>
          <cell r="H496">
            <v>44943</v>
          </cell>
          <cell r="I496" t="str">
            <v>COORDINADO</v>
          </cell>
          <cell r="J496">
            <v>44943</v>
          </cell>
          <cell r="K496" t="str">
            <v xml:space="preserve">MARI CRUZ DEL ROCIO GUERRERO CARRASCO / </v>
          </cell>
          <cell r="L496" t="str">
            <v>MILAGRO / MILAGRO / CDLA LAS PALMAS CALLE CHUNCHI Y CAMILO ANDRADE CASA DE UN PISO COLOR BLANCO</v>
          </cell>
          <cell r="M496" t="str">
            <v>923361216</v>
          </cell>
          <cell r="N496" t="str">
            <v xml:space="preserve">968039202 /  </v>
          </cell>
          <cell r="O496" t="str">
            <v/>
          </cell>
          <cell r="P496" t="str">
            <v>MILAGRO</v>
          </cell>
          <cell r="Q496" t="str">
            <v>MILAGRO</v>
          </cell>
          <cell r="R496" t="str">
            <v>GUAYAS</v>
          </cell>
          <cell r="U496" t="str">
            <v>FLEXNETUIO_PROVINCIA</v>
          </cell>
          <cell r="V496">
            <v>1</v>
          </cell>
          <cell r="W496">
            <v>1</v>
          </cell>
          <cell r="X496" t="str">
            <v>FLEXNET</v>
          </cell>
          <cell r="Y496" t="str">
            <v>FLEX NET CALLE 28 DE JUNIO S/N Y GARCIA MORENO ENTRADA LLANO GRANDE</v>
          </cell>
        </row>
        <row r="497">
          <cell r="A497" t="str">
            <v>20003074243985</v>
          </cell>
          <cell r="B497">
            <v>498514</v>
          </cell>
          <cell r="C497" t="str">
            <v>20003074243985</v>
          </cell>
          <cell r="D497" t="str">
            <v>CONECEL</v>
          </cell>
          <cell r="E497" t="str">
            <v>DESPACHO</v>
          </cell>
          <cell r="F497" t="str">
            <v>NORMAL</v>
          </cell>
          <cell r="G497" t="str">
            <v>FT80490</v>
          </cell>
          <cell r="H497">
            <v>44943</v>
          </cell>
          <cell r="I497" t="str">
            <v>EN_TRANSITO</v>
          </cell>
          <cell r="J497">
            <v>44944</v>
          </cell>
          <cell r="K497" t="str">
            <v xml:space="preserve">CRISTIAN GEOVANNY MONTERO SANTOS / </v>
          </cell>
          <cell r="L497" t="str">
            <v>GUAYAQUIL / ROCAFUERTE / AV 9 DE OCTUBRE Y ESCOBEDO EN EL BENEMERITO DEL CUERPO DE BOMBEROS DE GUAYAQUIL</v>
          </cell>
          <cell r="M497" t="str">
            <v>952917946</v>
          </cell>
          <cell r="N497" t="str">
            <v>981755590 /  969810519</v>
          </cell>
          <cell r="P497" t="str">
            <v>GUAYAQUIL</v>
          </cell>
          <cell r="Q497" t="str">
            <v>GUAYAQUIL</v>
          </cell>
          <cell r="R497" t="str">
            <v>GUAYAS</v>
          </cell>
          <cell r="T497" t="str">
            <v>ITSACOURIER</v>
          </cell>
          <cell r="U497" t="str">
            <v>FLEXNETUIO_GYE</v>
          </cell>
          <cell r="V497">
            <v>1</v>
          </cell>
          <cell r="W497">
            <v>1</v>
          </cell>
          <cell r="X497" t="str">
            <v>FLEXNET</v>
          </cell>
          <cell r="Y497" t="str">
            <v>FLEX NET CALLE 28 DE JUNIO S/N Y GARCIA MORENO ENTRADA LLANO GRANDE</v>
          </cell>
        </row>
        <row r="498">
          <cell r="A498" t="str">
            <v>20003057359651</v>
          </cell>
          <cell r="B498">
            <v>498515</v>
          </cell>
          <cell r="C498" t="str">
            <v>20003057359651</v>
          </cell>
          <cell r="D498" t="str">
            <v>CONECEL</v>
          </cell>
          <cell r="E498" t="str">
            <v>DESPACHO</v>
          </cell>
          <cell r="F498" t="str">
            <v>NORMAL</v>
          </cell>
          <cell r="G498" t="str">
            <v/>
          </cell>
          <cell r="H498">
            <v>44943</v>
          </cell>
          <cell r="I498" t="str">
            <v>COORDINADO</v>
          </cell>
          <cell r="J498">
            <v>44943</v>
          </cell>
          <cell r="K498" t="str">
            <v xml:space="preserve">MICHELLA ARACELLY BAJANA CEVALLOS / </v>
          </cell>
          <cell r="L498" t="str">
            <v>MILAGRO / MILAGRO / AV COLON Y PANIGON CASA DE DOS PISOS COLOR BLANCO ANTES DE LLEGAR A UNA ANTENA DE CLARO</v>
          </cell>
          <cell r="M498" t="str">
            <v>925097339</v>
          </cell>
          <cell r="N498" t="str">
            <v xml:space="preserve">968839693 /  </v>
          </cell>
          <cell r="O498" t="str">
            <v/>
          </cell>
          <cell r="P498" t="str">
            <v>MILAGRO</v>
          </cell>
          <cell r="Q498" t="str">
            <v>MILAGRO</v>
          </cell>
          <cell r="R498" t="str">
            <v>GUAYAS</v>
          </cell>
          <cell r="U498" t="str">
            <v>FLEXNETUIO_PROVINCIA</v>
          </cell>
          <cell r="V498">
            <v>1</v>
          </cell>
          <cell r="W498">
            <v>1</v>
          </cell>
          <cell r="X498" t="str">
            <v>FLEXNET</v>
          </cell>
          <cell r="Y498" t="str">
            <v>FLEX NET CALLE 28 DE JUNIO S/N Y GARCIA MORENO ENTRADA LLANO GRANDE</v>
          </cell>
        </row>
        <row r="499">
          <cell r="A499" t="str">
            <v>20003074300871</v>
          </cell>
          <cell r="B499">
            <v>498516</v>
          </cell>
          <cell r="C499" t="str">
            <v>20003074300871</v>
          </cell>
          <cell r="D499" t="str">
            <v>CONECEL</v>
          </cell>
          <cell r="E499" t="str">
            <v>DESPACHO</v>
          </cell>
          <cell r="F499" t="str">
            <v>NORMAL</v>
          </cell>
          <cell r="G499" t="str">
            <v>031002004189627</v>
          </cell>
          <cell r="H499">
            <v>44943</v>
          </cell>
          <cell r="I499" t="str">
            <v>EN_TRANSITO</v>
          </cell>
          <cell r="J499">
            <v>44943</v>
          </cell>
          <cell r="K499" t="str">
            <v xml:space="preserve">FRANCISCO JAVIER PUENTES GUAMAN / </v>
          </cell>
          <cell r="L499" t="str">
            <v>RIOBAMBA / MALDONADO / AYACUCHO N1225 Y BERNARDO DARQUEA CS 2P CL AMARILLO FRNTE AL CONSULTORIO PEDIATRICO PEQUE-MEDIC</v>
          </cell>
          <cell r="M499" t="str">
            <v>926609876</v>
          </cell>
          <cell r="N499" t="str">
            <v>978751525 /  999433609</v>
          </cell>
          <cell r="O499" t="str">
            <v/>
          </cell>
          <cell r="P499" t="str">
            <v>RIOBAMBA</v>
          </cell>
          <cell r="Q499" t="str">
            <v>RIOBAMBA</v>
          </cell>
          <cell r="R499" t="str">
            <v>CHIMBORAZO</v>
          </cell>
          <cell r="T499" t="str">
            <v>TRAMACO</v>
          </cell>
          <cell r="U499" t="str">
            <v>FLEXNETUIO_PROVINCIA</v>
          </cell>
          <cell r="V499">
            <v>1</v>
          </cell>
          <cell r="W499">
            <v>1</v>
          </cell>
          <cell r="X499" t="str">
            <v>FLEXNET</v>
          </cell>
          <cell r="Y499" t="str">
            <v>FLEX NET CALLE 28 DE JUNIO S/N Y GARCIA MORENO ENTRADA LLANO GRANDE</v>
          </cell>
        </row>
        <row r="500">
          <cell r="A500" t="str">
            <v>20003074387996</v>
          </cell>
          <cell r="B500">
            <v>498517</v>
          </cell>
          <cell r="C500" t="str">
            <v>20003074387996</v>
          </cell>
          <cell r="D500" t="str">
            <v>CONECEL</v>
          </cell>
          <cell r="E500" t="str">
            <v>DESPACHO</v>
          </cell>
          <cell r="F500" t="str">
            <v>NORMAL</v>
          </cell>
          <cell r="G500" t="str">
            <v>031002004189628</v>
          </cell>
          <cell r="H500">
            <v>44943</v>
          </cell>
          <cell r="I500" t="str">
            <v>EN_TRANSITO</v>
          </cell>
          <cell r="J500">
            <v>44943</v>
          </cell>
          <cell r="K500" t="str">
            <v xml:space="preserve">JUAN HUMBERTO ALVAREZ AMORES / </v>
          </cell>
          <cell r="L500" t="str">
            <v>RIOBAMBA / LIZARZABURU / SECTOR MEDIA LUNA AV MONSENOR LEONIDAS PROANO Y MANUEL DE IBARRA ENTREGA SUBESTACION ELECTRICA RIOBAMBA</v>
          </cell>
          <cell r="M500" t="str">
            <v>502970387</v>
          </cell>
          <cell r="N500" t="str">
            <v xml:space="preserve">982121354 /  </v>
          </cell>
          <cell r="O500" t="str">
            <v/>
          </cell>
          <cell r="P500" t="str">
            <v>RIOBAMBA</v>
          </cell>
          <cell r="Q500" t="str">
            <v>RIOBAMBA</v>
          </cell>
          <cell r="R500" t="str">
            <v>CHIMBORAZO</v>
          </cell>
          <cell r="T500" t="str">
            <v>TRAMACO</v>
          </cell>
          <cell r="U500" t="str">
            <v>FLEXNETUIO_PROVINCIA</v>
          </cell>
          <cell r="V500">
            <v>1</v>
          </cell>
          <cell r="W500">
            <v>1</v>
          </cell>
          <cell r="X500" t="str">
            <v>FLEXNET</v>
          </cell>
          <cell r="Y500" t="str">
            <v>FLEX NET CALLE 28 DE JUNIO S/N Y GARCIA MORENO ENTRADA LLANO GRANDE</v>
          </cell>
        </row>
        <row r="501">
          <cell r="A501" t="str">
            <v>20003074324588</v>
          </cell>
          <cell r="B501">
            <v>498518</v>
          </cell>
          <cell r="C501" t="str">
            <v>20003074324588</v>
          </cell>
          <cell r="D501" t="str">
            <v>CONECEL</v>
          </cell>
          <cell r="E501" t="str">
            <v>DESPACHO</v>
          </cell>
          <cell r="F501" t="str">
            <v>NORMAL</v>
          </cell>
          <cell r="G501" t="str">
            <v/>
          </cell>
          <cell r="H501">
            <v>44943</v>
          </cell>
          <cell r="I501" t="str">
            <v>EN_TRANSITO</v>
          </cell>
          <cell r="J501">
            <v>44943</v>
          </cell>
          <cell r="K501" t="str">
            <v xml:space="preserve">DAVID ANDRES PALACIOS ROSALES / </v>
          </cell>
          <cell r="L501" t="str">
            <v>CUENCA / CANARIBAMBA / EL PARAISO/MEDARDO ANGEL SILVA Y JORGE ICASA/CASA COLOR BLANCO CON LACRE DE UN PISO/ A TRES CUADRAS DEL COLEGIO CESAR DAVILA</v>
          </cell>
          <cell r="M501" t="str">
            <v>105763205</v>
          </cell>
          <cell r="N501" t="str">
            <v xml:space="preserve">992539245 /  </v>
          </cell>
          <cell r="O501" t="str">
            <v/>
          </cell>
          <cell r="P501" t="str">
            <v>CUENCA</v>
          </cell>
          <cell r="Q501" t="str">
            <v>CUENCA</v>
          </cell>
          <cell r="R501" t="str">
            <v>AZUAY</v>
          </cell>
          <cell r="T501" t="str">
            <v>ITSACOURIER</v>
          </cell>
          <cell r="U501" t="str">
            <v>FLEXNETUIO_PROVINCIA</v>
          </cell>
          <cell r="V501">
            <v>1</v>
          </cell>
          <cell r="W501">
            <v>1</v>
          </cell>
          <cell r="X501" t="str">
            <v>FLEXNET</v>
          </cell>
          <cell r="Y501" t="str">
            <v>FLEX NET CALLE 28 DE JUNIO S/N Y GARCIA MORENO ENTRADA LLANO GRANDE</v>
          </cell>
        </row>
        <row r="502">
          <cell r="A502" t="str">
            <v>20003074323368</v>
          </cell>
          <cell r="B502">
            <v>498519</v>
          </cell>
          <cell r="C502" t="str">
            <v>20003074323368</v>
          </cell>
          <cell r="D502" t="str">
            <v>CONECEL</v>
          </cell>
          <cell r="E502" t="str">
            <v>DESPACHO</v>
          </cell>
          <cell r="F502" t="str">
            <v>NORMAL</v>
          </cell>
          <cell r="G502" t="str">
            <v>031002004189629</v>
          </cell>
          <cell r="H502">
            <v>44943</v>
          </cell>
          <cell r="I502" t="str">
            <v>EN_TRANSITO</v>
          </cell>
          <cell r="J502">
            <v>44943</v>
          </cell>
          <cell r="K502" t="str">
            <v xml:space="preserve">BRAULIO JAVIER CASTILLO VALVERDE / </v>
          </cell>
          <cell r="L502" t="str">
            <v>MACHALA / LA PROVIDENCIA / AV MARCEL LANIADO Y BUENAVISTA EN EL LOCAL DISTRIBUIDOR DE LICORES LA CASTELLANA DIAGONAL AL LOCAL EL CAPITAN</v>
          </cell>
          <cell r="M502" t="str">
            <v>1104573520</v>
          </cell>
          <cell r="N502" t="str">
            <v>993897199 /  959067774</v>
          </cell>
          <cell r="O502" t="str">
            <v/>
          </cell>
          <cell r="P502" t="str">
            <v>MACHALA</v>
          </cell>
          <cell r="Q502" t="str">
            <v>MACHALA</v>
          </cell>
          <cell r="R502" t="str">
            <v>EL ORO</v>
          </cell>
          <cell r="T502" t="str">
            <v>TRAMACO</v>
          </cell>
          <cell r="U502" t="str">
            <v>FLEXNETUIO_PROVINCIA</v>
          </cell>
          <cell r="V502">
            <v>1</v>
          </cell>
          <cell r="W502">
            <v>1</v>
          </cell>
          <cell r="X502" t="str">
            <v>FLEXNET</v>
          </cell>
          <cell r="Y502" t="str">
            <v>FLEX NET CALLE 28 DE JUNIO S/N Y GARCIA MORENO ENTRADA LLANO GRANDE</v>
          </cell>
        </row>
        <row r="503">
          <cell r="A503" t="str">
            <v>20003074443899</v>
          </cell>
          <cell r="B503">
            <v>498520</v>
          </cell>
          <cell r="C503" t="str">
            <v>20003074443899</v>
          </cell>
          <cell r="D503" t="str">
            <v>CONECEL</v>
          </cell>
          <cell r="E503" t="str">
            <v>DESPACHO</v>
          </cell>
          <cell r="F503" t="str">
            <v>NORMAL</v>
          </cell>
          <cell r="G503" t="str">
            <v>GR20003074443899</v>
          </cell>
          <cell r="H503">
            <v>44943</v>
          </cell>
          <cell r="I503" t="str">
            <v>COORDINADO</v>
          </cell>
          <cell r="J503">
            <v>44943</v>
          </cell>
          <cell r="K503" t="str">
            <v xml:space="preserve">JENIFFER ESTEFANIA VELIZ ZAMBRANO / </v>
          </cell>
          <cell r="L503" t="str">
            <v>MANTA / ELOY ALFARO / CALLE 29 Y CALLEJON 29 CASA DE UN PISO PASANDO LA FABRICA LA FABRIL DIAGONAL A LA ESCUELA MONSENOR LEONIDAS PROANO</v>
          </cell>
          <cell r="M503" t="str">
            <v>1315513091</v>
          </cell>
          <cell r="N503" t="str">
            <v xml:space="preserve">967247707 /  </v>
          </cell>
          <cell r="O503" t="str">
            <v/>
          </cell>
          <cell r="P503" t="str">
            <v>MANTA</v>
          </cell>
          <cell r="Q503" t="str">
            <v>MANTA</v>
          </cell>
          <cell r="R503" t="str">
            <v>MANABI</v>
          </cell>
          <cell r="U503" t="str">
            <v>FLEXNETUIO_PROVINCIA</v>
          </cell>
          <cell r="V503">
            <v>1</v>
          </cell>
          <cell r="W503">
            <v>1</v>
          </cell>
          <cell r="X503" t="str">
            <v>FLEXNET</v>
          </cell>
          <cell r="Y503" t="str">
            <v>FLEX NET CALLE 28 DE JUNIO S/N Y GARCIA MORENO ENTRADA LLANO GRANDE</v>
          </cell>
        </row>
        <row r="504">
          <cell r="A504" t="str">
            <v>20003073538559</v>
          </cell>
          <cell r="B504">
            <v>498521</v>
          </cell>
          <cell r="C504" t="str">
            <v>20003073538559</v>
          </cell>
          <cell r="D504" t="str">
            <v>CONECEL</v>
          </cell>
          <cell r="E504" t="str">
            <v>DESPACHO</v>
          </cell>
          <cell r="F504" t="str">
            <v>NORMAL</v>
          </cell>
          <cell r="G504" t="str">
            <v/>
          </cell>
          <cell r="H504">
            <v>44943</v>
          </cell>
          <cell r="I504" t="str">
            <v>EN_TRANSITO</v>
          </cell>
          <cell r="J504">
            <v>44943</v>
          </cell>
          <cell r="K504" t="str">
            <v xml:space="preserve">JOSE ORLANDO ORTEGA RIVAS / </v>
          </cell>
          <cell r="L504" t="str">
            <v>CUENCA / HERMANO MIGUEL / AV LA COMPANIA Y QUINTA TRANSVERSAL EN EL CENTRO DE REVISION TECNICA VEHICULAR MIXTO MAYANCELA</v>
          </cell>
          <cell r="M504" t="str">
            <v>104221890</v>
          </cell>
          <cell r="N504" t="str">
            <v xml:space="preserve">986089730 /  </v>
          </cell>
          <cell r="O504" t="str">
            <v/>
          </cell>
          <cell r="P504" t="str">
            <v>CUENCA</v>
          </cell>
          <cell r="Q504" t="str">
            <v>CUENCA</v>
          </cell>
          <cell r="R504" t="str">
            <v>AZUAY</v>
          </cell>
          <cell r="T504" t="str">
            <v>ITSACOURIER</v>
          </cell>
          <cell r="U504" t="str">
            <v>FLEXNETUIO_PROVINCIA</v>
          </cell>
          <cell r="V504">
            <v>1</v>
          </cell>
          <cell r="W504">
            <v>1</v>
          </cell>
          <cell r="X504" t="str">
            <v>FLEXNET</v>
          </cell>
          <cell r="Y504" t="str">
            <v>FLEX NET CALLE 28 DE JUNIO S/N Y GARCIA MORENO ENTRADA LLANO GRANDE</v>
          </cell>
        </row>
        <row r="505">
          <cell r="A505" t="str">
            <v>CLDEV_SIM220202</v>
          </cell>
          <cell r="B505">
            <v>498485</v>
          </cell>
          <cell r="C505" t="str">
            <v>CLDEV_SIM220202</v>
          </cell>
          <cell r="D505" t="str">
            <v>CONECEL_DOCUMENTOS</v>
          </cell>
          <cell r="E505" t="str">
            <v>DESPACHO</v>
          </cell>
          <cell r="F505" t="str">
            <v>NORMAL</v>
          </cell>
          <cell r="G505" t="str">
            <v>FT80392</v>
          </cell>
          <cell r="H505">
            <v>44943</v>
          </cell>
          <cell r="I505" t="str">
            <v>ENTREGADO</v>
          </cell>
          <cell r="J505">
            <v>44944</v>
          </cell>
          <cell r="K505" t="str">
            <v>Cristian Zambrano / Carolina Perez</v>
          </cell>
          <cell r="L505" t="str">
            <v>AV. Amazonas N44-124 y Luis Barbery, edificio color Blanco</v>
          </cell>
          <cell r="M505" t="str">
            <v/>
          </cell>
          <cell r="N505" t="str">
            <v/>
          </cell>
          <cell r="O505" t="str">
            <v/>
          </cell>
          <cell r="P505" t="str">
            <v>QUITO</v>
          </cell>
          <cell r="Q505" t="str">
            <v>QUITO</v>
          </cell>
          <cell r="R505" t="str">
            <v>PICHINCHA</v>
          </cell>
          <cell r="T505" t="str">
            <v>FLEXTRANS UIO</v>
          </cell>
          <cell r="V505">
            <v>1</v>
          </cell>
          <cell r="W505">
            <v>1</v>
          </cell>
          <cell r="X505" t="str">
            <v>FLEXNET</v>
          </cell>
          <cell r="Y505" t="str">
            <v>FLEX NET CALLE 28 DE JUNIO S/N Y GARCIA MORENO ENTRADA LLANO GRANDE</v>
          </cell>
        </row>
        <row r="506">
          <cell r="A506" t="str">
            <v>CLDEV_SIM220195</v>
          </cell>
          <cell r="B506">
            <v>498486</v>
          </cell>
          <cell r="C506" t="str">
            <v>CLDEV_SIM220195</v>
          </cell>
          <cell r="D506" t="str">
            <v>CONECEL_DOCUMENTOS</v>
          </cell>
          <cell r="E506" t="str">
            <v>DESPACHO</v>
          </cell>
          <cell r="F506" t="str">
            <v>NORMAL</v>
          </cell>
          <cell r="G506" t="str">
            <v>FT80402</v>
          </cell>
          <cell r="H506">
            <v>44943</v>
          </cell>
          <cell r="I506" t="str">
            <v>EN_TRANSITO</v>
          </cell>
          <cell r="J506">
            <v>44944</v>
          </cell>
          <cell r="K506" t="str">
            <v>Rolando Morales / Maria Suntaxi</v>
          </cell>
          <cell r="L506" t="str">
            <v>Ciudadela Santa Leonor MZ 6 SOLAR 17</v>
          </cell>
          <cell r="M506" t="str">
            <v/>
          </cell>
          <cell r="N506" t="str">
            <v/>
          </cell>
          <cell r="O506" t="str">
            <v/>
          </cell>
          <cell r="P506" t="str">
            <v>GUAYAQUIL</v>
          </cell>
          <cell r="Q506" t="str">
            <v>GUAYAQUIL</v>
          </cell>
          <cell r="R506" t="str">
            <v>GUAYAS</v>
          </cell>
          <cell r="T506" t="str">
            <v>ITSACOURIER</v>
          </cell>
          <cell r="U506" t="str">
            <v>FLEXNETUIO_GYE</v>
          </cell>
          <cell r="V506">
            <v>1</v>
          </cell>
          <cell r="W506">
            <v>1</v>
          </cell>
          <cell r="X506" t="str">
            <v>FLEXNET</v>
          </cell>
          <cell r="Y506" t="str">
            <v>FLEX NET CALLE 28 DE JUNIO S/N Y GARCIA MORENO ENTRADA LLANO GRANDE</v>
          </cell>
        </row>
        <row r="507">
          <cell r="A507" t="str">
            <v>CLDEV_EQ220058</v>
          </cell>
          <cell r="B507">
            <v>498487</v>
          </cell>
          <cell r="C507" t="str">
            <v>CLDEV_EQ220058</v>
          </cell>
          <cell r="D507" t="str">
            <v>CONECEL_DOCUMENTOS</v>
          </cell>
          <cell r="E507" t="str">
            <v>DESPACHO</v>
          </cell>
          <cell r="F507" t="str">
            <v>NORMAL</v>
          </cell>
          <cell r="G507" t="str">
            <v>FT80403</v>
          </cell>
          <cell r="H507">
            <v>44943</v>
          </cell>
          <cell r="I507" t="str">
            <v>EN_TRANSITO</v>
          </cell>
          <cell r="J507">
            <v>44944</v>
          </cell>
          <cell r="K507" t="str">
            <v>ANA AGUIRRE / MARIA SUNTAXI</v>
          </cell>
          <cell r="L507" t="str">
            <v>CIUDADELA SANTA LEONOR MZ 6 SOLAR 17</v>
          </cell>
          <cell r="M507" t="str">
            <v/>
          </cell>
          <cell r="N507" t="str">
            <v/>
          </cell>
          <cell r="O507" t="str">
            <v/>
          </cell>
          <cell r="P507" t="str">
            <v>GUAYAQUIL</v>
          </cell>
          <cell r="Q507" t="str">
            <v>GUAYAQUIL</v>
          </cell>
          <cell r="R507" t="str">
            <v>GUAYAS</v>
          </cell>
          <cell r="T507" t="str">
            <v>ITSACOURIER</v>
          </cell>
          <cell r="U507" t="str">
            <v>FLEXNETUIO_GYE</v>
          </cell>
          <cell r="V507">
            <v>1</v>
          </cell>
          <cell r="W507">
            <v>1</v>
          </cell>
          <cell r="X507" t="str">
            <v>FLEXNET</v>
          </cell>
          <cell r="Y507" t="str">
            <v>FLEX NET CALLE 28 DE JUNIO S/N Y GARCIA MORENO ENTRADA LLANO GRANDE</v>
          </cell>
        </row>
        <row r="508">
          <cell r="A508" t="str">
            <v>53379</v>
          </cell>
          <cell r="B508">
            <v>498484</v>
          </cell>
          <cell r="C508" t="str">
            <v>53379</v>
          </cell>
          <cell r="D508" t="str">
            <v>DEGSO</v>
          </cell>
          <cell r="E508" t="str">
            <v>DESPACHO</v>
          </cell>
          <cell r="F508" t="str">
            <v>NORMAL</v>
          </cell>
          <cell r="G508" t="str">
            <v>FT80446</v>
          </cell>
          <cell r="H508">
            <v>44943</v>
          </cell>
          <cell r="I508" t="str">
            <v>ENTREGADO</v>
          </cell>
          <cell r="J508">
            <v>44944</v>
          </cell>
          <cell r="K508" t="str">
            <v>PALMERAS DEL ECUADOR S.A.</v>
          </cell>
          <cell r="L508" t="str">
            <v>DIRECCION: KM1 ½ VIA SANGOLQUI ? TAMBILLO ?TEL:2984900 EXT 2323-NOTA/ HORARIO DE ENTREGA DE 8:30 A 2:00 PM</v>
          </cell>
          <cell r="M508" t="str">
            <v>1790370690001</v>
          </cell>
          <cell r="N508" t="str">
            <v>99-832-0225</v>
          </cell>
          <cell r="O508" t="str">
            <v>99-832-0225</v>
          </cell>
          <cell r="P508" t="str">
            <v>171101</v>
          </cell>
          <cell r="Q508" t="str">
            <v>RUMIÑAHUI</v>
          </cell>
          <cell r="R508" t="str">
            <v>PICHINCHA</v>
          </cell>
          <cell r="S508" t="str">
            <v>SANGOLQUI</v>
          </cell>
          <cell r="T508" t="str">
            <v>FLEXTRANS UIO</v>
          </cell>
          <cell r="U508" t="str">
            <v>FLEXNETUIO_LOCAL</v>
          </cell>
          <cell r="V508">
            <v>1</v>
          </cell>
          <cell r="W508">
            <v>3.7</v>
          </cell>
          <cell r="X508" t="str">
            <v>FLEXNET</v>
          </cell>
          <cell r="Y508" t="str">
            <v>FLEX NET CALLE 28 DE JUNIO S/N Y GARCIA MORENO ENTRADA LLANO GRANDE</v>
          </cell>
        </row>
        <row r="509">
          <cell r="A509" t="str">
            <v>20003072233940</v>
          </cell>
          <cell r="B509">
            <v>498482</v>
          </cell>
          <cell r="C509" t="str">
            <v>20003072233940</v>
          </cell>
          <cell r="D509" t="str">
            <v>CONECEL</v>
          </cell>
          <cell r="E509" t="str">
            <v>DESPACHO</v>
          </cell>
          <cell r="F509" t="str">
            <v>NORMAL</v>
          </cell>
          <cell r="G509" t="str">
            <v/>
          </cell>
          <cell r="H509">
            <v>44943</v>
          </cell>
          <cell r="I509" t="str">
            <v>COORDINADO</v>
          </cell>
          <cell r="J509">
            <v>44943</v>
          </cell>
          <cell r="K509" t="str">
            <v>GARCIA ORTIZ OSCAR DANIEL</v>
          </cell>
          <cell r="L509" t="str">
            <v>CAP FRANCISCO DE OLVIA Y CAP EDMUNDO CHIRIBOGA #207 CS 3PS CL PLOMO REF CS ESQ CON LETRERO DE CASA EN VENTA</v>
          </cell>
          <cell r="M509" t="str">
            <v>0908806201</v>
          </cell>
          <cell r="N509" t="str">
            <v>979824944/979824944</v>
          </cell>
          <cell r="O509" t="str">
            <v/>
          </cell>
          <cell r="P509" t="str">
            <v>QUITO</v>
          </cell>
          <cell r="Q509" t="str">
            <v>QUITO</v>
          </cell>
          <cell r="R509" t="str">
            <v>PICHINCHA</v>
          </cell>
          <cell r="U509" t="str">
            <v>FLEXNETUIO_LOCAL</v>
          </cell>
          <cell r="V509">
            <v>1</v>
          </cell>
          <cell r="W509">
            <v>1</v>
          </cell>
          <cell r="X509" t="str">
            <v>FLEXNET</v>
          </cell>
          <cell r="Y509" t="str">
            <v>FLEX NET CALLE 28 DE JUNIO S/N Y GARCIA MORENO ENTRADA LLANO GRANDE</v>
          </cell>
        </row>
        <row r="510">
          <cell r="A510" t="str">
            <v>20003070682367</v>
          </cell>
          <cell r="B510">
            <v>498483</v>
          </cell>
          <cell r="C510" t="str">
            <v>20003070682367</v>
          </cell>
          <cell r="D510" t="str">
            <v>CONECEL</v>
          </cell>
          <cell r="E510" t="str">
            <v>DESPACHO</v>
          </cell>
          <cell r="F510" t="str">
            <v>NORMAL</v>
          </cell>
          <cell r="G510" t="str">
            <v/>
          </cell>
          <cell r="H510">
            <v>44943</v>
          </cell>
          <cell r="I510" t="str">
            <v>COORDINADO</v>
          </cell>
          <cell r="J510">
            <v>44943</v>
          </cell>
          <cell r="K510" t="str">
            <v>SIERRA GOENAGA ANDREA PAOLA</v>
          </cell>
          <cell r="L510" t="str">
            <v xml:space="preserve">JUAN DE DIOS MORALES Y PANAMERICANA SUR EMPRESA ZAIMELLA DEL ECUADOR REF.AGRIPA CERCA </v>
          </cell>
          <cell r="M510" t="str">
            <v>1710654219</v>
          </cell>
          <cell r="N510" t="str">
            <v>993985627/993985627</v>
          </cell>
          <cell r="O510" t="str">
            <v/>
          </cell>
          <cell r="P510" t="str">
            <v>QUITO</v>
          </cell>
          <cell r="Q510" t="str">
            <v>QUITO</v>
          </cell>
          <cell r="R510" t="str">
            <v>PICHINCHA</v>
          </cell>
          <cell r="U510" t="str">
            <v>FLEXNETUIO_LOCAL</v>
          </cell>
          <cell r="V510">
            <v>1</v>
          </cell>
          <cell r="W510">
            <v>1</v>
          </cell>
          <cell r="X510" t="str">
            <v>FLEXNET</v>
          </cell>
          <cell r="Y510" t="str">
            <v>FLEX NET CALLE 28 DE JUNIO S/N Y GARCIA MORENO ENTRADA LLANO GRANDE</v>
          </cell>
        </row>
        <row r="511">
          <cell r="A511" t="str">
            <v>98816091</v>
          </cell>
          <cell r="B511">
            <v>498479</v>
          </cell>
          <cell r="C511" t="str">
            <v>98816091</v>
          </cell>
          <cell r="D511" t="str">
            <v>HYCITE</v>
          </cell>
          <cell r="E511" t="str">
            <v>DESPACHO</v>
          </cell>
          <cell r="F511" t="str">
            <v>NORMAL</v>
          </cell>
          <cell r="G511" t="str">
            <v>031002004188129</v>
          </cell>
          <cell r="H511">
            <v>44943</v>
          </cell>
          <cell r="I511" t="str">
            <v>EN_TRANSITO</v>
          </cell>
          <cell r="J511">
            <v>44943</v>
          </cell>
          <cell r="K511" t="str">
            <v>YOLANDA MARGARITA AGUIRRE CELI</v>
          </cell>
          <cell r="L511" t="str">
            <v>PASAJE LARA 3 Y EL ORO/ PROVINCIA: ESMERALDAS / CANTON: ESMERALDAS / PARROQUIA: 5 DE AGOSTO NOTA: OFICINA DEL DISTRIBUIDOR</v>
          </cell>
          <cell r="M511" t="str">
            <v/>
          </cell>
          <cell r="N511" t="str">
            <v>0993707191/ 0959864259</v>
          </cell>
          <cell r="O511" t="str">
            <v>0993707191/ 0959864259</v>
          </cell>
          <cell r="P511" t="str">
            <v>080112</v>
          </cell>
          <cell r="Q511" t="str">
            <v>ESMERALDAS</v>
          </cell>
          <cell r="R511" t="str">
            <v>ESMERALDAS</v>
          </cell>
          <cell r="S511" t="str">
            <v>ESMERALDAS</v>
          </cell>
          <cell r="T511" t="str">
            <v>TRAMACO</v>
          </cell>
          <cell r="U511" t="str">
            <v>FLEXNETUIO_PROVINCIA</v>
          </cell>
          <cell r="V511">
            <v>1</v>
          </cell>
          <cell r="W511">
            <v>6.6</v>
          </cell>
          <cell r="X511" t="str">
            <v>HYCITE QUITO</v>
          </cell>
          <cell r="Y511" t="str">
            <v>FLEX NET CALLE 28 DE JUNIO S/N Y GARCIA MORENO ENTRADA LLANO GRANDE</v>
          </cell>
        </row>
        <row r="512">
          <cell r="A512" t="str">
            <v>98825688</v>
          </cell>
          <cell r="B512">
            <v>498480</v>
          </cell>
          <cell r="C512" t="str">
            <v>98825688</v>
          </cell>
          <cell r="D512" t="str">
            <v>HYCITE</v>
          </cell>
          <cell r="E512" t="str">
            <v>DESPACHO</v>
          </cell>
          <cell r="F512" t="str">
            <v>NORMAL</v>
          </cell>
          <cell r="G512" t="str">
            <v>031002004188130</v>
          </cell>
          <cell r="H512">
            <v>44943</v>
          </cell>
          <cell r="I512" t="str">
            <v>EN_TRANSITO</v>
          </cell>
          <cell r="J512">
            <v>44943</v>
          </cell>
          <cell r="K512" t="str">
            <v>RAMIRO LIVARDO ESCOBAR POROZO</v>
          </cell>
          <cell r="L512" t="str">
            <v>BERNARDO VALDIVIEZO Y QUITO / PROVINCIA: LOJA / CANTON: LOJA / PARROQUIA: LOJA</v>
          </cell>
          <cell r="M512" t="str">
            <v/>
          </cell>
          <cell r="N512" t="str">
            <v>76060805</v>
          </cell>
          <cell r="O512" t="str">
            <v>76060805</v>
          </cell>
          <cell r="P512" t="str">
            <v>110108</v>
          </cell>
          <cell r="Q512" t="str">
            <v>LOJA</v>
          </cell>
          <cell r="R512" t="str">
            <v>LOJA</v>
          </cell>
          <cell r="S512" t="str">
            <v>LOJA</v>
          </cell>
          <cell r="T512" t="str">
            <v>TRAMACO</v>
          </cell>
          <cell r="U512" t="str">
            <v>FLEXNETUIO_PROVINCIA</v>
          </cell>
          <cell r="V512">
            <v>1</v>
          </cell>
          <cell r="W512">
            <v>11.4</v>
          </cell>
          <cell r="X512" t="str">
            <v>HYCITE QUITO</v>
          </cell>
          <cell r="Y512" t="str">
            <v>FLEX NET CALLE 28 DE JUNIO S/N Y GARCIA MORENO ENTRADA LLANO GRANDE</v>
          </cell>
        </row>
        <row r="513">
          <cell r="A513" t="str">
            <v>98826173</v>
          </cell>
          <cell r="B513">
            <v>498481</v>
          </cell>
          <cell r="C513" t="str">
            <v>98826173</v>
          </cell>
          <cell r="D513" t="str">
            <v>HYCITE</v>
          </cell>
          <cell r="E513" t="str">
            <v>DESPACHO</v>
          </cell>
          <cell r="F513" t="str">
            <v>NORMAL</v>
          </cell>
          <cell r="G513" t="str">
            <v>ITQ4866</v>
          </cell>
          <cell r="H513">
            <v>44943</v>
          </cell>
          <cell r="I513" t="str">
            <v>ENTREGADO</v>
          </cell>
          <cell r="J513">
            <v>44944</v>
          </cell>
          <cell r="K513" t="str">
            <v>ANTONIETA MARILU MESTANZA</v>
          </cell>
          <cell r="L513" t="str">
            <v>INGLATERRA 12 10 T REPUBLICA / PROVINCIA: PICHINCHA / CANTON: QUITO / PARROQUIA: INAQUITO NOTA: OFI DE DISTRIBUIDOR</v>
          </cell>
          <cell r="M513" t="str">
            <v/>
          </cell>
          <cell r="N513" t="str">
            <v>0993415172 / 0981597973</v>
          </cell>
          <cell r="O513" t="str">
            <v>0993415172 / 0981597973</v>
          </cell>
          <cell r="P513" t="str">
            <v>170507</v>
          </cell>
          <cell r="Q513" t="str">
            <v>QUITO</v>
          </cell>
          <cell r="R513" t="str">
            <v>PICHINCHA</v>
          </cell>
          <cell r="S513" t="str">
            <v>QUITO</v>
          </cell>
          <cell r="T513" t="str">
            <v>FLEXTRANS UIO</v>
          </cell>
          <cell r="U513" t="str">
            <v>FLEXNETUIO_LOCAL</v>
          </cell>
          <cell r="V513">
            <v>1</v>
          </cell>
          <cell r="W513">
            <v>12.4</v>
          </cell>
          <cell r="X513" t="str">
            <v>HYCITE QUITO</v>
          </cell>
          <cell r="Y513" t="str">
            <v>FLEX NET CALLE 28 DE JUNIO S/N Y GARCIA MORENO ENTRADA LLANO GRANDE</v>
          </cell>
        </row>
        <row r="514">
          <cell r="A514" t="str">
            <v>20003073195782</v>
          </cell>
          <cell r="B514">
            <v>498473</v>
          </cell>
          <cell r="C514" t="str">
            <v>20003073195782</v>
          </cell>
          <cell r="D514" t="str">
            <v>CONECEL</v>
          </cell>
          <cell r="E514" t="str">
            <v>DESPACHO</v>
          </cell>
          <cell r="F514" t="str">
            <v>NORMAL</v>
          </cell>
          <cell r="G514" t="str">
            <v/>
          </cell>
          <cell r="H514">
            <v>44943</v>
          </cell>
          <cell r="I514" t="str">
            <v>EN_TRANSITO</v>
          </cell>
          <cell r="J514">
            <v>44943</v>
          </cell>
          <cell r="K514" t="str">
            <v>PENALOZA CALLE DARWIN XAVIER</v>
          </cell>
          <cell r="L514" t="str">
            <v>CALLE CANTON BUENA FE Y CALLE PRIMERA CONVENCION S/N/Calvary Chapel Cuenca/CASA DE 2 PISOS REF.DIAGONAL AL Parque de la Ciudadela Turistica//A UNA CUADRA DE LA CALLE TEODORO  WOLF/AL FRENTE DE Auto Co</v>
          </cell>
          <cell r="M514" t="str">
            <v>105360283</v>
          </cell>
          <cell r="N514" t="str">
            <v>981342549/981342549</v>
          </cell>
          <cell r="O514" t="str">
            <v/>
          </cell>
          <cell r="P514" t="str">
            <v>CUENCA</v>
          </cell>
          <cell r="Q514" t="str">
            <v>CUENCA</v>
          </cell>
          <cell r="R514" t="str">
            <v>AZUAY</v>
          </cell>
          <cell r="T514" t="str">
            <v>ITSACOURIER</v>
          </cell>
          <cell r="U514" t="str">
            <v>FLEXNETUIO_PROVINCIA</v>
          </cell>
          <cell r="V514">
            <v>1</v>
          </cell>
          <cell r="W514">
            <v>1</v>
          </cell>
          <cell r="X514" t="str">
            <v>FLEXNET</v>
          </cell>
          <cell r="Y514" t="str">
            <v>FLEX NET CALLE 28 DE JUNIO S/N Y GARCIA MORENO ENTRADA LLANO GRANDE</v>
          </cell>
        </row>
        <row r="515">
          <cell r="A515" t="str">
            <v>20003073161531</v>
          </cell>
          <cell r="B515">
            <v>498474</v>
          </cell>
          <cell r="C515" t="str">
            <v>20003073161531</v>
          </cell>
          <cell r="D515" t="str">
            <v>CONECEL</v>
          </cell>
          <cell r="E515" t="str">
            <v>DESPACHO</v>
          </cell>
          <cell r="F515" t="str">
            <v>NORMAL</v>
          </cell>
          <cell r="G515" t="str">
            <v/>
          </cell>
          <cell r="H515">
            <v>44943</v>
          </cell>
          <cell r="I515" t="str">
            <v>ENTREGADO</v>
          </cell>
          <cell r="J515">
            <v>44944</v>
          </cell>
          <cell r="K515" t="str">
            <v>JOSE GREGORIO LUCAS BAILON</v>
          </cell>
          <cell r="L515" t="str">
            <v>SECTOR LA AJAVI/CALLE OE5H Y SOZORANGA A 4 CUADRAS DE LA LIGA BARRIAL A UNA CUADRA DEL COMPLEJO AQUA ROYAL LOCAL COLOR NARANJA EN EL 2DO PISO</v>
          </cell>
          <cell r="M515" t="str">
            <v>3040079869</v>
          </cell>
          <cell r="N515" t="str">
            <v>978612937/-</v>
          </cell>
          <cell r="O515" t="str">
            <v/>
          </cell>
          <cell r="P515" t="str">
            <v>QUITO</v>
          </cell>
          <cell r="Q515" t="str">
            <v>QUITO</v>
          </cell>
          <cell r="R515" t="str">
            <v>PICHINCHA</v>
          </cell>
          <cell r="T515" t="str">
            <v>FLEXTRANS UIO</v>
          </cell>
          <cell r="U515" t="str">
            <v>FLEXNETUIO_LOCAL</v>
          </cell>
          <cell r="V515">
            <v>1</v>
          </cell>
          <cell r="W515">
            <v>1</v>
          </cell>
          <cell r="X515" t="str">
            <v>FLEXNET</v>
          </cell>
          <cell r="Y515" t="str">
            <v>FLEX NET CALLE 28 DE JUNIO S/N Y GARCIA MORENO ENTRADA LLANO GRANDE</v>
          </cell>
        </row>
        <row r="516">
          <cell r="A516" t="str">
            <v>20003073562364</v>
          </cell>
          <cell r="B516">
            <v>498475</v>
          </cell>
          <cell r="C516" t="str">
            <v>20003073562364</v>
          </cell>
          <cell r="D516" t="str">
            <v>CONECEL</v>
          </cell>
          <cell r="E516" t="str">
            <v>DESPACHO</v>
          </cell>
          <cell r="F516" t="str">
            <v>NORMAL</v>
          </cell>
          <cell r="G516" t="str">
            <v/>
          </cell>
          <cell r="H516">
            <v>44943</v>
          </cell>
          <cell r="I516" t="str">
            <v>EN_TRANSITO</v>
          </cell>
          <cell r="J516">
            <v>44943</v>
          </cell>
          <cell r="K516" t="str">
            <v>ANDRADE OCHOA  MARCO HERNAN</v>
          </cell>
          <cell r="L516" t="str">
            <v>AV. DEL CHOFER #131 Y CALLE DEL MOLINO EN CASA DE 4 PISOS COLOR BEIGE QUEDA A 3 CUADRAS DE LA UNIVERSIDAD CATOLICA DE CUENCA DE LA AV. DE LAS AMERICAS</v>
          </cell>
          <cell r="M516" t="str">
            <v>101345064</v>
          </cell>
          <cell r="N516" t="str">
            <v>998269636/72844888</v>
          </cell>
          <cell r="O516" t="str">
            <v/>
          </cell>
          <cell r="P516" t="str">
            <v>CUENCA</v>
          </cell>
          <cell r="Q516" t="str">
            <v>CUENCA</v>
          </cell>
          <cell r="R516" t="str">
            <v>AZUAY</v>
          </cell>
          <cell r="T516" t="str">
            <v>ITSACOURIER</v>
          </cell>
          <cell r="U516" t="str">
            <v>FLEXNETUIO_PROVINCIA</v>
          </cell>
          <cell r="V516">
            <v>1</v>
          </cell>
          <cell r="W516">
            <v>1</v>
          </cell>
          <cell r="X516" t="str">
            <v>FLEXNET</v>
          </cell>
          <cell r="Y516" t="str">
            <v>FLEX NET CALLE 28 DE JUNIO S/N Y GARCIA MORENO ENTRADA LLANO GRANDE</v>
          </cell>
        </row>
        <row r="517">
          <cell r="A517" t="str">
            <v>20003073184875</v>
          </cell>
          <cell r="B517">
            <v>498476</v>
          </cell>
          <cell r="C517" t="str">
            <v>20003073184875</v>
          </cell>
          <cell r="D517" t="str">
            <v>CONECEL</v>
          </cell>
          <cell r="E517" t="str">
            <v>DESPACHO</v>
          </cell>
          <cell r="F517" t="str">
            <v>NORMAL</v>
          </cell>
          <cell r="G517" t="str">
            <v/>
          </cell>
          <cell r="H517">
            <v>44943</v>
          </cell>
          <cell r="I517" t="str">
            <v>EN_TRANSITO</v>
          </cell>
          <cell r="J517">
            <v>44943</v>
          </cell>
          <cell r="K517" t="str">
            <v xml:space="preserve">CHIRIGUAYA JIMENEZ JOSE RICARDO </v>
          </cell>
          <cell r="L517" t="str">
            <v>AV GONZALEZ SUAREZ Y FASEO CANARES EDIF 3ER PISO PUERTA BLANCA DE LA CTE REF FRENTE AL GYM HULK</v>
          </cell>
          <cell r="M517" t="str">
            <v>929211555</v>
          </cell>
          <cell r="N517" t="str">
            <v>939742087/939742087</v>
          </cell>
          <cell r="O517" t="str">
            <v/>
          </cell>
          <cell r="P517" t="str">
            <v>CUENCA</v>
          </cell>
          <cell r="Q517" t="str">
            <v>CUENCA</v>
          </cell>
          <cell r="R517" t="str">
            <v>AZUAY</v>
          </cell>
          <cell r="T517" t="str">
            <v>ITSACOURIER</v>
          </cell>
          <cell r="U517" t="str">
            <v>FLEXNETUIO_PROVINCIA</v>
          </cell>
          <cell r="V517">
            <v>1</v>
          </cell>
          <cell r="W517">
            <v>1</v>
          </cell>
          <cell r="X517" t="str">
            <v>FLEXNET</v>
          </cell>
          <cell r="Y517" t="str">
            <v>FLEX NET CALLE 28 DE JUNIO S/N Y GARCIA MORENO ENTRADA LLANO GRANDE</v>
          </cell>
        </row>
        <row r="518">
          <cell r="A518" t="str">
            <v>20003074400489</v>
          </cell>
          <cell r="B518">
            <v>498477</v>
          </cell>
          <cell r="C518" t="str">
            <v>20003074400489</v>
          </cell>
          <cell r="D518" t="str">
            <v>CONECEL</v>
          </cell>
          <cell r="E518" t="str">
            <v>DESPACHO</v>
          </cell>
          <cell r="F518" t="str">
            <v>NORMAL</v>
          </cell>
          <cell r="H518">
            <v>44943</v>
          </cell>
          <cell r="I518" t="str">
            <v>COORDINADO</v>
          </cell>
          <cell r="J518">
            <v>44943</v>
          </cell>
          <cell r="K518" t="str">
            <v>VERDEJO TENELEMA JOSE DARWIN</v>
          </cell>
          <cell r="L518" t="str">
            <v>PASAJE SODIRO S15-33 Y CALLE CARAPUNGO/EMPRESA FOCUS ICE EMPRESA DE REFRIGERACION/CASA DE 2 PISOS COLOR ROJO CON CREMA/REF:DIAGONAL AL PARQUE INFANTIL //PARALELO A LA AV.MARISCAL SUCRE/A UNA CUADRA DE</v>
          </cell>
          <cell r="M518" t="str">
            <v>1710877539001</v>
          </cell>
          <cell r="N518" t="str">
            <v>999088684/999088684</v>
          </cell>
          <cell r="P518" t="str">
            <v>QUITO</v>
          </cell>
          <cell r="Q518" t="str">
            <v>QUITO</v>
          </cell>
          <cell r="R518" t="str">
            <v>PICHINCHA</v>
          </cell>
          <cell r="U518" t="str">
            <v>FLEXNETUIO_LOCAL</v>
          </cell>
          <cell r="V518">
            <v>1</v>
          </cell>
          <cell r="W518">
            <v>1</v>
          </cell>
          <cell r="X518" t="str">
            <v>FLEXNET</v>
          </cell>
          <cell r="Y518" t="str">
            <v>FLEX NET CALLE 28 DE JUNIO S/N Y GARCIA MORENO ENTRADA LLANO GRANDE</v>
          </cell>
        </row>
        <row r="519">
          <cell r="A519" t="str">
            <v>20003068915293</v>
          </cell>
          <cell r="B519">
            <v>498478</v>
          </cell>
          <cell r="C519" t="str">
            <v>20003068915293</v>
          </cell>
          <cell r="D519" t="str">
            <v>CONECEL</v>
          </cell>
          <cell r="E519" t="str">
            <v>DESPACHO</v>
          </cell>
          <cell r="F519" t="str">
            <v>NORMAL</v>
          </cell>
          <cell r="G519" t="str">
            <v/>
          </cell>
          <cell r="H519">
            <v>44943</v>
          </cell>
          <cell r="I519" t="str">
            <v>COORDINADO</v>
          </cell>
          <cell r="J519">
            <v>44943</v>
          </cell>
          <cell r="K519" t="str">
            <v xml:space="preserve">DAVALOS BARRIGA ELSA CECILIA </v>
          </cell>
          <cell r="L519" t="str">
            <v xml:space="preserve">VIA INTERVALLE 1 TRANSVERSAL #S4-107 REF: FRENTE A CONSULTURIO CURA AL LADO DE FARMACE DIAGONAL AL CRUVER NACIONAL </v>
          </cell>
          <cell r="M519" t="str">
            <v>1704538659</v>
          </cell>
          <cell r="N519" t="str">
            <v>999445712/999445712</v>
          </cell>
          <cell r="O519" t="str">
            <v/>
          </cell>
          <cell r="P519" t="str">
            <v>QUITO</v>
          </cell>
          <cell r="Q519" t="str">
            <v>QUITO</v>
          </cell>
          <cell r="R519" t="str">
            <v>PICHINCHA</v>
          </cell>
          <cell r="U519" t="str">
            <v>FLEXNETUIO_LOCAL</v>
          </cell>
          <cell r="V519">
            <v>1</v>
          </cell>
          <cell r="W519">
            <v>1</v>
          </cell>
          <cell r="X519" t="str">
            <v>FLEXNET</v>
          </cell>
          <cell r="Y519" t="str">
            <v>FLEX NET CALLE 28 DE JUNIO S/N Y GARCIA MORENO ENTRADA LLANO GRANDE</v>
          </cell>
        </row>
        <row r="520">
          <cell r="A520" t="str">
            <v>20003068962221</v>
          </cell>
          <cell r="B520">
            <v>498464</v>
          </cell>
          <cell r="C520" t="str">
            <v>20003068962221</v>
          </cell>
          <cell r="D520" t="str">
            <v>BRELDYNG</v>
          </cell>
          <cell r="E520" t="str">
            <v>DESPACHO</v>
          </cell>
          <cell r="F520" t="str">
            <v>NORMAL</v>
          </cell>
          <cell r="G520" t="str">
            <v>FT80484</v>
          </cell>
          <cell r="H520">
            <v>44943</v>
          </cell>
          <cell r="I520" t="str">
            <v>ENTREGADO</v>
          </cell>
          <cell r="J520">
            <v>44944</v>
          </cell>
          <cell r="K520" t="str">
            <v>CUEVA CAMACHO TATIANA LISSETT</v>
          </cell>
          <cell r="L520" t="str">
            <v xml:space="preserve"> / GUAYAS / GUAYAQUIL / TARQUI / COOP JUAN MONTALVO / MZ 17-72 VLL17 /  / COOP JUAN MONTALVO CASA COLOR BLANCA ATRAS DEL TIA</v>
          </cell>
          <cell r="M520" t="str">
            <v>930126024</v>
          </cell>
          <cell r="N520" t="str">
            <v>981293693</v>
          </cell>
          <cell r="P520" t="str">
            <v>GUAYAQUIL</v>
          </cell>
          <cell r="Q520" t="str">
            <v>GUAYAQUIL</v>
          </cell>
          <cell r="R520" t="str">
            <v>GUAYAS</v>
          </cell>
          <cell r="T520" t="str">
            <v>FLEXTRANS GYE</v>
          </cell>
          <cell r="U520" t="str">
            <v>FLEXNETGYE_LOCAL</v>
          </cell>
          <cell r="V520">
            <v>1</v>
          </cell>
          <cell r="W520">
            <v>0</v>
          </cell>
          <cell r="X520" t="str">
            <v>FLEXNET</v>
          </cell>
          <cell r="Y520" t="str">
            <v>FLEX NET GYE KM 8.5 VIA DAULE</v>
          </cell>
        </row>
        <row r="521">
          <cell r="A521" t="str">
            <v>20003069964801</v>
          </cell>
          <cell r="B521">
            <v>498465</v>
          </cell>
          <cell r="C521" t="str">
            <v>20003069964801</v>
          </cell>
          <cell r="D521" t="str">
            <v>BRELDYNG</v>
          </cell>
          <cell r="E521" t="str">
            <v>DESPACHO</v>
          </cell>
          <cell r="F521" t="str">
            <v>NORMAL</v>
          </cell>
          <cell r="G521" t="str">
            <v>FT80367</v>
          </cell>
          <cell r="H521">
            <v>44943</v>
          </cell>
          <cell r="I521" t="str">
            <v>COORDINADO</v>
          </cell>
          <cell r="J521">
            <v>44943</v>
          </cell>
          <cell r="K521" t="str">
            <v>MOYA VAICILLA ANDERSON STEEVEN</v>
          </cell>
          <cell r="L521" t="str">
            <v xml:space="preserve"> / PICHINCHA / QUITO / COTOCOLLAO / AV DE LA PRENSA / SN / MANTA / COOP 9 DE OCTUBRE PASANDO OBELISCO SECTOR COTOCOLLAO</v>
          </cell>
          <cell r="M521" t="str">
            <v>202481057</v>
          </cell>
          <cell r="N521" t="str">
            <v>991979549</v>
          </cell>
          <cell r="P521" t="str">
            <v>QUITO</v>
          </cell>
          <cell r="Q521" t="str">
            <v>QUITO</v>
          </cell>
          <cell r="R521" t="str">
            <v>PICHINCHA</v>
          </cell>
          <cell r="U521" t="str">
            <v>FLEXNETGYE_UIO</v>
          </cell>
          <cell r="V521">
            <v>1</v>
          </cell>
          <cell r="W521">
            <v>3</v>
          </cell>
          <cell r="X521" t="str">
            <v>FLEXNET</v>
          </cell>
          <cell r="Y521" t="str">
            <v>FLEX NET GYE KM 8.5 VIA DAULE</v>
          </cell>
        </row>
        <row r="522">
          <cell r="A522" t="str">
            <v>20003070603016</v>
          </cell>
          <cell r="B522">
            <v>498466</v>
          </cell>
          <cell r="C522" t="str">
            <v>20003070603016</v>
          </cell>
          <cell r="D522" t="str">
            <v>BRELDYNG</v>
          </cell>
          <cell r="E522" t="str">
            <v>DESPACHO</v>
          </cell>
          <cell r="F522" t="str">
            <v>NORMAL</v>
          </cell>
          <cell r="G522" t="str">
            <v>031002004188339</v>
          </cell>
          <cell r="H522">
            <v>44943</v>
          </cell>
          <cell r="I522" t="str">
            <v>EN_TRANSITO</v>
          </cell>
          <cell r="J522">
            <v>44944</v>
          </cell>
          <cell r="K522" t="str">
            <v>REA MONTALVO VERONICA ALEXANDRA</v>
          </cell>
          <cell r="L522" t="str">
            <v xml:space="preserve"> / CHIMBORAZO / RIOBAMBA / VELOZ / AV BENALCAZAR / 17-66 / CHILE / ESQUINA CASA DE CERRAMIENTO DIAGONAL UNIDAD EDUCATIVA VIGOTSKY</v>
          </cell>
          <cell r="M522" t="str">
            <v>603233404</v>
          </cell>
          <cell r="N522" t="str">
            <v>996243154</v>
          </cell>
          <cell r="P522" t="str">
            <v>RIOBAMBA</v>
          </cell>
          <cell r="Q522" t="str">
            <v>RIOBAMBA</v>
          </cell>
          <cell r="R522" t="str">
            <v>CHIMBORAZO</v>
          </cell>
          <cell r="T522" t="str">
            <v>TRAMACO</v>
          </cell>
          <cell r="U522" t="str">
            <v>FLEXNETGYE_PROVINCIA</v>
          </cell>
          <cell r="V522">
            <v>1</v>
          </cell>
          <cell r="W522">
            <v>3</v>
          </cell>
          <cell r="X522" t="str">
            <v>FLEXNET</v>
          </cell>
          <cell r="Y522" t="str">
            <v>FLEX NET GYE KM 8.5 VIA DAULE</v>
          </cell>
        </row>
        <row r="523">
          <cell r="A523" t="str">
            <v>20003068442633</v>
          </cell>
          <cell r="B523">
            <v>498467</v>
          </cell>
          <cell r="C523" t="str">
            <v>20003068442633</v>
          </cell>
          <cell r="D523" t="str">
            <v>BRELDYNG</v>
          </cell>
          <cell r="E523" t="str">
            <v>DESPACHO</v>
          </cell>
          <cell r="F523" t="str">
            <v>NORMAL</v>
          </cell>
          <cell r="G523" t="str">
            <v>FT80368</v>
          </cell>
          <cell r="H523">
            <v>44943</v>
          </cell>
          <cell r="I523" t="str">
            <v>EN_TRANSITO</v>
          </cell>
          <cell r="J523">
            <v>44943</v>
          </cell>
          <cell r="K523" t="str">
            <v>JUAN PABLO TOBAR POZO</v>
          </cell>
          <cell r="L523" t="str">
            <v>TRABAJO / PICHINCHA / QUITO / COMITE DEL PUEBLO / ANTONIO BASANTES / SN / N73 / AVILA DE CARRETAS SALA DE VENTAS DE UN CONJUNTO DE DEPARTAMENTOS A 500 METROS DE LA AV ELOY ALFARO FRENTE A UNA BALLA PU</v>
          </cell>
          <cell r="M523" t="str">
            <v>1714745427</v>
          </cell>
          <cell r="N523" t="str">
            <v>998451648</v>
          </cell>
          <cell r="P523" t="str">
            <v>QUITO</v>
          </cell>
          <cell r="Q523" t="str">
            <v>QUITO</v>
          </cell>
          <cell r="R523" t="str">
            <v>PICHINCHA</v>
          </cell>
          <cell r="T523" t="str">
            <v>TRAMACO</v>
          </cell>
          <cell r="U523" t="str">
            <v>FLEXNETGYE_UIO</v>
          </cell>
          <cell r="V523">
            <v>1</v>
          </cell>
          <cell r="W523">
            <v>3</v>
          </cell>
          <cell r="X523" t="str">
            <v>FLEXNET</v>
          </cell>
          <cell r="Y523" t="str">
            <v>FLEX NET GYE KM 8.5 VIA DAULE</v>
          </cell>
        </row>
        <row r="524">
          <cell r="A524" t="str">
            <v>20003073193701</v>
          </cell>
          <cell r="B524">
            <v>498468</v>
          </cell>
          <cell r="C524" t="str">
            <v>20003073193701</v>
          </cell>
          <cell r="D524" t="str">
            <v>BRELDYNG</v>
          </cell>
          <cell r="E524" t="str">
            <v>DESPACHO</v>
          </cell>
          <cell r="F524" t="str">
            <v>NORMAL</v>
          </cell>
          <cell r="G524" t="str">
            <v>031002004188340</v>
          </cell>
          <cell r="H524">
            <v>44943</v>
          </cell>
          <cell r="I524" t="str">
            <v>EN_TRANSITO</v>
          </cell>
          <cell r="J524">
            <v>44944</v>
          </cell>
          <cell r="K524" t="str">
            <v>MARIA GEORGINA CHACON MENDOZA</v>
          </cell>
          <cell r="L524" t="str">
            <v>DOMICILIO / GUAYAS / MILAGRO / MILAGRO / AV VEINTIMILLA / SN / HERNESTO ALBAN / CDLA LAS PINAS CASA S/N CON CERRAMIENTO DE FIERRO Y MADERA A DOS CUADRAS DEL SUB CENTRO DE SALUD LAS PINAS</v>
          </cell>
          <cell r="M524" t="str">
            <v>920736329</v>
          </cell>
          <cell r="N524" t="str">
            <v>992335072</v>
          </cell>
          <cell r="P524" t="str">
            <v>MILAGRO</v>
          </cell>
          <cell r="Q524" t="str">
            <v>MILAGRO</v>
          </cell>
          <cell r="R524" t="str">
            <v>GUAYAS</v>
          </cell>
          <cell r="U524" t="str">
            <v>FLEXNETGYE_PROVINCIA</v>
          </cell>
          <cell r="V524">
            <v>1</v>
          </cell>
          <cell r="W524">
            <v>3</v>
          </cell>
          <cell r="X524" t="str">
            <v>FLEXNET</v>
          </cell>
          <cell r="Y524" t="str">
            <v>FLEX NET GYE KM 8.5 VIA DAULE</v>
          </cell>
        </row>
        <row r="525">
          <cell r="A525" t="str">
            <v>20003073188892</v>
          </cell>
          <cell r="B525">
            <v>498469</v>
          </cell>
          <cell r="C525" t="str">
            <v>20003073188892</v>
          </cell>
          <cell r="D525" t="str">
            <v>BRELDYNG</v>
          </cell>
          <cell r="E525" t="str">
            <v>DESPACHO</v>
          </cell>
          <cell r="F525" t="str">
            <v>NORMAL</v>
          </cell>
          <cell r="G525" t="str">
            <v>FT80369</v>
          </cell>
          <cell r="H525">
            <v>44943</v>
          </cell>
          <cell r="I525" t="str">
            <v>COORDINADO</v>
          </cell>
          <cell r="J525">
            <v>44943</v>
          </cell>
          <cell r="K525" t="str">
            <v>MAURICIO ANTONIO VASQUEZ VILLALBA</v>
          </cell>
          <cell r="L525" t="str">
            <v>OFICINA COURIER / PICHINCHA / QUITO / LLANO GRANDE / AV PANAMERICANA NORTE / KM 12 Y MEDIO / CALLE 28 DE JUNIO Y GARCIA MORENO / OFICINA FLEXNET PANAMERICANA NORTE KM 12 1/2, 28 DE JUNIO Y GARCIA MORE</v>
          </cell>
          <cell r="M525" t="str">
            <v>1705266276</v>
          </cell>
          <cell r="N525" t="str">
            <v>990517287</v>
          </cell>
          <cell r="P525" t="str">
            <v>QUITO</v>
          </cell>
          <cell r="Q525" t="str">
            <v>QUITO</v>
          </cell>
          <cell r="R525" t="str">
            <v>PICHINCHA</v>
          </cell>
          <cell r="U525" t="str">
            <v>FLEXNETGYE_UIO</v>
          </cell>
          <cell r="V525">
            <v>1</v>
          </cell>
          <cell r="W525">
            <v>3</v>
          </cell>
          <cell r="X525" t="str">
            <v>FLEXNET</v>
          </cell>
          <cell r="Y525" t="str">
            <v>FLEX NET GYE KM 8.5 VIA DAULE</v>
          </cell>
        </row>
        <row r="526">
          <cell r="A526" t="str">
            <v>20003073205436</v>
          </cell>
          <cell r="B526">
            <v>498470</v>
          </cell>
          <cell r="C526" t="str">
            <v>20003073205436</v>
          </cell>
          <cell r="D526" t="str">
            <v>BRELDYNG</v>
          </cell>
          <cell r="E526" t="str">
            <v>DESPACHO</v>
          </cell>
          <cell r="F526" t="str">
            <v>NORMAL</v>
          </cell>
          <cell r="G526" t="str">
            <v>031002004188341</v>
          </cell>
          <cell r="H526">
            <v>44943</v>
          </cell>
          <cell r="I526" t="str">
            <v>EN_TRANSITO</v>
          </cell>
          <cell r="J526">
            <v>44944</v>
          </cell>
          <cell r="K526" t="str">
            <v>BRICENO ROSALES EDIXON JAVIER</v>
          </cell>
          <cell r="L526" t="str">
            <v>OFICINA COURIER / SANTA ELENA / LA LIBERTAD / LA LIBERTAD / AV 4TA / SN / ENTRE CALLE 22 Y 23 / OFICINA TRAMACO LA LIBERTAD AV. 4TA ENTRE CALLE 22 Y 23</v>
          </cell>
          <cell r="M526" t="str">
            <v>964929897</v>
          </cell>
          <cell r="N526" t="str">
            <v>989547849</v>
          </cell>
          <cell r="P526" t="str">
            <v>LA LIBERTAD</v>
          </cell>
          <cell r="Q526" t="str">
            <v>LA LIBERTAD</v>
          </cell>
          <cell r="R526" t="str">
            <v>SANTA ELENA</v>
          </cell>
          <cell r="T526" t="str">
            <v>TRAMACO</v>
          </cell>
          <cell r="U526" t="str">
            <v>FLEXNETGYE_PROVINCIA</v>
          </cell>
          <cell r="V526">
            <v>1</v>
          </cell>
          <cell r="W526">
            <v>3</v>
          </cell>
          <cell r="X526" t="str">
            <v>FLEXNET</v>
          </cell>
          <cell r="Y526" t="str">
            <v>FLEX NET GYE KM 8.5 VIA DAULE</v>
          </cell>
        </row>
        <row r="527">
          <cell r="A527" t="str">
            <v>20003073544604</v>
          </cell>
          <cell r="B527">
            <v>498471</v>
          </cell>
          <cell r="C527" t="str">
            <v>20003073544604</v>
          </cell>
          <cell r="D527" t="str">
            <v>BRELDYNG</v>
          </cell>
          <cell r="E527" t="str">
            <v>DESPACHO</v>
          </cell>
          <cell r="F527" t="str">
            <v>NORMAL</v>
          </cell>
          <cell r="G527" t="str">
            <v>FT80370</v>
          </cell>
          <cell r="H527">
            <v>44943</v>
          </cell>
          <cell r="I527" t="str">
            <v>COORDINADO</v>
          </cell>
          <cell r="J527">
            <v>44943</v>
          </cell>
          <cell r="K527" t="str">
            <v>IZQUIERDO WEST JUAN PABLO</v>
          </cell>
          <cell r="L527" t="str">
            <v>DOMICILIO / PICHINCHA / QUITO / INAQUITO / AV 10 DE AGOSTO / 14-37 / JUAN PABLO SAENZ / EDIFICIO 14-37 GRIS PISO 2 OFICINA 3 FRENTE A GETIONA</v>
          </cell>
          <cell r="M527" t="str">
            <v>1718602822</v>
          </cell>
          <cell r="N527" t="str">
            <v>997303591-0983222334</v>
          </cell>
          <cell r="P527" t="str">
            <v>QUITO</v>
          </cell>
          <cell r="Q527" t="str">
            <v>QUITO</v>
          </cell>
          <cell r="R527" t="str">
            <v>PICHINCHA</v>
          </cell>
          <cell r="U527" t="str">
            <v>FLEXNETGYE_UIO</v>
          </cell>
          <cell r="V527">
            <v>1</v>
          </cell>
          <cell r="W527">
            <v>3</v>
          </cell>
          <cell r="X527" t="str">
            <v>FLEXNET</v>
          </cell>
          <cell r="Y527" t="str">
            <v>FLEX NET GYE KM 8.5 VIA DAULE</v>
          </cell>
        </row>
        <row r="528">
          <cell r="A528" t="str">
            <v>20003069981762</v>
          </cell>
          <cell r="B528">
            <v>498472</v>
          </cell>
          <cell r="C528" t="str">
            <v>20003069981762</v>
          </cell>
          <cell r="D528" t="str">
            <v>BRELDYNG</v>
          </cell>
          <cell r="E528" t="str">
            <v>DESPACHO</v>
          </cell>
          <cell r="F528" t="str">
            <v>NORMAL</v>
          </cell>
          <cell r="G528" t="str">
            <v>FT80371</v>
          </cell>
          <cell r="H528">
            <v>44943</v>
          </cell>
          <cell r="I528" t="str">
            <v>COORDINADO</v>
          </cell>
          <cell r="J528">
            <v>44943</v>
          </cell>
          <cell r="K528" t="str">
            <v>ALEXANDRA NARCIZA ARCOS MEJIA</v>
          </cell>
          <cell r="L528" t="str">
            <v xml:space="preserve"> / PICHINCHA / QUITO / SAN ISIDRO DEL INCA / DE LOS GUABOS / N49-83 / CUCARDAS / CASA DE DOS PISOS BARRIO EL INCA FRENTE A VIVERES LOLITA</v>
          </cell>
          <cell r="M528" t="str">
            <v>401348909</v>
          </cell>
          <cell r="N528" t="str">
            <v>989134197</v>
          </cell>
          <cell r="P528" t="str">
            <v>QUITO</v>
          </cell>
          <cell r="Q528" t="str">
            <v>QUITO</v>
          </cell>
          <cell r="R528" t="str">
            <v>PICHINCHA</v>
          </cell>
          <cell r="U528" t="str">
            <v>FLEXNETGYE_UIO</v>
          </cell>
          <cell r="V528">
            <v>2</v>
          </cell>
          <cell r="W528">
            <v>12</v>
          </cell>
          <cell r="X528" t="str">
            <v>FLEXNET</v>
          </cell>
          <cell r="Y528" t="str">
            <v>FLEX NET GYE KM 8.5 VIA DAULE</v>
          </cell>
        </row>
        <row r="529">
          <cell r="A529" t="str">
            <v>MYD_2023_00143</v>
          </cell>
          <cell r="B529">
            <v>498461</v>
          </cell>
          <cell r="C529" t="str">
            <v>MYD_2023_00143</v>
          </cell>
          <cell r="D529" t="str">
            <v>MYD</v>
          </cell>
          <cell r="E529" t="str">
            <v>DESPACHO</v>
          </cell>
          <cell r="F529" t="str">
            <v>NORMAL</v>
          </cell>
          <cell r="G529" t="str">
            <v>031002004187874</v>
          </cell>
          <cell r="H529">
            <v>44943</v>
          </cell>
          <cell r="I529" t="str">
            <v>ENTREGADO</v>
          </cell>
          <cell r="J529">
            <v>44944</v>
          </cell>
          <cell r="K529" t="str">
            <v>JUAN CAMILO BOMBON BARRIONUEVO</v>
          </cell>
          <cell r="L529" t="str">
            <v>PARQUE INDUSTRIAL. CALLE 5 LOTE 65, CALLE F - EMPRESA MERCANTIL MAKAMBA</v>
          </cell>
          <cell r="M529" t="str">
            <v>#N/D</v>
          </cell>
          <cell r="P529" t="str">
            <v>180101</v>
          </cell>
          <cell r="Q529" t="str">
            <v>AMBATO</v>
          </cell>
          <cell r="R529" t="str">
            <v>TUNGURAHUA</v>
          </cell>
          <cell r="S529" t="str">
            <v>AMBATO</v>
          </cell>
          <cell r="T529" t="str">
            <v>TRAMACO</v>
          </cell>
          <cell r="V529">
            <v>1</v>
          </cell>
          <cell r="W529">
            <v>1</v>
          </cell>
          <cell r="X529" t="str">
            <v>FLEXNET</v>
          </cell>
          <cell r="Y529" t="str">
            <v>FLEX NET CALLE 28 DE JUNIO S/N Y GARCIA MORENO ENTRADA LLANO GRANDE</v>
          </cell>
        </row>
        <row r="530">
          <cell r="A530" t="str">
            <v>23-138</v>
          </cell>
          <cell r="B530">
            <v>498460</v>
          </cell>
          <cell r="C530" t="str">
            <v>23-138</v>
          </cell>
          <cell r="D530" t="str">
            <v>VENTURA</v>
          </cell>
          <cell r="E530" t="str">
            <v>DESPACHO</v>
          </cell>
          <cell r="F530" t="str">
            <v>NORMAL</v>
          </cell>
          <cell r="G530" t="str">
            <v>FT80448</v>
          </cell>
          <cell r="H530">
            <v>44943</v>
          </cell>
          <cell r="I530" t="str">
            <v>EN_TRANSITO</v>
          </cell>
          <cell r="J530">
            <v>44943</v>
          </cell>
          <cell r="K530" t="str">
            <v>PRESTIGE MOTORS  MARCO ROSERO  0984581831</v>
          </cell>
          <cell r="L530" t="str">
            <v xml:space="preserve"> AV. 6 DE DICIEMBRE ENTREA ALAMOS Y RAFAEL BUSTAMANTE </v>
          </cell>
          <cell r="P530" t="str">
            <v>170104</v>
          </cell>
          <cell r="Q530" t="str">
            <v>QUITO</v>
          </cell>
          <cell r="R530" t="str">
            <v>PICHINCHA</v>
          </cell>
          <cell r="S530" t="str">
            <v>NANEGALITO</v>
          </cell>
          <cell r="T530" t="str">
            <v>FLEXTRANS UIO</v>
          </cell>
          <cell r="U530" t="str">
            <v>FLEXNETUIO_PROVINCIA</v>
          </cell>
          <cell r="V530">
            <v>1</v>
          </cell>
          <cell r="W530">
            <v>0.9</v>
          </cell>
          <cell r="X530" t="str">
            <v>FLEXNET DEL ECUAODR</v>
          </cell>
          <cell r="Y530" t="str">
            <v>CALLE 28 DE JUNIO Y GARCIA MORENO</v>
          </cell>
        </row>
        <row r="531">
          <cell r="A531" t="str">
            <v>RETIRO_01</v>
          </cell>
          <cell r="B531">
            <v>498459</v>
          </cell>
          <cell r="C531" t="str">
            <v>RETIRO_01</v>
          </cell>
          <cell r="D531" t="str">
            <v>MULTIVAC</v>
          </cell>
          <cell r="E531" t="str">
            <v>RETIRO_DESPACHO</v>
          </cell>
          <cell r="G531" t="str">
            <v>FT80356</v>
          </cell>
          <cell r="H531">
            <v>44943</v>
          </cell>
          <cell r="I531" t="str">
            <v>EN_TRANSITO</v>
          </cell>
          <cell r="J531">
            <v>44944</v>
          </cell>
          <cell r="K531" t="str">
            <v>FLEXNET UIO</v>
          </cell>
          <cell r="L531" t="str">
            <v>PANAMERICANA NORTE KM 12 1/2  LLANO GRANDE</v>
          </cell>
          <cell r="P531" t="str">
            <v>170208</v>
          </cell>
          <cell r="Q531" t="str">
            <v>QUITO</v>
          </cell>
          <cell r="R531" t="str">
            <v>PICHINCHA</v>
          </cell>
          <cell r="S531" t="str">
            <v>CALDERON (CARAPUNGO)</v>
          </cell>
          <cell r="T531" t="str">
            <v>CARGO UNION</v>
          </cell>
          <cell r="U531" t="str">
            <v>FLEXNETUIO_GYE</v>
          </cell>
          <cell r="V531">
            <v>1</v>
          </cell>
          <cell r="W531">
            <v>0.01</v>
          </cell>
          <cell r="X531" t="str">
            <v>PRONACA-ECUADASA-GYE</v>
          </cell>
          <cell r="Y531" t="str">
            <v>AV. PEDRO MENENDEZ  GILBERT Y LA RIA REF: JUNTO LICEO NAVAL NORTE</v>
          </cell>
        </row>
        <row r="532">
          <cell r="A532" t="str">
            <v>SG_2023_68</v>
          </cell>
          <cell r="B532">
            <v>498458</v>
          </cell>
          <cell r="C532" t="str">
            <v>SG_2023_68</v>
          </cell>
          <cell r="D532" t="str">
            <v>SG</v>
          </cell>
          <cell r="E532" t="str">
            <v>DESPACHO</v>
          </cell>
          <cell r="F532" t="str">
            <v>NORMAL</v>
          </cell>
          <cell r="G532" t="str">
            <v>80482</v>
          </cell>
          <cell r="H532">
            <v>44943</v>
          </cell>
          <cell r="I532" t="str">
            <v>EN_TRANSITO</v>
          </cell>
          <cell r="J532">
            <v>44944</v>
          </cell>
          <cell r="K532" t="str">
            <v>FINPAC</v>
          </cell>
          <cell r="L532" t="str">
            <v>LOTIZACION CERRO COLORADO COOP VERGELES MZ 1245 SOLAR 1-2</v>
          </cell>
          <cell r="P532" t="str">
            <v>GUAYAQUIL</v>
          </cell>
          <cell r="Q532" t="str">
            <v>GUAYAQUIL</v>
          </cell>
          <cell r="R532" t="str">
            <v>GUAYAS</v>
          </cell>
          <cell r="U532" t="str">
            <v>FLEXNETGYE_LOCAL</v>
          </cell>
          <cell r="V532">
            <v>2</v>
          </cell>
          <cell r="W532">
            <v>13</v>
          </cell>
          <cell r="X532" t="str">
            <v>FLEXNET - GYE</v>
          </cell>
          <cell r="Y532" t="str">
            <v>FERNANDO GUTIERREZ HILL KM 8 1/2 VIA DAULE</v>
          </cell>
        </row>
        <row r="533">
          <cell r="A533" t="str">
            <v>SG_2023_67</v>
          </cell>
          <cell r="B533">
            <v>498457</v>
          </cell>
          <cell r="C533" t="str">
            <v>SG_2023_67</v>
          </cell>
          <cell r="D533" t="str">
            <v>SG</v>
          </cell>
          <cell r="E533" t="str">
            <v>DESPACHO</v>
          </cell>
          <cell r="F533" t="str">
            <v>NORMAL</v>
          </cell>
          <cell r="G533" t="str">
            <v>80476</v>
          </cell>
          <cell r="H533">
            <v>44943</v>
          </cell>
          <cell r="I533" t="str">
            <v>ENTREGADO</v>
          </cell>
          <cell r="J533">
            <v>44944</v>
          </cell>
          <cell r="K533" t="str">
            <v>DISPROSEG SAN CAMILO</v>
          </cell>
          <cell r="L533" t="str">
            <v>SAN ALFONSO 49 Y SAN CAMILO</v>
          </cell>
          <cell r="P533" t="str">
            <v>QUITO</v>
          </cell>
          <cell r="Q533" t="str">
            <v>QUITO</v>
          </cell>
          <cell r="R533" t="str">
            <v>PICHINCHA</v>
          </cell>
          <cell r="T533" t="str">
            <v>FLEXTRANS GYE</v>
          </cell>
          <cell r="U533" t="str">
            <v>FLEXNETGYE_UIO</v>
          </cell>
          <cell r="V533">
            <v>1</v>
          </cell>
          <cell r="W533">
            <v>4</v>
          </cell>
          <cell r="X533" t="str">
            <v>FLEXNET - GYE</v>
          </cell>
          <cell r="Y533" t="str">
            <v>FERNANDO GUTIERREZ HILL KM 8 1/2 VIA DAULE</v>
          </cell>
        </row>
        <row r="534">
          <cell r="A534" t="str">
            <v>SG_2023_70</v>
          </cell>
          <cell r="B534">
            <v>498456</v>
          </cell>
          <cell r="C534" t="str">
            <v>SG_2023_70</v>
          </cell>
          <cell r="D534" t="str">
            <v>SG</v>
          </cell>
          <cell r="E534" t="str">
            <v>DESPACHO</v>
          </cell>
          <cell r="F534" t="str">
            <v>NORMAL</v>
          </cell>
          <cell r="G534" t="str">
            <v>FT80475</v>
          </cell>
          <cell r="H534">
            <v>44943</v>
          </cell>
          <cell r="I534" t="str">
            <v>ENTREGADO</v>
          </cell>
          <cell r="J534">
            <v>44944</v>
          </cell>
          <cell r="K534" t="str">
            <v>PROFERMACO CIA LTDA</v>
          </cell>
          <cell r="L534" t="str">
            <v>CALDERON Y AV CARAPUNGO OE7-348, QUITO</v>
          </cell>
          <cell r="P534" t="str">
            <v>QUITO</v>
          </cell>
          <cell r="Q534" t="str">
            <v>QUITO</v>
          </cell>
          <cell r="R534" t="str">
            <v>PICHINCHA</v>
          </cell>
          <cell r="T534" t="str">
            <v>FLEXTRANS GYE</v>
          </cell>
          <cell r="U534" t="str">
            <v>FLEXNETGYE_UIO</v>
          </cell>
          <cell r="V534">
            <v>1</v>
          </cell>
          <cell r="W534">
            <v>5</v>
          </cell>
          <cell r="X534" t="str">
            <v>FLEXNET - GYE</v>
          </cell>
          <cell r="Y534" t="str">
            <v>FERNANDO GUTIERREZ HILL KM 8 1/2 VIA DAULE</v>
          </cell>
        </row>
        <row r="535">
          <cell r="A535" t="str">
            <v>SG_2023_66</v>
          </cell>
          <cell r="B535">
            <v>498455</v>
          </cell>
          <cell r="C535" t="str">
            <v>SG_2023_66</v>
          </cell>
          <cell r="D535" t="str">
            <v>SG</v>
          </cell>
          <cell r="E535" t="str">
            <v>DESPACHO</v>
          </cell>
          <cell r="F535" t="str">
            <v>NORMAL</v>
          </cell>
          <cell r="G535" t="str">
            <v>FT80474</v>
          </cell>
          <cell r="H535">
            <v>44943</v>
          </cell>
          <cell r="I535" t="str">
            <v>ENTREGADO</v>
          </cell>
          <cell r="J535">
            <v>44944</v>
          </cell>
          <cell r="K535" t="str">
            <v>PROFERMACO CIA LTDA</v>
          </cell>
          <cell r="L535" t="str">
            <v>CALDERON Y AV CARAPUNGO OE7-348, QUITO</v>
          </cell>
          <cell r="P535" t="str">
            <v>QUITO</v>
          </cell>
          <cell r="Q535" t="str">
            <v>QUITO</v>
          </cell>
          <cell r="R535" t="str">
            <v>PICHINCHA</v>
          </cell>
          <cell r="T535" t="str">
            <v>FLEXTRANS GYE</v>
          </cell>
          <cell r="U535" t="str">
            <v>FLEXNETGYE_UIO</v>
          </cell>
          <cell r="V535">
            <v>5</v>
          </cell>
          <cell r="W535">
            <v>3641.95</v>
          </cell>
          <cell r="X535" t="str">
            <v>FLEXNET - GYE</v>
          </cell>
          <cell r="Y535" t="str">
            <v>FERNANDO GUTIERREZ HILL KM 8 1/2 VIA DAULE</v>
          </cell>
        </row>
        <row r="536">
          <cell r="A536" t="str">
            <v>2023-00687</v>
          </cell>
          <cell r="B536">
            <v>498454</v>
          </cell>
          <cell r="C536" t="str">
            <v>2023-00687</v>
          </cell>
          <cell r="D536" t="str">
            <v>MOVISTAR</v>
          </cell>
          <cell r="E536" t="str">
            <v>DESPACHO</v>
          </cell>
          <cell r="F536" t="str">
            <v>NORMAL</v>
          </cell>
          <cell r="G536" t="str">
            <v>031080202300687</v>
          </cell>
          <cell r="H536">
            <v>44943</v>
          </cell>
          <cell r="I536" t="str">
            <v>EN_TRANSITO</v>
          </cell>
          <cell r="J536">
            <v>44943</v>
          </cell>
          <cell r="K536" t="str">
            <v>M2MDATAGLOBAL LATAM ECUADOR CIA.LTDA._CARLOS ASTUDILLO</v>
          </cell>
          <cell r="L536" t="str">
            <v>AV LA INDEPENDENCIA JUNTO A LA GASOLINERA</v>
          </cell>
          <cell r="M536" t="str">
            <v>0791822653001</v>
          </cell>
          <cell r="N536" t="str">
            <v>0991066665</v>
          </cell>
          <cell r="O536" t="str">
            <v/>
          </cell>
          <cell r="P536" t="str">
            <v>PIÑAS</v>
          </cell>
          <cell r="Q536" t="str">
            <v>PIÑAS</v>
          </cell>
          <cell r="R536" t="str">
            <v>EL ORO</v>
          </cell>
          <cell r="T536" t="str">
            <v>TRAMACO</v>
          </cell>
          <cell r="U536" t="str">
            <v>FLEXNETUIO_PROVINCIA</v>
          </cell>
          <cell r="V536">
            <v>1</v>
          </cell>
          <cell r="W536">
            <v>1</v>
          </cell>
          <cell r="X536" t="str">
            <v>FLEXNET ECUADOR - MOVISTAR</v>
          </cell>
          <cell r="Y536" t="str">
            <v>CALLE 28 DE JUNIO S/N Y GARCIA MORENO ENTRADA LLANO GRANDE</v>
          </cell>
        </row>
        <row r="537">
          <cell r="A537" t="str">
            <v>53385</v>
          </cell>
          <cell r="B537">
            <v>498450</v>
          </cell>
          <cell r="C537" t="str">
            <v>53385</v>
          </cell>
          <cell r="D537" t="str">
            <v>DEGSO</v>
          </cell>
          <cell r="E537" t="str">
            <v>DESPACHO</v>
          </cell>
          <cell r="F537" t="str">
            <v>NORMAL</v>
          </cell>
          <cell r="G537" t="str">
            <v>FT80447</v>
          </cell>
          <cell r="H537">
            <v>44943</v>
          </cell>
          <cell r="I537" t="str">
            <v>ENTREGADO</v>
          </cell>
          <cell r="J537">
            <v>44944</v>
          </cell>
          <cell r="K537" t="str">
            <v>INDUSTRIAS CLAVEC CIA. LTDA.</v>
          </cell>
          <cell r="L537" t="str">
            <v>DIRECCION:CALLE ANTARES OE13-253 Y MIRLOS, VIA AL TINGO. TELF:2862-046</v>
          </cell>
          <cell r="M537" t="str">
            <v>1790347265001</v>
          </cell>
          <cell r="N537" t="str">
            <v>99-832-0225</v>
          </cell>
          <cell r="O537" t="str">
            <v>99-832-0225</v>
          </cell>
          <cell r="P537" t="str">
            <v>170301</v>
          </cell>
          <cell r="Q537" t="str">
            <v>QUITO</v>
          </cell>
          <cell r="R537" t="str">
            <v>PICHINCHA</v>
          </cell>
          <cell r="S537" t="str">
            <v>QUITO</v>
          </cell>
          <cell r="T537" t="str">
            <v>FLEXTRANS UIO</v>
          </cell>
          <cell r="U537" t="str">
            <v>FLEXNETUIO_LOCAL</v>
          </cell>
          <cell r="V537">
            <v>2</v>
          </cell>
          <cell r="W537">
            <v>21.3</v>
          </cell>
          <cell r="X537" t="str">
            <v>FLEXNET</v>
          </cell>
          <cell r="Y537" t="str">
            <v>FLEX NET CALLE 28 DE JUNIO S/N Y GARCIA MORENO ENTRADA LLANO GRANDE</v>
          </cell>
        </row>
        <row r="538">
          <cell r="A538" t="str">
            <v>4839868</v>
          </cell>
          <cell r="B538">
            <v>498432</v>
          </cell>
          <cell r="C538" t="str">
            <v>4839868</v>
          </cell>
          <cell r="D538" t="str">
            <v>MDELIVERY</v>
          </cell>
          <cell r="E538" t="str">
            <v>DESPACHO</v>
          </cell>
          <cell r="F538" t="str">
            <v>NORMAL</v>
          </cell>
          <cell r="G538" t="str">
            <v>FT80407</v>
          </cell>
          <cell r="H538">
            <v>44943</v>
          </cell>
          <cell r="I538" t="str">
            <v>EN_TRANSITO</v>
          </cell>
          <cell r="J538">
            <v>44944</v>
          </cell>
          <cell r="K538" t="str">
            <v>PIERO ALEJANDRO BAJANA PICO</v>
          </cell>
          <cell r="L538" t="str">
            <v>XIMENA FLORESTA  2 CALLE COTACACHI  MZ 143 VILLA 14 Y AV DOMINGO COMIN</v>
          </cell>
          <cell r="M538" t="str">
            <v>0943962084</v>
          </cell>
          <cell r="N538" t="str">
            <v>0963002375</v>
          </cell>
          <cell r="O538" t="str">
            <v>0963002375</v>
          </cell>
          <cell r="P538" t="str">
            <v>090107</v>
          </cell>
          <cell r="Q538" t="str">
            <v>GUAYAQUIL</v>
          </cell>
          <cell r="R538" t="str">
            <v>GUAYAS</v>
          </cell>
          <cell r="S538" t="str">
            <v>GUAYAQUIL</v>
          </cell>
          <cell r="T538" t="str">
            <v>ITSACOURIER</v>
          </cell>
          <cell r="U538" t="str">
            <v>FLEXNETUIO_GYE</v>
          </cell>
          <cell r="V538">
            <v>1</v>
          </cell>
          <cell r="W538">
            <v>1</v>
          </cell>
          <cell r="X538" t="str">
            <v>FLEXNET ECUADOR - MDELIVERY</v>
          </cell>
          <cell r="Y538" t="str">
            <v>CALLE 28 DE JUNIO S/N Y GARCIA MORENO ENTRADA LLANO GRANDE</v>
          </cell>
        </row>
        <row r="539">
          <cell r="A539" t="str">
            <v>4839905</v>
          </cell>
          <cell r="B539">
            <v>498433</v>
          </cell>
          <cell r="C539" t="str">
            <v>4839905</v>
          </cell>
          <cell r="D539" t="str">
            <v>MDELIVERY</v>
          </cell>
          <cell r="E539" t="str">
            <v>DESPACHO</v>
          </cell>
          <cell r="F539" t="str">
            <v>NORMAL</v>
          </cell>
          <cell r="G539" t="str">
            <v>031080004839905</v>
          </cell>
          <cell r="H539">
            <v>44943</v>
          </cell>
          <cell r="I539" t="str">
            <v>INCIDENCIA</v>
          </cell>
          <cell r="J539">
            <v>44944</v>
          </cell>
          <cell r="K539" t="str">
            <v>GEORGE JESUS MARIDUENA CABEZAS</v>
          </cell>
          <cell r="L539" t="str">
            <v>VUELTA LARGA   AVENIDA  REFINERIA   SN</v>
          </cell>
          <cell r="M539" t="str">
            <v>0850040262</v>
          </cell>
          <cell r="N539" t="str">
            <v>0985527570</v>
          </cell>
          <cell r="O539" t="str">
            <v>0985527570</v>
          </cell>
          <cell r="P539" t="str">
            <v>080113</v>
          </cell>
          <cell r="Q539" t="str">
            <v>ESMERALDAS</v>
          </cell>
          <cell r="R539" t="str">
            <v>ESMERALDAS</v>
          </cell>
          <cell r="S539" t="str">
            <v>ESMERALDAS - LUCHA DE LOS POBRES</v>
          </cell>
          <cell r="T539" t="str">
            <v>TRAMACO</v>
          </cell>
          <cell r="U539" t="str">
            <v>FLEXNETUIO_PROVINCIA</v>
          </cell>
          <cell r="V539">
            <v>1</v>
          </cell>
          <cell r="W539">
            <v>1</v>
          </cell>
          <cell r="X539" t="str">
            <v>FLEXNET ECUADOR - MDELIVERY</v>
          </cell>
          <cell r="Y539" t="str">
            <v>CALLE 28 DE JUNIO S/N Y GARCIA MORENO ENTRADA LLANO GRANDE</v>
          </cell>
        </row>
        <row r="540">
          <cell r="A540" t="str">
            <v>4839970</v>
          </cell>
          <cell r="B540">
            <v>498434</v>
          </cell>
          <cell r="C540" t="str">
            <v>4839970</v>
          </cell>
          <cell r="D540" t="str">
            <v>MDELIVERY</v>
          </cell>
          <cell r="E540" t="str">
            <v>DESPACHO</v>
          </cell>
          <cell r="F540" t="str">
            <v>NORMAL</v>
          </cell>
          <cell r="G540" t="str">
            <v>031080004839970</v>
          </cell>
          <cell r="H540">
            <v>44943</v>
          </cell>
          <cell r="I540" t="str">
            <v>EN_TRANSITO</v>
          </cell>
          <cell r="J540">
            <v>44943</v>
          </cell>
          <cell r="K540" t="str">
            <v>Veronica Susana Alvear Sanchez</v>
          </cell>
          <cell r="L540" t="str">
            <v>VELASCO  CALLE GALO PLAZA LASSO SN JOSE MARIA VELASCO IBARRA</v>
          </cell>
          <cell r="M540" t="str">
            <v>0603577172</v>
          </cell>
          <cell r="N540" t="str">
            <v>0989376277</v>
          </cell>
          <cell r="O540" t="str">
            <v/>
          </cell>
          <cell r="P540" t="str">
            <v>060108</v>
          </cell>
          <cell r="Q540" t="str">
            <v>RIOBAMBA</v>
          </cell>
          <cell r="R540" t="str">
            <v>CHIMBORAZO</v>
          </cell>
          <cell r="S540" t="str">
            <v>RIOBAMBA</v>
          </cell>
          <cell r="T540" t="str">
            <v>TRAMACO</v>
          </cell>
          <cell r="U540" t="str">
            <v>FLEXNETUIO_PROVINCIA</v>
          </cell>
          <cell r="V540">
            <v>1</v>
          </cell>
          <cell r="W540">
            <v>1</v>
          </cell>
          <cell r="X540" t="str">
            <v>FLEXNET ECUADOR - MDELIVERY</v>
          </cell>
          <cell r="Y540" t="str">
            <v>CALLE 28 DE JUNIO S/N Y GARCIA MORENO ENTRADA LLANO GRANDE</v>
          </cell>
        </row>
        <row r="541">
          <cell r="A541" t="str">
            <v>4840056</v>
          </cell>
          <cell r="B541">
            <v>498435</v>
          </cell>
          <cell r="C541" t="str">
            <v>4840056</v>
          </cell>
          <cell r="D541" t="str">
            <v>MDELIVERY</v>
          </cell>
          <cell r="E541" t="str">
            <v>DESPACHO</v>
          </cell>
          <cell r="F541" t="str">
            <v>NORMAL</v>
          </cell>
          <cell r="G541" t="str">
            <v>FT80419</v>
          </cell>
          <cell r="H541">
            <v>44943</v>
          </cell>
          <cell r="I541" t="str">
            <v>ENTREGADO</v>
          </cell>
          <cell r="J541">
            <v>44944</v>
          </cell>
          <cell r="K541" t="str">
            <v>bryan ulysses Flores Viteri</v>
          </cell>
          <cell r="L541" t="str">
            <v>CONOCOTO   PASAJE C  CASA 10 AV CARLOS ANDRADE MARIN</v>
          </cell>
          <cell r="M541" t="str">
            <v>1723334858</v>
          </cell>
          <cell r="N541" t="str">
            <v>0983255220</v>
          </cell>
          <cell r="O541" t="str">
            <v>0983255220</v>
          </cell>
          <cell r="P541" t="str">
            <v>170801</v>
          </cell>
          <cell r="Q541" t="str">
            <v>QUITO</v>
          </cell>
          <cell r="R541" t="str">
            <v>PICHINCHA</v>
          </cell>
          <cell r="S541" t="str">
            <v>CONOCOTO</v>
          </cell>
          <cell r="T541" t="str">
            <v>FLEXTRANS UIO</v>
          </cell>
          <cell r="U541" t="str">
            <v>FLEXNETUIO_LOCAL</v>
          </cell>
          <cell r="V541">
            <v>1</v>
          </cell>
          <cell r="W541">
            <v>1</v>
          </cell>
          <cell r="X541" t="str">
            <v>FLEXNET ECUADOR - MDELIVERY</v>
          </cell>
          <cell r="Y541" t="str">
            <v>CALLE 28 DE JUNIO S/N Y GARCIA MORENO ENTRADA LLANO GRANDE</v>
          </cell>
        </row>
        <row r="542">
          <cell r="A542" t="str">
            <v>4840079</v>
          </cell>
          <cell r="B542">
            <v>498436</v>
          </cell>
          <cell r="C542" t="str">
            <v>4840079</v>
          </cell>
          <cell r="D542" t="str">
            <v>MDELIVERY</v>
          </cell>
          <cell r="E542" t="str">
            <v>DESPACHO</v>
          </cell>
          <cell r="F542" t="str">
            <v>NORMAL</v>
          </cell>
          <cell r="G542" t="str">
            <v>FT80424</v>
          </cell>
          <cell r="H542">
            <v>44943</v>
          </cell>
          <cell r="I542" t="str">
            <v>EN_TRANSITO</v>
          </cell>
          <cell r="J542">
            <v>44943</v>
          </cell>
          <cell r="K542" t="str">
            <v>margoth Elizabeth viteri roman</v>
          </cell>
          <cell r="L542" t="str">
            <v>MARISCAL SUCRE AV AMAZONAS  SN CALLE GENERAL FRANCISCO ROBLES</v>
          </cell>
          <cell r="M542" t="str">
            <v>1708665409</v>
          </cell>
          <cell r="N542" t="str">
            <v>0984467037</v>
          </cell>
          <cell r="O542" t="str">
            <v>0984467037</v>
          </cell>
          <cell r="P542" t="str">
            <v>170526</v>
          </cell>
          <cell r="Q542" t="str">
            <v>QUITO</v>
          </cell>
          <cell r="R542" t="str">
            <v>PICHINCHA</v>
          </cell>
          <cell r="S542" t="str">
            <v>QUITO</v>
          </cell>
          <cell r="T542" t="str">
            <v>FLEXTRANS UIO</v>
          </cell>
          <cell r="U542" t="str">
            <v>FLEXNETUIO_LOCAL</v>
          </cell>
          <cell r="V542">
            <v>1</v>
          </cell>
          <cell r="W542">
            <v>1</v>
          </cell>
          <cell r="X542" t="str">
            <v>FLEXNET ECUADOR - MDELIVERY</v>
          </cell>
          <cell r="Y542" t="str">
            <v>CALLE 28 DE JUNIO S/N Y GARCIA MORENO ENTRADA LLANO GRANDE</v>
          </cell>
        </row>
        <row r="543">
          <cell r="A543" t="str">
            <v>4840120</v>
          </cell>
          <cell r="B543">
            <v>498437</v>
          </cell>
          <cell r="C543" t="str">
            <v>4840120</v>
          </cell>
          <cell r="D543" t="str">
            <v>MDELIVERY</v>
          </cell>
          <cell r="E543" t="str">
            <v>DESPACHO</v>
          </cell>
          <cell r="F543" t="str">
            <v>NORMAL</v>
          </cell>
          <cell r="G543" t="str">
            <v>031080004840120</v>
          </cell>
          <cell r="H543">
            <v>44943</v>
          </cell>
          <cell r="I543" t="str">
            <v>EN_TRANSITO</v>
          </cell>
          <cell r="J543">
            <v>44943</v>
          </cell>
          <cell r="K543" t="str">
            <v>ESTEFANIA ELIZABETH DONOSO CASTANEDA</v>
          </cell>
          <cell r="L543" t="str">
            <v>NOBOL CALLE  AV RIO AMAZONAS SN Y ROBERTO NUNEZ</v>
          </cell>
          <cell r="M543" t="str">
            <v>0928675933</v>
          </cell>
          <cell r="N543" t="str">
            <v>0962903737</v>
          </cell>
          <cell r="O543" t="str">
            <v/>
          </cell>
          <cell r="P543" t="str">
            <v>091906</v>
          </cell>
          <cell r="Q543" t="str">
            <v>NOBOL</v>
          </cell>
          <cell r="R543" t="str">
            <v>GUAYAS</v>
          </cell>
          <cell r="S543" t="str">
            <v>NARCISA DE JESUS - PETRILLO</v>
          </cell>
          <cell r="T543" t="str">
            <v>TRAMACO</v>
          </cell>
          <cell r="U543" t="str">
            <v>FLEXNETUIO_PROVINCIA</v>
          </cell>
          <cell r="V543">
            <v>1</v>
          </cell>
          <cell r="W543">
            <v>1</v>
          </cell>
          <cell r="X543" t="str">
            <v>FLEXNET ECUADOR - MDELIVERY</v>
          </cell>
          <cell r="Y543" t="str">
            <v>CALLE 28 DE JUNIO S/N Y GARCIA MORENO ENTRADA LLANO GRANDE</v>
          </cell>
        </row>
        <row r="544">
          <cell r="A544" t="str">
            <v>4840140</v>
          </cell>
          <cell r="B544">
            <v>498438</v>
          </cell>
          <cell r="C544" t="str">
            <v>4840140</v>
          </cell>
          <cell r="D544" t="str">
            <v>MDELIVERY</v>
          </cell>
          <cell r="E544" t="str">
            <v>DESPACHO</v>
          </cell>
          <cell r="F544" t="str">
            <v>NORMAL</v>
          </cell>
          <cell r="G544" t="str">
            <v>031080004840140</v>
          </cell>
          <cell r="H544">
            <v>44943</v>
          </cell>
          <cell r="I544" t="str">
            <v>EN_TRANSITO</v>
          </cell>
          <cell r="J544">
            <v>44943</v>
          </cell>
          <cell r="K544" t="str">
            <v>Angel Eduardo Ron Davila</v>
          </cell>
          <cell r="L544" t="str">
            <v>PEDERNALES CALLE LOS RIOS SN CALLE MACHALA</v>
          </cell>
          <cell r="M544" t="str">
            <v>1713910725</v>
          </cell>
          <cell r="N544" t="str">
            <v>0983965845</v>
          </cell>
          <cell r="O544" t="str">
            <v>0983965845</v>
          </cell>
          <cell r="P544" t="str">
            <v>131002</v>
          </cell>
          <cell r="Q544" t="str">
            <v>PEDERNALES</v>
          </cell>
          <cell r="R544" t="str">
            <v>MANABI</v>
          </cell>
          <cell r="S544" t="str">
            <v>PEDERNALES - RECINTO TIZAL</v>
          </cell>
          <cell r="T544" t="str">
            <v>TRAMACO</v>
          </cell>
          <cell r="U544" t="str">
            <v>FLEXNETUIO_PROVINCIA</v>
          </cell>
          <cell r="V544">
            <v>1</v>
          </cell>
          <cell r="W544">
            <v>1</v>
          </cell>
          <cell r="X544" t="str">
            <v>FLEXNET ECUADOR - MDELIVERY</v>
          </cell>
          <cell r="Y544" t="str">
            <v>CALLE 28 DE JUNIO S/N Y GARCIA MORENO ENTRADA LLANO GRANDE</v>
          </cell>
        </row>
        <row r="545">
          <cell r="A545" t="str">
            <v>4840168</v>
          </cell>
          <cell r="B545">
            <v>498439</v>
          </cell>
          <cell r="C545" t="str">
            <v>4840168</v>
          </cell>
          <cell r="D545" t="str">
            <v>MDELIVERY</v>
          </cell>
          <cell r="E545" t="str">
            <v>DESPACHO</v>
          </cell>
          <cell r="F545" t="str">
            <v>NORMAL</v>
          </cell>
          <cell r="G545" t="str">
            <v>FT80417</v>
          </cell>
          <cell r="H545">
            <v>44943</v>
          </cell>
          <cell r="I545" t="str">
            <v>EN_TRANSITO</v>
          </cell>
          <cell r="J545">
            <v>44944</v>
          </cell>
          <cell r="K545" t="str">
            <v>Kerly Lissette Crespin Mite</v>
          </cell>
          <cell r="L545" t="str">
            <v>POSORJA  CALLE NERY CHALEN  LOTE 1 Y 2  VIA SALICA</v>
          </cell>
          <cell r="M545" t="str">
            <v>0923260467</v>
          </cell>
          <cell r="N545" t="str">
            <v>0980105877</v>
          </cell>
          <cell r="O545" t="str">
            <v>0980105877</v>
          </cell>
          <cell r="P545" t="str">
            <v>091001</v>
          </cell>
          <cell r="Q545" t="str">
            <v>GUAYAQUIL</v>
          </cell>
          <cell r="R545" t="str">
            <v>GUAYAS</v>
          </cell>
          <cell r="S545" t="str">
            <v>POSORJA - DATA DE POSORJA</v>
          </cell>
          <cell r="T545" t="str">
            <v>ITSACOURIER</v>
          </cell>
          <cell r="U545" t="str">
            <v>FLEXNETUIO_PROVINCIA</v>
          </cell>
          <cell r="V545">
            <v>1</v>
          </cell>
          <cell r="W545">
            <v>1</v>
          </cell>
          <cell r="X545" t="str">
            <v>FLEXNET ECUADOR - MDELIVERY</v>
          </cell>
          <cell r="Y545" t="str">
            <v>CALLE 28 DE JUNIO S/N Y GARCIA MORENO ENTRADA LLANO GRANDE</v>
          </cell>
        </row>
        <row r="546">
          <cell r="A546" t="str">
            <v>4840288</v>
          </cell>
          <cell r="B546">
            <v>498440</v>
          </cell>
          <cell r="C546" t="str">
            <v>4840288</v>
          </cell>
          <cell r="D546" t="str">
            <v>MDELIVERY</v>
          </cell>
          <cell r="E546" t="str">
            <v>DESPACHO</v>
          </cell>
          <cell r="F546" t="str">
            <v>NORMAL</v>
          </cell>
          <cell r="G546" t="str">
            <v>FT80405</v>
          </cell>
          <cell r="H546">
            <v>44943</v>
          </cell>
          <cell r="I546" t="str">
            <v>EN_TRANSITO</v>
          </cell>
          <cell r="J546">
            <v>44944</v>
          </cell>
          <cell r="K546" t="str">
            <v>CONTRERAS MERA TERESA REINA</v>
          </cell>
          <cell r="L546" t="str">
            <v>9 DE OCTUBRE CALLE JOSE MASCOTE 1223 CALLE AGUIRRE</v>
          </cell>
          <cell r="M546" t="str">
            <v>1203451123</v>
          </cell>
          <cell r="N546" t="str">
            <v>0963304990</v>
          </cell>
          <cell r="O546" t="str">
            <v>0963304990</v>
          </cell>
          <cell r="P546" t="str">
            <v>090303</v>
          </cell>
          <cell r="Q546" t="str">
            <v>GUAYAQUIL</v>
          </cell>
          <cell r="R546" t="str">
            <v>GUAYAS</v>
          </cell>
          <cell r="S546" t="str">
            <v>GUAYAQUIL</v>
          </cell>
          <cell r="T546" t="str">
            <v>ITSACOURIER</v>
          </cell>
          <cell r="U546" t="str">
            <v>FLEXNETUIO_GYE</v>
          </cell>
          <cell r="V546">
            <v>1</v>
          </cell>
          <cell r="W546">
            <v>1</v>
          </cell>
          <cell r="X546" t="str">
            <v>FLEXNET ECUADOR - MDELIVERY</v>
          </cell>
          <cell r="Y546" t="str">
            <v>CALLE 28 DE JUNIO S/N Y GARCIA MORENO ENTRADA LLANO GRANDE</v>
          </cell>
        </row>
        <row r="547">
          <cell r="A547" t="str">
            <v>4840537</v>
          </cell>
          <cell r="B547">
            <v>498441</v>
          </cell>
          <cell r="C547" t="str">
            <v>4840537</v>
          </cell>
          <cell r="D547" t="str">
            <v>MDELIVERY</v>
          </cell>
          <cell r="E547" t="str">
            <v>DESPACHO</v>
          </cell>
          <cell r="F547" t="str">
            <v>NORMAL</v>
          </cell>
          <cell r="G547" t="str">
            <v>031080004840537</v>
          </cell>
          <cell r="H547">
            <v>44943</v>
          </cell>
          <cell r="I547" t="str">
            <v>EN_TRANSITO</v>
          </cell>
          <cell r="J547">
            <v>44943</v>
          </cell>
          <cell r="K547" t="str">
            <v>MACIAS MOLINA PABLO EMILIO</v>
          </cell>
          <cell r="L547" t="str">
            <v>LOS ESTEROS CALLE ARTURO VERA SN ENTRE AV SALVATORE Y JOSE RIVADENEIRA</v>
          </cell>
          <cell r="M547" t="str">
            <v>1311583486</v>
          </cell>
          <cell r="N547" t="str">
            <v>0992936278</v>
          </cell>
          <cell r="O547" t="str">
            <v>0992936278</v>
          </cell>
          <cell r="P547" t="str">
            <v>130204</v>
          </cell>
          <cell r="Q547" t="str">
            <v>MANTA</v>
          </cell>
          <cell r="R547" t="str">
            <v>MANABI</v>
          </cell>
          <cell r="S547" t="str">
            <v>MANTA</v>
          </cell>
          <cell r="T547" t="str">
            <v>TRAMACO</v>
          </cell>
          <cell r="U547" t="str">
            <v>FLEXNETUIO_PROVINCIA</v>
          </cell>
          <cell r="V547">
            <v>1</v>
          </cell>
          <cell r="W547">
            <v>1</v>
          </cell>
          <cell r="X547" t="str">
            <v>FLEXNET ECUADOR - MDELIVERY</v>
          </cell>
          <cell r="Y547" t="str">
            <v>CALLE 28 DE JUNIO S/N Y GARCIA MORENO ENTRADA LLANO GRANDE</v>
          </cell>
        </row>
        <row r="548">
          <cell r="A548" t="str">
            <v>4840603</v>
          </cell>
          <cell r="B548">
            <v>498442</v>
          </cell>
          <cell r="C548" t="str">
            <v>4840603</v>
          </cell>
          <cell r="D548" t="str">
            <v>MDELIVERY</v>
          </cell>
          <cell r="E548" t="str">
            <v>DESPACHO</v>
          </cell>
          <cell r="F548" t="str">
            <v>NORMAL</v>
          </cell>
          <cell r="G548" t="str">
            <v>FT80406</v>
          </cell>
          <cell r="H548">
            <v>44943</v>
          </cell>
          <cell r="I548" t="str">
            <v>EN_TRANSITO</v>
          </cell>
          <cell r="J548">
            <v>44944</v>
          </cell>
          <cell r="K548" t="str">
            <v>ANASTACIO CRUZ JOFFRE FABRICIO</v>
          </cell>
          <cell r="L548" t="str">
            <v>LETAMENDI CALLE DOMINGO SABIO 34 11 Y 2DO CJON</v>
          </cell>
          <cell r="M548" t="str">
            <v>0923471486</v>
          </cell>
          <cell r="N548" t="str">
            <v>0990239802</v>
          </cell>
          <cell r="O548" t="str">
            <v>0990239802</v>
          </cell>
          <cell r="P548" t="str">
            <v>090305</v>
          </cell>
          <cell r="Q548" t="str">
            <v>GUAYAQUIL</v>
          </cell>
          <cell r="R548" t="str">
            <v>GUAYAS</v>
          </cell>
          <cell r="S548" t="str">
            <v>GUAYAQUIL</v>
          </cell>
          <cell r="T548" t="str">
            <v>FLEXTRANS GYE</v>
          </cell>
          <cell r="U548" t="str">
            <v>FLEXNETUIO_GYE</v>
          </cell>
          <cell r="V548">
            <v>1</v>
          </cell>
          <cell r="W548">
            <v>1</v>
          </cell>
          <cell r="X548" t="str">
            <v>FLEXNET ECUADOR - MDELIVERY</v>
          </cell>
          <cell r="Y548" t="str">
            <v>CALLE 28 DE JUNIO S/N Y GARCIA MORENO ENTRADA LLANO GRANDE</v>
          </cell>
        </row>
        <row r="549">
          <cell r="A549" t="str">
            <v>4840815</v>
          </cell>
          <cell r="B549">
            <v>498443</v>
          </cell>
          <cell r="C549" t="str">
            <v>4840815</v>
          </cell>
          <cell r="D549" t="str">
            <v>MDELIVERY</v>
          </cell>
          <cell r="E549" t="str">
            <v>DESPACHO</v>
          </cell>
          <cell r="F549" t="str">
            <v>DERIVADO PICK UP</v>
          </cell>
          <cell r="G549" t="str">
            <v>031080004840815</v>
          </cell>
          <cell r="H549">
            <v>44943</v>
          </cell>
          <cell r="I549" t="str">
            <v>INCIDENCIA</v>
          </cell>
          <cell r="J549">
            <v>44944</v>
          </cell>
          <cell r="K549" t="str">
            <v>JHOFFRE LUIS GUANGA BENAVIDES</v>
          </cell>
          <cell r="L549" t="str">
            <v>OFICINA TRAMACO LAGO AGRIO</v>
          </cell>
          <cell r="M549" t="str">
            <v>2100293261</v>
          </cell>
          <cell r="N549" t="str">
            <v>0986195538</v>
          </cell>
          <cell r="O549" t="str">
            <v>0986195538</v>
          </cell>
          <cell r="P549" t="str">
            <v>LAGO AGRIO</v>
          </cell>
          <cell r="Q549" t="str">
            <v>LAGO AGRIO</v>
          </cell>
          <cell r="R549" t="str">
            <v>SUCUMBIOS</v>
          </cell>
          <cell r="T549" t="str">
            <v>TRAMACO</v>
          </cell>
          <cell r="U549" t="str">
            <v>FLEXNETUIO_PROVINCIA</v>
          </cell>
          <cell r="V549">
            <v>1</v>
          </cell>
          <cell r="W549">
            <v>1</v>
          </cell>
          <cell r="X549" t="str">
            <v>FLEXNET ECUADOR - MDELIVERY</v>
          </cell>
          <cell r="Y549" t="str">
            <v>CALLE 28 DE JUNIO S/N Y GARCIA MORENO ENTRADA LLANO GRANDE</v>
          </cell>
        </row>
        <row r="550">
          <cell r="A550" t="str">
            <v>4841189</v>
          </cell>
          <cell r="B550">
            <v>498444</v>
          </cell>
          <cell r="C550" t="str">
            <v>4841189</v>
          </cell>
          <cell r="D550" t="str">
            <v>MDELIVERY</v>
          </cell>
          <cell r="E550" t="str">
            <v>DESPACHO</v>
          </cell>
          <cell r="F550" t="str">
            <v>NORMAL</v>
          </cell>
          <cell r="G550" t="str">
            <v>FT80427</v>
          </cell>
          <cell r="H550">
            <v>44943</v>
          </cell>
          <cell r="I550" t="str">
            <v>ENTREGADO</v>
          </cell>
          <cell r="J550">
            <v>44944</v>
          </cell>
          <cell r="K550" t="str">
            <v>Oscar Andres Troya Alvarez</v>
          </cell>
          <cell r="L550" t="str">
            <v>COTOCOLLAO  CALLE FERNANDO TINAJERO  OE7  240   510  CALLE PEDRO DE ALVARADO</v>
          </cell>
          <cell r="M550" t="str">
            <v>1753135308</v>
          </cell>
          <cell r="N550" t="str">
            <v>0959428759</v>
          </cell>
          <cell r="O550" t="str">
            <v/>
          </cell>
          <cell r="P550" t="str">
            <v>170301</v>
          </cell>
          <cell r="Q550" t="str">
            <v>QUITO</v>
          </cell>
          <cell r="R550" t="str">
            <v>PICHINCHA</v>
          </cell>
          <cell r="S550" t="str">
            <v>QUITO</v>
          </cell>
          <cell r="T550" t="str">
            <v>FLEXTRANS UIO</v>
          </cell>
          <cell r="U550" t="str">
            <v>FLEXNETUIO_LOCAL</v>
          </cell>
          <cell r="V550">
            <v>1</v>
          </cell>
          <cell r="W550">
            <v>1</v>
          </cell>
          <cell r="X550" t="str">
            <v>FLEXNET ECUADOR - MDELIVERY</v>
          </cell>
          <cell r="Y550" t="str">
            <v>CALLE 28 DE JUNIO S/N Y GARCIA MORENO ENTRADA LLANO GRANDE</v>
          </cell>
        </row>
        <row r="551">
          <cell r="A551" t="str">
            <v>4837748</v>
          </cell>
          <cell r="B551">
            <v>498417</v>
          </cell>
          <cell r="C551" t="str">
            <v>4837748</v>
          </cell>
          <cell r="D551" t="str">
            <v>MDELIVERY</v>
          </cell>
          <cell r="E551" t="str">
            <v>DESPACHO</v>
          </cell>
          <cell r="F551" t="str">
            <v>DERIVADO PICK UP</v>
          </cell>
          <cell r="G551" t="str">
            <v>031080004837748</v>
          </cell>
          <cell r="H551">
            <v>44943</v>
          </cell>
          <cell r="I551" t="str">
            <v>INCIDENCIA</v>
          </cell>
          <cell r="J551">
            <v>44944</v>
          </cell>
          <cell r="K551" t="str">
            <v>YULETSY VIVIANA SANTANA MOYANO</v>
          </cell>
          <cell r="L551" t="str">
            <v>OFICINA TRAMACO QUEVEDO</v>
          </cell>
          <cell r="M551" t="str">
            <v>1208274363</v>
          </cell>
          <cell r="N551" t="str">
            <v>0969143706</v>
          </cell>
          <cell r="O551" t="str">
            <v>0969143706</v>
          </cell>
          <cell r="P551" t="str">
            <v>QUEVEDO</v>
          </cell>
          <cell r="Q551" t="str">
            <v>QUEVEDO</v>
          </cell>
          <cell r="R551" t="str">
            <v>LOS RIOS</v>
          </cell>
          <cell r="T551" t="str">
            <v>TRAMACO</v>
          </cell>
          <cell r="U551" t="str">
            <v>FLEXNETUIO_PROVINCIA</v>
          </cell>
          <cell r="V551">
            <v>1</v>
          </cell>
          <cell r="W551">
            <v>1</v>
          </cell>
          <cell r="X551" t="str">
            <v>FLEXNET ECUADOR - MDELIVERY</v>
          </cell>
          <cell r="Y551" t="str">
            <v>CALLE 28 DE JUNIO S/N Y GARCIA MORENO ENTRADA LLANO GRANDE</v>
          </cell>
        </row>
        <row r="552">
          <cell r="A552" t="str">
            <v>4838252</v>
          </cell>
          <cell r="B552">
            <v>498418</v>
          </cell>
          <cell r="C552" t="str">
            <v>4838252</v>
          </cell>
          <cell r="D552" t="str">
            <v>MDELIVERY</v>
          </cell>
          <cell r="E552" t="str">
            <v>DESPACHO</v>
          </cell>
          <cell r="F552" t="str">
            <v>NORMAL</v>
          </cell>
          <cell r="G552" t="str">
            <v>031080004838252</v>
          </cell>
          <cell r="H552">
            <v>44943</v>
          </cell>
          <cell r="I552" t="str">
            <v>EN_TRANSITO</v>
          </cell>
          <cell r="J552">
            <v>44943</v>
          </cell>
          <cell r="K552" t="str">
            <v>PINCAY MORALES EDISON EDUVI</v>
          </cell>
          <cell r="L552" t="str">
            <v>PEDERNALES VIA AL CARMEN O AV GARCIA MORENO SN CALLE 7</v>
          </cell>
          <cell r="M552" t="str">
            <v>1314513241</v>
          </cell>
          <cell r="N552" t="str">
            <v>0984447825</v>
          </cell>
          <cell r="O552" t="str">
            <v>0984447825</v>
          </cell>
          <cell r="P552" t="str">
            <v>131002</v>
          </cell>
          <cell r="Q552" t="str">
            <v>PEDERNALES</v>
          </cell>
          <cell r="R552" t="str">
            <v>MANABI</v>
          </cell>
          <cell r="S552" t="str">
            <v>PEDERNALES - RECINTO TIZAL</v>
          </cell>
          <cell r="T552" t="str">
            <v>TRAMACO</v>
          </cell>
          <cell r="U552" t="str">
            <v>FLEXNETUIO_PROVINCIA</v>
          </cell>
          <cell r="V552">
            <v>1</v>
          </cell>
          <cell r="W552">
            <v>1</v>
          </cell>
          <cell r="X552" t="str">
            <v>FLEXNET ECUADOR - MDELIVERY</v>
          </cell>
          <cell r="Y552" t="str">
            <v>CALLE 28 DE JUNIO S/N Y GARCIA MORENO ENTRADA LLANO GRANDE</v>
          </cell>
        </row>
        <row r="553">
          <cell r="A553" t="str">
            <v>4838401</v>
          </cell>
          <cell r="B553">
            <v>498419</v>
          </cell>
          <cell r="C553" t="str">
            <v>4838401</v>
          </cell>
          <cell r="D553" t="str">
            <v>MDELIVERY</v>
          </cell>
          <cell r="E553" t="str">
            <v>DESPACHO</v>
          </cell>
          <cell r="F553" t="str">
            <v>NORMAL</v>
          </cell>
          <cell r="G553" t="str">
            <v>031080004838401</v>
          </cell>
          <cell r="H553">
            <v>44943</v>
          </cell>
          <cell r="I553" t="str">
            <v>EN_TRANSITO</v>
          </cell>
          <cell r="J553">
            <v>44943</v>
          </cell>
          <cell r="K553" t="str">
            <v>ELBA VALERIA PAREDES ESCOBAR</v>
          </cell>
          <cell r="L553" t="str">
            <v>ROCAFUERTE PEATONAL D MZ 5 SOLAR 19 CALLE 5</v>
          </cell>
          <cell r="M553" t="str">
            <v>0803997360</v>
          </cell>
          <cell r="N553" t="str">
            <v>0982798655</v>
          </cell>
          <cell r="O553" t="str">
            <v>0967302833</v>
          </cell>
          <cell r="P553" t="str">
            <v>080602</v>
          </cell>
          <cell r="Q553" t="str">
            <v>RIOVERDE</v>
          </cell>
          <cell r="R553" t="str">
            <v>ESMERALDAS</v>
          </cell>
          <cell r="S553" t="str">
            <v>LAGARTO - MONTALVO (CAB EN HORQUETA) - ROCAFUERTE</v>
          </cell>
          <cell r="T553" t="str">
            <v>TRAMACO</v>
          </cell>
          <cell r="U553" t="str">
            <v>FLEXNETUIO_PROVINCIA</v>
          </cell>
          <cell r="V553">
            <v>1</v>
          </cell>
          <cell r="W553">
            <v>1</v>
          </cell>
          <cell r="X553" t="str">
            <v>FLEXNET ECUADOR - MDELIVERY</v>
          </cell>
          <cell r="Y553" t="str">
            <v>CALLE 28 DE JUNIO S/N Y GARCIA MORENO ENTRADA LLANO GRANDE</v>
          </cell>
        </row>
        <row r="554">
          <cell r="A554" t="str">
            <v>4838412</v>
          </cell>
          <cell r="B554">
            <v>498420</v>
          </cell>
          <cell r="C554" t="str">
            <v>4838412</v>
          </cell>
          <cell r="D554" t="str">
            <v>MDELIVERY</v>
          </cell>
          <cell r="E554" t="str">
            <v>DESPACHO</v>
          </cell>
          <cell r="F554" t="str">
            <v>NORMAL</v>
          </cell>
          <cell r="G554" t="str">
            <v>031080004838412</v>
          </cell>
          <cell r="H554">
            <v>44943</v>
          </cell>
          <cell r="I554" t="str">
            <v>EN_TRANSITO</v>
          </cell>
          <cell r="J554">
            <v>44943</v>
          </cell>
          <cell r="K554" t="str">
            <v>NELSON ENRIQUE RODRIGUEZ BURGOS</v>
          </cell>
          <cell r="L554" t="str">
            <v>BALZAR CALLE O SN Y CALLE 3A</v>
          </cell>
          <cell r="M554" t="str">
            <v>0915438683</v>
          </cell>
          <cell r="N554" t="str">
            <v>0962140679</v>
          </cell>
          <cell r="O554" t="str">
            <v>0962140679</v>
          </cell>
          <cell r="P554" t="str">
            <v>091301</v>
          </cell>
          <cell r="Q554" t="str">
            <v>BALZAR</v>
          </cell>
          <cell r="R554" t="str">
            <v>GUAYAS</v>
          </cell>
          <cell r="S554" t="str">
            <v>BALZAR</v>
          </cell>
          <cell r="T554" t="str">
            <v>TRAMACO</v>
          </cell>
          <cell r="U554" t="str">
            <v>FLEXNETUIO_PROVINCIA</v>
          </cell>
          <cell r="V554">
            <v>1</v>
          </cell>
          <cell r="W554">
            <v>1</v>
          </cell>
          <cell r="X554" t="str">
            <v>FLEXNET ECUADOR - MDELIVERY</v>
          </cell>
          <cell r="Y554" t="str">
            <v>CALLE 28 DE JUNIO S/N Y GARCIA MORENO ENTRADA LLANO GRANDE</v>
          </cell>
        </row>
        <row r="555">
          <cell r="A555" t="str">
            <v>4838519</v>
          </cell>
          <cell r="B555">
            <v>498421</v>
          </cell>
          <cell r="C555" t="str">
            <v>4838519</v>
          </cell>
          <cell r="D555" t="str">
            <v>MDELIVERY</v>
          </cell>
          <cell r="E555" t="str">
            <v>DESPACHO</v>
          </cell>
          <cell r="F555" t="str">
            <v>NORMAL</v>
          </cell>
          <cell r="G555" t="str">
            <v>FT80434</v>
          </cell>
          <cell r="H555">
            <v>44943</v>
          </cell>
          <cell r="I555" t="str">
            <v>ENTREGADO</v>
          </cell>
          <cell r="J555">
            <v>44944</v>
          </cell>
          <cell r="K555" t="str">
            <v>PILATAXI SILVA GABRIELA BELEN</v>
          </cell>
          <cell r="L555" t="str">
            <v>PUENGASI CALLE JOAQUIN TAMAYO   S8 198 CALLE 15 DE NOVIEMBRE</v>
          </cell>
          <cell r="M555" t="str">
            <v>1755993803</v>
          </cell>
          <cell r="N555" t="str">
            <v>0992933618</v>
          </cell>
          <cell r="O555" t="str">
            <v>0992933618</v>
          </cell>
          <cell r="P555" t="str">
            <v>170409</v>
          </cell>
          <cell r="Q555" t="str">
            <v>QUITO</v>
          </cell>
          <cell r="R555" t="str">
            <v>PICHINCHA</v>
          </cell>
          <cell r="S555" t="str">
            <v>QUITO</v>
          </cell>
          <cell r="T555" t="str">
            <v>TRANSERVISS</v>
          </cell>
          <cell r="U555" t="str">
            <v>FLEXNETUIO_LOCAL</v>
          </cell>
          <cell r="V555">
            <v>1</v>
          </cell>
          <cell r="W555">
            <v>1</v>
          </cell>
          <cell r="X555" t="str">
            <v>FLEXNET ECUADOR - MDELIVERY</v>
          </cell>
          <cell r="Y555" t="str">
            <v>CALLE 28 DE JUNIO S/N Y GARCIA MORENO ENTRADA LLANO GRANDE</v>
          </cell>
        </row>
        <row r="556">
          <cell r="A556" t="str">
            <v>4838643</v>
          </cell>
          <cell r="B556">
            <v>498422</v>
          </cell>
          <cell r="C556" t="str">
            <v>4838643</v>
          </cell>
          <cell r="D556" t="str">
            <v>MDELIVERY</v>
          </cell>
          <cell r="E556" t="str">
            <v>DESPACHO</v>
          </cell>
          <cell r="F556" t="str">
            <v>NORMAL</v>
          </cell>
          <cell r="G556" t="str">
            <v>031080004838643</v>
          </cell>
          <cell r="H556">
            <v>44943</v>
          </cell>
          <cell r="I556" t="str">
            <v>EN_TRANSITO</v>
          </cell>
          <cell r="J556">
            <v>44943</v>
          </cell>
          <cell r="K556" t="str">
            <v>HELEN ADRIANA GARCIA VELEZ</v>
          </cell>
          <cell r="L556" t="str">
            <v>JIPIJAPA AV 10 DE AGOSTO  SN  Y RICAURTE</v>
          </cell>
          <cell r="M556" t="str">
            <v>1316418035</v>
          </cell>
          <cell r="N556" t="str">
            <v>0988177759</v>
          </cell>
          <cell r="O556" t="str">
            <v>0988177759</v>
          </cell>
          <cell r="P556" t="str">
            <v>130302</v>
          </cell>
          <cell r="Q556" t="str">
            <v>JIPIJAPA</v>
          </cell>
          <cell r="R556" t="str">
            <v>MANABI</v>
          </cell>
          <cell r="S556" t="str">
            <v>JIPIJAPA</v>
          </cell>
          <cell r="T556" t="str">
            <v>TRAMACO</v>
          </cell>
          <cell r="U556" t="str">
            <v>FLEXNETUIO_PROVINCIA</v>
          </cell>
          <cell r="V556">
            <v>1</v>
          </cell>
          <cell r="W556">
            <v>1</v>
          </cell>
          <cell r="X556" t="str">
            <v>FLEXNET ECUADOR - MDELIVERY</v>
          </cell>
          <cell r="Y556" t="str">
            <v>CALLE 28 DE JUNIO S/N Y GARCIA MORENO ENTRADA LLANO GRANDE</v>
          </cell>
        </row>
        <row r="557">
          <cell r="A557" t="str">
            <v>4838839</v>
          </cell>
          <cell r="B557">
            <v>498423</v>
          </cell>
          <cell r="C557" t="str">
            <v>4838839</v>
          </cell>
          <cell r="D557" t="str">
            <v>MDELIVERY</v>
          </cell>
          <cell r="E557" t="str">
            <v>DESPACHO</v>
          </cell>
          <cell r="F557" t="str">
            <v>DERIVADO PICK UP</v>
          </cell>
          <cell r="G557" t="str">
            <v>031080004838839</v>
          </cell>
          <cell r="H557">
            <v>44943</v>
          </cell>
          <cell r="I557" t="str">
            <v>EN_TRANSITO</v>
          </cell>
          <cell r="J557">
            <v>44943</v>
          </cell>
          <cell r="K557" t="str">
            <v>JOFFRE ALEJANDRO MACIAS PALACIOS</v>
          </cell>
          <cell r="L557" t="str">
            <v>OFICINA TRAMACO PORTETE</v>
          </cell>
          <cell r="M557" t="str">
            <v>0919439406</v>
          </cell>
          <cell r="N557" t="str">
            <v>0984034326</v>
          </cell>
          <cell r="O557" t="str">
            <v>0984034326</v>
          </cell>
          <cell r="P557" t="str">
            <v>GUAYAQUIL</v>
          </cell>
          <cell r="Q557" t="str">
            <v>GUAYAQUIL</v>
          </cell>
          <cell r="R557" t="str">
            <v>GUAYAS</v>
          </cell>
          <cell r="T557" t="str">
            <v>TRAMACO</v>
          </cell>
          <cell r="U557" t="str">
            <v>FLEXNETUIO_GYE</v>
          </cell>
          <cell r="V557">
            <v>1</v>
          </cell>
          <cell r="W557">
            <v>1</v>
          </cell>
          <cell r="X557" t="str">
            <v>FLEXNET ECUADOR - MDELIVERY</v>
          </cell>
          <cell r="Y557" t="str">
            <v>CALLE 28 DE JUNIO S/N Y GARCIA MORENO ENTRADA LLANO GRANDE</v>
          </cell>
        </row>
        <row r="558">
          <cell r="A558" t="str">
            <v>4838902</v>
          </cell>
          <cell r="B558">
            <v>498424</v>
          </cell>
          <cell r="C558" t="str">
            <v>4838902</v>
          </cell>
          <cell r="D558" t="str">
            <v>MDELIVERY</v>
          </cell>
          <cell r="E558" t="str">
            <v>DESPACHO</v>
          </cell>
          <cell r="F558" t="str">
            <v>DERIVADO PICK UP</v>
          </cell>
          <cell r="G558" t="str">
            <v>031080004838902</v>
          </cell>
          <cell r="H558">
            <v>44943</v>
          </cell>
          <cell r="I558" t="str">
            <v>EN_TRANSITO</v>
          </cell>
          <cell r="J558">
            <v>44943</v>
          </cell>
          <cell r="K558" t="str">
            <v>JOSE OLIVER GONZALEZ MONTENEGRO</v>
          </cell>
          <cell r="L558" t="str">
            <v>OFICINA TRAMACO LAGO AGRIO</v>
          </cell>
          <cell r="M558" t="str">
            <v>1761422797</v>
          </cell>
          <cell r="N558" t="str">
            <v>0993969377</v>
          </cell>
          <cell r="O558" t="str">
            <v>0962102889</v>
          </cell>
          <cell r="P558" t="str">
            <v>LAGO AGRIO</v>
          </cell>
          <cell r="Q558" t="str">
            <v>LAGO AGRIO</v>
          </cell>
          <cell r="R558" t="str">
            <v>SUCUMBIOS</v>
          </cell>
          <cell r="T558" t="str">
            <v>TRAMACO</v>
          </cell>
          <cell r="U558" t="str">
            <v>FLEXNETUIO_PROVINCIA</v>
          </cell>
          <cell r="V558">
            <v>1</v>
          </cell>
          <cell r="W558">
            <v>1</v>
          </cell>
          <cell r="X558" t="str">
            <v>FLEXNET ECUADOR - MDELIVERY</v>
          </cell>
          <cell r="Y558" t="str">
            <v>CALLE 28 DE JUNIO S/N Y GARCIA MORENO ENTRADA LLANO GRANDE</v>
          </cell>
        </row>
        <row r="559">
          <cell r="A559" t="str">
            <v>4838929</v>
          </cell>
          <cell r="B559">
            <v>498425</v>
          </cell>
          <cell r="C559" t="str">
            <v>4838929</v>
          </cell>
          <cell r="D559" t="str">
            <v>MDELIVERY</v>
          </cell>
          <cell r="E559" t="str">
            <v>DESPACHO</v>
          </cell>
          <cell r="F559" t="str">
            <v>NORMAL</v>
          </cell>
          <cell r="G559" t="str">
            <v>FT80408</v>
          </cell>
          <cell r="H559">
            <v>44943</v>
          </cell>
          <cell r="I559" t="str">
            <v>EN_TRANSITO</v>
          </cell>
          <cell r="J559">
            <v>44944</v>
          </cell>
          <cell r="K559" t="str">
            <v>MAYRA DEL ROCIO CASTRO QUINONEZ</v>
          </cell>
          <cell r="L559" t="str">
            <v>GARCIA MORENO CALLE TULCAN  43 18  Y CHAVES FRANCO</v>
          </cell>
          <cell r="M559" t="str">
            <v>0922954052</v>
          </cell>
          <cell r="N559" t="str">
            <v>0992728361</v>
          </cell>
          <cell r="O559" t="str">
            <v>0992728361</v>
          </cell>
          <cell r="P559" t="str">
            <v>090304</v>
          </cell>
          <cell r="Q559" t="str">
            <v>GUAYAQUIL</v>
          </cell>
          <cell r="R559" t="str">
            <v>GUAYAS</v>
          </cell>
          <cell r="S559" t="str">
            <v>GUAYAQUIL</v>
          </cell>
          <cell r="T559" t="str">
            <v>ITSACOURIER</v>
          </cell>
          <cell r="U559" t="str">
            <v>FLEXNETUIO_GYE</v>
          </cell>
          <cell r="V559">
            <v>1</v>
          </cell>
          <cell r="W559">
            <v>1</v>
          </cell>
          <cell r="X559" t="str">
            <v>FLEXNET ECUADOR - MDELIVERY</v>
          </cell>
          <cell r="Y559" t="str">
            <v>CALLE 28 DE JUNIO S/N Y GARCIA MORENO ENTRADA LLANO GRANDE</v>
          </cell>
        </row>
        <row r="560">
          <cell r="A560" t="str">
            <v>4838995</v>
          </cell>
          <cell r="B560">
            <v>498426</v>
          </cell>
          <cell r="C560" t="str">
            <v>4838995</v>
          </cell>
          <cell r="D560" t="str">
            <v>MDELIVERY</v>
          </cell>
          <cell r="E560" t="str">
            <v>DESPACHO</v>
          </cell>
          <cell r="F560" t="str">
            <v>NORMAL</v>
          </cell>
          <cell r="G560" t="str">
            <v>031080004838995</v>
          </cell>
          <cell r="H560">
            <v>44943</v>
          </cell>
          <cell r="I560" t="str">
            <v>ENTREGADO</v>
          </cell>
          <cell r="J560">
            <v>44944</v>
          </cell>
          <cell r="K560" t="str">
            <v>ANDREA NICOLL MIRANDA CHOMPOL</v>
          </cell>
          <cell r="L560" t="str">
            <v>RICAURTE CALLE VIDAL MIRANDA  SN  Y SEGUNDO CALLEJON</v>
          </cell>
          <cell r="M560" t="str">
            <v>1206983510</v>
          </cell>
          <cell r="N560" t="str">
            <v>0990451180</v>
          </cell>
          <cell r="O560" t="str">
            <v>0990451180</v>
          </cell>
          <cell r="P560" t="str">
            <v>120203</v>
          </cell>
          <cell r="Q560" t="str">
            <v>URDANETA</v>
          </cell>
          <cell r="R560" t="str">
            <v>LOS RIOS</v>
          </cell>
          <cell r="S560" t="str">
            <v>RICAURTE - LA HOJITA</v>
          </cell>
          <cell r="T560" t="str">
            <v>TRAMACO</v>
          </cell>
          <cell r="U560" t="str">
            <v>FLEXNETUIO_PROVINCIA</v>
          </cell>
          <cell r="V560">
            <v>1</v>
          </cell>
          <cell r="W560">
            <v>1</v>
          </cell>
          <cell r="X560" t="str">
            <v>FLEXNET ECUADOR - MDELIVERY</v>
          </cell>
          <cell r="Y560" t="str">
            <v>CALLE 28 DE JUNIO S/N Y GARCIA MORENO ENTRADA LLANO GRANDE</v>
          </cell>
        </row>
        <row r="561">
          <cell r="A561" t="str">
            <v>4839075</v>
          </cell>
          <cell r="B561">
            <v>498427</v>
          </cell>
          <cell r="C561" t="str">
            <v>4839075</v>
          </cell>
          <cell r="D561" t="str">
            <v>MDELIVERY</v>
          </cell>
          <cell r="E561" t="str">
            <v>DESPACHO</v>
          </cell>
          <cell r="F561" t="str">
            <v>DERIVADO PICK UP</v>
          </cell>
          <cell r="G561" t="str">
            <v>031080004839075</v>
          </cell>
          <cell r="H561">
            <v>44943</v>
          </cell>
          <cell r="I561" t="str">
            <v>ENTREGADO</v>
          </cell>
          <cell r="J561">
            <v>44944</v>
          </cell>
          <cell r="K561" t="str">
            <v>DANIEL NOVAS PEREZ</v>
          </cell>
          <cell r="L561" t="str">
            <v>OFICINA TRAMACO AMERICA</v>
          </cell>
          <cell r="M561" t="str">
            <v>1721168993</v>
          </cell>
          <cell r="N561" t="str">
            <v>0997667993</v>
          </cell>
          <cell r="O561" t="str">
            <v>0978848877</v>
          </cell>
          <cell r="P561" t="str">
            <v>QUITO</v>
          </cell>
          <cell r="Q561" t="str">
            <v>QUITO</v>
          </cell>
          <cell r="R561" t="str">
            <v>PICHINCHA</v>
          </cell>
          <cell r="T561" t="str">
            <v>TRAMACO</v>
          </cell>
          <cell r="U561" t="str">
            <v>FLEXNETUIO_LOCAL</v>
          </cell>
          <cell r="V561">
            <v>1</v>
          </cell>
          <cell r="W561">
            <v>1</v>
          </cell>
          <cell r="X561" t="str">
            <v>FLEXNET ECUADOR - MDELIVERY</v>
          </cell>
          <cell r="Y561" t="str">
            <v>CALLE 28 DE JUNIO S/N Y GARCIA MORENO ENTRADA LLANO GRANDE</v>
          </cell>
        </row>
        <row r="562">
          <cell r="A562" t="str">
            <v>4839185</v>
          </cell>
          <cell r="B562">
            <v>498428</v>
          </cell>
          <cell r="C562" t="str">
            <v>4839185</v>
          </cell>
          <cell r="D562" t="str">
            <v>MDELIVERY</v>
          </cell>
          <cell r="E562" t="str">
            <v>DESPACHO</v>
          </cell>
          <cell r="F562" t="str">
            <v>NORMAL</v>
          </cell>
          <cell r="G562" t="str">
            <v>FT80418</v>
          </cell>
          <cell r="H562">
            <v>44943</v>
          </cell>
          <cell r="I562" t="str">
            <v>EN_TRANSITO</v>
          </cell>
          <cell r="J562">
            <v>44944</v>
          </cell>
          <cell r="K562" t="str">
            <v>Henry Moris Bajana Calero</v>
          </cell>
          <cell r="L562" t="str">
            <v>XIMENA AV 25 DE JULIO SN VIA A PUERTO MARITIMO</v>
          </cell>
          <cell r="M562" t="str">
            <v>0919987867</v>
          </cell>
          <cell r="N562" t="str">
            <v>0995213144</v>
          </cell>
          <cell r="O562" t="str">
            <v/>
          </cell>
          <cell r="P562" t="str">
            <v>090205</v>
          </cell>
          <cell r="Q562" t="str">
            <v>GUAYAQUIL</v>
          </cell>
          <cell r="R562" t="str">
            <v>GUAYAS</v>
          </cell>
          <cell r="S562" t="str">
            <v>GUAYAQUIL</v>
          </cell>
          <cell r="T562" t="str">
            <v>ITSACOURIER</v>
          </cell>
          <cell r="U562" t="str">
            <v>FLEXNETUIO_GYE</v>
          </cell>
          <cell r="V562">
            <v>1</v>
          </cell>
          <cell r="W562">
            <v>1</v>
          </cell>
          <cell r="X562" t="str">
            <v>FLEXNET ECUADOR - MDELIVERY</v>
          </cell>
          <cell r="Y562" t="str">
            <v>CALLE 28 DE JUNIO S/N Y GARCIA MORENO ENTRADA LLANO GRANDE</v>
          </cell>
        </row>
        <row r="563">
          <cell r="A563" t="str">
            <v>4839202</v>
          </cell>
          <cell r="B563">
            <v>498429</v>
          </cell>
          <cell r="C563" t="str">
            <v>4839202</v>
          </cell>
          <cell r="D563" t="str">
            <v>MDELIVERY</v>
          </cell>
          <cell r="E563" t="str">
            <v>DESPACHO</v>
          </cell>
          <cell r="F563" t="str">
            <v>DERIVADO PICK UP</v>
          </cell>
          <cell r="G563" t="str">
            <v>031080004839202</v>
          </cell>
          <cell r="H563">
            <v>44943</v>
          </cell>
          <cell r="I563" t="str">
            <v>ENTREGADO</v>
          </cell>
          <cell r="J563">
            <v>44944</v>
          </cell>
          <cell r="K563" t="str">
            <v>DANIEL NOVAS PEREZ</v>
          </cell>
          <cell r="L563" t="str">
            <v>OFICINA TRAMACO AMERICA</v>
          </cell>
          <cell r="M563" t="str">
            <v>1721168993</v>
          </cell>
          <cell r="N563" t="str">
            <v>0997667993</v>
          </cell>
          <cell r="O563" t="str">
            <v>0997667993</v>
          </cell>
          <cell r="P563" t="str">
            <v>QUITO</v>
          </cell>
          <cell r="Q563" t="str">
            <v>QUITO</v>
          </cell>
          <cell r="R563" t="str">
            <v>PICHINCHA</v>
          </cell>
          <cell r="T563" t="str">
            <v>TRAMACO</v>
          </cell>
          <cell r="U563" t="str">
            <v>FLEXNETUIO_LOCAL</v>
          </cell>
          <cell r="V563">
            <v>1</v>
          </cell>
          <cell r="W563">
            <v>1</v>
          </cell>
          <cell r="X563" t="str">
            <v>FLEXNET ECUADOR - MDELIVERY</v>
          </cell>
          <cell r="Y563" t="str">
            <v>CALLE 28 DE JUNIO S/N Y GARCIA MORENO ENTRADA LLANO GRANDE</v>
          </cell>
        </row>
        <row r="564">
          <cell r="A564" t="str">
            <v>4839320</v>
          </cell>
          <cell r="B564">
            <v>498430</v>
          </cell>
          <cell r="C564" t="str">
            <v>4839320</v>
          </cell>
          <cell r="D564" t="str">
            <v>MDELIVERY</v>
          </cell>
          <cell r="E564" t="str">
            <v>DESPACHO</v>
          </cell>
          <cell r="F564" t="str">
            <v>NORMAL</v>
          </cell>
          <cell r="G564" t="str">
            <v>FT80432</v>
          </cell>
          <cell r="H564">
            <v>44943</v>
          </cell>
          <cell r="I564" t="str">
            <v>ENTREGADO</v>
          </cell>
          <cell r="J564">
            <v>44944</v>
          </cell>
          <cell r="K564" t="str">
            <v>MONTA FARINANGO FREDDY RAFAEL</v>
          </cell>
          <cell r="L564" t="str">
            <v>CONDADO CALLE JUAN DE DIOS OE4 148 Y LA SIRENA</v>
          </cell>
          <cell r="M564" t="str">
            <v>1713226379</v>
          </cell>
          <cell r="N564" t="str">
            <v>0998108113</v>
          </cell>
          <cell r="O564" t="str">
            <v>0998108113</v>
          </cell>
          <cell r="P564" t="str">
            <v>170302</v>
          </cell>
          <cell r="Q564" t="str">
            <v>QUITO</v>
          </cell>
          <cell r="R564" t="str">
            <v>PICHINCHA</v>
          </cell>
          <cell r="S564" t="str">
            <v>QUITO</v>
          </cell>
          <cell r="T564" t="str">
            <v>FLEXTRANS UIO</v>
          </cell>
          <cell r="U564" t="str">
            <v>FLEXNETUIO_LOCAL</v>
          </cell>
          <cell r="V564">
            <v>1</v>
          </cell>
          <cell r="W564">
            <v>1</v>
          </cell>
          <cell r="X564" t="str">
            <v>FLEXNET ECUADOR - MDELIVERY</v>
          </cell>
          <cell r="Y564" t="str">
            <v>CALLE 28 DE JUNIO S/N Y GARCIA MORENO ENTRADA LLANO GRANDE</v>
          </cell>
        </row>
        <row r="565">
          <cell r="A565" t="str">
            <v>4839709</v>
          </cell>
          <cell r="B565">
            <v>498431</v>
          </cell>
          <cell r="C565" t="str">
            <v>4839709</v>
          </cell>
          <cell r="D565" t="str">
            <v>MDELIVERY</v>
          </cell>
          <cell r="E565" t="str">
            <v>DESPACHO</v>
          </cell>
          <cell r="F565" t="str">
            <v>NORMAL</v>
          </cell>
          <cell r="G565" t="str">
            <v>FT80416</v>
          </cell>
          <cell r="H565">
            <v>44943</v>
          </cell>
          <cell r="I565" t="str">
            <v>EN_TRANSITO</v>
          </cell>
          <cell r="J565">
            <v>44944</v>
          </cell>
          <cell r="K565" t="str">
            <v>ISAAC ALEJANDRO RAMIREZ TUMBACO</v>
          </cell>
          <cell r="L565" t="str">
            <v>TARQUI     KM 25 VIA PERIMETRAL  SN 2DO CALLEJON 24 NO</v>
          </cell>
          <cell r="M565" t="str">
            <v>0957793920</v>
          </cell>
          <cell r="N565" t="str">
            <v>0983011023</v>
          </cell>
          <cell r="O565" t="str">
            <v>0983011023</v>
          </cell>
          <cell r="P565" t="str">
            <v>090706</v>
          </cell>
          <cell r="Q565" t="str">
            <v>GUAYAQUIL</v>
          </cell>
          <cell r="R565" t="str">
            <v>GUAYAS</v>
          </cell>
          <cell r="S565" t="str">
            <v>GUAYAQUIL</v>
          </cell>
          <cell r="T565" t="str">
            <v>ITSACOURIER</v>
          </cell>
          <cell r="U565" t="str">
            <v>FLEXNETUIO_GYE</v>
          </cell>
          <cell r="V565">
            <v>1</v>
          </cell>
          <cell r="W565">
            <v>1</v>
          </cell>
          <cell r="X565" t="str">
            <v>FLEXNET ECUADOR - MDELIVERY</v>
          </cell>
          <cell r="Y565" t="str">
            <v>CALLE 28 DE JUNIO S/N Y GARCIA MORENO ENTRADA LLANO GRANDE</v>
          </cell>
        </row>
        <row r="566">
          <cell r="A566" t="str">
            <v>4716001_1</v>
          </cell>
          <cell r="B566">
            <v>498408</v>
          </cell>
          <cell r="C566" t="str">
            <v>4716001_1</v>
          </cell>
          <cell r="D566" t="str">
            <v>MDELIVERY</v>
          </cell>
          <cell r="E566" t="str">
            <v>DESPACHO</v>
          </cell>
          <cell r="F566" t="str">
            <v>NORMAL</v>
          </cell>
          <cell r="G566" t="str">
            <v>031080047160011</v>
          </cell>
          <cell r="H566">
            <v>44943</v>
          </cell>
          <cell r="I566" t="str">
            <v>EN_TRANSITO</v>
          </cell>
          <cell r="J566">
            <v>44943</v>
          </cell>
          <cell r="K566" t="str">
            <v>PUERTAS DIAZ LUIS ALBERTO</v>
          </cell>
          <cell r="L566" t="str">
            <v>PEDERNALES AV JAIME ROLDOS SN CALLE RIO TACHINA EN COMPLEJO TURISTICO CABANAS TABUGA EN ATENCION AL CLIENTE PREGUNTAR POR EL TITULAR ESTA A UNA CDRA DEL ESTADIO MAXIMINO PUERTAS</v>
          </cell>
          <cell r="M566" t="str">
            <v>1301044945</v>
          </cell>
          <cell r="N566" t="str">
            <v>992533754</v>
          </cell>
          <cell r="O566" t="str">
            <v>992533754</v>
          </cell>
          <cell r="P566" t="str">
            <v>PEDERNALES</v>
          </cell>
          <cell r="Q566" t="str">
            <v>PEDERNALES</v>
          </cell>
          <cell r="R566" t="str">
            <v>MANABI</v>
          </cell>
          <cell r="T566" t="str">
            <v>TRAMACO</v>
          </cell>
          <cell r="U566" t="str">
            <v>FLEXNETUIO_PROVINCIA</v>
          </cell>
          <cell r="V566">
            <v>1</v>
          </cell>
          <cell r="W566">
            <v>1</v>
          </cell>
          <cell r="X566" t="str">
            <v>FLEXNET ECUADOR - MDELIVERY</v>
          </cell>
          <cell r="Y566" t="str">
            <v>CALLE 28 DE JUNIO S/N Y GARCIA MORENO ENTRADA LLANO GRANDE</v>
          </cell>
        </row>
        <row r="567">
          <cell r="A567" t="str">
            <v>4745276_1</v>
          </cell>
          <cell r="B567">
            <v>498409</v>
          </cell>
          <cell r="C567" t="str">
            <v>4745276_1</v>
          </cell>
          <cell r="D567" t="str">
            <v>MDELIVERY</v>
          </cell>
          <cell r="E567" t="str">
            <v>DESPACHO</v>
          </cell>
          <cell r="F567" t="str">
            <v>NORMAL</v>
          </cell>
          <cell r="G567" t="str">
            <v>031080047452761</v>
          </cell>
          <cell r="H567">
            <v>44943</v>
          </cell>
          <cell r="I567" t="str">
            <v>EN_TRANSITO</v>
          </cell>
          <cell r="J567">
            <v>44943</v>
          </cell>
          <cell r="K567" t="str">
            <v>IVAN LEON JORGE</v>
          </cell>
          <cell r="L567" t="str">
            <v>ZAMORA AV DEL EJERCITO SN LA CHACRA  A 2 CUADRAS DESPUES DE LA BASE DEL EJERCITO ENTREGA EN LA BLOQUERA LA CHACRA</v>
          </cell>
          <cell r="M567" t="str">
            <v>1900595230</v>
          </cell>
          <cell r="N567" t="str">
            <v>986551305</v>
          </cell>
          <cell r="O567" t="str">
            <v/>
          </cell>
          <cell r="P567" t="str">
            <v>ZAMORA</v>
          </cell>
          <cell r="Q567" t="str">
            <v>ZAMORA</v>
          </cell>
          <cell r="R567" t="str">
            <v>ZAMORA CHINCHIPE</v>
          </cell>
          <cell r="T567" t="str">
            <v>TRAMACO</v>
          </cell>
          <cell r="U567" t="str">
            <v>FLEXNETUIO_PROVINCIA</v>
          </cell>
          <cell r="V567">
            <v>1</v>
          </cell>
          <cell r="W567">
            <v>1</v>
          </cell>
          <cell r="X567" t="str">
            <v>FLEXNET ECUADOR - MDELIVERY</v>
          </cell>
          <cell r="Y567" t="str">
            <v>CALLE 28 DE JUNIO S/N Y GARCIA MORENO ENTRADA LLANO GRANDE</v>
          </cell>
        </row>
        <row r="568">
          <cell r="A568" t="str">
            <v>4758705_1</v>
          </cell>
          <cell r="B568">
            <v>498410</v>
          </cell>
          <cell r="C568" t="str">
            <v>4758705_1</v>
          </cell>
          <cell r="D568" t="str">
            <v>MDELIVERY</v>
          </cell>
          <cell r="E568" t="str">
            <v>DESPACHO</v>
          </cell>
          <cell r="F568" t="str">
            <v>NORMAL</v>
          </cell>
          <cell r="G568" t="str">
            <v>FT80439</v>
          </cell>
          <cell r="H568">
            <v>44943</v>
          </cell>
          <cell r="I568" t="str">
            <v>EN_TRANSITO</v>
          </cell>
          <cell r="J568">
            <v>44943</v>
          </cell>
          <cell r="K568" t="str">
            <v>ROCIO DEL CARMEN CHANDI QUINALUISA</v>
          </cell>
          <cell r="L568" t="str">
            <v>PASAJE LOS GIRASOLES OE4 29 CALLE PEDRO MUNOZ BARRIO COTOCOLLAO A UNA CUADRA DEL PUNTO PAGO DEL BANCO DE PICHINCHA CASA TOMATE PORTON NEGRO DE PISOS</v>
          </cell>
          <cell r="M568" t="str">
            <v>1711319903</v>
          </cell>
          <cell r="N568" t="str">
            <v>984275672</v>
          </cell>
          <cell r="O568" t="str">
            <v>984275672</v>
          </cell>
          <cell r="P568" t="str">
            <v>QUITO</v>
          </cell>
          <cell r="Q568" t="str">
            <v>QUITO</v>
          </cell>
          <cell r="R568" t="str">
            <v>PICHINCHA</v>
          </cell>
          <cell r="T568" t="str">
            <v>FLEXTRANS UIO</v>
          </cell>
          <cell r="U568" t="str">
            <v>FLEXNETUIO_LOCAL</v>
          </cell>
          <cell r="V568">
            <v>1</v>
          </cell>
          <cell r="W568">
            <v>1</v>
          </cell>
          <cell r="X568" t="str">
            <v>FLEXNET ECUADOR - MDELIVERY</v>
          </cell>
          <cell r="Y568" t="str">
            <v>CALLE 28 DE JUNIO S/N Y GARCIA MORENO ENTRADA LLANO GRANDE</v>
          </cell>
        </row>
        <row r="569">
          <cell r="A569" t="str">
            <v>4779471_1</v>
          </cell>
          <cell r="B569">
            <v>498411</v>
          </cell>
          <cell r="C569" t="str">
            <v>4779471_1</v>
          </cell>
          <cell r="D569" t="str">
            <v>MDELIVERY</v>
          </cell>
          <cell r="E569" t="str">
            <v>DESPACHO</v>
          </cell>
          <cell r="F569" t="str">
            <v>NORMAL</v>
          </cell>
          <cell r="G569" t="str">
            <v>031080047794711</v>
          </cell>
          <cell r="H569">
            <v>44943</v>
          </cell>
          <cell r="I569" t="str">
            <v>ENTREGADO</v>
          </cell>
          <cell r="J569">
            <v>44944</v>
          </cell>
          <cell r="K569" t="str">
            <v>RAFAEL OSWALDO SAA MIDEROS</v>
          </cell>
          <cell r="L569" t="str">
            <v>OFICINA TRAMACO LAGO AGRIO</v>
          </cell>
          <cell r="M569" t="str">
            <v>1710960418</v>
          </cell>
          <cell r="N569" t="str">
            <v>993449080</v>
          </cell>
          <cell r="O569" t="str">
            <v>993449080</v>
          </cell>
          <cell r="P569" t="str">
            <v>LAGO AGRIO</v>
          </cell>
          <cell r="Q569" t="str">
            <v>LAGO AGRIO</v>
          </cell>
          <cell r="R569" t="str">
            <v>SUCUMBIOS</v>
          </cell>
          <cell r="T569" t="str">
            <v>TRAMACO</v>
          </cell>
          <cell r="U569" t="str">
            <v>FLEXNETUIO_PROVINCIA</v>
          </cell>
          <cell r="V569">
            <v>1</v>
          </cell>
          <cell r="W569">
            <v>1</v>
          </cell>
          <cell r="X569" t="str">
            <v>FLEXNET ECUADOR - MDELIVERY</v>
          </cell>
          <cell r="Y569" t="str">
            <v>CALLE 28 DE JUNIO S/N Y GARCIA MORENO ENTRADA LLANO GRANDE</v>
          </cell>
        </row>
        <row r="570">
          <cell r="A570" t="str">
            <v>4803388</v>
          </cell>
          <cell r="B570">
            <v>498412</v>
          </cell>
          <cell r="C570" t="str">
            <v>4803388</v>
          </cell>
          <cell r="D570" t="str">
            <v>MDELIVERY</v>
          </cell>
          <cell r="E570" t="str">
            <v>DESPACHO</v>
          </cell>
          <cell r="F570" t="str">
            <v>NORMAL</v>
          </cell>
          <cell r="G570" t="str">
            <v>031080004803388</v>
          </cell>
          <cell r="H570">
            <v>44943</v>
          </cell>
          <cell r="I570" t="str">
            <v>EN_TRANSITO</v>
          </cell>
          <cell r="J570">
            <v>44943</v>
          </cell>
          <cell r="K570" t="str">
            <v>JENNY ROCIO TACURI CAYAMBE</v>
          </cell>
          <cell r="L570" t="str">
            <v>VELASCO CALLE RIO COCA SN CALLE H</v>
          </cell>
          <cell r="M570" t="str">
            <v>0604691592</v>
          </cell>
          <cell r="N570" t="str">
            <v>0961347663</v>
          </cell>
          <cell r="O570" t="str">
            <v>0961347663</v>
          </cell>
          <cell r="P570" t="str">
            <v>060107</v>
          </cell>
          <cell r="Q570" t="str">
            <v>RIOBAMBA</v>
          </cell>
          <cell r="R570" t="str">
            <v>CHIMBORAZO</v>
          </cell>
          <cell r="S570" t="str">
            <v>RIOBAMBA</v>
          </cell>
          <cell r="T570" t="str">
            <v>TRAMACO</v>
          </cell>
          <cell r="U570" t="str">
            <v>FLEXNETUIO_PROVINCIA</v>
          </cell>
          <cell r="V570">
            <v>1</v>
          </cell>
          <cell r="W570">
            <v>1</v>
          </cell>
          <cell r="X570" t="str">
            <v>FLEXNET ECUADOR - MDELIVERY</v>
          </cell>
          <cell r="Y570" t="str">
            <v>CALLE 28 DE JUNIO S/N Y GARCIA MORENO ENTRADA LLANO GRANDE</v>
          </cell>
        </row>
        <row r="571">
          <cell r="A571" t="str">
            <v>4829986</v>
          </cell>
          <cell r="B571">
            <v>498413</v>
          </cell>
          <cell r="C571" t="str">
            <v>4829986</v>
          </cell>
          <cell r="D571" t="str">
            <v>MDELIVERY</v>
          </cell>
          <cell r="E571" t="str">
            <v>DESPACHO</v>
          </cell>
          <cell r="F571" t="str">
            <v>NORMAL</v>
          </cell>
          <cell r="G571" t="str">
            <v>031080004829986</v>
          </cell>
          <cell r="H571">
            <v>44943</v>
          </cell>
          <cell r="I571" t="str">
            <v>EN_TRANSITO</v>
          </cell>
          <cell r="J571">
            <v>44943</v>
          </cell>
          <cell r="K571" t="str">
            <v>ANDREA BRIGITTE BONES ORMAZA</v>
          </cell>
          <cell r="L571" t="str">
            <v>VINCES CALLE O SN AV 10 DE AGOSTO</v>
          </cell>
          <cell r="M571" t="str">
            <v>1250055322</v>
          </cell>
          <cell r="N571" t="str">
            <v>0960240906</v>
          </cell>
          <cell r="O571" t="str">
            <v>0960240906</v>
          </cell>
          <cell r="P571" t="str">
            <v>120502</v>
          </cell>
          <cell r="Q571" t="str">
            <v>VINCES</v>
          </cell>
          <cell r="R571" t="str">
            <v>LOS RIOS</v>
          </cell>
          <cell r="S571" t="str">
            <v>VINCES</v>
          </cell>
          <cell r="T571" t="str">
            <v>TRAMACO</v>
          </cell>
          <cell r="U571" t="str">
            <v>FLEXNETUIO_PROVINCIA</v>
          </cell>
          <cell r="V571">
            <v>1</v>
          </cell>
          <cell r="W571">
            <v>1</v>
          </cell>
          <cell r="X571" t="str">
            <v>FLEXNET ECUADOR - MDELIVERY</v>
          </cell>
          <cell r="Y571" t="str">
            <v>CALLE 28 DE JUNIO S/N Y GARCIA MORENO ENTRADA LLANO GRANDE</v>
          </cell>
        </row>
        <row r="572">
          <cell r="A572" t="str">
            <v>4836268</v>
          </cell>
          <cell r="B572">
            <v>498414</v>
          </cell>
          <cell r="C572" t="str">
            <v>4836268</v>
          </cell>
          <cell r="D572" t="str">
            <v>MDELIVERY</v>
          </cell>
          <cell r="E572" t="str">
            <v>DESPACHO</v>
          </cell>
          <cell r="F572" t="str">
            <v>DERIVADO PICK UP</v>
          </cell>
          <cell r="G572" t="str">
            <v>031080004836268</v>
          </cell>
          <cell r="H572">
            <v>44943</v>
          </cell>
          <cell r="I572" t="str">
            <v>EN_TRANSITO</v>
          </cell>
          <cell r="J572">
            <v>44943</v>
          </cell>
          <cell r="K572" t="str">
            <v>JORGE JUAN ANDINO DAZA</v>
          </cell>
          <cell r="L572" t="str">
            <v>OFICINA TRAMACO AMERICA</v>
          </cell>
          <cell r="M572" t="str">
            <v>1717823783</v>
          </cell>
          <cell r="N572" t="str">
            <v>0992717999</v>
          </cell>
          <cell r="O572" t="str">
            <v/>
          </cell>
          <cell r="P572" t="str">
            <v>QUITO</v>
          </cell>
          <cell r="Q572" t="str">
            <v>QUITO</v>
          </cell>
          <cell r="R572" t="str">
            <v>PICHINCHA</v>
          </cell>
          <cell r="T572" t="str">
            <v>TRAMACO</v>
          </cell>
          <cell r="U572" t="str">
            <v>FLEXNETUIO_LOCAL</v>
          </cell>
          <cell r="V572">
            <v>1</v>
          </cell>
          <cell r="W572">
            <v>1</v>
          </cell>
          <cell r="X572" t="str">
            <v>FLEXNET ECUADOR - MDELIVERY</v>
          </cell>
          <cell r="Y572" t="str">
            <v>CALLE 28 DE JUNIO S/N Y GARCIA MORENO ENTRADA LLANO GRANDE</v>
          </cell>
        </row>
        <row r="573">
          <cell r="A573" t="str">
            <v>4836963</v>
          </cell>
          <cell r="B573">
            <v>498415</v>
          </cell>
          <cell r="C573" t="str">
            <v>4836963</v>
          </cell>
          <cell r="D573" t="str">
            <v>MDELIVERY</v>
          </cell>
          <cell r="E573" t="str">
            <v>DESPACHO</v>
          </cell>
          <cell r="F573" t="str">
            <v>DERIVADO PICK UP</v>
          </cell>
          <cell r="G573" t="str">
            <v>031080004836963</v>
          </cell>
          <cell r="H573">
            <v>44943</v>
          </cell>
          <cell r="I573" t="str">
            <v>EN_TRANSITO</v>
          </cell>
          <cell r="J573">
            <v>44943</v>
          </cell>
          <cell r="K573" t="str">
            <v>LUSMARY CRISTINA RAMIREZ LOPEZ</v>
          </cell>
          <cell r="L573" t="str">
            <v>OFICINA TRAMACO CENTRO DE TRANSFERENCIA CARCELEN</v>
          </cell>
          <cell r="M573" t="str">
            <v>1759157090</v>
          </cell>
          <cell r="N573" t="str">
            <v>0995782071</v>
          </cell>
          <cell r="O573" t="str">
            <v>0995782071</v>
          </cell>
          <cell r="P573" t="str">
            <v>QUITO</v>
          </cell>
          <cell r="Q573" t="str">
            <v>QUITO</v>
          </cell>
          <cell r="R573" t="str">
            <v>PICHINCHA</v>
          </cell>
          <cell r="T573" t="str">
            <v>TRAMACO</v>
          </cell>
          <cell r="U573" t="str">
            <v>FLEXNETUIO_LOCAL</v>
          </cell>
          <cell r="V573">
            <v>1</v>
          </cell>
          <cell r="W573">
            <v>1</v>
          </cell>
          <cell r="X573" t="str">
            <v>FLEXNET ECUADOR - MDELIVERY</v>
          </cell>
          <cell r="Y573" t="str">
            <v>CALLE 28 DE JUNIO S/N Y GARCIA MORENO ENTRADA LLANO GRANDE</v>
          </cell>
        </row>
        <row r="574">
          <cell r="A574" t="str">
            <v>4837012</v>
          </cell>
          <cell r="B574">
            <v>498416</v>
          </cell>
          <cell r="C574" t="str">
            <v>4837012</v>
          </cell>
          <cell r="D574" t="str">
            <v>MDELIVERY</v>
          </cell>
          <cell r="E574" t="str">
            <v>DESPACHO</v>
          </cell>
          <cell r="G574" t="str">
            <v>FT80411</v>
          </cell>
          <cell r="H574">
            <v>44943</v>
          </cell>
          <cell r="I574" t="str">
            <v>EN_TRANSITO</v>
          </cell>
          <cell r="J574">
            <v>44944</v>
          </cell>
          <cell r="K574" t="str">
            <v>WILLIAM OMAR LOPEZ JUANAZO LOPEZ JUANAZO</v>
          </cell>
          <cell r="L574" t="str">
            <v>XIMENA AV ERNESTO ALBAN MOSQUERA  MZ C7 SOLAR 5  PASAJE 16</v>
          </cell>
          <cell r="M574" t="str">
            <v>0926991597</v>
          </cell>
          <cell r="N574" t="str">
            <v>0982422145</v>
          </cell>
          <cell r="O574" t="str">
            <v>0982422145</v>
          </cell>
          <cell r="P574" t="str">
            <v>090203</v>
          </cell>
          <cell r="Q574" t="str">
            <v>GUAYAQUIL</v>
          </cell>
          <cell r="R574" t="str">
            <v>GUAYAS</v>
          </cell>
          <cell r="S574" t="str">
            <v>GUAYAQUIL</v>
          </cell>
          <cell r="T574" t="str">
            <v>FLEXTRANS GYE</v>
          </cell>
          <cell r="U574" t="str">
            <v>FLEXNETUIO_GYE</v>
          </cell>
          <cell r="V574">
            <v>1</v>
          </cell>
          <cell r="W574">
            <v>1</v>
          </cell>
          <cell r="X574" t="str">
            <v>FLEXNET ECUADOR - MDELIVERY</v>
          </cell>
          <cell r="Y574" t="str">
            <v>CALLE 28 DE JUNIO S/N Y GARCIA MORENO ENTRADA LLANO GRANDE</v>
          </cell>
        </row>
        <row r="575">
          <cell r="A575" t="str">
            <v>2023-00686</v>
          </cell>
          <cell r="B575">
            <v>498406</v>
          </cell>
          <cell r="C575" t="str">
            <v>2023-00686</v>
          </cell>
          <cell r="D575" t="str">
            <v>MOVISTAR</v>
          </cell>
          <cell r="E575" t="str">
            <v>DESPACHO</v>
          </cell>
          <cell r="F575" t="str">
            <v>NORMAL</v>
          </cell>
          <cell r="G575" t="str">
            <v>FT80440</v>
          </cell>
          <cell r="H575">
            <v>44943</v>
          </cell>
          <cell r="I575" t="str">
            <v>ENTREGADO</v>
          </cell>
          <cell r="J575">
            <v>44944</v>
          </cell>
          <cell r="K575" t="str">
            <v>WODEN-ECUADOR S.A._PAOLA ANDRANGO</v>
          </cell>
          <cell r="L575" t="str">
            <v>ANTONIO FLOR N74-105 Y JOAQUIN MANCHENO CARCELEN INDUSTRIAL</v>
          </cell>
          <cell r="M575" t="str">
            <v>1792110866001</v>
          </cell>
          <cell r="N575" t="str">
            <v>999739536</v>
          </cell>
          <cell r="O575" t="str">
            <v/>
          </cell>
          <cell r="P575" t="str">
            <v>QUITO</v>
          </cell>
          <cell r="Q575" t="str">
            <v>QUITO</v>
          </cell>
          <cell r="R575" t="str">
            <v>PICHINCHA</v>
          </cell>
          <cell r="T575" t="str">
            <v>FLEXTRANS UIO</v>
          </cell>
          <cell r="U575" t="str">
            <v>FLEXNETUIO_LOCAL</v>
          </cell>
          <cell r="V575">
            <v>1</v>
          </cell>
          <cell r="W575">
            <v>1</v>
          </cell>
          <cell r="X575" t="str">
            <v>FLEXNET ECUADOR - MOVISTAR</v>
          </cell>
          <cell r="Y575" t="str">
            <v>CALLE 28 DE JUNIO S/N Y GARCIA MORENO ENTRADA LLANO GRANDE</v>
          </cell>
        </row>
        <row r="576">
          <cell r="A576" t="str">
            <v>DEC3202301170001</v>
          </cell>
          <cell r="B576">
            <v>498407</v>
          </cell>
          <cell r="C576" t="str">
            <v>DEC3202301170001</v>
          </cell>
          <cell r="D576" t="str">
            <v>HUAWEI</v>
          </cell>
          <cell r="E576" t="str">
            <v>DESPACHO</v>
          </cell>
          <cell r="F576" t="str">
            <v>EXCLUSIVO</v>
          </cell>
          <cell r="G576" t="str">
            <v>FT80335</v>
          </cell>
          <cell r="H576">
            <v>44943</v>
          </cell>
          <cell r="I576" t="str">
            <v>ENTREGADO</v>
          </cell>
          <cell r="J576">
            <v>44944</v>
          </cell>
          <cell r="K576" t="str">
            <v>NEXSYS DEL ECUADOR_UIO</v>
          </cell>
          <cell r="L576" t="str">
            <v>DISTRITO METROPOLITANO DE QUITO;;NEXSYS QUITO JUAN RAMIREZ, DETRAS DEL MEGAMAXI DE LA 6 DE DICIEMBRE, QUITO</v>
          </cell>
          <cell r="M576" t="str">
            <v>DANIEL GUARANDA - RUC: 1791726537001</v>
          </cell>
          <cell r="N576" t="str">
            <v>0988053122</v>
          </cell>
          <cell r="P576" t="str">
            <v>170504</v>
          </cell>
          <cell r="Q576" t="str">
            <v>QUITO</v>
          </cell>
          <cell r="R576" t="str">
            <v>PICHINCHA</v>
          </cell>
          <cell r="S576" t="str">
            <v>QUITO</v>
          </cell>
          <cell r="T576" t="str">
            <v>TRANSERVISS</v>
          </cell>
          <cell r="U576" t="str">
            <v>FLEXNETUIO_LOCAL</v>
          </cell>
          <cell r="V576">
            <v>2</v>
          </cell>
          <cell r="W576">
            <v>15.61</v>
          </cell>
          <cell r="X576" t="str">
            <v>FLEXNET GUAYAQUIL</v>
          </cell>
          <cell r="Y576" t="str">
            <v>FERNANDO GUTIERREZ HILL KM 8 1/2 VIA DAULE COOP. JUAN MONTALVO / FRENTE A PEPSI COLA</v>
          </cell>
        </row>
        <row r="577">
          <cell r="A577" t="str">
            <v>20003057815976</v>
          </cell>
          <cell r="B577">
            <v>498397</v>
          </cell>
          <cell r="C577" t="str">
            <v>20003057815976</v>
          </cell>
          <cell r="D577" t="str">
            <v>CONECEL_REG</v>
          </cell>
          <cell r="E577" t="str">
            <v>DESPACHO</v>
          </cell>
          <cell r="F577" t="str">
            <v>NORMAL</v>
          </cell>
          <cell r="G577" t="str">
            <v>EC6485</v>
          </cell>
          <cell r="H577">
            <v>44943</v>
          </cell>
          <cell r="I577" t="str">
            <v>ENTREGADO</v>
          </cell>
          <cell r="J577">
            <v>44944</v>
          </cell>
          <cell r="K577" t="str">
            <v>CARLOS EDUARDO FLORES</v>
          </cell>
          <cell r="L577" t="str">
            <v>QUITO PONCEANO AV REAL AUDIENCIA No: OE-123 y AV NAZARET CASA 2 PISOS BLANCO REF FRENTE A SPA RELAX Y BAR MONGOS</v>
          </cell>
          <cell r="M577" t="str">
            <v>1760635555</v>
          </cell>
          <cell r="N577" t="str">
            <v>962664941</v>
          </cell>
          <cell r="O577" t="str">
            <v/>
          </cell>
          <cell r="P577" t="str">
            <v>QUITO</v>
          </cell>
          <cell r="Q577" t="str">
            <v>QUITO</v>
          </cell>
          <cell r="R577" t="str">
            <v>PICHINCHA</v>
          </cell>
          <cell r="T577" t="str">
            <v>EXPRESSCON</v>
          </cell>
          <cell r="U577" t="str">
            <v>FLEXNETUIO_LOCAL</v>
          </cell>
          <cell r="V577">
            <v>1</v>
          </cell>
          <cell r="W577">
            <v>1</v>
          </cell>
          <cell r="X577" t="str">
            <v>FLEXNET UIO</v>
          </cell>
          <cell r="Y577" t="str">
            <v>FLEX NET CALLE 28 DE JUNIO S/N Y GARCIA MORENO ENTRADA LLANO GRANDE</v>
          </cell>
        </row>
        <row r="578">
          <cell r="A578" t="str">
            <v>20003044773057_1</v>
          </cell>
          <cell r="B578">
            <v>498398</v>
          </cell>
          <cell r="C578" t="str">
            <v>20003044773057_1</v>
          </cell>
          <cell r="D578" t="str">
            <v>CONECEL_REG</v>
          </cell>
          <cell r="E578" t="str">
            <v>DESPACHO</v>
          </cell>
          <cell r="F578" t="str">
            <v>NORMAL</v>
          </cell>
          <cell r="G578" t="str">
            <v>EC6486</v>
          </cell>
          <cell r="H578">
            <v>44943</v>
          </cell>
          <cell r="I578" t="str">
            <v>EN_TRANSITO</v>
          </cell>
          <cell r="J578">
            <v>44943</v>
          </cell>
          <cell r="K578" t="str">
            <v>JORGE CLEMENTE VELASCO</v>
          </cell>
          <cell r="L578" t="str">
            <v>QUITO COTOCOLLAO CALLE FLAVIO ALFARO No: N60-138 y CALLE JIMENEZ DE QUEZADA CASA 2 PISOS COLOR CRMA CON CAFE REF FARMACIA CRUZ AZUL</v>
          </cell>
          <cell r="M578" t="str">
            <v>1706682935</v>
          </cell>
          <cell r="N578" t="str">
            <v>993274917</v>
          </cell>
          <cell r="O578" t="str">
            <v/>
          </cell>
          <cell r="P578" t="str">
            <v>QUITO</v>
          </cell>
          <cell r="Q578" t="str">
            <v>QUITO</v>
          </cell>
          <cell r="R578" t="str">
            <v>PICHINCHA</v>
          </cell>
          <cell r="T578" t="str">
            <v>EXPRESSCON</v>
          </cell>
          <cell r="U578" t="str">
            <v>FLEXNETUIO_LOCAL</v>
          </cell>
          <cell r="V578">
            <v>1</v>
          </cell>
          <cell r="W578">
            <v>1</v>
          </cell>
          <cell r="X578" t="str">
            <v>FLEXNET UIO</v>
          </cell>
          <cell r="Y578" t="str">
            <v>FLEX NET CALLE 28 DE JUNIO S/N Y GARCIA MORENO ENTRADA LLANO GRANDE</v>
          </cell>
        </row>
        <row r="579">
          <cell r="A579" t="str">
            <v>20002986291450</v>
          </cell>
          <cell r="B579">
            <v>498399</v>
          </cell>
          <cell r="C579" t="str">
            <v>20002986291450</v>
          </cell>
          <cell r="D579" t="str">
            <v>CONECEL_REG</v>
          </cell>
          <cell r="E579" t="str">
            <v>DESPACHO</v>
          </cell>
          <cell r="F579" t="str">
            <v>NORMAL</v>
          </cell>
          <cell r="G579" t="str">
            <v>EC6487</v>
          </cell>
          <cell r="H579">
            <v>44943</v>
          </cell>
          <cell r="I579" t="str">
            <v>EN_TRANSITO</v>
          </cell>
          <cell r="J579">
            <v>44943</v>
          </cell>
          <cell r="K579" t="str">
            <v>JOSE JESUS CALDERON</v>
          </cell>
          <cell r="L579" t="str">
            <v>QUITO Sector Guamani Av. Maldonado y Pedro Quinones Cerca del centro de salud de Guamani empresa se llama Dipac Manta Al sr. Guardia preguntar por mi</v>
          </cell>
          <cell r="M579" t="str">
            <v>1722626486</v>
          </cell>
          <cell r="N579" t="str">
            <v>0991842935 025125335</v>
          </cell>
          <cell r="O579" t="str">
            <v/>
          </cell>
          <cell r="P579" t="str">
            <v>QUITO</v>
          </cell>
          <cell r="Q579" t="str">
            <v>QUITO</v>
          </cell>
          <cell r="R579" t="str">
            <v>PICHINCHA</v>
          </cell>
          <cell r="T579" t="str">
            <v>EXPRESSCON</v>
          </cell>
          <cell r="U579" t="str">
            <v>FLEXNETUIO_LOCAL</v>
          </cell>
          <cell r="V579">
            <v>1</v>
          </cell>
          <cell r="W579">
            <v>1</v>
          </cell>
          <cell r="X579" t="str">
            <v>FLEXNET UIO</v>
          </cell>
          <cell r="Y579" t="str">
            <v>FLEX NET CALLE 28 DE JUNIO S/N Y GARCIA MORENO ENTRADA LLANO GRANDE</v>
          </cell>
        </row>
        <row r="580">
          <cell r="A580" t="str">
            <v>20002984578638_3</v>
          </cell>
          <cell r="B580">
            <v>498400</v>
          </cell>
          <cell r="C580" t="str">
            <v>20002984578638_3</v>
          </cell>
          <cell r="D580" t="str">
            <v>CONECEL_REG</v>
          </cell>
          <cell r="E580" t="str">
            <v>DESPACHO</v>
          </cell>
          <cell r="F580" t="str">
            <v>NORMAL</v>
          </cell>
          <cell r="G580" t="str">
            <v>EC6488</v>
          </cell>
          <cell r="H580">
            <v>44943</v>
          </cell>
          <cell r="I580" t="str">
            <v>INCIDENCIA</v>
          </cell>
          <cell r="J580">
            <v>44944</v>
          </cell>
          <cell r="K580" t="str">
            <v>JOSE MARIA AREVALO</v>
          </cell>
          <cell r="L580" t="str">
            <v>QUITO BELISARIO QUEVEDO RUMIPAMBA AV AMERICA No: 3-260 y AV NACIONES UNIDAS JUNTO A AUTOMOTORES ANDINA, CASA CELESTE CON AZUL, FRENTE A LA PLAZA DE LAS AMERICAS</v>
          </cell>
          <cell r="M580" t="str">
            <v>802365346</v>
          </cell>
          <cell r="N580" t="str">
            <v>984893480</v>
          </cell>
          <cell r="O580" t="str">
            <v/>
          </cell>
          <cell r="P580" t="str">
            <v>QUITO</v>
          </cell>
          <cell r="Q580" t="str">
            <v>QUITO</v>
          </cell>
          <cell r="R580" t="str">
            <v>PICHINCHA</v>
          </cell>
          <cell r="T580" t="str">
            <v>EXPRESSCON</v>
          </cell>
          <cell r="U580" t="str">
            <v>FLEXNETUIO_LOCAL</v>
          </cell>
          <cell r="V580">
            <v>1</v>
          </cell>
          <cell r="W580">
            <v>1</v>
          </cell>
          <cell r="X580" t="str">
            <v>FLEXNET UIO</v>
          </cell>
          <cell r="Y580" t="str">
            <v>FLEX NET CALLE 28 DE JUNIO S/N Y GARCIA MORENO ENTRADA LLANO GRANDE</v>
          </cell>
        </row>
        <row r="581">
          <cell r="A581" t="str">
            <v>20003063489057</v>
          </cell>
          <cell r="B581">
            <v>498401</v>
          </cell>
          <cell r="C581" t="str">
            <v>20003063489057</v>
          </cell>
          <cell r="D581" t="str">
            <v>CONECEL_REG</v>
          </cell>
          <cell r="E581" t="str">
            <v>DESPACHO</v>
          </cell>
          <cell r="F581" t="str">
            <v>NORMAL</v>
          </cell>
          <cell r="G581" t="str">
            <v>EC6489</v>
          </cell>
          <cell r="H581">
            <v>44943</v>
          </cell>
          <cell r="I581" t="str">
            <v>EN_TRANSITO</v>
          </cell>
          <cell r="J581">
            <v>44943</v>
          </cell>
          <cell r="K581" t="str">
            <v>KATHERINE PAMELA GONZABAY</v>
          </cell>
          <cell r="L581" t="str">
            <v>QUITO COTOCOLLAO AV DE LA PRENSA No: N64-30 y CALLE PADRE AURELIO ESPINOZA CASA COLOR NARANJA 3 PISOS REF FRENTE A PANADERIA SAMUEL</v>
          </cell>
          <cell r="M581" t="str">
            <v>1720237476</v>
          </cell>
          <cell r="N581" t="str">
            <v>0984816320 0992713738</v>
          </cell>
          <cell r="O581" t="str">
            <v/>
          </cell>
          <cell r="P581" t="str">
            <v>QUITO</v>
          </cell>
          <cell r="Q581" t="str">
            <v>QUITO</v>
          </cell>
          <cell r="R581" t="str">
            <v>PICHINCHA</v>
          </cell>
          <cell r="T581" t="str">
            <v>EXPRESSCON</v>
          </cell>
          <cell r="U581" t="str">
            <v>FLEXNETUIO_LOCAL</v>
          </cell>
          <cell r="V581">
            <v>1</v>
          </cell>
          <cell r="W581">
            <v>1</v>
          </cell>
          <cell r="X581" t="str">
            <v>FLEXNET UIO</v>
          </cell>
          <cell r="Y581" t="str">
            <v>FLEX NET CALLE 28 DE JUNIO S/N Y GARCIA MORENO ENTRADA LLANO GRANDE</v>
          </cell>
        </row>
        <row r="582">
          <cell r="A582" t="str">
            <v>20003062147705</v>
          </cell>
          <cell r="B582">
            <v>498402</v>
          </cell>
          <cell r="C582" t="str">
            <v>20003062147705</v>
          </cell>
          <cell r="D582" t="str">
            <v>CONECEL_REG</v>
          </cell>
          <cell r="E582" t="str">
            <v>DESPACHO</v>
          </cell>
          <cell r="F582" t="str">
            <v>NORMAL</v>
          </cell>
          <cell r="G582" t="str">
            <v>EC6490</v>
          </cell>
          <cell r="H582">
            <v>44943</v>
          </cell>
          <cell r="I582" t="str">
            <v>EN_TRANSITO</v>
          </cell>
          <cell r="J582">
            <v>44943</v>
          </cell>
          <cell r="K582" t="str">
            <v>LISETH MARICELA HEREDIA</v>
          </cell>
          <cell r="L582" t="str">
            <v>QUITO EL CONDADO CALLE A No: OE5-686 y CALLE B 27 PRADOS</v>
          </cell>
          <cell r="M582" t="str">
            <v>1722436662</v>
          </cell>
          <cell r="N582" t="str">
            <v>962352524</v>
          </cell>
          <cell r="O582" t="str">
            <v/>
          </cell>
          <cell r="P582" t="str">
            <v>QUITO</v>
          </cell>
          <cell r="Q582" t="str">
            <v>QUITO</v>
          </cell>
          <cell r="R582" t="str">
            <v>PICHINCHA</v>
          </cell>
          <cell r="T582" t="str">
            <v>EXPRESSCON</v>
          </cell>
          <cell r="U582" t="str">
            <v>FLEXNETUIO_LOCAL</v>
          </cell>
          <cell r="V582">
            <v>1</v>
          </cell>
          <cell r="W582">
            <v>1</v>
          </cell>
          <cell r="X582" t="str">
            <v>FLEXNET UIO</v>
          </cell>
          <cell r="Y582" t="str">
            <v>FLEX NET CALLE 28 DE JUNIO S/N Y GARCIA MORENO ENTRADA LLANO GRANDE</v>
          </cell>
        </row>
        <row r="583">
          <cell r="A583" t="str">
            <v>20003061295537</v>
          </cell>
          <cell r="B583">
            <v>498403</v>
          </cell>
          <cell r="C583" t="str">
            <v>20003061295537</v>
          </cell>
          <cell r="D583" t="str">
            <v>CONECEL_REG</v>
          </cell>
          <cell r="E583" t="str">
            <v>DESPACHO</v>
          </cell>
          <cell r="F583" t="str">
            <v>NORMAL</v>
          </cell>
          <cell r="G583" t="str">
            <v>EC6491</v>
          </cell>
          <cell r="H583">
            <v>44943</v>
          </cell>
          <cell r="I583" t="str">
            <v>EN_TRANSITO</v>
          </cell>
          <cell r="J583">
            <v>44943</v>
          </cell>
          <cell r="K583" t="str">
            <v>NANCY PATRICIA IMBAGO</v>
          </cell>
          <cell r="L583" t="str">
            <v>QUITO TRABAJO AV REPUBLICA DEL SALVADOR Y PORTUGAL EMPRESA TELEASI EDIF PINTAWER</v>
          </cell>
          <cell r="M583" t="str">
            <v>1720808433</v>
          </cell>
          <cell r="N583" t="str">
            <v>994915944</v>
          </cell>
          <cell r="O583" t="str">
            <v/>
          </cell>
          <cell r="P583" t="str">
            <v>QUITO</v>
          </cell>
          <cell r="Q583" t="str">
            <v>QUITO</v>
          </cell>
          <cell r="R583" t="str">
            <v>PICHINCHA</v>
          </cell>
          <cell r="T583" t="str">
            <v>EXPRESSCON</v>
          </cell>
          <cell r="U583" t="str">
            <v>FLEXNETUIO_LOCAL</v>
          </cell>
          <cell r="V583">
            <v>1</v>
          </cell>
          <cell r="W583">
            <v>1</v>
          </cell>
          <cell r="X583" t="str">
            <v>FLEXNET UIO</v>
          </cell>
          <cell r="Y583" t="str">
            <v>FLEX NET CALLE 28 DE JUNIO S/N Y GARCIA MORENO ENTRADA LLANO GRANDE</v>
          </cell>
        </row>
        <row r="584">
          <cell r="A584" t="str">
            <v>20003064366754</v>
          </cell>
          <cell r="B584">
            <v>498404</v>
          </cell>
          <cell r="C584" t="str">
            <v>20003064366754</v>
          </cell>
          <cell r="D584" t="str">
            <v>CONECEL_REG</v>
          </cell>
          <cell r="E584" t="str">
            <v>DESPACHO</v>
          </cell>
          <cell r="F584" t="str">
            <v>NORMAL</v>
          </cell>
          <cell r="G584" t="str">
            <v>EC6492</v>
          </cell>
          <cell r="H584">
            <v>44943</v>
          </cell>
          <cell r="I584" t="str">
            <v>INCIDENCIA</v>
          </cell>
          <cell r="J584">
            <v>44944</v>
          </cell>
          <cell r="K584" t="str">
            <v>NESTOR FILADELFO OCAMPO</v>
          </cell>
          <cell r="L584" t="str">
            <v>QUITO COCHAPAMBA CALLE OE10B No: 54 254 y CALLE MANUEL ZABALA 4to piso departamento C 8</v>
          </cell>
          <cell r="M584" t="str">
            <v>201820040</v>
          </cell>
          <cell r="N584" t="str">
            <v>0964207075 991967917</v>
          </cell>
          <cell r="O584" t="str">
            <v/>
          </cell>
          <cell r="P584" t="str">
            <v>QUITO</v>
          </cell>
          <cell r="Q584" t="str">
            <v>QUITO</v>
          </cell>
          <cell r="R584" t="str">
            <v>PICHINCHA</v>
          </cell>
          <cell r="T584" t="str">
            <v>EXPRESSCON</v>
          </cell>
          <cell r="U584" t="str">
            <v>FLEXNETUIO_LOCAL</v>
          </cell>
          <cell r="V584">
            <v>1</v>
          </cell>
          <cell r="W584">
            <v>1</v>
          </cell>
          <cell r="X584" t="str">
            <v>FLEXNET UIO</v>
          </cell>
          <cell r="Y584" t="str">
            <v>FLEX NET CALLE 28 DE JUNIO S/N Y GARCIA MORENO ENTRADA LLANO GRANDE</v>
          </cell>
        </row>
        <row r="585">
          <cell r="A585" t="str">
            <v>20003047269298_1</v>
          </cell>
          <cell r="B585">
            <v>498405</v>
          </cell>
          <cell r="C585" t="str">
            <v>20003047269298_1</v>
          </cell>
          <cell r="D585" t="str">
            <v>CONECEL_REG</v>
          </cell>
          <cell r="E585" t="str">
            <v>DESPACHO</v>
          </cell>
          <cell r="F585" t="str">
            <v>NORMAL</v>
          </cell>
          <cell r="G585" t="str">
            <v>EC6493</v>
          </cell>
          <cell r="H585">
            <v>44943</v>
          </cell>
          <cell r="I585" t="str">
            <v>EN_TRANSITO</v>
          </cell>
          <cell r="J585">
            <v>44943</v>
          </cell>
          <cell r="K585" t="str">
            <v>WASHINGTON XAVIER HOYOS</v>
          </cell>
          <cell r="L585" t="str">
            <v>QUITO COTOCOLLAO AV MACHALA NO: N55 77 CALLE MACHALA N55 77 Y CARLOS QUINTO CASA 2 PISOS CON PORTON ROJO</v>
          </cell>
          <cell r="M585" t="str">
            <v>1718721085</v>
          </cell>
          <cell r="N585" t="str">
            <v>998137453</v>
          </cell>
          <cell r="P585" t="str">
            <v>QUITO</v>
          </cell>
          <cell r="Q585" t="str">
            <v>QUITO</v>
          </cell>
          <cell r="R585" t="str">
            <v>PICHINCHA</v>
          </cell>
          <cell r="T585" t="str">
            <v>EXPRESSCON</v>
          </cell>
          <cell r="U585" t="str">
            <v>FLEXNETUIO_LOCAL</v>
          </cell>
          <cell r="V585">
            <v>1</v>
          </cell>
          <cell r="W585">
            <v>1</v>
          </cell>
          <cell r="X585" t="str">
            <v>FLEXNET UIO</v>
          </cell>
          <cell r="Y585" t="str">
            <v>FLEX NET CALLE 28 DE JUNIO S/N Y GARCIA MORENO ENTRADA LLANO GRANDE</v>
          </cell>
        </row>
        <row r="586">
          <cell r="A586" t="str">
            <v>SG_2023_63</v>
          </cell>
          <cell r="B586">
            <v>498396</v>
          </cell>
          <cell r="C586" t="str">
            <v>SG_2023_63</v>
          </cell>
          <cell r="D586" t="str">
            <v>SG</v>
          </cell>
          <cell r="E586" t="str">
            <v>DESPACHO</v>
          </cell>
          <cell r="F586" t="str">
            <v>NORMAL</v>
          </cell>
          <cell r="G586" t="str">
            <v>80480</v>
          </cell>
          <cell r="H586">
            <v>44943</v>
          </cell>
          <cell r="I586" t="str">
            <v>ENTREGADO</v>
          </cell>
          <cell r="J586">
            <v>44944</v>
          </cell>
          <cell r="K586" t="str">
            <v>SERVICIO TECNICO DE DISTRIBUCION-SERTECDI</v>
          </cell>
          <cell r="L586" t="str">
            <v>AV. AMÉRICAS 914 Y PLAZA DAÑIN</v>
          </cell>
          <cell r="P586" t="str">
            <v>GUAYAQUIL</v>
          </cell>
          <cell r="Q586" t="str">
            <v>GUAYAQUIL</v>
          </cell>
          <cell r="R586" t="str">
            <v>GUAYAS</v>
          </cell>
          <cell r="U586" t="str">
            <v>FLEXNETGYE_LOCAL</v>
          </cell>
          <cell r="V586">
            <v>1</v>
          </cell>
          <cell r="W586">
            <v>64.2</v>
          </cell>
          <cell r="X586" t="str">
            <v>FLEXNET - GYE</v>
          </cell>
          <cell r="Y586" t="str">
            <v>FERNANDO GUTIERREZ HILL KM 8 1/2 VIA DAULE</v>
          </cell>
        </row>
        <row r="587">
          <cell r="A587" t="str">
            <v>SG_2023_62</v>
          </cell>
          <cell r="B587">
            <v>498395</v>
          </cell>
          <cell r="C587" t="str">
            <v>SG_2023_62</v>
          </cell>
          <cell r="D587" t="str">
            <v>SG</v>
          </cell>
          <cell r="E587" t="str">
            <v>DESPACHO</v>
          </cell>
          <cell r="G587" t="str">
            <v>80478</v>
          </cell>
          <cell r="H587">
            <v>44943</v>
          </cell>
          <cell r="I587" t="str">
            <v>ENTREGADO</v>
          </cell>
          <cell r="J587">
            <v>44944</v>
          </cell>
          <cell r="K587" t="str">
            <v>HIPERCOLOR</v>
          </cell>
          <cell r="L587" t="str">
            <v>25AVA Y 2DO. CALLEJON FRANCISCO SEGURA</v>
          </cell>
          <cell r="P587" t="str">
            <v>GUAYAQUIL</v>
          </cell>
          <cell r="Q587" t="str">
            <v>GUAYAQUIL</v>
          </cell>
          <cell r="R587" t="str">
            <v>GUAYAS</v>
          </cell>
          <cell r="T587" t="str">
            <v>FLEXTRANS GYE</v>
          </cell>
          <cell r="U587" t="str">
            <v>FLEXNETGYE_LOCAL</v>
          </cell>
          <cell r="V587">
            <v>4</v>
          </cell>
          <cell r="W587">
            <v>24.88</v>
          </cell>
          <cell r="X587" t="str">
            <v>FLEXNET - GYE</v>
          </cell>
          <cell r="Y587" t="str">
            <v>FERNANDO GUTIERREZ HILL KM 8 1/2 VIA DAULE</v>
          </cell>
        </row>
        <row r="588">
          <cell r="A588" t="str">
            <v>SG_2023_64_47_55</v>
          </cell>
          <cell r="B588">
            <v>498394</v>
          </cell>
          <cell r="C588" t="str">
            <v>SG_2023_64_47_55</v>
          </cell>
          <cell r="D588" t="str">
            <v>SG</v>
          </cell>
          <cell r="E588" t="str">
            <v>DESPACHO</v>
          </cell>
          <cell r="F588" t="str">
            <v>NORMAL</v>
          </cell>
          <cell r="G588" t="str">
            <v>80481</v>
          </cell>
          <cell r="H588">
            <v>44943</v>
          </cell>
          <cell r="I588" t="str">
            <v>EN_TRANSITO</v>
          </cell>
          <cell r="J588">
            <v>44944</v>
          </cell>
          <cell r="K588" t="str">
            <v>DEMACO STA LEONOR</v>
          </cell>
          <cell r="L588" t="str">
            <v>AV BENJAMIN ROSALES URBANIZACION SANTA LEONOR MZ 6 SOLAR 13</v>
          </cell>
          <cell r="P588" t="str">
            <v>GUAYAQUIL</v>
          </cell>
          <cell r="Q588" t="str">
            <v>GUAYAQUIL</v>
          </cell>
          <cell r="R588" t="str">
            <v>GUAYAS</v>
          </cell>
          <cell r="U588" t="str">
            <v>FLEXNETGYE_LOCAL</v>
          </cell>
          <cell r="V588">
            <v>933</v>
          </cell>
          <cell r="W588">
            <v>1913.73</v>
          </cell>
          <cell r="X588" t="str">
            <v>FLEXNET - GYE</v>
          </cell>
          <cell r="Y588" t="str">
            <v>FERNANDO GUTIERREZ HILL KM 8 1/2 VIA DAULE</v>
          </cell>
        </row>
        <row r="589">
          <cell r="A589" t="str">
            <v>414745494</v>
          </cell>
          <cell r="B589">
            <v>498379</v>
          </cell>
          <cell r="C589" t="str">
            <v>414745494</v>
          </cell>
          <cell r="D589" t="str">
            <v>FLEXTUENTI</v>
          </cell>
          <cell r="E589" t="str">
            <v>DESPACHO</v>
          </cell>
          <cell r="F589" t="str">
            <v>NORMAL</v>
          </cell>
          <cell r="G589" t="str">
            <v>FT80378</v>
          </cell>
          <cell r="H589">
            <v>44943</v>
          </cell>
          <cell r="I589" t="str">
            <v>EN_TRANSITO</v>
          </cell>
          <cell r="J589">
            <v>44943</v>
          </cell>
          <cell r="K589" t="str">
            <v>Francisco Aguirre</v>
          </cell>
          <cell r="L589" t="str">
            <v>SAN JUAN BUENOS AIRES  OE7  23  PANAMA</v>
          </cell>
          <cell r="M589" t="str">
            <v>1716643752</v>
          </cell>
          <cell r="N589" t="str">
            <v>0963528997/0979355643</v>
          </cell>
          <cell r="O589" t="str">
            <v/>
          </cell>
          <cell r="P589" t="str">
            <v>QUITO</v>
          </cell>
          <cell r="Q589" t="str">
            <v>QUITO</v>
          </cell>
          <cell r="R589" t="str">
            <v>PICHINCHA</v>
          </cell>
          <cell r="T589" t="str">
            <v>FLEXTRANS UIO</v>
          </cell>
          <cell r="U589" t="str">
            <v>FLEXNETUIO_LOCAL</v>
          </cell>
          <cell r="V589">
            <v>1</v>
          </cell>
          <cell r="W589">
            <v>1</v>
          </cell>
          <cell r="X589" t="str">
            <v>FLEXNET ECUADOR - FLEXTUENTI</v>
          </cell>
          <cell r="Y589" t="str">
            <v>CALLE 28 DE JUNIO S/N Y GARCIA MORENO ENTRADA LLANO GRANDE</v>
          </cell>
        </row>
        <row r="590">
          <cell r="A590" t="str">
            <v>414745531</v>
          </cell>
          <cell r="B590">
            <v>498380</v>
          </cell>
          <cell r="C590" t="str">
            <v>414745531</v>
          </cell>
          <cell r="D590" t="str">
            <v>FLEXTUENTI</v>
          </cell>
          <cell r="E590" t="str">
            <v>DESPACHO</v>
          </cell>
          <cell r="F590" t="str">
            <v>NORMAL</v>
          </cell>
          <cell r="G590" t="str">
            <v>031080414745531</v>
          </cell>
          <cell r="H590">
            <v>44943</v>
          </cell>
          <cell r="I590" t="str">
            <v>EN_TRANSITO</v>
          </cell>
          <cell r="J590">
            <v>44943</v>
          </cell>
          <cell r="K590" t="str">
            <v>Dolys Annabel Murillo Chavez</v>
          </cell>
          <cell r="L590" t="str">
            <v>PASCUALES COOPERATIVA SAN NICOALAS MZ 464  VILLA 9 3ER CALLEJON 27A NE  Y  2DO PASAJE 1 NE</v>
          </cell>
          <cell r="M590" t="str">
            <v>0801133851</v>
          </cell>
          <cell r="N590" t="str">
            <v>0979891831/0969268324</v>
          </cell>
          <cell r="O590" t="str">
            <v/>
          </cell>
          <cell r="P590" t="str">
            <v>GUAYAQUIL</v>
          </cell>
          <cell r="Q590" t="str">
            <v>GUAYAQUIL</v>
          </cell>
          <cell r="R590" t="str">
            <v>GUAYAS</v>
          </cell>
          <cell r="T590" t="str">
            <v>TRAMACO</v>
          </cell>
          <cell r="U590" t="str">
            <v>FLEXNETUIO_GYE</v>
          </cell>
          <cell r="V590">
            <v>1</v>
          </cell>
          <cell r="W590">
            <v>1</v>
          </cell>
          <cell r="X590" t="str">
            <v>FLEXNET ECUADOR - FLEXTUENTI</v>
          </cell>
          <cell r="Y590" t="str">
            <v>CALLE 28 DE JUNIO S/N Y GARCIA MORENO ENTRADA LLANO GRANDE</v>
          </cell>
        </row>
        <row r="591">
          <cell r="A591" t="str">
            <v>414745543</v>
          </cell>
          <cell r="B591">
            <v>498381</v>
          </cell>
          <cell r="C591" t="str">
            <v>414745543</v>
          </cell>
          <cell r="D591" t="str">
            <v>FLEXTUENTI</v>
          </cell>
          <cell r="E591" t="str">
            <v>DESPACHO</v>
          </cell>
          <cell r="F591" t="str">
            <v>NORMAL</v>
          </cell>
          <cell r="G591" t="str">
            <v>031080414745543</v>
          </cell>
          <cell r="H591">
            <v>44943</v>
          </cell>
          <cell r="I591" t="str">
            <v>EN_TRANSITO</v>
          </cell>
          <cell r="J591">
            <v>44943</v>
          </cell>
          <cell r="K591" t="str">
            <v>Alex Alexander Vargas Narvaez</v>
          </cell>
          <cell r="L591" t="str">
            <v>TURUBAMBA   CALLE  E4  SN  ENTRE CALLE S55  Y  AV PRINCIPAL E</v>
          </cell>
          <cell r="M591" t="str">
            <v>1722026240</v>
          </cell>
          <cell r="N591" t="str">
            <v>0960760222/0960760222</v>
          </cell>
          <cell r="O591" t="str">
            <v/>
          </cell>
          <cell r="P591" t="str">
            <v>PICHINCHA</v>
          </cell>
          <cell r="Q591" t="str">
            <v>PICHINCHA</v>
          </cell>
          <cell r="R591" t="str">
            <v>MANABI</v>
          </cell>
          <cell r="T591" t="str">
            <v>TRAMACO</v>
          </cell>
          <cell r="U591" t="str">
            <v>FLEXNETUIO_PROVINCIA</v>
          </cell>
          <cell r="V591">
            <v>1</v>
          </cell>
          <cell r="W591">
            <v>1</v>
          </cell>
          <cell r="X591" t="str">
            <v>FLEXNET ECUADOR - FLEXTUENTI</v>
          </cell>
          <cell r="Y591" t="str">
            <v>CALLE 28 DE JUNIO S/N Y GARCIA MORENO ENTRADA LLANO GRANDE</v>
          </cell>
        </row>
        <row r="592">
          <cell r="A592" t="str">
            <v>414745549</v>
          </cell>
          <cell r="B592">
            <v>498382</v>
          </cell>
          <cell r="C592" t="str">
            <v>414745549</v>
          </cell>
          <cell r="D592" t="str">
            <v>FLEXTUENTI</v>
          </cell>
          <cell r="E592" t="str">
            <v>DESPACHO</v>
          </cell>
          <cell r="F592" t="str">
            <v>NORMAL</v>
          </cell>
          <cell r="G592" t="str">
            <v>FT80361</v>
          </cell>
          <cell r="H592">
            <v>44943</v>
          </cell>
          <cell r="I592" t="str">
            <v>EN_TRANSITO</v>
          </cell>
          <cell r="J592">
            <v>44944</v>
          </cell>
          <cell r="K592" t="str">
            <v>Azucena Bravo</v>
          </cell>
          <cell r="L592" t="str">
            <v>TARQUI  CALLE 14TO PASEO 17 NO MZ 162 V15 AV 4</v>
          </cell>
          <cell r="M592" t="str">
            <v>0920472073</v>
          </cell>
          <cell r="N592" t="str">
            <v>0987632716/0958789002</v>
          </cell>
          <cell r="O592" t="str">
            <v/>
          </cell>
          <cell r="P592" t="str">
            <v>GUAYAQUIL</v>
          </cell>
          <cell r="Q592" t="str">
            <v>GUAYAQUIL</v>
          </cell>
          <cell r="R592" t="str">
            <v>GUAYAS</v>
          </cell>
          <cell r="T592" t="str">
            <v>ITSACOURIER</v>
          </cell>
          <cell r="U592" t="str">
            <v>FLEXNETUIO_GYE</v>
          </cell>
          <cell r="V592">
            <v>1</v>
          </cell>
          <cell r="W592">
            <v>1</v>
          </cell>
          <cell r="X592" t="str">
            <v>FLEXNET ECUADOR - FLEXTUENTI</v>
          </cell>
          <cell r="Y592" t="str">
            <v>CALLE 28 DE JUNIO S/N Y GARCIA MORENO ENTRADA LLANO GRANDE</v>
          </cell>
        </row>
        <row r="593">
          <cell r="A593" t="str">
            <v>414745550</v>
          </cell>
          <cell r="B593">
            <v>498383</v>
          </cell>
          <cell r="C593" t="str">
            <v>414745550</v>
          </cell>
          <cell r="D593" t="str">
            <v>FLEXTUENTI</v>
          </cell>
          <cell r="E593" t="str">
            <v>DESPACHO</v>
          </cell>
          <cell r="F593" t="str">
            <v>NORMAL</v>
          </cell>
          <cell r="G593" t="str">
            <v>FT80373</v>
          </cell>
          <cell r="H593">
            <v>44943</v>
          </cell>
          <cell r="I593" t="str">
            <v>ENTREGADO</v>
          </cell>
          <cell r="J593">
            <v>44944</v>
          </cell>
          <cell r="K593" t="str">
            <v>Sebastian Ochoa</v>
          </cell>
          <cell r="L593" t="str">
            <v>SANGOLQUI  AV GENERAL ENRIQUEZ  459 LA TOLITA</v>
          </cell>
          <cell r="M593" t="str">
            <v>1727665463</v>
          </cell>
          <cell r="N593" t="str">
            <v>0993395855/0995853696</v>
          </cell>
          <cell r="O593" t="str">
            <v/>
          </cell>
          <cell r="P593" t="str">
            <v>RUMIÑAHUI</v>
          </cell>
          <cell r="Q593" t="str">
            <v>RUMIÑAHUI</v>
          </cell>
          <cell r="R593" t="str">
            <v>PICHINCHA</v>
          </cell>
          <cell r="T593" t="str">
            <v>FLEXTRANS UIO</v>
          </cell>
          <cell r="U593" t="str">
            <v>FLEXNETUIO_LOCAL</v>
          </cell>
          <cell r="V593">
            <v>1</v>
          </cell>
          <cell r="W593">
            <v>1</v>
          </cell>
          <cell r="X593" t="str">
            <v>FLEXNET ECUADOR - FLEXTUENTI</v>
          </cell>
          <cell r="Y593" t="str">
            <v>CALLE 28 DE JUNIO S/N Y GARCIA MORENO ENTRADA LLANO GRANDE</v>
          </cell>
        </row>
        <row r="594">
          <cell r="A594" t="str">
            <v>414745627</v>
          </cell>
          <cell r="B594">
            <v>498384</v>
          </cell>
          <cell r="C594" t="str">
            <v>414745627</v>
          </cell>
          <cell r="D594" t="str">
            <v>FLEXTUENTI</v>
          </cell>
          <cell r="E594" t="str">
            <v>DESPACHO</v>
          </cell>
          <cell r="F594" t="str">
            <v>NORMAL</v>
          </cell>
          <cell r="G594" t="str">
            <v>FT80377</v>
          </cell>
          <cell r="H594">
            <v>44943</v>
          </cell>
          <cell r="I594" t="str">
            <v>ENTREGADO</v>
          </cell>
          <cell r="J594">
            <v>44944</v>
          </cell>
          <cell r="K594" t="str">
            <v>maria augusta jurado villagomez</v>
          </cell>
          <cell r="L594" t="str">
            <v>COMITE DEL PUEBLO CALLE DE LOS ACEITUNOS SN CALLE  ELOY ALFARO</v>
          </cell>
          <cell r="M594" t="str">
            <v>1709186686</v>
          </cell>
          <cell r="N594" t="str">
            <v>0984861966/0984101818</v>
          </cell>
          <cell r="O594" t="str">
            <v/>
          </cell>
          <cell r="P594" t="str">
            <v>QUITO</v>
          </cell>
          <cell r="Q594" t="str">
            <v>QUITO</v>
          </cell>
          <cell r="R594" t="str">
            <v>PICHINCHA</v>
          </cell>
          <cell r="T594" t="str">
            <v>FLEXTRANS UIO</v>
          </cell>
          <cell r="U594" t="str">
            <v>FLEXNETUIO_LOCAL</v>
          </cell>
          <cell r="V594">
            <v>1</v>
          </cell>
          <cell r="W594">
            <v>1</v>
          </cell>
          <cell r="X594" t="str">
            <v>FLEXNET ECUADOR - FLEXTUENTI</v>
          </cell>
          <cell r="Y594" t="str">
            <v>CALLE 28 DE JUNIO S/N Y GARCIA MORENO ENTRADA LLANO GRANDE</v>
          </cell>
        </row>
        <row r="595">
          <cell r="A595" t="str">
            <v>414745629</v>
          </cell>
          <cell r="B595">
            <v>498385</v>
          </cell>
          <cell r="C595" t="str">
            <v>414745629</v>
          </cell>
          <cell r="D595" t="str">
            <v>FLEXTUENTI</v>
          </cell>
          <cell r="E595" t="str">
            <v>DESPACHO</v>
          </cell>
          <cell r="F595" t="str">
            <v>NORMAL</v>
          </cell>
          <cell r="G595" t="str">
            <v>FT80360</v>
          </cell>
          <cell r="H595">
            <v>44943</v>
          </cell>
          <cell r="I595" t="str">
            <v>EN_TRANSITO</v>
          </cell>
          <cell r="J595">
            <v>44944</v>
          </cell>
          <cell r="K595" t="str">
            <v>Patricia Zuniga</v>
          </cell>
          <cell r="L595" t="str">
            <v>TARQUI CIUDADELA NAVAL NORTE  MZ 5 VILLA 12 AV LUIS CODERO CRESPO Y 2DO CALLEJON  10 NO</v>
          </cell>
          <cell r="M595" t="str">
            <v>0920094166</v>
          </cell>
          <cell r="N595" t="str">
            <v>0995729545/0992808274</v>
          </cell>
          <cell r="O595" t="str">
            <v/>
          </cell>
          <cell r="P595" t="str">
            <v>GUAYAQUIL</v>
          </cell>
          <cell r="Q595" t="str">
            <v>GUAYAQUIL</v>
          </cell>
          <cell r="R595" t="str">
            <v>GUAYAS</v>
          </cell>
          <cell r="T595" t="str">
            <v>ITSACOURIER</v>
          </cell>
          <cell r="U595" t="str">
            <v>FLEXNETUIO_GYE</v>
          </cell>
          <cell r="V595">
            <v>1</v>
          </cell>
          <cell r="W595">
            <v>1</v>
          </cell>
          <cell r="X595" t="str">
            <v>FLEXNET ECUADOR - FLEXTUENTI</v>
          </cell>
          <cell r="Y595" t="str">
            <v>CALLE 28 DE JUNIO S/N Y GARCIA MORENO ENTRADA LLANO GRANDE</v>
          </cell>
        </row>
        <row r="596">
          <cell r="A596" t="str">
            <v>414745630</v>
          </cell>
          <cell r="B596">
            <v>498386</v>
          </cell>
          <cell r="C596" t="str">
            <v>414745630</v>
          </cell>
          <cell r="D596" t="str">
            <v>FLEXTUENTI</v>
          </cell>
          <cell r="E596" t="str">
            <v>DESPACHO</v>
          </cell>
          <cell r="F596" t="str">
            <v>NORMAL</v>
          </cell>
          <cell r="G596" t="str">
            <v>FT80359</v>
          </cell>
          <cell r="H596">
            <v>44943</v>
          </cell>
          <cell r="I596" t="str">
            <v>EN_TRANSITO</v>
          </cell>
          <cell r="J596">
            <v>44944</v>
          </cell>
          <cell r="K596" t="str">
            <v>Isabel Alava</v>
          </cell>
          <cell r="L596" t="str">
            <v>TARQUI  CALLE 23 NORTHEAST  CALLE 11  AV FRANCISCO DE ORELLANA</v>
          </cell>
          <cell r="M596" t="str">
            <v>0922497961</v>
          </cell>
          <cell r="N596" t="str">
            <v>0960536645/0992650895</v>
          </cell>
          <cell r="O596" t="str">
            <v/>
          </cell>
          <cell r="P596" t="str">
            <v>GUAYAQUIL</v>
          </cell>
          <cell r="Q596" t="str">
            <v>GUAYAQUIL</v>
          </cell>
          <cell r="R596" t="str">
            <v>GUAYAS</v>
          </cell>
          <cell r="T596" t="str">
            <v>ITSACOURIER</v>
          </cell>
          <cell r="U596" t="str">
            <v>FLEXNETUIO_GYE</v>
          </cell>
          <cell r="V596">
            <v>1</v>
          </cell>
          <cell r="W596">
            <v>1</v>
          </cell>
          <cell r="X596" t="str">
            <v>FLEXNET ECUADOR - FLEXTUENTI</v>
          </cell>
          <cell r="Y596" t="str">
            <v>CALLE 28 DE JUNIO S/N Y GARCIA MORENO ENTRADA LLANO GRANDE</v>
          </cell>
        </row>
        <row r="597">
          <cell r="A597" t="str">
            <v>414745631</v>
          </cell>
          <cell r="B597">
            <v>498387</v>
          </cell>
          <cell r="C597" t="str">
            <v>414745631</v>
          </cell>
          <cell r="D597" t="str">
            <v>FLEXTUENTI</v>
          </cell>
          <cell r="E597" t="str">
            <v>DESPACHO</v>
          </cell>
          <cell r="F597" t="str">
            <v>NORMAL</v>
          </cell>
          <cell r="G597" t="str">
            <v>FT80358</v>
          </cell>
          <cell r="H597">
            <v>44943</v>
          </cell>
          <cell r="I597" t="str">
            <v>EN_TRANSITO</v>
          </cell>
          <cell r="J597">
            <v>44944</v>
          </cell>
          <cell r="K597" t="str">
            <v>Edward Sanchez</v>
          </cell>
          <cell r="L597" t="str">
            <v>TARQUI AV CARLOS JULIO AROSEMENA SN  KM UNO Y MEDIO</v>
          </cell>
          <cell r="M597" t="str">
            <v>0925478828</v>
          </cell>
          <cell r="N597" t="str">
            <v>0968564228/0983969987</v>
          </cell>
          <cell r="O597" t="str">
            <v/>
          </cell>
          <cell r="P597" t="str">
            <v>GUAYAQUIL</v>
          </cell>
          <cell r="Q597" t="str">
            <v>GUAYAQUIL</v>
          </cell>
          <cell r="R597" t="str">
            <v>GUAYAS</v>
          </cell>
          <cell r="T597" t="str">
            <v>ITSACOURIER</v>
          </cell>
          <cell r="U597" t="str">
            <v>FLEXNETUIO_GYE</v>
          </cell>
          <cell r="V597">
            <v>1</v>
          </cell>
          <cell r="W597">
            <v>1</v>
          </cell>
          <cell r="X597" t="str">
            <v>FLEXNET ECUADOR - FLEXTUENTI</v>
          </cell>
          <cell r="Y597" t="str">
            <v>CALLE 28 DE JUNIO S/N Y GARCIA MORENO ENTRADA LLANO GRANDE</v>
          </cell>
        </row>
        <row r="598">
          <cell r="A598" t="str">
            <v>414745642</v>
          </cell>
          <cell r="B598">
            <v>498388</v>
          </cell>
          <cell r="C598" t="str">
            <v>414745642</v>
          </cell>
          <cell r="D598" t="str">
            <v>FLEXTUENTI</v>
          </cell>
          <cell r="E598" t="str">
            <v>DESPACHO</v>
          </cell>
          <cell r="F598" t="str">
            <v>NORMAL</v>
          </cell>
          <cell r="G598" t="str">
            <v>031080414745642</v>
          </cell>
          <cell r="H598">
            <v>44943</v>
          </cell>
          <cell r="I598" t="str">
            <v>EN_TRANSITO</v>
          </cell>
          <cell r="J598">
            <v>44943</v>
          </cell>
          <cell r="K598" t="str">
            <v>Ebert Merchan</v>
          </cell>
          <cell r="L598" t="str">
            <v>EL RECREO VIA DURAN YAGUACHI  MZ 447 VILLA 46 SN</v>
          </cell>
          <cell r="M598" t="str">
            <v>0918326992</v>
          </cell>
          <cell r="N598" t="str">
            <v>0962119598/0986104599</v>
          </cell>
          <cell r="O598" t="str">
            <v/>
          </cell>
          <cell r="P598" t="str">
            <v>DURAN</v>
          </cell>
          <cell r="Q598" t="str">
            <v>DURAN</v>
          </cell>
          <cell r="R598" t="str">
            <v>GUAYAS</v>
          </cell>
          <cell r="T598" t="str">
            <v>TRAMACO</v>
          </cell>
          <cell r="U598" t="str">
            <v>FLEXNETUIO_GYE</v>
          </cell>
          <cell r="V598">
            <v>1</v>
          </cell>
          <cell r="W598">
            <v>1</v>
          </cell>
          <cell r="X598" t="str">
            <v>FLEXNET ECUADOR - FLEXTUENTI</v>
          </cell>
          <cell r="Y598" t="str">
            <v>CALLE 28 DE JUNIO S/N Y GARCIA MORENO ENTRADA LLANO GRANDE</v>
          </cell>
        </row>
        <row r="599">
          <cell r="A599" t="str">
            <v>414745650</v>
          </cell>
          <cell r="B599">
            <v>498389</v>
          </cell>
          <cell r="C599" t="str">
            <v>414745650</v>
          </cell>
          <cell r="D599" t="str">
            <v>FLEXTUENTI</v>
          </cell>
          <cell r="E599" t="str">
            <v>DESPACHO</v>
          </cell>
          <cell r="F599" t="str">
            <v>NORMAL</v>
          </cell>
          <cell r="G599" t="str">
            <v>FT80376</v>
          </cell>
          <cell r="H599">
            <v>44943</v>
          </cell>
          <cell r="I599" t="str">
            <v>HABILITADO_RUTEO</v>
          </cell>
          <cell r="J599">
            <v>44944</v>
          </cell>
          <cell r="K599" t="str">
            <v>John Mendoza</v>
          </cell>
          <cell r="L599" t="str">
            <v>YARUQUI CALLE EUGENIO ESPEJO   N422 SN</v>
          </cell>
          <cell r="M599" t="str">
            <v>1725663494</v>
          </cell>
          <cell r="N599" t="str">
            <v>0984478723/0991286620</v>
          </cell>
          <cell r="O599" t="str">
            <v/>
          </cell>
          <cell r="P599" t="str">
            <v>QUITO</v>
          </cell>
          <cell r="Q599" t="str">
            <v>QUITO</v>
          </cell>
          <cell r="R599" t="str">
            <v>PICHINCHA</v>
          </cell>
          <cell r="T599" t="str">
            <v>FLEXTRANS UIO</v>
          </cell>
          <cell r="U599" t="str">
            <v>FLEXNETUIO_LOCAL</v>
          </cell>
          <cell r="V599">
            <v>1</v>
          </cell>
          <cell r="W599">
            <v>1</v>
          </cell>
          <cell r="X599" t="str">
            <v>FLEXNET ECUADOR - FLEXTUENTI</v>
          </cell>
          <cell r="Y599" t="str">
            <v>CALLE 28 DE JUNIO S/N Y GARCIA MORENO ENTRADA LLANO GRANDE</v>
          </cell>
        </row>
        <row r="600">
          <cell r="A600" t="str">
            <v>414745655</v>
          </cell>
          <cell r="B600">
            <v>498390</v>
          </cell>
          <cell r="C600" t="str">
            <v>414745655</v>
          </cell>
          <cell r="D600" t="str">
            <v>FLEXTUENTI</v>
          </cell>
          <cell r="E600" t="str">
            <v>DESPACHO</v>
          </cell>
          <cell r="F600" t="str">
            <v>NORMAL</v>
          </cell>
          <cell r="G600" t="str">
            <v>FT80375</v>
          </cell>
          <cell r="H600">
            <v>44943</v>
          </cell>
          <cell r="I600" t="str">
            <v>ENTREGADO</v>
          </cell>
          <cell r="J600">
            <v>44944</v>
          </cell>
          <cell r="K600" t="str">
            <v>Eric joel Yumbulema</v>
          </cell>
          <cell r="L600" t="str">
            <v>ARGELIA   CALLE VILCABAMBA S16  211 PASAJE  S16E</v>
          </cell>
          <cell r="M600" t="str">
            <v>1729429918</v>
          </cell>
          <cell r="N600" t="str">
            <v>0998677809/0995579807</v>
          </cell>
          <cell r="O600" t="str">
            <v/>
          </cell>
          <cell r="P600" t="str">
            <v>QUITO</v>
          </cell>
          <cell r="Q600" t="str">
            <v>QUITO</v>
          </cell>
          <cell r="R600" t="str">
            <v>PICHINCHA</v>
          </cell>
          <cell r="T600" t="str">
            <v>TRANSERVISS</v>
          </cell>
          <cell r="U600" t="str">
            <v>FLEXNETUIO_LOCAL</v>
          </cell>
          <cell r="V600">
            <v>1</v>
          </cell>
          <cell r="W600">
            <v>1</v>
          </cell>
          <cell r="X600" t="str">
            <v>FLEXNET ECUADOR - FLEXTUENTI</v>
          </cell>
          <cell r="Y600" t="str">
            <v>CALLE 28 DE JUNIO S/N Y GARCIA MORENO ENTRADA LLANO GRANDE</v>
          </cell>
        </row>
        <row r="601">
          <cell r="A601" t="str">
            <v>414745656</v>
          </cell>
          <cell r="B601">
            <v>498391</v>
          </cell>
          <cell r="C601" t="str">
            <v>414745656</v>
          </cell>
          <cell r="D601" t="str">
            <v>FLEXTUENTI</v>
          </cell>
          <cell r="E601" t="str">
            <v>DESPACHO</v>
          </cell>
          <cell r="F601" t="str">
            <v>NORMAL</v>
          </cell>
          <cell r="G601" t="str">
            <v>FT80374</v>
          </cell>
          <cell r="H601">
            <v>44943</v>
          </cell>
          <cell r="I601" t="str">
            <v>EN_TRANSITO</v>
          </cell>
          <cell r="J601">
            <v>44943</v>
          </cell>
          <cell r="K601" t="str">
            <v>Freddy Omar Quishpe Heredia</v>
          </cell>
          <cell r="L601" t="str">
            <v>COTOCOLLAO  RIO PUTUMAYO   OE4 124 CALLE  LUIS TUFINO</v>
          </cell>
          <cell r="M601" t="str">
            <v>1721543559</v>
          </cell>
          <cell r="N601" t="str">
            <v>0995300973/0995300973</v>
          </cell>
          <cell r="O601" t="str">
            <v/>
          </cell>
          <cell r="P601" t="str">
            <v>QUITO</v>
          </cell>
          <cell r="Q601" t="str">
            <v>QUITO</v>
          </cell>
          <cell r="R601" t="str">
            <v>PICHINCHA</v>
          </cell>
          <cell r="T601" t="str">
            <v>FLEXTRANS UIO</v>
          </cell>
          <cell r="U601" t="str">
            <v>FLEXNETUIO_LOCAL</v>
          </cell>
          <cell r="V601">
            <v>1</v>
          </cell>
          <cell r="W601">
            <v>1</v>
          </cell>
          <cell r="X601" t="str">
            <v>FLEXNET ECUADOR - FLEXTUENTI</v>
          </cell>
          <cell r="Y601" t="str">
            <v>CALLE 28 DE JUNIO S/N Y GARCIA MORENO ENTRADA LLANO GRANDE</v>
          </cell>
        </row>
        <row r="602">
          <cell r="A602" t="str">
            <v>414745710</v>
          </cell>
          <cell r="B602">
            <v>498392</v>
          </cell>
          <cell r="C602" t="str">
            <v>414745710</v>
          </cell>
          <cell r="D602" t="str">
            <v>FLEXTUENTI</v>
          </cell>
          <cell r="E602" t="str">
            <v>DESPACHO</v>
          </cell>
          <cell r="F602" t="str">
            <v>NORMAL</v>
          </cell>
          <cell r="G602" t="str">
            <v>031080414745710</v>
          </cell>
          <cell r="H602">
            <v>44943</v>
          </cell>
          <cell r="I602" t="str">
            <v>EN_TRANSITO</v>
          </cell>
          <cell r="J602">
            <v>44943</v>
          </cell>
          <cell r="K602" t="str">
            <v>Jacqueline Vaca Romo</v>
          </cell>
          <cell r="L602" t="str">
            <v>MONTALVO (LR)  CALLE GONZALES SUAREZ CASA 2 SN O CALLE CRISTAL</v>
          </cell>
          <cell r="M602" t="str">
            <v>1711841286</v>
          </cell>
          <cell r="N602" t="str">
            <v>0979536057/0969327470</v>
          </cell>
          <cell r="O602" t="str">
            <v/>
          </cell>
          <cell r="P602" t="str">
            <v>MONTALVO</v>
          </cell>
          <cell r="Q602" t="str">
            <v>MONTALVO</v>
          </cell>
          <cell r="R602" t="str">
            <v>LOS RIOS</v>
          </cell>
          <cell r="T602" t="str">
            <v>TRAMACO</v>
          </cell>
          <cell r="U602" t="str">
            <v>FLEXNETUIO_PROVINCIA</v>
          </cell>
          <cell r="V602">
            <v>1</v>
          </cell>
          <cell r="W602">
            <v>1</v>
          </cell>
          <cell r="X602" t="str">
            <v>FLEXNET ECUADOR - FLEXTUENTI</v>
          </cell>
          <cell r="Y602" t="str">
            <v>CALLE 28 DE JUNIO S/N Y GARCIA MORENO ENTRADA LLANO GRANDE</v>
          </cell>
        </row>
        <row r="603">
          <cell r="A603" t="str">
            <v>414745717</v>
          </cell>
          <cell r="B603">
            <v>498393</v>
          </cell>
          <cell r="C603" t="str">
            <v>414745717</v>
          </cell>
          <cell r="D603" t="str">
            <v>FLEXTUENTI</v>
          </cell>
          <cell r="E603" t="str">
            <v>DESPACHO</v>
          </cell>
          <cell r="F603" t="str">
            <v>NORMAL</v>
          </cell>
          <cell r="G603" t="str">
            <v>031080414745717</v>
          </cell>
          <cell r="H603">
            <v>44943</v>
          </cell>
          <cell r="I603" t="str">
            <v>EN_TRANSITO</v>
          </cell>
          <cell r="J603">
            <v>44943</v>
          </cell>
          <cell r="K603" t="str">
            <v>Jhandry Javier Rosillo Samaniego</v>
          </cell>
          <cell r="L603" t="str">
            <v>VALLE (LO)    AV DARIO EGUIGUREN 01B03  CALLE GENOVA</v>
          </cell>
          <cell r="M603" t="str">
            <v>1105163321</v>
          </cell>
          <cell r="N603" t="str">
            <v>0967663783/0967663783</v>
          </cell>
          <cell r="O603" t="str">
            <v/>
          </cell>
          <cell r="P603" t="str">
            <v>LOJA</v>
          </cell>
          <cell r="Q603" t="str">
            <v>LOJA</v>
          </cell>
          <cell r="R603" t="str">
            <v>LOJA</v>
          </cell>
          <cell r="T603" t="str">
            <v>TRAMACO</v>
          </cell>
          <cell r="U603" t="str">
            <v>FLEXNETUIO_PROVINCIA</v>
          </cell>
          <cell r="V603">
            <v>1</v>
          </cell>
          <cell r="W603">
            <v>1</v>
          </cell>
          <cell r="X603" t="str">
            <v>FLEXNET ECUADOR - FLEXTUENTI</v>
          </cell>
          <cell r="Y603" t="str">
            <v>CALLE 28 DE JUNIO S/N Y GARCIA MORENO ENTRADA LLANO GRANDE</v>
          </cell>
        </row>
        <row r="604">
          <cell r="A604" t="str">
            <v>414733117</v>
          </cell>
          <cell r="B604">
            <v>498350</v>
          </cell>
          <cell r="C604" t="str">
            <v>414733117</v>
          </cell>
          <cell r="D604" t="str">
            <v>FLEXTUENTI</v>
          </cell>
          <cell r="E604" t="str">
            <v>DESPACHO</v>
          </cell>
          <cell r="F604" t="str">
            <v>NORMAL</v>
          </cell>
          <cell r="G604" t="str">
            <v>FT80365</v>
          </cell>
          <cell r="H604">
            <v>44943</v>
          </cell>
          <cell r="I604" t="str">
            <v>EN_TRANSITO</v>
          </cell>
          <cell r="J604">
            <v>44944</v>
          </cell>
          <cell r="K604" t="str">
            <v>Anggy Mieles</v>
          </cell>
          <cell r="L604" t="str">
            <v>TARQUI VIA DAULE  MANZANA 626 SOLAR15  SN</v>
          </cell>
          <cell r="M604" t="str">
            <v>0955753421</v>
          </cell>
          <cell r="N604" t="str">
            <v>0980094749/0969301186</v>
          </cell>
          <cell r="O604" t="str">
            <v/>
          </cell>
          <cell r="P604" t="str">
            <v>GUAYAQUIL</v>
          </cell>
          <cell r="Q604" t="str">
            <v>GUAYAQUIL</v>
          </cell>
          <cell r="R604" t="str">
            <v>GUAYAS</v>
          </cell>
          <cell r="T604" t="str">
            <v>ITSACOURIER</v>
          </cell>
          <cell r="U604" t="str">
            <v>FLEXNETUIO_GYE</v>
          </cell>
          <cell r="V604">
            <v>1</v>
          </cell>
          <cell r="W604">
            <v>1</v>
          </cell>
          <cell r="X604" t="str">
            <v>FLEXNET ECUADOR - FLEXTUENTI</v>
          </cell>
          <cell r="Y604" t="str">
            <v>CALLE 28 DE JUNIO S/N Y GARCIA MORENO ENTRADA LLANO GRANDE</v>
          </cell>
        </row>
        <row r="605">
          <cell r="A605" t="str">
            <v>414733208</v>
          </cell>
          <cell r="B605">
            <v>498351</v>
          </cell>
          <cell r="C605" t="str">
            <v>414733208</v>
          </cell>
          <cell r="D605" t="str">
            <v>FLEXTUENTI</v>
          </cell>
          <cell r="E605" t="str">
            <v>DESPACHO</v>
          </cell>
          <cell r="F605" t="str">
            <v>NORMAL</v>
          </cell>
          <cell r="G605" t="str">
            <v>031080414733208</v>
          </cell>
          <cell r="H605">
            <v>44943</v>
          </cell>
          <cell r="I605" t="str">
            <v>EN_TRANSITO</v>
          </cell>
          <cell r="J605">
            <v>44943</v>
          </cell>
          <cell r="K605" t="str">
            <v>Kenny Gabriel Munoz reyes</v>
          </cell>
          <cell r="L605" t="str">
            <v>MANGLARALTO VIA RUTA DEL SPONDYLUS  SN VICENTE ROCAFUERTE</v>
          </cell>
          <cell r="M605" t="str">
            <v>0953739612</v>
          </cell>
          <cell r="N605" t="str">
            <v>0978661230/0980570215</v>
          </cell>
          <cell r="O605" t="str">
            <v/>
          </cell>
          <cell r="P605" t="str">
            <v>SANTA ELENA</v>
          </cell>
          <cell r="Q605" t="str">
            <v>SANTA ELENA</v>
          </cell>
          <cell r="R605" t="str">
            <v>SANTA ELENA</v>
          </cell>
          <cell r="T605" t="str">
            <v>TRAMACO</v>
          </cell>
          <cell r="U605" t="str">
            <v>FLEXNETUIO_PROVINCIA</v>
          </cell>
          <cell r="V605">
            <v>1</v>
          </cell>
          <cell r="W605">
            <v>1</v>
          </cell>
          <cell r="X605" t="str">
            <v>FLEXNET ECUADOR - FLEXTUENTI</v>
          </cell>
          <cell r="Y605" t="str">
            <v>CALLE 28 DE JUNIO S/N Y GARCIA MORENO ENTRADA LLANO GRANDE</v>
          </cell>
        </row>
        <row r="606">
          <cell r="A606" t="str">
            <v>414733224</v>
          </cell>
          <cell r="B606">
            <v>498352</v>
          </cell>
          <cell r="C606" t="str">
            <v>414733224</v>
          </cell>
          <cell r="D606" t="str">
            <v>FLEXTUENTI</v>
          </cell>
          <cell r="E606" t="str">
            <v>DESPACHO</v>
          </cell>
          <cell r="F606" t="str">
            <v>NORMAL</v>
          </cell>
          <cell r="G606" t="str">
            <v>FT80364</v>
          </cell>
          <cell r="H606">
            <v>44943</v>
          </cell>
          <cell r="I606" t="str">
            <v>EN_TRANSITO</v>
          </cell>
          <cell r="J606">
            <v>44944</v>
          </cell>
          <cell r="K606" t="str">
            <v>ANDRES ISIDRO CIRINO CASTANEDA</v>
          </cell>
          <cell r="L606" t="str">
            <v>TARQUI FRANCISCO ILLINGWORTH  ICAZA  SN   AV BENJAMIN ROSALES</v>
          </cell>
          <cell r="M606" t="str">
            <v>0952182756</v>
          </cell>
          <cell r="N606" t="str">
            <v>0962739321/0962739321</v>
          </cell>
          <cell r="O606" t="str">
            <v/>
          </cell>
          <cell r="P606" t="str">
            <v>GUAYAQUIL</v>
          </cell>
          <cell r="Q606" t="str">
            <v>GUAYAQUIL</v>
          </cell>
          <cell r="R606" t="str">
            <v>GUAYAS</v>
          </cell>
          <cell r="T606" t="str">
            <v>ITSACOURIER</v>
          </cell>
          <cell r="U606" t="str">
            <v>FLEXNETUIO_GYE</v>
          </cell>
          <cell r="V606">
            <v>1</v>
          </cell>
          <cell r="W606">
            <v>1</v>
          </cell>
          <cell r="X606" t="str">
            <v>FLEXNET ECUADOR - FLEXTUENTI</v>
          </cell>
          <cell r="Y606" t="str">
            <v>CALLE 28 DE JUNIO S/N Y GARCIA MORENO ENTRADA LLANO GRANDE</v>
          </cell>
        </row>
        <row r="607">
          <cell r="A607" t="str">
            <v>414733225</v>
          </cell>
          <cell r="B607">
            <v>498353</v>
          </cell>
          <cell r="C607" t="str">
            <v>414733225</v>
          </cell>
          <cell r="D607" t="str">
            <v>FLEXTUENTI</v>
          </cell>
          <cell r="E607" t="str">
            <v>DESPACHO</v>
          </cell>
          <cell r="F607" t="str">
            <v>DERIVADO PICK UP</v>
          </cell>
          <cell r="G607" t="str">
            <v>031080414733225</v>
          </cell>
          <cell r="H607">
            <v>44943</v>
          </cell>
          <cell r="I607" t="str">
            <v>INCIDENCIA</v>
          </cell>
          <cell r="J607">
            <v>44944</v>
          </cell>
          <cell r="K607" t="str">
            <v>Andres LOOR</v>
          </cell>
          <cell r="L607" t="str">
            <v>OFICINA TRAMACO PORTOVIEJO CENTRO DE DISTRIBUCION</v>
          </cell>
          <cell r="M607" t="str">
            <v>1104165657</v>
          </cell>
          <cell r="N607" t="str">
            <v>0986528043/0986528043</v>
          </cell>
          <cell r="O607" t="str">
            <v/>
          </cell>
          <cell r="P607" t="str">
            <v>PORTOVIEJO</v>
          </cell>
          <cell r="Q607" t="str">
            <v>PORTOVIEJO</v>
          </cell>
          <cell r="R607" t="str">
            <v>MANABI</v>
          </cell>
          <cell r="T607" t="str">
            <v>TRAMACO</v>
          </cell>
          <cell r="U607" t="str">
            <v>FLEXNETUIO_PROVINCIA</v>
          </cell>
          <cell r="V607">
            <v>1</v>
          </cell>
          <cell r="W607">
            <v>1</v>
          </cell>
          <cell r="X607" t="str">
            <v>FLEXNET ECUADOR - FLEXTUENTI</v>
          </cell>
          <cell r="Y607" t="str">
            <v>CALLE 28 DE JUNIO S/N Y GARCIA MORENO ENTRADA LLANO GRANDE</v>
          </cell>
        </row>
        <row r="608">
          <cell r="A608" t="str">
            <v>414733241</v>
          </cell>
          <cell r="B608">
            <v>498354</v>
          </cell>
          <cell r="C608" t="str">
            <v>414733241</v>
          </cell>
          <cell r="D608" t="str">
            <v>FLEXTUENTI</v>
          </cell>
          <cell r="E608" t="str">
            <v>DESPACHO</v>
          </cell>
          <cell r="F608" t="str">
            <v>NORMAL</v>
          </cell>
          <cell r="G608" t="str">
            <v>FT80390</v>
          </cell>
          <cell r="H608">
            <v>44943</v>
          </cell>
          <cell r="I608" t="str">
            <v>INCIDENCIA</v>
          </cell>
          <cell r="J608">
            <v>44944</v>
          </cell>
          <cell r="K608" t="str">
            <v>Jostyn Guamba</v>
          </cell>
          <cell r="L608" t="str">
            <v>LA ECUATORIANA AV MALDONADO S38 140 CALLE GUAYANAY NAN</v>
          </cell>
          <cell r="M608" t="str">
            <v>1724178700</v>
          </cell>
          <cell r="N608" t="str">
            <v>0984732203/0983991665</v>
          </cell>
          <cell r="O608" t="str">
            <v/>
          </cell>
          <cell r="P608" t="str">
            <v>QUITO</v>
          </cell>
          <cell r="Q608" t="str">
            <v>QUITO</v>
          </cell>
          <cell r="R608" t="str">
            <v>PICHINCHA</v>
          </cell>
          <cell r="T608" t="str">
            <v>FLEXTRANS UIO</v>
          </cell>
          <cell r="U608" t="str">
            <v>FLEXNETUIO_LOCAL</v>
          </cell>
          <cell r="V608">
            <v>1</v>
          </cell>
          <cell r="W608">
            <v>1</v>
          </cell>
          <cell r="X608" t="str">
            <v>FLEXNET ECUADOR - FLEXTUENTI</v>
          </cell>
          <cell r="Y608" t="str">
            <v>CALLE 28 DE JUNIO S/N Y GARCIA MORENO ENTRADA LLANO GRANDE</v>
          </cell>
        </row>
        <row r="609">
          <cell r="A609" t="str">
            <v>414733249</v>
          </cell>
          <cell r="B609">
            <v>498355</v>
          </cell>
          <cell r="C609" t="str">
            <v>414733249</v>
          </cell>
          <cell r="D609" t="str">
            <v>FLEXTUENTI</v>
          </cell>
          <cell r="E609" t="str">
            <v>DESPACHO</v>
          </cell>
          <cell r="F609" t="str">
            <v>NORMAL</v>
          </cell>
          <cell r="G609" t="str">
            <v>031080414733249</v>
          </cell>
          <cell r="H609">
            <v>44943</v>
          </cell>
          <cell r="I609" t="str">
            <v>ENTREGADO</v>
          </cell>
          <cell r="J609">
            <v>44944</v>
          </cell>
          <cell r="K609" t="str">
            <v>Angel Zari</v>
          </cell>
          <cell r="L609" t="str">
            <v>OCHOA LEON MANUEL MAYALITA  SN  ALFREDO SERRANO</v>
          </cell>
          <cell r="M609" t="str">
            <v>0701747495</v>
          </cell>
          <cell r="N609" t="str">
            <v>0981626596/0994033653</v>
          </cell>
          <cell r="O609" t="str">
            <v/>
          </cell>
          <cell r="P609" t="str">
            <v>PASAJE</v>
          </cell>
          <cell r="Q609" t="str">
            <v>PASAJE</v>
          </cell>
          <cell r="R609" t="str">
            <v>EL ORO</v>
          </cell>
          <cell r="T609" t="str">
            <v>TRAMACO</v>
          </cell>
          <cell r="U609" t="str">
            <v>FLEXNETUIO_PROVINCIA</v>
          </cell>
          <cell r="V609">
            <v>1</v>
          </cell>
          <cell r="W609">
            <v>1</v>
          </cell>
          <cell r="X609" t="str">
            <v>FLEXNET ECUADOR - FLEXTUENTI</v>
          </cell>
          <cell r="Y609" t="str">
            <v>CALLE 28 DE JUNIO S/N Y GARCIA MORENO ENTRADA LLANO GRANDE</v>
          </cell>
        </row>
        <row r="610">
          <cell r="A610" t="str">
            <v>414733251</v>
          </cell>
          <cell r="B610">
            <v>498356</v>
          </cell>
          <cell r="C610" t="str">
            <v>414733251</v>
          </cell>
          <cell r="D610" t="str">
            <v>FLEXTUENTI</v>
          </cell>
          <cell r="E610" t="str">
            <v>DESPACHO</v>
          </cell>
          <cell r="F610" t="str">
            <v>NORMAL</v>
          </cell>
          <cell r="G610" t="str">
            <v>FT80389</v>
          </cell>
          <cell r="H610">
            <v>44943</v>
          </cell>
          <cell r="I610" t="str">
            <v>ENTREGADO</v>
          </cell>
          <cell r="J610">
            <v>44944</v>
          </cell>
          <cell r="K610" t="str">
            <v>Jonathan Gallegos</v>
          </cell>
          <cell r="L610" t="str">
            <v>COTOCOLLAO CALLE 25 DE MAYO  N63 44 CALLE RUMIHURCO</v>
          </cell>
          <cell r="M610" t="str">
            <v>1722823513</v>
          </cell>
          <cell r="N610" t="str">
            <v>0987087716/0987087716</v>
          </cell>
          <cell r="O610" t="str">
            <v/>
          </cell>
          <cell r="P610" t="str">
            <v>QUITO</v>
          </cell>
          <cell r="Q610" t="str">
            <v>QUITO</v>
          </cell>
          <cell r="R610" t="str">
            <v>PICHINCHA</v>
          </cell>
          <cell r="T610" t="str">
            <v>FLEXTRANS UIO</v>
          </cell>
          <cell r="U610" t="str">
            <v>FLEXNETUIO_LOCAL</v>
          </cell>
          <cell r="V610">
            <v>1</v>
          </cell>
          <cell r="W610">
            <v>1</v>
          </cell>
          <cell r="X610" t="str">
            <v>FLEXNET ECUADOR - FLEXTUENTI</v>
          </cell>
          <cell r="Y610" t="str">
            <v>CALLE 28 DE JUNIO S/N Y GARCIA MORENO ENTRADA LLANO GRANDE</v>
          </cell>
        </row>
        <row r="611">
          <cell r="A611" t="str">
            <v>414736880</v>
          </cell>
          <cell r="B611">
            <v>498357</v>
          </cell>
          <cell r="C611" t="str">
            <v>414736880</v>
          </cell>
          <cell r="D611" t="str">
            <v>FLEXTUENTI</v>
          </cell>
          <cell r="E611" t="str">
            <v>DESPACHO</v>
          </cell>
          <cell r="F611" t="str">
            <v>DERIVADO PICK UP</v>
          </cell>
          <cell r="G611" t="str">
            <v>031080414736880</v>
          </cell>
          <cell r="H611">
            <v>44943</v>
          </cell>
          <cell r="I611" t="str">
            <v>INCIDENCIA</v>
          </cell>
          <cell r="J611">
            <v>44944</v>
          </cell>
          <cell r="K611" t="str">
            <v>Miguel Gabriel Aguinda Grefa</v>
          </cell>
          <cell r="L611" t="str">
            <v>OFICINA TRAMACO IZAMBA</v>
          </cell>
          <cell r="M611" t="str">
            <v>1600261588</v>
          </cell>
          <cell r="N611" t="str">
            <v>0984623020/0960555524</v>
          </cell>
          <cell r="O611" t="str">
            <v/>
          </cell>
          <cell r="P611" t="str">
            <v>AMBATO</v>
          </cell>
          <cell r="Q611" t="str">
            <v>AMBATO</v>
          </cell>
          <cell r="R611" t="str">
            <v>TUNGURAHUA</v>
          </cell>
          <cell r="S611" t="str">
            <v>AMBATO</v>
          </cell>
          <cell r="T611" t="str">
            <v>TRAMACO</v>
          </cell>
          <cell r="U611" t="str">
            <v>FLEXNETUIO_PROVINCIA</v>
          </cell>
          <cell r="V611">
            <v>1</v>
          </cell>
          <cell r="W611">
            <v>1</v>
          </cell>
          <cell r="X611" t="str">
            <v>FLEXNET ECUADOR - FLEXTUENTI</v>
          </cell>
          <cell r="Y611" t="str">
            <v>CALLE 28 DE JUNIO S/N Y GARCIA MORENO ENTRADA LLANO GRANDE</v>
          </cell>
        </row>
        <row r="612">
          <cell r="A612" t="str">
            <v>414737185</v>
          </cell>
          <cell r="B612">
            <v>498358</v>
          </cell>
          <cell r="C612" t="str">
            <v>414737185</v>
          </cell>
          <cell r="D612" t="str">
            <v>FLEXTUENTI</v>
          </cell>
          <cell r="E612" t="str">
            <v>DESPACHO</v>
          </cell>
          <cell r="F612" t="str">
            <v>DERIVADO PICK UP</v>
          </cell>
          <cell r="G612" t="str">
            <v>031080414737185</v>
          </cell>
          <cell r="H612">
            <v>44943</v>
          </cell>
          <cell r="I612" t="str">
            <v>EN_TRANSITO</v>
          </cell>
          <cell r="J612">
            <v>44943</v>
          </cell>
          <cell r="K612" t="str">
            <v>Jose Luis Morejon</v>
          </cell>
          <cell r="L612" t="str">
            <v>OFICINA TRAMACO GUARANDA</v>
          </cell>
          <cell r="M612" t="str">
            <v>0201774023</v>
          </cell>
          <cell r="N612" t="str">
            <v>0982361053/0962755728</v>
          </cell>
          <cell r="O612" t="str">
            <v/>
          </cell>
          <cell r="P612" t="str">
            <v>GUARANDA</v>
          </cell>
          <cell r="Q612" t="str">
            <v>GUARANDA</v>
          </cell>
          <cell r="R612" t="str">
            <v>BOLIVAR</v>
          </cell>
          <cell r="T612" t="str">
            <v>TRAMACO</v>
          </cell>
          <cell r="U612" t="str">
            <v>FLEXNETUIO_PROVINCIA</v>
          </cell>
          <cell r="V612">
            <v>1</v>
          </cell>
          <cell r="W612">
            <v>1</v>
          </cell>
          <cell r="X612" t="str">
            <v>FLEXNET ECUADOR - FLEXTUENTI</v>
          </cell>
          <cell r="Y612" t="str">
            <v>CALLE 28 DE JUNIO S/N Y GARCIA MORENO ENTRADA LLANO GRANDE</v>
          </cell>
        </row>
        <row r="613">
          <cell r="A613" t="str">
            <v>414737186</v>
          </cell>
          <cell r="B613">
            <v>498359</v>
          </cell>
          <cell r="C613" t="str">
            <v>414737186</v>
          </cell>
          <cell r="D613" t="str">
            <v>FLEXTUENTI</v>
          </cell>
          <cell r="E613" t="str">
            <v>DESPACHO</v>
          </cell>
          <cell r="F613" t="str">
            <v>NORMAL</v>
          </cell>
          <cell r="G613" t="str">
            <v>FT80388</v>
          </cell>
          <cell r="H613">
            <v>44943</v>
          </cell>
          <cell r="I613" t="str">
            <v>EN_TRANSITO</v>
          </cell>
          <cell r="J613">
            <v>44943</v>
          </cell>
          <cell r="K613" t="str">
            <v>Mayra Alexandra Gutierrez Rojas</v>
          </cell>
          <cell r="L613" t="str">
            <v>CHILLOGALLO CALLE RUMICHACA SN CALLE MATILDE ALVAREZ</v>
          </cell>
          <cell r="M613" t="str">
            <v>1720018843</v>
          </cell>
          <cell r="N613" t="str">
            <v>0969722073/0983318625</v>
          </cell>
          <cell r="O613" t="str">
            <v/>
          </cell>
          <cell r="P613" t="str">
            <v>QUITO</v>
          </cell>
          <cell r="Q613" t="str">
            <v>QUITO</v>
          </cell>
          <cell r="R613" t="str">
            <v>PICHINCHA</v>
          </cell>
          <cell r="T613" t="str">
            <v>FLEXTRANS UIO</v>
          </cell>
          <cell r="U613" t="str">
            <v>FLEXNETUIO_LOCAL</v>
          </cell>
          <cell r="V613">
            <v>1</v>
          </cell>
          <cell r="W613">
            <v>1</v>
          </cell>
          <cell r="X613" t="str">
            <v>FLEXNET ECUADOR - FLEXTUENTI</v>
          </cell>
          <cell r="Y613" t="str">
            <v>CALLE 28 DE JUNIO S/N Y GARCIA MORENO ENTRADA LLANO GRANDE</v>
          </cell>
        </row>
        <row r="614">
          <cell r="A614" t="str">
            <v>414737206</v>
          </cell>
          <cell r="B614">
            <v>498360</v>
          </cell>
          <cell r="C614" t="str">
            <v>414737206</v>
          </cell>
          <cell r="D614" t="str">
            <v>FLEXTUENTI</v>
          </cell>
          <cell r="E614" t="str">
            <v>DESPACHO</v>
          </cell>
          <cell r="F614" t="str">
            <v>NORMAL</v>
          </cell>
          <cell r="G614" t="str">
            <v>FT80387</v>
          </cell>
          <cell r="H614">
            <v>44943</v>
          </cell>
          <cell r="I614" t="str">
            <v>EN_TRANSITO</v>
          </cell>
          <cell r="J614">
            <v>44943</v>
          </cell>
          <cell r="K614" t="str">
            <v>Joel Salinas</v>
          </cell>
          <cell r="L614" t="str">
            <v>CHILLOGALLO  AV MARISCAL SUCRE  OE6 334 MANUEL CORONADO</v>
          </cell>
          <cell r="M614" t="str">
            <v>1728786417</v>
          </cell>
          <cell r="N614" t="str">
            <v>0984447731/0979544193</v>
          </cell>
          <cell r="O614" t="str">
            <v/>
          </cell>
          <cell r="P614" t="str">
            <v>QUITO</v>
          </cell>
          <cell r="Q614" t="str">
            <v>QUITO</v>
          </cell>
          <cell r="R614" t="str">
            <v>PICHINCHA</v>
          </cell>
          <cell r="T614" t="str">
            <v>FLEXTRANS UIO</v>
          </cell>
          <cell r="U614" t="str">
            <v>FLEXNETUIO_LOCAL</v>
          </cell>
          <cell r="V614">
            <v>1</v>
          </cell>
          <cell r="W614">
            <v>1</v>
          </cell>
          <cell r="X614" t="str">
            <v>FLEXNET ECUADOR - FLEXTUENTI</v>
          </cell>
          <cell r="Y614" t="str">
            <v>CALLE 28 DE JUNIO S/N Y GARCIA MORENO ENTRADA LLANO GRANDE</v>
          </cell>
        </row>
        <row r="615">
          <cell r="A615" t="str">
            <v>414737207</v>
          </cell>
          <cell r="B615">
            <v>498361</v>
          </cell>
          <cell r="C615" t="str">
            <v>414737207</v>
          </cell>
          <cell r="D615" t="str">
            <v>FLEXTUENTI</v>
          </cell>
          <cell r="E615" t="str">
            <v>DESPACHO</v>
          </cell>
          <cell r="F615" t="str">
            <v>NORMAL</v>
          </cell>
          <cell r="G615" t="str">
            <v>FT80386</v>
          </cell>
          <cell r="H615">
            <v>44943</v>
          </cell>
          <cell r="I615" t="str">
            <v>EN_TRANSITO</v>
          </cell>
          <cell r="J615">
            <v>44943</v>
          </cell>
          <cell r="K615" t="str">
            <v>Diego Peralta</v>
          </cell>
          <cell r="L615" t="str">
            <v>COTOCOLLAO CALLE PEDRO DE ALVARADO N59 138  ENTRE ANGEL LUDENA Y PEDRO  DE ALVARADO</v>
          </cell>
          <cell r="M615" t="str">
            <v>1722377353</v>
          </cell>
          <cell r="N615" t="str">
            <v>0995933114/0998029428</v>
          </cell>
          <cell r="O615" t="str">
            <v/>
          </cell>
          <cell r="P615" t="str">
            <v>QUITO</v>
          </cell>
          <cell r="Q615" t="str">
            <v>QUITO</v>
          </cell>
          <cell r="R615" t="str">
            <v>PICHINCHA</v>
          </cell>
          <cell r="T615" t="str">
            <v>FLEXTRANS UIO</v>
          </cell>
          <cell r="U615" t="str">
            <v>FLEXNETUIO_LOCAL</v>
          </cell>
          <cell r="V615">
            <v>1</v>
          </cell>
          <cell r="W615">
            <v>1</v>
          </cell>
          <cell r="X615" t="str">
            <v>FLEXNET ECUADOR - FLEXTUENTI</v>
          </cell>
          <cell r="Y615" t="str">
            <v>CALLE 28 DE JUNIO S/N Y GARCIA MORENO ENTRADA LLANO GRANDE</v>
          </cell>
        </row>
        <row r="616">
          <cell r="A616" t="str">
            <v>414737209</v>
          </cell>
          <cell r="B616">
            <v>498362</v>
          </cell>
          <cell r="C616" t="str">
            <v>414737209</v>
          </cell>
          <cell r="D616" t="str">
            <v>FLEXTUENTI</v>
          </cell>
          <cell r="E616" t="str">
            <v>DESPACHO</v>
          </cell>
          <cell r="F616" t="str">
            <v>NORMAL</v>
          </cell>
          <cell r="G616" t="str">
            <v>031080414737209</v>
          </cell>
          <cell r="H616">
            <v>44943</v>
          </cell>
          <cell r="I616" t="str">
            <v>EN_TRANSITO</v>
          </cell>
          <cell r="J616">
            <v>44943</v>
          </cell>
          <cell r="K616" t="str">
            <v>Duval Rueda</v>
          </cell>
          <cell r="L616" t="str">
            <v>EL PUYO AV GALAPAGOS  SN  CALLE GONZALO PIZARRO</v>
          </cell>
          <cell r="M616" t="str">
            <v>1600063869</v>
          </cell>
          <cell r="N616" t="str">
            <v>0984008196/0987846487</v>
          </cell>
          <cell r="O616" t="str">
            <v/>
          </cell>
          <cell r="P616" t="str">
            <v>PUYO</v>
          </cell>
          <cell r="Q616" t="str">
            <v>PUYO</v>
          </cell>
          <cell r="R616" t="str">
            <v>PASTAZA</v>
          </cell>
          <cell r="S616" t="str">
            <v/>
          </cell>
          <cell r="T616" t="str">
            <v>TRAMACO</v>
          </cell>
          <cell r="U616" t="str">
            <v>FLEXNETUIO_PROVINCIA</v>
          </cell>
          <cell r="V616">
            <v>1</v>
          </cell>
          <cell r="W616">
            <v>1</v>
          </cell>
          <cell r="X616" t="str">
            <v>FLEXNET ECUADOR - FLEXTUENTI</v>
          </cell>
          <cell r="Y616" t="str">
            <v>CALLE 28 DE JUNIO S/N Y GARCIA MORENO ENTRADA LLANO GRANDE</v>
          </cell>
        </row>
        <row r="617">
          <cell r="A617" t="str">
            <v>414737244</v>
          </cell>
          <cell r="B617">
            <v>498363</v>
          </cell>
          <cell r="C617" t="str">
            <v>414737244</v>
          </cell>
          <cell r="D617" t="str">
            <v>FLEXTUENTI</v>
          </cell>
          <cell r="E617" t="str">
            <v>DESPACHO</v>
          </cell>
          <cell r="F617" t="str">
            <v>NORMAL</v>
          </cell>
          <cell r="G617" t="str">
            <v>FT80385</v>
          </cell>
          <cell r="H617">
            <v>44943</v>
          </cell>
          <cell r="I617" t="str">
            <v>EN_TRANSITO</v>
          </cell>
          <cell r="J617">
            <v>44943</v>
          </cell>
          <cell r="K617" t="str">
            <v>Andrea Quishpe</v>
          </cell>
          <cell r="L617" t="str">
            <v>MARISCAL SUCRE  CALLE VERSALLES SN GUSTAVO DARQUEA</v>
          </cell>
          <cell r="M617" t="str">
            <v>1725503401</v>
          </cell>
          <cell r="N617" t="str">
            <v>0984522269/0987599559</v>
          </cell>
          <cell r="O617" t="str">
            <v/>
          </cell>
          <cell r="P617" t="str">
            <v>QUITO</v>
          </cell>
          <cell r="Q617" t="str">
            <v>QUITO</v>
          </cell>
          <cell r="R617" t="str">
            <v>PICHINCHA</v>
          </cell>
          <cell r="T617" t="str">
            <v>FLEXTRANS UIO</v>
          </cell>
          <cell r="U617" t="str">
            <v>FLEXNETUIO_LOCAL</v>
          </cell>
          <cell r="V617">
            <v>1</v>
          </cell>
          <cell r="W617">
            <v>1</v>
          </cell>
          <cell r="X617" t="str">
            <v>FLEXNET ECUADOR - FLEXTUENTI</v>
          </cell>
          <cell r="Y617" t="str">
            <v>CALLE 28 DE JUNIO S/N Y GARCIA MORENO ENTRADA LLANO GRANDE</v>
          </cell>
        </row>
        <row r="618">
          <cell r="A618" t="str">
            <v>414737305</v>
          </cell>
          <cell r="B618">
            <v>498364</v>
          </cell>
          <cell r="C618" t="str">
            <v>414737305</v>
          </cell>
          <cell r="D618" t="str">
            <v>FLEXTUENTI</v>
          </cell>
          <cell r="E618" t="str">
            <v>DESPACHO</v>
          </cell>
          <cell r="F618" t="str">
            <v>NORMAL</v>
          </cell>
          <cell r="G618" t="str">
            <v>031080414737305</v>
          </cell>
          <cell r="H618">
            <v>44943</v>
          </cell>
          <cell r="I618" t="str">
            <v>EN_TRANSITO</v>
          </cell>
          <cell r="J618">
            <v>44943</v>
          </cell>
          <cell r="K618" t="str">
            <v>Gabriel Andres Espinoza Perez</v>
          </cell>
          <cell r="L618" t="str">
            <v>VALLE CALLE BALTIMORE  DPTO 8 ENTRE PRAGA Y BRUSELAS</v>
          </cell>
          <cell r="M618" t="str">
            <v>1900675602</v>
          </cell>
          <cell r="N618" t="str">
            <v>0960889637/0997223859</v>
          </cell>
          <cell r="O618" t="str">
            <v/>
          </cell>
          <cell r="P618" t="str">
            <v>LOJA</v>
          </cell>
          <cell r="Q618" t="str">
            <v>LOJA</v>
          </cell>
          <cell r="R618" t="str">
            <v>LOJA</v>
          </cell>
          <cell r="T618" t="str">
            <v>TRAMACO</v>
          </cell>
          <cell r="U618" t="str">
            <v>FLEXNETUIO_PROVINCIA</v>
          </cell>
          <cell r="V618">
            <v>1</v>
          </cell>
          <cell r="W618">
            <v>1</v>
          </cell>
          <cell r="X618" t="str">
            <v>FLEXNET ECUADOR - FLEXTUENTI</v>
          </cell>
          <cell r="Y618" t="str">
            <v>CALLE 28 DE JUNIO S/N Y GARCIA MORENO ENTRADA LLANO GRANDE</v>
          </cell>
        </row>
        <row r="619">
          <cell r="A619" t="str">
            <v>414737341</v>
          </cell>
          <cell r="B619">
            <v>498365</v>
          </cell>
          <cell r="C619" t="str">
            <v>414737341</v>
          </cell>
          <cell r="D619" t="str">
            <v>FLEXTUENTI</v>
          </cell>
          <cell r="E619" t="str">
            <v>DESPACHO</v>
          </cell>
          <cell r="F619" t="str">
            <v>NORMAL</v>
          </cell>
          <cell r="G619" t="str">
            <v>FT80384</v>
          </cell>
          <cell r="H619">
            <v>44943</v>
          </cell>
          <cell r="I619" t="str">
            <v>EN_TRANSITO</v>
          </cell>
          <cell r="J619">
            <v>44943</v>
          </cell>
          <cell r="K619" t="str">
            <v>Mayra Alexandra Gutierrez Rojas</v>
          </cell>
          <cell r="L619" t="str">
            <v>CHILLOGALLO CALLE RUMICHACA SN  CALLE MATILDE ALVAREZ</v>
          </cell>
          <cell r="M619" t="str">
            <v>1720018843</v>
          </cell>
          <cell r="N619" t="str">
            <v>0961706191/0983318625</v>
          </cell>
          <cell r="O619" t="str">
            <v/>
          </cell>
          <cell r="P619" t="str">
            <v>QUITO</v>
          </cell>
          <cell r="Q619" t="str">
            <v>QUITO</v>
          </cell>
          <cell r="R619" t="str">
            <v>PICHINCHA</v>
          </cell>
          <cell r="T619" t="str">
            <v>FLEXTRANS UIO</v>
          </cell>
          <cell r="U619" t="str">
            <v>FLEXNETUIO_LOCAL</v>
          </cell>
          <cell r="V619">
            <v>1</v>
          </cell>
          <cell r="W619">
            <v>1</v>
          </cell>
          <cell r="X619" t="str">
            <v>FLEXNET ECUADOR - FLEXTUENTI</v>
          </cell>
          <cell r="Y619" t="str">
            <v>CALLE 28 DE JUNIO S/N Y GARCIA MORENO ENTRADA LLANO GRANDE</v>
          </cell>
        </row>
        <row r="620">
          <cell r="A620" t="str">
            <v>414737342</v>
          </cell>
          <cell r="B620">
            <v>498366</v>
          </cell>
          <cell r="C620" t="str">
            <v>414737342</v>
          </cell>
          <cell r="D620" t="str">
            <v>FLEXTUENTI</v>
          </cell>
          <cell r="E620" t="str">
            <v>DESPACHO</v>
          </cell>
          <cell r="F620" t="str">
            <v>NORMAL</v>
          </cell>
          <cell r="G620" t="str">
            <v>031080414737342</v>
          </cell>
          <cell r="H620">
            <v>44943</v>
          </cell>
          <cell r="I620" t="str">
            <v>EN_TRANSITO</v>
          </cell>
          <cell r="J620">
            <v>44943</v>
          </cell>
          <cell r="K620" t="str">
            <v>Santiago Zambrano</v>
          </cell>
          <cell r="L620" t="str">
            <v>ELOY ALFARO   CALLE 13  SN CALLE C</v>
          </cell>
          <cell r="M620" t="str">
            <v>1315900546</v>
          </cell>
          <cell r="N620" t="str">
            <v>0960853508/0995697834</v>
          </cell>
          <cell r="O620" t="str">
            <v/>
          </cell>
          <cell r="P620" t="str">
            <v>MONTECRISTI</v>
          </cell>
          <cell r="Q620" t="str">
            <v>MONTECRISTI</v>
          </cell>
          <cell r="R620" t="str">
            <v>MANABI</v>
          </cell>
          <cell r="T620" t="str">
            <v>TRAMACO</v>
          </cell>
          <cell r="U620" t="str">
            <v>FLEXNETUIO_PROVINCIA</v>
          </cell>
          <cell r="V620">
            <v>1</v>
          </cell>
          <cell r="W620">
            <v>1</v>
          </cell>
          <cell r="X620" t="str">
            <v>FLEXNET ECUADOR - FLEXTUENTI</v>
          </cell>
          <cell r="Y620" t="str">
            <v>CALLE 28 DE JUNIO S/N Y GARCIA MORENO ENTRADA LLANO GRANDE</v>
          </cell>
        </row>
        <row r="621">
          <cell r="A621" t="str">
            <v>414737419</v>
          </cell>
          <cell r="B621">
            <v>498367</v>
          </cell>
          <cell r="C621" t="str">
            <v>414737419</v>
          </cell>
          <cell r="D621" t="str">
            <v>FLEXTUENTI</v>
          </cell>
          <cell r="E621" t="str">
            <v>DESPACHO</v>
          </cell>
          <cell r="F621" t="str">
            <v>NORMAL</v>
          </cell>
          <cell r="G621" t="str">
            <v>FT80363</v>
          </cell>
          <cell r="H621">
            <v>44943</v>
          </cell>
          <cell r="I621" t="str">
            <v>EN_TRANSITO</v>
          </cell>
          <cell r="J621">
            <v>44944</v>
          </cell>
          <cell r="K621" t="str">
            <v>Estefano Salomon Ayovi Ramirez</v>
          </cell>
          <cell r="L621" t="str">
            <v>XIMENA   CALLE CALILO DESTRUGE ILLINGWORTH 1916 ENTRE CALLE CARCHI Y CALLE TULCAN</v>
          </cell>
          <cell r="M621" t="str">
            <v>0930302237</v>
          </cell>
          <cell r="N621" t="str">
            <v>0939054933/0990263992</v>
          </cell>
          <cell r="O621" t="str">
            <v/>
          </cell>
          <cell r="P621" t="str">
            <v>GUAYAQUIL</v>
          </cell>
          <cell r="Q621" t="str">
            <v>GUAYAQUIL</v>
          </cell>
          <cell r="R621" t="str">
            <v>GUAYAS</v>
          </cell>
          <cell r="T621" t="str">
            <v>ITSACOURIER</v>
          </cell>
          <cell r="U621" t="str">
            <v>FLEXNETUIO_GYE</v>
          </cell>
          <cell r="V621">
            <v>1</v>
          </cell>
          <cell r="W621">
            <v>1</v>
          </cell>
          <cell r="X621" t="str">
            <v>FLEXNET ECUADOR - FLEXTUENTI</v>
          </cell>
          <cell r="Y621" t="str">
            <v>CALLE 28 DE JUNIO S/N Y GARCIA MORENO ENTRADA LLANO GRANDE</v>
          </cell>
        </row>
        <row r="622">
          <cell r="A622" t="str">
            <v>414737669</v>
          </cell>
          <cell r="B622">
            <v>498368</v>
          </cell>
          <cell r="C622" t="str">
            <v>414737669</v>
          </cell>
          <cell r="D622" t="str">
            <v>FLEXTUENTI</v>
          </cell>
          <cell r="E622" t="str">
            <v>DESPACHO</v>
          </cell>
          <cell r="F622" t="str">
            <v>DERIVADO PICK UP</v>
          </cell>
          <cell r="G622" t="str">
            <v>031080414737669</v>
          </cell>
          <cell r="H622">
            <v>44943</v>
          </cell>
          <cell r="I622" t="str">
            <v>INCIDENCIA</v>
          </cell>
          <cell r="J622">
            <v>44944</v>
          </cell>
          <cell r="K622" t="str">
            <v>Luis Enrique Caicedo Ayovi</v>
          </cell>
          <cell r="L622" t="str">
            <v>OFICINA TRAMACO PORTETE</v>
          </cell>
          <cell r="M622" t="str">
            <v>0927204628</v>
          </cell>
          <cell r="N622" t="str">
            <v>0990811490/0990811490</v>
          </cell>
          <cell r="O622" t="str">
            <v/>
          </cell>
          <cell r="P622" t="str">
            <v>GUAYAQUIL</v>
          </cell>
          <cell r="Q622" t="str">
            <v>GUAYAQUIL</v>
          </cell>
          <cell r="R622" t="str">
            <v>GUAYAS</v>
          </cell>
          <cell r="T622" t="str">
            <v>TRAMACO</v>
          </cell>
          <cell r="U622" t="str">
            <v>FLEXNETUIO_GYE</v>
          </cell>
          <cell r="V622">
            <v>1</v>
          </cell>
          <cell r="W622">
            <v>1</v>
          </cell>
          <cell r="X622" t="str">
            <v>FLEXNET ECUADOR - FLEXTUENTI</v>
          </cell>
          <cell r="Y622" t="str">
            <v>CALLE 28 DE JUNIO S/N Y GARCIA MORENO ENTRADA LLANO GRANDE</v>
          </cell>
        </row>
        <row r="623">
          <cell r="A623" t="str">
            <v>414737734</v>
          </cell>
          <cell r="B623">
            <v>498369</v>
          </cell>
          <cell r="C623" t="str">
            <v>414737734</v>
          </cell>
          <cell r="D623" t="str">
            <v>FLEXTUENTI</v>
          </cell>
          <cell r="E623" t="str">
            <v>DESPACHO</v>
          </cell>
          <cell r="F623" t="str">
            <v>NORMAL</v>
          </cell>
          <cell r="G623" t="str">
            <v>031080414737734</v>
          </cell>
          <cell r="H623">
            <v>44943</v>
          </cell>
          <cell r="I623" t="str">
            <v>ENTREGADO</v>
          </cell>
          <cell r="J623">
            <v>44944</v>
          </cell>
          <cell r="K623" t="str">
            <v>Joel Jaramillo</v>
          </cell>
          <cell r="L623" t="str">
            <v>SAGRARIO  CALLE HERNAN GONZALEZ DE ZAA    22 65 AV ATAHUALPA</v>
          </cell>
          <cell r="M623" t="str">
            <v>1003840921</v>
          </cell>
          <cell r="N623" t="str">
            <v>0983150879/0992033411</v>
          </cell>
          <cell r="O623" t="str">
            <v/>
          </cell>
          <cell r="P623" t="str">
            <v>IBARRA</v>
          </cell>
          <cell r="Q623" t="str">
            <v>IBARRA</v>
          </cell>
          <cell r="R623" t="str">
            <v>IMBABURA</v>
          </cell>
          <cell r="T623" t="str">
            <v>TRAMACO</v>
          </cell>
          <cell r="U623" t="str">
            <v>FLEXNETUIO_PROVINCIA</v>
          </cell>
          <cell r="V623">
            <v>1</v>
          </cell>
          <cell r="W623">
            <v>1</v>
          </cell>
          <cell r="X623" t="str">
            <v>FLEXNET ECUADOR - FLEXTUENTI</v>
          </cell>
          <cell r="Y623" t="str">
            <v>CALLE 28 DE JUNIO S/N Y GARCIA MORENO ENTRADA LLANO GRANDE</v>
          </cell>
        </row>
        <row r="624">
          <cell r="A624" t="str">
            <v>414737759</v>
          </cell>
          <cell r="B624">
            <v>498370</v>
          </cell>
          <cell r="C624" t="str">
            <v>414737759</v>
          </cell>
          <cell r="D624" t="str">
            <v>FLEXTUENTI</v>
          </cell>
          <cell r="E624" t="str">
            <v>DESPACHO</v>
          </cell>
          <cell r="F624" t="str">
            <v>NORMAL</v>
          </cell>
          <cell r="G624" t="str">
            <v>IC4871</v>
          </cell>
          <cell r="H624">
            <v>44943</v>
          </cell>
          <cell r="I624" t="str">
            <v>EN_TRANSITO</v>
          </cell>
          <cell r="J624">
            <v>44943</v>
          </cell>
          <cell r="K624" t="str">
            <v>JEFFERSON ANDRES REINA RECALDE</v>
          </cell>
          <cell r="L624" t="str">
            <v>CAPULISPAMBA PANAMERICA NORTE  SN HUMBERTO TORAL LEON</v>
          </cell>
          <cell r="M624" t="str">
            <v>1721537130</v>
          </cell>
          <cell r="N624" t="str">
            <v>0996913551/0961281748</v>
          </cell>
          <cell r="O624" t="str">
            <v/>
          </cell>
          <cell r="P624" t="str">
            <v>CUENCA</v>
          </cell>
          <cell r="Q624" t="str">
            <v>CUENCA</v>
          </cell>
          <cell r="R624" t="str">
            <v>AZUAY</v>
          </cell>
          <cell r="T624" t="str">
            <v>ITSACOURIER</v>
          </cell>
          <cell r="U624" t="str">
            <v>FLEXNETUIO_PROVINCIA</v>
          </cell>
          <cell r="V624">
            <v>1</v>
          </cell>
          <cell r="W624">
            <v>1</v>
          </cell>
          <cell r="X624" t="str">
            <v>FLEXNET ECUADOR - FLEXTUENTI</v>
          </cell>
          <cell r="Y624" t="str">
            <v>CALLE 28 DE JUNIO S/N Y GARCIA MORENO ENTRADA LLANO GRANDE</v>
          </cell>
        </row>
        <row r="625">
          <cell r="A625" t="str">
            <v>414737837</v>
          </cell>
          <cell r="B625">
            <v>498371</v>
          </cell>
          <cell r="C625" t="str">
            <v>414737837</v>
          </cell>
          <cell r="D625" t="str">
            <v>FLEXTUENTI</v>
          </cell>
          <cell r="E625" t="str">
            <v>DESPACHO</v>
          </cell>
          <cell r="F625" t="str">
            <v>NORMAL</v>
          </cell>
          <cell r="G625" t="str">
            <v>031080414737837</v>
          </cell>
          <cell r="H625">
            <v>44943</v>
          </cell>
          <cell r="I625" t="str">
            <v>ENTREGADO</v>
          </cell>
          <cell r="J625">
            <v>44944</v>
          </cell>
          <cell r="K625" t="str">
            <v>Maria del cisne Mendoza diaz</v>
          </cell>
          <cell r="L625" t="str">
            <v>EL TRIUNFO CALLE ANSELMO DE LORENZO CS 105  CALLE VELASCO IBARRA</v>
          </cell>
          <cell r="M625" t="str">
            <v>0942495417</v>
          </cell>
          <cell r="N625" t="str">
            <v>0967425738/0997479652</v>
          </cell>
          <cell r="O625" t="str">
            <v/>
          </cell>
          <cell r="P625" t="str">
            <v>EL TRIUNFO</v>
          </cell>
          <cell r="Q625" t="str">
            <v>EL TRIUNFO</v>
          </cell>
          <cell r="R625" t="str">
            <v>GUAYAS</v>
          </cell>
          <cell r="T625" t="str">
            <v>TRAMACO</v>
          </cell>
          <cell r="U625" t="str">
            <v>FLEXNETUIO_PROVINCIA</v>
          </cell>
          <cell r="V625">
            <v>1</v>
          </cell>
          <cell r="W625">
            <v>1</v>
          </cell>
          <cell r="X625" t="str">
            <v>FLEXNET ECUADOR - FLEXTUENTI</v>
          </cell>
          <cell r="Y625" t="str">
            <v>CALLE 28 DE JUNIO S/N Y GARCIA MORENO ENTRADA LLANO GRANDE</v>
          </cell>
        </row>
        <row r="626">
          <cell r="A626" t="str">
            <v>414737901</v>
          </cell>
          <cell r="B626">
            <v>498372</v>
          </cell>
          <cell r="C626" t="str">
            <v>414737901</v>
          </cell>
          <cell r="D626" t="str">
            <v>FLEXTUENTI</v>
          </cell>
          <cell r="E626" t="str">
            <v>DESPACHO</v>
          </cell>
          <cell r="F626" t="str">
            <v>NORMAL</v>
          </cell>
          <cell r="G626" t="str">
            <v>031080414737901</v>
          </cell>
          <cell r="H626">
            <v>44943</v>
          </cell>
          <cell r="I626" t="str">
            <v>ENTREGADO</v>
          </cell>
          <cell r="J626">
            <v>44944</v>
          </cell>
          <cell r="K626" t="str">
            <v>Nelson Cabrera</v>
          </cell>
          <cell r="L626" t="str">
            <v>NUEVE DE MAYO CALLE DECIMA OESTE 1510  CIRCUMVALACION SUR</v>
          </cell>
          <cell r="M626" t="str">
            <v>0700339377</v>
          </cell>
          <cell r="N626" t="str">
            <v>0993170001/0963020442</v>
          </cell>
          <cell r="O626" t="str">
            <v/>
          </cell>
          <cell r="P626" t="str">
            <v>MACHALA</v>
          </cell>
          <cell r="Q626" t="str">
            <v>MACHALA</v>
          </cell>
          <cell r="R626" t="str">
            <v>EL ORO</v>
          </cell>
          <cell r="T626" t="str">
            <v>TRAMACO</v>
          </cell>
          <cell r="U626" t="str">
            <v>FLEXNETUIO_PROVINCIA</v>
          </cell>
          <cell r="V626">
            <v>1</v>
          </cell>
          <cell r="W626">
            <v>1</v>
          </cell>
          <cell r="X626" t="str">
            <v>FLEXNET ECUADOR - FLEXTUENTI</v>
          </cell>
          <cell r="Y626" t="str">
            <v>CALLE 28 DE JUNIO S/N Y GARCIA MORENO ENTRADA LLANO GRANDE</v>
          </cell>
        </row>
        <row r="627">
          <cell r="A627" t="str">
            <v>414737949</v>
          </cell>
          <cell r="B627">
            <v>498373</v>
          </cell>
          <cell r="C627" t="str">
            <v>414737949</v>
          </cell>
          <cell r="D627" t="str">
            <v>FLEXTUENTI</v>
          </cell>
          <cell r="E627" t="str">
            <v>DESPACHO</v>
          </cell>
          <cell r="F627" t="str">
            <v>NORMAL</v>
          </cell>
          <cell r="G627" t="str">
            <v>FT80383</v>
          </cell>
          <cell r="H627">
            <v>44943</v>
          </cell>
          <cell r="I627" t="str">
            <v>EN_TRANSITO</v>
          </cell>
          <cell r="J627">
            <v>44943</v>
          </cell>
          <cell r="K627" t="str">
            <v>Wilman Egberto Jimenez Barzallo</v>
          </cell>
          <cell r="L627" t="str">
            <v>CHILLOGALLO CALLE SAN GERARDO  OE10  396  TABIAZO</v>
          </cell>
          <cell r="M627" t="str">
            <v>1704093382</v>
          </cell>
          <cell r="N627" t="str">
            <v>0997753819/0958700070</v>
          </cell>
          <cell r="O627" t="str">
            <v/>
          </cell>
          <cell r="P627" t="str">
            <v>QUITO</v>
          </cell>
          <cell r="Q627" t="str">
            <v>QUITO</v>
          </cell>
          <cell r="R627" t="str">
            <v>PICHINCHA</v>
          </cell>
          <cell r="T627" t="str">
            <v>FLEXTRANS UIO</v>
          </cell>
          <cell r="U627" t="str">
            <v>FLEXNETUIO_LOCAL</v>
          </cell>
          <cell r="V627">
            <v>1</v>
          </cell>
          <cell r="W627">
            <v>1</v>
          </cell>
          <cell r="X627" t="str">
            <v>FLEXNET ECUADOR - FLEXTUENTI</v>
          </cell>
          <cell r="Y627" t="str">
            <v>CALLE 28 DE JUNIO S/N Y GARCIA MORENO ENTRADA LLANO GRANDE</v>
          </cell>
        </row>
        <row r="628">
          <cell r="A628" t="str">
            <v>414737951</v>
          </cell>
          <cell r="B628">
            <v>498374</v>
          </cell>
          <cell r="C628" t="str">
            <v>414737951</v>
          </cell>
          <cell r="D628" t="str">
            <v>FLEXTUENTI</v>
          </cell>
          <cell r="E628" t="str">
            <v>DESPACHO</v>
          </cell>
          <cell r="F628" t="str">
            <v>NORMAL</v>
          </cell>
          <cell r="G628" t="str">
            <v>FT80382</v>
          </cell>
          <cell r="H628">
            <v>44943</v>
          </cell>
          <cell r="I628" t="str">
            <v>ENTREGADO</v>
          </cell>
          <cell r="J628">
            <v>44944</v>
          </cell>
          <cell r="K628" t="str">
            <v>Solange Jaramillo</v>
          </cell>
          <cell r="L628" t="str">
            <v>SAN ISIDRO DEL INCA DE LOS GUAYACANES  N57 03  ANONAS</v>
          </cell>
          <cell r="M628" t="str">
            <v>1725666372</v>
          </cell>
          <cell r="N628" t="str">
            <v>0939869699/0963002858</v>
          </cell>
          <cell r="O628" t="str">
            <v/>
          </cell>
          <cell r="P628" t="str">
            <v>QUITO</v>
          </cell>
          <cell r="Q628" t="str">
            <v>QUITO</v>
          </cell>
          <cell r="R628" t="str">
            <v>PICHINCHA</v>
          </cell>
          <cell r="T628" t="str">
            <v>FLEXTRANS UIO</v>
          </cell>
          <cell r="U628" t="str">
            <v>FLEXNETUIO_LOCAL</v>
          </cell>
          <cell r="V628">
            <v>1</v>
          </cell>
          <cell r="W628">
            <v>1</v>
          </cell>
          <cell r="X628" t="str">
            <v>FLEXNET ECUADOR - FLEXTUENTI</v>
          </cell>
          <cell r="Y628" t="str">
            <v>CALLE 28 DE JUNIO S/N Y GARCIA MORENO ENTRADA LLANO GRANDE</v>
          </cell>
        </row>
        <row r="629">
          <cell r="A629" t="str">
            <v>414737957</v>
          </cell>
          <cell r="B629">
            <v>498375</v>
          </cell>
          <cell r="C629" t="str">
            <v>414737957</v>
          </cell>
          <cell r="D629" t="str">
            <v>FLEXTUENTI</v>
          </cell>
          <cell r="E629" t="str">
            <v>DESPACHO</v>
          </cell>
          <cell r="F629" t="str">
            <v>NORMAL</v>
          </cell>
          <cell r="G629" t="str">
            <v>FT80381</v>
          </cell>
          <cell r="H629">
            <v>44943</v>
          </cell>
          <cell r="I629" t="str">
            <v>ENTREGADO</v>
          </cell>
          <cell r="J629">
            <v>44944</v>
          </cell>
          <cell r="K629" t="str">
            <v>Michelle Montaluisa</v>
          </cell>
          <cell r="L629" t="str">
            <v>SAN BARTOLO CALLE  S12J SN  CALLE MORASPUNGO</v>
          </cell>
          <cell r="M629" t="str">
            <v>1756140107</v>
          </cell>
          <cell r="N629" t="str">
            <v>0958739559/0958781617</v>
          </cell>
          <cell r="O629" t="str">
            <v/>
          </cell>
          <cell r="P629" t="str">
            <v>QUITO</v>
          </cell>
          <cell r="Q629" t="str">
            <v>QUITO</v>
          </cell>
          <cell r="R629" t="str">
            <v>PICHINCHA</v>
          </cell>
          <cell r="T629" t="str">
            <v>FLEXTRANS UIO</v>
          </cell>
          <cell r="U629" t="str">
            <v>FLEXNETUIO_LOCAL</v>
          </cell>
          <cell r="V629">
            <v>1</v>
          </cell>
          <cell r="W629">
            <v>1</v>
          </cell>
          <cell r="X629" t="str">
            <v>FLEXNET ECUADOR - FLEXTUENTI</v>
          </cell>
          <cell r="Y629" t="str">
            <v>CALLE 28 DE JUNIO S/N Y GARCIA MORENO ENTRADA LLANO GRANDE</v>
          </cell>
        </row>
        <row r="630">
          <cell r="A630" t="str">
            <v>414738043</v>
          </cell>
          <cell r="B630">
            <v>498376</v>
          </cell>
          <cell r="C630" t="str">
            <v>414738043</v>
          </cell>
          <cell r="D630" t="str">
            <v>FLEXTUENTI</v>
          </cell>
          <cell r="E630" t="str">
            <v>DESPACHO</v>
          </cell>
          <cell r="F630" t="str">
            <v>NORMAL</v>
          </cell>
          <cell r="G630" t="str">
            <v>FT80362</v>
          </cell>
          <cell r="H630">
            <v>44943</v>
          </cell>
          <cell r="I630" t="str">
            <v>EN_TRANSITO</v>
          </cell>
          <cell r="J630">
            <v>44944</v>
          </cell>
          <cell r="K630" t="str">
            <v>Ronny Alexis Aviles Mendieta</v>
          </cell>
          <cell r="L630" t="str">
            <v>XIMENA AV 2A SO  MZ 7 SL 9 SAN JUAN DON BOSCO</v>
          </cell>
          <cell r="M630" t="str">
            <v>0950582833</v>
          </cell>
          <cell r="N630" t="str">
            <v>0959694126/0963553685</v>
          </cell>
          <cell r="O630" t="str">
            <v/>
          </cell>
          <cell r="P630" t="str">
            <v>GUAYAQUIL</v>
          </cell>
          <cell r="Q630" t="str">
            <v>GUAYAQUIL</v>
          </cell>
          <cell r="R630" t="str">
            <v>GUAYAS</v>
          </cell>
          <cell r="T630" t="str">
            <v>ITSACOURIER</v>
          </cell>
          <cell r="U630" t="str">
            <v>FLEXNETUIO_GYE</v>
          </cell>
          <cell r="V630">
            <v>1</v>
          </cell>
          <cell r="W630">
            <v>1</v>
          </cell>
          <cell r="X630" t="str">
            <v>FLEXNET ECUADOR - FLEXTUENTI</v>
          </cell>
          <cell r="Y630" t="str">
            <v>CALLE 28 DE JUNIO S/N Y GARCIA MORENO ENTRADA LLANO GRANDE</v>
          </cell>
        </row>
        <row r="631">
          <cell r="A631" t="str">
            <v>414738048</v>
          </cell>
          <cell r="B631">
            <v>498377</v>
          </cell>
          <cell r="C631" t="str">
            <v>414738048</v>
          </cell>
          <cell r="D631" t="str">
            <v>FLEXTUENTI</v>
          </cell>
          <cell r="E631" t="str">
            <v>DESPACHO</v>
          </cell>
          <cell r="F631" t="str">
            <v>NORMAL</v>
          </cell>
          <cell r="G631" t="str">
            <v>FT80380</v>
          </cell>
          <cell r="H631">
            <v>44943</v>
          </cell>
          <cell r="I631" t="str">
            <v>ENTREGADO</v>
          </cell>
          <cell r="J631">
            <v>44944</v>
          </cell>
          <cell r="K631" t="str">
            <v>PEDRO MONCAYO</v>
          </cell>
          <cell r="L631" t="str">
            <v>INAQUITOHUNGRIA SN  LA GRANJA</v>
          </cell>
          <cell r="M631" t="str">
            <v>0800775751</v>
          </cell>
          <cell r="N631" t="str">
            <v>0985386423/0992447488</v>
          </cell>
          <cell r="O631" t="str">
            <v/>
          </cell>
          <cell r="P631" t="str">
            <v>QUITO</v>
          </cell>
          <cell r="Q631" t="str">
            <v>QUITO</v>
          </cell>
          <cell r="R631" t="str">
            <v>PICHINCHA</v>
          </cell>
          <cell r="T631" t="str">
            <v>FLEXTRANS UIO</v>
          </cell>
          <cell r="U631" t="str">
            <v>FLEXNETUIO_LOCAL</v>
          </cell>
          <cell r="V631">
            <v>1</v>
          </cell>
          <cell r="W631">
            <v>1</v>
          </cell>
          <cell r="X631" t="str">
            <v>FLEXNET ECUADOR - FLEXTUENTI</v>
          </cell>
          <cell r="Y631" t="str">
            <v>CALLE 28 DE JUNIO S/N Y GARCIA MORENO ENTRADA LLANO GRANDE</v>
          </cell>
        </row>
        <row r="632">
          <cell r="A632" t="str">
            <v>414745488</v>
          </cell>
          <cell r="B632">
            <v>498378</v>
          </cell>
          <cell r="C632" t="str">
            <v>414745488</v>
          </cell>
          <cell r="D632" t="str">
            <v>FLEXTUENTI</v>
          </cell>
          <cell r="E632" t="str">
            <v>DESPACHO</v>
          </cell>
          <cell r="F632" t="str">
            <v>NORMAL</v>
          </cell>
          <cell r="G632" t="str">
            <v>FT80379</v>
          </cell>
          <cell r="H632">
            <v>44943</v>
          </cell>
          <cell r="I632" t="str">
            <v>EN_TRANSITO</v>
          </cell>
          <cell r="J632">
            <v>44943</v>
          </cell>
          <cell r="K632" t="str">
            <v>Andrea Ona</v>
          </cell>
          <cell r="L632" t="str">
            <v>CARCELEN CALLE PEDRO QUIROZ  E2 18 CALLE BARTOLOME DE LA ROSA</v>
          </cell>
          <cell r="M632" t="str">
            <v>1712175254</v>
          </cell>
          <cell r="N632" t="str">
            <v>0984088906/0987701194</v>
          </cell>
          <cell r="O632" t="str">
            <v/>
          </cell>
          <cell r="P632" t="str">
            <v>QUITO</v>
          </cell>
          <cell r="Q632" t="str">
            <v>QUITO</v>
          </cell>
          <cell r="R632" t="str">
            <v>PICHINCHA</v>
          </cell>
          <cell r="T632" t="str">
            <v>FLEXTRANS UIO</v>
          </cell>
          <cell r="U632" t="str">
            <v>FLEXNETUIO_LOCAL</v>
          </cell>
          <cell r="V632">
            <v>1</v>
          </cell>
          <cell r="W632">
            <v>1</v>
          </cell>
          <cell r="X632" t="str">
            <v>FLEXNET ECUADOR - FLEXTUENTI</v>
          </cell>
          <cell r="Y632" t="str">
            <v>CALLE 28 DE JUNIO S/N Y GARCIA MORENO ENTRADA LLANO GRANDE</v>
          </cell>
        </row>
        <row r="633">
          <cell r="A633" t="str">
            <v>2484508</v>
          </cell>
          <cell r="B633">
            <v>498327</v>
          </cell>
          <cell r="C633" t="str">
            <v>2484508</v>
          </cell>
          <cell r="D633" t="str">
            <v>MDELIVERY</v>
          </cell>
          <cell r="E633" t="str">
            <v>DESPACHO</v>
          </cell>
          <cell r="F633" t="str">
            <v>NORMAL</v>
          </cell>
          <cell r="G633" t="str">
            <v>FT80415</v>
          </cell>
          <cell r="H633">
            <v>44943</v>
          </cell>
          <cell r="I633" t="str">
            <v>EN_TRANSITO</v>
          </cell>
          <cell r="J633">
            <v>44944</v>
          </cell>
          <cell r="K633" t="str">
            <v>Cesar Soriano_SINDICATO PROVINCIALDE TRABAJADORES DE LA EMPRESA</v>
          </cell>
          <cell r="L633" t="str">
            <v>GUAYAS GUAYAQUIL Electroguayas Km 71 2 via a la costa Guayaquil</v>
          </cell>
          <cell r="M633" t="str">
            <v>0992633999001</v>
          </cell>
          <cell r="N633" t="str">
            <v>987684648</v>
          </cell>
          <cell r="O633" t="str">
            <v/>
          </cell>
          <cell r="P633" t="str">
            <v>GUAYAQUIL</v>
          </cell>
          <cell r="Q633" t="str">
            <v>GUAYAQUIL</v>
          </cell>
          <cell r="R633" t="str">
            <v>GUAYAS</v>
          </cell>
          <cell r="T633" t="str">
            <v>ITSACOURIER</v>
          </cell>
          <cell r="U633" t="str">
            <v>FLEXNETUIO_GYE</v>
          </cell>
          <cell r="V633">
            <v>1</v>
          </cell>
          <cell r="W633">
            <v>1</v>
          </cell>
          <cell r="X633" t="str">
            <v>FLEXNET ECUADOR - MDELIVERY</v>
          </cell>
          <cell r="Y633" t="str">
            <v>CALLE 28 DE JUNIO S/N Y GARCIA MORENO ENTRADA LLANO GRANDE</v>
          </cell>
        </row>
        <row r="634">
          <cell r="A634" t="str">
            <v>2484509</v>
          </cell>
          <cell r="B634">
            <v>498328</v>
          </cell>
          <cell r="C634" t="str">
            <v>2484509</v>
          </cell>
          <cell r="D634" t="str">
            <v>MDELIVERY</v>
          </cell>
          <cell r="E634" t="str">
            <v>DESPACHO</v>
          </cell>
          <cell r="F634" t="str">
            <v>NORMAL</v>
          </cell>
          <cell r="G634" t="str">
            <v>FT80414</v>
          </cell>
          <cell r="H634">
            <v>44943</v>
          </cell>
          <cell r="I634" t="str">
            <v>EN_TRANSITO</v>
          </cell>
          <cell r="J634">
            <v>44944</v>
          </cell>
          <cell r="K634" t="str">
            <v>MARIA CELESTE SANCHEZ_PFC ACCESOS AUTOMATICOS DEL ECUADOR</v>
          </cell>
          <cell r="L634" t="str">
            <v>PFC Guayaquil Alamos de la atarazana Mz 117K Villa 13</v>
          </cell>
          <cell r="M634" t="str">
            <v>1791761618001</v>
          </cell>
          <cell r="N634" t="str">
            <v>0967034453</v>
          </cell>
          <cell r="O634" t="str">
            <v/>
          </cell>
          <cell r="P634" t="str">
            <v>GUAYAQUIL</v>
          </cell>
          <cell r="Q634" t="str">
            <v>GUAYAQUIL</v>
          </cell>
          <cell r="R634" t="str">
            <v>GUAYAS</v>
          </cell>
          <cell r="T634" t="str">
            <v>ITSACOURIER</v>
          </cell>
          <cell r="U634" t="str">
            <v>FLEXNETUIO_GYE</v>
          </cell>
          <cell r="V634">
            <v>1</v>
          </cell>
          <cell r="W634">
            <v>1</v>
          </cell>
          <cell r="X634" t="str">
            <v>FLEXNET ECUADOR - MDELIVERY</v>
          </cell>
          <cell r="Y634" t="str">
            <v>CALLE 28 DE JUNIO S/N Y GARCIA MORENO ENTRADA LLANO GRANDE</v>
          </cell>
        </row>
        <row r="635">
          <cell r="A635" t="str">
            <v>2484511</v>
          </cell>
          <cell r="B635">
            <v>498329</v>
          </cell>
          <cell r="C635" t="str">
            <v>2484511</v>
          </cell>
          <cell r="D635" t="str">
            <v>MDELIVERY</v>
          </cell>
          <cell r="E635" t="str">
            <v>DESPACHO</v>
          </cell>
          <cell r="F635" t="str">
            <v>NORMAL</v>
          </cell>
          <cell r="G635" t="str">
            <v>FT80429</v>
          </cell>
          <cell r="H635">
            <v>44943</v>
          </cell>
          <cell r="I635" t="str">
            <v>ENTREGADO</v>
          </cell>
          <cell r="J635">
            <v>44944</v>
          </cell>
          <cell r="K635" t="str">
            <v xml:space="preserve">diego cheza_CODITEK ECUADOR S A </v>
          </cell>
          <cell r="L635" t="str">
            <v xml:space="preserve"> PICHINCHA QUITO FERNANDO CORRAL N52 107 Y CALLE 52B oficinas coditek </v>
          </cell>
          <cell r="M635" t="str">
            <v>1792968410001</v>
          </cell>
          <cell r="N635" t="str">
            <v>0984705082</v>
          </cell>
          <cell r="O635" t="str">
            <v/>
          </cell>
          <cell r="P635" t="str">
            <v>QUITO</v>
          </cell>
          <cell r="Q635" t="str">
            <v>QUITO</v>
          </cell>
          <cell r="R635" t="str">
            <v>PICHINCHA</v>
          </cell>
          <cell r="T635" t="str">
            <v>FLEXTRANS UIO</v>
          </cell>
          <cell r="U635" t="str">
            <v>FLEXNETUIO_LOCAL</v>
          </cell>
          <cell r="V635">
            <v>1</v>
          </cell>
          <cell r="W635">
            <v>1</v>
          </cell>
          <cell r="X635" t="str">
            <v>FLEXNET ECUADOR - MDELIVERY</v>
          </cell>
          <cell r="Y635" t="str">
            <v>CALLE 28 DE JUNIO S/N Y GARCIA MORENO ENTRADA LLANO GRANDE</v>
          </cell>
        </row>
        <row r="636">
          <cell r="A636" t="str">
            <v>2484512</v>
          </cell>
          <cell r="B636">
            <v>498330</v>
          </cell>
          <cell r="C636" t="str">
            <v>2484512</v>
          </cell>
          <cell r="D636" t="str">
            <v>MDELIVERY</v>
          </cell>
          <cell r="E636" t="str">
            <v>DESPACHO</v>
          </cell>
          <cell r="F636" t="str">
            <v>NORMAL</v>
          </cell>
          <cell r="G636" t="str">
            <v>FT80430</v>
          </cell>
          <cell r="H636">
            <v>44943</v>
          </cell>
          <cell r="I636" t="str">
            <v>ENTREGADO</v>
          </cell>
          <cell r="J636">
            <v>44944</v>
          </cell>
          <cell r="K636" t="str">
            <v>MONICA CAJIAO_COOPERATIVA DE AHORRO Y CREDITO TEXTIL 14 DE MARZO</v>
          </cell>
          <cell r="L636" t="str">
            <v xml:space="preserve"> PICHINCHA RUMINAHUI SAN RAFAEL AV GENERAL ENRIQUEZ S N Y LA CONCORDIA</v>
          </cell>
          <cell r="M636" t="str">
            <v>1791268628001</v>
          </cell>
          <cell r="N636" t="str">
            <v>0993199438</v>
          </cell>
          <cell r="O636" t="str">
            <v/>
          </cell>
          <cell r="P636" t="str">
            <v>QUITO</v>
          </cell>
          <cell r="Q636" t="str">
            <v>QUITO</v>
          </cell>
          <cell r="R636" t="str">
            <v>PICHINCHA</v>
          </cell>
          <cell r="T636" t="str">
            <v>FLEXTRANS UIO</v>
          </cell>
          <cell r="U636" t="str">
            <v>FLEXNETUIO_LOCAL</v>
          </cell>
          <cell r="V636">
            <v>1</v>
          </cell>
          <cell r="W636">
            <v>1</v>
          </cell>
          <cell r="X636" t="str">
            <v>FLEXNET ECUADOR - MDELIVERY</v>
          </cell>
          <cell r="Y636" t="str">
            <v>CALLE 28 DE JUNIO S/N Y GARCIA MORENO ENTRADA LLANO GRANDE</v>
          </cell>
        </row>
        <row r="637">
          <cell r="A637" t="str">
            <v>2484517_1</v>
          </cell>
          <cell r="B637">
            <v>498331</v>
          </cell>
          <cell r="C637" t="str">
            <v>2484517_1</v>
          </cell>
          <cell r="D637" t="str">
            <v>MDELIVERY</v>
          </cell>
          <cell r="E637" t="str">
            <v>DESPACHO</v>
          </cell>
          <cell r="F637" t="str">
            <v>NORMAL</v>
          </cell>
          <cell r="G637" t="str">
            <v>031080024845171</v>
          </cell>
          <cell r="H637">
            <v>44943</v>
          </cell>
          <cell r="I637" t="str">
            <v>EN_TRANSITO</v>
          </cell>
          <cell r="J637">
            <v>44943</v>
          </cell>
          <cell r="K637" t="str">
            <v>EDIN ELEUTERIO CABRERA BRAVO_EDIN ELEUTERIO CABRERA BRAVO</v>
          </cell>
          <cell r="L637" t="str">
            <v>CALLE DECIMA PRIMERA Y JOSE LABORDE REFERENCIA CASA COLOR VERDE DE DOS PLANTA A LADO DEL DEPOSITO DE CARBON</v>
          </cell>
          <cell r="M637" t="str">
            <v>0916569189001</v>
          </cell>
          <cell r="N637" t="str">
            <v>0985600637</v>
          </cell>
          <cell r="O637" t="str">
            <v/>
          </cell>
          <cell r="P637" t="str">
            <v>QUEVEDO</v>
          </cell>
          <cell r="Q637" t="str">
            <v>QUEVEDO</v>
          </cell>
          <cell r="R637" t="str">
            <v>LOS RIOS</v>
          </cell>
          <cell r="T637" t="str">
            <v>TRAMACO</v>
          </cell>
          <cell r="U637" t="str">
            <v>FLEXNETUIO_PROVINCIA</v>
          </cell>
          <cell r="V637">
            <v>1</v>
          </cell>
          <cell r="W637">
            <v>1</v>
          </cell>
          <cell r="X637" t="str">
            <v>FLEXNET ECUADOR - MDELIVERY</v>
          </cell>
          <cell r="Y637" t="str">
            <v>CALLE 28 DE JUNIO S/N Y GARCIA MORENO ENTRADA LLANO GRANDE</v>
          </cell>
        </row>
        <row r="638">
          <cell r="A638" t="str">
            <v>2484518</v>
          </cell>
          <cell r="B638">
            <v>498332</v>
          </cell>
          <cell r="C638" t="str">
            <v>2484518</v>
          </cell>
          <cell r="D638" t="str">
            <v>MDELIVERY</v>
          </cell>
          <cell r="E638" t="str">
            <v>DESPACHO</v>
          </cell>
          <cell r="F638" t="str">
            <v>NORMAL</v>
          </cell>
          <cell r="G638" t="str">
            <v>FT80428</v>
          </cell>
          <cell r="H638">
            <v>44943</v>
          </cell>
          <cell r="I638" t="str">
            <v>ENTREGADO</v>
          </cell>
          <cell r="J638">
            <v>44944</v>
          </cell>
          <cell r="K638" t="str">
            <v>MONICA FREIRE_ASOCIACION DE EMPLEADOS HOSPITAL ENRIQUE GARCES</v>
          </cell>
          <cell r="L638" t="str">
            <v>LA MAGDALENA ENRIQUE GARCES S N Y CHILIBULO</v>
          </cell>
          <cell r="M638" t="str">
            <v>1791709276001</v>
          </cell>
          <cell r="N638" t="str">
            <v>0998368252</v>
          </cell>
          <cell r="O638" t="str">
            <v/>
          </cell>
          <cell r="P638" t="str">
            <v>QUITO</v>
          </cell>
          <cell r="Q638" t="str">
            <v>QUITO</v>
          </cell>
          <cell r="R638" t="str">
            <v>PICHINCHA</v>
          </cell>
          <cell r="T638" t="str">
            <v>FLEXTRANS UIO</v>
          </cell>
          <cell r="U638" t="str">
            <v>FLEXNETUIO_LOCAL</v>
          </cell>
          <cell r="V638">
            <v>1</v>
          </cell>
          <cell r="W638">
            <v>1</v>
          </cell>
          <cell r="X638" t="str">
            <v>FLEXNET ECUADOR - MDELIVERY</v>
          </cell>
          <cell r="Y638" t="str">
            <v>CALLE 28 DE JUNIO S/N Y GARCIA MORENO ENTRADA LLANO GRANDE</v>
          </cell>
        </row>
        <row r="639">
          <cell r="A639" t="str">
            <v>2484523</v>
          </cell>
          <cell r="B639">
            <v>498333</v>
          </cell>
          <cell r="C639" t="str">
            <v>2484523</v>
          </cell>
          <cell r="D639" t="str">
            <v>MDELIVERY</v>
          </cell>
          <cell r="E639" t="str">
            <v>DESPACHO</v>
          </cell>
          <cell r="F639" t="str">
            <v>NORMAL</v>
          </cell>
          <cell r="G639" t="str">
            <v>031080002484523</v>
          </cell>
          <cell r="H639">
            <v>44943</v>
          </cell>
          <cell r="I639" t="str">
            <v>ENTREGADO</v>
          </cell>
          <cell r="J639">
            <v>44944</v>
          </cell>
          <cell r="K639" t="str">
            <v>EMER ARDILA_EMER WILSON ARDILA BUSTOS</v>
          </cell>
          <cell r="L639" t="str">
            <v>AVENIDA DE LOS COLONOS Y HORTENCIA DE REILOBA FRENTE A LA COCACOLA SANTO DOMINGO</v>
          </cell>
          <cell r="M639" t="str">
            <v>1709490039001</v>
          </cell>
          <cell r="N639" t="str">
            <v>0990796914</v>
          </cell>
          <cell r="O639" t="str">
            <v/>
          </cell>
          <cell r="P639" t="str">
            <v>SANTO DOMINGO</v>
          </cell>
          <cell r="Q639" t="str">
            <v>SANTO DOMINGO</v>
          </cell>
          <cell r="R639" t="str">
            <v>SANTO DOMINGO DE LOS TSACHILAS</v>
          </cell>
          <cell r="T639" t="str">
            <v>TRAMACO</v>
          </cell>
          <cell r="U639" t="str">
            <v>FLEXNETUIO_PROVINCIA</v>
          </cell>
          <cell r="V639">
            <v>1</v>
          </cell>
          <cell r="W639">
            <v>1</v>
          </cell>
          <cell r="X639" t="str">
            <v>FLEXNET ECUADOR - MDELIVERY</v>
          </cell>
          <cell r="Y639" t="str">
            <v>CALLE 28 DE JUNIO S/N Y GARCIA MORENO ENTRADA LLANO GRANDE</v>
          </cell>
        </row>
        <row r="640">
          <cell r="A640" t="str">
            <v>2484524</v>
          </cell>
          <cell r="B640">
            <v>498334</v>
          </cell>
          <cell r="C640" t="str">
            <v>2484524</v>
          </cell>
          <cell r="D640" t="str">
            <v>MDELIVERY</v>
          </cell>
          <cell r="E640" t="str">
            <v>DESPACHO</v>
          </cell>
          <cell r="F640" t="str">
            <v>NORMAL</v>
          </cell>
          <cell r="G640" t="str">
            <v>031080002484524</v>
          </cell>
          <cell r="H640">
            <v>44943</v>
          </cell>
          <cell r="I640" t="str">
            <v>EN_TRANSITO</v>
          </cell>
          <cell r="J640">
            <v>44943</v>
          </cell>
          <cell r="K640" t="str">
            <v>OLGA SALAS PIERO MENDIETA_OLGA MARGARITA SALAS RUIZ</v>
          </cell>
          <cell r="L640" t="str">
            <v>Daule Ciudad Santiago km 19 y medio segunda etapa del astillero mz 2080 villa 17 casa color crema con concho de vino</v>
          </cell>
          <cell r="M640" t="str">
            <v>0915010243001</v>
          </cell>
          <cell r="N640" t="str">
            <v>0994804607/0979164929</v>
          </cell>
          <cell r="O640" t="str">
            <v/>
          </cell>
          <cell r="P640" t="str">
            <v>DAULE</v>
          </cell>
          <cell r="Q640" t="str">
            <v>DAULE</v>
          </cell>
          <cell r="R640" t="str">
            <v>GUAYAS</v>
          </cell>
          <cell r="T640" t="str">
            <v>TRAMACO</v>
          </cell>
          <cell r="U640" t="str">
            <v>FLEXNETUIO_PROVINCIA</v>
          </cell>
          <cell r="V640">
            <v>1</v>
          </cell>
          <cell r="W640">
            <v>1</v>
          </cell>
          <cell r="X640" t="str">
            <v>FLEXNET ECUADOR - MDELIVERY</v>
          </cell>
          <cell r="Y640" t="str">
            <v>CALLE 28 DE JUNIO S/N Y GARCIA MORENO ENTRADA LLANO GRANDE</v>
          </cell>
        </row>
        <row r="641">
          <cell r="A641" t="str">
            <v>2484525</v>
          </cell>
          <cell r="B641">
            <v>498335</v>
          </cell>
          <cell r="C641" t="str">
            <v>2484525</v>
          </cell>
          <cell r="D641" t="str">
            <v>MDELIVERY</v>
          </cell>
          <cell r="E641" t="str">
            <v>DESPACHO</v>
          </cell>
          <cell r="F641" t="str">
            <v>NORMAL</v>
          </cell>
          <cell r="G641" t="str">
            <v>FT80431</v>
          </cell>
          <cell r="H641">
            <v>44943</v>
          </cell>
          <cell r="I641" t="str">
            <v>ENTREGADO</v>
          </cell>
          <cell r="J641">
            <v>44944</v>
          </cell>
          <cell r="K641" t="str">
            <v xml:space="preserve">Gilma Caraguay_FERROINMOBILIARIA S A </v>
          </cell>
          <cell r="L641" t="str">
            <v xml:space="preserve"> Pichincha Quito calle Alamor E1 30 y Av Maldonado </v>
          </cell>
          <cell r="M641" t="str">
            <v>0990942366001</v>
          </cell>
          <cell r="N641" t="str">
            <v>0995288251</v>
          </cell>
          <cell r="O641" t="str">
            <v/>
          </cell>
          <cell r="P641" t="str">
            <v>QUITO</v>
          </cell>
          <cell r="Q641" t="str">
            <v>QUITO</v>
          </cell>
          <cell r="R641" t="str">
            <v>PICHINCHA</v>
          </cell>
          <cell r="T641" t="str">
            <v>FLEXTRANS UIO</v>
          </cell>
          <cell r="U641" t="str">
            <v>FLEXNETUIO_LOCAL</v>
          </cell>
          <cell r="V641">
            <v>1</v>
          </cell>
          <cell r="W641">
            <v>1</v>
          </cell>
          <cell r="X641" t="str">
            <v>FLEXNET ECUADOR - MDELIVERY</v>
          </cell>
          <cell r="Y641" t="str">
            <v>CALLE 28 DE JUNIO S/N Y GARCIA MORENO ENTRADA LLANO GRANDE</v>
          </cell>
        </row>
        <row r="642">
          <cell r="A642" t="str">
            <v>2484530</v>
          </cell>
          <cell r="B642">
            <v>498336</v>
          </cell>
          <cell r="C642" t="str">
            <v>2484530</v>
          </cell>
          <cell r="D642" t="str">
            <v>MDELIVERY</v>
          </cell>
          <cell r="E642" t="str">
            <v>DESPACHO</v>
          </cell>
          <cell r="F642" t="str">
            <v>NORMAL</v>
          </cell>
          <cell r="G642" t="str">
            <v>FT80412</v>
          </cell>
          <cell r="H642">
            <v>44943</v>
          </cell>
          <cell r="I642" t="str">
            <v>EN_TRANSITO</v>
          </cell>
          <cell r="J642">
            <v>44944</v>
          </cell>
          <cell r="K642" t="str">
            <v>Jenifer villacis_ASOCIACION SOLIDARISTA PROFUTURO</v>
          </cell>
          <cell r="L642" t="str">
            <v>Av Jose Rodriguez Bonin y Av Barcelona Planta San Eduardo Holcim Ecuador Planta Baja</v>
          </cell>
          <cell r="M642" t="str">
            <v>0992424222001</v>
          </cell>
          <cell r="N642" t="str">
            <v>0987932799</v>
          </cell>
          <cell r="O642" t="str">
            <v/>
          </cell>
          <cell r="P642" t="str">
            <v>GUAYAQUIL</v>
          </cell>
          <cell r="Q642" t="str">
            <v>GUAYAQUIL</v>
          </cell>
          <cell r="R642" t="str">
            <v>GUAYAS</v>
          </cell>
          <cell r="T642" t="str">
            <v>ITSACOURIER</v>
          </cell>
          <cell r="U642" t="str">
            <v>FLEXNETUIO_GYE</v>
          </cell>
          <cell r="V642">
            <v>1</v>
          </cell>
          <cell r="W642">
            <v>1</v>
          </cell>
          <cell r="X642" t="str">
            <v>FLEXNET ECUADOR - MDELIVERY</v>
          </cell>
          <cell r="Y642" t="str">
            <v>CALLE 28 DE JUNIO S/N Y GARCIA MORENO ENTRADA LLANO GRANDE</v>
          </cell>
        </row>
        <row r="643">
          <cell r="A643" t="str">
            <v>2484531</v>
          </cell>
          <cell r="B643">
            <v>498337</v>
          </cell>
          <cell r="C643" t="str">
            <v>2484531</v>
          </cell>
          <cell r="D643" t="str">
            <v>MDELIVERY</v>
          </cell>
          <cell r="E643" t="str">
            <v>DESPACHO</v>
          </cell>
          <cell r="F643" t="str">
            <v>NORMAL</v>
          </cell>
          <cell r="G643" t="str">
            <v>031080002484531</v>
          </cell>
          <cell r="H643">
            <v>44943</v>
          </cell>
          <cell r="I643" t="str">
            <v>EN_TRANSITO</v>
          </cell>
          <cell r="J643">
            <v>44943</v>
          </cell>
          <cell r="K643" t="str">
            <v>VICTOR MANUEL BARRETO GONZALES_VICTOR MANUEL BARRETO GONZALES</v>
          </cell>
          <cell r="L643" t="str">
            <v>QUEVEDO CALLE 7 DE OCTUBRE Y 12AVA</v>
          </cell>
          <cell r="M643" t="str">
            <v>1204894305001</v>
          </cell>
          <cell r="N643" t="str">
            <v>0963052042</v>
          </cell>
          <cell r="O643" t="str">
            <v/>
          </cell>
          <cell r="P643" t="str">
            <v>QUEVEDO</v>
          </cell>
          <cell r="Q643" t="str">
            <v>QUEVEDO</v>
          </cell>
          <cell r="R643" t="str">
            <v>LOS RIOS</v>
          </cell>
          <cell r="T643" t="str">
            <v>TRAMACO</v>
          </cell>
          <cell r="U643" t="str">
            <v>FLEXNETUIO_PROVINCIA</v>
          </cell>
          <cell r="V643">
            <v>1</v>
          </cell>
          <cell r="W643">
            <v>1</v>
          </cell>
          <cell r="X643" t="str">
            <v>FLEXNET ECUADOR - MDELIVERY</v>
          </cell>
          <cell r="Y643" t="str">
            <v>CALLE 28 DE JUNIO S/N Y GARCIA MORENO ENTRADA LLANO GRANDE</v>
          </cell>
        </row>
        <row r="644">
          <cell r="A644" t="str">
            <v>2484532</v>
          </cell>
          <cell r="B644">
            <v>498338</v>
          </cell>
          <cell r="C644" t="str">
            <v>2484532</v>
          </cell>
          <cell r="D644" t="str">
            <v>MDELIVERY</v>
          </cell>
          <cell r="E644" t="str">
            <v>DESPACHO</v>
          </cell>
          <cell r="F644" t="str">
            <v>NORMAL</v>
          </cell>
          <cell r="G644" t="str">
            <v>FT80420</v>
          </cell>
          <cell r="H644">
            <v>44943</v>
          </cell>
          <cell r="I644" t="str">
            <v>ENTREGADO</v>
          </cell>
          <cell r="J644">
            <v>44944</v>
          </cell>
          <cell r="K644" t="str">
            <v>ROCIO DEL PILAR CONDOR ROLDAN_ISUMAD</v>
          </cell>
          <cell r="L644" t="str">
            <v>CALLE VICENTE DUQUE N76 101 Y TADEO BENITEZ SECTOR CARCELEN INDUSTRIAL TRAS LA CASA DE LA JUSTICIA O FISCALIA FRENTE AL PARQUE</v>
          </cell>
          <cell r="M644" t="str">
            <v>0190315452001</v>
          </cell>
          <cell r="N644" t="str">
            <v>0998476165</v>
          </cell>
          <cell r="O644" t="str">
            <v/>
          </cell>
          <cell r="P644" t="str">
            <v>QUITO</v>
          </cell>
          <cell r="Q644" t="str">
            <v>QUITO</v>
          </cell>
          <cell r="R644" t="str">
            <v>PICHINCHA</v>
          </cell>
          <cell r="T644" t="str">
            <v>FLEXTRANS UIO</v>
          </cell>
          <cell r="U644" t="str">
            <v>FLEXNETUIO_LOCAL</v>
          </cell>
          <cell r="V644">
            <v>1</v>
          </cell>
          <cell r="W644">
            <v>1</v>
          </cell>
          <cell r="X644" t="str">
            <v>FLEXNET ECUADOR - MDELIVERY</v>
          </cell>
          <cell r="Y644" t="str">
            <v>CALLE 28 DE JUNIO S/N Y GARCIA MORENO ENTRADA LLANO GRANDE</v>
          </cell>
        </row>
        <row r="645">
          <cell r="A645" t="str">
            <v>2484533</v>
          </cell>
          <cell r="B645">
            <v>498339</v>
          </cell>
          <cell r="C645" t="str">
            <v>2484533</v>
          </cell>
          <cell r="D645" t="str">
            <v>MDELIVERY</v>
          </cell>
          <cell r="E645" t="str">
            <v>DESPACHO</v>
          </cell>
          <cell r="F645" t="str">
            <v>NORMAL</v>
          </cell>
          <cell r="G645" t="str">
            <v>031080002484533</v>
          </cell>
          <cell r="H645">
            <v>44943</v>
          </cell>
          <cell r="I645" t="str">
            <v>EN_TRANSITO</v>
          </cell>
          <cell r="J645">
            <v>44943</v>
          </cell>
          <cell r="K645" t="str">
            <v>MARITZA ELIZABETH MORA CABELLO_MARITZA ELIZABETH MORA CABELLO</v>
          </cell>
          <cell r="L645" t="str">
            <v>AV TRONCAL DE LA COSTA PANAMERICANA A 20 MINUTOS DE NARANJAL INGRESANDO POR LA COMUNIDAD SHUAR PEAJE DE LA JAIME ROLDOS</v>
          </cell>
          <cell r="M645" t="str">
            <v>0704322619001</v>
          </cell>
          <cell r="N645" t="str">
            <v>0996690884/0969135042</v>
          </cell>
          <cell r="O645" t="str">
            <v/>
          </cell>
          <cell r="P645" t="str">
            <v>NARANJAL</v>
          </cell>
          <cell r="Q645" t="str">
            <v>NARANJAL</v>
          </cell>
          <cell r="R645" t="str">
            <v>GUAYAS</v>
          </cell>
          <cell r="T645" t="str">
            <v>TRAMACO</v>
          </cell>
          <cell r="U645" t="str">
            <v>FLEXNETUIO_PROVINCIA</v>
          </cell>
          <cell r="V645">
            <v>1</v>
          </cell>
          <cell r="W645">
            <v>1</v>
          </cell>
          <cell r="X645" t="str">
            <v>FLEXNET ECUADOR - MDELIVERY</v>
          </cell>
          <cell r="Y645" t="str">
            <v>CALLE 28 DE JUNIO S/N Y GARCIA MORENO ENTRADA LLANO GRANDE</v>
          </cell>
        </row>
        <row r="646">
          <cell r="A646" t="str">
            <v>2484534_1</v>
          </cell>
          <cell r="B646">
            <v>498340</v>
          </cell>
          <cell r="C646" t="str">
            <v>2484534_1</v>
          </cell>
          <cell r="D646" t="str">
            <v>MDELIVERY</v>
          </cell>
          <cell r="E646" t="str">
            <v>DESPACHO</v>
          </cell>
          <cell r="F646" t="str">
            <v>NORMAL</v>
          </cell>
          <cell r="G646" t="str">
            <v>031080024845341</v>
          </cell>
          <cell r="H646">
            <v>44943</v>
          </cell>
          <cell r="I646" t="str">
            <v>EN_TRANSITO</v>
          </cell>
          <cell r="J646">
            <v>44943</v>
          </cell>
          <cell r="K646" t="str">
            <v>HECTOR ISRRAEL LEON CASTRO_HECTOR ISRRAEL LEON CASTRO</v>
          </cell>
          <cell r="L646" t="str">
            <v>Km 26 via a Daule la toma a 300 mtrs de la Escuela Victor Emilio Estrada casa de color gris entregar en la empresa Asevig Liderman Cdla la fae villa 12 mz 33</v>
          </cell>
          <cell r="M646" t="str">
            <v>0915453740001</v>
          </cell>
          <cell r="N646" t="str">
            <v>0982201753/0982327798</v>
          </cell>
          <cell r="O646" t="str">
            <v/>
          </cell>
          <cell r="P646" t="str">
            <v>GUAYAQUIL</v>
          </cell>
          <cell r="Q646" t="str">
            <v>GUAYAQUIL</v>
          </cell>
          <cell r="R646" t="str">
            <v>GUAYAS</v>
          </cell>
          <cell r="T646" t="str">
            <v>TRAMACO</v>
          </cell>
          <cell r="U646" t="str">
            <v>FLEXNETUIO_GYE</v>
          </cell>
          <cell r="V646">
            <v>1</v>
          </cell>
          <cell r="W646">
            <v>1</v>
          </cell>
          <cell r="X646" t="str">
            <v>FLEXNET ECUADOR - MDELIVERY</v>
          </cell>
          <cell r="Y646" t="str">
            <v>CALLE 28 DE JUNIO S/N Y GARCIA MORENO ENTRADA LLANO GRANDE</v>
          </cell>
        </row>
        <row r="647">
          <cell r="A647" t="str">
            <v>2484536</v>
          </cell>
          <cell r="B647">
            <v>498341</v>
          </cell>
          <cell r="C647" t="str">
            <v>2484536</v>
          </cell>
          <cell r="D647" t="str">
            <v>MDELIVERY</v>
          </cell>
          <cell r="E647" t="str">
            <v>DESPACHO</v>
          </cell>
          <cell r="F647" t="str">
            <v>NORMAL</v>
          </cell>
          <cell r="G647" t="str">
            <v>FT80436</v>
          </cell>
          <cell r="H647">
            <v>44943</v>
          </cell>
          <cell r="I647" t="str">
            <v>ENTREGADO</v>
          </cell>
          <cell r="J647">
            <v>44944</v>
          </cell>
          <cell r="K647" t="str">
            <v>Juan Carlos Morales Chicaiza_COOPERATIVA DE AHORRO Y CREDITO DE LOS EMPLEADOS D</v>
          </cell>
          <cell r="L647" t="str">
            <v xml:space="preserve"> PICHINCHA QUITO Avda Francisco de Orellana Parroquia Cumbaya Planta Cumbaya Cerveceria Nacional CN </v>
          </cell>
          <cell r="M647" t="str">
            <v>0992660368001</v>
          </cell>
          <cell r="N647" t="str">
            <v>979974519</v>
          </cell>
          <cell r="O647" t="str">
            <v/>
          </cell>
          <cell r="P647" t="str">
            <v>QUITO</v>
          </cell>
          <cell r="Q647" t="str">
            <v>QUITO</v>
          </cell>
          <cell r="R647" t="str">
            <v>PICHINCHA</v>
          </cell>
          <cell r="T647" t="str">
            <v>FLEXTRANS UIO</v>
          </cell>
          <cell r="U647" t="str">
            <v>FLEXNETUIO_LOCAL</v>
          </cell>
          <cell r="V647">
            <v>1</v>
          </cell>
          <cell r="W647">
            <v>1</v>
          </cell>
          <cell r="X647" t="str">
            <v>FLEXNET ECUADOR - MDELIVERY</v>
          </cell>
          <cell r="Y647" t="str">
            <v>CALLE 28 DE JUNIO S/N Y GARCIA MORENO ENTRADA LLANO GRANDE</v>
          </cell>
        </row>
        <row r="648">
          <cell r="A648" t="str">
            <v>2484537</v>
          </cell>
          <cell r="B648">
            <v>498342</v>
          </cell>
          <cell r="C648" t="str">
            <v>2484537</v>
          </cell>
          <cell r="D648" t="str">
            <v>MDELIVERY</v>
          </cell>
          <cell r="E648" t="str">
            <v>DESPACHO</v>
          </cell>
          <cell r="F648" t="str">
            <v>NORMAL</v>
          </cell>
          <cell r="G648" t="str">
            <v>031080002484537</v>
          </cell>
          <cell r="H648">
            <v>44943</v>
          </cell>
          <cell r="I648" t="str">
            <v>ENTREGADO</v>
          </cell>
          <cell r="J648">
            <v>44944</v>
          </cell>
          <cell r="K648" t="str">
            <v>omas Suares_SOLUCIONES TECNOLOGICAS SOLTEFLEX S A</v>
          </cell>
          <cell r="L648" t="str">
            <v>GUAYAS DAULE Daule Km 12 5 Av Leon Febres Cordero Cdla Villa Club Etapa Boreal Mz K Villa 18</v>
          </cell>
          <cell r="M648" t="str">
            <v>1792132886001</v>
          </cell>
          <cell r="N648" t="str">
            <v>958949313</v>
          </cell>
          <cell r="O648" t="str">
            <v/>
          </cell>
          <cell r="P648" t="str">
            <v>DAULE</v>
          </cell>
          <cell r="Q648" t="str">
            <v>DAULE</v>
          </cell>
          <cell r="R648" t="str">
            <v>GUAYAS</v>
          </cell>
          <cell r="T648" t="str">
            <v>TRAMACO</v>
          </cell>
          <cell r="U648" t="str">
            <v>FLEXNETUIO_PROVINCIA</v>
          </cell>
          <cell r="V648">
            <v>1</v>
          </cell>
          <cell r="W648">
            <v>1</v>
          </cell>
          <cell r="X648" t="str">
            <v>FLEXNET ECUADOR - MDELIVERY</v>
          </cell>
          <cell r="Y648" t="str">
            <v>CALLE 28 DE JUNIO S/N Y GARCIA MORENO ENTRADA LLANO GRANDE</v>
          </cell>
        </row>
        <row r="649">
          <cell r="A649" t="str">
            <v>2484538</v>
          </cell>
          <cell r="B649">
            <v>498343</v>
          </cell>
          <cell r="C649" t="str">
            <v>2484538</v>
          </cell>
          <cell r="D649" t="str">
            <v>MDELIVERY</v>
          </cell>
          <cell r="E649" t="str">
            <v>DESPACHO</v>
          </cell>
          <cell r="F649" t="str">
            <v>NORMAL</v>
          </cell>
          <cell r="G649" t="str">
            <v>031080002484538</v>
          </cell>
          <cell r="H649">
            <v>44943</v>
          </cell>
          <cell r="I649" t="str">
            <v>ENTREGADO</v>
          </cell>
          <cell r="J649">
            <v>44944</v>
          </cell>
          <cell r="K649" t="str">
            <v>JORGE DIKE BONE ARROYO_JORGE DIKE BONE ARROYO</v>
          </cell>
          <cell r="L649" t="str">
            <v>CALLE BOLIVAR ENTRE 10 de agosto Y 9 DE OCTUBRE OFICINAS BANCO DEL AUSTRO FRENTE AL PARQUE CENTRAL</v>
          </cell>
          <cell r="M649" t="str">
            <v>0800853855001</v>
          </cell>
          <cell r="N649" t="str">
            <v>0996746629/0996746655</v>
          </cell>
          <cell r="O649" t="str">
            <v/>
          </cell>
          <cell r="P649" t="str">
            <v>ESMERALDAS</v>
          </cell>
          <cell r="Q649" t="str">
            <v>ESMERALDAS</v>
          </cell>
          <cell r="R649" t="str">
            <v>ESMERALDAS</v>
          </cell>
          <cell r="T649" t="str">
            <v>TRAMACO</v>
          </cell>
          <cell r="U649" t="str">
            <v>FLEXNETUIO_PROVINCIA</v>
          </cell>
          <cell r="V649">
            <v>1</v>
          </cell>
          <cell r="W649">
            <v>1</v>
          </cell>
          <cell r="X649" t="str">
            <v>FLEXNET ECUADOR - MDELIVERY</v>
          </cell>
          <cell r="Y649" t="str">
            <v>CALLE 28 DE JUNIO S/N Y GARCIA MORENO ENTRADA LLANO GRANDE</v>
          </cell>
        </row>
        <row r="650">
          <cell r="A650" t="str">
            <v>2484539</v>
          </cell>
          <cell r="B650">
            <v>498344</v>
          </cell>
          <cell r="C650" t="str">
            <v>2484539</v>
          </cell>
          <cell r="D650" t="str">
            <v>MDELIVERY</v>
          </cell>
          <cell r="E650" t="str">
            <v>DESPACHO</v>
          </cell>
          <cell r="F650" t="str">
            <v>NORMAL</v>
          </cell>
          <cell r="G650" t="str">
            <v>FT80422</v>
          </cell>
          <cell r="H650">
            <v>44943</v>
          </cell>
          <cell r="I650" t="str">
            <v>EN_TRANSITO</v>
          </cell>
          <cell r="J650">
            <v>44943</v>
          </cell>
          <cell r="K650" t="str">
            <v xml:space="preserve">Monica Arcos_ABRODESIVOS DEL ECUADOR S A </v>
          </cell>
          <cell r="L650" t="str">
            <v xml:space="preserve"> PICHINCHA QUITO Calle J lote 7 iritiyacu Sector Cuendina Via AmaguaNa </v>
          </cell>
          <cell r="M650" t="str">
            <v>1791316347001</v>
          </cell>
          <cell r="N650" t="str">
            <v>0998017054</v>
          </cell>
          <cell r="O650" t="str">
            <v/>
          </cell>
          <cell r="P650" t="str">
            <v>QUITO</v>
          </cell>
          <cell r="Q650" t="str">
            <v>QUITO</v>
          </cell>
          <cell r="R650" t="str">
            <v>PICHINCHA</v>
          </cell>
          <cell r="T650" t="str">
            <v>FLEXTRANS UIO</v>
          </cell>
          <cell r="U650" t="str">
            <v>FLEXNETUIO_LOCAL</v>
          </cell>
          <cell r="V650">
            <v>1</v>
          </cell>
          <cell r="W650">
            <v>1</v>
          </cell>
          <cell r="X650" t="str">
            <v>FLEXNET ECUADOR - MDELIVERY</v>
          </cell>
          <cell r="Y650" t="str">
            <v>CALLE 28 DE JUNIO S/N Y GARCIA MORENO ENTRADA LLANO GRANDE</v>
          </cell>
        </row>
        <row r="651">
          <cell r="A651" t="str">
            <v>2484540</v>
          </cell>
          <cell r="B651">
            <v>498345</v>
          </cell>
          <cell r="C651" t="str">
            <v>2484540</v>
          </cell>
          <cell r="D651" t="str">
            <v>MDELIVERY</v>
          </cell>
          <cell r="E651" t="str">
            <v>DESPACHO</v>
          </cell>
          <cell r="F651" t="str">
            <v>NORMAL</v>
          </cell>
          <cell r="G651" t="str">
            <v>031080002484540</v>
          </cell>
          <cell r="H651">
            <v>44943</v>
          </cell>
          <cell r="I651" t="str">
            <v>ENTREGADO</v>
          </cell>
          <cell r="J651">
            <v>44944</v>
          </cell>
          <cell r="K651" t="str">
            <v>SARA PEREZ_GAMBOA TELLO LUIS ALBERTO</v>
          </cell>
          <cell r="L651" t="str">
            <v>CALLES CASTILLO Y OLMEDO EDIFICIO RADIO CENTRO SEGUNDO PISO FRENTE ABOGADOS PALA Y PALATE</v>
          </cell>
          <cell r="M651" t="str">
            <v>0500101811001</v>
          </cell>
          <cell r="N651" t="str">
            <v>0332822440</v>
          </cell>
          <cell r="O651" t="str">
            <v/>
          </cell>
          <cell r="P651" t="str">
            <v>AMBATO</v>
          </cell>
          <cell r="Q651" t="str">
            <v>AMBATO</v>
          </cell>
          <cell r="R651" t="str">
            <v>TUNGURAHUA</v>
          </cell>
          <cell r="S651" t="str">
            <v>AMBATO</v>
          </cell>
          <cell r="T651" t="str">
            <v>TRAMACO</v>
          </cell>
          <cell r="U651" t="str">
            <v>FLEXNETUIO_PROVINCIA</v>
          </cell>
          <cell r="V651">
            <v>1</v>
          </cell>
          <cell r="W651">
            <v>1</v>
          </cell>
          <cell r="X651" t="str">
            <v>FLEXNET ECUADOR - MDELIVERY</v>
          </cell>
          <cell r="Y651" t="str">
            <v>CALLE 28 DE JUNIO S/N Y GARCIA MORENO ENTRADA LLANO GRANDE</v>
          </cell>
        </row>
        <row r="652">
          <cell r="A652" t="str">
            <v>2484541</v>
          </cell>
          <cell r="B652">
            <v>498346</v>
          </cell>
          <cell r="C652" t="str">
            <v>2484541</v>
          </cell>
          <cell r="D652" t="str">
            <v>MDELIVERY</v>
          </cell>
          <cell r="E652" t="str">
            <v>DESPACHO</v>
          </cell>
          <cell r="F652" t="str">
            <v>NORMAL</v>
          </cell>
          <cell r="G652" t="str">
            <v>FT80435</v>
          </cell>
          <cell r="H652">
            <v>44943</v>
          </cell>
          <cell r="I652" t="str">
            <v>ENTREGADO</v>
          </cell>
          <cell r="J652">
            <v>44944</v>
          </cell>
          <cell r="K652" t="str">
            <v>Jorge Luis Lino Borbor_JORGE LUIS LINO BORBOR</v>
          </cell>
          <cell r="L652" t="str">
            <v xml:space="preserve">Pedregal Oe5 37 y Pasaje A Quito Ecuador </v>
          </cell>
          <cell r="M652" t="str">
            <v>1712247855</v>
          </cell>
          <cell r="N652" t="str">
            <v>0986892083</v>
          </cell>
          <cell r="O652" t="str">
            <v/>
          </cell>
          <cell r="P652" t="str">
            <v>QUITO</v>
          </cell>
          <cell r="Q652" t="str">
            <v>QUITO</v>
          </cell>
          <cell r="R652" t="str">
            <v>PICHINCHA</v>
          </cell>
          <cell r="T652" t="str">
            <v>FLEXTRANS UIO</v>
          </cell>
          <cell r="U652" t="str">
            <v>FLEXNETUIO_LOCAL</v>
          </cell>
          <cell r="V652">
            <v>1</v>
          </cell>
          <cell r="W652">
            <v>1</v>
          </cell>
          <cell r="X652" t="str">
            <v>FLEXNET ECUADOR - MDELIVERY</v>
          </cell>
          <cell r="Y652" t="str">
            <v>CALLE 28 DE JUNIO S/N Y GARCIA MORENO ENTRADA LLANO GRANDE</v>
          </cell>
        </row>
        <row r="653">
          <cell r="A653" t="str">
            <v>2484542</v>
          </cell>
          <cell r="B653">
            <v>498347</v>
          </cell>
          <cell r="C653" t="str">
            <v>2484542</v>
          </cell>
          <cell r="D653" t="str">
            <v>MDELIVERY</v>
          </cell>
          <cell r="E653" t="str">
            <v>DESPACHO</v>
          </cell>
          <cell r="F653" t="str">
            <v>NORMAL</v>
          </cell>
          <cell r="G653" t="str">
            <v>FT80433</v>
          </cell>
          <cell r="H653">
            <v>44943</v>
          </cell>
          <cell r="I653" t="str">
            <v>ENTREGADO</v>
          </cell>
          <cell r="J653">
            <v>44944</v>
          </cell>
          <cell r="K653" t="str">
            <v>Benjamin Roberto Perez Paillacho_COOPERATIVA DE AHORRO Y CREDITO DE LOS EMPLEADOS D</v>
          </cell>
          <cell r="L653" t="str">
            <v>PICHINCHA QUITO Avda Francisco de Orellana Parroquia Cumbaya Cerveceria Nacional CN S A Planta Cumbaya</v>
          </cell>
          <cell r="M653" t="str">
            <v>0992660368001</v>
          </cell>
          <cell r="N653" t="str">
            <v>997884231</v>
          </cell>
          <cell r="O653" t="str">
            <v/>
          </cell>
          <cell r="P653" t="str">
            <v>QUITO</v>
          </cell>
          <cell r="Q653" t="str">
            <v>QUITO</v>
          </cell>
          <cell r="R653" t="str">
            <v>PICHINCHA</v>
          </cell>
          <cell r="T653" t="str">
            <v>FLEXTRANS UIO</v>
          </cell>
          <cell r="U653" t="str">
            <v>FLEXNETUIO_LOCAL</v>
          </cell>
          <cell r="V653">
            <v>1</v>
          </cell>
          <cell r="W653">
            <v>1</v>
          </cell>
          <cell r="X653" t="str">
            <v>FLEXNET ECUADOR - MDELIVERY</v>
          </cell>
          <cell r="Y653" t="str">
            <v>CALLE 28 DE JUNIO S/N Y GARCIA MORENO ENTRADA LLANO GRANDE</v>
          </cell>
        </row>
        <row r="654">
          <cell r="A654" t="str">
            <v>2484543</v>
          </cell>
          <cell r="B654">
            <v>498348</v>
          </cell>
          <cell r="C654" t="str">
            <v>2484543</v>
          </cell>
          <cell r="D654" t="str">
            <v>MDELIVERY</v>
          </cell>
          <cell r="E654" t="str">
            <v>DESPACHO</v>
          </cell>
          <cell r="F654" t="str">
            <v>NORMAL</v>
          </cell>
          <cell r="G654" t="str">
            <v>031080002484543</v>
          </cell>
          <cell r="H654">
            <v>44943</v>
          </cell>
          <cell r="I654" t="str">
            <v>EN_TRANSITO</v>
          </cell>
          <cell r="J654">
            <v>44943</v>
          </cell>
          <cell r="K654" t="str">
            <v>ERYD STALIN BALON TULAY_ERYD STALIN BALON TULAY</v>
          </cell>
          <cell r="L654" t="str">
            <v>SALINAS BARRIO EL PARAISO CALLE 12 A LA VUELTA DEL TIA COOR 2 2440480 80 9270170</v>
          </cell>
          <cell r="M654" t="str">
            <v>0927266007001</v>
          </cell>
          <cell r="N654" t="str">
            <v>0982306460/0968795290</v>
          </cell>
          <cell r="O654" t="str">
            <v/>
          </cell>
          <cell r="P654" t="str">
            <v>SALINAS</v>
          </cell>
          <cell r="Q654" t="str">
            <v>SALINAS</v>
          </cell>
          <cell r="R654" t="str">
            <v>SANTA ELENA</v>
          </cell>
          <cell r="T654" t="str">
            <v>TRAMACO</v>
          </cell>
          <cell r="U654" t="str">
            <v>FLEXNETUIO_PROVINCIA</v>
          </cell>
          <cell r="V654">
            <v>1</v>
          </cell>
          <cell r="W654">
            <v>1</v>
          </cell>
          <cell r="X654" t="str">
            <v>FLEXNET ECUADOR - MDELIVERY</v>
          </cell>
          <cell r="Y654" t="str">
            <v>CALLE 28 DE JUNIO S/N Y GARCIA MORENO ENTRADA LLANO GRANDE</v>
          </cell>
        </row>
        <row r="655">
          <cell r="A655" t="str">
            <v>2484544</v>
          </cell>
          <cell r="B655">
            <v>498349</v>
          </cell>
          <cell r="C655" t="str">
            <v>2484544</v>
          </cell>
          <cell r="D655" t="str">
            <v>MDELIVERY</v>
          </cell>
          <cell r="E655" t="str">
            <v>DESPACHO</v>
          </cell>
          <cell r="F655" t="str">
            <v>NORMAL</v>
          </cell>
          <cell r="G655" t="str">
            <v>FT80426</v>
          </cell>
          <cell r="H655">
            <v>44943</v>
          </cell>
          <cell r="I655" t="str">
            <v>ENTREGADO</v>
          </cell>
          <cell r="J655">
            <v>44944</v>
          </cell>
          <cell r="K655" t="str">
            <v>Melany Gualoto_UNITECO CIA LTDA AGENCIA ASESORA PRODUCTORA DE S</v>
          </cell>
          <cell r="L655" t="str">
            <v>avenida republica el salvador y portugal edificio Twin Tower Pent house torre 1 uniteco</v>
          </cell>
          <cell r="M655" t="str">
            <v>1792537452001</v>
          </cell>
          <cell r="N655" t="str">
            <v>0995528537</v>
          </cell>
          <cell r="O655" t="str">
            <v/>
          </cell>
          <cell r="P655" t="str">
            <v>QUITO</v>
          </cell>
          <cell r="Q655" t="str">
            <v>QUITO</v>
          </cell>
          <cell r="R655" t="str">
            <v>PICHINCHA</v>
          </cell>
          <cell r="T655" t="str">
            <v>FLEXTRANS UIO</v>
          </cell>
          <cell r="U655" t="str">
            <v>FLEXNETUIO_LOCAL</v>
          </cell>
          <cell r="V655">
            <v>1</v>
          </cell>
          <cell r="W655">
            <v>1</v>
          </cell>
          <cell r="X655" t="str">
            <v>FLEXNET ECUADOR - MDELIVERY</v>
          </cell>
          <cell r="Y655" t="str">
            <v>CALLE 28 DE JUNIO S/N Y GARCIA MORENO ENTRADA LLANO GRANDE</v>
          </cell>
        </row>
        <row r="656">
          <cell r="A656" t="str">
            <v>2484492</v>
          </cell>
          <cell r="B656">
            <v>498316</v>
          </cell>
          <cell r="C656" t="str">
            <v>2484492</v>
          </cell>
          <cell r="D656" t="str">
            <v>MDELIVERY</v>
          </cell>
          <cell r="E656" t="str">
            <v>DESPACHO</v>
          </cell>
          <cell r="F656" t="str">
            <v>NORMAL</v>
          </cell>
          <cell r="G656" t="str">
            <v>FT80438</v>
          </cell>
          <cell r="H656">
            <v>44943</v>
          </cell>
          <cell r="I656" t="str">
            <v>ENTREGADO</v>
          </cell>
          <cell r="J656">
            <v>44944</v>
          </cell>
          <cell r="K656" t="str">
            <v xml:space="preserve">Boriz Baier_INDUSTRIAL DANEC S A </v>
          </cell>
          <cell r="L656" t="str">
            <v>AV GENERAL ENRIQUEZ Y AV SHYRIS SANGOLQUI FABRICA DANEC</v>
          </cell>
          <cell r="M656" t="str">
            <v>1790040968001</v>
          </cell>
          <cell r="N656" t="str">
            <v>0999464811</v>
          </cell>
          <cell r="O656" t="str">
            <v/>
          </cell>
          <cell r="P656" t="str">
            <v>QUITO</v>
          </cell>
          <cell r="Q656" t="str">
            <v>QUITO</v>
          </cell>
          <cell r="R656" t="str">
            <v>PICHINCHA</v>
          </cell>
          <cell r="T656" t="str">
            <v>FLEXTRANS UIO</v>
          </cell>
          <cell r="U656" t="str">
            <v>FLEXNETUIO_LOCAL</v>
          </cell>
          <cell r="V656">
            <v>1</v>
          </cell>
          <cell r="W656">
            <v>1</v>
          </cell>
          <cell r="X656" t="str">
            <v>FLEXNET ECUADOR - MDELIVERY</v>
          </cell>
          <cell r="Y656" t="str">
            <v>CALLE 28 DE JUNIO S/N Y GARCIA MORENO ENTRADA LLANO GRANDE</v>
          </cell>
        </row>
        <row r="657">
          <cell r="A657" t="str">
            <v>2484493</v>
          </cell>
          <cell r="B657">
            <v>498317</v>
          </cell>
          <cell r="C657" t="str">
            <v>2484493</v>
          </cell>
          <cell r="D657" t="str">
            <v>MDELIVERY</v>
          </cell>
          <cell r="E657" t="str">
            <v>DESPACHO</v>
          </cell>
          <cell r="F657" t="str">
            <v>NORMAL</v>
          </cell>
          <cell r="G657" t="str">
            <v>031080002484493</v>
          </cell>
          <cell r="H657">
            <v>44943</v>
          </cell>
          <cell r="I657" t="str">
            <v>EN_TRANSITO</v>
          </cell>
          <cell r="J657">
            <v>44943</v>
          </cell>
          <cell r="K657" t="str">
            <v>DANNY PASTOR PAREDES CASTRO_DANNY PASTOR PAREDES CASTRO</v>
          </cell>
          <cell r="L657" t="str">
            <v>CALLE BOLIVAR CACHON MUNICIPIO DE DAULE DETRAS DE COLEGIO JUAN BAUTISTA AGUIRRE DEJAR EL CHIP AL GUARDIA DEL GARAGE DEL MUNICIPIO</v>
          </cell>
          <cell r="M657" t="str">
            <v>0918725722001</v>
          </cell>
          <cell r="N657" t="str">
            <v>0980763141</v>
          </cell>
          <cell r="O657" t="str">
            <v/>
          </cell>
          <cell r="P657" t="str">
            <v>DAULE</v>
          </cell>
          <cell r="Q657" t="str">
            <v>DAULE</v>
          </cell>
          <cell r="R657" t="str">
            <v>GUAYAS</v>
          </cell>
          <cell r="T657" t="str">
            <v>TRAMACO</v>
          </cell>
          <cell r="U657" t="str">
            <v>FLEXNETUIO_PROVINCIA</v>
          </cell>
          <cell r="V657">
            <v>1</v>
          </cell>
          <cell r="W657">
            <v>1</v>
          </cell>
          <cell r="X657" t="str">
            <v>FLEXNET ECUADOR - MDELIVERY</v>
          </cell>
          <cell r="Y657" t="str">
            <v>CALLE 28 DE JUNIO S/N Y GARCIA MORENO ENTRADA LLANO GRANDE</v>
          </cell>
        </row>
        <row r="658">
          <cell r="A658" t="str">
            <v>2484494</v>
          </cell>
          <cell r="B658">
            <v>498318</v>
          </cell>
          <cell r="C658" t="str">
            <v>2484494</v>
          </cell>
          <cell r="D658" t="str">
            <v>MDELIVERY</v>
          </cell>
          <cell r="E658" t="str">
            <v>DESPACHO</v>
          </cell>
          <cell r="F658" t="str">
            <v>NORMAL</v>
          </cell>
          <cell r="G658" t="str">
            <v>FT80441</v>
          </cell>
          <cell r="H658">
            <v>44943</v>
          </cell>
          <cell r="I658" t="str">
            <v>EN_TRANSITO</v>
          </cell>
          <cell r="J658">
            <v>44943</v>
          </cell>
          <cell r="K658" t="str">
            <v>Guillermo Vargas_VASERUM SA</v>
          </cell>
          <cell r="L658" t="str">
            <v xml:space="preserve"> Calle N49 Lote 3 y Cuarta Transversal Sector San Isidro del Inca Barrio Buenos Aires </v>
          </cell>
          <cell r="M658" t="str">
            <v>1791149459001</v>
          </cell>
          <cell r="N658" t="str">
            <v>0981908536/ 0998764369</v>
          </cell>
          <cell r="O658" t="str">
            <v/>
          </cell>
          <cell r="P658" t="str">
            <v>QUITO</v>
          </cell>
          <cell r="Q658" t="str">
            <v>QUITO</v>
          </cell>
          <cell r="R658" t="str">
            <v>PICHINCHA</v>
          </cell>
          <cell r="T658" t="str">
            <v>FLEXTRANS UIO</v>
          </cell>
          <cell r="U658" t="str">
            <v>FLEXNETUIO_LOCAL</v>
          </cell>
          <cell r="V658">
            <v>1</v>
          </cell>
          <cell r="W658">
            <v>1</v>
          </cell>
          <cell r="X658" t="str">
            <v>FLEXNET ECUADOR - MDELIVERY</v>
          </cell>
          <cell r="Y658" t="str">
            <v>CALLE 28 DE JUNIO S/N Y GARCIA MORENO ENTRADA LLANO GRANDE</v>
          </cell>
        </row>
        <row r="659">
          <cell r="A659" t="str">
            <v>2484500</v>
          </cell>
          <cell r="B659">
            <v>498319</v>
          </cell>
          <cell r="C659" t="str">
            <v>2484500</v>
          </cell>
          <cell r="D659" t="str">
            <v>MDELIVERY</v>
          </cell>
          <cell r="E659" t="str">
            <v>DESPACHO</v>
          </cell>
          <cell r="F659" t="str">
            <v>DERIVADO PICK UP</v>
          </cell>
          <cell r="G659" t="str">
            <v>031080002484500</v>
          </cell>
          <cell r="H659">
            <v>44943</v>
          </cell>
          <cell r="I659" t="str">
            <v>INCIDENCIA</v>
          </cell>
          <cell r="J659">
            <v>44944</v>
          </cell>
          <cell r="K659" t="str">
            <v xml:space="preserve">HENRY VARAS HERRERA_SEYSU S A </v>
          </cell>
          <cell r="L659" t="str">
            <v>RETIRO EN AGENCIA TRAMACO FRENTE AL SAN MARINO AV FRANCISCO DE ORELLANA</v>
          </cell>
          <cell r="M659" t="str">
            <v>0992261536001</v>
          </cell>
          <cell r="N659" t="str">
            <v>0996081016</v>
          </cell>
          <cell r="O659" t="str">
            <v/>
          </cell>
          <cell r="P659" t="str">
            <v>GUAYAQUIL</v>
          </cell>
          <cell r="Q659" t="str">
            <v>GUAYAQUIL</v>
          </cell>
          <cell r="R659" t="str">
            <v>GUAYAS</v>
          </cell>
          <cell r="T659" t="str">
            <v>TRAMACO</v>
          </cell>
          <cell r="U659" t="str">
            <v>FLEXNETUIO_GYE</v>
          </cell>
          <cell r="V659">
            <v>1</v>
          </cell>
          <cell r="W659">
            <v>1</v>
          </cell>
          <cell r="X659" t="str">
            <v>FLEXNET ECUADOR - MDELIVERY</v>
          </cell>
          <cell r="Y659" t="str">
            <v>CALLE 28 DE JUNIO S/N Y GARCIA MORENO ENTRADA LLANO GRANDE</v>
          </cell>
        </row>
        <row r="660">
          <cell r="A660" t="str">
            <v>2484501</v>
          </cell>
          <cell r="B660">
            <v>498320</v>
          </cell>
          <cell r="C660" t="str">
            <v>2484501</v>
          </cell>
          <cell r="D660" t="str">
            <v>MDELIVERY</v>
          </cell>
          <cell r="E660" t="str">
            <v>DESPACHO</v>
          </cell>
          <cell r="F660" t="str">
            <v>NORMAL</v>
          </cell>
          <cell r="G660" t="str">
            <v>FT80410</v>
          </cell>
          <cell r="H660">
            <v>44943</v>
          </cell>
          <cell r="I660" t="str">
            <v>EN_TRANSITO</v>
          </cell>
          <cell r="J660">
            <v>44944</v>
          </cell>
          <cell r="K660" t="str">
            <v xml:space="preserve">Ana Del Pilar Alvarado Flores_TIENDAS INDUSTRIALES ASOCIADAS TIA S A </v>
          </cell>
          <cell r="L660" t="str">
            <v xml:space="preserve"> GUAYAS GUAYAQUIL Cooperativa 7 laguitos Mz 4 Solar 8 Guayaquil </v>
          </cell>
          <cell r="M660" t="str">
            <v>0990017514001</v>
          </cell>
          <cell r="N660" t="str">
            <v>0986708277</v>
          </cell>
          <cell r="O660" t="str">
            <v/>
          </cell>
          <cell r="P660" t="str">
            <v>GUAYAQUIL</v>
          </cell>
          <cell r="Q660" t="str">
            <v>GUAYAQUIL</v>
          </cell>
          <cell r="R660" t="str">
            <v>GUAYAS</v>
          </cell>
          <cell r="T660" t="str">
            <v>ITSACOURIER</v>
          </cell>
          <cell r="U660" t="str">
            <v>FLEXNETUIO_GYE</v>
          </cell>
          <cell r="V660">
            <v>1</v>
          </cell>
          <cell r="W660">
            <v>1</v>
          </cell>
          <cell r="X660" t="str">
            <v>FLEXNET ECUADOR - MDELIVERY</v>
          </cell>
          <cell r="Y660" t="str">
            <v>CALLE 28 DE JUNIO S/N Y GARCIA MORENO ENTRADA LLANO GRANDE</v>
          </cell>
        </row>
        <row r="661">
          <cell r="A661" t="str">
            <v>2484502</v>
          </cell>
          <cell r="B661">
            <v>498321</v>
          </cell>
          <cell r="C661" t="str">
            <v>2484502</v>
          </cell>
          <cell r="D661" t="str">
            <v>MDELIVERY</v>
          </cell>
          <cell r="E661" t="str">
            <v>DESPACHO</v>
          </cell>
          <cell r="F661" t="str">
            <v>NORMAL</v>
          </cell>
          <cell r="G661" t="str">
            <v>FT80437</v>
          </cell>
          <cell r="H661">
            <v>44943</v>
          </cell>
          <cell r="I661" t="str">
            <v>ENTREGADO</v>
          </cell>
          <cell r="J661">
            <v>44944</v>
          </cell>
          <cell r="K661" t="str">
            <v>Patricia Luna_URBANO EXPRESS S A RAPIEXX</v>
          </cell>
          <cell r="L661" t="str">
            <v>AZUCENAS N44 131 Y GRANADOS REDONDEL CICLISTA</v>
          </cell>
          <cell r="M661" t="str">
            <v>1791312813001</v>
          </cell>
          <cell r="N661" t="str">
            <v>0992526528</v>
          </cell>
          <cell r="O661" t="str">
            <v/>
          </cell>
          <cell r="P661" t="str">
            <v>QUITO</v>
          </cell>
          <cell r="Q661" t="str">
            <v>QUITO</v>
          </cell>
          <cell r="R661" t="str">
            <v>PICHINCHA</v>
          </cell>
          <cell r="T661" t="str">
            <v>FLEXTRANS UIO</v>
          </cell>
          <cell r="U661" t="str">
            <v>FLEXNETUIO_LOCAL</v>
          </cell>
          <cell r="V661">
            <v>1</v>
          </cell>
          <cell r="W661">
            <v>1</v>
          </cell>
          <cell r="X661" t="str">
            <v>FLEXNET ECUADOR - MDELIVERY</v>
          </cell>
          <cell r="Y661" t="str">
            <v>CALLE 28 DE JUNIO S/N Y GARCIA MORENO ENTRADA LLANO GRANDE</v>
          </cell>
        </row>
        <row r="662">
          <cell r="A662" t="str">
            <v>2484503</v>
          </cell>
          <cell r="B662">
            <v>498322</v>
          </cell>
          <cell r="C662" t="str">
            <v>2484503</v>
          </cell>
          <cell r="D662" t="str">
            <v>MDELIVERY</v>
          </cell>
          <cell r="E662" t="str">
            <v>DESPACHO</v>
          </cell>
          <cell r="F662" t="str">
            <v>NORMAL</v>
          </cell>
          <cell r="G662" t="str">
            <v>FT80404</v>
          </cell>
          <cell r="H662">
            <v>44943</v>
          </cell>
          <cell r="I662" t="str">
            <v>EN_TRANSITO</v>
          </cell>
          <cell r="J662">
            <v>44944</v>
          </cell>
          <cell r="K662" t="str">
            <v xml:space="preserve">CANTOS LEON WILSON ANIBAL O ANGEL SAENZ_PUBLI MARCA PUBLICIDAD MARBLICON S A </v>
          </cell>
          <cell r="L662" t="str">
            <v xml:space="preserve">ZONA INDUSTRIAL IPAC BASTION POPULAR B1 MZ 405 SOLAR 1 </v>
          </cell>
          <cell r="M662" t="str">
            <v>0992934530001</v>
          </cell>
          <cell r="N662" t="str">
            <v>0999525850</v>
          </cell>
          <cell r="O662" t="str">
            <v/>
          </cell>
          <cell r="P662" t="str">
            <v>GUAYAQUIL</v>
          </cell>
          <cell r="Q662" t="str">
            <v>GUAYAQUIL</v>
          </cell>
          <cell r="R662" t="str">
            <v>GUAYAS</v>
          </cell>
          <cell r="T662" t="str">
            <v>ITSACOURIER</v>
          </cell>
          <cell r="U662" t="str">
            <v>FLEXNETUIO_GYE</v>
          </cell>
          <cell r="V662">
            <v>1</v>
          </cell>
          <cell r="W662">
            <v>1</v>
          </cell>
          <cell r="X662" t="str">
            <v>FLEXNET ECUADOR - MDELIVERY</v>
          </cell>
          <cell r="Y662" t="str">
            <v>CALLE 28 DE JUNIO S/N Y GARCIA MORENO ENTRADA LLANO GRANDE</v>
          </cell>
        </row>
        <row r="663">
          <cell r="A663" t="str">
            <v>2484504</v>
          </cell>
          <cell r="B663">
            <v>498323</v>
          </cell>
          <cell r="C663" t="str">
            <v>2484504</v>
          </cell>
          <cell r="D663" t="str">
            <v>MDELIVERY</v>
          </cell>
          <cell r="E663" t="str">
            <v>DESPACHO</v>
          </cell>
          <cell r="F663" t="str">
            <v>NORMAL</v>
          </cell>
          <cell r="G663" t="str">
            <v>FT80421</v>
          </cell>
          <cell r="H663">
            <v>44943</v>
          </cell>
          <cell r="I663" t="str">
            <v>EN_TRANSITO</v>
          </cell>
          <cell r="J663">
            <v>44943</v>
          </cell>
          <cell r="K663" t="str">
            <v>ANGEL DIAZ_CHRISTIAN ANDRES DIAZ POZO</v>
          </cell>
          <cell r="L663" t="str">
            <v>PICHINCHA QUITO CALLE N80E OE5 575 Y OE6 SECTOR COLINAS DEL NORTE FRENTE AL ESTADIO CAMINOS DE LA LIBERTAD</v>
          </cell>
          <cell r="M663" t="str">
            <v>1720442274001</v>
          </cell>
          <cell r="N663" t="str">
            <v>098896999/0982222472</v>
          </cell>
          <cell r="O663" t="str">
            <v/>
          </cell>
          <cell r="P663" t="str">
            <v>QUITO</v>
          </cell>
          <cell r="Q663" t="str">
            <v>QUITO</v>
          </cell>
          <cell r="R663" t="str">
            <v>PICHINCHA</v>
          </cell>
          <cell r="T663" t="str">
            <v>FLEXTRANS UIO</v>
          </cell>
          <cell r="U663" t="str">
            <v>FLEXNETUIO_LOCAL</v>
          </cell>
          <cell r="V663">
            <v>1</v>
          </cell>
          <cell r="W663">
            <v>1</v>
          </cell>
          <cell r="X663" t="str">
            <v>FLEXNET ECUADOR - MDELIVERY</v>
          </cell>
          <cell r="Y663" t="str">
            <v>CALLE 28 DE JUNIO S/N Y GARCIA MORENO ENTRADA LLANO GRANDE</v>
          </cell>
        </row>
        <row r="664">
          <cell r="A664" t="str">
            <v>2484505</v>
          </cell>
          <cell r="B664">
            <v>498324</v>
          </cell>
          <cell r="C664" t="str">
            <v>2484505</v>
          </cell>
          <cell r="D664" t="str">
            <v>MDELIVERY</v>
          </cell>
          <cell r="E664" t="str">
            <v>DESPACHO</v>
          </cell>
          <cell r="F664" t="str">
            <v>NORMAL</v>
          </cell>
          <cell r="G664" t="str">
            <v>031080002484505</v>
          </cell>
          <cell r="H664">
            <v>44943</v>
          </cell>
          <cell r="I664" t="str">
            <v>INCIDENCIA</v>
          </cell>
          <cell r="J664">
            <v>44944</v>
          </cell>
          <cell r="K664" t="str">
            <v xml:space="preserve">LIDA ALDAZ_BANCO PICHINCHA CA </v>
          </cell>
          <cell r="L664" t="str">
            <v xml:space="preserve"> AVENIDA DE LOS GUAYTAMBOS Y RODRIGO PACHANO Agencia Ficoa</v>
          </cell>
          <cell r="M664" t="str">
            <v>1790010937001</v>
          </cell>
          <cell r="N664" t="str">
            <v>0995369422</v>
          </cell>
          <cell r="O664" t="str">
            <v/>
          </cell>
          <cell r="P664" t="str">
            <v>AMBATO</v>
          </cell>
          <cell r="Q664" t="str">
            <v>AMBATO</v>
          </cell>
          <cell r="R664" t="str">
            <v>TUNGURAHUA</v>
          </cell>
          <cell r="S664" t="str">
            <v>AMBATO</v>
          </cell>
          <cell r="T664" t="str">
            <v>TRAMACO</v>
          </cell>
          <cell r="U664" t="str">
            <v>FLEXNETUIO_PROVINCIA</v>
          </cell>
          <cell r="V664">
            <v>1</v>
          </cell>
          <cell r="W664">
            <v>1</v>
          </cell>
          <cell r="X664" t="str">
            <v>FLEXNET ECUADOR - MDELIVERY</v>
          </cell>
          <cell r="Y664" t="str">
            <v>CALLE 28 DE JUNIO S/N Y GARCIA MORENO ENTRADA LLANO GRANDE</v>
          </cell>
        </row>
        <row r="665">
          <cell r="A665" t="str">
            <v>2484506</v>
          </cell>
          <cell r="B665">
            <v>498325</v>
          </cell>
          <cell r="C665" t="str">
            <v>2484506</v>
          </cell>
          <cell r="D665" t="str">
            <v>MDELIVERY</v>
          </cell>
          <cell r="E665" t="str">
            <v>DESPACHO</v>
          </cell>
          <cell r="F665" t="str">
            <v>NORMAL</v>
          </cell>
          <cell r="G665" t="str">
            <v>FT80423</v>
          </cell>
          <cell r="H665">
            <v>44943</v>
          </cell>
          <cell r="I665" t="str">
            <v>ENTREGADO</v>
          </cell>
          <cell r="J665">
            <v>44944</v>
          </cell>
          <cell r="K665" t="str">
            <v>LENIN GUAMAN_ZURITA MOREANO NELLY LETICIA</v>
          </cell>
          <cell r="L665" t="str">
            <v>DANIEL HIDALGO Y TORIBIO MONTES N27 07</v>
          </cell>
          <cell r="M665" t="str">
            <v>0600950752001</v>
          </cell>
          <cell r="N665" t="str">
            <v>0984738619</v>
          </cell>
          <cell r="O665" t="str">
            <v/>
          </cell>
          <cell r="P665" t="str">
            <v>QUITO</v>
          </cell>
          <cell r="Q665" t="str">
            <v>QUITO</v>
          </cell>
          <cell r="R665" t="str">
            <v>PICHINCHA</v>
          </cell>
          <cell r="T665" t="str">
            <v>FLEXTRANS UIO</v>
          </cell>
          <cell r="U665" t="str">
            <v>FLEXNETUIO_LOCAL</v>
          </cell>
          <cell r="V665">
            <v>1</v>
          </cell>
          <cell r="W665">
            <v>1</v>
          </cell>
          <cell r="X665" t="str">
            <v>FLEXNET ECUADOR - MDELIVERY</v>
          </cell>
          <cell r="Y665" t="str">
            <v>CALLE 28 DE JUNIO S/N Y GARCIA MORENO ENTRADA LLANO GRANDE</v>
          </cell>
        </row>
        <row r="666">
          <cell r="A666" t="str">
            <v>2484507</v>
          </cell>
          <cell r="B666">
            <v>498326</v>
          </cell>
          <cell r="C666" t="str">
            <v>2484507</v>
          </cell>
          <cell r="D666" t="str">
            <v>MDELIVERY</v>
          </cell>
          <cell r="E666" t="str">
            <v>DESPACHO</v>
          </cell>
          <cell r="F666" t="str">
            <v>NORMAL</v>
          </cell>
          <cell r="G666" t="str">
            <v>FT80425</v>
          </cell>
          <cell r="H666">
            <v>44943</v>
          </cell>
          <cell r="I666" t="str">
            <v>ENTREGADO</v>
          </cell>
          <cell r="J666">
            <v>44944</v>
          </cell>
          <cell r="K666" t="str">
            <v>GIOVANNY FABIAN RIVADENEIRA BRITO_GIOVANNY FABIAN RIVADENEIRA BRITO</v>
          </cell>
          <cell r="L666" t="str">
            <v>colegio johannes kepler calle simon bolivar antes de la entreda nayon</v>
          </cell>
          <cell r="M666" t="str">
            <v>1713177994001</v>
          </cell>
          <cell r="N666" t="str">
            <v>0995774276</v>
          </cell>
          <cell r="O666" t="str">
            <v/>
          </cell>
          <cell r="P666" t="str">
            <v>QUITO</v>
          </cell>
          <cell r="Q666" t="str">
            <v>QUITO</v>
          </cell>
          <cell r="R666" t="str">
            <v>PICHINCHA</v>
          </cell>
          <cell r="T666" t="str">
            <v>FLEXTRANS UIO</v>
          </cell>
          <cell r="U666" t="str">
            <v>FLEXNETUIO_LOCAL</v>
          </cell>
          <cell r="V666">
            <v>1</v>
          </cell>
          <cell r="W666">
            <v>1</v>
          </cell>
          <cell r="X666" t="str">
            <v>FLEXNET ECUADOR - MDELIVERY</v>
          </cell>
          <cell r="Y666" t="str">
            <v>CALLE 28 DE JUNIO S/N Y GARCIA MORENO ENTRADA LLANO GRANDE</v>
          </cell>
        </row>
        <row r="667">
          <cell r="A667" t="str">
            <v>SG_2023_61</v>
          </cell>
          <cell r="B667">
            <v>498315</v>
          </cell>
          <cell r="C667" t="str">
            <v>SG_2023_61</v>
          </cell>
          <cell r="D667" t="str">
            <v>SG</v>
          </cell>
          <cell r="E667" t="str">
            <v>DESPACHO</v>
          </cell>
          <cell r="F667" t="str">
            <v>NORMAL</v>
          </cell>
          <cell r="G667" t="str">
            <v>031002004189292</v>
          </cell>
          <cell r="H667">
            <v>44943</v>
          </cell>
          <cell r="I667" t="str">
            <v>EN_TRANSITO</v>
          </cell>
          <cell r="J667">
            <v>44943</v>
          </cell>
          <cell r="K667" t="str">
            <v>PINTURA EL MAESTRO</v>
          </cell>
          <cell r="L667" t="str">
            <v>AV. 113 DIAGONAL A GASOLINERA TERPEL</v>
          </cell>
          <cell r="P667" t="str">
            <v>MANTA</v>
          </cell>
          <cell r="Q667" t="str">
            <v>MANTA</v>
          </cell>
          <cell r="R667" t="str">
            <v>MANABI</v>
          </cell>
          <cell r="U667" t="str">
            <v>FLEXNETGYE_PROVINCIA</v>
          </cell>
          <cell r="V667">
            <v>5</v>
          </cell>
          <cell r="W667">
            <v>157.01</v>
          </cell>
          <cell r="X667" t="str">
            <v>FLEXNET - GYE</v>
          </cell>
          <cell r="Y667" t="str">
            <v>FERNANDO GUTIERREZ HILL KM 8 1/2 VIA DAULE</v>
          </cell>
        </row>
        <row r="668">
          <cell r="A668" t="str">
            <v>SG_2023_50</v>
          </cell>
          <cell r="B668">
            <v>498314</v>
          </cell>
          <cell r="C668" t="str">
            <v>SG_2023_50</v>
          </cell>
          <cell r="D668" t="str">
            <v>SG</v>
          </cell>
          <cell r="E668" t="str">
            <v>DESPACHO</v>
          </cell>
          <cell r="F668" t="str">
            <v>NORMAL</v>
          </cell>
          <cell r="G668" t="str">
            <v>FT80473</v>
          </cell>
          <cell r="H668">
            <v>44943</v>
          </cell>
          <cell r="I668" t="str">
            <v>ENTREGADO</v>
          </cell>
          <cell r="J668">
            <v>44944</v>
          </cell>
          <cell r="K668" t="str">
            <v>PROFERMACO CIA LTDA</v>
          </cell>
          <cell r="L668" t="str">
            <v>CALDERON Y AV CARAPUNGO OE7-348, QUITO</v>
          </cell>
          <cell r="P668" t="str">
            <v>QUITO</v>
          </cell>
          <cell r="Q668" t="str">
            <v>QUITO</v>
          </cell>
          <cell r="R668" t="str">
            <v>PICHINCHA</v>
          </cell>
          <cell r="T668" t="str">
            <v>FLEXTRANS GYE</v>
          </cell>
          <cell r="U668" t="str">
            <v>FLEXNETGYE_UIO</v>
          </cell>
          <cell r="V668">
            <v>1</v>
          </cell>
          <cell r="W668">
            <v>7.86</v>
          </cell>
          <cell r="X668" t="str">
            <v>FLEXNET - GYE</v>
          </cell>
          <cell r="Y668" t="str">
            <v>FERNANDO GUTIERREZ HILL KM 8 1/2 VIA DAULE</v>
          </cell>
        </row>
        <row r="669">
          <cell r="A669" t="str">
            <v>98834391</v>
          </cell>
          <cell r="B669">
            <v>498307</v>
          </cell>
          <cell r="C669" t="str">
            <v>98834391</v>
          </cell>
          <cell r="D669" t="str">
            <v>HYCITE</v>
          </cell>
          <cell r="E669" t="str">
            <v>DESPACHO</v>
          </cell>
          <cell r="F669" t="str">
            <v>NORMAL</v>
          </cell>
          <cell r="G669" t="str">
            <v>ITG4849</v>
          </cell>
          <cell r="H669">
            <v>44943</v>
          </cell>
          <cell r="I669" t="str">
            <v>ENTREGADO</v>
          </cell>
          <cell r="J669">
            <v>44944</v>
          </cell>
          <cell r="K669" t="str">
            <v>JOSE MOROCHO</v>
          </cell>
          <cell r="L669" t="str">
            <v>10 DE AGOSTO 1903 Y ESMERALDAS RESTAURANT AQUI ESTA MARCELO GUAYAQUIL ** CENTRO 9 DE OCTUBRE 090604 GUAYAS</v>
          </cell>
          <cell r="M669" t="str">
            <v/>
          </cell>
          <cell r="N669" t="str">
            <v>00996000674</v>
          </cell>
          <cell r="O669" t="str">
            <v>00996000674</v>
          </cell>
          <cell r="P669" t="str">
            <v>090604</v>
          </cell>
          <cell r="Q669" t="str">
            <v>GUAYAQUIL</v>
          </cell>
          <cell r="R669" t="str">
            <v>GUAYAS</v>
          </cell>
          <cell r="S669" t="str">
            <v>GUAYAQUIL</v>
          </cell>
          <cell r="T669" t="str">
            <v>FLEXTRANS GYE</v>
          </cell>
          <cell r="U669" t="str">
            <v>FLEXNETUIO_GYE</v>
          </cell>
          <cell r="V669">
            <v>1</v>
          </cell>
          <cell r="W669">
            <v>7.5</v>
          </cell>
          <cell r="X669" t="str">
            <v>HYCITE QUITO</v>
          </cell>
          <cell r="Y669" t="str">
            <v>FLEX NET CALLE 28 DE JUNIO S/N Y GARCIA MORENO ENTRADA LLANO GRANDE</v>
          </cell>
        </row>
        <row r="670">
          <cell r="A670" t="str">
            <v>98835388</v>
          </cell>
          <cell r="B670">
            <v>498308</v>
          </cell>
          <cell r="C670" t="str">
            <v>98835388</v>
          </cell>
          <cell r="D670" t="str">
            <v>HYCITE</v>
          </cell>
          <cell r="E670" t="str">
            <v>DESPACHO</v>
          </cell>
          <cell r="F670" t="str">
            <v>NORMAL</v>
          </cell>
          <cell r="G670" t="str">
            <v>ITQ4850</v>
          </cell>
          <cell r="H670">
            <v>44943</v>
          </cell>
          <cell r="I670" t="str">
            <v>EN_TRANSITO</v>
          </cell>
          <cell r="J670">
            <v>44943</v>
          </cell>
          <cell r="K670" t="str">
            <v>JOHANNA ULLOA</v>
          </cell>
          <cell r="L670" t="str">
            <v>ABEDULES N6058 Y AV. JUAN MOLINEROS DIAGONAL AL CONJUNTO BALCON REAL QUITO / LOS ANTURIOS KENNEDY 170302 PICHINCHA</v>
          </cell>
          <cell r="M670" t="str">
            <v/>
          </cell>
          <cell r="N670" t="str">
            <v>00987909718</v>
          </cell>
          <cell r="O670" t="str">
            <v>00987909718</v>
          </cell>
          <cell r="P670" t="str">
            <v>170302</v>
          </cell>
          <cell r="Q670" t="str">
            <v>QUITO</v>
          </cell>
          <cell r="R670" t="str">
            <v>PICHINCHA</v>
          </cell>
          <cell r="S670" t="str">
            <v>QUITO</v>
          </cell>
          <cell r="T670" t="str">
            <v>FLEXTRANS UIO</v>
          </cell>
          <cell r="U670" t="str">
            <v>FLEXNETUIO_LOCAL</v>
          </cell>
          <cell r="V670">
            <v>1</v>
          </cell>
          <cell r="W670">
            <v>3.9</v>
          </cell>
          <cell r="X670" t="str">
            <v>HYCITE QUITO</v>
          </cell>
          <cell r="Y670" t="str">
            <v>FLEX NET CALLE 28 DE JUNIO S/N Y GARCIA MORENO ENTRADA LLANO GRANDE</v>
          </cell>
        </row>
        <row r="671">
          <cell r="A671" t="str">
            <v>98836780</v>
          </cell>
          <cell r="B671">
            <v>498309</v>
          </cell>
          <cell r="C671" t="str">
            <v>98836780</v>
          </cell>
          <cell r="D671" t="str">
            <v>HYCITE</v>
          </cell>
          <cell r="E671" t="str">
            <v>DESPACHO</v>
          </cell>
          <cell r="F671" t="str">
            <v>NORMAL</v>
          </cell>
          <cell r="G671" t="str">
            <v>031002004186967</v>
          </cell>
          <cell r="H671">
            <v>44943</v>
          </cell>
          <cell r="I671" t="str">
            <v>EN_TRANSITO</v>
          </cell>
          <cell r="J671">
            <v>44943</v>
          </cell>
          <cell r="K671" t="str">
            <v>LUIS PUMA</v>
          </cell>
          <cell r="L671" t="str">
            <v>CALLE F Y PICHINCHA - CANCHA CUBIERTA DE LAURELES LAGO AGRIO / LOS LAURELES NUEVA LOJA (LAGO AGRIO) 210201 SUCUMBIOS</v>
          </cell>
          <cell r="M671" t="str">
            <v/>
          </cell>
          <cell r="N671" t="str">
            <v>00959228973</v>
          </cell>
          <cell r="O671" t="str">
            <v>00959228973</v>
          </cell>
          <cell r="P671" t="str">
            <v>210201</v>
          </cell>
          <cell r="Q671" t="str">
            <v>LAGO AGRIO</v>
          </cell>
          <cell r="R671" t="str">
            <v>SUCUMBIOS</v>
          </cell>
          <cell r="S671" t="str">
            <v>NUEVA LOJA - DIEZ DE AGOSTO</v>
          </cell>
          <cell r="T671" t="str">
            <v>TRAMACO</v>
          </cell>
          <cell r="U671" t="str">
            <v>FLEXNETUIO_PROVINCIA</v>
          </cell>
          <cell r="V671">
            <v>1</v>
          </cell>
          <cell r="W671">
            <v>2.2999999999999998</v>
          </cell>
          <cell r="X671" t="str">
            <v>HYCITE QUITO</v>
          </cell>
          <cell r="Y671" t="str">
            <v>FLEX NET CALLE 28 DE JUNIO S/N Y GARCIA MORENO ENTRADA LLANO GRANDE</v>
          </cell>
        </row>
        <row r="672">
          <cell r="A672" t="str">
            <v>98837407</v>
          </cell>
          <cell r="B672">
            <v>498310</v>
          </cell>
          <cell r="C672" t="str">
            <v>98837407</v>
          </cell>
          <cell r="D672" t="str">
            <v>HYCITE</v>
          </cell>
          <cell r="E672" t="str">
            <v>DESPACHO</v>
          </cell>
          <cell r="F672" t="str">
            <v>NORMAL</v>
          </cell>
          <cell r="G672" t="str">
            <v>ITQ4851</v>
          </cell>
          <cell r="H672">
            <v>44943</v>
          </cell>
          <cell r="I672" t="str">
            <v>ENTREGADO</v>
          </cell>
          <cell r="J672">
            <v>44944</v>
          </cell>
          <cell r="K672" t="str">
            <v>SYLVIA CAZAR</v>
          </cell>
          <cell r="L672" t="str">
            <v>AV DE LA PRENSA N 45-195 Y CALLE YACUMBI DIAGONAL AL INSTITUTO CORDILLERA QUITO//CHUPICRUZ RUMIPAMBA 170510 PICHINCHA</v>
          </cell>
          <cell r="M672" t="str">
            <v/>
          </cell>
          <cell r="N672" t="str">
            <v>00989720338</v>
          </cell>
          <cell r="O672" t="str">
            <v>00989720338</v>
          </cell>
          <cell r="P672" t="str">
            <v>170510</v>
          </cell>
          <cell r="Q672" t="str">
            <v>QUITO</v>
          </cell>
          <cell r="R672" t="str">
            <v>PICHINCHA</v>
          </cell>
          <cell r="S672" t="str">
            <v>QUITO</v>
          </cell>
          <cell r="T672" t="str">
            <v>FLEXTRANS UIO</v>
          </cell>
          <cell r="U672" t="str">
            <v>FLEXNETUIO_LOCAL</v>
          </cell>
          <cell r="V672">
            <v>1</v>
          </cell>
          <cell r="W672">
            <v>14.6</v>
          </cell>
          <cell r="X672" t="str">
            <v>HYCITE QUITO</v>
          </cell>
          <cell r="Y672" t="str">
            <v>FLEX NET CALLE 28 DE JUNIO S/N Y GARCIA MORENO ENTRADA LLANO GRANDE</v>
          </cell>
        </row>
        <row r="673">
          <cell r="A673" t="str">
            <v>98840689</v>
          </cell>
          <cell r="B673">
            <v>498311</v>
          </cell>
          <cell r="C673" t="str">
            <v>98840689</v>
          </cell>
          <cell r="D673" t="str">
            <v>HYCITE</v>
          </cell>
          <cell r="E673" t="str">
            <v>DESPACHO</v>
          </cell>
          <cell r="F673" t="str">
            <v>NORMAL</v>
          </cell>
          <cell r="G673" t="str">
            <v>ITG4852</v>
          </cell>
          <cell r="H673">
            <v>44943</v>
          </cell>
          <cell r="I673" t="str">
            <v>ENTREGADO</v>
          </cell>
          <cell r="J673">
            <v>44944</v>
          </cell>
          <cell r="K673" t="str">
            <v>ELSA FELICITA NUNEZ PIN</v>
          </cell>
          <cell r="L673" t="str">
            <v>CALLE DECIMA #2720 ENTRE 4 NOVIEMBRE Y DOMINGO SAVIO GUAYAQUIL LETAMENDI 090106 GUAYAS</v>
          </cell>
          <cell r="M673" t="str">
            <v/>
          </cell>
          <cell r="N673" t="str">
            <v>00984622967</v>
          </cell>
          <cell r="O673" t="str">
            <v>00984622967</v>
          </cell>
          <cell r="P673" t="str">
            <v>090106</v>
          </cell>
          <cell r="Q673" t="str">
            <v>GUAYAQUIL</v>
          </cell>
          <cell r="R673" t="str">
            <v>GUAYAS</v>
          </cell>
          <cell r="S673" t="str">
            <v>GUAYAQUIL</v>
          </cell>
          <cell r="T673" t="str">
            <v>FLEXTRANS GYE</v>
          </cell>
          <cell r="U673" t="str">
            <v>FLEXNETUIO_GYE</v>
          </cell>
          <cell r="V673">
            <v>1</v>
          </cell>
          <cell r="W673">
            <v>0.28000000000000003</v>
          </cell>
          <cell r="X673" t="str">
            <v>HYCITE QUITO</v>
          </cell>
          <cell r="Y673" t="str">
            <v>FLEX NET CALLE 28 DE JUNIO S/N Y GARCIA MORENO ENTRADA LLANO GRANDE</v>
          </cell>
        </row>
        <row r="674">
          <cell r="A674" t="str">
            <v>98840762</v>
          </cell>
          <cell r="B674">
            <v>498312</v>
          </cell>
          <cell r="C674" t="str">
            <v>98840762</v>
          </cell>
          <cell r="D674" t="str">
            <v>HYCITE</v>
          </cell>
          <cell r="E674" t="str">
            <v>DESPACHO</v>
          </cell>
          <cell r="F674" t="str">
            <v>NORMAL</v>
          </cell>
          <cell r="G674" t="str">
            <v>ITQ4853</v>
          </cell>
          <cell r="H674">
            <v>44943</v>
          </cell>
          <cell r="I674" t="str">
            <v>ENTREGADO</v>
          </cell>
          <cell r="J674">
            <v>44944</v>
          </cell>
          <cell r="K674" t="str">
            <v>SILVIA BARRAGAN</v>
          </cell>
          <cell r="L674" t="str">
            <v>AV. DE LA PRENSA N45-195 Y YACUAMBI DIAGONAL AL INSTITUTO COORDILLERA QUITO CHAUPICRUZ 170510 PICHINCHA</v>
          </cell>
          <cell r="M674" t="str">
            <v/>
          </cell>
          <cell r="N674" t="str">
            <v>00000000000</v>
          </cell>
          <cell r="O674" t="str">
            <v>00000000000</v>
          </cell>
          <cell r="P674" t="str">
            <v>170510</v>
          </cell>
          <cell r="Q674" t="str">
            <v>QUITO</v>
          </cell>
          <cell r="R674" t="str">
            <v>PICHINCHA</v>
          </cell>
          <cell r="S674" t="str">
            <v>QUITO</v>
          </cell>
          <cell r="T674" t="str">
            <v>FLEXTRANS UIO</v>
          </cell>
          <cell r="U674" t="str">
            <v>FLEXNETUIO_LOCAL</v>
          </cell>
          <cell r="V674">
            <v>1</v>
          </cell>
          <cell r="W674">
            <v>5.5</v>
          </cell>
          <cell r="X674" t="str">
            <v>HYCITE QUITO</v>
          </cell>
          <cell r="Y674" t="str">
            <v>FLEX NET CALLE 28 DE JUNIO S/N Y GARCIA MORENO ENTRADA LLANO GRANDE</v>
          </cell>
        </row>
        <row r="675">
          <cell r="A675" t="str">
            <v>98841267</v>
          </cell>
          <cell r="B675">
            <v>498313</v>
          </cell>
          <cell r="C675" t="str">
            <v>98841267</v>
          </cell>
          <cell r="D675" t="str">
            <v>HYCITE</v>
          </cell>
          <cell r="E675" t="str">
            <v>DESPACHO</v>
          </cell>
          <cell r="F675" t="str">
            <v>NORMAL</v>
          </cell>
          <cell r="G675" t="str">
            <v>031002004186968</v>
          </cell>
          <cell r="H675">
            <v>44943</v>
          </cell>
          <cell r="I675" t="str">
            <v>EN_TRANSITO</v>
          </cell>
          <cell r="J675">
            <v>44943</v>
          </cell>
          <cell r="K675" t="str">
            <v>JESSICA LLANOS</v>
          </cell>
          <cell r="L675" t="str">
            <v>VELASCO IBARRA MARIA ZAMBRANO POR EL ESTADIO MUNICIPAL EL PARAISO LA MANA 050202 COTOPAXI</v>
          </cell>
          <cell r="M675" t="str">
            <v/>
          </cell>
          <cell r="N675" t="str">
            <v>00997338914</v>
          </cell>
          <cell r="O675" t="str">
            <v>00997338914</v>
          </cell>
          <cell r="P675" t="str">
            <v>050202</v>
          </cell>
          <cell r="Q675" t="str">
            <v>LA MANA</v>
          </cell>
          <cell r="R675" t="str">
            <v>COTOPAXI</v>
          </cell>
          <cell r="S675" t="str">
            <v>LA MANA</v>
          </cell>
          <cell r="T675" t="str">
            <v>TRAMACO</v>
          </cell>
          <cell r="U675" t="str">
            <v>FLEXNETUIO_PROVINCIA</v>
          </cell>
          <cell r="V675">
            <v>1</v>
          </cell>
          <cell r="W675">
            <v>0.8</v>
          </cell>
          <cell r="X675" t="str">
            <v>HYCITE QUITO</v>
          </cell>
          <cell r="Y675" t="str">
            <v>FLEX NET CALLE 28 DE JUNIO S/N Y GARCIA MORENO ENTRADA LLANO GRANDE</v>
          </cell>
        </row>
        <row r="676">
          <cell r="A676" t="str">
            <v>98664771</v>
          </cell>
          <cell r="B676">
            <v>498278</v>
          </cell>
          <cell r="C676" t="str">
            <v>98664771</v>
          </cell>
          <cell r="D676" t="str">
            <v>HYCITE</v>
          </cell>
          <cell r="E676" t="str">
            <v>DESPACHO</v>
          </cell>
          <cell r="F676" t="str">
            <v>NORMAL</v>
          </cell>
          <cell r="G676" t="str">
            <v>031002004186959</v>
          </cell>
          <cell r="H676">
            <v>44943</v>
          </cell>
          <cell r="I676" t="str">
            <v>ENTREGADO</v>
          </cell>
          <cell r="J676">
            <v>44944</v>
          </cell>
          <cell r="K676" t="str">
            <v>ANA GANCHOZO</v>
          </cell>
          <cell r="L676" t="str">
            <v>CALLE ROTARIA Y AV REALES TAMARINDOS DGL URB LA CORUNA PORTOVIEJO-PORTOVIEJO 18 DE OCTUBRE 130103 MANABI</v>
          </cell>
          <cell r="M676" t="str">
            <v/>
          </cell>
          <cell r="N676" t="str">
            <v>00997067724</v>
          </cell>
          <cell r="O676" t="str">
            <v>00997067724</v>
          </cell>
          <cell r="P676" t="str">
            <v>130103</v>
          </cell>
          <cell r="Q676" t="str">
            <v>PORTOVIEJO</v>
          </cell>
          <cell r="R676" t="str">
            <v>MANABI</v>
          </cell>
          <cell r="S676" t="str">
            <v>PORTOVIEJO</v>
          </cell>
          <cell r="T676" t="str">
            <v>TRAMACO</v>
          </cell>
          <cell r="U676" t="str">
            <v>FLEXNETUIO_PROVINCIA</v>
          </cell>
          <cell r="V676">
            <v>1</v>
          </cell>
          <cell r="W676">
            <v>1.7</v>
          </cell>
          <cell r="X676" t="str">
            <v>HYCITE QUITO</v>
          </cell>
          <cell r="Y676" t="str">
            <v>FLEX NET CALLE 28 DE JUNIO S/N Y GARCIA MORENO ENTRADA LLANO GRANDE</v>
          </cell>
        </row>
        <row r="677">
          <cell r="A677" t="str">
            <v>98787836</v>
          </cell>
          <cell r="B677">
            <v>498279</v>
          </cell>
          <cell r="C677" t="str">
            <v>98787836</v>
          </cell>
          <cell r="D677" t="str">
            <v>HYCITE</v>
          </cell>
          <cell r="E677" t="str">
            <v>DESPACHO</v>
          </cell>
          <cell r="F677" t="str">
            <v>NORMAL</v>
          </cell>
          <cell r="G677" t="str">
            <v>ITQ4829</v>
          </cell>
          <cell r="H677">
            <v>44943</v>
          </cell>
          <cell r="I677" t="str">
            <v>ENTREGADO</v>
          </cell>
          <cell r="J677">
            <v>44944</v>
          </cell>
          <cell r="K677" t="str">
            <v>KLEVER ARMAS</v>
          </cell>
          <cell r="L677" t="str">
            <v>SIGUIPAMBA 520-199 Y PICOAZA FRENTE A LA ESCALINATA QUITO//SANTA ROSA LA ARGELIA 170605 PICHINCHA</v>
          </cell>
          <cell r="M677" t="str">
            <v/>
          </cell>
          <cell r="N677" t="str">
            <v>00998335968</v>
          </cell>
          <cell r="O677" t="str">
            <v>00998335968</v>
          </cell>
          <cell r="P677" t="str">
            <v>170605</v>
          </cell>
          <cell r="Q677" t="str">
            <v>QUITO</v>
          </cell>
          <cell r="R677" t="str">
            <v>PICHINCHA</v>
          </cell>
          <cell r="S677" t="str">
            <v>QUITO</v>
          </cell>
          <cell r="T677" t="str">
            <v>TRANSERVISS</v>
          </cell>
          <cell r="U677" t="str">
            <v>FLEXNETUIO_LOCAL</v>
          </cell>
          <cell r="V677">
            <v>1</v>
          </cell>
          <cell r="W677">
            <v>14.7</v>
          </cell>
          <cell r="X677" t="str">
            <v>HYCITE QUITO</v>
          </cell>
          <cell r="Y677" t="str">
            <v>FLEX NET CALLE 28 DE JUNIO S/N Y GARCIA MORENO ENTRADA LLANO GRANDE</v>
          </cell>
        </row>
        <row r="678">
          <cell r="A678" t="str">
            <v>98799436</v>
          </cell>
          <cell r="B678">
            <v>498280</v>
          </cell>
          <cell r="C678" t="str">
            <v>98799436</v>
          </cell>
          <cell r="D678" t="str">
            <v>HYCITE</v>
          </cell>
          <cell r="E678" t="str">
            <v>DESPACHO</v>
          </cell>
          <cell r="F678" t="str">
            <v>NORMAL</v>
          </cell>
          <cell r="G678" t="str">
            <v>ITG4830</v>
          </cell>
          <cell r="H678">
            <v>44943</v>
          </cell>
          <cell r="I678" t="str">
            <v>EN_TRANSITO</v>
          </cell>
          <cell r="J678">
            <v>44944</v>
          </cell>
          <cell r="K678" t="str">
            <v>ADRIANA E GOMEZ</v>
          </cell>
          <cell r="L678" t="str">
            <v>ALAMOS DE LA ATARAZANA MZ K VILLA 14 C FRENTE A LA IGLESIA TESTIGOS DE JEHOVA.  TARQUI 090509 GUAYAS</v>
          </cell>
          <cell r="M678" t="str">
            <v/>
          </cell>
          <cell r="N678" t="str">
            <v>00962671495</v>
          </cell>
          <cell r="O678" t="str">
            <v>00962671495</v>
          </cell>
          <cell r="P678" t="str">
            <v>090509</v>
          </cell>
          <cell r="Q678" t="str">
            <v>GUAYAQUIL</v>
          </cell>
          <cell r="R678" t="str">
            <v>GUAYAS</v>
          </cell>
          <cell r="S678" t="str">
            <v>GUAYAQUIL</v>
          </cell>
          <cell r="T678" t="str">
            <v>CARGO UNION</v>
          </cell>
          <cell r="U678" t="str">
            <v>FLEXNETUIO_GYE</v>
          </cell>
          <cell r="V678">
            <v>1</v>
          </cell>
          <cell r="W678">
            <v>0.95</v>
          </cell>
          <cell r="X678" t="str">
            <v>HYCITE QUITO</v>
          </cell>
          <cell r="Y678" t="str">
            <v>FLEX NET CALLE 28 DE JUNIO S/N Y GARCIA MORENO ENTRADA LLANO GRANDE</v>
          </cell>
        </row>
        <row r="679">
          <cell r="A679" t="str">
            <v>98799951</v>
          </cell>
          <cell r="B679">
            <v>498281</v>
          </cell>
          <cell r="C679" t="str">
            <v>98799951</v>
          </cell>
          <cell r="D679" t="str">
            <v>HYCITE</v>
          </cell>
          <cell r="E679" t="str">
            <v>DESPACHO</v>
          </cell>
          <cell r="F679" t="str">
            <v>NORMAL</v>
          </cell>
          <cell r="G679" t="str">
            <v>ITQ4831</v>
          </cell>
          <cell r="H679">
            <v>44943</v>
          </cell>
          <cell r="I679" t="str">
            <v>ENTREGADO</v>
          </cell>
          <cell r="J679">
            <v>44944</v>
          </cell>
          <cell r="K679" t="str">
            <v>FREYA GUILLEN</v>
          </cell>
          <cell r="L679" t="str">
            <v>LUIS CORDERO CRESPO Y JOSE LUIS TAMAYO TERAN EDF TUNCAHUAN DEP 1 B QUITO ** LA FLORESTA CENTRO 170523 PICHINCHA</v>
          </cell>
          <cell r="M679" t="str">
            <v/>
          </cell>
          <cell r="N679" t="str">
            <v>00988190071</v>
          </cell>
          <cell r="O679" t="str">
            <v>00988190071</v>
          </cell>
          <cell r="P679" t="str">
            <v>170523</v>
          </cell>
          <cell r="Q679" t="str">
            <v>QUITO</v>
          </cell>
          <cell r="R679" t="str">
            <v>PICHINCHA</v>
          </cell>
          <cell r="S679" t="str">
            <v>QUITO</v>
          </cell>
          <cell r="T679" t="str">
            <v>FLEXTRANS UIO</v>
          </cell>
          <cell r="U679" t="str">
            <v>FLEXNETUIO_LOCAL</v>
          </cell>
          <cell r="V679">
            <v>1</v>
          </cell>
          <cell r="W679">
            <v>3.6</v>
          </cell>
          <cell r="X679" t="str">
            <v>HYCITE QUITO</v>
          </cell>
          <cell r="Y679" t="str">
            <v>FLEX NET CALLE 28 DE JUNIO S/N Y GARCIA MORENO ENTRADA LLANO GRANDE</v>
          </cell>
        </row>
        <row r="680">
          <cell r="A680" t="str">
            <v>98808437</v>
          </cell>
          <cell r="B680">
            <v>498282</v>
          </cell>
          <cell r="C680" t="str">
            <v>98808437</v>
          </cell>
          <cell r="D680" t="str">
            <v>HYCITE</v>
          </cell>
          <cell r="E680" t="str">
            <v>DESPACHO</v>
          </cell>
          <cell r="F680" t="str">
            <v>NORMAL</v>
          </cell>
          <cell r="G680" t="str">
            <v>ITQ4832</v>
          </cell>
          <cell r="H680">
            <v>44943</v>
          </cell>
          <cell r="I680" t="str">
            <v>ENTREGADO</v>
          </cell>
          <cell r="J680">
            <v>44944</v>
          </cell>
          <cell r="K680" t="str">
            <v>DOLORES GAMBOA</v>
          </cell>
          <cell r="L680" t="str">
            <v>GRANDE CENTENO OE4 550 SANCHO DE LA CARRERA EDIF MILA DPT 506 QUITO RUMIPAMPA 170510 PICHINCHA</v>
          </cell>
          <cell r="M680" t="str">
            <v/>
          </cell>
          <cell r="N680" t="str">
            <v>00984534247</v>
          </cell>
          <cell r="O680" t="str">
            <v>00984534247</v>
          </cell>
          <cell r="P680" t="str">
            <v>170510</v>
          </cell>
          <cell r="Q680" t="str">
            <v>QUITO</v>
          </cell>
          <cell r="R680" t="str">
            <v>PICHINCHA</v>
          </cell>
          <cell r="S680" t="str">
            <v>QUITO</v>
          </cell>
          <cell r="T680" t="str">
            <v>FLEXTRANS UIO</v>
          </cell>
          <cell r="U680" t="str">
            <v>FLEXNETUIO_LOCAL</v>
          </cell>
          <cell r="V680">
            <v>1</v>
          </cell>
          <cell r="W680">
            <v>7.1</v>
          </cell>
          <cell r="X680" t="str">
            <v>HYCITE QUITO</v>
          </cell>
          <cell r="Y680" t="str">
            <v>FLEX NET CALLE 28 DE JUNIO S/N Y GARCIA MORENO ENTRADA LLANO GRANDE</v>
          </cell>
        </row>
        <row r="681">
          <cell r="A681" t="str">
            <v>98813700</v>
          </cell>
          <cell r="B681">
            <v>498283</v>
          </cell>
          <cell r="C681" t="str">
            <v>98813700</v>
          </cell>
          <cell r="D681" t="str">
            <v>HYCITE</v>
          </cell>
          <cell r="E681" t="str">
            <v>DESPACHO</v>
          </cell>
          <cell r="F681" t="str">
            <v>NORMAL</v>
          </cell>
          <cell r="G681" t="str">
            <v>ITQ4833</v>
          </cell>
          <cell r="H681">
            <v>44943</v>
          </cell>
          <cell r="I681" t="str">
            <v>EN_TRANSITO</v>
          </cell>
          <cell r="J681">
            <v>44943</v>
          </cell>
          <cell r="K681" t="str">
            <v>ANA GUANOLUISA</v>
          </cell>
          <cell r="L681" t="str">
            <v>CONJUNTO ISABEL CASA 114 QUITO / MARIANAS CALDERON 170202 PICHINCHA</v>
          </cell>
          <cell r="M681" t="str">
            <v/>
          </cell>
          <cell r="N681" t="str">
            <v>00979277941</v>
          </cell>
          <cell r="O681" t="str">
            <v>00979277941</v>
          </cell>
          <cell r="P681" t="str">
            <v>170202</v>
          </cell>
          <cell r="Q681" t="str">
            <v>QUITO</v>
          </cell>
          <cell r="R681" t="str">
            <v>PICHINCHA</v>
          </cell>
          <cell r="S681" t="str">
            <v>CALDERON (CARAPUNGO)</v>
          </cell>
          <cell r="T681" t="str">
            <v>FLEXTRANS UIO</v>
          </cell>
          <cell r="U681" t="str">
            <v>FLEXNETUIO_LOCAL</v>
          </cell>
          <cell r="V681">
            <v>1</v>
          </cell>
          <cell r="W681">
            <v>13.7</v>
          </cell>
          <cell r="X681" t="str">
            <v>HYCITE QUITO</v>
          </cell>
          <cell r="Y681" t="str">
            <v>FLEX NET CALLE 28 DE JUNIO S/N Y GARCIA MORENO ENTRADA LLANO GRANDE</v>
          </cell>
        </row>
        <row r="682">
          <cell r="A682" t="str">
            <v>98815944</v>
          </cell>
          <cell r="B682">
            <v>498284</v>
          </cell>
          <cell r="C682" t="str">
            <v>98815944</v>
          </cell>
          <cell r="D682" t="str">
            <v>HYCITE</v>
          </cell>
          <cell r="E682" t="str">
            <v>DESPACHO</v>
          </cell>
          <cell r="F682" t="str">
            <v>NORMAL</v>
          </cell>
          <cell r="G682" t="str">
            <v>ITG4834</v>
          </cell>
          <cell r="H682">
            <v>44943</v>
          </cell>
          <cell r="I682" t="str">
            <v>ENTREGADO</v>
          </cell>
          <cell r="J682">
            <v>44944</v>
          </cell>
          <cell r="K682" t="str">
            <v>ROMULO CHIPANTIZA</v>
          </cell>
          <cell r="L682" t="str">
            <v>URB PLAZA VICTORIA MZA 2914 V 6 MUCHO LOTE 2 GUAYAQUIL//NORTE TARQUI 090703 GUAYAS</v>
          </cell>
          <cell r="M682" t="str">
            <v/>
          </cell>
          <cell r="N682" t="str">
            <v>00997341157</v>
          </cell>
          <cell r="O682" t="str">
            <v>00997341157</v>
          </cell>
          <cell r="P682" t="str">
            <v>090703</v>
          </cell>
          <cell r="Q682" t="str">
            <v>GUAYAQUIL</v>
          </cell>
          <cell r="R682" t="str">
            <v>GUAYAS</v>
          </cell>
          <cell r="S682" t="str">
            <v>GUAYAQUIL</v>
          </cell>
          <cell r="T682" t="str">
            <v>ITSACOURIER</v>
          </cell>
          <cell r="U682" t="str">
            <v>FLEXNETUIO_GYE</v>
          </cell>
          <cell r="V682">
            <v>1</v>
          </cell>
          <cell r="W682">
            <v>12.9</v>
          </cell>
          <cell r="X682" t="str">
            <v>HYCITE QUITO</v>
          </cell>
          <cell r="Y682" t="str">
            <v>FLEX NET CALLE 28 DE JUNIO S/N Y GARCIA MORENO ENTRADA LLANO GRANDE</v>
          </cell>
        </row>
        <row r="683">
          <cell r="A683" t="str">
            <v>98817234</v>
          </cell>
          <cell r="B683">
            <v>498285</v>
          </cell>
          <cell r="C683" t="str">
            <v>98817234</v>
          </cell>
          <cell r="D683" t="str">
            <v>HYCITE</v>
          </cell>
          <cell r="E683" t="str">
            <v>DESPACHO</v>
          </cell>
          <cell r="F683" t="str">
            <v>NORMAL</v>
          </cell>
          <cell r="G683" t="str">
            <v>031002004186960</v>
          </cell>
          <cell r="H683">
            <v>44943</v>
          </cell>
          <cell r="I683" t="str">
            <v>ENTREGADO</v>
          </cell>
          <cell r="J683">
            <v>44944</v>
          </cell>
          <cell r="K683" t="str">
            <v>ORLEY CELORIO</v>
          </cell>
          <cell r="L683" t="str">
            <v>COMUNIDAD VALDEZ DE ROCAFUERTE SITIO SAN JOSE ANTES DE PASAR EL PUENTE ROCAFUERTE // COMUNIDAD VALDEZ ROCAFUERTE (MA) 131201 MANABI</v>
          </cell>
          <cell r="M683" t="str">
            <v/>
          </cell>
          <cell r="N683" t="str">
            <v>00988381404</v>
          </cell>
          <cell r="O683" t="str">
            <v>00988381404</v>
          </cell>
          <cell r="P683" t="str">
            <v>131201</v>
          </cell>
          <cell r="Q683" t="str">
            <v>ROCAFUERTE</v>
          </cell>
          <cell r="R683" t="str">
            <v>MANABI</v>
          </cell>
          <cell r="S683" t="str">
            <v>ROCAFUERTE - EL HIGUERON - SOSOTE - VALDEZ - RESBALON</v>
          </cell>
          <cell r="T683" t="str">
            <v>TRAMACO</v>
          </cell>
          <cell r="U683" t="str">
            <v>FLEXNETUIO_PROVINCIA</v>
          </cell>
          <cell r="V683">
            <v>1</v>
          </cell>
          <cell r="W683">
            <v>14.5</v>
          </cell>
          <cell r="X683" t="str">
            <v>HYCITE QUITO</v>
          </cell>
          <cell r="Y683" t="str">
            <v>FLEX NET CALLE 28 DE JUNIO S/N Y GARCIA MORENO ENTRADA LLANO GRANDE</v>
          </cell>
        </row>
        <row r="684">
          <cell r="A684" t="str">
            <v>98817780</v>
          </cell>
          <cell r="B684">
            <v>498286</v>
          </cell>
          <cell r="C684" t="str">
            <v>98817780</v>
          </cell>
          <cell r="D684" t="str">
            <v>HYCITE</v>
          </cell>
          <cell r="E684" t="str">
            <v>DESPACHO</v>
          </cell>
          <cell r="F684" t="str">
            <v>NORMAL</v>
          </cell>
          <cell r="G684" t="str">
            <v>ITQ4835</v>
          </cell>
          <cell r="H684">
            <v>44943</v>
          </cell>
          <cell r="I684" t="str">
            <v>EN_TRANSITO</v>
          </cell>
          <cell r="J684">
            <v>44943</v>
          </cell>
          <cell r="K684" t="str">
            <v>MONICA SALAZAR</v>
          </cell>
          <cell r="L684" t="str">
            <v>CALLE GUERRERO 33-110 JOSE BOSMEDIANO EDIF SAN REMC DPT 4A QUITO-BELLAVISTA BELLAVISTA 170135 PICHINCHA</v>
          </cell>
          <cell r="N684" t="str">
            <v>00993176280</v>
          </cell>
          <cell r="O684" t="str">
            <v>00993176280</v>
          </cell>
          <cell r="P684" t="str">
            <v>170208</v>
          </cell>
          <cell r="Q684" t="str">
            <v>QUITO</v>
          </cell>
          <cell r="R684" t="str">
            <v>PICHINCHA</v>
          </cell>
          <cell r="S684" t="str">
            <v>CALDERON (CARAPUNGO)</v>
          </cell>
          <cell r="T684" t="str">
            <v>FLEXTRANS UIO</v>
          </cell>
          <cell r="U684" t="str">
            <v>FLEXNETUIO_LOCAL</v>
          </cell>
          <cell r="V684">
            <v>1</v>
          </cell>
          <cell r="W684">
            <v>8.4</v>
          </cell>
          <cell r="X684" t="str">
            <v>HYCITE QUITO</v>
          </cell>
          <cell r="Y684" t="str">
            <v>FLEX NET CALLE 28 DE JUNIO S/N Y GARCIA MORENO ENTRADA LLANO GRANDE</v>
          </cell>
        </row>
        <row r="685">
          <cell r="A685" t="str">
            <v>98819780</v>
          </cell>
          <cell r="B685">
            <v>498287</v>
          </cell>
          <cell r="C685" t="str">
            <v>98819780</v>
          </cell>
          <cell r="D685" t="str">
            <v>HYCITE</v>
          </cell>
          <cell r="E685" t="str">
            <v>DESPACHO</v>
          </cell>
          <cell r="F685" t="str">
            <v>NORMAL</v>
          </cell>
          <cell r="G685" t="str">
            <v>031002004186961</v>
          </cell>
          <cell r="H685">
            <v>44943</v>
          </cell>
          <cell r="I685" t="str">
            <v>ENTREGADO</v>
          </cell>
          <cell r="J685">
            <v>44944</v>
          </cell>
          <cell r="K685" t="str">
            <v>PATRICIA MERCEDES ZAMBRANO BARREIR</v>
          </cell>
          <cell r="L685" t="str">
            <v>AVENIDA UNIVERSITARIA MZ-AL- 4 Y SIN CALLE SECU MANTA MANTA 130208 MANABI</v>
          </cell>
          <cell r="M685" t="str">
            <v/>
          </cell>
          <cell r="N685" t="str">
            <v>00996342566</v>
          </cell>
          <cell r="O685" t="str">
            <v>00996342566</v>
          </cell>
          <cell r="P685" t="str">
            <v>130208</v>
          </cell>
          <cell r="Q685" t="str">
            <v>MANTA</v>
          </cell>
          <cell r="R685" t="str">
            <v>MANABI</v>
          </cell>
          <cell r="S685" t="str">
            <v>MANTA</v>
          </cell>
          <cell r="T685" t="str">
            <v>TRAMACO</v>
          </cell>
          <cell r="U685" t="str">
            <v>FLEXNETUIO_PROVINCIA</v>
          </cell>
          <cell r="V685">
            <v>1</v>
          </cell>
          <cell r="W685">
            <v>1</v>
          </cell>
          <cell r="X685" t="str">
            <v>HYCITE QUITO</v>
          </cell>
          <cell r="Y685" t="str">
            <v>FLEX NET CALLE 28 DE JUNIO S/N Y GARCIA MORENO ENTRADA LLANO GRANDE</v>
          </cell>
        </row>
        <row r="686">
          <cell r="A686" t="str">
            <v>98822275</v>
          </cell>
          <cell r="B686">
            <v>498288</v>
          </cell>
          <cell r="C686" t="str">
            <v>98822275</v>
          </cell>
          <cell r="D686" t="str">
            <v>HYCITE</v>
          </cell>
          <cell r="E686" t="str">
            <v>DESPACHO</v>
          </cell>
          <cell r="F686" t="str">
            <v>NORMAL</v>
          </cell>
          <cell r="G686" t="str">
            <v>ITQ4836</v>
          </cell>
          <cell r="H686">
            <v>44943</v>
          </cell>
          <cell r="I686" t="str">
            <v>EN_TRANSITO</v>
          </cell>
          <cell r="J686">
            <v>44943</v>
          </cell>
          <cell r="K686" t="str">
            <v>MARTHA DAVILA</v>
          </cell>
          <cell r="L686" t="str">
            <v>5 AVENIDA LIRIOS DE CARCELEN CALLE 7 LOTE 415 REDONDEL SIMON BOLIVAR QUITO // LINOS DE CARCELEN CARCELEN 170120 PICHINCHA</v>
          </cell>
          <cell r="N686" t="str">
            <v>00962297688</v>
          </cell>
          <cell r="O686" t="str">
            <v>00962297688</v>
          </cell>
          <cell r="P686" t="str">
            <v>170208</v>
          </cell>
          <cell r="Q686" t="str">
            <v>QUITO</v>
          </cell>
          <cell r="R686" t="str">
            <v>PICHINCHA</v>
          </cell>
          <cell r="S686" t="str">
            <v>CALDERON (CARAPUNGO)</v>
          </cell>
          <cell r="T686" t="str">
            <v>FLEXTRANS UIO</v>
          </cell>
          <cell r="U686" t="str">
            <v>FLEXNETUIO_LOCAL</v>
          </cell>
          <cell r="V686">
            <v>1</v>
          </cell>
          <cell r="W686">
            <v>7.6</v>
          </cell>
          <cell r="X686" t="str">
            <v>HYCITE QUITO</v>
          </cell>
          <cell r="Y686" t="str">
            <v>FLEX NET CALLE 28 DE JUNIO S/N Y GARCIA MORENO ENTRADA LLANO GRANDE</v>
          </cell>
        </row>
        <row r="687">
          <cell r="A687" t="str">
            <v>98824089</v>
          </cell>
          <cell r="B687">
            <v>498289</v>
          </cell>
          <cell r="C687" t="str">
            <v>98824089</v>
          </cell>
          <cell r="D687" t="str">
            <v>HYCITE</v>
          </cell>
          <cell r="E687" t="str">
            <v>DESPACHO</v>
          </cell>
          <cell r="F687" t="str">
            <v>NORMAL</v>
          </cell>
          <cell r="G687" t="str">
            <v>ITQ4837</v>
          </cell>
          <cell r="H687">
            <v>44943</v>
          </cell>
          <cell r="I687" t="str">
            <v>EN_TRANSITO</v>
          </cell>
          <cell r="J687">
            <v>44943</v>
          </cell>
          <cell r="K687" t="str">
            <v>ALFREDO JIMENEZ</v>
          </cell>
          <cell r="L687" t="str">
            <v>AV MARISCAL SUCRE N 68B SECTOR COTOCALLA EDIFICIO CUMBRES DE ESPANA TORRE MURCIA QUITO // COCHAPAMBA COCHAPAMBA 170301 PICHINCHA</v>
          </cell>
          <cell r="M687" t="str">
            <v/>
          </cell>
          <cell r="N687" t="str">
            <v>00992751054</v>
          </cell>
          <cell r="O687" t="str">
            <v>00992751054</v>
          </cell>
          <cell r="P687" t="str">
            <v>170301</v>
          </cell>
          <cell r="Q687" t="str">
            <v>QUITO</v>
          </cell>
          <cell r="R687" t="str">
            <v>PICHINCHA</v>
          </cell>
          <cell r="S687" t="str">
            <v>QUITO</v>
          </cell>
          <cell r="T687" t="str">
            <v>FLEXTRANS UIO</v>
          </cell>
          <cell r="U687" t="str">
            <v>FLEXNETUIO_LOCAL</v>
          </cell>
          <cell r="V687">
            <v>1</v>
          </cell>
          <cell r="W687">
            <v>9</v>
          </cell>
          <cell r="X687" t="str">
            <v>HYCITE QUITO</v>
          </cell>
          <cell r="Y687" t="str">
            <v>FLEX NET CALLE 28 DE JUNIO S/N Y GARCIA MORENO ENTRADA LLANO GRANDE</v>
          </cell>
        </row>
        <row r="688">
          <cell r="A688" t="str">
            <v>98825204</v>
          </cell>
          <cell r="B688">
            <v>498290</v>
          </cell>
          <cell r="C688" t="str">
            <v>98825204</v>
          </cell>
          <cell r="D688" t="str">
            <v>HYCITE</v>
          </cell>
          <cell r="E688" t="str">
            <v>DESPACHO</v>
          </cell>
          <cell r="F688" t="str">
            <v>NORMAL</v>
          </cell>
          <cell r="G688" t="str">
            <v>ITQ4838</v>
          </cell>
          <cell r="H688">
            <v>44943</v>
          </cell>
          <cell r="I688" t="str">
            <v>EN_TRANSITO</v>
          </cell>
          <cell r="J688">
            <v>44943</v>
          </cell>
          <cell r="K688" t="str">
            <v>DORA NAVARRETE</v>
          </cell>
          <cell r="L688" t="str">
            <v>PABLO DEL SOLAR E6-44 Y FRANCISCO DE JZA AUNA CUADRA DEL COLEGIODE AMERICA QUITO// NORTE DE QUITO CHAUPICRUZ 170138 PICHINCHA</v>
          </cell>
          <cell r="N688" t="str">
            <v>00984459840</v>
          </cell>
          <cell r="O688" t="str">
            <v>00984459840</v>
          </cell>
          <cell r="P688" t="str">
            <v>170208</v>
          </cell>
          <cell r="Q688" t="str">
            <v>QUITO</v>
          </cell>
          <cell r="R688" t="str">
            <v>PICHINCHA</v>
          </cell>
          <cell r="S688" t="str">
            <v>CALDERON (CARAPUNGO)</v>
          </cell>
          <cell r="T688" t="str">
            <v>FLEXTRANS UIO</v>
          </cell>
          <cell r="U688" t="str">
            <v>FLEXNETUIO_LOCAL</v>
          </cell>
          <cell r="V688">
            <v>1</v>
          </cell>
          <cell r="W688">
            <v>9.6</v>
          </cell>
          <cell r="X688" t="str">
            <v>HYCITE QUITO</v>
          </cell>
          <cell r="Y688" t="str">
            <v>FLEX NET CALLE 28 DE JUNIO S/N Y GARCIA MORENO ENTRADA LLANO GRANDE</v>
          </cell>
        </row>
        <row r="689">
          <cell r="A689" t="str">
            <v>98825353</v>
          </cell>
          <cell r="B689">
            <v>498291</v>
          </cell>
          <cell r="C689" t="str">
            <v>98825353</v>
          </cell>
          <cell r="D689" t="str">
            <v>HYCITE</v>
          </cell>
          <cell r="E689" t="str">
            <v>DESPACHO</v>
          </cell>
          <cell r="F689" t="str">
            <v>NORMAL</v>
          </cell>
          <cell r="G689" t="str">
            <v>ITQ4839</v>
          </cell>
          <cell r="H689">
            <v>44943</v>
          </cell>
          <cell r="I689" t="str">
            <v>ENTREGADO</v>
          </cell>
          <cell r="J689">
            <v>44944</v>
          </cell>
          <cell r="K689" t="str">
            <v>GUILLERMO CARBALLO</v>
          </cell>
          <cell r="L689" t="str">
            <v>LOS NARNJOS N44-15 Y GRANDOS ED INVERNA QUITO // MONTESERRIN BATAN MONTESERRIN 170124 PICHINCHA</v>
          </cell>
          <cell r="N689" t="str">
            <v>00995670560</v>
          </cell>
          <cell r="O689" t="str">
            <v>00995670560</v>
          </cell>
          <cell r="P689" t="str">
            <v>170208</v>
          </cell>
          <cell r="Q689" t="str">
            <v>QUITO</v>
          </cell>
          <cell r="R689" t="str">
            <v>PICHINCHA</v>
          </cell>
          <cell r="S689" t="str">
            <v>CALDERON (CARAPUNGO)</v>
          </cell>
          <cell r="T689" t="str">
            <v>FLEXTRANS UIO</v>
          </cell>
          <cell r="U689" t="str">
            <v>FLEXNETUIO_LOCAL</v>
          </cell>
          <cell r="V689">
            <v>1</v>
          </cell>
          <cell r="W689">
            <v>7.1</v>
          </cell>
          <cell r="X689" t="str">
            <v>HYCITE QUITO</v>
          </cell>
          <cell r="Y689" t="str">
            <v>FLEX NET CALLE 28 DE JUNIO S/N Y GARCIA MORENO ENTRADA LLANO GRANDE</v>
          </cell>
        </row>
        <row r="690">
          <cell r="A690" t="str">
            <v>98826033</v>
          </cell>
          <cell r="B690">
            <v>498292</v>
          </cell>
          <cell r="C690" t="str">
            <v>98826033</v>
          </cell>
          <cell r="D690" t="str">
            <v>HYCITE</v>
          </cell>
          <cell r="E690" t="str">
            <v>DESPACHO</v>
          </cell>
          <cell r="F690" t="str">
            <v>NORMAL</v>
          </cell>
          <cell r="G690" t="str">
            <v>ITG4840</v>
          </cell>
          <cell r="H690">
            <v>44943</v>
          </cell>
          <cell r="I690" t="str">
            <v>EN_TRANSITO</v>
          </cell>
          <cell r="J690">
            <v>44944</v>
          </cell>
          <cell r="K690" t="str">
            <v>GEOVANNY ALVAREZ</v>
          </cell>
          <cell r="L690" t="str">
            <v>URDEMOZ 1 MZ 117 V-13 GUAYAQUIL//NORTE  TARQUI 090508 GUAYAS</v>
          </cell>
          <cell r="M690" t="str">
            <v/>
          </cell>
          <cell r="N690" t="str">
            <v>00997386175</v>
          </cell>
          <cell r="O690" t="str">
            <v>00997386175</v>
          </cell>
          <cell r="P690" t="str">
            <v>090508</v>
          </cell>
          <cell r="Q690" t="str">
            <v>GUAYAQUIL</v>
          </cell>
          <cell r="R690" t="str">
            <v>GUAYAS</v>
          </cell>
          <cell r="S690" t="str">
            <v>GUAYAQUIL</v>
          </cell>
          <cell r="T690" t="str">
            <v>CARGO UNION</v>
          </cell>
          <cell r="U690" t="str">
            <v>FLEXNETUIO_GYE</v>
          </cell>
          <cell r="V690">
            <v>1</v>
          </cell>
          <cell r="W690">
            <v>13.1</v>
          </cell>
          <cell r="X690" t="str">
            <v>HYCITE QUITO</v>
          </cell>
          <cell r="Y690" t="str">
            <v>FLEX NET CALLE 28 DE JUNIO S/N Y GARCIA MORENO ENTRADA LLANO GRANDE</v>
          </cell>
        </row>
        <row r="691">
          <cell r="A691" t="str">
            <v>98827066</v>
          </cell>
          <cell r="B691">
            <v>498293</v>
          </cell>
          <cell r="C691" t="str">
            <v>98827066</v>
          </cell>
          <cell r="D691" t="str">
            <v>HYCITE</v>
          </cell>
          <cell r="E691" t="str">
            <v>DESPACHO</v>
          </cell>
          <cell r="F691" t="str">
            <v>NORMAL</v>
          </cell>
          <cell r="G691" t="str">
            <v>ITG4841</v>
          </cell>
          <cell r="H691">
            <v>44943</v>
          </cell>
          <cell r="I691" t="str">
            <v>ENTREGADO</v>
          </cell>
          <cell r="J691">
            <v>44944</v>
          </cell>
          <cell r="K691" t="str">
            <v>EDITH VITERI</v>
          </cell>
          <cell r="L691" t="str">
            <v>URB PORTAL DEL SOL MZ 1399 VL 6 VIA A LA COSTA GUAYAQUIL-GUAYAQUIL TARQUI 090901 GUAYAS</v>
          </cell>
          <cell r="M691" t="str">
            <v/>
          </cell>
          <cell r="N691" t="str">
            <v>00991227607</v>
          </cell>
          <cell r="O691" t="str">
            <v>00991227607</v>
          </cell>
          <cell r="P691" t="str">
            <v>090901</v>
          </cell>
          <cell r="Q691" t="str">
            <v>GUAYAQUIL</v>
          </cell>
          <cell r="R691" t="str">
            <v>GUAYAS</v>
          </cell>
          <cell r="S691" t="str">
            <v>GUAYAQUIL</v>
          </cell>
          <cell r="T691" t="str">
            <v>FLEXTRANS GYE</v>
          </cell>
          <cell r="U691" t="str">
            <v>FLEXNETUIO_GYE</v>
          </cell>
          <cell r="V691">
            <v>1</v>
          </cell>
          <cell r="W691">
            <v>1.4</v>
          </cell>
          <cell r="X691" t="str">
            <v>HYCITE QUITO</v>
          </cell>
          <cell r="Y691" t="str">
            <v>FLEX NET CALLE 28 DE JUNIO S/N Y GARCIA MORENO ENTRADA LLANO GRANDE</v>
          </cell>
        </row>
        <row r="692">
          <cell r="A692" t="str">
            <v>98827298</v>
          </cell>
          <cell r="B692">
            <v>498294</v>
          </cell>
          <cell r="C692" t="str">
            <v>98827298</v>
          </cell>
          <cell r="D692" t="str">
            <v>HYCITE</v>
          </cell>
          <cell r="E692" t="str">
            <v>DESPACHO</v>
          </cell>
          <cell r="F692" t="str">
            <v>NORMAL</v>
          </cell>
          <cell r="G692" t="str">
            <v>ITQ4842</v>
          </cell>
          <cell r="H692">
            <v>44943</v>
          </cell>
          <cell r="I692" t="str">
            <v>EN_TRANSITO</v>
          </cell>
          <cell r="J692">
            <v>44943</v>
          </cell>
          <cell r="K692" t="str">
            <v>CARLOS RAMIRO MORA ENRIQUEZ (S)</v>
          </cell>
          <cell r="L692" t="str">
            <v>CALLE LOS CIPRESES Y CALLA I ACCESO NORTE # 188 CONJUNTO HACIENDA CA RUMINAHUI /CAPELO SAN PEDRO DE TABOADA 170503 PICHINCHA</v>
          </cell>
          <cell r="M692" t="str">
            <v/>
          </cell>
          <cell r="N692" t="str">
            <v>00000000000</v>
          </cell>
          <cell r="O692" t="str">
            <v>00000000000</v>
          </cell>
          <cell r="P692" t="str">
            <v>170503</v>
          </cell>
          <cell r="Q692" t="str">
            <v>QUITO</v>
          </cell>
          <cell r="R692" t="str">
            <v>PICHINCHA</v>
          </cell>
          <cell r="S692" t="str">
            <v>QUITO</v>
          </cell>
          <cell r="T692" t="str">
            <v>FLEXTRANS UIO</v>
          </cell>
          <cell r="U692" t="str">
            <v>FLEXNETUIO_LOCAL</v>
          </cell>
          <cell r="V692">
            <v>1</v>
          </cell>
          <cell r="W692">
            <v>6.3</v>
          </cell>
          <cell r="X692" t="str">
            <v>HYCITE QUITO</v>
          </cell>
          <cell r="Y692" t="str">
            <v>FLEX NET CALLE 28 DE JUNIO S/N Y GARCIA MORENO ENTRADA LLANO GRANDE</v>
          </cell>
        </row>
        <row r="693">
          <cell r="A693" t="str">
            <v>98827305</v>
          </cell>
          <cell r="B693">
            <v>498295</v>
          </cell>
          <cell r="C693" t="str">
            <v>98827305</v>
          </cell>
          <cell r="D693" t="str">
            <v>HYCITE</v>
          </cell>
          <cell r="E693" t="str">
            <v>DESPACHO</v>
          </cell>
          <cell r="F693" t="str">
            <v>NORMAL</v>
          </cell>
          <cell r="G693" t="str">
            <v>031002004186962</v>
          </cell>
          <cell r="H693">
            <v>44943</v>
          </cell>
          <cell r="I693" t="str">
            <v>INCIDENCIA</v>
          </cell>
          <cell r="J693">
            <v>44944</v>
          </cell>
          <cell r="K693" t="str">
            <v>ESTHER MORALES</v>
          </cell>
          <cell r="L693" t="str">
            <v>CLL ATANACIO SANTOS Y AV UNIVERSITARIA UR BALCONES DE ALTAVISTA CASA 45 PORTOVIEJO // PORTOVIEJO 12 DE MARZO 130111 MANABI</v>
          </cell>
          <cell r="M693" t="str">
            <v/>
          </cell>
          <cell r="N693" t="str">
            <v>00997418202</v>
          </cell>
          <cell r="O693" t="str">
            <v>00997418202</v>
          </cell>
          <cell r="P693" t="str">
            <v>130111</v>
          </cell>
          <cell r="Q693" t="str">
            <v>PORTOVIEJO</v>
          </cell>
          <cell r="R693" t="str">
            <v>MANABI</v>
          </cell>
          <cell r="S693" t="str">
            <v>PORTOVIEJO</v>
          </cell>
          <cell r="T693" t="str">
            <v>TRAMACO</v>
          </cell>
          <cell r="U693" t="str">
            <v>FLEXNETUIO_PROVINCIA</v>
          </cell>
          <cell r="V693">
            <v>1</v>
          </cell>
          <cell r="W693">
            <v>1.38</v>
          </cell>
          <cell r="X693" t="str">
            <v>HYCITE QUITO</v>
          </cell>
          <cell r="Y693" t="str">
            <v>FLEX NET CALLE 28 DE JUNIO S/N Y GARCIA MORENO ENTRADA LLANO GRANDE</v>
          </cell>
        </row>
        <row r="694">
          <cell r="A694" t="str">
            <v>98827348</v>
          </cell>
          <cell r="B694">
            <v>498296</v>
          </cell>
          <cell r="C694" t="str">
            <v>98827348</v>
          </cell>
          <cell r="D694" t="str">
            <v>HYCITE</v>
          </cell>
          <cell r="E694" t="str">
            <v>DESPACHO</v>
          </cell>
          <cell r="F694" t="str">
            <v>NORMAL</v>
          </cell>
          <cell r="G694" t="str">
            <v>031002004186963</v>
          </cell>
          <cell r="H694">
            <v>44943</v>
          </cell>
          <cell r="I694" t="str">
            <v>EN_TRANSITO</v>
          </cell>
          <cell r="J694">
            <v>44943</v>
          </cell>
          <cell r="K694" t="str">
            <v>ALEX HERIBERTO CHICAISA TAPAY (S)</v>
          </cell>
          <cell r="L694" t="str">
            <v>20 DE JULIO Y 4 DE ENERO PLANTA BAJA LAVANDERIA-SEVICLEAN PUYO / AMAZONAS PUYO 160101 PASTAZA</v>
          </cell>
          <cell r="M694" t="str">
            <v/>
          </cell>
          <cell r="N694" t="str">
            <v>00000000000</v>
          </cell>
          <cell r="O694" t="str">
            <v>00000000000</v>
          </cell>
          <cell r="P694" t="str">
            <v>160101</v>
          </cell>
          <cell r="Q694" t="str">
            <v>PUYO</v>
          </cell>
          <cell r="R694" t="str">
            <v>PASTAZA</v>
          </cell>
          <cell r="S694" t="str">
            <v>PUYO</v>
          </cell>
          <cell r="T694" t="str">
            <v>TRAMACO</v>
          </cell>
          <cell r="U694" t="str">
            <v>FLEXNETUIO_PROVINCIA</v>
          </cell>
          <cell r="V694">
            <v>1</v>
          </cell>
          <cell r="W694">
            <v>4.8</v>
          </cell>
          <cell r="X694" t="str">
            <v>HYCITE QUITO</v>
          </cell>
          <cell r="Y694" t="str">
            <v>FLEX NET CALLE 28 DE JUNIO S/N Y GARCIA MORENO ENTRADA LLANO GRANDE</v>
          </cell>
        </row>
        <row r="695">
          <cell r="A695" t="str">
            <v>98827624</v>
          </cell>
          <cell r="B695">
            <v>498297</v>
          </cell>
          <cell r="C695" t="str">
            <v>98827624</v>
          </cell>
          <cell r="D695" t="str">
            <v>HYCITE</v>
          </cell>
          <cell r="E695" t="str">
            <v>DESPACHO</v>
          </cell>
          <cell r="F695" t="str">
            <v>NORMAL</v>
          </cell>
          <cell r="G695" t="str">
            <v>ITG4843</v>
          </cell>
          <cell r="H695">
            <v>44943</v>
          </cell>
          <cell r="I695" t="str">
            <v>EN_TRANSITO</v>
          </cell>
          <cell r="J695">
            <v>44944</v>
          </cell>
          <cell r="K695" t="str">
            <v>DANIEL ZEA</v>
          </cell>
          <cell r="L695" t="str">
            <v>FRANCISCO BOLANO 101 CL AV KENNEDY ARRIBA FYBECA KENNEDY VIEJA GUAYAQUIL TARQUI 090112 GUAYAS</v>
          </cell>
          <cell r="N695" t="str">
            <v>00998111837</v>
          </cell>
          <cell r="O695" t="str">
            <v>00998111837</v>
          </cell>
          <cell r="P695" t="str">
            <v>GUAYAQUIL</v>
          </cell>
          <cell r="Q695" t="str">
            <v>GUAYAQUIL</v>
          </cell>
          <cell r="R695" t="str">
            <v>GUAYAS</v>
          </cell>
          <cell r="T695" t="str">
            <v>CARGO UNION</v>
          </cell>
          <cell r="U695" t="str">
            <v>FLEXNETUIO_GYE</v>
          </cell>
          <cell r="V695">
            <v>1</v>
          </cell>
          <cell r="W695">
            <v>10.199999999999999</v>
          </cell>
          <cell r="X695" t="str">
            <v>HYCITE QUITO</v>
          </cell>
          <cell r="Y695" t="str">
            <v>FLEX NET CALLE 28 DE JUNIO S/N Y GARCIA MORENO ENTRADA LLANO GRANDE</v>
          </cell>
        </row>
        <row r="696">
          <cell r="A696" t="str">
            <v>98827824</v>
          </cell>
          <cell r="B696">
            <v>498298</v>
          </cell>
          <cell r="C696" t="str">
            <v>98827824</v>
          </cell>
          <cell r="D696" t="str">
            <v>HYCITE</v>
          </cell>
          <cell r="E696" t="str">
            <v>DESPACHO</v>
          </cell>
          <cell r="F696" t="str">
            <v>NORMAL</v>
          </cell>
          <cell r="G696" t="str">
            <v>ITQ4844</v>
          </cell>
          <cell r="H696">
            <v>44943</v>
          </cell>
          <cell r="I696" t="str">
            <v>EN_TRANSITO</v>
          </cell>
          <cell r="J696">
            <v>44943</v>
          </cell>
          <cell r="K696" t="str">
            <v>DIANITA CUEVA</v>
          </cell>
          <cell r="L696" t="str">
            <v>JOSE JOAQUIN DE OLMEDO 512 64 LEOPOLDO BENITES 6 ESQUINAS QUITO/ VALLE DE LOS CHILLA CONOCOTO 170801 PICHINCHA</v>
          </cell>
          <cell r="M696" t="str">
            <v/>
          </cell>
          <cell r="N696" t="str">
            <v>00987253128</v>
          </cell>
          <cell r="O696" t="str">
            <v>00987253128</v>
          </cell>
          <cell r="P696" t="str">
            <v>170801</v>
          </cell>
          <cell r="Q696" t="str">
            <v>QUITO</v>
          </cell>
          <cell r="R696" t="str">
            <v>PICHINCHA</v>
          </cell>
          <cell r="S696" t="str">
            <v>CONOCOTO</v>
          </cell>
          <cell r="T696" t="str">
            <v>FLEXTRANS UIO</v>
          </cell>
          <cell r="U696" t="str">
            <v>FLEXNETUIO_LOCAL</v>
          </cell>
          <cell r="V696">
            <v>1</v>
          </cell>
          <cell r="W696">
            <v>7.5</v>
          </cell>
          <cell r="X696" t="str">
            <v>HYCITE QUITO</v>
          </cell>
          <cell r="Y696" t="str">
            <v>FLEX NET CALLE 28 DE JUNIO S/N Y GARCIA MORENO ENTRADA LLANO GRANDE</v>
          </cell>
        </row>
        <row r="697">
          <cell r="A697" t="str">
            <v>98829827</v>
          </cell>
          <cell r="B697">
            <v>498299</v>
          </cell>
          <cell r="C697" t="str">
            <v>98829827</v>
          </cell>
          <cell r="D697" t="str">
            <v>HYCITE</v>
          </cell>
          <cell r="E697" t="str">
            <v>DESPACHO</v>
          </cell>
          <cell r="F697" t="str">
            <v>NORMAL</v>
          </cell>
          <cell r="G697" t="str">
            <v>031002004188091</v>
          </cell>
          <cell r="H697">
            <v>44943</v>
          </cell>
          <cell r="I697" t="str">
            <v>ENTREGADO</v>
          </cell>
          <cell r="J697">
            <v>44944</v>
          </cell>
          <cell r="K697" t="str">
            <v>CECILIA CALDERON</v>
          </cell>
          <cell r="L697" t="str">
            <v>ROCAFUERTE #417 Y 21 DE JULIO YAGUACHI / CENTRO  SAN JACINTO DE YAGUACHI 092107 GUAYAS</v>
          </cell>
          <cell r="N697" t="str">
            <v>00994030474</v>
          </cell>
          <cell r="O697" t="str">
            <v>00994030474</v>
          </cell>
          <cell r="P697" t="str">
            <v>092101</v>
          </cell>
          <cell r="Q697" t="str">
            <v>SAN JACINTO DE YAGUACHI</v>
          </cell>
          <cell r="R697" t="str">
            <v>GUAYAS</v>
          </cell>
          <cell r="S697" t="str">
            <v>SAN JACINTO DE YAGUACHI</v>
          </cell>
          <cell r="T697" t="str">
            <v>TRAMACO</v>
          </cell>
          <cell r="U697" t="str">
            <v>FLEXNETUIO_PROVINCIA</v>
          </cell>
          <cell r="V697">
            <v>2</v>
          </cell>
          <cell r="W697">
            <v>27.3</v>
          </cell>
          <cell r="X697" t="str">
            <v>HYCITE QUITO</v>
          </cell>
          <cell r="Y697" t="str">
            <v>FLEX NET CALLE 28 DE JUNIO S/N Y GARCIA MORENO ENTRADA LLANO GRANDE</v>
          </cell>
        </row>
        <row r="698">
          <cell r="A698" t="str">
            <v>98830633</v>
          </cell>
          <cell r="B698">
            <v>498300</v>
          </cell>
          <cell r="C698" t="str">
            <v>98830633</v>
          </cell>
          <cell r="D698" t="str">
            <v>HYCITE</v>
          </cell>
          <cell r="E698" t="str">
            <v>DESPACHO</v>
          </cell>
          <cell r="F698" t="str">
            <v>NORMAL</v>
          </cell>
          <cell r="G698" t="str">
            <v>ITQ4845</v>
          </cell>
          <cell r="H698">
            <v>44943</v>
          </cell>
          <cell r="I698" t="str">
            <v>ENTREGADO</v>
          </cell>
          <cell r="J698">
            <v>44944</v>
          </cell>
          <cell r="K698" t="str">
            <v>SILVIA PENAHERRERA</v>
          </cell>
          <cell r="L698" t="str">
            <v>REAL AUDIENCIA N70-174 Y MOISES LUNA CONJ CLIFORD DPT 102A QUITO-QUITO PONCEANO 170303 PICHINCHA</v>
          </cell>
          <cell r="M698" t="str">
            <v/>
          </cell>
          <cell r="N698" t="str">
            <v>00981866156</v>
          </cell>
          <cell r="O698" t="str">
            <v>00981866156</v>
          </cell>
          <cell r="P698" t="str">
            <v>170303</v>
          </cell>
          <cell r="Q698" t="str">
            <v>QUITO</v>
          </cell>
          <cell r="R698" t="str">
            <v>PICHINCHA</v>
          </cell>
          <cell r="S698" t="str">
            <v>QUITO</v>
          </cell>
          <cell r="T698" t="str">
            <v>FLEXTRANS UIO</v>
          </cell>
          <cell r="U698" t="str">
            <v>FLEXNETUIO_LOCAL</v>
          </cell>
          <cell r="V698">
            <v>1</v>
          </cell>
          <cell r="W698">
            <v>11</v>
          </cell>
          <cell r="X698" t="str">
            <v>HYCITE QUITO</v>
          </cell>
          <cell r="Y698" t="str">
            <v>FLEX NET CALLE 28 DE JUNIO S/N Y GARCIA MORENO ENTRADA LLANO GRANDE</v>
          </cell>
        </row>
        <row r="699">
          <cell r="A699" t="str">
            <v>98830916</v>
          </cell>
          <cell r="B699">
            <v>498301</v>
          </cell>
          <cell r="C699" t="str">
            <v>98830916</v>
          </cell>
          <cell r="D699" t="str">
            <v>HYCITE</v>
          </cell>
          <cell r="E699" t="str">
            <v>DESPACHO</v>
          </cell>
          <cell r="F699" t="str">
            <v>NORMAL</v>
          </cell>
          <cell r="G699" t="str">
            <v>ITQ4846</v>
          </cell>
          <cell r="H699">
            <v>44943</v>
          </cell>
          <cell r="I699" t="str">
            <v>EN_TRANSITO</v>
          </cell>
          <cell r="J699">
            <v>44943</v>
          </cell>
          <cell r="K699" t="str">
            <v>CATALINA PAZMINO</v>
          </cell>
          <cell r="L699" t="str">
            <v>DE LAS RETAMAS E 1-135 Y GALO PLAZA LASO ENTRE PABLO CASALS QUITO//EL LABRADOR KENNEDY 170502 PICHINCHA</v>
          </cell>
          <cell r="M699" t="str">
            <v/>
          </cell>
          <cell r="N699" t="str">
            <v>00993944369</v>
          </cell>
          <cell r="O699" t="str">
            <v>00993944369</v>
          </cell>
          <cell r="P699" t="str">
            <v>170502</v>
          </cell>
          <cell r="Q699" t="str">
            <v>QUITO</v>
          </cell>
          <cell r="R699" t="str">
            <v>PICHINCHA</v>
          </cell>
          <cell r="S699" t="str">
            <v>QUITO</v>
          </cell>
          <cell r="T699" t="str">
            <v>FLEXTRANS UIO</v>
          </cell>
          <cell r="U699" t="str">
            <v>FLEXNETUIO_LOCAL</v>
          </cell>
          <cell r="V699">
            <v>1</v>
          </cell>
          <cell r="W699">
            <v>3.5</v>
          </cell>
          <cell r="X699" t="str">
            <v>HYCITE QUITO</v>
          </cell>
          <cell r="Y699" t="str">
            <v>FLEX NET CALLE 28 DE JUNIO S/N Y GARCIA MORENO ENTRADA LLANO GRANDE</v>
          </cell>
        </row>
        <row r="700">
          <cell r="A700" t="str">
            <v>98831299</v>
          </cell>
          <cell r="B700">
            <v>498302</v>
          </cell>
          <cell r="C700" t="str">
            <v>98831299</v>
          </cell>
          <cell r="D700" t="str">
            <v>HYCITE</v>
          </cell>
          <cell r="E700" t="str">
            <v>DESPACHO</v>
          </cell>
          <cell r="F700" t="str">
            <v>NORMAL</v>
          </cell>
          <cell r="G700" t="str">
            <v>031002004186964</v>
          </cell>
          <cell r="H700">
            <v>44943</v>
          </cell>
          <cell r="I700" t="str">
            <v>EN_TRANSITO</v>
          </cell>
          <cell r="J700">
            <v>44943</v>
          </cell>
          <cell r="K700" t="str">
            <v>MARGARITA TORRES</v>
          </cell>
          <cell r="L700" t="str">
            <v>FRANCIA 18-35 ENTRE VILLAROEL Y CHILE CASA 3 PISOS COLOR BLANCO RIOBAMBA / B FERROVIARIO LIZARZABURU 060104 CHIMBORAZO</v>
          </cell>
          <cell r="M700" t="str">
            <v/>
          </cell>
          <cell r="N700" t="str">
            <v>00984335915</v>
          </cell>
          <cell r="O700" t="str">
            <v>00984335915</v>
          </cell>
          <cell r="P700" t="str">
            <v>060104</v>
          </cell>
          <cell r="Q700" t="str">
            <v>RIOBAMBA</v>
          </cell>
          <cell r="R700" t="str">
            <v>CHIMBORAZO</v>
          </cell>
          <cell r="S700" t="str">
            <v>RIOBAMBA</v>
          </cell>
          <cell r="T700" t="str">
            <v>TRAMACO</v>
          </cell>
          <cell r="U700" t="str">
            <v>FLEXNETUIO_PROVINCIA</v>
          </cell>
          <cell r="V700">
            <v>1</v>
          </cell>
          <cell r="W700">
            <v>10.9</v>
          </cell>
          <cell r="X700" t="str">
            <v>HYCITE QUITO</v>
          </cell>
          <cell r="Y700" t="str">
            <v>FLEX NET CALLE 28 DE JUNIO S/N Y GARCIA MORENO ENTRADA LLANO GRANDE</v>
          </cell>
        </row>
        <row r="701">
          <cell r="A701" t="str">
            <v>98831623</v>
          </cell>
          <cell r="B701">
            <v>498303</v>
          </cell>
          <cell r="C701" t="str">
            <v>98831623</v>
          </cell>
          <cell r="D701" t="str">
            <v>HYCITE</v>
          </cell>
          <cell r="E701" t="str">
            <v>DESPACHO</v>
          </cell>
          <cell r="F701" t="str">
            <v>NORMAL</v>
          </cell>
          <cell r="G701" t="str">
            <v>031002004186965</v>
          </cell>
          <cell r="H701">
            <v>44943</v>
          </cell>
          <cell r="I701" t="str">
            <v>ENTREGADO</v>
          </cell>
          <cell r="J701">
            <v>44944</v>
          </cell>
          <cell r="K701" t="str">
            <v>ALEX MIRANDA</v>
          </cell>
          <cell r="L701" t="str">
            <v>AB MANUELITO SAENZ Y GOYO SRI AMBATO // LOS SAUCES HUACHI LORETO 180101 TUNGURAHUA</v>
          </cell>
          <cell r="M701" t="str">
            <v/>
          </cell>
          <cell r="N701" t="str">
            <v>00998422909</v>
          </cell>
          <cell r="O701" t="str">
            <v>00998422909</v>
          </cell>
          <cell r="P701" t="str">
            <v>180101</v>
          </cell>
          <cell r="Q701" t="str">
            <v>AMBATO</v>
          </cell>
          <cell r="R701" t="str">
            <v>TUNGURAHUA</v>
          </cell>
          <cell r="S701" t="str">
            <v>AMBATO</v>
          </cell>
          <cell r="T701" t="str">
            <v>TRAMACO</v>
          </cell>
          <cell r="U701" t="str">
            <v>FLEXNETUIO_PROVINCIA</v>
          </cell>
          <cell r="V701">
            <v>1</v>
          </cell>
          <cell r="W701">
            <v>12.2</v>
          </cell>
          <cell r="X701" t="str">
            <v>HYCITE QUITO</v>
          </cell>
          <cell r="Y701" t="str">
            <v>FLEX NET CALLE 28 DE JUNIO S/N Y GARCIA MORENO ENTRADA LLANO GRANDE</v>
          </cell>
        </row>
        <row r="702">
          <cell r="A702" t="str">
            <v>98832079</v>
          </cell>
          <cell r="B702">
            <v>498304</v>
          </cell>
          <cell r="C702" t="str">
            <v>98832079</v>
          </cell>
          <cell r="D702" t="str">
            <v>HYCITE</v>
          </cell>
          <cell r="E702" t="str">
            <v>DESPACHO</v>
          </cell>
          <cell r="F702" t="str">
            <v>NORMAL</v>
          </cell>
          <cell r="G702" t="str">
            <v>ITG4847</v>
          </cell>
          <cell r="H702">
            <v>44943</v>
          </cell>
          <cell r="I702" t="str">
            <v>ENTREGADO</v>
          </cell>
          <cell r="J702">
            <v>44944</v>
          </cell>
          <cell r="K702" t="str">
            <v>MARIELA DIAZ</v>
          </cell>
          <cell r="L702" t="str">
            <v>CIUDADELA PARAISO CALLE LAS PALMAS MZ A V 19 GUAYAQUIL TARQUI 090603 GUAYAS</v>
          </cell>
          <cell r="M702" t="str">
            <v/>
          </cell>
          <cell r="N702" t="str">
            <v>00939244139</v>
          </cell>
          <cell r="O702" t="str">
            <v>00939244139</v>
          </cell>
          <cell r="P702" t="str">
            <v>090603</v>
          </cell>
          <cell r="Q702" t="str">
            <v>GUAYAQUIL</v>
          </cell>
          <cell r="R702" t="str">
            <v>GUAYAS</v>
          </cell>
          <cell r="S702" t="str">
            <v>GUAYAQUIL</v>
          </cell>
          <cell r="T702" t="str">
            <v>FLEXTRANS GYE</v>
          </cell>
          <cell r="U702" t="str">
            <v>FLEXNETUIO_GYE</v>
          </cell>
          <cell r="V702">
            <v>1</v>
          </cell>
          <cell r="W702">
            <v>1.5</v>
          </cell>
          <cell r="X702" t="str">
            <v>HYCITE QUITO</v>
          </cell>
          <cell r="Y702" t="str">
            <v>FLEX NET CALLE 28 DE JUNIO S/N Y GARCIA MORENO ENTRADA LLANO GRANDE</v>
          </cell>
        </row>
        <row r="703">
          <cell r="A703" t="str">
            <v>98833903</v>
          </cell>
          <cell r="B703">
            <v>498305</v>
          </cell>
          <cell r="C703" t="str">
            <v>98833903</v>
          </cell>
          <cell r="D703" t="str">
            <v>HYCITE</v>
          </cell>
          <cell r="E703" t="str">
            <v>DESPACHO</v>
          </cell>
          <cell r="F703" t="str">
            <v>NORMAL</v>
          </cell>
          <cell r="G703" t="str">
            <v>031002004186966</v>
          </cell>
          <cell r="H703">
            <v>44943</v>
          </cell>
          <cell r="I703" t="str">
            <v>EN_TRANSITO</v>
          </cell>
          <cell r="J703">
            <v>44943</v>
          </cell>
          <cell r="K703" t="str">
            <v>LUIS PAREDES</v>
          </cell>
          <cell r="L703" t="str">
            <v>SAN PABLO Y VICENTE ROCAFUERTE EN EL CASH MARQUET EL CARMEN JUNTO AL SANASANA LA MANA / EL CARMEN EL CARMEN (LA MANA) (LR) 050202 COTOPAXI</v>
          </cell>
          <cell r="M703" t="str">
            <v/>
          </cell>
          <cell r="N703" t="str">
            <v>00992395782</v>
          </cell>
          <cell r="O703" t="str">
            <v>00992395782</v>
          </cell>
          <cell r="P703" t="str">
            <v>050202</v>
          </cell>
          <cell r="Q703" t="str">
            <v>LA MANA</v>
          </cell>
          <cell r="R703" t="str">
            <v>COTOPAXI</v>
          </cell>
          <cell r="S703" t="str">
            <v>LA MANA</v>
          </cell>
          <cell r="T703" t="str">
            <v>TRAMACO</v>
          </cell>
          <cell r="U703" t="str">
            <v>FLEXNETUIO_PROVINCIA</v>
          </cell>
          <cell r="V703">
            <v>1</v>
          </cell>
          <cell r="W703">
            <v>5.9</v>
          </cell>
          <cell r="X703" t="str">
            <v>HYCITE QUITO</v>
          </cell>
          <cell r="Y703" t="str">
            <v>FLEX NET CALLE 28 DE JUNIO S/N Y GARCIA MORENO ENTRADA LLANO GRANDE</v>
          </cell>
        </row>
        <row r="704">
          <cell r="A704" t="str">
            <v>98833951</v>
          </cell>
          <cell r="B704">
            <v>498306</v>
          </cell>
          <cell r="C704" t="str">
            <v>98833951</v>
          </cell>
          <cell r="D704" t="str">
            <v>HYCITE</v>
          </cell>
          <cell r="E704" t="str">
            <v>DESPACHO</v>
          </cell>
          <cell r="F704" t="str">
            <v>NORMAL</v>
          </cell>
          <cell r="G704" t="str">
            <v>ITG4848</v>
          </cell>
          <cell r="H704">
            <v>44943</v>
          </cell>
          <cell r="I704" t="str">
            <v>EN_TRANSITO</v>
          </cell>
          <cell r="J704">
            <v>44944</v>
          </cell>
          <cell r="K704" t="str">
            <v>BIANCA MARTINEZ</v>
          </cell>
          <cell r="L704" t="str">
            <v>LA SAIBA CALLE F311 Y BOGOTA GUAYAQUIL // SUR  XIMENA 090114 GUAYAS</v>
          </cell>
          <cell r="N704" t="str">
            <v>00993314937</v>
          </cell>
          <cell r="O704" t="str">
            <v>00993314937</v>
          </cell>
          <cell r="P704" t="str">
            <v>GUAYAQUIL</v>
          </cell>
          <cell r="Q704" t="str">
            <v>GUAYAQUIL</v>
          </cell>
          <cell r="R704" t="str">
            <v>GUAYAS</v>
          </cell>
          <cell r="T704" t="str">
            <v>FLEXTRANS GYE</v>
          </cell>
          <cell r="U704" t="str">
            <v>FLEXNETUIO_GYE</v>
          </cell>
          <cell r="V704">
            <v>1</v>
          </cell>
          <cell r="W704">
            <v>13.9</v>
          </cell>
          <cell r="X704" t="str">
            <v>HYCITE QUITO</v>
          </cell>
          <cell r="Y704" t="str">
            <v>FLEX NET CALLE 28 DE JUNIO S/N Y GARCIA MORENO ENTRADA LLANO GRANDE</v>
          </cell>
        </row>
        <row r="705">
          <cell r="A705" t="str">
            <v>BREDEVDOC0010</v>
          </cell>
          <cell r="B705">
            <v>498277</v>
          </cell>
          <cell r="C705" t="str">
            <v>BREDEVDOC0010</v>
          </cell>
          <cell r="D705" t="str">
            <v>CONECEL_DOCUMENTOS</v>
          </cell>
          <cell r="E705" t="str">
            <v>DESPACHO</v>
          </cell>
          <cell r="G705" t="str">
            <v>FT80334</v>
          </cell>
          <cell r="H705">
            <v>44943</v>
          </cell>
          <cell r="I705" t="str">
            <v>ENTREGADO</v>
          </cell>
          <cell r="J705">
            <v>44943</v>
          </cell>
          <cell r="K705" t="str">
            <v>OFICINAS BRELDYNG</v>
          </cell>
          <cell r="L705" t="str">
            <v>OFC BRELDYNG CALLE 7MO PASAJE 37ª Y V. EMILIO ROMERO, BODEGAS DE FERRETERIA ESPINOZA, BODEGA #8 (EXACTAMENTE QUEDA EN LA JUAN TANCA MARENGO KM. 4.5 PASANDO LA COCA COLA</v>
          </cell>
          <cell r="P705" t="str">
            <v>GUAYAQUIL</v>
          </cell>
          <cell r="Q705" t="str">
            <v>GUAYAQUIL</v>
          </cell>
          <cell r="R705" t="str">
            <v>GUAYAS</v>
          </cell>
          <cell r="T705" t="str">
            <v>FLEXTRANS GYE</v>
          </cell>
          <cell r="U705" t="str">
            <v>FLEXNETUIO_GYE</v>
          </cell>
          <cell r="V705">
            <v>1</v>
          </cell>
          <cell r="W705">
            <v>1</v>
          </cell>
          <cell r="X705" t="str">
            <v>FLEXNET</v>
          </cell>
          <cell r="Y705" t="str">
            <v>KM 8 Y MEDIO VIA DAULE COOP JUAN MONTALVO</v>
          </cell>
        </row>
        <row r="706">
          <cell r="A706" t="str">
            <v>2023-00685</v>
          </cell>
          <cell r="B706">
            <v>498276</v>
          </cell>
          <cell r="C706" t="str">
            <v>2023-00685</v>
          </cell>
          <cell r="D706" t="str">
            <v>TUENTI</v>
          </cell>
          <cell r="E706" t="str">
            <v>DESPACHO</v>
          </cell>
          <cell r="F706" t="str">
            <v>NORMAL</v>
          </cell>
          <cell r="G706" t="str">
            <v>031080202300685</v>
          </cell>
          <cell r="H706">
            <v>44943</v>
          </cell>
          <cell r="I706" t="str">
            <v>ENTREGADO</v>
          </cell>
          <cell r="J706">
            <v>44944</v>
          </cell>
          <cell r="K706" t="str">
            <v>TARSISINVEST TUENTI SANTA ELENA_MARCO VINICIO BASTIDAS TOALA</v>
          </cell>
          <cell r="L706" t="str">
            <v>AV. 12 Y CALLE 27</v>
          </cell>
          <cell r="M706" t="str">
            <v>0992862459001</v>
          </cell>
          <cell r="N706" t="str">
            <v>0998488969</v>
          </cell>
          <cell r="O706" t="str">
            <v/>
          </cell>
          <cell r="P706" t="str">
            <v>LA LIBERTAD</v>
          </cell>
          <cell r="Q706" t="str">
            <v>LA LIBERTAD</v>
          </cell>
          <cell r="R706" t="str">
            <v>SANTA ELENA</v>
          </cell>
          <cell r="T706" t="str">
            <v>TRAMACO</v>
          </cell>
          <cell r="U706" t="str">
            <v>FLEXNETUIO_PROVINCIA</v>
          </cell>
          <cell r="V706">
            <v>1</v>
          </cell>
          <cell r="W706">
            <v>1</v>
          </cell>
          <cell r="X706" t="str">
            <v>FLEXNET ECUADOR - MOVISTAR</v>
          </cell>
          <cell r="Y706" t="str">
            <v>CALLE 28 DE JUNIO S/N Y GARCIA MORENO ENTRADA LLANO GRANDE</v>
          </cell>
        </row>
        <row r="707">
          <cell r="A707" t="str">
            <v>2023-00651</v>
          </cell>
          <cell r="B707">
            <v>498242</v>
          </cell>
          <cell r="C707" t="str">
            <v>2023-00651</v>
          </cell>
          <cell r="D707" t="str">
            <v>MOVISTAR</v>
          </cell>
          <cell r="E707" t="str">
            <v>DESPACHO</v>
          </cell>
          <cell r="F707" t="str">
            <v>NORMAL</v>
          </cell>
          <cell r="G707" t="str">
            <v>031080202300651</v>
          </cell>
          <cell r="H707">
            <v>44943</v>
          </cell>
          <cell r="I707" t="str">
            <v>ENTREGADO</v>
          </cell>
          <cell r="J707">
            <v>44944</v>
          </cell>
          <cell r="K707" t="str">
            <v xml:space="preserve">NORPHONE CAVS DAS SANTO DOMINGO_LOURDES BRAVO </v>
          </cell>
          <cell r="L707" t="str">
            <v>29 DE MAYO Y LATACUNGA A LADO DEL POLLO GUS SANTO DOMINGO</v>
          </cell>
          <cell r="M707" t="str">
            <v>1091717898001</v>
          </cell>
          <cell r="N707" t="str">
            <v>984246089</v>
          </cell>
          <cell r="O707" t="str">
            <v/>
          </cell>
          <cell r="P707" t="str">
            <v>SANTO DOMINGO</v>
          </cell>
          <cell r="Q707" t="str">
            <v>SANTO DOMINGO</v>
          </cell>
          <cell r="R707" t="str">
            <v>SANTO DOMINGO DE LOS TSACHILAS</v>
          </cell>
          <cell r="T707" t="str">
            <v>TRAMACO</v>
          </cell>
          <cell r="U707" t="str">
            <v>FLEXNETUIO_PROVINCIA</v>
          </cell>
          <cell r="V707">
            <v>1</v>
          </cell>
          <cell r="W707">
            <v>1</v>
          </cell>
          <cell r="X707" t="str">
            <v>FLEXNET ECUADOR - MOVISTAR</v>
          </cell>
          <cell r="Y707" t="str">
            <v>CALLE 28 DE JUNIO S/N Y GARCIA MORENO ENTRADA LLANO GRANDE</v>
          </cell>
        </row>
        <row r="708">
          <cell r="A708" t="str">
            <v>2023-00652</v>
          </cell>
          <cell r="B708">
            <v>498243</v>
          </cell>
          <cell r="C708" t="str">
            <v>2023-00652</v>
          </cell>
          <cell r="D708" t="str">
            <v>MOVISTAR</v>
          </cell>
          <cell r="E708" t="str">
            <v>DESPACHO</v>
          </cell>
          <cell r="F708" t="str">
            <v>NORMAL</v>
          </cell>
          <cell r="G708" t="str">
            <v>031080202300652</v>
          </cell>
          <cell r="H708">
            <v>44943</v>
          </cell>
          <cell r="I708" t="str">
            <v>EN_TRANSITO</v>
          </cell>
          <cell r="J708">
            <v>44943</v>
          </cell>
          <cell r="K708" t="str">
            <v xml:space="preserve">NORPHONE (ISLA RIOCENTRO SUR)_LOURDES BRAVO </v>
          </cell>
          <cell r="L708" t="str">
            <v>CC RIOCENTRO SUR AVENIDA 25 DE JULIO</v>
          </cell>
          <cell r="M708" t="str">
            <v>1091717898001</v>
          </cell>
          <cell r="N708" t="str">
            <v>984246089</v>
          </cell>
          <cell r="O708" t="str">
            <v/>
          </cell>
          <cell r="P708" t="str">
            <v>GUAYAQUIL</v>
          </cell>
          <cell r="Q708" t="str">
            <v>GUAYAQUIL</v>
          </cell>
          <cell r="R708" t="str">
            <v>GUAYAS</v>
          </cell>
          <cell r="T708" t="str">
            <v>TRAMACO</v>
          </cell>
          <cell r="U708" t="str">
            <v>FLEXNETUIO_GYE</v>
          </cell>
          <cell r="V708">
            <v>1</v>
          </cell>
          <cell r="W708">
            <v>1</v>
          </cell>
          <cell r="X708" t="str">
            <v>FLEXNET ECUADOR - MOVISTAR</v>
          </cell>
          <cell r="Y708" t="str">
            <v>CALLE 28 DE JUNIO S/N Y GARCIA MORENO ENTRADA LLANO GRANDE</v>
          </cell>
        </row>
        <row r="709">
          <cell r="A709" t="str">
            <v>2023-00653</v>
          </cell>
          <cell r="B709">
            <v>498244</v>
          </cell>
          <cell r="C709" t="str">
            <v>2023-00653</v>
          </cell>
          <cell r="D709" t="str">
            <v>MOVISTAR</v>
          </cell>
          <cell r="E709" t="str">
            <v>DESPACHO</v>
          </cell>
          <cell r="F709" t="str">
            <v>NORMAL</v>
          </cell>
          <cell r="G709" t="str">
            <v>031080202300653</v>
          </cell>
          <cell r="H709">
            <v>44943</v>
          </cell>
          <cell r="I709" t="str">
            <v>EN_TRANSITO</v>
          </cell>
          <cell r="J709">
            <v>44943</v>
          </cell>
          <cell r="K709" t="str">
            <v>CAVS AE SALESLAND SCALA_DIEGO FERNANDO MENA VILLALBA</v>
          </cell>
          <cell r="L709" t="str">
            <v>KILOMETRO 12 ½, PARROQUIA DE CUMBAYA, CENTRO COMERCIAL SCALA SHOPPING, PLANTA BAJA, LOCAL L104</v>
          </cell>
          <cell r="M709" t="str">
            <v>1713085593</v>
          </cell>
          <cell r="N709" t="str">
            <v>22256500</v>
          </cell>
          <cell r="P709" t="str">
            <v>QUITO</v>
          </cell>
          <cell r="Q709" t="str">
            <v>QUITO</v>
          </cell>
          <cell r="R709" t="str">
            <v>PICHINCHA</v>
          </cell>
          <cell r="T709" t="str">
            <v>TRAMACO</v>
          </cell>
          <cell r="U709" t="str">
            <v>FLEXNETUIO_LOCAL</v>
          </cell>
          <cell r="V709">
            <v>2</v>
          </cell>
          <cell r="W709">
            <v>1</v>
          </cell>
          <cell r="X709" t="str">
            <v>FLEXNET ECUADOR - MOVISTAR</v>
          </cell>
          <cell r="Y709" t="str">
            <v>CALLE 28 DE JUNIO S/N Y GARCIA MORENO ENTRADA LLANO GRANDE</v>
          </cell>
        </row>
        <row r="710">
          <cell r="A710" t="str">
            <v>2023-00654</v>
          </cell>
          <cell r="B710">
            <v>498245</v>
          </cell>
          <cell r="C710" t="str">
            <v>2023-00654</v>
          </cell>
          <cell r="D710" t="str">
            <v>MOVISTAR</v>
          </cell>
          <cell r="E710" t="str">
            <v>DESPACHO</v>
          </cell>
          <cell r="F710" t="str">
            <v>NORMAL</v>
          </cell>
          <cell r="G710" t="str">
            <v>031080202300654</v>
          </cell>
          <cell r="H710">
            <v>44943</v>
          </cell>
          <cell r="I710" t="str">
            <v>ENTREGADO</v>
          </cell>
          <cell r="J710">
            <v>44944</v>
          </cell>
          <cell r="K710" t="str">
            <v>NORPHONE AMBATO_PAOLA MORAN</v>
          </cell>
          <cell r="L710" t="str">
            <v>AV CEVALLOS ENTRE CALLES MERA Y MARTINEZ CAV NORPHONE</v>
          </cell>
          <cell r="M710" t="str">
            <v>1091717898001</v>
          </cell>
          <cell r="N710" t="str">
            <v>998659562</v>
          </cell>
          <cell r="O710" t="str">
            <v/>
          </cell>
          <cell r="P710" t="str">
            <v>AMBATO</v>
          </cell>
          <cell r="Q710" t="str">
            <v>AMBATO</v>
          </cell>
          <cell r="R710" t="str">
            <v>TUNGURAHUA</v>
          </cell>
          <cell r="S710" t="str">
            <v>AMBATO</v>
          </cell>
          <cell r="T710" t="str">
            <v>TRAMACO</v>
          </cell>
          <cell r="U710" t="str">
            <v>FLEXNETUIO_PROVINCIA</v>
          </cell>
          <cell r="V710">
            <v>1</v>
          </cell>
          <cell r="W710">
            <v>1</v>
          </cell>
          <cell r="X710" t="str">
            <v>FLEXNET ECUADOR - MOVISTAR</v>
          </cell>
          <cell r="Y710" t="str">
            <v>CALLE 28 DE JUNIO S/N Y GARCIA MORENO ENTRADA LLANO GRANDE</v>
          </cell>
        </row>
        <row r="711">
          <cell r="A711" t="str">
            <v>2023-00655</v>
          </cell>
          <cell r="B711">
            <v>498246</v>
          </cell>
          <cell r="C711" t="str">
            <v>2023-00655</v>
          </cell>
          <cell r="D711" t="str">
            <v>MOVISTAR</v>
          </cell>
          <cell r="E711" t="str">
            <v>DESPACHO</v>
          </cell>
          <cell r="F711" t="str">
            <v>NORMAL</v>
          </cell>
          <cell r="G711" t="str">
            <v>031080202300655</v>
          </cell>
          <cell r="H711">
            <v>44943</v>
          </cell>
          <cell r="I711" t="str">
            <v>EN_TRANSITO</v>
          </cell>
          <cell r="J711">
            <v>44943</v>
          </cell>
          <cell r="K711" t="str">
            <v>NORPHONE C.C. PASEO SHOPPING LA LIBERTAD_LOURDES BRAVO</v>
          </cell>
          <cell r="L711" t="str">
            <v xml:space="preserve">C.C. EL PASEO SHOPPING LA PENINSULA LOCAL 1 PLANTA BAJA BARRIO SAN FRANCISCO MZ 38. CALLE 9 </v>
          </cell>
          <cell r="M711" t="str">
            <v>1091717898001</v>
          </cell>
          <cell r="N711" t="str">
            <v>984246089</v>
          </cell>
          <cell r="O711" t="str">
            <v/>
          </cell>
          <cell r="P711" t="str">
            <v>LA LIBERTAD</v>
          </cell>
          <cell r="Q711" t="str">
            <v>LA LIBERTAD</v>
          </cell>
          <cell r="R711" t="str">
            <v>SANTA ELENA</v>
          </cell>
          <cell r="T711" t="str">
            <v>TRAMACO</v>
          </cell>
          <cell r="U711" t="str">
            <v>FLEXNETUIO_PROVINCIA</v>
          </cell>
          <cell r="V711">
            <v>1</v>
          </cell>
          <cell r="W711">
            <v>1</v>
          </cell>
          <cell r="X711" t="str">
            <v>FLEXNET ECUADOR - MOVISTAR</v>
          </cell>
          <cell r="Y711" t="str">
            <v>CALLE 28 DE JUNIO S/N Y GARCIA MORENO ENTRADA LLANO GRANDE</v>
          </cell>
        </row>
        <row r="712">
          <cell r="A712" t="str">
            <v>2023-00656</v>
          </cell>
          <cell r="B712">
            <v>498247</v>
          </cell>
          <cell r="C712" t="str">
            <v>2023-00656</v>
          </cell>
          <cell r="D712" t="str">
            <v>MOVISTAR</v>
          </cell>
          <cell r="E712" t="str">
            <v>DESPACHO</v>
          </cell>
          <cell r="F712" t="str">
            <v>NORMAL</v>
          </cell>
          <cell r="G712" t="str">
            <v>031080202300656</v>
          </cell>
          <cell r="H712">
            <v>44943</v>
          </cell>
          <cell r="I712" t="str">
            <v>ENTREGADO</v>
          </cell>
          <cell r="J712">
            <v>44944</v>
          </cell>
          <cell r="K712" t="str">
            <v>NORPHONE C.C. Riocentro Ceibos_PAOLA MORAN</v>
          </cell>
          <cell r="L712" t="str">
            <v>C.C. RIOCENTRO CEIBOS LOCAL 28 AV DEL BOMBERO VIA A LA COSTA KM 65</v>
          </cell>
          <cell r="M712" t="str">
            <v>1091717898001</v>
          </cell>
          <cell r="N712" t="str">
            <v>998659562</v>
          </cell>
          <cell r="O712" t="str">
            <v/>
          </cell>
          <cell r="P712" t="str">
            <v>GUAYAQUIL</v>
          </cell>
          <cell r="Q712" t="str">
            <v>GUAYAQUIL</v>
          </cell>
          <cell r="R712" t="str">
            <v>GUAYAS</v>
          </cell>
          <cell r="T712" t="str">
            <v>TRAMACO</v>
          </cell>
          <cell r="U712" t="str">
            <v>FLEXNETUIO_GYE</v>
          </cell>
          <cell r="V712">
            <v>1</v>
          </cell>
          <cell r="W712">
            <v>1</v>
          </cell>
          <cell r="X712" t="str">
            <v>FLEXNET ECUADOR - MOVISTAR</v>
          </cell>
          <cell r="Y712" t="str">
            <v>CALLE 28 DE JUNIO S/N Y GARCIA MORENO ENTRADA LLANO GRANDE</v>
          </cell>
        </row>
        <row r="713">
          <cell r="A713" t="str">
            <v>2023-00657</v>
          </cell>
          <cell r="B713">
            <v>498248</v>
          </cell>
          <cell r="C713" t="str">
            <v>2023-00657</v>
          </cell>
          <cell r="D713" t="str">
            <v>MOVISTAR</v>
          </cell>
          <cell r="E713" t="str">
            <v>DESPACHO</v>
          </cell>
          <cell r="F713" t="str">
            <v>NORMAL</v>
          </cell>
          <cell r="G713" t="str">
            <v>031080202300657</v>
          </cell>
          <cell r="H713">
            <v>44943</v>
          </cell>
          <cell r="I713" t="str">
            <v>INCIDENCIA</v>
          </cell>
          <cell r="J713">
            <v>44944</v>
          </cell>
          <cell r="K713" t="str">
            <v>AE CELISTICS CCI_KLEBER GRANDA_DANY IMBAQUINGO</v>
          </cell>
          <cell r="L713" t="str">
            <v>AV AMAZONAS Y NACIONES UNIDAS CENTRO COMERCIAL INAQUITO LC 223 224</v>
          </cell>
          <cell r="M713" t="str">
            <v>1792161037001</v>
          </cell>
          <cell r="N713" t="str">
            <v>0992567346_094084829</v>
          </cell>
          <cell r="O713" t="str">
            <v/>
          </cell>
          <cell r="P713" t="str">
            <v>QUITO</v>
          </cell>
          <cell r="Q713" t="str">
            <v>QUITO</v>
          </cell>
          <cell r="R713" t="str">
            <v>PICHINCHA</v>
          </cell>
          <cell r="T713" t="str">
            <v>TRAMACO</v>
          </cell>
          <cell r="U713" t="str">
            <v>FLEXNETUIO_LOCAL</v>
          </cell>
          <cell r="V713">
            <v>1</v>
          </cell>
          <cell r="W713">
            <v>1</v>
          </cell>
          <cell r="X713" t="str">
            <v>FLEXNET ECUADOR - MOVISTAR</v>
          </cell>
          <cell r="Y713" t="str">
            <v>CALLE 28 DE JUNIO S/N Y GARCIA MORENO ENTRADA LLANO GRANDE</v>
          </cell>
        </row>
        <row r="714">
          <cell r="A714" t="str">
            <v>2023-00658</v>
          </cell>
          <cell r="B714">
            <v>498249</v>
          </cell>
          <cell r="C714" t="str">
            <v>2023-00658</v>
          </cell>
          <cell r="D714" t="str">
            <v>MOVISTAR</v>
          </cell>
          <cell r="E714" t="str">
            <v>DESPACHO</v>
          </cell>
          <cell r="F714" t="str">
            <v>NORMAL</v>
          </cell>
          <cell r="G714" t="str">
            <v>031080202300658</v>
          </cell>
          <cell r="H714">
            <v>44943</v>
          </cell>
          <cell r="I714" t="str">
            <v>ENTREGADO</v>
          </cell>
          <cell r="J714">
            <v>44944</v>
          </cell>
          <cell r="K714" t="str">
            <v>NORPHONE C.C. Riocentro Norte_PAOLA MORAN</v>
          </cell>
          <cell r="L714" t="str">
            <v>CENTRO COMERCIAL RIOCENTRO NORTE AV FRANCISCO DE ORELLANA LOCAL 10 PRIMERA PUERTA</v>
          </cell>
          <cell r="M714" t="str">
            <v>1091717898001</v>
          </cell>
          <cell r="N714" t="str">
            <v>998659562</v>
          </cell>
          <cell r="O714" t="str">
            <v/>
          </cell>
          <cell r="P714" t="str">
            <v>GUAYAQUIL</v>
          </cell>
          <cell r="Q714" t="str">
            <v>GUAYAQUIL</v>
          </cell>
          <cell r="R714" t="str">
            <v>GUAYAS</v>
          </cell>
          <cell r="T714" t="str">
            <v>TRAMACO</v>
          </cell>
          <cell r="U714" t="str">
            <v>FLEXNETUIO_GYE</v>
          </cell>
          <cell r="V714">
            <v>1</v>
          </cell>
          <cell r="W714">
            <v>1</v>
          </cell>
          <cell r="X714" t="str">
            <v>FLEXNET ECUADOR - MOVISTAR</v>
          </cell>
          <cell r="Y714" t="str">
            <v>CALLE 28 DE JUNIO S/N Y GARCIA MORENO ENTRADA LLANO GRANDE</v>
          </cell>
        </row>
        <row r="715">
          <cell r="A715" t="str">
            <v>2023-00659</v>
          </cell>
          <cell r="B715">
            <v>498250</v>
          </cell>
          <cell r="C715" t="str">
            <v>2023-00659</v>
          </cell>
          <cell r="D715" t="str">
            <v>MOVISTAR</v>
          </cell>
          <cell r="E715" t="str">
            <v>DESPACHO</v>
          </cell>
          <cell r="F715" t="str">
            <v>NORMAL</v>
          </cell>
          <cell r="G715" t="str">
            <v>031080202300659</v>
          </cell>
          <cell r="H715">
            <v>44943</v>
          </cell>
          <cell r="I715" t="str">
            <v>EN_TRANSITO</v>
          </cell>
          <cell r="J715">
            <v>44943</v>
          </cell>
          <cell r="K715" t="str">
            <v>NORPHONE C.C. Riocentro Sur_PAOLA MORAN</v>
          </cell>
          <cell r="L715" t="str">
            <v>C.C. RIOCENTRO SUR AV 25 DE JULIO LOCAL 43 JUNTO A LA UNIV. AGRARIA</v>
          </cell>
          <cell r="M715" t="str">
            <v>1091717898001</v>
          </cell>
          <cell r="N715" t="str">
            <v>998659562</v>
          </cell>
          <cell r="O715" t="str">
            <v/>
          </cell>
          <cell r="P715" t="str">
            <v>GUAYAQUIL</v>
          </cell>
          <cell r="Q715" t="str">
            <v>GUAYAQUIL</v>
          </cell>
          <cell r="R715" t="str">
            <v>GUAYAS</v>
          </cell>
          <cell r="T715" t="str">
            <v>TRAMACO</v>
          </cell>
          <cell r="U715" t="str">
            <v>FLEXNETUIO_GYE</v>
          </cell>
          <cell r="V715">
            <v>1</v>
          </cell>
          <cell r="W715">
            <v>1</v>
          </cell>
          <cell r="X715" t="str">
            <v>FLEXNET ECUADOR - MOVISTAR</v>
          </cell>
          <cell r="Y715" t="str">
            <v>CALLE 28 DE JUNIO S/N Y GARCIA MORENO ENTRADA LLANO GRANDE</v>
          </cell>
        </row>
        <row r="716">
          <cell r="A716" t="str">
            <v>2023-00660</v>
          </cell>
          <cell r="B716">
            <v>498251</v>
          </cell>
          <cell r="C716" t="str">
            <v>2023-00660</v>
          </cell>
          <cell r="D716" t="str">
            <v>MOVISTAR</v>
          </cell>
          <cell r="E716" t="str">
            <v>DESPACHO</v>
          </cell>
          <cell r="F716" t="str">
            <v>NORMAL</v>
          </cell>
          <cell r="G716" t="str">
            <v>031080202300660</v>
          </cell>
          <cell r="H716">
            <v>44943</v>
          </cell>
          <cell r="I716" t="str">
            <v>INCIDENCIA</v>
          </cell>
          <cell r="J716">
            <v>44944</v>
          </cell>
          <cell r="K716" t="str">
            <v>AE CELISTICS PORTAL SHOPPING_KLEBER GRANDA_DANY IMBAQUINGO</v>
          </cell>
          <cell r="L716" t="str">
            <v xml:space="preserve">GALO PLAZA LASSO Y AV SIMON BOLIVAR CC PORTAL SHOPPING TERCER PISO P350 LOCAL MOVISTAR </v>
          </cell>
          <cell r="M716" t="str">
            <v>1792161037001</v>
          </cell>
          <cell r="N716" t="str">
            <v>0992567346_094084829</v>
          </cell>
          <cell r="O716" t="str">
            <v/>
          </cell>
          <cell r="P716" t="str">
            <v>QUITO</v>
          </cell>
          <cell r="Q716" t="str">
            <v>QUITO</v>
          </cell>
          <cell r="R716" t="str">
            <v>PICHINCHA</v>
          </cell>
          <cell r="T716" t="str">
            <v>TRAMACO</v>
          </cell>
          <cell r="U716" t="str">
            <v>FLEXNETUIO_LOCAL</v>
          </cell>
          <cell r="V716">
            <v>1</v>
          </cell>
          <cell r="W716">
            <v>1</v>
          </cell>
          <cell r="X716" t="str">
            <v>FLEXNET ECUADOR - MOVISTAR</v>
          </cell>
          <cell r="Y716" t="str">
            <v>CALLE 28 DE JUNIO S/N Y GARCIA MORENO ENTRADA LLANO GRANDE</v>
          </cell>
        </row>
        <row r="717">
          <cell r="A717" t="str">
            <v>2023-00661</v>
          </cell>
          <cell r="B717">
            <v>498252</v>
          </cell>
          <cell r="C717" t="str">
            <v>2023-00661</v>
          </cell>
          <cell r="D717" t="str">
            <v>MOVISTAR</v>
          </cell>
          <cell r="E717" t="str">
            <v>DESPACHO</v>
          </cell>
          <cell r="F717" t="str">
            <v>NORMAL</v>
          </cell>
          <cell r="G717" t="str">
            <v>031080202300661</v>
          </cell>
          <cell r="H717">
            <v>44943</v>
          </cell>
          <cell r="I717" t="str">
            <v>EN_TRANSITO</v>
          </cell>
          <cell r="J717">
            <v>44943</v>
          </cell>
          <cell r="K717" t="str">
            <v>GRUPO ROMERO (C.C. MALL EL FORTIN)_ROMERO RODRIGUEZ MAURENY GEANELLA</v>
          </cell>
          <cell r="L717" t="str">
            <v>AV PERIMETRAL CALLE CASUARINA CENTRO COMERCIAL  MALL DEL FORTIN</v>
          </cell>
          <cell r="M717" t="str">
            <v>0993323705001</v>
          </cell>
          <cell r="N717" t="str">
            <v>982387574</v>
          </cell>
          <cell r="P717" t="str">
            <v>GUAYAQUIL</v>
          </cell>
          <cell r="Q717" t="str">
            <v>GUAYAQUIL</v>
          </cell>
          <cell r="R717" t="str">
            <v>GUAYAS</v>
          </cell>
          <cell r="T717" t="str">
            <v>TRAMACO</v>
          </cell>
          <cell r="U717" t="str">
            <v>FLEXNETUIO_GYE</v>
          </cell>
          <cell r="V717">
            <v>2</v>
          </cell>
          <cell r="W717">
            <v>1</v>
          </cell>
          <cell r="X717" t="str">
            <v>FLEXNET ECUADOR - MOVISTAR</v>
          </cell>
          <cell r="Y717" t="str">
            <v>CALLE 28 DE JUNIO S/N Y GARCIA MORENO ENTRADA LLANO GRANDE</v>
          </cell>
        </row>
        <row r="718">
          <cell r="A718" t="str">
            <v>2023-00662</v>
          </cell>
          <cell r="B718">
            <v>498253</v>
          </cell>
          <cell r="C718" t="str">
            <v>2023-00662</v>
          </cell>
          <cell r="D718" t="str">
            <v>MOVISTAR</v>
          </cell>
          <cell r="E718" t="str">
            <v>DESPACHO</v>
          </cell>
          <cell r="F718" t="str">
            <v>NORMAL</v>
          </cell>
          <cell r="G718" t="str">
            <v>031080202300662</v>
          </cell>
          <cell r="H718">
            <v>44943</v>
          </cell>
          <cell r="I718" t="str">
            <v>ENTREGADO</v>
          </cell>
          <cell r="J718">
            <v>44944</v>
          </cell>
          <cell r="K718" t="str">
            <v>AE CELISTICS QUICENTRO SUR_KLEBER GRANDA_DANY IMBAQUINGO</v>
          </cell>
          <cell r="L718" t="str">
            <v xml:space="preserve">MORAN VALVERDE Y TENIENTE HUGO ORTIZ CC QUICENTRO SHOPPING SUR N 1 LOCAL 91 – 92 JUNTO A MEGAMAXI </v>
          </cell>
          <cell r="M718" t="str">
            <v>1792161037001</v>
          </cell>
          <cell r="N718" t="str">
            <v>0992567346_094084829</v>
          </cell>
          <cell r="O718" t="str">
            <v/>
          </cell>
          <cell r="P718" t="str">
            <v>QUITO</v>
          </cell>
          <cell r="Q718" t="str">
            <v>QUITO</v>
          </cell>
          <cell r="R718" t="str">
            <v>PICHINCHA</v>
          </cell>
          <cell r="T718" t="str">
            <v>TRAMACO</v>
          </cell>
          <cell r="U718" t="str">
            <v>FLEXNETUIO_LOCAL</v>
          </cell>
          <cell r="V718">
            <v>1</v>
          </cell>
          <cell r="W718">
            <v>1</v>
          </cell>
          <cell r="X718" t="str">
            <v>FLEXNET ECUADOR - MOVISTAR</v>
          </cell>
          <cell r="Y718" t="str">
            <v>CALLE 28 DE JUNIO S/N Y GARCIA MORENO ENTRADA LLANO GRANDE</v>
          </cell>
        </row>
        <row r="719">
          <cell r="A719" t="str">
            <v>2023-00663</v>
          </cell>
          <cell r="B719">
            <v>498254</v>
          </cell>
          <cell r="C719" t="str">
            <v>2023-00663</v>
          </cell>
          <cell r="D719" t="str">
            <v>MOVISTAR</v>
          </cell>
          <cell r="E719" t="str">
            <v>DESPACHO</v>
          </cell>
          <cell r="F719" t="str">
            <v>NORMAL</v>
          </cell>
          <cell r="G719" t="str">
            <v>031080202300663</v>
          </cell>
          <cell r="H719">
            <v>44943</v>
          </cell>
          <cell r="I719" t="str">
            <v>ENTREGADO</v>
          </cell>
          <cell r="J719">
            <v>44944</v>
          </cell>
          <cell r="K719" t="str">
            <v>AGENTE AE CELISTICS EL RECREO QUITO_KLEBER GRANDA_DANY IMBAQUINGO</v>
          </cell>
          <cell r="L719" t="str">
            <v xml:space="preserve">FRANQUICIA PEDRO VICENTE MALDONADO 510194 Y CALVAS CC RECREO OF P106 </v>
          </cell>
          <cell r="M719" t="str">
            <v>1792161037001</v>
          </cell>
          <cell r="N719" t="str">
            <v>0992567346_094084829</v>
          </cell>
          <cell r="P719" t="str">
            <v>QUITO</v>
          </cell>
          <cell r="Q719" t="str">
            <v>QUITO</v>
          </cell>
          <cell r="R719" t="str">
            <v>PICHINCHA</v>
          </cell>
          <cell r="T719" t="str">
            <v>TRAMACO</v>
          </cell>
          <cell r="U719" t="str">
            <v>FLEXNETUIO_LOCAL</v>
          </cell>
          <cell r="V719">
            <v>2</v>
          </cell>
          <cell r="W719">
            <v>1</v>
          </cell>
          <cell r="X719" t="str">
            <v>FLEXNET ECUADOR - MOVISTAR</v>
          </cell>
          <cell r="Y719" t="str">
            <v>CALLE 28 DE JUNIO S/N Y GARCIA MORENO ENTRADA LLANO GRANDE</v>
          </cell>
        </row>
        <row r="720">
          <cell r="A720" t="str">
            <v>2023-00664</v>
          </cell>
          <cell r="B720">
            <v>498255</v>
          </cell>
          <cell r="C720" t="str">
            <v>2023-00664</v>
          </cell>
          <cell r="D720" t="str">
            <v>MOVISTAR</v>
          </cell>
          <cell r="E720" t="str">
            <v>DESPACHO</v>
          </cell>
          <cell r="F720" t="str">
            <v>NORMAL</v>
          </cell>
          <cell r="G720" t="str">
            <v>031080202300664</v>
          </cell>
          <cell r="H720">
            <v>44943</v>
          </cell>
          <cell r="I720" t="str">
            <v>ENTREGADO</v>
          </cell>
          <cell r="J720">
            <v>44944</v>
          </cell>
          <cell r="K720" t="str">
            <v>AGENTE AE CELISTICS MALL DE LOS ANDES_KLEBER GRANDA_DANY IMBAQUINGO</v>
          </cell>
          <cell r="L720" t="str">
            <v>Av. Atahualpa y Victor Hugo, Centro Comercial Mall de los Andes Local #120.</v>
          </cell>
          <cell r="M720" t="str">
            <v>1792161037001</v>
          </cell>
          <cell r="N720" t="str">
            <v>0992567346_094084829</v>
          </cell>
          <cell r="O720" t="str">
            <v/>
          </cell>
          <cell r="P720" t="str">
            <v>AMBATO</v>
          </cell>
          <cell r="Q720" t="str">
            <v>AMBATO</v>
          </cell>
          <cell r="R720" t="str">
            <v>TUNGURAHUA</v>
          </cell>
          <cell r="S720" t="str">
            <v>AMBATO</v>
          </cell>
          <cell r="T720" t="str">
            <v>TRAMACO</v>
          </cell>
          <cell r="U720" t="str">
            <v>FLEXNETUIO_PROVINCIA</v>
          </cell>
          <cell r="V720">
            <v>1</v>
          </cell>
          <cell r="W720">
            <v>1</v>
          </cell>
          <cell r="X720" t="str">
            <v>FLEXNET ECUADOR - MOVISTAR</v>
          </cell>
          <cell r="Y720" t="str">
            <v>CALLE 28 DE JUNIO S/N Y GARCIA MORENO ENTRADA LLANO GRANDE</v>
          </cell>
        </row>
        <row r="721">
          <cell r="A721" t="str">
            <v>2023-00665</v>
          </cell>
          <cell r="B721">
            <v>498256</v>
          </cell>
          <cell r="C721" t="str">
            <v>2023-00665</v>
          </cell>
          <cell r="D721" t="str">
            <v>MOVISTAR</v>
          </cell>
          <cell r="E721" t="str">
            <v>DESPACHO</v>
          </cell>
          <cell r="F721" t="str">
            <v>NORMAL</v>
          </cell>
          <cell r="G721" t="str">
            <v>031080202300665</v>
          </cell>
          <cell r="H721">
            <v>44943</v>
          </cell>
          <cell r="I721" t="str">
            <v>ENTREGADO</v>
          </cell>
          <cell r="J721">
            <v>44944</v>
          </cell>
          <cell r="K721" t="str">
            <v>AGENTE AE CELISTICS SAN LUIS_KLEBER GRANDA_DANY IMBAQUINGO</v>
          </cell>
          <cell r="L721" t="str">
            <v xml:space="preserve">CAVS PREMIUM AUTOPISTA GRAL RUMINAHUI Y AV SAN LUIS  </v>
          </cell>
          <cell r="M721" t="str">
            <v>1792161037001</v>
          </cell>
          <cell r="N721" t="str">
            <v>0992567346_094084829</v>
          </cell>
          <cell r="O721" t="str">
            <v/>
          </cell>
          <cell r="P721" t="str">
            <v>QUITO</v>
          </cell>
          <cell r="Q721" t="str">
            <v>QUITO</v>
          </cell>
          <cell r="R721" t="str">
            <v>PICHINCHA</v>
          </cell>
          <cell r="T721" t="str">
            <v>TRAMACO</v>
          </cell>
          <cell r="U721" t="str">
            <v>FLEXNETUIO_LOCAL</v>
          </cell>
          <cell r="V721">
            <v>1</v>
          </cell>
          <cell r="W721">
            <v>1</v>
          </cell>
          <cell r="X721" t="str">
            <v>FLEXNET ECUADOR - MOVISTAR</v>
          </cell>
          <cell r="Y721" t="str">
            <v>CALLE 28 DE JUNIO S/N Y GARCIA MORENO ENTRADA LLANO GRANDE</v>
          </cell>
        </row>
        <row r="722">
          <cell r="A722" t="str">
            <v>2023-00666</v>
          </cell>
          <cell r="B722">
            <v>498257</v>
          </cell>
          <cell r="C722" t="str">
            <v>2023-00666</v>
          </cell>
          <cell r="D722" t="str">
            <v>MOVISTAR</v>
          </cell>
          <cell r="E722" t="str">
            <v>DESPACHO</v>
          </cell>
          <cell r="F722" t="str">
            <v>NORMAL</v>
          </cell>
          <cell r="G722" t="str">
            <v>031080202300666</v>
          </cell>
          <cell r="H722">
            <v>44943</v>
          </cell>
          <cell r="I722" t="str">
            <v>ENTREGADO</v>
          </cell>
          <cell r="J722">
            <v>44944</v>
          </cell>
          <cell r="K722" t="str">
            <v>CELISTICS CAVS DAS AMBATO CENTRO_KLEBER GRANDA_DANY IMBAQUINGO</v>
          </cell>
          <cell r="L722" t="str">
            <v>CALLE SUCRE ENTRE CALLE MERA Y MARTINEZ N 750</v>
          </cell>
          <cell r="M722" t="str">
            <v>1792161037001</v>
          </cell>
          <cell r="N722" t="str">
            <v>0992567346_094084829</v>
          </cell>
          <cell r="O722" t="str">
            <v/>
          </cell>
          <cell r="P722" t="str">
            <v>AMBATO</v>
          </cell>
          <cell r="Q722" t="str">
            <v>AMBATO</v>
          </cell>
          <cell r="R722" t="str">
            <v>TUNGURAHUA</v>
          </cell>
          <cell r="S722" t="str">
            <v>AMBATO</v>
          </cell>
          <cell r="T722" t="str">
            <v>TRAMACO</v>
          </cell>
          <cell r="U722" t="str">
            <v>FLEXNETUIO_PROVINCIA</v>
          </cell>
          <cell r="V722">
            <v>1</v>
          </cell>
          <cell r="W722">
            <v>1</v>
          </cell>
          <cell r="X722" t="str">
            <v>FLEXNET ECUADOR - MOVISTAR</v>
          </cell>
          <cell r="Y722" t="str">
            <v>CALLE 28 DE JUNIO S/N Y GARCIA MORENO ENTRADA LLANO GRANDE</v>
          </cell>
        </row>
        <row r="723">
          <cell r="A723" t="str">
            <v>2023-00667</v>
          </cell>
          <cell r="B723">
            <v>498258</v>
          </cell>
          <cell r="C723" t="str">
            <v>2023-00667</v>
          </cell>
          <cell r="D723" t="str">
            <v>MOVISTAR</v>
          </cell>
          <cell r="E723" t="str">
            <v>DESPACHO</v>
          </cell>
          <cell r="F723" t="str">
            <v>NORMAL</v>
          </cell>
          <cell r="G723" t="str">
            <v>031080202300667</v>
          </cell>
          <cell r="H723">
            <v>44943</v>
          </cell>
          <cell r="I723" t="str">
            <v>ENTREGADO</v>
          </cell>
          <cell r="J723">
            <v>44944</v>
          </cell>
          <cell r="K723" t="str">
            <v>AE CELISTICS MALTERIA LATACUNGA_MARIA JOSE TOBAR ZAMBRANO</v>
          </cell>
          <cell r="L723" t="str">
            <v>AV. ELOY ALFARO ENTRE CALLE GATAZO Y AV. MARCO AURELIO SUBIA, CENTRO COMERCIAL LA MALTERIA PLAZA, PLANTA BAJA, LOCAL PB-007</v>
          </cell>
          <cell r="M723" t="str">
            <v>1306571512</v>
          </cell>
          <cell r="N723" t="str">
            <v>983508879</v>
          </cell>
          <cell r="O723" t="str">
            <v/>
          </cell>
          <cell r="P723" t="str">
            <v>LATACUNGA</v>
          </cell>
          <cell r="Q723" t="str">
            <v>LATACUNGA</v>
          </cell>
          <cell r="R723" t="str">
            <v>COTOPAXI</v>
          </cell>
          <cell r="T723" t="str">
            <v>TRAMACO</v>
          </cell>
          <cell r="U723" t="str">
            <v>FLEXNETUIO_PROVINCIA</v>
          </cell>
          <cell r="V723">
            <v>1</v>
          </cell>
          <cell r="W723">
            <v>1</v>
          </cell>
          <cell r="X723" t="str">
            <v>FLEXNET ECUADOR - MOVISTAR</v>
          </cell>
          <cell r="Y723" t="str">
            <v>CALLE 28 DE JUNIO S/N Y GARCIA MORENO ENTRADA LLANO GRANDE</v>
          </cell>
        </row>
        <row r="724">
          <cell r="A724" t="str">
            <v>2023-00668</v>
          </cell>
          <cell r="B724">
            <v>498259</v>
          </cell>
          <cell r="C724" t="str">
            <v>2023-00668</v>
          </cell>
          <cell r="D724" t="str">
            <v>MOVISTAR</v>
          </cell>
          <cell r="E724" t="str">
            <v>DESPACHO</v>
          </cell>
          <cell r="F724" t="str">
            <v>NORMAL</v>
          </cell>
          <cell r="G724" t="str">
            <v>031080202300668</v>
          </cell>
          <cell r="H724">
            <v>44943</v>
          </cell>
          <cell r="I724" t="str">
            <v>EN_TRANSITO</v>
          </cell>
          <cell r="J724">
            <v>44943</v>
          </cell>
          <cell r="K724" t="str">
            <v>BUSINESS SOLUTIONS ZONIFICACION ORIENTE CALLE_ALISON MISHELLE MORENO GOMEZ</v>
          </cell>
          <cell r="L724" t="str">
            <v>Av. Ceslao Marin y 27 de febrero diagonal la gran Hotel Cofanes local atras de Movistar.</v>
          </cell>
          <cell r="M724" t="str">
            <v>1721787024</v>
          </cell>
          <cell r="N724" t="str">
            <v>983172903</v>
          </cell>
          <cell r="O724" t="str">
            <v/>
          </cell>
          <cell r="P724" t="str">
            <v>PUYO</v>
          </cell>
          <cell r="Q724" t="str">
            <v>PUYO</v>
          </cell>
          <cell r="R724" t="str">
            <v>PASTAZA</v>
          </cell>
          <cell r="S724" t="str">
            <v/>
          </cell>
          <cell r="T724" t="str">
            <v>TRAMACO</v>
          </cell>
          <cell r="U724" t="str">
            <v>FLEXNETUIO_PROVINCIA</v>
          </cell>
          <cell r="V724">
            <v>1</v>
          </cell>
          <cell r="W724">
            <v>1</v>
          </cell>
          <cell r="X724" t="str">
            <v>FLEXNET ECUADOR - MOVISTAR</v>
          </cell>
          <cell r="Y724" t="str">
            <v>CALLE 28 DE JUNIO S/N Y GARCIA MORENO ENTRADA LLANO GRANDE</v>
          </cell>
        </row>
        <row r="725">
          <cell r="A725" t="str">
            <v>2023-00669</v>
          </cell>
          <cell r="B725">
            <v>498260</v>
          </cell>
          <cell r="C725" t="str">
            <v>2023-00669</v>
          </cell>
          <cell r="D725" t="str">
            <v>MOVISTAR</v>
          </cell>
          <cell r="E725" t="str">
            <v>DESPACHO</v>
          </cell>
          <cell r="F725" t="str">
            <v>NORMAL</v>
          </cell>
          <cell r="G725" t="str">
            <v>031080202300669</v>
          </cell>
          <cell r="H725">
            <v>44943</v>
          </cell>
          <cell r="I725" t="str">
            <v>EN_TRANSITO</v>
          </cell>
          <cell r="J725">
            <v>44943</v>
          </cell>
          <cell r="K725" t="str">
            <v>BUSINESS SOLUTIONS ZONIFICACION ORIENTE_ALISON MISHELLE MORENO GOMEZ</v>
          </cell>
          <cell r="L725" t="str">
            <v>Av. Ceslao Marin y 27 de febrero diagonal la gran Hotel Cofanes local atras de Movistar.</v>
          </cell>
          <cell r="M725" t="str">
            <v>1721787024</v>
          </cell>
          <cell r="N725" t="str">
            <v>983172903</v>
          </cell>
          <cell r="O725" t="str">
            <v/>
          </cell>
          <cell r="P725" t="str">
            <v>PUYO</v>
          </cell>
          <cell r="Q725" t="str">
            <v>PUYO</v>
          </cell>
          <cell r="R725" t="str">
            <v>PASTAZA</v>
          </cell>
          <cell r="S725" t="str">
            <v/>
          </cell>
          <cell r="T725" t="str">
            <v>TRAMACO</v>
          </cell>
          <cell r="U725" t="str">
            <v>FLEXNETUIO_PROVINCIA</v>
          </cell>
          <cell r="V725">
            <v>1</v>
          </cell>
          <cell r="W725">
            <v>1</v>
          </cell>
          <cell r="X725" t="str">
            <v>FLEXNET ECUADOR - MOVISTAR</v>
          </cell>
          <cell r="Y725" t="str">
            <v>CALLE 28 DE JUNIO S/N Y GARCIA MORENO ENTRADA LLANO GRANDE</v>
          </cell>
        </row>
        <row r="726">
          <cell r="A726" t="str">
            <v>2023-00670</v>
          </cell>
          <cell r="B726">
            <v>498261</v>
          </cell>
          <cell r="C726" t="str">
            <v>2023-00670</v>
          </cell>
          <cell r="D726" t="str">
            <v>MOVISTAR</v>
          </cell>
          <cell r="E726" t="str">
            <v>DESPACHO</v>
          </cell>
          <cell r="F726" t="str">
            <v>NORMAL</v>
          </cell>
          <cell r="G726" t="str">
            <v>031080202300670</v>
          </cell>
          <cell r="H726">
            <v>44943</v>
          </cell>
          <cell r="I726" t="str">
            <v>ENTREGADO</v>
          </cell>
          <cell r="J726">
            <v>44944</v>
          </cell>
          <cell r="K726" t="str">
            <v>NORPHONE C.C. Shopping Duran_PAOLA MORAN</v>
          </cell>
          <cell r="L726" t="str">
            <v>CC SHOPPING DURAN KILOMETRO 35 DE LA AUTOPISTA DURAN  BOLICHE56</v>
          </cell>
          <cell r="M726" t="str">
            <v>1091717898001</v>
          </cell>
          <cell r="N726" t="str">
            <v>998659562</v>
          </cell>
          <cell r="O726" t="str">
            <v/>
          </cell>
          <cell r="P726" t="str">
            <v>GUAYAQUIL</v>
          </cell>
          <cell r="Q726" t="str">
            <v>GUAYAQUIL</v>
          </cell>
          <cell r="R726" t="str">
            <v>GUAYAS</v>
          </cell>
          <cell r="T726" t="str">
            <v>TRAMACO</v>
          </cell>
          <cell r="U726" t="str">
            <v>FLEXNETUIO_GYE</v>
          </cell>
          <cell r="V726">
            <v>1</v>
          </cell>
          <cell r="W726">
            <v>1</v>
          </cell>
          <cell r="X726" t="str">
            <v>FLEXNET ECUADOR - MOVISTAR</v>
          </cell>
          <cell r="Y726" t="str">
            <v>CALLE 28 DE JUNIO S/N Y GARCIA MORENO ENTRADA LLANO GRANDE</v>
          </cell>
        </row>
        <row r="727">
          <cell r="A727" t="str">
            <v>2023-00671</v>
          </cell>
          <cell r="B727">
            <v>498262</v>
          </cell>
          <cell r="C727" t="str">
            <v>2023-00671</v>
          </cell>
          <cell r="D727" t="str">
            <v>MOVISTAR</v>
          </cell>
          <cell r="E727" t="str">
            <v>DESPACHO</v>
          </cell>
          <cell r="F727" t="str">
            <v>NORMAL</v>
          </cell>
          <cell r="G727" t="str">
            <v>031080202300671</v>
          </cell>
          <cell r="H727">
            <v>44943</v>
          </cell>
          <cell r="I727" t="str">
            <v>ENTREGADO</v>
          </cell>
          <cell r="J727">
            <v>44944</v>
          </cell>
          <cell r="K727" t="str">
            <v>NORPHONE C.C. SHOPPING MANTA_LOURDES BRAVO</v>
          </cell>
          <cell r="L727" t="str">
            <v>AV. 4 DE NOVIEMBRE, MANTA 130210   LOCAL 21 PLANTA ALTA</v>
          </cell>
          <cell r="M727" t="str">
            <v>1091717898001</v>
          </cell>
          <cell r="N727" t="str">
            <v>984246089</v>
          </cell>
          <cell r="O727" t="str">
            <v/>
          </cell>
          <cell r="P727" t="str">
            <v>MANTA</v>
          </cell>
          <cell r="Q727" t="str">
            <v>MANTA</v>
          </cell>
          <cell r="R727" t="str">
            <v>MANABI</v>
          </cell>
          <cell r="T727" t="str">
            <v>TRAMACO</v>
          </cell>
          <cell r="U727" t="str">
            <v>FLEXNETUIO_PROVINCIA</v>
          </cell>
          <cell r="V727">
            <v>1</v>
          </cell>
          <cell r="W727">
            <v>1</v>
          </cell>
          <cell r="X727" t="str">
            <v>FLEXNET ECUADOR - MOVISTAR</v>
          </cell>
          <cell r="Y727" t="str">
            <v>CALLE 28 DE JUNIO S/N Y GARCIA MORENO ENTRADA LLANO GRANDE</v>
          </cell>
        </row>
        <row r="728">
          <cell r="A728" t="str">
            <v>2023-00672</v>
          </cell>
          <cell r="B728">
            <v>498263</v>
          </cell>
          <cell r="C728" t="str">
            <v>2023-00672</v>
          </cell>
          <cell r="D728" t="str">
            <v>MOVISTAR</v>
          </cell>
          <cell r="E728" t="str">
            <v>DESPACHO</v>
          </cell>
          <cell r="F728" t="str">
            <v>NORMAL</v>
          </cell>
          <cell r="G728" t="str">
            <v>031080202300672</v>
          </cell>
          <cell r="H728">
            <v>44943</v>
          </cell>
          <cell r="I728" t="str">
            <v>ENTREGADO</v>
          </cell>
          <cell r="J728">
            <v>44944</v>
          </cell>
          <cell r="K728" t="str">
            <v xml:space="preserve">NORPHONE CAVS DAS LATACUNGA_LOURDES BRAVO </v>
          </cell>
          <cell r="L728" t="str">
            <v>BELISARIO QUEVEDO 807 Y JUAN ABEL ECHEVERRIA  JUNTO ALMACENES LA GANGA ED. DE 3 PISOS LATACUNGA</v>
          </cell>
          <cell r="M728" t="str">
            <v>1091717898001</v>
          </cell>
          <cell r="N728" t="str">
            <v>0980558242 - 0980520332</v>
          </cell>
          <cell r="O728" t="str">
            <v/>
          </cell>
          <cell r="P728" t="str">
            <v>LATACUNGA</v>
          </cell>
          <cell r="Q728" t="str">
            <v>LATACUNGA</v>
          </cell>
          <cell r="R728" t="str">
            <v>COTOPAXI</v>
          </cell>
          <cell r="T728" t="str">
            <v>TRAMACO</v>
          </cell>
          <cell r="U728" t="str">
            <v>FLEXNETUIO_PROVINCIA</v>
          </cell>
          <cell r="V728">
            <v>1</v>
          </cell>
          <cell r="W728">
            <v>1</v>
          </cell>
          <cell r="X728" t="str">
            <v>FLEXNET ECUADOR - MOVISTAR</v>
          </cell>
          <cell r="Y728" t="str">
            <v>CALLE 28 DE JUNIO S/N Y GARCIA MORENO ENTRADA LLANO GRANDE</v>
          </cell>
        </row>
        <row r="729">
          <cell r="A729" t="str">
            <v>2023-00673</v>
          </cell>
          <cell r="B729">
            <v>498264</v>
          </cell>
          <cell r="C729" t="str">
            <v>2023-00673</v>
          </cell>
          <cell r="D729" t="str">
            <v>MOVISTAR</v>
          </cell>
          <cell r="E729" t="str">
            <v>DESPACHO</v>
          </cell>
          <cell r="F729" t="str">
            <v>NORMAL</v>
          </cell>
          <cell r="G729" t="str">
            <v>FT80463</v>
          </cell>
          <cell r="H729">
            <v>44943</v>
          </cell>
          <cell r="I729" t="str">
            <v>ENTREGADO</v>
          </cell>
          <cell r="J729">
            <v>44944</v>
          </cell>
          <cell r="K729" t="str">
            <v>CAVS AE SALESLAND AMERICA_DIEGO MENA</v>
          </cell>
          <cell r="L729" t="str">
            <v>LAZA DE LAS AMERICAS INTERSECCION AV NACIONES UNIDAS Y REPUBLICA PB 6 2 QUITO</v>
          </cell>
          <cell r="M729" t="str">
            <v>0</v>
          </cell>
          <cell r="N729" t="str">
            <v>999805380</v>
          </cell>
          <cell r="O729" t="str">
            <v/>
          </cell>
          <cell r="P729" t="str">
            <v>QUITO</v>
          </cell>
          <cell r="Q729" t="str">
            <v>QUITO</v>
          </cell>
          <cell r="R729" t="str">
            <v>PICHINCHA</v>
          </cell>
          <cell r="T729" t="str">
            <v>FLEXTRANS UIO</v>
          </cell>
          <cell r="U729" t="str">
            <v>FLEXNETUIO_LOCAL</v>
          </cell>
          <cell r="V729">
            <v>1</v>
          </cell>
          <cell r="W729">
            <v>1</v>
          </cell>
          <cell r="X729" t="str">
            <v>FLEXNET ECUADOR - MOVISTAR</v>
          </cell>
          <cell r="Y729" t="str">
            <v>CALLE 28 DE JUNIO S/N Y GARCIA MORENO ENTRADA LLANO GRANDE</v>
          </cell>
        </row>
        <row r="730">
          <cell r="A730" t="str">
            <v>2023-00674</v>
          </cell>
          <cell r="B730">
            <v>498265</v>
          </cell>
          <cell r="C730" t="str">
            <v>2023-00674</v>
          </cell>
          <cell r="D730" t="str">
            <v>MOVISTAR</v>
          </cell>
          <cell r="E730" t="str">
            <v>DESPACHO</v>
          </cell>
          <cell r="F730" t="str">
            <v>NORMAL</v>
          </cell>
          <cell r="G730" t="str">
            <v>031080202300674</v>
          </cell>
          <cell r="H730">
            <v>44943</v>
          </cell>
          <cell r="I730" t="str">
            <v>ENTREGADO</v>
          </cell>
          <cell r="J730">
            <v>44944</v>
          </cell>
          <cell r="K730" t="str">
            <v>CAVS AE SALESLAND CONDADO_DIEGO MENA</v>
          </cell>
          <cell r="L730" t="str">
            <v>AV DE LA PRENSA Y AV KENNED CENTRO COMERCIAL CONDADO SHOPING NIVEL 3 NUM L35 4 355 QUITO</v>
          </cell>
          <cell r="M730" t="str">
            <v>0</v>
          </cell>
          <cell r="N730" t="str">
            <v>999805380</v>
          </cell>
          <cell r="O730" t="str">
            <v/>
          </cell>
          <cell r="P730" t="str">
            <v>QUITO</v>
          </cell>
          <cell r="Q730" t="str">
            <v>QUITO</v>
          </cell>
          <cell r="R730" t="str">
            <v>PICHINCHA</v>
          </cell>
          <cell r="T730" t="str">
            <v>TRAMACO</v>
          </cell>
          <cell r="U730" t="str">
            <v>FLEXNETUIO_LOCAL</v>
          </cell>
          <cell r="V730">
            <v>1</v>
          </cell>
          <cell r="W730">
            <v>1</v>
          </cell>
          <cell r="X730" t="str">
            <v>FLEXNET ECUADOR - MOVISTAR</v>
          </cell>
          <cell r="Y730" t="str">
            <v>CALLE 28 DE JUNIO S/N Y GARCIA MORENO ENTRADA LLANO GRANDE</v>
          </cell>
        </row>
        <row r="731">
          <cell r="A731" t="str">
            <v>2023-00675</v>
          </cell>
          <cell r="B731">
            <v>498266</v>
          </cell>
          <cell r="C731" t="str">
            <v>2023-00675</v>
          </cell>
          <cell r="D731" t="str">
            <v>MOVISTAR</v>
          </cell>
          <cell r="E731" t="str">
            <v>DESPACHO</v>
          </cell>
          <cell r="F731" t="str">
            <v>NORMAL</v>
          </cell>
          <cell r="G731" t="str">
            <v>FT80462</v>
          </cell>
          <cell r="H731">
            <v>44943</v>
          </cell>
          <cell r="I731" t="str">
            <v>ENTREGADO</v>
          </cell>
          <cell r="J731">
            <v>44944</v>
          </cell>
          <cell r="K731" t="str">
            <v xml:space="preserve">NORPHONE CAVS DAS TUMBACO_LOURDES BRAVO </v>
          </cell>
          <cell r="L731" t="str">
            <v xml:space="preserve">AV INTEROCEANICA Y JUAN MONTALVO JUNTO A PRODUBANCO CC SANTA MARIA </v>
          </cell>
          <cell r="M731" t="str">
            <v>1091717898001</v>
          </cell>
          <cell r="N731" t="str">
            <v>984246089</v>
          </cell>
          <cell r="O731" t="str">
            <v/>
          </cell>
          <cell r="P731" t="str">
            <v>QUITO</v>
          </cell>
          <cell r="Q731" t="str">
            <v>QUITO</v>
          </cell>
          <cell r="R731" t="str">
            <v>PICHINCHA</v>
          </cell>
          <cell r="T731" t="str">
            <v>FLEXTRANS UIO</v>
          </cell>
          <cell r="U731" t="str">
            <v>FLEXNETUIO_LOCAL</v>
          </cell>
          <cell r="V731">
            <v>1</v>
          </cell>
          <cell r="W731">
            <v>1</v>
          </cell>
          <cell r="X731" t="str">
            <v>FLEXNET ECUADOR - MOVISTAR</v>
          </cell>
          <cell r="Y731" t="str">
            <v>CALLE 28 DE JUNIO S/N Y GARCIA MORENO ENTRADA LLANO GRANDE</v>
          </cell>
        </row>
        <row r="732">
          <cell r="A732" t="str">
            <v>2023-00676</v>
          </cell>
          <cell r="B732">
            <v>498267</v>
          </cell>
          <cell r="C732" t="str">
            <v>2023-00676</v>
          </cell>
          <cell r="D732" t="str">
            <v>MOVISTAR</v>
          </cell>
          <cell r="E732" t="str">
            <v>DESPACHO</v>
          </cell>
          <cell r="F732" t="str">
            <v>NORMAL</v>
          </cell>
          <cell r="G732" t="str">
            <v>031080202300676</v>
          </cell>
          <cell r="H732">
            <v>44943</v>
          </cell>
          <cell r="I732" t="str">
            <v>ENTREGADO</v>
          </cell>
          <cell r="J732">
            <v>44944</v>
          </cell>
          <cell r="K732" t="str">
            <v>NORPHONE CAYAMBE_PAOLA MORAN</v>
          </cell>
          <cell r="L732" t="str">
            <v>GRAN AKI AV RESTAURACION Y JUNIN LOCAL ESQUINERO CAYAMBE</v>
          </cell>
          <cell r="M732" t="str">
            <v>1091717898001</v>
          </cell>
          <cell r="N732" t="str">
            <v>998659562</v>
          </cell>
          <cell r="O732" t="str">
            <v/>
          </cell>
          <cell r="P732" t="str">
            <v>CAYAMBE</v>
          </cell>
          <cell r="Q732" t="str">
            <v>CAYAMBE</v>
          </cell>
          <cell r="R732" t="str">
            <v>PICHINCHA</v>
          </cell>
          <cell r="T732" t="str">
            <v>TRAMACO</v>
          </cell>
          <cell r="U732" t="str">
            <v>FLEXNETUIO_PROVINCIA</v>
          </cell>
          <cell r="V732">
            <v>1</v>
          </cell>
          <cell r="W732">
            <v>1</v>
          </cell>
          <cell r="X732" t="str">
            <v>FLEXNET ECUADOR - MOVISTAR</v>
          </cell>
          <cell r="Y732" t="str">
            <v>CALLE 28 DE JUNIO S/N Y GARCIA MORENO ENTRADA LLANO GRANDE</v>
          </cell>
        </row>
        <row r="733">
          <cell r="A733" t="str">
            <v>2023-00677</v>
          </cell>
          <cell r="B733">
            <v>498268</v>
          </cell>
          <cell r="C733" t="str">
            <v>2023-00677</v>
          </cell>
          <cell r="D733" t="str">
            <v>MOVISTAR</v>
          </cell>
          <cell r="E733" t="str">
            <v>DESPACHO</v>
          </cell>
          <cell r="F733" t="str">
            <v>NORMAL</v>
          </cell>
          <cell r="G733" t="str">
            <v>031080202300677</v>
          </cell>
          <cell r="H733">
            <v>44943</v>
          </cell>
          <cell r="I733" t="str">
            <v>ENTREGADO</v>
          </cell>
          <cell r="J733">
            <v>44944</v>
          </cell>
          <cell r="K733" t="str">
            <v>NORPHONE CHONE_LOURDES BRAVO</v>
          </cell>
          <cell r="L733" t="str">
            <v>CENTRO CALLE PICHINCHA ENTRE CALLES WASHINGTON Y BOLIVAR A LADO DE ALMACENES ARTEFACTA</v>
          </cell>
          <cell r="M733" t="str">
            <v>1091717898001</v>
          </cell>
          <cell r="N733" t="str">
            <v>984246089</v>
          </cell>
          <cell r="O733" t="str">
            <v/>
          </cell>
          <cell r="P733" t="str">
            <v>CHONE</v>
          </cell>
          <cell r="Q733" t="str">
            <v>CHONE</v>
          </cell>
          <cell r="R733" t="str">
            <v>MANABI</v>
          </cell>
          <cell r="T733" t="str">
            <v>TRAMACO</v>
          </cell>
          <cell r="U733" t="str">
            <v>FLEXNETUIO_PROVINCIA</v>
          </cell>
          <cell r="V733">
            <v>1</v>
          </cell>
          <cell r="W733">
            <v>1</v>
          </cell>
          <cell r="X733" t="str">
            <v>FLEXNET ECUADOR - MOVISTAR</v>
          </cell>
          <cell r="Y733" t="str">
            <v>CALLE 28 DE JUNIO S/N Y GARCIA MORENO ENTRADA LLANO GRANDE</v>
          </cell>
        </row>
        <row r="734">
          <cell r="A734" t="str">
            <v>2023-00678</v>
          </cell>
          <cell r="B734">
            <v>498269</v>
          </cell>
          <cell r="C734" t="str">
            <v>2023-00678</v>
          </cell>
          <cell r="D734" t="str">
            <v>MOVISTAR</v>
          </cell>
          <cell r="E734" t="str">
            <v>DESPACHO</v>
          </cell>
          <cell r="F734" t="str">
            <v>NORMAL</v>
          </cell>
          <cell r="G734" t="str">
            <v>031080202300678</v>
          </cell>
          <cell r="H734">
            <v>44943</v>
          </cell>
          <cell r="I734" t="str">
            <v>ENTREGADO</v>
          </cell>
          <cell r="J734">
            <v>44944</v>
          </cell>
          <cell r="K734" t="str">
            <v>NORPHONE LA PLAZA IBARRA_PAOLA MORAN</v>
          </cell>
          <cell r="L734" t="str">
            <v>LOCAL 22 Y 23 CCLA PLAZA AV MARIANO ACOSTA Y2147 Y VICTOR GOMEZ JURADO IBARRA</v>
          </cell>
          <cell r="M734" t="str">
            <v>1091717898001</v>
          </cell>
          <cell r="N734" t="str">
            <v>998659562</v>
          </cell>
          <cell r="O734" t="str">
            <v/>
          </cell>
          <cell r="P734" t="str">
            <v>IBARRA</v>
          </cell>
          <cell r="Q734" t="str">
            <v>IBARRA</v>
          </cell>
          <cell r="R734" t="str">
            <v>IMBABURA</v>
          </cell>
          <cell r="T734" t="str">
            <v>TRAMACO</v>
          </cell>
          <cell r="U734" t="str">
            <v>FLEXNETUIO_PROVINCIA</v>
          </cell>
          <cell r="V734">
            <v>1</v>
          </cell>
          <cell r="W734">
            <v>1</v>
          </cell>
          <cell r="X734" t="str">
            <v>FLEXNET ECUADOR - MOVISTAR</v>
          </cell>
          <cell r="Y734" t="str">
            <v>CALLE 28 DE JUNIO S/N Y GARCIA MORENO ENTRADA LLANO GRANDE</v>
          </cell>
        </row>
        <row r="735">
          <cell r="A735" t="str">
            <v>2023-00679</v>
          </cell>
          <cell r="B735">
            <v>498270</v>
          </cell>
          <cell r="C735" t="str">
            <v>2023-00679</v>
          </cell>
          <cell r="D735" t="str">
            <v>MOVISTAR</v>
          </cell>
          <cell r="E735" t="str">
            <v>DESPACHO</v>
          </cell>
          <cell r="F735" t="str">
            <v>NORMAL</v>
          </cell>
          <cell r="G735" t="str">
            <v>IC4873</v>
          </cell>
          <cell r="H735">
            <v>44943</v>
          </cell>
          <cell r="I735" t="str">
            <v>ENTREGADO</v>
          </cell>
          <cell r="J735">
            <v>44944</v>
          </cell>
          <cell r="K735" t="str">
            <v>CAVS AE SALESLAND CUENCA CENTRO_DIEGO MENA</v>
          </cell>
          <cell r="L735" t="str">
            <v>CALLE BOLIVAR Y LUIS CORDERO N 755 CUENCA</v>
          </cell>
          <cell r="M735" t="str">
            <v>0</v>
          </cell>
          <cell r="N735" t="str">
            <v>999805380</v>
          </cell>
          <cell r="O735" t="str">
            <v/>
          </cell>
          <cell r="P735" t="str">
            <v>CUENCA</v>
          </cell>
          <cell r="Q735" t="str">
            <v>CUENCA</v>
          </cell>
          <cell r="R735" t="str">
            <v>AZUAY</v>
          </cell>
          <cell r="T735" t="str">
            <v>ITSACOURIER</v>
          </cell>
          <cell r="U735" t="str">
            <v>FLEXNETUIO_PROVINCIA</v>
          </cell>
          <cell r="V735">
            <v>1</v>
          </cell>
          <cell r="W735">
            <v>1</v>
          </cell>
          <cell r="X735" t="str">
            <v>FLEXNET ECUADOR - MOVISTAR</v>
          </cell>
          <cell r="Y735" t="str">
            <v>CALLE 28 DE JUNIO S/N Y GARCIA MORENO ENTRADA LLANO GRANDE</v>
          </cell>
        </row>
        <row r="736">
          <cell r="A736" t="str">
            <v>2023-00680</v>
          </cell>
          <cell r="B736">
            <v>498271</v>
          </cell>
          <cell r="C736" t="str">
            <v>2023-00680</v>
          </cell>
          <cell r="D736" t="str">
            <v>MOVISTAR</v>
          </cell>
          <cell r="E736" t="str">
            <v>DESPACHO</v>
          </cell>
          <cell r="F736" t="str">
            <v>NORMAL</v>
          </cell>
          <cell r="G736" t="str">
            <v>031080202300680</v>
          </cell>
          <cell r="H736">
            <v>44943</v>
          </cell>
          <cell r="I736" t="str">
            <v>ENTREGADO</v>
          </cell>
          <cell r="J736">
            <v>44944</v>
          </cell>
          <cell r="K736" t="str">
            <v>PDV NORPHONE ISLA SHOPPING RIOBAMBA_CARLOS JOSE CAMPOVERDE BERRU</v>
          </cell>
          <cell r="L736" t="str">
            <v>PASEO SHOPPING RIOBAMBA ANTONIO JOSE DE SUCRE Y BEGONIAS PLANTA BAJA FRENTE A PHARMACYS RIOBAMBA</v>
          </cell>
          <cell r="M736" t="str">
            <v>1091717898001</v>
          </cell>
          <cell r="N736" t="str">
            <v>994454243</v>
          </cell>
          <cell r="O736" t="str">
            <v/>
          </cell>
          <cell r="P736" t="str">
            <v>RIOBAMBA</v>
          </cell>
          <cell r="Q736" t="str">
            <v>RIOBAMBA</v>
          </cell>
          <cell r="R736" t="str">
            <v>CHIMBORAZO</v>
          </cell>
          <cell r="T736" t="str">
            <v>TRAMACO</v>
          </cell>
          <cell r="U736" t="str">
            <v>FLEXNETUIO_PROVINCIA</v>
          </cell>
          <cell r="V736">
            <v>1</v>
          </cell>
          <cell r="W736">
            <v>1</v>
          </cell>
          <cell r="X736" t="str">
            <v>FLEXNET ECUADOR - MOVISTAR</v>
          </cell>
          <cell r="Y736" t="str">
            <v>CALLE 28 DE JUNIO S/N Y GARCIA MORENO ENTRADA LLANO GRANDE</v>
          </cell>
        </row>
        <row r="737">
          <cell r="A737" t="str">
            <v>2023-00681</v>
          </cell>
          <cell r="B737">
            <v>498272</v>
          </cell>
          <cell r="C737" t="str">
            <v>2023-00681</v>
          </cell>
          <cell r="D737" t="str">
            <v>MOVISTAR</v>
          </cell>
          <cell r="E737" t="str">
            <v>DESPACHO</v>
          </cell>
          <cell r="F737" t="str">
            <v>NORMAL</v>
          </cell>
          <cell r="G737" t="str">
            <v>031080202300681</v>
          </cell>
          <cell r="H737">
            <v>44943</v>
          </cell>
          <cell r="I737" t="str">
            <v>ENTREGADO</v>
          </cell>
          <cell r="J737">
            <v>44944</v>
          </cell>
          <cell r="K737" t="str">
            <v>NORPHONE EL CARMEN_LOURDES BRAVO</v>
          </cell>
          <cell r="L737" t="str">
            <v>CALLE ABDON CALDERON Y AV. CHONE. FRENTE A JAPON MOTOS,DIAGONAL AL BANCO PICHINCHA</v>
          </cell>
          <cell r="M737" t="str">
            <v>1091717898001</v>
          </cell>
          <cell r="N737" t="str">
            <v>984246089</v>
          </cell>
          <cell r="O737" t="str">
            <v/>
          </cell>
          <cell r="P737" t="str">
            <v>EL CARMEN</v>
          </cell>
          <cell r="Q737" t="str">
            <v>EL CARMEN</v>
          </cell>
          <cell r="R737" t="str">
            <v>MANABI</v>
          </cell>
          <cell r="T737" t="str">
            <v>TRAMACO</v>
          </cell>
          <cell r="U737" t="str">
            <v>FLEXNETUIO_PROVINCIA</v>
          </cell>
          <cell r="V737">
            <v>1</v>
          </cell>
          <cell r="W737">
            <v>1</v>
          </cell>
          <cell r="X737" t="str">
            <v>FLEXNET ECUADOR - MOVISTAR</v>
          </cell>
          <cell r="Y737" t="str">
            <v>CALLE 28 DE JUNIO S/N Y GARCIA MORENO ENTRADA LLANO GRANDE</v>
          </cell>
        </row>
        <row r="738">
          <cell r="A738" t="str">
            <v>2023-00682</v>
          </cell>
          <cell r="B738">
            <v>498273</v>
          </cell>
          <cell r="C738" t="str">
            <v>2023-00682</v>
          </cell>
          <cell r="D738" t="str">
            <v>MOVISTAR</v>
          </cell>
          <cell r="E738" t="str">
            <v>DESPACHO</v>
          </cell>
          <cell r="F738" t="str">
            <v>NORMAL</v>
          </cell>
          <cell r="G738" t="str">
            <v>IC4874</v>
          </cell>
          <cell r="H738">
            <v>44943</v>
          </cell>
          <cell r="I738" t="str">
            <v>EN_TRANSITO</v>
          </cell>
          <cell r="J738">
            <v>44943</v>
          </cell>
          <cell r="K738" t="str">
            <v>CAVS AE SALESLAND CUENCA REMIGIO_DIEGO MENA</v>
          </cell>
          <cell r="L738" t="str">
            <v>AV REMIGIO CCRESPO Y FEDERICO PROANO NUM 294 CUENCA</v>
          </cell>
          <cell r="M738" t="str">
            <v>0</v>
          </cell>
          <cell r="N738" t="str">
            <v>999805380</v>
          </cell>
          <cell r="O738" t="str">
            <v/>
          </cell>
          <cell r="P738" t="str">
            <v>CUENCA</v>
          </cell>
          <cell r="Q738" t="str">
            <v>CUENCA</v>
          </cell>
          <cell r="R738" t="str">
            <v>AZUAY</v>
          </cell>
          <cell r="T738" t="str">
            <v>ITSACOURIER</v>
          </cell>
          <cell r="U738" t="str">
            <v>FLEXNETUIO_PROVINCIA</v>
          </cell>
          <cell r="V738">
            <v>1</v>
          </cell>
          <cell r="W738">
            <v>1</v>
          </cell>
          <cell r="X738" t="str">
            <v>FLEXNET ECUADOR - MOVISTAR</v>
          </cell>
          <cell r="Y738" t="str">
            <v>CALLE 28 DE JUNIO S/N Y GARCIA MORENO ENTRADA LLANO GRANDE</v>
          </cell>
        </row>
        <row r="739">
          <cell r="A739" t="str">
            <v>2023-00683</v>
          </cell>
          <cell r="B739">
            <v>498274</v>
          </cell>
          <cell r="C739" t="str">
            <v>2023-00683</v>
          </cell>
          <cell r="D739" t="str">
            <v>MOVISTAR</v>
          </cell>
          <cell r="E739" t="str">
            <v>DESPACHO</v>
          </cell>
          <cell r="F739" t="str">
            <v>NORMAL</v>
          </cell>
          <cell r="G739" t="str">
            <v>031080202300683</v>
          </cell>
          <cell r="H739">
            <v>44943</v>
          </cell>
          <cell r="I739" t="str">
            <v>EN_TRANSITO</v>
          </cell>
          <cell r="J739">
            <v>44943</v>
          </cell>
          <cell r="K739" t="str">
            <v xml:space="preserve">CAVS AE SALESLAND MACHALA_MENA DIEGO </v>
          </cell>
          <cell r="L739" t="str">
            <v>CALLE ROCAFUERTE 1005 ENTRE 09 DE MAYO Y GUAYAS</v>
          </cell>
          <cell r="M739" t="str">
            <v>1793079628001</v>
          </cell>
          <cell r="N739" t="str">
            <v>999805380</v>
          </cell>
          <cell r="O739" t="str">
            <v/>
          </cell>
          <cell r="P739" t="str">
            <v>MACHALA</v>
          </cell>
          <cell r="Q739" t="str">
            <v>MACHALA</v>
          </cell>
          <cell r="R739" t="str">
            <v>EL ORO</v>
          </cell>
          <cell r="T739" t="str">
            <v>TRAMACO</v>
          </cell>
          <cell r="U739" t="str">
            <v>FLEXNETUIO_PROVINCIA</v>
          </cell>
          <cell r="V739">
            <v>1</v>
          </cell>
          <cell r="W739">
            <v>1</v>
          </cell>
          <cell r="X739" t="str">
            <v>FLEXNET ECUADOR - MOVISTAR</v>
          </cell>
          <cell r="Y739" t="str">
            <v>CALLE 28 DE JUNIO S/N Y GARCIA MORENO ENTRADA LLANO GRANDE</v>
          </cell>
        </row>
        <row r="740">
          <cell r="A740" t="str">
            <v>2023-00684</v>
          </cell>
          <cell r="B740">
            <v>498275</v>
          </cell>
          <cell r="C740" t="str">
            <v>2023-00684</v>
          </cell>
          <cell r="D740" t="str">
            <v>MOVISTAR</v>
          </cell>
          <cell r="E740" t="str">
            <v>DESPACHO</v>
          </cell>
          <cell r="F740" t="str">
            <v>NORMAL</v>
          </cell>
          <cell r="G740" t="str">
            <v>031080202300684</v>
          </cell>
          <cell r="H740">
            <v>44943</v>
          </cell>
          <cell r="I740" t="str">
            <v>ENTREGADO</v>
          </cell>
          <cell r="J740">
            <v>44944</v>
          </cell>
          <cell r="K740" t="str">
            <v>CAVS AE SALESLAND RECREO_DIEGO MENA</v>
          </cell>
          <cell r="L740" t="str">
            <v>AV PEDRO VICENTE MALDONADO CENTRO COMERCIAL RECREO NUM 37 45PLANTA BAJA QUITO</v>
          </cell>
          <cell r="M740" t="str">
            <v>0</v>
          </cell>
          <cell r="N740" t="str">
            <v>999805380</v>
          </cell>
          <cell r="O740" t="str">
            <v/>
          </cell>
          <cell r="P740" t="str">
            <v>QUITO</v>
          </cell>
          <cell r="Q740" t="str">
            <v>QUITO</v>
          </cell>
          <cell r="R740" t="str">
            <v>PICHINCHA</v>
          </cell>
          <cell r="T740" t="str">
            <v>TRAMACO</v>
          </cell>
          <cell r="U740" t="str">
            <v>FLEXNETUIO_LOCAL</v>
          </cell>
          <cell r="V740">
            <v>1</v>
          </cell>
          <cell r="W740">
            <v>1</v>
          </cell>
          <cell r="X740" t="str">
            <v>FLEXNET ECUADOR - MOVISTAR</v>
          </cell>
          <cell r="Y740" t="str">
            <v>CALLE 28 DE JUNIO S/N Y GARCIA MORENO ENTRADA LLANO GRANDE</v>
          </cell>
        </row>
        <row r="741">
          <cell r="A741" t="str">
            <v>11697</v>
          </cell>
          <cell r="B741">
            <v>498236</v>
          </cell>
          <cell r="C741" t="str">
            <v>11697</v>
          </cell>
          <cell r="D741" t="str">
            <v>MOVISTAR</v>
          </cell>
          <cell r="E741" t="str">
            <v>RETIRO</v>
          </cell>
          <cell r="F741" t="str">
            <v>NORMAL</v>
          </cell>
          <cell r="G741" t="str">
            <v/>
          </cell>
          <cell r="H741">
            <v>44943</v>
          </cell>
          <cell r="I741" t="str">
            <v>EN_TRANSITO</v>
          </cell>
          <cell r="J741">
            <v>44943</v>
          </cell>
          <cell r="K741" t="str">
            <v>FLEXNET - LI</v>
          </cell>
          <cell r="L741" t="str">
            <v>CALLE 28 DE JUNIO S/N Y GARCIA MORENO ENTRADA LLANO GRANDE</v>
          </cell>
          <cell r="M741" t="str">
            <v/>
          </cell>
          <cell r="N741" t="str">
            <v>958963436</v>
          </cell>
          <cell r="O741" t="str">
            <v>958963436</v>
          </cell>
          <cell r="P741" t="str">
            <v>QUITO</v>
          </cell>
          <cell r="Q741" t="str">
            <v>QUITO</v>
          </cell>
          <cell r="R741" t="str">
            <v>PICHINCHA</v>
          </cell>
          <cell r="T741" t="str">
            <v>TRAMACO</v>
          </cell>
          <cell r="U741" t="str">
            <v>FLEXNETUIO_PROVINCIA</v>
          </cell>
          <cell r="V741">
            <v>0</v>
          </cell>
          <cell r="W741">
            <v>1</v>
          </cell>
          <cell r="X741" t="str">
            <v>Rodrigo Galarza</v>
          </cell>
          <cell r="Y741" t="str">
            <v>roca fuerte entre 9 de mayo y guayas junto al edificio murano</v>
          </cell>
        </row>
        <row r="742">
          <cell r="A742" t="str">
            <v>11699</v>
          </cell>
          <cell r="B742">
            <v>498237</v>
          </cell>
          <cell r="C742" t="str">
            <v>11699</v>
          </cell>
          <cell r="D742" t="str">
            <v>MOVISTAR</v>
          </cell>
          <cell r="E742" t="str">
            <v>RETIRO</v>
          </cell>
          <cell r="F742" t="str">
            <v>NORMAL</v>
          </cell>
          <cell r="G742" t="str">
            <v/>
          </cell>
          <cell r="H742">
            <v>44943</v>
          </cell>
          <cell r="I742" t="str">
            <v>EN_TRANSITO</v>
          </cell>
          <cell r="J742">
            <v>44943</v>
          </cell>
          <cell r="K742" t="str">
            <v>FLEXNET - LI</v>
          </cell>
          <cell r="L742" t="str">
            <v>CALLE 28 DE JUNIO S/N Y GARCIA MORENO ENTRADA LLANO GRANDE</v>
          </cell>
          <cell r="M742" t="str">
            <v/>
          </cell>
          <cell r="N742" t="str">
            <v>0982387574</v>
          </cell>
          <cell r="O742" t="str">
            <v>0982387574</v>
          </cell>
          <cell r="P742" t="str">
            <v>QUITO</v>
          </cell>
          <cell r="Q742" t="str">
            <v>QUITO</v>
          </cell>
          <cell r="R742" t="str">
            <v>PICHINCHA</v>
          </cell>
          <cell r="T742" t="str">
            <v>TRAMACO</v>
          </cell>
          <cell r="U742" t="str">
            <v>FLEXNETUIO_PROVINCIA</v>
          </cell>
          <cell r="V742">
            <v>0</v>
          </cell>
          <cell r="W742">
            <v>1</v>
          </cell>
          <cell r="X742" t="str">
            <v>MAURENY ROMERO</v>
          </cell>
          <cell r="Y742" t="str">
            <v>KM 1 1/2 VIA BUENA FE DENTRO PASEO SHOPPING LOCAL MOVISTAR #48</v>
          </cell>
        </row>
        <row r="743">
          <cell r="A743" t="str">
            <v>11700</v>
          </cell>
          <cell r="B743">
            <v>498238</v>
          </cell>
          <cell r="C743" t="str">
            <v>11700</v>
          </cell>
          <cell r="D743" t="str">
            <v>MOVISTAR</v>
          </cell>
          <cell r="E743" t="str">
            <v>RETIRO</v>
          </cell>
          <cell r="F743" t="str">
            <v>NORMAL</v>
          </cell>
          <cell r="G743" t="str">
            <v/>
          </cell>
          <cell r="H743">
            <v>44943</v>
          </cell>
          <cell r="I743" t="str">
            <v>EN_TRANSITO</v>
          </cell>
          <cell r="J743">
            <v>44943</v>
          </cell>
          <cell r="K743" t="str">
            <v>FLEXNET - LI</v>
          </cell>
          <cell r="L743" t="str">
            <v>CALLE 28 DE JUNIO S/N Y GARCIA MORENO ENTRADA LLANO GRANDE</v>
          </cell>
          <cell r="M743" t="str">
            <v/>
          </cell>
          <cell r="N743" t="str">
            <v>982387574</v>
          </cell>
          <cell r="O743" t="str">
            <v>982387574</v>
          </cell>
          <cell r="P743" t="str">
            <v>QUITO</v>
          </cell>
          <cell r="Q743" t="str">
            <v>QUITO</v>
          </cell>
          <cell r="R743" t="str">
            <v>PICHINCHA</v>
          </cell>
          <cell r="T743" t="str">
            <v>TRAMACO</v>
          </cell>
          <cell r="U743" t="str">
            <v>FLEXNETUIO_GYE</v>
          </cell>
          <cell r="V743">
            <v>0</v>
          </cell>
          <cell r="W743">
            <v>1</v>
          </cell>
          <cell r="X743" t="str">
            <v>MAURENY ROMERO</v>
          </cell>
          <cell r="Y743" t="str">
            <v>Av. 25 de Julio y Ernesto Alban locales 111 y 112</v>
          </cell>
        </row>
        <row r="744">
          <cell r="A744" t="str">
            <v>11701</v>
          </cell>
          <cell r="B744">
            <v>498239</v>
          </cell>
          <cell r="C744" t="str">
            <v>11701</v>
          </cell>
          <cell r="D744" t="str">
            <v>MOVISTAR</v>
          </cell>
          <cell r="E744" t="str">
            <v>RETIRO</v>
          </cell>
          <cell r="F744" t="str">
            <v>NORMAL</v>
          </cell>
          <cell r="G744" t="str">
            <v/>
          </cell>
          <cell r="H744">
            <v>44943</v>
          </cell>
          <cell r="I744" t="str">
            <v>EN_TRANSITO</v>
          </cell>
          <cell r="J744">
            <v>44943</v>
          </cell>
          <cell r="K744" t="str">
            <v>FLEXNET - LI</v>
          </cell>
          <cell r="L744" t="str">
            <v>CALLE 28 DE JUNIO S/N Y GARCIA MORENO ENTRADA LLANO GRANDE</v>
          </cell>
          <cell r="M744" t="str">
            <v/>
          </cell>
          <cell r="N744" t="str">
            <v>958843985</v>
          </cell>
          <cell r="O744" t="str">
            <v>958843985</v>
          </cell>
          <cell r="P744" t="str">
            <v>QUITO</v>
          </cell>
          <cell r="Q744" t="str">
            <v>QUITO</v>
          </cell>
          <cell r="R744" t="str">
            <v>PICHINCHA</v>
          </cell>
          <cell r="T744" t="str">
            <v>TRAMACO</v>
          </cell>
          <cell r="U744" t="str">
            <v>FLEXNETUIO_LOCAL</v>
          </cell>
          <cell r="V744">
            <v>0</v>
          </cell>
          <cell r="W744">
            <v>1</v>
          </cell>
          <cell r="X744" t="str">
            <v>Mercedes Reina</v>
          </cell>
          <cell r="Y744" t="str">
            <v>Av San Luis S/N e Isla Santa Clara Edi. San Luis Shopping</v>
          </cell>
        </row>
        <row r="745">
          <cell r="A745" t="str">
            <v>11702</v>
          </cell>
          <cell r="B745">
            <v>498240</v>
          </cell>
          <cell r="C745" t="str">
            <v>11702</v>
          </cell>
          <cell r="D745" t="str">
            <v>MOVISTAR</v>
          </cell>
          <cell r="E745" t="str">
            <v>RETIRO</v>
          </cell>
          <cell r="F745" t="str">
            <v>NORMAL</v>
          </cell>
          <cell r="G745" t="str">
            <v/>
          </cell>
          <cell r="H745">
            <v>44943</v>
          </cell>
          <cell r="I745" t="str">
            <v>EN_TRANSITO</v>
          </cell>
          <cell r="J745">
            <v>44943</v>
          </cell>
          <cell r="K745" t="str">
            <v>FLEXNET - LI</v>
          </cell>
          <cell r="L745" t="str">
            <v>CALLE 28 DE JUNIO S/N Y GARCIA MORENO ENTRADA LLANO GRANDE</v>
          </cell>
          <cell r="M745" t="str">
            <v/>
          </cell>
          <cell r="N745" t="str">
            <v>0984356978</v>
          </cell>
          <cell r="O745" t="str">
            <v>0984356978</v>
          </cell>
          <cell r="P745" t="str">
            <v>QUITO</v>
          </cell>
          <cell r="Q745" t="str">
            <v>QUITO</v>
          </cell>
          <cell r="R745" t="str">
            <v>PICHINCHA</v>
          </cell>
          <cell r="T745" t="str">
            <v>TRAMACO</v>
          </cell>
          <cell r="U745" t="str">
            <v>FLEXNETUIO_LOCAL</v>
          </cell>
          <cell r="V745">
            <v>0</v>
          </cell>
          <cell r="W745">
            <v>1</v>
          </cell>
          <cell r="X745" t="str">
            <v xml:space="preserve">XIMENA GIRALDO </v>
          </cell>
          <cell r="Y745" t="str">
            <v xml:space="preserve">AVENIDA MORAN VALVERDE CENTRO COMERCIAL QUICENTRO SUR PLANTA ALTA </v>
          </cell>
        </row>
        <row r="746">
          <cell r="A746" t="str">
            <v>11703</v>
          </cell>
          <cell r="B746">
            <v>498241</v>
          </cell>
          <cell r="C746" t="str">
            <v>11703</v>
          </cell>
          <cell r="D746" t="str">
            <v>MOVISTAR</v>
          </cell>
          <cell r="E746" t="str">
            <v>RETIRO</v>
          </cell>
          <cell r="F746" t="str">
            <v>NORMAL</v>
          </cell>
          <cell r="G746" t="str">
            <v/>
          </cell>
          <cell r="H746">
            <v>44943</v>
          </cell>
          <cell r="I746" t="str">
            <v>EN_TRANSITO</v>
          </cell>
          <cell r="J746">
            <v>44943</v>
          </cell>
          <cell r="K746" t="str">
            <v>FLEXNET - LI</v>
          </cell>
          <cell r="L746" t="str">
            <v>CALLE 28 DE JUNIO S/N Y GARCIA MORENO ENTRADA LLANO GRANDE</v>
          </cell>
          <cell r="M746" t="str">
            <v/>
          </cell>
          <cell r="N746" t="str">
            <v>958843985</v>
          </cell>
          <cell r="O746" t="str">
            <v>958843985</v>
          </cell>
          <cell r="P746" t="str">
            <v>QUITO</v>
          </cell>
          <cell r="Q746" t="str">
            <v>QUITO</v>
          </cell>
          <cell r="R746" t="str">
            <v>PICHINCHA</v>
          </cell>
          <cell r="T746" t="str">
            <v>TRAMACO</v>
          </cell>
          <cell r="U746" t="str">
            <v>FLEXNETUIO_LOCAL</v>
          </cell>
          <cell r="V746">
            <v>0</v>
          </cell>
          <cell r="W746">
            <v>1</v>
          </cell>
          <cell r="X746" t="str">
            <v>Mercedes Reina</v>
          </cell>
          <cell r="Y746" t="str">
            <v>Av San Luis S/N e Isla Santa Clara Edi. San Luis Shopping</v>
          </cell>
        </row>
        <row r="747">
          <cell r="A747" t="str">
            <v>2023-00634</v>
          </cell>
          <cell r="B747">
            <v>498219</v>
          </cell>
          <cell r="C747" t="str">
            <v>2023-00634</v>
          </cell>
          <cell r="D747" t="str">
            <v>MOVISTAR</v>
          </cell>
          <cell r="E747" t="str">
            <v>DESPACHO</v>
          </cell>
          <cell r="F747" t="str">
            <v>NORMAL</v>
          </cell>
          <cell r="G747" t="str">
            <v>031080202300634</v>
          </cell>
          <cell r="H747">
            <v>44943</v>
          </cell>
          <cell r="I747" t="str">
            <v>ENTREGADO</v>
          </cell>
          <cell r="J747">
            <v>44944</v>
          </cell>
          <cell r="K747" t="str">
            <v>CAVS SAN MARINO_CARLOS FRANCO_ERIKA GOMEZ_IAN RIVERA</v>
          </cell>
          <cell r="L747" t="str">
            <v>AV FRANCISCO DE ORELLANA SN Y AV PLAZA DANIN</v>
          </cell>
          <cell r="M747" t="str">
            <v>0</v>
          </cell>
          <cell r="N747" t="str">
            <v>0925614026_0918395781_0920349156</v>
          </cell>
          <cell r="O747" t="str">
            <v/>
          </cell>
          <cell r="P747" t="str">
            <v>GUAYAQUIL</v>
          </cell>
          <cell r="Q747" t="str">
            <v>GUAYAQUIL</v>
          </cell>
          <cell r="R747" t="str">
            <v>GUAYAS</v>
          </cell>
          <cell r="T747" t="str">
            <v>TRAMACO</v>
          </cell>
          <cell r="U747" t="str">
            <v>FLEXNETUIO_GYE</v>
          </cell>
          <cell r="V747">
            <v>1</v>
          </cell>
          <cell r="W747">
            <v>1</v>
          </cell>
          <cell r="X747" t="str">
            <v>FLEXNET ECUADOR - MOVISTAR</v>
          </cell>
          <cell r="Y747" t="str">
            <v>CALLE 28 DE JUNIO S/N Y GARCIA MORENO ENTRADA LLANO GRANDE</v>
          </cell>
        </row>
        <row r="748">
          <cell r="A748" t="str">
            <v>2023-00635</v>
          </cell>
          <cell r="B748">
            <v>498220</v>
          </cell>
          <cell r="C748" t="str">
            <v>2023-00635</v>
          </cell>
          <cell r="D748" t="str">
            <v>MOVISTAR</v>
          </cell>
          <cell r="E748" t="str">
            <v>DESPACHO</v>
          </cell>
          <cell r="F748" t="str">
            <v>NORMAL</v>
          </cell>
          <cell r="G748" t="str">
            <v>031080202300635</v>
          </cell>
          <cell r="H748">
            <v>44943</v>
          </cell>
          <cell r="I748" t="str">
            <v>ENTREGADO</v>
          </cell>
          <cell r="J748">
            <v>44944</v>
          </cell>
          <cell r="K748" t="str">
            <v>CAVS QUICENTRO_KLEVER ANDRES REA BARRERA_ESTEBAN ALEJANDRO JIMENEZ ORTIZ</v>
          </cell>
          <cell r="L748" t="str">
            <v>AV 6 DE DICIEMBRE NOP104 Y NACIONES UNIDAS CQUICENTRO SHOPPING PLANTA ALTA LOCAL 9</v>
          </cell>
          <cell r="M748" t="str">
            <v>0</v>
          </cell>
          <cell r="N748" t="str">
            <v>0979219715 - 0983013833</v>
          </cell>
          <cell r="O748" t="str">
            <v/>
          </cell>
          <cell r="P748" t="str">
            <v>QUITO</v>
          </cell>
          <cell r="Q748" t="str">
            <v>QUITO</v>
          </cell>
          <cell r="R748" t="str">
            <v>PICHINCHA</v>
          </cell>
          <cell r="T748" t="str">
            <v>TRAMACO</v>
          </cell>
          <cell r="U748" t="str">
            <v>FLEXNETUIO_LOCAL</v>
          </cell>
          <cell r="V748">
            <v>1</v>
          </cell>
          <cell r="W748">
            <v>1</v>
          </cell>
          <cell r="X748" t="str">
            <v>FLEXNET ECUADOR - MOVISTAR</v>
          </cell>
          <cell r="Y748" t="str">
            <v>CALLE 28 DE JUNIO S/N Y GARCIA MORENO ENTRADA LLANO GRANDE</v>
          </cell>
        </row>
        <row r="749">
          <cell r="A749" t="str">
            <v>2023-00636</v>
          </cell>
          <cell r="B749">
            <v>498221</v>
          </cell>
          <cell r="C749" t="str">
            <v>2023-00636</v>
          </cell>
          <cell r="D749" t="str">
            <v>MOVISTAR</v>
          </cell>
          <cell r="E749" t="str">
            <v>DESPACHO</v>
          </cell>
          <cell r="F749" t="str">
            <v>NORMAL</v>
          </cell>
          <cell r="G749" t="str">
            <v>031080202300636</v>
          </cell>
          <cell r="H749">
            <v>44943</v>
          </cell>
          <cell r="I749" t="str">
            <v>ENTREGADO</v>
          </cell>
          <cell r="J749">
            <v>44944</v>
          </cell>
          <cell r="K749" t="str">
            <v>CAV MALL DEL PACIFICO_Maria Fernanda Carvajal Reinoso</v>
          </cell>
          <cell r="L749" t="str">
            <v>Avenida Malecon y Calle 23 , Centro Comercial Mall del Pacifico, Local PB -057-058</v>
          </cell>
          <cell r="M749" t="str">
            <v>1715480081001</v>
          </cell>
          <cell r="N749" t="str">
            <v>995025256</v>
          </cell>
          <cell r="O749" t="str">
            <v/>
          </cell>
          <cell r="P749" t="str">
            <v>MANTA</v>
          </cell>
          <cell r="Q749" t="str">
            <v>MANTA</v>
          </cell>
          <cell r="R749" t="str">
            <v>MANABI</v>
          </cell>
          <cell r="T749" t="str">
            <v>TRAMACO</v>
          </cell>
          <cell r="U749" t="str">
            <v>FLEXNETUIO_PROVINCIA</v>
          </cell>
          <cell r="V749">
            <v>1</v>
          </cell>
          <cell r="W749">
            <v>1</v>
          </cell>
          <cell r="X749" t="str">
            <v>FLEXNET ECUADOR - MOVISTAR</v>
          </cell>
          <cell r="Y749" t="str">
            <v>CALLE 28 DE JUNIO S/N Y GARCIA MORENO ENTRADA LLANO GRANDE</v>
          </cell>
        </row>
        <row r="750">
          <cell r="A750" t="str">
            <v>2023-00637</v>
          </cell>
          <cell r="B750">
            <v>498222</v>
          </cell>
          <cell r="C750" t="str">
            <v>2023-00637</v>
          </cell>
          <cell r="D750" t="str">
            <v>MOVISTAR</v>
          </cell>
          <cell r="E750" t="str">
            <v>DESPACHO</v>
          </cell>
          <cell r="F750" t="str">
            <v>NORMAL</v>
          </cell>
          <cell r="G750" t="str">
            <v>IC4872</v>
          </cell>
          <cell r="H750">
            <v>44943</v>
          </cell>
          <cell r="I750" t="str">
            <v>EN_TRANSITO</v>
          </cell>
          <cell r="J750">
            <v>44943</v>
          </cell>
          <cell r="K750" t="str">
            <v>CAVS MALL DEL RIO_SANTIAGO IVAN PINEDA BERMEO_ALIRIO JOSE BRICENO RIVAS</v>
          </cell>
          <cell r="L750" t="str">
            <v>AV FELIPE II LB86 Y CIRCUNVALACION SUR CC MALL DEL RIO</v>
          </cell>
          <cell r="M750" t="str">
            <v>0</v>
          </cell>
          <cell r="N750" t="str">
            <v>0979146599 - 0999923627</v>
          </cell>
          <cell r="O750" t="str">
            <v/>
          </cell>
          <cell r="P750" t="str">
            <v>CUENCA</v>
          </cell>
          <cell r="Q750" t="str">
            <v>CUENCA</v>
          </cell>
          <cell r="R750" t="str">
            <v>AZUAY</v>
          </cell>
          <cell r="T750" t="str">
            <v>ITSACOURIER</v>
          </cell>
          <cell r="U750" t="str">
            <v>FLEXNETUIO_PROVINCIA</v>
          </cell>
          <cell r="V750">
            <v>1</v>
          </cell>
          <cell r="W750">
            <v>1</v>
          </cell>
          <cell r="X750" t="str">
            <v>FLEXNET ECUADOR - MOVISTAR</v>
          </cell>
          <cell r="Y750" t="str">
            <v>CALLE 28 DE JUNIO S/N Y GARCIA MORENO ENTRADA LLANO GRANDE</v>
          </cell>
        </row>
        <row r="751">
          <cell r="A751" t="str">
            <v>2023-00638</v>
          </cell>
          <cell r="B751">
            <v>498223</v>
          </cell>
          <cell r="C751" t="str">
            <v>2023-00638</v>
          </cell>
          <cell r="D751" t="str">
            <v>MOVISTAR</v>
          </cell>
          <cell r="E751" t="str">
            <v>DESPACHO</v>
          </cell>
          <cell r="F751" t="str">
            <v>NORMAL</v>
          </cell>
          <cell r="G751" t="str">
            <v>031080202300638</v>
          </cell>
          <cell r="H751">
            <v>44943</v>
          </cell>
          <cell r="I751" t="str">
            <v>ENTREGADO</v>
          </cell>
          <cell r="J751">
            <v>44944</v>
          </cell>
          <cell r="K751" t="str">
            <v>CC PASEO SHOPPING (DANICELL)_DANIELA BARRAZUETA</v>
          </cell>
          <cell r="L751" t="str">
            <v>DV VIA MACHALA – PASAJE EN EL KM 1 ½ CENTRO COMERCIAL PASEO SHOPPING MACHALA MACHALA EL ORO</v>
          </cell>
          <cell r="M751" t="str">
            <v>0791758629001</v>
          </cell>
          <cell r="N751" t="str">
            <v>984167915</v>
          </cell>
          <cell r="O751" t="str">
            <v/>
          </cell>
          <cell r="P751" t="str">
            <v>MACHALA</v>
          </cell>
          <cell r="Q751" t="str">
            <v>MACHALA</v>
          </cell>
          <cell r="R751" t="str">
            <v>EL ORO</v>
          </cell>
          <cell r="T751" t="str">
            <v>TRAMACO</v>
          </cell>
          <cell r="U751" t="str">
            <v>FLEXNETUIO_PROVINCIA</v>
          </cell>
          <cell r="V751">
            <v>1</v>
          </cell>
          <cell r="W751">
            <v>1</v>
          </cell>
          <cell r="X751" t="str">
            <v>FLEXNET ECUADOR - MOVISTAR</v>
          </cell>
          <cell r="Y751" t="str">
            <v>CALLE 28 DE JUNIO S/N Y GARCIA MORENO ENTRADA LLANO GRANDE</v>
          </cell>
        </row>
        <row r="752">
          <cell r="A752" t="str">
            <v>2023-00639</v>
          </cell>
          <cell r="B752">
            <v>498224</v>
          </cell>
          <cell r="C752" t="str">
            <v>2023-00639</v>
          </cell>
          <cell r="D752" t="str">
            <v>MOVISTAR</v>
          </cell>
          <cell r="E752" t="str">
            <v>DESPACHO</v>
          </cell>
          <cell r="F752" t="str">
            <v>NORMAL</v>
          </cell>
          <cell r="G752" t="str">
            <v>FT80449</v>
          </cell>
          <cell r="H752">
            <v>44943</v>
          </cell>
          <cell r="I752" t="str">
            <v>EN_TRANSITO</v>
          </cell>
          <cell r="J752">
            <v>44944</v>
          </cell>
          <cell r="K752" t="str">
            <v xml:space="preserve">AE NORPHONE 9 DE OCT_LOURDES BRAVO </v>
          </cell>
          <cell r="L752" t="str">
            <v xml:space="preserve">9 DE OCTUBRE ENTRE PEDRO CARBO Y GENERAL CORDOVA, EDIFICIO SAN FRANCISCO 300 LOCAL NO. 8 PLANTA BAJA (PARTE EXTERIOR) </v>
          </cell>
          <cell r="M752" t="str">
            <v>1091717898001</v>
          </cell>
          <cell r="N752" t="str">
            <v>0984246089</v>
          </cell>
          <cell r="O752" t="str">
            <v/>
          </cell>
          <cell r="P752" t="str">
            <v>GUAYAQUIL</v>
          </cell>
          <cell r="Q752" t="str">
            <v>GUAYAQUIL</v>
          </cell>
          <cell r="R752" t="str">
            <v>GUAYAS</v>
          </cell>
          <cell r="T752" t="str">
            <v>ITSACOURIER</v>
          </cell>
          <cell r="U752" t="str">
            <v>FLEXNETUIO_GYE</v>
          </cell>
          <cell r="V752">
            <v>1</v>
          </cell>
          <cell r="W752">
            <v>1</v>
          </cell>
          <cell r="X752" t="str">
            <v>FLEXNET ECUADOR - MOVISTAR</v>
          </cell>
          <cell r="Y752" t="str">
            <v>CALLE 28 DE JUNIO S/N Y GARCIA MORENO ENTRADA LLANO GRANDE</v>
          </cell>
        </row>
        <row r="753">
          <cell r="A753" t="str">
            <v>2023-00640</v>
          </cell>
          <cell r="B753">
            <v>498225</v>
          </cell>
          <cell r="C753" t="str">
            <v>2023-00640</v>
          </cell>
          <cell r="D753" t="str">
            <v>MOVISTAR</v>
          </cell>
          <cell r="E753" t="str">
            <v>DESPACHO</v>
          </cell>
          <cell r="F753" t="str">
            <v>NORMAL</v>
          </cell>
          <cell r="G753" t="str">
            <v>031080202300640</v>
          </cell>
          <cell r="H753">
            <v>44943</v>
          </cell>
          <cell r="I753" t="str">
            <v>ENTREGADO</v>
          </cell>
          <cell r="J753">
            <v>44944</v>
          </cell>
          <cell r="K753" t="str">
            <v>AE NORPHONE MALL DEL SOL_Andy Solorzano - Samantha Enriquez</v>
          </cell>
          <cell r="L753" t="str">
            <v>AV. JOAQUIN ORRANTIA Y AV. CONSTITUCION. PARROQUIA TARQUI 4TO PSJ. 1 NE.POSTAL 090513</v>
          </cell>
          <cell r="M753" t="str">
            <v>1091717898001</v>
          </cell>
          <cell r="N753" t="str">
            <v>0995482890  - 0987620147</v>
          </cell>
          <cell r="O753" t="str">
            <v/>
          </cell>
          <cell r="P753" t="str">
            <v>GUAYAQUIL</v>
          </cell>
          <cell r="Q753" t="str">
            <v>GUAYAQUIL</v>
          </cell>
          <cell r="R753" t="str">
            <v>GUAYAS</v>
          </cell>
          <cell r="T753" t="str">
            <v>TRAMACO</v>
          </cell>
          <cell r="U753" t="str">
            <v>FLEXNETUIO_GYE</v>
          </cell>
          <cell r="V753">
            <v>1</v>
          </cell>
          <cell r="W753">
            <v>1</v>
          </cell>
          <cell r="X753" t="str">
            <v>FLEXNET ECUADOR - MOVISTAR</v>
          </cell>
          <cell r="Y753" t="str">
            <v>CALLE 28 DE JUNIO S/N Y GARCIA MORENO ENTRADA LLANO GRANDE</v>
          </cell>
        </row>
        <row r="754">
          <cell r="A754" t="str">
            <v>2023-00641</v>
          </cell>
          <cell r="B754">
            <v>498226</v>
          </cell>
          <cell r="C754" t="str">
            <v>2023-00641</v>
          </cell>
          <cell r="D754" t="str">
            <v>MOVISTAR</v>
          </cell>
          <cell r="E754" t="str">
            <v>DESPACHO</v>
          </cell>
          <cell r="F754" t="str">
            <v>NORMAL</v>
          </cell>
          <cell r="G754" t="str">
            <v>031080202300641</v>
          </cell>
          <cell r="H754">
            <v>44943</v>
          </cell>
          <cell r="I754" t="str">
            <v>ENTREGADO</v>
          </cell>
          <cell r="J754">
            <v>44944</v>
          </cell>
          <cell r="K754" t="str">
            <v xml:space="preserve">AE NORPHONE POLICENTRO_LOURDES BRAVO </v>
          </cell>
          <cell r="L754" t="str">
            <v>Cdla Kenney Av Del Periodista y Dr Juan Bautista Arzube CC Policentro local 9</v>
          </cell>
          <cell r="M754" t="str">
            <v>1091717898001</v>
          </cell>
          <cell r="N754" t="str">
            <v>984246089</v>
          </cell>
          <cell r="O754" t="str">
            <v/>
          </cell>
          <cell r="P754" t="str">
            <v>GUAYAQUIL</v>
          </cell>
          <cell r="Q754" t="str">
            <v>GUAYAQUIL</v>
          </cell>
          <cell r="R754" t="str">
            <v>GUAYAS</v>
          </cell>
          <cell r="T754" t="str">
            <v>TRAMACO</v>
          </cell>
          <cell r="U754" t="str">
            <v>FLEXNETUIO_GYE</v>
          </cell>
          <cell r="V754">
            <v>1</v>
          </cell>
          <cell r="W754">
            <v>1</v>
          </cell>
          <cell r="X754" t="str">
            <v>FLEXNET ECUADOR - MOVISTAR</v>
          </cell>
          <cell r="Y754" t="str">
            <v>CALLE 28 DE JUNIO S/N Y GARCIA MORENO ENTRADA LLANO GRANDE</v>
          </cell>
        </row>
        <row r="755">
          <cell r="A755" t="str">
            <v>2023-00642</v>
          </cell>
          <cell r="B755">
            <v>498227</v>
          </cell>
          <cell r="C755" t="str">
            <v>2023-00642</v>
          </cell>
          <cell r="D755" t="str">
            <v>MOVISTAR</v>
          </cell>
          <cell r="E755" t="str">
            <v>DESPACHO</v>
          </cell>
          <cell r="F755" t="str">
            <v>NORMAL</v>
          </cell>
          <cell r="G755" t="str">
            <v>031080202300642</v>
          </cell>
          <cell r="H755">
            <v>44943</v>
          </cell>
          <cell r="I755" t="str">
            <v>ENTREGADO</v>
          </cell>
          <cell r="J755">
            <v>44944</v>
          </cell>
          <cell r="K755" t="str">
            <v>AE NORPHONE PORTOVIEJO_JORGE EDUARDO GUZMAN BENITEZ</v>
          </cell>
          <cell r="L755" t="str">
            <v>Av. America y, Jorge Washington, Portoviejo LOCAL 16 Y 17 PLANTA BAJA</v>
          </cell>
          <cell r="M755" t="str">
            <v>1713171823</v>
          </cell>
          <cell r="N755" t="str">
            <v>984620069</v>
          </cell>
          <cell r="O755" t="str">
            <v/>
          </cell>
          <cell r="P755" t="str">
            <v>PORTOVIEJO</v>
          </cell>
          <cell r="Q755" t="str">
            <v>PORTOVIEJO</v>
          </cell>
          <cell r="R755" t="str">
            <v>MANABI</v>
          </cell>
          <cell r="T755" t="str">
            <v>TRAMACO</v>
          </cell>
          <cell r="U755" t="str">
            <v>FLEXNETUIO_PROVINCIA</v>
          </cell>
          <cell r="V755">
            <v>1</v>
          </cell>
          <cell r="W755">
            <v>1</v>
          </cell>
          <cell r="X755" t="str">
            <v>FLEXNET ECUADOR - MOVISTAR</v>
          </cell>
          <cell r="Y755" t="str">
            <v>CALLE 28 DE JUNIO S/N Y GARCIA MORENO ENTRADA LLANO GRANDE</v>
          </cell>
        </row>
        <row r="756">
          <cell r="A756" t="str">
            <v>2023-00643</v>
          </cell>
          <cell r="B756">
            <v>498228</v>
          </cell>
          <cell r="C756" t="str">
            <v>2023-00643</v>
          </cell>
          <cell r="D756" t="str">
            <v>MOVISTAR</v>
          </cell>
          <cell r="E756" t="str">
            <v>DESPACHO</v>
          </cell>
          <cell r="F756" t="str">
            <v>NORMAL</v>
          </cell>
          <cell r="G756" t="str">
            <v>031080202300643</v>
          </cell>
          <cell r="H756">
            <v>44943</v>
          </cell>
          <cell r="I756" t="str">
            <v>ENTREGADO</v>
          </cell>
          <cell r="J756">
            <v>44944</v>
          </cell>
          <cell r="K756" t="str">
            <v>AE NORPHONE RIOBAMBA_LOURDES BRAVO</v>
          </cell>
          <cell r="L756" t="str">
            <v>10 DE AGOSTO Y GARCIA MORENO ESQUINA LOCAL PLANTA BAJA DIAGONAL BANCO INTERNACIONAL</v>
          </cell>
          <cell r="M756" t="str">
            <v>1091717898001</v>
          </cell>
          <cell r="N756" t="str">
            <v>998659562</v>
          </cell>
          <cell r="O756" t="str">
            <v/>
          </cell>
          <cell r="P756" t="str">
            <v>RIOBAMBA</v>
          </cell>
          <cell r="Q756" t="str">
            <v>RIOBAMBA</v>
          </cell>
          <cell r="R756" t="str">
            <v>CHIMBORAZO</v>
          </cell>
          <cell r="T756" t="str">
            <v>TRAMACO</v>
          </cell>
          <cell r="U756" t="str">
            <v>FLEXNETUIO_PROVINCIA</v>
          </cell>
          <cell r="V756">
            <v>1</v>
          </cell>
          <cell r="W756">
            <v>1</v>
          </cell>
          <cell r="X756" t="str">
            <v>FLEXNET ECUADOR - MOVISTAR</v>
          </cell>
          <cell r="Y756" t="str">
            <v>CALLE 28 DE JUNIO S/N Y GARCIA MORENO ENTRADA LLANO GRANDE</v>
          </cell>
        </row>
        <row r="757">
          <cell r="A757" t="str">
            <v>2023-00644</v>
          </cell>
          <cell r="B757">
            <v>498229</v>
          </cell>
          <cell r="C757" t="str">
            <v>2023-00644</v>
          </cell>
          <cell r="D757" t="str">
            <v>MOVISTAR</v>
          </cell>
          <cell r="E757" t="str">
            <v>DESPACHO</v>
          </cell>
          <cell r="F757" t="str">
            <v>NORMAL</v>
          </cell>
          <cell r="G757" t="str">
            <v>031080202300644</v>
          </cell>
          <cell r="H757">
            <v>44943</v>
          </cell>
          <cell r="I757" t="str">
            <v>ENTREGADO</v>
          </cell>
          <cell r="J757">
            <v>44944</v>
          </cell>
          <cell r="K757" t="str">
            <v xml:space="preserve">AE NORPHONE SANTO DOMINGO_LOURDES BRAVO </v>
          </cell>
          <cell r="L757" t="str">
            <v>Av Quito &amp; Av. Abraham Calazaccon. C C. Paseo Shoping. Local 15 Frente a Computron al Lado de Crocs</v>
          </cell>
          <cell r="M757" t="str">
            <v>1091717898001</v>
          </cell>
          <cell r="N757" t="str">
            <v>984246089</v>
          </cell>
          <cell r="O757" t="str">
            <v/>
          </cell>
          <cell r="P757" t="str">
            <v>SANTO DOMINGO</v>
          </cell>
          <cell r="Q757" t="str">
            <v>SANTO DOMINGO</v>
          </cell>
          <cell r="R757" t="str">
            <v>SANTO DOMINGO DE LOS TSACHILAS</v>
          </cell>
          <cell r="T757" t="str">
            <v>TRAMACO</v>
          </cell>
          <cell r="U757" t="str">
            <v>FLEXNETUIO_PROVINCIA</v>
          </cell>
          <cell r="V757">
            <v>1</v>
          </cell>
          <cell r="W757">
            <v>1</v>
          </cell>
          <cell r="X757" t="str">
            <v>FLEXNET ECUADOR - MOVISTAR</v>
          </cell>
          <cell r="Y757" t="str">
            <v>CALLE 28 DE JUNIO S/N Y GARCIA MORENO ENTRADA LLANO GRANDE</v>
          </cell>
        </row>
        <row r="758">
          <cell r="A758" t="str">
            <v>2023-00645</v>
          </cell>
          <cell r="B758">
            <v>498230</v>
          </cell>
          <cell r="C758" t="str">
            <v>2023-00645</v>
          </cell>
          <cell r="D758" t="str">
            <v>MOVISTAR</v>
          </cell>
          <cell r="E758" t="str">
            <v>DESPACHO</v>
          </cell>
          <cell r="F758" t="str">
            <v>NORMAL</v>
          </cell>
          <cell r="G758" t="str">
            <v>031080202300645</v>
          </cell>
          <cell r="H758">
            <v>44943</v>
          </cell>
          <cell r="I758" t="str">
            <v>ENTREGADO</v>
          </cell>
          <cell r="J758">
            <v>44944</v>
          </cell>
          <cell r="K758" t="str">
            <v>CAVS AE NORPHONE EL CONDADO_PUSDA CHEZA ERIKA ELIZABETH</v>
          </cell>
          <cell r="L758" t="str">
            <v>AVENIDA DE LA PRENSA Y AVENIDA KENNEDY CC CONDADO SHOPPING  LOCAL 314 FRENTE A KIA</v>
          </cell>
          <cell r="M758" t="str">
            <v>1091717898001</v>
          </cell>
          <cell r="N758" t="str">
            <v>984246089</v>
          </cell>
          <cell r="O758" t="str">
            <v/>
          </cell>
          <cell r="P758" t="str">
            <v>QUITO</v>
          </cell>
          <cell r="Q758" t="str">
            <v>QUITO</v>
          </cell>
          <cell r="R758" t="str">
            <v>PICHINCHA</v>
          </cell>
          <cell r="T758" t="str">
            <v>TRAMACO</v>
          </cell>
          <cell r="U758" t="str">
            <v>FLEXNETUIO_LOCAL</v>
          </cell>
          <cell r="V758">
            <v>1</v>
          </cell>
          <cell r="W758">
            <v>1</v>
          </cell>
          <cell r="X758" t="str">
            <v>FLEXNET ECUADOR - MOVISTAR</v>
          </cell>
          <cell r="Y758" t="str">
            <v>CALLE 28 DE JUNIO S/N Y GARCIA MORENO ENTRADA LLANO GRANDE</v>
          </cell>
        </row>
        <row r="759">
          <cell r="A759" t="str">
            <v>2023-00646</v>
          </cell>
          <cell r="B759">
            <v>498231</v>
          </cell>
          <cell r="C759" t="str">
            <v>2023-00646</v>
          </cell>
          <cell r="D759" t="str">
            <v>MOVISTAR</v>
          </cell>
          <cell r="E759" t="str">
            <v>DESPACHO</v>
          </cell>
          <cell r="F759" t="str">
            <v>NORMAL</v>
          </cell>
          <cell r="G759" t="str">
            <v>031080202300646</v>
          </cell>
          <cell r="H759">
            <v>44943</v>
          </cell>
          <cell r="I759" t="str">
            <v>ENTREGADO</v>
          </cell>
          <cell r="J759">
            <v>44944</v>
          </cell>
          <cell r="K759" t="str">
            <v>CAVS AE NORPHONE EL JARDIN_PAOLA MORAN</v>
          </cell>
          <cell r="L759" t="str">
            <v xml:space="preserve">AV AMAZONAS N6  114 Y REPUBLICA CC EL JARDIN  </v>
          </cell>
          <cell r="M759" t="str">
            <v>1091717898001</v>
          </cell>
          <cell r="N759" t="str">
            <v>998659562</v>
          </cell>
          <cell r="O759" t="str">
            <v/>
          </cell>
          <cell r="P759" t="str">
            <v>QUITO</v>
          </cell>
          <cell r="Q759" t="str">
            <v>QUITO</v>
          </cell>
          <cell r="R759" t="str">
            <v>PICHINCHA</v>
          </cell>
          <cell r="T759" t="str">
            <v>TRAMACO</v>
          </cell>
          <cell r="U759" t="str">
            <v>FLEXNETUIO_LOCAL</v>
          </cell>
          <cell r="V759">
            <v>1</v>
          </cell>
          <cell r="W759">
            <v>1</v>
          </cell>
          <cell r="X759" t="str">
            <v>FLEXNET ECUADOR - MOVISTAR</v>
          </cell>
          <cell r="Y759" t="str">
            <v>CALLE 28 DE JUNIO S/N Y GARCIA MORENO ENTRADA LLANO GRANDE</v>
          </cell>
        </row>
        <row r="760">
          <cell r="A760" t="str">
            <v>2023-00647</v>
          </cell>
          <cell r="B760">
            <v>498232</v>
          </cell>
          <cell r="C760" t="str">
            <v>2023-00647</v>
          </cell>
          <cell r="D760" t="str">
            <v>MOVISTAR</v>
          </cell>
          <cell r="E760" t="str">
            <v>DESPACHO</v>
          </cell>
          <cell r="F760" t="str">
            <v>NORMAL</v>
          </cell>
          <cell r="G760" t="str">
            <v>031080202300647</v>
          </cell>
          <cell r="H760">
            <v>44943</v>
          </cell>
          <cell r="I760" t="str">
            <v>EN_TRANSITO</v>
          </cell>
          <cell r="J760">
            <v>44943</v>
          </cell>
          <cell r="K760" t="str">
            <v>CAVS AE NORPHONE EL PORTAL_LOURDES BRAVO</v>
          </cell>
          <cell r="L760" t="str">
            <v>AV GALO PLAZA LASSO Y AV SIMON BOLIVAR CENTRO COMERCIAL PORTAL SHOPPING LOCAL P25253 PISO DOS</v>
          </cell>
          <cell r="M760" t="str">
            <v>1091717898001</v>
          </cell>
          <cell r="N760" t="str">
            <v>998659562</v>
          </cell>
          <cell r="O760" t="str">
            <v/>
          </cell>
          <cell r="P760" t="str">
            <v>QUITO</v>
          </cell>
          <cell r="Q760" t="str">
            <v>QUITO</v>
          </cell>
          <cell r="R760" t="str">
            <v>PICHINCHA</v>
          </cell>
          <cell r="T760" t="str">
            <v>TRAMACO</v>
          </cell>
          <cell r="U760" t="str">
            <v>FLEXNETUIO_LOCAL</v>
          </cell>
          <cell r="V760">
            <v>1</v>
          </cell>
          <cell r="W760">
            <v>1</v>
          </cell>
          <cell r="X760" t="str">
            <v>FLEXNET ECUADOR - MOVISTAR</v>
          </cell>
          <cell r="Y760" t="str">
            <v>CALLE 28 DE JUNIO S/N Y GARCIA MORENO ENTRADA LLANO GRANDE</v>
          </cell>
        </row>
        <row r="761">
          <cell r="A761" t="str">
            <v>2023-00648</v>
          </cell>
          <cell r="B761">
            <v>498233</v>
          </cell>
          <cell r="C761" t="str">
            <v>2023-00648</v>
          </cell>
          <cell r="D761" t="str">
            <v>TUENTI</v>
          </cell>
          <cell r="E761" t="str">
            <v>DESPACHO</v>
          </cell>
          <cell r="F761" t="str">
            <v>NORMAL</v>
          </cell>
          <cell r="G761" t="str">
            <v>FT80401</v>
          </cell>
          <cell r="H761">
            <v>44943</v>
          </cell>
          <cell r="I761" t="str">
            <v>EN_TRANSITO</v>
          </cell>
          <cell r="J761">
            <v>44944</v>
          </cell>
          <cell r="K761" t="str">
            <v>DISTRIMARKET TUENTI GUAYAQUIL_DIEXY ALEXANDRA ALMEIDA GUZMAN</v>
          </cell>
          <cell r="L761" t="str">
            <v>SAUCES 6 MZ 259 V 16</v>
          </cell>
          <cell r="M761" t="str">
            <v>1709422552</v>
          </cell>
          <cell r="N761" t="str">
            <v>0987001456</v>
          </cell>
          <cell r="O761" t="str">
            <v/>
          </cell>
          <cell r="P761" t="str">
            <v>GUAYAQUIL</v>
          </cell>
          <cell r="Q761" t="str">
            <v>GUAYAQUIL</v>
          </cell>
          <cell r="R761" t="str">
            <v>GUAYAS</v>
          </cell>
          <cell r="T761" t="str">
            <v>ITSACOURIER</v>
          </cell>
          <cell r="U761" t="str">
            <v>FLEXNETUIO_GYE</v>
          </cell>
          <cell r="V761">
            <v>1</v>
          </cell>
          <cell r="W761">
            <v>1</v>
          </cell>
          <cell r="X761" t="str">
            <v>FLEXNET ECUADOR - MOVISTAR</v>
          </cell>
          <cell r="Y761" t="str">
            <v>CALLE 28 DE JUNIO S/N Y GARCIA MORENO ENTRADA LLANO GRANDE</v>
          </cell>
        </row>
        <row r="762">
          <cell r="A762" t="str">
            <v>2023-00649</v>
          </cell>
          <cell r="B762">
            <v>498234</v>
          </cell>
          <cell r="C762" t="str">
            <v>2023-00649</v>
          </cell>
          <cell r="D762" t="str">
            <v>TUENTI</v>
          </cell>
          <cell r="E762" t="str">
            <v>DESPACHO</v>
          </cell>
          <cell r="F762" t="str">
            <v>NORMAL</v>
          </cell>
          <cell r="G762" t="str">
            <v>031080202300649</v>
          </cell>
          <cell r="H762">
            <v>44943</v>
          </cell>
          <cell r="I762" t="str">
            <v>ENTREGADO</v>
          </cell>
          <cell r="J762">
            <v>44944</v>
          </cell>
          <cell r="K762" t="str">
            <v>M&amp;M TUENTI LATACUNGA_DIXON GARCIA</v>
          </cell>
          <cell r="L762" t="str">
            <v xml:space="preserve"> Calle Sanchez de Orellana y Guayaquil </v>
          </cell>
          <cell r="M762" t="str">
            <v>1792141850001</v>
          </cell>
          <cell r="N762" t="str">
            <v>978990995</v>
          </cell>
          <cell r="O762" t="str">
            <v/>
          </cell>
          <cell r="P762" t="str">
            <v>LATACUNGA</v>
          </cell>
          <cell r="Q762" t="str">
            <v>LATACUNGA</v>
          </cell>
          <cell r="R762" t="str">
            <v>COTOPAXI</v>
          </cell>
          <cell r="T762" t="str">
            <v>TRAMACO</v>
          </cell>
          <cell r="U762" t="str">
            <v>FLEXNETUIO_PROVINCIA</v>
          </cell>
          <cell r="V762">
            <v>1</v>
          </cell>
          <cell r="W762">
            <v>1</v>
          </cell>
          <cell r="X762" t="str">
            <v>FLEXNET ECUADOR - MOVISTAR</v>
          </cell>
          <cell r="Y762" t="str">
            <v>CALLE 28 DE JUNIO S/N Y GARCIA MORENO ENTRADA LLANO GRANDE</v>
          </cell>
        </row>
        <row r="763">
          <cell r="A763" t="str">
            <v>2023-00650</v>
          </cell>
          <cell r="B763">
            <v>498235</v>
          </cell>
          <cell r="C763" t="str">
            <v>2023-00650</v>
          </cell>
          <cell r="D763" t="str">
            <v>TUENTI</v>
          </cell>
          <cell r="E763" t="str">
            <v>DESPACHO</v>
          </cell>
          <cell r="F763" t="str">
            <v>NORMAL</v>
          </cell>
          <cell r="G763" t="str">
            <v>FT80400</v>
          </cell>
          <cell r="H763">
            <v>44943</v>
          </cell>
          <cell r="I763" t="str">
            <v>EN_TRANSITO</v>
          </cell>
          <cell r="J763">
            <v>44944</v>
          </cell>
          <cell r="K763" t="str">
            <v>TARSISINVEST TUENTI KENNEDY_MARCO BASTIDAS TOALA</v>
          </cell>
          <cell r="L763" t="str">
            <v>Urdenor 2, Mz. 288 Villa 12 (Detras de las antenas de Tv Cable de la Juan Tancamarengo.</v>
          </cell>
          <cell r="M763" t="str">
            <v>0992862459001</v>
          </cell>
          <cell r="N763" t="str">
            <v>998488969</v>
          </cell>
          <cell r="O763" t="str">
            <v/>
          </cell>
          <cell r="P763" t="str">
            <v>GUAYAQUIL</v>
          </cell>
          <cell r="Q763" t="str">
            <v>GUAYAQUIL</v>
          </cell>
          <cell r="R763" t="str">
            <v>GUAYAS</v>
          </cell>
          <cell r="T763" t="str">
            <v>ITSACOURIER</v>
          </cell>
          <cell r="U763" t="str">
            <v>FLEXNETUIO_GYE</v>
          </cell>
          <cell r="V763">
            <v>1</v>
          </cell>
          <cell r="W763">
            <v>1</v>
          </cell>
          <cell r="X763" t="str">
            <v>FLEXNET ECUADOR - MOVISTAR</v>
          </cell>
          <cell r="Y763" t="str">
            <v>CALLE 28 DE JUNIO S/N Y GARCIA MORENO ENTRADA LLANO GRANDE</v>
          </cell>
        </row>
        <row r="764">
          <cell r="A764" t="str">
            <v>BREDEV_000009</v>
          </cell>
          <cell r="B764">
            <v>498218</v>
          </cell>
          <cell r="C764" t="str">
            <v>BREDEV_000009</v>
          </cell>
          <cell r="D764" t="str">
            <v>CONECEL_DOCUMENTOS</v>
          </cell>
          <cell r="E764" t="str">
            <v>DESPACHO</v>
          </cell>
          <cell r="G764" t="str">
            <v>FT80333</v>
          </cell>
          <cell r="H764">
            <v>44943</v>
          </cell>
          <cell r="I764" t="str">
            <v>EN_TRANSITO</v>
          </cell>
          <cell r="J764">
            <v>44944</v>
          </cell>
          <cell r="K764" t="str">
            <v>LOURDES QUINTERO (BREDLYNG)</v>
          </cell>
          <cell r="L764" t="str">
            <v>OFC BRELDYNG CALLE 7MO PASAJE 37ª Y V. EMILIO ROMERO, BODEGAS DE FERRETERIA ESPINOZA, BODEGA #8 (EXACTAMENTE QUEDA EN LA JUAN TANCA MARENGO KM. 4.5 PASANDO LA COCA COLA</v>
          </cell>
          <cell r="P764" t="str">
            <v>GUAYAQUIL</v>
          </cell>
          <cell r="Q764" t="str">
            <v>GUAYAQUIL</v>
          </cell>
          <cell r="R764" t="str">
            <v>GUAYAS</v>
          </cell>
          <cell r="T764" t="str">
            <v>CARGO UNION</v>
          </cell>
          <cell r="U764" t="str">
            <v>FLEXNETUIO_GYE</v>
          </cell>
          <cell r="V764">
            <v>1</v>
          </cell>
          <cell r="X764" t="str">
            <v>FLEXNET</v>
          </cell>
        </row>
        <row r="765">
          <cell r="A765" t="str">
            <v>SG_23_067</v>
          </cell>
          <cell r="B765">
            <v>498217</v>
          </cell>
          <cell r="C765" t="str">
            <v>SG_23_067</v>
          </cell>
          <cell r="D765" t="str">
            <v>SG</v>
          </cell>
          <cell r="E765" t="str">
            <v>DESPACHO</v>
          </cell>
          <cell r="F765" t="str">
            <v>NORMAL</v>
          </cell>
          <cell r="H765">
            <v>44943</v>
          </cell>
          <cell r="I765" t="str">
            <v>EN_PROCESO</v>
          </cell>
          <cell r="J765">
            <v>44943</v>
          </cell>
          <cell r="K765" t="str">
            <v>TAPITEX CUENCA</v>
          </cell>
          <cell r="L765" t="str">
            <v>BODEGA PARQUE INDUSTRIAL: AVENIDA DEL TORIL Y CARAPUNGO. A LADO DE LA BODEGA DE HOLCIM</v>
          </cell>
          <cell r="P765" t="str">
            <v>010107</v>
          </cell>
          <cell r="Q765" t="str">
            <v>CUENCA</v>
          </cell>
          <cell r="R765" t="str">
            <v>AZUAY</v>
          </cell>
          <cell r="S765" t="str">
            <v>CUENCA</v>
          </cell>
          <cell r="U765" t="str">
            <v>FLEXNETUIO_PROVINCIA</v>
          </cell>
          <cell r="V765">
            <v>1</v>
          </cell>
          <cell r="W765">
            <v>40</v>
          </cell>
          <cell r="X765" t="str">
            <v>FLEXNET UIO</v>
          </cell>
          <cell r="Y765" t="str">
            <v>PANAMERICANA NORTE KM 12 1/2  LLANO GRANDE</v>
          </cell>
        </row>
        <row r="766">
          <cell r="A766" t="str">
            <v>SG_23_066</v>
          </cell>
          <cell r="B766">
            <v>498216</v>
          </cell>
          <cell r="C766" t="str">
            <v>SG_23_066</v>
          </cell>
          <cell r="D766" t="str">
            <v>SG</v>
          </cell>
          <cell r="E766" t="str">
            <v>DESPACHO</v>
          </cell>
          <cell r="F766" t="str">
            <v>NORMAL</v>
          </cell>
          <cell r="G766" t="str">
            <v>FT80399</v>
          </cell>
          <cell r="H766">
            <v>44943</v>
          </cell>
          <cell r="I766" t="str">
            <v>ENTREGADO</v>
          </cell>
          <cell r="J766">
            <v>44944</v>
          </cell>
          <cell r="K766" t="str">
            <v>PROFERMACO CIA. LTDA</v>
          </cell>
          <cell r="L766" t="str">
            <v>CALDERON Y AV CARAPUNGO OE7-348, QUITO</v>
          </cell>
          <cell r="P766" t="str">
            <v>170208</v>
          </cell>
          <cell r="Q766" t="str">
            <v>QUITO</v>
          </cell>
          <cell r="R766" t="str">
            <v>PICHINCHA</v>
          </cell>
          <cell r="S766" t="str">
            <v>CALDERON (CARAPUNGO)</v>
          </cell>
          <cell r="T766" t="str">
            <v>FLEXTRANS GYE</v>
          </cell>
          <cell r="U766" t="str">
            <v>FLEXNETUIO_LOCAL</v>
          </cell>
          <cell r="V766">
            <v>1</v>
          </cell>
          <cell r="W766">
            <v>130.53</v>
          </cell>
          <cell r="X766" t="str">
            <v>FLEXNET UIO</v>
          </cell>
          <cell r="Y766" t="str">
            <v>PANAMERICANA NORTE KM 12 1/2  LLANO GRANDE</v>
          </cell>
        </row>
        <row r="767">
          <cell r="A767" t="str">
            <v>SG_23_065</v>
          </cell>
          <cell r="B767">
            <v>498215</v>
          </cell>
          <cell r="C767" t="str">
            <v>SG_23_065</v>
          </cell>
          <cell r="D767" t="str">
            <v>SG</v>
          </cell>
          <cell r="E767" t="str">
            <v>DESPACHO</v>
          </cell>
          <cell r="F767" t="str">
            <v>NORMAL</v>
          </cell>
          <cell r="G767" t="str">
            <v>FT80397</v>
          </cell>
          <cell r="H767">
            <v>44943</v>
          </cell>
          <cell r="I767" t="str">
            <v>EN_TRANSITO</v>
          </cell>
          <cell r="J767">
            <v>44944</v>
          </cell>
          <cell r="K767" t="str">
            <v>FERRETERIA INDUSTRIAL Y PRODUCTOS D</v>
          </cell>
          <cell r="L767" t="str">
            <v>LOTIZACION CERRO COLORADO COOP VERGELES MZ 1245 SOLAR 1-2</v>
          </cell>
          <cell r="P767" t="str">
            <v>090703</v>
          </cell>
          <cell r="Q767" t="str">
            <v>GUAYAQUIL</v>
          </cell>
          <cell r="R767" t="str">
            <v>GUAYAS</v>
          </cell>
          <cell r="S767" t="str">
            <v>GUAYAQUIL</v>
          </cell>
          <cell r="T767" t="str">
            <v>CARGO UNION</v>
          </cell>
          <cell r="U767" t="str">
            <v>FLEXNETUIO_GYE</v>
          </cell>
          <cell r="V767">
            <v>1</v>
          </cell>
          <cell r="W767">
            <v>242.5</v>
          </cell>
          <cell r="X767" t="str">
            <v>FLEXNET UIO</v>
          </cell>
          <cell r="Y767" t="str">
            <v>PANAMERICANA NORTE KM 12 1/2  LLANO GRANDE</v>
          </cell>
        </row>
        <row r="768">
          <cell r="A768" t="str">
            <v>80084102-80084103</v>
          </cell>
          <cell r="B768">
            <v>498213</v>
          </cell>
          <cell r="C768" t="str">
            <v>80084102-80084103</v>
          </cell>
          <cell r="D768" t="str">
            <v>AVIBM</v>
          </cell>
          <cell r="E768" t="str">
            <v>DESPACHO</v>
          </cell>
          <cell r="F768" t="str">
            <v>EXCLUSIVO</v>
          </cell>
          <cell r="G768" t="str">
            <v>FT80357</v>
          </cell>
          <cell r="H768">
            <v>44943</v>
          </cell>
          <cell r="I768" t="str">
            <v>ENTREGADO</v>
          </cell>
          <cell r="J768">
            <v>44944</v>
          </cell>
          <cell r="K768" t="str">
            <v>CORESOLUTIONS S.A. / ANDREA MONTERO CARDENAS</v>
          </cell>
          <cell r="L768" t="str">
            <v>AV. 3 DE NOVIEMBRE 21-176 Y JUAN PABLO I, PISO 3.</v>
          </cell>
          <cell r="M768" t="str">
            <v>0190322734001</v>
          </cell>
          <cell r="N768" t="str">
            <v>099-123-4567</v>
          </cell>
          <cell r="O768" t="str">
            <v>099-123-4567</v>
          </cell>
          <cell r="P768" t="str">
            <v>010208</v>
          </cell>
          <cell r="Q768" t="str">
            <v>CUENCA</v>
          </cell>
          <cell r="R768" t="str">
            <v>AZUAY</v>
          </cell>
          <cell r="S768" t="str">
            <v>CUENCA</v>
          </cell>
          <cell r="T768" t="str">
            <v>FLEXTRANS UIO</v>
          </cell>
          <cell r="U768" t="str">
            <v>FLEXNETUIO_PROVINCIA</v>
          </cell>
          <cell r="V768">
            <v>7</v>
          </cell>
          <cell r="W768">
            <v>241.25</v>
          </cell>
          <cell r="X768" t="str">
            <v>BODEGA TECH DATA</v>
          </cell>
          <cell r="Y768" t="str">
            <v>CALLE 28 DE JUNIO S/N Y GARCIA MORENO ENTRADA LLANO GRANDE</v>
          </cell>
        </row>
        <row r="769">
          <cell r="A769" t="str">
            <v>SG_23_063</v>
          </cell>
          <cell r="B769">
            <v>498212</v>
          </cell>
          <cell r="C769" t="str">
            <v>SG_23_063</v>
          </cell>
          <cell r="D769" t="str">
            <v>SG</v>
          </cell>
          <cell r="E769" t="str">
            <v>DESPACHO</v>
          </cell>
          <cell r="F769" t="str">
            <v>NORMAL</v>
          </cell>
          <cell r="G769" t="str">
            <v>FT80398</v>
          </cell>
          <cell r="H769">
            <v>44943</v>
          </cell>
          <cell r="I769" t="str">
            <v>ENTREGADO</v>
          </cell>
          <cell r="J769">
            <v>44944</v>
          </cell>
          <cell r="K769" t="str">
            <v>CASTILLO HERMANOS</v>
          </cell>
          <cell r="L769" t="str">
            <v>DE LOS CEREZOS Y AV GALO PLAZA LASSO PORTON NEGRO BODEGA DEL FONDO</v>
          </cell>
          <cell r="P769" t="str">
            <v>170303</v>
          </cell>
          <cell r="Q769" t="str">
            <v>QUITO</v>
          </cell>
          <cell r="R769" t="str">
            <v>PICHINCHA</v>
          </cell>
          <cell r="S769" t="str">
            <v>QUITO</v>
          </cell>
          <cell r="T769" t="str">
            <v>FLEXTRANS UIO</v>
          </cell>
          <cell r="U769" t="str">
            <v>FLEXNETUIO_LOCAL</v>
          </cell>
          <cell r="V769">
            <v>2</v>
          </cell>
          <cell r="W769">
            <v>26.65</v>
          </cell>
          <cell r="X769" t="str">
            <v>FLEXNET UIO</v>
          </cell>
          <cell r="Y769" t="str">
            <v>PANAMERICANA NORTE KM 12 1/2  LLANO GRANDE</v>
          </cell>
        </row>
        <row r="770">
          <cell r="A770" t="str">
            <v>23-124</v>
          </cell>
          <cell r="B770">
            <v>498196</v>
          </cell>
          <cell r="C770" t="str">
            <v>23-124</v>
          </cell>
          <cell r="D770" t="str">
            <v>VENTURA</v>
          </cell>
          <cell r="E770" t="str">
            <v>DESPACHO</v>
          </cell>
          <cell r="F770" t="str">
            <v>NORMAL</v>
          </cell>
          <cell r="G770" t="str">
            <v>031002004188821</v>
          </cell>
          <cell r="H770">
            <v>44943</v>
          </cell>
          <cell r="I770" t="str">
            <v>ENTREGADO</v>
          </cell>
          <cell r="J770">
            <v>44944</v>
          </cell>
          <cell r="K770" t="str">
            <v>ASSA MANTA</v>
          </cell>
          <cell r="L770" t="str">
            <v>AV 4 DE NOVIEMBRE ENTRE CALLES 311 Y  312</v>
          </cell>
          <cell r="M770" t="str">
            <v>1890141818001_1</v>
          </cell>
          <cell r="P770" t="str">
            <v>130204</v>
          </cell>
          <cell r="Q770" t="str">
            <v>MANTA</v>
          </cell>
          <cell r="R770" t="str">
            <v>MANABI</v>
          </cell>
          <cell r="S770" t="str">
            <v>MANTA</v>
          </cell>
          <cell r="T770" t="str">
            <v>TRAMACO</v>
          </cell>
          <cell r="U770" t="str">
            <v>FLEXNETUIO_PROVINCIA</v>
          </cell>
          <cell r="V770">
            <v>7</v>
          </cell>
          <cell r="W770">
            <v>39.700000000000003</v>
          </cell>
          <cell r="X770" t="str">
            <v>FLEXNET DEL ECUADOR</v>
          </cell>
          <cell r="Y770" t="str">
            <v xml:space="preserve">CALLE 28 DE JUNIO S/N Y GARCIA MORENO </v>
          </cell>
        </row>
        <row r="771">
          <cell r="A771" t="str">
            <v>23-134</v>
          </cell>
          <cell r="B771">
            <v>498197</v>
          </cell>
          <cell r="C771" t="str">
            <v>23-134</v>
          </cell>
          <cell r="D771" t="str">
            <v>VENTURA</v>
          </cell>
          <cell r="E771" t="str">
            <v>DESPACHO</v>
          </cell>
          <cell r="F771" t="str">
            <v>NORMAL</v>
          </cell>
          <cell r="G771" t="str">
            <v>IC4870</v>
          </cell>
          <cell r="H771">
            <v>44943</v>
          </cell>
          <cell r="I771" t="str">
            <v>ENTREGADO</v>
          </cell>
          <cell r="J771">
            <v>44944</v>
          </cell>
          <cell r="K771" t="str">
            <v>PROAUTO C.A. CUENCA</v>
          </cell>
          <cell r="L771" t="str">
            <v>AV. GIL RAMIREZ DAVALOS Y TURUHAYCO</v>
          </cell>
          <cell r="M771" t="str">
            <v>1792885620001_2</v>
          </cell>
          <cell r="P771" t="str">
            <v>010103</v>
          </cell>
          <cell r="Q771" t="str">
            <v>CUENCA</v>
          </cell>
          <cell r="R771" t="str">
            <v>AZUAY</v>
          </cell>
          <cell r="S771" t="str">
            <v>CUENCA</v>
          </cell>
          <cell r="T771" t="str">
            <v>ITSACOURIER</v>
          </cell>
          <cell r="U771" t="str">
            <v>FLEXNETUIO_PROVINCIA</v>
          </cell>
          <cell r="V771">
            <v>3</v>
          </cell>
          <cell r="W771">
            <v>5.3</v>
          </cell>
          <cell r="X771" t="str">
            <v>FLEXNET DEL ECUADOR</v>
          </cell>
          <cell r="Y771" t="str">
            <v xml:space="preserve">CALLE 28 DE JUNIO S/N Y GARCIA MORENO </v>
          </cell>
        </row>
        <row r="772">
          <cell r="A772" t="str">
            <v>23-130</v>
          </cell>
          <cell r="B772">
            <v>498198</v>
          </cell>
          <cell r="C772" t="str">
            <v>23-130</v>
          </cell>
          <cell r="D772" t="str">
            <v>VENTURA</v>
          </cell>
          <cell r="E772" t="str">
            <v>DESPACHO</v>
          </cell>
          <cell r="F772" t="str">
            <v>NORMAL</v>
          </cell>
          <cell r="G772" t="str">
            <v>FT80442</v>
          </cell>
          <cell r="H772">
            <v>44943</v>
          </cell>
          <cell r="I772" t="str">
            <v>EN_TRANSITO</v>
          </cell>
          <cell r="J772">
            <v>44944</v>
          </cell>
          <cell r="K772" t="str">
            <v>E. MAULME C.A. GYE</v>
          </cell>
          <cell r="L772" t="str">
            <v xml:space="preserve">AV DE LAS AMERICAS 601 Y CALLE 13 </v>
          </cell>
          <cell r="M772" t="str">
            <v>1792885620001_1</v>
          </cell>
          <cell r="P772" t="str">
            <v>090505</v>
          </cell>
          <cell r="Q772" t="str">
            <v>GUAYAQUIL</v>
          </cell>
          <cell r="R772" t="str">
            <v>GUAYAS</v>
          </cell>
          <cell r="S772" t="str">
            <v>GUAYAQUIL</v>
          </cell>
          <cell r="T772" t="str">
            <v>CARGO UNION</v>
          </cell>
          <cell r="U772" t="str">
            <v>FLEXNETUIO_GYE</v>
          </cell>
          <cell r="V772">
            <v>5</v>
          </cell>
          <cell r="W772">
            <v>15.3</v>
          </cell>
          <cell r="X772" t="str">
            <v>FLEXNET DEL ECUADOR</v>
          </cell>
          <cell r="Y772" t="str">
            <v xml:space="preserve">CALLE 28 DE JUNIO S/N Y GARCIA MORENO </v>
          </cell>
        </row>
        <row r="773">
          <cell r="A773" t="str">
            <v>23-137</v>
          </cell>
          <cell r="B773">
            <v>498199</v>
          </cell>
          <cell r="C773" t="str">
            <v>23-137</v>
          </cell>
          <cell r="D773" t="str">
            <v>VENTURA</v>
          </cell>
          <cell r="E773" t="str">
            <v>DESPACHO</v>
          </cell>
          <cell r="F773" t="str">
            <v>NORMAL</v>
          </cell>
          <cell r="G773" t="str">
            <v>FT80477</v>
          </cell>
          <cell r="H773">
            <v>44943</v>
          </cell>
          <cell r="I773" t="str">
            <v>ENTREGADO</v>
          </cell>
          <cell r="J773">
            <v>44944</v>
          </cell>
          <cell r="K773" t="str">
            <v>PROAUTO QUITO</v>
          </cell>
          <cell r="L773" t="str">
            <v>AV. ELOY ALFARO Y RUSIA</v>
          </cell>
          <cell r="M773" t="str">
            <v>1792885620001_5</v>
          </cell>
          <cell r="P773" t="str">
            <v>170518</v>
          </cell>
          <cell r="Q773" t="str">
            <v>QUITO</v>
          </cell>
          <cell r="R773" t="str">
            <v>PICHINCHA</v>
          </cell>
          <cell r="S773" t="str">
            <v>QUITO</v>
          </cell>
          <cell r="T773" t="str">
            <v>FLEXTRANS UIO</v>
          </cell>
          <cell r="U773" t="str">
            <v>FLEXNETUIO_LOCAL</v>
          </cell>
          <cell r="V773">
            <v>3</v>
          </cell>
          <cell r="W773">
            <v>14.1</v>
          </cell>
          <cell r="X773" t="str">
            <v>FLEXNET DEL ECUADOR</v>
          </cell>
          <cell r="Y773" t="str">
            <v xml:space="preserve">CALLE 28 DE JUNIO S/N Y GARCIA MORENO </v>
          </cell>
        </row>
        <row r="774">
          <cell r="A774" t="str">
            <v>23-123</v>
          </cell>
          <cell r="B774">
            <v>498200</v>
          </cell>
          <cell r="C774" t="str">
            <v>23-123</v>
          </cell>
          <cell r="D774" t="str">
            <v>VENTURA</v>
          </cell>
          <cell r="E774" t="str">
            <v>DESPACHO</v>
          </cell>
          <cell r="F774" t="str">
            <v>NORMAL</v>
          </cell>
          <cell r="G774" t="str">
            <v>FT80472</v>
          </cell>
          <cell r="H774">
            <v>44943</v>
          </cell>
          <cell r="I774" t="str">
            <v>ENTREGADO</v>
          </cell>
          <cell r="J774">
            <v>44944</v>
          </cell>
          <cell r="K774" t="str">
            <v>ASSA CUMBAYA</v>
          </cell>
          <cell r="L774" t="str">
            <v>AV INTEROCEANICA Y PASAJE LEONIDAS PLAZA</v>
          </cell>
          <cell r="M774" t="str">
            <v>1890141818001_2</v>
          </cell>
          <cell r="P774" t="str">
            <v>170902</v>
          </cell>
          <cell r="Q774" t="str">
            <v>QUITO</v>
          </cell>
          <cell r="R774" t="str">
            <v>PICHINCHA</v>
          </cell>
          <cell r="S774" t="str">
            <v>TUMBACO</v>
          </cell>
          <cell r="T774" t="str">
            <v>FLEXTRANS UIO</v>
          </cell>
          <cell r="U774" t="str">
            <v>FLEXNETUIO_LOCAL</v>
          </cell>
          <cell r="V774">
            <v>2</v>
          </cell>
          <cell r="W774">
            <v>60.2</v>
          </cell>
          <cell r="X774" t="str">
            <v>FLEXNET DEL ECUADOR</v>
          </cell>
          <cell r="Y774" t="str">
            <v xml:space="preserve">CALLE 28 DE JUNIO S/N Y GARCIA MORENO </v>
          </cell>
        </row>
        <row r="775">
          <cell r="A775" t="str">
            <v>23-127</v>
          </cell>
          <cell r="B775">
            <v>498201</v>
          </cell>
          <cell r="C775" t="str">
            <v>23-127</v>
          </cell>
          <cell r="D775" t="str">
            <v>VENTURA</v>
          </cell>
          <cell r="E775" t="str">
            <v>DESPACHO</v>
          </cell>
          <cell r="F775" t="str">
            <v>NORMAL</v>
          </cell>
          <cell r="H775">
            <v>44943</v>
          </cell>
          <cell r="I775" t="str">
            <v>EN_PROCESO</v>
          </cell>
          <cell r="J775">
            <v>44943</v>
          </cell>
          <cell r="K775" t="str">
            <v>ASSA RIOBAMBA</v>
          </cell>
          <cell r="L775" t="str">
            <v>AV. DE LA PRENSA 45-86 Y AV. MANUEL ELICIO FLOR</v>
          </cell>
          <cell r="M775" t="str">
            <v>1890141818002</v>
          </cell>
          <cell r="P775" t="str">
            <v>060102</v>
          </cell>
          <cell r="Q775" t="str">
            <v>RIOBAMBA</v>
          </cell>
          <cell r="R775" t="str">
            <v>CHIMBORAZO</v>
          </cell>
          <cell r="S775" t="str">
            <v>RIOBAMBA</v>
          </cell>
          <cell r="U775" t="str">
            <v>FLEXNETUIO_PROVINCIA</v>
          </cell>
          <cell r="V775">
            <v>2</v>
          </cell>
          <cell r="W775">
            <v>19.5</v>
          </cell>
          <cell r="X775" t="str">
            <v>FLEXNET DEL ECUADOR</v>
          </cell>
          <cell r="Y775" t="str">
            <v xml:space="preserve">CALLE 28 DE JUNIO S/N Y GARCIA MORENO </v>
          </cell>
        </row>
        <row r="776">
          <cell r="A776" t="str">
            <v>23-125</v>
          </cell>
          <cell r="B776">
            <v>498202</v>
          </cell>
          <cell r="C776" t="str">
            <v>23-125</v>
          </cell>
          <cell r="D776" t="str">
            <v>VENTURA</v>
          </cell>
          <cell r="E776" t="str">
            <v>DESPACHO</v>
          </cell>
          <cell r="F776" t="str">
            <v>NORMAL</v>
          </cell>
          <cell r="G776" t="str">
            <v>031002004188822</v>
          </cell>
          <cell r="H776">
            <v>44943</v>
          </cell>
          <cell r="I776" t="str">
            <v>ENTREGADO</v>
          </cell>
          <cell r="J776">
            <v>44944</v>
          </cell>
          <cell r="K776" t="str">
            <v>ASSA MIRAFLORES</v>
          </cell>
          <cell r="L776" t="str">
            <v>AV FRANCISCO FLOR Y BOLIVAR</v>
          </cell>
          <cell r="M776" t="str">
            <v>1890141818001_4</v>
          </cell>
          <cell r="P776" t="str">
            <v>180103</v>
          </cell>
          <cell r="Q776" t="str">
            <v>AMBATO</v>
          </cell>
          <cell r="R776" t="str">
            <v>TUNGURAHUA</v>
          </cell>
          <cell r="S776" t="str">
            <v>AMBATO</v>
          </cell>
          <cell r="T776" t="str">
            <v>TRAMACO</v>
          </cell>
          <cell r="U776" t="str">
            <v>FLEXNETUIO_PROVINCIA</v>
          </cell>
          <cell r="V776">
            <v>9</v>
          </cell>
          <cell r="W776">
            <v>56.9</v>
          </cell>
          <cell r="X776" t="str">
            <v>FLEXNET DEL ECUADOR</v>
          </cell>
          <cell r="Y776" t="str">
            <v xml:space="preserve">CALLE 28 DE JUNIO S/N Y GARCIA MORENO </v>
          </cell>
        </row>
        <row r="777">
          <cell r="A777" t="str">
            <v>23-129</v>
          </cell>
          <cell r="B777">
            <v>498203</v>
          </cell>
          <cell r="C777" t="str">
            <v>23-129</v>
          </cell>
          <cell r="D777" t="str">
            <v>VENTURA</v>
          </cell>
          <cell r="E777" t="str">
            <v>DESPACHO</v>
          </cell>
          <cell r="F777" t="str">
            <v>NORMAL</v>
          </cell>
          <cell r="G777" t="str">
            <v>FT80741</v>
          </cell>
          <cell r="H777">
            <v>44943</v>
          </cell>
          <cell r="I777" t="str">
            <v>ENTREGADO</v>
          </cell>
          <cell r="J777">
            <v>44944</v>
          </cell>
          <cell r="K777" t="str">
            <v>ASSA VALLE</v>
          </cell>
          <cell r="L777" t="str">
            <v>CALLE ISABELA ENTRE AV. SAN LUIS Y AV.GENERAL</v>
          </cell>
          <cell r="M777" t="str">
            <v>1790003388002</v>
          </cell>
          <cell r="P777" t="str">
            <v>171103</v>
          </cell>
          <cell r="Q777" t="str">
            <v>RUMIÑAHUI</v>
          </cell>
          <cell r="R777" t="str">
            <v>PICHINCHA</v>
          </cell>
          <cell r="S777" t="str">
            <v>SANGOLQUI</v>
          </cell>
          <cell r="T777" t="str">
            <v>FLEXTRANS UIO</v>
          </cell>
          <cell r="U777" t="str">
            <v>FLEXNETUIO_LOCAL</v>
          </cell>
          <cell r="V777">
            <v>6</v>
          </cell>
          <cell r="W777">
            <v>50.2</v>
          </cell>
          <cell r="X777" t="str">
            <v>FLEXNET DEL ECUADOR</v>
          </cell>
          <cell r="Y777" t="str">
            <v xml:space="preserve">CALLE 28 DE JUNIO S/N Y GARCIA MORENO </v>
          </cell>
        </row>
        <row r="778">
          <cell r="A778" t="str">
            <v>23-131</v>
          </cell>
          <cell r="B778">
            <v>498204</v>
          </cell>
          <cell r="C778" t="str">
            <v>23-131</v>
          </cell>
          <cell r="D778" t="str">
            <v>VENTURA</v>
          </cell>
          <cell r="E778" t="str">
            <v>DESPACHO</v>
          </cell>
          <cell r="F778" t="str">
            <v>NORMAL</v>
          </cell>
          <cell r="G778" t="str">
            <v>FT80479</v>
          </cell>
          <cell r="H778">
            <v>44943</v>
          </cell>
          <cell r="I778" t="str">
            <v>ENTREGADO</v>
          </cell>
          <cell r="J778">
            <v>44944</v>
          </cell>
          <cell r="K778" t="str">
            <v>ECUAWAGEN</v>
          </cell>
          <cell r="L778" t="str">
            <v> AV. DE LOS GRANADOS E14-70 E ISLA MARCHENA.</v>
          </cell>
          <cell r="M778" t="str">
            <v>1791765842001</v>
          </cell>
          <cell r="P778" t="str">
            <v>170503</v>
          </cell>
          <cell r="Q778" t="str">
            <v>QUITO</v>
          </cell>
          <cell r="R778" t="str">
            <v>PICHINCHA</v>
          </cell>
          <cell r="S778" t="str">
            <v>QUITO</v>
          </cell>
          <cell r="T778" t="str">
            <v>FLEXTRANS UIO</v>
          </cell>
          <cell r="U778" t="str">
            <v>FLEXNETUIO_LOCAL</v>
          </cell>
          <cell r="V778">
            <v>8</v>
          </cell>
          <cell r="W778">
            <v>35.5</v>
          </cell>
          <cell r="X778" t="str">
            <v>FLEXNET DEL ECUADOR</v>
          </cell>
          <cell r="Y778" t="str">
            <v xml:space="preserve">CALLE 28 DE JUNIO S/N Y GARCIA MORENO </v>
          </cell>
        </row>
        <row r="779">
          <cell r="A779" t="str">
            <v>23-126</v>
          </cell>
          <cell r="B779">
            <v>498205</v>
          </cell>
          <cell r="C779" t="str">
            <v>23-126</v>
          </cell>
          <cell r="D779" t="str">
            <v>VENTURA</v>
          </cell>
          <cell r="E779" t="str">
            <v>DESPACHO</v>
          </cell>
          <cell r="F779" t="str">
            <v>NORMAL</v>
          </cell>
          <cell r="G779" t="str">
            <v/>
          </cell>
          <cell r="H779">
            <v>44943</v>
          </cell>
          <cell r="I779" t="str">
            <v>EN_PROCESO</v>
          </cell>
          <cell r="J779">
            <v>44943</v>
          </cell>
          <cell r="K779" t="str">
            <v>ASSA QUITO SUR</v>
          </cell>
          <cell r="L779" t="str">
            <v>AV. MALDONADO S12-72 Y PUJILI</v>
          </cell>
          <cell r="M779" t="str">
            <v>1890141818001_3</v>
          </cell>
          <cell r="N779" t="str">
            <v/>
          </cell>
          <cell r="O779" t="str">
            <v/>
          </cell>
          <cell r="P779" t="str">
            <v>170601</v>
          </cell>
          <cell r="Q779" t="str">
            <v>QUITO</v>
          </cell>
          <cell r="R779" t="str">
            <v>PICHINCHA</v>
          </cell>
          <cell r="S779" t="str">
            <v>QUITO</v>
          </cell>
          <cell r="U779" t="str">
            <v>FLEXNETUIO_LOCAL</v>
          </cell>
          <cell r="V779">
            <v>0</v>
          </cell>
          <cell r="W779">
            <v>0</v>
          </cell>
          <cell r="X779" t="str">
            <v>FLEXNET DEL ECUADOR</v>
          </cell>
          <cell r="Y779" t="str">
            <v xml:space="preserve">CALLE 28 DE JUNIO S/N Y GARCIA MORENO </v>
          </cell>
        </row>
        <row r="780">
          <cell r="A780" t="str">
            <v>23-133</v>
          </cell>
          <cell r="B780">
            <v>498206</v>
          </cell>
          <cell r="C780" t="str">
            <v>23-133</v>
          </cell>
          <cell r="D780" t="str">
            <v>VENTURA</v>
          </cell>
          <cell r="E780" t="str">
            <v>DESPACHO</v>
          </cell>
          <cell r="F780" t="str">
            <v>NORMAL</v>
          </cell>
          <cell r="G780" t="str">
            <v>FT80470</v>
          </cell>
          <cell r="H780">
            <v>44943</v>
          </cell>
          <cell r="I780" t="str">
            <v>EN_TRANSITO</v>
          </cell>
          <cell r="J780">
            <v>44943</v>
          </cell>
          <cell r="K780" t="str">
            <v>MUNDO MOTRIZ</v>
          </cell>
          <cell r="L780" t="str">
            <v>AV. ELOY ALFARO Y DE LAS ANONAS</v>
          </cell>
          <cell r="M780" t="str">
            <v> 1792151473001</v>
          </cell>
          <cell r="P780" t="str">
            <v>170513</v>
          </cell>
          <cell r="Q780" t="str">
            <v>QUITO</v>
          </cell>
          <cell r="R780" t="str">
            <v>PICHINCHA</v>
          </cell>
          <cell r="S780" t="str">
            <v>QUITO</v>
          </cell>
          <cell r="T780" t="str">
            <v>FLEXTRANS UIO</v>
          </cell>
          <cell r="U780" t="str">
            <v>FLEXNETUIO_LOCAL</v>
          </cell>
          <cell r="V780">
            <v>1</v>
          </cell>
          <cell r="W780">
            <v>1</v>
          </cell>
          <cell r="X780" t="str">
            <v>FLEXNET DEL ECUADOR</v>
          </cell>
          <cell r="Y780" t="str">
            <v xml:space="preserve">CALLE 28 DE JUNIO S/N Y GARCIA MORENO </v>
          </cell>
        </row>
        <row r="781">
          <cell r="A781" t="str">
            <v>23-135</v>
          </cell>
          <cell r="B781">
            <v>498207</v>
          </cell>
          <cell r="C781" t="str">
            <v>23-135</v>
          </cell>
          <cell r="D781" t="str">
            <v>VENTURA</v>
          </cell>
          <cell r="E781" t="str">
            <v>DESPACHO</v>
          </cell>
          <cell r="F781" t="str">
            <v>NORMAL</v>
          </cell>
          <cell r="G781" t="str">
            <v>031002004188825</v>
          </cell>
          <cell r="H781">
            <v>44943</v>
          </cell>
          <cell r="I781" t="str">
            <v>EN_TRANSITO</v>
          </cell>
          <cell r="J781">
            <v>44943</v>
          </cell>
          <cell r="K781" t="str">
            <v>PROAUTO C.A. LOJA</v>
          </cell>
          <cell r="L781" t="str">
            <v>AV. SALVADOR BUSTAMANTE Y NEWYORK</v>
          </cell>
          <cell r="M781" t="str">
            <v>1792885620001_4</v>
          </cell>
          <cell r="P781" t="str">
            <v>110105</v>
          </cell>
          <cell r="Q781" t="str">
            <v>LOJA</v>
          </cell>
          <cell r="R781" t="str">
            <v>LOJA</v>
          </cell>
          <cell r="S781" t="str">
            <v>LOJA</v>
          </cell>
          <cell r="T781" t="str">
            <v>TRAMACO</v>
          </cell>
          <cell r="U781" t="str">
            <v>FLEXNETUIO_PROVINCIA</v>
          </cell>
          <cell r="V781">
            <v>2</v>
          </cell>
          <cell r="W781">
            <v>6.4</v>
          </cell>
          <cell r="X781" t="str">
            <v>FLEXNET DEL ECUADOR</v>
          </cell>
          <cell r="Y781" t="str">
            <v xml:space="preserve">CALLE 28 DE JUNIO S/N Y GARCIA MORENO </v>
          </cell>
        </row>
        <row r="782">
          <cell r="A782" t="str">
            <v>23-122</v>
          </cell>
          <cell r="B782">
            <v>498208</v>
          </cell>
          <cell r="C782" t="str">
            <v>23-122</v>
          </cell>
          <cell r="D782" t="str">
            <v>VENTURA</v>
          </cell>
          <cell r="E782" t="str">
            <v>DESPACHO</v>
          </cell>
          <cell r="F782" t="str">
            <v>NORMAL</v>
          </cell>
          <cell r="G782" t="str">
            <v>031002004188823</v>
          </cell>
          <cell r="H782">
            <v>44943</v>
          </cell>
          <cell r="I782" t="str">
            <v>ENTREGADO</v>
          </cell>
          <cell r="J782">
            <v>44944</v>
          </cell>
          <cell r="K782" t="str">
            <v>ASSA AMBATO MATRIZ</v>
          </cell>
          <cell r="L782" t="str">
            <v>AV. ATAHUALPA Y RIO GUAYLLABAMBA</v>
          </cell>
          <cell r="M782" t="str">
            <v>1890141818001_8</v>
          </cell>
          <cell r="P782" t="str">
            <v>180103</v>
          </cell>
          <cell r="Q782" t="str">
            <v>AMBATO</v>
          </cell>
          <cell r="R782" t="str">
            <v>TUNGURAHUA</v>
          </cell>
          <cell r="S782" t="str">
            <v>AMBATO</v>
          </cell>
          <cell r="T782" t="str">
            <v>TRAMACO</v>
          </cell>
          <cell r="U782" t="str">
            <v>FLEXNETUIO_PROVINCIA</v>
          </cell>
          <cell r="V782">
            <v>5</v>
          </cell>
          <cell r="W782">
            <v>24.6</v>
          </cell>
          <cell r="X782" t="str">
            <v>FLEXNET DEL ECUADOR</v>
          </cell>
          <cell r="Y782" t="str">
            <v xml:space="preserve">CALLE 28 DE JUNIO S/N Y GARCIA MORENO </v>
          </cell>
        </row>
        <row r="783">
          <cell r="A783" t="str">
            <v>23-132</v>
          </cell>
          <cell r="B783">
            <v>498209</v>
          </cell>
          <cell r="C783" t="str">
            <v>23-132</v>
          </cell>
          <cell r="D783" t="str">
            <v>VENTURA</v>
          </cell>
          <cell r="E783" t="str">
            <v>DESPACHO</v>
          </cell>
          <cell r="F783" t="str">
            <v>NORMAL</v>
          </cell>
          <cell r="G783" t="str">
            <v>031002004188826</v>
          </cell>
          <cell r="H783">
            <v>44943</v>
          </cell>
          <cell r="I783" t="str">
            <v>EN_TRANSITO</v>
          </cell>
          <cell r="J783">
            <v>44943</v>
          </cell>
          <cell r="K783" t="str">
            <v xml:space="preserve">MIRASOL LOJA </v>
          </cell>
          <cell r="L783" t="str">
            <v>AV. ISIDRO AYORA Y JUAN JOSE FLORES </v>
          </cell>
          <cell r="M783" t="str">
            <v>1792885620001_3</v>
          </cell>
          <cell r="P783" t="str">
            <v>110105</v>
          </cell>
          <cell r="Q783" t="str">
            <v>LOJA</v>
          </cell>
          <cell r="R783" t="str">
            <v>LOJA</v>
          </cell>
          <cell r="S783" t="str">
            <v>LOJA</v>
          </cell>
          <cell r="T783" t="str">
            <v>TRAMACO</v>
          </cell>
          <cell r="U783" t="str">
            <v>FLEXNETUIO_PROVINCIA</v>
          </cell>
          <cell r="V783">
            <v>2</v>
          </cell>
          <cell r="W783">
            <v>15.3</v>
          </cell>
          <cell r="X783" t="str">
            <v>FLEXNET DEL ECUADOR</v>
          </cell>
          <cell r="Y783" t="str">
            <v xml:space="preserve">CALLE 28 DE JUNIO S/N Y GARCIA MORENO </v>
          </cell>
        </row>
        <row r="784">
          <cell r="A784" t="str">
            <v>23-128</v>
          </cell>
          <cell r="B784">
            <v>498210</v>
          </cell>
          <cell r="C784" t="str">
            <v>23-128</v>
          </cell>
          <cell r="D784" t="str">
            <v>VENTURA</v>
          </cell>
          <cell r="E784" t="str">
            <v>DESPACHO</v>
          </cell>
          <cell r="F784" t="str">
            <v>NORMAL</v>
          </cell>
          <cell r="G784" t="str">
            <v>031002004188824</v>
          </cell>
          <cell r="H784">
            <v>44943</v>
          </cell>
          <cell r="I784" t="str">
            <v>EN_TRANSITO</v>
          </cell>
          <cell r="J784">
            <v>44943</v>
          </cell>
          <cell r="K784" t="str">
            <v>ASSA RIOBAMBA LATONERIA</v>
          </cell>
          <cell r="L784" t="str">
            <v>AV. LIZARZABURO Y RIO GUAYAS</v>
          </cell>
          <cell r="M784" t="str">
            <v>1890141818001_5</v>
          </cell>
          <cell r="P784" t="str">
            <v>060107</v>
          </cell>
          <cell r="Q784" t="str">
            <v>RIOBAMBA</v>
          </cell>
          <cell r="R784" t="str">
            <v>CHIMBORAZO</v>
          </cell>
          <cell r="S784" t="str">
            <v>RIOBAMBA</v>
          </cell>
          <cell r="T784" t="str">
            <v>TRAMACO</v>
          </cell>
          <cell r="U784" t="str">
            <v>FLEXNETUIO_PROVINCIA</v>
          </cell>
          <cell r="V784">
            <v>2</v>
          </cell>
          <cell r="W784">
            <v>10.9</v>
          </cell>
          <cell r="X784" t="str">
            <v>FLEXNET DEL ECUADOR</v>
          </cell>
          <cell r="Y784" t="str">
            <v xml:space="preserve">CALLE 28 DE JUNIO S/N Y GARCIA MORENO </v>
          </cell>
        </row>
        <row r="785">
          <cell r="A785" t="str">
            <v>23-136</v>
          </cell>
          <cell r="B785">
            <v>498211</v>
          </cell>
          <cell r="C785" t="str">
            <v>23-136</v>
          </cell>
          <cell r="D785" t="str">
            <v>VENTURA</v>
          </cell>
          <cell r="E785" t="str">
            <v>DESPACHO</v>
          </cell>
          <cell r="F785" t="str">
            <v>NORMAL</v>
          </cell>
          <cell r="H785">
            <v>44943</v>
          </cell>
          <cell r="I785" t="str">
            <v>EN_PROCESO</v>
          </cell>
          <cell r="J785">
            <v>44943</v>
          </cell>
          <cell r="K785" t="str">
            <v>PROAUTO GRANADOS</v>
          </cell>
          <cell r="L785" t="str">
            <v>AV. DE LOS GRANADOS Y ELOY ALFARO</v>
          </cell>
          <cell r="M785" t="str">
            <v>1792885620001_7</v>
          </cell>
          <cell r="P785" t="str">
            <v>170503</v>
          </cell>
          <cell r="Q785" t="str">
            <v>QUITO</v>
          </cell>
          <cell r="R785" t="str">
            <v>PICHINCHA</v>
          </cell>
          <cell r="S785" t="str">
            <v>QUITO</v>
          </cell>
          <cell r="U785" t="str">
            <v>FLEXNETUIO_LOCAL</v>
          </cell>
          <cell r="V785">
            <v>2</v>
          </cell>
          <cell r="W785">
            <v>45</v>
          </cell>
          <cell r="X785" t="str">
            <v>FLEXNET DEL ECUADOR</v>
          </cell>
          <cell r="Y785" t="str">
            <v xml:space="preserve">CALLE 28 DE JUNIO S/N Y GARCIA MORENO </v>
          </cell>
        </row>
        <row r="786">
          <cell r="A786" t="str">
            <v>AGFA_23_029</v>
          </cell>
          <cell r="B786">
            <v>498195</v>
          </cell>
          <cell r="C786" t="str">
            <v>AGFA_23_029</v>
          </cell>
          <cell r="D786" t="str">
            <v>AGFA</v>
          </cell>
          <cell r="E786" t="str">
            <v>DESPACHO</v>
          </cell>
          <cell r="F786" t="str">
            <v>NORMAL</v>
          </cell>
          <cell r="G786" t="str">
            <v>80469</v>
          </cell>
          <cell r="H786">
            <v>44943</v>
          </cell>
          <cell r="I786" t="str">
            <v>EN_TRANSITO</v>
          </cell>
          <cell r="J786">
            <v>44944</v>
          </cell>
          <cell r="K786" t="str">
            <v>FABRICA DE ENVASES S.A. FADESA</v>
          </cell>
          <cell r="L786" t="str">
            <v>CALLE NOVENA 109 AV. DOMINGO COMIN</v>
          </cell>
          <cell r="M786" t="str">
            <v>0990551405001 - CARLOS ZAMBRANO</v>
          </cell>
          <cell r="N786" t="str">
            <v>042445266 - 042492929</v>
          </cell>
          <cell r="O786" t="str">
            <v>042445266 - 042492929</v>
          </cell>
          <cell r="P786" t="str">
            <v>090103</v>
          </cell>
          <cell r="Q786" t="str">
            <v>GUAYAQUIL</v>
          </cell>
          <cell r="R786" t="str">
            <v>GUAYAS</v>
          </cell>
          <cell r="S786" t="str">
            <v>GUAYAQUIL</v>
          </cell>
          <cell r="U786" t="str">
            <v>FLEXNETGYE_LOCAL</v>
          </cell>
          <cell r="V786">
            <v>1</v>
          </cell>
          <cell r="W786">
            <v>300</v>
          </cell>
          <cell r="X786" t="str">
            <v>FLEX NET GYE</v>
          </cell>
          <cell r="Y786" t="str">
            <v xml:space="preserve">KM 8 1/2 VIA A DAULE COOP. JUAN MONTALVO </v>
          </cell>
        </row>
        <row r="787">
          <cell r="A787" t="str">
            <v>2484487</v>
          </cell>
          <cell r="B787">
            <v>498190</v>
          </cell>
          <cell r="C787" t="str">
            <v>2484487</v>
          </cell>
          <cell r="D787" t="str">
            <v>MDELIVERY</v>
          </cell>
          <cell r="E787" t="str">
            <v>DESPACHO</v>
          </cell>
          <cell r="F787" t="str">
            <v>NORMAL</v>
          </cell>
          <cell r="G787" t="str">
            <v>FT80328</v>
          </cell>
          <cell r="H787">
            <v>44943</v>
          </cell>
          <cell r="I787" t="str">
            <v>EN_TRANSITO</v>
          </cell>
          <cell r="J787">
            <v>44944</v>
          </cell>
          <cell r="K787" t="str">
            <v>Cristhiam Castro_ DINERS CLUB DEL ECUADOR S A SOCIEDAD FINANCIERA</v>
          </cell>
          <cell r="L787" t="str">
            <v>Victor Emilio Estrada y Lomas Edif Diners Club</v>
          </cell>
          <cell r="M787" t="str">
            <v>1790010937001</v>
          </cell>
          <cell r="N787" t="str">
            <v>0995617346</v>
          </cell>
          <cell r="O787" t="str">
            <v/>
          </cell>
          <cell r="P787" t="str">
            <v>GUAYAQUIL</v>
          </cell>
          <cell r="Q787" t="str">
            <v>GUAYAQUIL</v>
          </cell>
          <cell r="R787" t="str">
            <v>GUAYAS</v>
          </cell>
          <cell r="T787" t="str">
            <v>ITSACOURIER</v>
          </cell>
          <cell r="U787" t="str">
            <v>FLEXNETUIO_GYE</v>
          </cell>
          <cell r="V787">
            <v>1</v>
          </cell>
          <cell r="W787">
            <v>1</v>
          </cell>
          <cell r="X787" t="str">
            <v>FLEXNET ECUADOR - MDELIVERY</v>
          </cell>
          <cell r="Y787" t="str">
            <v>CALLE 28 DE JUNIO S/N Y GARCIA MORENO ENTRADA LLANO GRANDE</v>
          </cell>
        </row>
        <row r="788">
          <cell r="A788" t="str">
            <v>2484488</v>
          </cell>
          <cell r="B788">
            <v>498191</v>
          </cell>
          <cell r="C788" t="str">
            <v>2484488</v>
          </cell>
          <cell r="D788" t="str">
            <v>MDELIVERY</v>
          </cell>
          <cell r="E788" t="str">
            <v>DESPACHO</v>
          </cell>
          <cell r="F788" t="str">
            <v>NORMAL</v>
          </cell>
          <cell r="G788" t="str">
            <v>031080002484488</v>
          </cell>
          <cell r="H788">
            <v>44943</v>
          </cell>
          <cell r="I788" t="str">
            <v>ENTREGADO</v>
          </cell>
          <cell r="J788">
            <v>44944</v>
          </cell>
          <cell r="K788" t="str">
            <v xml:space="preserve">Javier Mantilla_LABORATORIOS SIEGFRIED S A </v>
          </cell>
          <cell r="L788" t="str">
            <v>SANTO DOMINGO DE LOS TSACHILAS SANTO DOMINGO urb SueNo de Bolivar Lote 16 calle n Diagonal al Complejo el Trebol</v>
          </cell>
          <cell r="M788" t="str">
            <v>1791897498001</v>
          </cell>
          <cell r="N788" t="str">
            <v>980444878</v>
          </cell>
          <cell r="O788" t="str">
            <v/>
          </cell>
          <cell r="P788" t="str">
            <v>SANTO DOMINGO</v>
          </cell>
          <cell r="Q788" t="str">
            <v>SANTO DOMINGO</v>
          </cell>
          <cell r="R788" t="str">
            <v>SANTO DOMINGO DE LOS TSACHILAS</v>
          </cell>
          <cell r="T788" t="str">
            <v>TRAMACO</v>
          </cell>
          <cell r="U788" t="str">
            <v>FLEXNETUIO_PROVINCIA</v>
          </cell>
          <cell r="V788">
            <v>1</v>
          </cell>
          <cell r="W788">
            <v>1</v>
          </cell>
          <cell r="X788" t="str">
            <v>FLEXNET ECUADOR - MDELIVERY</v>
          </cell>
          <cell r="Y788" t="str">
            <v>CALLE 28 DE JUNIO S/N Y GARCIA MORENO ENTRADA LLANO GRANDE</v>
          </cell>
        </row>
        <row r="789">
          <cell r="A789" t="str">
            <v>2484489</v>
          </cell>
          <cell r="B789">
            <v>498192</v>
          </cell>
          <cell r="C789" t="str">
            <v>2484489</v>
          </cell>
          <cell r="D789" t="str">
            <v>MDELIVERY</v>
          </cell>
          <cell r="E789" t="str">
            <v>DESPACHO</v>
          </cell>
          <cell r="F789" t="str">
            <v>NORMAL</v>
          </cell>
          <cell r="G789" t="str">
            <v>031080002484489</v>
          </cell>
          <cell r="H789">
            <v>44943</v>
          </cell>
          <cell r="I789" t="str">
            <v>EN_TRANSITO</v>
          </cell>
          <cell r="J789">
            <v>44943</v>
          </cell>
          <cell r="K789" t="str">
            <v>NAYELY KATIUSKA MUNOZ MORENO_NAYELY KATIUSKA MUNOZ MORENO</v>
          </cell>
          <cell r="L789" t="str">
            <v>CANTON PALENQUE CUIDADELA ALTO PALENQUE CALLE E ENTRE LA CALLE 2 Y LA CALLE 3 CASA DE COLOR MENTA DE 1 PISO A 2 CASA HAY UNA TIENDA ENTREGAR A GLORIA MUNOZ</v>
          </cell>
          <cell r="M789" t="str">
            <v>0956542005001</v>
          </cell>
          <cell r="N789" t="str">
            <v>0985357104</v>
          </cell>
          <cell r="O789" t="str">
            <v/>
          </cell>
          <cell r="P789" t="str">
            <v>BABAHOYO</v>
          </cell>
          <cell r="Q789" t="str">
            <v>BABAHOYO</v>
          </cell>
          <cell r="R789" t="str">
            <v>LOS RIOS</v>
          </cell>
          <cell r="S789" t="str">
            <v>BABAHOYO - LA VIRGINIA</v>
          </cell>
          <cell r="T789" t="str">
            <v>TRAMACO</v>
          </cell>
          <cell r="U789" t="str">
            <v>FLEXNETUIO_PROVINCIA</v>
          </cell>
          <cell r="V789">
            <v>1</v>
          </cell>
          <cell r="W789">
            <v>1</v>
          </cell>
          <cell r="X789" t="str">
            <v>FLEXNET ECUADOR - MDELIVERY</v>
          </cell>
          <cell r="Y789" t="str">
            <v>CALLE 28 DE JUNIO S/N Y GARCIA MORENO ENTRADA LLANO GRANDE</v>
          </cell>
        </row>
        <row r="790">
          <cell r="A790" t="str">
            <v>2484490</v>
          </cell>
          <cell r="B790">
            <v>498193</v>
          </cell>
          <cell r="C790" t="str">
            <v>2484490</v>
          </cell>
          <cell r="D790" t="str">
            <v>MDELIVERY</v>
          </cell>
          <cell r="E790" t="str">
            <v>DESPACHO</v>
          </cell>
          <cell r="F790" t="str">
            <v>NORMAL</v>
          </cell>
          <cell r="G790" t="str">
            <v>FT80331</v>
          </cell>
          <cell r="H790">
            <v>44943</v>
          </cell>
          <cell r="I790" t="str">
            <v>EN_TRANSITO</v>
          </cell>
          <cell r="J790">
            <v>44944</v>
          </cell>
          <cell r="K790" t="str">
            <v>MARIA JOSE REGALADO_INMOBILIARIA SEMGROUP S A</v>
          </cell>
          <cell r="L790" t="str">
            <v>BALSAMOS SUR 118 Y V E ESTRADA UNICA</v>
          </cell>
          <cell r="M790" t="str">
            <v>0992959002001</v>
          </cell>
          <cell r="N790" t="str">
            <v>0991752177</v>
          </cell>
          <cell r="O790" t="str">
            <v/>
          </cell>
          <cell r="P790" t="str">
            <v>GUAYAQUIL</v>
          </cell>
          <cell r="Q790" t="str">
            <v>GUAYAQUIL</v>
          </cell>
          <cell r="R790" t="str">
            <v>GUAYAS</v>
          </cell>
          <cell r="T790" t="str">
            <v>ITSACOURIER</v>
          </cell>
          <cell r="U790" t="str">
            <v>FLEXNETUIO_GYE</v>
          </cell>
          <cell r="V790">
            <v>1</v>
          </cell>
          <cell r="W790">
            <v>1</v>
          </cell>
          <cell r="X790" t="str">
            <v>FLEXNET ECUADOR - MDELIVERY</v>
          </cell>
          <cell r="Y790" t="str">
            <v>CALLE 28 DE JUNIO S/N Y GARCIA MORENO ENTRADA LLANO GRANDE</v>
          </cell>
        </row>
        <row r="791">
          <cell r="A791" t="str">
            <v>2484491</v>
          </cell>
          <cell r="B791">
            <v>498194</v>
          </cell>
          <cell r="C791" t="str">
            <v>2484491</v>
          </cell>
          <cell r="D791" t="str">
            <v>MDELIVERY</v>
          </cell>
          <cell r="E791" t="str">
            <v>DESPACHO</v>
          </cell>
          <cell r="F791" t="str">
            <v>NORMAL</v>
          </cell>
          <cell r="G791" t="str">
            <v>FT80345</v>
          </cell>
          <cell r="H791">
            <v>44943</v>
          </cell>
          <cell r="I791" t="str">
            <v>INCIDENCIA</v>
          </cell>
          <cell r="J791">
            <v>44944</v>
          </cell>
          <cell r="K791" t="str">
            <v>DIANA CAROLINA QUINTERO PEREZ_DIANA CAROLINA QUINTERO PEREZ</v>
          </cell>
          <cell r="L791" t="str">
            <v>CALLE JORGE DROM Y JOSA ARIZAGA EDF ARISTO PLAZA PISO 2 OF 22 FRENTE AL SECAP</v>
          </cell>
          <cell r="M791" t="str">
            <v>1761512910001</v>
          </cell>
          <cell r="N791" t="str">
            <v>0992846987</v>
          </cell>
          <cell r="O791" t="str">
            <v/>
          </cell>
          <cell r="P791" t="str">
            <v>QUITO</v>
          </cell>
          <cell r="Q791" t="str">
            <v>QUITO</v>
          </cell>
          <cell r="R791" t="str">
            <v>PICHINCHA</v>
          </cell>
          <cell r="T791" t="str">
            <v>FLEXTRANS UIO</v>
          </cell>
          <cell r="U791" t="str">
            <v>FLEXNETUIO_LOCAL</v>
          </cell>
          <cell r="V791">
            <v>1</v>
          </cell>
          <cell r="W791">
            <v>1</v>
          </cell>
          <cell r="X791" t="str">
            <v>FLEXNET ECUADOR - MDELIVERY</v>
          </cell>
          <cell r="Y791" t="str">
            <v>CALLE 28 DE JUNIO S/N Y GARCIA MORENO ENTRADA LLANO GRANDE</v>
          </cell>
        </row>
        <row r="792">
          <cell r="A792" t="str">
            <v>2484463</v>
          </cell>
          <cell r="B792">
            <v>498176</v>
          </cell>
          <cell r="C792" t="str">
            <v>2484463</v>
          </cell>
          <cell r="D792" t="str">
            <v>MDELIVERY</v>
          </cell>
          <cell r="E792" t="str">
            <v>DESPACHO</v>
          </cell>
          <cell r="F792" t="str">
            <v>NORMAL</v>
          </cell>
          <cell r="G792" t="str">
            <v>FT80325</v>
          </cell>
          <cell r="H792">
            <v>44943</v>
          </cell>
          <cell r="I792" t="str">
            <v>EN_TRANSITO</v>
          </cell>
          <cell r="J792">
            <v>44944</v>
          </cell>
          <cell r="K792" t="str">
            <v xml:space="preserve">ELIZABETH TORRES LUCYMOLINA_NESTLE ECUADOR S A </v>
          </cell>
          <cell r="L792" t="str">
            <v>Av EL Bombero Km 6 5 via a la costa Nestle Ceibos al frente de Mc Donalds Ceibos Guayaquil</v>
          </cell>
          <cell r="M792" t="str">
            <v>0990032246001</v>
          </cell>
          <cell r="N792" t="str">
            <v>0987391168</v>
          </cell>
          <cell r="O792" t="str">
            <v/>
          </cell>
          <cell r="P792" t="str">
            <v>GUAYAQUIL</v>
          </cell>
          <cell r="Q792" t="str">
            <v>GUAYAQUIL</v>
          </cell>
          <cell r="R792" t="str">
            <v>GUAYAS</v>
          </cell>
          <cell r="T792" t="str">
            <v>ITSACOURIER</v>
          </cell>
          <cell r="U792" t="str">
            <v>FLEXNETUIO_GYE</v>
          </cell>
          <cell r="V792">
            <v>1</v>
          </cell>
          <cell r="W792">
            <v>1</v>
          </cell>
          <cell r="X792" t="str">
            <v>FLEXNET ECUADOR - MDELIVERY</v>
          </cell>
          <cell r="Y792" t="str">
            <v>CALLE 28 DE JUNIO S/N Y GARCIA MORENO ENTRADA LLANO GRANDE</v>
          </cell>
        </row>
        <row r="793">
          <cell r="A793" t="str">
            <v>2484466</v>
          </cell>
          <cell r="B793">
            <v>498177</v>
          </cell>
          <cell r="C793" t="str">
            <v>2484466</v>
          </cell>
          <cell r="D793" t="str">
            <v>MDELIVERY</v>
          </cell>
          <cell r="E793" t="str">
            <v>DESPACHO</v>
          </cell>
          <cell r="F793" t="str">
            <v>NORMAL</v>
          </cell>
          <cell r="G793" t="str">
            <v>FT80342</v>
          </cell>
          <cell r="H793">
            <v>44943</v>
          </cell>
          <cell r="I793" t="str">
            <v>ENTREGADO</v>
          </cell>
          <cell r="J793">
            <v>44944</v>
          </cell>
          <cell r="K793" t="str">
            <v>ANDREA ESTEFANIA ANGULO ALMEIDA_ANDREA ESTEFANIA ANGULO ALMEIDA</v>
          </cell>
          <cell r="L793" t="str">
            <v xml:space="preserve"> LiNEA FeRREA E18 48 Y FRANCISCO MATIZ SECTOR SAN JOSe DE MONJAS DIAGONAL A LA IGLESIA VIRGEN DE LAS FLORES REFERENCIA PARED BLANCA LA CASA ES VERDE DE TRES PISOS PORToN NEGRO EN CASO DE NO ESTAR LA S</v>
          </cell>
          <cell r="M793" t="str">
            <v>1719183699001</v>
          </cell>
          <cell r="N793" t="str">
            <v>0996362489</v>
          </cell>
          <cell r="O793" t="str">
            <v/>
          </cell>
          <cell r="P793" t="str">
            <v>QUITO</v>
          </cell>
          <cell r="Q793" t="str">
            <v>QUITO</v>
          </cell>
          <cell r="R793" t="str">
            <v>PICHINCHA</v>
          </cell>
          <cell r="T793" t="str">
            <v>TRANSERVISS</v>
          </cell>
          <cell r="U793" t="str">
            <v>FLEXNETUIO_LOCAL</v>
          </cell>
          <cell r="V793">
            <v>1</v>
          </cell>
          <cell r="W793">
            <v>1</v>
          </cell>
          <cell r="X793" t="str">
            <v>FLEXNET ECUADOR - MDELIVERY</v>
          </cell>
          <cell r="Y793" t="str">
            <v>CALLE 28 DE JUNIO S/N Y GARCIA MORENO ENTRADA LLANO GRANDE</v>
          </cell>
        </row>
        <row r="794">
          <cell r="A794" t="str">
            <v>2484467</v>
          </cell>
          <cell r="B794">
            <v>498178</v>
          </cell>
          <cell r="C794" t="str">
            <v>2484467</v>
          </cell>
          <cell r="D794" t="str">
            <v>MDELIVERY</v>
          </cell>
          <cell r="E794" t="str">
            <v>DESPACHO</v>
          </cell>
          <cell r="F794" t="str">
            <v>NORMAL</v>
          </cell>
          <cell r="G794" t="str">
            <v>FT80347</v>
          </cell>
          <cell r="H794">
            <v>44943</v>
          </cell>
          <cell r="I794" t="str">
            <v>EN_TRANSITO</v>
          </cell>
          <cell r="J794">
            <v>44943</v>
          </cell>
          <cell r="K794" t="str">
            <v xml:space="preserve">Estefania Hernandez_MEDICAMENTA ECUATORIANA S A </v>
          </cell>
          <cell r="L794" t="str">
            <v>Av 6 de diciembre y Juan Boussingault Esquina Edificio Torre 6 Piso 12 Oficina 1201</v>
          </cell>
          <cell r="M794" t="str">
            <v>1790775941001</v>
          </cell>
          <cell r="N794" t="str">
            <v>0980283906</v>
          </cell>
          <cell r="O794" t="str">
            <v/>
          </cell>
          <cell r="P794" t="str">
            <v>QUITO</v>
          </cell>
          <cell r="Q794" t="str">
            <v>QUITO</v>
          </cell>
          <cell r="R794" t="str">
            <v>PICHINCHA</v>
          </cell>
          <cell r="T794" t="str">
            <v>FLEXTRANS UIO</v>
          </cell>
          <cell r="U794" t="str">
            <v>FLEXNETUIO_LOCAL</v>
          </cell>
          <cell r="V794">
            <v>1</v>
          </cell>
          <cell r="W794">
            <v>1</v>
          </cell>
          <cell r="X794" t="str">
            <v>FLEXNET ECUADOR - MDELIVERY</v>
          </cell>
          <cell r="Y794" t="str">
            <v>CALLE 28 DE JUNIO S/N Y GARCIA MORENO ENTRADA LLANO GRANDE</v>
          </cell>
        </row>
        <row r="795">
          <cell r="A795" t="str">
            <v>2484473</v>
          </cell>
          <cell r="B795">
            <v>498179</v>
          </cell>
          <cell r="C795" t="str">
            <v>2484473</v>
          </cell>
          <cell r="D795" t="str">
            <v>MDELIVERY</v>
          </cell>
          <cell r="E795" t="str">
            <v>DESPACHO</v>
          </cell>
          <cell r="F795" t="str">
            <v>DERIVADO PICK UP</v>
          </cell>
          <cell r="G795" t="str">
            <v>031080002484473</v>
          </cell>
          <cell r="H795">
            <v>44943</v>
          </cell>
          <cell r="I795" t="str">
            <v>INCIDENCIA</v>
          </cell>
          <cell r="J795">
            <v>44944</v>
          </cell>
          <cell r="K795" t="str">
            <v xml:space="preserve">FAUSTO MONTEROS O DANIEL JARAMILLO_MONTEROSASLIMITADA C L </v>
          </cell>
          <cell r="L795" t="str">
            <v>RETIRA AGENCIA TRAMACO VARGAS OE2 36 Y MORALES</v>
          </cell>
          <cell r="M795" t="str">
            <v>1793129595001</v>
          </cell>
          <cell r="N795" t="str">
            <v>0984489973</v>
          </cell>
          <cell r="O795" t="str">
            <v/>
          </cell>
          <cell r="P795" t="str">
            <v>CAYAMBE</v>
          </cell>
          <cell r="Q795" t="str">
            <v>CAYAMBE</v>
          </cell>
          <cell r="R795" t="str">
            <v>PICHINCHA</v>
          </cell>
          <cell r="T795" t="str">
            <v>TRAMACO</v>
          </cell>
          <cell r="U795" t="str">
            <v>FLEXNETUIO_PROVINCIA</v>
          </cell>
          <cell r="V795">
            <v>1</v>
          </cell>
          <cell r="W795">
            <v>1</v>
          </cell>
          <cell r="X795" t="str">
            <v>FLEXNET ECUADOR - MDELIVERY</v>
          </cell>
          <cell r="Y795" t="str">
            <v>CALLE 28 DE JUNIO S/N Y GARCIA MORENO ENTRADA LLANO GRANDE</v>
          </cell>
        </row>
        <row r="796">
          <cell r="A796" t="str">
            <v>2484474</v>
          </cell>
          <cell r="B796">
            <v>498180</v>
          </cell>
          <cell r="C796" t="str">
            <v>2484474</v>
          </cell>
          <cell r="D796" t="str">
            <v>MDELIVERY</v>
          </cell>
          <cell r="E796" t="str">
            <v>DESPACHO</v>
          </cell>
          <cell r="F796" t="str">
            <v>NORMAL</v>
          </cell>
          <cell r="G796" t="str">
            <v>FT80327</v>
          </cell>
          <cell r="H796">
            <v>44943</v>
          </cell>
          <cell r="I796" t="str">
            <v>EN_TRANSITO</v>
          </cell>
          <cell r="J796">
            <v>44944</v>
          </cell>
          <cell r="K796" t="str">
            <v>SORAYDA PAREDES_ASOCIACION COLEGIO AMERICANO DE GUAYAQUIL</v>
          </cell>
          <cell r="L796" t="str">
            <v>Av JUAN TANCA MARENGO KM 4 5 y Av Ing Gomez Gault</v>
          </cell>
          <cell r="M796" t="str">
            <v>0990067236001</v>
          </cell>
          <cell r="N796" t="str">
            <v>0979438584</v>
          </cell>
          <cell r="O796" t="str">
            <v/>
          </cell>
          <cell r="P796" t="str">
            <v>GUAYAQUIL</v>
          </cell>
          <cell r="Q796" t="str">
            <v>GUAYAQUIL</v>
          </cell>
          <cell r="R796" t="str">
            <v>GUAYAS</v>
          </cell>
          <cell r="T796" t="str">
            <v>ITSACOURIER</v>
          </cell>
          <cell r="U796" t="str">
            <v>FLEXNETUIO_GYE</v>
          </cell>
          <cell r="V796">
            <v>1</v>
          </cell>
          <cell r="W796">
            <v>1</v>
          </cell>
          <cell r="X796" t="str">
            <v>FLEXNET ECUADOR - MDELIVERY</v>
          </cell>
          <cell r="Y796" t="str">
            <v>CALLE 28 DE JUNIO S/N Y GARCIA MORENO ENTRADA LLANO GRANDE</v>
          </cell>
        </row>
        <row r="797">
          <cell r="A797" t="str">
            <v>2484475</v>
          </cell>
          <cell r="B797">
            <v>498181</v>
          </cell>
          <cell r="C797" t="str">
            <v>2484475</v>
          </cell>
          <cell r="D797" t="str">
            <v>MDELIVERY</v>
          </cell>
          <cell r="E797" t="str">
            <v>DESPACHO</v>
          </cell>
          <cell r="F797" t="str">
            <v>DERIVADO PICK UP</v>
          </cell>
          <cell r="G797" t="str">
            <v>031080002484475</v>
          </cell>
          <cell r="H797">
            <v>44943</v>
          </cell>
          <cell r="I797" t="str">
            <v>EN_TRANSITO</v>
          </cell>
          <cell r="J797">
            <v>44943</v>
          </cell>
          <cell r="K797" t="str">
            <v>CALDERON AGUILAR JUAN MANUEL_CALDERON AGUILAR JUAN MANUEL</v>
          </cell>
          <cell r="L797" t="str">
            <v>RETIRA AGENCIA TRAMACO AVE DR HONORATO VaSQUEZ O AVE LAS CASUARINAS MZ 5 SL 1 QUINQUELAS KM 10 5 VIA DAULE</v>
          </cell>
          <cell r="M797" t="str">
            <v>0918371907001</v>
          </cell>
          <cell r="N797" t="str">
            <v>0958697019</v>
          </cell>
          <cell r="O797" t="str">
            <v/>
          </cell>
          <cell r="P797" t="str">
            <v>GUAYAQUIL</v>
          </cell>
          <cell r="Q797" t="str">
            <v>GUAYAQUIL</v>
          </cell>
          <cell r="R797" t="str">
            <v>GUAYAS</v>
          </cell>
          <cell r="T797" t="str">
            <v>TRAMACO</v>
          </cell>
          <cell r="U797" t="str">
            <v>FLEXNETUIO_GYE</v>
          </cell>
          <cell r="V797">
            <v>1</v>
          </cell>
          <cell r="W797">
            <v>1</v>
          </cell>
          <cell r="X797" t="str">
            <v>FLEXNET ECUADOR - MDELIVERY</v>
          </cell>
          <cell r="Y797" t="str">
            <v>CALLE 28 DE JUNIO S/N Y GARCIA MORENO ENTRADA LLANO GRANDE</v>
          </cell>
        </row>
        <row r="798">
          <cell r="A798" t="str">
            <v>2484476</v>
          </cell>
          <cell r="B798">
            <v>498182</v>
          </cell>
          <cell r="C798" t="str">
            <v>2484476</v>
          </cell>
          <cell r="D798" t="str">
            <v>MDELIVERY</v>
          </cell>
          <cell r="E798" t="str">
            <v>DESPACHO</v>
          </cell>
          <cell r="F798" t="str">
            <v>NORMAL</v>
          </cell>
          <cell r="G798" t="str">
            <v>031080002484476</v>
          </cell>
          <cell r="H798">
            <v>44943</v>
          </cell>
          <cell r="I798" t="str">
            <v>ENTREGADO</v>
          </cell>
          <cell r="J798">
            <v>44944</v>
          </cell>
          <cell r="K798" t="str">
            <v>MILTON DABERSON CHANG VILLAMAR_MILTON DABERSON CHANG VILLAMAR</v>
          </cell>
          <cell r="L798" t="str">
            <v>piladora ex tio jorge kilometro 24 DURAN MONTALVO</v>
          </cell>
          <cell r="M798" t="str">
            <v>1208540763001</v>
          </cell>
          <cell r="N798" t="str">
            <v>0990928303</v>
          </cell>
          <cell r="O798" t="str">
            <v/>
          </cell>
          <cell r="P798" t="str">
            <v>BABAHOYO</v>
          </cell>
          <cell r="Q798" t="str">
            <v>BABAHOYO</v>
          </cell>
          <cell r="R798" t="str">
            <v>LOS RIOS</v>
          </cell>
          <cell r="S798" t="str">
            <v>BABAHOYO - LA VIRGINIA</v>
          </cell>
          <cell r="T798" t="str">
            <v>TRAMACO</v>
          </cell>
          <cell r="U798" t="str">
            <v>FLEXNETUIO_PROVINCIA</v>
          </cell>
          <cell r="V798">
            <v>1</v>
          </cell>
          <cell r="W798">
            <v>1</v>
          </cell>
          <cell r="X798" t="str">
            <v>FLEXNET ECUADOR - MDELIVERY</v>
          </cell>
          <cell r="Y798" t="str">
            <v>CALLE 28 DE JUNIO S/N Y GARCIA MORENO ENTRADA LLANO GRANDE</v>
          </cell>
        </row>
        <row r="799">
          <cell r="A799" t="str">
            <v>2484478</v>
          </cell>
          <cell r="B799">
            <v>498183</v>
          </cell>
          <cell r="C799" t="str">
            <v>2484478</v>
          </cell>
          <cell r="D799" t="str">
            <v>MDELIVERY</v>
          </cell>
          <cell r="E799" t="str">
            <v>DESPACHO</v>
          </cell>
          <cell r="F799" t="str">
            <v>NORMAL</v>
          </cell>
          <cell r="G799" t="str">
            <v>031080002484478</v>
          </cell>
          <cell r="H799">
            <v>44943</v>
          </cell>
          <cell r="I799" t="str">
            <v>EN_TRANSITO</v>
          </cell>
          <cell r="J799">
            <v>44943</v>
          </cell>
          <cell r="K799" t="str">
            <v>VICTOR DUGLAS CABEZA NAVARRETE O CARMEN BORJA O AIMAR CABEZA_VICTOR DUGLAS CABEZA NAVARRETE</v>
          </cell>
          <cell r="L799" t="str">
            <v>Canton Rio Verde Recinto Bocana de Lagarto Arriba de la loma Barrio El Paraiso atras de la iglesia</v>
          </cell>
          <cell r="M799" t="str">
            <v>0801434523001</v>
          </cell>
          <cell r="N799" t="str">
            <v>0985950961/0981415895</v>
          </cell>
          <cell r="O799" t="str">
            <v/>
          </cell>
          <cell r="P799" t="str">
            <v>ESMERALDAS</v>
          </cell>
          <cell r="Q799" t="str">
            <v>ESMERALDAS</v>
          </cell>
          <cell r="R799" t="str">
            <v>ESMERALDAS</v>
          </cell>
          <cell r="T799" t="str">
            <v>TRAMACO</v>
          </cell>
          <cell r="U799" t="str">
            <v>FLEXNETUIO_PROVINCIA</v>
          </cell>
          <cell r="V799">
            <v>1</v>
          </cell>
          <cell r="W799">
            <v>1</v>
          </cell>
          <cell r="X799" t="str">
            <v>FLEXNET ECUADOR - MDELIVERY</v>
          </cell>
          <cell r="Y799" t="str">
            <v>CALLE 28 DE JUNIO S/N Y GARCIA MORENO ENTRADA LLANO GRANDE</v>
          </cell>
        </row>
        <row r="800">
          <cell r="A800" t="str">
            <v>2484479</v>
          </cell>
          <cell r="B800">
            <v>498184</v>
          </cell>
          <cell r="C800" t="str">
            <v>2484479</v>
          </cell>
          <cell r="D800" t="str">
            <v>MDELIVERY</v>
          </cell>
          <cell r="E800" t="str">
            <v>DESPACHO</v>
          </cell>
          <cell r="F800" t="str">
            <v>NORMAL</v>
          </cell>
          <cell r="G800" t="str">
            <v>FT80349</v>
          </cell>
          <cell r="H800">
            <v>44943</v>
          </cell>
          <cell r="I800" t="str">
            <v>EN_TRANSITO</v>
          </cell>
          <cell r="J800">
            <v>44943</v>
          </cell>
          <cell r="K800" t="str">
            <v xml:space="preserve"> LISSELOTTE ASTRID SALAS FERNANDEZ O MARTHA FERNANDEZ_ LISSELOTTE ASTRID SALAS FERNANDEZ</v>
          </cell>
          <cell r="L800" t="str">
            <v>direccion armenia calle avenida benjamin carrion y pedro avila conjunto residencial la armenia casa 10</v>
          </cell>
          <cell r="M800" t="str">
            <v>1757775968001</v>
          </cell>
          <cell r="N800" t="str">
            <v>0967328587</v>
          </cell>
          <cell r="O800" t="str">
            <v/>
          </cell>
          <cell r="P800" t="str">
            <v>QUITO</v>
          </cell>
          <cell r="Q800" t="str">
            <v>QUITO</v>
          </cell>
          <cell r="R800" t="str">
            <v>PICHINCHA</v>
          </cell>
          <cell r="T800" t="str">
            <v>FLEXTRANS UIO</v>
          </cell>
          <cell r="U800" t="str">
            <v>FLEXNETUIO_LOCAL</v>
          </cell>
          <cell r="V800">
            <v>1</v>
          </cell>
          <cell r="W800">
            <v>1</v>
          </cell>
          <cell r="X800" t="str">
            <v>FLEXNET ECUADOR - MDELIVERY</v>
          </cell>
          <cell r="Y800" t="str">
            <v>CALLE 28 DE JUNIO S/N Y GARCIA MORENO ENTRADA LLANO GRANDE</v>
          </cell>
        </row>
        <row r="801">
          <cell r="A801" t="str">
            <v>2484480</v>
          </cell>
          <cell r="B801">
            <v>498185</v>
          </cell>
          <cell r="C801" t="str">
            <v>2484480</v>
          </cell>
          <cell r="D801" t="str">
            <v>MDELIVERY</v>
          </cell>
          <cell r="E801" t="str">
            <v>DESPACHO</v>
          </cell>
          <cell r="F801" t="str">
            <v>NORMAL</v>
          </cell>
          <cell r="G801" t="str">
            <v>031080002484480</v>
          </cell>
          <cell r="H801">
            <v>44943</v>
          </cell>
          <cell r="I801" t="str">
            <v>EN_TRANSITO</v>
          </cell>
          <cell r="J801">
            <v>44943</v>
          </cell>
          <cell r="K801" t="str">
            <v>PAULO CESAR LAPO MINDIOLA_PAULO CESAR LAPO MINDIOLA</v>
          </cell>
          <cell r="L801" t="str">
            <v xml:space="preserve"> PARROQUIA PATRICIA PILAR VIA SANTO DOMINGO QUEVEDO KM 41 LOTIZACION LA ESPERANZA CALLE PRINCIPAL CASA COLOR BLANCO DEL MIDUVI JUNTO A UNA TIENDA </v>
          </cell>
          <cell r="M801" t="str">
            <v>0956053516001</v>
          </cell>
          <cell r="N801" t="str">
            <v>0992448102</v>
          </cell>
          <cell r="O801" t="str">
            <v/>
          </cell>
          <cell r="P801" t="str">
            <v>SANTO DOMINGO</v>
          </cell>
          <cell r="Q801" t="str">
            <v>SANTO DOMINGO</v>
          </cell>
          <cell r="R801" t="str">
            <v>SANTO DOMINGO DE LOS TSACHILAS</v>
          </cell>
          <cell r="T801" t="str">
            <v>TRAMACO</v>
          </cell>
          <cell r="U801" t="str">
            <v>FLEXNETUIO_PROVINCIA</v>
          </cell>
          <cell r="V801">
            <v>1</v>
          </cell>
          <cell r="W801">
            <v>1</v>
          </cell>
          <cell r="X801" t="str">
            <v>FLEXNET ECUADOR - MDELIVERY</v>
          </cell>
          <cell r="Y801" t="str">
            <v>CALLE 28 DE JUNIO S/N Y GARCIA MORENO ENTRADA LLANO GRANDE</v>
          </cell>
        </row>
        <row r="802">
          <cell r="A802" t="str">
            <v>2484481_1</v>
          </cell>
          <cell r="B802">
            <v>498186</v>
          </cell>
          <cell r="C802" t="str">
            <v>2484481_1</v>
          </cell>
          <cell r="D802" t="str">
            <v>MDELIVERY</v>
          </cell>
          <cell r="E802" t="str">
            <v>DESPACHO</v>
          </cell>
          <cell r="F802" t="str">
            <v>NORMAL</v>
          </cell>
          <cell r="G802" t="str">
            <v>031080024844811</v>
          </cell>
          <cell r="H802">
            <v>44943</v>
          </cell>
          <cell r="I802" t="str">
            <v>EN_TRANSITO</v>
          </cell>
          <cell r="J802">
            <v>44943</v>
          </cell>
          <cell r="K802" t="str">
            <v>PEDRO PABLO ZAMORA ZAMORA O VICENTA ZAMORA_PEDRO PABLO ZAMORA ZAMORA</v>
          </cell>
          <cell r="L802" t="str">
            <v>AV Sixto Duran Ballen Cdla San Rafael Calle 10 de noviembre frente al nuevo mercado cerca de casa de caNa con puerta de Zing Tienda de informatica EG Electronic</v>
          </cell>
          <cell r="M802" t="str">
            <v>1311591299001</v>
          </cell>
          <cell r="N802" t="str">
            <v>0979628044</v>
          </cell>
          <cell r="O802" t="str">
            <v/>
          </cell>
          <cell r="P802" t="str">
            <v>CHONE</v>
          </cell>
          <cell r="Q802" t="str">
            <v>CHONE</v>
          </cell>
          <cell r="R802" t="str">
            <v>MANABI</v>
          </cell>
          <cell r="T802" t="str">
            <v>TRAMACO</v>
          </cell>
          <cell r="U802" t="str">
            <v>FLEXNETUIO_PROVINCIA</v>
          </cell>
          <cell r="V802">
            <v>1</v>
          </cell>
          <cell r="W802">
            <v>1</v>
          </cell>
          <cell r="X802" t="str">
            <v>FLEXNET ECUADOR - MDELIVERY</v>
          </cell>
          <cell r="Y802" t="str">
            <v>CALLE 28 DE JUNIO S/N Y GARCIA MORENO ENTRADA LLANO GRANDE</v>
          </cell>
        </row>
        <row r="803">
          <cell r="A803" t="str">
            <v>2484483</v>
          </cell>
          <cell r="B803">
            <v>498187</v>
          </cell>
          <cell r="C803" t="str">
            <v>2484483</v>
          </cell>
          <cell r="D803" t="str">
            <v>MDELIVERY</v>
          </cell>
          <cell r="E803" t="str">
            <v>DESPACHO</v>
          </cell>
          <cell r="F803" t="str">
            <v>NORMAL</v>
          </cell>
          <cell r="G803" t="str">
            <v>FT80326</v>
          </cell>
          <cell r="H803">
            <v>44943</v>
          </cell>
          <cell r="I803" t="str">
            <v>INCIDENCIA</v>
          </cell>
          <cell r="J803">
            <v>44944</v>
          </cell>
          <cell r="K803" t="str">
            <v>INGRID VANESSA VILLAMAR MOSQUERA_INGRID VANESSA VILLAMAR MOSQUERA</v>
          </cell>
          <cell r="L803" t="str">
            <v xml:space="preserve"> Av Samborondon 1 5 Centro Comercial La Torre Local 6 The ANilas Kitchen Cerca de Restaurante Sushi Bar Bocca a 1km de la iglesia catolica Santa Teresita </v>
          </cell>
          <cell r="M803" t="str">
            <v>0927125203001</v>
          </cell>
          <cell r="N803" t="str">
            <v>0980531904/0991162275</v>
          </cell>
          <cell r="O803" t="str">
            <v/>
          </cell>
          <cell r="P803" t="str">
            <v>GUAYAQUIL</v>
          </cell>
          <cell r="Q803" t="str">
            <v>GUAYAQUIL</v>
          </cell>
          <cell r="R803" t="str">
            <v>GUAYAS</v>
          </cell>
          <cell r="T803" t="str">
            <v>ITSACOURIER</v>
          </cell>
          <cell r="U803" t="str">
            <v>FLEXNETUIO_GYE</v>
          </cell>
          <cell r="V803">
            <v>1</v>
          </cell>
          <cell r="W803">
            <v>1</v>
          </cell>
          <cell r="X803" t="str">
            <v>FLEXNET ECUADOR - MDELIVERY</v>
          </cell>
          <cell r="Y803" t="str">
            <v>CALLE 28 DE JUNIO S/N Y GARCIA MORENO ENTRADA LLANO GRANDE</v>
          </cell>
        </row>
        <row r="804">
          <cell r="A804" t="str">
            <v>2484484</v>
          </cell>
          <cell r="B804">
            <v>498188</v>
          </cell>
          <cell r="C804" t="str">
            <v>2484484</v>
          </cell>
          <cell r="D804" t="str">
            <v>MDELIVERY</v>
          </cell>
          <cell r="E804" t="str">
            <v>DESPACHO</v>
          </cell>
          <cell r="F804" t="str">
            <v>DERIVADO PICK UP</v>
          </cell>
          <cell r="G804" t="str">
            <v>031080002484484</v>
          </cell>
          <cell r="H804">
            <v>44943</v>
          </cell>
          <cell r="I804" t="str">
            <v>EN_TRANSITO</v>
          </cell>
          <cell r="J804">
            <v>44943</v>
          </cell>
          <cell r="K804" t="str">
            <v>CARLOS ENRIQUE SOTOMAYOR MARTINEZ_CARLOS ENRIQUE SOTOMAYOR MARTINEZ</v>
          </cell>
          <cell r="L804" t="str">
            <v>RETIRO EN OFICINA DE SANTA ELENA LA LIBERTAD DE TRAMACO AV 4TA ENTRE CALLE 22 Y 23</v>
          </cell>
          <cell r="M804" t="str">
            <v>0912275781001</v>
          </cell>
          <cell r="N804" t="str">
            <v>0995430383</v>
          </cell>
          <cell r="O804" t="str">
            <v/>
          </cell>
          <cell r="P804" t="str">
            <v>SANTA ELENA</v>
          </cell>
          <cell r="Q804" t="str">
            <v>SANTA ELENA</v>
          </cell>
          <cell r="R804" t="str">
            <v>SANTA ELENA</v>
          </cell>
          <cell r="T804" t="str">
            <v>TRAMACO</v>
          </cell>
          <cell r="U804" t="str">
            <v>FLEXNETUIO_PROVINCIA</v>
          </cell>
          <cell r="V804">
            <v>1</v>
          </cell>
          <cell r="W804">
            <v>1</v>
          </cell>
          <cell r="X804" t="str">
            <v>FLEXNET ECUADOR - MDELIVERY</v>
          </cell>
          <cell r="Y804" t="str">
            <v>CALLE 28 DE JUNIO S/N Y GARCIA MORENO ENTRADA LLANO GRANDE</v>
          </cell>
        </row>
        <row r="805">
          <cell r="A805" t="str">
            <v>2484486</v>
          </cell>
          <cell r="B805">
            <v>498189</v>
          </cell>
          <cell r="C805" t="str">
            <v>2484486</v>
          </cell>
          <cell r="D805" t="str">
            <v>MDELIVERY</v>
          </cell>
          <cell r="E805" t="str">
            <v>DESPACHO</v>
          </cell>
          <cell r="F805" t="str">
            <v>NORMAL</v>
          </cell>
          <cell r="G805" t="str">
            <v>IC4855</v>
          </cell>
          <cell r="H805">
            <v>44943</v>
          </cell>
          <cell r="I805" t="str">
            <v>EN_TRANSITO</v>
          </cell>
          <cell r="J805">
            <v>44943</v>
          </cell>
          <cell r="K805" t="str">
            <v xml:space="preserve">Jenifer Mogrovejo Lazo_CORPORACION PROAUTO S A </v>
          </cell>
          <cell r="L805" t="str">
            <v>Av EspaNa 2 114 y Sebastian de Benalcazar Concesionario Mirasol S A Cuenca Azuay</v>
          </cell>
          <cell r="M805" t="str">
            <v>1790978303001</v>
          </cell>
          <cell r="N805" t="str">
            <v>0984814939</v>
          </cell>
          <cell r="O805" t="str">
            <v/>
          </cell>
          <cell r="P805" t="str">
            <v>CUENCA</v>
          </cell>
          <cell r="Q805" t="str">
            <v>CUENCA</v>
          </cell>
          <cell r="R805" t="str">
            <v>AZUAY</v>
          </cell>
          <cell r="T805" t="str">
            <v>ITSACOURIER</v>
          </cell>
          <cell r="U805" t="str">
            <v>FLEXNETUIO_PROVINCIA</v>
          </cell>
          <cell r="V805">
            <v>1</v>
          </cell>
          <cell r="W805">
            <v>1</v>
          </cell>
          <cell r="X805" t="str">
            <v>FLEXNET ECUADOR - MDELIVERY</v>
          </cell>
          <cell r="Y805" t="str">
            <v>CALLE 28 DE JUNIO S/N Y GARCIA MORENO ENTRADA LLANO GRANDE</v>
          </cell>
        </row>
        <row r="806">
          <cell r="A806" t="str">
            <v>2484417</v>
          </cell>
          <cell r="B806">
            <v>498153</v>
          </cell>
          <cell r="C806" t="str">
            <v>2484417</v>
          </cell>
          <cell r="D806" t="str">
            <v>MDELIVERY</v>
          </cell>
          <cell r="E806" t="str">
            <v>DESPACHO</v>
          </cell>
          <cell r="F806" t="str">
            <v>EXPRESS</v>
          </cell>
          <cell r="G806" t="str">
            <v>FTS46664</v>
          </cell>
          <cell r="H806">
            <v>44943</v>
          </cell>
          <cell r="I806" t="str">
            <v>ENTREGADO</v>
          </cell>
          <cell r="J806">
            <v>44943</v>
          </cell>
          <cell r="K806" t="str">
            <v>JORGE CHIRIBOGA_WHOLE BIOTECH ADN KAWSAY CIA LTDA</v>
          </cell>
          <cell r="L806" t="str">
            <v xml:space="preserve">Av 10 de Agosto y Daniel Hidalgo 2 cuadras al norte de la Av Colon Referencia frente a los pasos elevados de la Eloy Alfaro y Orellana https www google com maps place Laboratorio cl C3 ADnico BIOTECH </v>
          </cell>
          <cell r="M806" t="str">
            <v>1792745772001</v>
          </cell>
          <cell r="N806" t="str">
            <v>0999206617</v>
          </cell>
          <cell r="O806" t="str">
            <v/>
          </cell>
          <cell r="P806" t="str">
            <v>QUITO</v>
          </cell>
          <cell r="Q806" t="str">
            <v>QUITO</v>
          </cell>
          <cell r="R806" t="str">
            <v>PICHINCHA</v>
          </cell>
          <cell r="T806" t="str">
            <v>TRANSERVISS</v>
          </cell>
          <cell r="U806" t="str">
            <v>FLEXNETUIO_LOCAL</v>
          </cell>
          <cell r="V806">
            <v>1</v>
          </cell>
          <cell r="W806">
            <v>1</v>
          </cell>
          <cell r="X806" t="str">
            <v>FLEXNET ECUADOR - MDELIVERY</v>
          </cell>
          <cell r="Y806" t="str">
            <v>CALLE 28 DE JUNIO S/N Y GARCIA MORENO ENTRADA LLANO GRANDE</v>
          </cell>
        </row>
        <row r="807">
          <cell r="A807" t="str">
            <v>2484432</v>
          </cell>
          <cell r="B807">
            <v>498154</v>
          </cell>
          <cell r="C807" t="str">
            <v>2484432</v>
          </cell>
          <cell r="D807" t="str">
            <v>MDELIVERY</v>
          </cell>
          <cell r="E807" t="str">
            <v>DESPACHO</v>
          </cell>
          <cell r="F807" t="str">
            <v>EXPRESS</v>
          </cell>
          <cell r="G807" t="str">
            <v>FTS46671</v>
          </cell>
          <cell r="H807">
            <v>44943</v>
          </cell>
          <cell r="I807" t="str">
            <v>ENTREGADO</v>
          </cell>
          <cell r="J807">
            <v>44943</v>
          </cell>
          <cell r="K807" t="str">
            <v xml:space="preserve"> Mayra Vanessa Guerrero Tapia Ruben Saucedo Mendoza _ASOCIACION DE TRABAJADORES PONTIFICIA UNIVERSIDAD</v>
          </cell>
          <cell r="L807" t="str">
            <v>Quito 12 de Octubre y Veintimilla Asociacion de Trabajadores COPUCE o en el edificio DE ADMISTRACION PISO 2</v>
          </cell>
          <cell r="M807" t="str">
            <v>1791297024001</v>
          </cell>
          <cell r="N807" t="str">
            <v>0983287793/0983372560</v>
          </cell>
          <cell r="O807" t="str">
            <v/>
          </cell>
          <cell r="P807" t="str">
            <v>QUITO</v>
          </cell>
          <cell r="Q807" t="str">
            <v>QUITO</v>
          </cell>
          <cell r="R807" t="str">
            <v>PICHINCHA</v>
          </cell>
          <cell r="T807" t="str">
            <v>TRANSERVISS</v>
          </cell>
          <cell r="U807" t="str">
            <v>FLEXNETUIO_LOCAL</v>
          </cell>
          <cell r="V807">
            <v>1</v>
          </cell>
          <cell r="W807">
            <v>1</v>
          </cell>
          <cell r="X807" t="str">
            <v>FLEXNET ECUADOR - MDELIVERY</v>
          </cell>
          <cell r="Y807" t="str">
            <v>CALLE 28 DE JUNIO S/N Y GARCIA MORENO ENTRADA LLANO GRANDE</v>
          </cell>
        </row>
        <row r="808">
          <cell r="A808" t="str">
            <v>2484435</v>
          </cell>
          <cell r="B808">
            <v>498155</v>
          </cell>
          <cell r="C808" t="str">
            <v>2484435</v>
          </cell>
          <cell r="D808" t="str">
            <v>MDELIVERY</v>
          </cell>
          <cell r="E808" t="str">
            <v>DESPACHO</v>
          </cell>
          <cell r="F808" t="str">
            <v>EXPRESS</v>
          </cell>
          <cell r="G808" t="str">
            <v>FTS46663</v>
          </cell>
          <cell r="H808">
            <v>44943</v>
          </cell>
          <cell r="I808" t="str">
            <v>ENTREGADO</v>
          </cell>
          <cell r="J808">
            <v>44943</v>
          </cell>
          <cell r="K808" t="str">
            <v>MAYRA ALEJANDRA PACCHA RODRIGUEZ_MAYRA ALEJANDRA PACCHA RODRIGUEZ</v>
          </cell>
          <cell r="L808" t="str">
            <v>QUITO AV AMAZONAS Y ROCA EDIFICIO AMAZONAS TERCER PISO OFICINA 311</v>
          </cell>
          <cell r="M808" t="str">
            <v>1722690656001</v>
          </cell>
          <cell r="N808" t="str">
            <v>0984483489</v>
          </cell>
          <cell r="O808" t="str">
            <v/>
          </cell>
          <cell r="P808" t="str">
            <v>QUITO</v>
          </cell>
          <cell r="Q808" t="str">
            <v>QUITO</v>
          </cell>
          <cell r="R808" t="str">
            <v>PICHINCHA</v>
          </cell>
          <cell r="T808" t="str">
            <v>TRANSERVISS</v>
          </cell>
          <cell r="U808" t="str">
            <v>FLEXNETUIO_LOCAL</v>
          </cell>
          <cell r="V808">
            <v>1</v>
          </cell>
          <cell r="W808">
            <v>1</v>
          </cell>
          <cell r="X808" t="str">
            <v>FLEXNET ECUADOR - MDELIVERY</v>
          </cell>
          <cell r="Y808" t="str">
            <v>CALLE 28 DE JUNIO S/N Y GARCIA MORENO ENTRADA LLANO GRANDE</v>
          </cell>
        </row>
        <row r="809">
          <cell r="A809" t="str">
            <v>2484439_1</v>
          </cell>
          <cell r="B809">
            <v>498156</v>
          </cell>
          <cell r="C809" t="str">
            <v>2484439_1</v>
          </cell>
          <cell r="D809" t="str">
            <v>MDELIVERY</v>
          </cell>
          <cell r="E809" t="str">
            <v>DESPACHO</v>
          </cell>
          <cell r="F809" t="str">
            <v>EXPRESS</v>
          </cell>
          <cell r="G809" t="str">
            <v>EC6482</v>
          </cell>
          <cell r="H809">
            <v>44943</v>
          </cell>
          <cell r="I809" t="str">
            <v>ENTREGADO</v>
          </cell>
          <cell r="J809">
            <v>44944</v>
          </cell>
          <cell r="K809" t="str">
            <v>SANTIAGO ACOSTA_AON RISK SERVICES ECUADOR S A</v>
          </cell>
          <cell r="L809" t="str">
            <v>Llano Grande calles Astudillo y Racines conjunto Gissels 1 casa 9 por favor la casa da a la calle principal no ingresen por el conjunto</v>
          </cell>
          <cell r="M809" t="str">
            <v>1791955293001</v>
          </cell>
          <cell r="N809" t="str">
            <v>0995804448</v>
          </cell>
          <cell r="O809" t="str">
            <v/>
          </cell>
          <cell r="P809" t="str">
            <v>QUITO</v>
          </cell>
          <cell r="Q809" t="str">
            <v>QUITO</v>
          </cell>
          <cell r="R809" t="str">
            <v>PICHINCHA</v>
          </cell>
          <cell r="T809" t="str">
            <v>EXPRESSCON</v>
          </cell>
          <cell r="U809" t="str">
            <v>FLEXNETUIO_LOCAL</v>
          </cell>
          <cell r="V809">
            <v>1</v>
          </cell>
          <cell r="W809">
            <v>1</v>
          </cell>
          <cell r="X809" t="str">
            <v>FLEXNET ECUADOR - MDELIVERY</v>
          </cell>
          <cell r="Y809" t="str">
            <v>CALLE 28 DE JUNIO S/N Y GARCIA MORENO ENTRADA LLANO GRANDE</v>
          </cell>
        </row>
        <row r="810">
          <cell r="A810" t="str">
            <v>2484464</v>
          </cell>
          <cell r="B810">
            <v>498157</v>
          </cell>
          <cell r="C810" t="str">
            <v>2484464</v>
          </cell>
          <cell r="D810" t="str">
            <v>MDELIVERY</v>
          </cell>
          <cell r="E810" t="str">
            <v>DESPACHO</v>
          </cell>
          <cell r="F810" t="str">
            <v>EXPRESS</v>
          </cell>
          <cell r="G810" t="str">
            <v>EC6478</v>
          </cell>
          <cell r="H810">
            <v>44943</v>
          </cell>
          <cell r="I810" t="str">
            <v>ENTREGADO</v>
          </cell>
          <cell r="J810">
            <v>44943</v>
          </cell>
          <cell r="K810" t="str">
            <v>ADRIANA MENESES_TECNISEGUROS S A AGENCIA ASESORA PRODUCTORA DE SE</v>
          </cell>
          <cell r="L810" t="str">
            <v xml:space="preserve">LEON DE FEBRES CORDERO N56 170 Y CAPITAN YEPEZ tras Colegio Aeronautico </v>
          </cell>
          <cell r="M810" t="str">
            <v>1790048772001</v>
          </cell>
          <cell r="N810" t="str">
            <v>0998208261</v>
          </cell>
          <cell r="O810" t="str">
            <v/>
          </cell>
          <cell r="P810" t="str">
            <v>QUITO</v>
          </cell>
          <cell r="Q810" t="str">
            <v>QUITO</v>
          </cell>
          <cell r="R810" t="str">
            <v>PICHINCHA</v>
          </cell>
          <cell r="T810" t="str">
            <v>EXPRESSCON</v>
          </cell>
          <cell r="U810" t="str">
            <v>FLEXNETUIO_LOCAL</v>
          </cell>
          <cell r="V810">
            <v>1</v>
          </cell>
          <cell r="W810">
            <v>1</v>
          </cell>
          <cell r="X810" t="str">
            <v>FLEXNET ECUADOR - MDELIVERY</v>
          </cell>
          <cell r="Y810" t="str">
            <v>CALLE 28 DE JUNIO S/N Y GARCIA MORENO ENTRADA LLANO GRANDE</v>
          </cell>
        </row>
        <row r="811">
          <cell r="A811" t="str">
            <v>2484465</v>
          </cell>
          <cell r="B811">
            <v>498158</v>
          </cell>
          <cell r="C811" t="str">
            <v>2484465</v>
          </cell>
          <cell r="D811" t="str">
            <v>MDELIVERY</v>
          </cell>
          <cell r="E811" t="str">
            <v>DESPACHO</v>
          </cell>
          <cell r="F811" t="str">
            <v>EXPRESS</v>
          </cell>
          <cell r="G811" t="str">
            <v>EC6484</v>
          </cell>
          <cell r="H811">
            <v>44943</v>
          </cell>
          <cell r="I811" t="str">
            <v>ENTREGADO</v>
          </cell>
          <cell r="J811">
            <v>44943</v>
          </cell>
          <cell r="K811" t="str">
            <v xml:space="preserve">SANTIAGO JACOME_PRODUCTOS AUTOADHESIVOS ARCLAD S A </v>
          </cell>
          <cell r="L811" t="str">
            <v>JOSE ANDRADE OE1 298 Y JUAN DE SELIS Carcelen Frente a MAXIPAN</v>
          </cell>
          <cell r="M811" t="str">
            <v>1791283465001</v>
          </cell>
          <cell r="N811" t="str">
            <v>0996390259</v>
          </cell>
          <cell r="O811" t="str">
            <v/>
          </cell>
          <cell r="P811" t="str">
            <v>QUITO</v>
          </cell>
          <cell r="Q811" t="str">
            <v>QUITO</v>
          </cell>
          <cell r="R811" t="str">
            <v>PICHINCHA</v>
          </cell>
          <cell r="T811" t="str">
            <v>EXPRESSCON</v>
          </cell>
          <cell r="U811" t="str">
            <v>FLEXNETUIO_LOCAL</v>
          </cell>
          <cell r="V811">
            <v>1</v>
          </cell>
          <cell r="W811">
            <v>1</v>
          </cell>
          <cell r="X811" t="str">
            <v>FLEXNET ECUADOR - MDELIVERY</v>
          </cell>
          <cell r="Y811" t="str">
            <v>CALLE 28 DE JUNIO S/N Y GARCIA MORENO ENTRADA LLANO GRANDE</v>
          </cell>
        </row>
        <row r="812">
          <cell r="A812" t="str">
            <v>2484469</v>
          </cell>
          <cell r="B812">
            <v>498159</v>
          </cell>
          <cell r="C812" t="str">
            <v>2484469</v>
          </cell>
          <cell r="D812" t="str">
            <v>MDELIVERY</v>
          </cell>
          <cell r="E812" t="str">
            <v>DESPACHO</v>
          </cell>
          <cell r="F812" t="str">
            <v>EXPRESS</v>
          </cell>
          <cell r="G812" t="str">
            <v>FTS46674</v>
          </cell>
          <cell r="H812">
            <v>44943</v>
          </cell>
          <cell r="I812" t="str">
            <v>ENTREGADO</v>
          </cell>
          <cell r="J812">
            <v>44943</v>
          </cell>
          <cell r="K812" t="str">
            <v>Nefi Trujillo_IGLESIA DE JESUCRISTO DE LOS SANTOS DE LOS ULTIMOS</v>
          </cell>
          <cell r="L812" t="str">
            <v>Colon E8 71 entre Diego de Almagro y Yanez Pinzon</v>
          </cell>
          <cell r="M812" t="str">
            <v>1790898954001</v>
          </cell>
          <cell r="N812" t="str">
            <v>0999800130</v>
          </cell>
          <cell r="O812" t="str">
            <v/>
          </cell>
          <cell r="P812" t="str">
            <v>QUITO</v>
          </cell>
          <cell r="Q812" t="str">
            <v>QUITO</v>
          </cell>
          <cell r="R812" t="str">
            <v>PICHINCHA</v>
          </cell>
          <cell r="T812" t="str">
            <v>TRANSERVISS</v>
          </cell>
          <cell r="U812" t="str">
            <v>FLEXNETUIO_LOCAL</v>
          </cell>
          <cell r="V812">
            <v>1</v>
          </cell>
          <cell r="W812">
            <v>1</v>
          </cell>
          <cell r="X812" t="str">
            <v>FLEXNET ECUADOR - MDELIVERY</v>
          </cell>
          <cell r="Y812" t="str">
            <v>CALLE 28 DE JUNIO S/N Y GARCIA MORENO ENTRADA LLANO GRANDE</v>
          </cell>
        </row>
        <row r="813">
          <cell r="A813" t="str">
            <v>2484471</v>
          </cell>
          <cell r="B813">
            <v>498160</v>
          </cell>
          <cell r="C813" t="str">
            <v>2484471</v>
          </cell>
          <cell r="D813" t="str">
            <v>MDELIVERY</v>
          </cell>
          <cell r="E813" t="str">
            <v>DESPACHO</v>
          </cell>
          <cell r="F813" t="str">
            <v>EXPRESS</v>
          </cell>
          <cell r="G813" t="str">
            <v>EC6483</v>
          </cell>
          <cell r="H813">
            <v>44943</v>
          </cell>
          <cell r="I813" t="str">
            <v>ENTREGADO</v>
          </cell>
          <cell r="J813">
            <v>44943</v>
          </cell>
          <cell r="K813" t="str">
            <v>CRISTIAN PAREDES_ BANCO PICHINCHA CA</v>
          </cell>
          <cell r="L813" t="str">
            <v>Amazonas y Pereira Matriz Banco Pichincha Av Piso 7</v>
          </cell>
          <cell r="M813" t="str">
            <v>1790010937001</v>
          </cell>
          <cell r="N813" t="str">
            <v>0999059226</v>
          </cell>
          <cell r="O813" t="str">
            <v/>
          </cell>
          <cell r="P813" t="str">
            <v>QUITO</v>
          </cell>
          <cell r="Q813" t="str">
            <v>QUITO</v>
          </cell>
          <cell r="R813" t="str">
            <v>PICHINCHA</v>
          </cell>
          <cell r="T813" t="str">
            <v>EXPRESSCON</v>
          </cell>
          <cell r="U813" t="str">
            <v>FLEXNETUIO_LOCAL</v>
          </cell>
          <cell r="V813">
            <v>1</v>
          </cell>
          <cell r="W813">
            <v>1</v>
          </cell>
          <cell r="X813" t="str">
            <v>FLEXNET ECUADOR - MDELIVERY</v>
          </cell>
          <cell r="Y813" t="str">
            <v>CALLE 28 DE JUNIO S/N Y GARCIA MORENO ENTRADA LLANO GRANDE</v>
          </cell>
        </row>
        <row r="814">
          <cell r="A814" t="str">
            <v>2484472</v>
          </cell>
          <cell r="B814">
            <v>498161</v>
          </cell>
          <cell r="C814" t="str">
            <v>2484472</v>
          </cell>
          <cell r="D814" t="str">
            <v>MDELIVERY</v>
          </cell>
          <cell r="E814" t="str">
            <v>DESPACHO</v>
          </cell>
          <cell r="F814" t="str">
            <v>EXPRESS</v>
          </cell>
          <cell r="G814" t="str">
            <v>FTS46673</v>
          </cell>
          <cell r="H814">
            <v>44943</v>
          </cell>
          <cell r="I814" t="str">
            <v>ENTREGADO</v>
          </cell>
          <cell r="J814">
            <v>44943</v>
          </cell>
          <cell r="K814" t="str">
            <v>Jenny Correa Ana Gabriela Santana_ASERTEC S A AGENCIA ASESORA PRODUCTORA DE SEGUROS</v>
          </cell>
          <cell r="L814" t="str">
            <v>Av 6 de Diciembre No 2816 y Paul Rivet Edif Josueth Gonzalez</v>
          </cell>
          <cell r="M814" t="str">
            <v>1790930866001</v>
          </cell>
          <cell r="N814" t="str">
            <v>0980440427</v>
          </cell>
          <cell r="O814" t="str">
            <v/>
          </cell>
          <cell r="P814" t="str">
            <v>QUITO</v>
          </cell>
          <cell r="Q814" t="str">
            <v>QUITO</v>
          </cell>
          <cell r="R814" t="str">
            <v>PICHINCHA</v>
          </cell>
          <cell r="T814" t="str">
            <v>TRANSERVISS</v>
          </cell>
          <cell r="U814" t="str">
            <v>FLEXNETUIO_LOCAL</v>
          </cell>
          <cell r="V814">
            <v>1</v>
          </cell>
          <cell r="W814">
            <v>1</v>
          </cell>
          <cell r="X814" t="str">
            <v>FLEXNET ECUADOR - MDELIVERY</v>
          </cell>
          <cell r="Y814" t="str">
            <v>CALLE 28 DE JUNIO S/N Y GARCIA MORENO ENTRADA LLANO GRANDE</v>
          </cell>
        </row>
        <row r="815">
          <cell r="A815" t="str">
            <v>2484485</v>
          </cell>
          <cell r="B815">
            <v>498162</v>
          </cell>
          <cell r="C815" t="str">
            <v>2484485</v>
          </cell>
          <cell r="D815" t="str">
            <v>MDELIVERY</v>
          </cell>
          <cell r="E815" t="str">
            <v>DESPACHO</v>
          </cell>
          <cell r="F815" t="str">
            <v>EXPRESS</v>
          </cell>
          <cell r="G815" t="str">
            <v>FTS46672</v>
          </cell>
          <cell r="H815">
            <v>44943</v>
          </cell>
          <cell r="I815" t="str">
            <v>ENTREGADO</v>
          </cell>
          <cell r="J815">
            <v>44943</v>
          </cell>
          <cell r="K815" t="str">
            <v>RAFAEL SOLARES MASSO_CONSUAUTO</v>
          </cell>
          <cell r="L815" t="str">
            <v>CALLE FRANCISCO HERNANDEZ GIRON Y AV AMERICA LOCAL CONSUAUTO AL LADO DE LA CLINICA ATLAS</v>
          </cell>
          <cell r="M815" t="str">
            <v>1793197115001</v>
          </cell>
          <cell r="N815" t="str">
            <v>0967262851</v>
          </cell>
          <cell r="O815" t="str">
            <v/>
          </cell>
          <cell r="P815" t="str">
            <v>QUITO</v>
          </cell>
          <cell r="Q815" t="str">
            <v>QUITO</v>
          </cell>
          <cell r="R815" t="str">
            <v>PICHINCHA</v>
          </cell>
          <cell r="T815" t="str">
            <v>TRANSERVISS</v>
          </cell>
          <cell r="U815" t="str">
            <v>FLEXNETUIO_LOCAL</v>
          </cell>
          <cell r="V815">
            <v>1</v>
          </cell>
          <cell r="W815">
            <v>1</v>
          </cell>
          <cell r="X815" t="str">
            <v>FLEXNET ECUADOR - MDELIVERY</v>
          </cell>
          <cell r="Y815" t="str">
            <v>CALLE 28 DE JUNIO S/N Y GARCIA MORENO ENTRADA LLANO GRANDE</v>
          </cell>
        </row>
        <row r="816">
          <cell r="A816" t="str">
            <v>2484413</v>
          </cell>
          <cell r="B816">
            <v>498163</v>
          </cell>
          <cell r="C816" t="str">
            <v>2484413</v>
          </cell>
          <cell r="D816" t="str">
            <v>MDELIVERY</v>
          </cell>
          <cell r="E816" t="str">
            <v>DESPACHO</v>
          </cell>
          <cell r="F816" t="str">
            <v>NORMAL</v>
          </cell>
          <cell r="G816" t="str">
            <v>FT80332</v>
          </cell>
          <cell r="H816">
            <v>44943</v>
          </cell>
          <cell r="I816" t="str">
            <v>EN_TRANSITO</v>
          </cell>
          <cell r="J816">
            <v>44944</v>
          </cell>
          <cell r="K816" t="str">
            <v xml:space="preserve">Jacqueline Anastacio_ILGUECORP S A </v>
          </cell>
          <cell r="L816" t="str">
            <v>Lotizacion Inmaconsa Dr Honorato Vasquez Av Quinquella Diagonal al colegio Leonidas Garcia Empresa Ilguecorp</v>
          </cell>
          <cell r="M816" t="str">
            <v>0992600292001</v>
          </cell>
          <cell r="N816" t="str">
            <v>0987370542</v>
          </cell>
          <cell r="O816" t="str">
            <v/>
          </cell>
          <cell r="P816" t="str">
            <v>GUAYAQUIL</v>
          </cell>
          <cell r="Q816" t="str">
            <v>GUAYAQUIL</v>
          </cell>
          <cell r="R816" t="str">
            <v>GUAYAS</v>
          </cell>
          <cell r="T816" t="str">
            <v>ITSACOURIER</v>
          </cell>
          <cell r="U816" t="str">
            <v>FLEXNETUIO_GYE</v>
          </cell>
          <cell r="V816">
            <v>1</v>
          </cell>
          <cell r="W816">
            <v>1</v>
          </cell>
          <cell r="X816" t="str">
            <v>FLEXNET ECUADOR - MDELIVERY</v>
          </cell>
          <cell r="Y816" t="str">
            <v>CALLE 28 DE JUNIO S/N Y GARCIA MORENO ENTRADA LLANO GRANDE</v>
          </cell>
        </row>
        <row r="817">
          <cell r="A817" t="str">
            <v>2484414_1</v>
          </cell>
          <cell r="B817">
            <v>498164</v>
          </cell>
          <cell r="C817" t="str">
            <v>2484414_1</v>
          </cell>
          <cell r="D817" t="str">
            <v>MDELIVERY</v>
          </cell>
          <cell r="E817" t="str">
            <v>DESPACHO</v>
          </cell>
          <cell r="F817" t="str">
            <v>NORMAL</v>
          </cell>
          <cell r="G817" t="str">
            <v>FT80350</v>
          </cell>
          <cell r="H817">
            <v>44943</v>
          </cell>
          <cell r="I817" t="str">
            <v>ENTREGADO</v>
          </cell>
          <cell r="J817">
            <v>44944</v>
          </cell>
          <cell r="K817" t="str">
            <v>Boriz Baier S_ECUAPRIMAS</v>
          </cell>
          <cell r="L817" t="str">
            <v xml:space="preserve">Av General Enriquez y Av de los Shyris S N danec </v>
          </cell>
          <cell r="M817" t="str">
            <v>0927929273</v>
          </cell>
          <cell r="N817" t="str">
            <v>0999464811</v>
          </cell>
          <cell r="O817" t="str">
            <v/>
          </cell>
          <cell r="P817" t="str">
            <v>QUITO</v>
          </cell>
          <cell r="Q817" t="str">
            <v>QUITO</v>
          </cell>
          <cell r="R817" t="str">
            <v>PICHINCHA</v>
          </cell>
          <cell r="T817" t="str">
            <v>FLEXTRANS UIO</v>
          </cell>
          <cell r="U817" t="str">
            <v>FLEXNETUIO_LOCAL</v>
          </cell>
          <cell r="V817">
            <v>1</v>
          </cell>
          <cell r="W817">
            <v>1</v>
          </cell>
          <cell r="X817" t="str">
            <v>FLEXNET ECUADOR - MDELIVERY</v>
          </cell>
          <cell r="Y817" t="str">
            <v>CALLE 28 DE JUNIO S/N Y GARCIA MORENO ENTRADA LLANO GRANDE</v>
          </cell>
        </row>
        <row r="818">
          <cell r="A818" t="str">
            <v>2484415</v>
          </cell>
          <cell r="B818">
            <v>498165</v>
          </cell>
          <cell r="C818" t="str">
            <v>2484415</v>
          </cell>
          <cell r="D818" t="str">
            <v>MDELIVERY</v>
          </cell>
          <cell r="E818" t="str">
            <v>DESPACHO</v>
          </cell>
          <cell r="F818" t="str">
            <v>NORMAL</v>
          </cell>
          <cell r="G818" t="str">
            <v>FT80351</v>
          </cell>
          <cell r="H818">
            <v>44943</v>
          </cell>
          <cell r="I818" t="str">
            <v>EN_TRANSITO</v>
          </cell>
          <cell r="J818">
            <v>44943</v>
          </cell>
          <cell r="K818" t="str">
            <v>Jean Pierre Navas_AUTOMOVIL CLUB DEL ECUADOR ANETA</v>
          </cell>
          <cell r="L818" t="str">
            <v>QUITO Eloy Alfaro N28 16 y Berlin Matriz Aneta</v>
          </cell>
          <cell r="M818" t="str">
            <v>1790349578001</v>
          </cell>
          <cell r="N818" t="str">
            <v>0987118999</v>
          </cell>
          <cell r="O818" t="str">
            <v/>
          </cell>
          <cell r="P818" t="str">
            <v>QUITO</v>
          </cell>
          <cell r="Q818" t="str">
            <v>QUITO</v>
          </cell>
          <cell r="R818" t="str">
            <v>PICHINCHA</v>
          </cell>
          <cell r="T818" t="str">
            <v>FLEXTRANS UIO</v>
          </cell>
          <cell r="U818" t="str">
            <v>FLEXNETUIO_LOCAL</v>
          </cell>
          <cell r="V818">
            <v>1</v>
          </cell>
          <cell r="W818">
            <v>1</v>
          </cell>
          <cell r="X818" t="str">
            <v>FLEXNET ECUADOR - MDELIVERY</v>
          </cell>
          <cell r="Y818" t="str">
            <v>CALLE 28 DE JUNIO S/N Y GARCIA MORENO ENTRADA LLANO GRANDE</v>
          </cell>
        </row>
        <row r="819">
          <cell r="A819" t="str">
            <v>2484416</v>
          </cell>
          <cell r="B819">
            <v>498166</v>
          </cell>
          <cell r="C819" t="str">
            <v>2484416</v>
          </cell>
          <cell r="D819" t="str">
            <v>MDELIVERY</v>
          </cell>
          <cell r="E819" t="str">
            <v>DESPACHO</v>
          </cell>
          <cell r="F819" t="str">
            <v>NORMAL</v>
          </cell>
          <cell r="G819" t="str">
            <v>FT80343</v>
          </cell>
          <cell r="H819">
            <v>44943</v>
          </cell>
          <cell r="I819" t="str">
            <v>EN_TRANSITO</v>
          </cell>
          <cell r="J819">
            <v>44943</v>
          </cell>
          <cell r="K819" t="str">
            <v>Jean Pierre Navas_AUTOMOVIL CLUB DEL ECUADOR ANETA</v>
          </cell>
          <cell r="L819" t="str">
            <v>QUITO Eloy Alfaro N28 16 y Berlin Matriz Aneta</v>
          </cell>
          <cell r="M819" t="str">
            <v>1790349578001</v>
          </cell>
          <cell r="N819" t="str">
            <v>0987118999</v>
          </cell>
          <cell r="O819" t="str">
            <v/>
          </cell>
          <cell r="P819" t="str">
            <v>QUITO</v>
          </cell>
          <cell r="Q819" t="str">
            <v>QUITO</v>
          </cell>
          <cell r="R819" t="str">
            <v>PICHINCHA</v>
          </cell>
          <cell r="T819" t="str">
            <v>FLEXTRANS UIO</v>
          </cell>
          <cell r="U819" t="str">
            <v>FLEXNETUIO_LOCAL</v>
          </cell>
          <cell r="V819">
            <v>1</v>
          </cell>
          <cell r="W819">
            <v>1</v>
          </cell>
          <cell r="X819" t="str">
            <v>FLEXNET ECUADOR - MDELIVERY</v>
          </cell>
          <cell r="Y819" t="str">
            <v>CALLE 28 DE JUNIO S/N Y GARCIA MORENO ENTRADA LLANO GRANDE</v>
          </cell>
        </row>
        <row r="820">
          <cell r="A820" t="str">
            <v>2484418</v>
          </cell>
          <cell r="B820">
            <v>498167</v>
          </cell>
          <cell r="C820" t="str">
            <v>2484418</v>
          </cell>
          <cell r="D820" t="str">
            <v>MDELIVERY</v>
          </cell>
          <cell r="E820" t="str">
            <v>DESPACHO</v>
          </cell>
          <cell r="F820" t="str">
            <v>NORMAL</v>
          </cell>
          <cell r="G820" t="str">
            <v>FT80341</v>
          </cell>
          <cell r="H820">
            <v>44943</v>
          </cell>
          <cell r="I820" t="str">
            <v>ENTREGADO</v>
          </cell>
          <cell r="J820">
            <v>44944</v>
          </cell>
          <cell r="K820" t="str">
            <v>JANNETH CISNEROS_FRANKLIN MAURICIO SALGADO TABANGO</v>
          </cell>
          <cell r="L820" t="str">
            <v>Av Ilalo Y Paulino Iza Quito 170804 LOCAL STAR INGENERIERIA AUTOMOTRIZ</v>
          </cell>
          <cell r="M820" t="str">
            <v>1710442235001</v>
          </cell>
          <cell r="N820" t="str">
            <v>0992858635</v>
          </cell>
          <cell r="O820" t="str">
            <v/>
          </cell>
          <cell r="P820" t="str">
            <v>QUITO</v>
          </cell>
          <cell r="Q820" t="str">
            <v>QUITO</v>
          </cell>
          <cell r="R820" t="str">
            <v>PICHINCHA</v>
          </cell>
          <cell r="T820" t="str">
            <v>FLEXTRANS UIO</v>
          </cell>
          <cell r="U820" t="str">
            <v>FLEXNETUIO_LOCAL</v>
          </cell>
          <cell r="V820">
            <v>1</v>
          </cell>
          <cell r="W820">
            <v>1</v>
          </cell>
          <cell r="X820" t="str">
            <v>FLEXNET ECUADOR - MDELIVERY</v>
          </cell>
          <cell r="Y820" t="str">
            <v>CALLE 28 DE JUNIO S/N Y GARCIA MORENO ENTRADA LLANO GRANDE</v>
          </cell>
        </row>
        <row r="821">
          <cell r="A821" t="str">
            <v>2484430</v>
          </cell>
          <cell r="B821">
            <v>498168</v>
          </cell>
          <cell r="C821" t="str">
            <v>2484430</v>
          </cell>
          <cell r="D821" t="str">
            <v>MDELIVERY</v>
          </cell>
          <cell r="E821" t="str">
            <v>DESPACHO</v>
          </cell>
          <cell r="F821" t="str">
            <v>NORMAL</v>
          </cell>
          <cell r="G821" t="str">
            <v>031080002484430</v>
          </cell>
          <cell r="H821">
            <v>44943</v>
          </cell>
          <cell r="I821" t="str">
            <v>EN_TRANSITO</v>
          </cell>
          <cell r="J821">
            <v>44943</v>
          </cell>
          <cell r="K821" t="str">
            <v>GINA GRICELDA GIMIAS ANGULO CINDY LISBETH CEDENO LINO C I_GINA GRICELDA GIMIAS ANGULO</v>
          </cell>
          <cell r="L821" t="str">
            <v xml:space="preserve"> ESMERALDAS BARRIO BELLAVISTA VIA ESMERALDAS SANTO DOMINGO POR EL REDONDEL CASA DE 3 PISOS EN PB CASA COLOR ROSADO COMUNICARSE CON LA SRA ANTES DE ACERCARSE AL NuMERO </v>
          </cell>
          <cell r="M821" t="str">
            <v>0850860552001</v>
          </cell>
          <cell r="N821" t="str">
            <v>0961562201</v>
          </cell>
          <cell r="O821" t="str">
            <v/>
          </cell>
          <cell r="P821" t="str">
            <v>QUININDE</v>
          </cell>
          <cell r="Q821" t="str">
            <v>QUININDE</v>
          </cell>
          <cell r="R821" t="str">
            <v>ESMERALDAS</v>
          </cell>
          <cell r="T821" t="str">
            <v>TRAMACO</v>
          </cell>
          <cell r="U821" t="str">
            <v>FLEXNETUIO_PROVINCIA</v>
          </cell>
          <cell r="V821">
            <v>1</v>
          </cell>
          <cell r="W821">
            <v>1</v>
          </cell>
          <cell r="X821" t="str">
            <v>FLEXNET ECUADOR - MDELIVERY</v>
          </cell>
          <cell r="Y821" t="str">
            <v>CALLE 28 DE JUNIO S/N Y GARCIA MORENO ENTRADA LLANO GRANDE</v>
          </cell>
        </row>
        <row r="822">
          <cell r="A822" t="str">
            <v>2484431</v>
          </cell>
          <cell r="B822">
            <v>498169</v>
          </cell>
          <cell r="C822" t="str">
            <v>2484431</v>
          </cell>
          <cell r="D822" t="str">
            <v>MDELIVERY</v>
          </cell>
          <cell r="E822" t="str">
            <v>DESPACHO</v>
          </cell>
          <cell r="F822" t="str">
            <v>NORMAL</v>
          </cell>
          <cell r="G822" t="str">
            <v>031080002484431</v>
          </cell>
          <cell r="H822">
            <v>44943</v>
          </cell>
          <cell r="I822" t="str">
            <v>EN_TRANSITO</v>
          </cell>
          <cell r="J822">
            <v>44943</v>
          </cell>
          <cell r="K822" t="str">
            <v>DIANA MARGARITA PIN PINCAY ci 0924515877_LUZMILA AIDA PINCAY FLORES</v>
          </cell>
          <cell r="L822" t="str">
            <v xml:space="preserve"> GUAYAS RETIRO TRAMACO EXPRESS AVE DR HONORATO VaSQUEZ O AVE LAS CASUARINAS MANZANA 5 SOLAR 1 QUINQUELLAS KM 10 5 ViA A DAULE EN LA LOTIZACIoN INDUSTRIAL INMACONSA </v>
          </cell>
          <cell r="M822" t="str">
            <v>0913509758001</v>
          </cell>
          <cell r="N822" t="str">
            <v>0992277952</v>
          </cell>
          <cell r="O822" t="str">
            <v/>
          </cell>
          <cell r="P822" t="str">
            <v>GUAYAQUIL</v>
          </cell>
          <cell r="Q822" t="str">
            <v>GUAYAQUIL</v>
          </cell>
          <cell r="R822" t="str">
            <v>GUAYAS</v>
          </cell>
          <cell r="T822" t="str">
            <v>TRAMACO</v>
          </cell>
          <cell r="U822" t="str">
            <v>FLEXNETUIO_GYE</v>
          </cell>
          <cell r="V822">
            <v>1</v>
          </cell>
          <cell r="W822">
            <v>1</v>
          </cell>
          <cell r="X822" t="str">
            <v>FLEXNET ECUADOR - MDELIVERY</v>
          </cell>
          <cell r="Y822" t="str">
            <v>CALLE 28 DE JUNIO S/N Y GARCIA MORENO ENTRADA LLANO GRANDE</v>
          </cell>
        </row>
        <row r="823">
          <cell r="A823" t="str">
            <v>2484433</v>
          </cell>
          <cell r="B823">
            <v>498170</v>
          </cell>
          <cell r="C823" t="str">
            <v>2484433</v>
          </cell>
          <cell r="D823" t="str">
            <v>MDELIVERY</v>
          </cell>
          <cell r="E823" t="str">
            <v>DESPACHO</v>
          </cell>
          <cell r="F823" t="str">
            <v>NORMAL</v>
          </cell>
          <cell r="G823" t="str">
            <v>FT80344</v>
          </cell>
          <cell r="H823">
            <v>44943</v>
          </cell>
          <cell r="I823" t="str">
            <v>EN_TRANSITO</v>
          </cell>
          <cell r="J823">
            <v>44943</v>
          </cell>
          <cell r="K823" t="str">
            <v>HILLARY NICOLE PROANO OJEDA_JUAN JOSE QUIROZ NAVEDA</v>
          </cell>
          <cell r="L823" t="str">
            <v>SECTOR LA ARMENIA BENJAMIN CARRION Y JORGE ICAZA CONJUNTO MELISSA E7 19 CASA 16</v>
          </cell>
          <cell r="M823" t="str">
            <v>1722769930001</v>
          </cell>
          <cell r="N823" t="str">
            <v>0980806512/0984637453</v>
          </cell>
          <cell r="O823" t="str">
            <v/>
          </cell>
          <cell r="P823" t="str">
            <v>QUITO</v>
          </cell>
          <cell r="Q823" t="str">
            <v>QUITO</v>
          </cell>
          <cell r="R823" t="str">
            <v>PICHINCHA</v>
          </cell>
          <cell r="T823" t="str">
            <v>FLEXTRANS UIO</v>
          </cell>
          <cell r="U823" t="str">
            <v>FLEXNETUIO_LOCAL</v>
          </cell>
          <cell r="V823">
            <v>1</v>
          </cell>
          <cell r="W823">
            <v>1</v>
          </cell>
          <cell r="X823" t="str">
            <v>FLEXNET ECUADOR - MDELIVERY</v>
          </cell>
          <cell r="Y823" t="str">
            <v>CALLE 28 DE JUNIO S/N Y GARCIA MORENO ENTRADA LLANO GRANDE</v>
          </cell>
        </row>
        <row r="824">
          <cell r="A824" t="str">
            <v>2484434</v>
          </cell>
          <cell r="B824">
            <v>498171</v>
          </cell>
          <cell r="C824" t="str">
            <v>2484434</v>
          </cell>
          <cell r="D824" t="str">
            <v>MDELIVERY</v>
          </cell>
          <cell r="E824" t="str">
            <v>DESPACHO</v>
          </cell>
          <cell r="F824" t="str">
            <v>NORMAL</v>
          </cell>
          <cell r="G824" t="str">
            <v>FT80329</v>
          </cell>
          <cell r="H824">
            <v>44943</v>
          </cell>
          <cell r="I824" t="str">
            <v>EN_TRANSITO</v>
          </cell>
          <cell r="J824">
            <v>44944</v>
          </cell>
          <cell r="K824" t="str">
            <v xml:space="preserve"> Guardia de turno_CLUB SOCIAL CULTURAL CANAL 2 TV</v>
          </cell>
          <cell r="L824" t="str">
            <v>DX MANUEL GALECIO 117 Y BOYACA 511 TEATRO BORGES DENT RO DE LAS INSTALACIONES DE ECUAVISA DJ GUAYAQUIL</v>
          </cell>
          <cell r="M824" t="str">
            <v>0991397027001</v>
          </cell>
          <cell r="N824" t="str">
            <v>0995734734</v>
          </cell>
          <cell r="O824" t="str">
            <v/>
          </cell>
          <cell r="P824" t="str">
            <v>GUAYAQUIL</v>
          </cell>
          <cell r="Q824" t="str">
            <v>GUAYAQUIL</v>
          </cell>
          <cell r="R824" t="str">
            <v>GUAYAS</v>
          </cell>
          <cell r="T824" t="str">
            <v>ITSACOURIER</v>
          </cell>
          <cell r="U824" t="str">
            <v>FLEXNETUIO_GYE</v>
          </cell>
          <cell r="V824">
            <v>1</v>
          </cell>
          <cell r="W824">
            <v>1</v>
          </cell>
          <cell r="X824" t="str">
            <v>FLEXNET ECUADOR - MDELIVERY</v>
          </cell>
          <cell r="Y824" t="str">
            <v>CALLE 28 DE JUNIO S/N Y GARCIA MORENO ENTRADA LLANO GRANDE</v>
          </cell>
        </row>
        <row r="825">
          <cell r="A825" t="str">
            <v>2484436</v>
          </cell>
          <cell r="B825">
            <v>498172</v>
          </cell>
          <cell r="C825" t="str">
            <v>2484436</v>
          </cell>
          <cell r="D825" t="str">
            <v>MDELIVERY</v>
          </cell>
          <cell r="E825" t="str">
            <v>DESPACHO</v>
          </cell>
          <cell r="F825" t="str">
            <v>NORMAL</v>
          </cell>
          <cell r="G825" t="str">
            <v>FT80330</v>
          </cell>
          <cell r="H825">
            <v>44943</v>
          </cell>
          <cell r="I825" t="str">
            <v>EN_TRANSITO</v>
          </cell>
          <cell r="J825">
            <v>44944</v>
          </cell>
          <cell r="K825" t="str">
            <v>SERGIO GABRIEL SABANDO MEZA_SERGIO GABRIEL SABANDO MEZA</v>
          </cell>
          <cell r="L825" t="str">
            <v>PROVINCIA GUAYAS CIUDAD GUAYAQUIL COMPSESA COMPUHELP CIUDADELA ADACE FRENTE A TECNOMEGA</v>
          </cell>
          <cell r="M825" t="str">
            <v>0928450337001</v>
          </cell>
          <cell r="N825" t="str">
            <v>0982070158</v>
          </cell>
          <cell r="O825" t="str">
            <v/>
          </cell>
          <cell r="P825" t="str">
            <v>GUAYAQUIL</v>
          </cell>
          <cell r="Q825" t="str">
            <v>GUAYAQUIL</v>
          </cell>
          <cell r="R825" t="str">
            <v>GUAYAS</v>
          </cell>
          <cell r="T825" t="str">
            <v>ITSACOURIER</v>
          </cell>
          <cell r="U825" t="str">
            <v>FLEXNETUIO_GYE</v>
          </cell>
          <cell r="V825">
            <v>1</v>
          </cell>
          <cell r="W825">
            <v>1</v>
          </cell>
          <cell r="X825" t="str">
            <v>FLEXNET ECUADOR - MDELIVERY</v>
          </cell>
          <cell r="Y825" t="str">
            <v>CALLE 28 DE JUNIO S/N Y GARCIA MORENO ENTRADA LLANO GRANDE</v>
          </cell>
        </row>
        <row r="826">
          <cell r="A826" t="str">
            <v>2484437</v>
          </cell>
          <cell r="B826">
            <v>498173</v>
          </cell>
          <cell r="C826" t="str">
            <v>2484437</v>
          </cell>
          <cell r="D826" t="str">
            <v>MDELIVERY</v>
          </cell>
          <cell r="E826" t="str">
            <v>DESPACHO</v>
          </cell>
          <cell r="F826" t="str">
            <v>NORMAL</v>
          </cell>
          <cell r="G826" t="str">
            <v>FT80348</v>
          </cell>
          <cell r="H826">
            <v>44943</v>
          </cell>
          <cell r="I826" t="str">
            <v>ENTREGADO</v>
          </cell>
          <cell r="J826">
            <v>44944</v>
          </cell>
          <cell r="K826" t="str">
            <v>VANESSA ALVEAR_ECUAPRIMAS C LTDA AGENCIA ASESORA PRODUCTORA DE</v>
          </cell>
          <cell r="L826" t="str">
            <v>AV NACIONES UNIDAS E3 39 Y AMAZONAS ED LA PREVISORA TORRE A PISO 2 OFICINA 202 22452477</v>
          </cell>
          <cell r="M826" t="str">
            <v>0991267107001</v>
          </cell>
          <cell r="N826" t="str">
            <v>0959565526</v>
          </cell>
          <cell r="O826" t="str">
            <v/>
          </cell>
          <cell r="P826" t="str">
            <v>QUITO</v>
          </cell>
          <cell r="Q826" t="str">
            <v>QUITO</v>
          </cell>
          <cell r="R826" t="str">
            <v>PICHINCHA</v>
          </cell>
          <cell r="T826" t="str">
            <v>FLEXTRANS UIO</v>
          </cell>
          <cell r="U826" t="str">
            <v>FLEXNETUIO_LOCAL</v>
          </cell>
          <cell r="V826">
            <v>1</v>
          </cell>
          <cell r="W826">
            <v>1</v>
          </cell>
          <cell r="X826" t="str">
            <v>FLEXNET ECUADOR - MDELIVERY</v>
          </cell>
          <cell r="Y826" t="str">
            <v>CALLE 28 DE JUNIO S/N Y GARCIA MORENO ENTRADA LLANO GRANDE</v>
          </cell>
        </row>
        <row r="827">
          <cell r="A827" t="str">
            <v>2484438</v>
          </cell>
          <cell r="B827">
            <v>498174</v>
          </cell>
          <cell r="C827" t="str">
            <v>2484438</v>
          </cell>
          <cell r="D827" t="str">
            <v>MDELIVERY</v>
          </cell>
          <cell r="E827" t="str">
            <v>DESPACHO</v>
          </cell>
          <cell r="F827" t="str">
            <v>NORMAL</v>
          </cell>
          <cell r="G827" t="str">
            <v>031080002484438</v>
          </cell>
          <cell r="H827">
            <v>44943</v>
          </cell>
          <cell r="I827" t="str">
            <v>EN_TRANSITO</v>
          </cell>
          <cell r="J827">
            <v>44943</v>
          </cell>
          <cell r="K827" t="str">
            <v>JHON SEBASTIAN LLANGARI GONZALES_JHON SEBASTIAN LLANGARI GONZALES</v>
          </cell>
          <cell r="L827" t="str">
            <v>CIUDADELA DE LOS PAQUES CALLE CARLOS LYNCH CASA DE 1 PISO SOLOR TURQUESA CONTACTO WHATSAPP 0961604319</v>
          </cell>
          <cell r="M827" t="str">
            <v>1720490323</v>
          </cell>
          <cell r="N827" t="str">
            <v>0998272440</v>
          </cell>
          <cell r="O827" t="str">
            <v/>
          </cell>
          <cell r="P827" t="str">
            <v>CORONEL MARCELINO MARIDUEÑA</v>
          </cell>
          <cell r="Q827" t="str">
            <v>CORONEL MARCELINO MARIDUEÑA</v>
          </cell>
          <cell r="R827" t="str">
            <v>GUAYAS</v>
          </cell>
          <cell r="T827" t="str">
            <v>TRAMACO</v>
          </cell>
          <cell r="U827" t="str">
            <v>FLEXNETUIO_PROVINCIA</v>
          </cell>
          <cell r="V827">
            <v>1</v>
          </cell>
          <cell r="W827">
            <v>1</v>
          </cell>
          <cell r="X827" t="str">
            <v>FLEXNET ECUADOR - MDELIVERY</v>
          </cell>
          <cell r="Y827" t="str">
            <v>CALLE 28 DE JUNIO S/N Y GARCIA MORENO ENTRADA LLANO GRANDE</v>
          </cell>
        </row>
        <row r="828">
          <cell r="A828" t="str">
            <v>2484440</v>
          </cell>
          <cell r="B828">
            <v>498175</v>
          </cell>
          <cell r="C828" t="str">
            <v>2484440</v>
          </cell>
          <cell r="D828" t="str">
            <v>MDELIVERY</v>
          </cell>
          <cell r="E828" t="str">
            <v>DESPACHO</v>
          </cell>
          <cell r="F828" t="str">
            <v>NORMAL</v>
          </cell>
          <cell r="G828" t="str">
            <v>FT80366</v>
          </cell>
          <cell r="H828">
            <v>44943</v>
          </cell>
          <cell r="I828" t="str">
            <v>EN_TRANSITO</v>
          </cell>
          <cell r="J828">
            <v>44944</v>
          </cell>
          <cell r="K828" t="str">
            <v>Freddy Paredes Vanessa Diaz_CAJAMARCA PROTECTIVE SERVICES C LTDA CAJAPROTSERV</v>
          </cell>
          <cell r="L828" t="str">
            <v>GUAYAS GUAYAQUIL Lomas de Urdesa guayacanes 399 y la quinta Guayaquil</v>
          </cell>
          <cell r="M828" t="str">
            <v>0992810572001</v>
          </cell>
          <cell r="N828" t="str">
            <v>958915690979883168</v>
          </cell>
          <cell r="O828" t="str">
            <v/>
          </cell>
          <cell r="P828" t="str">
            <v>GUAYAQUIL</v>
          </cell>
          <cell r="Q828" t="str">
            <v>GUAYAQUIL</v>
          </cell>
          <cell r="R828" t="str">
            <v>GUAYAS</v>
          </cell>
          <cell r="T828" t="str">
            <v>ITSACOURIER</v>
          </cell>
          <cell r="U828" t="str">
            <v>FLEXNETUIO_GYE</v>
          </cell>
          <cell r="V828">
            <v>1</v>
          </cell>
          <cell r="W828">
            <v>1</v>
          </cell>
          <cell r="X828" t="str">
            <v>FLEXNET ECUADOR - MDELIVERY</v>
          </cell>
          <cell r="Y828" t="str">
            <v>CALLE 28 DE JUNIO S/N Y GARCIA MORENO ENTRADA LLANO GRANDE</v>
          </cell>
        </row>
        <row r="829">
          <cell r="A829" t="str">
            <v>20003068521342</v>
          </cell>
          <cell r="B829">
            <v>498144</v>
          </cell>
          <cell r="C829" t="str">
            <v>20003068521342</v>
          </cell>
          <cell r="D829" t="str">
            <v>CONECEL</v>
          </cell>
          <cell r="E829" t="str">
            <v>DESPACHO</v>
          </cell>
          <cell r="F829" t="str">
            <v>NORMAL</v>
          </cell>
          <cell r="G829" t="str">
            <v>031002004188177</v>
          </cell>
          <cell r="H829">
            <v>44943</v>
          </cell>
          <cell r="I829" t="str">
            <v>EN_TRANSITO</v>
          </cell>
          <cell r="J829">
            <v>44943</v>
          </cell>
          <cell r="K829" t="str">
            <v xml:space="preserve">FABIAN ANDRES NETO LOJA / </v>
          </cell>
          <cell r="L829" t="str">
            <v>SALCEDO / SALCEDO / YACCHIL Y CALLE E / CASA ESQUINERA COLOR AMARILLA CON ROJO DE UN PISO CERCA DEL REDONDEL DEL PRINCIPE HACIA LAS RIELES DEL TREN</v>
          </cell>
          <cell r="M829" t="str">
            <v>503804411</v>
          </cell>
          <cell r="N829" t="str">
            <v>996348350 /  961003776</v>
          </cell>
          <cell r="O829" t="str">
            <v/>
          </cell>
          <cell r="P829" t="str">
            <v>SALCEDO</v>
          </cell>
          <cell r="Q829" t="str">
            <v>SALCEDO</v>
          </cell>
          <cell r="R829" t="str">
            <v>COTOPAXI</v>
          </cell>
          <cell r="T829" t="str">
            <v>TRAMACO</v>
          </cell>
          <cell r="U829" t="str">
            <v>FLEXNETUIO_PROVINCIA</v>
          </cell>
          <cell r="V829">
            <v>1</v>
          </cell>
          <cell r="W829">
            <v>1</v>
          </cell>
          <cell r="X829" t="str">
            <v>FLEXNET</v>
          </cell>
          <cell r="Y829" t="str">
            <v>FLEX NET CALLE 28 DE JUNIO S/N Y GARCIA MORENO ENTRADA LLANO GRANDE</v>
          </cell>
        </row>
        <row r="830">
          <cell r="A830" t="str">
            <v>20003073562942</v>
          </cell>
          <cell r="B830">
            <v>498145</v>
          </cell>
          <cell r="C830" t="str">
            <v>20003073562942</v>
          </cell>
          <cell r="D830" t="str">
            <v>CONECEL</v>
          </cell>
          <cell r="E830" t="str">
            <v>DESPACHO</v>
          </cell>
          <cell r="F830" t="str">
            <v>NORMAL</v>
          </cell>
          <cell r="G830" t="str">
            <v>031002004188178</v>
          </cell>
          <cell r="H830">
            <v>44943</v>
          </cell>
          <cell r="I830" t="str">
            <v>ENTREGADO</v>
          </cell>
          <cell r="J830">
            <v>44944</v>
          </cell>
          <cell r="K830" t="str">
            <v xml:space="preserve">CRISTIAN JAVIER VACA CAIZA / </v>
          </cell>
          <cell r="L830" t="str">
            <v>AMBATO / IZAMBA / SAN FRANCISCO Y SANTA CLARA/CASA PORTON BEIGE/JUNTO RISBA COMIDA RAPIDA FTE GRANJA CUNICULA GOLDEN RABBIT</v>
          </cell>
          <cell r="M830" t="str">
            <v>1805087515</v>
          </cell>
          <cell r="N830" t="str">
            <v xml:space="preserve">987175017 /  </v>
          </cell>
          <cell r="O830" t="str">
            <v/>
          </cell>
          <cell r="P830" t="str">
            <v>AMBATO</v>
          </cell>
          <cell r="Q830" t="str">
            <v>AMBATO</v>
          </cell>
          <cell r="R830" t="str">
            <v>TUNGURAHUA</v>
          </cell>
          <cell r="S830" t="str">
            <v>AMBATO</v>
          </cell>
          <cell r="T830" t="str">
            <v>TRAMACO</v>
          </cell>
          <cell r="U830" t="str">
            <v>FLEXNETUIO_PROVINCIA</v>
          </cell>
          <cell r="V830">
            <v>1</v>
          </cell>
          <cell r="W830">
            <v>1</v>
          </cell>
          <cell r="X830" t="str">
            <v>FLEXNET</v>
          </cell>
          <cell r="Y830" t="str">
            <v>FLEX NET CALLE 28 DE JUNIO S/N Y GARCIA MORENO ENTRADA LLANO GRANDE</v>
          </cell>
        </row>
        <row r="831">
          <cell r="A831" t="str">
            <v>20003074068111</v>
          </cell>
          <cell r="B831">
            <v>498146</v>
          </cell>
          <cell r="C831" t="str">
            <v>20003074068111</v>
          </cell>
          <cell r="D831" t="str">
            <v>CONECEL</v>
          </cell>
          <cell r="E831" t="str">
            <v>DESPACHO</v>
          </cell>
          <cell r="F831" t="str">
            <v>NORMAL</v>
          </cell>
          <cell r="G831" t="str">
            <v>GR20003074068111</v>
          </cell>
          <cell r="H831">
            <v>44943</v>
          </cell>
          <cell r="I831" t="str">
            <v>EN_TRANSITO</v>
          </cell>
          <cell r="J831">
            <v>44943</v>
          </cell>
          <cell r="K831" t="str">
            <v xml:space="preserve">GABRIEL ALEJANDRO TENELEMA DIAZ / </v>
          </cell>
          <cell r="L831" t="str">
            <v>MANTA / LOS ESTEROS / SECTOR IMPERIO/VIA MANTA ROCAFUERTE KILOMETRO 4 /URBANIZACION BETANIA CASA 37 COLOR BLANO CON BEIS/REDONDEL DEL IMPERIO</v>
          </cell>
          <cell r="M831" t="str">
            <v>925105314</v>
          </cell>
          <cell r="N831" t="str">
            <v>979101283 /  925105314</v>
          </cell>
          <cell r="O831" t="str">
            <v/>
          </cell>
          <cell r="P831" t="str">
            <v>MANTA</v>
          </cell>
          <cell r="Q831" t="str">
            <v>MANTA</v>
          </cell>
          <cell r="R831" t="str">
            <v>MANABI</v>
          </cell>
          <cell r="U831" t="str">
            <v>FLEXNETUIO_PROVINCIA</v>
          </cell>
          <cell r="V831">
            <v>1</v>
          </cell>
          <cell r="W831">
            <v>1</v>
          </cell>
          <cell r="X831" t="str">
            <v>FLEXNET</v>
          </cell>
          <cell r="Y831" t="str">
            <v>FLEX NET CALLE 28 DE JUNIO S/N Y GARCIA MORENO ENTRADA LLANO GRANDE</v>
          </cell>
        </row>
        <row r="832">
          <cell r="A832" t="str">
            <v>20003074382237</v>
          </cell>
          <cell r="B832">
            <v>498147</v>
          </cell>
          <cell r="C832" t="str">
            <v>20003074382237</v>
          </cell>
          <cell r="D832" t="str">
            <v>CONECEL</v>
          </cell>
          <cell r="E832" t="str">
            <v>DESPACHO</v>
          </cell>
          <cell r="F832" t="str">
            <v>NORMAL</v>
          </cell>
          <cell r="G832" t="str">
            <v/>
          </cell>
          <cell r="H832">
            <v>44943</v>
          </cell>
          <cell r="I832" t="str">
            <v>ENTREGADO</v>
          </cell>
          <cell r="J832">
            <v>44944</v>
          </cell>
          <cell r="K832" t="str">
            <v xml:space="preserve">HENDRY MARCELO PENALOZA CARCHI / </v>
          </cell>
          <cell r="L832" t="str">
            <v>CUENCA / YANUNCAY / CALLE MANUEL DEFALLA Y BEETHOVEN CASA DE DOS PISOS COLOR BEIGE A DOS CUADRAS DEL MERCADO NARANCAY</v>
          </cell>
          <cell r="M832" t="str">
            <v>105769129</v>
          </cell>
          <cell r="N832" t="str">
            <v>983075310 /  991108664</v>
          </cell>
          <cell r="O832" t="str">
            <v/>
          </cell>
          <cell r="P832" t="str">
            <v>CUENCA</v>
          </cell>
          <cell r="Q832" t="str">
            <v>CUENCA</v>
          </cell>
          <cell r="R832" t="str">
            <v>AZUAY</v>
          </cell>
          <cell r="T832" t="str">
            <v>ITSACOURIER</v>
          </cell>
          <cell r="U832" t="str">
            <v>FLEXNETUIO_PROVINCIA</v>
          </cell>
          <cell r="V832">
            <v>1</v>
          </cell>
          <cell r="W832">
            <v>1</v>
          </cell>
          <cell r="X832" t="str">
            <v>FLEXNET</v>
          </cell>
          <cell r="Y832" t="str">
            <v>FLEX NET CALLE 28 DE JUNIO S/N Y GARCIA MORENO ENTRADA LLANO GRANDE</v>
          </cell>
        </row>
        <row r="833">
          <cell r="A833" t="str">
            <v>20003074409130</v>
          </cell>
          <cell r="B833">
            <v>498148</v>
          </cell>
          <cell r="C833" t="str">
            <v>20003074409130</v>
          </cell>
          <cell r="D833" t="str">
            <v>CONECEL</v>
          </cell>
          <cell r="E833" t="str">
            <v>DESPACHO</v>
          </cell>
          <cell r="F833" t="str">
            <v>NORMAL</v>
          </cell>
          <cell r="G833" t="str">
            <v>031002004188179</v>
          </cell>
          <cell r="H833">
            <v>44943</v>
          </cell>
          <cell r="I833" t="str">
            <v>ENTREGADO</v>
          </cell>
          <cell r="J833">
            <v>44944</v>
          </cell>
          <cell r="K833" t="str">
            <v xml:space="preserve">ALISSON MICAELA SILVA LOPEZ / </v>
          </cell>
          <cell r="L833" t="str">
            <v>RIOBAMBA / LIZARZABURU / CALLE JACINTO GONZALES Y REY PACCHA EN UNA CASA DE UN PISO SIN PINTAR A MEDIA CUADRA DEL PARQUE DE PIEDRA</v>
          </cell>
          <cell r="M833" t="str">
            <v>605488147</v>
          </cell>
          <cell r="N833" t="str">
            <v>958907188 /  963674351</v>
          </cell>
          <cell r="O833" t="str">
            <v/>
          </cell>
          <cell r="P833" t="str">
            <v>RIOBAMBA</v>
          </cell>
          <cell r="Q833" t="str">
            <v>RIOBAMBA</v>
          </cell>
          <cell r="R833" t="str">
            <v>CHIMBORAZO</v>
          </cell>
          <cell r="T833" t="str">
            <v>TRAMACO</v>
          </cell>
          <cell r="U833" t="str">
            <v>FLEXNETUIO_PROVINCIA</v>
          </cell>
          <cell r="V833">
            <v>1</v>
          </cell>
          <cell r="W833">
            <v>1</v>
          </cell>
          <cell r="X833" t="str">
            <v>FLEXNET</v>
          </cell>
          <cell r="Y833" t="str">
            <v>FLEX NET CALLE 28 DE JUNIO S/N Y GARCIA MORENO ENTRADA LLANO GRANDE</v>
          </cell>
        </row>
        <row r="834">
          <cell r="A834" t="str">
            <v>20003074400176</v>
          </cell>
          <cell r="B834">
            <v>498149</v>
          </cell>
          <cell r="C834" t="str">
            <v>20003074400176</v>
          </cell>
          <cell r="D834" t="str">
            <v>CONECEL</v>
          </cell>
          <cell r="E834" t="str">
            <v>DESPACHO</v>
          </cell>
          <cell r="F834" t="str">
            <v>NORMAL</v>
          </cell>
          <cell r="G834" t="str">
            <v>031002004188180</v>
          </cell>
          <cell r="H834">
            <v>44943</v>
          </cell>
          <cell r="I834" t="str">
            <v>INCIDENCIA</v>
          </cell>
          <cell r="J834">
            <v>44944</v>
          </cell>
          <cell r="K834" t="str">
            <v xml:space="preserve">VERONICA GABRIELA LOPEZ GALLEGOS / </v>
          </cell>
          <cell r="L834" t="str">
            <v>RIOBAMBA / LIZARZABURU / BARRIO SAN JUAN CALLE OROZCO Y ARAYANES CASA DE 5 PISOS ESQUINERA DIAGONAL A LA FUNDACION DE NINOS ESPECIALES</v>
          </cell>
          <cell r="M834" t="str">
            <v>603450750</v>
          </cell>
          <cell r="N834" t="str">
            <v>963674351 /  958907188</v>
          </cell>
          <cell r="O834" t="str">
            <v/>
          </cell>
          <cell r="P834" t="str">
            <v>RIOBAMBA</v>
          </cell>
          <cell r="Q834" t="str">
            <v>RIOBAMBA</v>
          </cell>
          <cell r="R834" t="str">
            <v>CHIMBORAZO</v>
          </cell>
          <cell r="T834" t="str">
            <v>TRAMACO</v>
          </cell>
          <cell r="U834" t="str">
            <v>FLEXNETUIO_PROVINCIA</v>
          </cell>
          <cell r="V834">
            <v>1</v>
          </cell>
          <cell r="W834">
            <v>1</v>
          </cell>
          <cell r="X834" t="str">
            <v>FLEXNET</v>
          </cell>
          <cell r="Y834" t="str">
            <v>FLEX NET CALLE 28 DE JUNIO S/N Y GARCIA MORENO ENTRADA LLANO GRANDE</v>
          </cell>
        </row>
        <row r="835">
          <cell r="A835" t="str">
            <v>20003018928347_2</v>
          </cell>
          <cell r="B835">
            <v>498150</v>
          </cell>
          <cell r="C835" t="str">
            <v>20003018928347_2</v>
          </cell>
          <cell r="D835" t="str">
            <v>CONECEL</v>
          </cell>
          <cell r="E835" t="str">
            <v>DESPACHO</v>
          </cell>
          <cell r="F835" t="str">
            <v>NORMAL</v>
          </cell>
          <cell r="G835" t="str">
            <v>FT80296</v>
          </cell>
          <cell r="H835">
            <v>44943</v>
          </cell>
          <cell r="I835" t="str">
            <v>EN_TRANSITO</v>
          </cell>
          <cell r="J835">
            <v>44944</v>
          </cell>
          <cell r="K835" t="str">
            <v>CARLOS ALBERTO AGUAIZA SALDANA / ROBINS ALMENDARIZ CARMEN DEL ROCIO</v>
          </cell>
          <cell r="L835" t="str">
            <v>DURAN / ELOY ALFARO / CALLE ALFREDO ADUM Y ENRIQUE GILBERT DETRAS DEL COLEGIO PEQUENOS TRAVIESOS CASA DE DOS PISOS COLOR CREMA</v>
          </cell>
          <cell r="M835" t="str">
            <v>940881881</v>
          </cell>
          <cell r="N835" t="str">
            <v xml:space="preserve">992373599 /  </v>
          </cell>
          <cell r="P835" t="str">
            <v>DURAN</v>
          </cell>
          <cell r="Q835" t="str">
            <v>DURAN</v>
          </cell>
          <cell r="R835" t="str">
            <v>GUAYAS</v>
          </cell>
          <cell r="T835" t="str">
            <v>ITSACOURIER</v>
          </cell>
          <cell r="U835" t="str">
            <v>FLEXNETUIO_GYE</v>
          </cell>
          <cell r="V835">
            <v>1</v>
          </cell>
          <cell r="W835">
            <v>1</v>
          </cell>
          <cell r="X835" t="str">
            <v>FLEXNET</v>
          </cell>
          <cell r="Y835" t="str">
            <v>FLEX NET CALLE 28 DE JUNIO S/N Y GARCIA MORENO ENTRADA LLANO GRANDE</v>
          </cell>
        </row>
        <row r="836">
          <cell r="A836" t="str">
            <v>20003070003405</v>
          </cell>
          <cell r="B836">
            <v>498151</v>
          </cell>
          <cell r="C836" t="str">
            <v>20003070003405</v>
          </cell>
          <cell r="D836" t="str">
            <v>CONECEL</v>
          </cell>
          <cell r="E836" t="str">
            <v>DESPACHO</v>
          </cell>
          <cell r="F836" t="str">
            <v>NORMAL</v>
          </cell>
          <cell r="G836" t="str">
            <v/>
          </cell>
          <cell r="H836">
            <v>44943</v>
          </cell>
          <cell r="I836" t="str">
            <v>EN_TRANSITO</v>
          </cell>
          <cell r="J836">
            <v>44943</v>
          </cell>
          <cell r="K836" t="str">
            <v xml:space="preserve">CIRA ESTHER TAPIA RIVERA / </v>
          </cell>
          <cell r="L836" t="str">
            <v>CUENCA / HUAYNACAPAC / AV HUAYNA CAPAC Y AV REPUBLICA EN EL HOSPITAL REGIONAL DEL IESS A UNA CUADRA DEL BLUE FISH ACUARIO</v>
          </cell>
          <cell r="M836" t="str">
            <v>301100343</v>
          </cell>
          <cell r="N836" t="str">
            <v xml:space="preserve">983218708 /  </v>
          </cell>
          <cell r="O836" t="str">
            <v/>
          </cell>
          <cell r="P836" t="str">
            <v>CUENCA</v>
          </cell>
          <cell r="Q836" t="str">
            <v>CUENCA</v>
          </cell>
          <cell r="R836" t="str">
            <v>AZUAY</v>
          </cell>
          <cell r="T836" t="str">
            <v>ITSACOURIER</v>
          </cell>
          <cell r="U836" t="str">
            <v>FLEXNETUIO_PROVINCIA</v>
          </cell>
          <cell r="V836">
            <v>1</v>
          </cell>
          <cell r="W836">
            <v>1</v>
          </cell>
          <cell r="X836" t="str">
            <v>FLEXNET</v>
          </cell>
          <cell r="Y836" t="str">
            <v>FLEX NET CALLE 28 DE JUNIO S/N Y GARCIA MORENO ENTRADA LLANO GRANDE</v>
          </cell>
        </row>
        <row r="837">
          <cell r="A837" t="str">
            <v>20003069999350</v>
          </cell>
          <cell r="B837">
            <v>498152</v>
          </cell>
          <cell r="C837" t="str">
            <v>20003069999350</v>
          </cell>
          <cell r="D837" t="str">
            <v>CONECEL</v>
          </cell>
          <cell r="E837" t="str">
            <v>DESPACHO</v>
          </cell>
          <cell r="F837" t="str">
            <v>NORMAL</v>
          </cell>
          <cell r="G837" t="str">
            <v/>
          </cell>
          <cell r="H837">
            <v>44943</v>
          </cell>
          <cell r="I837" t="str">
            <v>EN_TRANSITO</v>
          </cell>
          <cell r="J837">
            <v>44943</v>
          </cell>
          <cell r="K837" t="str">
            <v xml:space="preserve">CIRA ESTHER TAPIA RIVERA / </v>
          </cell>
          <cell r="L837" t="str">
            <v>CUENCA / HUAYNACAPAC / AV HUAYNA CAPAC Y AV REPUBLICA EN EL HOSPITAL REGIONAL DEL IESS A UNA CUADRA DEL BLUE FISH ACUARIO</v>
          </cell>
          <cell r="M837" t="str">
            <v>301100343</v>
          </cell>
          <cell r="N837" t="str">
            <v xml:space="preserve">983218708 /  </v>
          </cell>
          <cell r="O837" t="str">
            <v/>
          </cell>
          <cell r="P837" t="str">
            <v>CUENCA</v>
          </cell>
          <cell r="Q837" t="str">
            <v>CUENCA</v>
          </cell>
          <cell r="R837" t="str">
            <v>AZUAY</v>
          </cell>
          <cell r="T837" t="str">
            <v>ITSACOURIER</v>
          </cell>
          <cell r="U837" t="str">
            <v>FLEXNETUIO_PROVINCIA</v>
          </cell>
          <cell r="V837">
            <v>1</v>
          </cell>
          <cell r="W837">
            <v>1</v>
          </cell>
          <cell r="X837" t="str">
            <v>FLEXNET</v>
          </cell>
          <cell r="Y837" t="str">
            <v>FLEX NET CALLE 28 DE JUNIO S/N Y GARCIA MORENO ENTRADA LLANO GRANDE</v>
          </cell>
        </row>
        <row r="838">
          <cell r="A838" t="str">
            <v>20003072234603</v>
          </cell>
          <cell r="B838">
            <v>498111</v>
          </cell>
          <cell r="C838" t="str">
            <v>20003072234603</v>
          </cell>
          <cell r="D838" t="str">
            <v>CONECEL</v>
          </cell>
          <cell r="E838" t="str">
            <v>DESPACHO</v>
          </cell>
          <cell r="F838" t="str">
            <v>NORMAL</v>
          </cell>
          <cell r="G838" t="str">
            <v>031002004188166</v>
          </cell>
          <cell r="H838">
            <v>44943</v>
          </cell>
          <cell r="I838" t="str">
            <v>EN_TRANSITO</v>
          </cell>
          <cell r="J838">
            <v>44943</v>
          </cell>
          <cell r="K838" t="str">
            <v>ANTONIO ALBERTO MEJIA BATIOJA / DARWIN MEJIA PLAZA</v>
          </cell>
          <cell r="L838" t="str">
            <v>MACHALA / JUBONES / CDLA PRIMAVERA VIA A LA PRIMAVERA MZ 5 Y 7MA AVENIDA FRENTE A LA FARMACIA OROPHARMA CASA DE DOS PISOS A UNA CUADRA DE PAGALO GROUP</v>
          </cell>
          <cell r="M838" t="str">
            <v>800725392</v>
          </cell>
          <cell r="N838" t="str">
            <v>989610537 /  959851972</v>
          </cell>
          <cell r="O838" t="str">
            <v/>
          </cell>
          <cell r="P838" t="str">
            <v>MACHALA</v>
          </cell>
          <cell r="Q838" t="str">
            <v>MACHALA</v>
          </cell>
          <cell r="R838" t="str">
            <v>EL ORO</v>
          </cell>
          <cell r="T838" t="str">
            <v>TRAMACO</v>
          </cell>
          <cell r="U838" t="str">
            <v>FLEXNETUIO_PROVINCIA</v>
          </cell>
          <cell r="V838">
            <v>1</v>
          </cell>
          <cell r="W838">
            <v>1</v>
          </cell>
          <cell r="X838" t="str">
            <v>FLEXNET</v>
          </cell>
          <cell r="Y838" t="str">
            <v>FLEX NET CALLE 28 DE JUNIO S/N Y GARCIA MORENO ENTRADA LLANO GRANDE</v>
          </cell>
        </row>
        <row r="839">
          <cell r="A839" t="str">
            <v>20003073184605</v>
          </cell>
          <cell r="B839">
            <v>498112</v>
          </cell>
          <cell r="C839" t="str">
            <v>20003073184605</v>
          </cell>
          <cell r="D839" t="str">
            <v>CONECEL</v>
          </cell>
          <cell r="E839" t="str">
            <v>DESPACHO</v>
          </cell>
          <cell r="F839" t="str">
            <v>NORMAL</v>
          </cell>
          <cell r="G839" t="str">
            <v>FT80291</v>
          </cell>
          <cell r="H839">
            <v>44943</v>
          </cell>
          <cell r="I839" t="str">
            <v>ENTREGADO</v>
          </cell>
          <cell r="J839">
            <v>44943</v>
          </cell>
          <cell r="K839" t="str">
            <v xml:space="preserve">CAMILA ANDREA PACHECO MAYEZA / </v>
          </cell>
          <cell r="L839" t="str">
            <v>GUAYAQUIL / TARQUI / CDLA LA ALBORADA 5TA ETAPA MZ DD VILL 3 CASA DE 2 PISOS A LOS ALTOS DE LA FARMACIA 911</v>
          </cell>
          <cell r="M839" t="str">
            <v>956995187</v>
          </cell>
          <cell r="N839" t="str">
            <v>963149272 /  963264675</v>
          </cell>
          <cell r="P839" t="str">
            <v>GUAYAQUIL</v>
          </cell>
          <cell r="Q839" t="str">
            <v>GUAYAQUIL</v>
          </cell>
          <cell r="R839" t="str">
            <v>GUAYAS</v>
          </cell>
          <cell r="T839" t="str">
            <v>ITSACOURIER</v>
          </cell>
          <cell r="U839" t="str">
            <v>FLEXNETUIO_GYE</v>
          </cell>
          <cell r="V839">
            <v>1</v>
          </cell>
          <cell r="W839">
            <v>1</v>
          </cell>
          <cell r="X839" t="str">
            <v>FLEXNET</v>
          </cell>
          <cell r="Y839" t="str">
            <v>FLEX NET CALLE 28 DE JUNIO S/N Y GARCIA MORENO ENTRADA LLANO GRANDE</v>
          </cell>
        </row>
        <row r="840">
          <cell r="A840" t="str">
            <v>20003073161384</v>
          </cell>
          <cell r="B840">
            <v>498113</v>
          </cell>
          <cell r="C840" t="str">
            <v>20003073161384</v>
          </cell>
          <cell r="D840" t="str">
            <v>CONECEL</v>
          </cell>
          <cell r="E840" t="str">
            <v>DESPACHO</v>
          </cell>
          <cell r="F840" t="str">
            <v>NORMAL</v>
          </cell>
          <cell r="G840" t="str">
            <v>FT80292</v>
          </cell>
          <cell r="H840">
            <v>44943</v>
          </cell>
          <cell r="I840" t="str">
            <v>ENTREGADO</v>
          </cell>
          <cell r="J840">
            <v>44943</v>
          </cell>
          <cell r="K840" t="str">
            <v xml:space="preserve">PATRICIA JACKELINE VASQUEZ YANZA / </v>
          </cell>
          <cell r="L840" t="str">
            <v>GUAYAQUIL / TARQUI / CDLA SAMANES 6 MZ 944 VLL 33 CASA DE DOS PISOS FRENTE AL PARQUE LINEAL DE SAMANES A UNA CUADRA DE LA IGLESIA AMOR Y VERDAD</v>
          </cell>
          <cell r="M840" t="str">
            <v>923460976</v>
          </cell>
          <cell r="N840" t="str">
            <v xml:space="preserve">981613105 /  </v>
          </cell>
          <cell r="P840" t="str">
            <v>GUAYAQUIL</v>
          </cell>
          <cell r="Q840" t="str">
            <v>GUAYAQUIL</v>
          </cell>
          <cell r="R840" t="str">
            <v>GUAYAS</v>
          </cell>
          <cell r="T840" t="str">
            <v>ITSACOURIER</v>
          </cell>
          <cell r="U840" t="str">
            <v>FLEXNETUIO_GYE</v>
          </cell>
          <cell r="V840">
            <v>1</v>
          </cell>
          <cell r="W840">
            <v>1</v>
          </cell>
          <cell r="X840" t="str">
            <v>FLEXNET</v>
          </cell>
          <cell r="Y840" t="str">
            <v>FLEX NET CALLE 28 DE JUNIO S/N Y GARCIA MORENO ENTRADA LLANO GRANDE</v>
          </cell>
        </row>
        <row r="841">
          <cell r="A841" t="str">
            <v>20003068939909</v>
          </cell>
          <cell r="B841">
            <v>498114</v>
          </cell>
          <cell r="C841" t="str">
            <v>20003068939909</v>
          </cell>
          <cell r="D841" t="str">
            <v>CONECEL</v>
          </cell>
          <cell r="E841" t="str">
            <v>DESPACHO</v>
          </cell>
          <cell r="F841" t="str">
            <v>NORMAL</v>
          </cell>
          <cell r="G841" t="str">
            <v>FTS46662</v>
          </cell>
          <cell r="H841">
            <v>44943</v>
          </cell>
          <cell r="I841" t="str">
            <v>INCIDENCIA</v>
          </cell>
          <cell r="J841">
            <v>44943</v>
          </cell>
          <cell r="K841" t="str">
            <v xml:space="preserve">CARLOS EMILIO SILVA MONTESDEOCA / </v>
          </cell>
          <cell r="L841" t="str">
            <v>QUITO / ITCHIMBIA / BARRIO EL DORADO CALLE IQUIQUE Y LUIS SODIRO N13-191 MZ 24 AL 21 DIAGONAL A LA FACULTAD OBSTETRICA DE LA UNIVERSIDAD CENTRAL</v>
          </cell>
          <cell r="M841" t="str">
            <v>1706349493</v>
          </cell>
          <cell r="N841" t="str">
            <v xml:space="preserve">992453697 /  </v>
          </cell>
          <cell r="O841" t="str">
            <v/>
          </cell>
          <cell r="P841" t="str">
            <v>QUITO</v>
          </cell>
          <cell r="Q841" t="str">
            <v>QUITO</v>
          </cell>
          <cell r="R841" t="str">
            <v>PICHINCHA</v>
          </cell>
          <cell r="T841" t="str">
            <v>TRANSERVISS</v>
          </cell>
          <cell r="U841" t="str">
            <v>FLEXNETUIO_LOCAL</v>
          </cell>
          <cell r="V841">
            <v>1</v>
          </cell>
          <cell r="W841">
            <v>1</v>
          </cell>
          <cell r="X841" t="str">
            <v>FLEXNET</v>
          </cell>
          <cell r="Y841" t="str">
            <v>FLEX NET CALLE 28 DE JUNIO S/N Y GARCIA MORENO ENTRADA LLANO GRANDE</v>
          </cell>
        </row>
        <row r="842">
          <cell r="A842" t="str">
            <v>20003073171204</v>
          </cell>
          <cell r="B842">
            <v>498115</v>
          </cell>
          <cell r="C842" t="str">
            <v>20003073171204</v>
          </cell>
          <cell r="D842" t="str">
            <v>CONECEL</v>
          </cell>
          <cell r="E842" t="str">
            <v>DESPACHO</v>
          </cell>
          <cell r="F842" t="str">
            <v>NORMAL</v>
          </cell>
          <cell r="G842" t="str">
            <v>FT80339</v>
          </cell>
          <cell r="H842">
            <v>44943</v>
          </cell>
          <cell r="I842" t="str">
            <v>INCIDENCIA</v>
          </cell>
          <cell r="J842">
            <v>44944</v>
          </cell>
          <cell r="K842" t="str">
            <v xml:space="preserve">PABLO ANDRES TADAY SANCHO / </v>
          </cell>
          <cell r="L842" t="str">
            <v>QUITO / TUMBACO / AV UNIVERSITARIA Y SAN FRANCISCO CASA DE DOS PISOS COLOR CREMA JUNTO A UN TALLER MECANICO DE CARROS</v>
          </cell>
          <cell r="M842" t="str">
            <v>1753986825</v>
          </cell>
          <cell r="N842" t="str">
            <v>984159587 /  989270958</v>
          </cell>
          <cell r="O842" t="str">
            <v/>
          </cell>
          <cell r="P842" t="str">
            <v>QUITO</v>
          </cell>
          <cell r="Q842" t="str">
            <v>QUITO</v>
          </cell>
          <cell r="R842" t="str">
            <v>PICHINCHA</v>
          </cell>
          <cell r="T842" t="str">
            <v>FLEXTRANS UIO</v>
          </cell>
          <cell r="U842" t="str">
            <v>FLEXNETUIO_LOCAL</v>
          </cell>
          <cell r="V842">
            <v>1</v>
          </cell>
          <cell r="W842">
            <v>1</v>
          </cell>
          <cell r="X842" t="str">
            <v>FLEXNET</v>
          </cell>
          <cell r="Y842" t="str">
            <v>FLEX NET CALLE 28 DE JUNIO S/N Y GARCIA MORENO ENTRADA LLANO GRANDE</v>
          </cell>
        </row>
        <row r="843">
          <cell r="A843" t="str">
            <v>20003073137836</v>
          </cell>
          <cell r="B843">
            <v>498116</v>
          </cell>
          <cell r="C843" t="str">
            <v>20003073137836</v>
          </cell>
          <cell r="D843" t="str">
            <v>CONECEL</v>
          </cell>
          <cell r="E843" t="str">
            <v>DESPACHO</v>
          </cell>
          <cell r="F843" t="str">
            <v>NORMAL</v>
          </cell>
          <cell r="H843">
            <v>44943</v>
          </cell>
          <cell r="I843" t="str">
            <v>EN_TRANSITO</v>
          </cell>
          <cell r="J843">
            <v>44943</v>
          </cell>
          <cell r="K843" t="str">
            <v>FABIAN MAURICIO MEDINA VINTIMILLA / MUNOZ BARRETO MARIA ELENA</v>
          </cell>
          <cell r="L843" t="str">
            <v>CUENCA / TOTORACOCHA / V HURTADO DE MENDOZA Y CERRO RICO/CASA DE 2P COLOR BLANCO VIVE EN PISO2/REF ABAJO HAY ALMACEN SANCHEZ DE REPUESTOS PARA CARRO/JUNTO A AUTOMOTRIZ ORTIZ</v>
          </cell>
          <cell r="M843" t="str">
            <v>102180155</v>
          </cell>
          <cell r="N843" t="str">
            <v>983731391 /  998387793</v>
          </cell>
          <cell r="P843" t="str">
            <v>CUENCA</v>
          </cell>
          <cell r="Q843" t="str">
            <v>CUENCA</v>
          </cell>
          <cell r="R843" t="str">
            <v>AZUAY</v>
          </cell>
          <cell r="T843" t="str">
            <v>ITSACOURIER</v>
          </cell>
          <cell r="U843" t="str">
            <v>FLEXNETUIO_PROVINCIA</v>
          </cell>
          <cell r="V843">
            <v>1</v>
          </cell>
          <cell r="W843">
            <v>1</v>
          </cell>
          <cell r="X843" t="str">
            <v>FLEXNET</v>
          </cell>
          <cell r="Y843" t="str">
            <v>FLEX NET CALLE 28 DE JUNIO S/N Y GARCIA MORENO ENTRADA LLANO GRANDE</v>
          </cell>
        </row>
        <row r="844">
          <cell r="A844" t="str">
            <v>20003068506144</v>
          </cell>
          <cell r="B844">
            <v>498117</v>
          </cell>
          <cell r="C844" t="str">
            <v>20003068506144</v>
          </cell>
          <cell r="D844" t="str">
            <v>CONECEL</v>
          </cell>
          <cell r="E844" t="str">
            <v>DESPACHO</v>
          </cell>
          <cell r="F844" t="str">
            <v>NORMAL</v>
          </cell>
          <cell r="G844" t="str">
            <v>GR20003068506144</v>
          </cell>
          <cell r="H844">
            <v>44943</v>
          </cell>
          <cell r="I844" t="str">
            <v>EN_TRANSITO</v>
          </cell>
          <cell r="J844">
            <v>44943</v>
          </cell>
          <cell r="K844" t="str">
            <v xml:space="preserve">JEFFERSON ANTONIO COELLO FRANCO / </v>
          </cell>
          <cell r="L844" t="str">
            <v>SANTO DOMINGO / SANTO DOMINGO / ANTIGUA VIA QUEVEDO KM 3 MARGEN IZQUIERDO ENTRANDO A VILLA FLORIDA ENTREGAR EN EL PATIO DE CARROS AUTOMOTORES AMBATO FRENTE DE UNA CRUZ AZUL</v>
          </cell>
          <cell r="M844" t="str">
            <v>2400295263</v>
          </cell>
          <cell r="N844" t="str">
            <v>969542048 /  939518021</v>
          </cell>
          <cell r="O844" t="str">
            <v/>
          </cell>
          <cell r="P844" t="str">
            <v>SANTO DOMINGO</v>
          </cell>
          <cell r="Q844" t="str">
            <v>SANTO DOMINGO</v>
          </cell>
          <cell r="R844" t="str">
            <v>SANTO DOMINGO DE LOS TSACHILAS</v>
          </cell>
          <cell r="U844" t="str">
            <v>FLEXNETUIO_PROVINCIA</v>
          </cell>
          <cell r="V844">
            <v>1</v>
          </cell>
          <cell r="W844">
            <v>1</v>
          </cell>
          <cell r="X844" t="str">
            <v>FLEXNET</v>
          </cell>
          <cell r="Y844" t="str">
            <v>FLEX NET CALLE 28 DE JUNIO S/N Y GARCIA MORENO ENTRADA LLANO GRANDE</v>
          </cell>
        </row>
        <row r="845">
          <cell r="A845" t="str">
            <v>20003073205870</v>
          </cell>
          <cell r="B845">
            <v>498118</v>
          </cell>
          <cell r="C845" t="str">
            <v>20003073205870</v>
          </cell>
          <cell r="D845" t="str">
            <v>CONECEL</v>
          </cell>
          <cell r="E845" t="str">
            <v>DESPACHO</v>
          </cell>
          <cell r="F845" t="str">
            <v>NORMAL</v>
          </cell>
          <cell r="G845" t="str">
            <v>GR20003073205870</v>
          </cell>
          <cell r="H845">
            <v>44943</v>
          </cell>
          <cell r="I845" t="str">
            <v>EN_TRANSITO</v>
          </cell>
          <cell r="J845">
            <v>44943</v>
          </cell>
          <cell r="K845" t="str">
            <v xml:space="preserve">SEGUNDO TEODULO CORTEZ MONTANO / </v>
          </cell>
          <cell r="L845" t="str">
            <v>MANTA / MANTA / Urbanizacion Manta Hills. Calle Jesus de Nazareth, Frente al complejo deportivo Metal Hierro Manta frente a SUBESTACION ELECTRICA MANTA 4 Y LA PISTA DE MOTOCROS</v>
          </cell>
          <cell r="M845" t="str">
            <v>800956542</v>
          </cell>
          <cell r="N845" t="str">
            <v>995546259 /  994485431</v>
          </cell>
          <cell r="O845" t="str">
            <v/>
          </cell>
          <cell r="P845" t="str">
            <v>MANTA</v>
          </cell>
          <cell r="Q845" t="str">
            <v>MANTA</v>
          </cell>
          <cell r="R845" t="str">
            <v>MANABI</v>
          </cell>
          <cell r="U845" t="str">
            <v>FLEXNETUIO_PROVINCIA</v>
          </cell>
          <cell r="V845">
            <v>1</v>
          </cell>
          <cell r="W845">
            <v>1</v>
          </cell>
          <cell r="X845" t="str">
            <v>FLEXNET</v>
          </cell>
          <cell r="Y845" t="str">
            <v>FLEX NET CALLE 28 DE JUNIO S/N Y GARCIA MORENO ENTRADA LLANO GRANDE</v>
          </cell>
        </row>
        <row r="846">
          <cell r="A846" t="str">
            <v>20003072243741</v>
          </cell>
          <cell r="B846">
            <v>498119</v>
          </cell>
          <cell r="C846" t="str">
            <v>20003072243741</v>
          </cell>
          <cell r="D846" t="str">
            <v>CONECEL</v>
          </cell>
          <cell r="E846" t="str">
            <v>DESPACHO</v>
          </cell>
          <cell r="F846" t="str">
            <v>NORMAL</v>
          </cell>
          <cell r="G846" t="str">
            <v>031002004188167</v>
          </cell>
          <cell r="H846">
            <v>44943</v>
          </cell>
          <cell r="I846" t="str">
            <v>EN_TRANSITO</v>
          </cell>
          <cell r="J846">
            <v>44943</v>
          </cell>
          <cell r="K846" t="str">
            <v xml:space="preserve">ANDRES OSWALDO POZO RODRIGUEZ / </v>
          </cell>
          <cell r="L846" t="str">
            <v>RIOBAMBA / VELASCO / CALLE JAVIER ESPINOZA N29-31 Y JAIME ROLDOS AGUILERA CASA DE UN PISO COLOR BEIGE DE PIEDRA FRENTE A LA MECANICA RX8</v>
          </cell>
          <cell r="M846" t="str">
            <v>604024687</v>
          </cell>
          <cell r="N846" t="str">
            <v xml:space="preserve">962611609 /  </v>
          </cell>
          <cell r="O846" t="str">
            <v/>
          </cell>
          <cell r="P846" t="str">
            <v>RIOBAMBA</v>
          </cell>
          <cell r="Q846" t="str">
            <v>RIOBAMBA</v>
          </cell>
          <cell r="R846" t="str">
            <v>CHIMBORAZO</v>
          </cell>
          <cell r="T846" t="str">
            <v>TRAMACO</v>
          </cell>
          <cell r="U846" t="str">
            <v>FLEXNETUIO_PROVINCIA</v>
          </cell>
          <cell r="V846">
            <v>1</v>
          </cell>
          <cell r="W846">
            <v>1</v>
          </cell>
          <cell r="X846" t="str">
            <v>FLEXNET</v>
          </cell>
          <cell r="Y846" t="str">
            <v>FLEX NET CALLE 28 DE JUNIO S/N Y GARCIA MORENO ENTRADA LLANO GRANDE</v>
          </cell>
        </row>
        <row r="847">
          <cell r="A847" t="str">
            <v>20003073548150</v>
          </cell>
          <cell r="B847">
            <v>498120</v>
          </cell>
          <cell r="C847" t="str">
            <v>20003073548150</v>
          </cell>
          <cell r="D847" t="str">
            <v>CONECEL</v>
          </cell>
          <cell r="E847" t="str">
            <v>DESPACHO</v>
          </cell>
          <cell r="F847" t="str">
            <v>NORMAL</v>
          </cell>
          <cell r="G847" t="str">
            <v>031002004188168</v>
          </cell>
          <cell r="H847">
            <v>44943</v>
          </cell>
          <cell r="I847" t="str">
            <v>EN_TRANSITO</v>
          </cell>
          <cell r="J847">
            <v>44943</v>
          </cell>
          <cell r="K847" t="str">
            <v xml:space="preserve">DENNYS ANDRES AIGUA MOYOTA / </v>
          </cell>
          <cell r="L847" t="str">
            <v>RIOBAMBA / MALDONADO / CALLE LEONIDAS PLAZA Y DIEGO RIVERA CASA DE COLOR AMARILLO DE UN PISO A UNA CUADRA DE LA FERRETERIA COMERCIAL SAN FRANCISCO CIA LTDA</v>
          </cell>
          <cell r="M847" t="str">
            <v>650250160</v>
          </cell>
          <cell r="N847" t="str">
            <v xml:space="preserve">962103739 /  </v>
          </cell>
          <cell r="O847" t="str">
            <v/>
          </cell>
          <cell r="P847" t="str">
            <v>RIOBAMBA</v>
          </cell>
          <cell r="Q847" t="str">
            <v>RIOBAMBA</v>
          </cell>
          <cell r="R847" t="str">
            <v>CHIMBORAZO</v>
          </cell>
          <cell r="T847" t="str">
            <v>TRAMACO</v>
          </cell>
          <cell r="U847" t="str">
            <v>FLEXNETUIO_PROVINCIA</v>
          </cell>
          <cell r="V847">
            <v>1</v>
          </cell>
          <cell r="W847">
            <v>1</v>
          </cell>
          <cell r="X847" t="str">
            <v>FLEXNET</v>
          </cell>
          <cell r="Y847" t="str">
            <v>FLEX NET CALLE 28 DE JUNIO S/N Y GARCIA MORENO ENTRADA LLANO GRANDE</v>
          </cell>
        </row>
        <row r="848">
          <cell r="A848" t="str">
            <v>20003073185731</v>
          </cell>
          <cell r="B848">
            <v>498121</v>
          </cell>
          <cell r="C848" t="str">
            <v>20003073185731</v>
          </cell>
          <cell r="D848" t="str">
            <v>CONECEL</v>
          </cell>
          <cell r="E848" t="str">
            <v>DESPACHO</v>
          </cell>
          <cell r="F848" t="str">
            <v>NORMAL</v>
          </cell>
          <cell r="G848" t="str">
            <v>031002004188169</v>
          </cell>
          <cell r="H848">
            <v>44943</v>
          </cell>
          <cell r="I848" t="str">
            <v>EN_TRANSITO</v>
          </cell>
          <cell r="J848">
            <v>44943</v>
          </cell>
          <cell r="K848" t="str">
            <v xml:space="preserve">FABIAN PATRICIO PUNINA PUNINA / </v>
          </cell>
          <cell r="L848" t="str">
            <v>AMBATO / LA MATRIZ / RETIRO EN AGENCIA TRAMACO SUCURSAL AV ATAHUALPA ENTRE RIO PAYAMINO Y RIO MISAHUALLI DETRAS DE QUITO MOTORS</v>
          </cell>
          <cell r="M848" t="str">
            <v>1804832663</v>
          </cell>
          <cell r="N848" t="str">
            <v xml:space="preserve">983196885 /  </v>
          </cell>
          <cell r="O848" t="str">
            <v/>
          </cell>
          <cell r="P848" t="str">
            <v>AMBATO</v>
          </cell>
          <cell r="Q848" t="str">
            <v>AMBATO</v>
          </cell>
          <cell r="R848" t="str">
            <v>TUNGURAHUA</v>
          </cell>
          <cell r="S848" t="str">
            <v>AMBATO</v>
          </cell>
          <cell r="T848" t="str">
            <v>TRAMACO</v>
          </cell>
          <cell r="U848" t="str">
            <v>FLEXNETUIO_PROVINCIA</v>
          </cell>
          <cell r="V848">
            <v>1</v>
          </cell>
          <cell r="W848">
            <v>1</v>
          </cell>
          <cell r="X848" t="str">
            <v>FLEXNET</v>
          </cell>
          <cell r="Y848" t="str">
            <v>FLEX NET CALLE 28 DE JUNIO S/N Y GARCIA MORENO ENTRADA LLANO GRANDE</v>
          </cell>
        </row>
        <row r="849">
          <cell r="A849" t="str">
            <v>20003073205854 </v>
          </cell>
          <cell r="B849">
            <v>498122</v>
          </cell>
          <cell r="C849" t="str">
            <v>20003073205854 </v>
          </cell>
          <cell r="D849" t="str">
            <v>CONECEL</v>
          </cell>
          <cell r="E849" t="str">
            <v>DESPACHO</v>
          </cell>
          <cell r="F849" t="str">
            <v>NORMAL</v>
          </cell>
          <cell r="G849" t="str">
            <v/>
          </cell>
          <cell r="H849">
            <v>44943</v>
          </cell>
          <cell r="I849" t="str">
            <v>EN_TRANSITO</v>
          </cell>
          <cell r="J849">
            <v>44943</v>
          </cell>
          <cell r="K849" t="str">
            <v xml:space="preserve">VERONICA BEATRIZ GUAPISACA CARDOSO / </v>
          </cell>
          <cell r="L849" t="str">
            <v>CUENCA / TOTORACOCHA / CALLE ANTISANA Entre SANAN CAJAS Y SARAURCO CS 3P BLANCA CON PORTON CAFE/FRENTE ACADEMIA CUENCA</v>
          </cell>
          <cell r="M849" t="str">
            <v>107568636</v>
          </cell>
          <cell r="N849" t="str">
            <v xml:space="preserve">983732288 /  </v>
          </cell>
          <cell r="O849" t="str">
            <v/>
          </cell>
          <cell r="P849" t="str">
            <v>CUENCA</v>
          </cell>
          <cell r="Q849" t="str">
            <v>CUENCA</v>
          </cell>
          <cell r="R849" t="str">
            <v>AZUAY</v>
          </cell>
          <cell r="T849" t="str">
            <v>ITSACOURIER</v>
          </cell>
          <cell r="U849" t="str">
            <v>FLEXNETUIO_PROVINCIA</v>
          </cell>
          <cell r="V849">
            <v>1</v>
          </cell>
          <cell r="W849">
            <v>1</v>
          </cell>
          <cell r="X849" t="str">
            <v>FLEXNET</v>
          </cell>
          <cell r="Y849" t="str">
            <v>FLEX NET CALLE 28 DE JUNIO S/N Y GARCIA MORENO ENTRADA LLANO GRANDE</v>
          </cell>
        </row>
        <row r="850">
          <cell r="A850" t="str">
            <v>20003073524391</v>
          </cell>
          <cell r="B850">
            <v>498123</v>
          </cell>
          <cell r="C850" t="str">
            <v>20003073524391</v>
          </cell>
          <cell r="D850" t="str">
            <v>CONECEL</v>
          </cell>
          <cell r="E850" t="str">
            <v>DESPACHO</v>
          </cell>
          <cell r="F850" t="str">
            <v>NORMAL</v>
          </cell>
          <cell r="G850" t="str">
            <v>GR20003073524391</v>
          </cell>
          <cell r="H850">
            <v>44943</v>
          </cell>
          <cell r="I850" t="str">
            <v>EN_TRANSITO</v>
          </cell>
          <cell r="J850">
            <v>44943</v>
          </cell>
          <cell r="K850" t="str">
            <v xml:space="preserve">ADRIAN ALBERTO MEJIA MOLINA / </v>
          </cell>
          <cell r="L850" t="str">
            <v>MANTA / ELOY ALFARO / CALLE 25 Y C.M 4 EN HOSTAL ALBATROS FRENTE AL CEMENTERIO AL LADO DE LA IGLESIA PERPETUO SOCORRO</v>
          </cell>
          <cell r="M850" t="str">
            <v>1317906418</v>
          </cell>
          <cell r="N850" t="str">
            <v xml:space="preserve">960138545 /  </v>
          </cell>
          <cell r="O850" t="str">
            <v/>
          </cell>
          <cell r="P850" t="str">
            <v>MANTA</v>
          </cell>
          <cell r="Q850" t="str">
            <v>MANTA</v>
          </cell>
          <cell r="R850" t="str">
            <v>MANABI</v>
          </cell>
          <cell r="U850" t="str">
            <v>FLEXNETUIO_PROVINCIA</v>
          </cell>
          <cell r="V850">
            <v>1</v>
          </cell>
          <cell r="W850">
            <v>1</v>
          </cell>
          <cell r="X850" t="str">
            <v>FLEXNET</v>
          </cell>
          <cell r="Y850" t="str">
            <v>FLEX NET CALLE 28 DE JUNIO S/N Y GARCIA MORENO ENTRADA LLANO GRANDE</v>
          </cell>
        </row>
        <row r="851">
          <cell r="A851" t="str">
            <v>20003073524076</v>
          </cell>
          <cell r="B851">
            <v>498124</v>
          </cell>
          <cell r="C851" t="str">
            <v>20003073524076</v>
          </cell>
          <cell r="D851" t="str">
            <v>CONECEL</v>
          </cell>
          <cell r="E851" t="str">
            <v>DESPACHO</v>
          </cell>
          <cell r="F851" t="str">
            <v>NORMAL</v>
          </cell>
          <cell r="G851" t="str">
            <v>031002004188170</v>
          </cell>
          <cell r="H851">
            <v>44943</v>
          </cell>
          <cell r="I851" t="str">
            <v>ENTREGADO</v>
          </cell>
          <cell r="J851">
            <v>44944</v>
          </cell>
          <cell r="K851" t="str">
            <v xml:space="preserve">RAMIRO XAVIER YAJAMIN GUASHPA / </v>
          </cell>
          <cell r="L851" t="str">
            <v>LATACUNGA / MATRIZ / CALLE QUITO Y AV ATAHUALPA UNIDAD EDUCATIVO DR.JOSE MARIA VELASCO IBARRA</v>
          </cell>
          <cell r="M851" t="str">
            <v>603612839</v>
          </cell>
          <cell r="N851" t="str">
            <v xml:space="preserve">994611485 /  </v>
          </cell>
          <cell r="O851" t="str">
            <v/>
          </cell>
          <cell r="P851" t="str">
            <v>LATACUNGA</v>
          </cell>
          <cell r="Q851" t="str">
            <v>LATACUNGA</v>
          </cell>
          <cell r="R851" t="str">
            <v>COTOPAXI</v>
          </cell>
          <cell r="T851" t="str">
            <v>TRAMACO</v>
          </cell>
          <cell r="U851" t="str">
            <v>FLEXNETUIO_PROVINCIA</v>
          </cell>
          <cell r="V851">
            <v>1</v>
          </cell>
          <cell r="W851">
            <v>1</v>
          </cell>
          <cell r="X851" t="str">
            <v>FLEXNET</v>
          </cell>
          <cell r="Y851" t="str">
            <v>FLEX NET CALLE 28 DE JUNIO S/N Y GARCIA MORENO ENTRADA LLANO GRANDE</v>
          </cell>
        </row>
        <row r="852">
          <cell r="A852" t="str">
            <v>18031692</v>
          </cell>
          <cell r="B852">
            <v>498125</v>
          </cell>
          <cell r="C852" t="str">
            <v>18031692</v>
          </cell>
          <cell r="D852" t="str">
            <v>CONECEL</v>
          </cell>
          <cell r="E852" t="str">
            <v>DESPACHO</v>
          </cell>
          <cell r="F852" t="str">
            <v>NORMAL</v>
          </cell>
          <cell r="G852" t="str">
            <v>031002004188171</v>
          </cell>
          <cell r="H852">
            <v>44943</v>
          </cell>
          <cell r="I852" t="str">
            <v>INCIDENCIA</v>
          </cell>
          <cell r="J852">
            <v>44944</v>
          </cell>
          <cell r="K852" t="str">
            <v xml:space="preserve">EDISON FERNANDO ALVAREZ ALVAREZ / </v>
          </cell>
          <cell r="L852" t="str">
            <v>LATACUNGA / MATRIZ / JUAN ABEL ECHEVERRIA &amp; C. QUITO EN CENTRO COMERCIAL SAN PEDRO OFIC. 309 3ER PISO</v>
          </cell>
          <cell r="M852" t="str">
            <v>5.02958E+11</v>
          </cell>
          <cell r="N852" t="str">
            <v>990740688 /  958830911</v>
          </cell>
          <cell r="P852" t="str">
            <v>LATACUNGA</v>
          </cell>
          <cell r="Q852" t="str">
            <v>LATACUNGA</v>
          </cell>
          <cell r="R852" t="str">
            <v>COTOPAXI</v>
          </cell>
          <cell r="T852" t="str">
            <v>TRAMACO</v>
          </cell>
          <cell r="U852" t="str">
            <v>FLEXNETUIO_PROVINCIA</v>
          </cell>
          <cell r="V852">
            <v>1</v>
          </cell>
          <cell r="W852">
            <v>1</v>
          </cell>
          <cell r="X852" t="str">
            <v>FLEXNET</v>
          </cell>
          <cell r="Y852" t="str">
            <v>FLEX NET CALLE 28 DE JUNIO S/N Y GARCIA MORENO ENTRADA LLANO GRANDE</v>
          </cell>
        </row>
        <row r="853">
          <cell r="A853" t="str">
            <v>20003073541105</v>
          </cell>
          <cell r="B853">
            <v>498126</v>
          </cell>
          <cell r="C853" t="str">
            <v>20003073541105</v>
          </cell>
          <cell r="D853" t="str">
            <v>CONECEL</v>
          </cell>
          <cell r="E853" t="str">
            <v>DESPACHO</v>
          </cell>
          <cell r="F853" t="str">
            <v>NORMAL</v>
          </cell>
          <cell r="G853" t="str">
            <v>031002004188172</v>
          </cell>
          <cell r="H853">
            <v>44943</v>
          </cell>
          <cell r="I853" t="str">
            <v>INCIDENCIA</v>
          </cell>
          <cell r="J853">
            <v>44944</v>
          </cell>
          <cell r="K853" t="str">
            <v xml:space="preserve">IVAN MANUEL VELEZ CEDENO / </v>
          </cell>
          <cell r="L853" t="str">
            <v>PORTOVIEJO / ANDRES DE VERA / AV MANABI Y LUIS TIBURCIO MACIAS URBANIZACION GIRASOLES TRABAJA EN GARITA A 2 CUADRAS ALMACEN DE TELAS LA PAZ</v>
          </cell>
          <cell r="M853" t="str">
            <v>1350139901</v>
          </cell>
          <cell r="N853" t="str">
            <v xml:space="preserve">969355958 /  </v>
          </cell>
          <cell r="O853" t="str">
            <v/>
          </cell>
          <cell r="P853" t="str">
            <v>PORTOVIEJO</v>
          </cell>
          <cell r="Q853" t="str">
            <v>PORTOVIEJO</v>
          </cell>
          <cell r="R853" t="str">
            <v>MANABI</v>
          </cell>
          <cell r="T853" t="str">
            <v>TRAMACO</v>
          </cell>
          <cell r="U853" t="str">
            <v>FLEXNETUIO_PROVINCIA</v>
          </cell>
          <cell r="V853">
            <v>1</v>
          </cell>
          <cell r="W853">
            <v>1</v>
          </cell>
          <cell r="X853" t="str">
            <v>FLEXNET</v>
          </cell>
          <cell r="Y853" t="str">
            <v>FLEX NET CALLE 28 DE JUNIO S/N Y GARCIA MORENO ENTRADA LLANO GRANDE</v>
          </cell>
        </row>
        <row r="854">
          <cell r="A854" t="str">
            <v>20003063979360</v>
          </cell>
          <cell r="B854">
            <v>498127</v>
          </cell>
          <cell r="C854" t="str">
            <v>20003063979360</v>
          </cell>
          <cell r="D854" t="str">
            <v>CONECEL</v>
          </cell>
          <cell r="E854" t="str">
            <v>DESPACHO</v>
          </cell>
          <cell r="F854" t="str">
            <v>NORMAL</v>
          </cell>
          <cell r="G854" t="str">
            <v>031002004188173</v>
          </cell>
          <cell r="H854">
            <v>44943</v>
          </cell>
          <cell r="I854" t="str">
            <v>EN_TRANSITO</v>
          </cell>
          <cell r="J854">
            <v>44943</v>
          </cell>
          <cell r="K854" t="str">
            <v xml:space="preserve">SANTIAGO MARCIAL CABEZAS LLERENA / </v>
          </cell>
          <cell r="L854" t="str">
            <v>RIOBAMBA / LIZARZABURU / CUIDADELA PUCARA CLL RIO DE JANEIRO Y BRASILIA CASA DE 1P/CLR BLANCO A 1 CRD D UPC DE PUCARA</v>
          </cell>
          <cell r="M854" t="str">
            <v>603608449</v>
          </cell>
          <cell r="N854" t="str">
            <v xml:space="preserve">962927696 /  </v>
          </cell>
          <cell r="O854" t="str">
            <v/>
          </cell>
          <cell r="P854" t="str">
            <v>RIOBAMBA</v>
          </cell>
          <cell r="Q854" t="str">
            <v>RIOBAMBA</v>
          </cell>
          <cell r="R854" t="str">
            <v>CHIMBORAZO</v>
          </cell>
          <cell r="T854" t="str">
            <v>TRAMACO</v>
          </cell>
          <cell r="U854" t="str">
            <v>FLEXNETUIO_PROVINCIA</v>
          </cell>
          <cell r="V854">
            <v>1</v>
          </cell>
          <cell r="W854">
            <v>1</v>
          </cell>
          <cell r="X854" t="str">
            <v>FLEXNET</v>
          </cell>
          <cell r="Y854" t="str">
            <v>FLEX NET CALLE 28 DE JUNIO S/N Y GARCIA MORENO ENTRADA LLANO GRANDE</v>
          </cell>
        </row>
        <row r="855">
          <cell r="A855" t="str">
            <v>20003073538356</v>
          </cell>
          <cell r="B855">
            <v>498128</v>
          </cell>
          <cell r="C855" t="str">
            <v>20003073538356</v>
          </cell>
          <cell r="D855" t="str">
            <v>CONECEL</v>
          </cell>
          <cell r="E855" t="str">
            <v>DESPACHO</v>
          </cell>
          <cell r="F855" t="str">
            <v>NORMAL</v>
          </cell>
          <cell r="G855" t="str">
            <v>031002004188174</v>
          </cell>
          <cell r="H855">
            <v>44943</v>
          </cell>
          <cell r="I855" t="str">
            <v>INCIDENCIA</v>
          </cell>
          <cell r="J855">
            <v>44944</v>
          </cell>
          <cell r="K855" t="str">
            <v xml:space="preserve">GEOVANNA ELIZABETH AYALA APOLO / </v>
          </cell>
          <cell r="L855" t="str">
            <v>MACHALA / LA PROVIDENCIA / CALLE ITALIA ENTRE HAITI Y PARAGUAY DEPOSITO IESS DOS AMARILLOAZUL Y ROJO UNA CUANDRA ANTES DE LA CAPILLA</v>
          </cell>
          <cell r="M855" t="str">
            <v>704363050</v>
          </cell>
          <cell r="N855" t="str">
            <v xml:space="preserve">984131251 /  </v>
          </cell>
          <cell r="O855" t="str">
            <v/>
          </cell>
          <cell r="P855" t="str">
            <v>MACHALA</v>
          </cell>
          <cell r="Q855" t="str">
            <v>MACHALA</v>
          </cell>
          <cell r="R855" t="str">
            <v>EL ORO</v>
          </cell>
          <cell r="T855" t="str">
            <v>TRAMACO</v>
          </cell>
          <cell r="U855" t="str">
            <v>FLEXNETUIO_PROVINCIA</v>
          </cell>
          <cell r="V855">
            <v>1</v>
          </cell>
          <cell r="W855">
            <v>1</v>
          </cell>
          <cell r="X855" t="str">
            <v>FLEXNET</v>
          </cell>
          <cell r="Y855" t="str">
            <v>FLEX NET CALLE 28 DE JUNIO S/N Y GARCIA MORENO ENTRADA LLANO GRANDE</v>
          </cell>
        </row>
        <row r="856">
          <cell r="A856" t="str">
            <v>20003073523665</v>
          </cell>
          <cell r="B856">
            <v>498129</v>
          </cell>
          <cell r="C856" t="str">
            <v>20003073523665</v>
          </cell>
          <cell r="D856" t="str">
            <v>CONECEL</v>
          </cell>
          <cell r="E856" t="str">
            <v>DESPACHO</v>
          </cell>
          <cell r="F856" t="str">
            <v>NORMAL</v>
          </cell>
          <cell r="G856" t="str">
            <v/>
          </cell>
          <cell r="H856">
            <v>44943</v>
          </cell>
          <cell r="I856" t="str">
            <v>EN_TRANSITO</v>
          </cell>
          <cell r="J856">
            <v>44943</v>
          </cell>
          <cell r="K856" t="str">
            <v xml:space="preserve">FULGEN ANTONIO LINARES CASTILLO / </v>
          </cell>
          <cell r="L856" t="str">
            <v>CUENCA / EL VECINO / CALLE OCTAVIO CHACON MOSCOSO Y SEGUNDA TRANSVERSAL LUGAR DE ENTREGA CERVECERIA LA PAZ DETRAS DE LA TABERNA LICUOR</v>
          </cell>
          <cell r="M856" t="str">
            <v>151909165</v>
          </cell>
          <cell r="N856" t="str">
            <v>983802533 /  998614933</v>
          </cell>
          <cell r="O856" t="str">
            <v/>
          </cell>
          <cell r="P856" t="str">
            <v>CUENCA</v>
          </cell>
          <cell r="Q856" t="str">
            <v>CUENCA</v>
          </cell>
          <cell r="R856" t="str">
            <v>AZUAY</v>
          </cell>
          <cell r="T856" t="str">
            <v>ITSACOURIER</v>
          </cell>
          <cell r="U856" t="str">
            <v>FLEXNETUIO_PROVINCIA</v>
          </cell>
          <cell r="V856">
            <v>1</v>
          </cell>
          <cell r="W856">
            <v>1</v>
          </cell>
          <cell r="X856" t="str">
            <v>FLEXNET</v>
          </cell>
          <cell r="Y856" t="str">
            <v>FLEX NET CALLE 28 DE JUNIO S/N Y GARCIA MORENO ENTRADA LLANO GRANDE</v>
          </cell>
        </row>
        <row r="857">
          <cell r="A857" t="str">
            <v>20003073562603</v>
          </cell>
          <cell r="B857">
            <v>498130</v>
          </cell>
          <cell r="C857" t="str">
            <v>20003073562603</v>
          </cell>
          <cell r="D857" t="str">
            <v>CONECEL</v>
          </cell>
          <cell r="E857" t="str">
            <v>DESPACHO</v>
          </cell>
          <cell r="F857" t="str">
            <v>NORMAL</v>
          </cell>
          <cell r="G857" t="str">
            <v>FT80391</v>
          </cell>
          <cell r="H857">
            <v>44943</v>
          </cell>
          <cell r="I857" t="str">
            <v>COORDINADO</v>
          </cell>
          <cell r="J857">
            <v>44944</v>
          </cell>
          <cell r="K857" t="str">
            <v xml:space="preserve">DEYDA BELEN LLANOS SANCHEZ / </v>
          </cell>
          <cell r="L857" t="str">
            <v>QUITO / CALDERON / BARRIO CARAPUNGO CALLE RIO MARANON N13-49 Y RIO COCA CASA DE DOS PISOS COLOR BLANCO JUNTO A LA CARNICERIA DON FA</v>
          </cell>
          <cell r="M857" t="str">
            <v>1722893524</v>
          </cell>
          <cell r="N857" t="str">
            <v>987727748 /  982760676</v>
          </cell>
          <cell r="P857" t="str">
            <v>QUITO</v>
          </cell>
          <cell r="Q857" t="str">
            <v>QUITO</v>
          </cell>
          <cell r="R857" t="str">
            <v>PICHINCHA</v>
          </cell>
          <cell r="T857" t="str">
            <v>FLEXTRANS UIO</v>
          </cell>
          <cell r="U857" t="str">
            <v>FLEXNETUIO_LOCAL</v>
          </cell>
          <cell r="V857">
            <v>1</v>
          </cell>
          <cell r="W857">
            <v>1</v>
          </cell>
          <cell r="X857" t="str">
            <v>FLEXNET</v>
          </cell>
          <cell r="Y857" t="str">
            <v>FLEX NET CALLE 28 DE JUNIO S/N Y GARCIA MORENO ENTRADA LLANO GRANDE</v>
          </cell>
        </row>
        <row r="858">
          <cell r="A858" t="str">
            <v>20003073182459</v>
          </cell>
          <cell r="B858">
            <v>498131</v>
          </cell>
          <cell r="C858" t="str">
            <v>20003073182459</v>
          </cell>
          <cell r="D858" t="str">
            <v>CONECEL</v>
          </cell>
          <cell r="E858" t="str">
            <v>DESPACHO</v>
          </cell>
          <cell r="F858" t="str">
            <v>NORMAL</v>
          </cell>
          <cell r="G858" t="str">
            <v>FT80337</v>
          </cell>
          <cell r="H858">
            <v>44943</v>
          </cell>
          <cell r="I858" t="str">
            <v>INCIDENCIA</v>
          </cell>
          <cell r="J858">
            <v>44944</v>
          </cell>
          <cell r="K858" t="str">
            <v xml:space="preserve">CARLOS JAVIER RIVERA PILLAJO / </v>
          </cell>
          <cell r="L858" t="str">
            <v>QUITO / SANGOLQUI / AV LUIS CORDERO Y GENERAL ENRIQUEZ EN EL CENTRO COMERCIAL RIVER MALL EN EL DEPARTAMENTO DE MANTENIMIENTO</v>
          </cell>
          <cell r="M858" t="str">
            <v>1719663401</v>
          </cell>
          <cell r="N858" t="str">
            <v>995866498 /  984169683</v>
          </cell>
          <cell r="O858" t="str">
            <v/>
          </cell>
          <cell r="P858" t="str">
            <v>QUITO</v>
          </cell>
          <cell r="Q858" t="str">
            <v>QUITO</v>
          </cell>
          <cell r="R858" t="str">
            <v>PICHINCHA</v>
          </cell>
          <cell r="T858" t="str">
            <v>FLEXTRANS UIO</v>
          </cell>
          <cell r="U858" t="str">
            <v>FLEXNETUIO_LOCAL</v>
          </cell>
          <cell r="V858">
            <v>1</v>
          </cell>
          <cell r="W858">
            <v>1</v>
          </cell>
          <cell r="X858" t="str">
            <v>FLEXNET</v>
          </cell>
          <cell r="Y858" t="str">
            <v>FLEX NET CALLE 28 DE JUNIO S/N Y GARCIA MORENO ENTRADA LLANO GRANDE</v>
          </cell>
        </row>
        <row r="859">
          <cell r="A859" t="str">
            <v>20003073159119</v>
          </cell>
          <cell r="B859">
            <v>498132</v>
          </cell>
          <cell r="C859" t="str">
            <v>20003073159119</v>
          </cell>
          <cell r="D859" t="str">
            <v>CONECEL</v>
          </cell>
          <cell r="E859" t="str">
            <v>DESPACHO</v>
          </cell>
          <cell r="F859" t="str">
            <v>NORMAL</v>
          </cell>
          <cell r="G859" t="str">
            <v>EC6471</v>
          </cell>
          <cell r="H859">
            <v>44943</v>
          </cell>
          <cell r="I859" t="str">
            <v>EN_TRANSITO</v>
          </cell>
          <cell r="J859">
            <v>44944</v>
          </cell>
          <cell r="K859" t="str">
            <v xml:space="preserve">KATERINE ESTEFANIA ROBLES BURGOS / </v>
          </cell>
          <cell r="L859" t="str">
            <v>QUITO / EL INCA / EN LA URBANIZACION JARDINES DE AMGASI LOTE 151 CALLE DE LAS AVIGIRAS Y AV ELOY ALFARO A UNA CUADRA DE LA EMBAJADA DE ESTADOS UNIDOS UNIDOS</v>
          </cell>
          <cell r="M859" t="str">
            <v>930412432</v>
          </cell>
          <cell r="N859" t="str">
            <v>983331455 /  960961973</v>
          </cell>
          <cell r="O859" t="str">
            <v/>
          </cell>
          <cell r="P859" t="str">
            <v>QUITO</v>
          </cell>
          <cell r="Q859" t="str">
            <v>QUITO</v>
          </cell>
          <cell r="R859" t="str">
            <v>PICHINCHA</v>
          </cell>
          <cell r="T859" t="str">
            <v>EXPRESSCON</v>
          </cell>
          <cell r="U859" t="str">
            <v>FLEXNETUIO_LOCAL</v>
          </cell>
          <cell r="V859">
            <v>1</v>
          </cell>
          <cell r="W859">
            <v>1</v>
          </cell>
          <cell r="X859" t="str">
            <v>FLEXNET</v>
          </cell>
          <cell r="Y859" t="str">
            <v>FLEX NET CALLE 28 DE JUNIO S/N Y GARCIA MORENO ENTRADA LLANO GRANDE</v>
          </cell>
        </row>
        <row r="860">
          <cell r="A860" t="str">
            <v>20003072233936</v>
          </cell>
          <cell r="B860">
            <v>498133</v>
          </cell>
          <cell r="C860" t="str">
            <v>20003072233936</v>
          </cell>
          <cell r="D860" t="str">
            <v>CONECEL</v>
          </cell>
          <cell r="E860" t="str">
            <v>DESPACHO</v>
          </cell>
          <cell r="F860" t="str">
            <v>NORMAL</v>
          </cell>
          <cell r="G860" t="str">
            <v>FT80338</v>
          </cell>
          <cell r="H860">
            <v>44943</v>
          </cell>
          <cell r="I860" t="str">
            <v>ENTREGADO</v>
          </cell>
          <cell r="J860">
            <v>44944</v>
          </cell>
          <cell r="K860" t="str">
            <v xml:space="preserve">DARWIN GEOVANNY MERO BRIONES / </v>
          </cell>
          <cell r="L860" t="str">
            <v>QUITO / CALDERON / BARRIO SAN JUAN DE CALDERON AV LA PIO 12 LOCAL N12-430 EN SERVICIO TECNICO TECNICONTROL A MEDIA CUADRA DE LA IGLESIA CATOLICA SAN JUAN DE CALDERON</v>
          </cell>
          <cell r="M860" t="str">
            <v>1720499621</v>
          </cell>
          <cell r="N860" t="str">
            <v>983765004 /  968648443</v>
          </cell>
          <cell r="O860" t="str">
            <v/>
          </cell>
          <cell r="P860" t="str">
            <v>QUITO</v>
          </cell>
          <cell r="Q860" t="str">
            <v>QUITO</v>
          </cell>
          <cell r="R860" t="str">
            <v>PICHINCHA</v>
          </cell>
          <cell r="T860" t="str">
            <v>FLEXTRANS UIO</v>
          </cell>
          <cell r="U860" t="str">
            <v>FLEXNETUIO_LOCAL</v>
          </cell>
          <cell r="V860">
            <v>1</v>
          </cell>
          <cell r="W860">
            <v>1</v>
          </cell>
          <cell r="X860" t="str">
            <v>FLEXNET</v>
          </cell>
          <cell r="Y860" t="str">
            <v>FLEX NET CALLE 28 DE JUNIO S/N Y GARCIA MORENO ENTRADA LLANO GRANDE</v>
          </cell>
        </row>
        <row r="861">
          <cell r="A861" t="str">
            <v>20003056473140</v>
          </cell>
          <cell r="B861">
            <v>498134</v>
          </cell>
          <cell r="C861" t="str">
            <v>20003056473140</v>
          </cell>
          <cell r="D861" t="str">
            <v>CONECEL</v>
          </cell>
          <cell r="E861" t="str">
            <v>DESPACHO</v>
          </cell>
          <cell r="F861" t="str">
            <v>NORMAL</v>
          </cell>
          <cell r="G861" t="str">
            <v>FT80340</v>
          </cell>
          <cell r="H861">
            <v>44943</v>
          </cell>
          <cell r="I861" t="str">
            <v>INCIDENCIA</v>
          </cell>
          <cell r="J861">
            <v>44944</v>
          </cell>
          <cell r="K861" t="str">
            <v xml:space="preserve">NELSON JOSE NUNEZ ARRAYAGO / </v>
          </cell>
          <cell r="L861" t="str">
            <v>QUITO / LA FERROVIARIA / CALLE RICARDO VALDIVIESO Y CALLE LUISA CASA DE 2 PISOS COLOR CREMA E7-123 DIAGONAL AL BAZAR MANY</v>
          </cell>
          <cell r="M861" t="str">
            <v>1758512683</v>
          </cell>
          <cell r="N861" t="str">
            <v xml:space="preserve">999663289 /  </v>
          </cell>
          <cell r="O861" t="str">
            <v/>
          </cell>
          <cell r="P861" t="str">
            <v>QUITO</v>
          </cell>
          <cell r="Q861" t="str">
            <v>QUITO</v>
          </cell>
          <cell r="R861" t="str">
            <v>PICHINCHA</v>
          </cell>
          <cell r="T861" t="str">
            <v>FLEXTRANS UIO</v>
          </cell>
          <cell r="U861" t="str">
            <v>FLEXNETUIO_LOCAL</v>
          </cell>
          <cell r="V861">
            <v>1</v>
          </cell>
          <cell r="W861">
            <v>1</v>
          </cell>
          <cell r="X861" t="str">
            <v>FLEXNET</v>
          </cell>
          <cell r="Y861" t="str">
            <v>FLEX NET CALLE 28 DE JUNIO S/N Y GARCIA MORENO ENTRADA LLANO GRANDE</v>
          </cell>
        </row>
        <row r="862">
          <cell r="A862" t="str">
            <v>20003073548703</v>
          </cell>
          <cell r="B862">
            <v>498135</v>
          </cell>
          <cell r="C862" t="str">
            <v>20003073548703</v>
          </cell>
          <cell r="D862" t="str">
            <v>CONECEL</v>
          </cell>
          <cell r="E862" t="str">
            <v>DESPACHO</v>
          </cell>
          <cell r="F862" t="str">
            <v>NORMAL</v>
          </cell>
          <cell r="G862" t="str">
            <v>FT80336</v>
          </cell>
          <cell r="H862">
            <v>44943</v>
          </cell>
          <cell r="I862" t="str">
            <v>COORDINADO</v>
          </cell>
          <cell r="J862">
            <v>44944</v>
          </cell>
          <cell r="K862" t="str">
            <v xml:space="preserve">JOCELIN ALEXANDRA MONTENEGRO DIAZ / </v>
          </cell>
          <cell r="L862" t="str">
            <v>QUITO / PIFO / CALLE DAMMER E35 Y VINA PALUGO CASA DE UN PISO COLOR VERDE JUNTO A LA PIZZERIA PANCHO</v>
          </cell>
          <cell r="M862" t="str">
            <v>1753223567</v>
          </cell>
          <cell r="N862" t="str">
            <v xml:space="preserve">985667943 /  </v>
          </cell>
          <cell r="O862" t="str">
            <v/>
          </cell>
          <cell r="P862" t="str">
            <v>QUITO</v>
          </cell>
          <cell r="Q862" t="str">
            <v>QUITO</v>
          </cell>
          <cell r="R862" t="str">
            <v>PICHINCHA</v>
          </cell>
          <cell r="T862" t="str">
            <v>FLEXTRANS UIO</v>
          </cell>
          <cell r="U862" t="str">
            <v>FLEXNETUIO_LOCAL</v>
          </cell>
          <cell r="V862">
            <v>1</v>
          </cell>
          <cell r="W862">
            <v>1</v>
          </cell>
          <cell r="X862" t="str">
            <v>FLEXNET</v>
          </cell>
          <cell r="Y862" t="str">
            <v>FLEX NET CALLE 28 DE JUNIO S/N Y GARCIA MORENO ENTRADA LLANO GRANDE</v>
          </cell>
        </row>
        <row r="863">
          <cell r="A863" t="str">
            <v>20003073526937</v>
          </cell>
          <cell r="B863">
            <v>498136</v>
          </cell>
          <cell r="C863" t="str">
            <v>20003073526937</v>
          </cell>
          <cell r="D863" t="str">
            <v>CONECEL</v>
          </cell>
          <cell r="E863" t="str">
            <v>DESPACHO</v>
          </cell>
          <cell r="F863" t="str">
            <v>NORMAL</v>
          </cell>
          <cell r="G863" t="str">
            <v>GR20003073526937</v>
          </cell>
          <cell r="H863">
            <v>44943</v>
          </cell>
          <cell r="I863" t="str">
            <v>EN_TRANSITO</v>
          </cell>
          <cell r="J863">
            <v>44943</v>
          </cell>
          <cell r="K863" t="str">
            <v xml:space="preserve">ANA CRISTINA BRAVO MOREIRA / </v>
          </cell>
          <cell r="L863" t="str">
            <v>SANTO DOMINGO / SANTO DOMINGO / via ChoneY AV ITALIA RECIBEN EN GASOLINERA HENAY / FRENTE A SOCIEDAD COMERCIAL E INDUSTRIAL OLAS DEL MAR</v>
          </cell>
          <cell r="M863" t="str">
            <v>1351659121</v>
          </cell>
          <cell r="N863" t="str">
            <v xml:space="preserve">995928238 /  </v>
          </cell>
          <cell r="O863" t="str">
            <v/>
          </cell>
          <cell r="P863" t="str">
            <v>SANTO DOMINGO</v>
          </cell>
          <cell r="Q863" t="str">
            <v>SANTO DOMINGO</v>
          </cell>
          <cell r="R863" t="str">
            <v>SANTO DOMINGO DE LOS TSACHILAS</v>
          </cell>
          <cell r="U863" t="str">
            <v>FLEXNETUIO_PROVINCIA</v>
          </cell>
          <cell r="V863">
            <v>1</v>
          </cell>
          <cell r="W863">
            <v>1</v>
          </cell>
          <cell r="X863" t="str">
            <v>FLEXNET</v>
          </cell>
          <cell r="Y863" t="str">
            <v>FLEX NET CALLE 28 DE JUNIO S/N Y GARCIA MORENO ENTRADA LLANO GRANDE</v>
          </cell>
        </row>
        <row r="864">
          <cell r="A864" t="str">
            <v>20003073171141</v>
          </cell>
          <cell r="B864">
            <v>498137</v>
          </cell>
          <cell r="C864" t="str">
            <v>20003073171141</v>
          </cell>
          <cell r="D864" t="str">
            <v>CONECEL</v>
          </cell>
          <cell r="E864" t="str">
            <v>DESPACHO</v>
          </cell>
          <cell r="F864" t="str">
            <v>NORMAL</v>
          </cell>
          <cell r="G864" t="str">
            <v>031002004188175</v>
          </cell>
          <cell r="H864">
            <v>44943</v>
          </cell>
          <cell r="I864" t="str">
            <v>ENTREGADO</v>
          </cell>
          <cell r="J864">
            <v>44944</v>
          </cell>
          <cell r="K864" t="str">
            <v xml:space="preserve">DIEGO FERNANDO MEJIA CARRERA / </v>
          </cell>
          <cell r="L864" t="str">
            <v>LATACUNGA / LA MATRIZ / CALLE TARQUI Y CALLE 12 DE MAYO EN EL RESTAURANTE L PB PIZZ FRENTE AL PARQUE DE FILANTROPIA</v>
          </cell>
          <cell r="M864" t="str">
            <v>504020942</v>
          </cell>
          <cell r="N864" t="str">
            <v>990703058 /  984138616</v>
          </cell>
          <cell r="O864" t="str">
            <v/>
          </cell>
          <cell r="P864" t="str">
            <v>LATACUNGA</v>
          </cell>
          <cell r="Q864" t="str">
            <v>LATACUNGA</v>
          </cell>
          <cell r="R864" t="str">
            <v>COTOPAXI</v>
          </cell>
          <cell r="T864" t="str">
            <v>TRAMACO</v>
          </cell>
          <cell r="U864" t="str">
            <v>FLEXNETUIO_PROVINCIA</v>
          </cell>
          <cell r="V864">
            <v>1</v>
          </cell>
          <cell r="W864">
            <v>1</v>
          </cell>
          <cell r="X864" t="str">
            <v>FLEXNET</v>
          </cell>
          <cell r="Y864" t="str">
            <v>FLEX NET CALLE 28 DE JUNIO S/N Y GARCIA MORENO ENTRADA LLANO GRANDE</v>
          </cell>
        </row>
        <row r="865">
          <cell r="A865" t="str">
            <v>20003073158541</v>
          </cell>
          <cell r="B865">
            <v>498138</v>
          </cell>
          <cell r="C865" t="str">
            <v>20003073158541</v>
          </cell>
          <cell r="D865" t="str">
            <v>CONECEL</v>
          </cell>
          <cell r="E865" t="str">
            <v>DESPACHO</v>
          </cell>
          <cell r="F865" t="str">
            <v>NORMAL</v>
          </cell>
          <cell r="G865" t="str">
            <v>GR20003073158541</v>
          </cell>
          <cell r="H865">
            <v>44943</v>
          </cell>
          <cell r="I865" t="str">
            <v>EN_TRANSITO</v>
          </cell>
          <cell r="J865">
            <v>44943</v>
          </cell>
          <cell r="K865" t="str">
            <v xml:space="preserve">DARWIN JACINTO MOREIRA VALDEZ / </v>
          </cell>
          <cell r="L865" t="str">
            <v>SANTO DOMINGO / SANTO DOMINGO / VIA QUEVEDO KM 4 Y MEDIO ENTRE CALLE QUITO Y QUEVEDO EN UN TALLER FRENTE A LUBRICENTER CERCA DEL HOTEL ONE</v>
          </cell>
          <cell r="M865" t="str">
            <v>1714315411</v>
          </cell>
          <cell r="N865" t="str">
            <v xml:space="preserve">986950669 /  </v>
          </cell>
          <cell r="O865" t="str">
            <v/>
          </cell>
          <cell r="P865" t="str">
            <v>SANTO DOMINGO</v>
          </cell>
          <cell r="Q865" t="str">
            <v>SANTO DOMINGO</v>
          </cell>
          <cell r="R865" t="str">
            <v>SANTO DOMINGO DE LOS TSACHILAS</v>
          </cell>
          <cell r="U865" t="str">
            <v>FLEXNETUIO_PROVINCIA</v>
          </cell>
          <cell r="V865">
            <v>1</v>
          </cell>
          <cell r="W865">
            <v>1</v>
          </cell>
          <cell r="X865" t="str">
            <v>FLEXNET</v>
          </cell>
          <cell r="Y865" t="str">
            <v>FLEX NET CALLE 28 DE JUNIO S/N Y GARCIA MORENO ENTRADA LLANO GRANDE</v>
          </cell>
        </row>
        <row r="866">
          <cell r="A866" t="str">
            <v>20003074324039</v>
          </cell>
          <cell r="B866">
            <v>498139</v>
          </cell>
          <cell r="C866" t="str">
            <v>20003074324039</v>
          </cell>
          <cell r="D866" t="str">
            <v>CONECEL</v>
          </cell>
          <cell r="E866" t="str">
            <v>DESPACHO</v>
          </cell>
          <cell r="F866" t="str">
            <v>NORMAL</v>
          </cell>
          <cell r="G866" t="str">
            <v>FT80293</v>
          </cell>
          <cell r="H866">
            <v>44943</v>
          </cell>
          <cell r="I866" t="str">
            <v>EN_TRANSITO</v>
          </cell>
          <cell r="J866">
            <v>44944</v>
          </cell>
          <cell r="K866" t="str">
            <v xml:space="preserve">EDISON BARRAGAN CARLOS / </v>
          </cell>
          <cell r="L866" t="str">
            <v>DURAN / ELOY ALFARO / AV ABEL GILBERTH CDLA PRIMAVERA 2 SECTOR 1C MZ 21 VLL 5 CASA DE UN PISO COLOR BEIGE</v>
          </cell>
          <cell r="M866" t="str">
            <v>200508372</v>
          </cell>
          <cell r="N866" t="str">
            <v>992163881 /  979544707</v>
          </cell>
          <cell r="P866" t="str">
            <v>DURAN</v>
          </cell>
          <cell r="Q866" t="str">
            <v>DURAN</v>
          </cell>
          <cell r="R866" t="str">
            <v>GUAYAS</v>
          </cell>
          <cell r="T866" t="str">
            <v>ITSACOURIER</v>
          </cell>
          <cell r="U866" t="str">
            <v>FLEXNETUIO_GYE</v>
          </cell>
          <cell r="V866">
            <v>1</v>
          </cell>
          <cell r="W866">
            <v>1</v>
          </cell>
          <cell r="X866" t="str">
            <v>FLEXNET</v>
          </cell>
          <cell r="Y866" t="str">
            <v>FLEX NET CALLE 28 DE JUNIO S/N Y GARCIA MORENO ENTRADA LLANO GRANDE</v>
          </cell>
        </row>
        <row r="867">
          <cell r="A867" t="str">
            <v>20003072280161</v>
          </cell>
          <cell r="B867">
            <v>498140</v>
          </cell>
          <cell r="C867" t="str">
            <v>20003072280161</v>
          </cell>
          <cell r="D867" t="str">
            <v>CONECEL</v>
          </cell>
          <cell r="E867" t="str">
            <v>DESPACHO</v>
          </cell>
          <cell r="F867" t="str">
            <v>NORMAL</v>
          </cell>
          <cell r="G867" t="str">
            <v>FT80294</v>
          </cell>
          <cell r="H867">
            <v>44943</v>
          </cell>
          <cell r="I867" t="str">
            <v>EN_TRANSITO</v>
          </cell>
          <cell r="J867">
            <v>44944</v>
          </cell>
          <cell r="K867" t="str">
            <v xml:space="preserve">CAROLINA LISSETTE PIHUABE DONOSO / </v>
          </cell>
          <cell r="L867" t="str">
            <v>DURAN / ELOY ALFARO / BARRIO LINDO MZ A SL 14 CALLEJON C.B DETRAS DEL ESTUDIO DE TATUAJES MAURICIO ART TATTO EN UNA CASA DE UN PISO COLOR VERDE</v>
          </cell>
          <cell r="M867" t="str">
            <v>940443641</v>
          </cell>
          <cell r="N867" t="str">
            <v xml:space="preserve">939359801 /  </v>
          </cell>
          <cell r="P867" t="str">
            <v>DURAN</v>
          </cell>
          <cell r="Q867" t="str">
            <v>DURAN</v>
          </cell>
          <cell r="R867" t="str">
            <v>GUAYAS</v>
          </cell>
          <cell r="T867" t="str">
            <v>ITSACOURIER</v>
          </cell>
          <cell r="U867" t="str">
            <v>FLEXNETUIO_GYE</v>
          </cell>
          <cell r="V867">
            <v>1</v>
          </cell>
          <cell r="W867">
            <v>1</v>
          </cell>
          <cell r="X867" t="str">
            <v>FLEXNET</v>
          </cell>
          <cell r="Y867" t="str">
            <v>FLEX NET CALLE 28 DE JUNIO S/N Y GARCIA MORENO ENTRADA LLANO GRANDE</v>
          </cell>
        </row>
        <row r="868">
          <cell r="A868" t="str">
            <v>20003073571852</v>
          </cell>
          <cell r="B868">
            <v>498141</v>
          </cell>
          <cell r="C868" t="str">
            <v>20003073571852</v>
          </cell>
          <cell r="D868" t="str">
            <v>CONECEL</v>
          </cell>
          <cell r="E868" t="str">
            <v>DESPACHO</v>
          </cell>
          <cell r="F868" t="str">
            <v>NORMAL</v>
          </cell>
          <cell r="G868" t="str">
            <v>FT80295</v>
          </cell>
          <cell r="H868">
            <v>44943</v>
          </cell>
          <cell r="I868" t="str">
            <v>ENTREGADO</v>
          </cell>
          <cell r="J868">
            <v>44943</v>
          </cell>
          <cell r="K868" t="str">
            <v xml:space="preserve">LUIS ROGER JIMENEZ ASENCIO / </v>
          </cell>
          <cell r="L868" t="str">
            <v>GUAYAQUIL / TARQUI / AV RODOLFO BAQUERIZO EN EL CENTRO COMERCIAL ALBOCENTRO EN EL AREA DE SEGURIDAD</v>
          </cell>
          <cell r="M868" t="str">
            <v>950344713</v>
          </cell>
          <cell r="N868" t="str">
            <v xml:space="preserve">992474302 /  </v>
          </cell>
          <cell r="P868" t="str">
            <v>GUAYAQUIL</v>
          </cell>
          <cell r="Q868" t="str">
            <v>GUAYAQUIL</v>
          </cell>
          <cell r="R868" t="str">
            <v>GUAYAS</v>
          </cell>
          <cell r="T868" t="str">
            <v>ITSACOURIER</v>
          </cell>
          <cell r="U868" t="str">
            <v>FLEXNETUIO_GYE</v>
          </cell>
          <cell r="V868">
            <v>1</v>
          </cell>
          <cell r="W868">
            <v>1</v>
          </cell>
          <cell r="X868" t="str">
            <v>FLEXNET</v>
          </cell>
          <cell r="Y868" t="str">
            <v>FLEX NET CALLE 28 DE JUNIO S/N Y GARCIA MORENO ENTRADA LLANO GRANDE</v>
          </cell>
        </row>
        <row r="869">
          <cell r="A869" t="str">
            <v>20003074068118</v>
          </cell>
          <cell r="B869">
            <v>498142</v>
          </cell>
          <cell r="C869" t="str">
            <v>20003074068118</v>
          </cell>
          <cell r="D869" t="str">
            <v>CONECEL</v>
          </cell>
          <cell r="E869" t="str">
            <v>DESPACHO</v>
          </cell>
          <cell r="F869" t="str">
            <v>NORMAL</v>
          </cell>
          <cell r="G869" t="str">
            <v>031002004188176</v>
          </cell>
          <cell r="H869">
            <v>44943</v>
          </cell>
          <cell r="I869" t="str">
            <v>INCIDENCIA</v>
          </cell>
          <cell r="J869">
            <v>44944</v>
          </cell>
          <cell r="K869" t="str">
            <v xml:space="preserve">JORGE ENRIQUE BAILON SOLEDISPA / </v>
          </cell>
          <cell r="L869" t="str">
            <v>PORTOVIEJO / 12DE MARZO / CALLE 5 DE JUNIO Y CALLEJON ROBLE/A LADO DE UNA PIZZERIA BENAVIDES BAILON CASA DE DOS PISOS VERDE CERCA DE TIENDA EN LA ZONA</v>
          </cell>
          <cell r="M869" t="str">
            <v>1303295941</v>
          </cell>
          <cell r="N869" t="str">
            <v xml:space="preserve">984179663 /  </v>
          </cell>
          <cell r="O869" t="str">
            <v/>
          </cell>
          <cell r="P869" t="str">
            <v>PORTOVIEJO</v>
          </cell>
          <cell r="Q869" t="str">
            <v>PORTOVIEJO</v>
          </cell>
          <cell r="R869" t="str">
            <v>MANABI</v>
          </cell>
          <cell r="T869" t="str">
            <v>TRAMACO</v>
          </cell>
          <cell r="U869" t="str">
            <v>FLEXNETUIO_PROVINCIA</v>
          </cell>
          <cell r="V869">
            <v>1</v>
          </cell>
          <cell r="W869">
            <v>1</v>
          </cell>
          <cell r="X869" t="str">
            <v>FLEXNET</v>
          </cell>
          <cell r="Y869" t="str">
            <v>FLEX NET CALLE 28 DE JUNIO S/N Y GARCIA MORENO ENTRADA LLANO GRANDE</v>
          </cell>
        </row>
        <row r="870">
          <cell r="A870" t="str">
            <v>20003073137873</v>
          </cell>
          <cell r="B870">
            <v>498143</v>
          </cell>
          <cell r="C870" t="str">
            <v>20003073137873</v>
          </cell>
          <cell r="D870" t="str">
            <v>CONECEL</v>
          </cell>
          <cell r="E870" t="str">
            <v>DESPACHO</v>
          </cell>
          <cell r="F870" t="str">
            <v>NORMAL</v>
          </cell>
          <cell r="G870" t="str">
            <v>GR20003073137873</v>
          </cell>
          <cell r="H870">
            <v>44943</v>
          </cell>
          <cell r="I870" t="str">
            <v>ENTREGADO</v>
          </cell>
          <cell r="J870">
            <v>44943</v>
          </cell>
          <cell r="K870" t="str">
            <v xml:space="preserve">LEONEL MAURICIO RIOFRIO REQUELME / </v>
          </cell>
          <cell r="L870" t="str">
            <v>SANTO DOMINGO / SANTO DOMINGO / AV LA LORENA Y RIO LELIA ENTREGAR EN EL HOSPITAL GENERAL DEL IESS AREA DE EMERGENCIAS FRENTE A UNA FARMACIA LA CRUZ AZUL</v>
          </cell>
          <cell r="M870" t="str">
            <v>1723324438</v>
          </cell>
          <cell r="N870" t="str">
            <v xml:space="preserve">982822916 /  </v>
          </cell>
          <cell r="O870" t="str">
            <v/>
          </cell>
          <cell r="P870" t="str">
            <v>SANTO DOMINGO</v>
          </cell>
          <cell r="Q870" t="str">
            <v>SANTO DOMINGO</v>
          </cell>
          <cell r="R870" t="str">
            <v>SANTO DOMINGO DE LOS TSACHILAS</v>
          </cell>
          <cell r="U870" t="str">
            <v>FLEXNETUIO_PROVINCIA</v>
          </cell>
          <cell r="V870">
            <v>1</v>
          </cell>
          <cell r="W870">
            <v>1</v>
          </cell>
          <cell r="X870" t="str">
            <v>FLEXNET</v>
          </cell>
          <cell r="Y870" t="str">
            <v>FLEX NET CALLE 28 DE JUNIO S/N Y GARCIA MORENO ENTRADA LLANO GRANDE</v>
          </cell>
        </row>
        <row r="871">
          <cell r="A871" t="str">
            <v>25177</v>
          </cell>
          <cell r="B871">
            <v>498110</v>
          </cell>
          <cell r="C871" t="str">
            <v>25177</v>
          </cell>
          <cell r="D871" t="str">
            <v>WORLINASLI</v>
          </cell>
          <cell r="E871" t="str">
            <v>DESPACHO</v>
          </cell>
          <cell r="F871" t="str">
            <v>NORMAL</v>
          </cell>
          <cell r="G871" t="str">
            <v>031002004186258</v>
          </cell>
          <cell r="H871">
            <v>44943</v>
          </cell>
          <cell r="I871" t="str">
            <v>INCIDENCIA</v>
          </cell>
          <cell r="J871">
            <v>44944</v>
          </cell>
          <cell r="K871" t="str">
            <v>SUSY RODRIGUEZ VERA</v>
          </cell>
          <cell r="L871" t="str">
            <v>CALLE SIMON BOLIVAR Y JUAN MONTALVO POR EL MUNICIPIOO DE SALITRE</v>
          </cell>
          <cell r="N871" t="str">
            <v>0991788841</v>
          </cell>
          <cell r="O871" t="str">
            <v>0991788841</v>
          </cell>
          <cell r="P871" t="str">
            <v>092004</v>
          </cell>
          <cell r="Q871" t="str">
            <v>SALITRE</v>
          </cell>
          <cell r="R871" t="str">
            <v>GUAYAS</v>
          </cell>
          <cell r="S871" t="str">
            <v>JUNQUILLAL</v>
          </cell>
          <cell r="T871" t="str">
            <v>TRAMACO</v>
          </cell>
          <cell r="U871" t="str">
            <v>FLEXNETGYE_PROVINCIA</v>
          </cell>
          <cell r="V871">
            <v>1</v>
          </cell>
          <cell r="W871">
            <v>3.5</v>
          </cell>
          <cell r="X871" t="str">
            <v>FLEXNET ECUADOR - WORLIN</v>
          </cell>
          <cell r="Y871" t="str">
            <v>FERNANDO GUTIERREZ HILL VIA A DAULE KM 8 1/2 ENTRADA A COOPERATIVA JUAN MONTALVO</v>
          </cell>
        </row>
        <row r="872">
          <cell r="A872" t="str">
            <v>2023-00633</v>
          </cell>
          <cell r="B872">
            <v>498109</v>
          </cell>
          <cell r="C872" t="str">
            <v>2023-00633</v>
          </cell>
          <cell r="D872" t="str">
            <v>TUENTI</v>
          </cell>
          <cell r="E872" t="str">
            <v>DESPACHO</v>
          </cell>
          <cell r="F872" t="str">
            <v>NORMAL</v>
          </cell>
          <cell r="G872" t="str">
            <v/>
          </cell>
          <cell r="H872">
            <v>44943</v>
          </cell>
          <cell r="I872" t="str">
            <v>EN_PROCESO</v>
          </cell>
          <cell r="J872">
            <v>44943</v>
          </cell>
          <cell r="K872" t="str">
            <v>DINADEC ZONIFICACION TUENTI GUAYAS_MELISSA HIDALGO</v>
          </cell>
          <cell r="L872" t="str">
            <v>Direccion  Km 15 5 vIa a Daule  Bodega Griffine Garita 2</v>
          </cell>
          <cell r="M872" t="str">
            <v>0933023129</v>
          </cell>
          <cell r="N872" t="str">
            <v>0933023129</v>
          </cell>
          <cell r="O872" t="str">
            <v/>
          </cell>
          <cell r="P872" t="str">
            <v>GUAYAQUIL</v>
          </cell>
          <cell r="Q872" t="str">
            <v>GUAYAQUIL</v>
          </cell>
          <cell r="R872" t="str">
            <v>GUAYAS</v>
          </cell>
          <cell r="T872" t="str">
            <v>FLEXTRANS</v>
          </cell>
          <cell r="U872" t="str">
            <v>FLEXNETUIO_GYE</v>
          </cell>
          <cell r="V872">
            <v>1</v>
          </cell>
          <cell r="W872">
            <v>1</v>
          </cell>
          <cell r="X872" t="str">
            <v>FLEXNET ECUADOR - MOVISTAR</v>
          </cell>
          <cell r="Y872" t="str">
            <v>CALLE 28 DE JUNIO S/N Y GARCIA MORENO ENTRADA LLANO GRANDE</v>
          </cell>
        </row>
        <row r="873">
          <cell r="A873" t="str">
            <v>2023-00624</v>
          </cell>
          <cell r="B873">
            <v>498043</v>
          </cell>
          <cell r="C873" t="str">
            <v>2023-00624</v>
          </cell>
          <cell r="D873" t="str">
            <v>MOVISTAR</v>
          </cell>
          <cell r="E873" t="str">
            <v>DESPACHO</v>
          </cell>
          <cell r="F873" t="str">
            <v>NORMAL</v>
          </cell>
          <cell r="G873" t="str">
            <v>FT80460</v>
          </cell>
          <cell r="H873">
            <v>44943</v>
          </cell>
          <cell r="I873" t="str">
            <v>ENTREGADO</v>
          </cell>
          <cell r="J873">
            <v>44944</v>
          </cell>
          <cell r="K873" t="str">
            <v xml:space="preserve">NORPHONE CAVS DAS TUMBACO_LOURDES BRAVO </v>
          </cell>
          <cell r="L873" t="str">
            <v xml:space="preserve">AV INTEROCEANICA Y JUAN MONTALVO JUNTO A PRODUBANCO CC SANTA MARIA </v>
          </cell>
          <cell r="M873" t="str">
            <v>1091717898001</v>
          </cell>
          <cell r="N873" t="str">
            <v>984246089</v>
          </cell>
          <cell r="O873" t="str">
            <v/>
          </cell>
          <cell r="P873" t="str">
            <v>QUITO</v>
          </cell>
          <cell r="Q873" t="str">
            <v>QUITO</v>
          </cell>
          <cell r="R873" t="str">
            <v>PICHINCHA</v>
          </cell>
          <cell r="T873" t="str">
            <v>FLEXTRANS UIO</v>
          </cell>
          <cell r="U873" t="str">
            <v>FLEXNETUIO_LOCAL</v>
          </cell>
          <cell r="V873">
            <v>1</v>
          </cell>
          <cell r="W873">
            <v>1</v>
          </cell>
          <cell r="X873" t="str">
            <v>FLEXNET ECUADOR - MOVISTAR</v>
          </cell>
          <cell r="Y873" t="str">
            <v>CALLE 28 DE JUNIO S/N Y GARCIA MORENO ENTRADA LLANO GRANDE</v>
          </cell>
        </row>
        <row r="874">
          <cell r="A874" t="str">
            <v>2023-00625</v>
          </cell>
          <cell r="B874">
            <v>498044</v>
          </cell>
          <cell r="C874" t="str">
            <v>2023-00625</v>
          </cell>
          <cell r="D874" t="str">
            <v>MOVISTAR</v>
          </cell>
          <cell r="E874" t="str">
            <v>DESPACHO</v>
          </cell>
          <cell r="F874" t="str">
            <v>NORMAL</v>
          </cell>
          <cell r="G874" t="str">
            <v>031080202300625</v>
          </cell>
          <cell r="H874">
            <v>44943</v>
          </cell>
          <cell r="I874" t="str">
            <v>EN_TRANSITO</v>
          </cell>
          <cell r="J874">
            <v>44943</v>
          </cell>
          <cell r="K874" t="str">
            <v>NORPHONE C.C. PASEO SHOPPING LA LIBERTAD_LOURDES BRAVO</v>
          </cell>
          <cell r="L874" t="str">
            <v xml:space="preserve">C.C. EL PASEO SHOPPING LA PENINSULA LOCAL 1 PLANTA BAJA BARRIO SAN FRANCISCO MZ 38. CALLE 9 </v>
          </cell>
          <cell r="M874" t="str">
            <v>1091717898001</v>
          </cell>
          <cell r="N874" t="str">
            <v>984246089</v>
          </cell>
          <cell r="O874" t="str">
            <v/>
          </cell>
          <cell r="P874" t="str">
            <v>LA LIBERTAD</v>
          </cell>
          <cell r="Q874" t="str">
            <v>LA LIBERTAD</v>
          </cell>
          <cell r="R874" t="str">
            <v>SANTA ELENA</v>
          </cell>
          <cell r="T874" t="str">
            <v>TRAMACO</v>
          </cell>
          <cell r="U874" t="str">
            <v>FLEXNETUIO_PROVINCIA</v>
          </cell>
          <cell r="V874">
            <v>1</v>
          </cell>
          <cell r="W874">
            <v>1</v>
          </cell>
          <cell r="X874" t="str">
            <v>FLEXNET ECUADOR - MOVISTAR</v>
          </cell>
          <cell r="Y874" t="str">
            <v>CALLE 28 DE JUNIO S/N Y GARCIA MORENO ENTRADA LLANO GRANDE</v>
          </cell>
        </row>
        <row r="875">
          <cell r="A875" t="str">
            <v>2023-00626</v>
          </cell>
          <cell r="B875">
            <v>498045</v>
          </cell>
          <cell r="C875" t="str">
            <v>2023-00626</v>
          </cell>
          <cell r="D875" t="str">
            <v>MOVISTAR</v>
          </cell>
          <cell r="E875" t="str">
            <v>DESPACHO</v>
          </cell>
          <cell r="F875" t="str">
            <v>NORMAL</v>
          </cell>
          <cell r="G875" t="str">
            <v>031080202300626</v>
          </cell>
          <cell r="H875">
            <v>44943</v>
          </cell>
          <cell r="I875" t="str">
            <v>ENTREGADO</v>
          </cell>
          <cell r="J875">
            <v>44944</v>
          </cell>
          <cell r="K875" t="str">
            <v>NORPHONE CHONE_LOURDES BRAVO</v>
          </cell>
          <cell r="L875" t="str">
            <v>CENTRO CALLE PICHINCHA ENTRE CALLES WASHINGTON Y BOLIVAR A LADO DE ALMACENES ARTEFACTA</v>
          </cell>
          <cell r="M875" t="str">
            <v>1091717898001</v>
          </cell>
          <cell r="N875" t="str">
            <v>984246089</v>
          </cell>
          <cell r="O875" t="str">
            <v/>
          </cell>
          <cell r="P875" t="str">
            <v>CHONE</v>
          </cell>
          <cell r="Q875" t="str">
            <v>CHONE</v>
          </cell>
          <cell r="R875" t="str">
            <v>MANABI</v>
          </cell>
          <cell r="T875" t="str">
            <v>TRAMACO</v>
          </cell>
          <cell r="U875" t="str">
            <v>FLEXNETUIO_PROVINCIA</v>
          </cell>
          <cell r="V875">
            <v>1</v>
          </cell>
          <cell r="W875">
            <v>1</v>
          </cell>
          <cell r="X875" t="str">
            <v>FLEXNET ECUADOR - MOVISTAR</v>
          </cell>
          <cell r="Y875" t="str">
            <v>CALLE 28 DE JUNIO S/N Y GARCIA MORENO ENTRADA LLANO GRANDE</v>
          </cell>
        </row>
        <row r="876">
          <cell r="A876" t="str">
            <v>2023-00627</v>
          </cell>
          <cell r="B876">
            <v>498046</v>
          </cell>
          <cell r="C876" t="str">
            <v>2023-00627</v>
          </cell>
          <cell r="D876" t="str">
            <v>MOVISTAR</v>
          </cell>
          <cell r="E876" t="str">
            <v>DESPACHO</v>
          </cell>
          <cell r="F876" t="str">
            <v>NORMAL</v>
          </cell>
          <cell r="G876" t="str">
            <v>031080202300627</v>
          </cell>
          <cell r="H876">
            <v>44943</v>
          </cell>
          <cell r="I876" t="str">
            <v>ENTREGADO</v>
          </cell>
          <cell r="J876">
            <v>44944</v>
          </cell>
          <cell r="K876" t="str">
            <v xml:space="preserve">NORPHONE CAVS DAS SANTO DOMINGO_LOURDES BRAVO </v>
          </cell>
          <cell r="L876" t="str">
            <v>29 DE MAYO Y LATACUNGA A LADO DEL POLLO GUS SANTO DOMINGO</v>
          </cell>
          <cell r="M876" t="str">
            <v>1091717898001</v>
          </cell>
          <cell r="N876" t="str">
            <v>984246089</v>
          </cell>
          <cell r="O876" t="str">
            <v/>
          </cell>
          <cell r="P876" t="str">
            <v>SANTO DOMINGO</v>
          </cell>
          <cell r="Q876" t="str">
            <v>SANTO DOMINGO</v>
          </cell>
          <cell r="R876" t="str">
            <v>SANTO DOMINGO DE LOS TSACHILAS</v>
          </cell>
          <cell r="T876" t="str">
            <v>TRAMACO</v>
          </cell>
          <cell r="U876" t="str">
            <v>FLEXNETUIO_PROVINCIA</v>
          </cell>
          <cell r="V876">
            <v>1</v>
          </cell>
          <cell r="W876">
            <v>1</v>
          </cell>
          <cell r="X876" t="str">
            <v>FLEXNET ECUADOR - MOVISTAR</v>
          </cell>
          <cell r="Y876" t="str">
            <v>CALLE 28 DE JUNIO S/N Y GARCIA MORENO ENTRADA LLANO GRANDE</v>
          </cell>
        </row>
        <row r="877">
          <cell r="A877" t="str">
            <v>2023-00628</v>
          </cell>
          <cell r="B877">
            <v>498047</v>
          </cell>
          <cell r="C877" t="str">
            <v>2023-00628</v>
          </cell>
          <cell r="D877" t="str">
            <v>MOVISTAR</v>
          </cell>
          <cell r="E877" t="str">
            <v>DESPACHO</v>
          </cell>
          <cell r="F877" t="str">
            <v>NORMAL</v>
          </cell>
          <cell r="G877" t="str">
            <v>IC4864</v>
          </cell>
          <cell r="H877">
            <v>44943</v>
          </cell>
          <cell r="I877" t="str">
            <v>EN_TRANSITO</v>
          </cell>
          <cell r="J877">
            <v>44943</v>
          </cell>
          <cell r="K877" t="str">
            <v>DELIVERY EXPRESS CUENCA_SANTIAGO IVAN PINEDA BERMEO_ALIRIO JOSE BRICENO</v>
          </cell>
          <cell r="L877" t="str">
            <v>AV FELIPE II LB86 Y CIRCUNVALACION SUR CC MALL DEL RIO</v>
          </cell>
          <cell r="M877" t="str">
            <v>0</v>
          </cell>
          <cell r="N877" t="str">
            <v>987717518</v>
          </cell>
          <cell r="O877" t="str">
            <v/>
          </cell>
          <cell r="P877" t="str">
            <v>CUENCA</v>
          </cell>
          <cell r="Q877" t="str">
            <v>CUENCA</v>
          </cell>
          <cell r="R877" t="str">
            <v>AZUAY</v>
          </cell>
          <cell r="T877" t="str">
            <v>ITSACOURIER</v>
          </cell>
          <cell r="U877" t="str">
            <v>FLEXNETUIO_PROVINCIA</v>
          </cell>
          <cell r="V877">
            <v>1</v>
          </cell>
          <cell r="W877">
            <v>1</v>
          </cell>
          <cell r="X877" t="str">
            <v>FLEXNET ECUADOR - MOVISTAR</v>
          </cell>
          <cell r="Y877" t="str">
            <v>CALLE 28 DE JUNIO S/N Y GARCIA MORENO ENTRADA LLANO GRANDE</v>
          </cell>
        </row>
        <row r="878">
          <cell r="A878" t="str">
            <v>2023-00629</v>
          </cell>
          <cell r="B878">
            <v>498048</v>
          </cell>
          <cell r="C878" t="str">
            <v>2023-00629</v>
          </cell>
          <cell r="D878" t="str">
            <v>MOVISTAR</v>
          </cell>
          <cell r="E878" t="str">
            <v>DESPACHO</v>
          </cell>
          <cell r="F878" t="str">
            <v>NORMAL</v>
          </cell>
          <cell r="G878" t="str">
            <v>FT80354</v>
          </cell>
          <cell r="H878">
            <v>44943</v>
          </cell>
          <cell r="I878" t="str">
            <v>ENTREGADO</v>
          </cell>
          <cell r="J878">
            <v>44944</v>
          </cell>
          <cell r="K878" t="str">
            <v>INTERKONET UIO_ANGELES CUESTA</v>
          </cell>
          <cell r="L878" t="str">
            <v>Whymper y pasaje donoso, Edificio E7-98 (blanco filo plomo) piso 4</v>
          </cell>
          <cell r="M878" t="str">
            <v>1709256414001</v>
          </cell>
          <cell r="N878" t="str">
            <v>998968890</v>
          </cell>
          <cell r="O878" t="str">
            <v/>
          </cell>
          <cell r="P878" t="str">
            <v>QUITO</v>
          </cell>
          <cell r="Q878" t="str">
            <v>QUITO</v>
          </cell>
          <cell r="R878" t="str">
            <v>PICHINCHA</v>
          </cell>
          <cell r="T878" t="str">
            <v>FLEXTRANS UIO</v>
          </cell>
          <cell r="U878" t="str">
            <v>FLEXNETUIO_LOCAL</v>
          </cell>
          <cell r="V878">
            <v>1</v>
          </cell>
          <cell r="W878">
            <v>1</v>
          </cell>
          <cell r="X878" t="str">
            <v>FLEXNET ECUADOR - MOVISTAR</v>
          </cell>
          <cell r="Y878" t="str">
            <v>CALLE 28 DE JUNIO S/N Y GARCIA MORENO ENTRADA LLANO GRANDE</v>
          </cell>
        </row>
        <row r="879">
          <cell r="A879" t="str">
            <v>2023-00630</v>
          </cell>
          <cell r="B879">
            <v>498049</v>
          </cell>
          <cell r="C879" t="str">
            <v>2023-00630</v>
          </cell>
          <cell r="D879" t="str">
            <v>MOVISTAR</v>
          </cell>
          <cell r="E879" t="str">
            <v>DESPACHO</v>
          </cell>
          <cell r="F879" t="str">
            <v>NORMAL</v>
          </cell>
          <cell r="G879" t="str">
            <v>FT80355</v>
          </cell>
          <cell r="H879">
            <v>44943</v>
          </cell>
          <cell r="I879" t="str">
            <v>EN_TRANSITO</v>
          </cell>
          <cell r="J879">
            <v>44943</v>
          </cell>
          <cell r="K879" t="str">
            <v>PUENTES ZAPATA INGRID PAOLA QUITO_PUENTES ZAPATA INGRID PAOLA</v>
          </cell>
          <cell r="L879" t="str">
            <v>Yanez Pinzon S/N Y La Nina, esquina, Edificio Las Carabelas Piso 3 oficina 303.</v>
          </cell>
          <cell r="M879" t="str">
            <v>1758941296</v>
          </cell>
          <cell r="N879" t="str">
            <v>983403422</v>
          </cell>
          <cell r="O879" t="str">
            <v/>
          </cell>
          <cell r="P879" t="str">
            <v>QUITO</v>
          </cell>
          <cell r="Q879" t="str">
            <v>QUITO</v>
          </cell>
          <cell r="R879" t="str">
            <v>PICHINCHA</v>
          </cell>
          <cell r="T879" t="str">
            <v>FLEXTRANS UIO</v>
          </cell>
          <cell r="U879" t="str">
            <v>FLEXNETUIO_LOCAL</v>
          </cell>
          <cell r="V879">
            <v>1</v>
          </cell>
          <cell r="W879">
            <v>1</v>
          </cell>
          <cell r="X879" t="str">
            <v>FLEXNET ECUADOR - MOVISTAR</v>
          </cell>
          <cell r="Y879" t="str">
            <v>CALLE 28 DE JUNIO S/N Y GARCIA MORENO ENTRADA LLANO GRANDE</v>
          </cell>
        </row>
        <row r="880">
          <cell r="A880" t="str">
            <v>2023-00631</v>
          </cell>
          <cell r="B880">
            <v>498050</v>
          </cell>
          <cell r="C880" t="str">
            <v>2023-00631</v>
          </cell>
          <cell r="D880" t="str">
            <v>MOVISTAR</v>
          </cell>
          <cell r="E880" t="str">
            <v>DESPACHO</v>
          </cell>
          <cell r="F880" t="str">
            <v>NORMAL</v>
          </cell>
          <cell r="G880" t="str">
            <v>031080202300631</v>
          </cell>
          <cell r="H880">
            <v>44943</v>
          </cell>
          <cell r="I880" t="str">
            <v>ENTREGADO</v>
          </cell>
          <cell r="J880">
            <v>44944</v>
          </cell>
          <cell r="K880" t="str">
            <v>NORPHONE CAYAMBE_PAOLA MORAN</v>
          </cell>
          <cell r="L880" t="str">
            <v>GRAN AKI AV RESTAURACION Y JUNIN LOCAL ESQUINERO CAYAMBE</v>
          </cell>
          <cell r="M880" t="str">
            <v>1091717898001</v>
          </cell>
          <cell r="N880" t="str">
            <v>998659562</v>
          </cell>
          <cell r="O880" t="str">
            <v/>
          </cell>
          <cell r="P880" t="str">
            <v>CAYAMBE</v>
          </cell>
          <cell r="Q880" t="str">
            <v>CAYAMBE</v>
          </cell>
          <cell r="R880" t="str">
            <v>PICHINCHA</v>
          </cell>
          <cell r="T880" t="str">
            <v>TRAMACO</v>
          </cell>
          <cell r="U880" t="str">
            <v>FLEXNETUIO_PROVINCIA</v>
          </cell>
          <cell r="V880">
            <v>1</v>
          </cell>
          <cell r="W880">
            <v>1</v>
          </cell>
          <cell r="X880" t="str">
            <v>FLEXNET ECUADOR - MOVISTAR</v>
          </cell>
          <cell r="Y880" t="str">
            <v>CALLE 28 DE JUNIO S/N Y GARCIA MORENO ENTRADA LLANO GRANDE</v>
          </cell>
        </row>
        <row r="881">
          <cell r="A881" t="str">
            <v>2023-00632</v>
          </cell>
          <cell r="B881">
            <v>498051</v>
          </cell>
          <cell r="C881" t="str">
            <v>2023-00632</v>
          </cell>
          <cell r="D881" t="str">
            <v>MOVISTAR</v>
          </cell>
          <cell r="E881" t="str">
            <v>DESPACHO</v>
          </cell>
          <cell r="F881" t="str">
            <v>NORMAL</v>
          </cell>
          <cell r="G881" t="str">
            <v>FT80413</v>
          </cell>
          <cell r="H881">
            <v>44943</v>
          </cell>
          <cell r="I881" t="str">
            <v>EN_TRANSITO</v>
          </cell>
          <cell r="J881">
            <v>44944</v>
          </cell>
          <cell r="K881" t="str">
            <v>7QGY - MOVICELL GUAYAQUIL_JATIVA LARA GLORIA MARIA</v>
          </cell>
          <cell r="L881" t="str">
            <v xml:space="preserve">Sauces 2 mz 106 villa 11 diagonal a la Academia Guayaquil </v>
          </cell>
          <cell r="M881" t="str">
            <v>0904737459001</v>
          </cell>
          <cell r="N881" t="str">
            <v>989680432</v>
          </cell>
          <cell r="O881" t="str">
            <v/>
          </cell>
          <cell r="P881" t="str">
            <v>GUAYAQUIL</v>
          </cell>
          <cell r="Q881" t="str">
            <v>GUAYAQUIL</v>
          </cell>
          <cell r="R881" t="str">
            <v>GUAYAS</v>
          </cell>
          <cell r="T881" t="str">
            <v>ITSACOURIER</v>
          </cell>
          <cell r="U881" t="str">
            <v>FLEXNETUIO_GYE</v>
          </cell>
          <cell r="V881">
            <v>1</v>
          </cell>
          <cell r="W881">
            <v>1</v>
          </cell>
          <cell r="X881" t="str">
            <v>FLEXNET ECUADOR - MOVISTAR</v>
          </cell>
          <cell r="Y881" t="str">
            <v>CALLE 28 DE JUNIO S/N Y GARCIA MORENO ENTRADA LLANO GRANDE</v>
          </cell>
        </row>
        <row r="882">
          <cell r="A882" t="str">
            <v>2023-00577</v>
          </cell>
          <cell r="B882">
            <v>497996</v>
          </cell>
          <cell r="C882" t="str">
            <v>2023-00577</v>
          </cell>
          <cell r="D882" t="str">
            <v>MOVISTAR</v>
          </cell>
          <cell r="E882" t="str">
            <v>DESPACHO</v>
          </cell>
          <cell r="F882" t="str">
            <v>NORMAL</v>
          </cell>
          <cell r="G882" t="str">
            <v>031080202300577</v>
          </cell>
          <cell r="H882">
            <v>44943</v>
          </cell>
          <cell r="I882" t="str">
            <v>ENTREGADO</v>
          </cell>
          <cell r="J882">
            <v>44944</v>
          </cell>
          <cell r="K882" t="str">
            <v xml:space="preserve">CAVS AE SALESLAND MACHALA_MENA DIEGO </v>
          </cell>
          <cell r="L882" t="str">
            <v>CALLE ROCAFUERTE 1005 ENTRE 09 DE MAYO Y GUAYAS</v>
          </cell>
          <cell r="M882" t="str">
            <v>1793079628001</v>
          </cell>
          <cell r="N882" t="str">
            <v>999805380</v>
          </cell>
          <cell r="O882" t="str">
            <v/>
          </cell>
          <cell r="P882" t="str">
            <v>MACHALA</v>
          </cell>
          <cell r="Q882" t="str">
            <v>MACHALA</v>
          </cell>
          <cell r="R882" t="str">
            <v>EL ORO</v>
          </cell>
          <cell r="T882" t="str">
            <v>TRAMACO</v>
          </cell>
          <cell r="U882" t="str">
            <v>FLEXNETUIO_PROVINCIA</v>
          </cell>
          <cell r="V882">
            <v>1</v>
          </cell>
          <cell r="W882">
            <v>1</v>
          </cell>
          <cell r="X882" t="str">
            <v>FLEXNET ECUADOR - MOVISTAR</v>
          </cell>
          <cell r="Y882" t="str">
            <v>CALLE 28 DE JUNIO S/N Y GARCIA MORENO ENTRADA LLANO GRANDE</v>
          </cell>
        </row>
        <row r="883">
          <cell r="A883" t="str">
            <v>2023-00578</v>
          </cell>
          <cell r="B883">
            <v>497997</v>
          </cell>
          <cell r="C883" t="str">
            <v>2023-00578</v>
          </cell>
          <cell r="D883" t="str">
            <v>MOVISTAR</v>
          </cell>
          <cell r="E883" t="str">
            <v>DESPACHO</v>
          </cell>
          <cell r="F883" t="str">
            <v>NORMAL</v>
          </cell>
          <cell r="G883" t="str">
            <v>031080202300578</v>
          </cell>
          <cell r="H883">
            <v>44943</v>
          </cell>
          <cell r="I883" t="str">
            <v>ENTREGADO</v>
          </cell>
          <cell r="J883">
            <v>44944</v>
          </cell>
          <cell r="K883" t="str">
            <v>AGENTE AE CELISTICS MALL DE LOS ANDES_KLEBER GRANDA_DANY IMBAQUINGO</v>
          </cell>
          <cell r="L883" t="str">
            <v>Av. Atahualpa y Victor Hugo, Centro Comercial Mall de los Andes Local #120.</v>
          </cell>
          <cell r="M883" t="str">
            <v>1792161037001</v>
          </cell>
          <cell r="N883" t="str">
            <v>0992567346_094084829</v>
          </cell>
          <cell r="O883" t="str">
            <v/>
          </cell>
          <cell r="P883" t="str">
            <v>AMBATO</v>
          </cell>
          <cell r="Q883" t="str">
            <v>AMBATO</v>
          </cell>
          <cell r="R883" t="str">
            <v>TUNGURAHUA</v>
          </cell>
          <cell r="S883" t="str">
            <v>AMBATO</v>
          </cell>
          <cell r="T883" t="str">
            <v>TRAMACO</v>
          </cell>
          <cell r="U883" t="str">
            <v>FLEXNETUIO_PROVINCIA</v>
          </cell>
          <cell r="V883">
            <v>1</v>
          </cell>
          <cell r="W883">
            <v>1</v>
          </cell>
          <cell r="X883" t="str">
            <v>FLEXNET ECUADOR - MOVISTAR</v>
          </cell>
          <cell r="Y883" t="str">
            <v>CALLE 28 DE JUNIO S/N Y GARCIA MORENO ENTRADA LLANO GRANDE</v>
          </cell>
        </row>
        <row r="884">
          <cell r="A884" t="str">
            <v>2023-00579</v>
          </cell>
          <cell r="B884">
            <v>497998</v>
          </cell>
          <cell r="C884" t="str">
            <v>2023-00579</v>
          </cell>
          <cell r="D884" t="str">
            <v>MOVISTAR</v>
          </cell>
          <cell r="E884" t="str">
            <v>DESPACHO</v>
          </cell>
          <cell r="F884" t="str">
            <v>NORMAL</v>
          </cell>
          <cell r="G884" t="str">
            <v>IC4862</v>
          </cell>
          <cell r="H884">
            <v>44943</v>
          </cell>
          <cell r="I884" t="str">
            <v>EN_TRANSITO</v>
          </cell>
          <cell r="J884">
            <v>44943</v>
          </cell>
          <cell r="K884" t="str">
            <v>CAVS AE SALESLAND CUENCA REMIGIO_DIEGO MENA</v>
          </cell>
          <cell r="L884" t="str">
            <v>AV REMIGIO CCRESPO Y FEDERICO PROANO NUM 294 CUENCA</v>
          </cell>
          <cell r="M884" t="str">
            <v>0</v>
          </cell>
          <cell r="N884" t="str">
            <v>999805380</v>
          </cell>
          <cell r="O884" t="str">
            <v/>
          </cell>
          <cell r="P884" t="str">
            <v>CUENCA</v>
          </cell>
          <cell r="Q884" t="str">
            <v>CUENCA</v>
          </cell>
          <cell r="R884" t="str">
            <v>AZUAY</v>
          </cell>
          <cell r="T884" t="str">
            <v>ITSACOURIER</v>
          </cell>
          <cell r="U884" t="str">
            <v>FLEXNETUIO_PROVINCIA</v>
          </cell>
          <cell r="V884">
            <v>1</v>
          </cell>
          <cell r="W884">
            <v>1</v>
          </cell>
          <cell r="X884" t="str">
            <v>FLEXNET ECUADOR - MOVISTAR</v>
          </cell>
          <cell r="Y884" t="str">
            <v>CALLE 28 DE JUNIO S/N Y GARCIA MORENO ENTRADA LLANO GRANDE</v>
          </cell>
        </row>
        <row r="885">
          <cell r="A885" t="str">
            <v>2023-00580</v>
          </cell>
          <cell r="B885">
            <v>497999</v>
          </cell>
          <cell r="C885" t="str">
            <v>2023-00580</v>
          </cell>
          <cell r="D885" t="str">
            <v>MOVISTAR</v>
          </cell>
          <cell r="E885" t="str">
            <v>DESPACHO</v>
          </cell>
          <cell r="F885" t="str">
            <v>NORMAL</v>
          </cell>
          <cell r="G885" t="str">
            <v>IC4863</v>
          </cell>
          <cell r="H885">
            <v>44943</v>
          </cell>
          <cell r="I885" t="str">
            <v>ENTREGADO</v>
          </cell>
          <cell r="J885">
            <v>44944</v>
          </cell>
          <cell r="K885" t="str">
            <v>CAVS AE SALESLAND CUENCA CENTRO_DIEGO MENA</v>
          </cell>
          <cell r="L885" t="str">
            <v>CALLE BOLIVAR Y LUIS CORDERO N 755 CUENCA</v>
          </cell>
          <cell r="M885" t="str">
            <v>0</v>
          </cell>
          <cell r="N885" t="str">
            <v>999805380</v>
          </cell>
          <cell r="O885" t="str">
            <v/>
          </cell>
          <cell r="P885" t="str">
            <v>CUENCA</v>
          </cell>
          <cell r="Q885" t="str">
            <v>CUENCA</v>
          </cell>
          <cell r="R885" t="str">
            <v>AZUAY</v>
          </cell>
          <cell r="T885" t="str">
            <v>ITSACOURIER</v>
          </cell>
          <cell r="U885" t="str">
            <v>FLEXNETUIO_PROVINCIA</v>
          </cell>
          <cell r="V885">
            <v>1</v>
          </cell>
          <cell r="W885">
            <v>1</v>
          </cell>
          <cell r="X885" t="str">
            <v>FLEXNET ECUADOR - MOVISTAR</v>
          </cell>
          <cell r="Y885" t="str">
            <v>CALLE 28 DE JUNIO S/N Y GARCIA MORENO ENTRADA LLANO GRANDE</v>
          </cell>
        </row>
        <row r="886">
          <cell r="A886" t="str">
            <v>2023-00581</v>
          </cell>
          <cell r="B886">
            <v>498000</v>
          </cell>
          <cell r="C886" t="str">
            <v>2023-00581</v>
          </cell>
          <cell r="D886" t="str">
            <v>MOVISTAR</v>
          </cell>
          <cell r="E886" t="str">
            <v>DESPACHO</v>
          </cell>
          <cell r="F886" t="str">
            <v>NORMAL</v>
          </cell>
          <cell r="G886" t="str">
            <v>031080202300581</v>
          </cell>
          <cell r="H886">
            <v>44943</v>
          </cell>
          <cell r="I886" t="str">
            <v>ENTREGADO</v>
          </cell>
          <cell r="J886">
            <v>44944</v>
          </cell>
          <cell r="K886" t="str">
            <v>CC BARTOLOME SERRANO (MOVIPHONE)_GALO PALLAROSO</v>
          </cell>
          <cell r="L886" t="str">
            <v>Calle Tenemaza 5-13 y Av. 24 de Mayo frente al parqueadero del coliseo de deportes</v>
          </cell>
          <cell r="M886" t="str">
            <v>0391007160001</v>
          </cell>
          <cell r="N886" t="str">
            <v>995936079</v>
          </cell>
          <cell r="O886" t="str">
            <v/>
          </cell>
          <cell r="P886" t="str">
            <v>AZOGUES</v>
          </cell>
          <cell r="Q886" t="str">
            <v>AZOGUES</v>
          </cell>
          <cell r="R886" t="str">
            <v>CAÑAR</v>
          </cell>
          <cell r="S886" t="str">
            <v>AZOGUES</v>
          </cell>
          <cell r="T886" t="str">
            <v>TRAMACO</v>
          </cell>
          <cell r="U886" t="str">
            <v>FLEXNETUIO_PROVINCIA</v>
          </cell>
          <cell r="V886">
            <v>1</v>
          </cell>
          <cell r="W886">
            <v>1</v>
          </cell>
          <cell r="X886" t="str">
            <v>FLEXNET ECUADOR - MOVISTAR</v>
          </cell>
          <cell r="Y886" t="str">
            <v>CALLE 28 DE JUNIO S/N Y GARCIA MORENO ENTRADA LLANO GRANDE</v>
          </cell>
        </row>
        <row r="887">
          <cell r="A887" t="str">
            <v>2023-00582</v>
          </cell>
          <cell r="B887">
            <v>498001</v>
          </cell>
          <cell r="C887" t="str">
            <v>2023-00582</v>
          </cell>
          <cell r="D887" t="str">
            <v>MOVISTAR</v>
          </cell>
          <cell r="E887" t="str">
            <v>DESPACHO</v>
          </cell>
          <cell r="F887" t="str">
            <v>NORMAL</v>
          </cell>
          <cell r="G887" t="str">
            <v>031080202300582</v>
          </cell>
          <cell r="H887">
            <v>44943</v>
          </cell>
          <cell r="I887" t="str">
            <v>EN_TRANSITO</v>
          </cell>
          <cell r="J887">
            <v>44943</v>
          </cell>
          <cell r="K887" t="str">
            <v>CC PASEO SHOPPING (DANICELL)_DANIELA BARRAZUETA</v>
          </cell>
          <cell r="L887" t="str">
            <v>DV VIA MACHALA – PASAJE EN EL KM 1 ½ CENTRO COMERCIAL PASEO SHOPPING MACHALA MACHALA EL ORO</v>
          </cell>
          <cell r="M887" t="str">
            <v>0791758629001</v>
          </cell>
          <cell r="N887" t="str">
            <v>984167915</v>
          </cell>
          <cell r="O887" t="str">
            <v/>
          </cell>
          <cell r="P887" t="str">
            <v>MACHALA</v>
          </cell>
          <cell r="Q887" t="str">
            <v>MACHALA</v>
          </cell>
          <cell r="R887" t="str">
            <v>EL ORO</v>
          </cell>
          <cell r="T887" t="str">
            <v>TRAMACO</v>
          </cell>
          <cell r="U887" t="str">
            <v>FLEXNETUIO_PROVINCIA</v>
          </cell>
          <cell r="V887">
            <v>1</v>
          </cell>
          <cell r="W887">
            <v>1</v>
          </cell>
          <cell r="X887" t="str">
            <v>FLEXNET ECUADOR - MOVISTAR</v>
          </cell>
          <cell r="Y887" t="str">
            <v>CALLE 28 DE JUNIO S/N Y GARCIA MORENO ENTRADA LLANO GRANDE</v>
          </cell>
        </row>
        <row r="888">
          <cell r="A888" t="str">
            <v>2023-00583</v>
          </cell>
          <cell r="B888">
            <v>498002</v>
          </cell>
          <cell r="C888" t="str">
            <v>2023-00583</v>
          </cell>
          <cell r="D888" t="str">
            <v>MOVISTAR</v>
          </cell>
          <cell r="E888" t="str">
            <v>DESPACHO</v>
          </cell>
          <cell r="F888" t="str">
            <v>NORMAL</v>
          </cell>
          <cell r="G888" t="str">
            <v>031080202300583</v>
          </cell>
          <cell r="H888">
            <v>44943</v>
          </cell>
          <cell r="I888" t="str">
            <v>EN_TRANSITO</v>
          </cell>
          <cell r="J888">
            <v>44943</v>
          </cell>
          <cell r="K888" t="str">
            <v>DISTEVSATT S.A. HUAQUILLAS_DANNY AUGUSTO SANCHEZ ESPINOSA</v>
          </cell>
          <cell r="L888" t="str">
            <v>10 DE AGOSTO 111  Y  1 DE MAYO</v>
          </cell>
          <cell r="M888" t="str">
            <v>0791776163001</v>
          </cell>
          <cell r="N888" t="str">
            <v>0983648374 - 0958603361</v>
          </cell>
          <cell r="O888" t="str">
            <v/>
          </cell>
          <cell r="P888" t="str">
            <v>HUAQUILLAS</v>
          </cell>
          <cell r="Q888" t="str">
            <v>HUAQUILLAS</v>
          </cell>
          <cell r="R888" t="str">
            <v>EL ORO</v>
          </cell>
          <cell r="T888" t="str">
            <v>TRAMACO</v>
          </cell>
          <cell r="U888" t="str">
            <v>FLEXNETUIO_PROVINCIA</v>
          </cell>
          <cell r="V888">
            <v>1</v>
          </cell>
          <cell r="W888">
            <v>1</v>
          </cell>
          <cell r="X888" t="str">
            <v>FLEXNET ECUADOR - MOVISTAR</v>
          </cell>
          <cell r="Y888" t="str">
            <v>CALLE 28 DE JUNIO S/N Y GARCIA MORENO ENTRADA LLANO GRANDE</v>
          </cell>
        </row>
        <row r="889">
          <cell r="A889" t="str">
            <v>2023-00584</v>
          </cell>
          <cell r="B889">
            <v>498003</v>
          </cell>
          <cell r="C889" t="str">
            <v>2023-00584</v>
          </cell>
          <cell r="D889" t="str">
            <v>MOVISTAR</v>
          </cell>
          <cell r="E889" t="str">
            <v>DESPACHO</v>
          </cell>
          <cell r="F889" t="str">
            <v>NORMAL</v>
          </cell>
          <cell r="G889" t="str">
            <v>031080202300584</v>
          </cell>
          <cell r="H889">
            <v>44943</v>
          </cell>
          <cell r="I889" t="str">
            <v>EN_TRANSITO</v>
          </cell>
          <cell r="J889">
            <v>44943</v>
          </cell>
          <cell r="K889" t="str">
            <v>FANNY DOMINGUEZ - MACAS_FANNY CECILIA DOMINGUEZ CARDENAS</v>
          </cell>
          <cell r="L889" t="str">
            <v>OLIVAR Y AMAZONAS</v>
          </cell>
          <cell r="M889" t="str">
            <v>1400382360001</v>
          </cell>
          <cell r="N889" t="str">
            <v>0982603696 - 0983232907</v>
          </cell>
          <cell r="O889" t="str">
            <v/>
          </cell>
          <cell r="P889" t="str">
            <v>MACAS</v>
          </cell>
          <cell r="Q889" t="str">
            <v>MORONA</v>
          </cell>
          <cell r="R889" t="str">
            <v>MORONA SANTIAGO</v>
          </cell>
          <cell r="S889" t="str">
            <v/>
          </cell>
          <cell r="T889" t="str">
            <v>TRAMACO</v>
          </cell>
          <cell r="U889" t="str">
            <v>FLEXNETUIO_PROVINCIA</v>
          </cell>
          <cell r="V889">
            <v>1</v>
          </cell>
          <cell r="W889">
            <v>1</v>
          </cell>
          <cell r="X889" t="str">
            <v>FLEXNET ECUADOR - MOVISTAR</v>
          </cell>
          <cell r="Y889" t="str">
            <v>CALLE 28 DE JUNIO S/N Y GARCIA MORENO ENTRADA LLANO GRANDE</v>
          </cell>
        </row>
        <row r="890">
          <cell r="A890" t="str">
            <v>2023-00585</v>
          </cell>
          <cell r="B890">
            <v>498004</v>
          </cell>
          <cell r="C890" t="str">
            <v>2023-00585</v>
          </cell>
          <cell r="D890" t="str">
            <v>MOVISTAR</v>
          </cell>
          <cell r="E890" t="str">
            <v>DESPACHO</v>
          </cell>
          <cell r="F890" t="str">
            <v>NORMAL</v>
          </cell>
          <cell r="G890" t="str">
            <v>031080202300585</v>
          </cell>
          <cell r="H890">
            <v>44943</v>
          </cell>
          <cell r="I890" t="str">
            <v>EN_TRANSITO</v>
          </cell>
          <cell r="J890">
            <v>44943</v>
          </cell>
          <cell r="K890" t="str">
            <v>HONORATO MARQUEZ (LUIS ABAD)_PRISCILA MOSQUERA</v>
          </cell>
          <cell r="L890" t="str">
            <v>DV CALLE HONORATO MARQUEZ Y SUCRE ZARUMA</v>
          </cell>
          <cell r="M890" t="str">
            <v>0703759753001</v>
          </cell>
          <cell r="N890" t="str">
            <v>0984680615</v>
          </cell>
          <cell r="O890" t="str">
            <v/>
          </cell>
          <cell r="P890" t="str">
            <v>ZARUMA</v>
          </cell>
          <cell r="Q890" t="str">
            <v>ZARUMA</v>
          </cell>
          <cell r="R890" t="str">
            <v>EL ORO</v>
          </cell>
          <cell r="T890" t="str">
            <v>TRAMACO</v>
          </cell>
          <cell r="U890" t="str">
            <v>FLEXNETUIO_PROVINCIA</v>
          </cell>
          <cell r="V890">
            <v>1</v>
          </cell>
          <cell r="W890">
            <v>1</v>
          </cell>
          <cell r="X890" t="str">
            <v>FLEXNET ECUADOR - MOVISTAR</v>
          </cell>
          <cell r="Y890" t="str">
            <v>CALLE 28 DE JUNIO S/N Y GARCIA MORENO ENTRADA LLANO GRANDE</v>
          </cell>
        </row>
        <row r="891">
          <cell r="A891" t="str">
            <v>2023-00586</v>
          </cell>
          <cell r="B891">
            <v>498005</v>
          </cell>
          <cell r="C891" t="str">
            <v>2023-00586</v>
          </cell>
          <cell r="D891" t="str">
            <v>MOVISTAR</v>
          </cell>
          <cell r="E891" t="str">
            <v>DESPACHO</v>
          </cell>
          <cell r="F891" t="str">
            <v>NORMAL</v>
          </cell>
          <cell r="G891" t="str">
            <v>031080202300586</v>
          </cell>
          <cell r="H891">
            <v>44943</v>
          </cell>
          <cell r="I891" t="str">
            <v>EN_TRANSITO</v>
          </cell>
          <cell r="J891">
            <v>44943</v>
          </cell>
          <cell r="K891" t="str">
            <v>MOVIL PI 10 DE AGOSTO_SANTIAGO ISRAEL CUMBE VALVERDE</v>
          </cell>
          <cell r="L891" t="str">
            <v>AV 10 DE AGOSTO  16026 ENTRE BERNARDO VALDIVIEZO Y OLMEDO LOJA LOJA LOJA</v>
          </cell>
          <cell r="M891" t="str">
            <v>0</v>
          </cell>
          <cell r="N891" t="str">
            <v>996729960</v>
          </cell>
          <cell r="O891" t="str">
            <v/>
          </cell>
          <cell r="P891" t="str">
            <v>LOJA</v>
          </cell>
          <cell r="Q891" t="str">
            <v>LOJA</v>
          </cell>
          <cell r="R891" t="str">
            <v>LOJA</v>
          </cell>
          <cell r="T891" t="str">
            <v>TRAMACO</v>
          </cell>
          <cell r="U891" t="str">
            <v>FLEXNETUIO_PROVINCIA</v>
          </cell>
          <cell r="V891">
            <v>1</v>
          </cell>
          <cell r="W891">
            <v>1</v>
          </cell>
          <cell r="X891" t="str">
            <v>FLEXNET ECUADOR - MOVISTAR</v>
          </cell>
          <cell r="Y891" t="str">
            <v>CALLE 28 DE JUNIO S/N Y GARCIA MORENO ENTRADA LLANO GRANDE</v>
          </cell>
        </row>
        <row r="892">
          <cell r="A892" t="str">
            <v>2023-00587</v>
          </cell>
          <cell r="B892">
            <v>498006</v>
          </cell>
          <cell r="C892" t="str">
            <v>2023-00587</v>
          </cell>
          <cell r="D892" t="str">
            <v>MOVISTAR</v>
          </cell>
          <cell r="E892" t="str">
            <v>DESPACHO</v>
          </cell>
          <cell r="F892" t="str">
            <v>NORMAL</v>
          </cell>
          <cell r="G892" t="str">
            <v>IC4865</v>
          </cell>
          <cell r="H892">
            <v>44943</v>
          </cell>
          <cell r="I892" t="str">
            <v>ENTREGADO</v>
          </cell>
          <cell r="J892">
            <v>44944</v>
          </cell>
          <cell r="K892" t="str">
            <v>OC OPTIMUSCELL_ANA LUCIA MOGROVEJO AZANZA</v>
          </cell>
          <cell r="L892" t="str">
            <v>LUIS CORDERO 7100 Y PRESIDENTE CORDOVA ESQUINA JUNTO A LA CASA DE LA CULTURA FRENTE A LOS BOMBEROS</v>
          </cell>
          <cell r="M892" t="str">
            <v>0190475409001</v>
          </cell>
          <cell r="N892" t="str">
            <v>958851871</v>
          </cell>
          <cell r="O892" t="str">
            <v/>
          </cell>
          <cell r="P892" t="str">
            <v>CUENCA</v>
          </cell>
          <cell r="Q892" t="str">
            <v>CUENCA</v>
          </cell>
          <cell r="R892" t="str">
            <v>AZUAY</v>
          </cell>
          <cell r="T892" t="str">
            <v>ITSACOURIER</v>
          </cell>
          <cell r="U892" t="str">
            <v>FLEXNETUIO_PROVINCIA</v>
          </cell>
          <cell r="V892">
            <v>1</v>
          </cell>
          <cell r="W892">
            <v>1</v>
          </cell>
          <cell r="X892" t="str">
            <v>FLEXNET ECUADOR - MOVISTAR</v>
          </cell>
          <cell r="Y892" t="str">
            <v>CALLE 28 DE JUNIO S/N Y GARCIA MORENO ENTRADA LLANO GRANDE</v>
          </cell>
        </row>
        <row r="893">
          <cell r="A893" t="str">
            <v>2023-00588</v>
          </cell>
          <cell r="B893">
            <v>498007</v>
          </cell>
          <cell r="C893" t="str">
            <v>2023-00588</v>
          </cell>
          <cell r="D893" t="str">
            <v>MOVISTAR</v>
          </cell>
          <cell r="E893" t="str">
            <v>DESPACHO</v>
          </cell>
          <cell r="F893" t="str">
            <v>NORMAL</v>
          </cell>
          <cell r="G893" t="str">
            <v>FT80461</v>
          </cell>
          <cell r="H893">
            <v>44943</v>
          </cell>
          <cell r="I893" t="str">
            <v>EN_TRANSITO</v>
          </cell>
          <cell r="J893">
            <v>44943</v>
          </cell>
          <cell r="K893" t="str">
            <v>PDV IBS CC EL BOSQUE_JOSE LUIS CORAL MOLINA</v>
          </cell>
          <cell r="L893" t="str">
            <v>AV. ALONSO DE TORRES Y AV. EL PARQUE, CC EL BOSQUE 2DA. PLANTA PASEO COLON LOCAL N° 283 B</v>
          </cell>
          <cell r="M893" t="str">
            <v>1722149620001</v>
          </cell>
          <cell r="N893" t="str">
            <v>980508973</v>
          </cell>
          <cell r="O893" t="str">
            <v/>
          </cell>
          <cell r="P893" t="str">
            <v>QUITO</v>
          </cell>
          <cell r="Q893" t="str">
            <v>QUITO</v>
          </cell>
          <cell r="R893" t="str">
            <v>PICHINCHA</v>
          </cell>
          <cell r="T893" t="str">
            <v>FLEXTRANS UIO</v>
          </cell>
          <cell r="U893" t="str">
            <v>FLEXNETUIO_LOCAL</v>
          </cell>
          <cell r="V893">
            <v>1</v>
          </cell>
          <cell r="W893">
            <v>1</v>
          </cell>
          <cell r="X893" t="str">
            <v>FLEXNET ECUADOR - MOVISTAR</v>
          </cell>
          <cell r="Y893" t="str">
            <v>CALLE 28 DE JUNIO S/N Y GARCIA MORENO ENTRADA LLANO GRANDE</v>
          </cell>
        </row>
        <row r="894">
          <cell r="A894" t="str">
            <v>2023-00589</v>
          </cell>
          <cell r="B894">
            <v>498008</v>
          </cell>
          <cell r="C894" t="str">
            <v>2023-00589</v>
          </cell>
          <cell r="D894" t="str">
            <v>MOVISTAR</v>
          </cell>
          <cell r="E894" t="str">
            <v>DESPACHO</v>
          </cell>
          <cell r="F894" t="str">
            <v>NORMAL</v>
          </cell>
          <cell r="G894" t="str">
            <v>031080202300589</v>
          </cell>
          <cell r="H894">
            <v>44943</v>
          </cell>
          <cell r="I894" t="str">
            <v>ENTREGADO</v>
          </cell>
          <cell r="J894">
            <v>44944</v>
          </cell>
          <cell r="K894" t="str">
            <v>PDV IBS CC PASEO SHOPPING AMBATO_JOSE LUIS CORAL MOLINA</v>
          </cell>
          <cell r="L894" t="str">
            <v>AV. MANUELITA SAENZ Y CALLE PIO BAROJA NESSI, CC. PASEO SHOPPING, PISO 2, LOCAL 103 MOVISTAR</v>
          </cell>
          <cell r="M894" t="str">
            <v>1792209242001</v>
          </cell>
          <cell r="N894" t="str">
            <v>0980508973</v>
          </cell>
          <cell r="O894" t="str">
            <v/>
          </cell>
          <cell r="P894" t="str">
            <v>AMBATO</v>
          </cell>
          <cell r="Q894" t="str">
            <v>AMBATO</v>
          </cell>
          <cell r="R894" t="str">
            <v>TUNGURAHUA</v>
          </cell>
          <cell r="S894" t="str">
            <v>AMBATO</v>
          </cell>
          <cell r="T894" t="str">
            <v>TRAMACO</v>
          </cell>
          <cell r="U894" t="str">
            <v>FLEXNETUIO_PROVINCIA</v>
          </cell>
          <cell r="V894">
            <v>1</v>
          </cell>
          <cell r="W894">
            <v>1</v>
          </cell>
          <cell r="X894" t="str">
            <v>FLEXNET ECUADOR - MOVISTAR</v>
          </cell>
          <cell r="Y894" t="str">
            <v>CALLE 28 DE JUNIO S/N Y GARCIA MORENO ENTRADA LLANO GRANDE</v>
          </cell>
        </row>
        <row r="895">
          <cell r="A895" t="str">
            <v>2023-00590</v>
          </cell>
          <cell r="B895">
            <v>498009</v>
          </cell>
          <cell r="C895" t="str">
            <v>2023-00590</v>
          </cell>
          <cell r="D895" t="str">
            <v>MOVISTAR</v>
          </cell>
          <cell r="E895" t="str">
            <v>DESPACHO</v>
          </cell>
          <cell r="F895" t="str">
            <v>NORMAL</v>
          </cell>
          <cell r="G895" t="str">
            <v>031080202300590</v>
          </cell>
          <cell r="H895">
            <v>44943</v>
          </cell>
          <cell r="I895" t="str">
            <v>ENTREGADO</v>
          </cell>
          <cell r="J895">
            <v>44944</v>
          </cell>
          <cell r="K895" t="str">
            <v>PDV IBS LAGUNA MALL IBARRA_JOSE LUIS CORAL MOLINA</v>
          </cell>
          <cell r="L895" t="str">
            <v>AV. MARIANO COSTA SN Y AV. FRAY VACAS GALINDO CC. LAGUNA MALL PB LOCAL 133</v>
          </cell>
          <cell r="M895" t="str">
            <v>1792209242001</v>
          </cell>
          <cell r="N895" t="str">
            <v>980508973</v>
          </cell>
          <cell r="O895" t="str">
            <v/>
          </cell>
          <cell r="P895" t="str">
            <v>IBARRA</v>
          </cell>
          <cell r="Q895" t="str">
            <v>IBARRA</v>
          </cell>
          <cell r="R895" t="str">
            <v>IMBABURA</v>
          </cell>
          <cell r="T895" t="str">
            <v>TRAMACO</v>
          </cell>
          <cell r="U895" t="str">
            <v>FLEXNETUIO_PROVINCIA</v>
          </cell>
          <cell r="V895">
            <v>1</v>
          </cell>
          <cell r="W895">
            <v>1</v>
          </cell>
          <cell r="X895" t="str">
            <v>FLEXNET ECUADOR - MOVISTAR</v>
          </cell>
          <cell r="Y895" t="str">
            <v>CALLE 28 DE JUNIO S/N Y GARCIA MORENO ENTRADA LLANO GRANDE</v>
          </cell>
        </row>
        <row r="896">
          <cell r="A896" t="str">
            <v>2023-00591</v>
          </cell>
          <cell r="B896">
            <v>498010</v>
          </cell>
          <cell r="C896" t="str">
            <v>2023-00591</v>
          </cell>
          <cell r="D896" t="str">
            <v>MOVISTAR</v>
          </cell>
          <cell r="E896" t="str">
            <v>DESPACHO</v>
          </cell>
          <cell r="F896" t="str">
            <v>NORMAL</v>
          </cell>
          <cell r="G896" t="str">
            <v>031080202300591</v>
          </cell>
          <cell r="H896">
            <v>44943</v>
          </cell>
          <cell r="I896" t="str">
            <v>ENTREGADO</v>
          </cell>
          <cell r="J896">
            <v>44944</v>
          </cell>
          <cell r="K896" t="str">
            <v>PDV IBS RIOCENTRO 6 DE DICIEMBRE_JOSE LUIS CORAL MOLINA</v>
          </cell>
          <cell r="L896" t="str">
            <v>AV. 6 DE DICIEMBRE Y TOMAS DE BERLANGA ESQUINA, CC COMERCIAL RIOCENTRO 6 DE DICIEMBRE, LOCAL 128 PLANTA PRIMER PISO</v>
          </cell>
          <cell r="M896" t="str">
            <v>1722149620</v>
          </cell>
          <cell r="N896" t="str">
            <v>980508973</v>
          </cell>
          <cell r="O896" t="str">
            <v/>
          </cell>
          <cell r="P896" t="str">
            <v>QUITO</v>
          </cell>
          <cell r="Q896" t="str">
            <v>QUITO</v>
          </cell>
          <cell r="R896" t="str">
            <v>PICHINCHA</v>
          </cell>
          <cell r="T896" t="str">
            <v>TRAMACO</v>
          </cell>
          <cell r="U896" t="str">
            <v>FLEXNETUIO_LOCAL</v>
          </cell>
          <cell r="V896">
            <v>1</v>
          </cell>
          <cell r="W896">
            <v>1</v>
          </cell>
          <cell r="X896" t="str">
            <v>FLEXNET ECUADOR - MOVISTAR</v>
          </cell>
          <cell r="Y896" t="str">
            <v>CALLE 28 DE JUNIO S/N Y GARCIA MORENO ENTRADA LLANO GRANDE</v>
          </cell>
        </row>
        <row r="897">
          <cell r="A897" t="str">
            <v>2023-00592</v>
          </cell>
          <cell r="B897">
            <v>498011</v>
          </cell>
          <cell r="C897" t="str">
            <v>2023-00592</v>
          </cell>
          <cell r="D897" t="str">
            <v>MOVISTAR</v>
          </cell>
          <cell r="E897" t="str">
            <v>DESPACHO</v>
          </cell>
          <cell r="F897" t="str">
            <v>NORMAL</v>
          </cell>
          <cell r="G897" t="str">
            <v>031080202300592</v>
          </cell>
          <cell r="H897">
            <v>44943</v>
          </cell>
          <cell r="I897" t="str">
            <v>ENTREGADO</v>
          </cell>
          <cell r="J897">
            <v>44944</v>
          </cell>
          <cell r="K897" t="str">
            <v>TENEMAZA (MOVIPHONE)_GALO PALLAROSO</v>
          </cell>
          <cell r="L897" t="str">
            <v>AV CACIQUE TENEMAZA 507 Y LUIS CORDERO AZOGUES</v>
          </cell>
          <cell r="M897" t="str">
            <v>0391007160001</v>
          </cell>
          <cell r="N897" t="str">
            <v>995936079</v>
          </cell>
          <cell r="O897" t="str">
            <v/>
          </cell>
          <cell r="P897" t="str">
            <v>AZOGUES</v>
          </cell>
          <cell r="Q897" t="str">
            <v>AZOGUES</v>
          </cell>
          <cell r="R897" t="str">
            <v>CAÑAR</v>
          </cell>
          <cell r="S897" t="str">
            <v>AZOGUES</v>
          </cell>
          <cell r="T897" t="str">
            <v>TRAMACO</v>
          </cell>
          <cell r="U897" t="str">
            <v>FLEXNETUIO_PROVINCIA</v>
          </cell>
          <cell r="V897">
            <v>1</v>
          </cell>
          <cell r="W897">
            <v>1</v>
          </cell>
          <cell r="X897" t="str">
            <v>FLEXNET ECUADOR - MOVISTAR</v>
          </cell>
          <cell r="Y897" t="str">
            <v>CALLE 28 DE JUNIO S/N Y GARCIA MORENO ENTRADA LLANO GRANDE</v>
          </cell>
        </row>
        <row r="898">
          <cell r="A898" t="str">
            <v>2023-00593</v>
          </cell>
          <cell r="B898">
            <v>498012</v>
          </cell>
          <cell r="C898" t="str">
            <v>2023-00593</v>
          </cell>
          <cell r="D898" t="str">
            <v>MOVISTAR</v>
          </cell>
          <cell r="E898" t="str">
            <v>DESPACHO</v>
          </cell>
          <cell r="F898" t="str">
            <v>NORMAL</v>
          </cell>
          <cell r="G898" t="str">
            <v>031080202300593</v>
          </cell>
          <cell r="H898">
            <v>44943</v>
          </cell>
          <cell r="I898" t="str">
            <v>ENTREGADO</v>
          </cell>
          <cell r="J898">
            <v>44944</v>
          </cell>
          <cell r="K898" t="str">
            <v>CAVS AE SALESLAND CONDADO_DIEGO MENA</v>
          </cell>
          <cell r="L898" t="str">
            <v>AV DE LA PRENSA Y AV KENNED CENTRO COMERCIAL CONDADO SHOPING NIVEL 3 NUM L35 4 355 QUITO</v>
          </cell>
          <cell r="M898" t="str">
            <v>0</v>
          </cell>
          <cell r="N898" t="str">
            <v>999805380</v>
          </cell>
          <cell r="O898" t="str">
            <v/>
          </cell>
          <cell r="P898" t="str">
            <v>QUITO</v>
          </cell>
          <cell r="Q898" t="str">
            <v>QUITO</v>
          </cell>
          <cell r="R898" t="str">
            <v>PICHINCHA</v>
          </cell>
          <cell r="T898" t="str">
            <v>TRAMACO</v>
          </cell>
          <cell r="U898" t="str">
            <v>FLEXNETUIO_LOCAL</v>
          </cell>
          <cell r="V898">
            <v>1</v>
          </cell>
          <cell r="W898">
            <v>1</v>
          </cell>
          <cell r="X898" t="str">
            <v>FLEXNET ECUADOR - MOVISTAR</v>
          </cell>
          <cell r="Y898" t="str">
            <v>CALLE 28 DE JUNIO S/N Y GARCIA MORENO ENTRADA LLANO GRANDE</v>
          </cell>
        </row>
        <row r="899">
          <cell r="A899" t="str">
            <v>2023-00594</v>
          </cell>
          <cell r="B899">
            <v>498013</v>
          </cell>
          <cell r="C899" t="str">
            <v>2023-00594</v>
          </cell>
          <cell r="D899" t="str">
            <v>MOVISTAR</v>
          </cell>
          <cell r="E899" t="str">
            <v>DESPACHO</v>
          </cell>
          <cell r="F899" t="str">
            <v>NORMAL</v>
          </cell>
          <cell r="G899" t="str">
            <v>031080202300594</v>
          </cell>
          <cell r="H899">
            <v>44943</v>
          </cell>
          <cell r="I899" t="str">
            <v>ENTREGADO</v>
          </cell>
          <cell r="J899">
            <v>44944</v>
          </cell>
          <cell r="K899" t="str">
            <v>CELISTICS CAVS DAS AMBATO CENTRO_KLEBER GRANDA_DANY IMBAQUINGO</v>
          </cell>
          <cell r="L899" t="str">
            <v>CALLE SUCRE ENTRE CALLE MERA Y MARTINEZ N 750</v>
          </cell>
          <cell r="M899" t="str">
            <v>1792161037001</v>
          </cell>
          <cell r="N899" t="str">
            <v>0992567346_094084829</v>
          </cell>
          <cell r="O899" t="str">
            <v/>
          </cell>
          <cell r="P899" t="str">
            <v>AMBATO</v>
          </cell>
          <cell r="Q899" t="str">
            <v>AMBATO</v>
          </cell>
          <cell r="R899" t="str">
            <v>TUNGURAHUA</v>
          </cell>
          <cell r="S899" t="str">
            <v>AMBATO</v>
          </cell>
          <cell r="T899" t="str">
            <v>TRAMACO</v>
          </cell>
          <cell r="U899" t="str">
            <v>FLEXNETUIO_PROVINCIA</v>
          </cell>
          <cell r="V899">
            <v>1</v>
          </cell>
          <cell r="W899">
            <v>1</v>
          </cell>
          <cell r="X899" t="str">
            <v>FLEXNET ECUADOR - MOVISTAR</v>
          </cell>
          <cell r="Y899" t="str">
            <v>CALLE 28 DE JUNIO S/N Y GARCIA MORENO ENTRADA LLANO GRANDE</v>
          </cell>
        </row>
        <row r="900">
          <cell r="A900" t="str">
            <v>2023-00595</v>
          </cell>
          <cell r="B900">
            <v>498014</v>
          </cell>
          <cell r="C900" t="str">
            <v>2023-00595</v>
          </cell>
          <cell r="D900" t="str">
            <v>MOVISTAR</v>
          </cell>
          <cell r="E900" t="str">
            <v>DESPACHO</v>
          </cell>
          <cell r="F900" t="str">
            <v>NORMAL</v>
          </cell>
          <cell r="G900" t="str">
            <v>FT80459</v>
          </cell>
          <cell r="H900">
            <v>44943</v>
          </cell>
          <cell r="I900" t="str">
            <v>ENTREGADO</v>
          </cell>
          <cell r="J900">
            <v>44944</v>
          </cell>
          <cell r="K900" t="str">
            <v>CAVS AE SALESLAND AMERICA_DIEGO MENA</v>
          </cell>
          <cell r="L900" t="str">
            <v>LAZA DE LAS AMERICAS INTERSECCION AV NACIONES UNIDAS Y REPUBLICA PB 6 2 QUITO</v>
          </cell>
          <cell r="M900" t="str">
            <v>0</v>
          </cell>
          <cell r="N900" t="str">
            <v>999805380</v>
          </cell>
          <cell r="O900" t="str">
            <v/>
          </cell>
          <cell r="P900" t="str">
            <v>QUITO</v>
          </cell>
          <cell r="Q900" t="str">
            <v>QUITO</v>
          </cell>
          <cell r="R900" t="str">
            <v>PICHINCHA</v>
          </cell>
          <cell r="T900" t="str">
            <v>FLEXTRANS UIO</v>
          </cell>
          <cell r="U900" t="str">
            <v>FLEXNETUIO_LOCAL</v>
          </cell>
          <cell r="V900">
            <v>1</v>
          </cell>
          <cell r="W900">
            <v>1</v>
          </cell>
          <cell r="X900" t="str">
            <v>FLEXNET ECUADOR - MOVISTAR</v>
          </cell>
          <cell r="Y900" t="str">
            <v>CALLE 28 DE JUNIO S/N Y GARCIA MORENO ENTRADA LLANO GRANDE</v>
          </cell>
        </row>
        <row r="901">
          <cell r="A901" t="str">
            <v>2023-00596</v>
          </cell>
          <cell r="B901">
            <v>498015</v>
          </cell>
          <cell r="C901" t="str">
            <v>2023-00596</v>
          </cell>
          <cell r="D901" t="str">
            <v>MOVISTAR</v>
          </cell>
          <cell r="E901" t="str">
            <v>DESPACHO</v>
          </cell>
          <cell r="F901" t="str">
            <v>NORMAL</v>
          </cell>
          <cell r="G901" t="str">
            <v>031080202300596</v>
          </cell>
          <cell r="H901">
            <v>44943</v>
          </cell>
          <cell r="I901" t="str">
            <v>ENTREGADO</v>
          </cell>
          <cell r="J901">
            <v>44944</v>
          </cell>
          <cell r="K901" t="str">
            <v>AGENTE AE CELISTICS EL RECREO QUITO_KLEBER GRANDA_DANY IMBAQUINGO</v>
          </cell>
          <cell r="L901" t="str">
            <v xml:space="preserve">FRANQUICIA PEDRO VICENTE MALDONADO 510194 Y CALVAS CC RECREO OF P106 </v>
          </cell>
          <cell r="M901" t="str">
            <v>1792161037001</v>
          </cell>
          <cell r="N901" t="str">
            <v>0992567346_094084829</v>
          </cell>
          <cell r="O901" t="str">
            <v/>
          </cell>
          <cell r="P901" t="str">
            <v>QUITO</v>
          </cell>
          <cell r="Q901" t="str">
            <v>QUITO</v>
          </cell>
          <cell r="R901" t="str">
            <v>PICHINCHA</v>
          </cell>
          <cell r="T901" t="str">
            <v>TRAMACO</v>
          </cell>
          <cell r="U901" t="str">
            <v>FLEXNETUIO_LOCAL</v>
          </cell>
          <cell r="V901">
            <v>1</v>
          </cell>
          <cell r="W901">
            <v>1</v>
          </cell>
          <cell r="X901" t="str">
            <v>FLEXNET ECUADOR - MOVISTAR</v>
          </cell>
          <cell r="Y901" t="str">
            <v>CALLE 28 DE JUNIO S/N Y GARCIA MORENO ENTRADA LLANO GRANDE</v>
          </cell>
        </row>
        <row r="902">
          <cell r="A902" t="str">
            <v>2023-00597</v>
          </cell>
          <cell r="B902">
            <v>498016</v>
          </cell>
          <cell r="C902" t="str">
            <v>2023-00597</v>
          </cell>
          <cell r="D902" t="str">
            <v>MOVISTAR</v>
          </cell>
          <cell r="E902" t="str">
            <v>DESPACHO</v>
          </cell>
          <cell r="F902" t="str">
            <v>NORMAL</v>
          </cell>
          <cell r="G902" t="str">
            <v>FTS46675</v>
          </cell>
          <cell r="H902">
            <v>44943</v>
          </cell>
          <cell r="I902" t="str">
            <v>ENTREGADO</v>
          </cell>
          <cell r="J902">
            <v>44943</v>
          </cell>
          <cell r="K902" t="str">
            <v>AE CELISTICS CCI_KLEBER GRANDA_DANY IMBAQUINGO</v>
          </cell>
          <cell r="L902" t="str">
            <v>AV AMAZONAS Y NACIONES UNIDAS CENTRO COMERCIAL INAQUITO LC 223 224</v>
          </cell>
          <cell r="M902" t="str">
            <v>1792161037001</v>
          </cell>
          <cell r="N902" t="str">
            <v>0992567346_094084829</v>
          </cell>
          <cell r="O902" t="str">
            <v/>
          </cell>
          <cell r="P902" t="str">
            <v>QUITO</v>
          </cell>
          <cell r="Q902" t="str">
            <v>QUITO</v>
          </cell>
          <cell r="R902" t="str">
            <v>PICHINCHA</v>
          </cell>
          <cell r="T902" t="str">
            <v>TRANSERVISS</v>
          </cell>
          <cell r="U902" t="str">
            <v>FLEXNETUIO_LOCAL</v>
          </cell>
          <cell r="V902">
            <v>1</v>
          </cell>
          <cell r="W902">
            <v>1</v>
          </cell>
          <cell r="X902" t="str">
            <v>FLEXNET ECUADOR - MOVISTAR</v>
          </cell>
          <cell r="Y902" t="str">
            <v>CALLE 28 DE JUNIO S/N Y GARCIA MORENO ENTRADA LLANO GRANDE</v>
          </cell>
        </row>
        <row r="903">
          <cell r="A903" t="str">
            <v>2023-00598</v>
          </cell>
          <cell r="B903">
            <v>498017</v>
          </cell>
          <cell r="C903" t="str">
            <v>2023-00598</v>
          </cell>
          <cell r="D903" t="str">
            <v>MOVISTAR</v>
          </cell>
          <cell r="E903" t="str">
            <v>DESPACHO</v>
          </cell>
          <cell r="F903" t="str">
            <v>NORMAL</v>
          </cell>
          <cell r="G903" t="str">
            <v>031080202300598</v>
          </cell>
          <cell r="H903">
            <v>44943</v>
          </cell>
          <cell r="I903" t="str">
            <v>ENTREGADO</v>
          </cell>
          <cell r="J903">
            <v>44944</v>
          </cell>
          <cell r="K903" t="str">
            <v>CAVS SAN MARINO_CARLOS FRANCO_ERIKA GOMEZ_IAN RIVERA</v>
          </cell>
          <cell r="L903" t="str">
            <v>AV FRANCISCO DE ORELLANA SN Y AV PLAZA DANIN</v>
          </cell>
          <cell r="M903" t="str">
            <v>0</v>
          </cell>
          <cell r="N903" t="str">
            <v>0925614026_0918395781_0920349156</v>
          </cell>
          <cell r="O903" t="str">
            <v/>
          </cell>
          <cell r="P903" t="str">
            <v>GUAYAQUIL</v>
          </cell>
          <cell r="Q903" t="str">
            <v>GUAYAQUIL</v>
          </cell>
          <cell r="R903" t="str">
            <v>GUAYAS</v>
          </cell>
          <cell r="T903" t="str">
            <v>TRAMACO</v>
          </cell>
          <cell r="U903" t="str">
            <v>FLEXNETUIO_GYE</v>
          </cell>
          <cell r="V903">
            <v>1</v>
          </cell>
          <cell r="W903">
            <v>1</v>
          </cell>
          <cell r="X903" t="str">
            <v>FLEXNET ECUADOR - MOVISTAR</v>
          </cell>
          <cell r="Y903" t="str">
            <v>CALLE 28 DE JUNIO S/N Y GARCIA MORENO ENTRADA LLANO GRANDE</v>
          </cell>
        </row>
        <row r="904">
          <cell r="A904" t="str">
            <v>2023-00599</v>
          </cell>
          <cell r="B904">
            <v>498018</v>
          </cell>
          <cell r="C904" t="str">
            <v>2023-00599</v>
          </cell>
          <cell r="D904" t="str">
            <v>MOVISTAR</v>
          </cell>
          <cell r="E904" t="str">
            <v>DESPACHO</v>
          </cell>
          <cell r="F904" t="str">
            <v>NORMAL</v>
          </cell>
          <cell r="G904" t="str">
            <v>031080202300599</v>
          </cell>
          <cell r="H904">
            <v>44943</v>
          </cell>
          <cell r="I904" t="str">
            <v>INCIDENCIA</v>
          </cell>
          <cell r="J904">
            <v>44944</v>
          </cell>
          <cell r="K904" t="str">
            <v>AE CELISTICS PORTAL SHOPPING_KLEBER GRANDA_DANY IMBAQUINGO</v>
          </cell>
          <cell r="L904" t="str">
            <v xml:space="preserve">GALO PLAZA LASSO Y AV SIMON BOLIVAR CC PORTAL SHOPPING TERCER PISO P350 LOCAL MOVISTAR </v>
          </cell>
          <cell r="M904" t="str">
            <v>1792161037001</v>
          </cell>
          <cell r="N904" t="str">
            <v>0992567346_094084829</v>
          </cell>
          <cell r="O904" t="str">
            <v/>
          </cell>
          <cell r="P904" t="str">
            <v>QUITO</v>
          </cell>
          <cell r="Q904" t="str">
            <v>QUITO</v>
          </cell>
          <cell r="R904" t="str">
            <v>PICHINCHA</v>
          </cell>
          <cell r="T904" t="str">
            <v>TRAMACO</v>
          </cell>
          <cell r="U904" t="str">
            <v>FLEXNETUIO_LOCAL</v>
          </cell>
          <cell r="V904">
            <v>1</v>
          </cell>
          <cell r="W904">
            <v>1</v>
          </cell>
          <cell r="X904" t="str">
            <v>FLEXNET ECUADOR - MOVISTAR</v>
          </cell>
          <cell r="Y904" t="str">
            <v>CALLE 28 DE JUNIO S/N Y GARCIA MORENO ENTRADA LLANO GRANDE</v>
          </cell>
        </row>
        <row r="905">
          <cell r="A905" t="str">
            <v>2023-00600</v>
          </cell>
          <cell r="B905">
            <v>498019</v>
          </cell>
          <cell r="C905" t="str">
            <v>2023-00600</v>
          </cell>
          <cell r="D905" t="str">
            <v>MOVISTAR</v>
          </cell>
          <cell r="E905" t="str">
            <v>DESPACHO</v>
          </cell>
          <cell r="F905" t="str">
            <v>NORMAL</v>
          </cell>
          <cell r="G905" t="str">
            <v>IC4875</v>
          </cell>
          <cell r="H905">
            <v>44943</v>
          </cell>
          <cell r="I905" t="str">
            <v>EN_TRANSITO</v>
          </cell>
          <cell r="J905">
            <v>44943</v>
          </cell>
          <cell r="K905" t="str">
            <v>CAVS MALL DEL RIO_SANTIAGO IVAN PINEDA BERMEO_ALIRIO JOSE BRICENO RIVAS</v>
          </cell>
          <cell r="L905" t="str">
            <v>AV FELIPE II LB86 Y CIRCUNVALACION SUR CC MALL DEL RIO</v>
          </cell>
          <cell r="M905" t="str">
            <v>0</v>
          </cell>
          <cell r="N905" t="str">
            <v>0979146599 - 0999923627</v>
          </cell>
          <cell r="O905" t="str">
            <v/>
          </cell>
          <cell r="P905" t="str">
            <v>CUENCA</v>
          </cell>
          <cell r="Q905" t="str">
            <v>CUENCA</v>
          </cell>
          <cell r="R905" t="str">
            <v>AZUAY</v>
          </cell>
          <cell r="T905" t="str">
            <v>ITSACOURIER</v>
          </cell>
          <cell r="U905" t="str">
            <v>FLEXNETUIO_PROVINCIA</v>
          </cell>
          <cell r="V905">
            <v>1</v>
          </cell>
          <cell r="W905">
            <v>1</v>
          </cell>
          <cell r="X905" t="str">
            <v>FLEXNET ECUADOR - MOVISTAR</v>
          </cell>
          <cell r="Y905" t="str">
            <v>CALLE 28 DE JUNIO S/N Y GARCIA MORENO ENTRADA LLANO GRANDE</v>
          </cell>
        </row>
        <row r="906">
          <cell r="A906" t="str">
            <v>2023-00601</v>
          </cell>
          <cell r="B906">
            <v>498020</v>
          </cell>
          <cell r="C906" t="str">
            <v>2023-00601</v>
          </cell>
          <cell r="D906" t="str">
            <v>MOVISTAR</v>
          </cell>
          <cell r="E906" t="str">
            <v>DESPACHO</v>
          </cell>
          <cell r="F906" t="str">
            <v>NORMAL</v>
          </cell>
          <cell r="G906" t="str">
            <v>031080202300601</v>
          </cell>
          <cell r="H906">
            <v>44943</v>
          </cell>
          <cell r="I906" t="str">
            <v>ENTREGADO</v>
          </cell>
          <cell r="J906">
            <v>44944</v>
          </cell>
          <cell r="K906" t="str">
            <v>AE CELISTICS QUICENTRO SUR_KLEBER GRANDA_DANY IMBAQUINGO</v>
          </cell>
          <cell r="L906" t="str">
            <v xml:space="preserve">MORAN VALVERDE Y TENIENTE HUGO ORTIZ CC QUICENTRO SHOPPING SUR N 1 LOCAL 91 – 92 JUNTO A MEGAMAXI </v>
          </cell>
          <cell r="M906" t="str">
            <v>1792161037001</v>
          </cell>
          <cell r="N906" t="str">
            <v>0992567346_094084829</v>
          </cell>
          <cell r="O906" t="str">
            <v/>
          </cell>
          <cell r="P906" t="str">
            <v>QUITO</v>
          </cell>
          <cell r="Q906" t="str">
            <v>QUITO</v>
          </cell>
          <cell r="R906" t="str">
            <v>PICHINCHA</v>
          </cell>
          <cell r="T906" t="str">
            <v>TRAMACO</v>
          </cell>
          <cell r="U906" t="str">
            <v>FLEXNETUIO_LOCAL</v>
          </cell>
          <cell r="V906">
            <v>1</v>
          </cell>
          <cell r="W906">
            <v>1</v>
          </cell>
          <cell r="X906" t="str">
            <v>FLEXNET ECUADOR - MOVISTAR</v>
          </cell>
          <cell r="Y906" t="str">
            <v>CALLE 28 DE JUNIO S/N Y GARCIA MORENO ENTRADA LLANO GRANDE</v>
          </cell>
        </row>
        <row r="907">
          <cell r="A907" t="str">
            <v>2023-00602</v>
          </cell>
          <cell r="B907">
            <v>498021</v>
          </cell>
          <cell r="C907" t="str">
            <v>2023-00602</v>
          </cell>
          <cell r="D907" t="str">
            <v>MOVISTAR</v>
          </cell>
          <cell r="E907" t="str">
            <v>DESPACHO</v>
          </cell>
          <cell r="F907" t="str">
            <v>NORMAL</v>
          </cell>
          <cell r="G907" t="str">
            <v>EC6480</v>
          </cell>
          <cell r="H907">
            <v>44943</v>
          </cell>
          <cell r="I907" t="str">
            <v>ENTREGADO</v>
          </cell>
          <cell r="J907">
            <v>44943</v>
          </cell>
          <cell r="K907" t="str">
            <v>CAVS AE NORPHONE EL CONDADO_PUSDA CHEZA ERIKA ELIZABETH</v>
          </cell>
          <cell r="L907" t="str">
            <v>AVENIDA DE LA PRENSA Y AVENIDA KENNEDY CC CONDADO SHOPPING  LOCAL 314 FRENTE A KIA</v>
          </cell>
          <cell r="M907" t="str">
            <v>1091717898001</v>
          </cell>
          <cell r="N907" t="str">
            <v>984246089</v>
          </cell>
          <cell r="O907" t="str">
            <v/>
          </cell>
          <cell r="P907" t="str">
            <v>QUITO</v>
          </cell>
          <cell r="Q907" t="str">
            <v>QUITO</v>
          </cell>
          <cell r="R907" t="str">
            <v>PICHINCHA</v>
          </cell>
          <cell r="T907" t="str">
            <v>EXPRESSCON</v>
          </cell>
          <cell r="U907" t="str">
            <v>FLEXNETUIO_LOCAL</v>
          </cell>
          <cell r="V907">
            <v>1</v>
          </cell>
          <cell r="W907">
            <v>1</v>
          </cell>
          <cell r="X907" t="str">
            <v>FLEXNET ECUADOR - MOVISTAR</v>
          </cell>
          <cell r="Y907" t="str">
            <v>CALLE 28 DE JUNIO S/N Y GARCIA MORENO ENTRADA LLANO GRANDE</v>
          </cell>
        </row>
        <row r="908">
          <cell r="A908" t="str">
            <v>2023-00603</v>
          </cell>
          <cell r="B908">
            <v>498022</v>
          </cell>
          <cell r="C908" t="str">
            <v>2023-00603</v>
          </cell>
          <cell r="D908" t="str">
            <v>MOVISTAR</v>
          </cell>
          <cell r="E908" t="str">
            <v>DESPACHO</v>
          </cell>
          <cell r="F908" t="str">
            <v>NORMAL</v>
          </cell>
          <cell r="G908" t="str">
            <v>031080202300603</v>
          </cell>
          <cell r="H908">
            <v>44943</v>
          </cell>
          <cell r="I908" t="str">
            <v>ENTREGADO</v>
          </cell>
          <cell r="J908">
            <v>44944</v>
          </cell>
          <cell r="K908" t="str">
            <v>AE NORPHONE MALL DEL SOL_Andy Solorzano - Samantha Enriquez</v>
          </cell>
          <cell r="L908" t="str">
            <v>AV. JOAQUIN ORRANTIA Y AV. CONSTITUCION. PARROQUIA TARQUI 4TO PSJ. 1 NE.POSTAL 090513</v>
          </cell>
          <cell r="M908" t="str">
            <v>1091717898001</v>
          </cell>
          <cell r="N908" t="str">
            <v>0995482890  - 0987620147</v>
          </cell>
          <cell r="O908" t="str">
            <v/>
          </cell>
          <cell r="P908" t="str">
            <v>GUAYAQUIL</v>
          </cell>
          <cell r="Q908" t="str">
            <v>GUAYAQUIL</v>
          </cell>
          <cell r="R908" t="str">
            <v>GUAYAS</v>
          </cell>
          <cell r="T908" t="str">
            <v>TRAMACO</v>
          </cell>
          <cell r="U908" t="str">
            <v>FLEXNETUIO_GYE</v>
          </cell>
          <cell r="V908">
            <v>1</v>
          </cell>
          <cell r="W908">
            <v>1</v>
          </cell>
          <cell r="X908" t="str">
            <v>FLEXNET ECUADOR - MOVISTAR</v>
          </cell>
          <cell r="Y908" t="str">
            <v>CALLE 28 DE JUNIO S/N Y GARCIA MORENO ENTRADA LLANO GRANDE</v>
          </cell>
        </row>
        <row r="909">
          <cell r="A909" t="str">
            <v>2023-00604</v>
          </cell>
          <cell r="B909">
            <v>498023</v>
          </cell>
          <cell r="C909" t="str">
            <v>2023-00604</v>
          </cell>
          <cell r="D909" t="str">
            <v>MOVISTAR</v>
          </cell>
          <cell r="E909" t="str">
            <v>DESPACHO</v>
          </cell>
          <cell r="F909" t="str">
            <v>NORMAL</v>
          </cell>
          <cell r="G909" t="str">
            <v>031080202300604</v>
          </cell>
          <cell r="H909">
            <v>44943</v>
          </cell>
          <cell r="I909" t="str">
            <v>ENTREGADO</v>
          </cell>
          <cell r="J909">
            <v>44944</v>
          </cell>
          <cell r="K909" t="str">
            <v>CAVS AE SALESLAND RECREO_DIEGO MENA</v>
          </cell>
          <cell r="L909" t="str">
            <v>AV PEDRO VICENTE MALDONADO CENTRO COMERCIAL RECREO NUM 37 45PLANTA BAJA QUITO</v>
          </cell>
          <cell r="M909" t="str">
            <v>0</v>
          </cell>
          <cell r="N909" t="str">
            <v>999805380</v>
          </cell>
          <cell r="O909" t="str">
            <v/>
          </cell>
          <cell r="P909" t="str">
            <v>QUITO</v>
          </cell>
          <cell r="Q909" t="str">
            <v>QUITO</v>
          </cell>
          <cell r="R909" t="str">
            <v>PICHINCHA</v>
          </cell>
          <cell r="T909" t="str">
            <v>TRAMACO</v>
          </cell>
          <cell r="U909" t="str">
            <v>FLEXNETUIO_LOCAL</v>
          </cell>
          <cell r="V909">
            <v>1</v>
          </cell>
          <cell r="W909">
            <v>1</v>
          </cell>
          <cell r="X909" t="str">
            <v>FLEXNET ECUADOR - MOVISTAR</v>
          </cell>
          <cell r="Y909" t="str">
            <v>CALLE 28 DE JUNIO S/N Y GARCIA MORENO ENTRADA LLANO GRANDE</v>
          </cell>
        </row>
        <row r="910">
          <cell r="A910" t="str">
            <v>2023-00605</v>
          </cell>
          <cell r="B910">
            <v>498024</v>
          </cell>
          <cell r="C910" t="str">
            <v>2023-00605</v>
          </cell>
          <cell r="D910" t="str">
            <v>MOVISTAR</v>
          </cell>
          <cell r="E910" t="str">
            <v>DESPACHO</v>
          </cell>
          <cell r="F910" t="str">
            <v>NORMAL</v>
          </cell>
          <cell r="G910" t="str">
            <v>031080202300605</v>
          </cell>
          <cell r="H910">
            <v>44943</v>
          </cell>
          <cell r="I910" t="str">
            <v>ENTREGADO</v>
          </cell>
          <cell r="J910">
            <v>44944</v>
          </cell>
          <cell r="K910" t="str">
            <v>CAV MALL DEL PACIFICO_Maria Fernanda Carvajal Reinoso</v>
          </cell>
          <cell r="L910" t="str">
            <v>Avenida Malecon y Calle 23 , Centro Comercial Mall del Pacifico, Local PB -057-058</v>
          </cell>
          <cell r="M910" t="str">
            <v>1715480081001</v>
          </cell>
          <cell r="N910" t="str">
            <v>995025256</v>
          </cell>
          <cell r="O910" t="str">
            <v/>
          </cell>
          <cell r="P910" t="str">
            <v>MANTA</v>
          </cell>
          <cell r="Q910" t="str">
            <v>MANTA</v>
          </cell>
          <cell r="R910" t="str">
            <v>MANABI</v>
          </cell>
          <cell r="T910" t="str">
            <v>TRAMACO</v>
          </cell>
          <cell r="U910" t="str">
            <v>FLEXNETUIO_PROVINCIA</v>
          </cell>
          <cell r="V910">
            <v>1</v>
          </cell>
          <cell r="W910">
            <v>1</v>
          </cell>
          <cell r="X910" t="str">
            <v>FLEXNET ECUADOR - MOVISTAR</v>
          </cell>
          <cell r="Y910" t="str">
            <v>CALLE 28 DE JUNIO S/N Y GARCIA MORENO ENTRADA LLANO GRANDE</v>
          </cell>
        </row>
        <row r="911">
          <cell r="A911" t="str">
            <v>2023-00606</v>
          </cell>
          <cell r="B911">
            <v>498025</v>
          </cell>
          <cell r="C911" t="str">
            <v>2023-00606</v>
          </cell>
          <cell r="D911" t="str">
            <v>MOVISTAR</v>
          </cell>
          <cell r="E911" t="str">
            <v>DESPACHO</v>
          </cell>
          <cell r="F911" t="str">
            <v>NORMAL</v>
          </cell>
          <cell r="G911" t="str">
            <v>EC6481</v>
          </cell>
          <cell r="H911">
            <v>44943</v>
          </cell>
          <cell r="I911" t="str">
            <v>ENTREGADO</v>
          </cell>
          <cell r="J911">
            <v>44943</v>
          </cell>
          <cell r="K911" t="str">
            <v>CAVS AE NORPHONE EL PORTAL_LOURDES BRAVO</v>
          </cell>
          <cell r="L911" t="str">
            <v>AV GALO PLAZA LASSO Y AV SIMON BOLIVAR CENTRO COMERCIAL PORTAL SHOPPING LOCAL P25253 PISO DOS</v>
          </cell>
          <cell r="M911" t="str">
            <v>1091717898001</v>
          </cell>
          <cell r="N911" t="str">
            <v>998659562</v>
          </cell>
          <cell r="O911" t="str">
            <v/>
          </cell>
          <cell r="P911" t="str">
            <v>QUITO</v>
          </cell>
          <cell r="Q911" t="str">
            <v>QUITO</v>
          </cell>
          <cell r="R911" t="str">
            <v>PICHINCHA</v>
          </cell>
          <cell r="T911" t="str">
            <v>EXPRESSCON</v>
          </cell>
          <cell r="U911" t="str">
            <v>FLEXNETUIO_LOCAL</v>
          </cell>
          <cell r="V911">
            <v>1</v>
          </cell>
          <cell r="W911">
            <v>1</v>
          </cell>
          <cell r="X911" t="str">
            <v>FLEXNET ECUADOR - MOVISTAR</v>
          </cell>
          <cell r="Y911" t="str">
            <v>CALLE 28 DE JUNIO S/N Y GARCIA MORENO ENTRADA LLANO GRANDE</v>
          </cell>
        </row>
        <row r="912">
          <cell r="A912" t="str">
            <v>2023-00607</v>
          </cell>
          <cell r="B912">
            <v>498026</v>
          </cell>
          <cell r="C912" t="str">
            <v>2023-00607</v>
          </cell>
          <cell r="D912" t="str">
            <v>MOVISTAR</v>
          </cell>
          <cell r="E912" t="str">
            <v>DESPACHO</v>
          </cell>
          <cell r="F912" t="str">
            <v>NORMAL</v>
          </cell>
          <cell r="G912" t="str">
            <v>031080202300607</v>
          </cell>
          <cell r="H912">
            <v>44943</v>
          </cell>
          <cell r="I912" t="str">
            <v>ENTREGADO</v>
          </cell>
          <cell r="J912">
            <v>44944</v>
          </cell>
          <cell r="K912" t="str">
            <v>AGENTE AE CELISTICS SAN LUIS_KLEBER GRANDA_DANY IMBAQUINGO</v>
          </cell>
          <cell r="L912" t="str">
            <v xml:space="preserve">CAVS PREMIUM AUTOPISTA GRAL RUMINAHUI Y AV SAN LUIS  </v>
          </cell>
          <cell r="M912" t="str">
            <v>1792161037001</v>
          </cell>
          <cell r="N912" t="str">
            <v>0992567346_094084829</v>
          </cell>
          <cell r="O912" t="str">
            <v/>
          </cell>
          <cell r="P912" t="str">
            <v>QUITO</v>
          </cell>
          <cell r="Q912" t="str">
            <v>QUITO</v>
          </cell>
          <cell r="R912" t="str">
            <v>PICHINCHA</v>
          </cell>
          <cell r="T912" t="str">
            <v>TRAMACO</v>
          </cell>
          <cell r="U912" t="str">
            <v>FLEXNETUIO_LOCAL</v>
          </cell>
          <cell r="V912">
            <v>1</v>
          </cell>
          <cell r="W912">
            <v>1</v>
          </cell>
          <cell r="X912" t="str">
            <v>FLEXNET ECUADOR - MOVISTAR</v>
          </cell>
          <cell r="Y912" t="str">
            <v>CALLE 28 DE JUNIO S/N Y GARCIA MORENO ENTRADA LLANO GRANDE</v>
          </cell>
        </row>
        <row r="913">
          <cell r="A913" t="str">
            <v>2023-00608</v>
          </cell>
          <cell r="B913">
            <v>498027</v>
          </cell>
          <cell r="C913" t="str">
            <v>2023-00608</v>
          </cell>
          <cell r="D913" t="str">
            <v>MOVISTAR</v>
          </cell>
          <cell r="E913" t="str">
            <v>DESPACHO</v>
          </cell>
          <cell r="F913" t="str">
            <v>NORMAL</v>
          </cell>
          <cell r="G913" t="str">
            <v>FT80450</v>
          </cell>
          <cell r="H913">
            <v>44943</v>
          </cell>
          <cell r="I913" t="str">
            <v>EN_TRANSITO</v>
          </cell>
          <cell r="J913">
            <v>44944</v>
          </cell>
          <cell r="K913" t="str">
            <v xml:space="preserve">AE NORPHONE 9 DE OCT_LOURDES BRAVO </v>
          </cell>
          <cell r="L913" t="str">
            <v xml:space="preserve">9 DE OCTUBRE ENTRE PEDRO CARBO Y GENERAL CORDOVA, EDIFICIO SAN FRANCISCO 300 LOCAL NO. 8 PLANTA BAJA (PARTE EXTERIOR) </v>
          </cell>
          <cell r="M913" t="str">
            <v>1091717898001</v>
          </cell>
          <cell r="N913" t="str">
            <v>0984246089</v>
          </cell>
          <cell r="O913" t="str">
            <v/>
          </cell>
          <cell r="P913" t="str">
            <v>GUAYAQUIL</v>
          </cell>
          <cell r="Q913" t="str">
            <v>GUAYAQUIL</v>
          </cell>
          <cell r="R913" t="str">
            <v>GUAYAS</v>
          </cell>
          <cell r="T913" t="str">
            <v>ITSACOURIER</v>
          </cell>
          <cell r="U913" t="str">
            <v>FLEXNETUIO_GYE</v>
          </cell>
          <cell r="V913">
            <v>1</v>
          </cell>
          <cell r="W913">
            <v>1</v>
          </cell>
          <cell r="X913" t="str">
            <v>FLEXNET ECUADOR - MOVISTAR</v>
          </cell>
          <cell r="Y913" t="str">
            <v>CALLE 28 DE JUNIO S/N Y GARCIA MORENO ENTRADA LLANO GRANDE</v>
          </cell>
        </row>
        <row r="914">
          <cell r="A914" t="str">
            <v>2023-00609</v>
          </cell>
          <cell r="B914">
            <v>498028</v>
          </cell>
          <cell r="C914" t="str">
            <v>2023-00609</v>
          </cell>
          <cell r="D914" t="str">
            <v>MOVISTAR</v>
          </cell>
          <cell r="E914" t="str">
            <v>DESPACHO</v>
          </cell>
          <cell r="F914" t="str">
            <v>NORMAL</v>
          </cell>
          <cell r="G914" t="str">
            <v>EC6479</v>
          </cell>
          <cell r="H914">
            <v>44943</v>
          </cell>
          <cell r="I914" t="str">
            <v>ENTREGADO</v>
          </cell>
          <cell r="J914">
            <v>44943</v>
          </cell>
          <cell r="K914" t="str">
            <v>CAVS AE SALESLAND SCALA_DIEGO FERNANDO MENA VILLALBA</v>
          </cell>
          <cell r="L914" t="str">
            <v>Kilometro 12 ½, Parroquia de Cumbaya, CENTRO COMERCIAL SCALA SHOPPING, Planta Baja, Local L104</v>
          </cell>
          <cell r="M914" t="str">
            <v>1713085593</v>
          </cell>
          <cell r="N914" t="str">
            <v>22256500</v>
          </cell>
          <cell r="O914" t="str">
            <v/>
          </cell>
          <cell r="P914" t="str">
            <v>QUITO</v>
          </cell>
          <cell r="Q914" t="str">
            <v>QUITO</v>
          </cell>
          <cell r="R914" t="str">
            <v>PICHINCHA</v>
          </cell>
          <cell r="T914" t="str">
            <v>EXPRESSCON</v>
          </cell>
          <cell r="U914" t="str">
            <v>FLEXNETUIO_LOCAL</v>
          </cell>
          <cell r="V914">
            <v>1</v>
          </cell>
          <cell r="W914">
            <v>1</v>
          </cell>
          <cell r="X914" t="str">
            <v>FLEXNET ECUADOR - MOVISTAR</v>
          </cell>
          <cell r="Y914" t="str">
            <v>CALLE 28 DE JUNIO S/N Y GARCIA MORENO ENTRADA LLANO GRANDE</v>
          </cell>
        </row>
        <row r="915">
          <cell r="A915" t="str">
            <v>2023-00610</v>
          </cell>
          <cell r="B915">
            <v>498029</v>
          </cell>
          <cell r="C915" t="str">
            <v>2023-00610</v>
          </cell>
          <cell r="D915" t="str">
            <v>MOVISTAR</v>
          </cell>
          <cell r="E915" t="str">
            <v>DESPACHO</v>
          </cell>
          <cell r="F915" t="str">
            <v>NORMAL</v>
          </cell>
          <cell r="G915" t="str">
            <v>031080202300610</v>
          </cell>
          <cell r="H915">
            <v>44943</v>
          </cell>
          <cell r="I915" t="str">
            <v>ENTREGADO</v>
          </cell>
          <cell r="J915">
            <v>44944</v>
          </cell>
          <cell r="K915" t="str">
            <v>AE NORPHONE PORTOVIEJO_JORGE EDUARDO GUZMAN BENITEZ</v>
          </cell>
          <cell r="L915" t="str">
            <v>Av. America y, Jorge Washington, Portoviejo LOCAL 16 Y 17 PLANTA BAJA</v>
          </cell>
          <cell r="M915" t="str">
            <v>1713171823</v>
          </cell>
          <cell r="N915" t="str">
            <v>984620069</v>
          </cell>
          <cell r="O915" t="str">
            <v/>
          </cell>
          <cell r="P915" t="str">
            <v>PORTOVIEJO</v>
          </cell>
          <cell r="Q915" t="str">
            <v>PORTOVIEJO</v>
          </cell>
          <cell r="R915" t="str">
            <v>MANABI</v>
          </cell>
          <cell r="T915" t="str">
            <v>TRAMACO</v>
          </cell>
          <cell r="U915" t="str">
            <v>FLEXNETUIO_PROVINCIA</v>
          </cell>
          <cell r="V915">
            <v>1</v>
          </cell>
          <cell r="W915">
            <v>1</v>
          </cell>
          <cell r="X915" t="str">
            <v>FLEXNET ECUADOR - MOVISTAR</v>
          </cell>
          <cell r="Y915" t="str">
            <v>CALLE 28 DE JUNIO S/N Y GARCIA MORENO ENTRADA LLANO GRANDE</v>
          </cell>
        </row>
        <row r="916">
          <cell r="A916" t="str">
            <v>2023-00611</v>
          </cell>
          <cell r="B916">
            <v>498030</v>
          </cell>
          <cell r="C916" t="str">
            <v>2023-00611</v>
          </cell>
          <cell r="D916" t="str">
            <v>MOVISTAR</v>
          </cell>
          <cell r="E916" t="str">
            <v>DESPACHO</v>
          </cell>
          <cell r="F916" t="str">
            <v>NORMAL</v>
          </cell>
          <cell r="G916" t="str">
            <v>FTS46676</v>
          </cell>
          <cell r="H916">
            <v>44943</v>
          </cell>
          <cell r="I916" t="str">
            <v>ENTREGADO</v>
          </cell>
          <cell r="J916">
            <v>44943</v>
          </cell>
          <cell r="K916" t="str">
            <v>CAVS QUICENTRO_KLEVER ANDRES REA BARRERA_ESTEBAN ALEJANDRO JIMENEZ ORTIZ</v>
          </cell>
          <cell r="L916" t="str">
            <v>AV 6 DE DICIEMBRE NOP104 Y NACIONES UNIDAS CQUICENTRO SHOPPING PLANTA ALTA LOCAL 9</v>
          </cell>
          <cell r="M916" t="str">
            <v>0</v>
          </cell>
          <cell r="N916" t="str">
            <v>0979219715 - 0983013833</v>
          </cell>
          <cell r="O916" t="str">
            <v/>
          </cell>
          <cell r="P916" t="str">
            <v>QUITO</v>
          </cell>
          <cell r="Q916" t="str">
            <v>QUITO</v>
          </cell>
          <cell r="R916" t="str">
            <v>PICHINCHA</v>
          </cell>
          <cell r="T916" t="str">
            <v>TRANSERVISS</v>
          </cell>
          <cell r="U916" t="str">
            <v>FLEXNETUIO_LOCAL</v>
          </cell>
          <cell r="V916">
            <v>1</v>
          </cell>
          <cell r="W916">
            <v>1</v>
          </cell>
          <cell r="X916" t="str">
            <v>FLEXNET ECUADOR - MOVISTAR</v>
          </cell>
          <cell r="Y916" t="str">
            <v>CALLE 28 DE JUNIO S/N Y GARCIA MORENO ENTRADA LLANO GRANDE</v>
          </cell>
        </row>
        <row r="917">
          <cell r="A917" t="str">
            <v>2023-00612</v>
          </cell>
          <cell r="B917">
            <v>498031</v>
          </cell>
          <cell r="C917" t="str">
            <v>2023-00612</v>
          </cell>
          <cell r="D917" t="str">
            <v>MOVISTAR</v>
          </cell>
          <cell r="E917" t="str">
            <v>DESPACHO</v>
          </cell>
          <cell r="F917" t="str">
            <v>NORMAL</v>
          </cell>
          <cell r="G917" t="str">
            <v>FTS46677</v>
          </cell>
          <cell r="H917">
            <v>44943</v>
          </cell>
          <cell r="I917" t="str">
            <v>ENTREGADO</v>
          </cell>
          <cell r="J917">
            <v>44943</v>
          </cell>
          <cell r="K917" t="str">
            <v>CAVS AE NORPHONE EL JARDIN_PAOLA MORAN</v>
          </cell>
          <cell r="L917" t="str">
            <v xml:space="preserve">AV AMAZONAS N6  114 Y REPUBLICA CC EL JARDIN  </v>
          </cell>
          <cell r="M917" t="str">
            <v>1091717898001</v>
          </cell>
          <cell r="N917" t="str">
            <v>998659562</v>
          </cell>
          <cell r="O917" t="str">
            <v/>
          </cell>
          <cell r="P917" t="str">
            <v>QUITO</v>
          </cell>
          <cell r="Q917" t="str">
            <v>QUITO</v>
          </cell>
          <cell r="R917" t="str">
            <v>PICHINCHA</v>
          </cell>
          <cell r="T917" t="str">
            <v>TRANSERVISS</v>
          </cell>
          <cell r="U917" t="str">
            <v>FLEXNETUIO_LOCAL</v>
          </cell>
          <cell r="V917">
            <v>1</v>
          </cell>
          <cell r="W917">
            <v>1</v>
          </cell>
          <cell r="X917" t="str">
            <v>FLEXNET ECUADOR - MOVISTAR</v>
          </cell>
          <cell r="Y917" t="str">
            <v>CALLE 28 DE JUNIO S/N Y GARCIA MORENO ENTRADA LLANO GRANDE</v>
          </cell>
        </row>
        <row r="918">
          <cell r="A918" t="str">
            <v>2023-00613</v>
          </cell>
          <cell r="B918">
            <v>498032</v>
          </cell>
          <cell r="C918" t="str">
            <v>2023-00613</v>
          </cell>
          <cell r="D918" t="str">
            <v>MOVISTAR</v>
          </cell>
          <cell r="E918" t="str">
            <v>DESPACHO</v>
          </cell>
          <cell r="F918" t="str">
            <v>NORMAL</v>
          </cell>
          <cell r="G918" t="str">
            <v>031080202300613</v>
          </cell>
          <cell r="H918">
            <v>44943</v>
          </cell>
          <cell r="I918" t="str">
            <v>ENTREGADO</v>
          </cell>
          <cell r="J918">
            <v>44944</v>
          </cell>
          <cell r="K918" t="str">
            <v>AE NORPHONE RIOBAMBA_LOURDES BRAVO</v>
          </cell>
          <cell r="L918" t="str">
            <v>10 DE AGOSTO Y GARCIA MORENO ESQUINA LOCAL PLANTA BAJA DIAGONAL BANCO INTERNACIONAL</v>
          </cell>
          <cell r="M918" t="str">
            <v>1091717898001</v>
          </cell>
          <cell r="N918" t="str">
            <v>998659562</v>
          </cell>
          <cell r="O918" t="str">
            <v/>
          </cell>
          <cell r="P918" t="str">
            <v>RIOBAMBA</v>
          </cell>
          <cell r="Q918" t="str">
            <v>RIOBAMBA</v>
          </cell>
          <cell r="R918" t="str">
            <v>CHIMBORAZO</v>
          </cell>
          <cell r="T918" t="str">
            <v>TRAMACO</v>
          </cell>
          <cell r="U918" t="str">
            <v>FLEXNETUIO_PROVINCIA</v>
          </cell>
          <cell r="V918">
            <v>1</v>
          </cell>
          <cell r="W918">
            <v>1</v>
          </cell>
          <cell r="X918" t="str">
            <v>FLEXNET ECUADOR - MOVISTAR</v>
          </cell>
          <cell r="Y918" t="str">
            <v>CALLE 28 DE JUNIO S/N Y GARCIA MORENO ENTRADA LLANO GRANDE</v>
          </cell>
        </row>
        <row r="919">
          <cell r="A919" t="str">
            <v>2023-00614</v>
          </cell>
          <cell r="B919">
            <v>498033</v>
          </cell>
          <cell r="C919" t="str">
            <v>2023-00614</v>
          </cell>
          <cell r="D919" t="str">
            <v>MOVISTAR</v>
          </cell>
          <cell r="E919" t="str">
            <v>DESPACHO</v>
          </cell>
          <cell r="F919" t="str">
            <v>NORMAL</v>
          </cell>
          <cell r="G919" t="str">
            <v>031080202300614</v>
          </cell>
          <cell r="H919">
            <v>44943</v>
          </cell>
          <cell r="I919" t="str">
            <v>ENTREGADO</v>
          </cell>
          <cell r="J919">
            <v>44944</v>
          </cell>
          <cell r="K919" t="str">
            <v xml:space="preserve">AE NORPHONE SANTO DOMINGO_LOURDES BRAVO </v>
          </cell>
          <cell r="L919" t="str">
            <v>Av Quito &amp; Av. Abraham Calazaccon. C C. Paseo Shoping. Local 15 Frente a Computron al Lado de Crocs</v>
          </cell>
          <cell r="M919" t="str">
            <v>1091717898001</v>
          </cell>
          <cell r="N919" t="str">
            <v>984246089</v>
          </cell>
          <cell r="O919" t="str">
            <v/>
          </cell>
          <cell r="P919" t="str">
            <v>SANTO DOMINGO</v>
          </cell>
          <cell r="Q919" t="str">
            <v>SANTO DOMINGO</v>
          </cell>
          <cell r="R919" t="str">
            <v>SANTO DOMINGO DE LOS TSACHILAS</v>
          </cell>
          <cell r="T919" t="str">
            <v>TRAMACO</v>
          </cell>
          <cell r="U919" t="str">
            <v>FLEXNETUIO_PROVINCIA</v>
          </cell>
          <cell r="V919">
            <v>1</v>
          </cell>
          <cell r="W919">
            <v>1</v>
          </cell>
          <cell r="X919" t="str">
            <v>FLEXNET ECUADOR - MOVISTAR</v>
          </cell>
          <cell r="Y919" t="str">
            <v>CALLE 28 DE JUNIO S/N Y GARCIA MORENO ENTRADA LLANO GRANDE</v>
          </cell>
        </row>
        <row r="920">
          <cell r="A920" t="str">
            <v>2023-00615</v>
          </cell>
          <cell r="B920">
            <v>498034</v>
          </cell>
          <cell r="C920" t="str">
            <v>2023-00615</v>
          </cell>
          <cell r="D920" t="str">
            <v>MOVISTAR</v>
          </cell>
          <cell r="E920" t="str">
            <v>DESPACHO</v>
          </cell>
          <cell r="F920" t="str">
            <v>NORMAL</v>
          </cell>
          <cell r="G920" t="str">
            <v>031080202300615</v>
          </cell>
          <cell r="H920">
            <v>44943</v>
          </cell>
          <cell r="I920" t="str">
            <v>ENTREGADO</v>
          </cell>
          <cell r="J920">
            <v>44944</v>
          </cell>
          <cell r="K920" t="str">
            <v xml:space="preserve">AE NORPHONE POLICENTRO_LOURDES BRAVO </v>
          </cell>
          <cell r="L920" t="str">
            <v>Cdla Kenney Av Del Periodista y Dr Juan Bautista Arzube CC Policentro local 9</v>
          </cell>
          <cell r="M920" t="str">
            <v>1091717898001</v>
          </cell>
          <cell r="N920" t="str">
            <v>984246089</v>
          </cell>
          <cell r="O920" t="str">
            <v/>
          </cell>
          <cell r="P920" t="str">
            <v>GUAYAQUIL</v>
          </cell>
          <cell r="Q920" t="str">
            <v>GUAYAQUIL</v>
          </cell>
          <cell r="R920" t="str">
            <v>GUAYAS</v>
          </cell>
          <cell r="T920" t="str">
            <v>TRAMACO</v>
          </cell>
          <cell r="U920" t="str">
            <v>FLEXNETUIO_GYE</v>
          </cell>
          <cell r="V920">
            <v>1</v>
          </cell>
          <cell r="W920">
            <v>1</v>
          </cell>
          <cell r="X920" t="str">
            <v>FLEXNET ECUADOR - MOVISTAR</v>
          </cell>
          <cell r="Y920" t="str">
            <v>CALLE 28 DE JUNIO S/N Y GARCIA MORENO ENTRADA LLANO GRANDE</v>
          </cell>
        </row>
        <row r="921">
          <cell r="A921" t="str">
            <v>2023-00616</v>
          </cell>
          <cell r="B921">
            <v>498035</v>
          </cell>
          <cell r="C921" t="str">
            <v>2023-00616</v>
          </cell>
          <cell r="D921" t="str">
            <v>MOVISTAR</v>
          </cell>
          <cell r="E921" t="str">
            <v>DESPACHO</v>
          </cell>
          <cell r="F921" t="str">
            <v>NORMAL</v>
          </cell>
          <cell r="G921" t="str">
            <v>031080202300616</v>
          </cell>
          <cell r="H921">
            <v>44943</v>
          </cell>
          <cell r="I921" t="str">
            <v>EN_TRANSITO</v>
          </cell>
          <cell r="J921">
            <v>44943</v>
          </cell>
          <cell r="K921" t="str">
            <v>NORPHONE AMBATO_PAOLA MORAN</v>
          </cell>
          <cell r="L921" t="str">
            <v>AV CEVALLOS ENTRE CALLES MERA Y MARTINEZ CAV NORPHONE</v>
          </cell>
          <cell r="M921" t="str">
            <v>1091717898001</v>
          </cell>
          <cell r="N921" t="str">
            <v>998659562</v>
          </cell>
          <cell r="O921" t="str">
            <v/>
          </cell>
          <cell r="P921" t="str">
            <v>AMBATO</v>
          </cell>
          <cell r="Q921" t="str">
            <v>AMBATO</v>
          </cell>
          <cell r="R921" t="str">
            <v>TUNGURAHUA</v>
          </cell>
          <cell r="S921" t="str">
            <v>AMBATO</v>
          </cell>
          <cell r="T921" t="str">
            <v>TRAMACO</v>
          </cell>
          <cell r="U921" t="str">
            <v>FLEXNETUIO_PROVINCIA</v>
          </cell>
          <cell r="V921">
            <v>1</v>
          </cell>
          <cell r="W921">
            <v>1</v>
          </cell>
          <cell r="X921" t="str">
            <v>FLEXNET ECUADOR - MOVISTAR</v>
          </cell>
          <cell r="Y921" t="str">
            <v>CALLE 28 DE JUNIO S/N Y GARCIA MORENO ENTRADA LLANO GRANDE</v>
          </cell>
        </row>
        <row r="922">
          <cell r="A922" t="str">
            <v>2023-00617</v>
          </cell>
          <cell r="B922">
            <v>498036</v>
          </cell>
          <cell r="C922" t="str">
            <v>2023-00617</v>
          </cell>
          <cell r="D922" t="str">
            <v>MOVISTAR</v>
          </cell>
          <cell r="E922" t="str">
            <v>DESPACHO</v>
          </cell>
          <cell r="F922" t="str">
            <v>NORMAL</v>
          </cell>
          <cell r="G922" t="str">
            <v>031080202300617</v>
          </cell>
          <cell r="H922">
            <v>44943</v>
          </cell>
          <cell r="I922" t="str">
            <v>ENTREGADO</v>
          </cell>
          <cell r="J922">
            <v>44944</v>
          </cell>
          <cell r="K922" t="str">
            <v>NORPHONE C.C. Shopping Duran_PAOLA MORAN</v>
          </cell>
          <cell r="L922" t="str">
            <v>CC SHOPPING DURAN KILOMETRO 35 DE LA AUTOPISTA DURAN  BOLICHE56</v>
          </cell>
          <cell r="M922" t="str">
            <v>1091717898001</v>
          </cell>
          <cell r="N922" t="str">
            <v>998659562</v>
          </cell>
          <cell r="O922" t="str">
            <v/>
          </cell>
          <cell r="P922" t="str">
            <v>GUAYAQUIL</v>
          </cell>
          <cell r="Q922" t="str">
            <v>GUAYAQUIL</v>
          </cell>
          <cell r="R922" t="str">
            <v>GUAYAS</v>
          </cell>
          <cell r="T922" t="str">
            <v>TRAMACO</v>
          </cell>
          <cell r="U922" t="str">
            <v>FLEXNETUIO_GYE</v>
          </cell>
          <cell r="V922">
            <v>1</v>
          </cell>
          <cell r="W922">
            <v>1</v>
          </cell>
          <cell r="X922" t="str">
            <v>FLEXNET ECUADOR - MOVISTAR</v>
          </cell>
          <cell r="Y922" t="str">
            <v>CALLE 28 DE JUNIO S/N Y GARCIA MORENO ENTRADA LLANO GRANDE</v>
          </cell>
        </row>
        <row r="923">
          <cell r="A923" t="str">
            <v>2023-00618</v>
          </cell>
          <cell r="B923">
            <v>498037</v>
          </cell>
          <cell r="C923" t="str">
            <v>2023-00618</v>
          </cell>
          <cell r="D923" t="str">
            <v>MOVISTAR</v>
          </cell>
          <cell r="E923" t="str">
            <v>DESPACHO</v>
          </cell>
          <cell r="F923" t="str">
            <v>NORMAL</v>
          </cell>
          <cell r="G923" t="str">
            <v>031080202300618</v>
          </cell>
          <cell r="H923">
            <v>44943</v>
          </cell>
          <cell r="I923" t="str">
            <v>ENTREGADO</v>
          </cell>
          <cell r="J923">
            <v>44944</v>
          </cell>
          <cell r="K923" t="str">
            <v>NORPHONE C.C. Riocentro Norte_PAOLA MORAN</v>
          </cell>
          <cell r="L923" t="str">
            <v>CENTRO COMERCIAL RIOCENTRO NORTE AV FRANCISCO DE ORELLANA LOCAL 10 PRIMERA PUERTA</v>
          </cell>
          <cell r="M923" t="str">
            <v>1091717898001</v>
          </cell>
          <cell r="N923" t="str">
            <v>998659562</v>
          </cell>
          <cell r="O923" t="str">
            <v/>
          </cell>
          <cell r="P923" t="str">
            <v>GUAYAQUIL</v>
          </cell>
          <cell r="Q923" t="str">
            <v>GUAYAQUIL</v>
          </cell>
          <cell r="R923" t="str">
            <v>GUAYAS</v>
          </cell>
          <cell r="T923" t="str">
            <v>TRAMACO</v>
          </cell>
          <cell r="U923" t="str">
            <v>FLEXNETUIO_GYE</v>
          </cell>
          <cell r="V923">
            <v>1</v>
          </cell>
          <cell r="W923">
            <v>1</v>
          </cell>
          <cell r="X923" t="str">
            <v>FLEXNET ECUADOR - MOVISTAR</v>
          </cell>
          <cell r="Y923" t="str">
            <v>CALLE 28 DE JUNIO S/N Y GARCIA MORENO ENTRADA LLANO GRANDE</v>
          </cell>
        </row>
        <row r="924">
          <cell r="A924" t="str">
            <v>2023-00619</v>
          </cell>
          <cell r="B924">
            <v>498038</v>
          </cell>
          <cell r="C924" t="str">
            <v>2023-00619</v>
          </cell>
          <cell r="D924" t="str">
            <v>MOVISTAR</v>
          </cell>
          <cell r="E924" t="str">
            <v>DESPACHO</v>
          </cell>
          <cell r="F924" t="str">
            <v>NORMAL</v>
          </cell>
          <cell r="G924" t="str">
            <v>031080202300619</v>
          </cell>
          <cell r="H924">
            <v>44943</v>
          </cell>
          <cell r="I924" t="str">
            <v>EN_TRANSITO</v>
          </cell>
          <cell r="J924">
            <v>44943</v>
          </cell>
          <cell r="K924" t="str">
            <v>NORPHONE C.C. Riocentro Sur_PAOLA MORAN</v>
          </cell>
          <cell r="L924" t="str">
            <v>C.C. RIOCENTRO SUR AV 25 DE JULIO LOCAL 43 JUNTO A LA UNIV. AGRARIA</v>
          </cell>
          <cell r="M924" t="str">
            <v>1091717898001</v>
          </cell>
          <cell r="N924" t="str">
            <v>998659562</v>
          </cell>
          <cell r="O924" t="str">
            <v/>
          </cell>
          <cell r="P924" t="str">
            <v>GUAYAQUIL</v>
          </cell>
          <cell r="Q924" t="str">
            <v>GUAYAQUIL</v>
          </cell>
          <cell r="R924" t="str">
            <v>GUAYAS</v>
          </cell>
          <cell r="T924" t="str">
            <v>TRAMACO</v>
          </cell>
          <cell r="U924" t="str">
            <v>FLEXNETUIO_GYE</v>
          </cell>
          <cell r="V924">
            <v>1</v>
          </cell>
          <cell r="W924">
            <v>1</v>
          </cell>
          <cell r="X924" t="str">
            <v>FLEXNET ECUADOR - MOVISTAR</v>
          </cell>
          <cell r="Y924" t="str">
            <v>CALLE 28 DE JUNIO S/N Y GARCIA MORENO ENTRADA LLANO GRANDE</v>
          </cell>
        </row>
        <row r="925">
          <cell r="A925" t="str">
            <v>2023-00620</v>
          </cell>
          <cell r="B925">
            <v>498039</v>
          </cell>
          <cell r="C925" t="str">
            <v>2023-00620</v>
          </cell>
          <cell r="D925" t="str">
            <v>MOVISTAR</v>
          </cell>
          <cell r="E925" t="str">
            <v>DESPACHO</v>
          </cell>
          <cell r="F925" t="str">
            <v>NORMAL</v>
          </cell>
          <cell r="G925" t="str">
            <v>031080202300620</v>
          </cell>
          <cell r="H925">
            <v>44943</v>
          </cell>
          <cell r="I925" t="str">
            <v>ENTREGADO</v>
          </cell>
          <cell r="J925">
            <v>44944</v>
          </cell>
          <cell r="K925" t="str">
            <v>NORPHONE C.C. Riocentro Ceibos_PAOLA MORAN</v>
          </cell>
          <cell r="L925" t="str">
            <v>C.C. RIOCENTRO CEIBOS LOCAL 28 AV DEL BOMBERO VIA A LA COSTA KM 65</v>
          </cell>
          <cell r="M925" t="str">
            <v>1091717898001</v>
          </cell>
          <cell r="N925" t="str">
            <v>998659562</v>
          </cell>
          <cell r="O925" t="str">
            <v/>
          </cell>
          <cell r="P925" t="str">
            <v>GUAYAQUIL</v>
          </cell>
          <cell r="Q925" t="str">
            <v>GUAYAQUIL</v>
          </cell>
          <cell r="R925" t="str">
            <v>GUAYAS</v>
          </cell>
          <cell r="T925" t="str">
            <v>TRAMACO</v>
          </cell>
          <cell r="U925" t="str">
            <v>FLEXNETUIO_GYE</v>
          </cell>
          <cell r="V925">
            <v>1</v>
          </cell>
          <cell r="W925">
            <v>1</v>
          </cell>
          <cell r="X925" t="str">
            <v>FLEXNET ECUADOR - MOVISTAR</v>
          </cell>
          <cell r="Y925" t="str">
            <v>CALLE 28 DE JUNIO S/N Y GARCIA MORENO ENTRADA LLANO GRANDE</v>
          </cell>
        </row>
        <row r="926">
          <cell r="A926" t="str">
            <v>2023-00621</v>
          </cell>
          <cell r="B926">
            <v>498040</v>
          </cell>
          <cell r="C926" t="str">
            <v>2023-00621</v>
          </cell>
          <cell r="D926" t="str">
            <v>MOVISTAR</v>
          </cell>
          <cell r="E926" t="str">
            <v>DESPACHO</v>
          </cell>
          <cell r="F926" t="str">
            <v>NORMAL</v>
          </cell>
          <cell r="G926" t="str">
            <v>031080202300621</v>
          </cell>
          <cell r="H926">
            <v>44943</v>
          </cell>
          <cell r="I926" t="str">
            <v>ENTREGADO</v>
          </cell>
          <cell r="J926">
            <v>44944</v>
          </cell>
          <cell r="K926" t="str">
            <v xml:space="preserve">NORPHONE CAVS DAS LATACUNGA_LOURDES BRAVO </v>
          </cell>
          <cell r="L926" t="str">
            <v>BELISARIO QUEVEDO 807 Y JUAN ABEL ECHEVERRIA  JUNTO ALMACENES LA GANGA ED. DE 3 PISOS LATACUNGA</v>
          </cell>
          <cell r="M926" t="str">
            <v>1091717898001</v>
          </cell>
          <cell r="N926" t="str">
            <v>0980558242 - 0980520332</v>
          </cell>
          <cell r="O926" t="str">
            <v/>
          </cell>
          <cell r="P926" t="str">
            <v>LATACUNGA</v>
          </cell>
          <cell r="Q926" t="str">
            <v>LATACUNGA</v>
          </cell>
          <cell r="R926" t="str">
            <v>COTOPAXI</v>
          </cell>
          <cell r="T926" t="str">
            <v>TRAMACO</v>
          </cell>
          <cell r="U926" t="str">
            <v>FLEXNETUIO_PROVINCIA</v>
          </cell>
          <cell r="V926">
            <v>1</v>
          </cell>
          <cell r="W926">
            <v>1</v>
          </cell>
          <cell r="X926" t="str">
            <v>FLEXNET ECUADOR - MOVISTAR</v>
          </cell>
          <cell r="Y926" t="str">
            <v>CALLE 28 DE JUNIO S/N Y GARCIA MORENO ENTRADA LLANO GRANDE</v>
          </cell>
        </row>
        <row r="927">
          <cell r="A927" t="str">
            <v>2023-00622</v>
          </cell>
          <cell r="B927">
            <v>498041</v>
          </cell>
          <cell r="C927" t="str">
            <v>2023-00622</v>
          </cell>
          <cell r="D927" t="str">
            <v>MOVISTAR</v>
          </cell>
          <cell r="E927" t="str">
            <v>DESPACHO</v>
          </cell>
          <cell r="F927" t="str">
            <v>NORMAL</v>
          </cell>
          <cell r="G927" t="str">
            <v>031080202300622</v>
          </cell>
          <cell r="H927">
            <v>44943</v>
          </cell>
          <cell r="I927" t="str">
            <v>ENTREGADO</v>
          </cell>
          <cell r="J927">
            <v>44944</v>
          </cell>
          <cell r="K927" t="str">
            <v>NORPHONE C.C. SHOPPING MANTA_LOURDES BRAVO</v>
          </cell>
          <cell r="L927" t="str">
            <v>AV. 4 DE NOVIEMBRE, MANTA 130210   LOCAL 21 PLANTA ALTA</v>
          </cell>
          <cell r="M927" t="str">
            <v>1091717898001</v>
          </cell>
          <cell r="N927" t="str">
            <v>984246089</v>
          </cell>
          <cell r="O927" t="str">
            <v/>
          </cell>
          <cell r="P927" t="str">
            <v>MANTA</v>
          </cell>
          <cell r="Q927" t="str">
            <v>MANTA</v>
          </cell>
          <cell r="R927" t="str">
            <v>MANABI</v>
          </cell>
          <cell r="T927" t="str">
            <v>TRAMACO</v>
          </cell>
          <cell r="U927" t="str">
            <v>FLEXNETUIO_PROVINCIA</v>
          </cell>
          <cell r="V927">
            <v>1</v>
          </cell>
          <cell r="W927">
            <v>1</v>
          </cell>
          <cell r="X927" t="str">
            <v>FLEXNET ECUADOR - MOVISTAR</v>
          </cell>
          <cell r="Y927" t="str">
            <v>CALLE 28 DE JUNIO S/N Y GARCIA MORENO ENTRADA LLANO GRANDE</v>
          </cell>
        </row>
        <row r="928">
          <cell r="A928" t="str">
            <v>2023-00623</v>
          </cell>
          <cell r="B928">
            <v>498042</v>
          </cell>
          <cell r="C928" t="str">
            <v>2023-00623</v>
          </cell>
          <cell r="D928" t="str">
            <v>MOVISTAR</v>
          </cell>
          <cell r="E928" t="str">
            <v>DESPACHO</v>
          </cell>
          <cell r="F928" t="str">
            <v>NORMAL</v>
          </cell>
          <cell r="G928" t="str">
            <v>031080202300623</v>
          </cell>
          <cell r="H928">
            <v>44943</v>
          </cell>
          <cell r="I928" t="str">
            <v>ENTREGADO</v>
          </cell>
          <cell r="J928">
            <v>44944</v>
          </cell>
          <cell r="K928" t="str">
            <v>NORPHONE LA PLAZA IBARRA_PAOLA MORAN</v>
          </cell>
          <cell r="L928" t="str">
            <v>LOCAL 22 Y 23 CCLA PLAZA AV MARIANO ACOSTA Y2147 Y VICTOR GOMEZ JURADO IBARRA</v>
          </cell>
          <cell r="M928" t="str">
            <v>1091717898001</v>
          </cell>
          <cell r="N928" t="str">
            <v>998659562</v>
          </cell>
          <cell r="O928" t="str">
            <v/>
          </cell>
          <cell r="P928" t="str">
            <v>IBARRA</v>
          </cell>
          <cell r="Q928" t="str">
            <v>IBARRA</v>
          </cell>
          <cell r="R928" t="str">
            <v>IMBABURA</v>
          </cell>
          <cell r="T928" t="str">
            <v>TRAMACO</v>
          </cell>
          <cell r="U928" t="str">
            <v>FLEXNETUIO_PROVINCIA</v>
          </cell>
          <cell r="V928">
            <v>1</v>
          </cell>
          <cell r="W928">
            <v>1</v>
          </cell>
          <cell r="X928" t="str">
            <v>FLEXNET ECUADOR - MOVISTAR</v>
          </cell>
          <cell r="Y928" t="str">
            <v>CALLE 28 DE JUNIO S/N Y GARCIA MORENO ENTRADA LLANO GRANDE</v>
          </cell>
        </row>
        <row r="929">
          <cell r="A929" t="str">
            <v>2023-00576</v>
          </cell>
          <cell r="B929">
            <v>497995</v>
          </cell>
          <cell r="C929" t="str">
            <v>2023-00576</v>
          </cell>
          <cell r="D929" t="str">
            <v>MOVISTAR</v>
          </cell>
          <cell r="E929" t="str">
            <v>DESPACHO</v>
          </cell>
          <cell r="F929" t="str">
            <v>NORMAL</v>
          </cell>
          <cell r="G929" t="str">
            <v>031080202300576</v>
          </cell>
          <cell r="H929">
            <v>44943</v>
          </cell>
          <cell r="I929" t="str">
            <v>ENTREGADO</v>
          </cell>
          <cell r="J929">
            <v>44944</v>
          </cell>
          <cell r="K929" t="str">
            <v>AE CELISTICS MALTERIA LATACUNGA_MARIA JOSE TOBAR ZAMBRANO</v>
          </cell>
          <cell r="L929" t="str">
            <v>AV. ELOY ALFARO ENTRE CALLE GATAZO Y AV. MARCO AURELIO SUBIA, CENTRO COMERCIAL LA MALTERIA PLAZA, PLANTA BAJA, LOCAL PB-007</v>
          </cell>
          <cell r="M929" t="str">
            <v>1306571512</v>
          </cell>
          <cell r="N929" t="str">
            <v>983508879</v>
          </cell>
          <cell r="O929" t="str">
            <v/>
          </cell>
          <cell r="P929" t="str">
            <v>LATACUNGA</v>
          </cell>
          <cell r="Q929" t="str">
            <v>LATACUNGA</v>
          </cell>
          <cell r="R929" t="str">
            <v>COTOPAXI</v>
          </cell>
          <cell r="T929" t="str">
            <v>TRAMACO</v>
          </cell>
          <cell r="U929" t="str">
            <v>FLEXNETUIO_PROVINCIA</v>
          </cell>
          <cell r="V929">
            <v>1</v>
          </cell>
          <cell r="W929">
            <v>1</v>
          </cell>
          <cell r="X929" t="str">
            <v>FLEXNET ECUADOR - MOVISTAR</v>
          </cell>
          <cell r="Y929" t="str">
            <v>CALLE 28 DE JUNIO S/N Y GARCIA MORENO ENTRADA LLANO GRANDE</v>
          </cell>
        </row>
        <row r="930">
          <cell r="A930" t="str">
            <v>98819219</v>
          </cell>
          <cell r="B930">
            <v>497994</v>
          </cell>
          <cell r="C930" t="str">
            <v>98819219</v>
          </cell>
          <cell r="D930" t="str">
            <v>HYCITE</v>
          </cell>
          <cell r="E930" t="str">
            <v>DESPACHO</v>
          </cell>
          <cell r="F930" t="str">
            <v>NORMAL</v>
          </cell>
          <cell r="G930" t="str">
            <v>ITQ4824</v>
          </cell>
          <cell r="H930">
            <v>44943</v>
          </cell>
          <cell r="I930" t="str">
            <v>ENTREGADO</v>
          </cell>
          <cell r="J930">
            <v>44944</v>
          </cell>
          <cell r="K930" t="str">
            <v>CARMEN MORA</v>
          </cell>
          <cell r="L930" t="str">
            <v>JOAQUIN CASTRO Y PASAJE S 3D LOTE 8 DIAGONAL A CONJUNTO CILLAVENTURA QUITO// TALAGASI TUMBACO 170903 PICHINCHA</v>
          </cell>
          <cell r="N930" t="str">
            <v>0995882919 / 022378625</v>
          </cell>
          <cell r="O930" t="str">
            <v>0995882919 / 022378625</v>
          </cell>
          <cell r="P930" t="str">
            <v>170903</v>
          </cell>
          <cell r="Q930" t="str">
            <v>QUITO</v>
          </cell>
          <cell r="R930" t="str">
            <v>PICHINCHA</v>
          </cell>
          <cell r="S930" t="str">
            <v>TUMBACO</v>
          </cell>
          <cell r="T930" t="str">
            <v>FLEXTRANS UIO</v>
          </cell>
          <cell r="U930" t="str">
            <v>FLEXNETUIO_LOCAL</v>
          </cell>
          <cell r="V930">
            <v>1</v>
          </cell>
          <cell r="W930">
            <v>7.7</v>
          </cell>
          <cell r="X930" t="str">
            <v>HYCITE QUITO</v>
          </cell>
          <cell r="Y930" t="str">
            <v>FLEX NET CALLE 28 DE JUNIO S/N Y GARCIA MORENO ENTRADA LLANO GRANDE</v>
          </cell>
        </row>
        <row r="931">
          <cell r="A931" t="str">
            <v>53367</v>
          </cell>
          <cell r="B931">
            <v>497985</v>
          </cell>
          <cell r="C931" t="str">
            <v>53367</v>
          </cell>
          <cell r="D931" t="str">
            <v>DEGSO</v>
          </cell>
          <cell r="E931" t="str">
            <v>DESPACHO</v>
          </cell>
          <cell r="F931" t="str">
            <v>NORMAL</v>
          </cell>
          <cell r="G931" t="str">
            <v>FT80443</v>
          </cell>
          <cell r="H931">
            <v>44943</v>
          </cell>
          <cell r="I931" t="str">
            <v>ENTREGADO</v>
          </cell>
          <cell r="J931">
            <v>44944</v>
          </cell>
          <cell r="K931" t="str">
            <v>PALMERAS DEL ECUADOR S.A.</v>
          </cell>
          <cell r="L931" t="str">
            <v>DIRECCION: KM1 ½ VIA SANGOLQUI ? TAMBILLO ?TEL:2984900 EXT 2323-HORARIO DE ENTREGA DE 8:30 A 2:00 PM</v>
          </cell>
          <cell r="M931" t="str">
            <v>1790370690001</v>
          </cell>
          <cell r="N931" t="str">
            <v>99-832-0225</v>
          </cell>
          <cell r="O931" t="str">
            <v>99-832-0225</v>
          </cell>
          <cell r="P931" t="str">
            <v>171101</v>
          </cell>
          <cell r="Q931" t="str">
            <v>RUMIÑAHUI</v>
          </cell>
          <cell r="R931" t="str">
            <v>PICHINCHA</v>
          </cell>
          <cell r="S931" t="str">
            <v>SANGOLQUI</v>
          </cell>
          <cell r="T931" t="str">
            <v>FLEXTRANS UIO</v>
          </cell>
          <cell r="U931" t="str">
            <v>FLEXNETUIO_LOCAL</v>
          </cell>
          <cell r="V931">
            <v>7</v>
          </cell>
          <cell r="W931">
            <v>29.4</v>
          </cell>
          <cell r="X931" t="str">
            <v>FLEXNET</v>
          </cell>
          <cell r="Y931" t="str">
            <v>FLEX NET CALLE 28 DE JUNIO S/N Y GARCIA MORENO ENTRADA LLANO GRANDE</v>
          </cell>
        </row>
        <row r="932">
          <cell r="A932" t="str">
            <v>53368</v>
          </cell>
          <cell r="B932">
            <v>497986</v>
          </cell>
          <cell r="C932" t="str">
            <v>53368</v>
          </cell>
          <cell r="D932" t="str">
            <v>DEGSO</v>
          </cell>
          <cell r="E932" t="str">
            <v>DESPACHO</v>
          </cell>
          <cell r="F932" t="str">
            <v>NORMAL</v>
          </cell>
          <cell r="G932" t="str">
            <v>FT80444</v>
          </cell>
          <cell r="H932">
            <v>44943</v>
          </cell>
          <cell r="I932" t="str">
            <v>ENTREGADO</v>
          </cell>
          <cell r="J932">
            <v>44944</v>
          </cell>
          <cell r="K932" t="str">
            <v>PALMAR DE LOS ESTEROS EMA S.A. PALESEMA</v>
          </cell>
          <cell r="L932" t="str">
            <v>DIRECCION: PASAJE MANUEL HERRERA OE 5-05 Y AV. LA PRENSA - ATENCION FERNANDA YANES - CEL 0999818607</v>
          </cell>
          <cell r="M932" t="str">
            <v>890051235001</v>
          </cell>
          <cell r="N932" t="str">
            <v>99-832-0225</v>
          </cell>
          <cell r="O932" t="str">
            <v>99-832-0225</v>
          </cell>
          <cell r="P932" t="str">
            <v>170301</v>
          </cell>
          <cell r="Q932" t="str">
            <v>QUITO</v>
          </cell>
          <cell r="R932" t="str">
            <v>PICHINCHA</v>
          </cell>
          <cell r="S932" t="str">
            <v>QUITO</v>
          </cell>
          <cell r="T932" t="str">
            <v>FLEXTRANS UIO</v>
          </cell>
          <cell r="U932" t="str">
            <v>FLEXNETUIO_LOCAL</v>
          </cell>
          <cell r="V932">
            <v>5</v>
          </cell>
          <cell r="W932">
            <v>26.6</v>
          </cell>
          <cell r="X932" t="str">
            <v>FLEXNET</v>
          </cell>
          <cell r="Y932" t="str">
            <v>FLEX NET CALLE 28 DE JUNIO S/N Y GARCIA MORENO ENTRADA LLANO GRANDE</v>
          </cell>
        </row>
        <row r="933">
          <cell r="A933" t="str">
            <v>53372</v>
          </cell>
          <cell r="B933">
            <v>497988</v>
          </cell>
          <cell r="C933" t="str">
            <v>53372</v>
          </cell>
          <cell r="D933" t="str">
            <v>DEGSO</v>
          </cell>
          <cell r="E933" t="str">
            <v>DESPACHO</v>
          </cell>
          <cell r="F933" t="str">
            <v>NORMAL</v>
          </cell>
          <cell r="G933" t="str">
            <v>FT80445</v>
          </cell>
          <cell r="H933">
            <v>44943</v>
          </cell>
          <cell r="I933" t="str">
            <v>ENTREGADO</v>
          </cell>
          <cell r="J933">
            <v>44944</v>
          </cell>
          <cell r="K933" t="str">
            <v>EGAR S.A.</v>
          </cell>
          <cell r="L933" t="str">
            <v>DIRECCION: PIFO -  VIA INTEROCEANICA KM 24 ½ Y VIA AL QUINCHE, A 100M DEL INTERCAMBIADOR? ATENCION PATRICIA JAYA ? TELF 2380357</v>
          </cell>
          <cell r="M933" t="str">
            <v>1790357325001</v>
          </cell>
          <cell r="N933" t="str">
            <v>99-832-0225</v>
          </cell>
          <cell r="O933" t="str">
            <v>99-832-0225</v>
          </cell>
          <cell r="P933" t="str">
            <v>170909</v>
          </cell>
          <cell r="Q933" t="str">
            <v>QUITO</v>
          </cell>
          <cell r="R933" t="str">
            <v>PICHINCHA</v>
          </cell>
          <cell r="S933" t="str">
            <v>PIFO</v>
          </cell>
          <cell r="T933" t="str">
            <v>FLEXTRANS UIO</v>
          </cell>
          <cell r="U933" t="str">
            <v>FLEXNETUIO_LOCAL</v>
          </cell>
          <cell r="V933">
            <v>2</v>
          </cell>
          <cell r="W933">
            <v>5</v>
          </cell>
          <cell r="X933" t="str">
            <v>FLEXNET</v>
          </cell>
          <cell r="Y933" t="str">
            <v>FLEX NET CALLE 28 DE JUNIO S/N Y GARCIA MORENO ENTRADA LLANO GRANDE</v>
          </cell>
        </row>
        <row r="934">
          <cell r="A934" t="str">
            <v>PE_23_04</v>
          </cell>
          <cell r="B934">
            <v>497983</v>
          </cell>
          <cell r="C934" t="str">
            <v>PE_23_04</v>
          </cell>
          <cell r="D934" t="str">
            <v>PE</v>
          </cell>
          <cell r="E934" t="str">
            <v>DESPACHO</v>
          </cell>
          <cell r="F934" t="str">
            <v>NORMAL</v>
          </cell>
          <cell r="G934" t="str">
            <v>031002004188617</v>
          </cell>
          <cell r="H934">
            <v>44943</v>
          </cell>
          <cell r="I934" t="str">
            <v>ENTREGADO</v>
          </cell>
          <cell r="J934">
            <v>44944</v>
          </cell>
          <cell r="K934" t="str">
            <v>STUDENT´S HOUSE BOOKSHOP</v>
          </cell>
          <cell r="L934" t="str">
            <v>AV. LOS GUAYTAMBOS Y MONTALVO; CENTRO COMERCIAL CARACOL LOCAL 65</v>
          </cell>
          <cell r="P934" t="str">
            <v>180101</v>
          </cell>
          <cell r="Q934" t="str">
            <v>AMBATO</v>
          </cell>
          <cell r="R934" t="str">
            <v>TUNGURAHUA</v>
          </cell>
          <cell r="S934" t="str">
            <v>AMBATO</v>
          </cell>
          <cell r="T934" t="str">
            <v>TRAMACO</v>
          </cell>
          <cell r="U934" t="str">
            <v>FLEXNETUIO_PROVINCIA</v>
          </cell>
          <cell r="V934">
            <v>1</v>
          </cell>
          <cell r="W934">
            <v>4</v>
          </cell>
          <cell r="X934" t="str">
            <v>FLEXNET UIO</v>
          </cell>
          <cell r="Y934" t="str">
            <v>PANAMERICANA NORTE KM 12 1/2  LLANO GRANDE</v>
          </cell>
        </row>
        <row r="935">
          <cell r="A935" t="str">
            <v>AGF_23_03</v>
          </cell>
          <cell r="B935">
            <v>497982</v>
          </cell>
          <cell r="C935" t="str">
            <v>AGF_23_03</v>
          </cell>
          <cell r="D935" t="str">
            <v>AGFA</v>
          </cell>
          <cell r="E935" t="str">
            <v>DESPACHO</v>
          </cell>
          <cell r="F935" t="str">
            <v>NORMAL</v>
          </cell>
          <cell r="G935" t="str">
            <v>FT80393</v>
          </cell>
          <cell r="H935">
            <v>44943</v>
          </cell>
          <cell r="I935" t="str">
            <v>ENTREGADO</v>
          </cell>
          <cell r="J935">
            <v>44944</v>
          </cell>
          <cell r="K935" t="str">
            <v>RAMON ALAVA</v>
          </cell>
          <cell r="L935" t="str">
            <v>MUCHO LOTE 1, MZ 2590 SL7</v>
          </cell>
          <cell r="P935" t="str">
            <v>090701</v>
          </cell>
          <cell r="Q935" t="str">
            <v>GUAYAQUIL</v>
          </cell>
          <cell r="R935" t="str">
            <v>GUAYAS</v>
          </cell>
          <cell r="S935" t="str">
            <v>GUAYAQUIL</v>
          </cell>
          <cell r="T935" t="str">
            <v>ITSACOURIER</v>
          </cell>
          <cell r="U935" t="str">
            <v>FLEXNETUIO_GYE</v>
          </cell>
          <cell r="V935">
            <v>1</v>
          </cell>
          <cell r="W935">
            <v>12.1</v>
          </cell>
          <cell r="X935" t="str">
            <v>FLEXNET UIO</v>
          </cell>
          <cell r="Y935" t="str">
            <v>PANAMERICANA NORTE KM 12 1/2  LLANO GRANDE</v>
          </cell>
        </row>
        <row r="936">
          <cell r="A936" t="str">
            <v>SG_23_062</v>
          </cell>
          <cell r="B936">
            <v>497981</v>
          </cell>
          <cell r="C936" t="str">
            <v>SG_23_062</v>
          </cell>
          <cell r="D936" t="str">
            <v>SG</v>
          </cell>
          <cell r="E936" t="str">
            <v>DESPACHO</v>
          </cell>
          <cell r="F936" t="str">
            <v>NORMAL</v>
          </cell>
          <cell r="G936" t="str">
            <v>FT80395</v>
          </cell>
          <cell r="H936">
            <v>44943</v>
          </cell>
          <cell r="I936" t="str">
            <v>EN_TRANSITO</v>
          </cell>
          <cell r="J936">
            <v>44944</v>
          </cell>
          <cell r="K936" t="str">
            <v>DEMACO SANTA LEONOR</v>
          </cell>
          <cell r="L936" t="str">
            <v>AV BENJAMIN ROSALES URBANIZACION SANTA LEONOR MZ 6 SOLAR 13</v>
          </cell>
          <cell r="P936" t="str">
            <v>090505</v>
          </cell>
          <cell r="Q936" t="str">
            <v>GUAYAQUIL</v>
          </cell>
          <cell r="R936" t="str">
            <v>GUAYAS</v>
          </cell>
          <cell r="S936" t="str">
            <v>GUAYAQUIL</v>
          </cell>
          <cell r="T936" t="str">
            <v>CARGO UNION</v>
          </cell>
          <cell r="U936" t="str">
            <v>FLEXNETUIO_GYE</v>
          </cell>
          <cell r="V936">
            <v>1</v>
          </cell>
          <cell r="W936">
            <v>181.29</v>
          </cell>
          <cell r="X936" t="str">
            <v>FLEXNET UIO</v>
          </cell>
          <cell r="Y936" t="str">
            <v>PANAMERICANA NORTE KM 12 1/2  LLANO GRANDE</v>
          </cell>
        </row>
        <row r="937">
          <cell r="A937" t="str">
            <v>SG_23_051</v>
          </cell>
          <cell r="B937">
            <v>497980</v>
          </cell>
          <cell r="C937" t="str">
            <v>SG_23_051</v>
          </cell>
          <cell r="D937" t="str">
            <v>SG</v>
          </cell>
          <cell r="E937" t="str">
            <v>DESPACHO</v>
          </cell>
          <cell r="F937" t="str">
            <v>NORMAL</v>
          </cell>
          <cell r="G937" t="str">
            <v>FT80394</v>
          </cell>
          <cell r="H937">
            <v>44943</v>
          </cell>
          <cell r="I937" t="str">
            <v>EN_TRANSITO</v>
          </cell>
          <cell r="J937">
            <v>44944</v>
          </cell>
          <cell r="K937" t="str">
            <v>DEMACO SANTA LEONOR</v>
          </cell>
          <cell r="L937" t="str">
            <v>AV BENJAMIN ROSALES URBANIZACION SANTA LEONOR MZ 6 SOLAR 13</v>
          </cell>
          <cell r="P937" t="str">
            <v>090505</v>
          </cell>
          <cell r="Q937" t="str">
            <v>GUAYAQUIL</v>
          </cell>
          <cell r="R937" t="str">
            <v>GUAYAS</v>
          </cell>
          <cell r="S937" t="str">
            <v>GUAYAQUIL</v>
          </cell>
          <cell r="T937" t="str">
            <v>CARGO UNION</v>
          </cell>
          <cell r="U937" t="str">
            <v>FLEXNETUIO_GYE</v>
          </cell>
          <cell r="V937">
            <v>1</v>
          </cell>
          <cell r="W937">
            <v>1.91</v>
          </cell>
          <cell r="X937" t="str">
            <v>FLEXNET UIO</v>
          </cell>
          <cell r="Y937" t="str">
            <v>PANAMERICANA NORTE KM 12 1/2  LLANO GRANDE</v>
          </cell>
        </row>
        <row r="938">
          <cell r="A938" t="str">
            <v>SG_23_056</v>
          </cell>
          <cell r="B938">
            <v>497978</v>
          </cell>
          <cell r="C938" t="str">
            <v>SG_23_056</v>
          </cell>
          <cell r="D938" t="str">
            <v>SG</v>
          </cell>
          <cell r="E938" t="str">
            <v>DESPACHO</v>
          </cell>
          <cell r="F938" t="str">
            <v>NORMAL</v>
          </cell>
          <cell r="G938" t="str">
            <v>FT80396</v>
          </cell>
          <cell r="H938">
            <v>44943</v>
          </cell>
          <cell r="I938" t="str">
            <v>ENTREGADO</v>
          </cell>
          <cell r="J938">
            <v>44944</v>
          </cell>
          <cell r="K938" t="str">
            <v>PROFERMACO CIA. LTDA</v>
          </cell>
          <cell r="L938" t="str">
            <v>CALDERON Y AV CARAPUNGO OE7-348, QUITO</v>
          </cell>
          <cell r="P938" t="str">
            <v>170208</v>
          </cell>
          <cell r="Q938" t="str">
            <v>QUITO</v>
          </cell>
          <cell r="R938" t="str">
            <v>PICHINCHA</v>
          </cell>
          <cell r="S938" t="str">
            <v>CALDERON (CARAPUNGO)</v>
          </cell>
          <cell r="T938" t="str">
            <v>FLEXTRANS GYE</v>
          </cell>
          <cell r="U938" t="str">
            <v>FLEXNETUIO_LOCAL</v>
          </cell>
          <cell r="V938">
            <v>1</v>
          </cell>
          <cell r="W938">
            <v>0.2</v>
          </cell>
          <cell r="X938" t="str">
            <v>FLEXNET UIO</v>
          </cell>
          <cell r="Y938" t="str">
            <v>PANAMERICANA NORTE KM 12 1/2  LLANO GRANDE</v>
          </cell>
        </row>
        <row r="939">
          <cell r="A939" t="str">
            <v>SG_23_055</v>
          </cell>
          <cell r="B939">
            <v>497977</v>
          </cell>
          <cell r="C939" t="str">
            <v>SG_23_055</v>
          </cell>
          <cell r="D939" t="str">
            <v>SG</v>
          </cell>
          <cell r="E939" t="str">
            <v>DESPACHO</v>
          </cell>
          <cell r="F939" t="str">
            <v>NORMAL</v>
          </cell>
          <cell r="G939" t="str">
            <v>031002004188832</v>
          </cell>
          <cell r="H939">
            <v>44943</v>
          </cell>
          <cell r="I939" t="str">
            <v>ENTREGADO</v>
          </cell>
          <cell r="J939">
            <v>44944</v>
          </cell>
          <cell r="K939" t="str">
            <v>EL MAESTRO - PINTURAS</v>
          </cell>
          <cell r="L939" t="str">
            <v>AV. 113 DIAGONAL A GASOLINERA TERPEL</v>
          </cell>
          <cell r="P939" t="str">
            <v>130201</v>
          </cell>
          <cell r="Q939" t="str">
            <v>MANTA</v>
          </cell>
          <cell r="R939" t="str">
            <v>MANABI</v>
          </cell>
          <cell r="S939" t="str">
            <v>MANTA</v>
          </cell>
          <cell r="T939" t="str">
            <v>TRAMACO</v>
          </cell>
          <cell r="U939" t="str">
            <v>FLEXNETUIO_PROVINCIA</v>
          </cell>
          <cell r="V939">
            <v>1</v>
          </cell>
          <cell r="W939">
            <v>55</v>
          </cell>
          <cell r="X939" t="str">
            <v>FLEXNET UIO</v>
          </cell>
          <cell r="Y939" t="str">
            <v>PANAMERICANA NORTE KM 12 1/2  LLANO GRANDE</v>
          </cell>
        </row>
        <row r="940">
          <cell r="A940" t="str">
            <v>2484352</v>
          </cell>
          <cell r="B940">
            <v>497938</v>
          </cell>
          <cell r="C940" t="str">
            <v>2484352</v>
          </cell>
          <cell r="D940" t="str">
            <v>MDELIVERY</v>
          </cell>
          <cell r="E940" t="str">
            <v>DESPACHO</v>
          </cell>
          <cell r="F940" t="str">
            <v>NORMAL</v>
          </cell>
          <cell r="G940" t="str">
            <v>031080002484352</v>
          </cell>
          <cell r="H940">
            <v>44943</v>
          </cell>
          <cell r="I940" t="str">
            <v>ENTREGADO</v>
          </cell>
          <cell r="J940">
            <v>44944</v>
          </cell>
          <cell r="K940" t="str">
            <v xml:space="preserve"> MIRIAM ESPERANZA ANALUCA CAJAMARCA_MIRIAM ESPERANZA ANALUCA CAJAMARCA</v>
          </cell>
          <cell r="L940" t="str">
            <v>CIUDAD DE LOJA AV LAURO GUERRERO Y 10 DE AGOSTO HOSPITAL DEL DIA DE LOJA SECCIoN DE QUIRoFANO ENTRADA POR LA 10 DE AGOSTO</v>
          </cell>
          <cell r="M940" t="str">
            <v>1103025910001</v>
          </cell>
          <cell r="N940" t="str">
            <v>0959768326</v>
          </cell>
          <cell r="O940" t="str">
            <v/>
          </cell>
          <cell r="P940" t="str">
            <v>LOJA</v>
          </cell>
          <cell r="Q940" t="str">
            <v>LOJA</v>
          </cell>
          <cell r="R940" t="str">
            <v>LOJA</v>
          </cell>
          <cell r="T940" t="str">
            <v>TRAMACO</v>
          </cell>
          <cell r="U940" t="str">
            <v>FLEXNETUIO_PROVINCIA</v>
          </cell>
          <cell r="V940">
            <v>1</v>
          </cell>
          <cell r="W940">
            <v>1</v>
          </cell>
          <cell r="X940" t="str">
            <v>FLEXNET ECUADOR - MDELIVERY</v>
          </cell>
          <cell r="Y940" t="str">
            <v>CALLE 28 DE JUNIO S/N Y GARCIA MORENO ENTRADA LLANO GRANDE</v>
          </cell>
        </row>
        <row r="941">
          <cell r="A941" t="str">
            <v>2484353</v>
          </cell>
          <cell r="B941">
            <v>497939</v>
          </cell>
          <cell r="C941" t="str">
            <v>2484353</v>
          </cell>
          <cell r="D941" t="str">
            <v>MDELIVERY</v>
          </cell>
          <cell r="E941" t="str">
            <v>DESPACHO</v>
          </cell>
          <cell r="F941" t="str">
            <v>NORMAL</v>
          </cell>
          <cell r="G941" t="str">
            <v>FT80284</v>
          </cell>
          <cell r="H941">
            <v>44943</v>
          </cell>
          <cell r="I941" t="str">
            <v>INCIDENCIA</v>
          </cell>
          <cell r="J941">
            <v>44944</v>
          </cell>
          <cell r="K941" t="str">
            <v>Cristian Torres_FLORES EQUINOCCIALES S A FLOREQUISA</v>
          </cell>
          <cell r="L941" t="str">
            <v xml:space="preserve"> Pasaje Alonso Jerves N26 56 y Orellana tras la Universidad Israel diagonal al colegio militar casa ploma timbrar en florequisa </v>
          </cell>
          <cell r="M941" t="str">
            <v>1790685314001</v>
          </cell>
          <cell r="N941" t="str">
            <v>0999722187</v>
          </cell>
          <cell r="O941" t="str">
            <v/>
          </cell>
          <cell r="P941" t="str">
            <v>QUITO</v>
          </cell>
          <cell r="Q941" t="str">
            <v>QUITO</v>
          </cell>
          <cell r="R941" t="str">
            <v>PICHINCHA</v>
          </cell>
          <cell r="T941" t="str">
            <v>FLEXTRANS UIO</v>
          </cell>
          <cell r="U941" t="str">
            <v>FLEXNETUIO_LOCAL</v>
          </cell>
          <cell r="V941">
            <v>1</v>
          </cell>
          <cell r="W941">
            <v>1</v>
          </cell>
          <cell r="X941" t="str">
            <v>FLEXNET ECUADOR - MDELIVERY</v>
          </cell>
          <cell r="Y941" t="str">
            <v>CALLE 28 DE JUNIO S/N Y GARCIA MORENO ENTRADA LLANO GRANDE</v>
          </cell>
        </row>
        <row r="942">
          <cell r="A942" t="str">
            <v>2484354</v>
          </cell>
          <cell r="B942">
            <v>497940</v>
          </cell>
          <cell r="C942" t="str">
            <v>2484354</v>
          </cell>
          <cell r="D942" t="str">
            <v>MDELIVERY</v>
          </cell>
          <cell r="E942" t="str">
            <v>DESPACHO</v>
          </cell>
          <cell r="F942" t="str">
            <v>NORMAL</v>
          </cell>
          <cell r="G942" t="str">
            <v>FT80267</v>
          </cell>
          <cell r="H942">
            <v>44943</v>
          </cell>
          <cell r="I942" t="str">
            <v>ENTREGADO</v>
          </cell>
          <cell r="J942">
            <v>44944</v>
          </cell>
          <cell r="K942" t="str">
            <v>Paola PazmiNo_INDUSTRIA DE ACCESORIOS Y PARTES DE AUTOMOTORES INDIMA</v>
          </cell>
          <cell r="L942" t="str">
            <v>Calle Jose Andrade N74 76 Av Juan de Selis Indima</v>
          </cell>
          <cell r="M942" t="str">
            <v>1790662403001</v>
          </cell>
          <cell r="N942" t="str">
            <v>0999466250</v>
          </cell>
          <cell r="O942" t="str">
            <v/>
          </cell>
          <cell r="P942" t="str">
            <v>QUITO</v>
          </cell>
          <cell r="Q942" t="str">
            <v>QUITO</v>
          </cell>
          <cell r="R942" t="str">
            <v>PICHINCHA</v>
          </cell>
          <cell r="T942" t="str">
            <v>FLEXTRANS UIO</v>
          </cell>
          <cell r="U942" t="str">
            <v>FLEXNETUIO_LOCAL</v>
          </cell>
          <cell r="V942">
            <v>1</v>
          </cell>
          <cell r="W942">
            <v>1</v>
          </cell>
          <cell r="X942" t="str">
            <v>FLEXNET ECUADOR - MDELIVERY</v>
          </cell>
          <cell r="Y942" t="str">
            <v>CALLE 28 DE JUNIO S/N Y GARCIA MORENO ENTRADA LLANO GRANDE</v>
          </cell>
        </row>
        <row r="943">
          <cell r="A943" t="str">
            <v>2484355</v>
          </cell>
          <cell r="B943">
            <v>497941</v>
          </cell>
          <cell r="C943" t="str">
            <v>2484355</v>
          </cell>
          <cell r="D943" t="str">
            <v>MDELIVERY</v>
          </cell>
          <cell r="E943" t="str">
            <v>DESPACHO</v>
          </cell>
          <cell r="F943" t="str">
            <v>NORMAL</v>
          </cell>
          <cell r="G943" t="str">
            <v>FT80314</v>
          </cell>
          <cell r="H943">
            <v>44943</v>
          </cell>
          <cell r="I943" t="str">
            <v>INCIDENCIA</v>
          </cell>
          <cell r="J943">
            <v>44944</v>
          </cell>
          <cell r="K943" t="str">
            <v>pedro castro_BETTY JENNIFFER CASTRO JURADO</v>
          </cell>
          <cell r="L943" t="str">
            <v xml:space="preserve"> SUR de la ciudad calle oriente 2905 entre la 35 y la 36 </v>
          </cell>
          <cell r="M943" t="str">
            <v>0924532542001</v>
          </cell>
          <cell r="N943" t="str">
            <v>0985077244</v>
          </cell>
          <cell r="O943" t="str">
            <v/>
          </cell>
          <cell r="P943" t="str">
            <v>GUAYAQUIL</v>
          </cell>
          <cell r="Q943" t="str">
            <v>GUAYAQUIL</v>
          </cell>
          <cell r="R943" t="str">
            <v>GUAYAS</v>
          </cell>
          <cell r="T943" t="str">
            <v>FLEXTRANS GYE</v>
          </cell>
          <cell r="U943" t="str">
            <v>FLEXNETUIO_GYE</v>
          </cell>
          <cell r="V943">
            <v>1</v>
          </cell>
          <cell r="W943">
            <v>1</v>
          </cell>
          <cell r="X943" t="str">
            <v>FLEXNET ECUADOR - MDELIVERY</v>
          </cell>
          <cell r="Y943" t="str">
            <v>CALLE 28 DE JUNIO S/N Y GARCIA MORENO ENTRADA LLANO GRANDE</v>
          </cell>
        </row>
        <row r="944">
          <cell r="A944" t="str">
            <v>2484356</v>
          </cell>
          <cell r="B944">
            <v>497942</v>
          </cell>
          <cell r="C944" t="str">
            <v>2484356</v>
          </cell>
          <cell r="D944" t="str">
            <v>MDELIVERY</v>
          </cell>
          <cell r="E944" t="str">
            <v>DESPACHO</v>
          </cell>
          <cell r="F944" t="str">
            <v>NORMAL</v>
          </cell>
          <cell r="G944" t="str">
            <v>FT80307</v>
          </cell>
          <cell r="H944">
            <v>44943</v>
          </cell>
          <cell r="I944" t="str">
            <v>EN_TRANSITO</v>
          </cell>
          <cell r="J944">
            <v>44944</v>
          </cell>
          <cell r="K944" t="str">
            <v xml:space="preserve">JAVIER CALDERON VICTOR GARZON O VICENTE ARBAIZA_SERVIENTREGA ECUADOR S A </v>
          </cell>
          <cell r="L944" t="str">
            <v>Km 7 Av Juan Tanca Marengo antiguo edificio PYCCA edificio esquinero oficina SERVIENTREGA</v>
          </cell>
          <cell r="M944" t="str">
            <v>0991285679001</v>
          </cell>
          <cell r="N944" t="str">
            <v>0991459388/ 0984169390 /0999900062</v>
          </cell>
          <cell r="O944" t="str">
            <v/>
          </cell>
          <cell r="P944" t="str">
            <v>GUAYAQUIL</v>
          </cell>
          <cell r="Q944" t="str">
            <v>GUAYAQUIL</v>
          </cell>
          <cell r="R944" t="str">
            <v>GUAYAS</v>
          </cell>
          <cell r="T944" t="str">
            <v>ITSACOURIER</v>
          </cell>
          <cell r="U944" t="str">
            <v>FLEXNETUIO_GYE</v>
          </cell>
          <cell r="V944">
            <v>1</v>
          </cell>
          <cell r="W944">
            <v>1</v>
          </cell>
          <cell r="X944" t="str">
            <v>FLEXNET ECUADOR - MDELIVERY</v>
          </cell>
          <cell r="Y944" t="str">
            <v>CALLE 28 DE JUNIO S/N Y GARCIA MORENO ENTRADA LLANO GRANDE</v>
          </cell>
        </row>
        <row r="945">
          <cell r="A945" t="str">
            <v>2484362</v>
          </cell>
          <cell r="B945">
            <v>497943</v>
          </cell>
          <cell r="C945" t="str">
            <v>2484362</v>
          </cell>
          <cell r="D945" t="str">
            <v>MDELIVERY</v>
          </cell>
          <cell r="E945" t="str">
            <v>DESPACHO</v>
          </cell>
          <cell r="F945" t="str">
            <v>NORMAL</v>
          </cell>
          <cell r="G945" t="str">
            <v>FT80262</v>
          </cell>
          <cell r="H945">
            <v>44943</v>
          </cell>
          <cell r="I945" t="str">
            <v>EN_TRANSITO</v>
          </cell>
          <cell r="J945">
            <v>44943</v>
          </cell>
          <cell r="K945" t="str">
            <v>Martin Torres_G Y M TRATAMIENTO INTEGRAL DE DESECHOS G Y MCOM CIA LTDA</v>
          </cell>
          <cell r="L945" t="str">
            <v>Calle Eliza Ayala y Efrain Recalde Urb Vista Grande lote 82 sector Miravalle</v>
          </cell>
          <cell r="M945" t="str">
            <v>1792776023001</v>
          </cell>
          <cell r="N945" t="str">
            <v>0984537320</v>
          </cell>
          <cell r="O945" t="str">
            <v/>
          </cell>
          <cell r="P945" t="str">
            <v>QUITO</v>
          </cell>
          <cell r="Q945" t="str">
            <v>QUITO</v>
          </cell>
          <cell r="R945" t="str">
            <v>PICHINCHA</v>
          </cell>
          <cell r="T945" t="str">
            <v>FLEXTRANS UIO</v>
          </cell>
          <cell r="U945" t="str">
            <v>FLEXNETUIO_LOCAL</v>
          </cell>
          <cell r="V945">
            <v>1</v>
          </cell>
          <cell r="W945">
            <v>1</v>
          </cell>
          <cell r="X945" t="str">
            <v>FLEXNET ECUADOR - MDELIVERY</v>
          </cell>
          <cell r="Y945" t="str">
            <v>CALLE 28 DE JUNIO S/N Y GARCIA MORENO ENTRADA LLANO GRANDE</v>
          </cell>
        </row>
        <row r="946">
          <cell r="A946" t="str">
            <v>2484363</v>
          </cell>
          <cell r="B946">
            <v>497944</v>
          </cell>
          <cell r="C946" t="str">
            <v>2484363</v>
          </cell>
          <cell r="D946" t="str">
            <v>MDELIVERY</v>
          </cell>
          <cell r="E946" t="str">
            <v>DESPACHO</v>
          </cell>
          <cell r="F946" t="str">
            <v>NORMAL</v>
          </cell>
          <cell r="G946" t="str">
            <v>FT80300</v>
          </cell>
          <cell r="H946">
            <v>44943</v>
          </cell>
          <cell r="I946" t="str">
            <v>EN_TRANSITO</v>
          </cell>
          <cell r="J946">
            <v>44944</v>
          </cell>
          <cell r="K946" t="str">
            <v xml:space="preserve">Felix Sanabria_TRANSPORTE DE CARGA PRIME TRANSCARPRIMEN S A </v>
          </cell>
          <cell r="L946" t="str">
            <v>AV 25 DE JULIO 124 A CALLEJON B 124 A CALLEJON B DIAGONAL A COLEGIO DE LA CTE</v>
          </cell>
          <cell r="M946" t="str">
            <v>0992846763001</v>
          </cell>
          <cell r="N946" t="str">
            <v>0999580300</v>
          </cell>
          <cell r="O946" t="str">
            <v/>
          </cell>
          <cell r="P946" t="str">
            <v>GUAYAQUIL</v>
          </cell>
          <cell r="Q946" t="str">
            <v>GUAYAQUIL</v>
          </cell>
          <cell r="R946" t="str">
            <v>GUAYAS</v>
          </cell>
          <cell r="T946" t="str">
            <v>ITSACOURIER</v>
          </cell>
          <cell r="U946" t="str">
            <v>FLEXNETUIO_GYE</v>
          </cell>
          <cell r="V946">
            <v>1</v>
          </cell>
          <cell r="W946">
            <v>1</v>
          </cell>
          <cell r="X946" t="str">
            <v>FLEXNET ECUADOR - MDELIVERY</v>
          </cell>
          <cell r="Y946" t="str">
            <v>CALLE 28 DE JUNIO S/N Y GARCIA MORENO ENTRADA LLANO GRANDE</v>
          </cell>
        </row>
        <row r="947">
          <cell r="A947" t="str">
            <v>2484364</v>
          </cell>
          <cell r="B947">
            <v>497945</v>
          </cell>
          <cell r="C947" t="str">
            <v>2484364</v>
          </cell>
          <cell r="D947" t="str">
            <v>MDELIVERY</v>
          </cell>
          <cell r="E947" t="str">
            <v>DESPACHO</v>
          </cell>
          <cell r="F947" t="str">
            <v>NORMAL</v>
          </cell>
          <cell r="G947" t="str">
            <v>FT80275</v>
          </cell>
          <cell r="H947">
            <v>44943</v>
          </cell>
          <cell r="I947" t="str">
            <v>ENTREGADO</v>
          </cell>
          <cell r="J947">
            <v>44944</v>
          </cell>
          <cell r="K947" t="str">
            <v>Alex Fabricio Revelo Aldas_COOPERATIVA DE AHORRO Y CREDITO DE LOS EMPLEADOS D</v>
          </cell>
          <cell r="L947" t="str">
            <v xml:space="preserve"> PICHINCHA QUITO Avda Francisco de Orellana Cerveceria Nacional CN S A Planta Cumbaya parroquia Cumbaya </v>
          </cell>
          <cell r="M947" t="str">
            <v>0992660368001</v>
          </cell>
          <cell r="N947" t="str">
            <v>0939624710</v>
          </cell>
          <cell r="O947" t="str">
            <v/>
          </cell>
          <cell r="P947" t="str">
            <v>QUITO</v>
          </cell>
          <cell r="Q947" t="str">
            <v>QUITO</v>
          </cell>
          <cell r="R947" t="str">
            <v>PICHINCHA</v>
          </cell>
          <cell r="T947" t="str">
            <v>FLEXTRANS UIO</v>
          </cell>
          <cell r="U947" t="str">
            <v>FLEXNETUIO_LOCAL</v>
          </cell>
          <cell r="V947">
            <v>1</v>
          </cell>
          <cell r="W947">
            <v>1</v>
          </cell>
          <cell r="X947" t="str">
            <v>FLEXNET ECUADOR - MDELIVERY</v>
          </cell>
          <cell r="Y947" t="str">
            <v>CALLE 28 DE JUNIO S/N Y GARCIA MORENO ENTRADA LLANO GRANDE</v>
          </cell>
        </row>
        <row r="948">
          <cell r="A948" t="str">
            <v>2484365</v>
          </cell>
          <cell r="B948">
            <v>497946</v>
          </cell>
          <cell r="C948" t="str">
            <v>2484365</v>
          </cell>
          <cell r="D948" t="str">
            <v>MDELIVERY</v>
          </cell>
          <cell r="E948" t="str">
            <v>DESPACHO</v>
          </cell>
          <cell r="F948" t="str">
            <v>NORMAL</v>
          </cell>
          <cell r="G948" t="str">
            <v>031080002484365</v>
          </cell>
          <cell r="H948">
            <v>44943</v>
          </cell>
          <cell r="I948" t="str">
            <v>EN_TRANSITO</v>
          </cell>
          <cell r="J948">
            <v>44943</v>
          </cell>
          <cell r="K948" t="str">
            <v>YADIRA DEL PILAR CARRION CUEVA_YADIRA DEL PILAR CARRION CUEVA</v>
          </cell>
          <cell r="L948" t="str">
            <v>LOJA AV TULCaN Y GRAN COLOMBIA ALMACeN CREDILOJA TRABAJO DE LA SRA</v>
          </cell>
          <cell r="M948" t="str">
            <v>1103693840001</v>
          </cell>
          <cell r="N948" t="str">
            <v>0980288003</v>
          </cell>
          <cell r="O948" t="str">
            <v/>
          </cell>
          <cell r="P948" t="str">
            <v>LOJA</v>
          </cell>
          <cell r="Q948" t="str">
            <v>LOJA</v>
          </cell>
          <cell r="R948" t="str">
            <v>LOJA</v>
          </cell>
          <cell r="T948" t="str">
            <v>TRAMACO</v>
          </cell>
          <cell r="U948" t="str">
            <v>FLEXNETUIO_PROVINCIA</v>
          </cell>
          <cell r="V948">
            <v>1</v>
          </cell>
          <cell r="W948">
            <v>1</v>
          </cell>
          <cell r="X948" t="str">
            <v>FLEXNET ECUADOR - MDELIVERY</v>
          </cell>
          <cell r="Y948" t="str">
            <v>CALLE 28 DE JUNIO S/N Y GARCIA MORENO ENTRADA LLANO GRANDE</v>
          </cell>
        </row>
        <row r="949">
          <cell r="A949" t="str">
            <v>2484366</v>
          </cell>
          <cell r="B949">
            <v>497947</v>
          </cell>
          <cell r="C949" t="str">
            <v>2484366</v>
          </cell>
          <cell r="D949" t="str">
            <v>MDELIVERY</v>
          </cell>
          <cell r="E949" t="str">
            <v>DESPACHO</v>
          </cell>
          <cell r="F949" t="str">
            <v>NORMAL</v>
          </cell>
          <cell r="G949" t="str">
            <v>FT80290</v>
          </cell>
          <cell r="H949">
            <v>44943</v>
          </cell>
          <cell r="I949" t="str">
            <v>ENTREGADO</v>
          </cell>
          <cell r="J949">
            <v>44944</v>
          </cell>
          <cell r="K949" t="str">
            <v>NANCY MONCAYO_CONTRACHAPADOS DE ESMERALDAS SA CODESA</v>
          </cell>
          <cell r="L949" t="str">
            <v xml:space="preserve"> OFICINAS NOVOPAN DEL ECUADOR VIA LA TRONCAL DISTRITAL E35 VIA QUE UNE PIFO CON SANGOLQUI </v>
          </cell>
          <cell r="M949" t="str">
            <v>0890000886001</v>
          </cell>
          <cell r="N949" t="str">
            <v>0999883356</v>
          </cell>
          <cell r="O949" t="str">
            <v/>
          </cell>
          <cell r="P949" t="str">
            <v>QUITO</v>
          </cell>
          <cell r="Q949" t="str">
            <v>QUITO</v>
          </cell>
          <cell r="R949" t="str">
            <v>PICHINCHA</v>
          </cell>
          <cell r="T949" t="str">
            <v>FLEXTRANS UIO</v>
          </cell>
          <cell r="U949" t="str">
            <v>FLEXNETUIO_LOCAL</v>
          </cell>
          <cell r="V949">
            <v>1</v>
          </cell>
          <cell r="W949">
            <v>1</v>
          </cell>
          <cell r="X949" t="str">
            <v>FLEXNET ECUADOR - MDELIVERY</v>
          </cell>
          <cell r="Y949" t="str">
            <v>CALLE 28 DE JUNIO S/N Y GARCIA MORENO ENTRADA LLANO GRANDE</v>
          </cell>
        </row>
        <row r="950">
          <cell r="A950" t="str">
            <v>2484368</v>
          </cell>
          <cell r="B950">
            <v>497948</v>
          </cell>
          <cell r="C950" t="str">
            <v>2484368</v>
          </cell>
          <cell r="D950" t="str">
            <v>MDELIVERY</v>
          </cell>
          <cell r="E950" t="str">
            <v>DESPACHO</v>
          </cell>
          <cell r="F950" t="str">
            <v>NORMAL</v>
          </cell>
          <cell r="G950" t="str">
            <v>FT80277</v>
          </cell>
          <cell r="H950">
            <v>44943</v>
          </cell>
          <cell r="I950" t="str">
            <v>EN_TRANSITO</v>
          </cell>
          <cell r="J950">
            <v>44943</v>
          </cell>
          <cell r="K950" t="str">
            <v>RAQUEL CASTRO_COOPERATIVA DE AHORRO Y CREDITO DE LOS EMPLEADOS D</v>
          </cell>
          <cell r="L950" t="str">
            <v>PICHINCHA QUITO Avda Francisco de Orellana Parroquia Cumbaya Planta Cumbaya Cerveceria Nacional CN</v>
          </cell>
          <cell r="M950" t="str">
            <v>0992660368001</v>
          </cell>
          <cell r="N950" t="str">
            <v>969477962</v>
          </cell>
          <cell r="O950" t="str">
            <v/>
          </cell>
          <cell r="P950" t="str">
            <v>QUITO</v>
          </cell>
          <cell r="Q950" t="str">
            <v>QUITO</v>
          </cell>
          <cell r="R950" t="str">
            <v>PICHINCHA</v>
          </cell>
          <cell r="T950" t="str">
            <v>FLEXTRANS UIO</v>
          </cell>
          <cell r="U950" t="str">
            <v>FLEXNETUIO_LOCAL</v>
          </cell>
          <cell r="V950">
            <v>1</v>
          </cell>
          <cell r="W950">
            <v>1</v>
          </cell>
          <cell r="X950" t="str">
            <v>FLEXNET ECUADOR - MDELIVERY</v>
          </cell>
          <cell r="Y950" t="str">
            <v>CALLE 28 DE JUNIO S/N Y GARCIA MORENO ENTRADA LLANO GRANDE</v>
          </cell>
        </row>
        <row r="951">
          <cell r="A951" t="str">
            <v>2484370</v>
          </cell>
          <cell r="B951">
            <v>497949</v>
          </cell>
          <cell r="C951" t="str">
            <v>2484370</v>
          </cell>
          <cell r="D951" t="str">
            <v>MDELIVERY</v>
          </cell>
          <cell r="E951" t="str">
            <v>DESPACHO</v>
          </cell>
          <cell r="F951" t="str">
            <v>NORMAL</v>
          </cell>
          <cell r="G951" t="str">
            <v>FT80311</v>
          </cell>
          <cell r="H951">
            <v>44943</v>
          </cell>
          <cell r="I951" t="str">
            <v>EN_TRANSITO</v>
          </cell>
          <cell r="J951">
            <v>44944</v>
          </cell>
          <cell r="K951" t="str">
            <v xml:space="preserve">Joaquin Mantilla_BANCO GUAYAQUIL S A </v>
          </cell>
          <cell r="L951" t="str">
            <v xml:space="preserve">Alborada 13 Etapa Mz 25 Villa 2 en la Avenida Los Tulipanes </v>
          </cell>
          <cell r="M951" t="str">
            <v>0990049459001</v>
          </cell>
          <cell r="N951" t="str">
            <v>0982040713</v>
          </cell>
          <cell r="O951" t="str">
            <v/>
          </cell>
          <cell r="P951" t="str">
            <v>GUAYAQUIL</v>
          </cell>
          <cell r="Q951" t="str">
            <v>GUAYAQUIL</v>
          </cell>
          <cell r="R951" t="str">
            <v>GUAYAS</v>
          </cell>
          <cell r="T951" t="str">
            <v>ITSACOURIER</v>
          </cell>
          <cell r="U951" t="str">
            <v>FLEXNETUIO_GYE</v>
          </cell>
          <cell r="V951">
            <v>1</v>
          </cell>
          <cell r="W951">
            <v>1</v>
          </cell>
          <cell r="X951" t="str">
            <v>FLEXNET ECUADOR - MDELIVERY</v>
          </cell>
          <cell r="Y951" t="str">
            <v>CALLE 28 DE JUNIO S/N Y GARCIA MORENO ENTRADA LLANO GRANDE</v>
          </cell>
        </row>
        <row r="952">
          <cell r="A952" t="str">
            <v>2484372</v>
          </cell>
          <cell r="B952">
            <v>497950</v>
          </cell>
          <cell r="C952" t="str">
            <v>2484372</v>
          </cell>
          <cell r="D952" t="str">
            <v>MDELIVERY</v>
          </cell>
          <cell r="E952" t="str">
            <v>DESPACHO</v>
          </cell>
          <cell r="F952" t="str">
            <v>NORMAL</v>
          </cell>
          <cell r="G952" t="str">
            <v>031080002484372</v>
          </cell>
          <cell r="H952">
            <v>44943</v>
          </cell>
          <cell r="I952" t="str">
            <v>EN_TRANSITO</v>
          </cell>
          <cell r="J952">
            <v>44943</v>
          </cell>
          <cell r="K952" t="str">
            <v xml:space="preserve"> GERARDO DAVID HUACON ALVARADO_ GERARDO DAVID HUACON ALVARADO</v>
          </cell>
          <cell r="L952" t="str">
            <v xml:space="preserve">MILAGRO ESCUELA ISABEL HERRERA DE VELAZQUEZ GARCIA MORENO 28DE MAYO </v>
          </cell>
          <cell r="M952" t="str">
            <v>0925657421001</v>
          </cell>
          <cell r="N952" t="str">
            <v>0986068669</v>
          </cell>
          <cell r="O952" t="str">
            <v/>
          </cell>
          <cell r="P952" t="str">
            <v>MILAGRO</v>
          </cell>
          <cell r="Q952" t="str">
            <v>MILAGRO</v>
          </cell>
          <cell r="R952" t="str">
            <v>GUAYAS</v>
          </cell>
          <cell r="T952" t="str">
            <v>TRAMACO</v>
          </cell>
          <cell r="U952" t="str">
            <v>FLEXNETUIO_PROVINCIA</v>
          </cell>
          <cell r="V952">
            <v>1</v>
          </cell>
          <cell r="W952">
            <v>1</v>
          </cell>
          <cell r="X952" t="str">
            <v>FLEXNET ECUADOR - MDELIVERY</v>
          </cell>
          <cell r="Y952" t="str">
            <v>CALLE 28 DE JUNIO S/N Y GARCIA MORENO ENTRADA LLANO GRANDE</v>
          </cell>
        </row>
        <row r="953">
          <cell r="A953" t="str">
            <v>2484373</v>
          </cell>
          <cell r="B953">
            <v>497951</v>
          </cell>
          <cell r="C953" t="str">
            <v>2484373</v>
          </cell>
          <cell r="D953" t="str">
            <v>MDELIVERY</v>
          </cell>
          <cell r="E953" t="str">
            <v>DESPACHO</v>
          </cell>
          <cell r="F953" t="str">
            <v>NORMAL</v>
          </cell>
          <cell r="G953" t="str">
            <v>FT80299</v>
          </cell>
          <cell r="H953">
            <v>44943</v>
          </cell>
          <cell r="I953" t="str">
            <v>EN_TRANSITO</v>
          </cell>
          <cell r="J953">
            <v>44944</v>
          </cell>
          <cell r="K953" t="str">
            <v>HOLGER ALEXANDER ZAMBRANO MACIAS_HOLGER ALEXANDER ZAMBRANO MACIAS</v>
          </cell>
          <cell r="L953" t="str">
            <v xml:space="preserve"> ENTREGAR EN LABORATORIO H G C A AV DOMINGO COMIN REFERENCIA FRENTE AL COLEGIO SIMON BOLIVAR </v>
          </cell>
          <cell r="M953" t="str">
            <v>0941516841001</v>
          </cell>
          <cell r="N953" t="str">
            <v>0983469378</v>
          </cell>
          <cell r="O953" t="str">
            <v/>
          </cell>
          <cell r="P953" t="str">
            <v>GUAYAQUIL</v>
          </cell>
          <cell r="Q953" t="str">
            <v>GUAYAQUIL</v>
          </cell>
          <cell r="R953" t="str">
            <v>GUAYAS</v>
          </cell>
          <cell r="T953" t="str">
            <v>ITSACOURIER</v>
          </cell>
          <cell r="U953" t="str">
            <v>FLEXNETUIO_GYE</v>
          </cell>
          <cell r="V953">
            <v>1</v>
          </cell>
          <cell r="W953">
            <v>1</v>
          </cell>
          <cell r="X953" t="str">
            <v>FLEXNET ECUADOR - MDELIVERY</v>
          </cell>
          <cell r="Y953" t="str">
            <v>CALLE 28 DE JUNIO S/N Y GARCIA MORENO ENTRADA LLANO GRANDE</v>
          </cell>
        </row>
        <row r="954">
          <cell r="A954" t="str">
            <v>2484374</v>
          </cell>
          <cell r="B954">
            <v>497952</v>
          </cell>
          <cell r="C954" t="str">
            <v>2484374</v>
          </cell>
          <cell r="D954" t="str">
            <v>MDELIVERY</v>
          </cell>
          <cell r="E954" t="str">
            <v>DESPACHO</v>
          </cell>
          <cell r="F954" t="str">
            <v>NORMAL</v>
          </cell>
          <cell r="G954" t="str">
            <v>031080002484374</v>
          </cell>
          <cell r="H954">
            <v>44943</v>
          </cell>
          <cell r="I954" t="str">
            <v>EN_TRANSITO</v>
          </cell>
          <cell r="J954">
            <v>44943</v>
          </cell>
          <cell r="K954" t="str">
            <v>GABRIELA PATRICIA PROANO PEREZ_GABRIELA PATRICIA PROANO PEREZ</v>
          </cell>
          <cell r="L954" t="str">
            <v xml:space="preserve"> QUEVEDO SAN CAMILO CALLE ESTOS UNIDOS SOLAR 7 ENTRE B Y CALLE C CASA DE CERRAMIENTO TURQUESA REFERENCIA UN LETRERO QUE DICE PURe WATER </v>
          </cell>
          <cell r="M954" t="str">
            <v>1206774331001</v>
          </cell>
          <cell r="N954" t="str">
            <v>0962170884</v>
          </cell>
          <cell r="O954" t="str">
            <v/>
          </cell>
          <cell r="P954" t="str">
            <v>QUEVEDO</v>
          </cell>
          <cell r="Q954" t="str">
            <v>QUEVEDO</v>
          </cell>
          <cell r="R954" t="str">
            <v>LOS RIOS</v>
          </cell>
          <cell r="T954" t="str">
            <v>TRAMACO</v>
          </cell>
          <cell r="U954" t="str">
            <v>FLEXNETUIO_PROVINCIA</v>
          </cell>
          <cell r="V954">
            <v>1</v>
          </cell>
          <cell r="W954">
            <v>1</v>
          </cell>
          <cell r="X954" t="str">
            <v>FLEXNET ECUADOR - MDELIVERY</v>
          </cell>
          <cell r="Y954" t="str">
            <v>CALLE 28 DE JUNIO S/N Y GARCIA MORENO ENTRADA LLANO GRANDE</v>
          </cell>
        </row>
        <row r="955">
          <cell r="A955" t="str">
            <v>2484375</v>
          </cell>
          <cell r="B955">
            <v>497953</v>
          </cell>
          <cell r="C955" t="str">
            <v>2484375</v>
          </cell>
          <cell r="D955" t="str">
            <v>MDELIVERY</v>
          </cell>
          <cell r="E955" t="str">
            <v>DESPACHO</v>
          </cell>
          <cell r="F955" t="str">
            <v>NORMAL</v>
          </cell>
          <cell r="G955" t="str">
            <v>031080002484375</v>
          </cell>
          <cell r="H955">
            <v>44943</v>
          </cell>
          <cell r="I955" t="str">
            <v>EN_TRANSITO</v>
          </cell>
          <cell r="J955">
            <v>44943</v>
          </cell>
          <cell r="K955" t="str">
            <v>RICARDO JAVIER JORDAN VASQUE_RICARDO JAVIER JORDAN VASQUE</v>
          </cell>
          <cell r="L955" t="str">
            <v xml:space="preserve"> QUEVEDO SAN CAMILO CALLE ESTOS UNIDOS SOLAR 7 ENTRE B Y CALLE C CASA DE CERRAMIENTO TURQUESA REFERENCIA UN LETRERO QUE DICE PURe WATER </v>
          </cell>
          <cell r="M955" t="str">
            <v>1205418401001</v>
          </cell>
          <cell r="N955" t="str">
            <v>0969136051</v>
          </cell>
          <cell r="O955" t="str">
            <v/>
          </cell>
          <cell r="P955" t="str">
            <v>QUEVEDO</v>
          </cell>
          <cell r="Q955" t="str">
            <v>QUEVEDO</v>
          </cell>
          <cell r="R955" t="str">
            <v>LOS RIOS</v>
          </cell>
          <cell r="T955" t="str">
            <v>TRAMACO</v>
          </cell>
          <cell r="U955" t="str">
            <v>FLEXNETUIO_PROVINCIA</v>
          </cell>
          <cell r="V955">
            <v>1</v>
          </cell>
          <cell r="W955">
            <v>1</v>
          </cell>
          <cell r="X955" t="str">
            <v>FLEXNET ECUADOR - MDELIVERY</v>
          </cell>
          <cell r="Y955" t="str">
            <v>CALLE 28 DE JUNIO S/N Y GARCIA MORENO ENTRADA LLANO GRANDE</v>
          </cell>
        </row>
        <row r="956">
          <cell r="A956" t="str">
            <v>2484376</v>
          </cell>
          <cell r="B956">
            <v>497954</v>
          </cell>
          <cell r="C956" t="str">
            <v>2484376</v>
          </cell>
          <cell r="D956" t="str">
            <v>MDELIVERY</v>
          </cell>
          <cell r="E956" t="str">
            <v>DESPACHO</v>
          </cell>
          <cell r="F956" t="str">
            <v>NORMAL</v>
          </cell>
          <cell r="G956" t="str">
            <v>031080002484376</v>
          </cell>
          <cell r="H956">
            <v>44943</v>
          </cell>
          <cell r="I956" t="str">
            <v>ENTREGADO</v>
          </cell>
          <cell r="J956">
            <v>44944</v>
          </cell>
          <cell r="K956" t="str">
            <v>NELSON PAULO PONCE MEDINA_NELSON PAULO PONCE MEDINA</v>
          </cell>
          <cell r="L956" t="str">
            <v xml:space="preserve"> PARROQUIA PUERTO BOLIVAR OCTAVA NORTE Y ESTERO HUAYLA REFERENCIA FRENTE A LA ADUANA MUELLE 110 A LADO DEL MUELLE BRISAS DEL MAR </v>
          </cell>
          <cell r="M956" t="str">
            <v>0703271932001</v>
          </cell>
          <cell r="N956" t="str">
            <v>0984283414</v>
          </cell>
          <cell r="O956" t="str">
            <v/>
          </cell>
          <cell r="P956" t="str">
            <v>MACHALA</v>
          </cell>
          <cell r="Q956" t="str">
            <v>MACHALA</v>
          </cell>
          <cell r="R956" t="str">
            <v>EL ORO</v>
          </cell>
          <cell r="T956" t="str">
            <v>TRAMACO</v>
          </cell>
          <cell r="U956" t="str">
            <v>FLEXNETUIO_PROVINCIA</v>
          </cell>
          <cell r="V956">
            <v>1</v>
          </cell>
          <cell r="W956">
            <v>1</v>
          </cell>
          <cell r="X956" t="str">
            <v>FLEXNET ECUADOR - MDELIVERY</v>
          </cell>
          <cell r="Y956" t="str">
            <v>CALLE 28 DE JUNIO S/N Y GARCIA MORENO ENTRADA LLANO GRANDE</v>
          </cell>
        </row>
        <row r="957">
          <cell r="A957" t="str">
            <v>2484377</v>
          </cell>
          <cell r="B957">
            <v>497955</v>
          </cell>
          <cell r="C957" t="str">
            <v>2484377</v>
          </cell>
          <cell r="D957" t="str">
            <v>MDELIVERY</v>
          </cell>
          <cell r="E957" t="str">
            <v>DESPACHO</v>
          </cell>
          <cell r="F957" t="str">
            <v>NORMAL</v>
          </cell>
          <cell r="G957" t="str">
            <v>FT80265</v>
          </cell>
          <cell r="H957">
            <v>44943</v>
          </cell>
          <cell r="I957" t="str">
            <v>EN_TRANSITO</v>
          </cell>
          <cell r="J957">
            <v>44943</v>
          </cell>
          <cell r="K957" t="str">
            <v>MARIA ISABEL BAHAMONDE LEDERGERBER_MARIA ISABEL BAHAMONDE LEDERGERBER</v>
          </cell>
          <cell r="L957" t="str">
            <v xml:space="preserve"> MARIANO CALBACHE N33 E16 40 EDIFICIO MIRADOR DEPARTAMENTO A 907 BELLAVISTA REFERENCIA DETRaS DE ECUAVISA </v>
          </cell>
          <cell r="M957" t="str">
            <v>1708669187001</v>
          </cell>
          <cell r="N957" t="str">
            <v>0999836520</v>
          </cell>
          <cell r="O957" t="str">
            <v/>
          </cell>
          <cell r="P957" t="str">
            <v>QUITO</v>
          </cell>
          <cell r="Q957" t="str">
            <v>QUITO</v>
          </cell>
          <cell r="R957" t="str">
            <v>PICHINCHA</v>
          </cell>
          <cell r="T957" t="str">
            <v>FLEXTRANS UIO</v>
          </cell>
          <cell r="U957" t="str">
            <v>FLEXNETUIO_LOCAL</v>
          </cell>
          <cell r="V957">
            <v>1</v>
          </cell>
          <cell r="W957">
            <v>1</v>
          </cell>
          <cell r="X957" t="str">
            <v>FLEXNET ECUADOR - MDELIVERY</v>
          </cell>
          <cell r="Y957" t="str">
            <v>CALLE 28 DE JUNIO S/N Y GARCIA MORENO ENTRADA LLANO GRANDE</v>
          </cell>
        </row>
        <row r="958">
          <cell r="A958" t="str">
            <v>2484378</v>
          </cell>
          <cell r="B958">
            <v>497956</v>
          </cell>
          <cell r="C958" t="str">
            <v>2484378</v>
          </cell>
          <cell r="D958" t="str">
            <v>MDELIVERY</v>
          </cell>
          <cell r="E958" t="str">
            <v>DESPACHO</v>
          </cell>
          <cell r="F958" t="str">
            <v>NORMAL</v>
          </cell>
          <cell r="G958" t="str">
            <v>FT80264</v>
          </cell>
          <cell r="H958">
            <v>44943</v>
          </cell>
          <cell r="I958" t="str">
            <v>EN_TRANSITO</v>
          </cell>
          <cell r="J958">
            <v>44943</v>
          </cell>
          <cell r="K958" t="str">
            <v>ALEXANDRA SALVADOR_ALEXANDRA ALINA SALVADOR MUNOZ</v>
          </cell>
          <cell r="L958" t="str">
            <v xml:space="preserve"> SAN JUAN BAJO DE CUMBAYA JUAN LEON MERA S6 137 Y ANGEL ROJA REFERENCIA CONJUNTO CERDENA MURO BLANCO CON PUERTA ROJA FRENTE DIAGONAL PLAZA SAN JUAN </v>
          </cell>
          <cell r="M958" t="str">
            <v>1706507231001</v>
          </cell>
          <cell r="N958" t="str">
            <v>0998031890</v>
          </cell>
          <cell r="O958" t="str">
            <v/>
          </cell>
          <cell r="P958" t="str">
            <v>QUITO</v>
          </cell>
          <cell r="Q958" t="str">
            <v>QUITO</v>
          </cell>
          <cell r="R958" t="str">
            <v>PICHINCHA</v>
          </cell>
          <cell r="T958" t="str">
            <v>FLEXTRANS UIO</v>
          </cell>
          <cell r="U958" t="str">
            <v>FLEXNETUIO_LOCAL</v>
          </cell>
          <cell r="V958">
            <v>1</v>
          </cell>
          <cell r="W958">
            <v>1</v>
          </cell>
          <cell r="X958" t="str">
            <v>FLEXNET ECUADOR - MDELIVERY</v>
          </cell>
          <cell r="Y958" t="str">
            <v>CALLE 28 DE JUNIO S/N Y GARCIA MORENO ENTRADA LLANO GRANDE</v>
          </cell>
        </row>
        <row r="959">
          <cell r="A959" t="str">
            <v>2484379</v>
          </cell>
          <cell r="B959">
            <v>497957</v>
          </cell>
          <cell r="C959" t="str">
            <v>2484379</v>
          </cell>
          <cell r="D959" t="str">
            <v>MDELIVERY</v>
          </cell>
          <cell r="E959" t="str">
            <v>DESPACHO</v>
          </cell>
          <cell r="F959" t="str">
            <v>NORMAL</v>
          </cell>
          <cell r="G959" t="str">
            <v>FT80263</v>
          </cell>
          <cell r="H959">
            <v>44943</v>
          </cell>
          <cell r="I959" t="str">
            <v>ENTREGADO</v>
          </cell>
          <cell r="J959">
            <v>44944</v>
          </cell>
          <cell r="K959" t="str">
            <v>KIMBERLY MELISSA ERAZO SIMBA_KIMBERLY MELISSA ERAZO SIMBA</v>
          </cell>
          <cell r="L959" t="str">
            <v>SHYRIS Y SUECIA EDIFICIO RENAZZO PLAZA PISO 9 OFICINA 904</v>
          </cell>
          <cell r="M959" t="str">
            <v>1722597620001</v>
          </cell>
          <cell r="N959" t="str">
            <v>0987365057</v>
          </cell>
          <cell r="O959" t="str">
            <v/>
          </cell>
          <cell r="P959" t="str">
            <v>QUITO</v>
          </cell>
          <cell r="Q959" t="str">
            <v>QUITO</v>
          </cell>
          <cell r="R959" t="str">
            <v>PICHINCHA</v>
          </cell>
          <cell r="T959" t="str">
            <v>FLEXTRANS UIO</v>
          </cell>
          <cell r="U959" t="str">
            <v>FLEXNETUIO_LOCAL</v>
          </cell>
          <cell r="V959">
            <v>1</v>
          </cell>
          <cell r="W959">
            <v>1</v>
          </cell>
          <cell r="X959" t="str">
            <v>FLEXNET ECUADOR - MDELIVERY</v>
          </cell>
          <cell r="Y959" t="str">
            <v>CALLE 28 DE JUNIO S/N Y GARCIA MORENO ENTRADA LLANO GRANDE</v>
          </cell>
        </row>
        <row r="960">
          <cell r="A960" t="str">
            <v>2484384</v>
          </cell>
          <cell r="B960">
            <v>497958</v>
          </cell>
          <cell r="C960" t="str">
            <v>2484384</v>
          </cell>
          <cell r="D960" t="str">
            <v>MDELIVERY</v>
          </cell>
          <cell r="E960" t="str">
            <v>DESPACHO</v>
          </cell>
          <cell r="F960" t="str">
            <v>NORMAL</v>
          </cell>
          <cell r="G960" t="str">
            <v>FT80298</v>
          </cell>
          <cell r="H960">
            <v>44943</v>
          </cell>
          <cell r="I960" t="str">
            <v>EN_TRANSITO</v>
          </cell>
          <cell r="J960">
            <v>44944</v>
          </cell>
          <cell r="K960" t="str">
            <v>ANGEL SIMON VERGARA MERINO_ANGEL SIMON VERGARA MERINO</v>
          </cell>
          <cell r="L960" t="str">
            <v xml:space="preserve"> HUANCAVILCA NORTE MZ S VILLA 54 REFERENCIA FRENTE A LA TIENDA ORTENCIA </v>
          </cell>
          <cell r="M960" t="str">
            <v>0904817988001</v>
          </cell>
          <cell r="N960" t="str">
            <v>0992601631</v>
          </cell>
          <cell r="O960" t="str">
            <v/>
          </cell>
          <cell r="P960" t="str">
            <v>GUAYAQUIL</v>
          </cell>
          <cell r="Q960" t="str">
            <v>GUAYAQUIL</v>
          </cell>
          <cell r="R960" t="str">
            <v>GUAYAS</v>
          </cell>
          <cell r="T960" t="str">
            <v>ITSACOURIER</v>
          </cell>
          <cell r="U960" t="str">
            <v>FLEXNETUIO_GYE</v>
          </cell>
          <cell r="V960">
            <v>1</v>
          </cell>
          <cell r="W960">
            <v>1</v>
          </cell>
          <cell r="X960" t="str">
            <v>FLEXNET ECUADOR - MDELIVERY</v>
          </cell>
          <cell r="Y960" t="str">
            <v>CALLE 28 DE JUNIO S/N Y GARCIA MORENO ENTRADA LLANO GRANDE</v>
          </cell>
        </row>
        <row r="961">
          <cell r="A961" t="str">
            <v>2484385</v>
          </cell>
          <cell r="B961">
            <v>497959</v>
          </cell>
          <cell r="C961" t="str">
            <v>2484385</v>
          </cell>
          <cell r="D961" t="str">
            <v>MDELIVERY</v>
          </cell>
          <cell r="E961" t="str">
            <v>DESPACHO</v>
          </cell>
          <cell r="F961" t="str">
            <v>NORMAL</v>
          </cell>
          <cell r="G961" t="str">
            <v>FT80268</v>
          </cell>
          <cell r="H961">
            <v>44943</v>
          </cell>
          <cell r="I961" t="str">
            <v>EN_TRANSITO</v>
          </cell>
          <cell r="J961">
            <v>44943</v>
          </cell>
          <cell r="K961" t="str">
            <v xml:space="preserve">Patricio Espinosa_EXPORTADORA DE FLORES EXPOFLOR CIA LTDA </v>
          </cell>
          <cell r="L961" t="str">
            <v xml:space="preserve"> PICHINCHA QUITO Calle Valdivia E5 176 sector La Primavera 2 Cumbaya EXPOFLOR sector La Primavera 2 </v>
          </cell>
          <cell r="M961" t="str">
            <v>1790986640001</v>
          </cell>
          <cell r="N961" t="str">
            <v>0987083853</v>
          </cell>
          <cell r="O961" t="str">
            <v/>
          </cell>
          <cell r="P961" t="str">
            <v>QUITO</v>
          </cell>
          <cell r="Q961" t="str">
            <v>QUITO</v>
          </cell>
          <cell r="R961" t="str">
            <v>PICHINCHA</v>
          </cell>
          <cell r="T961" t="str">
            <v>FLEXTRANS UIO</v>
          </cell>
          <cell r="U961" t="str">
            <v>FLEXNETUIO_LOCAL</v>
          </cell>
          <cell r="V961">
            <v>1</v>
          </cell>
          <cell r="W961">
            <v>1</v>
          </cell>
          <cell r="X961" t="str">
            <v>FLEXNET ECUADOR - MDELIVERY</v>
          </cell>
          <cell r="Y961" t="str">
            <v>CALLE 28 DE JUNIO S/N Y GARCIA MORENO ENTRADA LLANO GRANDE</v>
          </cell>
        </row>
        <row r="962">
          <cell r="A962" t="str">
            <v>2484386</v>
          </cell>
          <cell r="B962">
            <v>497960</v>
          </cell>
          <cell r="C962" t="str">
            <v>2484386</v>
          </cell>
          <cell r="D962" t="str">
            <v>MDELIVERY</v>
          </cell>
          <cell r="E962" t="str">
            <v>DESPACHO</v>
          </cell>
          <cell r="F962" t="str">
            <v>NORMAL</v>
          </cell>
          <cell r="G962" t="str">
            <v>031080002484386</v>
          </cell>
          <cell r="H962">
            <v>44943</v>
          </cell>
          <cell r="I962" t="str">
            <v>ENTREGADO</v>
          </cell>
          <cell r="J962">
            <v>44944</v>
          </cell>
          <cell r="K962" t="str">
            <v>ALEX DANIEL MOLINA ALCIVAR_JOEL JAVIER ECHEVERRIA MUNOZ</v>
          </cell>
          <cell r="L962" t="str">
            <v>KRONOS COMUNICACIONES CALLE BAQUERIZO MORENO Y AV LOS CHASQUIS CASA COLOR BEICH 3P JUNTO A LAVANDERIA MARY TERE</v>
          </cell>
          <cell r="M962" t="str">
            <v>2300370513001</v>
          </cell>
          <cell r="N962" t="str">
            <v>0992928133</v>
          </cell>
          <cell r="O962" t="str">
            <v/>
          </cell>
          <cell r="P962" t="str">
            <v>AMBATO</v>
          </cell>
          <cell r="Q962" t="str">
            <v>AMBATO</v>
          </cell>
          <cell r="R962" t="str">
            <v>TUNGURAHUA</v>
          </cell>
          <cell r="S962" t="str">
            <v>AMBATO</v>
          </cell>
          <cell r="T962" t="str">
            <v>TRAMACO</v>
          </cell>
          <cell r="U962" t="str">
            <v>FLEXNETUIO_PROVINCIA</v>
          </cell>
          <cell r="V962">
            <v>1</v>
          </cell>
          <cell r="W962">
            <v>1</v>
          </cell>
          <cell r="X962" t="str">
            <v>FLEXNET ECUADOR - MDELIVERY</v>
          </cell>
          <cell r="Y962" t="str">
            <v>CALLE 28 DE JUNIO S/N Y GARCIA MORENO ENTRADA LLANO GRANDE</v>
          </cell>
        </row>
        <row r="963">
          <cell r="A963" t="str">
            <v>2484389</v>
          </cell>
          <cell r="B963">
            <v>497961</v>
          </cell>
          <cell r="C963" t="str">
            <v>2484389</v>
          </cell>
          <cell r="D963" t="str">
            <v>MDELIVERY</v>
          </cell>
          <cell r="E963" t="str">
            <v>DESPACHO</v>
          </cell>
          <cell r="F963" t="str">
            <v>NORMAL</v>
          </cell>
          <cell r="G963" t="str">
            <v>031080002484389</v>
          </cell>
          <cell r="H963">
            <v>44943</v>
          </cell>
          <cell r="I963" t="str">
            <v>ENTREGADO</v>
          </cell>
          <cell r="J963">
            <v>44944</v>
          </cell>
          <cell r="K963" t="str">
            <v>Jasson Yagual_APRACOM S A</v>
          </cell>
          <cell r="L963" t="str">
            <v xml:space="preserve">Km 4 5 via Duran Tambo Plaza Sai Baba bodegas APRACOM </v>
          </cell>
          <cell r="M963" t="str">
            <v>0992179155001</v>
          </cell>
          <cell r="N963" t="str">
            <v>0962907481</v>
          </cell>
          <cell r="O963" t="str">
            <v/>
          </cell>
          <cell r="P963" t="str">
            <v>GUAYAQUIL</v>
          </cell>
          <cell r="Q963" t="str">
            <v>GUAYAQUIL</v>
          </cell>
          <cell r="R963" t="str">
            <v>GUAYAS</v>
          </cell>
          <cell r="T963" t="str">
            <v>TRAMACO</v>
          </cell>
          <cell r="U963" t="str">
            <v>FLEXNETUIO_GYE</v>
          </cell>
          <cell r="V963">
            <v>1</v>
          </cell>
          <cell r="W963">
            <v>1</v>
          </cell>
          <cell r="X963" t="str">
            <v>FLEXNET ECUADOR - MDELIVERY</v>
          </cell>
          <cell r="Y963" t="str">
            <v>CALLE 28 DE JUNIO S/N Y GARCIA MORENO ENTRADA LLANO GRANDE</v>
          </cell>
        </row>
        <row r="964">
          <cell r="A964" t="str">
            <v>2484390_1</v>
          </cell>
          <cell r="B964">
            <v>497962</v>
          </cell>
          <cell r="C964" t="str">
            <v>2484390_1</v>
          </cell>
          <cell r="D964" t="str">
            <v>MDELIVERY</v>
          </cell>
          <cell r="E964" t="str">
            <v>DESPACHO</v>
          </cell>
          <cell r="F964" t="str">
            <v>NORMAL</v>
          </cell>
          <cell r="G964" t="str">
            <v>FT80306</v>
          </cell>
          <cell r="H964">
            <v>44943</v>
          </cell>
          <cell r="I964" t="str">
            <v>EN_TRANSITO</v>
          </cell>
          <cell r="J964">
            <v>44944</v>
          </cell>
          <cell r="K964" t="str">
            <v xml:space="preserve">FABRIZIO OSWALDO DELGADO ROSADO o DANIEL OCHOA contacto 0993642376_BANCO DEL PACIFICO S A </v>
          </cell>
          <cell r="L964" t="str">
            <v xml:space="preserve"> GUAYAS GUAYAQUIL AVD 9 DE OCTUBRE Y AVD DEL EJERCIO AGENCIA BANCO DEL PACIFICO EDIFICIO LA CONCORDIA MEZZANINE AREA NEGOCIOS Y BANCA PERSONAS DIAGONAL AL HOTEL ORO VERDE ESQUINA </v>
          </cell>
          <cell r="M964" t="str">
            <v>0990005737001</v>
          </cell>
          <cell r="N964" t="str">
            <v>0995780316</v>
          </cell>
          <cell r="O964" t="str">
            <v/>
          </cell>
          <cell r="P964" t="str">
            <v>GUAYAQUIL</v>
          </cell>
          <cell r="Q964" t="str">
            <v>GUAYAQUIL</v>
          </cell>
          <cell r="R964" t="str">
            <v>GUAYAS</v>
          </cell>
          <cell r="T964" t="str">
            <v>ITSACOURIER</v>
          </cell>
          <cell r="U964" t="str">
            <v>FLEXNETUIO_GYE</v>
          </cell>
          <cell r="V964">
            <v>1</v>
          </cell>
          <cell r="W964">
            <v>1</v>
          </cell>
          <cell r="X964" t="str">
            <v>FLEXNET ECUADOR - MDELIVERY</v>
          </cell>
          <cell r="Y964" t="str">
            <v>CALLE 28 DE JUNIO S/N Y GARCIA MORENO ENTRADA LLANO GRANDE</v>
          </cell>
        </row>
        <row r="965">
          <cell r="A965" t="str">
            <v>2484391</v>
          </cell>
          <cell r="B965">
            <v>497963</v>
          </cell>
          <cell r="C965" t="str">
            <v>2484391</v>
          </cell>
          <cell r="D965" t="str">
            <v>MDELIVERY</v>
          </cell>
          <cell r="E965" t="str">
            <v>DESPACHO</v>
          </cell>
          <cell r="F965" t="str">
            <v>NORMAL</v>
          </cell>
          <cell r="G965" t="str">
            <v>FT80301</v>
          </cell>
          <cell r="H965">
            <v>44943</v>
          </cell>
          <cell r="I965" t="str">
            <v>EN_TRANSITO</v>
          </cell>
          <cell r="J965">
            <v>44944</v>
          </cell>
          <cell r="K965" t="str">
            <v>VELASCO ANDRADE MARIA CECILIA_VELASCO ANDRADE MARIA CECILIA</v>
          </cell>
          <cell r="L965" t="str">
            <v xml:space="preserve"> MALECoN Y AGUIRRE TRABAJO UNIVERSIDAD DE LAS ARTES ENTREGAR EN EL PABELLoN ARACELI GILBERT PLANTA BAJA </v>
          </cell>
          <cell r="M965" t="str">
            <v>1708727597001</v>
          </cell>
          <cell r="N965" t="str">
            <v>0992949764</v>
          </cell>
          <cell r="O965" t="str">
            <v/>
          </cell>
          <cell r="P965" t="str">
            <v>GUAYAQUIL</v>
          </cell>
          <cell r="Q965" t="str">
            <v>GUAYAQUIL</v>
          </cell>
          <cell r="R965" t="str">
            <v>GUAYAS</v>
          </cell>
          <cell r="T965" t="str">
            <v>ITSACOURIER</v>
          </cell>
          <cell r="U965" t="str">
            <v>FLEXNETUIO_GYE</v>
          </cell>
          <cell r="V965">
            <v>1</v>
          </cell>
          <cell r="W965">
            <v>1</v>
          </cell>
          <cell r="X965" t="str">
            <v>FLEXNET ECUADOR - MDELIVERY</v>
          </cell>
          <cell r="Y965" t="str">
            <v>CALLE 28 DE JUNIO S/N Y GARCIA MORENO ENTRADA LLANO GRANDE</v>
          </cell>
        </row>
        <row r="966">
          <cell r="A966" t="str">
            <v>2484392</v>
          </cell>
          <cell r="B966">
            <v>497964</v>
          </cell>
          <cell r="C966" t="str">
            <v>2484392</v>
          </cell>
          <cell r="D966" t="str">
            <v>MDELIVERY</v>
          </cell>
          <cell r="E966" t="str">
            <v>DESPACHO</v>
          </cell>
          <cell r="F966" t="str">
            <v>NORMAL</v>
          </cell>
          <cell r="G966" t="str">
            <v>031080002484392</v>
          </cell>
          <cell r="H966">
            <v>44943</v>
          </cell>
          <cell r="I966" t="str">
            <v>ENTREGADO</v>
          </cell>
          <cell r="J966">
            <v>44944</v>
          </cell>
          <cell r="K966" t="str">
            <v>CHRISTIAN SANTIAGO CHANGO GUARANDA_CHRISTIAN SANTIAGO CHANGO GUARANDA</v>
          </cell>
          <cell r="L966" t="str">
            <v>AMBATO AV EL REY 772 Y TELIGOTE EN EL ALMACEN MUNDIPARTES</v>
          </cell>
          <cell r="M966" t="str">
            <v>1803601556001</v>
          </cell>
          <cell r="N966" t="str">
            <v>0999025715</v>
          </cell>
          <cell r="O966" t="str">
            <v/>
          </cell>
          <cell r="P966" t="str">
            <v>AMBATO</v>
          </cell>
          <cell r="Q966" t="str">
            <v>AMBATO</v>
          </cell>
          <cell r="R966" t="str">
            <v>TUNGURAHUA</v>
          </cell>
          <cell r="S966" t="str">
            <v>AMBATO</v>
          </cell>
          <cell r="T966" t="str">
            <v>TRAMACO</v>
          </cell>
          <cell r="U966" t="str">
            <v>FLEXNETUIO_PROVINCIA</v>
          </cell>
          <cell r="V966">
            <v>1</v>
          </cell>
          <cell r="W966">
            <v>1</v>
          </cell>
          <cell r="X966" t="str">
            <v>FLEXNET ECUADOR - MDELIVERY</v>
          </cell>
          <cell r="Y966" t="str">
            <v>CALLE 28 DE JUNIO S/N Y GARCIA MORENO ENTRADA LLANO GRANDE</v>
          </cell>
        </row>
        <row r="967">
          <cell r="A967" t="str">
            <v>2484393</v>
          </cell>
          <cell r="B967">
            <v>497965</v>
          </cell>
          <cell r="C967" t="str">
            <v>2484393</v>
          </cell>
          <cell r="D967" t="str">
            <v>MDELIVERY</v>
          </cell>
          <cell r="E967" t="str">
            <v>DESPACHO</v>
          </cell>
          <cell r="F967" t="str">
            <v>NORMAL</v>
          </cell>
          <cell r="G967" t="str">
            <v>031080002484393</v>
          </cell>
          <cell r="H967">
            <v>44943</v>
          </cell>
          <cell r="I967" t="str">
            <v>ENTREGADO</v>
          </cell>
          <cell r="J967">
            <v>44944</v>
          </cell>
          <cell r="K967" t="str">
            <v xml:space="preserve"> HUMBERTO BOLIVAR CRIOLLO CAIZA_ HUMBERTO BOLIVAR CRIOLLO CAIZA</v>
          </cell>
          <cell r="L967" t="str">
            <v>AMBATO Av rumiNahui y jose suarez hotel marisqueria golosone al lado de marisqueria jocay de manta</v>
          </cell>
          <cell r="M967" t="str">
            <v>1802035962001</v>
          </cell>
          <cell r="N967" t="str">
            <v>0998933145</v>
          </cell>
          <cell r="O967" t="str">
            <v/>
          </cell>
          <cell r="P967" t="str">
            <v>AMBATO</v>
          </cell>
          <cell r="Q967" t="str">
            <v>AMBATO</v>
          </cell>
          <cell r="R967" t="str">
            <v>TUNGURAHUA</v>
          </cell>
          <cell r="S967" t="str">
            <v>AMBATO</v>
          </cell>
          <cell r="T967" t="str">
            <v>TRAMACO</v>
          </cell>
          <cell r="U967" t="str">
            <v>FLEXNETUIO_PROVINCIA</v>
          </cell>
          <cell r="V967">
            <v>1</v>
          </cell>
          <cell r="W967">
            <v>1</v>
          </cell>
          <cell r="X967" t="str">
            <v>FLEXNET ECUADOR - MDELIVERY</v>
          </cell>
          <cell r="Y967" t="str">
            <v>CALLE 28 DE JUNIO S/N Y GARCIA MORENO ENTRADA LLANO GRANDE</v>
          </cell>
        </row>
        <row r="968">
          <cell r="A968" t="str">
            <v>2484394</v>
          </cell>
          <cell r="B968">
            <v>497966</v>
          </cell>
          <cell r="C968" t="str">
            <v>2484394</v>
          </cell>
          <cell r="D968" t="str">
            <v>MDELIVERY</v>
          </cell>
          <cell r="E968" t="str">
            <v>DESPACHO</v>
          </cell>
          <cell r="F968" t="str">
            <v>NORMAL</v>
          </cell>
          <cell r="G968" t="str">
            <v>FT80289</v>
          </cell>
          <cell r="H968">
            <v>44943</v>
          </cell>
          <cell r="I968" t="str">
            <v>ENTREGADO</v>
          </cell>
          <cell r="J968">
            <v>44944</v>
          </cell>
          <cell r="K968" t="str">
            <v>IVAN MARCELO CAMPOVERDE TANGUILA CARLA ELIZABETH BERNAL VILLARREAL C I 0401357926 NUMERO DE CONTACTO 0958907172_IVAN MARCELO CAMPOVERDE TANGUILA</v>
          </cell>
          <cell r="L968" t="str">
            <v xml:space="preserve">PICHINCHA BARRIO CALDERoN SAN JUAN DE CALDERON CALLE REINALDO LoPEZ Y PASAJE LA LOMA CASA LOTE 5D CASA DE 1 PISO CON PATIO DE TIERRA A DOS CUADRAS DEL CEMENTERIO DE SAN JUAN Y LA PLAZA DE SAN JUAN DE </v>
          </cell>
          <cell r="M968" t="str">
            <v>1717170979001</v>
          </cell>
          <cell r="N968" t="str">
            <v>0959665886</v>
          </cell>
          <cell r="O968" t="str">
            <v/>
          </cell>
          <cell r="P968" t="str">
            <v>QUITO</v>
          </cell>
          <cell r="Q968" t="str">
            <v>QUITO</v>
          </cell>
          <cell r="R968" t="str">
            <v>PICHINCHA</v>
          </cell>
          <cell r="T968" t="str">
            <v>FLEXTRANS UIO</v>
          </cell>
          <cell r="U968" t="str">
            <v>FLEXNETUIO_LOCAL</v>
          </cell>
          <cell r="V968">
            <v>1</v>
          </cell>
          <cell r="W968">
            <v>1</v>
          </cell>
          <cell r="X968" t="str">
            <v>FLEXNET ECUADOR - MDELIVERY</v>
          </cell>
          <cell r="Y968" t="str">
            <v>CALLE 28 DE JUNIO S/N Y GARCIA MORENO ENTRADA LLANO GRANDE</v>
          </cell>
        </row>
        <row r="969">
          <cell r="A969" t="str">
            <v>2484395</v>
          </cell>
          <cell r="B969">
            <v>497967</v>
          </cell>
          <cell r="C969" t="str">
            <v>2484395</v>
          </cell>
          <cell r="D969" t="str">
            <v>MDELIVERY</v>
          </cell>
          <cell r="E969" t="str">
            <v>DESPACHO</v>
          </cell>
          <cell r="F969" t="str">
            <v>NORMAL</v>
          </cell>
          <cell r="G969" t="str">
            <v>031080002484395</v>
          </cell>
          <cell r="H969">
            <v>44943</v>
          </cell>
          <cell r="I969" t="str">
            <v>ENTREGADO</v>
          </cell>
          <cell r="J969">
            <v>44944</v>
          </cell>
          <cell r="K969" t="str">
            <v xml:space="preserve">Andy Gomez_BANCO DEL PACIFICO S A </v>
          </cell>
          <cell r="L969" t="str">
            <v xml:space="preserve"> GUAYAS DAULE Shopping Daule Agencia Banco del Pacifico locales 1 y 2 PISO 1 DENTRO DEL SHOPPING </v>
          </cell>
          <cell r="M969" t="str">
            <v>0990005737001</v>
          </cell>
          <cell r="N969" t="str">
            <v>0939947694</v>
          </cell>
          <cell r="O969" t="str">
            <v/>
          </cell>
          <cell r="P969" t="str">
            <v>DAULE</v>
          </cell>
          <cell r="Q969" t="str">
            <v>DAULE</v>
          </cell>
          <cell r="R969" t="str">
            <v>GUAYAS</v>
          </cell>
          <cell r="T969" t="str">
            <v>TRAMACO</v>
          </cell>
          <cell r="U969" t="str">
            <v>FLEXNETUIO_PROVINCIA</v>
          </cell>
          <cell r="V969">
            <v>1</v>
          </cell>
          <cell r="W969">
            <v>1</v>
          </cell>
          <cell r="X969" t="str">
            <v>FLEXNET ECUADOR - MDELIVERY</v>
          </cell>
          <cell r="Y969" t="str">
            <v>CALLE 28 DE JUNIO S/N Y GARCIA MORENO ENTRADA LLANO GRANDE</v>
          </cell>
        </row>
        <row r="970">
          <cell r="A970" t="str">
            <v>2484397</v>
          </cell>
          <cell r="B970">
            <v>497968</v>
          </cell>
          <cell r="C970" t="str">
            <v>2484397</v>
          </cell>
          <cell r="D970" t="str">
            <v>MDELIVERY</v>
          </cell>
          <cell r="E970" t="str">
            <v>DESPACHO</v>
          </cell>
          <cell r="F970" t="str">
            <v>NORMAL</v>
          </cell>
          <cell r="G970" t="str">
            <v>FT80302</v>
          </cell>
          <cell r="H970">
            <v>44943</v>
          </cell>
          <cell r="I970" t="str">
            <v>EN_TRANSITO</v>
          </cell>
          <cell r="J970">
            <v>44944</v>
          </cell>
          <cell r="K970" t="str">
            <v>PEDRO MARTIN ALVARADO ANCHUNDIA_PEDRO MARTIN ALVARADO ANCHUNDIA</v>
          </cell>
          <cell r="L970" t="str">
            <v>GUAYAQUIL AV EDUARDO SOLA FRANCO Y 2DA PEATONAL 41 NO CHIFA NEN YUAN JUNTO A GYM GUERREROS</v>
          </cell>
          <cell r="M970" t="str">
            <v>1204375982001</v>
          </cell>
          <cell r="N970" t="str">
            <v>0963333374</v>
          </cell>
          <cell r="O970" t="str">
            <v/>
          </cell>
          <cell r="P970" t="str">
            <v>GUAYAQUIL</v>
          </cell>
          <cell r="Q970" t="str">
            <v>GUAYAQUIL</v>
          </cell>
          <cell r="R970" t="str">
            <v>GUAYAS</v>
          </cell>
          <cell r="T970" t="str">
            <v>ITSACOURIER</v>
          </cell>
          <cell r="U970" t="str">
            <v>FLEXNETUIO_GYE</v>
          </cell>
          <cell r="V970">
            <v>1</v>
          </cell>
          <cell r="W970">
            <v>1</v>
          </cell>
          <cell r="X970" t="str">
            <v>FLEXNET ECUADOR - MDELIVERY</v>
          </cell>
          <cell r="Y970" t="str">
            <v>CALLE 28 DE JUNIO S/N Y GARCIA MORENO ENTRADA LLANO GRANDE</v>
          </cell>
        </row>
        <row r="971">
          <cell r="A971" t="str">
            <v>2484398_1</v>
          </cell>
          <cell r="B971">
            <v>497969</v>
          </cell>
          <cell r="C971" t="str">
            <v>2484398_1</v>
          </cell>
          <cell r="D971" t="str">
            <v>MDELIVERY</v>
          </cell>
          <cell r="E971" t="str">
            <v>DESPACHO</v>
          </cell>
          <cell r="F971" t="str">
            <v>NORMAL</v>
          </cell>
          <cell r="G971" t="str">
            <v>031080024843981</v>
          </cell>
          <cell r="H971">
            <v>44943</v>
          </cell>
          <cell r="I971" t="str">
            <v>EN_TRANSITO</v>
          </cell>
          <cell r="J971">
            <v>44943</v>
          </cell>
          <cell r="K971" t="str">
            <v>KATHERINE ESPINOZA LUCAS_LUIS ALFONSO ESPINOZA LUCAS</v>
          </cell>
          <cell r="L971" t="str">
            <v>CALLE 9 DE JULIO Y GUILLERMO BALDA MAS DEBAJO DE LA CANCHA BOLIVAR O EL HUECO</v>
          </cell>
          <cell r="M971" t="str">
            <v>1313155341001</v>
          </cell>
          <cell r="N971" t="str">
            <v>0939252998</v>
          </cell>
          <cell r="O971" t="str">
            <v/>
          </cell>
          <cell r="P971" t="str">
            <v>MONTECRISTI</v>
          </cell>
          <cell r="Q971" t="str">
            <v>MONTECRISTI</v>
          </cell>
          <cell r="R971" t="str">
            <v>MANABI</v>
          </cell>
          <cell r="T971" t="str">
            <v>TRAMACO</v>
          </cell>
          <cell r="U971" t="str">
            <v>FLEXNETUIO_PROVINCIA</v>
          </cell>
          <cell r="V971">
            <v>1</v>
          </cell>
          <cell r="W971">
            <v>1</v>
          </cell>
          <cell r="X971" t="str">
            <v>FLEXNET ECUADOR - MDELIVERY</v>
          </cell>
          <cell r="Y971" t="str">
            <v>CALLE 28 DE JUNIO S/N Y GARCIA MORENO ENTRADA LLANO GRANDE</v>
          </cell>
        </row>
        <row r="972">
          <cell r="A972" t="str">
            <v>2484399</v>
          </cell>
          <cell r="B972">
            <v>497970</v>
          </cell>
          <cell r="C972" t="str">
            <v>2484399</v>
          </cell>
          <cell r="D972" t="str">
            <v>MDELIVERY</v>
          </cell>
          <cell r="E972" t="str">
            <v>DESPACHO</v>
          </cell>
          <cell r="F972" t="str">
            <v>NORMAL</v>
          </cell>
          <cell r="G972" t="str">
            <v>FT80269</v>
          </cell>
          <cell r="H972">
            <v>44943</v>
          </cell>
          <cell r="I972" t="str">
            <v>EN_TRANSITO</v>
          </cell>
          <cell r="J972">
            <v>44943</v>
          </cell>
          <cell r="K972" t="str">
            <v>SERGIO GIOVANNY JACOME QUIPO_SERGIO GIOVANNY JACOME QUIPO</v>
          </cell>
          <cell r="L972" t="str">
            <v>CUARTEL DEL GIR PUSUQUI NORTE DE QUITO AV MANUEL CORDOVA ALBORADA Y LOS LUCEROS</v>
          </cell>
          <cell r="M972" t="str">
            <v>1710869346001</v>
          </cell>
          <cell r="N972" t="str">
            <v>0995844200/0995844008/0982739588</v>
          </cell>
          <cell r="O972" t="str">
            <v/>
          </cell>
          <cell r="P972" t="str">
            <v>QUITO</v>
          </cell>
          <cell r="Q972" t="str">
            <v>QUITO</v>
          </cell>
          <cell r="R972" t="str">
            <v>PICHINCHA</v>
          </cell>
          <cell r="T972" t="str">
            <v>FLEXTRANS UIO</v>
          </cell>
          <cell r="U972" t="str">
            <v>FLEXNETUIO_LOCAL</v>
          </cell>
          <cell r="V972">
            <v>1</v>
          </cell>
          <cell r="W972">
            <v>1</v>
          </cell>
          <cell r="X972" t="str">
            <v>FLEXNET ECUADOR - MDELIVERY</v>
          </cell>
          <cell r="Y972" t="str">
            <v>CALLE 28 DE JUNIO S/N Y GARCIA MORENO ENTRADA LLANO GRANDE</v>
          </cell>
        </row>
        <row r="973">
          <cell r="A973" t="str">
            <v>2484401</v>
          </cell>
          <cell r="B973">
            <v>497971</v>
          </cell>
          <cell r="C973" t="str">
            <v>2484401</v>
          </cell>
          <cell r="D973" t="str">
            <v>MDELIVERY</v>
          </cell>
          <cell r="E973" t="str">
            <v>DESPACHO</v>
          </cell>
          <cell r="F973" t="str">
            <v>NORMAL</v>
          </cell>
          <cell r="G973" t="str">
            <v>031080002484401</v>
          </cell>
          <cell r="H973">
            <v>44943</v>
          </cell>
          <cell r="I973" t="str">
            <v>ENTREGADO</v>
          </cell>
          <cell r="J973">
            <v>44944</v>
          </cell>
          <cell r="K973" t="str">
            <v>Katiuska Arcos_COOPERATIVA DE AHORRO Y CREDITO DE LOS EMPLEADOS DE CERVECERIA NACIONAL S A Y DINADEC S A CRECER</v>
          </cell>
          <cell r="L973" t="str">
            <v xml:space="preserve">Guayas Guayaquil Km 16 5 via Daule Cerveceria Nacional </v>
          </cell>
          <cell r="M973" t="str">
            <v>0992660368001</v>
          </cell>
          <cell r="N973" t="str">
            <v>958958317</v>
          </cell>
          <cell r="O973" t="str">
            <v/>
          </cell>
          <cell r="P973" t="str">
            <v>GUAYAQUIL</v>
          </cell>
          <cell r="Q973" t="str">
            <v>GUAYAQUIL</v>
          </cell>
          <cell r="R973" t="str">
            <v>GUAYAS</v>
          </cell>
          <cell r="T973" t="str">
            <v>TRAMACO</v>
          </cell>
          <cell r="U973" t="str">
            <v>FLEXNETUIO_GYE</v>
          </cell>
          <cell r="V973">
            <v>1</v>
          </cell>
          <cell r="W973">
            <v>1</v>
          </cell>
          <cell r="X973" t="str">
            <v>FLEXNET ECUADOR - MDELIVERY</v>
          </cell>
          <cell r="Y973" t="str">
            <v>CALLE 28 DE JUNIO S/N Y GARCIA MORENO ENTRADA LLANO GRANDE</v>
          </cell>
        </row>
        <row r="974">
          <cell r="A974" t="str">
            <v>2484402</v>
          </cell>
          <cell r="B974">
            <v>497972</v>
          </cell>
          <cell r="C974" t="str">
            <v>2484402</v>
          </cell>
          <cell r="D974" t="str">
            <v>MDELIVERY</v>
          </cell>
          <cell r="E974" t="str">
            <v>DESPACHO</v>
          </cell>
          <cell r="F974" t="str">
            <v>NORMAL</v>
          </cell>
          <cell r="G974" t="str">
            <v>031080002484402</v>
          </cell>
          <cell r="H974">
            <v>44943</v>
          </cell>
          <cell r="I974" t="str">
            <v>EN_TRANSITO</v>
          </cell>
          <cell r="J974">
            <v>44943</v>
          </cell>
          <cell r="K974" t="str">
            <v>PAULO CESAR LAPO MINDIOLA_PAULO CESAR LAPO MINDIOLA</v>
          </cell>
          <cell r="L974" t="str">
            <v xml:space="preserve"> PARROQUIA PATRICIA PILAR VIA SANTO DOMINGO QUEVEDO KM 41 LOTIZACION LA ESPERANZA CALLE PRINCIPAL CASA COLOR BLANCO DEL MIDUVI JUNTO A UNA TIENDA </v>
          </cell>
          <cell r="M974" t="str">
            <v>0956053516001</v>
          </cell>
          <cell r="N974" t="str">
            <v>0992448102</v>
          </cell>
          <cell r="O974" t="str">
            <v/>
          </cell>
          <cell r="P974" t="str">
            <v>BUENA FE</v>
          </cell>
          <cell r="Q974" t="str">
            <v>BUENA FE</v>
          </cell>
          <cell r="R974" t="str">
            <v>LOS RIOS</v>
          </cell>
          <cell r="T974" t="str">
            <v>TRAMACO</v>
          </cell>
          <cell r="U974" t="str">
            <v>FLEXNETUIO_PROVINCIA</v>
          </cell>
          <cell r="V974">
            <v>1</v>
          </cell>
          <cell r="W974">
            <v>1</v>
          </cell>
          <cell r="X974" t="str">
            <v>FLEXNET ECUADOR - MDELIVERY</v>
          </cell>
          <cell r="Y974" t="str">
            <v>CALLE 28 DE JUNIO S/N Y GARCIA MORENO ENTRADA LLANO GRANDE</v>
          </cell>
        </row>
        <row r="975">
          <cell r="A975" t="str">
            <v>2484403</v>
          </cell>
          <cell r="B975">
            <v>497973</v>
          </cell>
          <cell r="C975" t="str">
            <v>2484403</v>
          </cell>
          <cell r="D975" t="str">
            <v>MDELIVERY</v>
          </cell>
          <cell r="E975" t="str">
            <v>DESPACHO</v>
          </cell>
          <cell r="F975" t="str">
            <v>NORMAL</v>
          </cell>
          <cell r="G975" t="str">
            <v>FT80270</v>
          </cell>
          <cell r="H975">
            <v>44943</v>
          </cell>
          <cell r="I975" t="str">
            <v>ENTREGADO</v>
          </cell>
          <cell r="J975">
            <v>44944</v>
          </cell>
          <cell r="K975" t="str">
            <v>DYLANA VITERI_DYLAN EDUARDO VITERI BASTIDAS</v>
          </cell>
          <cell r="L975" t="str">
            <v>CARATUMBO Y CALISTO MUZO EN LOS ALTOS DE MUNDO ANIMAL</v>
          </cell>
          <cell r="M975" t="str">
            <v>1723770200001</v>
          </cell>
          <cell r="N975" t="str">
            <v>0958948786</v>
          </cell>
          <cell r="O975" t="str">
            <v/>
          </cell>
          <cell r="P975" t="str">
            <v>QUITO</v>
          </cell>
          <cell r="Q975" t="str">
            <v>QUITO</v>
          </cell>
          <cell r="R975" t="str">
            <v>PICHINCHA</v>
          </cell>
          <cell r="T975" t="str">
            <v>FLEXTRANS UIO</v>
          </cell>
          <cell r="U975" t="str">
            <v>FLEXNETUIO_LOCAL</v>
          </cell>
          <cell r="V975">
            <v>1</v>
          </cell>
          <cell r="W975">
            <v>1</v>
          </cell>
          <cell r="X975" t="str">
            <v>FLEXNET ECUADOR - MDELIVERY</v>
          </cell>
          <cell r="Y975" t="str">
            <v>CALLE 28 DE JUNIO S/N Y GARCIA MORENO ENTRADA LLANO GRANDE</v>
          </cell>
        </row>
        <row r="976">
          <cell r="A976" t="str">
            <v>2484408</v>
          </cell>
          <cell r="B976">
            <v>497974</v>
          </cell>
          <cell r="C976" t="str">
            <v>2484408</v>
          </cell>
          <cell r="D976" t="str">
            <v>MDELIVERY</v>
          </cell>
          <cell r="E976" t="str">
            <v>DESPACHO</v>
          </cell>
          <cell r="F976" t="str">
            <v>NORMAL</v>
          </cell>
          <cell r="G976" t="str">
            <v>FT80287</v>
          </cell>
          <cell r="H976">
            <v>44943</v>
          </cell>
          <cell r="I976" t="str">
            <v>ENTREGADO</v>
          </cell>
          <cell r="J976">
            <v>44944</v>
          </cell>
          <cell r="K976" t="str">
            <v xml:space="preserve">CARLOS HIDALGO_OLEODUCTO DE CRUDOS PESADOS OCP ECUADOR S A </v>
          </cell>
          <cell r="L976" t="str">
            <v>Avenida Naciones Unidas 1017 y Amazonas Edifico La Previsora Torre A Piso 3 OCP Ecuador</v>
          </cell>
          <cell r="M976" t="str">
            <v>1791765362001</v>
          </cell>
          <cell r="N976" t="str">
            <v>0995047332</v>
          </cell>
          <cell r="O976" t="str">
            <v/>
          </cell>
          <cell r="P976" t="str">
            <v>QUITO</v>
          </cell>
          <cell r="Q976" t="str">
            <v>QUITO</v>
          </cell>
          <cell r="R976" t="str">
            <v>PICHINCHA</v>
          </cell>
          <cell r="T976" t="str">
            <v>FLEXTRANS UIO</v>
          </cell>
          <cell r="U976" t="str">
            <v>FLEXNETUIO_LOCAL</v>
          </cell>
          <cell r="V976">
            <v>1</v>
          </cell>
          <cell r="W976">
            <v>1</v>
          </cell>
          <cell r="X976" t="str">
            <v>FLEXNET ECUADOR - MDELIVERY</v>
          </cell>
          <cell r="Y976" t="str">
            <v>CALLE 28 DE JUNIO S/N Y GARCIA MORENO ENTRADA LLANO GRANDE</v>
          </cell>
        </row>
        <row r="977">
          <cell r="A977" t="str">
            <v>2484409</v>
          </cell>
          <cell r="B977">
            <v>497975</v>
          </cell>
          <cell r="C977" t="str">
            <v>2484409</v>
          </cell>
          <cell r="D977" t="str">
            <v>MDELIVERY</v>
          </cell>
          <cell r="E977" t="str">
            <v>DESPACHO</v>
          </cell>
          <cell r="F977" t="str">
            <v>NORMAL</v>
          </cell>
          <cell r="G977" t="str">
            <v>FT80273</v>
          </cell>
          <cell r="H977">
            <v>44943</v>
          </cell>
          <cell r="I977" t="str">
            <v>EN_TRANSITO</v>
          </cell>
          <cell r="J977">
            <v>44943</v>
          </cell>
          <cell r="K977" t="str">
            <v>EDGAR JARAMILLO_BAKER HUGHES SERVICES INTERNATIONAL INC</v>
          </cell>
          <cell r="L977" t="str">
            <v xml:space="preserve"> Km 1 Autopista Cordova Galarza Junto a Gasolinera Primax </v>
          </cell>
          <cell r="M977" t="str">
            <v>1791362217001</v>
          </cell>
          <cell r="N977" t="str">
            <v>0992520213</v>
          </cell>
          <cell r="O977" t="str">
            <v/>
          </cell>
          <cell r="P977" t="str">
            <v>QUITO</v>
          </cell>
          <cell r="Q977" t="str">
            <v>QUITO</v>
          </cell>
          <cell r="R977" t="str">
            <v>PICHINCHA</v>
          </cell>
          <cell r="T977" t="str">
            <v>FLEXTRANS UIO</v>
          </cell>
          <cell r="U977" t="str">
            <v>FLEXNETUIO_LOCAL</v>
          </cell>
          <cell r="V977">
            <v>1</v>
          </cell>
          <cell r="W977">
            <v>1</v>
          </cell>
          <cell r="X977" t="str">
            <v>FLEXNET ECUADOR - MDELIVERY</v>
          </cell>
          <cell r="Y977" t="str">
            <v>CALLE 28 DE JUNIO S/N Y GARCIA MORENO ENTRADA LLANO GRANDE</v>
          </cell>
        </row>
        <row r="978">
          <cell r="A978" t="str">
            <v>2484325</v>
          </cell>
          <cell r="B978">
            <v>497920</v>
          </cell>
          <cell r="C978" t="str">
            <v>2484325</v>
          </cell>
          <cell r="D978" t="str">
            <v>MDELIVERY</v>
          </cell>
          <cell r="E978" t="str">
            <v>DESPACHO</v>
          </cell>
          <cell r="F978" t="str">
            <v>NORMAL</v>
          </cell>
          <cell r="G978" t="str">
            <v>FT80310</v>
          </cell>
          <cell r="H978">
            <v>44943</v>
          </cell>
          <cell r="I978" t="str">
            <v>EN_TRANSITO</v>
          </cell>
          <cell r="J978">
            <v>44944</v>
          </cell>
          <cell r="K978" t="str">
            <v>DIGNER ARTURO BERMELLO BERMELLO_DIGNER ARTURO BERMELLO BERMELLO</v>
          </cell>
          <cell r="L978" t="str">
            <v>GUAYAS GUAYAQUIL PARQUE CENTENARIO CALLE 6 DE MARZO JOSE VELEZ EN EL EDIFICIO FORD CERCA DEL KFC DEL CENTENARIO</v>
          </cell>
          <cell r="M978" t="str">
            <v>0923735039001</v>
          </cell>
          <cell r="N978" t="str">
            <v>0962238472</v>
          </cell>
          <cell r="O978" t="str">
            <v/>
          </cell>
          <cell r="P978" t="str">
            <v>GUAYAQUIL</v>
          </cell>
          <cell r="Q978" t="str">
            <v>GUAYAQUIL</v>
          </cell>
          <cell r="R978" t="str">
            <v>GUAYAS</v>
          </cell>
          <cell r="T978" t="str">
            <v>ITSACOURIER</v>
          </cell>
          <cell r="U978" t="str">
            <v>FLEXNETUIO_GYE</v>
          </cell>
          <cell r="V978">
            <v>1</v>
          </cell>
          <cell r="W978">
            <v>1</v>
          </cell>
          <cell r="X978" t="str">
            <v>FLEXNET ECUADOR - MDELIVERY</v>
          </cell>
          <cell r="Y978" t="str">
            <v>CALLE 28 DE JUNIO S/N Y GARCIA MORENO ENTRADA LLANO GRANDE</v>
          </cell>
        </row>
        <row r="979">
          <cell r="A979" t="str">
            <v>2484326</v>
          </cell>
          <cell r="B979">
            <v>497921</v>
          </cell>
          <cell r="C979" t="str">
            <v>2484326</v>
          </cell>
          <cell r="D979" t="str">
            <v>MDELIVERY</v>
          </cell>
          <cell r="E979" t="str">
            <v>DESPACHO</v>
          </cell>
          <cell r="F979" t="str">
            <v>DERIVADO PICK UP</v>
          </cell>
          <cell r="G979" t="str">
            <v>031080002484326</v>
          </cell>
          <cell r="H979">
            <v>44943</v>
          </cell>
          <cell r="I979" t="str">
            <v>EN_TRANSITO</v>
          </cell>
          <cell r="J979">
            <v>44943</v>
          </cell>
          <cell r="K979" t="str">
            <v>DOUGLAS ALBERTO DELGADO PEREZ_DOUGLAS ALBERTO DELGADO PEREZ</v>
          </cell>
          <cell r="L979" t="str">
            <v xml:space="preserve">GUAYAS RETIRO AGENCIA TRAMACO EXPRESS SAN MARINO AV FRANCISCO DE ORELLANA SOLAR 1 DE LA MANZANA 8 CONJUNTO RESIDENCIAL CENTROPOLIS CIUDADELA KENNEDY FRENTE AL CENTRO COMERCIAL SAN MARINO </v>
          </cell>
          <cell r="M979" t="str">
            <v>0966218570001</v>
          </cell>
          <cell r="N979" t="str">
            <v>0961219587</v>
          </cell>
          <cell r="O979" t="str">
            <v/>
          </cell>
          <cell r="P979" t="str">
            <v>GUAYAQUIL</v>
          </cell>
          <cell r="Q979" t="str">
            <v>GUAYAQUIL</v>
          </cell>
          <cell r="R979" t="str">
            <v>GUAYAS</v>
          </cell>
          <cell r="T979" t="str">
            <v>TRAMACO</v>
          </cell>
          <cell r="U979" t="str">
            <v>FLEXNETUIO_GYE</v>
          </cell>
          <cell r="V979">
            <v>1</v>
          </cell>
          <cell r="W979">
            <v>1</v>
          </cell>
          <cell r="X979" t="str">
            <v>FLEXNET ECUADOR - MDELIVERY</v>
          </cell>
          <cell r="Y979" t="str">
            <v>CALLE 28 DE JUNIO S/N Y GARCIA MORENO ENTRADA LLANO GRANDE</v>
          </cell>
        </row>
        <row r="980">
          <cell r="A980" t="str">
            <v>2484327</v>
          </cell>
          <cell r="B980">
            <v>497922</v>
          </cell>
          <cell r="C980" t="str">
            <v>2484327</v>
          </cell>
          <cell r="D980" t="str">
            <v>MDELIVERY</v>
          </cell>
          <cell r="E980" t="str">
            <v>DESPACHO</v>
          </cell>
          <cell r="F980" t="str">
            <v>NORMAL</v>
          </cell>
          <cell r="G980" t="str">
            <v>031080002484327</v>
          </cell>
          <cell r="H980">
            <v>44943</v>
          </cell>
          <cell r="I980" t="str">
            <v>EN_TRANSITO</v>
          </cell>
          <cell r="J980">
            <v>44943</v>
          </cell>
          <cell r="K980" t="str">
            <v>LUIS ANTONIO VERA MERA_LUIS ANTONIO VERA MERA</v>
          </cell>
          <cell r="L980" t="str">
            <v>LOS RiOS CANTON BEUNA FE PARROQUIA SAN JACINTO DE BUENA FE CALLE 7 DE AGOSTO ROSAL MOSQUERA Y REF FRENTE AL BANCO DE PICHINCHA ALADO DE ARTEFACTA TRABAJA EN UN CONSTRUCCION</v>
          </cell>
          <cell r="M980" t="str">
            <v>1208393114001</v>
          </cell>
          <cell r="N980" t="str">
            <v>0999752937</v>
          </cell>
          <cell r="O980" t="str">
            <v/>
          </cell>
          <cell r="P980" t="str">
            <v>QUEVEDO</v>
          </cell>
          <cell r="Q980" t="str">
            <v>QUEVEDO</v>
          </cell>
          <cell r="R980" t="str">
            <v>LOS RIOS</v>
          </cell>
          <cell r="T980" t="str">
            <v>TRAMACO</v>
          </cell>
          <cell r="U980" t="str">
            <v>FLEXNETUIO_PROVINCIA</v>
          </cell>
          <cell r="V980">
            <v>1</v>
          </cell>
          <cell r="W980">
            <v>1</v>
          </cell>
          <cell r="X980" t="str">
            <v>FLEXNET ECUADOR - MDELIVERY</v>
          </cell>
          <cell r="Y980" t="str">
            <v>CALLE 28 DE JUNIO S/N Y GARCIA MORENO ENTRADA LLANO GRANDE</v>
          </cell>
        </row>
        <row r="981">
          <cell r="A981" t="str">
            <v>2484328</v>
          </cell>
          <cell r="B981">
            <v>497923</v>
          </cell>
          <cell r="C981" t="str">
            <v>2484328</v>
          </cell>
          <cell r="D981" t="str">
            <v>MDELIVERY</v>
          </cell>
          <cell r="E981" t="str">
            <v>DESPACHO</v>
          </cell>
          <cell r="F981" t="str">
            <v>DERIVADO PICK UP</v>
          </cell>
          <cell r="G981" t="str">
            <v>031080002484328</v>
          </cell>
          <cell r="H981">
            <v>44943</v>
          </cell>
          <cell r="I981" t="str">
            <v>INCIDENCIA</v>
          </cell>
          <cell r="J981">
            <v>44944</v>
          </cell>
          <cell r="K981" t="str">
            <v>EDISON ARMANDO CHAVEZ TORRES_EDISON ARMANDO CHAVEZ TORRES</v>
          </cell>
          <cell r="L981" t="str">
            <v>IMBABURA RETIRO AGENCIA TRAMACO OTAVALO CDLA 31 DE OCTUBRE CALLE M ANGELICA IDROBO No 206 JUNTO AL PUENTE NUEVO RETIRO AGENCIA TRAMACO OTAVALO</v>
          </cell>
          <cell r="M981" t="str">
            <v>1002910709001</v>
          </cell>
          <cell r="N981" t="str">
            <v>0959682574</v>
          </cell>
          <cell r="O981" t="str">
            <v/>
          </cell>
          <cell r="P981" t="str">
            <v>OTAVALO</v>
          </cell>
          <cell r="Q981" t="str">
            <v>OTAVALO</v>
          </cell>
          <cell r="R981" t="str">
            <v>IMBABURA</v>
          </cell>
          <cell r="T981" t="str">
            <v>TRAMACO</v>
          </cell>
          <cell r="U981" t="str">
            <v>FLEXNETUIO_PROVINCIA</v>
          </cell>
          <cell r="V981">
            <v>1</v>
          </cell>
          <cell r="W981">
            <v>1</v>
          </cell>
          <cell r="X981" t="str">
            <v>FLEXNET ECUADOR - MDELIVERY</v>
          </cell>
          <cell r="Y981" t="str">
            <v>CALLE 28 DE JUNIO S/N Y GARCIA MORENO ENTRADA LLANO GRANDE</v>
          </cell>
        </row>
        <row r="982">
          <cell r="A982" t="str">
            <v>2484329</v>
          </cell>
          <cell r="B982">
            <v>497924</v>
          </cell>
          <cell r="C982" t="str">
            <v>2484329</v>
          </cell>
          <cell r="D982" t="str">
            <v>MDELIVERY</v>
          </cell>
          <cell r="E982" t="str">
            <v>DESPACHO</v>
          </cell>
          <cell r="F982" t="str">
            <v>NORMAL</v>
          </cell>
          <cell r="G982" t="str">
            <v>031080002484329</v>
          </cell>
          <cell r="H982">
            <v>44943</v>
          </cell>
          <cell r="I982" t="str">
            <v>EN_TRANSITO</v>
          </cell>
          <cell r="J982">
            <v>44943</v>
          </cell>
          <cell r="K982" t="str">
            <v>MARIA JOSE BAJANA MENDOZA_MARIA JOSE BAJANA MENDOZA</v>
          </cell>
          <cell r="L982" t="str">
            <v>SANTA ELENA SALINAS CIUDADELA ITALINA CALLE ESPINOZA LARREA SN Y AV CHILE REF JUNTO ESCUELA AL CARLOS ESPINOZA LARREA CASA ESQUINERA DE 1 PISO COLOR VERDE OLIVO</v>
          </cell>
          <cell r="M982" t="str">
            <v>0922868914001</v>
          </cell>
          <cell r="N982" t="str">
            <v>0959721726</v>
          </cell>
          <cell r="O982" t="str">
            <v/>
          </cell>
          <cell r="P982" t="str">
            <v>LA LIBERTAD</v>
          </cell>
          <cell r="Q982" t="str">
            <v>LA LIBERTAD</v>
          </cell>
          <cell r="R982" t="str">
            <v>SANTA ELENA</v>
          </cell>
          <cell r="T982" t="str">
            <v>TRAMACO</v>
          </cell>
          <cell r="U982" t="str">
            <v>FLEXNETUIO_PROVINCIA</v>
          </cell>
          <cell r="V982">
            <v>1</v>
          </cell>
          <cell r="W982">
            <v>1</v>
          </cell>
          <cell r="X982" t="str">
            <v>FLEXNET ECUADOR - MDELIVERY</v>
          </cell>
          <cell r="Y982" t="str">
            <v>CALLE 28 DE JUNIO S/N Y GARCIA MORENO ENTRADA LLANO GRANDE</v>
          </cell>
        </row>
        <row r="983">
          <cell r="A983" t="str">
            <v>2484330</v>
          </cell>
          <cell r="B983">
            <v>497925</v>
          </cell>
          <cell r="C983" t="str">
            <v>2484330</v>
          </cell>
          <cell r="D983" t="str">
            <v>MDELIVERY</v>
          </cell>
          <cell r="E983" t="str">
            <v>DESPACHO</v>
          </cell>
          <cell r="F983" t="str">
            <v>NORMAL</v>
          </cell>
          <cell r="G983" t="str">
            <v>FT80309</v>
          </cell>
          <cell r="H983">
            <v>44943</v>
          </cell>
          <cell r="I983" t="str">
            <v>EN_TRANSITO</v>
          </cell>
          <cell r="J983">
            <v>44944</v>
          </cell>
          <cell r="K983" t="str">
            <v>MELANIE MENDONZA_ASOCIACION DE TRABAJADORES DE CNEL CORPORACION NAC</v>
          </cell>
          <cell r="L983" t="str">
            <v xml:space="preserve"> GUAYAS GUAYAQUIL Bastion popular bloque 10 a manzana 1201 Villa 8 de una sola planta color melon frente a una iglesia remonte de Fe Hay tres palmeras grandes </v>
          </cell>
          <cell r="M983" t="str">
            <v>0991393307001</v>
          </cell>
          <cell r="N983" t="str">
            <v>0984750060</v>
          </cell>
          <cell r="O983" t="str">
            <v/>
          </cell>
          <cell r="P983" t="str">
            <v>GUAYAQUIL</v>
          </cell>
          <cell r="Q983" t="str">
            <v>GUAYAQUIL</v>
          </cell>
          <cell r="R983" t="str">
            <v>GUAYAS</v>
          </cell>
          <cell r="T983" t="str">
            <v>ITSACOURIER</v>
          </cell>
          <cell r="U983" t="str">
            <v>FLEXNETUIO_GYE</v>
          </cell>
          <cell r="V983">
            <v>1</v>
          </cell>
          <cell r="W983">
            <v>1</v>
          </cell>
          <cell r="X983" t="str">
            <v>FLEXNET ECUADOR - MDELIVERY</v>
          </cell>
          <cell r="Y983" t="str">
            <v>CALLE 28 DE JUNIO S/N Y GARCIA MORENO ENTRADA LLANO GRANDE</v>
          </cell>
        </row>
        <row r="984">
          <cell r="A984" t="str">
            <v>2484334_1</v>
          </cell>
          <cell r="B984">
            <v>497926</v>
          </cell>
          <cell r="C984" t="str">
            <v>2484334_1</v>
          </cell>
          <cell r="D984" t="str">
            <v>MDELIVERY</v>
          </cell>
          <cell r="E984" t="str">
            <v>DESPACHO</v>
          </cell>
          <cell r="F984" t="str">
            <v>NORMAL</v>
          </cell>
          <cell r="G984" t="str">
            <v>FT80272</v>
          </cell>
          <cell r="H984">
            <v>44943</v>
          </cell>
          <cell r="I984" t="str">
            <v>EN_TRANSITO</v>
          </cell>
          <cell r="J984">
            <v>44943</v>
          </cell>
          <cell r="K984" t="str">
            <v>DARWIN MARINO RENTERIA RIVAS_DARWIN MARINO RENTERIA RIVAS</v>
          </cell>
          <cell r="L984" t="str">
            <v>POMASQUI MANUEL CORDOVA GALARZA A LADO DE COOPERATIVA COPROGRESO DEJAR EN DISTRIBUIDORA DE GAS</v>
          </cell>
          <cell r="M984" t="str">
            <v>1713151288001</v>
          </cell>
          <cell r="N984" t="str">
            <v>0998542325</v>
          </cell>
          <cell r="O984" t="str">
            <v/>
          </cell>
          <cell r="P984" t="str">
            <v>QUITO</v>
          </cell>
          <cell r="Q984" t="str">
            <v>QUITO</v>
          </cell>
          <cell r="R984" t="str">
            <v>PICHINCHA</v>
          </cell>
          <cell r="T984" t="str">
            <v>FLEXTRANS UIO</v>
          </cell>
          <cell r="U984" t="str">
            <v>FLEXNETUIO_LOCAL</v>
          </cell>
          <cell r="V984">
            <v>1</v>
          </cell>
          <cell r="W984">
            <v>1</v>
          </cell>
          <cell r="X984" t="str">
            <v>FLEXNET ECUADOR - MDELIVERY</v>
          </cell>
          <cell r="Y984" t="str">
            <v>CALLE 28 DE JUNIO S/N Y GARCIA MORENO ENTRADA LLANO GRANDE</v>
          </cell>
        </row>
        <row r="985">
          <cell r="A985" t="str">
            <v>2484335</v>
          </cell>
          <cell r="B985">
            <v>497927</v>
          </cell>
          <cell r="C985" t="str">
            <v>2484335</v>
          </cell>
          <cell r="D985" t="str">
            <v>MDELIVERY</v>
          </cell>
          <cell r="E985" t="str">
            <v>DESPACHO</v>
          </cell>
          <cell r="F985" t="str">
            <v>NORMAL</v>
          </cell>
          <cell r="G985" t="str">
            <v>FT80271</v>
          </cell>
          <cell r="H985">
            <v>44943</v>
          </cell>
          <cell r="I985" t="str">
            <v>EN_TRANSITO</v>
          </cell>
          <cell r="J985">
            <v>44943</v>
          </cell>
          <cell r="K985" t="str">
            <v>Nathali Castillo_GESTORINCSA S A</v>
          </cell>
          <cell r="L985" t="str">
            <v>PICHINCHA QUITO Ricardo Chiriboga E3 41 Juan Montalvo Quito</v>
          </cell>
          <cell r="M985" t="str">
            <v>1791272609001</v>
          </cell>
          <cell r="N985" t="str">
            <v>0999739078</v>
          </cell>
          <cell r="O985" t="str">
            <v/>
          </cell>
          <cell r="P985" t="str">
            <v>QUITO</v>
          </cell>
          <cell r="Q985" t="str">
            <v>QUITO</v>
          </cell>
          <cell r="R985" t="str">
            <v>PICHINCHA</v>
          </cell>
          <cell r="T985" t="str">
            <v>FLEXTRANS UIO</v>
          </cell>
          <cell r="U985" t="str">
            <v>FLEXNETUIO_LOCAL</v>
          </cell>
          <cell r="V985">
            <v>1</v>
          </cell>
          <cell r="W985">
            <v>1</v>
          </cell>
          <cell r="X985" t="str">
            <v>FLEXNET ECUADOR - MDELIVERY</v>
          </cell>
          <cell r="Y985" t="str">
            <v>CALLE 28 DE JUNIO S/N Y GARCIA MORENO ENTRADA LLANO GRANDE</v>
          </cell>
        </row>
        <row r="986">
          <cell r="A986" t="str">
            <v>2484336</v>
          </cell>
          <cell r="B986">
            <v>497928</v>
          </cell>
          <cell r="C986" t="str">
            <v>2484336</v>
          </cell>
          <cell r="D986" t="str">
            <v>MDELIVERY</v>
          </cell>
          <cell r="E986" t="str">
            <v>DESPACHO</v>
          </cell>
          <cell r="F986" t="str">
            <v>NORMAL</v>
          </cell>
          <cell r="G986" t="str">
            <v>FT80352</v>
          </cell>
          <cell r="H986">
            <v>44943</v>
          </cell>
          <cell r="I986" t="str">
            <v>EN_TRANSITO</v>
          </cell>
          <cell r="J986">
            <v>44943</v>
          </cell>
          <cell r="K986" t="str">
            <v>Andrea Arcos_EQUIFAX ECUADOR C A BURo DE INFORMACIoN CREDITICIA</v>
          </cell>
          <cell r="L986" t="str">
            <v xml:space="preserve"> PICHINCHA QUITO Av Isabel la Catolica N24 430 y Luis Cordero Atras del Swissotel </v>
          </cell>
          <cell r="M986" t="str">
            <v>1791901215001</v>
          </cell>
          <cell r="N986" t="str">
            <v>0987206484</v>
          </cell>
          <cell r="O986" t="str">
            <v/>
          </cell>
          <cell r="P986" t="str">
            <v>QUITO</v>
          </cell>
          <cell r="Q986" t="str">
            <v>QUITO</v>
          </cell>
          <cell r="R986" t="str">
            <v>PICHINCHA</v>
          </cell>
          <cell r="T986" t="str">
            <v>FLEXTRANS UIO</v>
          </cell>
          <cell r="U986" t="str">
            <v>FLEXNETUIO_LOCAL</v>
          </cell>
          <cell r="V986">
            <v>1</v>
          </cell>
          <cell r="W986">
            <v>1</v>
          </cell>
          <cell r="X986" t="str">
            <v>FLEXNET ECUADOR - MDELIVERY</v>
          </cell>
          <cell r="Y986" t="str">
            <v>CALLE 28 DE JUNIO S/N Y GARCIA MORENO ENTRADA LLANO GRANDE</v>
          </cell>
        </row>
        <row r="987">
          <cell r="A987" t="str">
            <v>2484337</v>
          </cell>
          <cell r="B987">
            <v>497929</v>
          </cell>
          <cell r="C987" t="str">
            <v>2484337</v>
          </cell>
          <cell r="D987" t="str">
            <v>MDELIVERY</v>
          </cell>
          <cell r="E987" t="str">
            <v>DESPACHO</v>
          </cell>
          <cell r="F987" t="str">
            <v>NORMAL</v>
          </cell>
          <cell r="G987" t="str">
            <v>031080002484337</v>
          </cell>
          <cell r="H987">
            <v>44943</v>
          </cell>
          <cell r="I987" t="str">
            <v>EN_TRANSITO</v>
          </cell>
          <cell r="J987">
            <v>44943</v>
          </cell>
          <cell r="K987" t="str">
            <v xml:space="preserve">Jorge Ismael Jimenez_IATECNOLOGY S A S </v>
          </cell>
          <cell r="L987" t="str">
            <v xml:space="preserve"> Manabi Montecristi Via Montecristi Portoviejo Km 16 Bodega Tuti Manta Referencia Bodegas Tuti Manta </v>
          </cell>
          <cell r="M987" t="str">
            <v>1793191593001</v>
          </cell>
          <cell r="N987" t="str">
            <v>0995081169</v>
          </cell>
          <cell r="O987" t="str">
            <v/>
          </cell>
          <cell r="P987" t="str">
            <v>MONTECRISTI</v>
          </cell>
          <cell r="Q987" t="str">
            <v>MONTECRISTI</v>
          </cell>
          <cell r="R987" t="str">
            <v>MANABI</v>
          </cell>
          <cell r="T987" t="str">
            <v>TRAMACO</v>
          </cell>
          <cell r="U987" t="str">
            <v>FLEXNETUIO_PROVINCIA</v>
          </cell>
          <cell r="V987">
            <v>1</v>
          </cell>
          <cell r="W987">
            <v>1</v>
          </cell>
          <cell r="X987" t="str">
            <v>FLEXNET ECUADOR - MDELIVERY</v>
          </cell>
          <cell r="Y987" t="str">
            <v>CALLE 28 DE JUNIO S/N Y GARCIA MORENO ENTRADA LLANO GRANDE</v>
          </cell>
        </row>
        <row r="988">
          <cell r="A988" t="str">
            <v>2484338</v>
          </cell>
          <cell r="B988">
            <v>497930</v>
          </cell>
          <cell r="C988" t="str">
            <v>2484338</v>
          </cell>
          <cell r="D988" t="str">
            <v>MDELIVERY</v>
          </cell>
          <cell r="E988" t="str">
            <v>DESPACHO</v>
          </cell>
          <cell r="F988" t="str">
            <v>NORMAL</v>
          </cell>
          <cell r="G988" t="str">
            <v>IC4856</v>
          </cell>
          <cell r="H988">
            <v>44943</v>
          </cell>
          <cell r="I988" t="str">
            <v>EN_TRANSITO</v>
          </cell>
          <cell r="J988">
            <v>44943</v>
          </cell>
          <cell r="K988" t="str">
            <v>LUIS BRISBANI DIAZ REYES_LUIS BRISBANI DIAZ REYES</v>
          </cell>
          <cell r="L988" t="str">
            <v>Sector del Centro Comercial Milenium Plaza Cornelio Merchan y Jose Peralta Edificio Acuario Piso 2 oficina 204 Frente del parqueadero de la funcion judicial diagonal al KFC del Mileniun En la planta b</v>
          </cell>
          <cell r="M988" t="str">
            <v>1712191111001</v>
          </cell>
          <cell r="N988" t="str">
            <v>0984176103</v>
          </cell>
          <cell r="O988" t="str">
            <v/>
          </cell>
          <cell r="P988" t="str">
            <v>CUENCA</v>
          </cell>
          <cell r="Q988" t="str">
            <v>CUENCA</v>
          </cell>
          <cell r="R988" t="str">
            <v>AZUAY</v>
          </cell>
          <cell r="T988" t="str">
            <v>ITSACOURIER</v>
          </cell>
          <cell r="U988" t="str">
            <v>FLEXNETUIO_PROVINCIA</v>
          </cell>
          <cell r="V988">
            <v>1</v>
          </cell>
          <cell r="W988">
            <v>1</v>
          </cell>
          <cell r="X988" t="str">
            <v>FLEXNET ECUADOR - MDELIVERY</v>
          </cell>
          <cell r="Y988" t="str">
            <v>CALLE 28 DE JUNIO S/N Y GARCIA MORENO ENTRADA LLANO GRANDE</v>
          </cell>
        </row>
        <row r="989">
          <cell r="A989" t="str">
            <v>2484339</v>
          </cell>
          <cell r="B989">
            <v>497931</v>
          </cell>
          <cell r="C989" t="str">
            <v>2484339</v>
          </cell>
          <cell r="D989" t="str">
            <v>MDELIVERY</v>
          </cell>
          <cell r="E989" t="str">
            <v>DESPACHO</v>
          </cell>
          <cell r="F989" t="str">
            <v>NORMAL</v>
          </cell>
          <cell r="G989" t="str">
            <v>FT80308</v>
          </cell>
          <cell r="H989">
            <v>44943</v>
          </cell>
          <cell r="I989" t="str">
            <v>EN_TRANSITO</v>
          </cell>
          <cell r="J989">
            <v>44944</v>
          </cell>
          <cell r="K989" t="str">
            <v>Arnaldo Meza_SERVISEGUROS S A AGENCIA ASESORA PRODUCTORA DE SEGUROS</v>
          </cell>
          <cell r="L989" t="str">
            <v xml:space="preserve">Av Francisco de Orellana CC Dicentro Oficina 15 Guayaquil Ecuador </v>
          </cell>
          <cell r="M989" t="str">
            <v>0990261431001</v>
          </cell>
          <cell r="N989" t="str">
            <v>0958996368</v>
          </cell>
          <cell r="O989" t="str">
            <v/>
          </cell>
          <cell r="P989" t="str">
            <v>GUAYAQUIL</v>
          </cell>
          <cell r="Q989" t="str">
            <v>GUAYAQUIL</v>
          </cell>
          <cell r="R989" t="str">
            <v>GUAYAS</v>
          </cell>
          <cell r="T989" t="str">
            <v>ITSACOURIER</v>
          </cell>
          <cell r="U989" t="str">
            <v>FLEXNETUIO_GYE</v>
          </cell>
          <cell r="V989">
            <v>1</v>
          </cell>
          <cell r="W989">
            <v>1</v>
          </cell>
          <cell r="X989" t="str">
            <v>FLEXNET ECUADOR - MDELIVERY</v>
          </cell>
          <cell r="Y989" t="str">
            <v>CALLE 28 DE JUNIO S/N Y GARCIA MORENO ENTRADA LLANO GRANDE</v>
          </cell>
        </row>
        <row r="990">
          <cell r="A990" t="str">
            <v>2484342</v>
          </cell>
          <cell r="B990">
            <v>497932</v>
          </cell>
          <cell r="C990" t="str">
            <v>2484342</v>
          </cell>
          <cell r="D990" t="str">
            <v>MDELIVERY</v>
          </cell>
          <cell r="E990" t="str">
            <v>DESPACHO</v>
          </cell>
          <cell r="F990" t="str">
            <v>NORMAL</v>
          </cell>
          <cell r="G990" t="str">
            <v>IC4860</v>
          </cell>
          <cell r="H990">
            <v>44943</v>
          </cell>
          <cell r="I990" t="str">
            <v>ENTREGADO</v>
          </cell>
          <cell r="J990">
            <v>44944</v>
          </cell>
          <cell r="K990" t="str">
            <v>Erika Ortega_ASOCIACION DE EMPLEADOS PUBLICOS DE ETAPA EP</v>
          </cell>
          <cell r="L990" t="str">
            <v>Benigno Malo 5 46 y Calle Larga ref En el parqueadero 2 piso EN ETAP</v>
          </cell>
          <cell r="M990" t="str">
            <v>0190313905001</v>
          </cell>
          <cell r="N990" t="str">
            <v>0959798138</v>
          </cell>
          <cell r="O990" t="str">
            <v/>
          </cell>
          <cell r="P990" t="str">
            <v>CUENCA</v>
          </cell>
          <cell r="Q990" t="str">
            <v>CUENCA</v>
          </cell>
          <cell r="R990" t="str">
            <v>AZUAY</v>
          </cell>
          <cell r="T990" t="str">
            <v>ITSACOURIER</v>
          </cell>
          <cell r="U990" t="str">
            <v>FLEXNETUIO_PROVINCIA</v>
          </cell>
          <cell r="V990">
            <v>1</v>
          </cell>
          <cell r="W990">
            <v>1</v>
          </cell>
          <cell r="X990" t="str">
            <v>FLEXNET ECUADOR - MDELIVERY</v>
          </cell>
          <cell r="Y990" t="str">
            <v>CALLE 28 DE JUNIO S/N Y GARCIA MORENO ENTRADA LLANO GRANDE</v>
          </cell>
        </row>
        <row r="991">
          <cell r="A991" t="str">
            <v>2484343</v>
          </cell>
          <cell r="B991">
            <v>497933</v>
          </cell>
          <cell r="C991" t="str">
            <v>2484343</v>
          </cell>
          <cell r="D991" t="str">
            <v>MDELIVERY</v>
          </cell>
          <cell r="E991" t="str">
            <v>DESPACHO</v>
          </cell>
          <cell r="F991" t="str">
            <v>NORMAL</v>
          </cell>
          <cell r="G991" t="str">
            <v>FT80320</v>
          </cell>
          <cell r="H991">
            <v>44943</v>
          </cell>
          <cell r="I991" t="str">
            <v>EN_TRANSITO</v>
          </cell>
          <cell r="J991">
            <v>44944</v>
          </cell>
          <cell r="K991" t="str">
            <v xml:space="preserve">MELANIE CASTRO_ACADEMIA NAVAL GUAYAQUIL S A </v>
          </cell>
          <cell r="L991" t="str">
            <v>GUAYAS GUAYAQUIL Av Antonio Parra velasco Cdla comegua SOLAR 1 MZ B BLOQUE 1 frente a Sauces VII</v>
          </cell>
          <cell r="M991" t="str">
            <v>0990094241001</v>
          </cell>
          <cell r="N991" t="str">
            <v>0981484516</v>
          </cell>
          <cell r="O991" t="str">
            <v/>
          </cell>
          <cell r="P991" t="str">
            <v>GUAYAQUIL</v>
          </cell>
          <cell r="Q991" t="str">
            <v>GUAYAQUIL</v>
          </cell>
          <cell r="R991" t="str">
            <v>GUAYAS</v>
          </cell>
          <cell r="T991" t="str">
            <v>ITSACOURIER</v>
          </cell>
          <cell r="U991" t="str">
            <v>FLEXNETUIO_GYE</v>
          </cell>
          <cell r="V991">
            <v>1</v>
          </cell>
          <cell r="W991">
            <v>1</v>
          </cell>
          <cell r="X991" t="str">
            <v>FLEXNET ECUADOR - MDELIVERY</v>
          </cell>
          <cell r="Y991" t="str">
            <v>CALLE 28 DE JUNIO S/N Y GARCIA MORENO ENTRADA LLANO GRANDE</v>
          </cell>
        </row>
        <row r="992">
          <cell r="A992" t="str">
            <v>2484344</v>
          </cell>
          <cell r="B992">
            <v>497934</v>
          </cell>
          <cell r="C992" t="str">
            <v>2484344</v>
          </cell>
          <cell r="D992" t="str">
            <v>MDELIVERY</v>
          </cell>
          <cell r="E992" t="str">
            <v>DESPACHO</v>
          </cell>
          <cell r="F992" t="str">
            <v>NORMAL</v>
          </cell>
          <cell r="G992" t="str">
            <v>031080002484344</v>
          </cell>
          <cell r="H992">
            <v>44943</v>
          </cell>
          <cell r="I992" t="str">
            <v>ENTREGADO</v>
          </cell>
          <cell r="J992">
            <v>44944</v>
          </cell>
          <cell r="K992" t="str">
            <v xml:space="preserve">Carlos Lagos_UNICOL S A </v>
          </cell>
          <cell r="L992" t="str">
            <v>Guayaquil Guayas Km 6 5 Via A Daule UNICOL S A</v>
          </cell>
          <cell r="M992" t="str">
            <v>0991462627001</v>
          </cell>
          <cell r="N992" t="str">
            <v>0994326683</v>
          </cell>
          <cell r="O992" t="str">
            <v/>
          </cell>
          <cell r="P992" t="str">
            <v>GUAYAQUIL</v>
          </cell>
          <cell r="Q992" t="str">
            <v>GUAYAQUIL</v>
          </cell>
          <cell r="R992" t="str">
            <v>GUAYAS</v>
          </cell>
          <cell r="T992" t="str">
            <v>TRAMACO</v>
          </cell>
          <cell r="U992" t="str">
            <v>FLEXNETUIO_GYE</v>
          </cell>
          <cell r="V992">
            <v>1</v>
          </cell>
          <cell r="W992">
            <v>1</v>
          </cell>
          <cell r="X992" t="str">
            <v>FLEXNET ECUADOR - MDELIVERY</v>
          </cell>
          <cell r="Y992" t="str">
            <v>CALLE 28 DE JUNIO S/N Y GARCIA MORENO ENTRADA LLANO GRANDE</v>
          </cell>
        </row>
        <row r="993">
          <cell r="A993" t="str">
            <v>2484345</v>
          </cell>
          <cell r="B993">
            <v>497935</v>
          </cell>
          <cell r="C993" t="str">
            <v>2484345</v>
          </cell>
          <cell r="D993" t="str">
            <v>MDELIVERY</v>
          </cell>
          <cell r="E993" t="str">
            <v>DESPACHO</v>
          </cell>
          <cell r="F993" t="str">
            <v>NORMAL</v>
          </cell>
          <cell r="G993" t="str">
            <v>FT80286</v>
          </cell>
          <cell r="H993">
            <v>44943</v>
          </cell>
          <cell r="I993" t="str">
            <v>ENTREGADO</v>
          </cell>
          <cell r="J993">
            <v>44944</v>
          </cell>
          <cell r="K993" t="str">
            <v xml:space="preserve">Regalado Byron_LECHE GLORIA ECUADOR S A </v>
          </cell>
          <cell r="L993" t="str">
            <v>Av Gral RumiNahui Km 17 y Leopoldo Mercado</v>
          </cell>
          <cell r="M993" t="str">
            <v>1790663973001</v>
          </cell>
          <cell r="N993" t="str">
            <v>0986818200</v>
          </cell>
          <cell r="O993" t="str">
            <v/>
          </cell>
          <cell r="P993" t="str">
            <v>QUITO</v>
          </cell>
          <cell r="Q993" t="str">
            <v>QUITO</v>
          </cell>
          <cell r="R993" t="str">
            <v>PICHINCHA</v>
          </cell>
          <cell r="T993" t="str">
            <v>FLEXTRANS UIO</v>
          </cell>
          <cell r="U993" t="str">
            <v>FLEXNETUIO_LOCAL</v>
          </cell>
          <cell r="V993">
            <v>1</v>
          </cell>
          <cell r="W993">
            <v>1</v>
          </cell>
          <cell r="X993" t="str">
            <v>FLEXNET ECUADOR - MDELIVERY</v>
          </cell>
          <cell r="Y993" t="str">
            <v>CALLE 28 DE JUNIO S/N Y GARCIA MORENO ENTRADA LLANO GRANDE</v>
          </cell>
        </row>
        <row r="994">
          <cell r="A994" t="str">
            <v>2484346</v>
          </cell>
          <cell r="B994">
            <v>497936</v>
          </cell>
          <cell r="C994" t="str">
            <v>2484346</v>
          </cell>
          <cell r="D994" t="str">
            <v>MDELIVERY</v>
          </cell>
          <cell r="E994" t="str">
            <v>DESPACHO</v>
          </cell>
          <cell r="F994" t="str">
            <v>NORMAL</v>
          </cell>
          <cell r="G994" t="str">
            <v>FT80288</v>
          </cell>
          <cell r="H994">
            <v>44943</v>
          </cell>
          <cell r="I994" t="str">
            <v>ENTREGADO</v>
          </cell>
          <cell r="J994">
            <v>44944</v>
          </cell>
          <cell r="K994" t="str">
            <v xml:space="preserve">Edison Tutillo_PAYLESS SHOESOURCE ECUADOR CIA LTDA </v>
          </cell>
          <cell r="L994" t="str">
            <v>JORGE DROM 39 44 Y ALFONSO PEREIRA CENTRO DE OFICINAS INAQUITO 1 OF 702</v>
          </cell>
          <cell r="M994" t="str">
            <v>1791807529001</v>
          </cell>
          <cell r="N994" t="str">
            <v>0992511272</v>
          </cell>
          <cell r="O994" t="str">
            <v/>
          </cell>
          <cell r="P994" t="str">
            <v>QUITO</v>
          </cell>
          <cell r="Q994" t="str">
            <v>QUITO</v>
          </cell>
          <cell r="R994" t="str">
            <v>PICHINCHA</v>
          </cell>
          <cell r="T994" t="str">
            <v>FLEXTRANS UIO</v>
          </cell>
          <cell r="U994" t="str">
            <v>FLEXNETUIO_LOCAL</v>
          </cell>
          <cell r="V994">
            <v>1</v>
          </cell>
          <cell r="W994">
            <v>1</v>
          </cell>
          <cell r="X994" t="str">
            <v>FLEXNET ECUADOR - MDELIVERY</v>
          </cell>
          <cell r="Y994" t="str">
            <v>CALLE 28 DE JUNIO S/N Y GARCIA MORENO ENTRADA LLANO GRANDE</v>
          </cell>
        </row>
        <row r="995">
          <cell r="A995" t="str">
            <v>2484349</v>
          </cell>
          <cell r="B995">
            <v>497937</v>
          </cell>
          <cell r="C995" t="str">
            <v>2484349</v>
          </cell>
          <cell r="D995" t="str">
            <v>MDELIVERY</v>
          </cell>
          <cell r="E995" t="str">
            <v>DESPACHO</v>
          </cell>
          <cell r="F995" t="str">
            <v>NORMAL</v>
          </cell>
          <cell r="G995" t="str">
            <v>031080002484349</v>
          </cell>
          <cell r="H995">
            <v>44943</v>
          </cell>
          <cell r="I995" t="str">
            <v>EN_TRANSITO</v>
          </cell>
          <cell r="J995">
            <v>44943</v>
          </cell>
          <cell r="K995" t="str">
            <v>Dario Jesus Mamallacta Chimbo_COOPERATIVA DE AHORRO Y CREDITO DE LOS EMPLEADOS D</v>
          </cell>
          <cell r="L995" t="str">
            <v xml:space="preserve"> NAPO TENA Avda 15 de Noviembre referencia farmacia el descuento SANITAS Victor Hugo San Miguel referencia farmacia el descuento SANITAS </v>
          </cell>
          <cell r="M995" t="str">
            <v>0992660368001</v>
          </cell>
          <cell r="N995" t="str">
            <v>0980295600</v>
          </cell>
          <cell r="O995" t="str">
            <v/>
          </cell>
          <cell r="P995" t="str">
            <v>TENA</v>
          </cell>
          <cell r="Q995" t="str">
            <v>TENA</v>
          </cell>
          <cell r="R995" t="str">
            <v>NAPO</v>
          </cell>
          <cell r="T995" t="str">
            <v>TRAMACO</v>
          </cell>
          <cell r="U995" t="str">
            <v>FLEXNETUIO_PROVINCIA</v>
          </cell>
          <cell r="V995">
            <v>1</v>
          </cell>
          <cell r="W995">
            <v>1</v>
          </cell>
          <cell r="X995" t="str">
            <v>FLEXNET ECUADOR - MDELIVERY</v>
          </cell>
          <cell r="Y995" t="str">
            <v>CALLE 28 DE JUNIO S/N Y GARCIA MORENO ENTRADA LLANO GRANDE</v>
          </cell>
        </row>
        <row r="996">
          <cell r="A996" t="str">
            <v>2484331</v>
          </cell>
          <cell r="B996">
            <v>497905</v>
          </cell>
          <cell r="C996" t="str">
            <v>2484331</v>
          </cell>
          <cell r="D996" t="str">
            <v>MDELIVERY</v>
          </cell>
          <cell r="E996" t="str">
            <v>DESPACHO</v>
          </cell>
          <cell r="F996" t="str">
            <v>EXPRESS</v>
          </cell>
          <cell r="G996" t="str">
            <v>FTS46665</v>
          </cell>
          <cell r="H996">
            <v>44943</v>
          </cell>
          <cell r="I996" t="str">
            <v>ENTREGADO</v>
          </cell>
          <cell r="J996">
            <v>44943</v>
          </cell>
          <cell r="K996" t="str">
            <v>Jeffersson Sanchez_SERVICIOS INTEGRALES DE COBRANZAS Y CORRESPONDENCI</v>
          </cell>
          <cell r="L996" t="str">
            <v xml:space="preserve"> PICHINCHA QUITO Av 10 de Agosto N 34 583 e Isabel Tobar Edif Montebello 4 piso </v>
          </cell>
          <cell r="M996" t="str">
            <v>1792173043001</v>
          </cell>
          <cell r="N996" t="str">
            <v>024005200</v>
          </cell>
          <cell r="O996" t="str">
            <v/>
          </cell>
          <cell r="P996" t="str">
            <v>QUITO</v>
          </cell>
          <cell r="Q996" t="str">
            <v>QUITO</v>
          </cell>
          <cell r="R996" t="str">
            <v>PICHINCHA</v>
          </cell>
          <cell r="T996" t="str">
            <v>TRANSERVISS</v>
          </cell>
          <cell r="U996" t="str">
            <v>FLEXNETUIO_LOCAL</v>
          </cell>
          <cell r="V996">
            <v>1</v>
          </cell>
          <cell r="W996">
            <v>1</v>
          </cell>
          <cell r="X996" t="str">
            <v>FLEXNET ECUADOR - MDELIVERY</v>
          </cell>
          <cell r="Y996" t="str">
            <v>CALLE 28 DE JUNIO S/N Y GARCIA MORENO ENTRADA LLANO GRANDE</v>
          </cell>
        </row>
        <row r="997">
          <cell r="A997" t="str">
            <v>2484341</v>
          </cell>
          <cell r="B997">
            <v>497906</v>
          </cell>
          <cell r="C997" t="str">
            <v>2484341</v>
          </cell>
          <cell r="D997" t="str">
            <v>MDELIVERY</v>
          </cell>
          <cell r="E997" t="str">
            <v>DESPACHO</v>
          </cell>
          <cell r="F997" t="str">
            <v>EXPRESS</v>
          </cell>
          <cell r="G997" t="str">
            <v>FTS46670</v>
          </cell>
          <cell r="H997">
            <v>44943</v>
          </cell>
          <cell r="I997" t="str">
            <v>ENTREGADO</v>
          </cell>
          <cell r="J997">
            <v>44943</v>
          </cell>
          <cell r="K997" t="str">
            <v>ADRIANA PLAZA_KEVIN STEVEN BARAHONA HERNANDEZ</v>
          </cell>
          <cell r="L997" t="str">
            <v>RUIZ DE CASTILLA N30 13 Y ANDAGOYA EDF EXPOCOLOR MZ OFIC 3</v>
          </cell>
          <cell r="M997" t="str">
            <v>1725862716001</v>
          </cell>
          <cell r="N997" t="str">
            <v>0999701302</v>
          </cell>
          <cell r="O997" t="str">
            <v/>
          </cell>
          <cell r="P997" t="str">
            <v>QUITO</v>
          </cell>
          <cell r="Q997" t="str">
            <v>QUITO</v>
          </cell>
          <cell r="R997" t="str">
            <v>PICHINCHA</v>
          </cell>
          <cell r="T997" t="str">
            <v>TRANSERVISS</v>
          </cell>
          <cell r="U997" t="str">
            <v>FLEXNETUIO_LOCAL</v>
          </cell>
          <cell r="V997">
            <v>1</v>
          </cell>
          <cell r="W997">
            <v>1</v>
          </cell>
          <cell r="X997" t="str">
            <v>FLEXNET ECUADOR - MDELIVERY</v>
          </cell>
          <cell r="Y997" t="str">
            <v>CALLE 28 DE JUNIO S/N Y GARCIA MORENO ENTRADA LLANO GRANDE</v>
          </cell>
        </row>
        <row r="998">
          <cell r="A998" t="str">
            <v>2484367</v>
          </cell>
          <cell r="B998">
            <v>497907</v>
          </cell>
          <cell r="C998" t="str">
            <v>2484367</v>
          </cell>
          <cell r="D998" t="str">
            <v>MDELIVERY</v>
          </cell>
          <cell r="E998" t="str">
            <v>DESPACHO</v>
          </cell>
          <cell r="F998" t="str">
            <v>EXPRESS</v>
          </cell>
          <cell r="G998" t="str">
            <v>EC6475</v>
          </cell>
          <cell r="H998">
            <v>44943</v>
          </cell>
          <cell r="I998" t="str">
            <v>ENTREGADO</v>
          </cell>
          <cell r="J998">
            <v>44943</v>
          </cell>
          <cell r="K998" t="str">
            <v xml:space="preserve">Jhon Fernandez O la secretaria_FABRICACION Y COMERCIALIZACION FACONS FERNANDEZ Y ALVARADO CIA LTDA </v>
          </cell>
          <cell r="L998" t="str">
            <v>Av Diego De Vasquez N63 363 y Pedro MuNoz La prensa Quito 170144</v>
          </cell>
          <cell r="M998" t="str">
            <v>1792618169001</v>
          </cell>
          <cell r="N998" t="str">
            <v>0999714290</v>
          </cell>
          <cell r="O998" t="str">
            <v/>
          </cell>
          <cell r="P998" t="str">
            <v>QUITO</v>
          </cell>
          <cell r="Q998" t="str">
            <v>QUITO</v>
          </cell>
          <cell r="R998" t="str">
            <v>PICHINCHA</v>
          </cell>
          <cell r="T998" t="str">
            <v>EXPRESSCON</v>
          </cell>
          <cell r="U998" t="str">
            <v>FLEXNETUIO_LOCAL</v>
          </cell>
          <cell r="V998">
            <v>1</v>
          </cell>
          <cell r="W998">
            <v>1</v>
          </cell>
          <cell r="X998" t="str">
            <v>FLEXNET ECUADOR - MDELIVERY</v>
          </cell>
          <cell r="Y998" t="str">
            <v>CALLE 28 DE JUNIO S/N Y GARCIA MORENO ENTRADA LLANO GRANDE</v>
          </cell>
        </row>
        <row r="999">
          <cell r="A999" t="str">
            <v>2484369</v>
          </cell>
          <cell r="B999">
            <v>497908</v>
          </cell>
          <cell r="C999" t="str">
            <v>2484369</v>
          </cell>
          <cell r="D999" t="str">
            <v>MDELIVERY</v>
          </cell>
          <cell r="E999" t="str">
            <v>DESPACHO</v>
          </cell>
          <cell r="F999" t="str">
            <v>EXPRESS</v>
          </cell>
          <cell r="G999" t="str">
            <v>FTS46668</v>
          </cell>
          <cell r="H999">
            <v>44943</v>
          </cell>
          <cell r="I999" t="str">
            <v>ENTREGADO</v>
          </cell>
          <cell r="J999">
            <v>44943</v>
          </cell>
          <cell r="K999" t="str">
            <v xml:space="preserve"> COOPERATIVA DE AHORRO Y CREDITO SAN FRANCISCO DE A_ COOPERATIVA DE AHORRO Y CREDITO SAN FRANCISCO DE A</v>
          </cell>
          <cell r="L999" t="str">
            <v>AV COLON 951 Y REINA VICTORIA</v>
          </cell>
          <cell r="M999" t="str">
            <v>1790045668001</v>
          </cell>
          <cell r="N999" t="str">
            <v>0987843421</v>
          </cell>
          <cell r="O999" t="str">
            <v/>
          </cell>
          <cell r="P999" t="str">
            <v>QUITO</v>
          </cell>
          <cell r="Q999" t="str">
            <v>QUITO</v>
          </cell>
          <cell r="R999" t="str">
            <v>PICHINCHA</v>
          </cell>
          <cell r="T999" t="str">
            <v>TRANSERVISS</v>
          </cell>
          <cell r="U999" t="str">
            <v>FLEXNETUIO_LOCAL</v>
          </cell>
          <cell r="V999">
            <v>1</v>
          </cell>
          <cell r="W999">
            <v>1</v>
          </cell>
          <cell r="X999" t="str">
            <v>FLEXNET ECUADOR - MDELIVERY</v>
          </cell>
          <cell r="Y999" t="str">
            <v>CALLE 28 DE JUNIO S/N Y GARCIA MORENO ENTRADA LLANO GRANDE</v>
          </cell>
        </row>
        <row r="1000">
          <cell r="A1000" t="str">
            <v>2484383</v>
          </cell>
          <cell r="B1000">
            <v>497909</v>
          </cell>
          <cell r="C1000" t="str">
            <v>2484383</v>
          </cell>
          <cell r="D1000" t="str">
            <v>MDELIVERY</v>
          </cell>
          <cell r="E1000" t="str">
            <v>DESPACHO</v>
          </cell>
          <cell r="F1000" t="str">
            <v>EXPRESS</v>
          </cell>
          <cell r="G1000" t="str">
            <v>EC6474</v>
          </cell>
          <cell r="H1000">
            <v>44943</v>
          </cell>
          <cell r="I1000" t="str">
            <v>ENTREGADO</v>
          </cell>
          <cell r="J1000">
            <v>44943</v>
          </cell>
          <cell r="K1000" t="str">
            <v>PAOLA SALAZAR FABRICIO ROBAYO_ASOCIACION DE PROFESIONALES LIFE DOW</v>
          </cell>
          <cell r="L1000" t="str">
            <v>AV DE LA PRENSA OE2 22 Y CALLE JUAN GALARZA EDIFICIO LABORATORIOS LIFE</v>
          </cell>
          <cell r="M1000" t="str">
            <v>1791710118001</v>
          </cell>
          <cell r="N1000" t="str">
            <v>999723626</v>
          </cell>
          <cell r="O1000" t="str">
            <v/>
          </cell>
          <cell r="P1000" t="str">
            <v>QUITO</v>
          </cell>
          <cell r="Q1000" t="str">
            <v>QUITO</v>
          </cell>
          <cell r="R1000" t="str">
            <v>PICHINCHA</v>
          </cell>
          <cell r="T1000" t="str">
            <v>EXPRESSCON</v>
          </cell>
          <cell r="U1000" t="str">
            <v>FLEXNETUIO_LOCAL</v>
          </cell>
          <cell r="V1000">
            <v>1</v>
          </cell>
          <cell r="W1000">
            <v>1</v>
          </cell>
          <cell r="X1000" t="str">
            <v>FLEXNET ECUADOR - MDELIVERY</v>
          </cell>
          <cell r="Y1000" t="str">
            <v>CALLE 28 DE JUNIO S/N Y GARCIA MORENO ENTRADA LLANO GRANDE</v>
          </cell>
        </row>
        <row r="1001">
          <cell r="A1001" t="str">
            <v>2484387</v>
          </cell>
          <cell r="B1001">
            <v>497910</v>
          </cell>
          <cell r="C1001" t="str">
            <v>2484387</v>
          </cell>
          <cell r="D1001" t="str">
            <v>MDELIVERY</v>
          </cell>
          <cell r="E1001" t="str">
            <v>DESPACHO</v>
          </cell>
          <cell r="F1001" t="str">
            <v>EXPRESS</v>
          </cell>
          <cell r="G1001" t="str">
            <v>FTS46666</v>
          </cell>
          <cell r="H1001">
            <v>44943</v>
          </cell>
          <cell r="I1001" t="str">
            <v>ENTREGADO</v>
          </cell>
          <cell r="J1001">
            <v>44943</v>
          </cell>
          <cell r="K1001" t="str">
            <v>LENIN GUAMAN_SAEZ MAZA JOSE LUIS</v>
          </cell>
          <cell r="L1001" t="str">
            <v>TORIBIO MONTES Y DANIEL HIDALGO CASA N27 07</v>
          </cell>
          <cell r="M1001" t="str">
            <v>1104726615001</v>
          </cell>
          <cell r="N1001" t="str">
            <v>0984738619</v>
          </cell>
          <cell r="O1001" t="str">
            <v/>
          </cell>
          <cell r="P1001" t="str">
            <v>QUITO</v>
          </cell>
          <cell r="Q1001" t="str">
            <v>QUITO</v>
          </cell>
          <cell r="R1001" t="str">
            <v>PICHINCHA</v>
          </cell>
          <cell r="T1001" t="str">
            <v>TRANSERVISS</v>
          </cell>
          <cell r="U1001" t="str">
            <v>FLEXNETUIO_LOCAL</v>
          </cell>
          <cell r="V1001">
            <v>1</v>
          </cell>
          <cell r="W1001">
            <v>1</v>
          </cell>
          <cell r="X1001" t="str">
            <v>FLEXNET ECUADOR - MDELIVERY</v>
          </cell>
          <cell r="Y1001" t="str">
            <v>CALLE 28 DE JUNIO S/N Y GARCIA MORENO ENTRADA LLANO GRANDE</v>
          </cell>
        </row>
        <row r="1002">
          <cell r="A1002" t="str">
            <v>2484388</v>
          </cell>
          <cell r="B1002">
            <v>497911</v>
          </cell>
          <cell r="C1002" t="str">
            <v>2484388</v>
          </cell>
          <cell r="D1002" t="str">
            <v>MDELIVERY</v>
          </cell>
          <cell r="E1002" t="str">
            <v>DESPACHO</v>
          </cell>
          <cell r="F1002" t="str">
            <v>EXPRESS</v>
          </cell>
          <cell r="G1002" t="str">
            <v>FTS46667</v>
          </cell>
          <cell r="H1002">
            <v>44943</v>
          </cell>
          <cell r="I1002" t="str">
            <v>ENTREGADO</v>
          </cell>
          <cell r="J1002">
            <v>44943</v>
          </cell>
          <cell r="K1002" t="str">
            <v>LENIN GUAMAN_ALMEIDA PROANO VERONICA ALEXANDRA</v>
          </cell>
          <cell r="L1002" t="str">
            <v>TORIBIO MONTES Y DANIEL HIDALGO CASA N27 07</v>
          </cell>
          <cell r="M1002" t="str">
            <v>1721538559001</v>
          </cell>
          <cell r="N1002" t="str">
            <v>0984738619</v>
          </cell>
          <cell r="O1002" t="str">
            <v/>
          </cell>
          <cell r="P1002" t="str">
            <v>QUITO</v>
          </cell>
          <cell r="Q1002" t="str">
            <v>QUITO</v>
          </cell>
          <cell r="R1002" t="str">
            <v>PICHINCHA</v>
          </cell>
          <cell r="T1002" t="str">
            <v>TRANSERVISS</v>
          </cell>
          <cell r="U1002" t="str">
            <v>FLEXNETUIO_LOCAL</v>
          </cell>
          <cell r="V1002">
            <v>1</v>
          </cell>
          <cell r="W1002">
            <v>1</v>
          </cell>
          <cell r="X1002" t="str">
            <v>FLEXNET ECUADOR - MDELIVERY</v>
          </cell>
          <cell r="Y1002" t="str">
            <v>CALLE 28 DE JUNIO S/N Y GARCIA MORENO ENTRADA LLANO GRANDE</v>
          </cell>
        </row>
        <row r="1003">
          <cell r="A1003" t="str">
            <v>2484396</v>
          </cell>
          <cell r="B1003">
            <v>497912</v>
          </cell>
          <cell r="C1003" t="str">
            <v>2484396</v>
          </cell>
          <cell r="D1003" t="str">
            <v>MDELIVERY</v>
          </cell>
          <cell r="E1003" t="str">
            <v>DESPACHO</v>
          </cell>
          <cell r="F1003" t="str">
            <v>EXPRESS</v>
          </cell>
          <cell r="G1003" t="str">
            <v>FTS46678</v>
          </cell>
          <cell r="H1003">
            <v>44943</v>
          </cell>
          <cell r="I1003" t="str">
            <v>EN_TRANSITO</v>
          </cell>
          <cell r="J1003">
            <v>44944</v>
          </cell>
          <cell r="K1003" t="str">
            <v>ARTEAGA ALEXADRA_AUDESUR S A</v>
          </cell>
          <cell r="L1003" t="str">
            <v>AV MARISCAL SUCRE S25 06 Y TABIAZO CHILLOGALLO Concesionario Audesur Nissan Renault</v>
          </cell>
          <cell r="M1003" t="str">
            <v>1792023726001</v>
          </cell>
          <cell r="N1003" t="str">
            <v>0994547468</v>
          </cell>
          <cell r="O1003" t="str">
            <v/>
          </cell>
          <cell r="P1003" t="str">
            <v>QUITO</v>
          </cell>
          <cell r="Q1003" t="str">
            <v>QUITO</v>
          </cell>
          <cell r="R1003" t="str">
            <v>PICHINCHA</v>
          </cell>
          <cell r="T1003" t="str">
            <v>TRANSERVISS</v>
          </cell>
          <cell r="U1003" t="str">
            <v>FLEXNETUIO_LOCAL</v>
          </cell>
          <cell r="V1003">
            <v>1</v>
          </cell>
          <cell r="W1003">
            <v>1</v>
          </cell>
          <cell r="X1003" t="str">
            <v>FLEXNET ECUADOR - MDELIVERY</v>
          </cell>
          <cell r="Y1003" t="str">
            <v>CALLE 28 DE JUNIO S/N Y GARCIA MORENO ENTRADA LLANO GRANDE</v>
          </cell>
        </row>
        <row r="1004">
          <cell r="A1004" t="str">
            <v>2484404</v>
          </cell>
          <cell r="B1004">
            <v>497913</v>
          </cell>
          <cell r="C1004" t="str">
            <v>2484404</v>
          </cell>
          <cell r="D1004" t="str">
            <v>MDELIVERY</v>
          </cell>
          <cell r="E1004" t="str">
            <v>DESPACHO</v>
          </cell>
          <cell r="F1004" t="str">
            <v>EXPRESS</v>
          </cell>
          <cell r="G1004" t="str">
            <v>EC6476</v>
          </cell>
          <cell r="H1004">
            <v>44943</v>
          </cell>
          <cell r="I1004" t="str">
            <v>ENTREGADO</v>
          </cell>
          <cell r="J1004">
            <v>44943</v>
          </cell>
          <cell r="K1004" t="str">
            <v>FERNANDO XAVIER POZO CEVALLOS_FERNANDO XAVIER POZO CEVALLOS</v>
          </cell>
          <cell r="L1004" t="str">
            <v>QUITO AV FERNANDEZ SALVADOR OE5 201 Y MACHALA DIAGONAL AL PARQUE INGLES CONDOMINIO PUERTA COLOR NEGRA EDIFICIOS DE COLOR BEIGE</v>
          </cell>
          <cell r="M1004" t="str">
            <v>1716764723001</v>
          </cell>
          <cell r="N1004" t="str">
            <v>0992658156 / 0987861929</v>
          </cell>
          <cell r="O1004" t="str">
            <v/>
          </cell>
          <cell r="P1004" t="str">
            <v>QUITO</v>
          </cell>
          <cell r="Q1004" t="str">
            <v>QUITO</v>
          </cell>
          <cell r="R1004" t="str">
            <v>PICHINCHA</v>
          </cell>
          <cell r="T1004" t="str">
            <v>EXPRESSCON</v>
          </cell>
          <cell r="U1004" t="str">
            <v>FLEXNETUIO_LOCAL</v>
          </cell>
          <cell r="V1004">
            <v>1</v>
          </cell>
          <cell r="W1004">
            <v>1</v>
          </cell>
          <cell r="X1004" t="str">
            <v>FLEXNET ECUADOR - MDELIVERY</v>
          </cell>
          <cell r="Y1004" t="str">
            <v>CALLE 28 DE JUNIO S/N Y GARCIA MORENO ENTRADA LLANO GRANDE</v>
          </cell>
        </row>
        <row r="1005">
          <cell r="A1005" t="str">
            <v>2484407</v>
          </cell>
          <cell r="B1005">
            <v>497914</v>
          </cell>
          <cell r="C1005" t="str">
            <v>2484407</v>
          </cell>
          <cell r="D1005" t="str">
            <v>MDELIVERY</v>
          </cell>
          <cell r="E1005" t="str">
            <v>DESPACHO</v>
          </cell>
          <cell r="F1005" t="str">
            <v>EXPRESS</v>
          </cell>
          <cell r="G1005" t="str">
            <v>EC6473</v>
          </cell>
          <cell r="H1005">
            <v>44943</v>
          </cell>
          <cell r="I1005" t="str">
            <v>ENTREGADO</v>
          </cell>
          <cell r="J1005">
            <v>44944</v>
          </cell>
          <cell r="K1005" t="str">
            <v>DARWIN RODOLFO TERAN ANGULO_DARWIN RODOLFO TERAN ANGULO</v>
          </cell>
          <cell r="L1005" t="str">
            <v>QUITO VILLALENGUA Oe237 y 10 DE AGOSTO HOSPITAL VOZANDES AREA DE MANTENIMIENTO</v>
          </cell>
          <cell r="M1005" t="str">
            <v>1712472529001</v>
          </cell>
          <cell r="N1005" t="str">
            <v>0999599613</v>
          </cell>
          <cell r="O1005" t="str">
            <v/>
          </cell>
          <cell r="P1005" t="str">
            <v>QUITO</v>
          </cell>
          <cell r="Q1005" t="str">
            <v>QUITO</v>
          </cell>
          <cell r="R1005" t="str">
            <v>PICHINCHA</v>
          </cell>
          <cell r="T1005" t="str">
            <v>EXPRESSCON</v>
          </cell>
          <cell r="U1005" t="str">
            <v>FLEXNETUIO_LOCAL</v>
          </cell>
          <cell r="V1005">
            <v>1</v>
          </cell>
          <cell r="W1005">
            <v>1</v>
          </cell>
          <cell r="X1005" t="str">
            <v>FLEXNET ECUADOR - MDELIVERY</v>
          </cell>
          <cell r="Y1005" t="str">
            <v>CALLE 28 DE JUNIO S/N Y GARCIA MORENO ENTRADA LLANO GRANDE</v>
          </cell>
        </row>
        <row r="1006">
          <cell r="A1006" t="str">
            <v>2484410</v>
          </cell>
          <cell r="B1006">
            <v>497915</v>
          </cell>
          <cell r="C1006" t="str">
            <v>2484410</v>
          </cell>
          <cell r="D1006" t="str">
            <v>MDELIVERY</v>
          </cell>
          <cell r="E1006" t="str">
            <v>DESPACHO</v>
          </cell>
          <cell r="F1006" t="str">
            <v>EXPRESS</v>
          </cell>
          <cell r="G1006" t="str">
            <v>FTS46679</v>
          </cell>
          <cell r="H1006">
            <v>44943</v>
          </cell>
          <cell r="I1006" t="str">
            <v>ENTREGADO</v>
          </cell>
          <cell r="J1006">
            <v>44943</v>
          </cell>
          <cell r="K1006" t="str">
            <v xml:space="preserve">Viviana Peralta_YANBAL ECUADOR S A </v>
          </cell>
          <cell r="L1006" t="str">
            <v>Av De la Republica E 7 61 y Martin Carrion Edif Titaniuim</v>
          </cell>
          <cell r="M1006" t="str">
            <v>0990340234001</v>
          </cell>
          <cell r="N1006" t="str">
            <v>0983319046</v>
          </cell>
          <cell r="O1006" t="str">
            <v/>
          </cell>
          <cell r="P1006" t="str">
            <v>QUITO</v>
          </cell>
          <cell r="Q1006" t="str">
            <v>QUITO</v>
          </cell>
          <cell r="R1006" t="str">
            <v>PICHINCHA</v>
          </cell>
          <cell r="T1006" t="str">
            <v>TRANSERVISS</v>
          </cell>
          <cell r="U1006" t="str">
            <v>FLEXNETUIO_LOCAL</v>
          </cell>
          <cell r="V1006">
            <v>1</v>
          </cell>
          <cell r="W1006">
            <v>1</v>
          </cell>
          <cell r="X1006" t="str">
            <v>FLEXNET ECUADOR - MDELIVERY</v>
          </cell>
          <cell r="Y1006" t="str">
            <v>CALLE 28 DE JUNIO S/N Y GARCIA MORENO ENTRADA LLANO GRANDE</v>
          </cell>
        </row>
        <row r="1007">
          <cell r="A1007" t="str">
            <v>2484412</v>
          </cell>
          <cell r="B1007">
            <v>497916</v>
          </cell>
          <cell r="C1007" t="str">
            <v>2484412</v>
          </cell>
          <cell r="D1007" t="str">
            <v>MDELIVERY</v>
          </cell>
          <cell r="E1007" t="str">
            <v>DESPACHO</v>
          </cell>
          <cell r="F1007" t="str">
            <v>EXPRESS</v>
          </cell>
          <cell r="G1007" t="str">
            <v>FTS46669</v>
          </cell>
          <cell r="H1007">
            <v>44943</v>
          </cell>
          <cell r="I1007" t="str">
            <v>ENTREGADO</v>
          </cell>
          <cell r="J1007">
            <v>44943</v>
          </cell>
          <cell r="K1007" t="str">
            <v>KAROLINA MORALES_LIDERSEG S A AGENCIA ASESORA PRODUCTORA DE SEGURO</v>
          </cell>
          <cell r="L1007" t="str">
            <v>av de los shyris n32 40 y 6 de Diciembre edicio aveiro piso 12 oficina 1203</v>
          </cell>
          <cell r="M1007" t="str">
            <v>1791842286001</v>
          </cell>
          <cell r="N1007" t="str">
            <v>0959074942</v>
          </cell>
          <cell r="O1007" t="str">
            <v/>
          </cell>
          <cell r="P1007" t="str">
            <v>QUITO</v>
          </cell>
          <cell r="Q1007" t="str">
            <v>QUITO</v>
          </cell>
          <cell r="R1007" t="str">
            <v>PICHINCHA</v>
          </cell>
          <cell r="T1007" t="str">
            <v>TRANSERVISS</v>
          </cell>
          <cell r="U1007" t="str">
            <v>FLEXNETUIO_LOCAL</v>
          </cell>
          <cell r="V1007">
            <v>1</v>
          </cell>
          <cell r="W1007">
            <v>1</v>
          </cell>
          <cell r="X1007" t="str">
            <v>FLEXNET ECUADOR - MDELIVERY</v>
          </cell>
          <cell r="Y1007" t="str">
            <v>CALLE 28 DE JUNIO S/N Y GARCIA MORENO ENTRADA LLANO GRANDE</v>
          </cell>
        </row>
        <row r="1008">
          <cell r="A1008" t="str">
            <v>2484321_1</v>
          </cell>
          <cell r="B1008">
            <v>497917</v>
          </cell>
          <cell r="C1008" t="str">
            <v>2484321_1</v>
          </cell>
          <cell r="D1008" t="str">
            <v>MDELIVERY</v>
          </cell>
          <cell r="E1008" t="str">
            <v>DESPACHO</v>
          </cell>
          <cell r="F1008" t="str">
            <v>NORMAL</v>
          </cell>
          <cell r="G1008" t="str">
            <v>FT80319</v>
          </cell>
          <cell r="H1008">
            <v>44943</v>
          </cell>
          <cell r="I1008" t="str">
            <v>EN_TRANSITO</v>
          </cell>
          <cell r="J1008">
            <v>44944</v>
          </cell>
          <cell r="K1008" t="str">
            <v>JULIO BAQUE CARLOS Julia Estela Arias Hermenegildo cedula 0908749625 celular 0985483382_CARLOS JULIO BAQUE</v>
          </cell>
          <cell r="L1008" t="str">
            <v>GUAYAS GUAYAQUIL Cooperativa quisquis MZ H solar 1 por las bodegas balpisa casa esquinera color blanco a lado ahi un taller mecanico</v>
          </cell>
          <cell r="M1008" t="str">
            <v>0905759866001</v>
          </cell>
          <cell r="N1008" t="str">
            <v>0992459917</v>
          </cell>
          <cell r="O1008" t="str">
            <v/>
          </cell>
          <cell r="P1008" t="str">
            <v>GUAYAQUIL</v>
          </cell>
          <cell r="Q1008" t="str">
            <v>GUAYAQUIL</v>
          </cell>
          <cell r="R1008" t="str">
            <v>GUAYAS</v>
          </cell>
          <cell r="T1008" t="str">
            <v>ITSACOURIER</v>
          </cell>
          <cell r="U1008" t="str">
            <v>FLEXNETUIO_GYE</v>
          </cell>
          <cell r="V1008">
            <v>1</v>
          </cell>
          <cell r="W1008">
            <v>1</v>
          </cell>
          <cell r="X1008" t="str">
            <v>FLEXNET ECUADOR - MDELIVERY</v>
          </cell>
          <cell r="Y1008" t="str">
            <v>CALLE 28 DE JUNIO S/N Y GARCIA MORENO ENTRADA LLANO GRANDE</v>
          </cell>
        </row>
        <row r="1009">
          <cell r="A1009" t="str">
            <v>2484322</v>
          </cell>
          <cell r="B1009">
            <v>497918</v>
          </cell>
          <cell r="C1009" t="str">
            <v>2484322</v>
          </cell>
          <cell r="D1009" t="str">
            <v>MDELIVERY</v>
          </cell>
          <cell r="E1009" t="str">
            <v>DESPACHO</v>
          </cell>
          <cell r="F1009" t="str">
            <v>NORMAL</v>
          </cell>
          <cell r="G1009" t="str">
            <v>031080002484322</v>
          </cell>
          <cell r="H1009">
            <v>44943</v>
          </cell>
          <cell r="I1009" t="str">
            <v>ENTREGADO</v>
          </cell>
          <cell r="J1009">
            <v>44944</v>
          </cell>
          <cell r="K1009" t="str">
            <v>ARMANDO JAVIER PIARPUEZAN PUENAYAN_ARMANDO JAVIER PIARPUEZAN PUENAYAN</v>
          </cell>
          <cell r="L1009" t="str">
            <v xml:space="preserve"> CARCHI BARRIO SAN JOSe CALLE LOS ANDES E INDUGE CASA DE 2 PISOS COLOR TAXO CASA CON PORTON VERDE COMUNICARSE CON EL SR ANTES DE ACERCARSE AL LUGAR </v>
          </cell>
          <cell r="M1009" t="str">
            <v>0401484712001</v>
          </cell>
          <cell r="N1009" t="str">
            <v>0961688927</v>
          </cell>
          <cell r="O1009" t="str">
            <v/>
          </cell>
          <cell r="P1009" t="str">
            <v>MONTUFAR</v>
          </cell>
          <cell r="Q1009" t="str">
            <v>MONTUFAR</v>
          </cell>
          <cell r="R1009" t="str">
            <v>CARCHI</v>
          </cell>
          <cell r="T1009" t="str">
            <v>TRAMACO</v>
          </cell>
          <cell r="U1009" t="str">
            <v>FLEXNETUIO_PROVINCIA</v>
          </cell>
          <cell r="V1009">
            <v>1</v>
          </cell>
          <cell r="W1009">
            <v>1</v>
          </cell>
          <cell r="X1009" t="str">
            <v>FLEXNET ECUADOR - MDELIVERY</v>
          </cell>
          <cell r="Y1009" t="str">
            <v>CALLE 28 DE JUNIO S/N Y GARCIA MORENO ENTRADA LLANO GRANDE</v>
          </cell>
        </row>
        <row r="1010">
          <cell r="A1010" t="str">
            <v>2484323</v>
          </cell>
          <cell r="B1010">
            <v>497919</v>
          </cell>
          <cell r="C1010" t="str">
            <v>2484323</v>
          </cell>
          <cell r="D1010" t="str">
            <v>MDELIVERY</v>
          </cell>
          <cell r="E1010" t="str">
            <v>DESPACHO</v>
          </cell>
          <cell r="F1010" t="str">
            <v>NORMAL</v>
          </cell>
          <cell r="G1010" t="str">
            <v>031080002484323</v>
          </cell>
          <cell r="H1010">
            <v>44943</v>
          </cell>
          <cell r="I1010" t="str">
            <v>EN_TRANSITO</v>
          </cell>
          <cell r="J1010">
            <v>44943</v>
          </cell>
          <cell r="K1010" t="str">
            <v>SEVERINO FERNANDO CONTRERAS FERNANDEZ LADY MORAN BERMEO C I 0925131971 NUMERO DE CONTACTO 0961446812_SEVERINO FERNANDO CONTRERAS FERNANDEZ</v>
          </cell>
          <cell r="L1010" t="str">
            <v xml:space="preserve"> GUAYAS SECTOR CENTRO CALLE ANGEL MARIA CEPEDA Y CALLE FRANCISCO INIGUEZ CASA DE 2 PISOS SIN ENLUCIR A LA VUELTA DEL MERCADO COMUNICARSE CON EL SR ANTES DE ACERCARSE </v>
          </cell>
          <cell r="M1010" t="str">
            <v>0924566615001</v>
          </cell>
          <cell r="N1010" t="str">
            <v>0992132684</v>
          </cell>
          <cell r="P1010" t="str">
            <v>092001</v>
          </cell>
          <cell r="Q1010" t="str">
            <v>SALITRE</v>
          </cell>
          <cell r="R1010" t="str">
            <v>GUAYAS</v>
          </cell>
          <cell r="S1010" t="str">
            <v>EL SALITRE (LAS RAMAS)</v>
          </cell>
          <cell r="T1010" t="str">
            <v>TRAMACO</v>
          </cell>
          <cell r="V1010">
            <v>1</v>
          </cell>
          <cell r="W1010">
            <v>1</v>
          </cell>
          <cell r="X1010" t="str">
            <v>FLEXNET ECUADOR - MDELIVERY</v>
          </cell>
          <cell r="Y1010" t="str">
            <v>CALLE 28 DE JUNIO S/N Y GARCIA MORENO ENTRADA LLANO GRANDE</v>
          </cell>
        </row>
        <row r="1011">
          <cell r="A1011" t="str">
            <v>23-117</v>
          </cell>
          <cell r="B1011">
            <v>497904</v>
          </cell>
          <cell r="C1011" t="str">
            <v>23-117</v>
          </cell>
          <cell r="D1011" t="str">
            <v>VENTURA</v>
          </cell>
          <cell r="E1011" t="str">
            <v>DESPACHO</v>
          </cell>
          <cell r="F1011" t="str">
            <v>NORMAL</v>
          </cell>
          <cell r="G1011" t="str">
            <v>FT80297</v>
          </cell>
          <cell r="H1011">
            <v>44943</v>
          </cell>
          <cell r="I1011" t="str">
            <v>ENTREGADO</v>
          </cell>
          <cell r="J1011">
            <v>44944</v>
          </cell>
          <cell r="K1011" t="str">
            <v>PROAUTO GRANADOS</v>
          </cell>
          <cell r="L1011" t="str">
            <v>AV. DE LOS GRANADOS Y ELOY ALFARO</v>
          </cell>
          <cell r="M1011" t="str">
            <v>1792885620001_7</v>
          </cell>
          <cell r="P1011" t="str">
            <v>170503</v>
          </cell>
          <cell r="Q1011" t="str">
            <v>QUITO</v>
          </cell>
          <cell r="R1011" t="str">
            <v>PICHINCHA</v>
          </cell>
          <cell r="S1011" t="str">
            <v>QUITO</v>
          </cell>
          <cell r="T1011" t="str">
            <v>FLEXTRANS UIO</v>
          </cell>
          <cell r="U1011" t="str">
            <v>FLEXNETUIO_LOCAL</v>
          </cell>
          <cell r="V1011">
            <v>16</v>
          </cell>
          <cell r="W1011">
            <v>127.8</v>
          </cell>
          <cell r="X1011" t="str">
            <v>FLEXNET DEL ECUAODR</v>
          </cell>
          <cell r="Y1011" t="str">
            <v>CALLE 28 DE JUNIO Y GARCIA MORENO</v>
          </cell>
        </row>
        <row r="1012">
          <cell r="A1012" t="str">
            <v>4838281</v>
          </cell>
          <cell r="B1012">
            <v>497889</v>
          </cell>
          <cell r="C1012" t="str">
            <v>4838281</v>
          </cell>
          <cell r="D1012" t="str">
            <v>MDELIVERY</v>
          </cell>
          <cell r="E1012" t="str">
            <v>DESPACHO</v>
          </cell>
          <cell r="F1012" t="str">
            <v>NORMAL</v>
          </cell>
          <cell r="G1012" t="str">
            <v>IC4861</v>
          </cell>
          <cell r="H1012">
            <v>44943</v>
          </cell>
          <cell r="I1012" t="str">
            <v>EN_TRANSITO</v>
          </cell>
          <cell r="J1012">
            <v>44943</v>
          </cell>
          <cell r="K1012" t="str">
            <v>LUIS ALBERTO SAMANIEGO SALAZAR</v>
          </cell>
          <cell r="L1012" t="str">
            <v>CUENCA AV ABELARDO J ANDRADE  SN  Y FRNACISCO E TAMARIZ</v>
          </cell>
          <cell r="M1012" t="str">
            <v>0104181177</v>
          </cell>
          <cell r="N1012" t="str">
            <v>0995671385</v>
          </cell>
          <cell r="O1012" t="str">
            <v>0995671385</v>
          </cell>
          <cell r="P1012" t="str">
            <v>010105</v>
          </cell>
          <cell r="Q1012" t="str">
            <v>CUENCA</v>
          </cell>
          <cell r="R1012" t="str">
            <v>AZUAY</v>
          </cell>
          <cell r="S1012" t="str">
            <v>CUENCA</v>
          </cell>
          <cell r="T1012" t="str">
            <v>ITSACOURIER</v>
          </cell>
          <cell r="U1012" t="str">
            <v>FLEXNETUIO_PROVINCIA</v>
          </cell>
          <cell r="V1012">
            <v>1</v>
          </cell>
          <cell r="W1012">
            <v>1</v>
          </cell>
          <cell r="X1012" t="str">
            <v>FLEXNET ECUADOR - MDELIVERY</v>
          </cell>
          <cell r="Y1012" t="str">
            <v>CALLE 28 DE JUNIO S/N Y GARCIA MORENO ENTRADA LLANO GRANDE</v>
          </cell>
        </row>
        <row r="1013">
          <cell r="A1013" t="str">
            <v>4838293</v>
          </cell>
          <cell r="B1013">
            <v>497890</v>
          </cell>
          <cell r="C1013" t="str">
            <v>4838293</v>
          </cell>
          <cell r="D1013" t="str">
            <v>MDELIVERY</v>
          </cell>
          <cell r="E1013" t="str">
            <v>DESPACHO</v>
          </cell>
          <cell r="F1013" t="str">
            <v>NORMAL</v>
          </cell>
          <cell r="G1013" t="str">
            <v>FT80279</v>
          </cell>
          <cell r="H1013">
            <v>44943</v>
          </cell>
          <cell r="I1013" t="str">
            <v>INCIDENCIA</v>
          </cell>
          <cell r="J1013">
            <v>44944</v>
          </cell>
          <cell r="K1013" t="str">
            <v>ALVARO ALEXANDER CHICAIZA LLIVICOTA</v>
          </cell>
          <cell r="L1013" t="str">
            <v>LA ARGELIA  AV  SIMON BOLIVAR  SN</v>
          </cell>
          <cell r="M1013" t="str">
            <v>0604536433</v>
          </cell>
          <cell r="N1013" t="str">
            <v>0962896139</v>
          </cell>
          <cell r="O1013" t="str">
            <v>0962896139</v>
          </cell>
          <cell r="P1013" t="str">
            <v>170409</v>
          </cell>
          <cell r="Q1013" t="str">
            <v>QUITO</v>
          </cell>
          <cell r="R1013" t="str">
            <v>PICHINCHA</v>
          </cell>
          <cell r="S1013" t="str">
            <v>QUITO</v>
          </cell>
          <cell r="T1013" t="str">
            <v>TRANSERVISS</v>
          </cell>
          <cell r="U1013" t="str">
            <v>FLEXNETUIO_LOCAL</v>
          </cell>
          <cell r="V1013">
            <v>1</v>
          </cell>
          <cell r="W1013">
            <v>1</v>
          </cell>
          <cell r="X1013" t="str">
            <v>FLEXNET ECUADOR - MDELIVERY</v>
          </cell>
          <cell r="Y1013" t="str">
            <v>CALLE 28 DE JUNIO S/N Y GARCIA MORENO ENTRADA LLANO GRANDE</v>
          </cell>
        </row>
        <row r="1014">
          <cell r="A1014" t="str">
            <v>4838330</v>
          </cell>
          <cell r="B1014">
            <v>497891</v>
          </cell>
          <cell r="C1014" t="str">
            <v>4838330</v>
          </cell>
          <cell r="D1014" t="str">
            <v>MDELIVERY</v>
          </cell>
          <cell r="E1014" t="str">
            <v>DESPACHO</v>
          </cell>
          <cell r="F1014" t="str">
            <v>NORMAL</v>
          </cell>
          <cell r="G1014" t="str">
            <v>031080004838330</v>
          </cell>
          <cell r="H1014">
            <v>44943</v>
          </cell>
          <cell r="I1014" t="str">
            <v>EN_TRANSITO</v>
          </cell>
          <cell r="J1014">
            <v>44943</v>
          </cell>
          <cell r="K1014" t="str">
            <v>MOREIRA MACIAS YOLANDA MONSERRATE</v>
          </cell>
          <cell r="L1014" t="str">
            <v>MONTECRISTI  RUTA DE SPONDYLUS E 15 SN AV CIRCUNVALACION</v>
          </cell>
          <cell r="M1014" t="str">
            <v>1305022962</v>
          </cell>
          <cell r="N1014" t="str">
            <v>0984286769</v>
          </cell>
          <cell r="O1014" t="str">
            <v>0984286769</v>
          </cell>
          <cell r="P1014" t="str">
            <v>130218</v>
          </cell>
          <cell r="Q1014" t="str">
            <v>MONTECRISTI</v>
          </cell>
          <cell r="R1014" t="str">
            <v>MANABI</v>
          </cell>
          <cell r="S1014" t="str">
            <v>MONTECRISTI</v>
          </cell>
          <cell r="T1014" t="str">
            <v>TRAMACO</v>
          </cell>
          <cell r="U1014" t="str">
            <v>FLEXNETUIO_PROVINCIA</v>
          </cell>
          <cell r="V1014">
            <v>1</v>
          </cell>
          <cell r="W1014">
            <v>1</v>
          </cell>
          <cell r="X1014" t="str">
            <v>FLEXNET ECUADOR - MDELIVERY</v>
          </cell>
          <cell r="Y1014" t="str">
            <v>CALLE 28 DE JUNIO S/N Y GARCIA MORENO ENTRADA LLANO GRANDE</v>
          </cell>
        </row>
        <row r="1015">
          <cell r="A1015" t="str">
            <v>4838352</v>
          </cell>
          <cell r="B1015">
            <v>497892</v>
          </cell>
          <cell r="C1015" t="str">
            <v>4838352</v>
          </cell>
          <cell r="D1015" t="str">
            <v>MDELIVERY</v>
          </cell>
          <cell r="E1015" t="str">
            <v>DESPACHO</v>
          </cell>
          <cell r="F1015" t="str">
            <v>DERIVADO PICK UP</v>
          </cell>
          <cell r="G1015" t="str">
            <v>031080004838352</v>
          </cell>
          <cell r="H1015">
            <v>44943</v>
          </cell>
          <cell r="I1015" t="str">
            <v>EN_TRANSITO</v>
          </cell>
          <cell r="J1015">
            <v>44943</v>
          </cell>
          <cell r="K1015" t="str">
            <v>JOSE LUIS AUCANCELA CAYAMBE</v>
          </cell>
          <cell r="L1015" t="str">
            <v>OFICINA TRAMACO LA MERCED</v>
          </cell>
          <cell r="M1015" t="str">
            <v>1723941124</v>
          </cell>
          <cell r="N1015" t="str">
            <v>0983621766</v>
          </cell>
          <cell r="O1015" t="str">
            <v>0983621766</v>
          </cell>
          <cell r="P1015" t="str">
            <v>QUITO</v>
          </cell>
          <cell r="Q1015" t="str">
            <v>QUITO</v>
          </cell>
          <cell r="R1015" t="str">
            <v>PICHINCHA</v>
          </cell>
          <cell r="T1015" t="str">
            <v>TRAMACO</v>
          </cell>
          <cell r="U1015" t="str">
            <v>FLEXNETUIO_LOCAL</v>
          </cell>
          <cell r="V1015">
            <v>1</v>
          </cell>
          <cell r="W1015">
            <v>1</v>
          </cell>
          <cell r="X1015" t="str">
            <v>FLEXNET ECUADOR - MDELIVERY</v>
          </cell>
          <cell r="Y1015" t="str">
            <v>CALLE 28 DE JUNIO S/N Y GARCIA MORENO ENTRADA LLANO GRANDE</v>
          </cell>
        </row>
        <row r="1016">
          <cell r="A1016" t="str">
            <v>4838420</v>
          </cell>
          <cell r="B1016">
            <v>497893</v>
          </cell>
          <cell r="C1016" t="str">
            <v>4838420</v>
          </cell>
          <cell r="D1016" t="str">
            <v>MDELIVERY</v>
          </cell>
          <cell r="E1016" t="str">
            <v>DESPACHO</v>
          </cell>
          <cell r="F1016" t="str">
            <v>DERIVADO PICK UP</v>
          </cell>
          <cell r="G1016" t="str">
            <v>031080004838420</v>
          </cell>
          <cell r="H1016">
            <v>44943</v>
          </cell>
          <cell r="I1016" t="str">
            <v>EN_TRANSITO</v>
          </cell>
          <cell r="J1016">
            <v>44943</v>
          </cell>
          <cell r="K1016" t="str">
            <v>MELANY ESTEFANIA CHUQUICUSMA MARISCAL</v>
          </cell>
          <cell r="L1016" t="str">
            <v>OFICINA TRAMACO CENTRO DE DISTRIBUCION VIA A DAULE</v>
          </cell>
          <cell r="M1016" t="str">
            <v>0956882716</v>
          </cell>
          <cell r="N1016" t="str">
            <v>0998000173</v>
          </cell>
          <cell r="O1016" t="str">
            <v>0998000173</v>
          </cell>
          <cell r="P1016" t="str">
            <v>GUAYAQUIL</v>
          </cell>
          <cell r="Q1016" t="str">
            <v>GUAYAQUIL</v>
          </cell>
          <cell r="R1016" t="str">
            <v>GUAYAS</v>
          </cell>
          <cell r="T1016" t="str">
            <v>TRAMACO</v>
          </cell>
          <cell r="U1016" t="str">
            <v>FLEXNETUIO_GYE</v>
          </cell>
          <cell r="V1016">
            <v>1</v>
          </cell>
          <cell r="W1016">
            <v>1</v>
          </cell>
          <cell r="X1016" t="str">
            <v>FLEXNET ECUADOR - MDELIVERY</v>
          </cell>
          <cell r="Y1016" t="str">
            <v>CALLE 28 DE JUNIO S/N Y GARCIA MORENO ENTRADA LLANO GRANDE</v>
          </cell>
        </row>
        <row r="1017">
          <cell r="A1017" t="str">
            <v>4838501</v>
          </cell>
          <cell r="B1017">
            <v>497894</v>
          </cell>
          <cell r="C1017" t="str">
            <v>4838501</v>
          </cell>
          <cell r="D1017" t="str">
            <v>MDELIVERY</v>
          </cell>
          <cell r="E1017" t="str">
            <v>DESPACHO</v>
          </cell>
          <cell r="F1017" t="str">
            <v>NORMAL</v>
          </cell>
          <cell r="G1017" t="str">
            <v>FT80321</v>
          </cell>
          <cell r="H1017">
            <v>44943</v>
          </cell>
          <cell r="I1017" t="str">
            <v>EN_TRANSITO</v>
          </cell>
          <cell r="J1017">
            <v>44944</v>
          </cell>
          <cell r="K1017" t="str">
            <v>SUSA GUERRERO JOSHUE DARIO</v>
          </cell>
          <cell r="L1017" t="str">
            <v>TARQUI PASAJE  ALBAN BORJA  SN</v>
          </cell>
          <cell r="M1017" t="str">
            <v>0927410852</v>
          </cell>
          <cell r="N1017" t="str">
            <v>0969060954</v>
          </cell>
          <cell r="O1017" t="str">
            <v>0969060954</v>
          </cell>
          <cell r="P1017" t="str">
            <v>090506</v>
          </cell>
          <cell r="Q1017" t="str">
            <v>GUAYAQUIL</v>
          </cell>
          <cell r="R1017" t="str">
            <v>GUAYAS</v>
          </cell>
          <cell r="S1017" t="str">
            <v>GUAYAQUIL</v>
          </cell>
          <cell r="T1017" t="str">
            <v>ITSACOURIER</v>
          </cell>
          <cell r="U1017" t="str">
            <v>FLEXNETUIO_GYE</v>
          </cell>
          <cell r="V1017">
            <v>1</v>
          </cell>
          <cell r="W1017">
            <v>1</v>
          </cell>
          <cell r="X1017" t="str">
            <v>FLEXNET ECUADOR - MDELIVERY</v>
          </cell>
          <cell r="Y1017" t="str">
            <v>CALLE 28 DE JUNIO S/N Y GARCIA MORENO ENTRADA LLANO GRANDE</v>
          </cell>
        </row>
        <row r="1018">
          <cell r="A1018" t="str">
            <v>4838598</v>
          </cell>
          <cell r="B1018">
            <v>497895</v>
          </cell>
          <cell r="C1018" t="str">
            <v>4838598</v>
          </cell>
          <cell r="D1018" t="str">
            <v>MDELIVERY</v>
          </cell>
          <cell r="E1018" t="str">
            <v>DESPACHO</v>
          </cell>
          <cell r="F1018" t="str">
            <v>DERIVADO PICK UP</v>
          </cell>
          <cell r="G1018" t="str">
            <v>031080004838598</v>
          </cell>
          <cell r="H1018">
            <v>44943</v>
          </cell>
          <cell r="I1018" t="str">
            <v>INCIDENCIA</v>
          </cell>
          <cell r="J1018">
            <v>44944</v>
          </cell>
          <cell r="K1018" t="str">
            <v>GLADYS MARCELA FARINANGO JAMARILLO</v>
          </cell>
          <cell r="L1018" t="str">
            <v>OFICINA TRAMACO CAYAMBE</v>
          </cell>
          <cell r="M1018" t="str">
            <v>1002441606</v>
          </cell>
          <cell r="N1018" t="str">
            <v>0998916766</v>
          </cell>
          <cell r="O1018" t="str">
            <v>0998916766</v>
          </cell>
          <cell r="P1018" t="str">
            <v>CAYAMBE</v>
          </cell>
          <cell r="Q1018" t="str">
            <v>CAYAMBE</v>
          </cell>
          <cell r="R1018" t="str">
            <v>PICHINCHA</v>
          </cell>
          <cell r="T1018" t="str">
            <v>TRAMACO</v>
          </cell>
          <cell r="U1018" t="str">
            <v>FLEXNETUIO_PROVINCIA</v>
          </cell>
          <cell r="V1018">
            <v>1</v>
          </cell>
          <cell r="W1018">
            <v>1</v>
          </cell>
          <cell r="X1018" t="str">
            <v>FLEXNET ECUADOR - MDELIVERY</v>
          </cell>
          <cell r="Y1018" t="str">
            <v>CALLE 28 DE JUNIO S/N Y GARCIA MORENO ENTRADA LLANO GRANDE</v>
          </cell>
        </row>
        <row r="1019">
          <cell r="A1019" t="str">
            <v>4838653</v>
          </cell>
          <cell r="B1019">
            <v>497896</v>
          </cell>
          <cell r="C1019" t="str">
            <v>4838653</v>
          </cell>
          <cell r="D1019" t="str">
            <v>MDELIVERY</v>
          </cell>
          <cell r="E1019" t="str">
            <v>DESPACHO</v>
          </cell>
          <cell r="F1019" t="str">
            <v>NORMAL</v>
          </cell>
          <cell r="G1019" t="str">
            <v>FT80304</v>
          </cell>
          <cell r="H1019">
            <v>44943</v>
          </cell>
          <cell r="I1019" t="str">
            <v>EN_TRANSITO</v>
          </cell>
          <cell r="J1019">
            <v>44944</v>
          </cell>
          <cell r="K1019" t="str">
            <v>Gabriel Francisco Moran Macias</v>
          </cell>
          <cell r="L1019" t="str">
            <v>TARQUI SAUCES 6 GRABIEL RODOS GARCES  MZ 289 VILLA 3</v>
          </cell>
          <cell r="M1019" t="str">
            <v>0910454610</v>
          </cell>
          <cell r="N1019" t="str">
            <v>0998291557</v>
          </cell>
          <cell r="O1019" t="str">
            <v>0998291557</v>
          </cell>
          <cell r="P1019" t="str">
            <v>090502</v>
          </cell>
          <cell r="Q1019" t="str">
            <v>GUAYAQUIL</v>
          </cell>
          <cell r="R1019" t="str">
            <v>GUAYAS</v>
          </cell>
          <cell r="S1019" t="str">
            <v>GUAYAQUIL</v>
          </cell>
          <cell r="T1019" t="str">
            <v>ITSACOURIER</v>
          </cell>
          <cell r="U1019" t="str">
            <v>FLEXNETUIO_GYE</v>
          </cell>
          <cell r="V1019">
            <v>1</v>
          </cell>
          <cell r="W1019">
            <v>1</v>
          </cell>
          <cell r="X1019" t="str">
            <v>FLEXNET ECUADOR - MDELIVERY</v>
          </cell>
          <cell r="Y1019" t="str">
            <v>CALLE 28 DE JUNIO S/N Y GARCIA MORENO ENTRADA LLANO GRANDE</v>
          </cell>
        </row>
        <row r="1020">
          <cell r="A1020" t="str">
            <v>4838867</v>
          </cell>
          <cell r="B1020">
            <v>497897</v>
          </cell>
          <cell r="C1020" t="str">
            <v>4838867</v>
          </cell>
          <cell r="D1020" t="str">
            <v>MDELIVERY</v>
          </cell>
          <cell r="E1020" t="str">
            <v>DESPACHO</v>
          </cell>
          <cell r="F1020" t="str">
            <v>NORMAL</v>
          </cell>
          <cell r="G1020" t="str">
            <v>FT80274</v>
          </cell>
          <cell r="H1020">
            <v>44943</v>
          </cell>
          <cell r="I1020" t="str">
            <v>ENTREGADO</v>
          </cell>
          <cell r="J1020">
            <v>44944</v>
          </cell>
          <cell r="K1020" t="str">
            <v>CESAR CEVALLOS SELIGMAN</v>
          </cell>
          <cell r="L1020" t="str">
            <v>RUMIPAMBA CALLE ITALIA  N32 53  Y MARIANA DE JESUS</v>
          </cell>
          <cell r="M1020" t="str">
            <v>1709217242</v>
          </cell>
          <cell r="N1020" t="str">
            <v>0998225191</v>
          </cell>
          <cell r="O1020" t="str">
            <v>0998225191</v>
          </cell>
          <cell r="P1020" t="str">
            <v>170519</v>
          </cell>
          <cell r="Q1020" t="str">
            <v>QUITO</v>
          </cell>
          <cell r="R1020" t="str">
            <v>PICHINCHA</v>
          </cell>
          <cell r="S1020" t="str">
            <v>QUITO</v>
          </cell>
          <cell r="T1020" t="str">
            <v>FLEXTRANS UIO</v>
          </cell>
          <cell r="U1020" t="str">
            <v>FLEXNETUIO_LOCAL</v>
          </cell>
          <cell r="V1020">
            <v>1</v>
          </cell>
          <cell r="W1020">
            <v>1</v>
          </cell>
          <cell r="X1020" t="str">
            <v>FLEXNET ECUADOR - MDELIVERY</v>
          </cell>
          <cell r="Y1020" t="str">
            <v>CALLE 28 DE JUNIO S/N Y GARCIA MORENO ENTRADA LLANO GRANDE</v>
          </cell>
        </row>
        <row r="1021">
          <cell r="A1021" t="str">
            <v>4838890</v>
          </cell>
          <cell r="B1021">
            <v>497898</v>
          </cell>
          <cell r="C1021" t="str">
            <v>4838890</v>
          </cell>
          <cell r="D1021" t="str">
            <v>MDELIVERY</v>
          </cell>
          <cell r="E1021" t="str">
            <v>DESPACHO</v>
          </cell>
          <cell r="F1021" t="str">
            <v>NORMAL</v>
          </cell>
          <cell r="G1021" t="str">
            <v>FT80322</v>
          </cell>
          <cell r="H1021">
            <v>44943</v>
          </cell>
          <cell r="I1021" t="str">
            <v>EN_TRANSITO</v>
          </cell>
          <cell r="J1021">
            <v>44944</v>
          </cell>
          <cell r="K1021" t="str">
            <v>BARCIA GUAYAQUIL MARIA FERNANDA</v>
          </cell>
          <cell r="L1021" t="str">
            <v>GARCIA MORENO AV 9 DE OCTUBRE  SN  ENTRE AV MACHALA Y QUITO</v>
          </cell>
          <cell r="M1021" t="str">
            <v>0919524934</v>
          </cell>
          <cell r="N1021" t="str">
            <v>0969722865</v>
          </cell>
          <cell r="O1021" t="str">
            <v>0969722865</v>
          </cell>
          <cell r="P1021" t="str">
            <v>090303</v>
          </cell>
          <cell r="Q1021" t="str">
            <v>GUAYAQUIL</v>
          </cell>
          <cell r="R1021" t="str">
            <v>GUAYAS</v>
          </cell>
          <cell r="S1021" t="str">
            <v>GUAYAQUIL</v>
          </cell>
          <cell r="T1021" t="str">
            <v>ITSACOURIER</v>
          </cell>
          <cell r="U1021" t="str">
            <v>FLEXNETUIO_GYE</v>
          </cell>
          <cell r="V1021">
            <v>1</v>
          </cell>
          <cell r="W1021">
            <v>1</v>
          </cell>
          <cell r="X1021" t="str">
            <v>FLEXNET ECUADOR - MDELIVERY</v>
          </cell>
          <cell r="Y1021" t="str">
            <v>CALLE 28 DE JUNIO S/N Y GARCIA MORENO ENTRADA LLANO GRANDE</v>
          </cell>
        </row>
        <row r="1022">
          <cell r="A1022" t="str">
            <v>4838924</v>
          </cell>
          <cell r="B1022">
            <v>497899</v>
          </cell>
          <cell r="C1022" t="str">
            <v>4838924</v>
          </cell>
          <cell r="D1022" t="str">
            <v>MDELIVERY</v>
          </cell>
          <cell r="E1022" t="str">
            <v>DESPACHO</v>
          </cell>
          <cell r="F1022" t="str">
            <v>NORMAL</v>
          </cell>
          <cell r="G1022" t="str">
            <v>031080004838924</v>
          </cell>
          <cell r="H1022">
            <v>44943</v>
          </cell>
          <cell r="I1022" t="str">
            <v>ENTREGADO</v>
          </cell>
          <cell r="J1022">
            <v>44944</v>
          </cell>
          <cell r="K1022" t="str">
            <v>LOOR VELASQUEZ YESICA YOHANA</v>
          </cell>
          <cell r="L1022" t="str">
            <v>PORTOVIEJO AV SIMON BOLIVAR SN CALLE CHILE</v>
          </cell>
          <cell r="M1022" t="str">
            <v>1311554818</v>
          </cell>
          <cell r="N1022" t="str">
            <v>0978973247</v>
          </cell>
          <cell r="O1022" t="str">
            <v>0978973247</v>
          </cell>
          <cell r="P1022" t="str">
            <v>130105</v>
          </cell>
          <cell r="Q1022" t="str">
            <v>PORTOVIEJO</v>
          </cell>
          <cell r="R1022" t="str">
            <v>MANABI</v>
          </cell>
          <cell r="S1022" t="str">
            <v>PORTOVIEJO</v>
          </cell>
          <cell r="T1022" t="str">
            <v>TRAMACO</v>
          </cell>
          <cell r="U1022" t="str">
            <v>FLEXNETUIO_PROVINCIA</v>
          </cell>
          <cell r="V1022">
            <v>1</v>
          </cell>
          <cell r="W1022">
            <v>1</v>
          </cell>
          <cell r="X1022" t="str">
            <v>FLEXNET ECUADOR - MDELIVERY</v>
          </cell>
          <cell r="Y1022" t="str">
            <v>CALLE 28 DE JUNIO S/N Y GARCIA MORENO ENTRADA LLANO GRANDE</v>
          </cell>
        </row>
        <row r="1023">
          <cell r="A1023" t="str">
            <v>4839008</v>
          </cell>
          <cell r="B1023">
            <v>497900</v>
          </cell>
          <cell r="C1023" t="str">
            <v>4839008</v>
          </cell>
          <cell r="D1023" t="str">
            <v>MDELIVERY</v>
          </cell>
          <cell r="E1023" t="str">
            <v>DESPACHO</v>
          </cell>
          <cell r="F1023" t="str">
            <v>NORMAL</v>
          </cell>
          <cell r="G1023" t="str">
            <v>031080004839008</v>
          </cell>
          <cell r="H1023">
            <v>44943</v>
          </cell>
          <cell r="I1023" t="str">
            <v>INCIDENCIA</v>
          </cell>
          <cell r="J1023">
            <v>44944</v>
          </cell>
          <cell r="K1023" t="str">
            <v>JOSE RICARDO BUENANO BOLANOS</v>
          </cell>
          <cell r="L1023" t="str">
            <v>EL RECREO COOP VILLA NUEVA 2000  MZ I SL 12</v>
          </cell>
          <cell r="M1023" t="str">
            <v>0950307306</v>
          </cell>
          <cell r="N1023" t="str">
            <v>0980308884</v>
          </cell>
          <cell r="O1023" t="str">
            <v>0980308884</v>
          </cell>
          <cell r="P1023" t="str">
            <v>092405</v>
          </cell>
          <cell r="Q1023" t="str">
            <v>DURAN</v>
          </cell>
          <cell r="R1023" t="str">
            <v>GUAYAS</v>
          </cell>
          <cell r="S1023" t="str">
            <v>ELOY ALFARO (DURAN)</v>
          </cell>
          <cell r="T1023" t="str">
            <v>TRAMACO</v>
          </cell>
          <cell r="U1023" t="str">
            <v>FLEXNETUIO_GYE</v>
          </cell>
          <cell r="V1023">
            <v>1</v>
          </cell>
          <cell r="W1023">
            <v>1</v>
          </cell>
          <cell r="X1023" t="str">
            <v>FLEXNET ECUADOR - MDELIVERY</v>
          </cell>
          <cell r="Y1023" t="str">
            <v>CALLE 28 DE JUNIO S/N Y GARCIA MORENO ENTRADA LLANO GRANDE</v>
          </cell>
        </row>
        <row r="1024">
          <cell r="A1024" t="str">
            <v>4839013</v>
          </cell>
          <cell r="B1024">
            <v>497901</v>
          </cell>
          <cell r="C1024" t="str">
            <v>4839013</v>
          </cell>
          <cell r="D1024" t="str">
            <v>MDELIVERY</v>
          </cell>
          <cell r="E1024" t="str">
            <v>DESPACHO</v>
          </cell>
          <cell r="F1024" t="str">
            <v>NORMAL</v>
          </cell>
          <cell r="G1024" t="str">
            <v>FT80315</v>
          </cell>
          <cell r="H1024">
            <v>44943</v>
          </cell>
          <cell r="I1024" t="str">
            <v>EN_TRANSITO</v>
          </cell>
          <cell r="J1024">
            <v>44944</v>
          </cell>
          <cell r="K1024" t="str">
            <v>NARANJO PARRA SIXTO VICENTE</v>
          </cell>
          <cell r="L1024" t="str">
            <v>XIMENA  COOP NUEVA VENECIA  MZ D SL 14</v>
          </cell>
          <cell r="M1024" t="str">
            <v>0926577537</v>
          </cell>
          <cell r="N1024" t="str">
            <v>0984540765</v>
          </cell>
          <cell r="O1024" t="str">
            <v>0984540765</v>
          </cell>
          <cell r="P1024" t="str">
            <v>090202</v>
          </cell>
          <cell r="Q1024" t="str">
            <v>GUAYAQUIL</v>
          </cell>
          <cell r="R1024" t="str">
            <v>GUAYAS</v>
          </cell>
          <cell r="S1024" t="str">
            <v>GUAYAQUIL</v>
          </cell>
          <cell r="T1024" t="str">
            <v>ITSACOURIER</v>
          </cell>
          <cell r="U1024" t="str">
            <v>FLEXNETUIO_GYE</v>
          </cell>
          <cell r="V1024">
            <v>1</v>
          </cell>
          <cell r="W1024">
            <v>1</v>
          </cell>
          <cell r="X1024" t="str">
            <v>FLEXNET ECUADOR - MDELIVERY</v>
          </cell>
          <cell r="Y1024" t="str">
            <v>CALLE 28 DE JUNIO S/N Y GARCIA MORENO ENTRADA LLANO GRANDE</v>
          </cell>
        </row>
        <row r="1025">
          <cell r="A1025" t="str">
            <v>4839042</v>
          </cell>
          <cell r="B1025">
            <v>497902</v>
          </cell>
          <cell r="C1025" t="str">
            <v>4839042</v>
          </cell>
          <cell r="D1025" t="str">
            <v>MDELIVERY</v>
          </cell>
          <cell r="E1025" t="str">
            <v>DESPACHO</v>
          </cell>
          <cell r="F1025" t="str">
            <v>NORMAL</v>
          </cell>
          <cell r="G1025" t="str">
            <v>031080004839042</v>
          </cell>
          <cell r="H1025">
            <v>44943</v>
          </cell>
          <cell r="I1025" t="str">
            <v>ENTREGADO</v>
          </cell>
          <cell r="J1025">
            <v>44944</v>
          </cell>
          <cell r="K1025" t="str">
            <v>ANGULO GONZALES ALEJANDRO DANIEL</v>
          </cell>
          <cell r="L1025" t="str">
            <v>PORTOVIEJO AV AMERICA  SN  Y REALES TAMARINDO</v>
          </cell>
          <cell r="M1025" t="str">
            <v>0804233419</v>
          </cell>
          <cell r="N1025" t="str">
            <v>0998808815</v>
          </cell>
          <cell r="O1025" t="str">
            <v>0998808815</v>
          </cell>
          <cell r="P1025" t="str">
            <v>130102</v>
          </cell>
          <cell r="Q1025" t="str">
            <v>PORTOVIEJO</v>
          </cell>
          <cell r="R1025" t="str">
            <v>MANABI</v>
          </cell>
          <cell r="S1025" t="str">
            <v>PORTOVIEJO</v>
          </cell>
          <cell r="T1025" t="str">
            <v>TRAMACO</v>
          </cell>
          <cell r="U1025" t="str">
            <v>FLEXNETUIO_PROVINCIA</v>
          </cell>
          <cell r="V1025">
            <v>1</v>
          </cell>
          <cell r="W1025">
            <v>1</v>
          </cell>
          <cell r="X1025" t="str">
            <v>FLEXNET ECUADOR - MDELIVERY</v>
          </cell>
          <cell r="Y1025" t="str">
            <v>CALLE 28 DE JUNIO S/N Y GARCIA MORENO ENTRADA LLANO GRANDE</v>
          </cell>
        </row>
        <row r="1026">
          <cell r="A1026" t="str">
            <v>4838300</v>
          </cell>
          <cell r="B1026">
            <v>497903</v>
          </cell>
          <cell r="C1026" t="str">
            <v>4838300</v>
          </cell>
          <cell r="D1026" t="str">
            <v>MDELIVERY</v>
          </cell>
          <cell r="E1026" t="str">
            <v>DESPACHO</v>
          </cell>
          <cell r="F1026" t="str">
            <v>NORMAL</v>
          </cell>
          <cell r="G1026" t="str">
            <v>031080004838300</v>
          </cell>
          <cell r="H1026">
            <v>44943</v>
          </cell>
          <cell r="I1026" t="str">
            <v>EN_TRANSITO</v>
          </cell>
          <cell r="J1026">
            <v>44943</v>
          </cell>
          <cell r="K1026" t="str">
            <v>Edy Fernando Santos Balcazar</v>
          </cell>
          <cell r="L1026" t="str">
            <v>PUERTO QUITO CALLE LA PAZ 104 Y DELICIA</v>
          </cell>
          <cell r="M1026" t="str">
            <v>1716098072</v>
          </cell>
          <cell r="N1026" t="str">
            <v>0985523290</v>
          </cell>
          <cell r="O1026" t="str">
            <v>0985523290</v>
          </cell>
          <cell r="P1026" t="str">
            <v>171204</v>
          </cell>
          <cell r="Q1026" t="str">
            <v>PUERTO QUITO</v>
          </cell>
          <cell r="R1026" t="str">
            <v>PICHINCHA</v>
          </cell>
          <cell r="S1026" t="str">
            <v>RIO CAONI</v>
          </cell>
          <cell r="T1026" t="str">
            <v>TRAMACO</v>
          </cell>
          <cell r="U1026" t="str">
            <v>FLEXNETUIO_PROVINCIA</v>
          </cell>
          <cell r="V1026">
            <v>1</v>
          </cell>
          <cell r="W1026">
            <v>1</v>
          </cell>
          <cell r="X1026" t="str">
            <v>FLEXNET ECUADOR - MDELIVERY</v>
          </cell>
          <cell r="Y1026" t="str">
            <v>CALLE 28 DE JUNIO S/N Y GARCIA MORENO ENTRADA LLANO GRANDE</v>
          </cell>
        </row>
        <row r="1027">
          <cell r="A1027" t="str">
            <v>4824800</v>
          </cell>
          <cell r="B1027">
            <v>497841</v>
          </cell>
          <cell r="C1027" t="str">
            <v>4824800</v>
          </cell>
          <cell r="D1027" t="str">
            <v>MDELIVERY</v>
          </cell>
          <cell r="E1027" t="str">
            <v>DESPACHO</v>
          </cell>
          <cell r="F1027" t="str">
            <v>DERIVADO PICK UP</v>
          </cell>
          <cell r="G1027" t="str">
            <v>031080004824800</v>
          </cell>
          <cell r="H1027">
            <v>44943</v>
          </cell>
          <cell r="I1027" t="str">
            <v>EN_TRANSITO</v>
          </cell>
          <cell r="J1027">
            <v>44943</v>
          </cell>
          <cell r="K1027" t="str">
            <v>ESTEBAN DANIEL PADILLA MENDEZ</v>
          </cell>
          <cell r="L1027" t="str">
            <v>OFICINA TRAMACO IBARRA CENTRO DE DISTRIBUCION</v>
          </cell>
          <cell r="M1027" t="str">
            <v>1756062251</v>
          </cell>
          <cell r="N1027" t="str">
            <v>0978755880</v>
          </cell>
          <cell r="O1027" t="str">
            <v>0991243558</v>
          </cell>
          <cell r="P1027" t="str">
            <v>IBARRA</v>
          </cell>
          <cell r="Q1027" t="str">
            <v>IBARRA</v>
          </cell>
          <cell r="R1027" t="str">
            <v>IMBABURA</v>
          </cell>
          <cell r="T1027" t="str">
            <v>TRAMACO</v>
          </cell>
          <cell r="U1027" t="str">
            <v>FLEXNETUIO_PROVINCIA</v>
          </cell>
          <cell r="V1027">
            <v>1</v>
          </cell>
          <cell r="W1027">
            <v>1</v>
          </cell>
          <cell r="X1027" t="str">
            <v>FLEXNET ECUADOR - MDELIVERY</v>
          </cell>
          <cell r="Y1027" t="str">
            <v>CALLE 28 DE JUNIO S/N Y GARCIA MORENO ENTRADA LLANO GRANDE</v>
          </cell>
        </row>
        <row r="1028">
          <cell r="A1028" t="str">
            <v>4826259</v>
          </cell>
          <cell r="B1028">
            <v>497842</v>
          </cell>
          <cell r="C1028" t="str">
            <v>4826259</v>
          </cell>
          <cell r="D1028" t="str">
            <v>MDELIVERY</v>
          </cell>
          <cell r="E1028" t="str">
            <v>DESPACHO</v>
          </cell>
          <cell r="F1028" t="str">
            <v>NORMAL</v>
          </cell>
          <cell r="G1028" t="str">
            <v>FT80316</v>
          </cell>
          <cell r="H1028">
            <v>44943</v>
          </cell>
          <cell r="I1028" t="str">
            <v>EN_TRANSITO</v>
          </cell>
          <cell r="J1028">
            <v>44944</v>
          </cell>
          <cell r="K1028" t="str">
            <v>NARVAEZ CEVALLOS MIRTHA MADELAY</v>
          </cell>
          <cell r="L1028" t="str">
            <v>XIMENA COOP JAIME ROLDOS AGUILER  MZ5 SL16</v>
          </cell>
          <cell r="M1028" t="str">
            <v>0931141782</v>
          </cell>
          <cell r="N1028" t="str">
            <v>0994522203</v>
          </cell>
          <cell r="O1028" t="str">
            <v>0994522203</v>
          </cell>
          <cell r="P1028" t="str">
            <v>090202</v>
          </cell>
          <cell r="Q1028" t="str">
            <v>GUAYAQUIL</v>
          </cell>
          <cell r="R1028" t="str">
            <v>GUAYAS</v>
          </cell>
          <cell r="S1028" t="str">
            <v>GUAYAQUIL</v>
          </cell>
          <cell r="T1028" t="str">
            <v>FLEXTRANS GYE</v>
          </cell>
          <cell r="U1028" t="str">
            <v>FLEXNETUIO_GYE</v>
          </cell>
          <cell r="V1028">
            <v>1</v>
          </cell>
          <cell r="W1028">
            <v>1</v>
          </cell>
          <cell r="X1028" t="str">
            <v>FLEXNET ECUADOR - MDELIVERY</v>
          </cell>
          <cell r="Y1028" t="str">
            <v>CALLE 28 DE JUNIO S/N Y GARCIA MORENO ENTRADA LLANO GRANDE</v>
          </cell>
        </row>
        <row r="1029">
          <cell r="A1029" t="str">
            <v>4827342</v>
          </cell>
          <cell r="B1029">
            <v>497843</v>
          </cell>
          <cell r="C1029" t="str">
            <v>4827342</v>
          </cell>
          <cell r="D1029" t="str">
            <v>MDELIVERY</v>
          </cell>
          <cell r="E1029" t="str">
            <v>DESPACHO</v>
          </cell>
          <cell r="F1029" t="str">
            <v>NORMAL</v>
          </cell>
          <cell r="G1029" t="str">
            <v>FT80317</v>
          </cell>
          <cell r="H1029">
            <v>44943</v>
          </cell>
          <cell r="I1029" t="str">
            <v>EN_TRANSITO</v>
          </cell>
          <cell r="J1029">
            <v>44944</v>
          </cell>
          <cell r="K1029" t="str">
            <v>PEDRO HUMBERTO ALCIVAR VERA</v>
          </cell>
          <cell r="L1029" t="str">
            <v>FEBRES CORDERO CALLE 24  SN  Y LETAMENDI</v>
          </cell>
          <cell r="M1029" t="str">
            <v>0917334583</v>
          </cell>
          <cell r="N1029" t="str">
            <v>0962798340</v>
          </cell>
          <cell r="O1029" t="str">
            <v>0962798340</v>
          </cell>
          <cell r="P1029" t="str">
            <v>090302</v>
          </cell>
          <cell r="Q1029" t="str">
            <v>GUAYAQUIL</v>
          </cell>
          <cell r="R1029" t="str">
            <v>GUAYAS</v>
          </cell>
          <cell r="S1029" t="str">
            <v>GUAYAQUIL</v>
          </cell>
          <cell r="T1029" t="str">
            <v>ITSACOURIER</v>
          </cell>
          <cell r="U1029" t="str">
            <v>FLEXNETUIO_GYE</v>
          </cell>
          <cell r="V1029">
            <v>1</v>
          </cell>
          <cell r="W1029">
            <v>1</v>
          </cell>
          <cell r="X1029" t="str">
            <v>FLEXNET ECUADOR - MDELIVERY</v>
          </cell>
          <cell r="Y1029" t="str">
            <v>CALLE 28 DE JUNIO S/N Y GARCIA MORENO ENTRADA LLANO GRANDE</v>
          </cell>
        </row>
        <row r="1030">
          <cell r="A1030" t="str">
            <v>4829815</v>
          </cell>
          <cell r="B1030">
            <v>497844</v>
          </cell>
          <cell r="C1030" t="str">
            <v>4829815</v>
          </cell>
          <cell r="D1030" t="str">
            <v>MDELIVERY</v>
          </cell>
          <cell r="E1030" t="str">
            <v>DESPACHO</v>
          </cell>
          <cell r="F1030" t="str">
            <v>NORMAL</v>
          </cell>
          <cell r="G1030" t="str">
            <v>031080004829815</v>
          </cell>
          <cell r="H1030">
            <v>44943</v>
          </cell>
          <cell r="I1030" t="str">
            <v>ENTREGADO</v>
          </cell>
          <cell r="J1030">
            <v>44944</v>
          </cell>
          <cell r="K1030" t="str">
            <v>CRISTIAN MAURICIO RODRIGUEZ RODRIGUEZ</v>
          </cell>
          <cell r="L1030" t="str">
            <v>AZOGUES CALLE SIMON BOLIVAR SN CALLE FRAY VICENTE SOLANO</v>
          </cell>
          <cell r="M1030" t="str">
            <v>0302310685</v>
          </cell>
          <cell r="N1030" t="str">
            <v>0979196561</v>
          </cell>
          <cell r="O1030" t="str">
            <v>0979196561</v>
          </cell>
          <cell r="P1030" t="str">
            <v>030102</v>
          </cell>
          <cell r="Q1030" t="str">
            <v>AZOGUES</v>
          </cell>
          <cell r="R1030" t="str">
            <v>CAÑAR</v>
          </cell>
          <cell r="S1030" t="str">
            <v>AZOGUES</v>
          </cell>
          <cell r="T1030" t="str">
            <v>TRAMACO</v>
          </cell>
          <cell r="U1030" t="str">
            <v>FLEXNETUIO_PROVINCIA</v>
          </cell>
          <cell r="V1030">
            <v>1</v>
          </cell>
          <cell r="W1030">
            <v>1</v>
          </cell>
          <cell r="X1030" t="str">
            <v>FLEXNET ECUADOR - MDELIVERY</v>
          </cell>
          <cell r="Y1030" t="str">
            <v>CALLE 28 DE JUNIO S/N Y GARCIA MORENO ENTRADA LLANO GRANDE</v>
          </cell>
        </row>
        <row r="1031">
          <cell r="A1031" t="str">
            <v>4832152</v>
          </cell>
          <cell r="B1031">
            <v>497845</v>
          </cell>
          <cell r="C1031" t="str">
            <v>4832152</v>
          </cell>
          <cell r="D1031" t="str">
            <v>MDELIVERY</v>
          </cell>
          <cell r="E1031" t="str">
            <v>DESPACHO</v>
          </cell>
          <cell r="F1031" t="str">
            <v>NORMAL</v>
          </cell>
          <cell r="G1031" t="str">
            <v>FT80280</v>
          </cell>
          <cell r="H1031">
            <v>44943</v>
          </cell>
          <cell r="I1031" t="str">
            <v>EN_TRANSITO</v>
          </cell>
          <cell r="J1031">
            <v>44943</v>
          </cell>
          <cell r="K1031" t="str">
            <v>DEYSSI GABRIELA SIMBANA COLLAGUAZO</v>
          </cell>
          <cell r="L1031" t="str">
            <v>SAN ANTONIO CALLE EQUINOCCIAL  SN  Y JOSE MEJIA LEQUERICA</v>
          </cell>
          <cell r="M1031" t="str">
            <v>1720139953</v>
          </cell>
          <cell r="N1031" t="str">
            <v>0958706553</v>
          </cell>
          <cell r="O1031" t="str">
            <v>0958706553</v>
          </cell>
          <cell r="P1031" t="str">
            <v>170311</v>
          </cell>
          <cell r="Q1031" t="str">
            <v>QUITO</v>
          </cell>
          <cell r="R1031" t="str">
            <v>PICHINCHA</v>
          </cell>
          <cell r="S1031" t="str">
            <v>QUITO - CIUDAD DEL SOL - CONDOMINIO SUPIROSA - LA ANTONIA</v>
          </cell>
          <cell r="T1031" t="str">
            <v>FLEXTRANS UIO</v>
          </cell>
          <cell r="U1031" t="str">
            <v>FLEXNETUIO_LOCAL</v>
          </cell>
          <cell r="V1031">
            <v>1</v>
          </cell>
          <cell r="W1031">
            <v>1</v>
          </cell>
          <cell r="X1031" t="str">
            <v>FLEXNET ECUADOR - MDELIVERY</v>
          </cell>
          <cell r="Y1031" t="str">
            <v>CALLE 28 DE JUNIO S/N Y GARCIA MORENO ENTRADA LLANO GRANDE</v>
          </cell>
        </row>
        <row r="1032">
          <cell r="A1032" t="str">
            <v>4834062</v>
          </cell>
          <cell r="B1032">
            <v>497846</v>
          </cell>
          <cell r="C1032" t="str">
            <v>4834062</v>
          </cell>
          <cell r="D1032" t="str">
            <v>MDELIVERY</v>
          </cell>
          <cell r="E1032" t="str">
            <v>DESPACHO</v>
          </cell>
          <cell r="F1032" t="str">
            <v>NORMAL</v>
          </cell>
          <cell r="G1032" t="str">
            <v>031080004834062</v>
          </cell>
          <cell r="H1032">
            <v>44943</v>
          </cell>
          <cell r="I1032" t="str">
            <v>EN_TRANSITO</v>
          </cell>
          <cell r="J1032">
            <v>44943</v>
          </cell>
          <cell r="K1032" t="str">
            <v>JORGE WILSON HUACHAMIN VEGA</v>
          </cell>
          <cell r="L1032" t="str">
            <v>ARCHIDONA CALLE JONDACHI SN VIA QUITE TENA</v>
          </cell>
          <cell r="M1032" t="str">
            <v>1704887395</v>
          </cell>
          <cell r="N1032" t="str">
            <v>0961189941</v>
          </cell>
          <cell r="O1032" t="str">
            <v>0961189941</v>
          </cell>
          <cell r="P1032" t="str">
            <v>150103</v>
          </cell>
          <cell r="Q1032" t="str">
            <v>ARCHIDONA</v>
          </cell>
          <cell r="R1032" t="str">
            <v>NAPO</v>
          </cell>
          <cell r="S1032" t="str">
            <v>ARCHIDONA - RUKULLACTA - COTUNDO - SAN PABLO DE USHPAYACU</v>
          </cell>
          <cell r="T1032" t="str">
            <v>TRAMACO</v>
          </cell>
          <cell r="U1032" t="str">
            <v>FLEXNETUIO_PROVINCIA</v>
          </cell>
          <cell r="V1032">
            <v>1</v>
          </cell>
          <cell r="W1032">
            <v>1</v>
          </cell>
          <cell r="X1032" t="str">
            <v>FLEXNET ECUADOR - MDELIVERY</v>
          </cell>
          <cell r="Y1032" t="str">
            <v>CALLE 28 DE JUNIO S/N Y GARCIA MORENO ENTRADA LLANO GRANDE</v>
          </cell>
        </row>
        <row r="1033">
          <cell r="A1033" t="str">
            <v>4834350</v>
          </cell>
          <cell r="B1033">
            <v>497847</v>
          </cell>
          <cell r="C1033" t="str">
            <v>4834350</v>
          </cell>
          <cell r="D1033" t="str">
            <v>MDELIVERY</v>
          </cell>
          <cell r="E1033" t="str">
            <v>DESPACHO</v>
          </cell>
          <cell r="F1033" t="str">
            <v>NORMAL</v>
          </cell>
          <cell r="G1033" t="str">
            <v>FT80323</v>
          </cell>
          <cell r="H1033">
            <v>44943</v>
          </cell>
          <cell r="I1033" t="str">
            <v>EN_TRANSITO</v>
          </cell>
          <cell r="J1033">
            <v>44944</v>
          </cell>
          <cell r="K1033" t="str">
            <v>KELLY STEFANIA ANDRADE SALAZAR</v>
          </cell>
          <cell r="L1033" t="str">
            <v>FERBES CORDERO CALLE  20  SN  Y ALCEDO</v>
          </cell>
          <cell r="M1033" t="str">
            <v>0950593962</v>
          </cell>
          <cell r="N1033" t="str">
            <v>0993991828</v>
          </cell>
          <cell r="O1033" t="str">
            <v>0993991828</v>
          </cell>
          <cell r="P1033" t="str">
            <v>090402</v>
          </cell>
          <cell r="Q1033" t="str">
            <v>GUAYAQUIL</v>
          </cell>
          <cell r="R1033" t="str">
            <v>GUAYAS</v>
          </cell>
          <cell r="S1033" t="str">
            <v>GUAYAQUIL</v>
          </cell>
          <cell r="T1033" t="str">
            <v>ITSACOURIER</v>
          </cell>
          <cell r="U1033" t="str">
            <v>FLEXNETUIO_GYE</v>
          </cell>
          <cell r="V1033">
            <v>1</v>
          </cell>
          <cell r="W1033">
            <v>1</v>
          </cell>
          <cell r="X1033" t="str">
            <v>FLEXNET ECUADOR - MDELIVERY</v>
          </cell>
          <cell r="Y1033" t="str">
            <v>CALLE 28 DE JUNIO S/N Y GARCIA MORENO ENTRADA LLANO GRANDE</v>
          </cell>
        </row>
        <row r="1034">
          <cell r="A1034" t="str">
            <v>4834679</v>
          </cell>
          <cell r="B1034">
            <v>497848</v>
          </cell>
          <cell r="C1034" t="str">
            <v>4834679</v>
          </cell>
          <cell r="D1034" t="str">
            <v>MDELIVERY</v>
          </cell>
          <cell r="E1034" t="str">
            <v>DESPACHO</v>
          </cell>
          <cell r="F1034" t="str">
            <v>DERIVADO PICK UP</v>
          </cell>
          <cell r="G1034" t="str">
            <v>031080004834679</v>
          </cell>
          <cell r="H1034">
            <v>44943</v>
          </cell>
          <cell r="I1034" t="str">
            <v>EN_TRANSITO</v>
          </cell>
          <cell r="J1034">
            <v>44943</v>
          </cell>
          <cell r="K1034" t="str">
            <v>MONTA IZA JIMMY SANTIAGO</v>
          </cell>
          <cell r="L1034" t="str">
            <v>OFICINA TRAMACO LATACUNGA</v>
          </cell>
          <cell r="M1034" t="str">
            <v>0503445959</v>
          </cell>
          <cell r="N1034" t="str">
            <v>0983216832</v>
          </cell>
          <cell r="O1034" t="str">
            <v>0983216832</v>
          </cell>
          <cell r="P1034" t="str">
            <v>LATACUNGA</v>
          </cell>
          <cell r="Q1034" t="str">
            <v>LATACUNGA</v>
          </cell>
          <cell r="R1034" t="str">
            <v>COTOPAXI</v>
          </cell>
          <cell r="T1034" t="str">
            <v>TRAMACO</v>
          </cell>
          <cell r="U1034" t="str">
            <v>FLEXNETUIO_PROVINCIA</v>
          </cell>
          <cell r="V1034">
            <v>1</v>
          </cell>
          <cell r="W1034">
            <v>1</v>
          </cell>
          <cell r="X1034" t="str">
            <v>FLEXNET ECUADOR - MDELIVERY</v>
          </cell>
          <cell r="Y1034" t="str">
            <v>CALLE 28 DE JUNIO S/N Y GARCIA MORENO ENTRADA LLANO GRANDE</v>
          </cell>
        </row>
        <row r="1035">
          <cell r="A1035" t="str">
            <v>4835106</v>
          </cell>
          <cell r="B1035">
            <v>497849</v>
          </cell>
          <cell r="C1035" t="str">
            <v>4835106</v>
          </cell>
          <cell r="D1035" t="str">
            <v>MDELIVERY</v>
          </cell>
          <cell r="E1035" t="str">
            <v>DESPACHO</v>
          </cell>
          <cell r="F1035" t="str">
            <v>DERIVADO PICK UP</v>
          </cell>
          <cell r="G1035" t="str">
            <v>031080004835106</v>
          </cell>
          <cell r="H1035">
            <v>44943</v>
          </cell>
          <cell r="I1035" t="str">
            <v>EN_TRANSITO</v>
          </cell>
          <cell r="J1035">
            <v>44943</v>
          </cell>
          <cell r="K1035" t="str">
            <v>PEDRO EFREN ANGULO GANCHOZO</v>
          </cell>
          <cell r="L1035" t="str">
            <v>OFICINA TRAMACO QUININDE</v>
          </cell>
          <cell r="M1035" t="str">
            <v>0800364408</v>
          </cell>
          <cell r="N1035" t="str">
            <v>0995781098</v>
          </cell>
          <cell r="O1035" t="str">
            <v>0995781098</v>
          </cell>
          <cell r="P1035" t="str">
            <v>QUININDE</v>
          </cell>
          <cell r="Q1035" t="str">
            <v>QUININDE</v>
          </cell>
          <cell r="R1035" t="str">
            <v>ESMERALDAS</v>
          </cell>
          <cell r="T1035" t="str">
            <v>TRAMACO</v>
          </cell>
          <cell r="U1035" t="str">
            <v>FLEXNETUIO_PROVINCIA</v>
          </cell>
          <cell r="V1035">
            <v>1</v>
          </cell>
          <cell r="W1035">
            <v>1</v>
          </cell>
          <cell r="X1035" t="str">
            <v>FLEXNET ECUADOR - MDELIVERY</v>
          </cell>
          <cell r="Y1035" t="str">
            <v>CALLE 28 DE JUNIO S/N Y GARCIA MORENO ENTRADA LLANO GRANDE</v>
          </cell>
        </row>
        <row r="1036">
          <cell r="A1036" t="str">
            <v>4835387</v>
          </cell>
          <cell r="B1036">
            <v>497850</v>
          </cell>
          <cell r="C1036" t="str">
            <v>4835387</v>
          </cell>
          <cell r="D1036" t="str">
            <v>MDELIVERY</v>
          </cell>
          <cell r="E1036" t="str">
            <v>DESPACHO</v>
          </cell>
          <cell r="F1036" t="str">
            <v>NORMAL</v>
          </cell>
          <cell r="G1036" t="str">
            <v>031080004835387</v>
          </cell>
          <cell r="H1036">
            <v>44943</v>
          </cell>
          <cell r="I1036" t="str">
            <v>ENTREGADO</v>
          </cell>
          <cell r="J1036">
            <v>44944</v>
          </cell>
          <cell r="K1036" t="str">
            <v>RAMIREZ RIVAS DARWIN OMAR</v>
          </cell>
          <cell r="L1036" t="str">
            <v>PASCUALES    VIA DAULE KM 16  SN AV 41 NO</v>
          </cell>
          <cell r="M1036" t="str">
            <v>0928567809</v>
          </cell>
          <cell r="N1036" t="str">
            <v>0984762623</v>
          </cell>
          <cell r="O1036" t="str">
            <v>0984762623</v>
          </cell>
          <cell r="P1036" t="str">
            <v>090707</v>
          </cell>
          <cell r="Q1036" t="str">
            <v>GUAYAQUIL</v>
          </cell>
          <cell r="R1036" t="str">
            <v>GUAYAS</v>
          </cell>
          <cell r="S1036" t="str">
            <v>GUAYAQUIL</v>
          </cell>
          <cell r="T1036" t="str">
            <v>TRAMACO</v>
          </cell>
          <cell r="U1036" t="str">
            <v>FLEXNETUIO_GYE</v>
          </cell>
          <cell r="V1036">
            <v>1</v>
          </cell>
          <cell r="W1036">
            <v>1</v>
          </cell>
          <cell r="X1036" t="str">
            <v>FLEXNET ECUADOR - MDELIVERY</v>
          </cell>
          <cell r="Y1036" t="str">
            <v>CALLE 28 DE JUNIO S/N Y GARCIA MORENO ENTRADA LLANO GRANDE</v>
          </cell>
        </row>
        <row r="1037">
          <cell r="A1037" t="str">
            <v>4835509</v>
          </cell>
          <cell r="B1037">
            <v>497851</v>
          </cell>
          <cell r="C1037" t="str">
            <v>4835509</v>
          </cell>
          <cell r="D1037" t="str">
            <v>MDELIVERY</v>
          </cell>
          <cell r="E1037" t="str">
            <v>DESPACHO</v>
          </cell>
          <cell r="F1037" t="str">
            <v>NORMAL</v>
          </cell>
          <cell r="G1037" t="str">
            <v>031080004835509</v>
          </cell>
          <cell r="H1037">
            <v>44943</v>
          </cell>
          <cell r="I1037" t="str">
            <v>INCIDENCIA</v>
          </cell>
          <cell r="J1037">
            <v>44944</v>
          </cell>
          <cell r="K1037" t="str">
            <v>JONATHAN FABRICIO SAMANIEGO LASCANO</v>
          </cell>
          <cell r="L1037" t="str">
            <v>HUACHI LORETO CALLEJON  222 SN  Y VERDELOMA</v>
          </cell>
          <cell r="M1037" t="str">
            <v>1600633380</v>
          </cell>
          <cell r="N1037" t="str">
            <v>0987094802</v>
          </cell>
          <cell r="O1037" t="str">
            <v>0987094802</v>
          </cell>
          <cell r="P1037" t="str">
            <v>180205</v>
          </cell>
          <cell r="Q1037" t="str">
            <v>AMBATO</v>
          </cell>
          <cell r="R1037" t="str">
            <v>TUNGURAHUA</v>
          </cell>
          <cell r="S1037" t="str">
            <v>AMBATO</v>
          </cell>
          <cell r="T1037" t="str">
            <v>TRAMACO</v>
          </cell>
          <cell r="U1037" t="str">
            <v>FLEXNETUIO_PROVINCIA</v>
          </cell>
          <cell r="V1037">
            <v>1</v>
          </cell>
          <cell r="W1037">
            <v>1</v>
          </cell>
          <cell r="X1037" t="str">
            <v>FLEXNET ECUADOR - MDELIVERY</v>
          </cell>
          <cell r="Y1037" t="str">
            <v>CALLE 28 DE JUNIO S/N Y GARCIA MORENO ENTRADA LLANO GRANDE</v>
          </cell>
        </row>
        <row r="1038">
          <cell r="A1038" t="str">
            <v>4835550</v>
          </cell>
          <cell r="B1038">
            <v>497852</v>
          </cell>
          <cell r="C1038" t="str">
            <v>4835550</v>
          </cell>
          <cell r="D1038" t="str">
            <v>MDELIVERY</v>
          </cell>
          <cell r="E1038" t="str">
            <v>DESPACHO</v>
          </cell>
          <cell r="F1038" t="str">
            <v>NORMAL</v>
          </cell>
          <cell r="G1038" t="str">
            <v>FT80266</v>
          </cell>
          <cell r="H1038">
            <v>44943</v>
          </cell>
          <cell r="I1038" t="str">
            <v>ENTREGADO</v>
          </cell>
          <cell r="J1038">
            <v>44944</v>
          </cell>
          <cell r="K1038" t="str">
            <v>Jakeline Ocampo Correa</v>
          </cell>
          <cell r="L1038" t="str">
            <v>KENNEDY CALLE FRANCISCO LLANGARIMA 59 20  AV LUIS G TUFINO</v>
          </cell>
          <cell r="M1038" t="str">
            <v>1755175641</v>
          </cell>
          <cell r="N1038" t="str">
            <v>0939657036</v>
          </cell>
          <cell r="O1038" t="str">
            <v>0939657036</v>
          </cell>
          <cell r="P1038" t="str">
            <v>170512</v>
          </cell>
          <cell r="Q1038" t="str">
            <v>QUITO</v>
          </cell>
          <cell r="R1038" t="str">
            <v>PICHINCHA</v>
          </cell>
          <cell r="S1038" t="str">
            <v>QUITO</v>
          </cell>
          <cell r="T1038" t="str">
            <v>FLEXTRANS UIO</v>
          </cell>
          <cell r="U1038" t="str">
            <v>FLEXNETUIO_LOCAL</v>
          </cell>
          <cell r="V1038">
            <v>1</v>
          </cell>
          <cell r="W1038">
            <v>1</v>
          </cell>
          <cell r="X1038" t="str">
            <v>FLEXNET ECUADOR - MDELIVERY</v>
          </cell>
          <cell r="Y1038" t="str">
            <v>CALLE 28 DE JUNIO S/N Y GARCIA MORENO ENTRADA LLANO GRANDE</v>
          </cell>
        </row>
        <row r="1039">
          <cell r="A1039" t="str">
            <v>4835616</v>
          </cell>
          <cell r="B1039">
            <v>497853</v>
          </cell>
          <cell r="C1039" t="str">
            <v>4835616</v>
          </cell>
          <cell r="D1039" t="str">
            <v>MDELIVERY</v>
          </cell>
          <cell r="E1039" t="str">
            <v>DESPACHO</v>
          </cell>
          <cell r="F1039" t="str">
            <v>NORMAL</v>
          </cell>
          <cell r="G1039" t="str">
            <v>FT80283</v>
          </cell>
          <cell r="H1039">
            <v>44943</v>
          </cell>
          <cell r="I1039" t="str">
            <v>INCIDENCIA</v>
          </cell>
          <cell r="J1039">
            <v>44944</v>
          </cell>
          <cell r="K1039" t="str">
            <v>MAYRA ALEJANDRA PEREZ CAGUANO</v>
          </cell>
          <cell r="L1039" t="str">
            <v>CARCELEN AV GALO PLAZA LASSO N15 359  CALLE RUCU PICHINCHA</v>
          </cell>
          <cell r="M1039" t="str">
            <v>1722100557</v>
          </cell>
          <cell r="N1039" t="str">
            <v>0984244262</v>
          </cell>
          <cell r="O1039" t="str">
            <v>0984244262</v>
          </cell>
          <cell r="P1039" t="str">
            <v>170204</v>
          </cell>
          <cell r="Q1039" t="str">
            <v>QUITO</v>
          </cell>
          <cell r="R1039" t="str">
            <v>PICHINCHA</v>
          </cell>
          <cell r="S1039" t="str">
            <v>CALDERON (CARAPUNGO)</v>
          </cell>
          <cell r="T1039" t="str">
            <v>FLEXTRANS UIO</v>
          </cell>
          <cell r="U1039" t="str">
            <v>FLEXNETUIO_LOCAL</v>
          </cell>
          <cell r="V1039">
            <v>1</v>
          </cell>
          <cell r="W1039">
            <v>1</v>
          </cell>
          <cell r="X1039" t="str">
            <v>FLEXNET ECUADOR - MDELIVERY</v>
          </cell>
          <cell r="Y1039" t="str">
            <v>CALLE 28 DE JUNIO S/N Y GARCIA MORENO ENTRADA LLANO GRANDE</v>
          </cell>
        </row>
        <row r="1040">
          <cell r="A1040" t="str">
            <v>4835657</v>
          </cell>
          <cell r="B1040">
            <v>497854</v>
          </cell>
          <cell r="C1040" t="str">
            <v>4835657</v>
          </cell>
          <cell r="D1040" t="str">
            <v>MDELIVERY</v>
          </cell>
          <cell r="E1040" t="str">
            <v>DESPACHO</v>
          </cell>
          <cell r="F1040" t="str">
            <v>NORMAL</v>
          </cell>
          <cell r="G1040" t="str">
            <v>FT80261</v>
          </cell>
          <cell r="H1040">
            <v>44943</v>
          </cell>
          <cell r="I1040" t="str">
            <v>INCIDENCIA</v>
          </cell>
          <cell r="J1040">
            <v>44944</v>
          </cell>
          <cell r="K1040" t="str">
            <v>Maria Angela Vega Tigasi</v>
          </cell>
          <cell r="L1040" t="str">
            <v>KENNEDY AV REAL AUDIENCIA  N58 44 CALLE FRANCISCA SINASIGCHI</v>
          </cell>
          <cell r="M1040" t="str">
            <v>1710836204</v>
          </cell>
          <cell r="N1040" t="str">
            <v>0984461800</v>
          </cell>
          <cell r="O1040" t="str">
            <v>0984461800</v>
          </cell>
          <cell r="P1040" t="str">
            <v>170512</v>
          </cell>
          <cell r="Q1040" t="str">
            <v>QUITO</v>
          </cell>
          <cell r="R1040" t="str">
            <v>PICHINCHA</v>
          </cell>
          <cell r="S1040" t="str">
            <v>QUITO</v>
          </cell>
          <cell r="T1040" t="str">
            <v>FLEXTRANS UIO</v>
          </cell>
          <cell r="U1040" t="str">
            <v>FLEXNETUIO_LOCAL</v>
          </cell>
          <cell r="V1040">
            <v>1</v>
          </cell>
          <cell r="W1040">
            <v>1</v>
          </cell>
          <cell r="X1040" t="str">
            <v>FLEXNET ECUADOR - MDELIVERY</v>
          </cell>
          <cell r="Y1040" t="str">
            <v>CALLE 28 DE JUNIO S/N Y GARCIA MORENO ENTRADA LLANO GRANDE</v>
          </cell>
        </row>
        <row r="1041">
          <cell r="A1041" t="str">
            <v>4835899</v>
          </cell>
          <cell r="B1041">
            <v>497855</v>
          </cell>
          <cell r="C1041" t="str">
            <v>4835899</v>
          </cell>
          <cell r="D1041" t="str">
            <v>MDELIVERY</v>
          </cell>
          <cell r="E1041" t="str">
            <v>DESPACHO</v>
          </cell>
          <cell r="F1041" t="str">
            <v>NORMAL</v>
          </cell>
          <cell r="G1041" t="str">
            <v>031080004835899</v>
          </cell>
          <cell r="H1041">
            <v>44943</v>
          </cell>
          <cell r="I1041" t="str">
            <v>EN_TRANSITO</v>
          </cell>
          <cell r="J1041">
            <v>44943</v>
          </cell>
          <cell r="K1041" t="str">
            <v>SINDY VANESSA CEVALLOS LOPEZ</v>
          </cell>
          <cell r="L1041" t="str">
            <v>MILAGRO AV RIO NAPO SN AV PAQUISHA</v>
          </cell>
          <cell r="M1041" t="str">
            <v>0924365836</v>
          </cell>
          <cell r="N1041" t="str">
            <v>0995299615</v>
          </cell>
          <cell r="O1041" t="str">
            <v>0995299615</v>
          </cell>
          <cell r="P1041" t="str">
            <v>091701</v>
          </cell>
          <cell r="Q1041" t="str">
            <v>MILAGRO</v>
          </cell>
          <cell r="R1041" t="str">
            <v>GUAYAS</v>
          </cell>
          <cell r="S1041" t="str">
            <v>MILAGRO</v>
          </cell>
          <cell r="T1041" t="str">
            <v>TRAMACO</v>
          </cell>
          <cell r="V1041">
            <v>1</v>
          </cell>
          <cell r="W1041">
            <v>1</v>
          </cell>
          <cell r="X1041" t="str">
            <v>FLEXNET ECUADOR - MDELIVERY</v>
          </cell>
          <cell r="Y1041" t="str">
            <v>CALLE 28 DE JUNIO S/N Y GARCIA MORENO ENTRADA LLANO GRANDE</v>
          </cell>
        </row>
        <row r="1042">
          <cell r="A1042" t="str">
            <v>4836098</v>
          </cell>
          <cell r="B1042">
            <v>497856</v>
          </cell>
          <cell r="C1042" t="str">
            <v>4836098</v>
          </cell>
          <cell r="D1042" t="str">
            <v>MDELIVERY</v>
          </cell>
          <cell r="E1042" t="str">
            <v>DESPACHO</v>
          </cell>
          <cell r="F1042" t="str">
            <v>DERIVADO PICK UP</v>
          </cell>
          <cell r="G1042" t="str">
            <v>031080004836098</v>
          </cell>
          <cell r="H1042">
            <v>44943</v>
          </cell>
          <cell r="I1042" t="str">
            <v>EN_TRANSITO</v>
          </cell>
          <cell r="J1042">
            <v>44943</v>
          </cell>
          <cell r="K1042" t="str">
            <v>VICTOR HUGO CHISAGUANO CHICAIZA</v>
          </cell>
          <cell r="L1042" t="str">
            <v>OFICINA TRAMACO CENTRO DE TRANSFERENCIA CARCELEN</v>
          </cell>
          <cell r="M1042" t="str">
            <v>1705313755</v>
          </cell>
          <cell r="N1042" t="str">
            <v>0983037934</v>
          </cell>
          <cell r="O1042" t="str">
            <v>0983037934</v>
          </cell>
          <cell r="P1042" t="str">
            <v>QUITO</v>
          </cell>
          <cell r="Q1042" t="str">
            <v>QUITO</v>
          </cell>
          <cell r="R1042" t="str">
            <v>PICHINCHA</v>
          </cell>
          <cell r="T1042" t="str">
            <v>TRAMACO</v>
          </cell>
          <cell r="U1042" t="str">
            <v>FLEXNETUIO_LOCAL</v>
          </cell>
          <cell r="V1042">
            <v>1</v>
          </cell>
          <cell r="W1042">
            <v>1</v>
          </cell>
          <cell r="X1042" t="str">
            <v>FLEXNET ECUADOR - MDELIVERY</v>
          </cell>
          <cell r="Y1042" t="str">
            <v>CALLE 28 DE JUNIO S/N Y GARCIA MORENO ENTRADA LLANO GRANDE</v>
          </cell>
        </row>
        <row r="1043">
          <cell r="A1043" t="str">
            <v>4836629</v>
          </cell>
          <cell r="B1043">
            <v>497857</v>
          </cell>
          <cell r="C1043" t="str">
            <v>4836629</v>
          </cell>
          <cell r="D1043" t="str">
            <v>MDELIVERY</v>
          </cell>
          <cell r="E1043" t="str">
            <v>DESPACHO</v>
          </cell>
          <cell r="F1043" t="str">
            <v>NORMAL</v>
          </cell>
          <cell r="G1043" t="str">
            <v>031080004836629</v>
          </cell>
          <cell r="H1043">
            <v>44943</v>
          </cell>
          <cell r="I1043" t="str">
            <v>EN_TRANSITO</v>
          </cell>
          <cell r="J1043">
            <v>44943</v>
          </cell>
          <cell r="K1043" t="str">
            <v>SUNNY ESTEFANY ALVARADO BRIONES</v>
          </cell>
          <cell r="L1043" t="str">
            <v>7 DE OCTUBRE AV JAIME ROLDOS SN ENTRE CALLE 17AVA  Y CALLE 18 AVA</v>
          </cell>
          <cell r="M1043" t="str">
            <v>1207083922</v>
          </cell>
          <cell r="N1043" t="str">
            <v>0963708235</v>
          </cell>
          <cell r="O1043" t="str">
            <v>0993916902</v>
          </cell>
          <cell r="P1043" t="str">
            <v>120305</v>
          </cell>
          <cell r="Q1043" t="str">
            <v>QUEVEDO</v>
          </cell>
          <cell r="R1043" t="str">
            <v>LOS RIOS</v>
          </cell>
          <cell r="S1043" t="str">
            <v>QUEVEDO</v>
          </cell>
          <cell r="T1043" t="str">
            <v>TRAMACO</v>
          </cell>
          <cell r="U1043" t="str">
            <v>FLEXNETUIO_PROVINCIA</v>
          </cell>
          <cell r="V1043">
            <v>1</v>
          </cell>
          <cell r="W1043">
            <v>1</v>
          </cell>
          <cell r="X1043" t="str">
            <v>FLEXNET ECUADOR - MDELIVERY</v>
          </cell>
          <cell r="Y1043" t="str">
            <v>CALLE 28 DE JUNIO S/N Y GARCIA MORENO ENTRADA LLANO GRANDE</v>
          </cell>
        </row>
        <row r="1044">
          <cell r="A1044" t="str">
            <v>4836774</v>
          </cell>
          <cell r="B1044">
            <v>497858</v>
          </cell>
          <cell r="C1044" t="str">
            <v>4836774</v>
          </cell>
          <cell r="D1044" t="str">
            <v>MDELIVERY</v>
          </cell>
          <cell r="E1044" t="str">
            <v>DESPACHO</v>
          </cell>
          <cell r="F1044" t="str">
            <v>NORMAL</v>
          </cell>
          <cell r="G1044" t="str">
            <v>FT80353</v>
          </cell>
          <cell r="H1044">
            <v>44943</v>
          </cell>
          <cell r="I1044" t="str">
            <v>EN_TRANSITO</v>
          </cell>
          <cell r="J1044">
            <v>44943</v>
          </cell>
          <cell r="K1044" t="str">
            <v>REMIGIO LEONIDAS CARGUA CARGUA</v>
          </cell>
          <cell r="L1044" t="str">
            <v>SANGOLQUI  AV GENERAL ENRIQUEZ  SN AV ILALO</v>
          </cell>
          <cell r="M1044" t="str">
            <v>0603617515</v>
          </cell>
          <cell r="N1044" t="str">
            <v>0963460864</v>
          </cell>
          <cell r="O1044" t="str">
            <v>0963460864</v>
          </cell>
          <cell r="P1044" t="str">
            <v>171102</v>
          </cell>
          <cell r="Q1044" t="str">
            <v>RUMIÑAHUI</v>
          </cell>
          <cell r="R1044" t="str">
            <v>PICHINCHA</v>
          </cell>
          <cell r="S1044" t="str">
            <v>SANGOLQUI - LOS BOHIOS</v>
          </cell>
          <cell r="T1044" t="str">
            <v>FLEXTRANS UIO</v>
          </cell>
          <cell r="U1044" t="str">
            <v>FLEXNETUIO_LOCAL</v>
          </cell>
          <cell r="V1044">
            <v>1</v>
          </cell>
          <cell r="W1044">
            <v>1</v>
          </cell>
          <cell r="X1044" t="str">
            <v>FLEXNET ECUADOR - MDELIVERY</v>
          </cell>
          <cell r="Y1044" t="str">
            <v>CALLE 28 DE JUNIO S/N Y GARCIA MORENO ENTRADA LLANO GRANDE</v>
          </cell>
        </row>
        <row r="1045">
          <cell r="A1045" t="str">
            <v>4836836</v>
          </cell>
          <cell r="B1045">
            <v>497859</v>
          </cell>
          <cell r="C1045" t="str">
            <v>4836836</v>
          </cell>
          <cell r="D1045" t="str">
            <v>MDELIVERY</v>
          </cell>
          <cell r="E1045" t="str">
            <v>DESPACHO</v>
          </cell>
          <cell r="F1045" t="str">
            <v>NORMAL</v>
          </cell>
          <cell r="G1045" t="str">
            <v>031080004836836</v>
          </cell>
          <cell r="H1045">
            <v>44943</v>
          </cell>
          <cell r="I1045" t="str">
            <v>EN_TRANSITO</v>
          </cell>
          <cell r="J1045">
            <v>44943</v>
          </cell>
          <cell r="K1045" t="str">
            <v>ZAPATA SANCHEZ HUGO HERNAN</v>
          </cell>
          <cell r="L1045" t="str">
            <v>EL PUYO CALLE SIMON BOLIVAR SN Y JACINTO DAVILA</v>
          </cell>
          <cell r="M1045" t="str">
            <v>1600348617</v>
          </cell>
          <cell r="N1045" t="str">
            <v>0987212690</v>
          </cell>
          <cell r="O1045" t="str">
            <v>0995777564</v>
          </cell>
          <cell r="P1045" t="str">
            <v>160101</v>
          </cell>
          <cell r="Q1045" t="str">
            <v>PUYO</v>
          </cell>
          <cell r="R1045" t="str">
            <v>PASTAZA</v>
          </cell>
          <cell r="S1045" t="str">
            <v>PUYO</v>
          </cell>
          <cell r="T1045" t="str">
            <v>TRAMACO</v>
          </cell>
          <cell r="U1045" t="str">
            <v>FLEXNETUIO_PROVINCIA</v>
          </cell>
          <cell r="V1045">
            <v>1</v>
          </cell>
          <cell r="W1045">
            <v>1</v>
          </cell>
          <cell r="X1045" t="str">
            <v>FLEXNET ECUADOR - MDELIVERY</v>
          </cell>
          <cell r="Y1045" t="str">
            <v>CALLE 28 DE JUNIO S/N Y GARCIA MORENO ENTRADA LLANO GRANDE</v>
          </cell>
        </row>
        <row r="1046">
          <cell r="A1046" t="str">
            <v>4836843</v>
          </cell>
          <cell r="B1046">
            <v>497860</v>
          </cell>
          <cell r="C1046" t="str">
            <v>4836843</v>
          </cell>
          <cell r="D1046" t="str">
            <v>MDELIVERY</v>
          </cell>
          <cell r="E1046" t="str">
            <v>DESPACHO</v>
          </cell>
          <cell r="F1046" t="str">
            <v>DERIVADO PICK UP</v>
          </cell>
          <cell r="G1046" t="str">
            <v>031080004836843</v>
          </cell>
          <cell r="H1046">
            <v>44943</v>
          </cell>
          <cell r="I1046" t="str">
            <v>EN_TRANSITO</v>
          </cell>
          <cell r="J1046">
            <v>44943</v>
          </cell>
          <cell r="K1046" t="str">
            <v>GINA MARIBEL CAGUA PEREA</v>
          </cell>
          <cell r="L1046" t="str">
            <v>OFICINA TRAMACO LA CONCORDIA</v>
          </cell>
          <cell r="M1046" t="str">
            <v>0803275437</v>
          </cell>
          <cell r="N1046" t="str">
            <v>0969192732</v>
          </cell>
          <cell r="O1046" t="str">
            <v>0969192732</v>
          </cell>
          <cell r="P1046" t="str">
            <v>LA CONCORDIA</v>
          </cell>
          <cell r="Q1046" t="str">
            <v>LA CONCORDIA</v>
          </cell>
          <cell r="R1046" t="str">
            <v>ESMERALDAS</v>
          </cell>
          <cell r="T1046" t="str">
            <v>TRAMACO</v>
          </cell>
          <cell r="U1046" t="str">
            <v>FLEXNETUIO_PROVINCIA</v>
          </cell>
          <cell r="V1046">
            <v>1</v>
          </cell>
          <cell r="W1046">
            <v>1</v>
          </cell>
          <cell r="X1046" t="str">
            <v>FLEXNET ECUADOR - MDELIVERY</v>
          </cell>
          <cell r="Y1046" t="str">
            <v>CALLE 28 DE JUNIO S/N Y GARCIA MORENO ENTRADA LLANO GRANDE</v>
          </cell>
        </row>
        <row r="1047">
          <cell r="A1047" t="str">
            <v>4836947</v>
          </cell>
          <cell r="B1047">
            <v>497861</v>
          </cell>
          <cell r="C1047" t="str">
            <v>4836947</v>
          </cell>
          <cell r="D1047" t="str">
            <v>MDELIVERY</v>
          </cell>
          <cell r="E1047" t="str">
            <v>DESPACHO</v>
          </cell>
          <cell r="F1047" t="str">
            <v>NORMAL</v>
          </cell>
          <cell r="G1047" t="str">
            <v>FT80313</v>
          </cell>
          <cell r="H1047">
            <v>44943</v>
          </cell>
          <cell r="I1047" t="str">
            <v>EN_TRANSITO</v>
          </cell>
          <cell r="J1047">
            <v>44944</v>
          </cell>
          <cell r="K1047" t="str">
            <v>GERMAN SALOMON TERAN MONTES</v>
          </cell>
          <cell r="L1047" t="str">
            <v>LETAMENDI    CALLE  DOMINGO SABIO  10  19  CALLE  LEONIDAS PLAZA</v>
          </cell>
          <cell r="M1047" t="str">
            <v>0913765350</v>
          </cell>
          <cell r="N1047" t="str">
            <v>0962644175</v>
          </cell>
          <cell r="O1047" t="str">
            <v>0962644175</v>
          </cell>
          <cell r="P1047" t="str">
            <v>090305</v>
          </cell>
          <cell r="Q1047" t="str">
            <v>GUAYAQUIL</v>
          </cell>
          <cell r="R1047" t="str">
            <v>GUAYAS</v>
          </cell>
          <cell r="S1047" t="str">
            <v>GUAYAQUIL</v>
          </cell>
          <cell r="T1047" t="str">
            <v>ITSACOURIER</v>
          </cell>
          <cell r="U1047" t="str">
            <v>FLEXNETUIO_GYE</v>
          </cell>
          <cell r="V1047">
            <v>1</v>
          </cell>
          <cell r="W1047">
            <v>1</v>
          </cell>
          <cell r="X1047" t="str">
            <v>FLEXNET ECUADOR - MDELIVERY</v>
          </cell>
          <cell r="Y1047" t="str">
            <v>CALLE 28 DE JUNIO S/N Y GARCIA MORENO ENTRADA LLANO GRANDE</v>
          </cell>
        </row>
        <row r="1048">
          <cell r="A1048" t="str">
            <v>4836973</v>
          </cell>
          <cell r="B1048">
            <v>497862</v>
          </cell>
          <cell r="C1048" t="str">
            <v>4836973</v>
          </cell>
          <cell r="D1048" t="str">
            <v>MDELIVERY</v>
          </cell>
          <cell r="E1048" t="str">
            <v>DESPACHO</v>
          </cell>
          <cell r="F1048" t="str">
            <v>NORMAL</v>
          </cell>
          <cell r="G1048" t="str">
            <v>031080004836973</v>
          </cell>
          <cell r="H1048">
            <v>44943</v>
          </cell>
          <cell r="I1048" t="str">
            <v>INCIDENCIA</v>
          </cell>
          <cell r="J1048">
            <v>44944</v>
          </cell>
          <cell r="K1048" t="str">
            <v>JENNY ELIZABETH JIMENEZ CARTAJENA</v>
          </cell>
          <cell r="L1048" t="str">
            <v>ALOASI CALLE ANDRES ORCES SN</v>
          </cell>
          <cell r="M1048" t="str">
            <v>1710181676</v>
          </cell>
          <cell r="N1048" t="str">
            <v>0995292702</v>
          </cell>
          <cell r="O1048" t="str">
            <v>0995292702</v>
          </cell>
          <cell r="P1048" t="str">
            <v>171112</v>
          </cell>
          <cell r="Q1048" t="str">
            <v>MEJIA</v>
          </cell>
          <cell r="R1048" t="str">
            <v>PICHINCHA</v>
          </cell>
          <cell r="S1048" t="str">
            <v>ALOASI - ANITA LUCIA DE QUISINCHE - EL CHAUPI</v>
          </cell>
          <cell r="T1048" t="str">
            <v>TRAMACO</v>
          </cell>
          <cell r="U1048" t="str">
            <v>FLEXNETUIO_LOCAL</v>
          </cell>
          <cell r="V1048">
            <v>1</v>
          </cell>
          <cell r="W1048">
            <v>1</v>
          </cell>
          <cell r="X1048" t="str">
            <v>FLEXNET ECUADOR - MDELIVERY</v>
          </cell>
          <cell r="Y1048" t="str">
            <v>CALLE 28 DE JUNIO S/N Y GARCIA MORENO ENTRADA LLANO GRANDE</v>
          </cell>
        </row>
        <row r="1049">
          <cell r="A1049" t="str">
            <v>4837003</v>
          </cell>
          <cell r="B1049">
            <v>497863</v>
          </cell>
          <cell r="C1049" t="str">
            <v>4837003</v>
          </cell>
          <cell r="D1049" t="str">
            <v>MDELIVERY</v>
          </cell>
          <cell r="E1049" t="str">
            <v>DESPACHO</v>
          </cell>
          <cell r="F1049" t="str">
            <v>NORMAL</v>
          </cell>
          <cell r="G1049" t="str">
            <v>031080004837003</v>
          </cell>
          <cell r="H1049">
            <v>44943</v>
          </cell>
          <cell r="I1049" t="str">
            <v>EN_TRANSITO</v>
          </cell>
          <cell r="J1049">
            <v>44943</v>
          </cell>
          <cell r="K1049" t="str">
            <v>MAGALI ELIZABETH SANTANA ZAMBRANO</v>
          </cell>
          <cell r="L1049" t="str">
            <v>ABRAHAM CALAZACON CALLE 17  SN CALLE  A</v>
          </cell>
          <cell r="M1049" t="str">
            <v>1717897894</v>
          </cell>
          <cell r="N1049" t="str">
            <v>0984801732</v>
          </cell>
          <cell r="O1049" t="str">
            <v>0984801732</v>
          </cell>
          <cell r="P1049" t="str">
            <v>230206</v>
          </cell>
          <cell r="Q1049" t="str">
            <v>SANTO DOMINGO</v>
          </cell>
          <cell r="R1049" t="str">
            <v>SANTO DOMINGO DE LOS TSACHILAS</v>
          </cell>
          <cell r="S1049" t="str">
            <v>SANTO DOMINGO DE LOS COLORADOS - SAN MIGUEL - PROVINCIAS UNIDAS</v>
          </cell>
          <cell r="T1049" t="str">
            <v>TRAMACO</v>
          </cell>
          <cell r="U1049" t="str">
            <v>FLEXNETUIO_PROVINCIA</v>
          </cell>
          <cell r="V1049">
            <v>1</v>
          </cell>
          <cell r="W1049">
            <v>1</v>
          </cell>
          <cell r="X1049" t="str">
            <v>FLEXNET ECUADOR - MDELIVERY</v>
          </cell>
          <cell r="Y1049" t="str">
            <v>CALLE 28 DE JUNIO S/N Y GARCIA MORENO ENTRADA LLANO GRANDE</v>
          </cell>
        </row>
        <row r="1050">
          <cell r="A1050" t="str">
            <v>4837055</v>
          </cell>
          <cell r="B1050">
            <v>497864</v>
          </cell>
          <cell r="C1050" t="str">
            <v>4837055</v>
          </cell>
          <cell r="D1050" t="str">
            <v>MDELIVERY</v>
          </cell>
          <cell r="E1050" t="str">
            <v>DESPACHO</v>
          </cell>
          <cell r="F1050" t="str">
            <v>NORMAL</v>
          </cell>
          <cell r="G1050" t="str">
            <v>FT80259</v>
          </cell>
          <cell r="H1050">
            <v>44943</v>
          </cell>
          <cell r="I1050" t="str">
            <v>EN_TRANSITO</v>
          </cell>
          <cell r="J1050">
            <v>44944</v>
          </cell>
          <cell r="K1050" t="str">
            <v>William Paul Chuquiano Marcillo</v>
          </cell>
          <cell r="L1050" t="str">
            <v>TURUBAMBA CALLE E7B O PASAJE SAN FRANCISCO LOTE 4 A CALLE S51 O CALLE CORREA</v>
          </cell>
          <cell r="M1050" t="str">
            <v>1715975718</v>
          </cell>
          <cell r="N1050" t="str">
            <v>0999005521</v>
          </cell>
          <cell r="O1050" t="str">
            <v>0999005521</v>
          </cell>
          <cell r="P1050" t="str">
            <v>170709</v>
          </cell>
          <cell r="Q1050" t="str">
            <v>QUITO</v>
          </cell>
          <cell r="R1050" t="str">
            <v>PICHINCHA</v>
          </cell>
          <cell r="S1050" t="str">
            <v>QUITO</v>
          </cell>
          <cell r="T1050" t="str">
            <v>TRANSERVISS</v>
          </cell>
          <cell r="U1050" t="str">
            <v>FLEXNETUIO_LOCAL</v>
          </cell>
          <cell r="V1050">
            <v>1</v>
          </cell>
          <cell r="W1050">
            <v>1</v>
          </cell>
          <cell r="X1050" t="str">
            <v>FLEXNET ECUADOR - MDELIVERY</v>
          </cell>
          <cell r="Y1050" t="str">
            <v>CALLE 28 DE JUNIO S/N Y GARCIA MORENO ENTRADA LLANO GRANDE</v>
          </cell>
        </row>
        <row r="1051">
          <cell r="A1051" t="str">
            <v>4837067</v>
          </cell>
          <cell r="B1051">
            <v>497865</v>
          </cell>
          <cell r="C1051" t="str">
            <v>4837067</v>
          </cell>
          <cell r="D1051" t="str">
            <v>MDELIVERY</v>
          </cell>
          <cell r="E1051" t="str">
            <v>DESPACHO</v>
          </cell>
          <cell r="F1051" t="str">
            <v>DERIVADO PICK UP</v>
          </cell>
          <cell r="G1051" t="str">
            <v>031080004837067</v>
          </cell>
          <cell r="H1051">
            <v>44943</v>
          </cell>
          <cell r="I1051" t="str">
            <v>INCIDENCIA</v>
          </cell>
          <cell r="J1051">
            <v>44944</v>
          </cell>
          <cell r="K1051" t="str">
            <v>Tito clemente Coronel Lavayen</v>
          </cell>
          <cell r="L1051" t="str">
            <v>OFICINA TRAMACO CENTRO DE DISTRIBUCION VIA A DAULE</v>
          </cell>
          <cell r="M1051" t="str">
            <v>0950125369</v>
          </cell>
          <cell r="N1051" t="str">
            <v>0961984040</v>
          </cell>
          <cell r="O1051" t="str">
            <v/>
          </cell>
          <cell r="P1051" t="str">
            <v>GUAYAQUIL</v>
          </cell>
          <cell r="Q1051" t="str">
            <v>GUAYAQUIL</v>
          </cell>
          <cell r="R1051" t="str">
            <v>GUAYAS</v>
          </cell>
          <cell r="T1051" t="str">
            <v>TRAMACO</v>
          </cell>
          <cell r="U1051" t="str">
            <v>FLEXNETUIO_GYE</v>
          </cell>
          <cell r="V1051">
            <v>1</v>
          </cell>
          <cell r="W1051">
            <v>1</v>
          </cell>
          <cell r="X1051" t="str">
            <v>FLEXNET ECUADOR - MDELIVERY</v>
          </cell>
          <cell r="Y1051" t="str">
            <v>CALLE 28 DE JUNIO S/N Y GARCIA MORENO ENTRADA LLANO GRANDE</v>
          </cell>
        </row>
        <row r="1052">
          <cell r="A1052" t="str">
            <v>4837105</v>
          </cell>
          <cell r="B1052">
            <v>497866</v>
          </cell>
          <cell r="C1052" t="str">
            <v>4837105</v>
          </cell>
          <cell r="D1052" t="str">
            <v>MDELIVERY</v>
          </cell>
          <cell r="E1052" t="str">
            <v>DESPACHO</v>
          </cell>
          <cell r="F1052" t="str">
            <v>NORMAL</v>
          </cell>
          <cell r="G1052" t="str">
            <v>031080004837105</v>
          </cell>
          <cell r="H1052">
            <v>44943</v>
          </cell>
          <cell r="I1052" t="str">
            <v>ENTREGADO</v>
          </cell>
          <cell r="J1052">
            <v>44944</v>
          </cell>
          <cell r="K1052" t="str">
            <v>Ramn Gustavo Palacios Sanchez</v>
          </cell>
          <cell r="L1052" t="str">
            <v>PUEBLO NUEVO CALLE 21 DE OCTUBRE SN AV PRINCIPAL</v>
          </cell>
          <cell r="M1052" t="str">
            <v>1304549288</v>
          </cell>
          <cell r="N1052" t="str">
            <v>0984732558</v>
          </cell>
          <cell r="O1052" t="str">
            <v>0980926054</v>
          </cell>
          <cell r="P1052" t="str">
            <v>130116</v>
          </cell>
          <cell r="Q1052" t="str">
            <v>PORTOVIEJO</v>
          </cell>
          <cell r="R1052" t="str">
            <v>MANABI</v>
          </cell>
          <cell r="S1052" t="str">
            <v>PUEBLO NUEVO - RIOCHICO (RIO CHICO) - PECHICHE</v>
          </cell>
          <cell r="T1052" t="str">
            <v>TRAMACO</v>
          </cell>
          <cell r="U1052" t="str">
            <v>FLEXNETUIO_PROVINCIA</v>
          </cell>
          <cell r="V1052">
            <v>1</v>
          </cell>
          <cell r="W1052">
            <v>1</v>
          </cell>
          <cell r="X1052" t="str">
            <v>FLEXNET ECUADOR - MDELIVERY</v>
          </cell>
          <cell r="Y1052" t="str">
            <v>CALLE 28 DE JUNIO S/N Y GARCIA MORENO ENTRADA LLANO GRANDE</v>
          </cell>
        </row>
        <row r="1053">
          <cell r="A1053" t="str">
            <v>4837222</v>
          </cell>
          <cell r="B1053">
            <v>497867</v>
          </cell>
          <cell r="C1053" t="str">
            <v>4837222</v>
          </cell>
          <cell r="D1053" t="str">
            <v>MDELIVERY</v>
          </cell>
          <cell r="E1053" t="str">
            <v>DESPACHO</v>
          </cell>
          <cell r="F1053" t="str">
            <v>NORMAL</v>
          </cell>
          <cell r="G1053" t="str">
            <v>031080004837222</v>
          </cell>
          <cell r="H1053">
            <v>44943</v>
          </cell>
          <cell r="I1053" t="str">
            <v>INCIDENCIA</v>
          </cell>
          <cell r="J1053">
            <v>44944</v>
          </cell>
          <cell r="K1053" t="str">
            <v>ANDERSON MANUEL RENDON ARROYO</v>
          </cell>
          <cell r="L1053" t="str">
            <v>EL TRIUNFO   CALLE  MOZARD SAFADI  SN AV DECIMA</v>
          </cell>
          <cell r="M1053" t="str">
            <v>0928325075</v>
          </cell>
          <cell r="N1053" t="str">
            <v>0994008504</v>
          </cell>
          <cell r="O1053" t="str">
            <v>0994008504</v>
          </cell>
          <cell r="P1053" t="str">
            <v>091601</v>
          </cell>
          <cell r="Q1053" t="str">
            <v>EL TRIUNFO</v>
          </cell>
          <cell r="R1053" t="str">
            <v>GUAYAS</v>
          </cell>
          <cell r="S1053" t="str">
            <v>EL TRIUNFO</v>
          </cell>
          <cell r="T1053" t="str">
            <v>TRAMACO</v>
          </cell>
          <cell r="U1053" t="str">
            <v>FLEXNETUIO_PROVINCIA</v>
          </cell>
          <cell r="V1053">
            <v>1</v>
          </cell>
          <cell r="W1053">
            <v>1</v>
          </cell>
          <cell r="X1053" t="str">
            <v>FLEXNET ECUADOR - MDELIVERY</v>
          </cell>
          <cell r="Y1053" t="str">
            <v>CALLE 28 DE JUNIO S/N Y GARCIA MORENO ENTRADA LLANO GRANDE</v>
          </cell>
        </row>
        <row r="1054">
          <cell r="A1054" t="str">
            <v>4837347</v>
          </cell>
          <cell r="B1054">
            <v>497868</v>
          </cell>
          <cell r="C1054" t="str">
            <v>4837347</v>
          </cell>
          <cell r="D1054" t="str">
            <v>MDELIVERY</v>
          </cell>
          <cell r="E1054" t="str">
            <v>DESPACHO</v>
          </cell>
          <cell r="F1054" t="str">
            <v>NORMAL</v>
          </cell>
          <cell r="G1054" t="str">
            <v>FT80303</v>
          </cell>
          <cell r="H1054">
            <v>44943</v>
          </cell>
          <cell r="I1054" t="str">
            <v>EN_TRANSITO</v>
          </cell>
          <cell r="J1054">
            <v>44944</v>
          </cell>
          <cell r="K1054" t="str">
            <v>JOSEFA MARIA SALAZAR GARCES</v>
          </cell>
          <cell r="L1054" t="str">
            <v>TARQUI URB LOS GIRASOLES MZ 112 VILLA 14</v>
          </cell>
          <cell r="M1054" t="str">
            <v>0920592532</v>
          </cell>
          <cell r="N1054" t="str">
            <v>0969648171</v>
          </cell>
          <cell r="O1054" t="str">
            <v>0969648171</v>
          </cell>
          <cell r="P1054" t="str">
            <v>090603</v>
          </cell>
          <cell r="Q1054" t="str">
            <v>GUAYAQUIL</v>
          </cell>
          <cell r="R1054" t="str">
            <v>GUAYAS</v>
          </cell>
          <cell r="S1054" t="str">
            <v>GUAYAQUIL</v>
          </cell>
          <cell r="T1054" t="str">
            <v>ITSACOURIER</v>
          </cell>
          <cell r="U1054" t="str">
            <v>FLEXNETUIO_GYE</v>
          </cell>
          <cell r="V1054">
            <v>1</v>
          </cell>
          <cell r="W1054">
            <v>1</v>
          </cell>
          <cell r="X1054" t="str">
            <v>FLEXNET ECUADOR - MDELIVERY</v>
          </cell>
          <cell r="Y1054" t="str">
            <v>CALLE 28 DE JUNIO S/N Y GARCIA MORENO ENTRADA LLANO GRANDE</v>
          </cell>
        </row>
        <row r="1055">
          <cell r="A1055" t="str">
            <v>4837393</v>
          </cell>
          <cell r="B1055">
            <v>497869</v>
          </cell>
          <cell r="C1055" t="str">
            <v>4837393</v>
          </cell>
          <cell r="D1055" t="str">
            <v>MDELIVERY</v>
          </cell>
          <cell r="E1055" t="str">
            <v>DESPACHO</v>
          </cell>
          <cell r="F1055" t="str">
            <v>NORMAL</v>
          </cell>
          <cell r="G1055" t="str">
            <v>031080004837393</v>
          </cell>
          <cell r="H1055">
            <v>44943</v>
          </cell>
          <cell r="I1055" t="str">
            <v>EN_TRANSITO</v>
          </cell>
          <cell r="J1055">
            <v>44943</v>
          </cell>
          <cell r="K1055" t="str">
            <v>ISIDORA MARIUXI APOLINARIO MEJILLON</v>
          </cell>
          <cell r="L1055" t="str">
            <v>JOSE LUIS TAMAYO CALLE AV 10 LOTE 21E ENTRE CALLE 3 Y 4</v>
          </cell>
          <cell r="M1055" t="str">
            <v>0921241683</v>
          </cell>
          <cell r="N1055" t="str">
            <v>0990065265</v>
          </cell>
          <cell r="O1055" t="str">
            <v>0990065265</v>
          </cell>
          <cell r="P1055" t="str">
            <v>240207</v>
          </cell>
          <cell r="Q1055" t="str">
            <v>SALINAS</v>
          </cell>
          <cell r="R1055" t="str">
            <v>SANTA ELENA</v>
          </cell>
          <cell r="S1055" t="str">
            <v>SALINAS</v>
          </cell>
          <cell r="T1055" t="str">
            <v>TRAMACO</v>
          </cell>
          <cell r="U1055" t="str">
            <v>FLEXNETUIO_PROVINCIA</v>
          </cell>
          <cell r="V1055">
            <v>1</v>
          </cell>
          <cell r="W1055">
            <v>1</v>
          </cell>
          <cell r="X1055" t="str">
            <v>FLEXNET ECUADOR - MDELIVERY</v>
          </cell>
          <cell r="Y1055" t="str">
            <v>CALLE 28 DE JUNIO S/N Y GARCIA MORENO ENTRADA LLANO GRANDE</v>
          </cell>
        </row>
        <row r="1056">
          <cell r="A1056" t="str">
            <v>4837419</v>
          </cell>
          <cell r="B1056">
            <v>497870</v>
          </cell>
          <cell r="C1056" t="str">
            <v>4837419</v>
          </cell>
          <cell r="D1056" t="str">
            <v>MDELIVERY</v>
          </cell>
          <cell r="E1056" t="str">
            <v>DESPACHO</v>
          </cell>
          <cell r="F1056" t="str">
            <v>NORMAL</v>
          </cell>
          <cell r="G1056" t="str">
            <v>031080004837419</v>
          </cell>
          <cell r="H1056">
            <v>44943</v>
          </cell>
          <cell r="I1056" t="str">
            <v>EN_TRANSITO</v>
          </cell>
          <cell r="J1056">
            <v>44943</v>
          </cell>
          <cell r="K1056" t="str">
            <v>ELIZONDO GOZNALES GENESIS NAYELY</v>
          </cell>
          <cell r="L1056" t="str">
            <v>TONSUPA CALLE K SN Y CALLE 36</v>
          </cell>
          <cell r="M1056" t="str">
            <v>1208919694</v>
          </cell>
          <cell r="N1056" t="str">
            <v>0995928017</v>
          </cell>
          <cell r="O1056" t="str">
            <v>0982751735</v>
          </cell>
          <cell r="P1056" t="str">
            <v>080306</v>
          </cell>
          <cell r="Q1056" t="str">
            <v>ATACAMES</v>
          </cell>
          <cell r="R1056" t="str">
            <v>ESMERALDAS</v>
          </cell>
          <cell r="S1056" t="str">
            <v>TONSUPA</v>
          </cell>
          <cell r="T1056" t="str">
            <v>TRAMACO</v>
          </cell>
          <cell r="U1056" t="str">
            <v>FLEXNETUIO_PROVINCIA</v>
          </cell>
          <cell r="V1056">
            <v>1</v>
          </cell>
          <cell r="W1056">
            <v>1</v>
          </cell>
          <cell r="X1056" t="str">
            <v>FLEXNET ECUADOR - MDELIVERY</v>
          </cell>
          <cell r="Y1056" t="str">
            <v>CALLE 28 DE JUNIO S/N Y GARCIA MORENO ENTRADA LLANO GRANDE</v>
          </cell>
        </row>
        <row r="1057">
          <cell r="A1057" t="str">
            <v>4837522</v>
          </cell>
          <cell r="B1057">
            <v>497871</v>
          </cell>
          <cell r="C1057" t="str">
            <v>4837522</v>
          </cell>
          <cell r="D1057" t="str">
            <v>MDELIVERY</v>
          </cell>
          <cell r="E1057" t="str">
            <v>DESPACHO</v>
          </cell>
          <cell r="F1057" t="str">
            <v>NORMAL</v>
          </cell>
          <cell r="G1057" t="str">
            <v>FT80281</v>
          </cell>
          <cell r="H1057">
            <v>44943</v>
          </cell>
          <cell r="I1057" t="str">
            <v>ENTREGADO</v>
          </cell>
          <cell r="J1057">
            <v>44944</v>
          </cell>
          <cell r="K1057" t="str">
            <v>ADRIANA PILAR MEJIA CASTRO</v>
          </cell>
          <cell r="L1057" t="str">
            <v>COTOCOLLAO CALLE RUMIHURCO  SN  Y OCTAVA TRANSVERSAL</v>
          </cell>
          <cell r="M1057" t="str">
            <v>1720998176</v>
          </cell>
          <cell r="N1057" t="str">
            <v>0987363025</v>
          </cell>
          <cell r="O1057" t="str">
            <v>0987363025</v>
          </cell>
          <cell r="P1057" t="str">
            <v>170305</v>
          </cell>
          <cell r="Q1057" t="str">
            <v>QUITO</v>
          </cell>
          <cell r="R1057" t="str">
            <v>PICHINCHA</v>
          </cell>
          <cell r="S1057" t="str">
            <v>QUITO - URBANIZACION DE LOS ARQUITECTOS - CONJUNTO SAN GREGORIO</v>
          </cell>
          <cell r="T1057" t="str">
            <v>FLEXTRANS UIO</v>
          </cell>
          <cell r="U1057" t="str">
            <v>FLEXNETUIO_LOCAL</v>
          </cell>
          <cell r="V1057">
            <v>1</v>
          </cell>
          <cell r="W1057">
            <v>1</v>
          </cell>
          <cell r="X1057" t="str">
            <v>FLEXNET ECUADOR - MDELIVERY</v>
          </cell>
          <cell r="Y1057" t="str">
            <v>CALLE 28 DE JUNIO S/N Y GARCIA MORENO ENTRADA LLANO GRANDE</v>
          </cell>
        </row>
        <row r="1058">
          <cell r="A1058" t="str">
            <v>4837577</v>
          </cell>
          <cell r="B1058">
            <v>497872</v>
          </cell>
          <cell r="C1058" t="str">
            <v>4837577</v>
          </cell>
          <cell r="D1058" t="str">
            <v>MDELIVERY</v>
          </cell>
          <cell r="E1058" t="str">
            <v>DESPACHO</v>
          </cell>
          <cell r="F1058" t="str">
            <v>DERIVADO PICK UP</v>
          </cell>
          <cell r="G1058" t="str">
            <v>031080004837577</v>
          </cell>
          <cell r="H1058">
            <v>44943</v>
          </cell>
          <cell r="I1058" t="str">
            <v>INCIDENCIA</v>
          </cell>
          <cell r="J1058">
            <v>44944</v>
          </cell>
          <cell r="K1058" t="str">
            <v>JIMMY SEBASTIAN CAIZA AVILA</v>
          </cell>
          <cell r="L1058" t="str">
            <v>OFICINA TRAMACO OTAVALO</v>
          </cell>
          <cell r="M1058" t="str">
            <v>1050171303</v>
          </cell>
          <cell r="N1058" t="str">
            <v>0929918183</v>
          </cell>
          <cell r="O1058" t="str">
            <v>0929918183</v>
          </cell>
          <cell r="P1058" t="str">
            <v>OTAVALO</v>
          </cell>
          <cell r="Q1058" t="str">
            <v>OTAVALO</v>
          </cell>
          <cell r="R1058" t="str">
            <v>IMBABURA</v>
          </cell>
          <cell r="T1058" t="str">
            <v>TRAMACO</v>
          </cell>
          <cell r="U1058" t="str">
            <v>FLEXNETUIO_PROVINCIA</v>
          </cell>
          <cell r="V1058">
            <v>1</v>
          </cell>
          <cell r="W1058">
            <v>1</v>
          </cell>
          <cell r="X1058" t="str">
            <v>FLEXNET ECUADOR - MDELIVERY</v>
          </cell>
          <cell r="Y1058" t="str">
            <v>CALLE 28 DE JUNIO S/N Y GARCIA MORENO ENTRADA LLANO GRANDE</v>
          </cell>
        </row>
        <row r="1059">
          <cell r="A1059" t="str">
            <v>4837659</v>
          </cell>
          <cell r="B1059">
            <v>497873</v>
          </cell>
          <cell r="C1059" t="str">
            <v>4837659</v>
          </cell>
          <cell r="D1059" t="str">
            <v>MDELIVERY</v>
          </cell>
          <cell r="E1059" t="str">
            <v>DESPACHO</v>
          </cell>
          <cell r="F1059" t="str">
            <v>NORMAL</v>
          </cell>
          <cell r="G1059" t="str">
            <v>031080004837659</v>
          </cell>
          <cell r="H1059">
            <v>44943</v>
          </cell>
          <cell r="I1059" t="str">
            <v>EN_TRANSITO</v>
          </cell>
          <cell r="J1059">
            <v>44943</v>
          </cell>
          <cell r="K1059" t="str">
            <v>ROMEL ENRIQUE CORTEZ BONILLA</v>
          </cell>
          <cell r="L1059" t="str">
            <v>SAN MIGUEL CALLE ROCAFUERTE SN Y ANA PAREDES</v>
          </cell>
          <cell r="M1059" t="str">
            <v>0550179493</v>
          </cell>
          <cell r="N1059" t="str">
            <v>0998823577</v>
          </cell>
          <cell r="O1059" t="str">
            <v>0998823577</v>
          </cell>
          <cell r="P1059" t="str">
            <v>050601</v>
          </cell>
          <cell r="Q1059" t="str">
            <v>SALCEDO</v>
          </cell>
          <cell r="R1059" t="str">
            <v>COTOPAXI</v>
          </cell>
          <cell r="S1059" t="str">
            <v>SAN MIGUEL</v>
          </cell>
          <cell r="T1059" t="str">
            <v>TRAMACO</v>
          </cell>
          <cell r="U1059" t="str">
            <v>FLEXNETUIO_PROVINCIA</v>
          </cell>
          <cell r="V1059">
            <v>1</v>
          </cell>
          <cell r="W1059">
            <v>1</v>
          </cell>
          <cell r="X1059" t="str">
            <v>FLEXNET ECUADOR - MDELIVERY</v>
          </cell>
          <cell r="Y1059" t="str">
            <v>CALLE 28 DE JUNIO S/N Y GARCIA MORENO ENTRADA LLANO GRANDE</v>
          </cell>
        </row>
        <row r="1060">
          <cell r="A1060" t="str">
            <v>4837670</v>
          </cell>
          <cell r="B1060">
            <v>497874</v>
          </cell>
          <cell r="C1060" t="str">
            <v>4837670</v>
          </cell>
          <cell r="D1060" t="str">
            <v>MDELIVERY</v>
          </cell>
          <cell r="E1060" t="str">
            <v>DESPACHO</v>
          </cell>
          <cell r="F1060" t="str">
            <v>NORMAL</v>
          </cell>
          <cell r="G1060" t="str">
            <v>FT80318</v>
          </cell>
          <cell r="H1060">
            <v>44943</v>
          </cell>
          <cell r="I1060" t="str">
            <v>EN_TRANSITO</v>
          </cell>
          <cell r="J1060">
            <v>44944</v>
          </cell>
          <cell r="K1060" t="str">
            <v>EDUARDO XAVIER HERRERA GONZALEZ</v>
          </cell>
          <cell r="L1060" t="str">
            <v>TARQUI BASTION POPULAR BLOQUE 1B  MZ 498  SOLAR 9  CALLE LUIS EDUARDO ROBLES PLAZA</v>
          </cell>
          <cell r="M1060" t="str">
            <v>0705895449</v>
          </cell>
          <cell r="N1060" t="str">
            <v>0999399025</v>
          </cell>
          <cell r="O1060" t="str">
            <v>0999399025</v>
          </cell>
          <cell r="P1060" t="str">
            <v>090705</v>
          </cell>
          <cell r="Q1060" t="str">
            <v>GUAYAQUIL</v>
          </cell>
          <cell r="R1060" t="str">
            <v>GUAYAS</v>
          </cell>
          <cell r="S1060" t="str">
            <v>GUAYAQUIL</v>
          </cell>
          <cell r="T1060" t="str">
            <v>ITSACOURIER</v>
          </cell>
          <cell r="U1060" t="str">
            <v>FLEXNETUIO_GYE</v>
          </cell>
          <cell r="V1060">
            <v>1</v>
          </cell>
          <cell r="W1060">
            <v>1</v>
          </cell>
          <cell r="X1060" t="str">
            <v>FLEXNET ECUADOR - MDELIVERY</v>
          </cell>
          <cell r="Y1060" t="str">
            <v>CALLE 28 DE JUNIO S/N Y GARCIA MORENO ENTRADA LLANO GRANDE</v>
          </cell>
        </row>
        <row r="1061">
          <cell r="A1061" t="str">
            <v>4837803</v>
          </cell>
          <cell r="B1061">
            <v>497875</v>
          </cell>
          <cell r="C1061" t="str">
            <v>4837803</v>
          </cell>
          <cell r="D1061" t="str">
            <v>MDELIVERY</v>
          </cell>
          <cell r="E1061" t="str">
            <v>DESPACHO</v>
          </cell>
          <cell r="F1061" t="str">
            <v>NORMAL</v>
          </cell>
          <cell r="G1061" t="str">
            <v>FT80324</v>
          </cell>
          <cell r="H1061">
            <v>44943</v>
          </cell>
          <cell r="I1061" t="str">
            <v>EN_TRANSITO</v>
          </cell>
          <cell r="J1061">
            <v>44944</v>
          </cell>
          <cell r="K1061" t="str">
            <v>CORINA ELIZABETH ROSADO SUAREZ</v>
          </cell>
          <cell r="L1061" t="str">
            <v>XIMENA COOP DIGNIDAD POPULAR MZ 4226 SOLAR 11</v>
          </cell>
          <cell r="M1061" t="str">
            <v>0914705108</v>
          </cell>
          <cell r="N1061" t="str">
            <v>0984508605</v>
          </cell>
          <cell r="O1061" t="str">
            <v>0984508605</v>
          </cell>
          <cell r="P1061" t="str">
            <v>090202</v>
          </cell>
          <cell r="Q1061" t="str">
            <v>GUAYAQUIL</v>
          </cell>
          <cell r="R1061" t="str">
            <v>GUAYAS</v>
          </cell>
          <cell r="S1061" t="str">
            <v>GUAYAQUIL</v>
          </cell>
          <cell r="T1061" t="str">
            <v>FLEXTRANS GYE</v>
          </cell>
          <cell r="U1061" t="str">
            <v>FLEXNETUIO_GYE</v>
          </cell>
          <cell r="V1061">
            <v>1</v>
          </cell>
          <cell r="W1061">
            <v>1</v>
          </cell>
          <cell r="X1061" t="str">
            <v>FLEXNET ECUADOR - MDELIVERY</v>
          </cell>
          <cell r="Y1061" t="str">
            <v>CALLE 28 DE JUNIO S/N Y GARCIA MORENO ENTRADA LLANO GRANDE</v>
          </cell>
        </row>
        <row r="1062">
          <cell r="A1062" t="str">
            <v>4837861</v>
          </cell>
          <cell r="B1062">
            <v>497876</v>
          </cell>
          <cell r="C1062" t="str">
            <v>4837861</v>
          </cell>
          <cell r="D1062" t="str">
            <v>MDELIVERY</v>
          </cell>
          <cell r="E1062" t="str">
            <v>DESPACHO</v>
          </cell>
          <cell r="F1062" t="str">
            <v>DERIVADO PICK UP</v>
          </cell>
          <cell r="G1062" t="str">
            <v>031080004837861</v>
          </cell>
          <cell r="H1062">
            <v>44943</v>
          </cell>
          <cell r="I1062" t="str">
            <v>EN_TRANSITO</v>
          </cell>
          <cell r="J1062">
            <v>44943</v>
          </cell>
          <cell r="K1062" t="str">
            <v>CORTES GUERRERO FRIKSON ALEXANDER</v>
          </cell>
          <cell r="L1062" t="str">
            <v>OFICINA TRAMACO PORTETE</v>
          </cell>
          <cell r="M1062" t="str">
            <v>0705521003</v>
          </cell>
          <cell r="N1062" t="str">
            <v>0967024913</v>
          </cell>
          <cell r="O1062" t="str">
            <v>0967024913</v>
          </cell>
          <cell r="P1062" t="str">
            <v>GUAYAQUIL</v>
          </cell>
          <cell r="Q1062" t="str">
            <v>GUAYAQUIL</v>
          </cell>
          <cell r="R1062" t="str">
            <v>GUAYAS</v>
          </cell>
          <cell r="T1062" t="str">
            <v>TRAMACO</v>
          </cell>
          <cell r="U1062" t="str">
            <v>FLEXNETUIO_GYE</v>
          </cell>
          <cell r="V1062">
            <v>1</v>
          </cell>
          <cell r="W1062">
            <v>1</v>
          </cell>
          <cell r="X1062" t="str">
            <v>FLEXNET ECUADOR - MDELIVERY</v>
          </cell>
          <cell r="Y1062" t="str">
            <v>CALLE 28 DE JUNIO S/N Y GARCIA MORENO ENTRADA LLANO GRANDE</v>
          </cell>
        </row>
        <row r="1063">
          <cell r="A1063" t="str">
            <v>4837927</v>
          </cell>
          <cell r="B1063">
            <v>497877</v>
          </cell>
          <cell r="C1063" t="str">
            <v>4837927</v>
          </cell>
          <cell r="D1063" t="str">
            <v>MDELIVERY</v>
          </cell>
          <cell r="E1063" t="str">
            <v>DESPACHO</v>
          </cell>
          <cell r="F1063" t="str">
            <v>NORMAL</v>
          </cell>
          <cell r="G1063" t="str">
            <v>031080004837927</v>
          </cell>
          <cell r="H1063">
            <v>44943</v>
          </cell>
          <cell r="I1063" t="str">
            <v>ENTREGADO</v>
          </cell>
          <cell r="J1063">
            <v>44944</v>
          </cell>
          <cell r="K1063" t="str">
            <v>Vanessa Elizabeth Palacios Gorozabel</v>
          </cell>
          <cell r="L1063" t="str">
            <v>PUEBLO NUEVO CALLE 21 DE OCTUBRE SN AV PRINCIPAL</v>
          </cell>
          <cell r="M1063" t="str">
            <v>1312897968</v>
          </cell>
          <cell r="N1063" t="str">
            <v>0984732558</v>
          </cell>
          <cell r="O1063" t="str">
            <v>0984732558</v>
          </cell>
          <cell r="P1063" t="str">
            <v>130116</v>
          </cell>
          <cell r="Q1063" t="str">
            <v>PORTOVIEJO</v>
          </cell>
          <cell r="R1063" t="str">
            <v>MANABI</v>
          </cell>
          <cell r="S1063" t="str">
            <v>PUEBLO NUEVO - RIOCHICO (RIO CHICO) - PECHICHE</v>
          </cell>
          <cell r="T1063" t="str">
            <v>TRAMACO</v>
          </cell>
          <cell r="U1063" t="str">
            <v>FLEXNETUIO_PROVINCIA</v>
          </cell>
          <cell r="V1063">
            <v>1</v>
          </cell>
          <cell r="W1063">
            <v>1</v>
          </cell>
          <cell r="X1063" t="str">
            <v>FLEXNET ECUADOR - MDELIVERY</v>
          </cell>
          <cell r="Y1063" t="str">
            <v>CALLE 28 DE JUNIO S/N Y GARCIA MORENO ENTRADA LLANO GRANDE</v>
          </cell>
        </row>
        <row r="1064">
          <cell r="A1064" t="str">
            <v>4837931</v>
          </cell>
          <cell r="B1064">
            <v>497878</v>
          </cell>
          <cell r="C1064" t="str">
            <v>4837931</v>
          </cell>
          <cell r="D1064" t="str">
            <v>MDELIVERY</v>
          </cell>
          <cell r="E1064" t="str">
            <v>DESPACHO</v>
          </cell>
          <cell r="F1064" t="str">
            <v>NORMAL</v>
          </cell>
          <cell r="G1064" t="str">
            <v>031080004837931</v>
          </cell>
          <cell r="H1064">
            <v>44943</v>
          </cell>
          <cell r="I1064" t="str">
            <v>ENTREGADO</v>
          </cell>
          <cell r="J1064">
            <v>44944</v>
          </cell>
          <cell r="K1064" t="str">
            <v>RUFINO JASMANI PLUAS SOLIS</v>
          </cell>
          <cell r="L1064" t="str">
            <v>PLAYAS AV AURELIO YEPEZ SN CALLE 6TA</v>
          </cell>
          <cell r="M1064" t="str">
            <v>0953982329</v>
          </cell>
          <cell r="N1064" t="str">
            <v>0987928581</v>
          </cell>
          <cell r="O1064" t="str">
            <v>0968601164</v>
          </cell>
          <cell r="P1064" t="str">
            <v>092202</v>
          </cell>
          <cell r="Q1064" t="str">
            <v>PLAYAS</v>
          </cell>
          <cell r="R1064" t="str">
            <v>GUAYAS</v>
          </cell>
          <cell r="S1064" t="str">
            <v>GENERAL VILLAMIL (PLAYAS) - DATA DE VILLAMIL</v>
          </cell>
          <cell r="T1064" t="str">
            <v>TRAMACO</v>
          </cell>
          <cell r="U1064" t="str">
            <v>FLEXNETUIO_PROVINCIA</v>
          </cell>
          <cell r="V1064">
            <v>1</v>
          </cell>
          <cell r="W1064">
            <v>1</v>
          </cell>
          <cell r="X1064" t="str">
            <v>FLEXNET ECUADOR - MDELIVERY</v>
          </cell>
          <cell r="Y1064" t="str">
            <v>CALLE 28 DE JUNIO S/N Y GARCIA MORENO ENTRADA LLANO GRANDE</v>
          </cell>
        </row>
        <row r="1065">
          <cell r="A1065" t="str">
            <v>4837946</v>
          </cell>
          <cell r="B1065">
            <v>497879</v>
          </cell>
          <cell r="C1065" t="str">
            <v>4837946</v>
          </cell>
          <cell r="D1065" t="str">
            <v>MDELIVERY</v>
          </cell>
          <cell r="E1065" t="str">
            <v>DESPACHO</v>
          </cell>
          <cell r="F1065" t="str">
            <v>NORMAL</v>
          </cell>
          <cell r="G1065" t="str">
            <v>031080004837946</v>
          </cell>
          <cell r="H1065">
            <v>44943</v>
          </cell>
          <cell r="I1065" t="str">
            <v>EN_TRANSITO</v>
          </cell>
          <cell r="J1065">
            <v>44943</v>
          </cell>
          <cell r="K1065" t="str">
            <v>BLADIMIR COLON GALARZA OTOYA</v>
          </cell>
          <cell r="L1065" t="str">
            <v>ATACAMES CALLE JUAN MONTALVO SN VIA ROBERTO LUIS CERVANTES</v>
          </cell>
          <cell r="M1065" t="str">
            <v>0802521690</v>
          </cell>
          <cell r="N1065" t="str">
            <v>0999974375</v>
          </cell>
          <cell r="O1065" t="str">
            <v>0999974375</v>
          </cell>
          <cell r="P1065" t="str">
            <v>080305</v>
          </cell>
          <cell r="Q1065" t="str">
            <v>ATACAMES</v>
          </cell>
          <cell r="R1065" t="str">
            <v>ESMERALDAS</v>
          </cell>
          <cell r="S1065" t="str">
            <v>ATACAMES</v>
          </cell>
          <cell r="T1065" t="str">
            <v>TRAMACO</v>
          </cell>
          <cell r="U1065" t="str">
            <v>FLEXNETUIO_PROVINCIA</v>
          </cell>
          <cell r="V1065">
            <v>1</v>
          </cell>
          <cell r="W1065">
            <v>1</v>
          </cell>
          <cell r="X1065" t="str">
            <v>FLEXNET ECUADOR - MDELIVERY</v>
          </cell>
          <cell r="Y1065" t="str">
            <v>CALLE 28 DE JUNIO S/N Y GARCIA MORENO ENTRADA LLANO GRANDE</v>
          </cell>
        </row>
        <row r="1066">
          <cell r="A1066" t="str">
            <v>4838043</v>
          </cell>
          <cell r="B1066">
            <v>497880</v>
          </cell>
          <cell r="C1066" t="str">
            <v>4838043</v>
          </cell>
          <cell r="D1066" t="str">
            <v>MDELIVERY</v>
          </cell>
          <cell r="E1066" t="str">
            <v>DESPACHO</v>
          </cell>
          <cell r="F1066" t="str">
            <v>NORMAL</v>
          </cell>
          <cell r="G1066" t="str">
            <v>031080004838043</v>
          </cell>
          <cell r="H1066">
            <v>44943</v>
          </cell>
          <cell r="I1066" t="str">
            <v>ENTREGADO</v>
          </cell>
          <cell r="J1066">
            <v>44944</v>
          </cell>
          <cell r="K1066" t="str">
            <v>JORDY ALEXANDER PINEDA ORTEGA</v>
          </cell>
          <cell r="L1066" t="str">
            <v>SAN SEBASTIAN CALLE CARLOS ROMAN SN ENTRE CALLE BENJAMIN PEREIRA Y JOSE MARIA RIOFRIO</v>
          </cell>
          <cell r="M1066" t="str">
            <v>0705653640</v>
          </cell>
          <cell r="N1066" t="str">
            <v>0998886459</v>
          </cell>
          <cell r="O1066" t="str">
            <v>0998886459</v>
          </cell>
          <cell r="P1066" t="str">
            <v>110103</v>
          </cell>
          <cell r="Q1066" t="str">
            <v>LOJA</v>
          </cell>
          <cell r="R1066" t="str">
            <v>LOJA</v>
          </cell>
          <cell r="S1066" t="str">
            <v>LOJA</v>
          </cell>
          <cell r="T1066" t="str">
            <v>TRAMACO</v>
          </cell>
          <cell r="U1066" t="str">
            <v>FLEXNETUIO_PROVINCIA</v>
          </cell>
          <cell r="V1066">
            <v>1</v>
          </cell>
          <cell r="W1066">
            <v>1</v>
          </cell>
          <cell r="X1066" t="str">
            <v>FLEXNET ECUADOR - MDELIVERY</v>
          </cell>
          <cell r="Y1066" t="str">
            <v>CALLE 28 DE JUNIO S/N Y GARCIA MORENO ENTRADA LLANO GRANDE</v>
          </cell>
        </row>
        <row r="1067">
          <cell r="A1067" t="str">
            <v>4838050</v>
          </cell>
          <cell r="B1067">
            <v>497881</v>
          </cell>
          <cell r="C1067" t="str">
            <v>4838050</v>
          </cell>
          <cell r="D1067" t="str">
            <v>MDELIVERY</v>
          </cell>
          <cell r="E1067" t="str">
            <v>DESPACHO</v>
          </cell>
          <cell r="F1067" t="str">
            <v>DERIVADO PICK UP</v>
          </cell>
          <cell r="G1067" t="str">
            <v>031080004838050</v>
          </cell>
          <cell r="H1067">
            <v>44943</v>
          </cell>
          <cell r="I1067" t="str">
            <v>INCIDENCIA</v>
          </cell>
          <cell r="J1067">
            <v>44944</v>
          </cell>
          <cell r="K1067" t="str">
            <v>BORJA BORJA JORGE FERNANDO</v>
          </cell>
          <cell r="L1067" t="str">
            <v>OFICINA TRAMACO SALCEDO</v>
          </cell>
          <cell r="M1067" t="str">
            <v>0502991334</v>
          </cell>
          <cell r="N1067" t="str">
            <v>0987113997</v>
          </cell>
          <cell r="O1067" t="str">
            <v>0987113997</v>
          </cell>
          <cell r="P1067" t="str">
            <v>SALCEDO</v>
          </cell>
          <cell r="Q1067" t="str">
            <v>SALCEDO</v>
          </cell>
          <cell r="R1067" t="str">
            <v>COTOPAXI</v>
          </cell>
          <cell r="T1067" t="str">
            <v>TRAMACO</v>
          </cell>
          <cell r="U1067" t="str">
            <v>FLEXNETUIO_PROVINCIA</v>
          </cell>
          <cell r="V1067">
            <v>1</v>
          </cell>
          <cell r="W1067">
            <v>1</v>
          </cell>
          <cell r="X1067" t="str">
            <v>FLEXNET ECUADOR - MDELIVERY</v>
          </cell>
          <cell r="Y1067" t="str">
            <v>CALLE 28 DE JUNIO S/N Y GARCIA MORENO ENTRADA LLANO GRANDE</v>
          </cell>
        </row>
        <row r="1068">
          <cell r="A1068" t="str">
            <v>4838129</v>
          </cell>
          <cell r="B1068">
            <v>497882</v>
          </cell>
          <cell r="C1068" t="str">
            <v>4838129</v>
          </cell>
          <cell r="D1068" t="str">
            <v>MDELIVERY</v>
          </cell>
          <cell r="E1068" t="str">
            <v>DESPACHO</v>
          </cell>
          <cell r="F1068" t="str">
            <v>NORMAL</v>
          </cell>
          <cell r="G1068" t="str">
            <v>FT80260</v>
          </cell>
          <cell r="H1068">
            <v>44943</v>
          </cell>
          <cell r="I1068" t="str">
            <v>EN_TRANSITO</v>
          </cell>
          <cell r="J1068">
            <v>44943</v>
          </cell>
          <cell r="K1068" t="str">
            <v>LUIS ANDRES JACOME MARTINEZ</v>
          </cell>
          <cell r="L1068" t="str">
            <v>ITCHIMBIA CALLE ARTURO BORJA  N3 112 CALLE CONCEPCION</v>
          </cell>
          <cell r="M1068" t="str">
            <v>1753520343</v>
          </cell>
          <cell r="N1068" t="str">
            <v>0960506379</v>
          </cell>
          <cell r="O1068" t="str">
            <v>0960506379</v>
          </cell>
          <cell r="P1068" t="str">
            <v>170403</v>
          </cell>
          <cell r="Q1068" t="str">
            <v>QUITO</v>
          </cell>
          <cell r="R1068" t="str">
            <v>PICHINCHA</v>
          </cell>
          <cell r="S1068" t="str">
            <v>QUITO</v>
          </cell>
          <cell r="T1068" t="str">
            <v>FLEXTRANS UIO</v>
          </cell>
          <cell r="U1068" t="str">
            <v>FLEXNETUIO_LOCAL</v>
          </cell>
          <cell r="V1068">
            <v>1</v>
          </cell>
          <cell r="W1068">
            <v>1</v>
          </cell>
          <cell r="X1068" t="str">
            <v>FLEXNET ECUADOR - MDELIVERY</v>
          </cell>
          <cell r="Y1068" t="str">
            <v>CALLE 28 DE JUNIO S/N Y GARCIA MORENO ENTRADA LLANO GRANDE</v>
          </cell>
        </row>
        <row r="1069">
          <cell r="A1069" t="str">
            <v>4838142</v>
          </cell>
          <cell r="B1069">
            <v>497884</v>
          </cell>
          <cell r="C1069" t="str">
            <v>4838142</v>
          </cell>
          <cell r="D1069" t="str">
            <v>MDELIVERY</v>
          </cell>
          <cell r="E1069" t="str">
            <v>DESPACHO</v>
          </cell>
          <cell r="F1069" t="str">
            <v>NORMAL</v>
          </cell>
          <cell r="G1069" t="str">
            <v>031080004838142</v>
          </cell>
          <cell r="H1069">
            <v>44943</v>
          </cell>
          <cell r="I1069" t="str">
            <v>INCIDENCIA</v>
          </cell>
          <cell r="J1069">
            <v>44944</v>
          </cell>
          <cell r="K1069" t="str">
            <v>Gerardo Mau Sang Flores Aspiazu</v>
          </cell>
          <cell r="L1069" t="str">
            <v>LA AURORA URBANIZACION VILLA DEL REY ETAPA FELIPE  MZ 6 SL 27</v>
          </cell>
          <cell r="M1069" t="str">
            <v>1201342977</v>
          </cell>
          <cell r="N1069" t="str">
            <v>0982214877</v>
          </cell>
          <cell r="O1069" t="str">
            <v>0982214877</v>
          </cell>
          <cell r="P1069" t="str">
            <v>092406</v>
          </cell>
          <cell r="Q1069" t="str">
            <v>DURAN</v>
          </cell>
          <cell r="R1069" t="str">
            <v>GUAYAS</v>
          </cell>
          <cell r="S1069" t="str">
            <v>ELOY ALFARO (DURAN)</v>
          </cell>
          <cell r="T1069" t="str">
            <v>TRAMACO</v>
          </cell>
          <cell r="U1069" t="str">
            <v>FLEXNETUIO_GYE</v>
          </cell>
          <cell r="V1069">
            <v>1</v>
          </cell>
          <cell r="W1069">
            <v>1</v>
          </cell>
          <cell r="X1069" t="str">
            <v>FLEXNET ECUADOR - MDELIVERY</v>
          </cell>
          <cell r="Y1069" t="str">
            <v>CALLE 28 DE JUNIO S/N Y GARCIA MORENO ENTRADA LLANO GRANDE</v>
          </cell>
        </row>
        <row r="1070">
          <cell r="A1070" t="str">
            <v>4838153</v>
          </cell>
          <cell r="B1070">
            <v>497885</v>
          </cell>
          <cell r="C1070" t="str">
            <v>4838153</v>
          </cell>
          <cell r="D1070" t="str">
            <v>MDELIVERY</v>
          </cell>
          <cell r="E1070" t="str">
            <v>DESPACHO</v>
          </cell>
          <cell r="F1070" t="str">
            <v>NORMAL</v>
          </cell>
          <cell r="G1070" t="str">
            <v>FT80285</v>
          </cell>
          <cell r="H1070">
            <v>44943</v>
          </cell>
          <cell r="I1070" t="str">
            <v>EN_TRANSITO</v>
          </cell>
          <cell r="J1070">
            <v>44943</v>
          </cell>
          <cell r="K1070" t="str">
            <v>Susana Margarita Martinez Soto</v>
          </cell>
          <cell r="L1070" t="str">
            <v>CONOCOTO CALLE PRINCESA TOA  OE6 317  Y PRINCESA PACCHA</v>
          </cell>
          <cell r="M1070" t="str">
            <v>1708455942</v>
          </cell>
          <cell r="N1070" t="str">
            <v>0995012716</v>
          </cell>
          <cell r="O1070" t="str">
            <v>0995012716</v>
          </cell>
          <cell r="P1070" t="str">
            <v>170805</v>
          </cell>
          <cell r="Q1070" t="str">
            <v>QUITO</v>
          </cell>
          <cell r="R1070" t="str">
            <v>PICHINCHA</v>
          </cell>
          <cell r="S1070" t="str">
            <v>CONOCOTO - DEAN BAJO -  -  -  -</v>
          </cell>
          <cell r="T1070" t="str">
            <v>FLEXTRANS UIO</v>
          </cell>
          <cell r="U1070" t="str">
            <v>FLEXNETUIO_LOCAL</v>
          </cell>
          <cell r="V1070">
            <v>1</v>
          </cell>
          <cell r="W1070">
            <v>1</v>
          </cell>
          <cell r="X1070" t="str">
            <v>FLEXNET ECUADOR - MDELIVERY</v>
          </cell>
          <cell r="Y1070" t="str">
            <v>CALLE 28 DE JUNIO S/N Y GARCIA MORENO ENTRADA LLANO GRANDE</v>
          </cell>
        </row>
        <row r="1071">
          <cell r="A1071" t="str">
            <v>4838207</v>
          </cell>
          <cell r="B1071">
            <v>497886</v>
          </cell>
          <cell r="C1071" t="str">
            <v>4838207</v>
          </cell>
          <cell r="D1071" t="str">
            <v>MDELIVERY</v>
          </cell>
          <cell r="E1071" t="str">
            <v>DESPACHO</v>
          </cell>
          <cell r="F1071" t="str">
            <v>NORMAL</v>
          </cell>
          <cell r="G1071" t="str">
            <v>FT80276</v>
          </cell>
          <cell r="H1071">
            <v>44943</v>
          </cell>
          <cell r="I1071" t="str">
            <v>ENTREGADO</v>
          </cell>
          <cell r="J1071">
            <v>44944</v>
          </cell>
          <cell r="K1071" t="str">
            <v>RICHARD SAUL HARO FERNANDEZ</v>
          </cell>
          <cell r="L1071" t="str">
            <v>INAQUITO AV MARIANA DE JESUS  N31 190  AV 10 DE AGOSTO</v>
          </cell>
          <cell r="M1071" t="str">
            <v>1724484017</v>
          </cell>
          <cell r="N1071" t="str">
            <v>0998480829</v>
          </cell>
          <cell r="O1071" t="str">
            <v>0998480829</v>
          </cell>
          <cell r="P1071" t="str">
            <v>170520</v>
          </cell>
          <cell r="Q1071" t="str">
            <v>QUITO</v>
          </cell>
          <cell r="R1071" t="str">
            <v>PICHINCHA</v>
          </cell>
          <cell r="S1071" t="str">
            <v>QUITO</v>
          </cell>
          <cell r="T1071" t="str">
            <v>FLEXTRANS UIO</v>
          </cell>
          <cell r="U1071" t="str">
            <v>FLEXNETUIO_LOCAL</v>
          </cell>
          <cell r="V1071">
            <v>1</v>
          </cell>
          <cell r="W1071">
            <v>1</v>
          </cell>
          <cell r="X1071" t="str">
            <v>FLEXNET ECUADOR - MDELIVERY</v>
          </cell>
          <cell r="Y1071" t="str">
            <v>CALLE 28 DE JUNIO S/N Y GARCIA MORENO ENTRADA LLANO GRANDE</v>
          </cell>
        </row>
        <row r="1072">
          <cell r="A1072" t="str">
            <v>4838249</v>
          </cell>
          <cell r="B1072">
            <v>497887</v>
          </cell>
          <cell r="C1072" t="str">
            <v>4838249</v>
          </cell>
          <cell r="D1072" t="str">
            <v>MDELIVERY</v>
          </cell>
          <cell r="E1072" t="str">
            <v>DESPACHO</v>
          </cell>
          <cell r="F1072" t="str">
            <v>DERIVADO PICK UP</v>
          </cell>
          <cell r="G1072" t="str">
            <v>031080004838249</v>
          </cell>
          <cell r="H1072">
            <v>44943</v>
          </cell>
          <cell r="I1072" t="str">
            <v>INCIDENCIA</v>
          </cell>
          <cell r="J1072">
            <v>44944</v>
          </cell>
          <cell r="K1072" t="str">
            <v>MARIO SEBASTIAN MATEUS PINOS</v>
          </cell>
          <cell r="L1072" t="str">
            <v>OFICINA TRAMACO SANTO DOMINGO</v>
          </cell>
          <cell r="M1072" t="str">
            <v>1719426759</v>
          </cell>
          <cell r="N1072" t="str">
            <v>0962720803</v>
          </cell>
          <cell r="O1072" t="str">
            <v>0962720803</v>
          </cell>
          <cell r="P1072" t="str">
            <v>SANTO DOMINGO</v>
          </cell>
          <cell r="Q1072" t="str">
            <v>SANTO DOMINGO</v>
          </cell>
          <cell r="R1072" t="str">
            <v>SANTO DOMINGO DE LOS TSACHILAS</v>
          </cell>
          <cell r="T1072" t="str">
            <v>TRAMACO</v>
          </cell>
          <cell r="U1072" t="str">
            <v>FLEXNETUIO_PROVINCIA</v>
          </cell>
          <cell r="V1072">
            <v>1</v>
          </cell>
          <cell r="W1072">
            <v>1</v>
          </cell>
          <cell r="X1072" t="str">
            <v>FLEXNET ECUADOR - MDELIVERY</v>
          </cell>
          <cell r="Y1072" t="str">
            <v>CALLE 28 DE JUNIO S/N Y GARCIA MORENO ENTRADA LLANO GRANDE</v>
          </cell>
        </row>
        <row r="1073">
          <cell r="A1073" t="str">
            <v>4838253</v>
          </cell>
          <cell r="B1073">
            <v>497888</v>
          </cell>
          <cell r="C1073" t="str">
            <v>4838253</v>
          </cell>
          <cell r="D1073" t="str">
            <v>MDELIVERY</v>
          </cell>
          <cell r="E1073" t="str">
            <v>DESPACHO</v>
          </cell>
          <cell r="F1073" t="str">
            <v>NORMAL</v>
          </cell>
          <cell r="G1073" t="str">
            <v>FT80278</v>
          </cell>
          <cell r="H1073">
            <v>44943</v>
          </cell>
          <cell r="I1073" t="str">
            <v>ENTREGADO</v>
          </cell>
          <cell r="J1073">
            <v>44944</v>
          </cell>
          <cell r="K1073" t="str">
            <v>FAUSTO MARCELO HINOJOSA LUNA</v>
          </cell>
          <cell r="L1073" t="str">
            <v>COTOCOLLAO CALLE SABANILLA SN CALLE MACHALA</v>
          </cell>
          <cell r="M1073" t="str">
            <v>1803292422</v>
          </cell>
          <cell r="N1073" t="str">
            <v>0992931965</v>
          </cell>
          <cell r="O1073" t="str">
            <v>0992931965</v>
          </cell>
          <cell r="P1073" t="str">
            <v>170301</v>
          </cell>
          <cell r="Q1073" t="str">
            <v>QUITO</v>
          </cell>
          <cell r="R1073" t="str">
            <v>PICHINCHA</v>
          </cell>
          <cell r="S1073" t="str">
            <v>QUITO</v>
          </cell>
          <cell r="T1073" t="str">
            <v>FLEXTRANS UIO</v>
          </cell>
          <cell r="U1073" t="str">
            <v>FLEXNETUIO_LOCAL</v>
          </cell>
          <cell r="V1073">
            <v>1</v>
          </cell>
          <cell r="W1073">
            <v>1</v>
          </cell>
          <cell r="X1073" t="str">
            <v>FLEXNET ECUADOR - MDELIVERY</v>
          </cell>
          <cell r="Y1073" t="str">
            <v>CALLE 28 DE JUNIO S/N Y GARCIA MORENO ENTRADA LLANO GRANDE</v>
          </cell>
        </row>
        <row r="1074">
          <cell r="A1074" t="str">
            <v>4789546</v>
          </cell>
          <cell r="B1074">
            <v>497837</v>
          </cell>
          <cell r="C1074" t="str">
            <v>4789546</v>
          </cell>
          <cell r="D1074" t="str">
            <v>MDELIVERY</v>
          </cell>
          <cell r="E1074" t="str">
            <v>DESPACHO</v>
          </cell>
          <cell r="F1074" t="str">
            <v>NORMAL</v>
          </cell>
          <cell r="G1074" t="str">
            <v>031080004789546</v>
          </cell>
          <cell r="H1074">
            <v>44943</v>
          </cell>
          <cell r="I1074" t="str">
            <v>ENTREGADO</v>
          </cell>
          <cell r="J1074">
            <v>44944</v>
          </cell>
          <cell r="K1074" t="str">
            <v>BRYAN JEFERSON PERUGACHI GREFA</v>
          </cell>
          <cell r="L1074" t="str">
            <v>VIA A LAGO AGRIO  KM 5 Y MEDIO</v>
          </cell>
          <cell r="M1074" t="str">
            <v>1500944150</v>
          </cell>
          <cell r="N1074" t="str">
            <v>0992477518</v>
          </cell>
          <cell r="O1074" t="str">
            <v>0992477518</v>
          </cell>
          <cell r="P1074" t="str">
            <v>220202</v>
          </cell>
          <cell r="Q1074" t="str">
            <v>EL COCA</v>
          </cell>
          <cell r="R1074" t="str">
            <v>ORELLANA</v>
          </cell>
          <cell r="S1074" t="str">
            <v>PUERTO FRANCISCO DE ORELLANA (EL COCA) - FLOR DE ORIENTE</v>
          </cell>
          <cell r="T1074" t="str">
            <v>TRAMACO</v>
          </cell>
          <cell r="U1074" t="str">
            <v>FLEXNETUIO_PROVINCIA</v>
          </cell>
          <cell r="V1074">
            <v>1</v>
          </cell>
          <cell r="W1074">
            <v>1</v>
          </cell>
          <cell r="X1074" t="str">
            <v>FLEXNET ECUADOR - MDELIVERY</v>
          </cell>
          <cell r="Y1074" t="str">
            <v>CALLE 28 DE JUNIO S/N Y GARCIA MORENO ENTRADA LLANO GRANDE</v>
          </cell>
        </row>
        <row r="1075">
          <cell r="A1075" t="str">
            <v>4800441</v>
          </cell>
          <cell r="B1075">
            <v>497838</v>
          </cell>
          <cell r="C1075" t="str">
            <v>4800441</v>
          </cell>
          <cell r="D1075" t="str">
            <v>MDELIVERY</v>
          </cell>
          <cell r="E1075" t="str">
            <v>DESPACHO</v>
          </cell>
          <cell r="F1075" t="str">
            <v>NORMAL</v>
          </cell>
          <cell r="G1075" t="str">
            <v>FT80312</v>
          </cell>
          <cell r="H1075">
            <v>44943</v>
          </cell>
          <cell r="I1075" t="str">
            <v>EN_TRANSITO</v>
          </cell>
          <cell r="J1075">
            <v>44944</v>
          </cell>
          <cell r="K1075" t="str">
            <v>MOYA GONZABAY ANGEL HONORATO</v>
          </cell>
          <cell r="L1075" t="str">
            <v>TARQUI URDESA NORTE AV PRIMERA  101A Y CALLE PRIMERA</v>
          </cell>
          <cell r="M1075" t="str">
            <v>0914801311</v>
          </cell>
          <cell r="N1075" t="str">
            <v>0962719176</v>
          </cell>
          <cell r="O1075" t="str">
            <v>0962719176</v>
          </cell>
          <cell r="P1075" t="str">
            <v>090507</v>
          </cell>
          <cell r="Q1075" t="str">
            <v>GUAYAQUIL</v>
          </cell>
          <cell r="R1075" t="str">
            <v>GUAYAS</v>
          </cell>
          <cell r="S1075" t="str">
            <v>GUAYAQUIL</v>
          </cell>
          <cell r="T1075" t="str">
            <v>ITSACOURIER</v>
          </cell>
          <cell r="U1075" t="str">
            <v>FLEXNETUIO_GYE</v>
          </cell>
          <cell r="V1075">
            <v>1</v>
          </cell>
          <cell r="W1075">
            <v>1</v>
          </cell>
          <cell r="X1075" t="str">
            <v>FLEXNET ECUADOR - MDELIVERY</v>
          </cell>
          <cell r="Y1075" t="str">
            <v>CALLE 28 DE JUNIO S/N Y GARCIA MORENO ENTRADA LLANO GRANDE</v>
          </cell>
        </row>
        <row r="1076">
          <cell r="A1076" t="str">
            <v>4801152</v>
          </cell>
          <cell r="B1076">
            <v>497839</v>
          </cell>
          <cell r="C1076" t="str">
            <v>4801152</v>
          </cell>
          <cell r="D1076" t="str">
            <v>MDELIVERY</v>
          </cell>
          <cell r="E1076" t="str">
            <v>DESPACHO</v>
          </cell>
          <cell r="F1076" t="str">
            <v>NORMAL</v>
          </cell>
          <cell r="G1076" t="str">
            <v>FT80305</v>
          </cell>
          <cell r="H1076">
            <v>44943</v>
          </cell>
          <cell r="I1076" t="str">
            <v>EN_TRANSITO</v>
          </cell>
          <cell r="J1076">
            <v>44944</v>
          </cell>
          <cell r="K1076" t="str">
            <v>ALEXANDER JAVIER SUAREZ</v>
          </cell>
          <cell r="L1076" t="str">
            <v>TARQUI MIRAFLORES CALLE AV CENTRAL 300 Y CALLE 3ERA</v>
          </cell>
          <cell r="M1076" t="str">
            <v>0951858190</v>
          </cell>
          <cell r="N1076" t="str">
            <v>0979173344</v>
          </cell>
          <cell r="O1076" t="str">
            <v>0979173344</v>
          </cell>
          <cell r="P1076" t="str">
            <v>090507</v>
          </cell>
          <cell r="Q1076" t="str">
            <v>GUAYAQUIL</v>
          </cell>
          <cell r="R1076" t="str">
            <v>GUAYAS</v>
          </cell>
          <cell r="S1076" t="str">
            <v>GUAYAQUIL</v>
          </cell>
          <cell r="T1076" t="str">
            <v>ITSACOURIER</v>
          </cell>
          <cell r="U1076" t="str">
            <v>FLEXNETUIO_GYE</v>
          </cell>
          <cell r="V1076">
            <v>1</v>
          </cell>
          <cell r="W1076">
            <v>1</v>
          </cell>
          <cell r="X1076" t="str">
            <v>FLEXNET ECUADOR - MDELIVERY</v>
          </cell>
          <cell r="Y1076" t="str">
            <v>CALLE 28 DE JUNIO S/N Y GARCIA MORENO ENTRADA LLANO GRANDE</v>
          </cell>
        </row>
        <row r="1077">
          <cell r="A1077" t="str">
            <v>4809339</v>
          </cell>
          <cell r="B1077">
            <v>497840</v>
          </cell>
          <cell r="C1077" t="str">
            <v>4809339</v>
          </cell>
          <cell r="D1077" t="str">
            <v>MDELIVERY</v>
          </cell>
          <cell r="E1077" t="str">
            <v>DESPACHO</v>
          </cell>
          <cell r="F1077" t="str">
            <v>NORMAL</v>
          </cell>
          <cell r="G1077" t="str">
            <v>FT80409</v>
          </cell>
          <cell r="H1077">
            <v>44943</v>
          </cell>
          <cell r="I1077" t="str">
            <v>EN_TRANSITO</v>
          </cell>
          <cell r="J1077">
            <v>44944</v>
          </cell>
          <cell r="K1077" t="str">
            <v>PAREDES VERDEZOTO WILME GEOVANNY</v>
          </cell>
          <cell r="L1077" t="str">
            <v>URDANETA CALLE ALCEDO  SN  Y SANTA ELENA</v>
          </cell>
          <cell r="M1077" t="str">
            <v>1712485000</v>
          </cell>
          <cell r="N1077" t="str">
            <v>0999295010</v>
          </cell>
          <cell r="O1077" t="str">
            <v>0999295010</v>
          </cell>
          <cell r="P1077" t="str">
            <v>090302</v>
          </cell>
          <cell r="Q1077" t="str">
            <v>GUAYAQUIL</v>
          </cell>
          <cell r="R1077" t="str">
            <v>GUAYAS</v>
          </cell>
          <cell r="S1077" t="str">
            <v>GUAYAQUIL</v>
          </cell>
          <cell r="T1077" t="str">
            <v>ITSACOURIER</v>
          </cell>
          <cell r="U1077" t="str">
            <v>FLEXNETUIO_GYE</v>
          </cell>
          <cell r="V1077">
            <v>1</v>
          </cell>
          <cell r="W1077">
            <v>1</v>
          </cell>
          <cell r="X1077" t="str">
            <v>FLEXNET ECUADOR - MDELIVERY</v>
          </cell>
          <cell r="Y1077" t="str">
            <v>CALLE 28 DE JUNIO S/N Y GARCIA MORENO ENTRADA LLANO GRANDE</v>
          </cell>
        </row>
        <row r="1078">
          <cell r="A1078" t="str">
            <v>25172</v>
          </cell>
          <cell r="B1078">
            <v>497834</v>
          </cell>
          <cell r="C1078" t="str">
            <v>25172</v>
          </cell>
          <cell r="D1078" t="str">
            <v>WORLINASLI</v>
          </cell>
          <cell r="E1078" t="str">
            <v>DESPACHO</v>
          </cell>
          <cell r="F1078" t="str">
            <v>NORMAL</v>
          </cell>
          <cell r="G1078" t="str">
            <v>80227</v>
          </cell>
          <cell r="H1078">
            <v>44943</v>
          </cell>
          <cell r="I1078" t="str">
            <v>ENTREGADO</v>
          </cell>
          <cell r="J1078">
            <v>44944</v>
          </cell>
          <cell r="K1078" t="str">
            <v>JHONNY JESUS RUSSO REGALADO</v>
          </cell>
          <cell r="L1078" t="str">
            <v>AV. JOSE RODRIGUEZ BONIN. URB. RENACER, MANZ 145 VILLA 13</v>
          </cell>
          <cell r="N1078" t="str">
            <v>0987692202</v>
          </cell>
          <cell r="O1078" t="str">
            <v>0987101241</v>
          </cell>
          <cell r="P1078" t="str">
            <v>090603</v>
          </cell>
          <cell r="Q1078" t="str">
            <v>GUAYAQUIL</v>
          </cell>
          <cell r="R1078" t="str">
            <v>GUAYAS</v>
          </cell>
          <cell r="S1078" t="str">
            <v>GUAYAQUIL</v>
          </cell>
          <cell r="T1078" t="str">
            <v>FLEXTRANS GYE</v>
          </cell>
          <cell r="U1078" t="str">
            <v>FLEXNETGYE_LOCAL</v>
          </cell>
          <cell r="V1078">
            <v>1</v>
          </cell>
          <cell r="W1078">
            <v>3.5</v>
          </cell>
          <cell r="X1078" t="str">
            <v>FLEXNET ECUADOR - WORLIN</v>
          </cell>
          <cell r="Y1078" t="str">
            <v>FERNANDO GUTIERREZ HILL VIA A DAULE KM 8 1/2 ENTRADA A COOPERATIVA JUAN MONTALVO</v>
          </cell>
        </row>
        <row r="1079">
          <cell r="A1079" t="str">
            <v>25174</v>
          </cell>
          <cell r="B1079">
            <v>497835</v>
          </cell>
          <cell r="C1079" t="str">
            <v>25174</v>
          </cell>
          <cell r="D1079" t="str">
            <v>WORLINASLI</v>
          </cell>
          <cell r="E1079" t="str">
            <v>DESPACHO</v>
          </cell>
          <cell r="F1079" t="str">
            <v>NORMAL</v>
          </cell>
          <cell r="G1079" t="str">
            <v>80225</v>
          </cell>
          <cell r="H1079">
            <v>44943</v>
          </cell>
          <cell r="I1079" t="str">
            <v>ENTREGADO</v>
          </cell>
          <cell r="J1079">
            <v>44944</v>
          </cell>
          <cell r="K1079" t="str">
            <v>STALIN FRANCIS AMOGUIMBA CAIZA</v>
          </cell>
          <cell r="L1079" t="str">
            <v>ALANGASI CALLE GASPAR DE VILLA ROEL , CALLE NISPEROS Y CALLE LIMONES AL LLEGAR AL FONDO DE LA CALLE NISPEROS A LA IZQUI</v>
          </cell>
          <cell r="N1079" t="str">
            <v>0990059922</v>
          </cell>
          <cell r="O1079" t="str">
            <v>0990757240</v>
          </cell>
          <cell r="P1079" t="str">
            <v>170808</v>
          </cell>
          <cell r="Q1079" t="str">
            <v>QUITO</v>
          </cell>
          <cell r="R1079" t="str">
            <v>PICHINCHA</v>
          </cell>
          <cell r="S1079" t="str">
            <v>ALANGASI</v>
          </cell>
          <cell r="T1079" t="str">
            <v>FLEXTRANS UIO</v>
          </cell>
          <cell r="U1079" t="str">
            <v>FLEXNETGYE_UIO</v>
          </cell>
          <cell r="V1079">
            <v>1</v>
          </cell>
          <cell r="W1079">
            <v>3.5</v>
          </cell>
          <cell r="X1079" t="str">
            <v>FLEXNET ECUADOR - WORLIN</v>
          </cell>
          <cell r="Y1079" t="str">
            <v>FERNANDO GUTIERREZ HILL VIA A DAULE KM 8 1/2 ENTRADA A COOPERATIVA JUAN MONTALVO</v>
          </cell>
        </row>
        <row r="1080">
          <cell r="A1080" t="str">
            <v>25176</v>
          </cell>
          <cell r="B1080">
            <v>497836</v>
          </cell>
          <cell r="C1080" t="str">
            <v>25176</v>
          </cell>
          <cell r="D1080" t="str">
            <v>WORLINASLI</v>
          </cell>
          <cell r="E1080" t="str">
            <v>DESPACHO</v>
          </cell>
          <cell r="F1080" t="str">
            <v>NORMAL</v>
          </cell>
          <cell r="G1080" t="str">
            <v>80226</v>
          </cell>
          <cell r="H1080">
            <v>44943</v>
          </cell>
          <cell r="I1080" t="str">
            <v>EN_TRANSITO</v>
          </cell>
          <cell r="J1080">
            <v>44943</v>
          </cell>
          <cell r="K1080" t="str">
            <v>DARIO ANDRES CHIRIGUAYA MEZA</v>
          </cell>
          <cell r="L1080" t="str">
            <v>SAN JUAN CALLE MEDARDO SILVA Y EURORA ESTRADA CASA DE TRES PISO COLOR AMARILLO</v>
          </cell>
          <cell r="N1080" t="str">
            <v>0992643675</v>
          </cell>
          <cell r="O1080" t="str">
            <v>0992643675</v>
          </cell>
          <cell r="P1080" t="str">
            <v>170102</v>
          </cell>
          <cell r="Q1080" t="str">
            <v>QUITO</v>
          </cell>
          <cell r="R1080" t="str">
            <v>PICHINCHA</v>
          </cell>
          <cell r="S1080" t="str">
            <v>GUALEA</v>
          </cell>
          <cell r="T1080" t="str">
            <v>FLEXTRANS UIO</v>
          </cell>
          <cell r="U1080" t="str">
            <v>FLEXNETGYE_UIO</v>
          </cell>
          <cell r="V1080">
            <v>1</v>
          </cell>
          <cell r="W1080">
            <v>3.5</v>
          </cell>
          <cell r="X1080" t="str">
            <v>FLEXNET ECUADOR - WORLIN</v>
          </cell>
          <cell r="Y1080" t="str">
            <v>FERNANDO GUTIERREZ HILL VIA A DAULE KM 8 1/2 ENTRADA A COOPERATIVA JUAN MONTALVO</v>
          </cell>
        </row>
        <row r="1081">
          <cell r="A1081" t="str">
            <v>25172</v>
          </cell>
          <cell r="B1081">
            <v>497828</v>
          </cell>
          <cell r="C1081" t="str">
            <v>25172</v>
          </cell>
          <cell r="D1081" t="str">
            <v>CARESTINO</v>
          </cell>
          <cell r="E1081" t="str">
            <v>DESPACHO</v>
          </cell>
          <cell r="G1081" t="str">
            <v>031002004186078</v>
          </cell>
          <cell r="H1081">
            <v>44943</v>
          </cell>
          <cell r="I1081" t="str">
            <v>EN_TRANSITO</v>
          </cell>
          <cell r="J1081">
            <v>44943</v>
          </cell>
          <cell r="K1081" t="str">
            <v>ANGIE NOBOA ARIAS</v>
          </cell>
          <cell r="L1081" t="str">
            <v>JAMAICA Y AV DE LAS AMERICAS CDLA VALDEZ 114. ENTRE VILLA COLOR ROSA PALIDO CON TANQUE ELEVADO COLOR AZUL, JUNTO A CASA DE COLOR VERDE</v>
          </cell>
          <cell r="N1081" t="str">
            <v xml:space="preserve">2710240	</v>
          </cell>
          <cell r="O1081" t="str">
            <v>0988394792</v>
          </cell>
          <cell r="P1081" t="str">
            <v>091701</v>
          </cell>
          <cell r="Q1081" t="str">
            <v>MILAGRO</v>
          </cell>
          <cell r="R1081" t="str">
            <v>GUAYAS</v>
          </cell>
          <cell r="S1081" t="str">
            <v>MILAGRO</v>
          </cell>
          <cell r="T1081" t="str">
            <v>TRAMACO</v>
          </cell>
          <cell r="U1081" t="str">
            <v>FLEXNETGYE_PROVINCIA</v>
          </cell>
          <cell r="V1081">
            <v>1</v>
          </cell>
          <cell r="W1081">
            <v>3.07</v>
          </cell>
          <cell r="X1081" t="str">
            <v>FLEXNET ECUADOR - CAREST</v>
          </cell>
          <cell r="Y1081" t="str">
            <v>FERNANDO GUTIERREZ HILL VIA A DAULE KM 8 1/2 ENTRADA A COOPERATIVA JUAN MONTALVO</v>
          </cell>
        </row>
        <row r="1082">
          <cell r="A1082" t="str">
            <v>25183</v>
          </cell>
          <cell r="B1082">
            <v>497829</v>
          </cell>
          <cell r="C1082" t="str">
            <v>25183</v>
          </cell>
          <cell r="D1082" t="str">
            <v>CARESTINO</v>
          </cell>
          <cell r="E1082" t="str">
            <v>DESPACHO</v>
          </cell>
          <cell r="G1082" t="str">
            <v>80234</v>
          </cell>
          <cell r="H1082">
            <v>44943</v>
          </cell>
          <cell r="I1082" t="str">
            <v>EN_TRANSITO</v>
          </cell>
          <cell r="J1082">
            <v>44944</v>
          </cell>
          <cell r="K1082" t="str">
            <v>LOURDES CANO</v>
          </cell>
          <cell r="L1082" t="str">
            <v>LA JOYA ETAPA ORO MZ 11 V 31. ENTRE LA JOYA ETAPA ORO MZ 11 VILLA 31</v>
          </cell>
          <cell r="N1082" t="str">
            <v>098398520</v>
          </cell>
          <cell r="P1082" t="str">
            <v>091901</v>
          </cell>
          <cell r="Q1082" t="str">
            <v>DAULE</v>
          </cell>
          <cell r="R1082" t="str">
            <v>GUAYAS</v>
          </cell>
          <cell r="S1082" t="str">
            <v>DAULE</v>
          </cell>
          <cell r="T1082" t="str">
            <v>ITSACOURIER</v>
          </cell>
          <cell r="U1082" t="str">
            <v>FLEXNETGYE_LOCAL</v>
          </cell>
          <cell r="V1082">
            <v>1</v>
          </cell>
          <cell r="W1082">
            <v>5</v>
          </cell>
          <cell r="X1082" t="str">
            <v>FLEXNET ECUADOR - CAREST</v>
          </cell>
          <cell r="Y1082" t="str">
            <v>FERNANDO GUTIERREZ HILL VIA A DAULE KM 8 1/2 ENTRADA A COOPERATIVA JUAN MONTALVO</v>
          </cell>
        </row>
        <row r="1083">
          <cell r="A1083" t="str">
            <v>25194</v>
          </cell>
          <cell r="B1083">
            <v>497830</v>
          </cell>
          <cell r="C1083" t="str">
            <v>25194</v>
          </cell>
          <cell r="D1083" t="str">
            <v>CARESTINO</v>
          </cell>
          <cell r="E1083" t="str">
            <v>DESPACHO</v>
          </cell>
          <cell r="G1083" t="str">
            <v>031002004186086</v>
          </cell>
          <cell r="H1083">
            <v>44943</v>
          </cell>
          <cell r="I1083" t="str">
            <v>ENTREGADO</v>
          </cell>
          <cell r="J1083">
            <v>44944</v>
          </cell>
          <cell r="K1083" t="str">
            <v>EVELYN SINMALEZA</v>
          </cell>
          <cell r="L1083" t="str">
            <v>AV. DON BOSCO Y BARTOLOME RUIZ SN PISO/DPTO: 4. ENTRE JUNTO A LOS BROSTERS DE GOKU EN LA CASA DONDE SE ENCUENTRA EL LOCAL DE ELECTROAZUAY</v>
          </cell>
          <cell r="N1083" t="str">
            <v xml:space="preserve">0991628440	</v>
          </cell>
          <cell r="O1083" t="str">
            <v>0979532664</v>
          </cell>
          <cell r="P1083" t="str">
            <v>010101</v>
          </cell>
          <cell r="Q1083" t="str">
            <v>CUENCA</v>
          </cell>
          <cell r="R1083" t="str">
            <v>AZUAY</v>
          </cell>
          <cell r="S1083" t="str">
            <v>CUENCA</v>
          </cell>
          <cell r="T1083" t="str">
            <v>TRAMACO</v>
          </cell>
          <cell r="U1083" t="str">
            <v>FLEXNETGYE_PROVINCIA</v>
          </cell>
          <cell r="V1083">
            <v>1</v>
          </cell>
          <cell r="W1083">
            <v>8.3800000000000008</v>
          </cell>
          <cell r="X1083" t="str">
            <v>FLEXNET ECUADOR - CAREST</v>
          </cell>
          <cell r="Y1083" t="str">
            <v>FERNANDO GUTIERREZ HILL VIA A DAULE KM 8 1/2 ENTRADA A COOPERATIVA JUAN MONTALVO</v>
          </cell>
        </row>
        <row r="1084">
          <cell r="A1084" t="str">
            <v>25200</v>
          </cell>
          <cell r="B1084">
            <v>497831</v>
          </cell>
          <cell r="C1084" t="str">
            <v>25200</v>
          </cell>
          <cell r="D1084" t="str">
            <v>CARESTINO</v>
          </cell>
          <cell r="E1084" t="str">
            <v>DESPACHO</v>
          </cell>
          <cell r="G1084" t="str">
            <v>031002004186089</v>
          </cell>
          <cell r="H1084">
            <v>44943</v>
          </cell>
          <cell r="I1084" t="str">
            <v>EN_TRANSITO</v>
          </cell>
          <cell r="J1084">
            <v>44943</v>
          </cell>
          <cell r="K1084" t="str">
            <v>VIVIANA ACOSTA</v>
          </cell>
          <cell r="L1084" t="str">
            <v>MUEY, BARRIO 9 DE OCTUBRE CALLE 11 ENTRE AVDAS 3 Y 5 1. ENTRE JUNTO A CANCHA AREA EXTREMA</v>
          </cell>
          <cell r="N1084" t="str">
            <v>0967601252</v>
          </cell>
          <cell r="P1084" t="str">
            <v>240205</v>
          </cell>
          <cell r="Q1084" t="str">
            <v>SALINAS</v>
          </cell>
          <cell r="R1084" t="str">
            <v>SANTA ELENA</v>
          </cell>
          <cell r="S1084" t="str">
            <v>JOSE LUIS TAMAYO (MUEY) - PUNTA CARNERO - VILLAS DEL MAR</v>
          </cell>
          <cell r="T1084" t="str">
            <v>TRAMACO</v>
          </cell>
          <cell r="U1084" t="str">
            <v>FLEXNETGYE_PROVINCIA</v>
          </cell>
          <cell r="V1084">
            <v>1</v>
          </cell>
          <cell r="W1084">
            <v>8.3800000000000008</v>
          </cell>
          <cell r="X1084" t="str">
            <v>FLEXNET ECUADOR - CAREST</v>
          </cell>
          <cell r="Y1084" t="str">
            <v>FERNANDO GUTIERREZ HILL VIA A DAULE KM 8 1/2 ENTRADA A COOPERATIVA JUAN MONTALVO</v>
          </cell>
        </row>
        <row r="1085">
          <cell r="A1085" t="str">
            <v>25208</v>
          </cell>
          <cell r="B1085">
            <v>497832</v>
          </cell>
          <cell r="C1085" t="str">
            <v>25208</v>
          </cell>
          <cell r="D1085" t="str">
            <v>CARESTINO</v>
          </cell>
          <cell r="E1085" t="str">
            <v>DESPACHO</v>
          </cell>
          <cell r="G1085" t="str">
            <v>031002004186096</v>
          </cell>
          <cell r="H1085">
            <v>44943</v>
          </cell>
          <cell r="I1085" t="str">
            <v>EN_TRANSITO</v>
          </cell>
          <cell r="J1085">
            <v>44943</v>
          </cell>
          <cell r="K1085" t="str">
            <v>SUSANA MACIAS</v>
          </cell>
          <cell r="L1085" t="str">
            <v>URBANIZACION BARU PACIFICO A 200METROS DE COLEGIO ISACC NEWTON 29. ENTRE SUR DE MANTA</v>
          </cell>
          <cell r="N1085" t="str">
            <v xml:space="preserve">0996630508	</v>
          </cell>
          <cell r="O1085" t="str">
            <v>0996616673</v>
          </cell>
          <cell r="P1085" t="str">
            <v>130201</v>
          </cell>
          <cell r="Q1085" t="str">
            <v>MANTA</v>
          </cell>
          <cell r="R1085" t="str">
            <v>MANABI</v>
          </cell>
          <cell r="S1085" t="str">
            <v>MANTA</v>
          </cell>
          <cell r="T1085" t="str">
            <v>TRAMACO</v>
          </cell>
          <cell r="U1085" t="str">
            <v>FLEXNETGYE_PROVINCIA</v>
          </cell>
          <cell r="V1085">
            <v>1</v>
          </cell>
          <cell r="W1085">
            <v>7.06</v>
          </cell>
          <cell r="X1085" t="str">
            <v>FLEXNET ECUADOR - CAREST</v>
          </cell>
          <cell r="Y1085" t="str">
            <v>FERNANDO GUTIERREZ HILL VIA A DAULE KM 8 1/2 ENTRADA A COOPERATIVA JUAN MONTALVO</v>
          </cell>
        </row>
        <row r="1086">
          <cell r="A1086" t="str">
            <v>25258</v>
          </cell>
          <cell r="B1086">
            <v>497833</v>
          </cell>
          <cell r="C1086" t="str">
            <v>25258</v>
          </cell>
          <cell r="D1086" t="str">
            <v>CARESTINO</v>
          </cell>
          <cell r="E1086" t="str">
            <v>DESPACHO</v>
          </cell>
          <cell r="G1086" t="str">
            <v>031002004186104</v>
          </cell>
          <cell r="H1086">
            <v>44943</v>
          </cell>
          <cell r="I1086" t="str">
            <v>EN_TRANSITO</v>
          </cell>
          <cell r="J1086">
            <v>44943</v>
          </cell>
          <cell r="K1086" t="str">
            <v>MERIAN RAMN JARAMILLO</v>
          </cell>
          <cell r="L1086" t="str">
            <v>SOASTI Y JUAN DE LA CRUZ SN. ENTRE ALMACEN LA CASA DE LA MANGUERA</v>
          </cell>
          <cell r="N1086" t="str">
            <v xml:space="preserve">0472700621	</v>
          </cell>
          <cell r="O1086" t="str">
            <v>0961105972</v>
          </cell>
          <cell r="P1086" t="str">
            <v>140101</v>
          </cell>
          <cell r="Q1086" t="str">
            <v>MORONA</v>
          </cell>
          <cell r="R1086" t="str">
            <v>MORONA SANTIAGO</v>
          </cell>
          <cell r="S1086" t="str">
            <v>MACAS</v>
          </cell>
          <cell r="T1086" t="str">
            <v>TRAMACO</v>
          </cell>
          <cell r="U1086" t="str">
            <v>FLEXNETGYE_PROVINCIA</v>
          </cell>
          <cell r="V1086">
            <v>2</v>
          </cell>
          <cell r="W1086">
            <v>18.399999999999999</v>
          </cell>
          <cell r="X1086" t="str">
            <v>FLEXNET ECUADOR - CAREST</v>
          </cell>
          <cell r="Y1086" t="str">
            <v>FERNANDO GUTIERREZ HILL VIA A DAULE KM 8 1/2 ENTRADA A COOPERATIVA JUAN MONTALVO</v>
          </cell>
        </row>
        <row r="1087">
          <cell r="A1087" t="str">
            <v>AGFA_23_028</v>
          </cell>
          <cell r="B1087">
            <v>497827</v>
          </cell>
          <cell r="C1087" t="str">
            <v>AGFA_23_028</v>
          </cell>
          <cell r="D1087" t="str">
            <v>AGFA</v>
          </cell>
          <cell r="E1087" t="str">
            <v>DESPACHO</v>
          </cell>
          <cell r="F1087" t="str">
            <v>NORMAL</v>
          </cell>
          <cell r="G1087" t="str">
            <v>FT80216</v>
          </cell>
          <cell r="H1087">
            <v>44943</v>
          </cell>
          <cell r="I1087" t="str">
            <v>ENTREGADO</v>
          </cell>
          <cell r="J1087">
            <v>44943</v>
          </cell>
          <cell r="K1087" t="str">
            <v>RAMON ALAVA</v>
          </cell>
          <cell r="L1087" t="str">
            <v>MUCHO LOTE 1 5TA ETAPA MZ 2590 SOLAR 7</v>
          </cell>
          <cell r="M1087" t="str">
            <v>0925212078 - RAMON ALAVA</v>
          </cell>
          <cell r="N1087" t="str">
            <v>098-5112210</v>
          </cell>
          <cell r="O1087" t="str">
            <v>098-5112210</v>
          </cell>
          <cell r="P1087" t="str">
            <v>090101</v>
          </cell>
          <cell r="Q1087" t="str">
            <v>GUAYAQUIL</v>
          </cell>
          <cell r="R1087" t="str">
            <v>GUAYAS</v>
          </cell>
          <cell r="S1087" t="str">
            <v>GUAYAQUIL</v>
          </cell>
          <cell r="T1087" t="str">
            <v>ITSACOURIER</v>
          </cell>
          <cell r="U1087" t="str">
            <v>FLEXNETGYE_LOCAL</v>
          </cell>
          <cell r="V1087">
            <v>2</v>
          </cell>
          <cell r="W1087">
            <v>24</v>
          </cell>
          <cell r="X1087" t="str">
            <v>FLEX NET GYE</v>
          </cell>
          <cell r="Y1087" t="str">
            <v xml:space="preserve">KM 8 1/2 VIA A DAULE COOP. JUAN MONTALVO </v>
          </cell>
        </row>
        <row r="1088">
          <cell r="A1088" t="str">
            <v>S03390</v>
          </cell>
          <cell r="B1088">
            <v>497826</v>
          </cell>
          <cell r="C1088" t="str">
            <v>S03390</v>
          </cell>
          <cell r="D1088" t="str">
            <v>DPW</v>
          </cell>
          <cell r="E1088" t="str">
            <v>DESPACHO</v>
          </cell>
          <cell r="F1088" t="str">
            <v>NORMAL</v>
          </cell>
          <cell r="H1088">
            <v>44943</v>
          </cell>
          <cell r="I1088" t="str">
            <v>EN_TRANSITO</v>
          </cell>
          <cell r="J1088">
            <v>44943</v>
          </cell>
          <cell r="K1088" t="str">
            <v>UNIDAD EDUCATIVA NUEVO MUNDO</v>
          </cell>
          <cell r="L1088" t="str">
            <v>CALLE: CESAR AUGUSTO SALAZAR S/N Y DR JULIO CASTILLO COLONIA/ZONA CIUDAD: AMBATO/MARIA BELEN COBO/593993493327///10:00AM-11:00AM//</v>
          </cell>
          <cell r="M1088" t="str">
            <v>#N/A</v>
          </cell>
          <cell r="N1088" t="str">
            <v>99-952-3557</v>
          </cell>
          <cell r="O1088" t="str">
            <v>99-952-3557</v>
          </cell>
          <cell r="P1088" t="str">
            <v>180101</v>
          </cell>
          <cell r="Q1088" t="str">
            <v>AMBATO</v>
          </cell>
          <cell r="R1088" t="str">
            <v>TUNGURAHUA</v>
          </cell>
          <cell r="S1088" t="str">
            <v>AMBATO</v>
          </cell>
          <cell r="T1088" t="str">
            <v>TRAMACO</v>
          </cell>
          <cell r="V1088">
            <v>1</v>
          </cell>
          <cell r="W1088">
            <v>4</v>
          </cell>
          <cell r="X1088" t="str">
            <v>FLEXNET</v>
          </cell>
          <cell r="Y1088" t="str">
            <v>FLEX NET CALLE 28 DE JUNIO S/N Y GARCIA MORENO ENTRADA LLANO GRANDE</v>
          </cell>
        </row>
        <row r="1089">
          <cell r="A1089" t="str">
            <v>98832394</v>
          </cell>
          <cell r="B1089">
            <v>497813</v>
          </cell>
          <cell r="C1089" t="str">
            <v>98832394</v>
          </cell>
          <cell r="D1089" t="str">
            <v>HYCITE</v>
          </cell>
          <cell r="E1089" t="str">
            <v>DESPACHO</v>
          </cell>
          <cell r="F1089" t="str">
            <v>NORMAL</v>
          </cell>
          <cell r="G1089" t="str">
            <v>031002004185719</v>
          </cell>
          <cell r="H1089">
            <v>44943</v>
          </cell>
          <cell r="I1089" t="str">
            <v>ENTREGADO</v>
          </cell>
          <cell r="J1089">
            <v>44944</v>
          </cell>
          <cell r="K1089" t="str">
            <v>SULTANA STAFF CIA LTDA</v>
          </cell>
          <cell r="L1089" t="str">
            <v>OLMEDO #16-13 Y ALVARADO   VELOZ 060104 CHIMBORAZO</v>
          </cell>
          <cell r="M1089" t="str">
            <v/>
          </cell>
          <cell r="N1089" t="str">
            <v>0999768590 / 932965615</v>
          </cell>
          <cell r="O1089" t="str">
            <v>0999768590 / 932965615</v>
          </cell>
          <cell r="P1089" t="str">
            <v>060104</v>
          </cell>
          <cell r="Q1089" t="str">
            <v>RIOBAMBA</v>
          </cell>
          <cell r="R1089" t="str">
            <v>CHIMBORAZO</v>
          </cell>
          <cell r="S1089" t="str">
            <v>RIOBAMBA</v>
          </cell>
          <cell r="T1089" t="str">
            <v>TRAMACO</v>
          </cell>
          <cell r="U1089" t="str">
            <v>FLEXNETUIO_PROVINCIA</v>
          </cell>
          <cell r="V1089">
            <v>1</v>
          </cell>
          <cell r="W1089">
            <v>1.2</v>
          </cell>
          <cell r="X1089" t="str">
            <v>HYCITE QUITO</v>
          </cell>
          <cell r="Y1089" t="str">
            <v>FLEX NET CALLE 28 DE JUNIO S/N Y GARCIA MORENO ENTRADA LLANO GRANDE</v>
          </cell>
        </row>
        <row r="1090">
          <cell r="A1090" t="str">
            <v>98833913</v>
          </cell>
          <cell r="B1090">
            <v>497814</v>
          </cell>
          <cell r="C1090" t="str">
            <v>98833913</v>
          </cell>
          <cell r="D1090" t="str">
            <v>HYCITE</v>
          </cell>
          <cell r="E1090" t="str">
            <v>DESPACHO</v>
          </cell>
          <cell r="F1090" t="str">
            <v>NORMAL</v>
          </cell>
          <cell r="G1090" t="str">
            <v>031002004185720</v>
          </cell>
          <cell r="H1090">
            <v>44943</v>
          </cell>
          <cell r="I1090" t="str">
            <v>ENTREGADO</v>
          </cell>
          <cell r="J1090">
            <v>44944</v>
          </cell>
          <cell r="K1090" t="str">
            <v>PABLO GALLEGOS</v>
          </cell>
          <cell r="L1090" t="str">
            <v>TOLITA 1 MZ 12 VILLA 11 ESMERLADAS // ESMERALDAS  SIMON PLATA TORRES 080118 ESMERALDAS</v>
          </cell>
          <cell r="M1090" t="str">
            <v/>
          </cell>
          <cell r="N1090" t="str">
            <v>0998737047</v>
          </cell>
          <cell r="O1090" t="str">
            <v>0998737047</v>
          </cell>
          <cell r="P1090" t="str">
            <v>080118</v>
          </cell>
          <cell r="Q1090" t="str">
            <v>ESMERALDAS</v>
          </cell>
          <cell r="R1090" t="str">
            <v>ESMERALDAS</v>
          </cell>
          <cell r="S1090" t="str">
            <v>ESMERALDAS - LA TOLITA</v>
          </cell>
          <cell r="T1090" t="str">
            <v>TRAMACO</v>
          </cell>
          <cell r="U1090" t="str">
            <v>FLEXNETUIO_PROVINCIA</v>
          </cell>
          <cell r="V1090">
            <v>1</v>
          </cell>
          <cell r="W1090">
            <v>10</v>
          </cell>
          <cell r="X1090" t="str">
            <v>HYCITE QUITO</v>
          </cell>
          <cell r="Y1090" t="str">
            <v>FLEX NET CALLE 28 DE JUNIO S/N Y GARCIA MORENO ENTRADA LLANO GRANDE</v>
          </cell>
        </row>
        <row r="1091">
          <cell r="A1091" t="str">
            <v>98834419</v>
          </cell>
          <cell r="B1091">
            <v>497815</v>
          </cell>
          <cell r="C1091" t="str">
            <v>98834419</v>
          </cell>
          <cell r="D1091" t="str">
            <v>HYCITE</v>
          </cell>
          <cell r="E1091" t="str">
            <v>DESPACHO</v>
          </cell>
          <cell r="F1091" t="str">
            <v>NORMAL</v>
          </cell>
          <cell r="G1091" t="str">
            <v>ITG4815</v>
          </cell>
          <cell r="H1091">
            <v>44943</v>
          </cell>
          <cell r="I1091" t="str">
            <v>EN_TRANSITO</v>
          </cell>
          <cell r="J1091">
            <v>44944</v>
          </cell>
          <cell r="K1091" t="str">
            <v>SONIA TRIVINO</v>
          </cell>
          <cell r="L1091" t="str">
            <v>ABEL GILBERT 3 MZ B5 V 12 ENTRANDO POR DESPENSA DIEGO DURAN ELOY ALFARO (DURAN/DURAN/ 092409 GUAYAS</v>
          </cell>
          <cell r="M1091" t="str">
            <v/>
          </cell>
          <cell r="N1091" t="str">
            <v>0995390500 / 963907788</v>
          </cell>
          <cell r="O1091" t="str">
            <v>0995390500 / 963907788</v>
          </cell>
          <cell r="P1091" t="str">
            <v>092409</v>
          </cell>
          <cell r="Q1091" t="str">
            <v>DURAN</v>
          </cell>
          <cell r="R1091" t="str">
            <v>GUAYAS</v>
          </cell>
          <cell r="S1091" t="str">
            <v>ELOY ALFARO (DURAN)</v>
          </cell>
          <cell r="T1091" t="str">
            <v>ITSACOURIER</v>
          </cell>
          <cell r="U1091" t="str">
            <v>FLEXNETUIO_GYE</v>
          </cell>
          <cell r="V1091">
            <v>1</v>
          </cell>
          <cell r="W1091">
            <v>5.0999999999999996</v>
          </cell>
          <cell r="X1091" t="str">
            <v>HYCITE QUITO</v>
          </cell>
          <cell r="Y1091" t="str">
            <v>FLEX NET CALLE 28 DE JUNIO S/N Y GARCIA MORENO ENTRADA LLANO GRANDE</v>
          </cell>
        </row>
        <row r="1092">
          <cell r="A1092" t="str">
            <v>98834747</v>
          </cell>
          <cell r="B1092">
            <v>497816</v>
          </cell>
          <cell r="C1092" t="str">
            <v>98834747</v>
          </cell>
          <cell r="D1092" t="str">
            <v>HYCITE</v>
          </cell>
          <cell r="E1092" t="str">
            <v>DESPACHO</v>
          </cell>
          <cell r="F1092" t="str">
            <v>NORMAL</v>
          </cell>
          <cell r="G1092" t="str">
            <v>ITG4816</v>
          </cell>
          <cell r="H1092">
            <v>44943</v>
          </cell>
          <cell r="I1092" t="str">
            <v>EN_TRANSITO</v>
          </cell>
          <cell r="J1092">
            <v>44944</v>
          </cell>
          <cell r="K1092" t="str">
            <v>RAMON B VELEZ</v>
          </cell>
          <cell r="L1092" t="str">
            <v>URDENOR II SOLAR 43 Y URDENOR   GUAYAQUIL 090607 GUAYAS</v>
          </cell>
          <cell r="M1092" t="str">
            <v/>
          </cell>
          <cell r="N1092" t="str">
            <v>0994051314 / 993982671</v>
          </cell>
          <cell r="O1092" t="str">
            <v>0994051314 / 993982671</v>
          </cell>
          <cell r="P1092" t="str">
            <v>090607</v>
          </cell>
          <cell r="Q1092" t="str">
            <v>GUAYAQUIL</v>
          </cell>
          <cell r="R1092" t="str">
            <v>GUAYAS</v>
          </cell>
          <cell r="S1092" t="str">
            <v>GUAYAQUIL</v>
          </cell>
          <cell r="T1092" t="str">
            <v>CARGO UNION</v>
          </cell>
          <cell r="U1092" t="str">
            <v>FLEXNETUIO_GYE</v>
          </cell>
          <cell r="V1092">
            <v>1</v>
          </cell>
          <cell r="W1092">
            <v>4.4000000000000004</v>
          </cell>
          <cell r="X1092" t="str">
            <v>HYCITE QUITO</v>
          </cell>
          <cell r="Y1092" t="str">
            <v>FLEX NET CALLE 28 DE JUNIO S/N Y GARCIA MORENO ENTRADA LLANO GRANDE</v>
          </cell>
        </row>
        <row r="1093">
          <cell r="A1093" t="str">
            <v>98835308</v>
          </cell>
          <cell r="B1093">
            <v>497817</v>
          </cell>
          <cell r="C1093" t="str">
            <v>98835308</v>
          </cell>
          <cell r="D1093" t="str">
            <v>HYCITE</v>
          </cell>
          <cell r="E1093" t="str">
            <v>DESPACHO</v>
          </cell>
          <cell r="F1093" t="str">
            <v>NORMAL</v>
          </cell>
          <cell r="G1093" t="str">
            <v>031002004185721</v>
          </cell>
          <cell r="H1093">
            <v>44943</v>
          </cell>
          <cell r="I1093" t="str">
            <v>EN_TRANSITO</v>
          </cell>
          <cell r="J1093">
            <v>44943</v>
          </cell>
          <cell r="K1093" t="str">
            <v>LIVIA CAMACHO</v>
          </cell>
          <cell r="L1093" t="str">
            <v>1A° DE MAYO EUGENIO ESPEJO Y OLMEDO CATAMAYO-24 DE MAYO  CATAMAYO 110350 LOJA</v>
          </cell>
          <cell r="N1093" t="str">
            <v>0939700766</v>
          </cell>
          <cell r="O1093" t="str">
            <v>0939700766</v>
          </cell>
          <cell r="P1093" t="str">
            <v>110201</v>
          </cell>
          <cell r="Q1093" t="str">
            <v>CATAMAYO</v>
          </cell>
          <cell r="R1093" t="str">
            <v>LOJA</v>
          </cell>
          <cell r="S1093" t="str">
            <v>CATAMAYO (LA TOMA)</v>
          </cell>
          <cell r="T1093" t="str">
            <v>TRAMACO</v>
          </cell>
          <cell r="U1093" t="str">
            <v>FLEXNETUIO_PROVINCIA</v>
          </cell>
          <cell r="V1093">
            <v>1</v>
          </cell>
          <cell r="W1093">
            <v>2.1</v>
          </cell>
          <cell r="X1093" t="str">
            <v>HYCITE QUITO</v>
          </cell>
          <cell r="Y1093" t="str">
            <v>FLEX NET CALLE 28 DE JUNIO S/N Y GARCIA MORENO ENTRADA LLANO GRANDE</v>
          </cell>
        </row>
        <row r="1094">
          <cell r="A1094" t="str">
            <v>98835497</v>
          </cell>
          <cell r="B1094">
            <v>497818</v>
          </cell>
          <cell r="C1094" t="str">
            <v>98835497</v>
          </cell>
          <cell r="D1094" t="str">
            <v>HYCITE</v>
          </cell>
          <cell r="E1094" t="str">
            <v>DESPACHO</v>
          </cell>
          <cell r="F1094" t="str">
            <v>NORMAL</v>
          </cell>
          <cell r="G1094" t="str">
            <v>031002004185722</v>
          </cell>
          <cell r="H1094">
            <v>44943</v>
          </cell>
          <cell r="I1094" t="str">
            <v>ENTREGADO</v>
          </cell>
          <cell r="J1094">
            <v>44944</v>
          </cell>
          <cell r="K1094" t="str">
            <v>PATRICIA LOPEZ DE CEPEDA</v>
          </cell>
          <cell r="L1094" t="str">
            <v>AV. ATAHUALPA Y NARY PILLAHUAZO REF FRENTE AL COMERCIAL MAYA AMBATO HUACHI CHICO 180103 TUNGURAHUA</v>
          </cell>
          <cell r="M1094" t="str">
            <v/>
          </cell>
          <cell r="N1094" t="str">
            <v>0992716248 /</v>
          </cell>
          <cell r="O1094" t="str">
            <v>0992716248 /</v>
          </cell>
          <cell r="P1094" t="str">
            <v>180103</v>
          </cell>
          <cell r="Q1094" t="str">
            <v>AMBATO</v>
          </cell>
          <cell r="R1094" t="str">
            <v>TUNGURAHUA</v>
          </cell>
          <cell r="S1094" t="str">
            <v>AMBATO</v>
          </cell>
          <cell r="T1094" t="str">
            <v>TRAMACO</v>
          </cell>
          <cell r="U1094" t="str">
            <v>FLEXNETUIO_PROVINCIA</v>
          </cell>
          <cell r="V1094">
            <v>1</v>
          </cell>
          <cell r="W1094">
            <v>3.3</v>
          </cell>
          <cell r="X1094" t="str">
            <v>HYCITE QUITO</v>
          </cell>
          <cell r="Y1094" t="str">
            <v>FLEX NET CALLE 28 DE JUNIO S/N Y GARCIA MORENO ENTRADA LLANO GRANDE</v>
          </cell>
        </row>
        <row r="1095">
          <cell r="A1095" t="str">
            <v>98835527</v>
          </cell>
          <cell r="B1095">
            <v>497819</v>
          </cell>
          <cell r="C1095" t="str">
            <v>98835527</v>
          </cell>
          <cell r="D1095" t="str">
            <v>HYCITE</v>
          </cell>
          <cell r="E1095" t="str">
            <v>DESPACHO</v>
          </cell>
          <cell r="F1095" t="str">
            <v>NORMAL</v>
          </cell>
          <cell r="G1095" t="str">
            <v>ITQ4817</v>
          </cell>
          <cell r="H1095">
            <v>44943</v>
          </cell>
          <cell r="I1095" t="str">
            <v>ENTREGADO</v>
          </cell>
          <cell r="J1095">
            <v>44944</v>
          </cell>
          <cell r="K1095" t="str">
            <v>ANGEL CHIMARRO</v>
          </cell>
          <cell r="L1095" t="str">
            <v>CALUMA S19-60 CHACO TALLER DE BICICLETAS QUITO//SUR LA ARGELIA 170139 PICHINCHA</v>
          </cell>
          <cell r="N1095" t="str">
            <v>0984907319</v>
          </cell>
          <cell r="O1095" t="str">
            <v>0984907319</v>
          </cell>
          <cell r="P1095" t="str">
            <v>170208</v>
          </cell>
          <cell r="Q1095" t="str">
            <v>QUITO</v>
          </cell>
          <cell r="R1095" t="str">
            <v>PICHINCHA</v>
          </cell>
          <cell r="S1095" t="str">
            <v>CALDERON (CARAPUNGO)</v>
          </cell>
          <cell r="T1095" t="str">
            <v>TRANSERVISS</v>
          </cell>
          <cell r="U1095" t="str">
            <v>FLEXNETUIO_LOCAL</v>
          </cell>
          <cell r="V1095">
            <v>1</v>
          </cell>
          <cell r="W1095">
            <v>2.4</v>
          </cell>
          <cell r="X1095" t="str">
            <v>HYCITE QUITO</v>
          </cell>
          <cell r="Y1095" t="str">
            <v>FLEX NET CALLE 28 DE JUNIO S/N Y GARCIA MORENO ENTRADA LLANO GRANDE</v>
          </cell>
        </row>
        <row r="1096">
          <cell r="A1096" t="str">
            <v>98835919</v>
          </cell>
          <cell r="B1096">
            <v>497820</v>
          </cell>
          <cell r="C1096" t="str">
            <v>98835919</v>
          </cell>
          <cell r="D1096" t="str">
            <v>HYCITE</v>
          </cell>
          <cell r="E1096" t="str">
            <v>DESPACHO</v>
          </cell>
          <cell r="F1096" t="str">
            <v>NORMAL</v>
          </cell>
          <cell r="G1096" t="str">
            <v>ITQ4818</v>
          </cell>
          <cell r="H1096">
            <v>44943</v>
          </cell>
          <cell r="I1096" t="str">
            <v>ENTREGADO</v>
          </cell>
          <cell r="J1096">
            <v>44944</v>
          </cell>
          <cell r="K1096" t="str">
            <v>MARTHA C CORTEZ</v>
          </cell>
          <cell r="L1096" t="str">
            <v>AV REPUBLICA Y TERESA DE CEPEDA QUITO  QUITO DISTRITO METROPOLIT 170508 PICHINCHA</v>
          </cell>
          <cell r="M1096" t="str">
            <v/>
          </cell>
          <cell r="N1096" t="str">
            <v>0991542193</v>
          </cell>
          <cell r="O1096" t="str">
            <v>0991542193</v>
          </cell>
          <cell r="P1096" t="str">
            <v>170508</v>
          </cell>
          <cell r="Q1096" t="str">
            <v>QUITO</v>
          </cell>
          <cell r="R1096" t="str">
            <v>PICHINCHA</v>
          </cell>
          <cell r="S1096" t="str">
            <v>QUITO</v>
          </cell>
          <cell r="T1096" t="str">
            <v>FLEXTRANS UIO</v>
          </cell>
          <cell r="U1096" t="str">
            <v>FLEXNETUIO_LOCAL</v>
          </cell>
          <cell r="V1096">
            <v>1</v>
          </cell>
          <cell r="W1096">
            <v>6.13</v>
          </cell>
          <cell r="X1096" t="str">
            <v>HYCITE QUITO</v>
          </cell>
          <cell r="Y1096" t="str">
            <v>FLEX NET CALLE 28 DE JUNIO S/N Y GARCIA MORENO ENTRADA LLANO GRANDE</v>
          </cell>
        </row>
        <row r="1097">
          <cell r="A1097" t="str">
            <v>98835979</v>
          </cell>
          <cell r="B1097">
            <v>497821</v>
          </cell>
          <cell r="C1097" t="str">
            <v>98835979</v>
          </cell>
          <cell r="D1097" t="str">
            <v>HYCITE</v>
          </cell>
          <cell r="E1097" t="str">
            <v>DESPACHO</v>
          </cell>
          <cell r="F1097" t="str">
            <v>NORMAL</v>
          </cell>
          <cell r="G1097" t="str">
            <v>ITQ4819</v>
          </cell>
          <cell r="H1097">
            <v>44943</v>
          </cell>
          <cell r="I1097" t="str">
            <v>ENTREGADO</v>
          </cell>
          <cell r="J1097">
            <v>44944</v>
          </cell>
          <cell r="K1097" t="str">
            <v>JOHANNA A ARMAS(DERVICK)</v>
          </cell>
          <cell r="L1097" t="str">
            <v>RIO COFANES E1 53 Y BARTOLOME SEGOVIA   JIPIJAPA 170501 PICHINCHA</v>
          </cell>
          <cell r="M1097" t="str">
            <v/>
          </cell>
          <cell r="N1097" t="str">
            <v>0995398286 / 958853070</v>
          </cell>
          <cell r="O1097" t="str">
            <v>0995398286 / 958853070</v>
          </cell>
          <cell r="P1097" t="str">
            <v>170501</v>
          </cell>
          <cell r="Q1097" t="str">
            <v>QUITO</v>
          </cell>
          <cell r="R1097" t="str">
            <v>PICHINCHA</v>
          </cell>
          <cell r="S1097" t="str">
            <v>QUITO</v>
          </cell>
          <cell r="T1097" t="str">
            <v>FLEXTRANS UIO</v>
          </cell>
          <cell r="U1097" t="str">
            <v>FLEXNETUIO_LOCAL</v>
          </cell>
          <cell r="V1097">
            <v>1</v>
          </cell>
          <cell r="W1097">
            <v>8.86</v>
          </cell>
          <cell r="X1097" t="str">
            <v>HYCITE QUITO</v>
          </cell>
          <cell r="Y1097" t="str">
            <v>FLEX NET CALLE 28 DE JUNIO S/N Y GARCIA MORENO ENTRADA LLANO GRANDE</v>
          </cell>
        </row>
        <row r="1098">
          <cell r="A1098" t="str">
            <v>98837072</v>
          </cell>
          <cell r="B1098">
            <v>497822</v>
          </cell>
          <cell r="C1098" t="str">
            <v>98837072</v>
          </cell>
          <cell r="D1098" t="str">
            <v>HYCITE</v>
          </cell>
          <cell r="E1098" t="str">
            <v>DESPACHO</v>
          </cell>
          <cell r="F1098" t="str">
            <v>NORMAL</v>
          </cell>
          <cell r="G1098" t="str">
            <v>ITG4820</v>
          </cell>
          <cell r="H1098">
            <v>44943</v>
          </cell>
          <cell r="I1098" t="str">
            <v>EN_TRANSITO</v>
          </cell>
          <cell r="J1098">
            <v>44944</v>
          </cell>
          <cell r="K1098" t="str">
            <v>HECTOR VALERIO SANCAN GOMEZ</v>
          </cell>
          <cell r="L1098" t="str">
            <v>COOP. LAS ROCAS MZ 473 SL 8A 38A N-O Y PSE PISCINA DEL MUNICIPIO GUAYAQUIL / NORTE TARQUI 090601 GUAYAS</v>
          </cell>
          <cell r="M1098" t="str">
            <v/>
          </cell>
          <cell r="N1098" t="str">
            <v>0990089809 / 945001506</v>
          </cell>
          <cell r="O1098" t="str">
            <v>0990089809 / 945001506</v>
          </cell>
          <cell r="P1098" t="str">
            <v>090601</v>
          </cell>
          <cell r="Q1098" t="str">
            <v>GUAYAQUIL</v>
          </cell>
          <cell r="R1098" t="str">
            <v>GUAYAS</v>
          </cell>
          <cell r="S1098" t="str">
            <v>GUAYAQUIL</v>
          </cell>
          <cell r="T1098" t="str">
            <v>CARGO UNION</v>
          </cell>
          <cell r="U1098" t="str">
            <v>FLEXNETUIO_GYE</v>
          </cell>
          <cell r="V1098">
            <v>1</v>
          </cell>
          <cell r="W1098">
            <v>0.05</v>
          </cell>
          <cell r="X1098" t="str">
            <v>HYCITE QUITO</v>
          </cell>
          <cell r="Y1098" t="str">
            <v>FLEX NET CALLE 28 DE JUNIO S/N Y GARCIA MORENO ENTRADA LLANO GRANDE</v>
          </cell>
        </row>
        <row r="1099">
          <cell r="A1099" t="str">
            <v>98837109</v>
          </cell>
          <cell r="B1099">
            <v>497823</v>
          </cell>
          <cell r="C1099" t="str">
            <v>98837109</v>
          </cell>
          <cell r="D1099" t="str">
            <v>HYCITE</v>
          </cell>
          <cell r="E1099" t="str">
            <v>DESPACHO</v>
          </cell>
          <cell r="F1099" t="str">
            <v>NORMAL</v>
          </cell>
          <cell r="G1099" t="str">
            <v>ITQ4821</v>
          </cell>
          <cell r="H1099">
            <v>44943</v>
          </cell>
          <cell r="I1099" t="str">
            <v>INCIDENCIA</v>
          </cell>
          <cell r="J1099">
            <v>44944</v>
          </cell>
          <cell r="K1099" t="str">
            <v>KAREN GABRIELA MOROCHO</v>
          </cell>
          <cell r="L1099" t="str">
            <v>AYAPAMBA TV TENIENTE HUGO ORTIZ ORTIZ ASADERO POLLO PIO PIO QUITO SOLANDA 170131 PICHINCHA</v>
          </cell>
          <cell r="N1099" t="str">
            <v>0983306216 / 322337751</v>
          </cell>
          <cell r="O1099" t="str">
            <v>0983306216 / 322337751</v>
          </cell>
          <cell r="P1099" t="str">
            <v>170208</v>
          </cell>
          <cell r="Q1099" t="str">
            <v>QUITO</v>
          </cell>
          <cell r="R1099" t="str">
            <v>PICHINCHA</v>
          </cell>
          <cell r="S1099" t="str">
            <v>CALDERON (CARAPUNGO)</v>
          </cell>
          <cell r="T1099" t="str">
            <v>TRANSERVISS</v>
          </cell>
          <cell r="U1099" t="str">
            <v>FLEXNETUIO_LOCAL</v>
          </cell>
          <cell r="V1099">
            <v>1</v>
          </cell>
          <cell r="W1099">
            <v>0.9</v>
          </cell>
          <cell r="X1099" t="str">
            <v>HYCITE QUITO</v>
          </cell>
          <cell r="Y1099" t="str">
            <v>FLEX NET CALLE 28 DE JUNIO S/N Y GARCIA MORENO ENTRADA LLANO GRANDE</v>
          </cell>
        </row>
        <row r="1100">
          <cell r="A1100" t="str">
            <v>98837257</v>
          </cell>
          <cell r="B1100">
            <v>497824</v>
          </cell>
          <cell r="C1100" t="str">
            <v>98837257</v>
          </cell>
          <cell r="D1100" t="str">
            <v>HYCITE</v>
          </cell>
          <cell r="E1100" t="str">
            <v>DESPACHO</v>
          </cell>
          <cell r="F1100" t="str">
            <v>NORMAL</v>
          </cell>
          <cell r="G1100" t="str">
            <v>ITQ4822</v>
          </cell>
          <cell r="H1100">
            <v>44943</v>
          </cell>
          <cell r="I1100" t="str">
            <v>EN_TRANSITO</v>
          </cell>
          <cell r="J1100">
            <v>44943</v>
          </cell>
          <cell r="K1100" t="str">
            <v>OSCAR MAURICIO ANDRADE ACOSTA</v>
          </cell>
          <cell r="L1100" t="str">
            <v>CAMILO CAZAR N3376 JOSE VOZ MEDIANO (CANAL 8) QUITO QUITO BELLA VISTA INAQUITO 170516 PICHINCHA</v>
          </cell>
          <cell r="M1100" t="str">
            <v/>
          </cell>
          <cell r="N1100" t="str">
            <v>0994228267 / 932800751</v>
          </cell>
          <cell r="O1100" t="str">
            <v>0994228267 / 932800751</v>
          </cell>
          <cell r="P1100" t="str">
            <v>170516</v>
          </cell>
          <cell r="Q1100" t="str">
            <v>QUITO</v>
          </cell>
          <cell r="R1100" t="str">
            <v>PICHINCHA</v>
          </cell>
          <cell r="S1100" t="str">
            <v>QUITO - COMUNA MIRAFLORES</v>
          </cell>
          <cell r="T1100" t="str">
            <v>FLEXTRANS UIO</v>
          </cell>
          <cell r="U1100" t="str">
            <v>FLEXNETUIO_LOCAL</v>
          </cell>
          <cell r="V1100">
            <v>1</v>
          </cell>
          <cell r="W1100">
            <v>0.6</v>
          </cell>
          <cell r="X1100" t="str">
            <v>HYCITE QUITO</v>
          </cell>
          <cell r="Y1100" t="str">
            <v>FLEX NET CALLE 28 DE JUNIO S/N Y GARCIA MORENO ENTRADA LLANO GRANDE</v>
          </cell>
        </row>
        <row r="1101">
          <cell r="A1101" t="str">
            <v>98837408</v>
          </cell>
          <cell r="B1101">
            <v>497825</v>
          </cell>
          <cell r="C1101" t="str">
            <v>98837408</v>
          </cell>
          <cell r="D1101" t="str">
            <v>HYCITE</v>
          </cell>
          <cell r="E1101" t="str">
            <v>DESPACHO</v>
          </cell>
          <cell r="F1101" t="str">
            <v>NORMAL</v>
          </cell>
          <cell r="G1101" t="str">
            <v>ITQ4823</v>
          </cell>
          <cell r="H1101">
            <v>44943</v>
          </cell>
          <cell r="I1101" t="str">
            <v>EN_TRANSITO</v>
          </cell>
          <cell r="J1101">
            <v>44943</v>
          </cell>
          <cell r="K1101" t="str">
            <v>CATALINA DEL ROCIO PAZMINO RUIZ</v>
          </cell>
          <cell r="L1101" t="str">
            <v>DE LAS RETAMAS, E1-135 Y AV. GALO PLAZA LASO ENTRANDO POR LA PABLO CASALS QUITO EL LABRADOR KENNEDY 170502 PICHINCHA</v>
          </cell>
          <cell r="M1101" t="str">
            <v/>
          </cell>
          <cell r="N1101" t="str">
            <v>0998276191 /</v>
          </cell>
          <cell r="O1101" t="str">
            <v>0998276191 /</v>
          </cell>
          <cell r="P1101" t="str">
            <v>170502</v>
          </cell>
          <cell r="Q1101" t="str">
            <v>QUITO</v>
          </cell>
          <cell r="R1101" t="str">
            <v>PICHINCHA</v>
          </cell>
          <cell r="S1101" t="str">
            <v>QUITO</v>
          </cell>
          <cell r="T1101" t="str">
            <v>FLEXTRANS UIO</v>
          </cell>
          <cell r="U1101" t="str">
            <v>FLEXNETUIO_LOCAL</v>
          </cell>
          <cell r="V1101">
            <v>1</v>
          </cell>
          <cell r="W1101">
            <v>5.5</v>
          </cell>
          <cell r="X1101" t="str">
            <v>HYCITE QUITO</v>
          </cell>
          <cell r="Y1101" t="str">
            <v>FLEX NET CALLE 28 DE JUNIO S/N Y GARCIA MORENO ENTRADA LLANO GRANDE</v>
          </cell>
        </row>
        <row r="1102">
          <cell r="A1102" t="str">
            <v>98803665</v>
          </cell>
          <cell r="B1102">
            <v>497772</v>
          </cell>
          <cell r="C1102" t="str">
            <v>98803665</v>
          </cell>
          <cell r="D1102" t="str">
            <v>HYCITE</v>
          </cell>
          <cell r="E1102" t="str">
            <v>DESPACHO</v>
          </cell>
          <cell r="F1102" t="str">
            <v>NORMAL</v>
          </cell>
          <cell r="G1102" t="str">
            <v>ITG4796</v>
          </cell>
          <cell r="H1102">
            <v>44943</v>
          </cell>
          <cell r="I1102" t="str">
            <v>EN_TRANSITO</v>
          </cell>
          <cell r="J1102">
            <v>44944</v>
          </cell>
          <cell r="K1102" t="str">
            <v>JONATHAN MENDOZA</v>
          </cell>
          <cell r="L1102" t="str">
            <v>COOPERATIVA ASAAB BUCARAN - PAQUISMA MZ 230 S.15 GUAYAQUIL / NORTE PASCUALES 090116 GUAYAS</v>
          </cell>
          <cell r="N1102" t="str">
            <v>0939609624 / 042294251</v>
          </cell>
          <cell r="O1102" t="str">
            <v>0939609624 / 042294251</v>
          </cell>
          <cell r="P1102" t="str">
            <v>GUAYAQUIL</v>
          </cell>
          <cell r="Q1102" t="str">
            <v>GUAYAQUIL</v>
          </cell>
          <cell r="R1102" t="str">
            <v>GUAYAS</v>
          </cell>
          <cell r="T1102" t="str">
            <v>CARGO UNION</v>
          </cell>
          <cell r="U1102" t="str">
            <v>FLEXNETUIO_GYE</v>
          </cell>
          <cell r="V1102">
            <v>1</v>
          </cell>
          <cell r="W1102">
            <v>8.8000000000000007</v>
          </cell>
          <cell r="X1102" t="str">
            <v>HYCITE QUITO</v>
          </cell>
          <cell r="Y1102" t="str">
            <v>FLEX NET CALLE 28 DE JUNIO S/N Y GARCIA MORENO ENTRADA LLANO GRANDE</v>
          </cell>
        </row>
        <row r="1103">
          <cell r="A1103" t="str">
            <v>98805625</v>
          </cell>
          <cell r="B1103">
            <v>497773</v>
          </cell>
          <cell r="C1103" t="str">
            <v>98805625</v>
          </cell>
          <cell r="D1103" t="str">
            <v>HYCITE</v>
          </cell>
          <cell r="E1103" t="str">
            <v>DESPACHO</v>
          </cell>
          <cell r="F1103" t="str">
            <v>NORMAL</v>
          </cell>
          <cell r="G1103" t="str">
            <v>031002004185701</v>
          </cell>
          <cell r="H1103">
            <v>44943</v>
          </cell>
          <cell r="I1103" t="str">
            <v>EN_TRANSITO</v>
          </cell>
          <cell r="J1103">
            <v>44943</v>
          </cell>
          <cell r="K1103" t="str">
            <v>GLADYS ANCHUNDIA</v>
          </cell>
          <cell r="L1103" t="str">
            <v>CALLE ROSA MOSQUERA Y BENDICION DE DIOS CASA PORTON BLANC IGLESIA EVANGELICA BUENA FE // BARRIO MIRAFLORES BARRIO MIRAFLORES 120602 LOS RIOS</v>
          </cell>
          <cell r="M1103" t="str">
            <v/>
          </cell>
          <cell r="N1103" t="str">
            <v>0994709032</v>
          </cell>
          <cell r="O1103" t="str">
            <v>0994709032</v>
          </cell>
          <cell r="P1103" t="str">
            <v>120602</v>
          </cell>
          <cell r="Q1103" t="str">
            <v>BUENA FE</v>
          </cell>
          <cell r="R1103" t="str">
            <v>LOS RIOS</v>
          </cell>
          <cell r="S1103" t="str">
            <v>SAN JACINTO DE BUENA FE</v>
          </cell>
          <cell r="T1103" t="str">
            <v>TRAMACO</v>
          </cell>
          <cell r="U1103" t="str">
            <v>FLEXNETUIO_PROVINCIA</v>
          </cell>
          <cell r="V1103">
            <v>1</v>
          </cell>
          <cell r="W1103">
            <v>7.1</v>
          </cell>
          <cell r="X1103" t="str">
            <v>HYCITE QUITO</v>
          </cell>
          <cell r="Y1103" t="str">
            <v>FLEX NET CALLE 28 DE JUNIO S/N Y GARCIA MORENO ENTRADA LLANO GRANDE</v>
          </cell>
        </row>
        <row r="1104">
          <cell r="A1104" t="str">
            <v>98806252</v>
          </cell>
          <cell r="B1104">
            <v>497774</v>
          </cell>
          <cell r="C1104" t="str">
            <v>98806252</v>
          </cell>
          <cell r="D1104" t="str">
            <v>HYCITE</v>
          </cell>
          <cell r="E1104" t="str">
            <v>DESPACHO</v>
          </cell>
          <cell r="F1104" t="str">
            <v>NORMAL</v>
          </cell>
          <cell r="G1104" t="str">
            <v>031002004185702</v>
          </cell>
          <cell r="H1104">
            <v>44943</v>
          </cell>
          <cell r="I1104" t="str">
            <v>EN_TRANSITO</v>
          </cell>
          <cell r="J1104">
            <v>44943</v>
          </cell>
          <cell r="K1104" t="str">
            <v>GALO V MARCALLA</v>
          </cell>
          <cell r="L1104" t="str">
            <v>COFANES S/N Y 12 DE FEBRERO   NUEVA LOJA 210201 SUCUMBAOS</v>
          </cell>
          <cell r="M1104" t="str">
            <v/>
          </cell>
          <cell r="N1104" t="str">
            <v>0959474555</v>
          </cell>
          <cell r="O1104" t="str">
            <v>0959474555</v>
          </cell>
          <cell r="P1104" t="str">
            <v>210201</v>
          </cell>
          <cell r="Q1104" t="str">
            <v>LAGO AGRIO</v>
          </cell>
          <cell r="R1104" t="str">
            <v>SUCUMBIOS</v>
          </cell>
          <cell r="S1104" t="str">
            <v>NUEVA LOJA - DIEZ DE AGOSTO</v>
          </cell>
          <cell r="T1104" t="str">
            <v>TRAMACO</v>
          </cell>
          <cell r="U1104" t="str">
            <v>FLEXNETUIO_PROVINCIA</v>
          </cell>
          <cell r="V1104">
            <v>1</v>
          </cell>
          <cell r="W1104">
            <v>5</v>
          </cell>
          <cell r="X1104" t="str">
            <v>HYCITE QUITO</v>
          </cell>
          <cell r="Y1104" t="str">
            <v>FLEX NET CALLE 28 DE JUNIO S/N Y GARCIA MORENO ENTRADA LLANO GRANDE</v>
          </cell>
        </row>
        <row r="1105">
          <cell r="A1105" t="str">
            <v>98806524</v>
          </cell>
          <cell r="B1105">
            <v>497775</v>
          </cell>
          <cell r="C1105" t="str">
            <v>98806524</v>
          </cell>
          <cell r="D1105" t="str">
            <v>HYCITE</v>
          </cell>
          <cell r="E1105" t="str">
            <v>DESPACHO</v>
          </cell>
          <cell r="F1105" t="str">
            <v>NORMAL</v>
          </cell>
          <cell r="G1105" t="str">
            <v>031002004185703</v>
          </cell>
          <cell r="H1105">
            <v>44943</v>
          </cell>
          <cell r="I1105" t="str">
            <v>ENTREGADO</v>
          </cell>
          <cell r="J1105">
            <v>44944</v>
          </cell>
          <cell r="K1105" t="str">
            <v>NICOLE B PONCE NIKY</v>
          </cell>
          <cell r="L1105" t="str">
            <v>KM 2 1/2 VIA CRUCITA DIAGONAL A PORTO AGUAS  12 DE MARZO 130111 MANABA</v>
          </cell>
          <cell r="M1105" t="str">
            <v/>
          </cell>
          <cell r="N1105" t="str">
            <v>0969402575 / 352935214</v>
          </cell>
          <cell r="O1105" t="str">
            <v>0969402575 / 352935214</v>
          </cell>
          <cell r="P1105" t="str">
            <v>130111</v>
          </cell>
          <cell r="Q1105" t="str">
            <v>PORTOVIEJO</v>
          </cell>
          <cell r="R1105" t="str">
            <v>MANABI</v>
          </cell>
          <cell r="S1105" t="str">
            <v>PORTOVIEJO</v>
          </cell>
          <cell r="T1105" t="str">
            <v>TRAMACO</v>
          </cell>
          <cell r="U1105" t="str">
            <v>FLEXNETUIO_PROVINCIA</v>
          </cell>
          <cell r="V1105">
            <v>1</v>
          </cell>
          <cell r="W1105">
            <v>5.7</v>
          </cell>
          <cell r="X1105" t="str">
            <v>HYCITE QUITO</v>
          </cell>
          <cell r="Y1105" t="str">
            <v>FLEX NET CALLE 28 DE JUNIO S/N Y GARCIA MORENO ENTRADA LLANO GRANDE</v>
          </cell>
        </row>
        <row r="1106">
          <cell r="A1106" t="str">
            <v>98806599</v>
          </cell>
          <cell r="B1106">
            <v>497776</v>
          </cell>
          <cell r="C1106" t="str">
            <v>98806599</v>
          </cell>
          <cell r="D1106" t="str">
            <v>HYCITE</v>
          </cell>
          <cell r="E1106" t="str">
            <v>DESPACHO</v>
          </cell>
          <cell r="F1106" t="str">
            <v>NORMAL</v>
          </cell>
          <cell r="G1106" t="str">
            <v>ITG4797</v>
          </cell>
          <cell r="H1106">
            <v>44943</v>
          </cell>
          <cell r="I1106" t="str">
            <v>ENTREGADO</v>
          </cell>
          <cell r="J1106">
            <v>44944</v>
          </cell>
          <cell r="K1106" t="str">
            <v>YASMANI O BRAVO</v>
          </cell>
          <cell r="L1106" t="str">
            <v>DALIAS 16 Y JOSE RODRIGUEZ   GUAYAQUIL 090501 GUAYAS</v>
          </cell>
          <cell r="M1106" t="str">
            <v/>
          </cell>
          <cell r="N1106" t="str">
            <v>0979636893 / 967492283</v>
          </cell>
          <cell r="O1106" t="str">
            <v>0979636893 / 967492283</v>
          </cell>
          <cell r="P1106" t="str">
            <v>090501</v>
          </cell>
          <cell r="Q1106" t="str">
            <v>GUAYAQUIL</v>
          </cell>
          <cell r="R1106" t="str">
            <v>GUAYAS</v>
          </cell>
          <cell r="S1106" t="str">
            <v>GUAYAQUIL</v>
          </cell>
          <cell r="T1106" t="str">
            <v>ITSACOURIER</v>
          </cell>
          <cell r="U1106" t="str">
            <v>FLEXNETUIO_GYE</v>
          </cell>
          <cell r="V1106">
            <v>1</v>
          </cell>
          <cell r="W1106">
            <v>4.3</v>
          </cell>
          <cell r="X1106" t="str">
            <v>HYCITE QUITO</v>
          </cell>
          <cell r="Y1106" t="str">
            <v>FLEX NET CALLE 28 DE JUNIO S/N Y GARCIA MORENO ENTRADA LLANO GRANDE</v>
          </cell>
        </row>
        <row r="1107">
          <cell r="A1107" t="str">
            <v>98806687</v>
          </cell>
          <cell r="B1107">
            <v>497777</v>
          </cell>
          <cell r="C1107" t="str">
            <v>98806687</v>
          </cell>
          <cell r="D1107" t="str">
            <v>HYCITE</v>
          </cell>
          <cell r="E1107" t="str">
            <v>DESPACHO</v>
          </cell>
          <cell r="F1107" t="str">
            <v>NORMAL</v>
          </cell>
          <cell r="G1107" t="str">
            <v>ITG4798</v>
          </cell>
          <cell r="H1107">
            <v>44943</v>
          </cell>
          <cell r="I1107" t="str">
            <v>ENTREGADO</v>
          </cell>
          <cell r="J1107">
            <v>44944</v>
          </cell>
          <cell r="K1107" t="str">
            <v>ANGEL QUINTO</v>
          </cell>
          <cell r="L1107" t="str">
            <v>DALIAS SOLAR 16 Y JOSE RODRIGUEZ GUAYAQUIL  TARQUI 090501 GUAYAS</v>
          </cell>
          <cell r="M1107" t="str">
            <v/>
          </cell>
          <cell r="N1107" t="str">
            <v>0995326929</v>
          </cell>
          <cell r="O1107" t="str">
            <v>0995326929</v>
          </cell>
          <cell r="P1107" t="str">
            <v>090501</v>
          </cell>
          <cell r="Q1107" t="str">
            <v>GUAYAQUIL</v>
          </cell>
          <cell r="R1107" t="str">
            <v>GUAYAS</v>
          </cell>
          <cell r="S1107" t="str">
            <v>GUAYAQUIL</v>
          </cell>
          <cell r="T1107" t="str">
            <v>ITSACOURIER</v>
          </cell>
          <cell r="U1107" t="str">
            <v>FLEXNETUIO_GYE</v>
          </cell>
          <cell r="V1107">
            <v>1</v>
          </cell>
          <cell r="W1107">
            <v>10</v>
          </cell>
          <cell r="X1107" t="str">
            <v>HYCITE QUITO</v>
          </cell>
          <cell r="Y1107" t="str">
            <v>FLEX NET CALLE 28 DE JUNIO S/N Y GARCIA MORENO ENTRADA LLANO GRANDE</v>
          </cell>
        </row>
        <row r="1108">
          <cell r="A1108" t="str">
            <v>98806776</v>
          </cell>
          <cell r="B1108">
            <v>497778</v>
          </cell>
          <cell r="C1108" t="str">
            <v>98806776</v>
          </cell>
          <cell r="D1108" t="str">
            <v>HYCITE</v>
          </cell>
          <cell r="E1108" t="str">
            <v>DESPACHO</v>
          </cell>
          <cell r="F1108" t="str">
            <v>NORMAL</v>
          </cell>
          <cell r="G1108" t="str">
            <v>031002004185704</v>
          </cell>
          <cell r="H1108">
            <v>44943</v>
          </cell>
          <cell r="I1108" t="str">
            <v>INCIDENCIA</v>
          </cell>
          <cell r="J1108">
            <v>44944</v>
          </cell>
          <cell r="K1108" t="str">
            <v>MOISES KURE</v>
          </cell>
          <cell r="L1108" t="str">
            <v>CIUDADELA EL GUAYACAN MZ-177 VILLA 24 QUEVEDO // CDLA GUAYACAN GUAYACAN 120302 LOS RIOS</v>
          </cell>
          <cell r="M1108" t="str">
            <v/>
          </cell>
          <cell r="N1108" t="str">
            <v>0994024474</v>
          </cell>
          <cell r="O1108" t="str">
            <v>0994024474</v>
          </cell>
          <cell r="P1108" t="str">
            <v>120302</v>
          </cell>
          <cell r="Q1108" t="str">
            <v>QUEVEDO</v>
          </cell>
          <cell r="R1108" t="str">
            <v>LOS RIOS</v>
          </cell>
          <cell r="S1108" t="str">
            <v>QUEVEDO</v>
          </cell>
          <cell r="T1108" t="str">
            <v>TRAMACO</v>
          </cell>
          <cell r="U1108" t="str">
            <v>FLEXNETUIO_PROVINCIA</v>
          </cell>
          <cell r="V1108">
            <v>1</v>
          </cell>
          <cell r="W1108">
            <v>9.1999999999999993</v>
          </cell>
          <cell r="X1108" t="str">
            <v>HYCITE QUITO</v>
          </cell>
          <cell r="Y1108" t="str">
            <v>FLEX NET CALLE 28 DE JUNIO S/N Y GARCIA MORENO ENTRADA LLANO GRANDE</v>
          </cell>
        </row>
        <row r="1109">
          <cell r="A1109" t="str">
            <v>98814414</v>
          </cell>
          <cell r="B1109">
            <v>497779</v>
          </cell>
          <cell r="C1109" t="str">
            <v>98814414</v>
          </cell>
          <cell r="D1109" t="str">
            <v>HYCITE</v>
          </cell>
          <cell r="E1109" t="str">
            <v>DESPACHO</v>
          </cell>
          <cell r="F1109" t="str">
            <v>NORMAL</v>
          </cell>
          <cell r="G1109" t="str">
            <v>031002004185705</v>
          </cell>
          <cell r="H1109">
            <v>44943</v>
          </cell>
          <cell r="I1109" t="str">
            <v>EN_TRANSITO</v>
          </cell>
          <cell r="J1109">
            <v>44943</v>
          </cell>
          <cell r="K1109" t="str">
            <v>EDUARDO SANCHEZ</v>
          </cell>
          <cell r="L1109" t="str">
            <v>BERNARDO VALDIVIESO Y QUITO ESQUINA LOJA/ ZAMORA HUAYCO ALTO EL SAGRARIO 110110 LOJA</v>
          </cell>
          <cell r="M1109" t="str">
            <v/>
          </cell>
          <cell r="N1109" t="str">
            <v>0986437442 / 072574176</v>
          </cell>
          <cell r="O1109" t="str">
            <v>0986437442 / 072574176</v>
          </cell>
          <cell r="P1109" t="str">
            <v>110110</v>
          </cell>
          <cell r="Q1109" t="str">
            <v>LOJA</v>
          </cell>
          <cell r="R1109" t="str">
            <v>LOJA</v>
          </cell>
          <cell r="S1109" t="str">
            <v>LOJA</v>
          </cell>
          <cell r="T1109" t="str">
            <v>TRAMACO</v>
          </cell>
          <cell r="U1109" t="str">
            <v>FLEXNETUIO_PROVINCIA</v>
          </cell>
          <cell r="V1109">
            <v>1</v>
          </cell>
          <cell r="W1109">
            <v>3.5</v>
          </cell>
          <cell r="X1109" t="str">
            <v>HYCITE QUITO</v>
          </cell>
          <cell r="Y1109" t="str">
            <v>FLEX NET CALLE 28 DE JUNIO S/N Y GARCIA MORENO ENTRADA LLANO GRANDE</v>
          </cell>
        </row>
        <row r="1110">
          <cell r="A1110" t="str">
            <v>98814684</v>
          </cell>
          <cell r="B1110">
            <v>497780</v>
          </cell>
          <cell r="C1110" t="str">
            <v>98814684</v>
          </cell>
          <cell r="D1110" t="str">
            <v>HYCITE</v>
          </cell>
          <cell r="E1110" t="str">
            <v>DESPACHO</v>
          </cell>
          <cell r="F1110" t="str">
            <v>NORMAL</v>
          </cell>
          <cell r="G1110" t="str">
            <v>ITG4799</v>
          </cell>
          <cell r="H1110">
            <v>44943</v>
          </cell>
          <cell r="I1110" t="str">
            <v>EN_TRANSITO</v>
          </cell>
          <cell r="J1110">
            <v>44944</v>
          </cell>
          <cell r="K1110" t="str">
            <v>AZUCENA MINO</v>
          </cell>
          <cell r="L1110" t="str">
            <v>PASAJES DEL GUAYAS MZ 1 SOLAR 8 DURAN ATRAS DE LOS BLOQUES DE LA FAE DURAN -** DURAN ELOY ALFARO(DURAN/DURAN B 092406 GUAYAS</v>
          </cell>
          <cell r="M1110" t="str">
            <v/>
          </cell>
          <cell r="N1110" t="str">
            <v>0986607081</v>
          </cell>
          <cell r="O1110" t="str">
            <v>0986607081</v>
          </cell>
          <cell r="P1110" t="str">
            <v>092406</v>
          </cell>
          <cell r="Q1110" t="str">
            <v>DURAN</v>
          </cell>
          <cell r="R1110" t="str">
            <v>GUAYAS</v>
          </cell>
          <cell r="S1110" t="str">
            <v>ELOY ALFARO (DURAN)</v>
          </cell>
          <cell r="T1110" t="str">
            <v>ITSACOURIER</v>
          </cell>
          <cell r="U1110" t="str">
            <v>FLEXNETUIO_GYE</v>
          </cell>
          <cell r="V1110">
            <v>1</v>
          </cell>
          <cell r="W1110">
            <v>7.1</v>
          </cell>
          <cell r="X1110" t="str">
            <v>HYCITE QUITO</v>
          </cell>
          <cell r="Y1110" t="str">
            <v>FLEX NET CALLE 28 DE JUNIO S/N Y GARCIA MORENO ENTRADA LLANO GRANDE</v>
          </cell>
        </row>
        <row r="1111">
          <cell r="A1111" t="str">
            <v>98814956</v>
          </cell>
          <cell r="B1111">
            <v>497781</v>
          </cell>
          <cell r="C1111" t="str">
            <v>98814956</v>
          </cell>
          <cell r="D1111" t="str">
            <v>HYCITE</v>
          </cell>
          <cell r="E1111" t="str">
            <v>DESPACHO</v>
          </cell>
          <cell r="F1111" t="str">
            <v>NORMAL</v>
          </cell>
          <cell r="G1111" t="str">
            <v>ITQ4800</v>
          </cell>
          <cell r="H1111">
            <v>44943</v>
          </cell>
          <cell r="I1111" t="str">
            <v>ENTREGADO</v>
          </cell>
          <cell r="J1111">
            <v>44944</v>
          </cell>
          <cell r="K1111" t="str">
            <v>CRISTIAN A PENAFIEL FAUS</v>
          </cell>
          <cell r="L1111" t="str">
            <v>CALLE B N48 180 Y CALLE TERCERA   COCHAPAMBA 170528 PICHINCHA</v>
          </cell>
          <cell r="M1111" t="str">
            <v/>
          </cell>
          <cell r="N1111" t="str">
            <v>0999545571 / 323342305</v>
          </cell>
          <cell r="O1111" t="str">
            <v>0999545571 / 323342305</v>
          </cell>
          <cell r="P1111" t="str">
            <v>170528</v>
          </cell>
          <cell r="Q1111" t="str">
            <v>QUITO</v>
          </cell>
          <cell r="R1111" t="str">
            <v>PICHINCHA</v>
          </cell>
          <cell r="S1111" t="str">
            <v>QUITO</v>
          </cell>
          <cell r="T1111" t="str">
            <v>FLEXTRANS UIO</v>
          </cell>
          <cell r="U1111" t="str">
            <v>FLEXNETUIO_LOCAL</v>
          </cell>
          <cell r="V1111">
            <v>1</v>
          </cell>
          <cell r="W1111">
            <v>0.46</v>
          </cell>
          <cell r="X1111" t="str">
            <v>HYCITE QUITO</v>
          </cell>
          <cell r="Y1111" t="str">
            <v>FLEX NET CALLE 28 DE JUNIO S/N Y GARCIA MORENO ENTRADA LLANO GRANDE</v>
          </cell>
        </row>
        <row r="1112">
          <cell r="A1112" t="str">
            <v>98815964</v>
          </cell>
          <cell r="B1112">
            <v>497782</v>
          </cell>
          <cell r="C1112" t="str">
            <v>98815964</v>
          </cell>
          <cell r="D1112" t="str">
            <v>HYCITE</v>
          </cell>
          <cell r="E1112" t="str">
            <v>DESPACHO</v>
          </cell>
          <cell r="F1112" t="str">
            <v>NORMAL</v>
          </cell>
          <cell r="G1112" t="str">
            <v>ITG4825</v>
          </cell>
          <cell r="H1112">
            <v>44943</v>
          </cell>
          <cell r="I1112" t="str">
            <v>ENTREGADO</v>
          </cell>
          <cell r="J1112">
            <v>44944</v>
          </cell>
          <cell r="K1112" t="str">
            <v>LIDIA REYES</v>
          </cell>
          <cell r="L1112" t="str">
            <v>LAS ORQUIDEAS MZ1029 VILLA-3, A 2CUADRAS DE LA AV FRANCISCO DE ORELLANA CS CELEST GUAYAQUIL // NORTE TARQUI 090505 GUAYAS</v>
          </cell>
          <cell r="N1112" t="str">
            <v>0990067116 / 042893392</v>
          </cell>
          <cell r="O1112" t="str">
            <v>0990067116 / 042893392</v>
          </cell>
          <cell r="P1112" t="str">
            <v>090505</v>
          </cell>
          <cell r="Q1112" t="str">
            <v>GUAYAQUIL</v>
          </cell>
          <cell r="R1112" t="str">
            <v>GUAYAS</v>
          </cell>
          <cell r="S1112" t="str">
            <v>GUAYAQUIL</v>
          </cell>
          <cell r="T1112" t="str">
            <v>ITSACOURIER</v>
          </cell>
          <cell r="U1112" t="str">
            <v>FLEXNETUIO_GYE</v>
          </cell>
          <cell r="V1112">
            <v>3</v>
          </cell>
          <cell r="W1112">
            <v>19.3</v>
          </cell>
          <cell r="X1112" t="str">
            <v>HYCITE QUITO</v>
          </cell>
          <cell r="Y1112" t="str">
            <v>FLEX NET CALLE 28 DE JUNIO S/N Y GARCIA MORENO ENTRADA LLANO GRANDE</v>
          </cell>
        </row>
        <row r="1113">
          <cell r="A1113" t="str">
            <v>98817578</v>
          </cell>
          <cell r="B1113">
            <v>497783</v>
          </cell>
          <cell r="C1113" t="str">
            <v>98817578</v>
          </cell>
          <cell r="D1113" t="str">
            <v>HYCITE</v>
          </cell>
          <cell r="E1113" t="str">
            <v>DESPACHO</v>
          </cell>
          <cell r="F1113" t="str">
            <v>NORMAL</v>
          </cell>
          <cell r="G1113" t="str">
            <v>031002004186481</v>
          </cell>
          <cell r="H1113">
            <v>44943</v>
          </cell>
          <cell r="I1113" t="str">
            <v>EN_TRANSITO</v>
          </cell>
          <cell r="J1113">
            <v>44943</v>
          </cell>
          <cell r="K1113" t="str">
            <v>WILSON PAREDES</v>
          </cell>
          <cell r="L1113" t="str">
            <v>AV AMAZONAS Y ATACAMES ENTR A FABRICA DE AGUA DIANA LAGO AGRIO-BR AMAZONAS NUEVA LOJA 210201 SUCUMBIOS</v>
          </cell>
          <cell r="N1113" t="str">
            <v>0999105300</v>
          </cell>
          <cell r="O1113" t="str">
            <v>0999105300</v>
          </cell>
          <cell r="P1113" t="str">
            <v>210201</v>
          </cell>
          <cell r="Q1113" t="str">
            <v>LAGO AGRIO</v>
          </cell>
          <cell r="R1113" t="str">
            <v>SUCUMBIOS</v>
          </cell>
          <cell r="S1113" t="str">
            <v>NUEVA LOJA - DIEZ DE AGOSTO</v>
          </cell>
          <cell r="T1113" t="str">
            <v>TRAMACO</v>
          </cell>
          <cell r="U1113" t="str">
            <v>FLEXNETUIO_PROVINCIA</v>
          </cell>
          <cell r="V1113">
            <v>2</v>
          </cell>
          <cell r="W1113">
            <v>18.7</v>
          </cell>
          <cell r="X1113" t="str">
            <v>HYCITE QUITO</v>
          </cell>
          <cell r="Y1113" t="str">
            <v>FLEX NET CALLE 28 DE JUNIO S/N Y GARCIA MORENO ENTRADA LLANO GRANDE</v>
          </cell>
        </row>
        <row r="1114">
          <cell r="A1114" t="str">
            <v>98818171</v>
          </cell>
          <cell r="B1114">
            <v>497784</v>
          </cell>
          <cell r="C1114" t="str">
            <v>98818171</v>
          </cell>
          <cell r="D1114" t="str">
            <v>HYCITE</v>
          </cell>
          <cell r="E1114" t="str">
            <v>DESPACHO</v>
          </cell>
          <cell r="F1114" t="str">
            <v>NORMAL</v>
          </cell>
          <cell r="G1114" t="str">
            <v>ITG4802</v>
          </cell>
          <cell r="H1114">
            <v>44943</v>
          </cell>
          <cell r="I1114" t="str">
            <v>EN_TRANSITO</v>
          </cell>
          <cell r="J1114">
            <v>44944</v>
          </cell>
          <cell r="K1114" t="str">
            <v>JOFFRE VILLACRESES</v>
          </cell>
          <cell r="L1114" t="str">
            <v>COOP MARIA PAIDAL MZ 74 V12 ENTRANDO POR LA AV CASUARINA GUAYAQUIL / MARIA PAIDAL TARQUI 090809 GUAYAS</v>
          </cell>
          <cell r="M1114" t="str">
            <v/>
          </cell>
          <cell r="N1114" t="str">
            <v>0993473457</v>
          </cell>
          <cell r="O1114" t="str">
            <v>0993473457</v>
          </cell>
          <cell r="P1114" t="str">
            <v>090809</v>
          </cell>
          <cell r="Q1114" t="str">
            <v>GUAYAQUIL</v>
          </cell>
          <cell r="R1114" t="str">
            <v>GUAYAS</v>
          </cell>
          <cell r="S1114" t="str">
            <v>GUAYAQUIL</v>
          </cell>
          <cell r="T1114" t="str">
            <v>CARGO UNION</v>
          </cell>
          <cell r="U1114" t="str">
            <v>FLEXNETUIO_GYE</v>
          </cell>
          <cell r="V1114">
            <v>1</v>
          </cell>
          <cell r="W1114">
            <v>4</v>
          </cell>
          <cell r="X1114" t="str">
            <v>HYCITE QUITO</v>
          </cell>
          <cell r="Y1114" t="str">
            <v>FLEX NET CALLE 28 DE JUNIO S/N Y GARCIA MORENO ENTRADA LLANO GRANDE</v>
          </cell>
        </row>
        <row r="1115">
          <cell r="A1115" t="str">
            <v>98819524</v>
          </cell>
          <cell r="B1115">
            <v>497785</v>
          </cell>
          <cell r="C1115" t="str">
            <v>98819524</v>
          </cell>
          <cell r="D1115" t="str">
            <v>HYCITE</v>
          </cell>
          <cell r="E1115" t="str">
            <v>DESPACHO</v>
          </cell>
          <cell r="F1115" t="str">
            <v>NORMAL</v>
          </cell>
          <cell r="G1115" t="str">
            <v>ITQ4803</v>
          </cell>
          <cell r="H1115">
            <v>44943</v>
          </cell>
          <cell r="I1115" t="str">
            <v>EN_TRANSITO</v>
          </cell>
          <cell r="J1115">
            <v>44943</v>
          </cell>
          <cell r="K1115" t="str">
            <v>FLOR VICTORIA GAIBOR MORETA(S)</v>
          </cell>
          <cell r="L1115" t="str">
            <v>ALAMOS E8 a,, 171 Y ALMERIA SECTOR MATOVEL PUENTE DEL COLEGIO DE LOS SHYRIS QUITO EL INCA 170502 PICHINCHA</v>
          </cell>
          <cell r="M1115" t="str">
            <v/>
          </cell>
          <cell r="N1115" t="str">
            <v>0998812206 /</v>
          </cell>
          <cell r="O1115" t="str">
            <v>0998812206 /</v>
          </cell>
          <cell r="P1115" t="str">
            <v>170502</v>
          </cell>
          <cell r="Q1115" t="str">
            <v>QUITO</v>
          </cell>
          <cell r="R1115" t="str">
            <v>PICHINCHA</v>
          </cell>
          <cell r="S1115" t="str">
            <v>QUITO</v>
          </cell>
          <cell r="T1115" t="str">
            <v>FLEXTRANS UIO</v>
          </cell>
          <cell r="U1115" t="str">
            <v>FLEXNETUIO_LOCAL</v>
          </cell>
          <cell r="V1115">
            <v>1</v>
          </cell>
          <cell r="W1115">
            <v>5.5</v>
          </cell>
          <cell r="X1115" t="str">
            <v>HYCITE QUITO</v>
          </cell>
          <cell r="Y1115" t="str">
            <v>FLEX NET CALLE 28 DE JUNIO S/N Y GARCIA MORENO ENTRADA LLANO GRANDE</v>
          </cell>
        </row>
        <row r="1116">
          <cell r="A1116" t="str">
            <v>98820211</v>
          </cell>
          <cell r="B1116">
            <v>497786</v>
          </cell>
          <cell r="C1116" t="str">
            <v>98820211</v>
          </cell>
          <cell r="D1116" t="str">
            <v>HYCITE</v>
          </cell>
          <cell r="E1116" t="str">
            <v>DESPACHO</v>
          </cell>
          <cell r="F1116" t="str">
            <v>NORMAL</v>
          </cell>
          <cell r="G1116" t="str">
            <v>ITG4804</v>
          </cell>
          <cell r="H1116">
            <v>44943</v>
          </cell>
          <cell r="I1116" t="str">
            <v>ENTREGADO</v>
          </cell>
          <cell r="J1116">
            <v>44944</v>
          </cell>
          <cell r="K1116" t="str">
            <v>YANINA M GARCIA</v>
          </cell>
          <cell r="L1116" t="str">
            <v>DALIAS Y JOSE RODRIGUEZ   GUAYAQUIL 090501 GUAYAS</v>
          </cell>
          <cell r="M1116" t="str">
            <v/>
          </cell>
          <cell r="N1116" t="str">
            <v>0967447732 / 978863756</v>
          </cell>
          <cell r="O1116" t="str">
            <v>0967447732 / 978863756</v>
          </cell>
          <cell r="P1116" t="str">
            <v>090501</v>
          </cell>
          <cell r="Q1116" t="str">
            <v>GUAYAQUIL</v>
          </cell>
          <cell r="R1116" t="str">
            <v>GUAYAS</v>
          </cell>
          <cell r="S1116" t="str">
            <v>GUAYAQUIL</v>
          </cell>
          <cell r="T1116" t="str">
            <v>ITSACOURIER</v>
          </cell>
          <cell r="U1116" t="str">
            <v>FLEXNETUIO_GYE</v>
          </cell>
          <cell r="V1116">
            <v>1</v>
          </cell>
          <cell r="W1116">
            <v>2.6</v>
          </cell>
          <cell r="X1116" t="str">
            <v>HYCITE QUITO</v>
          </cell>
          <cell r="Y1116" t="str">
            <v>FLEX NET CALLE 28 DE JUNIO S/N Y GARCIA MORENO ENTRADA LLANO GRANDE</v>
          </cell>
        </row>
        <row r="1117">
          <cell r="A1117" t="str">
            <v>98821848</v>
          </cell>
          <cell r="B1117">
            <v>497787</v>
          </cell>
          <cell r="C1117" t="str">
            <v>98821848</v>
          </cell>
          <cell r="D1117" t="str">
            <v>HYCITE</v>
          </cell>
          <cell r="E1117" t="str">
            <v>DESPACHO</v>
          </cell>
          <cell r="F1117" t="str">
            <v>NORMAL</v>
          </cell>
          <cell r="G1117" t="str">
            <v>031002004185697</v>
          </cell>
          <cell r="H1117">
            <v>44943</v>
          </cell>
          <cell r="I1117" t="str">
            <v>INCIDENCIA</v>
          </cell>
          <cell r="J1117">
            <v>44944</v>
          </cell>
          <cell r="K1117" t="str">
            <v>MARIA VERA</v>
          </cell>
          <cell r="L1117" t="str">
            <v>CDLA LOS ALMENDROS TRAS DE UPC MZ 1 SOLAR 1 SAN JACINTO DE YAGUACHI SAN JACINTO DE YAGUACHI 092102 GUAYAS</v>
          </cell>
          <cell r="M1117" t="str">
            <v/>
          </cell>
          <cell r="N1117" t="str">
            <v>0979429774 / 043715900</v>
          </cell>
          <cell r="O1117" t="str">
            <v>0979429774 / 043715900</v>
          </cell>
          <cell r="P1117" t="str">
            <v>092102</v>
          </cell>
          <cell r="Q1117" t="str">
            <v>SAN JACINTO DE YAGUACHI</v>
          </cell>
          <cell r="R1117" t="str">
            <v>GUAYAS</v>
          </cell>
          <cell r="S1117" t="str">
            <v>SAN JACINTO DE YAGUACHI - LOS TRES POSTES</v>
          </cell>
          <cell r="T1117" t="str">
            <v>TRAMACO</v>
          </cell>
          <cell r="U1117" t="str">
            <v>FLEXNETUIO_PROVINCIA</v>
          </cell>
          <cell r="V1117">
            <v>1</v>
          </cell>
          <cell r="W1117">
            <v>8.8000000000000007</v>
          </cell>
          <cell r="X1117" t="str">
            <v>HYCITE QUITO</v>
          </cell>
          <cell r="Y1117" t="str">
            <v>FLEX NET CALLE 28 DE JUNIO S/N Y GARCIA MORENO ENTRADA LLANO GRANDE</v>
          </cell>
        </row>
        <row r="1118">
          <cell r="A1118" t="str">
            <v>98821864</v>
          </cell>
          <cell r="B1118">
            <v>497788</v>
          </cell>
          <cell r="C1118" t="str">
            <v>98821864</v>
          </cell>
          <cell r="D1118" t="str">
            <v>HYCITE</v>
          </cell>
          <cell r="E1118" t="str">
            <v>DESPACHO</v>
          </cell>
          <cell r="F1118" t="str">
            <v>NORMAL</v>
          </cell>
          <cell r="G1118" t="str">
            <v>031002004186482</v>
          </cell>
          <cell r="H1118">
            <v>44943</v>
          </cell>
          <cell r="I1118" t="str">
            <v>EN_TRANSITO</v>
          </cell>
          <cell r="J1118">
            <v>44943</v>
          </cell>
          <cell r="K1118" t="str">
            <v>PACIFICO VILLALBA</v>
          </cell>
          <cell r="L1118" t="str">
            <v>LA LIBERTAD CDLA 24 DE MAYO AV 28 CALLE 20 CASA ESQ CERCADO DE TUBOS LA LIBERTAD / NORTE LA LIBERTAD 240102 SANTA ELENA</v>
          </cell>
          <cell r="N1118" t="str">
            <v>0997509331</v>
          </cell>
          <cell r="O1118" t="str">
            <v>0997509331</v>
          </cell>
          <cell r="P1118" t="str">
            <v>240102</v>
          </cell>
          <cell r="Q1118" t="str">
            <v>SANTA ELENA</v>
          </cell>
          <cell r="R1118" t="str">
            <v>SANTA ELENA</v>
          </cell>
          <cell r="S1118" t="str">
            <v>SANTA ELENA</v>
          </cell>
          <cell r="T1118" t="str">
            <v>TRAMACO</v>
          </cell>
          <cell r="U1118" t="str">
            <v>FLEXNETUIO_PROVINCIA</v>
          </cell>
          <cell r="V1118">
            <v>2</v>
          </cell>
          <cell r="W1118">
            <v>14.5</v>
          </cell>
          <cell r="X1118" t="str">
            <v>HYCITE QUITO</v>
          </cell>
          <cell r="Y1118" t="str">
            <v>FLEX NET CALLE 28 DE JUNIO S/N Y GARCIA MORENO ENTRADA LLANO GRANDE</v>
          </cell>
        </row>
        <row r="1119">
          <cell r="A1119" t="str">
            <v>98821927</v>
          </cell>
          <cell r="B1119">
            <v>497789</v>
          </cell>
          <cell r="C1119" t="str">
            <v>98821927</v>
          </cell>
          <cell r="D1119" t="str">
            <v>HYCITE</v>
          </cell>
          <cell r="E1119" t="str">
            <v>DESPACHO</v>
          </cell>
          <cell r="F1119" t="str">
            <v>NORMAL</v>
          </cell>
          <cell r="G1119" t="str">
            <v>031002004185708</v>
          </cell>
          <cell r="H1119">
            <v>44943</v>
          </cell>
          <cell r="I1119" t="str">
            <v>EN_TRANSITO</v>
          </cell>
          <cell r="J1119">
            <v>44943</v>
          </cell>
          <cell r="K1119" t="str">
            <v>ROSA MASACHE</v>
          </cell>
          <cell r="L1119" t="str">
            <v>LAUREL Y CEIBOS EN LA LOMA CERCA A LA CAPILLA CATAMAYO-MIRADOR ALTO SAN JOSE 110302 LOJA</v>
          </cell>
          <cell r="M1119" t="str">
            <v/>
          </cell>
          <cell r="N1119" t="str">
            <v>0991492212</v>
          </cell>
          <cell r="O1119" t="str">
            <v>0991492212</v>
          </cell>
          <cell r="P1119" t="str">
            <v>110302</v>
          </cell>
          <cell r="Q1119" t="str">
            <v>PALTAS</v>
          </cell>
          <cell r="R1119" t="str">
            <v>LOJA</v>
          </cell>
          <cell r="S1119" t="str">
            <v>CANGONAMA - SAN ANTONIO - YAMANA</v>
          </cell>
          <cell r="T1119" t="str">
            <v>TRAMACO</v>
          </cell>
          <cell r="U1119" t="str">
            <v>FLEXNETUIO_PROVINCIA</v>
          </cell>
          <cell r="V1119">
            <v>1</v>
          </cell>
          <cell r="W1119">
            <v>3.3</v>
          </cell>
          <cell r="X1119" t="str">
            <v>HYCITE QUITO</v>
          </cell>
          <cell r="Y1119" t="str">
            <v>FLEX NET CALLE 28 DE JUNIO S/N Y GARCIA MORENO ENTRADA LLANO GRANDE</v>
          </cell>
        </row>
        <row r="1120">
          <cell r="A1120" t="str">
            <v>98822629</v>
          </cell>
          <cell r="B1120">
            <v>497790</v>
          </cell>
          <cell r="C1120" t="str">
            <v>98822629</v>
          </cell>
          <cell r="D1120" t="str">
            <v>HYCITE</v>
          </cell>
          <cell r="E1120" t="str">
            <v>DESPACHO</v>
          </cell>
          <cell r="F1120" t="str">
            <v>NORMAL</v>
          </cell>
          <cell r="G1120" t="str">
            <v>031002004185709</v>
          </cell>
          <cell r="H1120">
            <v>44943</v>
          </cell>
          <cell r="I1120" t="str">
            <v>EN_TRANSITO</v>
          </cell>
          <cell r="J1120">
            <v>44943</v>
          </cell>
          <cell r="K1120" t="str">
            <v>JHANDRI SALINAS</v>
          </cell>
          <cell r="L1120" t="str">
            <v>CALLE ORTEGA 244-46 Y GASSET COLINAS DEL PUCARA LOJA SAN SEBASTIAN 110102 LOJA</v>
          </cell>
          <cell r="M1120" t="str">
            <v/>
          </cell>
          <cell r="N1120" t="str">
            <v>0983417314</v>
          </cell>
          <cell r="O1120" t="str">
            <v>0983417314</v>
          </cell>
          <cell r="P1120" t="str">
            <v>110102</v>
          </cell>
          <cell r="Q1120" t="str">
            <v>LOJA</v>
          </cell>
          <cell r="R1120" t="str">
            <v>LOJA</v>
          </cell>
          <cell r="S1120" t="str">
            <v>LOJA</v>
          </cell>
          <cell r="T1120" t="str">
            <v>TRAMACO</v>
          </cell>
          <cell r="U1120" t="str">
            <v>FLEXNETUIO_PROVINCIA</v>
          </cell>
          <cell r="V1120">
            <v>1</v>
          </cell>
          <cell r="W1120">
            <v>2.1</v>
          </cell>
          <cell r="X1120" t="str">
            <v>HYCITE QUITO</v>
          </cell>
          <cell r="Y1120" t="str">
            <v>FLEX NET CALLE 28 DE JUNIO S/N Y GARCIA MORENO ENTRADA LLANO GRANDE</v>
          </cell>
        </row>
        <row r="1121">
          <cell r="A1121" t="str">
            <v>98823084</v>
          </cell>
          <cell r="B1121">
            <v>497791</v>
          </cell>
          <cell r="C1121" t="str">
            <v>98823084</v>
          </cell>
          <cell r="D1121" t="str">
            <v>HYCITE</v>
          </cell>
          <cell r="E1121" t="str">
            <v>DESPACHO</v>
          </cell>
          <cell r="F1121" t="str">
            <v>NORMAL</v>
          </cell>
          <cell r="G1121" t="str">
            <v>IC4828</v>
          </cell>
          <cell r="H1121">
            <v>44943</v>
          </cell>
          <cell r="I1121" t="str">
            <v>ENTREGADO</v>
          </cell>
          <cell r="J1121">
            <v>44944</v>
          </cell>
          <cell r="K1121" t="str">
            <v>MARIA BERMEO</v>
          </cell>
          <cell r="L1121" t="str">
            <v>BERLIN Y PARIS BERLIN LOTE 17 CUENCA // NORTE DE CUENCA MACHANGARA 010109 AZUAY</v>
          </cell>
          <cell r="M1121" t="str">
            <v/>
          </cell>
          <cell r="N1121" t="str">
            <v>0992809957</v>
          </cell>
          <cell r="O1121" t="str">
            <v>0992809957</v>
          </cell>
          <cell r="P1121" t="str">
            <v>010109</v>
          </cell>
          <cell r="Q1121" t="str">
            <v>CUENCA</v>
          </cell>
          <cell r="R1121" t="str">
            <v>AZUAY</v>
          </cell>
          <cell r="S1121" t="str">
            <v>CUENCA</v>
          </cell>
          <cell r="T1121" t="str">
            <v>ITSACOURIER</v>
          </cell>
          <cell r="U1121" t="str">
            <v>FLEXNETUIO_PROVINCIA</v>
          </cell>
          <cell r="V1121">
            <v>1</v>
          </cell>
          <cell r="W1121">
            <v>3.1</v>
          </cell>
          <cell r="X1121" t="str">
            <v>HYCITE QUITO</v>
          </cell>
          <cell r="Y1121" t="str">
            <v>FLEX NET CALLE 28 DE JUNIO S/N Y GARCIA MORENO ENTRADA LLANO GRANDE</v>
          </cell>
        </row>
        <row r="1122">
          <cell r="A1122" t="str">
            <v>98824175</v>
          </cell>
          <cell r="B1122">
            <v>497792</v>
          </cell>
          <cell r="C1122" t="str">
            <v>98824175</v>
          </cell>
          <cell r="D1122" t="str">
            <v>HYCITE</v>
          </cell>
          <cell r="E1122" t="str">
            <v>DESPACHO</v>
          </cell>
          <cell r="F1122" t="str">
            <v>NORMAL</v>
          </cell>
          <cell r="G1122" t="str">
            <v>ITQ4805</v>
          </cell>
          <cell r="H1122">
            <v>44943</v>
          </cell>
          <cell r="I1122" t="str">
            <v>EN_TRANSITO</v>
          </cell>
          <cell r="J1122">
            <v>44944</v>
          </cell>
          <cell r="K1122" t="str">
            <v>MONICA REYSANCHO</v>
          </cell>
          <cell r="L1122" t="str">
            <v>CALLE PEDRO QUINONEZ S51-61 TRANSVERSAL RIO CONGO QUITO // CAUPICHO GUAMANI 170704 PICHINCHA</v>
          </cell>
          <cell r="M1122" t="str">
            <v/>
          </cell>
          <cell r="N1122" t="str">
            <v>0994102565 / 983272155</v>
          </cell>
          <cell r="O1122" t="str">
            <v>0994102565 / 983272155</v>
          </cell>
          <cell r="P1122" t="str">
            <v>170704</v>
          </cell>
          <cell r="Q1122" t="str">
            <v>QUITO</v>
          </cell>
          <cell r="R1122" t="str">
            <v>PICHINCHA</v>
          </cell>
          <cell r="S1122" t="str">
            <v>QUITO</v>
          </cell>
          <cell r="T1122" t="str">
            <v>TRANSERVISS</v>
          </cell>
          <cell r="U1122" t="str">
            <v>FLEXNETUIO_LOCAL</v>
          </cell>
          <cell r="V1122">
            <v>1</v>
          </cell>
          <cell r="W1122">
            <v>7.1</v>
          </cell>
          <cell r="X1122" t="str">
            <v>HYCITE QUITO</v>
          </cell>
          <cell r="Y1122" t="str">
            <v>FLEX NET CALLE 28 DE JUNIO S/N Y GARCIA MORENO ENTRADA LLANO GRANDE</v>
          </cell>
        </row>
        <row r="1123">
          <cell r="A1123" t="str">
            <v>98825132</v>
          </cell>
          <cell r="B1123">
            <v>497793</v>
          </cell>
          <cell r="C1123" t="str">
            <v>98825132</v>
          </cell>
          <cell r="D1123" t="str">
            <v>HYCITE</v>
          </cell>
          <cell r="E1123" t="str">
            <v>DESPACHO</v>
          </cell>
          <cell r="F1123" t="str">
            <v>NORMAL</v>
          </cell>
          <cell r="G1123" t="str">
            <v>031002004185710</v>
          </cell>
          <cell r="H1123">
            <v>44943</v>
          </cell>
          <cell r="I1123" t="str">
            <v>EN_TRANSITO</v>
          </cell>
          <cell r="J1123">
            <v>44943</v>
          </cell>
          <cell r="K1123" t="str">
            <v>CRISTIAN CUEVA</v>
          </cell>
          <cell r="L1123" t="str">
            <v>JUNIN LOTE 11 A 100 MTS DE LA LAYUMA JULIO MARIN LAGO AGRIO-BR COLINAS DEL LAGO NUEVA LOJA 210201 SUCUMBIOS</v>
          </cell>
          <cell r="M1123" t="str">
            <v/>
          </cell>
          <cell r="N1123" t="str">
            <v>0959161971</v>
          </cell>
          <cell r="O1123" t="str">
            <v>0959161971</v>
          </cell>
          <cell r="P1123" t="str">
            <v>210201</v>
          </cell>
          <cell r="Q1123" t="str">
            <v>LAGO AGRIO</v>
          </cell>
          <cell r="R1123" t="str">
            <v>SUCUMBIOS</v>
          </cell>
          <cell r="S1123" t="str">
            <v>NUEVA LOJA - DIEZ DE AGOSTO</v>
          </cell>
          <cell r="T1123" t="str">
            <v>TRAMACO</v>
          </cell>
          <cell r="U1123" t="str">
            <v>FLEXNETUIO_PROVINCIA</v>
          </cell>
          <cell r="V1123">
            <v>1</v>
          </cell>
          <cell r="W1123">
            <v>2.1</v>
          </cell>
          <cell r="X1123" t="str">
            <v>HYCITE QUITO</v>
          </cell>
          <cell r="Y1123" t="str">
            <v>FLEX NET CALLE 28 DE JUNIO S/N Y GARCIA MORENO ENTRADA LLANO GRANDE</v>
          </cell>
        </row>
        <row r="1124">
          <cell r="A1124" t="str">
            <v>98825434</v>
          </cell>
          <cell r="B1124">
            <v>497794</v>
          </cell>
          <cell r="C1124" t="str">
            <v>98825434</v>
          </cell>
          <cell r="D1124" t="str">
            <v>HYCITE</v>
          </cell>
          <cell r="E1124" t="str">
            <v>DESPACHO</v>
          </cell>
          <cell r="F1124" t="str">
            <v>NORMAL</v>
          </cell>
          <cell r="G1124" t="str">
            <v>ITG4826</v>
          </cell>
          <cell r="H1124">
            <v>44943</v>
          </cell>
          <cell r="I1124" t="str">
            <v>EN_TRANSITO</v>
          </cell>
          <cell r="J1124">
            <v>44944</v>
          </cell>
          <cell r="K1124" t="str">
            <v>NELLY RIVERA</v>
          </cell>
          <cell r="L1124" t="str">
            <v>CENTENARIO SUR CALLE F222 EL DOLORES SUCRE Y BOGOTA GUAYAQUIL - SUR XIMENA 090102 GUAYAS</v>
          </cell>
          <cell r="N1124" t="str">
            <v>0981203223 / 042075052</v>
          </cell>
          <cell r="O1124" t="str">
            <v>0981203223 / 042075052</v>
          </cell>
          <cell r="P1124" t="str">
            <v>090102</v>
          </cell>
          <cell r="Q1124" t="str">
            <v>GUAYAQUIL</v>
          </cell>
          <cell r="R1124" t="str">
            <v>GUAYAS</v>
          </cell>
          <cell r="S1124" t="str">
            <v>GUAYAQUIL</v>
          </cell>
          <cell r="T1124" t="str">
            <v>FLEXTRANS GYE</v>
          </cell>
          <cell r="U1124" t="str">
            <v>FLEXNETUIO_GYE</v>
          </cell>
          <cell r="V1124">
            <v>2</v>
          </cell>
          <cell r="W1124">
            <v>14.5</v>
          </cell>
          <cell r="X1124" t="str">
            <v>HYCITE QUITO</v>
          </cell>
          <cell r="Y1124" t="str">
            <v>FLEX NET CALLE 28 DE JUNIO S/N Y GARCIA MORENO ENTRADA LLANO GRANDE</v>
          </cell>
        </row>
        <row r="1125">
          <cell r="A1125" t="str">
            <v>98825620</v>
          </cell>
          <cell r="B1125">
            <v>497795</v>
          </cell>
          <cell r="C1125" t="str">
            <v>98825620</v>
          </cell>
          <cell r="D1125" t="str">
            <v>HYCITE</v>
          </cell>
          <cell r="E1125" t="str">
            <v>DESPACHO</v>
          </cell>
          <cell r="F1125" t="str">
            <v>NORMAL</v>
          </cell>
          <cell r="G1125" t="str">
            <v>ITQ4827</v>
          </cell>
          <cell r="H1125">
            <v>44943</v>
          </cell>
          <cell r="I1125" t="str">
            <v>ENTREGADO</v>
          </cell>
          <cell r="J1125">
            <v>44944</v>
          </cell>
          <cell r="K1125" t="str">
            <v>JOSE JACOME</v>
          </cell>
          <cell r="L1125" t="str">
            <v>LA GASCA CALLE RITHER N24 214 Y NUA,EZ DE BONILLA FERRETERIA LISFER QUITO-NORTE BELISARIO QUEVEDO 170521 PICHINCHA</v>
          </cell>
          <cell r="M1125" t="str">
            <v/>
          </cell>
          <cell r="N1125" t="str">
            <v>0987284507</v>
          </cell>
          <cell r="O1125" t="str">
            <v>0987284507</v>
          </cell>
          <cell r="P1125" t="str">
            <v>170521</v>
          </cell>
          <cell r="Q1125" t="str">
            <v>QUITO</v>
          </cell>
          <cell r="R1125" t="str">
            <v>PICHINCHA</v>
          </cell>
          <cell r="S1125" t="str">
            <v>QUITO</v>
          </cell>
          <cell r="T1125" t="str">
            <v>FLEXTRANS UIO</v>
          </cell>
          <cell r="U1125" t="str">
            <v>FLEXNETUIO_LOCAL</v>
          </cell>
          <cell r="V1125">
            <v>1</v>
          </cell>
          <cell r="W1125">
            <v>7.9</v>
          </cell>
          <cell r="X1125" t="str">
            <v>HYCITE QUITO</v>
          </cell>
          <cell r="Y1125" t="str">
            <v>FLEX NET CALLE 28 DE JUNIO S/N Y GARCIA MORENO ENTRADA LLANO GRANDE</v>
          </cell>
        </row>
        <row r="1126">
          <cell r="A1126" t="str">
            <v>98826727</v>
          </cell>
          <cell r="B1126">
            <v>497796</v>
          </cell>
          <cell r="C1126" t="str">
            <v>98826727</v>
          </cell>
          <cell r="D1126" t="str">
            <v>HYCITE</v>
          </cell>
          <cell r="E1126" t="str">
            <v>DESPACHO</v>
          </cell>
          <cell r="F1126" t="str">
            <v>NORMAL</v>
          </cell>
          <cell r="G1126" t="str">
            <v>031002004185711</v>
          </cell>
          <cell r="H1126">
            <v>44943</v>
          </cell>
          <cell r="I1126" t="str">
            <v>EN_TRANSITO</v>
          </cell>
          <cell r="J1126">
            <v>44943</v>
          </cell>
          <cell r="K1126" t="str">
            <v>TEMISTOCLES MALDONADO</v>
          </cell>
          <cell r="L1126" t="str">
            <v>MIGUEL HIDALGO 264 35 FRANCISCO DE NARINO LOJA//DANIEL ALVAREZ PUNZARA 110102 LOJA</v>
          </cell>
          <cell r="M1126" t="str">
            <v/>
          </cell>
          <cell r="N1126" t="str">
            <v>0980596450</v>
          </cell>
          <cell r="O1126" t="str">
            <v>0980596450</v>
          </cell>
          <cell r="P1126" t="str">
            <v>110102</v>
          </cell>
          <cell r="Q1126" t="str">
            <v>LOJA</v>
          </cell>
          <cell r="R1126" t="str">
            <v>LOJA</v>
          </cell>
          <cell r="S1126" t="str">
            <v>LOJA</v>
          </cell>
          <cell r="T1126" t="str">
            <v>TRAMACO</v>
          </cell>
          <cell r="U1126" t="str">
            <v>FLEXNETUIO_PROVINCIA</v>
          </cell>
          <cell r="V1126">
            <v>1</v>
          </cell>
          <cell r="W1126">
            <v>3.3</v>
          </cell>
          <cell r="X1126" t="str">
            <v>HYCITE QUITO</v>
          </cell>
          <cell r="Y1126" t="str">
            <v>FLEX NET CALLE 28 DE JUNIO S/N Y GARCIA MORENO ENTRADA LLANO GRANDE</v>
          </cell>
        </row>
        <row r="1127">
          <cell r="A1127" t="str">
            <v>98826887</v>
          </cell>
          <cell r="B1127">
            <v>497797</v>
          </cell>
          <cell r="C1127" t="str">
            <v>98826887</v>
          </cell>
          <cell r="D1127" t="str">
            <v>HYCITE</v>
          </cell>
          <cell r="E1127" t="str">
            <v>DESPACHO</v>
          </cell>
          <cell r="F1127" t="str">
            <v>NORMAL</v>
          </cell>
          <cell r="G1127" t="str">
            <v>ITG4808</v>
          </cell>
          <cell r="H1127">
            <v>44943</v>
          </cell>
          <cell r="I1127" t="str">
            <v>EN_TRANSITO</v>
          </cell>
          <cell r="J1127">
            <v>44944</v>
          </cell>
          <cell r="K1127" t="str">
            <v>ISIDORA CHANCAY</v>
          </cell>
          <cell r="L1127" t="str">
            <v>COOP JULIO POTE MZ 4 V 4 ENTR POR CL ALBERTPO SPENSER GUAYAQUIL-JULIO POTE XIMENA 090106 GUAYAS</v>
          </cell>
          <cell r="M1127" t="str">
            <v/>
          </cell>
          <cell r="N1127" t="str">
            <v>0986947976</v>
          </cell>
          <cell r="O1127" t="str">
            <v>0986947976</v>
          </cell>
          <cell r="P1127" t="str">
            <v>090106</v>
          </cell>
          <cell r="Q1127" t="str">
            <v>GUAYAQUIL</v>
          </cell>
          <cell r="R1127" t="str">
            <v>GUAYAS</v>
          </cell>
          <cell r="S1127" t="str">
            <v>GUAYAQUIL</v>
          </cell>
          <cell r="T1127" t="str">
            <v>FLEXTRANS GYE</v>
          </cell>
          <cell r="U1127" t="str">
            <v>FLEXNETUIO_GYE</v>
          </cell>
          <cell r="V1127">
            <v>1</v>
          </cell>
          <cell r="W1127">
            <v>8.8000000000000007</v>
          </cell>
          <cell r="X1127" t="str">
            <v>HYCITE QUITO</v>
          </cell>
          <cell r="Y1127" t="str">
            <v>FLEX NET CALLE 28 DE JUNIO S/N Y GARCIA MORENO ENTRADA LLANO GRANDE</v>
          </cell>
        </row>
        <row r="1128">
          <cell r="A1128" t="str">
            <v>98826889</v>
          </cell>
          <cell r="B1128">
            <v>497798</v>
          </cell>
          <cell r="C1128" t="str">
            <v>98826889</v>
          </cell>
          <cell r="D1128" t="str">
            <v>HYCITE</v>
          </cell>
          <cell r="E1128" t="str">
            <v>DESPACHO</v>
          </cell>
          <cell r="F1128" t="str">
            <v>NORMAL</v>
          </cell>
          <cell r="G1128" t="str">
            <v>031002004185712</v>
          </cell>
          <cell r="H1128">
            <v>44943</v>
          </cell>
          <cell r="I1128" t="str">
            <v>EN_TRANSITO</v>
          </cell>
          <cell r="J1128">
            <v>44943</v>
          </cell>
          <cell r="K1128" t="str">
            <v>ROSA AMPUERO</v>
          </cell>
          <cell r="L1128" t="str">
            <v>UNION Y PROGRESO CASA BLANCA PUERTA CAFE ENTRA POR LA FARMACIA 5CDRAS A LA DERECH BUENA FE // UNION Y PROGRESO SAN JACINTO DE BUENA FE 120602 LOS RIOS</v>
          </cell>
          <cell r="M1128" t="str">
            <v/>
          </cell>
          <cell r="N1128" t="str">
            <v>0992400250</v>
          </cell>
          <cell r="O1128" t="str">
            <v>0992400250</v>
          </cell>
          <cell r="P1128" t="str">
            <v>120602</v>
          </cell>
          <cell r="Q1128" t="str">
            <v>BUENA FE</v>
          </cell>
          <cell r="R1128" t="str">
            <v>LOS RIOS</v>
          </cell>
          <cell r="S1128" t="str">
            <v>SAN JACINTO DE BUENA FE</v>
          </cell>
          <cell r="T1128" t="str">
            <v>TRAMACO</v>
          </cell>
          <cell r="U1128" t="str">
            <v>FLEXNETUIO_PROVINCIA</v>
          </cell>
          <cell r="V1128">
            <v>1</v>
          </cell>
          <cell r="W1128">
            <v>7.7</v>
          </cell>
          <cell r="X1128" t="str">
            <v>HYCITE QUITO</v>
          </cell>
          <cell r="Y1128" t="str">
            <v>FLEX NET CALLE 28 DE JUNIO S/N Y GARCIA MORENO ENTRADA LLANO GRANDE</v>
          </cell>
        </row>
        <row r="1129">
          <cell r="A1129" t="str">
            <v>98827085</v>
          </cell>
          <cell r="B1129">
            <v>497799</v>
          </cell>
          <cell r="C1129" t="str">
            <v>98827085</v>
          </cell>
          <cell r="D1129" t="str">
            <v>HYCITE</v>
          </cell>
          <cell r="E1129" t="str">
            <v>DESPACHO</v>
          </cell>
          <cell r="F1129" t="str">
            <v>NORMAL</v>
          </cell>
          <cell r="G1129" t="str">
            <v>ITG4809</v>
          </cell>
          <cell r="H1129">
            <v>44943</v>
          </cell>
          <cell r="I1129" t="str">
            <v>EN_TRANSITO</v>
          </cell>
          <cell r="J1129">
            <v>44944</v>
          </cell>
          <cell r="K1129" t="str">
            <v>JOSEFA HARO</v>
          </cell>
          <cell r="L1129" t="str">
            <v>DURAN CDLA RECREO MZA 2459 VILLA4 DIAGONAL A BAZAR MARGOTH DURAN ** NORTE EL RECREO 090702 GUAYAS</v>
          </cell>
          <cell r="M1129" t="str">
            <v/>
          </cell>
          <cell r="N1129" t="str">
            <v>0990861362</v>
          </cell>
          <cell r="O1129" t="str">
            <v>0990861362</v>
          </cell>
          <cell r="P1129" t="str">
            <v>090702</v>
          </cell>
          <cell r="Q1129" t="str">
            <v>GUAYAQUIL</v>
          </cell>
          <cell r="R1129" t="str">
            <v>GUAYAS</v>
          </cell>
          <cell r="S1129" t="str">
            <v>GUAYAQUIL</v>
          </cell>
          <cell r="T1129" t="str">
            <v>ITSACOURIER</v>
          </cell>
          <cell r="U1129" t="str">
            <v>FLEXNETUIO_GYE</v>
          </cell>
          <cell r="V1129">
            <v>1</v>
          </cell>
          <cell r="W1129">
            <v>7.9</v>
          </cell>
          <cell r="X1129" t="str">
            <v>HYCITE QUITO</v>
          </cell>
          <cell r="Y1129" t="str">
            <v>FLEX NET CALLE 28 DE JUNIO S/N Y GARCIA MORENO ENTRADA LLANO GRANDE</v>
          </cell>
        </row>
        <row r="1130">
          <cell r="A1130" t="str">
            <v>98827964</v>
          </cell>
          <cell r="B1130">
            <v>497800</v>
          </cell>
          <cell r="C1130" t="str">
            <v>98827964</v>
          </cell>
          <cell r="D1130" t="str">
            <v>HYCITE</v>
          </cell>
          <cell r="E1130" t="str">
            <v>DESPACHO</v>
          </cell>
          <cell r="F1130" t="str">
            <v>NORMAL</v>
          </cell>
          <cell r="G1130" t="str">
            <v>031002004185713</v>
          </cell>
          <cell r="H1130">
            <v>44943</v>
          </cell>
          <cell r="I1130" t="str">
            <v>EN_TRANSITO</v>
          </cell>
          <cell r="J1130">
            <v>44943</v>
          </cell>
          <cell r="K1130" t="str">
            <v>ROSA URINA</v>
          </cell>
          <cell r="L1130" t="str">
            <v>AV PPAL CDLA MARIA LUIS-CS DE 1 PS CON CERRMTO-ENTR POR COMEDOR NARCISA YAGUACHI-NORTE VIRGEN DE FATIMA (KM 26) 092105 GUAYAS</v>
          </cell>
          <cell r="M1130" t="str">
            <v/>
          </cell>
          <cell r="N1130" t="str">
            <v>0979405841</v>
          </cell>
          <cell r="O1130" t="str">
            <v>0979405841</v>
          </cell>
          <cell r="P1130" t="str">
            <v>092105</v>
          </cell>
          <cell r="Q1130" t="str">
            <v>SAN JACINTO DE YAGUACHI</v>
          </cell>
          <cell r="R1130" t="str">
            <v>GUAYAS</v>
          </cell>
          <cell r="S1130" t="str">
            <v>VIRGEN DE FATIMA</v>
          </cell>
          <cell r="T1130" t="str">
            <v>TRAMACO</v>
          </cell>
          <cell r="U1130" t="str">
            <v>FLEXNETUIO_PROVINCIA</v>
          </cell>
          <cell r="V1130">
            <v>1</v>
          </cell>
          <cell r="W1130">
            <v>7.6</v>
          </cell>
          <cell r="X1130" t="str">
            <v>HYCITE QUITO</v>
          </cell>
          <cell r="Y1130" t="str">
            <v>FLEX NET CALLE 28 DE JUNIO S/N Y GARCIA MORENO ENTRADA LLANO GRANDE</v>
          </cell>
        </row>
        <row r="1131">
          <cell r="A1131" t="str">
            <v>98828898</v>
          </cell>
          <cell r="B1131">
            <v>497801</v>
          </cell>
          <cell r="C1131" t="str">
            <v>98828898</v>
          </cell>
          <cell r="D1131" t="str">
            <v>HYCITE</v>
          </cell>
          <cell r="E1131" t="str">
            <v>DESPACHO</v>
          </cell>
          <cell r="F1131" t="str">
            <v>NORMAL</v>
          </cell>
          <cell r="G1131" t="str">
            <v>031002004185714</v>
          </cell>
          <cell r="H1131">
            <v>44943</v>
          </cell>
          <cell r="I1131" t="str">
            <v>EN_TRANSITO</v>
          </cell>
          <cell r="J1131">
            <v>44943</v>
          </cell>
          <cell r="K1131" t="str">
            <v>EDELINA CARRENO</v>
          </cell>
          <cell r="L1131" t="str">
            <v>CALLE PRINCIPALGUAMOTE ENTRE CALLE TARQU Y JUAN DE LA CRUZ EDIF DE 3 PISOS COLOR MORONA//3 ESQUINAS MACAS 140101 MORONA-SANTIAGO</v>
          </cell>
          <cell r="M1131" t="str">
            <v/>
          </cell>
          <cell r="N1131" t="str">
            <v>0980233513 / 023961300</v>
          </cell>
          <cell r="O1131" t="str">
            <v>0980233513 / 023961300</v>
          </cell>
          <cell r="P1131" t="str">
            <v>140101</v>
          </cell>
          <cell r="Q1131" t="str">
            <v>MORONA</v>
          </cell>
          <cell r="R1131" t="str">
            <v>MORONA SANTIAGO</v>
          </cell>
          <cell r="S1131" t="str">
            <v>MACAS</v>
          </cell>
          <cell r="T1131" t="str">
            <v>TRAMACO</v>
          </cell>
          <cell r="U1131" t="str">
            <v>FLEXNETUIO_PROVINCIA</v>
          </cell>
          <cell r="V1131">
            <v>1</v>
          </cell>
          <cell r="W1131">
            <v>9.8000000000000007</v>
          </cell>
          <cell r="X1131" t="str">
            <v>HYCITE QUITO</v>
          </cell>
          <cell r="Y1131" t="str">
            <v>FLEX NET CALLE 28 DE JUNIO S/N Y GARCIA MORENO ENTRADA LLANO GRANDE</v>
          </cell>
        </row>
        <row r="1132">
          <cell r="A1132" t="str">
            <v>98829149</v>
          </cell>
          <cell r="B1132">
            <v>497802</v>
          </cell>
          <cell r="C1132" t="str">
            <v>98829149</v>
          </cell>
          <cell r="D1132" t="str">
            <v>HYCITE</v>
          </cell>
          <cell r="E1132" t="str">
            <v>DESPACHO</v>
          </cell>
          <cell r="F1132" t="str">
            <v>NORMAL</v>
          </cell>
          <cell r="G1132" t="str">
            <v>031002004185715</v>
          </cell>
          <cell r="H1132">
            <v>44943</v>
          </cell>
          <cell r="I1132" t="str">
            <v>EN_TRANSITO</v>
          </cell>
          <cell r="J1132">
            <v>44943</v>
          </cell>
          <cell r="K1132" t="str">
            <v>ASTRID CORONEL</v>
          </cell>
          <cell r="L1132" t="str">
            <v>CHIMCHIPE // BARRIO REMOLINO AV PODOCARPOS*V ZOMORA ** CENTRO ZAMORA 190101 ZAMORA-CHINCHIPE</v>
          </cell>
          <cell r="M1132" t="str">
            <v/>
          </cell>
          <cell r="N1132" t="str">
            <v>0958931810</v>
          </cell>
          <cell r="O1132" t="str">
            <v>0958931810</v>
          </cell>
          <cell r="P1132" t="str">
            <v>190101</v>
          </cell>
          <cell r="Q1132" t="str">
            <v>ZAMORA</v>
          </cell>
          <cell r="R1132" t="str">
            <v>ZAMORA CHINCHIPE</v>
          </cell>
          <cell r="S1132" t="str">
            <v>ZAMORA</v>
          </cell>
          <cell r="T1132" t="str">
            <v>TRAMACO</v>
          </cell>
          <cell r="U1132" t="str">
            <v>FLEXNETUIO_PROVINCIA</v>
          </cell>
          <cell r="V1132">
            <v>1</v>
          </cell>
          <cell r="W1132">
            <v>14.1</v>
          </cell>
          <cell r="X1132" t="str">
            <v>HYCITE QUITO</v>
          </cell>
          <cell r="Y1132" t="str">
            <v>FLEX NET CALLE 28 DE JUNIO S/N Y GARCIA MORENO ENTRADA LLANO GRANDE</v>
          </cell>
        </row>
        <row r="1133">
          <cell r="A1133" t="str">
            <v>98829188</v>
          </cell>
          <cell r="B1133">
            <v>497803</v>
          </cell>
          <cell r="C1133" t="str">
            <v>98829188</v>
          </cell>
          <cell r="D1133" t="str">
            <v>HYCITE</v>
          </cell>
          <cell r="E1133" t="str">
            <v>DESPACHO</v>
          </cell>
          <cell r="F1133" t="str">
            <v>NORMAL</v>
          </cell>
          <cell r="G1133" t="str">
            <v>ITG4810</v>
          </cell>
          <cell r="H1133">
            <v>44943</v>
          </cell>
          <cell r="I1133" t="str">
            <v>ENTREGADO</v>
          </cell>
          <cell r="J1133">
            <v>44944</v>
          </cell>
          <cell r="K1133" t="str">
            <v>SHIRLEY VEGA</v>
          </cell>
          <cell r="L1133" t="str">
            <v>CDLA BELLAVISTA MZA # 23 S. #7 GUAYAQUIL // NORTE  TARQUI 090615 GUAYAS</v>
          </cell>
          <cell r="N1133" t="str">
            <v>0997850600</v>
          </cell>
          <cell r="O1133" t="str">
            <v>0997850600</v>
          </cell>
          <cell r="P1133" t="str">
            <v>GUAYAQUIL</v>
          </cell>
          <cell r="Q1133" t="str">
            <v>GUAYAQUIL</v>
          </cell>
          <cell r="R1133" t="str">
            <v>GUAYAS</v>
          </cell>
          <cell r="T1133" t="str">
            <v>FLEXTRANS GYE</v>
          </cell>
          <cell r="U1133" t="str">
            <v>FLEXNETUIO_GYE</v>
          </cell>
          <cell r="V1133">
            <v>1</v>
          </cell>
          <cell r="W1133">
            <v>7.1</v>
          </cell>
          <cell r="X1133" t="str">
            <v>HYCITE QUITO</v>
          </cell>
          <cell r="Y1133" t="str">
            <v>FLEX NET CALLE 28 DE JUNIO S/N Y GARCIA MORENO ENTRADA LLANO GRANDE</v>
          </cell>
        </row>
        <row r="1134">
          <cell r="A1134" t="str">
            <v>98829332</v>
          </cell>
          <cell r="B1134">
            <v>497804</v>
          </cell>
          <cell r="C1134" t="str">
            <v>98829332</v>
          </cell>
          <cell r="D1134" t="str">
            <v>HYCITE</v>
          </cell>
          <cell r="E1134" t="str">
            <v>DESPACHO</v>
          </cell>
          <cell r="F1134" t="str">
            <v>NORMAL</v>
          </cell>
          <cell r="G1134" t="str">
            <v>031002004185716</v>
          </cell>
          <cell r="H1134">
            <v>44943</v>
          </cell>
          <cell r="I1134" t="str">
            <v>EN_TRANSITO</v>
          </cell>
          <cell r="J1134">
            <v>44943</v>
          </cell>
          <cell r="K1134" t="str">
            <v>CECILIA E CAZARES CECY</v>
          </cell>
          <cell r="L1134" t="str">
            <v>AV. CESLAO MARIN Y CLL JUAN DE VELAZCO EDIFICIO HELADERAA IGLA,  PUYO 170508 PASTAZA</v>
          </cell>
          <cell r="N1134" t="str">
            <v>0989944242 / 98994424</v>
          </cell>
          <cell r="O1134" t="str">
            <v>0989944242 / 98994424</v>
          </cell>
          <cell r="P1134" t="str">
            <v>160101</v>
          </cell>
          <cell r="Q1134" t="str">
            <v>PUYO</v>
          </cell>
          <cell r="R1134" t="str">
            <v>PASTAZA</v>
          </cell>
          <cell r="S1134" t="str">
            <v>PUYO</v>
          </cell>
          <cell r="T1134" t="str">
            <v>TRAMACO</v>
          </cell>
          <cell r="U1134" t="str">
            <v>FLEXNETUIO_PROVINCIA</v>
          </cell>
          <cell r="V1134">
            <v>1</v>
          </cell>
          <cell r="W1134">
            <v>0.32</v>
          </cell>
          <cell r="X1134" t="str">
            <v>HYCITE QUITO</v>
          </cell>
          <cell r="Y1134" t="str">
            <v>FLEX NET CALLE 28 DE JUNIO S/N Y GARCIA MORENO ENTRADA LLANO GRANDE</v>
          </cell>
        </row>
        <row r="1135">
          <cell r="A1135" t="str">
            <v>98829421</v>
          </cell>
          <cell r="B1135">
            <v>497805</v>
          </cell>
          <cell r="C1135" t="str">
            <v>98829421</v>
          </cell>
          <cell r="D1135" t="str">
            <v>HYCITE</v>
          </cell>
          <cell r="E1135" t="str">
            <v>DESPACHO</v>
          </cell>
          <cell r="F1135" t="str">
            <v>NORMAL</v>
          </cell>
          <cell r="G1135" t="str">
            <v>031002004185698</v>
          </cell>
          <cell r="H1135">
            <v>44943</v>
          </cell>
          <cell r="I1135" t="str">
            <v>EN_TRANSITO</v>
          </cell>
          <cell r="J1135">
            <v>44943</v>
          </cell>
          <cell r="K1135" t="str">
            <v>MARIA GORDILLO</v>
          </cell>
          <cell r="L1135" t="str">
            <v>AV 8 DE DICIEMBRE FRENTE AL TERMINAL A LADO DE LA PARADA LOJA// NORTE VALLE (PARQUE INDUSTRIAL) 110150 LOJA</v>
          </cell>
          <cell r="N1135" t="str">
            <v>0992590591</v>
          </cell>
          <cell r="O1135" t="str">
            <v>0992590591</v>
          </cell>
          <cell r="P1135" t="str">
            <v>110101</v>
          </cell>
          <cell r="Q1135" t="str">
            <v>LOJA</v>
          </cell>
          <cell r="R1135" t="str">
            <v>LOJA</v>
          </cell>
          <cell r="S1135" t="str">
            <v>LOJA</v>
          </cell>
          <cell r="T1135" t="str">
            <v>TRAMACO</v>
          </cell>
          <cell r="U1135" t="str">
            <v>FLEXNETUIO_PROVINCIA</v>
          </cell>
          <cell r="V1135">
            <v>1</v>
          </cell>
          <cell r="W1135">
            <v>11.6</v>
          </cell>
          <cell r="X1135" t="str">
            <v>HYCITE QUITO</v>
          </cell>
          <cell r="Y1135" t="str">
            <v>FLEX NET CALLE 28 DE JUNIO S/N Y GARCIA MORENO ENTRADA LLANO GRANDE</v>
          </cell>
        </row>
        <row r="1136">
          <cell r="A1136" t="str">
            <v>98829439</v>
          </cell>
          <cell r="B1136">
            <v>497806</v>
          </cell>
          <cell r="C1136" t="str">
            <v>98829439</v>
          </cell>
          <cell r="D1136" t="str">
            <v>HYCITE</v>
          </cell>
          <cell r="E1136" t="str">
            <v>DESPACHO</v>
          </cell>
          <cell r="F1136" t="str">
            <v>NORMAL</v>
          </cell>
          <cell r="G1136" t="str">
            <v>ITQ4811</v>
          </cell>
          <cell r="H1136">
            <v>44943</v>
          </cell>
          <cell r="I1136" t="str">
            <v>EN_TRANSITO</v>
          </cell>
          <cell r="J1136">
            <v>44943</v>
          </cell>
          <cell r="K1136" t="str">
            <v>DARWIN FALCON</v>
          </cell>
          <cell r="L1136" t="str">
            <v>CONOCOTO CONJUNTO LOS ALAMOS CASA DE 20 QUITO// CONOCOTO CONOCOTO 170801 PICHINCHA</v>
          </cell>
          <cell r="M1136" t="str">
            <v/>
          </cell>
          <cell r="N1136" t="str">
            <v>0993052882 / 967570606</v>
          </cell>
          <cell r="O1136" t="str">
            <v>0993052882 / 967570606</v>
          </cell>
          <cell r="P1136" t="str">
            <v>170801</v>
          </cell>
          <cell r="Q1136" t="str">
            <v>QUITO</v>
          </cell>
          <cell r="R1136" t="str">
            <v>PICHINCHA</v>
          </cell>
          <cell r="S1136" t="str">
            <v>CONOCOTO</v>
          </cell>
          <cell r="T1136" t="str">
            <v>FLEXTRANS UIO</v>
          </cell>
          <cell r="U1136" t="str">
            <v>FLEXNETUIO_LOCAL</v>
          </cell>
          <cell r="V1136">
            <v>1</v>
          </cell>
          <cell r="W1136">
            <v>8.8000000000000007</v>
          </cell>
          <cell r="X1136" t="str">
            <v>HYCITE QUITO</v>
          </cell>
          <cell r="Y1136" t="str">
            <v>FLEX NET CALLE 28 DE JUNIO S/N Y GARCIA MORENO ENTRADA LLANO GRANDE</v>
          </cell>
        </row>
        <row r="1137">
          <cell r="A1137" t="str">
            <v>98829471</v>
          </cell>
          <cell r="B1137">
            <v>497807</v>
          </cell>
          <cell r="C1137" t="str">
            <v>98829471</v>
          </cell>
          <cell r="D1137" t="str">
            <v>HYCITE</v>
          </cell>
          <cell r="E1137" t="str">
            <v>DESPACHO</v>
          </cell>
          <cell r="F1137" t="str">
            <v>NORMAL</v>
          </cell>
          <cell r="G1137" t="str">
            <v>ITQ4812</v>
          </cell>
          <cell r="H1137">
            <v>44943</v>
          </cell>
          <cell r="I1137" t="str">
            <v>EN_TRANSITO</v>
          </cell>
          <cell r="J1137">
            <v>44943</v>
          </cell>
          <cell r="K1137" t="str">
            <v>BENEDETTA PIGNATTI</v>
          </cell>
          <cell r="L1137" t="str">
            <v>CALLE MADRID PAS VALENCIA CASA 46 CONJ TAIS QUITO//LUMBISI CUMBAYA 170170 PICHINCHA</v>
          </cell>
          <cell r="N1137" t="str">
            <v>0989169041</v>
          </cell>
          <cell r="O1137" t="str">
            <v>0989169041</v>
          </cell>
          <cell r="P1137" t="str">
            <v>170208</v>
          </cell>
          <cell r="Q1137" t="str">
            <v>QUITO</v>
          </cell>
          <cell r="R1137" t="str">
            <v>PICHINCHA</v>
          </cell>
          <cell r="S1137" t="str">
            <v>CALDERON (CARAPUNGO)</v>
          </cell>
          <cell r="T1137" t="str">
            <v>FLEXTRANS UIO</v>
          </cell>
          <cell r="U1137" t="str">
            <v>FLEXNETUIO_LOCAL</v>
          </cell>
          <cell r="V1137">
            <v>1</v>
          </cell>
          <cell r="W1137">
            <v>6.7</v>
          </cell>
          <cell r="X1137" t="str">
            <v>HYCITE QUITO</v>
          </cell>
          <cell r="Y1137" t="str">
            <v>FLEX NET CALLE 28 DE JUNIO S/N Y GARCIA MORENO ENTRADA LLANO GRANDE</v>
          </cell>
        </row>
        <row r="1138">
          <cell r="A1138" t="str">
            <v>98829758</v>
          </cell>
          <cell r="B1138">
            <v>497808</v>
          </cell>
          <cell r="C1138" t="str">
            <v>98829758</v>
          </cell>
          <cell r="D1138" t="str">
            <v>HYCITE</v>
          </cell>
          <cell r="E1138" t="str">
            <v>DESPACHO</v>
          </cell>
          <cell r="F1138" t="str">
            <v>NORMAL</v>
          </cell>
          <cell r="G1138" t="str">
            <v>ITG4813</v>
          </cell>
          <cell r="H1138">
            <v>44943</v>
          </cell>
          <cell r="I1138" t="str">
            <v>EN_TRANSITO</v>
          </cell>
          <cell r="J1138">
            <v>44944</v>
          </cell>
          <cell r="K1138" t="str">
            <v>ENEDINA ZAMBRANO</v>
          </cell>
          <cell r="L1138" t="str">
            <v>COOP 9 DE OCTUBRE DE LA CTG MZ F3 VL 3 CERCA DEL COLEGIO CTG GUAYAQUIL-SUR XIMENA 090205 GUAYAS</v>
          </cell>
          <cell r="M1138" t="str">
            <v/>
          </cell>
          <cell r="N1138" t="str">
            <v>0997727283 / 043844554</v>
          </cell>
          <cell r="O1138" t="str">
            <v>0997727283 / 043844554</v>
          </cell>
          <cell r="P1138" t="str">
            <v>090205</v>
          </cell>
          <cell r="Q1138" t="str">
            <v>GUAYAQUIL</v>
          </cell>
          <cell r="R1138" t="str">
            <v>GUAYAS</v>
          </cell>
          <cell r="S1138" t="str">
            <v>GUAYAQUIL</v>
          </cell>
          <cell r="T1138" t="str">
            <v>FLEXTRANS GYE</v>
          </cell>
          <cell r="U1138" t="str">
            <v>FLEXNETUIO_GYE</v>
          </cell>
          <cell r="V1138">
            <v>1</v>
          </cell>
          <cell r="W1138">
            <v>3.5</v>
          </cell>
          <cell r="X1138" t="str">
            <v>HYCITE QUITO</v>
          </cell>
          <cell r="Y1138" t="str">
            <v>FLEX NET CALLE 28 DE JUNIO S/N Y GARCIA MORENO ENTRADA LLANO GRANDE</v>
          </cell>
        </row>
        <row r="1139">
          <cell r="A1139" t="str">
            <v>98829845</v>
          </cell>
          <cell r="B1139">
            <v>497809</v>
          </cell>
          <cell r="C1139" t="str">
            <v>98829845</v>
          </cell>
          <cell r="D1139" t="str">
            <v>HYCITE</v>
          </cell>
          <cell r="E1139" t="str">
            <v>DESPACHO</v>
          </cell>
          <cell r="F1139" t="str">
            <v>NORMAL</v>
          </cell>
          <cell r="G1139" t="str">
            <v>031002004185717</v>
          </cell>
          <cell r="H1139">
            <v>44943</v>
          </cell>
          <cell r="I1139" t="str">
            <v>ENTREGADO</v>
          </cell>
          <cell r="J1139">
            <v>44944</v>
          </cell>
          <cell r="K1139" t="str">
            <v>JANNINE REYES</v>
          </cell>
          <cell r="L1139" t="str">
            <v>BARRERO 5-61 Y BOLIVAR CONJUNTO PLAZA BOLIVAR DEPARTAMENTO A10 IBARRA // CENTRAL EL SAGRARIO 100105 IMBABURA</v>
          </cell>
          <cell r="M1139" t="str">
            <v/>
          </cell>
          <cell r="N1139" t="str">
            <v>0995887165</v>
          </cell>
          <cell r="O1139" t="str">
            <v>0995887165</v>
          </cell>
          <cell r="P1139" t="str">
            <v>100105</v>
          </cell>
          <cell r="Q1139" t="str">
            <v>IBARRA</v>
          </cell>
          <cell r="R1139" t="str">
            <v>IMBABURA</v>
          </cell>
          <cell r="S1139" t="str">
            <v>SAN MIGUEL DE IBARRA</v>
          </cell>
          <cell r="T1139" t="str">
            <v>TRAMACO</v>
          </cell>
          <cell r="U1139" t="str">
            <v>FLEXNETUIO_PROVINCIA</v>
          </cell>
          <cell r="V1139">
            <v>1</v>
          </cell>
          <cell r="W1139">
            <v>2.5</v>
          </cell>
          <cell r="X1139" t="str">
            <v>HYCITE QUITO</v>
          </cell>
          <cell r="Y1139" t="str">
            <v>FLEX NET CALLE 28 DE JUNIO S/N Y GARCIA MORENO ENTRADA LLANO GRANDE</v>
          </cell>
        </row>
        <row r="1140">
          <cell r="A1140" t="str">
            <v>98830957</v>
          </cell>
          <cell r="B1140">
            <v>497810</v>
          </cell>
          <cell r="C1140" t="str">
            <v>98830957</v>
          </cell>
          <cell r="D1140" t="str">
            <v>HYCITE</v>
          </cell>
          <cell r="E1140" t="str">
            <v>DESPACHO</v>
          </cell>
          <cell r="F1140" t="str">
            <v>NORMAL</v>
          </cell>
          <cell r="G1140" t="str">
            <v>031002004185718</v>
          </cell>
          <cell r="H1140">
            <v>44943</v>
          </cell>
          <cell r="I1140" t="str">
            <v>EN_TRANSITO</v>
          </cell>
          <cell r="J1140">
            <v>44943</v>
          </cell>
          <cell r="K1140" t="str">
            <v>BRYAN MAZA (S)</v>
          </cell>
          <cell r="L1140" t="str">
            <v>PADRE OSWALDO RODRIGUEZ Y CS 01 NARANJAL  NARANJAL 091201 GUAYAS</v>
          </cell>
          <cell r="M1140" t="str">
            <v/>
          </cell>
          <cell r="N1140" t="str">
            <v>0983717193 / 982347376</v>
          </cell>
          <cell r="O1140" t="str">
            <v>0983717193 / 982347376</v>
          </cell>
          <cell r="P1140" t="str">
            <v>091201</v>
          </cell>
          <cell r="Q1140" t="str">
            <v>NARANJAL</v>
          </cell>
          <cell r="R1140" t="str">
            <v>GUAYAS</v>
          </cell>
          <cell r="S1140" t="str">
            <v>NARANJAL</v>
          </cell>
          <cell r="T1140" t="str">
            <v>TRAMACO</v>
          </cell>
          <cell r="U1140" t="str">
            <v>FLEXNETUIO_PROVINCIA</v>
          </cell>
          <cell r="V1140">
            <v>1</v>
          </cell>
          <cell r="W1140">
            <v>7.5</v>
          </cell>
          <cell r="X1140" t="str">
            <v>HYCITE QUITO</v>
          </cell>
          <cell r="Y1140" t="str">
            <v>FLEX NET CALLE 28 DE JUNIO S/N Y GARCIA MORENO ENTRADA LLANO GRANDE</v>
          </cell>
        </row>
        <row r="1141">
          <cell r="A1141" t="str">
            <v>98831114</v>
          </cell>
          <cell r="B1141">
            <v>497811</v>
          </cell>
          <cell r="C1141" t="str">
            <v>98831114</v>
          </cell>
          <cell r="D1141" t="str">
            <v>HYCITE</v>
          </cell>
          <cell r="E1141" t="str">
            <v>DESPACHO</v>
          </cell>
          <cell r="F1141" t="str">
            <v>NORMAL</v>
          </cell>
          <cell r="G1141" t="str">
            <v>ITQ4814</v>
          </cell>
          <cell r="H1141">
            <v>44943</v>
          </cell>
          <cell r="I1141" t="str">
            <v>EN_TRANSITO</v>
          </cell>
          <cell r="J1141">
            <v>44944</v>
          </cell>
          <cell r="K1141" t="str">
            <v>DIANA ALMACHI</v>
          </cell>
          <cell r="L1141" t="str">
            <v>JOSE MARIA PROANO 69 LACHAS 1 CASA DE LA TIENDA QUITO//MARTHA BUCARAM CHILLOGALLO 170140 PICHINCHA</v>
          </cell>
          <cell r="N1141" t="str">
            <v>0998493293 / 023968300</v>
          </cell>
          <cell r="O1141" t="str">
            <v>0998493293 / 023968300</v>
          </cell>
          <cell r="P1141" t="str">
            <v>170208</v>
          </cell>
          <cell r="Q1141" t="str">
            <v>QUITO</v>
          </cell>
          <cell r="R1141" t="str">
            <v>PICHINCHA</v>
          </cell>
          <cell r="S1141" t="str">
            <v>CALDERON (CARAPUNGO)</v>
          </cell>
          <cell r="T1141" t="str">
            <v>TRANSERVISS</v>
          </cell>
          <cell r="U1141" t="str">
            <v>FLEXNETUIO_LOCAL</v>
          </cell>
          <cell r="V1141">
            <v>1</v>
          </cell>
          <cell r="W1141">
            <v>2.9</v>
          </cell>
          <cell r="X1141" t="str">
            <v>HYCITE QUITO</v>
          </cell>
          <cell r="Y1141" t="str">
            <v>FLEX NET CALLE 28 DE JUNIO S/N Y GARCIA MORENO ENTRADA LLANO GRANDE</v>
          </cell>
        </row>
        <row r="1142">
          <cell r="A1142" t="str">
            <v>98831423</v>
          </cell>
          <cell r="B1142">
            <v>497812</v>
          </cell>
          <cell r="C1142" t="str">
            <v>98831423</v>
          </cell>
          <cell r="D1142" t="str">
            <v>HYCITE</v>
          </cell>
          <cell r="E1142" t="str">
            <v>DESPACHO</v>
          </cell>
          <cell r="F1142" t="str">
            <v>NORMAL</v>
          </cell>
          <cell r="G1142" t="str">
            <v>031002004185752</v>
          </cell>
          <cell r="H1142">
            <v>44943</v>
          </cell>
          <cell r="I1142" t="str">
            <v>EN_TRANSITO</v>
          </cell>
          <cell r="J1142">
            <v>44943</v>
          </cell>
          <cell r="K1142" t="str">
            <v>GABRIEL BALDEON</v>
          </cell>
          <cell r="L1142" t="str">
            <v>PRINCIPAL B E1-33 Y 1Aª TRANSVERSAL MEJIA-EL ROSAL  TAMBILLO 171106 PICHINCHA</v>
          </cell>
          <cell r="N1142" t="str">
            <v>0995108658 / 991289770</v>
          </cell>
          <cell r="O1142" t="str">
            <v>0995108658 / 991289770</v>
          </cell>
          <cell r="P1142" t="str">
            <v>171106</v>
          </cell>
          <cell r="Q1142" t="str">
            <v>MEJIA</v>
          </cell>
          <cell r="R1142" t="str">
            <v>PICHINCHA</v>
          </cell>
          <cell r="S1142" t="str">
            <v>TAMBILLO - EL ROSAL</v>
          </cell>
          <cell r="T1142" t="str">
            <v>TRAMACO</v>
          </cell>
          <cell r="U1142" t="str">
            <v>FLEXNETUIO_PROVINCIA</v>
          </cell>
          <cell r="V1142">
            <v>1</v>
          </cell>
          <cell r="W1142">
            <v>10.1</v>
          </cell>
          <cell r="X1142" t="str">
            <v>HYCITE QUITO</v>
          </cell>
          <cell r="Y1142" t="str">
            <v>FLEX NET CALLE 28 DE JUNIO S/N Y GARCIA MORENO ENTRADA LLANO GRANDE</v>
          </cell>
        </row>
        <row r="1143">
          <cell r="A1143" t="str">
            <v>98758487</v>
          </cell>
          <cell r="B1143">
            <v>497765</v>
          </cell>
          <cell r="C1143" t="str">
            <v>98758487</v>
          </cell>
          <cell r="D1143" t="str">
            <v>HYCITE</v>
          </cell>
          <cell r="E1143" t="str">
            <v>DESPACHO</v>
          </cell>
          <cell r="F1143" t="str">
            <v>NORMAL</v>
          </cell>
          <cell r="G1143" t="str">
            <v>031002004185699</v>
          </cell>
          <cell r="H1143">
            <v>44943</v>
          </cell>
          <cell r="I1143" t="str">
            <v>INCIDENCIA</v>
          </cell>
          <cell r="J1143">
            <v>44944</v>
          </cell>
          <cell r="K1143" t="str">
            <v>CONSUELO CHILA</v>
          </cell>
          <cell r="L1143" t="str">
            <v>CDLA LIBERTAD #1 CALLE PANAMA Y HAWAY CASA ESQUINERA PORTOVIEJO // CDLA LIBERTAD #1 ANDRES DE VERA 130109 MANABI</v>
          </cell>
          <cell r="M1143" t="str">
            <v/>
          </cell>
          <cell r="N1143" t="str">
            <v>0978981631</v>
          </cell>
          <cell r="O1143" t="str">
            <v>0978981631</v>
          </cell>
          <cell r="P1143" t="str">
            <v>130109</v>
          </cell>
          <cell r="Q1143" t="str">
            <v>PORTOVIEJO</v>
          </cell>
          <cell r="R1143" t="str">
            <v>MANABI</v>
          </cell>
          <cell r="S1143" t="str">
            <v>PORTOVIEJO</v>
          </cell>
          <cell r="T1143" t="str">
            <v>TRAMACO</v>
          </cell>
          <cell r="U1143" t="str">
            <v>FLEXNETUIO_PROVINCIA</v>
          </cell>
          <cell r="V1143">
            <v>1</v>
          </cell>
          <cell r="W1143">
            <v>5.2</v>
          </cell>
          <cell r="X1143" t="str">
            <v>HYCITE QUITO</v>
          </cell>
          <cell r="Y1143" t="str">
            <v>FLEX NET CALLE 28 DE JUNIO S/N Y GARCIA MORENO ENTRADA LLANO GRANDE</v>
          </cell>
        </row>
        <row r="1144">
          <cell r="A1144" t="str">
            <v>98759042</v>
          </cell>
          <cell r="B1144">
            <v>497766</v>
          </cell>
          <cell r="C1144" t="str">
            <v>98759042</v>
          </cell>
          <cell r="D1144" t="str">
            <v>HYCITE</v>
          </cell>
          <cell r="E1144" t="str">
            <v>DESPACHO</v>
          </cell>
          <cell r="F1144" t="str">
            <v>NORMAL</v>
          </cell>
          <cell r="G1144" t="str">
            <v>ITG4791</v>
          </cell>
          <cell r="H1144">
            <v>44943</v>
          </cell>
          <cell r="I1144" t="str">
            <v>EN_TRANSITO</v>
          </cell>
          <cell r="J1144">
            <v>44944</v>
          </cell>
          <cell r="K1144" t="str">
            <v>VANESSA BURGOS</v>
          </cell>
          <cell r="L1144" t="str">
            <v>COOP 24 DE OCTUBRE MZ 36 S 26 MAPASINGUZ GUAYAQUIL//NORTE  TARQUI 090601 GUAYAS</v>
          </cell>
          <cell r="M1144" t="str">
            <v/>
          </cell>
          <cell r="N1144" t="str">
            <v>0958920346 / 996096050</v>
          </cell>
          <cell r="O1144" t="str">
            <v>0958920346 / 996096050</v>
          </cell>
          <cell r="P1144" t="str">
            <v>090601</v>
          </cell>
          <cell r="Q1144" t="str">
            <v>GUAYAQUIL</v>
          </cell>
          <cell r="R1144" t="str">
            <v>GUAYAS</v>
          </cell>
          <cell r="S1144" t="str">
            <v>GUAYAQUIL</v>
          </cell>
          <cell r="T1144" t="str">
            <v>FLEXTRANS GYE</v>
          </cell>
          <cell r="U1144" t="str">
            <v>FLEXNETUIO_GYE</v>
          </cell>
          <cell r="V1144">
            <v>1</v>
          </cell>
          <cell r="W1144">
            <v>9.9</v>
          </cell>
          <cell r="X1144" t="str">
            <v>HYCITE QUITO</v>
          </cell>
          <cell r="Y1144" t="str">
            <v>FLEX NET CALLE 28 DE JUNIO S/N Y GARCIA MORENO ENTRADA LLANO GRANDE</v>
          </cell>
        </row>
        <row r="1145">
          <cell r="A1145" t="str">
            <v>98783292</v>
          </cell>
          <cell r="B1145">
            <v>497767</v>
          </cell>
          <cell r="C1145" t="str">
            <v>98783292</v>
          </cell>
          <cell r="D1145" t="str">
            <v>HYCITE</v>
          </cell>
          <cell r="E1145" t="str">
            <v>DESPACHO</v>
          </cell>
          <cell r="F1145" t="str">
            <v>NORMAL</v>
          </cell>
          <cell r="G1145" t="str">
            <v>ITG4792</v>
          </cell>
          <cell r="H1145">
            <v>44943</v>
          </cell>
          <cell r="I1145" t="str">
            <v>EN_TRANSITO</v>
          </cell>
          <cell r="J1145">
            <v>44944</v>
          </cell>
          <cell r="K1145" t="str">
            <v>BRYAN VILLAGOMEZ</v>
          </cell>
          <cell r="L1145" t="str">
            <v>PRADERA I BLOQUE C4 DEP 204 GUAYAQUIL//SUR  XIMENA 090102 GUAYAS</v>
          </cell>
          <cell r="M1145" t="str">
            <v/>
          </cell>
          <cell r="N1145" t="str">
            <v>0980813589 / 042386493</v>
          </cell>
          <cell r="O1145" t="str">
            <v>0980813589 / 042386493</v>
          </cell>
          <cell r="P1145" t="str">
            <v>090102</v>
          </cell>
          <cell r="Q1145" t="str">
            <v>GUAYAQUIL</v>
          </cell>
          <cell r="R1145" t="str">
            <v>GUAYAS</v>
          </cell>
          <cell r="S1145" t="str">
            <v>GUAYAQUIL</v>
          </cell>
          <cell r="T1145" t="str">
            <v>FLEXTRANS GYE</v>
          </cell>
          <cell r="U1145" t="str">
            <v>FLEXNETUIO_GYE</v>
          </cell>
          <cell r="V1145">
            <v>1</v>
          </cell>
          <cell r="W1145">
            <v>6.3</v>
          </cell>
          <cell r="X1145" t="str">
            <v>HYCITE QUITO</v>
          </cell>
          <cell r="Y1145" t="str">
            <v>FLEX NET CALLE 28 DE JUNIO S/N Y GARCIA MORENO ENTRADA LLANO GRANDE</v>
          </cell>
        </row>
        <row r="1146">
          <cell r="A1146" t="str">
            <v>98783568</v>
          </cell>
          <cell r="B1146">
            <v>497768</v>
          </cell>
          <cell r="C1146" t="str">
            <v>98783568</v>
          </cell>
          <cell r="D1146" t="str">
            <v>HYCITE</v>
          </cell>
          <cell r="E1146" t="str">
            <v>DESPACHO</v>
          </cell>
          <cell r="F1146" t="str">
            <v>NORMAL</v>
          </cell>
          <cell r="G1146" t="str">
            <v>ITQ4793</v>
          </cell>
          <cell r="H1146">
            <v>44943</v>
          </cell>
          <cell r="I1146" t="str">
            <v>EN_TRANSITO</v>
          </cell>
          <cell r="J1146">
            <v>44943</v>
          </cell>
          <cell r="K1146" t="str">
            <v>LILIA BEATRIZ GALARZA BASTIDAS</v>
          </cell>
          <cell r="L1146" t="str">
            <v>HIDALGO DE PINTO N 42158 QUITO  RUMIPAMBA 170510 PICHINCHA</v>
          </cell>
          <cell r="M1146" t="str">
            <v/>
          </cell>
          <cell r="N1146" t="str">
            <v>0991542193</v>
          </cell>
          <cell r="O1146" t="str">
            <v>0991542193</v>
          </cell>
          <cell r="P1146" t="str">
            <v>170510</v>
          </cell>
          <cell r="Q1146" t="str">
            <v>QUITO</v>
          </cell>
          <cell r="R1146" t="str">
            <v>PICHINCHA</v>
          </cell>
          <cell r="S1146" t="str">
            <v>QUITO</v>
          </cell>
          <cell r="T1146" t="str">
            <v>FLEXTRANS UIO</v>
          </cell>
          <cell r="U1146" t="str">
            <v>FLEXNETUIO_LOCAL</v>
          </cell>
          <cell r="V1146">
            <v>1</v>
          </cell>
          <cell r="W1146">
            <v>9.8000000000000007</v>
          </cell>
          <cell r="X1146" t="str">
            <v>HYCITE QUITO</v>
          </cell>
          <cell r="Y1146" t="str">
            <v>FLEX NET CALLE 28 DE JUNIO S/N Y GARCIA MORENO ENTRADA LLANO GRANDE</v>
          </cell>
        </row>
        <row r="1147">
          <cell r="A1147" t="str">
            <v>98796597</v>
          </cell>
          <cell r="B1147">
            <v>497769</v>
          </cell>
          <cell r="C1147" t="str">
            <v>98796597</v>
          </cell>
          <cell r="D1147" t="str">
            <v>HYCITE</v>
          </cell>
          <cell r="E1147" t="str">
            <v>DESPACHO</v>
          </cell>
          <cell r="F1147" t="str">
            <v>NORMAL</v>
          </cell>
          <cell r="G1147" t="str">
            <v>ITQ4794</v>
          </cell>
          <cell r="H1147">
            <v>44943</v>
          </cell>
          <cell r="I1147" t="str">
            <v>ENTREGADO</v>
          </cell>
          <cell r="J1147">
            <v>44944</v>
          </cell>
          <cell r="K1147" t="str">
            <v>DARWIN G CUZCO C</v>
          </cell>
          <cell r="L1147" t="str">
            <v>ALFONSO PEREZ PALLARES Y ALBERTO ACOSTA ACOSTA OE12  QUITO DISTRITO METROPOLIT 170801 PICHINCHA</v>
          </cell>
          <cell r="M1147" t="str">
            <v/>
          </cell>
          <cell r="N1147" t="str">
            <v>0987062514 / 324513216</v>
          </cell>
          <cell r="O1147" t="str">
            <v>0987062514 / 324513216</v>
          </cell>
          <cell r="P1147" t="str">
            <v>170801</v>
          </cell>
          <cell r="Q1147" t="str">
            <v>QUITO</v>
          </cell>
          <cell r="R1147" t="str">
            <v>PICHINCHA</v>
          </cell>
          <cell r="S1147" t="str">
            <v>CONOCOTO</v>
          </cell>
          <cell r="T1147" t="str">
            <v>FLEXTRANS UIO</v>
          </cell>
          <cell r="U1147" t="str">
            <v>FLEXNETUIO_LOCAL</v>
          </cell>
          <cell r="V1147">
            <v>1</v>
          </cell>
          <cell r="W1147">
            <v>17.62</v>
          </cell>
          <cell r="X1147" t="str">
            <v>HYCITE QUITO</v>
          </cell>
          <cell r="Y1147" t="str">
            <v>FLEX NET CALLE 28 DE JUNIO S/N Y GARCIA MORENO ENTRADA LLANO GRANDE</v>
          </cell>
        </row>
        <row r="1148">
          <cell r="A1148" t="str">
            <v>98800471</v>
          </cell>
          <cell r="B1148">
            <v>497770</v>
          </cell>
          <cell r="C1148" t="str">
            <v>98800471</v>
          </cell>
          <cell r="D1148" t="str">
            <v>HYCITE</v>
          </cell>
          <cell r="E1148" t="str">
            <v>DESPACHO</v>
          </cell>
          <cell r="F1148" t="str">
            <v>NORMAL</v>
          </cell>
          <cell r="G1148" t="str">
            <v>ITQ4795</v>
          </cell>
          <cell r="H1148">
            <v>44943</v>
          </cell>
          <cell r="I1148" t="str">
            <v>ENTREGADO</v>
          </cell>
          <cell r="J1148">
            <v>44944</v>
          </cell>
          <cell r="K1148" t="str">
            <v>FREDY P ESCALANTE DIAZ</v>
          </cell>
          <cell r="L1148" t="str">
            <v>GONZALO SALAZAR OE3-107 Y JORGE PAEZ   LA CONCEPCION 170104 PICHINCHA</v>
          </cell>
          <cell r="N1148" t="str">
            <v>0963145887 / 983241875</v>
          </cell>
          <cell r="O1148" t="str">
            <v>0963145887 / 983241875</v>
          </cell>
          <cell r="P1148" t="str">
            <v>170104</v>
          </cell>
          <cell r="Q1148" t="str">
            <v>QUITO</v>
          </cell>
          <cell r="R1148" t="str">
            <v>PICHINCHA</v>
          </cell>
          <cell r="S1148" t="str">
            <v>NANEGALITO</v>
          </cell>
          <cell r="T1148" t="str">
            <v>FLEXTRANS UIO</v>
          </cell>
          <cell r="U1148" t="str">
            <v>FLEXNETUIO_LOCAL</v>
          </cell>
          <cell r="V1148">
            <v>1</v>
          </cell>
          <cell r="W1148">
            <v>10.1</v>
          </cell>
          <cell r="X1148" t="str">
            <v>HYCITE QUITO</v>
          </cell>
          <cell r="Y1148" t="str">
            <v>FLEX NET CALLE 28 DE JUNIO S/N Y GARCIA MORENO ENTRADA LLANO GRANDE</v>
          </cell>
        </row>
        <row r="1149">
          <cell r="A1149" t="str">
            <v>98801564</v>
          </cell>
          <cell r="B1149">
            <v>497771</v>
          </cell>
          <cell r="C1149" t="str">
            <v>98801564</v>
          </cell>
          <cell r="D1149" t="str">
            <v>HYCITE</v>
          </cell>
          <cell r="E1149" t="str">
            <v>DESPACHO</v>
          </cell>
          <cell r="F1149" t="str">
            <v>NORMAL</v>
          </cell>
          <cell r="G1149" t="str">
            <v>031002004185700</v>
          </cell>
          <cell r="H1149">
            <v>44943</v>
          </cell>
          <cell r="I1149" t="str">
            <v>EN_TRANSITO</v>
          </cell>
          <cell r="J1149">
            <v>44943</v>
          </cell>
          <cell r="K1149" t="str">
            <v>MARCO A MORENO MORM</v>
          </cell>
          <cell r="L1149" t="str">
            <v>AV 11 DE NOVIEMBRE Y AV CANONIGO RAMOS 13 DE ABRIL  RIOBAMBA 060106 CHIMBORAZO</v>
          </cell>
          <cell r="M1149" t="str">
            <v/>
          </cell>
          <cell r="N1149" t="str">
            <v>0984728520 / 932398230</v>
          </cell>
          <cell r="O1149" t="str">
            <v>0984728520 / 932398230</v>
          </cell>
          <cell r="P1149" t="str">
            <v>060106</v>
          </cell>
          <cell r="Q1149" t="str">
            <v>RIOBAMBA</v>
          </cell>
          <cell r="R1149" t="str">
            <v>CHIMBORAZO</v>
          </cell>
          <cell r="S1149" t="str">
            <v>RIOBAMBA</v>
          </cell>
          <cell r="T1149" t="str">
            <v>TRAMACO</v>
          </cell>
          <cell r="U1149" t="str">
            <v>FLEXNETUIO_PROVINCIA</v>
          </cell>
          <cell r="V1149">
            <v>1</v>
          </cell>
          <cell r="W1149">
            <v>2.1</v>
          </cell>
          <cell r="X1149" t="str">
            <v>HYCITE QUITO</v>
          </cell>
          <cell r="Y1149" t="str">
            <v>FLEX NET CALLE 28 DE JUNIO S/N Y GARCIA MORENO ENTRADA LLANO GRANDE</v>
          </cell>
        </row>
        <row r="1150">
          <cell r="A1150" t="str">
            <v>414737111</v>
          </cell>
          <cell r="B1150">
            <v>497753</v>
          </cell>
          <cell r="C1150" t="str">
            <v>414737111</v>
          </cell>
          <cell r="D1150" t="str">
            <v>FLEXTUENTI</v>
          </cell>
          <cell r="E1150" t="str">
            <v>DESPACHO</v>
          </cell>
          <cell r="F1150" t="str">
            <v>NORMAL</v>
          </cell>
          <cell r="G1150" t="str">
            <v>FT80238</v>
          </cell>
          <cell r="H1150">
            <v>44943</v>
          </cell>
          <cell r="I1150" t="str">
            <v>INCIDENCIA</v>
          </cell>
          <cell r="J1150">
            <v>44944</v>
          </cell>
          <cell r="K1150" t="str">
            <v>Adrian ARMIJOS</v>
          </cell>
          <cell r="L1150" t="str">
            <v>QUITUMBE AV PEDRO VICENTE MALDONADO  SN SUSANA LETOR</v>
          </cell>
          <cell r="M1150" t="str">
            <v>1725177842</v>
          </cell>
          <cell r="N1150" t="str">
            <v>0987580177/0995051216</v>
          </cell>
          <cell r="O1150" t="str">
            <v/>
          </cell>
          <cell r="P1150" t="str">
            <v>QUITO</v>
          </cell>
          <cell r="Q1150" t="str">
            <v>QUITO</v>
          </cell>
          <cell r="R1150" t="str">
            <v>PICHINCHA</v>
          </cell>
          <cell r="T1150" t="str">
            <v>FLEXTRANS UIO</v>
          </cell>
          <cell r="U1150" t="str">
            <v>FLEXNETUIO_LOCAL</v>
          </cell>
          <cell r="V1150">
            <v>1</v>
          </cell>
          <cell r="W1150">
            <v>1</v>
          </cell>
          <cell r="X1150" t="str">
            <v>FLEXNET ECUADOR - FLEXTUENTI</v>
          </cell>
          <cell r="Y1150" t="str">
            <v>CALLE 28 DE JUNIO S/N Y GARCIA MORENO ENTRADA LLANO GRANDE</v>
          </cell>
        </row>
        <row r="1151">
          <cell r="A1151" t="str">
            <v>414737117</v>
          </cell>
          <cell r="B1151">
            <v>497754</v>
          </cell>
          <cell r="C1151" t="str">
            <v>414737117</v>
          </cell>
          <cell r="D1151" t="str">
            <v>FLEXTUENTI</v>
          </cell>
          <cell r="E1151" t="str">
            <v>DESPACHO</v>
          </cell>
          <cell r="F1151" t="str">
            <v>NORMAL</v>
          </cell>
          <cell r="G1151" t="str">
            <v>031080414737117</v>
          </cell>
          <cell r="H1151">
            <v>44943</v>
          </cell>
          <cell r="I1151" t="str">
            <v>ENTREGADO</v>
          </cell>
          <cell r="J1151">
            <v>44944</v>
          </cell>
          <cell r="K1151" t="str">
            <v>Luis Saltos</v>
          </cell>
          <cell r="L1151" t="str">
            <v>18 DE OCTUBRE  CALLE  27 DE JUNIO   MZ Q VILLA 3  EDUCADORES Y AMIGOS</v>
          </cell>
          <cell r="M1151" t="str">
            <v>1309167342</v>
          </cell>
          <cell r="N1151" t="str">
            <v>0960450821/0982289911</v>
          </cell>
          <cell r="O1151" t="str">
            <v/>
          </cell>
          <cell r="P1151" t="str">
            <v>PORTOVIEJO</v>
          </cell>
          <cell r="Q1151" t="str">
            <v>PORTOVIEJO</v>
          </cell>
          <cell r="R1151" t="str">
            <v>MANABI</v>
          </cell>
          <cell r="T1151" t="str">
            <v>TRAMACO</v>
          </cell>
          <cell r="U1151" t="str">
            <v>FLEXNETUIO_PROVINCIA</v>
          </cell>
          <cell r="V1151">
            <v>1</v>
          </cell>
          <cell r="W1151">
            <v>1</v>
          </cell>
          <cell r="X1151" t="str">
            <v>FLEXNET ECUADOR - FLEXTUENTI</v>
          </cell>
          <cell r="Y1151" t="str">
            <v>CALLE 28 DE JUNIO S/N Y GARCIA MORENO ENTRADA LLANO GRANDE</v>
          </cell>
        </row>
        <row r="1152">
          <cell r="A1152" t="str">
            <v>414737132</v>
          </cell>
          <cell r="B1152">
            <v>497755</v>
          </cell>
          <cell r="C1152" t="str">
            <v>414737132</v>
          </cell>
          <cell r="D1152" t="str">
            <v>FLEXTUENTI</v>
          </cell>
          <cell r="E1152" t="str">
            <v>DESPACHO</v>
          </cell>
          <cell r="F1152" t="str">
            <v>NORMAL</v>
          </cell>
          <cell r="G1152" t="str">
            <v>FT80237</v>
          </cell>
          <cell r="H1152">
            <v>44943</v>
          </cell>
          <cell r="I1152" t="str">
            <v>EN_TRANSITO</v>
          </cell>
          <cell r="J1152">
            <v>44943</v>
          </cell>
          <cell r="K1152" t="str">
            <v>Abel Remache</v>
          </cell>
          <cell r="L1152" t="str">
            <v>TUMBACO CALLE GONZALO PIZARRO  SN  BANOS</v>
          </cell>
          <cell r="M1152" t="str">
            <v>1716566862</v>
          </cell>
          <cell r="N1152" t="str">
            <v>0996964016/0996964018</v>
          </cell>
          <cell r="O1152" t="str">
            <v/>
          </cell>
          <cell r="P1152" t="str">
            <v>QUITO</v>
          </cell>
          <cell r="Q1152" t="str">
            <v>QUITO</v>
          </cell>
          <cell r="R1152" t="str">
            <v>PICHINCHA</v>
          </cell>
          <cell r="T1152" t="str">
            <v>FLEXTRANS UIO</v>
          </cell>
          <cell r="U1152" t="str">
            <v>FLEXNETUIO_LOCAL</v>
          </cell>
          <cell r="V1152">
            <v>1</v>
          </cell>
          <cell r="W1152">
            <v>1</v>
          </cell>
          <cell r="X1152" t="str">
            <v>FLEXNET ECUADOR - FLEXTUENTI</v>
          </cell>
          <cell r="Y1152" t="str">
            <v>CALLE 28 DE JUNIO S/N Y GARCIA MORENO ENTRADA LLANO GRANDE</v>
          </cell>
        </row>
        <row r="1153">
          <cell r="A1153" t="str">
            <v>414737134</v>
          </cell>
          <cell r="B1153">
            <v>497756</v>
          </cell>
          <cell r="C1153" t="str">
            <v>414737134</v>
          </cell>
          <cell r="D1153" t="str">
            <v>FLEXTUENTI</v>
          </cell>
          <cell r="E1153" t="str">
            <v>DESPACHO</v>
          </cell>
          <cell r="F1153" t="str">
            <v>NORMAL</v>
          </cell>
          <cell r="G1153" t="str">
            <v>FT80236</v>
          </cell>
          <cell r="H1153">
            <v>44943</v>
          </cell>
          <cell r="I1153" t="str">
            <v>EN_TRANSITO</v>
          </cell>
          <cell r="J1153">
            <v>44943</v>
          </cell>
          <cell r="K1153" t="str">
            <v>Adriana Pulupa</v>
          </cell>
          <cell r="L1153" t="str">
            <v>COTOCOLLAO CALLE PEDRO DE ALVARADO 59 124  ANGEL LUDENA</v>
          </cell>
          <cell r="M1153" t="str">
            <v>1723624217</v>
          </cell>
          <cell r="N1153" t="str">
            <v>0958759028/0998156811</v>
          </cell>
          <cell r="O1153" t="str">
            <v/>
          </cell>
          <cell r="P1153" t="str">
            <v>QUITO</v>
          </cell>
          <cell r="Q1153" t="str">
            <v>QUITO</v>
          </cell>
          <cell r="R1153" t="str">
            <v>PICHINCHA</v>
          </cell>
          <cell r="T1153" t="str">
            <v>FLEXTRANS UIO</v>
          </cell>
          <cell r="U1153" t="str">
            <v>FLEXNETUIO_LOCAL</v>
          </cell>
          <cell r="V1153">
            <v>1</v>
          </cell>
          <cell r="W1153">
            <v>1</v>
          </cell>
          <cell r="X1153" t="str">
            <v>FLEXNET ECUADOR - FLEXTUENTI</v>
          </cell>
          <cell r="Y1153" t="str">
            <v>CALLE 28 DE JUNIO S/N Y GARCIA MORENO ENTRADA LLANO GRANDE</v>
          </cell>
        </row>
        <row r="1154">
          <cell r="A1154" t="str">
            <v>414733046</v>
          </cell>
          <cell r="B1154">
            <v>497757</v>
          </cell>
          <cell r="C1154" t="str">
            <v>414733046</v>
          </cell>
          <cell r="D1154" t="str">
            <v>FLEXTUENTI</v>
          </cell>
          <cell r="E1154" t="str">
            <v>DESPACHO</v>
          </cell>
          <cell r="F1154" t="str">
            <v>EXPRESS GYE</v>
          </cell>
          <cell r="G1154" t="str">
            <v>FT80229</v>
          </cell>
          <cell r="H1154">
            <v>44943</v>
          </cell>
          <cell r="I1154" t="str">
            <v>EN_TRANSITO</v>
          </cell>
          <cell r="J1154">
            <v>44944</v>
          </cell>
          <cell r="K1154" t="str">
            <v>NATALIA PEREZ</v>
          </cell>
          <cell r="L1154" t="str">
            <v>TARQUI CALLE 5TO RETORNO 17A NE MNZ 742 VILLA 12  SN</v>
          </cell>
          <cell r="M1154" t="str">
            <v>0924711690</v>
          </cell>
          <cell r="N1154" t="str">
            <v>0939750297/0939750297</v>
          </cell>
          <cell r="P1154" t="str">
            <v>GUAYAQUIL</v>
          </cell>
          <cell r="Q1154" t="str">
            <v>GUAYAQUIL</v>
          </cell>
          <cell r="R1154" t="str">
            <v>GUAYAS</v>
          </cell>
          <cell r="T1154" t="str">
            <v>ITSACOURIER</v>
          </cell>
          <cell r="U1154" t="str">
            <v>FLEXNETUIO_GYE</v>
          </cell>
          <cell r="V1154">
            <v>1</v>
          </cell>
          <cell r="W1154">
            <v>1</v>
          </cell>
          <cell r="X1154" t="str">
            <v>FLEXNET ECUADOR - FLEXTUENTI</v>
          </cell>
          <cell r="Y1154" t="str">
            <v>FERNANDO GUTIERREZ HILL VIA A DAULE KM 8 1/2 ENTRADA A COOPERATIVA JUAN MONTALVO</v>
          </cell>
        </row>
        <row r="1155">
          <cell r="A1155" t="str">
            <v>414733094</v>
          </cell>
          <cell r="B1155">
            <v>497758</v>
          </cell>
          <cell r="C1155" t="str">
            <v>414733094</v>
          </cell>
          <cell r="D1155" t="str">
            <v>FLEXTUENTI</v>
          </cell>
          <cell r="E1155" t="str">
            <v>DESPACHO</v>
          </cell>
          <cell r="F1155" t="str">
            <v>EXPRESS GYE</v>
          </cell>
          <cell r="G1155" t="str">
            <v>FT80230</v>
          </cell>
          <cell r="H1155">
            <v>44943</v>
          </cell>
          <cell r="I1155" t="str">
            <v>ENTREGADO</v>
          </cell>
          <cell r="J1155">
            <v>44943</v>
          </cell>
          <cell r="K1155" t="str">
            <v>JAIME ESCALANTE</v>
          </cell>
          <cell r="L1155" t="str">
            <v>TARQUI (GY) CALLE JOSE MARIA ROURA MZ 724 V1 3ERA PEATONAL 2A NE</v>
          </cell>
          <cell r="M1155" t="str">
            <v>0918030115</v>
          </cell>
          <cell r="N1155" t="str">
            <v>0962163115/0999435860</v>
          </cell>
          <cell r="P1155" t="str">
            <v>GUAYAQUIL</v>
          </cell>
          <cell r="Q1155" t="str">
            <v>GUAYAQUIL</v>
          </cell>
          <cell r="R1155" t="str">
            <v>GUAYAS</v>
          </cell>
          <cell r="T1155" t="str">
            <v>ITSACOURIER</v>
          </cell>
          <cell r="U1155" t="str">
            <v>FLEXNETUIO_GYE</v>
          </cell>
          <cell r="V1155">
            <v>1</v>
          </cell>
          <cell r="W1155">
            <v>1</v>
          </cell>
          <cell r="X1155" t="str">
            <v>FLEXNET ECUADOR - FLEXTUENTI</v>
          </cell>
          <cell r="Y1155" t="str">
            <v>FERNANDO GUTIERREZ HILL VIA A DAULE KM 8 1/2 ENTRADA A COOPERATIVA JUAN MONTALVO</v>
          </cell>
        </row>
        <row r="1156">
          <cell r="A1156" t="str">
            <v>414736826</v>
          </cell>
          <cell r="B1156">
            <v>497759</v>
          </cell>
          <cell r="C1156" t="str">
            <v>414736826</v>
          </cell>
          <cell r="D1156" t="str">
            <v>FLEXTUENTI</v>
          </cell>
          <cell r="E1156" t="str">
            <v>DESPACHO</v>
          </cell>
          <cell r="F1156" t="str">
            <v>EXPRESS GYE</v>
          </cell>
          <cell r="G1156" t="str">
            <v>FT80231</v>
          </cell>
          <cell r="H1156">
            <v>44943</v>
          </cell>
          <cell r="I1156" t="str">
            <v>ENTREGADO</v>
          </cell>
          <cell r="J1156">
            <v>44943</v>
          </cell>
          <cell r="K1156" t="str">
            <v>FRANCISCO ALEJANDRO AGUIRRE LOPEZ</v>
          </cell>
          <cell r="L1156" t="str">
            <v>TARQUI  AV JOAQUIN JOSE ORRANTIA SN AV JUAN TANCA MARENGO</v>
          </cell>
          <cell r="M1156" t="str">
            <v>1722048830</v>
          </cell>
          <cell r="N1156" t="str">
            <v>0967786648/0980421674</v>
          </cell>
          <cell r="P1156" t="str">
            <v>GUAYAQUIL</v>
          </cell>
          <cell r="Q1156" t="str">
            <v>GUAYAQUIL</v>
          </cell>
          <cell r="R1156" t="str">
            <v>GUAYAS</v>
          </cell>
          <cell r="T1156" t="str">
            <v>ITSACOURIER</v>
          </cell>
          <cell r="U1156" t="str">
            <v>FLEXNETUIO_GYE</v>
          </cell>
          <cell r="V1156">
            <v>1</v>
          </cell>
          <cell r="W1156">
            <v>1</v>
          </cell>
          <cell r="X1156" t="str">
            <v>FLEXNET ECUADOR - FLEXTUENTI</v>
          </cell>
          <cell r="Y1156" t="str">
            <v>FERNANDO GUTIERREZ HILL VIA A DAULE KM 8 1/2 ENTRADA A COOPERATIVA JUAN MONTALVO</v>
          </cell>
        </row>
        <row r="1157">
          <cell r="A1157" t="str">
            <v>414736976</v>
          </cell>
          <cell r="B1157">
            <v>497760</v>
          </cell>
          <cell r="C1157" t="str">
            <v>414736976</v>
          </cell>
          <cell r="D1157" t="str">
            <v>FLEXTUENTI</v>
          </cell>
          <cell r="E1157" t="str">
            <v>DESPACHO</v>
          </cell>
          <cell r="F1157" t="str">
            <v>EXPRESS GYE</v>
          </cell>
          <cell r="G1157" t="str">
            <v>FT80232</v>
          </cell>
          <cell r="H1157">
            <v>44943</v>
          </cell>
          <cell r="I1157" t="str">
            <v>ENTREGADO</v>
          </cell>
          <cell r="J1157">
            <v>44943</v>
          </cell>
          <cell r="K1157" t="str">
            <v>INGRID JUDITH GARCIA SANCHEZ</v>
          </cell>
          <cell r="L1157" t="str">
            <v>TARQUI AV 47 NO 118  CALLE 15A NO</v>
          </cell>
          <cell r="M1157" t="str">
            <v>0923058069</v>
          </cell>
          <cell r="N1157" t="str">
            <v>0959780270/0978848646</v>
          </cell>
          <cell r="P1157" t="str">
            <v>GUAYAQUIL</v>
          </cell>
          <cell r="Q1157" t="str">
            <v>GUAYAQUIL</v>
          </cell>
          <cell r="R1157" t="str">
            <v>GUAYAS</v>
          </cell>
          <cell r="T1157" t="str">
            <v>ITSACOURIER</v>
          </cell>
          <cell r="U1157" t="str">
            <v>FLEXNETUIO_GYE</v>
          </cell>
          <cell r="V1157">
            <v>1</v>
          </cell>
          <cell r="W1157">
            <v>1</v>
          </cell>
          <cell r="X1157" t="str">
            <v>FLEXNET ECUADOR - FLEXTUENTI</v>
          </cell>
          <cell r="Y1157" t="str">
            <v>FERNANDO GUTIERREZ HILL VIA A DAULE KM 8 1/2 ENTRADA A COOPERATIVA JUAN MONTALVO</v>
          </cell>
        </row>
        <row r="1158">
          <cell r="A1158" t="str">
            <v>414737612</v>
          </cell>
          <cell r="B1158">
            <v>497761</v>
          </cell>
          <cell r="C1158" t="str">
            <v>414737612</v>
          </cell>
          <cell r="D1158" t="str">
            <v>FLEXTUENTI</v>
          </cell>
          <cell r="E1158" t="str">
            <v>DESPACHO</v>
          </cell>
          <cell r="F1158" t="str">
            <v>NORMAL</v>
          </cell>
          <cell r="G1158" t="str">
            <v>031080414737612</v>
          </cell>
          <cell r="H1158">
            <v>44943</v>
          </cell>
          <cell r="I1158" t="str">
            <v>ENTREGADO</v>
          </cell>
          <cell r="J1158">
            <v>44944</v>
          </cell>
          <cell r="K1158" t="str">
            <v>Duay Daniel Yambay Maji</v>
          </cell>
          <cell r="L1158" t="str">
            <v>GONZALEZ SUAREZ CALLE SUCRE  70 80  CALLE CHIMBORAZO</v>
          </cell>
          <cell r="M1158" t="str">
            <v>0401671367</v>
          </cell>
          <cell r="N1158" t="str">
            <v>0990529993/0989142420</v>
          </cell>
          <cell r="O1158" t="str">
            <v/>
          </cell>
          <cell r="P1158" t="str">
            <v>TULCAN</v>
          </cell>
          <cell r="Q1158" t="str">
            <v>TULCAN</v>
          </cell>
          <cell r="R1158" t="str">
            <v>CARCHI</v>
          </cell>
          <cell r="S1158" t="str">
            <v/>
          </cell>
          <cell r="T1158" t="str">
            <v>TRAMACO</v>
          </cell>
          <cell r="U1158" t="str">
            <v>FLEXNETUIO_PROVINCIA</v>
          </cell>
          <cell r="V1158">
            <v>1</v>
          </cell>
          <cell r="W1158">
            <v>1</v>
          </cell>
          <cell r="X1158" t="str">
            <v>FLEXNET ECUADOR - FLEXTUENTI</v>
          </cell>
          <cell r="Y1158" t="str">
            <v>CALLE 28 DE JUNIO S/N Y GARCIA MORENO ENTRADA LLANO GRANDE</v>
          </cell>
        </row>
        <row r="1159">
          <cell r="A1159" t="str">
            <v>414737667</v>
          </cell>
          <cell r="B1159">
            <v>497762</v>
          </cell>
          <cell r="C1159" t="str">
            <v>414737667</v>
          </cell>
          <cell r="D1159" t="str">
            <v>FLEXTUENTI</v>
          </cell>
          <cell r="E1159" t="str">
            <v>DESPACHO</v>
          </cell>
          <cell r="F1159" t="str">
            <v>NORMAL</v>
          </cell>
          <cell r="G1159" t="str">
            <v>031080414737667</v>
          </cell>
          <cell r="H1159">
            <v>44943</v>
          </cell>
          <cell r="I1159" t="str">
            <v>ENTREGADO</v>
          </cell>
          <cell r="J1159">
            <v>44944</v>
          </cell>
          <cell r="K1159" t="str">
            <v>Carlos Molina</v>
          </cell>
          <cell r="L1159" t="str">
            <v>ALPACHACA CALLE GUAYAQUIL 28 60 CALLE MACHALA</v>
          </cell>
          <cell r="M1159" t="str">
            <v>1004576037</v>
          </cell>
          <cell r="N1159" t="str">
            <v>0993772049/0967972812</v>
          </cell>
          <cell r="O1159" t="str">
            <v/>
          </cell>
          <cell r="P1159" t="str">
            <v>IBARRA</v>
          </cell>
          <cell r="Q1159" t="str">
            <v>IBARRA</v>
          </cell>
          <cell r="R1159" t="str">
            <v>IMBABURA</v>
          </cell>
          <cell r="T1159" t="str">
            <v>TRAMACO</v>
          </cell>
          <cell r="U1159" t="str">
            <v>FLEXNETUIO_PROVINCIA</v>
          </cell>
          <cell r="V1159">
            <v>1</v>
          </cell>
          <cell r="W1159">
            <v>1</v>
          </cell>
          <cell r="X1159" t="str">
            <v>FLEXNET ECUADOR - FLEXTUENTI</v>
          </cell>
          <cell r="Y1159" t="str">
            <v>CALLE 28 DE JUNIO S/N Y GARCIA MORENO ENTRADA LLANO GRANDE</v>
          </cell>
        </row>
        <row r="1160">
          <cell r="A1160" t="str">
            <v>414745503</v>
          </cell>
          <cell r="B1160">
            <v>497763</v>
          </cell>
          <cell r="C1160" t="str">
            <v>414745503</v>
          </cell>
          <cell r="D1160" t="str">
            <v>FLEXTUENTI</v>
          </cell>
          <cell r="E1160" t="str">
            <v>DESPACHO</v>
          </cell>
          <cell r="F1160" t="str">
            <v>DERIVADO PICK UP</v>
          </cell>
          <cell r="G1160" t="str">
            <v>031080414745503</v>
          </cell>
          <cell r="H1160">
            <v>44943</v>
          </cell>
          <cell r="I1160" t="str">
            <v>INCIDENCIA</v>
          </cell>
          <cell r="J1160">
            <v>44944</v>
          </cell>
          <cell r="K1160" t="str">
            <v>ANGELA MANCHENO</v>
          </cell>
          <cell r="L1160" t="str">
            <v>OFICINA TRAMACO SACHA</v>
          </cell>
          <cell r="M1160" t="str">
            <v>2200305148</v>
          </cell>
          <cell r="N1160" t="str">
            <v>0980715110/0995618809</v>
          </cell>
          <cell r="P1160" t="str">
            <v>LA JOYA DE LOS SACHAS</v>
          </cell>
          <cell r="Q1160" t="str">
            <v>LA JOYA DE LOS SACHAS</v>
          </cell>
          <cell r="R1160" t="str">
            <v>ORELLANA</v>
          </cell>
          <cell r="T1160" t="str">
            <v>TRAMACO</v>
          </cell>
          <cell r="U1160" t="str">
            <v>FLEXNETUIO_PROVINCIA</v>
          </cell>
          <cell r="V1160">
            <v>1</v>
          </cell>
          <cell r="W1160">
            <v>1</v>
          </cell>
          <cell r="X1160" t="str">
            <v>FLEXNET ECUADOR - FLEXTUENTI</v>
          </cell>
          <cell r="Y1160" t="str">
            <v>CALLE 28 DE JUNIO S/N Y GARCIA MORENO ENTRADA LLANO GRANDE</v>
          </cell>
        </row>
        <row r="1161">
          <cell r="A1161" t="str">
            <v>414745515</v>
          </cell>
          <cell r="B1161">
            <v>497764</v>
          </cell>
          <cell r="C1161" t="str">
            <v>414745515</v>
          </cell>
          <cell r="D1161" t="str">
            <v>FLEXTUENTI</v>
          </cell>
          <cell r="E1161" t="str">
            <v>DESPACHO</v>
          </cell>
          <cell r="F1161" t="str">
            <v>NORMAL</v>
          </cell>
          <cell r="G1161" t="str">
            <v>031080414745515</v>
          </cell>
          <cell r="H1161">
            <v>44943</v>
          </cell>
          <cell r="I1161" t="str">
            <v>ENTREGADO</v>
          </cell>
          <cell r="J1161">
            <v>44944</v>
          </cell>
          <cell r="K1161" t="str">
            <v>Carlos Enrique Cuenca Galindez</v>
          </cell>
          <cell r="L1161" t="str">
            <v>RIO VERDE  AV LOS ALMENDROS KM 5 Y MEDIO  LOTE 49 MZ 41  VIA QUEVEDO E25</v>
          </cell>
          <cell r="M1161" t="str">
            <v>1715667653</v>
          </cell>
          <cell r="N1161" t="str">
            <v>0990617718/0989110192</v>
          </cell>
          <cell r="O1161" t="str">
            <v/>
          </cell>
          <cell r="P1161" t="str">
            <v>SANTO DOMINGO</v>
          </cell>
          <cell r="Q1161" t="str">
            <v>SANTO DOMINGO</v>
          </cell>
          <cell r="R1161" t="str">
            <v>SANTO DOMINGO DE LOS TSACHILAS</v>
          </cell>
          <cell r="T1161" t="str">
            <v>TRAMACO</v>
          </cell>
          <cell r="U1161" t="str">
            <v>FLEXNETUIO_PROVINCIA</v>
          </cell>
          <cell r="V1161">
            <v>1</v>
          </cell>
          <cell r="W1161">
            <v>1</v>
          </cell>
          <cell r="X1161" t="str">
            <v>FLEXNET ECUADOR - FLEXTUENTI</v>
          </cell>
          <cell r="Y1161" t="str">
            <v>CALLE 28 DE JUNIO S/N Y GARCIA MORENO ENTRADA LLANO GRANDE</v>
          </cell>
        </row>
        <row r="1162">
          <cell r="A1162" t="str">
            <v>414733048</v>
          </cell>
          <cell r="B1162">
            <v>497714</v>
          </cell>
          <cell r="C1162" t="str">
            <v>414733048</v>
          </cell>
          <cell r="D1162" t="str">
            <v>FLEXTUENTI</v>
          </cell>
          <cell r="E1162" t="str">
            <v>DESPACHO</v>
          </cell>
          <cell r="F1162" t="str">
            <v>NORMAL</v>
          </cell>
          <cell r="G1162" t="str">
            <v>031080414733048</v>
          </cell>
          <cell r="H1162">
            <v>44943</v>
          </cell>
          <cell r="I1162" t="str">
            <v>INCIDENCIA</v>
          </cell>
          <cell r="J1162">
            <v>44944</v>
          </cell>
          <cell r="K1162" t="str">
            <v>Patricio Chavez</v>
          </cell>
          <cell r="L1162" t="str">
            <v>RIO TOACHI CALLE A  SN  03</v>
          </cell>
          <cell r="M1162" t="str">
            <v>2300117997</v>
          </cell>
          <cell r="N1162" t="str">
            <v>0981313570/0996309644</v>
          </cell>
          <cell r="O1162" t="str">
            <v/>
          </cell>
          <cell r="P1162" t="str">
            <v>SANTO DOMINGO</v>
          </cell>
          <cell r="Q1162" t="str">
            <v>SANTO DOMINGO</v>
          </cell>
          <cell r="R1162" t="str">
            <v>SANTO DOMINGO DE LOS TSACHILAS</v>
          </cell>
          <cell r="T1162" t="str">
            <v>TRAMACO</v>
          </cell>
          <cell r="U1162" t="str">
            <v>FLEXNETUIO_PROVINCIA</v>
          </cell>
          <cell r="V1162">
            <v>1</v>
          </cell>
          <cell r="W1162">
            <v>1</v>
          </cell>
          <cell r="X1162" t="str">
            <v>FLEXNET ECUADOR - FLEXTUENTI</v>
          </cell>
          <cell r="Y1162" t="str">
            <v>CALLE 28 DE JUNIO S/N Y GARCIA MORENO ENTRADA LLANO GRANDE</v>
          </cell>
        </row>
        <row r="1163">
          <cell r="A1163" t="str">
            <v>414733057</v>
          </cell>
          <cell r="B1163">
            <v>497715</v>
          </cell>
          <cell r="C1163" t="str">
            <v>414733057</v>
          </cell>
          <cell r="D1163" t="str">
            <v>FLEXTUENTI</v>
          </cell>
          <cell r="E1163" t="str">
            <v>DESPACHO</v>
          </cell>
          <cell r="F1163" t="str">
            <v>NORMAL</v>
          </cell>
          <cell r="G1163" t="str">
            <v>031080414733057</v>
          </cell>
          <cell r="H1163">
            <v>44943</v>
          </cell>
          <cell r="I1163" t="str">
            <v>EN_TRANSITO</v>
          </cell>
          <cell r="J1163">
            <v>44943</v>
          </cell>
          <cell r="K1163" t="str">
            <v>Stefanie Zambrano</v>
          </cell>
          <cell r="L1163" t="str">
            <v>SANTA ANA   C BOLIVAR SN C HORACIO HIDROVO VELASQUEZ</v>
          </cell>
          <cell r="M1163" t="str">
            <v>1350342786</v>
          </cell>
          <cell r="N1163" t="str">
            <v>0978856780/0978856780</v>
          </cell>
          <cell r="O1163" t="str">
            <v/>
          </cell>
          <cell r="P1163" t="str">
            <v>SANTA ANA</v>
          </cell>
          <cell r="Q1163" t="str">
            <v>SANTA ANA</v>
          </cell>
          <cell r="R1163" t="str">
            <v>MANABI</v>
          </cell>
          <cell r="T1163" t="str">
            <v>TRAMACO</v>
          </cell>
          <cell r="U1163" t="str">
            <v>FLEXNETUIO_PROVINCIA</v>
          </cell>
          <cell r="V1163">
            <v>1</v>
          </cell>
          <cell r="W1163">
            <v>1</v>
          </cell>
          <cell r="X1163" t="str">
            <v>FLEXNET ECUADOR - FLEXTUENTI</v>
          </cell>
          <cell r="Y1163" t="str">
            <v>CALLE 28 DE JUNIO S/N Y GARCIA MORENO ENTRADA LLANO GRANDE</v>
          </cell>
        </row>
        <row r="1164">
          <cell r="A1164" t="str">
            <v>414733069</v>
          </cell>
          <cell r="B1164">
            <v>497716</v>
          </cell>
          <cell r="C1164" t="str">
            <v>414733069</v>
          </cell>
          <cell r="D1164" t="str">
            <v>FLEXTUENTI</v>
          </cell>
          <cell r="E1164" t="str">
            <v>DESPACHO</v>
          </cell>
          <cell r="F1164" t="str">
            <v>NORMAL</v>
          </cell>
          <cell r="G1164" t="str">
            <v>031080414733069</v>
          </cell>
          <cell r="H1164">
            <v>44943</v>
          </cell>
          <cell r="I1164" t="str">
            <v>ENTREGADO</v>
          </cell>
          <cell r="J1164">
            <v>44944</v>
          </cell>
          <cell r="K1164" t="str">
            <v>Roberto Javier Reina</v>
          </cell>
          <cell r="L1164" t="str">
            <v>CHONGON VIA A LA COSTA E70 MNZ 76 VILLA 4 SN</v>
          </cell>
          <cell r="M1164" t="str">
            <v>0800372617</v>
          </cell>
          <cell r="N1164" t="str">
            <v>0982497652/0981190896</v>
          </cell>
          <cell r="O1164" t="str">
            <v/>
          </cell>
          <cell r="P1164" t="str">
            <v>GUAYAQUIL</v>
          </cell>
          <cell r="Q1164" t="str">
            <v>GUAYAQUIL</v>
          </cell>
          <cell r="R1164" t="str">
            <v>GUAYAS</v>
          </cell>
          <cell r="T1164" t="str">
            <v>TRAMACO</v>
          </cell>
          <cell r="U1164" t="str">
            <v>FLEXNETUIO_GYE</v>
          </cell>
          <cell r="V1164">
            <v>1</v>
          </cell>
          <cell r="W1164">
            <v>1</v>
          </cell>
          <cell r="X1164" t="str">
            <v>FLEXNET ECUADOR - FLEXTUENTI</v>
          </cell>
          <cell r="Y1164" t="str">
            <v>CALLE 28 DE JUNIO S/N Y GARCIA MORENO ENTRADA LLANO GRANDE</v>
          </cell>
        </row>
        <row r="1165">
          <cell r="A1165" t="str">
            <v>414733078</v>
          </cell>
          <cell r="B1165">
            <v>497717</v>
          </cell>
          <cell r="C1165" t="str">
            <v>414733078</v>
          </cell>
          <cell r="D1165" t="str">
            <v>FLEXTUENTI</v>
          </cell>
          <cell r="E1165" t="str">
            <v>DESPACHO</v>
          </cell>
          <cell r="F1165" t="str">
            <v>NORMAL</v>
          </cell>
          <cell r="G1165" t="str">
            <v>FT80250</v>
          </cell>
          <cell r="H1165">
            <v>44943</v>
          </cell>
          <cell r="I1165" t="str">
            <v>EN_TRANSITO</v>
          </cell>
          <cell r="J1165">
            <v>44943</v>
          </cell>
          <cell r="K1165" t="str">
            <v>Luis Ortiz</v>
          </cell>
          <cell r="L1165" t="str">
            <v>POMASQUI  C JUAN PIO MONTUFAR SN C CARLOS MONTUFAR</v>
          </cell>
          <cell r="M1165" t="str">
            <v>1719569616</v>
          </cell>
          <cell r="N1165" t="str">
            <v>0979098945/0995644990</v>
          </cell>
          <cell r="O1165" t="str">
            <v/>
          </cell>
          <cell r="P1165" t="str">
            <v>QUITO</v>
          </cell>
          <cell r="Q1165" t="str">
            <v>QUITO</v>
          </cell>
          <cell r="R1165" t="str">
            <v>PICHINCHA</v>
          </cell>
          <cell r="T1165" t="str">
            <v>FLEXTRANS UIO</v>
          </cell>
          <cell r="U1165" t="str">
            <v>FLEXNETUIO_LOCAL</v>
          </cell>
          <cell r="V1165">
            <v>1</v>
          </cell>
          <cell r="W1165">
            <v>1</v>
          </cell>
          <cell r="X1165" t="str">
            <v>FLEXNET ECUADOR - FLEXTUENTI</v>
          </cell>
          <cell r="Y1165" t="str">
            <v>CALLE 28 DE JUNIO S/N Y GARCIA MORENO ENTRADA LLANO GRANDE</v>
          </cell>
        </row>
        <row r="1166">
          <cell r="A1166" t="str">
            <v>414733079</v>
          </cell>
          <cell r="B1166">
            <v>497718</v>
          </cell>
          <cell r="C1166" t="str">
            <v>414733079</v>
          </cell>
          <cell r="D1166" t="str">
            <v>FLEXTUENTI</v>
          </cell>
          <cell r="E1166" t="str">
            <v>DESPACHO</v>
          </cell>
          <cell r="F1166" t="str">
            <v>NORMAL</v>
          </cell>
          <cell r="G1166" t="str">
            <v>FT80249</v>
          </cell>
          <cell r="H1166">
            <v>44943</v>
          </cell>
          <cell r="I1166" t="str">
            <v>HABILITADO_RUTEO</v>
          </cell>
          <cell r="J1166">
            <v>44944</v>
          </cell>
          <cell r="K1166" t="str">
            <v>Adriana Flores</v>
          </cell>
          <cell r="L1166" t="str">
            <v>ALANGASI CALLE SAN JUAN DE DIOS  OE10  PUERTO RICO</v>
          </cell>
          <cell r="M1166" t="str">
            <v>1711015477</v>
          </cell>
          <cell r="N1166" t="str">
            <v>0960577968/0959995916</v>
          </cell>
          <cell r="O1166" t="str">
            <v/>
          </cell>
          <cell r="P1166" t="str">
            <v>QUITO</v>
          </cell>
          <cell r="Q1166" t="str">
            <v>QUITO</v>
          </cell>
          <cell r="R1166" t="str">
            <v>PICHINCHA</v>
          </cell>
          <cell r="T1166" t="str">
            <v>FLEXTRANS UIO</v>
          </cell>
          <cell r="U1166" t="str">
            <v>FLEXNETUIO_LOCAL</v>
          </cell>
          <cell r="V1166">
            <v>1</v>
          </cell>
          <cell r="W1166">
            <v>1</v>
          </cell>
          <cell r="X1166" t="str">
            <v>FLEXNET ECUADOR - FLEXTUENTI</v>
          </cell>
          <cell r="Y1166" t="str">
            <v>CALLE 28 DE JUNIO S/N Y GARCIA MORENO ENTRADA LLANO GRANDE</v>
          </cell>
        </row>
        <row r="1167">
          <cell r="A1167" t="str">
            <v>414733080</v>
          </cell>
          <cell r="B1167">
            <v>497719</v>
          </cell>
          <cell r="C1167" t="str">
            <v>414733080</v>
          </cell>
          <cell r="D1167" t="str">
            <v>FLEXTUENTI</v>
          </cell>
          <cell r="E1167" t="str">
            <v>DESPACHO</v>
          </cell>
          <cell r="F1167" t="str">
            <v>NORMAL</v>
          </cell>
          <cell r="G1167" t="str">
            <v>031080414733080</v>
          </cell>
          <cell r="H1167">
            <v>44943</v>
          </cell>
          <cell r="I1167" t="str">
            <v>ENTREGADO</v>
          </cell>
          <cell r="J1167">
            <v>44944</v>
          </cell>
          <cell r="K1167" t="str">
            <v>Carina Jimenez</v>
          </cell>
          <cell r="L1167" t="str">
            <v>SUCRE (LO)   AV  MANUEL CARRION PINZANO N20 02 CALLE EPICLACHIMA</v>
          </cell>
          <cell r="M1167" t="str">
            <v>1104910425</v>
          </cell>
          <cell r="N1167" t="str">
            <v>0968586695/0968586695</v>
          </cell>
          <cell r="O1167" t="str">
            <v/>
          </cell>
          <cell r="P1167" t="str">
            <v>LOJA</v>
          </cell>
          <cell r="Q1167" t="str">
            <v>LOJA</v>
          </cell>
          <cell r="R1167" t="str">
            <v>LOJA</v>
          </cell>
          <cell r="T1167" t="str">
            <v>TRAMACO</v>
          </cell>
          <cell r="U1167" t="str">
            <v>FLEXNETUIO_PROVINCIA</v>
          </cell>
          <cell r="V1167">
            <v>1</v>
          </cell>
          <cell r="W1167">
            <v>1</v>
          </cell>
          <cell r="X1167" t="str">
            <v>FLEXNET ECUADOR - FLEXTUENTI</v>
          </cell>
          <cell r="Y1167" t="str">
            <v>CALLE 28 DE JUNIO S/N Y GARCIA MORENO ENTRADA LLANO GRANDE</v>
          </cell>
        </row>
        <row r="1168">
          <cell r="A1168" t="str">
            <v>414733084</v>
          </cell>
          <cell r="B1168">
            <v>497720</v>
          </cell>
          <cell r="C1168" t="str">
            <v>414733084</v>
          </cell>
          <cell r="D1168" t="str">
            <v>FLEXTUENTI</v>
          </cell>
          <cell r="E1168" t="str">
            <v>DESPACHO</v>
          </cell>
          <cell r="F1168" t="str">
            <v>EXPRESS UIO</v>
          </cell>
          <cell r="G1168" t="str">
            <v>EC6472</v>
          </cell>
          <cell r="H1168">
            <v>44943</v>
          </cell>
          <cell r="I1168" t="str">
            <v>ENTREGADO</v>
          </cell>
          <cell r="J1168">
            <v>44943</v>
          </cell>
          <cell r="K1168" t="str">
            <v>ADRIANA LOPEZ</v>
          </cell>
          <cell r="L1168" t="str">
            <v>RUMIPAMBA AV ANTONIO GRANDA CENTENO OE4 210   BARON DE CARONDELET</v>
          </cell>
          <cell r="M1168" t="str">
            <v>1721940326</v>
          </cell>
          <cell r="N1168" t="str">
            <v>0999097248/0960267124</v>
          </cell>
          <cell r="O1168" t="str">
            <v/>
          </cell>
          <cell r="P1168" t="str">
            <v>QUITO</v>
          </cell>
          <cell r="Q1168" t="str">
            <v>QUITO</v>
          </cell>
          <cell r="R1168" t="str">
            <v>PICHINCHA</v>
          </cell>
          <cell r="T1168" t="str">
            <v>EXPRESSCON</v>
          </cell>
          <cell r="U1168" t="str">
            <v>FLEXNETUIO_LOCAL</v>
          </cell>
          <cell r="V1168">
            <v>1</v>
          </cell>
          <cell r="W1168">
            <v>1</v>
          </cell>
          <cell r="X1168" t="str">
            <v>FLEXNET ECUADOR - FLEXTUENTI</v>
          </cell>
          <cell r="Y1168" t="str">
            <v>CALLE 28 DE JUNIO S/N Y GARCIA MORENO ENTRADA LLANO GRANDE</v>
          </cell>
        </row>
        <row r="1169">
          <cell r="A1169" t="str">
            <v>414733092</v>
          </cell>
          <cell r="B1169">
            <v>497721</v>
          </cell>
          <cell r="C1169" t="str">
            <v>414733092</v>
          </cell>
          <cell r="D1169" t="str">
            <v>FLEXTUENTI</v>
          </cell>
          <cell r="E1169" t="str">
            <v>DESPACHO</v>
          </cell>
          <cell r="F1169" t="str">
            <v>EXPRESS UIO</v>
          </cell>
          <cell r="G1169" t="str">
            <v>EC6477</v>
          </cell>
          <cell r="H1169">
            <v>44943</v>
          </cell>
          <cell r="I1169" t="str">
            <v>ENTREGADO</v>
          </cell>
          <cell r="J1169">
            <v>44943</v>
          </cell>
          <cell r="K1169" t="str">
            <v>Angie Rojas</v>
          </cell>
          <cell r="L1169" t="str">
            <v>COTOCOLLAO PASAJE RIO BOMBONAQUI  N67 88 AV BERNARDO DE LEGARDA</v>
          </cell>
          <cell r="M1169" t="str">
            <v>1726611153</v>
          </cell>
          <cell r="N1169" t="str">
            <v>0998557424/0998120288</v>
          </cell>
          <cell r="O1169" t="str">
            <v/>
          </cell>
          <cell r="P1169" t="str">
            <v>QUITO</v>
          </cell>
          <cell r="Q1169" t="str">
            <v>QUITO</v>
          </cell>
          <cell r="R1169" t="str">
            <v>PICHINCHA</v>
          </cell>
          <cell r="T1169" t="str">
            <v>EXPRESSCON</v>
          </cell>
          <cell r="U1169" t="str">
            <v>FLEXNETUIO_LOCAL</v>
          </cell>
          <cell r="V1169">
            <v>1</v>
          </cell>
          <cell r="W1169">
            <v>1</v>
          </cell>
          <cell r="X1169" t="str">
            <v>FLEXNET ECUADOR - FLEXTUENTI</v>
          </cell>
          <cell r="Y1169" t="str">
            <v>CALLE 28 DE JUNIO S/N Y GARCIA MORENO ENTRADA LLANO GRANDE</v>
          </cell>
        </row>
        <row r="1170">
          <cell r="A1170" t="str">
            <v>414733093</v>
          </cell>
          <cell r="B1170">
            <v>497722</v>
          </cell>
          <cell r="C1170" t="str">
            <v>414733093</v>
          </cell>
          <cell r="D1170" t="str">
            <v>FLEXTUENTI</v>
          </cell>
          <cell r="E1170" t="str">
            <v>DESPACHO</v>
          </cell>
          <cell r="F1170" t="str">
            <v>NORMAL</v>
          </cell>
          <cell r="G1170" t="str">
            <v>FT80248</v>
          </cell>
          <cell r="H1170">
            <v>44943</v>
          </cell>
          <cell r="I1170" t="str">
            <v>EN_TRANSITO</v>
          </cell>
          <cell r="J1170">
            <v>44943</v>
          </cell>
          <cell r="K1170" t="str">
            <v>Emily Argudo</v>
          </cell>
          <cell r="L1170" t="str">
            <v>ITCHIMBIA   JOSE BARBA SN SOLANO</v>
          </cell>
          <cell r="M1170" t="str">
            <v>1752988152</v>
          </cell>
          <cell r="N1170" t="str">
            <v>0992694876/0992776145</v>
          </cell>
          <cell r="O1170" t="str">
            <v/>
          </cell>
          <cell r="P1170" t="str">
            <v>QUITO</v>
          </cell>
          <cell r="Q1170" t="str">
            <v>QUITO</v>
          </cell>
          <cell r="R1170" t="str">
            <v>PICHINCHA</v>
          </cell>
          <cell r="T1170" t="str">
            <v>FLEXTRANS UIO</v>
          </cell>
          <cell r="U1170" t="str">
            <v>FLEXNETUIO_LOCAL</v>
          </cell>
          <cell r="V1170">
            <v>1</v>
          </cell>
          <cell r="W1170">
            <v>1</v>
          </cell>
          <cell r="X1170" t="str">
            <v>FLEXNET ECUADOR - FLEXTUENTI</v>
          </cell>
          <cell r="Y1170" t="str">
            <v>CALLE 28 DE JUNIO S/N Y GARCIA MORENO ENTRADA LLANO GRANDE</v>
          </cell>
        </row>
        <row r="1171">
          <cell r="A1171" t="str">
            <v>414733095</v>
          </cell>
          <cell r="B1171">
            <v>497723</v>
          </cell>
          <cell r="C1171" t="str">
            <v>414733095</v>
          </cell>
          <cell r="D1171" t="str">
            <v>FLEXTUENTI</v>
          </cell>
          <cell r="E1171" t="str">
            <v>DESPACHO</v>
          </cell>
          <cell r="F1171" t="str">
            <v>NORMAL</v>
          </cell>
          <cell r="G1171" t="str">
            <v>FT80247</v>
          </cell>
          <cell r="H1171">
            <v>44943</v>
          </cell>
          <cell r="I1171" t="str">
            <v>ENTREGADO</v>
          </cell>
          <cell r="J1171">
            <v>44944</v>
          </cell>
          <cell r="K1171" t="str">
            <v>Erika Michelle Anangono Hurtado</v>
          </cell>
          <cell r="L1171" t="str">
            <v>SOLANDA  APUELA S27 64 MOROMORO</v>
          </cell>
          <cell r="M1171" t="str">
            <v>1751406735</v>
          </cell>
          <cell r="N1171" t="str">
            <v>0960516150/0961946448</v>
          </cell>
          <cell r="O1171" t="str">
            <v/>
          </cell>
          <cell r="P1171" t="str">
            <v>QUITO</v>
          </cell>
          <cell r="Q1171" t="str">
            <v>QUITO</v>
          </cell>
          <cell r="R1171" t="str">
            <v>PICHINCHA</v>
          </cell>
          <cell r="T1171" t="str">
            <v>FLEXTRANS UIO</v>
          </cell>
          <cell r="U1171" t="str">
            <v>FLEXNETUIO_LOCAL</v>
          </cell>
          <cell r="V1171">
            <v>1</v>
          </cell>
          <cell r="W1171">
            <v>1</v>
          </cell>
          <cell r="X1171" t="str">
            <v>FLEXNET ECUADOR - FLEXTUENTI</v>
          </cell>
          <cell r="Y1171" t="str">
            <v>CALLE 28 DE JUNIO S/N Y GARCIA MORENO ENTRADA LLANO GRANDE</v>
          </cell>
        </row>
        <row r="1172">
          <cell r="A1172" t="str">
            <v>414733096</v>
          </cell>
          <cell r="B1172">
            <v>497724</v>
          </cell>
          <cell r="C1172" t="str">
            <v>414733096</v>
          </cell>
          <cell r="D1172" t="str">
            <v>FLEXTUENTI</v>
          </cell>
          <cell r="E1172" t="str">
            <v>DESPACHO</v>
          </cell>
          <cell r="F1172" t="str">
            <v>DERIVADO PICK UP</v>
          </cell>
          <cell r="G1172" t="str">
            <v>031080414733096</v>
          </cell>
          <cell r="H1172">
            <v>44943</v>
          </cell>
          <cell r="I1172" t="str">
            <v>INCIDENCIA</v>
          </cell>
          <cell r="J1172">
            <v>44944</v>
          </cell>
          <cell r="K1172" t="str">
            <v>Gisela Baque Velez</v>
          </cell>
          <cell r="L1172" t="str">
            <v>OFICINA TRAMACO CENTRO DE DISTRIBUCION VIA A DAULE</v>
          </cell>
          <cell r="M1172" t="str">
            <v>0950520627</v>
          </cell>
          <cell r="N1172" t="str">
            <v>0979799050/0990846083</v>
          </cell>
          <cell r="O1172" t="str">
            <v/>
          </cell>
          <cell r="P1172" t="str">
            <v>GUAYAQUIL</v>
          </cell>
          <cell r="Q1172" t="str">
            <v>GUAYAQUIL</v>
          </cell>
          <cell r="R1172" t="str">
            <v>GUAYAS</v>
          </cell>
          <cell r="T1172" t="str">
            <v>TRAMACO</v>
          </cell>
          <cell r="U1172" t="str">
            <v>FLEXNETUIO_GYE</v>
          </cell>
          <cell r="V1172">
            <v>1</v>
          </cell>
          <cell r="W1172">
            <v>1</v>
          </cell>
          <cell r="X1172" t="str">
            <v>FLEXNET ECUADOR - FLEXTUENTI</v>
          </cell>
          <cell r="Y1172" t="str">
            <v>CALLE 28 DE JUNIO S/N Y GARCIA MORENO ENTRADA LLANO GRANDE</v>
          </cell>
        </row>
        <row r="1173">
          <cell r="A1173" t="str">
            <v>414733097</v>
          </cell>
          <cell r="B1173">
            <v>497725</v>
          </cell>
          <cell r="C1173" t="str">
            <v>414733097</v>
          </cell>
          <cell r="D1173" t="str">
            <v>FLEXTUENTI</v>
          </cell>
          <cell r="E1173" t="str">
            <v>DESPACHO</v>
          </cell>
          <cell r="F1173" t="str">
            <v>DERIVADO PICK UP</v>
          </cell>
          <cell r="G1173" t="str">
            <v>031080414733097</v>
          </cell>
          <cell r="H1173">
            <v>44943</v>
          </cell>
          <cell r="I1173" t="str">
            <v>INCIDENCIA</v>
          </cell>
          <cell r="J1173">
            <v>44944</v>
          </cell>
          <cell r="K1173" t="str">
            <v>Fernando Tuqueres</v>
          </cell>
          <cell r="L1173" t="str">
            <v>OFICINA TRAMACO AMERICA</v>
          </cell>
          <cell r="M1173" t="str">
            <v>1725789000</v>
          </cell>
          <cell r="N1173" t="str">
            <v>0988948652/0962038460</v>
          </cell>
          <cell r="O1173" t="str">
            <v/>
          </cell>
          <cell r="P1173" t="str">
            <v>QUITO</v>
          </cell>
          <cell r="Q1173" t="str">
            <v>QUITO</v>
          </cell>
          <cell r="R1173" t="str">
            <v>PICHINCHA</v>
          </cell>
          <cell r="T1173" t="str">
            <v>TRAMACO</v>
          </cell>
          <cell r="U1173" t="str">
            <v>FLEXNETUIO_LOCAL</v>
          </cell>
          <cell r="V1173">
            <v>1</v>
          </cell>
          <cell r="W1173">
            <v>1</v>
          </cell>
          <cell r="X1173" t="str">
            <v>FLEXNET ECUADOR - FLEXTUENTI</v>
          </cell>
          <cell r="Y1173" t="str">
            <v>CALLE 28 DE JUNIO S/N Y GARCIA MORENO ENTRADA LLANO GRANDE</v>
          </cell>
        </row>
        <row r="1174">
          <cell r="A1174" t="str">
            <v>414733098</v>
          </cell>
          <cell r="B1174">
            <v>497726</v>
          </cell>
          <cell r="C1174" t="str">
            <v>414733098</v>
          </cell>
          <cell r="D1174" t="str">
            <v>FLEXTUENTI</v>
          </cell>
          <cell r="E1174" t="str">
            <v>DESPACHO</v>
          </cell>
          <cell r="F1174" t="str">
            <v>NORMAL</v>
          </cell>
          <cell r="G1174" t="str">
            <v>FT80246</v>
          </cell>
          <cell r="H1174">
            <v>44943</v>
          </cell>
          <cell r="I1174" t="str">
            <v>EN_TRANSITO</v>
          </cell>
          <cell r="J1174">
            <v>44943</v>
          </cell>
          <cell r="K1174" t="str">
            <v>Jose Andres Taco</v>
          </cell>
          <cell r="L1174" t="str">
            <v>COCHAPAMBA  AV FERNANDEZ SALVADOR SN MARISCAL SUCRE</v>
          </cell>
          <cell r="M1174" t="str">
            <v>1729463354</v>
          </cell>
          <cell r="N1174" t="str">
            <v>0994906689/0963191738</v>
          </cell>
          <cell r="O1174" t="str">
            <v/>
          </cell>
          <cell r="P1174" t="str">
            <v>QUITO</v>
          </cell>
          <cell r="Q1174" t="str">
            <v>QUITO</v>
          </cell>
          <cell r="R1174" t="str">
            <v>PICHINCHA</v>
          </cell>
          <cell r="T1174" t="str">
            <v>FLEXTRANS UIO</v>
          </cell>
          <cell r="U1174" t="str">
            <v>FLEXNETUIO_LOCAL</v>
          </cell>
          <cell r="V1174">
            <v>1</v>
          </cell>
          <cell r="W1174">
            <v>1</v>
          </cell>
          <cell r="X1174" t="str">
            <v>FLEXNET ECUADOR - FLEXTUENTI</v>
          </cell>
          <cell r="Y1174" t="str">
            <v>CALLE 28 DE JUNIO S/N Y GARCIA MORENO ENTRADA LLANO GRANDE</v>
          </cell>
        </row>
        <row r="1175">
          <cell r="A1175" t="str">
            <v>414733101</v>
          </cell>
          <cell r="B1175">
            <v>497727</v>
          </cell>
          <cell r="C1175" t="str">
            <v>414733101</v>
          </cell>
          <cell r="D1175" t="str">
            <v>FLEXTUENTI</v>
          </cell>
          <cell r="E1175" t="str">
            <v>DESPACHO</v>
          </cell>
          <cell r="F1175" t="str">
            <v>NORMAL</v>
          </cell>
          <cell r="G1175" t="str">
            <v>031080414733101</v>
          </cell>
          <cell r="H1175">
            <v>44943</v>
          </cell>
          <cell r="I1175" t="str">
            <v>ENTREGADO</v>
          </cell>
          <cell r="J1175">
            <v>44944</v>
          </cell>
          <cell r="K1175" t="str">
            <v>Gladys Maria Chamba Zambrano</v>
          </cell>
          <cell r="L1175" t="str">
            <v>OCHOA LEON  CLMENTE VACA SN OCHOA LEON</v>
          </cell>
          <cell r="M1175" t="str">
            <v>0701131807</v>
          </cell>
          <cell r="N1175" t="str">
            <v>0987037206/0999265166</v>
          </cell>
          <cell r="O1175" t="str">
            <v/>
          </cell>
          <cell r="P1175" t="str">
            <v>PASAJE</v>
          </cell>
          <cell r="Q1175" t="str">
            <v>PASAJE</v>
          </cell>
          <cell r="R1175" t="str">
            <v>EL ORO</v>
          </cell>
          <cell r="T1175" t="str">
            <v>TRAMACO</v>
          </cell>
          <cell r="U1175" t="str">
            <v>FLEXNETUIO_PROVINCIA</v>
          </cell>
          <cell r="V1175">
            <v>1</v>
          </cell>
          <cell r="W1175">
            <v>1</v>
          </cell>
          <cell r="X1175" t="str">
            <v>FLEXNET ECUADOR - FLEXTUENTI</v>
          </cell>
          <cell r="Y1175" t="str">
            <v>CALLE 28 DE JUNIO S/N Y GARCIA MORENO ENTRADA LLANO GRANDE</v>
          </cell>
        </row>
        <row r="1176">
          <cell r="A1176" t="str">
            <v>414733139</v>
          </cell>
          <cell r="B1176">
            <v>497728</v>
          </cell>
          <cell r="C1176" t="str">
            <v>414733139</v>
          </cell>
          <cell r="D1176" t="str">
            <v>FLEXTUENTI</v>
          </cell>
          <cell r="E1176" t="str">
            <v>DESPACHO</v>
          </cell>
          <cell r="F1176" t="str">
            <v>NORMAL</v>
          </cell>
          <cell r="G1176" t="str">
            <v>IC4858</v>
          </cell>
          <cell r="H1176">
            <v>44943</v>
          </cell>
          <cell r="I1176" t="str">
            <v>EN_TRANSITO</v>
          </cell>
          <cell r="J1176">
            <v>44943</v>
          </cell>
          <cell r="K1176" t="str">
            <v>Soledad Coronel</v>
          </cell>
          <cell r="L1176" t="str">
            <v>HUAYNACAPAC  CALLE  GONZALO ZALDUMBIDE 2 67  AV  GONZALEZ SUAREZ</v>
          </cell>
          <cell r="M1176" t="str">
            <v>0101127348</v>
          </cell>
          <cell r="N1176" t="str">
            <v>0996822754/0996843351</v>
          </cell>
          <cell r="O1176" t="str">
            <v/>
          </cell>
          <cell r="P1176" t="str">
            <v>CUENCA</v>
          </cell>
          <cell r="Q1176" t="str">
            <v>CUENCA</v>
          </cell>
          <cell r="R1176" t="str">
            <v>AZUAY</v>
          </cell>
          <cell r="T1176" t="str">
            <v>ITSACOURIER</v>
          </cell>
          <cell r="U1176" t="str">
            <v>FLEXNETUIO_PROVINCIA</v>
          </cell>
          <cell r="V1176">
            <v>1</v>
          </cell>
          <cell r="W1176">
            <v>1</v>
          </cell>
          <cell r="X1176" t="str">
            <v>FLEXNET ECUADOR - FLEXTUENTI</v>
          </cell>
          <cell r="Y1176" t="str">
            <v>CALLE 28 DE JUNIO S/N Y GARCIA MORENO ENTRADA LLANO GRANDE</v>
          </cell>
        </row>
        <row r="1177">
          <cell r="A1177" t="str">
            <v>414733140</v>
          </cell>
          <cell r="B1177">
            <v>497729</v>
          </cell>
          <cell r="C1177" t="str">
            <v>414733140</v>
          </cell>
          <cell r="D1177" t="str">
            <v>FLEXTUENTI</v>
          </cell>
          <cell r="E1177" t="str">
            <v>DESPACHO</v>
          </cell>
          <cell r="F1177" t="str">
            <v>NORMAL</v>
          </cell>
          <cell r="G1177" t="str">
            <v>IC4859</v>
          </cell>
          <cell r="H1177">
            <v>44943</v>
          </cell>
          <cell r="I1177" t="str">
            <v>EN_TRANSITO</v>
          </cell>
          <cell r="J1177">
            <v>44943</v>
          </cell>
          <cell r="K1177" t="str">
            <v>Carlos Chauca</v>
          </cell>
          <cell r="L1177" t="str">
            <v>SAN BLAS  GONZALO ZALDUMBIDE 267 AV GONZALEZ SUREZ</v>
          </cell>
          <cell r="M1177" t="str">
            <v>0300356615</v>
          </cell>
          <cell r="N1177" t="str">
            <v>0996843351/0996822754</v>
          </cell>
          <cell r="O1177" t="str">
            <v/>
          </cell>
          <cell r="P1177" t="str">
            <v>CUENCA</v>
          </cell>
          <cell r="Q1177" t="str">
            <v>CUENCA</v>
          </cell>
          <cell r="R1177" t="str">
            <v>AZUAY</v>
          </cell>
          <cell r="T1177" t="str">
            <v>ITSACOURIER</v>
          </cell>
          <cell r="U1177" t="str">
            <v>FLEXNETUIO_PROVINCIA</v>
          </cell>
          <cell r="V1177">
            <v>1</v>
          </cell>
          <cell r="W1177">
            <v>1</v>
          </cell>
          <cell r="X1177" t="str">
            <v>FLEXNET ECUADOR - FLEXTUENTI</v>
          </cell>
          <cell r="Y1177" t="str">
            <v>CALLE 28 DE JUNIO S/N Y GARCIA MORENO ENTRADA LLANO GRANDE</v>
          </cell>
        </row>
        <row r="1178">
          <cell r="A1178" t="str">
            <v>414733156</v>
          </cell>
          <cell r="B1178">
            <v>497730</v>
          </cell>
          <cell r="C1178" t="str">
            <v>414733156</v>
          </cell>
          <cell r="D1178" t="str">
            <v>FLEXTUENTI</v>
          </cell>
          <cell r="E1178" t="str">
            <v>DESPACHO</v>
          </cell>
          <cell r="F1178" t="str">
            <v>NORMAL</v>
          </cell>
          <cell r="G1178" t="str">
            <v>031080414733156</v>
          </cell>
          <cell r="H1178">
            <v>44943</v>
          </cell>
          <cell r="I1178" t="str">
            <v>ENTREGADO</v>
          </cell>
          <cell r="J1178">
            <v>44944</v>
          </cell>
          <cell r="K1178" t="str">
            <v>Maribel Rosado</v>
          </cell>
          <cell r="L1178" t="str">
            <v>MANTA CALLE 8 SN  AV 6</v>
          </cell>
          <cell r="M1178" t="str">
            <v>1312451295</v>
          </cell>
          <cell r="N1178" t="str">
            <v>0939966356/0967781415</v>
          </cell>
          <cell r="O1178" t="str">
            <v/>
          </cell>
          <cell r="P1178" t="str">
            <v>MANTA</v>
          </cell>
          <cell r="Q1178" t="str">
            <v>MANTA</v>
          </cell>
          <cell r="R1178" t="str">
            <v>MANABI</v>
          </cell>
          <cell r="T1178" t="str">
            <v>TRAMACO</v>
          </cell>
          <cell r="U1178" t="str">
            <v>FLEXNETUIO_PROVINCIA</v>
          </cell>
          <cell r="V1178">
            <v>1</v>
          </cell>
          <cell r="W1178">
            <v>1</v>
          </cell>
          <cell r="X1178" t="str">
            <v>FLEXNET ECUADOR - FLEXTUENTI</v>
          </cell>
          <cell r="Y1178" t="str">
            <v>CALLE 28 DE JUNIO S/N Y GARCIA MORENO ENTRADA LLANO GRANDE</v>
          </cell>
        </row>
        <row r="1179">
          <cell r="A1179" t="str">
            <v>414733157</v>
          </cell>
          <cell r="B1179">
            <v>497731</v>
          </cell>
          <cell r="C1179" t="str">
            <v>414733157</v>
          </cell>
          <cell r="D1179" t="str">
            <v>FLEXTUENTI</v>
          </cell>
          <cell r="E1179" t="str">
            <v>DESPACHO</v>
          </cell>
          <cell r="F1179" t="str">
            <v>NORMAL</v>
          </cell>
          <cell r="G1179" t="str">
            <v>FT80245</v>
          </cell>
          <cell r="H1179">
            <v>44943</v>
          </cell>
          <cell r="I1179" t="str">
            <v>EN_TRANSITO</v>
          </cell>
          <cell r="J1179">
            <v>44943</v>
          </cell>
          <cell r="K1179" t="str">
            <v>Maria Lopez</v>
          </cell>
          <cell r="L1179" t="str">
            <v>ITCHIMBIA CALLE LOPEZ DE GOMARRA N16  115  RUFINO MARIN</v>
          </cell>
          <cell r="M1179" t="str">
            <v>1201865050</v>
          </cell>
          <cell r="N1179" t="str">
            <v>0995257811/0939302019</v>
          </cell>
          <cell r="O1179" t="str">
            <v/>
          </cell>
          <cell r="P1179" t="str">
            <v>QUITO</v>
          </cell>
          <cell r="Q1179" t="str">
            <v>QUITO</v>
          </cell>
          <cell r="R1179" t="str">
            <v>PICHINCHA</v>
          </cell>
          <cell r="T1179" t="str">
            <v>FLEXTRANS UIO</v>
          </cell>
          <cell r="U1179" t="str">
            <v>FLEXNETUIO_LOCAL</v>
          </cell>
          <cell r="V1179">
            <v>1</v>
          </cell>
          <cell r="W1179">
            <v>1</v>
          </cell>
          <cell r="X1179" t="str">
            <v>FLEXNET ECUADOR - FLEXTUENTI</v>
          </cell>
          <cell r="Y1179" t="str">
            <v>CALLE 28 DE JUNIO S/N Y GARCIA MORENO ENTRADA LLANO GRANDE</v>
          </cell>
        </row>
        <row r="1180">
          <cell r="A1180" t="str">
            <v>414733166</v>
          </cell>
          <cell r="B1180">
            <v>497732</v>
          </cell>
          <cell r="C1180" t="str">
            <v>414733166</v>
          </cell>
          <cell r="D1180" t="str">
            <v>FLEXTUENTI</v>
          </cell>
          <cell r="E1180" t="str">
            <v>DESPACHO</v>
          </cell>
          <cell r="F1180" t="str">
            <v>NORMAL</v>
          </cell>
          <cell r="G1180" t="str">
            <v>FT80244</v>
          </cell>
          <cell r="H1180">
            <v>44943</v>
          </cell>
          <cell r="I1180" t="str">
            <v>EN_TRANSITO</v>
          </cell>
          <cell r="J1180">
            <v>44943</v>
          </cell>
          <cell r="K1180" t="str">
            <v>stefany lopez</v>
          </cell>
          <cell r="L1180" t="str">
            <v>CONOCOTO CALLE CARLOS MONTUFAR  N10 27 MIGUEL HERNANDEZ</v>
          </cell>
          <cell r="M1180" t="str">
            <v>1726638255</v>
          </cell>
          <cell r="N1180" t="str">
            <v>0983140650/0984574899</v>
          </cell>
          <cell r="O1180" t="str">
            <v/>
          </cell>
          <cell r="P1180" t="str">
            <v>QUITO</v>
          </cell>
          <cell r="Q1180" t="str">
            <v>QUITO</v>
          </cell>
          <cell r="R1180" t="str">
            <v>PICHINCHA</v>
          </cell>
          <cell r="T1180" t="str">
            <v>FLEXTRANS UIO</v>
          </cell>
          <cell r="U1180" t="str">
            <v>FLEXNETUIO_LOCAL</v>
          </cell>
          <cell r="V1180">
            <v>1</v>
          </cell>
          <cell r="W1180">
            <v>1</v>
          </cell>
          <cell r="X1180" t="str">
            <v>FLEXNET ECUADOR - FLEXTUENTI</v>
          </cell>
          <cell r="Y1180" t="str">
            <v>CALLE 28 DE JUNIO S/N Y GARCIA MORENO ENTRADA LLANO GRANDE</v>
          </cell>
        </row>
        <row r="1181">
          <cell r="A1181" t="str">
            <v>414733168</v>
          </cell>
          <cell r="B1181">
            <v>497733</v>
          </cell>
          <cell r="C1181" t="str">
            <v>414733168</v>
          </cell>
          <cell r="D1181" t="str">
            <v>FLEXTUENTI</v>
          </cell>
          <cell r="E1181" t="str">
            <v>DESPACHO</v>
          </cell>
          <cell r="F1181" t="str">
            <v>NORMAL</v>
          </cell>
          <cell r="G1181" t="str">
            <v>031080414733168</v>
          </cell>
          <cell r="H1181">
            <v>44943</v>
          </cell>
          <cell r="I1181" t="str">
            <v>ENTREGADO</v>
          </cell>
          <cell r="J1181">
            <v>44944</v>
          </cell>
          <cell r="K1181" t="str">
            <v>Angel Xavier Moncayo Saltos</v>
          </cell>
          <cell r="L1181" t="str">
            <v>ANDRES DE VERA     AV DEL EJERCITO  SN   ESPANIA</v>
          </cell>
          <cell r="M1181" t="str">
            <v>1307757508</v>
          </cell>
          <cell r="N1181" t="str">
            <v>0996036333/0999883069</v>
          </cell>
          <cell r="O1181" t="str">
            <v/>
          </cell>
          <cell r="P1181" t="str">
            <v>PORTOVIEJO</v>
          </cell>
          <cell r="Q1181" t="str">
            <v>PORTOVIEJO</v>
          </cell>
          <cell r="R1181" t="str">
            <v>MANABI</v>
          </cell>
          <cell r="T1181" t="str">
            <v>TRAMACO</v>
          </cell>
          <cell r="U1181" t="str">
            <v>FLEXNETUIO_PROVINCIA</v>
          </cell>
          <cell r="V1181">
            <v>1</v>
          </cell>
          <cell r="W1181">
            <v>1</v>
          </cell>
          <cell r="X1181" t="str">
            <v>FLEXNET ECUADOR - FLEXTUENTI</v>
          </cell>
          <cell r="Y1181" t="str">
            <v>CALLE 28 DE JUNIO S/N Y GARCIA MORENO ENTRADA LLANO GRANDE</v>
          </cell>
        </row>
        <row r="1182">
          <cell r="A1182" t="str">
            <v>414733187</v>
          </cell>
          <cell r="B1182">
            <v>497734</v>
          </cell>
          <cell r="C1182" t="str">
            <v>414733187</v>
          </cell>
          <cell r="D1182" t="str">
            <v>FLEXTUENTI</v>
          </cell>
          <cell r="E1182" t="str">
            <v>DESPACHO</v>
          </cell>
          <cell r="F1182" t="str">
            <v>NORMAL</v>
          </cell>
          <cell r="G1182" t="str">
            <v>FT80243</v>
          </cell>
          <cell r="H1182">
            <v>44943</v>
          </cell>
          <cell r="I1182" t="str">
            <v>ENTREGADO</v>
          </cell>
          <cell r="J1182">
            <v>44944</v>
          </cell>
          <cell r="K1182" t="str">
            <v>Henry Villamil</v>
          </cell>
          <cell r="L1182" t="str">
            <v>TURUBAMBA CALLE MARIA LUISA GOMEZ DE LA TORRE  S28 29 MARIA DEL TRANSITO SORROZA</v>
          </cell>
          <cell r="M1182" t="str">
            <v>1752406809</v>
          </cell>
          <cell r="N1182" t="str">
            <v>0990983562/0990983562</v>
          </cell>
          <cell r="O1182" t="str">
            <v/>
          </cell>
          <cell r="P1182" t="str">
            <v>QUITO</v>
          </cell>
          <cell r="Q1182" t="str">
            <v>QUITO</v>
          </cell>
          <cell r="R1182" t="str">
            <v>PICHINCHA</v>
          </cell>
          <cell r="T1182" t="str">
            <v>FLEXTRANS UIO</v>
          </cell>
          <cell r="U1182" t="str">
            <v>FLEXNETUIO_LOCAL</v>
          </cell>
          <cell r="V1182">
            <v>1</v>
          </cell>
          <cell r="W1182">
            <v>1</v>
          </cell>
          <cell r="X1182" t="str">
            <v>FLEXNET ECUADOR - FLEXTUENTI</v>
          </cell>
          <cell r="Y1182" t="str">
            <v>CALLE 28 DE JUNIO S/N Y GARCIA MORENO ENTRADA LLANO GRANDE</v>
          </cell>
        </row>
        <row r="1183">
          <cell r="A1183" t="str">
            <v>414734618</v>
          </cell>
          <cell r="B1183">
            <v>497735</v>
          </cell>
          <cell r="C1183" t="str">
            <v>414734618</v>
          </cell>
          <cell r="D1183" t="str">
            <v>FLEXTUENTI</v>
          </cell>
          <cell r="E1183" t="str">
            <v>DESPACHO</v>
          </cell>
          <cell r="F1183" t="str">
            <v>NORMAL</v>
          </cell>
          <cell r="G1183" t="str">
            <v>FT80242</v>
          </cell>
          <cell r="H1183">
            <v>44943</v>
          </cell>
          <cell r="I1183" t="str">
            <v>EN_TRANSITO</v>
          </cell>
          <cell r="J1183">
            <v>44943</v>
          </cell>
          <cell r="K1183" t="str">
            <v>Nathaly Colorado</v>
          </cell>
          <cell r="L1183" t="str">
            <v>CHILLOGALLO   AV MORAN VALVERDE DPTO 202  AV RUMICHACA NAN</v>
          </cell>
          <cell r="M1183" t="str">
            <v>0804431161</v>
          </cell>
          <cell r="N1183" t="str">
            <v>0981940195/0968644870</v>
          </cell>
          <cell r="O1183" t="str">
            <v/>
          </cell>
          <cell r="P1183" t="str">
            <v>QUITO</v>
          </cell>
          <cell r="Q1183" t="str">
            <v>QUITO</v>
          </cell>
          <cell r="R1183" t="str">
            <v>PICHINCHA</v>
          </cell>
          <cell r="T1183" t="str">
            <v>FLEXTRANS UIO</v>
          </cell>
          <cell r="U1183" t="str">
            <v>FLEXNETUIO_LOCAL</v>
          </cell>
          <cell r="V1183">
            <v>1</v>
          </cell>
          <cell r="W1183">
            <v>1</v>
          </cell>
          <cell r="X1183" t="str">
            <v>FLEXNET ECUADOR - FLEXTUENTI</v>
          </cell>
          <cell r="Y1183" t="str">
            <v>CALLE 28 DE JUNIO S/N Y GARCIA MORENO ENTRADA LLANO GRANDE</v>
          </cell>
        </row>
        <row r="1184">
          <cell r="A1184" t="str">
            <v>414736647</v>
          </cell>
          <cell r="B1184">
            <v>497736</v>
          </cell>
          <cell r="C1184" t="str">
            <v>414736647</v>
          </cell>
          <cell r="D1184" t="str">
            <v>FLEXTUENTI</v>
          </cell>
          <cell r="E1184" t="str">
            <v>DESPACHO</v>
          </cell>
          <cell r="F1184" t="str">
            <v>NORMAL</v>
          </cell>
          <cell r="G1184" t="str">
            <v>031080414736647</v>
          </cell>
          <cell r="H1184">
            <v>44943</v>
          </cell>
          <cell r="I1184" t="str">
            <v>ENTREGADO</v>
          </cell>
          <cell r="J1184">
            <v>44944</v>
          </cell>
          <cell r="K1184" t="str">
            <v>jean cedeno</v>
          </cell>
          <cell r="L1184" t="str">
            <v>MANTA AV 4 DE NOVIEMBRE  SN  J10</v>
          </cell>
          <cell r="M1184" t="str">
            <v>1313454710</v>
          </cell>
          <cell r="N1184" t="str">
            <v>0968082701/0968082701</v>
          </cell>
          <cell r="O1184" t="str">
            <v/>
          </cell>
          <cell r="P1184" t="str">
            <v>MANTA</v>
          </cell>
          <cell r="Q1184" t="str">
            <v>MANTA</v>
          </cell>
          <cell r="R1184" t="str">
            <v>MANABI</v>
          </cell>
          <cell r="T1184" t="str">
            <v>TRAMACO</v>
          </cell>
          <cell r="U1184" t="str">
            <v>FLEXNETUIO_PROVINCIA</v>
          </cell>
          <cell r="V1184">
            <v>1</v>
          </cell>
          <cell r="W1184">
            <v>1</v>
          </cell>
          <cell r="X1184" t="str">
            <v>FLEXNET ECUADOR - FLEXTUENTI</v>
          </cell>
          <cell r="Y1184" t="str">
            <v>CALLE 28 DE JUNIO S/N Y GARCIA MORENO ENTRADA LLANO GRANDE</v>
          </cell>
        </row>
        <row r="1185">
          <cell r="A1185" t="str">
            <v>414736759</v>
          </cell>
          <cell r="B1185">
            <v>497737</v>
          </cell>
          <cell r="C1185" t="str">
            <v>414736759</v>
          </cell>
          <cell r="D1185" t="str">
            <v>FLEXTUENTI</v>
          </cell>
          <cell r="E1185" t="str">
            <v>DESPACHO</v>
          </cell>
          <cell r="F1185" t="str">
            <v>NORMAL</v>
          </cell>
          <cell r="G1185" t="str">
            <v>FT80241</v>
          </cell>
          <cell r="H1185">
            <v>44943</v>
          </cell>
          <cell r="I1185" t="str">
            <v>ENTREGADO</v>
          </cell>
          <cell r="J1185">
            <v>44944</v>
          </cell>
          <cell r="K1185" t="str">
            <v>Sandra Lopez</v>
          </cell>
          <cell r="L1185" t="str">
            <v>NAYON  CALLE LEONIDAS PROANO  S13 14  CALLE JOAQUIN LALAMA</v>
          </cell>
          <cell r="M1185" t="str">
            <v>1723941942</v>
          </cell>
          <cell r="N1185" t="str">
            <v>0961916426/0996650033</v>
          </cell>
          <cell r="O1185" t="str">
            <v/>
          </cell>
          <cell r="P1185" t="str">
            <v>QUITO</v>
          </cell>
          <cell r="Q1185" t="str">
            <v>QUITO</v>
          </cell>
          <cell r="R1185" t="str">
            <v>PICHINCHA</v>
          </cell>
          <cell r="U1185" t="str">
            <v>FLEXNETUIO_LOCAL</v>
          </cell>
          <cell r="V1185">
            <v>1</v>
          </cell>
          <cell r="W1185">
            <v>1</v>
          </cell>
          <cell r="X1185" t="str">
            <v>FLEXNET ECUADOR - FLEXTUENTI</v>
          </cell>
          <cell r="Y1185" t="str">
            <v>CALLE 28 DE JUNIO S/N Y GARCIA MORENO ENTRADA LLANO GRANDE</v>
          </cell>
        </row>
        <row r="1186">
          <cell r="A1186" t="str">
            <v>414736768</v>
          </cell>
          <cell r="B1186">
            <v>497738</v>
          </cell>
          <cell r="C1186" t="str">
            <v>414736768</v>
          </cell>
          <cell r="D1186" t="str">
            <v>FLEXTUENTI</v>
          </cell>
          <cell r="E1186" t="str">
            <v>DESPACHO</v>
          </cell>
          <cell r="F1186" t="str">
            <v>NORMAL</v>
          </cell>
          <cell r="G1186" t="str">
            <v>FT80240</v>
          </cell>
          <cell r="H1186">
            <v>44943</v>
          </cell>
          <cell r="I1186" t="str">
            <v>EN_TRANSITO</v>
          </cell>
          <cell r="J1186">
            <v>44943</v>
          </cell>
          <cell r="K1186" t="str">
            <v>Mirka Ona</v>
          </cell>
          <cell r="L1186" t="str">
            <v>CALDERON CARAPUNGO E6  PASAJE JOSE ORBEA</v>
          </cell>
          <cell r="M1186" t="str">
            <v>0402177364</v>
          </cell>
          <cell r="N1186" t="str">
            <v>0979389734/0998558480</v>
          </cell>
          <cell r="O1186" t="str">
            <v/>
          </cell>
          <cell r="P1186" t="str">
            <v>QUITO</v>
          </cell>
          <cell r="Q1186" t="str">
            <v>QUITO</v>
          </cell>
          <cell r="R1186" t="str">
            <v>PICHINCHA</v>
          </cell>
          <cell r="T1186" t="str">
            <v>FLEXTRANS UIO</v>
          </cell>
          <cell r="U1186" t="str">
            <v>FLEXNETUIO_LOCAL</v>
          </cell>
          <cell r="V1186">
            <v>1</v>
          </cell>
          <cell r="W1186">
            <v>1</v>
          </cell>
          <cell r="X1186" t="str">
            <v>FLEXNET ECUADOR - FLEXTUENTI</v>
          </cell>
          <cell r="Y1186" t="str">
            <v>CALLE 28 DE JUNIO S/N Y GARCIA MORENO ENTRADA LLANO GRANDE</v>
          </cell>
        </row>
        <row r="1187">
          <cell r="A1187" t="str">
            <v>414736771</v>
          </cell>
          <cell r="B1187">
            <v>497739</v>
          </cell>
          <cell r="C1187" t="str">
            <v>414736771</v>
          </cell>
          <cell r="D1187" t="str">
            <v>FLEXTUENTI</v>
          </cell>
          <cell r="E1187" t="str">
            <v>DESPACHO</v>
          </cell>
          <cell r="F1187" t="str">
            <v>NORMAL</v>
          </cell>
          <cell r="G1187" t="str">
            <v>031080414736771</v>
          </cell>
          <cell r="H1187">
            <v>44943</v>
          </cell>
          <cell r="I1187" t="str">
            <v>INCIDENCIA</v>
          </cell>
          <cell r="J1187">
            <v>44944</v>
          </cell>
          <cell r="K1187" t="str">
            <v>Lucila Cristina Armijos vera</v>
          </cell>
          <cell r="L1187" t="str">
            <v>LA PROVIDENCIA  CALLE KLEBER FRANCO CRUZ SN  SN O CALLE 3ER PJSE 11</v>
          </cell>
          <cell r="M1187" t="str">
            <v>0704669639</v>
          </cell>
          <cell r="N1187" t="str">
            <v>0969594634/0969594634</v>
          </cell>
          <cell r="O1187" t="str">
            <v/>
          </cell>
          <cell r="P1187" t="str">
            <v>MACHALA</v>
          </cell>
          <cell r="Q1187" t="str">
            <v>MACHALA</v>
          </cell>
          <cell r="R1187" t="str">
            <v>EL ORO</v>
          </cell>
          <cell r="T1187" t="str">
            <v>TRAMACO</v>
          </cell>
          <cell r="U1187" t="str">
            <v>FLEXNETUIO_PROVINCIA</v>
          </cell>
          <cell r="V1187">
            <v>1</v>
          </cell>
          <cell r="W1187">
            <v>1</v>
          </cell>
          <cell r="X1187" t="str">
            <v>FLEXNET ECUADOR - FLEXTUENTI</v>
          </cell>
          <cell r="Y1187" t="str">
            <v>CALLE 28 DE JUNIO S/N Y GARCIA MORENO ENTRADA LLANO GRANDE</v>
          </cell>
        </row>
        <row r="1188">
          <cell r="A1188" t="str">
            <v>414736772</v>
          </cell>
          <cell r="B1188">
            <v>497740</v>
          </cell>
          <cell r="C1188" t="str">
            <v>414736772</v>
          </cell>
          <cell r="D1188" t="str">
            <v>FLEXTUENTI</v>
          </cell>
          <cell r="E1188" t="str">
            <v>DESPACHO</v>
          </cell>
          <cell r="F1188" t="str">
            <v>NORMAL</v>
          </cell>
          <cell r="G1188" t="str">
            <v>FT80239</v>
          </cell>
          <cell r="H1188">
            <v>44943</v>
          </cell>
          <cell r="I1188" t="str">
            <v>ENTREGADO</v>
          </cell>
          <cell r="J1188">
            <v>44944</v>
          </cell>
          <cell r="K1188" t="str">
            <v>Evelyn Mayerly Sanchez dugarte</v>
          </cell>
          <cell r="L1188" t="str">
            <v>LLANO CHICO  17 DE SEPTIEMBRE SN FABIAN PAEZ</v>
          </cell>
          <cell r="M1188" t="str">
            <v>1760683555</v>
          </cell>
          <cell r="N1188" t="str">
            <v>0987372692/0962976947</v>
          </cell>
          <cell r="O1188" t="str">
            <v/>
          </cell>
          <cell r="P1188" t="str">
            <v>QUITO</v>
          </cell>
          <cell r="Q1188" t="str">
            <v>QUITO</v>
          </cell>
          <cell r="R1188" t="str">
            <v>PICHINCHA</v>
          </cell>
          <cell r="T1188" t="str">
            <v>FLEXTRANS UIO</v>
          </cell>
          <cell r="U1188" t="str">
            <v>FLEXNETUIO_LOCAL</v>
          </cell>
          <cell r="V1188">
            <v>1</v>
          </cell>
          <cell r="W1188">
            <v>1</v>
          </cell>
          <cell r="X1188" t="str">
            <v>FLEXNET ECUADOR - FLEXTUENTI</v>
          </cell>
          <cell r="Y1188" t="str">
            <v>CALLE 28 DE JUNIO S/N Y GARCIA MORENO ENTRADA LLANO GRANDE</v>
          </cell>
        </row>
        <row r="1189">
          <cell r="A1189" t="str">
            <v>414736777</v>
          </cell>
          <cell r="B1189">
            <v>497741</v>
          </cell>
          <cell r="C1189" t="str">
            <v>414736777</v>
          </cell>
          <cell r="D1189" t="str">
            <v>FLEXTUENTI</v>
          </cell>
          <cell r="E1189" t="str">
            <v>DESPACHO</v>
          </cell>
          <cell r="F1189" t="str">
            <v>NORMAL</v>
          </cell>
          <cell r="G1189" t="str">
            <v>FT80258</v>
          </cell>
          <cell r="H1189">
            <v>44943</v>
          </cell>
          <cell r="I1189" t="str">
            <v>EN_TRANSITO</v>
          </cell>
          <cell r="J1189">
            <v>44943</v>
          </cell>
          <cell r="K1189" t="str">
            <v>Francisco Alejandro Aguirre Lopez</v>
          </cell>
          <cell r="L1189" t="str">
            <v>CUMBAYA CALLE E  SN  CALLE C LA DEL ESTABLO</v>
          </cell>
          <cell r="M1189" t="str">
            <v>1722048830</v>
          </cell>
          <cell r="N1189" t="str">
            <v>0980421674/0998103229</v>
          </cell>
          <cell r="O1189" t="str">
            <v/>
          </cell>
          <cell r="P1189" t="str">
            <v>QUITO</v>
          </cell>
          <cell r="Q1189" t="str">
            <v>QUITO</v>
          </cell>
          <cell r="R1189" t="str">
            <v>PICHINCHA</v>
          </cell>
          <cell r="T1189" t="str">
            <v>FLEXTRANS UIO</v>
          </cell>
          <cell r="U1189" t="str">
            <v>FLEXNETUIO_LOCAL</v>
          </cell>
          <cell r="V1189">
            <v>1</v>
          </cell>
          <cell r="W1189">
            <v>1</v>
          </cell>
          <cell r="X1189" t="str">
            <v>FLEXNET ECUADOR - FLEXTUENTI</v>
          </cell>
          <cell r="Y1189" t="str">
            <v>CALLE 28 DE JUNIO S/N Y GARCIA MORENO ENTRADA LLANO GRANDE</v>
          </cell>
        </row>
        <row r="1190">
          <cell r="A1190" t="str">
            <v>414736824</v>
          </cell>
          <cell r="B1190">
            <v>497742</v>
          </cell>
          <cell r="C1190" t="str">
            <v>414736824</v>
          </cell>
          <cell r="D1190" t="str">
            <v>FLEXTUENTI</v>
          </cell>
          <cell r="E1190" t="str">
            <v>DESPACHO</v>
          </cell>
          <cell r="F1190" t="str">
            <v>NORMAL</v>
          </cell>
          <cell r="G1190" t="str">
            <v>FT80257</v>
          </cell>
          <cell r="H1190">
            <v>44943</v>
          </cell>
          <cell r="I1190" t="str">
            <v>EN_TRANSITO</v>
          </cell>
          <cell r="J1190">
            <v>44943</v>
          </cell>
          <cell r="K1190" t="str">
            <v>Francisco Alejandro Aguirre Lopez</v>
          </cell>
          <cell r="L1190" t="str">
            <v>CUMBAYA CALLE E  SN  CALLE C LA DEL ESTABLO</v>
          </cell>
          <cell r="M1190" t="str">
            <v>1722048830</v>
          </cell>
          <cell r="N1190" t="str">
            <v>0939159198/0980421674</v>
          </cell>
          <cell r="O1190" t="str">
            <v/>
          </cell>
          <cell r="P1190" t="str">
            <v>QUITO</v>
          </cell>
          <cell r="Q1190" t="str">
            <v>QUITO</v>
          </cell>
          <cell r="R1190" t="str">
            <v>PICHINCHA</v>
          </cell>
          <cell r="T1190" t="str">
            <v>FLEXTRANS UIO</v>
          </cell>
          <cell r="U1190" t="str">
            <v>FLEXNETUIO_LOCAL</v>
          </cell>
          <cell r="V1190">
            <v>1</v>
          </cell>
          <cell r="W1190">
            <v>1</v>
          </cell>
          <cell r="X1190" t="str">
            <v>FLEXNET ECUADOR - FLEXTUENTI</v>
          </cell>
          <cell r="Y1190" t="str">
            <v>CALLE 28 DE JUNIO S/N Y GARCIA MORENO ENTRADA LLANO GRANDE</v>
          </cell>
        </row>
        <row r="1191">
          <cell r="A1191" t="str">
            <v>414736825</v>
          </cell>
          <cell r="B1191">
            <v>497743</v>
          </cell>
          <cell r="C1191" t="str">
            <v>414736825</v>
          </cell>
          <cell r="D1191" t="str">
            <v>FLEXTUENTI</v>
          </cell>
          <cell r="E1191" t="str">
            <v>DESPACHO</v>
          </cell>
          <cell r="F1191" t="str">
            <v>NORMAL</v>
          </cell>
          <cell r="G1191" t="str">
            <v>FT80256</v>
          </cell>
          <cell r="H1191">
            <v>44943</v>
          </cell>
          <cell r="I1191" t="str">
            <v>EN_TRANSITO</v>
          </cell>
          <cell r="J1191">
            <v>44943</v>
          </cell>
          <cell r="K1191" t="str">
            <v>Francisco Alejandro Aguirre Lopez</v>
          </cell>
          <cell r="L1191" t="str">
            <v>CUMBAYA  CALLE E  TORRE 3 OFIC 207  CALLE C LA DEL ESTABLO</v>
          </cell>
          <cell r="M1191" t="str">
            <v>1722048830</v>
          </cell>
          <cell r="N1191" t="str">
            <v>0985596321/0980421674</v>
          </cell>
          <cell r="O1191" t="str">
            <v/>
          </cell>
          <cell r="P1191" t="str">
            <v>QUITO</v>
          </cell>
          <cell r="Q1191" t="str">
            <v>QUITO</v>
          </cell>
          <cell r="R1191" t="str">
            <v>PICHINCHA</v>
          </cell>
          <cell r="T1191" t="str">
            <v>FLEXTRANS UIO</v>
          </cell>
          <cell r="U1191" t="str">
            <v>FLEXNETUIO_LOCAL</v>
          </cell>
          <cell r="V1191">
            <v>1</v>
          </cell>
          <cell r="W1191">
            <v>1</v>
          </cell>
          <cell r="X1191" t="str">
            <v>FLEXNET ECUADOR - FLEXTUENTI</v>
          </cell>
          <cell r="Y1191" t="str">
            <v>CALLE 28 DE JUNIO S/N Y GARCIA MORENO ENTRADA LLANO GRANDE</v>
          </cell>
        </row>
        <row r="1192">
          <cell r="A1192" t="str">
            <v>414736827</v>
          </cell>
          <cell r="B1192">
            <v>497744</v>
          </cell>
          <cell r="C1192" t="str">
            <v>414736827</v>
          </cell>
          <cell r="D1192" t="str">
            <v>FLEXTUENTI</v>
          </cell>
          <cell r="E1192" t="str">
            <v>DESPACHO</v>
          </cell>
          <cell r="F1192" t="str">
            <v>NORMAL</v>
          </cell>
          <cell r="G1192" t="str">
            <v>FT80255</v>
          </cell>
          <cell r="H1192">
            <v>44943</v>
          </cell>
          <cell r="I1192" t="str">
            <v>EN_TRANSITO</v>
          </cell>
          <cell r="J1192">
            <v>44943</v>
          </cell>
          <cell r="K1192" t="str">
            <v>Francisco Alejandro Aguirre Lopez</v>
          </cell>
          <cell r="L1192" t="str">
            <v>CUMBAYA CALLE E  TORRE 3 OFIC 207 CALLE C LA DEL ESTABLO</v>
          </cell>
          <cell r="M1192" t="str">
            <v>1722048830</v>
          </cell>
          <cell r="N1192" t="str">
            <v>0982504698/0980421674</v>
          </cell>
          <cell r="O1192" t="str">
            <v/>
          </cell>
          <cell r="P1192" t="str">
            <v>QUITO</v>
          </cell>
          <cell r="Q1192" t="str">
            <v>QUITO</v>
          </cell>
          <cell r="R1192" t="str">
            <v>PICHINCHA</v>
          </cell>
          <cell r="T1192" t="str">
            <v>FLEXTRANS UIO</v>
          </cell>
          <cell r="U1192" t="str">
            <v>FLEXNETUIO_LOCAL</v>
          </cell>
          <cell r="V1192">
            <v>1</v>
          </cell>
          <cell r="W1192">
            <v>1</v>
          </cell>
          <cell r="X1192" t="str">
            <v>FLEXNET ECUADOR - FLEXTUENTI</v>
          </cell>
          <cell r="Y1192" t="str">
            <v>CALLE 28 DE JUNIO S/N Y GARCIA MORENO ENTRADA LLANO GRANDE</v>
          </cell>
        </row>
        <row r="1193">
          <cell r="A1193" t="str">
            <v>414736875</v>
          </cell>
          <cell r="B1193">
            <v>497745</v>
          </cell>
          <cell r="C1193" t="str">
            <v>414736875</v>
          </cell>
          <cell r="D1193" t="str">
            <v>FLEXTUENTI</v>
          </cell>
          <cell r="E1193" t="str">
            <v>DESPACHO</v>
          </cell>
          <cell r="F1193" t="str">
            <v>DERIVADO PICK UP</v>
          </cell>
          <cell r="G1193" t="str">
            <v>031080414736875</v>
          </cell>
          <cell r="H1193">
            <v>44943</v>
          </cell>
          <cell r="I1193" t="str">
            <v>INCIDENCIA</v>
          </cell>
          <cell r="J1193">
            <v>44944</v>
          </cell>
          <cell r="K1193" t="str">
            <v>Roddy Lascano</v>
          </cell>
          <cell r="L1193" t="str">
            <v>OFICINA TRAMACO MANTA CENTRO DE DISTRIBUCION</v>
          </cell>
          <cell r="M1193" t="str">
            <v>1313096677</v>
          </cell>
          <cell r="N1193" t="str">
            <v>0980385522/0987019829</v>
          </cell>
          <cell r="O1193" t="str">
            <v/>
          </cell>
          <cell r="P1193" t="str">
            <v>MANTA</v>
          </cell>
          <cell r="Q1193" t="str">
            <v>MANTA</v>
          </cell>
          <cell r="R1193" t="str">
            <v>MANABI</v>
          </cell>
          <cell r="T1193" t="str">
            <v>TRAMACO</v>
          </cell>
          <cell r="U1193" t="str">
            <v>FLEXNETUIO_PROVINCIA</v>
          </cell>
          <cell r="V1193">
            <v>1</v>
          </cell>
          <cell r="W1193">
            <v>1</v>
          </cell>
          <cell r="X1193" t="str">
            <v>FLEXNET ECUADOR - FLEXTUENTI</v>
          </cell>
          <cell r="Y1193" t="str">
            <v>CALLE 28 DE JUNIO S/N Y GARCIA MORENO ENTRADA LLANO GRANDE</v>
          </cell>
        </row>
        <row r="1194">
          <cell r="A1194" t="str">
            <v>414736876</v>
          </cell>
          <cell r="B1194">
            <v>497746</v>
          </cell>
          <cell r="C1194" t="str">
            <v>414736876</v>
          </cell>
          <cell r="D1194" t="str">
            <v>FLEXTUENTI</v>
          </cell>
          <cell r="E1194" t="str">
            <v>DESPACHO</v>
          </cell>
          <cell r="F1194" t="str">
            <v>NORMAL</v>
          </cell>
          <cell r="G1194" t="str">
            <v>FT80254</v>
          </cell>
          <cell r="H1194">
            <v>44943</v>
          </cell>
          <cell r="I1194" t="str">
            <v>ENTREGADO</v>
          </cell>
          <cell r="J1194">
            <v>44944</v>
          </cell>
          <cell r="K1194" t="str">
            <v>Ana Valeria Becerra Becerra</v>
          </cell>
          <cell r="L1194" t="str">
            <v>SOLANDA  CALLE  JUAN BARREIRO  OE4 277 CIPRIANO ALVARADO</v>
          </cell>
          <cell r="M1194" t="str">
            <v>1713076394</v>
          </cell>
          <cell r="N1194" t="str">
            <v>0969065015/0958874510</v>
          </cell>
          <cell r="O1194" t="str">
            <v/>
          </cell>
          <cell r="P1194" t="str">
            <v>QUITO</v>
          </cell>
          <cell r="Q1194" t="str">
            <v>QUITO</v>
          </cell>
          <cell r="R1194" t="str">
            <v>PICHINCHA</v>
          </cell>
          <cell r="T1194" t="str">
            <v>FLEXTRANS UIO</v>
          </cell>
          <cell r="U1194" t="str">
            <v>FLEXNETUIO_LOCAL</v>
          </cell>
          <cell r="V1194">
            <v>1</v>
          </cell>
          <cell r="W1194">
            <v>1</v>
          </cell>
          <cell r="X1194" t="str">
            <v>FLEXNET ECUADOR - FLEXTUENTI</v>
          </cell>
          <cell r="Y1194" t="str">
            <v>CALLE 28 DE JUNIO S/N Y GARCIA MORENO ENTRADA LLANO GRANDE</v>
          </cell>
        </row>
        <row r="1195">
          <cell r="A1195" t="str">
            <v>414736881</v>
          </cell>
          <cell r="B1195">
            <v>497747</v>
          </cell>
          <cell r="C1195" t="str">
            <v>414736881</v>
          </cell>
          <cell r="D1195" t="str">
            <v>FLEXTUENTI</v>
          </cell>
          <cell r="E1195" t="str">
            <v>DESPACHO</v>
          </cell>
          <cell r="F1195" t="str">
            <v>NORMAL</v>
          </cell>
          <cell r="G1195" t="str">
            <v>IC4854</v>
          </cell>
          <cell r="H1195">
            <v>44943</v>
          </cell>
          <cell r="I1195" t="str">
            <v>EN_TRANSITO</v>
          </cell>
          <cell r="J1195">
            <v>44943</v>
          </cell>
          <cell r="K1195" t="str">
            <v>Jorge Cuzco</v>
          </cell>
          <cell r="L1195" t="str">
            <v>HERMANO MIGUEL CALLE  CIMARRONES  SN  CALLE  PALMIRA</v>
          </cell>
          <cell r="M1195" t="str">
            <v>0302012497</v>
          </cell>
          <cell r="N1195" t="str">
            <v>0961527328/0992628309</v>
          </cell>
          <cell r="O1195" t="str">
            <v/>
          </cell>
          <cell r="P1195" t="str">
            <v>CUENCA</v>
          </cell>
          <cell r="Q1195" t="str">
            <v>CUENCA</v>
          </cell>
          <cell r="R1195" t="str">
            <v>AZUAY</v>
          </cell>
          <cell r="T1195" t="str">
            <v>ITSACOURIER</v>
          </cell>
          <cell r="U1195" t="str">
            <v>FLEXNETUIO_PROVINCIA</v>
          </cell>
          <cell r="V1195">
            <v>1</v>
          </cell>
          <cell r="W1195">
            <v>1</v>
          </cell>
          <cell r="X1195" t="str">
            <v>FLEXNET ECUADOR - FLEXTUENTI</v>
          </cell>
          <cell r="Y1195" t="str">
            <v>CALLE 28 DE JUNIO S/N Y GARCIA MORENO ENTRADA LLANO GRANDE</v>
          </cell>
        </row>
        <row r="1196">
          <cell r="A1196" t="str">
            <v>414736886</v>
          </cell>
          <cell r="B1196">
            <v>497748</v>
          </cell>
          <cell r="C1196" t="str">
            <v>414736886</v>
          </cell>
          <cell r="D1196" t="str">
            <v>FLEXTUENTI</v>
          </cell>
          <cell r="E1196" t="str">
            <v>DESPACHO</v>
          </cell>
          <cell r="F1196" t="str">
            <v>NORMAL</v>
          </cell>
          <cell r="G1196" t="str">
            <v>FT80253</v>
          </cell>
          <cell r="H1196">
            <v>44943</v>
          </cell>
          <cell r="I1196" t="str">
            <v>ENTREGADO</v>
          </cell>
          <cell r="J1196">
            <v>44944</v>
          </cell>
          <cell r="K1196" t="str">
            <v>JOSE CEDENO ALMEIDA</v>
          </cell>
          <cell r="L1196" t="str">
            <v>CONOCOTO   AUT GRAL RUMINAHUI SN  SN O PSJE LOS TULIPANES</v>
          </cell>
          <cell r="M1196" t="str">
            <v>1718881004</v>
          </cell>
          <cell r="N1196" t="str">
            <v>0997370986/0986598222</v>
          </cell>
          <cell r="O1196" t="str">
            <v/>
          </cell>
          <cell r="P1196" t="str">
            <v>QUITO</v>
          </cell>
          <cell r="Q1196" t="str">
            <v>QUITO</v>
          </cell>
          <cell r="R1196" t="str">
            <v>PICHINCHA</v>
          </cell>
          <cell r="T1196" t="str">
            <v>FLEXTRANS UIO</v>
          </cell>
          <cell r="U1196" t="str">
            <v>FLEXNETUIO_LOCAL</v>
          </cell>
          <cell r="V1196">
            <v>1</v>
          </cell>
          <cell r="W1196">
            <v>1</v>
          </cell>
          <cell r="X1196" t="str">
            <v>FLEXNET ECUADOR - FLEXTUENTI</v>
          </cell>
          <cell r="Y1196" t="str">
            <v>CALLE 28 DE JUNIO S/N Y GARCIA MORENO ENTRADA LLANO GRANDE</v>
          </cell>
        </row>
        <row r="1197">
          <cell r="A1197" t="str">
            <v>414736923</v>
          </cell>
          <cell r="B1197">
            <v>497749</v>
          </cell>
          <cell r="C1197" t="str">
            <v>414736923</v>
          </cell>
          <cell r="D1197" t="str">
            <v>FLEXTUENTI</v>
          </cell>
          <cell r="E1197" t="str">
            <v>DESPACHO</v>
          </cell>
          <cell r="F1197" t="str">
            <v>NORMAL</v>
          </cell>
          <cell r="G1197" t="str">
            <v>FT80252</v>
          </cell>
          <cell r="H1197">
            <v>44943</v>
          </cell>
          <cell r="I1197" t="str">
            <v>ENTREGADO</v>
          </cell>
          <cell r="J1197">
            <v>44944</v>
          </cell>
          <cell r="K1197" t="str">
            <v>JOSE CEDENO</v>
          </cell>
          <cell r="L1197" t="str">
            <v>CONOCOTO   AUT GRAL RUMINAHUI SN  SN O PSJE LOS TULIPANES</v>
          </cell>
          <cell r="M1197" t="str">
            <v>1718881004</v>
          </cell>
          <cell r="N1197" t="str">
            <v>0997921861/0986598222</v>
          </cell>
          <cell r="O1197" t="str">
            <v/>
          </cell>
          <cell r="P1197" t="str">
            <v>QUITO</v>
          </cell>
          <cell r="Q1197" t="str">
            <v>QUITO</v>
          </cell>
          <cell r="R1197" t="str">
            <v>PICHINCHA</v>
          </cell>
          <cell r="T1197" t="str">
            <v>FLEXTRANS UIO</v>
          </cell>
          <cell r="U1197" t="str">
            <v>FLEXNETUIO_LOCAL</v>
          </cell>
          <cell r="V1197">
            <v>1</v>
          </cell>
          <cell r="W1197">
            <v>1</v>
          </cell>
          <cell r="X1197" t="str">
            <v>FLEXNET ECUADOR - FLEXTUENTI</v>
          </cell>
          <cell r="Y1197" t="str">
            <v>CALLE 28 DE JUNIO S/N Y GARCIA MORENO ENTRADA LLANO GRANDE</v>
          </cell>
        </row>
        <row r="1198">
          <cell r="A1198" t="str">
            <v>414736929</v>
          </cell>
          <cell r="B1198">
            <v>497750</v>
          </cell>
          <cell r="C1198" t="str">
            <v>414736929</v>
          </cell>
          <cell r="D1198" t="str">
            <v>FLEXTUENTI</v>
          </cell>
          <cell r="E1198" t="str">
            <v>DESPACHO</v>
          </cell>
          <cell r="F1198" t="str">
            <v>DERIVADO PICK UP</v>
          </cell>
          <cell r="G1198" t="str">
            <v>031080414736929</v>
          </cell>
          <cell r="H1198">
            <v>44943</v>
          </cell>
          <cell r="I1198" t="str">
            <v>INCIDENCIA</v>
          </cell>
          <cell r="J1198">
            <v>44944</v>
          </cell>
          <cell r="K1198" t="str">
            <v>Jacinta Alcivar</v>
          </cell>
          <cell r="L1198" t="str">
            <v>OFICINA TRAMACO PORTETE</v>
          </cell>
          <cell r="M1198" t="str">
            <v>1710225754</v>
          </cell>
          <cell r="N1198" t="str">
            <v>0985227555/0961939375</v>
          </cell>
          <cell r="O1198" t="str">
            <v/>
          </cell>
          <cell r="P1198" t="str">
            <v>GUAYAQUIL</v>
          </cell>
          <cell r="Q1198" t="str">
            <v>GUAYAQUIL</v>
          </cell>
          <cell r="R1198" t="str">
            <v>GUAYAS</v>
          </cell>
          <cell r="T1198" t="str">
            <v>TRAMACO</v>
          </cell>
          <cell r="U1198" t="str">
            <v>FLEXNETUIO_GYE</v>
          </cell>
          <cell r="V1198">
            <v>1</v>
          </cell>
          <cell r="W1198">
            <v>1</v>
          </cell>
          <cell r="X1198" t="str">
            <v>FLEXNET ECUADOR - FLEXTUENTI</v>
          </cell>
          <cell r="Y1198" t="str">
            <v>CALLE 28 DE JUNIO S/N Y GARCIA MORENO ENTRADA LLANO GRANDE</v>
          </cell>
        </row>
        <row r="1199">
          <cell r="A1199" t="str">
            <v>414737033</v>
          </cell>
          <cell r="B1199">
            <v>497751</v>
          </cell>
          <cell r="C1199" t="str">
            <v>414737033</v>
          </cell>
          <cell r="D1199" t="str">
            <v>FLEXTUENTI</v>
          </cell>
          <cell r="E1199" t="str">
            <v>DESPACHO</v>
          </cell>
          <cell r="F1199" t="str">
            <v>NORMAL</v>
          </cell>
          <cell r="G1199" t="str">
            <v>031080414737033</v>
          </cell>
          <cell r="H1199">
            <v>44943</v>
          </cell>
          <cell r="I1199" t="str">
            <v>EN_TRANSITO</v>
          </cell>
          <cell r="J1199">
            <v>44943</v>
          </cell>
          <cell r="K1199" t="str">
            <v>Yeimy Estrada</v>
          </cell>
          <cell r="L1199" t="str">
            <v>EL CARMEN CALLE ATENAS SN AV CHONE</v>
          </cell>
          <cell r="M1199" t="str">
            <v>1311056830</v>
          </cell>
          <cell r="N1199" t="str">
            <v>0990593197/0983561324</v>
          </cell>
          <cell r="O1199" t="str">
            <v/>
          </cell>
          <cell r="P1199" t="str">
            <v>EL CARMEN</v>
          </cell>
          <cell r="Q1199" t="str">
            <v>EL CARMEN</v>
          </cell>
          <cell r="R1199" t="str">
            <v>MANABI</v>
          </cell>
          <cell r="T1199" t="str">
            <v>TRAMACO</v>
          </cell>
          <cell r="U1199" t="str">
            <v>FLEXNETUIO_PROVINCIA</v>
          </cell>
          <cell r="V1199">
            <v>1</v>
          </cell>
          <cell r="W1199">
            <v>1</v>
          </cell>
          <cell r="X1199" t="str">
            <v>FLEXNET ECUADOR - FLEXTUENTI</v>
          </cell>
          <cell r="Y1199" t="str">
            <v>CALLE 28 DE JUNIO S/N Y GARCIA MORENO ENTRADA LLANO GRANDE</v>
          </cell>
        </row>
        <row r="1200">
          <cell r="A1200" t="str">
            <v>414737054</v>
          </cell>
          <cell r="B1200">
            <v>497752</v>
          </cell>
          <cell r="C1200" t="str">
            <v>414737054</v>
          </cell>
          <cell r="D1200" t="str">
            <v>FLEXTUENTI</v>
          </cell>
          <cell r="E1200" t="str">
            <v>DESPACHO</v>
          </cell>
          <cell r="F1200" t="str">
            <v>NORMAL</v>
          </cell>
          <cell r="G1200" t="str">
            <v>FT80235</v>
          </cell>
          <cell r="H1200">
            <v>44943</v>
          </cell>
          <cell r="I1200" t="str">
            <v>ENTREGADO</v>
          </cell>
          <cell r="J1200">
            <v>44944</v>
          </cell>
          <cell r="K1200" t="str">
            <v>Lenin Vilatuna</v>
          </cell>
          <cell r="L1200" t="str">
            <v>SANGOLQUI CALLE LOS PELICANOS LT 107 SN O PSJE LOS HALCONES</v>
          </cell>
          <cell r="M1200" t="str">
            <v>1718439696</v>
          </cell>
          <cell r="N1200" t="str">
            <v>0979114975/0984284347</v>
          </cell>
          <cell r="O1200" t="str">
            <v/>
          </cell>
          <cell r="P1200" t="str">
            <v>RUMIÑAHUI</v>
          </cell>
          <cell r="Q1200" t="str">
            <v>RUMIÑAHUI</v>
          </cell>
          <cell r="R1200" t="str">
            <v>PICHINCHA</v>
          </cell>
          <cell r="T1200" t="str">
            <v>FLEXTRANS UIO</v>
          </cell>
          <cell r="U1200" t="str">
            <v>FLEXNETUIO_LOCAL</v>
          </cell>
          <cell r="V1200">
            <v>1</v>
          </cell>
          <cell r="W1200">
            <v>1</v>
          </cell>
          <cell r="X1200" t="str">
            <v>FLEXNET ECUADOR - FLEXTUENTI</v>
          </cell>
          <cell r="Y1200" t="str">
            <v>CALLE 28 DE JUNIO S/N Y GARCIA MORENO ENTRADA LLANO GRANDE</v>
          </cell>
        </row>
        <row r="1201">
          <cell r="A1201" t="str">
            <v>414711442</v>
          </cell>
          <cell r="B1201">
            <v>497704</v>
          </cell>
          <cell r="C1201" t="str">
            <v>414711442</v>
          </cell>
          <cell r="D1201" t="str">
            <v>FLEXTUENTI</v>
          </cell>
          <cell r="E1201" t="str">
            <v>DESPACHO</v>
          </cell>
          <cell r="F1201" t="str">
            <v>NORMAL</v>
          </cell>
          <cell r="G1201" t="str">
            <v>IC4857</v>
          </cell>
          <cell r="H1201">
            <v>44943</v>
          </cell>
          <cell r="I1201" t="str">
            <v>ENTREGADO</v>
          </cell>
          <cell r="J1201">
            <v>44944</v>
          </cell>
          <cell r="K1201" t="str">
            <v>David Pilco</v>
          </cell>
          <cell r="L1201" t="str">
            <v>BANOS CALLE DE LA PAJARA PINTA  SN CALLE SALTO A LA SOGA</v>
          </cell>
          <cell r="M1201" t="str">
            <v>0925396764</v>
          </cell>
          <cell r="N1201" t="str">
            <v>0993841929/0979697299</v>
          </cell>
          <cell r="O1201" t="str">
            <v/>
          </cell>
          <cell r="P1201" t="str">
            <v>CUENCA</v>
          </cell>
          <cell r="Q1201" t="str">
            <v>CUENCA</v>
          </cell>
          <cell r="R1201" t="str">
            <v>AZUAY</v>
          </cell>
          <cell r="T1201" t="str">
            <v>ITSACOURIER</v>
          </cell>
          <cell r="U1201" t="str">
            <v>FLEXNETUIO_PROVINCIA</v>
          </cell>
          <cell r="V1201">
            <v>1</v>
          </cell>
          <cell r="W1201">
            <v>1</v>
          </cell>
          <cell r="X1201" t="str">
            <v>FLEXNET ECUADOR - FLEXTUENTI</v>
          </cell>
          <cell r="Y1201" t="str">
            <v>CALLE 28 DE JUNIO S/N Y GARCIA MORENO ENTRADA LLANO GRANDE</v>
          </cell>
        </row>
        <row r="1202">
          <cell r="A1202" t="str">
            <v>414712717</v>
          </cell>
          <cell r="B1202">
            <v>497705</v>
          </cell>
          <cell r="C1202" t="str">
            <v>414712717</v>
          </cell>
          <cell r="D1202" t="str">
            <v>FLEXTUENTI</v>
          </cell>
          <cell r="E1202" t="str">
            <v>DESPACHO</v>
          </cell>
          <cell r="F1202" t="str">
            <v>DERIVADO PICK UP</v>
          </cell>
          <cell r="G1202" t="str">
            <v>031080414712717</v>
          </cell>
          <cell r="H1202">
            <v>44943</v>
          </cell>
          <cell r="I1202" t="str">
            <v>INCIDENCIA</v>
          </cell>
          <cell r="J1202">
            <v>44944</v>
          </cell>
          <cell r="K1202" t="str">
            <v>Diego Vinicio Ona Cayo</v>
          </cell>
          <cell r="L1202" t="str">
            <v>OFICINA TRAMACO LATACUNGA</v>
          </cell>
          <cell r="M1202" t="str">
            <v>0504153347</v>
          </cell>
          <cell r="N1202" t="str">
            <v>0962645739/0968404097</v>
          </cell>
          <cell r="O1202" t="str">
            <v/>
          </cell>
          <cell r="P1202" t="str">
            <v>LATACUNGA</v>
          </cell>
          <cell r="Q1202" t="str">
            <v>LATACUNGA</v>
          </cell>
          <cell r="R1202" t="str">
            <v>COTOPAXI</v>
          </cell>
          <cell r="T1202" t="str">
            <v>TRAMACO</v>
          </cell>
          <cell r="U1202" t="str">
            <v>FLEXNETUIO_PROVINCIA</v>
          </cell>
          <cell r="V1202">
            <v>1</v>
          </cell>
          <cell r="W1202">
            <v>1</v>
          </cell>
          <cell r="X1202" t="str">
            <v>FLEXNET ECUADOR - FLEXTUENTI</v>
          </cell>
          <cell r="Y1202" t="str">
            <v>CALLE 28 DE JUNIO S/N Y GARCIA MORENO ENTRADA LLANO GRANDE</v>
          </cell>
        </row>
        <row r="1203">
          <cell r="A1203" t="str">
            <v>414722769</v>
          </cell>
          <cell r="B1203">
            <v>497706</v>
          </cell>
          <cell r="C1203" t="str">
            <v>414722769</v>
          </cell>
          <cell r="D1203" t="str">
            <v>FLEXTUENTI</v>
          </cell>
          <cell r="E1203" t="str">
            <v>DESPACHO</v>
          </cell>
          <cell r="F1203" t="str">
            <v>DERIVADO PICK UP</v>
          </cell>
          <cell r="G1203" t="str">
            <v>031080414722769</v>
          </cell>
          <cell r="H1203">
            <v>44943</v>
          </cell>
          <cell r="I1203" t="str">
            <v>INCIDENCIA</v>
          </cell>
          <cell r="J1203">
            <v>44944</v>
          </cell>
          <cell r="K1203" t="str">
            <v>Diego jose Anchundia choez</v>
          </cell>
          <cell r="L1203" t="str">
            <v>OFICINA TRAMACO PORTOVIEJO CENTRO DE DISTRIBUCION</v>
          </cell>
          <cell r="M1203" t="str">
            <v>1313539569</v>
          </cell>
          <cell r="N1203" t="str">
            <v>0968040763/0968040763</v>
          </cell>
          <cell r="O1203" t="str">
            <v/>
          </cell>
          <cell r="P1203" t="str">
            <v>PORTOVIEJO</v>
          </cell>
          <cell r="Q1203" t="str">
            <v>PORTOVIEJO</v>
          </cell>
          <cell r="R1203" t="str">
            <v>MANABI</v>
          </cell>
          <cell r="T1203" t="str">
            <v>TRAMACO</v>
          </cell>
          <cell r="U1203" t="str">
            <v>FLEXNETUIO_PROVINCIA</v>
          </cell>
          <cell r="V1203">
            <v>1</v>
          </cell>
          <cell r="W1203">
            <v>1</v>
          </cell>
          <cell r="X1203" t="str">
            <v>FLEXNET ECUADOR - FLEXTUENTI</v>
          </cell>
          <cell r="Y1203" t="str">
            <v>CALLE 28 DE JUNIO S/N Y GARCIA MORENO ENTRADA LLANO GRANDE</v>
          </cell>
        </row>
        <row r="1204">
          <cell r="A1204" t="str">
            <v>414723375</v>
          </cell>
          <cell r="B1204">
            <v>497707</v>
          </cell>
          <cell r="C1204" t="str">
            <v>414723375</v>
          </cell>
          <cell r="D1204" t="str">
            <v>FLEXTUENTI</v>
          </cell>
          <cell r="E1204" t="str">
            <v>DESPACHO</v>
          </cell>
          <cell r="F1204" t="str">
            <v>NORMAL</v>
          </cell>
          <cell r="G1204" t="str">
            <v>FT80251</v>
          </cell>
          <cell r="H1204">
            <v>44943</v>
          </cell>
          <cell r="I1204" t="str">
            <v>ENTREGADO</v>
          </cell>
          <cell r="J1204">
            <v>44944</v>
          </cell>
          <cell r="K1204" t="str">
            <v>Mariela Rodriguez</v>
          </cell>
          <cell r="L1204" t="str">
            <v>CARCELEN  CALLE DIAMANTE  SN  CALLE  CUARZO O E1A</v>
          </cell>
          <cell r="M1204" t="str">
            <v>1715819528</v>
          </cell>
          <cell r="N1204" t="str">
            <v>0984492168/0961212115</v>
          </cell>
          <cell r="O1204" t="str">
            <v/>
          </cell>
          <cell r="P1204" t="str">
            <v>QUITO</v>
          </cell>
          <cell r="Q1204" t="str">
            <v>QUITO</v>
          </cell>
          <cell r="R1204" t="str">
            <v>PICHINCHA</v>
          </cell>
          <cell r="T1204" t="str">
            <v>FLEXTRANS UIO</v>
          </cell>
          <cell r="U1204" t="str">
            <v>FLEXNETUIO_LOCAL</v>
          </cell>
          <cell r="V1204">
            <v>1</v>
          </cell>
          <cell r="W1204">
            <v>1</v>
          </cell>
          <cell r="X1204" t="str">
            <v>FLEXNET ECUADOR - FLEXTUENTI</v>
          </cell>
          <cell r="Y1204" t="str">
            <v>CALLE 28 DE JUNIO S/N Y GARCIA MORENO ENTRADA LLANO GRANDE</v>
          </cell>
        </row>
        <row r="1205">
          <cell r="A1205" t="str">
            <v>414723428</v>
          </cell>
          <cell r="B1205">
            <v>497708</v>
          </cell>
          <cell r="C1205" t="str">
            <v>414723428</v>
          </cell>
          <cell r="D1205" t="str">
            <v>FLEXTUENTI</v>
          </cell>
          <cell r="E1205" t="str">
            <v>DESPACHO</v>
          </cell>
          <cell r="F1205" t="str">
            <v>DERIVADO PICK UP</v>
          </cell>
          <cell r="G1205" t="str">
            <v>031080414723428</v>
          </cell>
          <cell r="H1205">
            <v>44943</v>
          </cell>
          <cell r="I1205" t="str">
            <v>INCIDENCIA</v>
          </cell>
          <cell r="J1205">
            <v>44944</v>
          </cell>
          <cell r="K1205" t="str">
            <v>Kevin Alvarez</v>
          </cell>
          <cell r="L1205" t="str">
            <v>OFICINA TRAMACO OTAVALO</v>
          </cell>
          <cell r="M1205" t="str">
            <v>1005083660</v>
          </cell>
          <cell r="N1205" t="str">
            <v>0969364723/0969364723</v>
          </cell>
          <cell r="O1205" t="str">
            <v/>
          </cell>
          <cell r="P1205" t="str">
            <v>OTAVALO</v>
          </cell>
          <cell r="Q1205" t="str">
            <v>OTAVALO</v>
          </cell>
          <cell r="R1205" t="str">
            <v>IMBABURA</v>
          </cell>
          <cell r="T1205" t="str">
            <v>TRAMACO</v>
          </cell>
          <cell r="U1205" t="str">
            <v>FLEXNETUIO_PROVINCIA</v>
          </cell>
          <cell r="V1205">
            <v>1</v>
          </cell>
          <cell r="W1205">
            <v>1</v>
          </cell>
          <cell r="X1205" t="str">
            <v>FLEXNET ECUADOR - FLEXTUENTI</v>
          </cell>
          <cell r="Y1205" t="str">
            <v>CALLE 28 DE JUNIO S/N Y GARCIA MORENO ENTRADA LLANO GRANDE</v>
          </cell>
        </row>
        <row r="1206">
          <cell r="A1206" t="str">
            <v>414732682</v>
          </cell>
          <cell r="B1206">
            <v>497709</v>
          </cell>
          <cell r="C1206" t="str">
            <v>414732682</v>
          </cell>
          <cell r="D1206" t="str">
            <v>FLEXTUENTI</v>
          </cell>
          <cell r="E1206" t="str">
            <v>DESPACHO</v>
          </cell>
          <cell r="F1206" t="str">
            <v>NORMAL</v>
          </cell>
          <cell r="G1206" t="str">
            <v>031080414732682</v>
          </cell>
          <cell r="H1206">
            <v>44943</v>
          </cell>
          <cell r="I1206" t="str">
            <v>ENTREGADO</v>
          </cell>
          <cell r="J1206">
            <v>44944</v>
          </cell>
          <cell r="K1206" t="str">
            <v>Ginger Mendez</v>
          </cell>
          <cell r="L1206" t="str">
            <v>GUAYAQUIL DE ALPACHACA CALLE IBARRA 7 12  ISLA FERNANDINA</v>
          </cell>
          <cell r="M1206" t="str">
            <v>1726090622</v>
          </cell>
          <cell r="N1206" t="str">
            <v>0985004801/0963109635</v>
          </cell>
          <cell r="O1206" t="str">
            <v/>
          </cell>
          <cell r="P1206" t="str">
            <v>IBARRA</v>
          </cell>
          <cell r="Q1206" t="str">
            <v>IBARRA</v>
          </cell>
          <cell r="R1206" t="str">
            <v>IMBABURA</v>
          </cell>
          <cell r="T1206" t="str">
            <v>TRAMACO</v>
          </cell>
          <cell r="U1206" t="str">
            <v>FLEXNETUIO_PROVINCIA</v>
          </cell>
          <cell r="V1206">
            <v>1</v>
          </cell>
          <cell r="W1206">
            <v>1</v>
          </cell>
          <cell r="X1206" t="str">
            <v>FLEXNET ECUADOR - FLEXTUENTI</v>
          </cell>
          <cell r="Y1206" t="str">
            <v>CALLE 28 DE JUNIO S/N Y GARCIA MORENO ENTRADA LLANO GRANDE</v>
          </cell>
        </row>
        <row r="1207">
          <cell r="A1207" t="str">
            <v>414732964</v>
          </cell>
          <cell r="B1207">
            <v>497710</v>
          </cell>
          <cell r="C1207" t="str">
            <v>414732964</v>
          </cell>
          <cell r="D1207" t="str">
            <v>FLEXTUENTI</v>
          </cell>
          <cell r="E1207" t="str">
            <v>DESPACHO</v>
          </cell>
          <cell r="F1207" t="str">
            <v>NORMAL</v>
          </cell>
          <cell r="G1207" t="str">
            <v>031080414732964</v>
          </cell>
          <cell r="H1207">
            <v>44943</v>
          </cell>
          <cell r="I1207" t="str">
            <v>ENTREGADO</v>
          </cell>
          <cell r="J1207">
            <v>44944</v>
          </cell>
          <cell r="K1207" t="str">
            <v>Luis Alberto Tuqueres Quimbiulco</v>
          </cell>
          <cell r="L1207" t="str">
            <v>CAYAMBE    AV VICTOR CARTAGENA  SN 24 DE MAYO</v>
          </cell>
          <cell r="M1207" t="str">
            <v>1720800364</v>
          </cell>
          <cell r="N1207" t="str">
            <v>0984960833/0964053011</v>
          </cell>
          <cell r="O1207" t="str">
            <v/>
          </cell>
          <cell r="P1207" t="str">
            <v>CAYAMBE</v>
          </cell>
          <cell r="Q1207" t="str">
            <v>CAYAMBE</v>
          </cell>
          <cell r="R1207" t="str">
            <v>PICHINCHA</v>
          </cell>
          <cell r="T1207" t="str">
            <v>TRAMACO</v>
          </cell>
          <cell r="U1207" t="str">
            <v>FLEXNETUIO_PROVINCIA</v>
          </cell>
          <cell r="V1207">
            <v>1</v>
          </cell>
          <cell r="W1207">
            <v>1</v>
          </cell>
          <cell r="X1207" t="str">
            <v>FLEXNET ECUADOR - FLEXTUENTI</v>
          </cell>
          <cell r="Y1207" t="str">
            <v>CALLE 28 DE JUNIO S/N Y GARCIA MORENO ENTRADA LLANO GRANDE</v>
          </cell>
        </row>
        <row r="1208">
          <cell r="A1208" t="str">
            <v>414733027</v>
          </cell>
          <cell r="B1208">
            <v>497711</v>
          </cell>
          <cell r="C1208" t="str">
            <v>414733027</v>
          </cell>
          <cell r="D1208" t="str">
            <v>FLEXTUENTI</v>
          </cell>
          <cell r="E1208" t="str">
            <v>DESPACHO</v>
          </cell>
          <cell r="F1208" t="str">
            <v>NORMAL</v>
          </cell>
          <cell r="G1208" t="str">
            <v>031080414733027</v>
          </cell>
          <cell r="H1208">
            <v>44943</v>
          </cell>
          <cell r="I1208" t="str">
            <v>EN_TRANSITO</v>
          </cell>
          <cell r="J1208">
            <v>44943</v>
          </cell>
          <cell r="K1208" t="str">
            <v>Liz Eliana Moreno Bermello</v>
          </cell>
          <cell r="L1208" t="str">
            <v>PASCUALES C 32 N O MANAZANA 1087  SOLAR 12  SN</v>
          </cell>
          <cell r="M1208" t="str">
            <v>0953450855</v>
          </cell>
          <cell r="N1208" t="str">
            <v>0993042015/0968633187</v>
          </cell>
          <cell r="O1208" t="str">
            <v/>
          </cell>
          <cell r="P1208" t="str">
            <v>GUAYAQUIL</v>
          </cell>
          <cell r="Q1208" t="str">
            <v>GUAYAQUIL</v>
          </cell>
          <cell r="R1208" t="str">
            <v>GUAYAS</v>
          </cell>
          <cell r="T1208" t="str">
            <v>TRAMACO</v>
          </cell>
          <cell r="U1208" t="str">
            <v>FLEXNETUIO_GYE</v>
          </cell>
          <cell r="V1208">
            <v>1</v>
          </cell>
          <cell r="W1208">
            <v>1</v>
          </cell>
          <cell r="X1208" t="str">
            <v>FLEXNET ECUADOR - FLEXTUENTI</v>
          </cell>
          <cell r="Y1208" t="str">
            <v>CALLE 28 DE JUNIO S/N Y GARCIA MORENO ENTRADA LLANO GRANDE</v>
          </cell>
        </row>
        <row r="1209">
          <cell r="A1209" t="str">
            <v>414733041</v>
          </cell>
          <cell r="B1209">
            <v>497712</v>
          </cell>
          <cell r="C1209" t="str">
            <v>414733041</v>
          </cell>
          <cell r="D1209" t="str">
            <v>FLEXTUENTI</v>
          </cell>
          <cell r="E1209" t="str">
            <v>DESPACHO</v>
          </cell>
          <cell r="F1209" t="str">
            <v>NORMAL</v>
          </cell>
          <cell r="G1209" t="str">
            <v>031080414733041</v>
          </cell>
          <cell r="H1209">
            <v>44943</v>
          </cell>
          <cell r="I1209" t="str">
            <v>EN_TRANSITO</v>
          </cell>
          <cell r="J1209">
            <v>44943</v>
          </cell>
          <cell r="K1209" t="str">
            <v>Jimmy Stalin Caiza Manya</v>
          </cell>
          <cell r="L1209" t="str">
            <v>LIZARZABURU AV PEDRO VICENTE SN  ENTRE MANUEL ALBAN Y MANUEL AGUILAR</v>
          </cell>
          <cell r="M1209" t="str">
            <v>1805167101</v>
          </cell>
          <cell r="N1209" t="str">
            <v>0958830276/0983492637</v>
          </cell>
          <cell r="O1209" t="str">
            <v/>
          </cell>
          <cell r="P1209" t="str">
            <v>RIOBAMBA</v>
          </cell>
          <cell r="Q1209" t="str">
            <v>RIOBAMBA</v>
          </cell>
          <cell r="R1209" t="str">
            <v>CHIMBORAZO</v>
          </cell>
          <cell r="T1209" t="str">
            <v>TRAMACO</v>
          </cell>
          <cell r="U1209" t="str">
            <v>FLEXNETUIO_PROVINCIA</v>
          </cell>
          <cell r="V1209">
            <v>1</v>
          </cell>
          <cell r="W1209">
            <v>1</v>
          </cell>
          <cell r="X1209" t="str">
            <v>FLEXNET ECUADOR - FLEXTUENTI</v>
          </cell>
          <cell r="Y1209" t="str">
            <v>CALLE 28 DE JUNIO S/N Y GARCIA MORENO ENTRADA LLANO GRANDE</v>
          </cell>
        </row>
        <row r="1210">
          <cell r="A1210" t="str">
            <v>414733045</v>
          </cell>
          <cell r="B1210">
            <v>497713</v>
          </cell>
          <cell r="C1210" t="str">
            <v>414733045</v>
          </cell>
          <cell r="D1210" t="str">
            <v>FLEXTUENTI</v>
          </cell>
          <cell r="E1210" t="str">
            <v>DESPACHO</v>
          </cell>
          <cell r="F1210" t="str">
            <v>NORMAL</v>
          </cell>
          <cell r="G1210" t="str">
            <v>031080414733045</v>
          </cell>
          <cell r="H1210">
            <v>44943</v>
          </cell>
          <cell r="I1210" t="str">
            <v>ENTREGADO</v>
          </cell>
          <cell r="J1210">
            <v>44944</v>
          </cell>
          <cell r="K1210" t="str">
            <v>SANDRA PAZMINO</v>
          </cell>
          <cell r="L1210" t="str">
            <v>MACHACHI  CALLE  ATAHUALPA N3 72 CALLE SIMON BOLIVAR</v>
          </cell>
          <cell r="M1210" t="str">
            <v>1750299248</v>
          </cell>
          <cell r="N1210" t="str">
            <v>0960606555/0997202089</v>
          </cell>
          <cell r="P1210" t="str">
            <v>171110</v>
          </cell>
          <cell r="Q1210" t="str">
            <v>MEJIA</v>
          </cell>
          <cell r="R1210" t="str">
            <v>PICHINCHA</v>
          </cell>
          <cell r="S1210" t="str">
            <v>MACHACHI</v>
          </cell>
          <cell r="T1210" t="str">
            <v>TRAMACO</v>
          </cell>
          <cell r="U1210" t="str">
            <v>FLEXNETUIO_LOCAL</v>
          </cell>
          <cell r="V1210">
            <v>1</v>
          </cell>
          <cell r="W1210">
            <v>1</v>
          </cell>
          <cell r="X1210" t="str">
            <v>FLEXNET ECUADOR - FLEXTUENTI</v>
          </cell>
          <cell r="Y1210" t="str">
            <v>CALLE 28 DE JUNIO S/N Y GARCIA MORENO ENTRADA LLANO GRANDE</v>
          </cell>
        </row>
        <row r="1211">
          <cell r="A1211" t="str">
            <v>5809406</v>
          </cell>
          <cell r="B1211">
            <v>497703</v>
          </cell>
          <cell r="C1211" t="str">
            <v>5809406</v>
          </cell>
          <cell r="D1211" t="str">
            <v>CONECEL_REG</v>
          </cell>
          <cell r="E1211" t="str">
            <v>DESPACHO</v>
          </cell>
          <cell r="F1211" t="str">
            <v>NORMAL</v>
          </cell>
          <cell r="G1211" t="str">
            <v>EC6469</v>
          </cell>
          <cell r="H1211">
            <v>44943</v>
          </cell>
          <cell r="I1211" t="str">
            <v>INCIDENCIA</v>
          </cell>
          <cell r="J1211">
            <v>44943</v>
          </cell>
          <cell r="K1211" t="str">
            <v>MARIA BELEN PADILLA MEDINA</v>
          </cell>
          <cell r="L1211" t="str">
            <v xml:space="preserve">AV AVENIDA GENERAL RUMINAHUI 321 Villa : Rincon pai Calle isla baltra y av. Ruminahui local rincon paisa </v>
          </cell>
          <cell r="M1211" t="str">
            <v>1719158311</v>
          </cell>
          <cell r="N1211" t="str">
            <v>0995473126</v>
          </cell>
          <cell r="O1211" t="str">
            <v/>
          </cell>
          <cell r="P1211" t="str">
            <v>QUITO</v>
          </cell>
          <cell r="Q1211" t="str">
            <v>QUITO</v>
          </cell>
          <cell r="R1211" t="str">
            <v>PICHINCHA</v>
          </cell>
          <cell r="T1211" t="str">
            <v>EXPRESSCON</v>
          </cell>
          <cell r="U1211" t="str">
            <v>FLEXNETUIO_LOCAL</v>
          </cell>
          <cell r="V1211">
            <v>1</v>
          </cell>
          <cell r="W1211">
            <v>1</v>
          </cell>
          <cell r="X1211" t="str">
            <v>FLEXNET UIO</v>
          </cell>
          <cell r="Y1211" t="str">
            <v>FLEX NET CALLE 28 DE JUNIO S/N Y GARCIA MORENO ENTRADA LLANO GRANDE</v>
          </cell>
        </row>
        <row r="1212">
          <cell r="A1212" t="str">
            <v>DHL_23_022</v>
          </cell>
          <cell r="B1212">
            <v>497701</v>
          </cell>
          <cell r="C1212" t="str">
            <v>DHL_23_022</v>
          </cell>
          <cell r="D1212" t="str">
            <v>DHL</v>
          </cell>
          <cell r="E1212" t="str">
            <v>DESPACHO</v>
          </cell>
          <cell r="F1212" t="str">
            <v>NORMAL</v>
          </cell>
          <cell r="H1212">
            <v>44943</v>
          </cell>
          <cell r="I1212" t="str">
            <v>ENTREGADO</v>
          </cell>
          <cell r="J1212">
            <v>44943</v>
          </cell>
          <cell r="K1212" t="str">
            <v>DHL MATRIZ</v>
          </cell>
          <cell r="L1212" t="str">
            <v>AV. ELOY ALFARO 113 A Y PASAJE LOS JUNCOS EDIFICIO DHL, SECTOR COMITE DEL PUEBLO</v>
          </cell>
          <cell r="P1212" t="str">
            <v>QUITO</v>
          </cell>
          <cell r="Q1212" t="str">
            <v>QUITO</v>
          </cell>
          <cell r="R1212" t="str">
            <v>PICHINCHA</v>
          </cell>
          <cell r="T1212" t="str">
            <v>FLEXTRANS UIO</v>
          </cell>
          <cell r="U1212" t="str">
            <v>FLEXNETUIO_LOCAL</v>
          </cell>
          <cell r="V1212">
            <v>1</v>
          </cell>
          <cell r="W1212">
            <v>1</v>
          </cell>
          <cell r="X1212" t="str">
            <v>ALMACENES TABACARCEN</v>
          </cell>
          <cell r="Y1212" t="str">
            <v>TABABELA</v>
          </cell>
        </row>
        <row r="1213">
          <cell r="A1213" t="str">
            <v>DHL_23_023</v>
          </cell>
          <cell r="B1213">
            <v>497702</v>
          </cell>
          <cell r="C1213" t="str">
            <v>DHL_23_023</v>
          </cell>
          <cell r="D1213" t="str">
            <v>DHL</v>
          </cell>
          <cell r="E1213" t="str">
            <v>DESPACHO</v>
          </cell>
          <cell r="F1213" t="str">
            <v>NORMAL</v>
          </cell>
          <cell r="H1213">
            <v>44943</v>
          </cell>
          <cell r="I1213" t="str">
            <v>ENTREGADO</v>
          </cell>
          <cell r="J1213">
            <v>44943</v>
          </cell>
          <cell r="K1213" t="str">
            <v>DHL MATRIZ</v>
          </cell>
          <cell r="L1213" t="str">
            <v>AV. ELOY ALFARO 113 A Y PASAJE LOS JUNCOS EDIFICIO DHL, SECTOR COMITE DEL PUEBLO</v>
          </cell>
          <cell r="P1213" t="str">
            <v>QUITO</v>
          </cell>
          <cell r="Q1213" t="str">
            <v>QUITO</v>
          </cell>
          <cell r="R1213" t="str">
            <v>PICHINCHA</v>
          </cell>
          <cell r="T1213" t="str">
            <v>FLEXTRANS UIO</v>
          </cell>
          <cell r="U1213" t="str">
            <v>FLEXNETUIO_LOCAL</v>
          </cell>
          <cell r="V1213">
            <v>1</v>
          </cell>
          <cell r="W1213">
            <v>1</v>
          </cell>
          <cell r="X1213" t="str">
            <v>ALMACENES TABACARCEN</v>
          </cell>
          <cell r="Y1213" t="str">
            <v>TABABELA</v>
          </cell>
        </row>
        <row r="1214">
          <cell r="A1214" t="str">
            <v>TK-7817</v>
          </cell>
          <cell r="B1214">
            <v>497664</v>
          </cell>
          <cell r="C1214" t="str">
            <v>TK-7817</v>
          </cell>
          <cell r="D1214" t="str">
            <v>MDELIVERY</v>
          </cell>
          <cell r="E1214" t="str">
            <v>DESPACHO</v>
          </cell>
          <cell r="F1214" t="str">
            <v>EXPRESS</v>
          </cell>
          <cell r="G1214" t="str">
            <v/>
          </cell>
          <cell r="H1214">
            <v>44942</v>
          </cell>
          <cell r="I1214" t="str">
            <v>ENTREGADO</v>
          </cell>
          <cell r="J1214">
            <v>44943</v>
          </cell>
          <cell r="K1214" t="str">
            <v>OTECEL</v>
          </cell>
          <cell r="L1214" t="str">
            <v>AVDA SIMON BOLIVAR Y VIA NAYON CONJUNTO CORPORATIVO EKOPARK TORRE 3 TELEFONICA</v>
          </cell>
          <cell r="M1214" t="str">
            <v/>
          </cell>
          <cell r="N1214" t="str">
            <v>098299225</v>
          </cell>
          <cell r="O1214" t="str">
            <v/>
          </cell>
          <cell r="P1214" t="str">
            <v>QUITO</v>
          </cell>
          <cell r="Q1214" t="str">
            <v>QUITO</v>
          </cell>
          <cell r="R1214" t="str">
            <v>PICHINCHA</v>
          </cell>
          <cell r="T1214" t="str">
            <v>FLEXTRANS UIO</v>
          </cell>
          <cell r="U1214" t="str">
            <v>FLEXNETUIO_LOCAL</v>
          </cell>
          <cell r="V1214">
            <v>1</v>
          </cell>
          <cell r="W1214">
            <v>1</v>
          </cell>
          <cell r="X1214" t="str">
            <v>FLEXNET ECUADOR - MDELIVERY</v>
          </cell>
          <cell r="Y1214" t="str">
            <v>CALLE 28 DE JUNIO S/N Y GARCIA MORENO ENTRADA LLANO GRANDE</v>
          </cell>
        </row>
        <row r="1215">
          <cell r="A1215" t="str">
            <v>TK-7820</v>
          </cell>
          <cell r="B1215">
            <v>497665</v>
          </cell>
          <cell r="C1215" t="str">
            <v>TK-7820</v>
          </cell>
          <cell r="D1215" t="str">
            <v>MDELIVERY</v>
          </cell>
          <cell r="E1215" t="str">
            <v>DESPACHO</v>
          </cell>
          <cell r="F1215" t="str">
            <v>EXPRESS</v>
          </cell>
          <cell r="G1215" t="str">
            <v/>
          </cell>
          <cell r="H1215">
            <v>44942</v>
          </cell>
          <cell r="I1215" t="str">
            <v>ENTREGADO</v>
          </cell>
          <cell r="J1215">
            <v>44943</v>
          </cell>
          <cell r="K1215" t="str">
            <v>OTECEL</v>
          </cell>
          <cell r="L1215" t="str">
            <v>AVDA SIMON BOLIVAR Y VIA NAYON CONJUNTO CORPORATIVO EKOPARK TORRE 3 TELEFONICA</v>
          </cell>
          <cell r="M1215" t="str">
            <v/>
          </cell>
          <cell r="N1215" t="str">
            <v>098299225</v>
          </cell>
          <cell r="O1215" t="str">
            <v/>
          </cell>
          <cell r="P1215" t="str">
            <v>QUITO</v>
          </cell>
          <cell r="Q1215" t="str">
            <v>QUITO</v>
          </cell>
          <cell r="R1215" t="str">
            <v>PICHINCHA</v>
          </cell>
          <cell r="T1215" t="str">
            <v>FLEXTRANS UIO</v>
          </cell>
          <cell r="U1215" t="str">
            <v>FLEXNETUIO_LOCAL</v>
          </cell>
          <cell r="V1215">
            <v>1</v>
          </cell>
          <cell r="W1215">
            <v>1</v>
          </cell>
          <cell r="X1215" t="str">
            <v>FLEXNET ECUADOR - MDELIVERY</v>
          </cell>
          <cell r="Y1215" t="str">
            <v>CALLE 28 DE JUNIO S/N Y GARCIA MORENO ENTRADA LLANO GRANDE</v>
          </cell>
        </row>
        <row r="1216">
          <cell r="A1216" t="str">
            <v>TK-7789</v>
          </cell>
          <cell r="B1216">
            <v>497639</v>
          </cell>
          <cell r="C1216" t="str">
            <v>TK-7789</v>
          </cell>
          <cell r="D1216" t="str">
            <v>MDELIVERY</v>
          </cell>
          <cell r="E1216" t="str">
            <v>DESPACHO</v>
          </cell>
          <cell r="F1216" t="str">
            <v>EXPRESS</v>
          </cell>
          <cell r="G1216" t="str">
            <v/>
          </cell>
          <cell r="H1216">
            <v>44942</v>
          </cell>
          <cell r="I1216" t="str">
            <v>ENTREGADO</v>
          </cell>
          <cell r="J1216">
            <v>44943</v>
          </cell>
          <cell r="K1216" t="str">
            <v>OTECEL</v>
          </cell>
          <cell r="L1216" t="str">
            <v>AVDA SIMON BOLIVAR Y VIA NAYON CONJUNTO CORPORATIVO EKOPARK TORRE 3 TELEFONICA</v>
          </cell>
          <cell r="M1216" t="str">
            <v/>
          </cell>
          <cell r="N1216" t="str">
            <v>098299225</v>
          </cell>
          <cell r="O1216" t="str">
            <v/>
          </cell>
          <cell r="P1216" t="str">
            <v>QUITO</v>
          </cell>
          <cell r="Q1216" t="str">
            <v>QUITO</v>
          </cell>
          <cell r="R1216" t="str">
            <v>PICHINCHA</v>
          </cell>
          <cell r="T1216" t="str">
            <v>FLEXTRANS UIO</v>
          </cell>
          <cell r="U1216" t="str">
            <v>FLEXNETUIO_LOCAL</v>
          </cell>
          <cell r="V1216">
            <v>1</v>
          </cell>
          <cell r="W1216">
            <v>1</v>
          </cell>
          <cell r="X1216" t="str">
            <v>FLEXNET ECUADOR - MDELIVERY</v>
          </cell>
          <cell r="Y1216" t="str">
            <v>CALLE 28 DE JUNIO S/N Y GARCIA MORENO ENTRADA LLANO GRANDE</v>
          </cell>
        </row>
        <row r="1217">
          <cell r="A1217" t="str">
            <v>TK-7790</v>
          </cell>
          <cell r="B1217">
            <v>497640</v>
          </cell>
          <cell r="C1217" t="str">
            <v>TK-7790</v>
          </cell>
          <cell r="D1217" t="str">
            <v>MDELIVERY</v>
          </cell>
          <cell r="E1217" t="str">
            <v>DESPACHO</v>
          </cell>
          <cell r="F1217" t="str">
            <v>EXPRESS</v>
          </cell>
          <cell r="G1217" t="str">
            <v/>
          </cell>
          <cell r="H1217">
            <v>44942</v>
          </cell>
          <cell r="I1217" t="str">
            <v>ENTREGADO</v>
          </cell>
          <cell r="J1217">
            <v>44943</v>
          </cell>
          <cell r="K1217" t="str">
            <v>OTECEL</v>
          </cell>
          <cell r="L1217" t="str">
            <v>AVDA SIMON BOLIVAR Y VIA NAYON CONJUNTO CORPORATIVO EKOPARK TORRE 3 TELEFONICA</v>
          </cell>
          <cell r="M1217" t="str">
            <v/>
          </cell>
          <cell r="N1217" t="str">
            <v>098299225</v>
          </cell>
          <cell r="O1217" t="str">
            <v/>
          </cell>
          <cell r="P1217" t="str">
            <v>QUITO</v>
          </cell>
          <cell r="Q1217" t="str">
            <v>QUITO</v>
          </cell>
          <cell r="R1217" t="str">
            <v>PICHINCHA</v>
          </cell>
          <cell r="T1217" t="str">
            <v>FLEXTRANS UIO</v>
          </cell>
          <cell r="U1217" t="str">
            <v>FLEXNETUIO_LOCAL</v>
          </cell>
          <cell r="V1217">
            <v>1</v>
          </cell>
          <cell r="W1217">
            <v>1</v>
          </cell>
          <cell r="X1217" t="str">
            <v>FLEXNET ECUADOR - MDELIVERY</v>
          </cell>
          <cell r="Y1217" t="str">
            <v>CALLE 28 DE JUNIO S/N Y GARCIA MORENO ENTRADA LLANO GRANDE</v>
          </cell>
        </row>
        <row r="1218">
          <cell r="A1218" t="str">
            <v>TK-7793</v>
          </cell>
          <cell r="B1218">
            <v>497641</v>
          </cell>
          <cell r="C1218" t="str">
            <v>TK-7793</v>
          </cell>
          <cell r="D1218" t="str">
            <v>MDELIVERY</v>
          </cell>
          <cell r="E1218" t="str">
            <v>DESPACHO</v>
          </cell>
          <cell r="F1218" t="str">
            <v>EXPRESS</v>
          </cell>
          <cell r="G1218" t="str">
            <v/>
          </cell>
          <cell r="H1218">
            <v>44942</v>
          </cell>
          <cell r="I1218" t="str">
            <v>ENTREGADO</v>
          </cell>
          <cell r="J1218">
            <v>44943</v>
          </cell>
          <cell r="K1218" t="str">
            <v>OTECEL</v>
          </cell>
          <cell r="L1218" t="str">
            <v>AVDA SIMON BOLIVAR Y VIA NAYON CONJUNTO CORPORATIVO EKOPARK TORRE 3 TELEFONICA</v>
          </cell>
          <cell r="M1218" t="str">
            <v/>
          </cell>
          <cell r="N1218" t="str">
            <v>098299225</v>
          </cell>
          <cell r="O1218" t="str">
            <v/>
          </cell>
          <cell r="P1218" t="str">
            <v>QUITO</v>
          </cell>
          <cell r="Q1218" t="str">
            <v>QUITO</v>
          </cell>
          <cell r="R1218" t="str">
            <v>PICHINCHA</v>
          </cell>
          <cell r="T1218" t="str">
            <v>FLEXTRANS UIO</v>
          </cell>
          <cell r="U1218" t="str">
            <v>FLEXNETUIO_LOCAL</v>
          </cell>
          <cell r="V1218">
            <v>1</v>
          </cell>
          <cell r="W1218">
            <v>1</v>
          </cell>
          <cell r="X1218" t="str">
            <v>FLEXNET ECUADOR - MDELIVERY</v>
          </cell>
          <cell r="Y1218" t="str">
            <v>CALLE 28 DE JUNIO S/N Y GARCIA MORENO ENTRADA LLANO GRANDE</v>
          </cell>
        </row>
        <row r="1219">
          <cell r="A1219" t="str">
            <v>TK-7794</v>
          </cell>
          <cell r="B1219">
            <v>497642</v>
          </cell>
          <cell r="C1219" t="str">
            <v>TK-7794</v>
          </cell>
          <cell r="D1219" t="str">
            <v>MDELIVERY</v>
          </cell>
          <cell r="E1219" t="str">
            <v>DESPACHO</v>
          </cell>
          <cell r="F1219" t="str">
            <v>EXPRESS</v>
          </cell>
          <cell r="G1219" t="str">
            <v/>
          </cell>
          <cell r="H1219">
            <v>44942</v>
          </cell>
          <cell r="I1219" t="str">
            <v>ENTREGADO</v>
          </cell>
          <cell r="J1219">
            <v>44943</v>
          </cell>
          <cell r="K1219" t="str">
            <v>OTECEL</v>
          </cell>
          <cell r="L1219" t="str">
            <v>AVDA SIMON BOLIVAR Y VIA NAYON CONJUNTO CORPORATIVO EKOPARK TORRE 3 TELEFONICA</v>
          </cell>
          <cell r="M1219" t="str">
            <v/>
          </cell>
          <cell r="N1219" t="str">
            <v>098299225</v>
          </cell>
          <cell r="O1219" t="str">
            <v/>
          </cell>
          <cell r="P1219" t="str">
            <v>QUITO</v>
          </cell>
          <cell r="Q1219" t="str">
            <v>QUITO</v>
          </cell>
          <cell r="R1219" t="str">
            <v>PICHINCHA</v>
          </cell>
          <cell r="T1219" t="str">
            <v>FLEXTRANS UIO</v>
          </cell>
          <cell r="U1219" t="str">
            <v>FLEXNETUIO_LOCAL</v>
          </cell>
          <cell r="V1219">
            <v>1</v>
          </cell>
          <cell r="W1219">
            <v>1</v>
          </cell>
          <cell r="X1219" t="str">
            <v>FLEXNET ECUADOR - MDELIVERY</v>
          </cell>
          <cell r="Y1219" t="str">
            <v>CALLE 28 DE JUNIO S/N Y GARCIA MORENO ENTRADA LLANO GRANDE</v>
          </cell>
        </row>
        <row r="1220">
          <cell r="A1220" t="str">
            <v>TK-7795</v>
          </cell>
          <cell r="B1220">
            <v>497643</v>
          </cell>
          <cell r="C1220" t="str">
            <v>TK-7795</v>
          </cell>
          <cell r="D1220" t="str">
            <v>MDELIVERY</v>
          </cell>
          <cell r="E1220" t="str">
            <v>DESPACHO</v>
          </cell>
          <cell r="F1220" t="str">
            <v>EXPRESS</v>
          </cell>
          <cell r="G1220" t="str">
            <v/>
          </cell>
          <cell r="H1220">
            <v>44942</v>
          </cell>
          <cell r="I1220" t="str">
            <v>ENTREGADO</v>
          </cell>
          <cell r="J1220">
            <v>44943</v>
          </cell>
          <cell r="K1220" t="str">
            <v>OTECEL</v>
          </cell>
          <cell r="L1220" t="str">
            <v>AVDA SIMON BOLIVAR Y VIA NAYON CONJUNTO CORPORATIVO EKOPARK TORRE 3 TELEFONICA</v>
          </cell>
          <cell r="M1220" t="str">
            <v/>
          </cell>
          <cell r="N1220" t="str">
            <v>098299225</v>
          </cell>
          <cell r="O1220" t="str">
            <v/>
          </cell>
          <cell r="P1220" t="str">
            <v>QUITO</v>
          </cell>
          <cell r="Q1220" t="str">
            <v>QUITO</v>
          </cell>
          <cell r="R1220" t="str">
            <v>PICHINCHA</v>
          </cell>
          <cell r="T1220" t="str">
            <v>FLEXTRANS UIO</v>
          </cell>
          <cell r="U1220" t="str">
            <v>FLEXNETUIO_LOCAL</v>
          </cell>
          <cell r="V1220">
            <v>1</v>
          </cell>
          <cell r="W1220">
            <v>1</v>
          </cell>
          <cell r="X1220" t="str">
            <v>FLEXNET ECUADOR - MDELIVERY</v>
          </cell>
          <cell r="Y1220" t="str">
            <v>CALLE 28 DE JUNIO S/N Y GARCIA MORENO ENTRADA LLANO GRANDE</v>
          </cell>
        </row>
        <row r="1221">
          <cell r="A1221" t="str">
            <v>TK-7796</v>
          </cell>
          <cell r="B1221">
            <v>497644</v>
          </cell>
          <cell r="C1221" t="str">
            <v>TK-7796</v>
          </cell>
          <cell r="D1221" t="str">
            <v>MDELIVERY</v>
          </cell>
          <cell r="E1221" t="str">
            <v>DESPACHO</v>
          </cell>
          <cell r="F1221" t="str">
            <v>EXPRESS</v>
          </cell>
          <cell r="G1221" t="str">
            <v/>
          </cell>
          <cell r="H1221">
            <v>44942</v>
          </cell>
          <cell r="I1221" t="str">
            <v>ENTREGADO</v>
          </cell>
          <cell r="J1221">
            <v>44943</v>
          </cell>
          <cell r="K1221" t="str">
            <v>OTECEL</v>
          </cell>
          <cell r="L1221" t="str">
            <v>AVDA SIMON BOLIVAR Y VIA NAYON CONJUNTO CORPORATIVO EKOPARK TORRE 3 TELEFONICA</v>
          </cell>
          <cell r="M1221" t="str">
            <v/>
          </cell>
          <cell r="N1221" t="str">
            <v>098299225</v>
          </cell>
          <cell r="O1221" t="str">
            <v/>
          </cell>
          <cell r="P1221" t="str">
            <v>QUITO</v>
          </cell>
          <cell r="Q1221" t="str">
            <v>QUITO</v>
          </cell>
          <cell r="R1221" t="str">
            <v>PICHINCHA</v>
          </cell>
          <cell r="T1221" t="str">
            <v>FLEXTRANS UIO</v>
          </cell>
          <cell r="U1221" t="str">
            <v>FLEXNETUIO_LOCAL</v>
          </cell>
          <cell r="V1221">
            <v>1</v>
          </cell>
          <cell r="W1221">
            <v>1</v>
          </cell>
          <cell r="X1221" t="str">
            <v>FLEXNET ECUADOR - MDELIVERY</v>
          </cell>
          <cell r="Y1221" t="str">
            <v>CALLE 28 DE JUNIO S/N Y GARCIA MORENO ENTRADA LLANO GRANDE</v>
          </cell>
        </row>
        <row r="1222">
          <cell r="A1222" t="str">
            <v>TK-7797</v>
          </cell>
          <cell r="B1222">
            <v>497645</v>
          </cell>
          <cell r="C1222" t="str">
            <v>TK-7797</v>
          </cell>
          <cell r="D1222" t="str">
            <v>MDELIVERY</v>
          </cell>
          <cell r="E1222" t="str">
            <v>DESPACHO</v>
          </cell>
          <cell r="F1222" t="str">
            <v>EXPRESS</v>
          </cell>
          <cell r="G1222" t="str">
            <v/>
          </cell>
          <cell r="H1222">
            <v>44942</v>
          </cell>
          <cell r="I1222" t="str">
            <v>ENTREGADO</v>
          </cell>
          <cell r="J1222">
            <v>44943</v>
          </cell>
          <cell r="K1222" t="str">
            <v>OTECEL</v>
          </cell>
          <cell r="L1222" t="str">
            <v>AVDA SIMON BOLIVAR Y VIA NAYON CONJUNTO CORPORATIVO EKOPARK TORRE 3 TELEFONICA</v>
          </cell>
          <cell r="M1222" t="str">
            <v/>
          </cell>
          <cell r="N1222" t="str">
            <v>098299225</v>
          </cell>
          <cell r="O1222" t="str">
            <v/>
          </cell>
          <cell r="P1222" t="str">
            <v>QUITO</v>
          </cell>
          <cell r="Q1222" t="str">
            <v>QUITO</v>
          </cell>
          <cell r="R1222" t="str">
            <v>PICHINCHA</v>
          </cell>
          <cell r="T1222" t="str">
            <v>FLEXTRANS UIO</v>
          </cell>
          <cell r="U1222" t="str">
            <v>FLEXNETUIO_LOCAL</v>
          </cell>
          <cell r="V1222">
            <v>1</v>
          </cell>
          <cell r="W1222">
            <v>1</v>
          </cell>
          <cell r="X1222" t="str">
            <v>FLEXNET ECUADOR - MDELIVERY</v>
          </cell>
          <cell r="Y1222" t="str">
            <v>CALLE 28 DE JUNIO S/N Y GARCIA MORENO ENTRADA LLANO GRANDE</v>
          </cell>
        </row>
        <row r="1223">
          <cell r="A1223" t="str">
            <v>TK-7798</v>
          </cell>
          <cell r="B1223">
            <v>497646</v>
          </cell>
          <cell r="C1223" t="str">
            <v>TK-7798</v>
          </cell>
          <cell r="D1223" t="str">
            <v>MDELIVERY</v>
          </cell>
          <cell r="E1223" t="str">
            <v>DESPACHO</v>
          </cell>
          <cell r="F1223" t="str">
            <v>EXPRESS</v>
          </cell>
          <cell r="G1223" t="str">
            <v/>
          </cell>
          <cell r="H1223">
            <v>44942</v>
          </cell>
          <cell r="I1223" t="str">
            <v>ENTREGADO</v>
          </cell>
          <cell r="J1223">
            <v>44943</v>
          </cell>
          <cell r="K1223" t="str">
            <v>OTECEL</v>
          </cell>
          <cell r="L1223" t="str">
            <v>AVDA SIMON BOLIVAR Y VIA NAYON CONJUNTO CORPORATIVO EKOPARK TORRE 3 TELEFONICA</v>
          </cell>
          <cell r="M1223" t="str">
            <v/>
          </cell>
          <cell r="N1223" t="str">
            <v>098299225</v>
          </cell>
          <cell r="O1223" t="str">
            <v/>
          </cell>
          <cell r="P1223" t="str">
            <v>QUITO</v>
          </cell>
          <cell r="Q1223" t="str">
            <v>QUITO</v>
          </cell>
          <cell r="R1223" t="str">
            <v>PICHINCHA</v>
          </cell>
          <cell r="T1223" t="str">
            <v>FLEXTRANS UIO</v>
          </cell>
          <cell r="U1223" t="str">
            <v>FLEXNETUIO_LOCAL</v>
          </cell>
          <cell r="V1223">
            <v>1</v>
          </cell>
          <cell r="W1223">
            <v>1</v>
          </cell>
          <cell r="X1223" t="str">
            <v>FLEXNET ECUADOR - MDELIVERY</v>
          </cell>
          <cell r="Y1223" t="str">
            <v>CALLE 28 DE JUNIO S/N Y GARCIA MORENO ENTRADA LLANO GRANDE</v>
          </cell>
        </row>
        <row r="1224">
          <cell r="A1224" t="str">
            <v>TK-7800</v>
          </cell>
          <cell r="B1224">
            <v>497647</v>
          </cell>
          <cell r="C1224" t="str">
            <v>TK-7800</v>
          </cell>
          <cell r="D1224" t="str">
            <v>MDELIVERY</v>
          </cell>
          <cell r="E1224" t="str">
            <v>DESPACHO</v>
          </cell>
          <cell r="F1224" t="str">
            <v>EXPRESS</v>
          </cell>
          <cell r="G1224" t="str">
            <v/>
          </cell>
          <cell r="H1224">
            <v>44942</v>
          </cell>
          <cell r="I1224" t="str">
            <v>ENTREGADO</v>
          </cell>
          <cell r="J1224">
            <v>44943</v>
          </cell>
          <cell r="K1224" t="str">
            <v>OTECEL</v>
          </cell>
          <cell r="L1224" t="str">
            <v>AVDA SIMON BOLIVAR Y VIA NAYON CONJUNTO CORPORATIVO EKOPARK TORRE 3 TELEFONICA</v>
          </cell>
          <cell r="M1224" t="str">
            <v/>
          </cell>
          <cell r="N1224" t="str">
            <v>098299225</v>
          </cell>
          <cell r="O1224" t="str">
            <v/>
          </cell>
          <cell r="P1224" t="str">
            <v>QUITO</v>
          </cell>
          <cell r="Q1224" t="str">
            <v>QUITO</v>
          </cell>
          <cell r="R1224" t="str">
            <v>PICHINCHA</v>
          </cell>
          <cell r="T1224" t="str">
            <v>FLEXTRANS UIO</v>
          </cell>
          <cell r="U1224" t="str">
            <v>FLEXNETUIO_LOCAL</v>
          </cell>
          <cell r="V1224">
            <v>1</v>
          </cell>
          <cell r="W1224">
            <v>1</v>
          </cell>
          <cell r="X1224" t="str">
            <v>FLEXNET ECUADOR - MDELIVERY</v>
          </cell>
          <cell r="Y1224" t="str">
            <v>CALLE 28 DE JUNIO S/N Y GARCIA MORENO ENTRADA LLANO GRANDE</v>
          </cell>
        </row>
        <row r="1225">
          <cell r="A1225" t="str">
            <v>TK-7801</v>
          </cell>
          <cell r="B1225">
            <v>497648</v>
          </cell>
          <cell r="C1225" t="str">
            <v>TK-7801</v>
          </cell>
          <cell r="D1225" t="str">
            <v>MDELIVERY</v>
          </cell>
          <cell r="E1225" t="str">
            <v>DESPACHO</v>
          </cell>
          <cell r="F1225" t="str">
            <v>EXPRESS</v>
          </cell>
          <cell r="G1225" t="str">
            <v/>
          </cell>
          <cell r="H1225">
            <v>44942</v>
          </cell>
          <cell r="I1225" t="str">
            <v>ENTREGADO</v>
          </cell>
          <cell r="J1225">
            <v>44943</v>
          </cell>
          <cell r="K1225" t="str">
            <v>OTECEL</v>
          </cell>
          <cell r="L1225" t="str">
            <v>AVDA SIMON BOLIVAR Y VIA NAYON CONJUNTO CORPORATIVO EKOPARK TORRE 3 TELEFONICA</v>
          </cell>
          <cell r="M1225" t="str">
            <v/>
          </cell>
          <cell r="N1225" t="str">
            <v>098299225</v>
          </cell>
          <cell r="O1225" t="str">
            <v/>
          </cell>
          <cell r="P1225" t="str">
            <v>QUITO</v>
          </cell>
          <cell r="Q1225" t="str">
            <v>QUITO</v>
          </cell>
          <cell r="R1225" t="str">
            <v>PICHINCHA</v>
          </cell>
          <cell r="T1225" t="str">
            <v>FLEXTRANS UIO</v>
          </cell>
          <cell r="U1225" t="str">
            <v>FLEXNETUIO_LOCAL</v>
          </cell>
          <cell r="V1225">
            <v>1</v>
          </cell>
          <cell r="W1225">
            <v>1</v>
          </cell>
          <cell r="X1225" t="str">
            <v>FLEXNET ECUADOR - MDELIVERY</v>
          </cell>
          <cell r="Y1225" t="str">
            <v>CALLE 28 DE JUNIO S/N Y GARCIA MORENO ENTRADA LLANO GRANDE</v>
          </cell>
        </row>
        <row r="1226">
          <cell r="A1226" t="str">
            <v>TK-7802</v>
          </cell>
          <cell r="B1226">
            <v>497649</v>
          </cell>
          <cell r="C1226" t="str">
            <v>TK-7802</v>
          </cell>
          <cell r="D1226" t="str">
            <v>MDELIVERY</v>
          </cell>
          <cell r="E1226" t="str">
            <v>DESPACHO</v>
          </cell>
          <cell r="F1226" t="str">
            <v>EXPRESS</v>
          </cell>
          <cell r="G1226" t="str">
            <v/>
          </cell>
          <cell r="H1226">
            <v>44942</v>
          </cell>
          <cell r="I1226" t="str">
            <v>ENTREGADO</v>
          </cell>
          <cell r="J1226">
            <v>44943</v>
          </cell>
          <cell r="K1226" t="str">
            <v>OTECEL</v>
          </cell>
          <cell r="L1226" t="str">
            <v>AVDA SIMON BOLIVAR Y VIA NAYON CONJUNTO CORPORATIVO EKOPARK TORRE 3 TELEFONICA</v>
          </cell>
          <cell r="M1226" t="str">
            <v/>
          </cell>
          <cell r="N1226" t="str">
            <v>098299225</v>
          </cell>
          <cell r="O1226" t="str">
            <v/>
          </cell>
          <cell r="P1226" t="str">
            <v>QUITO</v>
          </cell>
          <cell r="Q1226" t="str">
            <v>QUITO</v>
          </cell>
          <cell r="R1226" t="str">
            <v>PICHINCHA</v>
          </cell>
          <cell r="T1226" t="str">
            <v>FLEXTRANS UIO</v>
          </cell>
          <cell r="U1226" t="str">
            <v>FLEXNETUIO_LOCAL</v>
          </cell>
          <cell r="V1226">
            <v>1</v>
          </cell>
          <cell r="W1226">
            <v>1</v>
          </cell>
          <cell r="X1226" t="str">
            <v>FLEXNET ECUADOR - MDELIVERY</v>
          </cell>
          <cell r="Y1226" t="str">
            <v>CALLE 28 DE JUNIO S/N Y GARCIA MORENO ENTRADA LLANO GRANDE</v>
          </cell>
        </row>
        <row r="1227">
          <cell r="A1227" t="str">
            <v>TK-7803</v>
          </cell>
          <cell r="B1227">
            <v>497650</v>
          </cell>
          <cell r="C1227" t="str">
            <v>TK-7803</v>
          </cell>
          <cell r="D1227" t="str">
            <v>MDELIVERY</v>
          </cell>
          <cell r="E1227" t="str">
            <v>DESPACHO</v>
          </cell>
          <cell r="F1227" t="str">
            <v>EXPRESS</v>
          </cell>
          <cell r="G1227" t="str">
            <v/>
          </cell>
          <cell r="H1227">
            <v>44942</v>
          </cell>
          <cell r="I1227" t="str">
            <v>ENTREGADO</v>
          </cell>
          <cell r="J1227">
            <v>44943</v>
          </cell>
          <cell r="K1227" t="str">
            <v>OTECEL</v>
          </cell>
          <cell r="L1227" t="str">
            <v>AVDA SIMON BOLIVAR Y VIA NAYON CONJUNTO CORPORATIVO EKOPARK TORRE 3 TELEFONICA</v>
          </cell>
          <cell r="M1227" t="str">
            <v/>
          </cell>
          <cell r="N1227" t="str">
            <v>098299225</v>
          </cell>
          <cell r="O1227" t="str">
            <v/>
          </cell>
          <cell r="P1227" t="str">
            <v>QUITO</v>
          </cell>
          <cell r="Q1227" t="str">
            <v>QUITO</v>
          </cell>
          <cell r="R1227" t="str">
            <v>PICHINCHA</v>
          </cell>
          <cell r="T1227" t="str">
            <v>FLEXTRANS UIO</v>
          </cell>
          <cell r="U1227" t="str">
            <v>FLEXNETUIO_LOCAL</v>
          </cell>
          <cell r="V1227">
            <v>1</v>
          </cell>
          <cell r="W1227">
            <v>1</v>
          </cell>
          <cell r="X1227" t="str">
            <v>FLEXNET ECUADOR - MDELIVERY</v>
          </cell>
          <cell r="Y1227" t="str">
            <v>CALLE 28 DE JUNIO S/N Y GARCIA MORENO ENTRADA LLANO GRANDE</v>
          </cell>
        </row>
        <row r="1228">
          <cell r="A1228" t="str">
            <v>TK-7804</v>
          </cell>
          <cell r="B1228">
            <v>497651</v>
          </cell>
          <cell r="C1228" t="str">
            <v>TK-7804</v>
          </cell>
          <cell r="D1228" t="str">
            <v>MDELIVERY</v>
          </cell>
          <cell r="E1228" t="str">
            <v>DESPACHO</v>
          </cell>
          <cell r="F1228" t="str">
            <v>EXPRESS</v>
          </cell>
          <cell r="G1228" t="str">
            <v/>
          </cell>
          <cell r="H1228">
            <v>44942</v>
          </cell>
          <cell r="I1228" t="str">
            <v>ENTREGADO</v>
          </cell>
          <cell r="J1228">
            <v>44943</v>
          </cell>
          <cell r="K1228" t="str">
            <v>OTECEL</v>
          </cell>
          <cell r="L1228" t="str">
            <v>AVDA SIMON BOLIVAR Y VIA NAYON CONJUNTO CORPORATIVO EKOPARK TORRE 3 TELEFONICA</v>
          </cell>
          <cell r="M1228" t="str">
            <v/>
          </cell>
          <cell r="N1228" t="str">
            <v>098299225</v>
          </cell>
          <cell r="O1228" t="str">
            <v/>
          </cell>
          <cell r="P1228" t="str">
            <v>QUITO</v>
          </cell>
          <cell r="Q1228" t="str">
            <v>QUITO</v>
          </cell>
          <cell r="R1228" t="str">
            <v>PICHINCHA</v>
          </cell>
          <cell r="T1228" t="str">
            <v>FLEXTRANS UIO</v>
          </cell>
          <cell r="U1228" t="str">
            <v>FLEXNETUIO_LOCAL</v>
          </cell>
          <cell r="V1228">
            <v>1</v>
          </cell>
          <cell r="W1228">
            <v>1</v>
          </cell>
          <cell r="X1228" t="str">
            <v>FLEXNET ECUADOR - MDELIVERY</v>
          </cell>
          <cell r="Y1228" t="str">
            <v>CALLE 28 DE JUNIO S/N Y GARCIA MORENO ENTRADA LLANO GRANDE</v>
          </cell>
        </row>
        <row r="1229">
          <cell r="A1229" t="str">
            <v>TK-7805</v>
          </cell>
          <cell r="B1229">
            <v>497652</v>
          </cell>
          <cell r="C1229" t="str">
            <v>TK-7805</v>
          </cell>
          <cell r="D1229" t="str">
            <v>MDELIVERY</v>
          </cell>
          <cell r="E1229" t="str">
            <v>DESPACHO</v>
          </cell>
          <cell r="F1229" t="str">
            <v>EXPRESS</v>
          </cell>
          <cell r="G1229" t="str">
            <v/>
          </cell>
          <cell r="H1229">
            <v>44942</v>
          </cell>
          <cell r="I1229" t="str">
            <v>ENTREGADO</v>
          </cell>
          <cell r="J1229">
            <v>44943</v>
          </cell>
          <cell r="K1229" t="str">
            <v>OTECEL</v>
          </cell>
          <cell r="L1229" t="str">
            <v>AVDA SIMON BOLIVAR Y VIA NAYON CONJUNTO CORPORATIVO EKOPARK TORRE 3 TELEFONICA</v>
          </cell>
          <cell r="M1229" t="str">
            <v/>
          </cell>
          <cell r="N1229" t="str">
            <v>098299225</v>
          </cell>
          <cell r="O1229" t="str">
            <v/>
          </cell>
          <cell r="P1229" t="str">
            <v>QUITO</v>
          </cell>
          <cell r="Q1229" t="str">
            <v>QUITO</v>
          </cell>
          <cell r="R1229" t="str">
            <v>PICHINCHA</v>
          </cell>
          <cell r="T1229" t="str">
            <v>FLEXTRANS UIO</v>
          </cell>
          <cell r="U1229" t="str">
            <v>FLEXNETUIO_LOCAL</v>
          </cell>
          <cell r="V1229">
            <v>1</v>
          </cell>
          <cell r="W1229">
            <v>1</v>
          </cell>
          <cell r="X1229" t="str">
            <v>FLEXNET ECUADOR - MDELIVERY</v>
          </cell>
          <cell r="Y1229" t="str">
            <v>CALLE 28 DE JUNIO S/N Y GARCIA MORENO ENTRADA LLANO GRANDE</v>
          </cell>
        </row>
        <row r="1230">
          <cell r="A1230" t="str">
            <v>TK-7806</v>
          </cell>
          <cell r="B1230">
            <v>497653</v>
          </cell>
          <cell r="C1230" t="str">
            <v>TK-7806</v>
          </cell>
          <cell r="D1230" t="str">
            <v>MDELIVERY</v>
          </cell>
          <cell r="E1230" t="str">
            <v>DESPACHO</v>
          </cell>
          <cell r="F1230" t="str">
            <v>EXPRESS</v>
          </cell>
          <cell r="G1230" t="str">
            <v/>
          </cell>
          <cell r="H1230">
            <v>44942</v>
          </cell>
          <cell r="I1230" t="str">
            <v>ENTREGADO</v>
          </cell>
          <cell r="J1230">
            <v>44943</v>
          </cell>
          <cell r="K1230" t="str">
            <v>OTECEL</v>
          </cell>
          <cell r="L1230" t="str">
            <v>AVDA SIMON BOLIVAR Y VIA NAYON CONJUNTO CORPORATIVO EKOPARK TORRE 3 TELEFONICA</v>
          </cell>
          <cell r="M1230" t="str">
            <v/>
          </cell>
          <cell r="N1230" t="str">
            <v>098299225</v>
          </cell>
          <cell r="O1230" t="str">
            <v/>
          </cell>
          <cell r="P1230" t="str">
            <v>QUITO</v>
          </cell>
          <cell r="Q1230" t="str">
            <v>QUITO</v>
          </cell>
          <cell r="R1230" t="str">
            <v>PICHINCHA</v>
          </cell>
          <cell r="T1230" t="str">
            <v>FLEXTRANS UIO</v>
          </cell>
          <cell r="U1230" t="str">
            <v>FLEXNETUIO_LOCAL</v>
          </cell>
          <cell r="V1230">
            <v>1</v>
          </cell>
          <cell r="W1230">
            <v>1</v>
          </cell>
          <cell r="X1230" t="str">
            <v>FLEXNET ECUADOR - MDELIVERY</v>
          </cell>
          <cell r="Y1230" t="str">
            <v>CALLE 28 DE JUNIO S/N Y GARCIA MORENO ENTRADA LLANO GRANDE</v>
          </cell>
        </row>
        <row r="1231">
          <cell r="A1231" t="str">
            <v>TK-7807</v>
          </cell>
          <cell r="B1231">
            <v>497654</v>
          </cell>
          <cell r="C1231" t="str">
            <v>TK-7807</v>
          </cell>
          <cell r="D1231" t="str">
            <v>MDELIVERY</v>
          </cell>
          <cell r="E1231" t="str">
            <v>DESPACHO</v>
          </cell>
          <cell r="F1231" t="str">
            <v>EXPRESS</v>
          </cell>
          <cell r="G1231" t="str">
            <v/>
          </cell>
          <cell r="H1231">
            <v>44942</v>
          </cell>
          <cell r="I1231" t="str">
            <v>ENTREGADO</v>
          </cell>
          <cell r="J1231">
            <v>44943</v>
          </cell>
          <cell r="K1231" t="str">
            <v>OTECEL</v>
          </cell>
          <cell r="L1231" t="str">
            <v>AVDA SIMON BOLIVAR Y VIA NAYON CONJUNTO CORPORATIVO EKOPARK TORRE 3 TELEFONICA</v>
          </cell>
          <cell r="M1231" t="str">
            <v/>
          </cell>
          <cell r="N1231" t="str">
            <v>098299225</v>
          </cell>
          <cell r="O1231" t="str">
            <v/>
          </cell>
          <cell r="P1231" t="str">
            <v>QUITO</v>
          </cell>
          <cell r="Q1231" t="str">
            <v>QUITO</v>
          </cell>
          <cell r="R1231" t="str">
            <v>PICHINCHA</v>
          </cell>
          <cell r="T1231" t="str">
            <v>FLEXTRANS UIO</v>
          </cell>
          <cell r="U1231" t="str">
            <v>FLEXNETUIO_LOCAL</v>
          </cell>
          <cell r="V1231">
            <v>1</v>
          </cell>
          <cell r="W1231">
            <v>1</v>
          </cell>
          <cell r="X1231" t="str">
            <v>FLEXNET ECUADOR - MDELIVERY</v>
          </cell>
          <cell r="Y1231" t="str">
            <v>CALLE 28 DE JUNIO S/N Y GARCIA MORENO ENTRADA LLANO GRANDE</v>
          </cell>
        </row>
        <row r="1232">
          <cell r="A1232" t="str">
            <v>TK-7808</v>
          </cell>
          <cell r="B1232">
            <v>497655</v>
          </cell>
          <cell r="C1232" t="str">
            <v>TK-7808</v>
          </cell>
          <cell r="D1232" t="str">
            <v>MDELIVERY</v>
          </cell>
          <cell r="E1232" t="str">
            <v>DESPACHO</v>
          </cell>
          <cell r="F1232" t="str">
            <v>EXPRESS</v>
          </cell>
          <cell r="G1232" t="str">
            <v/>
          </cell>
          <cell r="H1232">
            <v>44942</v>
          </cell>
          <cell r="I1232" t="str">
            <v>ENTREGADO</v>
          </cell>
          <cell r="J1232">
            <v>44943</v>
          </cell>
          <cell r="K1232" t="str">
            <v>OTECEL</v>
          </cell>
          <cell r="L1232" t="str">
            <v>AVDA SIMON BOLIVAR Y VIA NAYON CONJUNTO CORPORATIVO EKOPARK TORRE 3 TELEFONICA</v>
          </cell>
          <cell r="M1232" t="str">
            <v/>
          </cell>
          <cell r="N1232" t="str">
            <v>098299225</v>
          </cell>
          <cell r="O1232" t="str">
            <v/>
          </cell>
          <cell r="P1232" t="str">
            <v>QUITO</v>
          </cell>
          <cell r="Q1232" t="str">
            <v>QUITO</v>
          </cell>
          <cell r="R1232" t="str">
            <v>PICHINCHA</v>
          </cell>
          <cell r="T1232" t="str">
            <v>FLEXTRANS UIO</v>
          </cell>
          <cell r="U1232" t="str">
            <v>FLEXNETUIO_LOCAL</v>
          </cell>
          <cell r="V1232">
            <v>1</v>
          </cell>
          <cell r="W1232">
            <v>1</v>
          </cell>
          <cell r="X1232" t="str">
            <v>FLEXNET ECUADOR - MDELIVERY</v>
          </cell>
          <cell r="Y1232" t="str">
            <v>CALLE 28 DE JUNIO S/N Y GARCIA MORENO ENTRADA LLANO GRANDE</v>
          </cell>
        </row>
        <row r="1233">
          <cell r="A1233" t="str">
            <v>TK-7809</v>
          </cell>
          <cell r="B1233">
            <v>497656</v>
          </cell>
          <cell r="C1233" t="str">
            <v>TK-7809</v>
          </cell>
          <cell r="D1233" t="str">
            <v>MDELIVERY</v>
          </cell>
          <cell r="E1233" t="str">
            <v>DESPACHO</v>
          </cell>
          <cell r="F1233" t="str">
            <v>EXPRESS</v>
          </cell>
          <cell r="G1233" t="str">
            <v/>
          </cell>
          <cell r="H1233">
            <v>44942</v>
          </cell>
          <cell r="I1233" t="str">
            <v>ENTREGADO</v>
          </cell>
          <cell r="J1233">
            <v>44943</v>
          </cell>
          <cell r="K1233" t="str">
            <v>OTECEL</v>
          </cell>
          <cell r="L1233" t="str">
            <v>AVDA SIMON BOLIVAR Y VIA NAYON CONJUNTO CORPORATIVO EKOPARK TORRE 3 TELEFONICA</v>
          </cell>
          <cell r="M1233" t="str">
            <v/>
          </cell>
          <cell r="N1233" t="str">
            <v>098299225</v>
          </cell>
          <cell r="O1233" t="str">
            <v/>
          </cell>
          <cell r="P1233" t="str">
            <v>QUITO</v>
          </cell>
          <cell r="Q1233" t="str">
            <v>QUITO</v>
          </cell>
          <cell r="R1233" t="str">
            <v>PICHINCHA</v>
          </cell>
          <cell r="T1233" t="str">
            <v>FLEXTRANS UIO</v>
          </cell>
          <cell r="U1233" t="str">
            <v>FLEXNETUIO_LOCAL</v>
          </cell>
          <cell r="V1233">
            <v>1</v>
          </cell>
          <cell r="W1233">
            <v>1</v>
          </cell>
          <cell r="X1233" t="str">
            <v>FLEXNET ECUADOR - MDELIVERY</v>
          </cell>
          <cell r="Y1233" t="str">
            <v>CALLE 28 DE JUNIO S/N Y GARCIA MORENO ENTRADA LLANO GRANDE</v>
          </cell>
        </row>
        <row r="1234">
          <cell r="A1234" t="str">
            <v>TK-7810</v>
          </cell>
          <cell r="B1234">
            <v>497657</v>
          </cell>
          <cell r="C1234" t="str">
            <v>TK-7810</v>
          </cell>
          <cell r="D1234" t="str">
            <v>MDELIVERY</v>
          </cell>
          <cell r="E1234" t="str">
            <v>DESPACHO</v>
          </cell>
          <cell r="F1234" t="str">
            <v>EXPRESS</v>
          </cell>
          <cell r="G1234" t="str">
            <v/>
          </cell>
          <cell r="H1234">
            <v>44942</v>
          </cell>
          <cell r="I1234" t="str">
            <v>ENTREGADO</v>
          </cell>
          <cell r="J1234">
            <v>44943</v>
          </cell>
          <cell r="K1234" t="str">
            <v>OTECEL</v>
          </cell>
          <cell r="L1234" t="str">
            <v>AVDA SIMON BOLIVAR Y VIA NAYON CONJUNTO CORPORATIVO EKOPARK TORRE 3 TELEFONICA</v>
          </cell>
          <cell r="M1234" t="str">
            <v/>
          </cell>
          <cell r="N1234" t="str">
            <v>098299225</v>
          </cell>
          <cell r="O1234" t="str">
            <v/>
          </cell>
          <cell r="P1234" t="str">
            <v>QUITO</v>
          </cell>
          <cell r="Q1234" t="str">
            <v>QUITO</v>
          </cell>
          <cell r="R1234" t="str">
            <v>PICHINCHA</v>
          </cell>
          <cell r="T1234" t="str">
            <v>FLEXTRANS UIO</v>
          </cell>
          <cell r="U1234" t="str">
            <v>FLEXNETUIO_LOCAL</v>
          </cell>
          <cell r="V1234">
            <v>1</v>
          </cell>
          <cell r="W1234">
            <v>1</v>
          </cell>
          <cell r="X1234" t="str">
            <v>FLEXNET ECUADOR - MDELIVERY</v>
          </cell>
          <cell r="Y1234" t="str">
            <v>CALLE 28 DE JUNIO S/N Y GARCIA MORENO ENTRADA LLANO GRANDE</v>
          </cell>
        </row>
        <row r="1235">
          <cell r="A1235" t="str">
            <v>TK-7811</v>
          </cell>
          <cell r="B1235">
            <v>497658</v>
          </cell>
          <cell r="C1235" t="str">
            <v>TK-7811</v>
          </cell>
          <cell r="D1235" t="str">
            <v>MDELIVERY</v>
          </cell>
          <cell r="E1235" t="str">
            <v>DESPACHO</v>
          </cell>
          <cell r="F1235" t="str">
            <v>EXPRESS</v>
          </cell>
          <cell r="G1235" t="str">
            <v/>
          </cell>
          <cell r="H1235">
            <v>44942</v>
          </cell>
          <cell r="I1235" t="str">
            <v>ENTREGADO</v>
          </cell>
          <cell r="J1235">
            <v>44943</v>
          </cell>
          <cell r="K1235" t="str">
            <v>OTECEL</v>
          </cell>
          <cell r="L1235" t="str">
            <v>AVDA SIMON BOLIVAR Y VIA NAYON CONJUNTO CORPORATIVO EKOPARK TORRE 3 TELEFONICA</v>
          </cell>
          <cell r="M1235" t="str">
            <v/>
          </cell>
          <cell r="N1235" t="str">
            <v>098299225</v>
          </cell>
          <cell r="O1235" t="str">
            <v/>
          </cell>
          <cell r="P1235" t="str">
            <v>QUITO</v>
          </cell>
          <cell r="Q1235" t="str">
            <v>QUITO</v>
          </cell>
          <cell r="R1235" t="str">
            <v>PICHINCHA</v>
          </cell>
          <cell r="T1235" t="str">
            <v>FLEXTRANS UIO</v>
          </cell>
          <cell r="U1235" t="str">
            <v>FLEXNETUIO_LOCAL</v>
          </cell>
          <cell r="V1235">
            <v>1</v>
          </cell>
          <cell r="W1235">
            <v>1</v>
          </cell>
          <cell r="X1235" t="str">
            <v>FLEXNET ECUADOR - MDELIVERY</v>
          </cell>
          <cell r="Y1235" t="str">
            <v>CALLE 28 DE JUNIO S/N Y GARCIA MORENO ENTRADA LLANO GRANDE</v>
          </cell>
        </row>
        <row r="1236">
          <cell r="A1236" t="str">
            <v>TK-7812</v>
          </cell>
          <cell r="B1236">
            <v>497659</v>
          </cell>
          <cell r="C1236" t="str">
            <v>TK-7812</v>
          </cell>
          <cell r="D1236" t="str">
            <v>MDELIVERY</v>
          </cell>
          <cell r="E1236" t="str">
            <v>DESPACHO</v>
          </cell>
          <cell r="F1236" t="str">
            <v>EXPRESS</v>
          </cell>
          <cell r="G1236" t="str">
            <v/>
          </cell>
          <cell r="H1236">
            <v>44942</v>
          </cell>
          <cell r="I1236" t="str">
            <v>ENTREGADO</v>
          </cell>
          <cell r="J1236">
            <v>44943</v>
          </cell>
          <cell r="K1236" t="str">
            <v>OTECEL</v>
          </cell>
          <cell r="L1236" t="str">
            <v>AVDA SIMON BOLIVAR Y VIA NAYON CONJUNTO CORPORATIVO EKOPARK TORRE 3 TELEFONICA</v>
          </cell>
          <cell r="M1236" t="str">
            <v/>
          </cell>
          <cell r="N1236" t="str">
            <v>098299225</v>
          </cell>
          <cell r="O1236" t="str">
            <v/>
          </cell>
          <cell r="P1236" t="str">
            <v>QUITO</v>
          </cell>
          <cell r="Q1236" t="str">
            <v>QUITO</v>
          </cell>
          <cell r="R1236" t="str">
            <v>PICHINCHA</v>
          </cell>
          <cell r="T1236" t="str">
            <v>FLEXTRANS UIO</v>
          </cell>
          <cell r="U1236" t="str">
            <v>FLEXNETUIO_LOCAL</v>
          </cell>
          <cell r="V1236">
            <v>1</v>
          </cell>
          <cell r="W1236">
            <v>1</v>
          </cell>
          <cell r="X1236" t="str">
            <v>FLEXNET ECUADOR - MDELIVERY</v>
          </cell>
          <cell r="Y1236" t="str">
            <v>CALLE 28 DE JUNIO S/N Y GARCIA MORENO ENTRADA LLANO GRANDE</v>
          </cell>
        </row>
        <row r="1237">
          <cell r="A1237" t="str">
            <v>TK-7813</v>
          </cell>
          <cell r="B1237">
            <v>497660</v>
          </cell>
          <cell r="C1237" t="str">
            <v>TK-7813</v>
          </cell>
          <cell r="D1237" t="str">
            <v>MDELIVERY</v>
          </cell>
          <cell r="E1237" t="str">
            <v>DESPACHO</v>
          </cell>
          <cell r="F1237" t="str">
            <v>EXPRESS</v>
          </cell>
          <cell r="G1237" t="str">
            <v/>
          </cell>
          <cell r="H1237">
            <v>44942</v>
          </cell>
          <cell r="I1237" t="str">
            <v>ENTREGADO</v>
          </cell>
          <cell r="J1237">
            <v>44943</v>
          </cell>
          <cell r="K1237" t="str">
            <v>OTECEL</v>
          </cell>
          <cell r="L1237" t="str">
            <v>AVDA SIMON BOLIVAR Y VIA NAYON CONJUNTO CORPORATIVO EKOPARK TORRE 3 TELEFONICA</v>
          </cell>
          <cell r="M1237" t="str">
            <v/>
          </cell>
          <cell r="N1237" t="str">
            <v>098299225</v>
          </cell>
          <cell r="O1237" t="str">
            <v/>
          </cell>
          <cell r="P1237" t="str">
            <v>QUITO</v>
          </cell>
          <cell r="Q1237" t="str">
            <v>QUITO</v>
          </cell>
          <cell r="R1237" t="str">
            <v>PICHINCHA</v>
          </cell>
          <cell r="T1237" t="str">
            <v>FLEXTRANS UIO</v>
          </cell>
          <cell r="U1237" t="str">
            <v>FLEXNETUIO_LOCAL</v>
          </cell>
          <cell r="V1237">
            <v>1</v>
          </cell>
          <cell r="W1237">
            <v>1</v>
          </cell>
          <cell r="X1237" t="str">
            <v>FLEXNET ECUADOR - MDELIVERY</v>
          </cell>
          <cell r="Y1237" t="str">
            <v>CALLE 28 DE JUNIO S/N Y GARCIA MORENO ENTRADA LLANO GRANDE</v>
          </cell>
        </row>
        <row r="1238">
          <cell r="A1238" t="str">
            <v>TK-7814</v>
          </cell>
          <cell r="B1238">
            <v>497661</v>
          </cell>
          <cell r="C1238" t="str">
            <v>TK-7814</v>
          </cell>
          <cell r="D1238" t="str">
            <v>MDELIVERY</v>
          </cell>
          <cell r="E1238" t="str">
            <v>DESPACHO</v>
          </cell>
          <cell r="F1238" t="str">
            <v>EXPRESS</v>
          </cell>
          <cell r="G1238" t="str">
            <v/>
          </cell>
          <cell r="H1238">
            <v>44942</v>
          </cell>
          <cell r="I1238" t="str">
            <v>ENTREGADO</v>
          </cell>
          <cell r="J1238">
            <v>44943</v>
          </cell>
          <cell r="K1238" t="str">
            <v>OTECEL</v>
          </cell>
          <cell r="L1238" t="str">
            <v>AVDA SIMON BOLIVAR Y VIA NAYON CONJUNTO CORPORATIVO EKOPARK TORRE 3 TELEFONICA</v>
          </cell>
          <cell r="M1238" t="str">
            <v/>
          </cell>
          <cell r="N1238" t="str">
            <v>098299225</v>
          </cell>
          <cell r="O1238" t="str">
            <v/>
          </cell>
          <cell r="P1238" t="str">
            <v>QUITO</v>
          </cell>
          <cell r="Q1238" t="str">
            <v>QUITO</v>
          </cell>
          <cell r="R1238" t="str">
            <v>PICHINCHA</v>
          </cell>
          <cell r="T1238" t="str">
            <v>FLEXTRANS UIO</v>
          </cell>
          <cell r="U1238" t="str">
            <v>FLEXNETUIO_LOCAL</v>
          </cell>
          <cell r="V1238">
            <v>1</v>
          </cell>
          <cell r="W1238">
            <v>1</v>
          </cell>
          <cell r="X1238" t="str">
            <v>FLEXNET ECUADOR - MDELIVERY</v>
          </cell>
          <cell r="Y1238" t="str">
            <v>CALLE 28 DE JUNIO S/N Y GARCIA MORENO ENTRADA LLANO GRANDE</v>
          </cell>
        </row>
        <row r="1239">
          <cell r="A1239" t="str">
            <v>TK-7815</v>
          </cell>
          <cell r="B1239">
            <v>497662</v>
          </cell>
          <cell r="C1239" t="str">
            <v>TK-7815</v>
          </cell>
          <cell r="D1239" t="str">
            <v>MDELIVERY</v>
          </cell>
          <cell r="E1239" t="str">
            <v>DESPACHO</v>
          </cell>
          <cell r="F1239" t="str">
            <v>EXPRESS</v>
          </cell>
          <cell r="G1239" t="str">
            <v/>
          </cell>
          <cell r="H1239">
            <v>44942</v>
          </cell>
          <cell r="I1239" t="str">
            <v>ENTREGADO</v>
          </cell>
          <cell r="J1239">
            <v>44943</v>
          </cell>
          <cell r="K1239" t="str">
            <v>OTECEL</v>
          </cell>
          <cell r="L1239" t="str">
            <v>AVDA SIMON BOLIVAR Y VIA NAYON CONJUNTO CORPORATIVO EKOPARK TORRE 3 TELEFONICA</v>
          </cell>
          <cell r="M1239" t="str">
            <v/>
          </cell>
          <cell r="N1239" t="str">
            <v>098299225</v>
          </cell>
          <cell r="O1239" t="str">
            <v/>
          </cell>
          <cell r="P1239" t="str">
            <v>QUITO</v>
          </cell>
          <cell r="Q1239" t="str">
            <v>QUITO</v>
          </cell>
          <cell r="R1239" t="str">
            <v>PICHINCHA</v>
          </cell>
          <cell r="T1239" t="str">
            <v>FLEXTRANS UIO</v>
          </cell>
          <cell r="U1239" t="str">
            <v>FLEXNETUIO_LOCAL</v>
          </cell>
          <cell r="V1239">
            <v>1</v>
          </cell>
          <cell r="W1239">
            <v>1</v>
          </cell>
          <cell r="X1239" t="str">
            <v>FLEXNET ECUADOR - MDELIVERY</v>
          </cell>
          <cell r="Y1239" t="str">
            <v>CALLE 28 DE JUNIO S/N Y GARCIA MORENO ENTRADA LLANO GRANDE</v>
          </cell>
        </row>
        <row r="1240">
          <cell r="A1240" t="str">
            <v>TK-7816</v>
          </cell>
          <cell r="B1240">
            <v>497663</v>
          </cell>
          <cell r="C1240" t="str">
            <v>TK-7816</v>
          </cell>
          <cell r="D1240" t="str">
            <v>MDELIVERY</v>
          </cell>
          <cell r="E1240" t="str">
            <v>DESPACHO</v>
          </cell>
          <cell r="F1240" t="str">
            <v>EXPRESS</v>
          </cell>
          <cell r="G1240" t="str">
            <v/>
          </cell>
          <cell r="H1240">
            <v>44942</v>
          </cell>
          <cell r="I1240" t="str">
            <v>ENTREGADO</v>
          </cell>
          <cell r="J1240">
            <v>44943</v>
          </cell>
          <cell r="K1240" t="str">
            <v>OTECEL</v>
          </cell>
          <cell r="L1240" t="str">
            <v>AVDA SIMON BOLIVAR Y VIA NAYON CONJUNTO CORPORATIVO EKOPARK TORRE 3 TELEFONICA</v>
          </cell>
          <cell r="M1240" t="str">
            <v/>
          </cell>
          <cell r="N1240" t="str">
            <v>098299225</v>
          </cell>
          <cell r="O1240" t="str">
            <v/>
          </cell>
          <cell r="P1240" t="str">
            <v>QUITO</v>
          </cell>
          <cell r="Q1240" t="str">
            <v>QUITO</v>
          </cell>
          <cell r="R1240" t="str">
            <v>PICHINCHA</v>
          </cell>
          <cell r="T1240" t="str">
            <v>FLEXTRANS UIO</v>
          </cell>
          <cell r="U1240" t="str">
            <v>FLEXNETUIO_LOCAL</v>
          </cell>
          <cell r="V1240">
            <v>1</v>
          </cell>
          <cell r="W1240">
            <v>1</v>
          </cell>
          <cell r="X1240" t="str">
            <v>FLEXNET ECUADOR - MDELIVERY</v>
          </cell>
          <cell r="Y1240" t="str">
            <v>CALLE 28 DE JUNIO S/N Y GARCIA MORENO ENTRADA LLANO GRANDE</v>
          </cell>
        </row>
        <row r="1241">
          <cell r="A1241" t="str">
            <v>20003072238920</v>
          </cell>
          <cell r="B1241">
            <v>497609</v>
          </cell>
          <cell r="C1241" t="str">
            <v>20003072238920</v>
          </cell>
          <cell r="D1241" t="str">
            <v>CONECEL</v>
          </cell>
          <cell r="E1241" t="str">
            <v>DESPACHO</v>
          </cell>
          <cell r="F1241" t="str">
            <v>NORMAL</v>
          </cell>
          <cell r="G1241" t="str">
            <v>FT80161</v>
          </cell>
          <cell r="H1241">
            <v>44942</v>
          </cell>
          <cell r="I1241" t="str">
            <v>ENTREGADO</v>
          </cell>
          <cell r="J1241">
            <v>44943</v>
          </cell>
          <cell r="K1241" t="str">
            <v xml:space="preserve">DAYERLIN ISABEL RAMOS ALEMAN / </v>
          </cell>
          <cell r="L1241" t="str">
            <v>QUITO / ALANGASI / BRASILO EJE TRANSVERSAL Y PASAJE BRASIL 3 EN CASA 2 PISO COLOR BLANCA DIAGONAL A LA IGLESIA DE SAN CARLOS DE ALANGASI-0.296237,-78.4402063</v>
          </cell>
          <cell r="M1241" t="str">
            <v>1759658436</v>
          </cell>
          <cell r="N1241" t="str">
            <v>983047462 /  964008900</v>
          </cell>
          <cell r="O1241" t="str">
            <v/>
          </cell>
          <cell r="P1241" t="str">
            <v>QUITO</v>
          </cell>
          <cell r="Q1241" t="str">
            <v>QUITO</v>
          </cell>
          <cell r="R1241" t="str">
            <v>PICHINCHA</v>
          </cell>
          <cell r="T1241" t="str">
            <v>FLEXTRANS UIO</v>
          </cell>
          <cell r="U1241" t="str">
            <v>FLEXNETUIO_LOCAL</v>
          </cell>
          <cell r="V1241">
            <v>1</v>
          </cell>
          <cell r="W1241">
            <v>1</v>
          </cell>
          <cell r="X1241" t="str">
            <v>FLEXNET</v>
          </cell>
          <cell r="Y1241" t="str">
            <v>FLEX NET CALLE 28 DE JUNIO S/N Y GARCIA MORENO ENTRADA LLANO GRANDE</v>
          </cell>
        </row>
        <row r="1242">
          <cell r="A1242" t="str">
            <v>20003072216567</v>
          </cell>
          <cell r="B1242">
            <v>497610</v>
          </cell>
          <cell r="C1242" t="str">
            <v>20003072216567</v>
          </cell>
          <cell r="D1242" t="str">
            <v>CONECEL</v>
          </cell>
          <cell r="E1242" t="str">
            <v>DESPACHO</v>
          </cell>
          <cell r="F1242" t="str">
            <v>NORMAL</v>
          </cell>
          <cell r="G1242" t="str">
            <v>031002004185083</v>
          </cell>
          <cell r="H1242">
            <v>44942</v>
          </cell>
          <cell r="I1242" t="str">
            <v>INCIDENCIA</v>
          </cell>
          <cell r="J1242">
            <v>44944</v>
          </cell>
          <cell r="K1242" t="str">
            <v xml:space="preserve">VERONICA ELIZABETH ARMAS DUQUE / </v>
          </cell>
          <cell r="L1242" t="str">
            <v>LATACUNGA / LA MATRIZ / CALLE RIO GUAYAS ENTRE LA CARRETERA PANAMERICANA Y MARCO SUBIA EN EL TERMINAL TERRESTRE DE LATACUNGA A UNA CUADRA DEL SANTA MARIA</v>
          </cell>
          <cell r="M1242" t="str">
            <v>501729362</v>
          </cell>
          <cell r="N1242" t="str">
            <v>984122351 /  984690687</v>
          </cell>
          <cell r="P1242" t="str">
            <v>LATACUNGA</v>
          </cell>
          <cell r="Q1242" t="str">
            <v>LATACUNGA</v>
          </cell>
          <cell r="R1242" t="str">
            <v>COTOPAXI</v>
          </cell>
          <cell r="T1242" t="str">
            <v>TRAMACO</v>
          </cell>
          <cell r="U1242" t="str">
            <v>FLEXNETUIO_PROVINCIA</v>
          </cell>
          <cell r="V1242">
            <v>1</v>
          </cell>
          <cell r="W1242">
            <v>1</v>
          </cell>
          <cell r="X1242" t="str">
            <v>FLEXNET</v>
          </cell>
          <cell r="Y1242" t="str">
            <v>FLEX NET CALLE 28 DE JUNIO S/N Y GARCIA MORENO ENTRADA LLANO GRANDE</v>
          </cell>
        </row>
        <row r="1243">
          <cell r="A1243" t="str">
            <v>20003068524616</v>
          </cell>
          <cell r="B1243">
            <v>497611</v>
          </cell>
          <cell r="C1243" t="str">
            <v>20003068524616</v>
          </cell>
          <cell r="D1243" t="str">
            <v>CONECEL</v>
          </cell>
          <cell r="E1243" t="str">
            <v>DESPACHO</v>
          </cell>
          <cell r="F1243" t="str">
            <v>NORMAL</v>
          </cell>
          <cell r="G1243" t="str">
            <v>GR20003068524616</v>
          </cell>
          <cell r="H1243">
            <v>44942</v>
          </cell>
          <cell r="I1243" t="str">
            <v>ENTREGADO</v>
          </cell>
          <cell r="J1243">
            <v>44943</v>
          </cell>
          <cell r="K1243" t="str">
            <v xml:space="preserve">JAVIER EDUARDO ANCHUNDIA CHAVEZ / </v>
          </cell>
          <cell r="L1243" t="str">
            <v>MANTA / MONTECRISTI / Guillermo Balda. Montecristi Av Metropolitana Via A Manta CASA DE 1 PISO COLOR BLANCA A UNA CUADRA DE LA IGLESIA PENTECOSTAL</v>
          </cell>
          <cell r="M1243" t="str">
            <v>1311968026</v>
          </cell>
          <cell r="N1243" t="str">
            <v>993972920 /  963977268</v>
          </cell>
          <cell r="O1243" t="str">
            <v/>
          </cell>
          <cell r="P1243" t="str">
            <v>MANTA</v>
          </cell>
          <cell r="Q1243" t="str">
            <v>MANTA</v>
          </cell>
          <cell r="R1243" t="str">
            <v>MANABI</v>
          </cell>
          <cell r="U1243" t="str">
            <v>FLEXNETUIO_PROVINCIA</v>
          </cell>
          <cell r="V1243">
            <v>1</v>
          </cell>
          <cell r="W1243">
            <v>1</v>
          </cell>
          <cell r="X1243" t="str">
            <v>FLEXNET</v>
          </cell>
          <cell r="Y1243" t="str">
            <v>FLEX NET CALLE 28 DE JUNIO S/N Y GARCIA MORENO ENTRADA LLANO GRANDE</v>
          </cell>
        </row>
        <row r="1244">
          <cell r="A1244" t="str">
            <v>20003073192097</v>
          </cell>
          <cell r="B1244">
            <v>497612</v>
          </cell>
          <cell r="C1244" t="str">
            <v>20003073192097</v>
          </cell>
          <cell r="D1244" t="str">
            <v>CONECEL</v>
          </cell>
          <cell r="E1244" t="str">
            <v>DESPACHO</v>
          </cell>
          <cell r="F1244" t="str">
            <v>NORMAL</v>
          </cell>
          <cell r="G1244" t="str">
            <v>031002004185081.</v>
          </cell>
          <cell r="H1244">
            <v>44942</v>
          </cell>
          <cell r="I1244" t="str">
            <v>EN_TRANSITO</v>
          </cell>
          <cell r="J1244">
            <v>44944</v>
          </cell>
          <cell r="K1244" t="str">
            <v xml:space="preserve">JOSE ANDRES CORDOVA MERINO / </v>
          </cell>
          <cell r="L1244" t="str">
            <v>RIOBAMBA / LIZARZABURU / CUIDADELA LOS MANZANARES CALLE, ANTONIO SALAS Y ALBERTO COLOMA CONJUNTO AGATAR, ADENTRO LA CASA 2, ES EN EL PENULTIMO TIMBRE</v>
          </cell>
          <cell r="M1244" t="str">
            <v>604006973</v>
          </cell>
          <cell r="N1244" t="str">
            <v xml:space="preserve">998271323 /  </v>
          </cell>
          <cell r="P1244" t="str">
            <v>RIOBAMBA</v>
          </cell>
          <cell r="Q1244" t="str">
            <v>RIOBAMBA</v>
          </cell>
          <cell r="R1244" t="str">
            <v>CHIMBORAZO</v>
          </cell>
          <cell r="T1244" t="str">
            <v>TRAMACO</v>
          </cell>
          <cell r="U1244" t="str">
            <v>FLEXNETUIO_PROVINCIA</v>
          </cell>
          <cell r="V1244">
            <v>1</v>
          </cell>
          <cell r="W1244">
            <v>1</v>
          </cell>
          <cell r="X1244" t="str">
            <v>FLEXNET</v>
          </cell>
          <cell r="Y1244" t="str">
            <v>FLEX NET CALLE 28 DE JUNIO S/N Y GARCIA MORENO ENTRADA LLANO GRANDE</v>
          </cell>
        </row>
        <row r="1245">
          <cell r="A1245" t="str">
            <v>20003072447918</v>
          </cell>
          <cell r="B1245">
            <v>497613</v>
          </cell>
          <cell r="C1245" t="str">
            <v>20003072447918</v>
          </cell>
          <cell r="D1245" t="str">
            <v>CONECEL</v>
          </cell>
          <cell r="E1245" t="str">
            <v>DESPACHO</v>
          </cell>
          <cell r="F1245" t="str">
            <v>NORMAL</v>
          </cell>
          <cell r="G1245" t="str">
            <v>FT80220</v>
          </cell>
          <cell r="H1245">
            <v>44942</v>
          </cell>
          <cell r="I1245" t="str">
            <v>ENTREGADO</v>
          </cell>
          <cell r="J1245">
            <v>44943</v>
          </cell>
          <cell r="K1245" t="str">
            <v xml:space="preserve">WELLINTON ANDRES CURAY JAMA / </v>
          </cell>
          <cell r="L1245" t="str">
            <v>GUAYAQUIL / URDANETA / CALLE 18AVA 302 Y PEDRO PABLO GOMEZ CASA DE COLOR VERDE CON PORTON BLANCO JUNTO A LA PLAZA</v>
          </cell>
          <cell r="M1245" t="str">
            <v>924075856</v>
          </cell>
          <cell r="N1245" t="str">
            <v xml:space="preserve">997729265 /  </v>
          </cell>
          <cell r="P1245" t="str">
            <v>GUAYAQUIL</v>
          </cell>
          <cell r="Q1245" t="str">
            <v>GUAYAQUIL</v>
          </cell>
          <cell r="R1245" t="str">
            <v>GUAYAS</v>
          </cell>
          <cell r="T1245" t="str">
            <v>ITSACOURIER</v>
          </cell>
          <cell r="U1245" t="str">
            <v>FLEXNETUIO_GYE</v>
          </cell>
          <cell r="V1245">
            <v>1</v>
          </cell>
          <cell r="W1245">
            <v>1</v>
          </cell>
          <cell r="X1245" t="str">
            <v>FLEXNET</v>
          </cell>
          <cell r="Y1245" t="str">
            <v>FLEX NET CALLE 28 DE JUNIO S/N Y GARCIA MORENO ENTRADA LLANO GRANDE</v>
          </cell>
        </row>
        <row r="1246">
          <cell r="A1246" t="str">
            <v>20003070625239</v>
          </cell>
          <cell r="B1246">
            <v>497614</v>
          </cell>
          <cell r="C1246" t="str">
            <v>20003070625239</v>
          </cell>
          <cell r="D1246" t="str">
            <v>CONECEL</v>
          </cell>
          <cell r="E1246" t="str">
            <v>DESPACHO</v>
          </cell>
          <cell r="F1246" t="str">
            <v>NORMAL</v>
          </cell>
          <cell r="G1246" t="str">
            <v>031002004187495</v>
          </cell>
          <cell r="H1246">
            <v>44942</v>
          </cell>
          <cell r="I1246" t="str">
            <v>EN_TRANSITO</v>
          </cell>
          <cell r="J1246">
            <v>44943</v>
          </cell>
          <cell r="K1246" t="str">
            <v xml:space="preserve">MONICA PATRICIA VERA ACUNA / </v>
          </cell>
          <cell r="L1246" t="str">
            <v>MILAGRO / MILAGRO / AV VICTOR HUGO CABRERA Y JORGE DELGADO EN LA CDLA TOMAS ACUNA CASA DE UN PISO CON PORTON DE MADERA JUNTO A LA TIENDA DIANITA</v>
          </cell>
          <cell r="M1246" t="str">
            <v>920627171</v>
          </cell>
          <cell r="N1246" t="str">
            <v xml:space="preserve">991982810 /  </v>
          </cell>
          <cell r="P1246" t="str">
            <v>MILAGRO</v>
          </cell>
          <cell r="Q1246" t="str">
            <v>MILAGRO</v>
          </cell>
          <cell r="R1246" t="str">
            <v>GUAYAS</v>
          </cell>
          <cell r="T1246" t="str">
            <v>TRAMACO</v>
          </cell>
          <cell r="U1246" t="str">
            <v>FLEXNETUIO_PROVINCIA</v>
          </cell>
          <cell r="V1246">
            <v>1</v>
          </cell>
          <cell r="W1246">
            <v>1</v>
          </cell>
          <cell r="X1246" t="str">
            <v>FLEXNET</v>
          </cell>
          <cell r="Y1246" t="str">
            <v>FLEX NET CALLE 28 DE JUNIO S/N Y GARCIA MORENO ENTRADA LLANO GRANDE</v>
          </cell>
        </row>
        <row r="1247">
          <cell r="A1247" t="str">
            <v>20003072185897</v>
          </cell>
          <cell r="B1247">
            <v>497615</v>
          </cell>
          <cell r="C1247" t="str">
            <v>20003072185897</v>
          </cell>
          <cell r="D1247" t="str">
            <v>CONECEL</v>
          </cell>
          <cell r="E1247" t="str">
            <v>DESPACHO</v>
          </cell>
          <cell r="F1247" t="str">
            <v>NORMAL</v>
          </cell>
          <cell r="G1247" t="str">
            <v>GR20003072185897</v>
          </cell>
          <cell r="H1247">
            <v>44942</v>
          </cell>
          <cell r="I1247" t="str">
            <v>ENTREGADO</v>
          </cell>
          <cell r="J1247">
            <v>44943</v>
          </cell>
          <cell r="K1247" t="str">
            <v xml:space="preserve">ANDERSON CORTEZ CASIERRA / </v>
          </cell>
          <cell r="L1247" t="str">
            <v>ESMERALDAS / 5 DE AGOSTO / SECTOR CODESA AV. JAIME HURTADO Y VIA REFINERIA ENTREGA EN OBRAS PUBLICAS PREOPICIA 4 CAMPAMENTO DE OBRAS PUBLICAS JUNTO A GARAGE DE DE LA COOPERATIVA TRANS ESMERALDAS</v>
          </cell>
          <cell r="M1247" t="str">
            <v>802348987</v>
          </cell>
          <cell r="N1247" t="str">
            <v>959727081 /  960905773</v>
          </cell>
          <cell r="O1247" t="str">
            <v/>
          </cell>
          <cell r="P1247" t="str">
            <v>ESMERALDAS</v>
          </cell>
          <cell r="Q1247" t="str">
            <v>ESMERALDAS</v>
          </cell>
          <cell r="R1247" t="str">
            <v>ESMERALDAS</v>
          </cell>
          <cell r="U1247" t="str">
            <v>FLEXNETUIO_PROVINCIA</v>
          </cell>
          <cell r="V1247">
            <v>1</v>
          </cell>
          <cell r="W1247">
            <v>1</v>
          </cell>
          <cell r="X1247" t="str">
            <v>FLEXNET</v>
          </cell>
          <cell r="Y1247" t="str">
            <v>FLEX NET CALLE 28 DE JUNIO S/N Y GARCIA MORENO ENTRADA LLANO GRANDE</v>
          </cell>
        </row>
        <row r="1248">
          <cell r="A1248" t="str">
            <v>20003073193172</v>
          </cell>
          <cell r="B1248">
            <v>497616</v>
          </cell>
          <cell r="C1248" t="str">
            <v>20003073193172</v>
          </cell>
          <cell r="D1248" t="str">
            <v>CONECEL</v>
          </cell>
          <cell r="E1248" t="str">
            <v>DESPACHO</v>
          </cell>
          <cell r="F1248" t="str">
            <v>NORMAL</v>
          </cell>
          <cell r="G1248" t="str">
            <v>GR20003073193172</v>
          </cell>
          <cell r="H1248">
            <v>44942</v>
          </cell>
          <cell r="I1248" t="str">
            <v>EN_TRANSITO</v>
          </cell>
          <cell r="J1248">
            <v>44943</v>
          </cell>
          <cell r="K1248" t="str">
            <v xml:space="preserve">LUIS ENRIQUE MALIZA ILLICACHI / </v>
          </cell>
          <cell r="L1248" t="str">
            <v>MANTA / TARQUI / CALLE 34 Y PASAJE A4 EN LOCAL DE 1 PISO SOLO BLANCO EN EL TALLER DE ENDEREZADA Y PINTURA DE CARROS A MEDIA CUADRA DE DEPOSITO EL PUNTO DE LUCHO</v>
          </cell>
          <cell r="M1248" t="str">
            <v>2000048567</v>
          </cell>
          <cell r="N1248" t="str">
            <v>964161171 /  988745565</v>
          </cell>
          <cell r="O1248" t="str">
            <v/>
          </cell>
          <cell r="P1248" t="str">
            <v>MANTA</v>
          </cell>
          <cell r="Q1248" t="str">
            <v>MANTA</v>
          </cell>
          <cell r="R1248" t="str">
            <v>MANABI</v>
          </cell>
          <cell r="U1248" t="str">
            <v>FLEXNETUIO_PROVINCIA</v>
          </cell>
          <cell r="V1248">
            <v>1</v>
          </cell>
          <cell r="W1248">
            <v>1</v>
          </cell>
          <cell r="X1248" t="str">
            <v>FLEXNET</v>
          </cell>
          <cell r="Y1248" t="str">
            <v>FLEX NET CALLE 28 DE JUNIO S/N Y GARCIA MORENO ENTRADA LLANO GRANDE</v>
          </cell>
        </row>
        <row r="1249">
          <cell r="A1249" t="str">
            <v>2000307318739</v>
          </cell>
          <cell r="B1249">
            <v>497617</v>
          </cell>
          <cell r="C1249" t="str">
            <v>2000307318739</v>
          </cell>
          <cell r="D1249" t="str">
            <v>CONECEL</v>
          </cell>
          <cell r="E1249" t="str">
            <v>DESPACHO</v>
          </cell>
          <cell r="F1249" t="str">
            <v>NORMAL</v>
          </cell>
          <cell r="G1249" t="str">
            <v>031002004185082.</v>
          </cell>
          <cell r="H1249">
            <v>44942</v>
          </cell>
          <cell r="I1249" t="str">
            <v>EN_TRANSITO</v>
          </cell>
          <cell r="J1249">
            <v>44944</v>
          </cell>
          <cell r="K1249" t="str">
            <v xml:space="preserve">DANIELA JHOSSELYN ALBAN GUERRERO / </v>
          </cell>
          <cell r="L1249" t="str">
            <v>RIOBAMBA / VELASCO / AV. PRENSA Y LOS OLIVOS N27 RESTAURANTE SABOR RIOBAMBENO 2 PISOS COLOR LADRILLO JUNTO A COOPERATIVA SAN JORGUE</v>
          </cell>
          <cell r="M1249" t="str">
            <v>604327098</v>
          </cell>
          <cell r="N1249" t="str">
            <v>969387712 /  983448132</v>
          </cell>
          <cell r="P1249" t="str">
            <v>RIOBAMBA</v>
          </cell>
          <cell r="Q1249" t="str">
            <v>RIOBAMBA</v>
          </cell>
          <cell r="R1249" t="str">
            <v>CHIMBORAZO</v>
          </cell>
          <cell r="T1249" t="str">
            <v>TRAMACO</v>
          </cell>
          <cell r="U1249" t="str">
            <v>FLEXNETUIO_PROVINCIA</v>
          </cell>
          <cell r="V1249">
            <v>1</v>
          </cell>
          <cell r="W1249">
            <v>1</v>
          </cell>
          <cell r="X1249" t="str">
            <v>FLEXNET</v>
          </cell>
          <cell r="Y1249" t="str">
            <v>FLEX NET CALLE 28 DE JUNIO S/N Y GARCIA MORENO ENTRADA LLANO GRANDE</v>
          </cell>
        </row>
        <row r="1250">
          <cell r="A1250" t="str">
            <v>20003066581121</v>
          </cell>
          <cell r="B1250">
            <v>497618</v>
          </cell>
          <cell r="C1250" t="str">
            <v>20003066581121</v>
          </cell>
          <cell r="D1250" t="str">
            <v>CONECEL</v>
          </cell>
          <cell r="E1250" t="str">
            <v>DESPACHO</v>
          </cell>
          <cell r="F1250" t="str">
            <v>NORMAL</v>
          </cell>
          <cell r="G1250" t="str">
            <v>FT80162</v>
          </cell>
          <cell r="H1250">
            <v>44942</v>
          </cell>
          <cell r="I1250" t="str">
            <v>INCIDENCIA</v>
          </cell>
          <cell r="J1250">
            <v>44943</v>
          </cell>
          <cell r="K1250" t="str">
            <v xml:space="preserve">JIMMY ALEXANDER JAMI FLORES / </v>
          </cell>
          <cell r="L1250" t="str">
            <v>QUITO / CONOCOTO / CLL FERNANDEZ DE HEREDIA Y PEDRO PORRAS CASA AMARILLA DE TRES PISOS DIAGONAL A LA GUARDERIA LUCERITO DE MONCERRAT</v>
          </cell>
          <cell r="M1250" t="str">
            <v>1727408088</v>
          </cell>
          <cell r="N1250" t="str">
            <v xml:space="preserve">979069336 /  </v>
          </cell>
          <cell r="P1250" t="str">
            <v>QUITO</v>
          </cell>
          <cell r="Q1250" t="str">
            <v>QUITO</v>
          </cell>
          <cell r="R1250" t="str">
            <v>PICHINCHA</v>
          </cell>
          <cell r="T1250" t="str">
            <v>FLEXTRANS UIO</v>
          </cell>
          <cell r="U1250" t="str">
            <v>FLEXNETUIO_LOCAL</v>
          </cell>
          <cell r="V1250">
            <v>1</v>
          </cell>
          <cell r="W1250">
            <v>1</v>
          </cell>
          <cell r="X1250" t="str">
            <v>FLEXNET</v>
          </cell>
          <cell r="Y1250" t="str">
            <v>FLEX NET CALLE 28 DE JUNIO S/N Y GARCIA MORENO ENTRADA LLANO GRANDE</v>
          </cell>
        </row>
        <row r="1251">
          <cell r="A1251" t="str">
            <v>20003072238582</v>
          </cell>
          <cell r="B1251">
            <v>497619</v>
          </cell>
          <cell r="C1251" t="str">
            <v>20003072238582</v>
          </cell>
          <cell r="D1251" t="str">
            <v>CONECEL</v>
          </cell>
          <cell r="E1251" t="str">
            <v>DESPACHO</v>
          </cell>
          <cell r="F1251" t="str">
            <v>NORMAL</v>
          </cell>
          <cell r="G1251" t="str">
            <v>031002004185087</v>
          </cell>
          <cell r="H1251">
            <v>44942</v>
          </cell>
          <cell r="I1251" t="str">
            <v>INCIDENCIA</v>
          </cell>
          <cell r="J1251">
            <v>44944</v>
          </cell>
          <cell r="K1251" t="str">
            <v xml:space="preserve">EDISON XAVIER TIPANTUNA CHUQUI / </v>
          </cell>
          <cell r="L1251" t="str">
            <v>AMBATO / ATOCHA FICOA / AV DE LOS GUAYTAMBOS Y LOS CAPULIES EN EL EDIFICIO DE 3 PISOS COLOR PLOMO CON ROJO FRENTE A LA TIENDA MAYFE</v>
          </cell>
          <cell r="M1251" t="str">
            <v>503502627</v>
          </cell>
          <cell r="N1251" t="str">
            <v xml:space="preserve">998943539 /  </v>
          </cell>
          <cell r="O1251" t="str">
            <v/>
          </cell>
          <cell r="P1251" t="str">
            <v>AMBATO</v>
          </cell>
          <cell r="Q1251" t="str">
            <v>AMBATO</v>
          </cell>
          <cell r="R1251" t="str">
            <v>TUNGURAHUA</v>
          </cell>
          <cell r="S1251" t="str">
            <v>AMBATO</v>
          </cell>
          <cell r="T1251" t="str">
            <v>TRAMACO</v>
          </cell>
          <cell r="U1251" t="str">
            <v>FLEXNETUIO_PROVINCIA</v>
          </cell>
          <cell r="V1251">
            <v>1</v>
          </cell>
          <cell r="W1251">
            <v>1</v>
          </cell>
          <cell r="X1251" t="str">
            <v>FLEXNET</v>
          </cell>
          <cell r="Y1251" t="str">
            <v>FLEX NET CALLE 28 DE JUNIO S/N Y GARCIA MORENO ENTRADA LLANO GRANDE</v>
          </cell>
        </row>
        <row r="1252">
          <cell r="A1252" t="str">
            <v>20003073130438</v>
          </cell>
          <cell r="B1252">
            <v>497620</v>
          </cell>
          <cell r="C1252" t="str">
            <v>20003073130438</v>
          </cell>
          <cell r="D1252" t="str">
            <v>CONECEL</v>
          </cell>
          <cell r="E1252" t="str">
            <v>DESPACHO</v>
          </cell>
          <cell r="F1252" t="str">
            <v>NORMAL</v>
          </cell>
          <cell r="G1252" t="str">
            <v>FT80163</v>
          </cell>
          <cell r="H1252">
            <v>44942</v>
          </cell>
          <cell r="I1252" t="str">
            <v>DEVOLUCION_EN_PROCESO</v>
          </cell>
          <cell r="J1252">
            <v>44944</v>
          </cell>
          <cell r="K1252" t="str">
            <v xml:space="preserve">MANUEL DE JESUS RIOFRIO ANRANGO / </v>
          </cell>
          <cell r="L1252" t="str">
            <v>QUITO / CHILLOGALLO / SECTOR EL CALZADO CALLE TEODORO GOMEZ DE LA TORRE Y MORASPUNGO TRABAJO AUTO MOTEL MONTE VERDE FRENTE AL HOPITAL QUITO SUR DEL IESS</v>
          </cell>
          <cell r="M1252" t="str">
            <v>1751391044</v>
          </cell>
          <cell r="N1252" t="str">
            <v xml:space="preserve">983837416 /  </v>
          </cell>
          <cell r="P1252" t="str">
            <v>QUITO</v>
          </cell>
          <cell r="Q1252" t="str">
            <v>QUITO</v>
          </cell>
          <cell r="R1252" t="str">
            <v>PICHINCHA</v>
          </cell>
          <cell r="T1252" t="str">
            <v>FLEXTRANS UIO</v>
          </cell>
          <cell r="U1252" t="str">
            <v>FLEXNETUIO_LOCAL</v>
          </cell>
          <cell r="V1252">
            <v>1</v>
          </cell>
          <cell r="W1252">
            <v>1</v>
          </cell>
          <cell r="X1252" t="str">
            <v>FLEXNET</v>
          </cell>
          <cell r="Y1252" t="str">
            <v>FLEX NET CALLE 28 DE JUNIO S/N Y GARCIA MORENO ENTRADA LLANO GRANDE</v>
          </cell>
        </row>
        <row r="1253">
          <cell r="A1253" t="str">
            <v>20003063530785</v>
          </cell>
          <cell r="B1253">
            <v>497621</v>
          </cell>
          <cell r="C1253" t="str">
            <v>20003063530785</v>
          </cell>
          <cell r="D1253" t="str">
            <v>CONECEL</v>
          </cell>
          <cell r="E1253" t="str">
            <v>DESPACHO</v>
          </cell>
          <cell r="F1253" t="str">
            <v>NORMAL</v>
          </cell>
          <cell r="G1253" t="str">
            <v>FT80164</v>
          </cell>
          <cell r="H1253">
            <v>44942</v>
          </cell>
          <cell r="I1253" t="str">
            <v>INCIDENCIA</v>
          </cell>
          <cell r="J1253">
            <v>44944</v>
          </cell>
          <cell r="K1253" t="str">
            <v xml:space="preserve">EDUVIGE RIGOBERTINA ROMERO ALCIVAR / </v>
          </cell>
          <cell r="L1253" t="str">
            <v>QUITO / COTOCOLLAO / AV.PEDRO DE ALVARADO N63-129 Y JOSE H FIGUEROA FRENTE AL GIMNASIO GSM FITNESS ATRAS DE LA UNIDAD EDUCATIVA ALFONSO ESPIN L. GOTAEL</v>
          </cell>
          <cell r="M1253" t="str">
            <v>909446403</v>
          </cell>
          <cell r="N1253" t="str">
            <v>998371918 /  962792985</v>
          </cell>
          <cell r="O1253" t="str">
            <v/>
          </cell>
          <cell r="P1253" t="str">
            <v>QUITO</v>
          </cell>
          <cell r="Q1253" t="str">
            <v>QUITO</v>
          </cell>
          <cell r="R1253" t="str">
            <v>PICHINCHA</v>
          </cell>
          <cell r="T1253" t="str">
            <v>FLEXTRANS UIO</v>
          </cell>
          <cell r="U1253" t="str">
            <v>FLEXNETUIO_LOCAL</v>
          </cell>
          <cell r="V1253">
            <v>1</v>
          </cell>
          <cell r="W1253">
            <v>1</v>
          </cell>
          <cell r="X1253" t="str">
            <v>FLEXNET</v>
          </cell>
          <cell r="Y1253" t="str">
            <v>FLEX NET CALLE 28 DE JUNIO S/N Y GARCIA MORENO ENTRADA LLANO GRANDE</v>
          </cell>
        </row>
        <row r="1254">
          <cell r="A1254" t="str">
            <v>20003063998431</v>
          </cell>
          <cell r="B1254">
            <v>497622</v>
          </cell>
          <cell r="C1254" t="str">
            <v>20003063998431</v>
          </cell>
          <cell r="D1254" t="str">
            <v>CONECEL</v>
          </cell>
          <cell r="E1254" t="str">
            <v>DESPACHO</v>
          </cell>
          <cell r="F1254" t="str">
            <v>NORMAL</v>
          </cell>
          <cell r="G1254" t="str">
            <v>FT80165</v>
          </cell>
          <cell r="H1254">
            <v>44942</v>
          </cell>
          <cell r="I1254" t="str">
            <v>INCIDENCIA</v>
          </cell>
          <cell r="J1254">
            <v>44944</v>
          </cell>
          <cell r="K1254" t="str">
            <v xml:space="preserve">EDUVIGE RIGOBERTINA ROMERO ALCIVAR / </v>
          </cell>
          <cell r="L1254" t="str">
            <v>QUITO / COTOCOLLAO / AV.PEDRO DE ALVARADO N63-129 Y JOSE H FIGUEROA FRENTE AL GIMNASIO GSM FITNESS ATRAS DE LA UNIDAD EDUCATIVA ALFONSO ESPIN L. GOTAEL</v>
          </cell>
          <cell r="M1254" t="str">
            <v>909446403</v>
          </cell>
          <cell r="N1254" t="str">
            <v>962792985 /  998371918</v>
          </cell>
          <cell r="O1254" t="str">
            <v/>
          </cell>
          <cell r="P1254" t="str">
            <v>QUITO</v>
          </cell>
          <cell r="Q1254" t="str">
            <v>QUITO</v>
          </cell>
          <cell r="R1254" t="str">
            <v>PICHINCHA</v>
          </cell>
          <cell r="T1254" t="str">
            <v>FLEXTRANS UIO</v>
          </cell>
          <cell r="U1254" t="str">
            <v>FLEXNETUIO_LOCAL</v>
          </cell>
          <cell r="V1254">
            <v>1</v>
          </cell>
          <cell r="W1254">
            <v>1</v>
          </cell>
          <cell r="X1254" t="str">
            <v>FLEXNET</v>
          </cell>
          <cell r="Y1254" t="str">
            <v>FLEX NET CALLE 28 DE JUNIO S/N Y GARCIA MORENO ENTRADA LLANO GRANDE</v>
          </cell>
        </row>
        <row r="1255">
          <cell r="A1255" t="str">
            <v>20003073184109</v>
          </cell>
          <cell r="B1255">
            <v>497623</v>
          </cell>
          <cell r="C1255" t="str">
            <v>20003073184109</v>
          </cell>
          <cell r="D1255" t="str">
            <v>CONECEL</v>
          </cell>
          <cell r="E1255" t="str">
            <v>DESPACHO</v>
          </cell>
          <cell r="F1255" t="str">
            <v>NORMAL</v>
          </cell>
          <cell r="G1255" t="str">
            <v>FT80166</v>
          </cell>
          <cell r="H1255">
            <v>44942</v>
          </cell>
          <cell r="I1255" t="str">
            <v>ENTREGADO</v>
          </cell>
          <cell r="J1255">
            <v>44943</v>
          </cell>
          <cell r="K1255" t="str">
            <v xml:space="preserve">RICARDO VINICIO GALABAY GUALOTUNA / </v>
          </cell>
          <cell r="L1255" t="str">
            <v>QUITO / SANGOLQUI / RECIBEN EN PROPHARAv. Gral. Ruminahui &amp; Av. de los Shyris FRENTE A LA GASOLINERA PETROCOMERCIAL Y LA PLAZA DE TOROS SANGOLQUI</v>
          </cell>
          <cell r="M1255" t="str">
            <v>1723045348</v>
          </cell>
          <cell r="N1255" t="str">
            <v xml:space="preserve">987811689 /  </v>
          </cell>
          <cell r="O1255" t="str">
            <v/>
          </cell>
          <cell r="P1255" t="str">
            <v>QUITO</v>
          </cell>
          <cell r="Q1255" t="str">
            <v>QUITO</v>
          </cell>
          <cell r="R1255" t="str">
            <v>PICHINCHA</v>
          </cell>
          <cell r="T1255" t="str">
            <v>FLEXTRANS UIO</v>
          </cell>
          <cell r="U1255" t="str">
            <v>FLEXNETUIO_LOCAL</v>
          </cell>
          <cell r="V1255">
            <v>1</v>
          </cell>
          <cell r="W1255">
            <v>1</v>
          </cell>
          <cell r="X1255" t="str">
            <v>FLEXNET</v>
          </cell>
          <cell r="Y1255" t="str">
            <v>FLEX NET CALLE 28 DE JUNIO S/N Y GARCIA MORENO ENTRADA LLANO GRANDE</v>
          </cell>
        </row>
        <row r="1256">
          <cell r="A1256" t="str">
            <v>20003073162476</v>
          </cell>
          <cell r="B1256">
            <v>497624</v>
          </cell>
          <cell r="C1256" t="str">
            <v>20003073162476</v>
          </cell>
          <cell r="D1256" t="str">
            <v>CONECEL</v>
          </cell>
          <cell r="E1256" t="str">
            <v>DESPACHO</v>
          </cell>
          <cell r="F1256" t="str">
            <v>NORMAL</v>
          </cell>
          <cell r="G1256" t="str">
            <v>031002004185080.</v>
          </cell>
          <cell r="H1256">
            <v>44942</v>
          </cell>
          <cell r="I1256" t="str">
            <v>EN_TRANSITO</v>
          </cell>
          <cell r="J1256">
            <v>44944</v>
          </cell>
          <cell r="K1256" t="str">
            <v xml:space="preserve">MIGUEL ABEL GARCIA ZHUMI / </v>
          </cell>
          <cell r="L1256" t="str">
            <v>MACHALA / JUBONES / AV. 4TA Y C9 LOS VERGELES SECTOR C DIAGONAL A IGLESIA CATOLICA SANTA MARIANITA Y CASA 1P CON CERRAMIENTO DE BLOQUE SIN PINTAR PORTON NEGRO</v>
          </cell>
          <cell r="M1256" t="str">
            <v>1712001823</v>
          </cell>
          <cell r="N1256" t="str">
            <v xml:space="preserve">983779046 /  </v>
          </cell>
          <cell r="P1256" t="str">
            <v>MACHALA</v>
          </cell>
          <cell r="Q1256" t="str">
            <v>MACHALA</v>
          </cell>
          <cell r="R1256" t="str">
            <v>EL ORO</v>
          </cell>
          <cell r="T1256" t="str">
            <v>TRAMACO</v>
          </cell>
          <cell r="U1256" t="str">
            <v>FLEXNETUIO_PROVINCIA</v>
          </cell>
          <cell r="V1256">
            <v>1</v>
          </cell>
          <cell r="W1256">
            <v>1</v>
          </cell>
          <cell r="X1256" t="str">
            <v>FLEXNET</v>
          </cell>
          <cell r="Y1256" t="str">
            <v>FLEX NET CALLE 28 DE JUNIO S/N Y GARCIA MORENO ENTRADA LLANO GRANDE</v>
          </cell>
        </row>
        <row r="1257">
          <cell r="A1257" t="str">
            <v>20003063992045</v>
          </cell>
          <cell r="B1257">
            <v>497625</v>
          </cell>
          <cell r="C1257" t="str">
            <v>20003063992045</v>
          </cell>
          <cell r="D1257" t="str">
            <v>CONECEL</v>
          </cell>
          <cell r="E1257" t="str">
            <v>DESPACHO</v>
          </cell>
          <cell r="F1257" t="str">
            <v>NORMAL</v>
          </cell>
          <cell r="G1257" t="str">
            <v>FT80167</v>
          </cell>
          <cell r="H1257">
            <v>44942</v>
          </cell>
          <cell r="I1257" t="str">
            <v>INCIDENCIA</v>
          </cell>
          <cell r="J1257">
            <v>44943</v>
          </cell>
          <cell r="K1257" t="str">
            <v xml:space="preserve">PEDRO PATRICIO GALARRAGA SALAZAR / </v>
          </cell>
          <cell r="L1257" t="str">
            <v>QUITO / QUITUMBE / AV QUITUMBE NAN S46 Y CALLE OE2D EN EL COLEGIO REPLICA MEJIA DIAGONAL A UN CONSULTORIO MEDICO</v>
          </cell>
          <cell r="M1257" t="str">
            <v>1351137797</v>
          </cell>
          <cell r="N1257" t="str">
            <v>968773698 /  989360023</v>
          </cell>
          <cell r="P1257" t="str">
            <v>QUITO</v>
          </cell>
          <cell r="Q1257" t="str">
            <v>QUITO</v>
          </cell>
          <cell r="R1257" t="str">
            <v>PICHINCHA</v>
          </cell>
          <cell r="T1257" t="str">
            <v>FLEXTRANS UIO</v>
          </cell>
          <cell r="U1257" t="str">
            <v>FLEXNETUIO_LOCAL</v>
          </cell>
          <cell r="V1257">
            <v>1</v>
          </cell>
          <cell r="W1257">
            <v>1</v>
          </cell>
          <cell r="X1257" t="str">
            <v>FLEXNET</v>
          </cell>
          <cell r="Y1257" t="str">
            <v>FLEX NET CALLE 28 DE JUNIO S/N Y GARCIA MORENO ENTRADA LLANO GRANDE</v>
          </cell>
        </row>
        <row r="1258">
          <cell r="A1258" t="str">
            <v>20003073162678</v>
          </cell>
          <cell r="B1258">
            <v>497626</v>
          </cell>
          <cell r="C1258" t="str">
            <v>20003073162678</v>
          </cell>
          <cell r="D1258" t="str">
            <v>CONECEL</v>
          </cell>
          <cell r="E1258" t="str">
            <v>DESPACHO</v>
          </cell>
          <cell r="F1258" t="str">
            <v>NORMAL</v>
          </cell>
          <cell r="G1258" t="str">
            <v>FT80168</v>
          </cell>
          <cell r="H1258">
            <v>44942</v>
          </cell>
          <cell r="I1258" t="str">
            <v>ENTREGADO</v>
          </cell>
          <cell r="J1258">
            <v>44943</v>
          </cell>
          <cell r="K1258" t="str">
            <v xml:space="preserve">ROBERTO IVAN ERAZO BENAVIDES / </v>
          </cell>
          <cell r="L1258" t="str">
            <v>QUITO / COTOCOLLAO / CALLE DE LOS EUCALIPTOS Y PASAJE 4F CASA DE DOS PISOS COLOR PLOMO A UNA CUADRA DE LLANTA SPORT Y LAVANDERIA DUPLEX</v>
          </cell>
          <cell r="M1258" t="str">
            <v>1710523984</v>
          </cell>
          <cell r="N1258" t="str">
            <v>969776482 /  985918694</v>
          </cell>
          <cell r="O1258" t="str">
            <v/>
          </cell>
          <cell r="P1258" t="str">
            <v>QUITO</v>
          </cell>
          <cell r="Q1258" t="str">
            <v>QUITO</v>
          </cell>
          <cell r="R1258" t="str">
            <v>PICHINCHA</v>
          </cell>
          <cell r="T1258" t="str">
            <v>FLEXTRANS UIO</v>
          </cell>
          <cell r="U1258" t="str">
            <v>FLEXNETUIO_LOCAL</v>
          </cell>
          <cell r="V1258">
            <v>1</v>
          </cell>
          <cell r="W1258">
            <v>1</v>
          </cell>
          <cell r="X1258" t="str">
            <v>FLEXNET</v>
          </cell>
          <cell r="Y1258" t="str">
            <v>FLEX NET CALLE 28 DE JUNIO S/N Y GARCIA MORENO ENTRADA LLANO GRANDE</v>
          </cell>
        </row>
        <row r="1259">
          <cell r="A1259" t="str">
            <v>20003073190668</v>
          </cell>
          <cell r="B1259">
            <v>497627</v>
          </cell>
          <cell r="C1259" t="str">
            <v>20003073190668</v>
          </cell>
          <cell r="D1259" t="str">
            <v>CONECEL</v>
          </cell>
          <cell r="E1259" t="str">
            <v>DESPACHO</v>
          </cell>
          <cell r="F1259" t="str">
            <v>NORMAL</v>
          </cell>
          <cell r="G1259" t="str">
            <v>FT80169</v>
          </cell>
          <cell r="H1259">
            <v>44942</v>
          </cell>
          <cell r="I1259" t="str">
            <v>ENTREGADO</v>
          </cell>
          <cell r="J1259">
            <v>44943</v>
          </cell>
          <cell r="K1259" t="str">
            <v xml:space="preserve">ROBERTO IVAN ERAZO BENAVIDES / </v>
          </cell>
          <cell r="L1259" t="str">
            <v>QUITO / COTOCOLLAO / CALLE DE LOS EUCALIPTOS Y PASAJE 4F CASA DE DOS PISOS COLOR PLOMO A UNA CUADRA DE LLANTA SPORT Y LAVANDERIA DUPLEX</v>
          </cell>
          <cell r="M1259" t="str">
            <v>1710523984</v>
          </cell>
          <cell r="N1259" t="str">
            <v>969776482 /  985918694</v>
          </cell>
          <cell r="O1259" t="str">
            <v/>
          </cell>
          <cell r="P1259" t="str">
            <v>QUITO</v>
          </cell>
          <cell r="Q1259" t="str">
            <v>QUITO</v>
          </cell>
          <cell r="R1259" t="str">
            <v>PICHINCHA</v>
          </cell>
          <cell r="T1259" t="str">
            <v>FLEXTRANS UIO</v>
          </cell>
          <cell r="U1259" t="str">
            <v>FLEXNETUIO_LOCAL</v>
          </cell>
          <cell r="V1259">
            <v>1</v>
          </cell>
          <cell r="W1259">
            <v>1</v>
          </cell>
          <cell r="X1259" t="str">
            <v>FLEXNET</v>
          </cell>
          <cell r="Y1259" t="str">
            <v>FLEX NET CALLE 28 DE JUNIO S/N Y GARCIA MORENO ENTRADA LLANO GRANDE</v>
          </cell>
        </row>
        <row r="1260">
          <cell r="A1260" t="str">
            <v>20003070603578</v>
          </cell>
          <cell r="B1260">
            <v>497628</v>
          </cell>
          <cell r="C1260" t="str">
            <v>20003070603578</v>
          </cell>
          <cell r="D1260" t="str">
            <v>CONECEL</v>
          </cell>
          <cell r="E1260" t="str">
            <v>DESPACHO</v>
          </cell>
          <cell r="F1260" t="str">
            <v>NORMAL</v>
          </cell>
          <cell r="G1260" t="str">
            <v>FT80221</v>
          </cell>
          <cell r="H1260">
            <v>44942</v>
          </cell>
          <cell r="I1260" t="str">
            <v>ENTREGADO</v>
          </cell>
          <cell r="J1260">
            <v>44943</v>
          </cell>
          <cell r="K1260" t="str">
            <v xml:space="preserve">DANIEL FABIAN RAMOS CASTRO / </v>
          </cell>
          <cell r="L1260" t="str">
            <v>GUAYAQUIL / TARQUI / SECTOR HUANCAVILCA MZ F15 CALLE 23 A MEDIA CUADRA DE LA FARMACIA SANA SANA JUNTO A LA TIENDA DE ROPA DREAM SHOP CASA DE DOS PISOS</v>
          </cell>
          <cell r="M1260" t="str">
            <v>915450019</v>
          </cell>
          <cell r="N1260" t="str">
            <v xml:space="preserve">987422182 /  </v>
          </cell>
          <cell r="P1260" t="str">
            <v>GUAYAQUIL</v>
          </cell>
          <cell r="Q1260" t="str">
            <v>GUAYAQUIL</v>
          </cell>
          <cell r="R1260" t="str">
            <v>GUAYAS</v>
          </cell>
          <cell r="T1260" t="str">
            <v>ITSACOURIER</v>
          </cell>
          <cell r="U1260" t="str">
            <v>FLEXNETUIO_GYE</v>
          </cell>
          <cell r="V1260">
            <v>1</v>
          </cell>
          <cell r="W1260">
            <v>1</v>
          </cell>
          <cell r="X1260" t="str">
            <v>FLEXNET</v>
          </cell>
          <cell r="Y1260" t="str">
            <v>FLEX NET CALLE 28 DE JUNIO S/N Y GARCIA MORENO ENTRADA LLANO GRANDE</v>
          </cell>
        </row>
        <row r="1261">
          <cell r="A1261" t="str">
            <v>20003072222935</v>
          </cell>
          <cell r="B1261">
            <v>497629</v>
          </cell>
          <cell r="C1261" t="str">
            <v>20003072222935</v>
          </cell>
          <cell r="D1261" t="str">
            <v>CONECEL</v>
          </cell>
          <cell r="E1261" t="str">
            <v>DESPACHO</v>
          </cell>
          <cell r="F1261" t="str">
            <v>NORMAL</v>
          </cell>
          <cell r="G1261" t="str">
            <v>GR20003072222935</v>
          </cell>
          <cell r="H1261">
            <v>44942</v>
          </cell>
          <cell r="I1261" t="str">
            <v>EN_TRANSITO</v>
          </cell>
          <cell r="J1261">
            <v>44943</v>
          </cell>
          <cell r="K1261" t="str">
            <v xml:space="preserve">MARIA DEL CARMEN ULLO ROMERO / </v>
          </cell>
          <cell r="L1261" t="str">
            <v>SANTO DOMINGO / BOMBOLI / CLLE ARTURO JARAMILLO 2305 Y AV BOMBOLI CRCA AL MINIMARKET 3 HERMANO ATRAS DE LA GASOLINERA TRANS METRO CSA 1 PS CLR MELON PALIDO CON PLTAS HORNAMENTLES FUERA DMICLO</v>
          </cell>
          <cell r="M1261" t="str">
            <v>1707528137</v>
          </cell>
          <cell r="N1261" t="str">
            <v>988922641 /  988922641</v>
          </cell>
          <cell r="O1261" t="str">
            <v/>
          </cell>
          <cell r="P1261" t="str">
            <v>SANTO DOMINGO</v>
          </cell>
          <cell r="Q1261" t="str">
            <v>SANTO DOMINGO</v>
          </cell>
          <cell r="R1261" t="str">
            <v>SANTO DOMINGO DE LOS TSACHILAS</v>
          </cell>
          <cell r="U1261" t="str">
            <v>FLEXNETUIO_PROVINCIA</v>
          </cell>
          <cell r="V1261">
            <v>1</v>
          </cell>
          <cell r="W1261">
            <v>1</v>
          </cell>
          <cell r="X1261" t="str">
            <v>FLEXNET</v>
          </cell>
          <cell r="Y1261" t="str">
            <v>FLEX NET CALLE 28 DE JUNIO S/N Y GARCIA MORENO ENTRADA LLANO GRANDE</v>
          </cell>
        </row>
        <row r="1262">
          <cell r="A1262" t="str">
            <v>20003070023413</v>
          </cell>
          <cell r="B1262">
            <v>497630</v>
          </cell>
          <cell r="C1262" t="str">
            <v>20003070023413</v>
          </cell>
          <cell r="D1262" t="str">
            <v>CONECEL</v>
          </cell>
          <cell r="E1262" t="str">
            <v>DESPACHO</v>
          </cell>
          <cell r="F1262" t="str">
            <v>NORMAL</v>
          </cell>
          <cell r="G1262" t="str">
            <v>GR20003070023413</v>
          </cell>
          <cell r="H1262">
            <v>44942</v>
          </cell>
          <cell r="I1262" t="str">
            <v>INCIDENCIA</v>
          </cell>
          <cell r="J1262">
            <v>44943</v>
          </cell>
          <cell r="K1262" t="str">
            <v xml:space="preserve">DAVID ENRIQUE ZAMORA PONCE / </v>
          </cell>
          <cell r="L1262" t="str">
            <v>MANTA / ELOY ALFARO / BARRIO JIPIJAPA CALLE 326 &amp; A VEI 223 /A UNA CRD DE BARRA BAR JCG CASA DE UN PISO COLOR AMARILLO</v>
          </cell>
          <cell r="M1262" t="str">
            <v>1315334670</v>
          </cell>
          <cell r="N1262" t="str">
            <v>958790637 /  963827708</v>
          </cell>
          <cell r="P1262" t="str">
            <v>MANTA</v>
          </cell>
          <cell r="Q1262" t="str">
            <v>MANTA</v>
          </cell>
          <cell r="R1262" t="str">
            <v>MANABI</v>
          </cell>
          <cell r="U1262" t="str">
            <v>FLEXNETUIO_PROVINCIA</v>
          </cell>
          <cell r="V1262">
            <v>1</v>
          </cell>
          <cell r="W1262">
            <v>1</v>
          </cell>
          <cell r="X1262" t="str">
            <v>FLEXNET</v>
          </cell>
          <cell r="Y1262" t="str">
            <v>FLEX NET CALLE 28 DE JUNIO S/N Y GARCIA MORENO ENTRADA LLANO GRANDE</v>
          </cell>
        </row>
        <row r="1263">
          <cell r="A1263" t="str">
            <v>20003073146515</v>
          </cell>
          <cell r="B1263">
            <v>497631</v>
          </cell>
          <cell r="C1263" t="str">
            <v>20003073146515</v>
          </cell>
          <cell r="D1263" t="str">
            <v>CONECEL</v>
          </cell>
          <cell r="E1263" t="str">
            <v>DESPACHO</v>
          </cell>
          <cell r="F1263" t="str">
            <v>NORMAL</v>
          </cell>
          <cell r="H1263">
            <v>44942</v>
          </cell>
          <cell r="I1263" t="str">
            <v>ENTREGADO</v>
          </cell>
          <cell r="J1263">
            <v>44943</v>
          </cell>
          <cell r="K1263" t="str">
            <v xml:space="preserve">DIANA VERONICA VICUNA MATUTE / </v>
          </cell>
          <cell r="L1263" t="str">
            <v>CUENCA / SAN SEBASTIAN / CALLE GASPAR SANGUIRMA Y ALFONSO ANDRADE CASA DE 1P SN PINTAR PUERTA GRANDE CAFE DIAGONAL A UN MINIMARKET</v>
          </cell>
          <cell r="M1263" t="str">
            <v>301835138</v>
          </cell>
          <cell r="N1263" t="str">
            <v>958767058 /  967902353</v>
          </cell>
          <cell r="P1263" t="str">
            <v>CUENCA</v>
          </cell>
          <cell r="Q1263" t="str">
            <v>CUENCA</v>
          </cell>
          <cell r="R1263" t="str">
            <v>AZUAY</v>
          </cell>
          <cell r="T1263" t="str">
            <v>ITSACOURIER</v>
          </cell>
          <cell r="U1263" t="str">
            <v>FLEXNETUIO_PROVINCIA</v>
          </cell>
          <cell r="V1263">
            <v>1</v>
          </cell>
          <cell r="W1263">
            <v>1</v>
          </cell>
          <cell r="X1263" t="str">
            <v>FLEXNET</v>
          </cell>
          <cell r="Y1263" t="str">
            <v>FLEX NET CALLE 28 DE JUNIO S/N Y GARCIA MORENO ENTRADA LLANO GRANDE</v>
          </cell>
        </row>
        <row r="1264">
          <cell r="A1264" t="str">
            <v>20003072216247</v>
          </cell>
          <cell r="B1264">
            <v>497632</v>
          </cell>
          <cell r="C1264" t="str">
            <v>20003072216247</v>
          </cell>
          <cell r="D1264" t="str">
            <v>CONECEL</v>
          </cell>
          <cell r="E1264" t="str">
            <v>DESPACHO</v>
          </cell>
          <cell r="F1264" t="str">
            <v>NORMAL</v>
          </cell>
          <cell r="G1264" t="str">
            <v>FT80222</v>
          </cell>
          <cell r="H1264">
            <v>44942</v>
          </cell>
          <cell r="I1264" t="str">
            <v>EN_TRANSITO</v>
          </cell>
          <cell r="J1264">
            <v>44944</v>
          </cell>
          <cell r="K1264" t="str">
            <v xml:space="preserve">BYRON DANNY LUCAS ARIAS / </v>
          </cell>
          <cell r="L1264" t="str">
            <v>DURAN / DIVINO NINO / COOPERATIVA 12 DE NOVIEMBRE MANZANA E SOLAR 17 PORTON BLANCO DE DOS PISOS CASA BLANCA AL LADO DE MEGA METAL</v>
          </cell>
          <cell r="M1264" t="str">
            <v>922817358</v>
          </cell>
          <cell r="N1264" t="str">
            <v xml:space="preserve">991579008 /  </v>
          </cell>
          <cell r="P1264" t="str">
            <v>DURAN</v>
          </cell>
          <cell r="Q1264" t="str">
            <v>DURAN</v>
          </cell>
          <cell r="R1264" t="str">
            <v>GUAYAS</v>
          </cell>
          <cell r="T1264" t="str">
            <v>ITSACOURIER</v>
          </cell>
          <cell r="U1264" t="str">
            <v>FLEXNETUIO_GYE</v>
          </cell>
          <cell r="V1264">
            <v>1</v>
          </cell>
          <cell r="W1264">
            <v>1</v>
          </cell>
          <cell r="X1264" t="str">
            <v>FLEXNET</v>
          </cell>
          <cell r="Y1264" t="str">
            <v>FLEX NET CALLE 28 DE JUNIO S/N Y GARCIA MORENO ENTRADA LLANO GRANDE</v>
          </cell>
        </row>
        <row r="1265">
          <cell r="A1265" t="str">
            <v>20003054257755</v>
          </cell>
          <cell r="B1265">
            <v>497633</v>
          </cell>
          <cell r="C1265" t="str">
            <v>20003054257755</v>
          </cell>
          <cell r="D1265" t="str">
            <v>CONECEL</v>
          </cell>
          <cell r="E1265" t="str">
            <v>DESPACHO</v>
          </cell>
          <cell r="F1265" t="str">
            <v>NORMAL</v>
          </cell>
          <cell r="G1265" t="str">
            <v>031002004185088</v>
          </cell>
          <cell r="H1265">
            <v>44942</v>
          </cell>
          <cell r="I1265" t="str">
            <v>INCIDENCIA</v>
          </cell>
          <cell r="J1265">
            <v>44944</v>
          </cell>
          <cell r="K1265" t="str">
            <v xml:space="preserve">MARIA GABRIELA PROANO VARGAS / </v>
          </cell>
          <cell r="L1265" t="str">
            <v>AMBATO / HUACHI CHICO / CARR. PANAMERICANA Y ALASKA COLOR CASA BLANCA DE 2 PISOS ATRAS DEL ESTADIO</v>
          </cell>
          <cell r="M1265" t="str">
            <v>1803239894</v>
          </cell>
          <cell r="N1265" t="str">
            <v>962255222 /  998270573</v>
          </cell>
          <cell r="O1265" t="str">
            <v/>
          </cell>
          <cell r="P1265" t="str">
            <v>AMBATO</v>
          </cell>
          <cell r="Q1265" t="str">
            <v>AMBATO</v>
          </cell>
          <cell r="R1265" t="str">
            <v>TUNGURAHUA</v>
          </cell>
          <cell r="S1265" t="str">
            <v>AMBATO</v>
          </cell>
          <cell r="T1265" t="str">
            <v>TRAMACO</v>
          </cell>
          <cell r="U1265" t="str">
            <v>FLEXNETUIO_PROVINCIA</v>
          </cell>
          <cell r="V1265">
            <v>1</v>
          </cell>
          <cell r="W1265">
            <v>1</v>
          </cell>
          <cell r="X1265" t="str">
            <v>FLEXNET</v>
          </cell>
          <cell r="Y1265" t="str">
            <v>FLEX NET CALLE 28 DE JUNIO S/N Y GARCIA MORENO ENTRADA LLANO GRANDE</v>
          </cell>
        </row>
        <row r="1266">
          <cell r="A1266" t="str">
            <v>20003073187168</v>
          </cell>
          <cell r="B1266">
            <v>497634</v>
          </cell>
          <cell r="C1266" t="str">
            <v>20003073187168</v>
          </cell>
          <cell r="D1266" t="str">
            <v>CONECEL</v>
          </cell>
          <cell r="E1266" t="str">
            <v>DESPACHO</v>
          </cell>
          <cell r="F1266" t="str">
            <v>NORMAL</v>
          </cell>
          <cell r="G1266" t="str">
            <v>FT80170</v>
          </cell>
          <cell r="H1266">
            <v>44942</v>
          </cell>
          <cell r="I1266" t="str">
            <v>ENTREGADO</v>
          </cell>
          <cell r="J1266">
            <v>44944</v>
          </cell>
          <cell r="K1266" t="str">
            <v xml:space="preserve">ANTHONY SAWAY ALDAS MASAQUIZA / </v>
          </cell>
          <cell r="L1266" t="str">
            <v>QUITO / INAQUITO / AV ELOY ALFARO N125 Y CAMILO GALLEGOS EN EL EDIFICIO PAMELA CERCA DE LA GASOLINERA PETROECUADOR</v>
          </cell>
          <cell r="M1266" t="str">
            <v>1850830330</v>
          </cell>
          <cell r="N1266" t="str">
            <v xml:space="preserve">963245302 /  </v>
          </cell>
          <cell r="P1266" t="str">
            <v>QUITO</v>
          </cell>
          <cell r="Q1266" t="str">
            <v>QUITO</v>
          </cell>
          <cell r="R1266" t="str">
            <v>PICHINCHA</v>
          </cell>
          <cell r="T1266" t="str">
            <v>FLEXTRANS UIO</v>
          </cell>
          <cell r="U1266" t="str">
            <v>FLEXNETUIO_LOCAL</v>
          </cell>
          <cell r="V1266">
            <v>1</v>
          </cell>
          <cell r="W1266">
            <v>1</v>
          </cell>
          <cell r="X1266" t="str">
            <v>FLEXNET</v>
          </cell>
          <cell r="Y1266" t="str">
            <v>FLEX NET CALLE 28 DE JUNIO S/N Y GARCIA MORENO ENTRADA LLANO GRANDE</v>
          </cell>
        </row>
        <row r="1267">
          <cell r="A1267" t="str">
            <v>20003072278955</v>
          </cell>
          <cell r="B1267">
            <v>497635</v>
          </cell>
          <cell r="C1267" t="str">
            <v>20003072278955</v>
          </cell>
          <cell r="D1267" t="str">
            <v>CONECEL</v>
          </cell>
          <cell r="E1267" t="str">
            <v>DESPACHO</v>
          </cell>
          <cell r="F1267" t="str">
            <v>NORMAL</v>
          </cell>
          <cell r="G1267" t="str">
            <v>FT80171</v>
          </cell>
          <cell r="H1267">
            <v>44942</v>
          </cell>
          <cell r="I1267" t="str">
            <v>ENTREGADO</v>
          </cell>
          <cell r="J1267">
            <v>44943</v>
          </cell>
          <cell r="K1267" t="str">
            <v xml:space="preserve">JULIAN ALEXANDER CUESTA BURGOS / </v>
          </cell>
          <cell r="L1267" t="str">
            <v>QUITO / CHILIBULO / CALLE ALHAJUELA Y GENERAL PAYA CASA DE 3 PISOS COLOR VERDE SL 10 MZ 23 FRENTE A LA LICORERIA DON DANY</v>
          </cell>
          <cell r="M1267" t="str">
            <v>1755595699</v>
          </cell>
          <cell r="N1267" t="str">
            <v xml:space="preserve">999956166 /  </v>
          </cell>
          <cell r="O1267" t="str">
            <v/>
          </cell>
          <cell r="P1267" t="str">
            <v>QUITO</v>
          </cell>
          <cell r="Q1267" t="str">
            <v>QUITO</v>
          </cell>
          <cell r="R1267" t="str">
            <v>PICHINCHA</v>
          </cell>
          <cell r="T1267" t="str">
            <v>FLEXTRANS UIO</v>
          </cell>
          <cell r="U1267" t="str">
            <v>FLEXNETUIO_LOCAL</v>
          </cell>
          <cell r="V1267">
            <v>1</v>
          </cell>
          <cell r="W1267">
            <v>1</v>
          </cell>
          <cell r="X1267" t="str">
            <v>FLEXNET</v>
          </cell>
          <cell r="Y1267" t="str">
            <v>FLEX NET CALLE 28 DE JUNIO S/N Y GARCIA MORENO ENTRADA LLANO GRANDE</v>
          </cell>
        </row>
        <row r="1268">
          <cell r="A1268" t="str">
            <v>20003073150522</v>
          </cell>
          <cell r="B1268">
            <v>497636</v>
          </cell>
          <cell r="C1268" t="str">
            <v>20003073150522</v>
          </cell>
          <cell r="D1268" t="str">
            <v>CONECEL</v>
          </cell>
          <cell r="E1268" t="str">
            <v>DESPACHO</v>
          </cell>
          <cell r="F1268" t="str">
            <v>NORMAL</v>
          </cell>
          <cell r="G1268" t="str">
            <v>FT80223</v>
          </cell>
          <cell r="H1268">
            <v>44942</v>
          </cell>
          <cell r="I1268" t="str">
            <v>INCIDENCIA</v>
          </cell>
          <cell r="J1268">
            <v>44943</v>
          </cell>
          <cell r="K1268" t="str">
            <v>MAYRA ELIZABETH FUENTES PENA / NARCISA DE JESUS PENA MEJIA</v>
          </cell>
          <cell r="L1268" t="str">
            <v>DAULE / LA AURORA / SECTOR PATRIA NUEVA CALLE HIPOLITO CAMBA Y JOSE DE LA CUADRA MZ 228 SL 2 CASA DE UN PISO COLOR CELESTE DIAGONAL A LA TIENDA CHAGUAY</v>
          </cell>
          <cell r="M1268" t="str">
            <v>955171707</v>
          </cell>
          <cell r="N1268" t="str">
            <v xml:space="preserve">996692282 /  </v>
          </cell>
          <cell r="P1268" t="str">
            <v>DAULE</v>
          </cell>
          <cell r="Q1268" t="str">
            <v>DAULE</v>
          </cell>
          <cell r="R1268" t="str">
            <v>GUAYAS</v>
          </cell>
          <cell r="U1268" t="str">
            <v>FLEXNETUIO_PROVINCIA</v>
          </cell>
          <cell r="V1268">
            <v>1</v>
          </cell>
          <cell r="W1268">
            <v>1</v>
          </cell>
          <cell r="X1268" t="str">
            <v>FLEXNET</v>
          </cell>
          <cell r="Y1268" t="str">
            <v>FLEX NET CALLE 28 DE JUNIO S/N Y GARCIA MORENO ENTRADA LLANO GRANDE</v>
          </cell>
        </row>
        <row r="1269">
          <cell r="A1269" t="str">
            <v>20003072238694</v>
          </cell>
          <cell r="B1269">
            <v>497637</v>
          </cell>
          <cell r="C1269" t="str">
            <v>20003072238694</v>
          </cell>
          <cell r="D1269" t="str">
            <v>CONECEL</v>
          </cell>
          <cell r="E1269" t="str">
            <v>DESPACHO</v>
          </cell>
          <cell r="F1269" t="str">
            <v>NORMAL</v>
          </cell>
          <cell r="G1269" t="str">
            <v>FT80172</v>
          </cell>
          <cell r="H1269">
            <v>44942</v>
          </cell>
          <cell r="I1269" t="str">
            <v>ENTREGADO</v>
          </cell>
          <cell r="J1269">
            <v>44943</v>
          </cell>
          <cell r="K1269" t="str">
            <v xml:space="preserve">EDGAR RAMIRO MATABAY VINUEZA / </v>
          </cell>
          <cell r="L1269" t="str">
            <v>QUITO / COTOCOLLAO / CALLE SEXTA TRANSVERSAL 103 Y SABANILLA FRENTE A RV PRODUCCIONES QUITO Y SQUARES MARKETING</v>
          </cell>
          <cell r="M1269" t="str">
            <v>1714386537</v>
          </cell>
          <cell r="N1269" t="str">
            <v>969972668 /  988660117</v>
          </cell>
          <cell r="O1269" t="str">
            <v/>
          </cell>
          <cell r="P1269" t="str">
            <v>QUITO</v>
          </cell>
          <cell r="Q1269" t="str">
            <v>QUITO</v>
          </cell>
          <cell r="R1269" t="str">
            <v>PICHINCHA</v>
          </cell>
          <cell r="T1269" t="str">
            <v>FLEXTRANS UIO</v>
          </cell>
          <cell r="U1269" t="str">
            <v>FLEXNETUIO_LOCAL</v>
          </cell>
          <cell r="V1269">
            <v>1</v>
          </cell>
          <cell r="W1269">
            <v>1</v>
          </cell>
          <cell r="X1269" t="str">
            <v>FLEXNET</v>
          </cell>
          <cell r="Y1269" t="str">
            <v>FLEX NET CALLE 28 DE JUNIO S/N Y GARCIA MORENO ENTRADA LLANO GRANDE</v>
          </cell>
        </row>
        <row r="1270">
          <cell r="A1270" t="str">
            <v>20003073192629</v>
          </cell>
          <cell r="B1270">
            <v>497638</v>
          </cell>
          <cell r="C1270" t="str">
            <v>20003073192629</v>
          </cell>
          <cell r="D1270" t="str">
            <v>CONECEL</v>
          </cell>
          <cell r="E1270" t="str">
            <v>DESPACHO</v>
          </cell>
          <cell r="F1270" t="str">
            <v>NORMAL</v>
          </cell>
          <cell r="G1270" t="str">
            <v>FT80224</v>
          </cell>
          <cell r="H1270">
            <v>44942</v>
          </cell>
          <cell r="I1270" t="str">
            <v>ENTREGADO</v>
          </cell>
          <cell r="J1270">
            <v>44944</v>
          </cell>
          <cell r="K1270" t="str">
            <v xml:space="preserve">ANA LUCIA MORENO RENDON / </v>
          </cell>
          <cell r="L1270" t="str">
            <v>GUAYAQUIL / CHONGON / VIA A LA COSTA Y AV PAQUISHA EN LA EMPRESA INMOKNET S.A MZ 489 SL 82 FRENTE A LA CDLA OLYMPO CERCA DEL RESTAURANTE FABIANA</v>
          </cell>
          <cell r="M1270" t="str">
            <v>926718602</v>
          </cell>
          <cell r="N1270" t="str">
            <v xml:space="preserve">980514966 /  </v>
          </cell>
          <cell r="P1270" t="str">
            <v>GUAYAQUIL</v>
          </cell>
          <cell r="Q1270" t="str">
            <v>GUAYAQUIL</v>
          </cell>
          <cell r="R1270" t="str">
            <v>GUAYAS</v>
          </cell>
          <cell r="T1270" t="str">
            <v>FLEXTRANS GYE</v>
          </cell>
          <cell r="U1270" t="str">
            <v>FLEXNETUIO_GYE</v>
          </cell>
          <cell r="V1270">
            <v>1</v>
          </cell>
          <cell r="W1270">
            <v>1</v>
          </cell>
          <cell r="X1270" t="str">
            <v>FLEXNET</v>
          </cell>
          <cell r="Y1270" t="str">
            <v>FLEX NET CALLE 28 DE JUNIO S/N Y GARCIA MORENO ENTRADA LLANO GRANDE</v>
          </cell>
        </row>
        <row r="1271">
          <cell r="A1271" t="str">
            <v>20003070615419</v>
          </cell>
          <cell r="B1271">
            <v>497599</v>
          </cell>
          <cell r="C1271" t="str">
            <v>20003070615419</v>
          </cell>
          <cell r="D1271" t="str">
            <v>CONECEL</v>
          </cell>
          <cell r="E1271" t="str">
            <v>DESPACHO</v>
          </cell>
          <cell r="F1271" t="str">
            <v>NORMAL</v>
          </cell>
          <cell r="G1271" t="str">
            <v>031002004185084.</v>
          </cell>
          <cell r="H1271">
            <v>44942</v>
          </cell>
          <cell r="I1271" t="str">
            <v>EN_TRANSITO</v>
          </cell>
          <cell r="J1271">
            <v>44944</v>
          </cell>
          <cell r="K1271" t="str">
            <v xml:space="preserve">MARIA DEL CISNE PALACIO VITERI / </v>
          </cell>
          <cell r="L1271" t="str">
            <v>AMBATO / HUACHI LORETO / AV QUISQUIS 11-18 Y QUIMBALEMBO CASA DE DOS PISOS A UNA CUADRA DEL PARQUE JUAN BENIGNO VELA Y CACHIPORRAS SANDY</v>
          </cell>
          <cell r="M1271" t="str">
            <v>1805436738</v>
          </cell>
          <cell r="N1271" t="str">
            <v xml:space="preserve">987771367 /  </v>
          </cell>
          <cell r="P1271" t="str">
            <v>AMBATO</v>
          </cell>
          <cell r="Q1271" t="str">
            <v>AMBATO</v>
          </cell>
          <cell r="R1271" t="str">
            <v>TUNGURAHUA</v>
          </cell>
          <cell r="S1271" t="str">
            <v>AMBATO</v>
          </cell>
          <cell r="T1271" t="str">
            <v>TRAMACO</v>
          </cell>
          <cell r="U1271" t="str">
            <v>FLEXNETUIO_PROVINCIA</v>
          </cell>
          <cell r="V1271">
            <v>1</v>
          </cell>
          <cell r="W1271">
            <v>1</v>
          </cell>
          <cell r="X1271" t="str">
            <v>FLEXNET</v>
          </cell>
          <cell r="Y1271" t="str">
            <v>FLEX NET CALLE 28 DE JUNIO S/N Y GARCIA MORENO ENTRADA LLANO GRANDE</v>
          </cell>
        </row>
        <row r="1272">
          <cell r="A1272" t="str">
            <v>20003070625483</v>
          </cell>
          <cell r="B1272">
            <v>497600</v>
          </cell>
          <cell r="C1272" t="str">
            <v>20003070625483</v>
          </cell>
          <cell r="D1272" t="str">
            <v>CONECEL</v>
          </cell>
          <cell r="E1272" t="str">
            <v>DESPACHO</v>
          </cell>
          <cell r="F1272" t="str">
            <v>NORMAL</v>
          </cell>
          <cell r="G1272" t="str">
            <v>FT80217</v>
          </cell>
          <cell r="H1272">
            <v>44942</v>
          </cell>
          <cell r="I1272" t="str">
            <v>ENTREGADO</v>
          </cell>
          <cell r="J1272">
            <v>44943</v>
          </cell>
          <cell r="K1272" t="str">
            <v xml:space="preserve">ANDRES ROLANDO VARGAS DELGADO / </v>
          </cell>
          <cell r="L1272" t="str">
            <v>DURAN / ELOY ALFARO / CDLA DEMOCRATICA NORTE 1 MZ 16 SL 34 CASA DE UN PISO COLOR CREMA CON PUERTA DORADA DIAGONAL A MEGAMETALES DETRAS DEL BANCO PICHINCHA</v>
          </cell>
          <cell r="M1272" t="str">
            <v>925565913</v>
          </cell>
          <cell r="N1272" t="str">
            <v xml:space="preserve">982621699 /  </v>
          </cell>
          <cell r="P1272" t="str">
            <v>DURAN</v>
          </cell>
          <cell r="Q1272" t="str">
            <v>DURAN</v>
          </cell>
          <cell r="R1272" t="str">
            <v>GUAYAS</v>
          </cell>
          <cell r="T1272" t="str">
            <v>ITSACOURIER</v>
          </cell>
          <cell r="U1272" t="str">
            <v>FLEXNETUIO_GYE</v>
          </cell>
          <cell r="V1272">
            <v>1</v>
          </cell>
          <cell r="W1272">
            <v>1</v>
          </cell>
          <cell r="X1272" t="str">
            <v>FLEXNET</v>
          </cell>
          <cell r="Y1272" t="str">
            <v>FLEX NET CALLE 28 DE JUNIO S/N Y GARCIA MORENO ENTRADA LLANO GRANDE</v>
          </cell>
        </row>
        <row r="1273">
          <cell r="A1273" t="str">
            <v>20003068916844</v>
          </cell>
          <cell r="B1273">
            <v>497601</v>
          </cell>
          <cell r="C1273" t="str">
            <v>20003068916844</v>
          </cell>
          <cell r="D1273" t="str">
            <v>CONECEL</v>
          </cell>
          <cell r="E1273" t="str">
            <v>DESPACHO</v>
          </cell>
          <cell r="F1273" t="str">
            <v>NORMAL</v>
          </cell>
          <cell r="G1273" t="str">
            <v>FT80159</v>
          </cell>
          <cell r="H1273">
            <v>44942</v>
          </cell>
          <cell r="I1273" t="str">
            <v>ENTREGADO</v>
          </cell>
          <cell r="J1273">
            <v>44943</v>
          </cell>
          <cell r="K1273" t="str">
            <v xml:space="preserve">ROBIN VINICIO QUILUMBA TOAPANTA / </v>
          </cell>
          <cell r="L1273" t="str">
            <v>QUITO / TUMBACO / AVENIDA SAN JOSE Y 2 DE JULIO N 9 360 CL BLANCA DE DOS PISOS FRENTE A LA ESCUELA 24 DE JULIO LLAMAR CON ANTICIPACION</v>
          </cell>
          <cell r="M1273" t="str">
            <v>1715467096</v>
          </cell>
          <cell r="N1273" t="str">
            <v xml:space="preserve">987458861 /  </v>
          </cell>
          <cell r="O1273" t="str">
            <v/>
          </cell>
          <cell r="P1273" t="str">
            <v>QUITO</v>
          </cell>
          <cell r="Q1273" t="str">
            <v>QUITO</v>
          </cell>
          <cell r="R1273" t="str">
            <v>PICHINCHA</v>
          </cell>
          <cell r="T1273" t="str">
            <v>FLEXTRANS UIO</v>
          </cell>
          <cell r="U1273" t="str">
            <v>FLEXNETUIO_LOCAL</v>
          </cell>
          <cell r="V1273">
            <v>1</v>
          </cell>
          <cell r="W1273">
            <v>1</v>
          </cell>
          <cell r="X1273" t="str">
            <v>FLEXNET</v>
          </cell>
          <cell r="Y1273" t="str">
            <v>FLEX NET CALLE 28 DE JUNIO S/N Y GARCIA MORENO ENTRADA LLANO GRANDE</v>
          </cell>
        </row>
        <row r="1274">
          <cell r="A1274" t="str">
            <v>20003070772266</v>
          </cell>
          <cell r="B1274">
            <v>497602</v>
          </cell>
          <cell r="C1274" t="str">
            <v>20003070772266</v>
          </cell>
          <cell r="D1274" t="str">
            <v>CONECEL</v>
          </cell>
          <cell r="E1274" t="str">
            <v>DESPACHO</v>
          </cell>
          <cell r="F1274" t="str">
            <v>NORMAL</v>
          </cell>
          <cell r="G1274" t="str">
            <v>FT80160</v>
          </cell>
          <cell r="H1274">
            <v>44942</v>
          </cell>
          <cell r="I1274" t="str">
            <v>ENTREGADO</v>
          </cell>
          <cell r="J1274">
            <v>44943</v>
          </cell>
          <cell r="K1274" t="str">
            <v xml:space="preserve">ANDREA ESTEFANIA GRIJALVA INGUILAN / </v>
          </cell>
          <cell r="L1274" t="str">
            <v>QUITO / COMITE DEL PUEBLO / CLLE RAMON JIMENEZ E14-89 Y CARLOS DE SALAS CASA ESQUINERA 4 PISOS AMARILLA CERRAMIENTO DE MALLA A 1 CUADRA DEL CENTRO COMUNITARIO</v>
          </cell>
          <cell r="M1274" t="str">
            <v>1715792766</v>
          </cell>
          <cell r="N1274" t="str">
            <v>983480020 /  992574454</v>
          </cell>
          <cell r="O1274" t="str">
            <v/>
          </cell>
          <cell r="P1274" t="str">
            <v>QUITO</v>
          </cell>
          <cell r="Q1274" t="str">
            <v>QUITO</v>
          </cell>
          <cell r="R1274" t="str">
            <v>PICHINCHA</v>
          </cell>
          <cell r="T1274" t="str">
            <v>FLEXTRANS UIO</v>
          </cell>
          <cell r="U1274" t="str">
            <v>FLEXNETUIO_LOCAL</v>
          </cell>
          <cell r="V1274">
            <v>1</v>
          </cell>
          <cell r="W1274">
            <v>1</v>
          </cell>
          <cell r="X1274" t="str">
            <v>FLEXNET</v>
          </cell>
          <cell r="Y1274" t="str">
            <v>FLEX NET CALLE 28 DE JUNIO S/N Y GARCIA MORENO ENTRADA LLANO GRANDE</v>
          </cell>
        </row>
        <row r="1275">
          <cell r="A1275" t="str">
            <v>20003072143282</v>
          </cell>
          <cell r="B1275">
            <v>497604</v>
          </cell>
          <cell r="C1275" t="str">
            <v>20003072143282</v>
          </cell>
          <cell r="D1275" t="str">
            <v>CONECEL</v>
          </cell>
          <cell r="E1275" t="str">
            <v>DESPACHO</v>
          </cell>
          <cell r="F1275" t="str">
            <v>NORMAL</v>
          </cell>
          <cell r="G1275" t="str">
            <v>031002004188181</v>
          </cell>
          <cell r="H1275">
            <v>44942</v>
          </cell>
          <cell r="I1275" t="str">
            <v>ENTREGADO</v>
          </cell>
          <cell r="J1275">
            <v>44944</v>
          </cell>
          <cell r="K1275" t="str">
            <v xml:space="preserve">WILINTON FABIAN MORETA MOPOSITA / </v>
          </cell>
          <cell r="L1275" t="str">
            <v>AMBATO / HUACHI LORETO / CIUDADELA CUMANDA/CALLE LOMA REDONDA 1-41 ENTRE PANECILLO Y CAMINO DEL REY EN CASA 3 PISO COLOR CELESTE PB TIENDA A EMDIA CUADRA DE IGLESIA DE NUESTRA SENORA DE LA MERCED</v>
          </cell>
          <cell r="M1275" t="str">
            <v>1802565422</v>
          </cell>
          <cell r="N1275" t="str">
            <v xml:space="preserve">991981567 /  </v>
          </cell>
          <cell r="O1275" t="str">
            <v/>
          </cell>
          <cell r="P1275" t="str">
            <v>AMBATO</v>
          </cell>
          <cell r="Q1275" t="str">
            <v>AMBATO</v>
          </cell>
          <cell r="R1275" t="str">
            <v>TUNGURAHUA</v>
          </cell>
          <cell r="S1275" t="str">
            <v>AMBATO</v>
          </cell>
          <cell r="T1275" t="str">
            <v>TRAMACO</v>
          </cell>
          <cell r="U1275" t="str">
            <v>FLEXNETUIO_PROVINCIA</v>
          </cell>
          <cell r="V1275">
            <v>1</v>
          </cell>
          <cell r="W1275">
            <v>1</v>
          </cell>
          <cell r="X1275" t="str">
            <v>FLEXNET</v>
          </cell>
          <cell r="Y1275" t="str">
            <v>FLEX NET CALLE 28 DE JUNIO S/N Y GARCIA MORENO ENTRADA LLANO GRANDE</v>
          </cell>
        </row>
        <row r="1276">
          <cell r="A1276" t="str">
            <v>20003070603890</v>
          </cell>
          <cell r="B1276">
            <v>497605</v>
          </cell>
          <cell r="C1276" t="str">
            <v>20003070603890</v>
          </cell>
          <cell r="D1276" t="str">
            <v>CONECEL</v>
          </cell>
          <cell r="E1276" t="str">
            <v>DESPACHO</v>
          </cell>
          <cell r="F1276" t="str">
            <v>NORMAL</v>
          </cell>
          <cell r="G1276" t="str">
            <v>031002004185079</v>
          </cell>
          <cell r="H1276">
            <v>44942</v>
          </cell>
          <cell r="I1276" t="str">
            <v>ENTREGADO</v>
          </cell>
          <cell r="J1276">
            <v>44943</v>
          </cell>
          <cell r="K1276" t="str">
            <v xml:space="preserve">VIVIANA ELIZABETH ORTIZ DE LA PORTILL / </v>
          </cell>
          <cell r="L1276" t="str">
            <v>IBARRA / SAGRARIO / AV JOSE DE TOBAR 480 Y LUIS JARAMILLO PEREZ EN CASA COLOR CAFE 1 PISO FRENTE AL DISTRITO DE EDUCACION</v>
          </cell>
          <cell r="M1276" t="str">
            <v>1002145223</v>
          </cell>
          <cell r="N1276" t="str">
            <v xml:space="preserve">995532371 /  </v>
          </cell>
          <cell r="O1276" t="str">
            <v/>
          </cell>
          <cell r="P1276" t="str">
            <v>IBARRA</v>
          </cell>
          <cell r="Q1276" t="str">
            <v>IBARRA</v>
          </cell>
          <cell r="R1276" t="str">
            <v>IMBABURA</v>
          </cell>
          <cell r="T1276" t="str">
            <v>TRAMACO</v>
          </cell>
          <cell r="U1276" t="str">
            <v>FLEXNETUIO_PROVINCIA</v>
          </cell>
          <cell r="V1276">
            <v>1</v>
          </cell>
          <cell r="W1276">
            <v>1</v>
          </cell>
          <cell r="X1276" t="str">
            <v>FLEXNET</v>
          </cell>
          <cell r="Y1276" t="str">
            <v>FLEX NET CALLE 28 DE JUNIO S/N Y GARCIA MORENO ENTRADA LLANO GRANDE</v>
          </cell>
        </row>
        <row r="1277">
          <cell r="A1277" t="str">
            <v>20003070613567</v>
          </cell>
          <cell r="B1277">
            <v>497606</v>
          </cell>
          <cell r="C1277" t="str">
            <v>20003070613567</v>
          </cell>
          <cell r="D1277" t="str">
            <v>CONECEL</v>
          </cell>
          <cell r="E1277" t="str">
            <v>DESPACHO</v>
          </cell>
          <cell r="F1277" t="str">
            <v>NORMAL</v>
          </cell>
          <cell r="G1277" t="str">
            <v>031002004185085</v>
          </cell>
          <cell r="H1277">
            <v>44942</v>
          </cell>
          <cell r="I1277" t="str">
            <v>ENTREGADO</v>
          </cell>
          <cell r="J1277">
            <v>44943</v>
          </cell>
          <cell r="K1277" t="str">
            <v xml:space="preserve">RUBEN MAURICIO CHICO ESPINOZA / </v>
          </cell>
          <cell r="L1277" t="str">
            <v>AMBATO / IZAMBA / CALLE DR JULIO CASTILLO JACOME Y CESAR AUGUSTO SALAZAR EN LA GASOLINERA EL COLOMBIANO 1 FRENTE A AGRIANDES</v>
          </cell>
          <cell r="M1277" t="str">
            <v>1802974608</v>
          </cell>
          <cell r="N1277" t="str">
            <v xml:space="preserve">995551273 /  </v>
          </cell>
          <cell r="O1277" t="str">
            <v/>
          </cell>
          <cell r="P1277" t="str">
            <v>AMBATO</v>
          </cell>
          <cell r="Q1277" t="str">
            <v>AMBATO</v>
          </cell>
          <cell r="R1277" t="str">
            <v>TUNGURAHUA</v>
          </cell>
          <cell r="S1277" t="str">
            <v>AMBATO</v>
          </cell>
          <cell r="T1277" t="str">
            <v>TRAMACO</v>
          </cell>
          <cell r="U1277" t="str">
            <v>FLEXNETUIO_PROVINCIA</v>
          </cell>
          <cell r="V1277">
            <v>1</v>
          </cell>
          <cell r="W1277">
            <v>1</v>
          </cell>
          <cell r="X1277" t="str">
            <v>FLEXNET</v>
          </cell>
          <cell r="Y1277" t="str">
            <v>FLEX NET CALLE 28 DE JUNIO S/N Y GARCIA MORENO ENTRADA LLANO GRANDE</v>
          </cell>
        </row>
        <row r="1278">
          <cell r="A1278" t="str">
            <v>20003070632263</v>
          </cell>
          <cell r="B1278">
            <v>497607</v>
          </cell>
          <cell r="C1278" t="str">
            <v>20003070632263</v>
          </cell>
          <cell r="D1278" t="str">
            <v>CONECEL</v>
          </cell>
          <cell r="E1278" t="str">
            <v>DESPACHO</v>
          </cell>
          <cell r="F1278" t="str">
            <v>NORMAL</v>
          </cell>
          <cell r="G1278" t="str">
            <v>FT80219</v>
          </cell>
          <cell r="H1278">
            <v>44942</v>
          </cell>
          <cell r="I1278" t="str">
            <v>ENTREGADO</v>
          </cell>
          <cell r="J1278">
            <v>44943</v>
          </cell>
          <cell r="K1278" t="str">
            <v xml:space="preserve">CARLOS JAVIER VELIZ BERMELLO / </v>
          </cell>
          <cell r="L1278" t="str">
            <v>DURAN / ELOY ALFARO / SECTOR DE LOS HELECHOS MZ 365 Y SL 2 CALLE 36 Y CALLE Z-1 DETRAS DEL HOSPITAL SERVICIOS MEDICOS INTEGRALES</v>
          </cell>
          <cell r="M1278" t="str">
            <v>1312614884</v>
          </cell>
          <cell r="N1278" t="str">
            <v>999280722 /  992599967</v>
          </cell>
          <cell r="P1278" t="str">
            <v>DURAN</v>
          </cell>
          <cell r="Q1278" t="str">
            <v>DURAN</v>
          </cell>
          <cell r="R1278" t="str">
            <v>GUAYAS</v>
          </cell>
          <cell r="T1278" t="str">
            <v>ITSACOURIER</v>
          </cell>
          <cell r="U1278" t="str">
            <v>FLEXNETUIO_GYE</v>
          </cell>
          <cell r="V1278">
            <v>1</v>
          </cell>
          <cell r="W1278">
            <v>1</v>
          </cell>
          <cell r="X1278" t="str">
            <v>FLEXNET</v>
          </cell>
          <cell r="Y1278" t="str">
            <v>FLEX NET CALLE 28 DE JUNIO S/N Y GARCIA MORENO ENTRADA LLANO GRANDE</v>
          </cell>
        </row>
        <row r="1279">
          <cell r="A1279" t="str">
            <v>20003072230367</v>
          </cell>
          <cell r="B1279">
            <v>497608</v>
          </cell>
          <cell r="C1279" t="str">
            <v>20003072230367</v>
          </cell>
          <cell r="D1279" t="str">
            <v>CONECEL</v>
          </cell>
          <cell r="E1279" t="str">
            <v>DESPACHO</v>
          </cell>
          <cell r="F1279" t="str">
            <v>NORMAL</v>
          </cell>
          <cell r="G1279" t="str">
            <v>031002004185086</v>
          </cell>
          <cell r="H1279">
            <v>44942</v>
          </cell>
          <cell r="I1279" t="str">
            <v>ENTREGADO</v>
          </cell>
          <cell r="J1279">
            <v>44943</v>
          </cell>
          <cell r="K1279" t="str">
            <v xml:space="preserve">JUAN CARLOS VALLE ORTIZ / </v>
          </cell>
          <cell r="L1279" t="str">
            <v>AMBATO / HUACHI CHICO / CALLE JACOME CLAVIJO Y RIO CHANCHAN CASCA DE DOS PISOS COLOR DURAZNO FRENTE A LA CASA PARROQUIAL</v>
          </cell>
          <cell r="M1279" t="str">
            <v>1804801817</v>
          </cell>
          <cell r="N1279" t="str">
            <v>983084225 /  998450240</v>
          </cell>
          <cell r="O1279" t="str">
            <v/>
          </cell>
          <cell r="P1279" t="str">
            <v>AMBATO</v>
          </cell>
          <cell r="Q1279" t="str">
            <v>AMBATO</v>
          </cell>
          <cell r="R1279" t="str">
            <v>TUNGURAHUA</v>
          </cell>
          <cell r="S1279" t="str">
            <v>AMBATO</v>
          </cell>
          <cell r="T1279" t="str">
            <v>TRAMACO</v>
          </cell>
          <cell r="U1279" t="str">
            <v>FLEXNETUIO_PROVINCIA</v>
          </cell>
          <cell r="V1279">
            <v>1</v>
          </cell>
          <cell r="W1279">
            <v>1</v>
          </cell>
          <cell r="X1279" t="str">
            <v>FLEXNET</v>
          </cell>
          <cell r="Y1279" t="str">
            <v>FLEX NET CALLE 28 DE JUNIO S/N Y GARCIA MORENO ENTRADA LLANO GRANDE</v>
          </cell>
        </row>
        <row r="1280">
          <cell r="A1280" t="str">
            <v>SG_23_061</v>
          </cell>
          <cell r="B1280">
            <v>497598</v>
          </cell>
          <cell r="C1280" t="str">
            <v>SG_23_061</v>
          </cell>
          <cell r="D1280" t="str">
            <v>SG</v>
          </cell>
          <cell r="E1280" t="str">
            <v>DESPACHO</v>
          </cell>
          <cell r="F1280" t="str">
            <v>NORMAL</v>
          </cell>
          <cell r="G1280" t="str">
            <v>FT80124</v>
          </cell>
          <cell r="H1280">
            <v>44942</v>
          </cell>
          <cell r="I1280" t="str">
            <v>ENTREGADO</v>
          </cell>
          <cell r="J1280">
            <v>44944</v>
          </cell>
          <cell r="K1280" t="str">
            <v>FLEXNET - GYE</v>
          </cell>
          <cell r="L1280" t="str">
            <v xml:space="preserve"> FERNANDO GUTIERREZ HILL KM 8 1/2 VIA DAULE</v>
          </cell>
          <cell r="P1280" t="str">
            <v>170606</v>
          </cell>
          <cell r="Q1280" t="str">
            <v>QUITO</v>
          </cell>
          <cell r="R1280" t="str">
            <v>PICHINCHA</v>
          </cell>
          <cell r="S1280" t="str">
            <v>QUITO</v>
          </cell>
          <cell r="T1280" t="str">
            <v>CARGO UNION</v>
          </cell>
          <cell r="U1280" t="str">
            <v>FLEXNETUIO_GYE</v>
          </cell>
          <cell r="V1280">
            <v>2</v>
          </cell>
          <cell r="W1280">
            <v>33.799999999999997</v>
          </cell>
          <cell r="X1280" t="str">
            <v>FLEXNET UIO</v>
          </cell>
          <cell r="Y1280" t="str">
            <v>PANAMERICANA NORTE KM 12 1/2  LLANO GRANDE</v>
          </cell>
        </row>
        <row r="1281">
          <cell r="A1281" t="str">
            <v>GAR5496_A</v>
          </cell>
          <cell r="B1281">
            <v>497589</v>
          </cell>
          <cell r="C1281" t="str">
            <v>GAR5496_A</v>
          </cell>
          <cell r="D1281" t="str">
            <v>HYCITE</v>
          </cell>
          <cell r="E1281" t="str">
            <v>RETIRO</v>
          </cell>
          <cell r="F1281" t="str">
            <v>NORMAL</v>
          </cell>
          <cell r="H1281">
            <v>44942</v>
          </cell>
          <cell r="I1281" t="str">
            <v>EN_PROCESO</v>
          </cell>
          <cell r="J1281">
            <v>44942</v>
          </cell>
          <cell r="K1281" t="str">
            <v>WENDY MARIBEL SAMANIEGO NEGRETE</v>
          </cell>
          <cell r="L1281" t="str">
            <v>URBA SP NORTE BOLSOROS NORTE 515 CALLE 610 EDIFIC MONDEO 3ER PISO GUAYAQUIL- GUAYAQUIL 090150, TARQUI  GUAYAS ECUADOR</v>
          </cell>
          <cell r="N1281" t="str">
            <v>997110803</v>
          </cell>
          <cell r="O1281" t="str">
            <v>997110803</v>
          </cell>
          <cell r="P1281" t="str">
            <v>090109</v>
          </cell>
          <cell r="Q1281" t="str">
            <v>GUAYAQUIL</v>
          </cell>
          <cell r="R1281" t="str">
            <v>GUAYAS</v>
          </cell>
          <cell r="S1281" t="str">
            <v>GUAYAQUIL</v>
          </cell>
          <cell r="T1281" t="str">
            <v>TRAMACO</v>
          </cell>
          <cell r="U1281" t="str">
            <v>FLEXNETUIO_PROVINCIA</v>
          </cell>
          <cell r="V1281">
            <v>0</v>
          </cell>
          <cell r="W1281">
            <v>0</v>
          </cell>
          <cell r="X1281" t="str">
            <v>HYCITE QUITO</v>
          </cell>
          <cell r="Y1281" t="str">
            <v>FLEX NET CALLE 28 DE JUNIO S/N Y GARCIA MORENO ENTRADA LLANO GRANDE</v>
          </cell>
        </row>
        <row r="1282">
          <cell r="A1282" t="str">
            <v>GAR5497_A</v>
          </cell>
          <cell r="B1282">
            <v>497590</v>
          </cell>
          <cell r="C1282" t="str">
            <v>GAR5497_A</v>
          </cell>
          <cell r="D1282" t="str">
            <v>HYCITE</v>
          </cell>
          <cell r="E1282" t="str">
            <v>RETIRO</v>
          </cell>
          <cell r="F1282" t="str">
            <v>NORMAL</v>
          </cell>
          <cell r="H1282">
            <v>44942</v>
          </cell>
          <cell r="I1282" t="str">
            <v>EN_PROCESO</v>
          </cell>
          <cell r="J1282">
            <v>44942</v>
          </cell>
          <cell r="K1282" t="str">
            <v>ERIKA SAMANIEGO</v>
          </cell>
          <cell r="L1282" t="str">
            <v>URDESA NORTE BALSAMOS NORTE 5&amp;5 Y CALLE 6TA EDIFICIO MONACO 3ER PISO GUAYAS 090150, TARQUI  GUAYAS ECUADOR</v>
          </cell>
          <cell r="N1282" t="str">
            <v>969263223</v>
          </cell>
          <cell r="O1282" t="str">
            <v>969263223</v>
          </cell>
          <cell r="P1282" t="str">
            <v>090109</v>
          </cell>
          <cell r="Q1282" t="str">
            <v>GUAYAQUIL</v>
          </cell>
          <cell r="R1282" t="str">
            <v>GUAYAS</v>
          </cell>
          <cell r="S1282" t="str">
            <v>GUAYAQUIL</v>
          </cell>
          <cell r="T1282" t="str">
            <v>TRAMACO</v>
          </cell>
          <cell r="U1282" t="str">
            <v>FLEXNETUIO_PROVINCIA</v>
          </cell>
          <cell r="V1282">
            <v>0</v>
          </cell>
          <cell r="W1282">
            <v>0</v>
          </cell>
          <cell r="X1282" t="str">
            <v>HYCITE QUITO</v>
          </cell>
          <cell r="Y1282" t="str">
            <v>FLEX NET CALLE 28 DE JUNIO S/N Y GARCIA MORENO ENTRADA LLANO GRANDE</v>
          </cell>
        </row>
        <row r="1283">
          <cell r="A1283" t="str">
            <v>GAR5499_A</v>
          </cell>
          <cell r="B1283">
            <v>497591</v>
          </cell>
          <cell r="C1283" t="str">
            <v>GAR5499_A</v>
          </cell>
          <cell r="D1283" t="str">
            <v>HYCITE</v>
          </cell>
          <cell r="E1283" t="str">
            <v>RETIRO</v>
          </cell>
          <cell r="F1283" t="str">
            <v>NORMAL</v>
          </cell>
          <cell r="G1283" t="str">
            <v>031001000228542</v>
          </cell>
          <cell r="H1283">
            <v>44942</v>
          </cell>
          <cell r="I1283" t="str">
            <v>INCIDENCIA</v>
          </cell>
          <cell r="J1283">
            <v>44943</v>
          </cell>
          <cell r="K1283" t="str">
            <v>SAHIDI ZAMORA</v>
          </cell>
          <cell r="L1283" t="str">
            <v>AV PUERTO QUITO O MANABI 1 CUADRA DESPUES DE LA CAPILLA DE SAN PABLO</v>
          </cell>
          <cell r="N1283" t="str">
            <v xml:space="preserve">96-807-3153      </v>
          </cell>
          <cell r="O1283" t="str">
            <v xml:space="preserve">96-807-3153      </v>
          </cell>
          <cell r="P1283" t="str">
            <v>230101</v>
          </cell>
          <cell r="Q1283" t="str">
            <v>SANTO DOMINGO</v>
          </cell>
          <cell r="R1283" t="str">
            <v>SANTO DOMINGO DE LOS TSACHILAS</v>
          </cell>
          <cell r="S1283" t="str">
            <v>SANTO DOMINGO DE LOS COLORADOS</v>
          </cell>
          <cell r="T1283" t="str">
            <v>TRAMACO</v>
          </cell>
          <cell r="U1283" t="str">
            <v>FLEXNETUIO_PROVINCIA</v>
          </cell>
          <cell r="V1283">
            <v>0</v>
          </cell>
          <cell r="W1283">
            <v>0</v>
          </cell>
          <cell r="X1283" t="str">
            <v>HYCITE QUITO</v>
          </cell>
          <cell r="Y1283" t="str">
            <v>FLEX NET CALLE 28 DE JUNIO S/N Y GARCIA MORENO ENTRADA LLANO GRANDE</v>
          </cell>
        </row>
        <row r="1284">
          <cell r="A1284" t="str">
            <v>GAR5500_A</v>
          </cell>
          <cell r="B1284">
            <v>497592</v>
          </cell>
          <cell r="C1284" t="str">
            <v>GAR5500_A</v>
          </cell>
          <cell r="D1284" t="str">
            <v>HYCITE</v>
          </cell>
          <cell r="E1284" t="str">
            <v>RETIRO</v>
          </cell>
          <cell r="F1284" t="str">
            <v>NORMAL</v>
          </cell>
          <cell r="G1284" t="str">
            <v>031001000228680</v>
          </cell>
          <cell r="H1284">
            <v>44942</v>
          </cell>
          <cell r="I1284" t="str">
            <v>ENTREGADO</v>
          </cell>
          <cell r="J1284">
            <v>44943</v>
          </cell>
          <cell r="K1284" t="str">
            <v>MARIA MAGDALENA PARRALES MONCAYO</v>
          </cell>
          <cell r="L1284" t="str">
            <v>CALLE UNIDAD NACIONAL Y VIA LA SEXTA REFERENCIA: DIAGONAL AL CEMENTERIO LOCALIDAD: PUERTO QUITO PARROQUIA: PUERTO QUITO CANTON: PUERTO QUTO PROVINCIA: PICHINCHA CODIGO POSTAL: 170950</v>
          </cell>
          <cell r="N1284" t="str">
            <v>981622030</v>
          </cell>
          <cell r="O1284" t="str">
            <v>981622030</v>
          </cell>
          <cell r="P1284" t="str">
            <v>170301</v>
          </cell>
          <cell r="Q1284" t="str">
            <v>QUITO</v>
          </cell>
          <cell r="R1284" t="str">
            <v>PICHINCHA</v>
          </cell>
          <cell r="S1284" t="str">
            <v>QUITO</v>
          </cell>
          <cell r="T1284" t="str">
            <v>TRAMACO</v>
          </cell>
          <cell r="U1284" t="str">
            <v>FLEXNETUIO_PROVINCIA</v>
          </cell>
          <cell r="V1284">
            <v>0</v>
          </cell>
          <cell r="W1284">
            <v>0</v>
          </cell>
          <cell r="X1284" t="str">
            <v>HYCITE QUITO</v>
          </cell>
          <cell r="Y1284" t="str">
            <v>FLEX NET CALLE 28 DE JUNIO S/N Y GARCIA MORENO ENTRADA LLANO GRANDE</v>
          </cell>
        </row>
        <row r="1285">
          <cell r="A1285" t="str">
            <v>GAR5501_A</v>
          </cell>
          <cell r="B1285">
            <v>497593</v>
          </cell>
          <cell r="C1285" t="str">
            <v>GAR5501_A</v>
          </cell>
          <cell r="D1285" t="str">
            <v>HYCITE</v>
          </cell>
          <cell r="E1285" t="str">
            <v>RETIRO</v>
          </cell>
          <cell r="F1285" t="str">
            <v>NORMAL</v>
          </cell>
          <cell r="G1285" t="str">
            <v>031001000228681</v>
          </cell>
          <cell r="H1285">
            <v>44942</v>
          </cell>
          <cell r="I1285" t="str">
            <v>INCIDENCIA</v>
          </cell>
          <cell r="J1285">
            <v>44943</v>
          </cell>
          <cell r="K1285" t="str">
            <v>MARTHA ACOSTA</v>
          </cell>
          <cell r="L1285" t="str">
            <v>DIRECCION AV. MARIANO ACOSTA 2952 Y MANUELA SAENZ  GASOLINERA LA FLORIDA IBARRA IMBABURA SAN FRANCISCO COD AREA 100102</v>
          </cell>
          <cell r="N1285" t="str">
            <v>062658491 0997641660</v>
          </cell>
          <cell r="O1285" t="str">
            <v>062658491 0997641660</v>
          </cell>
          <cell r="P1285" t="str">
            <v>100101</v>
          </cell>
          <cell r="Q1285" t="str">
            <v>IBARRA</v>
          </cell>
          <cell r="R1285" t="str">
            <v>IMBABURA</v>
          </cell>
          <cell r="S1285" t="str">
            <v>SAN MIGUEL DE IBARRA</v>
          </cell>
          <cell r="T1285" t="str">
            <v>TRAMACO</v>
          </cell>
          <cell r="U1285" t="str">
            <v>FLEXNETUIO_PROVINCIA</v>
          </cell>
          <cell r="V1285">
            <v>0</v>
          </cell>
          <cell r="W1285">
            <v>0</v>
          </cell>
          <cell r="X1285" t="str">
            <v>HYCITE QUITO</v>
          </cell>
          <cell r="Y1285" t="str">
            <v>FLEX NET CALLE 28 DE JUNIO S/N Y GARCIA MORENO ENTRADA LLANO GRANDE</v>
          </cell>
        </row>
        <row r="1286">
          <cell r="A1286" t="str">
            <v>GAR5502_A</v>
          </cell>
          <cell r="B1286">
            <v>497594</v>
          </cell>
          <cell r="C1286" t="str">
            <v>GAR5502_A</v>
          </cell>
          <cell r="D1286" t="str">
            <v>HYCITE</v>
          </cell>
          <cell r="E1286" t="str">
            <v>RETIRO</v>
          </cell>
          <cell r="F1286" t="str">
            <v>NORMAL</v>
          </cell>
          <cell r="H1286">
            <v>44942</v>
          </cell>
          <cell r="I1286" t="str">
            <v>INCIDENCIA</v>
          </cell>
          <cell r="J1286">
            <v>44943</v>
          </cell>
          <cell r="K1286" t="str">
            <v>JANET BERONICA MARIN CAMBEL</v>
          </cell>
          <cell r="L1286" t="str">
            <v>CALLE: FRAY VACA GALINDO S/Nº Y DARIO EGAS. REFERENCIA: EN EL ASERRADERO DE MADERAS, EN LA ESQUINA. PROVINCIA: IMBABURA CANTON: IBARRA PARROQUIA: SAGRARIO LOCALIDAD: FERRONORTE CODIGO POSTAL: 100106</v>
          </cell>
          <cell r="N1286" t="str">
            <v> 0981906096</v>
          </cell>
          <cell r="O1286" t="str">
            <v> 0981906096</v>
          </cell>
          <cell r="P1286" t="str">
            <v>100101</v>
          </cell>
          <cell r="Q1286" t="str">
            <v>IBARRA</v>
          </cell>
          <cell r="R1286" t="str">
            <v>IMBABURA</v>
          </cell>
          <cell r="S1286" t="str">
            <v>SAN MIGUEL DE IBARRA</v>
          </cell>
          <cell r="T1286" t="str">
            <v>TRAMACO</v>
          </cell>
          <cell r="U1286" t="str">
            <v>FLEXNETUIO_PROVINCIA</v>
          </cell>
          <cell r="V1286">
            <v>0</v>
          </cell>
          <cell r="W1286">
            <v>0</v>
          </cell>
          <cell r="X1286" t="str">
            <v>HYCITE QUITO</v>
          </cell>
          <cell r="Y1286" t="str">
            <v>FLEX NET CALLE 28 DE JUNIO S/N Y GARCIA MORENO ENTRADA LLANO GRANDE</v>
          </cell>
        </row>
        <row r="1287">
          <cell r="A1287" t="str">
            <v>GAR5504_A</v>
          </cell>
          <cell r="B1287">
            <v>497595</v>
          </cell>
          <cell r="C1287" t="str">
            <v>GAR5504_A</v>
          </cell>
          <cell r="D1287" t="str">
            <v>HYCITE</v>
          </cell>
          <cell r="E1287" t="str">
            <v>RETIRO</v>
          </cell>
          <cell r="F1287" t="str">
            <v>NORMAL</v>
          </cell>
          <cell r="H1287">
            <v>44942</v>
          </cell>
          <cell r="I1287" t="str">
            <v>EN_PROCESO</v>
          </cell>
          <cell r="J1287">
            <v>44942</v>
          </cell>
          <cell r="K1287" t="str">
            <v>MARIANA DEL ROSARIO VILLACIS TIRADO</v>
          </cell>
          <cell r="L1287" t="str">
            <v>JUAN LOPEZ DE VELASCO S11-130</v>
          </cell>
          <cell r="N1287" t="str">
            <v>992829743</v>
          </cell>
          <cell r="O1287" t="str">
            <v>992829743</v>
          </cell>
          <cell r="P1287" t="str">
            <v>170301</v>
          </cell>
          <cell r="Q1287" t="str">
            <v>QUITO</v>
          </cell>
          <cell r="R1287" t="str">
            <v>PICHINCHA</v>
          </cell>
          <cell r="S1287" t="str">
            <v>QUITO</v>
          </cell>
          <cell r="T1287" t="str">
            <v>TRAMACO</v>
          </cell>
          <cell r="U1287" t="str">
            <v>FLEXNETUIO_PROVINCIA</v>
          </cell>
          <cell r="V1287">
            <v>0</v>
          </cell>
          <cell r="W1287">
            <v>0</v>
          </cell>
          <cell r="X1287" t="str">
            <v>HYCITE QUITO</v>
          </cell>
          <cell r="Y1287" t="str">
            <v>FLEX NET CALLE 28 DE JUNIO S/N Y GARCIA MORENO ENTRADA LLANO GRANDE</v>
          </cell>
        </row>
        <row r="1288">
          <cell r="A1288" t="str">
            <v>GAR5505_A</v>
          </cell>
          <cell r="B1288">
            <v>497596</v>
          </cell>
          <cell r="C1288" t="str">
            <v>GAR5505_A</v>
          </cell>
          <cell r="D1288" t="str">
            <v>HYCITE</v>
          </cell>
          <cell r="E1288" t="str">
            <v>RETIRO</v>
          </cell>
          <cell r="F1288" t="str">
            <v>NORMAL</v>
          </cell>
          <cell r="H1288">
            <v>44942</v>
          </cell>
          <cell r="I1288" t="str">
            <v>EN_PROCESO</v>
          </cell>
          <cell r="J1288">
            <v>44942</v>
          </cell>
          <cell r="K1288" t="str">
            <v>FANNY VERONICA PENAFIEL LLIVISACA</v>
          </cell>
          <cell r="L1288" t="str">
            <v>ERNESTO ALBAN S41 , ESQUINA JUNTO DISTRIBUIDORES GAS</v>
          </cell>
          <cell r="N1288" t="str">
            <v>989593797</v>
          </cell>
          <cell r="O1288" t="str">
            <v>989593797</v>
          </cell>
          <cell r="P1288" t="str">
            <v>170301</v>
          </cell>
          <cell r="Q1288" t="str">
            <v>QUITO</v>
          </cell>
          <cell r="R1288" t="str">
            <v>PICHINCHA</v>
          </cell>
          <cell r="S1288" t="str">
            <v>QUITO</v>
          </cell>
          <cell r="T1288" t="str">
            <v>TRAMACO</v>
          </cell>
          <cell r="U1288" t="str">
            <v>FLEXNETUIO_PROVINCIA</v>
          </cell>
          <cell r="V1288">
            <v>0</v>
          </cell>
          <cell r="W1288">
            <v>0</v>
          </cell>
          <cell r="X1288" t="str">
            <v>HYCITE QUITO</v>
          </cell>
          <cell r="Y1288" t="str">
            <v>FLEX NET CALLE 28 DE JUNIO S/N Y GARCIA MORENO ENTRADA LLANO GRANDE</v>
          </cell>
        </row>
        <row r="1289">
          <cell r="A1289" t="str">
            <v>GAR4486</v>
          </cell>
          <cell r="B1289">
            <v>497597</v>
          </cell>
          <cell r="C1289" t="str">
            <v>GAR4486</v>
          </cell>
          <cell r="D1289" t="str">
            <v>HYCITE</v>
          </cell>
          <cell r="E1289" t="str">
            <v>RETIRO</v>
          </cell>
          <cell r="F1289" t="str">
            <v>NORMAL</v>
          </cell>
          <cell r="G1289" t="str">
            <v>031001000222307</v>
          </cell>
          <cell r="H1289">
            <v>44942</v>
          </cell>
          <cell r="I1289" t="str">
            <v>ENTREGADO</v>
          </cell>
          <cell r="J1289">
            <v>44942</v>
          </cell>
          <cell r="K1289" t="str">
            <v>ALEX HERIBERTO CHICAIZA TAPUY </v>
          </cell>
          <cell r="L1289" t="str">
            <v>AVENIDA 20 DE JULIO Y 4 DE ENERO , LAVANDERIA DE ROPA CANTON PUYO PROVINCIA PASTAZA CODIGO POSTAL 160101</v>
          </cell>
          <cell r="N1289" t="str">
            <v xml:space="preserve">991117313 // 998311220 </v>
          </cell>
          <cell r="O1289" t="str">
            <v xml:space="preserve">991117313 // 998311220 </v>
          </cell>
          <cell r="P1289" t="str">
            <v>160101</v>
          </cell>
          <cell r="Q1289" t="str">
            <v>PUYO</v>
          </cell>
          <cell r="R1289" t="str">
            <v>PASTAZA</v>
          </cell>
          <cell r="S1289" t="str">
            <v>PUYO</v>
          </cell>
          <cell r="T1289" t="str">
            <v>TRAMACO</v>
          </cell>
          <cell r="U1289" t="str">
            <v>FLEXNETUIO_PROVINCIA</v>
          </cell>
          <cell r="V1289">
            <v>0</v>
          </cell>
          <cell r="W1289">
            <v>0</v>
          </cell>
          <cell r="X1289" t="str">
            <v>HYCITE QUITO</v>
          </cell>
          <cell r="Y1289" t="str">
            <v>FLEX NET CALLE 28 DE JUNIO S/N Y GARCIA MORENO ENTRADA LLANO GRANDE</v>
          </cell>
        </row>
        <row r="1290">
          <cell r="A1290" t="str">
            <v>SG_2023_48_56</v>
          </cell>
          <cell r="B1290">
            <v>497588</v>
          </cell>
          <cell r="C1290" t="str">
            <v>SG_2023_48_56</v>
          </cell>
          <cell r="D1290" t="str">
            <v>SG</v>
          </cell>
          <cell r="E1290" t="str">
            <v>DESPACHO</v>
          </cell>
          <cell r="F1290" t="str">
            <v>NORMAL</v>
          </cell>
          <cell r="G1290" t="str">
            <v>80213</v>
          </cell>
          <cell r="H1290">
            <v>44942</v>
          </cell>
          <cell r="I1290" t="str">
            <v>ENTREGADO</v>
          </cell>
          <cell r="J1290">
            <v>44943</v>
          </cell>
          <cell r="K1290" t="str">
            <v>FERREMUNDO</v>
          </cell>
          <cell r="L1290" t="str">
            <v>KM. 16 ½  VÍA A DAULE, AV. RÍO DAULE, MZ. C3 SL. 28 Y P.I. PASCUALES.</v>
          </cell>
          <cell r="P1290" t="str">
            <v>GUAYAQUIL</v>
          </cell>
          <cell r="Q1290" t="str">
            <v>GUAYAQUIL</v>
          </cell>
          <cell r="R1290" t="str">
            <v>GUAYAS</v>
          </cell>
          <cell r="U1290" t="str">
            <v>FLEXNETGYE_LOCAL</v>
          </cell>
          <cell r="V1290">
            <v>9</v>
          </cell>
          <cell r="W1290">
            <v>7272.44</v>
          </cell>
          <cell r="X1290" t="str">
            <v>FLEXNET - GYE</v>
          </cell>
          <cell r="Y1290" t="str">
            <v>FERNANDO GUTIERREZ HILL KM 8 1/2 VIA DAULE</v>
          </cell>
        </row>
        <row r="1291">
          <cell r="A1291" t="str">
            <v>80207</v>
          </cell>
          <cell r="B1291">
            <v>497587</v>
          </cell>
          <cell r="C1291" t="str">
            <v>80207</v>
          </cell>
          <cell r="D1291" t="str">
            <v>VENTURA</v>
          </cell>
          <cell r="E1291" t="str">
            <v>RETIRO</v>
          </cell>
          <cell r="F1291" t="str">
            <v>NORMAL</v>
          </cell>
          <cell r="G1291" t="str">
            <v>FT80207</v>
          </cell>
          <cell r="H1291">
            <v>44942</v>
          </cell>
          <cell r="I1291" t="str">
            <v>ENTREGADO</v>
          </cell>
          <cell r="J1291">
            <v>44943</v>
          </cell>
          <cell r="K1291" t="str">
            <v>FLEXNET DEL ECUAODR</v>
          </cell>
          <cell r="L1291" t="str">
            <v>CALLE 28 DE JUNIO Y GARCIA MORENO</v>
          </cell>
          <cell r="P1291" t="str">
            <v>170208</v>
          </cell>
          <cell r="Q1291" t="str">
            <v>QUITO</v>
          </cell>
          <cell r="R1291" t="str">
            <v>PICHINCHA</v>
          </cell>
          <cell r="S1291" t="str">
            <v>CALDERON (CARAPUNGO)</v>
          </cell>
          <cell r="U1291" t="str">
            <v>FLEXNETUIO_LOCAL</v>
          </cell>
          <cell r="V1291">
            <v>1</v>
          </cell>
          <cell r="W1291">
            <v>0.01</v>
          </cell>
          <cell r="X1291" t="str">
            <v>ECUAWAGEN</v>
          </cell>
          <cell r="Y1291" t="str">
            <v> AV. DE LOS GRANADOS E14-70 E ISLA MARCHENA.</v>
          </cell>
        </row>
        <row r="1292">
          <cell r="A1292" t="str">
            <v>20003065239013</v>
          </cell>
          <cell r="B1292">
            <v>497584</v>
          </cell>
          <cell r="C1292" t="str">
            <v>20003065239013</v>
          </cell>
          <cell r="D1292" t="str">
            <v>BRELDYNG</v>
          </cell>
          <cell r="E1292" t="str">
            <v>DESPACHO</v>
          </cell>
          <cell r="F1292" t="str">
            <v>NORMAL</v>
          </cell>
          <cell r="G1292" t="str">
            <v>FT80212</v>
          </cell>
          <cell r="H1292">
            <v>44942</v>
          </cell>
          <cell r="I1292" t="str">
            <v>ENTREGADO</v>
          </cell>
          <cell r="J1292">
            <v>44943</v>
          </cell>
          <cell r="K1292" t="str">
            <v>MERINO LUZARDO TEOFILO SALVADOR</v>
          </cell>
          <cell r="L1292" t="str">
            <v>"DOMICILIO / GUAYAS / GUAYAQUIL / TARQUI / VIA A DAULE / MZ 2459 SOLAR 6 /  / MUCHO LOTE ETAPA 7 A 2 CUADRAS COLEGIO ""SOFOS""REF 1 - CASA 2 P COLOR MARRON CON CERRAMIENTO"</v>
          </cell>
          <cell r="M1292" t="str">
            <v>958787194</v>
          </cell>
          <cell r="N1292" t="str">
            <v>991688697</v>
          </cell>
          <cell r="P1292" t="str">
            <v>GUAYAQUIL</v>
          </cell>
          <cell r="Q1292" t="str">
            <v>GUAYAQUIL</v>
          </cell>
          <cell r="R1292" t="str">
            <v>GUAYAS</v>
          </cell>
          <cell r="T1292" t="str">
            <v>ITSACOURIER</v>
          </cell>
          <cell r="U1292" t="str">
            <v>FLEXNETGYE_LOCAL</v>
          </cell>
          <cell r="V1292">
            <v>1</v>
          </cell>
          <cell r="W1292">
            <v>3</v>
          </cell>
          <cell r="X1292" t="str">
            <v>FLEXNET</v>
          </cell>
          <cell r="Y1292" t="str">
            <v>FLEX NET GYE KM 8.5 VIA DAULE</v>
          </cell>
        </row>
        <row r="1293">
          <cell r="A1293" t="str">
            <v>20003068506346</v>
          </cell>
          <cell r="B1293">
            <v>497585</v>
          </cell>
          <cell r="C1293" t="str">
            <v>20003068506346</v>
          </cell>
          <cell r="D1293" t="str">
            <v>BRELDYNG</v>
          </cell>
          <cell r="E1293" t="str">
            <v>DESPACHO</v>
          </cell>
          <cell r="F1293" t="str">
            <v>NORMAL</v>
          </cell>
          <cell r="G1293" t="str">
            <v/>
          </cell>
          <cell r="H1293">
            <v>44942</v>
          </cell>
          <cell r="I1293" t="str">
            <v>COORDINADO</v>
          </cell>
          <cell r="J1293">
            <v>44942</v>
          </cell>
          <cell r="K1293" t="str">
            <v>GREGORY ADONY VERA MACIAS</v>
          </cell>
          <cell r="L1293" t="str">
            <v>OFICINA PROVEEDOR / GUAYAS / GUAYAQUIL / TARQUI / AV FRANCISCO DE ORELLANA / SN /  / CONJUNTO RECIDENCIAL CENTROPOLIS OFICINA TRAMACO SAN MARINO</v>
          </cell>
          <cell r="M1293" t="str">
            <v>1307766095</v>
          </cell>
          <cell r="N1293" t="str">
            <v>991818965</v>
          </cell>
          <cell r="O1293" t="str">
            <v/>
          </cell>
          <cell r="P1293" t="str">
            <v>GUAYAQUIL</v>
          </cell>
          <cell r="Q1293" t="str">
            <v>GUAYAQUIL</v>
          </cell>
          <cell r="R1293" t="str">
            <v>GUAYAS</v>
          </cell>
          <cell r="V1293">
            <v>1</v>
          </cell>
          <cell r="W1293">
            <v>0</v>
          </cell>
          <cell r="X1293" t="str">
            <v>FLEXNET</v>
          </cell>
          <cell r="Y1293" t="str">
            <v>FLEX NET GYE KM 8.5 VIA DAULE</v>
          </cell>
        </row>
        <row r="1294">
          <cell r="A1294" t="str">
            <v>20003068954348</v>
          </cell>
          <cell r="B1294">
            <v>497586</v>
          </cell>
          <cell r="C1294" t="str">
            <v>20003068954348</v>
          </cell>
          <cell r="D1294" t="str">
            <v>BRELDYNG</v>
          </cell>
          <cell r="E1294" t="str">
            <v>DESPACHO</v>
          </cell>
          <cell r="F1294" t="str">
            <v>NORMAL</v>
          </cell>
          <cell r="G1294" t="str">
            <v>FT80211</v>
          </cell>
          <cell r="H1294">
            <v>44942</v>
          </cell>
          <cell r="I1294" t="str">
            <v>ENTREGADO</v>
          </cell>
          <cell r="J1294">
            <v>44943</v>
          </cell>
          <cell r="K1294" t="str">
            <v>EDISON ANDRES LOOR SALVATIERRA</v>
          </cell>
          <cell r="L1294" t="str">
            <v>DOMICILIO / GUAYAS / GUAYAQUIL / XIMENA / COOP INDEPENCIA 1 / MZ 238 SOLAR 15 B /  / COOP INDEPENCIA 1 DIAGONAL A IGLESIA ABRIGO DEL ALTISIMO/ENTRANDO POR ALAMCENES JAER/CASA DE 1 PLANTA COLOR BLANCO</v>
          </cell>
          <cell r="M1294" t="str">
            <v>929386993</v>
          </cell>
          <cell r="N1294" t="str">
            <v>967978543-0998297251</v>
          </cell>
          <cell r="P1294" t="str">
            <v>GUAYAQUIL</v>
          </cell>
          <cell r="Q1294" t="str">
            <v>GUAYAQUIL</v>
          </cell>
          <cell r="R1294" t="str">
            <v>GUAYAS</v>
          </cell>
          <cell r="T1294" t="str">
            <v>FLEXTRANS GYE</v>
          </cell>
          <cell r="U1294" t="str">
            <v>FLEXNETGYE_LOCAL</v>
          </cell>
          <cell r="V1294">
            <v>1</v>
          </cell>
          <cell r="W1294">
            <v>3</v>
          </cell>
          <cell r="X1294" t="str">
            <v>FLEXNET</v>
          </cell>
          <cell r="Y1294" t="str">
            <v>FLEX NET GYE KM 8.5 VIA DAULE</v>
          </cell>
        </row>
        <row r="1295">
          <cell r="A1295" t="str">
            <v>23-121</v>
          </cell>
          <cell r="B1295">
            <v>497583</v>
          </cell>
          <cell r="C1295" t="str">
            <v>23-121</v>
          </cell>
          <cell r="D1295" t="str">
            <v>VENTURA</v>
          </cell>
          <cell r="E1295" t="str">
            <v>DESPACHO</v>
          </cell>
          <cell r="F1295" t="str">
            <v>NORMAL</v>
          </cell>
          <cell r="G1295" t="str">
            <v>FT80202</v>
          </cell>
          <cell r="H1295">
            <v>44942</v>
          </cell>
          <cell r="I1295" t="str">
            <v>ENTREGADO</v>
          </cell>
          <cell r="J1295">
            <v>44943</v>
          </cell>
          <cell r="K1295" t="str">
            <v>TOTALREPCAR GYE</v>
          </cell>
          <cell r="L1295" t="str">
            <v>URDENOR 1 MANZANA 104 SOLAR 5 Y 6 </v>
          </cell>
          <cell r="M1295" t="str">
            <v>1792115841001-1</v>
          </cell>
          <cell r="P1295" t="str">
            <v>090501</v>
          </cell>
          <cell r="Q1295" t="str">
            <v>GUAYAQUIL</v>
          </cell>
          <cell r="R1295" t="str">
            <v>GUAYAS</v>
          </cell>
          <cell r="S1295" t="str">
            <v>GUAYAQUIL</v>
          </cell>
          <cell r="T1295" t="str">
            <v>CARGO UNION</v>
          </cell>
          <cell r="U1295" t="str">
            <v>FLEXNETUIO_GYE</v>
          </cell>
          <cell r="V1295">
            <v>1</v>
          </cell>
          <cell r="W1295">
            <v>2.5</v>
          </cell>
          <cell r="X1295" t="str">
            <v>FLEXNET DEL ECUAODR</v>
          </cell>
          <cell r="Y1295" t="str">
            <v>CALLE 28 DE JUNIO Y GARCIA MORENO</v>
          </cell>
        </row>
        <row r="1296">
          <cell r="A1296" t="str">
            <v>98825705</v>
          </cell>
          <cell r="B1296">
            <v>497582</v>
          </cell>
          <cell r="C1296" t="str">
            <v>98825705</v>
          </cell>
          <cell r="D1296" t="str">
            <v>HYCITE</v>
          </cell>
          <cell r="E1296" t="str">
            <v>DESPACHO</v>
          </cell>
          <cell r="F1296" t="str">
            <v>NORMAL</v>
          </cell>
          <cell r="G1296" t="str">
            <v>ITQ4775</v>
          </cell>
          <cell r="H1296">
            <v>44942</v>
          </cell>
          <cell r="I1296" t="str">
            <v>ENTREGADO</v>
          </cell>
          <cell r="J1296">
            <v>44943</v>
          </cell>
          <cell r="K1296" t="str">
            <v>JOHNN MANUEL PALACIOS ALVAREZ</v>
          </cell>
          <cell r="L1296" t="str">
            <v>CALLE 12 PASAJE 1 NE SOLAR 05 Y 3 CALLEJON 14A NE / PROVINCIA; GUAYAS / CANTON: GUAYAQUIL / PARROQUIA: TARQUI</v>
          </cell>
          <cell r="N1296" t="str">
            <v>0932450298 / 0987683298</v>
          </cell>
          <cell r="O1296" t="str">
            <v>0932450298 / 0987683298</v>
          </cell>
          <cell r="P1296" t="str">
            <v>090505</v>
          </cell>
          <cell r="Q1296" t="str">
            <v>GUAYAQUIL</v>
          </cell>
          <cell r="R1296" t="str">
            <v>GUAYAS</v>
          </cell>
          <cell r="S1296" t="str">
            <v>GUAYAQUIL</v>
          </cell>
          <cell r="T1296" t="str">
            <v>CARGO UNION</v>
          </cell>
          <cell r="U1296" t="str">
            <v>FLEXNETUIO_GYE</v>
          </cell>
          <cell r="V1296">
            <v>1</v>
          </cell>
          <cell r="W1296">
            <v>14.9</v>
          </cell>
          <cell r="X1296" t="str">
            <v>HYCITE- FLEXNET UIO</v>
          </cell>
          <cell r="Y1296" t="str">
            <v>PANAMERICA NORTE KM 121/2. ENTRADA A LLANO GRANDE, CALLE GARCÍA MORENO Y 28 DE JUNIO S/N</v>
          </cell>
        </row>
        <row r="1297">
          <cell r="A1297" t="str">
            <v>20003019342451_1</v>
          </cell>
          <cell r="B1297">
            <v>497575</v>
          </cell>
          <cell r="C1297" t="str">
            <v>20003019342451_1</v>
          </cell>
          <cell r="D1297" t="str">
            <v>CONECEL_REG</v>
          </cell>
          <cell r="E1297" t="str">
            <v>DESPACHO</v>
          </cell>
          <cell r="F1297" t="str">
            <v>NORMAL</v>
          </cell>
          <cell r="G1297" t="str">
            <v>EC6466</v>
          </cell>
          <cell r="H1297">
            <v>44942</v>
          </cell>
          <cell r="I1297" t="str">
            <v>INCIDENCIA</v>
          </cell>
          <cell r="J1297">
            <v>44943</v>
          </cell>
          <cell r="K1297" t="str">
            <v>DEL PILAR ROJAS</v>
          </cell>
          <cell r="L1297" t="str">
            <v>QUITO SAN JUAN AV CUENCA No: SN y AV GALAPAGOS AL FRENTE A LA ESCUELA CIUDAD DE CUENCA CASA DE 2P COLOR TAXO BALCONES NEGROS.</v>
          </cell>
          <cell r="M1297" t="str">
            <v>1706843966</v>
          </cell>
          <cell r="N1297" t="str">
            <v>998249953</v>
          </cell>
          <cell r="O1297" t="str">
            <v/>
          </cell>
          <cell r="P1297" t="str">
            <v>QUITO</v>
          </cell>
          <cell r="Q1297" t="str">
            <v>QUITO</v>
          </cell>
          <cell r="R1297" t="str">
            <v>PICHINCHA</v>
          </cell>
          <cell r="T1297" t="str">
            <v>EXPRESSCON</v>
          </cell>
          <cell r="U1297" t="str">
            <v>FLEXNETUIO_LOCAL</v>
          </cell>
          <cell r="V1297">
            <v>1</v>
          </cell>
          <cell r="W1297">
            <v>1</v>
          </cell>
          <cell r="X1297" t="str">
            <v>FLEXNET UIO</v>
          </cell>
          <cell r="Y1297" t="str">
            <v>FLEX NET CALLE 28 DE JUNIO S/N Y GARCIA MORENO ENTRADA LLANO GRANDE</v>
          </cell>
        </row>
        <row r="1298">
          <cell r="A1298" t="str">
            <v>20003065684185</v>
          </cell>
          <cell r="B1298">
            <v>497576</v>
          </cell>
          <cell r="C1298" t="str">
            <v>20003065684185</v>
          </cell>
          <cell r="D1298" t="str">
            <v>CONECEL_REG</v>
          </cell>
          <cell r="E1298" t="str">
            <v>DESPACHO</v>
          </cell>
          <cell r="F1298" t="str">
            <v>NORMAL</v>
          </cell>
          <cell r="G1298" t="str">
            <v>EC6467</v>
          </cell>
          <cell r="H1298">
            <v>44942</v>
          </cell>
          <cell r="I1298" t="str">
            <v>ENTREGADO</v>
          </cell>
          <cell r="J1298">
            <v>44943</v>
          </cell>
          <cell r="K1298" t="str">
            <v>ELIO ENRIQUE MUNOZ</v>
          </cell>
          <cell r="L1298" t="str">
            <v>QUITO COMITE DEL PUEBLO N60B PSJ LOS JUNCOS SN E ALFARO T MERCURIO CH SIGLO XXI DEP 131</v>
          </cell>
          <cell r="M1298" t="str">
            <v>2300364144</v>
          </cell>
          <cell r="N1298" t="str">
            <v>958996117</v>
          </cell>
          <cell r="O1298" t="str">
            <v/>
          </cell>
          <cell r="P1298" t="str">
            <v>QUITO</v>
          </cell>
          <cell r="Q1298" t="str">
            <v>QUITO</v>
          </cell>
          <cell r="R1298" t="str">
            <v>PICHINCHA</v>
          </cell>
          <cell r="T1298" t="str">
            <v>EXPRESSCON</v>
          </cell>
          <cell r="U1298" t="str">
            <v>FLEXNETUIO_LOCAL</v>
          </cell>
          <cell r="V1298">
            <v>1</v>
          </cell>
          <cell r="W1298">
            <v>1</v>
          </cell>
          <cell r="X1298" t="str">
            <v>FLEXNET UIO</v>
          </cell>
          <cell r="Y1298" t="str">
            <v>FLEX NET CALLE 28 DE JUNIO S/N Y GARCIA MORENO ENTRADA LLANO GRANDE</v>
          </cell>
        </row>
        <row r="1299">
          <cell r="A1299" t="str">
            <v>20003065265056</v>
          </cell>
          <cell r="B1299">
            <v>497577</v>
          </cell>
          <cell r="C1299" t="str">
            <v>20003065265056</v>
          </cell>
          <cell r="D1299" t="str">
            <v>CONECEL_REG</v>
          </cell>
          <cell r="E1299" t="str">
            <v>DESPACHO</v>
          </cell>
          <cell r="F1299" t="str">
            <v>NORMAL</v>
          </cell>
          <cell r="G1299" t="str">
            <v>EC6463</v>
          </cell>
          <cell r="H1299">
            <v>44942</v>
          </cell>
          <cell r="I1299" t="str">
            <v>EN_TRANSITO</v>
          </cell>
          <cell r="J1299">
            <v>44944</v>
          </cell>
          <cell r="K1299" t="str">
            <v>FRANCELINA PEREZ</v>
          </cell>
          <cell r="L1299" t="str">
            <v>QUITO/SOLANDA/ AV TNTE HUGO ORTIZ/ ANTES DEL MERCADO MAYORISTA /ALADO DE EMPANADAS MARACUCHO/ EN EL SALON SPA GLAMUR/</v>
          </cell>
          <cell r="M1299" t="str">
            <v>1760577864</v>
          </cell>
          <cell r="N1299" t="str">
            <v>968886336</v>
          </cell>
          <cell r="P1299" t="str">
            <v>QUITO</v>
          </cell>
          <cell r="Q1299" t="str">
            <v>QUITO</v>
          </cell>
          <cell r="R1299" t="str">
            <v>PICHINCHA</v>
          </cell>
          <cell r="T1299" t="str">
            <v>EXPRESSCON</v>
          </cell>
          <cell r="U1299" t="str">
            <v>FLEXNETUIO_LOCAL</v>
          </cell>
          <cell r="V1299">
            <v>1</v>
          </cell>
          <cell r="W1299">
            <v>1</v>
          </cell>
          <cell r="X1299" t="str">
            <v>FLEXNET UIO</v>
          </cell>
          <cell r="Y1299" t="str">
            <v>FLEX NET CALLE 28 DE JUNIO S/N Y GARCIA MORENO ENTRADA LLANO GRANDE</v>
          </cell>
        </row>
        <row r="1300">
          <cell r="A1300" t="str">
            <v>20003061291680</v>
          </cell>
          <cell r="B1300">
            <v>497578</v>
          </cell>
          <cell r="C1300" t="str">
            <v>20003061291680</v>
          </cell>
          <cell r="D1300" t="str">
            <v>CONECEL_REG</v>
          </cell>
          <cell r="E1300" t="str">
            <v>DESPACHO</v>
          </cell>
          <cell r="F1300" t="str">
            <v>NORMAL</v>
          </cell>
          <cell r="G1300" t="str">
            <v>EC6462</v>
          </cell>
          <cell r="H1300">
            <v>44942</v>
          </cell>
          <cell r="I1300" t="str">
            <v>ENTREGADO</v>
          </cell>
          <cell r="J1300">
            <v>44943</v>
          </cell>
          <cell r="K1300" t="str">
            <v>JANEYRA ABIGAIL CARRION</v>
          </cell>
          <cell r="L1300" t="str">
            <v>QUITO Avenidas Simon Bolivar, Panamericana Norte y calle, Capitan Giovanni en super exito en el portal Shopping</v>
          </cell>
          <cell r="M1300" t="str">
            <v>1003624291</v>
          </cell>
          <cell r="N1300" t="str">
            <v>997268655</v>
          </cell>
          <cell r="O1300" t="str">
            <v/>
          </cell>
          <cell r="P1300" t="str">
            <v>QUITO</v>
          </cell>
          <cell r="Q1300" t="str">
            <v>QUITO</v>
          </cell>
          <cell r="R1300" t="str">
            <v>PICHINCHA</v>
          </cell>
          <cell r="T1300" t="str">
            <v>EXPRESSCON</v>
          </cell>
          <cell r="U1300" t="str">
            <v>FLEXNETUIO_LOCAL</v>
          </cell>
          <cell r="V1300">
            <v>1</v>
          </cell>
          <cell r="W1300">
            <v>1</v>
          </cell>
          <cell r="X1300" t="str">
            <v>FLEXNET UIO</v>
          </cell>
          <cell r="Y1300" t="str">
            <v>FLEX NET CALLE 28 DE JUNIO S/N Y GARCIA MORENO ENTRADA LLANO GRANDE</v>
          </cell>
        </row>
        <row r="1301">
          <cell r="A1301" t="str">
            <v>20003063947897</v>
          </cell>
          <cell r="B1301">
            <v>497579</v>
          </cell>
          <cell r="C1301" t="str">
            <v>20003063947897</v>
          </cell>
          <cell r="D1301" t="str">
            <v>CONECEL_REG</v>
          </cell>
          <cell r="E1301" t="str">
            <v>DESPACHO</v>
          </cell>
          <cell r="F1301" t="str">
            <v>NORMAL</v>
          </cell>
          <cell r="G1301" t="str">
            <v>EC6468</v>
          </cell>
          <cell r="H1301">
            <v>44942</v>
          </cell>
          <cell r="I1301" t="str">
            <v>EN_TRANSITO</v>
          </cell>
          <cell r="J1301">
            <v>44944</v>
          </cell>
          <cell r="K1301" t="str">
            <v>MIGUEL ANGEL MARIN</v>
          </cell>
          <cell r="L1301" t="str">
            <v>QUITO MARTHA BUCARAM AV AVENIDA MARISCAL SUCRE No: S/N y CALLE S41A CASA COLOR NARANJA 1 PISO REF ALADO DE CHIFA GRAN CHUCHUE Y ESCUELA ABDON CALDERON</v>
          </cell>
          <cell r="M1301" t="str">
            <v>1314067958</v>
          </cell>
          <cell r="N1301" t="str">
            <v>962585897</v>
          </cell>
          <cell r="O1301" t="str">
            <v/>
          </cell>
          <cell r="P1301" t="str">
            <v>QUITO</v>
          </cell>
          <cell r="Q1301" t="str">
            <v>QUITO</v>
          </cell>
          <cell r="R1301" t="str">
            <v>PICHINCHA</v>
          </cell>
          <cell r="T1301" t="str">
            <v>EXPRESSCON</v>
          </cell>
          <cell r="U1301" t="str">
            <v>FLEXNETUIO_LOCAL</v>
          </cell>
          <cell r="V1301">
            <v>1</v>
          </cell>
          <cell r="W1301">
            <v>1</v>
          </cell>
          <cell r="X1301" t="str">
            <v>FLEXNET UIO</v>
          </cell>
          <cell r="Y1301" t="str">
            <v>FLEX NET CALLE 28 DE JUNIO S/N Y GARCIA MORENO ENTRADA LLANO GRANDE</v>
          </cell>
        </row>
        <row r="1302">
          <cell r="A1302" t="str">
            <v>20002971743649_2</v>
          </cell>
          <cell r="B1302">
            <v>497580</v>
          </cell>
          <cell r="C1302" t="str">
            <v>20002971743649_2</v>
          </cell>
          <cell r="D1302" t="str">
            <v>CONECEL_REG</v>
          </cell>
          <cell r="E1302" t="str">
            <v>DESPACHO</v>
          </cell>
          <cell r="F1302" t="str">
            <v>NORMAL</v>
          </cell>
          <cell r="G1302" t="str">
            <v>EC6465</v>
          </cell>
          <cell r="H1302">
            <v>44942</v>
          </cell>
          <cell r="I1302" t="str">
            <v>INCIDENCIA</v>
          </cell>
          <cell r="J1302">
            <v>44943</v>
          </cell>
          <cell r="K1302" t="str">
            <v>PENELOPE ELENA DEL ROSARIO SALVADOR</v>
          </cell>
          <cell r="L1302" t="str">
            <v>QUITO SANGOLQUI CALLE QUITO No: Casa 1 y CALLE CARLOS LARCO Casa 3p color blanco porton negro entrando x el hostal la luna</v>
          </cell>
          <cell r="M1302" t="str">
            <v>1706532775</v>
          </cell>
          <cell r="N1302" t="str">
            <v>042330328 0986402286</v>
          </cell>
          <cell r="O1302" t="str">
            <v/>
          </cell>
          <cell r="P1302" t="str">
            <v>QUITO</v>
          </cell>
          <cell r="Q1302" t="str">
            <v>QUITO</v>
          </cell>
          <cell r="R1302" t="str">
            <v>PICHINCHA</v>
          </cell>
          <cell r="T1302" t="str">
            <v>EXPRESSCON</v>
          </cell>
          <cell r="U1302" t="str">
            <v>FLEXNETUIO_LOCAL</v>
          </cell>
          <cell r="V1302">
            <v>1</v>
          </cell>
          <cell r="W1302">
            <v>1</v>
          </cell>
          <cell r="X1302" t="str">
            <v>FLEXNET UIO</v>
          </cell>
          <cell r="Y1302" t="str">
            <v>FLEX NET CALLE 28 DE JUNIO S/N Y GARCIA MORENO ENTRADA LLANO GRANDE</v>
          </cell>
        </row>
        <row r="1303">
          <cell r="A1303" t="str">
            <v>20003059522350</v>
          </cell>
          <cell r="B1303">
            <v>497581</v>
          </cell>
          <cell r="C1303" t="str">
            <v>20003059522350</v>
          </cell>
          <cell r="D1303" t="str">
            <v>CONECEL_REG</v>
          </cell>
          <cell r="E1303" t="str">
            <v>DESPACHO</v>
          </cell>
          <cell r="F1303" t="str">
            <v>NORMAL</v>
          </cell>
          <cell r="G1303" t="str">
            <v>EC6464</v>
          </cell>
          <cell r="H1303">
            <v>44942</v>
          </cell>
          <cell r="I1303" t="str">
            <v>ENTREGADO</v>
          </cell>
          <cell r="J1303">
            <v>44943</v>
          </cell>
          <cell r="K1303" t="str">
            <v>SYLVIA MARLENE RUEDA</v>
          </cell>
          <cell r="L1303" t="str">
            <v>QUITO TRABAJO AV FLORENCIA S24-254 Y AV INTEROCEANICA EMPRESA SUL CASA DE 2 PISO PUERTAS BEIGE REF FARMACIA FYBECCA POR HOSPITAL DE LOS VALLES</v>
          </cell>
          <cell r="M1303" t="str">
            <v>1722736897</v>
          </cell>
          <cell r="N1303" t="str">
            <v>995252352</v>
          </cell>
          <cell r="O1303" t="str">
            <v/>
          </cell>
          <cell r="P1303" t="str">
            <v>QUITO</v>
          </cell>
          <cell r="Q1303" t="str">
            <v>QUITO</v>
          </cell>
          <cell r="R1303" t="str">
            <v>PICHINCHA</v>
          </cell>
          <cell r="T1303" t="str">
            <v>EXPRESSCON</v>
          </cell>
          <cell r="U1303" t="str">
            <v>FLEXNETUIO_LOCAL</v>
          </cell>
          <cell r="V1303">
            <v>1</v>
          </cell>
          <cell r="W1303">
            <v>1</v>
          </cell>
          <cell r="X1303" t="str">
            <v>FLEXNET UIO</v>
          </cell>
          <cell r="Y1303" t="str">
            <v>FLEX NET CALLE 28 DE JUNIO S/N Y GARCIA MORENO ENTRADA LLANO GRANDE</v>
          </cell>
        </row>
        <row r="1304">
          <cell r="A1304" t="str">
            <v>53360</v>
          </cell>
          <cell r="B1304">
            <v>497570</v>
          </cell>
          <cell r="C1304" t="str">
            <v>53360</v>
          </cell>
          <cell r="D1304" t="str">
            <v>DEGSO</v>
          </cell>
          <cell r="E1304" t="str">
            <v>DESPACHO</v>
          </cell>
          <cell r="F1304" t="str">
            <v>NORMAL</v>
          </cell>
          <cell r="G1304" t="str">
            <v>FT80176</v>
          </cell>
          <cell r="H1304">
            <v>44942</v>
          </cell>
          <cell r="I1304" t="str">
            <v>ENTREGADO</v>
          </cell>
          <cell r="J1304">
            <v>44943</v>
          </cell>
          <cell r="K1304" t="str">
            <v>INDUSTRIAL DANEC S.A.</v>
          </cell>
          <cell r="L1304" t="str">
            <v>DIRECCION: KM1 ½ VIA SANGOLQUI ? TAMBILLO ?TEL:2984900 EXT 2323-HORARIO DE RECEPCION: LUNES A VIERNES   9 A 2PM</v>
          </cell>
          <cell r="M1304" t="str">
            <v>1790040968001</v>
          </cell>
          <cell r="N1304" t="str">
            <v>99-832-0225</v>
          </cell>
          <cell r="O1304" t="str">
            <v>99-832-0225</v>
          </cell>
          <cell r="P1304" t="str">
            <v>171101</v>
          </cell>
          <cell r="Q1304" t="str">
            <v>RUMIÑAHUI</v>
          </cell>
          <cell r="R1304" t="str">
            <v>PICHINCHA</v>
          </cell>
          <cell r="S1304" t="str">
            <v>SANGOLQUI</v>
          </cell>
          <cell r="T1304" t="str">
            <v>FLEXTRANS UIO</v>
          </cell>
          <cell r="U1304" t="str">
            <v>FLEXNETUIO_LOCAL</v>
          </cell>
          <cell r="V1304">
            <v>1</v>
          </cell>
          <cell r="W1304">
            <v>1.8</v>
          </cell>
          <cell r="X1304" t="str">
            <v>FLEXNET</v>
          </cell>
          <cell r="Y1304" t="str">
            <v>FLEX NET CALLE 28 DE JUNIO S/N Y GARCIA MORENO ENTRADA LLANO GRANDE</v>
          </cell>
        </row>
        <row r="1305">
          <cell r="A1305" t="str">
            <v>53319</v>
          </cell>
          <cell r="B1305">
            <v>497572</v>
          </cell>
          <cell r="C1305" t="str">
            <v>53319</v>
          </cell>
          <cell r="D1305" t="str">
            <v>DEGSO</v>
          </cell>
          <cell r="E1305" t="str">
            <v>DESPACHO</v>
          </cell>
          <cell r="F1305" t="str">
            <v>NORMAL</v>
          </cell>
          <cell r="G1305" t="str">
            <v>FT80177</v>
          </cell>
          <cell r="H1305">
            <v>44942</v>
          </cell>
          <cell r="I1305" t="str">
            <v>ENTREGADO</v>
          </cell>
          <cell r="J1305">
            <v>44943</v>
          </cell>
          <cell r="K1305" t="str">
            <v>EBM ECUADOR SA</v>
          </cell>
          <cell r="L1305" t="str">
            <v>TUMBACO- PARQUE INDUSTRIAL DE QUITO ? PIQ” BODEGA 17B, SECTOR DE ITULCACHI- FLOR MARIA RAMIREZ 0984291868</v>
          </cell>
          <cell r="M1305" t="str">
            <v>#N/A</v>
          </cell>
          <cell r="N1305" t="str">
            <v>99-832-0225</v>
          </cell>
          <cell r="O1305" t="str">
            <v>99-832-0225</v>
          </cell>
          <cell r="P1305" t="str">
            <v>170301</v>
          </cell>
          <cell r="Q1305" t="str">
            <v>QUITO</v>
          </cell>
          <cell r="R1305" t="str">
            <v>PICHINCHA</v>
          </cell>
          <cell r="S1305" t="str">
            <v>QUITO</v>
          </cell>
          <cell r="T1305" t="str">
            <v>FLEXTRANS UIO</v>
          </cell>
          <cell r="U1305" t="str">
            <v>FLEXNETUIO_LOCAL</v>
          </cell>
          <cell r="V1305">
            <v>2</v>
          </cell>
          <cell r="W1305">
            <v>25.5</v>
          </cell>
          <cell r="X1305" t="str">
            <v>FLEXNET</v>
          </cell>
          <cell r="Y1305" t="str">
            <v>FLEX NET CALLE 28 DE JUNIO S/N Y GARCIA MORENO ENTRADA LLANO GRANDE</v>
          </cell>
        </row>
        <row r="1306">
          <cell r="A1306" t="str">
            <v>53362</v>
          </cell>
          <cell r="B1306">
            <v>497573</v>
          </cell>
          <cell r="C1306" t="str">
            <v>53362</v>
          </cell>
          <cell r="D1306" t="str">
            <v>DEGSO</v>
          </cell>
          <cell r="E1306" t="str">
            <v>DESPACHO</v>
          </cell>
          <cell r="F1306" t="str">
            <v>NORMAL</v>
          </cell>
          <cell r="G1306" t="str">
            <v>FT80178</v>
          </cell>
          <cell r="H1306">
            <v>44942</v>
          </cell>
          <cell r="I1306" t="str">
            <v>ENTREGADO</v>
          </cell>
          <cell r="J1306">
            <v>44943</v>
          </cell>
          <cell r="K1306" t="str">
            <v>MINO LARA ANDREA CAROLINA</v>
          </cell>
          <cell r="L1306" t="str">
            <v>CALACALI GARCIA MORENO S/N Y ORIENTE, DETRAS DEL ESTADIO DE CALACALI EN UNAS PUERTAS DE METAL AZUL-CONTACTO: SR. HECTOR MOLINA AL 099 253 9495</v>
          </cell>
          <cell r="M1306" t="str">
            <v>#N/A</v>
          </cell>
          <cell r="N1306" t="str">
            <v>99-832-0225</v>
          </cell>
          <cell r="O1306" t="str">
            <v>99-832-0225</v>
          </cell>
          <cell r="P1306" t="str">
            <v>170301</v>
          </cell>
          <cell r="Q1306" t="str">
            <v>QUITO</v>
          </cell>
          <cell r="R1306" t="str">
            <v>PICHINCHA</v>
          </cell>
          <cell r="S1306" t="str">
            <v>QUITO</v>
          </cell>
          <cell r="T1306" t="str">
            <v>FLEXTRANS UIO</v>
          </cell>
          <cell r="U1306" t="str">
            <v>FLEXNETUIO_LOCAL</v>
          </cell>
          <cell r="V1306">
            <v>1</v>
          </cell>
          <cell r="W1306">
            <v>1.2</v>
          </cell>
          <cell r="X1306" t="str">
            <v>FLEXNET</v>
          </cell>
          <cell r="Y1306" t="str">
            <v>FLEX NET CALLE 28 DE JUNIO S/N Y GARCIA MORENO ENTRADA LLANO GRANDE</v>
          </cell>
        </row>
        <row r="1307">
          <cell r="A1307" t="str">
            <v>53190_RETIRO</v>
          </cell>
          <cell r="B1307">
            <v>497574</v>
          </cell>
          <cell r="C1307" t="str">
            <v>53190_RETIRO</v>
          </cell>
          <cell r="D1307" t="str">
            <v>DEGSO</v>
          </cell>
          <cell r="E1307" t="str">
            <v>DESPACHO</v>
          </cell>
          <cell r="F1307" t="str">
            <v>NORMAL</v>
          </cell>
          <cell r="G1307" t="str">
            <v>FT80179</v>
          </cell>
          <cell r="H1307">
            <v>44942</v>
          </cell>
          <cell r="I1307" t="str">
            <v>ENTREGADO</v>
          </cell>
          <cell r="J1307">
            <v>44943</v>
          </cell>
          <cell r="K1307" t="str">
            <v>Corporacion Ecuatoriana de Aluminio S.A. Cedal</v>
          </cell>
          <cell r="L1307" t="str">
            <v>Av. De la Prensa N51-270 y Florida, Quito,Marcelo Alvarez  Oficina: 593 2 243 2521 ext.  1115 | Fax: 593 2 245 9028 / 09-5-985-7915/ FACTURA DE ALS</v>
          </cell>
          <cell r="M1307" t="str">
            <v>#N/A</v>
          </cell>
          <cell r="N1307" t="str">
            <v>99-832-0225</v>
          </cell>
          <cell r="O1307" t="str">
            <v>99-832-0225</v>
          </cell>
          <cell r="P1307" t="str">
            <v>170301</v>
          </cell>
          <cell r="Q1307" t="str">
            <v>QUITO</v>
          </cell>
          <cell r="R1307" t="str">
            <v>PICHINCHA</v>
          </cell>
          <cell r="S1307" t="str">
            <v>QUITO</v>
          </cell>
          <cell r="T1307" t="str">
            <v>FLEXTRANS UIO</v>
          </cell>
          <cell r="U1307" t="str">
            <v>FLEXNETUIO_LOCAL</v>
          </cell>
          <cell r="V1307">
            <v>1</v>
          </cell>
          <cell r="W1307">
            <v>1</v>
          </cell>
          <cell r="X1307" t="str">
            <v>FLEXNET</v>
          </cell>
          <cell r="Y1307" t="str">
            <v>FLEX NET CALLE 28 DE JUNIO S/N Y GARCIA MORENO ENTRADA LLANO GRANDE</v>
          </cell>
        </row>
        <row r="1308">
          <cell r="A1308" t="str">
            <v>4818561_1</v>
          </cell>
          <cell r="B1308">
            <v>497565</v>
          </cell>
          <cell r="C1308" t="str">
            <v>4818561_1</v>
          </cell>
          <cell r="D1308" t="str">
            <v>MDELIVERY</v>
          </cell>
          <cell r="E1308" t="str">
            <v>DESPACHO</v>
          </cell>
          <cell r="F1308" t="str">
            <v>NORMAL</v>
          </cell>
          <cell r="G1308" t="str">
            <v>031080048185611</v>
          </cell>
          <cell r="H1308">
            <v>44942</v>
          </cell>
          <cell r="I1308" t="str">
            <v>ENTREGADO</v>
          </cell>
          <cell r="J1308">
            <v>44943</v>
          </cell>
          <cell r="K1308" t="str">
            <v>DIEGO HERNAN LOAYZA PULLA</v>
          </cell>
          <cell r="L1308" t="str">
            <v>LA PROVIDENCIA CALLE ARIZAGA  SN CALLEJON DECIMA ESTE  SECTOR LA CLDA LA 4 MIL ENTREGAR EN LA FERRETERIA MANOS DE DIOS CASA CREMA 2 PISOS</v>
          </cell>
          <cell r="M1308" t="str">
            <v>0704770189</v>
          </cell>
          <cell r="N1308" t="str">
            <v>0994353728</v>
          </cell>
          <cell r="O1308" t="str">
            <v>0994353728</v>
          </cell>
          <cell r="P1308" t="str">
            <v>MACHALA</v>
          </cell>
          <cell r="Q1308" t="str">
            <v>MACHALA</v>
          </cell>
          <cell r="R1308" t="str">
            <v>EL ORO</v>
          </cell>
          <cell r="T1308" t="str">
            <v>TRAMACO</v>
          </cell>
          <cell r="U1308" t="str">
            <v>FLEXNETUIO_PROVINCIA</v>
          </cell>
          <cell r="V1308">
            <v>1</v>
          </cell>
          <cell r="W1308">
            <v>1</v>
          </cell>
          <cell r="X1308" t="str">
            <v>FLEXNET ECUADOR - MDELIVERY</v>
          </cell>
          <cell r="Y1308" t="str">
            <v>CALLE 28 DE JUNIO S/N Y GARCIA MORENO ENTRADA LLANO GRANDE</v>
          </cell>
        </row>
        <row r="1309">
          <cell r="A1309" t="str">
            <v>4828914_1</v>
          </cell>
          <cell r="B1309">
            <v>497566</v>
          </cell>
          <cell r="C1309" t="str">
            <v>4828914_1</v>
          </cell>
          <cell r="D1309" t="str">
            <v>MDELIVERY</v>
          </cell>
          <cell r="E1309" t="str">
            <v>DESPACHO</v>
          </cell>
          <cell r="F1309" t="str">
            <v>NORMAL</v>
          </cell>
          <cell r="G1309" t="str">
            <v>FT80182</v>
          </cell>
          <cell r="H1309">
            <v>44942</v>
          </cell>
          <cell r="I1309" t="str">
            <v>ENTREGADO</v>
          </cell>
          <cell r="J1309">
            <v>44944</v>
          </cell>
          <cell r="K1309" t="str">
            <v>MOREIRA RAMIREZ WASHINGTON STALIN</v>
          </cell>
          <cell r="L1309" t="str">
            <v>SANGOLQUI AV JUAN SALINAS  KM 1  - EN ENKADOR ANUNCIARSE EN GARITA</v>
          </cell>
          <cell r="M1309" t="str">
            <v>0920150562</v>
          </cell>
          <cell r="N1309" t="str">
            <v>0969687503</v>
          </cell>
          <cell r="O1309" t="str">
            <v/>
          </cell>
          <cell r="P1309" t="str">
            <v>RUMIÑAHUI</v>
          </cell>
          <cell r="Q1309" t="str">
            <v>RUMIÑAHUI</v>
          </cell>
          <cell r="R1309" t="str">
            <v>PICHINCHA</v>
          </cell>
          <cell r="T1309" t="str">
            <v>FLEXTRANS UIO</v>
          </cell>
          <cell r="U1309" t="str">
            <v>FLEXNETUIO_LOCAL</v>
          </cell>
          <cell r="V1309">
            <v>1</v>
          </cell>
          <cell r="W1309">
            <v>1</v>
          </cell>
          <cell r="X1309" t="str">
            <v>FLEXNET ECUADOR - MDELIVERY</v>
          </cell>
          <cell r="Y1309" t="str">
            <v>CALLE 28 DE JUNIO S/N Y GARCIA MORENO ENTRADA LLANO GRANDE</v>
          </cell>
        </row>
        <row r="1310">
          <cell r="A1310" t="str">
            <v>4829877_1</v>
          </cell>
          <cell r="B1310">
            <v>497567</v>
          </cell>
          <cell r="C1310" t="str">
            <v>4829877_1</v>
          </cell>
          <cell r="D1310" t="str">
            <v>MDELIVERY</v>
          </cell>
          <cell r="E1310" t="str">
            <v>DESPACHO</v>
          </cell>
          <cell r="F1310" t="str">
            <v>NORMAL</v>
          </cell>
          <cell r="G1310" t="str">
            <v>031080048298771</v>
          </cell>
          <cell r="H1310">
            <v>44942</v>
          </cell>
          <cell r="I1310" t="str">
            <v>ENTREGADO</v>
          </cell>
          <cell r="J1310">
            <v>44943</v>
          </cell>
          <cell r="K1310" t="str">
            <v>BRIONES VELIZ NAYERLY ANAHI</v>
          </cell>
          <cell r="L1310" t="str">
            <v>MANTA  AV DE LA CULTURA  SN  - ZONA COMERCIAL NUEVO TARQUI JUNTO AL PATRONATO ENTREGA EN LOCAL DE MUEBLES NAYEL</v>
          </cell>
          <cell r="M1310" t="str">
            <v>1351189301</v>
          </cell>
          <cell r="N1310" t="str">
            <v>0999537920</v>
          </cell>
          <cell r="O1310" t="str">
            <v>0999537920</v>
          </cell>
          <cell r="P1310" t="str">
            <v>MANTA</v>
          </cell>
          <cell r="Q1310" t="str">
            <v>MANTA</v>
          </cell>
          <cell r="R1310" t="str">
            <v>MANABI</v>
          </cell>
          <cell r="T1310" t="str">
            <v>TRAMACO</v>
          </cell>
          <cell r="U1310" t="str">
            <v>FLEXNETUIO_PROVINCIA</v>
          </cell>
          <cell r="V1310">
            <v>1</v>
          </cell>
          <cell r="W1310">
            <v>1</v>
          </cell>
          <cell r="X1310" t="str">
            <v>FLEXNET ECUADOR - MDELIVERY</v>
          </cell>
          <cell r="Y1310" t="str">
            <v>CALLE 28 DE JUNIO S/N Y GARCIA MORENO ENTRADA LLANO GRANDE</v>
          </cell>
        </row>
        <row r="1311">
          <cell r="A1311" t="str">
            <v>4832837_1</v>
          </cell>
          <cell r="B1311">
            <v>497568</v>
          </cell>
          <cell r="C1311" t="str">
            <v>4832837_1</v>
          </cell>
          <cell r="D1311" t="str">
            <v>MDELIVERY</v>
          </cell>
          <cell r="E1311" t="str">
            <v>DESPACHO</v>
          </cell>
          <cell r="F1311" t="str">
            <v>NORMAL</v>
          </cell>
          <cell r="G1311" t="str">
            <v>031080048328371</v>
          </cell>
          <cell r="H1311">
            <v>44942</v>
          </cell>
          <cell r="I1311" t="str">
            <v>ENTREGADO</v>
          </cell>
          <cell r="J1311">
            <v>44943</v>
          </cell>
          <cell r="K1311" t="str">
            <v>SANDRA JAQUELINE RODRIGUEZ PINARGOTE</v>
          </cell>
          <cell r="L1311" t="str">
            <v>OFICINA TRAMACO PORTOVIEJO CENTRO DE DISTRIBUCION - - -</v>
          </cell>
          <cell r="M1311" t="str">
            <v>1310331788</v>
          </cell>
          <cell r="N1311" t="str">
            <v>0995918903</v>
          </cell>
          <cell r="O1311" t="str">
            <v>0995918903</v>
          </cell>
          <cell r="P1311" t="str">
            <v>PORTOVIEJO</v>
          </cell>
          <cell r="Q1311" t="str">
            <v>PORTOVIEJO</v>
          </cell>
          <cell r="R1311" t="str">
            <v>MANABI</v>
          </cell>
          <cell r="T1311" t="str">
            <v>TRAMACO</v>
          </cell>
          <cell r="U1311" t="str">
            <v>FLEXNETUIO_PROVINCIA</v>
          </cell>
          <cell r="V1311">
            <v>1</v>
          </cell>
          <cell r="W1311">
            <v>1</v>
          </cell>
          <cell r="X1311" t="str">
            <v>FLEXNET ECUADOR - MDELIVERY</v>
          </cell>
          <cell r="Y1311" t="str">
            <v>CALLE 28 DE JUNIO S/N Y GARCIA MORENO ENTRADA LLANO GRANDE</v>
          </cell>
        </row>
        <row r="1312">
          <cell r="A1312" t="str">
            <v>2023-00575</v>
          </cell>
          <cell r="B1312">
            <v>497564</v>
          </cell>
          <cell r="C1312" t="str">
            <v>2023-00575</v>
          </cell>
          <cell r="D1312" t="str">
            <v>MOVISTAR</v>
          </cell>
          <cell r="E1312" t="str">
            <v>DESPACHO</v>
          </cell>
          <cell r="F1312" t="str">
            <v>NORMAL</v>
          </cell>
          <cell r="G1312" t="str">
            <v>FT80105</v>
          </cell>
          <cell r="H1312">
            <v>44942</v>
          </cell>
          <cell r="I1312" t="str">
            <v>ENTREGADO</v>
          </cell>
          <cell r="J1312">
            <v>44943</v>
          </cell>
          <cell r="K1312" t="str">
            <v> TU RASTREO GLOBAL TRASGLO S.A_JUAN CARLOS NARANJO</v>
          </cell>
          <cell r="L1312" t="str">
            <v>AV. EUGENIO ESPEJO Y VIA A TANDA. CC. PLAZA DEL RANCHO. EMPRESA TU RASTREO. BL1. OF 104</v>
          </cell>
          <cell r="M1312" t="str">
            <v>1793108903001</v>
          </cell>
          <cell r="N1312" t="str">
            <v>0998824637</v>
          </cell>
          <cell r="P1312" t="str">
            <v>QUITO</v>
          </cell>
          <cell r="Q1312" t="str">
            <v>QUITO</v>
          </cell>
          <cell r="R1312" t="str">
            <v>PICHINCHA</v>
          </cell>
          <cell r="T1312" t="str">
            <v>FLEXTRANS UIO</v>
          </cell>
          <cell r="U1312" t="str">
            <v>FLEXNETUIO_LOCAL</v>
          </cell>
          <cell r="V1312">
            <v>2</v>
          </cell>
          <cell r="W1312">
            <v>1</v>
          </cell>
          <cell r="X1312" t="str">
            <v>FLEXNET ECUADOR - MOVISTAR</v>
          </cell>
          <cell r="Y1312" t="str">
            <v>CALLE 28 DE JUNIO S/N Y GARCIA MORENO ENTRADA LLANO GRANDE</v>
          </cell>
        </row>
        <row r="1313">
          <cell r="A1313" t="str">
            <v>2023-00574</v>
          </cell>
          <cell r="B1313">
            <v>497563</v>
          </cell>
          <cell r="C1313" t="str">
            <v>2023-00574</v>
          </cell>
          <cell r="D1313" t="str">
            <v>MOVISTAR</v>
          </cell>
          <cell r="E1313" t="str">
            <v>DESPACHO</v>
          </cell>
          <cell r="F1313" t="str">
            <v>NORMAL</v>
          </cell>
          <cell r="G1313" t="str">
            <v>031080202300574</v>
          </cell>
          <cell r="H1313">
            <v>44942</v>
          </cell>
          <cell r="I1313" t="str">
            <v>ENTREGADO</v>
          </cell>
          <cell r="J1313">
            <v>44943</v>
          </cell>
          <cell r="K1313" t="str">
            <v>MARIO VINICIO SANDOVAL RAMIREZ_MARIO VINICIO SANDOVAL RAMIREZ</v>
          </cell>
          <cell r="L1313" t="str">
            <v>CENTRO COMERCIAL CONDADO SHOPPING AV. MARISCAL SUCRE ENTREGAR EN EL LOCAL DE MOVISTAR AL FRENTE KIA</v>
          </cell>
          <cell r="M1313" t="str">
            <v>1802089902</v>
          </cell>
          <cell r="N1313" t="str">
            <v>985240047</v>
          </cell>
          <cell r="P1313" t="str">
            <v>QUITO</v>
          </cell>
          <cell r="Q1313" t="str">
            <v>QUITO</v>
          </cell>
          <cell r="R1313" t="str">
            <v>PICHINCHA</v>
          </cell>
          <cell r="T1313" t="str">
            <v>TRAMACO</v>
          </cell>
          <cell r="U1313" t="str">
            <v>FLEXNETUIO_LOCAL</v>
          </cell>
          <cell r="V1313">
            <v>1</v>
          </cell>
          <cell r="W1313">
            <v>1</v>
          </cell>
          <cell r="X1313" t="str">
            <v>FLEXNET ECUADOR - MOVISTAR</v>
          </cell>
          <cell r="Y1313" t="str">
            <v>CALLE 28 DE JUNIO S/N Y GARCIA MORENO ENTRADA LLANO GRANDE</v>
          </cell>
        </row>
        <row r="1314">
          <cell r="A1314" t="str">
            <v>2484266</v>
          </cell>
          <cell r="B1314">
            <v>497529</v>
          </cell>
          <cell r="C1314" t="str">
            <v>2484266</v>
          </cell>
          <cell r="D1314" t="str">
            <v>MDELIVERY</v>
          </cell>
          <cell r="E1314" t="str">
            <v>DESPACHO</v>
          </cell>
          <cell r="F1314" t="str">
            <v>NORMAL</v>
          </cell>
          <cell r="G1314" t="str">
            <v>031080002484266</v>
          </cell>
          <cell r="H1314">
            <v>44942</v>
          </cell>
          <cell r="I1314" t="str">
            <v>EN_TRANSITO</v>
          </cell>
          <cell r="J1314">
            <v>44942</v>
          </cell>
          <cell r="K1314" t="str">
            <v>PEDRO JAVIER ALVARADO ELIZALDE_PEDRO JAVIER ALVARADO ELIZALDE</v>
          </cell>
          <cell r="L1314" t="str">
            <v>CANToN DAULE KILoMETRO 48 Y MEDIO ViA SANTA LUCiA REF FRENTE AL COLEGIO JULIO CARCHI VARGAS</v>
          </cell>
          <cell r="M1314" t="str">
            <v>0925942534001</v>
          </cell>
          <cell r="N1314" t="str">
            <v>0964088309</v>
          </cell>
          <cell r="O1314" t="str">
            <v/>
          </cell>
          <cell r="P1314" t="str">
            <v>DAULE</v>
          </cell>
          <cell r="Q1314" t="str">
            <v>DAULE</v>
          </cell>
          <cell r="R1314" t="str">
            <v>GUAYAS</v>
          </cell>
          <cell r="T1314" t="str">
            <v>TRAMACO</v>
          </cell>
          <cell r="U1314" t="str">
            <v>FLEXNETUIO_PROVINCIA</v>
          </cell>
          <cell r="V1314">
            <v>1</v>
          </cell>
          <cell r="W1314">
            <v>1</v>
          </cell>
          <cell r="X1314" t="str">
            <v>FLEXNET ECUADOR - MDELIVERY</v>
          </cell>
          <cell r="Y1314" t="str">
            <v>CALLE 28 DE JUNIO S/N Y GARCIA MORENO ENTRADA LLANO GRANDE</v>
          </cell>
        </row>
        <row r="1315">
          <cell r="A1315" t="str">
            <v>2484267</v>
          </cell>
          <cell r="B1315">
            <v>497530</v>
          </cell>
          <cell r="C1315" t="str">
            <v>2484267</v>
          </cell>
          <cell r="D1315" t="str">
            <v>MDELIVERY</v>
          </cell>
          <cell r="E1315" t="str">
            <v>DESPACHO</v>
          </cell>
          <cell r="F1315" t="str">
            <v>NORMAL</v>
          </cell>
          <cell r="G1315" t="str">
            <v>FT80155</v>
          </cell>
          <cell r="H1315">
            <v>44942</v>
          </cell>
          <cell r="I1315" t="str">
            <v>INCIDENCIA</v>
          </cell>
          <cell r="J1315">
            <v>44944</v>
          </cell>
          <cell r="K1315" t="str">
            <v>CRISTHIAN ANIBAL GUASGUA SHUNTA_CRISTHIAN ANIBAL GUASGUA SHUNTA</v>
          </cell>
          <cell r="L1315" t="str">
            <v>BARRIO LUCHA DE LOS POBRES CALLE MARIA LUIZA GOMEZ DE LA TORRE PASAJE S27H CASA S27 110 A UNA CUADRA ANTES DE LA IGLESIA DEL CISNE</v>
          </cell>
          <cell r="M1315" t="str">
            <v>1719372425001</v>
          </cell>
          <cell r="N1315" t="str">
            <v>0961470158</v>
          </cell>
          <cell r="O1315" t="str">
            <v/>
          </cell>
          <cell r="P1315" t="str">
            <v>QUITO</v>
          </cell>
          <cell r="Q1315" t="str">
            <v>QUITO</v>
          </cell>
          <cell r="R1315" t="str">
            <v>PICHINCHA</v>
          </cell>
          <cell r="T1315" t="str">
            <v>FLEXTRANS UIO</v>
          </cell>
          <cell r="U1315" t="str">
            <v>FLEXNETUIO_LOCAL</v>
          </cell>
          <cell r="V1315">
            <v>1</v>
          </cell>
          <cell r="W1315">
            <v>1</v>
          </cell>
          <cell r="X1315" t="str">
            <v>FLEXNET ECUADOR - MDELIVERY</v>
          </cell>
          <cell r="Y1315" t="str">
            <v>CALLE 28 DE JUNIO S/N Y GARCIA MORENO ENTRADA LLANO GRANDE</v>
          </cell>
        </row>
        <row r="1316">
          <cell r="A1316" t="str">
            <v>2484268</v>
          </cell>
          <cell r="B1316">
            <v>497531</v>
          </cell>
          <cell r="C1316" t="str">
            <v>2484268</v>
          </cell>
          <cell r="D1316" t="str">
            <v>MDELIVERY</v>
          </cell>
          <cell r="E1316" t="str">
            <v>DESPACHO</v>
          </cell>
          <cell r="F1316" t="str">
            <v>NORMAL</v>
          </cell>
          <cell r="G1316" t="str">
            <v>FT80194</v>
          </cell>
          <cell r="H1316">
            <v>44942</v>
          </cell>
          <cell r="I1316" t="str">
            <v>HABILITADO_RUTEO</v>
          </cell>
          <cell r="J1316">
            <v>44943</v>
          </cell>
          <cell r="K1316" t="str">
            <v>Hector Toapanta_COOPERATIVA DE AHORRO Y CREDITO DE LOS EMPLEADOS</v>
          </cell>
          <cell r="L1316" t="str">
            <v>PICHINCHA QUITO La troncal de la Sierra Bodega Cerveceria PIFO Bodegas de la Mancha Pasaje Pananorte sector Oyambarillo pifo</v>
          </cell>
          <cell r="M1316" t="str">
            <v>0992660368001</v>
          </cell>
          <cell r="N1316" t="str">
            <v>0991980251</v>
          </cell>
          <cell r="O1316" t="str">
            <v/>
          </cell>
          <cell r="P1316" t="str">
            <v>QUITO</v>
          </cell>
          <cell r="Q1316" t="str">
            <v>QUITO</v>
          </cell>
          <cell r="R1316" t="str">
            <v>PICHINCHA</v>
          </cell>
          <cell r="T1316" t="str">
            <v>FLEXTRANS UIO</v>
          </cell>
          <cell r="U1316" t="str">
            <v>FLEXNETUIO_LOCAL</v>
          </cell>
          <cell r="V1316">
            <v>1</v>
          </cell>
          <cell r="W1316">
            <v>1</v>
          </cell>
          <cell r="X1316" t="str">
            <v>FLEXNET ECUADOR - MDELIVERY</v>
          </cell>
          <cell r="Y1316" t="str">
            <v>CALLE 28 DE JUNIO S/N Y GARCIA MORENO ENTRADA LLANO GRANDE</v>
          </cell>
        </row>
        <row r="1317">
          <cell r="A1317" t="str">
            <v>2484269</v>
          </cell>
          <cell r="B1317">
            <v>497532</v>
          </cell>
          <cell r="C1317" t="str">
            <v>2484269</v>
          </cell>
          <cell r="D1317" t="str">
            <v>MDELIVERY</v>
          </cell>
          <cell r="E1317" t="str">
            <v>DESPACHO</v>
          </cell>
          <cell r="F1317" t="str">
            <v>NORMAL</v>
          </cell>
          <cell r="G1317" t="str">
            <v>FT80158</v>
          </cell>
          <cell r="H1317">
            <v>44942</v>
          </cell>
          <cell r="I1317" t="str">
            <v>ENTREGADO</v>
          </cell>
          <cell r="J1317">
            <v>44943</v>
          </cell>
          <cell r="K1317" t="str">
            <v>WILLIAM FERNANDO PURUNCAJA ANDRANGO_WILLIAM FERNANDO PURUNCAJA ANDRANGO</v>
          </cell>
          <cell r="L1317" t="str">
            <v>Sozoranga S19 25 y Toacazo La Gatazo Persona Evelyn Lucas o Mirian MuNoz Mena</v>
          </cell>
          <cell r="M1317" t="str">
            <v>1711696094001</v>
          </cell>
          <cell r="N1317" t="str">
            <v>0999909770</v>
          </cell>
          <cell r="O1317" t="str">
            <v/>
          </cell>
          <cell r="P1317" t="str">
            <v>QUITO</v>
          </cell>
          <cell r="Q1317" t="str">
            <v>QUITO</v>
          </cell>
          <cell r="R1317" t="str">
            <v>PICHINCHA</v>
          </cell>
          <cell r="T1317" t="str">
            <v>FLEXTRANS UIO</v>
          </cell>
          <cell r="U1317" t="str">
            <v>FLEXNETUIO_LOCAL</v>
          </cell>
          <cell r="V1317">
            <v>1</v>
          </cell>
          <cell r="W1317">
            <v>1</v>
          </cell>
          <cell r="X1317" t="str">
            <v>FLEXNET ECUADOR - MDELIVERY</v>
          </cell>
          <cell r="Y1317" t="str">
            <v>CALLE 28 DE JUNIO S/N Y GARCIA MORENO ENTRADA LLANO GRANDE</v>
          </cell>
        </row>
        <row r="1318">
          <cell r="A1318" t="str">
            <v>2484270</v>
          </cell>
          <cell r="B1318">
            <v>497533</v>
          </cell>
          <cell r="C1318" t="str">
            <v>2484270</v>
          </cell>
          <cell r="D1318" t="str">
            <v>MDELIVERY</v>
          </cell>
          <cell r="E1318" t="str">
            <v>DESPACHO</v>
          </cell>
          <cell r="F1318" t="str">
            <v>NORMAL</v>
          </cell>
          <cell r="G1318" t="str">
            <v>FT80140</v>
          </cell>
          <cell r="H1318">
            <v>44942</v>
          </cell>
          <cell r="I1318" t="str">
            <v>ENTREGADO</v>
          </cell>
          <cell r="J1318">
            <v>44943</v>
          </cell>
          <cell r="K1318" t="str">
            <v>ERIC MERCADO O PEDRO ILLESCAS_PABLO ALBERTO VEGA PAREDES</v>
          </cell>
          <cell r="L1318" t="str">
            <v>ciudadela 9 de octubre calle tercera villa 306 y avenida tercera sur de la ciudad casa de 2 pisos con rejas blancas</v>
          </cell>
          <cell r="M1318" t="str">
            <v>0950841650001</v>
          </cell>
          <cell r="N1318" t="str">
            <v>0995801473</v>
          </cell>
          <cell r="O1318" t="str">
            <v/>
          </cell>
          <cell r="P1318" t="str">
            <v>GUAYAQUIL</v>
          </cell>
          <cell r="Q1318" t="str">
            <v>GUAYAQUIL</v>
          </cell>
          <cell r="R1318" t="str">
            <v>GUAYAS</v>
          </cell>
          <cell r="T1318" t="str">
            <v>ITSACOURIER</v>
          </cell>
          <cell r="U1318" t="str">
            <v>FLEXNETUIO_GYE</v>
          </cell>
          <cell r="V1318">
            <v>1</v>
          </cell>
          <cell r="W1318">
            <v>1</v>
          </cell>
          <cell r="X1318" t="str">
            <v>FLEXNET ECUADOR - MDELIVERY</v>
          </cell>
          <cell r="Y1318" t="str">
            <v>CALLE 28 DE JUNIO S/N Y GARCIA MORENO ENTRADA LLANO GRANDE</v>
          </cell>
        </row>
        <row r="1319">
          <cell r="A1319" t="str">
            <v>2484271</v>
          </cell>
          <cell r="B1319">
            <v>497534</v>
          </cell>
          <cell r="C1319" t="str">
            <v>2484271</v>
          </cell>
          <cell r="D1319" t="str">
            <v>MDELIVERY</v>
          </cell>
          <cell r="E1319" t="str">
            <v>DESPACHO</v>
          </cell>
          <cell r="F1319" t="str">
            <v>NORMAL</v>
          </cell>
          <cell r="G1319" t="str">
            <v>FT80135</v>
          </cell>
          <cell r="H1319">
            <v>44942</v>
          </cell>
          <cell r="I1319" t="str">
            <v>ENTREGADO</v>
          </cell>
          <cell r="J1319">
            <v>44943</v>
          </cell>
          <cell r="K1319" t="str">
            <v>SILVIA KARINA PLACENCIO ALMEIDA_SILVIA KARINA PLACENCIO ALMEIDA</v>
          </cell>
          <cell r="L1319" t="str">
            <v>GUAYAQUIL PARROQUIA PASCUALES AUTOPISTA NARCISA DE JESUS VIA TERMINAL TERRESTRE PASCUALES</v>
          </cell>
          <cell r="M1319" t="str">
            <v>0914348966001</v>
          </cell>
          <cell r="N1319" t="str">
            <v>0994982753</v>
          </cell>
          <cell r="O1319" t="str">
            <v/>
          </cell>
          <cell r="P1319" t="str">
            <v>GUAYAQUIL</v>
          </cell>
          <cell r="Q1319" t="str">
            <v>GUAYAQUIL</v>
          </cell>
          <cell r="R1319" t="str">
            <v>GUAYAS</v>
          </cell>
          <cell r="T1319" t="str">
            <v>ITSACOURIER</v>
          </cell>
          <cell r="U1319" t="str">
            <v>FLEXNETUIO_GYE</v>
          </cell>
          <cell r="V1319">
            <v>1</v>
          </cell>
          <cell r="W1319">
            <v>1</v>
          </cell>
          <cell r="X1319" t="str">
            <v>FLEXNET ECUADOR - MDELIVERY</v>
          </cell>
          <cell r="Y1319" t="str">
            <v>CALLE 28 DE JUNIO S/N Y GARCIA MORENO ENTRADA LLANO GRANDE</v>
          </cell>
        </row>
        <row r="1320">
          <cell r="A1320" t="str">
            <v>2484272</v>
          </cell>
          <cell r="B1320">
            <v>497535</v>
          </cell>
          <cell r="C1320" t="str">
            <v>2484272</v>
          </cell>
          <cell r="D1320" t="str">
            <v>MDELIVERY</v>
          </cell>
          <cell r="E1320" t="str">
            <v>DESPACHO</v>
          </cell>
          <cell r="F1320" t="str">
            <v>NORMAL</v>
          </cell>
          <cell r="G1320" t="str">
            <v>FT80192</v>
          </cell>
          <cell r="H1320">
            <v>44942</v>
          </cell>
          <cell r="I1320" t="str">
            <v>ENTREGADO</v>
          </cell>
          <cell r="J1320">
            <v>44943</v>
          </cell>
          <cell r="K1320" t="str">
            <v>ALEX ARMIJOS_NESTLE ECUADOR S A</v>
          </cell>
          <cell r="L1320" t="str">
            <v>AV SIMON BOLIVAR KM 3 5 DE SUR A NORTE 500M ANTES DEL INGRESO HACIA NAYON PASANDO EL COL LICEO CAMPOVERDE PT NAYON NESTLE</v>
          </cell>
          <cell r="M1320" t="str">
            <v>0990032246001</v>
          </cell>
          <cell r="N1320" t="str">
            <v>0995323765</v>
          </cell>
          <cell r="O1320" t="str">
            <v/>
          </cell>
          <cell r="P1320" t="str">
            <v>QUITO</v>
          </cell>
          <cell r="Q1320" t="str">
            <v>QUITO</v>
          </cell>
          <cell r="R1320" t="str">
            <v>PICHINCHA</v>
          </cell>
          <cell r="T1320" t="str">
            <v>FLEXTRANS UIO</v>
          </cell>
          <cell r="U1320" t="str">
            <v>FLEXNETUIO_LOCAL</v>
          </cell>
          <cell r="V1320">
            <v>1</v>
          </cell>
          <cell r="W1320">
            <v>1</v>
          </cell>
          <cell r="X1320" t="str">
            <v>FLEXNET ECUADOR - MDELIVERY</v>
          </cell>
          <cell r="Y1320" t="str">
            <v>CALLE 28 DE JUNIO S/N Y GARCIA MORENO ENTRADA LLANO GRANDE</v>
          </cell>
        </row>
        <row r="1321">
          <cell r="A1321" t="str">
            <v>2484273</v>
          </cell>
          <cell r="B1321">
            <v>497536</v>
          </cell>
          <cell r="C1321" t="str">
            <v>2484273</v>
          </cell>
          <cell r="D1321" t="str">
            <v>MDELIVERY</v>
          </cell>
          <cell r="E1321" t="str">
            <v>DESPACHO</v>
          </cell>
          <cell r="F1321" t="str">
            <v>NORMAL</v>
          </cell>
          <cell r="G1321" t="str">
            <v>031080002484273</v>
          </cell>
          <cell r="H1321">
            <v>44942</v>
          </cell>
          <cell r="I1321" t="str">
            <v>ENTREGADO</v>
          </cell>
          <cell r="J1321">
            <v>44943</v>
          </cell>
          <cell r="K1321" t="str">
            <v>JULIO XAVIER ARIAS NARANJO_JULIO XAVIER ARIAS NARANJO</v>
          </cell>
          <cell r="L1321" t="str">
            <v xml:space="preserve"> ESCUELA SUPERIOR MILITAR DE AVIACION COSME RENELLE BARBATOS Av 7ma S N y Calle Atahualpa Salinas Ecuador </v>
          </cell>
          <cell r="M1321" t="str">
            <v>1722518451001</v>
          </cell>
          <cell r="N1321" t="str">
            <v>0961853999</v>
          </cell>
          <cell r="O1321" t="str">
            <v/>
          </cell>
          <cell r="P1321" t="str">
            <v>SALINAS</v>
          </cell>
          <cell r="Q1321" t="str">
            <v>SALINAS</v>
          </cell>
          <cell r="R1321" t="str">
            <v>SANTA ELENA</v>
          </cell>
          <cell r="T1321" t="str">
            <v>TRAMACO</v>
          </cell>
          <cell r="U1321" t="str">
            <v>FLEXNETUIO_PROVINCIA</v>
          </cell>
          <cell r="V1321">
            <v>1</v>
          </cell>
          <cell r="W1321">
            <v>1</v>
          </cell>
          <cell r="X1321" t="str">
            <v>FLEXNET ECUADOR - MDELIVERY</v>
          </cell>
          <cell r="Y1321" t="str">
            <v>CALLE 28 DE JUNIO S/N Y GARCIA MORENO ENTRADA LLANO GRANDE</v>
          </cell>
        </row>
        <row r="1322">
          <cell r="A1322" t="str">
            <v>2484274</v>
          </cell>
          <cell r="B1322">
            <v>497537</v>
          </cell>
          <cell r="C1322" t="str">
            <v>2484274</v>
          </cell>
          <cell r="D1322" t="str">
            <v>MDELIVERY</v>
          </cell>
          <cell r="E1322" t="str">
            <v>DESPACHO</v>
          </cell>
          <cell r="F1322" t="str">
            <v>NORMAL</v>
          </cell>
          <cell r="G1322" t="str">
            <v>FT80154</v>
          </cell>
          <cell r="H1322">
            <v>44942</v>
          </cell>
          <cell r="I1322" t="str">
            <v>ENTREGADO</v>
          </cell>
          <cell r="J1322">
            <v>44943</v>
          </cell>
          <cell r="K1322" t="str">
            <v>PAUL FREIRE_ENMA YAQUELINE MERIZALDE ROGEL</v>
          </cell>
          <cell r="L1322" t="str">
            <v>Av Naciones Unidas y Av Amazonas en el Ed La Previsora Torre B entre almacenes Point y La Iglesia Universal</v>
          </cell>
          <cell r="M1322" t="str">
            <v>0703509299001</v>
          </cell>
          <cell r="N1322" t="str">
            <v>0958869523</v>
          </cell>
          <cell r="O1322" t="str">
            <v/>
          </cell>
          <cell r="P1322" t="str">
            <v>QUITO</v>
          </cell>
          <cell r="Q1322" t="str">
            <v>QUITO</v>
          </cell>
          <cell r="R1322" t="str">
            <v>PICHINCHA</v>
          </cell>
          <cell r="T1322" t="str">
            <v>FLEXTRANS UIO</v>
          </cell>
          <cell r="U1322" t="str">
            <v>FLEXNETUIO_LOCAL</v>
          </cell>
          <cell r="V1322">
            <v>1</v>
          </cell>
          <cell r="W1322">
            <v>1</v>
          </cell>
          <cell r="X1322" t="str">
            <v>FLEXNET ECUADOR - MDELIVERY</v>
          </cell>
          <cell r="Y1322" t="str">
            <v>CALLE 28 DE JUNIO S/N Y GARCIA MORENO ENTRADA LLANO GRANDE</v>
          </cell>
        </row>
        <row r="1323">
          <cell r="A1323" t="str">
            <v>2484275</v>
          </cell>
          <cell r="B1323">
            <v>497538</v>
          </cell>
          <cell r="C1323" t="str">
            <v>2484275</v>
          </cell>
          <cell r="D1323" t="str">
            <v>MDELIVERY</v>
          </cell>
          <cell r="E1323" t="str">
            <v>DESPACHO</v>
          </cell>
          <cell r="F1323" t="str">
            <v>NORMAL</v>
          </cell>
          <cell r="G1323" t="str">
            <v>FT80133</v>
          </cell>
          <cell r="H1323">
            <v>44942</v>
          </cell>
          <cell r="I1323" t="str">
            <v>ENTREGADO</v>
          </cell>
          <cell r="J1323">
            <v>44943</v>
          </cell>
          <cell r="K1323" t="str">
            <v>LEANDRO DARIO PATINO PATINO_LEANDRO DARIO PATINO PATINO</v>
          </cell>
          <cell r="L1323" t="str">
            <v>PUERTO AZUL MZ MH V3</v>
          </cell>
          <cell r="M1323" t="str">
            <v>1309675203001</v>
          </cell>
          <cell r="N1323" t="str">
            <v>0939386295</v>
          </cell>
          <cell r="O1323" t="str">
            <v/>
          </cell>
          <cell r="P1323" t="str">
            <v>GUAYAQUIL</v>
          </cell>
          <cell r="Q1323" t="str">
            <v>GUAYAQUIL</v>
          </cell>
          <cell r="R1323" t="str">
            <v>GUAYAS</v>
          </cell>
          <cell r="T1323" t="str">
            <v>ITSACOURIER</v>
          </cell>
          <cell r="U1323" t="str">
            <v>FLEXNETUIO_GYE</v>
          </cell>
          <cell r="V1323">
            <v>1</v>
          </cell>
          <cell r="W1323">
            <v>1</v>
          </cell>
          <cell r="X1323" t="str">
            <v>FLEXNET ECUADOR - MDELIVERY</v>
          </cell>
          <cell r="Y1323" t="str">
            <v>CALLE 28 DE JUNIO S/N Y GARCIA MORENO ENTRADA LLANO GRANDE</v>
          </cell>
        </row>
        <row r="1324">
          <cell r="A1324" t="str">
            <v>2484277</v>
          </cell>
          <cell r="B1324">
            <v>497540</v>
          </cell>
          <cell r="C1324" t="str">
            <v>2484277</v>
          </cell>
          <cell r="D1324" t="str">
            <v>MDELIVERY</v>
          </cell>
          <cell r="E1324" t="str">
            <v>DESPACHO</v>
          </cell>
          <cell r="F1324" t="str">
            <v>NORMAL</v>
          </cell>
          <cell r="G1324" t="str">
            <v>031080002484277</v>
          </cell>
          <cell r="H1324">
            <v>44942</v>
          </cell>
          <cell r="I1324" t="str">
            <v>ENTREGADO</v>
          </cell>
          <cell r="J1324">
            <v>44943</v>
          </cell>
          <cell r="K1324" t="str">
            <v>EDGAR NELSON AMAYA ORELLANA_EDGAR NELSON AMAYA ORELLANA</v>
          </cell>
          <cell r="L1324" t="str">
            <v>ochoa leon y galo garcia</v>
          </cell>
          <cell r="M1324" t="str">
            <v>0703866822001</v>
          </cell>
          <cell r="N1324" t="str">
            <v>0968805890</v>
          </cell>
          <cell r="O1324" t="str">
            <v/>
          </cell>
          <cell r="P1324" t="str">
            <v>PASAJE</v>
          </cell>
          <cell r="Q1324" t="str">
            <v>PASAJE</v>
          </cell>
          <cell r="R1324" t="str">
            <v>EL ORO</v>
          </cell>
          <cell r="T1324" t="str">
            <v>TRAMACO</v>
          </cell>
          <cell r="U1324" t="str">
            <v>FLEXNETUIO_PROVINCIA</v>
          </cell>
          <cell r="V1324">
            <v>1</v>
          </cell>
          <cell r="W1324">
            <v>1</v>
          </cell>
          <cell r="X1324" t="str">
            <v>FLEXNET ECUADOR - MDELIVERY</v>
          </cell>
          <cell r="Y1324" t="str">
            <v>CALLE 28 DE JUNIO S/N Y GARCIA MORENO ENTRADA LLANO GRANDE</v>
          </cell>
        </row>
        <row r="1325">
          <cell r="A1325" t="str">
            <v>2484278</v>
          </cell>
          <cell r="B1325">
            <v>497541</v>
          </cell>
          <cell r="C1325" t="str">
            <v>2484278</v>
          </cell>
          <cell r="D1325" t="str">
            <v>MDELIVERY</v>
          </cell>
          <cell r="E1325" t="str">
            <v>DESPACHO</v>
          </cell>
          <cell r="F1325" t="str">
            <v>NORMAL</v>
          </cell>
          <cell r="G1325" t="str">
            <v>FT80190</v>
          </cell>
          <cell r="H1325">
            <v>44942</v>
          </cell>
          <cell r="I1325" t="str">
            <v>ENTREGADO</v>
          </cell>
          <cell r="J1325">
            <v>44943</v>
          </cell>
          <cell r="K1325" t="str">
            <v xml:space="preserve">Nancy PazmiNo_BANGARA S A </v>
          </cell>
          <cell r="L1325" t="str">
            <v>Av America N37 204 y Jose Villalengua Edificio Bangara</v>
          </cell>
          <cell r="M1325" t="str">
            <v>0992117192001</v>
          </cell>
          <cell r="N1325" t="str">
            <v>0987432250</v>
          </cell>
          <cell r="O1325" t="str">
            <v/>
          </cell>
          <cell r="P1325" t="str">
            <v>QUITO</v>
          </cell>
          <cell r="Q1325" t="str">
            <v>QUITO</v>
          </cell>
          <cell r="R1325" t="str">
            <v>PICHINCHA</v>
          </cell>
          <cell r="T1325" t="str">
            <v>FLEXTRANS UIO</v>
          </cell>
          <cell r="U1325" t="str">
            <v>FLEXNETUIO_LOCAL</v>
          </cell>
          <cell r="V1325">
            <v>1</v>
          </cell>
          <cell r="W1325">
            <v>1</v>
          </cell>
          <cell r="X1325" t="str">
            <v>FLEXNET ECUADOR - MDELIVERY</v>
          </cell>
          <cell r="Y1325" t="str">
            <v>CALLE 28 DE JUNIO S/N Y GARCIA MORENO ENTRADA LLANO GRANDE</v>
          </cell>
        </row>
        <row r="1326">
          <cell r="A1326" t="str">
            <v>2484280</v>
          </cell>
          <cell r="B1326">
            <v>497542</v>
          </cell>
          <cell r="C1326" t="str">
            <v>2484280</v>
          </cell>
          <cell r="D1326" t="str">
            <v>MDELIVERY</v>
          </cell>
          <cell r="E1326" t="str">
            <v>DESPACHO</v>
          </cell>
          <cell r="F1326" t="str">
            <v>NORMAL</v>
          </cell>
          <cell r="G1326" t="str">
            <v>FT80131</v>
          </cell>
          <cell r="H1326">
            <v>44942</v>
          </cell>
          <cell r="I1326" t="str">
            <v>ENTREGADO</v>
          </cell>
          <cell r="J1326">
            <v>44943</v>
          </cell>
          <cell r="K1326" t="str">
            <v xml:space="preserve">GUARDIA TURNO_TELCONET S A </v>
          </cell>
          <cell r="L1326" t="str">
            <v xml:space="preserve"> GUAYAS GUAYAQUIL Kennedy Norte Mz 109 solar 21 En la garita de los agentes de seguridad </v>
          </cell>
          <cell r="M1326" t="str">
            <v>0991327371001</v>
          </cell>
          <cell r="N1326" t="str">
            <v>0995551760</v>
          </cell>
          <cell r="O1326" t="str">
            <v/>
          </cell>
          <cell r="P1326" t="str">
            <v>GUAYAQUIL</v>
          </cell>
          <cell r="Q1326" t="str">
            <v>GUAYAQUIL</v>
          </cell>
          <cell r="R1326" t="str">
            <v>GUAYAS</v>
          </cell>
          <cell r="T1326" t="str">
            <v>ITSACOURIER</v>
          </cell>
          <cell r="U1326" t="str">
            <v>FLEXNETUIO_GYE</v>
          </cell>
          <cell r="V1326">
            <v>1</v>
          </cell>
          <cell r="W1326">
            <v>1</v>
          </cell>
          <cell r="X1326" t="str">
            <v>FLEXNET ECUADOR - MDELIVERY</v>
          </cell>
          <cell r="Y1326" t="str">
            <v>CALLE 28 DE JUNIO S/N Y GARCIA MORENO ENTRADA LLANO GRANDE</v>
          </cell>
        </row>
        <row r="1327">
          <cell r="A1327" t="str">
            <v>2484285</v>
          </cell>
          <cell r="B1327">
            <v>497543</v>
          </cell>
          <cell r="C1327" t="str">
            <v>2484285</v>
          </cell>
          <cell r="D1327" t="str">
            <v>MDELIVERY</v>
          </cell>
          <cell r="E1327" t="str">
            <v>DESPACHO</v>
          </cell>
          <cell r="F1327" t="str">
            <v>NORMAL</v>
          </cell>
          <cell r="G1327" t="str">
            <v>IC4781</v>
          </cell>
          <cell r="H1327">
            <v>44942</v>
          </cell>
          <cell r="I1327" t="str">
            <v>ENTREGADO</v>
          </cell>
          <cell r="J1327">
            <v>44944</v>
          </cell>
          <cell r="K1327" t="str">
            <v>MA Isabel Peralta_ASOCIACION DE EMPLEADOS DE LA EMPRESA MUNICIPAL DE</v>
          </cell>
          <cell r="L1327" t="str">
            <v>AZUAY CUENCA 3 DE NOVIEMBRE s n Y JUAN PABLO I EN LOS ALTOS DE MONTE BIANCO JUNTO A LA CLINICA LATINO</v>
          </cell>
          <cell r="M1327" t="str">
            <v>0190337693001</v>
          </cell>
          <cell r="N1327" t="str">
            <v>997568536</v>
          </cell>
          <cell r="O1327" t="str">
            <v/>
          </cell>
          <cell r="P1327" t="str">
            <v>CUENCA</v>
          </cell>
          <cell r="Q1327" t="str">
            <v>CUENCA</v>
          </cell>
          <cell r="R1327" t="str">
            <v>AZUAY</v>
          </cell>
          <cell r="T1327" t="str">
            <v>ITSACOURIER</v>
          </cell>
          <cell r="U1327" t="str">
            <v>FLEXNETUIO_PROVINCIA</v>
          </cell>
          <cell r="V1327">
            <v>1</v>
          </cell>
          <cell r="W1327">
            <v>1</v>
          </cell>
          <cell r="X1327" t="str">
            <v>FLEXNET ECUADOR - MDELIVERY</v>
          </cell>
          <cell r="Y1327" t="str">
            <v>CALLE 28 DE JUNIO S/N Y GARCIA MORENO ENTRADA LLANO GRANDE</v>
          </cell>
        </row>
        <row r="1328">
          <cell r="A1328" t="str">
            <v>2484286</v>
          </cell>
          <cell r="B1328">
            <v>497544</v>
          </cell>
          <cell r="C1328" t="str">
            <v>2484286</v>
          </cell>
          <cell r="D1328" t="str">
            <v>MDELIVERY</v>
          </cell>
          <cell r="E1328" t="str">
            <v>DESPACHO</v>
          </cell>
          <cell r="F1328" t="str">
            <v>NORMAL</v>
          </cell>
          <cell r="G1328" t="str">
            <v>031080002484286</v>
          </cell>
          <cell r="H1328">
            <v>44942</v>
          </cell>
          <cell r="I1328" t="str">
            <v>ENTREGADO</v>
          </cell>
          <cell r="J1328">
            <v>44943</v>
          </cell>
          <cell r="K1328" t="str">
            <v xml:space="preserve">CARLOS BERMUDEZ_SUPERDEPORTE S A </v>
          </cell>
          <cell r="L1328" t="str">
            <v>PASEO SHOPPING BAHIA DE CARAQUEZ MARATHON</v>
          </cell>
          <cell r="M1328" t="str">
            <v>1791413237001</v>
          </cell>
          <cell r="N1328" t="str">
            <v>0983382475</v>
          </cell>
          <cell r="P1328" t="str">
            <v>BAHIA DE CARAQUEZ</v>
          </cell>
          <cell r="Q1328" t="str">
            <v>BAHIA DE CARAQUEZ</v>
          </cell>
          <cell r="R1328" t="str">
            <v>MANABI</v>
          </cell>
          <cell r="S1328" t="str">
            <v>BAHIA DE CARAQUEZ</v>
          </cell>
          <cell r="T1328" t="str">
            <v>TRAMACO</v>
          </cell>
          <cell r="V1328">
            <v>1</v>
          </cell>
          <cell r="W1328">
            <v>1</v>
          </cell>
          <cell r="X1328" t="str">
            <v>FLEXNET ECUADOR - MDELIVERY</v>
          </cell>
          <cell r="Y1328" t="str">
            <v>CALLE 28 DE JUNIO S/N Y GARCIA MORENO ENTRADA LLANO GRANDE</v>
          </cell>
        </row>
        <row r="1329">
          <cell r="A1329" t="str">
            <v>2484287</v>
          </cell>
          <cell r="B1329">
            <v>497545</v>
          </cell>
          <cell r="C1329" t="str">
            <v>2484287</v>
          </cell>
          <cell r="D1329" t="str">
            <v>MDELIVERY</v>
          </cell>
          <cell r="E1329" t="str">
            <v>DESPACHO</v>
          </cell>
          <cell r="F1329" t="str">
            <v>NORMAL</v>
          </cell>
          <cell r="G1329" t="str">
            <v>031080002484287</v>
          </cell>
          <cell r="H1329">
            <v>44942</v>
          </cell>
          <cell r="I1329" t="str">
            <v>INCIDENCIA</v>
          </cell>
          <cell r="J1329">
            <v>44944</v>
          </cell>
          <cell r="K1329" t="str">
            <v xml:space="preserve">DIEGO MORALES ARIZAGA_COMERCIALIZADORA DE DISPOSITIVOS MoVILES ECZONADIGITAL S A S </v>
          </cell>
          <cell r="L1329" t="str">
            <v>AV TRONCAL AMAZoNICA Y AV DOS RiOS BASE OPERATIVA COS 2</v>
          </cell>
          <cell r="M1329" t="str">
            <v>1793195972001</v>
          </cell>
          <cell r="N1329" t="str">
            <v>0986122959</v>
          </cell>
          <cell r="O1329" t="str">
            <v/>
          </cell>
          <cell r="P1329" t="str">
            <v>TENA</v>
          </cell>
          <cell r="Q1329" t="str">
            <v>TENA</v>
          </cell>
          <cell r="R1329" t="str">
            <v>NAPO</v>
          </cell>
          <cell r="T1329" t="str">
            <v>TRAMACO</v>
          </cell>
          <cell r="U1329" t="str">
            <v>FLEXNETUIO_PROVINCIA</v>
          </cell>
          <cell r="V1329">
            <v>1</v>
          </cell>
          <cell r="W1329">
            <v>1</v>
          </cell>
          <cell r="X1329" t="str">
            <v>FLEXNET ECUADOR - MDELIVERY</v>
          </cell>
          <cell r="Y1329" t="str">
            <v>CALLE 28 DE JUNIO S/N Y GARCIA MORENO ENTRADA LLANO GRANDE</v>
          </cell>
        </row>
        <row r="1330">
          <cell r="A1330" t="str">
            <v>2484288</v>
          </cell>
          <cell r="B1330">
            <v>497546</v>
          </cell>
          <cell r="C1330" t="str">
            <v>2484288</v>
          </cell>
          <cell r="D1330" t="str">
            <v>MDELIVERY</v>
          </cell>
          <cell r="E1330" t="str">
            <v>DESPACHO</v>
          </cell>
          <cell r="F1330" t="str">
            <v>NORMAL</v>
          </cell>
          <cell r="G1330" t="str">
            <v>FT80151</v>
          </cell>
          <cell r="H1330">
            <v>44942</v>
          </cell>
          <cell r="I1330" t="str">
            <v>ENTREGADO</v>
          </cell>
          <cell r="J1330">
            <v>44943</v>
          </cell>
          <cell r="K1330" t="str">
            <v xml:space="preserve">OMAR AMBATO_CORPORACION CFC S A </v>
          </cell>
          <cell r="L1330" t="str">
            <v>Av Colon E1 45 y 10 de Agosto Edf CFC piso 3 Ofinas CFC Quito Pichincha</v>
          </cell>
          <cell r="M1330" t="str">
            <v>0992239212001</v>
          </cell>
          <cell r="N1330" t="str">
            <v>999234915</v>
          </cell>
          <cell r="O1330" t="str">
            <v/>
          </cell>
          <cell r="P1330" t="str">
            <v>QUITO</v>
          </cell>
          <cell r="Q1330" t="str">
            <v>QUITO</v>
          </cell>
          <cell r="R1330" t="str">
            <v>PICHINCHA</v>
          </cell>
          <cell r="T1330" t="str">
            <v>FLEXTRANS UIO</v>
          </cell>
          <cell r="U1330" t="str">
            <v>FLEXNETUIO_LOCAL</v>
          </cell>
          <cell r="V1330">
            <v>1</v>
          </cell>
          <cell r="W1330">
            <v>1</v>
          </cell>
          <cell r="X1330" t="str">
            <v>FLEXNET ECUADOR - MDELIVERY</v>
          </cell>
          <cell r="Y1330" t="str">
            <v>CALLE 28 DE JUNIO S/N Y GARCIA MORENO ENTRADA LLANO GRANDE</v>
          </cell>
        </row>
        <row r="1331">
          <cell r="A1331" t="str">
            <v>2484289</v>
          </cell>
          <cell r="B1331">
            <v>497547</v>
          </cell>
          <cell r="C1331" t="str">
            <v>2484289</v>
          </cell>
          <cell r="D1331" t="str">
            <v>MDELIVERY</v>
          </cell>
          <cell r="E1331" t="str">
            <v>DESPACHO</v>
          </cell>
          <cell r="F1331" t="str">
            <v>NORMAL</v>
          </cell>
          <cell r="G1331" t="str">
            <v>FT80186</v>
          </cell>
          <cell r="H1331">
            <v>44942</v>
          </cell>
          <cell r="I1331" t="str">
            <v>ENTREGADO</v>
          </cell>
          <cell r="J1331">
            <v>44943</v>
          </cell>
          <cell r="K1331" t="str">
            <v xml:space="preserve">Norma Donoso_BANCO GUAYAQUIL S A </v>
          </cell>
          <cell r="L1331" t="str">
            <v>Carcelen Jose Egas lote 2 y Jose OrdoNez conjunto santa fe de alcala casa 35B</v>
          </cell>
          <cell r="M1331" t="str">
            <v>0990049459001</v>
          </cell>
          <cell r="N1331" t="str">
            <v>0984996230</v>
          </cell>
          <cell r="O1331" t="str">
            <v/>
          </cell>
          <cell r="P1331" t="str">
            <v>QUITO</v>
          </cell>
          <cell r="Q1331" t="str">
            <v>QUITO</v>
          </cell>
          <cell r="R1331" t="str">
            <v>PICHINCHA</v>
          </cell>
          <cell r="T1331" t="str">
            <v>FLEXTRANS UIO</v>
          </cell>
          <cell r="U1331" t="str">
            <v>FLEXNETUIO_LOCAL</v>
          </cell>
          <cell r="V1331">
            <v>1</v>
          </cell>
          <cell r="W1331">
            <v>1</v>
          </cell>
          <cell r="X1331" t="str">
            <v>FLEXNET ECUADOR - MDELIVERY</v>
          </cell>
          <cell r="Y1331" t="str">
            <v>CALLE 28 DE JUNIO S/N Y GARCIA MORENO ENTRADA LLANO GRANDE</v>
          </cell>
        </row>
        <row r="1332">
          <cell r="A1332" t="str">
            <v>2484292</v>
          </cell>
          <cell r="B1332">
            <v>497548</v>
          </cell>
          <cell r="C1332" t="str">
            <v>2484292</v>
          </cell>
          <cell r="D1332" t="str">
            <v>MDELIVERY</v>
          </cell>
          <cell r="E1332" t="str">
            <v>DESPACHO</v>
          </cell>
          <cell r="F1332" t="str">
            <v>NORMAL</v>
          </cell>
          <cell r="G1332" t="str">
            <v>FT80191</v>
          </cell>
          <cell r="H1332">
            <v>44942</v>
          </cell>
          <cell r="I1332" t="str">
            <v>ENTREGADO</v>
          </cell>
          <cell r="J1332">
            <v>44943</v>
          </cell>
          <cell r="K1332" t="str">
            <v xml:space="preserve">Ana Rodriguez_ERNST Y YOUNG ECUADOR E Y Y CIA LTDA </v>
          </cell>
          <cell r="L1332" t="str">
            <v>Inglaterra E3 266 y Av Amazonas edf Stratta piso 11</v>
          </cell>
          <cell r="M1332" t="str">
            <v>1791815378001</v>
          </cell>
          <cell r="N1332" t="str">
            <v>0998577070</v>
          </cell>
          <cell r="O1332" t="str">
            <v/>
          </cell>
          <cell r="P1332" t="str">
            <v>QUITO</v>
          </cell>
          <cell r="Q1332" t="str">
            <v>QUITO</v>
          </cell>
          <cell r="R1332" t="str">
            <v>PICHINCHA</v>
          </cell>
          <cell r="T1332" t="str">
            <v>FLEXTRANS UIO</v>
          </cell>
          <cell r="U1332" t="str">
            <v>FLEXNETUIO_LOCAL</v>
          </cell>
          <cell r="V1332">
            <v>1</v>
          </cell>
          <cell r="W1332">
            <v>1</v>
          </cell>
          <cell r="X1332" t="str">
            <v>FLEXNET ECUADOR - MDELIVERY</v>
          </cell>
          <cell r="Y1332" t="str">
            <v>CALLE 28 DE JUNIO S/N Y GARCIA MORENO ENTRADA LLANO GRANDE</v>
          </cell>
        </row>
        <row r="1333">
          <cell r="A1333" t="str">
            <v>2484293</v>
          </cell>
          <cell r="B1333">
            <v>497549</v>
          </cell>
          <cell r="C1333" t="str">
            <v>2484293</v>
          </cell>
          <cell r="D1333" t="str">
            <v>MDELIVERY</v>
          </cell>
          <cell r="E1333" t="str">
            <v>DESPACHO</v>
          </cell>
          <cell r="F1333" t="str">
            <v>NORMAL</v>
          </cell>
          <cell r="G1333" t="str">
            <v>FT80132</v>
          </cell>
          <cell r="H1333">
            <v>44942</v>
          </cell>
          <cell r="I1333" t="str">
            <v>ENTREGADO</v>
          </cell>
          <cell r="J1333">
            <v>44943</v>
          </cell>
          <cell r="K1333" t="str">
            <v xml:space="preserve">Jorge Bryan Rodriguez Garcia_DIMM CiA LTDA </v>
          </cell>
          <cell r="L1333" t="str">
            <v>Av Carlos Julio Aeosemena Km 2 e illanes Es en el centro comercial Alban Borja entrando por la puerta 2 hacia mano derecha esta la isla de las motos electricas Urvane</v>
          </cell>
          <cell r="M1333" t="str">
            <v>0190451348001</v>
          </cell>
          <cell r="N1333" t="str">
            <v>0958711090</v>
          </cell>
          <cell r="O1333" t="str">
            <v/>
          </cell>
          <cell r="P1333" t="str">
            <v>GUAYAQUIL</v>
          </cell>
          <cell r="Q1333" t="str">
            <v>GUAYAQUIL</v>
          </cell>
          <cell r="R1333" t="str">
            <v>GUAYAS</v>
          </cell>
          <cell r="T1333" t="str">
            <v>ITSACOURIER</v>
          </cell>
          <cell r="U1333" t="str">
            <v>FLEXNETUIO_GYE</v>
          </cell>
          <cell r="V1333">
            <v>1</v>
          </cell>
          <cell r="W1333">
            <v>1</v>
          </cell>
          <cell r="X1333" t="str">
            <v>FLEXNET ECUADOR - MDELIVERY</v>
          </cell>
          <cell r="Y1333" t="str">
            <v>CALLE 28 DE JUNIO S/N Y GARCIA MORENO ENTRADA LLANO GRANDE</v>
          </cell>
        </row>
        <row r="1334">
          <cell r="A1334" t="str">
            <v>2484294</v>
          </cell>
          <cell r="B1334">
            <v>497550</v>
          </cell>
          <cell r="C1334" t="str">
            <v>2484294</v>
          </cell>
          <cell r="D1334" t="str">
            <v>MDELIVERY</v>
          </cell>
          <cell r="E1334" t="str">
            <v>DESPACHO</v>
          </cell>
          <cell r="F1334" t="str">
            <v>NORMAL</v>
          </cell>
          <cell r="G1334" t="str">
            <v>031080002484294</v>
          </cell>
          <cell r="H1334">
            <v>44942</v>
          </cell>
          <cell r="I1334" t="str">
            <v>ENTREGADO</v>
          </cell>
          <cell r="J1334">
            <v>44943</v>
          </cell>
          <cell r="K1334" t="str">
            <v>ERNESTO HIVAN BENNETT MOSQUERA_ERNESTO HIVAN BENNETT MOSQUERA</v>
          </cell>
          <cell r="L1334" t="str">
            <v>PQA 5 DE AGOSTO CALLE CALDERON Y SEPTIMA CS DE 3 PS ENTREGA PB CONSULTORIO DENTAL REF FRENTE A CS 2PS AMARILLA CON PORTON PLOMO</v>
          </cell>
          <cell r="M1334" t="str">
            <v>0801797374001</v>
          </cell>
          <cell r="N1334" t="str">
            <v>0982389652</v>
          </cell>
          <cell r="O1334" t="str">
            <v/>
          </cell>
          <cell r="P1334" t="str">
            <v>ESMERALDAS</v>
          </cell>
          <cell r="Q1334" t="str">
            <v>ESMERALDAS</v>
          </cell>
          <cell r="R1334" t="str">
            <v>ESMERALDAS</v>
          </cell>
          <cell r="T1334" t="str">
            <v>TRAMACO</v>
          </cell>
          <cell r="U1334" t="str">
            <v>FLEXNETUIO_PROVINCIA</v>
          </cell>
          <cell r="V1334">
            <v>1</v>
          </cell>
          <cell r="W1334">
            <v>1</v>
          </cell>
          <cell r="X1334" t="str">
            <v>FLEXNET ECUADOR - MDELIVERY</v>
          </cell>
          <cell r="Y1334" t="str">
            <v>CALLE 28 DE JUNIO S/N Y GARCIA MORENO ENTRADA LLANO GRANDE</v>
          </cell>
        </row>
        <row r="1335">
          <cell r="A1335" t="str">
            <v>2484295</v>
          </cell>
          <cell r="B1335">
            <v>497551</v>
          </cell>
          <cell r="C1335" t="str">
            <v>2484295</v>
          </cell>
          <cell r="D1335" t="str">
            <v>MDELIVERY</v>
          </cell>
          <cell r="E1335" t="str">
            <v>DESPACHO</v>
          </cell>
          <cell r="F1335" t="str">
            <v>NORMAL</v>
          </cell>
          <cell r="G1335" t="str">
            <v>031080002484295</v>
          </cell>
          <cell r="H1335">
            <v>44942</v>
          </cell>
          <cell r="I1335" t="str">
            <v>ENTREGADO</v>
          </cell>
          <cell r="J1335">
            <v>44943</v>
          </cell>
          <cell r="K1335" t="str">
            <v xml:space="preserve">Ana Maria Loor_ PRODUCTOS METALURGICOS S A PROMESA </v>
          </cell>
          <cell r="L1335" t="str">
            <v xml:space="preserve"> Km 5 Via Daule Guayaquil Ecuador </v>
          </cell>
          <cell r="M1335" t="str">
            <v>0990008167001</v>
          </cell>
          <cell r="N1335" t="str">
            <v>962604291</v>
          </cell>
          <cell r="O1335" t="str">
            <v/>
          </cell>
          <cell r="P1335" t="str">
            <v>GUAYAQUIL</v>
          </cell>
          <cell r="Q1335" t="str">
            <v>GUAYAQUIL</v>
          </cell>
          <cell r="R1335" t="str">
            <v>GUAYAS</v>
          </cell>
          <cell r="T1335" t="str">
            <v>TRAMACO</v>
          </cell>
          <cell r="U1335" t="str">
            <v>FLEXNETUIO_GYE</v>
          </cell>
          <cell r="V1335">
            <v>1</v>
          </cell>
          <cell r="W1335">
            <v>1</v>
          </cell>
          <cell r="X1335" t="str">
            <v>FLEXNET ECUADOR - MDELIVERY</v>
          </cell>
          <cell r="Y1335" t="str">
            <v>CALLE 28 DE JUNIO S/N Y GARCIA MORENO ENTRADA LLANO GRANDE</v>
          </cell>
        </row>
        <row r="1336">
          <cell r="A1336" t="str">
            <v>2484296</v>
          </cell>
          <cell r="B1336">
            <v>497552</v>
          </cell>
          <cell r="C1336" t="str">
            <v>2484296</v>
          </cell>
          <cell r="D1336" t="str">
            <v>MDELIVERY</v>
          </cell>
          <cell r="E1336" t="str">
            <v>DESPACHO</v>
          </cell>
          <cell r="F1336" t="str">
            <v>NORMAL</v>
          </cell>
          <cell r="G1336" t="str">
            <v>FT80134</v>
          </cell>
          <cell r="H1336">
            <v>44942</v>
          </cell>
          <cell r="I1336" t="str">
            <v>ENTREGADO</v>
          </cell>
          <cell r="J1336">
            <v>44943</v>
          </cell>
          <cell r="K1336" t="str">
            <v xml:space="preserve">Emilio Zamora_AGENCIA DEL PACIFICO DELPAC S A </v>
          </cell>
          <cell r="L1336" t="str">
            <v>AV 9 DE OCTUBRE 2009 Y LOS RIOS EDIFICIO EL MARQUEZ PISO 9</v>
          </cell>
          <cell r="M1336" t="str">
            <v>0991127534001</v>
          </cell>
          <cell r="N1336" t="str">
            <v>992252917</v>
          </cell>
          <cell r="O1336" t="str">
            <v/>
          </cell>
          <cell r="P1336" t="str">
            <v>GUAYAQUIL</v>
          </cell>
          <cell r="Q1336" t="str">
            <v>GUAYAQUIL</v>
          </cell>
          <cell r="R1336" t="str">
            <v>GUAYAS</v>
          </cell>
          <cell r="T1336" t="str">
            <v>ITSACOURIER</v>
          </cell>
          <cell r="U1336" t="str">
            <v>FLEXNETUIO_GYE</v>
          </cell>
          <cell r="V1336">
            <v>1</v>
          </cell>
          <cell r="W1336">
            <v>1</v>
          </cell>
          <cell r="X1336" t="str">
            <v>FLEXNET ECUADOR - MDELIVERY</v>
          </cell>
          <cell r="Y1336" t="str">
            <v>CALLE 28 DE JUNIO S/N Y GARCIA MORENO ENTRADA LLANO GRANDE</v>
          </cell>
        </row>
        <row r="1337">
          <cell r="A1337" t="str">
            <v>2484297</v>
          </cell>
          <cell r="B1337">
            <v>497553</v>
          </cell>
          <cell r="C1337" t="str">
            <v>2484297</v>
          </cell>
          <cell r="D1337" t="str">
            <v>MDELIVERY</v>
          </cell>
          <cell r="E1337" t="str">
            <v>DESPACHO</v>
          </cell>
          <cell r="F1337" t="str">
            <v>NORMAL</v>
          </cell>
          <cell r="G1337" t="str">
            <v>FT80150</v>
          </cell>
          <cell r="H1337">
            <v>44942</v>
          </cell>
          <cell r="I1337" t="str">
            <v>ENTREGADO</v>
          </cell>
          <cell r="J1337">
            <v>44943</v>
          </cell>
          <cell r="K1337" t="str">
            <v xml:space="preserve">Andres Herrera_WORKFORCE S A </v>
          </cell>
          <cell r="L1337" t="str">
            <v>CATALINA DE ALDAZ N34168 Y PORTUGAL EDIFICIO LA RECOLETA</v>
          </cell>
          <cell r="M1337" t="str">
            <v>1791978188001</v>
          </cell>
          <cell r="N1337" t="str">
            <v>0987372821</v>
          </cell>
          <cell r="O1337" t="str">
            <v/>
          </cell>
          <cell r="P1337" t="str">
            <v>QUITO</v>
          </cell>
          <cell r="Q1337" t="str">
            <v>QUITO</v>
          </cell>
          <cell r="R1337" t="str">
            <v>PICHINCHA</v>
          </cell>
          <cell r="T1337" t="str">
            <v>FLEXTRANS UIO</v>
          </cell>
          <cell r="U1337" t="str">
            <v>FLEXNETUIO_LOCAL</v>
          </cell>
          <cell r="V1337">
            <v>1</v>
          </cell>
          <cell r="W1337">
            <v>1</v>
          </cell>
          <cell r="X1337" t="str">
            <v>FLEXNET ECUADOR - MDELIVERY</v>
          </cell>
          <cell r="Y1337" t="str">
            <v>CALLE 28 DE JUNIO S/N Y GARCIA MORENO ENTRADA LLANO GRANDE</v>
          </cell>
        </row>
        <row r="1338">
          <cell r="A1338" t="str">
            <v>2484307</v>
          </cell>
          <cell r="B1338">
            <v>497554</v>
          </cell>
          <cell r="C1338" t="str">
            <v>2484307</v>
          </cell>
          <cell r="D1338" t="str">
            <v>MDELIVERY</v>
          </cell>
          <cell r="E1338" t="str">
            <v>DESPACHO</v>
          </cell>
          <cell r="F1338" t="str">
            <v>NORMAL</v>
          </cell>
          <cell r="G1338" t="str">
            <v>FT80188</v>
          </cell>
          <cell r="H1338">
            <v>44942</v>
          </cell>
          <cell r="I1338" t="str">
            <v>ENTREGADO</v>
          </cell>
          <cell r="J1338">
            <v>44943</v>
          </cell>
          <cell r="K1338" t="str">
            <v xml:space="preserve">cristina chicaiza_DOOPLER DISTRIBUIDORES CIA LTDA </v>
          </cell>
          <cell r="L1338" t="str">
            <v>PICHINCHA QUITO VISTA HERMOSA LOS GUAYABOS LOTE 7 Y De las Farsalias VISTA HERMOSA</v>
          </cell>
          <cell r="M1338" t="str">
            <v>1792296269001</v>
          </cell>
          <cell r="N1338" t="str">
            <v>995872605</v>
          </cell>
          <cell r="O1338" t="str">
            <v/>
          </cell>
          <cell r="P1338" t="str">
            <v>QUITO</v>
          </cell>
          <cell r="Q1338" t="str">
            <v>QUITO</v>
          </cell>
          <cell r="R1338" t="str">
            <v>PICHINCHA</v>
          </cell>
          <cell r="T1338" t="str">
            <v>FLEXTRANS UIO</v>
          </cell>
          <cell r="U1338" t="str">
            <v>FLEXNETUIO_LOCAL</v>
          </cell>
          <cell r="V1338">
            <v>1</v>
          </cell>
          <cell r="W1338">
            <v>1</v>
          </cell>
          <cell r="X1338" t="str">
            <v>FLEXNET ECUADOR - MDELIVERY</v>
          </cell>
          <cell r="Y1338" t="str">
            <v>CALLE 28 DE JUNIO S/N Y GARCIA MORENO ENTRADA LLANO GRANDE</v>
          </cell>
        </row>
        <row r="1339">
          <cell r="A1339" t="str">
            <v>2484308</v>
          </cell>
          <cell r="B1339">
            <v>497555</v>
          </cell>
          <cell r="C1339" t="str">
            <v>2484308</v>
          </cell>
          <cell r="D1339" t="str">
            <v>MDELIVERY</v>
          </cell>
          <cell r="E1339" t="str">
            <v>DESPACHO</v>
          </cell>
          <cell r="F1339" t="str">
            <v>NORMAL</v>
          </cell>
          <cell r="G1339" t="str">
            <v>FT80137</v>
          </cell>
          <cell r="H1339">
            <v>44942</v>
          </cell>
          <cell r="I1339" t="str">
            <v>ENTREGADO</v>
          </cell>
          <cell r="J1339">
            <v>44943</v>
          </cell>
          <cell r="K1339" t="str">
            <v xml:space="preserve">GUARDIA TURNO_TELCONET S A </v>
          </cell>
          <cell r="L1339" t="str">
            <v xml:space="preserve"> GUAYAS GUAYAQUIL Kennedy Norte Mz 109 solar 21 En la garita de los agentes de seguridad </v>
          </cell>
          <cell r="M1339" t="str">
            <v>0991327371001</v>
          </cell>
          <cell r="N1339" t="str">
            <v>0995551760</v>
          </cell>
          <cell r="O1339" t="str">
            <v/>
          </cell>
          <cell r="P1339" t="str">
            <v>GUAYAQUIL</v>
          </cell>
          <cell r="Q1339" t="str">
            <v>GUAYAQUIL</v>
          </cell>
          <cell r="R1339" t="str">
            <v>GUAYAS</v>
          </cell>
          <cell r="T1339" t="str">
            <v>ITSACOURIER</v>
          </cell>
          <cell r="U1339" t="str">
            <v>FLEXNETUIO_GYE</v>
          </cell>
          <cell r="V1339">
            <v>1</v>
          </cell>
          <cell r="W1339">
            <v>1</v>
          </cell>
          <cell r="X1339" t="str">
            <v>FLEXNET ECUADOR - MDELIVERY</v>
          </cell>
          <cell r="Y1339" t="str">
            <v>CALLE 28 DE JUNIO S/N Y GARCIA MORENO ENTRADA LLANO GRANDE</v>
          </cell>
        </row>
        <row r="1340">
          <cell r="A1340" t="str">
            <v>2484309</v>
          </cell>
          <cell r="B1340">
            <v>497556</v>
          </cell>
          <cell r="C1340" t="str">
            <v>2484309</v>
          </cell>
          <cell r="D1340" t="str">
            <v>MDELIVERY</v>
          </cell>
          <cell r="E1340" t="str">
            <v>DESPACHO</v>
          </cell>
          <cell r="F1340" t="str">
            <v>NORMAL</v>
          </cell>
          <cell r="G1340" t="str">
            <v>031080002484309</v>
          </cell>
          <cell r="H1340">
            <v>44942</v>
          </cell>
          <cell r="I1340" t="str">
            <v>INCIDENCIA</v>
          </cell>
          <cell r="J1340">
            <v>44944</v>
          </cell>
          <cell r="K1340" t="str">
            <v>TEOFILO VALLECILLA_TEOFILO VALLECILLA VIVEROS</v>
          </cell>
          <cell r="L1340" t="str">
            <v xml:space="preserve">canton San Miguel de Bolivar calle pichincha frente al banecuador </v>
          </cell>
          <cell r="M1340" t="str">
            <v>0962701140001</v>
          </cell>
          <cell r="N1340" t="str">
            <v>0999397653</v>
          </cell>
          <cell r="O1340" t="str">
            <v/>
          </cell>
          <cell r="P1340" t="str">
            <v>GUARANDA</v>
          </cell>
          <cell r="Q1340" t="str">
            <v>GUARANDA</v>
          </cell>
          <cell r="R1340" t="str">
            <v>BOLIVAR</v>
          </cell>
          <cell r="T1340" t="str">
            <v>TRAMACO</v>
          </cell>
          <cell r="U1340" t="str">
            <v>FLEXNETUIO_PROVINCIA</v>
          </cell>
          <cell r="V1340">
            <v>1</v>
          </cell>
          <cell r="W1340">
            <v>1</v>
          </cell>
          <cell r="X1340" t="str">
            <v>FLEXNET ECUADOR - MDELIVERY</v>
          </cell>
          <cell r="Y1340" t="str">
            <v>CALLE 28 DE JUNIO S/N Y GARCIA MORENO ENTRADA LLANO GRANDE</v>
          </cell>
        </row>
        <row r="1341">
          <cell r="A1341" t="str">
            <v>2484311</v>
          </cell>
          <cell r="B1341">
            <v>497557</v>
          </cell>
          <cell r="C1341" t="str">
            <v>2484311</v>
          </cell>
          <cell r="D1341" t="str">
            <v>MDELIVERY</v>
          </cell>
          <cell r="E1341" t="str">
            <v>DESPACHO</v>
          </cell>
          <cell r="F1341" t="str">
            <v>NORMAL</v>
          </cell>
          <cell r="G1341" t="str">
            <v>IC4780</v>
          </cell>
          <cell r="H1341">
            <v>44942</v>
          </cell>
          <cell r="I1341" t="str">
            <v>ENTREGADO</v>
          </cell>
          <cell r="J1341">
            <v>44943</v>
          </cell>
          <cell r="K1341" t="str">
            <v xml:space="preserve">MARJORIE PRISICLA BARZALLO SEADE_GICRO CIA LTDA </v>
          </cell>
          <cell r="L1341" t="str">
            <v>JAIME ROLDOS EDIFICIO CONSORCIO OFI 410</v>
          </cell>
          <cell r="M1341" t="str">
            <v>0190470415001</v>
          </cell>
          <cell r="N1341" t="str">
            <v>0963042508</v>
          </cell>
          <cell r="O1341" t="str">
            <v/>
          </cell>
          <cell r="P1341" t="str">
            <v>CUENCA</v>
          </cell>
          <cell r="Q1341" t="str">
            <v>CUENCA</v>
          </cell>
          <cell r="R1341" t="str">
            <v>AZUAY</v>
          </cell>
          <cell r="T1341" t="str">
            <v>ITSACOURIER</v>
          </cell>
          <cell r="U1341" t="str">
            <v>FLEXNETUIO_PROVINCIA</v>
          </cell>
          <cell r="V1341">
            <v>1</v>
          </cell>
          <cell r="W1341">
            <v>1</v>
          </cell>
          <cell r="X1341" t="str">
            <v>FLEXNET ECUADOR - MDELIVERY</v>
          </cell>
          <cell r="Y1341" t="str">
            <v>CALLE 28 DE JUNIO S/N Y GARCIA MORENO ENTRADA LLANO GRANDE</v>
          </cell>
        </row>
        <row r="1342">
          <cell r="A1342" t="str">
            <v>2484313</v>
          </cell>
          <cell r="B1342">
            <v>497558</v>
          </cell>
          <cell r="C1342" t="str">
            <v>2484313</v>
          </cell>
          <cell r="D1342" t="str">
            <v>MDELIVERY</v>
          </cell>
          <cell r="E1342" t="str">
            <v>DESPACHO</v>
          </cell>
          <cell r="F1342" t="str">
            <v>NORMAL</v>
          </cell>
          <cell r="G1342" t="str">
            <v>FT80180</v>
          </cell>
          <cell r="H1342">
            <v>44942</v>
          </cell>
          <cell r="I1342" t="str">
            <v>ENTREGADO</v>
          </cell>
          <cell r="J1342">
            <v>44943</v>
          </cell>
          <cell r="K1342" t="str">
            <v>CRISTIAN PAREDES_ BANCO PICHINCHA CA</v>
          </cell>
          <cell r="L1342" t="str">
            <v>Amazonas y Pereira Matriz Banco Pichincha Av Piso 7</v>
          </cell>
          <cell r="M1342" t="str">
            <v>1790010937001</v>
          </cell>
          <cell r="N1342" t="str">
            <v>0999059226</v>
          </cell>
          <cell r="O1342" t="str">
            <v/>
          </cell>
          <cell r="P1342" t="str">
            <v>QUITO</v>
          </cell>
          <cell r="Q1342" t="str">
            <v>QUITO</v>
          </cell>
          <cell r="R1342" t="str">
            <v>PICHINCHA</v>
          </cell>
          <cell r="T1342" t="str">
            <v>FLEXTRANS UIO</v>
          </cell>
          <cell r="U1342" t="str">
            <v>FLEXNETUIO_LOCAL</v>
          </cell>
          <cell r="V1342">
            <v>1</v>
          </cell>
          <cell r="W1342">
            <v>1</v>
          </cell>
          <cell r="X1342" t="str">
            <v>FLEXNET ECUADOR - MDELIVERY</v>
          </cell>
          <cell r="Y1342" t="str">
            <v>CALLE 28 DE JUNIO S/N Y GARCIA MORENO ENTRADA LLANO GRANDE</v>
          </cell>
        </row>
        <row r="1343">
          <cell r="A1343" t="str">
            <v>2484315</v>
          </cell>
          <cell r="B1343">
            <v>497559</v>
          </cell>
          <cell r="C1343" t="str">
            <v>2484315</v>
          </cell>
          <cell r="D1343" t="str">
            <v>MDELIVERY</v>
          </cell>
          <cell r="E1343" t="str">
            <v>DESPACHO</v>
          </cell>
          <cell r="F1343" t="str">
            <v>NORMAL</v>
          </cell>
          <cell r="G1343" t="str">
            <v>FT80136</v>
          </cell>
          <cell r="H1343">
            <v>44942</v>
          </cell>
          <cell r="I1343" t="str">
            <v>ENTREGADO</v>
          </cell>
          <cell r="J1343">
            <v>44943</v>
          </cell>
          <cell r="K1343" t="str">
            <v>JONATHAN ABEL HARO MEDINA_Luis Alejandro Garcia Jimenez</v>
          </cell>
          <cell r="L1343" t="str">
            <v>FLORIDA NORTE Uvc DE LA FLORIDA</v>
          </cell>
          <cell r="M1343" t="str">
            <v>1201479407001</v>
          </cell>
          <cell r="N1343" t="str">
            <v>0959418763</v>
          </cell>
          <cell r="O1343" t="str">
            <v/>
          </cell>
          <cell r="P1343" t="str">
            <v>GUAYAQUIL</v>
          </cell>
          <cell r="Q1343" t="str">
            <v>GUAYAQUIL</v>
          </cell>
          <cell r="R1343" t="str">
            <v>GUAYAS</v>
          </cell>
          <cell r="T1343" t="str">
            <v>ITSACOURIER</v>
          </cell>
          <cell r="U1343" t="str">
            <v>FLEXNETUIO_GYE</v>
          </cell>
          <cell r="V1343">
            <v>1</v>
          </cell>
          <cell r="W1343">
            <v>1</v>
          </cell>
          <cell r="X1343" t="str">
            <v>FLEXNET ECUADOR - MDELIVERY</v>
          </cell>
          <cell r="Y1343" t="str">
            <v>CALLE 28 DE JUNIO S/N Y GARCIA MORENO ENTRADA LLANO GRANDE</v>
          </cell>
        </row>
        <row r="1344">
          <cell r="A1344" t="str">
            <v>2484316</v>
          </cell>
          <cell r="B1344">
            <v>497560</v>
          </cell>
          <cell r="C1344" t="str">
            <v>2484316</v>
          </cell>
          <cell r="D1344" t="str">
            <v>MDELIVERY</v>
          </cell>
          <cell r="E1344" t="str">
            <v>DESPACHO</v>
          </cell>
          <cell r="F1344" t="str">
            <v>NORMAL</v>
          </cell>
          <cell r="G1344" t="str">
            <v>031080002484316</v>
          </cell>
          <cell r="H1344">
            <v>44942</v>
          </cell>
          <cell r="I1344" t="str">
            <v>ENTREGADO</v>
          </cell>
          <cell r="J1344">
            <v>44943</v>
          </cell>
          <cell r="K1344" t="str">
            <v>JEMAILETH BARRIOS_MARIA ISABEL VERA ARCE</v>
          </cell>
          <cell r="L1344" t="str">
            <v>CALLE 319 Y AVENIDA 4 DE NOVIEMBRE CERAMICAS MANTA</v>
          </cell>
          <cell r="M1344" t="str">
            <v>0920170529001</v>
          </cell>
          <cell r="N1344" t="str">
            <v>0995001260</v>
          </cell>
          <cell r="O1344" t="str">
            <v/>
          </cell>
          <cell r="P1344" t="str">
            <v>MANTA</v>
          </cell>
          <cell r="Q1344" t="str">
            <v>MANTA</v>
          </cell>
          <cell r="R1344" t="str">
            <v>MANABI</v>
          </cell>
          <cell r="T1344" t="str">
            <v>TRAMACO</v>
          </cell>
          <cell r="U1344" t="str">
            <v>FLEXNETUIO_PROVINCIA</v>
          </cell>
          <cell r="V1344">
            <v>1</v>
          </cell>
          <cell r="W1344">
            <v>1</v>
          </cell>
          <cell r="X1344" t="str">
            <v>FLEXNET ECUADOR - MDELIVERY</v>
          </cell>
          <cell r="Y1344" t="str">
            <v>CALLE 28 DE JUNIO S/N Y GARCIA MORENO ENTRADA LLANO GRANDE</v>
          </cell>
        </row>
        <row r="1345">
          <cell r="A1345" t="str">
            <v>2484317</v>
          </cell>
          <cell r="B1345">
            <v>497561</v>
          </cell>
          <cell r="C1345" t="str">
            <v>2484317</v>
          </cell>
          <cell r="D1345" t="str">
            <v>MDELIVERY</v>
          </cell>
          <cell r="E1345" t="str">
            <v>DESPACHO</v>
          </cell>
          <cell r="F1345" t="str">
            <v>NORMAL</v>
          </cell>
          <cell r="G1345" t="str">
            <v>FT80185</v>
          </cell>
          <cell r="H1345">
            <v>44942</v>
          </cell>
          <cell r="I1345" t="str">
            <v>ENTREGADO</v>
          </cell>
          <cell r="J1345">
            <v>44943</v>
          </cell>
          <cell r="K1345" t="str">
            <v>Rene Giovany Gongora_BANCO DE LA PRODUCCION S A PRODUBANCO</v>
          </cell>
          <cell r="L1345" t="str">
            <v>Av Simon Bolivar y Via a Nayon Centro Corporativo Ekopark Torre 1 PRODUBANCO</v>
          </cell>
          <cell r="M1345" t="str">
            <v>1790368718001</v>
          </cell>
          <cell r="N1345" t="str">
            <v>0979152102</v>
          </cell>
          <cell r="O1345" t="str">
            <v/>
          </cell>
          <cell r="P1345" t="str">
            <v>QUITO</v>
          </cell>
          <cell r="Q1345" t="str">
            <v>QUITO</v>
          </cell>
          <cell r="R1345" t="str">
            <v>PICHINCHA</v>
          </cell>
          <cell r="T1345" t="str">
            <v>FLEXTRANS UIO</v>
          </cell>
          <cell r="U1345" t="str">
            <v>FLEXNETUIO_LOCAL</v>
          </cell>
          <cell r="V1345">
            <v>1</v>
          </cell>
          <cell r="W1345">
            <v>1</v>
          </cell>
          <cell r="X1345" t="str">
            <v>FLEXNET ECUADOR - MDELIVERY</v>
          </cell>
          <cell r="Y1345" t="str">
            <v>CALLE 28 DE JUNIO S/N Y GARCIA MORENO ENTRADA LLANO GRANDE</v>
          </cell>
        </row>
        <row r="1346">
          <cell r="A1346" t="str">
            <v>2484320</v>
          </cell>
          <cell r="B1346">
            <v>497562</v>
          </cell>
          <cell r="C1346" t="str">
            <v>2484320</v>
          </cell>
          <cell r="D1346" t="str">
            <v>MDELIVERY</v>
          </cell>
          <cell r="E1346" t="str">
            <v>DESPACHO</v>
          </cell>
          <cell r="F1346" t="str">
            <v>NORMAL</v>
          </cell>
          <cell r="G1346" t="str">
            <v>031080002484320</v>
          </cell>
          <cell r="H1346">
            <v>44942</v>
          </cell>
          <cell r="I1346" t="str">
            <v>ENTREGADO</v>
          </cell>
          <cell r="J1346">
            <v>44944</v>
          </cell>
          <cell r="K1346" t="str">
            <v>RONALD GEOVANNY VERA FIGUEROA_RONALD GEOVANNY VERA FIGUEROA</v>
          </cell>
          <cell r="L1346" t="str">
            <v>PQA LA LIBERTAD AV 9 DE OCTUBRE ENTRE ROBLES BODERO Y GUAYAQUIL REF ENTREGAR EN LOCAL NOVICOMPU PLANTA BAJA A LADO DE OPTICA SOS</v>
          </cell>
          <cell r="M1346" t="str">
            <v>0928418292001</v>
          </cell>
          <cell r="N1346" t="str">
            <v>0967816167</v>
          </cell>
          <cell r="O1346" t="str">
            <v/>
          </cell>
          <cell r="P1346" t="str">
            <v>LA LIBERTAD</v>
          </cell>
          <cell r="Q1346" t="str">
            <v>LA LIBERTAD</v>
          </cell>
          <cell r="R1346" t="str">
            <v>SANTA ELENA</v>
          </cell>
          <cell r="T1346" t="str">
            <v>TRAMACO</v>
          </cell>
          <cell r="U1346" t="str">
            <v>FLEXNETUIO_PROVINCIA</v>
          </cell>
          <cell r="V1346">
            <v>1</v>
          </cell>
          <cell r="W1346">
            <v>1</v>
          </cell>
          <cell r="X1346" t="str">
            <v>FLEXNET ECUADOR - MDELIVERY</v>
          </cell>
          <cell r="Y1346" t="str">
            <v>CALLE 28 DE JUNIO S/N Y GARCIA MORENO ENTRADA LLANO GRANDE</v>
          </cell>
        </row>
        <row r="1347">
          <cell r="A1347" t="str">
            <v>2484254</v>
          </cell>
          <cell r="B1347">
            <v>497521</v>
          </cell>
          <cell r="C1347" t="str">
            <v>2484254</v>
          </cell>
          <cell r="D1347" t="str">
            <v>MDELIVERY</v>
          </cell>
          <cell r="E1347" t="str">
            <v>DESPACHO</v>
          </cell>
          <cell r="F1347" t="str">
            <v>NORMAL</v>
          </cell>
          <cell r="G1347" t="str">
            <v>IC4779</v>
          </cell>
          <cell r="H1347">
            <v>44942</v>
          </cell>
          <cell r="I1347" t="str">
            <v>ENTREGADO</v>
          </cell>
          <cell r="J1347">
            <v>44943</v>
          </cell>
          <cell r="K1347" t="str">
            <v>SANTIAGO VASQUEZ_VAZQUEZ ORDONEZ MSVO S A</v>
          </cell>
          <cell r="L1347" t="str">
            <v>general torres y heroes de verdeloma EN VATEX</v>
          </cell>
          <cell r="M1347" t="str">
            <v>0190450740001</v>
          </cell>
          <cell r="N1347" t="str">
            <v>0996173521</v>
          </cell>
          <cell r="O1347" t="str">
            <v/>
          </cell>
          <cell r="P1347" t="str">
            <v>CUENCA</v>
          </cell>
          <cell r="Q1347" t="str">
            <v>CUENCA</v>
          </cell>
          <cell r="R1347" t="str">
            <v>AZUAY</v>
          </cell>
          <cell r="T1347" t="str">
            <v>ITSACOURIER</v>
          </cell>
          <cell r="U1347" t="str">
            <v>FLEXNETUIO_PROVINCIA</v>
          </cell>
          <cell r="V1347">
            <v>1</v>
          </cell>
          <cell r="W1347">
            <v>1</v>
          </cell>
          <cell r="X1347" t="str">
            <v>FLEXNET ECUADOR - MDELIVERY</v>
          </cell>
          <cell r="Y1347" t="str">
            <v>CALLE 28 DE JUNIO S/N Y GARCIA MORENO ENTRADA LLANO GRANDE</v>
          </cell>
        </row>
        <row r="1348">
          <cell r="A1348" t="str">
            <v>2484256</v>
          </cell>
          <cell r="B1348">
            <v>497522</v>
          </cell>
          <cell r="C1348" t="str">
            <v>2484256</v>
          </cell>
          <cell r="D1348" t="str">
            <v>MDELIVERY</v>
          </cell>
          <cell r="E1348" t="str">
            <v>DESPACHO</v>
          </cell>
          <cell r="F1348" t="str">
            <v>NORMAL</v>
          </cell>
          <cell r="G1348" t="str">
            <v>FT80181</v>
          </cell>
          <cell r="H1348">
            <v>44942</v>
          </cell>
          <cell r="I1348" t="str">
            <v>ENTREGADO</v>
          </cell>
          <cell r="J1348">
            <v>44943</v>
          </cell>
          <cell r="K1348" t="str">
            <v>BITHMAN OJEDA O GUARDIAS DANIEL VALENCIA O XAVIER LOAIZA EQUIPO de ORLIN CHALA o Marco Puco_FLACSO</v>
          </cell>
          <cell r="L1348" t="str">
            <v>PRADERA E1 174 Y DIEGO DE ALMAGRO EDIFICIO FLACSO</v>
          </cell>
          <cell r="M1348" t="str">
            <v>1791036514001</v>
          </cell>
          <cell r="N1348" t="str">
            <v>0999216122</v>
          </cell>
          <cell r="O1348" t="str">
            <v/>
          </cell>
          <cell r="P1348" t="str">
            <v>QUITO</v>
          </cell>
          <cell r="Q1348" t="str">
            <v>QUITO</v>
          </cell>
          <cell r="R1348" t="str">
            <v>PICHINCHA</v>
          </cell>
          <cell r="T1348" t="str">
            <v>FLEXTRANS UIO</v>
          </cell>
          <cell r="U1348" t="str">
            <v>FLEXNETUIO_LOCAL</v>
          </cell>
          <cell r="V1348">
            <v>1</v>
          </cell>
          <cell r="W1348">
            <v>1</v>
          </cell>
          <cell r="X1348" t="str">
            <v>FLEXNET ECUADOR - MDELIVERY</v>
          </cell>
          <cell r="Y1348" t="str">
            <v>CALLE 28 DE JUNIO S/N Y GARCIA MORENO ENTRADA LLANO GRANDE</v>
          </cell>
        </row>
        <row r="1349">
          <cell r="A1349" t="str">
            <v>2484259</v>
          </cell>
          <cell r="B1349">
            <v>497523</v>
          </cell>
          <cell r="C1349" t="str">
            <v>2484259</v>
          </cell>
          <cell r="D1349" t="str">
            <v>MDELIVERY</v>
          </cell>
          <cell r="E1349" t="str">
            <v>DESPACHO</v>
          </cell>
          <cell r="F1349" t="str">
            <v>NORMAL</v>
          </cell>
          <cell r="G1349" t="str">
            <v>FT80153</v>
          </cell>
          <cell r="H1349">
            <v>44942</v>
          </cell>
          <cell r="I1349" t="str">
            <v>ENTREGADO</v>
          </cell>
          <cell r="J1349">
            <v>44943</v>
          </cell>
          <cell r="K1349" t="str">
            <v>DALILA ANTONELA FLORES BENAVIDES_DALILA ANTONELA FLORES BENAVIDES</v>
          </cell>
          <cell r="L1349" t="str">
            <v>Es hualcavilca y dichicela en la matriz de la cooperativa alianza del valle</v>
          </cell>
          <cell r="M1349" t="str">
            <v>0450203823001</v>
          </cell>
          <cell r="N1349" t="str">
            <v>0987746601</v>
          </cell>
          <cell r="O1349" t="str">
            <v/>
          </cell>
          <cell r="P1349" t="str">
            <v>RUMIÑAHUI</v>
          </cell>
          <cell r="Q1349" t="str">
            <v>RUMIÑAHUI</v>
          </cell>
          <cell r="R1349" t="str">
            <v>PICHINCHA</v>
          </cell>
          <cell r="T1349" t="str">
            <v>FLEXTRANS UIO</v>
          </cell>
          <cell r="U1349" t="str">
            <v>FLEXNETUIO_LOCAL</v>
          </cell>
          <cell r="V1349">
            <v>1</v>
          </cell>
          <cell r="W1349">
            <v>1</v>
          </cell>
          <cell r="X1349" t="str">
            <v>FLEXNET ECUADOR - MDELIVERY</v>
          </cell>
          <cell r="Y1349" t="str">
            <v>CALLE 28 DE JUNIO S/N Y GARCIA MORENO ENTRADA LLANO GRANDE</v>
          </cell>
        </row>
        <row r="1350">
          <cell r="A1350" t="str">
            <v>2484260</v>
          </cell>
          <cell r="B1350">
            <v>497524</v>
          </cell>
          <cell r="C1350" t="str">
            <v>2484260</v>
          </cell>
          <cell r="D1350" t="str">
            <v>MDELIVERY</v>
          </cell>
          <cell r="E1350" t="str">
            <v>DESPACHO</v>
          </cell>
          <cell r="F1350" t="str">
            <v>NORMAL</v>
          </cell>
          <cell r="G1350" t="str">
            <v>FT80152</v>
          </cell>
          <cell r="H1350">
            <v>44942</v>
          </cell>
          <cell r="I1350" t="str">
            <v>EN_TRANSITO</v>
          </cell>
          <cell r="J1350">
            <v>44943</v>
          </cell>
          <cell r="K1350" t="str">
            <v>MIRIAM GABRIELA RON_EDISON FABRICIO OCANA CABRERA</v>
          </cell>
          <cell r="L1350" t="str">
            <v>avenida 6 de diciembre y juan boussingault edificio torre 6 frente a la parada san martin de la ecovia en sentido sur norte Una cuadra antes del desvio del tunel guyasamin diagonal al parque argentina</v>
          </cell>
          <cell r="M1350" t="str">
            <v>1716825367001</v>
          </cell>
          <cell r="N1350" t="str">
            <v>0998041854</v>
          </cell>
          <cell r="O1350" t="str">
            <v/>
          </cell>
          <cell r="P1350" t="str">
            <v>QUITO</v>
          </cell>
          <cell r="Q1350" t="str">
            <v>QUITO</v>
          </cell>
          <cell r="R1350" t="str">
            <v>PICHINCHA</v>
          </cell>
          <cell r="T1350" t="str">
            <v>FLEXTRANS UIO</v>
          </cell>
          <cell r="U1350" t="str">
            <v>FLEXNETUIO_LOCAL</v>
          </cell>
          <cell r="V1350">
            <v>1</v>
          </cell>
          <cell r="W1350">
            <v>1</v>
          </cell>
          <cell r="X1350" t="str">
            <v>FLEXNET ECUADOR - MDELIVERY</v>
          </cell>
          <cell r="Y1350" t="str">
            <v>CALLE 28 DE JUNIO S/N Y GARCIA MORENO ENTRADA LLANO GRANDE</v>
          </cell>
        </row>
        <row r="1351">
          <cell r="A1351" t="str">
            <v>2484261</v>
          </cell>
          <cell r="B1351">
            <v>497525</v>
          </cell>
          <cell r="C1351" t="str">
            <v>2484261</v>
          </cell>
          <cell r="D1351" t="str">
            <v>MDELIVERY</v>
          </cell>
          <cell r="E1351" t="str">
            <v>DESPACHO</v>
          </cell>
          <cell r="F1351" t="str">
            <v>NORMAL</v>
          </cell>
          <cell r="G1351" t="str">
            <v>FT80144</v>
          </cell>
          <cell r="H1351">
            <v>44942</v>
          </cell>
          <cell r="I1351" t="str">
            <v>ENTREGADO</v>
          </cell>
          <cell r="J1351">
            <v>44943</v>
          </cell>
          <cell r="K1351" t="str">
            <v>ERIC MERCADO O PEDRO ILLESCAS_ITALO JOEL LONDA GUERRERO</v>
          </cell>
          <cell r="L1351" t="str">
            <v>ciudadela 9 de octubre calle tercera villa 306 y avenida tercera sur de la ciudad casa de 2 pisos con rejas blancas</v>
          </cell>
          <cell r="M1351" t="str">
            <v>0930092366001</v>
          </cell>
          <cell r="N1351" t="str">
            <v>0995801473</v>
          </cell>
          <cell r="O1351" t="str">
            <v/>
          </cell>
          <cell r="P1351" t="str">
            <v>GUAYAQUIL</v>
          </cell>
          <cell r="Q1351" t="str">
            <v>GUAYAQUIL</v>
          </cell>
          <cell r="R1351" t="str">
            <v>GUAYAS</v>
          </cell>
          <cell r="T1351" t="str">
            <v>ITSACOURIER</v>
          </cell>
          <cell r="U1351" t="str">
            <v>FLEXNETUIO_GYE</v>
          </cell>
          <cell r="V1351">
            <v>1</v>
          </cell>
          <cell r="W1351">
            <v>1</v>
          </cell>
          <cell r="X1351" t="str">
            <v>FLEXNET ECUADOR - MDELIVERY</v>
          </cell>
          <cell r="Y1351" t="str">
            <v>CALLE 28 DE JUNIO S/N Y GARCIA MORENO ENTRADA LLANO GRANDE</v>
          </cell>
        </row>
        <row r="1352">
          <cell r="A1352" t="str">
            <v>2484262</v>
          </cell>
          <cell r="B1352">
            <v>497526</v>
          </cell>
          <cell r="C1352" t="str">
            <v>2484262</v>
          </cell>
          <cell r="D1352" t="str">
            <v>MDELIVERY</v>
          </cell>
          <cell r="E1352" t="str">
            <v>DESPACHO</v>
          </cell>
          <cell r="F1352" t="str">
            <v>NORMAL</v>
          </cell>
          <cell r="G1352" t="str">
            <v>FT80143</v>
          </cell>
          <cell r="H1352">
            <v>44942</v>
          </cell>
          <cell r="I1352" t="str">
            <v>ENTREGADO</v>
          </cell>
          <cell r="J1352">
            <v>44943</v>
          </cell>
          <cell r="K1352" t="str">
            <v>ERIC MERCADO O PEDRO ILLESCAS_LEONARDO ANDRE PONCE RODRIGUEZ</v>
          </cell>
          <cell r="L1352" t="str">
            <v>ciudadela 9 de octubre calle tercera villa 306 y avenida tercera sur de la ciudad casa de 2 pisos con rejas blancas</v>
          </cell>
          <cell r="M1352" t="str">
            <v>0930033329001</v>
          </cell>
          <cell r="N1352" t="str">
            <v>0995801473</v>
          </cell>
          <cell r="O1352" t="str">
            <v/>
          </cell>
          <cell r="P1352" t="str">
            <v>GUAYAQUIL</v>
          </cell>
          <cell r="Q1352" t="str">
            <v>GUAYAQUIL</v>
          </cell>
          <cell r="R1352" t="str">
            <v>GUAYAS</v>
          </cell>
          <cell r="T1352" t="str">
            <v>ITSACOURIER</v>
          </cell>
          <cell r="U1352" t="str">
            <v>FLEXNETUIO_GYE</v>
          </cell>
          <cell r="V1352">
            <v>1</v>
          </cell>
          <cell r="W1352">
            <v>1</v>
          </cell>
          <cell r="X1352" t="str">
            <v>FLEXNET ECUADOR - MDELIVERY</v>
          </cell>
          <cell r="Y1352" t="str">
            <v>CALLE 28 DE JUNIO S/N Y GARCIA MORENO ENTRADA LLANO GRANDE</v>
          </cell>
        </row>
        <row r="1353">
          <cell r="A1353" t="str">
            <v>2484263</v>
          </cell>
          <cell r="B1353">
            <v>497527</v>
          </cell>
          <cell r="C1353" t="str">
            <v>2484263</v>
          </cell>
          <cell r="D1353" t="str">
            <v>MDELIVERY</v>
          </cell>
          <cell r="E1353" t="str">
            <v>DESPACHO</v>
          </cell>
          <cell r="F1353" t="str">
            <v>NORMAL</v>
          </cell>
          <cell r="G1353" t="str">
            <v>FT80141</v>
          </cell>
          <cell r="H1353">
            <v>44942</v>
          </cell>
          <cell r="I1353" t="str">
            <v>ENTREGADO</v>
          </cell>
          <cell r="J1353">
            <v>44943</v>
          </cell>
          <cell r="K1353" t="str">
            <v>ERIC MERCADO O PEDRO ILLESCAS_OSCAR ISAAC AVILA RIVAS</v>
          </cell>
          <cell r="L1353" t="str">
            <v>ciudadela 9 de octubre calle tercera villa 306 y avenida tercera sur de la ciudad casa de 2 pisos con rejas blancas</v>
          </cell>
          <cell r="M1353" t="str">
            <v>0918640772001</v>
          </cell>
          <cell r="N1353" t="str">
            <v>0995801473</v>
          </cell>
          <cell r="O1353" t="str">
            <v/>
          </cell>
          <cell r="P1353" t="str">
            <v>GUAYAQUIL</v>
          </cell>
          <cell r="Q1353" t="str">
            <v>GUAYAQUIL</v>
          </cell>
          <cell r="R1353" t="str">
            <v>GUAYAS</v>
          </cell>
          <cell r="T1353" t="str">
            <v>ITSACOURIER</v>
          </cell>
          <cell r="U1353" t="str">
            <v>FLEXNETUIO_GYE</v>
          </cell>
          <cell r="V1353">
            <v>1</v>
          </cell>
          <cell r="W1353">
            <v>1</v>
          </cell>
          <cell r="X1353" t="str">
            <v>FLEXNET ECUADOR - MDELIVERY</v>
          </cell>
          <cell r="Y1353" t="str">
            <v>CALLE 28 DE JUNIO S/N Y GARCIA MORENO ENTRADA LLANO GRANDE</v>
          </cell>
        </row>
        <row r="1354">
          <cell r="A1354" t="str">
            <v>SG_23_054</v>
          </cell>
          <cell r="B1354">
            <v>497520</v>
          </cell>
          <cell r="C1354" t="str">
            <v>SG_23_054</v>
          </cell>
          <cell r="D1354" t="str">
            <v>SG</v>
          </cell>
          <cell r="E1354" t="str">
            <v>DESPACHO</v>
          </cell>
          <cell r="F1354" t="str">
            <v>NORMAL</v>
          </cell>
          <cell r="G1354" t="str">
            <v>FT80126</v>
          </cell>
          <cell r="H1354">
            <v>44942</v>
          </cell>
          <cell r="I1354" t="str">
            <v>ENTREGADO</v>
          </cell>
          <cell r="J1354">
            <v>44943</v>
          </cell>
          <cell r="K1354" t="str">
            <v>FERREMUNDO</v>
          </cell>
          <cell r="L1354" t="str">
            <v>KM. 16 ½  VÍA A DAULE, AV. RÍO DAULE, MZ. C3 SL. 28 Y P.I. PASCUALES.</v>
          </cell>
          <cell r="P1354" t="str">
            <v>090707</v>
          </cell>
          <cell r="Q1354" t="str">
            <v>GUAYAQUIL</v>
          </cell>
          <cell r="R1354" t="str">
            <v>GUAYAS</v>
          </cell>
          <cell r="S1354" t="str">
            <v>GUAYAQUIL</v>
          </cell>
          <cell r="T1354" t="str">
            <v>CARGO UNION</v>
          </cell>
          <cell r="U1354" t="str">
            <v>FLEXNETUIO_GYE</v>
          </cell>
          <cell r="V1354">
            <v>2</v>
          </cell>
          <cell r="W1354">
            <v>1103.5999999999999</v>
          </cell>
          <cell r="X1354" t="str">
            <v>FLEXNET UIO</v>
          </cell>
          <cell r="Y1354" t="str">
            <v>PANAMERICANA NORTE KM 12 1/2  LLANO GRANDE</v>
          </cell>
        </row>
        <row r="1355">
          <cell r="A1355" t="str">
            <v>414724030</v>
          </cell>
          <cell r="B1355">
            <v>497497</v>
          </cell>
          <cell r="C1355" t="str">
            <v>414724030</v>
          </cell>
          <cell r="D1355" t="str">
            <v>FLEXTUENTI</v>
          </cell>
          <cell r="E1355" t="str">
            <v>DESPACHO</v>
          </cell>
          <cell r="F1355" t="str">
            <v>NORMAL</v>
          </cell>
          <cell r="G1355" t="str">
            <v>FT80097</v>
          </cell>
          <cell r="H1355">
            <v>44942</v>
          </cell>
          <cell r="I1355" t="str">
            <v>ENTREGADO</v>
          </cell>
          <cell r="J1355">
            <v>44943</v>
          </cell>
          <cell r="K1355" t="str">
            <v>Javier Velez</v>
          </cell>
          <cell r="L1355" t="str">
            <v>CARBO CONCEPCION  CALLE 15NO  MZ 1053 SL 2  CALLE ZARA CHACON ZUNIGA</v>
          </cell>
          <cell r="M1355" t="str">
            <v>0925953101</v>
          </cell>
          <cell r="N1355" t="str">
            <v>0986183706/0986183706</v>
          </cell>
          <cell r="O1355" t="str">
            <v/>
          </cell>
          <cell r="P1355" t="str">
            <v>GUAYAQUIL</v>
          </cell>
          <cell r="Q1355" t="str">
            <v>GUAYAQUIL</v>
          </cell>
          <cell r="R1355" t="str">
            <v>GUAYAS</v>
          </cell>
          <cell r="T1355" t="str">
            <v>ITSACOURIER</v>
          </cell>
          <cell r="U1355" t="str">
            <v>FLEXNETUIO_GYE</v>
          </cell>
          <cell r="V1355">
            <v>1</v>
          </cell>
          <cell r="W1355">
            <v>1</v>
          </cell>
          <cell r="X1355" t="str">
            <v>FLEXNET ECUADOR - FLEXTUENTI</v>
          </cell>
          <cell r="Y1355" t="str">
            <v>CALLE 28 DE JUNIO S/N Y GARCIA MORENO ENTRADA LLANO GRANDE</v>
          </cell>
        </row>
        <row r="1356">
          <cell r="A1356" t="str">
            <v>414724067</v>
          </cell>
          <cell r="B1356">
            <v>497498</v>
          </cell>
          <cell r="C1356" t="str">
            <v>414724067</v>
          </cell>
          <cell r="D1356" t="str">
            <v>FLEXTUENTI</v>
          </cell>
          <cell r="E1356" t="str">
            <v>DESPACHO</v>
          </cell>
          <cell r="F1356" t="str">
            <v>NORMAL</v>
          </cell>
          <cell r="G1356" t="str">
            <v>FT80113</v>
          </cell>
          <cell r="H1356">
            <v>44942</v>
          </cell>
          <cell r="I1356" t="str">
            <v>ENTREGADO</v>
          </cell>
          <cell r="J1356">
            <v>44943</v>
          </cell>
          <cell r="K1356" t="str">
            <v>Francisco Zola</v>
          </cell>
          <cell r="L1356" t="str">
            <v>SAN ISIDRO DEL INCA SAN MIGUEL DE ANAGAES  N53 13  LA PRIMERA</v>
          </cell>
          <cell r="M1356" t="str">
            <v>1708181100</v>
          </cell>
          <cell r="N1356" t="str">
            <v>0989348186/0999461448</v>
          </cell>
          <cell r="O1356" t="str">
            <v/>
          </cell>
          <cell r="P1356" t="str">
            <v>QUITO</v>
          </cell>
          <cell r="Q1356" t="str">
            <v>QUITO</v>
          </cell>
          <cell r="R1356" t="str">
            <v>PICHINCHA</v>
          </cell>
          <cell r="T1356" t="str">
            <v>FLEXTRANS UIO</v>
          </cell>
          <cell r="U1356" t="str">
            <v>FLEXNETUIO_LOCAL</v>
          </cell>
          <cell r="V1356">
            <v>1</v>
          </cell>
          <cell r="W1356">
            <v>1</v>
          </cell>
          <cell r="X1356" t="str">
            <v>FLEXNET ECUADOR - FLEXTUENTI</v>
          </cell>
          <cell r="Y1356" t="str">
            <v>CALLE 28 DE JUNIO S/N Y GARCIA MORENO ENTRADA LLANO GRANDE</v>
          </cell>
        </row>
        <row r="1357">
          <cell r="A1357" t="str">
            <v>414732578</v>
          </cell>
          <cell r="B1357">
            <v>497499</v>
          </cell>
          <cell r="C1357" t="str">
            <v>414732578</v>
          </cell>
          <cell r="D1357" t="str">
            <v>FLEXTUENTI</v>
          </cell>
          <cell r="E1357" t="str">
            <v>DESPACHO</v>
          </cell>
          <cell r="F1357" t="str">
            <v>NORMAL</v>
          </cell>
          <cell r="G1357" t="str">
            <v>FT80096</v>
          </cell>
          <cell r="H1357">
            <v>44942</v>
          </cell>
          <cell r="I1357" t="str">
            <v>ENTREGADO</v>
          </cell>
          <cell r="J1357">
            <v>44943</v>
          </cell>
          <cell r="K1357" t="str">
            <v>Maria jose Zevallos</v>
          </cell>
          <cell r="L1357" t="str">
            <v>CARBO PEDRO CARBO  SN  9 DE OCTUBRE</v>
          </cell>
          <cell r="M1357" t="str">
            <v>0926267873</v>
          </cell>
          <cell r="N1357" t="str">
            <v>0998474686/0999854423</v>
          </cell>
          <cell r="O1357" t="str">
            <v/>
          </cell>
          <cell r="P1357" t="str">
            <v>GUAYAQUIL</v>
          </cell>
          <cell r="Q1357" t="str">
            <v>GUAYAQUIL</v>
          </cell>
          <cell r="R1357" t="str">
            <v>GUAYAS</v>
          </cell>
          <cell r="T1357" t="str">
            <v>ITSACOURIER</v>
          </cell>
          <cell r="U1357" t="str">
            <v>FLEXNETUIO_GYE</v>
          </cell>
          <cell r="V1357">
            <v>1</v>
          </cell>
          <cell r="W1357">
            <v>1</v>
          </cell>
          <cell r="X1357" t="str">
            <v>FLEXNET ECUADOR - FLEXTUENTI</v>
          </cell>
          <cell r="Y1357" t="str">
            <v>CALLE 28 DE JUNIO S/N Y GARCIA MORENO ENTRADA LLANO GRANDE</v>
          </cell>
        </row>
        <row r="1358">
          <cell r="A1358" t="str">
            <v>414732644</v>
          </cell>
          <cell r="B1358">
            <v>497500</v>
          </cell>
          <cell r="C1358" t="str">
            <v>414732644</v>
          </cell>
          <cell r="D1358" t="str">
            <v>FLEXTUENTI</v>
          </cell>
          <cell r="E1358" t="str">
            <v>DESPACHO</v>
          </cell>
          <cell r="F1358" t="str">
            <v>NORMAL</v>
          </cell>
          <cell r="G1358" t="str">
            <v>FT80112</v>
          </cell>
          <cell r="H1358">
            <v>44942</v>
          </cell>
          <cell r="I1358" t="str">
            <v>ENTREGADO</v>
          </cell>
          <cell r="J1358">
            <v>44943</v>
          </cell>
          <cell r="K1358" t="str">
            <v>Daniel Pirela</v>
          </cell>
          <cell r="L1358" t="str">
            <v>CHIMBACALLE CALLE JUAN DE ALCAZAR SN  CALLE JUAN DEL VALLE</v>
          </cell>
          <cell r="M1358" t="str">
            <v>1758630618</v>
          </cell>
          <cell r="N1358" t="str">
            <v>0959159784/0983006544</v>
          </cell>
          <cell r="O1358" t="str">
            <v/>
          </cell>
          <cell r="P1358" t="str">
            <v>QUITO</v>
          </cell>
          <cell r="Q1358" t="str">
            <v>QUITO</v>
          </cell>
          <cell r="R1358" t="str">
            <v>PICHINCHA</v>
          </cell>
          <cell r="T1358" t="str">
            <v>FLEXTRANS UIO</v>
          </cell>
          <cell r="U1358" t="str">
            <v>FLEXNETUIO_LOCAL</v>
          </cell>
          <cell r="V1358">
            <v>1</v>
          </cell>
          <cell r="W1358">
            <v>1</v>
          </cell>
          <cell r="X1358" t="str">
            <v>FLEXNET ECUADOR - FLEXTUENTI</v>
          </cell>
          <cell r="Y1358" t="str">
            <v>CALLE 28 DE JUNIO S/N Y GARCIA MORENO ENTRADA LLANO GRANDE</v>
          </cell>
        </row>
        <row r="1359">
          <cell r="A1359" t="str">
            <v>414732645</v>
          </cell>
          <cell r="B1359">
            <v>497501</v>
          </cell>
          <cell r="C1359" t="str">
            <v>414732645</v>
          </cell>
          <cell r="D1359" t="str">
            <v>FLEXTUENTI</v>
          </cell>
          <cell r="E1359" t="str">
            <v>DESPACHO</v>
          </cell>
          <cell r="F1359" t="str">
            <v>NORMAL</v>
          </cell>
          <cell r="G1359" t="str">
            <v>FT80095</v>
          </cell>
          <cell r="H1359">
            <v>44942</v>
          </cell>
          <cell r="I1359" t="str">
            <v>ENTREGADO</v>
          </cell>
          <cell r="J1359">
            <v>44943</v>
          </cell>
          <cell r="K1359" t="str">
            <v>Nathalia Paola Hidalgo Cevallos</v>
          </cell>
          <cell r="L1359" t="str">
            <v>TARQUI CALLE 6TA HERRADURA  2A NE  SN AV ELOY VELAZQUEZ</v>
          </cell>
          <cell r="M1359" t="str">
            <v>0917892606</v>
          </cell>
          <cell r="N1359" t="str">
            <v>0981303469/0992300063</v>
          </cell>
          <cell r="O1359" t="str">
            <v/>
          </cell>
          <cell r="P1359" t="str">
            <v>GUAYAQUIL</v>
          </cell>
          <cell r="Q1359" t="str">
            <v>GUAYAQUIL</v>
          </cell>
          <cell r="R1359" t="str">
            <v>GUAYAS</v>
          </cell>
          <cell r="T1359" t="str">
            <v>ITSACOURIER</v>
          </cell>
          <cell r="U1359" t="str">
            <v>FLEXNETUIO_GYE</v>
          </cell>
          <cell r="V1359">
            <v>1</v>
          </cell>
          <cell r="W1359">
            <v>1</v>
          </cell>
          <cell r="X1359" t="str">
            <v>FLEXNET ECUADOR - FLEXTUENTI</v>
          </cell>
          <cell r="Y1359" t="str">
            <v>CALLE 28 DE JUNIO S/N Y GARCIA MORENO ENTRADA LLANO GRANDE</v>
          </cell>
        </row>
        <row r="1360">
          <cell r="A1360" t="str">
            <v>414732683</v>
          </cell>
          <cell r="B1360">
            <v>497502</v>
          </cell>
          <cell r="C1360" t="str">
            <v>414732683</v>
          </cell>
          <cell r="D1360" t="str">
            <v>FLEXTUENTI</v>
          </cell>
          <cell r="E1360" t="str">
            <v>DESPACHO</v>
          </cell>
          <cell r="F1360" t="str">
            <v>NORMAL</v>
          </cell>
          <cell r="G1360" t="str">
            <v>031080414732683</v>
          </cell>
          <cell r="H1360">
            <v>44942</v>
          </cell>
          <cell r="I1360" t="str">
            <v>ENTREGADO</v>
          </cell>
          <cell r="J1360">
            <v>44943</v>
          </cell>
          <cell r="K1360" t="str">
            <v>CRISTIAN OCAMPO</v>
          </cell>
          <cell r="L1360" t="str">
            <v>GONZALEZ SUAREZ  CALLE BRASIL CS 334   AV CORAL</v>
          </cell>
          <cell r="M1360" t="str">
            <v>1755993324</v>
          </cell>
          <cell r="N1360" t="str">
            <v>0980556310/0978682322</v>
          </cell>
          <cell r="O1360" t="str">
            <v/>
          </cell>
          <cell r="P1360" t="str">
            <v>TULCAN</v>
          </cell>
          <cell r="Q1360" t="str">
            <v>TULCAN</v>
          </cell>
          <cell r="R1360" t="str">
            <v>CARCHI</v>
          </cell>
          <cell r="S1360" t="str">
            <v/>
          </cell>
          <cell r="T1360" t="str">
            <v>TRAMACO</v>
          </cell>
          <cell r="U1360" t="str">
            <v>FLEXNETUIO_PROVINCIA</v>
          </cell>
          <cell r="V1360">
            <v>1</v>
          </cell>
          <cell r="W1360">
            <v>1</v>
          </cell>
          <cell r="X1360" t="str">
            <v>FLEXNET ECUADOR - FLEXTUENTI</v>
          </cell>
          <cell r="Y1360" t="str">
            <v>CALLE 28 DE JUNIO S/N Y GARCIA MORENO ENTRADA LLANO GRANDE</v>
          </cell>
        </row>
        <row r="1361">
          <cell r="A1361" t="str">
            <v>414732697</v>
          </cell>
          <cell r="B1361">
            <v>497503</v>
          </cell>
          <cell r="C1361" t="str">
            <v>414732697</v>
          </cell>
          <cell r="D1361" t="str">
            <v>FLEXTUENTI</v>
          </cell>
          <cell r="E1361" t="str">
            <v>DESPACHO</v>
          </cell>
          <cell r="F1361" t="str">
            <v>NORMAL</v>
          </cell>
          <cell r="G1361" t="str">
            <v>FT80094</v>
          </cell>
          <cell r="H1361">
            <v>44942</v>
          </cell>
          <cell r="I1361" t="str">
            <v>ENTREGADO</v>
          </cell>
          <cell r="J1361">
            <v>44943</v>
          </cell>
          <cell r="K1361" t="str">
            <v>Ayleen Mateo</v>
          </cell>
          <cell r="L1361" t="str">
            <v>XIMENA AV 11L MANZANA 2407  C 55B SE</v>
          </cell>
          <cell r="M1361" t="str">
            <v>0940299084</v>
          </cell>
          <cell r="N1361" t="str">
            <v>0986314770/0985163589</v>
          </cell>
          <cell r="O1361" t="str">
            <v/>
          </cell>
          <cell r="P1361" t="str">
            <v>GUAYAQUIL</v>
          </cell>
          <cell r="Q1361" t="str">
            <v>GUAYAQUIL</v>
          </cell>
          <cell r="R1361" t="str">
            <v>GUAYAS</v>
          </cell>
          <cell r="T1361" t="str">
            <v>FLEXTRANS GYE</v>
          </cell>
          <cell r="U1361" t="str">
            <v>FLEXNETUIO_GYE</v>
          </cell>
          <cell r="V1361">
            <v>1</v>
          </cell>
          <cell r="W1361">
            <v>1</v>
          </cell>
          <cell r="X1361" t="str">
            <v>FLEXNET ECUADOR - FLEXTUENTI</v>
          </cell>
          <cell r="Y1361" t="str">
            <v>CALLE 28 DE JUNIO S/N Y GARCIA MORENO ENTRADA LLANO GRANDE</v>
          </cell>
        </row>
        <row r="1362">
          <cell r="A1362" t="str">
            <v>414732699</v>
          </cell>
          <cell r="B1362">
            <v>497504</v>
          </cell>
          <cell r="C1362" t="str">
            <v>414732699</v>
          </cell>
          <cell r="D1362" t="str">
            <v>FLEXTUENTI</v>
          </cell>
          <cell r="E1362" t="str">
            <v>DESPACHO</v>
          </cell>
          <cell r="F1362" t="str">
            <v>NORMAL</v>
          </cell>
          <cell r="G1362" t="str">
            <v>031080414732699</v>
          </cell>
          <cell r="H1362">
            <v>44942</v>
          </cell>
          <cell r="I1362" t="str">
            <v>ENTREGADO</v>
          </cell>
          <cell r="J1362">
            <v>44944</v>
          </cell>
          <cell r="K1362" t="str">
            <v>Washington Churta Rodriguez</v>
          </cell>
          <cell r="L1362" t="str">
            <v>PASCUALES SEGUNDO CALLEJON 23B MZ 88 VILL 10  PRIMER PASAJE PNE Y SEPTIMO PASAJE 3</v>
          </cell>
          <cell r="M1362" t="str">
            <v>0919355933</v>
          </cell>
          <cell r="N1362" t="str">
            <v>0968321296/0991790832</v>
          </cell>
          <cell r="O1362" t="str">
            <v/>
          </cell>
          <cell r="P1362" t="str">
            <v>GUAYAQUIL</v>
          </cell>
          <cell r="Q1362" t="str">
            <v>GUAYAQUIL</v>
          </cell>
          <cell r="R1362" t="str">
            <v>GUAYAS</v>
          </cell>
          <cell r="T1362" t="str">
            <v>TRAMACO</v>
          </cell>
          <cell r="U1362" t="str">
            <v>FLEXNETUIO_GYE</v>
          </cell>
          <cell r="V1362">
            <v>1</v>
          </cell>
          <cell r="W1362">
            <v>1</v>
          </cell>
          <cell r="X1362" t="str">
            <v>FLEXNET ECUADOR - FLEXTUENTI</v>
          </cell>
          <cell r="Y1362" t="str">
            <v>CALLE 28 DE JUNIO S/N Y GARCIA MORENO ENTRADA LLANO GRANDE</v>
          </cell>
        </row>
        <row r="1363">
          <cell r="A1363" t="str">
            <v>414732700</v>
          </cell>
          <cell r="B1363">
            <v>497505</v>
          </cell>
          <cell r="C1363" t="str">
            <v>414732700</v>
          </cell>
          <cell r="D1363" t="str">
            <v>FLEXTUENTI</v>
          </cell>
          <cell r="E1363" t="str">
            <v>DESPACHO</v>
          </cell>
          <cell r="F1363" t="str">
            <v>NORMAL</v>
          </cell>
          <cell r="G1363" t="str">
            <v>FT80111</v>
          </cell>
          <cell r="H1363">
            <v>44942</v>
          </cell>
          <cell r="I1363" t="str">
            <v>ENTREGADO</v>
          </cell>
          <cell r="J1363">
            <v>44943</v>
          </cell>
          <cell r="K1363" t="str">
            <v>bryan Paramo</v>
          </cell>
          <cell r="L1363" t="str">
            <v>TUMBACO CALLE  MANUEL PACAS  CS 2  CASA LAS MALVINAS</v>
          </cell>
          <cell r="M1363" t="str">
            <v>1725025769</v>
          </cell>
          <cell r="N1363" t="str">
            <v>0987321867/0984447341</v>
          </cell>
          <cell r="O1363" t="str">
            <v/>
          </cell>
          <cell r="P1363" t="str">
            <v>QUITO</v>
          </cell>
          <cell r="Q1363" t="str">
            <v>QUITO</v>
          </cell>
          <cell r="R1363" t="str">
            <v>PICHINCHA</v>
          </cell>
          <cell r="T1363" t="str">
            <v>FLEXTRANS UIO</v>
          </cell>
          <cell r="U1363" t="str">
            <v>FLEXNETUIO_LOCAL</v>
          </cell>
          <cell r="V1363">
            <v>1</v>
          </cell>
          <cell r="W1363">
            <v>1</v>
          </cell>
          <cell r="X1363" t="str">
            <v>FLEXNET ECUADOR - FLEXTUENTI</v>
          </cell>
          <cell r="Y1363" t="str">
            <v>CALLE 28 DE JUNIO S/N Y GARCIA MORENO ENTRADA LLANO GRANDE</v>
          </cell>
        </row>
        <row r="1364">
          <cell r="A1364" t="str">
            <v>414732732</v>
          </cell>
          <cell r="B1364">
            <v>497506</v>
          </cell>
          <cell r="C1364" t="str">
            <v>414732732</v>
          </cell>
          <cell r="D1364" t="str">
            <v>FLEXTUENTI</v>
          </cell>
          <cell r="E1364" t="str">
            <v>DESPACHO</v>
          </cell>
          <cell r="F1364" t="str">
            <v>NORMAL</v>
          </cell>
          <cell r="G1364" t="str">
            <v>FT80110</v>
          </cell>
          <cell r="H1364">
            <v>44942</v>
          </cell>
          <cell r="I1364" t="str">
            <v>EN_TRANSITO</v>
          </cell>
          <cell r="J1364">
            <v>44943</v>
          </cell>
          <cell r="K1364" t="str">
            <v>Michael Sarmiento</v>
          </cell>
          <cell r="L1364" t="str">
            <v>CHILLOGALO CALLE E3C S34 100  CALLE S35</v>
          </cell>
          <cell r="M1364" t="str">
            <v>1754927067</v>
          </cell>
          <cell r="N1364" t="str">
            <v>0979425504/0961626535</v>
          </cell>
          <cell r="O1364" t="str">
            <v/>
          </cell>
          <cell r="P1364" t="str">
            <v>QUITO</v>
          </cell>
          <cell r="Q1364" t="str">
            <v>QUITO</v>
          </cell>
          <cell r="R1364" t="str">
            <v>PICHINCHA</v>
          </cell>
          <cell r="T1364" t="str">
            <v>FLEXTRANS UIO</v>
          </cell>
          <cell r="U1364" t="str">
            <v>FLEXNETUIO_LOCAL</v>
          </cell>
          <cell r="V1364">
            <v>1</v>
          </cell>
          <cell r="W1364">
            <v>1</v>
          </cell>
          <cell r="X1364" t="str">
            <v>FLEXNET ECUADOR - FLEXTUENTI</v>
          </cell>
          <cell r="Y1364" t="str">
            <v>CALLE 28 DE JUNIO S/N Y GARCIA MORENO ENTRADA LLANO GRANDE</v>
          </cell>
        </row>
        <row r="1365">
          <cell r="A1365" t="str">
            <v>414732743</v>
          </cell>
          <cell r="B1365">
            <v>497507</v>
          </cell>
          <cell r="C1365" t="str">
            <v>414732743</v>
          </cell>
          <cell r="D1365" t="str">
            <v>FLEXTUENTI</v>
          </cell>
          <cell r="E1365" t="str">
            <v>DESPACHO</v>
          </cell>
          <cell r="F1365" t="str">
            <v>NORMAL</v>
          </cell>
          <cell r="G1365" t="str">
            <v>031080414732743</v>
          </cell>
          <cell r="H1365">
            <v>44942</v>
          </cell>
          <cell r="I1365" t="str">
            <v>ENTREGADO</v>
          </cell>
          <cell r="J1365">
            <v>44943</v>
          </cell>
          <cell r="K1365" t="str">
            <v>Daniel Bayas</v>
          </cell>
          <cell r="L1365" t="str">
            <v>VELOZ CALLE GASPAR DE VILLARROEL 16 21 CALLE DIEGO DE ALMAGRO</v>
          </cell>
          <cell r="M1365" t="str">
            <v>0604636902</v>
          </cell>
          <cell r="N1365" t="str">
            <v>0983406551/0995602938</v>
          </cell>
          <cell r="O1365" t="str">
            <v/>
          </cell>
          <cell r="P1365" t="str">
            <v>RIOBAMBA</v>
          </cell>
          <cell r="Q1365" t="str">
            <v>RIOBAMBA</v>
          </cell>
          <cell r="R1365" t="str">
            <v>CHIMBORAZO</v>
          </cell>
          <cell r="T1365" t="str">
            <v>TRAMACO</v>
          </cell>
          <cell r="U1365" t="str">
            <v>FLEXNETUIO_PROVINCIA</v>
          </cell>
          <cell r="V1365">
            <v>1</v>
          </cell>
          <cell r="W1365">
            <v>1</v>
          </cell>
          <cell r="X1365" t="str">
            <v>FLEXNET ECUADOR - FLEXTUENTI</v>
          </cell>
          <cell r="Y1365" t="str">
            <v>CALLE 28 DE JUNIO S/N Y GARCIA MORENO ENTRADA LLANO GRANDE</v>
          </cell>
        </row>
        <row r="1366">
          <cell r="A1366" t="str">
            <v>414732744</v>
          </cell>
          <cell r="B1366">
            <v>497508</v>
          </cell>
          <cell r="C1366" t="str">
            <v>414732744</v>
          </cell>
          <cell r="D1366" t="str">
            <v>FLEXTUENTI</v>
          </cell>
          <cell r="E1366" t="str">
            <v>DESPACHO</v>
          </cell>
          <cell r="F1366" t="str">
            <v>NORMAL</v>
          </cell>
          <cell r="G1366" t="str">
            <v>031080414732744</v>
          </cell>
          <cell r="H1366">
            <v>44942</v>
          </cell>
          <cell r="I1366" t="str">
            <v>INCIDENCIA</v>
          </cell>
          <cell r="J1366">
            <v>44944</v>
          </cell>
          <cell r="K1366" t="str">
            <v>Jeniffer Lizbeth Miranda Perez</v>
          </cell>
          <cell r="L1366" t="str">
            <v>SANTA ROSA  CALLE GARCIA MORENO  SN  ENTRE CARRION PINZANO Y MANUELA CANIZARES</v>
          </cell>
          <cell r="M1366" t="str">
            <v>0704409234</v>
          </cell>
          <cell r="N1366" t="str">
            <v>0979328651/0983027779</v>
          </cell>
          <cell r="O1366" t="str">
            <v/>
          </cell>
          <cell r="P1366" t="str">
            <v>SANTA ROSA</v>
          </cell>
          <cell r="Q1366" t="str">
            <v>SANTA ROSA</v>
          </cell>
          <cell r="R1366" t="str">
            <v>EL ORO</v>
          </cell>
          <cell r="T1366" t="str">
            <v>TRAMACO</v>
          </cell>
          <cell r="U1366" t="str">
            <v>FLEXNETUIO_PROVINCIA</v>
          </cell>
          <cell r="V1366">
            <v>1</v>
          </cell>
          <cell r="W1366">
            <v>1</v>
          </cell>
          <cell r="X1366" t="str">
            <v>FLEXNET ECUADOR - FLEXTUENTI</v>
          </cell>
          <cell r="Y1366" t="str">
            <v>CALLE 28 DE JUNIO S/N Y GARCIA MORENO ENTRADA LLANO GRANDE</v>
          </cell>
        </row>
        <row r="1367">
          <cell r="A1367" t="str">
            <v>414732883</v>
          </cell>
          <cell r="B1367">
            <v>497509</v>
          </cell>
          <cell r="C1367" t="str">
            <v>414732883</v>
          </cell>
          <cell r="D1367" t="str">
            <v>FLEXTUENTI</v>
          </cell>
          <cell r="E1367" t="str">
            <v>DESPACHO</v>
          </cell>
          <cell r="F1367" t="str">
            <v>NORMAL</v>
          </cell>
          <cell r="G1367" t="str">
            <v>FT80109</v>
          </cell>
          <cell r="H1367">
            <v>44942</v>
          </cell>
          <cell r="I1367" t="str">
            <v>ENTREGADO</v>
          </cell>
          <cell r="J1367">
            <v>44943</v>
          </cell>
          <cell r="K1367" t="str">
            <v>Jose Rocha</v>
          </cell>
          <cell r="L1367" t="str">
            <v>POMASQUI   JUAN PIO MONTUFAR MANAZANA 16  SIMON BOLIVAR</v>
          </cell>
          <cell r="M1367" t="str">
            <v>1714666086</v>
          </cell>
          <cell r="N1367" t="str">
            <v>0998304884/0998304884</v>
          </cell>
          <cell r="O1367" t="str">
            <v/>
          </cell>
          <cell r="P1367" t="str">
            <v>QUITO</v>
          </cell>
          <cell r="Q1367" t="str">
            <v>QUITO</v>
          </cell>
          <cell r="R1367" t="str">
            <v>PICHINCHA</v>
          </cell>
          <cell r="T1367" t="str">
            <v>FLEXTRANS UIO</v>
          </cell>
          <cell r="U1367" t="str">
            <v>FLEXNETUIO_LOCAL</v>
          </cell>
          <cell r="V1367">
            <v>1</v>
          </cell>
          <cell r="W1367">
            <v>1</v>
          </cell>
          <cell r="X1367" t="str">
            <v>FLEXNET ECUADOR - FLEXTUENTI</v>
          </cell>
          <cell r="Y1367" t="str">
            <v>CALLE 28 DE JUNIO S/N Y GARCIA MORENO ENTRADA LLANO GRANDE</v>
          </cell>
        </row>
        <row r="1368">
          <cell r="A1368" t="str">
            <v>414732885</v>
          </cell>
          <cell r="B1368">
            <v>497510</v>
          </cell>
          <cell r="C1368" t="str">
            <v>414732885</v>
          </cell>
          <cell r="D1368" t="str">
            <v>FLEXTUENTI</v>
          </cell>
          <cell r="E1368" t="str">
            <v>DESPACHO</v>
          </cell>
          <cell r="F1368" t="str">
            <v>NORMAL</v>
          </cell>
          <cell r="G1368" t="str">
            <v>FT80130</v>
          </cell>
          <cell r="H1368">
            <v>44942</v>
          </cell>
          <cell r="I1368" t="str">
            <v>INCIDENCIA</v>
          </cell>
          <cell r="J1368">
            <v>44943</v>
          </cell>
          <cell r="K1368" t="str">
            <v>LETICIA ISABEL JACOME ARRIAGA</v>
          </cell>
          <cell r="L1368" t="str">
            <v>SAMBORONDON SAN FRANCISCO  MZ 4 VILLA 16 CALLE SANTA ANA</v>
          </cell>
          <cell r="M1368" t="str">
            <v>0904763927</v>
          </cell>
          <cell r="N1368" t="str">
            <v>0958906360/0959202224</v>
          </cell>
          <cell r="O1368" t="str">
            <v/>
          </cell>
          <cell r="P1368" t="str">
            <v>SAMBORONDON</v>
          </cell>
          <cell r="Q1368" t="str">
            <v>SAMBORONDON</v>
          </cell>
          <cell r="R1368" t="str">
            <v>GUAYAS</v>
          </cell>
          <cell r="T1368" t="str">
            <v>CARGO UNION</v>
          </cell>
          <cell r="U1368" t="str">
            <v>FLEXNETUIO_GYE</v>
          </cell>
          <cell r="V1368">
            <v>1</v>
          </cell>
          <cell r="W1368">
            <v>1</v>
          </cell>
          <cell r="X1368" t="str">
            <v>FLEXNET ECUADOR - FLEXTUENTI</v>
          </cell>
          <cell r="Y1368" t="str">
            <v>CALLE 28 DE JUNIO S/N Y GARCIA MORENO ENTRADA LLANO GRANDE</v>
          </cell>
        </row>
        <row r="1369">
          <cell r="A1369" t="str">
            <v>414732921</v>
          </cell>
          <cell r="B1369">
            <v>497511</v>
          </cell>
          <cell r="C1369" t="str">
            <v>414732921</v>
          </cell>
          <cell r="D1369" t="str">
            <v>FLEXTUENTI</v>
          </cell>
          <cell r="E1369" t="str">
            <v>DESPACHO</v>
          </cell>
          <cell r="F1369" t="str">
            <v>NORMAL</v>
          </cell>
          <cell r="G1369" t="str">
            <v>IC4783</v>
          </cell>
          <cell r="H1369">
            <v>44942</v>
          </cell>
          <cell r="I1369" t="str">
            <v>ENTREGADO</v>
          </cell>
          <cell r="J1369">
            <v>44943</v>
          </cell>
          <cell r="K1369" t="str">
            <v>Virginia Penafiel</v>
          </cell>
          <cell r="L1369" t="str">
            <v>MONAY CALLE BARISILIA  SN  DE LA OEA</v>
          </cell>
          <cell r="M1369" t="str">
            <v>0302248174</v>
          </cell>
          <cell r="N1369" t="str">
            <v>0979315662/0995803415</v>
          </cell>
          <cell r="O1369" t="str">
            <v/>
          </cell>
          <cell r="P1369" t="str">
            <v>CUENCA</v>
          </cell>
          <cell r="Q1369" t="str">
            <v>CUENCA</v>
          </cell>
          <cell r="R1369" t="str">
            <v>AZUAY</v>
          </cell>
          <cell r="T1369" t="str">
            <v>ITSACOURIER</v>
          </cell>
          <cell r="U1369" t="str">
            <v>FLEXNETUIO_PROVINCIA</v>
          </cell>
          <cell r="V1369">
            <v>1</v>
          </cell>
          <cell r="W1369">
            <v>1</v>
          </cell>
          <cell r="X1369" t="str">
            <v>FLEXNET ECUADOR - FLEXTUENTI</v>
          </cell>
          <cell r="Y1369" t="str">
            <v>CALLE 28 DE JUNIO S/N Y GARCIA MORENO ENTRADA LLANO GRANDE</v>
          </cell>
        </row>
        <row r="1370">
          <cell r="A1370" t="str">
            <v>414732928</v>
          </cell>
          <cell r="B1370">
            <v>497512</v>
          </cell>
          <cell r="C1370" t="str">
            <v>414732928</v>
          </cell>
          <cell r="D1370" t="str">
            <v>FLEXTUENTI</v>
          </cell>
          <cell r="E1370" t="str">
            <v>DESPACHO</v>
          </cell>
          <cell r="F1370" t="str">
            <v>DERIVADO PICK UP</v>
          </cell>
          <cell r="G1370" t="str">
            <v>031080414732928</v>
          </cell>
          <cell r="H1370">
            <v>44942</v>
          </cell>
          <cell r="I1370" t="str">
            <v>INCIDENCIA</v>
          </cell>
          <cell r="J1370">
            <v>44944</v>
          </cell>
          <cell r="K1370" t="str">
            <v>Carlos Caceres</v>
          </cell>
          <cell r="L1370" t="str">
            <v>OFICINA TRAMACO PORTETE</v>
          </cell>
          <cell r="M1370" t="str">
            <v>0929796597</v>
          </cell>
          <cell r="N1370" t="str">
            <v>0961939375/0968340670</v>
          </cell>
          <cell r="O1370" t="str">
            <v/>
          </cell>
          <cell r="P1370" t="str">
            <v>GUAYAQUIL</v>
          </cell>
          <cell r="Q1370" t="str">
            <v>GUAYAQUIL</v>
          </cell>
          <cell r="R1370" t="str">
            <v>GUAYAS</v>
          </cell>
          <cell r="T1370" t="str">
            <v>TRAMACO</v>
          </cell>
          <cell r="U1370" t="str">
            <v>FLEXNETUIO_GYE</v>
          </cell>
          <cell r="V1370">
            <v>1</v>
          </cell>
          <cell r="W1370">
            <v>1</v>
          </cell>
          <cell r="X1370" t="str">
            <v>FLEXNET ECUADOR - FLEXTUENTI</v>
          </cell>
          <cell r="Y1370" t="str">
            <v>CALLE 28 DE JUNIO S/N Y GARCIA MORENO ENTRADA LLANO GRANDE</v>
          </cell>
        </row>
        <row r="1371">
          <cell r="A1371" t="str">
            <v>414732945</v>
          </cell>
          <cell r="B1371">
            <v>497513</v>
          </cell>
          <cell r="C1371" t="str">
            <v>414732945</v>
          </cell>
          <cell r="D1371" t="str">
            <v>FLEXTUENTI</v>
          </cell>
          <cell r="E1371" t="str">
            <v>DESPACHO</v>
          </cell>
          <cell r="F1371" t="str">
            <v>NORMAL</v>
          </cell>
          <cell r="G1371" t="str">
            <v>FT80108</v>
          </cell>
          <cell r="H1371">
            <v>44942</v>
          </cell>
          <cell r="I1371" t="str">
            <v>ENTREGADO</v>
          </cell>
          <cell r="J1371">
            <v>44943</v>
          </cell>
          <cell r="K1371" t="str">
            <v>Javid Onate</v>
          </cell>
          <cell r="L1371" t="str">
            <v>GUAMANI CALLE E2 DC 82 CALLE S47B</v>
          </cell>
          <cell r="M1371" t="str">
            <v>0601506678</v>
          </cell>
          <cell r="N1371" t="str">
            <v>0995396491/0998937284</v>
          </cell>
          <cell r="O1371" t="str">
            <v/>
          </cell>
          <cell r="P1371" t="str">
            <v>QUITO</v>
          </cell>
          <cell r="Q1371" t="str">
            <v>QUITO</v>
          </cell>
          <cell r="R1371" t="str">
            <v>PICHINCHA</v>
          </cell>
          <cell r="T1371" t="str">
            <v>FLEXTRANS UIO</v>
          </cell>
          <cell r="U1371" t="str">
            <v>FLEXNETUIO_LOCAL</v>
          </cell>
          <cell r="V1371">
            <v>1</v>
          </cell>
          <cell r="W1371">
            <v>1</v>
          </cell>
          <cell r="X1371" t="str">
            <v>FLEXNET ECUADOR - FLEXTUENTI</v>
          </cell>
          <cell r="Y1371" t="str">
            <v>CALLE 28 DE JUNIO S/N Y GARCIA MORENO ENTRADA LLANO GRANDE</v>
          </cell>
        </row>
        <row r="1372">
          <cell r="A1372" t="str">
            <v>414732988</v>
          </cell>
          <cell r="B1372">
            <v>497514</v>
          </cell>
          <cell r="C1372" t="str">
            <v>414732988</v>
          </cell>
          <cell r="D1372" t="str">
            <v>FLEXTUENTI</v>
          </cell>
          <cell r="E1372" t="str">
            <v>DESPACHO</v>
          </cell>
          <cell r="F1372" t="str">
            <v>NORMAL</v>
          </cell>
          <cell r="G1372" t="str">
            <v>031080414732988</v>
          </cell>
          <cell r="H1372">
            <v>44942</v>
          </cell>
          <cell r="I1372" t="str">
            <v>INCIDENCIA</v>
          </cell>
          <cell r="J1372">
            <v>44944</v>
          </cell>
          <cell r="K1372" t="str">
            <v>Irina Nayely Zambrano Cevallos</v>
          </cell>
          <cell r="L1372" t="str">
            <v>JIPIJAPA AV LA PRENSA  CASA 2 MEJIA</v>
          </cell>
          <cell r="M1372" t="str">
            <v>1314772722</v>
          </cell>
          <cell r="N1372" t="str">
            <v>0979449183/0978899366</v>
          </cell>
          <cell r="O1372" t="str">
            <v/>
          </cell>
          <cell r="P1372" t="str">
            <v>JIPIJAPA</v>
          </cell>
          <cell r="Q1372" t="str">
            <v>JIPIJAPA</v>
          </cell>
          <cell r="R1372" t="str">
            <v>MANABI</v>
          </cell>
          <cell r="T1372" t="str">
            <v>TRAMACO</v>
          </cell>
          <cell r="U1372" t="str">
            <v>FLEXNETUIO_PROVINCIA</v>
          </cell>
          <cell r="V1372">
            <v>1</v>
          </cell>
          <cell r="W1372">
            <v>1</v>
          </cell>
          <cell r="X1372" t="str">
            <v>FLEXNET ECUADOR - FLEXTUENTI</v>
          </cell>
          <cell r="Y1372" t="str">
            <v>CALLE 28 DE JUNIO S/N Y GARCIA MORENO ENTRADA LLANO GRANDE</v>
          </cell>
        </row>
        <row r="1373">
          <cell r="A1373" t="str">
            <v>414736643</v>
          </cell>
          <cell r="B1373">
            <v>497515</v>
          </cell>
          <cell r="C1373" t="str">
            <v>414736643</v>
          </cell>
          <cell r="D1373" t="str">
            <v>FLEXTUENTI</v>
          </cell>
          <cell r="E1373" t="str">
            <v>DESPACHO</v>
          </cell>
          <cell r="F1373" t="str">
            <v>NORMAL</v>
          </cell>
          <cell r="G1373" t="str">
            <v>031080414736643</v>
          </cell>
          <cell r="H1373">
            <v>44942</v>
          </cell>
          <cell r="I1373" t="str">
            <v>ENTREGADO</v>
          </cell>
          <cell r="J1373">
            <v>44944</v>
          </cell>
          <cell r="K1373" t="str">
            <v>ERIK FERNANDO MENDEZ GARCES</v>
          </cell>
          <cell r="L1373" t="str">
            <v>CHIGUILPE VIA A LA MERCEDES  E25  KM DOS Y MEDIO</v>
          </cell>
          <cell r="M1373" t="str">
            <v>1723236491</v>
          </cell>
          <cell r="N1373" t="str">
            <v>0980596118/0980596118</v>
          </cell>
          <cell r="O1373" t="str">
            <v/>
          </cell>
          <cell r="P1373" t="str">
            <v>SANTO DOMINGO</v>
          </cell>
          <cell r="Q1373" t="str">
            <v>SANTO DOMINGO</v>
          </cell>
          <cell r="R1373" t="str">
            <v>SANTO DOMINGO DE LOS TSACHILAS</v>
          </cell>
          <cell r="T1373" t="str">
            <v>TRAMACO</v>
          </cell>
          <cell r="U1373" t="str">
            <v>FLEXNETUIO_PROVINCIA</v>
          </cell>
          <cell r="V1373">
            <v>1</v>
          </cell>
          <cell r="W1373">
            <v>1</v>
          </cell>
          <cell r="X1373" t="str">
            <v>FLEXNET ECUADOR - FLEXTUENTI</v>
          </cell>
          <cell r="Y1373" t="str">
            <v>CALLE 28 DE JUNIO S/N Y GARCIA MORENO ENTRADA LLANO GRANDE</v>
          </cell>
        </row>
        <row r="1374">
          <cell r="A1374" t="str">
            <v>414736659</v>
          </cell>
          <cell r="B1374">
            <v>497516</v>
          </cell>
          <cell r="C1374" t="str">
            <v>414736659</v>
          </cell>
          <cell r="D1374" t="str">
            <v>FLEXTUENTI</v>
          </cell>
          <cell r="E1374" t="str">
            <v>DESPACHO</v>
          </cell>
          <cell r="F1374" t="str">
            <v>NORMAL</v>
          </cell>
          <cell r="G1374" t="str">
            <v>FT80107</v>
          </cell>
          <cell r="H1374">
            <v>44942</v>
          </cell>
          <cell r="I1374" t="str">
            <v>EN_TRANSITO</v>
          </cell>
          <cell r="J1374">
            <v>44944</v>
          </cell>
          <cell r="K1374" t="str">
            <v>STEVE JIMENEZ</v>
          </cell>
          <cell r="L1374" t="str">
            <v>CONOCOTO MANUELA CANIZARES 14  ESTADIO</v>
          </cell>
          <cell r="M1374" t="str">
            <v>1103695423</v>
          </cell>
          <cell r="N1374" t="str">
            <v>0967265024/0983324223</v>
          </cell>
          <cell r="O1374" t="str">
            <v/>
          </cell>
          <cell r="P1374" t="str">
            <v>QUITO</v>
          </cell>
          <cell r="Q1374" t="str">
            <v>QUITO</v>
          </cell>
          <cell r="R1374" t="str">
            <v>PICHINCHA</v>
          </cell>
          <cell r="T1374" t="str">
            <v>FLEXTRANS UIO</v>
          </cell>
          <cell r="U1374" t="str">
            <v>FLEXNETUIO_LOCAL</v>
          </cell>
          <cell r="V1374">
            <v>1</v>
          </cell>
          <cell r="W1374">
            <v>1</v>
          </cell>
          <cell r="X1374" t="str">
            <v>FLEXNET ECUADOR - FLEXTUENTI</v>
          </cell>
          <cell r="Y1374" t="str">
            <v>CALLE 28 DE JUNIO S/N Y GARCIA MORENO ENTRADA LLANO GRANDE</v>
          </cell>
        </row>
        <row r="1375">
          <cell r="A1375" t="str">
            <v>414736710</v>
          </cell>
          <cell r="B1375">
            <v>497517</v>
          </cell>
          <cell r="C1375" t="str">
            <v>414736710</v>
          </cell>
          <cell r="D1375" t="str">
            <v>FLEXTUENTI</v>
          </cell>
          <cell r="E1375" t="str">
            <v>DESPACHO</v>
          </cell>
          <cell r="F1375" t="str">
            <v>DERIVADO PICK UP</v>
          </cell>
          <cell r="G1375" t="str">
            <v>031080414736710</v>
          </cell>
          <cell r="H1375">
            <v>44942</v>
          </cell>
          <cell r="I1375" t="str">
            <v>ENTREGADO</v>
          </cell>
          <cell r="J1375">
            <v>44943</v>
          </cell>
          <cell r="K1375" t="str">
            <v>Patricia Vinces</v>
          </cell>
          <cell r="L1375" t="str">
            <v>OFICINA TRAMACO PORTOVIEJO CENTRO DE DISTRIBUCION</v>
          </cell>
          <cell r="M1375" t="str">
            <v>1314010362</v>
          </cell>
          <cell r="N1375" t="str">
            <v>0968390124/0992983938</v>
          </cell>
          <cell r="O1375" t="str">
            <v/>
          </cell>
          <cell r="P1375" t="str">
            <v>PORTOVIEJO</v>
          </cell>
          <cell r="Q1375" t="str">
            <v>PORTOVIEJO</v>
          </cell>
          <cell r="R1375" t="str">
            <v>MANABI</v>
          </cell>
          <cell r="T1375" t="str">
            <v>TRAMACO</v>
          </cell>
          <cell r="U1375" t="str">
            <v>FLEXNETUIO_PROVINCIA</v>
          </cell>
          <cell r="V1375">
            <v>1</v>
          </cell>
          <cell r="W1375">
            <v>1</v>
          </cell>
          <cell r="X1375" t="str">
            <v>FLEXNET ECUADOR - FLEXTUENTI</v>
          </cell>
          <cell r="Y1375" t="str">
            <v>CALLE 28 DE JUNIO S/N Y GARCIA MORENO ENTRADA LLANO GRANDE</v>
          </cell>
        </row>
        <row r="1376">
          <cell r="A1376" t="str">
            <v>414736721</v>
          </cell>
          <cell r="B1376">
            <v>497518</v>
          </cell>
          <cell r="C1376" t="str">
            <v>414736721</v>
          </cell>
          <cell r="D1376" t="str">
            <v>FLEXTUENTI</v>
          </cell>
          <cell r="E1376" t="str">
            <v>DESPACHO</v>
          </cell>
          <cell r="F1376" t="str">
            <v>NORMAL</v>
          </cell>
          <cell r="G1376" t="str">
            <v>FT80106</v>
          </cell>
          <cell r="H1376">
            <v>44942</v>
          </cell>
          <cell r="I1376" t="str">
            <v>ENTREGADO</v>
          </cell>
          <cell r="J1376">
            <v>44943</v>
          </cell>
          <cell r="K1376" t="str">
            <v>Jorge Luis Martinez Cevallos</v>
          </cell>
          <cell r="L1376" t="str">
            <v>CALDERON AV PULULUHAU CASA 21  CARIHUARAZO</v>
          </cell>
          <cell r="M1376" t="str">
            <v>1726382045</v>
          </cell>
          <cell r="N1376" t="str">
            <v>0978752397/0999987330</v>
          </cell>
          <cell r="O1376" t="str">
            <v/>
          </cell>
          <cell r="P1376" t="str">
            <v>QUITO</v>
          </cell>
          <cell r="Q1376" t="str">
            <v>QUITO</v>
          </cell>
          <cell r="R1376" t="str">
            <v>PICHINCHA</v>
          </cell>
          <cell r="T1376" t="str">
            <v>FLEXTRANS UIO</v>
          </cell>
          <cell r="U1376" t="str">
            <v>FLEXNETUIO_LOCAL</v>
          </cell>
          <cell r="V1376">
            <v>1</v>
          </cell>
          <cell r="W1376">
            <v>1</v>
          </cell>
          <cell r="X1376" t="str">
            <v>FLEXNET ECUADOR - FLEXTUENTI</v>
          </cell>
          <cell r="Y1376" t="str">
            <v>CALLE 28 DE JUNIO S/N Y GARCIA MORENO ENTRADA LLANO GRANDE</v>
          </cell>
        </row>
        <row r="1377">
          <cell r="A1377" t="str">
            <v>414688415</v>
          </cell>
          <cell r="B1377">
            <v>497479</v>
          </cell>
          <cell r="C1377" t="str">
            <v>414688415</v>
          </cell>
          <cell r="D1377" t="str">
            <v>FLEXTUENTI</v>
          </cell>
          <cell r="E1377" t="str">
            <v>DESPACHO</v>
          </cell>
          <cell r="F1377" t="str">
            <v>NORMAL</v>
          </cell>
          <cell r="G1377" t="str">
            <v>FT80118</v>
          </cell>
          <cell r="H1377">
            <v>44942</v>
          </cell>
          <cell r="I1377" t="str">
            <v>ENTREGADO</v>
          </cell>
          <cell r="J1377">
            <v>44943</v>
          </cell>
          <cell r="K1377" t="str">
            <v>ANDREA ALEXANDRA AGUIAR PAZMINO</v>
          </cell>
          <cell r="L1377" t="str">
            <v>RUMIPAMBA AV ANTONIO GRANDA CENTENO OE4 328 CALLE MARIANO ANDRADE</v>
          </cell>
          <cell r="M1377" t="str">
            <v>1713199063</v>
          </cell>
          <cell r="N1377" t="str">
            <v>0989426126/0998521119</v>
          </cell>
          <cell r="O1377" t="str">
            <v/>
          </cell>
          <cell r="P1377" t="str">
            <v>QUITO</v>
          </cell>
          <cell r="Q1377" t="str">
            <v>QUITO</v>
          </cell>
          <cell r="R1377" t="str">
            <v>PICHINCHA</v>
          </cell>
          <cell r="T1377" t="str">
            <v>FLEXTRANS UIO</v>
          </cell>
          <cell r="U1377" t="str">
            <v>FLEXNETUIO_LOCAL</v>
          </cell>
          <cell r="V1377">
            <v>1</v>
          </cell>
          <cell r="W1377">
            <v>1</v>
          </cell>
          <cell r="X1377" t="str">
            <v>FLEXNET ECUADOR - FLEXTUENTI</v>
          </cell>
          <cell r="Y1377" t="str">
            <v>CALLE 28 DE JUNIO S/N Y GARCIA MORENO ENTRADA LLANO GRANDE</v>
          </cell>
        </row>
        <row r="1378">
          <cell r="A1378" t="str">
            <v>414688590</v>
          </cell>
          <cell r="B1378">
            <v>497480</v>
          </cell>
          <cell r="C1378" t="str">
            <v>414688590</v>
          </cell>
          <cell r="D1378" t="str">
            <v>FLEXTUENTI</v>
          </cell>
          <cell r="E1378" t="str">
            <v>DESPACHO</v>
          </cell>
          <cell r="F1378" t="str">
            <v>NORMAL</v>
          </cell>
          <cell r="G1378" t="str">
            <v>FT80117</v>
          </cell>
          <cell r="H1378">
            <v>44942</v>
          </cell>
          <cell r="I1378" t="str">
            <v>ENTREGADO</v>
          </cell>
          <cell r="J1378">
            <v>44943</v>
          </cell>
          <cell r="K1378" t="str">
            <v>ANDREA ALEXANDRA AGUIAR PAZMINO</v>
          </cell>
          <cell r="L1378" t="str">
            <v>RUMIPAMBA AV ANTONIO GRANDA CENTENO OE4 328 CALLE MARIANO ANDRADE</v>
          </cell>
          <cell r="M1378" t="str">
            <v>1713199063</v>
          </cell>
          <cell r="N1378" t="str">
            <v>0992078811/0992078811</v>
          </cell>
          <cell r="O1378" t="str">
            <v/>
          </cell>
          <cell r="P1378" t="str">
            <v>QUITO</v>
          </cell>
          <cell r="Q1378" t="str">
            <v>QUITO</v>
          </cell>
          <cell r="R1378" t="str">
            <v>PICHINCHA</v>
          </cell>
          <cell r="T1378" t="str">
            <v>FLEXTRANS UIO</v>
          </cell>
          <cell r="U1378" t="str">
            <v>FLEXNETUIO_LOCAL</v>
          </cell>
          <cell r="V1378">
            <v>1</v>
          </cell>
          <cell r="W1378">
            <v>1</v>
          </cell>
          <cell r="X1378" t="str">
            <v>FLEXNET ECUADOR - FLEXTUENTI</v>
          </cell>
          <cell r="Y1378" t="str">
            <v>CALLE 28 DE JUNIO S/N Y GARCIA MORENO ENTRADA LLANO GRANDE</v>
          </cell>
        </row>
        <row r="1379">
          <cell r="A1379" t="str">
            <v>414700049</v>
          </cell>
          <cell r="B1379">
            <v>497481</v>
          </cell>
          <cell r="C1379" t="str">
            <v>414700049</v>
          </cell>
          <cell r="D1379" t="str">
            <v>FLEXTUENTI</v>
          </cell>
          <cell r="E1379" t="str">
            <v>DESPACHO</v>
          </cell>
          <cell r="F1379" t="str">
            <v>NORMAL</v>
          </cell>
          <cell r="G1379" t="str">
            <v>031080414700049</v>
          </cell>
          <cell r="H1379">
            <v>44942</v>
          </cell>
          <cell r="I1379" t="str">
            <v>ENTREGADO</v>
          </cell>
          <cell r="J1379">
            <v>44943</v>
          </cell>
          <cell r="K1379" t="str">
            <v>Roberth Cedeno</v>
          </cell>
          <cell r="L1379" t="str">
            <v>MANTA CALLE 7  SN  AV 34</v>
          </cell>
          <cell r="M1379" t="str">
            <v>1309371191</v>
          </cell>
          <cell r="N1379" t="str">
            <v>0979869890/0983415190</v>
          </cell>
          <cell r="O1379" t="str">
            <v/>
          </cell>
          <cell r="P1379" t="str">
            <v>MANTA</v>
          </cell>
          <cell r="Q1379" t="str">
            <v>MANTA</v>
          </cell>
          <cell r="R1379" t="str">
            <v>MANABI</v>
          </cell>
          <cell r="T1379" t="str">
            <v>TRAMACO</v>
          </cell>
          <cell r="U1379" t="str">
            <v>FLEXNETUIO_PROVINCIA</v>
          </cell>
          <cell r="V1379">
            <v>1</v>
          </cell>
          <cell r="W1379">
            <v>1</v>
          </cell>
          <cell r="X1379" t="str">
            <v>FLEXNET ECUADOR - FLEXTUENTI</v>
          </cell>
          <cell r="Y1379" t="str">
            <v>CALLE 28 DE JUNIO S/N Y GARCIA MORENO ENTRADA LLANO GRANDE</v>
          </cell>
        </row>
        <row r="1380">
          <cell r="A1380" t="str">
            <v>414700056</v>
          </cell>
          <cell r="B1380">
            <v>497482</v>
          </cell>
          <cell r="C1380" t="str">
            <v>414700056</v>
          </cell>
          <cell r="D1380" t="str">
            <v>FLEXTUENTI</v>
          </cell>
          <cell r="E1380" t="str">
            <v>DESPACHO</v>
          </cell>
          <cell r="F1380" t="str">
            <v>NORMAL</v>
          </cell>
          <cell r="G1380" t="str">
            <v>FT80100</v>
          </cell>
          <cell r="H1380">
            <v>44942</v>
          </cell>
          <cell r="I1380" t="str">
            <v>ENTREGADO</v>
          </cell>
          <cell r="J1380">
            <v>44943</v>
          </cell>
          <cell r="K1380" t="str">
            <v>Monica Triana</v>
          </cell>
          <cell r="L1380" t="str">
            <v>TARQUI CALLE LUIS CORDERO CRESPO  MNZ 9 VILLA 10 A SN</v>
          </cell>
          <cell r="M1380" t="str">
            <v>0954199600</v>
          </cell>
          <cell r="N1380" t="str">
            <v>0989172692/0963206998</v>
          </cell>
          <cell r="O1380" t="str">
            <v/>
          </cell>
          <cell r="P1380" t="str">
            <v>GUAYAQUIL</v>
          </cell>
          <cell r="Q1380" t="str">
            <v>GUAYAQUIL</v>
          </cell>
          <cell r="R1380" t="str">
            <v>GUAYAS</v>
          </cell>
          <cell r="T1380" t="str">
            <v>ITSACOURIER</v>
          </cell>
          <cell r="U1380" t="str">
            <v>FLEXNETUIO_GYE</v>
          </cell>
          <cell r="V1380">
            <v>1</v>
          </cell>
          <cell r="W1380">
            <v>1</v>
          </cell>
          <cell r="X1380" t="str">
            <v>FLEXNET ECUADOR - FLEXTUENTI</v>
          </cell>
          <cell r="Y1380" t="str">
            <v>CALLE 28 DE JUNIO S/N Y GARCIA MORENO ENTRADA LLANO GRANDE</v>
          </cell>
        </row>
        <row r="1381">
          <cell r="A1381" t="str">
            <v>414700294</v>
          </cell>
          <cell r="B1381">
            <v>497483</v>
          </cell>
          <cell r="C1381" t="str">
            <v>414700294</v>
          </cell>
          <cell r="D1381" t="str">
            <v>FLEXTUENTI</v>
          </cell>
          <cell r="E1381" t="str">
            <v>DESPACHO</v>
          </cell>
          <cell r="F1381" t="str">
            <v>NORMAL</v>
          </cell>
          <cell r="G1381" t="str">
            <v>IC4782</v>
          </cell>
          <cell r="H1381">
            <v>44942</v>
          </cell>
          <cell r="I1381" t="str">
            <v>INCIDENCIA</v>
          </cell>
          <cell r="J1381">
            <v>44944</v>
          </cell>
          <cell r="K1381" t="str">
            <v>Arle pastora Ramos Vite</v>
          </cell>
          <cell r="L1381" t="str">
            <v>YANUNCAY CALLE NICOLAS CORONEL AGUILERA  SN  ANTONIO PENA</v>
          </cell>
          <cell r="M1381" t="str">
            <v>1207940139</v>
          </cell>
          <cell r="N1381" t="str">
            <v>0983211680/0967333558</v>
          </cell>
          <cell r="O1381" t="str">
            <v/>
          </cell>
          <cell r="P1381" t="str">
            <v>CUENCA</v>
          </cell>
          <cell r="Q1381" t="str">
            <v>CUENCA</v>
          </cell>
          <cell r="R1381" t="str">
            <v>AZUAY</v>
          </cell>
          <cell r="T1381" t="str">
            <v>ITSACOURIER</v>
          </cell>
          <cell r="U1381" t="str">
            <v>FLEXNETUIO_PROVINCIA</v>
          </cell>
          <cell r="V1381">
            <v>1</v>
          </cell>
          <cell r="W1381">
            <v>1</v>
          </cell>
          <cell r="X1381" t="str">
            <v>FLEXNET ECUADOR - FLEXTUENTI</v>
          </cell>
          <cell r="Y1381" t="str">
            <v>CALLE 28 DE JUNIO S/N Y GARCIA MORENO ENTRADA LLANO GRANDE</v>
          </cell>
        </row>
        <row r="1382">
          <cell r="A1382" t="str">
            <v>414701739</v>
          </cell>
          <cell r="B1382">
            <v>497484</v>
          </cell>
          <cell r="C1382" t="str">
            <v>414701739</v>
          </cell>
          <cell r="D1382" t="str">
            <v>FLEXTUENTI</v>
          </cell>
          <cell r="E1382" t="str">
            <v>DESPACHO</v>
          </cell>
          <cell r="F1382" t="str">
            <v>NORMAL</v>
          </cell>
          <cell r="G1382" t="str">
            <v>IC4784</v>
          </cell>
          <cell r="H1382">
            <v>44942</v>
          </cell>
          <cell r="I1382" t="str">
            <v>ENTREGADO</v>
          </cell>
          <cell r="J1382">
            <v>44944</v>
          </cell>
          <cell r="K1382" t="str">
            <v>carlos inamagua</v>
          </cell>
          <cell r="L1382" t="str">
            <v>SAN SEBASTIAN AV ORDONEZ LASSO  SN  SN</v>
          </cell>
          <cell r="M1382" t="str">
            <v>0107652752</v>
          </cell>
          <cell r="N1382" t="str">
            <v>0983663131/0939126207</v>
          </cell>
          <cell r="O1382" t="str">
            <v/>
          </cell>
          <cell r="P1382" t="str">
            <v>CUENCA</v>
          </cell>
          <cell r="Q1382" t="str">
            <v>CUENCA</v>
          </cell>
          <cell r="R1382" t="str">
            <v>AZUAY</v>
          </cell>
          <cell r="T1382" t="str">
            <v>ITSACOURIER</v>
          </cell>
          <cell r="U1382" t="str">
            <v>FLEXNETUIO_PROVINCIA</v>
          </cell>
          <cell r="V1382">
            <v>1</v>
          </cell>
          <cell r="W1382">
            <v>1</v>
          </cell>
          <cell r="X1382" t="str">
            <v>FLEXNET ECUADOR - FLEXTUENTI</v>
          </cell>
          <cell r="Y1382" t="str">
            <v>CALLE 28 DE JUNIO S/N Y GARCIA MORENO ENTRADA LLANO GRANDE</v>
          </cell>
        </row>
        <row r="1383">
          <cell r="A1383" t="str">
            <v>414701759</v>
          </cell>
          <cell r="B1383">
            <v>497485</v>
          </cell>
          <cell r="C1383" t="str">
            <v>414701759</v>
          </cell>
          <cell r="D1383" t="str">
            <v>FLEXTUENTI</v>
          </cell>
          <cell r="E1383" t="str">
            <v>DESPACHO</v>
          </cell>
          <cell r="F1383" t="str">
            <v>NORMAL</v>
          </cell>
          <cell r="G1383" t="str">
            <v>FT80116</v>
          </cell>
          <cell r="H1383">
            <v>44942</v>
          </cell>
          <cell r="I1383" t="str">
            <v>EN_TRANSITO</v>
          </cell>
          <cell r="J1383">
            <v>44944</v>
          </cell>
          <cell r="K1383" t="str">
            <v>Josue Camacho</v>
          </cell>
          <cell r="L1383" t="str">
            <v>TURUBAMBA CALLE E8Q E8 206  SN</v>
          </cell>
          <cell r="M1383" t="str">
            <v>1727408385</v>
          </cell>
          <cell r="N1383" t="str">
            <v>0993586498/0989458974</v>
          </cell>
          <cell r="O1383" t="str">
            <v/>
          </cell>
          <cell r="P1383" t="str">
            <v>QUITO</v>
          </cell>
          <cell r="Q1383" t="str">
            <v>QUITO</v>
          </cell>
          <cell r="R1383" t="str">
            <v>PICHINCHA</v>
          </cell>
          <cell r="T1383" t="str">
            <v>TRANSERVISS</v>
          </cell>
          <cell r="U1383" t="str">
            <v>FLEXNETUIO_LOCAL</v>
          </cell>
          <cell r="V1383">
            <v>1</v>
          </cell>
          <cell r="W1383">
            <v>1</v>
          </cell>
          <cell r="X1383" t="str">
            <v>FLEXNET ECUADOR - FLEXTUENTI</v>
          </cell>
          <cell r="Y1383" t="str">
            <v>CALLE 28 DE JUNIO S/N Y GARCIA MORENO ENTRADA LLANO GRANDE</v>
          </cell>
        </row>
        <row r="1384">
          <cell r="A1384" t="str">
            <v>414701936</v>
          </cell>
          <cell r="B1384">
            <v>497486</v>
          </cell>
          <cell r="C1384" t="str">
            <v>414701936</v>
          </cell>
          <cell r="D1384" t="str">
            <v>FLEXTUENTI</v>
          </cell>
          <cell r="E1384" t="str">
            <v>DESPACHO</v>
          </cell>
          <cell r="F1384" t="str">
            <v>NORMAL</v>
          </cell>
          <cell r="G1384" t="str">
            <v>031080414701936</v>
          </cell>
          <cell r="H1384">
            <v>44942</v>
          </cell>
          <cell r="I1384" t="str">
            <v>INCIDENCIA</v>
          </cell>
          <cell r="J1384">
            <v>44944</v>
          </cell>
          <cell r="K1384" t="str">
            <v>Luis Carlos Andrade Chichande</v>
          </cell>
          <cell r="L1384" t="str">
            <v>ESMERALDAS AV BATALLON MORTUFAR 2 19  6 DE DICIEMBRE</v>
          </cell>
          <cell r="M1384" t="str">
            <v>0850507930</v>
          </cell>
          <cell r="N1384" t="str">
            <v>0850507930/0997244991</v>
          </cell>
          <cell r="O1384" t="str">
            <v/>
          </cell>
          <cell r="P1384" t="str">
            <v>ESMERALDAS</v>
          </cell>
          <cell r="Q1384" t="str">
            <v>ESMERALDAS</v>
          </cell>
          <cell r="R1384" t="str">
            <v>ESMERALDAS</v>
          </cell>
          <cell r="T1384" t="str">
            <v>TRAMACO</v>
          </cell>
          <cell r="U1384" t="str">
            <v>FLEXNETUIO_PROVINCIA</v>
          </cell>
          <cell r="V1384">
            <v>1</v>
          </cell>
          <cell r="W1384">
            <v>1</v>
          </cell>
          <cell r="X1384" t="str">
            <v>FLEXNET ECUADOR - FLEXTUENTI</v>
          </cell>
          <cell r="Y1384" t="str">
            <v>CALLE 28 DE JUNIO S/N Y GARCIA MORENO ENTRADA LLANO GRANDE</v>
          </cell>
        </row>
        <row r="1385">
          <cell r="A1385" t="str">
            <v>414713268</v>
          </cell>
          <cell r="B1385">
            <v>497487</v>
          </cell>
          <cell r="C1385" t="str">
            <v>414713268</v>
          </cell>
          <cell r="D1385" t="str">
            <v>FLEXTUENTI</v>
          </cell>
          <cell r="E1385" t="str">
            <v>DESPACHO</v>
          </cell>
          <cell r="F1385" t="str">
            <v>NORMAL</v>
          </cell>
          <cell r="G1385" t="str">
            <v>031080414713268</v>
          </cell>
          <cell r="H1385">
            <v>44942</v>
          </cell>
          <cell r="I1385" t="str">
            <v>EN_TRANSITO</v>
          </cell>
          <cell r="J1385">
            <v>44942</v>
          </cell>
          <cell r="K1385" t="str">
            <v>Brian Humberto Quichimbo Ortiz</v>
          </cell>
          <cell r="L1385" t="str">
            <v>PUERTO INCA VIA NARANJAL E25  AV PANAMERICANA</v>
          </cell>
          <cell r="M1385" t="str">
            <v>0925012155</v>
          </cell>
          <cell r="N1385" t="str">
            <v>0960691925/0960691925</v>
          </cell>
          <cell r="O1385" t="str">
            <v/>
          </cell>
          <cell r="P1385" t="str">
            <v>NARANJAL</v>
          </cell>
          <cell r="Q1385" t="str">
            <v>NARANJAL</v>
          </cell>
          <cell r="R1385" t="str">
            <v>GUAYAS</v>
          </cell>
          <cell r="T1385" t="str">
            <v>TRAMACO</v>
          </cell>
          <cell r="U1385" t="str">
            <v>FLEXNETUIO_PROVINCIA</v>
          </cell>
          <cell r="V1385">
            <v>1</v>
          </cell>
          <cell r="W1385">
            <v>1</v>
          </cell>
          <cell r="X1385" t="str">
            <v>FLEXNET ECUADOR - FLEXTUENTI</v>
          </cell>
          <cell r="Y1385" t="str">
            <v>CALLE 28 DE JUNIO S/N Y GARCIA MORENO ENTRADA LLANO GRANDE</v>
          </cell>
        </row>
        <row r="1386">
          <cell r="A1386" t="str">
            <v>414723128</v>
          </cell>
          <cell r="B1386">
            <v>497488</v>
          </cell>
          <cell r="C1386" t="str">
            <v>414723128</v>
          </cell>
          <cell r="D1386" t="str">
            <v>FLEXTUENTI</v>
          </cell>
          <cell r="E1386" t="str">
            <v>DESPACHO</v>
          </cell>
          <cell r="F1386" t="str">
            <v>NORMAL</v>
          </cell>
          <cell r="G1386" t="str">
            <v>FT80115</v>
          </cell>
          <cell r="H1386">
            <v>44942</v>
          </cell>
          <cell r="I1386" t="str">
            <v>HABILITADO_RUTEO</v>
          </cell>
          <cell r="J1386">
            <v>44944</v>
          </cell>
          <cell r="K1386" t="str">
            <v>Jose Vicente</v>
          </cell>
          <cell r="L1386" t="str">
            <v>CALDERON CALLE DE LAS  TORCASAS   SN  CALLE  CALLE ROSA MONTUFAR</v>
          </cell>
          <cell r="M1386" t="str">
            <v>1751504604</v>
          </cell>
          <cell r="N1386" t="str">
            <v>0960900999/0960900999</v>
          </cell>
          <cell r="O1386" t="str">
            <v/>
          </cell>
          <cell r="P1386" t="str">
            <v>QUITO</v>
          </cell>
          <cell r="Q1386" t="str">
            <v>QUITO</v>
          </cell>
          <cell r="R1386" t="str">
            <v>PICHINCHA</v>
          </cell>
          <cell r="T1386" t="str">
            <v>FLEXTRANS UIO</v>
          </cell>
          <cell r="U1386" t="str">
            <v>FLEXNETUIO_LOCAL</v>
          </cell>
          <cell r="V1386">
            <v>1</v>
          </cell>
          <cell r="W1386">
            <v>1</v>
          </cell>
          <cell r="X1386" t="str">
            <v>FLEXNET ECUADOR - FLEXTUENTI</v>
          </cell>
          <cell r="Y1386" t="str">
            <v>CALLE 28 DE JUNIO S/N Y GARCIA MORENO ENTRADA LLANO GRANDE</v>
          </cell>
        </row>
        <row r="1387">
          <cell r="A1387" t="str">
            <v>414723222</v>
          </cell>
          <cell r="B1387">
            <v>497489</v>
          </cell>
          <cell r="C1387" t="str">
            <v>414723222</v>
          </cell>
          <cell r="D1387" t="str">
            <v>FLEXTUENTI</v>
          </cell>
          <cell r="E1387" t="str">
            <v>DESPACHO</v>
          </cell>
          <cell r="F1387" t="str">
            <v>NORMAL</v>
          </cell>
          <cell r="G1387" t="str">
            <v>031080414723222</v>
          </cell>
          <cell r="H1387">
            <v>44942</v>
          </cell>
          <cell r="I1387" t="str">
            <v>INCIDENCIA</v>
          </cell>
          <cell r="J1387">
            <v>44944</v>
          </cell>
          <cell r="K1387" t="str">
            <v>JUAN DAVID CASTELLANOS CARLOSAMA</v>
          </cell>
          <cell r="L1387" t="str">
            <v>VELASCO JUAN DE DIOS MARTINEZ  CASA 8 OTTO AROSEMENA</v>
          </cell>
          <cell r="M1387" t="str">
            <v>1759637786</v>
          </cell>
          <cell r="N1387" t="str">
            <v>0987641191/0987641191</v>
          </cell>
          <cell r="O1387" t="str">
            <v/>
          </cell>
          <cell r="P1387" t="str">
            <v>RIOBAMBA</v>
          </cell>
          <cell r="Q1387" t="str">
            <v>RIOBAMBA</v>
          </cell>
          <cell r="R1387" t="str">
            <v>CHIMBORAZO</v>
          </cell>
          <cell r="T1387" t="str">
            <v>TRAMACO</v>
          </cell>
          <cell r="U1387" t="str">
            <v>FLEXNETUIO_PROVINCIA</v>
          </cell>
          <cell r="V1387">
            <v>1</v>
          </cell>
          <cell r="W1387">
            <v>1</v>
          </cell>
          <cell r="X1387" t="str">
            <v>FLEXNET ECUADOR - FLEXTUENTI</v>
          </cell>
          <cell r="Y1387" t="str">
            <v>CALLE 28 DE JUNIO S/N Y GARCIA MORENO ENTRADA LLANO GRANDE</v>
          </cell>
        </row>
        <row r="1388">
          <cell r="A1388" t="str">
            <v>414723290</v>
          </cell>
          <cell r="B1388">
            <v>497490</v>
          </cell>
          <cell r="C1388" t="str">
            <v>414723290</v>
          </cell>
          <cell r="D1388" t="str">
            <v>FLEXTUENTI</v>
          </cell>
          <cell r="E1388" t="str">
            <v>DESPACHO</v>
          </cell>
          <cell r="F1388" t="str">
            <v>NORMAL</v>
          </cell>
          <cell r="G1388" t="str">
            <v>031080414723290</v>
          </cell>
          <cell r="H1388">
            <v>44942</v>
          </cell>
          <cell r="I1388" t="str">
            <v>EN_TRANSITO</v>
          </cell>
          <cell r="J1388">
            <v>44942</v>
          </cell>
          <cell r="K1388" t="str">
            <v>Maria Villamar</v>
          </cell>
          <cell r="L1388" t="str">
            <v>LUZ DE AMERICA  CALLE JUAN  MONTALVO CS 112  CALLE  NUEVE DE OCTUBRE</v>
          </cell>
          <cell r="M1388" t="str">
            <v>1721723003</v>
          </cell>
          <cell r="N1388" t="str">
            <v>0996636659/0979123134</v>
          </cell>
          <cell r="O1388" t="str">
            <v/>
          </cell>
          <cell r="P1388" t="str">
            <v>SANTO DOMINGO</v>
          </cell>
          <cell r="Q1388" t="str">
            <v>SANTO DOMINGO</v>
          </cell>
          <cell r="R1388" t="str">
            <v>SANTO DOMINGO DE LOS TSACHILAS</v>
          </cell>
          <cell r="T1388" t="str">
            <v>TRAMACO</v>
          </cell>
          <cell r="U1388" t="str">
            <v>FLEXNETUIO_PROVINCIA</v>
          </cell>
          <cell r="V1388">
            <v>1</v>
          </cell>
          <cell r="W1388">
            <v>1</v>
          </cell>
          <cell r="X1388" t="str">
            <v>FLEXNET ECUADOR - FLEXTUENTI</v>
          </cell>
          <cell r="Y1388" t="str">
            <v>CALLE 28 DE JUNIO S/N Y GARCIA MORENO ENTRADA LLANO GRANDE</v>
          </cell>
        </row>
        <row r="1389">
          <cell r="A1389" t="str">
            <v>414723550</v>
          </cell>
          <cell r="B1389">
            <v>497491</v>
          </cell>
          <cell r="C1389" t="str">
            <v>414723550</v>
          </cell>
          <cell r="D1389" t="str">
            <v>FLEXTUENTI</v>
          </cell>
          <cell r="E1389" t="str">
            <v>DESPACHO</v>
          </cell>
          <cell r="F1389" t="str">
            <v>NORMAL</v>
          </cell>
          <cell r="G1389" t="str">
            <v>031080414723550</v>
          </cell>
          <cell r="H1389">
            <v>44942</v>
          </cell>
          <cell r="I1389" t="str">
            <v>ENTREGADO</v>
          </cell>
          <cell r="J1389">
            <v>44943</v>
          </cell>
          <cell r="K1389" t="str">
            <v>Miguel Gustavo Carrillo Saritama</v>
          </cell>
          <cell r="L1389" t="str">
            <v>MACHALA CALLE NUEVE DE MAYO  SN AV OCTAVA NORTE</v>
          </cell>
          <cell r="M1389" t="str">
            <v>0705817401</v>
          </cell>
          <cell r="N1389" t="str">
            <v>0985006927/0999355787</v>
          </cell>
          <cell r="O1389" t="str">
            <v/>
          </cell>
          <cell r="P1389" t="str">
            <v>MACHALA</v>
          </cell>
          <cell r="Q1389" t="str">
            <v>MACHALA</v>
          </cell>
          <cell r="R1389" t="str">
            <v>EL ORO</v>
          </cell>
          <cell r="T1389" t="str">
            <v>TRAMACO</v>
          </cell>
          <cell r="U1389" t="str">
            <v>FLEXNETUIO_PROVINCIA</v>
          </cell>
          <cell r="V1389">
            <v>1</v>
          </cell>
          <cell r="W1389">
            <v>1</v>
          </cell>
          <cell r="X1389" t="str">
            <v>FLEXNET ECUADOR - FLEXTUENTI</v>
          </cell>
          <cell r="Y1389" t="str">
            <v>CALLE 28 DE JUNIO S/N Y GARCIA MORENO ENTRADA LLANO GRANDE</v>
          </cell>
        </row>
        <row r="1390">
          <cell r="A1390" t="str">
            <v>414723866</v>
          </cell>
          <cell r="B1390">
            <v>497492</v>
          </cell>
          <cell r="C1390" t="str">
            <v>414723866</v>
          </cell>
          <cell r="D1390" t="str">
            <v>FLEXTUENTI</v>
          </cell>
          <cell r="E1390" t="str">
            <v>DESPACHO</v>
          </cell>
          <cell r="F1390" t="str">
            <v>NORMAL</v>
          </cell>
          <cell r="G1390" t="str">
            <v>FT80114</v>
          </cell>
          <cell r="H1390">
            <v>44942</v>
          </cell>
          <cell r="I1390" t="str">
            <v>ENTREGADO</v>
          </cell>
          <cell r="J1390">
            <v>44943</v>
          </cell>
          <cell r="K1390" t="str">
            <v>Betsi mishell Aguilera pastillo</v>
          </cell>
          <cell r="L1390" t="str">
            <v>LA  FERROVIARIA AV ABELARDO ANDRADE  S12 105  CALLE WILLIAM SHUNK</v>
          </cell>
          <cell r="M1390" t="str">
            <v>1150412383</v>
          </cell>
          <cell r="N1390" t="str">
            <v>0990081611/0998068223</v>
          </cell>
          <cell r="O1390" t="str">
            <v/>
          </cell>
          <cell r="P1390" t="str">
            <v>QUITO</v>
          </cell>
          <cell r="Q1390" t="str">
            <v>QUITO</v>
          </cell>
          <cell r="R1390" t="str">
            <v>PICHINCHA</v>
          </cell>
          <cell r="T1390" t="str">
            <v>FLEXTRANS UIO</v>
          </cell>
          <cell r="U1390" t="str">
            <v>FLEXNETUIO_LOCAL</v>
          </cell>
          <cell r="V1390">
            <v>1</v>
          </cell>
          <cell r="W1390">
            <v>1</v>
          </cell>
          <cell r="X1390" t="str">
            <v>FLEXNET ECUADOR - FLEXTUENTI</v>
          </cell>
          <cell r="Y1390" t="str">
            <v>CALLE 28 DE JUNIO S/N Y GARCIA MORENO ENTRADA LLANO GRANDE</v>
          </cell>
        </row>
        <row r="1391">
          <cell r="A1391" t="str">
            <v>414723943</v>
          </cell>
          <cell r="B1391">
            <v>497493</v>
          </cell>
          <cell r="C1391" t="str">
            <v>414723943</v>
          </cell>
          <cell r="D1391" t="str">
            <v>FLEXTUENTI</v>
          </cell>
          <cell r="E1391" t="str">
            <v>DESPACHO</v>
          </cell>
          <cell r="F1391" t="str">
            <v>NORMAL</v>
          </cell>
          <cell r="G1391" t="str">
            <v>FT80099</v>
          </cell>
          <cell r="H1391">
            <v>44942</v>
          </cell>
          <cell r="I1391" t="str">
            <v>ENTREGADO</v>
          </cell>
          <cell r="J1391">
            <v>44943</v>
          </cell>
          <cell r="K1391" t="str">
            <v>Khrystell Sanchez Castillo</v>
          </cell>
          <cell r="L1391" t="str">
            <v>TARQUI  2DA PEATONAL 4A NE  SN 2DO PASEO 19B NE</v>
          </cell>
          <cell r="M1391" t="str">
            <v>0918857095</v>
          </cell>
          <cell r="N1391" t="str">
            <v>0979206017/0995395030</v>
          </cell>
          <cell r="O1391" t="str">
            <v/>
          </cell>
          <cell r="P1391" t="str">
            <v>GUAYAQUIL</v>
          </cell>
          <cell r="Q1391" t="str">
            <v>GUAYAQUIL</v>
          </cell>
          <cell r="R1391" t="str">
            <v>GUAYAS</v>
          </cell>
          <cell r="T1391" t="str">
            <v>ITSACOURIER</v>
          </cell>
          <cell r="U1391" t="str">
            <v>FLEXNETUIO_GYE</v>
          </cell>
          <cell r="V1391">
            <v>1</v>
          </cell>
          <cell r="W1391">
            <v>1</v>
          </cell>
          <cell r="X1391" t="str">
            <v>FLEXNET ECUADOR - FLEXTUENTI</v>
          </cell>
          <cell r="Y1391" t="str">
            <v>CALLE 28 DE JUNIO S/N Y GARCIA MORENO ENTRADA LLANO GRANDE</v>
          </cell>
        </row>
        <row r="1392">
          <cell r="A1392" t="str">
            <v>414723990</v>
          </cell>
          <cell r="B1392">
            <v>497494</v>
          </cell>
          <cell r="C1392" t="str">
            <v>414723990</v>
          </cell>
          <cell r="D1392" t="str">
            <v>FLEXTUENTI</v>
          </cell>
          <cell r="E1392" t="str">
            <v>DESPACHO</v>
          </cell>
          <cell r="F1392" t="str">
            <v>DERIVADO PICK UP</v>
          </cell>
          <cell r="G1392" t="str">
            <v>031080414723990</v>
          </cell>
          <cell r="H1392">
            <v>44942</v>
          </cell>
          <cell r="I1392" t="str">
            <v>ENTREGADO</v>
          </cell>
          <cell r="J1392">
            <v>44944</v>
          </cell>
          <cell r="K1392" t="str">
            <v>Manuel Ramos</v>
          </cell>
          <cell r="L1392" t="str">
            <v>OFICINA TRAMACO CENTRO DE TRANSFERENCIA CARCELEN</v>
          </cell>
          <cell r="M1392" t="str">
            <v>1715797443</v>
          </cell>
          <cell r="N1392" t="str">
            <v>0979476897/0968684850</v>
          </cell>
          <cell r="O1392" t="str">
            <v/>
          </cell>
          <cell r="P1392" t="str">
            <v>QUITO</v>
          </cell>
          <cell r="Q1392" t="str">
            <v>QUITO</v>
          </cell>
          <cell r="R1392" t="str">
            <v>PICHINCHA</v>
          </cell>
          <cell r="T1392" t="str">
            <v>TRAMACO</v>
          </cell>
          <cell r="U1392" t="str">
            <v>FLEXNETUIO_LOCAL</v>
          </cell>
          <cell r="V1392">
            <v>1</v>
          </cell>
          <cell r="W1392">
            <v>1</v>
          </cell>
          <cell r="X1392" t="str">
            <v>FLEXNET ECUADOR - FLEXTUENTI</v>
          </cell>
          <cell r="Y1392" t="str">
            <v>CALLE 28 DE JUNIO S/N Y GARCIA MORENO ENTRADA LLANO GRANDE</v>
          </cell>
        </row>
        <row r="1393">
          <cell r="A1393" t="str">
            <v>414723991</v>
          </cell>
          <cell r="B1393">
            <v>497495</v>
          </cell>
          <cell r="C1393" t="str">
            <v>414723991</v>
          </cell>
          <cell r="D1393" t="str">
            <v>FLEXTUENTI</v>
          </cell>
          <cell r="E1393" t="str">
            <v>DESPACHO</v>
          </cell>
          <cell r="F1393" t="str">
            <v>DERIVADO PICK UP</v>
          </cell>
          <cell r="G1393" t="str">
            <v>031080414723991</v>
          </cell>
          <cell r="H1393">
            <v>44942</v>
          </cell>
          <cell r="I1393" t="str">
            <v>ENTREGADO</v>
          </cell>
          <cell r="J1393">
            <v>44943</v>
          </cell>
          <cell r="K1393" t="str">
            <v>Patricia Vinces</v>
          </cell>
          <cell r="L1393" t="str">
            <v>OFICINA TRAMACO PORTOVIEJO CENTRO DE DISTRIBUCION</v>
          </cell>
          <cell r="M1393" t="str">
            <v>1314010362</v>
          </cell>
          <cell r="N1393" t="str">
            <v>0981410752/0992983938</v>
          </cell>
          <cell r="O1393" t="str">
            <v/>
          </cell>
          <cell r="P1393" t="str">
            <v>PORTOVIEJO</v>
          </cell>
          <cell r="Q1393" t="str">
            <v>PORTOVIEJO</v>
          </cell>
          <cell r="R1393" t="str">
            <v>MANABI</v>
          </cell>
          <cell r="T1393" t="str">
            <v>TRAMACO</v>
          </cell>
          <cell r="U1393" t="str">
            <v>FLEXNETUIO_PROVINCIA</v>
          </cell>
          <cell r="V1393">
            <v>1</v>
          </cell>
          <cell r="W1393">
            <v>1</v>
          </cell>
          <cell r="X1393" t="str">
            <v>FLEXNET ECUADOR - FLEXTUENTI</v>
          </cell>
          <cell r="Y1393" t="str">
            <v>CALLE 28 DE JUNIO S/N Y GARCIA MORENO ENTRADA LLANO GRANDE</v>
          </cell>
        </row>
        <row r="1394">
          <cell r="A1394" t="str">
            <v>414724023</v>
          </cell>
          <cell r="B1394">
            <v>497496</v>
          </cell>
          <cell r="C1394" t="str">
            <v>414724023</v>
          </cell>
          <cell r="D1394" t="str">
            <v>FLEXTUENTI</v>
          </cell>
          <cell r="E1394" t="str">
            <v>DESPACHO</v>
          </cell>
          <cell r="F1394" t="str">
            <v>NORMAL</v>
          </cell>
          <cell r="G1394" t="str">
            <v>FT80098</v>
          </cell>
          <cell r="H1394">
            <v>44942</v>
          </cell>
          <cell r="I1394" t="str">
            <v>ENTREGADO</v>
          </cell>
          <cell r="J1394">
            <v>44943</v>
          </cell>
          <cell r="K1394" t="str">
            <v>RUTH LORENA Gordillo Lalangui</v>
          </cell>
          <cell r="L1394" t="str">
            <v>TARQUI CALLE  21 NO  SN  AV CAMILO PONCE ENRIQUEZ</v>
          </cell>
          <cell r="M1394" t="str">
            <v>0922965306</v>
          </cell>
          <cell r="N1394" t="str">
            <v>0998970288/0998970288</v>
          </cell>
          <cell r="O1394" t="str">
            <v/>
          </cell>
          <cell r="P1394" t="str">
            <v>GUAYAQUIL</v>
          </cell>
          <cell r="Q1394" t="str">
            <v>GUAYAQUIL</v>
          </cell>
          <cell r="R1394" t="str">
            <v>GUAYAS</v>
          </cell>
          <cell r="T1394" t="str">
            <v>ITSACOURIER</v>
          </cell>
          <cell r="U1394" t="str">
            <v>FLEXNETUIO_GYE</v>
          </cell>
          <cell r="V1394">
            <v>1</v>
          </cell>
          <cell r="W1394">
            <v>1</v>
          </cell>
          <cell r="X1394" t="str">
            <v>FLEXNET ECUADOR - FLEXTUENTI</v>
          </cell>
          <cell r="Y1394" t="str">
            <v>CALLE 28 DE JUNIO S/N Y GARCIA MORENO ENTRADA LLANO GRANDE</v>
          </cell>
        </row>
        <row r="1395">
          <cell r="A1395" t="str">
            <v>4836926</v>
          </cell>
          <cell r="B1395">
            <v>497463</v>
          </cell>
          <cell r="C1395" t="str">
            <v>4836926</v>
          </cell>
          <cell r="D1395" t="str">
            <v>MDELIVERY</v>
          </cell>
          <cell r="E1395" t="str">
            <v>DESPACHO</v>
          </cell>
          <cell r="F1395" t="str">
            <v>DERIVADO PICK UP</v>
          </cell>
          <cell r="G1395" t="str">
            <v>031080004836926</v>
          </cell>
          <cell r="H1395">
            <v>44942</v>
          </cell>
          <cell r="I1395" t="str">
            <v>INCIDENCIA</v>
          </cell>
          <cell r="J1395">
            <v>44944</v>
          </cell>
          <cell r="K1395" t="str">
            <v>Edison Roberto Noblecilla Ortiz</v>
          </cell>
          <cell r="L1395" t="str">
            <v>OFICINA TRAMACO MACHALA CENTRO DE DISTRIBUCION</v>
          </cell>
          <cell r="M1395" t="str">
            <v>0703357905</v>
          </cell>
          <cell r="N1395" t="str">
            <v>0999909739</v>
          </cell>
          <cell r="O1395" t="str">
            <v>0999909739</v>
          </cell>
          <cell r="P1395" t="str">
            <v>MACHALA</v>
          </cell>
          <cell r="Q1395" t="str">
            <v>MACHALA</v>
          </cell>
          <cell r="R1395" t="str">
            <v>EL ORO</v>
          </cell>
          <cell r="T1395" t="str">
            <v>TRAMACO</v>
          </cell>
          <cell r="U1395" t="str">
            <v>FLEXNETUIO_PROVINCIA</v>
          </cell>
          <cell r="V1395">
            <v>1</v>
          </cell>
          <cell r="W1395">
            <v>1</v>
          </cell>
          <cell r="X1395" t="str">
            <v>FLEXNET ECUADOR - MDELIVERY</v>
          </cell>
          <cell r="Y1395" t="str">
            <v>CALLE 28 DE JUNIO S/N Y GARCIA MORENO ENTRADA LLANO GRANDE</v>
          </cell>
        </row>
        <row r="1396">
          <cell r="A1396" t="str">
            <v>4837157</v>
          </cell>
          <cell r="B1396">
            <v>497464</v>
          </cell>
          <cell r="C1396" t="str">
            <v>4837157</v>
          </cell>
          <cell r="D1396" t="str">
            <v>MDELIVERY</v>
          </cell>
          <cell r="E1396" t="str">
            <v>DESPACHO</v>
          </cell>
          <cell r="F1396" t="str">
            <v>NORMAL</v>
          </cell>
          <cell r="G1396" t="str">
            <v>031080004837157</v>
          </cell>
          <cell r="H1396">
            <v>44942</v>
          </cell>
          <cell r="I1396" t="str">
            <v>ENTREGADO</v>
          </cell>
          <cell r="J1396">
            <v>44943</v>
          </cell>
          <cell r="K1396" t="str">
            <v>SERGIO ANTONIO PLATONOFF HIDALGO</v>
          </cell>
          <cell r="L1396" t="str">
            <v>LUIS TELLO LAS PALMAS   AV KENNEDY  001</v>
          </cell>
          <cell r="M1396" t="str">
            <v>1720915410</v>
          </cell>
          <cell r="N1396" t="str">
            <v>0987036544</v>
          </cell>
          <cell r="O1396" t="str">
            <v>0987036544</v>
          </cell>
          <cell r="P1396" t="str">
            <v>080108</v>
          </cell>
          <cell r="Q1396" t="str">
            <v>ESMERALDAS</v>
          </cell>
          <cell r="R1396" t="str">
            <v>ESMERALDAS</v>
          </cell>
          <cell r="S1396" t="str">
            <v>ESMERALDAS</v>
          </cell>
          <cell r="T1396" t="str">
            <v>TRAMACO</v>
          </cell>
          <cell r="U1396" t="str">
            <v>FLEXNETUIO_PROVINCIA</v>
          </cell>
          <cell r="V1396">
            <v>1</v>
          </cell>
          <cell r="W1396">
            <v>1</v>
          </cell>
          <cell r="X1396" t="str">
            <v>FLEXNET ECUADOR - MDELIVERY</v>
          </cell>
          <cell r="Y1396" t="str">
            <v>CALLE 28 DE JUNIO S/N Y GARCIA MORENO ENTRADA LLANO GRANDE</v>
          </cell>
        </row>
        <row r="1397">
          <cell r="A1397" t="str">
            <v>4837160</v>
          </cell>
          <cell r="B1397">
            <v>497465</v>
          </cell>
          <cell r="C1397" t="str">
            <v>4837160</v>
          </cell>
          <cell r="D1397" t="str">
            <v>MDELIVERY</v>
          </cell>
          <cell r="E1397" t="str">
            <v>DESPACHO</v>
          </cell>
          <cell r="F1397" t="str">
            <v>NORMAL</v>
          </cell>
          <cell r="G1397" t="str">
            <v>031080004837160</v>
          </cell>
          <cell r="H1397">
            <v>44942</v>
          </cell>
          <cell r="I1397" t="str">
            <v>ENTREGADO</v>
          </cell>
          <cell r="J1397">
            <v>44943</v>
          </cell>
          <cell r="K1397" t="str">
            <v>MARIA SOLEDAD VELEZ SARRIA</v>
          </cell>
          <cell r="L1397" t="str">
            <v>ESMERALDAS CALLE AV DEL PACIFICO O AV JAIME ROLDOS 001 Y PUERTO RICO</v>
          </cell>
          <cell r="M1397" t="str">
            <v>0802868406</v>
          </cell>
          <cell r="N1397" t="str">
            <v>0984389543</v>
          </cell>
          <cell r="O1397" t="str">
            <v/>
          </cell>
          <cell r="P1397" t="str">
            <v>080108</v>
          </cell>
          <cell r="Q1397" t="str">
            <v>ESMERALDAS</v>
          </cell>
          <cell r="R1397" t="str">
            <v>ESMERALDAS</v>
          </cell>
          <cell r="S1397" t="str">
            <v>ESMERALDAS</v>
          </cell>
          <cell r="T1397" t="str">
            <v>TRAMACO</v>
          </cell>
          <cell r="U1397" t="str">
            <v>FLEXNETUIO_PROVINCIA</v>
          </cell>
          <cell r="V1397">
            <v>1</v>
          </cell>
          <cell r="W1397">
            <v>1</v>
          </cell>
          <cell r="X1397" t="str">
            <v>FLEXNET ECUADOR - MDELIVERY</v>
          </cell>
          <cell r="Y1397" t="str">
            <v>CALLE 28 DE JUNIO S/N Y GARCIA MORENO ENTRADA LLANO GRANDE</v>
          </cell>
        </row>
        <row r="1398">
          <cell r="A1398" t="str">
            <v>4837216</v>
          </cell>
          <cell r="B1398">
            <v>497466</v>
          </cell>
          <cell r="C1398" t="str">
            <v>4837216</v>
          </cell>
          <cell r="D1398" t="str">
            <v>MDELIVERY</v>
          </cell>
          <cell r="E1398" t="str">
            <v>DESPACHO</v>
          </cell>
          <cell r="F1398" t="str">
            <v>DERIVADO PICK UP</v>
          </cell>
          <cell r="G1398" t="str">
            <v>031080004837216</v>
          </cell>
          <cell r="H1398">
            <v>44942</v>
          </cell>
          <cell r="I1398" t="str">
            <v>INCIDENCIA</v>
          </cell>
          <cell r="J1398">
            <v>44944</v>
          </cell>
          <cell r="K1398" t="str">
            <v>EDISON SALVADOR SARI ZAMBRANO</v>
          </cell>
          <cell r="L1398" t="str">
            <v>OFICINA TRAMACO MACHALA CENTRO DE DISTRIBUCION</v>
          </cell>
          <cell r="M1398" t="str">
            <v>0705829042</v>
          </cell>
          <cell r="N1398" t="str">
            <v>0981951888</v>
          </cell>
          <cell r="O1398" t="str">
            <v>0981951888</v>
          </cell>
          <cell r="P1398" t="str">
            <v>MACHALA</v>
          </cell>
          <cell r="Q1398" t="str">
            <v>MACHALA</v>
          </cell>
          <cell r="R1398" t="str">
            <v>EL ORO</v>
          </cell>
          <cell r="T1398" t="str">
            <v>TRAMACO</v>
          </cell>
          <cell r="U1398" t="str">
            <v>FLEXNETUIO_PROVINCIA</v>
          </cell>
          <cell r="V1398">
            <v>1</v>
          </cell>
          <cell r="W1398">
            <v>1</v>
          </cell>
          <cell r="X1398" t="str">
            <v>FLEXNET ECUADOR - MDELIVERY</v>
          </cell>
          <cell r="Y1398" t="str">
            <v>CALLE 28 DE JUNIO S/N Y GARCIA MORENO ENTRADA LLANO GRANDE</v>
          </cell>
        </row>
        <row r="1399">
          <cell r="A1399" t="str">
            <v>4837323</v>
          </cell>
          <cell r="B1399">
            <v>497467</v>
          </cell>
          <cell r="C1399" t="str">
            <v>4837323</v>
          </cell>
          <cell r="D1399" t="str">
            <v>MDELIVERY</v>
          </cell>
          <cell r="E1399" t="str">
            <v>DESPACHO</v>
          </cell>
          <cell r="F1399" t="str">
            <v>NORMAL</v>
          </cell>
          <cell r="G1399" t="str">
            <v>FT80138</v>
          </cell>
          <cell r="H1399">
            <v>44942</v>
          </cell>
          <cell r="I1399" t="str">
            <v>ENTREGADO</v>
          </cell>
          <cell r="J1399">
            <v>44943</v>
          </cell>
          <cell r="K1399" t="str">
            <v>CHRISTOPHER EDUARDO MORENO ACUNA</v>
          </cell>
          <cell r="L1399" t="str">
            <v>TARQUI   URBANIZACION EL CARACOL  MZ 615  VILLA 1 KM 12 Y MEDIO VIA DAULE</v>
          </cell>
          <cell r="M1399" t="str">
            <v>0926715442</v>
          </cell>
          <cell r="N1399" t="str">
            <v>0980329222</v>
          </cell>
          <cell r="O1399" t="str">
            <v>0980329222</v>
          </cell>
          <cell r="P1399" t="str">
            <v>090706</v>
          </cell>
          <cell r="Q1399" t="str">
            <v>GUAYAQUIL</v>
          </cell>
          <cell r="R1399" t="str">
            <v>GUAYAS</v>
          </cell>
          <cell r="S1399" t="str">
            <v>GUAYAQUIL</v>
          </cell>
          <cell r="T1399" t="str">
            <v>ITSACOURIER</v>
          </cell>
          <cell r="U1399" t="str">
            <v>FLEXNETUIO_GYE</v>
          </cell>
          <cell r="V1399">
            <v>1</v>
          </cell>
          <cell r="W1399">
            <v>1</v>
          </cell>
          <cell r="X1399" t="str">
            <v>FLEXNET ECUADOR - MDELIVERY</v>
          </cell>
          <cell r="Y1399" t="str">
            <v>CALLE 28 DE JUNIO S/N Y GARCIA MORENO ENTRADA LLANO GRANDE</v>
          </cell>
        </row>
        <row r="1400">
          <cell r="A1400" t="str">
            <v>4837329</v>
          </cell>
          <cell r="B1400">
            <v>497468</v>
          </cell>
          <cell r="C1400" t="str">
            <v>4837329</v>
          </cell>
          <cell r="D1400" t="str">
            <v>MDELIVERY</v>
          </cell>
          <cell r="E1400" t="str">
            <v>DESPACHO</v>
          </cell>
          <cell r="F1400" t="str">
            <v>NORMAL</v>
          </cell>
          <cell r="G1400" t="str">
            <v>FT80197</v>
          </cell>
          <cell r="H1400">
            <v>44942</v>
          </cell>
          <cell r="I1400" t="str">
            <v>ENTREGADO</v>
          </cell>
          <cell r="J1400">
            <v>44943</v>
          </cell>
          <cell r="K1400" t="str">
            <v>Teresa Beatriz Torres Paucar</v>
          </cell>
          <cell r="L1400" t="str">
            <v>COMITE DEL PUEBLO CALLE ANGEL ESPINOZA N64 156 Y ANGEL SALAZAR</v>
          </cell>
          <cell r="M1400" t="str">
            <v>1715837546</v>
          </cell>
          <cell r="N1400" t="str">
            <v>0987067070</v>
          </cell>
          <cell r="O1400" t="str">
            <v>0987067070</v>
          </cell>
          <cell r="P1400" t="str">
            <v>170306</v>
          </cell>
          <cell r="Q1400" t="str">
            <v>QUITO</v>
          </cell>
          <cell r="R1400" t="str">
            <v>PICHINCHA</v>
          </cell>
          <cell r="S1400" t="str">
            <v>QUITO</v>
          </cell>
          <cell r="T1400" t="str">
            <v>FLEXTRANS UIO</v>
          </cell>
          <cell r="U1400" t="str">
            <v>FLEXNETUIO_LOCAL</v>
          </cell>
          <cell r="V1400">
            <v>1</v>
          </cell>
          <cell r="W1400">
            <v>1</v>
          </cell>
          <cell r="X1400" t="str">
            <v>FLEXNET ECUADOR - MDELIVERY</v>
          </cell>
          <cell r="Y1400" t="str">
            <v>CALLE 28 DE JUNIO S/N Y GARCIA MORENO ENTRADA LLANO GRANDE</v>
          </cell>
        </row>
        <row r="1401">
          <cell r="A1401" t="str">
            <v>4837340</v>
          </cell>
          <cell r="B1401">
            <v>497469</v>
          </cell>
          <cell r="C1401" t="str">
            <v>4837340</v>
          </cell>
          <cell r="D1401" t="str">
            <v>MDELIVERY</v>
          </cell>
          <cell r="E1401" t="str">
            <v>DESPACHO</v>
          </cell>
          <cell r="F1401" t="str">
            <v>NORMAL</v>
          </cell>
          <cell r="G1401" t="str">
            <v>FT80148</v>
          </cell>
          <cell r="H1401">
            <v>44942</v>
          </cell>
          <cell r="I1401" t="str">
            <v>DEVOLUCION_EN_PROCESO</v>
          </cell>
          <cell r="J1401">
            <v>44944</v>
          </cell>
          <cell r="K1401" t="str">
            <v>KLEBER ALEX VALENZUELA CORREA</v>
          </cell>
          <cell r="L1401" t="str">
            <v>TARQUI VILLA ESPANIA ETAPA MALAGA MZ 2172 VILLA 2</v>
          </cell>
          <cell r="M1401" t="str">
            <v>0914914403</v>
          </cell>
          <cell r="N1401" t="str">
            <v>0983623320</v>
          </cell>
          <cell r="O1401" t="str">
            <v>0983623320</v>
          </cell>
          <cell r="P1401" t="str">
            <v>090701</v>
          </cell>
          <cell r="Q1401" t="str">
            <v>GUAYAQUIL</v>
          </cell>
          <cell r="R1401" t="str">
            <v>GUAYAS</v>
          </cell>
          <cell r="S1401" t="str">
            <v>GUAYAQUIL</v>
          </cell>
          <cell r="T1401" t="str">
            <v>ITSACOURIER</v>
          </cell>
          <cell r="U1401" t="str">
            <v>FLEXNETUIO_GYE</v>
          </cell>
          <cell r="V1401">
            <v>1</v>
          </cell>
          <cell r="W1401">
            <v>1</v>
          </cell>
          <cell r="X1401" t="str">
            <v>FLEXNET ECUADOR - MDELIVERY</v>
          </cell>
          <cell r="Y1401" t="str">
            <v>CALLE 28 DE JUNIO S/N Y GARCIA MORENO ENTRADA LLANO GRANDE</v>
          </cell>
        </row>
        <row r="1402">
          <cell r="A1402" t="str">
            <v>4837621</v>
          </cell>
          <cell r="B1402">
            <v>497470</v>
          </cell>
          <cell r="C1402" t="str">
            <v>4837621</v>
          </cell>
          <cell r="D1402" t="str">
            <v>MDELIVERY</v>
          </cell>
          <cell r="E1402" t="str">
            <v>DESPACHO</v>
          </cell>
          <cell r="F1402" t="str">
            <v>NORMAL</v>
          </cell>
          <cell r="G1402" t="str">
            <v>031080004837621</v>
          </cell>
          <cell r="H1402">
            <v>44942</v>
          </cell>
          <cell r="I1402" t="str">
            <v>INCIDENCIA</v>
          </cell>
          <cell r="J1402">
            <v>44944</v>
          </cell>
          <cell r="K1402" t="str">
            <v>QUISHPE IZA OSCAR ORLANDO</v>
          </cell>
          <cell r="L1402" t="str">
            <v>CAMILO ANDRADE CALLE AV RAFAEL VALDEZ MURILLO SN Y RIO MARANON</v>
          </cell>
          <cell r="M1402" t="str">
            <v>0920673746</v>
          </cell>
          <cell r="N1402" t="str">
            <v>0990065147</v>
          </cell>
          <cell r="O1402" t="str">
            <v>0990065147</v>
          </cell>
          <cell r="P1402" t="str">
            <v>091701</v>
          </cell>
          <cell r="Q1402" t="str">
            <v>MILAGRO</v>
          </cell>
          <cell r="R1402" t="str">
            <v>GUAYAS</v>
          </cell>
          <cell r="S1402" t="str">
            <v>MILAGRO</v>
          </cell>
          <cell r="T1402" t="str">
            <v>TRAMACO</v>
          </cell>
          <cell r="U1402" t="str">
            <v>FLEXNETUIO_PROVINCIA</v>
          </cell>
          <cell r="V1402">
            <v>1</v>
          </cell>
          <cell r="W1402">
            <v>1</v>
          </cell>
          <cell r="X1402" t="str">
            <v>FLEXNET ECUADOR - MDELIVERY</v>
          </cell>
          <cell r="Y1402" t="str">
            <v>CALLE 28 DE JUNIO S/N Y GARCIA MORENO ENTRADA LLANO GRANDE</v>
          </cell>
        </row>
        <row r="1403">
          <cell r="A1403" t="str">
            <v>4837631</v>
          </cell>
          <cell r="B1403">
            <v>497471</v>
          </cell>
          <cell r="C1403" t="str">
            <v>4837631</v>
          </cell>
          <cell r="D1403" t="str">
            <v>MDELIVERY</v>
          </cell>
          <cell r="E1403" t="str">
            <v>DESPACHO</v>
          </cell>
          <cell r="F1403" t="str">
            <v>NORMAL</v>
          </cell>
          <cell r="G1403" t="str">
            <v>FT80203</v>
          </cell>
          <cell r="H1403">
            <v>44942</v>
          </cell>
          <cell r="I1403" t="str">
            <v>ENTREGADO</v>
          </cell>
          <cell r="J1403">
            <v>44943</v>
          </cell>
          <cell r="K1403" t="str">
            <v>SILVA QUINONEZ YUXI ISELA</v>
          </cell>
          <cell r="L1403" t="str">
            <v>CUMBAYA CALLE LORENZO GHIBERTI SN Y S10B</v>
          </cell>
          <cell r="M1403" t="str">
            <v>0802872820</v>
          </cell>
          <cell r="N1403" t="str">
            <v>0999904292</v>
          </cell>
          <cell r="O1403" t="str">
            <v>0999904292</v>
          </cell>
          <cell r="P1403" t="str">
            <v>170904</v>
          </cell>
          <cell r="Q1403" t="str">
            <v>QUITO</v>
          </cell>
          <cell r="R1403" t="str">
            <v>PICHINCHA</v>
          </cell>
          <cell r="S1403" t="str">
            <v>CUMBAYA</v>
          </cell>
          <cell r="T1403" t="str">
            <v>FLEXTRANS UIO</v>
          </cell>
          <cell r="U1403" t="str">
            <v>FLEXNETUIO_LOCAL</v>
          </cell>
          <cell r="V1403">
            <v>1</v>
          </cell>
          <cell r="W1403">
            <v>1</v>
          </cell>
          <cell r="X1403" t="str">
            <v>FLEXNET ECUADOR - MDELIVERY</v>
          </cell>
          <cell r="Y1403" t="str">
            <v>CALLE 28 DE JUNIO S/N Y GARCIA MORENO ENTRADA LLANO GRANDE</v>
          </cell>
        </row>
        <row r="1404">
          <cell r="A1404" t="str">
            <v>4837644</v>
          </cell>
          <cell r="B1404">
            <v>497472</v>
          </cell>
          <cell r="C1404" t="str">
            <v>4837644</v>
          </cell>
          <cell r="D1404" t="str">
            <v>MDELIVERY</v>
          </cell>
          <cell r="E1404" t="str">
            <v>DESPACHO</v>
          </cell>
          <cell r="F1404" t="str">
            <v>NORMAL</v>
          </cell>
          <cell r="G1404" t="str">
            <v>031080004837644</v>
          </cell>
          <cell r="H1404">
            <v>44942</v>
          </cell>
          <cell r="I1404" t="str">
            <v>ENTREGADO</v>
          </cell>
          <cell r="J1404">
            <v>44943</v>
          </cell>
          <cell r="K1404" t="str">
            <v>LUIS FRANCISCO ANZULES VITERI</v>
          </cell>
          <cell r="L1404" t="str">
            <v>PASCUALES   PLAN HABITACIONAL MI LOTE VILLA BONITA ETAPA 13  MZ 5416   VILLA 13 CALLE 30 NO</v>
          </cell>
          <cell r="M1404" t="str">
            <v>0930848783</v>
          </cell>
          <cell r="N1404" t="str">
            <v>0985177077</v>
          </cell>
          <cell r="O1404" t="str">
            <v>0985177077</v>
          </cell>
          <cell r="P1404" t="str">
            <v>090707</v>
          </cell>
          <cell r="Q1404" t="str">
            <v>GUAYAQUIL</v>
          </cell>
          <cell r="R1404" t="str">
            <v>GUAYAS</v>
          </cell>
          <cell r="S1404" t="str">
            <v>GUAYAQUIL</v>
          </cell>
          <cell r="T1404" t="str">
            <v>TRAMACO</v>
          </cell>
          <cell r="U1404" t="str">
            <v>FLEXNETUIO_GYE</v>
          </cell>
          <cell r="V1404">
            <v>1</v>
          </cell>
          <cell r="W1404">
            <v>1</v>
          </cell>
          <cell r="X1404" t="str">
            <v>FLEXNET ECUADOR - MDELIVERY</v>
          </cell>
          <cell r="Y1404" t="str">
            <v>CALLE 28 DE JUNIO S/N Y GARCIA MORENO ENTRADA LLANO GRANDE</v>
          </cell>
        </row>
        <row r="1405">
          <cell r="A1405" t="str">
            <v>4837669</v>
          </cell>
          <cell r="B1405">
            <v>497473</v>
          </cell>
          <cell r="C1405" t="str">
            <v>4837669</v>
          </cell>
          <cell r="D1405" t="str">
            <v>MDELIVERY</v>
          </cell>
          <cell r="E1405" t="str">
            <v>DESPACHO</v>
          </cell>
          <cell r="F1405" t="str">
            <v>NORMAL</v>
          </cell>
          <cell r="G1405" t="str">
            <v>031080004837669</v>
          </cell>
          <cell r="H1405">
            <v>44942</v>
          </cell>
          <cell r="I1405" t="str">
            <v>ENTREGADO</v>
          </cell>
          <cell r="J1405">
            <v>44943</v>
          </cell>
          <cell r="K1405" t="str">
            <v>LUIS FRANCISCO ANZULES VITERI</v>
          </cell>
          <cell r="L1405" t="str">
            <v>PASCUALES   PLAN HABITACIONAL MI LOTE VILLA BONITA ETAPA 13  MZ 5416   VILLA 13 CALLE 30 NO</v>
          </cell>
          <cell r="M1405" t="str">
            <v>0930848783</v>
          </cell>
          <cell r="N1405" t="str">
            <v>0985177077</v>
          </cell>
          <cell r="O1405" t="str">
            <v>0985177077</v>
          </cell>
          <cell r="P1405" t="str">
            <v>090707</v>
          </cell>
          <cell r="Q1405" t="str">
            <v>GUAYAQUIL</v>
          </cell>
          <cell r="R1405" t="str">
            <v>GUAYAS</v>
          </cell>
          <cell r="S1405" t="str">
            <v>GUAYAQUIL</v>
          </cell>
          <cell r="T1405" t="str">
            <v>TRAMACO</v>
          </cell>
          <cell r="U1405" t="str">
            <v>FLEXNETUIO_GYE</v>
          </cell>
          <cell r="V1405">
            <v>1</v>
          </cell>
          <cell r="W1405">
            <v>1</v>
          </cell>
          <cell r="X1405" t="str">
            <v>FLEXNET ECUADOR - MDELIVERY</v>
          </cell>
          <cell r="Y1405" t="str">
            <v>CALLE 28 DE JUNIO S/N Y GARCIA MORENO ENTRADA LLANO GRANDE</v>
          </cell>
        </row>
        <row r="1406">
          <cell r="A1406" t="str">
            <v>4837746</v>
          </cell>
          <cell r="B1406">
            <v>497474</v>
          </cell>
          <cell r="C1406" t="str">
            <v>4837746</v>
          </cell>
          <cell r="D1406" t="str">
            <v>MDELIVERY</v>
          </cell>
          <cell r="E1406" t="str">
            <v>DESPACHO</v>
          </cell>
          <cell r="F1406" t="str">
            <v>NORMAL</v>
          </cell>
          <cell r="G1406" t="str">
            <v>FT80189</v>
          </cell>
          <cell r="H1406">
            <v>44942</v>
          </cell>
          <cell r="I1406" t="str">
            <v>ENTREGADO</v>
          </cell>
          <cell r="J1406">
            <v>44943</v>
          </cell>
          <cell r="K1406" t="str">
            <v>FREDDY ALBERTO ESCOBAR PERLAZA</v>
          </cell>
          <cell r="L1406" t="str">
            <v>CENTRO HISTORICO CALLE MEJIA SN Y BENALCAZAR</v>
          </cell>
          <cell r="M1406" t="str">
            <v>0803999184</v>
          </cell>
          <cell r="N1406" t="str">
            <v>0967649878</v>
          </cell>
          <cell r="O1406" t="str">
            <v>0967649878</v>
          </cell>
          <cell r="P1406" t="str">
            <v>170401</v>
          </cell>
          <cell r="Q1406" t="str">
            <v>QUITO</v>
          </cell>
          <cell r="R1406" t="str">
            <v>PICHINCHA</v>
          </cell>
          <cell r="S1406" t="str">
            <v>QUITO</v>
          </cell>
          <cell r="T1406" t="str">
            <v>FLEXTRANS UIO</v>
          </cell>
          <cell r="U1406" t="str">
            <v>FLEXNETUIO_LOCAL</v>
          </cell>
          <cell r="V1406">
            <v>1</v>
          </cell>
          <cell r="W1406">
            <v>1</v>
          </cell>
          <cell r="X1406" t="str">
            <v>FLEXNET ECUADOR - MDELIVERY</v>
          </cell>
          <cell r="Y1406" t="str">
            <v>CALLE 28 DE JUNIO S/N Y GARCIA MORENO ENTRADA LLANO GRANDE</v>
          </cell>
        </row>
        <row r="1407">
          <cell r="A1407" t="str">
            <v>4837871</v>
          </cell>
          <cell r="B1407">
            <v>497475</v>
          </cell>
          <cell r="C1407" t="str">
            <v>4837871</v>
          </cell>
          <cell r="D1407" t="str">
            <v>MDELIVERY</v>
          </cell>
          <cell r="E1407" t="str">
            <v>DESPACHO</v>
          </cell>
          <cell r="F1407" t="str">
            <v>NORMAL</v>
          </cell>
          <cell r="G1407" t="str">
            <v>031080004837871</v>
          </cell>
          <cell r="H1407">
            <v>44942</v>
          </cell>
          <cell r="I1407" t="str">
            <v>EN_TRANSITO</v>
          </cell>
          <cell r="J1407">
            <v>44942</v>
          </cell>
          <cell r="K1407" t="str">
            <v>OSWALDO ALBERTO CORONEL BERMELLO</v>
          </cell>
          <cell r="L1407" t="str">
            <v>VENUS DEL RIO QUEVEDO CALLE LAZARO CONDO 134 Y ROSITA PAREDES</v>
          </cell>
          <cell r="M1407" t="str">
            <v>1304696519</v>
          </cell>
          <cell r="N1407" t="str">
            <v>0968905289</v>
          </cell>
          <cell r="O1407" t="str">
            <v>0968905289</v>
          </cell>
          <cell r="P1407" t="str">
            <v>120301</v>
          </cell>
          <cell r="Q1407" t="str">
            <v>QUEVEDO</v>
          </cell>
          <cell r="R1407" t="str">
            <v>LOS RIOS</v>
          </cell>
          <cell r="S1407" t="str">
            <v>QUEVEDO</v>
          </cell>
          <cell r="T1407" t="str">
            <v>TRAMACO</v>
          </cell>
          <cell r="U1407" t="str">
            <v>FLEXNETUIO_PROVINCIA</v>
          </cell>
          <cell r="V1407">
            <v>1</v>
          </cell>
          <cell r="W1407">
            <v>1</v>
          </cell>
          <cell r="X1407" t="str">
            <v>FLEXNET ECUADOR - MDELIVERY</v>
          </cell>
          <cell r="Y1407" t="str">
            <v>CALLE 28 DE JUNIO S/N Y GARCIA MORENO ENTRADA LLANO GRANDE</v>
          </cell>
        </row>
        <row r="1408">
          <cell r="A1408" t="str">
            <v>4837919</v>
          </cell>
          <cell r="B1408">
            <v>497476</v>
          </cell>
          <cell r="C1408" t="str">
            <v>4837919</v>
          </cell>
          <cell r="D1408" t="str">
            <v>MDELIVERY</v>
          </cell>
          <cell r="E1408" t="str">
            <v>DESPACHO</v>
          </cell>
          <cell r="F1408" t="str">
            <v>DERIVADO PICK UP</v>
          </cell>
          <cell r="G1408" t="str">
            <v>031080004837919</v>
          </cell>
          <cell r="H1408">
            <v>44942</v>
          </cell>
          <cell r="I1408" t="str">
            <v>ENTREGADO</v>
          </cell>
          <cell r="J1408">
            <v>44944</v>
          </cell>
          <cell r="K1408" t="str">
            <v>CEDENO CASTILLO ULBIO ITALO</v>
          </cell>
          <cell r="L1408" t="str">
            <v>OFICINA TRAMACO CEVALLOS</v>
          </cell>
          <cell r="M1408" t="str">
            <v>0910823004</v>
          </cell>
          <cell r="N1408" t="str">
            <v>0998070412</v>
          </cell>
          <cell r="O1408" t="str">
            <v>0998070412</v>
          </cell>
          <cell r="P1408" t="str">
            <v>AMBATO</v>
          </cell>
          <cell r="Q1408" t="str">
            <v>AMBATO</v>
          </cell>
          <cell r="R1408" t="str">
            <v>TUNGURAHUA</v>
          </cell>
          <cell r="S1408" t="str">
            <v>AMBATO</v>
          </cell>
          <cell r="T1408" t="str">
            <v>TRAMACO</v>
          </cell>
          <cell r="U1408" t="str">
            <v>FLEXNETUIO_PROVINCIA</v>
          </cell>
          <cell r="V1408">
            <v>1</v>
          </cell>
          <cell r="W1408">
            <v>1</v>
          </cell>
          <cell r="X1408" t="str">
            <v>FLEXNET ECUADOR - MDELIVERY</v>
          </cell>
          <cell r="Y1408" t="str">
            <v>CALLE 28 DE JUNIO S/N Y GARCIA MORENO ENTRADA LLANO GRANDE</v>
          </cell>
        </row>
        <row r="1409">
          <cell r="A1409" t="str">
            <v>4838101</v>
          </cell>
          <cell r="B1409">
            <v>497477</v>
          </cell>
          <cell r="C1409" t="str">
            <v>4838101</v>
          </cell>
          <cell r="D1409" t="str">
            <v>MDELIVERY</v>
          </cell>
          <cell r="E1409" t="str">
            <v>DESPACHO</v>
          </cell>
          <cell r="F1409" t="str">
            <v>NORMAL</v>
          </cell>
          <cell r="G1409" t="str">
            <v>FT80157</v>
          </cell>
          <cell r="H1409">
            <v>44942</v>
          </cell>
          <cell r="I1409" t="str">
            <v>ENTREGADO</v>
          </cell>
          <cell r="J1409">
            <v>44943</v>
          </cell>
          <cell r="K1409" t="str">
            <v>ANDRES SEBASTIAN PAREDES PANATA</v>
          </cell>
          <cell r="L1409" t="str">
            <v>TURUBAMBA AV SIMON BOLIVAR KM 7 Y MEDIO</v>
          </cell>
          <cell r="M1409" t="str">
            <v>1725538415</v>
          </cell>
          <cell r="N1409" t="str">
            <v>0958621564</v>
          </cell>
          <cell r="O1409" t="str">
            <v>0958621564</v>
          </cell>
          <cell r="P1409" t="str">
            <v>170712</v>
          </cell>
          <cell r="Q1409" t="str">
            <v>QUITO</v>
          </cell>
          <cell r="R1409" t="str">
            <v>PICHINCHA</v>
          </cell>
          <cell r="S1409" t="str">
            <v>QUITO</v>
          </cell>
          <cell r="T1409" t="str">
            <v>FLEXTRANS UIO</v>
          </cell>
          <cell r="U1409" t="str">
            <v>FLEXNETUIO_LOCAL</v>
          </cell>
          <cell r="V1409">
            <v>1</v>
          </cell>
          <cell r="W1409">
            <v>1</v>
          </cell>
          <cell r="X1409" t="str">
            <v>FLEXNET ECUADOR - MDELIVERY</v>
          </cell>
          <cell r="Y1409" t="str">
            <v>CALLE 28 DE JUNIO S/N Y GARCIA MORENO ENTRADA LLANO GRANDE</v>
          </cell>
        </row>
        <row r="1410">
          <cell r="A1410" t="str">
            <v>4838115</v>
          </cell>
          <cell r="B1410">
            <v>497478</v>
          </cell>
          <cell r="C1410" t="str">
            <v>4838115</v>
          </cell>
          <cell r="D1410" t="str">
            <v>MDELIVERY</v>
          </cell>
          <cell r="E1410" t="str">
            <v>DESPACHO</v>
          </cell>
          <cell r="F1410" t="str">
            <v>NORMAL</v>
          </cell>
          <cell r="G1410" t="str">
            <v>FT80139</v>
          </cell>
          <cell r="H1410">
            <v>44942</v>
          </cell>
          <cell r="I1410" t="str">
            <v>ENTREGADO</v>
          </cell>
          <cell r="J1410">
            <v>44943</v>
          </cell>
          <cell r="K1410" t="str">
            <v>Pedro Giovanni Urgiles Mendez</v>
          </cell>
          <cell r="L1410" t="str">
            <v>TARQUI  AV 18I NO  SN KM 7 Y MEDIO VIA DAULE</v>
          </cell>
          <cell r="M1410" t="str">
            <v>0914060074</v>
          </cell>
          <cell r="N1410" t="str">
            <v>0961521817</v>
          </cell>
          <cell r="O1410" t="str">
            <v>0961521817</v>
          </cell>
          <cell r="P1410" t="str">
            <v>090804</v>
          </cell>
          <cell r="Q1410" t="str">
            <v>GUAYAQUIL</v>
          </cell>
          <cell r="R1410" t="str">
            <v>GUAYAS</v>
          </cell>
          <cell r="S1410" t="str">
            <v>GUAYAQUIL</v>
          </cell>
          <cell r="T1410" t="str">
            <v>ITSACOURIER</v>
          </cell>
          <cell r="U1410" t="str">
            <v>FLEXNETUIO_GYE</v>
          </cell>
          <cell r="V1410">
            <v>1</v>
          </cell>
          <cell r="W1410">
            <v>1</v>
          </cell>
          <cell r="X1410" t="str">
            <v>FLEXNET ECUADOR - MDELIVERY</v>
          </cell>
          <cell r="Y1410" t="str">
            <v>CALLE 28 DE JUNIO S/N Y GARCIA MORENO ENTRADA LLANO GRANDE</v>
          </cell>
        </row>
        <row r="1411">
          <cell r="A1411" t="str">
            <v>4749516</v>
          </cell>
          <cell r="B1411">
            <v>497429</v>
          </cell>
          <cell r="C1411" t="str">
            <v>4749516</v>
          </cell>
          <cell r="D1411" t="str">
            <v>MDELIVERY</v>
          </cell>
          <cell r="E1411" t="str">
            <v>DESPACHO</v>
          </cell>
          <cell r="F1411" t="str">
            <v>NORMAL</v>
          </cell>
          <cell r="G1411" t="str">
            <v>FT80145</v>
          </cell>
          <cell r="H1411">
            <v>44942</v>
          </cell>
          <cell r="I1411" t="str">
            <v>ENTREGADO</v>
          </cell>
          <cell r="J1411">
            <v>44943</v>
          </cell>
          <cell r="K1411" t="str">
            <v>JOHNSON ARMSTRONG MARIA MERCEDES</v>
          </cell>
          <cell r="L1411" t="str">
            <v>TARQUI ALBORADA 5TA ETAPA  MZ 737 VILLA 5</v>
          </cell>
          <cell r="M1411" t="str">
            <v>0916225675</v>
          </cell>
          <cell r="N1411" t="str">
            <v>0986096962</v>
          </cell>
          <cell r="O1411" t="str">
            <v>0986096962</v>
          </cell>
          <cell r="P1411" t="str">
            <v>090502</v>
          </cell>
          <cell r="Q1411" t="str">
            <v>GUAYAQUIL</v>
          </cell>
          <cell r="R1411" t="str">
            <v>GUAYAS</v>
          </cell>
          <cell r="S1411" t="str">
            <v>GUAYAQUIL</v>
          </cell>
          <cell r="T1411" t="str">
            <v>ITSACOURIER</v>
          </cell>
          <cell r="U1411" t="str">
            <v>FLEXNETUIO_GYE</v>
          </cell>
          <cell r="V1411">
            <v>1</v>
          </cell>
          <cell r="W1411">
            <v>1</v>
          </cell>
          <cell r="X1411" t="str">
            <v>FLEXNET ECUADOR - MDELIVERY</v>
          </cell>
          <cell r="Y1411" t="str">
            <v>CALLE 28 DE JUNIO S/N Y GARCIA MORENO ENTRADA LLANO GRANDE</v>
          </cell>
        </row>
        <row r="1412">
          <cell r="A1412" t="str">
            <v>4787411</v>
          </cell>
          <cell r="B1412">
            <v>497430</v>
          </cell>
          <cell r="C1412" t="str">
            <v>4787411</v>
          </cell>
          <cell r="D1412" t="str">
            <v>MDELIVERY</v>
          </cell>
          <cell r="E1412" t="str">
            <v>DESPACHO</v>
          </cell>
          <cell r="F1412" t="str">
            <v>NORMAL</v>
          </cell>
          <cell r="G1412" t="str">
            <v>FT80193</v>
          </cell>
          <cell r="H1412">
            <v>44942</v>
          </cell>
          <cell r="I1412" t="str">
            <v>ENTREGADO</v>
          </cell>
          <cell r="J1412">
            <v>44944</v>
          </cell>
          <cell r="K1412" t="str">
            <v>RUIZ BENAVIDES HENRY ALEXANDER</v>
          </cell>
          <cell r="L1412" t="str">
            <v>LA MERCED CALLE GONZALO ENDARA CROW SN Y CARLOS ALVAREZ</v>
          </cell>
          <cell r="M1412" t="str">
            <v>1722275441</v>
          </cell>
          <cell r="N1412" t="str">
            <v>0984318440</v>
          </cell>
          <cell r="O1412" t="str">
            <v>0984318440</v>
          </cell>
          <cell r="P1412" t="str">
            <v>170810</v>
          </cell>
          <cell r="Q1412" t="str">
            <v>QUITO</v>
          </cell>
          <cell r="R1412" t="str">
            <v>PICHINCHA</v>
          </cell>
          <cell r="S1412" t="str">
            <v>LA MERCED - LA FLORESTA - PILLIVARO</v>
          </cell>
          <cell r="T1412" t="str">
            <v>FLEXTRANS UIO</v>
          </cell>
          <cell r="U1412" t="str">
            <v>FLEXNETUIO_PROVINCIA</v>
          </cell>
          <cell r="V1412">
            <v>1</v>
          </cell>
          <cell r="W1412">
            <v>1</v>
          </cell>
          <cell r="X1412" t="str">
            <v>FLEXNET ECUADOR - MDELIVERY</v>
          </cell>
          <cell r="Y1412" t="str">
            <v>CALLE 28 DE JUNIO S/N Y GARCIA MORENO ENTRADA LLANO GRANDE</v>
          </cell>
        </row>
        <row r="1413">
          <cell r="A1413" t="str">
            <v>4802319</v>
          </cell>
          <cell r="B1413">
            <v>497431</v>
          </cell>
          <cell r="C1413" t="str">
            <v>4802319</v>
          </cell>
          <cell r="D1413" t="str">
            <v>MDELIVERY</v>
          </cell>
          <cell r="E1413" t="str">
            <v>DESPACHO</v>
          </cell>
          <cell r="F1413" t="str">
            <v>NORMAL</v>
          </cell>
          <cell r="G1413" t="str">
            <v>031080004802319</v>
          </cell>
          <cell r="H1413">
            <v>44942</v>
          </cell>
          <cell r="I1413" t="str">
            <v>ENTREGADO</v>
          </cell>
          <cell r="J1413">
            <v>44943</v>
          </cell>
          <cell r="K1413" t="str">
            <v>MIRFREDD ALEXIS HERNANDEZ RODRIGUEZ</v>
          </cell>
          <cell r="L1413" t="str">
            <v>SANTO DOMINGO DE LOS COLORADOS     AV LAS DELICIAS SN  RIO ZAMORA</v>
          </cell>
          <cell r="M1413" t="str">
            <v>2352132654</v>
          </cell>
          <cell r="N1413" t="str">
            <v>0983142950</v>
          </cell>
          <cell r="O1413" t="str">
            <v>0983142950</v>
          </cell>
          <cell r="P1413" t="str">
            <v>230108</v>
          </cell>
          <cell r="Q1413" t="str">
            <v>SANTO DOMINGO</v>
          </cell>
          <cell r="R1413" t="str">
            <v>SANTO DOMINGO DE LOS TSACHILAS</v>
          </cell>
          <cell r="S1413" t="str">
            <v>SANTO DOMINGO DE LOS COLORADOS</v>
          </cell>
          <cell r="T1413" t="str">
            <v>TRAMACO</v>
          </cell>
          <cell r="U1413" t="str">
            <v>FLEXNETUIO_PROVINCIA</v>
          </cell>
          <cell r="V1413">
            <v>1</v>
          </cell>
          <cell r="W1413">
            <v>1</v>
          </cell>
          <cell r="X1413" t="str">
            <v>FLEXNET ECUADOR - MDELIVERY</v>
          </cell>
          <cell r="Y1413" t="str">
            <v>CALLE 28 DE JUNIO S/N Y GARCIA MORENO ENTRADA LLANO GRANDE</v>
          </cell>
        </row>
        <row r="1414">
          <cell r="A1414" t="str">
            <v>4802943</v>
          </cell>
          <cell r="B1414">
            <v>497432</v>
          </cell>
          <cell r="C1414" t="str">
            <v>4802943</v>
          </cell>
          <cell r="D1414" t="str">
            <v>MDELIVERY</v>
          </cell>
          <cell r="E1414" t="str">
            <v>DESPACHO</v>
          </cell>
          <cell r="F1414" t="str">
            <v>NORMAL</v>
          </cell>
          <cell r="G1414" t="str">
            <v>FT80196</v>
          </cell>
          <cell r="H1414">
            <v>44942</v>
          </cell>
          <cell r="I1414" t="str">
            <v>ENTREGADO</v>
          </cell>
          <cell r="J1414">
            <v>44943</v>
          </cell>
          <cell r="K1414" t="str">
            <v>Christian Marcelo Chamorro Salazar</v>
          </cell>
          <cell r="L1414" t="str">
            <v>SAN ANTONIO CALLE AV MANUEL CORDOVA GALARZA KM 12 Y MEDIO Y 13 DE JUNIO</v>
          </cell>
          <cell r="M1414" t="str">
            <v>1723845374</v>
          </cell>
          <cell r="N1414" t="str">
            <v>0998287111</v>
          </cell>
          <cell r="O1414" t="str">
            <v>0998287111</v>
          </cell>
          <cell r="P1414" t="str">
            <v>170311</v>
          </cell>
          <cell r="Q1414" t="str">
            <v>QUITO</v>
          </cell>
          <cell r="R1414" t="str">
            <v>PICHINCHA</v>
          </cell>
          <cell r="S1414" t="str">
            <v>QUITO - CIUDAD DEL SOL - CONDOMINIO SUPIROSA - LA ANTONIA</v>
          </cell>
          <cell r="T1414" t="str">
            <v>FLEXTRANS UIO</v>
          </cell>
          <cell r="U1414" t="str">
            <v>FLEXNETUIO_LOCAL</v>
          </cell>
          <cell r="V1414">
            <v>1</v>
          </cell>
          <cell r="W1414">
            <v>1</v>
          </cell>
          <cell r="X1414" t="str">
            <v>FLEXNET ECUADOR - MDELIVERY</v>
          </cell>
          <cell r="Y1414" t="str">
            <v>CALLE 28 DE JUNIO S/N Y GARCIA MORENO ENTRADA LLANO GRANDE</v>
          </cell>
        </row>
        <row r="1415">
          <cell r="A1415" t="str">
            <v>4833875</v>
          </cell>
          <cell r="B1415">
            <v>497433</v>
          </cell>
          <cell r="C1415" t="str">
            <v>4833875</v>
          </cell>
          <cell r="D1415" t="str">
            <v>MDELIVERY</v>
          </cell>
          <cell r="E1415" t="str">
            <v>DESPACHO</v>
          </cell>
          <cell r="F1415" t="str">
            <v>NORMAL</v>
          </cell>
          <cell r="G1415" t="str">
            <v>031080004833875</v>
          </cell>
          <cell r="H1415">
            <v>44942</v>
          </cell>
          <cell r="I1415" t="str">
            <v>ENTREGADO</v>
          </cell>
          <cell r="J1415">
            <v>44944</v>
          </cell>
          <cell r="K1415" t="str">
            <v>VILDO RAMIRO SAILEMA SISALEMA</v>
          </cell>
          <cell r="L1415" t="str">
            <v>PICAIGUA    AV GALO VELA  SN CALLE GAUSS</v>
          </cell>
          <cell r="M1415" t="str">
            <v>1802615284</v>
          </cell>
          <cell r="N1415" t="str">
            <v>0995306131</v>
          </cell>
          <cell r="O1415" t="str">
            <v>0995306131</v>
          </cell>
          <cell r="P1415" t="str">
            <v>180214</v>
          </cell>
          <cell r="Q1415" t="str">
            <v>AMBATO</v>
          </cell>
          <cell r="R1415" t="str">
            <v>TUNGURAHUA</v>
          </cell>
          <cell r="S1415" t="str">
            <v>PICAIGUA</v>
          </cell>
          <cell r="T1415" t="str">
            <v>TRAMACO</v>
          </cell>
          <cell r="U1415" t="str">
            <v>FLEXNETUIO_PROVINCIA</v>
          </cell>
          <cell r="V1415">
            <v>1</v>
          </cell>
          <cell r="W1415">
            <v>1</v>
          </cell>
          <cell r="X1415" t="str">
            <v>FLEXNET ECUADOR - MDELIVERY</v>
          </cell>
          <cell r="Y1415" t="str">
            <v>CALLE 28 DE JUNIO S/N Y GARCIA MORENO ENTRADA LLANO GRANDE</v>
          </cell>
        </row>
        <row r="1416">
          <cell r="A1416" t="str">
            <v>4833885</v>
          </cell>
          <cell r="B1416">
            <v>497434</v>
          </cell>
          <cell r="C1416" t="str">
            <v>4833885</v>
          </cell>
          <cell r="D1416" t="str">
            <v>MDELIVERY</v>
          </cell>
          <cell r="E1416" t="str">
            <v>DESPACHO</v>
          </cell>
          <cell r="F1416" t="str">
            <v>NORMAL</v>
          </cell>
          <cell r="G1416" t="str">
            <v>031080004833885</v>
          </cell>
          <cell r="H1416">
            <v>44942</v>
          </cell>
          <cell r="I1416" t="str">
            <v>ENTREGADO</v>
          </cell>
          <cell r="J1416">
            <v>44944</v>
          </cell>
          <cell r="K1416" t="str">
            <v>OCHOA PALOMEQUE JUAN MARCELO</v>
          </cell>
          <cell r="L1416" t="str">
            <v>MILAGRO  CALLE  17 DE SEPTIEMBRE   SN</v>
          </cell>
          <cell r="M1416" t="str">
            <v>0917225435</v>
          </cell>
          <cell r="N1416" t="str">
            <v>0990905936</v>
          </cell>
          <cell r="O1416" t="str">
            <v>0990905936</v>
          </cell>
          <cell r="P1416" t="str">
            <v>091706</v>
          </cell>
          <cell r="Q1416" t="str">
            <v>MILAGRO</v>
          </cell>
          <cell r="R1416" t="str">
            <v>GUAYAS</v>
          </cell>
          <cell r="S1416" t="str">
            <v>MILAGRO</v>
          </cell>
          <cell r="T1416" t="str">
            <v>TRAMACO</v>
          </cell>
          <cell r="U1416" t="str">
            <v>FLEXNETUIO_PROVINCIA</v>
          </cell>
          <cell r="V1416">
            <v>1</v>
          </cell>
          <cell r="W1416">
            <v>1</v>
          </cell>
          <cell r="X1416" t="str">
            <v>FLEXNET ECUADOR - MDELIVERY</v>
          </cell>
          <cell r="Y1416" t="str">
            <v>CALLE 28 DE JUNIO S/N Y GARCIA MORENO ENTRADA LLANO GRANDE</v>
          </cell>
        </row>
        <row r="1417">
          <cell r="A1417" t="str">
            <v>4834317</v>
          </cell>
          <cell r="B1417">
            <v>497435</v>
          </cell>
          <cell r="C1417" t="str">
            <v>4834317</v>
          </cell>
          <cell r="D1417" t="str">
            <v>MDELIVERY</v>
          </cell>
          <cell r="E1417" t="str">
            <v>DESPACHO</v>
          </cell>
          <cell r="F1417" t="str">
            <v>NORMAL</v>
          </cell>
          <cell r="G1417" t="str">
            <v>031080004834317</v>
          </cell>
          <cell r="H1417">
            <v>44942</v>
          </cell>
          <cell r="I1417" t="str">
            <v>ENTREGADO</v>
          </cell>
          <cell r="J1417">
            <v>44943</v>
          </cell>
          <cell r="K1417" t="str">
            <v>ANDRES RAFAEL SOZA CARPIO</v>
          </cell>
          <cell r="L1417" t="str">
            <v>YAGUACHI VIEJO   CALLE 16  CALLE JAIME ROLDOS AGUILERA</v>
          </cell>
          <cell r="M1417" t="str">
            <v>0941232670</v>
          </cell>
          <cell r="N1417" t="str">
            <v>0998853803</v>
          </cell>
          <cell r="O1417" t="str">
            <v>0998853803</v>
          </cell>
          <cell r="P1417" t="str">
            <v>092102</v>
          </cell>
          <cell r="Q1417" t="str">
            <v>SAN JACINTO DE YAGUACHI</v>
          </cell>
          <cell r="R1417" t="str">
            <v>GUAYAS</v>
          </cell>
          <cell r="S1417" t="str">
            <v>SAN JACINTO DE YAGUACHI - LOS TRES POSTES</v>
          </cell>
          <cell r="T1417" t="str">
            <v>TRAMACO</v>
          </cell>
          <cell r="U1417" t="str">
            <v>FLEXNETUIO_PROVINCIA</v>
          </cell>
          <cell r="V1417">
            <v>1</v>
          </cell>
          <cell r="W1417">
            <v>1</v>
          </cell>
          <cell r="X1417" t="str">
            <v>FLEXNET ECUADOR - MDELIVERY</v>
          </cell>
          <cell r="Y1417" t="str">
            <v>CALLE 28 DE JUNIO S/N Y GARCIA MORENO ENTRADA LLANO GRANDE</v>
          </cell>
        </row>
        <row r="1418">
          <cell r="A1418" t="str">
            <v>4834404</v>
          </cell>
          <cell r="B1418">
            <v>497436</v>
          </cell>
          <cell r="C1418" t="str">
            <v>4834404</v>
          </cell>
          <cell r="D1418" t="str">
            <v>MDELIVERY</v>
          </cell>
          <cell r="E1418" t="str">
            <v>DESPACHO</v>
          </cell>
          <cell r="F1418" t="str">
            <v>NORMAL</v>
          </cell>
          <cell r="G1418" t="str">
            <v>031080004834404</v>
          </cell>
          <cell r="H1418">
            <v>44942</v>
          </cell>
          <cell r="I1418" t="str">
            <v>EN_TRANSITO</v>
          </cell>
          <cell r="J1418">
            <v>44942</v>
          </cell>
          <cell r="K1418" t="str">
            <v>ROSA CRISTINA NARVAEZ PEREZ</v>
          </cell>
          <cell r="L1418" t="str">
            <v>GUALACEO  VIA A LA PIRAMIDE CASA 959 CALLE BENJAMIN ALBORNOZ</v>
          </cell>
          <cell r="M1418" t="str">
            <v>0101610327</v>
          </cell>
          <cell r="N1418" t="str">
            <v>0984872236</v>
          </cell>
          <cell r="O1418" t="str">
            <v>0984872236</v>
          </cell>
          <cell r="P1418" t="str">
            <v>010402</v>
          </cell>
          <cell r="Q1418" t="str">
            <v>GUALACEO</v>
          </cell>
          <cell r="R1418" t="str">
            <v>AZUAY</v>
          </cell>
          <cell r="S1418" t="str">
            <v>GUALACEO</v>
          </cell>
          <cell r="T1418" t="str">
            <v>TRAMACO</v>
          </cell>
          <cell r="U1418" t="str">
            <v>FLEXNETUIO_PROVINCIA</v>
          </cell>
          <cell r="V1418">
            <v>1</v>
          </cell>
          <cell r="W1418">
            <v>1</v>
          </cell>
          <cell r="X1418" t="str">
            <v>FLEXNET ECUADOR - MDELIVERY</v>
          </cell>
          <cell r="Y1418" t="str">
            <v>CALLE 28 DE JUNIO S/N Y GARCIA MORENO ENTRADA LLANO GRANDE</v>
          </cell>
        </row>
        <row r="1419">
          <cell r="A1419" t="str">
            <v>4834674</v>
          </cell>
          <cell r="B1419">
            <v>497437</v>
          </cell>
          <cell r="C1419" t="str">
            <v>4834674</v>
          </cell>
          <cell r="D1419" t="str">
            <v>MDELIVERY</v>
          </cell>
          <cell r="E1419" t="str">
            <v>DESPACHO</v>
          </cell>
          <cell r="F1419" t="str">
            <v>NORMAL</v>
          </cell>
          <cell r="G1419" t="str">
            <v>FT80156</v>
          </cell>
          <cell r="H1419">
            <v>44942</v>
          </cell>
          <cell r="I1419" t="str">
            <v>ENTREGADO</v>
          </cell>
          <cell r="J1419">
            <v>44943</v>
          </cell>
          <cell r="K1419" t="str">
            <v>FREDDY ALBERTO ESCOBAR PERLAZA</v>
          </cell>
          <cell r="L1419" t="str">
            <v>CENTRO HISTORICO CALLE MEJIA SN Y BENALCAZAR</v>
          </cell>
          <cell r="M1419" t="str">
            <v>0803999184</v>
          </cell>
          <cell r="N1419" t="str">
            <v>0967649878</v>
          </cell>
          <cell r="O1419" t="str">
            <v>0967649878</v>
          </cell>
          <cell r="P1419" t="str">
            <v>170401</v>
          </cell>
          <cell r="Q1419" t="str">
            <v>QUITO</v>
          </cell>
          <cell r="R1419" t="str">
            <v>PICHINCHA</v>
          </cell>
          <cell r="S1419" t="str">
            <v>QUITO</v>
          </cell>
          <cell r="T1419" t="str">
            <v>FLEXTRANS UIO</v>
          </cell>
          <cell r="U1419" t="str">
            <v>FLEXNETUIO_LOCAL</v>
          </cell>
          <cell r="V1419">
            <v>1</v>
          </cell>
          <cell r="W1419">
            <v>1</v>
          </cell>
          <cell r="X1419" t="str">
            <v>FLEXNET ECUADOR - MDELIVERY</v>
          </cell>
          <cell r="Y1419" t="str">
            <v>CALLE 28 DE JUNIO S/N Y GARCIA MORENO ENTRADA LLANO GRANDE</v>
          </cell>
        </row>
        <row r="1420">
          <cell r="A1420" t="str">
            <v>4834857</v>
          </cell>
          <cell r="B1420">
            <v>497438</v>
          </cell>
          <cell r="C1420" t="str">
            <v>4834857</v>
          </cell>
          <cell r="D1420" t="str">
            <v>MDELIVERY</v>
          </cell>
          <cell r="E1420" t="str">
            <v>DESPACHO</v>
          </cell>
          <cell r="F1420" t="str">
            <v>NORMAL</v>
          </cell>
          <cell r="G1420" t="str">
            <v>031080004834857</v>
          </cell>
          <cell r="H1420">
            <v>44942</v>
          </cell>
          <cell r="I1420" t="str">
            <v>EN_TRANSITO</v>
          </cell>
          <cell r="J1420">
            <v>44942</v>
          </cell>
          <cell r="K1420" t="str">
            <v>CARINA JULISSA VASQUEZ DIAZ</v>
          </cell>
          <cell r="L1420" t="str">
            <v>ZAMORA CALLE CIUDAD DE LOYOLA SN CALLE LOGRONIO</v>
          </cell>
          <cell r="M1420" t="str">
            <v>1950191385</v>
          </cell>
          <cell r="N1420" t="str">
            <v>0960528592</v>
          </cell>
          <cell r="O1420" t="str">
            <v>0960528592</v>
          </cell>
          <cell r="P1420" t="str">
            <v>190101</v>
          </cell>
          <cell r="Q1420" t="str">
            <v>ZAMORA</v>
          </cell>
          <cell r="R1420" t="str">
            <v>ZAMORA CHINCHIPE</v>
          </cell>
          <cell r="S1420" t="str">
            <v>ZAMORA</v>
          </cell>
          <cell r="T1420" t="str">
            <v>TRAMACO</v>
          </cell>
          <cell r="U1420" t="str">
            <v>FLEXNETUIO_PROVINCIA</v>
          </cell>
          <cell r="V1420">
            <v>1</v>
          </cell>
          <cell r="W1420">
            <v>1</v>
          </cell>
          <cell r="X1420" t="str">
            <v>FLEXNET ECUADOR - MDELIVERY</v>
          </cell>
          <cell r="Y1420" t="str">
            <v>CALLE 28 DE JUNIO S/N Y GARCIA MORENO ENTRADA LLANO GRANDE</v>
          </cell>
        </row>
        <row r="1421">
          <cell r="A1421" t="str">
            <v>4835078</v>
          </cell>
          <cell r="B1421">
            <v>497439</v>
          </cell>
          <cell r="C1421" t="str">
            <v>4835078</v>
          </cell>
          <cell r="D1421" t="str">
            <v>MDELIVERY</v>
          </cell>
          <cell r="E1421" t="str">
            <v>DESPACHO</v>
          </cell>
          <cell r="F1421" t="str">
            <v>NORMAL</v>
          </cell>
          <cell r="G1421" t="str">
            <v>FT80187</v>
          </cell>
          <cell r="H1421">
            <v>44942</v>
          </cell>
          <cell r="I1421" t="str">
            <v>ENTREGADO</v>
          </cell>
          <cell r="J1421">
            <v>44944</v>
          </cell>
          <cell r="K1421" t="str">
            <v>MORANTE PAREDES JOSUE ISMAEL</v>
          </cell>
          <cell r="L1421" t="str">
            <v>SOLANDA CALLE BALZAR  E7 69  Y PIMAMPIRO</v>
          </cell>
          <cell r="M1421" t="str">
            <v>1752256345</v>
          </cell>
          <cell r="N1421" t="str">
            <v>0999714885</v>
          </cell>
          <cell r="O1421" t="str">
            <v>0999714885</v>
          </cell>
          <cell r="P1421" t="str">
            <v>170605</v>
          </cell>
          <cell r="Q1421" t="str">
            <v>QUITO</v>
          </cell>
          <cell r="R1421" t="str">
            <v>PICHINCHA</v>
          </cell>
          <cell r="S1421" t="str">
            <v>QUITO</v>
          </cell>
          <cell r="T1421" t="str">
            <v>FLEXTRANS UIO</v>
          </cell>
          <cell r="U1421" t="str">
            <v>FLEXNETUIO_LOCAL</v>
          </cell>
          <cell r="V1421">
            <v>1</v>
          </cell>
          <cell r="W1421">
            <v>1</v>
          </cell>
          <cell r="X1421" t="str">
            <v>FLEXNET ECUADOR - MDELIVERY</v>
          </cell>
          <cell r="Y1421" t="str">
            <v>CALLE 28 DE JUNIO S/N Y GARCIA MORENO ENTRADA LLANO GRANDE</v>
          </cell>
        </row>
        <row r="1422">
          <cell r="A1422" t="str">
            <v>4835396</v>
          </cell>
          <cell r="B1422">
            <v>497440</v>
          </cell>
          <cell r="C1422" t="str">
            <v>4835396</v>
          </cell>
          <cell r="D1422" t="str">
            <v>MDELIVERY</v>
          </cell>
          <cell r="E1422" t="str">
            <v>DESPACHO</v>
          </cell>
          <cell r="F1422" t="str">
            <v>NORMAL</v>
          </cell>
          <cell r="G1422" t="str">
            <v>031080004835396</v>
          </cell>
          <cell r="H1422">
            <v>44942</v>
          </cell>
          <cell r="I1422" t="str">
            <v>EN_TRANSITO</v>
          </cell>
          <cell r="J1422">
            <v>44942</v>
          </cell>
          <cell r="K1422" t="str">
            <v>EDWIN FABRICIO CARBAJAL CASIERRA</v>
          </cell>
          <cell r="L1422" t="str">
            <v>5 DE AGOSTO CALLE MEXICO SN CALLE FRANCSICO MEJIA VEGA</v>
          </cell>
          <cell r="M1422" t="str">
            <v>0802233593</v>
          </cell>
          <cell r="N1422" t="str">
            <v>0997542552</v>
          </cell>
          <cell r="O1422" t="str">
            <v>0997542552</v>
          </cell>
          <cell r="P1422" t="str">
            <v>080112</v>
          </cell>
          <cell r="Q1422" t="str">
            <v>ESMERALDAS</v>
          </cell>
          <cell r="R1422" t="str">
            <v>ESMERALDAS</v>
          </cell>
          <cell r="S1422" t="str">
            <v>ESMERALDAS</v>
          </cell>
          <cell r="T1422" t="str">
            <v>TRAMACO</v>
          </cell>
          <cell r="U1422" t="str">
            <v>FLEXNETUIO_PROVINCIA</v>
          </cell>
          <cell r="V1422">
            <v>1</v>
          </cell>
          <cell r="W1422">
            <v>1</v>
          </cell>
          <cell r="X1422" t="str">
            <v>FLEXNET ECUADOR - MDELIVERY</v>
          </cell>
          <cell r="Y1422" t="str">
            <v>CALLE 28 DE JUNIO S/N Y GARCIA MORENO ENTRADA LLANO GRANDE</v>
          </cell>
        </row>
        <row r="1423">
          <cell r="A1423" t="str">
            <v>4835456</v>
          </cell>
          <cell r="B1423">
            <v>497441</v>
          </cell>
          <cell r="C1423" t="str">
            <v>4835456</v>
          </cell>
          <cell r="D1423" t="str">
            <v>MDELIVERY</v>
          </cell>
          <cell r="E1423" t="str">
            <v>DESPACHO</v>
          </cell>
          <cell r="F1423" t="str">
            <v>NORMAL</v>
          </cell>
          <cell r="G1423" t="str">
            <v>FT80195</v>
          </cell>
          <cell r="H1423">
            <v>44942</v>
          </cell>
          <cell r="I1423" t="str">
            <v>ENTREGADO</v>
          </cell>
          <cell r="J1423">
            <v>44943</v>
          </cell>
          <cell r="K1423" t="str">
            <v>PENA SAMANIEGO NELSON RENE</v>
          </cell>
          <cell r="L1423" t="str">
            <v>PIFO   CALLE 7  SN CALLE 10</v>
          </cell>
          <cell r="M1423" t="str">
            <v>0201782190</v>
          </cell>
          <cell r="N1423" t="str">
            <v>0983868447</v>
          </cell>
          <cell r="O1423" t="str">
            <v>0983868447</v>
          </cell>
          <cell r="P1423" t="str">
            <v>170906</v>
          </cell>
          <cell r="Q1423" t="str">
            <v>QUITO</v>
          </cell>
          <cell r="R1423" t="str">
            <v>PICHINCHA</v>
          </cell>
          <cell r="S1423" t="str">
            <v>PIFO - ITULCACHI</v>
          </cell>
          <cell r="T1423" t="str">
            <v>FLEXTRANS UIO</v>
          </cell>
          <cell r="U1423" t="str">
            <v>FLEXNETUIO_LOCAL</v>
          </cell>
          <cell r="V1423">
            <v>1</v>
          </cell>
          <cell r="W1423">
            <v>1</v>
          </cell>
          <cell r="X1423" t="str">
            <v>FLEXNET ECUADOR - MDELIVERY</v>
          </cell>
          <cell r="Y1423" t="str">
            <v>CALLE 28 DE JUNIO S/N Y GARCIA MORENO ENTRADA LLANO GRANDE</v>
          </cell>
        </row>
        <row r="1424">
          <cell r="A1424" t="str">
            <v>4835484</v>
          </cell>
          <cell r="B1424">
            <v>497442</v>
          </cell>
          <cell r="C1424" t="str">
            <v>4835484</v>
          </cell>
          <cell r="D1424" t="str">
            <v>MDELIVERY</v>
          </cell>
          <cell r="E1424" t="str">
            <v>DESPACHO</v>
          </cell>
          <cell r="F1424" t="str">
            <v>NORMAL</v>
          </cell>
          <cell r="G1424" t="str">
            <v>031080004835484</v>
          </cell>
          <cell r="H1424">
            <v>44942</v>
          </cell>
          <cell r="I1424" t="str">
            <v>ENTREGADO</v>
          </cell>
          <cell r="J1424">
            <v>44943</v>
          </cell>
          <cell r="K1424" t="str">
            <v>MILEYDI ELIZABETH SOLORZANO CRUZATE</v>
          </cell>
          <cell r="L1424" t="str">
            <v>SAN CAMILO CALLE 4TA SN CALLE E</v>
          </cell>
          <cell r="M1424" t="str">
            <v>1317690889</v>
          </cell>
          <cell r="N1424" t="str">
            <v>0989846502</v>
          </cell>
          <cell r="O1424" t="str">
            <v>0989846502</v>
          </cell>
          <cell r="P1424" t="str">
            <v>120304</v>
          </cell>
          <cell r="Q1424" t="str">
            <v>QUEVEDO</v>
          </cell>
          <cell r="R1424" t="str">
            <v>LOS RIOS</v>
          </cell>
          <cell r="S1424" t="str">
            <v>QUEVEDO</v>
          </cell>
          <cell r="T1424" t="str">
            <v>TRAMACO</v>
          </cell>
          <cell r="U1424" t="str">
            <v>FLEXNETUIO_PROVINCIA</v>
          </cell>
          <cell r="V1424">
            <v>1</v>
          </cell>
          <cell r="W1424">
            <v>1</v>
          </cell>
          <cell r="X1424" t="str">
            <v>FLEXNET ECUADOR - MDELIVERY</v>
          </cell>
          <cell r="Y1424" t="str">
            <v>CALLE 28 DE JUNIO S/N Y GARCIA MORENO ENTRADA LLANO GRANDE</v>
          </cell>
        </row>
        <row r="1425">
          <cell r="A1425" t="str">
            <v>4835508</v>
          </cell>
          <cell r="B1425">
            <v>497443</v>
          </cell>
          <cell r="C1425" t="str">
            <v>4835508</v>
          </cell>
          <cell r="D1425" t="str">
            <v>MDELIVERY</v>
          </cell>
          <cell r="E1425" t="str">
            <v>DESPACHO</v>
          </cell>
          <cell r="F1425" t="str">
            <v>NORMAL</v>
          </cell>
          <cell r="G1425" t="str">
            <v>031080004835508</v>
          </cell>
          <cell r="H1425">
            <v>44942</v>
          </cell>
          <cell r="I1425" t="str">
            <v>ENTREGADO</v>
          </cell>
          <cell r="J1425">
            <v>44943</v>
          </cell>
          <cell r="K1425" t="str">
            <v>ANDRES FERNANDO LAINEZ PANCHANA</v>
          </cell>
          <cell r="L1425" t="str">
            <v>SALINAS CALLE 15 SN CALLE MALECON</v>
          </cell>
          <cell r="M1425" t="str">
            <v>2450038514</v>
          </cell>
          <cell r="N1425" t="str">
            <v>0983533841</v>
          </cell>
          <cell r="O1425" t="str">
            <v>0983533841</v>
          </cell>
          <cell r="P1425" t="str">
            <v>240209</v>
          </cell>
          <cell r="Q1425" t="str">
            <v>SALINAS</v>
          </cell>
          <cell r="R1425" t="str">
            <v>SANTA ELENA</v>
          </cell>
          <cell r="S1425" t="str">
            <v>SALINAS</v>
          </cell>
          <cell r="T1425" t="str">
            <v>TRAMACO</v>
          </cell>
          <cell r="U1425" t="str">
            <v>FLEXNETUIO_PROVINCIA</v>
          </cell>
          <cell r="V1425">
            <v>1</v>
          </cell>
          <cell r="W1425">
            <v>1</v>
          </cell>
          <cell r="X1425" t="str">
            <v>FLEXNET ECUADOR - MDELIVERY</v>
          </cell>
          <cell r="Y1425" t="str">
            <v>CALLE 28 DE JUNIO S/N Y GARCIA MORENO ENTRADA LLANO GRANDE</v>
          </cell>
        </row>
        <row r="1426">
          <cell r="A1426" t="str">
            <v>4835511</v>
          </cell>
          <cell r="B1426">
            <v>497444</v>
          </cell>
          <cell r="C1426" t="str">
            <v>4835511</v>
          </cell>
          <cell r="D1426" t="str">
            <v>MDELIVERY</v>
          </cell>
          <cell r="E1426" t="str">
            <v>DESPACHO</v>
          </cell>
          <cell r="F1426" t="str">
            <v>NORMAL</v>
          </cell>
          <cell r="G1426" t="str">
            <v>031080004835511</v>
          </cell>
          <cell r="H1426">
            <v>44942</v>
          </cell>
          <cell r="I1426" t="str">
            <v>ENTREGADO</v>
          </cell>
          <cell r="J1426">
            <v>44944</v>
          </cell>
          <cell r="K1426" t="str">
            <v>INGRID VERONICA DUENAS VILLAMARIN</v>
          </cell>
          <cell r="L1426" t="str">
            <v>DOCTOR CAMILO PONCE CALLE GARCIA MORENO SN ENTRE CALLE I Y CALLE H</v>
          </cell>
          <cell r="M1426" t="str">
            <v>1202491005</v>
          </cell>
          <cell r="N1426" t="str">
            <v>0960019703</v>
          </cell>
          <cell r="O1426" t="str">
            <v>0960019703</v>
          </cell>
          <cell r="P1426" t="str">
            <v>120105</v>
          </cell>
          <cell r="Q1426" t="str">
            <v>BABAHOYO</v>
          </cell>
          <cell r="R1426" t="str">
            <v>LOS RIOS</v>
          </cell>
          <cell r="S1426" t="str">
            <v>BABAHOYO</v>
          </cell>
          <cell r="T1426" t="str">
            <v>TRAMACO</v>
          </cell>
          <cell r="U1426" t="str">
            <v>FLEXNETUIO_PROVINCIA</v>
          </cell>
          <cell r="V1426">
            <v>1</v>
          </cell>
          <cell r="W1426">
            <v>1</v>
          </cell>
          <cell r="X1426" t="str">
            <v>FLEXNET ECUADOR - MDELIVERY</v>
          </cell>
          <cell r="Y1426" t="str">
            <v>CALLE 28 DE JUNIO S/N Y GARCIA MORENO ENTRADA LLANO GRANDE</v>
          </cell>
        </row>
        <row r="1427">
          <cell r="A1427" t="str">
            <v>4835513</v>
          </cell>
          <cell r="B1427">
            <v>497445</v>
          </cell>
          <cell r="C1427" t="str">
            <v>4835513</v>
          </cell>
          <cell r="D1427" t="str">
            <v>MDELIVERY</v>
          </cell>
          <cell r="E1427" t="str">
            <v>DESPACHO</v>
          </cell>
          <cell r="F1427" t="str">
            <v>NORMAL</v>
          </cell>
          <cell r="G1427" t="str">
            <v>FT80146</v>
          </cell>
          <cell r="H1427">
            <v>44942</v>
          </cell>
          <cell r="I1427" t="str">
            <v>ENTREGADO</v>
          </cell>
          <cell r="J1427">
            <v>44943</v>
          </cell>
          <cell r="K1427" t="str">
            <v>AIDA IVETTE LOOR PIEDRA</v>
          </cell>
          <cell r="L1427" t="str">
            <v>TARQUI URDENOR II MZ 207 VILLA 20 21</v>
          </cell>
          <cell r="M1427" t="str">
            <v>0910789304</v>
          </cell>
          <cell r="N1427" t="str">
            <v>0999948146</v>
          </cell>
          <cell r="O1427" t="str">
            <v/>
          </cell>
          <cell r="P1427" t="str">
            <v>090507</v>
          </cell>
          <cell r="Q1427" t="str">
            <v>GUAYAQUIL</v>
          </cell>
          <cell r="R1427" t="str">
            <v>GUAYAS</v>
          </cell>
          <cell r="S1427" t="str">
            <v>GUAYAQUIL</v>
          </cell>
          <cell r="T1427" t="str">
            <v>ITSACOURIER</v>
          </cell>
          <cell r="U1427" t="str">
            <v>FLEXNETUIO_GYE</v>
          </cell>
          <cell r="V1427">
            <v>1</v>
          </cell>
          <cell r="W1427">
            <v>1</v>
          </cell>
          <cell r="X1427" t="str">
            <v>FLEXNET ECUADOR - MDELIVERY</v>
          </cell>
          <cell r="Y1427" t="str">
            <v>CALLE 28 DE JUNIO S/N Y GARCIA MORENO ENTRADA LLANO GRANDE</v>
          </cell>
        </row>
        <row r="1428">
          <cell r="A1428" t="str">
            <v>4835521</v>
          </cell>
          <cell r="B1428">
            <v>497446</v>
          </cell>
          <cell r="C1428" t="str">
            <v>4835521</v>
          </cell>
          <cell r="D1428" t="str">
            <v>MDELIVERY</v>
          </cell>
          <cell r="E1428" t="str">
            <v>DESPACHO</v>
          </cell>
          <cell r="F1428" t="str">
            <v>NORMAL</v>
          </cell>
          <cell r="G1428" t="str">
            <v>031080004835521</v>
          </cell>
          <cell r="H1428">
            <v>44942</v>
          </cell>
          <cell r="I1428" t="str">
            <v>ENTREGADO</v>
          </cell>
          <cell r="J1428">
            <v>44943</v>
          </cell>
          <cell r="K1428" t="str">
            <v>GEOVANNY LEONARDO SEPA BRAVO</v>
          </cell>
          <cell r="L1428" t="str">
            <v>EL CARMEN   CALLE AV CHONE KM 37  SN JAIME ROLDOS</v>
          </cell>
          <cell r="M1428" t="str">
            <v>2300439664</v>
          </cell>
          <cell r="N1428" t="str">
            <v>0968722425</v>
          </cell>
          <cell r="O1428" t="str">
            <v>0968722425</v>
          </cell>
          <cell r="P1428" t="str">
            <v>130501</v>
          </cell>
          <cell r="Q1428" t="str">
            <v>EL CARMEN</v>
          </cell>
          <cell r="R1428" t="str">
            <v>MANABI</v>
          </cell>
          <cell r="S1428" t="str">
            <v>EL CARMEN - EL PORVENIR - SAN RAMON DE TIGRILLO</v>
          </cell>
          <cell r="T1428" t="str">
            <v>TRAMACO</v>
          </cell>
          <cell r="U1428" t="str">
            <v>FLEXNETUIO_PROVINCIA</v>
          </cell>
          <cell r="V1428">
            <v>1</v>
          </cell>
          <cell r="W1428">
            <v>1</v>
          </cell>
          <cell r="X1428" t="str">
            <v>FLEXNET ECUADOR - MDELIVERY</v>
          </cell>
          <cell r="Y1428" t="str">
            <v>CALLE 28 DE JUNIO S/N Y GARCIA MORENO ENTRADA LLANO GRANDE</v>
          </cell>
        </row>
        <row r="1429">
          <cell r="A1429" t="str">
            <v>4835537</v>
          </cell>
          <cell r="B1429">
            <v>497447</v>
          </cell>
          <cell r="C1429" t="str">
            <v>4835537</v>
          </cell>
          <cell r="D1429" t="str">
            <v>MDELIVERY</v>
          </cell>
          <cell r="E1429" t="str">
            <v>DESPACHO</v>
          </cell>
          <cell r="F1429" t="str">
            <v>NORMAL</v>
          </cell>
          <cell r="G1429" t="str">
            <v>031080004835537</v>
          </cell>
          <cell r="H1429">
            <v>44942</v>
          </cell>
          <cell r="I1429" t="str">
            <v>INCIDENCIA</v>
          </cell>
          <cell r="J1429">
            <v>44944</v>
          </cell>
          <cell r="K1429" t="str">
            <v>ASHLY NAHOMY QUIROZ GONZALEZ</v>
          </cell>
          <cell r="L1429" t="str">
            <v>LOS ESTEROS     CALLE  C49    SN CALLE  C50</v>
          </cell>
          <cell r="M1429" t="str">
            <v>0950738278</v>
          </cell>
          <cell r="N1429" t="str">
            <v>0990874650</v>
          </cell>
          <cell r="O1429" t="str">
            <v>0990874650</v>
          </cell>
          <cell r="P1429" t="str">
            <v>130214</v>
          </cell>
          <cell r="Q1429" t="str">
            <v>MANTA</v>
          </cell>
          <cell r="R1429" t="str">
            <v>MANABI</v>
          </cell>
          <cell r="S1429" t="str">
            <v>MANTA</v>
          </cell>
          <cell r="T1429" t="str">
            <v>TRAMACO</v>
          </cell>
          <cell r="U1429" t="str">
            <v>FLEXNETUIO_PROVINCIA</v>
          </cell>
          <cell r="V1429">
            <v>1</v>
          </cell>
          <cell r="W1429">
            <v>1</v>
          </cell>
          <cell r="X1429" t="str">
            <v>FLEXNET ECUADOR - MDELIVERY</v>
          </cell>
          <cell r="Y1429" t="str">
            <v>CALLE 28 DE JUNIO S/N Y GARCIA MORENO ENTRADA LLANO GRANDE</v>
          </cell>
        </row>
        <row r="1430">
          <cell r="A1430" t="str">
            <v>4835641</v>
          </cell>
          <cell r="B1430">
            <v>497448</v>
          </cell>
          <cell r="C1430" t="str">
            <v>4835641</v>
          </cell>
          <cell r="D1430" t="str">
            <v>MDELIVERY</v>
          </cell>
          <cell r="E1430" t="str">
            <v>DESPACHO</v>
          </cell>
          <cell r="F1430" t="str">
            <v>NORMAL</v>
          </cell>
          <cell r="G1430" t="str">
            <v>031080004835641</v>
          </cell>
          <cell r="H1430">
            <v>44942</v>
          </cell>
          <cell r="I1430" t="str">
            <v>EN_TRANSITO</v>
          </cell>
          <cell r="J1430">
            <v>44942</v>
          </cell>
          <cell r="K1430" t="str">
            <v>MISHELL AYLEN ROMERO GARRIDO</v>
          </cell>
          <cell r="L1430" t="str">
            <v>PEDRO VICENTE MALDONADO AV MANUEL CORDOVA GALARZA SN CALLE 26 DE SEPTIEMBRE</v>
          </cell>
          <cell r="M1430" t="str">
            <v>1755467089</v>
          </cell>
          <cell r="N1430" t="str">
            <v>0969081594</v>
          </cell>
          <cell r="O1430" t="str">
            <v/>
          </cell>
          <cell r="P1430" t="str">
            <v>171201</v>
          </cell>
          <cell r="Q1430" t="str">
            <v>PEDRO VICENTE MALDONADO</v>
          </cell>
          <cell r="R1430" t="str">
            <v>PICHINCHA</v>
          </cell>
          <cell r="S1430" t="str">
            <v>PEDRO VICENTE MALDONADO - SAN VICENTE DE ANDOAS - CELICA</v>
          </cell>
          <cell r="T1430" t="str">
            <v>TRAMACO</v>
          </cell>
          <cell r="U1430" t="str">
            <v>FLEXNETUIO_PROVINCIA</v>
          </cell>
          <cell r="V1430">
            <v>1</v>
          </cell>
          <cell r="W1430">
            <v>1</v>
          </cell>
          <cell r="X1430" t="str">
            <v>FLEXNET ECUADOR - MDELIVERY</v>
          </cell>
          <cell r="Y1430" t="str">
            <v>CALLE 28 DE JUNIO S/N Y GARCIA MORENO ENTRADA LLANO GRANDE</v>
          </cell>
        </row>
        <row r="1431">
          <cell r="A1431" t="str">
            <v>4835722</v>
          </cell>
          <cell r="B1431">
            <v>497449</v>
          </cell>
          <cell r="C1431" t="str">
            <v>4835722</v>
          </cell>
          <cell r="D1431" t="str">
            <v>MDELIVERY</v>
          </cell>
          <cell r="E1431" t="str">
            <v>DESPACHO</v>
          </cell>
          <cell r="F1431" t="str">
            <v>NORMAL</v>
          </cell>
          <cell r="G1431" t="str">
            <v>031080004835722</v>
          </cell>
          <cell r="H1431">
            <v>44942</v>
          </cell>
          <cell r="I1431" t="str">
            <v>INCIDENCIA</v>
          </cell>
          <cell r="J1431">
            <v>44944</v>
          </cell>
          <cell r="K1431" t="str">
            <v>VICTOR VINICIO COELLO PAREDES</v>
          </cell>
          <cell r="L1431" t="str">
            <v>EL PUYO    CALLE GUAYAQUIL   SN CALLE  PUERTO BAQUERIZO</v>
          </cell>
          <cell r="M1431" t="str">
            <v>1600544009</v>
          </cell>
          <cell r="N1431" t="str">
            <v>0999793012</v>
          </cell>
          <cell r="O1431" t="str">
            <v>0999793012</v>
          </cell>
          <cell r="P1431" t="str">
            <v>160101</v>
          </cell>
          <cell r="Q1431" t="str">
            <v>PUYO</v>
          </cell>
          <cell r="R1431" t="str">
            <v>PASTAZA</v>
          </cell>
          <cell r="S1431" t="str">
            <v>PUYO</v>
          </cell>
          <cell r="T1431" t="str">
            <v>TRAMACO</v>
          </cell>
          <cell r="U1431" t="str">
            <v>FLEXNETUIO_PROVINCIA</v>
          </cell>
          <cell r="V1431">
            <v>1</v>
          </cell>
          <cell r="W1431">
            <v>1</v>
          </cell>
          <cell r="X1431" t="str">
            <v>FLEXNET ECUADOR - MDELIVERY</v>
          </cell>
          <cell r="Y1431" t="str">
            <v>CALLE 28 DE JUNIO S/N Y GARCIA MORENO ENTRADA LLANO GRANDE</v>
          </cell>
        </row>
        <row r="1432">
          <cell r="A1432" t="str">
            <v>4835739</v>
          </cell>
          <cell r="B1432">
            <v>497450</v>
          </cell>
          <cell r="C1432" t="str">
            <v>4835739</v>
          </cell>
          <cell r="D1432" t="str">
            <v>MDELIVERY</v>
          </cell>
          <cell r="E1432" t="str">
            <v>DESPACHO</v>
          </cell>
          <cell r="F1432" t="str">
            <v>NORMAL</v>
          </cell>
          <cell r="G1432" t="str">
            <v>031080004835739</v>
          </cell>
          <cell r="H1432">
            <v>44942</v>
          </cell>
          <cell r="I1432" t="str">
            <v>ENTREGADO</v>
          </cell>
          <cell r="J1432">
            <v>44943</v>
          </cell>
          <cell r="K1432" t="str">
            <v>MARCELA DEL CARMEN CACAO BONILLA</v>
          </cell>
          <cell r="L1432" t="str">
            <v>PEDRO CARBO CALLE EMILIANO CAICEDO SN CALLE JUAN MOLTALVO</v>
          </cell>
          <cell r="M1432" t="str">
            <v>0919688861</v>
          </cell>
          <cell r="N1432" t="str">
            <v>0986216490</v>
          </cell>
          <cell r="O1432" t="str">
            <v>0986216490</v>
          </cell>
          <cell r="P1432" t="str">
            <v>091401</v>
          </cell>
          <cell r="Q1432" t="str">
            <v>PEDRO CARBO</v>
          </cell>
          <cell r="R1432" t="str">
            <v>GUAYAS</v>
          </cell>
          <cell r="S1432" t="str">
            <v>PEDRO CARBO - LA ESTACADA</v>
          </cell>
          <cell r="T1432" t="str">
            <v>TRAMACO</v>
          </cell>
          <cell r="U1432" t="str">
            <v>FLEXNETUIO_PROVINCIA</v>
          </cell>
          <cell r="V1432">
            <v>1</v>
          </cell>
          <cell r="W1432">
            <v>1</v>
          </cell>
          <cell r="X1432" t="str">
            <v>FLEXNET ECUADOR - MDELIVERY</v>
          </cell>
          <cell r="Y1432" t="str">
            <v>CALLE 28 DE JUNIO S/N Y GARCIA MORENO ENTRADA LLANO GRANDE</v>
          </cell>
        </row>
        <row r="1433">
          <cell r="A1433" t="str">
            <v>4835885</v>
          </cell>
          <cell r="B1433">
            <v>497451</v>
          </cell>
          <cell r="C1433" t="str">
            <v>4835885</v>
          </cell>
          <cell r="D1433" t="str">
            <v>MDELIVERY</v>
          </cell>
          <cell r="E1433" t="str">
            <v>DESPACHO</v>
          </cell>
          <cell r="F1433" t="str">
            <v>DERIVADO PICK UP</v>
          </cell>
          <cell r="G1433" t="str">
            <v>031080004835885</v>
          </cell>
          <cell r="H1433">
            <v>44942</v>
          </cell>
          <cell r="I1433" t="str">
            <v>ENTREGADO</v>
          </cell>
          <cell r="J1433">
            <v>44943</v>
          </cell>
          <cell r="K1433" t="str">
            <v>HUGO EDUARDO CRESPO   SOLIS</v>
          </cell>
          <cell r="L1433" t="str">
            <v>OFICINA TRAMACO ESMERALDAS CENTRO DE DISTRIBUCION</v>
          </cell>
          <cell r="M1433" t="str">
            <v>0803298363</v>
          </cell>
          <cell r="N1433" t="str">
            <v>0989187110</v>
          </cell>
          <cell r="O1433" t="str">
            <v>0989187110</v>
          </cell>
          <cell r="P1433" t="str">
            <v>ESMERALDAS</v>
          </cell>
          <cell r="Q1433" t="str">
            <v>ESMERALDAS</v>
          </cell>
          <cell r="R1433" t="str">
            <v>ESMERALDAS</v>
          </cell>
          <cell r="T1433" t="str">
            <v>TRAMACO</v>
          </cell>
          <cell r="U1433" t="str">
            <v>FLEXNETUIO_PROVINCIA</v>
          </cell>
          <cell r="V1433">
            <v>1</v>
          </cell>
          <cell r="W1433">
            <v>1</v>
          </cell>
          <cell r="X1433" t="str">
            <v>FLEXNET ECUADOR - MDELIVERY</v>
          </cell>
          <cell r="Y1433" t="str">
            <v>CALLE 28 DE JUNIO S/N Y GARCIA MORENO ENTRADA LLANO GRANDE</v>
          </cell>
        </row>
        <row r="1434">
          <cell r="A1434" t="str">
            <v>4836197</v>
          </cell>
          <cell r="B1434">
            <v>497452</v>
          </cell>
          <cell r="C1434" t="str">
            <v>4836197</v>
          </cell>
          <cell r="D1434" t="str">
            <v>MDELIVERY</v>
          </cell>
          <cell r="E1434" t="str">
            <v>DESPACHO</v>
          </cell>
          <cell r="F1434" t="str">
            <v>NORMAL</v>
          </cell>
          <cell r="G1434" t="str">
            <v>031080004836197</v>
          </cell>
          <cell r="H1434">
            <v>44942</v>
          </cell>
          <cell r="I1434" t="str">
            <v>ENTREGADO</v>
          </cell>
          <cell r="J1434">
            <v>44943</v>
          </cell>
          <cell r="K1434" t="str">
            <v>JORGE FERNANDO BAQUE FRANCO</v>
          </cell>
          <cell r="L1434" t="str">
            <v>ELOY ALFARO   CDLA ABELT GILBERT 3  MZ 28  VILLA 3  CALLE 27</v>
          </cell>
          <cell r="M1434" t="str">
            <v>0919748228</v>
          </cell>
          <cell r="N1434" t="str">
            <v>0987983715</v>
          </cell>
          <cell r="O1434" t="str">
            <v>0987983715</v>
          </cell>
          <cell r="P1434" t="str">
            <v>092408</v>
          </cell>
          <cell r="Q1434" t="str">
            <v>DURAN</v>
          </cell>
          <cell r="R1434" t="str">
            <v>GUAYAS</v>
          </cell>
          <cell r="S1434" t="str">
            <v>ELOY ALFARO (DURAN)</v>
          </cell>
          <cell r="T1434" t="str">
            <v>TRAMACO</v>
          </cell>
          <cell r="U1434" t="str">
            <v>FLEXNETUIO_GYE</v>
          </cell>
          <cell r="V1434">
            <v>1</v>
          </cell>
          <cell r="W1434">
            <v>1</v>
          </cell>
          <cell r="X1434" t="str">
            <v>FLEXNET ECUADOR - MDELIVERY</v>
          </cell>
          <cell r="Y1434" t="str">
            <v>CALLE 28 DE JUNIO S/N Y GARCIA MORENO ENTRADA LLANO GRANDE</v>
          </cell>
        </row>
        <row r="1435">
          <cell r="A1435" t="str">
            <v>4836221</v>
          </cell>
          <cell r="B1435">
            <v>497453</v>
          </cell>
          <cell r="C1435" t="str">
            <v>4836221</v>
          </cell>
          <cell r="D1435" t="str">
            <v>MDELIVERY</v>
          </cell>
          <cell r="E1435" t="str">
            <v>DESPACHO</v>
          </cell>
          <cell r="F1435" t="str">
            <v>NORMAL</v>
          </cell>
          <cell r="G1435" t="str">
            <v>031080004836221</v>
          </cell>
          <cell r="H1435">
            <v>44942</v>
          </cell>
          <cell r="I1435" t="str">
            <v>ENTREGADO</v>
          </cell>
          <cell r="J1435">
            <v>44943</v>
          </cell>
          <cell r="K1435" t="str">
            <v>DIEGO JOSE MEDINA NAMCELA</v>
          </cell>
          <cell r="L1435" t="str">
            <v>MACHALA AV ARIZARGA SN ENTRE TARQUI Y COLON</v>
          </cell>
          <cell r="M1435" t="str">
            <v>1104362460</v>
          </cell>
          <cell r="N1435" t="str">
            <v>0968661074</v>
          </cell>
          <cell r="O1435" t="str">
            <v>0968661074</v>
          </cell>
          <cell r="P1435" t="str">
            <v>070207</v>
          </cell>
          <cell r="Q1435" t="str">
            <v>MACHALA</v>
          </cell>
          <cell r="R1435" t="str">
            <v>EL ORO</v>
          </cell>
          <cell r="S1435" t="str">
            <v>MACHALA</v>
          </cell>
          <cell r="T1435" t="str">
            <v>TRAMACO</v>
          </cell>
          <cell r="U1435" t="str">
            <v>FLEXNETUIO_PROVINCIA</v>
          </cell>
          <cell r="V1435">
            <v>1</v>
          </cell>
          <cell r="W1435">
            <v>1</v>
          </cell>
          <cell r="X1435" t="str">
            <v>FLEXNET ECUADOR - MDELIVERY</v>
          </cell>
          <cell r="Y1435" t="str">
            <v>CALLE 28 DE JUNIO S/N Y GARCIA MORENO ENTRADA LLANO GRANDE</v>
          </cell>
        </row>
        <row r="1436">
          <cell r="A1436" t="str">
            <v>4836251</v>
          </cell>
          <cell r="B1436">
            <v>497454</v>
          </cell>
          <cell r="C1436" t="str">
            <v>4836251</v>
          </cell>
          <cell r="D1436" t="str">
            <v>MDELIVERY</v>
          </cell>
          <cell r="E1436" t="str">
            <v>DESPACHO</v>
          </cell>
          <cell r="F1436" t="str">
            <v>NORMAL</v>
          </cell>
          <cell r="G1436" t="str">
            <v>031080004836251</v>
          </cell>
          <cell r="H1436">
            <v>44942</v>
          </cell>
          <cell r="I1436" t="str">
            <v>ENTREGADO</v>
          </cell>
          <cell r="J1436">
            <v>44943</v>
          </cell>
          <cell r="K1436" t="str">
            <v>KAROL ALEXANDRA MACIAS MACIAS</v>
          </cell>
          <cell r="L1436" t="str">
            <v>MONTECRISTI    CALLE 10 DE AGOSTO SN  AV MANTA</v>
          </cell>
          <cell r="M1436" t="str">
            <v>1351690290</v>
          </cell>
          <cell r="N1436" t="str">
            <v>0995286664</v>
          </cell>
          <cell r="O1436" t="str">
            <v>0995286664</v>
          </cell>
          <cell r="P1436" t="str">
            <v>130219</v>
          </cell>
          <cell r="Q1436" t="str">
            <v>MONTECRISTI</v>
          </cell>
          <cell r="R1436" t="str">
            <v>MANABI</v>
          </cell>
          <cell r="S1436" t="str">
            <v>MONTECRISTI - EL CHORRILLO - LOS CORRALES</v>
          </cell>
          <cell r="T1436" t="str">
            <v>TRAMACO</v>
          </cell>
          <cell r="U1436" t="str">
            <v>FLEXNETUIO_PROVINCIA</v>
          </cell>
          <cell r="V1436">
            <v>1</v>
          </cell>
          <cell r="W1436">
            <v>1</v>
          </cell>
          <cell r="X1436" t="str">
            <v>FLEXNET ECUADOR - MDELIVERY</v>
          </cell>
          <cell r="Y1436" t="str">
            <v>CALLE 28 DE JUNIO S/N Y GARCIA MORENO ENTRADA LLANO GRANDE</v>
          </cell>
        </row>
        <row r="1437">
          <cell r="A1437" t="str">
            <v>4836298</v>
          </cell>
          <cell r="B1437">
            <v>497455</v>
          </cell>
          <cell r="C1437" t="str">
            <v>4836298</v>
          </cell>
          <cell r="D1437" t="str">
            <v>MDELIVERY</v>
          </cell>
          <cell r="E1437" t="str">
            <v>DESPACHO</v>
          </cell>
          <cell r="F1437" t="str">
            <v>DERIVADO PICK UP</v>
          </cell>
          <cell r="G1437" t="str">
            <v>031080004836298</v>
          </cell>
          <cell r="H1437">
            <v>44942</v>
          </cell>
          <cell r="I1437" t="str">
            <v>ENTREGADO</v>
          </cell>
          <cell r="J1437">
            <v>44943</v>
          </cell>
          <cell r="K1437" t="str">
            <v>JONATHAN DAVID PONCE MEDRANDA</v>
          </cell>
          <cell r="L1437" t="str">
            <v>OFICINA TRAMACO LAGO AGRIO</v>
          </cell>
          <cell r="M1437" t="str">
            <v>1350438774</v>
          </cell>
          <cell r="N1437" t="str">
            <v>0963113544</v>
          </cell>
          <cell r="O1437" t="str">
            <v>0963113544</v>
          </cell>
          <cell r="P1437" t="str">
            <v>LAGO AGRIO</v>
          </cell>
          <cell r="Q1437" t="str">
            <v>LAGO AGRIO</v>
          </cell>
          <cell r="R1437" t="str">
            <v>SUCUMBIOS</v>
          </cell>
          <cell r="T1437" t="str">
            <v>TRAMACO</v>
          </cell>
          <cell r="U1437" t="str">
            <v>FLEXNETUIO_PROVINCIA</v>
          </cell>
          <cell r="V1437">
            <v>1</v>
          </cell>
          <cell r="W1437">
            <v>1</v>
          </cell>
          <cell r="X1437" t="str">
            <v>FLEXNET ECUADOR - MDELIVERY</v>
          </cell>
          <cell r="Y1437" t="str">
            <v>CALLE 28 DE JUNIO S/N Y GARCIA MORENO ENTRADA LLANO GRANDE</v>
          </cell>
        </row>
        <row r="1438">
          <cell r="A1438" t="str">
            <v>4836319</v>
          </cell>
          <cell r="B1438">
            <v>497456</v>
          </cell>
          <cell r="C1438" t="str">
            <v>4836319</v>
          </cell>
          <cell r="D1438" t="str">
            <v>MDELIVERY</v>
          </cell>
          <cell r="E1438" t="str">
            <v>DESPACHO</v>
          </cell>
          <cell r="F1438" t="str">
            <v>NORMAL</v>
          </cell>
          <cell r="G1438" t="str">
            <v>FT80183</v>
          </cell>
          <cell r="H1438">
            <v>44942</v>
          </cell>
          <cell r="I1438" t="str">
            <v>ENTREGADO</v>
          </cell>
          <cell r="J1438">
            <v>44943</v>
          </cell>
          <cell r="K1438" t="str">
            <v>ANDY ISAAC APUGLLON POMA</v>
          </cell>
          <cell r="L1438" t="str">
            <v>CENTRO HISTORICO  CALLE  CALLE CLEMENTE PONCE  N 15 31  CALLE PIEDRAHITA</v>
          </cell>
          <cell r="M1438" t="str">
            <v>1727409193</v>
          </cell>
          <cell r="N1438" t="str">
            <v>0985229361</v>
          </cell>
          <cell r="O1438" t="str">
            <v>0985229361</v>
          </cell>
          <cell r="P1438" t="str">
            <v>170403</v>
          </cell>
          <cell r="Q1438" t="str">
            <v>QUITO</v>
          </cell>
          <cell r="R1438" t="str">
            <v>PICHINCHA</v>
          </cell>
          <cell r="S1438" t="str">
            <v>QUITO</v>
          </cell>
          <cell r="T1438" t="str">
            <v>FLEXTRANS UIO</v>
          </cell>
          <cell r="U1438" t="str">
            <v>FLEXNETUIO_LOCAL</v>
          </cell>
          <cell r="V1438">
            <v>1</v>
          </cell>
          <cell r="W1438">
            <v>1</v>
          </cell>
          <cell r="X1438" t="str">
            <v>FLEXNET ECUADOR - MDELIVERY</v>
          </cell>
          <cell r="Y1438" t="str">
            <v>CALLE 28 DE JUNIO S/N Y GARCIA MORENO ENTRADA LLANO GRANDE</v>
          </cell>
        </row>
        <row r="1439">
          <cell r="A1439" t="str">
            <v>4836405</v>
          </cell>
          <cell r="B1439">
            <v>497457</v>
          </cell>
          <cell r="C1439" t="str">
            <v>4836405</v>
          </cell>
          <cell r="D1439" t="str">
            <v>MDELIVERY</v>
          </cell>
          <cell r="E1439" t="str">
            <v>DESPACHO</v>
          </cell>
          <cell r="F1439" t="str">
            <v>NORMAL</v>
          </cell>
          <cell r="G1439" t="str">
            <v>031080004836405</v>
          </cell>
          <cell r="H1439">
            <v>44942</v>
          </cell>
          <cell r="I1439" t="str">
            <v>ENTREGADO</v>
          </cell>
          <cell r="J1439">
            <v>44943</v>
          </cell>
          <cell r="K1439" t="str">
            <v>Rosa Amada Arias Moran</v>
          </cell>
          <cell r="L1439" t="str">
            <v>ELOY ALFARO   CALLE PRINCIPAL  MZ 9  SOLAR 4 CALLE P</v>
          </cell>
          <cell r="M1439" t="str">
            <v>0908497928</v>
          </cell>
          <cell r="N1439" t="str">
            <v>0983595601</v>
          </cell>
          <cell r="O1439" t="str">
            <v/>
          </cell>
          <cell r="P1439" t="str">
            <v>092401</v>
          </cell>
          <cell r="Q1439" t="str">
            <v>DURAN</v>
          </cell>
          <cell r="R1439" t="str">
            <v>GUAYAS</v>
          </cell>
          <cell r="S1439" t="str">
            <v>ELOY ALFARO (DURAN)</v>
          </cell>
          <cell r="T1439" t="str">
            <v>TRAMACO</v>
          </cell>
          <cell r="U1439" t="str">
            <v>FLEXNETUIO_GYE</v>
          </cell>
          <cell r="V1439">
            <v>1</v>
          </cell>
          <cell r="W1439">
            <v>1</v>
          </cell>
          <cell r="X1439" t="str">
            <v>FLEXNET ECUADOR - MDELIVERY</v>
          </cell>
          <cell r="Y1439" t="str">
            <v>CALLE 28 DE JUNIO S/N Y GARCIA MORENO ENTRADA LLANO GRANDE</v>
          </cell>
        </row>
        <row r="1440">
          <cell r="A1440" t="str">
            <v>4836494</v>
          </cell>
          <cell r="B1440">
            <v>497458</v>
          </cell>
          <cell r="C1440" t="str">
            <v>4836494</v>
          </cell>
          <cell r="D1440" t="str">
            <v>MDELIVERY</v>
          </cell>
          <cell r="E1440" t="str">
            <v>DESPACHO</v>
          </cell>
          <cell r="F1440" t="str">
            <v>DERIVADO PICK UP</v>
          </cell>
          <cell r="G1440" t="str">
            <v>031080004836494</v>
          </cell>
          <cell r="H1440">
            <v>44942</v>
          </cell>
          <cell r="I1440" t="str">
            <v>INCIDENCIA</v>
          </cell>
          <cell r="J1440">
            <v>44944</v>
          </cell>
          <cell r="K1440" t="str">
            <v>KATHERINE VIVIANA VASQUEZ CASTILLO</v>
          </cell>
          <cell r="L1440" t="str">
            <v>OFICINA TRAMACO CENTRO DE TRANSFERENCIA CARCELEN</v>
          </cell>
          <cell r="M1440" t="str">
            <v>1718946609</v>
          </cell>
          <cell r="N1440" t="str">
            <v>0987303236</v>
          </cell>
          <cell r="O1440" t="str">
            <v/>
          </cell>
          <cell r="P1440" t="str">
            <v>QUITO</v>
          </cell>
          <cell r="Q1440" t="str">
            <v>QUITO</v>
          </cell>
          <cell r="R1440" t="str">
            <v>PICHINCHA</v>
          </cell>
          <cell r="T1440" t="str">
            <v>TRAMACO</v>
          </cell>
          <cell r="U1440" t="str">
            <v>FLEXNETUIO_LOCAL</v>
          </cell>
          <cell r="V1440">
            <v>1</v>
          </cell>
          <cell r="W1440">
            <v>1</v>
          </cell>
          <cell r="X1440" t="str">
            <v>FLEXNET ECUADOR - MDELIVERY</v>
          </cell>
          <cell r="Y1440" t="str">
            <v>CALLE 28 DE JUNIO S/N Y GARCIA MORENO ENTRADA LLANO GRANDE</v>
          </cell>
        </row>
        <row r="1441">
          <cell r="A1441" t="str">
            <v>4836701</v>
          </cell>
          <cell r="B1441">
            <v>497459</v>
          </cell>
          <cell r="C1441" t="str">
            <v>4836701</v>
          </cell>
          <cell r="D1441" t="str">
            <v>MDELIVERY</v>
          </cell>
          <cell r="E1441" t="str">
            <v>DESPACHO</v>
          </cell>
          <cell r="F1441" t="str">
            <v>NORMAL</v>
          </cell>
          <cell r="G1441" t="str">
            <v>031080004836701</v>
          </cell>
          <cell r="H1441">
            <v>44942</v>
          </cell>
          <cell r="I1441" t="str">
            <v>EN_TRANSITO</v>
          </cell>
          <cell r="J1441">
            <v>44942</v>
          </cell>
          <cell r="K1441" t="str">
            <v>JOSELYNE ELOISA BUSTAMANTE BALCAZAR</v>
          </cell>
          <cell r="L1441" t="str">
            <v>LA PROVIDENCIA   PASAJE 11 AVA ESTE  VILLA 404  AV ARIZAGA</v>
          </cell>
          <cell r="M1441" t="str">
            <v>0706533544</v>
          </cell>
          <cell r="N1441" t="str">
            <v>0984071829</v>
          </cell>
          <cell r="O1441" t="str">
            <v>0984071829</v>
          </cell>
          <cell r="P1441" t="str">
            <v>070213</v>
          </cell>
          <cell r="Q1441" t="str">
            <v>MACHALA</v>
          </cell>
          <cell r="R1441" t="str">
            <v>EL ORO</v>
          </cell>
          <cell r="S1441" t="str">
            <v>MACHALA</v>
          </cell>
          <cell r="T1441" t="str">
            <v>TRAMACO</v>
          </cell>
          <cell r="U1441" t="str">
            <v>FLEXNETUIO_PROVINCIA</v>
          </cell>
          <cell r="V1441">
            <v>1</v>
          </cell>
          <cell r="W1441">
            <v>1</v>
          </cell>
          <cell r="X1441" t="str">
            <v>FLEXNET ECUADOR - MDELIVERY</v>
          </cell>
          <cell r="Y1441" t="str">
            <v>CALLE 28 DE JUNIO S/N Y GARCIA MORENO ENTRADA LLANO GRANDE</v>
          </cell>
        </row>
        <row r="1442">
          <cell r="A1442" t="str">
            <v>4836735</v>
          </cell>
          <cell r="B1442">
            <v>497460</v>
          </cell>
          <cell r="C1442" t="str">
            <v>4836735</v>
          </cell>
          <cell r="D1442" t="str">
            <v>MDELIVERY</v>
          </cell>
          <cell r="E1442" t="str">
            <v>DESPACHO</v>
          </cell>
          <cell r="F1442" t="str">
            <v>NORMAL</v>
          </cell>
          <cell r="G1442" t="str">
            <v>FT80147</v>
          </cell>
          <cell r="H1442">
            <v>44942</v>
          </cell>
          <cell r="I1442" t="str">
            <v>ENTREGADO</v>
          </cell>
          <cell r="J1442">
            <v>44943</v>
          </cell>
          <cell r="K1442" t="str">
            <v>JOSE FELIX ACOSTA ARISTEGA</v>
          </cell>
          <cell r="L1442" t="str">
            <v>TARQUI AV DE LAS AMERICAS SN AV ISIDRO AYORA CUEVA</v>
          </cell>
          <cell r="M1442" t="str">
            <v>0954107215</v>
          </cell>
          <cell r="N1442" t="str">
            <v>0984672446</v>
          </cell>
          <cell r="O1442" t="str">
            <v>0984672446</v>
          </cell>
          <cell r="P1442" t="str">
            <v>090505</v>
          </cell>
          <cell r="Q1442" t="str">
            <v>GUAYAQUIL</v>
          </cell>
          <cell r="R1442" t="str">
            <v>GUAYAS</v>
          </cell>
          <cell r="S1442" t="str">
            <v>GUAYAQUIL</v>
          </cell>
          <cell r="T1442" t="str">
            <v>ITSACOURIER</v>
          </cell>
          <cell r="U1442" t="str">
            <v>FLEXNETUIO_GYE</v>
          </cell>
          <cell r="V1442">
            <v>1</v>
          </cell>
          <cell r="W1442">
            <v>1</v>
          </cell>
          <cell r="X1442" t="str">
            <v>FLEXNET ECUADOR - MDELIVERY</v>
          </cell>
          <cell r="Y1442" t="str">
            <v>CALLE 28 DE JUNIO S/N Y GARCIA MORENO ENTRADA LLANO GRANDE</v>
          </cell>
        </row>
        <row r="1443">
          <cell r="A1443" t="str">
            <v>4836772</v>
          </cell>
          <cell r="B1443">
            <v>497461</v>
          </cell>
          <cell r="C1443" t="str">
            <v>4836772</v>
          </cell>
          <cell r="D1443" t="str">
            <v>MDELIVERY</v>
          </cell>
          <cell r="E1443" t="str">
            <v>DESPACHO</v>
          </cell>
          <cell r="F1443" t="str">
            <v>DERIVADO PICK UP</v>
          </cell>
          <cell r="G1443" t="str">
            <v>031080004836772</v>
          </cell>
          <cell r="H1443">
            <v>44942</v>
          </cell>
          <cell r="I1443" t="str">
            <v>INCIDENCIA</v>
          </cell>
          <cell r="J1443">
            <v>44944</v>
          </cell>
          <cell r="K1443" t="str">
            <v>Johanna Alexis Franco Reyes</v>
          </cell>
          <cell r="L1443" t="str">
            <v>OFICINA TRAMACO MACHALA CENTRO DE DISTRIBUCION</v>
          </cell>
          <cell r="M1443" t="str">
            <v>0926966490</v>
          </cell>
          <cell r="N1443" t="str">
            <v>0939293863</v>
          </cell>
          <cell r="O1443" t="str">
            <v/>
          </cell>
          <cell r="P1443" t="str">
            <v>MACHALA</v>
          </cell>
          <cell r="Q1443" t="str">
            <v>MACHALA</v>
          </cell>
          <cell r="R1443" t="str">
            <v>EL ORO</v>
          </cell>
          <cell r="T1443" t="str">
            <v>TRAMACO</v>
          </cell>
          <cell r="U1443" t="str">
            <v>FLEXNETUIO_PROVINCIA</v>
          </cell>
          <cell r="V1443">
            <v>1</v>
          </cell>
          <cell r="W1443">
            <v>1</v>
          </cell>
          <cell r="X1443" t="str">
            <v>FLEXNET ECUADOR - MDELIVERY</v>
          </cell>
          <cell r="Y1443" t="str">
            <v>CALLE 28 DE JUNIO S/N Y GARCIA MORENO ENTRADA LLANO GRANDE</v>
          </cell>
        </row>
        <row r="1444">
          <cell r="A1444" t="str">
            <v>4836789</v>
          </cell>
          <cell r="B1444">
            <v>497462</v>
          </cell>
          <cell r="C1444" t="str">
            <v>4836789</v>
          </cell>
          <cell r="D1444" t="str">
            <v>MDELIVERY</v>
          </cell>
          <cell r="E1444" t="str">
            <v>DESPACHO</v>
          </cell>
          <cell r="F1444" t="str">
            <v>NORMAL</v>
          </cell>
          <cell r="G1444" t="str">
            <v>IC4785</v>
          </cell>
          <cell r="H1444">
            <v>44942</v>
          </cell>
          <cell r="I1444" t="str">
            <v>ENTREGADO</v>
          </cell>
          <cell r="J1444">
            <v>44944</v>
          </cell>
          <cell r="K1444" t="str">
            <v>PEREZ BERMEO PEDRO ANGEL</v>
          </cell>
          <cell r="L1444" t="str">
            <v>BELLAVISTA CALLE DEL MOLINO SN Y AV DE LAS AMERICAS</v>
          </cell>
          <cell r="M1444" t="str">
            <v>0103642179</v>
          </cell>
          <cell r="N1444" t="str">
            <v>0984952944</v>
          </cell>
          <cell r="O1444" t="str">
            <v>0984952944</v>
          </cell>
          <cell r="P1444" t="str">
            <v>010215</v>
          </cell>
          <cell r="Q1444" t="str">
            <v>CUENCA</v>
          </cell>
          <cell r="R1444" t="str">
            <v>AZUAY</v>
          </cell>
          <cell r="S1444" t="str">
            <v>CUENCA</v>
          </cell>
          <cell r="T1444" t="str">
            <v>ITSACOURIER</v>
          </cell>
          <cell r="U1444" t="str">
            <v>FLEXNETUIO_PROVINCIA</v>
          </cell>
          <cell r="V1444">
            <v>1</v>
          </cell>
          <cell r="W1444">
            <v>1</v>
          </cell>
          <cell r="X1444" t="str">
            <v>FLEXNET ECUADOR - MDELIVERY</v>
          </cell>
          <cell r="Y1444" t="str">
            <v>CALLE 28 DE JUNIO S/N Y GARCIA MORENO ENTRADA LLANO GRANDE</v>
          </cell>
        </row>
        <row r="1445">
          <cell r="A1445" t="str">
            <v>98825616</v>
          </cell>
          <cell r="B1445">
            <v>497412</v>
          </cell>
          <cell r="C1445" t="str">
            <v>98825616</v>
          </cell>
          <cell r="D1445" t="str">
            <v>HYCITE</v>
          </cell>
          <cell r="E1445" t="str">
            <v>DESPACHO</v>
          </cell>
          <cell r="F1445" t="str">
            <v>NORMAL</v>
          </cell>
          <cell r="G1445" t="str">
            <v>ITG4765</v>
          </cell>
          <cell r="H1445">
            <v>44942</v>
          </cell>
          <cell r="I1445" t="str">
            <v>ENTREGADO</v>
          </cell>
          <cell r="J1445">
            <v>44943</v>
          </cell>
          <cell r="K1445" t="str">
            <v>JANETH IVON ALVARADO ZAMBRANO</v>
          </cell>
          <cell r="L1445" t="str">
            <v>MUCHO LOTE 2 ETAPA VALLE VICTORIA MZ 288 VILLA 40 GUAYAQUIL TARQUI 090703 GUAYAS</v>
          </cell>
          <cell r="M1445" t="str">
            <v/>
          </cell>
          <cell r="N1445" t="str">
            <v>0979763125 / 346001221</v>
          </cell>
          <cell r="O1445" t="str">
            <v>0979763125 / 346001221</v>
          </cell>
          <cell r="P1445" t="str">
            <v>090703</v>
          </cell>
          <cell r="Q1445" t="str">
            <v>GUAYAQUIL</v>
          </cell>
          <cell r="R1445" t="str">
            <v>GUAYAS</v>
          </cell>
          <cell r="S1445" t="str">
            <v>GUAYAQUIL</v>
          </cell>
          <cell r="T1445" t="str">
            <v>ITSACOURIER</v>
          </cell>
          <cell r="U1445" t="str">
            <v>FLEXNETUIO_GYE</v>
          </cell>
          <cell r="V1445">
            <v>1</v>
          </cell>
          <cell r="W1445">
            <v>0</v>
          </cell>
          <cell r="X1445" t="str">
            <v>HYCITE QUITO</v>
          </cell>
          <cell r="Y1445" t="str">
            <v>FLEX NET CALLE 28 DE JUNIO S/N Y GARCIA MORENO ENTRADA LLANO GRANDE</v>
          </cell>
        </row>
        <row r="1446">
          <cell r="A1446" t="str">
            <v>98825909</v>
          </cell>
          <cell r="B1446">
            <v>497413</v>
          </cell>
          <cell r="C1446" t="str">
            <v>98825909</v>
          </cell>
          <cell r="D1446" t="str">
            <v>HYCITE</v>
          </cell>
          <cell r="E1446" t="str">
            <v>DESPACHO</v>
          </cell>
          <cell r="F1446" t="str">
            <v>NORMAL</v>
          </cell>
          <cell r="G1446" t="str">
            <v>031002004183085</v>
          </cell>
          <cell r="H1446">
            <v>44942</v>
          </cell>
          <cell r="I1446" t="str">
            <v>INCIDENCIA</v>
          </cell>
          <cell r="J1446">
            <v>44944</v>
          </cell>
          <cell r="K1446" t="str">
            <v>MARTHA JAIME</v>
          </cell>
          <cell r="L1446" t="str">
            <v>JUAN X MARCOS ENTRE BALDOS Y 9 DE NOV FRENTE A MECANICA JHON SEBASTIAN BABAHOYO // BABAHOYO BABAHOYO 120102 LOS RIOS</v>
          </cell>
          <cell r="M1446" t="str">
            <v/>
          </cell>
          <cell r="N1446" t="str">
            <v>0988855455</v>
          </cell>
          <cell r="O1446" t="str">
            <v>0988855455</v>
          </cell>
          <cell r="P1446" t="str">
            <v>120102</v>
          </cell>
          <cell r="Q1446" t="str">
            <v>BABAHOYO</v>
          </cell>
          <cell r="R1446" t="str">
            <v>LOS RIOS</v>
          </cell>
          <cell r="S1446" t="str">
            <v>BABAHOYO</v>
          </cell>
          <cell r="T1446" t="str">
            <v>TRAMACO</v>
          </cell>
          <cell r="U1446" t="str">
            <v>FLEXNETUIO_PROVINCIA</v>
          </cell>
          <cell r="V1446">
            <v>1</v>
          </cell>
          <cell r="W1446">
            <v>4.2</v>
          </cell>
          <cell r="X1446" t="str">
            <v>HYCITE QUITO</v>
          </cell>
          <cell r="Y1446" t="str">
            <v>FLEX NET CALLE 28 DE JUNIO S/N Y GARCIA MORENO ENTRADA LLANO GRANDE</v>
          </cell>
        </row>
        <row r="1447">
          <cell r="A1447" t="str">
            <v>98826354</v>
          </cell>
          <cell r="B1447">
            <v>497414</v>
          </cell>
          <cell r="C1447" t="str">
            <v>98826354</v>
          </cell>
          <cell r="D1447" t="str">
            <v>HYCITE</v>
          </cell>
          <cell r="E1447" t="str">
            <v>DESPACHO</v>
          </cell>
          <cell r="F1447" t="str">
            <v>NORMAL</v>
          </cell>
          <cell r="G1447" t="str">
            <v>ITQ4766</v>
          </cell>
          <cell r="H1447">
            <v>44942</v>
          </cell>
          <cell r="I1447" t="str">
            <v>ENTREGADO</v>
          </cell>
          <cell r="J1447">
            <v>44943</v>
          </cell>
          <cell r="K1447" t="str">
            <v>CESAR A VILLACIS CV</v>
          </cell>
          <cell r="L1447" t="str">
            <v>AV GALO PLAZA LASSO N50-186 Y JOSE R BUSTAMANTE  KENNEDY 170302 PICHINCHA</v>
          </cell>
          <cell r="M1447" t="str">
            <v/>
          </cell>
          <cell r="N1447" t="str">
            <v>0987595154 / 323813983</v>
          </cell>
          <cell r="O1447" t="str">
            <v>0987595154 / 323813983</v>
          </cell>
          <cell r="P1447" t="str">
            <v>170302</v>
          </cell>
          <cell r="Q1447" t="str">
            <v>QUITO</v>
          </cell>
          <cell r="R1447" t="str">
            <v>PICHINCHA</v>
          </cell>
          <cell r="S1447" t="str">
            <v>QUITO</v>
          </cell>
          <cell r="T1447" t="str">
            <v>FLEXTRANS UIO</v>
          </cell>
          <cell r="U1447" t="str">
            <v>FLEXNETUIO_LOCAL</v>
          </cell>
          <cell r="V1447">
            <v>1</v>
          </cell>
          <cell r="W1447">
            <v>13.65</v>
          </cell>
          <cell r="X1447" t="str">
            <v>HYCITE QUITO</v>
          </cell>
          <cell r="Y1447" t="str">
            <v>FLEX NET CALLE 28 DE JUNIO S/N Y GARCIA MORENO ENTRADA LLANO GRANDE</v>
          </cell>
        </row>
        <row r="1448">
          <cell r="A1448" t="str">
            <v>98826362</v>
          </cell>
          <cell r="B1448">
            <v>497415</v>
          </cell>
          <cell r="C1448" t="str">
            <v>98826362</v>
          </cell>
          <cell r="D1448" t="str">
            <v>HYCITE</v>
          </cell>
          <cell r="E1448" t="str">
            <v>DESPACHO</v>
          </cell>
          <cell r="F1448" t="str">
            <v>NORMAL</v>
          </cell>
          <cell r="G1448" t="str">
            <v>031002004183086</v>
          </cell>
          <cell r="H1448">
            <v>44942</v>
          </cell>
          <cell r="I1448" t="str">
            <v>ENTREGADO</v>
          </cell>
          <cell r="J1448">
            <v>44943</v>
          </cell>
          <cell r="K1448" t="str">
            <v>FRANK QUIJIJE</v>
          </cell>
          <cell r="L1448" t="str">
            <v>CALLE GUAMOTE Y PASAJE EN MERCADO PRIVADO MACAS MACAS (MORONA) // CENTRO MACAS 140101 MORONA-SANTIAGO</v>
          </cell>
          <cell r="M1448" t="str">
            <v/>
          </cell>
          <cell r="N1448" t="str">
            <v>0959564812</v>
          </cell>
          <cell r="O1448" t="str">
            <v>0959564812</v>
          </cell>
          <cell r="P1448" t="str">
            <v>140101</v>
          </cell>
          <cell r="Q1448" t="str">
            <v>MORONA</v>
          </cell>
          <cell r="R1448" t="str">
            <v>MORONA SANTIAGO</v>
          </cell>
          <cell r="S1448" t="str">
            <v>MACAS</v>
          </cell>
          <cell r="T1448" t="str">
            <v>TRAMACO</v>
          </cell>
          <cell r="U1448" t="str">
            <v>FLEXNETUIO_PROVINCIA</v>
          </cell>
          <cell r="V1448">
            <v>1</v>
          </cell>
          <cell r="W1448">
            <v>7.3</v>
          </cell>
          <cell r="X1448" t="str">
            <v>HYCITE QUITO</v>
          </cell>
          <cell r="Y1448" t="str">
            <v>FLEX NET CALLE 28 DE JUNIO S/N Y GARCIA MORENO ENTRADA LLANO GRANDE</v>
          </cell>
        </row>
        <row r="1449">
          <cell r="A1449" t="str">
            <v>98826704_A</v>
          </cell>
          <cell r="B1449">
            <v>497416</v>
          </cell>
          <cell r="C1449" t="str">
            <v>98826704_A</v>
          </cell>
          <cell r="D1449" t="str">
            <v>HYCITE</v>
          </cell>
          <cell r="E1449" t="str">
            <v>DESPACHO</v>
          </cell>
          <cell r="F1449" t="str">
            <v>NORMAL</v>
          </cell>
          <cell r="G1449" t="str">
            <v>ITG4767</v>
          </cell>
          <cell r="H1449">
            <v>44942</v>
          </cell>
          <cell r="I1449" t="str">
            <v>ENTREGADO</v>
          </cell>
          <cell r="J1449">
            <v>44943</v>
          </cell>
          <cell r="K1449" t="str">
            <v>DIEGO ROBAYO</v>
          </cell>
          <cell r="L1449" t="str">
            <v>LAURICE ANTON DE SALEN, CDLA. EL RECREO 2DA. ETAPA MZ. 211, VILLA 9 POR FARMACIA GUAYAQUIL EL RECREO 090702 GUAYAS</v>
          </cell>
          <cell r="M1449" t="str">
            <v/>
          </cell>
          <cell r="N1449" t="str">
            <v>0992048716 / 997471486</v>
          </cell>
          <cell r="O1449" t="str">
            <v>0992048716 / 997471486</v>
          </cell>
          <cell r="P1449" t="str">
            <v>090702</v>
          </cell>
          <cell r="Q1449" t="str">
            <v>GUAYAQUIL</v>
          </cell>
          <cell r="R1449" t="str">
            <v>GUAYAS</v>
          </cell>
          <cell r="S1449" t="str">
            <v>GUAYAQUIL</v>
          </cell>
          <cell r="T1449" t="str">
            <v>ITSACOURIER</v>
          </cell>
          <cell r="U1449" t="str">
            <v>FLEXNETUIO_GYE</v>
          </cell>
          <cell r="V1449">
            <v>1</v>
          </cell>
          <cell r="W1449">
            <v>2.4</v>
          </cell>
          <cell r="X1449" t="str">
            <v>HYCITE QUITO</v>
          </cell>
          <cell r="Y1449" t="str">
            <v>FLEX NET CALLE 28 DE JUNIO S/N Y GARCIA MORENO ENTRADA LLANO GRANDE</v>
          </cell>
        </row>
        <row r="1450">
          <cell r="A1450" t="str">
            <v>98829282</v>
          </cell>
          <cell r="B1450">
            <v>497417</v>
          </cell>
          <cell r="C1450" t="str">
            <v>98829282</v>
          </cell>
          <cell r="D1450" t="str">
            <v>HYCITE</v>
          </cell>
          <cell r="E1450" t="str">
            <v>DESPACHO</v>
          </cell>
          <cell r="F1450" t="str">
            <v>NORMAL</v>
          </cell>
          <cell r="G1450" t="str">
            <v>ITQ4768</v>
          </cell>
          <cell r="H1450">
            <v>44942</v>
          </cell>
          <cell r="I1450" t="str">
            <v>ENTREGADO</v>
          </cell>
          <cell r="J1450">
            <v>44943</v>
          </cell>
          <cell r="K1450" t="str">
            <v>ROSA MANOSALVAS</v>
          </cell>
          <cell r="L1450" t="str">
            <v>MIGUEL GAVIRIA E8-61 MIGUEL GAVIRIA Y 6 DE DICIEMBRE QUITO / EL JUCA EL JUCA 170503 PICHINCHA</v>
          </cell>
          <cell r="M1450" t="str">
            <v/>
          </cell>
          <cell r="N1450" t="str">
            <v>0995524987</v>
          </cell>
          <cell r="O1450" t="str">
            <v>0995524987</v>
          </cell>
          <cell r="P1450" t="str">
            <v>170503</v>
          </cell>
          <cell r="Q1450" t="str">
            <v>QUITO</v>
          </cell>
          <cell r="R1450" t="str">
            <v>PICHINCHA</v>
          </cell>
          <cell r="S1450" t="str">
            <v>QUITO</v>
          </cell>
          <cell r="T1450" t="str">
            <v>FLEXTRANS UIO</v>
          </cell>
          <cell r="U1450" t="str">
            <v>FLEXNETUIO_LOCAL</v>
          </cell>
          <cell r="V1450">
            <v>1</v>
          </cell>
          <cell r="W1450">
            <v>8.8000000000000007</v>
          </cell>
          <cell r="X1450" t="str">
            <v>HYCITE QUITO</v>
          </cell>
          <cell r="Y1450" t="str">
            <v>FLEX NET CALLE 28 DE JUNIO S/N Y GARCIA MORENO ENTRADA LLANO GRANDE</v>
          </cell>
        </row>
        <row r="1451">
          <cell r="A1451" t="str">
            <v>98830334</v>
          </cell>
          <cell r="B1451">
            <v>497418</v>
          </cell>
          <cell r="C1451" t="str">
            <v>98830334</v>
          </cell>
          <cell r="D1451" t="str">
            <v>HYCITE</v>
          </cell>
          <cell r="E1451" t="str">
            <v>DESPACHO</v>
          </cell>
          <cell r="F1451" t="str">
            <v>NORMAL</v>
          </cell>
          <cell r="G1451" t="str">
            <v>ITG4769</v>
          </cell>
          <cell r="H1451">
            <v>44942</v>
          </cell>
          <cell r="I1451" t="str">
            <v>ENTREGADO</v>
          </cell>
          <cell r="J1451">
            <v>44943</v>
          </cell>
          <cell r="K1451" t="str">
            <v>RENATO G LLAGUNO AURIA</v>
          </cell>
          <cell r="L1451" t="str">
            <v>AV LAS AGUAS 0211 Y JIGUAS LAURELES   TARQUI 090507 GUAYAS</v>
          </cell>
          <cell r="M1451" t="str">
            <v/>
          </cell>
          <cell r="N1451" t="str">
            <v>0994485578 / 994537643</v>
          </cell>
          <cell r="O1451" t="str">
            <v>0994485578 / 994537643</v>
          </cell>
          <cell r="P1451" t="str">
            <v>090507</v>
          </cell>
          <cell r="Q1451" t="str">
            <v>GUAYAQUIL</v>
          </cell>
          <cell r="R1451" t="str">
            <v>GUAYAS</v>
          </cell>
          <cell r="S1451" t="str">
            <v>GUAYAQUIL</v>
          </cell>
          <cell r="T1451" t="str">
            <v>FLEXTRANS GYE</v>
          </cell>
          <cell r="U1451" t="str">
            <v>FLEXNETUIO_GYE</v>
          </cell>
          <cell r="V1451">
            <v>1</v>
          </cell>
          <cell r="W1451">
            <v>1.7</v>
          </cell>
          <cell r="X1451" t="str">
            <v>HYCITE QUITO</v>
          </cell>
          <cell r="Y1451" t="str">
            <v>FLEX NET CALLE 28 DE JUNIO S/N Y GARCIA MORENO ENTRADA LLANO GRANDE</v>
          </cell>
        </row>
        <row r="1452">
          <cell r="A1452" t="str">
            <v>98830979</v>
          </cell>
          <cell r="B1452">
            <v>497419</v>
          </cell>
          <cell r="C1452" t="str">
            <v>98830979</v>
          </cell>
          <cell r="D1452" t="str">
            <v>HYCITE</v>
          </cell>
          <cell r="E1452" t="str">
            <v>DESPACHO</v>
          </cell>
          <cell r="F1452" t="str">
            <v>NORMAL</v>
          </cell>
          <cell r="G1452" t="str">
            <v>ITQ4770</v>
          </cell>
          <cell r="H1452">
            <v>44942</v>
          </cell>
          <cell r="I1452" t="str">
            <v>ENTREGADO</v>
          </cell>
          <cell r="J1452">
            <v>44943</v>
          </cell>
          <cell r="K1452" t="str">
            <v>CATEON C COOK</v>
          </cell>
          <cell r="L1452" t="str">
            <v>CLL: RIO COFANES Y BARTOLOME DE SEGOVIA NA°: E1-53 REF ATRAS DE GASOLINERA TERPE  IA,AQUITO 170501 PICHINCHA</v>
          </cell>
          <cell r="M1452" t="str">
            <v/>
          </cell>
          <cell r="N1452" t="str">
            <v>0999231908 / 099923190</v>
          </cell>
          <cell r="O1452" t="str">
            <v>0999231908 / 099923190</v>
          </cell>
          <cell r="P1452" t="str">
            <v>170501</v>
          </cell>
          <cell r="Q1452" t="str">
            <v>QUITO</v>
          </cell>
          <cell r="R1452" t="str">
            <v>PICHINCHA</v>
          </cell>
          <cell r="S1452" t="str">
            <v>QUITO</v>
          </cell>
          <cell r="T1452" t="str">
            <v>FLEXTRANS UIO</v>
          </cell>
          <cell r="U1452" t="str">
            <v>FLEXNETUIO_LOCAL</v>
          </cell>
          <cell r="V1452">
            <v>1</v>
          </cell>
          <cell r="W1452">
            <v>28.85</v>
          </cell>
          <cell r="X1452" t="str">
            <v>HYCITE QUITO</v>
          </cell>
          <cell r="Y1452" t="str">
            <v>FLEX NET CALLE 28 DE JUNIO S/N Y GARCIA MORENO ENTRADA LLANO GRANDE</v>
          </cell>
        </row>
        <row r="1453">
          <cell r="A1453" t="str">
            <v>98831019</v>
          </cell>
          <cell r="B1453">
            <v>497420</v>
          </cell>
          <cell r="C1453" t="str">
            <v>98831019</v>
          </cell>
          <cell r="D1453" t="str">
            <v>HYCITE</v>
          </cell>
          <cell r="E1453" t="str">
            <v>DESPACHO</v>
          </cell>
          <cell r="F1453" t="str">
            <v>NORMAL</v>
          </cell>
          <cell r="G1453" t="str">
            <v>031002004183088</v>
          </cell>
          <cell r="H1453">
            <v>44942</v>
          </cell>
          <cell r="I1453" t="str">
            <v>ENTREGADO</v>
          </cell>
          <cell r="J1453">
            <v>44943</v>
          </cell>
          <cell r="K1453" t="str">
            <v>MARIA BELEN DURAN PALACIOS</v>
          </cell>
          <cell r="L1453" t="str">
            <v>AVENIDA 12 DE OCTUBRE Y GABRIEL SANTOS ESQUINA CONJUNTO HABITACIONAL FAE VILLA #28 GARAGE BLANCO CHIPIPE 240209 SANTA ELENA</v>
          </cell>
          <cell r="M1453" t="str">
            <v/>
          </cell>
          <cell r="N1453" t="str">
            <v>0996436518 /</v>
          </cell>
          <cell r="O1453" t="str">
            <v>0996436518 /</v>
          </cell>
          <cell r="P1453" t="str">
            <v>240209</v>
          </cell>
          <cell r="Q1453" t="str">
            <v>SALINAS</v>
          </cell>
          <cell r="R1453" t="str">
            <v>SANTA ELENA</v>
          </cell>
          <cell r="S1453" t="str">
            <v>SALINAS</v>
          </cell>
          <cell r="T1453" t="str">
            <v>TRAMACO</v>
          </cell>
          <cell r="U1453" t="str">
            <v>FLEXNETUIO_PROVINCIA</v>
          </cell>
          <cell r="V1453">
            <v>1</v>
          </cell>
          <cell r="W1453">
            <v>1</v>
          </cell>
          <cell r="X1453" t="str">
            <v>HYCITE QUITO</v>
          </cell>
          <cell r="Y1453" t="str">
            <v>FLEX NET CALLE 28 DE JUNIO S/N Y GARCIA MORENO ENTRADA LLANO GRANDE</v>
          </cell>
        </row>
        <row r="1454">
          <cell r="A1454" t="str">
            <v>98832533</v>
          </cell>
          <cell r="B1454">
            <v>497421</v>
          </cell>
          <cell r="C1454" t="str">
            <v>98832533</v>
          </cell>
          <cell r="D1454" t="str">
            <v>HYCITE</v>
          </cell>
          <cell r="E1454" t="str">
            <v>DESPACHO</v>
          </cell>
          <cell r="F1454" t="str">
            <v>NORMAL</v>
          </cell>
          <cell r="G1454" t="str">
            <v>031002004183075</v>
          </cell>
          <cell r="H1454">
            <v>44942</v>
          </cell>
          <cell r="I1454" t="str">
            <v>EN_TRANSITO</v>
          </cell>
          <cell r="J1454">
            <v>44942</v>
          </cell>
          <cell r="K1454" t="str">
            <v>DARWIN OSWALDO GUEVARA MORA</v>
          </cell>
          <cell r="L1454" t="str">
            <v>VIA COLOMBIA RECINTO PATRIA NUEVA CALLE SIN NOMBRA, QUEDA ALADO UNA ESCUELA BASC BASCO NUA,EZ DE BALBOA, CANTON LAGO AGRIO LAGO AGRIO. 000000 SUCUMBIOS</v>
          </cell>
          <cell r="N1454" t="str">
            <v>0959474555</v>
          </cell>
          <cell r="O1454" t="str">
            <v>0959474555</v>
          </cell>
          <cell r="P1454" t="str">
            <v>210201</v>
          </cell>
          <cell r="Q1454" t="str">
            <v>LAGO AGRIO</v>
          </cell>
          <cell r="R1454" t="str">
            <v>SUCUMBIOS</v>
          </cell>
          <cell r="S1454" t="str">
            <v>NUEVA LOJA - DIEZ DE AGOSTO</v>
          </cell>
          <cell r="T1454" t="str">
            <v>TRAMACO</v>
          </cell>
          <cell r="U1454" t="str">
            <v>FLEXNETUIO_PROVINCIA</v>
          </cell>
          <cell r="V1454">
            <v>1</v>
          </cell>
          <cell r="W1454">
            <v>7.0000000000000007E-2</v>
          </cell>
          <cell r="X1454" t="str">
            <v>HYCITE QUITO</v>
          </cell>
          <cell r="Y1454" t="str">
            <v>FLEX NET CALLE 28 DE JUNIO S/N Y GARCIA MORENO ENTRADA LLANO GRANDE</v>
          </cell>
        </row>
        <row r="1455">
          <cell r="A1455" t="str">
            <v>98832604</v>
          </cell>
          <cell r="B1455">
            <v>497422</v>
          </cell>
          <cell r="C1455" t="str">
            <v>98832604</v>
          </cell>
          <cell r="D1455" t="str">
            <v>HYCITE</v>
          </cell>
          <cell r="E1455" t="str">
            <v>DESPACHO</v>
          </cell>
          <cell r="F1455" t="str">
            <v>NORMAL</v>
          </cell>
          <cell r="G1455" t="str">
            <v>ITG4771</v>
          </cell>
          <cell r="H1455">
            <v>44942</v>
          </cell>
          <cell r="I1455" t="str">
            <v>ENTREGADO</v>
          </cell>
          <cell r="J1455">
            <v>44943</v>
          </cell>
          <cell r="K1455" t="str">
            <v>TERESA DE JESUS DEL ROSARIO MITE</v>
          </cell>
          <cell r="L1455" t="str">
            <v>MZ 3204 COOPERATIVA 9 DE JULIO GUASMO OESTE PB GUAYAQUIL- GUASMO XIMENA 090205 GUAYAS</v>
          </cell>
          <cell r="M1455" t="str">
            <v/>
          </cell>
          <cell r="N1455" t="str">
            <v>0989839479 /</v>
          </cell>
          <cell r="O1455" t="str">
            <v>0989839479 /</v>
          </cell>
          <cell r="P1455" t="str">
            <v>090205</v>
          </cell>
          <cell r="Q1455" t="str">
            <v>GUAYAQUIL</v>
          </cell>
          <cell r="R1455" t="str">
            <v>GUAYAS</v>
          </cell>
          <cell r="S1455" t="str">
            <v>GUAYAQUIL</v>
          </cell>
          <cell r="T1455" t="str">
            <v>FLEXTRANS GYE</v>
          </cell>
          <cell r="U1455" t="str">
            <v>FLEXNETUIO_GYE</v>
          </cell>
          <cell r="V1455">
            <v>1</v>
          </cell>
          <cell r="W1455">
            <v>0.6</v>
          </cell>
          <cell r="X1455" t="str">
            <v>HYCITE QUITO</v>
          </cell>
          <cell r="Y1455" t="str">
            <v>FLEX NET CALLE 28 DE JUNIO S/N Y GARCIA MORENO ENTRADA LLANO GRANDE</v>
          </cell>
        </row>
        <row r="1456">
          <cell r="A1456" t="str">
            <v>98834761</v>
          </cell>
          <cell r="B1456">
            <v>497423</v>
          </cell>
          <cell r="C1456" t="str">
            <v>98834761</v>
          </cell>
          <cell r="D1456" t="str">
            <v>HYCITE</v>
          </cell>
          <cell r="E1456" t="str">
            <v>DESPACHO</v>
          </cell>
          <cell r="F1456" t="str">
            <v>NORMAL</v>
          </cell>
          <cell r="G1456" t="str">
            <v>ITQ4772</v>
          </cell>
          <cell r="H1456">
            <v>44942</v>
          </cell>
          <cell r="I1456" t="str">
            <v>ENTREGADO</v>
          </cell>
          <cell r="J1456">
            <v>44943</v>
          </cell>
          <cell r="K1456" t="str">
            <v>MARGOTH ASTUDILLO</v>
          </cell>
          <cell r="L1456" t="str">
            <v>ISLA FERNANDINA N46 125 Y TOMAS DE BERLANGA QUITO DISTRITO METROPOLITANO 170606 PICHINCHA</v>
          </cell>
          <cell r="M1456" t="str">
            <v/>
          </cell>
          <cell r="N1456" t="str">
            <v>0999697618 / 995967452</v>
          </cell>
          <cell r="O1456" t="str">
            <v>0999697618 / 995967452</v>
          </cell>
          <cell r="P1456" t="str">
            <v>170606</v>
          </cell>
          <cell r="Q1456" t="str">
            <v>QUITO</v>
          </cell>
          <cell r="R1456" t="str">
            <v>PICHINCHA</v>
          </cell>
          <cell r="S1456" t="str">
            <v>QUITO</v>
          </cell>
          <cell r="T1456" t="str">
            <v>FLEXTRANS UIO</v>
          </cell>
          <cell r="U1456" t="str">
            <v>FLEXNETUIO_LOCAL</v>
          </cell>
          <cell r="V1456">
            <v>1</v>
          </cell>
          <cell r="W1456">
            <v>9.8000000000000007</v>
          </cell>
          <cell r="X1456" t="str">
            <v>HYCITE QUITO</v>
          </cell>
          <cell r="Y1456" t="str">
            <v>FLEX NET CALLE 28 DE JUNIO S/N Y GARCIA MORENO ENTRADA LLANO GRANDE</v>
          </cell>
        </row>
        <row r="1457">
          <cell r="A1457" t="str">
            <v>98834889</v>
          </cell>
          <cell r="B1457">
            <v>497424</v>
          </cell>
          <cell r="C1457" t="str">
            <v>98834889</v>
          </cell>
          <cell r="D1457" t="str">
            <v>HYCITE</v>
          </cell>
          <cell r="E1457" t="str">
            <v>DESPACHO</v>
          </cell>
          <cell r="F1457" t="str">
            <v>NORMAL</v>
          </cell>
          <cell r="G1457" t="str">
            <v>031002004183089</v>
          </cell>
          <cell r="H1457">
            <v>44942</v>
          </cell>
          <cell r="I1457" t="str">
            <v>ENTREGADO</v>
          </cell>
          <cell r="J1457">
            <v>44943</v>
          </cell>
          <cell r="K1457" t="str">
            <v>MARIA GIRON</v>
          </cell>
          <cell r="L1457" t="str">
            <v>BERNARDO VALDIVIEZO Y QUITO NUMERO DE CASA 191- 38 LOJA LOJA 110150 LOJA</v>
          </cell>
          <cell r="N1457" t="str">
            <v>0967615085 / 072578493</v>
          </cell>
          <cell r="O1457" t="str">
            <v>0967615085 / 072578493</v>
          </cell>
          <cell r="P1457" t="str">
            <v>110101</v>
          </cell>
          <cell r="Q1457" t="str">
            <v>LOJA</v>
          </cell>
          <cell r="R1457" t="str">
            <v>LOJA</v>
          </cell>
          <cell r="S1457" t="str">
            <v>LOJA</v>
          </cell>
          <cell r="T1457" t="str">
            <v>TRAMACO</v>
          </cell>
          <cell r="U1457" t="str">
            <v>FLEXNETUIO_PROVINCIA</v>
          </cell>
          <cell r="V1457">
            <v>1</v>
          </cell>
          <cell r="W1457">
            <v>13.06</v>
          </cell>
          <cell r="X1457" t="str">
            <v>HYCITE QUITO</v>
          </cell>
          <cell r="Y1457" t="str">
            <v>FLEX NET CALLE 28 DE JUNIO S/N Y GARCIA MORENO ENTRADA LLANO GRANDE</v>
          </cell>
        </row>
        <row r="1458">
          <cell r="A1458" t="str">
            <v>98835050</v>
          </cell>
          <cell r="B1458">
            <v>497425</v>
          </cell>
          <cell r="C1458" t="str">
            <v>98835050</v>
          </cell>
          <cell r="D1458" t="str">
            <v>HYCITE</v>
          </cell>
          <cell r="E1458" t="str">
            <v>DESPACHO</v>
          </cell>
          <cell r="F1458" t="str">
            <v>NORMAL</v>
          </cell>
          <cell r="G1458" t="str">
            <v>031002004183090</v>
          </cell>
          <cell r="H1458">
            <v>44942</v>
          </cell>
          <cell r="I1458" t="str">
            <v>ENTREGADO</v>
          </cell>
          <cell r="J1458">
            <v>44943</v>
          </cell>
          <cell r="K1458" t="str">
            <v>SARA SARANGO</v>
          </cell>
          <cell r="L1458" t="str">
            <v>AV 25 DE AGOSTO Y 1 DE MAYO EQ CS 310 CASA ESQ CON MAYAS 2 PISOS COLOR VERDE TRIUNFO TRIUNFO 091602 GUAYAS</v>
          </cell>
          <cell r="N1458" t="str">
            <v>0987683293 / 372420883</v>
          </cell>
          <cell r="O1458" t="str">
            <v>0987683293 / 372420883</v>
          </cell>
          <cell r="P1458" t="str">
            <v>091602</v>
          </cell>
          <cell r="Q1458" t="str">
            <v>EL TRIUNFO</v>
          </cell>
          <cell r="R1458" t="str">
            <v>GUAYAS</v>
          </cell>
          <cell r="S1458" t="str">
            <v>EL TRIUNFO</v>
          </cell>
          <cell r="T1458" t="str">
            <v>TRAMACO</v>
          </cell>
          <cell r="U1458" t="str">
            <v>FLEXNETUIO_PROVINCIA</v>
          </cell>
          <cell r="V1458">
            <v>1</v>
          </cell>
          <cell r="W1458">
            <v>8.8000000000000007</v>
          </cell>
          <cell r="X1458" t="str">
            <v>HYCITE QUITO</v>
          </cell>
          <cell r="Y1458" t="str">
            <v>FLEX NET CALLE 28 DE JUNIO S/N Y GARCIA MORENO ENTRADA LLANO GRANDE</v>
          </cell>
        </row>
        <row r="1459">
          <cell r="A1459" t="str">
            <v>98835254</v>
          </cell>
          <cell r="B1459">
            <v>497426</v>
          </cell>
          <cell r="C1459" t="str">
            <v>98835254</v>
          </cell>
          <cell r="D1459" t="str">
            <v>HYCITE</v>
          </cell>
          <cell r="E1459" t="str">
            <v>DESPACHO</v>
          </cell>
          <cell r="F1459" t="str">
            <v>NORMAL</v>
          </cell>
          <cell r="G1459" t="str">
            <v>031002004183091</v>
          </cell>
          <cell r="H1459">
            <v>44942</v>
          </cell>
          <cell r="I1459" t="str">
            <v>ENTREGADO</v>
          </cell>
          <cell r="J1459">
            <v>44944</v>
          </cell>
          <cell r="K1459" t="str">
            <v>BETTY KARINA LOPEZ ORTEGA</v>
          </cell>
          <cell r="L1459" t="str">
            <v>MZ D VILA 14 MACHALA URBANIZACION EL SOL MACHALA LA PROVIDENCIA 070222 EL ORO</v>
          </cell>
          <cell r="M1459" t="str">
            <v/>
          </cell>
          <cell r="N1459" t="str">
            <v>0991713279 / 342843858</v>
          </cell>
          <cell r="O1459" t="str">
            <v>0991713279 / 342843858</v>
          </cell>
          <cell r="P1459" t="str">
            <v>070222</v>
          </cell>
          <cell r="Q1459" t="str">
            <v>MACHALA</v>
          </cell>
          <cell r="R1459" t="str">
            <v>EL ORO</v>
          </cell>
          <cell r="S1459" t="str">
            <v>MACHALA - VILLAS Y DE CORRALITOS - LA IBERIA - LA UNION</v>
          </cell>
          <cell r="T1459" t="str">
            <v>TRAMACO</v>
          </cell>
          <cell r="U1459" t="str">
            <v>FLEXNETUIO_PROVINCIA</v>
          </cell>
          <cell r="V1459">
            <v>1</v>
          </cell>
          <cell r="W1459">
            <v>0.4</v>
          </cell>
          <cell r="X1459" t="str">
            <v>HYCITE QUITO</v>
          </cell>
          <cell r="Y1459" t="str">
            <v>FLEX NET CALLE 28 DE JUNIO S/N Y GARCIA MORENO ENTRADA LLANO GRANDE</v>
          </cell>
        </row>
        <row r="1460">
          <cell r="A1460" t="str">
            <v>98836102</v>
          </cell>
          <cell r="B1460">
            <v>497427</v>
          </cell>
          <cell r="C1460" t="str">
            <v>98836102</v>
          </cell>
          <cell r="D1460" t="str">
            <v>HYCITE</v>
          </cell>
          <cell r="E1460" t="str">
            <v>DESPACHO</v>
          </cell>
          <cell r="F1460" t="str">
            <v>NORMAL</v>
          </cell>
          <cell r="G1460" t="str">
            <v>ITG4773</v>
          </cell>
          <cell r="H1460">
            <v>44942</v>
          </cell>
          <cell r="I1460" t="str">
            <v>ENTREGADO</v>
          </cell>
          <cell r="J1460">
            <v>44943</v>
          </cell>
          <cell r="K1460" t="str">
            <v>JORGE FIERRO</v>
          </cell>
          <cell r="L1460" t="str">
            <v>VIA SAMBORDONM KM 4 1/2 URBANIZACION GUAYAQUIL TENIS MZ C SL 3A SAMBORONDON LA PUNTILLA 092302 GUAYAS</v>
          </cell>
          <cell r="M1460" t="str">
            <v/>
          </cell>
          <cell r="N1460" t="str">
            <v>0995251299</v>
          </cell>
          <cell r="O1460" t="str">
            <v>0995251299</v>
          </cell>
          <cell r="P1460" t="str">
            <v>092302</v>
          </cell>
          <cell r="Q1460" t="str">
            <v>SAMBORONDON</v>
          </cell>
          <cell r="R1460" t="str">
            <v>GUAYAS</v>
          </cell>
          <cell r="S1460" t="str">
            <v>SAMBORONDON</v>
          </cell>
          <cell r="T1460" t="str">
            <v>ITSACOURIER</v>
          </cell>
          <cell r="U1460" t="str">
            <v>FLEXNETUIO_GYE</v>
          </cell>
          <cell r="V1460">
            <v>1</v>
          </cell>
          <cell r="W1460">
            <v>5.7</v>
          </cell>
          <cell r="X1460" t="str">
            <v>HYCITE QUITO</v>
          </cell>
          <cell r="Y1460" t="str">
            <v>FLEX NET CALLE 28 DE JUNIO S/N Y GARCIA MORENO ENTRADA LLANO GRANDE</v>
          </cell>
        </row>
        <row r="1461">
          <cell r="A1461" t="str">
            <v>98836382</v>
          </cell>
          <cell r="B1461">
            <v>497428</v>
          </cell>
          <cell r="C1461" t="str">
            <v>98836382</v>
          </cell>
          <cell r="D1461" t="str">
            <v>HYCITE</v>
          </cell>
          <cell r="E1461" t="str">
            <v>DESPACHO</v>
          </cell>
          <cell r="F1461" t="str">
            <v>NORMAL</v>
          </cell>
          <cell r="G1461" t="str">
            <v>ITG4774</v>
          </cell>
          <cell r="H1461">
            <v>44942</v>
          </cell>
          <cell r="I1461" t="str">
            <v>ENTREGADO</v>
          </cell>
          <cell r="J1461">
            <v>44943</v>
          </cell>
          <cell r="K1461" t="str">
            <v>JOHN VASCONEZ</v>
          </cell>
          <cell r="L1461" t="str">
            <v>COOPERATIVA CENTRO CIVICO MZ 0123 SL 14 GUAYAQUIL / SUR  XIMENA 090105 GUAYAS</v>
          </cell>
          <cell r="M1461" t="str">
            <v/>
          </cell>
          <cell r="N1461" t="str">
            <v>0939936090 / 963851388</v>
          </cell>
          <cell r="O1461" t="str">
            <v>0939936090 / 963851388</v>
          </cell>
          <cell r="P1461" t="str">
            <v>090105</v>
          </cell>
          <cell r="Q1461" t="str">
            <v>GUAYAQUIL</v>
          </cell>
          <cell r="R1461" t="str">
            <v>GUAYAS</v>
          </cell>
          <cell r="S1461" t="str">
            <v>GUAYAQUIL</v>
          </cell>
          <cell r="T1461" t="str">
            <v>FLEXTRANS GYE</v>
          </cell>
          <cell r="U1461" t="str">
            <v>FLEXNETUIO_GYE</v>
          </cell>
          <cell r="V1461">
            <v>1</v>
          </cell>
          <cell r="W1461">
            <v>0.5</v>
          </cell>
          <cell r="X1461" t="str">
            <v>HYCITE QUITO</v>
          </cell>
          <cell r="Y1461" t="str">
            <v>FLEX NET CALLE 28 DE JUNIO S/N Y GARCIA MORENO ENTRADA LLANO GRANDE</v>
          </cell>
        </row>
        <row r="1462">
          <cell r="A1462" t="str">
            <v>98822636</v>
          </cell>
          <cell r="B1462">
            <v>497408</v>
          </cell>
          <cell r="C1462" t="str">
            <v>98822636</v>
          </cell>
          <cell r="D1462" t="str">
            <v>HYCITE</v>
          </cell>
          <cell r="E1462" t="str">
            <v>DESPACHO</v>
          </cell>
          <cell r="F1462" t="str">
            <v>NORMAL</v>
          </cell>
          <cell r="G1462" t="str">
            <v>ITG4763</v>
          </cell>
          <cell r="H1462">
            <v>44942</v>
          </cell>
          <cell r="I1462" t="str">
            <v>ENTREGADO</v>
          </cell>
          <cell r="J1462">
            <v>44943</v>
          </cell>
          <cell r="K1462" t="str">
            <v>MARLON LIMONES</v>
          </cell>
          <cell r="L1462" t="str">
            <v>MARACIBO 2002 Y LA 27 CASA CON GARAJE GUAYAQUIL//SUR OESTE FREBES CORDERO 090403 GUAYAS</v>
          </cell>
          <cell r="M1462" t="str">
            <v/>
          </cell>
          <cell r="N1462" t="str">
            <v>0988841608</v>
          </cell>
          <cell r="O1462" t="str">
            <v>0988841608</v>
          </cell>
          <cell r="P1462" t="str">
            <v>090403</v>
          </cell>
          <cell r="Q1462" t="str">
            <v>GUAYAQUIL</v>
          </cell>
          <cell r="R1462" t="str">
            <v>GUAYAS</v>
          </cell>
          <cell r="S1462" t="str">
            <v>GUAYAQUIL</v>
          </cell>
          <cell r="T1462" t="str">
            <v>FLEXTRANS GYE</v>
          </cell>
          <cell r="U1462" t="str">
            <v>FLEXNETUIO_GYE</v>
          </cell>
          <cell r="V1462">
            <v>1</v>
          </cell>
          <cell r="W1462">
            <v>10.7</v>
          </cell>
          <cell r="X1462" t="str">
            <v>HYCITE QUITO</v>
          </cell>
          <cell r="Y1462" t="str">
            <v>FLEX NET CALLE 28 DE JUNIO S/N Y GARCIA MORENO ENTRADA LLANO GRANDE</v>
          </cell>
        </row>
        <row r="1463">
          <cell r="A1463" t="str">
            <v>98824088</v>
          </cell>
          <cell r="B1463">
            <v>497409</v>
          </cell>
          <cell r="C1463" t="str">
            <v>98824088</v>
          </cell>
          <cell r="D1463" t="str">
            <v>HYCITE</v>
          </cell>
          <cell r="E1463" t="str">
            <v>DESPACHO</v>
          </cell>
          <cell r="F1463" t="str">
            <v>NORMAL</v>
          </cell>
          <cell r="G1463" t="str">
            <v>ITG4764</v>
          </cell>
          <cell r="H1463">
            <v>44942</v>
          </cell>
          <cell r="I1463" t="str">
            <v>ENTREGADO</v>
          </cell>
          <cell r="J1463">
            <v>44943</v>
          </cell>
          <cell r="K1463" t="str">
            <v>JIMMY ALMENABA</v>
          </cell>
          <cell r="L1463" t="str">
            <v>CIUDADELA DEMOCRATICA NORTE MZA D SOL 10 DIAGONAL A MEGAMETALES GENERAL ALFARO DURAN//CIUDADELA DEMOCRATIVA NORTE DIVINO NINO 092405 GUAYAS</v>
          </cell>
          <cell r="M1463" t="str">
            <v/>
          </cell>
          <cell r="N1463" t="str">
            <v>0968762851 / 045090563</v>
          </cell>
          <cell r="O1463" t="str">
            <v>0968762851 / 045090563</v>
          </cell>
          <cell r="P1463" t="str">
            <v>092405</v>
          </cell>
          <cell r="Q1463" t="str">
            <v>DURAN</v>
          </cell>
          <cell r="R1463" t="str">
            <v>GUAYAS</v>
          </cell>
          <cell r="S1463" t="str">
            <v>ELOY ALFARO (DURAN)</v>
          </cell>
          <cell r="T1463" t="str">
            <v>ITSACOURIER</v>
          </cell>
          <cell r="U1463" t="str">
            <v>FLEXNETUIO_GYE</v>
          </cell>
          <cell r="V1463">
            <v>1</v>
          </cell>
          <cell r="W1463">
            <v>13.7</v>
          </cell>
          <cell r="X1463" t="str">
            <v>HYCITE QUITO</v>
          </cell>
          <cell r="Y1463" t="str">
            <v>FLEX NET CALLE 28 DE JUNIO S/N Y GARCIA MORENO ENTRADA LLANO GRANDE</v>
          </cell>
        </row>
        <row r="1464">
          <cell r="A1464" t="str">
            <v>98824707</v>
          </cell>
          <cell r="B1464">
            <v>497410</v>
          </cell>
          <cell r="C1464" t="str">
            <v>98824707</v>
          </cell>
          <cell r="D1464" t="str">
            <v>HYCITE</v>
          </cell>
          <cell r="E1464" t="str">
            <v>DESPACHO</v>
          </cell>
          <cell r="F1464" t="str">
            <v>NORMAL</v>
          </cell>
          <cell r="G1464" t="str">
            <v>031002004183083</v>
          </cell>
          <cell r="H1464">
            <v>44942</v>
          </cell>
          <cell r="I1464" t="str">
            <v>ENTREGADO</v>
          </cell>
          <cell r="J1464">
            <v>44943</v>
          </cell>
          <cell r="K1464" t="str">
            <v>HILDER E MOYA</v>
          </cell>
          <cell r="L1464" t="str">
            <v>SAN JOSE 15 Y BELMOPAN   RIOBAMBA 060110 CHIMBORAZO</v>
          </cell>
          <cell r="M1464" t="str">
            <v/>
          </cell>
          <cell r="N1464" t="str">
            <v>0999948851 / 932941825</v>
          </cell>
          <cell r="O1464" t="str">
            <v>0999948851 / 932941825</v>
          </cell>
          <cell r="P1464" t="str">
            <v>060110</v>
          </cell>
          <cell r="Q1464" t="str">
            <v>RIOBAMBA</v>
          </cell>
          <cell r="R1464" t="str">
            <v>CHIMBORAZO</v>
          </cell>
          <cell r="S1464" t="str">
            <v>RIOBAMBA</v>
          </cell>
          <cell r="T1464" t="str">
            <v>TRAMACO</v>
          </cell>
          <cell r="U1464" t="str">
            <v>FLEXNETUIO_PROVINCIA</v>
          </cell>
          <cell r="V1464">
            <v>1</v>
          </cell>
          <cell r="W1464">
            <v>2</v>
          </cell>
          <cell r="X1464" t="str">
            <v>HYCITE QUITO</v>
          </cell>
          <cell r="Y1464" t="str">
            <v>FLEX NET CALLE 28 DE JUNIO S/N Y GARCIA MORENO ENTRADA LLANO GRANDE</v>
          </cell>
        </row>
        <row r="1465">
          <cell r="A1465" t="str">
            <v>98825169</v>
          </cell>
          <cell r="B1465">
            <v>497411</v>
          </cell>
          <cell r="C1465" t="str">
            <v>98825169</v>
          </cell>
          <cell r="D1465" t="str">
            <v>HYCITE</v>
          </cell>
          <cell r="E1465" t="str">
            <v>DESPACHO</v>
          </cell>
          <cell r="F1465" t="str">
            <v>NORMAL</v>
          </cell>
          <cell r="G1465" t="str">
            <v>031002004184109</v>
          </cell>
          <cell r="H1465">
            <v>44942</v>
          </cell>
          <cell r="I1465" t="str">
            <v>EN_TRANSITO</v>
          </cell>
          <cell r="J1465">
            <v>44942</v>
          </cell>
          <cell r="K1465" t="str">
            <v>PATRICIA MEJIA</v>
          </cell>
          <cell r="L1465" t="str">
            <v>KM 10 1/2 VIA BUENA DE QUEVEDO JUSTO EN LA QUINTA UBILLA BUENA FE// BELLASIRIA UBIGROUP SAN JACINTO DE BUENA FE 120607 LOS RIOS</v>
          </cell>
          <cell r="N1465" t="str">
            <v>0986762643</v>
          </cell>
          <cell r="O1465" t="str">
            <v>0986762643</v>
          </cell>
          <cell r="P1465" t="str">
            <v>120607</v>
          </cell>
          <cell r="Q1465" t="str">
            <v>BUENA FE</v>
          </cell>
          <cell r="R1465" t="str">
            <v>LOS RIOS</v>
          </cell>
          <cell r="S1465" t="str">
            <v>PATRICIA PILAR - BARRIO LINDO - AMAZU - RECINTO LOS ANGELES</v>
          </cell>
          <cell r="T1465" t="str">
            <v>TRAMACO</v>
          </cell>
          <cell r="U1465" t="str">
            <v>FLEXNETUIO_PROVINCIA</v>
          </cell>
          <cell r="V1465">
            <v>2</v>
          </cell>
          <cell r="W1465">
            <v>16.3</v>
          </cell>
          <cell r="X1465" t="str">
            <v>HYCITE QUITO</v>
          </cell>
          <cell r="Y1465" t="str">
            <v>FLEX NET CALLE 28 DE JUNIO S/N Y GARCIA MORENO ENTRADA LLANO GRANDE</v>
          </cell>
        </row>
        <row r="1466">
          <cell r="A1466" t="str">
            <v>98769590_A</v>
          </cell>
          <cell r="B1466">
            <v>497390</v>
          </cell>
          <cell r="C1466" t="str">
            <v>98769590_A</v>
          </cell>
          <cell r="D1466" t="str">
            <v>HYCITE</v>
          </cell>
          <cell r="E1466" t="str">
            <v>DESPACHO</v>
          </cell>
          <cell r="F1466" t="str">
            <v>NORMAL</v>
          </cell>
          <cell r="G1466" t="str">
            <v>ITQ4754</v>
          </cell>
          <cell r="H1466">
            <v>44942</v>
          </cell>
          <cell r="I1466" t="str">
            <v>ENTREGADO</v>
          </cell>
          <cell r="J1466">
            <v>44944</v>
          </cell>
          <cell r="K1466" t="str">
            <v>OLGA CECILIA VIZUETA PAULA (S)</v>
          </cell>
          <cell r="L1466" t="str">
            <v>AVENIDA DIEGO DE VASQUEZ 6404 Y NAZACOTA PUENTO AL LADO DE LA COOPERATIVA CREDILL QUITO QUITO 000000 PICHINCHA</v>
          </cell>
          <cell r="N1466" t="str">
            <v>0984576955 /</v>
          </cell>
          <cell r="O1466" t="str">
            <v>0984576955 /</v>
          </cell>
          <cell r="P1466" t="str">
            <v>170208</v>
          </cell>
          <cell r="Q1466" t="str">
            <v>QUITO</v>
          </cell>
          <cell r="R1466" t="str">
            <v>PICHINCHA</v>
          </cell>
          <cell r="S1466" t="str">
            <v>CALDERON (CARAPUNGO)</v>
          </cell>
          <cell r="T1466" t="str">
            <v>FLEXTRANS UIO</v>
          </cell>
          <cell r="U1466" t="str">
            <v>FLEXNETUIO_LOCAL</v>
          </cell>
          <cell r="V1466">
            <v>1</v>
          </cell>
          <cell r="W1466">
            <v>0</v>
          </cell>
          <cell r="X1466" t="str">
            <v>HYCITE QUITO</v>
          </cell>
          <cell r="Y1466" t="str">
            <v>FLEX NET CALLE 28 DE JUNIO S/N Y GARCIA MORENO ENTRADA LLANO GRANDE</v>
          </cell>
        </row>
        <row r="1467">
          <cell r="A1467" t="str">
            <v>98784241</v>
          </cell>
          <cell r="B1467">
            <v>497391</v>
          </cell>
          <cell r="C1467" t="str">
            <v>98784241</v>
          </cell>
          <cell r="D1467" t="str">
            <v>HYCITE</v>
          </cell>
          <cell r="E1467" t="str">
            <v>DESPACHO</v>
          </cell>
          <cell r="F1467" t="str">
            <v>NORMAL</v>
          </cell>
          <cell r="G1467" t="str">
            <v>ITG4755</v>
          </cell>
          <cell r="H1467">
            <v>44942</v>
          </cell>
          <cell r="I1467" t="str">
            <v>ENTREGADO</v>
          </cell>
          <cell r="J1467">
            <v>44943</v>
          </cell>
          <cell r="K1467" t="str">
            <v>ALEX R LOZANO</v>
          </cell>
          <cell r="L1467" t="str">
            <v>DALIAS Y JOSE RODRIGUEZ   GUAYAQUIL 090501 GUAYAS</v>
          </cell>
          <cell r="M1467" t="str">
            <v/>
          </cell>
          <cell r="N1467" t="str">
            <v>0989588742 / 042319177</v>
          </cell>
          <cell r="O1467" t="str">
            <v>0989588742 / 042319177</v>
          </cell>
          <cell r="P1467" t="str">
            <v>090501</v>
          </cell>
          <cell r="Q1467" t="str">
            <v>GUAYAQUIL</v>
          </cell>
          <cell r="R1467" t="str">
            <v>GUAYAS</v>
          </cell>
          <cell r="S1467" t="str">
            <v>GUAYAQUIL</v>
          </cell>
          <cell r="T1467" t="str">
            <v>CARGO UNION</v>
          </cell>
          <cell r="U1467" t="str">
            <v>FLEXNETUIO_GYE</v>
          </cell>
          <cell r="V1467">
            <v>1</v>
          </cell>
          <cell r="W1467">
            <v>2.42</v>
          </cell>
          <cell r="X1467" t="str">
            <v>HYCITE QUITO</v>
          </cell>
          <cell r="Y1467" t="str">
            <v>FLEX NET CALLE 28 DE JUNIO S/N Y GARCIA MORENO ENTRADA LLANO GRANDE</v>
          </cell>
        </row>
        <row r="1468">
          <cell r="A1468" t="str">
            <v>98790363</v>
          </cell>
          <cell r="B1468">
            <v>497392</v>
          </cell>
          <cell r="C1468" t="str">
            <v>98790363</v>
          </cell>
          <cell r="D1468" t="str">
            <v>HYCITE</v>
          </cell>
          <cell r="E1468" t="str">
            <v>DESPACHO</v>
          </cell>
          <cell r="F1468" t="str">
            <v>NORMAL</v>
          </cell>
          <cell r="G1468" t="str">
            <v>ITG4756</v>
          </cell>
          <cell r="H1468">
            <v>44942</v>
          </cell>
          <cell r="I1468" t="str">
            <v>ENTREGADO</v>
          </cell>
          <cell r="J1468">
            <v>44943</v>
          </cell>
          <cell r="K1468" t="str">
            <v>JANETH ALVARADO (S)</v>
          </cell>
          <cell r="L1468" t="str">
            <v>MUCHO LOTE 2 ETAPA VALLE VICTORIA MZ 288 VILLA 40 GUAYAQUIL TARQUI 090703 GUAYAS</v>
          </cell>
          <cell r="M1468" t="str">
            <v/>
          </cell>
          <cell r="N1468" t="str">
            <v>0979763125 / 997576168</v>
          </cell>
          <cell r="O1468" t="str">
            <v>0979763125 / 997576168</v>
          </cell>
          <cell r="P1468" t="str">
            <v>090703</v>
          </cell>
          <cell r="Q1468" t="str">
            <v>GUAYAQUIL</v>
          </cell>
          <cell r="R1468" t="str">
            <v>GUAYAS</v>
          </cell>
          <cell r="S1468" t="str">
            <v>GUAYAQUIL</v>
          </cell>
          <cell r="T1468" t="str">
            <v>ITSACOURIER</v>
          </cell>
          <cell r="U1468" t="str">
            <v>FLEXNETUIO_GYE</v>
          </cell>
          <cell r="V1468">
            <v>1</v>
          </cell>
          <cell r="W1468">
            <v>6.2</v>
          </cell>
          <cell r="X1468" t="str">
            <v>HYCITE QUITO</v>
          </cell>
          <cell r="Y1468" t="str">
            <v>FLEX NET CALLE 28 DE JUNIO S/N Y GARCIA MORENO ENTRADA LLANO GRANDE</v>
          </cell>
        </row>
        <row r="1469">
          <cell r="A1469" t="str">
            <v>98806165</v>
          </cell>
          <cell r="B1469">
            <v>497393</v>
          </cell>
          <cell r="C1469" t="str">
            <v>98806165</v>
          </cell>
          <cell r="D1469" t="str">
            <v>HYCITE</v>
          </cell>
          <cell r="E1469" t="str">
            <v>DESPACHO</v>
          </cell>
          <cell r="F1469" t="str">
            <v>NORMAL</v>
          </cell>
          <cell r="G1469" t="str">
            <v>031002004183076</v>
          </cell>
          <cell r="H1469">
            <v>44942</v>
          </cell>
          <cell r="I1469" t="str">
            <v>EN_TRANSITO</v>
          </cell>
          <cell r="J1469">
            <v>44942</v>
          </cell>
          <cell r="K1469" t="str">
            <v>LUCY L GRANDA COST</v>
          </cell>
          <cell r="L1469" t="str">
            <v>Avda El Oro y 1 de Mayo, Frente al parque infantil  ALAMOR 110406 LOJA</v>
          </cell>
          <cell r="M1469" t="str">
            <v/>
          </cell>
          <cell r="N1469" t="str">
            <v>0991417096 / 072680550</v>
          </cell>
          <cell r="O1469" t="str">
            <v>0991417096 / 072680550</v>
          </cell>
          <cell r="P1469" t="str">
            <v>110406</v>
          </cell>
          <cell r="Q1469" t="str">
            <v>PUYANGO</v>
          </cell>
          <cell r="R1469" t="str">
            <v>LOJA</v>
          </cell>
          <cell r="S1469" t="str">
            <v>ALAMOR</v>
          </cell>
          <cell r="T1469" t="str">
            <v>TRAMACO</v>
          </cell>
          <cell r="U1469" t="str">
            <v>FLEXNETUIO_PROVINCIA</v>
          </cell>
          <cell r="V1469">
            <v>1</v>
          </cell>
          <cell r="W1469">
            <v>11.4</v>
          </cell>
          <cell r="X1469" t="str">
            <v>HYCITE QUITO</v>
          </cell>
          <cell r="Y1469" t="str">
            <v>FLEX NET CALLE 28 DE JUNIO S/N Y GARCIA MORENO ENTRADA LLANO GRANDE</v>
          </cell>
        </row>
        <row r="1470">
          <cell r="A1470" t="str">
            <v>98808625</v>
          </cell>
          <cell r="B1470">
            <v>497394</v>
          </cell>
          <cell r="C1470" t="str">
            <v>98808625</v>
          </cell>
          <cell r="D1470" t="str">
            <v>HYCITE</v>
          </cell>
          <cell r="E1470" t="str">
            <v>DESPACHO</v>
          </cell>
          <cell r="F1470" t="str">
            <v>NORMAL</v>
          </cell>
          <cell r="G1470" t="str">
            <v>ITG4757</v>
          </cell>
          <cell r="H1470">
            <v>44942</v>
          </cell>
          <cell r="I1470" t="str">
            <v>ENTREGADO</v>
          </cell>
          <cell r="J1470">
            <v>44943</v>
          </cell>
          <cell r="K1470" t="str">
            <v>TAMARA L FRANCO</v>
          </cell>
          <cell r="L1470" t="str">
            <v>CDLA GARZOTA 21 Y VILLA 21   TARQUI 090607 GUAYAS</v>
          </cell>
          <cell r="M1470" t="str">
            <v/>
          </cell>
          <cell r="N1470" t="str">
            <v>0961315252 / 967700078</v>
          </cell>
          <cell r="O1470" t="str">
            <v>0961315252 / 967700078</v>
          </cell>
          <cell r="P1470" t="str">
            <v>090607</v>
          </cell>
          <cell r="Q1470" t="str">
            <v>GUAYAQUIL</v>
          </cell>
          <cell r="R1470" t="str">
            <v>GUAYAS</v>
          </cell>
          <cell r="S1470" t="str">
            <v>GUAYAQUIL</v>
          </cell>
          <cell r="T1470" t="str">
            <v>CARGO UNION</v>
          </cell>
          <cell r="U1470" t="str">
            <v>FLEXNETUIO_GYE</v>
          </cell>
          <cell r="V1470">
            <v>1</v>
          </cell>
          <cell r="W1470">
            <v>12.21</v>
          </cell>
          <cell r="X1470" t="str">
            <v>HYCITE QUITO</v>
          </cell>
          <cell r="Y1470" t="str">
            <v>FLEX NET CALLE 28 DE JUNIO S/N Y GARCIA MORENO ENTRADA LLANO GRANDE</v>
          </cell>
        </row>
        <row r="1471">
          <cell r="A1471" t="str">
            <v>98809015_A</v>
          </cell>
          <cell r="B1471">
            <v>497395</v>
          </cell>
          <cell r="C1471" t="str">
            <v>98809015_A</v>
          </cell>
          <cell r="D1471" t="str">
            <v>HYCITE</v>
          </cell>
          <cell r="E1471" t="str">
            <v>DESPACHO</v>
          </cell>
          <cell r="F1471" t="str">
            <v>NORMAL</v>
          </cell>
          <cell r="G1471" t="str">
            <v>ITQ4758</v>
          </cell>
          <cell r="H1471">
            <v>44942</v>
          </cell>
          <cell r="I1471" t="str">
            <v>ENTREGADO</v>
          </cell>
          <cell r="J1471">
            <v>44943</v>
          </cell>
          <cell r="K1471" t="str">
            <v>WILMAN GIOVANNI VACA ALMEIDA</v>
          </cell>
          <cell r="L1471" t="str">
            <v>VIENA CASA #4 Y PARIS URBANIZACION SAN RAFAEL QUITO RUMIA,AHUI - ALANGASI ALANGASI 170151 PICHINCHA</v>
          </cell>
          <cell r="N1471" t="str">
            <v>0987410776 / 958851783</v>
          </cell>
          <cell r="O1471" t="str">
            <v>0987410776 / 958851783</v>
          </cell>
          <cell r="P1471" t="str">
            <v>170208</v>
          </cell>
          <cell r="Q1471" t="str">
            <v>QUITO</v>
          </cell>
          <cell r="R1471" t="str">
            <v>PICHINCHA</v>
          </cell>
          <cell r="S1471" t="str">
            <v>CALDERON (CARAPUNGO)</v>
          </cell>
          <cell r="T1471" t="str">
            <v>FLEXTRANS UIO</v>
          </cell>
          <cell r="U1471" t="str">
            <v>FLEXNETUIO_LOCAL</v>
          </cell>
          <cell r="V1471">
            <v>1</v>
          </cell>
          <cell r="W1471">
            <v>0</v>
          </cell>
          <cell r="X1471" t="str">
            <v>HYCITE QUITO</v>
          </cell>
          <cell r="Y1471" t="str">
            <v>FLEX NET CALLE 28 DE JUNIO S/N Y GARCIA MORENO ENTRADA LLANO GRANDE</v>
          </cell>
        </row>
        <row r="1472">
          <cell r="A1472" t="str">
            <v>98809805</v>
          </cell>
          <cell r="B1472">
            <v>497396</v>
          </cell>
          <cell r="C1472" t="str">
            <v>98809805</v>
          </cell>
          <cell r="D1472" t="str">
            <v>HYCITE</v>
          </cell>
          <cell r="E1472" t="str">
            <v>DESPACHO</v>
          </cell>
          <cell r="F1472" t="str">
            <v>NORMAL</v>
          </cell>
          <cell r="G1472" t="str">
            <v>031002004183077</v>
          </cell>
          <cell r="H1472">
            <v>44942</v>
          </cell>
          <cell r="I1472" t="str">
            <v>EN_TRANSITO</v>
          </cell>
          <cell r="J1472">
            <v>44942</v>
          </cell>
          <cell r="K1472" t="str">
            <v>MARIA IDROBO</v>
          </cell>
          <cell r="L1472" t="str">
            <v>ORTEGA 244-47 ALICIA YANEZ COSSIO LOJA ** PUCORA EL SAGRARIO 110109 LOJA</v>
          </cell>
          <cell r="M1472" t="str">
            <v/>
          </cell>
          <cell r="N1472" t="str">
            <v>0985222973</v>
          </cell>
          <cell r="O1472" t="str">
            <v>0985222973</v>
          </cell>
          <cell r="P1472" t="str">
            <v>110109</v>
          </cell>
          <cell r="Q1472" t="str">
            <v>LOJA</v>
          </cell>
          <cell r="R1472" t="str">
            <v>LOJA</v>
          </cell>
          <cell r="S1472" t="str">
            <v>LOJA</v>
          </cell>
          <cell r="T1472" t="str">
            <v>TRAMACO</v>
          </cell>
          <cell r="U1472" t="str">
            <v>FLEXNETUIO_PROVINCIA</v>
          </cell>
          <cell r="V1472">
            <v>1</v>
          </cell>
          <cell r="W1472">
            <v>3.3</v>
          </cell>
          <cell r="X1472" t="str">
            <v>HYCITE QUITO</v>
          </cell>
          <cell r="Y1472" t="str">
            <v>FLEX NET CALLE 28 DE JUNIO S/N Y GARCIA MORENO ENTRADA LLANO GRANDE</v>
          </cell>
        </row>
        <row r="1473">
          <cell r="A1473" t="str">
            <v>98813831</v>
          </cell>
          <cell r="B1473">
            <v>497397</v>
          </cell>
          <cell r="C1473" t="str">
            <v>98813831</v>
          </cell>
          <cell r="D1473" t="str">
            <v>HYCITE</v>
          </cell>
          <cell r="E1473" t="str">
            <v>DESPACHO</v>
          </cell>
          <cell r="F1473" t="str">
            <v>NORMAL</v>
          </cell>
          <cell r="G1473" t="str">
            <v>031002004183078</v>
          </cell>
          <cell r="H1473">
            <v>44942</v>
          </cell>
          <cell r="I1473" t="str">
            <v>EN_TRANSITO</v>
          </cell>
          <cell r="J1473">
            <v>44942</v>
          </cell>
          <cell r="K1473" t="str">
            <v>CAMILO SALAZAR</v>
          </cell>
          <cell r="L1473" t="str">
            <v>VIA CHONE KM 2 1/2 VIA CHONE KM 2 1/2 RESTAURANT DELICIAS D SANTO DOMINGO ** NUEVA AURORA ABRAHAM CALAZACON 230208 SANTO DOMINGO</v>
          </cell>
          <cell r="M1473" t="str">
            <v/>
          </cell>
          <cell r="N1473" t="str">
            <v>0984690921</v>
          </cell>
          <cell r="O1473" t="str">
            <v>0984690921</v>
          </cell>
          <cell r="P1473" t="str">
            <v>230208</v>
          </cell>
          <cell r="Q1473" t="str">
            <v>SANTO DOMINGO</v>
          </cell>
          <cell r="R1473" t="str">
            <v>SANTO DOMINGO DE LOS TSACHILAS</v>
          </cell>
          <cell r="S1473" t="str">
            <v>SANTO DOMINGO DE LOS COLORADOS - SAN PABLO DE CHILA</v>
          </cell>
          <cell r="T1473" t="str">
            <v>TRAMACO</v>
          </cell>
          <cell r="U1473" t="str">
            <v>FLEXNETUIO_PROVINCIA</v>
          </cell>
          <cell r="V1473">
            <v>1</v>
          </cell>
          <cell r="W1473">
            <v>13.7</v>
          </cell>
          <cell r="X1473" t="str">
            <v>HYCITE QUITO</v>
          </cell>
          <cell r="Y1473" t="str">
            <v>FLEX NET CALLE 28 DE JUNIO S/N Y GARCIA MORENO ENTRADA LLANO GRANDE</v>
          </cell>
        </row>
        <row r="1474">
          <cell r="A1474" t="str">
            <v>98814534</v>
          </cell>
          <cell r="B1474">
            <v>497398</v>
          </cell>
          <cell r="C1474" t="str">
            <v>98814534</v>
          </cell>
          <cell r="D1474" t="str">
            <v>HYCITE</v>
          </cell>
          <cell r="E1474" t="str">
            <v>DESPACHO</v>
          </cell>
          <cell r="F1474" t="str">
            <v>NORMAL</v>
          </cell>
          <cell r="G1474" t="str">
            <v>IC4776</v>
          </cell>
          <cell r="H1474">
            <v>44942</v>
          </cell>
          <cell r="I1474" t="str">
            <v>INCIDENCIA</v>
          </cell>
          <cell r="J1474">
            <v>44943</v>
          </cell>
          <cell r="K1474" t="str">
            <v>NIDIA ORTIZ</v>
          </cell>
          <cell r="L1474" t="str">
            <v>CAMINO A BASAR Y AV TEJAR PARQUE TEJAS CUENCA-SECT MONSALVE SAN SEBASTIAN 010111 AZUAY</v>
          </cell>
          <cell r="M1474" t="str">
            <v/>
          </cell>
          <cell r="N1474" t="str">
            <v>0997646038</v>
          </cell>
          <cell r="O1474" t="str">
            <v>0997646038</v>
          </cell>
          <cell r="P1474" t="str">
            <v>010111</v>
          </cell>
          <cell r="Q1474" t="str">
            <v>CUENCA</v>
          </cell>
          <cell r="R1474" t="str">
            <v>AZUAY</v>
          </cell>
          <cell r="S1474" t="str">
            <v>PACCHA</v>
          </cell>
          <cell r="T1474" t="str">
            <v>ITSACOURIER</v>
          </cell>
          <cell r="U1474" t="str">
            <v>FLEXNETUIO_PROVINCIA</v>
          </cell>
          <cell r="V1474">
            <v>1</v>
          </cell>
          <cell r="W1474">
            <v>8.8000000000000007</v>
          </cell>
          <cell r="X1474" t="str">
            <v>HYCITE QUITO</v>
          </cell>
          <cell r="Y1474" t="str">
            <v>FLEX NET CALLE 28 DE JUNIO S/N Y GARCIA MORENO ENTRADA LLANO GRANDE</v>
          </cell>
        </row>
        <row r="1475">
          <cell r="A1475" t="str">
            <v>98814759</v>
          </cell>
          <cell r="B1475">
            <v>497399</v>
          </cell>
          <cell r="C1475" t="str">
            <v>98814759</v>
          </cell>
          <cell r="D1475" t="str">
            <v>HYCITE</v>
          </cell>
          <cell r="E1475" t="str">
            <v>DESPACHO</v>
          </cell>
          <cell r="F1475" t="str">
            <v>NORMAL</v>
          </cell>
          <cell r="G1475" t="str">
            <v>ITQ4759</v>
          </cell>
          <cell r="H1475">
            <v>44942</v>
          </cell>
          <cell r="I1475" t="str">
            <v>EN_TRANSITO</v>
          </cell>
          <cell r="J1475">
            <v>44943</v>
          </cell>
          <cell r="K1475" t="str">
            <v>ELISA ARIAS</v>
          </cell>
          <cell r="L1475" t="str">
            <v>E1A CONJUNTO SAN LUIS N4D Y GONGALO PIZARRO C.1 QUITO // VALLE TUMBACO 170902 PICHINCHA</v>
          </cell>
          <cell r="N1475" t="str">
            <v>0994511162</v>
          </cell>
          <cell r="O1475" t="str">
            <v>0994511162</v>
          </cell>
          <cell r="P1475" t="str">
            <v>170902</v>
          </cell>
          <cell r="Q1475" t="str">
            <v>QUITO</v>
          </cell>
          <cell r="R1475" t="str">
            <v>PICHINCHA</v>
          </cell>
          <cell r="S1475" t="str">
            <v>TUMBACO</v>
          </cell>
          <cell r="T1475" t="str">
            <v>FLEXTRANS UIO</v>
          </cell>
          <cell r="U1475" t="str">
            <v>FLEXNETUIO_LOCAL</v>
          </cell>
          <cell r="V1475">
            <v>1</v>
          </cell>
          <cell r="W1475">
            <v>9.8000000000000007</v>
          </cell>
          <cell r="X1475" t="str">
            <v>HYCITE QUITO</v>
          </cell>
          <cell r="Y1475" t="str">
            <v>FLEX NET CALLE 28 DE JUNIO S/N Y GARCIA MORENO ENTRADA LLANO GRANDE</v>
          </cell>
        </row>
        <row r="1476">
          <cell r="A1476" t="str">
            <v>98817590</v>
          </cell>
          <cell r="B1476">
            <v>497400</v>
          </cell>
          <cell r="C1476" t="str">
            <v>98817590</v>
          </cell>
          <cell r="D1476" t="str">
            <v>HYCITE</v>
          </cell>
          <cell r="E1476" t="str">
            <v>DESPACHO</v>
          </cell>
          <cell r="F1476" t="str">
            <v>NORMAL</v>
          </cell>
          <cell r="G1476" t="str">
            <v>031002004183079</v>
          </cell>
          <cell r="H1476">
            <v>44942</v>
          </cell>
          <cell r="I1476" t="str">
            <v>INCIDENCIA</v>
          </cell>
          <cell r="J1476">
            <v>44944</v>
          </cell>
          <cell r="K1476" t="str">
            <v>CARLOS MENENDEZ</v>
          </cell>
          <cell r="L1476" t="str">
            <v>JARAGUAY DG FERRETERIA EL VENADO ENTRE ISAAC MENDOZA JARAMIJO // CENTRO DE JARAMIJO JARAMIJO (BASE AEREA / BA 130222 MANABI</v>
          </cell>
          <cell r="M1476" t="str">
            <v/>
          </cell>
          <cell r="N1476" t="str">
            <v>0985818115</v>
          </cell>
          <cell r="O1476" t="str">
            <v>0985818115</v>
          </cell>
          <cell r="P1476" t="str">
            <v>130222</v>
          </cell>
          <cell r="Q1476" t="str">
            <v>JARAMIJO</v>
          </cell>
          <cell r="R1476" t="str">
            <v>MANABI</v>
          </cell>
          <cell r="S1476" t="str">
            <v>JARAMIJO - CDLA. NAVAL JARAMIJO - LA VICTORIA</v>
          </cell>
          <cell r="T1476" t="str">
            <v>TRAMACO</v>
          </cell>
          <cell r="U1476" t="str">
            <v>FLEXNETUIO_PROVINCIA</v>
          </cell>
          <cell r="V1476">
            <v>1</v>
          </cell>
          <cell r="W1476">
            <v>9.6</v>
          </cell>
          <cell r="X1476" t="str">
            <v>HYCITE QUITO</v>
          </cell>
          <cell r="Y1476" t="str">
            <v>FLEX NET CALLE 28 DE JUNIO S/N Y GARCIA MORENO ENTRADA LLANO GRANDE</v>
          </cell>
        </row>
        <row r="1477">
          <cell r="A1477" t="str">
            <v>98817645</v>
          </cell>
          <cell r="B1477">
            <v>497401</v>
          </cell>
          <cell r="C1477" t="str">
            <v>98817645</v>
          </cell>
          <cell r="D1477" t="str">
            <v>HYCITE</v>
          </cell>
          <cell r="E1477" t="str">
            <v>DESPACHO</v>
          </cell>
          <cell r="F1477" t="str">
            <v>NORMAL</v>
          </cell>
          <cell r="G1477" t="str">
            <v>031002004184108</v>
          </cell>
          <cell r="H1477">
            <v>44942</v>
          </cell>
          <cell r="I1477" t="str">
            <v>ENTREGADO</v>
          </cell>
          <cell r="J1477">
            <v>44943</v>
          </cell>
          <cell r="K1477" t="str">
            <v>SANTIAGO AMADOR</v>
          </cell>
          <cell r="L1477" t="str">
            <v>AV MARIANO ACOSTA 2208 VICTOR GOMEZ JURADO IBARRA-LA QUINTA SAGRARIO 100102 IMBABURA</v>
          </cell>
          <cell r="N1477" t="str">
            <v>0999706561</v>
          </cell>
          <cell r="O1477" t="str">
            <v>0999706561</v>
          </cell>
          <cell r="P1477" t="str">
            <v>100102</v>
          </cell>
          <cell r="Q1477" t="str">
            <v>IBARRA</v>
          </cell>
          <cell r="R1477" t="str">
            <v>IMBABURA</v>
          </cell>
          <cell r="S1477" t="str">
            <v>SAN MIGUEL DE IBARRA</v>
          </cell>
          <cell r="T1477" t="str">
            <v>TRAMACO</v>
          </cell>
          <cell r="U1477" t="str">
            <v>FLEXNETUIO_PROVINCIA</v>
          </cell>
          <cell r="V1477">
            <v>2</v>
          </cell>
          <cell r="W1477">
            <v>22.7</v>
          </cell>
          <cell r="X1477" t="str">
            <v>HYCITE QUITO</v>
          </cell>
          <cell r="Y1477" t="str">
            <v>FLEX NET CALLE 28 DE JUNIO S/N Y GARCIA MORENO ENTRADA LLANO GRANDE</v>
          </cell>
        </row>
        <row r="1478">
          <cell r="A1478" t="str">
            <v>98817730_A</v>
          </cell>
          <cell r="B1478">
            <v>497402</v>
          </cell>
          <cell r="C1478" t="str">
            <v>98817730_A</v>
          </cell>
          <cell r="D1478" t="str">
            <v>HYCITE</v>
          </cell>
          <cell r="E1478" t="str">
            <v>DESPACHO</v>
          </cell>
          <cell r="F1478" t="str">
            <v>NORMAL</v>
          </cell>
          <cell r="G1478" t="str">
            <v>031002004183081</v>
          </cell>
          <cell r="H1478">
            <v>44942</v>
          </cell>
          <cell r="I1478" t="str">
            <v>ENTREGADO</v>
          </cell>
          <cell r="J1478">
            <v>44943</v>
          </cell>
          <cell r="K1478" t="str">
            <v>FABIOLA ESPERANZA LINCANGO PACHA(S)</v>
          </cell>
          <cell r="L1478" t="str">
            <v>CALLE PARIS Y SAN JOSE CASA 15 CASA ESQUINERA DTE CANCHAS DEL CUADRADO RIOBAMBA PUCARA MALDONADO 060110 CHIMBORAZO</v>
          </cell>
          <cell r="M1478" t="str">
            <v/>
          </cell>
          <cell r="N1478" t="str">
            <v>0999948851 / 998322275</v>
          </cell>
          <cell r="O1478" t="str">
            <v>0999948851 / 998322275</v>
          </cell>
          <cell r="P1478" t="str">
            <v>060110</v>
          </cell>
          <cell r="Q1478" t="str">
            <v>RIOBAMBA</v>
          </cell>
          <cell r="R1478" t="str">
            <v>CHIMBORAZO</v>
          </cell>
          <cell r="S1478" t="str">
            <v>RIOBAMBA</v>
          </cell>
          <cell r="T1478" t="str">
            <v>TRAMACO</v>
          </cell>
          <cell r="U1478" t="str">
            <v>FLEXNETUIO_PROVINCIA</v>
          </cell>
          <cell r="V1478">
            <v>1</v>
          </cell>
          <cell r="W1478">
            <v>0</v>
          </cell>
          <cell r="X1478" t="str">
            <v>HYCITE QUITO</v>
          </cell>
          <cell r="Y1478" t="str">
            <v>FLEX NET CALLE 28 DE JUNIO S/N Y GARCIA MORENO ENTRADA LLANO GRANDE</v>
          </cell>
        </row>
        <row r="1479">
          <cell r="A1479" t="str">
            <v>98818614</v>
          </cell>
          <cell r="B1479">
            <v>497403</v>
          </cell>
          <cell r="C1479" t="str">
            <v>98818614</v>
          </cell>
          <cell r="D1479" t="str">
            <v>HYCITE</v>
          </cell>
          <cell r="E1479" t="str">
            <v>DESPACHO</v>
          </cell>
          <cell r="F1479" t="str">
            <v>NORMAL</v>
          </cell>
          <cell r="G1479" t="str">
            <v>ITG4760</v>
          </cell>
          <cell r="H1479">
            <v>44942</v>
          </cell>
          <cell r="I1479" t="str">
            <v>ENTREGADO</v>
          </cell>
          <cell r="J1479">
            <v>44943</v>
          </cell>
          <cell r="K1479" t="str">
            <v>ANGELA PARRA</v>
          </cell>
          <cell r="L1479" t="str">
            <v>DALIAS 16 Y JOSE RODRIGUEZ   TARQUI 090501 GUAYAS</v>
          </cell>
          <cell r="M1479" t="str">
            <v/>
          </cell>
          <cell r="N1479" t="str">
            <v>0979763125 / 346001221</v>
          </cell>
          <cell r="O1479" t="str">
            <v>0979763125 / 346001221</v>
          </cell>
          <cell r="P1479" t="str">
            <v>090501</v>
          </cell>
          <cell r="Q1479" t="str">
            <v>GUAYAQUIL</v>
          </cell>
          <cell r="R1479" t="str">
            <v>GUAYAS</v>
          </cell>
          <cell r="S1479" t="str">
            <v>GUAYAQUIL</v>
          </cell>
          <cell r="T1479" t="str">
            <v>CARGO UNION</v>
          </cell>
          <cell r="U1479" t="str">
            <v>FLEXNETUIO_GYE</v>
          </cell>
          <cell r="V1479">
            <v>1</v>
          </cell>
          <cell r="W1479">
            <v>9.19</v>
          </cell>
          <cell r="X1479" t="str">
            <v>HYCITE QUITO</v>
          </cell>
          <cell r="Y1479" t="str">
            <v>FLEX NET CALLE 28 DE JUNIO S/N Y GARCIA MORENO ENTRADA LLANO GRANDE</v>
          </cell>
        </row>
        <row r="1480">
          <cell r="A1480" t="str">
            <v>98819374</v>
          </cell>
          <cell r="B1480">
            <v>497404</v>
          </cell>
          <cell r="C1480" t="str">
            <v>98819374</v>
          </cell>
          <cell r="D1480" t="str">
            <v>HYCITE</v>
          </cell>
          <cell r="E1480" t="str">
            <v>DESPACHO</v>
          </cell>
          <cell r="F1480" t="str">
            <v>NORMAL</v>
          </cell>
          <cell r="G1480" t="str">
            <v>031002004183082</v>
          </cell>
          <cell r="H1480">
            <v>44942</v>
          </cell>
          <cell r="I1480" t="str">
            <v>INCIDENCIA</v>
          </cell>
          <cell r="J1480">
            <v>44944</v>
          </cell>
          <cell r="K1480" t="str">
            <v>CLAUDIA ASTUDILLO</v>
          </cell>
          <cell r="L1480" t="str">
            <v>PEDRO MARIDUENA Y BOLIVAR PAREDES CDLA 9 DE OCTUBRE MACHALA // 9 DE OCTUBRE JAMBELI 070210 EL ORO</v>
          </cell>
          <cell r="M1480" t="str">
            <v/>
          </cell>
          <cell r="N1480" t="str">
            <v>0986117909</v>
          </cell>
          <cell r="O1480" t="str">
            <v>0986117909</v>
          </cell>
          <cell r="P1480" t="str">
            <v>070210</v>
          </cell>
          <cell r="Q1480" t="str">
            <v>MACHALA</v>
          </cell>
          <cell r="R1480" t="str">
            <v>EL ORO</v>
          </cell>
          <cell r="S1480" t="str">
            <v>MACHALA</v>
          </cell>
          <cell r="T1480" t="str">
            <v>TRAMACO</v>
          </cell>
          <cell r="U1480" t="str">
            <v>FLEXNETUIO_PROVINCIA</v>
          </cell>
          <cell r="V1480">
            <v>1</v>
          </cell>
          <cell r="W1480">
            <v>7.1</v>
          </cell>
          <cell r="X1480" t="str">
            <v>HYCITE QUITO</v>
          </cell>
          <cell r="Y1480" t="str">
            <v>FLEX NET CALLE 28 DE JUNIO S/N Y GARCIA MORENO ENTRADA LLANO GRANDE</v>
          </cell>
        </row>
        <row r="1481">
          <cell r="A1481" t="str">
            <v>98820959</v>
          </cell>
          <cell r="B1481">
            <v>497405</v>
          </cell>
          <cell r="C1481" t="str">
            <v>98820959</v>
          </cell>
          <cell r="D1481" t="str">
            <v>HYCITE</v>
          </cell>
          <cell r="E1481" t="str">
            <v>DESPACHO</v>
          </cell>
          <cell r="F1481" t="str">
            <v>NORMAL</v>
          </cell>
          <cell r="G1481" t="str">
            <v>ITQ4777</v>
          </cell>
          <cell r="H1481">
            <v>44942</v>
          </cell>
          <cell r="I1481" t="str">
            <v>ENTREGADO</v>
          </cell>
          <cell r="J1481">
            <v>44943</v>
          </cell>
          <cell r="K1481" t="str">
            <v>BLANCA L PAUCAR PAUB</v>
          </cell>
          <cell r="L1481" t="str">
            <v>CALLE B N 48 180 Y CALLE TERCERA   COCHAPAMBA 170505 PICHINCHA</v>
          </cell>
          <cell r="N1481" t="str">
            <v>0995325785 / 022447348</v>
          </cell>
          <cell r="O1481" t="str">
            <v>0995325785 / 022447348</v>
          </cell>
          <cell r="P1481" t="str">
            <v>170505</v>
          </cell>
          <cell r="Q1481" t="str">
            <v>QUITO</v>
          </cell>
          <cell r="R1481" t="str">
            <v>PICHINCHA</v>
          </cell>
          <cell r="S1481" t="str">
            <v>QUITO</v>
          </cell>
          <cell r="T1481" t="str">
            <v>FLEXTRANS UIO</v>
          </cell>
          <cell r="U1481" t="str">
            <v>FLEXNETUIO_LOCAL</v>
          </cell>
          <cell r="V1481">
            <v>3</v>
          </cell>
          <cell r="W1481">
            <v>47.48</v>
          </cell>
          <cell r="X1481" t="str">
            <v>HYCITE QUITO</v>
          </cell>
          <cell r="Y1481" t="str">
            <v>FLEX NET CALLE 28 DE JUNIO S/N Y GARCIA MORENO ENTRADA LLANO GRANDE</v>
          </cell>
        </row>
        <row r="1482">
          <cell r="A1482" t="str">
            <v>98821277</v>
          </cell>
          <cell r="B1482">
            <v>497406</v>
          </cell>
          <cell r="C1482" t="str">
            <v>98821277</v>
          </cell>
          <cell r="D1482" t="str">
            <v>HYCITE</v>
          </cell>
          <cell r="E1482" t="str">
            <v>DESPACHO</v>
          </cell>
          <cell r="F1482" t="str">
            <v>NORMAL</v>
          </cell>
          <cell r="G1482" t="str">
            <v>031002004183074</v>
          </cell>
          <cell r="H1482">
            <v>44942</v>
          </cell>
          <cell r="I1482" t="str">
            <v>ENTREGADO</v>
          </cell>
          <cell r="J1482">
            <v>44943</v>
          </cell>
          <cell r="K1482" t="str">
            <v>CORINA SHIGUANGO</v>
          </cell>
          <cell r="L1482" t="str">
            <v>AV ALEJANDRO LABAKA Y ANTONIO CABRERA FERRETERIA DON PEPE PTO FCO DE ORELLANA // BON HOGAR PUERTO FRANCISCO DE ORELL 220202 ORELLANA</v>
          </cell>
          <cell r="M1482" t="str">
            <v/>
          </cell>
          <cell r="N1482" t="str">
            <v>0999661469</v>
          </cell>
          <cell r="O1482" t="str">
            <v>0999661469</v>
          </cell>
          <cell r="P1482" t="str">
            <v>220202</v>
          </cell>
          <cell r="Q1482" t="str">
            <v>EL COCA</v>
          </cell>
          <cell r="R1482" t="str">
            <v>ORELLANA</v>
          </cell>
          <cell r="S1482" t="str">
            <v>PUERTO FRANCISCO DE ORELLANA (EL COCA) - FLOR DE ORIENTE</v>
          </cell>
          <cell r="T1482" t="str">
            <v>TRAMACO</v>
          </cell>
          <cell r="U1482" t="str">
            <v>FLEXNETUIO_PROVINCIA</v>
          </cell>
          <cell r="V1482">
            <v>1</v>
          </cell>
          <cell r="W1482">
            <v>3.5</v>
          </cell>
          <cell r="X1482" t="str">
            <v>HYCITE QUITO</v>
          </cell>
          <cell r="Y1482" t="str">
            <v>FLEX NET CALLE 28 DE JUNIO S/N Y GARCIA MORENO ENTRADA LLANO GRANDE</v>
          </cell>
        </row>
        <row r="1483">
          <cell r="A1483" t="str">
            <v>98821548</v>
          </cell>
          <cell r="B1483">
            <v>497407</v>
          </cell>
          <cell r="C1483" t="str">
            <v>98821548</v>
          </cell>
          <cell r="D1483" t="str">
            <v>HYCITE</v>
          </cell>
          <cell r="E1483" t="str">
            <v>DESPACHO</v>
          </cell>
          <cell r="F1483" t="str">
            <v>NORMAL</v>
          </cell>
          <cell r="G1483" t="str">
            <v>ITQ4762</v>
          </cell>
          <cell r="H1483">
            <v>44942</v>
          </cell>
          <cell r="I1483" t="str">
            <v>EN_TRANSITO</v>
          </cell>
          <cell r="J1483">
            <v>44943</v>
          </cell>
          <cell r="K1483" t="str">
            <v>EVELYN RODAS</v>
          </cell>
          <cell r="L1483" t="str">
            <v>ANTONIO FLORES JUAN E12-59 MANUEL SOTOMAYOT EDIF LOTUS QUITO // BELLAVISTA INAQUITO 170516 PICHINCHA</v>
          </cell>
          <cell r="M1483" t="str">
            <v/>
          </cell>
          <cell r="N1483" t="str">
            <v>0992452008</v>
          </cell>
          <cell r="O1483" t="str">
            <v>0992452008</v>
          </cell>
          <cell r="P1483" t="str">
            <v>170516</v>
          </cell>
          <cell r="Q1483" t="str">
            <v>QUITO</v>
          </cell>
          <cell r="R1483" t="str">
            <v>PICHINCHA</v>
          </cell>
          <cell r="S1483" t="str">
            <v>QUITO - COMUNA MIRAFLORES</v>
          </cell>
          <cell r="T1483" t="str">
            <v>FLEXTRANS UIO</v>
          </cell>
          <cell r="U1483" t="str">
            <v>FLEXNETUIO_LOCAL</v>
          </cell>
          <cell r="V1483">
            <v>1</v>
          </cell>
          <cell r="W1483">
            <v>2.1</v>
          </cell>
          <cell r="X1483" t="str">
            <v>HYCITE QUITO</v>
          </cell>
          <cell r="Y1483" t="str">
            <v>FLEX NET CALLE 28 DE JUNIO S/N Y GARCIA MORENO ENTRADA LLANO GRANDE</v>
          </cell>
        </row>
        <row r="1484">
          <cell r="A1484" t="str">
            <v>98809632</v>
          </cell>
          <cell r="B1484">
            <v>497384</v>
          </cell>
          <cell r="C1484" t="str">
            <v>98809632</v>
          </cell>
          <cell r="D1484" t="str">
            <v>HYCITE</v>
          </cell>
          <cell r="E1484" t="str">
            <v>DESPACHO</v>
          </cell>
          <cell r="F1484" t="str">
            <v>NORMAL</v>
          </cell>
          <cell r="G1484" t="str">
            <v>ITQ4749</v>
          </cell>
          <cell r="H1484">
            <v>44942</v>
          </cell>
          <cell r="I1484" t="str">
            <v>ENTREGADO</v>
          </cell>
          <cell r="J1484">
            <v>44943</v>
          </cell>
          <cell r="K1484" t="str">
            <v>DANIEL JAIME HEREDIA ORDONEZ</v>
          </cell>
          <cell r="L1484" t="str">
            <v>CALLE N40J E14 195 INTERSECCION LOS MOTILONES, DIAGONAL A LA KIA / PROVINCIA: PICHINCHA / CANTON: QUITO / PARROQUIA: INAQUITO NOTA: OFI DE DISTRIBUIDOR</v>
          </cell>
          <cell r="M1484" t="str">
            <v/>
          </cell>
          <cell r="N1484" t="str">
            <v>0987864240</v>
          </cell>
          <cell r="O1484" t="str">
            <v>0987864240</v>
          </cell>
          <cell r="P1484" t="str">
            <v>170516</v>
          </cell>
          <cell r="Q1484" t="str">
            <v>QUITO</v>
          </cell>
          <cell r="R1484" t="str">
            <v>PICHINCHA</v>
          </cell>
          <cell r="S1484" t="str">
            <v>QUITO - COMUNA MIRAFLORES</v>
          </cell>
          <cell r="T1484" t="str">
            <v>FLEXTRANS UIO</v>
          </cell>
          <cell r="U1484" t="str">
            <v>FLEXNETUIO_LOCAL</v>
          </cell>
          <cell r="V1484">
            <v>1</v>
          </cell>
          <cell r="W1484">
            <v>9.3000000000000007</v>
          </cell>
          <cell r="X1484" t="str">
            <v>HYCITE QUITO</v>
          </cell>
          <cell r="Y1484" t="str">
            <v>FLEX NET CALLE 28 DE JUNIO S/N Y GARCIA MORENO ENTRADA LLANO GRANDE</v>
          </cell>
        </row>
        <row r="1485">
          <cell r="A1485" t="str">
            <v>98816099</v>
          </cell>
          <cell r="B1485">
            <v>497385</v>
          </cell>
          <cell r="C1485" t="str">
            <v>98816099</v>
          </cell>
          <cell r="D1485" t="str">
            <v>HYCITE</v>
          </cell>
          <cell r="E1485" t="str">
            <v>DESPACHO</v>
          </cell>
          <cell r="F1485" t="str">
            <v>NORMAL</v>
          </cell>
          <cell r="G1485" t="str">
            <v>ITQ4750</v>
          </cell>
          <cell r="H1485">
            <v>44942</v>
          </cell>
          <cell r="I1485" t="str">
            <v>ENTREGADO</v>
          </cell>
          <cell r="J1485">
            <v>44943</v>
          </cell>
          <cell r="K1485" t="str">
            <v>MARIA ISABEL YAMBAY PHILCO</v>
          </cell>
          <cell r="L1485" t="str">
            <v xml:space="preserve">RIO COFANES 328 Y BARTOLOME DE SEGOVIA / PROVINCIA: PICHINCHA / CANTON: QUITO / PARROQUIA: LA KENNEDY NOTA: OFI DE DISTRIBUIDOR </v>
          </cell>
          <cell r="M1485" t="str">
            <v/>
          </cell>
          <cell r="N1485" t="str">
            <v>0995854361/023316140</v>
          </cell>
          <cell r="O1485" t="str">
            <v>0995854361/023316140</v>
          </cell>
          <cell r="P1485" t="str">
            <v>170501</v>
          </cell>
          <cell r="Q1485" t="str">
            <v>QUITO</v>
          </cell>
          <cell r="R1485" t="str">
            <v>PICHINCHA</v>
          </cell>
          <cell r="S1485" t="str">
            <v>QUITO</v>
          </cell>
          <cell r="T1485" t="str">
            <v>FLEXTRANS UIO</v>
          </cell>
          <cell r="U1485" t="str">
            <v>FLEXNETUIO_LOCAL</v>
          </cell>
          <cell r="V1485">
            <v>1</v>
          </cell>
          <cell r="W1485">
            <v>3.7</v>
          </cell>
          <cell r="X1485" t="str">
            <v>HYCITE QUITO</v>
          </cell>
          <cell r="Y1485" t="str">
            <v>FLEX NET CALLE 28 DE JUNIO S/N Y GARCIA MORENO ENTRADA LLANO GRANDE</v>
          </cell>
        </row>
        <row r="1486">
          <cell r="A1486" t="str">
            <v>98825725</v>
          </cell>
          <cell r="B1486">
            <v>497386</v>
          </cell>
          <cell r="C1486" t="str">
            <v>98825725</v>
          </cell>
          <cell r="D1486" t="str">
            <v>HYCITE</v>
          </cell>
          <cell r="E1486" t="str">
            <v>DESPACHO</v>
          </cell>
          <cell r="F1486" t="str">
            <v>NORMAL</v>
          </cell>
          <cell r="G1486" t="str">
            <v>ITQ4751</v>
          </cell>
          <cell r="H1486">
            <v>44942</v>
          </cell>
          <cell r="I1486" t="str">
            <v>ENTREGADO</v>
          </cell>
          <cell r="J1486">
            <v>44943</v>
          </cell>
          <cell r="K1486" t="str">
            <v>JENNY MARIELA CHACHA LASCANO</v>
          </cell>
          <cell r="L1486" t="str">
            <v>CALLE ALEMANIA N32-172, FRENTE A LA EMPRESA DE AGUA POTABLE / PROVINCIA: PICHINCHA / CANTON: QUITO / PARROQUIA: INAQUITO NOTA: OFI DE DISTRIBUIDOR</v>
          </cell>
          <cell r="M1486" t="str">
            <v/>
          </cell>
          <cell r="N1486" t="str">
            <v>023316140</v>
          </cell>
          <cell r="O1486" t="str">
            <v>023316140</v>
          </cell>
          <cell r="P1486" t="str">
            <v>170519</v>
          </cell>
          <cell r="Q1486" t="str">
            <v>QUITO</v>
          </cell>
          <cell r="R1486" t="str">
            <v>PICHINCHA</v>
          </cell>
          <cell r="S1486" t="str">
            <v>QUITO</v>
          </cell>
          <cell r="T1486" t="str">
            <v>FLEXTRANS UIO</v>
          </cell>
          <cell r="U1486" t="str">
            <v>FLEXNETUIO_LOCAL</v>
          </cell>
          <cell r="V1486">
            <v>1</v>
          </cell>
          <cell r="W1486">
            <v>11.1</v>
          </cell>
          <cell r="X1486" t="str">
            <v>HYCITE QUITO</v>
          </cell>
          <cell r="Y1486" t="str">
            <v>FLEX NET CALLE 28 DE JUNIO S/N Y GARCIA MORENO ENTRADA LLANO GRANDE</v>
          </cell>
        </row>
        <row r="1487">
          <cell r="A1487" t="str">
            <v>98816097</v>
          </cell>
          <cell r="B1487">
            <v>497387</v>
          </cell>
          <cell r="C1487" t="str">
            <v>98816097</v>
          </cell>
          <cell r="D1487" t="str">
            <v>HYCITE</v>
          </cell>
          <cell r="E1487" t="str">
            <v>DESPACHO</v>
          </cell>
          <cell r="F1487" t="str">
            <v>NORMAL</v>
          </cell>
          <cell r="G1487" t="str">
            <v>ITQ4752</v>
          </cell>
          <cell r="H1487">
            <v>44942</v>
          </cell>
          <cell r="I1487" t="str">
            <v>ENTREGADO</v>
          </cell>
          <cell r="J1487">
            <v>44943</v>
          </cell>
          <cell r="K1487" t="str">
            <v>CATALINA DEL CISNE VIVAS CABRERA</v>
          </cell>
          <cell r="L1487" t="str">
            <v>HUALCOPO OE-32 Y PASAJE S9E, FRENTE UNIDAD EDUCATIVA INDUAMERICA / PROVINCIA: PICHINCHA / CANTON: QUITO / PARROQUIA: CHILIBULO</v>
          </cell>
          <cell r="M1487" t="str">
            <v/>
          </cell>
          <cell r="N1487" t="str">
            <v>0983719164</v>
          </cell>
          <cell r="O1487" t="str">
            <v>0983719164</v>
          </cell>
          <cell r="P1487" t="str">
            <v>170608</v>
          </cell>
          <cell r="Q1487" t="str">
            <v>QUITO</v>
          </cell>
          <cell r="R1487" t="str">
            <v>PICHINCHA</v>
          </cell>
          <cell r="S1487" t="str">
            <v>QUITO</v>
          </cell>
          <cell r="T1487" t="str">
            <v>FLEXTRANS UIO</v>
          </cell>
          <cell r="U1487" t="str">
            <v>FLEXNETUIO_LOCAL</v>
          </cell>
          <cell r="V1487">
            <v>1</v>
          </cell>
          <cell r="W1487">
            <v>8</v>
          </cell>
          <cell r="X1487" t="str">
            <v>HYCITE QUITO</v>
          </cell>
          <cell r="Y1487" t="str">
            <v>FLEX NET CALLE 28 DE JUNIO S/N Y GARCIA MORENO ENTRADA LLANO GRANDE</v>
          </cell>
        </row>
        <row r="1488">
          <cell r="A1488" t="str">
            <v>98830116</v>
          </cell>
          <cell r="B1488">
            <v>497388</v>
          </cell>
          <cell r="C1488" t="str">
            <v>98830116</v>
          </cell>
          <cell r="D1488" t="str">
            <v>HYCITE</v>
          </cell>
          <cell r="E1488" t="str">
            <v>DESPACHO</v>
          </cell>
          <cell r="F1488" t="str">
            <v>NORMAL</v>
          </cell>
          <cell r="G1488" t="str">
            <v>ITQ4753</v>
          </cell>
          <cell r="H1488">
            <v>44942</v>
          </cell>
          <cell r="I1488" t="str">
            <v>ENTREGADO</v>
          </cell>
          <cell r="J1488">
            <v>44943</v>
          </cell>
          <cell r="K1488" t="str">
            <v>FANNY CECILIA BENAVIDES VALLEJO</v>
          </cell>
          <cell r="L1488" t="str">
            <v>CALLE 56 E E3 51 E3C DAULE, CIUDADELA MEXICO PR / PROVINCIA: PICHINCHA / CANTON: QUITO / PARROQUIA: CHIMBACALLE / LOCALIDAD: CIUDADELA DE MEXICO</v>
          </cell>
          <cell r="N1488" t="str">
            <v>0999986544</v>
          </cell>
          <cell r="O1488" t="str">
            <v>0999986544</v>
          </cell>
          <cell r="P1488" t="str">
            <v>170305</v>
          </cell>
          <cell r="Q1488" t="str">
            <v>QUITO</v>
          </cell>
          <cell r="R1488" t="str">
            <v>PICHINCHA</v>
          </cell>
          <cell r="S1488" t="str">
            <v>QUITO - URBANIZACION DE LOS ARQUITECTOS - CONJUNTO SAN GREGORIO</v>
          </cell>
          <cell r="T1488" t="str">
            <v>FLEXTRANS UIO</v>
          </cell>
          <cell r="U1488" t="str">
            <v>FLEXNETUIO_LOCAL</v>
          </cell>
          <cell r="V1488">
            <v>2</v>
          </cell>
          <cell r="W1488">
            <v>26.5</v>
          </cell>
          <cell r="X1488" t="str">
            <v>HYCITE QUITO</v>
          </cell>
          <cell r="Y1488" t="str">
            <v>FLEX NET CALLE 28 DE JUNIO S/N Y GARCIA MORENO ENTRADA LLANO GRANDE</v>
          </cell>
        </row>
        <row r="1489">
          <cell r="A1489" t="str">
            <v>98829216</v>
          </cell>
          <cell r="B1489">
            <v>497389</v>
          </cell>
          <cell r="C1489" t="str">
            <v>98829216</v>
          </cell>
          <cell r="D1489" t="str">
            <v>HYCITE</v>
          </cell>
          <cell r="E1489" t="str">
            <v>DESPACHO</v>
          </cell>
          <cell r="F1489" t="str">
            <v>NORMAL</v>
          </cell>
          <cell r="G1489" t="str">
            <v>031002004183717</v>
          </cell>
          <cell r="H1489">
            <v>44942</v>
          </cell>
          <cell r="I1489" t="str">
            <v>INCIDENCIA</v>
          </cell>
          <cell r="J1489">
            <v>44944</v>
          </cell>
          <cell r="K1489" t="str">
            <v>ANA MONSERRATE AVILA CEVALLOS</v>
          </cell>
          <cell r="L1489" t="str">
            <v>CALLE 310 AV 205 ENTRADA PICAPIEDRA, CALLEJON IZQUIERDO ULTIMA CASA / PROVINCIA: MANABI / CANTON: MANTA / PARROQUIA: ELOY ALFARO</v>
          </cell>
          <cell r="M1489" t="str">
            <v/>
          </cell>
          <cell r="N1489" t="str">
            <v>0980452590</v>
          </cell>
          <cell r="O1489" t="str">
            <v>0980452590</v>
          </cell>
          <cell r="P1489" t="str">
            <v>130201</v>
          </cell>
          <cell r="Q1489" t="str">
            <v>MANTA</v>
          </cell>
          <cell r="R1489" t="str">
            <v>MANABI</v>
          </cell>
          <cell r="S1489" t="str">
            <v>MANTA</v>
          </cell>
          <cell r="T1489" t="str">
            <v>TRAMACO</v>
          </cell>
          <cell r="U1489" t="str">
            <v>FLEXNETUIO_PROVINCIA</v>
          </cell>
          <cell r="V1489">
            <v>1</v>
          </cell>
          <cell r="W1489">
            <v>1.2</v>
          </cell>
          <cell r="X1489" t="str">
            <v>HYCITE QUITO</v>
          </cell>
          <cell r="Y1489" t="str">
            <v>FLEX NET CALLE 28 DE JUNIO S/N Y GARCIA MORENO ENTRADA LLANO GRANDE</v>
          </cell>
        </row>
        <row r="1490">
          <cell r="A1490" t="str">
            <v>2023-00571</v>
          </cell>
          <cell r="B1490">
            <v>497377</v>
          </cell>
          <cell r="C1490" t="str">
            <v>2023-00571</v>
          </cell>
          <cell r="D1490" t="str">
            <v>MOVISTAR</v>
          </cell>
          <cell r="E1490" t="str">
            <v>DESPACHO</v>
          </cell>
          <cell r="F1490" t="str">
            <v>NORMAL</v>
          </cell>
          <cell r="G1490" t="str">
            <v>031080202300571</v>
          </cell>
          <cell r="H1490">
            <v>44942</v>
          </cell>
          <cell r="I1490" t="str">
            <v>ENTREGADO</v>
          </cell>
          <cell r="J1490">
            <v>44943</v>
          </cell>
          <cell r="K1490" t="str">
            <v>CAVS AE SALESLAND SCALA_DIEGO FERNANDO MENA VILLALBA</v>
          </cell>
          <cell r="L1490" t="str">
            <v>Kilometro 12 ½, Parroquia de Cumbaya, CENTRO COMERCIAL SCALA SHOPPING, Planta Baja, Local L104</v>
          </cell>
          <cell r="M1490" t="str">
            <v>1713085593</v>
          </cell>
          <cell r="N1490" t="str">
            <v>22256500</v>
          </cell>
          <cell r="O1490" t="str">
            <v/>
          </cell>
          <cell r="P1490" t="str">
            <v>QUITO</v>
          </cell>
          <cell r="Q1490" t="str">
            <v>QUITO</v>
          </cell>
          <cell r="R1490" t="str">
            <v>PICHINCHA</v>
          </cell>
          <cell r="T1490" t="str">
            <v>TRAMACO</v>
          </cell>
          <cell r="U1490" t="str">
            <v>FLEXNETUIO_LOCAL</v>
          </cell>
          <cell r="V1490">
            <v>1</v>
          </cell>
          <cell r="W1490">
            <v>1</v>
          </cell>
          <cell r="X1490" t="str">
            <v>FLEXNET ECUADOR - MOVISTAR</v>
          </cell>
          <cell r="Y1490" t="str">
            <v>CALLE 28 DE JUNIO S/N Y GARCIA MORENO ENTRADA LLANO GRANDE</v>
          </cell>
        </row>
        <row r="1491">
          <cell r="A1491" t="str">
            <v>2023-00572</v>
          </cell>
          <cell r="B1491">
            <v>497378</v>
          </cell>
          <cell r="C1491" t="str">
            <v>2023-00572</v>
          </cell>
          <cell r="D1491" t="str">
            <v>MOVISTAR</v>
          </cell>
          <cell r="E1491" t="str">
            <v>DESPACHO</v>
          </cell>
          <cell r="F1491" t="str">
            <v>NORMAL</v>
          </cell>
          <cell r="G1491" t="str">
            <v>031080202300572</v>
          </cell>
          <cell r="H1491">
            <v>44942</v>
          </cell>
          <cell r="I1491" t="str">
            <v>ENTREGADO</v>
          </cell>
          <cell r="J1491">
            <v>44943</v>
          </cell>
          <cell r="K1491" t="str">
            <v>CAVS AE SALESLAND RECREO_DIEGO MENA</v>
          </cell>
          <cell r="L1491" t="str">
            <v>AV PEDRO VICENTE MALDONADO CENTRO COMERCIAL RECREO NUM 37 45PLANTA BAJA QUITO</v>
          </cell>
          <cell r="M1491" t="str">
            <v>0</v>
          </cell>
          <cell r="N1491" t="str">
            <v>999805380</v>
          </cell>
          <cell r="O1491" t="str">
            <v/>
          </cell>
          <cell r="P1491" t="str">
            <v>QUITO</v>
          </cell>
          <cell r="Q1491" t="str">
            <v>QUITO</v>
          </cell>
          <cell r="R1491" t="str">
            <v>PICHINCHA</v>
          </cell>
          <cell r="T1491" t="str">
            <v>TRAMACO</v>
          </cell>
          <cell r="U1491" t="str">
            <v>FLEXNETUIO_LOCAL</v>
          </cell>
          <cell r="V1491">
            <v>1</v>
          </cell>
          <cell r="W1491">
            <v>1</v>
          </cell>
          <cell r="X1491" t="str">
            <v>FLEXNET ECUADOR - MOVISTAR</v>
          </cell>
          <cell r="Y1491" t="str">
            <v>CALLE 28 DE JUNIO S/N Y GARCIA MORENO ENTRADA LLANO GRANDE</v>
          </cell>
        </row>
        <row r="1492">
          <cell r="A1492" t="str">
            <v>11694</v>
          </cell>
          <cell r="B1492">
            <v>497374</v>
          </cell>
          <cell r="C1492" t="str">
            <v>11694</v>
          </cell>
          <cell r="D1492" t="str">
            <v>MOVISTAR</v>
          </cell>
          <cell r="E1492" t="str">
            <v>RETIRO</v>
          </cell>
          <cell r="F1492" t="str">
            <v>NORMAL</v>
          </cell>
          <cell r="G1492" t="str">
            <v/>
          </cell>
          <cell r="H1492">
            <v>44942</v>
          </cell>
          <cell r="I1492" t="str">
            <v>EN_TRANSITO</v>
          </cell>
          <cell r="J1492">
            <v>44942</v>
          </cell>
          <cell r="K1492" t="str">
            <v>FLEXNET - LI</v>
          </cell>
          <cell r="L1492" t="str">
            <v>CALLE 28 DE JUNIO S/N Y GARCIA MORENO ENTRADA LLANO GRANDE</v>
          </cell>
          <cell r="M1492" t="str">
            <v/>
          </cell>
          <cell r="N1492" t="str">
            <v>983232907</v>
          </cell>
          <cell r="O1492" t="str">
            <v>983232907</v>
          </cell>
          <cell r="P1492" t="str">
            <v>QUITO</v>
          </cell>
          <cell r="Q1492" t="str">
            <v>QUITO</v>
          </cell>
          <cell r="R1492" t="str">
            <v>PICHINCHA</v>
          </cell>
          <cell r="T1492" t="str">
            <v>TRAMACO</v>
          </cell>
          <cell r="U1492" t="str">
            <v>FLEXNETUIO_PROVINCIA</v>
          </cell>
          <cell r="V1492">
            <v>0</v>
          </cell>
          <cell r="W1492">
            <v>1</v>
          </cell>
          <cell r="X1492" t="str">
            <v>FANNY CECILIA DOMINGUEZ CARDENAS - MACAS</v>
          </cell>
          <cell r="Y1492" t="str">
            <v>BOLIVAR Y AMAZONAS</v>
          </cell>
        </row>
        <row r="1493">
          <cell r="A1493" t="str">
            <v>11695</v>
          </cell>
          <cell r="B1493">
            <v>497375</v>
          </cell>
          <cell r="C1493" t="str">
            <v>11695</v>
          </cell>
          <cell r="D1493" t="str">
            <v>MOVISTAR</v>
          </cell>
          <cell r="E1493" t="str">
            <v>RETIRO</v>
          </cell>
          <cell r="F1493" t="str">
            <v>NORMAL</v>
          </cell>
          <cell r="G1493" t="str">
            <v>IC4789</v>
          </cell>
          <cell r="H1493">
            <v>44942</v>
          </cell>
          <cell r="I1493" t="str">
            <v>ENTREGADO</v>
          </cell>
          <cell r="J1493">
            <v>44943</v>
          </cell>
          <cell r="K1493" t="str">
            <v>FLEXNET - LI</v>
          </cell>
          <cell r="L1493" t="str">
            <v>CALLE 28 DE JUNIO S/N Y GARCIA MORENO ENTRADA LLANO GRANDE</v>
          </cell>
          <cell r="M1493" t="str">
            <v/>
          </cell>
          <cell r="N1493" t="str">
            <v>999994820</v>
          </cell>
          <cell r="O1493" t="str">
            <v>999994820</v>
          </cell>
          <cell r="P1493" t="str">
            <v>QUITO</v>
          </cell>
          <cell r="Q1493" t="str">
            <v>QUITO</v>
          </cell>
          <cell r="R1493" t="str">
            <v>PICHINCHA</v>
          </cell>
          <cell r="T1493" t="str">
            <v>ITSACOURIER</v>
          </cell>
          <cell r="U1493" t="str">
            <v>FLEXNETUIO_PROVINCIA</v>
          </cell>
          <cell r="V1493">
            <v>0</v>
          </cell>
          <cell r="W1493">
            <v>1</v>
          </cell>
          <cell r="X1493" t="str">
            <v>OLGA SAMANIEGO</v>
          </cell>
          <cell r="Y1493" t="str">
            <v>CALLE BOLIVAR Y LUIS CORDERO N° 755, CUENCA, CUENCA, AZUAY, REGION</v>
          </cell>
        </row>
        <row r="1494">
          <cell r="A1494" t="str">
            <v>11696</v>
          </cell>
          <cell r="B1494">
            <v>497376</v>
          </cell>
          <cell r="C1494" t="str">
            <v>11696</v>
          </cell>
          <cell r="D1494" t="str">
            <v>MOVISTAR</v>
          </cell>
          <cell r="E1494" t="str">
            <v>RETIRO</v>
          </cell>
          <cell r="F1494" t="str">
            <v>NORMAL</v>
          </cell>
          <cell r="G1494" t="str">
            <v>IC4790</v>
          </cell>
          <cell r="H1494">
            <v>44942</v>
          </cell>
          <cell r="I1494" t="str">
            <v>ENTREGADO</v>
          </cell>
          <cell r="J1494">
            <v>44943</v>
          </cell>
          <cell r="K1494" t="str">
            <v>FLEXNET - LI</v>
          </cell>
          <cell r="L1494" t="str">
            <v>CALLE 28 DE JUNIO S/N Y GARCIA MORENO ENTRADA LLANO GRANDE</v>
          </cell>
          <cell r="M1494" t="str">
            <v/>
          </cell>
          <cell r="N1494" t="str">
            <v>998400800/981558539</v>
          </cell>
          <cell r="O1494" t="str">
            <v>998400800/981558539</v>
          </cell>
          <cell r="P1494" t="str">
            <v>QUITO</v>
          </cell>
          <cell r="Q1494" t="str">
            <v>QUITO</v>
          </cell>
          <cell r="R1494" t="str">
            <v>PICHINCHA</v>
          </cell>
          <cell r="T1494" t="str">
            <v>ITSACOURIER</v>
          </cell>
          <cell r="U1494" t="str">
            <v>FLEXNETUIO_PROVINCIA</v>
          </cell>
          <cell r="V1494">
            <v>0</v>
          </cell>
          <cell r="W1494">
            <v>1</v>
          </cell>
          <cell r="X1494" t="str">
            <v>BORIS LUZARDO</v>
          </cell>
          <cell r="Y1494" t="str">
            <v>AV. REMIGIO CRESPO Y FEDERICO PROANO N° 294., CUENCA, CUENCA, AZUAY, REGION SIERRA, Ecuador</v>
          </cell>
        </row>
        <row r="1495">
          <cell r="A1495" t="str">
            <v>20003067470832</v>
          </cell>
          <cell r="B1495">
            <v>497370</v>
          </cell>
          <cell r="C1495" t="str">
            <v>20003067470832</v>
          </cell>
          <cell r="D1495" t="str">
            <v>CONECEL</v>
          </cell>
          <cell r="E1495" t="str">
            <v>DESPACHO</v>
          </cell>
          <cell r="F1495" t="str">
            <v>NORMAL</v>
          </cell>
          <cell r="G1495" t="str">
            <v>FTS46659</v>
          </cell>
          <cell r="H1495">
            <v>44942</v>
          </cell>
          <cell r="I1495" t="str">
            <v>ENTREGADO</v>
          </cell>
          <cell r="J1495">
            <v>44943</v>
          </cell>
          <cell r="K1495" t="str">
            <v>GANCINO CORRALES  DELY ALICIA</v>
          </cell>
          <cell r="L1495" t="str">
            <v>SECTOR SAN FRANCISCO DE CONOCOTO CALLE PASTAZA Y PANSALEO CASA AMARILLA 3 PISOS DIAG IGLESIA DE SAN FRANCISCO EN EL LOCAL THE FRESHNEES ECUADOR</v>
          </cell>
          <cell r="M1495" t="str">
            <v>0501781348</v>
          </cell>
          <cell r="N1495" t="str">
            <v>0994405955/-</v>
          </cell>
          <cell r="O1495" t="str">
            <v/>
          </cell>
          <cell r="P1495" t="str">
            <v>QUITO</v>
          </cell>
          <cell r="Q1495" t="str">
            <v>QUITO</v>
          </cell>
          <cell r="R1495" t="str">
            <v>PICHINCHA</v>
          </cell>
          <cell r="T1495" t="str">
            <v>TRANSERVISS</v>
          </cell>
          <cell r="U1495" t="str">
            <v>FLEXNETUIO_LOCAL</v>
          </cell>
          <cell r="V1495">
            <v>1</v>
          </cell>
          <cell r="W1495">
            <v>1</v>
          </cell>
          <cell r="X1495" t="str">
            <v>FLEXNET</v>
          </cell>
          <cell r="Y1495" t="str">
            <v>FLEX NET CALLE 28 DE JUNIO S/N Y GARCIA MORENO ENTRADA LLANO GRANDE</v>
          </cell>
        </row>
        <row r="1496">
          <cell r="A1496" t="str">
            <v>20003067470498</v>
          </cell>
          <cell r="B1496">
            <v>497371</v>
          </cell>
          <cell r="C1496" t="str">
            <v>20003067470498</v>
          </cell>
          <cell r="D1496" t="str">
            <v>CONECEL</v>
          </cell>
          <cell r="E1496" t="str">
            <v>DESPACHO</v>
          </cell>
          <cell r="F1496" t="str">
            <v>NORMAL</v>
          </cell>
          <cell r="G1496" t="str">
            <v>FTS46661</v>
          </cell>
          <cell r="H1496">
            <v>44942</v>
          </cell>
          <cell r="I1496" t="str">
            <v>ENTREGADO</v>
          </cell>
          <cell r="J1496">
            <v>44943</v>
          </cell>
          <cell r="K1496" t="str">
            <v>GONZALEZ SANTIAGO HEIDY ELIZABETH</v>
          </cell>
          <cell r="L1496" t="str">
            <v>AV.PORTUGAL Y AV REPUBLICA DEL SALVADOR EDIFICIO TRENTO APARTAMENTO 4A  REFERENCIA AL LADO DE LA CLINICA DENTAL DE ESPECIALIDADES ODONTOLIFE</v>
          </cell>
          <cell r="M1496" t="str">
            <v>1760523272</v>
          </cell>
          <cell r="N1496" t="str">
            <v>0960948157/-</v>
          </cell>
          <cell r="O1496" t="str">
            <v/>
          </cell>
          <cell r="P1496" t="str">
            <v>QUITO</v>
          </cell>
          <cell r="Q1496" t="str">
            <v>QUITO</v>
          </cell>
          <cell r="R1496" t="str">
            <v>PICHINCHA</v>
          </cell>
          <cell r="T1496" t="str">
            <v>TRANSERVISS</v>
          </cell>
          <cell r="U1496" t="str">
            <v>FLEXNETUIO_LOCAL</v>
          </cell>
          <cell r="V1496">
            <v>1</v>
          </cell>
          <cell r="W1496">
            <v>1</v>
          </cell>
          <cell r="X1496" t="str">
            <v>FLEXNET</v>
          </cell>
          <cell r="Y1496" t="str">
            <v>FLEX NET CALLE 28 DE JUNIO S/N Y GARCIA MORENO ENTRADA LLANO GRANDE</v>
          </cell>
        </row>
        <row r="1497">
          <cell r="A1497" t="str">
            <v>20003070772431</v>
          </cell>
          <cell r="B1497">
            <v>497372</v>
          </cell>
          <cell r="C1497" t="str">
            <v>20003070772431</v>
          </cell>
          <cell r="D1497" t="str">
            <v>CONECEL</v>
          </cell>
          <cell r="E1497" t="str">
            <v>DESPACHO</v>
          </cell>
          <cell r="F1497" t="str">
            <v>NORMAL</v>
          </cell>
          <cell r="G1497" t="str">
            <v>FTS46660</v>
          </cell>
          <cell r="H1497">
            <v>44942</v>
          </cell>
          <cell r="I1497" t="str">
            <v>ENTREGADO</v>
          </cell>
          <cell r="J1497">
            <v>44943</v>
          </cell>
          <cell r="K1497" t="str">
            <v>QUEVEDO MALDONADO VICTOR ARTURO</v>
          </cell>
          <cell r="L1497" t="str">
            <v>SECTOR LA GRANJA FRANCISO ALAVA Y SAN GABRIEL EN EL HOSPITAL ALIANZA AREA MANTENIMIENTO REF DIAGIONAL A HOSPITAL DE ESPECIALIDADES ODONTOLOGICO</v>
          </cell>
          <cell r="M1497" t="str">
            <v>1721834727</v>
          </cell>
          <cell r="N1497" t="str">
            <v>978830947/978830947</v>
          </cell>
          <cell r="O1497" t="str">
            <v/>
          </cell>
          <cell r="P1497" t="str">
            <v>QUITO</v>
          </cell>
          <cell r="Q1497" t="str">
            <v>QUITO</v>
          </cell>
          <cell r="R1497" t="str">
            <v>PICHINCHA</v>
          </cell>
          <cell r="T1497" t="str">
            <v>TRANSERVISS</v>
          </cell>
          <cell r="U1497" t="str">
            <v>FLEXNETUIO_LOCAL</v>
          </cell>
          <cell r="V1497">
            <v>1</v>
          </cell>
          <cell r="W1497">
            <v>1</v>
          </cell>
          <cell r="X1497" t="str">
            <v>FLEXNET</v>
          </cell>
          <cell r="Y1497" t="str">
            <v>FLEX NET CALLE 28 DE JUNIO S/N Y GARCIA MORENO ENTRADA LLANO GRANDE</v>
          </cell>
        </row>
        <row r="1498">
          <cell r="A1498" t="str">
            <v>20003070687620</v>
          </cell>
          <cell r="B1498">
            <v>497373</v>
          </cell>
          <cell r="C1498" t="str">
            <v>20003070687620</v>
          </cell>
          <cell r="D1498" t="str">
            <v>CONECEL</v>
          </cell>
          <cell r="E1498" t="str">
            <v>DESPACHO</v>
          </cell>
          <cell r="F1498" t="str">
            <v>NORMAL</v>
          </cell>
          <cell r="G1498" t="str">
            <v/>
          </cell>
          <cell r="H1498">
            <v>44942</v>
          </cell>
          <cell r="I1498" t="str">
            <v>ENTREGADO</v>
          </cell>
          <cell r="J1498">
            <v>44943</v>
          </cell>
          <cell r="K1498" t="str">
            <v>IPIALES VASCONEZ MARIA EUGENIA</v>
          </cell>
          <cell r="L1498" t="str">
            <v xml:space="preserve"> HOTEL SHERATHON CALL PRINCIPAL PANAMERICANA Y FELIPE II REF FRENTE AL MALL DEL RIO</v>
          </cell>
          <cell r="M1498" t="str">
            <v>926856196</v>
          </cell>
          <cell r="N1498" t="str">
            <v>0981340412-0988761107/988761107</v>
          </cell>
          <cell r="O1498" t="str">
            <v/>
          </cell>
          <cell r="P1498" t="str">
            <v>CUENCA</v>
          </cell>
          <cell r="Q1498" t="str">
            <v>CUENCA</v>
          </cell>
          <cell r="R1498" t="str">
            <v>AZUAY</v>
          </cell>
          <cell r="T1498" t="str">
            <v>ITSACOURIER</v>
          </cell>
          <cell r="U1498" t="str">
            <v>FLEXNETUIO_PROVINCIA</v>
          </cell>
          <cell r="V1498">
            <v>1</v>
          </cell>
          <cell r="W1498">
            <v>1</v>
          </cell>
          <cell r="X1498" t="str">
            <v>FLEXNET</v>
          </cell>
          <cell r="Y1498" t="str">
            <v>FLEX NET CALLE 28 DE JUNIO S/N Y GARCIA MORENO ENTRADA LLANO GRANDE</v>
          </cell>
        </row>
        <row r="1499">
          <cell r="A1499" t="str">
            <v>20003066603415</v>
          </cell>
          <cell r="B1499">
            <v>497369</v>
          </cell>
          <cell r="C1499" t="str">
            <v>20003066603415</v>
          </cell>
          <cell r="D1499" t="str">
            <v>CONECEL</v>
          </cell>
          <cell r="E1499" t="str">
            <v>DESPACHO</v>
          </cell>
          <cell r="F1499" t="str">
            <v>NORMAL</v>
          </cell>
          <cell r="G1499" t="str">
            <v/>
          </cell>
          <cell r="H1499">
            <v>44942</v>
          </cell>
          <cell r="I1499" t="str">
            <v>ENTREGADO</v>
          </cell>
          <cell r="J1499">
            <v>44944</v>
          </cell>
          <cell r="K1499" t="str">
            <v>REINOSO AYALA  ALFREDO LUIS</v>
          </cell>
          <cell r="L1499" t="str">
            <v>REMICIO ROMERO #555 Y REMICIO CRESPO EDIFICIO LA ALBORADA #555 PRIMER PISO DE LADRILLO VISTO EDIFICIO DE 5 PISOS PREGUNTAR POR CONSERGUE ALFREDO REINOSO  EN GARITA</v>
          </cell>
          <cell r="M1499" t="str">
            <v>1205150160</v>
          </cell>
          <cell r="N1499" t="str">
            <v>0999139980/-</v>
          </cell>
          <cell r="O1499" t="str">
            <v/>
          </cell>
          <cell r="P1499" t="str">
            <v>CUENCA</v>
          </cell>
          <cell r="Q1499" t="str">
            <v>CUENCA</v>
          </cell>
          <cell r="R1499" t="str">
            <v>AZUAY</v>
          </cell>
          <cell r="T1499" t="str">
            <v>ITSACOURIER</v>
          </cell>
          <cell r="U1499" t="str">
            <v>FLEXNETUIO_PROVINCIA</v>
          </cell>
          <cell r="V1499">
            <v>1</v>
          </cell>
          <cell r="W1499">
            <v>1</v>
          </cell>
          <cell r="X1499" t="str">
            <v>FLEXNET</v>
          </cell>
          <cell r="Y1499" t="str">
            <v>FLEX NET CALLE 28 DE JUNIO S/N Y GARCIA MORENO ENTRADA LLANO GRANDE</v>
          </cell>
        </row>
        <row r="1500">
          <cell r="A1500" t="str">
            <v>2023-00547</v>
          </cell>
          <cell r="B1500">
            <v>497345</v>
          </cell>
          <cell r="C1500" t="str">
            <v>2023-00547</v>
          </cell>
          <cell r="D1500" t="str">
            <v>MOVISTAR</v>
          </cell>
          <cell r="E1500" t="str">
            <v>DESPACHO</v>
          </cell>
          <cell r="F1500" t="str">
            <v>NORMAL</v>
          </cell>
          <cell r="G1500" t="str">
            <v>FT80093</v>
          </cell>
          <cell r="H1500">
            <v>44942</v>
          </cell>
          <cell r="I1500" t="str">
            <v>ENTREGADO</v>
          </cell>
          <cell r="J1500">
            <v>44943</v>
          </cell>
          <cell r="K1500" t="str">
            <v>DINADEC S A GUAYAQUIL_MELISA HIDALGO</v>
          </cell>
          <cell r="L1500" t="str">
            <v>Km 15 5 va a Daule  Bodega Griffine Garita 2</v>
          </cell>
          <cell r="M1500" t="str">
            <v>0992526742001</v>
          </cell>
          <cell r="N1500" t="str">
            <v>0995647552</v>
          </cell>
          <cell r="O1500" t="str">
            <v/>
          </cell>
          <cell r="P1500" t="str">
            <v>GUAYAQUIL</v>
          </cell>
          <cell r="Q1500" t="str">
            <v>GUAYAQUIL</v>
          </cell>
          <cell r="R1500" t="str">
            <v>GUAYAS</v>
          </cell>
          <cell r="T1500" t="str">
            <v>CARGO UNION</v>
          </cell>
          <cell r="U1500" t="str">
            <v>FLEXNETUIO_GYE</v>
          </cell>
          <cell r="V1500">
            <v>1</v>
          </cell>
          <cell r="W1500">
            <v>1</v>
          </cell>
          <cell r="X1500" t="str">
            <v>FLEXNET ECUADOR - MOVISTAR</v>
          </cell>
          <cell r="Y1500" t="str">
            <v>CALLE 28 DE JUNIO S/N Y GARCIA MORENO ENTRADA LLANO GRANDE</v>
          </cell>
        </row>
        <row r="1501">
          <cell r="A1501" t="str">
            <v>2023-00546</v>
          </cell>
          <cell r="B1501">
            <v>497316</v>
          </cell>
          <cell r="C1501" t="str">
            <v>2023-00546</v>
          </cell>
          <cell r="D1501" t="str">
            <v>MOVISTAR</v>
          </cell>
          <cell r="E1501" t="str">
            <v>DESPACHO</v>
          </cell>
          <cell r="F1501" t="str">
            <v>NORMAL</v>
          </cell>
          <cell r="G1501" t="str">
            <v>031080202300546</v>
          </cell>
          <cell r="H1501">
            <v>44942</v>
          </cell>
          <cell r="I1501" t="str">
            <v>ENTREGADO</v>
          </cell>
          <cell r="J1501">
            <v>44943</v>
          </cell>
          <cell r="K1501" t="str">
            <v>CAVS QUICENTRO_KLEVER ANDRES REA BARRERA_ESTEBAN ALEJANDRO JIMENEZ ORTIZ</v>
          </cell>
          <cell r="L1501" t="str">
            <v>AV 6 DE DICIEMBRE NOP104 Y NACIONES UNIDAS CQUICENTRO SHOPPING PLANTA ALTA LOCAL 9</v>
          </cell>
          <cell r="M1501" t="str">
            <v>0</v>
          </cell>
          <cell r="N1501" t="str">
            <v>0979219715 - 0983013833</v>
          </cell>
          <cell r="O1501" t="str">
            <v/>
          </cell>
          <cell r="P1501" t="str">
            <v>QUITO</v>
          </cell>
          <cell r="Q1501" t="str">
            <v>QUITO</v>
          </cell>
          <cell r="R1501" t="str">
            <v>PICHINCHA</v>
          </cell>
          <cell r="T1501" t="str">
            <v>TRAMACO</v>
          </cell>
          <cell r="U1501" t="str">
            <v>FLEXNETUIO_LOCAL</v>
          </cell>
          <cell r="V1501">
            <v>1</v>
          </cell>
          <cell r="W1501">
            <v>1</v>
          </cell>
          <cell r="X1501" t="str">
            <v>FLEXNET ECUADOR - MOVISTAR</v>
          </cell>
          <cell r="Y1501" t="str">
            <v>CALLE 28 DE JUNIO S/N Y GARCIA MORENO ENTRADA LLANO GRANDE</v>
          </cell>
        </row>
        <row r="1502">
          <cell r="A1502" t="str">
            <v>2023-00548</v>
          </cell>
          <cell r="B1502">
            <v>497317</v>
          </cell>
          <cell r="C1502" t="str">
            <v>2023-00548</v>
          </cell>
          <cell r="D1502" t="str">
            <v>MOVISTAR</v>
          </cell>
          <cell r="E1502" t="str">
            <v>DESPACHO</v>
          </cell>
          <cell r="F1502" t="str">
            <v>NORMAL</v>
          </cell>
          <cell r="G1502" t="str">
            <v>031080202300548</v>
          </cell>
          <cell r="H1502">
            <v>44942</v>
          </cell>
          <cell r="I1502" t="str">
            <v>ENTREGADO</v>
          </cell>
          <cell r="J1502">
            <v>44943</v>
          </cell>
          <cell r="K1502" t="str">
            <v>ECUATECHNOLOGIES COTOPAXI ZONIFICADOS_NATHALIA GUEVARA</v>
          </cell>
          <cell r="L1502" t="str">
            <v>CALLE QUITO 1491 Y GENERAL MALDONADO LATACUNGA LATACUNGA COTOPAXI</v>
          </cell>
          <cell r="M1502" t="str">
            <v>1791415728001</v>
          </cell>
          <cell r="N1502" t="str">
            <v>984176515</v>
          </cell>
          <cell r="P1502" t="str">
            <v>LATACUNGA</v>
          </cell>
          <cell r="Q1502" t="str">
            <v>LATACUNGA</v>
          </cell>
          <cell r="R1502" t="str">
            <v>COTOPAXI</v>
          </cell>
          <cell r="T1502" t="str">
            <v>TRAMACO</v>
          </cell>
          <cell r="U1502" t="str">
            <v>FLEXNETUIO_PROVINCIA</v>
          </cell>
          <cell r="V1502">
            <v>3</v>
          </cell>
          <cell r="W1502">
            <v>1</v>
          </cell>
          <cell r="X1502" t="str">
            <v>FLEXNET ECUADOR - MOVISTAR</v>
          </cell>
          <cell r="Y1502" t="str">
            <v>CALLE 28 DE JUNIO S/N Y GARCIA MORENO ENTRADA LLANO GRANDE</v>
          </cell>
        </row>
        <row r="1503">
          <cell r="A1503" t="str">
            <v>2023-00549</v>
          </cell>
          <cell r="B1503">
            <v>497318</v>
          </cell>
          <cell r="C1503" t="str">
            <v>2023-00549</v>
          </cell>
          <cell r="D1503" t="str">
            <v>MOVISTAR</v>
          </cell>
          <cell r="E1503" t="str">
            <v>DESPACHO</v>
          </cell>
          <cell r="F1503" t="str">
            <v>NORMAL</v>
          </cell>
          <cell r="G1503" t="str">
            <v>031080202300549</v>
          </cell>
          <cell r="H1503">
            <v>44942</v>
          </cell>
          <cell r="I1503" t="str">
            <v>ENTREGADO</v>
          </cell>
          <cell r="J1503">
            <v>44943</v>
          </cell>
          <cell r="K1503" t="str">
            <v>TELECOS RIOBAMBA_ PATRICIA ELIZABETH LARREA MEJIA</v>
          </cell>
          <cell r="L1503" t="str">
            <v>CALLE BRASIL 22-22 Y AV. DANIEL LEON BORJA</v>
          </cell>
          <cell r="M1503" t="str">
            <v>1791415728001</v>
          </cell>
          <cell r="N1503" t="str">
            <v>994566816</v>
          </cell>
          <cell r="P1503" t="str">
            <v>RIOBAMBA</v>
          </cell>
          <cell r="Q1503" t="str">
            <v>RIOBAMBA</v>
          </cell>
          <cell r="R1503" t="str">
            <v>CHIMBORAZO</v>
          </cell>
          <cell r="T1503" t="str">
            <v>TRAMACO</v>
          </cell>
          <cell r="U1503" t="str">
            <v>FLEXNETUIO_PROVINCIA</v>
          </cell>
          <cell r="V1503">
            <v>2</v>
          </cell>
          <cell r="W1503">
            <v>1</v>
          </cell>
          <cell r="X1503" t="str">
            <v>FLEXNET ECUADOR - MOVISTAR</v>
          </cell>
          <cell r="Y1503" t="str">
            <v>CALLE 28 DE JUNIO S/N Y GARCIA MORENO ENTRADA LLANO GRANDE</v>
          </cell>
        </row>
        <row r="1504">
          <cell r="A1504" t="str">
            <v>2023-00550</v>
          </cell>
          <cell r="B1504">
            <v>497319</v>
          </cell>
          <cell r="C1504" t="str">
            <v>2023-00550</v>
          </cell>
          <cell r="D1504" t="str">
            <v>MOVISTAR</v>
          </cell>
          <cell r="E1504" t="str">
            <v>DESPACHO</v>
          </cell>
          <cell r="F1504" t="str">
            <v>NORMAL</v>
          </cell>
          <cell r="G1504" t="str">
            <v>031080202300550</v>
          </cell>
          <cell r="H1504">
            <v>44942</v>
          </cell>
          <cell r="I1504" t="str">
            <v>ENTREGADO</v>
          </cell>
          <cell r="J1504">
            <v>44943</v>
          </cell>
          <cell r="K1504" t="str">
            <v>NORPHONE ZONIFICACION PICHINCHA_GISELA ALEAGA</v>
          </cell>
          <cell r="L1504" t="str">
            <v>REPUBLICA DEL SALVADOR Y NACIONES UNIDAS SUYANA TORRE CORPORATIVA PISO 12</v>
          </cell>
          <cell r="M1504" t="str">
            <v>1091717898001</v>
          </cell>
          <cell r="N1504" t="str">
            <v>983337206</v>
          </cell>
          <cell r="P1504" t="str">
            <v>QUITO</v>
          </cell>
          <cell r="Q1504" t="str">
            <v>QUITO</v>
          </cell>
          <cell r="R1504" t="str">
            <v>PICHINCHA</v>
          </cell>
          <cell r="T1504" t="str">
            <v>TRAMACO</v>
          </cell>
          <cell r="U1504" t="str">
            <v>FLEXNETUIO_LOCAL</v>
          </cell>
          <cell r="V1504">
            <v>2</v>
          </cell>
          <cell r="W1504">
            <v>1</v>
          </cell>
          <cell r="X1504" t="str">
            <v>FLEXNET ECUADOR - MOVISTAR</v>
          </cell>
          <cell r="Y1504" t="str">
            <v>CALLE 28 DE JUNIO S/N Y GARCIA MORENO ENTRADA LLANO GRANDE</v>
          </cell>
        </row>
        <row r="1505">
          <cell r="A1505" t="str">
            <v>2023-00551</v>
          </cell>
          <cell r="B1505">
            <v>497320</v>
          </cell>
          <cell r="C1505" t="str">
            <v>2023-00551</v>
          </cell>
          <cell r="D1505" t="str">
            <v>MOVISTAR</v>
          </cell>
          <cell r="E1505" t="str">
            <v>DESPACHO</v>
          </cell>
          <cell r="F1505" t="str">
            <v>NORMAL</v>
          </cell>
          <cell r="G1505" t="str">
            <v>FT80121</v>
          </cell>
          <cell r="H1505">
            <v>44942</v>
          </cell>
          <cell r="I1505" t="str">
            <v>ENTREGADO</v>
          </cell>
          <cell r="J1505">
            <v>44943</v>
          </cell>
          <cell r="K1505" t="str">
            <v>DISTRIMERCADO S.A.S. GUAYAQUIL_LUIS GERARDO VEJARANO HASING</v>
          </cell>
          <cell r="L1505" t="str">
            <v>CDLA SAUCES 1 MZ 16 V 17</v>
          </cell>
          <cell r="M1505" t="str">
            <v>0921452462</v>
          </cell>
          <cell r="N1505" t="str">
            <v>984763024</v>
          </cell>
          <cell r="O1505" t="str">
            <v/>
          </cell>
          <cell r="P1505" t="str">
            <v>GUAYAQUIL</v>
          </cell>
          <cell r="Q1505" t="str">
            <v>GUAYAQUIL</v>
          </cell>
          <cell r="R1505" t="str">
            <v>GUAYAS</v>
          </cell>
          <cell r="T1505" t="str">
            <v>ITSACOURIER</v>
          </cell>
          <cell r="U1505" t="str">
            <v>FLEXNETUIO_GYE</v>
          </cell>
          <cell r="V1505">
            <v>1</v>
          </cell>
          <cell r="W1505">
            <v>1</v>
          </cell>
          <cell r="X1505" t="str">
            <v>FLEXNET ECUADOR - MOVISTAR</v>
          </cell>
          <cell r="Y1505" t="str">
            <v>CALLE 28 DE JUNIO S/N Y GARCIA MORENO ENTRADA LLANO GRANDE</v>
          </cell>
        </row>
        <row r="1506">
          <cell r="A1506" t="str">
            <v>2023-00552</v>
          </cell>
          <cell r="B1506">
            <v>497321</v>
          </cell>
          <cell r="C1506" t="str">
            <v>2023-00552</v>
          </cell>
          <cell r="D1506" t="str">
            <v>MOVISTAR</v>
          </cell>
          <cell r="E1506" t="str">
            <v>DESPACHO</v>
          </cell>
          <cell r="F1506" t="str">
            <v>NORMAL</v>
          </cell>
          <cell r="G1506" t="str">
            <v>FT80101</v>
          </cell>
          <cell r="H1506">
            <v>44942</v>
          </cell>
          <cell r="I1506" t="str">
            <v>ENTREGADO</v>
          </cell>
          <cell r="J1506">
            <v>44943</v>
          </cell>
          <cell r="K1506" t="str">
            <v>TECECAB PICHINCHA ZONIFICACION_BELEN JARAMILLO</v>
          </cell>
          <cell r="L1506" t="str">
            <v>AV. AMAZONAS N21-147 Y ROCA</v>
          </cell>
          <cell r="M1506" t="str">
            <v>1792306043001</v>
          </cell>
          <cell r="N1506" t="str">
            <v>998665892</v>
          </cell>
          <cell r="P1506" t="str">
            <v>QUITO</v>
          </cell>
          <cell r="Q1506" t="str">
            <v>QUITO</v>
          </cell>
          <cell r="R1506" t="str">
            <v>PICHINCHA</v>
          </cell>
          <cell r="T1506" t="str">
            <v>FLEXTRANS UIO</v>
          </cell>
          <cell r="U1506" t="str">
            <v>FLEXNETUIO_LOCAL</v>
          </cell>
          <cell r="V1506">
            <v>4</v>
          </cell>
          <cell r="W1506">
            <v>1</v>
          </cell>
          <cell r="X1506" t="str">
            <v>FLEXNET ECUADOR - MOVISTAR</v>
          </cell>
          <cell r="Y1506" t="str">
            <v>CALLE 28 DE JUNIO S/N Y GARCIA MORENO ENTRADA LLANO GRANDE</v>
          </cell>
        </row>
        <row r="1507">
          <cell r="A1507" t="str">
            <v>2023-00553</v>
          </cell>
          <cell r="B1507">
            <v>497322</v>
          </cell>
          <cell r="C1507" t="str">
            <v>2023-00553</v>
          </cell>
          <cell r="D1507" t="str">
            <v>MOVISTAR</v>
          </cell>
          <cell r="E1507" t="str">
            <v>DESPACHO</v>
          </cell>
          <cell r="F1507" t="str">
            <v>NORMAL</v>
          </cell>
          <cell r="G1507" t="str">
            <v>FT80120</v>
          </cell>
          <cell r="H1507">
            <v>44942</v>
          </cell>
          <cell r="I1507" t="str">
            <v>ENTREGADO</v>
          </cell>
          <cell r="J1507">
            <v>44943</v>
          </cell>
          <cell r="K1507" t="str">
            <v>AE CORPORATIVO ROMERO RYRTECH (MALL DEL SUR)_MAURENY ROMERO</v>
          </cell>
          <cell r="L1507" t="str">
            <v>Av. 25 de Julio y Ernesto Alban locales 111 y 112</v>
          </cell>
          <cell r="M1507" t="str">
            <v>0915962609</v>
          </cell>
          <cell r="N1507" t="str">
            <v>982387574</v>
          </cell>
          <cell r="O1507" t="str">
            <v/>
          </cell>
          <cell r="P1507" t="str">
            <v>GUAYAQUIL</v>
          </cell>
          <cell r="Q1507" t="str">
            <v>GUAYAQUIL</v>
          </cell>
          <cell r="R1507" t="str">
            <v>GUAYAS</v>
          </cell>
          <cell r="T1507" t="str">
            <v>FLEXTRANS GYE</v>
          </cell>
          <cell r="U1507" t="str">
            <v>FLEXNETUIO_GYE</v>
          </cell>
          <cell r="V1507">
            <v>1</v>
          </cell>
          <cell r="W1507">
            <v>1</v>
          </cell>
          <cell r="X1507" t="str">
            <v>FLEXNET ECUADOR - MOVISTAR</v>
          </cell>
          <cell r="Y1507" t="str">
            <v>CALLE 28 DE JUNIO S/N Y GARCIA MORENO ENTRADA LLANO GRANDE</v>
          </cell>
        </row>
        <row r="1508">
          <cell r="A1508" t="str">
            <v>2023-00554</v>
          </cell>
          <cell r="B1508">
            <v>497323</v>
          </cell>
          <cell r="C1508" t="str">
            <v>2023-00554</v>
          </cell>
          <cell r="D1508" t="str">
            <v>MOVISTAR</v>
          </cell>
          <cell r="E1508" t="str">
            <v>DESPACHO</v>
          </cell>
          <cell r="F1508" t="str">
            <v>NORMAL</v>
          </cell>
          <cell r="G1508" t="str">
            <v>031080202300554</v>
          </cell>
          <cell r="H1508">
            <v>44942</v>
          </cell>
          <cell r="I1508" t="str">
            <v>ENTREGADO</v>
          </cell>
          <cell r="J1508">
            <v>44943</v>
          </cell>
          <cell r="K1508" t="str">
            <v>FANNY DOMINGUEZ - MACAS_FANNY CECILIA DOMINGUEZ CARDENAS</v>
          </cell>
          <cell r="L1508" t="str">
            <v>OLIVAR Y AMAZONAS</v>
          </cell>
          <cell r="M1508" t="str">
            <v>1400382360001</v>
          </cell>
          <cell r="N1508" t="str">
            <v>0982603696 - 0983232907</v>
          </cell>
          <cell r="O1508" t="str">
            <v/>
          </cell>
          <cell r="P1508" t="str">
            <v>MACAS</v>
          </cell>
          <cell r="Q1508" t="str">
            <v>MORONA</v>
          </cell>
          <cell r="R1508" t="str">
            <v>MORONA SANTIAGO</v>
          </cell>
          <cell r="S1508" t="str">
            <v/>
          </cell>
          <cell r="T1508" t="str">
            <v>TRAMACO</v>
          </cell>
          <cell r="U1508" t="str">
            <v>FLEXNETUIO_PROVINCIA</v>
          </cell>
          <cell r="V1508">
            <v>1</v>
          </cell>
          <cell r="W1508">
            <v>1</v>
          </cell>
          <cell r="X1508" t="str">
            <v>FLEXNET ECUADOR - MOVISTAR</v>
          </cell>
          <cell r="Y1508" t="str">
            <v>CALLE 28 DE JUNIO S/N Y GARCIA MORENO ENTRADA LLANO GRANDE</v>
          </cell>
        </row>
        <row r="1509">
          <cell r="A1509" t="str">
            <v>2023-00555</v>
          </cell>
          <cell r="B1509">
            <v>497324</v>
          </cell>
          <cell r="C1509" t="str">
            <v>2023-00555</v>
          </cell>
          <cell r="D1509" t="str">
            <v>MOVISTAR</v>
          </cell>
          <cell r="E1509" t="str">
            <v>DESPACHO</v>
          </cell>
          <cell r="F1509" t="str">
            <v>NORMAL</v>
          </cell>
          <cell r="G1509" t="str">
            <v>IC4788</v>
          </cell>
          <cell r="H1509">
            <v>44942</v>
          </cell>
          <cell r="I1509" t="str">
            <v>ENTREGADO</v>
          </cell>
          <cell r="J1509">
            <v>44943</v>
          </cell>
          <cell r="K1509" t="str">
            <v>OC OPTIMUSCELL_ANA LUCIA MOGROVEJO AZANZA</v>
          </cell>
          <cell r="L1509" t="str">
            <v>LUIS CORDERO 7100 Y PRESIDENTE CORDOVA ESQUINA JUNTO A LA CASA DE LA CULTURA FRENTE A LOS BOMBEROS</v>
          </cell>
          <cell r="M1509" t="str">
            <v>0190475409001</v>
          </cell>
          <cell r="N1509" t="str">
            <v>958851871</v>
          </cell>
          <cell r="O1509" t="str">
            <v/>
          </cell>
          <cell r="P1509" t="str">
            <v>CUENCA</v>
          </cell>
          <cell r="Q1509" t="str">
            <v>CUENCA</v>
          </cell>
          <cell r="R1509" t="str">
            <v>AZUAY</v>
          </cell>
          <cell r="T1509" t="str">
            <v>ITSACOURIER</v>
          </cell>
          <cell r="U1509" t="str">
            <v>FLEXNETUIO_PROVINCIA</v>
          </cell>
          <cell r="V1509">
            <v>1</v>
          </cell>
          <cell r="W1509">
            <v>1</v>
          </cell>
          <cell r="X1509" t="str">
            <v>FLEXNET ECUADOR - MOVISTAR</v>
          </cell>
          <cell r="Y1509" t="str">
            <v>CALLE 28 DE JUNIO S/N Y GARCIA MORENO ENTRADA LLANO GRANDE</v>
          </cell>
        </row>
        <row r="1510">
          <cell r="A1510" t="str">
            <v>2023-00556</v>
          </cell>
          <cell r="B1510">
            <v>497325</v>
          </cell>
          <cell r="C1510" t="str">
            <v>2023-00556</v>
          </cell>
          <cell r="D1510" t="str">
            <v>MOVISTAR</v>
          </cell>
          <cell r="E1510" t="str">
            <v>DESPACHO</v>
          </cell>
          <cell r="F1510" t="str">
            <v>NORMAL</v>
          </cell>
          <cell r="G1510" t="str">
            <v>FT80103</v>
          </cell>
          <cell r="H1510">
            <v>44942</v>
          </cell>
          <cell r="I1510" t="str">
            <v>ENTREGADO</v>
          </cell>
          <cell r="J1510">
            <v>44943</v>
          </cell>
          <cell r="K1510" t="str">
            <v>TECECAB CALLE PICHINCHA_Zaida Moreira</v>
          </cell>
          <cell r="L1510" t="str">
            <v>AV. AMAZONAS N21-147 Y ROCA</v>
          </cell>
          <cell r="M1510" t="str">
            <v>1792306043001</v>
          </cell>
          <cell r="N1510" t="str">
            <v>999779051</v>
          </cell>
          <cell r="O1510" t="str">
            <v/>
          </cell>
          <cell r="P1510" t="str">
            <v>QUITO</v>
          </cell>
          <cell r="Q1510" t="str">
            <v>QUITO</v>
          </cell>
          <cell r="R1510" t="str">
            <v>PICHINCHA</v>
          </cell>
          <cell r="T1510" t="str">
            <v>FLEXTRANS UIO</v>
          </cell>
          <cell r="U1510" t="str">
            <v>FLEXNETUIO_LOCAL</v>
          </cell>
          <cell r="V1510">
            <v>1</v>
          </cell>
          <cell r="W1510">
            <v>1</v>
          </cell>
          <cell r="X1510" t="str">
            <v>FLEXNET ECUADOR - MOVISTAR</v>
          </cell>
          <cell r="Y1510" t="str">
            <v>CALLE 28 DE JUNIO S/N Y GARCIA MORENO ENTRADA LLANO GRANDE</v>
          </cell>
        </row>
        <row r="1511">
          <cell r="A1511" t="str">
            <v>2023-00557</v>
          </cell>
          <cell r="B1511">
            <v>497326</v>
          </cell>
          <cell r="C1511" t="str">
            <v>2023-00557</v>
          </cell>
          <cell r="D1511" t="str">
            <v>MOVISTAR</v>
          </cell>
          <cell r="E1511" t="str">
            <v>DESPACHO</v>
          </cell>
          <cell r="F1511" t="str">
            <v>NORMAL</v>
          </cell>
          <cell r="G1511" t="str">
            <v>031080202300557</v>
          </cell>
          <cell r="H1511">
            <v>44942</v>
          </cell>
          <cell r="I1511" t="str">
            <v>ENTREGADO</v>
          </cell>
          <cell r="J1511">
            <v>44943</v>
          </cell>
          <cell r="K1511" t="str">
            <v>MAURICIO GUERRERO ZONIFICACION SANTO DOMINGO CALLE_EDUARDO LUIS SILVA IVARRA</v>
          </cell>
          <cell r="L1511" t="str">
            <v>CALLE GUAYAQUIL, ENTRE RIO SOLAYA Y CUICOCHA</v>
          </cell>
          <cell r="M1511" t="str">
            <v>1719571208</v>
          </cell>
          <cell r="N1511" t="str">
            <v>998999242</v>
          </cell>
          <cell r="P1511" t="str">
            <v>230101</v>
          </cell>
          <cell r="Q1511" t="str">
            <v>SANTO DOMINGO</v>
          </cell>
          <cell r="R1511" t="str">
            <v>SANTO DOMINGO DE LOS TSACHILAS</v>
          </cell>
          <cell r="S1511" t="str">
            <v>SANTO DOMINGO DE LOS COLORADOS</v>
          </cell>
          <cell r="T1511" t="str">
            <v>TRAMACO</v>
          </cell>
          <cell r="V1511">
            <v>1</v>
          </cell>
          <cell r="W1511">
            <v>1</v>
          </cell>
          <cell r="X1511" t="str">
            <v>FLEXNET ECUADOR - MOVISTAR</v>
          </cell>
          <cell r="Y1511" t="str">
            <v>CALLE 28 DE JUNIO S/N Y GARCIA MORENO ENTRADA LLANO GRANDE</v>
          </cell>
        </row>
        <row r="1512">
          <cell r="A1512" t="str">
            <v>2023-00558</v>
          </cell>
          <cell r="B1512">
            <v>497327</v>
          </cell>
          <cell r="C1512" t="str">
            <v>2023-00558</v>
          </cell>
          <cell r="D1512" t="str">
            <v>MOVISTAR</v>
          </cell>
          <cell r="E1512" t="str">
            <v>DESPACHO</v>
          </cell>
          <cell r="F1512" t="str">
            <v>NORMAL</v>
          </cell>
          <cell r="G1512" t="str">
            <v>031080202300558</v>
          </cell>
          <cell r="H1512">
            <v>44942</v>
          </cell>
          <cell r="I1512" t="str">
            <v>ENTREGADO</v>
          </cell>
          <cell r="J1512">
            <v>44943</v>
          </cell>
          <cell r="K1512" t="str">
            <v>MAURICIO GUERRERO ZONIFICACION ESMERALDAS CALLE_EDUARDO LUIS SILVA IVARRA</v>
          </cell>
          <cell r="L1512" t="str">
            <v>CALLE GUAYAQUIL, ENTRE RIO SOLAYA Y CUICOCHA</v>
          </cell>
          <cell r="M1512" t="str">
            <v>1719571208</v>
          </cell>
          <cell r="N1512" t="str">
            <v>998999242</v>
          </cell>
          <cell r="P1512" t="str">
            <v>230101</v>
          </cell>
          <cell r="Q1512" t="str">
            <v>SANTO DOMINGO</v>
          </cell>
          <cell r="R1512" t="str">
            <v>SANTO DOMINGO DE LOS TSACHILAS</v>
          </cell>
          <cell r="S1512" t="str">
            <v>SANTO DOMINGO DE LOS COLORADOS</v>
          </cell>
          <cell r="T1512" t="str">
            <v>TRAMACO</v>
          </cell>
          <cell r="V1512">
            <v>1</v>
          </cell>
          <cell r="W1512">
            <v>1</v>
          </cell>
          <cell r="X1512" t="str">
            <v>FLEXNET ECUADOR - MOVISTAR</v>
          </cell>
          <cell r="Y1512" t="str">
            <v>CALLE 28 DE JUNIO S/N Y GARCIA MORENO ENTRADA LLANO GRANDE</v>
          </cell>
        </row>
        <row r="1513">
          <cell r="A1513" t="str">
            <v>2023-00559</v>
          </cell>
          <cell r="B1513">
            <v>497328</v>
          </cell>
          <cell r="C1513" t="str">
            <v>2023-00559</v>
          </cell>
          <cell r="D1513" t="str">
            <v>MOVISTAR</v>
          </cell>
          <cell r="E1513" t="str">
            <v>DESPACHO</v>
          </cell>
          <cell r="F1513" t="str">
            <v>NORMAL</v>
          </cell>
          <cell r="G1513" t="str">
            <v>031080202300559</v>
          </cell>
          <cell r="H1513">
            <v>44942</v>
          </cell>
          <cell r="I1513" t="str">
            <v>EN_TRANSITO</v>
          </cell>
          <cell r="J1513">
            <v>44942</v>
          </cell>
          <cell r="K1513" t="str">
            <v>MOVIPHONE ZONIFICACION CA,AR_GALO PALLAROSO</v>
          </cell>
          <cell r="L1513" t="str">
            <v>ENEMAZA 513 ENTRE LUIS CORDERO Y AV 24 DE MAYO AZOGUES AZOGUES CANAR</v>
          </cell>
          <cell r="M1513" t="str">
            <v>0391007160001</v>
          </cell>
          <cell r="N1513" t="str">
            <v>995936079</v>
          </cell>
          <cell r="O1513" t="str">
            <v/>
          </cell>
          <cell r="P1513" t="str">
            <v>AZOGUES</v>
          </cell>
          <cell r="Q1513" t="str">
            <v>AZOGUES</v>
          </cell>
          <cell r="R1513" t="str">
            <v>CAÑAR</v>
          </cell>
          <cell r="S1513" t="str">
            <v>AZOGUES</v>
          </cell>
          <cell r="T1513" t="str">
            <v>TRAMACO</v>
          </cell>
          <cell r="U1513" t="str">
            <v>FLEXNETUIO_PROVINCIA</v>
          </cell>
          <cell r="V1513">
            <v>1</v>
          </cell>
          <cell r="W1513">
            <v>1</v>
          </cell>
          <cell r="X1513" t="str">
            <v>FLEXNET ECUADOR - MOVISTAR</v>
          </cell>
          <cell r="Y1513" t="str">
            <v>CALLE 28 DE JUNIO S/N Y GARCIA MORENO ENTRADA LLANO GRANDE</v>
          </cell>
        </row>
        <row r="1514">
          <cell r="A1514" t="str">
            <v>2023-00560</v>
          </cell>
          <cell r="B1514">
            <v>497329</v>
          </cell>
          <cell r="C1514" t="str">
            <v>2023-00560</v>
          </cell>
          <cell r="D1514" t="str">
            <v>MOVISTAR</v>
          </cell>
          <cell r="E1514" t="str">
            <v>DESPACHO</v>
          </cell>
          <cell r="F1514" t="str">
            <v>NORMAL</v>
          </cell>
          <cell r="G1514" t="str">
            <v>031080202300560</v>
          </cell>
          <cell r="H1514">
            <v>44942</v>
          </cell>
          <cell r="I1514" t="str">
            <v>ENTREGADO</v>
          </cell>
          <cell r="J1514">
            <v>44943</v>
          </cell>
          <cell r="K1514" t="str">
            <v>MAURICIO GUERRERO ZONIFICACION SANTO DOMINGO_EDUARDO LUIS SILVA IVARRA</v>
          </cell>
          <cell r="L1514" t="str">
            <v>CALLE GUAYAQUIL, ENTRE RIO SOLAYA Y CUICOCHA</v>
          </cell>
          <cell r="M1514" t="str">
            <v>1719571208</v>
          </cell>
          <cell r="N1514" t="str">
            <v>998999242</v>
          </cell>
          <cell r="P1514" t="str">
            <v>230101</v>
          </cell>
          <cell r="Q1514" t="str">
            <v>SANTO DOMINGO</v>
          </cell>
          <cell r="R1514" t="str">
            <v>SANTO DOMINGO DE LOS TSACHILAS</v>
          </cell>
          <cell r="S1514" t="str">
            <v>SANTO DOMINGO DE LOS COLORADOS</v>
          </cell>
          <cell r="T1514" t="str">
            <v>TRAMACO</v>
          </cell>
          <cell r="V1514">
            <v>1</v>
          </cell>
          <cell r="W1514">
            <v>1</v>
          </cell>
          <cell r="X1514" t="str">
            <v>FLEXNET ECUADOR - MOVISTAR</v>
          </cell>
          <cell r="Y1514" t="str">
            <v>CALLE 28 DE JUNIO S/N Y GARCIA MORENO ENTRADA LLANO GRANDE</v>
          </cell>
        </row>
        <row r="1515">
          <cell r="A1515" t="str">
            <v>2023-00561</v>
          </cell>
          <cell r="B1515">
            <v>497330</v>
          </cell>
          <cell r="C1515" t="str">
            <v>2023-00561</v>
          </cell>
          <cell r="D1515" t="str">
            <v>MOVISTAR</v>
          </cell>
          <cell r="E1515" t="str">
            <v>DESPACHO</v>
          </cell>
          <cell r="F1515" t="str">
            <v>NORMAL</v>
          </cell>
          <cell r="G1515" t="str">
            <v>IC4786</v>
          </cell>
          <cell r="H1515">
            <v>44942</v>
          </cell>
          <cell r="I1515" t="str">
            <v>ENTREGADO</v>
          </cell>
          <cell r="J1515">
            <v>44943</v>
          </cell>
          <cell r="K1515" t="str">
            <v>MOVIPHONE CIA. TDA Venta Directa_Lenin Crespo</v>
          </cell>
          <cell r="L1515" t="str">
            <v>Manuel Vega y Sucre</v>
          </cell>
          <cell r="M1515" t="str">
            <v>0391007160001</v>
          </cell>
          <cell r="N1515" t="str">
            <v>984114040</v>
          </cell>
          <cell r="O1515" t="str">
            <v/>
          </cell>
          <cell r="P1515" t="str">
            <v>CUENCA</v>
          </cell>
          <cell r="Q1515" t="str">
            <v>CUENCA</v>
          </cell>
          <cell r="R1515" t="str">
            <v>AZUAY</v>
          </cell>
          <cell r="T1515" t="str">
            <v>ITSACOURIER</v>
          </cell>
          <cell r="U1515" t="str">
            <v>FLEXNETUIO_PROVINCIA</v>
          </cell>
          <cell r="V1515">
            <v>1</v>
          </cell>
          <cell r="W1515">
            <v>1</v>
          </cell>
          <cell r="X1515" t="str">
            <v>FLEXNET ECUADOR - MOVISTAR</v>
          </cell>
          <cell r="Y1515" t="str">
            <v>CALLE 28 DE JUNIO S/N Y GARCIA MORENO ENTRADA LLANO GRANDE</v>
          </cell>
        </row>
        <row r="1516">
          <cell r="A1516" t="str">
            <v>2023-00562</v>
          </cell>
          <cell r="B1516">
            <v>497331</v>
          </cell>
          <cell r="C1516" t="str">
            <v>2023-00562</v>
          </cell>
          <cell r="D1516" t="str">
            <v>MOVISTAR</v>
          </cell>
          <cell r="E1516" t="str">
            <v>DESPACHO</v>
          </cell>
          <cell r="F1516" t="str">
            <v>NORMAL</v>
          </cell>
          <cell r="G1516" t="str">
            <v>031080202300562</v>
          </cell>
          <cell r="H1516">
            <v>44942</v>
          </cell>
          <cell r="I1516" t="str">
            <v>ENTREGADO</v>
          </cell>
          <cell r="J1516">
            <v>44943</v>
          </cell>
          <cell r="K1516" t="str">
            <v>PDV IBS RIOCENTRO 6 DE DICIEMBRE_JOSE LUIS CORAL MOLINA</v>
          </cell>
          <cell r="L1516" t="str">
            <v>AV. 6 DE DICIEMBRE Y TOMAS DE BERLANGA ESQUINA, CC COMERCIAL RIOCENTRO 6 DE DICIEMBRE, LOCAL 128 PLANTA PRIMER PISO</v>
          </cell>
          <cell r="M1516" t="str">
            <v>1722149620</v>
          </cell>
          <cell r="N1516" t="str">
            <v>980508973</v>
          </cell>
          <cell r="O1516" t="str">
            <v/>
          </cell>
          <cell r="P1516" t="str">
            <v>QUITO</v>
          </cell>
          <cell r="Q1516" t="str">
            <v>QUITO</v>
          </cell>
          <cell r="R1516" t="str">
            <v>PICHINCHA</v>
          </cell>
          <cell r="T1516" t="str">
            <v>TRAMACO</v>
          </cell>
          <cell r="U1516" t="str">
            <v>FLEXNETUIO_LOCAL</v>
          </cell>
          <cell r="V1516">
            <v>1</v>
          </cell>
          <cell r="W1516">
            <v>1</v>
          </cell>
          <cell r="X1516" t="str">
            <v>FLEXNET ECUADOR - MOVISTAR</v>
          </cell>
          <cell r="Y1516" t="str">
            <v>CALLE 28 DE JUNIO S/N Y GARCIA MORENO ENTRADA LLANO GRANDE</v>
          </cell>
        </row>
        <row r="1517">
          <cell r="A1517" t="str">
            <v>2023-00563</v>
          </cell>
          <cell r="B1517">
            <v>497332</v>
          </cell>
          <cell r="C1517" t="str">
            <v>2023-00563</v>
          </cell>
          <cell r="D1517" t="str">
            <v>MOVISTAR</v>
          </cell>
          <cell r="E1517" t="str">
            <v>DESPACHO</v>
          </cell>
          <cell r="F1517" t="str">
            <v>NORMAL</v>
          </cell>
          <cell r="G1517" t="str">
            <v>031080202300563</v>
          </cell>
          <cell r="H1517">
            <v>44942</v>
          </cell>
          <cell r="I1517" t="str">
            <v>ENTREGADO</v>
          </cell>
          <cell r="J1517">
            <v>44943</v>
          </cell>
          <cell r="K1517" t="str">
            <v>CORPORATIVO ROMERO RYRTECH S.A.S (SHOPPING QUEVEDO)_MAURENY ROMERO</v>
          </cell>
          <cell r="L1517" t="str">
            <v xml:space="preserve">km 1.5 vIa a Sto Domingo y Patria Nueva, Av. Walter Andrade </v>
          </cell>
          <cell r="M1517" t="str">
            <v>0993323705001</v>
          </cell>
          <cell r="N1517" t="str">
            <v>982387574</v>
          </cell>
          <cell r="O1517" t="str">
            <v/>
          </cell>
          <cell r="P1517" t="str">
            <v>QUEVEDO</v>
          </cell>
          <cell r="Q1517" t="str">
            <v>QUEVEDO</v>
          </cell>
          <cell r="R1517" t="str">
            <v>LOS RIOS</v>
          </cell>
          <cell r="T1517" t="str">
            <v>TRAMACO</v>
          </cell>
          <cell r="U1517" t="str">
            <v>FLEXNETUIO_PROVINCIA</v>
          </cell>
          <cell r="V1517">
            <v>1</v>
          </cell>
          <cell r="W1517">
            <v>1</v>
          </cell>
          <cell r="X1517" t="str">
            <v>FLEXNET ECUADOR - MOVISTAR</v>
          </cell>
          <cell r="Y1517" t="str">
            <v>CALLE 28 DE JUNIO S/N Y GARCIA MORENO ENTRADA LLANO GRANDE</v>
          </cell>
        </row>
        <row r="1518">
          <cell r="A1518" t="str">
            <v>2023-00564</v>
          </cell>
          <cell r="B1518">
            <v>497333</v>
          </cell>
          <cell r="C1518" t="str">
            <v>2023-00564</v>
          </cell>
          <cell r="D1518" t="str">
            <v>MOVISTAR</v>
          </cell>
          <cell r="E1518" t="str">
            <v>DESPACHO</v>
          </cell>
          <cell r="F1518" t="str">
            <v>NORMAL</v>
          </cell>
          <cell r="G1518" t="str">
            <v>031080202300564</v>
          </cell>
          <cell r="H1518">
            <v>44942</v>
          </cell>
          <cell r="I1518" t="str">
            <v>ENTREGADO</v>
          </cell>
          <cell r="J1518">
            <v>44943</v>
          </cell>
          <cell r="K1518" t="str">
            <v>PDV IBS CC PASEO SHOPPING AMBATO_JOSE LUIS CORAL MOLINA</v>
          </cell>
          <cell r="L1518" t="str">
            <v>AV. MANUELITA SAENZ Y CALLE PIO BAROJA NESSI, CC. PASEO SHOPPING, PISO 2, LOCAL 103 MOVISTAR</v>
          </cell>
          <cell r="M1518" t="str">
            <v>1792209242001</v>
          </cell>
          <cell r="N1518" t="str">
            <v>0980508973</v>
          </cell>
          <cell r="O1518" t="str">
            <v/>
          </cell>
          <cell r="P1518" t="str">
            <v>AMBATO</v>
          </cell>
          <cell r="Q1518" t="str">
            <v>AMBATO</v>
          </cell>
          <cell r="R1518" t="str">
            <v>TUNGURAHUA</v>
          </cell>
          <cell r="S1518" t="str">
            <v>AMBATO</v>
          </cell>
          <cell r="T1518" t="str">
            <v>TRAMACO</v>
          </cell>
          <cell r="U1518" t="str">
            <v>FLEXNETUIO_PROVINCIA</v>
          </cell>
          <cell r="V1518">
            <v>1</v>
          </cell>
          <cell r="W1518">
            <v>1</v>
          </cell>
          <cell r="X1518" t="str">
            <v>FLEXNET ECUADOR - MOVISTAR</v>
          </cell>
          <cell r="Y1518" t="str">
            <v>CALLE 28 DE JUNIO S/N Y GARCIA MORENO ENTRADA LLANO GRANDE</v>
          </cell>
        </row>
        <row r="1519">
          <cell r="A1519" t="str">
            <v>2023-00570</v>
          </cell>
          <cell r="B1519">
            <v>497334</v>
          </cell>
          <cell r="C1519" t="str">
            <v>2023-00570</v>
          </cell>
          <cell r="D1519" t="str">
            <v>MOVISTAR</v>
          </cell>
          <cell r="E1519" t="str">
            <v>DESPACHO</v>
          </cell>
          <cell r="F1519" t="str">
            <v>NORMAL</v>
          </cell>
          <cell r="G1519" t="str">
            <v>FT80104</v>
          </cell>
          <cell r="H1519">
            <v>44942</v>
          </cell>
          <cell r="I1519" t="str">
            <v>ENTREGADO</v>
          </cell>
          <cell r="J1519">
            <v>44943</v>
          </cell>
          <cell r="K1519" t="str">
            <v>IBS CALL CENTER UIO_JOSE LUIS CORAL MOLINA</v>
          </cell>
          <cell r="L1519" t="str">
            <v xml:space="preserve">JOSE ARIZAGA E337 Y JORGE DROM ED ARISTO PLAZA PISO 8 OF 84 MATRIZ IBS </v>
          </cell>
          <cell r="M1519" t="str">
            <v>1792209242001</v>
          </cell>
          <cell r="N1519" t="str">
            <v>980508973</v>
          </cell>
          <cell r="O1519" t="str">
            <v/>
          </cell>
          <cell r="P1519" t="str">
            <v>QUITO</v>
          </cell>
          <cell r="Q1519" t="str">
            <v>QUITO</v>
          </cell>
          <cell r="R1519" t="str">
            <v>PICHINCHA</v>
          </cell>
          <cell r="T1519" t="str">
            <v>FLEXTRANS UIO</v>
          </cell>
          <cell r="U1519" t="str">
            <v>FLEXNETUIO_LOCAL</v>
          </cell>
          <cell r="V1519">
            <v>1</v>
          </cell>
          <cell r="W1519">
            <v>1</v>
          </cell>
          <cell r="X1519" t="str">
            <v>FLEXNET ECUADOR - MOVISTAR</v>
          </cell>
          <cell r="Y1519" t="str">
            <v>CALLE 28 DE JUNIO S/N Y GARCIA MORENO ENTRADA LLANO GRANDE</v>
          </cell>
        </row>
        <row r="1520">
          <cell r="A1520" t="str">
            <v>2023-00565</v>
          </cell>
          <cell r="B1520">
            <v>497335</v>
          </cell>
          <cell r="C1520" t="str">
            <v>2023-00565</v>
          </cell>
          <cell r="D1520" t="str">
            <v>TUENTI</v>
          </cell>
          <cell r="E1520" t="str">
            <v>DESPACHO</v>
          </cell>
          <cell r="F1520" t="str">
            <v>NORMAL</v>
          </cell>
          <cell r="G1520" t="str">
            <v>031080202300565</v>
          </cell>
          <cell r="H1520">
            <v>44942</v>
          </cell>
          <cell r="I1520" t="str">
            <v>ENTREGADO</v>
          </cell>
          <cell r="J1520">
            <v>44943</v>
          </cell>
          <cell r="K1520" t="str">
            <v>NORPHONE TUENTI TUNGURAHUA_LOURDES BRAVO</v>
          </cell>
          <cell r="L1520" t="str">
            <v>Av. Cevallos entre MartInez Y Mera Cav Movistar</v>
          </cell>
          <cell r="M1520" t="str">
            <v>1091717898001</v>
          </cell>
          <cell r="N1520" t="str">
            <v>984246089</v>
          </cell>
          <cell r="O1520" t="str">
            <v/>
          </cell>
          <cell r="P1520" t="str">
            <v>AMBATO</v>
          </cell>
          <cell r="Q1520" t="str">
            <v>AMBATO</v>
          </cell>
          <cell r="R1520" t="str">
            <v>TUNGURAHUA</v>
          </cell>
          <cell r="S1520" t="str">
            <v>AMBATO</v>
          </cell>
          <cell r="T1520" t="str">
            <v>TRAMACO</v>
          </cell>
          <cell r="U1520" t="str">
            <v>FLEXNETUIO_PROVINCIA</v>
          </cell>
          <cell r="V1520">
            <v>1</v>
          </cell>
          <cell r="W1520">
            <v>1</v>
          </cell>
          <cell r="X1520" t="str">
            <v>FLEXNET ECUADOR - MOVISTAR</v>
          </cell>
          <cell r="Y1520" t="str">
            <v>CALLE 28 DE JUNIO S/N Y GARCIA MORENO ENTRADA LLANO GRANDE</v>
          </cell>
        </row>
        <row r="1521">
          <cell r="A1521" t="str">
            <v>2023-00566</v>
          </cell>
          <cell r="B1521">
            <v>497336</v>
          </cell>
          <cell r="C1521" t="str">
            <v>2023-00566</v>
          </cell>
          <cell r="D1521" t="str">
            <v>TUENTI</v>
          </cell>
          <cell r="E1521" t="str">
            <v>DESPACHO</v>
          </cell>
          <cell r="F1521" t="str">
            <v>NORMAL</v>
          </cell>
          <cell r="G1521" t="str">
            <v>031080202300566</v>
          </cell>
          <cell r="H1521">
            <v>44942</v>
          </cell>
          <cell r="I1521" t="str">
            <v>ENTREGADO</v>
          </cell>
          <cell r="J1521">
            <v>44943</v>
          </cell>
          <cell r="K1521" t="str">
            <v>NORPHONE TUENTI CARCHI 2_CARLOS JOSE CAMPOVERDE BERRU</v>
          </cell>
          <cell r="L1521" t="str">
            <v>AV. MARIANO ACOSTA 2147 Y VICTOR GOMEZ JURADO</v>
          </cell>
          <cell r="M1521" t="str">
            <v>1001472958</v>
          </cell>
          <cell r="N1521" t="str">
            <v>998027290</v>
          </cell>
          <cell r="O1521" t="str">
            <v/>
          </cell>
          <cell r="P1521" t="str">
            <v>IBARRA</v>
          </cell>
          <cell r="Q1521" t="str">
            <v>IBARRA</v>
          </cell>
          <cell r="R1521" t="str">
            <v>IMBABURA</v>
          </cell>
          <cell r="T1521" t="str">
            <v>TRAMACO</v>
          </cell>
          <cell r="U1521" t="str">
            <v>FLEXNETUIO_PROVINCIA</v>
          </cell>
          <cell r="V1521">
            <v>1</v>
          </cell>
          <cell r="W1521">
            <v>1</v>
          </cell>
          <cell r="X1521" t="str">
            <v>FLEXNET ECUADOR - MOVISTAR</v>
          </cell>
          <cell r="Y1521" t="str">
            <v>CALLE 28 DE JUNIO S/N Y GARCIA MORENO ENTRADA LLANO GRANDE</v>
          </cell>
        </row>
        <row r="1522">
          <cell r="A1522" t="str">
            <v>2023-00567</v>
          </cell>
          <cell r="B1522">
            <v>497337</v>
          </cell>
          <cell r="C1522" t="str">
            <v>2023-00567</v>
          </cell>
          <cell r="D1522" t="str">
            <v>TUENTI</v>
          </cell>
          <cell r="E1522" t="str">
            <v>DESPACHO</v>
          </cell>
          <cell r="F1522" t="str">
            <v>NORMAL</v>
          </cell>
          <cell r="G1522" t="str">
            <v>FT80122</v>
          </cell>
          <cell r="H1522">
            <v>44942</v>
          </cell>
          <cell r="I1522" t="str">
            <v>ENTREGADO</v>
          </cell>
          <cell r="J1522">
            <v>44943</v>
          </cell>
          <cell r="K1522" t="str">
            <v>ALEJANDRA GIL ALBORADA_ALEJANDRA GIL CEVALLOS</v>
          </cell>
          <cell r="L1522" t="str">
            <v>CDLA SIMON BOLIVAR MANZANA 1 Y VILLA 17, CASA 3 PISOS, LETRERO LUMINOSO MOVISTAR.</v>
          </cell>
          <cell r="M1522" t="str">
            <v>0920108636001</v>
          </cell>
          <cell r="N1522" t="str">
            <v>995573951</v>
          </cell>
          <cell r="O1522" t="str">
            <v/>
          </cell>
          <cell r="P1522" t="str">
            <v>GUAYAQUIL</v>
          </cell>
          <cell r="Q1522" t="str">
            <v>GUAYAQUIL</v>
          </cell>
          <cell r="R1522" t="str">
            <v>GUAYAS</v>
          </cell>
          <cell r="T1522" t="str">
            <v>CARGO UNION</v>
          </cell>
          <cell r="U1522" t="str">
            <v>FLEXNETUIO_GYE</v>
          </cell>
          <cell r="V1522">
            <v>1</v>
          </cell>
          <cell r="W1522">
            <v>1</v>
          </cell>
          <cell r="X1522" t="str">
            <v>FLEXNET ECUADOR - MOVISTAR</v>
          </cell>
          <cell r="Y1522" t="str">
            <v>CALLE 28 DE JUNIO S/N Y GARCIA MORENO ENTRADA LLANO GRANDE</v>
          </cell>
        </row>
        <row r="1523">
          <cell r="A1523" t="str">
            <v>2023-00568</v>
          </cell>
          <cell r="B1523">
            <v>497338</v>
          </cell>
          <cell r="C1523" t="str">
            <v>2023-00568</v>
          </cell>
          <cell r="D1523" t="str">
            <v>TUENTI</v>
          </cell>
          <cell r="E1523" t="str">
            <v>DESPACHO</v>
          </cell>
          <cell r="F1523" t="str">
            <v>NORMAL</v>
          </cell>
          <cell r="G1523" t="str">
            <v>031080202300568</v>
          </cell>
          <cell r="H1523">
            <v>44942</v>
          </cell>
          <cell r="I1523" t="str">
            <v>ENTREGADO</v>
          </cell>
          <cell r="J1523">
            <v>44943</v>
          </cell>
          <cell r="K1523" t="str">
            <v>MOVIPHONE CA,AR TUENTI_Galo Pallaroso</v>
          </cell>
          <cell r="L1523" t="str">
            <v>Tenemaza 5/13 entre Avda 24 de Mayo y Luis Cordero</v>
          </cell>
          <cell r="M1523" t="str">
            <v>0391007160001</v>
          </cell>
          <cell r="N1523" t="str">
            <v>995936079</v>
          </cell>
          <cell r="O1523" t="str">
            <v/>
          </cell>
          <cell r="P1523" t="str">
            <v>AZOGUES</v>
          </cell>
          <cell r="Q1523" t="str">
            <v>AZOGUES</v>
          </cell>
          <cell r="R1523" t="str">
            <v>CAÑAR</v>
          </cell>
          <cell r="S1523" t="str">
            <v>AZOGUES</v>
          </cell>
          <cell r="T1523" t="str">
            <v>TRAMACO</v>
          </cell>
          <cell r="U1523" t="str">
            <v>FLEXNETUIO_PROVINCIA</v>
          </cell>
          <cell r="V1523">
            <v>1</v>
          </cell>
          <cell r="W1523">
            <v>1</v>
          </cell>
          <cell r="X1523" t="str">
            <v>FLEXNET ECUADOR - MOVISTAR</v>
          </cell>
          <cell r="Y1523" t="str">
            <v>CALLE 28 DE JUNIO S/N Y GARCIA MORENO ENTRADA LLANO GRANDE</v>
          </cell>
        </row>
        <row r="1524">
          <cell r="A1524" t="str">
            <v>2023-00569</v>
          </cell>
          <cell r="B1524">
            <v>497339</v>
          </cell>
          <cell r="C1524" t="str">
            <v>2023-00569</v>
          </cell>
          <cell r="D1524" t="str">
            <v>TUENTI</v>
          </cell>
          <cell r="E1524" t="str">
            <v>DESPACHO</v>
          </cell>
          <cell r="F1524" t="str">
            <v>NORMAL</v>
          </cell>
          <cell r="G1524" t="str">
            <v>031080202300569</v>
          </cell>
          <cell r="H1524">
            <v>44942</v>
          </cell>
          <cell r="I1524" t="str">
            <v>ENTREGADO</v>
          </cell>
          <cell r="J1524">
            <v>44943</v>
          </cell>
          <cell r="K1524" t="str">
            <v>SAMSEB MOBILE TUENTI_Ezio Solorzano</v>
          </cell>
          <cell r="L1524" t="str">
            <v xml:space="preserve"> Av Circunvalacion, tramo 2, urbanizacion via Marina Manzana D Villa 24.</v>
          </cell>
          <cell r="M1524" t="str">
            <v>1313889774001</v>
          </cell>
          <cell r="N1524" t="str">
            <v>988597803</v>
          </cell>
          <cell r="O1524" t="str">
            <v/>
          </cell>
          <cell r="P1524" t="str">
            <v>MANTA</v>
          </cell>
          <cell r="Q1524" t="str">
            <v>MANTA</v>
          </cell>
          <cell r="R1524" t="str">
            <v>MANABI</v>
          </cell>
          <cell r="T1524" t="str">
            <v>TRAMACO</v>
          </cell>
          <cell r="U1524" t="str">
            <v>FLEXNETUIO_PROVINCIA</v>
          </cell>
          <cell r="V1524">
            <v>1</v>
          </cell>
          <cell r="W1524">
            <v>1</v>
          </cell>
          <cell r="X1524" t="str">
            <v>FLEXNET ECUADOR - MOVISTAR</v>
          </cell>
          <cell r="Y1524" t="str">
            <v>CALLE 28 DE JUNIO S/N Y GARCIA MORENO ENTRADA LLANO GRANDE</v>
          </cell>
        </row>
        <row r="1525">
          <cell r="A1525" t="str">
            <v>2023-00542</v>
          </cell>
          <cell r="B1525">
            <v>497312</v>
          </cell>
          <cell r="C1525" t="str">
            <v>2023-00542</v>
          </cell>
          <cell r="D1525" t="str">
            <v>MOVISTAR</v>
          </cell>
          <cell r="E1525" t="str">
            <v>DESPACHO</v>
          </cell>
          <cell r="F1525" t="str">
            <v>NORMAL</v>
          </cell>
          <cell r="G1525" t="str">
            <v>IC4787</v>
          </cell>
          <cell r="H1525">
            <v>44942</v>
          </cell>
          <cell r="I1525" t="str">
            <v>ENTREGADO</v>
          </cell>
          <cell r="J1525">
            <v>44943</v>
          </cell>
          <cell r="K1525" t="str">
            <v>CAVS MALL DEL RIO_SANTIAGO IVAN PINEDA BERMEO_ALIRIO JOSE BRICENO RIVAS</v>
          </cell>
          <cell r="L1525" t="str">
            <v>AV FELIPE II LB86 Y CIRCUNVALACION SUR CC MALL DEL RIO</v>
          </cell>
          <cell r="M1525" t="str">
            <v>0</v>
          </cell>
          <cell r="N1525" t="str">
            <v>0979146599 - 0999923627</v>
          </cell>
          <cell r="O1525" t="str">
            <v/>
          </cell>
          <cell r="P1525" t="str">
            <v>CUENCA</v>
          </cell>
          <cell r="Q1525" t="str">
            <v>CUENCA</v>
          </cell>
          <cell r="R1525" t="str">
            <v>AZUAY</v>
          </cell>
          <cell r="T1525" t="str">
            <v>ITSACOURIER</v>
          </cell>
          <cell r="U1525" t="str">
            <v>FLEXNETUIO_PROVINCIA</v>
          </cell>
          <cell r="V1525">
            <v>1</v>
          </cell>
          <cell r="W1525">
            <v>1</v>
          </cell>
          <cell r="X1525" t="str">
            <v>FLEXNET ECUADOR - MOVISTAR</v>
          </cell>
          <cell r="Y1525" t="str">
            <v>CALLE 28 DE JUNIO S/N Y GARCIA MORENO ENTRADA LLANO GRANDE</v>
          </cell>
        </row>
        <row r="1526">
          <cell r="A1526" t="str">
            <v>2023-00543</v>
          </cell>
          <cell r="B1526">
            <v>497313</v>
          </cell>
          <cell r="C1526" t="str">
            <v>2023-00543</v>
          </cell>
          <cell r="D1526" t="str">
            <v>MOVISTAR</v>
          </cell>
          <cell r="E1526" t="str">
            <v>DESPACHO</v>
          </cell>
          <cell r="F1526" t="str">
            <v>NORMAL</v>
          </cell>
          <cell r="G1526" t="str">
            <v>031080202300543</v>
          </cell>
          <cell r="H1526">
            <v>44942</v>
          </cell>
          <cell r="I1526" t="str">
            <v>ENTREGADO</v>
          </cell>
          <cell r="J1526">
            <v>44943</v>
          </cell>
          <cell r="K1526" t="str">
            <v>CAVS SAN MARINO_CARLOS FRANCO_ERIKA GOMEZ_IAN RIVERA</v>
          </cell>
          <cell r="L1526" t="str">
            <v>AV FRANCISCO DE ORELLANA SN Y AV PLAZA DANIN</v>
          </cell>
          <cell r="M1526" t="str">
            <v>0</v>
          </cell>
          <cell r="N1526" t="str">
            <v>0925614026_0918395781_0920349156</v>
          </cell>
          <cell r="O1526" t="str">
            <v/>
          </cell>
          <cell r="P1526" t="str">
            <v>GUAYAQUIL</v>
          </cell>
          <cell r="Q1526" t="str">
            <v>GUAYAQUIL</v>
          </cell>
          <cell r="R1526" t="str">
            <v>GUAYAS</v>
          </cell>
          <cell r="T1526" t="str">
            <v>TRAMACO</v>
          </cell>
          <cell r="U1526" t="str">
            <v>FLEXNETUIO_GYE</v>
          </cell>
          <cell r="V1526">
            <v>1</v>
          </cell>
          <cell r="W1526">
            <v>1</v>
          </cell>
          <cell r="X1526" t="str">
            <v>FLEXNET ECUADOR - MOVISTAR</v>
          </cell>
          <cell r="Y1526" t="str">
            <v>CALLE 28 DE JUNIO S/N Y GARCIA MORENO ENTRADA LLANO GRANDE</v>
          </cell>
        </row>
        <row r="1527">
          <cell r="A1527" t="str">
            <v>2023-00544</v>
          </cell>
          <cell r="B1527">
            <v>497314</v>
          </cell>
          <cell r="C1527" t="str">
            <v>2023-00544</v>
          </cell>
          <cell r="D1527" t="str">
            <v>MOVISTAR</v>
          </cell>
          <cell r="E1527" t="str">
            <v>DESPACHO</v>
          </cell>
          <cell r="F1527" t="str">
            <v>NORMAL</v>
          </cell>
          <cell r="G1527" t="str">
            <v>031080202300544</v>
          </cell>
          <cell r="H1527">
            <v>44942</v>
          </cell>
          <cell r="I1527" t="str">
            <v>ENTREGADO</v>
          </cell>
          <cell r="J1527">
            <v>44943</v>
          </cell>
          <cell r="K1527" t="str">
            <v>DELIVERY EXPRESS GUAYAQUIL_CARLOS FRANCO_ERIKA GOMEZ_IAN RIVERA</v>
          </cell>
          <cell r="L1527" t="str">
            <v>CC SAN MARINO SHOPPING PB LOCAL 1 NO 23 AV FRANCISCO DE ORELLANA SN Y AV PLAZA DANIN</v>
          </cell>
          <cell r="M1527" t="str">
            <v>0</v>
          </cell>
          <cell r="N1527" t="str">
            <v>925614026_0918395781_0920349156</v>
          </cell>
          <cell r="O1527" t="str">
            <v/>
          </cell>
          <cell r="P1527" t="str">
            <v>GUAYAQUIL</v>
          </cell>
          <cell r="Q1527" t="str">
            <v>GUAYAQUIL</v>
          </cell>
          <cell r="R1527" t="str">
            <v>GUAYAS</v>
          </cell>
          <cell r="T1527" t="str">
            <v>TRAMACO</v>
          </cell>
          <cell r="U1527" t="str">
            <v>FLEXNETUIO_GYE</v>
          </cell>
          <cell r="V1527">
            <v>1</v>
          </cell>
          <cell r="W1527">
            <v>1</v>
          </cell>
          <cell r="X1527" t="str">
            <v>FLEXNET ECUADOR - MOVISTAR</v>
          </cell>
          <cell r="Y1527" t="str">
            <v>CALLE 28 DE JUNIO S/N Y GARCIA MORENO ENTRADA LLANO GRANDE</v>
          </cell>
        </row>
        <row r="1528">
          <cell r="A1528" t="str">
            <v>2023-00545</v>
          </cell>
          <cell r="B1528">
            <v>497315</v>
          </cell>
          <cell r="C1528" t="str">
            <v>2023-00545</v>
          </cell>
          <cell r="D1528" t="str">
            <v>MOVISTAR</v>
          </cell>
          <cell r="E1528" t="str">
            <v>DESPACHO</v>
          </cell>
          <cell r="F1528" t="str">
            <v>NORMAL</v>
          </cell>
          <cell r="G1528" t="str">
            <v>031080202300545</v>
          </cell>
          <cell r="H1528">
            <v>44942</v>
          </cell>
          <cell r="I1528" t="str">
            <v>ENTREGADO</v>
          </cell>
          <cell r="J1528">
            <v>44943</v>
          </cell>
          <cell r="K1528" t="str">
            <v>CAV MALL DEL PACIFICO_Maria Fernanda Carvajal Reinoso</v>
          </cell>
          <cell r="L1528" t="str">
            <v>Avenida Malecon y Calle 23 , Centro Comercial Mall del Pacifico, Local PB -057-058</v>
          </cell>
          <cell r="M1528" t="str">
            <v>1715480081001</v>
          </cell>
          <cell r="N1528" t="str">
            <v>995025256</v>
          </cell>
          <cell r="O1528" t="str">
            <v/>
          </cell>
          <cell r="P1528" t="str">
            <v>MANTA</v>
          </cell>
          <cell r="Q1528" t="str">
            <v>MANTA</v>
          </cell>
          <cell r="R1528" t="str">
            <v>MANABI</v>
          </cell>
          <cell r="T1528" t="str">
            <v>TRAMACO</v>
          </cell>
          <cell r="U1528" t="str">
            <v>FLEXNETUIO_PROVINCIA</v>
          </cell>
          <cell r="V1528">
            <v>1</v>
          </cell>
          <cell r="W1528">
            <v>1</v>
          </cell>
          <cell r="X1528" t="str">
            <v>FLEXNET ECUADOR - MOVISTAR</v>
          </cell>
          <cell r="Y1528" t="str">
            <v>CALLE 28 DE JUNIO S/N Y GARCIA MORENO ENTRADA LLANO GRANDE</v>
          </cell>
        </row>
        <row r="1529">
          <cell r="A1529" t="str">
            <v>23-110</v>
          </cell>
          <cell r="B1529">
            <v>497300</v>
          </cell>
          <cell r="C1529" t="str">
            <v>23-110</v>
          </cell>
          <cell r="D1529" t="str">
            <v>VENTURA</v>
          </cell>
          <cell r="E1529" t="str">
            <v>DESPACHO</v>
          </cell>
          <cell r="F1529" t="str">
            <v>NORMAL</v>
          </cell>
          <cell r="G1529" t="str">
            <v>031002004184914</v>
          </cell>
          <cell r="H1529">
            <v>44942</v>
          </cell>
          <cell r="I1529" t="str">
            <v>ENTREGADO</v>
          </cell>
          <cell r="J1529">
            <v>44943</v>
          </cell>
          <cell r="K1529" t="str">
            <v>ASSA MANTA</v>
          </cell>
          <cell r="L1529" t="str">
            <v>AV 4 DE NOVIEMBRE ENTRE CALLES 311 Y  312</v>
          </cell>
          <cell r="M1529" t="str">
            <v>1890141818001_1</v>
          </cell>
          <cell r="P1529" t="str">
            <v>130204</v>
          </cell>
          <cell r="Q1529" t="str">
            <v>MANTA</v>
          </cell>
          <cell r="R1529" t="str">
            <v>MANABI</v>
          </cell>
          <cell r="S1529" t="str">
            <v>MANTA</v>
          </cell>
          <cell r="T1529" t="str">
            <v>TRAMACO</v>
          </cell>
          <cell r="U1529" t="str">
            <v>FLEXNETUIO_PROVINCIA</v>
          </cell>
          <cell r="V1529">
            <v>3</v>
          </cell>
          <cell r="W1529">
            <v>9.6</v>
          </cell>
          <cell r="X1529" t="str">
            <v>FLEXNET DEL ECUADOR</v>
          </cell>
          <cell r="Y1529" t="str">
            <v xml:space="preserve">CALLE 28 DE JUNIO S/N Y GARCIA MORENO </v>
          </cell>
        </row>
        <row r="1530">
          <cell r="A1530" t="str">
            <v>23-118</v>
          </cell>
          <cell r="B1530">
            <v>497301</v>
          </cell>
          <cell r="C1530" t="str">
            <v>23-118</v>
          </cell>
          <cell r="D1530" t="str">
            <v>VENTURA</v>
          </cell>
          <cell r="E1530" t="str">
            <v>DESPACHO</v>
          </cell>
          <cell r="F1530" t="str">
            <v>NORMAL</v>
          </cell>
          <cell r="G1530" t="str">
            <v>IC4778</v>
          </cell>
          <cell r="H1530">
            <v>44942</v>
          </cell>
          <cell r="I1530" t="str">
            <v>ENTREGADO</v>
          </cell>
          <cell r="J1530">
            <v>44943</v>
          </cell>
          <cell r="K1530" t="str">
            <v>PROAUTO C.A. CUENCA</v>
          </cell>
          <cell r="L1530" t="str">
            <v>AV. GIL RAMIREZ DAVALOS Y TURUHAYCO</v>
          </cell>
          <cell r="M1530" t="str">
            <v>1792885620001_2</v>
          </cell>
          <cell r="P1530" t="str">
            <v>010103</v>
          </cell>
          <cell r="Q1530" t="str">
            <v>CUENCA</v>
          </cell>
          <cell r="R1530" t="str">
            <v>AZUAY</v>
          </cell>
          <cell r="S1530" t="str">
            <v>CUENCA</v>
          </cell>
          <cell r="T1530" t="str">
            <v>ITSACOURIER</v>
          </cell>
          <cell r="U1530" t="str">
            <v>FLEXNETUIO_PROVINCIA</v>
          </cell>
          <cell r="V1530">
            <v>5</v>
          </cell>
          <cell r="W1530">
            <v>65.3</v>
          </cell>
          <cell r="X1530" t="str">
            <v>FLEXNET DEL ECUADOR</v>
          </cell>
          <cell r="Y1530" t="str">
            <v xml:space="preserve">CALLE 28 DE JUNIO S/N Y GARCIA MORENO </v>
          </cell>
        </row>
        <row r="1531">
          <cell r="A1531" t="str">
            <v>23-114</v>
          </cell>
          <cell r="B1531">
            <v>497302</v>
          </cell>
          <cell r="C1531" t="str">
            <v>23-114</v>
          </cell>
          <cell r="D1531" t="str">
            <v>VENTURA</v>
          </cell>
          <cell r="E1531" t="str">
            <v>DESPACHO</v>
          </cell>
          <cell r="F1531" t="str">
            <v>NORMAL</v>
          </cell>
          <cell r="G1531" t="str">
            <v>FT80204</v>
          </cell>
          <cell r="H1531">
            <v>44942</v>
          </cell>
          <cell r="I1531" t="str">
            <v>ENTREGADO</v>
          </cell>
          <cell r="J1531">
            <v>44943</v>
          </cell>
          <cell r="K1531" t="str">
            <v>E. MAULME C.A. GYE</v>
          </cell>
          <cell r="L1531" t="str">
            <v xml:space="preserve">AV DE LAS AMERICAS 601 Y CALLE 13 </v>
          </cell>
          <cell r="M1531" t="str">
            <v>1792885620001_1</v>
          </cell>
          <cell r="P1531" t="str">
            <v>090505</v>
          </cell>
          <cell r="Q1531" t="str">
            <v>GUAYAQUIL</v>
          </cell>
          <cell r="R1531" t="str">
            <v>GUAYAS</v>
          </cell>
          <cell r="S1531" t="str">
            <v>GUAYAQUIL</v>
          </cell>
          <cell r="T1531" t="str">
            <v>CARGO UNION</v>
          </cell>
          <cell r="U1531" t="str">
            <v>FLEXNETUIO_GYE</v>
          </cell>
          <cell r="V1531">
            <v>12</v>
          </cell>
          <cell r="W1531">
            <v>48.6</v>
          </cell>
          <cell r="X1531" t="str">
            <v>FLEXNET DEL ECUADOR</v>
          </cell>
          <cell r="Y1531" t="str">
            <v xml:space="preserve">CALLE 28 DE JUNIO S/N Y GARCIA MORENO </v>
          </cell>
        </row>
        <row r="1532">
          <cell r="A1532" t="str">
            <v>23-120</v>
          </cell>
          <cell r="B1532">
            <v>497303</v>
          </cell>
          <cell r="C1532" t="str">
            <v>23-120</v>
          </cell>
          <cell r="D1532" t="str">
            <v>VENTURA</v>
          </cell>
          <cell r="E1532" t="str">
            <v>DESPACHO</v>
          </cell>
          <cell r="F1532" t="str">
            <v>NORMAL</v>
          </cell>
          <cell r="G1532" t="str">
            <v>FT80206</v>
          </cell>
          <cell r="H1532">
            <v>44942</v>
          </cell>
          <cell r="I1532" t="str">
            <v>ENTREGADO</v>
          </cell>
          <cell r="J1532">
            <v>44943</v>
          </cell>
          <cell r="K1532" t="str">
            <v>PROAUTO QUITO</v>
          </cell>
          <cell r="L1532" t="str">
            <v>AV. ELOY ALFARO Y RUSIA</v>
          </cell>
          <cell r="M1532" t="str">
            <v>1792885620001_5</v>
          </cell>
          <cell r="P1532" t="str">
            <v>170518</v>
          </cell>
          <cell r="Q1532" t="str">
            <v>QUITO</v>
          </cell>
          <cell r="R1532" t="str">
            <v>PICHINCHA</v>
          </cell>
          <cell r="S1532" t="str">
            <v>QUITO</v>
          </cell>
          <cell r="U1532" t="str">
            <v>FLEXNETUIO_LOCAL</v>
          </cell>
          <cell r="V1532">
            <v>7</v>
          </cell>
          <cell r="W1532">
            <v>24.5</v>
          </cell>
          <cell r="X1532" t="str">
            <v>FLEXNET DEL ECUADOR</v>
          </cell>
          <cell r="Y1532" t="str">
            <v xml:space="preserve">CALLE 28 DE JUNIO S/N Y GARCIA MORENO </v>
          </cell>
        </row>
        <row r="1533">
          <cell r="A1533" t="str">
            <v>23-109</v>
          </cell>
          <cell r="B1533">
            <v>497304</v>
          </cell>
          <cell r="C1533" t="str">
            <v>23-109</v>
          </cell>
          <cell r="D1533" t="str">
            <v>VENTURA</v>
          </cell>
          <cell r="E1533" t="str">
            <v>DESPACHO</v>
          </cell>
          <cell r="F1533" t="str">
            <v>NORMAL</v>
          </cell>
          <cell r="G1533" t="str">
            <v>FT80209</v>
          </cell>
          <cell r="H1533">
            <v>44942</v>
          </cell>
          <cell r="I1533" t="str">
            <v>ENTREGADO</v>
          </cell>
          <cell r="J1533">
            <v>44943</v>
          </cell>
          <cell r="K1533" t="str">
            <v>ASSA CUMBAYA</v>
          </cell>
          <cell r="L1533" t="str">
            <v>AV INTEROCEANICA Y PASAJE LEONIDAS PLAZA</v>
          </cell>
          <cell r="M1533" t="str">
            <v>1890141818001_2</v>
          </cell>
          <cell r="P1533" t="str">
            <v>170902</v>
          </cell>
          <cell r="Q1533" t="str">
            <v>QUITO</v>
          </cell>
          <cell r="R1533" t="str">
            <v>PICHINCHA</v>
          </cell>
          <cell r="S1533" t="str">
            <v>TUMBACO</v>
          </cell>
          <cell r="T1533" t="str">
            <v>FLEXTRANS UIO</v>
          </cell>
          <cell r="U1533" t="str">
            <v>FLEXNETUIO_LOCAL</v>
          </cell>
          <cell r="V1533">
            <v>7</v>
          </cell>
          <cell r="W1533">
            <v>80.3</v>
          </cell>
          <cell r="X1533" t="str">
            <v>FLEXNET DEL ECUADOR</v>
          </cell>
          <cell r="Y1533" t="str">
            <v xml:space="preserve">CALLE 28 DE JUNIO S/N Y GARCIA MORENO </v>
          </cell>
        </row>
        <row r="1534">
          <cell r="A1534" t="str">
            <v>23-112</v>
          </cell>
          <cell r="B1534">
            <v>497305</v>
          </cell>
          <cell r="C1534" t="str">
            <v>23-112</v>
          </cell>
          <cell r="D1534" t="str">
            <v>VENTURA</v>
          </cell>
          <cell r="E1534" t="str">
            <v>DESPACHO</v>
          </cell>
          <cell r="F1534" t="str">
            <v>NORMAL</v>
          </cell>
          <cell r="G1534" t="str">
            <v>031002004184915</v>
          </cell>
          <cell r="H1534">
            <v>44942</v>
          </cell>
          <cell r="I1534" t="str">
            <v>ENTREGADO</v>
          </cell>
          <cell r="J1534">
            <v>44943</v>
          </cell>
          <cell r="K1534" t="str">
            <v>ASSA RIOBAMBA</v>
          </cell>
          <cell r="L1534" t="str">
            <v>AV. DE LA PRENSA 45-86 Y AV. MANUEL ELICIO FLOR</v>
          </cell>
          <cell r="M1534" t="str">
            <v>1890141818002</v>
          </cell>
          <cell r="P1534" t="str">
            <v>060102</v>
          </cell>
          <cell r="Q1534" t="str">
            <v>RIOBAMBA</v>
          </cell>
          <cell r="R1534" t="str">
            <v>CHIMBORAZO</v>
          </cell>
          <cell r="S1534" t="str">
            <v>RIOBAMBA</v>
          </cell>
          <cell r="T1534" t="str">
            <v>TRAMACO</v>
          </cell>
          <cell r="U1534" t="str">
            <v>FLEXNETUIO_PROVINCIA</v>
          </cell>
          <cell r="V1534">
            <v>2</v>
          </cell>
          <cell r="W1534">
            <v>13.6</v>
          </cell>
          <cell r="X1534" t="str">
            <v>FLEXNET DEL ECUADOR</v>
          </cell>
          <cell r="Y1534" t="str">
            <v xml:space="preserve">CALLE 28 DE JUNIO S/N Y GARCIA MORENO </v>
          </cell>
        </row>
        <row r="1535">
          <cell r="A1535" t="str">
            <v>23-111</v>
          </cell>
          <cell r="B1535">
            <v>497306</v>
          </cell>
          <cell r="C1535" t="str">
            <v>23-111</v>
          </cell>
          <cell r="D1535" t="str">
            <v>VENTURA</v>
          </cell>
          <cell r="E1535" t="str">
            <v>DESPACHO</v>
          </cell>
          <cell r="F1535" t="str">
            <v>NORMAL</v>
          </cell>
          <cell r="G1535" t="str">
            <v>FT80201</v>
          </cell>
          <cell r="H1535">
            <v>44942</v>
          </cell>
          <cell r="I1535" t="str">
            <v>ENTREGADO</v>
          </cell>
          <cell r="J1535">
            <v>44943</v>
          </cell>
          <cell r="K1535" t="str">
            <v>ASSA MIRAFLORES</v>
          </cell>
          <cell r="L1535" t="str">
            <v>AV FRANCISCO FLOR Y BOLIVAR</v>
          </cell>
          <cell r="M1535" t="str">
            <v>1890141818001_4</v>
          </cell>
          <cell r="P1535" t="str">
            <v>180103</v>
          </cell>
          <cell r="Q1535" t="str">
            <v>AMBATO</v>
          </cell>
          <cell r="R1535" t="str">
            <v>TUNGURAHUA</v>
          </cell>
          <cell r="S1535" t="str">
            <v>AMBATO</v>
          </cell>
          <cell r="T1535" t="str">
            <v>FLEXTRANS UIO</v>
          </cell>
          <cell r="U1535" t="str">
            <v>FLEXNETUIO_PROVINCIA</v>
          </cell>
          <cell r="V1535">
            <v>5</v>
          </cell>
          <cell r="W1535">
            <v>62.6</v>
          </cell>
          <cell r="X1535" t="str">
            <v>FLEXNET DEL ECUADOR</v>
          </cell>
          <cell r="Y1535" t="str">
            <v xml:space="preserve">CALLE 28 DE JUNIO S/N Y GARCIA MORENO </v>
          </cell>
        </row>
        <row r="1536">
          <cell r="A1536" t="str">
            <v>23-113</v>
          </cell>
          <cell r="B1536">
            <v>497307</v>
          </cell>
          <cell r="C1536" t="str">
            <v>23-113</v>
          </cell>
          <cell r="D1536" t="str">
            <v>VENTURA</v>
          </cell>
          <cell r="E1536" t="str">
            <v>DESPACHO</v>
          </cell>
          <cell r="F1536" t="str">
            <v>NORMAL</v>
          </cell>
          <cell r="G1536" t="str">
            <v>FT80210</v>
          </cell>
          <cell r="H1536">
            <v>44942</v>
          </cell>
          <cell r="I1536" t="str">
            <v>ENTREGADO</v>
          </cell>
          <cell r="J1536">
            <v>44943</v>
          </cell>
          <cell r="K1536" t="str">
            <v>ASSA VALLE</v>
          </cell>
          <cell r="L1536" t="str">
            <v>CALLE ISABELA ENTRE AV. SAN LUIS Y AV.GENERAL</v>
          </cell>
          <cell r="M1536" t="str">
            <v>1790003388002</v>
          </cell>
          <cell r="P1536" t="str">
            <v>171103</v>
          </cell>
          <cell r="Q1536" t="str">
            <v>RUMIÑAHUI</v>
          </cell>
          <cell r="R1536" t="str">
            <v>PICHINCHA</v>
          </cell>
          <cell r="S1536" t="str">
            <v>SANGOLQUI</v>
          </cell>
          <cell r="T1536" t="str">
            <v>FLEXTRANS UIO</v>
          </cell>
          <cell r="U1536" t="str">
            <v>FLEXNETUIO_LOCAL</v>
          </cell>
          <cell r="V1536">
            <v>4</v>
          </cell>
          <cell r="W1536">
            <v>42.2</v>
          </cell>
          <cell r="X1536" t="str">
            <v>FLEXNET DEL ECUADOR</v>
          </cell>
          <cell r="Y1536" t="str">
            <v xml:space="preserve">CALLE 28 DE JUNIO S/N Y GARCIA MORENO </v>
          </cell>
        </row>
        <row r="1537">
          <cell r="A1537" t="str">
            <v>23-115</v>
          </cell>
          <cell r="B1537">
            <v>497308</v>
          </cell>
          <cell r="C1537" t="str">
            <v>23-115</v>
          </cell>
          <cell r="D1537" t="str">
            <v>VENTURA</v>
          </cell>
          <cell r="E1537" t="str">
            <v>DESPACHO</v>
          </cell>
          <cell r="F1537" t="str">
            <v>NORMAL</v>
          </cell>
          <cell r="G1537" t="str">
            <v>FT80208</v>
          </cell>
          <cell r="H1537">
            <v>44942</v>
          </cell>
          <cell r="I1537" t="str">
            <v>ENTREGADO</v>
          </cell>
          <cell r="J1537">
            <v>44943</v>
          </cell>
          <cell r="K1537" t="str">
            <v>ECUAWAGEN</v>
          </cell>
          <cell r="L1537" t="str">
            <v> AV. DE LOS GRANADOS E14-70 E ISLA MARCHENA.</v>
          </cell>
          <cell r="M1537" t="str">
            <v>1791765842001</v>
          </cell>
          <cell r="P1537" t="str">
            <v>170503</v>
          </cell>
          <cell r="Q1537" t="str">
            <v>QUITO</v>
          </cell>
          <cell r="R1537" t="str">
            <v>PICHINCHA</v>
          </cell>
          <cell r="S1537" t="str">
            <v>QUITO</v>
          </cell>
          <cell r="U1537" t="str">
            <v>FLEXNETUIO_LOCAL</v>
          </cell>
          <cell r="V1537">
            <v>8</v>
          </cell>
          <cell r="W1537">
            <v>810.8</v>
          </cell>
          <cell r="X1537" t="str">
            <v>FLEXNET DEL ECUADOR</v>
          </cell>
          <cell r="Y1537" t="str">
            <v xml:space="preserve">CALLE 28 DE JUNIO S/N Y GARCIA MORENO </v>
          </cell>
        </row>
        <row r="1538">
          <cell r="A1538" t="str">
            <v>23-116</v>
          </cell>
          <cell r="B1538">
            <v>497309</v>
          </cell>
          <cell r="C1538" t="str">
            <v>23-116</v>
          </cell>
          <cell r="D1538" t="str">
            <v>VENTURA</v>
          </cell>
          <cell r="E1538" t="str">
            <v>DESPACHO</v>
          </cell>
          <cell r="F1538" t="str">
            <v>NORMAL</v>
          </cell>
          <cell r="G1538" t="str">
            <v>FT80205</v>
          </cell>
          <cell r="H1538">
            <v>44942</v>
          </cell>
          <cell r="I1538" t="str">
            <v>ENTREGADO</v>
          </cell>
          <cell r="J1538">
            <v>44943</v>
          </cell>
          <cell r="K1538" t="str">
            <v>MUNDO MOTRIZ</v>
          </cell>
          <cell r="L1538" t="str">
            <v>AV. ELOY ALFARO Y DE LAS ANONAS</v>
          </cell>
          <cell r="M1538" t="str">
            <v> 1792151473001</v>
          </cell>
          <cell r="P1538" t="str">
            <v>170513</v>
          </cell>
          <cell r="Q1538" t="str">
            <v>QUITO</v>
          </cell>
          <cell r="R1538" t="str">
            <v>PICHINCHA</v>
          </cell>
          <cell r="S1538" t="str">
            <v>QUITO</v>
          </cell>
          <cell r="U1538" t="str">
            <v>FLEXNETUIO_LOCAL</v>
          </cell>
          <cell r="V1538">
            <v>2</v>
          </cell>
          <cell r="W1538">
            <v>8.9</v>
          </cell>
          <cell r="X1538" t="str">
            <v>FLEXNET DEL ECUADOR</v>
          </cell>
          <cell r="Y1538" t="str">
            <v xml:space="preserve">CALLE 28 DE JUNIO S/N Y GARCIA MORENO </v>
          </cell>
        </row>
        <row r="1539">
          <cell r="A1539" t="str">
            <v>23-119</v>
          </cell>
          <cell r="B1539">
            <v>497310</v>
          </cell>
          <cell r="C1539" t="str">
            <v>23-119</v>
          </cell>
          <cell r="D1539" t="str">
            <v>VENTURA</v>
          </cell>
          <cell r="E1539" t="str">
            <v>DESPACHO</v>
          </cell>
          <cell r="F1539" t="str">
            <v>NORMAL</v>
          </cell>
          <cell r="G1539" t="str">
            <v>031002004184916</v>
          </cell>
          <cell r="H1539">
            <v>44942</v>
          </cell>
          <cell r="I1539" t="str">
            <v>ENTREGADO</v>
          </cell>
          <cell r="J1539">
            <v>44943</v>
          </cell>
          <cell r="K1539" t="str">
            <v>PROAUTO C.A. LOJA</v>
          </cell>
          <cell r="L1539" t="str">
            <v>AV. SALVADOR BUSTAMANTE Y NEWYORK</v>
          </cell>
          <cell r="M1539" t="str">
            <v>1792885620001_4</v>
          </cell>
          <cell r="P1539" t="str">
            <v>110105</v>
          </cell>
          <cell r="Q1539" t="str">
            <v>LOJA</v>
          </cell>
          <cell r="R1539" t="str">
            <v>LOJA</v>
          </cell>
          <cell r="S1539" t="str">
            <v>LOJA</v>
          </cell>
          <cell r="T1539" t="str">
            <v>TRAMACO</v>
          </cell>
          <cell r="U1539" t="str">
            <v>FLEXNETUIO_PROVINCIA</v>
          </cell>
          <cell r="V1539">
            <v>3</v>
          </cell>
          <cell r="W1539">
            <v>24.9</v>
          </cell>
          <cell r="X1539" t="str">
            <v>FLEXNET DEL ECUADOR</v>
          </cell>
          <cell r="Y1539" t="str">
            <v xml:space="preserve">CALLE 28 DE JUNIO S/N Y GARCIA MORENO </v>
          </cell>
        </row>
        <row r="1540">
          <cell r="A1540" t="str">
            <v>23-108</v>
          </cell>
          <cell r="B1540">
            <v>497311</v>
          </cell>
          <cell r="C1540" t="str">
            <v>23-108</v>
          </cell>
          <cell r="D1540" t="str">
            <v>VENTURA</v>
          </cell>
          <cell r="E1540" t="str">
            <v>DESPACHO</v>
          </cell>
          <cell r="F1540" t="str">
            <v>NORMAL</v>
          </cell>
          <cell r="G1540" t="str">
            <v>FT80200</v>
          </cell>
          <cell r="H1540">
            <v>44942</v>
          </cell>
          <cell r="I1540" t="str">
            <v>ENTREGADO</v>
          </cell>
          <cell r="J1540">
            <v>44943</v>
          </cell>
          <cell r="K1540" t="str">
            <v>ASSA AMBATO MATRIZ</v>
          </cell>
          <cell r="L1540" t="str">
            <v>AV. ATAHUALPA Y RIO GUAYLLABAMBA</v>
          </cell>
          <cell r="M1540" t="str">
            <v>1890141818001_8</v>
          </cell>
          <cell r="P1540" t="str">
            <v>180103</v>
          </cell>
          <cell r="Q1540" t="str">
            <v>AMBATO</v>
          </cell>
          <cell r="R1540" t="str">
            <v>TUNGURAHUA</v>
          </cell>
          <cell r="S1540" t="str">
            <v>AMBATO</v>
          </cell>
          <cell r="T1540" t="str">
            <v>FLEXTRANS UIO</v>
          </cell>
          <cell r="U1540" t="str">
            <v>FLEXNETUIO_PROVINCIA</v>
          </cell>
          <cell r="V1540">
            <v>11</v>
          </cell>
          <cell r="W1540">
            <v>252.2</v>
          </cell>
          <cell r="X1540" t="str">
            <v>FLEXNET DEL ECUADOR</v>
          </cell>
          <cell r="Y1540" t="str">
            <v xml:space="preserve">CALLE 28 DE JUNIO S/N Y GARCIA MORENO </v>
          </cell>
        </row>
        <row r="1541">
          <cell r="A1541" t="str">
            <v>R_23_011_01138442</v>
          </cell>
          <cell r="B1541">
            <v>497299</v>
          </cell>
          <cell r="C1541" t="str">
            <v>R_23_011_01138442</v>
          </cell>
          <cell r="D1541" t="str">
            <v>ROER</v>
          </cell>
          <cell r="E1541" t="str">
            <v>DESPACHO</v>
          </cell>
          <cell r="F1541" t="str">
            <v>NORMAL</v>
          </cell>
          <cell r="G1541" t="str">
            <v>FT79955</v>
          </cell>
          <cell r="H1541">
            <v>44942</v>
          </cell>
          <cell r="I1541" t="str">
            <v>ENTREGADO</v>
          </cell>
          <cell r="J1541">
            <v>44943</v>
          </cell>
          <cell r="K1541" t="str">
            <v>ROER_EDGAR MARMOL</v>
          </cell>
          <cell r="L1541" t="str">
            <v>SUR, JOSÉ DE LA CUADRA S43-173 Y ESTEBAN MARAÑÓN, CASA ESQUINERA 2 PISOS COLOR DURAZNO.</v>
          </cell>
          <cell r="M1541" t="str">
            <v>R_23_011_01138442</v>
          </cell>
          <cell r="N1541" t="str">
            <v>0987959900</v>
          </cell>
          <cell r="P1541" t="str">
            <v>170707</v>
          </cell>
          <cell r="Q1541" t="str">
            <v>QUITO</v>
          </cell>
          <cell r="R1541" t="str">
            <v>PICHINCHA</v>
          </cell>
          <cell r="S1541" t="str">
            <v>QUITO</v>
          </cell>
          <cell r="T1541" t="str">
            <v>TRANSERVISS</v>
          </cell>
          <cell r="U1541" t="str">
            <v>FLEXNETUIO_LOCAL</v>
          </cell>
          <cell r="V1541">
            <v>1</v>
          </cell>
          <cell r="W1541">
            <v>1</v>
          </cell>
          <cell r="X1541" t="str">
            <v>FLEXNET DEL ECUADOR</v>
          </cell>
          <cell r="Y1541" t="str">
            <v>28 DE JUNIO Y GARCIA MORENO</v>
          </cell>
        </row>
        <row r="1542">
          <cell r="A1542" t="str">
            <v>20003068958189</v>
          </cell>
          <cell r="B1542">
            <v>497289</v>
          </cell>
          <cell r="C1542" t="str">
            <v>20003068958189</v>
          </cell>
          <cell r="D1542" t="str">
            <v>CONECEL</v>
          </cell>
          <cell r="E1542" t="str">
            <v>DESPACHO</v>
          </cell>
          <cell r="F1542" t="str">
            <v>NORMAL</v>
          </cell>
          <cell r="G1542" t="str">
            <v>EC6454</v>
          </cell>
          <cell r="H1542">
            <v>44942</v>
          </cell>
          <cell r="I1542" t="str">
            <v>ENTREGADO</v>
          </cell>
          <cell r="J1542">
            <v>44942</v>
          </cell>
          <cell r="K1542" t="str">
            <v>LUIS OSWALDO ROSALES QUISTANCHALA / ZONIA MARIBEL GALINDO ERAZO</v>
          </cell>
          <cell r="L1542" t="str">
            <v>QUITO / CALDERON / CALLE RIO CAYAMBE ENTRE RIO ZAMORA Y RIO GUAYLLABAMBA FRENTE A LA IGLESIA MADRE DEL RENDENTOR CASA #N14162 COLOR MANDADIRINA DE 3 PISOS</v>
          </cell>
          <cell r="M1542" t="str">
            <v>1704899671</v>
          </cell>
          <cell r="N1542" t="str">
            <v>989372905 /  959408706</v>
          </cell>
          <cell r="O1542" t="str">
            <v/>
          </cell>
          <cell r="P1542" t="str">
            <v>QUITO</v>
          </cell>
          <cell r="Q1542" t="str">
            <v>QUITO</v>
          </cell>
          <cell r="R1542" t="str">
            <v>PICHINCHA</v>
          </cell>
          <cell r="T1542" t="str">
            <v>EXPRESSCON</v>
          </cell>
          <cell r="U1542" t="str">
            <v>FLEXNETUIO_LOCAL</v>
          </cell>
          <cell r="V1542">
            <v>1</v>
          </cell>
          <cell r="W1542">
            <v>1</v>
          </cell>
          <cell r="X1542" t="str">
            <v>FLEXNET</v>
          </cell>
          <cell r="Y1542" t="str">
            <v>FLEX NET CALLE 28 DE JUNIO S/N Y GARCIA MORENO ENTRADA LLANO GRANDE</v>
          </cell>
        </row>
        <row r="1543">
          <cell r="A1543" t="str">
            <v>20003070003085</v>
          </cell>
          <cell r="B1543">
            <v>497290</v>
          </cell>
          <cell r="C1543" t="str">
            <v>20003070003085</v>
          </cell>
          <cell r="D1543" t="str">
            <v>CONECEL</v>
          </cell>
          <cell r="E1543" t="str">
            <v>DESPACHO</v>
          </cell>
          <cell r="F1543" t="str">
            <v>NORMAL</v>
          </cell>
          <cell r="G1543" t="str">
            <v>FT79997</v>
          </cell>
          <cell r="H1543">
            <v>44942</v>
          </cell>
          <cell r="I1543" t="str">
            <v>ENTREGADO</v>
          </cell>
          <cell r="J1543">
            <v>44944</v>
          </cell>
          <cell r="K1543" t="str">
            <v>KAREN MARISELLE VERA VERA / CEDENO VALAREZO SANTO ROLANDO</v>
          </cell>
          <cell r="L1543" t="str">
            <v>GUAYAQUIL / CHONGON / VIA CHONGON KM 24 VIA A LA COSTA CSA 1P CLR AMARILLO MZ 12 REF 1 CDRA PARQUE CHONGON /1CDRA TIA CHONGON</v>
          </cell>
          <cell r="M1543" t="str">
            <v>1316631637</v>
          </cell>
          <cell r="N1543" t="str">
            <v xml:space="preserve">983243535 /  </v>
          </cell>
          <cell r="P1543" t="str">
            <v>GUAYAQUIL</v>
          </cell>
          <cell r="Q1543" t="str">
            <v>GUAYAQUIL</v>
          </cell>
          <cell r="R1543" t="str">
            <v>GUAYAS</v>
          </cell>
          <cell r="T1543" t="str">
            <v>FLEXTRANS GYE</v>
          </cell>
          <cell r="U1543" t="str">
            <v>FLEXNETUIO_GYE</v>
          </cell>
          <cell r="V1543">
            <v>1</v>
          </cell>
          <cell r="W1543">
            <v>1</v>
          </cell>
          <cell r="X1543" t="str">
            <v>FLEXNET</v>
          </cell>
          <cell r="Y1543" t="str">
            <v>FLEX NET CALLE 28 DE JUNIO S/N Y GARCIA MORENO ENTRADA LLANO GRANDE</v>
          </cell>
        </row>
        <row r="1544">
          <cell r="A1544" t="str">
            <v>20003069985242</v>
          </cell>
          <cell r="B1544">
            <v>497291</v>
          </cell>
          <cell r="C1544" t="str">
            <v>20003069985242</v>
          </cell>
          <cell r="D1544" t="str">
            <v>CONECEL</v>
          </cell>
          <cell r="E1544" t="str">
            <v>DESPACHO</v>
          </cell>
          <cell r="F1544" t="str">
            <v>NORMAL</v>
          </cell>
          <cell r="G1544" t="str">
            <v>031002004184096</v>
          </cell>
          <cell r="H1544">
            <v>44942</v>
          </cell>
          <cell r="I1544" t="str">
            <v>ENTREGADO</v>
          </cell>
          <cell r="J1544">
            <v>44943</v>
          </cell>
          <cell r="K1544" t="str">
            <v xml:space="preserve">LUIS RAMIRO GUERRERO GUERRERO / </v>
          </cell>
          <cell r="L1544" t="str">
            <v>TULCAN / TULCAN / AV VEINTIMILLA Y JESUS DEL GRAN PODER/ENTREGA EN FUERTE MILITAR BRIGADA DE INFANTERIA 31 ANDES ANUNCIARSE EN GARITA</v>
          </cell>
          <cell r="M1544" t="str">
            <v>1803661154</v>
          </cell>
          <cell r="N1544" t="str">
            <v xml:space="preserve">995771411 /  </v>
          </cell>
          <cell r="O1544" t="str">
            <v/>
          </cell>
          <cell r="P1544" t="str">
            <v>TULCAN</v>
          </cell>
          <cell r="Q1544" t="str">
            <v>TULCAN</v>
          </cell>
          <cell r="R1544" t="str">
            <v>CARCHI</v>
          </cell>
          <cell r="S1544" t="str">
            <v/>
          </cell>
          <cell r="T1544" t="str">
            <v>TRAMACO</v>
          </cell>
          <cell r="U1544" t="str">
            <v>FLEXNETUIO_PROVINCIA</v>
          </cell>
          <cell r="V1544">
            <v>1</v>
          </cell>
          <cell r="W1544">
            <v>1</v>
          </cell>
          <cell r="X1544" t="str">
            <v>FLEXNET</v>
          </cell>
          <cell r="Y1544" t="str">
            <v>FLEX NET CALLE 28 DE JUNIO S/N Y GARCIA MORENO ENTRADA LLANO GRANDE</v>
          </cell>
        </row>
        <row r="1545">
          <cell r="A1545" t="str">
            <v>20003072234414</v>
          </cell>
          <cell r="B1545">
            <v>497292</v>
          </cell>
          <cell r="C1545" t="str">
            <v>20003072234414</v>
          </cell>
          <cell r="D1545" t="str">
            <v>CONECEL</v>
          </cell>
          <cell r="E1545" t="str">
            <v>DESPACHO</v>
          </cell>
          <cell r="F1545" t="str">
            <v>NORMAL</v>
          </cell>
          <cell r="G1545" t="str">
            <v>031002004184097.</v>
          </cell>
          <cell r="H1545">
            <v>44942</v>
          </cell>
          <cell r="I1545" t="str">
            <v>EN_TRANSITO</v>
          </cell>
          <cell r="J1545">
            <v>44944</v>
          </cell>
          <cell r="K1545" t="str">
            <v xml:space="preserve">CARMITA SUSANA TIAGUARO MIRANDA / </v>
          </cell>
          <cell r="L1545" t="str">
            <v>AMBATO / HUACHI LORETO / AV RUMINAHUI Y LAGO AGRIO EN CASA BLANCA DE 2 PISO JUNTO A TIENDA X RECHA FRENTE AUTOS JARA</v>
          </cell>
          <cell r="M1545" t="str">
            <v>1803154739</v>
          </cell>
          <cell r="N1545" t="str">
            <v xml:space="preserve">958916490 /  </v>
          </cell>
          <cell r="P1545" t="str">
            <v>AMBATO</v>
          </cell>
          <cell r="Q1545" t="str">
            <v>AMBATO</v>
          </cell>
          <cell r="R1545" t="str">
            <v>TUNGURAHUA</v>
          </cell>
          <cell r="S1545" t="str">
            <v>AMBATO</v>
          </cell>
          <cell r="T1545" t="str">
            <v>TRAMACO</v>
          </cell>
          <cell r="U1545" t="str">
            <v>FLEXNETUIO_PROVINCIA</v>
          </cell>
          <cell r="V1545">
            <v>1</v>
          </cell>
          <cell r="W1545">
            <v>1</v>
          </cell>
          <cell r="X1545" t="str">
            <v>FLEXNET</v>
          </cell>
          <cell r="Y1545" t="str">
            <v>FLEX NET CALLE 28 DE JUNIO S/N Y GARCIA MORENO ENTRADA LLANO GRANDE</v>
          </cell>
        </row>
        <row r="1546">
          <cell r="A1546" t="str">
            <v>20003072213256</v>
          </cell>
          <cell r="B1546">
            <v>497293</v>
          </cell>
          <cell r="C1546" t="str">
            <v>20003072213256</v>
          </cell>
          <cell r="D1546" t="str">
            <v>CONECEL</v>
          </cell>
          <cell r="E1546" t="str">
            <v>DESPACHO</v>
          </cell>
          <cell r="F1546" t="str">
            <v>NORMAL</v>
          </cell>
          <cell r="H1546">
            <v>44942</v>
          </cell>
          <cell r="I1546" t="str">
            <v>EN_TRANSITO</v>
          </cell>
          <cell r="J1546">
            <v>44943</v>
          </cell>
          <cell r="K1546" t="str">
            <v xml:space="preserve">ROBERTO MARCELO TENECELA CRIOLLO / </v>
          </cell>
          <cell r="L1546" t="str">
            <v>LOS SACHAS / LA JOYA DE LOS SACHAS / BARRIO 1 DE MAYO CALLE GALAPAGOS Y DE LOS AUCAS CASA DE UN PISO CON REJAS PLOMAS DETRAS DE LA ESCUELA AGOYAN</v>
          </cell>
          <cell r="M1546" t="str">
            <v>2200019921</v>
          </cell>
          <cell r="N1546" t="str">
            <v>995867596 /  961216472</v>
          </cell>
          <cell r="P1546" t="str">
            <v>LAGO AGRIO</v>
          </cell>
          <cell r="Q1546" t="str">
            <v>LAGO AGRIO</v>
          </cell>
          <cell r="R1546" t="str">
            <v>SUCUMBIOS</v>
          </cell>
          <cell r="U1546" t="str">
            <v>FLEXNETUIO_PROVINCIA</v>
          </cell>
          <cell r="V1546">
            <v>1</v>
          </cell>
          <cell r="W1546">
            <v>1</v>
          </cell>
          <cell r="X1546" t="str">
            <v>FLEXNET</v>
          </cell>
          <cell r="Y1546" t="str">
            <v>FLEX NET CALLE 28 DE JUNIO S/N Y GARCIA MORENO ENTRADA LLANO GRANDE</v>
          </cell>
        </row>
        <row r="1547">
          <cell r="A1547" t="str">
            <v>20003070639295</v>
          </cell>
          <cell r="B1547">
            <v>497294</v>
          </cell>
          <cell r="C1547" t="str">
            <v>20003070639295</v>
          </cell>
          <cell r="D1547" t="str">
            <v>CONECEL</v>
          </cell>
          <cell r="E1547" t="str">
            <v>DESPACHO</v>
          </cell>
          <cell r="F1547" t="str">
            <v>NORMAL</v>
          </cell>
          <cell r="G1547" t="str">
            <v>031002004184098.</v>
          </cell>
          <cell r="H1547">
            <v>44942</v>
          </cell>
          <cell r="I1547" t="str">
            <v>EN_TRANSITO</v>
          </cell>
          <cell r="J1547">
            <v>44944</v>
          </cell>
          <cell r="K1547" t="str">
            <v>DIEGO SEBASTIAN TUTIN BONILLA / RAUL TUTIN</v>
          </cell>
          <cell r="L1547" t="str">
            <v>LATACUNGA / LA MATRIZ / CALLE ANTONIA VELA N12-19 Y ANTONIO JOSE DE SUCRE CASA MARRON DE 2 PISOS A UNA CUADRA DEL BAZAR MULIVENTAS SOFY</v>
          </cell>
          <cell r="M1547" t="str">
            <v>550208706</v>
          </cell>
          <cell r="N1547" t="str">
            <v>962754722 /  998409837</v>
          </cell>
          <cell r="P1547" t="str">
            <v>LATACUNGA</v>
          </cell>
          <cell r="Q1547" t="str">
            <v>LATACUNGA</v>
          </cell>
          <cell r="R1547" t="str">
            <v>COTOPAXI</v>
          </cell>
          <cell r="T1547" t="str">
            <v>TRAMACO</v>
          </cell>
          <cell r="U1547" t="str">
            <v>FLEXNETUIO_PROVINCIA</v>
          </cell>
          <cell r="V1547">
            <v>1</v>
          </cell>
          <cell r="W1547">
            <v>1</v>
          </cell>
          <cell r="X1547" t="str">
            <v>FLEXNET</v>
          </cell>
          <cell r="Y1547" t="str">
            <v>FLEX NET CALLE 28 DE JUNIO S/N Y GARCIA MORENO ENTRADA LLANO GRANDE</v>
          </cell>
        </row>
        <row r="1548">
          <cell r="A1548" t="str">
            <v>20003069964781</v>
          </cell>
          <cell r="B1548">
            <v>497295</v>
          </cell>
          <cell r="C1548" t="str">
            <v>20003069964781</v>
          </cell>
          <cell r="D1548" t="str">
            <v>CONECEL</v>
          </cell>
          <cell r="E1548" t="str">
            <v>DESPACHO</v>
          </cell>
          <cell r="F1548" t="str">
            <v>NORMAL</v>
          </cell>
          <cell r="G1548" t="str">
            <v>031002004184099</v>
          </cell>
          <cell r="H1548">
            <v>44942</v>
          </cell>
          <cell r="I1548" t="str">
            <v>ENTREGADO</v>
          </cell>
          <cell r="J1548">
            <v>44943</v>
          </cell>
          <cell r="K1548" t="str">
            <v xml:space="preserve">IVAN WILFRIDO MOLINA QUILCA / </v>
          </cell>
          <cell r="L1548" t="str">
            <v>IBARRA / SAGRARIO / AV MARIANO ACOSTA Y VICTOR GOMEZ JURADO ENTREGA EN ATENCION AL CLIENTE SUPERMAXI JUNTO A PARQUE DE CIUDAD BLANCA</v>
          </cell>
          <cell r="M1548" t="str">
            <v>1003214507</v>
          </cell>
          <cell r="N1548" t="str">
            <v xml:space="preserve">996245103 /  </v>
          </cell>
          <cell r="O1548" t="str">
            <v/>
          </cell>
          <cell r="P1548" t="str">
            <v>IBARRA</v>
          </cell>
          <cell r="Q1548" t="str">
            <v>IBARRA</v>
          </cell>
          <cell r="R1548" t="str">
            <v>IMBABURA</v>
          </cell>
          <cell r="T1548" t="str">
            <v>TRAMACO</v>
          </cell>
          <cell r="U1548" t="str">
            <v>FLEXNETUIO_PROVINCIA</v>
          </cell>
          <cell r="V1548">
            <v>1</v>
          </cell>
          <cell r="W1548">
            <v>1</v>
          </cell>
          <cell r="X1548" t="str">
            <v>FLEXNET</v>
          </cell>
          <cell r="Y1548" t="str">
            <v>FLEX NET CALLE 28 DE JUNIO S/N Y GARCIA MORENO ENTRADA LLANO GRANDE</v>
          </cell>
        </row>
        <row r="1549">
          <cell r="A1549" t="str">
            <v>20003072244501</v>
          </cell>
          <cell r="B1549">
            <v>497296</v>
          </cell>
          <cell r="C1549" t="str">
            <v>20003072244501</v>
          </cell>
          <cell r="D1549" t="str">
            <v>CONECEL</v>
          </cell>
          <cell r="E1549" t="str">
            <v>DESPACHO</v>
          </cell>
          <cell r="F1549" t="str">
            <v>NORMAL</v>
          </cell>
          <cell r="G1549" t="str">
            <v>031002004184100</v>
          </cell>
          <cell r="H1549">
            <v>44942</v>
          </cell>
          <cell r="I1549" t="str">
            <v>INCIDENCIA</v>
          </cell>
          <cell r="J1549">
            <v>44944</v>
          </cell>
          <cell r="K1549" t="str">
            <v xml:space="preserve">KLEVER HUMBERTO CAPUZ SULCA / </v>
          </cell>
          <cell r="L1549" t="str">
            <v>RIOBAMBA / LIZARZABURU / SECTOR 1 PRIMERA CONSTITUYENTE/JAVIER SAENZ Y DIEGO DONOSO EN CASA 1 PISO COLOR ETERNIT DURAZNO PUNTO DE REFERENCIA FRENTE AL PARQUE A MEDIA CUADRA DE CERBECERIA ARTESANAL NEF</v>
          </cell>
          <cell r="M1549" t="str">
            <v>1804314548</v>
          </cell>
          <cell r="N1549" t="str">
            <v xml:space="preserve">984219668 /  </v>
          </cell>
          <cell r="P1549" t="str">
            <v>RIOBAMBA</v>
          </cell>
          <cell r="Q1549" t="str">
            <v>RIOBAMBA</v>
          </cell>
          <cell r="R1549" t="str">
            <v>CHIMBORAZO</v>
          </cell>
          <cell r="T1549" t="str">
            <v>TRAMACO</v>
          </cell>
          <cell r="U1549" t="str">
            <v>FLEXNETUIO_PROVINCIA</v>
          </cell>
          <cell r="V1549">
            <v>1</v>
          </cell>
          <cell r="W1549">
            <v>1</v>
          </cell>
          <cell r="X1549" t="str">
            <v>FLEXNET</v>
          </cell>
          <cell r="Y1549" t="str">
            <v>FLEX NET CALLE 28 DE JUNIO S/N Y GARCIA MORENO ENTRADA LLANO GRANDE</v>
          </cell>
        </row>
        <row r="1550">
          <cell r="A1550" t="str">
            <v>20003043092114</v>
          </cell>
          <cell r="B1550">
            <v>497297</v>
          </cell>
          <cell r="C1550" t="str">
            <v>20003043092114</v>
          </cell>
          <cell r="D1550" t="str">
            <v>CONECEL</v>
          </cell>
          <cell r="E1550" t="str">
            <v>DESPACHO</v>
          </cell>
          <cell r="F1550" t="str">
            <v>NORMAL</v>
          </cell>
          <cell r="G1550" t="str">
            <v>GR20003043092114</v>
          </cell>
          <cell r="H1550">
            <v>44942</v>
          </cell>
          <cell r="I1550" t="str">
            <v>COORDINADO</v>
          </cell>
          <cell r="J1550">
            <v>44944</v>
          </cell>
          <cell r="K1550" t="str">
            <v xml:space="preserve">KEVIN GEOVANNY VILLEGAS VEGA / </v>
          </cell>
          <cell r="L1550" t="str">
            <v>MANTA / TARQUI / BARRIO 30 DE AGOSTO CALLE 30 DE AGOSTO Y AV INTERBARRIAL SUR CASA DE CANA DE DOS PISOS A UNA CUADRA DE LA IGLESIA BUEN SAMARITANO</v>
          </cell>
          <cell r="M1550" t="str">
            <v>1725327058</v>
          </cell>
          <cell r="N1550" t="str">
            <v>990707092 /  985216978</v>
          </cell>
          <cell r="P1550" t="str">
            <v>MANTA</v>
          </cell>
          <cell r="Q1550" t="str">
            <v>MANTA</v>
          </cell>
          <cell r="R1550" t="str">
            <v>MANABI</v>
          </cell>
          <cell r="U1550" t="str">
            <v>FLEXNETUIO_PROVINCIA</v>
          </cell>
          <cell r="V1550">
            <v>1</v>
          </cell>
          <cell r="W1550">
            <v>1</v>
          </cell>
          <cell r="X1550" t="str">
            <v>FLEXNET</v>
          </cell>
          <cell r="Y1550" t="str">
            <v>FLEX NET CALLE 28 DE JUNIO S/N Y GARCIA MORENO ENTRADA LLANO GRANDE</v>
          </cell>
        </row>
        <row r="1551">
          <cell r="A1551" t="str">
            <v>20003068504932</v>
          </cell>
          <cell r="B1551">
            <v>497246</v>
          </cell>
          <cell r="C1551" t="str">
            <v>20003068504932</v>
          </cell>
          <cell r="D1551" t="str">
            <v>CONECEL</v>
          </cell>
          <cell r="E1551" t="str">
            <v>DESPACHO</v>
          </cell>
          <cell r="F1551" t="str">
            <v>NORMAL</v>
          </cell>
          <cell r="G1551" t="str">
            <v>031002004184080</v>
          </cell>
          <cell r="H1551">
            <v>44942</v>
          </cell>
          <cell r="I1551" t="str">
            <v>INCIDENCIA</v>
          </cell>
          <cell r="J1551">
            <v>44944</v>
          </cell>
          <cell r="K1551" t="str">
            <v xml:space="preserve">DIANA GABRIELA RIVERA NARVAEZ / </v>
          </cell>
          <cell r="L1551" t="str">
            <v>IBARRA / SAGRARIO / AVENIDA ATAHUALPA Y RICARDO SANCHEZ CASA BLANCA CON CELESTE MEDIA CUADRA DE FERRRETERIA ECONOMICA</v>
          </cell>
          <cell r="M1551" t="str">
            <v>1003765052</v>
          </cell>
          <cell r="N1551" t="str">
            <v xml:space="preserve">960587343 /  </v>
          </cell>
          <cell r="O1551" t="str">
            <v/>
          </cell>
          <cell r="P1551" t="str">
            <v>IBARRA</v>
          </cell>
          <cell r="Q1551" t="str">
            <v>IBARRA</v>
          </cell>
          <cell r="R1551" t="str">
            <v>IMBABURA</v>
          </cell>
          <cell r="T1551" t="str">
            <v>TRAMACO</v>
          </cell>
          <cell r="U1551" t="str">
            <v>FLEXNETUIO_PROVINCIA</v>
          </cell>
          <cell r="V1551">
            <v>1</v>
          </cell>
          <cell r="W1551">
            <v>1</v>
          </cell>
          <cell r="X1551" t="str">
            <v>FLEXNET</v>
          </cell>
          <cell r="Y1551" t="str">
            <v>FLEX NET CALLE 28 DE JUNIO S/N Y GARCIA MORENO ENTRADA LLANO GRANDE</v>
          </cell>
        </row>
        <row r="1552">
          <cell r="A1552" t="str">
            <v>20003068512663</v>
          </cell>
          <cell r="B1552">
            <v>497247</v>
          </cell>
          <cell r="C1552" t="str">
            <v>20003068512663</v>
          </cell>
          <cell r="D1552" t="str">
            <v>CONECEL</v>
          </cell>
          <cell r="E1552" t="str">
            <v>DESPACHO</v>
          </cell>
          <cell r="F1552" t="str">
            <v>NORMAL</v>
          </cell>
          <cell r="G1552" t="str">
            <v>FT79990</v>
          </cell>
          <cell r="H1552">
            <v>44942</v>
          </cell>
          <cell r="I1552" t="str">
            <v>ENTREGADO</v>
          </cell>
          <cell r="J1552">
            <v>44943</v>
          </cell>
          <cell r="K1552" t="str">
            <v xml:space="preserve">FERNANDO QUINONEZ MONTANO / </v>
          </cell>
          <cell r="L1552" t="str">
            <v>GUAYAQUIL / TARQUI / SCTR LOS VERGELES/4 CJ 23 N-E Y AV 4 NE MZ.56A SL 14 CS 2P CL BLANCA CON ROJO FRENTE A ESCUELA D EDUCACION BASICA PARTICULAR MIGUEL D CERVANTES</v>
          </cell>
          <cell r="M1552" t="str">
            <v>800520645</v>
          </cell>
          <cell r="N1552" t="str">
            <v xml:space="preserve">995827063 /  </v>
          </cell>
          <cell r="P1552" t="str">
            <v>GUAYAQUIL</v>
          </cell>
          <cell r="Q1552" t="str">
            <v>GUAYAQUIL</v>
          </cell>
          <cell r="R1552" t="str">
            <v>GUAYAS</v>
          </cell>
          <cell r="T1552" t="str">
            <v>ITSACOURIER</v>
          </cell>
          <cell r="U1552" t="str">
            <v>FLEXNETUIO_GYE</v>
          </cell>
          <cell r="V1552">
            <v>1</v>
          </cell>
          <cell r="W1552">
            <v>1</v>
          </cell>
          <cell r="X1552" t="str">
            <v>FLEXNET</v>
          </cell>
          <cell r="Y1552" t="str">
            <v>FLEX NET CALLE 28 DE JUNIO S/N Y GARCIA MORENO ENTRADA LLANO GRANDE</v>
          </cell>
        </row>
        <row r="1553">
          <cell r="A1553" t="str">
            <v>20003067503340</v>
          </cell>
          <cell r="B1553">
            <v>497248</v>
          </cell>
          <cell r="C1553" t="str">
            <v>20003067503340</v>
          </cell>
          <cell r="D1553" t="str">
            <v>CONECEL</v>
          </cell>
          <cell r="E1553" t="str">
            <v>DESPACHO</v>
          </cell>
          <cell r="F1553" t="str">
            <v>NORMAL</v>
          </cell>
          <cell r="G1553" t="str">
            <v>FT79991</v>
          </cell>
          <cell r="H1553">
            <v>44942</v>
          </cell>
          <cell r="I1553" t="str">
            <v>ENTREGADO</v>
          </cell>
          <cell r="J1553">
            <v>44943</v>
          </cell>
          <cell r="K1553" t="str">
            <v xml:space="preserve">KEVIN ALEXANDER MACIAS BARBERAN / </v>
          </cell>
          <cell r="L1553" t="str">
            <v>GUAYAQUIL / ROCAFUERTE / BOYACA &amp; JOSE VELEZ VILLAMAR EN EL LOCAL FINANMOTORS AMARILLO Y NEGRO 1 PISO A LADO A LOCAL BAJAJ</v>
          </cell>
          <cell r="M1553" t="str">
            <v>929380640</v>
          </cell>
          <cell r="N1553" t="str">
            <v>963502783 /  981380307</v>
          </cell>
          <cell r="P1553" t="str">
            <v>GUAYAQUIL</v>
          </cell>
          <cell r="Q1553" t="str">
            <v>GUAYAQUIL</v>
          </cell>
          <cell r="R1553" t="str">
            <v>GUAYAS</v>
          </cell>
          <cell r="T1553" t="str">
            <v>ITSACOURIER</v>
          </cell>
          <cell r="U1553" t="str">
            <v>FLEXNETUIO_GYE</v>
          </cell>
          <cell r="V1553">
            <v>1</v>
          </cell>
          <cell r="W1553">
            <v>1</v>
          </cell>
          <cell r="X1553" t="str">
            <v>FLEXNET</v>
          </cell>
          <cell r="Y1553" t="str">
            <v>FLEX NET CALLE 28 DE JUNIO S/N Y GARCIA MORENO ENTRADA LLANO GRANDE</v>
          </cell>
        </row>
        <row r="1554">
          <cell r="A1554" t="str">
            <v>20003069983121</v>
          </cell>
          <cell r="B1554">
            <v>497249</v>
          </cell>
          <cell r="C1554" t="str">
            <v>20003069983121</v>
          </cell>
          <cell r="D1554" t="str">
            <v>CONECEL</v>
          </cell>
          <cell r="E1554" t="str">
            <v>DESPACHO</v>
          </cell>
          <cell r="F1554" t="str">
            <v>NORMAL</v>
          </cell>
          <cell r="G1554" t="str">
            <v>FT79992</v>
          </cell>
          <cell r="H1554">
            <v>44942</v>
          </cell>
          <cell r="I1554" t="str">
            <v>ENTREGADO</v>
          </cell>
          <cell r="J1554">
            <v>44943</v>
          </cell>
          <cell r="K1554" t="str">
            <v xml:space="preserve">PAMELA CRISTINA RESABALA RAMOS / </v>
          </cell>
          <cell r="L1554" t="str">
            <v>GUAYAQUIL / TARQUI / CALLE JOSE LUIS TAMAYO Y RODRIGO ICAZA COLOR MELON 1 PISO CON PORTON BLANCO RF QUEDA EN ELMEDIO DE LAFARMACIA ECONOMICA Y UNA IMPRENTA</v>
          </cell>
          <cell r="M1554" t="str">
            <v>920739323</v>
          </cell>
          <cell r="N1554" t="str">
            <v xml:space="preserve">983478645 /  </v>
          </cell>
          <cell r="P1554" t="str">
            <v>GUAYAQUIL</v>
          </cell>
          <cell r="Q1554" t="str">
            <v>GUAYAQUIL</v>
          </cell>
          <cell r="R1554" t="str">
            <v>GUAYAS</v>
          </cell>
          <cell r="T1554" t="str">
            <v>ITSACOURIER</v>
          </cell>
          <cell r="U1554" t="str">
            <v>FLEXNETUIO_GYE</v>
          </cell>
          <cell r="V1554">
            <v>1</v>
          </cell>
          <cell r="W1554">
            <v>1</v>
          </cell>
          <cell r="X1554" t="str">
            <v>FLEXNET</v>
          </cell>
          <cell r="Y1554" t="str">
            <v>FLEX NET CALLE 28 DE JUNIO S/N Y GARCIA MORENO ENTRADA LLANO GRANDE</v>
          </cell>
        </row>
        <row r="1555">
          <cell r="A1555" t="str">
            <v>20003069993126</v>
          </cell>
          <cell r="B1555">
            <v>497250</v>
          </cell>
          <cell r="C1555" t="str">
            <v>20003069993126</v>
          </cell>
          <cell r="D1555" t="str">
            <v>CONECEL</v>
          </cell>
          <cell r="E1555" t="str">
            <v>DESPACHO</v>
          </cell>
          <cell r="F1555" t="str">
            <v>NORMAL</v>
          </cell>
          <cell r="G1555" t="str">
            <v>FT79993</v>
          </cell>
          <cell r="H1555">
            <v>44942</v>
          </cell>
          <cell r="I1555" t="str">
            <v>ENTREGADO</v>
          </cell>
          <cell r="J1555">
            <v>44943</v>
          </cell>
          <cell r="K1555" t="str">
            <v>JONATHAN WASHINGTON RIVERA CAMBAL / PAMELA RESABALA RAMOS</v>
          </cell>
          <cell r="L1555" t="str">
            <v>GUAYAQUIL / TARQUI / CALLE JOSE LUIS TAMAYO Y RODRIGO ICAZA COLOR MELON 1 PISO CON PORTON BLANCO RF QUEDA EN ELMEDIO DE LAFARMACIA ECONOMICA Y UNA IMPRENTA</v>
          </cell>
          <cell r="M1555" t="str">
            <v>922258827</v>
          </cell>
          <cell r="N1555" t="str">
            <v xml:space="preserve">964122476 /  </v>
          </cell>
          <cell r="P1555" t="str">
            <v>GUAYAQUIL</v>
          </cell>
          <cell r="Q1555" t="str">
            <v>GUAYAQUIL</v>
          </cell>
          <cell r="R1555" t="str">
            <v>GUAYAS</v>
          </cell>
          <cell r="T1555" t="str">
            <v>ITSACOURIER</v>
          </cell>
          <cell r="U1555" t="str">
            <v>FLEXNETUIO_GYE</v>
          </cell>
          <cell r="V1555">
            <v>1</v>
          </cell>
          <cell r="W1555">
            <v>1</v>
          </cell>
          <cell r="X1555" t="str">
            <v>FLEXNET</v>
          </cell>
          <cell r="Y1555" t="str">
            <v>FLEX NET CALLE 28 DE JUNIO S/N Y GARCIA MORENO ENTRADA LLANO GRANDE</v>
          </cell>
        </row>
        <row r="1556">
          <cell r="A1556" t="str">
            <v>20003068497775</v>
          </cell>
          <cell r="B1556">
            <v>497251</v>
          </cell>
          <cell r="C1556" t="str">
            <v>20003068497775</v>
          </cell>
          <cell r="D1556" t="str">
            <v>CONECEL</v>
          </cell>
          <cell r="E1556" t="str">
            <v>DESPACHO</v>
          </cell>
          <cell r="F1556" t="str">
            <v>NORMAL</v>
          </cell>
          <cell r="G1556" t="str">
            <v/>
          </cell>
          <cell r="H1556">
            <v>44942</v>
          </cell>
          <cell r="I1556" t="str">
            <v>ENTREGADO</v>
          </cell>
          <cell r="J1556">
            <v>44944</v>
          </cell>
          <cell r="K1556" t="str">
            <v xml:space="preserve">MODESTO BLADIMIR JUMBO JIMA / </v>
          </cell>
          <cell r="L1556" t="str">
            <v>CUENCA / YANUNCAY / BARRIO EL SALADO CALLE LA RABIDA Y RODRIGO DE TRIANA CASA DE 2 PISOS COLOR CREMA CON LOCAL DE COMPUTADORAS EN LA PARTE DE ABAJO</v>
          </cell>
          <cell r="M1556" t="str">
            <v>1105322968</v>
          </cell>
          <cell r="N1556" t="str">
            <v>998532406 /  939119217</v>
          </cell>
          <cell r="O1556" t="str">
            <v/>
          </cell>
          <cell r="P1556" t="str">
            <v>CUENCA</v>
          </cell>
          <cell r="Q1556" t="str">
            <v>CUENCA</v>
          </cell>
          <cell r="R1556" t="str">
            <v>AZUAY</v>
          </cell>
          <cell r="T1556" t="str">
            <v>ITSACOURIER</v>
          </cell>
          <cell r="U1556" t="str">
            <v>FLEXNETUIO_PROVINCIA</v>
          </cell>
          <cell r="V1556">
            <v>1</v>
          </cell>
          <cell r="W1556">
            <v>1</v>
          </cell>
          <cell r="X1556" t="str">
            <v>FLEXNET</v>
          </cell>
          <cell r="Y1556" t="str">
            <v>FLEX NET CALLE 28 DE JUNIO S/N Y GARCIA MORENO ENTRADA LLANO GRANDE</v>
          </cell>
        </row>
        <row r="1557">
          <cell r="A1557" t="str">
            <v>20003068927314</v>
          </cell>
          <cell r="B1557">
            <v>497252</v>
          </cell>
          <cell r="C1557" t="str">
            <v>20003068927314</v>
          </cell>
          <cell r="D1557" t="str">
            <v>CONECEL</v>
          </cell>
          <cell r="E1557" t="str">
            <v>DESPACHO</v>
          </cell>
          <cell r="F1557" t="str">
            <v>NORMAL</v>
          </cell>
          <cell r="G1557" t="str">
            <v>031002004184081</v>
          </cell>
          <cell r="H1557">
            <v>44942</v>
          </cell>
          <cell r="I1557" t="str">
            <v>ENTREGADO</v>
          </cell>
          <cell r="J1557">
            <v>44943</v>
          </cell>
          <cell r="K1557" t="str">
            <v xml:space="preserve">CLEMENCIA PACIFICA MIRANDA POVEDA / </v>
          </cell>
          <cell r="L1557" t="str">
            <v>AMBATO / LA MATRIZ / BARRIO DARQUEA 09-32 Y THOMAS CEVILLA CASA DE DOS PISOS COLOR CREMA FRENTE AL LABORATORIO CLINICO OMEGA</v>
          </cell>
          <cell r="M1557" t="str">
            <v>1001436144</v>
          </cell>
          <cell r="N1557" t="str">
            <v xml:space="preserve">984334423 /  </v>
          </cell>
          <cell r="O1557" t="str">
            <v/>
          </cell>
          <cell r="P1557" t="str">
            <v>AMBATO</v>
          </cell>
          <cell r="Q1557" t="str">
            <v>AMBATO</v>
          </cell>
          <cell r="R1557" t="str">
            <v>TUNGURAHUA</v>
          </cell>
          <cell r="S1557" t="str">
            <v>AMBATO</v>
          </cell>
          <cell r="T1557" t="str">
            <v>TRAMACO</v>
          </cell>
          <cell r="U1557" t="str">
            <v>FLEXNETUIO_PROVINCIA</v>
          </cell>
          <cell r="V1557">
            <v>1</v>
          </cell>
          <cell r="W1557">
            <v>1</v>
          </cell>
          <cell r="X1557" t="str">
            <v>FLEXNET</v>
          </cell>
          <cell r="Y1557" t="str">
            <v>FLEX NET CALLE 28 DE JUNIO S/N Y GARCIA MORENO ENTRADA LLANO GRANDE</v>
          </cell>
        </row>
        <row r="1558">
          <cell r="A1558" t="str">
            <v>20003068936256</v>
          </cell>
          <cell r="B1558">
            <v>497253</v>
          </cell>
          <cell r="C1558" t="str">
            <v>20003068936256</v>
          </cell>
          <cell r="D1558" t="str">
            <v>CONECEL</v>
          </cell>
          <cell r="E1558" t="str">
            <v>DESPACHO</v>
          </cell>
          <cell r="F1558" t="str">
            <v>NORMAL</v>
          </cell>
          <cell r="G1558" t="str">
            <v>031002004184082</v>
          </cell>
          <cell r="H1558">
            <v>44942</v>
          </cell>
          <cell r="I1558" t="str">
            <v>ENTREGADO</v>
          </cell>
          <cell r="J1558">
            <v>44943</v>
          </cell>
          <cell r="K1558" t="str">
            <v xml:space="preserve">CHRISTIAN DAMIAN VERDEZOTO CUASAPAZ / </v>
          </cell>
          <cell r="L1558" t="str">
            <v>IBARRA / EL SAGRARIO / CALLE EDUARDO GARZON FONSECA Y PEDRO AURELIO ESPINOZA EN EL CONJUNTO RESIDENCIAL LA VICTORIA MZ 59 FRENTE A LA EMPRESA C.H</v>
          </cell>
          <cell r="M1558" t="str">
            <v>1004598742</v>
          </cell>
          <cell r="N1558" t="str">
            <v xml:space="preserve">964144662 /  </v>
          </cell>
          <cell r="O1558" t="str">
            <v/>
          </cell>
          <cell r="P1558" t="str">
            <v>IBARRA</v>
          </cell>
          <cell r="Q1558" t="str">
            <v>IBARRA</v>
          </cell>
          <cell r="R1558" t="str">
            <v>IMBABURA</v>
          </cell>
          <cell r="T1558" t="str">
            <v>TRAMACO</v>
          </cell>
          <cell r="U1558" t="str">
            <v>FLEXNETUIO_PROVINCIA</v>
          </cell>
          <cell r="V1558">
            <v>1</v>
          </cell>
          <cell r="W1558">
            <v>1</v>
          </cell>
          <cell r="X1558" t="str">
            <v>FLEXNET</v>
          </cell>
          <cell r="Y1558" t="str">
            <v>FLEX NET CALLE 28 DE JUNIO S/N Y GARCIA MORENO ENTRADA LLANO GRANDE</v>
          </cell>
        </row>
        <row r="1559">
          <cell r="A1559" t="str">
            <v>20003068919292</v>
          </cell>
          <cell r="B1559">
            <v>497254</v>
          </cell>
          <cell r="C1559" t="str">
            <v>20003068919292</v>
          </cell>
          <cell r="D1559" t="str">
            <v>CONECEL</v>
          </cell>
          <cell r="E1559" t="str">
            <v>DESPACHO</v>
          </cell>
          <cell r="F1559" t="str">
            <v>NORMAL</v>
          </cell>
          <cell r="H1559">
            <v>44942</v>
          </cell>
          <cell r="I1559" t="str">
            <v>EN_TRANSITO</v>
          </cell>
          <cell r="J1559">
            <v>44943</v>
          </cell>
          <cell r="K1559" t="str">
            <v xml:space="preserve">ANGEL GEOVANNY FERNANDEZ PICO / </v>
          </cell>
          <cell r="L1559" t="str">
            <v>CUENCA / HERMANO MIGUEL / AV DEL MIGRANTE Y CALLE DEL RETORNO CASA DE 3 PISOS COLOR LADRILLO A 2 CUADRAS DE LA FERIA DEL GANADO DE CUENCA</v>
          </cell>
          <cell r="M1559" t="str">
            <v>1306814045</v>
          </cell>
          <cell r="N1559" t="str">
            <v xml:space="preserve">963169928 /  </v>
          </cell>
          <cell r="P1559" t="str">
            <v>CUENCA</v>
          </cell>
          <cell r="Q1559" t="str">
            <v>CUENCA</v>
          </cell>
          <cell r="R1559" t="str">
            <v>AZUAY</v>
          </cell>
          <cell r="T1559" t="str">
            <v>ITSACOURIER</v>
          </cell>
          <cell r="U1559" t="str">
            <v>FLEXNETUIO_PROVINCIA</v>
          </cell>
          <cell r="V1559">
            <v>1</v>
          </cell>
          <cell r="W1559">
            <v>1</v>
          </cell>
          <cell r="X1559" t="str">
            <v>FLEXNET</v>
          </cell>
          <cell r="Y1559" t="str">
            <v>FLEX NET CALLE 28 DE JUNIO S/N Y GARCIA MORENO ENTRADA LLANO GRANDE</v>
          </cell>
        </row>
        <row r="1560">
          <cell r="A1560" t="str">
            <v>20003068958586</v>
          </cell>
          <cell r="B1560">
            <v>497255</v>
          </cell>
          <cell r="C1560" t="str">
            <v>20003068958586</v>
          </cell>
          <cell r="D1560" t="str">
            <v>CONECEL</v>
          </cell>
          <cell r="E1560" t="str">
            <v>DESPACHO</v>
          </cell>
          <cell r="F1560" t="str">
            <v>NORMAL</v>
          </cell>
          <cell r="G1560" t="str">
            <v>FT80000</v>
          </cell>
          <cell r="H1560">
            <v>44942</v>
          </cell>
          <cell r="I1560" t="str">
            <v>ENTREGADO</v>
          </cell>
          <cell r="J1560">
            <v>44943</v>
          </cell>
          <cell r="K1560" t="str">
            <v xml:space="preserve">LEIDY CAROLINA PENA CARDENAS / </v>
          </cell>
          <cell r="L1560" t="str">
            <v>QUITO / JIPIJAPA / AV 6 DE DICIEMBRE Y TOMAS DE BERLANGA MZ V CLINICA EL BATAN - EMPRESA CLINICA EL BATAN-TECNICO EN ENFERMERIA</v>
          </cell>
          <cell r="M1560" t="str">
            <v>1751548262</v>
          </cell>
          <cell r="N1560" t="str">
            <v xml:space="preserve">980654168 /  </v>
          </cell>
          <cell r="P1560" t="str">
            <v>QUITO</v>
          </cell>
          <cell r="Q1560" t="str">
            <v>QUITO</v>
          </cell>
          <cell r="R1560" t="str">
            <v>PICHINCHA</v>
          </cell>
          <cell r="T1560" t="str">
            <v>FLEXTRANS UIO</v>
          </cell>
          <cell r="U1560" t="str">
            <v>FLEXNETUIO_LOCAL</v>
          </cell>
          <cell r="V1560">
            <v>1</v>
          </cell>
          <cell r="W1560">
            <v>1</v>
          </cell>
          <cell r="X1560" t="str">
            <v>FLEXNET</v>
          </cell>
          <cell r="Y1560" t="str">
            <v>FLEX NET CALLE 28 DE JUNIO S/N Y GARCIA MORENO ENTRADA LLANO GRANDE</v>
          </cell>
        </row>
        <row r="1561">
          <cell r="A1561" t="str">
            <v>20003052419311</v>
          </cell>
          <cell r="B1561">
            <v>497256</v>
          </cell>
          <cell r="C1561" t="str">
            <v>20003052419311</v>
          </cell>
          <cell r="D1561" t="str">
            <v>CONECEL</v>
          </cell>
          <cell r="E1561" t="str">
            <v>DESPACHO</v>
          </cell>
          <cell r="F1561" t="str">
            <v>NORMAL</v>
          </cell>
          <cell r="G1561" t="str">
            <v>FT80001</v>
          </cell>
          <cell r="H1561">
            <v>44942</v>
          </cell>
          <cell r="I1561" t="str">
            <v>ENTREGADO</v>
          </cell>
          <cell r="J1561">
            <v>44943</v>
          </cell>
          <cell r="K1561" t="str">
            <v>MARIANA DE JESUS CARRASCO AGUILAR / ARIEL SUNTAXI</v>
          </cell>
          <cell r="L1561" t="str">
            <v>QUITO / NAYON / CALLE NUESTRA SENORA DE SANTA ANA S3 - 208 CASA DE 2 PIOSOS BLANCO RECIBEN EN LOCAL EL ARTE DEL BAMBU JUNTO AL LOCAL TIENDA DIVINO NINO</v>
          </cell>
          <cell r="M1561" t="str">
            <v>1708583651</v>
          </cell>
          <cell r="N1561" t="str">
            <v>983212008 /  939893517</v>
          </cell>
          <cell r="O1561" t="str">
            <v/>
          </cell>
          <cell r="P1561" t="str">
            <v>QUITO</v>
          </cell>
          <cell r="Q1561" t="str">
            <v>QUITO</v>
          </cell>
          <cell r="R1561" t="str">
            <v>PICHINCHA</v>
          </cell>
          <cell r="T1561" t="str">
            <v>FLEXTRANS UIO</v>
          </cell>
          <cell r="U1561" t="str">
            <v>FLEXNETUIO_LOCAL</v>
          </cell>
          <cell r="V1561">
            <v>1</v>
          </cell>
          <cell r="W1561">
            <v>1</v>
          </cell>
          <cell r="X1561" t="str">
            <v>FLEXNET</v>
          </cell>
          <cell r="Y1561" t="str">
            <v>FLEX NET CALLE 28 DE JUNIO S/N Y GARCIA MORENO ENTRADA LLANO GRANDE</v>
          </cell>
        </row>
        <row r="1562">
          <cell r="A1562" t="str">
            <v>20003069995336</v>
          </cell>
          <cell r="B1562">
            <v>497257</v>
          </cell>
          <cell r="C1562" t="str">
            <v>20003069995336</v>
          </cell>
          <cell r="D1562" t="str">
            <v>CONECEL</v>
          </cell>
          <cell r="E1562" t="str">
            <v>DESPACHO</v>
          </cell>
          <cell r="F1562" t="str">
            <v>NORMAL</v>
          </cell>
          <cell r="G1562" t="str">
            <v>FT80002</v>
          </cell>
          <cell r="H1562">
            <v>44942</v>
          </cell>
          <cell r="I1562" t="str">
            <v>INCIDENCIA</v>
          </cell>
          <cell r="J1562">
            <v>44944</v>
          </cell>
          <cell r="K1562" t="str">
            <v xml:space="preserve">WILLAMS PATRICIO ACHOTE PILLIZA / </v>
          </cell>
          <cell r="L1562" t="str">
            <v>QUITO / CONOCOTO / DELICATESSEN Y LICORERA R&amp;B 2 AV CAMILO PONCE ENRIQUEZ Y ABDON CALDERON JUNTO A VETERINARIA PATITAS DE AMOR</v>
          </cell>
          <cell r="M1562" t="str">
            <v>502544810</v>
          </cell>
          <cell r="N1562" t="str">
            <v xml:space="preserve">983086547 /  </v>
          </cell>
          <cell r="P1562" t="str">
            <v>QUITO</v>
          </cell>
          <cell r="Q1562" t="str">
            <v>QUITO</v>
          </cell>
          <cell r="R1562" t="str">
            <v>PICHINCHA</v>
          </cell>
          <cell r="T1562" t="str">
            <v>FLEXTRANS UIO</v>
          </cell>
          <cell r="U1562" t="str">
            <v>FLEXNETUIO_LOCAL</v>
          </cell>
          <cell r="V1562">
            <v>1</v>
          </cell>
          <cell r="W1562">
            <v>1</v>
          </cell>
          <cell r="X1562" t="str">
            <v>FLEXNET</v>
          </cell>
          <cell r="Y1562" t="str">
            <v>FLEX NET CALLE 28 DE JUNIO S/N Y GARCIA MORENO ENTRADA LLANO GRANDE</v>
          </cell>
        </row>
        <row r="1563">
          <cell r="A1563" t="str">
            <v>20003069999362</v>
          </cell>
          <cell r="B1563">
            <v>497258</v>
          </cell>
          <cell r="C1563" t="str">
            <v>20003069999362</v>
          </cell>
          <cell r="D1563" t="str">
            <v>CONECEL</v>
          </cell>
          <cell r="E1563" t="str">
            <v>DESPACHO</v>
          </cell>
          <cell r="F1563" t="str">
            <v>NORMAL</v>
          </cell>
          <cell r="G1563" t="str">
            <v>FT80005</v>
          </cell>
          <cell r="H1563">
            <v>44942</v>
          </cell>
          <cell r="I1563" t="str">
            <v>ENTREGADO</v>
          </cell>
          <cell r="J1563">
            <v>44943</v>
          </cell>
          <cell r="K1563" t="str">
            <v xml:space="preserve">BLANCA MARISOL ANDRADE PUGA / </v>
          </cell>
          <cell r="L1563" t="str">
            <v>QUITO / SANGOLQUI / CALLE ESPINDOLA Y AV ATAHUALPA BARRIO EL VINCULODIAGONAL A CANCHA DE BASQUET CASA DE 2P COLOR CELESTE</v>
          </cell>
          <cell r="M1563" t="str">
            <v>1710291863</v>
          </cell>
          <cell r="N1563" t="str">
            <v>983941926 /  92758439</v>
          </cell>
          <cell r="O1563" t="str">
            <v/>
          </cell>
          <cell r="P1563" t="str">
            <v>QUITO</v>
          </cell>
          <cell r="Q1563" t="str">
            <v>QUITO</v>
          </cell>
          <cell r="R1563" t="str">
            <v>PICHINCHA</v>
          </cell>
          <cell r="T1563" t="str">
            <v>FLEXTRANS UIO</v>
          </cell>
          <cell r="U1563" t="str">
            <v>FLEXNETUIO_LOCAL</v>
          </cell>
          <cell r="V1563">
            <v>1</v>
          </cell>
          <cell r="W1563">
            <v>1</v>
          </cell>
          <cell r="X1563" t="str">
            <v>FLEXNET</v>
          </cell>
          <cell r="Y1563" t="str">
            <v>FLEX NET CALLE 28 DE JUNIO S/N Y GARCIA MORENO ENTRADA LLANO GRANDE</v>
          </cell>
        </row>
        <row r="1564">
          <cell r="A1564" t="str">
            <v>20003068971775</v>
          </cell>
          <cell r="B1564">
            <v>497259</v>
          </cell>
          <cell r="C1564" t="str">
            <v>20003068971775</v>
          </cell>
          <cell r="D1564" t="str">
            <v>CONECEL</v>
          </cell>
          <cell r="E1564" t="str">
            <v>DESPACHO</v>
          </cell>
          <cell r="F1564" t="str">
            <v>NORMAL</v>
          </cell>
          <cell r="G1564" t="str">
            <v>FT80004</v>
          </cell>
          <cell r="H1564">
            <v>44942</v>
          </cell>
          <cell r="I1564" t="str">
            <v>COORDINADO</v>
          </cell>
          <cell r="J1564">
            <v>44944</v>
          </cell>
          <cell r="K1564" t="str">
            <v xml:space="preserve">BEATRIZ DEL PILAR CHICAIZA ESCOBAR / </v>
          </cell>
          <cell r="L1564" t="str">
            <v>QUITO / SANGOLQUI / CNJUNT ALCANTARA AV FRANCISCO GUARDERAS N37 Y SELVA ALEGRE/1PCLRBLANCO/A 2 CDRAS DE IGLESIA SELVA ALEGRE Y FRENTE ESTADIO SELVA ALEGREE</v>
          </cell>
          <cell r="M1564" t="str">
            <v>1710476688</v>
          </cell>
          <cell r="N1564" t="str">
            <v xml:space="preserve">983280454 /  </v>
          </cell>
          <cell r="P1564" t="str">
            <v>QUITO</v>
          </cell>
          <cell r="Q1564" t="str">
            <v>QUITO</v>
          </cell>
          <cell r="R1564" t="str">
            <v>PICHINCHA</v>
          </cell>
          <cell r="T1564" t="str">
            <v>FLEXTRANS UIO</v>
          </cell>
          <cell r="U1564" t="str">
            <v>FLEXNETUIO_LOCAL</v>
          </cell>
          <cell r="V1564">
            <v>1</v>
          </cell>
          <cell r="W1564">
            <v>1</v>
          </cell>
          <cell r="X1564" t="str">
            <v>FLEXNET</v>
          </cell>
          <cell r="Y1564" t="str">
            <v>FLEX NET CALLE 28 DE JUNIO S/N Y GARCIA MORENO ENTRADA LLANO GRANDE</v>
          </cell>
        </row>
        <row r="1565">
          <cell r="A1565" t="str">
            <v>20003069982763</v>
          </cell>
          <cell r="B1565">
            <v>497260</v>
          </cell>
          <cell r="C1565" t="str">
            <v>20003069982763</v>
          </cell>
          <cell r="D1565" t="str">
            <v>CONECEL</v>
          </cell>
          <cell r="E1565" t="str">
            <v>DESPACHO</v>
          </cell>
          <cell r="F1565" t="str">
            <v>NORMAL</v>
          </cell>
          <cell r="G1565" t="str">
            <v>FT79994</v>
          </cell>
          <cell r="H1565">
            <v>44942</v>
          </cell>
          <cell r="I1565" t="str">
            <v>ENTREGADO</v>
          </cell>
          <cell r="J1565">
            <v>44943</v>
          </cell>
          <cell r="K1565" t="str">
            <v xml:space="preserve">WILIAM ROBERTO CHOEZ OJEDIS / </v>
          </cell>
          <cell r="L1565" t="str">
            <v>GUAYAQUIL / LETAMENDI / SECTOR SUR OESTE CALLE 20 S-O GRAL. CALICUCHIMA &amp; JOAQUIN GALLEGOS LARA 2723 CS 2P CL NARANJA CON BALCON FRENTE A UN TALLER DE MECANICOS</v>
          </cell>
          <cell r="M1565" t="str">
            <v>942847955</v>
          </cell>
          <cell r="N1565" t="str">
            <v xml:space="preserve">981720559 /  </v>
          </cell>
          <cell r="P1565" t="str">
            <v>GUAYAQUIL</v>
          </cell>
          <cell r="Q1565" t="str">
            <v>GUAYAQUIL</v>
          </cell>
          <cell r="R1565" t="str">
            <v>GUAYAS</v>
          </cell>
          <cell r="T1565" t="str">
            <v>ITSACOURIER</v>
          </cell>
          <cell r="U1565" t="str">
            <v>FLEXNETUIO_GYE</v>
          </cell>
          <cell r="V1565">
            <v>1</v>
          </cell>
          <cell r="W1565">
            <v>1</v>
          </cell>
          <cell r="X1565" t="str">
            <v>FLEXNET</v>
          </cell>
          <cell r="Y1565" t="str">
            <v>FLEX NET CALLE 28 DE JUNIO S/N Y GARCIA MORENO ENTRADA LLANO GRANDE</v>
          </cell>
        </row>
        <row r="1566">
          <cell r="A1566" t="str">
            <v>20003068960652</v>
          </cell>
          <cell r="B1566">
            <v>497261</v>
          </cell>
          <cell r="C1566" t="str">
            <v>20003068960652</v>
          </cell>
          <cell r="D1566" t="str">
            <v>CONECEL</v>
          </cell>
          <cell r="E1566" t="str">
            <v>DESPACHO</v>
          </cell>
          <cell r="F1566" t="str">
            <v>NORMAL</v>
          </cell>
          <cell r="G1566" t="str">
            <v>FT80003</v>
          </cell>
          <cell r="H1566">
            <v>44942</v>
          </cell>
          <cell r="I1566" t="str">
            <v>ENTREGADO</v>
          </cell>
          <cell r="J1566">
            <v>44943</v>
          </cell>
          <cell r="K1566" t="str">
            <v xml:space="preserve">MARIA ROSARIO CAIZA TOPON / </v>
          </cell>
          <cell r="L1566" t="str">
            <v>QUITO / SANGOLQUI / AV GENERAL RUMINAHUI EN EL HIPERMARKET VALLE DE LOS CHILLOS A 300M DE LA UNIVERSIDAD DE LA ESPE</v>
          </cell>
          <cell r="M1566" t="str">
            <v>1708114705</v>
          </cell>
          <cell r="N1566" t="str">
            <v>992164607 /  988514101</v>
          </cell>
          <cell r="O1566" t="str">
            <v/>
          </cell>
          <cell r="P1566" t="str">
            <v>QUITO</v>
          </cell>
          <cell r="Q1566" t="str">
            <v>QUITO</v>
          </cell>
          <cell r="R1566" t="str">
            <v>PICHINCHA</v>
          </cell>
          <cell r="T1566" t="str">
            <v>FLEXTRANS UIO</v>
          </cell>
          <cell r="U1566" t="str">
            <v>FLEXNETUIO_LOCAL</v>
          </cell>
          <cell r="V1566">
            <v>1</v>
          </cell>
          <cell r="W1566">
            <v>1</v>
          </cell>
          <cell r="X1566" t="str">
            <v>FLEXNET</v>
          </cell>
          <cell r="Y1566" t="str">
            <v>FLEX NET CALLE 28 DE JUNIO S/N Y GARCIA MORENO ENTRADA LLANO GRANDE</v>
          </cell>
        </row>
        <row r="1567">
          <cell r="A1567" t="str">
            <v>20003068493832</v>
          </cell>
          <cell r="B1567">
            <v>497262</v>
          </cell>
          <cell r="C1567" t="str">
            <v>20003068493832</v>
          </cell>
          <cell r="D1567" t="str">
            <v>CONECEL</v>
          </cell>
          <cell r="E1567" t="str">
            <v>DESPACHO</v>
          </cell>
          <cell r="F1567" t="str">
            <v>NORMAL</v>
          </cell>
          <cell r="G1567" t="str">
            <v>031002004184083</v>
          </cell>
          <cell r="H1567">
            <v>44942</v>
          </cell>
          <cell r="I1567" t="str">
            <v>ENTREGADO</v>
          </cell>
          <cell r="J1567">
            <v>44943</v>
          </cell>
          <cell r="K1567" t="str">
            <v xml:space="preserve">ALLISON YOLANDA CERATTO ORTIZ / </v>
          </cell>
          <cell r="L1567" t="str">
            <v>MACHALA / MACHALA / CALLE MARCELO LANIADO Y KLEVER FRANCO CRUZ CDLA DE LOS MAESTROS O ELOY ALFARO MZ45 V49 D1 8VA CASA 2 PISO ANUNCIARSE EN GARITA FRENTE A HOSPITAL ESPERANZA</v>
          </cell>
          <cell r="M1567" t="str">
            <v>703104372</v>
          </cell>
          <cell r="N1567" t="str">
            <v xml:space="preserve">989233975 /  </v>
          </cell>
          <cell r="O1567" t="str">
            <v/>
          </cell>
          <cell r="P1567" t="str">
            <v>MACHALA</v>
          </cell>
          <cell r="Q1567" t="str">
            <v>MACHALA</v>
          </cell>
          <cell r="R1567" t="str">
            <v>EL ORO</v>
          </cell>
          <cell r="T1567" t="str">
            <v>TRAMACO</v>
          </cell>
          <cell r="U1567" t="str">
            <v>FLEXNETUIO_PROVINCIA</v>
          </cell>
          <cell r="V1567">
            <v>1</v>
          </cell>
          <cell r="W1567">
            <v>1</v>
          </cell>
          <cell r="X1567" t="str">
            <v>FLEXNET</v>
          </cell>
          <cell r="Y1567" t="str">
            <v>FLEX NET CALLE 28 DE JUNIO S/N Y GARCIA MORENO ENTRADA LLANO GRANDE</v>
          </cell>
        </row>
        <row r="1568">
          <cell r="A1568" t="str">
            <v>20003068442883</v>
          </cell>
          <cell r="B1568">
            <v>497263</v>
          </cell>
          <cell r="C1568" t="str">
            <v>20003068442883</v>
          </cell>
          <cell r="D1568" t="str">
            <v>CONECEL</v>
          </cell>
          <cell r="E1568" t="str">
            <v>DESPACHO</v>
          </cell>
          <cell r="F1568" t="str">
            <v>NORMAL</v>
          </cell>
          <cell r="G1568" t="str">
            <v>031002004184084</v>
          </cell>
          <cell r="H1568">
            <v>44942</v>
          </cell>
          <cell r="I1568" t="str">
            <v>ENTREGADO</v>
          </cell>
          <cell r="J1568">
            <v>44944</v>
          </cell>
          <cell r="K1568" t="str">
            <v xml:space="preserve">ANGEL GILBERTO PAGUAY VILLA / </v>
          </cell>
          <cell r="L1568" t="str">
            <v>TULCAN / TULCAN / CALLE LOS LAURELES Y LOS CANELOS EN CASA 3 PISOS ENLUCIDA A UNA CUADRA COLISEO 19 DE NOVIEMBRE DE LA CAMARA DEL ECU 911 A LA DERECHA</v>
          </cell>
          <cell r="M1568" t="str">
            <v>602392037</v>
          </cell>
          <cell r="N1568" t="str">
            <v xml:space="preserve">967423311 /  </v>
          </cell>
          <cell r="O1568" t="str">
            <v/>
          </cell>
          <cell r="P1568" t="str">
            <v>TULCAN</v>
          </cell>
          <cell r="Q1568" t="str">
            <v>TULCAN</v>
          </cell>
          <cell r="R1568" t="str">
            <v>CARCHI</v>
          </cell>
          <cell r="S1568" t="str">
            <v/>
          </cell>
          <cell r="T1568" t="str">
            <v>TRAMACO</v>
          </cell>
          <cell r="U1568" t="str">
            <v>FLEXNETUIO_PROVINCIA</v>
          </cell>
          <cell r="V1568">
            <v>1</v>
          </cell>
          <cell r="W1568">
            <v>1</v>
          </cell>
          <cell r="X1568" t="str">
            <v>FLEXNET</v>
          </cell>
          <cell r="Y1568" t="str">
            <v>FLEX NET CALLE 28 DE JUNIO S/N Y GARCIA MORENO ENTRADA LLANO GRANDE</v>
          </cell>
        </row>
        <row r="1569">
          <cell r="A1569" t="str">
            <v>20003068957002</v>
          </cell>
          <cell r="B1569">
            <v>497264</v>
          </cell>
          <cell r="C1569" t="str">
            <v>20003068957002</v>
          </cell>
          <cell r="D1569" t="str">
            <v>CONECEL</v>
          </cell>
          <cell r="E1569" t="str">
            <v>DESPACHO</v>
          </cell>
          <cell r="F1569" t="str">
            <v>NORMAL</v>
          </cell>
          <cell r="G1569" t="str">
            <v>031002004184085</v>
          </cell>
          <cell r="H1569">
            <v>44942</v>
          </cell>
          <cell r="I1569" t="str">
            <v>INCIDENCIA</v>
          </cell>
          <cell r="J1569">
            <v>44944</v>
          </cell>
          <cell r="K1569" t="str">
            <v xml:space="preserve">ROSA CRISTINA TENE RIOS / </v>
          </cell>
          <cell r="L1569" t="str">
            <v>LOJA / SUCRE / AV JUAN JOSE SAMANIEGO ENTRE IMBABURA Y QUITO ENTREGAR EN HOSPITAL ISIDRO AYORA EN EL AREA DE ALIMENTICION PLANTA BAJA</v>
          </cell>
          <cell r="M1569" t="str">
            <v>1102117148</v>
          </cell>
          <cell r="N1569" t="str">
            <v xml:space="preserve">982275797 /  </v>
          </cell>
          <cell r="O1569" t="str">
            <v/>
          </cell>
          <cell r="P1569" t="str">
            <v>LOJA</v>
          </cell>
          <cell r="Q1569" t="str">
            <v>LOJA</v>
          </cell>
          <cell r="R1569" t="str">
            <v>LOJA</v>
          </cell>
          <cell r="T1569" t="str">
            <v>TRAMACO</v>
          </cell>
          <cell r="U1569" t="str">
            <v>FLEXNETUIO_PROVINCIA</v>
          </cell>
          <cell r="V1569">
            <v>1</v>
          </cell>
          <cell r="W1569">
            <v>1</v>
          </cell>
          <cell r="X1569" t="str">
            <v>FLEXNET</v>
          </cell>
          <cell r="Y1569" t="str">
            <v>FLEX NET CALLE 28 DE JUNIO S/N Y GARCIA MORENO ENTRADA LLANO GRANDE</v>
          </cell>
        </row>
        <row r="1570">
          <cell r="A1570" t="str">
            <v>20003068909264</v>
          </cell>
          <cell r="B1570">
            <v>497265</v>
          </cell>
          <cell r="C1570" t="str">
            <v>20003068909264</v>
          </cell>
          <cell r="D1570" t="str">
            <v>CONECEL</v>
          </cell>
          <cell r="E1570" t="str">
            <v>DESPACHO</v>
          </cell>
          <cell r="F1570" t="str">
            <v>NORMAL</v>
          </cell>
          <cell r="G1570" t="str">
            <v>FT79995</v>
          </cell>
          <cell r="H1570">
            <v>44942</v>
          </cell>
          <cell r="I1570" t="str">
            <v>ENTREGADO</v>
          </cell>
          <cell r="J1570">
            <v>44943</v>
          </cell>
          <cell r="K1570" t="str">
            <v xml:space="preserve">YURI JOHANNA ZAMBRANO SOLORZANO / </v>
          </cell>
          <cell r="L1570" t="str">
            <v>DURAN / ELOY ALFARO / CALLE SIBAMBE 222 Y RIOBAMBA EN CASA 1 PISO PUERTA BLANCA JUNTO A LOCAL MAXI Y EVENTOS Y LOCAL TATTO PIRO</v>
          </cell>
          <cell r="M1570" t="str">
            <v>919376764</v>
          </cell>
          <cell r="N1570" t="str">
            <v xml:space="preserve">994034136 /  </v>
          </cell>
          <cell r="P1570" t="str">
            <v>DURAN</v>
          </cell>
          <cell r="Q1570" t="str">
            <v>DURAN</v>
          </cell>
          <cell r="R1570" t="str">
            <v>GUAYAS</v>
          </cell>
          <cell r="T1570" t="str">
            <v>ITSACOURIER</v>
          </cell>
          <cell r="U1570" t="str">
            <v>FLEXNETUIO_GYE</v>
          </cell>
          <cell r="V1570">
            <v>1</v>
          </cell>
          <cell r="W1570">
            <v>1</v>
          </cell>
          <cell r="X1570" t="str">
            <v>FLEXNET</v>
          </cell>
          <cell r="Y1570" t="str">
            <v>FLEX NET CALLE 28 DE JUNIO S/N Y GARCIA MORENO ENTRADA LLANO GRANDE</v>
          </cell>
        </row>
        <row r="1571">
          <cell r="A1571" t="str">
            <v>20003068915513</v>
          </cell>
          <cell r="B1571">
            <v>497266</v>
          </cell>
          <cell r="C1571" t="str">
            <v>20003068915513</v>
          </cell>
          <cell r="D1571" t="str">
            <v>CONECEL</v>
          </cell>
          <cell r="E1571" t="str">
            <v>DESPACHO</v>
          </cell>
          <cell r="F1571" t="str">
            <v>NORMAL</v>
          </cell>
          <cell r="H1571">
            <v>44942</v>
          </cell>
          <cell r="I1571" t="str">
            <v>EN_TRANSITO</v>
          </cell>
          <cell r="J1571">
            <v>44943</v>
          </cell>
          <cell r="K1571" t="str">
            <v xml:space="preserve">ANTONIA AGUSTINA MARCILLO ZAMBRANO / </v>
          </cell>
          <cell r="L1571" t="str">
            <v>EL SHACHA / LA JOYA DE LOS SACHAS / AV JAIME ROLDOS Y GENERAL JUMANDY EN CASA 1 PISO TIENDA QUE TIENE UN ROTULO QUE DICE ESPIRISTISTA EN JUNTO AL PARQUE DE LAS PIEDRAS</v>
          </cell>
          <cell r="M1571" t="str">
            <v>2100350095</v>
          </cell>
          <cell r="N1571" t="str">
            <v>962050003 /  961871363</v>
          </cell>
          <cell r="P1571" t="str">
            <v>LAGO AGRIO</v>
          </cell>
          <cell r="Q1571" t="str">
            <v>LAGO AGRIO</v>
          </cell>
          <cell r="R1571" t="str">
            <v>SUCUMBIOS</v>
          </cell>
          <cell r="U1571" t="str">
            <v>FLEXNETUIO_PROVINCIA</v>
          </cell>
          <cell r="V1571">
            <v>1</v>
          </cell>
          <cell r="W1571">
            <v>1</v>
          </cell>
          <cell r="X1571" t="str">
            <v>FLEXNET</v>
          </cell>
          <cell r="Y1571" t="str">
            <v>FLEX NET CALLE 28 DE JUNIO S/N Y GARCIA MORENO ENTRADA LLANO GRANDE</v>
          </cell>
        </row>
        <row r="1572">
          <cell r="A1572" t="str">
            <v>20003068927727</v>
          </cell>
          <cell r="B1572">
            <v>497267</v>
          </cell>
          <cell r="C1572" t="str">
            <v>20003068927727</v>
          </cell>
          <cell r="D1572" t="str">
            <v>CONECEL</v>
          </cell>
          <cell r="E1572" t="str">
            <v>DESPACHO</v>
          </cell>
          <cell r="F1572" t="str">
            <v>NORMAL</v>
          </cell>
          <cell r="G1572" t="str">
            <v>GR20003068927727</v>
          </cell>
          <cell r="H1572">
            <v>44942</v>
          </cell>
          <cell r="I1572" t="str">
            <v>ENTREGADO</v>
          </cell>
          <cell r="J1572">
            <v>44943</v>
          </cell>
          <cell r="K1572" t="str">
            <v xml:space="preserve">PABLO DENILSON TERREROS ORTIZ / </v>
          </cell>
          <cell r="L1572" t="str">
            <v>MANTA / LOS ESTEROS / CALLE LA FLOREANA Y CALLEJON 2 CASA DE UN PISO COLOR NARANJA CON PORTON BLANCO A UNA CUADRA DE LA EMPRESA INDUMENTAL Y A LA PISCINA DIVINO NINO</v>
          </cell>
          <cell r="M1572" t="str">
            <v>2300190770</v>
          </cell>
          <cell r="N1572" t="str">
            <v>985152275 /  983334474</v>
          </cell>
          <cell r="O1572" t="str">
            <v/>
          </cell>
          <cell r="P1572" t="str">
            <v>MANTA</v>
          </cell>
          <cell r="Q1572" t="str">
            <v>MANTA</v>
          </cell>
          <cell r="R1572" t="str">
            <v>MANABI</v>
          </cell>
          <cell r="U1572" t="str">
            <v>FLEXNETUIO_PROVINCIA</v>
          </cell>
          <cell r="V1572">
            <v>1</v>
          </cell>
          <cell r="W1572">
            <v>1</v>
          </cell>
          <cell r="X1572" t="str">
            <v>FLEXNET</v>
          </cell>
          <cell r="Y1572" t="str">
            <v>FLEX NET CALLE 28 DE JUNIO S/N Y GARCIA MORENO ENTRADA LLANO GRANDE</v>
          </cell>
        </row>
        <row r="1573">
          <cell r="A1573" t="str">
            <v>20003067511163</v>
          </cell>
          <cell r="B1573">
            <v>497268</v>
          </cell>
          <cell r="C1573" t="str">
            <v>20003067511163</v>
          </cell>
          <cell r="D1573" t="str">
            <v>CONECEL</v>
          </cell>
          <cell r="E1573" t="str">
            <v>DESPACHO</v>
          </cell>
          <cell r="F1573" t="str">
            <v>NORMAL</v>
          </cell>
          <cell r="G1573" t="str">
            <v>GR20003067511163</v>
          </cell>
          <cell r="H1573">
            <v>44942</v>
          </cell>
          <cell r="I1573" t="str">
            <v>INCIDENCIA</v>
          </cell>
          <cell r="J1573">
            <v>44943</v>
          </cell>
          <cell r="K1573" t="str">
            <v xml:space="preserve">RAMON EDUARDO MENDOZA BARRETO / </v>
          </cell>
          <cell r="L1573" t="str">
            <v>LA LIBERTAD / LA LIBERTAD / BARRIO EUGENIO ESPEJO AV 22 ENTRE CALLE 17 Y CALLE 18 CASA NARANJA DE UN PISO CON PORTON PLOMO</v>
          </cell>
          <cell r="M1573" t="str">
            <v>923678924</v>
          </cell>
          <cell r="N1573" t="str">
            <v xml:space="preserve">960629210 /  </v>
          </cell>
          <cell r="P1573" t="str">
            <v>LA LIBERTAD</v>
          </cell>
          <cell r="Q1573" t="str">
            <v>LA LIBERTAD</v>
          </cell>
          <cell r="R1573" t="str">
            <v>SANTA ELENA</v>
          </cell>
          <cell r="U1573" t="str">
            <v>FLEXNETUIO_PROVINCIA</v>
          </cell>
          <cell r="V1573">
            <v>1</v>
          </cell>
          <cell r="W1573">
            <v>1</v>
          </cell>
          <cell r="X1573" t="str">
            <v>FLEXNET</v>
          </cell>
          <cell r="Y1573" t="str">
            <v>FLEX NET CALLE 28 DE JUNIO S/N Y GARCIA MORENO ENTRADA LLANO GRANDE</v>
          </cell>
        </row>
        <row r="1574">
          <cell r="A1574" t="str">
            <v>20003068957979</v>
          </cell>
          <cell r="B1574">
            <v>497269</v>
          </cell>
          <cell r="C1574" t="str">
            <v>20003068957979</v>
          </cell>
          <cell r="D1574" t="str">
            <v>CONECEL</v>
          </cell>
          <cell r="E1574" t="str">
            <v>DESPACHO</v>
          </cell>
          <cell r="F1574" t="str">
            <v>NORMAL</v>
          </cell>
          <cell r="G1574" t="str">
            <v>GR20003068957979</v>
          </cell>
          <cell r="H1574">
            <v>44942</v>
          </cell>
          <cell r="I1574" t="str">
            <v>ENTREGADO</v>
          </cell>
          <cell r="J1574">
            <v>44944</v>
          </cell>
          <cell r="K1574" t="str">
            <v xml:space="preserve">ANTHONY JOEL ALBAN ZAMBRANO / </v>
          </cell>
          <cell r="L1574" t="str">
            <v>LAGO AGRIO / NUEVA LOJA / EN EL EDIFICIO INNOVACOM EDIFICIO DE 4 PISOS COLOR AZUL CALLE FRANCISCO DE ORELLANA Y JORGE ANAZCO DIAGONAL A POLLOS MI CUCHITO</v>
          </cell>
          <cell r="M1574" t="str">
            <v>2100394366</v>
          </cell>
          <cell r="N1574" t="str">
            <v>962542487 /  980425381</v>
          </cell>
          <cell r="O1574" t="str">
            <v/>
          </cell>
          <cell r="P1574" t="str">
            <v>LAGO AGRIO</v>
          </cell>
          <cell r="Q1574" t="str">
            <v>LAGO AGRIO</v>
          </cell>
          <cell r="R1574" t="str">
            <v>SUCUMBIOS</v>
          </cell>
          <cell r="U1574" t="str">
            <v>FLEXNETUIO_PROVINCIA</v>
          </cell>
          <cell r="V1574">
            <v>1</v>
          </cell>
          <cell r="W1574">
            <v>1</v>
          </cell>
          <cell r="X1574" t="str">
            <v>FLEXNET</v>
          </cell>
          <cell r="Y1574" t="str">
            <v>FLEX NET CALLE 28 DE JUNIO S/N Y GARCIA MORENO ENTRADA LLANO GRANDE</v>
          </cell>
        </row>
        <row r="1575">
          <cell r="A1575" t="str">
            <v>20003068930640</v>
          </cell>
          <cell r="B1575">
            <v>497270</v>
          </cell>
          <cell r="C1575" t="str">
            <v>20003068930640</v>
          </cell>
          <cell r="D1575" t="str">
            <v>CONECEL</v>
          </cell>
          <cell r="E1575" t="str">
            <v>DESPACHO</v>
          </cell>
          <cell r="F1575" t="str">
            <v>NORMAL</v>
          </cell>
          <cell r="H1575">
            <v>44942</v>
          </cell>
          <cell r="I1575" t="str">
            <v>EN_TRANSITO</v>
          </cell>
          <cell r="J1575">
            <v>44943</v>
          </cell>
          <cell r="K1575" t="str">
            <v xml:space="preserve">KLEVER GEOVANNY MOROCHO CRUZ / </v>
          </cell>
          <cell r="L1575" t="str">
            <v>CUENCA / TOTORACOCHA / CALLE PINTAG 215 Y GONZALES SUAREZ JUNTO A LA FARMACIA SUPER AHORRO EN UN EDIFICIO AMARILLO DE 3 PISOS</v>
          </cell>
          <cell r="M1575" t="str">
            <v>106548910</v>
          </cell>
          <cell r="N1575" t="str">
            <v xml:space="preserve">960543332 /  </v>
          </cell>
          <cell r="P1575" t="str">
            <v>CUENCA</v>
          </cell>
          <cell r="Q1575" t="str">
            <v>CUENCA</v>
          </cell>
          <cell r="R1575" t="str">
            <v>AZUAY</v>
          </cell>
          <cell r="T1575" t="str">
            <v>ITSACOURIER</v>
          </cell>
          <cell r="U1575" t="str">
            <v>FLEXNETUIO_PROVINCIA</v>
          </cell>
          <cell r="V1575">
            <v>1</v>
          </cell>
          <cell r="W1575">
            <v>1</v>
          </cell>
          <cell r="X1575" t="str">
            <v>FLEXNET</v>
          </cell>
          <cell r="Y1575" t="str">
            <v>FLEX NET CALLE 28 DE JUNIO S/N Y GARCIA MORENO ENTRADA LLANO GRANDE</v>
          </cell>
        </row>
        <row r="1576">
          <cell r="A1576" t="str">
            <v>20003068937243</v>
          </cell>
          <cell r="B1576">
            <v>497271</v>
          </cell>
          <cell r="C1576" t="str">
            <v>20003068937243</v>
          </cell>
          <cell r="D1576" t="str">
            <v>CONECEL</v>
          </cell>
          <cell r="E1576" t="str">
            <v>DESPACHO</v>
          </cell>
          <cell r="F1576" t="str">
            <v>NORMAL</v>
          </cell>
          <cell r="G1576" t="str">
            <v>031002004184086</v>
          </cell>
          <cell r="H1576">
            <v>44942</v>
          </cell>
          <cell r="I1576" t="str">
            <v>ENTREGADO</v>
          </cell>
          <cell r="J1576">
            <v>44943</v>
          </cell>
          <cell r="K1576" t="str">
            <v xml:space="preserve">MARIO ERNESTO JOEL DAVILA MONTUFAR / </v>
          </cell>
          <cell r="L1576" t="str">
            <v>IBARRA / SAGRARIO / CALLE MIGUEL ALVAN PALIZ Y REINALDO CHAVEZ NUMERO 8 120 EN CASA COLOR BLANCA 1 PISO A UNA CUADRA DE MECANICA AUTOMITRIZ DEL MAESTRO GEOVA</v>
          </cell>
          <cell r="M1576" t="str">
            <v>1001074119</v>
          </cell>
          <cell r="N1576" t="str">
            <v xml:space="preserve">960892782 /  </v>
          </cell>
          <cell r="O1576" t="str">
            <v/>
          </cell>
          <cell r="P1576" t="str">
            <v>IBARRA</v>
          </cell>
          <cell r="Q1576" t="str">
            <v>IBARRA</v>
          </cell>
          <cell r="R1576" t="str">
            <v>IMBABURA</v>
          </cell>
          <cell r="T1576" t="str">
            <v>TRAMACO</v>
          </cell>
          <cell r="U1576" t="str">
            <v>FLEXNETUIO_PROVINCIA</v>
          </cell>
          <cell r="V1576">
            <v>1</v>
          </cell>
          <cell r="W1576">
            <v>1</v>
          </cell>
          <cell r="X1576" t="str">
            <v>FLEXNET</v>
          </cell>
          <cell r="Y1576" t="str">
            <v>FLEX NET CALLE 28 DE JUNIO S/N Y GARCIA MORENO ENTRADA LLANO GRANDE</v>
          </cell>
        </row>
        <row r="1577">
          <cell r="A1577" t="str">
            <v>20003063490921</v>
          </cell>
          <cell r="B1577">
            <v>497272</v>
          </cell>
          <cell r="C1577" t="str">
            <v>20003063490921</v>
          </cell>
          <cell r="D1577" t="str">
            <v>CONECEL</v>
          </cell>
          <cell r="E1577" t="str">
            <v>DESPACHO</v>
          </cell>
          <cell r="F1577" t="str">
            <v>NORMAL</v>
          </cell>
          <cell r="G1577" t="str">
            <v/>
          </cell>
          <cell r="H1577">
            <v>44942</v>
          </cell>
          <cell r="I1577" t="str">
            <v>EN_TRANSITO</v>
          </cell>
          <cell r="J1577">
            <v>44943</v>
          </cell>
          <cell r="K1577" t="str">
            <v xml:space="preserve">WILSON GEOVANNY MACAS PAUCAR / </v>
          </cell>
          <cell r="L1577" t="str">
            <v>CUENCA / MACHANGARA / SECTOR QUINTA CHICA/SAN PABLO DEL LAGO Y CUBILCHE EN LA ENTRADA DE IDEALALAMBREC FRENTE UNIDAD EDUCATIVA TECNICO FISCOMISIONAL JUAN BAUTISTA CLIENTE ESTA TRABAJAN EN PARQUE CENTR</v>
          </cell>
          <cell r="M1577" t="str">
            <v>302216189</v>
          </cell>
          <cell r="N1577" t="str">
            <v xml:space="preserve">960183269 /  </v>
          </cell>
          <cell r="O1577" t="str">
            <v/>
          </cell>
          <cell r="P1577" t="str">
            <v>CUENCA</v>
          </cell>
          <cell r="Q1577" t="str">
            <v>CUENCA</v>
          </cell>
          <cell r="R1577" t="str">
            <v>AZUAY</v>
          </cell>
          <cell r="T1577" t="str">
            <v>ITSACOURIER</v>
          </cell>
          <cell r="U1577" t="str">
            <v>FLEXNETUIO_PROVINCIA</v>
          </cell>
          <cell r="V1577">
            <v>1</v>
          </cell>
          <cell r="W1577">
            <v>1</v>
          </cell>
          <cell r="X1577" t="str">
            <v>FLEXNET</v>
          </cell>
          <cell r="Y1577" t="str">
            <v>FLEX NET CALLE 28 DE JUNIO S/N Y GARCIA MORENO ENTRADA LLANO GRANDE</v>
          </cell>
        </row>
        <row r="1578">
          <cell r="A1578" t="str">
            <v>20003068926886</v>
          </cell>
          <cell r="B1578">
            <v>497273</v>
          </cell>
          <cell r="C1578" t="str">
            <v>20003068926886</v>
          </cell>
          <cell r="D1578" t="str">
            <v>CONECEL</v>
          </cell>
          <cell r="E1578" t="str">
            <v>DESPACHO</v>
          </cell>
          <cell r="F1578" t="str">
            <v>NORMAL</v>
          </cell>
          <cell r="G1578" t="str">
            <v/>
          </cell>
          <cell r="H1578">
            <v>44942</v>
          </cell>
          <cell r="I1578" t="str">
            <v>ENTREGADO</v>
          </cell>
          <cell r="J1578">
            <v>44943</v>
          </cell>
          <cell r="K1578" t="str">
            <v xml:space="preserve">PATRICIO GEOVANNY PENA BENAVIDEZ / </v>
          </cell>
          <cell r="L1578" t="str">
            <v>CUENCA / HUAYNACAPAC / SECTOR COLINAS DEL PARAISO CALLE ALFREDO ESPINOZA Y GAPAL ENTREGA EN ACADEMIA DE FUTBOL TEAM GO A UNA CUADRA Y MEDIA OPTICA TU VISTA FRETE A ESCUELA FE Y ALEGRIA</v>
          </cell>
          <cell r="M1578" t="str">
            <v>1150182408</v>
          </cell>
          <cell r="N1578" t="str">
            <v xml:space="preserve">983090946 /  </v>
          </cell>
          <cell r="O1578" t="str">
            <v/>
          </cell>
          <cell r="P1578" t="str">
            <v>CUENCA</v>
          </cell>
          <cell r="Q1578" t="str">
            <v>CUENCA</v>
          </cell>
          <cell r="R1578" t="str">
            <v>AZUAY</v>
          </cell>
          <cell r="T1578" t="str">
            <v>ITSACOURIER</v>
          </cell>
          <cell r="U1578" t="str">
            <v>FLEXNETUIO_PROVINCIA</v>
          </cell>
          <cell r="V1578">
            <v>1</v>
          </cell>
          <cell r="W1578">
            <v>1</v>
          </cell>
          <cell r="X1578" t="str">
            <v>FLEXNET</v>
          </cell>
          <cell r="Y1578" t="str">
            <v>FLEX NET CALLE 28 DE JUNIO S/N Y GARCIA MORENO ENTRADA LLANO GRANDE</v>
          </cell>
        </row>
        <row r="1579">
          <cell r="A1579" t="str">
            <v>20003068949698</v>
          </cell>
          <cell r="B1579">
            <v>497274</v>
          </cell>
          <cell r="C1579" t="str">
            <v>20003068949698</v>
          </cell>
          <cell r="D1579" t="str">
            <v>CONECEL</v>
          </cell>
          <cell r="E1579" t="str">
            <v>DESPACHO</v>
          </cell>
          <cell r="F1579" t="str">
            <v>NORMAL</v>
          </cell>
          <cell r="G1579" t="str">
            <v>GR20003068949698</v>
          </cell>
          <cell r="H1579">
            <v>44942</v>
          </cell>
          <cell r="I1579" t="str">
            <v>ENTREGADO</v>
          </cell>
          <cell r="J1579">
            <v>44943</v>
          </cell>
          <cell r="K1579" t="str">
            <v xml:space="preserve">GUIDO ALBERTO RAMOS ZURITA / </v>
          </cell>
          <cell r="L1579" t="str">
            <v>SANTO DOMINGO / BOMBOLI / COOP JUAN EULOGIO PASMINO AV PATRICIO ROMERO/CALLE D Y CALLA 18 NUMERO 754 FRENTE DE LA UNIDAD EDUCATIVA RAMON MONCAYO EN CASA DE 2 PISOS COLOR BLANCA</v>
          </cell>
          <cell r="M1579" t="str">
            <v>1708786924</v>
          </cell>
          <cell r="N1579" t="str">
            <v xml:space="preserve">983361380 /  </v>
          </cell>
          <cell r="O1579" t="str">
            <v/>
          </cell>
          <cell r="P1579" t="str">
            <v>SANTO DOMINGO</v>
          </cell>
          <cell r="Q1579" t="str">
            <v>SANTO DOMINGO</v>
          </cell>
          <cell r="R1579" t="str">
            <v>SANTO DOMINGO DE LOS TSACHILAS</v>
          </cell>
          <cell r="U1579" t="str">
            <v>FLEXNETUIO_PROVINCIA</v>
          </cell>
          <cell r="V1579">
            <v>1</v>
          </cell>
          <cell r="W1579">
            <v>1</v>
          </cell>
          <cell r="X1579" t="str">
            <v>FLEXNET</v>
          </cell>
          <cell r="Y1579" t="str">
            <v>FLEX NET CALLE 28 DE JUNIO S/N Y GARCIA MORENO ENTRADA LLANO GRANDE</v>
          </cell>
        </row>
        <row r="1580">
          <cell r="A1580" t="str">
            <v>20003068916179</v>
          </cell>
          <cell r="B1580">
            <v>497275</v>
          </cell>
          <cell r="C1580" t="str">
            <v>20003068916179</v>
          </cell>
          <cell r="D1580" t="str">
            <v>CONECEL</v>
          </cell>
          <cell r="E1580" t="str">
            <v>DESPACHO</v>
          </cell>
          <cell r="F1580" t="str">
            <v>NORMAL</v>
          </cell>
          <cell r="G1580" t="str">
            <v>031002004184087.</v>
          </cell>
          <cell r="H1580">
            <v>44942</v>
          </cell>
          <cell r="I1580" t="str">
            <v>EN_TRANSITO</v>
          </cell>
          <cell r="J1580">
            <v>44944</v>
          </cell>
          <cell r="K1580" t="str">
            <v xml:space="preserve">ANGEL ALEXANDER VARGAS GONZALEZ / </v>
          </cell>
          <cell r="L1580" t="str">
            <v>LOJA / EL SAGRARIO / GRUPO DE CABALLERIA MECANIZADA N°18 CAZADORES DE LOS RIOS CALLE AV EMILIANO ORTEGA Y ACCESO FUERTE MILITAR MIGUEL ITURRALDE ANUNCIARSE EN GARITA</v>
          </cell>
          <cell r="M1580" t="str">
            <v>953677978</v>
          </cell>
          <cell r="N1580" t="str">
            <v xml:space="preserve">939866270 /  </v>
          </cell>
          <cell r="P1580" t="str">
            <v>LOJA</v>
          </cell>
          <cell r="Q1580" t="str">
            <v>LOJA</v>
          </cell>
          <cell r="R1580" t="str">
            <v>LOJA</v>
          </cell>
          <cell r="T1580" t="str">
            <v>TRAMACO</v>
          </cell>
          <cell r="U1580" t="str">
            <v>FLEXNETUIO_PROVINCIA</v>
          </cell>
          <cell r="V1580">
            <v>1</v>
          </cell>
          <cell r="W1580">
            <v>1</v>
          </cell>
          <cell r="X1580" t="str">
            <v>FLEXNET</v>
          </cell>
          <cell r="Y1580" t="str">
            <v>FLEX NET CALLE 28 DE JUNIO S/N Y GARCIA MORENO ENTRADA LLANO GRANDE</v>
          </cell>
        </row>
        <row r="1581">
          <cell r="A1581" t="str">
            <v>18030498</v>
          </cell>
          <cell r="B1581">
            <v>497276</v>
          </cell>
          <cell r="C1581" t="str">
            <v>18030498</v>
          </cell>
          <cell r="D1581" t="str">
            <v>CONECEL</v>
          </cell>
          <cell r="E1581" t="str">
            <v>DESPACHO</v>
          </cell>
          <cell r="F1581" t="str">
            <v>NORMAL</v>
          </cell>
          <cell r="G1581" t="str">
            <v>031002004184088.</v>
          </cell>
          <cell r="H1581">
            <v>44942</v>
          </cell>
          <cell r="I1581" t="str">
            <v>EN_TRANSITO</v>
          </cell>
          <cell r="J1581">
            <v>44944</v>
          </cell>
          <cell r="K1581" t="str">
            <v>CONSTRUCTORA INMOBILIARIA ELITE PROELITE S.A. / TORRES PONCE ESTEBAN ANIBAL</v>
          </cell>
          <cell r="L1581" t="str">
            <v>MACHALA / MACHALA / AV 25 DE JUNIO KM 5 FRENTE A LA EMPRESA DE HOLCIM EN LA EMPRESA PROCUALIA</v>
          </cell>
          <cell r="M1581" t="str">
            <v>7.9182E+11</v>
          </cell>
          <cell r="N1581" t="str">
            <v xml:space="preserve">992810831 /  </v>
          </cell>
          <cell r="P1581" t="str">
            <v>MACHALA</v>
          </cell>
          <cell r="Q1581" t="str">
            <v>MACHALA</v>
          </cell>
          <cell r="R1581" t="str">
            <v>EL ORO</v>
          </cell>
          <cell r="T1581" t="str">
            <v>TRAMACO</v>
          </cell>
          <cell r="U1581" t="str">
            <v>FLEXNETUIO_PROVINCIA</v>
          </cell>
          <cell r="V1581">
            <v>1</v>
          </cell>
          <cell r="W1581">
            <v>1</v>
          </cell>
          <cell r="X1581" t="str">
            <v>FLEXNET</v>
          </cell>
          <cell r="Y1581" t="str">
            <v>FLEX NET CALLE 28 DE JUNIO S/N Y GARCIA MORENO ENTRADA LLANO GRANDE</v>
          </cell>
        </row>
        <row r="1582">
          <cell r="A1582" t="str">
            <v>20003068957764</v>
          </cell>
          <cell r="B1582">
            <v>497277</v>
          </cell>
          <cell r="C1582" t="str">
            <v>20003068957764</v>
          </cell>
          <cell r="D1582" t="str">
            <v>CONECEL</v>
          </cell>
          <cell r="E1582" t="str">
            <v>DESPACHO</v>
          </cell>
          <cell r="F1582" t="str">
            <v>NORMAL</v>
          </cell>
          <cell r="G1582" t="str">
            <v>031002004184089</v>
          </cell>
          <cell r="H1582">
            <v>44942</v>
          </cell>
          <cell r="I1582" t="str">
            <v>EN_TRANSITO</v>
          </cell>
          <cell r="J1582">
            <v>44942</v>
          </cell>
          <cell r="K1582" t="str">
            <v xml:space="preserve">MARIA NELLY GAONA GRUZ / </v>
          </cell>
          <cell r="L1582" t="str">
            <v>LOJA / SUCRE / BARRIO TIERRA DE COLORADO CALLE MIGUEL ARCANGEL Y SANTA NARCISA DE JESUS CASA CON PORTON NEGRO FRENTE A LA PAPELERIA MIL MARAVILLAS</v>
          </cell>
          <cell r="M1582" t="str">
            <v>1104725054</v>
          </cell>
          <cell r="N1582" t="str">
            <v xml:space="preserve">983294850 /  </v>
          </cell>
          <cell r="O1582" t="str">
            <v/>
          </cell>
          <cell r="P1582" t="str">
            <v>LOJA</v>
          </cell>
          <cell r="Q1582" t="str">
            <v>LOJA</v>
          </cell>
          <cell r="R1582" t="str">
            <v>LOJA</v>
          </cell>
          <cell r="T1582" t="str">
            <v>TRAMACO</v>
          </cell>
          <cell r="U1582" t="str">
            <v>FLEXNETUIO_PROVINCIA</v>
          </cell>
          <cell r="V1582">
            <v>1</v>
          </cell>
          <cell r="W1582">
            <v>1</v>
          </cell>
          <cell r="X1582" t="str">
            <v>FLEXNET</v>
          </cell>
          <cell r="Y1582" t="str">
            <v>FLEX NET CALLE 28 DE JUNIO S/N Y GARCIA MORENO ENTRADA LLANO GRANDE</v>
          </cell>
        </row>
        <row r="1583">
          <cell r="A1583" t="str">
            <v>20003068923995</v>
          </cell>
          <cell r="B1583">
            <v>497278</v>
          </cell>
          <cell r="C1583" t="str">
            <v>20003068923995</v>
          </cell>
          <cell r="D1583" t="str">
            <v>CONECEL</v>
          </cell>
          <cell r="E1583" t="str">
            <v>DESPACHO</v>
          </cell>
          <cell r="F1583" t="str">
            <v>NORMAL</v>
          </cell>
          <cell r="G1583" t="str">
            <v>FT79996</v>
          </cell>
          <cell r="H1583">
            <v>44942</v>
          </cell>
          <cell r="I1583" t="str">
            <v>ENTREGADO</v>
          </cell>
          <cell r="J1583">
            <v>44943</v>
          </cell>
          <cell r="K1583" t="str">
            <v xml:space="preserve">ESTHER LORENA VILLAGOMEZ SALAZAR / </v>
          </cell>
          <cell r="L1583" t="str">
            <v>GUAYAQUIL / TARQUI / SCTOR MAPASINGUE OESTE AV.6TA Y 3ER PASAJE 42 N-O CS 2P CL BLANCO MZ E SL 4-5 REF DIAGONAL A UN RETEN DE POLICIAS</v>
          </cell>
          <cell r="M1583" t="str">
            <v>931265078</v>
          </cell>
          <cell r="N1583" t="str">
            <v xml:space="preserve">967764749 /  </v>
          </cell>
          <cell r="P1583" t="str">
            <v>GUAYAQUIL</v>
          </cell>
          <cell r="Q1583" t="str">
            <v>GUAYAQUIL</v>
          </cell>
          <cell r="R1583" t="str">
            <v>GUAYAS</v>
          </cell>
          <cell r="T1583" t="str">
            <v>ITSACOURIER</v>
          </cell>
          <cell r="U1583" t="str">
            <v>FLEXNETUIO_GYE</v>
          </cell>
          <cell r="V1583">
            <v>1</v>
          </cell>
          <cell r="W1583">
            <v>1</v>
          </cell>
          <cell r="X1583" t="str">
            <v>FLEXNET</v>
          </cell>
          <cell r="Y1583" t="str">
            <v>FLEX NET CALLE 28 DE JUNIO S/N Y GARCIA MORENO ENTRADA LLANO GRANDE</v>
          </cell>
        </row>
        <row r="1584">
          <cell r="A1584" t="str">
            <v>20003069972758</v>
          </cell>
          <cell r="B1584">
            <v>497279</v>
          </cell>
          <cell r="C1584" t="str">
            <v>20003069972758</v>
          </cell>
          <cell r="D1584" t="str">
            <v>CONECEL</v>
          </cell>
          <cell r="E1584" t="str">
            <v>DESPACHO</v>
          </cell>
          <cell r="F1584" t="str">
            <v>NORMAL</v>
          </cell>
          <cell r="G1584" t="str">
            <v>FTS46657</v>
          </cell>
          <cell r="H1584">
            <v>44942</v>
          </cell>
          <cell r="I1584" t="str">
            <v>ENTREGADO</v>
          </cell>
          <cell r="J1584">
            <v>44942</v>
          </cell>
          <cell r="K1584" t="str">
            <v xml:space="preserve">ANDERSON DANIEL TERAN TORRES / </v>
          </cell>
          <cell r="L1584" t="str">
            <v>QUITO / MARISCAL SUCRE / AV AMAZONAS Y JERONIMO CARRION N22-03 LOCAL CELULAR MASTER REF DIAGONAL FUNDACION DVISUAL/BANCO DEL BANK</v>
          </cell>
          <cell r="M1584" t="str">
            <v>1761519972</v>
          </cell>
          <cell r="N1584" t="str">
            <v xml:space="preserve">984784953 /  </v>
          </cell>
          <cell r="O1584" t="str">
            <v/>
          </cell>
          <cell r="P1584" t="str">
            <v>QUITO</v>
          </cell>
          <cell r="Q1584" t="str">
            <v>QUITO</v>
          </cell>
          <cell r="R1584" t="str">
            <v>PICHINCHA</v>
          </cell>
          <cell r="T1584" t="str">
            <v>TRANSERVISS</v>
          </cell>
          <cell r="U1584" t="str">
            <v>FLEXNETUIO_LOCAL</v>
          </cell>
          <cell r="V1584">
            <v>1</v>
          </cell>
          <cell r="W1584">
            <v>1</v>
          </cell>
          <cell r="X1584" t="str">
            <v>FLEXNET</v>
          </cell>
          <cell r="Y1584" t="str">
            <v>FLEX NET CALLE 28 DE JUNIO S/N Y GARCIA MORENO ENTRADA LLANO GRANDE</v>
          </cell>
        </row>
        <row r="1585">
          <cell r="A1585" t="str">
            <v>20003068919563</v>
          </cell>
          <cell r="B1585">
            <v>497280</v>
          </cell>
          <cell r="C1585" t="str">
            <v>20003068919563</v>
          </cell>
          <cell r="D1585" t="str">
            <v>CONECEL</v>
          </cell>
          <cell r="E1585" t="str">
            <v>DESPACHO</v>
          </cell>
          <cell r="F1585" t="str">
            <v>NORMAL</v>
          </cell>
          <cell r="G1585" t="str">
            <v>FT79998</v>
          </cell>
          <cell r="H1585">
            <v>44942</v>
          </cell>
          <cell r="I1585" t="str">
            <v>ENTREGADO</v>
          </cell>
          <cell r="J1585">
            <v>44943</v>
          </cell>
          <cell r="K1585" t="str">
            <v xml:space="preserve">CARLOS DEIBY MINA VALENCIA / </v>
          </cell>
          <cell r="L1585" t="str">
            <v>QUITO / CUMBAYA / /Ricardo Chiriboga E2-168 y Juan Montalvo ENTREGAR EN GARITA</v>
          </cell>
          <cell r="M1585" t="str">
            <v>804219269</v>
          </cell>
          <cell r="N1585" t="str">
            <v xml:space="preserve">997850417 /  </v>
          </cell>
          <cell r="O1585" t="str">
            <v/>
          </cell>
          <cell r="P1585" t="str">
            <v>QUITO</v>
          </cell>
          <cell r="Q1585" t="str">
            <v>QUITO</v>
          </cell>
          <cell r="R1585" t="str">
            <v>PICHINCHA</v>
          </cell>
          <cell r="T1585" t="str">
            <v>FLEXTRANS UIO</v>
          </cell>
          <cell r="U1585" t="str">
            <v>FLEXNETUIO_LOCAL</v>
          </cell>
          <cell r="V1585">
            <v>1</v>
          </cell>
          <cell r="W1585">
            <v>1</v>
          </cell>
          <cell r="X1585" t="str">
            <v>FLEXNET</v>
          </cell>
          <cell r="Y1585" t="str">
            <v>FLEX NET CALLE 28 DE JUNIO S/N Y GARCIA MORENO ENTRADA LLANO GRANDE</v>
          </cell>
        </row>
        <row r="1586">
          <cell r="A1586" t="str">
            <v>20003068923909</v>
          </cell>
          <cell r="B1586">
            <v>497281</v>
          </cell>
          <cell r="C1586" t="str">
            <v>20003068923909</v>
          </cell>
          <cell r="D1586" t="str">
            <v>CONECEL</v>
          </cell>
          <cell r="E1586" t="str">
            <v>DESPACHO</v>
          </cell>
          <cell r="F1586" t="str">
            <v>NORMAL</v>
          </cell>
          <cell r="G1586" t="str">
            <v>031002004184090</v>
          </cell>
          <cell r="H1586">
            <v>44942</v>
          </cell>
          <cell r="I1586" t="str">
            <v>ENTREGADO</v>
          </cell>
          <cell r="J1586">
            <v>44944</v>
          </cell>
          <cell r="K1586" t="str">
            <v xml:space="preserve">MARCO RENE CALVA JARAMILLO / </v>
          </cell>
          <cell r="L1586" t="str">
            <v>LOJA / VALLE / CALLE CHARITY Y CALLE MARACAY BARRIO JUNTO A BODEGAS DE INDURAMA EN CAZA COLOR AZUL CERRAMIENTO NEGRO</v>
          </cell>
          <cell r="M1586" t="str">
            <v>1104285083</v>
          </cell>
          <cell r="N1586" t="str">
            <v>958781653 /  968899097</v>
          </cell>
          <cell r="O1586" t="str">
            <v/>
          </cell>
          <cell r="P1586" t="str">
            <v>LOJA</v>
          </cell>
          <cell r="Q1586" t="str">
            <v>LOJA</v>
          </cell>
          <cell r="R1586" t="str">
            <v>LOJA</v>
          </cell>
          <cell r="T1586" t="str">
            <v>TRAMACO</v>
          </cell>
          <cell r="U1586" t="str">
            <v>FLEXNETUIO_PROVINCIA</v>
          </cell>
          <cell r="V1586">
            <v>1</v>
          </cell>
          <cell r="W1586">
            <v>1</v>
          </cell>
          <cell r="X1586" t="str">
            <v>FLEXNET</v>
          </cell>
          <cell r="Y1586" t="str">
            <v>FLEX NET CALLE 28 DE JUNIO S/N Y GARCIA MORENO ENTRADA LLANO GRANDE</v>
          </cell>
        </row>
        <row r="1587">
          <cell r="A1587" t="str">
            <v>20003069995137</v>
          </cell>
          <cell r="B1587">
            <v>497282</v>
          </cell>
          <cell r="C1587" t="str">
            <v>20003069995137</v>
          </cell>
          <cell r="D1587" t="str">
            <v>CONECEL</v>
          </cell>
          <cell r="E1587" t="str">
            <v>DESPACHO</v>
          </cell>
          <cell r="F1587" t="str">
            <v>NORMAL</v>
          </cell>
          <cell r="G1587" t="str">
            <v>031002004184091</v>
          </cell>
          <cell r="H1587">
            <v>44942</v>
          </cell>
          <cell r="I1587" t="str">
            <v>ENTREGADO</v>
          </cell>
          <cell r="J1587">
            <v>44943</v>
          </cell>
          <cell r="K1587" t="str">
            <v xml:space="preserve">ANTONY JACKSON MOSCOSO GUTIERREZ / </v>
          </cell>
          <cell r="L1587" t="str">
            <v>QUEVEDO / 7 DE OCTUBRE / SECTOR CENTRO CALLE BOLIVAR Y QUINTA ENTREGA EN BANCO PICHINCHA PLANTA BAJA FRENTE AL PARQUE MUNICIPAL Y CUERPO DE BONBEROS</v>
          </cell>
          <cell r="M1587" t="str">
            <v>1206608802</v>
          </cell>
          <cell r="N1587" t="str">
            <v xml:space="preserve">981952131 /  </v>
          </cell>
          <cell r="O1587" t="str">
            <v/>
          </cell>
          <cell r="P1587" t="str">
            <v>QUEVEDO</v>
          </cell>
          <cell r="Q1587" t="str">
            <v>QUEVEDO</v>
          </cell>
          <cell r="R1587" t="str">
            <v>LOS RIOS</v>
          </cell>
          <cell r="T1587" t="str">
            <v>TRAMACO</v>
          </cell>
          <cell r="U1587" t="str">
            <v>FLEXNETUIO_PROVINCIA</v>
          </cell>
          <cell r="V1587">
            <v>1</v>
          </cell>
          <cell r="W1587">
            <v>1</v>
          </cell>
          <cell r="X1587" t="str">
            <v>FLEXNET</v>
          </cell>
          <cell r="Y1587" t="str">
            <v>FLEX NET CALLE 28 DE JUNIO S/N Y GARCIA MORENO ENTRADA LLANO GRANDE</v>
          </cell>
        </row>
        <row r="1588">
          <cell r="A1588" t="str">
            <v>20003069981125</v>
          </cell>
          <cell r="B1588">
            <v>497283</v>
          </cell>
          <cell r="C1588" t="str">
            <v>20003069981125</v>
          </cell>
          <cell r="D1588" t="str">
            <v>CONECEL</v>
          </cell>
          <cell r="E1588" t="str">
            <v>DESPACHO</v>
          </cell>
          <cell r="F1588" t="str">
            <v>NORMAL</v>
          </cell>
          <cell r="G1588" t="str">
            <v/>
          </cell>
          <cell r="H1588">
            <v>44942</v>
          </cell>
          <cell r="I1588" t="str">
            <v>EN_TRANSITO</v>
          </cell>
          <cell r="J1588">
            <v>44943</v>
          </cell>
          <cell r="K1588" t="str">
            <v xml:space="preserve">CARLOS JOAQUIN MOSCOSO DURAZNO / </v>
          </cell>
          <cell r="L1588" t="str">
            <v>CUENCA / BANOS / SECTOR CABALLO CAMPANA CALLE 1 DE SEPTIEMBRE Y 12 DE DICIEMBRE EN CASA 2 PISO COLOR BLANCO CON FACHADA DE MADERA 1 CUADRA LOS HELADOS DE SALCEDO Y MINIMERCADO HUIZHIL</v>
          </cell>
          <cell r="M1588" t="str">
            <v>107353963</v>
          </cell>
          <cell r="N1588" t="str">
            <v xml:space="preserve">983133149 /  </v>
          </cell>
          <cell r="O1588" t="str">
            <v/>
          </cell>
          <cell r="P1588" t="str">
            <v>CUENCA</v>
          </cell>
          <cell r="Q1588" t="str">
            <v>CUENCA</v>
          </cell>
          <cell r="R1588" t="str">
            <v>AZUAY</v>
          </cell>
          <cell r="T1588" t="str">
            <v>ITSACOURIER</v>
          </cell>
          <cell r="U1588" t="str">
            <v>FLEXNETUIO_PROVINCIA</v>
          </cell>
          <cell r="V1588">
            <v>1</v>
          </cell>
          <cell r="W1588">
            <v>1</v>
          </cell>
          <cell r="X1588" t="str">
            <v>FLEXNET</v>
          </cell>
          <cell r="Y1588" t="str">
            <v>FLEX NET CALLE 28 DE JUNIO S/N Y GARCIA MORENO ENTRADA LLANO GRANDE</v>
          </cell>
        </row>
        <row r="1589">
          <cell r="A1589" t="str">
            <v>20003070657691</v>
          </cell>
          <cell r="B1589">
            <v>497284</v>
          </cell>
          <cell r="C1589" t="str">
            <v>20003070657691</v>
          </cell>
          <cell r="D1589" t="str">
            <v>CONECEL</v>
          </cell>
          <cell r="E1589" t="str">
            <v>DESPACHO</v>
          </cell>
          <cell r="F1589" t="str">
            <v>NORMAL</v>
          </cell>
          <cell r="G1589" t="str">
            <v>031002004184092</v>
          </cell>
          <cell r="H1589">
            <v>44942</v>
          </cell>
          <cell r="I1589" t="str">
            <v>ENTREGADO</v>
          </cell>
          <cell r="J1589">
            <v>44943</v>
          </cell>
          <cell r="K1589" t="str">
            <v xml:space="preserve">AMADO VICENTE JIMENEZ SANCHEZ / </v>
          </cell>
          <cell r="L1589" t="str">
            <v>MACHALA / JAMBELI / CALLE DR PEDRO MARIDUENA VILLENA Y CARRERA 6TA OESTE EN CASA 1 PISO PARED ENLUCIDA PUERTA DE ZINC A 200 METROS DE ESCUELA EULOGIO SERRANO</v>
          </cell>
          <cell r="M1589" t="str">
            <v>1102743885</v>
          </cell>
          <cell r="N1589" t="str">
            <v>991769832 /  968810992</v>
          </cell>
          <cell r="O1589" t="str">
            <v/>
          </cell>
          <cell r="P1589" t="str">
            <v>MACHALA</v>
          </cell>
          <cell r="Q1589" t="str">
            <v>MACHALA</v>
          </cell>
          <cell r="R1589" t="str">
            <v>EL ORO</v>
          </cell>
          <cell r="T1589" t="str">
            <v>TRAMACO</v>
          </cell>
          <cell r="U1589" t="str">
            <v>FLEXNETUIO_PROVINCIA</v>
          </cell>
          <cell r="V1589">
            <v>1</v>
          </cell>
          <cell r="W1589">
            <v>1</v>
          </cell>
          <cell r="X1589" t="str">
            <v>FLEXNET</v>
          </cell>
          <cell r="Y1589" t="str">
            <v>FLEX NET CALLE 28 DE JUNIO S/N Y GARCIA MORENO ENTRADA LLANO GRANDE</v>
          </cell>
        </row>
        <row r="1590">
          <cell r="A1590" t="str">
            <v>20003067062293</v>
          </cell>
          <cell r="B1590">
            <v>497285</v>
          </cell>
          <cell r="C1590" t="str">
            <v>20003067062293</v>
          </cell>
          <cell r="D1590" t="str">
            <v>CONECEL</v>
          </cell>
          <cell r="E1590" t="str">
            <v>DESPACHO</v>
          </cell>
          <cell r="F1590" t="str">
            <v>NORMAL</v>
          </cell>
          <cell r="G1590" t="str">
            <v>031002004184093</v>
          </cell>
          <cell r="H1590">
            <v>44942</v>
          </cell>
          <cell r="I1590" t="str">
            <v>EN_TRANSITO</v>
          </cell>
          <cell r="J1590">
            <v>44942</v>
          </cell>
          <cell r="K1590" t="str">
            <v xml:space="preserve">FELIPE ERNESTO BECERRA VIVAR / </v>
          </cell>
          <cell r="L1590" t="str">
            <v>LOJA / SAN SEBASTIAN / BARRIO LOS OPERADORES CALLE CORNELIO SAAVEDRA Y GETULIO VARGAS EN CASA 81539 3 PISO COLOR CREMA FRENTE A PANADERIA DELI PAN CODIGO POSTAL 110111</v>
          </cell>
          <cell r="M1590" t="str">
            <v>1717344632</v>
          </cell>
          <cell r="N1590" t="str">
            <v xml:space="preserve">996992204 /  </v>
          </cell>
          <cell r="O1590" t="str">
            <v/>
          </cell>
          <cell r="P1590" t="str">
            <v>LOJA</v>
          </cell>
          <cell r="Q1590" t="str">
            <v>LOJA</v>
          </cell>
          <cell r="R1590" t="str">
            <v>LOJA</v>
          </cell>
          <cell r="T1590" t="str">
            <v>TRAMACO</v>
          </cell>
          <cell r="U1590" t="str">
            <v>FLEXNETUIO_PROVINCIA</v>
          </cell>
          <cell r="V1590">
            <v>1</v>
          </cell>
          <cell r="W1590">
            <v>1</v>
          </cell>
          <cell r="X1590" t="str">
            <v>FLEXNET</v>
          </cell>
          <cell r="Y1590" t="str">
            <v>FLEX NET CALLE 28 DE JUNIO S/N Y GARCIA MORENO ENTRADA LLANO GRANDE</v>
          </cell>
        </row>
        <row r="1591">
          <cell r="A1591" t="str">
            <v>20003070000274</v>
          </cell>
          <cell r="B1591">
            <v>497286</v>
          </cell>
          <cell r="C1591" t="str">
            <v>20003070000274</v>
          </cell>
          <cell r="D1591" t="str">
            <v>CONECEL</v>
          </cell>
          <cell r="E1591" t="str">
            <v>DESPACHO</v>
          </cell>
          <cell r="F1591" t="str">
            <v>NORMAL</v>
          </cell>
          <cell r="G1591" t="str">
            <v>031002004184094.</v>
          </cell>
          <cell r="H1591">
            <v>44942</v>
          </cell>
          <cell r="I1591" t="str">
            <v>EN_TRANSITO</v>
          </cell>
          <cell r="J1591">
            <v>44944</v>
          </cell>
          <cell r="K1591" t="str">
            <v xml:space="preserve">RONALD RENE LIMA VILELA / </v>
          </cell>
          <cell r="L1591" t="str">
            <v>MACHALA / MACHALA / CALLE EL GUABO Y 10 DE AGOSTO EN LAS BODEGAS DE JAHER</v>
          </cell>
          <cell r="M1591" t="str">
            <v>705997542</v>
          </cell>
          <cell r="N1591" t="str">
            <v xml:space="preserve">963838366 /  </v>
          </cell>
          <cell r="P1591" t="str">
            <v>MACHALA</v>
          </cell>
          <cell r="Q1591" t="str">
            <v>MACHALA</v>
          </cell>
          <cell r="R1591" t="str">
            <v>EL ORO</v>
          </cell>
          <cell r="T1591" t="str">
            <v>TRAMACO</v>
          </cell>
          <cell r="U1591" t="str">
            <v>FLEXNETUIO_PROVINCIA</v>
          </cell>
          <cell r="V1591">
            <v>1</v>
          </cell>
          <cell r="W1591">
            <v>1</v>
          </cell>
          <cell r="X1591" t="str">
            <v>FLEXNET</v>
          </cell>
          <cell r="Y1591" t="str">
            <v>FLEX NET CALLE 28 DE JUNIO S/N Y GARCIA MORENO ENTRADA LLANO GRANDE</v>
          </cell>
        </row>
        <row r="1592">
          <cell r="A1592" t="str">
            <v>20003069987480</v>
          </cell>
          <cell r="B1592">
            <v>497287</v>
          </cell>
          <cell r="C1592" t="str">
            <v>20003069987480</v>
          </cell>
          <cell r="D1592" t="str">
            <v>CONECEL</v>
          </cell>
          <cell r="E1592" t="str">
            <v>DESPACHO</v>
          </cell>
          <cell r="F1592" t="str">
            <v>NORMAL</v>
          </cell>
          <cell r="G1592" t="str">
            <v>GR20003069987480</v>
          </cell>
          <cell r="H1592">
            <v>44942</v>
          </cell>
          <cell r="I1592" t="str">
            <v>ENTREGADO</v>
          </cell>
          <cell r="J1592">
            <v>44943</v>
          </cell>
          <cell r="K1592" t="str">
            <v xml:space="preserve">REYBERT GENARO NICOLA PILOZO / </v>
          </cell>
          <cell r="L1592" t="str">
            <v>MANTA / ELOY ALFARO / VIA CIRCUNVALACION Y TRAMO 2 EN LA URBANIZACION SANTA MARIA VILL D7 CASA DE COLOR BLANCO A 4 CUADRAS DEL REGISTRO CIVIL</v>
          </cell>
          <cell r="M1592" t="str">
            <v>1313927467</v>
          </cell>
          <cell r="N1592" t="str">
            <v>958923862 /  989420622</v>
          </cell>
          <cell r="O1592" t="str">
            <v/>
          </cell>
          <cell r="P1592" t="str">
            <v>MANTA</v>
          </cell>
          <cell r="Q1592" t="str">
            <v>MANTA</v>
          </cell>
          <cell r="R1592" t="str">
            <v>MANABI</v>
          </cell>
          <cell r="U1592" t="str">
            <v>FLEXNETUIO_PROVINCIA</v>
          </cell>
          <cell r="V1592">
            <v>1</v>
          </cell>
          <cell r="W1592">
            <v>1</v>
          </cell>
          <cell r="X1592" t="str">
            <v>FLEXNET</v>
          </cell>
          <cell r="Y1592" t="str">
            <v>FLEX NET CALLE 28 DE JUNIO S/N Y GARCIA MORENO ENTRADA LLANO GRANDE</v>
          </cell>
        </row>
        <row r="1593">
          <cell r="A1593" t="str">
            <v>20003070008634</v>
          </cell>
          <cell r="B1593">
            <v>497288</v>
          </cell>
          <cell r="C1593" t="str">
            <v>20003070008634</v>
          </cell>
          <cell r="D1593" t="str">
            <v>CONECEL</v>
          </cell>
          <cell r="E1593" t="str">
            <v>DESPACHO</v>
          </cell>
          <cell r="F1593" t="str">
            <v>NORMAL</v>
          </cell>
          <cell r="G1593" t="str">
            <v>031002004184095.</v>
          </cell>
          <cell r="H1593">
            <v>44942</v>
          </cell>
          <cell r="I1593" t="str">
            <v>EN_TRANSITO</v>
          </cell>
          <cell r="J1593">
            <v>44944</v>
          </cell>
          <cell r="K1593" t="str">
            <v xml:space="preserve">ANGIE DANIRA RAMOS VALLEJO / </v>
          </cell>
          <cell r="L1593" t="str">
            <v>RIOBAMBA / LIZARZABURU / CALLE ENRIQUE BARRIGA 19 Y BOYACA CASA DE DOS PISOS SIN PINTAR FRENTE A LA IGLESIA CRISTINA GRACIA Y PAZ</v>
          </cell>
          <cell r="M1593" t="str">
            <v>605627280</v>
          </cell>
          <cell r="N1593" t="str">
            <v>999007312 /  992651621</v>
          </cell>
          <cell r="P1593" t="str">
            <v>RIOBAMBA</v>
          </cell>
          <cell r="Q1593" t="str">
            <v>RIOBAMBA</v>
          </cell>
          <cell r="R1593" t="str">
            <v>CHIMBORAZO</v>
          </cell>
          <cell r="T1593" t="str">
            <v>TRAMACO</v>
          </cell>
          <cell r="U1593" t="str">
            <v>FLEXNETUIO_PROVINCIA</v>
          </cell>
          <cell r="V1593">
            <v>1</v>
          </cell>
          <cell r="W1593">
            <v>1</v>
          </cell>
          <cell r="X1593" t="str">
            <v>FLEXNET</v>
          </cell>
          <cell r="Y1593" t="str">
            <v>FLEX NET CALLE 28 DE JUNIO S/N Y GARCIA MORENO ENTRADA LLANO GRANDE</v>
          </cell>
        </row>
        <row r="1594">
          <cell r="A1594" t="str">
            <v>20003068448480</v>
          </cell>
          <cell r="B1594">
            <v>497243</v>
          </cell>
          <cell r="C1594" t="str">
            <v>20003068448480</v>
          </cell>
          <cell r="D1594" t="str">
            <v>CONECEL</v>
          </cell>
          <cell r="E1594" t="str">
            <v>DESPACHO</v>
          </cell>
          <cell r="F1594" t="str">
            <v>NORMAL</v>
          </cell>
          <cell r="G1594" t="str">
            <v>031002004184079</v>
          </cell>
          <cell r="H1594">
            <v>44942</v>
          </cell>
          <cell r="I1594" t="str">
            <v>ENTREGADO</v>
          </cell>
          <cell r="J1594">
            <v>44943</v>
          </cell>
          <cell r="K1594" t="str">
            <v xml:space="preserve">DAYANA MICHELLE CASTRO VELEZ / </v>
          </cell>
          <cell r="L1594" t="str">
            <v>AMBATO / SAN FRANCISCO / CIUDADELA LA ALBORADA /AV ATAHUALPA Y CESAR AUGUSTO VILLACRES Preuniversitario Einstein Ambato Y HOTEL ANDINO REAL</v>
          </cell>
          <cell r="M1594" t="str">
            <v>1804406096</v>
          </cell>
          <cell r="N1594" t="str">
            <v>979369383 /  979369383</v>
          </cell>
          <cell r="O1594" t="str">
            <v/>
          </cell>
          <cell r="P1594" t="str">
            <v>AMBATO</v>
          </cell>
          <cell r="Q1594" t="str">
            <v>AMBATO</v>
          </cell>
          <cell r="R1594" t="str">
            <v>TUNGURAHUA</v>
          </cell>
          <cell r="S1594" t="str">
            <v>AMBATO</v>
          </cell>
          <cell r="T1594" t="str">
            <v>TRAMACO</v>
          </cell>
          <cell r="U1594" t="str">
            <v>FLEXNETUIO_PROVINCIA</v>
          </cell>
          <cell r="V1594">
            <v>1</v>
          </cell>
          <cell r="W1594">
            <v>1</v>
          </cell>
          <cell r="X1594" t="str">
            <v>FLEXNET</v>
          </cell>
          <cell r="Y1594" t="str">
            <v>FLEX NET CALLE 28 DE JUNIO S/N Y GARCIA MORENO ENTRADA LLANO GRANDE</v>
          </cell>
        </row>
        <row r="1595">
          <cell r="A1595" t="str">
            <v>20003068511762</v>
          </cell>
          <cell r="B1595">
            <v>497245</v>
          </cell>
          <cell r="C1595" t="str">
            <v>20003068511762</v>
          </cell>
          <cell r="D1595" t="str">
            <v>CONECEL</v>
          </cell>
          <cell r="E1595" t="str">
            <v>DESPACHO</v>
          </cell>
          <cell r="F1595" t="str">
            <v>NORMAL</v>
          </cell>
          <cell r="G1595" t="str">
            <v>FT79999</v>
          </cell>
          <cell r="H1595">
            <v>44942</v>
          </cell>
          <cell r="I1595" t="str">
            <v>COORDINADO</v>
          </cell>
          <cell r="J1595">
            <v>44944</v>
          </cell>
          <cell r="K1595" t="str">
            <v xml:space="preserve">KARLA MARIBEL CHIPANTAXI TULCANAZO / </v>
          </cell>
          <cell r="L1595" t="str">
            <v>QUITO / MITAD DEL MUNDO / AV. MANUEL CORDOBA GALARZA KM. 8 1/2 Y PASAJE FRANCISCO GUERRERO JUNTO A LA FABRICA TUPERWARE /LA EMPRESA SE LLAMA MADEVA</v>
          </cell>
          <cell r="M1595" t="str">
            <v>1752088466</v>
          </cell>
          <cell r="N1595" t="str">
            <v>983674611 /  997472665</v>
          </cell>
          <cell r="P1595" t="str">
            <v>QUITO</v>
          </cell>
          <cell r="Q1595" t="str">
            <v>QUITO</v>
          </cell>
          <cell r="R1595" t="str">
            <v>PICHINCHA</v>
          </cell>
          <cell r="T1595" t="str">
            <v>FLEXTRANS UIO</v>
          </cell>
          <cell r="U1595" t="str">
            <v>FLEXNETUIO_LOCAL</v>
          </cell>
          <cell r="V1595">
            <v>1</v>
          </cell>
          <cell r="W1595">
            <v>1</v>
          </cell>
          <cell r="X1595" t="str">
            <v>FLEXNET</v>
          </cell>
          <cell r="Y1595" t="str">
            <v>FLEX NET CALLE 28 DE JUNIO S/N Y GARCIA MORENO ENTRADA LLANO GRANDE</v>
          </cell>
        </row>
        <row r="1596">
          <cell r="A1596" t="str">
            <v>R_23_009_01123976</v>
          </cell>
          <cell r="B1596">
            <v>497242</v>
          </cell>
          <cell r="C1596" t="str">
            <v>R_23_009_01123976</v>
          </cell>
          <cell r="D1596" t="str">
            <v>ROER</v>
          </cell>
          <cell r="E1596" t="str">
            <v>DESPACHO</v>
          </cell>
          <cell r="F1596" t="str">
            <v>EMERGENCIA</v>
          </cell>
          <cell r="G1596" t="str">
            <v>FT79942</v>
          </cell>
          <cell r="H1596">
            <v>44942</v>
          </cell>
          <cell r="I1596" t="str">
            <v>ENTREGADO</v>
          </cell>
          <cell r="J1596">
            <v>44942</v>
          </cell>
          <cell r="K1596" t="str">
            <v>ROER_EDGAR MARMOL</v>
          </cell>
          <cell r="L1596" t="str">
            <v>DE LAS HIGUERAS Y ELOY ALFARO CARRETAS 1</v>
          </cell>
          <cell r="M1596" t="str">
            <v>R_23_009_01123976</v>
          </cell>
          <cell r="P1596" t="str">
            <v>170503</v>
          </cell>
          <cell r="Q1596" t="str">
            <v>QUITO</v>
          </cell>
          <cell r="R1596" t="str">
            <v>PICHINCHA</v>
          </cell>
          <cell r="S1596" t="str">
            <v>QUITO</v>
          </cell>
          <cell r="T1596" t="str">
            <v>TRANSPORTE FLEXNET</v>
          </cell>
          <cell r="U1596" t="str">
            <v>FLEXNETUIO_LOCAL</v>
          </cell>
          <cell r="V1596">
            <v>1</v>
          </cell>
          <cell r="X1596" t="str">
            <v>FLEXNET DEL ECUADOR</v>
          </cell>
          <cell r="Y1596" t="str">
            <v>28 DE JUNIO Y GARCIA MORENO</v>
          </cell>
        </row>
        <row r="1597">
          <cell r="A1597" t="str">
            <v>MULTI_23_025</v>
          </cell>
          <cell r="B1597">
            <v>497241</v>
          </cell>
          <cell r="C1597" t="str">
            <v>MULTI_23_025</v>
          </cell>
          <cell r="D1597" t="str">
            <v>MULTIVAC</v>
          </cell>
          <cell r="E1597" t="str">
            <v>DESPACHO</v>
          </cell>
          <cell r="G1597" t="str">
            <v>FT80198</v>
          </cell>
          <cell r="H1597">
            <v>44942</v>
          </cell>
          <cell r="I1597" t="str">
            <v>ENTREGADO</v>
          </cell>
          <cell r="J1597">
            <v>44943</v>
          </cell>
          <cell r="K1597" t="str">
            <v>PRONACA-ECUADASA-GYE</v>
          </cell>
          <cell r="L1597" t="str">
            <v>AV. PEDRO MENENDEZ  GILBERT Y LA RIA REF: JUNTO LICEO NAVAL NORTE</v>
          </cell>
          <cell r="P1597" t="str">
            <v>090505</v>
          </cell>
          <cell r="Q1597" t="str">
            <v>GUAYAQUIL</v>
          </cell>
          <cell r="R1597" t="str">
            <v>GUAYAS</v>
          </cell>
          <cell r="S1597" t="str">
            <v>GUAYAQUIL</v>
          </cell>
          <cell r="T1597" t="str">
            <v>CARGO UNION</v>
          </cell>
          <cell r="U1597" t="str">
            <v>FLEXNETUIO_GYE</v>
          </cell>
          <cell r="V1597">
            <v>1</v>
          </cell>
          <cell r="W1597">
            <v>1</v>
          </cell>
          <cell r="X1597" t="str">
            <v>FLEXNET UIO</v>
          </cell>
          <cell r="Y1597" t="str">
            <v>PANAMERICANA NORTE KM 12 1/2  LLANO GRANDE</v>
          </cell>
        </row>
        <row r="1598">
          <cell r="A1598" t="str">
            <v>2483928</v>
          </cell>
          <cell r="B1598">
            <v>497240</v>
          </cell>
          <cell r="C1598" t="str">
            <v>2483928</v>
          </cell>
          <cell r="D1598" t="str">
            <v>MDELIVERY</v>
          </cell>
          <cell r="E1598" t="str">
            <v>DESPACHO</v>
          </cell>
          <cell r="F1598" t="str">
            <v>EXPRESS</v>
          </cell>
          <cell r="G1598" t="str">
            <v>031080002483928</v>
          </cell>
          <cell r="H1598">
            <v>44942</v>
          </cell>
          <cell r="I1598" t="str">
            <v>ENTREGADO</v>
          </cell>
          <cell r="J1598">
            <v>44942</v>
          </cell>
          <cell r="K1598" t="str">
            <v xml:space="preserve">ELIANA PERALTA Y O OSWALDO CAMPOVERDE_COLINEAL CORPORATION CIA LTDA </v>
          </cell>
          <cell r="L1598" t="str">
            <v>PARQUE INDUSTRIAL DE CUENCA CALLE OCTAVIO CHACON 2100 Y PRIMERA TRANSVERSAL EN COLINEAL CUENCA AZUAY</v>
          </cell>
          <cell r="M1598" t="str">
            <v>0190110001001</v>
          </cell>
          <cell r="N1598" t="str">
            <v>995820890</v>
          </cell>
          <cell r="P1598" t="str">
            <v>CUENCA</v>
          </cell>
          <cell r="Q1598" t="str">
            <v>CUENCA</v>
          </cell>
          <cell r="R1598" t="str">
            <v>AZUAY</v>
          </cell>
          <cell r="T1598" t="str">
            <v>TRAMACO</v>
          </cell>
          <cell r="U1598" t="str">
            <v>FLEXNETUIO_PROVINCIA</v>
          </cell>
          <cell r="V1598">
            <v>1</v>
          </cell>
          <cell r="W1598">
            <v>1</v>
          </cell>
          <cell r="X1598" t="str">
            <v>FLEXNET ECUADOR - MDELIVERY</v>
          </cell>
          <cell r="Y1598" t="str">
            <v>CALLE 28 DE JUNIO S/N Y GARCIA MORENO ENTRADA LLANO GRANDE</v>
          </cell>
        </row>
        <row r="1599">
          <cell r="A1599" t="str">
            <v>LDDGYEA0046</v>
          </cell>
          <cell r="B1599">
            <v>497231</v>
          </cell>
          <cell r="C1599" t="str">
            <v>LDDGYEA0046</v>
          </cell>
          <cell r="D1599" t="str">
            <v>CONECEL_DOCUMENTOS</v>
          </cell>
          <cell r="E1599" t="str">
            <v>DESPACHO</v>
          </cell>
          <cell r="F1599" t="str">
            <v>NORMAL</v>
          </cell>
          <cell r="G1599" t="str">
            <v>FT80087</v>
          </cell>
          <cell r="H1599">
            <v>44942</v>
          </cell>
          <cell r="I1599" t="str">
            <v>ENTREGADO</v>
          </cell>
          <cell r="J1599">
            <v>44943</v>
          </cell>
          <cell r="K1599" t="str">
            <v>Stephanie Perez ACC/Paola Loja ACC-OPE Equipos</v>
          </cell>
          <cell r="L1599" t="str">
            <v>GYE - Centro Comercial Garzo centro-ACC/REGULARIZACIONES</v>
          </cell>
          <cell r="M1599" t="str">
            <v>0</v>
          </cell>
          <cell r="N1599" t="str">
            <v>993393277</v>
          </cell>
          <cell r="O1599" t="str">
            <v/>
          </cell>
          <cell r="P1599" t="str">
            <v>GUAYAQUIL</v>
          </cell>
          <cell r="Q1599" t="str">
            <v>GUAYAQUIL</v>
          </cell>
          <cell r="R1599" t="str">
            <v>GUAYAS</v>
          </cell>
          <cell r="T1599" t="str">
            <v>ITSACOURIER</v>
          </cell>
          <cell r="U1599" t="str">
            <v>FLEXNETUIO_GYE</v>
          </cell>
          <cell r="V1599">
            <v>1</v>
          </cell>
          <cell r="W1599">
            <v>1</v>
          </cell>
          <cell r="X1599" t="str">
            <v>FLEXNET</v>
          </cell>
          <cell r="Y1599" t="str">
            <v>FLEX NET CALLE 28 DE JUNIO S/N Y GARCIA MORENO ENTRADA LLANO GRANDE</v>
          </cell>
        </row>
        <row r="1600">
          <cell r="A1600" t="str">
            <v>LDDGYEB0046</v>
          </cell>
          <cell r="B1600">
            <v>497232</v>
          </cell>
          <cell r="C1600" t="str">
            <v>LDDGYEB0046</v>
          </cell>
          <cell r="D1600" t="str">
            <v>CONECEL_DOCUMENTOS</v>
          </cell>
          <cell r="E1600" t="str">
            <v>DESPACHO</v>
          </cell>
          <cell r="F1600" t="str">
            <v>NORMAL</v>
          </cell>
          <cell r="G1600" t="str">
            <v>FT80086</v>
          </cell>
          <cell r="H1600">
            <v>44942</v>
          </cell>
          <cell r="I1600" t="str">
            <v>ENTREGADO</v>
          </cell>
          <cell r="J1600">
            <v>44943</v>
          </cell>
          <cell r="K1600" t="str">
            <v>Stephanie Perez ACC</v>
          </cell>
          <cell r="L1600" t="str">
            <v>GYE - Centro Comercial Garzo centro-ACC</v>
          </cell>
          <cell r="M1600" t="str">
            <v>0</v>
          </cell>
          <cell r="N1600" t="str">
            <v>9399196442</v>
          </cell>
          <cell r="O1600" t="str">
            <v/>
          </cell>
          <cell r="P1600" t="str">
            <v>GUAYAQUIL</v>
          </cell>
          <cell r="Q1600" t="str">
            <v>GUAYAQUIL</v>
          </cell>
          <cell r="R1600" t="str">
            <v>GUAYAS</v>
          </cell>
          <cell r="T1600" t="str">
            <v>ITSACOURIER</v>
          </cell>
          <cell r="U1600" t="str">
            <v>FLEXNETUIO_GYE</v>
          </cell>
          <cell r="V1600">
            <v>1</v>
          </cell>
          <cell r="W1600">
            <v>1</v>
          </cell>
          <cell r="X1600" t="str">
            <v>FLEXNET</v>
          </cell>
          <cell r="Y1600" t="str">
            <v>FLEX NET CALLE 28 DE JUNIO S/N Y GARCIA MORENO ENTRADA LLANO GRANDE</v>
          </cell>
        </row>
        <row r="1601">
          <cell r="A1601" t="str">
            <v>LDDUIOC0029</v>
          </cell>
          <cell r="B1601">
            <v>497233</v>
          </cell>
          <cell r="C1601" t="str">
            <v>LDDUIOC0029</v>
          </cell>
          <cell r="D1601" t="str">
            <v>CONECEL_DOCUMENTOS</v>
          </cell>
          <cell r="E1601" t="str">
            <v>DESPACHO</v>
          </cell>
          <cell r="F1601" t="str">
            <v>NORMAL</v>
          </cell>
          <cell r="G1601" t="str">
            <v>FT80088</v>
          </cell>
          <cell r="H1601">
            <v>44942</v>
          </cell>
          <cell r="I1601" t="str">
            <v>ENTREGADO</v>
          </cell>
          <cell r="J1601">
            <v>44943</v>
          </cell>
          <cell r="K1601" t="str">
            <v>Yoel Ramirez/ADT</v>
          </cell>
          <cell r="L1601" t="str">
            <v>Quito: Yanez Pinzon y Colon Edificio Rigel piso 3</v>
          </cell>
          <cell r="M1601" t="str">
            <v>0</v>
          </cell>
          <cell r="N1601" t="str">
            <v>961420773</v>
          </cell>
          <cell r="O1601" t="str">
            <v/>
          </cell>
          <cell r="P1601" t="str">
            <v>QUITO</v>
          </cell>
          <cell r="Q1601" t="str">
            <v>QUITO</v>
          </cell>
          <cell r="R1601" t="str">
            <v>PICHINCHA</v>
          </cell>
          <cell r="T1601" t="str">
            <v>FLEXTRANS UIO</v>
          </cell>
          <cell r="V1601">
            <v>1</v>
          </cell>
          <cell r="W1601">
            <v>1</v>
          </cell>
          <cell r="X1601" t="str">
            <v>FLEXNET</v>
          </cell>
          <cell r="Y1601" t="str">
            <v>FLEX NET CALLE 28 DE JUNIO S/N Y GARCIA MORENO ENTRADA LLANO GRANDE</v>
          </cell>
        </row>
        <row r="1602">
          <cell r="A1602" t="str">
            <v>LDDUIOE0050</v>
          </cell>
          <cell r="B1602">
            <v>497234</v>
          </cell>
          <cell r="C1602" t="str">
            <v>LDDUIOE0050</v>
          </cell>
          <cell r="D1602" t="str">
            <v>CONECEL_DOCUMENTOS</v>
          </cell>
          <cell r="E1602" t="str">
            <v>DESPACHO</v>
          </cell>
          <cell r="F1602" t="str">
            <v>NORMAL</v>
          </cell>
          <cell r="G1602" t="str">
            <v>FT80089</v>
          </cell>
          <cell r="H1602">
            <v>44942</v>
          </cell>
          <cell r="I1602" t="str">
            <v>ENTREGADO</v>
          </cell>
          <cell r="J1602">
            <v>44943</v>
          </cell>
          <cell r="K1602" t="str">
            <v>Maria Fernanda Munoz/CANT</v>
          </cell>
          <cell r="L1602" t="str">
            <v xml:space="preserve">QUITO Av. 10 de Agosto N34-601 y Juan Pablo Sanz </v>
          </cell>
          <cell r="M1602" t="str">
            <v>0</v>
          </cell>
          <cell r="N1602" t="str">
            <v>998118542/979067498</v>
          </cell>
          <cell r="O1602" t="str">
            <v/>
          </cell>
          <cell r="P1602" t="str">
            <v>QUITO</v>
          </cell>
          <cell r="Q1602" t="str">
            <v>QUITO</v>
          </cell>
          <cell r="R1602" t="str">
            <v>PICHINCHA</v>
          </cell>
          <cell r="T1602" t="str">
            <v>FLEXTRANS UIO</v>
          </cell>
          <cell r="V1602">
            <v>1</v>
          </cell>
          <cell r="W1602">
            <v>1</v>
          </cell>
          <cell r="X1602" t="str">
            <v>FLEXNET</v>
          </cell>
          <cell r="Y1602" t="str">
            <v>FLEX NET CALLE 28 DE JUNIO S/N Y GARCIA MORENO ENTRADA LLANO GRANDE</v>
          </cell>
        </row>
        <row r="1603">
          <cell r="A1603" t="str">
            <v>LDDGYEF0045</v>
          </cell>
          <cell r="B1603">
            <v>497235</v>
          </cell>
          <cell r="C1603" t="str">
            <v>LDDGYEF0045</v>
          </cell>
          <cell r="D1603" t="str">
            <v>CONECEL_DOCUMENTOS</v>
          </cell>
          <cell r="E1603" t="str">
            <v>DESPACHO</v>
          </cell>
          <cell r="F1603" t="str">
            <v>NORMAL</v>
          </cell>
          <cell r="G1603" t="str">
            <v>FT80085</v>
          </cell>
          <cell r="H1603">
            <v>44942</v>
          </cell>
          <cell r="I1603" t="str">
            <v>ENTREGADO</v>
          </cell>
          <cell r="J1603">
            <v>44943</v>
          </cell>
          <cell r="K1603" t="str">
            <v>TOMAS ANDRADE/GSO/ALG</v>
          </cell>
          <cell r="L1603" t="str">
            <v xml:space="preserve"> Gye:  Urdenor 2 - parque empresarial colon , edificio Coloncorp B mezanine atras de Netlife</v>
          </cell>
          <cell r="M1603" t="str">
            <v>0</v>
          </cell>
          <cell r="N1603" t="str">
            <v>982033756</v>
          </cell>
          <cell r="O1603" t="str">
            <v/>
          </cell>
          <cell r="P1603" t="str">
            <v>GUAYAQUIL</v>
          </cell>
          <cell r="Q1603" t="str">
            <v>GUAYAQUIL</v>
          </cell>
          <cell r="R1603" t="str">
            <v>GUAYAS</v>
          </cell>
          <cell r="T1603" t="str">
            <v>CARGO UNION</v>
          </cell>
          <cell r="U1603" t="str">
            <v>FLEXNETUIO_GYE</v>
          </cell>
          <cell r="V1603">
            <v>1</v>
          </cell>
          <cell r="W1603">
            <v>1</v>
          </cell>
          <cell r="X1603" t="str">
            <v>FLEXNET</v>
          </cell>
          <cell r="Y1603" t="str">
            <v>FLEX NET CALLE 28 DE JUNIO S/N Y GARCIA MORENO ENTRADA LLANO GRANDE</v>
          </cell>
        </row>
        <row r="1604">
          <cell r="A1604" t="str">
            <v>LDDGYEG0052</v>
          </cell>
          <cell r="B1604">
            <v>497236</v>
          </cell>
          <cell r="C1604" t="str">
            <v>LDDGYEG0052</v>
          </cell>
          <cell r="D1604" t="str">
            <v>CONECEL_DOCUMENTOS</v>
          </cell>
          <cell r="E1604" t="str">
            <v>DESPACHO</v>
          </cell>
          <cell r="F1604" t="str">
            <v>NORMAL</v>
          </cell>
          <cell r="G1604" t="str">
            <v>FT80084</v>
          </cell>
          <cell r="H1604">
            <v>44942</v>
          </cell>
          <cell r="I1604" t="str">
            <v>ENTREGADO</v>
          </cell>
          <cell r="J1604">
            <v>44943</v>
          </cell>
          <cell r="K1604" t="str">
            <v>GABRIELA SANDOVAL/PSG</v>
          </cell>
          <cell r="L1604" t="str">
            <v xml:space="preserve"> Gye:  Urdenor 2 - parque empresarial colon , edificio Coloncorp B mezanine atras de Netlife</v>
          </cell>
          <cell r="M1604" t="str">
            <v>0</v>
          </cell>
          <cell r="N1604" t="str">
            <v>982033756</v>
          </cell>
          <cell r="O1604" t="str">
            <v/>
          </cell>
          <cell r="P1604" t="str">
            <v>GUAYAQUIL</v>
          </cell>
          <cell r="Q1604" t="str">
            <v>GUAYAQUIL</v>
          </cell>
          <cell r="R1604" t="str">
            <v>GUAYAS</v>
          </cell>
          <cell r="T1604" t="str">
            <v>CARGO UNION</v>
          </cell>
          <cell r="U1604" t="str">
            <v>FLEXNETUIO_GYE</v>
          </cell>
          <cell r="V1604">
            <v>1</v>
          </cell>
          <cell r="W1604">
            <v>1</v>
          </cell>
          <cell r="X1604" t="str">
            <v>FLEXNET</v>
          </cell>
          <cell r="Y1604" t="str">
            <v>FLEX NET CALLE 28 DE JUNIO S/N Y GARCIA MORENO ENTRADA LLANO GRANDE</v>
          </cell>
        </row>
        <row r="1605">
          <cell r="A1605" t="str">
            <v>LDDGYEH0032</v>
          </cell>
          <cell r="B1605">
            <v>497237</v>
          </cell>
          <cell r="C1605" t="str">
            <v>LDDGYEH0032</v>
          </cell>
          <cell r="D1605" t="str">
            <v>CONECEL_DOCUMENTOS</v>
          </cell>
          <cell r="E1605" t="str">
            <v>DESPACHO</v>
          </cell>
          <cell r="F1605" t="str">
            <v>NORMAL</v>
          </cell>
          <cell r="G1605" t="str">
            <v>FT80083</v>
          </cell>
          <cell r="H1605">
            <v>44942</v>
          </cell>
          <cell r="I1605" t="str">
            <v>ENTREGADO</v>
          </cell>
          <cell r="J1605">
            <v>44943</v>
          </cell>
          <cell r="K1605" t="str">
            <v>Lourdes Quinteros/OFC BRELDYNG</v>
          </cell>
          <cell r="L1605" t="str">
            <v>OFC BRELDYNG CALLE 7MO PASAJE 37ª Y V. EMILIO ROMERO, BODEGAS DE FERRETERIA ESPINOZA, bodega #8 (exactamente queda en la Juan Tanca Marengo km. 4.5 pasando la coca cola</v>
          </cell>
          <cell r="M1605" t="str">
            <v>0</v>
          </cell>
          <cell r="N1605" t="str">
            <v>0</v>
          </cell>
          <cell r="O1605" t="str">
            <v/>
          </cell>
          <cell r="P1605" t="str">
            <v>GUAYAQUIL</v>
          </cell>
          <cell r="Q1605" t="str">
            <v>GUAYAQUIL</v>
          </cell>
          <cell r="R1605" t="str">
            <v>GUAYAS</v>
          </cell>
          <cell r="T1605" t="str">
            <v>CARGO UNION</v>
          </cell>
          <cell r="U1605" t="str">
            <v>FLEXNETUIO_GYE</v>
          </cell>
          <cell r="V1605">
            <v>1</v>
          </cell>
          <cell r="W1605">
            <v>1</v>
          </cell>
          <cell r="X1605" t="str">
            <v>FLEXNET</v>
          </cell>
          <cell r="Y1605" t="str">
            <v>FLEX NET CALLE 28 DE JUNIO S/N Y GARCIA MORENO ENTRADA LLANO GRANDE</v>
          </cell>
        </row>
        <row r="1606">
          <cell r="A1606" t="str">
            <v>LDDGYEI0032</v>
          </cell>
          <cell r="B1606">
            <v>497238</v>
          </cell>
          <cell r="C1606" t="str">
            <v>LDDGYEI0032</v>
          </cell>
          <cell r="D1606" t="str">
            <v>CONECEL_DOCUMENTOS</v>
          </cell>
          <cell r="E1606" t="str">
            <v>DESPACHO</v>
          </cell>
          <cell r="F1606" t="str">
            <v>NORMAL</v>
          </cell>
          <cell r="G1606" t="str">
            <v>FT80082</v>
          </cell>
          <cell r="H1606">
            <v>44942</v>
          </cell>
          <cell r="I1606" t="str">
            <v>ENTREGADO</v>
          </cell>
          <cell r="J1606">
            <v>44943</v>
          </cell>
          <cell r="K1606" t="str">
            <v>Paola Loja /Conecel Reg</v>
          </cell>
          <cell r="L1606" t="str">
            <v>GYE - Centro Comercial Garzo centro-ACC</v>
          </cell>
          <cell r="M1606" t="str">
            <v>0</v>
          </cell>
          <cell r="N1606" t="str">
            <v>993393277</v>
          </cell>
          <cell r="O1606" t="str">
            <v/>
          </cell>
          <cell r="P1606" t="str">
            <v>GUAYAQUIL</v>
          </cell>
          <cell r="Q1606" t="str">
            <v>GUAYAQUIL</v>
          </cell>
          <cell r="R1606" t="str">
            <v>GUAYAS</v>
          </cell>
          <cell r="T1606" t="str">
            <v>ITSACOURIER</v>
          </cell>
          <cell r="U1606" t="str">
            <v>FLEXNETUIO_GYE</v>
          </cell>
          <cell r="V1606">
            <v>1</v>
          </cell>
          <cell r="W1606">
            <v>1</v>
          </cell>
          <cell r="X1606" t="str">
            <v>FLEXNET</v>
          </cell>
          <cell r="Y1606" t="str">
            <v>FLEX NET CALLE 28 DE JUNIO S/N Y GARCIA MORENO ENTRADA LLANO GRANDE</v>
          </cell>
        </row>
        <row r="1607">
          <cell r="A1607" t="str">
            <v>2484234</v>
          </cell>
          <cell r="B1607">
            <v>497228</v>
          </cell>
          <cell r="C1607" t="str">
            <v>2484234</v>
          </cell>
          <cell r="D1607" t="str">
            <v>MDELIVERY</v>
          </cell>
          <cell r="E1607" t="str">
            <v>DESPACHO</v>
          </cell>
          <cell r="F1607" t="str">
            <v>NORMAL</v>
          </cell>
          <cell r="G1607" t="str">
            <v>FT80066</v>
          </cell>
          <cell r="H1607">
            <v>44942</v>
          </cell>
          <cell r="I1607" t="str">
            <v>ENTREGADO</v>
          </cell>
          <cell r="J1607">
            <v>44943</v>
          </cell>
          <cell r="K1607" t="str">
            <v>EDGAR PAUL ROJAS MERO_EDGAR PAUL ROJAS MERO</v>
          </cell>
          <cell r="L1607" t="str">
            <v xml:space="preserve">GUAYACANES UNOS 500M ANTES DE LLEGAR AL PUENTE QUE UNE SAN BORONDON CON SAUCE EN UNA LUBRILAVADORA YORMA GALPoN ROJO CON NEGRO Y AFUERA VENDEN EMPANADAS </v>
          </cell>
          <cell r="M1607" t="str">
            <v>0951745074001</v>
          </cell>
          <cell r="N1607" t="str">
            <v>0998648609</v>
          </cell>
          <cell r="O1607" t="str">
            <v/>
          </cell>
          <cell r="P1607" t="str">
            <v>GUAYAQUIL</v>
          </cell>
          <cell r="Q1607" t="str">
            <v>GUAYAQUIL</v>
          </cell>
          <cell r="R1607" t="str">
            <v>GUAYAS</v>
          </cell>
          <cell r="T1607" t="str">
            <v>ITSACOURIER</v>
          </cell>
          <cell r="U1607" t="str">
            <v>FLEXNETUIO_GYE</v>
          </cell>
          <cell r="V1607">
            <v>1</v>
          </cell>
          <cell r="W1607">
            <v>1</v>
          </cell>
          <cell r="X1607" t="str">
            <v>FLEXNET ECUADOR - MDELIVERY</v>
          </cell>
          <cell r="Y1607" t="str">
            <v>CALLE 28 DE JUNIO S/N Y GARCIA MORENO ENTRADA LLANO GRANDE</v>
          </cell>
        </row>
        <row r="1608">
          <cell r="A1608" t="str">
            <v>2484235</v>
          </cell>
          <cell r="B1608">
            <v>497229</v>
          </cell>
          <cell r="C1608" t="str">
            <v>2484235</v>
          </cell>
          <cell r="D1608" t="str">
            <v>MDELIVERY</v>
          </cell>
          <cell r="E1608" t="str">
            <v>DESPACHO</v>
          </cell>
          <cell r="F1608" t="str">
            <v>NORMAL</v>
          </cell>
          <cell r="G1608" t="str">
            <v>FT80011</v>
          </cell>
          <cell r="H1608">
            <v>44942</v>
          </cell>
          <cell r="I1608" t="str">
            <v>INCIDENCIA</v>
          </cell>
          <cell r="J1608">
            <v>44943</v>
          </cell>
          <cell r="K1608" t="str">
            <v xml:space="preserve"> EDISON JAVIER AILLON CHAVEZ_ EDISON JAVIER AILLON CHAVEZ</v>
          </cell>
          <cell r="L1608" t="str">
            <v>SECTOR LA ARMENIA URBANIZACIoN RIVERA 2 CALLE SOLIDARIA E3 27 Y CALLE DE LA PAZ DOMICILIO CASA INDEPENDIENTE PORTON DE COLOR CAFE REFERENCIA INGRESAR POR LA AVENIDA VIO JARAMILLO ALVARADO</v>
          </cell>
          <cell r="M1608" t="str">
            <v>1704679248001</v>
          </cell>
          <cell r="N1608" t="str">
            <v>0987512281</v>
          </cell>
          <cell r="O1608" t="str">
            <v/>
          </cell>
          <cell r="P1608" t="str">
            <v>QUITO</v>
          </cell>
          <cell r="Q1608" t="str">
            <v>QUITO</v>
          </cell>
          <cell r="R1608" t="str">
            <v>PICHINCHA</v>
          </cell>
          <cell r="T1608" t="str">
            <v>FLEXTRANS UIO</v>
          </cell>
          <cell r="U1608" t="str">
            <v>FLEXNETUIO_LOCAL</v>
          </cell>
          <cell r="V1608">
            <v>1</v>
          </cell>
          <cell r="W1608">
            <v>1</v>
          </cell>
          <cell r="X1608" t="str">
            <v>FLEXNET ECUADOR - MDELIVERY</v>
          </cell>
          <cell r="Y1608" t="str">
            <v>CALLE 28 DE JUNIO S/N Y GARCIA MORENO ENTRADA LLANO GRANDE</v>
          </cell>
        </row>
        <row r="1609">
          <cell r="A1609" t="str">
            <v>2484253</v>
          </cell>
          <cell r="B1609">
            <v>497230</v>
          </cell>
          <cell r="C1609" t="str">
            <v>2484253</v>
          </cell>
          <cell r="D1609" t="str">
            <v>MDELIVERY</v>
          </cell>
          <cell r="E1609" t="str">
            <v>DESPACHO</v>
          </cell>
          <cell r="F1609" t="str">
            <v>NORMAL</v>
          </cell>
          <cell r="G1609" t="str">
            <v>FT80071</v>
          </cell>
          <cell r="H1609">
            <v>44942</v>
          </cell>
          <cell r="I1609" t="str">
            <v>ENTREGADO</v>
          </cell>
          <cell r="J1609">
            <v>44943</v>
          </cell>
          <cell r="K1609" t="str">
            <v>ERIC MERCADO O PEDRO ILLESCAS_GEORGE MANUEL MACIAS ERAZO</v>
          </cell>
          <cell r="L1609" t="str">
            <v>ciudadela 9 de octubre calle tercera villa 306 y avenida tercera sur de la ciudad casa de 2 pisos con rejas blancas</v>
          </cell>
          <cell r="M1609" t="str">
            <v>0930934120001</v>
          </cell>
          <cell r="N1609" t="str">
            <v>0995801473</v>
          </cell>
          <cell r="O1609" t="str">
            <v/>
          </cell>
          <cell r="P1609" t="str">
            <v>GUAYAQUIL</v>
          </cell>
          <cell r="Q1609" t="str">
            <v>GUAYAQUIL</v>
          </cell>
          <cell r="R1609" t="str">
            <v>GUAYAS</v>
          </cell>
          <cell r="T1609" t="str">
            <v>ITSACOURIER</v>
          </cell>
          <cell r="U1609" t="str">
            <v>FLEXNETUIO_GYE</v>
          </cell>
          <cell r="V1609">
            <v>1</v>
          </cell>
          <cell r="W1609">
            <v>1</v>
          </cell>
          <cell r="X1609" t="str">
            <v>FLEXNET ECUADOR - MDELIVERY</v>
          </cell>
          <cell r="Y1609" t="str">
            <v>CALLE 28 DE JUNIO S/N Y GARCIA MORENO ENTRADA LLANO GRANDE</v>
          </cell>
        </row>
        <row r="1610">
          <cell r="A1610" t="str">
            <v>2484189</v>
          </cell>
          <cell r="B1610">
            <v>497185</v>
          </cell>
          <cell r="C1610" t="str">
            <v>2484189</v>
          </cell>
          <cell r="D1610" t="str">
            <v>MDELIVERY</v>
          </cell>
          <cell r="E1610" t="str">
            <v>DESPACHO</v>
          </cell>
          <cell r="F1610" t="str">
            <v>EXPRESS</v>
          </cell>
          <cell r="G1610" t="str">
            <v>EC6456</v>
          </cell>
          <cell r="H1610">
            <v>44942</v>
          </cell>
          <cell r="I1610" t="str">
            <v>ENTREGADO</v>
          </cell>
          <cell r="J1610">
            <v>44943</v>
          </cell>
          <cell r="K1610" t="str">
            <v>KARELIS BLANCO_DIOFRANCIS CLARET YANCE MOROCOIMA</v>
          </cell>
          <cell r="L1610" t="str">
            <v xml:space="preserve"> SHYRIS Y GASPAR DE VILLAROEL E9 124 PUERTA NEGRA AL LADO DE ESTABLECIMIENTO DE CORTINAS UNA CUADRA SENTIDO 6 DE DICIEMBRE DE DATAPRO </v>
          </cell>
          <cell r="M1610" t="str">
            <v>1760691152001</v>
          </cell>
          <cell r="N1610" t="str">
            <v>0989476831</v>
          </cell>
          <cell r="O1610" t="str">
            <v/>
          </cell>
          <cell r="P1610" t="str">
            <v>QUITO</v>
          </cell>
          <cell r="Q1610" t="str">
            <v>QUITO</v>
          </cell>
          <cell r="R1610" t="str">
            <v>PICHINCHA</v>
          </cell>
          <cell r="T1610" t="str">
            <v>EXPRESSCON</v>
          </cell>
          <cell r="U1610" t="str">
            <v>FLEXNETUIO_LOCAL</v>
          </cell>
          <cell r="V1610">
            <v>1</v>
          </cell>
          <cell r="W1610">
            <v>1</v>
          </cell>
          <cell r="X1610" t="str">
            <v>FLEXNET ECUADOR - MDELIVERY</v>
          </cell>
          <cell r="Y1610" t="str">
            <v>CALLE 28 DE JUNIO S/N Y GARCIA MORENO ENTRADA LLANO GRANDE</v>
          </cell>
        </row>
        <row r="1611">
          <cell r="A1611" t="str">
            <v>2484190</v>
          </cell>
          <cell r="B1611">
            <v>497186</v>
          </cell>
          <cell r="C1611" t="str">
            <v>2484190</v>
          </cell>
          <cell r="D1611" t="str">
            <v>MDELIVERY</v>
          </cell>
          <cell r="E1611" t="str">
            <v>DESPACHO</v>
          </cell>
          <cell r="F1611" t="str">
            <v>EXPRESS</v>
          </cell>
          <cell r="G1611" t="str">
            <v>FTS46646</v>
          </cell>
          <cell r="H1611">
            <v>44942</v>
          </cell>
          <cell r="I1611" t="str">
            <v>ENTREGADO</v>
          </cell>
          <cell r="J1611">
            <v>44944</v>
          </cell>
          <cell r="K1611" t="str">
            <v>SERRANO CORREA ANGEL RENE_SERRANO CORREA ANGEL RENE</v>
          </cell>
          <cell r="L1611" t="str">
            <v>SAN BARTOLO EF11H OE1D CASA 39 DE 4 PISOS EN EL PRIMER PISO REFRENCIA JUNTO AL HOSPITAL DEL IEES SECTOR EL RECREO</v>
          </cell>
          <cell r="M1611" t="str">
            <v>1719440313001</v>
          </cell>
          <cell r="N1611" t="str">
            <v>0982201947</v>
          </cell>
          <cell r="O1611" t="str">
            <v/>
          </cell>
          <cell r="P1611" t="str">
            <v>QUITO</v>
          </cell>
          <cell r="Q1611" t="str">
            <v>QUITO</v>
          </cell>
          <cell r="R1611" t="str">
            <v>PICHINCHA</v>
          </cell>
          <cell r="T1611" t="str">
            <v>TRANSERVISS</v>
          </cell>
          <cell r="U1611" t="str">
            <v>FLEXNETUIO_LOCAL</v>
          </cell>
          <cell r="V1611">
            <v>1</v>
          </cell>
          <cell r="W1611">
            <v>1</v>
          </cell>
          <cell r="X1611" t="str">
            <v>FLEXNET ECUADOR - MDELIVERY</v>
          </cell>
          <cell r="Y1611" t="str">
            <v>CALLE 28 DE JUNIO S/N Y GARCIA MORENO ENTRADA LLANO GRANDE</v>
          </cell>
        </row>
        <row r="1612">
          <cell r="A1612" t="str">
            <v>2484192</v>
          </cell>
          <cell r="B1612">
            <v>497187</v>
          </cell>
          <cell r="C1612" t="str">
            <v>2484192</v>
          </cell>
          <cell r="D1612" t="str">
            <v>MDELIVERY</v>
          </cell>
          <cell r="E1612" t="str">
            <v>DESPACHO</v>
          </cell>
          <cell r="F1612" t="str">
            <v>EXPRESS</v>
          </cell>
          <cell r="G1612" t="str">
            <v>FTS46645</v>
          </cell>
          <cell r="H1612">
            <v>44942</v>
          </cell>
          <cell r="I1612" t="str">
            <v>ENTREGADO</v>
          </cell>
          <cell r="J1612">
            <v>44944</v>
          </cell>
          <cell r="K1612" t="str">
            <v>CRISTIAN ANDRES GERMAN PINCAY_CRISTIAN ANDRES GERMAN PINCAY</v>
          </cell>
          <cell r="L1612" t="str">
            <v>AV AMARU NAN Y QUITUMBE NAN PLATAFORMA GUBERNAMENTAL PISO 2 OFIC 202 MANDAR A LLAMAR CON EL GUARDIA</v>
          </cell>
          <cell r="M1612" t="str">
            <v>1311853558001</v>
          </cell>
          <cell r="N1612" t="str">
            <v>0979359741</v>
          </cell>
          <cell r="O1612" t="str">
            <v/>
          </cell>
          <cell r="P1612" t="str">
            <v>QUITO</v>
          </cell>
          <cell r="Q1612" t="str">
            <v>QUITO</v>
          </cell>
          <cell r="R1612" t="str">
            <v>PICHINCHA</v>
          </cell>
          <cell r="T1612" t="str">
            <v>TRANSERVISS</v>
          </cell>
          <cell r="U1612" t="str">
            <v>FLEXNETUIO_LOCAL</v>
          </cell>
          <cell r="V1612">
            <v>1</v>
          </cell>
          <cell r="W1612">
            <v>1</v>
          </cell>
          <cell r="X1612" t="str">
            <v>FLEXNET ECUADOR - MDELIVERY</v>
          </cell>
          <cell r="Y1612" t="str">
            <v>CALLE 28 DE JUNIO S/N Y GARCIA MORENO ENTRADA LLANO GRANDE</v>
          </cell>
        </row>
        <row r="1613">
          <cell r="A1613" t="str">
            <v>2484205</v>
          </cell>
          <cell r="B1613">
            <v>497188</v>
          </cell>
          <cell r="C1613" t="str">
            <v>2484205</v>
          </cell>
          <cell r="D1613" t="str">
            <v>MDELIVERY</v>
          </cell>
          <cell r="E1613" t="str">
            <v>DESPACHO</v>
          </cell>
          <cell r="F1613" t="str">
            <v>EXPRESS</v>
          </cell>
          <cell r="G1613" t="str">
            <v>FTS46647</v>
          </cell>
          <cell r="H1613">
            <v>44942</v>
          </cell>
          <cell r="I1613" t="str">
            <v>ENTREGADO</v>
          </cell>
          <cell r="J1613">
            <v>44942</v>
          </cell>
          <cell r="K1613" t="str">
            <v>CARCELEN FLORES WASHINGTON RODRIGO_CARCELEN FLORES WASHINGTON RODRIGO</v>
          </cell>
          <cell r="L1613" t="str">
            <v>LA MARIN OFICINAS BIENES INMUEBLES DE MUNICIPIO CALLES ESPEJO Y MONTUFAR</v>
          </cell>
          <cell r="M1613" t="str">
            <v>1003508064001</v>
          </cell>
          <cell r="N1613" t="str">
            <v>0984458770</v>
          </cell>
          <cell r="O1613" t="str">
            <v/>
          </cell>
          <cell r="P1613" t="str">
            <v>QUITO</v>
          </cell>
          <cell r="Q1613" t="str">
            <v>QUITO</v>
          </cell>
          <cell r="R1613" t="str">
            <v>PICHINCHA</v>
          </cell>
          <cell r="T1613" t="str">
            <v>TRANSERVISS</v>
          </cell>
          <cell r="U1613" t="str">
            <v>FLEXNETUIO_LOCAL</v>
          </cell>
          <cell r="V1613">
            <v>1</v>
          </cell>
          <cell r="W1613">
            <v>1</v>
          </cell>
          <cell r="X1613" t="str">
            <v>FLEXNET ECUADOR - MDELIVERY</v>
          </cell>
          <cell r="Y1613" t="str">
            <v>CALLE 28 DE JUNIO S/N Y GARCIA MORENO ENTRADA LLANO GRANDE</v>
          </cell>
        </row>
        <row r="1614">
          <cell r="A1614" t="str">
            <v>2484208</v>
          </cell>
          <cell r="B1614">
            <v>497189</v>
          </cell>
          <cell r="C1614" t="str">
            <v>2484208</v>
          </cell>
          <cell r="D1614" t="str">
            <v>MDELIVERY</v>
          </cell>
          <cell r="E1614" t="str">
            <v>DESPACHO</v>
          </cell>
          <cell r="F1614" t="str">
            <v>EXPRESS</v>
          </cell>
          <cell r="G1614" t="str">
            <v>FTS46648</v>
          </cell>
          <cell r="H1614">
            <v>44942</v>
          </cell>
          <cell r="I1614" t="str">
            <v>ENTREGADO</v>
          </cell>
          <cell r="J1614">
            <v>44944</v>
          </cell>
          <cell r="K1614" t="str">
            <v>MARCO ANTONIO TERAN MAYORGA_MARCO ANTONIO TERAN MAYORGA</v>
          </cell>
          <cell r="L1614" t="str">
            <v>VENEZUELA N13 293 Y RIO FRIO SECTOR DE LA AMeRICA CASA DE 4 PISOS COLOR VERDE</v>
          </cell>
          <cell r="M1614" t="str">
            <v>1709365033001</v>
          </cell>
          <cell r="N1614" t="str">
            <v>0984581187</v>
          </cell>
          <cell r="O1614" t="str">
            <v/>
          </cell>
          <cell r="P1614" t="str">
            <v>QUITO</v>
          </cell>
          <cell r="Q1614" t="str">
            <v>QUITO</v>
          </cell>
          <cell r="R1614" t="str">
            <v>PICHINCHA</v>
          </cell>
          <cell r="T1614" t="str">
            <v>TRANSERVISS</v>
          </cell>
          <cell r="U1614" t="str">
            <v>FLEXNETUIO_LOCAL</v>
          </cell>
          <cell r="V1614">
            <v>1</v>
          </cell>
          <cell r="W1614">
            <v>1</v>
          </cell>
          <cell r="X1614" t="str">
            <v>FLEXNET ECUADOR - MDELIVERY</v>
          </cell>
          <cell r="Y1614" t="str">
            <v>CALLE 28 DE JUNIO S/N Y GARCIA MORENO ENTRADA LLANO GRANDE</v>
          </cell>
        </row>
        <row r="1615">
          <cell r="A1615" t="str">
            <v>2484214</v>
          </cell>
          <cell r="B1615">
            <v>497190</v>
          </cell>
          <cell r="C1615" t="str">
            <v>2484214</v>
          </cell>
          <cell r="D1615" t="str">
            <v>MDELIVERY</v>
          </cell>
          <cell r="E1615" t="str">
            <v>DESPACHO</v>
          </cell>
          <cell r="F1615" t="str">
            <v>EXPRESS</v>
          </cell>
          <cell r="G1615" t="str">
            <v>EC6455</v>
          </cell>
          <cell r="H1615">
            <v>44942</v>
          </cell>
          <cell r="I1615" t="str">
            <v>ENTREGADO</v>
          </cell>
          <cell r="J1615">
            <v>44942</v>
          </cell>
          <cell r="K1615" t="str">
            <v>Nelly Paredes_ SEGUNDO JUAN SINCHIGUANO</v>
          </cell>
          <cell r="L1615" t="str">
            <v>Muebles Rosita Panamericana Norte Oe9 520 y Jose Antonio</v>
          </cell>
          <cell r="M1615" t="str">
            <v>0500533617001</v>
          </cell>
          <cell r="N1615" t="str">
            <v>0998362777</v>
          </cell>
          <cell r="O1615" t="str">
            <v/>
          </cell>
          <cell r="P1615" t="str">
            <v>QUITO</v>
          </cell>
          <cell r="Q1615" t="str">
            <v>QUITO</v>
          </cell>
          <cell r="R1615" t="str">
            <v>PICHINCHA</v>
          </cell>
          <cell r="T1615" t="str">
            <v>EXPRESSCON</v>
          </cell>
          <cell r="U1615" t="str">
            <v>FLEXNETUIO_LOCAL</v>
          </cell>
          <cell r="V1615">
            <v>1</v>
          </cell>
          <cell r="W1615">
            <v>1</v>
          </cell>
          <cell r="X1615" t="str">
            <v>FLEXNET ECUADOR - MDELIVERY</v>
          </cell>
          <cell r="Y1615" t="str">
            <v>CALLE 28 DE JUNIO S/N Y GARCIA MORENO ENTRADA LLANO GRANDE</v>
          </cell>
        </row>
        <row r="1616">
          <cell r="A1616" t="str">
            <v>2484221</v>
          </cell>
          <cell r="B1616">
            <v>497191</v>
          </cell>
          <cell r="C1616" t="str">
            <v>2484221</v>
          </cell>
          <cell r="D1616" t="str">
            <v>MDELIVERY</v>
          </cell>
          <cell r="E1616" t="str">
            <v>DESPACHO</v>
          </cell>
          <cell r="F1616" t="str">
            <v>EXPRESS</v>
          </cell>
          <cell r="G1616" t="str">
            <v>FTS46653</v>
          </cell>
          <cell r="H1616">
            <v>44942</v>
          </cell>
          <cell r="I1616" t="str">
            <v>ENTREGADO</v>
          </cell>
          <cell r="J1616">
            <v>44942</v>
          </cell>
          <cell r="K1616" t="str">
            <v xml:space="preserve">CARLOS JUMBO O VERONICA VERGARA_ITSEGUINFO CIA LTDA </v>
          </cell>
          <cell r="L1616" t="str">
            <v>Jeronimo Carrion E8 132 y Av 6 de diciembre Edificio Torre 6 primer piso</v>
          </cell>
          <cell r="M1616" t="str">
            <v>1792199387001</v>
          </cell>
          <cell r="N1616" t="str">
            <v>0995834805</v>
          </cell>
          <cell r="O1616" t="str">
            <v/>
          </cell>
          <cell r="P1616" t="str">
            <v>QUITO</v>
          </cell>
          <cell r="Q1616" t="str">
            <v>QUITO</v>
          </cell>
          <cell r="R1616" t="str">
            <v>PICHINCHA</v>
          </cell>
          <cell r="T1616" t="str">
            <v>TRANSERVISS</v>
          </cell>
          <cell r="U1616" t="str">
            <v>FLEXNETUIO_LOCAL</v>
          </cell>
          <cell r="V1616">
            <v>1</v>
          </cell>
          <cell r="W1616">
            <v>1</v>
          </cell>
          <cell r="X1616" t="str">
            <v>FLEXNET ECUADOR - MDELIVERY</v>
          </cell>
          <cell r="Y1616" t="str">
            <v>CALLE 28 DE JUNIO S/N Y GARCIA MORENO ENTRADA LLANO GRANDE</v>
          </cell>
        </row>
        <row r="1617">
          <cell r="A1617" t="str">
            <v>2484223</v>
          </cell>
          <cell r="B1617">
            <v>497192</v>
          </cell>
          <cell r="C1617" t="str">
            <v>2484223</v>
          </cell>
          <cell r="D1617" t="str">
            <v>MDELIVERY</v>
          </cell>
          <cell r="E1617" t="str">
            <v>DESPACHO</v>
          </cell>
          <cell r="F1617" t="str">
            <v>EXPRESS</v>
          </cell>
          <cell r="G1617" t="str">
            <v>FTS46652</v>
          </cell>
          <cell r="H1617">
            <v>44942</v>
          </cell>
          <cell r="I1617" t="str">
            <v>ENTREGADO</v>
          </cell>
          <cell r="J1617">
            <v>44942</v>
          </cell>
          <cell r="K1617" t="str">
            <v xml:space="preserve">PAREDES ANGUETA VANESSA VERONICA O BETTY NOBOA_INTERCOBROS CIA LTDA </v>
          </cell>
          <cell r="L1617" t="str">
            <v>Av 10 de agosto N37 288 y villalengua Ed Inteca Of 303</v>
          </cell>
          <cell r="M1617" t="str">
            <v>1792388848001</v>
          </cell>
          <cell r="N1617" t="str">
            <v>0993410309</v>
          </cell>
          <cell r="O1617" t="str">
            <v/>
          </cell>
          <cell r="P1617" t="str">
            <v>QUITO</v>
          </cell>
          <cell r="Q1617" t="str">
            <v>QUITO</v>
          </cell>
          <cell r="R1617" t="str">
            <v>PICHINCHA</v>
          </cell>
          <cell r="T1617" t="str">
            <v>TRANSERVISS</v>
          </cell>
          <cell r="U1617" t="str">
            <v>FLEXNETUIO_LOCAL</v>
          </cell>
          <cell r="V1617">
            <v>1</v>
          </cell>
          <cell r="W1617">
            <v>1</v>
          </cell>
          <cell r="X1617" t="str">
            <v>FLEXNET ECUADOR - MDELIVERY</v>
          </cell>
          <cell r="Y1617" t="str">
            <v>CALLE 28 DE JUNIO S/N Y GARCIA MORENO ENTRADA LLANO GRANDE</v>
          </cell>
        </row>
        <row r="1618">
          <cell r="A1618" t="str">
            <v>2484226</v>
          </cell>
          <cell r="B1618">
            <v>497193</v>
          </cell>
          <cell r="C1618" t="str">
            <v>2484226</v>
          </cell>
          <cell r="D1618" t="str">
            <v>MDELIVERY</v>
          </cell>
          <cell r="E1618" t="str">
            <v>DESPACHO</v>
          </cell>
          <cell r="F1618" t="str">
            <v>EXPRESS</v>
          </cell>
          <cell r="G1618" t="str">
            <v>FTS46656</v>
          </cell>
          <cell r="H1618">
            <v>44942</v>
          </cell>
          <cell r="I1618" t="str">
            <v>ENTREGADO</v>
          </cell>
          <cell r="J1618">
            <v>44942</v>
          </cell>
          <cell r="K1618" t="str">
            <v xml:space="preserve">AGUILAR GANGOTENA RICARDO O VIVIANA AGUIRRE_ARIADNAECU CIA LTDA </v>
          </cell>
          <cell r="L1618" t="str">
            <v>PICHINCHA QUITO INAQUITO LUXEMBURGO N34 346 Y AV PORTUGAL EDIF COSMOPOLITAN PARK</v>
          </cell>
          <cell r="M1618" t="str">
            <v>1792295939001</v>
          </cell>
          <cell r="N1618" t="str">
            <v>0992749595</v>
          </cell>
          <cell r="O1618" t="str">
            <v/>
          </cell>
          <cell r="P1618" t="str">
            <v>QUITO</v>
          </cell>
          <cell r="Q1618" t="str">
            <v>QUITO</v>
          </cell>
          <cell r="R1618" t="str">
            <v>PICHINCHA</v>
          </cell>
          <cell r="T1618" t="str">
            <v>TRANSERVISS</v>
          </cell>
          <cell r="U1618" t="str">
            <v>FLEXNETUIO_LOCAL</v>
          </cell>
          <cell r="V1618">
            <v>1</v>
          </cell>
          <cell r="W1618">
            <v>1</v>
          </cell>
          <cell r="X1618" t="str">
            <v>FLEXNET ECUADOR - MDELIVERY</v>
          </cell>
          <cell r="Y1618" t="str">
            <v>CALLE 28 DE JUNIO S/N Y GARCIA MORENO ENTRADA LLANO GRANDE</v>
          </cell>
        </row>
        <row r="1619">
          <cell r="A1619" t="str">
            <v>2484229</v>
          </cell>
          <cell r="B1619">
            <v>497194</v>
          </cell>
          <cell r="C1619" t="str">
            <v>2484229</v>
          </cell>
          <cell r="D1619" t="str">
            <v>MDELIVERY</v>
          </cell>
          <cell r="E1619" t="str">
            <v>DESPACHO</v>
          </cell>
          <cell r="F1619" t="str">
            <v>EXPRESS</v>
          </cell>
          <cell r="G1619" t="str">
            <v>EC6458</v>
          </cell>
          <cell r="H1619">
            <v>44942</v>
          </cell>
          <cell r="I1619" t="str">
            <v>INCIDENCIA</v>
          </cell>
          <cell r="J1619">
            <v>44944</v>
          </cell>
          <cell r="K1619" t="str">
            <v>TOMY ALEXANDER FOLLECO ONATE_TOMY ALEXANDER FOLLECO ONATE</v>
          </cell>
          <cell r="L1619" t="str">
            <v>CARCELEN INDUSTRIAL CALLE PRINCIPAL GONSALES CORREA ESCOBSAR SECUNDARIA ANTONIO BASANTES NUMERO DE CASA DEP 13 COLOR DEL DOMICILIO NARANJA AL FRENTE DE TRANSPORTES MONTENEGRO</v>
          </cell>
          <cell r="M1619" t="str">
            <v>1725938763001</v>
          </cell>
          <cell r="N1619" t="str">
            <v>0985350152</v>
          </cell>
          <cell r="O1619" t="str">
            <v/>
          </cell>
          <cell r="P1619" t="str">
            <v>QUITO</v>
          </cell>
          <cell r="Q1619" t="str">
            <v>QUITO</v>
          </cell>
          <cell r="R1619" t="str">
            <v>PICHINCHA</v>
          </cell>
          <cell r="T1619" t="str">
            <v>EXPRESSCON</v>
          </cell>
          <cell r="U1619" t="str">
            <v>FLEXNETUIO_LOCAL</v>
          </cell>
          <cell r="V1619">
            <v>1</v>
          </cell>
          <cell r="W1619">
            <v>1</v>
          </cell>
          <cell r="X1619" t="str">
            <v>FLEXNET ECUADOR - MDELIVERY</v>
          </cell>
          <cell r="Y1619" t="str">
            <v>CALLE 28 DE JUNIO S/N Y GARCIA MORENO ENTRADA LLANO GRANDE</v>
          </cell>
        </row>
        <row r="1620">
          <cell r="A1620" t="str">
            <v>2484230</v>
          </cell>
          <cell r="B1620">
            <v>497195</v>
          </cell>
          <cell r="C1620" t="str">
            <v>2484230</v>
          </cell>
          <cell r="D1620" t="str">
            <v>MDELIVERY</v>
          </cell>
          <cell r="E1620" t="str">
            <v>DESPACHO</v>
          </cell>
          <cell r="F1620" t="str">
            <v>EXPRESS</v>
          </cell>
          <cell r="G1620" t="str">
            <v>FTS46650</v>
          </cell>
          <cell r="H1620">
            <v>44942</v>
          </cell>
          <cell r="I1620" t="str">
            <v>ENTREGADO</v>
          </cell>
          <cell r="J1620">
            <v>44942</v>
          </cell>
          <cell r="K1620" t="str">
            <v>ADRIANA PLAZA_CONTRERAS PENA JOSUE DAVID</v>
          </cell>
          <cell r="L1620" t="str">
            <v>RUIZ DE CASTILLA N30 13 Y ANDAGOYA EDF EXPOCOLOR MZ OFIC 3</v>
          </cell>
          <cell r="M1620" t="str">
            <v>1761437225001</v>
          </cell>
          <cell r="N1620" t="str">
            <v>0999701302</v>
          </cell>
          <cell r="O1620" t="str">
            <v/>
          </cell>
          <cell r="P1620" t="str">
            <v>QUITO</v>
          </cell>
          <cell r="Q1620" t="str">
            <v>QUITO</v>
          </cell>
          <cell r="R1620" t="str">
            <v>PICHINCHA</v>
          </cell>
          <cell r="T1620" t="str">
            <v>TRANSERVISS</v>
          </cell>
          <cell r="U1620" t="str">
            <v>FLEXNETUIO_LOCAL</v>
          </cell>
          <cell r="V1620">
            <v>1</v>
          </cell>
          <cell r="W1620">
            <v>1</v>
          </cell>
          <cell r="X1620" t="str">
            <v>FLEXNET ECUADOR - MDELIVERY</v>
          </cell>
          <cell r="Y1620" t="str">
            <v>CALLE 28 DE JUNIO S/N Y GARCIA MORENO ENTRADA LLANO GRANDE</v>
          </cell>
        </row>
        <row r="1621">
          <cell r="A1621" t="str">
            <v>2484236</v>
          </cell>
          <cell r="B1621">
            <v>497196</v>
          </cell>
          <cell r="C1621" t="str">
            <v>2484236</v>
          </cell>
          <cell r="D1621" t="str">
            <v>MDELIVERY</v>
          </cell>
          <cell r="E1621" t="str">
            <v>DESPACHO</v>
          </cell>
          <cell r="F1621" t="str">
            <v>EXPRESS</v>
          </cell>
          <cell r="G1621" t="str">
            <v>FTS46654</v>
          </cell>
          <cell r="H1621">
            <v>44942</v>
          </cell>
          <cell r="I1621" t="str">
            <v>ENTREGADO</v>
          </cell>
          <cell r="J1621">
            <v>44942</v>
          </cell>
          <cell r="K1621" t="str">
            <v xml:space="preserve">TERESA RUBIO_ HOSPITAL METROPOLITANO S A S </v>
          </cell>
          <cell r="L1621" t="str">
            <v>Av Mariana de Jesus s n y Nicolas Arteta Hospital Metropolitano Area Talento Humano</v>
          </cell>
          <cell r="M1621" t="str">
            <v>1793178138001</v>
          </cell>
          <cell r="N1621" t="str">
            <v>0987832346</v>
          </cell>
          <cell r="O1621" t="str">
            <v/>
          </cell>
          <cell r="P1621" t="str">
            <v>QUITO</v>
          </cell>
          <cell r="Q1621" t="str">
            <v>QUITO</v>
          </cell>
          <cell r="R1621" t="str">
            <v>PICHINCHA</v>
          </cell>
          <cell r="T1621" t="str">
            <v>TRANSERVISS</v>
          </cell>
          <cell r="U1621" t="str">
            <v>FLEXNETUIO_LOCAL</v>
          </cell>
          <cell r="V1621">
            <v>1</v>
          </cell>
          <cell r="W1621">
            <v>1</v>
          </cell>
          <cell r="X1621" t="str">
            <v>FLEXNET ECUADOR - MDELIVERY</v>
          </cell>
          <cell r="Y1621" t="str">
            <v>CALLE 28 DE JUNIO S/N Y GARCIA MORENO ENTRADA LLANO GRANDE</v>
          </cell>
        </row>
        <row r="1622">
          <cell r="A1622" t="str">
            <v>2484237</v>
          </cell>
          <cell r="B1622">
            <v>497197</v>
          </cell>
          <cell r="C1622" t="str">
            <v>2484237</v>
          </cell>
          <cell r="D1622" t="str">
            <v>MDELIVERY</v>
          </cell>
          <cell r="E1622" t="str">
            <v>DESPACHO</v>
          </cell>
          <cell r="F1622" t="str">
            <v>EXPRESS</v>
          </cell>
          <cell r="G1622" t="str">
            <v>FTS46649</v>
          </cell>
          <cell r="H1622">
            <v>44942</v>
          </cell>
          <cell r="I1622" t="str">
            <v>ENTREGADO</v>
          </cell>
          <cell r="J1622">
            <v>44942</v>
          </cell>
          <cell r="K1622" t="str">
            <v>JUVENAL DIOMEDES BENAVIDES ARDILA_JUVENAL DIOMEDES BENAVIDES ARDILA</v>
          </cell>
          <cell r="L1622" t="str">
            <v>RAMIREZ DAVALOS 0E1 21 Y 10 DE AGOSTO BODEGA DE PORToN VERDE DIAGONAL A LA POLICIAL NACIONAL DE TRaNSITO SECTOR SANTA CLARA</v>
          </cell>
          <cell r="M1622" t="str">
            <v>1715440267001</v>
          </cell>
          <cell r="N1622" t="str">
            <v>0967544998</v>
          </cell>
          <cell r="O1622" t="str">
            <v/>
          </cell>
          <cell r="P1622" t="str">
            <v>QUITO</v>
          </cell>
          <cell r="Q1622" t="str">
            <v>QUITO</v>
          </cell>
          <cell r="R1622" t="str">
            <v>PICHINCHA</v>
          </cell>
          <cell r="T1622" t="str">
            <v>TRANSERVISS</v>
          </cell>
          <cell r="U1622" t="str">
            <v>FLEXNETUIO_LOCAL</v>
          </cell>
          <cell r="V1622">
            <v>1</v>
          </cell>
          <cell r="W1622">
            <v>1</v>
          </cell>
          <cell r="X1622" t="str">
            <v>FLEXNET ECUADOR - MDELIVERY</v>
          </cell>
          <cell r="Y1622" t="str">
            <v>CALLE 28 DE JUNIO S/N Y GARCIA MORENO ENTRADA LLANO GRANDE</v>
          </cell>
        </row>
        <row r="1623">
          <cell r="A1623" t="str">
            <v>2484238</v>
          </cell>
          <cell r="B1623">
            <v>497198</v>
          </cell>
          <cell r="C1623" t="str">
            <v>2484238</v>
          </cell>
          <cell r="D1623" t="str">
            <v>MDELIVERY</v>
          </cell>
          <cell r="E1623" t="str">
            <v>DESPACHO</v>
          </cell>
          <cell r="F1623" t="str">
            <v>EXPRESS</v>
          </cell>
          <cell r="G1623" t="str">
            <v>EC6459</v>
          </cell>
          <cell r="H1623">
            <v>44942</v>
          </cell>
          <cell r="I1623" t="str">
            <v>ENTREGADO</v>
          </cell>
          <cell r="J1623">
            <v>44943</v>
          </cell>
          <cell r="K1623" t="str">
            <v>MAGALY MORENO_ESTUDIO JURIDICO PAUL OCANA Y OCANA ABOGADOS SA</v>
          </cell>
          <cell r="L1623" t="str">
            <v xml:space="preserve">Uni—n Nacional de Periodistas N37B 4080 y Amazonas Edificio Puerta del Sol torre Oeste piso 7 </v>
          </cell>
          <cell r="M1623" t="str">
            <v>1792842530001</v>
          </cell>
          <cell r="N1623" t="str">
            <v>0962784014</v>
          </cell>
          <cell r="O1623" t="str">
            <v/>
          </cell>
          <cell r="P1623" t="str">
            <v>QUITO</v>
          </cell>
          <cell r="Q1623" t="str">
            <v>QUITO</v>
          </cell>
          <cell r="R1623" t="str">
            <v>PICHINCHA</v>
          </cell>
          <cell r="T1623" t="str">
            <v>EXPRESSCON</v>
          </cell>
          <cell r="U1623" t="str">
            <v>FLEXNETUIO_LOCAL</v>
          </cell>
          <cell r="V1623">
            <v>1</v>
          </cell>
          <cell r="W1623">
            <v>1</v>
          </cell>
          <cell r="X1623" t="str">
            <v>FLEXNET ECUADOR - MDELIVERY</v>
          </cell>
          <cell r="Y1623" t="str">
            <v>CALLE 28 DE JUNIO S/N Y GARCIA MORENO ENTRADA LLANO GRANDE</v>
          </cell>
        </row>
        <row r="1624">
          <cell r="A1624" t="str">
            <v>2484239</v>
          </cell>
          <cell r="B1624">
            <v>497199</v>
          </cell>
          <cell r="C1624" t="str">
            <v>2484239</v>
          </cell>
          <cell r="D1624" t="str">
            <v>MDELIVERY</v>
          </cell>
          <cell r="E1624" t="str">
            <v>DESPACHO</v>
          </cell>
          <cell r="F1624" t="str">
            <v>EXPRESS</v>
          </cell>
          <cell r="G1624" t="str">
            <v>FTS46651</v>
          </cell>
          <cell r="H1624">
            <v>44942</v>
          </cell>
          <cell r="I1624" t="str">
            <v>ENTREGADO</v>
          </cell>
          <cell r="J1624">
            <v>44942</v>
          </cell>
          <cell r="K1624" t="str">
            <v>DANILO ARELLANO_DESTINY CLUBDMC TRAVEL S A</v>
          </cell>
          <cell r="L1624" t="str">
            <v>Edificio Torre Orellana Avenida Francisco de Orellana E3 07 y 10 de Agosto piso 2 of 23</v>
          </cell>
          <cell r="M1624" t="str">
            <v>1793191284001</v>
          </cell>
          <cell r="N1624" t="str">
            <v>0983202994</v>
          </cell>
          <cell r="O1624" t="str">
            <v/>
          </cell>
          <cell r="P1624" t="str">
            <v>QUITO</v>
          </cell>
          <cell r="Q1624" t="str">
            <v>QUITO</v>
          </cell>
          <cell r="R1624" t="str">
            <v>PICHINCHA</v>
          </cell>
          <cell r="T1624" t="str">
            <v>TRANSERVISS</v>
          </cell>
          <cell r="U1624" t="str">
            <v>FLEXNETUIO_LOCAL</v>
          </cell>
          <cell r="V1624">
            <v>1</v>
          </cell>
          <cell r="W1624">
            <v>1</v>
          </cell>
          <cell r="X1624" t="str">
            <v>FLEXNET ECUADOR - MDELIVERY</v>
          </cell>
          <cell r="Y1624" t="str">
            <v>CALLE 28 DE JUNIO S/N Y GARCIA MORENO ENTRADA LLANO GRANDE</v>
          </cell>
        </row>
        <row r="1625">
          <cell r="A1625" t="str">
            <v>2484252</v>
          </cell>
          <cell r="B1625">
            <v>497200</v>
          </cell>
          <cell r="C1625" t="str">
            <v>2484252</v>
          </cell>
          <cell r="D1625" t="str">
            <v>MDELIVERY</v>
          </cell>
          <cell r="E1625" t="str">
            <v>DESPACHO</v>
          </cell>
          <cell r="F1625" t="str">
            <v>EXPRESS</v>
          </cell>
          <cell r="G1625" t="str">
            <v>EC6457</v>
          </cell>
          <cell r="H1625">
            <v>44942</v>
          </cell>
          <cell r="I1625" t="str">
            <v>ENTREGADO</v>
          </cell>
          <cell r="J1625">
            <v>44943</v>
          </cell>
          <cell r="K1625" t="str">
            <v>SILVA BUSTILLOS RAUL RICARDO_SILVA BUSTILLOS RAUL RICARDO</v>
          </cell>
          <cell r="L1625" t="str">
            <v>Ministerio del Deporte Av Gaspar de Villarroel E10 122 y 6 de Diciembre</v>
          </cell>
          <cell r="M1625" t="str">
            <v>0201581840001</v>
          </cell>
          <cell r="N1625" t="str">
            <v>0996771978</v>
          </cell>
          <cell r="O1625" t="str">
            <v/>
          </cell>
          <cell r="P1625" t="str">
            <v>QUITO</v>
          </cell>
          <cell r="Q1625" t="str">
            <v>QUITO</v>
          </cell>
          <cell r="R1625" t="str">
            <v>PICHINCHA</v>
          </cell>
          <cell r="T1625" t="str">
            <v>EXPRESSCON</v>
          </cell>
          <cell r="U1625" t="str">
            <v>FLEXNETUIO_LOCAL</v>
          </cell>
          <cell r="V1625">
            <v>1</v>
          </cell>
          <cell r="W1625">
            <v>1</v>
          </cell>
          <cell r="X1625" t="str">
            <v>FLEXNET ECUADOR - MDELIVERY</v>
          </cell>
          <cell r="Y1625" t="str">
            <v>CALLE 28 DE JUNIO S/N Y GARCIA MORENO ENTRADA LLANO GRANDE</v>
          </cell>
        </row>
        <row r="1626">
          <cell r="A1626" t="str">
            <v>2484191</v>
          </cell>
          <cell r="B1626">
            <v>497201</v>
          </cell>
          <cell r="C1626" t="str">
            <v>2484191</v>
          </cell>
          <cell r="D1626" t="str">
            <v>MDELIVERY</v>
          </cell>
          <cell r="E1626" t="str">
            <v>DESPACHO</v>
          </cell>
          <cell r="F1626" t="str">
            <v>NORMAL</v>
          </cell>
          <cell r="G1626" t="str">
            <v>IC4735</v>
          </cell>
          <cell r="H1626">
            <v>44942</v>
          </cell>
          <cell r="I1626" t="str">
            <v>ENTREGADO</v>
          </cell>
          <cell r="J1626">
            <v>44944</v>
          </cell>
          <cell r="K1626" t="str">
            <v>MIGUEL ANGEL TORRES MORAN_MIGUEL ANGEL TORRES MORAN</v>
          </cell>
          <cell r="L1626" t="str">
            <v>TOMAS ORDONEZ 1445 Y PIO BRAVO</v>
          </cell>
          <cell r="M1626" t="str">
            <v>1206712745001</v>
          </cell>
          <cell r="N1626" t="str">
            <v>0960258386</v>
          </cell>
          <cell r="O1626" t="str">
            <v/>
          </cell>
          <cell r="P1626" t="str">
            <v>CUENCA</v>
          </cell>
          <cell r="Q1626" t="str">
            <v>CUENCA</v>
          </cell>
          <cell r="R1626" t="str">
            <v>AZUAY</v>
          </cell>
          <cell r="T1626" t="str">
            <v>ITSACOURIER</v>
          </cell>
          <cell r="U1626" t="str">
            <v>FLEXNETUIO_PROVINCIA</v>
          </cell>
          <cell r="V1626">
            <v>1</v>
          </cell>
          <cell r="W1626">
            <v>1</v>
          </cell>
          <cell r="X1626" t="str">
            <v>FLEXNET ECUADOR - MDELIVERY</v>
          </cell>
          <cell r="Y1626" t="str">
            <v>CALLE 28 DE JUNIO S/N Y GARCIA MORENO ENTRADA LLANO GRANDE</v>
          </cell>
        </row>
        <row r="1627">
          <cell r="A1627" t="str">
            <v>2484193</v>
          </cell>
          <cell r="B1627">
            <v>497202</v>
          </cell>
          <cell r="C1627" t="str">
            <v>2484193</v>
          </cell>
          <cell r="D1627" t="str">
            <v>MDELIVERY</v>
          </cell>
          <cell r="E1627" t="str">
            <v>DESPACHO</v>
          </cell>
          <cell r="F1627" t="str">
            <v>NORMAL</v>
          </cell>
          <cell r="G1627" t="str">
            <v>FT80064</v>
          </cell>
          <cell r="H1627">
            <v>44942</v>
          </cell>
          <cell r="I1627" t="str">
            <v>ENTREGADO</v>
          </cell>
          <cell r="J1627">
            <v>44943</v>
          </cell>
          <cell r="K1627" t="str">
            <v>KARINA RIOS_MAQUILON QUIROZ CRISTHIAN JAVIER</v>
          </cell>
          <cell r="L1627" t="str">
            <v>AV JOSE DE LA CUADRA Y CALLE SEGUNDA FRENTE AL MALL DEL SUR ENTRANDO POR EL KIWI DIAGONAL AL RESTAURANTE VERDE PINTON Y MADURO</v>
          </cell>
          <cell r="M1627" t="str">
            <v>1207852391001</v>
          </cell>
          <cell r="N1627" t="str">
            <v>0993349521</v>
          </cell>
          <cell r="O1627" t="str">
            <v/>
          </cell>
          <cell r="P1627" t="str">
            <v>GUAYAQUIL</v>
          </cell>
          <cell r="Q1627" t="str">
            <v>GUAYAQUIL</v>
          </cell>
          <cell r="R1627" t="str">
            <v>GUAYAS</v>
          </cell>
          <cell r="T1627" t="str">
            <v>ITSACOURIER</v>
          </cell>
          <cell r="U1627" t="str">
            <v>FLEXNETUIO_GYE</v>
          </cell>
          <cell r="V1627">
            <v>1</v>
          </cell>
          <cell r="W1627">
            <v>1</v>
          </cell>
          <cell r="X1627" t="str">
            <v>FLEXNET ECUADOR - MDELIVERY</v>
          </cell>
          <cell r="Y1627" t="str">
            <v>CALLE 28 DE JUNIO S/N Y GARCIA MORENO ENTRADA LLANO GRANDE</v>
          </cell>
        </row>
        <row r="1628">
          <cell r="A1628" t="str">
            <v>2484194</v>
          </cell>
          <cell r="B1628">
            <v>497203</v>
          </cell>
          <cell r="C1628" t="str">
            <v>2484194</v>
          </cell>
          <cell r="D1628" t="str">
            <v>MDELIVERY</v>
          </cell>
          <cell r="E1628" t="str">
            <v>DESPACHO</v>
          </cell>
          <cell r="F1628" t="str">
            <v>NORMAL</v>
          </cell>
          <cell r="G1628" t="str">
            <v>FT80063</v>
          </cell>
          <cell r="H1628">
            <v>44942</v>
          </cell>
          <cell r="I1628" t="str">
            <v>ENTREGADO</v>
          </cell>
          <cell r="J1628">
            <v>44943</v>
          </cell>
          <cell r="K1628" t="str">
            <v>KARINA RIOS_RIVADENEIRA ARTEAGA FREDDY JAZMANY</v>
          </cell>
          <cell r="L1628" t="str">
            <v>AV JOSE DE LA CUADRA Y CALLE SEGUNDA FRENTE AL MALL DEL SUR ENTRANDO POR EL KIWI DIAGONAL AL RESTAURANTE VERDE PINTON Y MADURO</v>
          </cell>
          <cell r="M1628" t="str">
            <v>1350878839001</v>
          </cell>
          <cell r="N1628" t="str">
            <v>0993349521</v>
          </cell>
          <cell r="O1628" t="str">
            <v/>
          </cell>
          <cell r="P1628" t="str">
            <v>GUAYAQUIL</v>
          </cell>
          <cell r="Q1628" t="str">
            <v>GUAYAQUIL</v>
          </cell>
          <cell r="R1628" t="str">
            <v>GUAYAS</v>
          </cell>
          <cell r="T1628" t="str">
            <v>ITSACOURIER</v>
          </cell>
          <cell r="U1628" t="str">
            <v>FLEXNETUIO_GYE</v>
          </cell>
          <cell r="V1628">
            <v>1</v>
          </cell>
          <cell r="W1628">
            <v>1</v>
          </cell>
          <cell r="X1628" t="str">
            <v>FLEXNET ECUADOR - MDELIVERY</v>
          </cell>
          <cell r="Y1628" t="str">
            <v>CALLE 28 DE JUNIO S/N Y GARCIA MORENO ENTRADA LLANO GRANDE</v>
          </cell>
        </row>
        <row r="1629">
          <cell r="A1629" t="str">
            <v>2484195</v>
          </cell>
          <cell r="B1629">
            <v>497204</v>
          </cell>
          <cell r="C1629" t="str">
            <v>2484195</v>
          </cell>
          <cell r="D1629" t="str">
            <v>MDELIVERY</v>
          </cell>
          <cell r="E1629" t="str">
            <v>DESPACHO</v>
          </cell>
          <cell r="F1629" t="str">
            <v>NORMAL</v>
          </cell>
          <cell r="G1629" t="str">
            <v>FT80067</v>
          </cell>
          <cell r="H1629">
            <v>44942</v>
          </cell>
          <cell r="I1629" t="str">
            <v>ENTREGADO</v>
          </cell>
          <cell r="J1629">
            <v>44943</v>
          </cell>
          <cell r="K1629" t="str">
            <v>KARINA RIOS_GUEVARA VELEZ RONALD RAFAEL</v>
          </cell>
          <cell r="L1629" t="str">
            <v>AV JOSE DE LA CUADRA Y CALLE SEGUNDA FRENTE AL MALL DEL SUR ENTRANDO POR EL KIWI DIAGONAL AL RESTAURANTE VERDE PINTON Y MADURO</v>
          </cell>
          <cell r="M1629" t="str">
            <v>0915118236001</v>
          </cell>
          <cell r="N1629" t="str">
            <v>0993349521</v>
          </cell>
          <cell r="O1629" t="str">
            <v/>
          </cell>
          <cell r="P1629" t="str">
            <v>GUAYAQUIL</v>
          </cell>
          <cell r="Q1629" t="str">
            <v>GUAYAQUIL</v>
          </cell>
          <cell r="R1629" t="str">
            <v>GUAYAS</v>
          </cell>
          <cell r="T1629" t="str">
            <v>ITSACOURIER</v>
          </cell>
          <cell r="U1629" t="str">
            <v>FLEXNETUIO_GYE</v>
          </cell>
          <cell r="V1629">
            <v>1</v>
          </cell>
          <cell r="W1629">
            <v>1</v>
          </cell>
          <cell r="X1629" t="str">
            <v>FLEXNET ECUADOR - MDELIVERY</v>
          </cell>
          <cell r="Y1629" t="str">
            <v>CALLE 28 DE JUNIO S/N Y GARCIA MORENO ENTRADA LLANO GRANDE</v>
          </cell>
        </row>
        <row r="1630">
          <cell r="A1630" t="str">
            <v>2484196</v>
          </cell>
          <cell r="B1630">
            <v>497205</v>
          </cell>
          <cell r="C1630" t="str">
            <v>2484196</v>
          </cell>
          <cell r="D1630" t="str">
            <v>MDELIVERY</v>
          </cell>
          <cell r="E1630" t="str">
            <v>DESPACHO</v>
          </cell>
          <cell r="F1630" t="str">
            <v>NORMAL</v>
          </cell>
          <cell r="G1630" t="str">
            <v>FT80076</v>
          </cell>
          <cell r="H1630">
            <v>44942</v>
          </cell>
          <cell r="I1630" t="str">
            <v>ENTREGADO</v>
          </cell>
          <cell r="J1630">
            <v>44943</v>
          </cell>
          <cell r="K1630" t="str">
            <v>ERIC MERCADO O PEDRO ILLESCAS_ESTEBAN VICENTE VARELA CASTILLO</v>
          </cell>
          <cell r="L1630" t="str">
            <v>ciudadela 9 de octubre calle tercera villa 306 y avenida tercera sur de la ciudad casa de 2 pisos con rejas blancas</v>
          </cell>
          <cell r="M1630" t="str">
            <v>1718623299001</v>
          </cell>
          <cell r="N1630" t="str">
            <v>0995801473</v>
          </cell>
          <cell r="O1630" t="str">
            <v/>
          </cell>
          <cell r="P1630" t="str">
            <v>GUAYAQUIL</v>
          </cell>
          <cell r="Q1630" t="str">
            <v>GUAYAQUIL</v>
          </cell>
          <cell r="R1630" t="str">
            <v>GUAYAS</v>
          </cell>
          <cell r="T1630" t="str">
            <v>ITSACOURIER</v>
          </cell>
          <cell r="U1630" t="str">
            <v>FLEXNETUIO_GYE</v>
          </cell>
          <cell r="V1630">
            <v>1</v>
          </cell>
          <cell r="W1630">
            <v>1</v>
          </cell>
          <cell r="X1630" t="str">
            <v>FLEXNET ECUADOR - MDELIVERY</v>
          </cell>
          <cell r="Y1630" t="str">
            <v>CALLE 28 DE JUNIO S/N Y GARCIA MORENO ENTRADA LLANO GRANDE</v>
          </cell>
        </row>
        <row r="1631">
          <cell r="A1631" t="str">
            <v>2484197</v>
          </cell>
          <cell r="B1631">
            <v>497206</v>
          </cell>
          <cell r="C1631" t="str">
            <v>2484197</v>
          </cell>
          <cell r="D1631" t="str">
            <v>MDELIVERY</v>
          </cell>
          <cell r="E1631" t="str">
            <v>DESPACHO</v>
          </cell>
          <cell r="F1631" t="str">
            <v>NORMAL</v>
          </cell>
          <cell r="G1631" t="str">
            <v>FT80075</v>
          </cell>
          <cell r="H1631">
            <v>44942</v>
          </cell>
          <cell r="I1631" t="str">
            <v>ENTREGADO</v>
          </cell>
          <cell r="J1631">
            <v>44943</v>
          </cell>
          <cell r="K1631" t="str">
            <v>ERIC MERCADO O PEDRO ILLESCAS_MARIUXI DENISE MACIAS CASTRO</v>
          </cell>
          <cell r="L1631" t="str">
            <v>ciudadela 9 de octubre calle tercera villa 306 y avenida tercera sur de la ciudad casa de 2 pisos con rejas blancas</v>
          </cell>
          <cell r="M1631" t="str">
            <v>0918903808001</v>
          </cell>
          <cell r="N1631" t="str">
            <v>0995801473</v>
          </cell>
          <cell r="O1631" t="str">
            <v/>
          </cell>
          <cell r="P1631" t="str">
            <v>GUAYAQUIL</v>
          </cell>
          <cell r="Q1631" t="str">
            <v>GUAYAQUIL</v>
          </cell>
          <cell r="R1631" t="str">
            <v>GUAYAS</v>
          </cell>
          <cell r="T1631" t="str">
            <v>ITSACOURIER</v>
          </cell>
          <cell r="U1631" t="str">
            <v>FLEXNETUIO_GYE</v>
          </cell>
          <cell r="V1631">
            <v>1</v>
          </cell>
          <cell r="W1631">
            <v>1</v>
          </cell>
          <cell r="X1631" t="str">
            <v>FLEXNET ECUADOR - MDELIVERY</v>
          </cell>
          <cell r="Y1631" t="str">
            <v>CALLE 28 DE JUNIO S/N Y GARCIA MORENO ENTRADA LLANO GRANDE</v>
          </cell>
        </row>
        <row r="1632">
          <cell r="A1632" t="str">
            <v>2484198</v>
          </cell>
          <cell r="B1632">
            <v>497207</v>
          </cell>
          <cell r="C1632" t="str">
            <v>2484198</v>
          </cell>
          <cell r="D1632" t="str">
            <v>MDELIVERY</v>
          </cell>
          <cell r="E1632" t="str">
            <v>DESPACHO</v>
          </cell>
          <cell r="F1632" t="str">
            <v>NORMAL</v>
          </cell>
          <cell r="G1632" t="str">
            <v>FT80037</v>
          </cell>
          <cell r="H1632">
            <v>44942</v>
          </cell>
          <cell r="I1632" t="str">
            <v>ENTREGADO</v>
          </cell>
          <cell r="J1632">
            <v>44943</v>
          </cell>
          <cell r="K1632" t="str">
            <v xml:space="preserve">Mary Narvaez_EMPAQPLAST S A </v>
          </cell>
          <cell r="L1632" t="str">
            <v xml:space="preserve"> Chaide KM 2 5 VIA AmaguaNa Entre AVON y Chaide Y Sangolqui 171105 </v>
          </cell>
          <cell r="M1632" t="str">
            <v>1791240111001</v>
          </cell>
          <cell r="N1632" t="str">
            <v>0993946334</v>
          </cell>
          <cell r="O1632" t="str">
            <v/>
          </cell>
          <cell r="P1632" t="str">
            <v>QUITO</v>
          </cell>
          <cell r="Q1632" t="str">
            <v>QUITO</v>
          </cell>
          <cell r="R1632" t="str">
            <v>PICHINCHA</v>
          </cell>
          <cell r="T1632" t="str">
            <v>FLEXTRANS UIO</v>
          </cell>
          <cell r="U1632" t="str">
            <v>FLEXNETUIO_LOCAL</v>
          </cell>
          <cell r="V1632">
            <v>1</v>
          </cell>
          <cell r="W1632">
            <v>1</v>
          </cell>
          <cell r="X1632" t="str">
            <v>FLEXNET ECUADOR - MDELIVERY</v>
          </cell>
          <cell r="Y1632" t="str">
            <v>CALLE 28 DE JUNIO S/N Y GARCIA MORENO ENTRADA LLANO GRANDE</v>
          </cell>
        </row>
        <row r="1633">
          <cell r="A1633" t="str">
            <v>2484199</v>
          </cell>
          <cell r="B1633">
            <v>497208</v>
          </cell>
          <cell r="C1633" t="str">
            <v>2484199</v>
          </cell>
          <cell r="D1633" t="str">
            <v>MDELIVERY</v>
          </cell>
          <cell r="E1633" t="str">
            <v>DESPACHO</v>
          </cell>
          <cell r="F1633" t="str">
            <v>NORMAL</v>
          </cell>
          <cell r="G1633" t="str">
            <v>FT80010</v>
          </cell>
          <cell r="H1633">
            <v>44942</v>
          </cell>
          <cell r="I1633" t="str">
            <v>ENTREGADO</v>
          </cell>
          <cell r="J1633">
            <v>44943</v>
          </cell>
          <cell r="K1633" t="str">
            <v>Daniela Carvajal Heredia_IGS ECUADOR IGSEC S A</v>
          </cell>
          <cell r="L1633" t="str">
            <v xml:space="preserve"> Quito Baquerizo Moreno y Jose Tamayo en las torres del castillo 2 primer piso </v>
          </cell>
          <cell r="M1633" t="str">
            <v>1792996120001</v>
          </cell>
          <cell r="N1633" t="str">
            <v>0992900544</v>
          </cell>
          <cell r="O1633" t="str">
            <v/>
          </cell>
          <cell r="P1633" t="str">
            <v>QUITO</v>
          </cell>
          <cell r="Q1633" t="str">
            <v>QUITO</v>
          </cell>
          <cell r="R1633" t="str">
            <v>PICHINCHA</v>
          </cell>
          <cell r="T1633" t="str">
            <v>FLEXTRANS UIO</v>
          </cell>
          <cell r="U1633" t="str">
            <v>FLEXNETUIO_LOCAL</v>
          </cell>
          <cell r="V1633">
            <v>1</v>
          </cell>
          <cell r="W1633">
            <v>1</v>
          </cell>
          <cell r="X1633" t="str">
            <v>FLEXNET ECUADOR - MDELIVERY</v>
          </cell>
          <cell r="Y1633" t="str">
            <v>CALLE 28 DE JUNIO S/N Y GARCIA MORENO ENTRADA LLANO GRANDE</v>
          </cell>
        </row>
        <row r="1634">
          <cell r="A1634" t="str">
            <v>2484204</v>
          </cell>
          <cell r="B1634">
            <v>497209</v>
          </cell>
          <cell r="C1634" t="str">
            <v>2484204</v>
          </cell>
          <cell r="D1634" t="str">
            <v>MDELIVERY</v>
          </cell>
          <cell r="E1634" t="str">
            <v>DESPACHO</v>
          </cell>
          <cell r="F1634" t="str">
            <v>NORMAL</v>
          </cell>
          <cell r="G1634" t="str">
            <v>IC4742</v>
          </cell>
          <cell r="H1634">
            <v>44942</v>
          </cell>
          <cell r="I1634" t="str">
            <v>ENTREGADO</v>
          </cell>
          <cell r="J1634">
            <v>44944</v>
          </cell>
          <cell r="K1634" t="str">
            <v>TANIA NIEVES_ASOCIACION DE DOCENTES EMPLEADOS Y TRAB</v>
          </cell>
          <cell r="L1634" t="str">
            <v xml:space="preserve">calle vieja 12 30 y Elia liut Universidad Politecnica entrar en ADETUPS de 8am a 12pm </v>
          </cell>
          <cell r="M1634" t="str">
            <v>0190436578001</v>
          </cell>
          <cell r="N1634" t="str">
            <v>0995009474</v>
          </cell>
          <cell r="O1634" t="str">
            <v/>
          </cell>
          <cell r="P1634" t="str">
            <v>CUENCA</v>
          </cell>
          <cell r="Q1634" t="str">
            <v>CUENCA</v>
          </cell>
          <cell r="R1634" t="str">
            <v>AZUAY</v>
          </cell>
          <cell r="T1634" t="str">
            <v>ITSACOURIER</v>
          </cell>
          <cell r="U1634" t="str">
            <v>FLEXNETUIO_PROVINCIA</v>
          </cell>
          <cell r="V1634">
            <v>1</v>
          </cell>
          <cell r="W1634">
            <v>1</v>
          </cell>
          <cell r="X1634" t="str">
            <v>FLEXNET ECUADOR - MDELIVERY</v>
          </cell>
          <cell r="Y1634" t="str">
            <v>CALLE 28 DE JUNIO S/N Y GARCIA MORENO ENTRADA LLANO GRANDE</v>
          </cell>
        </row>
        <row r="1635">
          <cell r="A1635" t="str">
            <v>2484206</v>
          </cell>
          <cell r="B1635">
            <v>497210</v>
          </cell>
          <cell r="C1635" t="str">
            <v>2484206</v>
          </cell>
          <cell r="D1635" t="str">
            <v>MDELIVERY</v>
          </cell>
          <cell r="E1635" t="str">
            <v>DESPACHO</v>
          </cell>
          <cell r="F1635" t="str">
            <v>NORMAL</v>
          </cell>
          <cell r="G1635" t="str">
            <v>031080002484206</v>
          </cell>
          <cell r="H1635">
            <v>44942</v>
          </cell>
          <cell r="I1635" t="str">
            <v>ENTREGADO</v>
          </cell>
          <cell r="J1635">
            <v>44943</v>
          </cell>
          <cell r="K1635" t="str">
            <v xml:space="preserve">Carlos Lagos_UNICOL S A </v>
          </cell>
          <cell r="L1635" t="str">
            <v>Guayaquil Guayas Km 6 5 Via A Daule UNICOL S A</v>
          </cell>
          <cell r="M1635" t="str">
            <v>0991462627001</v>
          </cell>
          <cell r="N1635" t="str">
            <v>0994326683</v>
          </cell>
          <cell r="O1635" t="str">
            <v/>
          </cell>
          <cell r="P1635" t="str">
            <v>GUAYAQUIL</v>
          </cell>
          <cell r="Q1635" t="str">
            <v>GUAYAQUIL</v>
          </cell>
          <cell r="R1635" t="str">
            <v>GUAYAS</v>
          </cell>
          <cell r="T1635" t="str">
            <v>TRAMACO</v>
          </cell>
          <cell r="U1635" t="str">
            <v>FLEXNETUIO_GYE</v>
          </cell>
          <cell r="V1635">
            <v>1</v>
          </cell>
          <cell r="W1635">
            <v>1</v>
          </cell>
          <cell r="X1635" t="str">
            <v>FLEXNET ECUADOR - MDELIVERY</v>
          </cell>
          <cell r="Y1635" t="str">
            <v>CALLE 28 DE JUNIO S/N Y GARCIA MORENO ENTRADA LLANO GRANDE</v>
          </cell>
        </row>
        <row r="1636">
          <cell r="A1636" t="str">
            <v>2484207_1</v>
          </cell>
          <cell r="B1636">
            <v>497211</v>
          </cell>
          <cell r="C1636" t="str">
            <v>2484207_1</v>
          </cell>
          <cell r="D1636" t="str">
            <v>MDELIVERY</v>
          </cell>
          <cell r="E1636" t="str">
            <v>DESPACHO</v>
          </cell>
          <cell r="F1636" t="str">
            <v>NORMAL</v>
          </cell>
          <cell r="G1636" t="str">
            <v>FT80074</v>
          </cell>
          <cell r="H1636">
            <v>44942</v>
          </cell>
          <cell r="I1636" t="str">
            <v>ENTREGADO</v>
          </cell>
          <cell r="J1636">
            <v>44943</v>
          </cell>
          <cell r="K1636" t="str">
            <v>ERIC MERCADO O PEDRO ILLESCAS_ERIKA LILIANA GUANO CHAMORRO</v>
          </cell>
          <cell r="L1636" t="str">
            <v>ciudadela 9 de octubre calle tercera villa 306 y avenida tercera sur de la ciudad casa de 2 pisos con rejas blancas</v>
          </cell>
          <cell r="M1636" t="str">
            <v>1726650375001</v>
          </cell>
          <cell r="N1636" t="str">
            <v>0995801473</v>
          </cell>
          <cell r="O1636" t="str">
            <v/>
          </cell>
          <cell r="P1636" t="str">
            <v>GUAYAQUIL</v>
          </cell>
          <cell r="Q1636" t="str">
            <v>GUAYAQUIL</v>
          </cell>
          <cell r="R1636" t="str">
            <v>GUAYAS</v>
          </cell>
          <cell r="T1636" t="str">
            <v>ITSACOURIER</v>
          </cell>
          <cell r="U1636" t="str">
            <v>FLEXNETUIO_GYE</v>
          </cell>
          <cell r="V1636">
            <v>1</v>
          </cell>
          <cell r="W1636">
            <v>1</v>
          </cell>
          <cell r="X1636" t="str">
            <v>FLEXNET ECUADOR - MDELIVERY</v>
          </cell>
          <cell r="Y1636" t="str">
            <v>CALLE 28 DE JUNIO S/N Y GARCIA MORENO ENTRADA LLANO GRANDE</v>
          </cell>
        </row>
        <row r="1637">
          <cell r="A1637" t="str">
            <v>2484209</v>
          </cell>
          <cell r="B1637">
            <v>497212</v>
          </cell>
          <cell r="C1637" t="str">
            <v>2484209</v>
          </cell>
          <cell r="D1637" t="str">
            <v>MDELIVERY</v>
          </cell>
          <cell r="E1637" t="str">
            <v>DESPACHO</v>
          </cell>
          <cell r="F1637" t="str">
            <v>NORMAL</v>
          </cell>
          <cell r="G1637" t="str">
            <v>FT80070</v>
          </cell>
          <cell r="H1637">
            <v>44942</v>
          </cell>
          <cell r="I1637" t="str">
            <v>EN_TRANSITO</v>
          </cell>
          <cell r="J1637">
            <v>44944</v>
          </cell>
          <cell r="K1637" t="str">
            <v>FELIPE SANTIAGO CANTOS MARCIAL_FELIPE SANTIAGO CANTOS MARCIAL</v>
          </cell>
          <cell r="L1637" t="str">
            <v>CIUDADELA LA TEJAS MANZANA 15 VILLA 15 FAMILIA CANTOS MARCIAL</v>
          </cell>
          <cell r="M1637" t="str">
            <v>0908392871001</v>
          </cell>
          <cell r="N1637" t="str">
            <v>0984824346</v>
          </cell>
          <cell r="O1637" t="str">
            <v/>
          </cell>
          <cell r="P1637" t="str">
            <v>GUAYAQUIL</v>
          </cell>
          <cell r="Q1637" t="str">
            <v>GUAYAQUIL</v>
          </cell>
          <cell r="R1637" t="str">
            <v>GUAYAS</v>
          </cell>
          <cell r="T1637" t="str">
            <v>ITSACOURIER</v>
          </cell>
          <cell r="U1637" t="str">
            <v>FLEXNETUIO_GYE</v>
          </cell>
          <cell r="V1637">
            <v>1</v>
          </cell>
          <cell r="W1637">
            <v>1</v>
          </cell>
          <cell r="X1637" t="str">
            <v>FLEXNET ECUADOR - MDELIVERY</v>
          </cell>
          <cell r="Y1637" t="str">
            <v>CALLE 28 DE JUNIO S/N Y GARCIA MORENO ENTRADA LLANO GRANDE</v>
          </cell>
        </row>
        <row r="1638">
          <cell r="A1638" t="str">
            <v>2484210</v>
          </cell>
          <cell r="B1638">
            <v>497213</v>
          </cell>
          <cell r="C1638" t="str">
            <v>2484210</v>
          </cell>
          <cell r="D1638" t="str">
            <v>MDELIVERY</v>
          </cell>
          <cell r="E1638" t="str">
            <v>DESPACHO</v>
          </cell>
          <cell r="F1638" t="str">
            <v>NORMAL</v>
          </cell>
          <cell r="G1638" t="str">
            <v>FT80073</v>
          </cell>
          <cell r="H1638">
            <v>44942</v>
          </cell>
          <cell r="I1638" t="str">
            <v>ENTREGADO</v>
          </cell>
          <cell r="J1638">
            <v>44943</v>
          </cell>
          <cell r="K1638" t="str">
            <v>ERIC MERCADO O PEDRO ILLESCAS_HECTOR GABRIEL CARDENAS CEDENO</v>
          </cell>
          <cell r="L1638" t="str">
            <v>ciudadela 9 de octubre calle tercera villa 306 y avenida tercera sur de la ciudad casa de 2 pisos con rejas blancas</v>
          </cell>
          <cell r="M1638" t="str">
            <v>1751276146001</v>
          </cell>
          <cell r="N1638" t="str">
            <v>0995801473</v>
          </cell>
          <cell r="O1638" t="str">
            <v/>
          </cell>
          <cell r="P1638" t="str">
            <v>GUAYAQUIL</v>
          </cell>
          <cell r="Q1638" t="str">
            <v>GUAYAQUIL</v>
          </cell>
          <cell r="R1638" t="str">
            <v>GUAYAS</v>
          </cell>
          <cell r="T1638" t="str">
            <v>ITSACOURIER</v>
          </cell>
          <cell r="U1638" t="str">
            <v>FLEXNETUIO_GYE</v>
          </cell>
          <cell r="V1638">
            <v>1</v>
          </cell>
          <cell r="W1638">
            <v>1</v>
          </cell>
          <cell r="X1638" t="str">
            <v>FLEXNET ECUADOR - MDELIVERY</v>
          </cell>
          <cell r="Y1638" t="str">
            <v>CALLE 28 DE JUNIO S/N Y GARCIA MORENO ENTRADA LLANO GRANDE</v>
          </cell>
        </row>
        <row r="1639">
          <cell r="A1639" t="str">
            <v>2484211</v>
          </cell>
          <cell r="B1639">
            <v>497214</v>
          </cell>
          <cell r="C1639" t="str">
            <v>2484211</v>
          </cell>
          <cell r="D1639" t="str">
            <v>MDELIVERY</v>
          </cell>
          <cell r="E1639" t="str">
            <v>DESPACHO</v>
          </cell>
          <cell r="F1639" t="str">
            <v>NORMAL</v>
          </cell>
          <cell r="G1639" t="str">
            <v>IC4740</v>
          </cell>
          <cell r="H1639">
            <v>44942</v>
          </cell>
          <cell r="I1639" t="str">
            <v>ENTREGADO</v>
          </cell>
          <cell r="J1639">
            <v>44943</v>
          </cell>
          <cell r="K1639" t="str">
            <v xml:space="preserve">KARLA ALVAREZ_IMPORTADORA Y DISTRIBUIDORA DE TABLEROS DE MADERA IMPORQUIVI CIA LTDA </v>
          </cell>
          <cell r="L1639" t="str">
            <v>AV DE LAS AMERICAS Y SAN PABLO DEL LAGO REFERENCIA PUENTE FABIAN ALARCON EN IMPORQUIVI</v>
          </cell>
          <cell r="M1639" t="str">
            <v>0190361799001</v>
          </cell>
          <cell r="N1639" t="str">
            <v>0979126483</v>
          </cell>
          <cell r="O1639" t="str">
            <v/>
          </cell>
          <cell r="P1639" t="str">
            <v>CUENCA</v>
          </cell>
          <cell r="Q1639" t="str">
            <v>CUENCA</v>
          </cell>
          <cell r="R1639" t="str">
            <v>AZUAY</v>
          </cell>
          <cell r="T1639" t="str">
            <v>ITSACOURIER</v>
          </cell>
          <cell r="U1639" t="str">
            <v>FLEXNETUIO_PROVINCIA</v>
          </cell>
          <cell r="V1639">
            <v>1</v>
          </cell>
          <cell r="W1639">
            <v>1</v>
          </cell>
          <cell r="X1639" t="str">
            <v>FLEXNET ECUADOR - MDELIVERY</v>
          </cell>
          <cell r="Y1639" t="str">
            <v>CALLE 28 DE JUNIO S/N Y GARCIA MORENO ENTRADA LLANO GRANDE</v>
          </cell>
        </row>
        <row r="1640">
          <cell r="A1640" t="str">
            <v>2484212</v>
          </cell>
          <cell r="B1640">
            <v>497215</v>
          </cell>
          <cell r="C1640" t="str">
            <v>2484212</v>
          </cell>
          <cell r="D1640" t="str">
            <v>MDELIVERY</v>
          </cell>
          <cell r="E1640" t="str">
            <v>DESPACHO</v>
          </cell>
          <cell r="F1640" t="str">
            <v>NORMAL</v>
          </cell>
          <cell r="G1640" t="str">
            <v>FT80072</v>
          </cell>
          <cell r="H1640">
            <v>44942</v>
          </cell>
          <cell r="I1640" t="str">
            <v>ENTREGADO</v>
          </cell>
          <cell r="J1640">
            <v>44943</v>
          </cell>
          <cell r="K1640" t="str">
            <v>ERIC MERCADO O PEDRO ILLESCAS_MARTHA DE LOURDES CHASILOA MALLITAXI</v>
          </cell>
          <cell r="L1640" t="str">
            <v>ciudadela 9 de octubre calle tercera villa 306 y avenida tercera sur de la ciudad casa de 2 pisos con rejas blancas</v>
          </cell>
          <cell r="M1640" t="str">
            <v>1710297563001</v>
          </cell>
          <cell r="N1640" t="str">
            <v>0995801473</v>
          </cell>
          <cell r="O1640" t="str">
            <v/>
          </cell>
          <cell r="P1640" t="str">
            <v>GUAYAQUIL</v>
          </cell>
          <cell r="Q1640" t="str">
            <v>GUAYAQUIL</v>
          </cell>
          <cell r="R1640" t="str">
            <v>GUAYAS</v>
          </cell>
          <cell r="T1640" t="str">
            <v>ITSACOURIER</v>
          </cell>
          <cell r="U1640" t="str">
            <v>FLEXNETUIO_GYE</v>
          </cell>
          <cell r="V1640">
            <v>1</v>
          </cell>
          <cell r="W1640">
            <v>1</v>
          </cell>
          <cell r="X1640" t="str">
            <v>FLEXNET ECUADOR - MDELIVERY</v>
          </cell>
          <cell r="Y1640" t="str">
            <v>CALLE 28 DE JUNIO S/N Y GARCIA MORENO ENTRADA LLANO GRANDE</v>
          </cell>
        </row>
        <row r="1641">
          <cell r="A1641" t="str">
            <v>2484213</v>
          </cell>
          <cell r="B1641">
            <v>497216</v>
          </cell>
          <cell r="C1641" t="str">
            <v>2484213</v>
          </cell>
          <cell r="D1641" t="str">
            <v>MDELIVERY</v>
          </cell>
          <cell r="E1641" t="str">
            <v>DESPACHO</v>
          </cell>
          <cell r="F1641" t="str">
            <v>NORMAL</v>
          </cell>
          <cell r="G1641" t="str">
            <v>FT80039</v>
          </cell>
          <cell r="H1641">
            <v>44942</v>
          </cell>
          <cell r="I1641" t="str">
            <v>ENTREGADO</v>
          </cell>
          <cell r="J1641">
            <v>44943</v>
          </cell>
          <cell r="K1641" t="str">
            <v xml:space="preserve">Cristian Esteban Sanchez Perugachi_HISPAMODA S A </v>
          </cell>
          <cell r="L1641" t="str">
            <v>PICHINCHA QUITO Calle el Comercio piso 3 y Av de los Shyris esquina centro comercial Quicentro Norte</v>
          </cell>
          <cell r="M1641" t="str">
            <v>1792342805001</v>
          </cell>
          <cell r="N1641" t="str">
            <v>988561982</v>
          </cell>
          <cell r="O1641" t="str">
            <v/>
          </cell>
          <cell r="P1641" t="str">
            <v>QUITO</v>
          </cell>
          <cell r="Q1641" t="str">
            <v>QUITO</v>
          </cell>
          <cell r="R1641" t="str">
            <v>PICHINCHA</v>
          </cell>
          <cell r="T1641" t="str">
            <v>FLEXTRANS UIO</v>
          </cell>
          <cell r="U1641" t="str">
            <v>FLEXNETUIO_LOCAL</v>
          </cell>
          <cell r="V1641">
            <v>1</v>
          </cell>
          <cell r="W1641">
            <v>1</v>
          </cell>
          <cell r="X1641" t="str">
            <v>FLEXNET ECUADOR - MDELIVERY</v>
          </cell>
          <cell r="Y1641" t="str">
            <v>CALLE 28 DE JUNIO S/N Y GARCIA MORENO ENTRADA LLANO GRANDE</v>
          </cell>
        </row>
        <row r="1642">
          <cell r="A1642" t="str">
            <v>2484215</v>
          </cell>
          <cell r="B1642">
            <v>497217</v>
          </cell>
          <cell r="C1642" t="str">
            <v>2484215</v>
          </cell>
          <cell r="D1642" t="str">
            <v>MDELIVERY</v>
          </cell>
          <cell r="E1642" t="str">
            <v>DESPACHO</v>
          </cell>
          <cell r="F1642" t="str">
            <v>NORMAL</v>
          </cell>
          <cell r="G1642" t="str">
            <v>FT80012</v>
          </cell>
          <cell r="H1642">
            <v>44942</v>
          </cell>
          <cell r="I1642" t="str">
            <v>INCIDENCIA</v>
          </cell>
          <cell r="J1642">
            <v>44943</v>
          </cell>
          <cell r="K1642" t="str">
            <v>EDWIN JAVIER PAUCAR PAUCAR_EDWIN JAVIER PAUCAR PAUCAR</v>
          </cell>
          <cell r="L1642" t="str">
            <v>ANTES DE INGRESAR HAY UNA CURVA A MANO IZQUIERDA A INICIOS DEL PARQUE METROPOLITANO DE LA ARMENIA HAY UNA ENTRADA CASA DE TRES PISOS COLOR AMARILLO EN LA CALLE SEBASTIAN DE BENALCAZAR</v>
          </cell>
          <cell r="M1642" t="str">
            <v>1720100427001</v>
          </cell>
          <cell r="N1642" t="str">
            <v>0996389094</v>
          </cell>
          <cell r="O1642" t="str">
            <v/>
          </cell>
          <cell r="P1642" t="str">
            <v>QUITO</v>
          </cell>
          <cell r="Q1642" t="str">
            <v>QUITO</v>
          </cell>
          <cell r="R1642" t="str">
            <v>PICHINCHA</v>
          </cell>
          <cell r="T1642" t="str">
            <v>FLEXTRANS UIO</v>
          </cell>
          <cell r="U1642" t="str">
            <v>FLEXNETUIO_LOCAL</v>
          </cell>
          <cell r="V1642">
            <v>1</v>
          </cell>
          <cell r="W1642">
            <v>1</v>
          </cell>
          <cell r="X1642" t="str">
            <v>FLEXNET ECUADOR - MDELIVERY</v>
          </cell>
          <cell r="Y1642" t="str">
            <v>CALLE 28 DE JUNIO S/N Y GARCIA MORENO ENTRADA LLANO GRANDE</v>
          </cell>
        </row>
        <row r="1643">
          <cell r="A1643" t="str">
            <v>2484216</v>
          </cell>
          <cell r="B1643">
            <v>497218</v>
          </cell>
          <cell r="C1643" t="str">
            <v>2484216</v>
          </cell>
          <cell r="D1643" t="str">
            <v>MDELIVERY</v>
          </cell>
          <cell r="E1643" t="str">
            <v>DESPACHO</v>
          </cell>
          <cell r="F1643" t="str">
            <v>NORMAL</v>
          </cell>
          <cell r="G1643" t="str">
            <v>031080002484216</v>
          </cell>
          <cell r="H1643">
            <v>44942</v>
          </cell>
          <cell r="I1643" t="str">
            <v>ENTREGADO</v>
          </cell>
          <cell r="J1643">
            <v>44943</v>
          </cell>
          <cell r="K1643" t="str">
            <v>KEVIN ALEJANDRO GUAMANI SIZA_KEVIN ALEJANDRO GUAMANI SIZA</v>
          </cell>
          <cell r="L1643" t="str">
            <v>SCUELA SUPERIOR MILITAR DE AVIACION COSME RENELLE BARBATOS</v>
          </cell>
          <cell r="M1643" t="str">
            <v>1850511047001</v>
          </cell>
          <cell r="N1643" t="str">
            <v>0980940485</v>
          </cell>
          <cell r="O1643" t="str">
            <v/>
          </cell>
          <cell r="P1643" t="str">
            <v>SALINAS</v>
          </cell>
          <cell r="Q1643" t="str">
            <v>SALINAS</v>
          </cell>
          <cell r="R1643" t="str">
            <v>SANTA ELENA</v>
          </cell>
          <cell r="T1643" t="str">
            <v>TRAMACO</v>
          </cell>
          <cell r="U1643" t="str">
            <v>FLEXNETUIO_PROVINCIA</v>
          </cell>
          <cell r="V1643">
            <v>1</v>
          </cell>
          <cell r="W1643">
            <v>1</v>
          </cell>
          <cell r="X1643" t="str">
            <v>FLEXNET ECUADOR - MDELIVERY</v>
          </cell>
          <cell r="Y1643" t="str">
            <v>CALLE 28 DE JUNIO S/N Y GARCIA MORENO ENTRADA LLANO GRANDE</v>
          </cell>
        </row>
        <row r="1644">
          <cell r="A1644" t="str">
            <v>2484217</v>
          </cell>
          <cell r="B1644">
            <v>497219</v>
          </cell>
          <cell r="C1644" t="str">
            <v>2484217</v>
          </cell>
          <cell r="D1644" t="str">
            <v>MDELIVERY</v>
          </cell>
          <cell r="E1644" t="str">
            <v>DESPACHO</v>
          </cell>
          <cell r="F1644" t="str">
            <v>NORMAL</v>
          </cell>
          <cell r="G1644" t="str">
            <v>031080002484217</v>
          </cell>
          <cell r="H1644">
            <v>44942</v>
          </cell>
          <cell r="I1644" t="str">
            <v>EN_TRANSITO</v>
          </cell>
          <cell r="J1644">
            <v>44942</v>
          </cell>
          <cell r="K1644" t="str">
            <v>LUIS ALBERTO MENDOZA CHAVEZ_LUIS ALBERTO MENDOZA CHAVEZ</v>
          </cell>
          <cell r="L1644" t="str">
            <v xml:space="preserve"> 0 55 25 0 S 80 11 53 4 W CUIDADELA SINGAPUR ALADO DE LA CIUDADELA CANA DULCE CASA COLOR BLANCA CON TECHO COLOR AZUL DE UNA PLANTA </v>
          </cell>
          <cell r="M1644" t="str">
            <v>1309128955001</v>
          </cell>
          <cell r="N1644" t="str">
            <v>0996403926/0992482187</v>
          </cell>
          <cell r="P1644" t="str">
            <v>JUNIN</v>
          </cell>
          <cell r="Q1644" t="str">
            <v>JUNIN</v>
          </cell>
          <cell r="R1644" t="str">
            <v>MANABI</v>
          </cell>
          <cell r="T1644" t="str">
            <v>TRAMACO</v>
          </cell>
          <cell r="U1644" t="str">
            <v>FLEXNETUIO_PROVINCIA</v>
          </cell>
          <cell r="V1644">
            <v>1</v>
          </cell>
          <cell r="W1644">
            <v>1</v>
          </cell>
          <cell r="X1644" t="str">
            <v>FLEXNET ECUADOR - MDELIVERY</v>
          </cell>
          <cell r="Y1644" t="str">
            <v>CALLE 28 DE JUNIO S/N Y GARCIA MORENO ENTRADA LLANO GRANDE</v>
          </cell>
        </row>
        <row r="1645">
          <cell r="A1645" t="str">
            <v>2484218</v>
          </cell>
          <cell r="B1645">
            <v>497220</v>
          </cell>
          <cell r="C1645" t="str">
            <v>2484218</v>
          </cell>
          <cell r="D1645" t="str">
            <v>MDELIVERY</v>
          </cell>
          <cell r="E1645" t="str">
            <v>DESPACHO</v>
          </cell>
          <cell r="F1645" t="str">
            <v>NORMAL</v>
          </cell>
          <cell r="G1645" t="str">
            <v>031080002484218</v>
          </cell>
          <cell r="H1645">
            <v>44942</v>
          </cell>
          <cell r="I1645" t="str">
            <v>EN_TRANSITO</v>
          </cell>
          <cell r="J1645">
            <v>44942</v>
          </cell>
          <cell r="K1645" t="str">
            <v>GUSTAVO JAVIER VILLEGA MARQUEZ O ANA JULIA BRAVO_GUSTAVO JAVIER VILLEGA MARQUEZ</v>
          </cell>
          <cell r="L1645" t="str">
            <v xml:space="preserve"> Calle principal S N via al puerto casa MIDUBI color blanco rodeada de arboles Pasando el parqie de la comunidad a dos cuadras lado izquierdo </v>
          </cell>
          <cell r="M1645" t="str">
            <v>1308583101001</v>
          </cell>
          <cell r="N1645" t="str">
            <v>0999162493</v>
          </cell>
          <cell r="O1645" t="str">
            <v/>
          </cell>
          <cell r="P1645" t="str">
            <v>PEDERNALES</v>
          </cell>
          <cell r="Q1645" t="str">
            <v>PEDERNALES</v>
          </cell>
          <cell r="R1645" t="str">
            <v>MANABI</v>
          </cell>
          <cell r="T1645" t="str">
            <v>TRAMACO</v>
          </cell>
          <cell r="U1645" t="str">
            <v>FLEXNETUIO_PROVINCIA</v>
          </cell>
          <cell r="V1645">
            <v>1</v>
          </cell>
          <cell r="W1645">
            <v>1</v>
          </cell>
          <cell r="X1645" t="str">
            <v>FLEXNET ECUADOR - MDELIVERY</v>
          </cell>
          <cell r="Y1645" t="str">
            <v>CALLE 28 DE JUNIO S/N Y GARCIA MORENO ENTRADA LLANO GRANDE</v>
          </cell>
        </row>
        <row r="1646">
          <cell r="A1646" t="str">
            <v>2484219</v>
          </cell>
          <cell r="B1646">
            <v>497221</v>
          </cell>
          <cell r="C1646" t="str">
            <v>2484219</v>
          </cell>
          <cell r="D1646" t="str">
            <v>MDELIVERY</v>
          </cell>
          <cell r="E1646" t="str">
            <v>DESPACHO</v>
          </cell>
          <cell r="F1646" t="str">
            <v>NORMAL</v>
          </cell>
          <cell r="G1646" t="str">
            <v>FT80051</v>
          </cell>
          <cell r="H1646">
            <v>44942</v>
          </cell>
          <cell r="I1646" t="str">
            <v>EN_TRANSITO</v>
          </cell>
          <cell r="J1646">
            <v>44944</v>
          </cell>
          <cell r="K1646" t="str">
            <v xml:space="preserve">VERONICA VANESSA RODRIGUEZ TABLAS_AGRICULTORES DEL ECUADOR AGRICULTEC S A S </v>
          </cell>
          <cell r="L1646" t="str">
            <v>SAMANES 1 MANZANA 141 VILLA 6</v>
          </cell>
          <cell r="M1646" t="str">
            <v>0993261645001</v>
          </cell>
          <cell r="N1646" t="str">
            <v>0958728918</v>
          </cell>
          <cell r="O1646" t="str">
            <v/>
          </cell>
          <cell r="P1646" t="str">
            <v>GUAYAQUIL</v>
          </cell>
          <cell r="Q1646" t="str">
            <v>GUAYAQUIL</v>
          </cell>
          <cell r="R1646" t="str">
            <v>GUAYAS</v>
          </cell>
          <cell r="T1646" t="str">
            <v>ITSACOURIER</v>
          </cell>
          <cell r="U1646" t="str">
            <v>FLEXNETUIO_GYE</v>
          </cell>
          <cell r="V1646">
            <v>1</v>
          </cell>
          <cell r="W1646">
            <v>1</v>
          </cell>
          <cell r="X1646" t="str">
            <v>FLEXNET ECUADOR - MDELIVERY</v>
          </cell>
          <cell r="Y1646" t="str">
            <v>CALLE 28 DE JUNIO S/N Y GARCIA MORENO ENTRADA LLANO GRANDE</v>
          </cell>
        </row>
        <row r="1647">
          <cell r="A1647" t="str">
            <v>2484220</v>
          </cell>
          <cell r="B1647">
            <v>497222</v>
          </cell>
          <cell r="C1647" t="str">
            <v>2484220</v>
          </cell>
          <cell r="D1647" t="str">
            <v>MDELIVERY</v>
          </cell>
          <cell r="E1647" t="str">
            <v>DESPACHO</v>
          </cell>
          <cell r="F1647" t="str">
            <v>NORMAL</v>
          </cell>
          <cell r="G1647" t="str">
            <v>FT80050</v>
          </cell>
          <cell r="H1647">
            <v>44942</v>
          </cell>
          <cell r="I1647" t="str">
            <v>ENTREGADO</v>
          </cell>
          <cell r="J1647">
            <v>44943</v>
          </cell>
          <cell r="K1647" t="str">
            <v>JOSE ANDY ALCIVAR GOMEZ O ANDY ALCIVAR_JOSE ANDY ALCIVAR GOMEZ</v>
          </cell>
          <cell r="L1647" t="str">
            <v>GUAYAQUIL GUASMO OESTE COOP JAIME TORAL MZ 4098 SL 7 CALLE SEGUNDA E AV 12 S O Y AV 11 DIAGONAL A LA UNIDAD EDUCATIVA EUGENIO ESPEJO</v>
          </cell>
          <cell r="M1647" t="str">
            <v>0917953192001</v>
          </cell>
          <cell r="N1647" t="str">
            <v>0962626549/0979611428</v>
          </cell>
          <cell r="O1647" t="str">
            <v/>
          </cell>
          <cell r="P1647" t="str">
            <v>GUAYAQUIL</v>
          </cell>
          <cell r="Q1647" t="str">
            <v>GUAYAQUIL</v>
          </cell>
          <cell r="R1647" t="str">
            <v>GUAYAS</v>
          </cell>
          <cell r="T1647" t="str">
            <v>FLEXTRANS GYE</v>
          </cell>
          <cell r="U1647" t="str">
            <v>FLEXNETUIO_GYE</v>
          </cell>
          <cell r="V1647">
            <v>1</v>
          </cell>
          <cell r="W1647">
            <v>1</v>
          </cell>
          <cell r="X1647" t="str">
            <v>FLEXNET ECUADOR - MDELIVERY</v>
          </cell>
          <cell r="Y1647" t="str">
            <v>CALLE 28 DE JUNIO S/N Y GARCIA MORENO ENTRADA LLANO GRANDE</v>
          </cell>
        </row>
        <row r="1648">
          <cell r="A1648" t="str">
            <v>2484225</v>
          </cell>
          <cell r="B1648">
            <v>497223</v>
          </cell>
          <cell r="C1648" t="str">
            <v>2484225</v>
          </cell>
          <cell r="D1648" t="str">
            <v>MDELIVERY</v>
          </cell>
          <cell r="E1648" t="str">
            <v>DESPACHO</v>
          </cell>
          <cell r="F1648" t="str">
            <v>NORMAL</v>
          </cell>
          <cell r="G1648" t="str">
            <v>031080002484225</v>
          </cell>
          <cell r="H1648">
            <v>44942</v>
          </cell>
          <cell r="I1648" t="str">
            <v>INCIDENCIA</v>
          </cell>
          <cell r="J1648">
            <v>44944</v>
          </cell>
          <cell r="K1648" t="str">
            <v xml:space="preserve">REINOSO CHULDE JUAN GABRIEL_FIRSTREIN S A S </v>
          </cell>
          <cell r="L1648" t="str">
            <v>Av Simon Rodriguez y Brasil esquina en el centro de impresion Ceipack a Dos cuadras al norte de la plaza canada https www google com maps place Ceipack @ 0 9267267 78 6302929 15z data 4m5 3m4 1s0x0 0x</v>
          </cell>
          <cell r="M1648" t="str">
            <v>0591757504001</v>
          </cell>
          <cell r="N1648" t="str">
            <v>0982268465/0967950765</v>
          </cell>
          <cell r="O1648" t="str">
            <v/>
          </cell>
          <cell r="P1648" t="str">
            <v>LATACUNGA</v>
          </cell>
          <cell r="Q1648" t="str">
            <v>LATACUNGA</v>
          </cell>
          <cell r="R1648" t="str">
            <v>COTOPAXI</v>
          </cell>
          <cell r="T1648" t="str">
            <v>TRAMACO</v>
          </cell>
          <cell r="U1648" t="str">
            <v>FLEXNETUIO_PROVINCIA</v>
          </cell>
          <cell r="V1648">
            <v>1</v>
          </cell>
          <cell r="W1648">
            <v>1</v>
          </cell>
          <cell r="X1648" t="str">
            <v>FLEXNET ECUADOR - MDELIVERY</v>
          </cell>
          <cell r="Y1648" t="str">
            <v>CALLE 28 DE JUNIO S/N Y GARCIA MORENO ENTRADA LLANO GRANDE</v>
          </cell>
        </row>
        <row r="1649">
          <cell r="A1649" t="str">
            <v>2484227</v>
          </cell>
          <cell r="B1649">
            <v>497224</v>
          </cell>
          <cell r="C1649" t="str">
            <v>2484227</v>
          </cell>
          <cell r="D1649" t="str">
            <v>MDELIVERY</v>
          </cell>
          <cell r="E1649" t="str">
            <v>DESPACHO</v>
          </cell>
          <cell r="F1649" t="str">
            <v>NORMAL</v>
          </cell>
          <cell r="G1649" t="str">
            <v>031080002484227</v>
          </cell>
          <cell r="H1649">
            <v>44942</v>
          </cell>
          <cell r="I1649" t="str">
            <v>ENTREGADO</v>
          </cell>
          <cell r="J1649">
            <v>44943</v>
          </cell>
          <cell r="K1649" t="str">
            <v>PAOLA GABRIELA ZAMBRANO ALVARADO O TANYA ALVARADO_PAOLA GABRIELA ZAMBRANO ALVARADO</v>
          </cell>
          <cell r="L1649" t="str">
            <v>Duran Primavera 2 Sector 1C Mz 27 Solar 6 Cerca del Asadero Julio Jr 2 cerca de una volcanizadora</v>
          </cell>
          <cell r="M1649" t="str">
            <v>0927562140001</v>
          </cell>
          <cell r="N1649" t="str">
            <v>0990512139/0995899695</v>
          </cell>
          <cell r="O1649" t="str">
            <v/>
          </cell>
          <cell r="P1649" t="str">
            <v>DURAN</v>
          </cell>
          <cell r="Q1649" t="str">
            <v>DURAN</v>
          </cell>
          <cell r="R1649" t="str">
            <v>GUAYAS</v>
          </cell>
          <cell r="T1649" t="str">
            <v>TRAMACO</v>
          </cell>
          <cell r="U1649" t="str">
            <v>FLEXNETUIO_GYE</v>
          </cell>
          <cell r="V1649">
            <v>1</v>
          </cell>
          <cell r="W1649">
            <v>1</v>
          </cell>
          <cell r="X1649" t="str">
            <v>FLEXNET ECUADOR - MDELIVERY</v>
          </cell>
          <cell r="Y1649" t="str">
            <v>CALLE 28 DE JUNIO S/N Y GARCIA MORENO ENTRADA LLANO GRANDE</v>
          </cell>
        </row>
        <row r="1650">
          <cell r="A1650" t="str">
            <v>2484231</v>
          </cell>
          <cell r="B1650">
            <v>497225</v>
          </cell>
          <cell r="C1650" t="str">
            <v>2484231</v>
          </cell>
          <cell r="D1650" t="str">
            <v>MDELIVERY</v>
          </cell>
          <cell r="E1650" t="str">
            <v>DESPACHO</v>
          </cell>
          <cell r="F1650" t="str">
            <v>NORMAL</v>
          </cell>
          <cell r="G1650" t="str">
            <v>031080002484231</v>
          </cell>
          <cell r="H1650">
            <v>44942</v>
          </cell>
          <cell r="I1650" t="str">
            <v>ENTREGADO</v>
          </cell>
          <cell r="J1650">
            <v>44943</v>
          </cell>
          <cell r="K1650" t="str">
            <v>HELEN ELVIRA BASTIDAS SOLIS_HELEN ELVIRA BASTIDAS SOLIS</v>
          </cell>
          <cell r="L1650" t="str">
            <v>SCUELA SUPERIOR MILITAR DE AVIACION COSME RENELLE BARBATOS</v>
          </cell>
          <cell r="M1650" t="str">
            <v>0605914134001</v>
          </cell>
          <cell r="N1650" t="str">
            <v>0939502371</v>
          </cell>
          <cell r="O1650" t="str">
            <v/>
          </cell>
          <cell r="P1650" t="str">
            <v>SALINAS</v>
          </cell>
          <cell r="Q1650" t="str">
            <v>SALINAS</v>
          </cell>
          <cell r="R1650" t="str">
            <v>SANTA ELENA</v>
          </cell>
          <cell r="T1650" t="str">
            <v>TRAMACO</v>
          </cell>
          <cell r="U1650" t="str">
            <v>FLEXNETUIO_PROVINCIA</v>
          </cell>
          <cell r="V1650">
            <v>1</v>
          </cell>
          <cell r="W1650">
            <v>1</v>
          </cell>
          <cell r="X1650" t="str">
            <v>FLEXNET ECUADOR - MDELIVERY</v>
          </cell>
          <cell r="Y1650" t="str">
            <v>CALLE 28 DE JUNIO S/N Y GARCIA MORENO ENTRADA LLANO GRANDE</v>
          </cell>
        </row>
        <row r="1651">
          <cell r="A1651" t="str">
            <v>2484232</v>
          </cell>
          <cell r="B1651">
            <v>497226</v>
          </cell>
          <cell r="C1651" t="str">
            <v>2484232</v>
          </cell>
          <cell r="D1651" t="str">
            <v>MDELIVERY</v>
          </cell>
          <cell r="E1651" t="str">
            <v>DESPACHO</v>
          </cell>
          <cell r="F1651" t="str">
            <v>NORMAL</v>
          </cell>
          <cell r="G1651" t="str">
            <v>FT80068</v>
          </cell>
          <cell r="H1651">
            <v>44942</v>
          </cell>
          <cell r="I1651" t="str">
            <v>INCIDENCIA</v>
          </cell>
          <cell r="J1651">
            <v>44943</v>
          </cell>
          <cell r="K1651" t="str">
            <v xml:space="preserve"> JAQUELINE  PINCAY</v>
          </cell>
          <cell r="L1651" t="str">
            <v xml:space="preserve"> GUAYAS - CIUDAD: GUAYAQUIL  HOSPITAL LUIS VERNAZA  DE LADO DE EMERGENCIA. CALLE LOJA 700, GUAYAQUIL 090313 SECTOR CENTRO DE GUAYAQUIL.</v>
          </cell>
          <cell r="M1651" t="str">
            <v>0925675381001</v>
          </cell>
          <cell r="N1651" t="str">
            <v xml:space="preserve"> 0994889806 / 0981482591</v>
          </cell>
          <cell r="P1651" t="str">
            <v>GUAYAQUIL</v>
          </cell>
          <cell r="Q1651" t="str">
            <v>GUAYAQUIL</v>
          </cell>
          <cell r="R1651" t="str">
            <v>GUAYAS</v>
          </cell>
          <cell r="T1651" t="str">
            <v>CARGO UNION</v>
          </cell>
          <cell r="U1651" t="str">
            <v>FLEXNETUIO_GYE</v>
          </cell>
          <cell r="V1651">
            <v>1</v>
          </cell>
          <cell r="W1651">
            <v>1</v>
          </cell>
          <cell r="X1651" t="str">
            <v>FLEXNET ECUADOR - MDELIVERY</v>
          </cell>
          <cell r="Y1651" t="str">
            <v>CALLE 28 DE JUNIO S/N Y GARCIA MORENO ENTRADA LLANO GRANDE</v>
          </cell>
        </row>
        <row r="1652">
          <cell r="A1652" t="str">
            <v>2484233</v>
          </cell>
          <cell r="B1652">
            <v>497227</v>
          </cell>
          <cell r="C1652" t="str">
            <v>2484233</v>
          </cell>
          <cell r="D1652" t="str">
            <v>MDELIVERY</v>
          </cell>
          <cell r="E1652" t="str">
            <v>DESPACHO</v>
          </cell>
          <cell r="F1652" t="str">
            <v>NORMAL</v>
          </cell>
          <cell r="G1652" t="str">
            <v>IC4743</v>
          </cell>
          <cell r="H1652">
            <v>44942</v>
          </cell>
          <cell r="I1652" t="str">
            <v>INCIDENCIA</v>
          </cell>
          <cell r="J1652">
            <v>44943</v>
          </cell>
          <cell r="K1652" t="str">
            <v>XIMENA SANCHEZ_VAZ SEGUROS S A COMPANIA DE SEGUROS</v>
          </cell>
          <cell r="L1652" t="str">
            <v xml:space="preserve"> AZUAY CUENCA AV SOLANO 3 38 ENTRE AURELIO AGUILAR Y REMIGIO TAMARIZ VAZ SEGUROS S A COMPANIA DE SEGUROS </v>
          </cell>
          <cell r="M1652" t="str">
            <v>0190316815001</v>
          </cell>
          <cell r="N1652" t="str">
            <v>0995141143</v>
          </cell>
          <cell r="O1652" t="str">
            <v/>
          </cell>
          <cell r="P1652" t="str">
            <v>CUENCA</v>
          </cell>
          <cell r="Q1652" t="str">
            <v>CUENCA</v>
          </cell>
          <cell r="R1652" t="str">
            <v>AZUAY</v>
          </cell>
          <cell r="T1652" t="str">
            <v>ITSACOURIER</v>
          </cell>
          <cell r="U1652" t="str">
            <v>FLEXNETUIO_PROVINCIA</v>
          </cell>
          <cell r="V1652">
            <v>1</v>
          </cell>
          <cell r="W1652">
            <v>1</v>
          </cell>
          <cell r="X1652" t="str">
            <v>FLEXNET ECUADOR - MDELIVERY</v>
          </cell>
          <cell r="Y1652" t="str">
            <v>CALLE 28 DE JUNIO S/N Y GARCIA MORENO ENTRADA LLANO GRANDE</v>
          </cell>
        </row>
        <row r="1653">
          <cell r="A1653" t="str">
            <v>GAR5572</v>
          </cell>
          <cell r="B1653">
            <v>497184</v>
          </cell>
          <cell r="C1653" t="str">
            <v>GAR5572</v>
          </cell>
          <cell r="D1653" t="str">
            <v>HYCITE</v>
          </cell>
          <cell r="E1653" t="str">
            <v>RETIRO</v>
          </cell>
          <cell r="F1653" t="str">
            <v>NORMAL</v>
          </cell>
          <cell r="G1653" t="str">
            <v>ITG4728</v>
          </cell>
          <cell r="H1653">
            <v>44942</v>
          </cell>
          <cell r="I1653" t="str">
            <v>EN_TRANSITO</v>
          </cell>
          <cell r="J1653">
            <v>44944</v>
          </cell>
          <cell r="K1653" t="str">
            <v>SANTIAGO OSCAR QUIMIS DOMINGUEZ</v>
          </cell>
          <cell r="L1653" t="str">
            <v>URB REY JUAN CARLOS MZ 24 VILLA 22 VILLA SOL REY DAULE VILLA DEL REY</v>
          </cell>
          <cell r="M1653" t="str">
            <v/>
          </cell>
          <cell r="N1653" t="str">
            <v>962794836</v>
          </cell>
          <cell r="O1653" t="str">
            <v>962794836</v>
          </cell>
          <cell r="P1653" t="str">
            <v>090109</v>
          </cell>
          <cell r="Q1653" t="str">
            <v>GUAYAQUIL</v>
          </cell>
          <cell r="R1653" t="str">
            <v>GUAYAS</v>
          </cell>
          <cell r="S1653" t="str">
            <v>GUAYAQUIL</v>
          </cell>
          <cell r="T1653" t="str">
            <v>ITSACOURIER</v>
          </cell>
          <cell r="U1653" t="str">
            <v>FLEXNETUIO_LOCAL</v>
          </cell>
          <cell r="V1653">
            <v>0</v>
          </cell>
          <cell r="W1653">
            <v>0</v>
          </cell>
          <cell r="X1653" t="str">
            <v>HYCITE QUITO</v>
          </cell>
          <cell r="Y1653" t="str">
            <v>FLEX NET CALLE 28 DE JUNIO S/N Y GARCIA MORENO ENTRADA LLANO GRANDE</v>
          </cell>
        </row>
        <row r="1654">
          <cell r="A1654" t="str">
            <v>GAR5565</v>
          </cell>
          <cell r="B1654">
            <v>497177</v>
          </cell>
          <cell r="C1654" t="str">
            <v>GAR5565</v>
          </cell>
          <cell r="D1654" t="str">
            <v>HYCITE</v>
          </cell>
          <cell r="E1654" t="str">
            <v>RETIRO</v>
          </cell>
          <cell r="F1654" t="str">
            <v>NORMAL</v>
          </cell>
          <cell r="H1654">
            <v>44942</v>
          </cell>
          <cell r="I1654" t="str">
            <v>EN_TRANSITO</v>
          </cell>
          <cell r="J1654">
            <v>44942</v>
          </cell>
          <cell r="K1654" t="str">
            <v>EDISON JOFRE CONSTANTE VILLALVA</v>
          </cell>
          <cell r="L1654" t="str">
            <v>CALLE BENJAMIN CARRION #54 Y RODRIGO VELA CIUDAD AMBATO CIUDADELA LA ALBORADA CODIGO POSTAL 180103 PROVINCIA TUNGURAHUA UNA CUADRA TRAS AMBATO</v>
          </cell>
          <cell r="P1654" t="str">
            <v>180101</v>
          </cell>
          <cell r="Q1654" t="str">
            <v>AMBATO</v>
          </cell>
          <cell r="R1654" t="str">
            <v>TUNGURAHUA</v>
          </cell>
          <cell r="S1654" t="str">
            <v>AMBATO</v>
          </cell>
          <cell r="T1654" t="str">
            <v>TRAMACO</v>
          </cell>
          <cell r="U1654" t="str">
            <v>FLEXNETUIO_PROVINCIA</v>
          </cell>
          <cell r="V1654">
            <v>0</v>
          </cell>
          <cell r="W1654">
            <v>0</v>
          </cell>
          <cell r="X1654" t="str">
            <v>HYCITE QUITO</v>
          </cell>
          <cell r="Y1654" t="str">
            <v>FLEX NET CALLE 28 DE JUNIO S/N Y GARCIA MORENO ENTRADA LLANO GRANDE</v>
          </cell>
        </row>
        <row r="1655">
          <cell r="A1655" t="str">
            <v>GAR5566</v>
          </cell>
          <cell r="B1655">
            <v>497178</v>
          </cell>
          <cell r="C1655" t="str">
            <v>GAR5566</v>
          </cell>
          <cell r="D1655" t="str">
            <v>HYCITE</v>
          </cell>
          <cell r="E1655" t="str">
            <v>RETIRO</v>
          </cell>
          <cell r="F1655" t="str">
            <v>NORMAL</v>
          </cell>
          <cell r="G1655" t="str">
            <v>ITG4727</v>
          </cell>
          <cell r="H1655">
            <v>44942</v>
          </cell>
          <cell r="I1655" t="str">
            <v>ENTREGADO</v>
          </cell>
          <cell r="J1655">
            <v>44943</v>
          </cell>
          <cell r="K1655" t="str">
            <v>LISSETTE DAYANA MINO CARRIEL</v>
          </cell>
          <cell r="L1655" t="str">
            <v>VERGELES 3 ETAPA MZ 99 SL 17 FRENTE A TIENDA 2 HERMANAS</v>
          </cell>
          <cell r="M1655" t="str">
            <v/>
          </cell>
          <cell r="N1655" t="str">
            <v xml:space="preserve">99-869-0698     </v>
          </cell>
          <cell r="O1655" t="str">
            <v xml:space="preserve">99-869-0698     </v>
          </cell>
          <cell r="P1655" t="str">
            <v>090109</v>
          </cell>
          <cell r="Q1655" t="str">
            <v>GUAYAQUIL</v>
          </cell>
          <cell r="R1655" t="str">
            <v>GUAYAS</v>
          </cell>
          <cell r="S1655" t="str">
            <v>GUAYAQUIL</v>
          </cell>
          <cell r="T1655" t="str">
            <v>ITSACOURIER</v>
          </cell>
          <cell r="U1655" t="str">
            <v>FLEXNETUIO_LOCAL</v>
          </cell>
          <cell r="V1655">
            <v>0</v>
          </cell>
          <cell r="W1655">
            <v>0</v>
          </cell>
          <cell r="X1655" t="str">
            <v>HYCITE QUITO</v>
          </cell>
          <cell r="Y1655" t="str">
            <v>FLEX NET CALLE 28 DE JUNIO S/N Y GARCIA MORENO ENTRADA LLANO GRANDE</v>
          </cell>
        </row>
        <row r="1656">
          <cell r="A1656" t="str">
            <v>GAR5567</v>
          </cell>
          <cell r="B1656">
            <v>497179</v>
          </cell>
          <cell r="C1656" t="str">
            <v>GAR5567</v>
          </cell>
          <cell r="D1656" t="str">
            <v>HYCITE</v>
          </cell>
          <cell r="E1656" t="str">
            <v>RETIRO</v>
          </cell>
          <cell r="F1656" t="str">
            <v>NORMAL</v>
          </cell>
          <cell r="G1656" t="str">
            <v>ITQ4729</v>
          </cell>
          <cell r="H1656">
            <v>44942</v>
          </cell>
          <cell r="I1656" t="str">
            <v>ENTREGADO</v>
          </cell>
          <cell r="J1656">
            <v>44943</v>
          </cell>
          <cell r="K1656" t="str">
            <v>NORMA ADELINA CORDOVA MACHERO</v>
          </cell>
          <cell r="L1656" t="str">
            <v>CALLE C N48-108 CASA R-2 CON CALLE I DIAGONAL AL PARQUE DEL PINAR ALTO. QUITO  NORTE DE QUITO PI COCHAPAMBA 170407</v>
          </cell>
          <cell r="M1656" t="str">
            <v/>
          </cell>
          <cell r="N1656" t="str">
            <v>99-904-7046</v>
          </cell>
          <cell r="O1656" t="str">
            <v>99-904-7046</v>
          </cell>
          <cell r="P1656" t="str">
            <v>170301</v>
          </cell>
          <cell r="Q1656" t="str">
            <v>QUITO</v>
          </cell>
          <cell r="R1656" t="str">
            <v>PICHINCHA</v>
          </cell>
          <cell r="S1656" t="str">
            <v>QUITO</v>
          </cell>
          <cell r="T1656" t="str">
            <v>FLEXTRANS UIO</v>
          </cell>
          <cell r="U1656" t="str">
            <v>FLEXNETUIO_LOCAL</v>
          </cell>
          <cell r="V1656">
            <v>0</v>
          </cell>
          <cell r="W1656">
            <v>0</v>
          </cell>
          <cell r="X1656" t="str">
            <v>HYCITE QUITO</v>
          </cell>
          <cell r="Y1656" t="str">
            <v>FLEX NET CALLE 28 DE JUNIO S/N Y GARCIA MORENO ENTRADA LLANO GRANDE</v>
          </cell>
        </row>
        <row r="1657">
          <cell r="A1657" t="str">
            <v>GAR5568</v>
          </cell>
          <cell r="B1657">
            <v>497180</v>
          </cell>
          <cell r="C1657" t="str">
            <v>GAR5568</v>
          </cell>
          <cell r="D1657" t="str">
            <v>HYCITE</v>
          </cell>
          <cell r="E1657" t="str">
            <v>RETIRO</v>
          </cell>
          <cell r="F1657" t="str">
            <v>NORMAL</v>
          </cell>
          <cell r="H1657">
            <v>44942</v>
          </cell>
          <cell r="I1657" t="str">
            <v>EN_TRANSITO</v>
          </cell>
          <cell r="J1657">
            <v>44942</v>
          </cell>
          <cell r="K1657" t="str">
            <v>LUPE MARICELA BARBA VASQUEZ</v>
          </cell>
          <cell r="L1657" t="str">
            <v>CALLE COLONSO ENTRE AV JUMANDI Y JORGE PALOMO, CASA DE DOS PISOS COLOR AMARILLO CON BLANCO, PORTON BLANCO DIAGONAL A UN TALLER DE MOTOS.</v>
          </cell>
          <cell r="N1657" t="str">
            <v>961694126</v>
          </cell>
          <cell r="O1657" t="str">
            <v>961694126</v>
          </cell>
          <cell r="P1657" t="str">
            <v>150101</v>
          </cell>
          <cell r="Q1657" t="str">
            <v>TENA</v>
          </cell>
          <cell r="R1657" t="str">
            <v>NAPO</v>
          </cell>
          <cell r="S1657" t="str">
            <v>TENA</v>
          </cell>
          <cell r="T1657" t="str">
            <v>TRAMACO</v>
          </cell>
          <cell r="U1657" t="str">
            <v>FLEXNETUIO_PROVINCIA</v>
          </cell>
          <cell r="V1657">
            <v>0</v>
          </cell>
          <cell r="W1657">
            <v>0</v>
          </cell>
          <cell r="X1657" t="str">
            <v>HYCITE QUITO</v>
          </cell>
          <cell r="Y1657" t="str">
            <v>FLEX NET CALLE 28 DE JUNIO S/N Y GARCIA MORENO ENTRADA LLANO GRANDE</v>
          </cell>
        </row>
        <row r="1658">
          <cell r="A1658" t="str">
            <v>GAR5569</v>
          </cell>
          <cell r="B1658">
            <v>497181</v>
          </cell>
          <cell r="C1658" t="str">
            <v>GAR5569</v>
          </cell>
          <cell r="D1658" t="str">
            <v>HYCITE</v>
          </cell>
          <cell r="E1658" t="str">
            <v>RETIRO</v>
          </cell>
          <cell r="F1658" t="str">
            <v>NORMAL</v>
          </cell>
          <cell r="H1658">
            <v>44942</v>
          </cell>
          <cell r="I1658" t="str">
            <v>EN_TRANSITO</v>
          </cell>
          <cell r="J1658">
            <v>44942</v>
          </cell>
          <cell r="K1658" t="str">
            <v>MARIA BELEN DURAN PALACIOS</v>
          </cell>
          <cell r="L1658" t="str">
            <v>AVENIDA 12 DE OCTUBRE Y GABRIEL SANTOS ESQUINA CONJUNTO HABITACIONAL FAE VILLA DE OFICIALES 28 GARAGE BLANCO TLF 0996436518 CIUDAD SALINAS PROVINCIA SANTA ELENA</v>
          </cell>
          <cell r="N1658" t="str">
            <v>996436518</v>
          </cell>
          <cell r="O1658" t="str">
            <v>996436518</v>
          </cell>
          <cell r="P1658" t="str">
            <v>240102</v>
          </cell>
          <cell r="Q1658" t="str">
            <v>SANTA ELENA</v>
          </cell>
          <cell r="R1658" t="str">
            <v>SANTA ELENA</v>
          </cell>
          <cell r="S1658" t="str">
            <v>SANTA ELENA</v>
          </cell>
          <cell r="T1658" t="str">
            <v>TRAMACO</v>
          </cell>
          <cell r="U1658" t="str">
            <v>FLEXNETUIO_PROVINCIA</v>
          </cell>
          <cell r="V1658">
            <v>0</v>
          </cell>
          <cell r="W1658">
            <v>0</v>
          </cell>
          <cell r="X1658" t="str">
            <v>HYCITE QUITO</v>
          </cell>
          <cell r="Y1658" t="str">
            <v>FLEX NET CALLE 28 DE JUNIO S/N Y GARCIA MORENO ENTRADA LLANO GRANDE</v>
          </cell>
        </row>
        <row r="1659">
          <cell r="A1659" t="str">
            <v>GAR5570</v>
          </cell>
          <cell r="B1659">
            <v>497182</v>
          </cell>
          <cell r="C1659" t="str">
            <v>GAR5570</v>
          </cell>
          <cell r="D1659" t="str">
            <v>HYCITE</v>
          </cell>
          <cell r="E1659" t="str">
            <v>RETIRO</v>
          </cell>
          <cell r="F1659" t="str">
            <v>NORMAL</v>
          </cell>
          <cell r="G1659" t="str">
            <v>ITQ4730</v>
          </cell>
          <cell r="H1659">
            <v>44942</v>
          </cell>
          <cell r="I1659" t="str">
            <v>ENTREGADO</v>
          </cell>
          <cell r="J1659">
            <v>44943</v>
          </cell>
          <cell r="K1659" t="str">
            <v>CLARA SUSANA MOREJON CARRERA</v>
          </cell>
          <cell r="L1659" t="str">
            <v>calle Einstein N80-170 y Cesar borja carcelen mi nombre es Susana Morejon EDF VICTORIA DPTO 201</v>
          </cell>
          <cell r="M1659" t="str">
            <v/>
          </cell>
          <cell r="N1659" t="str">
            <v>99-274-6147</v>
          </cell>
          <cell r="O1659" t="str">
            <v>99-274-6147</v>
          </cell>
          <cell r="P1659" t="str">
            <v>170301</v>
          </cell>
          <cell r="Q1659" t="str">
            <v>QUITO</v>
          </cell>
          <cell r="R1659" t="str">
            <v>PICHINCHA</v>
          </cell>
          <cell r="S1659" t="str">
            <v>QUITO</v>
          </cell>
          <cell r="T1659" t="str">
            <v>FLEXTRANS UIO</v>
          </cell>
          <cell r="U1659" t="str">
            <v>FLEXNETUIO_LOCAL</v>
          </cell>
          <cell r="V1659">
            <v>0</v>
          </cell>
          <cell r="W1659">
            <v>0</v>
          </cell>
          <cell r="X1659" t="str">
            <v>HYCITE QUITO</v>
          </cell>
          <cell r="Y1659" t="str">
            <v>FLEX NET CALLE 28 DE JUNIO S/N Y GARCIA MORENO ENTRADA LLANO GRANDE</v>
          </cell>
        </row>
        <row r="1660">
          <cell r="A1660" t="str">
            <v>GAR5571</v>
          </cell>
          <cell r="B1660">
            <v>497183</v>
          </cell>
          <cell r="C1660" t="str">
            <v>GAR5571</v>
          </cell>
          <cell r="D1660" t="str">
            <v>HYCITE</v>
          </cell>
          <cell r="E1660" t="str">
            <v>RETIRO</v>
          </cell>
          <cell r="F1660" t="str">
            <v>NORMAL</v>
          </cell>
          <cell r="G1660" t="str">
            <v>ITQ4731</v>
          </cell>
          <cell r="H1660">
            <v>44942</v>
          </cell>
          <cell r="I1660" t="str">
            <v>INCIDENCIA</v>
          </cell>
          <cell r="J1660">
            <v>44944</v>
          </cell>
          <cell r="K1660" t="str">
            <v>SILVIA JEANETH CRESPO LOGRO</v>
          </cell>
          <cell r="L1660" t="str">
            <v>calles Simon Bolivar y Ushimana a dos cuadras de fuentes cristalinas. no tiene numero de casa</v>
          </cell>
          <cell r="M1660" t="str">
            <v/>
          </cell>
          <cell r="N1660" t="str">
            <v>989954698</v>
          </cell>
          <cell r="O1660" t="str">
            <v>989954698</v>
          </cell>
          <cell r="P1660" t="str">
            <v>170301</v>
          </cell>
          <cell r="Q1660" t="str">
            <v>QUITO</v>
          </cell>
          <cell r="R1660" t="str">
            <v>PICHINCHA</v>
          </cell>
          <cell r="S1660" t="str">
            <v>QUITO</v>
          </cell>
          <cell r="T1660" t="str">
            <v>FLEXTRANS UIO</v>
          </cell>
          <cell r="U1660" t="str">
            <v>FLEXNETUIO_LOCAL</v>
          </cell>
          <cell r="V1660">
            <v>0</v>
          </cell>
          <cell r="W1660">
            <v>0</v>
          </cell>
          <cell r="X1660" t="str">
            <v>HYCITE QUITO</v>
          </cell>
          <cell r="Y1660" t="str">
            <v>FLEX NET CALLE 28 DE JUNIO S/N Y GARCIA MORENO ENTRADA LLANO GRANDE</v>
          </cell>
        </row>
        <row r="1661">
          <cell r="A1661" t="str">
            <v>9621</v>
          </cell>
          <cell r="B1661">
            <v>497175</v>
          </cell>
          <cell r="C1661" t="str">
            <v>9621</v>
          </cell>
          <cell r="D1661" t="str">
            <v>DEGSO</v>
          </cell>
          <cell r="E1661" t="str">
            <v>DESPACHO</v>
          </cell>
          <cell r="F1661" t="str">
            <v>NORMAL</v>
          </cell>
          <cell r="G1661" t="str">
            <v>FT80174</v>
          </cell>
          <cell r="H1661">
            <v>44942</v>
          </cell>
          <cell r="I1661" t="str">
            <v>ENTREGADO</v>
          </cell>
          <cell r="J1661">
            <v>44943</v>
          </cell>
          <cell r="K1661" t="str">
            <v>CONSTRUCCIONES Y PRESTACIONES PETROLERAS S.A. CPP</v>
          </cell>
          <cell r="L1661" t="str">
            <v>DIRECCION: POR TRANSPORTE NATRANSCON A - SHUSHUFINDI - KM 1.5 VIA LIMONCOCHA - SUCMBIOS. - ENTREGAR EN BODEGA - TELEFONO 298.87.00 EXT 8142</v>
          </cell>
          <cell r="M1661" t="str">
            <v>#N/A</v>
          </cell>
          <cell r="N1661" t="str">
            <v>99-832-0225</v>
          </cell>
          <cell r="O1661" t="str">
            <v>99-832-0225</v>
          </cell>
          <cell r="P1661" t="str">
            <v>170301</v>
          </cell>
          <cell r="Q1661" t="str">
            <v>QUITO</v>
          </cell>
          <cell r="R1661" t="str">
            <v>PICHINCHA</v>
          </cell>
          <cell r="S1661" t="str">
            <v>QUITO</v>
          </cell>
          <cell r="T1661" t="str">
            <v>FLEXTRANS UIO</v>
          </cell>
          <cell r="U1661" t="str">
            <v>FLEXNETUIO_LOCAL</v>
          </cell>
          <cell r="V1661">
            <v>5</v>
          </cell>
          <cell r="W1661">
            <v>16.5</v>
          </cell>
          <cell r="X1661" t="str">
            <v>FLEXNET</v>
          </cell>
          <cell r="Y1661" t="str">
            <v>FLEX NET CALLE 28 DE JUNIO S/N Y GARCIA MORENO ENTRADA LLANO GRANDE</v>
          </cell>
        </row>
        <row r="1662">
          <cell r="A1662" t="str">
            <v>53356</v>
          </cell>
          <cell r="B1662">
            <v>497176</v>
          </cell>
          <cell r="C1662" t="str">
            <v>53356</v>
          </cell>
          <cell r="D1662" t="str">
            <v>DEGSO</v>
          </cell>
          <cell r="E1662" t="str">
            <v>DESPACHO</v>
          </cell>
          <cell r="F1662" t="str">
            <v>NORMAL</v>
          </cell>
          <cell r="G1662" t="str">
            <v>FT80175</v>
          </cell>
          <cell r="H1662">
            <v>44942</v>
          </cell>
          <cell r="I1662" t="str">
            <v>ENTREGADO</v>
          </cell>
          <cell r="J1662">
            <v>44943</v>
          </cell>
          <cell r="K1662" t="str">
            <v>GTM-ECUADOR S.A.</v>
          </cell>
          <cell r="L1662" t="str">
            <v xml:space="preserve">DIRECCION: SANGOLQUI - VIA SANGOLQUI AMAGUANA, KM3.5 - DIAGONAL A CHAIDE Y CHAIDE - ATENCION ANDRES GRANIZO - CEL 0983337674  </v>
          </cell>
          <cell r="M1662" t="str">
            <v>992146761001</v>
          </cell>
          <cell r="N1662" t="str">
            <v>99-832-0225</v>
          </cell>
          <cell r="O1662" t="str">
            <v>99-832-0225</v>
          </cell>
          <cell r="P1662" t="str">
            <v>171101</v>
          </cell>
          <cell r="Q1662" t="str">
            <v>RUMIÑAHUI</v>
          </cell>
          <cell r="R1662" t="str">
            <v>PICHINCHA</v>
          </cell>
          <cell r="S1662" t="str">
            <v>SANGOLQUI</v>
          </cell>
          <cell r="T1662" t="str">
            <v>FLEXTRANS UIO</v>
          </cell>
          <cell r="U1662" t="str">
            <v>FLEXNETUIO_LOCAL</v>
          </cell>
          <cell r="V1662">
            <v>3</v>
          </cell>
          <cell r="W1662">
            <v>7.8</v>
          </cell>
          <cell r="X1662" t="str">
            <v>FLEXNET</v>
          </cell>
          <cell r="Y1662" t="str">
            <v>FLEX NET CALLE 28 DE JUNIO S/N Y GARCIA MORENO ENTRADA LLANO GRANDE</v>
          </cell>
        </row>
        <row r="1663">
          <cell r="A1663" t="str">
            <v>24795</v>
          </cell>
          <cell r="B1663">
            <v>497154</v>
          </cell>
          <cell r="C1663" t="str">
            <v>24795</v>
          </cell>
          <cell r="D1663" t="str">
            <v>CARESTINO</v>
          </cell>
          <cell r="E1663" t="str">
            <v>DESPACHO</v>
          </cell>
          <cell r="F1663" t="str">
            <v>NORMAL</v>
          </cell>
          <cell r="G1663" t="str">
            <v>80123</v>
          </cell>
          <cell r="H1663">
            <v>44942</v>
          </cell>
          <cell r="I1663" t="str">
            <v>ENTREGADO</v>
          </cell>
          <cell r="J1663">
            <v>44943</v>
          </cell>
          <cell r="K1663" t="str">
            <v>TERESA VILLAFUERTE BALLERINO</v>
          </cell>
          <cell r="L1663" t="str">
            <v>URDESA CENTRAL, DATILES ENTRE 3ERA Y 4TA 307. ENTRE DIAGONAL AL SUPERMAXI, FRENTE A UN PORTON GRANDE VERDE</v>
          </cell>
          <cell r="N1663" t="str">
            <v>593991552976</v>
          </cell>
          <cell r="O1663" t="str">
            <v>42382517</v>
          </cell>
          <cell r="P1663" t="str">
            <v>090101</v>
          </cell>
          <cell r="Q1663" t="str">
            <v>GUAYAQUIL</v>
          </cell>
          <cell r="R1663" t="str">
            <v>GUAYAS</v>
          </cell>
          <cell r="S1663" t="str">
            <v>GUAYAQUIL</v>
          </cell>
          <cell r="T1663" t="str">
            <v>FLEXTRANS GYE</v>
          </cell>
          <cell r="U1663" t="str">
            <v>FLEXNETGYE_LOCAL</v>
          </cell>
          <cell r="V1663">
            <v>2</v>
          </cell>
          <cell r="W1663">
            <v>15</v>
          </cell>
          <cell r="X1663" t="str">
            <v>FLEXNET ECUADOR - CAREST</v>
          </cell>
          <cell r="Y1663" t="str">
            <v>FERNANDO GUTIERREZ HILL VIA A DAULE KM 8 1/2 ENTRADA A COOPERATIVA JUAN MONTALVO</v>
          </cell>
        </row>
        <row r="1664">
          <cell r="A1664" t="str">
            <v>24811</v>
          </cell>
          <cell r="B1664">
            <v>497155</v>
          </cell>
          <cell r="C1664" t="str">
            <v>24811</v>
          </cell>
          <cell r="D1664" t="str">
            <v>CARESTINO</v>
          </cell>
          <cell r="E1664" t="str">
            <v>DESPACHO</v>
          </cell>
          <cell r="F1664" t="str">
            <v>NORMAL</v>
          </cell>
          <cell r="G1664" t="str">
            <v>031002004182911</v>
          </cell>
          <cell r="H1664">
            <v>44942</v>
          </cell>
          <cell r="I1664" t="str">
            <v>ENTREGADO</v>
          </cell>
          <cell r="J1664">
            <v>44943</v>
          </cell>
          <cell r="K1664" t="str">
            <v>DANIELA EGAS</v>
          </cell>
          <cell r="L1664" t="str">
            <v>LORENZO LUCERO E IGNACIO CACERES ESQ. OE4-64. ENTRE PARQUE 20 DE ENERO. RETEN POLICIAL. BARRIO QUITO SUR</v>
          </cell>
          <cell r="N1664" t="str">
            <v>987063215</v>
          </cell>
          <cell r="O1664" t="str">
            <v>23020629</v>
          </cell>
          <cell r="P1664" t="str">
            <v>170101</v>
          </cell>
          <cell r="Q1664" t="str">
            <v>QUITO</v>
          </cell>
          <cell r="R1664" t="str">
            <v>PICHINCHA</v>
          </cell>
          <cell r="S1664" t="str">
            <v>PACTO - EL PARAISO</v>
          </cell>
          <cell r="T1664" t="str">
            <v>TRAMACO</v>
          </cell>
          <cell r="U1664" t="str">
            <v>FLEXNETGYE_UIO</v>
          </cell>
          <cell r="V1664">
            <v>1</v>
          </cell>
          <cell r="W1664">
            <v>9.85</v>
          </cell>
          <cell r="X1664" t="str">
            <v>FLEXNET ECUADOR - CAREST</v>
          </cell>
          <cell r="Y1664" t="str">
            <v>FERNANDO GUTIERREZ HILL VIA A DAULE KM 8 1/2 ENTRADA A COOPERATIVA JUAN MONTALVO</v>
          </cell>
        </row>
        <row r="1665">
          <cell r="A1665" t="str">
            <v>24816</v>
          </cell>
          <cell r="B1665">
            <v>497156</v>
          </cell>
          <cell r="C1665" t="str">
            <v>24816</v>
          </cell>
          <cell r="D1665" t="str">
            <v>CARESTINO</v>
          </cell>
          <cell r="E1665" t="str">
            <v>DESPACHO</v>
          </cell>
          <cell r="F1665" t="str">
            <v>NORMAL</v>
          </cell>
          <cell r="G1665" t="str">
            <v>80127/ 031002004186139</v>
          </cell>
          <cell r="H1665">
            <v>44942</v>
          </cell>
          <cell r="I1665" t="str">
            <v>EN_TRANSITO</v>
          </cell>
          <cell r="J1665">
            <v>44943</v>
          </cell>
          <cell r="K1665" t="str">
            <v>NELSON SALAU SALAU</v>
          </cell>
          <cell r="L1665" t="str">
            <v>"*KM 51 VIA A LA COSTA ""CERECITA""* PASANDO EL PEAJE DE CHONGON PISO/DPTO: CERCA A GENERAL VILLAMIL PLAYAS. ENTRE *AVENIDA PRINCIPAL, FRENTE A FARMACIAS CRUZ AZUL*"</v>
          </cell>
          <cell r="N1665" t="str">
            <v>0985643540</v>
          </cell>
          <cell r="O1665" t="str">
            <v>0980593386</v>
          </cell>
          <cell r="P1665" t="str">
            <v>092201</v>
          </cell>
          <cell r="Q1665" t="str">
            <v>PLAYAS</v>
          </cell>
          <cell r="R1665" t="str">
            <v>GUAYAS</v>
          </cell>
          <cell r="S1665" t="str">
            <v>GENERAL VILLAMIL (PLAYAS) - SAN ANTONIO</v>
          </cell>
          <cell r="T1665" t="str">
            <v>TRAMACO</v>
          </cell>
          <cell r="U1665" t="str">
            <v>FLEXNETGYE_PROVINCIA</v>
          </cell>
          <cell r="V1665">
            <v>1</v>
          </cell>
          <cell r="W1665">
            <v>4</v>
          </cell>
          <cell r="X1665" t="str">
            <v>FLEXNET ECUADOR - CAREST</v>
          </cell>
          <cell r="Y1665" t="str">
            <v>FERNANDO GUTIERREZ HILL VIA A DAULE KM 8 1/2 ENTRADA A COOPERATIVA JUAN MONTALVO</v>
          </cell>
        </row>
        <row r="1666">
          <cell r="A1666" t="str">
            <v>24818</v>
          </cell>
          <cell r="B1666">
            <v>497157</v>
          </cell>
          <cell r="C1666" t="str">
            <v>24818</v>
          </cell>
          <cell r="D1666" t="str">
            <v>CARESTINO</v>
          </cell>
          <cell r="E1666" t="str">
            <v>DESPACHO</v>
          </cell>
          <cell r="F1666" t="str">
            <v>NORMAL</v>
          </cell>
          <cell r="G1666" t="str">
            <v>80128</v>
          </cell>
          <cell r="H1666">
            <v>44942</v>
          </cell>
          <cell r="I1666" t="str">
            <v>ENTREGADO</v>
          </cell>
          <cell r="J1666">
            <v>44943</v>
          </cell>
          <cell r="K1666" t="str">
            <v>DAVID HERRERA</v>
          </cell>
          <cell r="L1666" t="str">
            <v>URB. LAS CUMBRES MZ10A VILLA4 PISO/DPTO: 1. ENTRE URB. LAS CUMBRES EN LA SUBIDA A LA ESPOL</v>
          </cell>
          <cell r="N1666" t="str">
            <v>993404751</v>
          </cell>
          <cell r="O1666" t="str">
            <v>963163665</v>
          </cell>
          <cell r="P1666" t="str">
            <v>090101</v>
          </cell>
          <cell r="Q1666" t="str">
            <v>GUAYAQUIL</v>
          </cell>
          <cell r="R1666" t="str">
            <v>GUAYAS</v>
          </cell>
          <cell r="S1666" t="str">
            <v>GUAYAQUIL</v>
          </cell>
          <cell r="T1666" t="str">
            <v>FLEXTRANS GYE</v>
          </cell>
          <cell r="U1666" t="str">
            <v>FLEXNETGYE_LOCAL</v>
          </cell>
          <cell r="V1666">
            <v>1</v>
          </cell>
          <cell r="W1666">
            <v>7</v>
          </cell>
          <cell r="X1666" t="str">
            <v>FLEXNET ECUADOR - CAREST</v>
          </cell>
          <cell r="Y1666" t="str">
            <v>FERNANDO GUTIERREZ HILL VIA A DAULE KM 8 1/2 ENTRADA A COOPERATIVA JUAN MONTALVO</v>
          </cell>
        </row>
        <row r="1667">
          <cell r="A1667" t="str">
            <v>24823</v>
          </cell>
          <cell r="B1667">
            <v>497158</v>
          </cell>
          <cell r="C1667" t="str">
            <v>24823</v>
          </cell>
          <cell r="D1667" t="str">
            <v>CARESTINO</v>
          </cell>
          <cell r="E1667" t="str">
            <v>DESPACHO</v>
          </cell>
          <cell r="F1667" t="str">
            <v>NORMAL</v>
          </cell>
          <cell r="G1667" t="str">
            <v>031002004182968</v>
          </cell>
          <cell r="H1667">
            <v>44942</v>
          </cell>
          <cell r="I1667" t="str">
            <v>EN_TRANSITO</v>
          </cell>
          <cell r="J1667">
            <v>44942</v>
          </cell>
          <cell r="K1667" t="str">
            <v>RODDY ZHINGRE</v>
          </cell>
          <cell r="L1667" t="str">
            <v>PALTAS PALTAS. ENTRE A POCOS METROS DEL PARQUE LA ORQUIDEA</v>
          </cell>
          <cell r="N1667" t="str">
            <v>959931860</v>
          </cell>
          <cell r="O1667" t="str">
            <v>95993186</v>
          </cell>
          <cell r="P1667" t="str">
            <v>110301</v>
          </cell>
          <cell r="Q1667" t="str">
            <v>PALTAS</v>
          </cell>
          <cell r="R1667" t="str">
            <v>LOJA</v>
          </cell>
          <cell r="S1667" t="str">
            <v>CATACOCHA - LAS COCHAS</v>
          </cell>
          <cell r="T1667" t="str">
            <v>TRAMACO</v>
          </cell>
          <cell r="U1667" t="str">
            <v>FLEXNETGYE_PROVINCIA</v>
          </cell>
          <cell r="V1667">
            <v>1</v>
          </cell>
          <cell r="W1667">
            <v>15.38</v>
          </cell>
          <cell r="X1667" t="str">
            <v>FLEXNET ECUADOR - CAREST</v>
          </cell>
          <cell r="Y1667" t="str">
            <v>FERNANDO GUTIERREZ HILL VIA A DAULE KM 8 1/2 ENTRADA A COOPERATIVA JUAN MONTALVO</v>
          </cell>
        </row>
        <row r="1668">
          <cell r="A1668" t="str">
            <v>24835</v>
          </cell>
          <cell r="B1668">
            <v>497159</v>
          </cell>
          <cell r="C1668" t="str">
            <v>24835</v>
          </cell>
          <cell r="D1668" t="str">
            <v>CARESTINO</v>
          </cell>
          <cell r="E1668" t="str">
            <v>DESPACHO</v>
          </cell>
          <cell r="F1668" t="str">
            <v>NORMAL</v>
          </cell>
          <cell r="G1668" t="str">
            <v>031002004182938</v>
          </cell>
          <cell r="H1668">
            <v>44942</v>
          </cell>
          <cell r="I1668" t="str">
            <v>ENTREGADO</v>
          </cell>
          <cell r="J1668">
            <v>44943</v>
          </cell>
          <cell r="K1668" t="str">
            <v>MARIA ALEJANDRA VILLAVICENCIO JARAMILLO</v>
          </cell>
          <cell r="L1668" t="str">
            <v>LUXEMBURGO N34-01 Y HOLANDA N34-01 PISO/DPTO: PISO 5, DPTO 502 / LLAMAR, NO DEJAR AL GUARDIA SIN AVISAR. ENTRE EDIFICIO ZEN, AL FINAL DE LA CUCHARA DE LA CALLE LUXEMBURGO</v>
          </cell>
          <cell r="N1668" t="str">
            <v>593993146933</v>
          </cell>
          <cell r="O1668" t="str">
            <v>59323331979</v>
          </cell>
          <cell r="P1668" t="str">
            <v>170101</v>
          </cell>
          <cell r="Q1668" t="str">
            <v>QUITO</v>
          </cell>
          <cell r="R1668" t="str">
            <v>PICHINCHA</v>
          </cell>
          <cell r="S1668" t="str">
            <v>PACTO - EL PARAISO</v>
          </cell>
          <cell r="T1668" t="str">
            <v>TRAMACO</v>
          </cell>
          <cell r="U1668" t="str">
            <v>FLEXNETGYE_UIO</v>
          </cell>
          <cell r="V1668">
            <v>1</v>
          </cell>
          <cell r="W1668">
            <v>3.75</v>
          </cell>
          <cell r="X1668" t="str">
            <v>FLEXNET ECUADOR - CAREST</v>
          </cell>
          <cell r="Y1668" t="str">
            <v>FERNANDO GUTIERREZ HILL VIA A DAULE KM 8 1/2 ENTRADA A COOPERATIVA JUAN MONTALVO</v>
          </cell>
        </row>
        <row r="1669">
          <cell r="A1669" t="str">
            <v>24848</v>
          </cell>
          <cell r="B1669">
            <v>497160</v>
          </cell>
          <cell r="C1669" t="str">
            <v>24848</v>
          </cell>
          <cell r="D1669" t="str">
            <v>CARESTINO</v>
          </cell>
          <cell r="E1669" t="str">
            <v>DESPACHO</v>
          </cell>
          <cell r="F1669" t="str">
            <v>NORMAL</v>
          </cell>
          <cell r="G1669" t="str">
            <v>80129</v>
          </cell>
          <cell r="H1669">
            <v>44942</v>
          </cell>
          <cell r="I1669" t="str">
            <v>ENTREGADO</v>
          </cell>
          <cell r="J1669">
            <v>44943</v>
          </cell>
          <cell r="K1669" t="str">
            <v>ALBERTO NORMAN CONTRERAS RIOFRIO</v>
          </cell>
          <cell r="L1669" t="str">
            <v>SAUCES 4 MZ 370 SL 4 4. ENTRE CASA 3 PISOS COLOR BEIGE CON PUERTAS ENRROLLABLES CAFE (DENTRO DE PARQUEADERO DIAGONAL A PANADERIA PANKEY)</v>
          </cell>
          <cell r="N1669" t="str">
            <v>994838486</v>
          </cell>
          <cell r="O1669" t="str">
            <v>991508613</v>
          </cell>
          <cell r="P1669" t="str">
            <v>090101</v>
          </cell>
          <cell r="Q1669" t="str">
            <v>GUAYAQUIL</v>
          </cell>
          <cell r="R1669" t="str">
            <v>GUAYAS</v>
          </cell>
          <cell r="S1669" t="str">
            <v>GUAYAQUIL</v>
          </cell>
          <cell r="T1669" t="str">
            <v>ITSACOURIER</v>
          </cell>
          <cell r="U1669" t="str">
            <v>FLEXNETGYE_LOCAL</v>
          </cell>
          <cell r="V1669">
            <v>1</v>
          </cell>
          <cell r="W1669">
            <v>4</v>
          </cell>
          <cell r="X1669" t="str">
            <v>FLEXNET ECUADOR - CAREST</v>
          </cell>
          <cell r="Y1669" t="str">
            <v>FERNANDO GUTIERREZ HILL VIA A DAULE KM 8 1/2 ENTRADA A COOPERATIVA JUAN MONTALVO</v>
          </cell>
        </row>
        <row r="1670">
          <cell r="A1670" t="str">
            <v>24865</v>
          </cell>
          <cell r="B1670">
            <v>497161</v>
          </cell>
          <cell r="C1670" t="str">
            <v>24865</v>
          </cell>
          <cell r="D1670" t="str">
            <v>CARESTINO</v>
          </cell>
          <cell r="E1670" t="str">
            <v>DESPACHO</v>
          </cell>
          <cell r="F1670" t="str">
            <v>NORMAL</v>
          </cell>
          <cell r="G1670" t="str">
            <v>80142</v>
          </cell>
          <cell r="H1670">
            <v>44942</v>
          </cell>
          <cell r="I1670" t="str">
            <v>ENTREGADO</v>
          </cell>
          <cell r="J1670">
            <v>44943</v>
          </cell>
          <cell r="K1670" t="str">
            <v>MARIA DE GRAU</v>
          </cell>
          <cell r="L1670" t="str">
            <v>MALECON DEL SALADO Y TODOS LOS SANTOS. URDESA CENTRAL 111. ENTRE CASA DE DOS PISOS.</v>
          </cell>
          <cell r="N1670" t="str">
            <v>593997130993</v>
          </cell>
          <cell r="O1670" t="str">
            <v>593997130993</v>
          </cell>
          <cell r="P1670" t="str">
            <v xml:space="preserve"> VILLAMIL PLAYAS</v>
          </cell>
          <cell r="Q1670" t="str">
            <v>GUAYAQUIL</v>
          </cell>
          <cell r="R1670" t="str">
            <v>GUAYAS</v>
          </cell>
          <cell r="S1670" t="str">
            <v/>
          </cell>
          <cell r="T1670" t="str">
            <v>FLEXTRANS GYE</v>
          </cell>
          <cell r="U1670" t="str">
            <v>FLEXNETGYE_LOCAL</v>
          </cell>
          <cell r="V1670">
            <v>1</v>
          </cell>
          <cell r="W1670">
            <v>11</v>
          </cell>
          <cell r="X1670" t="str">
            <v>FLEXNET ECUADOR - CAREST</v>
          </cell>
          <cell r="Y1670" t="str">
            <v>FERNANDO GUTIERREZ HILL VIA A DAULE KM 8 1/2 ENTRADA A COOPERATIVA JUAN MONTALVO</v>
          </cell>
        </row>
        <row r="1671">
          <cell r="A1671" t="str">
            <v>24885</v>
          </cell>
          <cell r="B1671">
            <v>497162</v>
          </cell>
          <cell r="C1671" t="str">
            <v>24885</v>
          </cell>
          <cell r="D1671" t="str">
            <v>CARESTINO</v>
          </cell>
          <cell r="E1671" t="str">
            <v>DESPACHO</v>
          </cell>
          <cell r="F1671" t="str">
            <v>NORMAL</v>
          </cell>
          <cell r="G1671" t="str">
            <v>80149</v>
          </cell>
          <cell r="H1671">
            <v>44942</v>
          </cell>
          <cell r="I1671" t="str">
            <v>ENTREGADO</v>
          </cell>
          <cell r="J1671">
            <v>44943</v>
          </cell>
          <cell r="K1671" t="str">
            <v>FLERIDA BEATRIZ GARCIA CEDENO</v>
          </cell>
          <cell r="L1671" t="str">
            <v>URB. CATALUNA MZ 5 VILLA 46, VIA A SALITRE ATRAS DEL RIO CENTRO EL DORADO 46. ENTRE VIA A SALITRE</v>
          </cell>
          <cell r="N1671" t="str">
            <v>4982866190</v>
          </cell>
          <cell r="O1671" t="str">
            <v>45029318</v>
          </cell>
          <cell r="P1671" t="str">
            <v>090101</v>
          </cell>
          <cell r="Q1671" t="str">
            <v>GUAYAQUIL</v>
          </cell>
          <cell r="R1671" t="str">
            <v>GUAYAS</v>
          </cell>
          <cell r="S1671" t="str">
            <v>GUAYAQUIL</v>
          </cell>
          <cell r="T1671" t="str">
            <v>ITSACOURIER</v>
          </cell>
          <cell r="U1671" t="str">
            <v>FLEXNETGYE_LOCAL</v>
          </cell>
          <cell r="V1671">
            <v>2</v>
          </cell>
          <cell r="W1671">
            <v>15</v>
          </cell>
          <cell r="X1671" t="str">
            <v>FLEXNET ECUADOR - CAREST</v>
          </cell>
          <cell r="Y1671" t="str">
            <v>FERNANDO GUTIERREZ HILL VIA A DAULE KM 8 1/2 ENTRADA A COOPERATIVA JUAN MONTALVO</v>
          </cell>
        </row>
        <row r="1672">
          <cell r="A1672" t="str">
            <v>24893</v>
          </cell>
          <cell r="B1672">
            <v>497163</v>
          </cell>
          <cell r="C1672" t="str">
            <v>24893</v>
          </cell>
          <cell r="D1672" t="str">
            <v>CARESTINO</v>
          </cell>
          <cell r="E1672" t="str">
            <v>DESPACHO</v>
          </cell>
          <cell r="F1672" t="str">
            <v>NORMAL</v>
          </cell>
          <cell r="G1672" t="str">
            <v>031002004183037</v>
          </cell>
          <cell r="H1672">
            <v>44942</v>
          </cell>
          <cell r="I1672" t="str">
            <v>ENTREGADO</v>
          </cell>
          <cell r="J1672">
            <v>44943</v>
          </cell>
          <cell r="K1672" t="str">
            <v>ODALIS ALVIAREZ</v>
          </cell>
          <cell r="L1672" t="str">
            <v>CALLE DE LOS CHOLANAS E17-16. LA QUINTANA E17-16. ENTRE EN LA Y. DIAGONAL AL PARQUE</v>
          </cell>
          <cell r="N1672" t="str">
            <v>998919490</v>
          </cell>
          <cell r="O1672" t="str">
            <v>995686835</v>
          </cell>
          <cell r="P1672" t="str">
            <v>000001</v>
          </cell>
          <cell r="Q1672" t="str">
            <v>QUITO</v>
          </cell>
          <cell r="R1672" t="str">
            <v>PICHINCHA</v>
          </cell>
          <cell r="S1672" t="str">
            <v>BODEGA FLEXNET UIO - RETIRA CLIENTE</v>
          </cell>
          <cell r="T1672" t="str">
            <v>TRAMACO</v>
          </cell>
          <cell r="U1672" t="str">
            <v>FLEXNETGYE_UIO</v>
          </cell>
          <cell r="V1672">
            <v>1</v>
          </cell>
          <cell r="W1672">
            <v>5</v>
          </cell>
          <cell r="X1672" t="str">
            <v>FLEXNET ECUADOR - CAREST</v>
          </cell>
          <cell r="Y1672" t="str">
            <v>FERNANDO GUTIERREZ HILL VIA A DAULE KM 8 1/2 ENTRADA A COOPERATIVA JUAN MONTALVO</v>
          </cell>
        </row>
        <row r="1673">
          <cell r="A1673" t="str">
            <v>24903</v>
          </cell>
          <cell r="B1673">
            <v>497164</v>
          </cell>
          <cell r="C1673" t="str">
            <v>24903</v>
          </cell>
          <cell r="D1673" t="str">
            <v>CARESTINO</v>
          </cell>
          <cell r="E1673" t="str">
            <v>DESPACHO</v>
          </cell>
          <cell r="F1673" t="str">
            <v>NORMAL</v>
          </cell>
          <cell r="G1673" t="str">
            <v>031002004183053</v>
          </cell>
          <cell r="H1673">
            <v>44942</v>
          </cell>
          <cell r="I1673" t="str">
            <v>INCIDENCIA</v>
          </cell>
          <cell r="J1673">
            <v>44944</v>
          </cell>
          <cell r="K1673" t="str">
            <v>ANDREA MARIA SALAZAR RAMIREZ</v>
          </cell>
          <cell r="L1673" t="str">
            <v>CALLES URUGUAY Y BOLIVIA CASA G 7. ENTRE URBANIZACION CELESSIA</v>
          </cell>
          <cell r="N1673" t="str">
            <v>593983814945</v>
          </cell>
          <cell r="O1673" t="str">
            <v>59372636012</v>
          </cell>
          <cell r="P1673" t="str">
            <v>070201</v>
          </cell>
          <cell r="Q1673" t="str">
            <v>MACHALA</v>
          </cell>
          <cell r="R1673" t="str">
            <v>EL ORO</v>
          </cell>
          <cell r="S1673" t="str">
            <v>MACHALA</v>
          </cell>
          <cell r="T1673" t="str">
            <v>TRAMACO</v>
          </cell>
          <cell r="U1673" t="str">
            <v>FLEXNETGYE_PROVINCIA</v>
          </cell>
          <cell r="V1673">
            <v>1</v>
          </cell>
          <cell r="W1673">
            <v>6.59</v>
          </cell>
          <cell r="X1673" t="str">
            <v>FLEXNET ECUADOR - CAREST</v>
          </cell>
          <cell r="Y1673" t="str">
            <v>FERNANDO GUTIERREZ HILL VIA A DAULE KM 8 1/2 ENTRADA A COOPERATIVA JUAN MONTALVO</v>
          </cell>
        </row>
        <row r="1674">
          <cell r="A1674" t="str">
            <v>24940</v>
          </cell>
          <cell r="B1674">
            <v>497165</v>
          </cell>
          <cell r="C1674" t="str">
            <v>24940</v>
          </cell>
          <cell r="D1674" t="str">
            <v>CARESTINO</v>
          </cell>
          <cell r="E1674" t="str">
            <v>DESPACHO</v>
          </cell>
          <cell r="F1674" t="str">
            <v>NORMAL</v>
          </cell>
          <cell r="G1674" t="str">
            <v>031002004183094</v>
          </cell>
          <cell r="H1674">
            <v>44942</v>
          </cell>
          <cell r="I1674" t="str">
            <v>ENTREGADO</v>
          </cell>
          <cell r="J1674">
            <v>44943</v>
          </cell>
          <cell r="K1674" t="str">
            <v>JOSE LUZURIAGA</v>
          </cell>
          <cell r="L1674" t="str">
            <v>CALLE CUCARDAS 167, URBANIZACION JACARANDA 167. ENTRE CALLE CUCARDAS 167, URB. JACARANDA, CUMBAYA (FRENTE RESERVORIO CUMBAYA)</v>
          </cell>
          <cell r="M1674" t="str">
            <v>Jose Luzuriaga</v>
          </cell>
          <cell r="N1674" t="str">
            <v>593992164017</v>
          </cell>
          <cell r="O1674" t="str">
            <v>593992164017</v>
          </cell>
          <cell r="P1674" t="str">
            <v>170902</v>
          </cell>
          <cell r="Q1674" t="str">
            <v>QUITO</v>
          </cell>
          <cell r="R1674" t="str">
            <v>PICHINCHA</v>
          </cell>
          <cell r="S1674" t="str">
            <v>TUMBACO</v>
          </cell>
          <cell r="T1674" t="str">
            <v>TRAMACO</v>
          </cell>
          <cell r="U1674" t="str">
            <v>FLEXNETGYE_UIO</v>
          </cell>
          <cell r="V1674">
            <v>1</v>
          </cell>
          <cell r="W1674">
            <v>7.06</v>
          </cell>
          <cell r="X1674" t="str">
            <v>FLEXNET ECUADOR - CAREST</v>
          </cell>
          <cell r="Y1674" t="str">
            <v>FERNANDO GUTIERREZ HILL VIA A DAULE KM 8 1/2 ENTRADA A COOPERATIVA JUAN MONTALVO</v>
          </cell>
        </row>
        <row r="1675">
          <cell r="A1675" t="str">
            <v>24945</v>
          </cell>
          <cell r="B1675">
            <v>497166</v>
          </cell>
          <cell r="C1675" t="str">
            <v>24945</v>
          </cell>
          <cell r="D1675" t="str">
            <v>CARESTINO</v>
          </cell>
          <cell r="E1675" t="str">
            <v>DESPACHO</v>
          </cell>
          <cell r="F1675" t="str">
            <v>NORMAL</v>
          </cell>
          <cell r="G1675" t="str">
            <v>031002004183228</v>
          </cell>
          <cell r="H1675">
            <v>44942</v>
          </cell>
          <cell r="I1675" t="str">
            <v>ENTREGADO</v>
          </cell>
          <cell r="J1675">
            <v>44943</v>
          </cell>
          <cell r="K1675" t="str">
            <v>GIANNA KAREN CEDENO REYES</v>
          </cell>
          <cell r="L1675" t="str">
            <v>AV. LA CULTURA Y AV 30 - GASOLINERA PETROPLAZA SD. ENTRE 130227</v>
          </cell>
          <cell r="N1675" t="str">
            <v>593967264082</v>
          </cell>
          <cell r="O1675" t="str">
            <v>593994358917</v>
          </cell>
          <cell r="P1675" t="str">
            <v>130202</v>
          </cell>
          <cell r="Q1675" t="str">
            <v>MANTA</v>
          </cell>
          <cell r="R1675" t="str">
            <v>MANABI</v>
          </cell>
          <cell r="S1675" t="str">
            <v>MANTA</v>
          </cell>
          <cell r="T1675" t="str">
            <v>TRAMACO</v>
          </cell>
          <cell r="U1675" t="str">
            <v>FLEXNETGYE_PROVINCIA</v>
          </cell>
          <cell r="V1675">
            <v>1</v>
          </cell>
          <cell r="W1675">
            <v>8.3800000000000008</v>
          </cell>
          <cell r="X1675" t="str">
            <v>FLEXNET ECUADOR - CAREST</v>
          </cell>
          <cell r="Y1675" t="str">
            <v>FERNANDO GUTIERREZ HILL VIA A DAULE KM 8 1/2 ENTRADA A COOPERATIVA JUAN MONTALVO</v>
          </cell>
        </row>
        <row r="1676">
          <cell r="A1676" t="str">
            <v>25021</v>
          </cell>
          <cell r="B1676">
            <v>497167</v>
          </cell>
          <cell r="C1676" t="str">
            <v>25021</v>
          </cell>
          <cell r="D1676" t="str">
            <v>CARESTINO</v>
          </cell>
          <cell r="E1676" t="str">
            <v>DESPACHO</v>
          </cell>
          <cell r="F1676" t="str">
            <v>NORMAL</v>
          </cell>
          <cell r="G1676" t="str">
            <v>031002004183352</v>
          </cell>
          <cell r="H1676">
            <v>44942</v>
          </cell>
          <cell r="I1676" t="str">
            <v>EN_TRANSITO</v>
          </cell>
          <cell r="J1676">
            <v>44942</v>
          </cell>
          <cell r="K1676" t="str">
            <v>CLEMENCIA MUNOZ COELLO</v>
          </cell>
          <cell r="L1676" t="str">
            <v>CALLE CORDOVA Y PAQUISHA 511. ENTRE OFICINAS DE CNEL, DIAGONAL A UNIDAD EDUCATIVA VINCES</v>
          </cell>
          <cell r="N1676" t="str">
            <v>994723033</v>
          </cell>
          <cell r="O1676" t="str">
            <v>984930234</v>
          </cell>
          <cell r="P1676" t="str">
            <v>120501</v>
          </cell>
          <cell r="Q1676" t="str">
            <v>VINCES</v>
          </cell>
          <cell r="R1676" t="str">
            <v>LOS RIOS</v>
          </cell>
          <cell r="S1676" t="str">
            <v>VINCES</v>
          </cell>
          <cell r="T1676" t="str">
            <v>TRAMACO</v>
          </cell>
          <cell r="U1676" t="str">
            <v>FLEXNETGYE_PROVINCIA</v>
          </cell>
          <cell r="V1676">
            <v>1</v>
          </cell>
          <cell r="W1676">
            <v>11.57</v>
          </cell>
          <cell r="X1676" t="str">
            <v>FLEXNET ECUADOR - CAREST</v>
          </cell>
          <cell r="Y1676" t="str">
            <v>FERNANDO GUTIERREZ HILL VIA A DAULE KM 8 1/2 ENTRADA A COOPERATIVA JUAN MONTALVO</v>
          </cell>
        </row>
        <row r="1677">
          <cell r="A1677" t="str">
            <v>25097</v>
          </cell>
          <cell r="B1677">
            <v>497168</v>
          </cell>
          <cell r="C1677" t="str">
            <v>25097</v>
          </cell>
          <cell r="D1677" t="str">
            <v>CARESTINO</v>
          </cell>
          <cell r="E1677" t="str">
            <v>DESPACHO</v>
          </cell>
          <cell r="F1677" t="str">
            <v>NORMAL</v>
          </cell>
          <cell r="G1677" t="str">
            <v>031002004183388</v>
          </cell>
          <cell r="H1677">
            <v>44942</v>
          </cell>
          <cell r="I1677" t="str">
            <v>EN_TRANSITO</v>
          </cell>
          <cell r="J1677">
            <v>44942</v>
          </cell>
          <cell r="K1677" t="str">
            <v>DANNY PANAMITO</v>
          </cell>
          <cell r="L1677" t="str">
            <v>ESTEBAN GODOY CALLE CARLOS ROBLES Y JOSE CHIMBORAZO.. 75129. ENTRE FRENTE AL CENTRO DE MATRICULACION VEHICULAR, CASA DE TRES PISOS EN LA PLANTA BAJA LOCALES DE PELUQUERIA Y GIMNASIO</v>
          </cell>
          <cell r="N1677" t="str">
            <v>59398229273</v>
          </cell>
          <cell r="O1677" t="str">
            <v>593998354887</v>
          </cell>
          <cell r="P1677" t="str">
            <v>110101</v>
          </cell>
          <cell r="Q1677" t="str">
            <v>LOJA</v>
          </cell>
          <cell r="R1677" t="str">
            <v>LOJA</v>
          </cell>
          <cell r="S1677" t="str">
            <v>LOJA</v>
          </cell>
          <cell r="T1677" t="str">
            <v>TRAMACO</v>
          </cell>
          <cell r="U1677" t="str">
            <v>FLEXNETGYE_PROVINCIA</v>
          </cell>
          <cell r="V1677">
            <v>1</v>
          </cell>
          <cell r="W1677">
            <v>14.7</v>
          </cell>
          <cell r="X1677" t="str">
            <v>FLEXNET ECUADOR - CAREST</v>
          </cell>
          <cell r="Y1677" t="str">
            <v>FERNANDO GUTIERREZ HILL VIA A DAULE KM 8 1/2 ENTRADA A COOPERATIVA JUAN MONTALVO</v>
          </cell>
        </row>
        <row r="1678">
          <cell r="A1678" t="str">
            <v>LA TRONCAL-24855</v>
          </cell>
          <cell r="B1678">
            <v>497169</v>
          </cell>
          <cell r="C1678" t="str">
            <v>LA TRONCAL-24855</v>
          </cell>
          <cell r="D1678" t="str">
            <v>CARESTINO</v>
          </cell>
          <cell r="E1678" t="str">
            <v>DESPACHO</v>
          </cell>
          <cell r="F1678" t="str">
            <v>NORMAL</v>
          </cell>
          <cell r="G1678" t="str">
            <v>031002004183445</v>
          </cell>
          <cell r="H1678">
            <v>44942</v>
          </cell>
          <cell r="I1678" t="str">
            <v>ENTREGADO</v>
          </cell>
          <cell r="J1678">
            <v>44943</v>
          </cell>
          <cell r="K1678" t="str">
            <v>ANDRES MAURICIO QUINTUNA ESPINOZA</v>
          </cell>
          <cell r="L1678" t="str">
            <v>ROBERTO ISAIAS MODULO 3</v>
          </cell>
          <cell r="M1678" t="str">
            <v>ANDRES MAURICIO QUINTUNA ESPINOZA</v>
          </cell>
          <cell r="N1678" t="str">
            <v>593980062466	593980062466</v>
          </cell>
          <cell r="O1678" t="str">
            <v>593980062466	593980062466</v>
          </cell>
          <cell r="P1678" t="str">
            <v>030301</v>
          </cell>
          <cell r="Q1678" t="str">
            <v>LA TRONCAL</v>
          </cell>
          <cell r="R1678" t="str">
            <v>CAÑAR</v>
          </cell>
          <cell r="S1678" t="str">
            <v>LA TRONCAL</v>
          </cell>
          <cell r="T1678" t="str">
            <v>TRAMACO</v>
          </cell>
          <cell r="U1678" t="str">
            <v>FLEXNETGYE_PROVINCIA</v>
          </cell>
          <cell r="V1678">
            <v>1</v>
          </cell>
          <cell r="W1678">
            <v>9.6300000000000008</v>
          </cell>
          <cell r="X1678" t="str">
            <v>FLEXNET ECUADOR - CAREST</v>
          </cell>
          <cell r="Y1678" t="str">
            <v>FERNANDO GUTIERREZ HILL VIA A DAULE KM 8 1/2 ENTRADA A COOPERATIVA JUAN MONTALVO</v>
          </cell>
        </row>
        <row r="1679">
          <cell r="A1679" t="str">
            <v>FACT_2023_23</v>
          </cell>
          <cell r="B1679">
            <v>497153</v>
          </cell>
          <cell r="C1679" t="str">
            <v>FACT_2023_23</v>
          </cell>
          <cell r="D1679" t="str">
            <v>FACTOR</v>
          </cell>
          <cell r="E1679" t="str">
            <v>DESPACHO</v>
          </cell>
          <cell r="F1679" t="str">
            <v>NORMAL</v>
          </cell>
          <cell r="G1679" t="str">
            <v>FT80199</v>
          </cell>
          <cell r="H1679">
            <v>44942</v>
          </cell>
          <cell r="I1679" t="str">
            <v>ENTREGADO</v>
          </cell>
          <cell r="J1679">
            <v>44943</v>
          </cell>
          <cell r="K1679" t="str">
            <v>E MAULME</v>
          </cell>
          <cell r="L1679" t="str">
            <v>AV DE LAS AMERICAS 795 Y CALLE 13 A FRENTE A LA</v>
          </cell>
          <cell r="M1679" t="str">
            <v>1792923204001</v>
          </cell>
          <cell r="P1679" t="str">
            <v>090505</v>
          </cell>
          <cell r="Q1679" t="str">
            <v>GUAYAQUIL</v>
          </cell>
          <cell r="R1679" t="str">
            <v>GUAYAS</v>
          </cell>
          <cell r="S1679" t="str">
            <v>GUAYAQUIL</v>
          </cell>
          <cell r="T1679" t="str">
            <v>CARGO UNION</v>
          </cell>
          <cell r="U1679" t="str">
            <v>FLEXNETUIO_GYE</v>
          </cell>
          <cell r="V1679">
            <v>1</v>
          </cell>
          <cell r="W1679">
            <v>5</v>
          </cell>
          <cell r="X1679" t="str">
            <v>FLEXNET DEL ECUAODR</v>
          </cell>
          <cell r="Y1679" t="str">
            <v>CALLE 28 DE JUNIO Y GARCIA MORENO</v>
          </cell>
        </row>
        <row r="1680">
          <cell r="A1680" t="str">
            <v>FACT_2023_22</v>
          </cell>
          <cell r="B1680">
            <v>497152</v>
          </cell>
          <cell r="C1680" t="str">
            <v>FACT_2023_22</v>
          </cell>
          <cell r="D1680" t="str">
            <v>FACTOR</v>
          </cell>
          <cell r="E1680" t="str">
            <v>DESPACHO</v>
          </cell>
          <cell r="F1680" t="str">
            <v>NORMAL</v>
          </cell>
          <cell r="G1680" t="str">
            <v>031002004184913</v>
          </cell>
          <cell r="H1680">
            <v>44942</v>
          </cell>
          <cell r="I1680" t="str">
            <v>ENTREGADO</v>
          </cell>
          <cell r="J1680">
            <v>44943</v>
          </cell>
          <cell r="K1680" t="str">
            <v>IMPOFACTOR IBARRA</v>
          </cell>
          <cell r="L1680" t="str">
            <v>AV MARIANO ACOSTA # 1 Y LUIS JARAMILLO PEREZ</v>
          </cell>
          <cell r="M1680" t="str">
            <v>1792923204001</v>
          </cell>
          <cell r="P1680" t="str">
            <v>100101</v>
          </cell>
          <cell r="Q1680" t="str">
            <v>IBARRA</v>
          </cell>
          <cell r="R1680" t="str">
            <v>IMBABURA</v>
          </cell>
          <cell r="S1680" t="str">
            <v>SAN MIGUEL DE IBARRA</v>
          </cell>
          <cell r="T1680" t="str">
            <v>TRAMACO</v>
          </cell>
          <cell r="U1680" t="str">
            <v>FLEXNETUIO_PROVINCIA</v>
          </cell>
          <cell r="V1680">
            <v>1</v>
          </cell>
          <cell r="W1680">
            <v>5.5</v>
          </cell>
          <cell r="X1680" t="str">
            <v>FLEXNET DEL ECUAODR</v>
          </cell>
          <cell r="Y1680" t="str">
            <v>CALLE 28 DE JUNIO Y GARCIA MORENO</v>
          </cell>
        </row>
        <row r="1681">
          <cell r="A1681" t="str">
            <v>R_23_010_01140960</v>
          </cell>
          <cell r="B1681">
            <v>497151</v>
          </cell>
          <cell r="C1681" t="str">
            <v>R_23_010_01140960</v>
          </cell>
          <cell r="D1681" t="str">
            <v>ROER</v>
          </cell>
          <cell r="E1681" t="str">
            <v>DESPACHO</v>
          </cell>
          <cell r="F1681" t="str">
            <v>EMERGENCIA</v>
          </cell>
          <cell r="G1681" t="str">
            <v>FT79941</v>
          </cell>
          <cell r="H1681">
            <v>44942</v>
          </cell>
          <cell r="I1681" t="str">
            <v>ENTREGADO</v>
          </cell>
          <cell r="J1681">
            <v>44943</v>
          </cell>
          <cell r="K1681" t="str">
            <v>ROER_PABLO CAICEDO</v>
          </cell>
          <cell r="L1681" t="str">
            <v>6 DE DICEIEMBRE Y ORELLANA EDIF.  TRANSELECTRIC</v>
          </cell>
          <cell r="M1681" t="str">
            <v>PABLO CAICEDO / 1791890663001</v>
          </cell>
          <cell r="N1681" t="str">
            <v>0993020714</v>
          </cell>
          <cell r="P1681" t="str">
            <v>170522</v>
          </cell>
          <cell r="Q1681" t="str">
            <v>QUITO</v>
          </cell>
          <cell r="R1681" t="str">
            <v>PICHINCHA</v>
          </cell>
          <cell r="S1681" t="str">
            <v>QUITO</v>
          </cell>
          <cell r="T1681" t="str">
            <v>TRANSERVISS</v>
          </cell>
          <cell r="U1681" t="str">
            <v>FLEXNETUIO_LOCAL</v>
          </cell>
          <cell r="V1681">
            <v>1</v>
          </cell>
          <cell r="W1681">
            <v>1</v>
          </cell>
          <cell r="X1681" t="str">
            <v>FLEXNET DEL ECUADOR</v>
          </cell>
          <cell r="Y1681" t="str">
            <v>28 DE JUNIO Y GARCIA MORENO</v>
          </cell>
        </row>
        <row r="1682">
          <cell r="A1682" t="str">
            <v>4836264</v>
          </cell>
          <cell r="B1682">
            <v>497149</v>
          </cell>
          <cell r="C1682" t="str">
            <v>4836264</v>
          </cell>
          <cell r="D1682" t="str">
            <v>MDELIVERY</v>
          </cell>
          <cell r="E1682" t="str">
            <v>DESPACHO</v>
          </cell>
          <cell r="F1682" t="str">
            <v>NORMAL</v>
          </cell>
          <cell r="G1682" t="str">
            <v>FT80090</v>
          </cell>
          <cell r="H1682">
            <v>44942</v>
          </cell>
          <cell r="I1682" t="str">
            <v>ENTREGADO</v>
          </cell>
          <cell r="J1682">
            <v>44943</v>
          </cell>
          <cell r="K1682" t="str">
            <v>MARIBEL ODILE GAIBOR FLOR</v>
          </cell>
          <cell r="L1682" t="str">
            <v>SANGOLQUI CALLE ATUNTAQUI SN Y LEOPOLDO MERCADO</v>
          </cell>
          <cell r="M1682" t="str">
            <v>1802994077</v>
          </cell>
          <cell r="N1682" t="str">
            <v>0995016553</v>
          </cell>
          <cell r="O1682" t="str">
            <v>0995016553</v>
          </cell>
          <cell r="P1682" t="str">
            <v>171103</v>
          </cell>
          <cell r="Q1682" t="str">
            <v>RUMIÑAHUI</v>
          </cell>
          <cell r="R1682" t="str">
            <v>PICHINCHA</v>
          </cell>
          <cell r="S1682" t="str">
            <v>SANGOLQUI</v>
          </cell>
          <cell r="T1682" t="str">
            <v>FLEXTRANS UIO</v>
          </cell>
          <cell r="U1682" t="str">
            <v>FLEXNETUIO_LOCAL</v>
          </cell>
          <cell r="V1682">
            <v>1</v>
          </cell>
          <cell r="W1682">
            <v>1</v>
          </cell>
          <cell r="X1682" t="str">
            <v>FLEXNET ECUADOR - MDELIVERY</v>
          </cell>
          <cell r="Y1682" t="str">
            <v>CALLE 28 DE JUNIO S/N Y GARCIA MORENO ENTRADA LLANO GRANDE</v>
          </cell>
        </row>
        <row r="1683">
          <cell r="A1683" t="str">
            <v>4836334</v>
          </cell>
          <cell r="B1683">
            <v>497150</v>
          </cell>
          <cell r="C1683" t="str">
            <v>4836334</v>
          </cell>
          <cell r="D1683" t="str">
            <v>MDELIVERY</v>
          </cell>
          <cell r="E1683" t="str">
            <v>DESPACHO</v>
          </cell>
          <cell r="F1683" t="str">
            <v>NORMAL</v>
          </cell>
          <cell r="G1683" t="str">
            <v>031080004836334</v>
          </cell>
          <cell r="H1683">
            <v>44942</v>
          </cell>
          <cell r="I1683" t="str">
            <v>ENTREGADO</v>
          </cell>
          <cell r="J1683">
            <v>44943</v>
          </cell>
          <cell r="K1683" t="str">
            <v>Carlos Alberto Cruz Perez</v>
          </cell>
          <cell r="L1683" t="str">
            <v>LA PROVIDENCIA CALLE AV PAJONAL SN Y 12AVA B ESTE</v>
          </cell>
          <cell r="M1683" t="str">
            <v>0703934778</v>
          </cell>
          <cell r="N1683" t="str">
            <v>0987944293</v>
          </cell>
          <cell r="O1683" t="str">
            <v>0987944293</v>
          </cell>
          <cell r="P1683" t="str">
            <v>070213</v>
          </cell>
          <cell r="Q1683" t="str">
            <v>MACHALA</v>
          </cell>
          <cell r="R1683" t="str">
            <v>EL ORO</v>
          </cell>
          <cell r="S1683" t="str">
            <v>MACHALA</v>
          </cell>
          <cell r="T1683" t="str">
            <v>TRAMACO</v>
          </cell>
          <cell r="U1683" t="str">
            <v>FLEXNETUIO_PROVINCIA</v>
          </cell>
          <cell r="V1683">
            <v>1</v>
          </cell>
          <cell r="W1683">
            <v>1</v>
          </cell>
          <cell r="X1683" t="str">
            <v>FLEXNET ECUADOR - MDELIVERY</v>
          </cell>
          <cell r="Y1683" t="str">
            <v>CALLE 28 DE JUNIO S/N Y GARCIA MORENO ENTRADA LLANO GRANDE</v>
          </cell>
        </row>
        <row r="1684">
          <cell r="A1684" t="str">
            <v>4815125</v>
          </cell>
          <cell r="B1684">
            <v>497105</v>
          </cell>
          <cell r="C1684" t="str">
            <v>4815125</v>
          </cell>
          <cell r="D1684" t="str">
            <v>MDELIVERY</v>
          </cell>
          <cell r="E1684" t="str">
            <v>DESPACHO</v>
          </cell>
          <cell r="F1684" t="str">
            <v>NORMAL</v>
          </cell>
          <cell r="G1684" t="str">
            <v>FT80032</v>
          </cell>
          <cell r="H1684">
            <v>44942</v>
          </cell>
          <cell r="I1684" t="str">
            <v>ENTREGADO</v>
          </cell>
          <cell r="J1684">
            <v>44943</v>
          </cell>
          <cell r="K1684" t="str">
            <v>KEVIN PATRICIO BALSECA JIMENEZ</v>
          </cell>
          <cell r="L1684" t="str">
            <v>CARCELEN CALLE N75 SN CALLE CAPRI</v>
          </cell>
          <cell r="M1684" t="str">
            <v>1722552955</v>
          </cell>
          <cell r="N1684" t="str">
            <v>0999285866</v>
          </cell>
          <cell r="O1684" t="str">
            <v>0999285866</v>
          </cell>
          <cell r="P1684" t="str">
            <v>170307</v>
          </cell>
          <cell r="Q1684" t="str">
            <v>QUITO</v>
          </cell>
          <cell r="R1684" t="str">
            <v>PICHINCHA</v>
          </cell>
          <cell r="S1684" t="str">
            <v>QUITO</v>
          </cell>
          <cell r="T1684" t="str">
            <v>FLEXTRANS UIO</v>
          </cell>
          <cell r="U1684" t="str">
            <v>FLEXNETUIO_LOCAL</v>
          </cell>
          <cell r="V1684">
            <v>1</v>
          </cell>
          <cell r="W1684">
            <v>1</v>
          </cell>
          <cell r="X1684" t="str">
            <v>FLEXNET ECUADOR - MDELIVERY</v>
          </cell>
          <cell r="Y1684" t="str">
            <v>CALLE 28 DE JUNIO S/N Y GARCIA MORENO ENTRADA LLANO GRANDE</v>
          </cell>
        </row>
        <row r="1685">
          <cell r="A1685" t="str">
            <v>4818097</v>
          </cell>
          <cell r="B1685">
            <v>497106</v>
          </cell>
          <cell r="C1685" t="str">
            <v>4818097</v>
          </cell>
          <cell r="D1685" t="str">
            <v>MDELIVERY</v>
          </cell>
          <cell r="E1685" t="str">
            <v>DESPACHO</v>
          </cell>
          <cell r="F1685" t="str">
            <v>NORMAL</v>
          </cell>
          <cell r="G1685" t="str">
            <v>031080004818097</v>
          </cell>
          <cell r="H1685">
            <v>44942</v>
          </cell>
          <cell r="I1685" t="str">
            <v>ENTREGADO</v>
          </cell>
          <cell r="J1685">
            <v>44943</v>
          </cell>
          <cell r="K1685" t="str">
            <v>WILSON LENIN HERRERA JAMA</v>
          </cell>
          <cell r="L1685" t="str">
            <v>CHONE AV SIXTO DURAN BALLEN  SN  SAN ANDRES</v>
          </cell>
          <cell r="M1685" t="str">
            <v>1307633592</v>
          </cell>
          <cell r="N1685" t="str">
            <v>0980842311</v>
          </cell>
          <cell r="O1685" t="str">
            <v>0980842311</v>
          </cell>
          <cell r="P1685" t="str">
            <v>130703</v>
          </cell>
          <cell r="Q1685" t="str">
            <v>CHONE</v>
          </cell>
          <cell r="R1685" t="str">
            <v>MANABI</v>
          </cell>
          <cell r="S1685" t="str">
            <v>CHONE</v>
          </cell>
          <cell r="T1685" t="str">
            <v>TRAMACO</v>
          </cell>
          <cell r="U1685" t="str">
            <v>FLEXNETUIO_PROVINCIA</v>
          </cell>
          <cell r="V1685">
            <v>1</v>
          </cell>
          <cell r="W1685">
            <v>1</v>
          </cell>
          <cell r="X1685" t="str">
            <v>FLEXNET ECUADOR - MDELIVERY</v>
          </cell>
          <cell r="Y1685" t="str">
            <v>CALLE 28 DE JUNIO S/N Y GARCIA MORENO ENTRADA LLANO GRANDE</v>
          </cell>
        </row>
        <row r="1686">
          <cell r="A1686" t="str">
            <v>4818980</v>
          </cell>
          <cell r="B1686">
            <v>497107</v>
          </cell>
          <cell r="C1686" t="str">
            <v>4818980</v>
          </cell>
          <cell r="D1686" t="str">
            <v>MDELIVERY</v>
          </cell>
          <cell r="E1686" t="str">
            <v>DESPACHO</v>
          </cell>
          <cell r="F1686" t="str">
            <v>NORMAL</v>
          </cell>
          <cell r="G1686" t="str">
            <v>IC4745</v>
          </cell>
          <cell r="H1686">
            <v>44942</v>
          </cell>
          <cell r="I1686" t="str">
            <v>ENTREGADO</v>
          </cell>
          <cell r="J1686">
            <v>44943</v>
          </cell>
          <cell r="K1686" t="str">
            <v>SAMUEL ALEXANDER ORTIZ FERRER</v>
          </cell>
          <cell r="L1686" t="str">
            <v>EL SAGRARIO AV ESPANIA SN CALLE ELIA LUIT</v>
          </cell>
          <cell r="M1686" t="str">
            <v>0152544888</v>
          </cell>
          <cell r="N1686" t="str">
            <v>0963387325</v>
          </cell>
          <cell r="O1686" t="str">
            <v>0963387325</v>
          </cell>
          <cell r="P1686" t="str">
            <v>010103</v>
          </cell>
          <cell r="Q1686" t="str">
            <v>CUENCA</v>
          </cell>
          <cell r="R1686" t="str">
            <v>AZUAY</v>
          </cell>
          <cell r="S1686" t="str">
            <v>CUENCA</v>
          </cell>
          <cell r="T1686" t="str">
            <v>ITSACOURIER</v>
          </cell>
          <cell r="U1686" t="str">
            <v>FLEXNETUIO_PROVINCIA</v>
          </cell>
          <cell r="V1686">
            <v>1</v>
          </cell>
          <cell r="W1686">
            <v>1</v>
          </cell>
          <cell r="X1686" t="str">
            <v>FLEXNET ECUADOR - MDELIVERY</v>
          </cell>
          <cell r="Y1686" t="str">
            <v>CALLE 28 DE JUNIO S/N Y GARCIA MORENO ENTRADA LLANO GRANDE</v>
          </cell>
        </row>
        <row r="1687">
          <cell r="A1687" t="str">
            <v>4824905</v>
          </cell>
          <cell r="B1687">
            <v>497108</v>
          </cell>
          <cell r="C1687" t="str">
            <v>4824905</v>
          </cell>
          <cell r="D1687" t="str">
            <v>MDELIVERY</v>
          </cell>
          <cell r="E1687" t="str">
            <v>DESPACHO</v>
          </cell>
          <cell r="F1687" t="str">
            <v>NORMAL</v>
          </cell>
          <cell r="G1687" t="str">
            <v>031080004824905</v>
          </cell>
          <cell r="H1687">
            <v>44942</v>
          </cell>
          <cell r="I1687" t="str">
            <v>ENTREGADO</v>
          </cell>
          <cell r="J1687">
            <v>44943</v>
          </cell>
          <cell r="K1687" t="str">
            <v>VARGAZ CEVALLOS LIBET DEL CARMEN</v>
          </cell>
          <cell r="L1687" t="str">
            <v>EL CARMEN AV 3 DE JULIO  SN  Y VIA EL CARMEN</v>
          </cell>
          <cell r="M1687" t="str">
            <v>0922689815</v>
          </cell>
          <cell r="N1687" t="str">
            <v>0992801117</v>
          </cell>
          <cell r="O1687" t="str">
            <v>0992801117</v>
          </cell>
          <cell r="P1687" t="str">
            <v>130503</v>
          </cell>
          <cell r="Q1687" t="str">
            <v>EL CARMEN</v>
          </cell>
          <cell r="R1687" t="str">
            <v>MANABI</v>
          </cell>
          <cell r="S1687" t="str">
            <v>EL CARMEN - LA UNION - RANCHO RONALD</v>
          </cell>
          <cell r="T1687" t="str">
            <v>TRAMACO</v>
          </cell>
          <cell r="U1687" t="str">
            <v>FLEXNETUIO_PROVINCIA</v>
          </cell>
          <cell r="V1687">
            <v>1</v>
          </cell>
          <cell r="W1687">
            <v>1</v>
          </cell>
          <cell r="X1687" t="str">
            <v>FLEXNET ECUADOR - MDELIVERY</v>
          </cell>
          <cell r="Y1687" t="str">
            <v>CALLE 28 DE JUNIO S/N Y GARCIA MORENO ENTRADA LLANO GRANDE</v>
          </cell>
        </row>
        <row r="1688">
          <cell r="A1688" t="str">
            <v>4829928</v>
          </cell>
          <cell r="B1688">
            <v>497109</v>
          </cell>
          <cell r="C1688" t="str">
            <v>4829928</v>
          </cell>
          <cell r="D1688" t="str">
            <v>MDELIVERY</v>
          </cell>
          <cell r="E1688" t="str">
            <v>DESPACHO</v>
          </cell>
          <cell r="F1688" t="str">
            <v>NORMAL</v>
          </cell>
          <cell r="G1688" t="str">
            <v>FT80054</v>
          </cell>
          <cell r="H1688">
            <v>44942</v>
          </cell>
          <cell r="I1688" t="str">
            <v>ENTREGADO</v>
          </cell>
          <cell r="J1688">
            <v>44943</v>
          </cell>
          <cell r="K1688" t="str">
            <v>SARMIENTO GONZALEZ NATALIA FERNANDA</v>
          </cell>
          <cell r="L1688" t="str">
            <v>TARQUI URDENOR II MZ 231 VILLA 10</v>
          </cell>
          <cell r="M1688" t="str">
            <v>0102338605</v>
          </cell>
          <cell r="N1688" t="str">
            <v>0979196144</v>
          </cell>
          <cell r="O1688" t="str">
            <v>0979196144</v>
          </cell>
          <cell r="P1688" t="str">
            <v>090507</v>
          </cell>
          <cell r="Q1688" t="str">
            <v>GUAYAQUIL</v>
          </cell>
          <cell r="R1688" t="str">
            <v>GUAYAS</v>
          </cell>
          <cell r="S1688" t="str">
            <v>GUAYAQUIL</v>
          </cell>
          <cell r="T1688" t="str">
            <v>ITSACOURIER</v>
          </cell>
          <cell r="U1688" t="str">
            <v>FLEXNETUIO_GYE</v>
          </cell>
          <cell r="V1688">
            <v>1</v>
          </cell>
          <cell r="W1688">
            <v>1</v>
          </cell>
          <cell r="X1688" t="str">
            <v>FLEXNET ECUADOR - MDELIVERY</v>
          </cell>
          <cell r="Y1688" t="str">
            <v>CALLE 28 DE JUNIO S/N Y GARCIA MORENO ENTRADA LLANO GRANDE</v>
          </cell>
        </row>
        <row r="1689">
          <cell r="A1689" t="str">
            <v>4831021</v>
          </cell>
          <cell r="B1689">
            <v>497110</v>
          </cell>
          <cell r="C1689" t="str">
            <v>4831021</v>
          </cell>
          <cell r="D1689" t="str">
            <v>MDELIVERY</v>
          </cell>
          <cell r="E1689" t="str">
            <v>DESPACHO</v>
          </cell>
          <cell r="F1689" t="str">
            <v>NORMAL</v>
          </cell>
          <cell r="G1689" t="str">
            <v>031080004831021</v>
          </cell>
          <cell r="H1689">
            <v>44942</v>
          </cell>
          <cell r="I1689" t="str">
            <v>ENTREGADO</v>
          </cell>
          <cell r="J1689">
            <v>44943</v>
          </cell>
          <cell r="K1689" t="str">
            <v>HERRERA VARGAS JAIME NICOLAY</v>
          </cell>
          <cell r="L1689" t="str">
            <v>ELOY ALFARO AV ELOY ALFARO SN AV COTOPAXI</v>
          </cell>
          <cell r="M1689" t="str">
            <v>0502325095</v>
          </cell>
          <cell r="N1689" t="str">
            <v>0984329072</v>
          </cell>
          <cell r="O1689" t="str">
            <v>0984329072</v>
          </cell>
          <cell r="P1689" t="str">
            <v>050108</v>
          </cell>
          <cell r="Q1689" t="str">
            <v>LATACUNGA</v>
          </cell>
          <cell r="R1689" t="str">
            <v>COTOPAXI</v>
          </cell>
          <cell r="S1689" t="str">
            <v>LATACUNGA</v>
          </cell>
          <cell r="T1689" t="str">
            <v>TRAMACO</v>
          </cell>
          <cell r="U1689" t="str">
            <v>FLEXNETUIO_PROVINCIA</v>
          </cell>
          <cell r="V1689">
            <v>1</v>
          </cell>
          <cell r="W1689">
            <v>1</v>
          </cell>
          <cell r="X1689" t="str">
            <v>FLEXNET ECUADOR - MDELIVERY</v>
          </cell>
          <cell r="Y1689" t="str">
            <v>CALLE 28 DE JUNIO S/N Y GARCIA MORENO ENTRADA LLANO GRANDE</v>
          </cell>
        </row>
        <row r="1690">
          <cell r="A1690" t="str">
            <v>4831788</v>
          </cell>
          <cell r="B1690">
            <v>497111</v>
          </cell>
          <cell r="C1690" t="str">
            <v>4831788</v>
          </cell>
          <cell r="D1690" t="str">
            <v>MDELIVERY</v>
          </cell>
          <cell r="E1690" t="str">
            <v>DESPACHO</v>
          </cell>
          <cell r="F1690" t="str">
            <v>DERIVADO PICK UP</v>
          </cell>
          <cell r="G1690" t="str">
            <v>031080004831788</v>
          </cell>
          <cell r="H1690">
            <v>44942</v>
          </cell>
          <cell r="I1690" t="str">
            <v>INCIDENCIA</v>
          </cell>
          <cell r="J1690">
            <v>44944</v>
          </cell>
          <cell r="K1690" t="str">
            <v>VERA PARRAGA FATIMA BARBARA</v>
          </cell>
          <cell r="L1690" t="str">
            <v>OFICINA TRAMACO PORTETE</v>
          </cell>
          <cell r="M1690" t="str">
            <v>0925933798</v>
          </cell>
          <cell r="N1690" t="str">
            <v>0939467491</v>
          </cell>
          <cell r="O1690" t="str">
            <v>0939467491</v>
          </cell>
          <cell r="P1690" t="str">
            <v>GUAYAQUIL</v>
          </cell>
          <cell r="Q1690" t="str">
            <v>GUAYAQUIL</v>
          </cell>
          <cell r="R1690" t="str">
            <v>GUAYAS</v>
          </cell>
          <cell r="T1690" t="str">
            <v>TRAMACO</v>
          </cell>
          <cell r="U1690" t="str">
            <v>FLEXNETUIO_GYE</v>
          </cell>
          <cell r="V1690">
            <v>1</v>
          </cell>
          <cell r="W1690">
            <v>1</v>
          </cell>
          <cell r="X1690" t="str">
            <v>FLEXNET ECUADOR - MDELIVERY</v>
          </cell>
          <cell r="Y1690" t="str">
            <v>CALLE 28 DE JUNIO S/N Y GARCIA MORENO ENTRADA LLANO GRANDE</v>
          </cell>
        </row>
        <row r="1691">
          <cell r="A1691" t="str">
            <v>4831990</v>
          </cell>
          <cell r="B1691">
            <v>497112</v>
          </cell>
          <cell r="C1691" t="str">
            <v>4831990</v>
          </cell>
          <cell r="D1691" t="str">
            <v>MDELIVERY</v>
          </cell>
          <cell r="E1691" t="str">
            <v>DESPACHO</v>
          </cell>
          <cell r="F1691" t="str">
            <v>NORMAL</v>
          </cell>
          <cell r="G1691" t="str">
            <v>FT80061</v>
          </cell>
          <cell r="H1691">
            <v>44942</v>
          </cell>
          <cell r="I1691" t="str">
            <v>ENTREGADO</v>
          </cell>
          <cell r="J1691">
            <v>44943</v>
          </cell>
          <cell r="K1691" t="str">
            <v>ZAMBRANO ZUNIGA STEVEN WILFRIDO</v>
          </cell>
          <cell r="L1691" t="str">
            <v>URDANETA AV 14  SN  ENTRE 13 Y HUANCAVILCA</v>
          </cell>
          <cell r="M1691" t="str">
            <v>0956229660</v>
          </cell>
          <cell r="N1691" t="str">
            <v>0980099650</v>
          </cell>
          <cell r="O1691" t="str">
            <v>0980099650</v>
          </cell>
          <cell r="P1691" t="str">
            <v>090302</v>
          </cell>
          <cell r="Q1691" t="str">
            <v>GUAYAQUIL</v>
          </cell>
          <cell r="R1691" t="str">
            <v>GUAYAS</v>
          </cell>
          <cell r="S1691" t="str">
            <v>GUAYAQUIL</v>
          </cell>
          <cell r="T1691" t="str">
            <v>ITSACOURIER</v>
          </cell>
          <cell r="U1691" t="str">
            <v>FLEXNETUIO_GYE</v>
          </cell>
          <cell r="V1691">
            <v>1</v>
          </cell>
          <cell r="W1691">
            <v>1</v>
          </cell>
          <cell r="X1691" t="str">
            <v>FLEXNET ECUADOR - MDELIVERY</v>
          </cell>
          <cell r="Y1691" t="str">
            <v>CALLE 28 DE JUNIO S/N Y GARCIA MORENO ENTRADA LLANO GRANDE</v>
          </cell>
        </row>
        <row r="1692">
          <cell r="A1692" t="str">
            <v>4832361</v>
          </cell>
          <cell r="B1692">
            <v>497113</v>
          </cell>
          <cell r="C1692" t="str">
            <v>4832361</v>
          </cell>
          <cell r="D1692" t="str">
            <v>MDELIVERY</v>
          </cell>
          <cell r="E1692" t="str">
            <v>DESPACHO</v>
          </cell>
          <cell r="F1692" t="str">
            <v>NORMAL</v>
          </cell>
          <cell r="G1692" t="str">
            <v>031080004832361</v>
          </cell>
          <cell r="H1692">
            <v>44942</v>
          </cell>
          <cell r="I1692" t="str">
            <v>ENTREGADO</v>
          </cell>
          <cell r="J1692">
            <v>44943</v>
          </cell>
          <cell r="K1692" t="str">
            <v>CRESPIN TOMALA CRISTHIAN ROLANDO</v>
          </cell>
          <cell r="L1692" t="str">
            <v>MONTECRISTI  VIA MANTA JARAMIJO  KM 5 Y MEDIO</v>
          </cell>
          <cell r="M1692" t="str">
            <v>0922754148</v>
          </cell>
          <cell r="N1692" t="str">
            <v>0994969095</v>
          </cell>
          <cell r="O1692" t="str">
            <v>0994969095</v>
          </cell>
          <cell r="P1692" t="str">
            <v>130216</v>
          </cell>
          <cell r="Q1692" t="str">
            <v>MONTECRISTI</v>
          </cell>
          <cell r="R1692" t="str">
            <v>MANABI</v>
          </cell>
          <cell r="S1692" t="str">
            <v>MONTECRISTI</v>
          </cell>
          <cell r="T1692" t="str">
            <v>TRAMACO</v>
          </cell>
          <cell r="V1692">
            <v>1</v>
          </cell>
          <cell r="W1692">
            <v>1</v>
          </cell>
          <cell r="X1692" t="str">
            <v>FLEXNET ECUADOR - MDELIVERY</v>
          </cell>
          <cell r="Y1692" t="str">
            <v>CALLE 28 DE JUNIO S/N Y GARCIA MORENO ENTRADA LLANO GRANDE</v>
          </cell>
        </row>
        <row r="1693">
          <cell r="A1693" t="str">
            <v>4832402</v>
          </cell>
          <cell r="B1693">
            <v>497114</v>
          </cell>
          <cell r="C1693" t="str">
            <v>4832402</v>
          </cell>
          <cell r="D1693" t="str">
            <v>MDELIVERY</v>
          </cell>
          <cell r="E1693" t="str">
            <v>DESPACHO</v>
          </cell>
          <cell r="F1693" t="str">
            <v>DERIVADO PICK UP</v>
          </cell>
          <cell r="G1693" t="str">
            <v>031080004832402</v>
          </cell>
          <cell r="H1693">
            <v>44942</v>
          </cell>
          <cell r="I1693" t="str">
            <v>INCIDENCIA</v>
          </cell>
          <cell r="J1693">
            <v>44944</v>
          </cell>
          <cell r="K1693" t="str">
            <v>LEON JIMENEZ WILMER DANIEL</v>
          </cell>
          <cell r="L1693" t="str">
            <v>OFICINA TRAMACO CENTRO DE DISTRIBUCION VIA A DAULE</v>
          </cell>
          <cell r="M1693" t="str">
            <v>0924269848</v>
          </cell>
          <cell r="N1693" t="str">
            <v>0967524807</v>
          </cell>
          <cell r="O1693" t="str">
            <v>0967524807</v>
          </cell>
          <cell r="P1693" t="str">
            <v>GUAYAQUIL</v>
          </cell>
          <cell r="Q1693" t="str">
            <v>GUAYAQUIL</v>
          </cell>
          <cell r="R1693" t="str">
            <v>GUAYAS</v>
          </cell>
          <cell r="T1693" t="str">
            <v>TRAMACO</v>
          </cell>
          <cell r="U1693" t="str">
            <v>FLEXNETUIO_GYE</v>
          </cell>
          <cell r="V1693">
            <v>1</v>
          </cell>
          <cell r="W1693">
            <v>1</v>
          </cell>
          <cell r="X1693" t="str">
            <v>FLEXNET ECUADOR - MDELIVERY</v>
          </cell>
          <cell r="Y1693" t="str">
            <v>CALLE 28 DE JUNIO S/N Y GARCIA MORENO ENTRADA LLANO GRANDE</v>
          </cell>
        </row>
        <row r="1694">
          <cell r="A1694" t="str">
            <v>4832834</v>
          </cell>
          <cell r="B1694">
            <v>497115</v>
          </cell>
          <cell r="C1694" t="str">
            <v>4832834</v>
          </cell>
          <cell r="D1694" t="str">
            <v>MDELIVERY</v>
          </cell>
          <cell r="E1694" t="str">
            <v>DESPACHO</v>
          </cell>
          <cell r="F1694" t="str">
            <v>NORMAL</v>
          </cell>
          <cell r="G1694" t="str">
            <v>FT80044</v>
          </cell>
          <cell r="H1694">
            <v>44942</v>
          </cell>
          <cell r="I1694" t="str">
            <v>ENTREGADO</v>
          </cell>
          <cell r="J1694">
            <v>44943</v>
          </cell>
          <cell r="K1694" t="str">
            <v>MARCO ALONSO TENESACA ATUPANA</v>
          </cell>
          <cell r="L1694" t="str">
            <v>COMITE DEL PUEBLO AV ELOY ALFARO  E3 183  Y DE LOS ACEITUNOS</v>
          </cell>
          <cell r="M1694" t="str">
            <v>1722626866</v>
          </cell>
          <cell r="N1694" t="str">
            <v>0999967933</v>
          </cell>
          <cell r="O1694" t="str">
            <v>0999967933</v>
          </cell>
          <cell r="P1694" t="str">
            <v>170307</v>
          </cell>
          <cell r="Q1694" t="str">
            <v>QUITO</v>
          </cell>
          <cell r="R1694" t="str">
            <v>PICHINCHA</v>
          </cell>
          <cell r="S1694" t="str">
            <v>QUITO</v>
          </cell>
          <cell r="T1694" t="str">
            <v>FLEXTRANS UIO</v>
          </cell>
          <cell r="U1694" t="str">
            <v>FLEXNETUIO_LOCAL</v>
          </cell>
          <cell r="V1694">
            <v>1</v>
          </cell>
          <cell r="W1694">
            <v>1</v>
          </cell>
          <cell r="X1694" t="str">
            <v>FLEXNET ECUADOR - MDELIVERY</v>
          </cell>
          <cell r="Y1694" t="str">
            <v>CALLE 28 DE JUNIO S/N Y GARCIA MORENO ENTRADA LLANO GRANDE</v>
          </cell>
        </row>
        <row r="1695">
          <cell r="A1695" t="str">
            <v>4833210</v>
          </cell>
          <cell r="B1695">
            <v>497116</v>
          </cell>
          <cell r="C1695" t="str">
            <v>4833210</v>
          </cell>
          <cell r="D1695" t="str">
            <v>MDELIVERY</v>
          </cell>
          <cell r="E1695" t="str">
            <v>DESPACHO</v>
          </cell>
          <cell r="F1695" t="str">
            <v>NORMAL</v>
          </cell>
          <cell r="G1695" t="str">
            <v>031080004833210</v>
          </cell>
          <cell r="H1695">
            <v>44942</v>
          </cell>
          <cell r="I1695" t="str">
            <v>ENTREGADO</v>
          </cell>
          <cell r="J1695">
            <v>44943</v>
          </cell>
          <cell r="K1695" t="str">
            <v>CRISTHIAN ALEXANDER CARRENO BAZURTO</v>
          </cell>
          <cell r="L1695" t="str">
            <v>SANTO DOMINGO CALLE JUNIN SN Y CAYAPAS</v>
          </cell>
          <cell r="M1695" t="str">
            <v>1316084159</v>
          </cell>
          <cell r="N1695" t="str">
            <v>0995620395</v>
          </cell>
          <cell r="O1695" t="str">
            <v>0995620395</v>
          </cell>
          <cell r="P1695" t="str">
            <v>230104</v>
          </cell>
          <cell r="Q1695" t="str">
            <v>SANTO DOMINGO</v>
          </cell>
          <cell r="R1695" t="str">
            <v>SANTO DOMINGO DE LOS TSACHILAS</v>
          </cell>
          <cell r="S1695" t="str">
            <v>SANTO DOMINGO DE LOS COLORADOS</v>
          </cell>
          <cell r="T1695" t="str">
            <v>TRAMACO</v>
          </cell>
          <cell r="U1695" t="str">
            <v>FLEXNETUIO_PROVINCIA</v>
          </cell>
          <cell r="V1695">
            <v>1</v>
          </cell>
          <cell r="W1695">
            <v>1</v>
          </cell>
          <cell r="X1695" t="str">
            <v>FLEXNET ECUADOR - MDELIVERY</v>
          </cell>
          <cell r="Y1695" t="str">
            <v>CALLE 28 DE JUNIO S/N Y GARCIA MORENO ENTRADA LLANO GRANDE</v>
          </cell>
        </row>
        <row r="1696">
          <cell r="A1696" t="str">
            <v>4833451</v>
          </cell>
          <cell r="B1696">
            <v>497117</v>
          </cell>
          <cell r="C1696" t="str">
            <v>4833451</v>
          </cell>
          <cell r="D1696" t="str">
            <v>MDELIVERY</v>
          </cell>
          <cell r="E1696" t="str">
            <v>DESPACHO</v>
          </cell>
          <cell r="F1696" t="str">
            <v>NORMAL</v>
          </cell>
          <cell r="G1696" t="str">
            <v>FT80059</v>
          </cell>
          <cell r="H1696">
            <v>44942</v>
          </cell>
          <cell r="I1696" t="str">
            <v>EN_TRANSITO</v>
          </cell>
          <cell r="J1696">
            <v>44944</v>
          </cell>
          <cell r="K1696" t="str">
            <v>ERICK ARTURO CRIOLLO ANDRADE</v>
          </cell>
          <cell r="L1696" t="str">
            <v>TARQUI SAUCES IV CALLE AV RODRIGO YCAZA CORNEJO BLOQUE 94 DPTO 301</v>
          </cell>
          <cell r="M1696" t="str">
            <v>0959025099</v>
          </cell>
          <cell r="N1696" t="str">
            <v>0987548926</v>
          </cell>
          <cell r="O1696" t="str">
            <v>0987548926</v>
          </cell>
          <cell r="P1696" t="str">
            <v>090504</v>
          </cell>
          <cell r="Q1696" t="str">
            <v>GUAYAQUIL</v>
          </cell>
          <cell r="R1696" t="str">
            <v>GUAYAS</v>
          </cell>
          <cell r="S1696" t="str">
            <v>GUAYAQUIL</v>
          </cell>
          <cell r="T1696" t="str">
            <v>ITSACOURIER</v>
          </cell>
          <cell r="U1696" t="str">
            <v>FLEXNETUIO_GYE</v>
          </cell>
          <cell r="V1696">
            <v>1</v>
          </cell>
          <cell r="W1696">
            <v>1</v>
          </cell>
          <cell r="X1696" t="str">
            <v>FLEXNET ECUADOR - MDELIVERY</v>
          </cell>
          <cell r="Y1696" t="str">
            <v>CALLE 28 DE JUNIO S/N Y GARCIA MORENO ENTRADA LLANO GRANDE</v>
          </cell>
        </row>
        <row r="1697">
          <cell r="A1697" t="str">
            <v>4833560</v>
          </cell>
          <cell r="B1697">
            <v>497118</v>
          </cell>
          <cell r="C1697" t="str">
            <v>4833560</v>
          </cell>
          <cell r="D1697" t="str">
            <v>MDELIVERY</v>
          </cell>
          <cell r="E1697" t="str">
            <v>DESPACHO</v>
          </cell>
          <cell r="F1697" t="str">
            <v>NORMAL</v>
          </cell>
          <cell r="G1697" t="str">
            <v>031080004833560</v>
          </cell>
          <cell r="H1697">
            <v>44942</v>
          </cell>
          <cell r="I1697" t="str">
            <v>ENTREGADO</v>
          </cell>
          <cell r="J1697">
            <v>44944</v>
          </cell>
          <cell r="K1697" t="str">
            <v>SOHELY MARIA GALLONEZ CHACIN</v>
          </cell>
          <cell r="L1697" t="str">
            <v>CHIGUILPE CALLE AV DEL COOPERATIVISMO SN Y CALLE 3</v>
          </cell>
          <cell r="M1697" t="str">
            <v>1757419245</v>
          </cell>
          <cell r="N1697" t="str">
            <v>0963142452</v>
          </cell>
          <cell r="O1697" t="str">
            <v>0963142452</v>
          </cell>
          <cell r="P1697" t="str">
            <v>230110</v>
          </cell>
          <cell r="Q1697" t="str">
            <v>SANTO DOMINGO</v>
          </cell>
          <cell r="R1697" t="str">
            <v>SANTO DOMINGO DE LOS TSACHILAS</v>
          </cell>
          <cell r="S1697" t="str">
            <v>SANTO DOMINGO DE LOS COLORADOS - BRASILIA DEL TOACHI</v>
          </cell>
          <cell r="T1697" t="str">
            <v>TRAMACO</v>
          </cell>
          <cell r="U1697" t="str">
            <v>FLEXNETUIO_PROVINCIA</v>
          </cell>
          <cell r="V1697">
            <v>1</v>
          </cell>
          <cell r="W1697">
            <v>1</v>
          </cell>
          <cell r="X1697" t="str">
            <v>FLEXNET ECUADOR - MDELIVERY</v>
          </cell>
          <cell r="Y1697" t="str">
            <v>CALLE 28 DE JUNIO S/N Y GARCIA MORENO ENTRADA LLANO GRANDE</v>
          </cell>
        </row>
        <row r="1698">
          <cell r="A1698" t="str">
            <v>4833710</v>
          </cell>
          <cell r="B1698">
            <v>497119</v>
          </cell>
          <cell r="C1698" t="str">
            <v>4833710</v>
          </cell>
          <cell r="D1698" t="str">
            <v>MDELIVERY</v>
          </cell>
          <cell r="E1698" t="str">
            <v>DESPACHO</v>
          </cell>
          <cell r="F1698" t="str">
            <v>NORMAL</v>
          </cell>
          <cell r="G1698" t="str">
            <v>FT80055</v>
          </cell>
          <cell r="H1698">
            <v>44942</v>
          </cell>
          <cell r="I1698" t="str">
            <v>ENTREGADO</v>
          </cell>
          <cell r="J1698">
            <v>44943</v>
          </cell>
          <cell r="K1698" t="str">
            <v>LUIS ANDRES MACIAS ANCHUNDIA</v>
          </cell>
          <cell r="L1698" t="str">
            <v>GARCIA MORENO AV PORTETE  240  Y LOS RIOS</v>
          </cell>
          <cell r="M1698" t="str">
            <v>0956571632</v>
          </cell>
          <cell r="N1698" t="str">
            <v>0987309964</v>
          </cell>
          <cell r="O1698" t="str">
            <v>0987309964</v>
          </cell>
          <cell r="P1698" t="str">
            <v>090301</v>
          </cell>
          <cell r="Q1698" t="str">
            <v>GUAYAQUIL</v>
          </cell>
          <cell r="R1698" t="str">
            <v>GUAYAS</v>
          </cell>
          <cell r="S1698" t="str">
            <v>GUAYAQUIL</v>
          </cell>
          <cell r="T1698" t="str">
            <v>ITSACOURIER</v>
          </cell>
          <cell r="U1698" t="str">
            <v>FLEXNETUIO_GYE</v>
          </cell>
          <cell r="V1698">
            <v>1</v>
          </cell>
          <cell r="W1698">
            <v>1</v>
          </cell>
          <cell r="X1698" t="str">
            <v>FLEXNET ECUADOR - MDELIVERY</v>
          </cell>
          <cell r="Y1698" t="str">
            <v>CALLE 28 DE JUNIO S/N Y GARCIA MORENO ENTRADA LLANO GRANDE</v>
          </cell>
        </row>
        <row r="1699">
          <cell r="A1699" t="str">
            <v>4834084</v>
          </cell>
          <cell r="B1699">
            <v>497120</v>
          </cell>
          <cell r="C1699" t="str">
            <v>4834084</v>
          </cell>
          <cell r="D1699" t="str">
            <v>MDELIVERY</v>
          </cell>
          <cell r="E1699" t="str">
            <v>DESPACHO</v>
          </cell>
          <cell r="F1699" t="str">
            <v>DERIVADO PICK UP</v>
          </cell>
          <cell r="G1699" t="str">
            <v>031080004834084</v>
          </cell>
          <cell r="H1699">
            <v>44942</v>
          </cell>
          <cell r="I1699" t="str">
            <v>INCIDENCIA</v>
          </cell>
          <cell r="J1699">
            <v>44944</v>
          </cell>
          <cell r="K1699" t="str">
            <v>CESAR STEVEN SUAREZ AGURTO</v>
          </cell>
          <cell r="L1699" t="str">
            <v>OFICINA TRAMACO CENTRO DE DISTRIBUCION VIA A DAULE</v>
          </cell>
          <cell r="M1699" t="str">
            <v>0953959186</v>
          </cell>
          <cell r="N1699" t="str">
            <v>0989474738</v>
          </cell>
          <cell r="O1699" t="str">
            <v>0989474738</v>
          </cell>
          <cell r="P1699" t="str">
            <v>GUAYAQUIL</v>
          </cell>
          <cell r="Q1699" t="str">
            <v>GUAYAQUIL</v>
          </cell>
          <cell r="R1699" t="str">
            <v>GUAYAS</v>
          </cell>
          <cell r="T1699" t="str">
            <v>TRAMACO</v>
          </cell>
          <cell r="U1699" t="str">
            <v>FLEXNETUIO_GYE</v>
          </cell>
          <cell r="V1699">
            <v>1</v>
          </cell>
          <cell r="W1699">
            <v>1</v>
          </cell>
          <cell r="X1699" t="str">
            <v>FLEXNET ECUADOR - MDELIVERY</v>
          </cell>
          <cell r="Y1699" t="str">
            <v>CALLE 28 DE JUNIO S/N Y GARCIA MORENO ENTRADA LLANO GRANDE</v>
          </cell>
        </row>
        <row r="1700">
          <cell r="A1700" t="str">
            <v>4834111</v>
          </cell>
          <cell r="B1700">
            <v>497121</v>
          </cell>
          <cell r="C1700" t="str">
            <v>4834111</v>
          </cell>
          <cell r="D1700" t="str">
            <v>MDELIVERY</v>
          </cell>
          <cell r="E1700" t="str">
            <v>DESPACHO</v>
          </cell>
          <cell r="F1700" t="str">
            <v>NORMAL</v>
          </cell>
          <cell r="G1700" t="str">
            <v>FT80007</v>
          </cell>
          <cell r="H1700">
            <v>44942</v>
          </cell>
          <cell r="I1700" t="str">
            <v>INCIDENCIA</v>
          </cell>
          <cell r="J1700">
            <v>44944</v>
          </cell>
          <cell r="K1700" t="str">
            <v>Edison Eduardo Pacas Quinga</v>
          </cell>
          <cell r="L1700" t="str">
            <v>QUITUMBE CALLE SUSANA LETOR O S39 S38b Y AV PEDRO VICENTE MALDONADO</v>
          </cell>
          <cell r="M1700" t="str">
            <v>1719704270</v>
          </cell>
          <cell r="N1700" t="str">
            <v>0960221242</v>
          </cell>
          <cell r="O1700" t="str">
            <v>0960221242</v>
          </cell>
          <cell r="P1700" t="str">
            <v>170703</v>
          </cell>
          <cell r="Q1700" t="str">
            <v>QUITO</v>
          </cell>
          <cell r="R1700" t="str">
            <v>PICHINCHA</v>
          </cell>
          <cell r="S1700" t="str">
            <v>QUITO</v>
          </cell>
          <cell r="T1700" t="str">
            <v>FLEXTRANS UIO</v>
          </cell>
          <cell r="U1700" t="str">
            <v>FLEXNETUIO_LOCAL</v>
          </cell>
          <cell r="V1700">
            <v>1</v>
          </cell>
          <cell r="W1700">
            <v>1</v>
          </cell>
          <cell r="X1700" t="str">
            <v>FLEXNET ECUADOR - MDELIVERY</v>
          </cell>
          <cell r="Y1700" t="str">
            <v>CALLE 28 DE JUNIO S/N Y GARCIA MORENO ENTRADA LLANO GRANDE</v>
          </cell>
        </row>
        <row r="1701">
          <cell r="A1701" t="str">
            <v>4834195</v>
          </cell>
          <cell r="B1701">
            <v>497122</v>
          </cell>
          <cell r="C1701" t="str">
            <v>4834195</v>
          </cell>
          <cell r="D1701" t="str">
            <v>MDELIVERY</v>
          </cell>
          <cell r="E1701" t="str">
            <v>DESPACHO</v>
          </cell>
          <cell r="F1701" t="str">
            <v>NORMAL</v>
          </cell>
          <cell r="G1701" t="str">
            <v>031080004834195</v>
          </cell>
          <cell r="H1701">
            <v>44942</v>
          </cell>
          <cell r="I1701" t="str">
            <v>ENTREGADO</v>
          </cell>
          <cell r="J1701">
            <v>44943</v>
          </cell>
          <cell r="K1701" t="str">
            <v>ARELLANO SIGCHO MARIO MAGNO</v>
          </cell>
          <cell r="L1701" t="str">
            <v>ROBERTO ASTUDILLO AV VICTOR EMILIO ESTRADA  SN  Y IBARRA</v>
          </cell>
          <cell r="M1701" t="str">
            <v>0921611539</v>
          </cell>
          <cell r="N1701" t="str">
            <v>0998423982</v>
          </cell>
          <cell r="O1701" t="str">
            <v>0998423982</v>
          </cell>
          <cell r="P1701" t="str">
            <v>091704</v>
          </cell>
          <cell r="Q1701" t="str">
            <v>MILAGRO</v>
          </cell>
          <cell r="R1701" t="str">
            <v>GUAYAS</v>
          </cell>
          <cell r="S1701" t="str">
            <v>MILAGRO</v>
          </cell>
          <cell r="T1701" t="str">
            <v>TRAMACO</v>
          </cell>
          <cell r="U1701" t="str">
            <v>FLEXNETUIO_PROVINCIA</v>
          </cell>
          <cell r="V1701">
            <v>1</v>
          </cell>
          <cell r="W1701">
            <v>1</v>
          </cell>
          <cell r="X1701" t="str">
            <v>FLEXNET ECUADOR - MDELIVERY</v>
          </cell>
          <cell r="Y1701" t="str">
            <v>CALLE 28 DE JUNIO S/N Y GARCIA MORENO ENTRADA LLANO GRANDE</v>
          </cell>
        </row>
        <row r="1702">
          <cell r="A1702" t="str">
            <v>4834287</v>
          </cell>
          <cell r="B1702">
            <v>497123</v>
          </cell>
          <cell r="C1702" t="str">
            <v>4834287</v>
          </cell>
          <cell r="D1702" t="str">
            <v>MDELIVERY</v>
          </cell>
          <cell r="E1702" t="str">
            <v>DESPACHO</v>
          </cell>
          <cell r="F1702" t="str">
            <v>NORMAL</v>
          </cell>
          <cell r="G1702" t="str">
            <v>FT80058</v>
          </cell>
          <cell r="H1702">
            <v>44942</v>
          </cell>
          <cell r="I1702" t="str">
            <v>ENTREGADO</v>
          </cell>
          <cell r="J1702">
            <v>44943</v>
          </cell>
          <cell r="K1702" t="str">
            <v>MACIAS CARRANZA MARVIN SANTIAGO</v>
          </cell>
          <cell r="L1702" t="str">
            <v>SUCRE CALLE SAN MARTIN SN   ENTRE LOS RIOS Y ESMERALDAS</v>
          </cell>
          <cell r="M1702" t="str">
            <v>0920658929</v>
          </cell>
          <cell r="N1702" t="str">
            <v>0995906577</v>
          </cell>
          <cell r="O1702" t="str">
            <v>0995906577</v>
          </cell>
          <cell r="P1702" t="str">
            <v>090303</v>
          </cell>
          <cell r="Q1702" t="str">
            <v>GUAYAQUIL</v>
          </cell>
          <cell r="R1702" t="str">
            <v>GUAYAS</v>
          </cell>
          <cell r="S1702" t="str">
            <v>GUAYAQUIL</v>
          </cell>
          <cell r="T1702" t="str">
            <v>ITSACOURIER</v>
          </cell>
          <cell r="U1702" t="str">
            <v>FLEXNETUIO_GYE</v>
          </cell>
          <cell r="V1702">
            <v>1</v>
          </cell>
          <cell r="W1702">
            <v>1</v>
          </cell>
          <cell r="X1702" t="str">
            <v>FLEXNET ECUADOR - MDELIVERY</v>
          </cell>
          <cell r="Y1702" t="str">
            <v>CALLE 28 DE JUNIO S/N Y GARCIA MORENO ENTRADA LLANO GRANDE</v>
          </cell>
        </row>
        <row r="1703">
          <cell r="A1703" t="str">
            <v>4834319</v>
          </cell>
          <cell r="B1703">
            <v>497124</v>
          </cell>
          <cell r="C1703" t="str">
            <v>4834319</v>
          </cell>
          <cell r="D1703" t="str">
            <v>MDELIVERY</v>
          </cell>
          <cell r="E1703" t="str">
            <v>DESPACHO</v>
          </cell>
          <cell r="F1703" t="str">
            <v>DERIVADO PICK UP</v>
          </cell>
          <cell r="G1703" t="str">
            <v>031080004834319</v>
          </cell>
          <cell r="H1703">
            <v>44942</v>
          </cell>
          <cell r="I1703" t="str">
            <v>ENTREGADO</v>
          </cell>
          <cell r="J1703">
            <v>44944</v>
          </cell>
          <cell r="K1703" t="str">
            <v>Juan Fabricio Cevallos Lopez</v>
          </cell>
          <cell r="L1703" t="str">
            <v>OFICINA TRAMACO LOJA</v>
          </cell>
          <cell r="M1703" t="str">
            <v>1106004292</v>
          </cell>
          <cell r="N1703" t="str">
            <v>0969485882</v>
          </cell>
          <cell r="O1703" t="str">
            <v>0969485882</v>
          </cell>
          <cell r="P1703" t="str">
            <v>LOJA</v>
          </cell>
          <cell r="Q1703" t="str">
            <v>LOJA</v>
          </cell>
          <cell r="R1703" t="str">
            <v>LOJA</v>
          </cell>
          <cell r="T1703" t="str">
            <v>TRAMACO</v>
          </cell>
          <cell r="U1703" t="str">
            <v>FLEXNETUIO_PROVINCIA</v>
          </cell>
          <cell r="V1703">
            <v>1</v>
          </cell>
          <cell r="W1703">
            <v>1</v>
          </cell>
          <cell r="X1703" t="str">
            <v>FLEXNET ECUADOR - MDELIVERY</v>
          </cell>
          <cell r="Y1703" t="str">
            <v>CALLE 28 DE JUNIO S/N Y GARCIA MORENO ENTRADA LLANO GRANDE</v>
          </cell>
        </row>
        <row r="1704">
          <cell r="A1704" t="str">
            <v>4834510</v>
          </cell>
          <cell r="B1704">
            <v>497125</v>
          </cell>
          <cell r="C1704" t="str">
            <v>4834510</v>
          </cell>
          <cell r="D1704" t="str">
            <v>MDELIVERY</v>
          </cell>
          <cell r="E1704" t="str">
            <v>DESPACHO</v>
          </cell>
          <cell r="F1704" t="str">
            <v>NORMAL</v>
          </cell>
          <cell r="G1704" t="str">
            <v>IC4747</v>
          </cell>
          <cell r="H1704">
            <v>44942</v>
          </cell>
          <cell r="I1704" t="str">
            <v>ENTREGADO</v>
          </cell>
          <cell r="J1704">
            <v>44943</v>
          </cell>
          <cell r="K1704" t="str">
            <v>DOMINGUEZ ALVAREZ DIANA EULALIA</v>
          </cell>
          <cell r="L1704" t="str">
            <v>CUENCA AV PICHINCHA  147  ENTRE GUAYAS Y UNIDAD NACIONAL</v>
          </cell>
          <cell r="M1704" t="str">
            <v>0105272587</v>
          </cell>
          <cell r="N1704" t="str">
            <v>0983104283</v>
          </cell>
          <cell r="O1704" t="str">
            <v>0983104283</v>
          </cell>
          <cell r="P1704" t="str">
            <v>010202</v>
          </cell>
          <cell r="Q1704" t="str">
            <v>CUENCA</v>
          </cell>
          <cell r="R1704" t="str">
            <v>AZUAY</v>
          </cell>
          <cell r="S1704" t="str">
            <v>CUENCA</v>
          </cell>
          <cell r="T1704" t="str">
            <v>ITSACOURIER</v>
          </cell>
          <cell r="U1704" t="str">
            <v>FLEXNETUIO_PROVINCIA</v>
          </cell>
          <cell r="V1704">
            <v>1</v>
          </cell>
          <cell r="W1704">
            <v>1</v>
          </cell>
          <cell r="X1704" t="str">
            <v>FLEXNET ECUADOR - MDELIVERY</v>
          </cell>
          <cell r="Y1704" t="str">
            <v>CALLE 28 DE JUNIO S/N Y GARCIA MORENO ENTRADA LLANO GRANDE</v>
          </cell>
        </row>
        <row r="1705">
          <cell r="A1705" t="str">
            <v>4834743</v>
          </cell>
          <cell r="B1705">
            <v>497126</v>
          </cell>
          <cell r="C1705" t="str">
            <v>4834743</v>
          </cell>
          <cell r="D1705" t="str">
            <v>MDELIVERY</v>
          </cell>
          <cell r="E1705" t="str">
            <v>DESPACHO</v>
          </cell>
          <cell r="F1705" t="str">
            <v>DERIVADO PICK UP</v>
          </cell>
          <cell r="G1705" t="str">
            <v>031080004834743</v>
          </cell>
          <cell r="H1705">
            <v>44942</v>
          </cell>
          <cell r="I1705" t="str">
            <v>INCIDENCIA</v>
          </cell>
          <cell r="J1705">
            <v>44944</v>
          </cell>
          <cell r="K1705" t="str">
            <v>LOZANO MORA MONICA LUPE</v>
          </cell>
          <cell r="L1705" t="str">
            <v>OFICINA TRAMACO MILAGRO</v>
          </cell>
          <cell r="M1705" t="str">
            <v>0916572308</v>
          </cell>
          <cell r="N1705" t="str">
            <v>0967750306</v>
          </cell>
          <cell r="O1705" t="str">
            <v>0967750306</v>
          </cell>
          <cell r="P1705" t="str">
            <v>MILAGRO</v>
          </cell>
          <cell r="Q1705" t="str">
            <v>MILAGRO</v>
          </cell>
          <cell r="R1705" t="str">
            <v>GUAYAS</v>
          </cell>
          <cell r="T1705" t="str">
            <v>TRAMACO</v>
          </cell>
          <cell r="U1705" t="str">
            <v>FLEXNETUIO_PROVINCIA</v>
          </cell>
          <cell r="V1705">
            <v>1</v>
          </cell>
          <cell r="W1705">
            <v>1</v>
          </cell>
          <cell r="X1705" t="str">
            <v>FLEXNET ECUADOR - MDELIVERY</v>
          </cell>
          <cell r="Y1705" t="str">
            <v>CALLE 28 DE JUNIO S/N Y GARCIA MORENO ENTRADA LLANO GRANDE</v>
          </cell>
        </row>
        <row r="1706">
          <cell r="A1706" t="str">
            <v>4834749</v>
          </cell>
          <cell r="B1706">
            <v>497127</v>
          </cell>
          <cell r="C1706" t="str">
            <v>4834749</v>
          </cell>
          <cell r="D1706" t="str">
            <v>MDELIVERY</v>
          </cell>
          <cell r="E1706" t="str">
            <v>DESPACHO</v>
          </cell>
          <cell r="F1706" t="str">
            <v>NORMAL</v>
          </cell>
          <cell r="G1706" t="str">
            <v>031080004834749</v>
          </cell>
          <cell r="H1706">
            <v>44942</v>
          </cell>
          <cell r="I1706" t="str">
            <v>ENTREGADO</v>
          </cell>
          <cell r="J1706">
            <v>44944</v>
          </cell>
          <cell r="K1706" t="str">
            <v>BRIONES ACOSTA NARCISA DE JESUS</v>
          </cell>
          <cell r="L1706" t="str">
            <v>LA AURORA URB VILLA CLUB ETAPA DORAL AV LEON FEBRES CORDERO MZ 12 VILLA 12</v>
          </cell>
          <cell r="M1706" t="str">
            <v>0918877283</v>
          </cell>
          <cell r="N1706" t="str">
            <v>0998621118</v>
          </cell>
          <cell r="O1706" t="str">
            <v>0998621118</v>
          </cell>
          <cell r="P1706" t="str">
            <v>091901</v>
          </cell>
          <cell r="Q1706" t="str">
            <v>DAULE</v>
          </cell>
          <cell r="R1706" t="str">
            <v>GUAYAS</v>
          </cell>
          <cell r="S1706" t="str">
            <v>DAULE</v>
          </cell>
          <cell r="T1706" t="str">
            <v>TRAMACO</v>
          </cell>
          <cell r="V1706">
            <v>1</v>
          </cell>
          <cell r="W1706">
            <v>1</v>
          </cell>
          <cell r="X1706" t="str">
            <v>FLEXNET ECUADOR - MDELIVERY</v>
          </cell>
          <cell r="Y1706" t="str">
            <v>CALLE 28 DE JUNIO S/N Y GARCIA MORENO ENTRADA LLANO GRANDE</v>
          </cell>
        </row>
        <row r="1707">
          <cell r="A1707" t="str">
            <v>4834787</v>
          </cell>
          <cell r="B1707">
            <v>497128</v>
          </cell>
          <cell r="C1707" t="str">
            <v>4834787</v>
          </cell>
          <cell r="D1707" t="str">
            <v>MDELIVERY</v>
          </cell>
          <cell r="E1707" t="str">
            <v>DESPACHO</v>
          </cell>
          <cell r="F1707" t="str">
            <v>DERIVADO PICK UP</v>
          </cell>
          <cell r="G1707" t="str">
            <v>031080004834787</v>
          </cell>
          <cell r="H1707">
            <v>44942</v>
          </cell>
          <cell r="I1707" t="str">
            <v>INCIDENCIA</v>
          </cell>
          <cell r="J1707">
            <v>44944</v>
          </cell>
          <cell r="K1707" t="str">
            <v>VICTOR VICENTE MOREIRA FRANCO</v>
          </cell>
          <cell r="L1707" t="str">
            <v>OFICINA TRAMACO CENTRO DE DISTRIBUCION VIA A DAULE</v>
          </cell>
          <cell r="M1707" t="str">
            <v>0930111067</v>
          </cell>
          <cell r="N1707" t="str">
            <v>0999568771</v>
          </cell>
          <cell r="O1707" t="str">
            <v>0999568771</v>
          </cell>
          <cell r="P1707" t="str">
            <v>GUAYAQUIL</v>
          </cell>
          <cell r="Q1707" t="str">
            <v>GUAYAQUIL</v>
          </cell>
          <cell r="R1707" t="str">
            <v>GUAYAS</v>
          </cell>
          <cell r="T1707" t="str">
            <v>TRAMACO</v>
          </cell>
          <cell r="U1707" t="str">
            <v>FLEXNETUIO_GYE</v>
          </cell>
          <cell r="V1707">
            <v>1</v>
          </cell>
          <cell r="W1707">
            <v>1</v>
          </cell>
          <cell r="X1707" t="str">
            <v>FLEXNET ECUADOR - MDELIVERY</v>
          </cell>
          <cell r="Y1707" t="str">
            <v>CALLE 28 DE JUNIO S/N Y GARCIA MORENO ENTRADA LLANO GRANDE</v>
          </cell>
        </row>
        <row r="1708">
          <cell r="A1708" t="str">
            <v>4834802</v>
          </cell>
          <cell r="B1708">
            <v>497129</v>
          </cell>
          <cell r="C1708" t="str">
            <v>4834802</v>
          </cell>
          <cell r="D1708" t="str">
            <v>MDELIVERY</v>
          </cell>
          <cell r="E1708" t="str">
            <v>DESPACHO</v>
          </cell>
          <cell r="F1708" t="str">
            <v>DERIVADO PICK UP</v>
          </cell>
          <cell r="G1708" t="str">
            <v>031080004834802</v>
          </cell>
          <cell r="H1708">
            <v>44942</v>
          </cell>
          <cell r="I1708" t="str">
            <v>INCIDENCIA</v>
          </cell>
          <cell r="J1708">
            <v>44944</v>
          </cell>
          <cell r="K1708" t="str">
            <v>CAMEJO RUGEL MARIO FABRICIO</v>
          </cell>
          <cell r="L1708" t="str">
            <v>OFICINA TRAMACO SAN MARINO</v>
          </cell>
          <cell r="M1708" t="str">
            <v>0909138661</v>
          </cell>
          <cell r="N1708" t="str">
            <v>0982330679</v>
          </cell>
          <cell r="O1708" t="str">
            <v>0982330679</v>
          </cell>
          <cell r="P1708" t="str">
            <v>GUAYAQUIL</v>
          </cell>
          <cell r="Q1708" t="str">
            <v>GUAYAQUIL</v>
          </cell>
          <cell r="R1708" t="str">
            <v>GUAYAS</v>
          </cell>
          <cell r="T1708" t="str">
            <v>TRAMACO</v>
          </cell>
          <cell r="U1708" t="str">
            <v>FLEXNETUIO_GYE</v>
          </cell>
          <cell r="V1708">
            <v>1</v>
          </cell>
          <cell r="W1708">
            <v>1</v>
          </cell>
          <cell r="X1708" t="str">
            <v>FLEXNET ECUADOR - MDELIVERY</v>
          </cell>
          <cell r="Y1708" t="str">
            <v>CALLE 28 DE JUNIO S/N Y GARCIA MORENO ENTRADA LLANO GRANDE</v>
          </cell>
        </row>
        <row r="1709">
          <cell r="A1709" t="str">
            <v>4834808</v>
          </cell>
          <cell r="B1709">
            <v>497130</v>
          </cell>
          <cell r="C1709" t="str">
            <v>4834808</v>
          </cell>
          <cell r="D1709" t="str">
            <v>MDELIVERY</v>
          </cell>
          <cell r="E1709" t="str">
            <v>DESPACHO</v>
          </cell>
          <cell r="F1709" t="str">
            <v>DERIVADO PICK UP</v>
          </cell>
          <cell r="G1709" t="str">
            <v>031080004834808</v>
          </cell>
          <cell r="H1709">
            <v>44942</v>
          </cell>
          <cell r="I1709" t="str">
            <v>ENTREGADO</v>
          </cell>
          <cell r="J1709">
            <v>44943</v>
          </cell>
          <cell r="K1709" t="str">
            <v>ALTAMIRANO PICUNA GONZALO FRANCISCO</v>
          </cell>
          <cell r="L1709" t="str">
            <v>OFICINA TRAMACO ATAHUALPA</v>
          </cell>
          <cell r="M1709" t="str">
            <v>1720352259</v>
          </cell>
          <cell r="N1709" t="str">
            <v>0998800528</v>
          </cell>
          <cell r="O1709" t="str">
            <v>0998800528</v>
          </cell>
          <cell r="P1709" t="str">
            <v>QUITO</v>
          </cell>
          <cell r="Q1709" t="str">
            <v>QUITO</v>
          </cell>
          <cell r="R1709" t="str">
            <v>PICHINCHA</v>
          </cell>
          <cell r="T1709" t="str">
            <v>TRAMACO</v>
          </cell>
          <cell r="U1709" t="str">
            <v>FLEXNETUIO_LOCAL</v>
          </cell>
          <cell r="V1709">
            <v>1</v>
          </cell>
          <cell r="W1709">
            <v>1</v>
          </cell>
          <cell r="X1709" t="str">
            <v>FLEXNET ECUADOR - MDELIVERY</v>
          </cell>
          <cell r="Y1709" t="str">
            <v>CALLE 28 DE JUNIO S/N Y GARCIA MORENO ENTRADA LLANO GRANDE</v>
          </cell>
        </row>
        <row r="1710">
          <cell r="A1710" t="str">
            <v>4834818</v>
          </cell>
          <cell r="B1710">
            <v>497131</v>
          </cell>
          <cell r="C1710" t="str">
            <v>4834818</v>
          </cell>
          <cell r="D1710" t="str">
            <v>MDELIVERY</v>
          </cell>
          <cell r="E1710" t="str">
            <v>DESPACHO</v>
          </cell>
          <cell r="F1710" t="str">
            <v>NORMAL</v>
          </cell>
          <cell r="G1710" t="str">
            <v>031080004834818</v>
          </cell>
          <cell r="H1710">
            <v>44942</v>
          </cell>
          <cell r="I1710" t="str">
            <v>ENTREGADO</v>
          </cell>
          <cell r="J1710">
            <v>44943</v>
          </cell>
          <cell r="K1710" t="str">
            <v>CORTEZ BAUTISTA EDER SOCRATES</v>
          </cell>
          <cell r="L1710" t="str">
            <v>ESMERALDAS CALLE PICHINCHA  SN  Y OLMEDO</v>
          </cell>
          <cell r="M1710" t="str">
            <v>0802635268</v>
          </cell>
          <cell r="N1710" t="str">
            <v>0993343559</v>
          </cell>
          <cell r="O1710" t="str">
            <v>0993343559</v>
          </cell>
          <cell r="P1710" t="str">
            <v>080101</v>
          </cell>
          <cell r="Q1710" t="str">
            <v>ESMERALDAS</v>
          </cell>
          <cell r="R1710" t="str">
            <v>ESMERALDAS</v>
          </cell>
          <cell r="S1710" t="str">
            <v>ESMERALDAS</v>
          </cell>
          <cell r="T1710" t="str">
            <v>TRAMACO</v>
          </cell>
          <cell r="U1710" t="str">
            <v>FLEXNETUIO_PROVINCIA</v>
          </cell>
          <cell r="V1710">
            <v>1</v>
          </cell>
          <cell r="W1710">
            <v>1</v>
          </cell>
          <cell r="X1710" t="str">
            <v>FLEXNET ECUADOR - MDELIVERY</v>
          </cell>
          <cell r="Y1710" t="str">
            <v>CALLE 28 DE JUNIO S/N Y GARCIA MORENO ENTRADA LLANO GRANDE</v>
          </cell>
        </row>
        <row r="1711">
          <cell r="A1711" t="str">
            <v>4834841</v>
          </cell>
          <cell r="B1711">
            <v>497132</v>
          </cell>
          <cell r="C1711" t="str">
            <v>4834841</v>
          </cell>
          <cell r="D1711" t="str">
            <v>MDELIVERY</v>
          </cell>
          <cell r="E1711" t="str">
            <v>DESPACHO</v>
          </cell>
          <cell r="F1711" t="str">
            <v>NORMAL</v>
          </cell>
          <cell r="G1711" t="str">
            <v>FT80023</v>
          </cell>
          <cell r="H1711">
            <v>44942</v>
          </cell>
          <cell r="I1711" t="str">
            <v>ENTREGADO</v>
          </cell>
          <cell r="J1711">
            <v>44943</v>
          </cell>
          <cell r="K1711" t="str">
            <v>ROCIO DEL CARMEN CHANDI QUINALUISA</v>
          </cell>
          <cell r="L1711" t="str">
            <v>COTOCOLLAO CALLE PSJE LOS GIRASOLES  Oe4 29 Y PEDRO MUNOZ</v>
          </cell>
          <cell r="M1711" t="str">
            <v>1711319903</v>
          </cell>
          <cell r="N1711" t="str">
            <v>0984275672</v>
          </cell>
          <cell r="O1711" t="str">
            <v>0984275672</v>
          </cell>
          <cell r="P1711" t="str">
            <v>170301</v>
          </cell>
          <cell r="Q1711" t="str">
            <v>QUITO</v>
          </cell>
          <cell r="R1711" t="str">
            <v>PICHINCHA</v>
          </cell>
          <cell r="S1711" t="str">
            <v>QUITO</v>
          </cell>
          <cell r="T1711" t="str">
            <v>FLEXTRANS UIO</v>
          </cell>
          <cell r="U1711" t="str">
            <v>FLEXNETUIO_LOCAL</v>
          </cell>
          <cell r="V1711">
            <v>1</v>
          </cell>
          <cell r="W1711">
            <v>1</v>
          </cell>
          <cell r="X1711" t="str">
            <v>FLEXNET ECUADOR - MDELIVERY</v>
          </cell>
          <cell r="Y1711" t="str">
            <v>CALLE 28 DE JUNIO S/N Y GARCIA MORENO ENTRADA LLANO GRANDE</v>
          </cell>
        </row>
        <row r="1712">
          <cell r="A1712" t="str">
            <v>4835097</v>
          </cell>
          <cell r="B1712">
            <v>497133</v>
          </cell>
          <cell r="C1712" t="str">
            <v>4835097</v>
          </cell>
          <cell r="D1712" t="str">
            <v>MDELIVERY</v>
          </cell>
          <cell r="E1712" t="str">
            <v>DESPACHO</v>
          </cell>
          <cell r="F1712" t="str">
            <v>DERIVADO PICK UP</v>
          </cell>
          <cell r="G1712" t="str">
            <v>031080004835097</v>
          </cell>
          <cell r="H1712">
            <v>44942</v>
          </cell>
          <cell r="I1712" t="str">
            <v>INCIDENCIA</v>
          </cell>
          <cell r="J1712">
            <v>44944</v>
          </cell>
          <cell r="K1712" t="str">
            <v>YADIRA VANESSAPOMA VELLIZ</v>
          </cell>
          <cell r="L1712" t="str">
            <v>OFICINA TRAMACO CENTRO DE DISTRIBUCION VIA A DAULE</v>
          </cell>
          <cell r="M1712" t="str">
            <v>0951309624</v>
          </cell>
          <cell r="N1712" t="str">
            <v>0983169656</v>
          </cell>
          <cell r="O1712" t="str">
            <v>0983169656</v>
          </cell>
          <cell r="P1712" t="str">
            <v>GUAYAQUIL</v>
          </cell>
          <cell r="Q1712" t="str">
            <v>GUAYAQUIL</v>
          </cell>
          <cell r="R1712" t="str">
            <v>GUAYAS</v>
          </cell>
          <cell r="T1712" t="str">
            <v>TRAMACO</v>
          </cell>
          <cell r="U1712" t="str">
            <v>FLEXNETUIO_GYE</v>
          </cell>
          <cell r="V1712">
            <v>1</v>
          </cell>
          <cell r="W1712">
            <v>1</v>
          </cell>
          <cell r="X1712" t="str">
            <v>FLEXNET ECUADOR - MDELIVERY</v>
          </cell>
          <cell r="Y1712" t="str">
            <v>CALLE 28 DE JUNIO S/N Y GARCIA MORENO ENTRADA LLANO GRANDE</v>
          </cell>
        </row>
        <row r="1713">
          <cell r="A1713" t="str">
            <v>4835116</v>
          </cell>
          <cell r="B1713">
            <v>497134</v>
          </cell>
          <cell r="C1713" t="str">
            <v>4835116</v>
          </cell>
          <cell r="D1713" t="str">
            <v>MDELIVERY</v>
          </cell>
          <cell r="E1713" t="str">
            <v>DESPACHO</v>
          </cell>
          <cell r="F1713" t="str">
            <v>NORMAL</v>
          </cell>
          <cell r="G1713" t="str">
            <v>FT80043</v>
          </cell>
          <cell r="H1713">
            <v>44942</v>
          </cell>
          <cell r="I1713" t="str">
            <v>ENTREGADO</v>
          </cell>
          <cell r="J1713">
            <v>44943</v>
          </cell>
          <cell r="K1713" t="str">
            <v>Ivonne Tatiana Proano Ruiz</v>
          </cell>
          <cell r="L1713" t="str">
            <v>COTOCOLLAO CALLE JOSE MARIA ARTETA Y CALISTO N67 90   Y AV BERNARDO DE LEGARDA</v>
          </cell>
          <cell r="M1713" t="str">
            <v>1716274798</v>
          </cell>
          <cell r="N1713" t="str">
            <v>0987059905</v>
          </cell>
          <cell r="O1713" t="str">
            <v>0987059905</v>
          </cell>
          <cell r="P1713" t="str">
            <v>170301</v>
          </cell>
          <cell r="Q1713" t="str">
            <v>QUITO</v>
          </cell>
          <cell r="R1713" t="str">
            <v>PICHINCHA</v>
          </cell>
          <cell r="S1713" t="str">
            <v>QUITO</v>
          </cell>
          <cell r="T1713" t="str">
            <v>FLEXTRANS UIO</v>
          </cell>
          <cell r="U1713" t="str">
            <v>FLEXNETUIO_LOCAL</v>
          </cell>
          <cell r="V1713">
            <v>1</v>
          </cell>
          <cell r="W1713">
            <v>1</v>
          </cell>
          <cell r="X1713" t="str">
            <v>FLEXNET ECUADOR - MDELIVERY</v>
          </cell>
          <cell r="Y1713" t="str">
            <v>CALLE 28 DE JUNIO S/N Y GARCIA MORENO ENTRADA LLANO GRANDE</v>
          </cell>
        </row>
        <row r="1714">
          <cell r="A1714" t="str">
            <v>4835136</v>
          </cell>
          <cell r="B1714">
            <v>497135</v>
          </cell>
          <cell r="C1714" t="str">
            <v>4835136</v>
          </cell>
          <cell r="D1714" t="str">
            <v>MDELIVERY</v>
          </cell>
          <cell r="E1714" t="str">
            <v>DESPACHO</v>
          </cell>
          <cell r="G1714" t="str">
            <v>FT80045</v>
          </cell>
          <cell r="H1714">
            <v>44942</v>
          </cell>
          <cell r="I1714" t="str">
            <v>ENTREGADO</v>
          </cell>
          <cell r="J1714">
            <v>44943</v>
          </cell>
          <cell r="K1714" t="str">
            <v>MARTIN ALEJANDRO MORA CORONEL</v>
          </cell>
          <cell r="L1714" t="str">
            <v>CARCELEN AV ISIDRO AYORA  N83 42  Y JOSE ENRIQUE GUERRERO</v>
          </cell>
          <cell r="M1714" t="str">
            <v>1754859054</v>
          </cell>
          <cell r="N1714" t="str">
            <v>0978727885</v>
          </cell>
          <cell r="O1714" t="str">
            <v>0978727885</v>
          </cell>
          <cell r="P1714" t="str">
            <v>170303</v>
          </cell>
          <cell r="Q1714" t="str">
            <v>QUITO</v>
          </cell>
          <cell r="R1714" t="str">
            <v>PICHINCHA</v>
          </cell>
          <cell r="S1714" t="str">
            <v>QUITO</v>
          </cell>
          <cell r="T1714" t="str">
            <v>FLEXTRANS UIO</v>
          </cell>
          <cell r="U1714" t="str">
            <v>FLEXNETUIO_LOCAL</v>
          </cell>
          <cell r="V1714">
            <v>1</v>
          </cell>
          <cell r="W1714">
            <v>1</v>
          </cell>
          <cell r="X1714" t="str">
            <v>FLEXNET ECUADOR - MDELIVERY</v>
          </cell>
          <cell r="Y1714" t="str">
            <v>CALLE 28 DE JUNIO S/N Y GARCIA MORENO ENTRADA LLANO GRANDE</v>
          </cell>
        </row>
        <row r="1715">
          <cell r="A1715" t="str">
            <v>4835141</v>
          </cell>
          <cell r="B1715">
            <v>497136</v>
          </cell>
          <cell r="C1715" t="str">
            <v>4835141</v>
          </cell>
          <cell r="D1715" t="str">
            <v>MDELIVERY</v>
          </cell>
          <cell r="E1715" t="str">
            <v>DESPACHO</v>
          </cell>
          <cell r="F1715" t="str">
            <v>NORMAL</v>
          </cell>
          <cell r="G1715" t="str">
            <v>FT80031</v>
          </cell>
          <cell r="H1715">
            <v>44942</v>
          </cell>
          <cell r="I1715" t="str">
            <v>ENTREGADO</v>
          </cell>
          <cell r="J1715">
            <v>44943</v>
          </cell>
          <cell r="K1715" t="str">
            <v>Eduardo Sanchez Sanchez</v>
          </cell>
          <cell r="L1715" t="str">
            <v>MARISCAL SUCRE CALLE AV RIO AMAZONAS N21 147 Y VICENTE RAMON ROCA</v>
          </cell>
          <cell r="M1715" t="str">
            <v>1757015209</v>
          </cell>
          <cell r="N1715" t="str">
            <v>0983754824</v>
          </cell>
          <cell r="O1715" t="str">
            <v>0983754824</v>
          </cell>
          <cell r="P1715" t="str">
            <v>170526</v>
          </cell>
          <cell r="Q1715" t="str">
            <v>QUITO</v>
          </cell>
          <cell r="R1715" t="str">
            <v>PICHINCHA</v>
          </cell>
          <cell r="S1715" t="str">
            <v>QUITO</v>
          </cell>
          <cell r="T1715" t="str">
            <v>FLEXTRANS UIO</v>
          </cell>
          <cell r="U1715" t="str">
            <v>FLEXNETUIO_LOCAL</v>
          </cell>
          <cell r="V1715">
            <v>1</v>
          </cell>
          <cell r="W1715">
            <v>1</v>
          </cell>
          <cell r="X1715" t="str">
            <v>FLEXNET ECUADOR - MDELIVERY</v>
          </cell>
          <cell r="Y1715" t="str">
            <v>CALLE 28 DE JUNIO S/N Y GARCIA MORENO ENTRADA LLANO GRANDE</v>
          </cell>
        </row>
        <row r="1716">
          <cell r="A1716" t="str">
            <v>4835146</v>
          </cell>
          <cell r="B1716">
            <v>497137</v>
          </cell>
          <cell r="C1716" t="str">
            <v>4835146</v>
          </cell>
          <cell r="D1716" t="str">
            <v>MDELIVERY</v>
          </cell>
          <cell r="E1716" t="str">
            <v>DESPACHO</v>
          </cell>
          <cell r="F1716" t="str">
            <v>DERIVADO PICK UP</v>
          </cell>
          <cell r="G1716" t="str">
            <v>031080004835146</v>
          </cell>
          <cell r="H1716">
            <v>44942</v>
          </cell>
          <cell r="I1716" t="str">
            <v>INCIDENCIA</v>
          </cell>
          <cell r="J1716">
            <v>44944</v>
          </cell>
          <cell r="K1716" t="str">
            <v>MOLINA HOLGUIN STEVEN JAVIER</v>
          </cell>
          <cell r="L1716" t="str">
            <v>OFICINA TRAMACO SAN MARINO</v>
          </cell>
          <cell r="M1716" t="str">
            <v>0929918183</v>
          </cell>
          <cell r="N1716" t="str">
            <v>0996982780</v>
          </cell>
          <cell r="O1716" t="str">
            <v>0996982780</v>
          </cell>
          <cell r="P1716" t="str">
            <v>GUAYAQUIL</v>
          </cell>
          <cell r="Q1716" t="str">
            <v>GUAYAQUIL</v>
          </cell>
          <cell r="R1716" t="str">
            <v>GUAYAS</v>
          </cell>
          <cell r="T1716" t="str">
            <v>TRAMACO</v>
          </cell>
          <cell r="U1716" t="str">
            <v>FLEXNETUIO_GYE</v>
          </cell>
          <cell r="V1716">
            <v>1</v>
          </cell>
          <cell r="W1716">
            <v>1</v>
          </cell>
          <cell r="X1716" t="str">
            <v>FLEXNET ECUADOR - MDELIVERY</v>
          </cell>
          <cell r="Y1716" t="str">
            <v>CALLE 28 DE JUNIO S/N Y GARCIA MORENO ENTRADA LLANO GRANDE</v>
          </cell>
        </row>
        <row r="1717">
          <cell r="A1717" t="str">
            <v>4835172</v>
          </cell>
          <cell r="B1717">
            <v>497138</v>
          </cell>
          <cell r="C1717" t="str">
            <v>4835172</v>
          </cell>
          <cell r="D1717" t="str">
            <v>MDELIVERY</v>
          </cell>
          <cell r="E1717" t="str">
            <v>DESPACHO</v>
          </cell>
          <cell r="F1717" t="str">
            <v>DERIVADO PICK UP</v>
          </cell>
          <cell r="G1717" t="str">
            <v>031080004835172</v>
          </cell>
          <cell r="H1717">
            <v>44942</v>
          </cell>
          <cell r="I1717" t="str">
            <v>ENTREGADO</v>
          </cell>
          <cell r="J1717">
            <v>44943</v>
          </cell>
          <cell r="K1717" t="str">
            <v>LUIS ALEXANDER ANRANGO IMBAQUINGO</v>
          </cell>
          <cell r="L1717" t="str">
            <v>OFICINA TRAMACO IBARRA CENTRO DE DISTRIBUCION</v>
          </cell>
          <cell r="M1717" t="str">
            <v>1002833752</v>
          </cell>
          <cell r="N1717" t="str">
            <v>0963089844</v>
          </cell>
          <cell r="O1717" t="str">
            <v>0963089844</v>
          </cell>
          <cell r="P1717" t="str">
            <v>IBARRA</v>
          </cell>
          <cell r="Q1717" t="str">
            <v>IBARRA</v>
          </cell>
          <cell r="R1717" t="str">
            <v>IMBABURA</v>
          </cell>
          <cell r="T1717" t="str">
            <v>TRAMACO</v>
          </cell>
          <cell r="U1717" t="str">
            <v>FLEXNETUIO_PROVINCIA</v>
          </cell>
          <cell r="V1717">
            <v>1</v>
          </cell>
          <cell r="W1717">
            <v>1</v>
          </cell>
          <cell r="X1717" t="str">
            <v>FLEXNET ECUADOR - MDELIVERY</v>
          </cell>
          <cell r="Y1717" t="str">
            <v>CALLE 28 DE JUNIO S/N Y GARCIA MORENO ENTRADA LLANO GRANDE</v>
          </cell>
        </row>
        <row r="1718">
          <cell r="A1718" t="str">
            <v>4835304</v>
          </cell>
          <cell r="B1718">
            <v>497139</v>
          </cell>
          <cell r="C1718" t="str">
            <v>4835304</v>
          </cell>
          <cell r="D1718" t="str">
            <v>MDELIVERY</v>
          </cell>
          <cell r="E1718" t="str">
            <v>DESPACHO</v>
          </cell>
          <cell r="F1718" t="str">
            <v>NORMAL</v>
          </cell>
          <cell r="G1718" t="str">
            <v>FT80035</v>
          </cell>
          <cell r="H1718">
            <v>44942</v>
          </cell>
          <cell r="I1718" t="str">
            <v>ENTREGADO</v>
          </cell>
          <cell r="J1718">
            <v>44943</v>
          </cell>
          <cell r="K1718" t="str">
            <v>CRISTIAN CESAR GARCIA TAPUY</v>
          </cell>
          <cell r="L1718" t="str">
            <v>TUMBACO CALLE SEGUNDO GUERRA E10 81 Y JOSE ANTONIO CORREA</v>
          </cell>
          <cell r="M1718" t="str">
            <v>1716107022</v>
          </cell>
          <cell r="N1718" t="str">
            <v>0998785670</v>
          </cell>
          <cell r="O1718" t="str">
            <v>0998785670</v>
          </cell>
          <cell r="P1718" t="str">
            <v>170903</v>
          </cell>
          <cell r="Q1718" t="str">
            <v>QUITO</v>
          </cell>
          <cell r="R1718" t="str">
            <v>PICHINCHA</v>
          </cell>
          <cell r="S1718" t="str">
            <v>TUMBACO</v>
          </cell>
          <cell r="T1718" t="str">
            <v>FLEXTRANS UIO</v>
          </cell>
          <cell r="U1718" t="str">
            <v>FLEXNETUIO_LOCAL</v>
          </cell>
          <cell r="V1718">
            <v>1</v>
          </cell>
          <cell r="W1718">
            <v>1</v>
          </cell>
          <cell r="X1718" t="str">
            <v>FLEXNET ECUADOR - MDELIVERY</v>
          </cell>
          <cell r="Y1718" t="str">
            <v>CALLE 28 DE JUNIO S/N Y GARCIA MORENO ENTRADA LLANO GRANDE</v>
          </cell>
        </row>
        <row r="1719">
          <cell r="A1719" t="str">
            <v>4743358</v>
          </cell>
          <cell r="B1719">
            <v>497140</v>
          </cell>
          <cell r="C1719" t="str">
            <v>4743358</v>
          </cell>
          <cell r="D1719" t="str">
            <v>MDELIVERY</v>
          </cell>
          <cell r="E1719" t="str">
            <v>DESPACHO</v>
          </cell>
          <cell r="G1719" t="str">
            <v>031080004743358</v>
          </cell>
          <cell r="H1719">
            <v>44942</v>
          </cell>
          <cell r="I1719" t="str">
            <v>ENTREGADO</v>
          </cell>
          <cell r="J1719">
            <v>44943</v>
          </cell>
          <cell r="K1719" t="str">
            <v>DIEGO JOEL PILPE PICO</v>
          </cell>
          <cell r="L1719" t="str">
            <v>SAN BUENAVENTURA AV AMAZONAS  2240 CALLE CLEMENTE YEROVI</v>
          </cell>
          <cell r="M1719" t="str">
            <v>0921734059</v>
          </cell>
          <cell r="N1719" t="str">
            <v>0978646797</v>
          </cell>
          <cell r="O1719" t="str">
            <v>0978646797</v>
          </cell>
          <cell r="P1719" t="str">
            <v>050103</v>
          </cell>
          <cell r="Q1719" t="str">
            <v>LATACUNGA</v>
          </cell>
          <cell r="R1719" t="str">
            <v>COTOPAXI</v>
          </cell>
          <cell r="S1719" t="str">
            <v>LATACUNGA</v>
          </cell>
          <cell r="T1719" t="str">
            <v>TRAMACO</v>
          </cell>
          <cell r="U1719" t="str">
            <v>FLEXNETUIO_PROVINCIA</v>
          </cell>
          <cell r="V1719">
            <v>1</v>
          </cell>
          <cell r="W1719">
            <v>1</v>
          </cell>
          <cell r="X1719" t="str">
            <v>FLEXNET ECUADOR - MDELIVERY</v>
          </cell>
          <cell r="Y1719" t="str">
            <v>CALLE 28 DE JUNIO S/N Y GARCIA MORENO ENTRADA LLANO GRANDE</v>
          </cell>
        </row>
        <row r="1720">
          <cell r="A1720" t="str">
            <v>4828929</v>
          </cell>
          <cell r="B1720">
            <v>497141</v>
          </cell>
          <cell r="C1720" t="str">
            <v>4828929</v>
          </cell>
          <cell r="D1720" t="str">
            <v>MDELIVERY</v>
          </cell>
          <cell r="E1720" t="str">
            <v>DESPACHO</v>
          </cell>
          <cell r="F1720" t="str">
            <v>DERIVADO PICK UP</v>
          </cell>
          <cell r="G1720" t="str">
            <v>031080004828929</v>
          </cell>
          <cell r="H1720">
            <v>44942</v>
          </cell>
          <cell r="I1720" t="str">
            <v>INCIDENCIA</v>
          </cell>
          <cell r="J1720">
            <v>44944</v>
          </cell>
          <cell r="K1720" t="str">
            <v>MURILLO VELEZ DIEGO JAVIER</v>
          </cell>
          <cell r="L1720" t="str">
            <v>OFICINA TRAMACO SAN MARINO</v>
          </cell>
          <cell r="M1720" t="str">
            <v>0942591694</v>
          </cell>
          <cell r="N1720" t="str">
            <v>0959798406</v>
          </cell>
          <cell r="O1720" t="str">
            <v>0959798406</v>
          </cell>
          <cell r="P1720" t="str">
            <v>GUAYAQUIL</v>
          </cell>
          <cell r="Q1720" t="str">
            <v>GUAYAQUIL</v>
          </cell>
          <cell r="R1720" t="str">
            <v>GUAYAS</v>
          </cell>
          <cell r="T1720" t="str">
            <v>TRAMACO</v>
          </cell>
          <cell r="U1720" t="str">
            <v>FLEXNETUIO_GYE</v>
          </cell>
          <cell r="V1720">
            <v>1</v>
          </cell>
          <cell r="W1720">
            <v>1</v>
          </cell>
          <cell r="X1720" t="str">
            <v>FLEXNET ECUADOR - MDELIVERY</v>
          </cell>
          <cell r="Y1720" t="str">
            <v>CALLE 28 DE JUNIO S/N Y GARCIA MORENO ENTRADA LLANO GRANDE</v>
          </cell>
        </row>
        <row r="1721">
          <cell r="A1721" t="str">
            <v>4832010</v>
          </cell>
          <cell r="B1721">
            <v>497142</v>
          </cell>
          <cell r="C1721" t="str">
            <v>4832010</v>
          </cell>
          <cell r="D1721" t="str">
            <v>MDELIVERY</v>
          </cell>
          <cell r="E1721" t="str">
            <v>DESPACHO</v>
          </cell>
          <cell r="F1721" t="str">
            <v>DERIVADO PICK UP</v>
          </cell>
          <cell r="G1721" t="str">
            <v>031080004832010</v>
          </cell>
          <cell r="H1721">
            <v>44942</v>
          </cell>
          <cell r="I1721" t="str">
            <v>ENTREGADO</v>
          </cell>
          <cell r="J1721">
            <v>44944</v>
          </cell>
          <cell r="K1721" t="str">
            <v>JOHN STALIN CRUZ QUIJIJE</v>
          </cell>
          <cell r="L1721" t="str">
            <v>OFICINA TRAMACO CENTRO DE DISTRIBUCION VIA A DAULE</v>
          </cell>
          <cell r="M1721" t="str">
            <v>0917308603</v>
          </cell>
          <cell r="N1721" t="str">
            <v>0991069224</v>
          </cell>
          <cell r="O1721" t="str">
            <v>0991069224</v>
          </cell>
          <cell r="P1721" t="str">
            <v>GUAYAQUIL</v>
          </cell>
          <cell r="Q1721" t="str">
            <v>GUAYAQUIL</v>
          </cell>
          <cell r="R1721" t="str">
            <v>GUAYAS</v>
          </cell>
          <cell r="T1721" t="str">
            <v>TRAMACO</v>
          </cell>
          <cell r="U1721" t="str">
            <v>FLEXNETUIO_GYE</v>
          </cell>
          <cell r="V1721">
            <v>1</v>
          </cell>
          <cell r="W1721">
            <v>1</v>
          </cell>
          <cell r="X1721" t="str">
            <v>FLEXNET ECUADOR - MDELIVERY</v>
          </cell>
          <cell r="Y1721" t="str">
            <v>CALLE 28 DE JUNIO S/N Y GARCIA MORENO ENTRADA LLANO GRANDE</v>
          </cell>
        </row>
        <row r="1722">
          <cell r="A1722" t="str">
            <v>4835580</v>
          </cell>
          <cell r="B1722">
            <v>497143</v>
          </cell>
          <cell r="C1722" t="str">
            <v>4835580</v>
          </cell>
          <cell r="D1722" t="str">
            <v>MDELIVERY</v>
          </cell>
          <cell r="E1722" t="str">
            <v>DESPACHO</v>
          </cell>
          <cell r="F1722" t="str">
            <v>DERIVADO PICK UP</v>
          </cell>
          <cell r="G1722" t="str">
            <v>031080004835580</v>
          </cell>
          <cell r="H1722">
            <v>44942</v>
          </cell>
          <cell r="I1722" t="str">
            <v>INCIDENCIA</v>
          </cell>
          <cell r="J1722">
            <v>44944</v>
          </cell>
          <cell r="K1722" t="str">
            <v>BENAVIDES DEMERA DARIO JAVIER</v>
          </cell>
          <cell r="L1722" t="str">
            <v>OFICINA TRAMACO LA CONCORDIA</v>
          </cell>
          <cell r="M1722" t="str">
            <v>1723279228</v>
          </cell>
          <cell r="N1722" t="str">
            <v>0994343248</v>
          </cell>
          <cell r="O1722" t="str">
            <v>0994343248</v>
          </cell>
          <cell r="P1722" t="str">
            <v>LA CONCORDIA</v>
          </cell>
          <cell r="Q1722" t="str">
            <v>LA CONCORDIA</v>
          </cell>
          <cell r="R1722" t="str">
            <v>ESMERALDAS</v>
          </cell>
          <cell r="T1722" t="str">
            <v>TRAMACO</v>
          </cell>
          <cell r="U1722" t="str">
            <v>FLEXNETUIO_PROVINCIA</v>
          </cell>
          <cell r="V1722">
            <v>1</v>
          </cell>
          <cell r="W1722">
            <v>1</v>
          </cell>
          <cell r="X1722" t="str">
            <v>FLEXNET ECUADOR - MDELIVERY</v>
          </cell>
          <cell r="Y1722" t="str">
            <v>CALLE 28 DE JUNIO S/N Y GARCIA MORENO ENTRADA LLANO GRANDE</v>
          </cell>
        </row>
        <row r="1723">
          <cell r="A1723" t="str">
            <v>4835615</v>
          </cell>
          <cell r="B1723">
            <v>497144</v>
          </cell>
          <cell r="C1723" t="str">
            <v>4835615</v>
          </cell>
          <cell r="D1723" t="str">
            <v>MDELIVERY</v>
          </cell>
          <cell r="E1723" t="str">
            <v>DESPACHO</v>
          </cell>
          <cell r="F1723" t="str">
            <v>NORMAL</v>
          </cell>
          <cell r="G1723" t="str">
            <v>FT80034</v>
          </cell>
          <cell r="H1723">
            <v>44942</v>
          </cell>
          <cell r="I1723" t="str">
            <v>INCIDENCIA</v>
          </cell>
          <cell r="J1723">
            <v>44943</v>
          </cell>
          <cell r="K1723" t="str">
            <v>KARINA FERNANDA GARCIA HERDOIZA</v>
          </cell>
          <cell r="L1723" t="str">
            <v>CONOCOTO  CALLE GENERAL JOSE MARIA URBINA CASA 4  CALLE ISIDRO AYORA</v>
          </cell>
          <cell r="M1723" t="str">
            <v>1714284096</v>
          </cell>
          <cell r="N1723" t="str">
            <v>0984002855</v>
          </cell>
          <cell r="O1723" t="str">
            <v>0984002855</v>
          </cell>
          <cell r="P1723" t="str">
            <v>170805</v>
          </cell>
          <cell r="Q1723" t="str">
            <v>QUITO</v>
          </cell>
          <cell r="R1723" t="str">
            <v>PICHINCHA</v>
          </cell>
          <cell r="S1723" t="str">
            <v>CONOCOTO - DEAN BAJO -  -  -  -</v>
          </cell>
          <cell r="T1723" t="str">
            <v>FLEXTRANS UIO</v>
          </cell>
          <cell r="U1723" t="str">
            <v>FLEXNETUIO_LOCAL</v>
          </cell>
          <cell r="V1723">
            <v>1</v>
          </cell>
          <cell r="W1723">
            <v>1</v>
          </cell>
          <cell r="X1723" t="str">
            <v>FLEXNET ECUADOR - MDELIVERY</v>
          </cell>
          <cell r="Y1723" t="str">
            <v>CALLE 28 DE JUNIO S/N Y GARCIA MORENO ENTRADA LLANO GRANDE</v>
          </cell>
        </row>
        <row r="1724">
          <cell r="A1724" t="str">
            <v>4835675</v>
          </cell>
          <cell r="B1724">
            <v>497145</v>
          </cell>
          <cell r="C1724" t="str">
            <v>4835675</v>
          </cell>
          <cell r="D1724" t="str">
            <v>MDELIVERY</v>
          </cell>
          <cell r="E1724" t="str">
            <v>DESPACHO</v>
          </cell>
          <cell r="F1724" t="str">
            <v>NORMAL</v>
          </cell>
          <cell r="G1724" t="str">
            <v>031080004835675</v>
          </cell>
          <cell r="H1724">
            <v>44942</v>
          </cell>
          <cell r="I1724" t="str">
            <v>ENTREGADO</v>
          </cell>
          <cell r="J1724">
            <v>44944</v>
          </cell>
          <cell r="K1724" t="str">
            <v>JAVIER EDUARDO TAPIA JACOME</v>
          </cell>
          <cell r="L1724" t="str">
            <v>LOS ESTEROS AV 113 O VIA INTERBARRIAL  SN CALLE 114</v>
          </cell>
          <cell r="M1724" t="str">
            <v>1716275852</v>
          </cell>
          <cell r="N1724" t="str">
            <v>0984021158</v>
          </cell>
          <cell r="O1724" t="str">
            <v>0984021158</v>
          </cell>
          <cell r="P1724" t="str">
            <v>130210</v>
          </cell>
          <cell r="Q1724" t="str">
            <v>MANTA</v>
          </cell>
          <cell r="R1724" t="str">
            <v>MANABI</v>
          </cell>
          <cell r="S1724" t="str">
            <v>MANTA</v>
          </cell>
          <cell r="T1724" t="str">
            <v>TRAMACO</v>
          </cell>
          <cell r="U1724" t="str">
            <v>FLEXNETUIO_PROVINCIA</v>
          </cell>
          <cell r="V1724">
            <v>1</v>
          </cell>
          <cell r="W1724">
            <v>1</v>
          </cell>
          <cell r="X1724" t="str">
            <v>FLEXNET ECUADOR - MDELIVERY</v>
          </cell>
          <cell r="Y1724" t="str">
            <v>CALLE 28 DE JUNIO S/N Y GARCIA MORENO ENTRADA LLANO GRANDE</v>
          </cell>
        </row>
        <row r="1725">
          <cell r="A1725" t="str">
            <v>4835872</v>
          </cell>
          <cell r="B1725">
            <v>497146</v>
          </cell>
          <cell r="C1725" t="str">
            <v>4835872</v>
          </cell>
          <cell r="D1725" t="str">
            <v>MDELIVERY</v>
          </cell>
          <cell r="E1725" t="str">
            <v>DESPACHO</v>
          </cell>
          <cell r="F1725" t="str">
            <v>NORMAL</v>
          </cell>
          <cell r="G1725" t="str">
            <v>FT80024</v>
          </cell>
          <cell r="H1725">
            <v>44942</v>
          </cell>
          <cell r="I1725" t="str">
            <v>ENTREGADO</v>
          </cell>
          <cell r="J1725">
            <v>44943</v>
          </cell>
          <cell r="K1725" t="str">
            <v>KAREN ESTEFANY AGUILAR LOOR</v>
          </cell>
          <cell r="L1725" t="str">
            <v>COTOCOLLAO  CALLE  MACHALA   SN  CALLE  ANGEL LUDENA</v>
          </cell>
          <cell r="M1725" t="str">
            <v>1720835378</v>
          </cell>
          <cell r="N1725" t="str">
            <v>0979252033</v>
          </cell>
          <cell r="O1725" t="str">
            <v>0979252033</v>
          </cell>
          <cell r="P1725" t="str">
            <v>170301</v>
          </cell>
          <cell r="Q1725" t="str">
            <v>QUITO</v>
          </cell>
          <cell r="R1725" t="str">
            <v>PICHINCHA</v>
          </cell>
          <cell r="S1725" t="str">
            <v>QUITO</v>
          </cell>
          <cell r="T1725" t="str">
            <v>FLEXTRANS UIO</v>
          </cell>
          <cell r="U1725" t="str">
            <v>FLEXNETUIO_LOCAL</v>
          </cell>
          <cell r="V1725">
            <v>1</v>
          </cell>
          <cell r="W1725">
            <v>1</v>
          </cell>
          <cell r="X1725" t="str">
            <v>FLEXNET ECUADOR - MDELIVERY</v>
          </cell>
          <cell r="Y1725" t="str">
            <v>CALLE 28 DE JUNIO S/N Y GARCIA MORENO ENTRADA LLANO GRANDE</v>
          </cell>
        </row>
        <row r="1726">
          <cell r="A1726" t="str">
            <v>4835887</v>
          </cell>
          <cell r="B1726">
            <v>497147</v>
          </cell>
          <cell r="C1726" t="str">
            <v>4835887</v>
          </cell>
          <cell r="D1726" t="str">
            <v>MDELIVERY</v>
          </cell>
          <cell r="E1726" t="str">
            <v>DESPACHO</v>
          </cell>
          <cell r="F1726" t="str">
            <v>NORMAL</v>
          </cell>
          <cell r="G1726" t="str">
            <v>IC4746</v>
          </cell>
          <cell r="H1726">
            <v>44942</v>
          </cell>
          <cell r="I1726" t="str">
            <v>ENTREGADO</v>
          </cell>
          <cell r="J1726">
            <v>44943</v>
          </cell>
          <cell r="K1726" t="str">
            <v>DANIEL ALEJANDRO SALINAS BUSTAMANTE</v>
          </cell>
          <cell r="L1726" t="str">
            <v>EL SAGRARIO  CALLE GASPAR SANGURIMA  11 64  ENTRE LA CALLE GENERAL TORRES Y CALLE TARQUI</v>
          </cell>
          <cell r="M1726" t="str">
            <v>0107483422</v>
          </cell>
          <cell r="N1726" t="str">
            <v>0995858438</v>
          </cell>
          <cell r="O1726" t="str">
            <v>0995858438</v>
          </cell>
          <cell r="P1726" t="str">
            <v>010101</v>
          </cell>
          <cell r="Q1726" t="str">
            <v>CUENCA</v>
          </cell>
          <cell r="R1726" t="str">
            <v>AZUAY</v>
          </cell>
          <cell r="S1726" t="str">
            <v>CUENCA</v>
          </cell>
          <cell r="T1726" t="str">
            <v>ITSACOURIER</v>
          </cell>
          <cell r="U1726" t="str">
            <v>FLEXNETUIO_PROVINCIA</v>
          </cell>
          <cell r="V1726">
            <v>1</v>
          </cell>
          <cell r="W1726">
            <v>1</v>
          </cell>
          <cell r="X1726" t="str">
            <v>FLEXNET ECUADOR - MDELIVERY</v>
          </cell>
          <cell r="Y1726" t="str">
            <v>CALLE 28 DE JUNIO S/N Y GARCIA MORENO ENTRADA LLANO GRANDE</v>
          </cell>
        </row>
        <row r="1727">
          <cell r="A1727" t="str">
            <v>4836100</v>
          </cell>
          <cell r="B1727">
            <v>497148</v>
          </cell>
          <cell r="C1727" t="str">
            <v>4836100</v>
          </cell>
          <cell r="D1727" t="str">
            <v>MDELIVERY</v>
          </cell>
          <cell r="E1727" t="str">
            <v>DESPACHO</v>
          </cell>
          <cell r="F1727" t="str">
            <v>DERIVADO PICK UP</v>
          </cell>
          <cell r="G1727" t="str">
            <v>031080004836100</v>
          </cell>
          <cell r="H1727">
            <v>44942</v>
          </cell>
          <cell r="I1727" t="str">
            <v>INCIDENCIA</v>
          </cell>
          <cell r="J1727">
            <v>44944</v>
          </cell>
          <cell r="K1727" t="str">
            <v>JIMMY BRYAN ALCIVAR GOMEZ</v>
          </cell>
          <cell r="L1727" t="str">
            <v>OFICINA TRAMACO CENTRO DE DISTRIBUCION VIA A DAULE</v>
          </cell>
          <cell r="M1727" t="str">
            <v>0953703055</v>
          </cell>
          <cell r="N1727" t="str">
            <v>0958644316</v>
          </cell>
          <cell r="O1727" t="str">
            <v>0958644316</v>
          </cell>
          <cell r="P1727" t="str">
            <v>GUAYAQUIL</v>
          </cell>
          <cell r="Q1727" t="str">
            <v>GUAYAQUIL</v>
          </cell>
          <cell r="R1727" t="str">
            <v>GUAYAS</v>
          </cell>
          <cell r="T1727" t="str">
            <v>TRAMACO</v>
          </cell>
          <cell r="U1727" t="str">
            <v>FLEXNETUIO_GYE</v>
          </cell>
          <cell r="V1727">
            <v>1</v>
          </cell>
          <cell r="W1727">
            <v>1</v>
          </cell>
          <cell r="X1727" t="str">
            <v>FLEXNET ECUADOR - MDELIVERY</v>
          </cell>
          <cell r="Y1727" t="str">
            <v>CALLE 28 DE JUNIO S/N Y GARCIA MORENO ENTRADA LLANO GRANDE</v>
          </cell>
        </row>
        <row r="1728">
          <cell r="A1728" t="str">
            <v>4745538</v>
          </cell>
          <cell r="B1728">
            <v>497060</v>
          </cell>
          <cell r="C1728" t="str">
            <v>4745538</v>
          </cell>
          <cell r="D1728" t="str">
            <v>MDELIVERY</v>
          </cell>
          <cell r="E1728" t="str">
            <v>DESPACHO</v>
          </cell>
          <cell r="G1728" t="str">
            <v>031080004745538</v>
          </cell>
          <cell r="H1728">
            <v>44942</v>
          </cell>
          <cell r="I1728" t="str">
            <v>ENTREGADO</v>
          </cell>
          <cell r="J1728">
            <v>44943</v>
          </cell>
          <cell r="K1728" t="str">
            <v>GALO FELIPE SOLORZANO DONOSO</v>
          </cell>
          <cell r="L1728" t="str">
            <v>ELOY ALFARO AV TANASA  SN ENTRE CALLE G5 Y AV SEMILLAS</v>
          </cell>
          <cell r="M1728" t="str">
            <v>0911687663</v>
          </cell>
          <cell r="N1728" t="str">
            <v>0999064589</v>
          </cell>
          <cell r="P1728" t="str">
            <v>091901</v>
          </cell>
          <cell r="Q1728" t="str">
            <v>DAULE</v>
          </cell>
          <cell r="R1728" t="str">
            <v>GUAYAS</v>
          </cell>
          <cell r="S1728" t="str">
            <v>DAULE</v>
          </cell>
          <cell r="T1728" t="str">
            <v>TRAMACO</v>
          </cell>
          <cell r="V1728">
            <v>1</v>
          </cell>
          <cell r="W1728">
            <v>1</v>
          </cell>
          <cell r="X1728" t="str">
            <v>FLEXNET ECUADOR - MDELIVERY</v>
          </cell>
          <cell r="Y1728" t="str">
            <v>CALLE 28 DE JUNIO S/N Y GARCIA MORENO ENTRADA LLANO GRANDE</v>
          </cell>
        </row>
        <row r="1729">
          <cell r="A1729" t="str">
            <v>4774197</v>
          </cell>
          <cell r="B1729">
            <v>497061</v>
          </cell>
          <cell r="C1729" t="str">
            <v>4774197</v>
          </cell>
          <cell r="D1729" t="str">
            <v>MDELIVERY</v>
          </cell>
          <cell r="E1729" t="str">
            <v>DESPACHO</v>
          </cell>
          <cell r="F1729" t="str">
            <v>NORMAL</v>
          </cell>
          <cell r="G1729" t="str">
            <v>FT80056</v>
          </cell>
          <cell r="H1729">
            <v>44942</v>
          </cell>
          <cell r="I1729" t="str">
            <v>ENTREGADO</v>
          </cell>
          <cell r="J1729">
            <v>44943</v>
          </cell>
          <cell r="K1729" t="str">
            <v>INGRID ISABEL ASCENCIO FIGUEROA</v>
          </cell>
          <cell r="L1729" t="str">
            <v>XIMENA AV EL PUYO MZ 17 VILLA 16</v>
          </cell>
          <cell r="M1729" t="str">
            <v>0920159662</v>
          </cell>
          <cell r="N1729" t="str">
            <v>0984996576</v>
          </cell>
          <cell r="O1729" t="str">
            <v>0984996576</v>
          </cell>
          <cell r="P1729" t="str">
            <v>090204</v>
          </cell>
          <cell r="Q1729" t="str">
            <v>GUAYAQUIL</v>
          </cell>
          <cell r="R1729" t="str">
            <v>GUAYAS</v>
          </cell>
          <cell r="S1729" t="str">
            <v>GUAYAQUIL</v>
          </cell>
          <cell r="T1729" t="str">
            <v>ITSACOURIER</v>
          </cell>
          <cell r="U1729" t="str">
            <v>FLEXNETUIO_GYE</v>
          </cell>
          <cell r="V1729">
            <v>1</v>
          </cell>
          <cell r="W1729">
            <v>1</v>
          </cell>
          <cell r="X1729" t="str">
            <v>FLEXNET ECUADOR - MDELIVERY</v>
          </cell>
          <cell r="Y1729" t="str">
            <v>CALLE 28 DE JUNIO S/N Y GARCIA MORENO ENTRADA LLANO GRANDE</v>
          </cell>
        </row>
        <row r="1730">
          <cell r="A1730" t="str">
            <v>4784252</v>
          </cell>
          <cell r="B1730">
            <v>497062</v>
          </cell>
          <cell r="C1730" t="str">
            <v>4784252</v>
          </cell>
          <cell r="D1730" t="str">
            <v>MDELIVERY</v>
          </cell>
          <cell r="E1730" t="str">
            <v>DESPACHO</v>
          </cell>
          <cell r="F1730" t="str">
            <v>NORMAL</v>
          </cell>
          <cell r="G1730" t="str">
            <v>031080004784252</v>
          </cell>
          <cell r="H1730">
            <v>44942</v>
          </cell>
          <cell r="I1730" t="str">
            <v>INCIDENCIA</v>
          </cell>
          <cell r="J1730">
            <v>44944</v>
          </cell>
          <cell r="K1730" t="str">
            <v>Byron Eduardo Rivera Gonzalez</v>
          </cell>
          <cell r="L1730" t="str">
            <v>AZOGUES AV JUAN BAUTISTA CORDERO  1 30   CALLE SIMON BOLIVAR</v>
          </cell>
          <cell r="M1730" t="str">
            <v>0302490693</v>
          </cell>
          <cell r="N1730" t="str">
            <v>0995647548</v>
          </cell>
          <cell r="O1730" t="str">
            <v>0995647548</v>
          </cell>
          <cell r="P1730" t="str">
            <v>030102</v>
          </cell>
          <cell r="Q1730" t="str">
            <v>AZOGUES</v>
          </cell>
          <cell r="R1730" t="str">
            <v>CAÑAR</v>
          </cell>
          <cell r="S1730" t="str">
            <v>AZOGUES</v>
          </cell>
          <cell r="T1730" t="str">
            <v>TRAMACO</v>
          </cell>
          <cell r="U1730" t="str">
            <v>FLEXNETUIO_PROVINCIA</v>
          </cell>
          <cell r="V1730">
            <v>1</v>
          </cell>
          <cell r="W1730">
            <v>1</v>
          </cell>
          <cell r="X1730" t="str">
            <v>FLEXNET ECUADOR - MDELIVERY</v>
          </cell>
          <cell r="Y1730" t="str">
            <v>CALLE 28 DE JUNIO S/N Y GARCIA MORENO ENTRADA LLANO GRANDE</v>
          </cell>
        </row>
        <row r="1731">
          <cell r="A1731" t="str">
            <v>4809021</v>
          </cell>
          <cell r="B1731">
            <v>497063</v>
          </cell>
          <cell r="C1731" t="str">
            <v>4809021</v>
          </cell>
          <cell r="D1731" t="str">
            <v>MDELIVERY</v>
          </cell>
          <cell r="E1731" t="str">
            <v>DESPACHO</v>
          </cell>
          <cell r="F1731" t="str">
            <v>NORMAL</v>
          </cell>
          <cell r="G1731" t="str">
            <v>FT80008</v>
          </cell>
          <cell r="H1731">
            <v>44942</v>
          </cell>
          <cell r="I1731" t="str">
            <v>DEVOLUCION_EN_PROCESO</v>
          </cell>
          <cell r="J1731">
            <v>44943</v>
          </cell>
          <cell r="K1731" t="str">
            <v>Diana Yulissa Macias peafiel</v>
          </cell>
          <cell r="L1731" t="str">
            <v>GUAMANI CALLE ROMEL VASQUEZ  OE11 60  CALLE S51B</v>
          </cell>
          <cell r="M1731" t="str">
            <v>0150476737</v>
          </cell>
          <cell r="N1731" t="str">
            <v>0963621035</v>
          </cell>
          <cell r="O1731" t="str">
            <v>0963621035</v>
          </cell>
          <cell r="P1731" t="str">
            <v>170701</v>
          </cell>
          <cell r="Q1731" t="str">
            <v>QUITO</v>
          </cell>
          <cell r="R1731" t="str">
            <v>PICHINCHA</v>
          </cell>
          <cell r="S1731" t="str">
            <v>QUITO</v>
          </cell>
          <cell r="T1731" t="str">
            <v>FLEXTRANS UIO</v>
          </cell>
          <cell r="U1731" t="str">
            <v>FLEXNETUIO_LOCAL</v>
          </cell>
          <cell r="V1731">
            <v>1</v>
          </cell>
          <cell r="W1731">
            <v>1</v>
          </cell>
          <cell r="X1731" t="str">
            <v>FLEXNET ECUADOR - MDELIVERY</v>
          </cell>
          <cell r="Y1731" t="str">
            <v>CALLE 28 DE JUNIO S/N Y GARCIA MORENO ENTRADA LLANO GRANDE</v>
          </cell>
        </row>
        <row r="1732">
          <cell r="A1732" t="str">
            <v>4818365</v>
          </cell>
          <cell r="B1732">
            <v>497064</v>
          </cell>
          <cell r="C1732" t="str">
            <v>4818365</v>
          </cell>
          <cell r="D1732" t="str">
            <v>MDELIVERY</v>
          </cell>
          <cell r="E1732" t="str">
            <v>DESPACHO</v>
          </cell>
          <cell r="F1732" t="str">
            <v>NORMAL</v>
          </cell>
          <cell r="G1732" t="str">
            <v>FT80046</v>
          </cell>
          <cell r="H1732">
            <v>44942</v>
          </cell>
          <cell r="I1732" t="str">
            <v>DEVOLUCION_EN_PROCESO</v>
          </cell>
          <cell r="J1732">
            <v>44943</v>
          </cell>
          <cell r="K1732" t="str">
            <v>BURGOS VERA CARLOS JAVIER</v>
          </cell>
          <cell r="L1732" t="str">
            <v>CALDERON CALLE RIO CAYAMBE  SN  Y RIO MARANON</v>
          </cell>
          <cell r="M1732" t="str">
            <v>0925221616</v>
          </cell>
          <cell r="N1732" t="str">
            <v>0958990519</v>
          </cell>
          <cell r="O1732" t="str">
            <v>0958990519</v>
          </cell>
          <cell r="P1732" t="str">
            <v>170204</v>
          </cell>
          <cell r="Q1732" t="str">
            <v>QUITO</v>
          </cell>
          <cell r="R1732" t="str">
            <v>PICHINCHA</v>
          </cell>
          <cell r="S1732" t="str">
            <v>CALDERON (CARAPUNGO)</v>
          </cell>
          <cell r="T1732" t="str">
            <v>FLEXTRANS UIO</v>
          </cell>
          <cell r="U1732" t="str">
            <v>FLEXNETUIO_LOCAL</v>
          </cell>
          <cell r="V1732">
            <v>1</v>
          </cell>
          <cell r="W1732">
            <v>1</v>
          </cell>
          <cell r="X1732" t="str">
            <v>FLEXNET ECUADOR - MDELIVERY</v>
          </cell>
          <cell r="Y1732" t="str">
            <v>CALLE 28 DE JUNIO S/N Y GARCIA MORENO ENTRADA LLANO GRANDE</v>
          </cell>
        </row>
        <row r="1733">
          <cell r="A1733" t="str">
            <v>4826294</v>
          </cell>
          <cell r="B1733">
            <v>497065</v>
          </cell>
          <cell r="C1733" t="str">
            <v>4826294</v>
          </cell>
          <cell r="D1733" t="str">
            <v>MDELIVERY</v>
          </cell>
          <cell r="E1733" t="str">
            <v>DESPACHO</v>
          </cell>
          <cell r="G1733" t="str">
            <v>031080004826294</v>
          </cell>
          <cell r="H1733">
            <v>44942</v>
          </cell>
          <cell r="I1733" t="str">
            <v>EN_TRANSITO</v>
          </cell>
          <cell r="J1733">
            <v>44942</v>
          </cell>
          <cell r="K1733" t="str">
            <v>JANNER RONNY MURILLO GRACIA</v>
          </cell>
          <cell r="L1733" t="str">
            <v>MILTON REYES AV HUALTACO SN CALLE COTOPAXI</v>
          </cell>
          <cell r="M1733" t="str">
            <v>0750328023</v>
          </cell>
          <cell r="N1733" t="str">
            <v>0979054193</v>
          </cell>
          <cell r="O1733" t="str">
            <v>0979054193</v>
          </cell>
          <cell r="P1733" t="str">
            <v>070501</v>
          </cell>
          <cell r="Q1733" t="str">
            <v>HUAQUILLAS</v>
          </cell>
          <cell r="R1733" t="str">
            <v>EL ORO</v>
          </cell>
          <cell r="S1733" t="str">
            <v>HUAQUILLAS</v>
          </cell>
          <cell r="T1733" t="str">
            <v>TRAMACO</v>
          </cell>
          <cell r="U1733" t="str">
            <v>FLEXNETUIO_PROVINCIA</v>
          </cell>
          <cell r="V1733">
            <v>1</v>
          </cell>
          <cell r="W1733">
            <v>1</v>
          </cell>
          <cell r="X1733" t="str">
            <v>FLEXNET ECUADOR - MDELIVERY</v>
          </cell>
          <cell r="Y1733" t="str">
            <v>CALLE 28 DE JUNIO S/N Y GARCIA MORENO ENTRADA LLANO GRANDE</v>
          </cell>
        </row>
        <row r="1734">
          <cell r="A1734" t="str">
            <v>4829133</v>
          </cell>
          <cell r="B1734">
            <v>497066</v>
          </cell>
          <cell r="C1734" t="str">
            <v>4829133</v>
          </cell>
          <cell r="D1734" t="str">
            <v>MDELIVERY</v>
          </cell>
          <cell r="E1734" t="str">
            <v>DESPACHO</v>
          </cell>
          <cell r="F1734" t="str">
            <v>NORMAL</v>
          </cell>
          <cell r="G1734" t="str">
            <v>FT80028</v>
          </cell>
          <cell r="H1734">
            <v>44942</v>
          </cell>
          <cell r="I1734" t="str">
            <v>ENTREGADO</v>
          </cell>
          <cell r="J1734">
            <v>44943</v>
          </cell>
          <cell r="K1734" t="str">
            <v>ALMAO QUINDE LEOBEL SABIMAR</v>
          </cell>
          <cell r="L1734" t="str">
            <v>SOLANDA   CALLE CUSUBAMBA  OE2 207 CALLE OE2H</v>
          </cell>
          <cell r="M1734" t="str">
            <v>1757642366</v>
          </cell>
          <cell r="N1734" t="str">
            <v>0992730877</v>
          </cell>
          <cell r="O1734" t="str">
            <v>0992730877</v>
          </cell>
          <cell r="P1734" t="str">
            <v>170606</v>
          </cell>
          <cell r="Q1734" t="str">
            <v>QUITO</v>
          </cell>
          <cell r="R1734" t="str">
            <v>PICHINCHA</v>
          </cell>
          <cell r="S1734" t="str">
            <v>QUITO</v>
          </cell>
          <cell r="T1734" t="str">
            <v>FLEXTRANS UIO</v>
          </cell>
          <cell r="U1734" t="str">
            <v>FLEXNETUIO_LOCAL</v>
          </cell>
          <cell r="V1734">
            <v>1</v>
          </cell>
          <cell r="W1734">
            <v>1</v>
          </cell>
          <cell r="X1734" t="str">
            <v>FLEXNET ECUADOR - MDELIVERY</v>
          </cell>
          <cell r="Y1734" t="str">
            <v>CALLE 28 DE JUNIO S/N Y GARCIA MORENO ENTRADA LLANO GRANDE</v>
          </cell>
        </row>
        <row r="1735">
          <cell r="A1735" t="str">
            <v>4830303</v>
          </cell>
          <cell r="B1735">
            <v>497067</v>
          </cell>
          <cell r="C1735" t="str">
            <v>4830303</v>
          </cell>
          <cell r="D1735" t="str">
            <v>MDELIVERY</v>
          </cell>
          <cell r="E1735" t="str">
            <v>DESPACHO</v>
          </cell>
          <cell r="F1735" t="str">
            <v>DERIVADO PICK UP</v>
          </cell>
          <cell r="G1735" t="str">
            <v>031080004830303</v>
          </cell>
          <cell r="H1735">
            <v>44942</v>
          </cell>
          <cell r="I1735" t="str">
            <v>INCIDENCIA</v>
          </cell>
          <cell r="J1735">
            <v>44944</v>
          </cell>
          <cell r="K1735" t="str">
            <v>LUIS ALBERTO LAINEZ ALCIVAR</v>
          </cell>
          <cell r="L1735" t="str">
            <v>OFICINA TRAMACO PORTETE</v>
          </cell>
          <cell r="M1735" t="str">
            <v>0925579724</v>
          </cell>
          <cell r="N1735" t="str">
            <v>0996130214</v>
          </cell>
          <cell r="O1735" t="str">
            <v>0996130214</v>
          </cell>
          <cell r="P1735" t="str">
            <v>GUAYAQUIL</v>
          </cell>
          <cell r="Q1735" t="str">
            <v>GUAYAQUIL</v>
          </cell>
          <cell r="R1735" t="str">
            <v>GUAYAS</v>
          </cell>
          <cell r="T1735" t="str">
            <v>TRAMACO</v>
          </cell>
          <cell r="U1735" t="str">
            <v>FLEXNETUIO_GYE</v>
          </cell>
          <cell r="V1735">
            <v>1</v>
          </cell>
          <cell r="W1735">
            <v>1</v>
          </cell>
          <cell r="X1735" t="str">
            <v>FLEXNET ECUADOR - MDELIVERY</v>
          </cell>
          <cell r="Y1735" t="str">
            <v>CALLE 28 DE JUNIO S/N Y GARCIA MORENO ENTRADA LLANO GRANDE</v>
          </cell>
        </row>
        <row r="1736">
          <cell r="A1736" t="str">
            <v>4830651</v>
          </cell>
          <cell r="B1736">
            <v>497068</v>
          </cell>
          <cell r="C1736" t="str">
            <v>4830651</v>
          </cell>
          <cell r="D1736" t="str">
            <v>MDELIVERY</v>
          </cell>
          <cell r="E1736" t="str">
            <v>DESPACHO</v>
          </cell>
          <cell r="F1736" t="str">
            <v>DERIVADO PICK UP</v>
          </cell>
          <cell r="G1736" t="str">
            <v>031080004830651</v>
          </cell>
          <cell r="H1736">
            <v>44942</v>
          </cell>
          <cell r="I1736" t="str">
            <v>ENTREGADO</v>
          </cell>
          <cell r="J1736">
            <v>44943</v>
          </cell>
          <cell r="K1736" t="str">
            <v>ADELEINE SILCA ALVARADO TAPUY</v>
          </cell>
          <cell r="L1736" t="str">
            <v>OFICINA TRAMACO LA MERCED</v>
          </cell>
          <cell r="M1736" t="str">
            <v>1550234627</v>
          </cell>
          <cell r="N1736" t="str">
            <v>0986461128</v>
          </cell>
          <cell r="O1736" t="str">
            <v>0986461128</v>
          </cell>
          <cell r="P1736" t="str">
            <v>QUITO</v>
          </cell>
          <cell r="Q1736" t="str">
            <v>QUITO</v>
          </cell>
          <cell r="R1736" t="str">
            <v>PICHINCHA</v>
          </cell>
          <cell r="T1736" t="str">
            <v>TRAMACO</v>
          </cell>
          <cell r="U1736" t="str">
            <v>FLEXNETUIO_LOCAL</v>
          </cell>
          <cell r="V1736">
            <v>1</v>
          </cell>
          <cell r="W1736">
            <v>1</v>
          </cell>
          <cell r="X1736" t="str">
            <v>FLEXNET ECUADOR - MDELIVERY</v>
          </cell>
          <cell r="Y1736" t="str">
            <v>CALLE 28 DE JUNIO S/N Y GARCIA MORENO ENTRADA LLANO GRANDE</v>
          </cell>
        </row>
        <row r="1737">
          <cell r="A1737" t="str">
            <v>4830670</v>
          </cell>
          <cell r="B1737">
            <v>497069</v>
          </cell>
          <cell r="C1737" t="str">
            <v>4830670</v>
          </cell>
          <cell r="D1737" t="str">
            <v>MDELIVERY</v>
          </cell>
          <cell r="E1737" t="str">
            <v>DESPACHO</v>
          </cell>
          <cell r="F1737" t="str">
            <v>DERIVADO PICK UP</v>
          </cell>
          <cell r="G1737" t="str">
            <v>031080004830670</v>
          </cell>
          <cell r="H1737">
            <v>44942</v>
          </cell>
          <cell r="I1737" t="str">
            <v>INCIDENCIA</v>
          </cell>
          <cell r="J1737">
            <v>44944</v>
          </cell>
          <cell r="K1737" t="str">
            <v>BAUTISTA RIVERA DANY DANIEL</v>
          </cell>
          <cell r="L1737" t="str">
            <v>OFICINA TRAMACO ESMERALDAS CENTRO DE DISTRIBUCION</v>
          </cell>
          <cell r="M1737" t="str">
            <v>0803179217</v>
          </cell>
          <cell r="N1737" t="str">
            <v>0987251183</v>
          </cell>
          <cell r="O1737" t="str">
            <v>0987251183</v>
          </cell>
          <cell r="P1737" t="str">
            <v>ESMERALDAS</v>
          </cell>
          <cell r="Q1737" t="str">
            <v>ESMERALDAS</v>
          </cell>
          <cell r="R1737" t="str">
            <v>ESMERALDAS</v>
          </cell>
          <cell r="T1737" t="str">
            <v>TRAMACO</v>
          </cell>
          <cell r="U1737" t="str">
            <v>FLEXNETUIO_PROVINCIA</v>
          </cell>
          <cell r="V1737">
            <v>1</v>
          </cell>
          <cell r="W1737">
            <v>1</v>
          </cell>
          <cell r="X1737" t="str">
            <v>FLEXNET ECUADOR - MDELIVERY</v>
          </cell>
          <cell r="Y1737" t="str">
            <v>CALLE 28 DE JUNIO S/N Y GARCIA MORENO ENTRADA LLANO GRANDE</v>
          </cell>
        </row>
        <row r="1738">
          <cell r="A1738" t="str">
            <v>4831020</v>
          </cell>
          <cell r="B1738">
            <v>497070</v>
          </cell>
          <cell r="C1738" t="str">
            <v>4831020</v>
          </cell>
          <cell r="D1738" t="str">
            <v>MDELIVERY</v>
          </cell>
          <cell r="E1738" t="str">
            <v>DESPACHO</v>
          </cell>
          <cell r="F1738" t="str">
            <v>NORMAL</v>
          </cell>
          <cell r="G1738" t="str">
            <v>031080004831020</v>
          </cell>
          <cell r="H1738">
            <v>44942</v>
          </cell>
          <cell r="I1738" t="str">
            <v>ENTREGADO</v>
          </cell>
          <cell r="J1738">
            <v>44943</v>
          </cell>
          <cell r="K1738" t="str">
            <v>FLORIL MOREIRA HOMERO MAURICIO</v>
          </cell>
          <cell r="L1738" t="str">
            <v>SANTA ROSA    CALLE JAMBELI  SN ENTRE LA CALLE  OLMEDO  Y LA CALLE SUCRE</v>
          </cell>
          <cell r="M1738" t="str">
            <v>0703567305</v>
          </cell>
          <cell r="N1738" t="str">
            <v>0984294056</v>
          </cell>
          <cell r="O1738" t="str">
            <v>0984294056</v>
          </cell>
          <cell r="P1738" t="str">
            <v>070602</v>
          </cell>
          <cell r="Q1738" t="str">
            <v>SANTA ROSA</v>
          </cell>
          <cell r="R1738" t="str">
            <v>EL ORO</v>
          </cell>
          <cell r="S1738" t="str">
            <v>SANTA ROSA</v>
          </cell>
          <cell r="T1738" t="str">
            <v>TRAMACO</v>
          </cell>
          <cell r="U1738" t="str">
            <v>FLEXNETUIO_PROVINCIA</v>
          </cell>
          <cell r="V1738">
            <v>1</v>
          </cell>
          <cell r="W1738">
            <v>1</v>
          </cell>
          <cell r="X1738" t="str">
            <v>FLEXNET ECUADOR - MDELIVERY</v>
          </cell>
          <cell r="Y1738" t="str">
            <v>CALLE 28 DE JUNIO S/N Y GARCIA MORENO ENTRADA LLANO GRANDE</v>
          </cell>
        </row>
        <row r="1739">
          <cell r="A1739" t="str">
            <v>4831706</v>
          </cell>
          <cell r="B1739">
            <v>497071</v>
          </cell>
          <cell r="C1739" t="str">
            <v>4831706</v>
          </cell>
          <cell r="D1739" t="str">
            <v>MDELIVERY</v>
          </cell>
          <cell r="E1739" t="str">
            <v>DESPACHO</v>
          </cell>
          <cell r="F1739" t="str">
            <v>NORMAL</v>
          </cell>
          <cell r="G1739" t="str">
            <v>031080004831706</v>
          </cell>
          <cell r="H1739">
            <v>44942</v>
          </cell>
          <cell r="I1739" t="str">
            <v>EN_TRANSITO</v>
          </cell>
          <cell r="J1739">
            <v>44942</v>
          </cell>
          <cell r="K1739" t="str">
            <v>JEFFERSON DOUGLAS RODRIGUEZ MONTANO</v>
          </cell>
          <cell r="L1739" t="str">
            <v>LORETO CALLE JOSE LEIVA  SN</v>
          </cell>
          <cell r="M1739" t="str">
            <v>2200632509</v>
          </cell>
          <cell r="N1739" t="str">
            <v>0981779758</v>
          </cell>
          <cell r="O1739" t="str">
            <v>0981779758</v>
          </cell>
          <cell r="P1739" t="str">
            <v>220209</v>
          </cell>
          <cell r="Q1739" t="str">
            <v>LORETO</v>
          </cell>
          <cell r="R1739" t="str">
            <v>ORELLANA</v>
          </cell>
          <cell r="S1739" t="str">
            <v>LORETO - AVILA (CAB. EN HUIRUNO) - PUERTO MURIALDO - BAJO HUINO</v>
          </cell>
          <cell r="T1739" t="str">
            <v>TRAMACO</v>
          </cell>
          <cell r="U1739" t="str">
            <v>FLEXNETUIO_PROVINCIA</v>
          </cell>
          <cell r="V1739">
            <v>1</v>
          </cell>
          <cell r="W1739">
            <v>1</v>
          </cell>
          <cell r="X1739" t="str">
            <v>FLEXNET ECUADOR - MDELIVERY</v>
          </cell>
          <cell r="Y1739" t="str">
            <v>CALLE 28 DE JUNIO S/N Y GARCIA MORENO ENTRADA LLANO GRANDE</v>
          </cell>
        </row>
        <row r="1740">
          <cell r="A1740" t="str">
            <v>4832004</v>
          </cell>
          <cell r="B1740">
            <v>497072</v>
          </cell>
          <cell r="C1740" t="str">
            <v>4832004</v>
          </cell>
          <cell r="D1740" t="str">
            <v>MDELIVERY</v>
          </cell>
          <cell r="E1740" t="str">
            <v>DESPACHO</v>
          </cell>
          <cell r="F1740" t="str">
            <v>DERIVADO PICK UP</v>
          </cell>
          <cell r="G1740" t="str">
            <v>031080004832004</v>
          </cell>
          <cell r="H1740">
            <v>44942</v>
          </cell>
          <cell r="I1740" t="str">
            <v>ENTREGADO</v>
          </cell>
          <cell r="J1740">
            <v>44944</v>
          </cell>
          <cell r="K1740" t="str">
            <v>ALEX XAVIER MORANTE MENDEZ</v>
          </cell>
          <cell r="L1740" t="str">
            <v>OFICINA TRAMACO CENTRO DE DISTRIBUCION VIA A DAULE</v>
          </cell>
          <cell r="M1740" t="str">
            <v>0955362223</v>
          </cell>
          <cell r="N1740" t="str">
            <v>0989658189</v>
          </cell>
          <cell r="O1740" t="str">
            <v>0967468155</v>
          </cell>
          <cell r="P1740" t="str">
            <v>GUAYAQUIL</v>
          </cell>
          <cell r="Q1740" t="str">
            <v>GUAYAQUIL</v>
          </cell>
          <cell r="R1740" t="str">
            <v>GUAYAS</v>
          </cell>
          <cell r="T1740" t="str">
            <v>TRAMACO</v>
          </cell>
          <cell r="U1740" t="str">
            <v>FLEXNETUIO_GYE</v>
          </cell>
          <cell r="V1740">
            <v>1</v>
          </cell>
          <cell r="W1740">
            <v>1</v>
          </cell>
          <cell r="X1740" t="str">
            <v>FLEXNET ECUADOR - MDELIVERY</v>
          </cell>
          <cell r="Y1740" t="str">
            <v>CALLE 28 DE JUNIO S/N Y GARCIA MORENO ENTRADA LLANO GRANDE</v>
          </cell>
        </row>
        <row r="1741">
          <cell r="A1741" t="str">
            <v>4832289</v>
          </cell>
          <cell r="B1741">
            <v>497073</v>
          </cell>
          <cell r="C1741" t="str">
            <v>4832289</v>
          </cell>
          <cell r="D1741" t="str">
            <v>MDELIVERY</v>
          </cell>
          <cell r="E1741" t="str">
            <v>DESPACHO</v>
          </cell>
          <cell r="F1741" t="str">
            <v>NORMAL</v>
          </cell>
          <cell r="G1741" t="str">
            <v>FT80026</v>
          </cell>
          <cell r="H1741">
            <v>44942</v>
          </cell>
          <cell r="I1741" t="str">
            <v>ENTREGADO</v>
          </cell>
          <cell r="J1741">
            <v>44943</v>
          </cell>
          <cell r="K1741" t="str">
            <v>JUAN CARLOS ZURITA NARANJO</v>
          </cell>
          <cell r="L1741" t="str">
            <v>TURUBAMBA AV MOROMORO  S26143  PSJE OE2M</v>
          </cell>
          <cell r="M1741" t="str">
            <v>1713292033</v>
          </cell>
          <cell r="N1741" t="str">
            <v>0958606481</v>
          </cell>
          <cell r="O1741" t="str">
            <v>0958606481</v>
          </cell>
          <cell r="P1741" t="str">
            <v>170606</v>
          </cell>
          <cell r="Q1741" t="str">
            <v>QUITO</v>
          </cell>
          <cell r="R1741" t="str">
            <v>PICHINCHA</v>
          </cell>
          <cell r="S1741" t="str">
            <v>QUITO</v>
          </cell>
          <cell r="T1741" t="str">
            <v>FLEXTRANS UIO</v>
          </cell>
          <cell r="U1741" t="str">
            <v>FLEXNETUIO_LOCAL</v>
          </cell>
          <cell r="V1741">
            <v>1</v>
          </cell>
          <cell r="W1741">
            <v>1</v>
          </cell>
          <cell r="X1741" t="str">
            <v>FLEXNET ECUADOR - MDELIVERY</v>
          </cell>
          <cell r="Y1741" t="str">
            <v>CALLE 28 DE JUNIO S/N Y GARCIA MORENO ENTRADA LLANO GRANDE</v>
          </cell>
        </row>
        <row r="1742">
          <cell r="A1742" t="str">
            <v>4832647</v>
          </cell>
          <cell r="B1742">
            <v>497074</v>
          </cell>
          <cell r="C1742" t="str">
            <v>4832647</v>
          </cell>
          <cell r="D1742" t="str">
            <v>MDELIVERY</v>
          </cell>
          <cell r="E1742" t="str">
            <v>DESPACHO</v>
          </cell>
          <cell r="F1742" t="str">
            <v>DERIVADO PICK UP</v>
          </cell>
          <cell r="G1742" t="str">
            <v>031080004832647</v>
          </cell>
          <cell r="H1742">
            <v>44942</v>
          </cell>
          <cell r="I1742" t="str">
            <v>INCIDENCIA</v>
          </cell>
          <cell r="J1742">
            <v>44944</v>
          </cell>
          <cell r="K1742" t="str">
            <v>RIVAS VALENCIA HILDA GABRIELA</v>
          </cell>
          <cell r="L1742" t="str">
            <v>OFICINA TRAMACO ESMERALDAS CENTRO DE DISTRIBUCION</v>
          </cell>
          <cell r="M1742" t="str">
            <v>0802380485</v>
          </cell>
          <cell r="N1742" t="str">
            <v>0983317646</v>
          </cell>
          <cell r="O1742" t="str">
            <v>0983317646</v>
          </cell>
          <cell r="P1742" t="str">
            <v>ESMERALDAS</v>
          </cell>
          <cell r="Q1742" t="str">
            <v>ESMERALDAS</v>
          </cell>
          <cell r="R1742" t="str">
            <v>ESMERALDAS</v>
          </cell>
          <cell r="T1742" t="str">
            <v>TRAMACO</v>
          </cell>
          <cell r="U1742" t="str">
            <v>FLEXNETUIO_PROVINCIA</v>
          </cell>
          <cell r="V1742">
            <v>1</v>
          </cell>
          <cell r="W1742">
            <v>1</v>
          </cell>
          <cell r="X1742" t="str">
            <v>FLEXNET ECUADOR - MDELIVERY</v>
          </cell>
          <cell r="Y1742" t="str">
            <v>CALLE 28 DE JUNIO S/N Y GARCIA MORENO ENTRADA LLANO GRANDE</v>
          </cell>
        </row>
        <row r="1743">
          <cell r="A1743" t="str">
            <v>4832674</v>
          </cell>
          <cell r="B1743">
            <v>497075</v>
          </cell>
          <cell r="C1743" t="str">
            <v>4832674</v>
          </cell>
          <cell r="D1743" t="str">
            <v>MDELIVERY</v>
          </cell>
          <cell r="E1743" t="str">
            <v>DESPACHO</v>
          </cell>
          <cell r="F1743" t="str">
            <v>NORMAL</v>
          </cell>
          <cell r="G1743" t="str">
            <v>FT80027</v>
          </cell>
          <cell r="H1743">
            <v>44942</v>
          </cell>
          <cell r="I1743" t="str">
            <v>ENTREGADO</v>
          </cell>
          <cell r="J1743">
            <v>44944</v>
          </cell>
          <cell r="K1743" t="str">
            <v>JORGE DAVID GALLEGOS CUENCA GALLEGOS CUENCA</v>
          </cell>
          <cell r="L1743" t="str">
            <v>AV ISLA ISABELA N41-169 E ISLA FLOREANA, DIAGONAL A LOS CEVICHE LA RUMIÑAHUI.</v>
          </cell>
          <cell r="M1743" t="str">
            <v>1150302477</v>
          </cell>
          <cell r="N1743" t="str">
            <v>0980345722</v>
          </cell>
          <cell r="P1743" t="str">
            <v>170603</v>
          </cell>
          <cell r="Q1743" t="str">
            <v>QUITO</v>
          </cell>
          <cell r="R1743" t="str">
            <v>PICHINCHA</v>
          </cell>
          <cell r="S1743" t="str">
            <v>QUITO</v>
          </cell>
          <cell r="T1743" t="str">
            <v>FLEXTRANS UIO</v>
          </cell>
          <cell r="U1743" t="str">
            <v>FLEXNETUIO_LOCAL</v>
          </cell>
          <cell r="V1743">
            <v>1</v>
          </cell>
          <cell r="W1743">
            <v>1</v>
          </cell>
          <cell r="X1743" t="str">
            <v>FLEXNET ECUADOR - MDELIVERY</v>
          </cell>
          <cell r="Y1743" t="str">
            <v>CALLE 28 DE JUNIO S/N Y GARCIA MORENO ENTRADA LLANO GRANDE</v>
          </cell>
        </row>
        <row r="1744">
          <cell r="A1744" t="str">
            <v>4832699</v>
          </cell>
          <cell r="B1744">
            <v>497076</v>
          </cell>
          <cell r="C1744" t="str">
            <v>4832699</v>
          </cell>
          <cell r="D1744" t="str">
            <v>MDELIVERY</v>
          </cell>
          <cell r="E1744" t="str">
            <v>DESPACHO</v>
          </cell>
          <cell r="F1744" t="str">
            <v>NORMAL</v>
          </cell>
          <cell r="G1744" t="str">
            <v>031080004832699</v>
          </cell>
          <cell r="H1744">
            <v>44942</v>
          </cell>
          <cell r="I1744" t="str">
            <v>ENTREGADO</v>
          </cell>
          <cell r="J1744">
            <v>44944</v>
          </cell>
          <cell r="K1744" t="str">
            <v>MOREIRA MOREIRA VICTOR MANUEL</v>
          </cell>
          <cell r="L1744" t="str">
            <v>PEDERNALES CALLE PEDERNALES  SN  Y AZUAY</v>
          </cell>
          <cell r="M1744" t="str">
            <v>1311796666</v>
          </cell>
          <cell r="N1744" t="str">
            <v>0967012746</v>
          </cell>
          <cell r="O1744" t="str">
            <v>0967012746</v>
          </cell>
          <cell r="P1744" t="str">
            <v>131001</v>
          </cell>
          <cell r="Q1744" t="str">
            <v>PEDERNALES</v>
          </cell>
          <cell r="R1744" t="str">
            <v>MANABI</v>
          </cell>
          <cell r="S1744" t="str">
            <v>PEDERNALES - RECINTO COAQUE - RECINTO LA CHORRERA</v>
          </cell>
          <cell r="T1744" t="str">
            <v>TRAMACO</v>
          </cell>
          <cell r="U1744" t="str">
            <v>FLEXNETUIO_PROVINCIA</v>
          </cell>
          <cell r="V1744">
            <v>1</v>
          </cell>
          <cell r="W1744">
            <v>1</v>
          </cell>
          <cell r="X1744" t="str">
            <v>FLEXNET ECUADOR - MDELIVERY</v>
          </cell>
          <cell r="Y1744" t="str">
            <v>CALLE 28 DE JUNIO S/N Y GARCIA MORENO ENTRADA LLANO GRANDE</v>
          </cell>
        </row>
        <row r="1745">
          <cell r="A1745" t="str">
            <v>4832735</v>
          </cell>
          <cell r="B1745">
            <v>497077</v>
          </cell>
          <cell r="C1745" t="str">
            <v>4832735</v>
          </cell>
          <cell r="D1745" t="str">
            <v>MDELIVERY</v>
          </cell>
          <cell r="E1745" t="str">
            <v>DESPACHO</v>
          </cell>
          <cell r="F1745" t="str">
            <v>DERIVADO PICK UP</v>
          </cell>
          <cell r="G1745" t="str">
            <v>031080004832735</v>
          </cell>
          <cell r="H1745">
            <v>44942</v>
          </cell>
          <cell r="I1745" t="str">
            <v>INCIDENCIA</v>
          </cell>
          <cell r="J1745">
            <v>44944</v>
          </cell>
          <cell r="K1745" t="str">
            <v>LEONARDO JAVIER PAZMINO VERA</v>
          </cell>
          <cell r="L1745" t="str">
            <v>OFICINA TRAMACO QUEVEDO</v>
          </cell>
          <cell r="M1745" t="str">
            <v>1252314156</v>
          </cell>
          <cell r="N1745" t="str">
            <v>0980936735</v>
          </cell>
          <cell r="O1745" t="str">
            <v>0980936735</v>
          </cell>
          <cell r="P1745" t="str">
            <v>QUEVEDO</v>
          </cell>
          <cell r="Q1745" t="str">
            <v>QUEVEDO</v>
          </cell>
          <cell r="R1745" t="str">
            <v>LOS RIOS</v>
          </cell>
          <cell r="T1745" t="str">
            <v>TRAMACO</v>
          </cell>
          <cell r="U1745" t="str">
            <v>FLEXNETUIO_PROVINCIA</v>
          </cell>
          <cell r="V1745">
            <v>1</v>
          </cell>
          <cell r="W1745">
            <v>1</v>
          </cell>
          <cell r="X1745" t="str">
            <v>FLEXNET ECUADOR - MDELIVERY</v>
          </cell>
          <cell r="Y1745" t="str">
            <v>CALLE 28 DE JUNIO S/N Y GARCIA MORENO ENTRADA LLANO GRANDE</v>
          </cell>
        </row>
        <row r="1746">
          <cell r="A1746" t="str">
            <v>4832780</v>
          </cell>
          <cell r="B1746">
            <v>497078</v>
          </cell>
          <cell r="C1746" t="str">
            <v>4832780</v>
          </cell>
          <cell r="D1746" t="str">
            <v>MDELIVERY</v>
          </cell>
          <cell r="E1746" t="str">
            <v>DESPACHO</v>
          </cell>
          <cell r="F1746" t="str">
            <v>DERIVADO PICK UP</v>
          </cell>
          <cell r="G1746" t="str">
            <v>031080004832780</v>
          </cell>
          <cell r="H1746">
            <v>44942</v>
          </cell>
          <cell r="I1746" t="str">
            <v>INCIDENCIA</v>
          </cell>
          <cell r="J1746">
            <v>44944</v>
          </cell>
          <cell r="K1746" t="str">
            <v>PAREDES MIRANDA VICTOR ALFREDO</v>
          </cell>
          <cell r="L1746" t="str">
            <v>OFICINA TRAMACO LA CONCORDIA</v>
          </cell>
          <cell r="M1746" t="str">
            <v>0804602597</v>
          </cell>
          <cell r="N1746" t="str">
            <v>0994351315</v>
          </cell>
          <cell r="O1746" t="str">
            <v>0994351315</v>
          </cell>
          <cell r="P1746" t="str">
            <v>LA CONCORDIA</v>
          </cell>
          <cell r="Q1746" t="str">
            <v>LA CONCORDIA</v>
          </cell>
          <cell r="R1746" t="str">
            <v>ESMERALDAS</v>
          </cell>
          <cell r="T1746" t="str">
            <v>TRAMACO</v>
          </cell>
          <cell r="U1746" t="str">
            <v>FLEXNETUIO_PROVINCIA</v>
          </cell>
          <cell r="V1746">
            <v>1</v>
          </cell>
          <cell r="W1746">
            <v>1</v>
          </cell>
          <cell r="X1746" t="str">
            <v>FLEXNET ECUADOR - MDELIVERY</v>
          </cell>
          <cell r="Y1746" t="str">
            <v>CALLE 28 DE JUNIO S/N Y GARCIA MORENO ENTRADA LLANO GRANDE</v>
          </cell>
        </row>
        <row r="1747">
          <cell r="A1747" t="str">
            <v>4832800</v>
          </cell>
          <cell r="B1747">
            <v>497079</v>
          </cell>
          <cell r="C1747" t="str">
            <v>4832800</v>
          </cell>
          <cell r="D1747" t="str">
            <v>MDELIVERY</v>
          </cell>
          <cell r="E1747" t="str">
            <v>DESPACHO</v>
          </cell>
          <cell r="F1747" t="str">
            <v>NORMAL</v>
          </cell>
          <cell r="G1747" t="str">
            <v>FT80006</v>
          </cell>
          <cell r="H1747">
            <v>44942</v>
          </cell>
          <cell r="I1747" t="str">
            <v>ENTREGADO</v>
          </cell>
          <cell r="J1747">
            <v>44943</v>
          </cell>
          <cell r="K1747" t="str">
            <v>LUISA FERNANDA DIAZ BEDOYA</v>
          </cell>
          <cell r="L1747" t="str">
            <v>RUMIPAMBA CALLE JORGE JUAN N31 173  AV MARIANA DE JESUS</v>
          </cell>
          <cell r="M1747" t="str">
            <v>1759483744</v>
          </cell>
          <cell r="N1747" t="str">
            <v>0980942510</v>
          </cell>
          <cell r="O1747" t="str">
            <v>0980942510</v>
          </cell>
          <cell r="P1747" t="str">
            <v>170520</v>
          </cell>
          <cell r="Q1747" t="str">
            <v>QUITO</v>
          </cell>
          <cell r="R1747" t="str">
            <v>PICHINCHA</v>
          </cell>
          <cell r="S1747" t="str">
            <v>QUITO</v>
          </cell>
          <cell r="T1747" t="str">
            <v>FLEXTRANS UIO</v>
          </cell>
          <cell r="U1747" t="str">
            <v>FLEXNETUIO_LOCAL</v>
          </cell>
          <cell r="V1747">
            <v>1</v>
          </cell>
          <cell r="W1747">
            <v>1</v>
          </cell>
          <cell r="X1747" t="str">
            <v>FLEXNET ECUADOR - MDELIVERY</v>
          </cell>
          <cell r="Y1747" t="str">
            <v>CALLE 28 DE JUNIO S/N Y GARCIA MORENO ENTRADA LLANO GRANDE</v>
          </cell>
        </row>
        <row r="1748">
          <cell r="A1748" t="str">
            <v>4832803</v>
          </cell>
          <cell r="B1748">
            <v>497080</v>
          </cell>
          <cell r="C1748" t="str">
            <v>4832803</v>
          </cell>
          <cell r="D1748" t="str">
            <v>MDELIVERY</v>
          </cell>
          <cell r="E1748" t="str">
            <v>DESPACHO</v>
          </cell>
          <cell r="F1748" t="str">
            <v>NORMAL</v>
          </cell>
          <cell r="G1748" t="str">
            <v>FT80081</v>
          </cell>
          <cell r="H1748">
            <v>44942</v>
          </cell>
          <cell r="I1748" t="str">
            <v>HABILITADO_RUTEO</v>
          </cell>
          <cell r="J1748">
            <v>44944</v>
          </cell>
          <cell r="K1748" t="str">
            <v>PARTIDAS SANCHEZ CARMEN MERCEDES</v>
          </cell>
          <cell r="L1748" t="str">
            <v>LETAMENDI ESMERALDAS CHIQUITO MZ A SL 4392</v>
          </cell>
          <cell r="M1748" t="str">
            <v>0965172000</v>
          </cell>
          <cell r="N1748" t="str">
            <v>0997629399</v>
          </cell>
          <cell r="O1748" t="str">
            <v>0997629399</v>
          </cell>
          <cell r="P1748" t="str">
            <v>090203</v>
          </cell>
          <cell r="Q1748" t="str">
            <v>GUAYAQUIL</v>
          </cell>
          <cell r="R1748" t="str">
            <v>GUAYAS</v>
          </cell>
          <cell r="S1748" t="str">
            <v>GUAYAQUIL</v>
          </cell>
          <cell r="T1748" t="str">
            <v>FLEXTRANS GYE</v>
          </cell>
          <cell r="U1748" t="str">
            <v>FLEXNETUIO_GYE</v>
          </cell>
          <cell r="V1748">
            <v>1</v>
          </cell>
          <cell r="W1748">
            <v>1</v>
          </cell>
          <cell r="X1748" t="str">
            <v>FLEXNET ECUADOR - MDELIVERY</v>
          </cell>
          <cell r="Y1748" t="str">
            <v>CALLE 28 DE JUNIO S/N Y GARCIA MORENO ENTRADA LLANO GRANDE</v>
          </cell>
        </row>
        <row r="1749">
          <cell r="A1749" t="str">
            <v>4832811</v>
          </cell>
          <cell r="B1749">
            <v>497081</v>
          </cell>
          <cell r="C1749" t="str">
            <v>4832811</v>
          </cell>
          <cell r="D1749" t="str">
            <v>MDELIVERY</v>
          </cell>
          <cell r="E1749" t="str">
            <v>DESPACHO</v>
          </cell>
          <cell r="F1749" t="str">
            <v>NORMAL</v>
          </cell>
          <cell r="G1749" t="str">
            <v>FT80057</v>
          </cell>
          <cell r="H1749">
            <v>44942</v>
          </cell>
          <cell r="I1749" t="str">
            <v>ENTREGADO</v>
          </cell>
          <cell r="J1749">
            <v>44943</v>
          </cell>
          <cell r="K1749" t="str">
            <v>PAOLA ELIZABETH TEJENA ALCIVAR</v>
          </cell>
          <cell r="L1749" t="str">
            <v>TARQUI AV VICTOR EMILIO ESTRADA  906 ENTRE HIGUERAS E HILANES</v>
          </cell>
          <cell r="M1749" t="str">
            <v>0921761755</v>
          </cell>
          <cell r="N1749" t="str">
            <v>0962770479</v>
          </cell>
          <cell r="O1749" t="str">
            <v>0995515793</v>
          </cell>
          <cell r="P1749" t="str">
            <v>090507</v>
          </cell>
          <cell r="Q1749" t="str">
            <v>GUAYAQUIL</v>
          </cell>
          <cell r="R1749" t="str">
            <v>GUAYAS</v>
          </cell>
          <cell r="S1749" t="str">
            <v>GUAYAQUIL</v>
          </cell>
          <cell r="T1749" t="str">
            <v>ITSACOURIER</v>
          </cell>
          <cell r="U1749" t="str">
            <v>FLEXNETUIO_GYE</v>
          </cell>
          <cell r="V1749">
            <v>1</v>
          </cell>
          <cell r="W1749">
            <v>1</v>
          </cell>
          <cell r="X1749" t="str">
            <v>FLEXNET ECUADOR - MDELIVERY</v>
          </cell>
          <cell r="Y1749" t="str">
            <v>CALLE 28 DE JUNIO S/N Y GARCIA MORENO ENTRADA LLANO GRANDE</v>
          </cell>
        </row>
        <row r="1750">
          <cell r="A1750" t="str">
            <v>4833161</v>
          </cell>
          <cell r="B1750">
            <v>497083</v>
          </cell>
          <cell r="C1750" t="str">
            <v>4833161</v>
          </cell>
          <cell r="D1750" t="str">
            <v>MDELIVERY</v>
          </cell>
          <cell r="E1750" t="str">
            <v>DESPACHO</v>
          </cell>
          <cell r="F1750" t="str">
            <v>DERIVADO PICK UP</v>
          </cell>
          <cell r="G1750" t="str">
            <v>031080004833161</v>
          </cell>
          <cell r="H1750">
            <v>44942</v>
          </cell>
          <cell r="I1750" t="str">
            <v>ENTREGADO</v>
          </cell>
          <cell r="J1750">
            <v>44943</v>
          </cell>
          <cell r="K1750" t="str">
            <v>DAVID MARCELO JIMENEZ CAMACHO</v>
          </cell>
          <cell r="L1750" t="str">
            <v>OFICINA TRAMACO SANTO DOMINGO  CENTRO DE DISTRIBUCION</v>
          </cell>
          <cell r="M1750" t="str">
            <v>1710246933</v>
          </cell>
          <cell r="N1750" t="str">
            <v>0939883129</v>
          </cell>
          <cell r="O1750" t="str">
            <v>0939883129</v>
          </cell>
          <cell r="P1750" t="str">
            <v>SANTO DOMINGO</v>
          </cell>
          <cell r="Q1750" t="str">
            <v>SANTO DOMINGO</v>
          </cell>
          <cell r="R1750" t="str">
            <v>SANTO DOMINGO DE LOS TSACHILAS</v>
          </cell>
          <cell r="T1750" t="str">
            <v>TRAMACO</v>
          </cell>
          <cell r="U1750" t="str">
            <v>FLEXNETUIO_PROVINCIA</v>
          </cell>
          <cell r="V1750">
            <v>1</v>
          </cell>
          <cell r="W1750">
            <v>1</v>
          </cell>
          <cell r="X1750" t="str">
            <v>FLEXNET ECUADOR - MDELIVERY</v>
          </cell>
          <cell r="Y1750" t="str">
            <v>CALLE 28 DE JUNIO S/N Y GARCIA MORENO ENTRADA LLANO GRANDE</v>
          </cell>
        </row>
        <row r="1751">
          <cell r="A1751" t="str">
            <v>4833216</v>
          </cell>
          <cell r="B1751">
            <v>497084</v>
          </cell>
          <cell r="C1751" t="str">
            <v>4833216</v>
          </cell>
          <cell r="D1751" t="str">
            <v>MDELIVERY</v>
          </cell>
          <cell r="E1751" t="str">
            <v>DESPACHO</v>
          </cell>
          <cell r="F1751" t="str">
            <v>NORMAL</v>
          </cell>
          <cell r="G1751" t="str">
            <v>FT80062</v>
          </cell>
          <cell r="H1751">
            <v>44942</v>
          </cell>
          <cell r="I1751" t="str">
            <v>ENTREGADO</v>
          </cell>
          <cell r="J1751">
            <v>44943</v>
          </cell>
          <cell r="K1751" t="str">
            <v>ERICK CRISTOPHER GUEVARA GUTAMA</v>
          </cell>
          <cell r="L1751" t="str">
            <v>GARCIA MORENO CALLE FRANCISCO SEGURA  1907  ENTRE CARCHI Y TULCAN</v>
          </cell>
          <cell r="M1751" t="str">
            <v>0950225144</v>
          </cell>
          <cell r="N1751" t="str">
            <v>0996035911</v>
          </cell>
          <cell r="O1751" t="str">
            <v>0996035911</v>
          </cell>
          <cell r="P1751" t="str">
            <v>090304</v>
          </cell>
          <cell r="Q1751" t="str">
            <v>GUAYAQUIL</v>
          </cell>
          <cell r="R1751" t="str">
            <v>GUAYAS</v>
          </cell>
          <cell r="S1751" t="str">
            <v>GUAYAQUIL</v>
          </cell>
          <cell r="T1751" t="str">
            <v>ITSACOURIER</v>
          </cell>
          <cell r="U1751" t="str">
            <v>FLEXNETUIO_GYE</v>
          </cell>
          <cell r="V1751">
            <v>1</v>
          </cell>
          <cell r="W1751">
            <v>1</v>
          </cell>
          <cell r="X1751" t="str">
            <v>FLEXNET ECUADOR - MDELIVERY</v>
          </cell>
          <cell r="Y1751" t="str">
            <v>CALLE 28 DE JUNIO S/N Y GARCIA MORENO ENTRADA LLANO GRANDE</v>
          </cell>
        </row>
        <row r="1752">
          <cell r="A1752" t="str">
            <v>4833259</v>
          </cell>
          <cell r="B1752">
            <v>497085</v>
          </cell>
          <cell r="C1752" t="str">
            <v>4833259</v>
          </cell>
          <cell r="D1752" t="str">
            <v>MDELIVERY</v>
          </cell>
          <cell r="E1752" t="str">
            <v>DESPACHO</v>
          </cell>
          <cell r="F1752" t="str">
            <v>NORMAL</v>
          </cell>
          <cell r="G1752" t="str">
            <v>FT80009</v>
          </cell>
          <cell r="H1752">
            <v>44942</v>
          </cell>
          <cell r="I1752" t="str">
            <v>ENTREGADO</v>
          </cell>
          <cell r="J1752">
            <v>44943</v>
          </cell>
          <cell r="K1752" t="str">
            <v>TORRES DIAZ ROBINSON RICARDO</v>
          </cell>
          <cell r="L1752" t="str">
            <v>SAN ANTONIO CALLE 21 DE MARZO  SN  Y SAN JORGE</v>
          </cell>
          <cell r="M1752" t="str">
            <v>1719213033</v>
          </cell>
          <cell r="N1752" t="str">
            <v>0984621556</v>
          </cell>
          <cell r="O1752" t="str">
            <v>0984621556</v>
          </cell>
          <cell r="P1752" t="str">
            <v>170311</v>
          </cell>
          <cell r="Q1752" t="str">
            <v>QUITO</v>
          </cell>
          <cell r="R1752" t="str">
            <v>PICHINCHA</v>
          </cell>
          <cell r="S1752" t="str">
            <v>QUITO - CIUDAD DEL SOL - CONDOMINIO SUPIROSA - LA ANTONIA</v>
          </cell>
          <cell r="T1752" t="str">
            <v>FLEXTRANS UIO</v>
          </cell>
          <cell r="U1752" t="str">
            <v>FLEXNETUIO_LOCAL</v>
          </cell>
          <cell r="V1752">
            <v>1</v>
          </cell>
          <cell r="W1752">
            <v>1</v>
          </cell>
          <cell r="X1752" t="str">
            <v>FLEXNET ECUADOR - MDELIVERY</v>
          </cell>
          <cell r="Y1752" t="str">
            <v>CALLE 28 DE JUNIO S/N Y GARCIA MORENO ENTRADA LLANO GRANDE</v>
          </cell>
        </row>
        <row r="1753">
          <cell r="A1753" t="str">
            <v>4833280</v>
          </cell>
          <cell r="B1753">
            <v>497086</v>
          </cell>
          <cell r="C1753" t="str">
            <v>4833280</v>
          </cell>
          <cell r="D1753" t="str">
            <v>MDELIVERY</v>
          </cell>
          <cell r="E1753" t="str">
            <v>DESPACHO</v>
          </cell>
          <cell r="F1753" t="str">
            <v>NORMAL</v>
          </cell>
          <cell r="G1753" t="str">
            <v>031080004833280</v>
          </cell>
          <cell r="H1753">
            <v>44942</v>
          </cell>
          <cell r="I1753" t="str">
            <v>INCIDENCIA</v>
          </cell>
          <cell r="J1753">
            <v>44944</v>
          </cell>
          <cell r="K1753" t="str">
            <v>FRANK BERNARDO ANDRADE</v>
          </cell>
          <cell r="L1753" t="str">
            <v>MONTECRISTI  VIA RUTA DE SPONDILUS SN VIA MANTA MONTECRISTI</v>
          </cell>
          <cell r="M1753" t="str">
            <v>1311415408</v>
          </cell>
          <cell r="N1753" t="str">
            <v>0961766150</v>
          </cell>
          <cell r="O1753" t="str">
            <v>0961766150</v>
          </cell>
          <cell r="P1753" t="str">
            <v>130216</v>
          </cell>
          <cell r="Q1753" t="str">
            <v>MONTECRISTI</v>
          </cell>
          <cell r="R1753" t="str">
            <v>MANABI</v>
          </cell>
          <cell r="S1753" t="str">
            <v>MONTECRISTI</v>
          </cell>
          <cell r="T1753" t="str">
            <v>TRAMACO</v>
          </cell>
          <cell r="U1753" t="str">
            <v>FLEXNETUIO_PROVINCIA</v>
          </cell>
          <cell r="V1753">
            <v>1</v>
          </cell>
          <cell r="W1753">
            <v>1</v>
          </cell>
          <cell r="X1753" t="str">
            <v>FLEXNET ECUADOR - MDELIVERY</v>
          </cell>
          <cell r="Y1753" t="str">
            <v>CALLE 28 DE JUNIO S/N Y GARCIA MORENO ENTRADA LLANO GRANDE</v>
          </cell>
        </row>
        <row r="1754">
          <cell r="A1754" t="str">
            <v>4833287</v>
          </cell>
          <cell r="B1754">
            <v>497087</v>
          </cell>
          <cell r="C1754" t="str">
            <v>4833287</v>
          </cell>
          <cell r="D1754" t="str">
            <v>MDELIVERY</v>
          </cell>
          <cell r="E1754" t="str">
            <v>DESPACHO</v>
          </cell>
          <cell r="F1754" t="str">
            <v>DERIVADO PICK UP</v>
          </cell>
          <cell r="G1754" t="str">
            <v>031080004833287</v>
          </cell>
          <cell r="H1754">
            <v>44942</v>
          </cell>
          <cell r="I1754" t="str">
            <v>INCIDENCIA</v>
          </cell>
          <cell r="J1754">
            <v>44944</v>
          </cell>
          <cell r="K1754" t="str">
            <v>JOSE PASTOR AVILA ANCHUNDIA</v>
          </cell>
          <cell r="L1754" t="str">
            <v>OFICINA TRAMACO SAN MARINO</v>
          </cell>
          <cell r="M1754" t="str">
            <v>0913606828</v>
          </cell>
          <cell r="N1754" t="str">
            <v>0992528361</v>
          </cell>
          <cell r="O1754" t="str">
            <v>000000000</v>
          </cell>
          <cell r="P1754" t="str">
            <v>GUAYAQUIL</v>
          </cell>
          <cell r="Q1754" t="str">
            <v>GUAYAQUIL</v>
          </cell>
          <cell r="R1754" t="str">
            <v>GUAYAS</v>
          </cell>
          <cell r="T1754" t="str">
            <v>TRAMACO</v>
          </cell>
          <cell r="U1754" t="str">
            <v>FLEXNETUIO_GYE</v>
          </cell>
          <cell r="V1754">
            <v>1</v>
          </cell>
          <cell r="W1754">
            <v>1</v>
          </cell>
          <cell r="X1754" t="str">
            <v>FLEXNET ECUADOR - MDELIVERY</v>
          </cell>
          <cell r="Y1754" t="str">
            <v>CALLE 28 DE JUNIO S/N Y GARCIA MORENO ENTRADA LLANO GRANDE</v>
          </cell>
        </row>
        <row r="1755">
          <cell r="A1755" t="str">
            <v>4833302</v>
          </cell>
          <cell r="B1755">
            <v>497088</v>
          </cell>
          <cell r="C1755" t="str">
            <v>4833302</v>
          </cell>
          <cell r="D1755" t="str">
            <v>MDELIVERY</v>
          </cell>
          <cell r="E1755" t="str">
            <v>DESPACHO</v>
          </cell>
          <cell r="F1755" t="str">
            <v>NORMAL</v>
          </cell>
          <cell r="G1755" t="str">
            <v>031080004833302</v>
          </cell>
          <cell r="H1755">
            <v>44942</v>
          </cell>
          <cell r="I1755" t="str">
            <v>EN_TRANSITO</v>
          </cell>
          <cell r="J1755">
            <v>44942</v>
          </cell>
          <cell r="K1755" t="str">
            <v>LUCIA EFIGENIA CUERO GONZALEZ</v>
          </cell>
          <cell r="L1755" t="str">
            <v>BARTOLOME RUIZ   CDLA MONTE SINAI    VIA ATACAMES 7 Y MEDIO</v>
          </cell>
          <cell r="M1755" t="str">
            <v>0801182460</v>
          </cell>
          <cell r="N1755" t="str">
            <v>0992704720</v>
          </cell>
          <cell r="O1755" t="str">
            <v>0982726909</v>
          </cell>
          <cell r="P1755" t="str">
            <v>080119</v>
          </cell>
          <cell r="Q1755" t="str">
            <v>ESMERALDAS</v>
          </cell>
          <cell r="R1755" t="str">
            <v>ESMERALDAS</v>
          </cell>
          <cell r="S1755" t="str">
            <v>ESMERALDAS - CASA BONITA</v>
          </cell>
          <cell r="T1755" t="str">
            <v>TRAMACO</v>
          </cell>
          <cell r="U1755" t="str">
            <v>FLEXNETUIO_PROVINCIA</v>
          </cell>
          <cell r="V1755">
            <v>1</v>
          </cell>
          <cell r="W1755">
            <v>1</v>
          </cell>
          <cell r="X1755" t="str">
            <v>FLEXNET ECUADOR - MDELIVERY</v>
          </cell>
          <cell r="Y1755" t="str">
            <v>CALLE 28 DE JUNIO S/N Y GARCIA MORENO ENTRADA LLANO GRANDE</v>
          </cell>
        </row>
        <row r="1756">
          <cell r="A1756" t="str">
            <v>4833570</v>
          </cell>
          <cell r="B1756">
            <v>497089</v>
          </cell>
          <cell r="C1756" t="str">
            <v>4833570</v>
          </cell>
          <cell r="D1756" t="str">
            <v>MDELIVERY</v>
          </cell>
          <cell r="E1756" t="str">
            <v>DESPACHO</v>
          </cell>
          <cell r="F1756" t="str">
            <v>DERIVADO PICK UP</v>
          </cell>
          <cell r="G1756" t="str">
            <v>031080004833570</v>
          </cell>
          <cell r="H1756">
            <v>44942</v>
          </cell>
          <cell r="I1756" t="str">
            <v>INCIDENCIA</v>
          </cell>
          <cell r="J1756">
            <v>44944</v>
          </cell>
          <cell r="K1756" t="str">
            <v>WILLIAM ANDRES MORA MUNOZ</v>
          </cell>
          <cell r="L1756" t="str">
            <v>OFICINA TRAMACO PORTETE</v>
          </cell>
          <cell r="M1756" t="str">
            <v>0909263402</v>
          </cell>
          <cell r="N1756" t="str">
            <v>0989761612</v>
          </cell>
          <cell r="O1756" t="str">
            <v>0989761612</v>
          </cell>
          <cell r="P1756" t="str">
            <v>GUAYAQUIL</v>
          </cell>
          <cell r="Q1756" t="str">
            <v>GUAYAQUIL</v>
          </cell>
          <cell r="R1756" t="str">
            <v>GUAYAS</v>
          </cell>
          <cell r="T1756" t="str">
            <v>TRAMACO</v>
          </cell>
          <cell r="U1756" t="str">
            <v>FLEXNETUIO_GYE</v>
          </cell>
          <cell r="V1756">
            <v>1</v>
          </cell>
          <cell r="W1756">
            <v>1</v>
          </cell>
          <cell r="X1756" t="str">
            <v>FLEXNET ECUADOR - MDELIVERY</v>
          </cell>
          <cell r="Y1756" t="str">
            <v>CALLE 28 DE JUNIO S/N Y GARCIA MORENO ENTRADA LLANO GRANDE</v>
          </cell>
        </row>
        <row r="1757">
          <cell r="A1757" t="str">
            <v>4833577</v>
          </cell>
          <cell r="B1757">
            <v>497090</v>
          </cell>
          <cell r="C1757" t="str">
            <v>4833577</v>
          </cell>
          <cell r="D1757" t="str">
            <v>MDELIVERY</v>
          </cell>
          <cell r="E1757" t="str">
            <v>DESPACHO</v>
          </cell>
          <cell r="F1757" t="str">
            <v>NORMAL</v>
          </cell>
          <cell r="G1757" t="str">
            <v>031080004833577</v>
          </cell>
          <cell r="H1757">
            <v>44942</v>
          </cell>
          <cell r="I1757" t="str">
            <v>ENTREGADO</v>
          </cell>
          <cell r="J1757">
            <v>44943</v>
          </cell>
          <cell r="K1757" t="str">
            <v>Pamela Estefania Lascano Pizarro</v>
          </cell>
          <cell r="L1757" t="str">
            <v>LOS ESTEROS    AV 4 DE NOVIEMBRE SN CALLE 119</v>
          </cell>
          <cell r="M1757" t="str">
            <v>1804377941</v>
          </cell>
          <cell r="N1757" t="str">
            <v>0987850864</v>
          </cell>
          <cell r="O1757" t="str">
            <v>0987850864</v>
          </cell>
          <cell r="P1757" t="str">
            <v>130203</v>
          </cell>
          <cell r="Q1757" t="str">
            <v>MANTA</v>
          </cell>
          <cell r="R1757" t="str">
            <v>MANABI</v>
          </cell>
          <cell r="S1757" t="str">
            <v>MANTA</v>
          </cell>
          <cell r="T1757" t="str">
            <v>TRAMACO</v>
          </cell>
          <cell r="U1757" t="str">
            <v>FLEXNETUIO_PROVINCIA</v>
          </cell>
          <cell r="V1757">
            <v>1</v>
          </cell>
          <cell r="W1757">
            <v>1</v>
          </cell>
          <cell r="X1757" t="str">
            <v>FLEXNET ECUADOR - MDELIVERY</v>
          </cell>
          <cell r="Y1757" t="str">
            <v>CALLE 28 DE JUNIO S/N Y GARCIA MORENO ENTRADA LLANO GRANDE</v>
          </cell>
        </row>
        <row r="1758">
          <cell r="A1758" t="str">
            <v>4833586</v>
          </cell>
          <cell r="B1758">
            <v>497091</v>
          </cell>
          <cell r="C1758" t="str">
            <v>4833586</v>
          </cell>
          <cell r="D1758" t="str">
            <v>MDELIVERY</v>
          </cell>
          <cell r="E1758" t="str">
            <v>DESPACHO</v>
          </cell>
          <cell r="F1758" t="str">
            <v>NORMAL</v>
          </cell>
          <cell r="G1758" t="str">
            <v>031080004833586</v>
          </cell>
          <cell r="H1758">
            <v>44942</v>
          </cell>
          <cell r="I1758" t="str">
            <v>ENTREGADO</v>
          </cell>
          <cell r="J1758">
            <v>44943</v>
          </cell>
          <cell r="K1758" t="str">
            <v>Alex Camilo Martinez Vasconez</v>
          </cell>
          <cell r="L1758" t="str">
            <v>LOS ESTEROS CALLE 4 DE NOVIEMBRE SN Y CALLE 119 O 304</v>
          </cell>
          <cell r="M1758" t="str">
            <v>1804158093</v>
          </cell>
          <cell r="N1758" t="str">
            <v>0992725208</v>
          </cell>
          <cell r="O1758" t="str">
            <v>0992725208</v>
          </cell>
          <cell r="P1758" t="str">
            <v>130204</v>
          </cell>
          <cell r="Q1758" t="str">
            <v>MANTA</v>
          </cell>
          <cell r="R1758" t="str">
            <v>MANABI</v>
          </cell>
          <cell r="S1758" t="str">
            <v>MANTA</v>
          </cell>
          <cell r="T1758" t="str">
            <v>TRAMACO</v>
          </cell>
          <cell r="U1758" t="str">
            <v>FLEXNETUIO_PROVINCIA</v>
          </cell>
          <cell r="V1758">
            <v>1</v>
          </cell>
          <cell r="W1758">
            <v>1</v>
          </cell>
          <cell r="X1758" t="str">
            <v>FLEXNET ECUADOR - MDELIVERY</v>
          </cell>
          <cell r="Y1758" t="str">
            <v>CALLE 28 DE JUNIO S/N Y GARCIA MORENO ENTRADA LLANO GRANDE</v>
          </cell>
        </row>
        <row r="1759">
          <cell r="A1759" t="str">
            <v>4833624</v>
          </cell>
          <cell r="B1759">
            <v>497092</v>
          </cell>
          <cell r="C1759" t="str">
            <v>4833624</v>
          </cell>
          <cell r="D1759" t="str">
            <v>MDELIVERY</v>
          </cell>
          <cell r="E1759" t="str">
            <v>DESPACHO</v>
          </cell>
          <cell r="F1759" t="str">
            <v>NORMAL</v>
          </cell>
          <cell r="G1759" t="str">
            <v>FT80030</v>
          </cell>
          <cell r="H1759">
            <v>44942</v>
          </cell>
          <cell r="I1759" t="str">
            <v>ENTREGADO</v>
          </cell>
          <cell r="J1759">
            <v>44944</v>
          </cell>
          <cell r="K1759" t="str">
            <v>FREDDY MAURICIO PACHACAMA LLUMIQUINGA</v>
          </cell>
          <cell r="L1759" t="str">
            <v>LA MENA  CALLE JOSE MALDONADO Y S18  95 CALLE PEDRO DOMINGUEZ</v>
          </cell>
          <cell r="M1759" t="str">
            <v>1709333304</v>
          </cell>
          <cell r="N1759" t="str">
            <v>0958888608</v>
          </cell>
          <cell r="O1759" t="str">
            <v/>
          </cell>
          <cell r="P1759" t="str">
            <v>170607</v>
          </cell>
          <cell r="Q1759" t="str">
            <v>QUITO</v>
          </cell>
          <cell r="R1759" t="str">
            <v>PICHINCHA</v>
          </cell>
          <cell r="S1759" t="str">
            <v>QUITO</v>
          </cell>
          <cell r="T1759" t="str">
            <v>FLEXTRANS UIO</v>
          </cell>
          <cell r="U1759" t="str">
            <v>FLEXNETUIO_LOCAL</v>
          </cell>
          <cell r="V1759">
            <v>1</v>
          </cell>
          <cell r="W1759">
            <v>1</v>
          </cell>
          <cell r="X1759" t="str">
            <v>FLEXNET ECUADOR - MDELIVERY</v>
          </cell>
          <cell r="Y1759" t="str">
            <v>CALLE 28 DE JUNIO S/N Y GARCIA MORENO ENTRADA LLANO GRANDE</v>
          </cell>
        </row>
        <row r="1760">
          <cell r="A1760" t="str">
            <v>4833633</v>
          </cell>
          <cell r="B1760">
            <v>497093</v>
          </cell>
          <cell r="C1760" t="str">
            <v>4833633</v>
          </cell>
          <cell r="D1760" t="str">
            <v>MDELIVERY</v>
          </cell>
          <cell r="E1760" t="str">
            <v>DESPACHO</v>
          </cell>
          <cell r="F1760" t="str">
            <v>NORMAL</v>
          </cell>
          <cell r="G1760" t="str">
            <v>031080004833633</v>
          </cell>
          <cell r="H1760">
            <v>44942</v>
          </cell>
          <cell r="I1760" t="str">
            <v>EN_TRANSITO</v>
          </cell>
          <cell r="J1760">
            <v>44942</v>
          </cell>
          <cell r="K1760" t="str">
            <v>GOMEZ LUCAS CARLOS ANDRES</v>
          </cell>
          <cell r="L1760" t="str">
            <v>PUERTO LOPEZ CALLE GENERAL CORDOVA SN AV GARCIA MORENO</v>
          </cell>
          <cell r="M1760" t="str">
            <v>1316645348</v>
          </cell>
          <cell r="N1760" t="str">
            <v>0988037476</v>
          </cell>
          <cell r="O1760" t="str">
            <v>0988037476</v>
          </cell>
          <cell r="P1760" t="str">
            <v>130315</v>
          </cell>
          <cell r="Q1760" t="str">
            <v>PUERTO LOPEZ</v>
          </cell>
          <cell r="R1760" t="str">
            <v>MANABI</v>
          </cell>
          <cell r="S1760" t="str">
            <v>PUERTO LOPEZ - SALANGO - RIO CHICO - LAS TUNAS - AYAMPE</v>
          </cell>
          <cell r="T1760" t="str">
            <v>TRAMACO</v>
          </cell>
          <cell r="U1760" t="str">
            <v>FLEXNETUIO_PROVINCIA</v>
          </cell>
          <cell r="V1760">
            <v>1</v>
          </cell>
          <cell r="W1760">
            <v>1</v>
          </cell>
          <cell r="X1760" t="str">
            <v>FLEXNET ECUADOR - MDELIVERY</v>
          </cell>
          <cell r="Y1760" t="str">
            <v>CALLE 28 DE JUNIO S/N Y GARCIA MORENO ENTRADA LLANO GRANDE</v>
          </cell>
        </row>
        <row r="1761">
          <cell r="A1761" t="str">
            <v>4833752</v>
          </cell>
          <cell r="B1761">
            <v>497094</v>
          </cell>
          <cell r="C1761" t="str">
            <v>4833752</v>
          </cell>
          <cell r="D1761" t="str">
            <v>MDELIVERY</v>
          </cell>
          <cell r="E1761" t="str">
            <v>DESPACHO</v>
          </cell>
          <cell r="F1761" t="str">
            <v>NORMAL</v>
          </cell>
          <cell r="G1761" t="str">
            <v>031080004833752</v>
          </cell>
          <cell r="H1761">
            <v>44942</v>
          </cell>
          <cell r="I1761" t="str">
            <v>EN_TRANSITO</v>
          </cell>
          <cell r="J1761">
            <v>44942</v>
          </cell>
          <cell r="K1761" t="str">
            <v>MEDINA HERRERA OMAR CRISTOFER</v>
          </cell>
          <cell r="L1761" t="str">
            <v>LA MANA CALLE AV 19 DE MAYO SN Y MARIA ZAMBRANO</v>
          </cell>
          <cell r="M1761" t="str">
            <v>1722565635</v>
          </cell>
          <cell r="N1761" t="str">
            <v>0998994414</v>
          </cell>
          <cell r="O1761" t="str">
            <v>0998994414</v>
          </cell>
          <cell r="P1761" t="str">
            <v>050201</v>
          </cell>
          <cell r="Q1761" t="str">
            <v>LA MANA</v>
          </cell>
          <cell r="R1761" t="str">
            <v>COTOPAXI</v>
          </cell>
          <cell r="S1761" t="str">
            <v>LA MANA - SAN JACINTO (CHIPE HAMBURGO N2)</v>
          </cell>
          <cell r="T1761" t="str">
            <v>TRAMACO</v>
          </cell>
          <cell r="U1761" t="str">
            <v>FLEXNETUIO_PROVINCIA</v>
          </cell>
          <cell r="V1761">
            <v>1</v>
          </cell>
          <cell r="W1761">
            <v>1</v>
          </cell>
          <cell r="X1761" t="str">
            <v>FLEXNET ECUADOR - MDELIVERY</v>
          </cell>
          <cell r="Y1761" t="str">
            <v>CALLE 28 DE JUNIO S/N Y GARCIA MORENO ENTRADA LLANO GRANDE</v>
          </cell>
        </row>
        <row r="1762">
          <cell r="A1762" t="str">
            <v>4833795</v>
          </cell>
          <cell r="B1762">
            <v>497095</v>
          </cell>
          <cell r="C1762" t="str">
            <v>4833795</v>
          </cell>
          <cell r="D1762" t="str">
            <v>MDELIVERY</v>
          </cell>
          <cell r="E1762" t="str">
            <v>DESPACHO</v>
          </cell>
          <cell r="F1762" t="str">
            <v>NORMAL</v>
          </cell>
          <cell r="G1762" t="str">
            <v>IC4741</v>
          </cell>
          <cell r="H1762">
            <v>44942</v>
          </cell>
          <cell r="I1762" t="str">
            <v>ENTREGADO</v>
          </cell>
          <cell r="J1762">
            <v>44943</v>
          </cell>
          <cell r="K1762" t="str">
            <v>MARCIA EULALIA PALACIOS SARMIENTO</v>
          </cell>
          <cell r="L1762" t="str">
            <v>EL VECINO CALLE AV HUAYNA CAPAC 3 37 ENTRE NUNEZ DE BONILLA Y AV ESPANA</v>
          </cell>
          <cell r="M1762" t="str">
            <v>0103038410</v>
          </cell>
          <cell r="N1762" t="str">
            <v>0995452269</v>
          </cell>
          <cell r="O1762" t="str">
            <v/>
          </cell>
          <cell r="P1762" t="str">
            <v>010104</v>
          </cell>
          <cell r="Q1762" t="str">
            <v>CUENCA</v>
          </cell>
          <cell r="R1762" t="str">
            <v>AZUAY</v>
          </cell>
          <cell r="S1762" t="str">
            <v>CUENCA</v>
          </cell>
          <cell r="T1762" t="str">
            <v>ITSACOURIER</v>
          </cell>
          <cell r="U1762" t="str">
            <v>FLEXNETUIO_PROVINCIA</v>
          </cell>
          <cell r="V1762">
            <v>1</v>
          </cell>
          <cell r="W1762">
            <v>1</v>
          </cell>
          <cell r="X1762" t="str">
            <v>FLEXNET ECUADOR - MDELIVERY</v>
          </cell>
          <cell r="Y1762" t="str">
            <v>CALLE 28 DE JUNIO S/N Y GARCIA MORENO ENTRADA LLANO GRANDE</v>
          </cell>
        </row>
        <row r="1763">
          <cell r="A1763" t="str">
            <v>4833827</v>
          </cell>
          <cell r="B1763">
            <v>497096</v>
          </cell>
          <cell r="C1763" t="str">
            <v>4833827</v>
          </cell>
          <cell r="D1763" t="str">
            <v>MDELIVERY</v>
          </cell>
          <cell r="E1763" t="str">
            <v>DESPACHO</v>
          </cell>
          <cell r="F1763" t="str">
            <v>NORMAL</v>
          </cell>
          <cell r="G1763" t="str">
            <v>FT80025</v>
          </cell>
          <cell r="H1763">
            <v>44942</v>
          </cell>
          <cell r="I1763" t="str">
            <v>ENTREGADO</v>
          </cell>
          <cell r="J1763">
            <v>44943</v>
          </cell>
          <cell r="K1763" t="str">
            <v>CARLOS DANIEL QUICHIMBO TORRES</v>
          </cell>
          <cell r="L1763" t="str">
            <v>NAYON  AV  VIA A NAYON LOTE 9 4 9 PASAJE PADRE JUAN DE VELASCO</v>
          </cell>
          <cell r="M1763" t="str">
            <v>1720217361</v>
          </cell>
          <cell r="N1763" t="str">
            <v>0984329619</v>
          </cell>
          <cell r="O1763" t="str">
            <v>0984329619</v>
          </cell>
          <cell r="P1763" t="str">
            <v>170503</v>
          </cell>
          <cell r="Q1763" t="str">
            <v>QUITO</v>
          </cell>
          <cell r="R1763" t="str">
            <v>PICHINCHA</v>
          </cell>
          <cell r="S1763" t="str">
            <v>QUITO</v>
          </cell>
          <cell r="T1763" t="str">
            <v>FLEXTRANS UIO</v>
          </cell>
          <cell r="U1763" t="str">
            <v>FLEXNETUIO_LOCAL</v>
          </cell>
          <cell r="V1763">
            <v>1</v>
          </cell>
          <cell r="W1763">
            <v>1</v>
          </cell>
          <cell r="X1763" t="str">
            <v>FLEXNET ECUADOR - MDELIVERY</v>
          </cell>
          <cell r="Y1763" t="str">
            <v>CALLE 28 DE JUNIO S/N Y GARCIA MORENO ENTRADA LLANO GRANDE</v>
          </cell>
        </row>
        <row r="1764">
          <cell r="A1764" t="str">
            <v>4833860</v>
          </cell>
          <cell r="B1764">
            <v>497097</v>
          </cell>
          <cell r="C1764" t="str">
            <v>4833860</v>
          </cell>
          <cell r="D1764" t="str">
            <v>MDELIVERY</v>
          </cell>
          <cell r="E1764" t="str">
            <v>DESPACHO</v>
          </cell>
          <cell r="F1764" t="str">
            <v>NORMAL</v>
          </cell>
          <cell r="G1764" t="str">
            <v>FT80033</v>
          </cell>
          <cell r="H1764">
            <v>44942</v>
          </cell>
          <cell r="I1764" t="str">
            <v>ENTREGADO</v>
          </cell>
          <cell r="J1764">
            <v>44943</v>
          </cell>
          <cell r="K1764" t="str">
            <v>ALOMOTO LLIGUIN DIEGO MAURICIO</v>
          </cell>
          <cell r="L1764" t="str">
            <v>LA MAGDALENA AV ALONSO DE ANGULO SN CALLE SERAPIO JAPERABI</v>
          </cell>
          <cell r="M1764" t="str">
            <v>1719288126</v>
          </cell>
          <cell r="N1764" t="str">
            <v>0978728067</v>
          </cell>
          <cell r="O1764" t="str">
            <v>0978728067</v>
          </cell>
          <cell r="P1764" t="str">
            <v>170602</v>
          </cell>
          <cell r="Q1764" t="str">
            <v>QUITO</v>
          </cell>
          <cell r="R1764" t="str">
            <v>PICHINCHA</v>
          </cell>
          <cell r="S1764" t="str">
            <v>QUITO</v>
          </cell>
          <cell r="T1764" t="str">
            <v>FLEXTRANS UIO</v>
          </cell>
          <cell r="U1764" t="str">
            <v>FLEXNETUIO_LOCAL</v>
          </cell>
          <cell r="V1764">
            <v>1</v>
          </cell>
          <cell r="W1764">
            <v>1</v>
          </cell>
          <cell r="X1764" t="str">
            <v>FLEXNET ECUADOR - MDELIVERY</v>
          </cell>
          <cell r="Y1764" t="str">
            <v>CALLE 28 DE JUNIO S/N Y GARCIA MORENO ENTRADA LLANO GRANDE</v>
          </cell>
        </row>
        <row r="1765">
          <cell r="A1765" t="str">
            <v>4833902</v>
          </cell>
          <cell r="B1765">
            <v>497098</v>
          </cell>
          <cell r="C1765" t="str">
            <v>4833902</v>
          </cell>
          <cell r="D1765" t="str">
            <v>MDELIVERY</v>
          </cell>
          <cell r="E1765" t="str">
            <v>DESPACHO</v>
          </cell>
          <cell r="F1765" t="str">
            <v>NORMAL</v>
          </cell>
          <cell r="G1765" t="str">
            <v>031080004833902</v>
          </cell>
          <cell r="H1765">
            <v>44942</v>
          </cell>
          <cell r="I1765" t="str">
            <v>EN_TRANSITO</v>
          </cell>
          <cell r="J1765">
            <v>44942</v>
          </cell>
          <cell r="K1765" t="str">
            <v>CARLOS ANDRES GOMEZ LUCAS</v>
          </cell>
          <cell r="L1765" t="str">
            <v>PUERTO LOPEZ CALLE GENERAL CORDOVA  SN AV GARCIA MORENO</v>
          </cell>
          <cell r="M1765" t="str">
            <v>1316645348</v>
          </cell>
          <cell r="N1765" t="str">
            <v>0964185096</v>
          </cell>
          <cell r="O1765" t="str">
            <v>0964185096</v>
          </cell>
          <cell r="P1765" t="str">
            <v>130315</v>
          </cell>
          <cell r="Q1765" t="str">
            <v>PUERTO LOPEZ</v>
          </cell>
          <cell r="R1765" t="str">
            <v>MANABI</v>
          </cell>
          <cell r="S1765" t="str">
            <v>PUERTO LOPEZ - SALANGO - RIO CHICO - LAS TUNAS - AYAMPE</v>
          </cell>
          <cell r="T1765" t="str">
            <v>TRAMACO</v>
          </cell>
          <cell r="U1765" t="str">
            <v>FLEXNETUIO_PROVINCIA</v>
          </cell>
          <cell r="V1765">
            <v>1</v>
          </cell>
          <cell r="W1765">
            <v>1</v>
          </cell>
          <cell r="X1765" t="str">
            <v>FLEXNET ECUADOR - MDELIVERY</v>
          </cell>
          <cell r="Y1765" t="str">
            <v>CALLE 28 DE JUNIO S/N Y GARCIA MORENO ENTRADA LLANO GRANDE</v>
          </cell>
        </row>
        <row r="1766">
          <cell r="A1766" t="str">
            <v>4833974</v>
          </cell>
          <cell r="B1766">
            <v>497099</v>
          </cell>
          <cell r="C1766" t="str">
            <v>4833974</v>
          </cell>
          <cell r="D1766" t="str">
            <v>MDELIVERY</v>
          </cell>
          <cell r="E1766" t="str">
            <v>DESPACHO</v>
          </cell>
          <cell r="F1766" t="str">
            <v>DERIVADO PICK UP</v>
          </cell>
          <cell r="G1766" t="str">
            <v>031080004833974</v>
          </cell>
          <cell r="H1766">
            <v>44942</v>
          </cell>
          <cell r="I1766" t="str">
            <v>ENTREGADO</v>
          </cell>
          <cell r="J1766">
            <v>44944</v>
          </cell>
          <cell r="K1766" t="str">
            <v>BRYAN ALEJANDRO PERALTA CHULCA</v>
          </cell>
          <cell r="L1766" t="str">
            <v>OFICINA TRAMACO AMERICA</v>
          </cell>
          <cell r="M1766" t="str">
            <v>1723080329</v>
          </cell>
          <cell r="N1766" t="str">
            <v>0998831191</v>
          </cell>
          <cell r="O1766" t="str">
            <v>0998831191</v>
          </cell>
          <cell r="P1766" t="str">
            <v>QUITO</v>
          </cell>
          <cell r="Q1766" t="str">
            <v>QUITO</v>
          </cell>
          <cell r="R1766" t="str">
            <v>PICHINCHA</v>
          </cell>
          <cell r="T1766" t="str">
            <v>TRAMACO</v>
          </cell>
          <cell r="U1766" t="str">
            <v>FLEXNETUIO_LOCAL</v>
          </cell>
          <cell r="V1766">
            <v>1</v>
          </cell>
          <cell r="W1766">
            <v>1</v>
          </cell>
          <cell r="X1766" t="str">
            <v>FLEXNET ECUADOR - MDELIVERY</v>
          </cell>
          <cell r="Y1766" t="str">
            <v>CALLE 28 DE JUNIO S/N Y GARCIA MORENO ENTRADA LLANO GRANDE</v>
          </cell>
        </row>
        <row r="1767">
          <cell r="A1767" t="str">
            <v>4834091</v>
          </cell>
          <cell r="B1767">
            <v>497100</v>
          </cell>
          <cell r="C1767" t="str">
            <v>4834091</v>
          </cell>
          <cell r="D1767" t="str">
            <v>MDELIVERY</v>
          </cell>
          <cell r="E1767" t="str">
            <v>DESPACHO</v>
          </cell>
          <cell r="F1767" t="str">
            <v>NORMAL</v>
          </cell>
          <cell r="G1767" t="str">
            <v>FT80060</v>
          </cell>
          <cell r="H1767">
            <v>44942</v>
          </cell>
          <cell r="I1767" t="str">
            <v>ENTREGADO</v>
          </cell>
          <cell r="J1767">
            <v>44943</v>
          </cell>
          <cell r="K1767" t="str">
            <v>MIGUEL ANGEL PONCE TOALA</v>
          </cell>
          <cell r="L1767" t="str">
            <v>TARQUI COOP JUAN MONTALVO VIA DAULE KM 8 Y MEDIO</v>
          </cell>
          <cell r="M1767" t="str">
            <v>0930991773</v>
          </cell>
          <cell r="N1767" t="str">
            <v>0996443297</v>
          </cell>
          <cell r="O1767" t="str">
            <v>0996444345</v>
          </cell>
          <cell r="P1767" t="str">
            <v>090606</v>
          </cell>
          <cell r="Q1767" t="str">
            <v>GUAYAQUIL</v>
          </cell>
          <cell r="R1767" t="str">
            <v>GUAYAS</v>
          </cell>
          <cell r="S1767" t="str">
            <v>GUAYAQUIL</v>
          </cell>
          <cell r="T1767" t="str">
            <v>ITSACOURIER</v>
          </cell>
          <cell r="U1767" t="str">
            <v>FLEXNETUIO_GYE</v>
          </cell>
          <cell r="V1767">
            <v>1</v>
          </cell>
          <cell r="W1767">
            <v>1</v>
          </cell>
          <cell r="X1767" t="str">
            <v>FLEXNET ECUADOR - MDELIVERY</v>
          </cell>
          <cell r="Y1767" t="str">
            <v>CALLE 28 DE JUNIO S/N Y GARCIA MORENO ENTRADA LLANO GRANDE</v>
          </cell>
        </row>
        <row r="1768">
          <cell r="A1768" t="str">
            <v>4834101</v>
          </cell>
          <cell r="B1768">
            <v>497101</v>
          </cell>
          <cell r="C1768" t="str">
            <v>4834101</v>
          </cell>
          <cell r="D1768" t="str">
            <v>MDELIVERY</v>
          </cell>
          <cell r="E1768" t="str">
            <v>DESPACHO</v>
          </cell>
          <cell r="F1768" t="str">
            <v>NORMAL</v>
          </cell>
          <cell r="G1768" t="str">
            <v>031080004834101</v>
          </cell>
          <cell r="H1768">
            <v>44942</v>
          </cell>
          <cell r="I1768" t="str">
            <v>INCIDENCIA</v>
          </cell>
          <cell r="J1768">
            <v>44944</v>
          </cell>
          <cell r="K1768" t="str">
            <v>HOLGER ALEXI TUBAY VERA</v>
          </cell>
          <cell r="L1768" t="str">
            <v>TARQUI CALLE BRASILIA LOTE 10 CALLE URUGUAY</v>
          </cell>
          <cell r="M1768" t="str">
            <v>1312009838</v>
          </cell>
          <cell r="N1768" t="str">
            <v>0984079359</v>
          </cell>
          <cell r="O1768" t="str">
            <v>0984079359</v>
          </cell>
          <cell r="P1768" t="str">
            <v>130206</v>
          </cell>
          <cell r="Q1768" t="str">
            <v>MANTA</v>
          </cell>
          <cell r="R1768" t="str">
            <v>MANABI</v>
          </cell>
          <cell r="S1768" t="str">
            <v>MANTA</v>
          </cell>
          <cell r="T1768" t="str">
            <v>TRAMACO</v>
          </cell>
          <cell r="U1768" t="str">
            <v>FLEXNETUIO_PROVINCIA</v>
          </cell>
          <cell r="V1768">
            <v>1</v>
          </cell>
          <cell r="W1768">
            <v>1</v>
          </cell>
          <cell r="X1768" t="str">
            <v>FLEXNET ECUADOR - MDELIVERY</v>
          </cell>
          <cell r="Y1768" t="str">
            <v>CALLE 28 DE JUNIO S/N Y GARCIA MORENO ENTRADA LLANO GRANDE</v>
          </cell>
        </row>
        <row r="1769">
          <cell r="A1769" t="str">
            <v>4791684</v>
          </cell>
          <cell r="B1769">
            <v>497102</v>
          </cell>
          <cell r="C1769" t="str">
            <v>4791684</v>
          </cell>
          <cell r="D1769" t="str">
            <v>MDELIVERY</v>
          </cell>
          <cell r="E1769" t="str">
            <v>DESPACHO</v>
          </cell>
          <cell r="F1769" t="str">
            <v>NORMAL</v>
          </cell>
          <cell r="G1769" t="str">
            <v>031080004791684</v>
          </cell>
          <cell r="H1769">
            <v>44942</v>
          </cell>
          <cell r="I1769" t="str">
            <v>ENTREGADO</v>
          </cell>
          <cell r="J1769">
            <v>44943</v>
          </cell>
          <cell r="K1769" t="str">
            <v>BALY ILOVASKY VERA MONTENEGRO</v>
          </cell>
          <cell r="L1769" t="str">
            <v>ANDRES DE VERA CALLE 15 DE ABRIL SN Y SAN IGNACIO</v>
          </cell>
          <cell r="M1769" t="str">
            <v>1305660084</v>
          </cell>
          <cell r="N1769" t="str">
            <v>0987457061</v>
          </cell>
          <cell r="O1769" t="str">
            <v>0987457061</v>
          </cell>
          <cell r="P1769" t="str">
            <v>130107</v>
          </cell>
          <cell r="Q1769" t="str">
            <v>PORTOVIEJO</v>
          </cell>
          <cell r="R1769" t="str">
            <v>MANABI</v>
          </cell>
          <cell r="S1769" t="str">
            <v>PORTOVIEJO</v>
          </cell>
          <cell r="T1769" t="str">
            <v>TRAMACO</v>
          </cell>
          <cell r="U1769" t="str">
            <v>FLEXNETUIO_PROVINCIA</v>
          </cell>
          <cell r="V1769">
            <v>1</v>
          </cell>
          <cell r="W1769">
            <v>1</v>
          </cell>
          <cell r="X1769" t="str">
            <v>FLEXNET ECUADOR - MDELIVERY</v>
          </cell>
          <cell r="Y1769" t="str">
            <v>CALLE 28 DE JUNIO S/N Y GARCIA MORENO ENTRADA LLANO GRANDE</v>
          </cell>
        </row>
        <row r="1770">
          <cell r="A1770" t="str">
            <v>4798850</v>
          </cell>
          <cell r="B1770">
            <v>497103</v>
          </cell>
          <cell r="C1770" t="str">
            <v>4798850</v>
          </cell>
          <cell r="D1770" t="str">
            <v>MDELIVERY</v>
          </cell>
          <cell r="E1770" t="str">
            <v>DESPACHO</v>
          </cell>
          <cell r="F1770" t="str">
            <v>DERIVADO PICK UP</v>
          </cell>
          <cell r="G1770" t="str">
            <v>031080004798850</v>
          </cell>
          <cell r="H1770">
            <v>44942</v>
          </cell>
          <cell r="I1770" t="str">
            <v>ENTREGADO</v>
          </cell>
          <cell r="J1770">
            <v>44943</v>
          </cell>
          <cell r="K1770" t="str">
            <v>ZAMBRANO ZAMBRANO LUIS EDI</v>
          </cell>
          <cell r="L1770" t="str">
            <v>OFICINA TRAMACO PORTOVIEJO CENTRO DE DISTRIBUCION</v>
          </cell>
          <cell r="M1770" t="str">
            <v>1308807286</v>
          </cell>
          <cell r="N1770" t="str">
            <v>0998537670</v>
          </cell>
          <cell r="O1770" t="str">
            <v>0998537670</v>
          </cell>
          <cell r="P1770" t="str">
            <v>PORTOVIEJO</v>
          </cell>
          <cell r="Q1770" t="str">
            <v>PORTOVIEJO</v>
          </cell>
          <cell r="R1770" t="str">
            <v>MANABI</v>
          </cell>
          <cell r="T1770" t="str">
            <v>TRAMACO</v>
          </cell>
          <cell r="U1770" t="str">
            <v>FLEXNETUIO_PROVINCIA</v>
          </cell>
          <cell r="V1770">
            <v>1</v>
          </cell>
          <cell r="W1770">
            <v>1</v>
          </cell>
          <cell r="X1770" t="str">
            <v>FLEXNET ECUADOR - MDELIVERY</v>
          </cell>
          <cell r="Y1770" t="str">
            <v>CALLE 28 DE JUNIO S/N Y GARCIA MORENO ENTRADA LLANO GRANDE</v>
          </cell>
        </row>
        <row r="1771">
          <cell r="A1771" t="str">
            <v>4814960</v>
          </cell>
          <cell r="B1771">
            <v>497104</v>
          </cell>
          <cell r="C1771" t="str">
            <v>4814960</v>
          </cell>
          <cell r="D1771" t="str">
            <v>MDELIVERY</v>
          </cell>
          <cell r="E1771" t="str">
            <v>DESPACHO</v>
          </cell>
          <cell r="F1771" t="str">
            <v>DERIVADO PICK UP</v>
          </cell>
          <cell r="G1771" t="str">
            <v>031080004814960</v>
          </cell>
          <cell r="H1771">
            <v>44942</v>
          </cell>
          <cell r="I1771" t="str">
            <v>ENTREGADO</v>
          </cell>
          <cell r="J1771">
            <v>44944</v>
          </cell>
          <cell r="K1771" t="str">
            <v>ANTONY PAUL CARAPAZ GUAMANI</v>
          </cell>
          <cell r="L1771" t="str">
            <v>OFICINA TRAMACO CENTRO DE TRANSFERENCIA CARCELEN</v>
          </cell>
          <cell r="M1771" t="str">
            <v>1725759128</v>
          </cell>
          <cell r="N1771" t="str">
            <v>0963207382</v>
          </cell>
          <cell r="O1771" t="str">
            <v>0963207382</v>
          </cell>
          <cell r="P1771" t="str">
            <v>QUITO</v>
          </cell>
          <cell r="Q1771" t="str">
            <v>QUITO</v>
          </cell>
          <cell r="R1771" t="str">
            <v>PICHINCHA</v>
          </cell>
          <cell r="T1771" t="str">
            <v>TRAMACO</v>
          </cell>
          <cell r="U1771" t="str">
            <v>FLEXNETUIO_LOCAL</v>
          </cell>
          <cell r="V1771">
            <v>1</v>
          </cell>
          <cell r="W1771">
            <v>1</v>
          </cell>
          <cell r="X1771" t="str">
            <v>FLEXNET ECUADOR - MDELIVERY</v>
          </cell>
          <cell r="Y1771" t="str">
            <v>CALLE 28 DE JUNIO S/N Y GARCIA MORENO ENTRADA LLANO GRANDE</v>
          </cell>
        </row>
        <row r="1772">
          <cell r="A1772" t="str">
            <v>4665274</v>
          </cell>
          <cell r="B1772">
            <v>497059</v>
          </cell>
          <cell r="C1772" t="str">
            <v>4665274</v>
          </cell>
          <cell r="D1772" t="str">
            <v>MDELIVERY</v>
          </cell>
          <cell r="E1772" t="str">
            <v>DESPACHO</v>
          </cell>
          <cell r="F1772" t="str">
            <v>DERIVADO PICK UP</v>
          </cell>
          <cell r="G1772" t="str">
            <v>031080004665274</v>
          </cell>
          <cell r="H1772">
            <v>44942</v>
          </cell>
          <cell r="I1772" t="str">
            <v>INCIDENCIA</v>
          </cell>
          <cell r="J1772">
            <v>44944</v>
          </cell>
          <cell r="K1772" t="str">
            <v>MANUEL EDUARDO QUISHPE GUANOLUISA</v>
          </cell>
          <cell r="L1772" t="str">
            <v>OFICINA TRAMACO LATACUNGA</v>
          </cell>
          <cell r="M1772" t="str">
            <v>1719773747</v>
          </cell>
          <cell r="N1772" t="str">
            <v>0984508255</v>
          </cell>
          <cell r="O1772" t="str">
            <v>0984508255</v>
          </cell>
          <cell r="P1772" t="str">
            <v>LATACUNGA</v>
          </cell>
          <cell r="Q1772" t="str">
            <v>LATACUNGA</v>
          </cell>
          <cell r="R1772" t="str">
            <v>COTOPAXI</v>
          </cell>
          <cell r="T1772" t="str">
            <v>TRAMACO</v>
          </cell>
          <cell r="U1772" t="str">
            <v>FLEXNETUIO_PROVINCIA</v>
          </cell>
          <cell r="V1772">
            <v>1</v>
          </cell>
          <cell r="W1772">
            <v>1</v>
          </cell>
          <cell r="X1772" t="str">
            <v>FLEXNET ECUADOR - MDELIVERY</v>
          </cell>
          <cell r="Y1772" t="str">
            <v>CALLE 28 DE JUNIO S/N Y GARCIA MORENO ENTRADA LLANO GRANDE</v>
          </cell>
        </row>
        <row r="1773">
          <cell r="A1773" t="str">
            <v>SG_2023_37</v>
          </cell>
          <cell r="B1773">
            <v>497058</v>
          </cell>
          <cell r="C1773" t="str">
            <v>SG_2023_37</v>
          </cell>
          <cell r="D1773" t="str">
            <v>SG</v>
          </cell>
          <cell r="E1773" t="str">
            <v>DESPACHO</v>
          </cell>
          <cell r="F1773" t="str">
            <v>NORMAL</v>
          </cell>
          <cell r="G1773" t="str">
            <v>TF79940</v>
          </cell>
          <cell r="H1773">
            <v>44942</v>
          </cell>
          <cell r="I1773" t="str">
            <v>ENTREGADO</v>
          </cell>
          <cell r="J1773">
            <v>44942</v>
          </cell>
          <cell r="K1773" t="str">
            <v xml:space="preserve">NATHALY APOLINARIO </v>
          </cell>
          <cell r="L1773" t="str">
            <v>LEONIDAS PLAZA Y FRANCISCO SEGURA, COMO REFERENCIA A LADO DE LA CASA SE ENCUENTRA PANADERÍA RICO PAN</v>
          </cell>
          <cell r="M1773" t="str">
            <v>593 96 397 2586</v>
          </cell>
          <cell r="P1773" t="str">
            <v>GUAYAQUIL</v>
          </cell>
          <cell r="Q1773" t="str">
            <v>GUAYAQUIL</v>
          </cell>
          <cell r="R1773" t="str">
            <v>GUAYAS</v>
          </cell>
          <cell r="T1773" t="str">
            <v>FLEXTRANS GYE</v>
          </cell>
          <cell r="U1773" t="str">
            <v>FLEXNETGYE_LOCAL</v>
          </cell>
          <cell r="V1773">
            <v>1</v>
          </cell>
          <cell r="W1773">
            <v>1.1499999999999999</v>
          </cell>
          <cell r="X1773" t="str">
            <v>FLEXNET - GYE</v>
          </cell>
          <cell r="Y1773" t="str">
            <v>FERNANDO GUTIERREZ HILL KM 8 1/2 VIA DAULE</v>
          </cell>
        </row>
        <row r="1774">
          <cell r="A1774" t="str">
            <v>ZP_2023_006</v>
          </cell>
          <cell r="B1774">
            <v>497057</v>
          </cell>
          <cell r="C1774" t="str">
            <v>ZP_2023_006</v>
          </cell>
          <cell r="D1774" t="str">
            <v>ZIPPAK</v>
          </cell>
          <cell r="E1774" t="str">
            <v>DESPACHO</v>
          </cell>
          <cell r="F1774" t="str">
            <v>NORMAL</v>
          </cell>
          <cell r="G1774" t="str">
            <v>79939</v>
          </cell>
          <cell r="H1774">
            <v>44942</v>
          </cell>
          <cell r="I1774" t="str">
            <v>ENTREGADO</v>
          </cell>
          <cell r="J1774">
            <v>44942</v>
          </cell>
          <cell r="K1774" t="str">
            <v>SOLUBLES INSTANTANEOS SICA C.A.</v>
          </cell>
          <cell r="L1774" t="str">
            <v>KM 2 AV CARLOS JULIO AROSEMENA</v>
          </cell>
          <cell r="M1774" t="str">
            <v>ING. GEOVANNY SCHWEITZER - RUC: 0990002959001</v>
          </cell>
          <cell r="N1774" t="str">
            <v>02202220 - 02202231</v>
          </cell>
          <cell r="P1774" t="str">
            <v>090603</v>
          </cell>
          <cell r="Q1774" t="str">
            <v>GUAYAQUIL</v>
          </cell>
          <cell r="R1774" t="str">
            <v>GUAYAS</v>
          </cell>
          <cell r="S1774" t="str">
            <v>GUAYAQUIL</v>
          </cell>
          <cell r="T1774" t="str">
            <v>FLEXTRANS GYE</v>
          </cell>
          <cell r="U1774" t="str">
            <v>FLEXNETGYE_LOCAL</v>
          </cell>
          <cell r="V1774">
            <v>4</v>
          </cell>
          <cell r="W1774">
            <v>1372.8</v>
          </cell>
          <cell r="X1774" t="str">
            <v>FLEXNET GUAYAQUIL</v>
          </cell>
          <cell r="Y1774" t="str">
            <v>FERNANDO GUTIERREZ HILL KM 8 1/2 VIA DAULE COOP. JUAN MONTALVO / FRENTE A PEPSI COLA</v>
          </cell>
        </row>
        <row r="1775">
          <cell r="A1775" t="str">
            <v>2484024</v>
          </cell>
          <cell r="B1775">
            <v>497018</v>
          </cell>
          <cell r="C1775" t="str">
            <v>2484024</v>
          </cell>
          <cell r="D1775" t="str">
            <v>MDELIVERY</v>
          </cell>
          <cell r="E1775" t="str">
            <v>DESPACHO</v>
          </cell>
          <cell r="F1775" t="str">
            <v>NORMAL</v>
          </cell>
          <cell r="G1775" t="str">
            <v>FT80013</v>
          </cell>
          <cell r="H1775">
            <v>44942</v>
          </cell>
          <cell r="I1775" t="str">
            <v>ENTREGADO</v>
          </cell>
          <cell r="J1775">
            <v>44944</v>
          </cell>
          <cell r="K1775" t="str">
            <v xml:space="preserve">SANDRA PASQUEL_GAMAPARTES CIA LTDA </v>
          </cell>
          <cell r="L1775" t="str">
            <v>AV 10 DE AGOSTO N6968 I AVELLANEDAS CONJUNTO DE BODEGAS PARQUENOR LOCAL A 22 JUNTO AL BANCO DE GUAYAQUIL</v>
          </cell>
          <cell r="M1775" t="str">
            <v>1791951980001</v>
          </cell>
          <cell r="N1775" t="str">
            <v>0987472877</v>
          </cell>
          <cell r="O1775" t="str">
            <v/>
          </cell>
          <cell r="P1775" t="str">
            <v>QUITO</v>
          </cell>
          <cell r="Q1775" t="str">
            <v>QUITO</v>
          </cell>
          <cell r="R1775" t="str">
            <v>PICHINCHA</v>
          </cell>
          <cell r="T1775" t="str">
            <v>FLEXTRANS UIO</v>
          </cell>
          <cell r="U1775" t="str">
            <v>FLEXNETUIO_LOCAL</v>
          </cell>
          <cell r="V1775">
            <v>1</v>
          </cell>
          <cell r="W1775">
            <v>1</v>
          </cell>
          <cell r="X1775" t="str">
            <v>FLEXNET ECUADOR - MDELIVERY</v>
          </cell>
          <cell r="Y1775" t="str">
            <v>CALLE 28 DE JUNIO S/N Y GARCIA MORENO ENTRADA LLANO GRANDE</v>
          </cell>
        </row>
        <row r="1776">
          <cell r="A1776" t="str">
            <v>2484025</v>
          </cell>
          <cell r="B1776">
            <v>497019</v>
          </cell>
          <cell r="C1776" t="str">
            <v>2484025</v>
          </cell>
          <cell r="D1776" t="str">
            <v>MDELIVERY</v>
          </cell>
          <cell r="E1776" t="str">
            <v>DESPACHO</v>
          </cell>
          <cell r="F1776" t="str">
            <v>NORMAL</v>
          </cell>
          <cell r="G1776" t="str">
            <v>FT80017</v>
          </cell>
          <cell r="H1776">
            <v>44942</v>
          </cell>
          <cell r="I1776" t="str">
            <v>ENTREGADO</v>
          </cell>
          <cell r="J1776">
            <v>44943</v>
          </cell>
          <cell r="K1776" t="str">
            <v>EDISON ROMULO ENRIQUEZ POZO_EDISON ROMULO ENRIQUEZ POZO</v>
          </cell>
          <cell r="L1776" t="str">
            <v>PQA CHILLOGALLO SECTOR CDLA IBARRA BARRIO LA DELICIA CALLE LUIS DUQUE Y PASAJE S41A CASA 2PS SP CON REJAS VERDES REF A MEDIA CUADRA ESC ANTONIO NARINO</v>
          </cell>
          <cell r="M1776" t="str">
            <v>0401435417001</v>
          </cell>
          <cell r="N1776" t="str">
            <v>0984050481</v>
          </cell>
          <cell r="O1776" t="str">
            <v/>
          </cell>
          <cell r="P1776" t="str">
            <v>QUITO</v>
          </cell>
          <cell r="Q1776" t="str">
            <v>QUITO</v>
          </cell>
          <cell r="R1776" t="str">
            <v>PICHINCHA</v>
          </cell>
          <cell r="T1776" t="str">
            <v>FLEXTRANS UIO</v>
          </cell>
          <cell r="U1776" t="str">
            <v>FLEXNETUIO_LOCAL</v>
          </cell>
          <cell r="V1776">
            <v>1</v>
          </cell>
          <cell r="W1776">
            <v>1</v>
          </cell>
          <cell r="X1776" t="str">
            <v>FLEXNET ECUADOR - MDELIVERY</v>
          </cell>
          <cell r="Y1776" t="str">
            <v>CALLE 28 DE JUNIO S/N Y GARCIA MORENO ENTRADA LLANO GRANDE</v>
          </cell>
        </row>
        <row r="1777">
          <cell r="A1777" t="str">
            <v>2484026</v>
          </cell>
          <cell r="B1777">
            <v>497020</v>
          </cell>
          <cell r="C1777" t="str">
            <v>2484026</v>
          </cell>
          <cell r="D1777" t="str">
            <v>MDELIVERY</v>
          </cell>
          <cell r="E1777" t="str">
            <v>DESPACHO</v>
          </cell>
          <cell r="F1777" t="str">
            <v>NORMAL</v>
          </cell>
          <cell r="G1777" t="str">
            <v>FT80049</v>
          </cell>
          <cell r="H1777">
            <v>44942</v>
          </cell>
          <cell r="I1777" t="str">
            <v>ENTREGADO</v>
          </cell>
          <cell r="J1777">
            <v>44943</v>
          </cell>
          <cell r="K1777" t="str">
            <v>EDWIN AVILES MARMOL o JUAN CARLOS HOUNGA_BANCO DEL PACIFICO</v>
          </cell>
          <cell r="L1777" t="str">
            <v>P ICAZA Y PEDRO CARBO EDIFICIO ANEXO 1 BANCO DEL PACIFICO PISO 5 AREA COBRANZAS</v>
          </cell>
          <cell r="M1777" t="str">
            <v>0990005737001</v>
          </cell>
          <cell r="N1777" t="str">
            <v>0984600152/0984934161</v>
          </cell>
          <cell r="O1777" t="str">
            <v/>
          </cell>
          <cell r="P1777" t="str">
            <v>GUAYAQUIL</v>
          </cell>
          <cell r="Q1777" t="str">
            <v>GUAYAQUIL</v>
          </cell>
          <cell r="R1777" t="str">
            <v>GUAYAS</v>
          </cell>
          <cell r="T1777" t="str">
            <v>ITSACOURIER</v>
          </cell>
          <cell r="U1777" t="str">
            <v>FLEXNETUIO_GYE</v>
          </cell>
          <cell r="V1777">
            <v>1</v>
          </cell>
          <cell r="W1777">
            <v>1</v>
          </cell>
          <cell r="X1777" t="str">
            <v>FLEXNET ECUADOR - MDELIVERY</v>
          </cell>
          <cell r="Y1777" t="str">
            <v>CALLE 28 DE JUNIO S/N Y GARCIA MORENO ENTRADA LLANO GRANDE</v>
          </cell>
        </row>
        <row r="1778">
          <cell r="A1778" t="str">
            <v>2484027</v>
          </cell>
          <cell r="B1778">
            <v>497021</v>
          </cell>
          <cell r="C1778" t="str">
            <v>2484027</v>
          </cell>
          <cell r="D1778" t="str">
            <v>MDELIVERY</v>
          </cell>
          <cell r="E1778" t="str">
            <v>DESPACHO</v>
          </cell>
          <cell r="F1778" t="str">
            <v>NORMAL</v>
          </cell>
          <cell r="G1778" t="str">
            <v>FT80053</v>
          </cell>
          <cell r="H1778">
            <v>44942</v>
          </cell>
          <cell r="I1778" t="str">
            <v>ENTREGADO</v>
          </cell>
          <cell r="J1778">
            <v>44943</v>
          </cell>
          <cell r="K1778" t="str">
            <v>Cristhiam Castro_ DINERS CLUB DEL ECUADOR S A SOCIEDAD FINANCIERA</v>
          </cell>
          <cell r="L1778" t="str">
            <v>Victor Emilio Estrada y Lomas Edificio Diners club</v>
          </cell>
          <cell r="M1778" t="str">
            <v>1790010937001</v>
          </cell>
          <cell r="N1778" t="str">
            <v>0995617346</v>
          </cell>
          <cell r="O1778" t="str">
            <v/>
          </cell>
          <cell r="P1778" t="str">
            <v>GUAYAQUIL</v>
          </cell>
          <cell r="Q1778" t="str">
            <v>GUAYAQUIL</v>
          </cell>
          <cell r="R1778" t="str">
            <v>GUAYAS</v>
          </cell>
          <cell r="T1778" t="str">
            <v>ITSACOURIER</v>
          </cell>
          <cell r="U1778" t="str">
            <v>FLEXNETUIO_GYE</v>
          </cell>
          <cell r="V1778">
            <v>1</v>
          </cell>
          <cell r="W1778">
            <v>1</v>
          </cell>
          <cell r="X1778" t="str">
            <v>FLEXNET ECUADOR - MDELIVERY</v>
          </cell>
          <cell r="Y1778" t="str">
            <v>CALLE 28 DE JUNIO S/N Y GARCIA MORENO ENTRADA LLANO GRANDE</v>
          </cell>
        </row>
        <row r="1779">
          <cell r="A1779" t="str">
            <v>2484028</v>
          </cell>
          <cell r="B1779">
            <v>497022</v>
          </cell>
          <cell r="C1779" t="str">
            <v>2484028</v>
          </cell>
          <cell r="D1779" t="str">
            <v>MDELIVERY</v>
          </cell>
          <cell r="E1779" t="str">
            <v>DESPACHO</v>
          </cell>
          <cell r="F1779" t="str">
            <v>NORMAL</v>
          </cell>
          <cell r="G1779" t="str">
            <v>FT80015</v>
          </cell>
          <cell r="H1779">
            <v>44942</v>
          </cell>
          <cell r="I1779" t="str">
            <v>ENTREGADO</v>
          </cell>
          <cell r="J1779">
            <v>44943</v>
          </cell>
          <cell r="K1779" t="str">
            <v>Sandra Troya Romero_ASOCIACION ECUATORIANO ALEMANA DE CULTURA Y EDUCAC</v>
          </cell>
          <cell r="L1779" t="str">
            <v xml:space="preserve">CUMBAYA ALFONSO DE LAMINA S6 120 Y AV ESCALON DE LUMBISI recibe hasta las 16 00 horas </v>
          </cell>
          <cell r="M1779" t="str">
            <v>1790132927001</v>
          </cell>
          <cell r="N1779" t="str">
            <v>0999720134</v>
          </cell>
          <cell r="O1779" t="str">
            <v/>
          </cell>
          <cell r="P1779" t="str">
            <v>QUITO</v>
          </cell>
          <cell r="Q1779" t="str">
            <v>QUITO</v>
          </cell>
          <cell r="R1779" t="str">
            <v>PICHINCHA</v>
          </cell>
          <cell r="T1779" t="str">
            <v>FLEXTRANS UIO</v>
          </cell>
          <cell r="U1779" t="str">
            <v>FLEXNETUIO_LOCAL</v>
          </cell>
          <cell r="V1779">
            <v>1</v>
          </cell>
          <cell r="W1779">
            <v>1</v>
          </cell>
          <cell r="X1779" t="str">
            <v>FLEXNET ECUADOR - MDELIVERY</v>
          </cell>
          <cell r="Y1779" t="str">
            <v>CALLE 28 DE JUNIO S/N Y GARCIA MORENO ENTRADA LLANO GRANDE</v>
          </cell>
        </row>
        <row r="1780">
          <cell r="A1780" t="str">
            <v>2484034</v>
          </cell>
          <cell r="B1780">
            <v>497023</v>
          </cell>
          <cell r="C1780" t="str">
            <v>2484034</v>
          </cell>
          <cell r="D1780" t="str">
            <v>MDELIVERY</v>
          </cell>
          <cell r="E1780" t="str">
            <v>DESPACHO</v>
          </cell>
          <cell r="F1780" t="str">
            <v>NORMAL</v>
          </cell>
          <cell r="G1780" t="str">
            <v>FT80047</v>
          </cell>
          <cell r="H1780">
            <v>44942</v>
          </cell>
          <cell r="I1780" t="str">
            <v>ENTREGADO</v>
          </cell>
          <cell r="J1780">
            <v>44943</v>
          </cell>
          <cell r="K1780" t="str">
            <v xml:space="preserve">Gladys Perez_SERVICENTURIOSA S A </v>
          </cell>
          <cell r="L1780" t="str">
            <v>Av Juan tanca Marengo Arq Guillermo Cubillo 1171 y Dr Emilio Romero Menendez detras de la Coca Cola</v>
          </cell>
          <cell r="M1780" t="str">
            <v>0992856386001</v>
          </cell>
          <cell r="N1780" t="str">
            <v>0982694989</v>
          </cell>
          <cell r="O1780" t="str">
            <v/>
          </cell>
          <cell r="P1780" t="str">
            <v>GUAYAQUIL</v>
          </cell>
          <cell r="Q1780" t="str">
            <v>GUAYAQUIL</v>
          </cell>
          <cell r="R1780" t="str">
            <v>GUAYAS</v>
          </cell>
          <cell r="T1780" t="str">
            <v>ITSACOURIER</v>
          </cell>
          <cell r="U1780" t="str">
            <v>FLEXNETUIO_GYE</v>
          </cell>
          <cell r="V1780">
            <v>1</v>
          </cell>
          <cell r="W1780">
            <v>1</v>
          </cell>
          <cell r="X1780" t="str">
            <v>FLEXNET ECUADOR - MDELIVERY</v>
          </cell>
          <cell r="Y1780" t="str">
            <v>CALLE 28 DE JUNIO S/N Y GARCIA MORENO ENTRADA LLANO GRANDE</v>
          </cell>
        </row>
        <row r="1781">
          <cell r="A1781" t="str">
            <v>2484035</v>
          </cell>
          <cell r="B1781">
            <v>497024</v>
          </cell>
          <cell r="C1781" t="str">
            <v>2484035</v>
          </cell>
          <cell r="D1781" t="str">
            <v>MDELIVERY</v>
          </cell>
          <cell r="E1781" t="str">
            <v>DESPACHO</v>
          </cell>
          <cell r="F1781" t="str">
            <v>NORMAL</v>
          </cell>
          <cell r="G1781" t="str">
            <v>FT80080</v>
          </cell>
          <cell r="H1781">
            <v>44942</v>
          </cell>
          <cell r="I1781" t="str">
            <v>ENTREGADO</v>
          </cell>
          <cell r="J1781">
            <v>44943</v>
          </cell>
          <cell r="K1781" t="str">
            <v>GUILLERMO XAVIER YAGUAL QUINDE_GUILLERMO XAVIER YAGUAL QUINDE</v>
          </cell>
          <cell r="L1781" t="str">
            <v>MEDARDO ANGEL SILVA Y CARLOS ESTARELLAS 22 AVA CASA ESQUINERA COLOR LADRILLO CON FILOS BLANCOS</v>
          </cell>
          <cell r="M1781" t="str">
            <v>0916460223001</v>
          </cell>
          <cell r="N1781" t="str">
            <v>0993715493</v>
          </cell>
          <cell r="O1781" t="str">
            <v/>
          </cell>
          <cell r="P1781" t="str">
            <v>GUAYAQUIL</v>
          </cell>
          <cell r="Q1781" t="str">
            <v>GUAYAQUIL</v>
          </cell>
          <cell r="R1781" t="str">
            <v>GUAYAS</v>
          </cell>
          <cell r="T1781" t="str">
            <v>ITSACOURIER</v>
          </cell>
          <cell r="U1781" t="str">
            <v>FLEXNETUIO_GYE</v>
          </cell>
          <cell r="V1781">
            <v>1</v>
          </cell>
          <cell r="W1781">
            <v>1</v>
          </cell>
          <cell r="X1781" t="str">
            <v>FLEXNET ECUADOR - MDELIVERY</v>
          </cell>
          <cell r="Y1781" t="str">
            <v>CALLE 28 DE JUNIO S/N Y GARCIA MORENO ENTRADA LLANO GRANDE</v>
          </cell>
        </row>
        <row r="1782">
          <cell r="A1782" t="str">
            <v>2484037</v>
          </cell>
          <cell r="B1782">
            <v>497025</v>
          </cell>
          <cell r="C1782" t="str">
            <v>2484037</v>
          </cell>
          <cell r="D1782" t="str">
            <v>MDELIVERY</v>
          </cell>
          <cell r="E1782" t="str">
            <v>DESPACHO</v>
          </cell>
          <cell r="F1782" t="str">
            <v>NORMAL</v>
          </cell>
          <cell r="G1782" t="str">
            <v>FT80077</v>
          </cell>
          <cell r="H1782">
            <v>44942</v>
          </cell>
          <cell r="I1782" t="str">
            <v>EN_TRANSITO</v>
          </cell>
          <cell r="J1782">
            <v>44944</v>
          </cell>
          <cell r="K1782" t="str">
            <v>JOSE FELIPE PILLIGUA TABAREZ_JOSE FELIPE PILLIGUA TABAREZ</v>
          </cell>
          <cell r="L1782" t="str">
            <v>PARQUE SAMANES AV PACEO DEL PARQUE EN EL ESTADIO CRISTIAN BENITEZ TRIBUNA ESTE</v>
          </cell>
          <cell r="M1782" t="str">
            <v>0952822625001</v>
          </cell>
          <cell r="N1782" t="str">
            <v>0991053987/0969950796</v>
          </cell>
          <cell r="O1782" t="str">
            <v/>
          </cell>
          <cell r="P1782" t="str">
            <v>GUAYAQUIL</v>
          </cell>
          <cell r="Q1782" t="str">
            <v>GUAYAQUIL</v>
          </cell>
          <cell r="R1782" t="str">
            <v>GUAYAS</v>
          </cell>
          <cell r="T1782" t="str">
            <v>ITSACOURIER</v>
          </cell>
          <cell r="U1782" t="str">
            <v>FLEXNETUIO_GYE</v>
          </cell>
          <cell r="V1782">
            <v>1</v>
          </cell>
          <cell r="W1782">
            <v>1</v>
          </cell>
          <cell r="X1782" t="str">
            <v>FLEXNET ECUADOR - MDELIVERY</v>
          </cell>
          <cell r="Y1782" t="str">
            <v>CALLE 28 DE JUNIO S/N Y GARCIA MORENO ENTRADA LLANO GRANDE</v>
          </cell>
        </row>
        <row r="1783">
          <cell r="A1783" t="str">
            <v>2484038</v>
          </cell>
          <cell r="B1783">
            <v>497026</v>
          </cell>
          <cell r="C1783" t="str">
            <v>2484038</v>
          </cell>
          <cell r="D1783" t="str">
            <v>MDELIVERY</v>
          </cell>
          <cell r="E1783" t="str">
            <v>DESPACHO</v>
          </cell>
          <cell r="F1783" t="str">
            <v>NORMAL</v>
          </cell>
          <cell r="G1783" t="str">
            <v>031080002484038</v>
          </cell>
          <cell r="H1783">
            <v>44942</v>
          </cell>
          <cell r="I1783" t="str">
            <v>ENTREGADO</v>
          </cell>
          <cell r="J1783">
            <v>44943</v>
          </cell>
          <cell r="K1783" t="str">
            <v>Pricila Cueva_DIRECCION EMPRESARIAL S A DIRECSA</v>
          </cell>
          <cell r="L1783" t="str">
            <v>Urbanizacion Arroyo Azul Calle Transmarina y Av Hugo Mayo Nota tambien puede recibir el pedido Gabriela Anchundia Min 0999883372</v>
          </cell>
          <cell r="M1783" t="str">
            <v>1391702434001</v>
          </cell>
          <cell r="N1783" t="str">
            <v>0999883372</v>
          </cell>
          <cell r="O1783" t="str">
            <v/>
          </cell>
          <cell r="P1783" t="str">
            <v>MANTA</v>
          </cell>
          <cell r="Q1783" t="str">
            <v>MANTA</v>
          </cell>
          <cell r="R1783" t="str">
            <v>MANABI</v>
          </cell>
          <cell r="T1783" t="str">
            <v>TRAMACO</v>
          </cell>
          <cell r="U1783" t="str">
            <v>FLEXNETUIO_PROVINCIA</v>
          </cell>
          <cell r="V1783">
            <v>1</v>
          </cell>
          <cell r="W1783">
            <v>1</v>
          </cell>
          <cell r="X1783" t="str">
            <v>FLEXNET ECUADOR - MDELIVERY</v>
          </cell>
          <cell r="Y1783" t="str">
            <v>CALLE 28 DE JUNIO S/N Y GARCIA MORENO ENTRADA LLANO GRANDE</v>
          </cell>
        </row>
        <row r="1784">
          <cell r="A1784" t="str">
            <v>2484039</v>
          </cell>
          <cell r="B1784">
            <v>497027</v>
          </cell>
          <cell r="C1784" t="str">
            <v>2484039</v>
          </cell>
          <cell r="D1784" t="str">
            <v>MDELIVERY</v>
          </cell>
          <cell r="E1784" t="str">
            <v>DESPACHO</v>
          </cell>
          <cell r="F1784" t="str">
            <v>NORMAL</v>
          </cell>
          <cell r="G1784" t="str">
            <v>FT80065</v>
          </cell>
          <cell r="H1784">
            <v>44942</v>
          </cell>
          <cell r="I1784" t="str">
            <v>ENTREGADO</v>
          </cell>
          <cell r="J1784">
            <v>44943</v>
          </cell>
          <cell r="K1784" t="str">
            <v xml:space="preserve">GUARDIA TURNO_TELCONET S A </v>
          </cell>
          <cell r="L1784" t="str">
            <v xml:space="preserve">GUAYAS GUAYAQUIL Kennedy Norte Mz 109 solar 21 En la garita de los agentes de seguridad </v>
          </cell>
          <cell r="M1784" t="str">
            <v>0991327371001</v>
          </cell>
          <cell r="N1784" t="str">
            <v>995551760</v>
          </cell>
          <cell r="O1784" t="str">
            <v/>
          </cell>
          <cell r="P1784" t="str">
            <v>GUAYAQUIL</v>
          </cell>
          <cell r="Q1784" t="str">
            <v>GUAYAQUIL</v>
          </cell>
          <cell r="R1784" t="str">
            <v>GUAYAS</v>
          </cell>
          <cell r="T1784" t="str">
            <v>ITSACOURIER</v>
          </cell>
          <cell r="U1784" t="str">
            <v>FLEXNETUIO_GYE</v>
          </cell>
          <cell r="V1784">
            <v>1</v>
          </cell>
          <cell r="W1784">
            <v>1</v>
          </cell>
          <cell r="X1784" t="str">
            <v>FLEXNET ECUADOR - MDELIVERY</v>
          </cell>
          <cell r="Y1784" t="str">
            <v>CALLE 28 DE JUNIO S/N Y GARCIA MORENO ENTRADA LLANO GRANDE</v>
          </cell>
        </row>
        <row r="1785">
          <cell r="A1785" t="str">
            <v>2484051</v>
          </cell>
          <cell r="B1785">
            <v>497028</v>
          </cell>
          <cell r="C1785" t="str">
            <v>2484051</v>
          </cell>
          <cell r="D1785" t="str">
            <v>MDELIVERY</v>
          </cell>
          <cell r="E1785" t="str">
            <v>DESPACHO</v>
          </cell>
          <cell r="F1785" t="str">
            <v>NORMAL</v>
          </cell>
          <cell r="G1785" t="str">
            <v>FT80078</v>
          </cell>
          <cell r="H1785">
            <v>44942</v>
          </cell>
          <cell r="I1785" t="str">
            <v>ENTREGADO</v>
          </cell>
          <cell r="J1785">
            <v>44943</v>
          </cell>
          <cell r="K1785" t="str">
            <v xml:space="preserve">Maria Torres_BANCO DEL LITORAL S A </v>
          </cell>
          <cell r="L1785" t="str">
            <v>Av Las Monjas y Carlos julio Arosemena Centro Comercial Aventura Plaza local 10 Banco del litoral</v>
          </cell>
          <cell r="M1785" t="str">
            <v>0990981930001</v>
          </cell>
          <cell r="N1785" t="str">
            <v>995113803</v>
          </cell>
          <cell r="O1785" t="str">
            <v/>
          </cell>
          <cell r="P1785" t="str">
            <v>GUAYAQUIL</v>
          </cell>
          <cell r="Q1785" t="str">
            <v>GUAYAQUIL</v>
          </cell>
          <cell r="R1785" t="str">
            <v>GUAYAS</v>
          </cell>
          <cell r="T1785" t="str">
            <v>ITSACOURIER</v>
          </cell>
          <cell r="U1785" t="str">
            <v>FLEXNETUIO_GYE</v>
          </cell>
          <cell r="V1785">
            <v>1</v>
          </cell>
          <cell r="W1785">
            <v>1</v>
          </cell>
          <cell r="X1785" t="str">
            <v>FLEXNET ECUADOR - MDELIVERY</v>
          </cell>
          <cell r="Y1785" t="str">
            <v>CALLE 28 DE JUNIO S/N Y GARCIA MORENO ENTRADA LLANO GRANDE</v>
          </cell>
        </row>
        <row r="1786">
          <cell r="A1786" t="str">
            <v>2484052</v>
          </cell>
          <cell r="B1786">
            <v>497029</v>
          </cell>
          <cell r="C1786" t="str">
            <v>2484052</v>
          </cell>
          <cell r="D1786" t="str">
            <v>MDELIVERY</v>
          </cell>
          <cell r="E1786" t="str">
            <v>DESPACHO</v>
          </cell>
          <cell r="F1786" t="str">
            <v>NORMAL</v>
          </cell>
          <cell r="G1786" t="str">
            <v>031080002484052</v>
          </cell>
          <cell r="H1786">
            <v>44942</v>
          </cell>
          <cell r="I1786" t="str">
            <v>ENTREGADO</v>
          </cell>
          <cell r="J1786">
            <v>44943</v>
          </cell>
          <cell r="K1786" t="str">
            <v>ANDRES SISERON JACOME VITERI_ANDRES SISERON JACOME VITERI</v>
          </cell>
          <cell r="L1786" t="str">
            <v xml:space="preserve">NATABUELA CALLE VELASCO IBARRA Y MIGUEL ANGEL DE LA FUENTE </v>
          </cell>
          <cell r="M1786" t="str">
            <v>1002015517001</v>
          </cell>
          <cell r="N1786" t="str">
            <v>0996499143</v>
          </cell>
          <cell r="P1786" t="str">
            <v>100213</v>
          </cell>
          <cell r="Q1786" t="str">
            <v>ANTONIO ANTE</v>
          </cell>
          <cell r="R1786" t="str">
            <v>IMBABURA</v>
          </cell>
          <cell r="S1786" t="str">
            <v>SAN ROQUE</v>
          </cell>
          <cell r="T1786" t="str">
            <v>TRAMACO</v>
          </cell>
          <cell r="V1786">
            <v>1</v>
          </cell>
          <cell r="W1786">
            <v>1</v>
          </cell>
          <cell r="X1786" t="str">
            <v>FLEXNET ECUADOR - MDELIVERY</v>
          </cell>
          <cell r="Y1786" t="str">
            <v>CALLE 28 DE JUNIO S/N Y GARCIA MORENO ENTRADA LLANO GRANDE</v>
          </cell>
        </row>
        <row r="1787">
          <cell r="A1787" t="str">
            <v>2484053</v>
          </cell>
          <cell r="B1787">
            <v>497030</v>
          </cell>
          <cell r="C1787" t="str">
            <v>2484053</v>
          </cell>
          <cell r="D1787" t="str">
            <v>MDELIVERY</v>
          </cell>
          <cell r="E1787" t="str">
            <v>DESPACHO</v>
          </cell>
          <cell r="F1787" t="str">
            <v>NORMAL</v>
          </cell>
          <cell r="G1787" t="str">
            <v>031080002484053</v>
          </cell>
          <cell r="H1787">
            <v>44942</v>
          </cell>
          <cell r="I1787" t="str">
            <v>EN_TRANSITO</v>
          </cell>
          <cell r="J1787">
            <v>44942</v>
          </cell>
          <cell r="K1787" t="str">
            <v>ALIDA MARIA MONTALVAN CARRIEL_ALIDA MARIA MONTALVAN CARRIEL</v>
          </cell>
          <cell r="L1787" t="str">
            <v>Paquisha 203 y sucre referencia frente a radio paris CASA 2 PISOS COLOR BLANCO</v>
          </cell>
          <cell r="M1787" t="str">
            <v>1205104712001</v>
          </cell>
          <cell r="N1787" t="str">
            <v>0996408582</v>
          </cell>
          <cell r="O1787" t="str">
            <v/>
          </cell>
          <cell r="P1787" t="str">
            <v>VINCES</v>
          </cell>
          <cell r="Q1787" t="str">
            <v>VINCES</v>
          </cell>
          <cell r="R1787" t="str">
            <v>LOS RIOS</v>
          </cell>
          <cell r="T1787" t="str">
            <v>TRAMACO</v>
          </cell>
          <cell r="U1787" t="str">
            <v>FLEXNETUIO_PROVINCIA</v>
          </cell>
          <cell r="V1787">
            <v>1</v>
          </cell>
          <cell r="W1787">
            <v>1</v>
          </cell>
          <cell r="X1787" t="str">
            <v>FLEXNET ECUADOR - MDELIVERY</v>
          </cell>
          <cell r="Y1787" t="str">
            <v>CALLE 28 DE JUNIO S/N Y GARCIA MORENO ENTRADA LLANO GRANDE</v>
          </cell>
        </row>
        <row r="1788">
          <cell r="A1788" t="str">
            <v>2484054</v>
          </cell>
          <cell r="B1788">
            <v>497031</v>
          </cell>
          <cell r="C1788" t="str">
            <v>2484054</v>
          </cell>
          <cell r="D1788" t="str">
            <v>MDELIVERY</v>
          </cell>
          <cell r="E1788" t="str">
            <v>DESPACHO</v>
          </cell>
          <cell r="F1788" t="str">
            <v>NORMAL</v>
          </cell>
          <cell r="G1788" t="str">
            <v>FT80036</v>
          </cell>
          <cell r="H1788">
            <v>44942</v>
          </cell>
          <cell r="I1788" t="str">
            <v>ENTREGADO</v>
          </cell>
          <cell r="J1788">
            <v>44943</v>
          </cell>
          <cell r="K1788" t="str">
            <v xml:space="preserve">Maria Isabel Posso_LICENCIAS ON LINE LOLCOM S A </v>
          </cell>
          <cell r="L1788" t="str">
            <v xml:space="preserve"> PICHINCHA QUITO Av De los Shyris N32 218 Av Eloy Alfaro LOLCOM </v>
          </cell>
          <cell r="M1788" t="str">
            <v>1791971353001</v>
          </cell>
          <cell r="N1788" t="str">
            <v>0987375366</v>
          </cell>
          <cell r="O1788" t="str">
            <v/>
          </cell>
          <cell r="P1788" t="str">
            <v>QUITO</v>
          </cell>
          <cell r="Q1788" t="str">
            <v>QUITO</v>
          </cell>
          <cell r="R1788" t="str">
            <v>PICHINCHA</v>
          </cell>
          <cell r="T1788" t="str">
            <v>FLEXTRANS UIO</v>
          </cell>
          <cell r="U1788" t="str">
            <v>FLEXNETUIO_LOCAL</v>
          </cell>
          <cell r="V1788">
            <v>1</v>
          </cell>
          <cell r="W1788">
            <v>1</v>
          </cell>
          <cell r="X1788" t="str">
            <v>FLEXNET ECUADOR - MDELIVERY</v>
          </cell>
          <cell r="Y1788" t="str">
            <v>CALLE 28 DE JUNIO S/N Y GARCIA MORENO ENTRADA LLANO GRANDE</v>
          </cell>
        </row>
        <row r="1789">
          <cell r="A1789" t="str">
            <v>2484083</v>
          </cell>
          <cell r="B1789">
            <v>497032</v>
          </cell>
          <cell r="C1789" t="str">
            <v>2484083</v>
          </cell>
          <cell r="D1789" t="str">
            <v>MDELIVERY</v>
          </cell>
          <cell r="E1789" t="str">
            <v>DESPACHO</v>
          </cell>
          <cell r="F1789" t="str">
            <v>NORMAL</v>
          </cell>
          <cell r="G1789" t="str">
            <v>031080002484083</v>
          </cell>
          <cell r="H1789">
            <v>44942</v>
          </cell>
          <cell r="I1789" t="str">
            <v>INCIDENCIA</v>
          </cell>
          <cell r="J1789">
            <v>44944</v>
          </cell>
          <cell r="K1789" t="str">
            <v>REMIGIO SANTIAGO ROMERO VILLACRES_REMIGIO SANTIAGO ROMERO VILLACRES</v>
          </cell>
          <cell r="L1789" t="str">
            <v xml:space="preserve">Maldonado Mariana de jesus 26 41 y Argentinos </v>
          </cell>
          <cell r="M1789" t="str">
            <v>0603305624001</v>
          </cell>
          <cell r="N1789" t="str">
            <v>0998528145</v>
          </cell>
          <cell r="O1789" t="str">
            <v/>
          </cell>
          <cell r="P1789" t="str">
            <v>RIOBAMBA</v>
          </cell>
          <cell r="Q1789" t="str">
            <v>RIOBAMBA</v>
          </cell>
          <cell r="R1789" t="str">
            <v>CHIMBORAZO</v>
          </cell>
          <cell r="T1789" t="str">
            <v>TRAMACO</v>
          </cell>
          <cell r="U1789" t="str">
            <v>FLEXNETUIO_PROVINCIA</v>
          </cell>
          <cell r="V1789">
            <v>1</v>
          </cell>
          <cell r="W1789">
            <v>1</v>
          </cell>
          <cell r="X1789" t="str">
            <v>FLEXNET ECUADOR - MDELIVERY</v>
          </cell>
          <cell r="Y1789" t="str">
            <v>CALLE 28 DE JUNIO S/N Y GARCIA MORENO ENTRADA LLANO GRANDE</v>
          </cell>
        </row>
        <row r="1790">
          <cell r="A1790" t="str">
            <v>2484089</v>
          </cell>
          <cell r="B1790">
            <v>497033</v>
          </cell>
          <cell r="C1790" t="str">
            <v>2484089</v>
          </cell>
          <cell r="D1790" t="str">
            <v>MDELIVERY</v>
          </cell>
          <cell r="E1790" t="str">
            <v>DESPACHO</v>
          </cell>
          <cell r="F1790" t="str">
            <v>NORMAL</v>
          </cell>
          <cell r="G1790" t="str">
            <v>031080002484089</v>
          </cell>
          <cell r="H1790">
            <v>44942</v>
          </cell>
          <cell r="I1790" t="str">
            <v>EN_TRANSITO</v>
          </cell>
          <cell r="J1790">
            <v>44942</v>
          </cell>
          <cell r="K1790" t="str">
            <v>LIDER FERNANDO CEDENO ROSADO_LIDER FERNANDO CEDENO ROSADO</v>
          </cell>
          <cell r="L1790" t="str">
            <v>NUEVO PEDERNALES SECTOR PUNTA DE MICO calle 24 de mayo frente al malecon</v>
          </cell>
          <cell r="M1790" t="str">
            <v>1305600247001</v>
          </cell>
          <cell r="N1790" t="str">
            <v>0997669988</v>
          </cell>
          <cell r="O1790" t="str">
            <v/>
          </cell>
          <cell r="P1790" t="str">
            <v>PEDERNALES</v>
          </cell>
          <cell r="Q1790" t="str">
            <v>PEDERNALES</v>
          </cell>
          <cell r="R1790" t="str">
            <v>MANABI</v>
          </cell>
          <cell r="T1790" t="str">
            <v>TRAMACO</v>
          </cell>
          <cell r="U1790" t="str">
            <v>FLEXNETUIO_PROVINCIA</v>
          </cell>
          <cell r="V1790">
            <v>1</v>
          </cell>
          <cell r="W1790">
            <v>1</v>
          </cell>
          <cell r="X1790" t="str">
            <v>FLEXNET ECUADOR - MDELIVERY</v>
          </cell>
          <cell r="Y1790" t="str">
            <v>CALLE 28 DE JUNIO S/N Y GARCIA MORENO ENTRADA LLANO GRANDE</v>
          </cell>
        </row>
        <row r="1791">
          <cell r="A1791" t="str">
            <v>2484090</v>
          </cell>
          <cell r="B1791">
            <v>497034</v>
          </cell>
          <cell r="C1791" t="str">
            <v>2484090</v>
          </cell>
          <cell r="D1791" t="str">
            <v>MDELIVERY</v>
          </cell>
          <cell r="E1791" t="str">
            <v>DESPACHO</v>
          </cell>
          <cell r="F1791" t="str">
            <v>NORMAL</v>
          </cell>
          <cell r="G1791" t="str">
            <v>FT80020</v>
          </cell>
          <cell r="H1791">
            <v>44942</v>
          </cell>
          <cell r="I1791" t="str">
            <v>ENTREGADO</v>
          </cell>
          <cell r="J1791">
            <v>44943</v>
          </cell>
          <cell r="K1791" t="str">
            <v xml:space="preserve">Eduardo Cajias_ELECTROLUX C A </v>
          </cell>
          <cell r="L1791" t="str">
            <v>Pichincha Quito AV REPuBLICA DE EL SALVADOR N34 229 Y MOSCu EDIFICIO SAN SALVADOR PISO 6</v>
          </cell>
          <cell r="M1791" t="str">
            <v>1790854035001</v>
          </cell>
          <cell r="N1791" t="str">
            <v>0981348511</v>
          </cell>
          <cell r="O1791" t="str">
            <v/>
          </cell>
          <cell r="P1791" t="str">
            <v>QUITO</v>
          </cell>
          <cell r="Q1791" t="str">
            <v>QUITO</v>
          </cell>
          <cell r="R1791" t="str">
            <v>PICHINCHA</v>
          </cell>
          <cell r="T1791" t="str">
            <v>FLEXTRANS UIO</v>
          </cell>
          <cell r="U1791" t="str">
            <v>FLEXNETUIO_LOCAL</v>
          </cell>
          <cell r="V1791">
            <v>1</v>
          </cell>
          <cell r="W1791">
            <v>1</v>
          </cell>
          <cell r="X1791" t="str">
            <v>FLEXNET ECUADOR - MDELIVERY</v>
          </cell>
          <cell r="Y1791" t="str">
            <v>CALLE 28 DE JUNIO S/N Y GARCIA MORENO ENTRADA LLANO GRANDE</v>
          </cell>
        </row>
        <row r="1792">
          <cell r="A1792" t="str">
            <v>2484091</v>
          </cell>
          <cell r="B1792">
            <v>497035</v>
          </cell>
          <cell r="C1792" t="str">
            <v>2484091</v>
          </cell>
          <cell r="D1792" t="str">
            <v>MDELIVERY</v>
          </cell>
          <cell r="E1792" t="str">
            <v>DESPACHO</v>
          </cell>
          <cell r="F1792" t="str">
            <v>NORMAL</v>
          </cell>
          <cell r="G1792" t="str">
            <v>FT80042</v>
          </cell>
          <cell r="H1792">
            <v>44942</v>
          </cell>
          <cell r="I1792" t="str">
            <v>ENTREGADO</v>
          </cell>
          <cell r="J1792">
            <v>44943</v>
          </cell>
          <cell r="K1792" t="str">
            <v>Ana Reyes_ACEROS Y MATERIALES PARA LA CONSTRUCCION ACIMCOECU</v>
          </cell>
          <cell r="L1792" t="str">
            <v xml:space="preserve"> PICHINCHA QUITO De los Eucaliptos E4 180 Av Eloy Alfaro no tiene </v>
          </cell>
          <cell r="M1792" t="str">
            <v>1791989937001</v>
          </cell>
          <cell r="N1792" t="str">
            <v>0999829011</v>
          </cell>
          <cell r="O1792" t="str">
            <v/>
          </cell>
          <cell r="P1792" t="str">
            <v>QUITO</v>
          </cell>
          <cell r="Q1792" t="str">
            <v>QUITO</v>
          </cell>
          <cell r="R1792" t="str">
            <v>PICHINCHA</v>
          </cell>
          <cell r="T1792" t="str">
            <v>FLEXTRANS UIO</v>
          </cell>
          <cell r="U1792" t="str">
            <v>FLEXNETUIO_LOCAL</v>
          </cell>
          <cell r="V1792">
            <v>1</v>
          </cell>
          <cell r="W1792">
            <v>1</v>
          </cell>
          <cell r="X1792" t="str">
            <v>FLEXNET ECUADOR - MDELIVERY</v>
          </cell>
          <cell r="Y1792" t="str">
            <v>CALLE 28 DE JUNIO S/N Y GARCIA MORENO ENTRADA LLANO GRANDE</v>
          </cell>
        </row>
        <row r="1793">
          <cell r="A1793" t="str">
            <v>2484093</v>
          </cell>
          <cell r="B1793">
            <v>497036</v>
          </cell>
          <cell r="C1793" t="str">
            <v>2484093</v>
          </cell>
          <cell r="D1793" t="str">
            <v>MDELIVERY</v>
          </cell>
          <cell r="E1793" t="str">
            <v>DESPACHO</v>
          </cell>
          <cell r="F1793" t="str">
            <v>NORMAL</v>
          </cell>
          <cell r="G1793" t="str">
            <v>FT80029</v>
          </cell>
          <cell r="H1793">
            <v>44942</v>
          </cell>
          <cell r="I1793" t="str">
            <v>ENTREGADO</v>
          </cell>
          <cell r="J1793">
            <v>44943</v>
          </cell>
          <cell r="K1793" t="str">
            <v>Paola Franco_UNIDAD EDUCATIVA PARTICULAR SAGRADOS CORAZONES DE RUMIPAMBA</v>
          </cell>
          <cell r="L1793" t="str">
            <v xml:space="preserve"> PICHINCHA QUITO Av Atahualpa Oe1 20 y Av 10 de agosto Unidad Educativa Particular BilingUe Sagrados Corazones de Rumipamba </v>
          </cell>
          <cell r="M1793" t="str">
            <v>1790102327001</v>
          </cell>
          <cell r="N1793" t="str">
            <v>0983687369</v>
          </cell>
          <cell r="O1793" t="str">
            <v/>
          </cell>
          <cell r="P1793" t="str">
            <v>QUITO</v>
          </cell>
          <cell r="Q1793" t="str">
            <v>QUITO</v>
          </cell>
          <cell r="R1793" t="str">
            <v>PICHINCHA</v>
          </cell>
          <cell r="T1793" t="str">
            <v>FLEXTRANS UIO</v>
          </cell>
          <cell r="U1793" t="str">
            <v>FLEXNETUIO_LOCAL</v>
          </cell>
          <cell r="V1793">
            <v>1</v>
          </cell>
          <cell r="W1793">
            <v>1</v>
          </cell>
          <cell r="X1793" t="str">
            <v>FLEXNET ECUADOR - MDELIVERY</v>
          </cell>
          <cell r="Y1793" t="str">
            <v>CALLE 28 DE JUNIO S/N Y GARCIA MORENO ENTRADA LLANO GRANDE</v>
          </cell>
        </row>
        <row r="1794">
          <cell r="A1794" t="str">
            <v>2484094</v>
          </cell>
          <cell r="B1794">
            <v>497037</v>
          </cell>
          <cell r="C1794" t="str">
            <v>2484094</v>
          </cell>
          <cell r="D1794" t="str">
            <v>MDELIVERY</v>
          </cell>
          <cell r="E1794" t="str">
            <v>DESPACHO</v>
          </cell>
          <cell r="F1794" t="str">
            <v>NORMAL</v>
          </cell>
          <cell r="G1794" t="str">
            <v>031080002484094</v>
          </cell>
          <cell r="H1794">
            <v>44942</v>
          </cell>
          <cell r="I1794" t="str">
            <v>ENTREGADO</v>
          </cell>
          <cell r="J1794">
            <v>44943</v>
          </cell>
          <cell r="K1794" t="str">
            <v xml:space="preserve">TANIA MARTINEZ_GALAPESCA S A </v>
          </cell>
          <cell r="L1794" t="str">
            <v xml:space="preserve"> GUAYAS GUAYAQUIL KM 12 1 2 VIA A DAULE ATRaS DE ECUASAL ES UNA FABRICA DE COLOR AZUL </v>
          </cell>
          <cell r="M1794" t="str">
            <v>0992132078001</v>
          </cell>
          <cell r="N1794" t="str">
            <v>0995970887</v>
          </cell>
          <cell r="O1794" t="str">
            <v/>
          </cell>
          <cell r="P1794" t="str">
            <v>GUAYAQUIL</v>
          </cell>
          <cell r="Q1794" t="str">
            <v>GUAYAQUIL</v>
          </cell>
          <cell r="R1794" t="str">
            <v>GUAYAS</v>
          </cell>
          <cell r="T1794" t="str">
            <v>TRAMACO</v>
          </cell>
          <cell r="U1794" t="str">
            <v>FLEXNETUIO_GYE</v>
          </cell>
          <cell r="V1794">
            <v>1</v>
          </cell>
          <cell r="W1794">
            <v>1</v>
          </cell>
          <cell r="X1794" t="str">
            <v>FLEXNET ECUADOR - MDELIVERY</v>
          </cell>
          <cell r="Y1794" t="str">
            <v>CALLE 28 DE JUNIO S/N Y GARCIA MORENO ENTRADA LLANO GRANDE</v>
          </cell>
        </row>
        <row r="1795">
          <cell r="A1795" t="str">
            <v>2484095</v>
          </cell>
          <cell r="B1795">
            <v>497038</v>
          </cell>
          <cell r="C1795" t="str">
            <v>2484095</v>
          </cell>
          <cell r="D1795" t="str">
            <v>MDELIVERY</v>
          </cell>
          <cell r="E1795" t="str">
            <v>DESPACHO</v>
          </cell>
          <cell r="F1795" t="str">
            <v>NORMAL</v>
          </cell>
          <cell r="G1795" t="str">
            <v>FT80019</v>
          </cell>
          <cell r="H1795">
            <v>44942</v>
          </cell>
          <cell r="I1795" t="str">
            <v>ENTREGADO</v>
          </cell>
          <cell r="J1795">
            <v>44943</v>
          </cell>
          <cell r="K1795" t="str">
            <v xml:space="preserve">GUSTAVO VALENCIA_GODDARD CATERING GROUP QUITO S A </v>
          </cell>
          <cell r="L1795" t="str">
            <v xml:space="preserve"> DX SCTR TABABELA EDF DE CATERING N 1 JNTO A LA TORRE DE CONTROL AEROPORTUARIA EN EL NUEVO AEREOPUERTO DJ QUITO QUITO PICHINCHA REGION SIERRA </v>
          </cell>
          <cell r="M1795" t="str">
            <v>1790011860001</v>
          </cell>
          <cell r="N1795" t="str">
            <v>0998380072</v>
          </cell>
          <cell r="O1795" t="str">
            <v/>
          </cell>
          <cell r="P1795" t="str">
            <v>QUITO</v>
          </cell>
          <cell r="Q1795" t="str">
            <v>QUITO</v>
          </cell>
          <cell r="R1795" t="str">
            <v>PICHINCHA</v>
          </cell>
          <cell r="T1795" t="str">
            <v>FLEXTRANS UIO</v>
          </cell>
          <cell r="U1795" t="str">
            <v>FLEXNETUIO_LOCAL</v>
          </cell>
          <cell r="V1795">
            <v>1</v>
          </cell>
          <cell r="W1795">
            <v>1</v>
          </cell>
          <cell r="X1795" t="str">
            <v>FLEXNET ECUADOR - MDELIVERY</v>
          </cell>
          <cell r="Y1795" t="str">
            <v>CALLE 28 DE JUNIO S/N Y GARCIA MORENO ENTRADA LLANO GRANDE</v>
          </cell>
        </row>
        <row r="1796">
          <cell r="A1796" t="str">
            <v>2484096</v>
          </cell>
          <cell r="B1796">
            <v>497039</v>
          </cell>
          <cell r="C1796" t="str">
            <v>2484096</v>
          </cell>
          <cell r="D1796" t="str">
            <v>MDELIVERY</v>
          </cell>
          <cell r="E1796" t="str">
            <v>DESPACHO</v>
          </cell>
          <cell r="F1796" t="str">
            <v>NORMAL</v>
          </cell>
          <cell r="G1796" t="str">
            <v>FT80040</v>
          </cell>
          <cell r="H1796">
            <v>44942</v>
          </cell>
          <cell r="I1796" t="str">
            <v>ENTREGADO</v>
          </cell>
          <cell r="J1796">
            <v>44943</v>
          </cell>
          <cell r="K1796" t="str">
            <v>Rene Giovany Gongora_BANCO DE LA PRODUCCION S A PRODUBANCO</v>
          </cell>
          <cell r="L1796" t="str">
            <v>Av Simon Bolivar y Via a Nayon Centro Corporativo Ekopark Torre 1 PRODUBANCO</v>
          </cell>
          <cell r="M1796" t="str">
            <v>1790368718001</v>
          </cell>
          <cell r="N1796" t="str">
            <v>0979152102</v>
          </cell>
          <cell r="O1796" t="str">
            <v/>
          </cell>
          <cell r="P1796" t="str">
            <v>QUITO</v>
          </cell>
          <cell r="Q1796" t="str">
            <v>QUITO</v>
          </cell>
          <cell r="R1796" t="str">
            <v>PICHINCHA</v>
          </cell>
          <cell r="T1796" t="str">
            <v>FLEXTRANS UIO</v>
          </cell>
          <cell r="U1796" t="str">
            <v>FLEXNETUIO_LOCAL</v>
          </cell>
          <cell r="V1796">
            <v>1</v>
          </cell>
          <cell r="W1796">
            <v>1</v>
          </cell>
          <cell r="X1796" t="str">
            <v>FLEXNET ECUADOR - MDELIVERY</v>
          </cell>
          <cell r="Y1796" t="str">
            <v>CALLE 28 DE JUNIO S/N Y GARCIA MORENO ENTRADA LLANO GRANDE</v>
          </cell>
        </row>
        <row r="1797">
          <cell r="A1797" t="str">
            <v>2484101</v>
          </cell>
          <cell r="B1797">
            <v>497040</v>
          </cell>
          <cell r="C1797" t="str">
            <v>2484101</v>
          </cell>
          <cell r="D1797" t="str">
            <v>MDELIVERY</v>
          </cell>
          <cell r="E1797" t="str">
            <v>DESPACHO</v>
          </cell>
          <cell r="F1797" t="str">
            <v>NORMAL</v>
          </cell>
          <cell r="G1797" t="str">
            <v>FT80038</v>
          </cell>
          <cell r="H1797">
            <v>44942</v>
          </cell>
          <cell r="I1797" t="str">
            <v>ENTREGADO</v>
          </cell>
          <cell r="J1797">
            <v>44943</v>
          </cell>
          <cell r="K1797" t="str">
            <v>carlos coral_ BANCO PICHINCHA CA</v>
          </cell>
          <cell r="L1797" t="str">
            <v>Av 6 de diciembre y Lizardo garcia</v>
          </cell>
          <cell r="M1797" t="str">
            <v>1790010937001</v>
          </cell>
          <cell r="N1797" t="str">
            <v>0987042447</v>
          </cell>
          <cell r="O1797" t="str">
            <v/>
          </cell>
          <cell r="P1797" t="str">
            <v>QUITO</v>
          </cell>
          <cell r="Q1797" t="str">
            <v>QUITO</v>
          </cell>
          <cell r="R1797" t="str">
            <v>PICHINCHA</v>
          </cell>
          <cell r="T1797" t="str">
            <v>FLEXTRANS UIO</v>
          </cell>
          <cell r="U1797" t="str">
            <v>FLEXNETUIO_LOCAL</v>
          </cell>
          <cell r="V1797">
            <v>1</v>
          </cell>
          <cell r="W1797">
            <v>1</v>
          </cell>
          <cell r="X1797" t="str">
            <v>FLEXNET ECUADOR - MDELIVERY</v>
          </cell>
          <cell r="Y1797" t="str">
            <v>CALLE 28 DE JUNIO S/N Y GARCIA MORENO ENTRADA LLANO GRANDE</v>
          </cell>
        </row>
        <row r="1798">
          <cell r="A1798" t="str">
            <v>2484107</v>
          </cell>
          <cell r="B1798">
            <v>497041</v>
          </cell>
          <cell r="C1798" t="str">
            <v>2484107</v>
          </cell>
          <cell r="D1798" t="str">
            <v>MDELIVERY</v>
          </cell>
          <cell r="E1798" t="str">
            <v>DESPACHO</v>
          </cell>
          <cell r="F1798" t="str">
            <v>NORMAL</v>
          </cell>
          <cell r="G1798" t="str">
            <v>031080002484107</v>
          </cell>
          <cell r="H1798">
            <v>44942</v>
          </cell>
          <cell r="I1798" t="str">
            <v>INCIDENCIA</v>
          </cell>
          <cell r="J1798">
            <v>44944</v>
          </cell>
          <cell r="K1798" t="str">
            <v>JORGE LUIS MEZA ANDRADE_JORGE LUIS MEZA ANDRADE</v>
          </cell>
          <cell r="L1798" t="str">
            <v>MANTA SECTOR LOS GERANIOS CALLE BRASIL FRENTE AL TEMPLO LA HERMOSA VILLA CERRAMIENTO SIN PINTAR PORTON NEGRO</v>
          </cell>
          <cell r="M1798" t="str">
            <v>1316038056001</v>
          </cell>
          <cell r="N1798" t="str">
            <v>0996540638/0968408176</v>
          </cell>
          <cell r="O1798" t="str">
            <v/>
          </cell>
          <cell r="P1798" t="str">
            <v>MANTA</v>
          </cell>
          <cell r="Q1798" t="str">
            <v>MANTA</v>
          </cell>
          <cell r="R1798" t="str">
            <v>MANABI</v>
          </cell>
          <cell r="T1798" t="str">
            <v>TRAMACO</v>
          </cell>
          <cell r="U1798" t="str">
            <v>FLEXNETUIO_PROVINCIA</v>
          </cell>
          <cell r="V1798">
            <v>1</v>
          </cell>
          <cell r="W1798">
            <v>1</v>
          </cell>
          <cell r="X1798" t="str">
            <v>FLEXNET ECUADOR - MDELIVERY</v>
          </cell>
          <cell r="Y1798" t="str">
            <v>CALLE 28 DE JUNIO S/N Y GARCIA MORENO ENTRADA LLANO GRANDE</v>
          </cell>
        </row>
        <row r="1799">
          <cell r="A1799" t="str">
            <v>2484113</v>
          </cell>
          <cell r="B1799">
            <v>497042</v>
          </cell>
          <cell r="C1799" t="str">
            <v>2484113</v>
          </cell>
          <cell r="D1799" t="str">
            <v>MDELIVERY</v>
          </cell>
          <cell r="E1799" t="str">
            <v>DESPACHO</v>
          </cell>
          <cell r="F1799" t="str">
            <v>NORMAL</v>
          </cell>
          <cell r="G1799" t="str">
            <v>031080002484113</v>
          </cell>
          <cell r="H1799">
            <v>44942</v>
          </cell>
          <cell r="I1799" t="str">
            <v>ENTREGADO</v>
          </cell>
          <cell r="J1799">
            <v>44943</v>
          </cell>
          <cell r="K1799" t="str">
            <v>JHON STEVEN RAMIREZ MUNOZ_JHON STEVEN RAMIREZ MUNOZ</v>
          </cell>
          <cell r="L1799" t="str">
            <v>SANTO DOMINGO DE LOS TSaCHILAS PARROQUIA BOMBOLI CALLE RIO PASTAZA SN CALLE RIO TIPUTINI SECTOR TRABAJA EN LA LABADORA Y LUBRICADORA ENDARA REF CERCA LA ESCUELA MARIANO AGUILERA</v>
          </cell>
          <cell r="M1799" t="str">
            <v>2350555278001</v>
          </cell>
          <cell r="N1799" t="str">
            <v>0980220487</v>
          </cell>
          <cell r="O1799" t="str">
            <v/>
          </cell>
          <cell r="P1799" t="str">
            <v>SANTO DOMINGO</v>
          </cell>
          <cell r="Q1799" t="str">
            <v>SANTO DOMINGO</v>
          </cell>
          <cell r="R1799" t="str">
            <v>SANTO DOMINGO DE LOS TSACHILAS</v>
          </cell>
          <cell r="T1799" t="str">
            <v>TRAMACO</v>
          </cell>
          <cell r="U1799" t="str">
            <v>FLEXNETUIO_PROVINCIA</v>
          </cell>
          <cell r="V1799">
            <v>1</v>
          </cell>
          <cell r="W1799">
            <v>1</v>
          </cell>
          <cell r="X1799" t="str">
            <v>FLEXNET ECUADOR - MDELIVERY</v>
          </cell>
          <cell r="Y1799" t="str">
            <v>CALLE 28 DE JUNIO S/N Y GARCIA MORENO ENTRADA LLANO GRANDE</v>
          </cell>
        </row>
        <row r="1800">
          <cell r="A1800" t="str">
            <v>2484114</v>
          </cell>
          <cell r="B1800">
            <v>497043</v>
          </cell>
          <cell r="C1800" t="str">
            <v>2484114</v>
          </cell>
          <cell r="D1800" t="str">
            <v>MDELIVERY</v>
          </cell>
          <cell r="E1800" t="str">
            <v>DESPACHO</v>
          </cell>
          <cell r="F1800" t="str">
            <v>NORMAL</v>
          </cell>
          <cell r="G1800" t="str">
            <v>031080002484114</v>
          </cell>
          <cell r="H1800">
            <v>44942</v>
          </cell>
          <cell r="I1800" t="str">
            <v>ENTREGADO</v>
          </cell>
          <cell r="J1800">
            <v>44943</v>
          </cell>
          <cell r="K1800" t="str">
            <v>JORGE STALIN ORTEGA MOREIRA_JORGE STALIN ORTEGA MOREIRA</v>
          </cell>
          <cell r="L1800" t="str">
            <v>MANABi PARQUE LAS VEGAS QUIROGA ENTRE AV RICAURTE Y AVAV ROCAFUERTE FRENTE AL PARQUE LAS VEGAS JUEGOS MECANICOS CONTACTO ADICIONAL 0962902174</v>
          </cell>
          <cell r="M1800" t="str">
            <v>1720321734001</v>
          </cell>
          <cell r="N1800" t="str">
            <v>0998129025</v>
          </cell>
          <cell r="O1800" t="str">
            <v/>
          </cell>
          <cell r="P1800" t="str">
            <v>PORTOVIEJO</v>
          </cell>
          <cell r="Q1800" t="str">
            <v>PORTOVIEJO</v>
          </cell>
          <cell r="R1800" t="str">
            <v>MANABI</v>
          </cell>
          <cell r="T1800" t="str">
            <v>TRAMACO</v>
          </cell>
          <cell r="U1800" t="str">
            <v>FLEXNETUIO_PROVINCIA</v>
          </cell>
          <cell r="V1800">
            <v>1</v>
          </cell>
          <cell r="W1800">
            <v>1</v>
          </cell>
          <cell r="X1800" t="str">
            <v>FLEXNET ECUADOR - MDELIVERY</v>
          </cell>
          <cell r="Y1800" t="str">
            <v>CALLE 28 DE JUNIO S/N Y GARCIA MORENO ENTRADA LLANO GRANDE</v>
          </cell>
        </row>
        <row r="1801">
          <cell r="A1801" t="str">
            <v>2484115</v>
          </cell>
          <cell r="B1801">
            <v>497044</v>
          </cell>
          <cell r="C1801" t="str">
            <v>2484115</v>
          </cell>
          <cell r="D1801" t="str">
            <v>MDELIVERY</v>
          </cell>
          <cell r="E1801" t="str">
            <v>DESPACHO</v>
          </cell>
          <cell r="F1801" t="str">
            <v>NORMAL</v>
          </cell>
          <cell r="G1801" t="str">
            <v>IC4744</v>
          </cell>
          <cell r="H1801">
            <v>44942</v>
          </cell>
          <cell r="I1801" t="str">
            <v>INCIDENCIA</v>
          </cell>
          <cell r="J1801">
            <v>44943</v>
          </cell>
          <cell r="K1801" t="str">
            <v>JOANELLE ERNESTO AZUAJE SACRISTE_JOANELLE ERNESTO AZUAJE SACRISTE</v>
          </cell>
          <cell r="L1801" t="str">
            <v xml:space="preserve">AZUAY BARRIO TOTORACOCHA CALLE ALLCUQUIRO Y SARAHURCO CASA DE 3 PISOS COLOR AMARILLO CON CERRAMIENTO COLOR CREMA DIAGONAL A LA PASTELERIA MARCELITO COMUNICARSE CON EL SR ANTES DE ACERCARSE AL LUGAR </v>
          </cell>
          <cell r="M1801" t="str">
            <v>0152144242001</v>
          </cell>
          <cell r="N1801" t="str">
            <v>0982447347</v>
          </cell>
          <cell r="O1801" t="str">
            <v/>
          </cell>
          <cell r="P1801" t="str">
            <v>CUENCA</v>
          </cell>
          <cell r="Q1801" t="str">
            <v>CUENCA</v>
          </cell>
          <cell r="R1801" t="str">
            <v>AZUAY</v>
          </cell>
          <cell r="T1801" t="str">
            <v>ITSACOURIER</v>
          </cell>
          <cell r="U1801" t="str">
            <v>FLEXNETUIO_PROVINCIA</v>
          </cell>
          <cell r="V1801">
            <v>1</v>
          </cell>
          <cell r="W1801">
            <v>1</v>
          </cell>
          <cell r="X1801" t="str">
            <v>FLEXNET ECUADOR - MDELIVERY</v>
          </cell>
          <cell r="Y1801" t="str">
            <v>CALLE 28 DE JUNIO S/N Y GARCIA MORENO ENTRADA LLANO GRANDE</v>
          </cell>
        </row>
        <row r="1802">
          <cell r="A1802" t="str">
            <v>2484116</v>
          </cell>
          <cell r="B1802">
            <v>497045</v>
          </cell>
          <cell r="C1802" t="str">
            <v>2484116</v>
          </cell>
          <cell r="D1802" t="str">
            <v>MDELIVERY</v>
          </cell>
          <cell r="E1802" t="str">
            <v>DESPACHO</v>
          </cell>
          <cell r="F1802" t="str">
            <v>NORMAL</v>
          </cell>
          <cell r="G1802" t="str">
            <v>031080002484116</v>
          </cell>
          <cell r="H1802">
            <v>44942</v>
          </cell>
          <cell r="I1802" t="str">
            <v>ENTREGADO</v>
          </cell>
          <cell r="J1802">
            <v>44943</v>
          </cell>
          <cell r="K1802" t="str">
            <v>BLANCA FLOR DOMINGUEZ VILLAVICENCIO_BLANCA FLOR DOMINGUEZ VILLAVICENCIO</v>
          </cell>
          <cell r="L1802" t="str">
            <v>GUAYAS PARROQUIA VELAZCO IBARRA SECTOR CENTRO CALLE VIA GUAYAQUIL SN Y ELEOY ALFARA REF FRENTE AL PARQUE CENTRAL TRABAJA EN EL BANCECUADOR AREA DE NEGOCION</v>
          </cell>
          <cell r="M1802" t="str">
            <v>0926880519001</v>
          </cell>
          <cell r="N1802" t="str">
            <v>0962791463</v>
          </cell>
          <cell r="O1802" t="str">
            <v/>
          </cell>
          <cell r="P1802" t="str">
            <v>EL EMPALME</v>
          </cell>
          <cell r="Q1802" t="str">
            <v>EL EMPALME</v>
          </cell>
          <cell r="R1802" t="str">
            <v>GUAYAS</v>
          </cell>
          <cell r="T1802" t="str">
            <v>TRAMACO</v>
          </cell>
          <cell r="U1802" t="str">
            <v>FLEXNETUIO_PROVINCIA</v>
          </cell>
          <cell r="V1802">
            <v>1</v>
          </cell>
          <cell r="W1802">
            <v>1</v>
          </cell>
          <cell r="X1802" t="str">
            <v>FLEXNET ECUADOR - MDELIVERY</v>
          </cell>
          <cell r="Y1802" t="str">
            <v>CALLE 28 DE JUNIO S/N Y GARCIA MORENO ENTRADA LLANO GRANDE</v>
          </cell>
        </row>
        <row r="1803">
          <cell r="A1803" t="str">
            <v>2484127</v>
          </cell>
          <cell r="B1803">
            <v>497046</v>
          </cell>
          <cell r="C1803" t="str">
            <v>2484127</v>
          </cell>
          <cell r="D1803" t="str">
            <v>MDELIVERY</v>
          </cell>
          <cell r="E1803" t="str">
            <v>DESPACHO</v>
          </cell>
          <cell r="F1803" t="str">
            <v>NORMAL</v>
          </cell>
          <cell r="G1803" t="str">
            <v>031080002484127</v>
          </cell>
          <cell r="H1803">
            <v>44942</v>
          </cell>
          <cell r="I1803" t="str">
            <v>INCIDENCIA</v>
          </cell>
          <cell r="J1803">
            <v>44944</v>
          </cell>
          <cell r="K1803" t="str">
            <v>GEORGE RAFAEL RENDON MACIAS_GEORGE RAFAEL RENDON MACIAS</v>
          </cell>
          <cell r="L1803" t="str">
            <v>CALLE 3 20 AV 2 15 Y 2 16 CASA COLOR BLANCA PORTON NEGRO DE UN PISO CON 2 LOCALES DE ALQUILER</v>
          </cell>
          <cell r="M1803" t="str">
            <v>1306620475001</v>
          </cell>
          <cell r="N1803" t="str">
            <v>0996793320/0986434989</v>
          </cell>
          <cell r="O1803" t="str">
            <v/>
          </cell>
          <cell r="P1803" t="str">
            <v>MANTA</v>
          </cell>
          <cell r="Q1803" t="str">
            <v>MANTA</v>
          </cell>
          <cell r="R1803" t="str">
            <v>MANABI</v>
          </cell>
          <cell r="T1803" t="str">
            <v>TRAMACO</v>
          </cell>
          <cell r="U1803" t="str">
            <v>FLEXNETUIO_PROVINCIA</v>
          </cell>
          <cell r="V1803">
            <v>1</v>
          </cell>
          <cell r="W1803">
            <v>1</v>
          </cell>
          <cell r="X1803" t="str">
            <v>FLEXNET ECUADOR - MDELIVERY</v>
          </cell>
          <cell r="Y1803" t="str">
            <v>CALLE 28 DE JUNIO S/N Y GARCIA MORENO ENTRADA LLANO GRANDE</v>
          </cell>
        </row>
        <row r="1804">
          <cell r="A1804" t="str">
            <v>2484128</v>
          </cell>
          <cell r="B1804">
            <v>497047</v>
          </cell>
          <cell r="C1804" t="str">
            <v>2484128</v>
          </cell>
          <cell r="D1804" t="str">
            <v>MDELIVERY</v>
          </cell>
          <cell r="E1804" t="str">
            <v>DESPACHO</v>
          </cell>
          <cell r="F1804" t="str">
            <v>NORMAL</v>
          </cell>
          <cell r="G1804" t="str">
            <v>FT80018</v>
          </cell>
          <cell r="H1804">
            <v>44942</v>
          </cell>
          <cell r="I1804" t="str">
            <v>ENTREGADO</v>
          </cell>
          <cell r="J1804">
            <v>44943</v>
          </cell>
          <cell r="K1804" t="str">
            <v xml:space="preserve">FANNY REVELO LEYDI MONTE_MEGADATOS S A </v>
          </cell>
          <cell r="L1804" t="str">
            <v>PICHINCHA QUITO NuNez de Vela E3 13 y Atahualpa Ed Torre del puente 3er piso Quito</v>
          </cell>
          <cell r="M1804" t="str">
            <v>1791287541001</v>
          </cell>
          <cell r="N1804" t="str">
            <v>09980429130984498818</v>
          </cell>
          <cell r="O1804" t="str">
            <v/>
          </cell>
          <cell r="P1804" t="str">
            <v>QUITO</v>
          </cell>
          <cell r="Q1804" t="str">
            <v>QUITO</v>
          </cell>
          <cell r="R1804" t="str">
            <v>PICHINCHA</v>
          </cell>
          <cell r="T1804" t="str">
            <v>FLEXTRANS UIO</v>
          </cell>
          <cell r="U1804" t="str">
            <v>FLEXNETUIO_LOCAL</v>
          </cell>
          <cell r="V1804">
            <v>1</v>
          </cell>
          <cell r="W1804">
            <v>1</v>
          </cell>
          <cell r="X1804" t="str">
            <v>FLEXNET ECUADOR - MDELIVERY</v>
          </cell>
          <cell r="Y1804" t="str">
            <v>CALLE 28 DE JUNIO S/N Y GARCIA MORENO ENTRADA LLANO GRANDE</v>
          </cell>
        </row>
        <row r="1805">
          <cell r="A1805" t="str">
            <v>2484130</v>
          </cell>
          <cell r="B1805">
            <v>497048</v>
          </cell>
          <cell r="C1805" t="str">
            <v>2484130</v>
          </cell>
          <cell r="D1805" t="str">
            <v>MDELIVERY</v>
          </cell>
          <cell r="E1805" t="str">
            <v>DESPACHO</v>
          </cell>
          <cell r="F1805" t="str">
            <v>NORMAL</v>
          </cell>
          <cell r="G1805" t="str">
            <v>031080002484130</v>
          </cell>
          <cell r="H1805">
            <v>44942</v>
          </cell>
          <cell r="I1805" t="str">
            <v>INCIDENCIA</v>
          </cell>
          <cell r="J1805">
            <v>44944</v>
          </cell>
          <cell r="K1805" t="str">
            <v>ALEXANDER OVIDIO LUZURIAGA MONCADA_ALEXANDER OVIDIO LUZURIAGA MONCADA</v>
          </cell>
          <cell r="L1805" t="str">
            <v>AV MANUELA AGUIRRE Y JUAN JOSE SAMANIEGO HOSPITAL ISIDRO AYORA SECCION BODEGA</v>
          </cell>
          <cell r="M1805" t="str">
            <v>1103749063001</v>
          </cell>
          <cell r="N1805" t="str">
            <v>0987203859/0982469685</v>
          </cell>
          <cell r="O1805" t="str">
            <v/>
          </cell>
          <cell r="P1805" t="str">
            <v>LOJA</v>
          </cell>
          <cell r="Q1805" t="str">
            <v>LOJA</v>
          </cell>
          <cell r="R1805" t="str">
            <v>LOJA</v>
          </cell>
          <cell r="T1805" t="str">
            <v>TRAMACO</v>
          </cell>
          <cell r="U1805" t="str">
            <v>FLEXNETUIO_PROVINCIA</v>
          </cell>
          <cell r="V1805">
            <v>1</v>
          </cell>
          <cell r="W1805">
            <v>1</v>
          </cell>
          <cell r="X1805" t="str">
            <v>FLEXNET ECUADOR - MDELIVERY</v>
          </cell>
          <cell r="Y1805" t="str">
            <v>CALLE 28 DE JUNIO S/N Y GARCIA MORENO ENTRADA LLANO GRANDE</v>
          </cell>
        </row>
        <row r="1806">
          <cell r="A1806" t="str">
            <v>2484131</v>
          </cell>
          <cell r="B1806">
            <v>497049</v>
          </cell>
          <cell r="C1806" t="str">
            <v>2484131</v>
          </cell>
          <cell r="D1806" t="str">
            <v>MDELIVERY</v>
          </cell>
          <cell r="E1806" t="str">
            <v>DESPACHO</v>
          </cell>
          <cell r="F1806" t="str">
            <v>NORMAL</v>
          </cell>
          <cell r="G1806" t="str">
            <v>031080002484131</v>
          </cell>
          <cell r="H1806">
            <v>44942</v>
          </cell>
          <cell r="I1806" t="str">
            <v>EN_TRANSITO</v>
          </cell>
          <cell r="J1806">
            <v>44942</v>
          </cell>
          <cell r="K1806" t="str">
            <v>Mario Fernando Mendez La Torre_COOPERATIVA DE AHORRO Y CREDITO DE LOS EMPLEADOS D</v>
          </cell>
          <cell r="L1806" t="str">
            <v xml:space="preserve"> EL ORO MACHALA Circunvalacion Norte Oficinas Cerveceria Nacional Av Via Limon Bodegas Campoverde Pilsener </v>
          </cell>
          <cell r="M1806" t="str">
            <v>0992660368001</v>
          </cell>
          <cell r="N1806" t="str">
            <v>990150023</v>
          </cell>
          <cell r="O1806" t="str">
            <v/>
          </cell>
          <cell r="P1806" t="str">
            <v>MACHALA</v>
          </cell>
          <cell r="Q1806" t="str">
            <v>MACHALA</v>
          </cell>
          <cell r="R1806" t="str">
            <v>EL ORO</v>
          </cell>
          <cell r="T1806" t="str">
            <v>TRAMACO</v>
          </cell>
          <cell r="U1806" t="str">
            <v>FLEXNETUIO_PROVINCIA</v>
          </cell>
          <cell r="V1806">
            <v>1</v>
          </cell>
          <cell r="W1806">
            <v>1</v>
          </cell>
          <cell r="X1806" t="str">
            <v>FLEXNET ECUADOR - MDELIVERY</v>
          </cell>
          <cell r="Y1806" t="str">
            <v>CALLE 28 DE JUNIO S/N Y GARCIA MORENO ENTRADA LLANO GRANDE</v>
          </cell>
        </row>
        <row r="1807">
          <cell r="A1807" t="str">
            <v>2484132_1</v>
          </cell>
          <cell r="B1807">
            <v>497050</v>
          </cell>
          <cell r="C1807" t="str">
            <v>2484132_1</v>
          </cell>
          <cell r="D1807" t="str">
            <v>MDELIVERY</v>
          </cell>
          <cell r="E1807" t="str">
            <v>DESPACHO</v>
          </cell>
          <cell r="F1807" t="str">
            <v>NORMAL</v>
          </cell>
          <cell r="G1807" t="str">
            <v>FT80041</v>
          </cell>
          <cell r="H1807">
            <v>44942</v>
          </cell>
          <cell r="I1807" t="str">
            <v>ENTREGADO</v>
          </cell>
          <cell r="J1807">
            <v>44944</v>
          </cell>
          <cell r="K1807" t="str">
            <v>RAQUEL CASTRO_COOPERATIVA DE AHORRO Y CREDITO DE LOS EMPLEADOS D</v>
          </cell>
          <cell r="L1807" t="str">
            <v xml:space="preserve"> PICHINCHA QUITO Avda Francisco de Orellana Parroquia Cumbaya Planta Cumbaya Cerveceria Nacional CN S A </v>
          </cell>
          <cell r="M1807" t="str">
            <v>0992660368001</v>
          </cell>
          <cell r="N1807" t="str">
            <v>0969477962</v>
          </cell>
          <cell r="O1807" t="str">
            <v/>
          </cell>
          <cell r="P1807" t="str">
            <v>QUITO</v>
          </cell>
          <cell r="Q1807" t="str">
            <v>QUITO</v>
          </cell>
          <cell r="R1807" t="str">
            <v>PICHINCHA</v>
          </cell>
          <cell r="T1807" t="str">
            <v>FLEXTRANS UIO</v>
          </cell>
          <cell r="U1807" t="str">
            <v>FLEXNETUIO_LOCAL</v>
          </cell>
          <cell r="V1807">
            <v>1</v>
          </cell>
          <cell r="W1807">
            <v>1</v>
          </cell>
          <cell r="X1807" t="str">
            <v>FLEXNET ECUADOR - MDELIVERY</v>
          </cell>
          <cell r="Y1807" t="str">
            <v>CALLE 28 DE JUNIO S/N Y GARCIA MORENO ENTRADA LLANO GRANDE</v>
          </cell>
        </row>
        <row r="1808">
          <cell r="A1808" t="str">
            <v>2484146</v>
          </cell>
          <cell r="B1808">
            <v>497051</v>
          </cell>
          <cell r="C1808" t="str">
            <v>2484146</v>
          </cell>
          <cell r="D1808" t="str">
            <v>MDELIVERY</v>
          </cell>
          <cell r="E1808" t="str">
            <v>DESPACHO</v>
          </cell>
          <cell r="F1808" t="str">
            <v>NORMAL</v>
          </cell>
          <cell r="G1808" t="str">
            <v>FT80021</v>
          </cell>
          <cell r="H1808">
            <v>44942</v>
          </cell>
          <cell r="I1808" t="str">
            <v>ENTREGADO</v>
          </cell>
          <cell r="J1808">
            <v>44943</v>
          </cell>
          <cell r="K1808" t="str">
            <v xml:space="preserve">Luis Calderon_ALTERNATIVE POWER ALTPOWER S A </v>
          </cell>
          <cell r="L1808" t="str">
            <v xml:space="preserve"> Conocoto Olmedo 706 y Toctiuco IMETEL Quito Pichincha </v>
          </cell>
          <cell r="M1808" t="str">
            <v>1792302943001</v>
          </cell>
          <cell r="N1808" t="str">
            <v>0992761060</v>
          </cell>
          <cell r="O1808" t="str">
            <v/>
          </cell>
          <cell r="P1808" t="str">
            <v>QUITO</v>
          </cell>
          <cell r="Q1808" t="str">
            <v>QUITO</v>
          </cell>
          <cell r="R1808" t="str">
            <v>PICHINCHA</v>
          </cell>
          <cell r="T1808" t="str">
            <v>FLEXTRANS UIO</v>
          </cell>
          <cell r="U1808" t="str">
            <v>FLEXNETUIO_LOCAL</v>
          </cell>
          <cell r="V1808">
            <v>1</v>
          </cell>
          <cell r="W1808">
            <v>1</v>
          </cell>
          <cell r="X1808" t="str">
            <v>FLEXNET ECUADOR - MDELIVERY</v>
          </cell>
          <cell r="Y1808" t="str">
            <v>CALLE 28 DE JUNIO S/N Y GARCIA MORENO ENTRADA LLANO GRANDE</v>
          </cell>
        </row>
        <row r="1809">
          <cell r="A1809" t="str">
            <v>2484167</v>
          </cell>
          <cell r="B1809">
            <v>497052</v>
          </cell>
          <cell r="C1809" t="str">
            <v>2484167</v>
          </cell>
          <cell r="D1809" t="str">
            <v>MDELIVERY</v>
          </cell>
          <cell r="E1809" t="str">
            <v>DESPACHO</v>
          </cell>
          <cell r="F1809" t="str">
            <v>NORMAL</v>
          </cell>
          <cell r="G1809" t="str">
            <v>031080002484167</v>
          </cell>
          <cell r="H1809">
            <v>44942</v>
          </cell>
          <cell r="I1809" t="str">
            <v>ENTREGADO</v>
          </cell>
          <cell r="J1809">
            <v>44943</v>
          </cell>
          <cell r="K1809" t="str">
            <v xml:space="preserve">PILAR DONGARRA_TRASELEC S A </v>
          </cell>
          <cell r="L1809" t="str">
            <v xml:space="preserve"> GUAYAS GUAYAQUIL Km 12 5 Via a Daule Urbanizacion Inmaconsa 090150 Calle Beta Manzana 33 Solar 11 TRASELEC S A </v>
          </cell>
          <cell r="M1809" t="str">
            <v>0990692416001</v>
          </cell>
          <cell r="N1809" t="str">
            <v>0992223357</v>
          </cell>
          <cell r="O1809" t="str">
            <v/>
          </cell>
          <cell r="P1809" t="str">
            <v>GUAYAQUIL</v>
          </cell>
          <cell r="Q1809" t="str">
            <v>GUAYAQUIL</v>
          </cell>
          <cell r="R1809" t="str">
            <v>GUAYAS</v>
          </cell>
          <cell r="T1809" t="str">
            <v>TRAMACO</v>
          </cell>
          <cell r="U1809" t="str">
            <v>FLEXNETUIO_GYE</v>
          </cell>
          <cell r="V1809">
            <v>1</v>
          </cell>
          <cell r="W1809">
            <v>1</v>
          </cell>
          <cell r="X1809" t="str">
            <v>FLEXNET ECUADOR - MDELIVERY</v>
          </cell>
          <cell r="Y1809" t="str">
            <v>CALLE 28 DE JUNIO S/N Y GARCIA MORENO ENTRADA LLANO GRANDE</v>
          </cell>
        </row>
        <row r="1810">
          <cell r="A1810" t="str">
            <v>2484168</v>
          </cell>
          <cell r="B1810">
            <v>497053</v>
          </cell>
          <cell r="C1810" t="str">
            <v>2484168</v>
          </cell>
          <cell r="D1810" t="str">
            <v>MDELIVERY</v>
          </cell>
          <cell r="E1810" t="str">
            <v>DESPACHO</v>
          </cell>
          <cell r="F1810" t="str">
            <v>NORMAL</v>
          </cell>
          <cell r="G1810" t="str">
            <v>FT80079</v>
          </cell>
          <cell r="H1810">
            <v>44942</v>
          </cell>
          <cell r="I1810" t="str">
            <v>INCIDENCIA</v>
          </cell>
          <cell r="J1810">
            <v>44943</v>
          </cell>
          <cell r="K1810" t="str">
            <v>ALAVA PARRAGA MANUEL LEOVIGILDO_ALAVA PARRAGA MANUEL LEOVIGILDO</v>
          </cell>
          <cell r="L1810" t="str">
            <v>BASTION POPULAR BLOQUE 2 ENTRANDO POR ECUASAL AL FONDO CALLE C24A N 0 CASA DE 2 PISOS COLOR BLANCA REF PASANDO LA GASOLINER CERCA A UN SALON DE BELLEZA</v>
          </cell>
          <cell r="M1810" t="str">
            <v>1714099338001</v>
          </cell>
          <cell r="N1810" t="str">
            <v>0993567986</v>
          </cell>
          <cell r="O1810" t="str">
            <v/>
          </cell>
          <cell r="P1810" t="str">
            <v>GUAYAQUIL</v>
          </cell>
          <cell r="Q1810" t="str">
            <v>GUAYAQUIL</v>
          </cell>
          <cell r="R1810" t="str">
            <v>GUAYAS</v>
          </cell>
          <cell r="T1810" t="str">
            <v>ITSACOURIER</v>
          </cell>
          <cell r="U1810" t="str">
            <v>FLEXNETUIO_GYE</v>
          </cell>
          <cell r="V1810">
            <v>1</v>
          </cell>
          <cell r="W1810">
            <v>1</v>
          </cell>
          <cell r="X1810" t="str">
            <v>FLEXNET ECUADOR - MDELIVERY</v>
          </cell>
          <cell r="Y1810" t="str">
            <v>CALLE 28 DE JUNIO S/N Y GARCIA MORENO ENTRADA LLANO GRANDE</v>
          </cell>
        </row>
        <row r="1811">
          <cell r="A1811" t="str">
            <v>2484174</v>
          </cell>
          <cell r="B1811">
            <v>497054</v>
          </cell>
          <cell r="C1811" t="str">
            <v>2484174</v>
          </cell>
          <cell r="D1811" t="str">
            <v>MDELIVERY</v>
          </cell>
          <cell r="E1811" t="str">
            <v>DESPACHO</v>
          </cell>
          <cell r="F1811" t="str">
            <v>NORMAL</v>
          </cell>
          <cell r="G1811" t="str">
            <v>FT80048</v>
          </cell>
          <cell r="H1811">
            <v>44942</v>
          </cell>
          <cell r="I1811" t="str">
            <v>ENTREGADO</v>
          </cell>
          <cell r="J1811">
            <v>44943</v>
          </cell>
          <cell r="K1811" t="str">
            <v xml:space="preserve">YANIRA IRINA PARIS MORENO TUTIVEN_BANCO GUAYAQUIL S A </v>
          </cell>
          <cell r="L1811" t="str">
            <v xml:space="preserve">ESMERALDAS Y 9 DE OCTUBRE AG BANCO GUAYAQUIL 9 DE OCTUBRE FINANSUR </v>
          </cell>
          <cell r="M1811" t="str">
            <v>0990049459001</v>
          </cell>
          <cell r="N1811" t="str">
            <v>0983758861</v>
          </cell>
          <cell r="O1811" t="str">
            <v/>
          </cell>
          <cell r="P1811" t="str">
            <v>GUAYAQUIL</v>
          </cell>
          <cell r="Q1811" t="str">
            <v>GUAYAQUIL</v>
          </cell>
          <cell r="R1811" t="str">
            <v>GUAYAS</v>
          </cell>
          <cell r="T1811" t="str">
            <v>ITSACOURIER</v>
          </cell>
          <cell r="U1811" t="str">
            <v>FLEXNETUIO_GYE</v>
          </cell>
          <cell r="V1811">
            <v>1</v>
          </cell>
          <cell r="W1811">
            <v>1</v>
          </cell>
          <cell r="X1811" t="str">
            <v>FLEXNET ECUADOR - MDELIVERY</v>
          </cell>
          <cell r="Y1811" t="str">
            <v>CALLE 28 DE JUNIO S/N Y GARCIA MORENO ENTRADA LLANO GRANDE</v>
          </cell>
        </row>
        <row r="1812">
          <cell r="A1812" t="str">
            <v>2484175</v>
          </cell>
          <cell r="B1812">
            <v>497055</v>
          </cell>
          <cell r="C1812" t="str">
            <v>2484175</v>
          </cell>
          <cell r="D1812" t="str">
            <v>MDELIVERY</v>
          </cell>
          <cell r="E1812" t="str">
            <v>DESPACHO</v>
          </cell>
          <cell r="F1812" t="str">
            <v>NORMAL</v>
          </cell>
          <cell r="G1812" t="str">
            <v>FT80069</v>
          </cell>
          <cell r="H1812">
            <v>44942</v>
          </cell>
          <cell r="I1812" t="str">
            <v>INCIDENCIA</v>
          </cell>
          <cell r="J1812">
            <v>44943</v>
          </cell>
          <cell r="K1812" t="str">
            <v>ESTRELLA ABAD_JOSE GABRIEL ARAUZ ALAY</v>
          </cell>
          <cell r="L1812" t="str">
            <v xml:space="preserve">CUENTA 2824 ENTRE ANDRES MARIN ABEL CASTILLO REFERENCIA ENFRENTE UNA MUEBLERIA Y UNA LLANTERA </v>
          </cell>
          <cell r="M1812" t="str">
            <v>0911363737001</v>
          </cell>
          <cell r="N1812" t="str">
            <v>0947711293</v>
          </cell>
          <cell r="O1812" t="str">
            <v/>
          </cell>
          <cell r="P1812" t="str">
            <v>GUAYAQUIL</v>
          </cell>
          <cell r="Q1812" t="str">
            <v>GUAYAQUIL</v>
          </cell>
          <cell r="R1812" t="str">
            <v>GUAYAS</v>
          </cell>
          <cell r="T1812" t="str">
            <v>ITSACOURIER</v>
          </cell>
          <cell r="U1812" t="str">
            <v>FLEXNETUIO_GYE</v>
          </cell>
          <cell r="V1812">
            <v>1</v>
          </cell>
          <cell r="W1812">
            <v>1</v>
          </cell>
          <cell r="X1812" t="str">
            <v>FLEXNET ECUADOR - MDELIVERY</v>
          </cell>
          <cell r="Y1812" t="str">
            <v>CALLE 28 DE JUNIO S/N Y GARCIA MORENO ENTRADA LLANO GRANDE</v>
          </cell>
        </row>
        <row r="1813">
          <cell r="A1813" t="str">
            <v>2484176</v>
          </cell>
          <cell r="B1813">
            <v>497056</v>
          </cell>
          <cell r="C1813" t="str">
            <v>2484176</v>
          </cell>
          <cell r="D1813" t="str">
            <v>MDELIVERY</v>
          </cell>
          <cell r="E1813" t="str">
            <v>DESPACHO</v>
          </cell>
          <cell r="F1813" t="str">
            <v>NORMAL</v>
          </cell>
          <cell r="G1813" t="str">
            <v>FT80052</v>
          </cell>
          <cell r="H1813">
            <v>44942</v>
          </cell>
          <cell r="I1813" t="str">
            <v>ENTREGADO</v>
          </cell>
          <cell r="J1813">
            <v>44943</v>
          </cell>
          <cell r="K1813" t="str">
            <v xml:space="preserve">Joaquin Mantilla_BANCO GUAYAQUIL S A </v>
          </cell>
          <cell r="L1813" t="str">
            <v xml:space="preserve">Alborada 13 Etapa Mz 25 Villa 2 en la Avenida Los Tulipanes </v>
          </cell>
          <cell r="M1813" t="str">
            <v>0990049459001</v>
          </cell>
          <cell r="N1813" t="str">
            <v>0982040713</v>
          </cell>
          <cell r="O1813" t="str">
            <v/>
          </cell>
          <cell r="P1813" t="str">
            <v>GUAYAQUIL</v>
          </cell>
          <cell r="Q1813" t="str">
            <v>GUAYAQUIL</v>
          </cell>
          <cell r="R1813" t="str">
            <v>GUAYAS</v>
          </cell>
          <cell r="T1813" t="str">
            <v>CARGO UNION</v>
          </cell>
          <cell r="U1813" t="str">
            <v>FLEXNETUIO_GYE</v>
          </cell>
          <cell r="V1813">
            <v>1</v>
          </cell>
          <cell r="W1813">
            <v>1</v>
          </cell>
          <cell r="X1813" t="str">
            <v>FLEXNET ECUADOR - MDELIVERY</v>
          </cell>
          <cell r="Y1813" t="str">
            <v>CALLE 28 DE JUNIO S/N Y GARCIA MORENO ENTRADA LLANO GRANDE</v>
          </cell>
        </row>
        <row r="1814">
          <cell r="A1814" t="str">
            <v>2484006</v>
          </cell>
          <cell r="B1814">
            <v>496995</v>
          </cell>
          <cell r="C1814" t="str">
            <v>2484006</v>
          </cell>
          <cell r="D1814" t="str">
            <v>MDELIVERY</v>
          </cell>
          <cell r="E1814" t="str">
            <v>DESPACHO</v>
          </cell>
          <cell r="F1814" t="str">
            <v>EXPRESS</v>
          </cell>
          <cell r="G1814" t="str">
            <v>FTS46643</v>
          </cell>
          <cell r="H1814">
            <v>44942</v>
          </cell>
          <cell r="I1814" t="str">
            <v>ENTREGADO</v>
          </cell>
          <cell r="J1814">
            <v>44942</v>
          </cell>
          <cell r="K1814" t="str">
            <v>ENMA ZACARIAS_EMBAJADA DE ESPANA EN QUITO</v>
          </cell>
          <cell r="L1814" t="str">
            <v>FRANCISCO SALAZAR E12 73 Y TOLEDO</v>
          </cell>
          <cell r="M1814" t="str">
            <v>1791840488001</v>
          </cell>
          <cell r="N1814" t="str">
            <v>988041019</v>
          </cell>
          <cell r="O1814" t="str">
            <v/>
          </cell>
          <cell r="P1814" t="str">
            <v>QUITO</v>
          </cell>
          <cell r="Q1814" t="str">
            <v>QUITO</v>
          </cell>
          <cell r="R1814" t="str">
            <v>PICHINCHA</v>
          </cell>
          <cell r="T1814" t="str">
            <v>TRANSERVISS</v>
          </cell>
          <cell r="U1814" t="str">
            <v>FLEXNETUIO_LOCAL</v>
          </cell>
          <cell r="V1814">
            <v>1</v>
          </cell>
          <cell r="W1814">
            <v>1</v>
          </cell>
          <cell r="X1814" t="str">
            <v>FLEXNET ECUADOR - MDELIVERY</v>
          </cell>
          <cell r="Y1814" t="str">
            <v>CALLE 28 DE JUNIO S/N Y GARCIA MORENO ENTRADA LLANO GRANDE</v>
          </cell>
        </row>
        <row r="1815">
          <cell r="A1815" t="str">
            <v>2484015</v>
          </cell>
          <cell r="B1815">
            <v>496996</v>
          </cell>
          <cell r="C1815" t="str">
            <v>2484015</v>
          </cell>
          <cell r="D1815" t="str">
            <v>MDELIVERY</v>
          </cell>
          <cell r="E1815" t="str">
            <v>DESPACHO</v>
          </cell>
          <cell r="F1815" t="str">
            <v>EXPRESS</v>
          </cell>
          <cell r="G1815" t="str">
            <v>FTS46635</v>
          </cell>
          <cell r="H1815">
            <v>44942</v>
          </cell>
          <cell r="I1815" t="str">
            <v>ENTREGADO</v>
          </cell>
          <cell r="J1815">
            <v>44943</v>
          </cell>
          <cell r="K1815" t="str">
            <v>Rene Giovany Gongora_BANCO DE LA PRODUCCION S A PRODUBANCO</v>
          </cell>
          <cell r="L1815" t="str">
            <v>Av Simon Bolivar y Via a Nayon Centro Corporativo Ekopark Torre 1 PRODUBANCO</v>
          </cell>
          <cell r="M1815" t="str">
            <v>1790368718001</v>
          </cell>
          <cell r="N1815" t="str">
            <v>0979152102</v>
          </cell>
          <cell r="O1815" t="str">
            <v/>
          </cell>
          <cell r="P1815" t="str">
            <v>QUITO</v>
          </cell>
          <cell r="Q1815" t="str">
            <v>QUITO</v>
          </cell>
          <cell r="R1815" t="str">
            <v>PICHINCHA</v>
          </cell>
          <cell r="T1815" t="str">
            <v>TRANSERVISS</v>
          </cell>
          <cell r="U1815" t="str">
            <v>FLEXNETUIO_LOCAL</v>
          </cell>
          <cell r="V1815">
            <v>1</v>
          </cell>
          <cell r="W1815">
            <v>1</v>
          </cell>
          <cell r="X1815" t="str">
            <v>FLEXNET ECUADOR - MDELIVERY</v>
          </cell>
          <cell r="Y1815" t="str">
            <v>CALLE 28 DE JUNIO S/N Y GARCIA MORENO ENTRADA LLANO GRANDE</v>
          </cell>
        </row>
        <row r="1816">
          <cell r="A1816" t="str">
            <v>2484022</v>
          </cell>
          <cell r="B1816">
            <v>496997</v>
          </cell>
          <cell r="C1816" t="str">
            <v>2484022</v>
          </cell>
          <cell r="D1816" t="str">
            <v>MDELIVERY</v>
          </cell>
          <cell r="E1816" t="str">
            <v>DESPACHO</v>
          </cell>
          <cell r="F1816" t="str">
            <v>EXPRESS</v>
          </cell>
          <cell r="G1816" t="str">
            <v>FTS46642</v>
          </cell>
          <cell r="H1816">
            <v>44942</v>
          </cell>
          <cell r="I1816" t="str">
            <v>ENTREGADO</v>
          </cell>
          <cell r="J1816">
            <v>44942</v>
          </cell>
          <cell r="K1816" t="str">
            <v xml:space="preserve">Cecilia Chicaiza_INSTITUTO IET EC S A S </v>
          </cell>
          <cell r="L1816" t="str">
            <v>Yanez Pinz—n N26 42 y la Ni a Instituto de Especialidades TZcnicas IET</v>
          </cell>
          <cell r="M1816" t="str">
            <v>1793161499001</v>
          </cell>
          <cell r="N1816" t="str">
            <v>0992751274</v>
          </cell>
          <cell r="O1816" t="str">
            <v/>
          </cell>
          <cell r="P1816" t="str">
            <v>QUITO</v>
          </cell>
          <cell r="Q1816" t="str">
            <v>QUITO</v>
          </cell>
          <cell r="R1816" t="str">
            <v>PICHINCHA</v>
          </cell>
          <cell r="T1816" t="str">
            <v>TRANSERVISS</v>
          </cell>
          <cell r="U1816" t="str">
            <v>FLEXNETUIO_LOCAL</v>
          </cell>
          <cell r="V1816">
            <v>1</v>
          </cell>
          <cell r="W1816">
            <v>1</v>
          </cell>
          <cell r="X1816" t="str">
            <v>FLEXNET ECUADOR - MDELIVERY</v>
          </cell>
          <cell r="Y1816" t="str">
            <v>CALLE 28 DE JUNIO S/N Y GARCIA MORENO ENTRADA LLANO GRANDE</v>
          </cell>
        </row>
        <row r="1817">
          <cell r="A1817" t="str">
            <v>2484029</v>
          </cell>
          <cell r="B1817">
            <v>496998</v>
          </cell>
          <cell r="C1817" t="str">
            <v>2484029</v>
          </cell>
          <cell r="D1817" t="str">
            <v>MDELIVERY</v>
          </cell>
          <cell r="E1817" t="str">
            <v>DESPACHO</v>
          </cell>
          <cell r="F1817" t="str">
            <v>EXPRESS</v>
          </cell>
          <cell r="G1817" t="str">
            <v>FTS46638</v>
          </cell>
          <cell r="H1817">
            <v>44942</v>
          </cell>
          <cell r="I1817" t="str">
            <v>ENTREGADO</v>
          </cell>
          <cell r="J1817">
            <v>44943</v>
          </cell>
          <cell r="K1817" t="str">
            <v>Rene Giovany Gongora_BANCO DE LA PRODUCCION S A PRODUBANCO</v>
          </cell>
          <cell r="L1817" t="str">
            <v>Av Simon Bolivar y Via a Nayon Centro Corporativo Ekopark Torre 1 PRODUBANCO</v>
          </cell>
          <cell r="M1817" t="str">
            <v>1790368718001</v>
          </cell>
          <cell r="N1817" t="str">
            <v>0979152102</v>
          </cell>
          <cell r="O1817" t="str">
            <v/>
          </cell>
          <cell r="P1817" t="str">
            <v>QUITO</v>
          </cell>
          <cell r="Q1817" t="str">
            <v>QUITO</v>
          </cell>
          <cell r="R1817" t="str">
            <v>PICHINCHA</v>
          </cell>
          <cell r="T1817" t="str">
            <v>TRANSERVISS</v>
          </cell>
          <cell r="U1817" t="str">
            <v>FLEXNETUIO_LOCAL</v>
          </cell>
          <cell r="V1817">
            <v>1</v>
          </cell>
          <cell r="W1817">
            <v>1</v>
          </cell>
          <cell r="X1817" t="str">
            <v>FLEXNET ECUADOR - MDELIVERY</v>
          </cell>
          <cell r="Y1817" t="str">
            <v>CALLE 28 DE JUNIO S/N Y GARCIA MORENO ENTRADA LLANO GRANDE</v>
          </cell>
        </row>
        <row r="1818">
          <cell r="A1818" t="str">
            <v>2484036</v>
          </cell>
          <cell r="B1818">
            <v>496999</v>
          </cell>
          <cell r="C1818" t="str">
            <v>2484036</v>
          </cell>
          <cell r="D1818" t="str">
            <v>MDELIVERY</v>
          </cell>
          <cell r="E1818" t="str">
            <v>DESPACHO</v>
          </cell>
          <cell r="F1818" t="str">
            <v>EXPRESS</v>
          </cell>
          <cell r="G1818" t="str">
            <v>FTS46625</v>
          </cell>
          <cell r="H1818">
            <v>44942</v>
          </cell>
          <cell r="I1818" t="str">
            <v>ENTREGADO</v>
          </cell>
          <cell r="J1818">
            <v>44943</v>
          </cell>
          <cell r="K1818" t="str">
            <v>Rene Giovany Gongora_BANCO DE LA PRODUCCION S A PRODUBANCO</v>
          </cell>
          <cell r="L1818" t="str">
            <v>Av Simon Bolivar y Via a Nayon Centro Corporativo Ekopark Torre 1 PRODUBANCO</v>
          </cell>
          <cell r="M1818" t="str">
            <v>1790368718001</v>
          </cell>
          <cell r="N1818" t="str">
            <v>0979152102</v>
          </cell>
          <cell r="O1818" t="str">
            <v/>
          </cell>
          <cell r="P1818" t="str">
            <v>QUITO</v>
          </cell>
          <cell r="Q1818" t="str">
            <v>QUITO</v>
          </cell>
          <cell r="R1818" t="str">
            <v>PICHINCHA</v>
          </cell>
          <cell r="T1818" t="str">
            <v>TRANSERVISS</v>
          </cell>
          <cell r="U1818" t="str">
            <v>FLEXNETUIO_LOCAL</v>
          </cell>
          <cell r="V1818">
            <v>1</v>
          </cell>
          <cell r="W1818">
            <v>1</v>
          </cell>
          <cell r="X1818" t="str">
            <v>FLEXNET ECUADOR - MDELIVERY</v>
          </cell>
          <cell r="Y1818" t="str">
            <v>CALLE 28 DE JUNIO S/N Y GARCIA MORENO ENTRADA LLANO GRANDE</v>
          </cell>
        </row>
        <row r="1819">
          <cell r="A1819" t="str">
            <v>2484084</v>
          </cell>
          <cell r="B1819">
            <v>497000</v>
          </cell>
          <cell r="C1819" t="str">
            <v>2484084</v>
          </cell>
          <cell r="D1819" t="str">
            <v>MDELIVERY</v>
          </cell>
          <cell r="E1819" t="str">
            <v>DESPACHO</v>
          </cell>
          <cell r="F1819" t="str">
            <v>EXPRESS</v>
          </cell>
          <cell r="G1819" t="str">
            <v>FTS46632</v>
          </cell>
          <cell r="H1819">
            <v>44942</v>
          </cell>
          <cell r="I1819" t="str">
            <v>ENTREGADO</v>
          </cell>
          <cell r="J1819">
            <v>44943</v>
          </cell>
          <cell r="K1819" t="str">
            <v>Rene Giovany Gongora_BANCO DE LA PRODUCCION S A PRODUBANCO</v>
          </cell>
          <cell r="L1819" t="str">
            <v>Av Simon Bolivar y Via a Nayon Centro Corporativo Ekopark Torre 1 PRODUBANCO</v>
          </cell>
          <cell r="M1819" t="str">
            <v>1790368718001</v>
          </cell>
          <cell r="N1819" t="str">
            <v>0979152102</v>
          </cell>
          <cell r="O1819" t="str">
            <v/>
          </cell>
          <cell r="P1819" t="str">
            <v>QUITO</v>
          </cell>
          <cell r="Q1819" t="str">
            <v>QUITO</v>
          </cell>
          <cell r="R1819" t="str">
            <v>PICHINCHA</v>
          </cell>
          <cell r="T1819" t="str">
            <v>TRANSERVISS</v>
          </cell>
          <cell r="U1819" t="str">
            <v>FLEXNETUIO_LOCAL</v>
          </cell>
          <cell r="V1819">
            <v>1</v>
          </cell>
          <cell r="W1819">
            <v>1</v>
          </cell>
          <cell r="X1819" t="str">
            <v>FLEXNET ECUADOR - MDELIVERY</v>
          </cell>
          <cell r="Y1819" t="str">
            <v>CALLE 28 DE JUNIO S/N Y GARCIA MORENO ENTRADA LLANO GRANDE</v>
          </cell>
        </row>
        <row r="1820">
          <cell r="A1820" t="str">
            <v>2484102</v>
          </cell>
          <cell r="B1820">
            <v>497001</v>
          </cell>
          <cell r="C1820" t="str">
            <v>2484102</v>
          </cell>
          <cell r="D1820" t="str">
            <v>MDELIVERY</v>
          </cell>
          <cell r="E1820" t="str">
            <v>DESPACHO</v>
          </cell>
          <cell r="F1820" t="str">
            <v>EXPRESS</v>
          </cell>
          <cell r="G1820" t="str">
            <v>FTS46633</v>
          </cell>
          <cell r="H1820">
            <v>44942</v>
          </cell>
          <cell r="I1820" t="str">
            <v>ENTREGADO</v>
          </cell>
          <cell r="J1820">
            <v>44943</v>
          </cell>
          <cell r="K1820" t="str">
            <v>Rene Giovany Gongora_BANCO DE LA PRODUCCION S A PRODUBANCO</v>
          </cell>
          <cell r="L1820" t="str">
            <v>Av Simon Bolivar y Via a Nayon Centro Corporativo Ekopark Torre 1 PRODUBANCO</v>
          </cell>
          <cell r="M1820" t="str">
            <v>1790368718001</v>
          </cell>
          <cell r="N1820" t="str">
            <v>0979152102</v>
          </cell>
          <cell r="O1820" t="str">
            <v/>
          </cell>
          <cell r="P1820" t="str">
            <v>QUITO</v>
          </cell>
          <cell r="Q1820" t="str">
            <v>QUITO</v>
          </cell>
          <cell r="R1820" t="str">
            <v>PICHINCHA</v>
          </cell>
          <cell r="T1820" t="str">
            <v>TRANSERVISS</v>
          </cell>
          <cell r="U1820" t="str">
            <v>FLEXNETUIO_LOCAL</v>
          </cell>
          <cell r="V1820">
            <v>1</v>
          </cell>
          <cell r="W1820">
            <v>1</v>
          </cell>
          <cell r="X1820" t="str">
            <v>FLEXNET ECUADOR - MDELIVERY</v>
          </cell>
          <cell r="Y1820" t="str">
            <v>CALLE 28 DE JUNIO S/N Y GARCIA MORENO ENTRADA LLANO GRANDE</v>
          </cell>
        </row>
        <row r="1821">
          <cell r="A1821" t="str">
            <v>2484108</v>
          </cell>
          <cell r="B1821">
            <v>497002</v>
          </cell>
          <cell r="C1821" t="str">
            <v>2484108</v>
          </cell>
          <cell r="D1821" t="str">
            <v>MDELIVERY</v>
          </cell>
          <cell r="E1821" t="str">
            <v>DESPACHO</v>
          </cell>
          <cell r="F1821" t="str">
            <v>EXPRESS</v>
          </cell>
          <cell r="G1821" t="str">
            <v>FTS46636</v>
          </cell>
          <cell r="H1821">
            <v>44942</v>
          </cell>
          <cell r="I1821" t="str">
            <v>ENTREGADO</v>
          </cell>
          <cell r="J1821">
            <v>44943</v>
          </cell>
          <cell r="K1821" t="str">
            <v>Rene Giovany Gongora_BANCO DE LA PRODUCCION S A PRODUBANCO</v>
          </cell>
          <cell r="L1821" t="str">
            <v>Av Simon Bolivar y Via a Nayon Centro Corporativo Ekopark Torre 1 PRODUBANCO</v>
          </cell>
          <cell r="M1821" t="str">
            <v>1790368718001</v>
          </cell>
          <cell r="N1821" t="str">
            <v>0979152102</v>
          </cell>
          <cell r="O1821" t="str">
            <v/>
          </cell>
          <cell r="P1821" t="str">
            <v>QUITO</v>
          </cell>
          <cell r="Q1821" t="str">
            <v>QUITO</v>
          </cell>
          <cell r="R1821" t="str">
            <v>PICHINCHA</v>
          </cell>
          <cell r="T1821" t="str">
            <v>TRANSERVISS</v>
          </cell>
          <cell r="U1821" t="str">
            <v>FLEXNETUIO_LOCAL</v>
          </cell>
          <cell r="V1821">
            <v>1</v>
          </cell>
          <cell r="W1821">
            <v>1</v>
          </cell>
          <cell r="X1821" t="str">
            <v>FLEXNET ECUADOR - MDELIVERY</v>
          </cell>
          <cell r="Y1821" t="str">
            <v>CALLE 28 DE JUNIO S/N Y GARCIA MORENO ENTRADA LLANO GRANDE</v>
          </cell>
        </row>
        <row r="1822">
          <cell r="A1822" t="str">
            <v>2484117</v>
          </cell>
          <cell r="B1822">
            <v>497003</v>
          </cell>
          <cell r="C1822" t="str">
            <v>2484117</v>
          </cell>
          <cell r="D1822" t="str">
            <v>MDELIVERY</v>
          </cell>
          <cell r="E1822" t="str">
            <v>DESPACHO</v>
          </cell>
          <cell r="F1822" t="str">
            <v>EXPRESS</v>
          </cell>
          <cell r="G1822" t="str">
            <v>FTS46631</v>
          </cell>
          <cell r="H1822">
            <v>44942</v>
          </cell>
          <cell r="I1822" t="str">
            <v>ENTREGADO</v>
          </cell>
          <cell r="J1822">
            <v>44943</v>
          </cell>
          <cell r="K1822" t="str">
            <v>Rene Giovany Gongora_BANCO DE LA PRODUCCION S A PRODUBANCO</v>
          </cell>
          <cell r="L1822" t="str">
            <v>Av Simon Bolivar y Via a Nayon Centro Corporativo Ekopark Torre 1 PRODUBANCO</v>
          </cell>
          <cell r="M1822" t="str">
            <v>1790368718001</v>
          </cell>
          <cell r="N1822" t="str">
            <v>0979152102</v>
          </cell>
          <cell r="O1822" t="str">
            <v/>
          </cell>
          <cell r="P1822" t="str">
            <v>QUITO</v>
          </cell>
          <cell r="Q1822" t="str">
            <v>QUITO</v>
          </cell>
          <cell r="R1822" t="str">
            <v>PICHINCHA</v>
          </cell>
          <cell r="T1822" t="str">
            <v>TRANSERVISS</v>
          </cell>
          <cell r="U1822" t="str">
            <v>FLEXNETUIO_LOCAL</v>
          </cell>
          <cell r="V1822">
            <v>1</v>
          </cell>
          <cell r="W1822">
            <v>1</v>
          </cell>
          <cell r="X1822" t="str">
            <v>FLEXNET ECUADOR - MDELIVERY</v>
          </cell>
          <cell r="Y1822" t="str">
            <v>CALLE 28 DE JUNIO S/N Y GARCIA MORENO ENTRADA LLANO GRANDE</v>
          </cell>
        </row>
        <row r="1823">
          <cell r="A1823" t="str">
            <v>2484122</v>
          </cell>
          <cell r="B1823">
            <v>497004</v>
          </cell>
          <cell r="C1823" t="str">
            <v>2484122</v>
          </cell>
          <cell r="D1823" t="str">
            <v>MDELIVERY</v>
          </cell>
          <cell r="E1823" t="str">
            <v>DESPACHO</v>
          </cell>
          <cell r="F1823" t="str">
            <v>EXPRESS</v>
          </cell>
          <cell r="G1823" t="str">
            <v>FTS46630</v>
          </cell>
          <cell r="H1823">
            <v>44942</v>
          </cell>
          <cell r="I1823" t="str">
            <v>ENTREGADO</v>
          </cell>
          <cell r="J1823">
            <v>44943</v>
          </cell>
          <cell r="K1823" t="str">
            <v>Rene Giovany Gongora_BANCO DE LA PRODUCCION S A PRODUBANCO</v>
          </cell>
          <cell r="L1823" t="str">
            <v>Av Simon Bolivar y Via a Nayon Centro Corporativo Ekopark Torre 1 PRODUBANCO</v>
          </cell>
          <cell r="M1823" t="str">
            <v>1790368718001</v>
          </cell>
          <cell r="N1823" t="str">
            <v>0979152102</v>
          </cell>
          <cell r="O1823" t="str">
            <v/>
          </cell>
          <cell r="P1823" t="str">
            <v>QUITO</v>
          </cell>
          <cell r="Q1823" t="str">
            <v>QUITO</v>
          </cell>
          <cell r="R1823" t="str">
            <v>PICHINCHA</v>
          </cell>
          <cell r="T1823" t="str">
            <v>TRANSERVISS</v>
          </cell>
          <cell r="U1823" t="str">
            <v>FLEXNETUIO_LOCAL</v>
          </cell>
          <cell r="V1823">
            <v>1</v>
          </cell>
          <cell r="W1823">
            <v>1</v>
          </cell>
          <cell r="X1823" t="str">
            <v>FLEXNET ECUADOR - MDELIVERY</v>
          </cell>
          <cell r="Y1823" t="str">
            <v>CALLE 28 DE JUNIO S/N Y GARCIA MORENO ENTRADA LLANO GRANDE</v>
          </cell>
        </row>
        <row r="1824">
          <cell r="A1824" t="str">
            <v>2484135</v>
          </cell>
          <cell r="B1824">
            <v>497005</v>
          </cell>
          <cell r="C1824" t="str">
            <v>2484135</v>
          </cell>
          <cell r="D1824" t="str">
            <v>MDELIVERY</v>
          </cell>
          <cell r="E1824" t="str">
            <v>DESPACHO</v>
          </cell>
          <cell r="F1824" t="str">
            <v>EXPRESS</v>
          </cell>
          <cell r="G1824" t="str">
            <v>FTS46655</v>
          </cell>
          <cell r="H1824">
            <v>44942</v>
          </cell>
          <cell r="I1824" t="str">
            <v>ENTREGADO</v>
          </cell>
          <cell r="J1824">
            <v>44942</v>
          </cell>
          <cell r="K1824" t="str">
            <v>Paulina Murillo de Molina_CONSTRUIR FUTURO S A CONFUTURO</v>
          </cell>
          <cell r="L1824" t="str">
            <v>Avenida Republica E7 123 y Pasaje Martin Carrion Edificio Pucara 3er piso</v>
          </cell>
          <cell r="M1824" t="str">
            <v>1791713311001</v>
          </cell>
          <cell r="N1824" t="str">
            <v>002986234</v>
          </cell>
          <cell r="O1824" t="str">
            <v/>
          </cell>
          <cell r="P1824" t="str">
            <v>QUITO</v>
          </cell>
          <cell r="Q1824" t="str">
            <v>QUITO</v>
          </cell>
          <cell r="R1824" t="str">
            <v>PICHINCHA</v>
          </cell>
          <cell r="T1824" t="str">
            <v>TRANSERVISS</v>
          </cell>
          <cell r="U1824" t="str">
            <v>FLEXNETUIO_LOCAL</v>
          </cell>
          <cell r="V1824">
            <v>1</v>
          </cell>
          <cell r="W1824">
            <v>1</v>
          </cell>
          <cell r="X1824" t="str">
            <v>FLEXNET ECUADOR - MDELIVERY</v>
          </cell>
          <cell r="Y1824" t="str">
            <v>CALLE 28 DE JUNIO S/N Y GARCIA MORENO ENTRADA LLANO GRANDE</v>
          </cell>
        </row>
        <row r="1825">
          <cell r="A1825" t="str">
            <v>2484136</v>
          </cell>
          <cell r="B1825">
            <v>497006</v>
          </cell>
          <cell r="C1825" t="str">
            <v>2484136</v>
          </cell>
          <cell r="D1825" t="str">
            <v>MDELIVERY</v>
          </cell>
          <cell r="E1825" t="str">
            <v>DESPACHO</v>
          </cell>
          <cell r="F1825" t="str">
            <v>EXPRESS</v>
          </cell>
          <cell r="G1825" t="str">
            <v>FTS46637</v>
          </cell>
          <cell r="H1825">
            <v>44942</v>
          </cell>
          <cell r="I1825" t="str">
            <v>ENTREGADO</v>
          </cell>
          <cell r="J1825">
            <v>44943</v>
          </cell>
          <cell r="K1825" t="str">
            <v>Rene Giovany Gongora_BANCO DE LA PRODUCCION S A PRODUBANCO</v>
          </cell>
          <cell r="L1825" t="str">
            <v>Av Simon Bolivar y Via a Nayon Centro Corporativo Ekopark Torre 1 PRODUBANCO</v>
          </cell>
          <cell r="M1825" t="str">
            <v>1790368718001</v>
          </cell>
          <cell r="N1825" t="str">
            <v>0979152102</v>
          </cell>
          <cell r="O1825" t="str">
            <v/>
          </cell>
          <cell r="P1825" t="str">
            <v>QUITO</v>
          </cell>
          <cell r="Q1825" t="str">
            <v>QUITO</v>
          </cell>
          <cell r="R1825" t="str">
            <v>PICHINCHA</v>
          </cell>
          <cell r="T1825" t="str">
            <v>TRANSERVISS</v>
          </cell>
          <cell r="U1825" t="str">
            <v>FLEXNETUIO_LOCAL</v>
          </cell>
          <cell r="V1825">
            <v>1</v>
          </cell>
          <cell r="W1825">
            <v>1</v>
          </cell>
          <cell r="X1825" t="str">
            <v>FLEXNET ECUADOR - MDELIVERY</v>
          </cell>
          <cell r="Y1825" t="str">
            <v>CALLE 28 DE JUNIO S/N Y GARCIA MORENO ENTRADA LLANO GRANDE</v>
          </cell>
        </row>
        <row r="1826">
          <cell r="A1826" t="str">
            <v>2484141</v>
          </cell>
          <cell r="B1826">
            <v>497007</v>
          </cell>
          <cell r="C1826" t="str">
            <v>2484141</v>
          </cell>
          <cell r="D1826" t="str">
            <v>MDELIVERY</v>
          </cell>
          <cell r="E1826" t="str">
            <v>DESPACHO</v>
          </cell>
          <cell r="F1826" t="str">
            <v>EXPRESS</v>
          </cell>
          <cell r="G1826" t="str">
            <v>FTS46627</v>
          </cell>
          <cell r="H1826">
            <v>44942</v>
          </cell>
          <cell r="I1826" t="str">
            <v>ENTREGADO</v>
          </cell>
          <cell r="J1826">
            <v>44943</v>
          </cell>
          <cell r="K1826" t="str">
            <v>Rene Giovany Gongora_BANCO DE LA PRODUCCION S A PRODUBANCO</v>
          </cell>
          <cell r="L1826" t="str">
            <v>Av Simon Bolivar y Via a Nayon Centro Corporativo Ekopark Torre 1 PRODUBANCO</v>
          </cell>
          <cell r="M1826" t="str">
            <v>1790368718001</v>
          </cell>
          <cell r="N1826" t="str">
            <v>0979152102</v>
          </cell>
          <cell r="O1826" t="str">
            <v/>
          </cell>
          <cell r="P1826" t="str">
            <v>QUITO</v>
          </cell>
          <cell r="Q1826" t="str">
            <v>QUITO</v>
          </cell>
          <cell r="R1826" t="str">
            <v>PICHINCHA</v>
          </cell>
          <cell r="T1826" t="str">
            <v>TRANSERVISS</v>
          </cell>
          <cell r="U1826" t="str">
            <v>FLEXNETUIO_LOCAL</v>
          </cell>
          <cell r="V1826">
            <v>1</v>
          </cell>
          <cell r="W1826">
            <v>1</v>
          </cell>
          <cell r="X1826" t="str">
            <v>FLEXNET ECUADOR - MDELIVERY</v>
          </cell>
          <cell r="Y1826" t="str">
            <v>CALLE 28 DE JUNIO S/N Y GARCIA MORENO ENTRADA LLANO GRANDE</v>
          </cell>
        </row>
        <row r="1827">
          <cell r="A1827" t="str">
            <v>2484161</v>
          </cell>
          <cell r="B1827">
            <v>497008</v>
          </cell>
          <cell r="C1827" t="str">
            <v>2484161</v>
          </cell>
          <cell r="D1827" t="str">
            <v>MDELIVERY</v>
          </cell>
          <cell r="E1827" t="str">
            <v>DESPACHO</v>
          </cell>
          <cell r="F1827" t="str">
            <v>EXPRESS</v>
          </cell>
          <cell r="G1827" t="str">
            <v>FTS46641</v>
          </cell>
          <cell r="H1827">
            <v>44942</v>
          </cell>
          <cell r="I1827" t="str">
            <v>ENTREGADO</v>
          </cell>
          <cell r="J1827">
            <v>44942</v>
          </cell>
          <cell r="K1827" t="str">
            <v xml:space="preserve">Liliana Rivadeneira_SEGURITYRIVAS CIA LTDA </v>
          </cell>
          <cell r="L1827" t="str">
            <v xml:space="preserve"> PICHINCHA QUITO Clemente Ponce 179 y Piedrahita Edificio Fenix piso 7 oficina 701 </v>
          </cell>
          <cell r="M1827" t="str">
            <v>1792909902001</v>
          </cell>
          <cell r="N1827" t="str">
            <v>0995905102</v>
          </cell>
          <cell r="O1827" t="str">
            <v/>
          </cell>
          <cell r="P1827" t="str">
            <v>QUITO</v>
          </cell>
          <cell r="Q1827" t="str">
            <v>QUITO</v>
          </cell>
          <cell r="R1827" t="str">
            <v>PICHINCHA</v>
          </cell>
          <cell r="T1827" t="str">
            <v>TRANSERVISS</v>
          </cell>
          <cell r="U1827" t="str">
            <v>FLEXNETUIO_LOCAL</v>
          </cell>
          <cell r="V1827">
            <v>1</v>
          </cell>
          <cell r="W1827">
            <v>1</v>
          </cell>
          <cell r="X1827" t="str">
            <v>FLEXNET ECUADOR - MDELIVERY</v>
          </cell>
          <cell r="Y1827" t="str">
            <v>CALLE 28 DE JUNIO S/N Y GARCIA MORENO ENTRADA LLANO GRANDE</v>
          </cell>
        </row>
        <row r="1828">
          <cell r="A1828" t="str">
            <v>2484162</v>
          </cell>
          <cell r="B1828">
            <v>497009</v>
          </cell>
          <cell r="C1828" t="str">
            <v>2484162</v>
          </cell>
          <cell r="D1828" t="str">
            <v>MDELIVERY</v>
          </cell>
          <cell r="E1828" t="str">
            <v>DESPACHO</v>
          </cell>
          <cell r="F1828" t="str">
            <v>EXPRESS</v>
          </cell>
          <cell r="G1828" t="str">
            <v>FTS46628</v>
          </cell>
          <cell r="H1828">
            <v>44942</v>
          </cell>
          <cell r="I1828" t="str">
            <v>ENTREGADO</v>
          </cell>
          <cell r="J1828">
            <v>44943</v>
          </cell>
          <cell r="K1828" t="str">
            <v>Rene Giovany Gongora_BANCO DE LA PRODUCCION S A PRODUBANCO</v>
          </cell>
          <cell r="L1828" t="str">
            <v>Av Simon Bolivar y Via a Nayon Centro Corporativo Ekopark Torre 1 PRODUBANCO</v>
          </cell>
          <cell r="M1828" t="str">
            <v>1790368718001</v>
          </cell>
          <cell r="N1828" t="str">
            <v>0979152102</v>
          </cell>
          <cell r="O1828" t="str">
            <v/>
          </cell>
          <cell r="P1828" t="str">
            <v>QUITO</v>
          </cell>
          <cell r="Q1828" t="str">
            <v>QUITO</v>
          </cell>
          <cell r="R1828" t="str">
            <v>PICHINCHA</v>
          </cell>
          <cell r="T1828" t="str">
            <v>TRANSERVISS</v>
          </cell>
          <cell r="U1828" t="str">
            <v>FLEXNETUIO_LOCAL</v>
          </cell>
          <cell r="V1828">
            <v>1</v>
          </cell>
          <cell r="W1828">
            <v>1</v>
          </cell>
          <cell r="X1828" t="str">
            <v>FLEXNET ECUADOR - MDELIVERY</v>
          </cell>
          <cell r="Y1828" t="str">
            <v>CALLE 28 DE JUNIO S/N Y GARCIA MORENO ENTRADA LLANO GRANDE</v>
          </cell>
        </row>
        <row r="1829">
          <cell r="A1829" t="str">
            <v>2484169</v>
          </cell>
          <cell r="B1829">
            <v>497010</v>
          </cell>
          <cell r="C1829" t="str">
            <v>2484169</v>
          </cell>
          <cell r="D1829" t="str">
            <v>MDELIVERY</v>
          </cell>
          <cell r="E1829" t="str">
            <v>DESPACHO</v>
          </cell>
          <cell r="F1829" t="str">
            <v>EXPRESS</v>
          </cell>
          <cell r="G1829" t="str">
            <v>FTS46634</v>
          </cell>
          <cell r="H1829">
            <v>44942</v>
          </cell>
          <cell r="I1829" t="str">
            <v>ENTREGADO</v>
          </cell>
          <cell r="J1829">
            <v>44943</v>
          </cell>
          <cell r="K1829" t="str">
            <v>Rene Giovany Gongora_BANCO DE LA PRODUCCION S A PRODUBANCO</v>
          </cell>
          <cell r="L1829" t="str">
            <v>Av Simon Bolivar y Via a Nayon Centro Corporativo Ekopark Torre 1 PRODUBANCO</v>
          </cell>
          <cell r="M1829" t="str">
            <v>1790368718001</v>
          </cell>
          <cell r="N1829" t="str">
            <v>0979152102</v>
          </cell>
          <cell r="O1829" t="str">
            <v/>
          </cell>
          <cell r="P1829" t="str">
            <v>QUITO</v>
          </cell>
          <cell r="Q1829" t="str">
            <v>QUITO</v>
          </cell>
          <cell r="R1829" t="str">
            <v>PICHINCHA</v>
          </cell>
          <cell r="T1829" t="str">
            <v>TRANSERVISS</v>
          </cell>
          <cell r="U1829" t="str">
            <v>FLEXNETUIO_LOCAL</v>
          </cell>
          <cell r="V1829">
            <v>1</v>
          </cell>
          <cell r="W1829">
            <v>1</v>
          </cell>
          <cell r="X1829" t="str">
            <v>FLEXNET ECUADOR - MDELIVERY</v>
          </cell>
          <cell r="Y1829" t="str">
            <v>CALLE 28 DE JUNIO S/N Y GARCIA MORENO ENTRADA LLANO GRANDE</v>
          </cell>
        </row>
        <row r="1830">
          <cell r="A1830" t="str">
            <v>2484177</v>
          </cell>
          <cell r="B1830">
            <v>497011</v>
          </cell>
          <cell r="C1830" t="str">
            <v>2484177</v>
          </cell>
          <cell r="D1830" t="str">
            <v>MDELIVERY</v>
          </cell>
          <cell r="E1830" t="str">
            <v>DESPACHO</v>
          </cell>
          <cell r="F1830" t="str">
            <v>EXPRESS</v>
          </cell>
          <cell r="G1830" t="str">
            <v>FTS46644</v>
          </cell>
          <cell r="H1830">
            <v>44942</v>
          </cell>
          <cell r="I1830" t="str">
            <v>ENTREGADO</v>
          </cell>
          <cell r="J1830">
            <v>44942</v>
          </cell>
          <cell r="K1830" t="str">
            <v>PATRICIO JAVIER ROJAS ESPINOZA_PATRICIO JAVIER ROJAS ESPINOZA</v>
          </cell>
          <cell r="L1830" t="str">
            <v>AV 10 DE AGOSTO Y BOGOTa EDIFICIO MATRIZ DEL IESS FRENTE AL PARQUE EL EJIDO DIAGONAL AL BANCO PICHINCHA PISO 9</v>
          </cell>
          <cell r="M1830" t="str">
            <v>1717160046001</v>
          </cell>
          <cell r="N1830" t="str">
            <v>0984047454</v>
          </cell>
          <cell r="O1830" t="str">
            <v/>
          </cell>
          <cell r="P1830" t="str">
            <v>QUITO</v>
          </cell>
          <cell r="Q1830" t="str">
            <v>QUITO</v>
          </cell>
          <cell r="R1830" t="str">
            <v>PICHINCHA</v>
          </cell>
          <cell r="T1830" t="str">
            <v>TRANSERVISS</v>
          </cell>
          <cell r="U1830" t="str">
            <v>FLEXNETUIO_LOCAL</v>
          </cell>
          <cell r="V1830">
            <v>1</v>
          </cell>
          <cell r="W1830">
            <v>1</v>
          </cell>
          <cell r="X1830" t="str">
            <v>FLEXNET ECUADOR - MDELIVERY</v>
          </cell>
          <cell r="Y1830" t="str">
            <v>CALLE 28 DE JUNIO S/N Y GARCIA MORENO ENTRADA LLANO GRANDE</v>
          </cell>
        </row>
        <row r="1831">
          <cell r="A1831" t="str">
            <v>2484178</v>
          </cell>
          <cell r="B1831">
            <v>497012</v>
          </cell>
          <cell r="C1831" t="str">
            <v>2484178</v>
          </cell>
          <cell r="D1831" t="str">
            <v>MDELIVERY</v>
          </cell>
          <cell r="E1831" t="str">
            <v>DESPACHO</v>
          </cell>
          <cell r="F1831" t="str">
            <v>EXPRESS</v>
          </cell>
          <cell r="G1831" t="str">
            <v>FTS46629</v>
          </cell>
          <cell r="H1831">
            <v>44942</v>
          </cell>
          <cell r="I1831" t="str">
            <v>ENTREGADO</v>
          </cell>
          <cell r="J1831">
            <v>44943</v>
          </cell>
          <cell r="K1831" t="str">
            <v>Rene Giovany Gongora_BANCO DE LA PRODUCCION S A PRODUBANCO</v>
          </cell>
          <cell r="L1831" t="str">
            <v>Av Simon Bolivar y Via a Nayon Centro Corporativo Ekopark Torre 1 PRODUBANCO</v>
          </cell>
          <cell r="M1831" t="str">
            <v>1790368718001</v>
          </cell>
          <cell r="N1831" t="str">
            <v>0979152102</v>
          </cell>
          <cell r="O1831" t="str">
            <v/>
          </cell>
          <cell r="P1831" t="str">
            <v>QUITO</v>
          </cell>
          <cell r="Q1831" t="str">
            <v>QUITO</v>
          </cell>
          <cell r="R1831" t="str">
            <v>PICHINCHA</v>
          </cell>
          <cell r="T1831" t="str">
            <v>TRANSERVISS</v>
          </cell>
          <cell r="U1831" t="str">
            <v>FLEXNETUIO_LOCAL</v>
          </cell>
          <cell r="V1831">
            <v>1</v>
          </cell>
          <cell r="W1831">
            <v>1</v>
          </cell>
          <cell r="X1831" t="str">
            <v>FLEXNET ECUADOR - MDELIVERY</v>
          </cell>
          <cell r="Y1831" t="str">
            <v>CALLE 28 DE JUNIO S/N Y GARCIA MORENO ENTRADA LLANO GRANDE</v>
          </cell>
        </row>
        <row r="1832">
          <cell r="A1832" t="str">
            <v>2484183</v>
          </cell>
          <cell r="B1832">
            <v>497013</v>
          </cell>
          <cell r="C1832" t="str">
            <v>2484183</v>
          </cell>
          <cell r="D1832" t="str">
            <v>MDELIVERY</v>
          </cell>
          <cell r="E1832" t="str">
            <v>DESPACHO</v>
          </cell>
          <cell r="F1832" t="str">
            <v>EXPRESS</v>
          </cell>
          <cell r="G1832" t="str">
            <v>FTS46626</v>
          </cell>
          <cell r="H1832">
            <v>44942</v>
          </cell>
          <cell r="I1832" t="str">
            <v>ENTREGADO</v>
          </cell>
          <cell r="J1832">
            <v>44943</v>
          </cell>
          <cell r="K1832" t="str">
            <v>Rene Giovany Gongora_BANCO DE LA PRODUCCION S A PRODUBANCO</v>
          </cell>
          <cell r="L1832" t="str">
            <v>Av Simon Bolivar y Via a Nayon Centro Corporativo Ekopark Torre 1 PRODUBANCO</v>
          </cell>
          <cell r="M1832" t="str">
            <v>1790368718001</v>
          </cell>
          <cell r="N1832" t="str">
            <v>0979152102</v>
          </cell>
          <cell r="O1832" t="str">
            <v/>
          </cell>
          <cell r="P1832" t="str">
            <v>QUITO</v>
          </cell>
          <cell r="Q1832" t="str">
            <v>QUITO</v>
          </cell>
          <cell r="R1832" t="str">
            <v>PICHINCHA</v>
          </cell>
          <cell r="T1832" t="str">
            <v>TRANSERVISS</v>
          </cell>
          <cell r="U1832" t="str">
            <v>FLEXNETUIO_LOCAL</v>
          </cell>
          <cell r="V1832">
            <v>1</v>
          </cell>
          <cell r="W1832">
            <v>1</v>
          </cell>
          <cell r="X1832" t="str">
            <v>FLEXNET ECUADOR - MDELIVERY</v>
          </cell>
          <cell r="Y1832" t="str">
            <v>CALLE 28 DE JUNIO S/N Y GARCIA MORENO ENTRADA LLANO GRANDE</v>
          </cell>
        </row>
        <row r="1833">
          <cell r="A1833" t="str">
            <v>2484004</v>
          </cell>
          <cell r="B1833">
            <v>497014</v>
          </cell>
          <cell r="C1833" t="str">
            <v>2484004</v>
          </cell>
          <cell r="D1833" t="str">
            <v>MDELIVERY</v>
          </cell>
          <cell r="E1833" t="str">
            <v>DESPACHO</v>
          </cell>
          <cell r="F1833" t="str">
            <v>NORMAL</v>
          </cell>
          <cell r="G1833" t="str">
            <v>031080002484004</v>
          </cell>
          <cell r="H1833">
            <v>44942</v>
          </cell>
          <cell r="I1833" t="str">
            <v>EN_TRANSITO</v>
          </cell>
          <cell r="J1833">
            <v>44942</v>
          </cell>
          <cell r="K1833" t="str">
            <v>JOSE RODAS_ASOCIACION DE EMPLEADOS MUNICIPALES</v>
          </cell>
          <cell r="L1833" t="str">
            <v>GRAN COLOMBIA Y 3 DE NOVIEMBRE EN EL MUNICIPIO DE GUALACEO</v>
          </cell>
          <cell r="M1833" t="str">
            <v>0190304612001</v>
          </cell>
          <cell r="N1833" t="str">
            <v>0998167078</v>
          </cell>
          <cell r="O1833" t="str">
            <v/>
          </cell>
          <cell r="P1833" t="str">
            <v>GUALACEO</v>
          </cell>
          <cell r="Q1833" t="str">
            <v>GUALACEO</v>
          </cell>
          <cell r="R1833" t="str">
            <v>AZUAY</v>
          </cell>
          <cell r="T1833" t="str">
            <v>TRAMACO</v>
          </cell>
          <cell r="U1833" t="str">
            <v>FLEXNETUIO_PROVINCIA</v>
          </cell>
          <cell r="V1833">
            <v>1</v>
          </cell>
          <cell r="W1833">
            <v>1</v>
          </cell>
          <cell r="X1833" t="str">
            <v>FLEXNET ECUADOR - MDELIVERY</v>
          </cell>
          <cell r="Y1833" t="str">
            <v>CALLE 28 DE JUNIO S/N Y GARCIA MORENO ENTRADA LLANO GRANDE</v>
          </cell>
        </row>
        <row r="1834">
          <cell r="A1834" t="str">
            <v>2484007</v>
          </cell>
          <cell r="B1834">
            <v>497015</v>
          </cell>
          <cell r="C1834" t="str">
            <v>2484007</v>
          </cell>
          <cell r="D1834" t="str">
            <v>MDELIVERY</v>
          </cell>
          <cell r="E1834" t="str">
            <v>DESPACHO</v>
          </cell>
          <cell r="F1834" t="str">
            <v>NORMAL</v>
          </cell>
          <cell r="G1834" t="str">
            <v>FT80022</v>
          </cell>
          <cell r="H1834">
            <v>44942</v>
          </cell>
          <cell r="I1834" t="str">
            <v>ENTREGADO</v>
          </cell>
          <cell r="J1834">
            <v>44943</v>
          </cell>
          <cell r="K1834" t="str">
            <v xml:space="preserve">LEYDI MONTE_MEGADATOS S A </v>
          </cell>
          <cell r="L1834" t="str">
            <v xml:space="preserve"> PICHINCHA QUITO NUNEZ DE VELA E3 13 TAHUALPA EDIFICIO TORRES DEL PUENTE PISO 2 </v>
          </cell>
          <cell r="M1834" t="str">
            <v>1791287541001</v>
          </cell>
          <cell r="N1834" t="str">
            <v>998042913</v>
          </cell>
          <cell r="O1834" t="str">
            <v/>
          </cell>
          <cell r="P1834" t="str">
            <v>QUITO</v>
          </cell>
          <cell r="Q1834" t="str">
            <v>QUITO</v>
          </cell>
          <cell r="R1834" t="str">
            <v>PICHINCHA</v>
          </cell>
          <cell r="T1834" t="str">
            <v>FLEXTRANS UIO</v>
          </cell>
          <cell r="U1834" t="str">
            <v>FLEXNETUIO_LOCAL</v>
          </cell>
          <cell r="V1834">
            <v>1</v>
          </cell>
          <cell r="W1834">
            <v>1</v>
          </cell>
          <cell r="X1834" t="str">
            <v>FLEXNET ECUADOR - MDELIVERY</v>
          </cell>
          <cell r="Y1834" t="str">
            <v>CALLE 28 DE JUNIO S/N Y GARCIA MORENO ENTRADA LLANO GRANDE</v>
          </cell>
        </row>
        <row r="1835">
          <cell r="A1835" t="str">
            <v>2484020</v>
          </cell>
          <cell r="B1835">
            <v>497016</v>
          </cell>
          <cell r="C1835" t="str">
            <v>2484020</v>
          </cell>
          <cell r="D1835" t="str">
            <v>MDELIVERY</v>
          </cell>
          <cell r="E1835" t="str">
            <v>DESPACHO</v>
          </cell>
          <cell r="F1835" t="str">
            <v>NORMAL</v>
          </cell>
          <cell r="G1835" t="str">
            <v>FT80016</v>
          </cell>
          <cell r="H1835">
            <v>44942</v>
          </cell>
          <cell r="I1835" t="str">
            <v>ENTREGADO</v>
          </cell>
          <cell r="J1835">
            <v>44943</v>
          </cell>
          <cell r="K1835" t="str">
            <v>JULIO CESAR EFREN CAMPOS BAQUERO_JULIO CESAR EFREN CAMPOS BAQUERO</v>
          </cell>
          <cell r="L1835" t="str">
            <v>Urb La Pampa 1 Psje De los Almendros N6 583 y Av De Las Gardenias a 6 cuadras del Colegio de Liga</v>
          </cell>
          <cell r="M1835" t="str">
            <v>1704867942001</v>
          </cell>
          <cell r="N1835" t="str">
            <v>0983166300</v>
          </cell>
          <cell r="O1835" t="str">
            <v/>
          </cell>
          <cell r="P1835" t="str">
            <v>QUITO</v>
          </cell>
          <cell r="Q1835" t="str">
            <v>QUITO</v>
          </cell>
          <cell r="R1835" t="str">
            <v>PICHINCHA</v>
          </cell>
          <cell r="T1835" t="str">
            <v>FLEXTRANS UIO</v>
          </cell>
          <cell r="U1835" t="str">
            <v>FLEXNETUIO_LOCAL</v>
          </cell>
          <cell r="V1835">
            <v>1</v>
          </cell>
          <cell r="W1835">
            <v>1</v>
          </cell>
          <cell r="X1835" t="str">
            <v>FLEXNET ECUADOR - MDELIVERY</v>
          </cell>
          <cell r="Y1835" t="str">
            <v>CALLE 28 DE JUNIO S/N Y GARCIA MORENO ENTRADA LLANO GRANDE</v>
          </cell>
        </row>
        <row r="1836">
          <cell r="A1836" t="str">
            <v>2484021</v>
          </cell>
          <cell r="B1836">
            <v>497017</v>
          </cell>
          <cell r="C1836" t="str">
            <v>2484021</v>
          </cell>
          <cell r="D1836" t="str">
            <v>MDELIVERY</v>
          </cell>
          <cell r="E1836" t="str">
            <v>DESPACHO</v>
          </cell>
          <cell r="F1836" t="str">
            <v>NORMAL</v>
          </cell>
          <cell r="G1836" t="str">
            <v>FT80014</v>
          </cell>
          <cell r="H1836">
            <v>44942</v>
          </cell>
          <cell r="I1836" t="str">
            <v>INCIDENCIA</v>
          </cell>
          <cell r="J1836">
            <v>44943</v>
          </cell>
          <cell r="K1836" t="str">
            <v>MIGUEL PARRA_SANTIAGO FABIAN ROSAS DUQUE</v>
          </cell>
          <cell r="L1836" t="str">
            <v>Pedro de Avila Sebastian De Benalcazar Conjunto Acuarela 1 diagonal al Colegio Gonzaga</v>
          </cell>
          <cell r="M1836" t="str">
            <v>1712483575001</v>
          </cell>
          <cell r="N1836" t="str">
            <v>0987651269</v>
          </cell>
          <cell r="O1836" t="str">
            <v/>
          </cell>
          <cell r="P1836" t="str">
            <v>QUITO</v>
          </cell>
          <cell r="Q1836" t="str">
            <v>QUITO</v>
          </cell>
          <cell r="R1836" t="str">
            <v>PICHINCHA</v>
          </cell>
          <cell r="T1836" t="str">
            <v>FLEXTRANS UIO</v>
          </cell>
          <cell r="U1836" t="str">
            <v>FLEXNETUIO_LOCAL</v>
          </cell>
          <cell r="V1836">
            <v>1</v>
          </cell>
          <cell r="W1836">
            <v>1</v>
          </cell>
          <cell r="X1836" t="str">
            <v>FLEXNET ECUADOR - MDELIVERY</v>
          </cell>
          <cell r="Y1836" t="str">
            <v>CALLE 28 DE JUNIO S/N Y GARCIA MORENO ENTRADA LLANO GRANDE</v>
          </cell>
        </row>
        <row r="1837">
          <cell r="A1837" t="str">
            <v>53349</v>
          </cell>
          <cell r="B1837">
            <v>496994</v>
          </cell>
          <cell r="C1837" t="str">
            <v>53349</v>
          </cell>
          <cell r="D1837" t="str">
            <v>DEGSO</v>
          </cell>
          <cell r="E1837" t="str">
            <v>DESPACHO</v>
          </cell>
          <cell r="F1837" t="str">
            <v>NORMAL</v>
          </cell>
          <cell r="G1837" t="str">
            <v>FT80173</v>
          </cell>
          <cell r="H1837">
            <v>44942</v>
          </cell>
          <cell r="I1837" t="str">
            <v>ENTREGADO</v>
          </cell>
          <cell r="J1837">
            <v>44943</v>
          </cell>
          <cell r="K1837" t="str">
            <v>ALTALA S.A.</v>
          </cell>
          <cell r="L1837" t="str">
            <v xml:space="preserve">DIRECCION: ENTREGAR DE  10H00 HASTA LAS 15H00. - 4TA TRANSVERSAL Y AUTOPISTA E35 -PIFO, SECTOR FLORIDAS DE CHANTAG   - TLF CONTACTO: 0983309189 - JAVIER PINEDA  </v>
          </cell>
          <cell r="M1837" t="str">
            <v>1792217636001</v>
          </cell>
          <cell r="N1837" t="str">
            <v>99-832-0225</v>
          </cell>
          <cell r="O1837" t="str">
            <v>99-832-0225</v>
          </cell>
          <cell r="P1837" t="str">
            <v>170909</v>
          </cell>
          <cell r="Q1837" t="str">
            <v>QUITO</v>
          </cell>
          <cell r="R1837" t="str">
            <v>PICHINCHA</v>
          </cell>
          <cell r="S1837" t="str">
            <v>PIFO</v>
          </cell>
          <cell r="T1837" t="str">
            <v>FLEXTRANS UIO</v>
          </cell>
          <cell r="U1837" t="str">
            <v>FLEXNETUIO_LOCAL</v>
          </cell>
          <cell r="V1837">
            <v>9</v>
          </cell>
          <cell r="W1837">
            <v>52.2</v>
          </cell>
          <cell r="X1837" t="str">
            <v>FLEXNET</v>
          </cell>
          <cell r="Y1837" t="str">
            <v>FLEX NET CALLE 28 DE JUNIO S/N Y GARCIA MORENO ENTRADA LLANO GRANDE</v>
          </cell>
        </row>
        <row r="1838">
          <cell r="A1838" t="str">
            <v>20003007594850_2</v>
          </cell>
          <cell r="B1838">
            <v>496981</v>
          </cell>
          <cell r="C1838" t="str">
            <v>20003007594850_2</v>
          </cell>
          <cell r="D1838" t="str">
            <v>CONECEL_REG</v>
          </cell>
          <cell r="E1838" t="str">
            <v>DESPACHO</v>
          </cell>
          <cell r="F1838" t="str">
            <v>NORMAL</v>
          </cell>
          <cell r="G1838" t="str">
            <v>EC6442</v>
          </cell>
          <cell r="H1838">
            <v>44942</v>
          </cell>
          <cell r="I1838" t="str">
            <v>COORDINADO</v>
          </cell>
          <cell r="J1838">
            <v>44943</v>
          </cell>
          <cell r="K1838" t="str">
            <v>EDITH TAMARA VASQUEZ</v>
          </cell>
          <cell r="L1838" t="str">
            <v>QUITO KENNEDY CALLE INES DE MEDINA N5321 Y CALLE RAMON BORJA CASA COLOR BLANCO 3 PISOS REF DIAGONAL A POLLOS DE LA KENNEDY</v>
          </cell>
          <cell r="M1838" t="str">
            <v>401757224</v>
          </cell>
          <cell r="N1838" t="str">
            <v>0984572701  0999784174</v>
          </cell>
          <cell r="P1838" t="str">
            <v>QUITO</v>
          </cell>
          <cell r="Q1838" t="str">
            <v>QUITO</v>
          </cell>
          <cell r="R1838" t="str">
            <v>PICHINCHA</v>
          </cell>
          <cell r="T1838" t="str">
            <v>EXPRESSCON</v>
          </cell>
          <cell r="U1838" t="str">
            <v>FLEXNETUIO_LOCAL</v>
          </cell>
          <cell r="V1838">
            <v>1</v>
          </cell>
          <cell r="W1838">
            <v>1</v>
          </cell>
          <cell r="X1838" t="str">
            <v>FLEXNET UIO</v>
          </cell>
          <cell r="Y1838" t="str">
            <v>FLEX NET CALLE 28 DE JUNIO S/N Y GARCIA MORENO ENTRADA LLANO GRANDE</v>
          </cell>
        </row>
        <row r="1839">
          <cell r="A1839" t="str">
            <v>20003065279792</v>
          </cell>
          <cell r="B1839">
            <v>496982</v>
          </cell>
          <cell r="C1839" t="str">
            <v>20003065279792</v>
          </cell>
          <cell r="D1839" t="str">
            <v>CONECEL_REG</v>
          </cell>
          <cell r="E1839" t="str">
            <v>DESPACHO</v>
          </cell>
          <cell r="F1839" t="str">
            <v>NORMAL</v>
          </cell>
          <cell r="G1839" t="str">
            <v>EC6446</v>
          </cell>
          <cell r="H1839">
            <v>44942</v>
          </cell>
          <cell r="I1839" t="str">
            <v>EN_TRANSITO</v>
          </cell>
          <cell r="J1839">
            <v>44943</v>
          </cell>
          <cell r="K1839" t="str">
            <v>MARIA BELEN MORAN</v>
          </cell>
          <cell r="L1839" t="str">
            <v>QUITO  COTOCOLLAO AV RIGOBERTO HERIDIA No: OE7 91 y AV JUAN DOMINGO RIGOBERTO HEREDIA OE7 91 JUAN DOMINGO EDF ARQUIMYUS II DP 3 COTOCOLLAO QUITO</v>
          </cell>
          <cell r="M1839" t="str">
            <v>603877960</v>
          </cell>
          <cell r="N1839" t="str">
            <v>0987051095</v>
          </cell>
          <cell r="O1839" t="str">
            <v/>
          </cell>
          <cell r="P1839" t="str">
            <v>QUITO</v>
          </cell>
          <cell r="Q1839" t="str">
            <v>QUITO</v>
          </cell>
          <cell r="R1839" t="str">
            <v>PICHINCHA</v>
          </cell>
          <cell r="T1839" t="str">
            <v>EXPRESSCON</v>
          </cell>
          <cell r="U1839" t="str">
            <v>FLEXNETUIO_LOCAL</v>
          </cell>
          <cell r="V1839">
            <v>1</v>
          </cell>
          <cell r="W1839">
            <v>1</v>
          </cell>
          <cell r="X1839" t="str">
            <v>FLEXNET UIO</v>
          </cell>
          <cell r="Y1839" t="str">
            <v>FLEX NET CALLE 28 DE JUNIO S/N Y GARCIA MORENO ENTRADA LLANO GRANDE</v>
          </cell>
        </row>
        <row r="1840">
          <cell r="A1840" t="str">
            <v>20003062526226</v>
          </cell>
          <cell r="B1840">
            <v>496983</v>
          </cell>
          <cell r="C1840" t="str">
            <v>20003062526226</v>
          </cell>
          <cell r="D1840" t="str">
            <v>CONECEL_REG</v>
          </cell>
          <cell r="E1840" t="str">
            <v>DESPACHO</v>
          </cell>
          <cell r="F1840" t="str">
            <v>NORMAL</v>
          </cell>
          <cell r="G1840" t="str">
            <v>EC6448</v>
          </cell>
          <cell r="H1840">
            <v>44942</v>
          </cell>
          <cell r="I1840" t="str">
            <v>ENTREGADO</v>
          </cell>
          <cell r="J1840">
            <v>44944</v>
          </cell>
          <cell r="K1840" t="str">
            <v>ROSAURA MARIA GUAYASAMIN</v>
          </cell>
          <cell r="L1840" t="str">
            <v>QUITO    INAQUITO CALLE JOSE CARBO No: N33-104 y CALLE JOSE BOSMEDIANO JOSE CARBO Y BOSMEDIANO N33-104 CASA DE 2 PISOS BLANCA CON PORTON DE MADERA</v>
          </cell>
          <cell r="M1840" t="str">
            <v>1717830739</v>
          </cell>
          <cell r="N1840" t="str">
            <v>0998791178</v>
          </cell>
          <cell r="O1840" t="str">
            <v/>
          </cell>
          <cell r="P1840" t="str">
            <v>QUITO</v>
          </cell>
          <cell r="Q1840" t="str">
            <v>QUITO</v>
          </cell>
          <cell r="R1840" t="str">
            <v>PICHINCHA</v>
          </cell>
          <cell r="T1840" t="str">
            <v>EXPRESSCON</v>
          </cell>
          <cell r="U1840" t="str">
            <v>FLEXNETUIO_LOCAL</v>
          </cell>
          <cell r="V1840">
            <v>1</v>
          </cell>
          <cell r="W1840">
            <v>1</v>
          </cell>
          <cell r="X1840" t="str">
            <v>FLEXNET UIO</v>
          </cell>
          <cell r="Y1840" t="str">
            <v>FLEX NET CALLE 28 DE JUNIO S/N Y GARCIA MORENO ENTRADA LLANO GRANDE</v>
          </cell>
        </row>
        <row r="1841">
          <cell r="A1841" t="str">
            <v>20003062142608</v>
          </cell>
          <cell r="B1841">
            <v>496984</v>
          </cell>
          <cell r="C1841" t="str">
            <v>20003062142608</v>
          </cell>
          <cell r="D1841" t="str">
            <v>CONECEL_REG</v>
          </cell>
          <cell r="E1841" t="str">
            <v>DESPACHO</v>
          </cell>
          <cell r="F1841" t="str">
            <v>NORMAL</v>
          </cell>
          <cell r="G1841" t="str">
            <v>EC6445</v>
          </cell>
          <cell r="H1841">
            <v>44942</v>
          </cell>
          <cell r="I1841" t="str">
            <v>COORDINADO</v>
          </cell>
          <cell r="J1841">
            <v>44943</v>
          </cell>
          <cell r="K1841" t="str">
            <v>MARCO RICARDO ARGUELLO</v>
          </cell>
          <cell r="L1841" t="str">
            <v>QUITO     COCHAPAMBA CALLE VICENTE HEREDIA NO: SN Y CALLE IGNACIO ASIN CONJUNTO CIUDAD OCCIDENTE TERCERA ETAPA TORRE F DEP 101</v>
          </cell>
          <cell r="M1841" t="str">
            <v>1710803196</v>
          </cell>
          <cell r="N1841" t="str">
            <v>0995494579</v>
          </cell>
          <cell r="P1841" t="str">
            <v>QUITO</v>
          </cell>
          <cell r="Q1841" t="str">
            <v>QUITO</v>
          </cell>
          <cell r="R1841" t="str">
            <v>PICHINCHA</v>
          </cell>
          <cell r="T1841" t="str">
            <v>EXPRESSCON</v>
          </cell>
          <cell r="U1841" t="str">
            <v>FLEXNETUIO_LOCAL</v>
          </cell>
          <cell r="V1841">
            <v>1</v>
          </cell>
          <cell r="W1841">
            <v>1</v>
          </cell>
          <cell r="X1841" t="str">
            <v>FLEXNET UIO</v>
          </cell>
          <cell r="Y1841" t="str">
            <v>FLEX NET CALLE 28 DE JUNIO S/N Y GARCIA MORENO ENTRADA LLANO GRANDE</v>
          </cell>
        </row>
        <row r="1842">
          <cell r="A1842" t="str">
            <v>20003061358893</v>
          </cell>
          <cell r="B1842">
            <v>496985</v>
          </cell>
          <cell r="C1842" t="str">
            <v>20003061358893</v>
          </cell>
          <cell r="D1842" t="str">
            <v>CONECEL_REG</v>
          </cell>
          <cell r="E1842" t="str">
            <v>DESPACHO</v>
          </cell>
          <cell r="F1842" t="str">
            <v>NORMAL</v>
          </cell>
          <cell r="G1842" t="str">
            <v>EC6440</v>
          </cell>
          <cell r="H1842">
            <v>44942</v>
          </cell>
          <cell r="I1842" t="str">
            <v>ENTREGADO</v>
          </cell>
          <cell r="J1842">
            <v>44943</v>
          </cell>
          <cell r="K1842" t="str">
            <v>CUTBERTO PATRICIO VACA</v>
          </cell>
          <cell r="L1842" t="str">
            <v>QUITO KENNEDY CALLE DIOGENES PAREDES y CALLE RAMON BORJA CASA DE 3 PISOS COLOR DURAZNO PUERTA METALICA GRIS CERCA A PARQUE DE LA KENEDDY</v>
          </cell>
          <cell r="M1842" t="str">
            <v>1704132107</v>
          </cell>
          <cell r="N1842" t="str">
            <v>0987286283</v>
          </cell>
          <cell r="O1842" t="str">
            <v/>
          </cell>
          <cell r="P1842" t="str">
            <v>QUITO</v>
          </cell>
          <cell r="Q1842" t="str">
            <v>QUITO</v>
          </cell>
          <cell r="R1842" t="str">
            <v>PICHINCHA</v>
          </cell>
          <cell r="T1842" t="str">
            <v>EXPRESSCON</v>
          </cell>
          <cell r="U1842" t="str">
            <v>FLEXNETUIO_LOCAL</v>
          </cell>
          <cell r="V1842">
            <v>1</v>
          </cell>
          <cell r="W1842">
            <v>1</v>
          </cell>
          <cell r="X1842" t="str">
            <v>FLEXNET UIO</v>
          </cell>
          <cell r="Y1842" t="str">
            <v>FLEX NET CALLE 28 DE JUNIO S/N Y GARCIA MORENO ENTRADA LLANO GRANDE</v>
          </cell>
        </row>
        <row r="1843">
          <cell r="A1843" t="str">
            <v>20003064385671</v>
          </cell>
          <cell r="B1843">
            <v>496986</v>
          </cell>
          <cell r="C1843" t="str">
            <v>20003064385671</v>
          </cell>
          <cell r="D1843" t="str">
            <v>CONECEL_REG</v>
          </cell>
          <cell r="E1843" t="str">
            <v>DESPACHO</v>
          </cell>
          <cell r="F1843" t="str">
            <v>NORMAL</v>
          </cell>
          <cell r="G1843" t="str">
            <v>EC6447</v>
          </cell>
          <cell r="H1843">
            <v>44942</v>
          </cell>
          <cell r="I1843" t="str">
            <v>COORDINADO</v>
          </cell>
          <cell r="J1843">
            <v>44943</v>
          </cell>
          <cell r="K1843" t="str">
            <v>MONICA ESTEFANIA JIMENEZ</v>
          </cell>
          <cell r="L1843" t="str">
            <v xml:space="preserve">QUITO  MARISCAL SUCRE CALLE YANEZ PINZON ENTRE AV.LA NINA Y AV. CRISTOBAL COLON/ DEPARTAMENTO COLOR TOMATE EDIFICIO: 1 PISO 4 DPTO 4 </v>
          </cell>
          <cell r="M1843" t="str">
            <v>1713441010</v>
          </cell>
          <cell r="N1843" t="str">
            <v>0979154989</v>
          </cell>
          <cell r="P1843" t="str">
            <v>QUITO</v>
          </cell>
          <cell r="Q1843" t="str">
            <v>QUITO</v>
          </cell>
          <cell r="R1843" t="str">
            <v>PICHINCHA</v>
          </cell>
          <cell r="T1843" t="str">
            <v>EXPRESSCON</v>
          </cell>
          <cell r="U1843" t="str">
            <v>FLEXNETUIO_LOCAL</v>
          </cell>
          <cell r="V1843">
            <v>1</v>
          </cell>
          <cell r="W1843">
            <v>1</v>
          </cell>
          <cell r="X1843" t="str">
            <v>FLEXNET UIO</v>
          </cell>
          <cell r="Y1843" t="str">
            <v>FLEX NET CALLE 28 DE JUNIO S/N Y GARCIA MORENO ENTRADA LLANO GRANDE</v>
          </cell>
        </row>
        <row r="1844">
          <cell r="A1844" t="str">
            <v>20003062530852</v>
          </cell>
          <cell r="B1844">
            <v>496987</v>
          </cell>
          <cell r="C1844" t="str">
            <v>20003062530852</v>
          </cell>
          <cell r="D1844" t="str">
            <v>CONECEL_REG</v>
          </cell>
          <cell r="E1844" t="str">
            <v>DESPACHO</v>
          </cell>
          <cell r="F1844" t="str">
            <v>NORMAL</v>
          </cell>
          <cell r="G1844" t="str">
            <v>EC6438</v>
          </cell>
          <cell r="H1844">
            <v>44942</v>
          </cell>
          <cell r="I1844" t="str">
            <v>INCIDENCIA</v>
          </cell>
          <cell r="J1844">
            <v>44944</v>
          </cell>
          <cell r="K1844" t="str">
            <v>CARMEN RAQUEL RAMIREZ</v>
          </cell>
          <cell r="L1844" t="str">
            <v>QUITO  COCHAPAMBA JOSE FERNANDEZ SALVADOR Y PEDRO DE ALVARADO EDF IZAMBA// CLIENTE SOLICITA LLAMADA PREVIA PARA ENVIAR DIRECCION POR WHATSAPP</v>
          </cell>
          <cell r="M1844" t="str">
            <v>1001050697</v>
          </cell>
          <cell r="N1844" t="str">
            <v>025102933</v>
          </cell>
          <cell r="P1844" t="str">
            <v>QUITO</v>
          </cell>
          <cell r="Q1844" t="str">
            <v>QUITO</v>
          </cell>
          <cell r="R1844" t="str">
            <v>PICHINCHA</v>
          </cell>
          <cell r="T1844" t="str">
            <v>EXPRESSCON</v>
          </cell>
          <cell r="U1844" t="str">
            <v>FLEXNETUIO_LOCAL</v>
          </cell>
          <cell r="V1844">
            <v>1</v>
          </cell>
          <cell r="W1844">
            <v>1</v>
          </cell>
          <cell r="X1844" t="str">
            <v>FLEXNET UIO</v>
          </cell>
          <cell r="Y1844" t="str">
            <v>FLEX NET CALLE 28 DE JUNIO S/N Y GARCIA MORENO ENTRADA LLANO GRANDE</v>
          </cell>
        </row>
        <row r="1845">
          <cell r="A1845" t="str">
            <v>20003062176088</v>
          </cell>
          <cell r="B1845">
            <v>496988</v>
          </cell>
          <cell r="C1845" t="str">
            <v>20003062176088</v>
          </cell>
          <cell r="D1845" t="str">
            <v>CONECEL_REG</v>
          </cell>
          <cell r="E1845" t="str">
            <v>DESPACHO</v>
          </cell>
          <cell r="F1845" t="str">
            <v>NORMAL</v>
          </cell>
          <cell r="G1845" t="str">
            <v>EC6443</v>
          </cell>
          <cell r="H1845">
            <v>44942</v>
          </cell>
          <cell r="I1845" t="str">
            <v>ENTREGADO</v>
          </cell>
          <cell r="J1845">
            <v>44943</v>
          </cell>
          <cell r="K1845" t="str">
            <v>EUGENIA KATHERINE LEIVA</v>
          </cell>
          <cell r="L1845" t="str">
            <v>QUITO ITCHIMBIA CALLE SAN RODRIGO No: E17 / 56 y CALLE ANTONIO SIERRA /CASA DE COLOR BLANCO DE 2 PSISOS / AL FRENTE DE UNA CANCHA DE BOLI</v>
          </cell>
          <cell r="M1845" t="str">
            <v>1726765009</v>
          </cell>
          <cell r="N1845" t="str">
            <v>0987909201</v>
          </cell>
          <cell r="O1845" t="str">
            <v/>
          </cell>
          <cell r="P1845" t="str">
            <v>QUITO</v>
          </cell>
          <cell r="Q1845" t="str">
            <v>QUITO</v>
          </cell>
          <cell r="R1845" t="str">
            <v>PICHINCHA</v>
          </cell>
          <cell r="T1845" t="str">
            <v>EXPRESSCON</v>
          </cell>
          <cell r="U1845" t="str">
            <v>FLEXNETUIO_LOCAL</v>
          </cell>
          <cell r="V1845">
            <v>1</v>
          </cell>
          <cell r="W1845">
            <v>1</v>
          </cell>
          <cell r="X1845" t="str">
            <v>FLEXNET UIO</v>
          </cell>
          <cell r="Y1845" t="str">
            <v>FLEX NET CALLE 28 DE JUNIO S/N Y GARCIA MORENO ENTRADA LLANO GRANDE</v>
          </cell>
        </row>
        <row r="1846">
          <cell r="A1846" t="str">
            <v>20003065221893</v>
          </cell>
          <cell r="B1846">
            <v>496989</v>
          </cell>
          <cell r="C1846" t="str">
            <v>20003065221893</v>
          </cell>
          <cell r="D1846" t="str">
            <v>CONECEL_REG</v>
          </cell>
          <cell r="E1846" t="str">
            <v>DESPACHO</v>
          </cell>
          <cell r="F1846" t="str">
            <v>NORMAL</v>
          </cell>
          <cell r="G1846" t="str">
            <v>EC6444</v>
          </cell>
          <cell r="H1846">
            <v>44942</v>
          </cell>
          <cell r="I1846" t="str">
            <v>INCIDENCIA</v>
          </cell>
          <cell r="J1846">
            <v>44944</v>
          </cell>
          <cell r="K1846" t="str">
            <v>GERARDO ANTONIO MENDOZA</v>
          </cell>
          <cell r="L1846" t="str">
            <v>QUITO  LA CONCEPCION AV DE LA PRENSA NO: SN Y AV JOSE FERNANDEZ SALVADOR DENTRO DE LOS CONDOMINIOS CASILLA DEL NORTE DEPARTAMENTO 21</v>
          </cell>
          <cell r="M1846" t="str">
            <v>1758654543</v>
          </cell>
          <cell r="N1846" t="str">
            <v>0987197179</v>
          </cell>
          <cell r="P1846" t="str">
            <v>QUITO</v>
          </cell>
          <cell r="Q1846" t="str">
            <v>QUITO</v>
          </cell>
          <cell r="R1846" t="str">
            <v>PICHINCHA</v>
          </cell>
          <cell r="T1846" t="str">
            <v>EXPRESSCON</v>
          </cell>
          <cell r="U1846" t="str">
            <v>FLEXNETUIO_LOCAL</v>
          </cell>
          <cell r="V1846">
            <v>1</v>
          </cell>
          <cell r="W1846">
            <v>1</v>
          </cell>
          <cell r="X1846" t="str">
            <v>FLEXNET UIO</v>
          </cell>
          <cell r="Y1846" t="str">
            <v>FLEX NET CALLE 28 DE JUNIO S/N Y GARCIA MORENO ENTRADA LLANO GRANDE</v>
          </cell>
        </row>
        <row r="1847">
          <cell r="A1847" t="str">
            <v>20003064383286</v>
          </cell>
          <cell r="B1847">
            <v>496990</v>
          </cell>
          <cell r="C1847" t="str">
            <v>20003064383286</v>
          </cell>
          <cell r="D1847" t="str">
            <v>CONECEL_REG</v>
          </cell>
          <cell r="E1847" t="str">
            <v>DESPACHO</v>
          </cell>
          <cell r="F1847" t="str">
            <v>NORMAL</v>
          </cell>
          <cell r="G1847" t="str">
            <v>EC6449</v>
          </cell>
          <cell r="H1847">
            <v>44942</v>
          </cell>
          <cell r="I1847" t="str">
            <v>ENTREGADO</v>
          </cell>
          <cell r="J1847">
            <v>44944</v>
          </cell>
          <cell r="K1847" t="str">
            <v>ZORAIBETH INES TORBETT</v>
          </cell>
          <cell r="L1847" t="str">
            <v>QUITO  COTOCOLLAO CALLE RUMIHURCO No: SN y CALLE ZAGALITA CONJUNTO RESIDENCIA LOYOLA EDIF 56 APARAMENTO 22 DE 4 PISOS CERCA DEL MUCHACHO TRABAJADOR EN DIRECCION A COTOCOLLAO</v>
          </cell>
          <cell r="M1847" t="str">
            <v>1758055477</v>
          </cell>
          <cell r="N1847" t="str">
            <v>0959268789</v>
          </cell>
          <cell r="O1847" t="str">
            <v/>
          </cell>
          <cell r="P1847" t="str">
            <v>QUITO</v>
          </cell>
          <cell r="Q1847" t="str">
            <v>QUITO</v>
          </cell>
          <cell r="R1847" t="str">
            <v>PICHINCHA</v>
          </cell>
          <cell r="T1847" t="str">
            <v>EXPRESSCON</v>
          </cell>
          <cell r="U1847" t="str">
            <v>FLEXNETUIO_LOCAL</v>
          </cell>
          <cell r="V1847">
            <v>1</v>
          </cell>
          <cell r="W1847">
            <v>1</v>
          </cell>
          <cell r="X1847" t="str">
            <v>FLEXNET UIO</v>
          </cell>
          <cell r="Y1847" t="str">
            <v>FLEX NET CALLE 28 DE JUNIO S/N Y GARCIA MORENO ENTRADA LLANO GRANDE</v>
          </cell>
        </row>
        <row r="1848">
          <cell r="A1848" t="str">
            <v>20003061369732</v>
          </cell>
          <cell r="B1848">
            <v>496991</v>
          </cell>
          <cell r="C1848" t="str">
            <v>20003061369732</v>
          </cell>
          <cell r="D1848" t="str">
            <v>CONECEL_REG</v>
          </cell>
          <cell r="E1848" t="str">
            <v>DESPACHO</v>
          </cell>
          <cell r="F1848" t="str">
            <v>NORMAL</v>
          </cell>
          <cell r="G1848" t="str">
            <v>EC6439</v>
          </cell>
          <cell r="H1848">
            <v>44942</v>
          </cell>
          <cell r="I1848" t="str">
            <v>ENTREGADO</v>
          </cell>
          <cell r="J1848">
            <v>44943</v>
          </cell>
          <cell r="K1848" t="str">
            <v>CINTHYA CARELYS ALVAREZ</v>
          </cell>
          <cell r="L1848" t="str">
            <v>QUITO   SAN ISIDRO DEL INCA AVENIDA ELOY ALFARO PRINCIPAL CASA COLOR BEIGE PORTON COLOR VERDE ALA DE UNA LICORERIA 2MINUTOS DEL HOSPITAL DE SOLCA QUITOA LADO DE COMPRA Y VENTA DE CARROS URGENTITO</v>
          </cell>
          <cell r="M1848" t="str">
            <v>1724870256</v>
          </cell>
          <cell r="N1848" t="str">
            <v>0994345128</v>
          </cell>
          <cell r="O1848" t="str">
            <v/>
          </cell>
          <cell r="P1848" t="str">
            <v>QUITO</v>
          </cell>
          <cell r="Q1848" t="str">
            <v>QUITO</v>
          </cell>
          <cell r="R1848" t="str">
            <v>PICHINCHA</v>
          </cell>
          <cell r="T1848" t="str">
            <v>EXPRESSCON</v>
          </cell>
          <cell r="U1848" t="str">
            <v>FLEXNETUIO_LOCAL</v>
          </cell>
          <cell r="V1848">
            <v>1</v>
          </cell>
          <cell r="W1848">
            <v>1</v>
          </cell>
          <cell r="X1848" t="str">
            <v>FLEXNET UIO</v>
          </cell>
          <cell r="Y1848" t="str">
            <v>FLEX NET CALLE 28 DE JUNIO S/N Y GARCIA MORENO ENTRADA LLANO GRANDE</v>
          </cell>
        </row>
        <row r="1849">
          <cell r="A1849" t="str">
            <v>20003063549295</v>
          </cell>
          <cell r="B1849">
            <v>496992</v>
          </cell>
          <cell r="C1849" t="str">
            <v>20003063549295</v>
          </cell>
          <cell r="D1849" t="str">
            <v>CONECEL_REG</v>
          </cell>
          <cell r="E1849" t="str">
            <v>DESPACHO</v>
          </cell>
          <cell r="F1849" t="str">
            <v>NORMAL</v>
          </cell>
          <cell r="G1849" t="str">
            <v>EC6441</v>
          </cell>
          <cell r="H1849">
            <v>44942</v>
          </cell>
          <cell r="I1849" t="str">
            <v>ENTREGADO</v>
          </cell>
          <cell r="J1849">
            <v>44943</v>
          </cell>
          <cell r="K1849" t="str">
            <v>EDISON ANTONIO TOAPANTA</v>
          </cell>
          <cell r="L1849" t="str">
            <v>QUITO GUAMANI CALLE GENERAL JULIO ANDRADE No: OE4 204 y AV MARISCAL ANTONIO JOSE DE SUCRE CASA DE 1P COLOR BLANCO CONSTRUCCION MIXTA.</v>
          </cell>
          <cell r="M1849" t="str">
            <v>1713206074</v>
          </cell>
          <cell r="N1849" t="str">
            <v>0968803755</v>
          </cell>
          <cell r="O1849" t="str">
            <v/>
          </cell>
          <cell r="P1849" t="str">
            <v>QUITO</v>
          </cell>
          <cell r="Q1849" t="str">
            <v>QUITO</v>
          </cell>
          <cell r="R1849" t="str">
            <v>PICHINCHA</v>
          </cell>
          <cell r="T1849" t="str">
            <v>EXPRESSCON</v>
          </cell>
          <cell r="U1849" t="str">
            <v>FLEXNETUIO_LOCAL</v>
          </cell>
          <cell r="V1849">
            <v>1</v>
          </cell>
          <cell r="W1849">
            <v>1</v>
          </cell>
          <cell r="X1849" t="str">
            <v>FLEXNET UIO</v>
          </cell>
          <cell r="Y1849" t="str">
            <v>FLEX NET CALLE 28 DE JUNIO S/N Y GARCIA MORENO ENTRADA LLANO GRANDE</v>
          </cell>
        </row>
        <row r="1850">
          <cell r="A1850" t="str">
            <v>CLDEV_GYESIM0074</v>
          </cell>
          <cell r="B1850">
            <v>496980</v>
          </cell>
          <cell r="C1850" t="str">
            <v>CLDEV_GYESIM0074</v>
          </cell>
          <cell r="D1850" t="str">
            <v>CONECEL_DOCUMENTOS</v>
          </cell>
          <cell r="E1850" t="str">
            <v>DESPACHO</v>
          </cell>
          <cell r="F1850" t="str">
            <v>NORMAL</v>
          </cell>
          <cell r="G1850" t="str">
            <v>FT79938</v>
          </cell>
          <cell r="H1850">
            <v>44942</v>
          </cell>
          <cell r="I1850" t="str">
            <v>ENTREGADO</v>
          </cell>
          <cell r="J1850">
            <v>44942</v>
          </cell>
          <cell r="K1850" t="str">
            <v>ANA AGUIRRE / MARIA SUNTAXI - PATRICIA</v>
          </cell>
          <cell r="L1850" t="str">
            <v>CIUDADELA SANTA LEONOR MZ 6 SOLAR 17</v>
          </cell>
          <cell r="P1850" t="str">
            <v>GUAYAQUIL</v>
          </cell>
          <cell r="Q1850" t="str">
            <v>GUAYAQUIL</v>
          </cell>
          <cell r="R1850" t="str">
            <v>GUAYAS</v>
          </cell>
          <cell r="T1850" t="str">
            <v>ITSACOURIER</v>
          </cell>
          <cell r="U1850" t="str">
            <v>FLEXNETUIO_GYE</v>
          </cell>
          <cell r="V1850">
            <v>1</v>
          </cell>
          <cell r="X1850" t="str">
            <v>FLEXNET DEL ECUADOR</v>
          </cell>
          <cell r="Y1850" t="str">
            <v>KM 8 1/2 VIA A DAULE</v>
          </cell>
        </row>
        <row r="1851">
          <cell r="A1851" t="str">
            <v>DHL_23_021</v>
          </cell>
          <cell r="B1851">
            <v>496979</v>
          </cell>
          <cell r="C1851" t="str">
            <v>DHL_23_021</v>
          </cell>
          <cell r="D1851" t="str">
            <v>DHL</v>
          </cell>
          <cell r="E1851" t="str">
            <v>DESPACHO</v>
          </cell>
          <cell r="F1851" t="str">
            <v>NORMAL</v>
          </cell>
          <cell r="H1851">
            <v>44942</v>
          </cell>
          <cell r="I1851" t="str">
            <v>ENTREGADO</v>
          </cell>
          <cell r="J1851">
            <v>44943</v>
          </cell>
          <cell r="K1851" t="str">
            <v>AREOPUERTO</v>
          </cell>
          <cell r="L1851" t="str">
            <v>AREOPUERTO TABABELA</v>
          </cell>
          <cell r="P1851" t="str">
            <v>QUITO</v>
          </cell>
          <cell r="Q1851" t="str">
            <v>QUITO</v>
          </cell>
          <cell r="R1851" t="str">
            <v>PICHINCHA</v>
          </cell>
          <cell r="T1851" t="str">
            <v>FLEXTRANS UIO</v>
          </cell>
          <cell r="U1851" t="str">
            <v>FLEXNETUIO_LOCAL</v>
          </cell>
          <cell r="V1851">
            <v>1</v>
          </cell>
          <cell r="W1851">
            <v>1</v>
          </cell>
          <cell r="X1851" t="str">
            <v>BODEGAS CNE</v>
          </cell>
          <cell r="Y1851" t="str">
            <v>PIFO (BODEGAS DEL CNE)</v>
          </cell>
        </row>
        <row r="1852">
          <cell r="A1852" t="str">
            <v>DHL_23_020</v>
          </cell>
          <cell r="B1852">
            <v>496978</v>
          </cell>
          <cell r="C1852" t="str">
            <v>DHL_23_020</v>
          </cell>
          <cell r="D1852" t="str">
            <v>DHL</v>
          </cell>
          <cell r="E1852" t="str">
            <v>DESPACHO</v>
          </cell>
          <cell r="F1852" t="str">
            <v>NORMAL</v>
          </cell>
          <cell r="H1852">
            <v>44942</v>
          </cell>
          <cell r="I1852" t="str">
            <v>ENTREGADO</v>
          </cell>
          <cell r="J1852">
            <v>44942</v>
          </cell>
          <cell r="K1852" t="str">
            <v>DHL MATRIZ</v>
          </cell>
          <cell r="L1852" t="str">
            <v>AV. ELOY ALFARO 113 A Y PASAJE LOS JUNCOS EDIFICIO DHL, SECTOR COMITE DEL PUEBLO</v>
          </cell>
          <cell r="P1852" t="str">
            <v>QUITO</v>
          </cell>
          <cell r="Q1852" t="str">
            <v>QUITO</v>
          </cell>
          <cell r="R1852" t="str">
            <v>PICHINCHA</v>
          </cell>
          <cell r="T1852" t="str">
            <v>FLEXTRANS UIO</v>
          </cell>
          <cell r="U1852" t="str">
            <v>FLEXNETUIO_LOCAL</v>
          </cell>
          <cell r="V1852">
            <v>1</v>
          </cell>
          <cell r="W1852">
            <v>1</v>
          </cell>
          <cell r="X1852" t="str">
            <v>ALMACENES TABACARCEN</v>
          </cell>
          <cell r="Y1852" t="str">
            <v>TABABELA</v>
          </cell>
        </row>
        <row r="1853">
          <cell r="A1853" t="str">
            <v>DHL_23_019</v>
          </cell>
          <cell r="B1853">
            <v>496977</v>
          </cell>
          <cell r="C1853" t="str">
            <v>DHL_23_019</v>
          </cell>
          <cell r="D1853" t="str">
            <v>DHL</v>
          </cell>
          <cell r="E1853" t="str">
            <v>DESPACHO</v>
          </cell>
          <cell r="F1853" t="str">
            <v>NORMAL</v>
          </cell>
          <cell r="H1853">
            <v>44942</v>
          </cell>
          <cell r="I1853" t="str">
            <v>ENTREGADO</v>
          </cell>
          <cell r="J1853">
            <v>44942</v>
          </cell>
          <cell r="K1853" t="str">
            <v>DHL MATRIZ</v>
          </cell>
          <cell r="L1853" t="str">
            <v>AV. ELOY ALFARO 113 A Y PASAJE LOS JUNCOS EDIFICIO DHL, SECTOR COMITE DEL PUEBLO</v>
          </cell>
          <cell r="P1853" t="str">
            <v>QUITO</v>
          </cell>
          <cell r="Q1853" t="str">
            <v>QUITO</v>
          </cell>
          <cell r="R1853" t="str">
            <v>PICHINCHA</v>
          </cell>
          <cell r="T1853" t="str">
            <v>FLEXTRANS UIO</v>
          </cell>
          <cell r="U1853" t="str">
            <v>FLEXNETUIO_LOCAL</v>
          </cell>
          <cell r="V1853">
            <v>1</v>
          </cell>
          <cell r="W1853">
            <v>1</v>
          </cell>
          <cell r="X1853" t="str">
            <v>ALMACENES TABACARCEN</v>
          </cell>
          <cell r="Y1853" t="str">
            <v>TABABELA</v>
          </cell>
        </row>
        <row r="1854">
          <cell r="A1854" t="str">
            <v>98816753</v>
          </cell>
          <cell r="B1854">
            <v>496942</v>
          </cell>
          <cell r="C1854" t="str">
            <v>98816753</v>
          </cell>
          <cell r="D1854" t="str">
            <v>HYCITE</v>
          </cell>
          <cell r="E1854" t="str">
            <v>DESPACHO</v>
          </cell>
          <cell r="F1854" t="str">
            <v>NORMAL</v>
          </cell>
          <cell r="G1854" t="str">
            <v>031002004181449</v>
          </cell>
          <cell r="H1854">
            <v>44942</v>
          </cell>
          <cell r="I1854" t="str">
            <v>ENTREGADO</v>
          </cell>
          <cell r="J1854">
            <v>44943</v>
          </cell>
          <cell r="K1854" t="str">
            <v>KATHERIN VILLACIS</v>
          </cell>
          <cell r="L1854" t="str">
            <v>9 DE OCTUBRE Y LETAMENDI MILAGRO  CHIRIJO 091702 GUAYAS</v>
          </cell>
          <cell r="M1854" t="str">
            <v/>
          </cell>
          <cell r="N1854" t="str">
            <v>0967822483</v>
          </cell>
          <cell r="O1854" t="str">
            <v>0967822483</v>
          </cell>
          <cell r="P1854" t="str">
            <v>091702</v>
          </cell>
          <cell r="Q1854" t="str">
            <v>MILAGRO</v>
          </cell>
          <cell r="R1854" t="str">
            <v>GUAYAS</v>
          </cell>
          <cell r="S1854" t="str">
            <v>MILAGRO</v>
          </cell>
          <cell r="T1854" t="str">
            <v>TRAMACO</v>
          </cell>
          <cell r="U1854" t="str">
            <v>FLEXNETUIO_PROVINCIA</v>
          </cell>
          <cell r="V1854">
            <v>1</v>
          </cell>
          <cell r="W1854">
            <v>1.4</v>
          </cell>
          <cell r="X1854" t="str">
            <v>HYCITE QUITO</v>
          </cell>
          <cell r="Y1854" t="str">
            <v>FLEX NET CALLE 28 DE JUNIO S/N Y GARCIA MORENO ENTRADA LLANO GRANDE</v>
          </cell>
        </row>
        <row r="1855">
          <cell r="A1855" t="str">
            <v>98817589</v>
          </cell>
          <cell r="B1855">
            <v>496943</v>
          </cell>
          <cell r="C1855" t="str">
            <v>98817589</v>
          </cell>
          <cell r="D1855" t="str">
            <v>HYCITE</v>
          </cell>
          <cell r="E1855" t="str">
            <v>DESPACHO</v>
          </cell>
          <cell r="F1855" t="str">
            <v>NORMAL</v>
          </cell>
          <cell r="G1855" t="str">
            <v>031002004181450</v>
          </cell>
          <cell r="H1855">
            <v>44942</v>
          </cell>
          <cell r="I1855" t="str">
            <v>ENTREGADO</v>
          </cell>
          <cell r="J1855">
            <v>44943</v>
          </cell>
          <cell r="K1855" t="str">
            <v>EDITH BRIONES</v>
          </cell>
          <cell r="L1855" t="str">
            <v>EUGENIO ESPEJO PANADERIA FRANCIS PAN QUEVEDO//FRENTE GRUPO CHONIG QUILL SAN CRISTOBAL 120301 LOS RIOS</v>
          </cell>
          <cell r="M1855" t="str">
            <v/>
          </cell>
          <cell r="N1855" t="str">
            <v>0989160524</v>
          </cell>
          <cell r="O1855" t="str">
            <v>0989160524</v>
          </cell>
          <cell r="P1855" t="str">
            <v>120301</v>
          </cell>
          <cell r="Q1855" t="str">
            <v>QUEVEDO</v>
          </cell>
          <cell r="R1855" t="str">
            <v>LOS RIOS</v>
          </cell>
          <cell r="S1855" t="str">
            <v>QUEVEDO</v>
          </cell>
          <cell r="T1855" t="str">
            <v>TRAMACO</v>
          </cell>
          <cell r="U1855" t="str">
            <v>FLEXNETUIO_PROVINCIA</v>
          </cell>
          <cell r="V1855">
            <v>1</v>
          </cell>
          <cell r="W1855">
            <v>12</v>
          </cell>
          <cell r="X1855" t="str">
            <v>HYCITE QUITO</v>
          </cell>
          <cell r="Y1855" t="str">
            <v>FLEX NET CALLE 28 DE JUNIO S/N Y GARCIA MORENO ENTRADA LLANO GRANDE</v>
          </cell>
        </row>
        <row r="1856">
          <cell r="A1856" t="str">
            <v>98817677</v>
          </cell>
          <cell r="B1856">
            <v>496944</v>
          </cell>
          <cell r="C1856" t="str">
            <v>98817677</v>
          </cell>
          <cell r="D1856" t="str">
            <v>HYCITE</v>
          </cell>
          <cell r="E1856" t="str">
            <v>DESPACHO</v>
          </cell>
          <cell r="F1856" t="str">
            <v>NORMAL</v>
          </cell>
          <cell r="G1856" t="str">
            <v>031002004181451</v>
          </cell>
          <cell r="H1856">
            <v>44942</v>
          </cell>
          <cell r="I1856" t="str">
            <v>EN_TRANSITO</v>
          </cell>
          <cell r="J1856">
            <v>44942</v>
          </cell>
          <cell r="K1856" t="str">
            <v>PAMELA JIMENEZ</v>
          </cell>
          <cell r="L1856" t="str">
            <v>CIUDADELA CHOFER VENEZUELA Y 10 DE AGOST A MEDIA CUADRA LAVADORA CARDENAS LAGO AGRIO//B LOS ALMENDROS NUEVA LOJA 210201 SUCUMBIOS</v>
          </cell>
          <cell r="N1856" t="str">
            <v>0999442836</v>
          </cell>
          <cell r="O1856" t="str">
            <v>0999442836</v>
          </cell>
          <cell r="P1856" t="str">
            <v>210201</v>
          </cell>
          <cell r="Q1856" t="str">
            <v>LAGO AGRIO</v>
          </cell>
          <cell r="R1856" t="str">
            <v>SUCUMBIOS</v>
          </cell>
          <cell r="S1856" t="str">
            <v>NUEVA LOJA - DIEZ DE AGOSTO</v>
          </cell>
          <cell r="T1856" t="str">
            <v>TRAMACO</v>
          </cell>
          <cell r="U1856" t="str">
            <v>FLEXNETUIO_PROVINCIA</v>
          </cell>
          <cell r="V1856">
            <v>1</v>
          </cell>
          <cell r="W1856">
            <v>10.3</v>
          </cell>
          <cell r="X1856" t="str">
            <v>HYCITE QUITO</v>
          </cell>
          <cell r="Y1856" t="str">
            <v>FLEX NET CALLE 28 DE JUNIO S/N Y GARCIA MORENO ENTRADA LLANO GRANDE</v>
          </cell>
        </row>
        <row r="1857">
          <cell r="A1857" t="str">
            <v>98818476</v>
          </cell>
          <cell r="B1857">
            <v>496945</v>
          </cell>
          <cell r="C1857" t="str">
            <v>98818476</v>
          </cell>
          <cell r="D1857" t="str">
            <v>HYCITE</v>
          </cell>
          <cell r="E1857" t="str">
            <v>DESPACHO</v>
          </cell>
          <cell r="F1857" t="str">
            <v>NORMAL</v>
          </cell>
          <cell r="G1857" t="str">
            <v>031002004181452</v>
          </cell>
          <cell r="H1857">
            <v>44942</v>
          </cell>
          <cell r="I1857" t="str">
            <v>ENTREGADO</v>
          </cell>
          <cell r="J1857">
            <v>44943</v>
          </cell>
          <cell r="K1857" t="str">
            <v>CATALINA A SANDOVAL</v>
          </cell>
          <cell r="L1857" t="str">
            <v>AV LOS GUAYTAMBOS Y PASAJE CRISANTENOS   AMBATO 180108 TUNGURAHUA</v>
          </cell>
          <cell r="M1857" t="str">
            <v/>
          </cell>
          <cell r="N1857" t="str">
            <v>0992726248 / 032841754</v>
          </cell>
          <cell r="O1857" t="str">
            <v>0992726248 / 032841754</v>
          </cell>
          <cell r="P1857" t="str">
            <v>180108</v>
          </cell>
          <cell r="Q1857" t="str">
            <v>AMBATO</v>
          </cell>
          <cell r="R1857" t="str">
            <v>TUNGURAHUA</v>
          </cell>
          <cell r="S1857" t="str">
            <v>AMBATO - AMBATILLO - SAN BARTOLOME DE PINLLOG</v>
          </cell>
          <cell r="T1857" t="str">
            <v>TRAMACO</v>
          </cell>
          <cell r="U1857" t="str">
            <v>FLEXNETUIO_PROVINCIA</v>
          </cell>
          <cell r="V1857">
            <v>1</v>
          </cell>
          <cell r="W1857">
            <v>2.06</v>
          </cell>
          <cell r="X1857" t="str">
            <v>HYCITE QUITO</v>
          </cell>
          <cell r="Y1857" t="str">
            <v>FLEX NET CALLE 28 DE JUNIO S/N Y GARCIA MORENO ENTRADA LLANO GRANDE</v>
          </cell>
        </row>
        <row r="1858">
          <cell r="A1858" t="str">
            <v>98818728</v>
          </cell>
          <cell r="B1858">
            <v>496946</v>
          </cell>
          <cell r="C1858" t="str">
            <v>98818728</v>
          </cell>
          <cell r="D1858" t="str">
            <v>HYCITE</v>
          </cell>
          <cell r="E1858" t="str">
            <v>DESPACHO</v>
          </cell>
          <cell r="F1858" t="str">
            <v>NORMAL</v>
          </cell>
          <cell r="G1858" t="str">
            <v>ITG4710</v>
          </cell>
          <cell r="H1858">
            <v>44942</v>
          </cell>
          <cell r="I1858" t="str">
            <v>ENTREGADO</v>
          </cell>
          <cell r="J1858">
            <v>44943</v>
          </cell>
          <cell r="K1858" t="str">
            <v>AIDA VELASCO</v>
          </cell>
          <cell r="L1858" t="str">
            <v>AV 6TA T CALLE 3ERA (MAPASINGUE OESTE) DIAGONAL A LA FARMACIA CRUZ AZUL GUAYAQUIL//GUAYAQUIL TARQUI 090610 GUAYAS</v>
          </cell>
          <cell r="N1858" t="str">
            <v>0980860620</v>
          </cell>
          <cell r="O1858" t="str">
            <v>0980860620</v>
          </cell>
          <cell r="P1858" t="str">
            <v>GUAYAQUIL</v>
          </cell>
          <cell r="Q1858" t="str">
            <v>GUAYAQUIL</v>
          </cell>
          <cell r="R1858" t="str">
            <v>GUAYAS</v>
          </cell>
          <cell r="T1858" t="str">
            <v>FLEXTRANS GYE</v>
          </cell>
          <cell r="U1858" t="str">
            <v>FLEXNETUIO_GYE</v>
          </cell>
          <cell r="V1858">
            <v>1</v>
          </cell>
          <cell r="W1858">
            <v>10.8</v>
          </cell>
          <cell r="X1858" t="str">
            <v>HYCITE QUITO</v>
          </cell>
          <cell r="Y1858" t="str">
            <v>FLEX NET CALLE 28 DE JUNIO S/N Y GARCIA MORENO ENTRADA LLANO GRANDE</v>
          </cell>
        </row>
        <row r="1859">
          <cell r="A1859" t="str">
            <v>98819169</v>
          </cell>
          <cell r="B1859">
            <v>496947</v>
          </cell>
          <cell r="C1859" t="str">
            <v>98819169</v>
          </cell>
          <cell r="D1859" t="str">
            <v>HYCITE</v>
          </cell>
          <cell r="E1859" t="str">
            <v>DESPACHO</v>
          </cell>
          <cell r="F1859" t="str">
            <v>NORMAL</v>
          </cell>
          <cell r="G1859" t="str">
            <v>031002004181453</v>
          </cell>
          <cell r="H1859">
            <v>44942</v>
          </cell>
          <cell r="I1859" t="str">
            <v>ENTREGADO</v>
          </cell>
          <cell r="J1859">
            <v>44943</v>
          </cell>
          <cell r="K1859" t="str">
            <v>JOSE ORMAZA</v>
          </cell>
          <cell r="L1859" t="str">
            <v>LOCALIDADCOOPERATIVA MONTONERO DE ALFARO CALLE DARIO CANYA Y CALLE OSVALDO VERA SANTO DOMINGO BOMBOLI// COOP MONTERO DE 230203 SANTO DOMINGO</v>
          </cell>
          <cell r="M1859" t="str">
            <v/>
          </cell>
          <cell r="N1859" t="str">
            <v>0961450710</v>
          </cell>
          <cell r="O1859" t="str">
            <v>0961450710</v>
          </cell>
          <cell r="P1859" t="str">
            <v>230203</v>
          </cell>
          <cell r="Q1859" t="str">
            <v>SANTO DOMINGO</v>
          </cell>
          <cell r="R1859" t="str">
            <v>SANTO DOMINGO DE LOS TSACHILAS</v>
          </cell>
          <cell r="S1859" t="str">
            <v>SANTO DOMINGO DE LOS COLORADOS</v>
          </cell>
          <cell r="T1859" t="str">
            <v>TRAMACO</v>
          </cell>
          <cell r="U1859" t="str">
            <v>FLEXNETUIO_PROVINCIA</v>
          </cell>
          <cell r="V1859">
            <v>1</v>
          </cell>
          <cell r="W1859">
            <v>8.5</v>
          </cell>
          <cell r="X1859" t="str">
            <v>HYCITE QUITO</v>
          </cell>
          <cell r="Y1859" t="str">
            <v>FLEX NET CALLE 28 DE JUNIO S/N Y GARCIA MORENO ENTRADA LLANO GRANDE</v>
          </cell>
        </row>
        <row r="1860">
          <cell r="A1860" t="str">
            <v>98820155</v>
          </cell>
          <cell r="B1860">
            <v>496948</v>
          </cell>
          <cell r="C1860" t="str">
            <v>98820155</v>
          </cell>
          <cell r="D1860" t="str">
            <v>HYCITE</v>
          </cell>
          <cell r="E1860" t="str">
            <v>DESPACHO</v>
          </cell>
          <cell r="F1860" t="str">
            <v>NORMAL</v>
          </cell>
          <cell r="G1860" t="str">
            <v>031002004181454</v>
          </cell>
          <cell r="H1860">
            <v>44942</v>
          </cell>
          <cell r="I1860" t="str">
            <v>ENTREGADO</v>
          </cell>
          <cell r="J1860">
            <v>44943</v>
          </cell>
          <cell r="K1860" t="str">
            <v>JOSE LARREA</v>
          </cell>
          <cell r="L1860" t="str">
            <v>RIO DAULE Y RIO BLANCO CASA ESQUINERA RIOBAMBA / RIOBAMBA VELASCO 060103 CHIMBORAZO</v>
          </cell>
          <cell r="M1860" t="str">
            <v/>
          </cell>
          <cell r="N1860" t="str">
            <v>0991953537 / 033731420</v>
          </cell>
          <cell r="O1860" t="str">
            <v>0991953537 / 033731420</v>
          </cell>
          <cell r="P1860" t="str">
            <v>060103</v>
          </cell>
          <cell r="Q1860" t="str">
            <v>RIOBAMBA</v>
          </cell>
          <cell r="R1860" t="str">
            <v>CHIMBORAZO</v>
          </cell>
          <cell r="S1860" t="str">
            <v>RIOBAMBA</v>
          </cell>
          <cell r="T1860" t="str">
            <v>TRAMACO</v>
          </cell>
          <cell r="U1860" t="str">
            <v>FLEXNETUIO_PROVINCIA</v>
          </cell>
          <cell r="V1860">
            <v>1</v>
          </cell>
          <cell r="W1860">
            <v>7.7</v>
          </cell>
          <cell r="X1860" t="str">
            <v>HYCITE QUITO</v>
          </cell>
          <cell r="Y1860" t="str">
            <v>FLEX NET CALLE 28 DE JUNIO S/N Y GARCIA MORENO ENTRADA LLANO GRANDE</v>
          </cell>
        </row>
        <row r="1861">
          <cell r="A1861" t="str">
            <v>98820593</v>
          </cell>
          <cell r="B1861">
            <v>496949</v>
          </cell>
          <cell r="C1861" t="str">
            <v>98820593</v>
          </cell>
          <cell r="D1861" t="str">
            <v>HYCITE</v>
          </cell>
          <cell r="E1861" t="str">
            <v>DESPACHO</v>
          </cell>
          <cell r="F1861" t="str">
            <v>NORMAL</v>
          </cell>
          <cell r="G1861" t="str">
            <v>031002004181455</v>
          </cell>
          <cell r="H1861">
            <v>44942</v>
          </cell>
          <cell r="I1861" t="str">
            <v>ENTREGADO</v>
          </cell>
          <cell r="J1861">
            <v>44943</v>
          </cell>
          <cell r="K1861" t="str">
            <v>SEBASTIAN GORDILLO</v>
          </cell>
          <cell r="L1861" t="str">
            <v>ANTONIO JOSE DE SUCRE 12-19 OBISPO MOSQUERA IBARRA-CENTRO EL SAGRARIO 100106 IMBABURA</v>
          </cell>
          <cell r="M1861" t="str">
            <v/>
          </cell>
          <cell r="N1861" t="str">
            <v>0987754778</v>
          </cell>
          <cell r="O1861" t="str">
            <v>0987754778</v>
          </cell>
          <cell r="P1861" t="str">
            <v>100106</v>
          </cell>
          <cell r="Q1861" t="str">
            <v>IBARRA</v>
          </cell>
          <cell r="R1861" t="str">
            <v>IMBABURA</v>
          </cell>
          <cell r="S1861" t="str">
            <v>SAN MIGUEL DE IBARRA</v>
          </cell>
          <cell r="T1861" t="str">
            <v>TRAMACO</v>
          </cell>
          <cell r="U1861" t="str">
            <v>FLEXNETUIO_PROVINCIA</v>
          </cell>
          <cell r="V1861">
            <v>1</v>
          </cell>
          <cell r="W1861">
            <v>12.2</v>
          </cell>
          <cell r="X1861" t="str">
            <v>HYCITE QUITO</v>
          </cell>
          <cell r="Y1861" t="str">
            <v>FLEX NET CALLE 28 DE JUNIO S/N Y GARCIA MORENO ENTRADA LLANO GRANDE</v>
          </cell>
        </row>
        <row r="1862">
          <cell r="A1862" t="str">
            <v>98821389</v>
          </cell>
          <cell r="B1862">
            <v>496950</v>
          </cell>
          <cell r="C1862" t="str">
            <v>98821389</v>
          </cell>
          <cell r="D1862" t="str">
            <v>HYCITE</v>
          </cell>
          <cell r="E1862" t="str">
            <v>DESPACHO</v>
          </cell>
          <cell r="F1862" t="str">
            <v>NORMAL</v>
          </cell>
          <cell r="G1862" t="str">
            <v>ITG4711</v>
          </cell>
          <cell r="H1862">
            <v>44942</v>
          </cell>
          <cell r="I1862" t="str">
            <v>ENTREGADO</v>
          </cell>
          <cell r="J1862">
            <v>44943</v>
          </cell>
          <cell r="K1862" t="str">
            <v>LIDIA VARGAS</v>
          </cell>
          <cell r="L1862" t="str">
            <v>BASTION POPULAR BQ 1A MZ 516 SL 15 DETRAS DEL CORAL VIA DAULE GUAYAQUIL-PASCUALES PASCUALES 090705 GUAYAS</v>
          </cell>
          <cell r="M1862" t="str">
            <v/>
          </cell>
          <cell r="N1862" t="str">
            <v>0990848110 / 043728720</v>
          </cell>
          <cell r="O1862" t="str">
            <v>0990848110 / 043728720</v>
          </cell>
          <cell r="P1862" t="str">
            <v>090705</v>
          </cell>
          <cell r="Q1862" t="str">
            <v>GUAYAQUIL</v>
          </cell>
          <cell r="R1862" t="str">
            <v>GUAYAS</v>
          </cell>
          <cell r="S1862" t="str">
            <v>GUAYAQUIL</v>
          </cell>
          <cell r="T1862" t="str">
            <v>CARGO UNION</v>
          </cell>
          <cell r="U1862" t="str">
            <v>FLEXNETUIO_GYE</v>
          </cell>
          <cell r="V1862">
            <v>1</v>
          </cell>
          <cell r="W1862">
            <v>11.4</v>
          </cell>
          <cell r="X1862" t="str">
            <v>HYCITE QUITO</v>
          </cell>
          <cell r="Y1862" t="str">
            <v>FLEX NET CALLE 28 DE JUNIO S/N Y GARCIA MORENO ENTRADA LLANO GRANDE</v>
          </cell>
        </row>
        <row r="1863">
          <cell r="A1863" t="str">
            <v>98821800</v>
          </cell>
          <cell r="B1863">
            <v>496951</v>
          </cell>
          <cell r="C1863" t="str">
            <v>98821800</v>
          </cell>
          <cell r="D1863" t="str">
            <v>HYCITE</v>
          </cell>
          <cell r="E1863" t="str">
            <v>DESPACHO</v>
          </cell>
          <cell r="F1863" t="str">
            <v>NORMAL</v>
          </cell>
          <cell r="G1863" t="str">
            <v>031002004181864</v>
          </cell>
          <cell r="H1863">
            <v>44942</v>
          </cell>
          <cell r="I1863" t="str">
            <v>EN_TRANSITO</v>
          </cell>
          <cell r="J1863">
            <v>44942</v>
          </cell>
          <cell r="K1863" t="str">
            <v>CARLOS ZAMORA</v>
          </cell>
          <cell r="L1863" t="str">
            <v>B SEGUNDO JARAMILLO, PASANDO LA ESC JORG AVEYANO CASA BLANCA DE 2 PISOS LAGO AGRIO // B SEGUNDO JARAMILLO NUEVA LOJA (LAGO AGRIO) 210201 SUCUMBIOS</v>
          </cell>
          <cell r="N1863" t="str">
            <v>0968879311 / 985558257</v>
          </cell>
          <cell r="O1863" t="str">
            <v>0968879311 / 985558257</v>
          </cell>
          <cell r="P1863" t="str">
            <v>210201</v>
          </cell>
          <cell r="Q1863" t="str">
            <v>LAGO AGRIO</v>
          </cell>
          <cell r="R1863" t="str">
            <v>SUCUMBIOS</v>
          </cell>
          <cell r="S1863" t="str">
            <v>NUEVA LOJA - DIEZ DE AGOSTO</v>
          </cell>
          <cell r="T1863" t="str">
            <v>TRAMACO</v>
          </cell>
          <cell r="U1863" t="str">
            <v>FLEXNETUIO_PROVINCIA</v>
          </cell>
          <cell r="V1863">
            <v>2</v>
          </cell>
          <cell r="W1863">
            <v>20.7</v>
          </cell>
          <cell r="X1863" t="str">
            <v>HYCITE QUITO</v>
          </cell>
          <cell r="Y1863" t="str">
            <v>FLEX NET CALLE 28 DE JUNIO S/N Y GARCIA MORENO ENTRADA LLANO GRANDE</v>
          </cell>
        </row>
        <row r="1864">
          <cell r="A1864" t="str">
            <v>98821839</v>
          </cell>
          <cell r="B1864">
            <v>496952</v>
          </cell>
          <cell r="C1864" t="str">
            <v>98821839</v>
          </cell>
          <cell r="D1864" t="str">
            <v>HYCITE</v>
          </cell>
          <cell r="E1864" t="str">
            <v>DESPACHO</v>
          </cell>
          <cell r="F1864" t="str">
            <v>NORMAL</v>
          </cell>
          <cell r="G1864" t="str">
            <v>031002004181865</v>
          </cell>
          <cell r="H1864">
            <v>44942</v>
          </cell>
          <cell r="I1864" t="str">
            <v>INCIDENCIA</v>
          </cell>
          <cell r="J1864">
            <v>44944</v>
          </cell>
          <cell r="K1864" t="str">
            <v>JOSEFA GILCES</v>
          </cell>
          <cell r="L1864" t="str">
            <v>MERCADO MUNICIPAL BAHIA DE CARAQUES BAJO DE LA CASA DEL MAESTRO UNE SUCRE//MERCADO MUNICIPAL BAHIA DE CARAQUEZ 131101 MANABI</v>
          </cell>
          <cell r="N1864" t="str">
            <v>0980082072</v>
          </cell>
          <cell r="O1864" t="str">
            <v>0980082072</v>
          </cell>
          <cell r="P1864" t="str">
            <v>131101</v>
          </cell>
          <cell r="Q1864" t="str">
            <v>SUCRE</v>
          </cell>
          <cell r="R1864" t="str">
            <v>MANABI</v>
          </cell>
          <cell r="S1864" t="str">
            <v>BAHIA DE CARAQUEZ</v>
          </cell>
          <cell r="T1864" t="str">
            <v>TRAMACO</v>
          </cell>
          <cell r="U1864" t="str">
            <v>FLEXNETUIO_PROVINCIA</v>
          </cell>
          <cell r="V1864">
            <v>2</v>
          </cell>
          <cell r="W1864">
            <v>19</v>
          </cell>
          <cell r="X1864" t="str">
            <v>HYCITE QUITO</v>
          </cell>
          <cell r="Y1864" t="str">
            <v>FLEX NET CALLE 28 DE JUNIO S/N Y GARCIA MORENO ENTRADA LLANO GRANDE</v>
          </cell>
        </row>
        <row r="1865">
          <cell r="A1865" t="str">
            <v>98822299</v>
          </cell>
          <cell r="B1865">
            <v>496953</v>
          </cell>
          <cell r="C1865" t="str">
            <v>98822299</v>
          </cell>
          <cell r="D1865" t="str">
            <v>HYCITE</v>
          </cell>
          <cell r="E1865" t="str">
            <v>DESPACHO</v>
          </cell>
          <cell r="F1865" t="str">
            <v>NORMAL</v>
          </cell>
          <cell r="G1865" t="str">
            <v>031002004181458</v>
          </cell>
          <cell r="H1865">
            <v>44942</v>
          </cell>
          <cell r="I1865" t="str">
            <v>ENTREGADO</v>
          </cell>
          <cell r="J1865">
            <v>44943</v>
          </cell>
          <cell r="K1865" t="str">
            <v>JUAN CASTILLO</v>
          </cell>
          <cell r="L1865" t="str">
            <v>BABAHOYO 13-34 TUNGURAHUA Y MACHALA A 1 CUADRA DEL PARQUE DE ALPACHACA IBARRA / ALPACHACA ALPACHACA 100103 IMBABURA</v>
          </cell>
          <cell r="M1865" t="str">
            <v/>
          </cell>
          <cell r="N1865" t="str">
            <v>0980260742 / 998422792</v>
          </cell>
          <cell r="O1865" t="str">
            <v>0980260742 / 998422792</v>
          </cell>
          <cell r="P1865" t="str">
            <v>100103</v>
          </cell>
          <cell r="Q1865" t="str">
            <v>IBARRA</v>
          </cell>
          <cell r="R1865" t="str">
            <v>IMBABURA</v>
          </cell>
          <cell r="S1865" t="str">
            <v>SAN MIGUEL DE IBARRA</v>
          </cell>
          <cell r="T1865" t="str">
            <v>TRAMACO</v>
          </cell>
          <cell r="U1865" t="str">
            <v>FLEXNETUIO_PROVINCIA</v>
          </cell>
          <cell r="V1865">
            <v>1</v>
          </cell>
          <cell r="W1865">
            <v>9.3000000000000007</v>
          </cell>
          <cell r="X1865" t="str">
            <v>HYCITE QUITO</v>
          </cell>
          <cell r="Y1865" t="str">
            <v>FLEX NET CALLE 28 DE JUNIO S/N Y GARCIA MORENO ENTRADA LLANO GRANDE</v>
          </cell>
        </row>
        <row r="1866">
          <cell r="A1866" t="str">
            <v>98822657</v>
          </cell>
          <cell r="B1866">
            <v>496954</v>
          </cell>
          <cell r="C1866" t="str">
            <v>98822657</v>
          </cell>
          <cell r="D1866" t="str">
            <v>HYCITE</v>
          </cell>
          <cell r="E1866" t="str">
            <v>DESPACHO</v>
          </cell>
          <cell r="F1866" t="str">
            <v>NORMAL</v>
          </cell>
          <cell r="G1866" t="str">
            <v>ITG4712</v>
          </cell>
          <cell r="H1866">
            <v>44942</v>
          </cell>
          <cell r="I1866" t="str">
            <v>ENTREGADO</v>
          </cell>
          <cell r="J1866">
            <v>44943</v>
          </cell>
          <cell r="K1866" t="str">
            <v>DANNY AUZA</v>
          </cell>
          <cell r="L1866" t="str">
            <v>ISLA CELESTE ETAPA ESTRIBOR MZ 4 SOLAR 1 SAMBORONDON ** NORTE  LA PUNTILLA (SATELITE) 092302 GUAYAS</v>
          </cell>
          <cell r="M1866" t="str">
            <v/>
          </cell>
          <cell r="N1866" t="str">
            <v>0988552657 / 023990000</v>
          </cell>
          <cell r="O1866" t="str">
            <v>0988552657 / 023990000</v>
          </cell>
          <cell r="P1866" t="str">
            <v>092302</v>
          </cell>
          <cell r="Q1866" t="str">
            <v>SAMBORONDON</v>
          </cell>
          <cell r="R1866" t="str">
            <v>GUAYAS</v>
          </cell>
          <cell r="S1866" t="str">
            <v>SAMBORONDON</v>
          </cell>
          <cell r="T1866" t="str">
            <v>ITSACOURIER</v>
          </cell>
          <cell r="U1866" t="str">
            <v>FLEXNETUIO_GYE</v>
          </cell>
          <cell r="V1866">
            <v>1</v>
          </cell>
          <cell r="W1866">
            <v>8.4</v>
          </cell>
          <cell r="X1866" t="str">
            <v>HYCITE QUITO</v>
          </cell>
          <cell r="Y1866" t="str">
            <v>FLEX NET CALLE 28 DE JUNIO S/N Y GARCIA MORENO ENTRADA LLANO GRANDE</v>
          </cell>
        </row>
        <row r="1867">
          <cell r="A1867" t="str">
            <v>98822964</v>
          </cell>
          <cell r="B1867">
            <v>496955</v>
          </cell>
          <cell r="C1867" t="str">
            <v>98822964</v>
          </cell>
          <cell r="D1867" t="str">
            <v>HYCITE</v>
          </cell>
          <cell r="E1867" t="str">
            <v>DESPACHO</v>
          </cell>
          <cell r="F1867" t="str">
            <v>NORMAL</v>
          </cell>
          <cell r="G1867" t="str">
            <v>031002004181459</v>
          </cell>
          <cell r="H1867">
            <v>44942</v>
          </cell>
          <cell r="I1867" t="str">
            <v>ENTREGADO</v>
          </cell>
          <cell r="J1867">
            <v>44943</v>
          </cell>
          <cell r="K1867" t="str">
            <v>VIVIANA SALINAS</v>
          </cell>
          <cell r="L1867" t="str">
            <v>AV PATRICIO ROMERO SANTO (BARBERIS) #8 AV PATRICIO ROMERO SANTO FRENTE ASADERO SANTO DOMINGO//COOP JUAN EULOJIO BOMBOLI 230205 SANTO DOMINGO</v>
          </cell>
          <cell r="M1867" t="str">
            <v/>
          </cell>
          <cell r="N1867" t="str">
            <v>0994709218</v>
          </cell>
          <cell r="O1867" t="str">
            <v>0994709218</v>
          </cell>
          <cell r="P1867" t="str">
            <v>230205</v>
          </cell>
          <cell r="Q1867" t="str">
            <v>SANTO DOMINGO</v>
          </cell>
          <cell r="R1867" t="str">
            <v>SANTO DOMINGO DE LOS TSACHILAS</v>
          </cell>
          <cell r="S1867" t="str">
            <v>SANTO DOMINGO DE LOS COLORADOS</v>
          </cell>
          <cell r="T1867" t="str">
            <v>TRAMACO</v>
          </cell>
          <cell r="U1867" t="str">
            <v>FLEXNETUIO_PROVINCIA</v>
          </cell>
          <cell r="V1867">
            <v>1</v>
          </cell>
          <cell r="W1867">
            <v>7.7</v>
          </cell>
          <cell r="X1867" t="str">
            <v>HYCITE QUITO</v>
          </cell>
          <cell r="Y1867" t="str">
            <v>FLEX NET CALLE 28 DE JUNIO S/N Y GARCIA MORENO ENTRADA LLANO GRANDE</v>
          </cell>
        </row>
        <row r="1868">
          <cell r="A1868" t="str">
            <v>98822976</v>
          </cell>
          <cell r="B1868">
            <v>496956</v>
          </cell>
          <cell r="C1868" t="str">
            <v>98822976</v>
          </cell>
          <cell r="D1868" t="str">
            <v>HYCITE</v>
          </cell>
          <cell r="E1868" t="str">
            <v>DESPACHO</v>
          </cell>
          <cell r="F1868" t="str">
            <v>NORMAL</v>
          </cell>
          <cell r="G1868" t="str">
            <v>ITG4713</v>
          </cell>
          <cell r="H1868">
            <v>44942</v>
          </cell>
          <cell r="I1868" t="str">
            <v>ENTREGADO</v>
          </cell>
          <cell r="J1868">
            <v>44943</v>
          </cell>
          <cell r="K1868" t="str">
            <v>PABLO MARCILLO</v>
          </cell>
          <cell r="L1868" t="str">
            <v>CL NOVENA 1005 Y AV PRIMERA MAPASINGUE ESTE FTE A PICANTERIA GUAYAQUIL-NORTE TARQUI 090601 GUAYAS</v>
          </cell>
          <cell r="M1868" t="str">
            <v/>
          </cell>
          <cell r="N1868" t="str">
            <v>0992144402 / 980096129</v>
          </cell>
          <cell r="O1868" t="str">
            <v>0992144402 / 980096129</v>
          </cell>
          <cell r="P1868" t="str">
            <v>090601</v>
          </cell>
          <cell r="Q1868" t="str">
            <v>GUAYAQUIL</v>
          </cell>
          <cell r="R1868" t="str">
            <v>GUAYAS</v>
          </cell>
          <cell r="S1868" t="str">
            <v>GUAYAQUIL</v>
          </cell>
          <cell r="T1868" t="str">
            <v>FLEXTRANS GYE</v>
          </cell>
          <cell r="U1868" t="str">
            <v>FLEXNETUIO_GYE</v>
          </cell>
          <cell r="V1868">
            <v>1</v>
          </cell>
          <cell r="W1868">
            <v>11.4</v>
          </cell>
          <cell r="X1868" t="str">
            <v>HYCITE QUITO</v>
          </cell>
          <cell r="Y1868" t="str">
            <v>FLEX NET CALLE 28 DE JUNIO S/N Y GARCIA MORENO ENTRADA LLANO GRANDE</v>
          </cell>
        </row>
        <row r="1869">
          <cell r="A1869" t="str">
            <v>98823022</v>
          </cell>
          <cell r="B1869">
            <v>496957</v>
          </cell>
          <cell r="C1869" t="str">
            <v>98823022</v>
          </cell>
          <cell r="D1869" t="str">
            <v>HYCITE</v>
          </cell>
          <cell r="E1869" t="str">
            <v>DESPACHO</v>
          </cell>
          <cell r="F1869" t="str">
            <v>NORMAL</v>
          </cell>
          <cell r="G1869" t="str">
            <v>ITG4714</v>
          </cell>
          <cell r="H1869">
            <v>44942</v>
          </cell>
          <cell r="I1869" t="str">
            <v>ENTREGADO</v>
          </cell>
          <cell r="J1869">
            <v>44943</v>
          </cell>
          <cell r="K1869" t="str">
            <v>JORGE L REINOSO</v>
          </cell>
          <cell r="L1869" t="str">
            <v>DALIAS Y CALLE JOSE RODRIGUEZ   GUAYAQUIL 090501 GUAYAS</v>
          </cell>
          <cell r="M1869" t="str">
            <v/>
          </cell>
          <cell r="N1869" t="str">
            <v>0996275874 / 998025874</v>
          </cell>
          <cell r="O1869" t="str">
            <v>0996275874 / 998025874</v>
          </cell>
          <cell r="P1869" t="str">
            <v>090501</v>
          </cell>
          <cell r="Q1869" t="str">
            <v>GUAYAQUIL</v>
          </cell>
          <cell r="R1869" t="str">
            <v>GUAYAS</v>
          </cell>
          <cell r="S1869" t="str">
            <v>GUAYAQUIL</v>
          </cell>
          <cell r="T1869" t="str">
            <v>CARGO UNION</v>
          </cell>
          <cell r="U1869" t="str">
            <v>FLEXNETUIO_GYE</v>
          </cell>
          <cell r="V1869">
            <v>1</v>
          </cell>
          <cell r="W1869">
            <v>9.82</v>
          </cell>
          <cell r="X1869" t="str">
            <v>HYCITE QUITO</v>
          </cell>
          <cell r="Y1869" t="str">
            <v>FLEX NET CALLE 28 DE JUNIO S/N Y GARCIA MORENO ENTRADA LLANO GRANDE</v>
          </cell>
        </row>
        <row r="1870">
          <cell r="A1870" t="str">
            <v>98824346</v>
          </cell>
          <cell r="B1870">
            <v>496958</v>
          </cell>
          <cell r="C1870" t="str">
            <v>98824346</v>
          </cell>
          <cell r="D1870" t="str">
            <v>HYCITE</v>
          </cell>
          <cell r="E1870" t="str">
            <v>DESPACHO</v>
          </cell>
          <cell r="F1870" t="str">
            <v>NORMAL</v>
          </cell>
          <cell r="G1870" t="str">
            <v>ITG4715</v>
          </cell>
          <cell r="H1870">
            <v>44942</v>
          </cell>
          <cell r="I1870" t="str">
            <v>ENTREGADO</v>
          </cell>
          <cell r="J1870">
            <v>44943</v>
          </cell>
          <cell r="K1870" t="str">
            <v>GLADYS RIVERA</v>
          </cell>
          <cell r="L1870" t="str">
            <v>CALLE J ENTRE LA 25 Y LA 26 AL FRENTE DEL JOTHON CASTILLO GUAYAQUIL FEBRES CORDERO 090505 GUAYAS</v>
          </cell>
          <cell r="M1870" t="str">
            <v/>
          </cell>
          <cell r="N1870" t="str">
            <v>0939147700</v>
          </cell>
          <cell r="O1870" t="str">
            <v>0939147700</v>
          </cell>
          <cell r="P1870" t="str">
            <v>090505</v>
          </cell>
          <cell r="Q1870" t="str">
            <v>GUAYAQUIL</v>
          </cell>
          <cell r="R1870" t="str">
            <v>GUAYAS</v>
          </cell>
          <cell r="S1870" t="str">
            <v>GUAYAQUIL</v>
          </cell>
          <cell r="T1870" t="str">
            <v>FLEXTRANS GYE</v>
          </cell>
          <cell r="U1870" t="str">
            <v>FLEXNETUIO_GYE</v>
          </cell>
          <cell r="V1870">
            <v>1</v>
          </cell>
          <cell r="W1870">
            <v>15.2</v>
          </cell>
          <cell r="X1870" t="str">
            <v>HYCITE QUITO</v>
          </cell>
          <cell r="Y1870" t="str">
            <v>FLEX NET CALLE 28 DE JUNIO S/N Y GARCIA MORENO ENTRADA LLANO GRANDE</v>
          </cell>
        </row>
        <row r="1871">
          <cell r="A1871" t="str">
            <v>98824445</v>
          </cell>
          <cell r="B1871">
            <v>496959</v>
          </cell>
          <cell r="C1871" t="str">
            <v>98824445</v>
          </cell>
          <cell r="D1871" t="str">
            <v>HYCITE</v>
          </cell>
          <cell r="E1871" t="str">
            <v>DESPACHO</v>
          </cell>
          <cell r="F1871" t="str">
            <v>NORMAL</v>
          </cell>
          <cell r="G1871" t="str">
            <v>ITQ4716</v>
          </cell>
          <cell r="H1871">
            <v>44942</v>
          </cell>
          <cell r="I1871" t="str">
            <v>ENTREGADO</v>
          </cell>
          <cell r="J1871">
            <v>44943</v>
          </cell>
          <cell r="K1871" t="str">
            <v>FERNANDA PASQUEL</v>
          </cell>
          <cell r="L1871" t="str">
            <v>AV GALO PLAZA LASSO Y JOSE RAFAEL BUSTAMANTE  DISTRITO METROPOLITANO 170302 PICHINCHA</v>
          </cell>
          <cell r="M1871" t="str">
            <v/>
          </cell>
          <cell r="N1871" t="str">
            <v>0995933261 / 024762079</v>
          </cell>
          <cell r="O1871" t="str">
            <v>0995933261 / 024762079</v>
          </cell>
          <cell r="P1871" t="str">
            <v>170302</v>
          </cell>
          <cell r="Q1871" t="str">
            <v>QUITO</v>
          </cell>
          <cell r="R1871" t="str">
            <v>PICHINCHA</v>
          </cell>
          <cell r="S1871" t="str">
            <v>QUITO</v>
          </cell>
          <cell r="T1871" t="str">
            <v>FLEXTRANS UIO</v>
          </cell>
          <cell r="U1871" t="str">
            <v>FLEXNETUIO_LOCAL</v>
          </cell>
          <cell r="V1871">
            <v>1</v>
          </cell>
          <cell r="W1871">
            <v>4.22</v>
          </cell>
          <cell r="X1871" t="str">
            <v>HYCITE QUITO</v>
          </cell>
          <cell r="Y1871" t="str">
            <v>FLEX NET CALLE 28 DE JUNIO S/N Y GARCIA MORENO ENTRADA LLANO GRANDE</v>
          </cell>
        </row>
        <row r="1872">
          <cell r="A1872" t="str">
            <v>98825123</v>
          </cell>
          <cell r="B1872">
            <v>496960</v>
          </cell>
          <cell r="C1872" t="str">
            <v>98825123</v>
          </cell>
          <cell r="D1872" t="str">
            <v>HYCITE</v>
          </cell>
          <cell r="E1872" t="str">
            <v>DESPACHO</v>
          </cell>
          <cell r="F1872" t="str">
            <v>NORMAL</v>
          </cell>
          <cell r="G1872" t="str">
            <v>ITQ4717</v>
          </cell>
          <cell r="H1872">
            <v>44942</v>
          </cell>
          <cell r="I1872" t="str">
            <v>ENTREGADO</v>
          </cell>
          <cell r="J1872">
            <v>44943</v>
          </cell>
          <cell r="K1872" t="str">
            <v>LIGIA CARDENAS</v>
          </cell>
          <cell r="L1872" t="str">
            <v>31 DE MAYO #56 1 DE MAYO JUNTO AL CONJUNTO HABITACIONAL RUMINAHUI// INCHALILLO SANGOLQUI 171103 PICHINCHA</v>
          </cell>
          <cell r="N1872" t="str">
            <v>0998202406</v>
          </cell>
          <cell r="O1872" t="str">
            <v>0998202406</v>
          </cell>
          <cell r="P1872" t="str">
            <v>171103</v>
          </cell>
          <cell r="Q1872" t="str">
            <v>RUMIÑAHUI</v>
          </cell>
          <cell r="R1872" t="str">
            <v>PICHINCHA</v>
          </cell>
          <cell r="S1872" t="str">
            <v>SANGOLQUI</v>
          </cell>
          <cell r="T1872" t="str">
            <v>FLEXTRANS UIO</v>
          </cell>
          <cell r="U1872" t="str">
            <v>FLEXNETUIO_LOCAL</v>
          </cell>
          <cell r="V1872">
            <v>1</v>
          </cell>
          <cell r="W1872">
            <v>4.7</v>
          </cell>
          <cell r="X1872" t="str">
            <v>HYCITE QUITO</v>
          </cell>
          <cell r="Y1872" t="str">
            <v>FLEX NET CALLE 28 DE JUNIO S/N Y GARCIA MORENO ENTRADA LLANO GRANDE</v>
          </cell>
        </row>
        <row r="1873">
          <cell r="A1873" t="str">
            <v>98825131</v>
          </cell>
          <cell r="B1873">
            <v>496961</v>
          </cell>
          <cell r="C1873" t="str">
            <v>98825131</v>
          </cell>
          <cell r="D1873" t="str">
            <v>HYCITE</v>
          </cell>
          <cell r="E1873" t="str">
            <v>DESPACHO</v>
          </cell>
          <cell r="F1873" t="str">
            <v>NORMAL</v>
          </cell>
          <cell r="G1873" t="str">
            <v>ITG4718</v>
          </cell>
          <cell r="H1873">
            <v>44942</v>
          </cell>
          <cell r="I1873" t="str">
            <v>ENTREGADO</v>
          </cell>
          <cell r="J1873">
            <v>44943</v>
          </cell>
          <cell r="K1873" t="str">
            <v>LEONARDO VARGAS</v>
          </cell>
          <cell r="L1873" t="str">
            <v>LAS ORQUIDEAS MZ 1029 VILLA 3 A DOS CUADRAS DE LA AV FRANCISCO DE OREL GUAYAQUIL//NORTE TARQUI 090505 GUAYAS</v>
          </cell>
          <cell r="M1873" t="str">
            <v/>
          </cell>
          <cell r="N1873" t="str">
            <v>0988683527</v>
          </cell>
          <cell r="O1873" t="str">
            <v>0988683527</v>
          </cell>
          <cell r="P1873" t="str">
            <v>090505</v>
          </cell>
          <cell r="Q1873" t="str">
            <v>GUAYAQUIL</v>
          </cell>
          <cell r="R1873" t="str">
            <v>GUAYAS</v>
          </cell>
          <cell r="S1873" t="str">
            <v>GUAYAQUIL</v>
          </cell>
          <cell r="T1873" t="str">
            <v>ITSACOURIER</v>
          </cell>
          <cell r="U1873" t="str">
            <v>FLEXNETUIO_GYE</v>
          </cell>
          <cell r="V1873">
            <v>1</v>
          </cell>
          <cell r="W1873">
            <v>9.6999999999999993</v>
          </cell>
          <cell r="X1873" t="str">
            <v>HYCITE QUITO</v>
          </cell>
          <cell r="Y1873" t="str">
            <v>FLEX NET CALLE 28 DE JUNIO S/N Y GARCIA MORENO ENTRADA LLANO GRANDE</v>
          </cell>
        </row>
        <row r="1874">
          <cell r="A1874" t="str">
            <v>98825147</v>
          </cell>
          <cell r="B1874">
            <v>496962</v>
          </cell>
          <cell r="C1874" t="str">
            <v>98825147</v>
          </cell>
          <cell r="D1874" t="str">
            <v>HYCITE</v>
          </cell>
          <cell r="E1874" t="str">
            <v>DESPACHO</v>
          </cell>
          <cell r="F1874" t="str">
            <v>NORMAL</v>
          </cell>
          <cell r="G1874" t="str">
            <v>031002004181460</v>
          </cell>
          <cell r="H1874">
            <v>44942</v>
          </cell>
          <cell r="I1874" t="str">
            <v>EN_TRANSITO</v>
          </cell>
          <cell r="J1874">
            <v>44942</v>
          </cell>
          <cell r="K1874" t="str">
            <v>MARCIA AGUIRRE</v>
          </cell>
          <cell r="L1874" t="str">
            <v>VIA LA LAGUNA CERCA DEL PARQUE SIMON BOLIVAR LAGO AGRIO // MIRAFLORES NUEVA LOJA (LAGO AGRIO) 210201 SUCUMBIOS</v>
          </cell>
          <cell r="M1874" t="str">
            <v/>
          </cell>
          <cell r="N1874" t="str">
            <v>0986680405</v>
          </cell>
          <cell r="O1874" t="str">
            <v>0986680405</v>
          </cell>
          <cell r="P1874" t="str">
            <v>210201</v>
          </cell>
          <cell r="Q1874" t="str">
            <v>LAGO AGRIO</v>
          </cell>
          <cell r="R1874" t="str">
            <v>SUCUMBIOS</v>
          </cell>
          <cell r="S1874" t="str">
            <v>NUEVA LOJA - DIEZ DE AGOSTO</v>
          </cell>
          <cell r="T1874" t="str">
            <v>TRAMACO</v>
          </cell>
          <cell r="U1874" t="str">
            <v>FLEXNETUIO_PROVINCIA</v>
          </cell>
          <cell r="V1874">
            <v>1</v>
          </cell>
          <cell r="W1874">
            <v>4.5</v>
          </cell>
          <cell r="X1874" t="str">
            <v>HYCITE QUITO</v>
          </cell>
          <cell r="Y1874" t="str">
            <v>FLEX NET CALLE 28 DE JUNIO S/N Y GARCIA MORENO ENTRADA LLANO GRANDE</v>
          </cell>
        </row>
        <row r="1875">
          <cell r="A1875" t="str">
            <v>98825180</v>
          </cell>
          <cell r="B1875">
            <v>496963</v>
          </cell>
          <cell r="C1875" t="str">
            <v>98825180</v>
          </cell>
          <cell r="D1875" t="str">
            <v>HYCITE</v>
          </cell>
          <cell r="E1875" t="str">
            <v>DESPACHO</v>
          </cell>
          <cell r="F1875" t="str">
            <v>NORMAL</v>
          </cell>
          <cell r="G1875" t="str">
            <v>ITQ4719</v>
          </cell>
          <cell r="H1875">
            <v>44942</v>
          </cell>
          <cell r="I1875" t="str">
            <v>ENTREGADO</v>
          </cell>
          <cell r="J1875">
            <v>44944</v>
          </cell>
          <cell r="K1875" t="str">
            <v>RUTH PESANTEZ</v>
          </cell>
          <cell r="L1875" t="str">
            <v>AV SIMON BOLIVAR CLL CENEPA S3D S3 219 SAN JOSE DE MONJAS PATRIMONIO FAMILIAR QUITO // CENTRO SUR QUITO 170409 PICHINCHA</v>
          </cell>
          <cell r="M1875" t="str">
            <v/>
          </cell>
          <cell r="N1875" t="str">
            <v>0960006278</v>
          </cell>
          <cell r="O1875" t="str">
            <v>0960006278</v>
          </cell>
          <cell r="P1875" t="str">
            <v>170409</v>
          </cell>
          <cell r="Q1875" t="str">
            <v>QUITO</v>
          </cell>
          <cell r="R1875" t="str">
            <v>PICHINCHA</v>
          </cell>
          <cell r="S1875" t="str">
            <v>QUITO</v>
          </cell>
          <cell r="T1875" t="str">
            <v>TRANSERVISS</v>
          </cell>
          <cell r="U1875" t="str">
            <v>FLEXNETUIO_LOCAL</v>
          </cell>
          <cell r="V1875">
            <v>1</v>
          </cell>
          <cell r="W1875">
            <v>11.1</v>
          </cell>
          <cell r="X1875" t="str">
            <v>HYCITE QUITO</v>
          </cell>
          <cell r="Y1875" t="str">
            <v>FLEX NET CALLE 28 DE JUNIO S/N Y GARCIA MORENO ENTRADA LLANO GRANDE</v>
          </cell>
        </row>
        <row r="1876">
          <cell r="A1876" t="str">
            <v>98825212</v>
          </cell>
          <cell r="B1876">
            <v>496964</v>
          </cell>
          <cell r="C1876" t="str">
            <v>98825212</v>
          </cell>
          <cell r="D1876" t="str">
            <v>HYCITE</v>
          </cell>
          <cell r="E1876" t="str">
            <v>DESPACHO</v>
          </cell>
          <cell r="F1876" t="str">
            <v>NORMAL</v>
          </cell>
          <cell r="G1876" t="str">
            <v>031002004181461</v>
          </cell>
          <cell r="H1876">
            <v>44942</v>
          </cell>
          <cell r="I1876" t="str">
            <v>EN_TRANSITO</v>
          </cell>
          <cell r="J1876">
            <v>44942</v>
          </cell>
          <cell r="K1876" t="str">
            <v>MARIA BRIONES</v>
          </cell>
          <cell r="L1876" t="str">
            <v>EL NARANJO VIA SANTA ANA ENTRADA JOTOPI JUSTO EN EL LETRERO JOTOPI CASA ESQUINER PORTOVIEJO // EL NARANJO SIMON BOLIVAR (MA) 130102 MANABI</v>
          </cell>
          <cell r="M1876" t="str">
            <v/>
          </cell>
          <cell r="N1876" t="str">
            <v>0989918579</v>
          </cell>
          <cell r="O1876" t="str">
            <v>0989918579</v>
          </cell>
          <cell r="P1876" t="str">
            <v>130102</v>
          </cell>
          <cell r="Q1876" t="str">
            <v>PORTOVIEJO</v>
          </cell>
          <cell r="R1876" t="str">
            <v>MANABI</v>
          </cell>
          <cell r="S1876" t="str">
            <v>PORTOVIEJO</v>
          </cell>
          <cell r="T1876" t="str">
            <v>TRAMACO</v>
          </cell>
          <cell r="U1876" t="str">
            <v>FLEXNETUIO_PROVINCIA</v>
          </cell>
          <cell r="V1876">
            <v>1</v>
          </cell>
          <cell r="W1876">
            <v>10.7</v>
          </cell>
          <cell r="X1876" t="str">
            <v>HYCITE QUITO</v>
          </cell>
          <cell r="Y1876" t="str">
            <v>FLEX NET CALLE 28 DE JUNIO S/N Y GARCIA MORENO ENTRADA LLANO GRANDE</v>
          </cell>
        </row>
        <row r="1877">
          <cell r="A1877" t="str">
            <v>98826571</v>
          </cell>
          <cell r="B1877">
            <v>496965</v>
          </cell>
          <cell r="C1877" t="str">
            <v>98826571</v>
          </cell>
          <cell r="D1877" t="str">
            <v>HYCITE</v>
          </cell>
          <cell r="E1877" t="str">
            <v>DESPACHO</v>
          </cell>
          <cell r="F1877" t="str">
            <v>NORMAL</v>
          </cell>
          <cell r="G1877" t="str">
            <v>031002004181441</v>
          </cell>
          <cell r="H1877">
            <v>44942</v>
          </cell>
          <cell r="I1877" t="str">
            <v>ENTREGADO</v>
          </cell>
          <cell r="J1877">
            <v>44943</v>
          </cell>
          <cell r="K1877" t="str">
            <v>JORGE RIZO</v>
          </cell>
          <cell r="L1877" t="str">
            <v>AV 5 DE JUNIO 1803 Y BARREIRO FTE PELUQUERIA CS 3 PS CON BALCONES REDO BABAHOYO-BABAHOYO DOCTOR CAMILO PONCE 120105 LOS RIOS</v>
          </cell>
          <cell r="M1877" t="str">
            <v/>
          </cell>
          <cell r="N1877" t="str">
            <v>0987719341 / 052739398</v>
          </cell>
          <cell r="O1877" t="str">
            <v>0987719341 / 052739398</v>
          </cell>
          <cell r="P1877" t="str">
            <v>120105</v>
          </cell>
          <cell r="Q1877" t="str">
            <v>BABAHOYO</v>
          </cell>
          <cell r="R1877" t="str">
            <v>LOS RIOS</v>
          </cell>
          <cell r="S1877" t="str">
            <v>BABAHOYO</v>
          </cell>
          <cell r="T1877" t="str">
            <v>TRAMACO</v>
          </cell>
          <cell r="U1877" t="str">
            <v>FLEXNETUIO_PROVINCIA</v>
          </cell>
          <cell r="V1877">
            <v>1</v>
          </cell>
          <cell r="W1877">
            <v>6.9</v>
          </cell>
          <cell r="X1877" t="str">
            <v>HYCITE QUITO</v>
          </cell>
          <cell r="Y1877" t="str">
            <v>FLEX NET CALLE 28 DE JUNIO S/N Y GARCIA MORENO ENTRADA LLANO GRANDE</v>
          </cell>
        </row>
        <row r="1878">
          <cell r="A1878" t="str">
            <v>98826621</v>
          </cell>
          <cell r="B1878">
            <v>496966</v>
          </cell>
          <cell r="C1878" t="str">
            <v>98826621</v>
          </cell>
          <cell r="D1878" t="str">
            <v>HYCITE</v>
          </cell>
          <cell r="E1878" t="str">
            <v>DESPACHO</v>
          </cell>
          <cell r="F1878" t="str">
            <v>NORMAL</v>
          </cell>
          <cell r="G1878" t="str">
            <v>031002004181462</v>
          </cell>
          <cell r="H1878">
            <v>44942</v>
          </cell>
          <cell r="I1878" t="str">
            <v>ENTREGADO</v>
          </cell>
          <cell r="J1878">
            <v>44944</v>
          </cell>
          <cell r="K1878" t="str">
            <v>NUBIA MUNOZ</v>
          </cell>
          <cell r="L1878" t="str">
            <v>PUEBLITO VIA PPAL ASOCIACION AYUDA MUTUA SANTA TERESITA ROCAFUERTE-PUEBLITO ROCAFUERTE 131550 MANABI</v>
          </cell>
          <cell r="N1878" t="str">
            <v>0997710635</v>
          </cell>
          <cell r="O1878" t="str">
            <v>0997710635</v>
          </cell>
          <cell r="P1878" t="str">
            <v>131201</v>
          </cell>
          <cell r="Q1878" t="str">
            <v>ROCAFUERTE</v>
          </cell>
          <cell r="R1878" t="str">
            <v>MANABI</v>
          </cell>
          <cell r="S1878" t="str">
            <v>ROCAFUERTE - EL HIGUERON - SOSOTE - VALDEZ - RESBALON</v>
          </cell>
          <cell r="T1878" t="str">
            <v>TRAMACO</v>
          </cell>
          <cell r="U1878" t="str">
            <v>FLEXNETUIO_PROVINCIA</v>
          </cell>
          <cell r="V1878">
            <v>1</v>
          </cell>
          <cell r="W1878">
            <v>18.100000000000001</v>
          </cell>
          <cell r="X1878" t="str">
            <v>HYCITE QUITO</v>
          </cell>
          <cell r="Y1878" t="str">
            <v>FLEX NET CALLE 28 DE JUNIO S/N Y GARCIA MORENO ENTRADA LLANO GRANDE</v>
          </cell>
        </row>
        <row r="1879">
          <cell r="A1879" t="str">
            <v>98827035</v>
          </cell>
          <cell r="B1879">
            <v>496967</v>
          </cell>
          <cell r="C1879" t="str">
            <v>98827035</v>
          </cell>
          <cell r="D1879" t="str">
            <v>HYCITE</v>
          </cell>
          <cell r="E1879" t="str">
            <v>DESPACHO</v>
          </cell>
          <cell r="F1879" t="str">
            <v>NORMAL</v>
          </cell>
          <cell r="G1879" t="str">
            <v>031002004181463</v>
          </cell>
          <cell r="H1879">
            <v>44942</v>
          </cell>
          <cell r="I1879" t="str">
            <v>ENTREGADO</v>
          </cell>
          <cell r="J1879">
            <v>44943</v>
          </cell>
          <cell r="K1879" t="str">
            <v>MARIANA VILLAMIL</v>
          </cell>
          <cell r="L1879" t="str">
            <v>EL ROSAL 6 - 97 LOS GERANIOS IBARRA // LA FLORIDA SAN FRANCISCO 100101 IMBABURA</v>
          </cell>
          <cell r="M1879" t="str">
            <v/>
          </cell>
          <cell r="N1879" t="str">
            <v>062632230</v>
          </cell>
          <cell r="O1879" t="str">
            <v>062632230</v>
          </cell>
          <cell r="P1879" t="str">
            <v>100101</v>
          </cell>
          <cell r="Q1879" t="str">
            <v>IBARRA</v>
          </cell>
          <cell r="R1879" t="str">
            <v>IMBABURA</v>
          </cell>
          <cell r="S1879" t="str">
            <v>SAN MIGUEL DE IBARRA</v>
          </cell>
          <cell r="T1879" t="str">
            <v>TRAMACO</v>
          </cell>
          <cell r="U1879" t="str">
            <v>FLEXNETUIO_PROVINCIA</v>
          </cell>
          <cell r="V1879">
            <v>1</v>
          </cell>
          <cell r="W1879">
            <v>3.5</v>
          </cell>
          <cell r="X1879" t="str">
            <v>HYCITE QUITO</v>
          </cell>
          <cell r="Y1879" t="str">
            <v>FLEX NET CALLE 28 DE JUNIO S/N Y GARCIA MORENO ENTRADA LLANO GRANDE</v>
          </cell>
        </row>
        <row r="1880">
          <cell r="A1880" t="str">
            <v>98827039</v>
          </cell>
          <cell r="B1880">
            <v>496968</v>
          </cell>
          <cell r="C1880" t="str">
            <v>98827039</v>
          </cell>
          <cell r="D1880" t="str">
            <v>HYCITE</v>
          </cell>
          <cell r="E1880" t="str">
            <v>DESPACHO</v>
          </cell>
          <cell r="F1880" t="str">
            <v>NORMAL</v>
          </cell>
          <cell r="G1880" t="str">
            <v>ITG4720</v>
          </cell>
          <cell r="H1880">
            <v>44942</v>
          </cell>
          <cell r="I1880" t="str">
            <v>ENTREGADO</v>
          </cell>
          <cell r="J1880">
            <v>44943</v>
          </cell>
          <cell r="K1880" t="str">
            <v>RAUL ORTEGA</v>
          </cell>
          <cell r="L1880" t="str">
            <v>GUAYACANES MZ 179 V 5 GUAYAQUIL-GUAYAQUIL  TARQUI 090901 GUAYAS</v>
          </cell>
          <cell r="M1880" t="str">
            <v/>
          </cell>
          <cell r="N1880" t="str">
            <v>0939440673</v>
          </cell>
          <cell r="O1880" t="str">
            <v>0939440673</v>
          </cell>
          <cell r="P1880" t="str">
            <v>090901</v>
          </cell>
          <cell r="Q1880" t="str">
            <v>GUAYAQUIL</v>
          </cell>
          <cell r="R1880" t="str">
            <v>GUAYAS</v>
          </cell>
          <cell r="S1880" t="str">
            <v>GUAYAQUIL</v>
          </cell>
          <cell r="T1880" t="str">
            <v>ITSACOURIER</v>
          </cell>
          <cell r="U1880" t="str">
            <v>FLEXNETUIO_GYE</v>
          </cell>
          <cell r="V1880">
            <v>1</v>
          </cell>
          <cell r="W1880">
            <v>12.2</v>
          </cell>
          <cell r="X1880" t="str">
            <v>HYCITE QUITO</v>
          </cell>
          <cell r="Y1880" t="str">
            <v>FLEX NET CALLE 28 DE JUNIO S/N Y GARCIA MORENO ENTRADA LLANO GRANDE</v>
          </cell>
        </row>
        <row r="1881">
          <cell r="A1881" t="str">
            <v>98828000</v>
          </cell>
          <cell r="B1881">
            <v>496969</v>
          </cell>
          <cell r="C1881" t="str">
            <v>98828000</v>
          </cell>
          <cell r="D1881" t="str">
            <v>HYCITE</v>
          </cell>
          <cell r="E1881" t="str">
            <v>DESPACHO</v>
          </cell>
          <cell r="F1881" t="str">
            <v>NORMAL</v>
          </cell>
          <cell r="G1881" t="str">
            <v>031002004181464</v>
          </cell>
          <cell r="H1881">
            <v>44942</v>
          </cell>
          <cell r="I1881" t="str">
            <v>ENTREGADO</v>
          </cell>
          <cell r="J1881">
            <v>44943</v>
          </cell>
          <cell r="K1881" t="str">
            <v>LUCELELLI VILLEGAS</v>
          </cell>
          <cell r="L1881" t="str">
            <v>CL NUEVA-TENNIS CLUB Y REALES TAMARINDO PORTOVIEJO-AL LADO CONDUSEZ  12 DE MARZO 130102 MANABI</v>
          </cell>
          <cell r="M1881" t="str">
            <v/>
          </cell>
          <cell r="N1881" t="str">
            <v>0985154764</v>
          </cell>
          <cell r="O1881" t="str">
            <v>0985154764</v>
          </cell>
          <cell r="P1881" t="str">
            <v>130102</v>
          </cell>
          <cell r="Q1881" t="str">
            <v>PORTOVIEJO</v>
          </cell>
          <cell r="R1881" t="str">
            <v>MANABI</v>
          </cell>
          <cell r="S1881" t="str">
            <v>PORTOVIEJO</v>
          </cell>
          <cell r="T1881" t="str">
            <v>TRAMACO</v>
          </cell>
          <cell r="U1881" t="str">
            <v>FLEXNETUIO_PROVINCIA</v>
          </cell>
          <cell r="V1881">
            <v>1</v>
          </cell>
          <cell r="W1881">
            <v>15.5</v>
          </cell>
          <cell r="X1881" t="str">
            <v>HYCITE QUITO</v>
          </cell>
          <cell r="Y1881" t="str">
            <v>FLEX NET CALLE 28 DE JUNIO S/N Y GARCIA MORENO ENTRADA LLANO GRANDE</v>
          </cell>
        </row>
        <row r="1882">
          <cell r="A1882" t="str">
            <v>98829610</v>
          </cell>
          <cell r="B1882">
            <v>496970</v>
          </cell>
          <cell r="C1882" t="str">
            <v>98829610</v>
          </cell>
          <cell r="D1882" t="str">
            <v>HYCITE</v>
          </cell>
          <cell r="E1882" t="str">
            <v>DESPACHO</v>
          </cell>
          <cell r="F1882" t="str">
            <v>NORMAL</v>
          </cell>
          <cell r="G1882" t="str">
            <v>ITQ4721</v>
          </cell>
          <cell r="H1882">
            <v>44942</v>
          </cell>
          <cell r="I1882" t="str">
            <v>ENTREGADO</v>
          </cell>
          <cell r="J1882">
            <v>44943</v>
          </cell>
          <cell r="K1882" t="str">
            <v>PAULINA VILLARREAL</v>
          </cell>
          <cell r="L1882" t="str">
            <v>UNION Y PROGRESO Y DOMINGO SEGURA COND EL CARMEN 3 CASA #5 QUITO // LA DELICIA COTOCALLAO 170301 PICHINCHA</v>
          </cell>
          <cell r="M1882" t="str">
            <v/>
          </cell>
          <cell r="N1882" t="str">
            <v>0998127184 / 022596036</v>
          </cell>
          <cell r="O1882" t="str">
            <v>0998127184 / 022596036</v>
          </cell>
          <cell r="P1882" t="str">
            <v>170301</v>
          </cell>
          <cell r="Q1882" t="str">
            <v>QUITO</v>
          </cell>
          <cell r="R1882" t="str">
            <v>PICHINCHA</v>
          </cell>
          <cell r="S1882" t="str">
            <v>QUITO</v>
          </cell>
          <cell r="T1882" t="str">
            <v>FLEXTRANS UIO</v>
          </cell>
          <cell r="U1882" t="str">
            <v>FLEXNETUIO_LOCAL</v>
          </cell>
          <cell r="V1882">
            <v>1</v>
          </cell>
          <cell r="W1882">
            <v>6.3</v>
          </cell>
          <cell r="X1882" t="str">
            <v>HYCITE QUITO</v>
          </cell>
          <cell r="Y1882" t="str">
            <v>FLEX NET CALLE 28 DE JUNIO S/N Y GARCIA MORENO ENTRADA LLANO GRANDE</v>
          </cell>
        </row>
        <row r="1883">
          <cell r="A1883" t="str">
            <v>98829717</v>
          </cell>
          <cell r="B1883">
            <v>496971</v>
          </cell>
          <cell r="C1883" t="str">
            <v>98829717</v>
          </cell>
          <cell r="D1883" t="str">
            <v>HYCITE</v>
          </cell>
          <cell r="E1883" t="str">
            <v>DESPACHO</v>
          </cell>
          <cell r="F1883" t="str">
            <v>NORMAL</v>
          </cell>
          <cell r="G1883" t="str">
            <v>ITG4722</v>
          </cell>
          <cell r="H1883">
            <v>44942</v>
          </cell>
          <cell r="I1883" t="str">
            <v>ENTREGADO</v>
          </cell>
          <cell r="J1883">
            <v>44943</v>
          </cell>
          <cell r="K1883" t="str">
            <v>ZOILA VITORES</v>
          </cell>
          <cell r="L1883" t="str">
            <v>URB JARDINES DEL RIO MZ 27 VILLA 10 SUB ESTACION MUCHO LOTE GUAYAQUIL // NORTE PASCUALES 090703 GUAYAS</v>
          </cell>
          <cell r="M1883" t="str">
            <v/>
          </cell>
          <cell r="N1883" t="str">
            <v>0993511657 / 043885537</v>
          </cell>
          <cell r="O1883" t="str">
            <v>0993511657 / 043885537</v>
          </cell>
          <cell r="P1883" t="str">
            <v>090703</v>
          </cell>
          <cell r="Q1883" t="str">
            <v>GUAYAQUIL</v>
          </cell>
          <cell r="R1883" t="str">
            <v>GUAYAS</v>
          </cell>
          <cell r="S1883" t="str">
            <v>GUAYAQUIL</v>
          </cell>
          <cell r="T1883" t="str">
            <v>ITSACOURIER</v>
          </cell>
          <cell r="U1883" t="str">
            <v>FLEXNETUIO_GYE</v>
          </cell>
          <cell r="V1883">
            <v>1</v>
          </cell>
          <cell r="W1883">
            <v>10.3</v>
          </cell>
          <cell r="X1883" t="str">
            <v>HYCITE QUITO</v>
          </cell>
          <cell r="Y1883" t="str">
            <v>FLEX NET CALLE 28 DE JUNIO S/N Y GARCIA MORENO ENTRADA LLANO GRANDE</v>
          </cell>
        </row>
        <row r="1884">
          <cell r="A1884" t="str">
            <v>98830840</v>
          </cell>
          <cell r="B1884">
            <v>496972</v>
          </cell>
          <cell r="C1884" t="str">
            <v>98830840</v>
          </cell>
          <cell r="D1884" t="str">
            <v>HYCITE</v>
          </cell>
          <cell r="E1884" t="str">
            <v>DESPACHO</v>
          </cell>
          <cell r="F1884" t="str">
            <v>NORMAL</v>
          </cell>
          <cell r="G1884" t="str">
            <v>031002004181465</v>
          </cell>
          <cell r="H1884">
            <v>44942</v>
          </cell>
          <cell r="I1884" t="str">
            <v>INCIDENCIA</v>
          </cell>
          <cell r="J1884">
            <v>44944</v>
          </cell>
          <cell r="K1884" t="str">
            <v>DIXIANA CECIBEL ROMERO SUAREZ</v>
          </cell>
          <cell r="L1884" t="str">
            <v>AV CUXIBAMBA 183-30ANDON Y GUARANDA JUNTO A SU BATERIA LOJA // SAN JOSE LOJA SAN JOSE SUCRE 110108 LOJA</v>
          </cell>
          <cell r="M1884" t="str">
            <v/>
          </cell>
          <cell r="N1884" t="str">
            <v>0989683830 / 990438046</v>
          </cell>
          <cell r="O1884" t="str">
            <v>0989683830 / 990438046</v>
          </cell>
          <cell r="P1884" t="str">
            <v>110108</v>
          </cell>
          <cell r="Q1884" t="str">
            <v>LOJA</v>
          </cell>
          <cell r="R1884" t="str">
            <v>LOJA</v>
          </cell>
          <cell r="S1884" t="str">
            <v>LOJA</v>
          </cell>
          <cell r="T1884" t="str">
            <v>TRAMACO</v>
          </cell>
          <cell r="U1884" t="str">
            <v>FLEXNETUIO_PROVINCIA</v>
          </cell>
          <cell r="V1884">
            <v>1</v>
          </cell>
          <cell r="W1884">
            <v>1.2</v>
          </cell>
          <cell r="X1884" t="str">
            <v>HYCITE QUITO</v>
          </cell>
          <cell r="Y1884" t="str">
            <v>FLEX NET CALLE 28 DE JUNIO S/N Y GARCIA MORENO ENTRADA LLANO GRANDE</v>
          </cell>
        </row>
        <row r="1885">
          <cell r="A1885" t="str">
            <v>98831004</v>
          </cell>
          <cell r="B1885">
            <v>496973</v>
          </cell>
          <cell r="C1885" t="str">
            <v>98831004</v>
          </cell>
          <cell r="D1885" t="str">
            <v>HYCITE</v>
          </cell>
          <cell r="E1885" t="str">
            <v>DESPACHO</v>
          </cell>
          <cell r="F1885" t="str">
            <v>NORMAL</v>
          </cell>
          <cell r="G1885" t="str">
            <v>ITQ4723</v>
          </cell>
          <cell r="H1885">
            <v>44942</v>
          </cell>
          <cell r="I1885" t="str">
            <v>ENTREGADO</v>
          </cell>
          <cell r="J1885">
            <v>44943</v>
          </cell>
          <cell r="K1885" t="str">
            <v>FABIOLA ALEJANDRA CEVALLOS PADILLA</v>
          </cell>
          <cell r="L1885" t="str">
            <v>CALLE B N48 180 Y CALLE TERCERA QUITO  COCHAPAMBA 170528 PICHINCHA</v>
          </cell>
          <cell r="M1885" t="str">
            <v/>
          </cell>
          <cell r="N1885" t="str">
            <v>0994770233 / 932400324</v>
          </cell>
          <cell r="O1885" t="str">
            <v>0994770233 / 932400324</v>
          </cell>
          <cell r="P1885" t="str">
            <v>170528</v>
          </cell>
          <cell r="Q1885" t="str">
            <v>QUITO</v>
          </cell>
          <cell r="R1885" t="str">
            <v>PICHINCHA</v>
          </cell>
          <cell r="S1885" t="str">
            <v>QUITO</v>
          </cell>
          <cell r="T1885" t="str">
            <v>FLEXTRANS UIO</v>
          </cell>
          <cell r="U1885" t="str">
            <v>FLEXNETUIO_LOCAL</v>
          </cell>
          <cell r="V1885">
            <v>1</v>
          </cell>
          <cell r="W1885">
            <v>17.899999999999999</v>
          </cell>
          <cell r="X1885" t="str">
            <v>HYCITE QUITO</v>
          </cell>
          <cell r="Y1885" t="str">
            <v>FLEX NET CALLE 28 DE JUNIO S/N Y GARCIA MORENO ENTRADA LLANO GRANDE</v>
          </cell>
        </row>
        <row r="1886">
          <cell r="A1886" t="str">
            <v>98831027</v>
          </cell>
          <cell r="B1886">
            <v>496974</v>
          </cell>
          <cell r="C1886" t="str">
            <v>98831027</v>
          </cell>
          <cell r="D1886" t="str">
            <v>HYCITE</v>
          </cell>
          <cell r="E1886" t="str">
            <v>DESPACHO</v>
          </cell>
          <cell r="F1886" t="str">
            <v>NORMAL</v>
          </cell>
          <cell r="G1886" t="str">
            <v>ITQ4724</v>
          </cell>
          <cell r="H1886">
            <v>44942</v>
          </cell>
          <cell r="I1886" t="str">
            <v>EN_TRANSITO</v>
          </cell>
          <cell r="J1886">
            <v>44943</v>
          </cell>
          <cell r="K1886" t="str">
            <v>OSCAR MODESTO PROANO RODRIGUEZ</v>
          </cell>
          <cell r="L1886" t="str">
            <v>GARCIA MORENO / CONJUNTO PARQUE ALEGRE PASAJE DE LOS GIRASOLES CASA 234 QUITO / LLANO GRANDE CALDERON 170133 PICHINCHA</v>
          </cell>
          <cell r="N1886" t="str">
            <v>0988306307 / 322810299</v>
          </cell>
          <cell r="O1886" t="str">
            <v>0988306307 / 322810299</v>
          </cell>
          <cell r="P1886" t="str">
            <v>170208</v>
          </cell>
          <cell r="Q1886" t="str">
            <v>QUITO</v>
          </cell>
          <cell r="R1886" t="str">
            <v>PICHINCHA</v>
          </cell>
          <cell r="S1886" t="str">
            <v>CALDERON (CARAPUNGO)</v>
          </cell>
          <cell r="T1886" t="str">
            <v>FLEXTRANS UIO</v>
          </cell>
          <cell r="U1886" t="str">
            <v>FLEXNETUIO_LOCAL</v>
          </cell>
          <cell r="V1886">
            <v>1</v>
          </cell>
          <cell r="W1886">
            <v>14.3</v>
          </cell>
          <cell r="X1886" t="str">
            <v>HYCITE QUITO</v>
          </cell>
          <cell r="Y1886" t="str">
            <v>FLEX NET CALLE 28 DE JUNIO S/N Y GARCIA MORENO ENTRADA LLANO GRANDE</v>
          </cell>
        </row>
        <row r="1887">
          <cell r="A1887" t="str">
            <v>98831140</v>
          </cell>
          <cell r="B1887">
            <v>496975</v>
          </cell>
          <cell r="C1887" t="str">
            <v>98831140</v>
          </cell>
          <cell r="D1887" t="str">
            <v>HYCITE</v>
          </cell>
          <cell r="E1887" t="str">
            <v>DESPACHO</v>
          </cell>
          <cell r="F1887" t="str">
            <v>NORMAL</v>
          </cell>
          <cell r="G1887" t="str">
            <v>ITQ4725</v>
          </cell>
          <cell r="H1887">
            <v>44942</v>
          </cell>
          <cell r="I1887" t="str">
            <v>ENTREGADO</v>
          </cell>
          <cell r="J1887">
            <v>44943</v>
          </cell>
          <cell r="K1887" t="str">
            <v>CLARA SUSANA MOREJON CARRERA</v>
          </cell>
          <cell r="L1887" t="str">
            <v>ALBERT EINSTEIN N80-170 Y CESAR BORJA EDF VICTORIA DPTO 201 QUITO COTOCOLLAO 170103 PICHINCHA</v>
          </cell>
          <cell r="N1887" t="str">
            <v>0098773147 / 026003780</v>
          </cell>
          <cell r="O1887" t="str">
            <v>0098773147 / 026003780</v>
          </cell>
          <cell r="P1887" t="str">
            <v>170103</v>
          </cell>
          <cell r="Q1887" t="str">
            <v>QUITO</v>
          </cell>
          <cell r="R1887" t="str">
            <v>PICHINCHA</v>
          </cell>
          <cell r="S1887" t="str">
            <v>NANEGAL</v>
          </cell>
          <cell r="T1887" t="str">
            <v>FLEXTRANS UIO</v>
          </cell>
          <cell r="U1887" t="str">
            <v>FLEXNETUIO_LOCAL</v>
          </cell>
          <cell r="V1887">
            <v>1</v>
          </cell>
          <cell r="W1887">
            <v>2</v>
          </cell>
          <cell r="X1887" t="str">
            <v>HYCITE QUITO</v>
          </cell>
          <cell r="Y1887" t="str">
            <v>FLEX NET CALLE 28 DE JUNIO S/N Y GARCIA MORENO ENTRADA LLANO GRANDE</v>
          </cell>
        </row>
        <row r="1888">
          <cell r="A1888" t="str">
            <v>98831405</v>
          </cell>
          <cell r="B1888">
            <v>496976</v>
          </cell>
          <cell r="C1888" t="str">
            <v>98831405</v>
          </cell>
          <cell r="D1888" t="str">
            <v>HYCITE</v>
          </cell>
          <cell r="E1888" t="str">
            <v>DESPACHO</v>
          </cell>
          <cell r="F1888" t="str">
            <v>NORMAL</v>
          </cell>
          <cell r="G1888" t="str">
            <v>ITQ4726</v>
          </cell>
          <cell r="H1888">
            <v>44942</v>
          </cell>
          <cell r="I1888" t="str">
            <v>DEVOLUCION_EN_PROCESO</v>
          </cell>
          <cell r="J1888">
            <v>44944</v>
          </cell>
          <cell r="K1888" t="str">
            <v>EDISSA MARINA JIMENEZ ESPIN</v>
          </cell>
          <cell r="L1888" t="str">
            <v>N 69 LOTE -27 M 69A PB EL CONDADO CANCHAS DE SANTA ISABEL QUITO / SANTA ISABEL COTOCOLLAO 170304 PICHINCHA</v>
          </cell>
          <cell r="M1888" t="str">
            <v/>
          </cell>
          <cell r="N1888" t="str">
            <v>0399530600 / 936008262</v>
          </cell>
          <cell r="O1888" t="str">
            <v>0399530600 / 936008262</v>
          </cell>
          <cell r="P1888" t="str">
            <v>170304</v>
          </cell>
          <cell r="Q1888" t="str">
            <v>QUITO</v>
          </cell>
          <cell r="R1888" t="str">
            <v>PICHINCHA</v>
          </cell>
          <cell r="S1888" t="str">
            <v>QUITO</v>
          </cell>
          <cell r="T1888" t="str">
            <v>FLEXTRANS UIO</v>
          </cell>
          <cell r="U1888" t="str">
            <v>FLEXNETUIO_LOCAL</v>
          </cell>
          <cell r="V1888">
            <v>1</v>
          </cell>
          <cell r="W1888">
            <v>1.5</v>
          </cell>
          <cell r="X1888" t="str">
            <v>HYCITE QUITO</v>
          </cell>
          <cell r="Y1888" t="str">
            <v>FLEX NET CALLE 28 DE JUNIO S/N Y GARCIA MORENO ENTRADA LLANO GRANDE</v>
          </cell>
        </row>
        <row r="1889">
          <cell r="A1889" t="str">
            <v>98799295</v>
          </cell>
          <cell r="B1889">
            <v>496927</v>
          </cell>
          <cell r="C1889" t="str">
            <v>98799295</v>
          </cell>
          <cell r="D1889" t="str">
            <v>HYCITE</v>
          </cell>
          <cell r="E1889" t="str">
            <v>DESPACHO</v>
          </cell>
          <cell r="F1889" t="str">
            <v>NORMAL</v>
          </cell>
          <cell r="G1889" t="str">
            <v>031002004181442</v>
          </cell>
          <cell r="H1889">
            <v>44942</v>
          </cell>
          <cell r="I1889" t="str">
            <v>ENTREGADO</v>
          </cell>
          <cell r="J1889">
            <v>44943</v>
          </cell>
          <cell r="K1889" t="str">
            <v>LAURA ESPIN</v>
          </cell>
          <cell r="L1889" t="str">
            <v>PASAJE MIRA FLORES E IMBABURA TRAS HOSTA MAMARUMI (COLOMA ROMAN NORTE) GUARANDA // NORTE GABRIEL IGNACIO VEINTIMIL 020101 BOLIVAR</v>
          </cell>
          <cell r="M1889" t="str">
            <v/>
          </cell>
          <cell r="N1889" t="str">
            <v>0994284132</v>
          </cell>
          <cell r="O1889" t="str">
            <v>0994284132</v>
          </cell>
          <cell r="P1889" t="str">
            <v>020101</v>
          </cell>
          <cell r="Q1889" t="str">
            <v>GUARANDA</v>
          </cell>
          <cell r="R1889" t="str">
            <v>BOLIVAR</v>
          </cell>
          <cell r="S1889" t="str">
            <v>GUARANDA</v>
          </cell>
          <cell r="T1889" t="str">
            <v>TRAMACO</v>
          </cell>
          <cell r="U1889" t="str">
            <v>FLEXNETUIO_PROVINCIA</v>
          </cell>
          <cell r="V1889">
            <v>1</v>
          </cell>
          <cell r="W1889">
            <v>7.1</v>
          </cell>
          <cell r="X1889" t="str">
            <v>HYCITE QUITO</v>
          </cell>
          <cell r="Y1889" t="str">
            <v>FLEX NET CALLE 28 DE JUNIO S/N Y GARCIA MORENO ENTRADA LLANO GRANDE</v>
          </cell>
        </row>
        <row r="1890">
          <cell r="A1890" t="str">
            <v>98808185</v>
          </cell>
          <cell r="B1890">
            <v>496928</v>
          </cell>
          <cell r="C1890" t="str">
            <v>98808185</v>
          </cell>
          <cell r="D1890" t="str">
            <v>HYCITE</v>
          </cell>
          <cell r="E1890" t="str">
            <v>DESPACHO</v>
          </cell>
          <cell r="F1890" t="str">
            <v>NORMAL</v>
          </cell>
          <cell r="G1890" t="str">
            <v>031002004181443</v>
          </cell>
          <cell r="H1890">
            <v>44942</v>
          </cell>
          <cell r="I1890" t="str">
            <v>ENTREGADO</v>
          </cell>
          <cell r="J1890">
            <v>44943</v>
          </cell>
          <cell r="K1890" t="str">
            <v>RITHA M MACIAS</v>
          </cell>
          <cell r="L1890" t="str">
            <v>KM 2 1/2 VAA A CRUCITA DIAGONAL A PORTO AGUAS  12 DE MARZO 130111 MANABA</v>
          </cell>
          <cell r="M1890" t="str">
            <v/>
          </cell>
          <cell r="N1890" t="str">
            <v>0982327109 / 352000691</v>
          </cell>
          <cell r="O1890" t="str">
            <v>0982327109 / 352000691</v>
          </cell>
          <cell r="P1890" t="str">
            <v>130111</v>
          </cell>
          <cell r="Q1890" t="str">
            <v>PORTOVIEJO</v>
          </cell>
          <cell r="R1890" t="str">
            <v>MANABI</v>
          </cell>
          <cell r="S1890" t="str">
            <v>PORTOVIEJO</v>
          </cell>
          <cell r="T1890" t="str">
            <v>TRAMACO</v>
          </cell>
          <cell r="U1890" t="str">
            <v>FLEXNETUIO_PROVINCIA</v>
          </cell>
          <cell r="V1890">
            <v>1</v>
          </cell>
          <cell r="W1890">
            <v>2.5</v>
          </cell>
          <cell r="X1890" t="str">
            <v>HYCITE QUITO</v>
          </cell>
          <cell r="Y1890" t="str">
            <v>FLEX NET CALLE 28 DE JUNIO S/N Y GARCIA MORENO ENTRADA LLANO GRANDE</v>
          </cell>
        </row>
        <row r="1891">
          <cell r="A1891" t="str">
            <v>98808427</v>
          </cell>
          <cell r="B1891">
            <v>496929</v>
          </cell>
          <cell r="C1891" t="str">
            <v>98808427</v>
          </cell>
          <cell r="D1891" t="str">
            <v>HYCITE</v>
          </cell>
          <cell r="E1891" t="str">
            <v>DESPACHO</v>
          </cell>
          <cell r="F1891" t="str">
            <v>NORMAL</v>
          </cell>
          <cell r="G1891" t="str">
            <v>031002004181444</v>
          </cell>
          <cell r="H1891">
            <v>44942</v>
          </cell>
          <cell r="I1891" t="str">
            <v>INCIDENCIA</v>
          </cell>
          <cell r="J1891">
            <v>44944</v>
          </cell>
          <cell r="K1891" t="str">
            <v>LUIS RAMIREZ</v>
          </cell>
          <cell r="L1891" t="str">
            <v>BARRIO PUESTO NUEVO AV 29 ENTRE CALLES 10 Y 11 LA LIBERTAD / CENTRO LA LIBERTAD 240203 SANTA ELENA</v>
          </cell>
          <cell r="M1891" t="str">
            <v/>
          </cell>
          <cell r="N1891" t="str">
            <v>0939964612</v>
          </cell>
          <cell r="O1891" t="str">
            <v>0939964612</v>
          </cell>
          <cell r="P1891" t="str">
            <v>240203</v>
          </cell>
          <cell r="Q1891" t="str">
            <v>LA LIBERTAD</v>
          </cell>
          <cell r="R1891" t="str">
            <v>SANTA ELENA</v>
          </cell>
          <cell r="S1891" t="str">
            <v>LA LIBERTAD</v>
          </cell>
          <cell r="T1891" t="str">
            <v>TRAMACO</v>
          </cell>
          <cell r="U1891" t="str">
            <v>FLEXNETUIO_PROVINCIA</v>
          </cell>
          <cell r="V1891">
            <v>1</v>
          </cell>
          <cell r="W1891">
            <v>16.600000000000001</v>
          </cell>
          <cell r="X1891" t="str">
            <v>HYCITE QUITO</v>
          </cell>
          <cell r="Y1891" t="str">
            <v>FLEX NET CALLE 28 DE JUNIO S/N Y GARCIA MORENO ENTRADA LLANO GRANDE</v>
          </cell>
        </row>
        <row r="1892">
          <cell r="A1892" t="str">
            <v>98811778</v>
          </cell>
          <cell r="B1892">
            <v>496930</v>
          </cell>
          <cell r="C1892" t="str">
            <v>98811778</v>
          </cell>
          <cell r="D1892" t="str">
            <v>HYCITE</v>
          </cell>
          <cell r="E1892" t="str">
            <v>DESPACHO</v>
          </cell>
          <cell r="F1892" t="str">
            <v>NORMAL</v>
          </cell>
          <cell r="G1892" t="str">
            <v>031002004181445</v>
          </cell>
          <cell r="H1892">
            <v>44942</v>
          </cell>
          <cell r="I1892" t="str">
            <v>ENTREGADO</v>
          </cell>
          <cell r="J1892">
            <v>44943</v>
          </cell>
          <cell r="K1892" t="str">
            <v>MARCIA Y GAVILANEZ</v>
          </cell>
          <cell r="L1892" t="str">
            <v>PASAJE LARA 3 Y EL ORO   5 DE AGOSTO 080112 ESMERALDAS</v>
          </cell>
          <cell r="M1892" t="str">
            <v/>
          </cell>
          <cell r="N1892" t="str">
            <v>0993959667 / 362710207</v>
          </cell>
          <cell r="O1892" t="str">
            <v>0993959667 / 362710207</v>
          </cell>
          <cell r="P1892" t="str">
            <v>080112</v>
          </cell>
          <cell r="Q1892" t="str">
            <v>ESMERALDAS</v>
          </cell>
          <cell r="R1892" t="str">
            <v>ESMERALDAS</v>
          </cell>
          <cell r="S1892" t="str">
            <v>ESMERALDAS</v>
          </cell>
          <cell r="T1892" t="str">
            <v>TRAMACO</v>
          </cell>
          <cell r="U1892" t="str">
            <v>FLEXNETUIO_PROVINCIA</v>
          </cell>
          <cell r="V1892">
            <v>1</v>
          </cell>
          <cell r="W1892">
            <v>2.38</v>
          </cell>
          <cell r="X1892" t="str">
            <v>HYCITE QUITO</v>
          </cell>
          <cell r="Y1892" t="str">
            <v>FLEX NET CALLE 28 DE JUNIO S/N Y GARCIA MORENO ENTRADA LLANO GRANDE</v>
          </cell>
        </row>
        <row r="1893">
          <cell r="A1893" t="str">
            <v>98812979</v>
          </cell>
          <cell r="B1893">
            <v>496931</v>
          </cell>
          <cell r="C1893" t="str">
            <v>98812979</v>
          </cell>
          <cell r="D1893" t="str">
            <v>HYCITE</v>
          </cell>
          <cell r="E1893" t="str">
            <v>DESPACHO</v>
          </cell>
          <cell r="F1893" t="str">
            <v>NORMAL</v>
          </cell>
          <cell r="G1893" t="str">
            <v>IC4734</v>
          </cell>
          <cell r="H1893">
            <v>44942</v>
          </cell>
          <cell r="I1893" t="str">
            <v>ENTREGADO</v>
          </cell>
          <cell r="J1893">
            <v>44943</v>
          </cell>
          <cell r="K1893" t="str">
            <v>JOHNNY OBANDO</v>
          </cell>
          <cell r="L1893" t="str">
            <v>AV. 12 DE ABRIL Y FRANCISCO TALBOT CUENCA  CUENCA 010204 AZUAY</v>
          </cell>
          <cell r="M1893" t="str">
            <v/>
          </cell>
          <cell r="N1893" t="str">
            <v>0998332338 / 984595472</v>
          </cell>
          <cell r="O1893" t="str">
            <v>0998332338 / 984595472</v>
          </cell>
          <cell r="P1893" t="str">
            <v>010204</v>
          </cell>
          <cell r="Q1893" t="str">
            <v>CUENCA</v>
          </cell>
          <cell r="R1893" t="str">
            <v>AZUAY</v>
          </cell>
          <cell r="S1893" t="str">
            <v>CUENCA</v>
          </cell>
          <cell r="T1893" t="str">
            <v>ITSACOURIER</v>
          </cell>
          <cell r="U1893" t="str">
            <v>FLEXNETUIO_PROVINCIA</v>
          </cell>
          <cell r="V1893">
            <v>1</v>
          </cell>
          <cell r="W1893">
            <v>1.2</v>
          </cell>
          <cell r="X1893" t="str">
            <v>HYCITE QUITO</v>
          </cell>
          <cell r="Y1893" t="str">
            <v>FLEX NET CALLE 28 DE JUNIO S/N Y GARCIA MORENO ENTRADA LLANO GRANDE</v>
          </cell>
        </row>
        <row r="1894">
          <cell r="A1894" t="str">
            <v>98813699</v>
          </cell>
          <cell r="B1894">
            <v>496932</v>
          </cell>
          <cell r="C1894" t="str">
            <v>98813699</v>
          </cell>
          <cell r="D1894" t="str">
            <v>HYCITE</v>
          </cell>
          <cell r="E1894" t="str">
            <v>DESPACHO</v>
          </cell>
          <cell r="F1894" t="str">
            <v>NORMAL</v>
          </cell>
          <cell r="G1894" t="str">
            <v>ITG4732</v>
          </cell>
          <cell r="H1894">
            <v>44942</v>
          </cell>
          <cell r="I1894" t="str">
            <v>ENTREGADO</v>
          </cell>
          <cell r="J1894">
            <v>44943</v>
          </cell>
          <cell r="K1894" t="str">
            <v>RICARDO CEDENO</v>
          </cell>
          <cell r="L1894" t="str">
            <v>VILLA CLUB ETAPA COSMOS MZ A VILLA 12 DAULE//NORTE LA AURORA 091908 GUAYAS</v>
          </cell>
          <cell r="N1894" t="str">
            <v>0992833505</v>
          </cell>
          <cell r="O1894" t="str">
            <v>0992833505</v>
          </cell>
          <cell r="P1894" t="str">
            <v>091901</v>
          </cell>
          <cell r="Q1894" t="str">
            <v>DAULE</v>
          </cell>
          <cell r="R1894" t="str">
            <v>GUAYAS</v>
          </cell>
          <cell r="S1894" t="str">
            <v>DAULE</v>
          </cell>
          <cell r="T1894" t="str">
            <v>ITSACOURIER</v>
          </cell>
          <cell r="U1894" t="str">
            <v>FLEXNETUIO_GYE</v>
          </cell>
          <cell r="V1894">
            <v>1</v>
          </cell>
          <cell r="W1894">
            <v>9.6999999999999993</v>
          </cell>
          <cell r="X1894" t="str">
            <v>HYCITE QUITO</v>
          </cell>
          <cell r="Y1894" t="str">
            <v>FLEX NET CALLE 28 DE JUNIO S/N Y GARCIA MORENO ENTRADA LLANO GRANDE</v>
          </cell>
        </row>
        <row r="1895">
          <cell r="A1895" t="str">
            <v>98813734</v>
          </cell>
          <cell r="B1895">
            <v>496933</v>
          </cell>
          <cell r="C1895" t="str">
            <v>98813734</v>
          </cell>
          <cell r="D1895" t="str">
            <v>HYCITE</v>
          </cell>
          <cell r="E1895" t="str">
            <v>DESPACHO</v>
          </cell>
          <cell r="F1895" t="str">
            <v>NORMAL</v>
          </cell>
          <cell r="G1895" t="str">
            <v>ITG4704</v>
          </cell>
          <cell r="H1895">
            <v>44942</v>
          </cell>
          <cell r="I1895" t="str">
            <v>ENTREGADO</v>
          </cell>
          <cell r="J1895">
            <v>44943</v>
          </cell>
          <cell r="K1895" t="str">
            <v>DORIS CHAVEZ</v>
          </cell>
          <cell r="L1895" t="str">
            <v>VILLA CLUB ETAPA COSMOS MZ 9 VILLA 12 DAULE//NORTE LA AURORA 091901 GUAYAS</v>
          </cell>
          <cell r="N1895" t="str">
            <v>0958729764 / 958729264</v>
          </cell>
          <cell r="O1895" t="str">
            <v>0958729764 / 958729264</v>
          </cell>
          <cell r="P1895" t="str">
            <v>091901</v>
          </cell>
          <cell r="Q1895" t="str">
            <v>DAULE</v>
          </cell>
          <cell r="R1895" t="str">
            <v>GUAYAS</v>
          </cell>
          <cell r="S1895" t="str">
            <v>DAULE</v>
          </cell>
          <cell r="T1895" t="str">
            <v>ITSACOURIER</v>
          </cell>
          <cell r="U1895" t="str">
            <v>FLEXNETUIO_GYE</v>
          </cell>
          <cell r="V1895">
            <v>1</v>
          </cell>
          <cell r="W1895">
            <v>12.1</v>
          </cell>
          <cell r="X1895" t="str">
            <v>HYCITE QUITO</v>
          </cell>
          <cell r="Y1895" t="str">
            <v>FLEX NET CALLE 28 DE JUNIO S/N Y GARCIA MORENO ENTRADA LLANO GRANDE</v>
          </cell>
        </row>
        <row r="1896">
          <cell r="A1896" t="str">
            <v>98814299</v>
          </cell>
          <cell r="B1896">
            <v>496934</v>
          </cell>
          <cell r="C1896" t="str">
            <v>98814299</v>
          </cell>
          <cell r="D1896" t="str">
            <v>HYCITE</v>
          </cell>
          <cell r="E1896" t="str">
            <v>DESPACHO</v>
          </cell>
          <cell r="F1896" t="str">
            <v>NORMAL</v>
          </cell>
          <cell r="G1896" t="str">
            <v>ITQ4705</v>
          </cell>
          <cell r="H1896">
            <v>44942</v>
          </cell>
          <cell r="I1896" t="str">
            <v>INCIDENCIA</v>
          </cell>
          <cell r="J1896">
            <v>44944</v>
          </cell>
          <cell r="K1896" t="str">
            <v>TANIA DIAZ</v>
          </cell>
          <cell r="L1896" t="str">
            <v>CALLE ROSAS Y ARTURIOS CS 598 URB LOS CHILLOS RUMIA,AHUI- SELVA ALEGRE SANGOLQUI 171103 PICHINCHA</v>
          </cell>
          <cell r="N1896" t="str">
            <v>0998679636</v>
          </cell>
          <cell r="O1896" t="str">
            <v>0998679636</v>
          </cell>
          <cell r="P1896" t="str">
            <v>171103</v>
          </cell>
          <cell r="Q1896" t="str">
            <v>RUMIÑAHUI</v>
          </cell>
          <cell r="R1896" t="str">
            <v>PICHINCHA</v>
          </cell>
          <cell r="S1896" t="str">
            <v>SANGOLQUI</v>
          </cell>
          <cell r="T1896" t="str">
            <v>FLEXTRANS UIO</v>
          </cell>
          <cell r="U1896" t="str">
            <v>FLEXNETUIO_LOCAL</v>
          </cell>
          <cell r="V1896">
            <v>1</v>
          </cell>
          <cell r="W1896">
            <v>17.7</v>
          </cell>
          <cell r="X1896" t="str">
            <v>HYCITE QUITO</v>
          </cell>
          <cell r="Y1896" t="str">
            <v>FLEX NET CALLE 28 DE JUNIO S/N Y GARCIA MORENO ENTRADA LLANO GRANDE</v>
          </cell>
        </row>
        <row r="1897">
          <cell r="A1897" t="str">
            <v>98814449</v>
          </cell>
          <cell r="B1897">
            <v>496935</v>
          </cell>
          <cell r="C1897" t="str">
            <v>98814449</v>
          </cell>
          <cell r="D1897" t="str">
            <v>HYCITE</v>
          </cell>
          <cell r="E1897" t="str">
            <v>DESPACHO</v>
          </cell>
          <cell r="F1897" t="str">
            <v>NORMAL</v>
          </cell>
          <cell r="G1897" t="str">
            <v>ITQ4706</v>
          </cell>
          <cell r="H1897">
            <v>44942</v>
          </cell>
          <cell r="I1897" t="str">
            <v>ENTREGADO</v>
          </cell>
          <cell r="J1897">
            <v>44943</v>
          </cell>
          <cell r="K1897" t="str">
            <v>MARCIA VALAREZO</v>
          </cell>
          <cell r="L1897" t="str">
            <v>CALLE GRECIA 32-175 ENTRE REPUBLICA Y FLORIANA DE JESUS QUITO / EL JARDIN BENALCAZAR 170804 PICHINCHA</v>
          </cell>
          <cell r="N1897" t="str">
            <v>0996254686</v>
          </cell>
          <cell r="O1897" t="str">
            <v>0996254686</v>
          </cell>
          <cell r="P1897" t="str">
            <v>170804</v>
          </cell>
          <cell r="Q1897" t="str">
            <v>QUITO</v>
          </cell>
          <cell r="R1897" t="str">
            <v>PICHINCHA</v>
          </cell>
          <cell r="S1897" t="str">
            <v>ALANGASI - SAN CARLOS</v>
          </cell>
          <cell r="T1897" t="str">
            <v>FLEXTRANS UIO</v>
          </cell>
          <cell r="U1897" t="str">
            <v>FLEXNETUIO_LOCAL</v>
          </cell>
          <cell r="V1897">
            <v>1</v>
          </cell>
          <cell r="W1897">
            <v>1.9</v>
          </cell>
          <cell r="X1897" t="str">
            <v>HYCITE QUITO</v>
          </cell>
          <cell r="Y1897" t="str">
            <v>FLEX NET CALLE 28 DE JUNIO S/N Y GARCIA MORENO ENTRADA LLANO GRANDE</v>
          </cell>
        </row>
        <row r="1898">
          <cell r="A1898" t="str">
            <v>98814492</v>
          </cell>
          <cell r="B1898">
            <v>496936</v>
          </cell>
          <cell r="C1898" t="str">
            <v>98814492</v>
          </cell>
          <cell r="D1898" t="str">
            <v>HYCITE</v>
          </cell>
          <cell r="E1898" t="str">
            <v>DESPACHO</v>
          </cell>
          <cell r="F1898" t="str">
            <v>NORMAL</v>
          </cell>
          <cell r="G1898" t="str">
            <v>031002004181863</v>
          </cell>
          <cell r="H1898">
            <v>44942</v>
          </cell>
          <cell r="I1898" t="str">
            <v>ENTREGADO</v>
          </cell>
          <cell r="J1898">
            <v>44943</v>
          </cell>
          <cell r="K1898" t="str">
            <v>ADRIANA CASTILLO</v>
          </cell>
          <cell r="L1898" t="str">
            <v>AV SALVADOR BUSTAMANTE CELI MIGUEL CANO AL FRENTE DE LA PARADA TAXI LOJA//ESTANCIA NORTE EL VALLE 110105 LOJA</v>
          </cell>
          <cell r="N1898" t="str">
            <v>0963043570</v>
          </cell>
          <cell r="O1898" t="str">
            <v>0963043570</v>
          </cell>
          <cell r="P1898" t="str">
            <v>110105</v>
          </cell>
          <cell r="Q1898" t="str">
            <v>LOJA</v>
          </cell>
          <cell r="R1898" t="str">
            <v>LOJA</v>
          </cell>
          <cell r="S1898" t="str">
            <v>LOJA</v>
          </cell>
          <cell r="T1898" t="str">
            <v>TRAMACO</v>
          </cell>
          <cell r="U1898" t="str">
            <v>FLEXNETUIO_PROVINCIA</v>
          </cell>
          <cell r="V1898">
            <v>2</v>
          </cell>
          <cell r="W1898">
            <v>25</v>
          </cell>
          <cell r="X1898" t="str">
            <v>HYCITE QUITO</v>
          </cell>
          <cell r="Y1898" t="str">
            <v>FLEX NET CALLE 28 DE JUNIO S/N Y GARCIA MORENO ENTRADA LLANO GRANDE</v>
          </cell>
        </row>
        <row r="1899">
          <cell r="A1899" t="str">
            <v>98814761</v>
          </cell>
          <cell r="B1899">
            <v>496937</v>
          </cell>
          <cell r="C1899" t="str">
            <v>98814761</v>
          </cell>
          <cell r="D1899" t="str">
            <v>HYCITE</v>
          </cell>
          <cell r="E1899" t="str">
            <v>DESPACHO</v>
          </cell>
          <cell r="F1899" t="str">
            <v>NORMAL</v>
          </cell>
          <cell r="G1899" t="str">
            <v>031002004181447</v>
          </cell>
          <cell r="H1899">
            <v>44942</v>
          </cell>
          <cell r="I1899" t="str">
            <v>ENTREGADO</v>
          </cell>
          <cell r="J1899">
            <v>44944</v>
          </cell>
          <cell r="K1899" t="str">
            <v>CARLOS GUILCAPI</v>
          </cell>
          <cell r="L1899" t="str">
            <v>KM 1 1/2 VIA A CALUMA CASA 1PISO BEIGE FRENTE A PICADORA GUILLY 2ARBOLES DE SAM URDANETA // ESTE RICAURTE 120203 LOS RIOS</v>
          </cell>
          <cell r="M1899" t="str">
            <v/>
          </cell>
          <cell r="N1899" t="str">
            <v>0985751204</v>
          </cell>
          <cell r="O1899" t="str">
            <v>0985751204</v>
          </cell>
          <cell r="P1899" t="str">
            <v>120203</v>
          </cell>
          <cell r="Q1899" t="str">
            <v>URDANETA</v>
          </cell>
          <cell r="R1899" t="str">
            <v>LOS RIOS</v>
          </cell>
          <cell r="S1899" t="str">
            <v>RICAURTE - LA HOJITA</v>
          </cell>
          <cell r="T1899" t="str">
            <v>TRAMACO</v>
          </cell>
          <cell r="U1899" t="str">
            <v>FLEXNETUIO_PROVINCIA</v>
          </cell>
          <cell r="V1899">
            <v>1</v>
          </cell>
          <cell r="W1899">
            <v>8.1999999999999993</v>
          </cell>
          <cell r="X1899" t="str">
            <v>HYCITE QUITO</v>
          </cell>
          <cell r="Y1899" t="str">
            <v>FLEX NET CALLE 28 DE JUNIO S/N Y GARCIA MORENO ENTRADA LLANO GRANDE</v>
          </cell>
        </row>
        <row r="1900">
          <cell r="A1900" t="str">
            <v>98814793</v>
          </cell>
          <cell r="B1900">
            <v>496938</v>
          </cell>
          <cell r="C1900" t="str">
            <v>98814793</v>
          </cell>
          <cell r="D1900" t="str">
            <v>HYCITE</v>
          </cell>
          <cell r="E1900" t="str">
            <v>DESPACHO</v>
          </cell>
          <cell r="F1900" t="str">
            <v>NORMAL</v>
          </cell>
          <cell r="G1900" t="str">
            <v>ITG4733</v>
          </cell>
          <cell r="H1900">
            <v>44942</v>
          </cell>
          <cell r="I1900" t="str">
            <v>ENTREGADO</v>
          </cell>
          <cell r="J1900">
            <v>44943</v>
          </cell>
          <cell r="K1900" t="str">
            <v>BRUNO POZZALLO</v>
          </cell>
          <cell r="L1900" t="str">
            <v>URBANIZACION PORTO VITA MZ 1623 VILLA 15 VIA A LA COSTA GUAYAQUIL//NORTE TARQUI 090901 GUAYAS</v>
          </cell>
          <cell r="N1900" t="str">
            <v>0997823735</v>
          </cell>
          <cell r="O1900" t="str">
            <v>0997823735</v>
          </cell>
          <cell r="P1900" t="str">
            <v>090901</v>
          </cell>
          <cell r="Q1900" t="str">
            <v>GUAYAQUIL</v>
          </cell>
          <cell r="R1900" t="str">
            <v>GUAYAS</v>
          </cell>
          <cell r="S1900" t="str">
            <v>GUAYAQUIL</v>
          </cell>
          <cell r="T1900" t="str">
            <v>FLEXTRANS GYE</v>
          </cell>
          <cell r="U1900" t="str">
            <v>FLEXNETUIO_GYE</v>
          </cell>
          <cell r="V1900">
            <v>2</v>
          </cell>
          <cell r="W1900">
            <v>30.6</v>
          </cell>
          <cell r="X1900" t="str">
            <v>HYCITE QUITO</v>
          </cell>
          <cell r="Y1900" t="str">
            <v>FLEX NET CALLE 28 DE JUNIO S/N Y GARCIA MORENO ENTRADA LLANO GRANDE</v>
          </cell>
        </row>
        <row r="1901">
          <cell r="A1901" t="str">
            <v>98815389</v>
          </cell>
          <cell r="B1901">
            <v>496939</v>
          </cell>
          <cell r="C1901" t="str">
            <v>98815389</v>
          </cell>
          <cell r="D1901" t="str">
            <v>HYCITE</v>
          </cell>
          <cell r="E1901" t="str">
            <v>DESPACHO</v>
          </cell>
          <cell r="F1901" t="str">
            <v>NORMAL</v>
          </cell>
          <cell r="G1901" t="str">
            <v>ITG4708</v>
          </cell>
          <cell r="H1901">
            <v>44942</v>
          </cell>
          <cell r="I1901" t="str">
            <v>ENTREGADO</v>
          </cell>
          <cell r="J1901">
            <v>44943</v>
          </cell>
          <cell r="K1901" t="str">
            <v>LUZ MACIAS</v>
          </cell>
          <cell r="L1901" t="str">
            <v>VILLA ESPANA ETP MADRID MZ-32 VILLA - 13 GUAYAQUIL // NORTE  TARQUI 091910 GUAYAS</v>
          </cell>
          <cell r="N1901" t="str">
            <v>0984679104</v>
          </cell>
          <cell r="O1901" t="str">
            <v>0984679104</v>
          </cell>
          <cell r="P1901" t="str">
            <v>GUAYAQUIL</v>
          </cell>
          <cell r="Q1901" t="str">
            <v>GUAYAQUIL</v>
          </cell>
          <cell r="R1901" t="str">
            <v>GUAYAS</v>
          </cell>
          <cell r="T1901" t="str">
            <v>ITSACOURIER</v>
          </cell>
          <cell r="U1901" t="str">
            <v>FLEXNETUIO_GYE</v>
          </cell>
          <cell r="V1901">
            <v>1</v>
          </cell>
          <cell r="W1901">
            <v>15.2</v>
          </cell>
          <cell r="X1901" t="str">
            <v>HYCITE QUITO</v>
          </cell>
          <cell r="Y1901" t="str">
            <v>FLEX NET CALLE 28 DE JUNIO S/N Y GARCIA MORENO ENTRADA LLANO GRANDE</v>
          </cell>
        </row>
        <row r="1902">
          <cell r="A1902" t="str">
            <v>98815439</v>
          </cell>
          <cell r="B1902">
            <v>496940</v>
          </cell>
          <cell r="C1902" t="str">
            <v>98815439</v>
          </cell>
          <cell r="D1902" t="str">
            <v>HYCITE</v>
          </cell>
          <cell r="E1902" t="str">
            <v>DESPACHO</v>
          </cell>
          <cell r="F1902" t="str">
            <v>NORMAL</v>
          </cell>
          <cell r="G1902" t="str">
            <v>031002004181448</v>
          </cell>
          <cell r="H1902">
            <v>44942</v>
          </cell>
          <cell r="I1902" t="str">
            <v>INCIDENCIA</v>
          </cell>
          <cell r="J1902">
            <v>44944</v>
          </cell>
          <cell r="K1902" t="str">
            <v>LUZ MOLINA</v>
          </cell>
          <cell r="L1902" t="str">
            <v>CALLE MANTA 3 O Y CALLE QUITO FRENTE AL HOSPITAL EL CARMEN // EL CARMEN EL CARMEN 130403 MANABI</v>
          </cell>
          <cell r="N1902" t="str">
            <v>0987612210</v>
          </cell>
          <cell r="O1902" t="str">
            <v>0987612210</v>
          </cell>
          <cell r="P1902" t="str">
            <v>130501</v>
          </cell>
          <cell r="Q1902" t="str">
            <v>EL CARMEN</v>
          </cell>
          <cell r="R1902" t="str">
            <v>MANABI</v>
          </cell>
          <cell r="S1902" t="str">
            <v>EL CARMEN - EL PORVENIR - SAN RAMON DE TIGRILLO</v>
          </cell>
          <cell r="T1902" t="str">
            <v>TRAMACO</v>
          </cell>
          <cell r="U1902" t="str">
            <v>FLEXNETUIO_PROVINCIA</v>
          </cell>
          <cell r="V1902">
            <v>1</v>
          </cell>
          <cell r="W1902">
            <v>3.1</v>
          </cell>
          <cell r="X1902" t="str">
            <v>HYCITE QUITO</v>
          </cell>
          <cell r="Y1902" t="str">
            <v>FLEX NET CALLE 28 DE JUNIO S/N Y GARCIA MORENO ENTRADA LLANO GRANDE</v>
          </cell>
        </row>
        <row r="1903">
          <cell r="A1903" t="str">
            <v>98816137</v>
          </cell>
          <cell r="B1903">
            <v>496941</v>
          </cell>
          <cell r="C1903" t="str">
            <v>98816137</v>
          </cell>
          <cell r="D1903" t="str">
            <v>HYCITE</v>
          </cell>
          <cell r="E1903" t="str">
            <v>DESPACHO</v>
          </cell>
          <cell r="F1903" t="str">
            <v>NORMAL</v>
          </cell>
          <cell r="G1903" t="str">
            <v>ITG4709</v>
          </cell>
          <cell r="H1903">
            <v>44942</v>
          </cell>
          <cell r="I1903" t="str">
            <v>ENTREGADO</v>
          </cell>
          <cell r="J1903">
            <v>44943</v>
          </cell>
          <cell r="K1903" t="str">
            <v>MARIA GUARIN</v>
          </cell>
          <cell r="L1903" t="str">
            <v>MALAGA 2 MZ 32 VL 16 SALITRE SAMBORONDON - NORTE SAMBORONDON 091910 GUAYAS</v>
          </cell>
          <cell r="N1903" t="str">
            <v>0969037528 / 042082100</v>
          </cell>
          <cell r="O1903" t="str">
            <v>0969037528 / 042082100</v>
          </cell>
          <cell r="P1903" t="str">
            <v>092301</v>
          </cell>
          <cell r="Q1903" t="str">
            <v>SAMBORONDON</v>
          </cell>
          <cell r="R1903" t="str">
            <v>GUAYAS</v>
          </cell>
          <cell r="S1903" t="str">
            <v>SAMBORONDON</v>
          </cell>
          <cell r="T1903" t="str">
            <v>ITSACOURIER</v>
          </cell>
          <cell r="U1903" t="str">
            <v>FLEXNETUIO_GYE</v>
          </cell>
          <cell r="V1903">
            <v>1</v>
          </cell>
          <cell r="W1903">
            <v>9.6</v>
          </cell>
          <cell r="X1903" t="str">
            <v>HYCITE QUITO</v>
          </cell>
          <cell r="Y1903" t="str">
            <v>FLEX NET CALLE 28 DE JUNIO S/N Y GARCIA MORENO ENTRADA LLANO GRANDE</v>
          </cell>
        </row>
        <row r="1904">
          <cell r="A1904" t="str">
            <v>414711580</v>
          </cell>
          <cell r="B1904">
            <v>496899</v>
          </cell>
          <cell r="C1904" t="str">
            <v>414711580</v>
          </cell>
          <cell r="D1904" t="str">
            <v>FLEXTUENTI</v>
          </cell>
          <cell r="E1904" t="str">
            <v>DESPACHO</v>
          </cell>
          <cell r="F1904" t="str">
            <v>NORMAL</v>
          </cell>
          <cell r="G1904" t="str">
            <v>031080414711580</v>
          </cell>
          <cell r="H1904">
            <v>44942</v>
          </cell>
          <cell r="I1904" t="str">
            <v>ENTREGADO</v>
          </cell>
          <cell r="J1904">
            <v>44943</v>
          </cell>
          <cell r="K1904" t="str">
            <v>Sandra Elizabeth Sigcho Llango</v>
          </cell>
          <cell r="L1904" t="str">
            <v>IZAMBA AV PEDRO VASCONEZ SN  JOSE VILLALVA</v>
          </cell>
          <cell r="M1904" t="str">
            <v>1804246328</v>
          </cell>
          <cell r="N1904" t="str">
            <v>0983560851/0999889956</v>
          </cell>
          <cell r="O1904" t="str">
            <v/>
          </cell>
          <cell r="P1904" t="str">
            <v>AMBATO</v>
          </cell>
          <cell r="Q1904" t="str">
            <v>AMBATO</v>
          </cell>
          <cell r="R1904" t="str">
            <v>TUNGURAHUA</v>
          </cell>
          <cell r="S1904" t="str">
            <v>AMBATO</v>
          </cell>
          <cell r="T1904" t="str">
            <v>TRAMACO</v>
          </cell>
          <cell r="U1904" t="str">
            <v>FLEXNETUIO_PROVINCIA</v>
          </cell>
          <cell r="V1904">
            <v>1</v>
          </cell>
          <cell r="W1904">
            <v>1</v>
          </cell>
          <cell r="X1904" t="str">
            <v>FLEXNET ECUADOR - FLEXTUENTI</v>
          </cell>
          <cell r="Y1904" t="str">
            <v>CALLE 28 DE JUNIO S/N Y GARCIA MORENO ENTRADA LLANO GRANDE</v>
          </cell>
        </row>
        <row r="1905">
          <cell r="A1905" t="str">
            <v>414711588</v>
          </cell>
          <cell r="B1905">
            <v>496900</v>
          </cell>
          <cell r="C1905" t="str">
            <v>414711588</v>
          </cell>
          <cell r="D1905" t="str">
            <v>FLEXTUENTI</v>
          </cell>
          <cell r="E1905" t="str">
            <v>DESPACHO</v>
          </cell>
          <cell r="F1905" t="str">
            <v>NORMAL</v>
          </cell>
          <cell r="G1905" t="str">
            <v>FT79974</v>
          </cell>
          <cell r="H1905">
            <v>44942</v>
          </cell>
          <cell r="I1905" t="str">
            <v>HABILITADO_RUTEO</v>
          </cell>
          <cell r="J1905">
            <v>44944</v>
          </cell>
          <cell r="K1905" t="str">
            <v>Teresa Minuche</v>
          </cell>
          <cell r="L1905" t="str">
            <v>KENNEDY CALLE  RAMON BORJA SN VICTOR MIDEROS</v>
          </cell>
          <cell r="M1905" t="str">
            <v>0701657843</v>
          </cell>
          <cell r="N1905" t="str">
            <v>0979083702/0998086898</v>
          </cell>
          <cell r="O1905" t="str">
            <v/>
          </cell>
          <cell r="P1905" t="str">
            <v>QUITO</v>
          </cell>
          <cell r="Q1905" t="str">
            <v>QUITO</v>
          </cell>
          <cell r="R1905" t="str">
            <v>PICHINCHA</v>
          </cell>
          <cell r="T1905" t="str">
            <v>FLEXTRANS UIO</v>
          </cell>
          <cell r="U1905" t="str">
            <v>FLEXNETUIO_LOCAL</v>
          </cell>
          <cell r="V1905">
            <v>1</v>
          </cell>
          <cell r="W1905">
            <v>1</v>
          </cell>
          <cell r="X1905" t="str">
            <v>FLEXNET ECUADOR - FLEXTUENTI</v>
          </cell>
          <cell r="Y1905" t="str">
            <v>CALLE 28 DE JUNIO S/N Y GARCIA MORENO ENTRADA LLANO GRANDE</v>
          </cell>
        </row>
        <row r="1906">
          <cell r="A1906" t="str">
            <v>414711611</v>
          </cell>
          <cell r="B1906">
            <v>496901</v>
          </cell>
          <cell r="C1906" t="str">
            <v>414711611</v>
          </cell>
          <cell r="D1906" t="str">
            <v>FLEXTUENTI</v>
          </cell>
          <cell r="E1906" t="str">
            <v>DESPACHO</v>
          </cell>
          <cell r="F1906" t="str">
            <v>NORMAL</v>
          </cell>
          <cell r="G1906" t="str">
            <v>031080414711611</v>
          </cell>
          <cell r="H1906">
            <v>44942</v>
          </cell>
          <cell r="I1906" t="str">
            <v>ENTREGADO</v>
          </cell>
          <cell r="J1906">
            <v>44943</v>
          </cell>
          <cell r="K1906" t="str">
            <v>Ivan Anilema</v>
          </cell>
          <cell r="L1906" t="str">
            <v>LIZARZABURU CHILE  SN   RIO CHANCHAN</v>
          </cell>
          <cell r="M1906" t="str">
            <v>0604216770</v>
          </cell>
          <cell r="N1906" t="str">
            <v>0996499092/0962683304</v>
          </cell>
          <cell r="O1906" t="str">
            <v/>
          </cell>
          <cell r="P1906" t="str">
            <v>RIOBAMBA</v>
          </cell>
          <cell r="Q1906" t="str">
            <v>RIOBAMBA</v>
          </cell>
          <cell r="R1906" t="str">
            <v>CHIMBORAZO</v>
          </cell>
          <cell r="T1906" t="str">
            <v>TRAMACO</v>
          </cell>
          <cell r="U1906" t="str">
            <v>FLEXNETUIO_PROVINCIA</v>
          </cell>
          <cell r="V1906">
            <v>1</v>
          </cell>
          <cell r="W1906">
            <v>1</v>
          </cell>
          <cell r="X1906" t="str">
            <v>FLEXNET ECUADOR - FLEXTUENTI</v>
          </cell>
          <cell r="Y1906" t="str">
            <v>CALLE 28 DE JUNIO S/N Y GARCIA MORENO ENTRADA LLANO GRANDE</v>
          </cell>
        </row>
        <row r="1907">
          <cell r="A1907" t="str">
            <v>414711633</v>
          </cell>
          <cell r="B1907">
            <v>496902</v>
          </cell>
          <cell r="C1907" t="str">
            <v>414711633</v>
          </cell>
          <cell r="D1907" t="str">
            <v>FLEXTUENTI</v>
          </cell>
          <cell r="E1907" t="str">
            <v>DESPACHO</v>
          </cell>
          <cell r="F1907" t="str">
            <v>NORMAL</v>
          </cell>
          <cell r="G1907" t="str">
            <v>031080414711633</v>
          </cell>
          <cell r="H1907">
            <v>44942</v>
          </cell>
          <cell r="I1907" t="str">
            <v>ENTREGADO</v>
          </cell>
          <cell r="J1907">
            <v>44943</v>
          </cell>
          <cell r="K1907" t="str">
            <v>Carlina Valdivieso</v>
          </cell>
          <cell r="L1907" t="str">
            <v>TULCAN AV VEINTIMILLA SN AV JESUS DEL GRAN PODER</v>
          </cell>
          <cell r="M1907" t="str">
            <v>0604108316</v>
          </cell>
          <cell r="N1907" t="str">
            <v>0969992953/0982675477</v>
          </cell>
          <cell r="O1907" t="str">
            <v/>
          </cell>
          <cell r="P1907" t="str">
            <v>TULCAN</v>
          </cell>
          <cell r="Q1907" t="str">
            <v>TULCAN</v>
          </cell>
          <cell r="R1907" t="str">
            <v>CARCHI</v>
          </cell>
          <cell r="S1907" t="str">
            <v/>
          </cell>
          <cell r="T1907" t="str">
            <v>TRAMACO</v>
          </cell>
          <cell r="U1907" t="str">
            <v>FLEXNETUIO_PROVINCIA</v>
          </cell>
          <cell r="V1907">
            <v>1</v>
          </cell>
          <cell r="W1907">
            <v>1</v>
          </cell>
          <cell r="X1907" t="str">
            <v>FLEXNET ECUADOR - FLEXTUENTI</v>
          </cell>
          <cell r="Y1907" t="str">
            <v>CALLE 28 DE JUNIO S/N Y GARCIA MORENO ENTRADA LLANO GRANDE</v>
          </cell>
        </row>
        <row r="1908">
          <cell r="A1908" t="str">
            <v>414711634</v>
          </cell>
          <cell r="B1908">
            <v>496903</v>
          </cell>
          <cell r="C1908" t="str">
            <v>414711634</v>
          </cell>
          <cell r="D1908" t="str">
            <v>FLEXTUENTI</v>
          </cell>
          <cell r="E1908" t="str">
            <v>DESPACHO</v>
          </cell>
          <cell r="F1908" t="str">
            <v>NORMAL</v>
          </cell>
          <cell r="G1908" t="str">
            <v>031080414711634</v>
          </cell>
          <cell r="H1908">
            <v>44942</v>
          </cell>
          <cell r="I1908" t="str">
            <v>ENTREGADO</v>
          </cell>
          <cell r="J1908">
            <v>44943</v>
          </cell>
          <cell r="K1908" t="str">
            <v>Carlina Valdivieso</v>
          </cell>
          <cell r="L1908" t="str">
            <v>TULCAN AV VEINTIMILLA SN AV JESUS DEL GRAN PODER</v>
          </cell>
          <cell r="M1908" t="str">
            <v>0604108316</v>
          </cell>
          <cell r="N1908" t="str">
            <v>0982675477/0969992953</v>
          </cell>
          <cell r="O1908" t="str">
            <v/>
          </cell>
          <cell r="P1908" t="str">
            <v>TULCAN</v>
          </cell>
          <cell r="Q1908" t="str">
            <v>TULCAN</v>
          </cell>
          <cell r="R1908" t="str">
            <v>CARCHI</v>
          </cell>
          <cell r="S1908" t="str">
            <v/>
          </cell>
          <cell r="T1908" t="str">
            <v>TRAMACO</v>
          </cell>
          <cell r="U1908" t="str">
            <v>FLEXNETUIO_PROVINCIA</v>
          </cell>
          <cell r="V1908">
            <v>1</v>
          </cell>
          <cell r="W1908">
            <v>1</v>
          </cell>
          <cell r="X1908" t="str">
            <v>FLEXNET ECUADOR - FLEXTUENTI</v>
          </cell>
          <cell r="Y1908" t="str">
            <v>CALLE 28 DE JUNIO S/N Y GARCIA MORENO ENTRADA LLANO GRANDE</v>
          </cell>
        </row>
        <row r="1909">
          <cell r="A1909" t="str">
            <v>414711651</v>
          </cell>
          <cell r="B1909">
            <v>496904</v>
          </cell>
          <cell r="C1909" t="str">
            <v>414711651</v>
          </cell>
          <cell r="D1909" t="str">
            <v>FLEXTUENTI</v>
          </cell>
          <cell r="E1909" t="str">
            <v>DESPACHO</v>
          </cell>
          <cell r="F1909" t="str">
            <v>NORMAL</v>
          </cell>
          <cell r="G1909" t="str">
            <v>031080414711651</v>
          </cell>
          <cell r="H1909">
            <v>44942</v>
          </cell>
          <cell r="I1909" t="str">
            <v>ENTREGADO</v>
          </cell>
          <cell r="J1909">
            <v>44943</v>
          </cell>
          <cell r="K1909" t="str">
            <v>Jefferson Clerque</v>
          </cell>
          <cell r="L1909" t="str">
            <v>SAGRARIO   AV EUGENIO ESPEJO SN OBISPO CESAR MOSQUERA</v>
          </cell>
          <cell r="M1909" t="str">
            <v>1002854600</v>
          </cell>
          <cell r="N1909" t="str">
            <v>0987226720/0963391224</v>
          </cell>
          <cell r="O1909" t="str">
            <v/>
          </cell>
          <cell r="P1909" t="str">
            <v>IBARRA</v>
          </cell>
          <cell r="Q1909" t="str">
            <v>IBARRA</v>
          </cell>
          <cell r="R1909" t="str">
            <v>IMBABURA</v>
          </cell>
          <cell r="T1909" t="str">
            <v>TRAMACO</v>
          </cell>
          <cell r="U1909" t="str">
            <v>FLEXNETUIO_PROVINCIA</v>
          </cell>
          <cell r="V1909">
            <v>1</v>
          </cell>
          <cell r="W1909">
            <v>1</v>
          </cell>
          <cell r="X1909" t="str">
            <v>FLEXNET ECUADOR - FLEXTUENTI</v>
          </cell>
          <cell r="Y1909" t="str">
            <v>CALLE 28 DE JUNIO S/N Y GARCIA MORENO ENTRADA LLANO GRANDE</v>
          </cell>
        </row>
        <row r="1910">
          <cell r="A1910" t="str">
            <v>414711663</v>
          </cell>
          <cell r="B1910">
            <v>496905</v>
          </cell>
          <cell r="C1910" t="str">
            <v>414711663</v>
          </cell>
          <cell r="D1910" t="str">
            <v>FLEXTUENTI</v>
          </cell>
          <cell r="E1910" t="str">
            <v>DESPACHO</v>
          </cell>
          <cell r="F1910" t="str">
            <v>DERIVADO PICK UP</v>
          </cell>
          <cell r="G1910" t="str">
            <v>031080414711663</v>
          </cell>
          <cell r="H1910">
            <v>44942</v>
          </cell>
          <cell r="I1910" t="str">
            <v>INCIDENCIA</v>
          </cell>
          <cell r="J1910">
            <v>44944</v>
          </cell>
          <cell r="K1910" t="str">
            <v>Jhonny javier Tumbaco arauz</v>
          </cell>
          <cell r="L1910" t="str">
            <v>OFICINA TRAMACO SAN MARINO</v>
          </cell>
          <cell r="M1910" t="str">
            <v>0921873089</v>
          </cell>
          <cell r="N1910" t="str">
            <v>0980352824/0980352824</v>
          </cell>
          <cell r="O1910" t="str">
            <v/>
          </cell>
          <cell r="P1910" t="str">
            <v>GUAYAQUIL</v>
          </cell>
          <cell r="Q1910" t="str">
            <v>GUAYAQUIL</v>
          </cell>
          <cell r="R1910" t="str">
            <v>GUAYAS</v>
          </cell>
          <cell r="T1910" t="str">
            <v>TRAMACO</v>
          </cell>
          <cell r="U1910" t="str">
            <v>FLEXNETUIO_GYE</v>
          </cell>
          <cell r="V1910">
            <v>1</v>
          </cell>
          <cell r="W1910">
            <v>1</v>
          </cell>
          <cell r="X1910" t="str">
            <v>FLEXNET ECUADOR - FLEXTUENTI</v>
          </cell>
          <cell r="Y1910" t="str">
            <v>CALLE 28 DE JUNIO S/N Y GARCIA MORENO ENTRADA LLANO GRANDE</v>
          </cell>
        </row>
        <row r="1911">
          <cell r="A1911" t="str">
            <v>414713311</v>
          </cell>
          <cell r="B1911">
            <v>496906</v>
          </cell>
          <cell r="C1911" t="str">
            <v>414713311</v>
          </cell>
          <cell r="D1911" t="str">
            <v>FLEXTUENTI</v>
          </cell>
          <cell r="E1911" t="str">
            <v>DESPACHO</v>
          </cell>
          <cell r="F1911" t="str">
            <v>NORMAL</v>
          </cell>
          <cell r="G1911" t="str">
            <v>031080414713311</v>
          </cell>
          <cell r="H1911">
            <v>44942</v>
          </cell>
          <cell r="I1911" t="str">
            <v>ENTREGADO</v>
          </cell>
          <cell r="J1911">
            <v>44943</v>
          </cell>
          <cell r="K1911" t="str">
            <v>Servio Francisco Medina Reyes</v>
          </cell>
          <cell r="L1911" t="str">
            <v>LA SUSAYA  AV INDEPENDENCIA  3181 ELOY ALFARO</v>
          </cell>
          <cell r="M1911" t="str">
            <v>0704975523</v>
          </cell>
          <cell r="N1911" t="str">
            <v>0988647356/0994092060</v>
          </cell>
          <cell r="O1911" t="str">
            <v/>
          </cell>
          <cell r="P1911" t="str">
            <v>PIÑAS</v>
          </cell>
          <cell r="Q1911" t="str">
            <v>PIÑAS</v>
          </cell>
          <cell r="R1911" t="str">
            <v>EL ORO</v>
          </cell>
          <cell r="T1911" t="str">
            <v>TRAMACO</v>
          </cell>
          <cell r="U1911" t="str">
            <v>FLEXNETUIO_PROVINCIA</v>
          </cell>
          <cell r="V1911">
            <v>1</v>
          </cell>
          <cell r="W1911">
            <v>1</v>
          </cell>
          <cell r="X1911" t="str">
            <v>FLEXNET ECUADOR - FLEXTUENTI</v>
          </cell>
          <cell r="Y1911" t="str">
            <v>CALLE 28 DE JUNIO S/N Y GARCIA MORENO ENTRADA LLANO GRANDE</v>
          </cell>
        </row>
        <row r="1912">
          <cell r="A1912" t="str">
            <v>414713387</v>
          </cell>
          <cell r="B1912">
            <v>496907</v>
          </cell>
          <cell r="C1912" t="str">
            <v>414713387</v>
          </cell>
          <cell r="D1912" t="str">
            <v>FLEXTUENTI</v>
          </cell>
          <cell r="E1912" t="str">
            <v>DESPACHO</v>
          </cell>
          <cell r="F1912" t="str">
            <v>NORMAL</v>
          </cell>
          <cell r="G1912" t="str">
            <v>031080414713387</v>
          </cell>
          <cell r="H1912">
            <v>44942</v>
          </cell>
          <cell r="I1912" t="str">
            <v>ENTREGADO</v>
          </cell>
          <cell r="J1912">
            <v>44943</v>
          </cell>
          <cell r="K1912" t="str">
            <v>Daniela Vasco</v>
          </cell>
          <cell r="L1912" t="str">
            <v>LIZARZABURU 11 DE NOVIEMBRE  3177 VARGAS TORRES</v>
          </cell>
          <cell r="M1912" t="str">
            <v>1725888315</v>
          </cell>
          <cell r="N1912" t="str">
            <v>0983955564/0963146509</v>
          </cell>
          <cell r="O1912" t="str">
            <v/>
          </cell>
          <cell r="P1912" t="str">
            <v>RIOBAMBA</v>
          </cell>
          <cell r="Q1912" t="str">
            <v>RIOBAMBA</v>
          </cell>
          <cell r="R1912" t="str">
            <v>CHIMBORAZO</v>
          </cell>
          <cell r="T1912" t="str">
            <v>TRAMACO</v>
          </cell>
          <cell r="U1912" t="str">
            <v>FLEXNETUIO_PROVINCIA</v>
          </cell>
          <cell r="V1912">
            <v>1</v>
          </cell>
          <cell r="W1912">
            <v>1</v>
          </cell>
          <cell r="X1912" t="str">
            <v>FLEXNET ECUADOR - FLEXTUENTI</v>
          </cell>
          <cell r="Y1912" t="str">
            <v>CALLE 28 DE JUNIO S/N Y GARCIA MORENO ENTRADA LLANO GRANDE</v>
          </cell>
        </row>
        <row r="1913">
          <cell r="A1913" t="str">
            <v>414713436</v>
          </cell>
          <cell r="B1913">
            <v>496908</v>
          </cell>
          <cell r="C1913" t="str">
            <v>414713436</v>
          </cell>
          <cell r="D1913" t="str">
            <v>FLEXTUENTI</v>
          </cell>
          <cell r="E1913" t="str">
            <v>DESPACHO</v>
          </cell>
          <cell r="F1913" t="str">
            <v>NORMAL</v>
          </cell>
          <cell r="G1913" t="str">
            <v>031080414713436</v>
          </cell>
          <cell r="H1913">
            <v>44942</v>
          </cell>
          <cell r="I1913" t="str">
            <v>ENTREGADO</v>
          </cell>
          <cell r="J1913">
            <v>44943</v>
          </cell>
          <cell r="K1913" t="str">
            <v>Jeniffer Zambrano</v>
          </cell>
          <cell r="L1913" t="str">
            <v>EL CARMEN CALLE MANUELA SAENZ  SN GARCIA MORENO</v>
          </cell>
          <cell r="M1913" t="str">
            <v>1313659441</v>
          </cell>
          <cell r="N1913" t="str">
            <v>0963457161/0996757261</v>
          </cell>
          <cell r="O1913" t="str">
            <v/>
          </cell>
          <cell r="P1913" t="str">
            <v>EL CARMEN</v>
          </cell>
          <cell r="Q1913" t="str">
            <v>EL CARMEN</v>
          </cell>
          <cell r="R1913" t="str">
            <v>MANABI</v>
          </cell>
          <cell r="T1913" t="str">
            <v>TRAMACO</v>
          </cell>
          <cell r="U1913" t="str">
            <v>FLEXNETUIO_PROVINCIA</v>
          </cell>
          <cell r="V1913">
            <v>1</v>
          </cell>
          <cell r="W1913">
            <v>1</v>
          </cell>
          <cell r="X1913" t="str">
            <v>FLEXNET ECUADOR - FLEXTUENTI</v>
          </cell>
          <cell r="Y1913" t="str">
            <v>CALLE 28 DE JUNIO S/N Y GARCIA MORENO ENTRADA LLANO GRANDE</v>
          </cell>
        </row>
        <row r="1914">
          <cell r="A1914" t="str">
            <v>414713437</v>
          </cell>
          <cell r="B1914">
            <v>496909</v>
          </cell>
          <cell r="C1914" t="str">
            <v>414713437</v>
          </cell>
          <cell r="D1914" t="str">
            <v>FLEXTUENTI</v>
          </cell>
          <cell r="E1914" t="str">
            <v>DESPACHO</v>
          </cell>
          <cell r="F1914" t="str">
            <v>NORMAL</v>
          </cell>
          <cell r="G1914" t="str">
            <v>031080414713437</v>
          </cell>
          <cell r="H1914">
            <v>44942</v>
          </cell>
          <cell r="I1914" t="str">
            <v>ENTREGADO</v>
          </cell>
          <cell r="J1914">
            <v>44943</v>
          </cell>
          <cell r="K1914" t="str">
            <v>Kevin Disney Alvarez Garcia</v>
          </cell>
          <cell r="L1914" t="str">
            <v>12 DE MARZO CALLE   GRAN COLOMBIA   PEDRO</v>
          </cell>
          <cell r="M1914" t="str">
            <v>1350131916</v>
          </cell>
          <cell r="N1914" t="str">
            <v>0999693352/0996144509</v>
          </cell>
          <cell r="O1914" t="str">
            <v/>
          </cell>
          <cell r="P1914" t="str">
            <v>PORTOVIEJO</v>
          </cell>
          <cell r="Q1914" t="str">
            <v>PORTOVIEJO</v>
          </cell>
          <cell r="R1914" t="str">
            <v>MANABI</v>
          </cell>
          <cell r="T1914" t="str">
            <v>TRAMACO</v>
          </cell>
          <cell r="U1914" t="str">
            <v>FLEXNETUIO_PROVINCIA</v>
          </cell>
          <cell r="V1914">
            <v>1</v>
          </cell>
          <cell r="W1914">
            <v>1</v>
          </cell>
          <cell r="X1914" t="str">
            <v>FLEXNET ECUADOR - FLEXTUENTI</v>
          </cell>
          <cell r="Y1914" t="str">
            <v>CALLE 28 DE JUNIO S/N Y GARCIA MORENO ENTRADA LLANO GRANDE</v>
          </cell>
        </row>
        <row r="1915">
          <cell r="A1915" t="str">
            <v>414722554</v>
          </cell>
          <cell r="B1915">
            <v>496910</v>
          </cell>
          <cell r="C1915" t="str">
            <v>414722554</v>
          </cell>
          <cell r="D1915" t="str">
            <v>FLEXTUENTI</v>
          </cell>
          <cell r="E1915" t="str">
            <v>DESPACHO</v>
          </cell>
          <cell r="F1915" t="str">
            <v>DERIVADO PICK UP</v>
          </cell>
          <cell r="G1915" t="str">
            <v>031080414722554</v>
          </cell>
          <cell r="H1915">
            <v>44942</v>
          </cell>
          <cell r="I1915" t="str">
            <v>INCIDENCIA</v>
          </cell>
          <cell r="J1915">
            <v>44944</v>
          </cell>
          <cell r="K1915" t="str">
            <v>Franklin Cruz Molina</v>
          </cell>
          <cell r="L1915" t="str">
            <v>OFICINA TRAMACO PORTETE</v>
          </cell>
          <cell r="M1915" t="str">
            <v>0958352288</v>
          </cell>
          <cell r="N1915" t="str">
            <v>0962951168/0962951168</v>
          </cell>
          <cell r="O1915" t="str">
            <v/>
          </cell>
          <cell r="P1915" t="str">
            <v>GUAYAQUIL</v>
          </cell>
          <cell r="Q1915" t="str">
            <v>GUAYAQUIL</v>
          </cell>
          <cell r="R1915" t="str">
            <v>GUAYAS</v>
          </cell>
          <cell r="T1915" t="str">
            <v>TRAMACO</v>
          </cell>
          <cell r="U1915" t="str">
            <v>FLEXNETUIO_GYE</v>
          </cell>
          <cell r="V1915">
            <v>1</v>
          </cell>
          <cell r="W1915">
            <v>1</v>
          </cell>
          <cell r="X1915" t="str">
            <v>FLEXNET ECUADOR - FLEXTUENTI</v>
          </cell>
          <cell r="Y1915" t="str">
            <v>CALLE 28 DE JUNIO S/N Y GARCIA MORENO ENTRADA LLANO GRANDE</v>
          </cell>
        </row>
        <row r="1916">
          <cell r="A1916" t="str">
            <v>414722668</v>
          </cell>
          <cell r="B1916">
            <v>496911</v>
          </cell>
          <cell r="C1916" t="str">
            <v>414722668</v>
          </cell>
          <cell r="D1916" t="str">
            <v>FLEXTUENTI</v>
          </cell>
          <cell r="E1916" t="str">
            <v>DESPACHO</v>
          </cell>
          <cell r="F1916" t="str">
            <v>NORMAL</v>
          </cell>
          <cell r="G1916" t="str">
            <v>FT79965</v>
          </cell>
          <cell r="H1916">
            <v>44942</v>
          </cell>
          <cell r="I1916" t="str">
            <v>ENTREGADO</v>
          </cell>
          <cell r="J1916">
            <v>44943</v>
          </cell>
          <cell r="K1916" t="str">
            <v>Joselyn Casa</v>
          </cell>
          <cell r="L1916" t="str">
            <v>COMITE DEL PUEBLO AV JORGE GARCES  N61  45  EUGENIO PEYRAMALE</v>
          </cell>
          <cell r="M1916" t="str">
            <v>1716306855</v>
          </cell>
          <cell r="N1916" t="str">
            <v>0959999590/0984958472</v>
          </cell>
          <cell r="O1916" t="str">
            <v/>
          </cell>
          <cell r="P1916" t="str">
            <v>QUITO</v>
          </cell>
          <cell r="Q1916" t="str">
            <v>QUITO</v>
          </cell>
          <cell r="R1916" t="str">
            <v>PICHINCHA</v>
          </cell>
          <cell r="T1916" t="str">
            <v>FLEXTRANS UIO</v>
          </cell>
          <cell r="U1916" t="str">
            <v>FLEXNETUIO_LOCAL</v>
          </cell>
          <cell r="V1916">
            <v>1</v>
          </cell>
          <cell r="W1916">
            <v>1</v>
          </cell>
          <cell r="X1916" t="str">
            <v>FLEXNET ECUADOR - FLEXTUENTI</v>
          </cell>
          <cell r="Y1916" t="str">
            <v>CALLE 28 DE JUNIO S/N Y GARCIA MORENO ENTRADA LLANO GRANDE</v>
          </cell>
        </row>
        <row r="1917">
          <cell r="A1917" t="str">
            <v>414722708</v>
          </cell>
          <cell r="B1917">
            <v>496912</v>
          </cell>
          <cell r="C1917" t="str">
            <v>414722708</v>
          </cell>
          <cell r="D1917" t="str">
            <v>FLEXTUENTI</v>
          </cell>
          <cell r="E1917" t="str">
            <v>DESPACHO</v>
          </cell>
          <cell r="F1917" t="str">
            <v>NORMAL</v>
          </cell>
          <cell r="G1917" t="str">
            <v>031080414722708</v>
          </cell>
          <cell r="H1917">
            <v>44942</v>
          </cell>
          <cell r="I1917" t="str">
            <v>INCIDENCIA</v>
          </cell>
          <cell r="J1917">
            <v>44944</v>
          </cell>
          <cell r="K1917" t="str">
            <v>Anderson Steeven Comina Anchatipan</v>
          </cell>
          <cell r="L1917" t="str">
            <v>ELOY ALFARO  AV SIMON RODRIGUEZ  SN  VIA PUJILI</v>
          </cell>
          <cell r="M1917" t="str">
            <v>0503852899</v>
          </cell>
          <cell r="N1917" t="str">
            <v>0984716810/0995978438</v>
          </cell>
          <cell r="O1917" t="str">
            <v/>
          </cell>
          <cell r="P1917" t="str">
            <v>LATACUNGA</v>
          </cell>
          <cell r="Q1917" t="str">
            <v>LATACUNGA</v>
          </cell>
          <cell r="R1917" t="str">
            <v>COTOPAXI</v>
          </cell>
          <cell r="T1917" t="str">
            <v>TRAMACO</v>
          </cell>
          <cell r="U1917" t="str">
            <v>FLEXNETUIO_PROVINCIA</v>
          </cell>
          <cell r="V1917">
            <v>1</v>
          </cell>
          <cell r="W1917">
            <v>1</v>
          </cell>
          <cell r="X1917" t="str">
            <v>FLEXNET ECUADOR - FLEXTUENTI</v>
          </cell>
          <cell r="Y1917" t="str">
            <v>CALLE 28 DE JUNIO S/N Y GARCIA MORENO ENTRADA LLANO GRANDE</v>
          </cell>
        </row>
        <row r="1918">
          <cell r="A1918" t="str">
            <v>414722759</v>
          </cell>
          <cell r="B1918">
            <v>496913</v>
          </cell>
          <cell r="C1918" t="str">
            <v>414722759</v>
          </cell>
          <cell r="D1918" t="str">
            <v>FLEXTUENTI</v>
          </cell>
          <cell r="E1918" t="str">
            <v>DESPACHO</v>
          </cell>
          <cell r="F1918" t="str">
            <v>NORMAL</v>
          </cell>
          <cell r="G1918" t="str">
            <v>FT79964</v>
          </cell>
          <cell r="H1918">
            <v>44942</v>
          </cell>
          <cell r="I1918" t="str">
            <v>ENTREGADO</v>
          </cell>
          <cell r="J1918">
            <v>44943</v>
          </cell>
          <cell r="K1918" t="str">
            <v>Yordi Vera</v>
          </cell>
          <cell r="L1918" t="str">
            <v>QUITUMBE  QUIPU OE2 191 S33E</v>
          </cell>
          <cell r="M1918" t="str">
            <v>1250782719</v>
          </cell>
          <cell r="N1918" t="str">
            <v>0994323932/0994930373</v>
          </cell>
          <cell r="O1918" t="str">
            <v/>
          </cell>
          <cell r="P1918" t="str">
            <v>QUITO</v>
          </cell>
          <cell r="Q1918" t="str">
            <v>QUITO</v>
          </cell>
          <cell r="R1918" t="str">
            <v>PICHINCHA</v>
          </cell>
          <cell r="T1918" t="str">
            <v>FLEXTRANS UIO</v>
          </cell>
          <cell r="U1918" t="str">
            <v>FLEXNETUIO_LOCAL</v>
          </cell>
          <cell r="V1918">
            <v>1</v>
          </cell>
          <cell r="W1918">
            <v>1</v>
          </cell>
          <cell r="X1918" t="str">
            <v>FLEXNET ECUADOR - FLEXTUENTI</v>
          </cell>
          <cell r="Y1918" t="str">
            <v>CALLE 28 DE JUNIO S/N Y GARCIA MORENO ENTRADA LLANO GRANDE</v>
          </cell>
        </row>
        <row r="1919">
          <cell r="A1919" t="str">
            <v>414722779</v>
          </cell>
          <cell r="B1919">
            <v>496914</v>
          </cell>
          <cell r="C1919" t="str">
            <v>414722779</v>
          </cell>
          <cell r="D1919" t="str">
            <v>FLEXTUENTI</v>
          </cell>
          <cell r="E1919" t="str">
            <v>DESPACHO</v>
          </cell>
          <cell r="F1919" t="str">
            <v>DERIVADO PICK UP</v>
          </cell>
          <cell r="G1919" t="str">
            <v>031080414722779</v>
          </cell>
          <cell r="H1919">
            <v>44942</v>
          </cell>
          <cell r="I1919" t="str">
            <v>INCIDENCIA</v>
          </cell>
          <cell r="J1919">
            <v>44944</v>
          </cell>
          <cell r="K1919" t="str">
            <v>Diego Tandazo</v>
          </cell>
          <cell r="L1919" t="str">
            <v>OFICINA TRAMACO PORTETE</v>
          </cell>
          <cell r="M1919" t="str">
            <v>0953200029</v>
          </cell>
          <cell r="N1919" t="str">
            <v>0969218923/0969218923</v>
          </cell>
          <cell r="O1919" t="str">
            <v/>
          </cell>
          <cell r="P1919" t="str">
            <v>GUAYAQUIL</v>
          </cell>
          <cell r="Q1919" t="str">
            <v>GUAYAQUIL</v>
          </cell>
          <cell r="R1919" t="str">
            <v>GUAYAS</v>
          </cell>
          <cell r="T1919" t="str">
            <v>TRAMACO</v>
          </cell>
          <cell r="U1919" t="str">
            <v>FLEXNETUIO_GYE</v>
          </cell>
          <cell r="V1919">
            <v>1</v>
          </cell>
          <cell r="W1919">
            <v>1</v>
          </cell>
          <cell r="X1919" t="str">
            <v>FLEXNET ECUADOR - FLEXTUENTI</v>
          </cell>
          <cell r="Y1919" t="str">
            <v>CALLE 28 DE JUNIO S/N Y GARCIA MORENO ENTRADA LLANO GRANDE</v>
          </cell>
        </row>
        <row r="1920">
          <cell r="A1920" t="str">
            <v>414722823</v>
          </cell>
          <cell r="B1920">
            <v>496915</v>
          </cell>
          <cell r="C1920" t="str">
            <v>414722823</v>
          </cell>
          <cell r="D1920" t="str">
            <v>FLEXTUENTI</v>
          </cell>
          <cell r="E1920" t="str">
            <v>DESPACHO</v>
          </cell>
          <cell r="F1920" t="str">
            <v>NORMAL</v>
          </cell>
          <cell r="G1920" t="str">
            <v>FT79947</v>
          </cell>
          <cell r="H1920">
            <v>44942</v>
          </cell>
          <cell r="I1920" t="str">
            <v>ENTREGADO</v>
          </cell>
          <cell r="J1920">
            <v>44943</v>
          </cell>
          <cell r="K1920" t="str">
            <v>Samuel Alejandro Arana Yaguache</v>
          </cell>
          <cell r="L1920" t="str">
            <v>LETAMENDI CALLE 12AVA O 2DO PASAJE 21 S 2936 CALLE SEDALANA O CALLE 40C</v>
          </cell>
          <cell r="M1920" t="str">
            <v>0919394015</v>
          </cell>
          <cell r="N1920" t="str">
            <v>0967963763/0995128921</v>
          </cell>
          <cell r="O1920" t="str">
            <v/>
          </cell>
          <cell r="P1920" t="str">
            <v>GUAYAQUIL</v>
          </cell>
          <cell r="Q1920" t="str">
            <v>GUAYAQUIL</v>
          </cell>
          <cell r="R1920" t="str">
            <v>GUAYAS</v>
          </cell>
          <cell r="T1920" t="str">
            <v>ITSACOURIER</v>
          </cell>
          <cell r="U1920" t="str">
            <v>FLEXNETUIO_GYE</v>
          </cell>
          <cell r="V1920">
            <v>1</v>
          </cell>
          <cell r="W1920">
            <v>1</v>
          </cell>
          <cell r="X1920" t="str">
            <v>FLEXNET ECUADOR - FLEXTUENTI</v>
          </cell>
          <cell r="Y1920" t="str">
            <v>CALLE 28 DE JUNIO S/N Y GARCIA MORENO ENTRADA LLANO GRANDE</v>
          </cell>
        </row>
        <row r="1921">
          <cell r="A1921" t="str">
            <v>414722829</v>
          </cell>
          <cell r="B1921">
            <v>496916</v>
          </cell>
          <cell r="C1921" t="str">
            <v>414722829</v>
          </cell>
          <cell r="D1921" t="str">
            <v>FLEXTUENTI</v>
          </cell>
          <cell r="E1921" t="str">
            <v>DESPACHO</v>
          </cell>
          <cell r="F1921" t="str">
            <v>NORMAL</v>
          </cell>
          <cell r="G1921" t="str">
            <v>031080414722829</v>
          </cell>
          <cell r="H1921">
            <v>44942</v>
          </cell>
          <cell r="I1921" t="str">
            <v>ENTREGADO</v>
          </cell>
          <cell r="J1921">
            <v>44943</v>
          </cell>
          <cell r="K1921" t="str">
            <v>Jorge Zambrano</v>
          </cell>
          <cell r="L1921" t="str">
            <v>EL CARMEN  GARCIA MORENO  SN  MANUELA SAENZ</v>
          </cell>
          <cell r="M1921" t="str">
            <v>1303650392</v>
          </cell>
          <cell r="N1921" t="str">
            <v>0963400324/0963457161</v>
          </cell>
          <cell r="O1921" t="str">
            <v/>
          </cell>
          <cell r="P1921" t="str">
            <v>EL CARMEN</v>
          </cell>
          <cell r="Q1921" t="str">
            <v>EL CARMEN</v>
          </cell>
          <cell r="R1921" t="str">
            <v>MANABI</v>
          </cell>
          <cell r="T1921" t="str">
            <v>TRAMACO</v>
          </cell>
          <cell r="U1921" t="str">
            <v>FLEXNETUIO_PROVINCIA</v>
          </cell>
          <cell r="V1921">
            <v>1</v>
          </cell>
          <cell r="W1921">
            <v>1</v>
          </cell>
          <cell r="X1921" t="str">
            <v>FLEXNET ECUADOR - FLEXTUENTI</v>
          </cell>
          <cell r="Y1921" t="str">
            <v>CALLE 28 DE JUNIO S/N Y GARCIA MORENO ENTRADA LLANO GRANDE</v>
          </cell>
        </row>
        <row r="1922">
          <cell r="A1922" t="str">
            <v>414722936</v>
          </cell>
          <cell r="B1922">
            <v>496917</v>
          </cell>
          <cell r="C1922" t="str">
            <v>414722936</v>
          </cell>
          <cell r="D1922" t="str">
            <v>FLEXTUENTI</v>
          </cell>
          <cell r="E1922" t="str">
            <v>DESPACHO</v>
          </cell>
          <cell r="F1922" t="str">
            <v>NORMAL</v>
          </cell>
          <cell r="G1922" t="str">
            <v>031080414722936</v>
          </cell>
          <cell r="H1922">
            <v>44942</v>
          </cell>
          <cell r="I1922" t="str">
            <v>EN_TRANSITO</v>
          </cell>
          <cell r="J1922">
            <v>44942</v>
          </cell>
          <cell r="K1922" t="str">
            <v>Nery Rodriguez</v>
          </cell>
          <cell r="L1922" t="str">
            <v>VALENCIA   AV ARCOS PEREZ  SN VIA CHIPE</v>
          </cell>
          <cell r="M1922" t="str">
            <v>1206892471</v>
          </cell>
          <cell r="N1922" t="str">
            <v>0982070951/0978653849</v>
          </cell>
          <cell r="O1922" t="str">
            <v/>
          </cell>
          <cell r="P1922" t="str">
            <v>VALENCIA</v>
          </cell>
          <cell r="Q1922" t="str">
            <v>VALENCIA</v>
          </cell>
          <cell r="R1922" t="str">
            <v>LOS RIOS</v>
          </cell>
          <cell r="T1922" t="str">
            <v>TRAMACO</v>
          </cell>
          <cell r="U1922" t="str">
            <v>FLEXNETUIO_PROVINCIA</v>
          </cell>
          <cell r="V1922">
            <v>1</v>
          </cell>
          <cell r="W1922">
            <v>1</v>
          </cell>
          <cell r="X1922" t="str">
            <v>FLEXNET ECUADOR - FLEXTUENTI</v>
          </cell>
          <cell r="Y1922" t="str">
            <v>CALLE 28 DE JUNIO S/N Y GARCIA MORENO ENTRADA LLANO GRANDE</v>
          </cell>
        </row>
        <row r="1923">
          <cell r="A1923" t="str">
            <v>414723087</v>
          </cell>
          <cell r="B1923">
            <v>496918</v>
          </cell>
          <cell r="C1923" t="str">
            <v>414723087</v>
          </cell>
          <cell r="D1923" t="str">
            <v>FLEXTUENTI</v>
          </cell>
          <cell r="E1923" t="str">
            <v>DESPACHO</v>
          </cell>
          <cell r="F1923" t="str">
            <v>NORMAL</v>
          </cell>
          <cell r="G1923" t="str">
            <v>FT79963</v>
          </cell>
          <cell r="H1923">
            <v>44942</v>
          </cell>
          <cell r="I1923" t="str">
            <v>ENTREGADO</v>
          </cell>
          <cell r="J1923">
            <v>44943</v>
          </cell>
          <cell r="K1923" t="str">
            <v>Cristhian Indio</v>
          </cell>
          <cell r="L1923" t="str">
            <v>RUMIPAMBA CALLE LA ROMERIA  N46  44 AGUA CLARA</v>
          </cell>
          <cell r="M1923" t="str">
            <v>1725501165</v>
          </cell>
          <cell r="N1923" t="str">
            <v>0968827357/0986231071</v>
          </cell>
          <cell r="O1923" t="str">
            <v/>
          </cell>
          <cell r="P1923" t="str">
            <v>QUITO</v>
          </cell>
          <cell r="Q1923" t="str">
            <v>QUITO</v>
          </cell>
          <cell r="R1923" t="str">
            <v>PICHINCHA</v>
          </cell>
          <cell r="T1923" t="str">
            <v>FLEXTRANS UIO</v>
          </cell>
          <cell r="U1923" t="str">
            <v>FLEXNETUIO_LOCAL</v>
          </cell>
          <cell r="V1923">
            <v>1</v>
          </cell>
          <cell r="W1923">
            <v>1</v>
          </cell>
          <cell r="X1923" t="str">
            <v>FLEXNET ECUADOR - FLEXTUENTI</v>
          </cell>
          <cell r="Y1923" t="str">
            <v>CALLE 28 DE JUNIO S/N Y GARCIA MORENO ENTRADA LLANO GRANDE</v>
          </cell>
        </row>
        <row r="1924">
          <cell r="A1924" t="str">
            <v>414723092</v>
          </cell>
          <cell r="B1924">
            <v>496919</v>
          </cell>
          <cell r="C1924" t="str">
            <v>414723092</v>
          </cell>
          <cell r="D1924" t="str">
            <v>FLEXTUENTI</v>
          </cell>
          <cell r="E1924" t="str">
            <v>DESPACHO</v>
          </cell>
          <cell r="F1924" t="str">
            <v>NORMAL</v>
          </cell>
          <cell r="G1924" t="str">
            <v>FT79962</v>
          </cell>
          <cell r="H1924">
            <v>44942</v>
          </cell>
          <cell r="I1924" t="str">
            <v>ENTREGADO</v>
          </cell>
          <cell r="J1924">
            <v>44943</v>
          </cell>
          <cell r="K1924" t="str">
            <v>Narciza Gonzalez</v>
          </cell>
          <cell r="L1924" t="str">
            <v>CALLE ABDON CALDERON  CS E426 CALLE SAN LUIS</v>
          </cell>
          <cell r="M1924" t="str">
            <v>1718892712</v>
          </cell>
          <cell r="N1924" t="str">
            <v>0961681879/0988166485</v>
          </cell>
          <cell r="O1924" t="str">
            <v/>
          </cell>
          <cell r="P1924" t="str">
            <v>QUITO</v>
          </cell>
          <cell r="Q1924" t="str">
            <v>QUITO</v>
          </cell>
          <cell r="R1924" t="str">
            <v>PICHINCHA</v>
          </cell>
          <cell r="T1924" t="str">
            <v>FLEXTRANS UIO</v>
          </cell>
          <cell r="U1924" t="str">
            <v>FLEXNETUIO_LOCAL</v>
          </cell>
          <cell r="V1924">
            <v>1</v>
          </cell>
          <cell r="W1924">
            <v>1</v>
          </cell>
          <cell r="X1924" t="str">
            <v>FLEXNET ECUADOR - FLEXTUENTI</v>
          </cell>
          <cell r="Y1924" t="str">
            <v>CALLE 28 DE JUNIO S/N Y GARCIA MORENO ENTRADA LLANO GRANDE</v>
          </cell>
        </row>
        <row r="1925">
          <cell r="A1925" t="str">
            <v>414723143</v>
          </cell>
          <cell r="B1925">
            <v>496920</v>
          </cell>
          <cell r="C1925" t="str">
            <v>414723143</v>
          </cell>
          <cell r="D1925" t="str">
            <v>FLEXTUENTI</v>
          </cell>
          <cell r="E1925" t="str">
            <v>DESPACHO</v>
          </cell>
          <cell r="F1925" t="str">
            <v>NORMAL</v>
          </cell>
          <cell r="G1925" t="str">
            <v>FT79961</v>
          </cell>
          <cell r="H1925">
            <v>44942</v>
          </cell>
          <cell r="I1925" t="str">
            <v>ENTREGADO</v>
          </cell>
          <cell r="J1925">
            <v>44943</v>
          </cell>
          <cell r="K1925" t="str">
            <v>Fabricio Briones</v>
          </cell>
          <cell r="L1925" t="str">
            <v>ITCHIMBIA  CALLE SOLANO  SN LA CONDAMINE</v>
          </cell>
          <cell r="M1925" t="str">
            <v>0941701930</v>
          </cell>
          <cell r="N1925" t="str">
            <v>0939314239/0960643555</v>
          </cell>
          <cell r="O1925" t="str">
            <v/>
          </cell>
          <cell r="P1925" t="str">
            <v>QUITO</v>
          </cell>
          <cell r="Q1925" t="str">
            <v>QUITO</v>
          </cell>
          <cell r="R1925" t="str">
            <v>PICHINCHA</v>
          </cell>
          <cell r="T1925" t="str">
            <v>FLEXTRANS UIO</v>
          </cell>
          <cell r="U1925" t="str">
            <v>FLEXNETUIO_LOCAL</v>
          </cell>
          <cell r="V1925">
            <v>1</v>
          </cell>
          <cell r="W1925">
            <v>1</v>
          </cell>
          <cell r="X1925" t="str">
            <v>FLEXNET ECUADOR - FLEXTUENTI</v>
          </cell>
          <cell r="Y1925" t="str">
            <v>CALLE 28 DE JUNIO S/N Y GARCIA MORENO ENTRADA LLANO GRANDE</v>
          </cell>
        </row>
        <row r="1926">
          <cell r="A1926" t="str">
            <v>414732553</v>
          </cell>
          <cell r="B1926">
            <v>496921</v>
          </cell>
          <cell r="C1926" t="str">
            <v>414732553</v>
          </cell>
          <cell r="D1926" t="str">
            <v>FLEXTUENTI</v>
          </cell>
          <cell r="E1926" t="str">
            <v>DESPACHO</v>
          </cell>
          <cell r="F1926" t="str">
            <v>NORMAL</v>
          </cell>
          <cell r="G1926" t="str">
            <v>031080414732553</v>
          </cell>
          <cell r="H1926">
            <v>44942</v>
          </cell>
          <cell r="I1926" t="str">
            <v>ENTREGADO</v>
          </cell>
          <cell r="J1926">
            <v>44943</v>
          </cell>
          <cell r="K1926" t="str">
            <v>JULIO CESAR MENDOZA PALMA</v>
          </cell>
          <cell r="L1926" t="str">
            <v>TARQUI AV 4 DE NOVIEMBRE SN VENEZUELA</v>
          </cell>
          <cell r="M1926" t="str">
            <v>1310410996</v>
          </cell>
          <cell r="N1926" t="str">
            <v>0983363206/0967070700</v>
          </cell>
          <cell r="O1926" t="str">
            <v/>
          </cell>
          <cell r="P1926" t="str">
            <v>MANTA</v>
          </cell>
          <cell r="Q1926" t="str">
            <v>MANTA</v>
          </cell>
          <cell r="R1926" t="str">
            <v>MANABI</v>
          </cell>
          <cell r="T1926" t="str">
            <v>TRAMACO</v>
          </cell>
          <cell r="U1926" t="str">
            <v>FLEXNETUIO_PROVINCIA</v>
          </cell>
          <cell r="V1926">
            <v>1</v>
          </cell>
          <cell r="W1926">
            <v>1</v>
          </cell>
          <cell r="X1926" t="str">
            <v>FLEXNET ECUADOR - FLEXTUENTI</v>
          </cell>
          <cell r="Y1926" t="str">
            <v>CALLE 28 DE JUNIO S/N Y GARCIA MORENO ENTRADA LLANO GRANDE</v>
          </cell>
        </row>
        <row r="1927">
          <cell r="A1927" t="str">
            <v>414732580</v>
          </cell>
          <cell r="B1927">
            <v>496922</v>
          </cell>
          <cell r="C1927" t="str">
            <v>414732580</v>
          </cell>
          <cell r="D1927" t="str">
            <v>FLEXTUENTI</v>
          </cell>
          <cell r="E1927" t="str">
            <v>DESPACHO</v>
          </cell>
          <cell r="F1927" t="str">
            <v>NORMAL</v>
          </cell>
          <cell r="G1927" t="str">
            <v>FT79960</v>
          </cell>
          <cell r="H1927">
            <v>44942</v>
          </cell>
          <cell r="I1927" t="str">
            <v>ENTREGADO</v>
          </cell>
          <cell r="J1927">
            <v>44943</v>
          </cell>
          <cell r="K1927" t="str">
            <v>Mabel Perugachi</v>
          </cell>
          <cell r="L1927" t="str">
            <v>SAN ISIDRO DEL INCA CALL DE LOS  N52 187 AMAGASI DEL INCA</v>
          </cell>
          <cell r="M1927" t="str">
            <v>1754014916</v>
          </cell>
          <cell r="N1927" t="str">
            <v>0995082491/0960604006</v>
          </cell>
          <cell r="O1927" t="str">
            <v/>
          </cell>
          <cell r="P1927" t="str">
            <v>QUITO</v>
          </cell>
          <cell r="Q1927" t="str">
            <v>QUITO</v>
          </cell>
          <cell r="R1927" t="str">
            <v>PICHINCHA</v>
          </cell>
          <cell r="T1927" t="str">
            <v>FLEXTRANS UIO</v>
          </cell>
          <cell r="U1927" t="str">
            <v>FLEXNETUIO_LOCAL</v>
          </cell>
          <cell r="V1927">
            <v>1</v>
          </cell>
          <cell r="W1927">
            <v>1</v>
          </cell>
          <cell r="X1927" t="str">
            <v>FLEXNET ECUADOR - FLEXTUENTI</v>
          </cell>
          <cell r="Y1927" t="str">
            <v>CALLE 28 DE JUNIO S/N Y GARCIA MORENO ENTRADA LLANO GRANDE</v>
          </cell>
        </row>
        <row r="1928">
          <cell r="A1928" t="str">
            <v>414732591</v>
          </cell>
          <cell r="B1928">
            <v>496923</v>
          </cell>
          <cell r="C1928" t="str">
            <v>414732591</v>
          </cell>
          <cell r="D1928" t="str">
            <v>FLEXTUENTI</v>
          </cell>
          <cell r="E1928" t="str">
            <v>DESPACHO</v>
          </cell>
          <cell r="F1928" t="str">
            <v>NORMAL</v>
          </cell>
          <cell r="G1928" t="str">
            <v>FT79946</v>
          </cell>
          <cell r="H1928">
            <v>44942</v>
          </cell>
          <cell r="I1928" t="str">
            <v>ENTREGADO</v>
          </cell>
          <cell r="J1928">
            <v>44943</v>
          </cell>
          <cell r="K1928" t="str">
            <v>Nathalia Paola Hidalgo Cevallos</v>
          </cell>
          <cell r="L1928" t="str">
            <v>TARQUI CALLE 6TA HERRADURA  2A NE  SN AV ELOY VELAZQUEZ</v>
          </cell>
          <cell r="M1928" t="str">
            <v>0917892606</v>
          </cell>
          <cell r="N1928" t="str">
            <v>0992300063/0998527348</v>
          </cell>
          <cell r="O1928" t="str">
            <v/>
          </cell>
          <cell r="P1928" t="str">
            <v>GUAYAQUIL</v>
          </cell>
          <cell r="Q1928" t="str">
            <v>GUAYAQUIL</v>
          </cell>
          <cell r="R1928" t="str">
            <v>GUAYAS</v>
          </cell>
          <cell r="T1928" t="str">
            <v>ITSACOURIER</v>
          </cell>
          <cell r="U1928" t="str">
            <v>FLEXNETUIO_GYE</v>
          </cell>
          <cell r="V1928">
            <v>1</v>
          </cell>
          <cell r="W1928">
            <v>1</v>
          </cell>
          <cell r="X1928" t="str">
            <v>FLEXNET ECUADOR - FLEXTUENTI</v>
          </cell>
          <cell r="Y1928" t="str">
            <v>CALLE 28 DE JUNIO S/N Y GARCIA MORENO ENTRADA LLANO GRANDE</v>
          </cell>
        </row>
        <row r="1929">
          <cell r="A1929" t="str">
            <v>414732593</v>
          </cell>
          <cell r="B1929">
            <v>496924</v>
          </cell>
          <cell r="C1929" t="str">
            <v>414732593</v>
          </cell>
          <cell r="D1929" t="str">
            <v>FLEXTUENTI</v>
          </cell>
          <cell r="E1929" t="str">
            <v>DESPACHO</v>
          </cell>
          <cell r="F1929" t="str">
            <v>NORMAL</v>
          </cell>
          <cell r="G1929" t="str">
            <v>FT79945</v>
          </cell>
          <cell r="H1929">
            <v>44942</v>
          </cell>
          <cell r="I1929" t="str">
            <v>ENTREGADO</v>
          </cell>
          <cell r="J1929">
            <v>44943</v>
          </cell>
          <cell r="K1929" t="str">
            <v>Isaac Aldas Aldas</v>
          </cell>
          <cell r="L1929" t="str">
            <v>XIMENA JOSE DE LA CUADRS  MANZANA B  SN</v>
          </cell>
          <cell r="M1929" t="str">
            <v>1802034387</v>
          </cell>
          <cell r="N1929" t="str">
            <v>0995403801/0998526912</v>
          </cell>
          <cell r="O1929" t="str">
            <v/>
          </cell>
          <cell r="P1929" t="str">
            <v>GUAYAQUIL</v>
          </cell>
          <cell r="Q1929" t="str">
            <v>GUAYAQUIL</v>
          </cell>
          <cell r="R1929" t="str">
            <v>GUAYAS</v>
          </cell>
          <cell r="T1929" t="str">
            <v>ITSACOURIER</v>
          </cell>
          <cell r="U1929" t="str">
            <v>FLEXNETUIO_GYE</v>
          </cell>
          <cell r="V1929">
            <v>1</v>
          </cell>
          <cell r="W1929">
            <v>1</v>
          </cell>
          <cell r="X1929" t="str">
            <v>FLEXNET ECUADOR - FLEXTUENTI</v>
          </cell>
          <cell r="Y1929" t="str">
            <v>CALLE 28 DE JUNIO S/N Y GARCIA MORENO ENTRADA LLANO GRANDE</v>
          </cell>
        </row>
        <row r="1930">
          <cell r="A1930" t="str">
            <v>414732636</v>
          </cell>
          <cell r="B1930">
            <v>496925</v>
          </cell>
          <cell r="C1930" t="str">
            <v>414732636</v>
          </cell>
          <cell r="D1930" t="str">
            <v>FLEXTUENTI</v>
          </cell>
          <cell r="E1930" t="str">
            <v>DESPACHO</v>
          </cell>
          <cell r="F1930" t="str">
            <v>NORMAL</v>
          </cell>
          <cell r="G1930" t="str">
            <v>FT79944</v>
          </cell>
          <cell r="H1930">
            <v>44942</v>
          </cell>
          <cell r="I1930" t="str">
            <v>ENTREGADO</v>
          </cell>
          <cell r="J1930">
            <v>44943</v>
          </cell>
          <cell r="K1930" t="str">
            <v>Jesus cristobal Chila delgado</v>
          </cell>
          <cell r="L1930" t="str">
            <v>LETAMENDI CALLE JOAQUIN GALLEGOS LARA  28 12 4 DE NOVIEMBRE</v>
          </cell>
          <cell r="M1930" t="str">
            <v>0928959592</v>
          </cell>
          <cell r="N1930" t="str">
            <v>0978975118/0983706558</v>
          </cell>
          <cell r="O1930" t="str">
            <v/>
          </cell>
          <cell r="P1930" t="str">
            <v>GUAYAQUIL</v>
          </cell>
          <cell r="Q1930" t="str">
            <v>GUAYAQUIL</v>
          </cell>
          <cell r="R1930" t="str">
            <v>GUAYAS</v>
          </cell>
          <cell r="T1930" t="str">
            <v>ITSACOURIER</v>
          </cell>
          <cell r="U1930" t="str">
            <v>FLEXNETUIO_GYE</v>
          </cell>
          <cell r="V1930">
            <v>1</v>
          </cell>
          <cell r="W1930">
            <v>1</v>
          </cell>
          <cell r="X1930" t="str">
            <v>FLEXNET ECUADOR - FLEXTUENTI</v>
          </cell>
          <cell r="Y1930" t="str">
            <v>CALLE 28 DE JUNIO S/N Y GARCIA MORENO ENTRADA LLANO GRANDE</v>
          </cell>
        </row>
        <row r="1931">
          <cell r="A1931" t="str">
            <v>414732590</v>
          </cell>
          <cell r="B1931">
            <v>496926</v>
          </cell>
          <cell r="C1931" t="str">
            <v>414732590</v>
          </cell>
          <cell r="D1931" t="str">
            <v>FLEXTUENTI</v>
          </cell>
          <cell r="E1931" t="str">
            <v>DESPACHO</v>
          </cell>
          <cell r="F1931" t="str">
            <v>NORMAL</v>
          </cell>
          <cell r="G1931" t="str">
            <v>031080414732590</v>
          </cell>
          <cell r="H1931">
            <v>44942</v>
          </cell>
          <cell r="I1931" t="str">
            <v>INCIDENCIA</v>
          </cell>
          <cell r="J1931">
            <v>44944</v>
          </cell>
          <cell r="K1931" t="str">
            <v>Luisa Zambrano</v>
          </cell>
          <cell r="L1931" t="str">
            <v>SANTO DOMINGO  AV LOS ALMENDROS  SN VIA QUEVEDO KM CINCO Y MEDIO E25</v>
          </cell>
          <cell r="M1931" t="str">
            <v>1308548195</v>
          </cell>
          <cell r="N1931" t="str">
            <v>0959666511/0978961696</v>
          </cell>
          <cell r="O1931" t="str">
            <v/>
          </cell>
          <cell r="P1931" t="str">
            <v>SANTO DOMINGO</v>
          </cell>
          <cell r="Q1931" t="str">
            <v>SANTO DOMINGO</v>
          </cell>
          <cell r="R1931" t="str">
            <v>SANTO DOMINGO DE LOS TSACHILAS</v>
          </cell>
          <cell r="T1931" t="str">
            <v>TRAMACO</v>
          </cell>
          <cell r="U1931" t="str">
            <v>FLEXNETUIO_PROVINCIA</v>
          </cell>
          <cell r="V1931">
            <v>1</v>
          </cell>
          <cell r="W1931">
            <v>1</v>
          </cell>
          <cell r="X1931" t="str">
            <v>FLEXNET ECUADOR - FLEXTUENTI</v>
          </cell>
          <cell r="Y1931" t="str">
            <v>CALLE 28 DE JUNIO S/N Y GARCIA MORENO ENTRADA LLANO GRANDE</v>
          </cell>
        </row>
        <row r="1932">
          <cell r="A1932" t="str">
            <v>414711521</v>
          </cell>
          <cell r="B1932">
            <v>496896</v>
          </cell>
          <cell r="C1932" t="str">
            <v>414711521</v>
          </cell>
          <cell r="D1932" t="str">
            <v>FLEXTUENTI</v>
          </cell>
          <cell r="E1932" t="str">
            <v>DESPACHO</v>
          </cell>
          <cell r="F1932" t="str">
            <v>NORMAL</v>
          </cell>
          <cell r="G1932" t="str">
            <v>IC4738</v>
          </cell>
          <cell r="H1932">
            <v>44942</v>
          </cell>
          <cell r="I1932" t="str">
            <v>ENTREGADO</v>
          </cell>
          <cell r="J1932">
            <v>44943</v>
          </cell>
          <cell r="K1932" t="str">
            <v>Diego Solorzano</v>
          </cell>
          <cell r="L1932" t="str">
            <v>HERMANO MIGUEL  AV  REMIGIO CRESPO  SN AV FRAY VICENTE SOLANO</v>
          </cell>
          <cell r="M1932" t="str">
            <v>0105476873</v>
          </cell>
          <cell r="N1932" t="str">
            <v>0989942509/0962965716</v>
          </cell>
          <cell r="O1932" t="str">
            <v/>
          </cell>
          <cell r="P1932" t="str">
            <v>CUENCA</v>
          </cell>
          <cell r="Q1932" t="str">
            <v>CUENCA</v>
          </cell>
          <cell r="R1932" t="str">
            <v>AZUAY</v>
          </cell>
          <cell r="T1932" t="str">
            <v>ITSACOURIER</v>
          </cell>
          <cell r="U1932" t="str">
            <v>FLEXNETUIO_PROVINCIA</v>
          </cell>
          <cell r="V1932">
            <v>1</v>
          </cell>
          <cell r="W1932">
            <v>1</v>
          </cell>
          <cell r="X1932" t="str">
            <v>FLEXNET ECUADOR - FLEXTUENTI</v>
          </cell>
          <cell r="Y1932" t="str">
            <v>CALLE 28 DE JUNIO S/N Y GARCIA MORENO ENTRADA LLANO GRANDE</v>
          </cell>
        </row>
        <row r="1933">
          <cell r="A1933" t="str">
            <v>414711556</v>
          </cell>
          <cell r="B1933">
            <v>496897</v>
          </cell>
          <cell r="C1933" t="str">
            <v>414711556</v>
          </cell>
          <cell r="D1933" t="str">
            <v>FLEXTUENTI</v>
          </cell>
          <cell r="E1933" t="str">
            <v>DESPACHO</v>
          </cell>
          <cell r="F1933" t="str">
            <v>NORMAL</v>
          </cell>
          <cell r="G1933" t="str">
            <v>FT79985</v>
          </cell>
          <cell r="H1933">
            <v>44942</v>
          </cell>
          <cell r="I1933" t="str">
            <v>ENTREGADO</v>
          </cell>
          <cell r="J1933">
            <v>44943</v>
          </cell>
          <cell r="K1933" t="str">
            <v>Silvia Alexandra Vinueza Hidalgo</v>
          </cell>
          <cell r="L1933" t="str">
            <v>PUENGASI CALLLE C  LOTE 69  H</v>
          </cell>
          <cell r="M1933" t="str">
            <v>1708103732</v>
          </cell>
          <cell r="N1933" t="str">
            <v>0992599471/0988567137</v>
          </cell>
          <cell r="O1933" t="str">
            <v/>
          </cell>
          <cell r="P1933" t="str">
            <v>QUITO</v>
          </cell>
          <cell r="Q1933" t="str">
            <v>QUITO</v>
          </cell>
          <cell r="R1933" t="str">
            <v>PICHINCHA</v>
          </cell>
          <cell r="T1933" t="str">
            <v>FLEXTRANS UIO</v>
          </cell>
          <cell r="U1933" t="str">
            <v>FLEXNETUIO_LOCAL</v>
          </cell>
          <cell r="V1933">
            <v>1</v>
          </cell>
          <cell r="W1933">
            <v>1</v>
          </cell>
          <cell r="X1933" t="str">
            <v>FLEXNET ECUADOR - FLEXTUENTI</v>
          </cell>
          <cell r="Y1933" t="str">
            <v>CALLE 28 DE JUNIO S/N Y GARCIA MORENO ENTRADA LLANO GRANDE</v>
          </cell>
        </row>
        <row r="1934">
          <cell r="A1934" t="str">
            <v>414711565</v>
          </cell>
          <cell r="B1934">
            <v>496898</v>
          </cell>
          <cell r="C1934" t="str">
            <v>414711565</v>
          </cell>
          <cell r="D1934" t="str">
            <v>FLEXTUENTI</v>
          </cell>
          <cell r="E1934" t="str">
            <v>DESPACHO</v>
          </cell>
          <cell r="F1934" t="str">
            <v>NORMAL</v>
          </cell>
          <cell r="G1934" t="str">
            <v>031080414711565</v>
          </cell>
          <cell r="H1934">
            <v>44942</v>
          </cell>
          <cell r="I1934" t="str">
            <v>INCIDENCIA</v>
          </cell>
          <cell r="J1934">
            <v>44944</v>
          </cell>
          <cell r="K1934" t="str">
            <v>Kevin Cando</v>
          </cell>
          <cell r="L1934" t="str">
            <v>RIOBAMBA VICENTE ROCAFUERTE  2752 JOSE OROZCO</v>
          </cell>
          <cell r="M1934" t="str">
            <v>0401674320</v>
          </cell>
          <cell r="N1934" t="str">
            <v>0962135675/0962135675</v>
          </cell>
          <cell r="O1934" t="str">
            <v/>
          </cell>
          <cell r="P1934" t="str">
            <v>RIOBAMBA</v>
          </cell>
          <cell r="Q1934" t="str">
            <v>RIOBAMBA</v>
          </cell>
          <cell r="R1934" t="str">
            <v>CHIMBORAZO</v>
          </cell>
          <cell r="T1934" t="str">
            <v>TRAMACO</v>
          </cell>
          <cell r="U1934" t="str">
            <v>FLEXNETUIO_PROVINCIA</v>
          </cell>
          <cell r="V1934">
            <v>1</v>
          </cell>
          <cell r="W1934">
            <v>1</v>
          </cell>
          <cell r="X1934" t="str">
            <v>FLEXNET ECUADOR - FLEXTUENTI</v>
          </cell>
          <cell r="Y1934" t="str">
            <v>CALLE 28 DE JUNIO S/N Y GARCIA MORENO ENTRADA LLANO GRANDE</v>
          </cell>
        </row>
        <row r="1935">
          <cell r="A1935" t="str">
            <v>414700280</v>
          </cell>
          <cell r="B1935">
            <v>496854</v>
          </cell>
          <cell r="C1935" t="str">
            <v>414700280</v>
          </cell>
          <cell r="D1935" t="str">
            <v>FLEXTUENTI</v>
          </cell>
          <cell r="E1935" t="str">
            <v>DESPACHO</v>
          </cell>
          <cell r="F1935" t="str">
            <v>NORMAL</v>
          </cell>
          <cell r="G1935" t="str">
            <v>FT79952</v>
          </cell>
          <cell r="H1935">
            <v>44942</v>
          </cell>
          <cell r="I1935" t="str">
            <v>EN_TRANSITO</v>
          </cell>
          <cell r="J1935">
            <v>44944</v>
          </cell>
          <cell r="K1935" t="str">
            <v>Martha Moreira</v>
          </cell>
          <cell r="L1935" t="str">
            <v>XIMENA  CALLE 8VO CALLEJON 47 SE  MZ 14 SL2  AV 10A</v>
          </cell>
          <cell r="M1935" t="str">
            <v>0920195641</v>
          </cell>
          <cell r="N1935" t="str">
            <v>0986599404/0998291219</v>
          </cell>
          <cell r="O1935" t="str">
            <v/>
          </cell>
          <cell r="P1935" t="str">
            <v>GUAYAQUIL</v>
          </cell>
          <cell r="Q1935" t="str">
            <v>GUAYAQUIL</v>
          </cell>
          <cell r="R1935" t="str">
            <v>GUAYAS</v>
          </cell>
          <cell r="T1935" t="str">
            <v>ITSACOURIER</v>
          </cell>
          <cell r="U1935" t="str">
            <v>FLEXNETUIO_GYE</v>
          </cell>
          <cell r="V1935">
            <v>1</v>
          </cell>
          <cell r="W1935">
            <v>1</v>
          </cell>
          <cell r="X1935" t="str">
            <v>FLEXNET ECUADOR - FLEXTUENTI</v>
          </cell>
          <cell r="Y1935" t="str">
            <v>CALLE 28 DE JUNIO S/N Y GARCIA MORENO ENTRADA LLANO GRANDE</v>
          </cell>
        </row>
        <row r="1936">
          <cell r="A1936" t="str">
            <v>414700282</v>
          </cell>
          <cell r="B1936">
            <v>496855</v>
          </cell>
          <cell r="C1936" t="str">
            <v>414700282</v>
          </cell>
          <cell r="D1936" t="str">
            <v>FLEXTUENTI</v>
          </cell>
          <cell r="E1936" t="str">
            <v>DESPACHO</v>
          </cell>
          <cell r="F1936" t="str">
            <v>NORMAL</v>
          </cell>
          <cell r="G1936" t="str">
            <v>031080414700282</v>
          </cell>
          <cell r="H1936">
            <v>44942</v>
          </cell>
          <cell r="I1936" t="str">
            <v>ENTREGADO</v>
          </cell>
          <cell r="J1936">
            <v>44943</v>
          </cell>
          <cell r="K1936" t="str">
            <v>VICTOR MANUEL AJILA SARANGO</v>
          </cell>
          <cell r="L1936" t="str">
            <v>CUTUGLAHUA  CALLE LOS TULIPANES  LT59  CALLE  LOS PINOS</v>
          </cell>
          <cell r="M1936" t="str">
            <v>1718981499</v>
          </cell>
          <cell r="N1936" t="str">
            <v>0994566975/0985938362</v>
          </cell>
          <cell r="P1936" t="str">
            <v>171108</v>
          </cell>
          <cell r="Q1936" t="str">
            <v>MEJIA</v>
          </cell>
          <cell r="R1936" t="str">
            <v>PICHINCHA</v>
          </cell>
          <cell r="S1936" t="str">
            <v>SAN FRANCISCO DE CUTUGLAHUA</v>
          </cell>
          <cell r="T1936" t="str">
            <v>TRAMACO</v>
          </cell>
          <cell r="U1936" t="str">
            <v>FLEXNETUIO_LOCAL</v>
          </cell>
          <cell r="V1936">
            <v>1</v>
          </cell>
          <cell r="W1936">
            <v>1</v>
          </cell>
          <cell r="X1936" t="str">
            <v>FLEXNET ECUADOR - FLEXTUENTI</v>
          </cell>
          <cell r="Y1936" t="str">
            <v>CALLE 28 DE JUNIO S/N Y GARCIA MORENO ENTRADA LLANO GRANDE</v>
          </cell>
        </row>
        <row r="1937">
          <cell r="A1937" t="str">
            <v>414700288</v>
          </cell>
          <cell r="B1937">
            <v>496856</v>
          </cell>
          <cell r="C1937" t="str">
            <v>414700288</v>
          </cell>
          <cell r="D1937" t="str">
            <v>FLEXTUENTI</v>
          </cell>
          <cell r="E1937" t="str">
            <v>DESPACHO</v>
          </cell>
          <cell r="F1937" t="str">
            <v>DERIVADO PICK UP</v>
          </cell>
          <cell r="G1937" t="str">
            <v>031080414700288</v>
          </cell>
          <cell r="H1937">
            <v>44942</v>
          </cell>
          <cell r="I1937" t="str">
            <v>INCIDENCIA</v>
          </cell>
          <cell r="J1937">
            <v>44944</v>
          </cell>
          <cell r="K1937" t="str">
            <v>Edison Burgos</v>
          </cell>
          <cell r="L1937" t="str">
            <v>OFICINA TRAMACO PORTETE</v>
          </cell>
          <cell r="M1937" t="str">
            <v>0954564969</v>
          </cell>
          <cell r="N1937" t="str">
            <v>0996773360/0995408744</v>
          </cell>
          <cell r="O1937" t="str">
            <v/>
          </cell>
          <cell r="P1937" t="str">
            <v>GUAYAQUIL</v>
          </cell>
          <cell r="Q1937" t="str">
            <v>GUAYAQUIL</v>
          </cell>
          <cell r="R1937" t="str">
            <v>GUAYAS</v>
          </cell>
          <cell r="T1937" t="str">
            <v>TRAMACO</v>
          </cell>
          <cell r="U1937" t="str">
            <v>FLEXNETUIO_GYE</v>
          </cell>
          <cell r="V1937">
            <v>1</v>
          </cell>
          <cell r="W1937">
            <v>1</v>
          </cell>
          <cell r="X1937" t="str">
            <v>FLEXNET ECUADOR - FLEXTUENTI</v>
          </cell>
          <cell r="Y1937" t="str">
            <v>CALLE 28 DE JUNIO S/N Y GARCIA MORENO ENTRADA LLANO GRANDE</v>
          </cell>
        </row>
        <row r="1938">
          <cell r="A1938" t="str">
            <v>414702164</v>
          </cell>
          <cell r="B1938">
            <v>496857</v>
          </cell>
          <cell r="C1938" t="str">
            <v>414702164</v>
          </cell>
          <cell r="D1938" t="str">
            <v>FLEXTUENTI</v>
          </cell>
          <cell r="E1938" t="str">
            <v>DESPACHO</v>
          </cell>
          <cell r="F1938" t="str">
            <v>NORMAL</v>
          </cell>
          <cell r="G1938" t="str">
            <v>031080414702164</v>
          </cell>
          <cell r="H1938">
            <v>44942</v>
          </cell>
          <cell r="I1938" t="str">
            <v>ENTREGADO</v>
          </cell>
          <cell r="J1938">
            <v>44943</v>
          </cell>
          <cell r="K1938" t="str">
            <v>Michael Merino</v>
          </cell>
          <cell r="L1938" t="str">
            <v>SANTO DOMINGO DE LOS COLORADOS CALLE RIO TIPUTINI 131  RIO COCA</v>
          </cell>
          <cell r="M1938" t="str">
            <v>2350227969</v>
          </cell>
          <cell r="N1938" t="str">
            <v>0992220361/0980806735</v>
          </cell>
          <cell r="O1938" t="str">
            <v/>
          </cell>
          <cell r="P1938" t="str">
            <v>SANTO DOMINGO</v>
          </cell>
          <cell r="Q1938" t="str">
            <v>SANTO DOMINGO</v>
          </cell>
          <cell r="R1938" t="str">
            <v>SANTO DOMINGO DE LOS TSACHILAS</v>
          </cell>
          <cell r="T1938" t="str">
            <v>TRAMACO</v>
          </cell>
          <cell r="U1938" t="str">
            <v>FLEXNETUIO_PROVINCIA</v>
          </cell>
          <cell r="V1938">
            <v>1</v>
          </cell>
          <cell r="W1938">
            <v>1</v>
          </cell>
          <cell r="X1938" t="str">
            <v>FLEXNET ECUADOR - FLEXTUENTI</v>
          </cell>
          <cell r="Y1938" t="str">
            <v>CALLE 28 DE JUNIO S/N Y GARCIA MORENO ENTRADA LLANO GRANDE</v>
          </cell>
        </row>
        <row r="1939">
          <cell r="A1939" t="str">
            <v>414702254</v>
          </cell>
          <cell r="B1939">
            <v>496858</v>
          </cell>
          <cell r="C1939" t="str">
            <v>414702254</v>
          </cell>
          <cell r="D1939" t="str">
            <v>FLEXTUENTI</v>
          </cell>
          <cell r="E1939" t="str">
            <v>DESPACHO</v>
          </cell>
          <cell r="F1939" t="str">
            <v>NORMAL</v>
          </cell>
          <cell r="G1939" t="str">
            <v>031080414702254</v>
          </cell>
          <cell r="H1939">
            <v>44942</v>
          </cell>
          <cell r="I1939" t="str">
            <v>ENTREGADO</v>
          </cell>
          <cell r="J1939">
            <v>44943</v>
          </cell>
          <cell r="K1939" t="str">
            <v>John Jimenez</v>
          </cell>
          <cell r="L1939" t="str">
            <v>EL SAGRARIO (AZ) CALLE SIMON BOLIVAR 8 40 CALLE MIGUEL OVIEDO</v>
          </cell>
          <cell r="M1939" t="str">
            <v>1004590228</v>
          </cell>
          <cell r="N1939" t="str">
            <v>0986967354/0978763885</v>
          </cell>
          <cell r="O1939" t="str">
            <v/>
          </cell>
          <cell r="P1939" t="str">
            <v>IBARRA</v>
          </cell>
          <cell r="Q1939" t="str">
            <v>IBARRA</v>
          </cell>
          <cell r="R1939" t="str">
            <v>IMBABURA</v>
          </cell>
          <cell r="T1939" t="str">
            <v>TRAMACO</v>
          </cell>
          <cell r="U1939" t="str">
            <v>FLEXNETUIO_PROVINCIA</v>
          </cell>
          <cell r="V1939">
            <v>1</v>
          </cell>
          <cell r="W1939">
            <v>1</v>
          </cell>
          <cell r="X1939" t="str">
            <v>FLEXNET ECUADOR - FLEXTUENTI</v>
          </cell>
          <cell r="Y1939" t="str">
            <v>CALLE 28 DE JUNIO S/N Y GARCIA MORENO ENTRADA LLANO GRANDE</v>
          </cell>
        </row>
        <row r="1940">
          <cell r="A1940" t="str">
            <v>414702291</v>
          </cell>
          <cell r="B1940">
            <v>496859</v>
          </cell>
          <cell r="C1940" t="str">
            <v>414702291</v>
          </cell>
          <cell r="D1940" t="str">
            <v>FLEXTUENTI</v>
          </cell>
          <cell r="E1940" t="str">
            <v>DESPACHO</v>
          </cell>
          <cell r="F1940" t="str">
            <v>NORMAL</v>
          </cell>
          <cell r="G1940" t="str">
            <v>IC4736</v>
          </cell>
          <cell r="H1940">
            <v>44942</v>
          </cell>
          <cell r="I1940" t="str">
            <v>ENTREGADO</v>
          </cell>
          <cell r="J1940">
            <v>44944</v>
          </cell>
          <cell r="K1940" t="str">
            <v>Paola Rosero</v>
          </cell>
          <cell r="L1940" t="str">
            <v>HUAYNACAPAC  CALLE  MOLLOBAMBA SN  CIRCUNVALACION SUR</v>
          </cell>
          <cell r="M1940" t="str">
            <v>0103461901</v>
          </cell>
          <cell r="N1940" t="str">
            <v>0998925394/0993886090</v>
          </cell>
          <cell r="O1940" t="str">
            <v/>
          </cell>
          <cell r="P1940" t="str">
            <v>CUENCA</v>
          </cell>
          <cell r="Q1940" t="str">
            <v>CUENCA</v>
          </cell>
          <cell r="R1940" t="str">
            <v>AZUAY</v>
          </cell>
          <cell r="T1940" t="str">
            <v>ITSACOURIER</v>
          </cell>
          <cell r="U1940" t="str">
            <v>FLEXNETUIO_PROVINCIA</v>
          </cell>
          <cell r="V1940">
            <v>1</v>
          </cell>
          <cell r="W1940">
            <v>1</v>
          </cell>
          <cell r="X1940" t="str">
            <v>FLEXNET ECUADOR - FLEXTUENTI</v>
          </cell>
          <cell r="Y1940" t="str">
            <v>CALLE 28 DE JUNIO S/N Y GARCIA MORENO ENTRADA LLANO GRANDE</v>
          </cell>
        </row>
        <row r="1941">
          <cell r="A1941" t="str">
            <v>414702549</v>
          </cell>
          <cell r="B1941">
            <v>496860</v>
          </cell>
          <cell r="C1941" t="str">
            <v>414702549</v>
          </cell>
          <cell r="D1941" t="str">
            <v>FLEXTUENTI</v>
          </cell>
          <cell r="E1941" t="str">
            <v>DESPACHO</v>
          </cell>
          <cell r="F1941" t="str">
            <v>NORMAL</v>
          </cell>
          <cell r="G1941" t="str">
            <v>FT79987</v>
          </cell>
          <cell r="H1941">
            <v>44942</v>
          </cell>
          <cell r="I1941" t="str">
            <v>INCIDENCIA</v>
          </cell>
          <cell r="J1941">
            <v>44943</v>
          </cell>
          <cell r="K1941" t="str">
            <v>Jackson Javier Maldonado Rodriguez</v>
          </cell>
          <cell r="L1941" t="str">
            <v>QUITUMBE AV  PEDRO VICENTE MALDONADO SN AV AMARU NAN</v>
          </cell>
          <cell r="M1941" t="str">
            <v>1105129710</v>
          </cell>
          <cell r="N1941" t="str">
            <v>0961547865/0987968772</v>
          </cell>
          <cell r="O1941" t="str">
            <v/>
          </cell>
          <cell r="P1941" t="str">
            <v>QUITO</v>
          </cell>
          <cell r="Q1941" t="str">
            <v>QUITO</v>
          </cell>
          <cell r="R1941" t="str">
            <v>PICHINCHA</v>
          </cell>
          <cell r="T1941" t="str">
            <v>FLEXTRANS UIO</v>
          </cell>
          <cell r="U1941" t="str">
            <v>FLEXNETUIO_LOCAL</v>
          </cell>
          <cell r="V1941">
            <v>1</v>
          </cell>
          <cell r="W1941">
            <v>1</v>
          </cell>
          <cell r="X1941" t="str">
            <v>FLEXNET ECUADOR - FLEXTUENTI</v>
          </cell>
          <cell r="Y1941" t="str">
            <v>CALLE 28 DE JUNIO S/N Y GARCIA MORENO ENTRADA LLANO GRANDE</v>
          </cell>
        </row>
        <row r="1942">
          <cell r="A1942" t="str">
            <v>414702550</v>
          </cell>
          <cell r="B1942">
            <v>496861</v>
          </cell>
          <cell r="C1942" t="str">
            <v>414702550</v>
          </cell>
          <cell r="D1942" t="str">
            <v>FLEXTUENTI</v>
          </cell>
          <cell r="E1942" t="str">
            <v>DESPACHO</v>
          </cell>
          <cell r="F1942" t="str">
            <v>NORMAL</v>
          </cell>
          <cell r="G1942" t="str">
            <v>FT79951</v>
          </cell>
          <cell r="H1942">
            <v>44942</v>
          </cell>
          <cell r="I1942" t="str">
            <v>ENTREGADO</v>
          </cell>
          <cell r="J1942">
            <v>44943</v>
          </cell>
          <cell r="K1942" t="str">
            <v>Wendy Pinto</v>
          </cell>
          <cell r="L1942" t="str">
            <v>ROCA  CALLE GABRIEL JOSE DE LUQUE 632  ROCAFUERTE BOYACA</v>
          </cell>
          <cell r="M1942" t="str">
            <v>0921075172</v>
          </cell>
          <cell r="N1942" t="str">
            <v>0991279399/0958704032</v>
          </cell>
          <cell r="O1942" t="str">
            <v/>
          </cell>
          <cell r="P1942" t="str">
            <v>GUAYAQUIL</v>
          </cell>
          <cell r="Q1942" t="str">
            <v>GUAYAQUIL</v>
          </cell>
          <cell r="R1942" t="str">
            <v>GUAYAS</v>
          </cell>
          <cell r="T1942" t="str">
            <v>ITSACOURIER</v>
          </cell>
          <cell r="U1942" t="str">
            <v>FLEXNETUIO_GYE</v>
          </cell>
          <cell r="V1942">
            <v>1</v>
          </cell>
          <cell r="W1942">
            <v>1</v>
          </cell>
          <cell r="X1942" t="str">
            <v>FLEXNET ECUADOR - FLEXTUENTI</v>
          </cell>
          <cell r="Y1942" t="str">
            <v>CALLE 28 DE JUNIO S/N Y GARCIA MORENO ENTRADA LLANO GRANDE</v>
          </cell>
        </row>
        <row r="1943">
          <cell r="A1943" t="str">
            <v>414702601</v>
          </cell>
          <cell r="B1943">
            <v>496862</v>
          </cell>
          <cell r="C1943" t="str">
            <v>414702601</v>
          </cell>
          <cell r="D1943" t="str">
            <v>FLEXTUENTI</v>
          </cell>
          <cell r="E1943" t="str">
            <v>DESPACHO</v>
          </cell>
          <cell r="F1943" t="str">
            <v>NORMAL</v>
          </cell>
          <cell r="G1943" t="str">
            <v>031080414702601</v>
          </cell>
          <cell r="H1943">
            <v>44942</v>
          </cell>
          <cell r="I1943" t="str">
            <v>ENTREGADO</v>
          </cell>
          <cell r="J1943">
            <v>44944</v>
          </cell>
          <cell r="K1943" t="str">
            <v>Eddy Larrea</v>
          </cell>
          <cell r="L1943" t="str">
            <v>EL RECREO (GY)  CALLE ABEL GILBERT 3  MZ B8  SL10  SN</v>
          </cell>
          <cell r="M1943" t="str">
            <v>0907987499</v>
          </cell>
          <cell r="N1943" t="str">
            <v>0963221532/0994215048</v>
          </cell>
          <cell r="O1943" t="str">
            <v/>
          </cell>
          <cell r="P1943" t="str">
            <v>DURAN</v>
          </cell>
          <cell r="Q1943" t="str">
            <v>DURAN</v>
          </cell>
          <cell r="R1943" t="str">
            <v>GUAYAS</v>
          </cell>
          <cell r="T1943" t="str">
            <v>TRAMACO</v>
          </cell>
          <cell r="U1943" t="str">
            <v>FLEXNETUIO_GYE</v>
          </cell>
          <cell r="V1943">
            <v>1</v>
          </cell>
          <cell r="W1943">
            <v>1</v>
          </cell>
          <cell r="X1943" t="str">
            <v>FLEXNET ECUADOR - FLEXTUENTI</v>
          </cell>
          <cell r="Y1943" t="str">
            <v>CALLE 28 DE JUNIO S/N Y GARCIA MORENO ENTRADA LLANO GRANDE</v>
          </cell>
        </row>
        <row r="1944">
          <cell r="A1944" t="str">
            <v>414711167</v>
          </cell>
          <cell r="B1944">
            <v>496863</v>
          </cell>
          <cell r="C1944" t="str">
            <v>414711167</v>
          </cell>
          <cell r="D1944" t="str">
            <v>FLEXTUENTI</v>
          </cell>
          <cell r="E1944" t="str">
            <v>DESPACHO</v>
          </cell>
          <cell r="F1944" t="str">
            <v>NORMAL</v>
          </cell>
          <cell r="G1944" t="str">
            <v>FT79950</v>
          </cell>
          <cell r="H1944">
            <v>44942</v>
          </cell>
          <cell r="I1944" t="str">
            <v>ENTREGADO</v>
          </cell>
          <cell r="J1944">
            <v>44943</v>
          </cell>
          <cell r="K1944" t="str">
            <v>Mercy Mina</v>
          </cell>
          <cell r="L1944" t="str">
            <v>TARQUI (GY) CALLE 3ER CALLEJON 23B NE  MZ 122B SL19  AV 3NE</v>
          </cell>
          <cell r="M1944" t="str">
            <v>0950220319</v>
          </cell>
          <cell r="N1944" t="str">
            <v>0979180728/0983913707</v>
          </cell>
          <cell r="O1944" t="str">
            <v/>
          </cell>
          <cell r="P1944" t="str">
            <v>GUAYAQUIL</v>
          </cell>
          <cell r="Q1944" t="str">
            <v>GUAYAQUIL</v>
          </cell>
          <cell r="R1944" t="str">
            <v>GUAYAS</v>
          </cell>
          <cell r="T1944" t="str">
            <v>ITSACOURIER</v>
          </cell>
          <cell r="U1944" t="str">
            <v>FLEXNETUIO_GYE</v>
          </cell>
          <cell r="V1944">
            <v>1</v>
          </cell>
          <cell r="W1944">
            <v>1</v>
          </cell>
          <cell r="X1944" t="str">
            <v>FLEXNET ECUADOR - FLEXTUENTI</v>
          </cell>
          <cell r="Y1944" t="str">
            <v>CALLE 28 DE JUNIO S/N Y GARCIA MORENO ENTRADA LLANO GRANDE</v>
          </cell>
        </row>
        <row r="1945">
          <cell r="A1945" t="str">
            <v>414711208</v>
          </cell>
          <cell r="B1945">
            <v>496864</v>
          </cell>
          <cell r="C1945" t="str">
            <v>414711208</v>
          </cell>
          <cell r="D1945" t="str">
            <v>FLEXTUENTI</v>
          </cell>
          <cell r="E1945" t="str">
            <v>DESPACHO</v>
          </cell>
          <cell r="F1945" t="str">
            <v>DERIVADO PICK UP</v>
          </cell>
          <cell r="G1945" t="str">
            <v>031080414711208</v>
          </cell>
          <cell r="H1945">
            <v>44942</v>
          </cell>
          <cell r="I1945" t="str">
            <v>INCIDENCIA</v>
          </cell>
          <cell r="J1945">
            <v>44944</v>
          </cell>
          <cell r="K1945" t="str">
            <v>MELANIE ELIZABETH LOPEZ FLORES</v>
          </cell>
          <cell r="L1945" t="str">
            <v>OFICINA TRAMACO MANTA CENTRO DE DISTRIBUCION</v>
          </cell>
          <cell r="M1945" t="str">
            <v>1315207819</v>
          </cell>
          <cell r="N1945" t="str">
            <v>0961754325/0993865578</v>
          </cell>
          <cell r="P1945" t="str">
            <v>MANTA</v>
          </cell>
          <cell r="Q1945" t="str">
            <v>MANTA</v>
          </cell>
          <cell r="R1945" t="str">
            <v>MANABI</v>
          </cell>
          <cell r="T1945" t="str">
            <v>TRAMACO</v>
          </cell>
          <cell r="U1945" t="str">
            <v>FLEXNETUIO_PROVINCIA</v>
          </cell>
          <cell r="V1945">
            <v>1</v>
          </cell>
          <cell r="W1945">
            <v>1</v>
          </cell>
          <cell r="X1945" t="str">
            <v>FLEXNET ECUADOR - FLEXTUENTI</v>
          </cell>
          <cell r="Y1945" t="str">
            <v>CALLE 28 DE JUNIO S/N Y GARCIA MORENO ENTRADA LLANO GRANDE</v>
          </cell>
        </row>
        <row r="1946">
          <cell r="A1946" t="str">
            <v>414711264</v>
          </cell>
          <cell r="B1946">
            <v>496865</v>
          </cell>
          <cell r="C1946" t="str">
            <v>414711264</v>
          </cell>
          <cell r="D1946" t="str">
            <v>FLEXTUENTI</v>
          </cell>
          <cell r="E1946" t="str">
            <v>DESPACHO</v>
          </cell>
          <cell r="F1946" t="str">
            <v>NORMAL</v>
          </cell>
          <cell r="G1946" t="str">
            <v>FT79986</v>
          </cell>
          <cell r="H1946">
            <v>44942</v>
          </cell>
          <cell r="I1946" t="str">
            <v>ENTREGADO</v>
          </cell>
          <cell r="J1946">
            <v>44943</v>
          </cell>
          <cell r="K1946" t="str">
            <v>Geraldine Andreina Cardenas Sanchez</v>
          </cell>
          <cell r="L1946" t="str">
            <v>KENNEDY  AV REAL AUDIENCIA  N56 220 MANUEL ESPINOZA</v>
          </cell>
          <cell r="M1946" t="str">
            <v>1760023422</v>
          </cell>
          <cell r="N1946" t="str">
            <v>0969919679/0987414125</v>
          </cell>
          <cell r="O1946" t="str">
            <v/>
          </cell>
          <cell r="P1946" t="str">
            <v>QUITO</v>
          </cell>
          <cell r="Q1946" t="str">
            <v>QUITO</v>
          </cell>
          <cell r="R1946" t="str">
            <v>PICHINCHA</v>
          </cell>
          <cell r="T1946" t="str">
            <v>FLEXTRANS UIO</v>
          </cell>
          <cell r="U1946" t="str">
            <v>FLEXNETUIO_LOCAL</v>
          </cell>
          <cell r="V1946">
            <v>1</v>
          </cell>
          <cell r="W1946">
            <v>1</v>
          </cell>
          <cell r="X1946" t="str">
            <v>FLEXNET ECUADOR - FLEXTUENTI</v>
          </cell>
          <cell r="Y1946" t="str">
            <v>CALLE 28 DE JUNIO S/N Y GARCIA MORENO ENTRADA LLANO GRANDE</v>
          </cell>
        </row>
        <row r="1947">
          <cell r="A1947" t="str">
            <v>414711285</v>
          </cell>
          <cell r="B1947">
            <v>496866</v>
          </cell>
          <cell r="C1947" t="str">
            <v>414711285</v>
          </cell>
          <cell r="D1947" t="str">
            <v>FLEXTUENTI</v>
          </cell>
          <cell r="E1947" t="str">
            <v>DESPACHO</v>
          </cell>
          <cell r="F1947" t="str">
            <v>NORMAL</v>
          </cell>
          <cell r="G1947" t="str">
            <v>031080414711285</v>
          </cell>
          <cell r="H1947">
            <v>44942</v>
          </cell>
          <cell r="I1947" t="str">
            <v>INCIDENCIA</v>
          </cell>
          <cell r="J1947">
            <v>44944</v>
          </cell>
          <cell r="K1947" t="str">
            <v>Shirkey Alvarado</v>
          </cell>
          <cell r="L1947" t="str">
            <v>SALITRE CALLE LEONIDAS PROANO SN  SN O CALLE ABDON CALDERON</v>
          </cell>
          <cell r="M1947" t="str">
            <v>0914348701</v>
          </cell>
          <cell r="N1947" t="str">
            <v>0987134562/0999507157</v>
          </cell>
          <cell r="O1947" t="str">
            <v/>
          </cell>
          <cell r="P1947" t="str">
            <v>SALITRE</v>
          </cell>
          <cell r="Q1947" t="str">
            <v>SALITRE</v>
          </cell>
          <cell r="R1947" t="str">
            <v>GUAYAS</v>
          </cell>
          <cell r="T1947" t="str">
            <v>TRAMACO</v>
          </cell>
          <cell r="U1947" t="str">
            <v>FLEXNETUIO_PROVINCIA</v>
          </cell>
          <cell r="V1947">
            <v>1</v>
          </cell>
          <cell r="W1947">
            <v>1</v>
          </cell>
          <cell r="X1947" t="str">
            <v>FLEXNET ECUADOR - FLEXTUENTI</v>
          </cell>
          <cell r="Y1947" t="str">
            <v>CALLE 28 DE JUNIO S/N Y GARCIA MORENO ENTRADA LLANO GRANDE</v>
          </cell>
        </row>
        <row r="1948">
          <cell r="A1948" t="str">
            <v>414711289</v>
          </cell>
          <cell r="B1948">
            <v>496867</v>
          </cell>
          <cell r="C1948" t="str">
            <v>414711289</v>
          </cell>
          <cell r="D1948" t="str">
            <v>FLEXTUENTI</v>
          </cell>
          <cell r="E1948" t="str">
            <v>DESPACHO</v>
          </cell>
          <cell r="F1948" t="str">
            <v>NORMAL</v>
          </cell>
          <cell r="G1948" t="str">
            <v>FT79984</v>
          </cell>
          <cell r="H1948">
            <v>44942</v>
          </cell>
          <cell r="I1948" t="str">
            <v>ENTREGADO</v>
          </cell>
          <cell r="J1948">
            <v>44943</v>
          </cell>
          <cell r="K1948" t="str">
            <v>Kevin Joan Farias cagua</v>
          </cell>
          <cell r="L1948" t="str">
            <v>CUMBAYA AV  PAMPITE SN  DIEGO DE ROBLES</v>
          </cell>
          <cell r="M1948" t="str">
            <v>1313326215</v>
          </cell>
          <cell r="N1948" t="str">
            <v>0995854466/0967330603</v>
          </cell>
          <cell r="O1948" t="str">
            <v/>
          </cell>
          <cell r="P1948" t="str">
            <v>QUITO</v>
          </cell>
          <cell r="Q1948" t="str">
            <v>QUITO</v>
          </cell>
          <cell r="R1948" t="str">
            <v>PICHINCHA</v>
          </cell>
          <cell r="T1948" t="str">
            <v>FLEXTRANS UIO</v>
          </cell>
          <cell r="U1948" t="str">
            <v>FLEXNETUIO_LOCAL</v>
          </cell>
          <cell r="V1948">
            <v>1</v>
          </cell>
          <cell r="W1948">
            <v>1</v>
          </cell>
          <cell r="X1948" t="str">
            <v>FLEXNET ECUADOR - FLEXTUENTI</v>
          </cell>
          <cell r="Y1948" t="str">
            <v>CALLE 28 DE JUNIO S/N Y GARCIA MORENO ENTRADA LLANO GRANDE</v>
          </cell>
        </row>
        <row r="1949">
          <cell r="A1949" t="str">
            <v>414711295</v>
          </cell>
          <cell r="B1949">
            <v>496868</v>
          </cell>
          <cell r="C1949" t="str">
            <v>414711295</v>
          </cell>
          <cell r="D1949" t="str">
            <v>FLEXTUENTI</v>
          </cell>
          <cell r="E1949" t="str">
            <v>DESPACHO</v>
          </cell>
          <cell r="F1949" t="str">
            <v>NORMAL</v>
          </cell>
          <cell r="G1949" t="str">
            <v>031080414711295</v>
          </cell>
          <cell r="H1949">
            <v>44942</v>
          </cell>
          <cell r="I1949" t="str">
            <v>INCIDENCIA</v>
          </cell>
          <cell r="J1949">
            <v>44944</v>
          </cell>
          <cell r="K1949" t="str">
            <v>Fredi Arteaga</v>
          </cell>
          <cell r="L1949" t="str">
            <v>OFICINA TRAMACO PORTETE</v>
          </cell>
          <cell r="M1949" t="str">
            <v>0906969829</v>
          </cell>
          <cell r="N1949" t="str">
            <v>0985191389/0990925505</v>
          </cell>
          <cell r="O1949" t="str">
            <v/>
          </cell>
          <cell r="P1949" t="str">
            <v>GUAYAQUIL</v>
          </cell>
          <cell r="Q1949" t="str">
            <v>GUAYAQUIL</v>
          </cell>
          <cell r="R1949" t="str">
            <v>GUAYAS</v>
          </cell>
          <cell r="T1949" t="str">
            <v>TRAMACO</v>
          </cell>
          <cell r="U1949" t="str">
            <v>FLEXNETUIO_GYE</v>
          </cell>
          <cell r="V1949">
            <v>1</v>
          </cell>
          <cell r="W1949">
            <v>1</v>
          </cell>
          <cell r="X1949" t="str">
            <v>FLEXNET ECUADOR - FLEXTUENTI</v>
          </cell>
          <cell r="Y1949" t="str">
            <v>CALLE 28 DE JUNIO S/N Y GARCIA MORENO ENTRADA LLANO GRANDE</v>
          </cell>
        </row>
        <row r="1950">
          <cell r="A1950" t="str">
            <v>414711299</v>
          </cell>
          <cell r="B1950">
            <v>496869</v>
          </cell>
          <cell r="C1950" t="str">
            <v>414711299</v>
          </cell>
          <cell r="D1950" t="str">
            <v>FLEXTUENTI</v>
          </cell>
          <cell r="E1950" t="str">
            <v>DESPACHO</v>
          </cell>
          <cell r="F1950" t="str">
            <v>NORMAL</v>
          </cell>
          <cell r="G1950" t="str">
            <v>031080414711299</v>
          </cell>
          <cell r="H1950">
            <v>44942</v>
          </cell>
          <cell r="I1950" t="str">
            <v>ENTREGADO</v>
          </cell>
          <cell r="J1950">
            <v>44943</v>
          </cell>
          <cell r="K1950" t="str">
            <v>Antonio Chancay</v>
          </cell>
          <cell r="L1950" t="str">
            <v>PASCUALES  BIBLIAN MNZ 363 SLR 12 AV 37 NO</v>
          </cell>
          <cell r="M1950" t="str">
            <v>0917328635</v>
          </cell>
          <cell r="N1950" t="str">
            <v>0967487053/0963782747</v>
          </cell>
          <cell r="O1950" t="str">
            <v/>
          </cell>
          <cell r="P1950" t="str">
            <v>GUAYAQUIL</v>
          </cell>
          <cell r="Q1950" t="str">
            <v>GUAYAQUIL</v>
          </cell>
          <cell r="R1950" t="str">
            <v>GUAYAS</v>
          </cell>
          <cell r="T1950" t="str">
            <v>TRAMACO</v>
          </cell>
          <cell r="U1950" t="str">
            <v>FLEXNETUIO_GYE</v>
          </cell>
          <cell r="V1950">
            <v>1</v>
          </cell>
          <cell r="W1950">
            <v>1</v>
          </cell>
          <cell r="X1950" t="str">
            <v>FLEXNET ECUADOR - FLEXTUENTI</v>
          </cell>
          <cell r="Y1950" t="str">
            <v>CALLE 28 DE JUNIO S/N Y GARCIA MORENO ENTRADA LLANO GRANDE</v>
          </cell>
        </row>
        <row r="1951">
          <cell r="A1951" t="str">
            <v>414711302</v>
          </cell>
          <cell r="B1951">
            <v>496870</v>
          </cell>
          <cell r="C1951" t="str">
            <v>414711302</v>
          </cell>
          <cell r="D1951" t="str">
            <v>FLEXTUENTI</v>
          </cell>
          <cell r="E1951" t="str">
            <v>DESPACHO</v>
          </cell>
          <cell r="F1951" t="str">
            <v>NORMAL</v>
          </cell>
          <cell r="G1951" t="str">
            <v>IC4737</v>
          </cell>
          <cell r="H1951">
            <v>44942</v>
          </cell>
          <cell r="I1951" t="str">
            <v>ENTREGADO</v>
          </cell>
          <cell r="J1951">
            <v>44943</v>
          </cell>
          <cell r="K1951" t="str">
            <v>JOHNSON FABRICIO PALTA ABRIGO</v>
          </cell>
          <cell r="L1951" t="str">
            <v>EL VECINO   AV ESPANA SN  AV ELIA LIUT</v>
          </cell>
          <cell r="M1951" t="str">
            <v>1104777188</v>
          </cell>
          <cell r="N1951" t="str">
            <v>0968563391/0990466514</v>
          </cell>
          <cell r="O1951" t="str">
            <v/>
          </cell>
          <cell r="P1951" t="str">
            <v>CUENCA</v>
          </cell>
          <cell r="Q1951" t="str">
            <v>CUENCA</v>
          </cell>
          <cell r="R1951" t="str">
            <v>AZUAY</v>
          </cell>
          <cell r="T1951" t="str">
            <v>ITSACOURIER</v>
          </cell>
          <cell r="U1951" t="str">
            <v>FLEXNETUIO_PROVINCIA</v>
          </cell>
          <cell r="V1951">
            <v>1</v>
          </cell>
          <cell r="W1951">
            <v>1</v>
          </cell>
          <cell r="X1951" t="str">
            <v>FLEXNET ECUADOR - FLEXTUENTI</v>
          </cell>
          <cell r="Y1951" t="str">
            <v>CALLE 28 DE JUNIO S/N Y GARCIA MORENO ENTRADA LLANO GRANDE</v>
          </cell>
        </row>
        <row r="1952">
          <cell r="A1952" t="str">
            <v>414711331</v>
          </cell>
          <cell r="B1952">
            <v>496871</v>
          </cell>
          <cell r="C1952" t="str">
            <v>414711331</v>
          </cell>
          <cell r="D1952" t="str">
            <v>FLEXTUENTI</v>
          </cell>
          <cell r="E1952" t="str">
            <v>DESPACHO</v>
          </cell>
          <cell r="F1952" t="str">
            <v>NORMAL</v>
          </cell>
          <cell r="G1952" t="str">
            <v>FT79973</v>
          </cell>
          <cell r="H1952">
            <v>44942</v>
          </cell>
          <cell r="I1952" t="str">
            <v>ENTREGADO</v>
          </cell>
          <cell r="J1952">
            <v>44943</v>
          </cell>
          <cell r="K1952" t="str">
            <v>Jeannet Duque</v>
          </cell>
          <cell r="L1952" t="str">
            <v>SAN ANTONIO (PI)  CALLE LULUMBAMBA S2 218 CALLE SANTA ANA</v>
          </cell>
          <cell r="M1952" t="str">
            <v>1706814512</v>
          </cell>
          <cell r="N1952" t="str">
            <v>0969056593/0987267569</v>
          </cell>
          <cell r="O1952" t="str">
            <v/>
          </cell>
          <cell r="P1952" t="str">
            <v>QUITO</v>
          </cell>
          <cell r="Q1952" t="str">
            <v>QUITO</v>
          </cell>
          <cell r="R1952" t="str">
            <v>PICHINCHA</v>
          </cell>
          <cell r="T1952" t="str">
            <v>FLEXTRANS UIO</v>
          </cell>
          <cell r="U1952" t="str">
            <v>FLEXNETUIO_LOCAL</v>
          </cell>
          <cell r="V1952">
            <v>1</v>
          </cell>
          <cell r="W1952">
            <v>1</v>
          </cell>
          <cell r="X1952" t="str">
            <v>FLEXNET ECUADOR - FLEXTUENTI</v>
          </cell>
          <cell r="Y1952" t="str">
            <v>CALLE 28 DE JUNIO S/N Y GARCIA MORENO ENTRADA LLANO GRANDE</v>
          </cell>
        </row>
        <row r="1953">
          <cell r="A1953" t="str">
            <v>414711337</v>
          </cell>
          <cell r="B1953">
            <v>496872</v>
          </cell>
          <cell r="C1953" t="str">
            <v>414711337</v>
          </cell>
          <cell r="D1953" t="str">
            <v>FLEXTUENTI</v>
          </cell>
          <cell r="E1953" t="str">
            <v>DESPACHO</v>
          </cell>
          <cell r="F1953" t="str">
            <v>NORMAL</v>
          </cell>
          <cell r="G1953" t="str">
            <v>FT79949</v>
          </cell>
          <cell r="H1953">
            <v>44942</v>
          </cell>
          <cell r="I1953" t="str">
            <v>ENTREGADO</v>
          </cell>
          <cell r="J1953">
            <v>44943</v>
          </cell>
          <cell r="K1953" t="str">
            <v>Raul Vera</v>
          </cell>
          <cell r="L1953" t="str">
            <v>FEBRES CORDERO  CALLEJON 12  DPTO 102 ENTRE VENEZUELA Y COLOMBIA</v>
          </cell>
          <cell r="M1953" t="str">
            <v>0908992068</v>
          </cell>
          <cell r="N1953" t="str">
            <v>0984441356/0998037442</v>
          </cell>
          <cell r="O1953" t="str">
            <v/>
          </cell>
          <cell r="P1953" t="str">
            <v>GUAYAQUIL</v>
          </cell>
          <cell r="Q1953" t="str">
            <v>GUAYAQUIL</v>
          </cell>
          <cell r="R1953" t="str">
            <v>GUAYAS</v>
          </cell>
          <cell r="T1953" t="str">
            <v>ITSACOURIER</v>
          </cell>
          <cell r="U1953" t="str">
            <v>FLEXNETUIO_GYE</v>
          </cell>
          <cell r="V1953">
            <v>1</v>
          </cell>
          <cell r="W1953">
            <v>1</v>
          </cell>
          <cell r="X1953" t="str">
            <v>FLEXNET ECUADOR - FLEXTUENTI</v>
          </cell>
          <cell r="Y1953" t="str">
            <v>CALLE 28 DE JUNIO S/N Y GARCIA MORENO ENTRADA LLANO GRANDE</v>
          </cell>
        </row>
        <row r="1954">
          <cell r="A1954" t="str">
            <v>414711342</v>
          </cell>
          <cell r="B1954">
            <v>496873</v>
          </cell>
          <cell r="C1954" t="str">
            <v>414711342</v>
          </cell>
          <cell r="D1954" t="str">
            <v>FLEXTUENTI</v>
          </cell>
          <cell r="E1954" t="str">
            <v>DESPACHO</v>
          </cell>
          <cell r="F1954" t="str">
            <v>NORMAL</v>
          </cell>
          <cell r="G1954" t="str">
            <v>031080414711342</v>
          </cell>
          <cell r="H1954">
            <v>44942</v>
          </cell>
          <cell r="I1954" t="str">
            <v>ENTREGADO</v>
          </cell>
          <cell r="J1954">
            <v>44943</v>
          </cell>
          <cell r="K1954" t="str">
            <v>Nelson Torres</v>
          </cell>
          <cell r="L1954" t="str">
            <v>PICOAZA  AV 5 DE JUNIO SN CALLE I</v>
          </cell>
          <cell r="M1954" t="str">
            <v>1351094972</v>
          </cell>
          <cell r="N1954" t="str">
            <v>0983266308/0983266308</v>
          </cell>
          <cell r="O1954" t="str">
            <v/>
          </cell>
          <cell r="P1954" t="str">
            <v>PORTOVIEJO</v>
          </cell>
          <cell r="Q1954" t="str">
            <v>PORTOVIEJO</v>
          </cell>
          <cell r="R1954" t="str">
            <v>MANABI</v>
          </cell>
          <cell r="T1954" t="str">
            <v>TRAMACO</v>
          </cell>
          <cell r="U1954" t="str">
            <v>FLEXNETUIO_PROVINCIA</v>
          </cell>
          <cell r="V1954">
            <v>1</v>
          </cell>
          <cell r="W1954">
            <v>1</v>
          </cell>
          <cell r="X1954" t="str">
            <v>FLEXNET ECUADOR - FLEXTUENTI</v>
          </cell>
          <cell r="Y1954" t="str">
            <v>CALLE 28 DE JUNIO S/N Y GARCIA MORENO ENTRADA LLANO GRANDE</v>
          </cell>
        </row>
        <row r="1955">
          <cell r="A1955" t="str">
            <v>414711400</v>
          </cell>
          <cell r="B1955">
            <v>496874</v>
          </cell>
          <cell r="C1955" t="str">
            <v>414711400</v>
          </cell>
          <cell r="D1955" t="str">
            <v>FLEXTUENTI</v>
          </cell>
          <cell r="E1955" t="str">
            <v>DESPACHO</v>
          </cell>
          <cell r="F1955" t="str">
            <v>NORMAL</v>
          </cell>
          <cell r="G1955" t="str">
            <v>031080414711400</v>
          </cell>
          <cell r="H1955">
            <v>44942</v>
          </cell>
          <cell r="I1955" t="str">
            <v>ENTREGADO</v>
          </cell>
          <cell r="J1955">
            <v>44943</v>
          </cell>
          <cell r="K1955" t="str">
            <v>Magalis Cecibell Ramirez Alava</v>
          </cell>
          <cell r="L1955" t="str">
            <v>18 DE OCTUBRE  CALLE  27 DE JUNIO  SAN  EDUCADORES Y AMIGOS</v>
          </cell>
          <cell r="M1955" t="str">
            <v>1305007534</v>
          </cell>
          <cell r="N1955" t="str">
            <v>0990846756/0997946865</v>
          </cell>
          <cell r="O1955" t="str">
            <v/>
          </cell>
          <cell r="P1955" t="str">
            <v>PORTOVIEJO</v>
          </cell>
          <cell r="Q1955" t="str">
            <v>PORTOVIEJO</v>
          </cell>
          <cell r="R1955" t="str">
            <v>MANABI</v>
          </cell>
          <cell r="T1955" t="str">
            <v>TRAMACO</v>
          </cell>
          <cell r="U1955" t="str">
            <v>FLEXNETUIO_PROVINCIA</v>
          </cell>
          <cell r="V1955">
            <v>1</v>
          </cell>
          <cell r="W1955">
            <v>1</v>
          </cell>
          <cell r="X1955" t="str">
            <v>FLEXNET ECUADOR - FLEXTUENTI</v>
          </cell>
          <cell r="Y1955" t="str">
            <v>CALLE 28 DE JUNIO S/N Y GARCIA MORENO ENTRADA LLANO GRANDE</v>
          </cell>
        </row>
        <row r="1956">
          <cell r="A1956" t="str">
            <v>414711419</v>
          </cell>
          <cell r="B1956">
            <v>496875</v>
          </cell>
          <cell r="C1956" t="str">
            <v>414711419</v>
          </cell>
          <cell r="D1956" t="str">
            <v>FLEXTUENTI</v>
          </cell>
          <cell r="E1956" t="str">
            <v>DESPACHO</v>
          </cell>
          <cell r="F1956" t="str">
            <v>NORMAL</v>
          </cell>
          <cell r="G1956" t="str">
            <v>FT79972</v>
          </cell>
          <cell r="H1956">
            <v>44942</v>
          </cell>
          <cell r="I1956" t="str">
            <v>ENTREGADO</v>
          </cell>
          <cell r="J1956">
            <v>44943</v>
          </cell>
          <cell r="K1956" t="str">
            <v>Maria Belen Montes de Oca Castellanos</v>
          </cell>
          <cell r="L1956" t="str">
            <v>KENNEDY CALLE ABELARDO MONTALVO  E5 96  ALBERTO FREILE</v>
          </cell>
          <cell r="M1956" t="str">
            <v>1718528753</v>
          </cell>
          <cell r="N1956" t="str">
            <v>0999807217/0979164691</v>
          </cell>
          <cell r="O1956" t="str">
            <v/>
          </cell>
          <cell r="P1956" t="str">
            <v>QUITO</v>
          </cell>
          <cell r="Q1956" t="str">
            <v>QUITO</v>
          </cell>
          <cell r="R1956" t="str">
            <v>PICHINCHA</v>
          </cell>
          <cell r="T1956" t="str">
            <v>FLEXTRANS UIO</v>
          </cell>
          <cell r="U1956" t="str">
            <v>FLEXNETUIO_LOCAL</v>
          </cell>
          <cell r="V1956">
            <v>1</v>
          </cell>
          <cell r="W1956">
            <v>1</v>
          </cell>
          <cell r="X1956" t="str">
            <v>FLEXNET ECUADOR - FLEXTUENTI</v>
          </cell>
          <cell r="Y1956" t="str">
            <v>CALLE 28 DE JUNIO S/N Y GARCIA MORENO ENTRADA LLANO GRANDE</v>
          </cell>
        </row>
        <row r="1957">
          <cell r="A1957" t="str">
            <v>414711420</v>
          </cell>
          <cell r="B1957">
            <v>496876</v>
          </cell>
          <cell r="C1957" t="str">
            <v>414711420</v>
          </cell>
          <cell r="D1957" t="str">
            <v>FLEXTUENTI</v>
          </cell>
          <cell r="E1957" t="str">
            <v>DESPACHO</v>
          </cell>
          <cell r="F1957" t="str">
            <v>NORMAL</v>
          </cell>
          <cell r="G1957" t="str">
            <v>FT79971</v>
          </cell>
          <cell r="H1957">
            <v>44942</v>
          </cell>
          <cell r="I1957" t="str">
            <v>ENTREGADO</v>
          </cell>
          <cell r="J1957">
            <v>44943</v>
          </cell>
          <cell r="K1957" t="str">
            <v>Andrea Espinoza</v>
          </cell>
          <cell r="L1957" t="str">
            <v>CUMBAYA  AV INTEROCEANICA SN PJE EL VALLE</v>
          </cell>
          <cell r="M1957" t="str">
            <v>1727159053</v>
          </cell>
          <cell r="N1957" t="str">
            <v>0983728620/0983728620</v>
          </cell>
          <cell r="O1957" t="str">
            <v/>
          </cell>
          <cell r="P1957" t="str">
            <v>QUITO</v>
          </cell>
          <cell r="Q1957" t="str">
            <v>QUITO</v>
          </cell>
          <cell r="R1957" t="str">
            <v>PICHINCHA</v>
          </cell>
          <cell r="T1957" t="str">
            <v>FLEXTRANS UIO</v>
          </cell>
          <cell r="U1957" t="str">
            <v>FLEXNETUIO_LOCAL</v>
          </cell>
          <cell r="V1957">
            <v>1</v>
          </cell>
          <cell r="W1957">
            <v>1</v>
          </cell>
          <cell r="X1957" t="str">
            <v>FLEXNET ECUADOR - FLEXTUENTI</v>
          </cell>
          <cell r="Y1957" t="str">
            <v>CALLE 28 DE JUNIO S/N Y GARCIA MORENO ENTRADA LLANO GRANDE</v>
          </cell>
        </row>
        <row r="1958">
          <cell r="A1958" t="str">
            <v>414711443</v>
          </cell>
          <cell r="B1958">
            <v>496877</v>
          </cell>
          <cell r="C1958" t="str">
            <v>414711443</v>
          </cell>
          <cell r="D1958" t="str">
            <v>FLEXTUENTI</v>
          </cell>
          <cell r="E1958" t="str">
            <v>DESPACHO</v>
          </cell>
          <cell r="F1958" t="str">
            <v>NORMAL</v>
          </cell>
          <cell r="G1958" t="str">
            <v>FT79970</v>
          </cell>
          <cell r="H1958">
            <v>44942</v>
          </cell>
          <cell r="I1958" t="str">
            <v>ENTREGADO</v>
          </cell>
          <cell r="J1958">
            <v>44943</v>
          </cell>
          <cell r="K1958" t="str">
            <v>William Caiza</v>
          </cell>
          <cell r="L1958" t="str">
            <v>POMASQUI  AV LA PAMPA  LT 8  SN O CALLE E1T</v>
          </cell>
          <cell r="M1958" t="str">
            <v>1718549908</v>
          </cell>
          <cell r="N1958" t="str">
            <v>0993809852/0987179025</v>
          </cell>
          <cell r="O1958" t="str">
            <v/>
          </cell>
          <cell r="P1958" t="str">
            <v>QUITO</v>
          </cell>
          <cell r="Q1958" t="str">
            <v>QUITO</v>
          </cell>
          <cell r="R1958" t="str">
            <v>PICHINCHA</v>
          </cell>
          <cell r="T1958" t="str">
            <v>FLEXTRANS UIO</v>
          </cell>
          <cell r="U1958" t="str">
            <v>FLEXNETUIO_LOCAL</v>
          </cell>
          <cell r="V1958">
            <v>1</v>
          </cell>
          <cell r="W1958">
            <v>1</v>
          </cell>
          <cell r="X1958" t="str">
            <v>FLEXNET ECUADOR - FLEXTUENTI</v>
          </cell>
          <cell r="Y1958" t="str">
            <v>CALLE 28 DE JUNIO S/N Y GARCIA MORENO ENTRADA LLANO GRANDE</v>
          </cell>
        </row>
        <row r="1959">
          <cell r="A1959" t="str">
            <v>414711461</v>
          </cell>
          <cell r="B1959">
            <v>496878</v>
          </cell>
          <cell r="C1959" t="str">
            <v>414711461</v>
          </cell>
          <cell r="D1959" t="str">
            <v>FLEXTUENTI</v>
          </cell>
          <cell r="E1959" t="str">
            <v>DESPACHO</v>
          </cell>
          <cell r="F1959" t="str">
            <v>NORMAL</v>
          </cell>
          <cell r="G1959" t="str">
            <v>031080414711461</v>
          </cell>
          <cell r="H1959">
            <v>44942</v>
          </cell>
          <cell r="I1959" t="str">
            <v>ENTREGADO</v>
          </cell>
          <cell r="J1959">
            <v>44943</v>
          </cell>
          <cell r="K1959" t="str">
            <v>TATIANA KARINA MENDIETA CALVA</v>
          </cell>
          <cell r="L1959" t="str">
            <v>BOMBOLI   AV  PUERTO ILA SN TEODORO WOLF</v>
          </cell>
          <cell r="M1959" t="str">
            <v>1718664707</v>
          </cell>
          <cell r="N1959" t="str">
            <v>0983815526/0999168410</v>
          </cell>
          <cell r="O1959" t="str">
            <v/>
          </cell>
          <cell r="P1959" t="str">
            <v>SANTO DOMINGO</v>
          </cell>
          <cell r="Q1959" t="str">
            <v>SANTO DOMINGO</v>
          </cell>
          <cell r="R1959" t="str">
            <v>SANTO DOMINGO DE LOS TSACHILAS</v>
          </cell>
          <cell r="T1959" t="str">
            <v>TRAMACO</v>
          </cell>
          <cell r="U1959" t="str">
            <v>FLEXNETUIO_PROVINCIA</v>
          </cell>
          <cell r="V1959">
            <v>1</v>
          </cell>
          <cell r="W1959">
            <v>1</v>
          </cell>
          <cell r="X1959" t="str">
            <v>FLEXNET ECUADOR - FLEXTUENTI</v>
          </cell>
          <cell r="Y1959" t="str">
            <v>CALLE 28 DE JUNIO S/N Y GARCIA MORENO ENTRADA LLANO GRANDE</v>
          </cell>
        </row>
        <row r="1960">
          <cell r="A1960" t="str">
            <v>414712714</v>
          </cell>
          <cell r="B1960">
            <v>496879</v>
          </cell>
          <cell r="C1960" t="str">
            <v>414712714</v>
          </cell>
          <cell r="D1960" t="str">
            <v>FLEXTUENTI</v>
          </cell>
          <cell r="E1960" t="str">
            <v>DESPACHO</v>
          </cell>
          <cell r="F1960" t="str">
            <v>NORMAL</v>
          </cell>
          <cell r="G1960" t="str">
            <v>FT79969</v>
          </cell>
          <cell r="H1960">
            <v>44942</v>
          </cell>
          <cell r="I1960" t="str">
            <v>ENTREGADO</v>
          </cell>
          <cell r="J1960">
            <v>44943</v>
          </cell>
          <cell r="K1960" t="str">
            <v>Diego Sanchez</v>
          </cell>
          <cell r="L1960" t="str">
            <v>LA CONCEPCION CALLE JUAN ARAUZ  N52 103 AMALIA EGUIGUREN</v>
          </cell>
          <cell r="M1960" t="str">
            <v>1706859434</v>
          </cell>
          <cell r="N1960" t="str">
            <v>0964219563/0978727304</v>
          </cell>
          <cell r="O1960" t="str">
            <v/>
          </cell>
          <cell r="P1960" t="str">
            <v>QUITO</v>
          </cell>
          <cell r="Q1960" t="str">
            <v>QUITO</v>
          </cell>
          <cell r="R1960" t="str">
            <v>PICHINCHA</v>
          </cell>
          <cell r="T1960" t="str">
            <v>FLEXTRANS UIO</v>
          </cell>
          <cell r="U1960" t="str">
            <v>FLEXNETUIO_LOCAL</v>
          </cell>
          <cell r="V1960">
            <v>1</v>
          </cell>
          <cell r="W1960">
            <v>1</v>
          </cell>
          <cell r="X1960" t="str">
            <v>FLEXNET ECUADOR - FLEXTUENTI</v>
          </cell>
          <cell r="Y1960" t="str">
            <v>CALLE 28 DE JUNIO S/N Y GARCIA MORENO ENTRADA LLANO GRANDE</v>
          </cell>
        </row>
        <row r="1961">
          <cell r="A1961" t="str">
            <v>414712718</v>
          </cell>
          <cell r="B1961">
            <v>496880</v>
          </cell>
          <cell r="C1961" t="str">
            <v>414712718</v>
          </cell>
          <cell r="D1961" t="str">
            <v>FLEXTUENTI</v>
          </cell>
          <cell r="E1961" t="str">
            <v>DESPACHO</v>
          </cell>
          <cell r="F1961" t="str">
            <v>NORMAL</v>
          </cell>
          <cell r="G1961" t="str">
            <v>FT79968</v>
          </cell>
          <cell r="H1961">
            <v>44942</v>
          </cell>
          <cell r="I1961" t="str">
            <v>ENTREGADO</v>
          </cell>
          <cell r="J1961">
            <v>44943</v>
          </cell>
          <cell r="K1961" t="str">
            <v>Melida Jimenez</v>
          </cell>
          <cell r="L1961" t="str">
            <v>PUENGASI   CALLE B SN CALLE T</v>
          </cell>
          <cell r="M1961" t="str">
            <v>1714120852</v>
          </cell>
          <cell r="N1961" t="str">
            <v>0980377910/0980377910</v>
          </cell>
          <cell r="O1961" t="str">
            <v/>
          </cell>
          <cell r="P1961" t="str">
            <v>QUITO</v>
          </cell>
          <cell r="Q1961" t="str">
            <v>QUITO</v>
          </cell>
          <cell r="R1961" t="str">
            <v>PICHINCHA</v>
          </cell>
          <cell r="T1961" t="str">
            <v>FLEXTRANS UIO</v>
          </cell>
          <cell r="U1961" t="str">
            <v>FLEXNETUIO_LOCAL</v>
          </cell>
          <cell r="V1961">
            <v>1</v>
          </cell>
          <cell r="W1961">
            <v>1</v>
          </cell>
          <cell r="X1961" t="str">
            <v>FLEXNET ECUADOR - FLEXTUENTI</v>
          </cell>
          <cell r="Y1961" t="str">
            <v>CALLE 28 DE JUNIO S/N Y GARCIA MORENO ENTRADA LLANO GRANDE</v>
          </cell>
        </row>
        <row r="1962">
          <cell r="A1962" t="str">
            <v>414712720</v>
          </cell>
          <cell r="B1962">
            <v>496881</v>
          </cell>
          <cell r="C1962" t="str">
            <v>414712720</v>
          </cell>
          <cell r="D1962" t="str">
            <v>FLEXTUENTI</v>
          </cell>
          <cell r="E1962" t="str">
            <v>DESPACHO</v>
          </cell>
          <cell r="F1962" t="str">
            <v>DERIVADO PICK UP</v>
          </cell>
          <cell r="G1962" t="str">
            <v>031080414712720</v>
          </cell>
          <cell r="H1962">
            <v>44942</v>
          </cell>
          <cell r="I1962" t="str">
            <v>ENTREGADO</v>
          </cell>
          <cell r="J1962">
            <v>44943</v>
          </cell>
          <cell r="K1962" t="str">
            <v>Diego Vinicio Ona Cayo</v>
          </cell>
          <cell r="L1962" t="str">
            <v>OFICINA TRAMACO LATACUNGA</v>
          </cell>
          <cell r="M1962" t="str">
            <v>0504153347</v>
          </cell>
          <cell r="N1962" t="str">
            <v>0962645738/0968404097</v>
          </cell>
          <cell r="O1962" t="str">
            <v/>
          </cell>
          <cell r="P1962" t="str">
            <v>LATACUNGA</v>
          </cell>
          <cell r="Q1962" t="str">
            <v>LATACUNGA</v>
          </cell>
          <cell r="R1962" t="str">
            <v>COTOPAXI</v>
          </cell>
          <cell r="T1962" t="str">
            <v>TRAMACO</v>
          </cell>
          <cell r="U1962" t="str">
            <v>FLEXNETUIO_PROVINCIA</v>
          </cell>
          <cell r="V1962">
            <v>1</v>
          </cell>
          <cell r="W1962">
            <v>1</v>
          </cell>
          <cell r="X1962" t="str">
            <v>FLEXNET ECUADOR - FLEXTUENTI</v>
          </cell>
          <cell r="Y1962" t="str">
            <v>CALLE 28 DE JUNIO S/N Y GARCIA MORENO ENTRADA LLANO GRANDE</v>
          </cell>
        </row>
        <row r="1963">
          <cell r="A1963" t="str">
            <v>414712787</v>
          </cell>
          <cell r="B1963">
            <v>496882</v>
          </cell>
          <cell r="C1963" t="str">
            <v>414712787</v>
          </cell>
          <cell r="D1963" t="str">
            <v>FLEXTUENTI</v>
          </cell>
          <cell r="E1963" t="str">
            <v>DESPACHO</v>
          </cell>
          <cell r="F1963" t="str">
            <v>NORMAL</v>
          </cell>
          <cell r="G1963" t="str">
            <v>031080414712787</v>
          </cell>
          <cell r="H1963">
            <v>44942</v>
          </cell>
          <cell r="I1963" t="str">
            <v>EN_TRANSITO</v>
          </cell>
          <cell r="J1963">
            <v>44942</v>
          </cell>
          <cell r="K1963" t="str">
            <v>Vanessa Vera</v>
          </cell>
          <cell r="L1963" t="str">
            <v>SANTA LUCIA CALLE NESTOR RIVADENEIRA FAJARDO SN  CALLE DOMINGO SALAME IDROVO</v>
          </cell>
          <cell r="M1963" t="str">
            <v>0921316816</v>
          </cell>
          <cell r="N1963" t="str">
            <v>0986564609/0986564609</v>
          </cell>
          <cell r="O1963" t="str">
            <v/>
          </cell>
          <cell r="P1963" t="str">
            <v>SANTA LUCIA</v>
          </cell>
          <cell r="Q1963" t="str">
            <v>SANTA LUCIA</v>
          </cell>
          <cell r="R1963" t="str">
            <v>GUAYAS</v>
          </cell>
          <cell r="T1963" t="str">
            <v>TRAMACO</v>
          </cell>
          <cell r="U1963" t="str">
            <v>FLEXNETUIO_PROVINCIA</v>
          </cell>
          <cell r="V1963">
            <v>1</v>
          </cell>
          <cell r="W1963">
            <v>1</v>
          </cell>
          <cell r="X1963" t="str">
            <v>FLEXNET ECUADOR - FLEXTUENTI</v>
          </cell>
          <cell r="Y1963" t="str">
            <v>CALLE 28 DE JUNIO S/N Y GARCIA MORENO ENTRADA LLANO GRANDE</v>
          </cell>
        </row>
        <row r="1964">
          <cell r="A1964" t="str">
            <v>414712796</v>
          </cell>
          <cell r="B1964">
            <v>496883</v>
          </cell>
          <cell r="C1964" t="str">
            <v>414712796</v>
          </cell>
          <cell r="D1964" t="str">
            <v>FLEXTUENTI</v>
          </cell>
          <cell r="E1964" t="str">
            <v>DESPACHO</v>
          </cell>
          <cell r="F1964" t="str">
            <v>NORMAL</v>
          </cell>
          <cell r="G1964" t="str">
            <v>FT79967</v>
          </cell>
          <cell r="H1964">
            <v>44942</v>
          </cell>
          <cell r="I1964" t="str">
            <v>EN_TRANSITO</v>
          </cell>
          <cell r="J1964">
            <v>44943</v>
          </cell>
          <cell r="K1964" t="str">
            <v>Aldair Cando</v>
          </cell>
          <cell r="L1964" t="str">
            <v>GUAMANI  LEONIDAS DUBLES SN E3J</v>
          </cell>
          <cell r="M1964" t="str">
            <v>0401812953</v>
          </cell>
          <cell r="N1964" t="str">
            <v>0995383722/0995383722</v>
          </cell>
          <cell r="O1964" t="str">
            <v/>
          </cell>
          <cell r="P1964" t="str">
            <v>QUITO</v>
          </cell>
          <cell r="Q1964" t="str">
            <v>QUITO</v>
          </cell>
          <cell r="R1964" t="str">
            <v>PICHINCHA</v>
          </cell>
          <cell r="T1964" t="str">
            <v>FLEXTRANS UIO</v>
          </cell>
          <cell r="U1964" t="str">
            <v>FLEXNETUIO_LOCAL</v>
          </cell>
          <cell r="V1964">
            <v>1</v>
          </cell>
          <cell r="W1964">
            <v>1</v>
          </cell>
          <cell r="X1964" t="str">
            <v>FLEXNET ECUADOR - FLEXTUENTI</v>
          </cell>
          <cell r="Y1964" t="str">
            <v>CALLE 28 DE JUNIO S/N Y GARCIA MORENO ENTRADA LLANO GRANDE</v>
          </cell>
        </row>
        <row r="1965">
          <cell r="A1965" t="str">
            <v>414712839</v>
          </cell>
          <cell r="B1965">
            <v>496884</v>
          </cell>
          <cell r="C1965" t="str">
            <v>414712839</v>
          </cell>
          <cell r="D1965" t="str">
            <v>FLEXTUENTI</v>
          </cell>
          <cell r="E1965" t="str">
            <v>DESPACHO</v>
          </cell>
          <cell r="F1965" t="str">
            <v>NORMAL</v>
          </cell>
          <cell r="G1965" t="str">
            <v>IC4739</v>
          </cell>
          <cell r="H1965">
            <v>44942</v>
          </cell>
          <cell r="I1965" t="str">
            <v>ENTREGADO</v>
          </cell>
          <cell r="J1965">
            <v>44944</v>
          </cell>
          <cell r="K1965" t="str">
            <v>Graciela Pena</v>
          </cell>
          <cell r="L1965" t="str">
            <v>YANUNCAY CALLE FRAY GASPAR DE CARVAJAL N2 85  AV  DON BOSCO</v>
          </cell>
          <cell r="M1965" t="str">
            <v>0103617957</v>
          </cell>
          <cell r="N1965" t="str">
            <v>0996460437/0982159087</v>
          </cell>
          <cell r="O1965" t="str">
            <v/>
          </cell>
          <cell r="P1965" t="str">
            <v>CUENCA</v>
          </cell>
          <cell r="Q1965" t="str">
            <v>CUENCA</v>
          </cell>
          <cell r="R1965" t="str">
            <v>AZUAY</v>
          </cell>
          <cell r="T1965" t="str">
            <v>ITSACOURIER</v>
          </cell>
          <cell r="U1965" t="str">
            <v>FLEXNETUIO_PROVINCIA</v>
          </cell>
          <cell r="V1965">
            <v>1</v>
          </cell>
          <cell r="W1965">
            <v>1</v>
          </cell>
          <cell r="X1965" t="str">
            <v>FLEXNET ECUADOR - FLEXTUENTI</v>
          </cell>
          <cell r="Y1965" t="str">
            <v>CALLE 28 DE JUNIO S/N Y GARCIA MORENO ENTRADA LLANO GRANDE</v>
          </cell>
        </row>
        <row r="1966">
          <cell r="A1966" t="str">
            <v>414712841</v>
          </cell>
          <cell r="B1966">
            <v>496885</v>
          </cell>
          <cell r="C1966" t="str">
            <v>414712841</v>
          </cell>
          <cell r="D1966" t="str">
            <v>FLEXTUENTI</v>
          </cell>
          <cell r="E1966" t="str">
            <v>DESPACHO</v>
          </cell>
          <cell r="F1966" t="str">
            <v>NORMAL</v>
          </cell>
          <cell r="G1966" t="str">
            <v>FT79948</v>
          </cell>
          <cell r="H1966">
            <v>44942</v>
          </cell>
          <cell r="I1966" t="str">
            <v>ENTREGADO</v>
          </cell>
          <cell r="J1966">
            <v>44943</v>
          </cell>
          <cell r="K1966" t="str">
            <v>LUIS ENRIQUE SUAREZ</v>
          </cell>
          <cell r="L1966" t="str">
            <v>XIMENA  AVENIDA 5 SE MNZ 1491  VILLA 20 LOS ESTEROS</v>
          </cell>
          <cell r="M1966" t="str">
            <v>0920891363</v>
          </cell>
          <cell r="N1966" t="str">
            <v>0978877417/0981816288</v>
          </cell>
          <cell r="O1966" t="str">
            <v/>
          </cell>
          <cell r="P1966" t="str">
            <v>GUAYAQUIL</v>
          </cell>
          <cell r="Q1966" t="str">
            <v>GUAYAQUIL</v>
          </cell>
          <cell r="R1966" t="str">
            <v>GUAYAS</v>
          </cell>
          <cell r="T1966" t="str">
            <v>ITSACOURIER</v>
          </cell>
          <cell r="U1966" t="str">
            <v>FLEXNETUIO_GYE</v>
          </cell>
          <cell r="V1966">
            <v>1</v>
          </cell>
          <cell r="W1966">
            <v>1</v>
          </cell>
          <cell r="X1966" t="str">
            <v>FLEXNET ECUADOR - FLEXTUENTI</v>
          </cell>
          <cell r="Y1966" t="str">
            <v>CALLE 28 DE JUNIO S/N Y GARCIA MORENO ENTRADA LLANO GRANDE</v>
          </cell>
        </row>
        <row r="1967">
          <cell r="A1967" t="str">
            <v>414712924</v>
          </cell>
          <cell r="B1967">
            <v>496886</v>
          </cell>
          <cell r="C1967" t="str">
            <v>414712924</v>
          </cell>
          <cell r="D1967" t="str">
            <v>FLEXTUENTI</v>
          </cell>
          <cell r="E1967" t="str">
            <v>DESPACHO</v>
          </cell>
          <cell r="F1967" t="str">
            <v>DERIVADO PICK UP</v>
          </cell>
          <cell r="G1967" t="str">
            <v>031080414712924</v>
          </cell>
          <cell r="H1967">
            <v>44942</v>
          </cell>
          <cell r="I1967" t="str">
            <v>INCIDENCIA</v>
          </cell>
          <cell r="J1967">
            <v>44944</v>
          </cell>
          <cell r="K1967" t="str">
            <v>Imelda Enriqueta Pacheco Ibarra</v>
          </cell>
          <cell r="L1967" t="str">
            <v>OFICINA TRAMACO QUITO SANTA CLARA</v>
          </cell>
          <cell r="M1967" t="str">
            <v>2100511365</v>
          </cell>
          <cell r="N1967" t="str">
            <v>0980852113/0980852113</v>
          </cell>
          <cell r="O1967" t="str">
            <v/>
          </cell>
          <cell r="P1967" t="str">
            <v>QUITO</v>
          </cell>
          <cell r="Q1967" t="str">
            <v>QUITO</v>
          </cell>
          <cell r="R1967" t="str">
            <v>PICHINCHA</v>
          </cell>
          <cell r="T1967" t="str">
            <v>TRAMACO</v>
          </cell>
          <cell r="U1967" t="str">
            <v>FLEXNETUIO_LOCAL</v>
          </cell>
          <cell r="V1967">
            <v>1</v>
          </cell>
          <cell r="W1967">
            <v>1</v>
          </cell>
          <cell r="X1967" t="str">
            <v>FLEXNET ECUADOR - FLEXTUENTI</v>
          </cell>
          <cell r="Y1967" t="str">
            <v>CALLE 28 DE JUNIO S/N Y GARCIA MORENO ENTRADA LLANO GRANDE</v>
          </cell>
        </row>
        <row r="1968">
          <cell r="A1968" t="str">
            <v>414712960</v>
          </cell>
          <cell r="B1968">
            <v>496887</v>
          </cell>
          <cell r="C1968" t="str">
            <v>414712960</v>
          </cell>
          <cell r="D1968" t="str">
            <v>FLEXTUENTI</v>
          </cell>
          <cell r="E1968" t="str">
            <v>DESPACHO</v>
          </cell>
          <cell r="F1968" t="str">
            <v>DERIVADO PICK UP</v>
          </cell>
          <cell r="G1968" t="str">
            <v>031080414712960</v>
          </cell>
          <cell r="H1968">
            <v>44942</v>
          </cell>
          <cell r="I1968" t="str">
            <v>INCIDENCIA</v>
          </cell>
          <cell r="J1968">
            <v>44944</v>
          </cell>
          <cell r="K1968" t="str">
            <v>Tatiana Marino</v>
          </cell>
          <cell r="L1968" t="str">
            <v>OFICINA TRAMACO PORTETE</v>
          </cell>
          <cell r="M1968" t="str">
            <v>0953466919</v>
          </cell>
          <cell r="N1968" t="str">
            <v>0969227641/0990132857</v>
          </cell>
          <cell r="O1968" t="str">
            <v/>
          </cell>
          <cell r="P1968" t="str">
            <v>GUAYAQUIL</v>
          </cell>
          <cell r="Q1968" t="str">
            <v>GUAYAQUIL</v>
          </cell>
          <cell r="R1968" t="str">
            <v>GUAYAS</v>
          </cell>
          <cell r="T1968" t="str">
            <v>TRAMACO</v>
          </cell>
          <cell r="U1968" t="str">
            <v>FLEXNETUIO_GYE</v>
          </cell>
          <cell r="V1968">
            <v>1</v>
          </cell>
          <cell r="W1968">
            <v>1</v>
          </cell>
          <cell r="X1968" t="str">
            <v>FLEXNET ECUADOR - FLEXTUENTI</v>
          </cell>
          <cell r="Y1968" t="str">
            <v>CALLE 28 DE JUNIO S/N Y GARCIA MORENO ENTRADA LLANO GRANDE</v>
          </cell>
        </row>
        <row r="1969">
          <cell r="A1969" t="str">
            <v>414713039</v>
          </cell>
          <cell r="B1969">
            <v>496888</v>
          </cell>
          <cell r="C1969" t="str">
            <v>414713039</v>
          </cell>
          <cell r="D1969" t="str">
            <v>FLEXTUENTI</v>
          </cell>
          <cell r="E1969" t="str">
            <v>DESPACHO</v>
          </cell>
          <cell r="F1969" t="str">
            <v>NORMAL</v>
          </cell>
          <cell r="G1969" t="str">
            <v>FT79966</v>
          </cell>
          <cell r="H1969">
            <v>44942</v>
          </cell>
          <cell r="I1969" t="str">
            <v>ENTREGADO</v>
          </cell>
          <cell r="J1969">
            <v>44943</v>
          </cell>
          <cell r="K1969" t="str">
            <v>Miguel Angel Carvajal Cajamarca</v>
          </cell>
          <cell r="L1969" t="str">
            <v>INAQUITO  AV AMAZONAS 4560 PEREIRA</v>
          </cell>
          <cell r="M1969" t="str">
            <v>1704736980</v>
          </cell>
          <cell r="N1969" t="str">
            <v>0984797988/0998669789</v>
          </cell>
          <cell r="O1969" t="str">
            <v/>
          </cell>
          <cell r="P1969" t="str">
            <v>QUITO</v>
          </cell>
          <cell r="Q1969" t="str">
            <v>QUITO</v>
          </cell>
          <cell r="R1969" t="str">
            <v>PICHINCHA</v>
          </cell>
          <cell r="T1969" t="str">
            <v>FLEXTRANS UIO</v>
          </cell>
          <cell r="U1969" t="str">
            <v>FLEXNETUIO_LOCAL</v>
          </cell>
          <cell r="V1969">
            <v>1</v>
          </cell>
          <cell r="W1969">
            <v>1</v>
          </cell>
          <cell r="X1969" t="str">
            <v>FLEXNET ECUADOR - FLEXTUENTI</v>
          </cell>
          <cell r="Y1969" t="str">
            <v>CALLE 28 DE JUNIO S/N Y GARCIA MORENO ENTRADA LLANO GRANDE</v>
          </cell>
        </row>
        <row r="1970">
          <cell r="A1970" t="str">
            <v>414713041</v>
          </cell>
          <cell r="B1970">
            <v>496889</v>
          </cell>
          <cell r="C1970" t="str">
            <v>414713041</v>
          </cell>
          <cell r="D1970" t="str">
            <v>FLEXTUENTI</v>
          </cell>
          <cell r="E1970" t="str">
            <v>DESPACHO</v>
          </cell>
          <cell r="F1970" t="str">
            <v>DERIVADO PICK UP</v>
          </cell>
          <cell r="G1970" t="str">
            <v>031080414713041</v>
          </cell>
          <cell r="H1970">
            <v>44942</v>
          </cell>
          <cell r="I1970" t="str">
            <v>INCIDENCIA</v>
          </cell>
          <cell r="J1970">
            <v>44944</v>
          </cell>
          <cell r="K1970" t="str">
            <v>Nancy Tatiana Morante Triguero</v>
          </cell>
          <cell r="L1970" t="str">
            <v>OFICINA TRAMACO QUEVEDO</v>
          </cell>
          <cell r="M1970" t="str">
            <v>0503368805</v>
          </cell>
          <cell r="N1970" t="str">
            <v>0997220335/0968337678</v>
          </cell>
          <cell r="O1970" t="str">
            <v/>
          </cell>
          <cell r="P1970" t="str">
            <v>QUEVEDO</v>
          </cell>
          <cell r="Q1970" t="str">
            <v>QUEVEDO</v>
          </cell>
          <cell r="R1970" t="str">
            <v>LOS RIOS</v>
          </cell>
          <cell r="T1970" t="str">
            <v>TRAMACO</v>
          </cell>
          <cell r="U1970" t="str">
            <v>FLEXNETUIO_PROVINCIA</v>
          </cell>
          <cell r="V1970">
            <v>1</v>
          </cell>
          <cell r="W1970">
            <v>1</v>
          </cell>
          <cell r="X1970" t="str">
            <v>FLEXNET ECUADOR - FLEXTUENTI</v>
          </cell>
          <cell r="Y1970" t="str">
            <v>CALLE 28 DE JUNIO S/N Y GARCIA MORENO ENTRADA LLANO GRANDE</v>
          </cell>
        </row>
        <row r="1971">
          <cell r="A1971" t="str">
            <v>414713057</v>
          </cell>
          <cell r="B1971">
            <v>496890</v>
          </cell>
          <cell r="C1971" t="str">
            <v>414713057</v>
          </cell>
          <cell r="D1971" t="str">
            <v>FLEXTUENTI</v>
          </cell>
          <cell r="E1971" t="str">
            <v>DESPACHO</v>
          </cell>
          <cell r="F1971" t="str">
            <v>NORMAL</v>
          </cell>
          <cell r="G1971" t="str">
            <v>031080414713057</v>
          </cell>
          <cell r="H1971">
            <v>44942</v>
          </cell>
          <cell r="I1971" t="str">
            <v>EN_TRANSITO</v>
          </cell>
          <cell r="J1971">
            <v>44942</v>
          </cell>
          <cell r="K1971" t="str">
            <v>Mariuxi Yuleccy Rosario Pastrano</v>
          </cell>
          <cell r="L1971" t="str">
            <v>SAN CAMILO CALLE JOSE MEJIA  SN  CHILE</v>
          </cell>
          <cell r="M1971" t="str">
            <v>0940379902</v>
          </cell>
          <cell r="N1971" t="str">
            <v>0969973114/0997659337</v>
          </cell>
          <cell r="O1971" t="str">
            <v/>
          </cell>
          <cell r="P1971" t="str">
            <v>QUEVEDO</v>
          </cell>
          <cell r="Q1971" t="str">
            <v>QUEVEDO</v>
          </cell>
          <cell r="R1971" t="str">
            <v>LOS RIOS</v>
          </cell>
          <cell r="T1971" t="str">
            <v>TRAMACO</v>
          </cell>
          <cell r="U1971" t="str">
            <v>FLEXNETUIO_PROVINCIA</v>
          </cell>
          <cell r="V1971">
            <v>1</v>
          </cell>
          <cell r="W1971">
            <v>1</v>
          </cell>
          <cell r="X1971" t="str">
            <v>FLEXNET ECUADOR - FLEXTUENTI</v>
          </cell>
          <cell r="Y1971" t="str">
            <v>CALLE 28 DE JUNIO S/N Y GARCIA MORENO ENTRADA LLANO GRANDE</v>
          </cell>
        </row>
        <row r="1972">
          <cell r="A1972" t="str">
            <v>414713112</v>
          </cell>
          <cell r="B1972">
            <v>496891</v>
          </cell>
          <cell r="C1972" t="str">
            <v>414713112</v>
          </cell>
          <cell r="D1972" t="str">
            <v>FLEXTUENTI</v>
          </cell>
          <cell r="E1972" t="str">
            <v>DESPACHO</v>
          </cell>
          <cell r="F1972" t="str">
            <v>NORMAL</v>
          </cell>
          <cell r="G1972" t="str">
            <v>031080414713112</v>
          </cell>
          <cell r="H1972">
            <v>44942</v>
          </cell>
          <cell r="I1972" t="str">
            <v>ENTREGADO</v>
          </cell>
          <cell r="J1972">
            <v>44943</v>
          </cell>
          <cell r="K1972" t="str">
            <v>Mirella Vinces solorzano</v>
          </cell>
          <cell r="L1972" t="str">
            <v>PASCUALES  PT 37 NO MNZ 362 SLR 16 LA JOYA DE LOS SACHAS</v>
          </cell>
          <cell r="M1972" t="str">
            <v>0909453896</v>
          </cell>
          <cell r="N1972" t="str">
            <v>0968615892/0964068764</v>
          </cell>
          <cell r="O1972" t="str">
            <v/>
          </cell>
          <cell r="P1972" t="str">
            <v>GUAYAQUIL</v>
          </cell>
          <cell r="Q1972" t="str">
            <v>GUAYAQUIL</v>
          </cell>
          <cell r="R1972" t="str">
            <v>GUAYAS</v>
          </cell>
          <cell r="T1972" t="str">
            <v>TRAMACO</v>
          </cell>
          <cell r="U1972" t="str">
            <v>FLEXNETUIO_GYE</v>
          </cell>
          <cell r="V1972">
            <v>1</v>
          </cell>
          <cell r="W1972">
            <v>1</v>
          </cell>
          <cell r="X1972" t="str">
            <v>FLEXNET ECUADOR - FLEXTUENTI</v>
          </cell>
          <cell r="Y1972" t="str">
            <v>CALLE 28 DE JUNIO S/N Y GARCIA MORENO ENTRADA LLANO GRANDE</v>
          </cell>
        </row>
        <row r="1973">
          <cell r="A1973" t="str">
            <v>414713161</v>
          </cell>
          <cell r="B1973">
            <v>496892</v>
          </cell>
          <cell r="C1973" t="str">
            <v>414713161</v>
          </cell>
          <cell r="D1973" t="str">
            <v>FLEXTUENTI</v>
          </cell>
          <cell r="E1973" t="str">
            <v>DESPACHO</v>
          </cell>
          <cell r="F1973" t="str">
            <v>NORMAL</v>
          </cell>
          <cell r="G1973" t="str">
            <v>031080414713161</v>
          </cell>
          <cell r="H1973">
            <v>44942</v>
          </cell>
          <cell r="I1973" t="str">
            <v>ENTREGADO</v>
          </cell>
          <cell r="J1973">
            <v>44943</v>
          </cell>
          <cell r="K1973" t="str">
            <v>Liliana Estupinan</v>
          </cell>
          <cell r="L1973" t="str">
            <v>ESMERALDAS CALLE SUCRE  SN ENTRE JUAN MONTALVO Y ROCAFUERTE</v>
          </cell>
          <cell r="M1973" t="str">
            <v>0801869033</v>
          </cell>
          <cell r="N1973" t="str">
            <v>0969516939/0969516939</v>
          </cell>
          <cell r="O1973" t="str">
            <v/>
          </cell>
          <cell r="P1973" t="str">
            <v>ESMERALDAS</v>
          </cell>
          <cell r="Q1973" t="str">
            <v>ESMERALDAS</v>
          </cell>
          <cell r="R1973" t="str">
            <v>ESMERALDAS</v>
          </cell>
          <cell r="T1973" t="str">
            <v>TRAMACO</v>
          </cell>
          <cell r="U1973" t="str">
            <v>FLEXNETUIO_PROVINCIA</v>
          </cell>
          <cell r="V1973">
            <v>1</v>
          </cell>
          <cell r="W1973">
            <v>1</v>
          </cell>
          <cell r="X1973" t="str">
            <v>FLEXNET ECUADOR - FLEXTUENTI</v>
          </cell>
          <cell r="Y1973" t="str">
            <v>CALLE 28 DE JUNIO S/N Y GARCIA MORENO ENTRADA LLANO GRANDE</v>
          </cell>
        </row>
        <row r="1974">
          <cell r="A1974" t="str">
            <v>WS414700106</v>
          </cell>
          <cell r="B1974">
            <v>496893</v>
          </cell>
          <cell r="C1974" t="str">
            <v>WS414700106</v>
          </cell>
          <cell r="D1974" t="str">
            <v>FLEXTUENTI</v>
          </cell>
          <cell r="E1974" t="str">
            <v>DESPACHO</v>
          </cell>
          <cell r="F1974" t="str">
            <v>NORMAL</v>
          </cell>
          <cell r="G1974" t="str">
            <v>FT79943</v>
          </cell>
          <cell r="H1974">
            <v>44942</v>
          </cell>
          <cell r="I1974" t="str">
            <v>ENTREGADO</v>
          </cell>
          <cell r="J1974">
            <v>44943</v>
          </cell>
          <cell r="K1974" t="str">
            <v>Aurora Pincay</v>
          </cell>
          <cell r="L1974" t="str">
            <v>TARQUI  CALLE 6TO  PSJE 37 NO  MANZANA 703 SOLAR 21  SN</v>
          </cell>
          <cell r="M1974" t="str">
            <v>0924837636</v>
          </cell>
          <cell r="N1974" t="str">
            <v>0978959469/0978959469</v>
          </cell>
          <cell r="O1974" t="str">
            <v/>
          </cell>
          <cell r="P1974" t="str">
            <v>GUAYAQUIL</v>
          </cell>
          <cell r="Q1974" t="str">
            <v>GUAYAQUIL</v>
          </cell>
          <cell r="R1974" t="str">
            <v>GUAYAS</v>
          </cell>
          <cell r="T1974" t="str">
            <v>ITSACOURIER</v>
          </cell>
          <cell r="U1974" t="str">
            <v>FLEXNETUIO_GYE</v>
          </cell>
          <cell r="V1974">
            <v>1</v>
          </cell>
          <cell r="W1974">
            <v>1</v>
          </cell>
          <cell r="X1974" t="str">
            <v>FLEXNET ECUADOR - FLEXTUENTI</v>
          </cell>
          <cell r="Y1974" t="str">
            <v>CALLE 28 DE JUNIO S/N Y GARCIA MORENO ENTRADA LLANO GRANDE</v>
          </cell>
        </row>
        <row r="1975">
          <cell r="A1975" t="str">
            <v>WS414700162</v>
          </cell>
          <cell r="B1975">
            <v>496894</v>
          </cell>
          <cell r="C1975" t="str">
            <v>WS414700162</v>
          </cell>
          <cell r="D1975" t="str">
            <v>FLEXTUENTI</v>
          </cell>
          <cell r="E1975" t="str">
            <v>DESPACHO</v>
          </cell>
          <cell r="F1975" t="str">
            <v>DERIVADO PICK UP</v>
          </cell>
          <cell r="G1975" t="str">
            <v>031080414700162</v>
          </cell>
          <cell r="H1975">
            <v>44942</v>
          </cell>
          <cell r="I1975" t="str">
            <v>INCIDENCIA</v>
          </cell>
          <cell r="J1975">
            <v>44944</v>
          </cell>
          <cell r="K1975" t="str">
            <v>Adrian Fabricio Romero Meza</v>
          </cell>
          <cell r="L1975" t="str">
            <v>OFICINA TRAMACO SAN MARINO</v>
          </cell>
          <cell r="M1975" t="str">
            <v>0921418646</v>
          </cell>
          <cell r="N1975" t="str">
            <v>0987026412/0987026412</v>
          </cell>
          <cell r="O1975" t="str">
            <v/>
          </cell>
          <cell r="P1975" t="str">
            <v>GUAYAQUIL</v>
          </cell>
          <cell r="Q1975" t="str">
            <v>GUAYAQUIL</v>
          </cell>
          <cell r="R1975" t="str">
            <v>GUAYAS</v>
          </cell>
          <cell r="T1975" t="str">
            <v>TRAMACO</v>
          </cell>
          <cell r="U1975" t="str">
            <v>FLEXNETUIO_GYE</v>
          </cell>
          <cell r="V1975">
            <v>1</v>
          </cell>
          <cell r="W1975">
            <v>1</v>
          </cell>
          <cell r="X1975" t="str">
            <v>FLEXNET ECUADOR - FLEXTUENTI</v>
          </cell>
          <cell r="Y1975" t="str">
            <v>CALLE 28 DE JUNIO S/N Y GARCIA MORENO ENTRADA LLANO GRANDE</v>
          </cell>
        </row>
        <row r="1976">
          <cell r="A1976" t="str">
            <v>WS414700257</v>
          </cell>
          <cell r="B1976">
            <v>496895</v>
          </cell>
          <cell r="C1976" t="str">
            <v>WS414700257</v>
          </cell>
          <cell r="D1976" t="str">
            <v>FLEXTUENTI</v>
          </cell>
          <cell r="E1976" t="str">
            <v>DESPACHO</v>
          </cell>
          <cell r="F1976" t="str">
            <v>NORMAL</v>
          </cell>
          <cell r="G1976" t="str">
            <v>FT79958</v>
          </cell>
          <cell r="H1976">
            <v>44942</v>
          </cell>
          <cell r="I1976" t="str">
            <v>INCIDENCIA</v>
          </cell>
          <cell r="J1976">
            <v>44943</v>
          </cell>
          <cell r="K1976" t="str">
            <v>Leonardo Casillas</v>
          </cell>
          <cell r="L1976" t="str">
            <v>JIPIJAPA (PI) CALLE ISLA SEYMOUR N44 44 AV  RIO COCA</v>
          </cell>
          <cell r="M1976" t="str">
            <v>1726482068</v>
          </cell>
          <cell r="N1976" t="str">
            <v>0983266008/0983266008</v>
          </cell>
          <cell r="O1976" t="str">
            <v/>
          </cell>
          <cell r="P1976" t="str">
            <v>QUITO</v>
          </cell>
          <cell r="Q1976" t="str">
            <v>QUITO</v>
          </cell>
          <cell r="R1976" t="str">
            <v>PICHINCHA</v>
          </cell>
          <cell r="T1976" t="str">
            <v>FLEXTRANS UIO</v>
          </cell>
          <cell r="U1976" t="str">
            <v>FLEXNETUIO_LOCAL</v>
          </cell>
          <cell r="V1976">
            <v>1</v>
          </cell>
          <cell r="W1976">
            <v>1</v>
          </cell>
          <cell r="X1976" t="str">
            <v>FLEXNET ECUADOR - FLEXTUENTI</v>
          </cell>
          <cell r="Y1976" t="str">
            <v>CALLE 28 DE JUNIO S/N Y GARCIA MORENO ENTRADA LLANO GRANDE</v>
          </cell>
        </row>
        <row r="1977">
          <cell r="A1977" t="str">
            <v>414700114</v>
          </cell>
          <cell r="B1977">
            <v>496822</v>
          </cell>
          <cell r="C1977" t="str">
            <v>414700114</v>
          </cell>
          <cell r="D1977" t="str">
            <v>FLEXTUENTI</v>
          </cell>
          <cell r="E1977" t="str">
            <v>DESPACHO</v>
          </cell>
          <cell r="F1977" t="str">
            <v>NORMAL</v>
          </cell>
          <cell r="G1977" t="str">
            <v>FT79954</v>
          </cell>
          <cell r="H1977">
            <v>44942</v>
          </cell>
          <cell r="I1977" t="str">
            <v>ENTREGADO</v>
          </cell>
          <cell r="J1977">
            <v>44943</v>
          </cell>
          <cell r="K1977" t="str">
            <v>ALAN SANTOS</v>
          </cell>
          <cell r="L1977" t="str">
            <v>ATARQUI  V SEXTA 317 AV CENTRAL</v>
          </cell>
          <cell r="M1977" t="str">
            <v>0952754802</v>
          </cell>
          <cell r="N1977" t="str">
            <v>0980200189/0969598563</v>
          </cell>
          <cell r="O1977" t="str">
            <v/>
          </cell>
          <cell r="P1977" t="str">
            <v>GUAYAQUIL</v>
          </cell>
          <cell r="Q1977" t="str">
            <v>GUAYAQUIL</v>
          </cell>
          <cell r="R1977" t="str">
            <v>GUAYAS</v>
          </cell>
          <cell r="T1977" t="str">
            <v>ITSACOURIER</v>
          </cell>
          <cell r="U1977" t="str">
            <v>FLEXNETUIO_GYE</v>
          </cell>
          <cell r="V1977">
            <v>1</v>
          </cell>
          <cell r="W1977">
            <v>1</v>
          </cell>
          <cell r="X1977" t="str">
            <v>FLEXNET ECUADOR - FLEXTUENTI</v>
          </cell>
          <cell r="Y1977" t="str">
            <v>CALLE 28 DE JUNIO S/N Y GARCIA MORENO ENTRADA LLANO GRANDE</v>
          </cell>
        </row>
        <row r="1978">
          <cell r="A1978" t="str">
            <v>414700128</v>
          </cell>
          <cell r="B1978">
            <v>496823</v>
          </cell>
          <cell r="C1978" t="str">
            <v>414700128</v>
          </cell>
          <cell r="D1978" t="str">
            <v>FLEXTUENTI</v>
          </cell>
          <cell r="E1978" t="str">
            <v>DESPACHO</v>
          </cell>
          <cell r="F1978" t="str">
            <v>NORMAL</v>
          </cell>
          <cell r="G1978" t="str">
            <v>031080414700128</v>
          </cell>
          <cell r="H1978">
            <v>44942</v>
          </cell>
          <cell r="I1978" t="str">
            <v>ENTREGADO</v>
          </cell>
          <cell r="J1978">
            <v>44943</v>
          </cell>
          <cell r="K1978" t="str">
            <v>Daniela Galvez</v>
          </cell>
          <cell r="L1978" t="str">
            <v>ELOY ALFARO  AV SHYRIS SN AV MANUEL CISNEROS</v>
          </cell>
          <cell r="M1978" t="str">
            <v>0955693791</v>
          </cell>
          <cell r="N1978" t="str">
            <v>0961662642/0961662642</v>
          </cell>
          <cell r="O1978" t="str">
            <v/>
          </cell>
          <cell r="P1978" t="str">
            <v>DURAN</v>
          </cell>
          <cell r="Q1978" t="str">
            <v>DURAN</v>
          </cell>
          <cell r="R1978" t="str">
            <v>GUAYAS</v>
          </cell>
          <cell r="T1978" t="str">
            <v>TRAMACO</v>
          </cell>
          <cell r="U1978" t="str">
            <v>FLEXNETUIO_GYE</v>
          </cell>
          <cell r="V1978">
            <v>1</v>
          </cell>
          <cell r="W1978">
            <v>1</v>
          </cell>
          <cell r="X1978" t="str">
            <v>FLEXNET ECUADOR - FLEXTUENTI</v>
          </cell>
          <cell r="Y1978" t="str">
            <v>CALLE 28 DE JUNIO S/N Y GARCIA MORENO ENTRADA LLANO GRANDE</v>
          </cell>
        </row>
        <row r="1979">
          <cell r="A1979" t="str">
            <v>414700134</v>
          </cell>
          <cell r="B1979">
            <v>496824</v>
          </cell>
          <cell r="C1979" t="str">
            <v>414700134</v>
          </cell>
          <cell r="D1979" t="str">
            <v>FLEXTUENTI</v>
          </cell>
          <cell r="E1979" t="str">
            <v>DESPACHO</v>
          </cell>
          <cell r="F1979" t="str">
            <v>NORMAL</v>
          </cell>
          <cell r="G1979" t="str">
            <v>031080414700134</v>
          </cell>
          <cell r="H1979">
            <v>44942</v>
          </cell>
          <cell r="I1979" t="str">
            <v>ENTREGADO</v>
          </cell>
          <cell r="J1979">
            <v>44943</v>
          </cell>
          <cell r="K1979" t="str">
            <v>Lady Chacha</v>
          </cell>
          <cell r="L1979" t="str">
            <v>EL RECREO AV LAURICE ANTON DE SALEM MNZ 228 SLR 35 SN</v>
          </cell>
          <cell r="M1979" t="str">
            <v>0922877782</v>
          </cell>
          <cell r="N1979" t="str">
            <v>0985585703/0979320187</v>
          </cell>
          <cell r="O1979" t="str">
            <v/>
          </cell>
          <cell r="P1979" t="str">
            <v>DURAN</v>
          </cell>
          <cell r="Q1979" t="str">
            <v>DURAN</v>
          </cell>
          <cell r="R1979" t="str">
            <v>GUAYAS</v>
          </cell>
          <cell r="T1979" t="str">
            <v>TRAMACO</v>
          </cell>
          <cell r="U1979" t="str">
            <v>FLEXNETUIO_GYE</v>
          </cell>
          <cell r="V1979">
            <v>1</v>
          </cell>
          <cell r="W1979">
            <v>1</v>
          </cell>
          <cell r="X1979" t="str">
            <v>FLEXNET ECUADOR - FLEXTUENTI</v>
          </cell>
          <cell r="Y1979" t="str">
            <v>CALLE 28 DE JUNIO S/N Y GARCIA MORENO ENTRADA LLANO GRANDE</v>
          </cell>
        </row>
        <row r="1980">
          <cell r="A1980" t="str">
            <v>414700146</v>
          </cell>
          <cell r="B1980">
            <v>496825</v>
          </cell>
          <cell r="C1980" t="str">
            <v>414700146</v>
          </cell>
          <cell r="D1980" t="str">
            <v>FLEXTUENTI</v>
          </cell>
          <cell r="E1980" t="str">
            <v>DESPACHO</v>
          </cell>
          <cell r="F1980" t="str">
            <v>NORMAL</v>
          </cell>
          <cell r="G1980" t="str">
            <v>031080414700146</v>
          </cell>
          <cell r="H1980">
            <v>44942</v>
          </cell>
          <cell r="I1980" t="str">
            <v>ENTREGADO</v>
          </cell>
          <cell r="J1980">
            <v>44943</v>
          </cell>
          <cell r="K1980" t="str">
            <v>Jenny Patricia Molina Espin</v>
          </cell>
          <cell r="L1980" t="str">
            <v>CALLE ISLA SAN CRISTOBAL SN  ISLA ISABELA</v>
          </cell>
          <cell r="M1980" t="str">
            <v>0503281420</v>
          </cell>
          <cell r="N1980" t="str">
            <v>0987093500/0995840969</v>
          </cell>
          <cell r="O1980" t="str">
            <v/>
          </cell>
          <cell r="P1980" t="str">
            <v>LATACUNGA</v>
          </cell>
          <cell r="Q1980" t="str">
            <v>LATACUNGA</v>
          </cell>
          <cell r="R1980" t="str">
            <v>COTOPAXI</v>
          </cell>
          <cell r="T1980" t="str">
            <v>TRAMACO</v>
          </cell>
          <cell r="U1980" t="str">
            <v>FLEXNETUIO_PROVINCIA</v>
          </cell>
          <cell r="V1980">
            <v>1</v>
          </cell>
          <cell r="W1980">
            <v>1</v>
          </cell>
          <cell r="X1980" t="str">
            <v>FLEXNET ECUADOR - FLEXTUENTI</v>
          </cell>
          <cell r="Y1980" t="str">
            <v>CALLE 28 DE JUNIO S/N Y GARCIA MORENO ENTRADA LLANO GRANDE</v>
          </cell>
        </row>
        <row r="1981">
          <cell r="A1981" t="str">
            <v>414700147</v>
          </cell>
          <cell r="B1981">
            <v>496826</v>
          </cell>
          <cell r="C1981" t="str">
            <v>414700147</v>
          </cell>
          <cell r="D1981" t="str">
            <v>FLEXTUENTI</v>
          </cell>
          <cell r="E1981" t="str">
            <v>DESPACHO</v>
          </cell>
          <cell r="F1981" t="str">
            <v>NORMAL</v>
          </cell>
          <cell r="G1981" t="str">
            <v>FT79953</v>
          </cell>
          <cell r="H1981">
            <v>44942</v>
          </cell>
          <cell r="I1981" t="str">
            <v>ENTREGADO</v>
          </cell>
          <cell r="J1981">
            <v>44943</v>
          </cell>
          <cell r="K1981" t="str">
            <v>JEAN HARO</v>
          </cell>
          <cell r="L1981" t="str">
            <v>TARQUI AV SANTUARIO  MANZANA 153 VILLA 23  2 CALLEJON 18GNO</v>
          </cell>
          <cell r="M1981" t="str">
            <v>0931891147</v>
          </cell>
          <cell r="N1981" t="str">
            <v>0998841523/0998841523</v>
          </cell>
          <cell r="O1981" t="str">
            <v/>
          </cell>
          <cell r="P1981" t="str">
            <v>GUAYAQUIL</v>
          </cell>
          <cell r="Q1981" t="str">
            <v>GUAYAQUIL</v>
          </cell>
          <cell r="R1981" t="str">
            <v>GUAYAS</v>
          </cell>
          <cell r="T1981" t="str">
            <v>ITSACOURIER</v>
          </cell>
          <cell r="U1981" t="str">
            <v>FLEXNETUIO_GYE</v>
          </cell>
          <cell r="V1981">
            <v>1</v>
          </cell>
          <cell r="W1981">
            <v>1</v>
          </cell>
          <cell r="X1981" t="str">
            <v>FLEXNET ECUADOR - FLEXTUENTI</v>
          </cell>
          <cell r="Y1981" t="str">
            <v>CALLE 28 DE JUNIO S/N Y GARCIA MORENO ENTRADA LLANO GRANDE</v>
          </cell>
        </row>
        <row r="1982">
          <cell r="A1982" t="str">
            <v>414700186</v>
          </cell>
          <cell r="B1982">
            <v>496827</v>
          </cell>
          <cell r="C1982" t="str">
            <v>414700186</v>
          </cell>
          <cell r="D1982" t="str">
            <v>FLEXTUENTI</v>
          </cell>
          <cell r="E1982" t="str">
            <v>DESPACHO</v>
          </cell>
          <cell r="F1982" t="str">
            <v>NORMAL</v>
          </cell>
          <cell r="G1982" t="str">
            <v>FT79983</v>
          </cell>
          <cell r="H1982">
            <v>44942</v>
          </cell>
          <cell r="I1982" t="str">
            <v>ENTREGADO</v>
          </cell>
          <cell r="J1982">
            <v>44943</v>
          </cell>
          <cell r="K1982" t="str">
            <v>Edison ruben Arteaga navarrete</v>
          </cell>
          <cell r="L1982" t="str">
            <v>TUMBACO  CALLE ARUPOS LOTE 23  JAIME ROLDOS</v>
          </cell>
          <cell r="M1982" t="str">
            <v>1726568163</v>
          </cell>
          <cell r="N1982" t="str">
            <v>0967369637/0983131015</v>
          </cell>
          <cell r="O1982" t="str">
            <v/>
          </cell>
          <cell r="P1982" t="str">
            <v>QUITO</v>
          </cell>
          <cell r="Q1982" t="str">
            <v>QUITO</v>
          </cell>
          <cell r="R1982" t="str">
            <v>PICHINCHA</v>
          </cell>
          <cell r="T1982" t="str">
            <v>FLEXTRANS UIO</v>
          </cell>
          <cell r="U1982" t="str">
            <v>FLEXNETUIO_LOCAL</v>
          </cell>
          <cell r="V1982">
            <v>1</v>
          </cell>
          <cell r="W1982">
            <v>1</v>
          </cell>
          <cell r="X1982" t="str">
            <v>FLEXNET ECUADOR - FLEXTUENTI</v>
          </cell>
          <cell r="Y1982" t="str">
            <v>CALLE 28 DE JUNIO S/N Y GARCIA MORENO ENTRADA LLANO GRANDE</v>
          </cell>
        </row>
        <row r="1983">
          <cell r="A1983" t="str">
            <v>414700207</v>
          </cell>
          <cell r="B1983">
            <v>496828</v>
          </cell>
          <cell r="C1983" t="str">
            <v>414700207</v>
          </cell>
          <cell r="D1983" t="str">
            <v>FLEXTUENTI</v>
          </cell>
          <cell r="E1983" t="str">
            <v>DESPACHO</v>
          </cell>
          <cell r="F1983" t="str">
            <v>NORMAL</v>
          </cell>
          <cell r="G1983" t="str">
            <v>031080414700207</v>
          </cell>
          <cell r="H1983">
            <v>44942</v>
          </cell>
          <cell r="I1983" t="str">
            <v>ENTREGADO</v>
          </cell>
          <cell r="J1983">
            <v>44943</v>
          </cell>
          <cell r="K1983" t="str">
            <v>Karina Chavez</v>
          </cell>
          <cell r="L1983" t="str">
            <v>BOMBOLI CALLE AMBATO LOCAL 23 CALLE MACHALA</v>
          </cell>
          <cell r="M1983" t="str">
            <v>1721172698</v>
          </cell>
          <cell r="N1983" t="str">
            <v>0985522758/0984310728</v>
          </cell>
          <cell r="O1983" t="str">
            <v/>
          </cell>
          <cell r="P1983" t="str">
            <v>SANTO DOMINGO</v>
          </cell>
          <cell r="Q1983" t="str">
            <v>SANTO DOMINGO</v>
          </cell>
          <cell r="R1983" t="str">
            <v>SANTO DOMINGO DE LOS TSACHILAS</v>
          </cell>
          <cell r="T1983" t="str">
            <v>TRAMACO</v>
          </cell>
          <cell r="U1983" t="str">
            <v>FLEXNETUIO_PROVINCIA</v>
          </cell>
          <cell r="V1983">
            <v>1</v>
          </cell>
          <cell r="W1983">
            <v>1</v>
          </cell>
          <cell r="X1983" t="str">
            <v>FLEXNET ECUADOR - FLEXTUENTI</v>
          </cell>
          <cell r="Y1983" t="str">
            <v>CALLE 28 DE JUNIO S/N Y GARCIA MORENO ENTRADA LLANO GRANDE</v>
          </cell>
        </row>
        <row r="1984">
          <cell r="A1984" t="str">
            <v>414700219</v>
          </cell>
          <cell r="B1984">
            <v>496829</v>
          </cell>
          <cell r="C1984" t="str">
            <v>414700219</v>
          </cell>
          <cell r="D1984" t="str">
            <v>FLEXTUENTI</v>
          </cell>
          <cell r="E1984" t="str">
            <v>DESPACHO</v>
          </cell>
          <cell r="F1984" t="str">
            <v>NORMAL</v>
          </cell>
          <cell r="G1984" t="str">
            <v>FT79982</v>
          </cell>
          <cell r="H1984">
            <v>44942</v>
          </cell>
          <cell r="I1984" t="str">
            <v>ENTREGADO</v>
          </cell>
          <cell r="J1984">
            <v>44943</v>
          </cell>
          <cell r="K1984" t="str">
            <v>Esther Katerine Castillo Hernandez</v>
          </cell>
          <cell r="L1984" t="str">
            <v>POMASQUI AV MANUEL CORDOVA GALARZA  N2 112 PASAJE CALDERON</v>
          </cell>
          <cell r="M1984" t="str">
            <v>1720123536</v>
          </cell>
          <cell r="N1984" t="str">
            <v>0995117243/0978722954</v>
          </cell>
          <cell r="O1984" t="str">
            <v/>
          </cell>
          <cell r="P1984" t="str">
            <v>QUITO</v>
          </cell>
          <cell r="Q1984" t="str">
            <v>QUITO</v>
          </cell>
          <cell r="R1984" t="str">
            <v>PICHINCHA</v>
          </cell>
          <cell r="T1984" t="str">
            <v>FLEXTRANS UIO</v>
          </cell>
          <cell r="U1984" t="str">
            <v>FLEXNETUIO_LOCAL</v>
          </cell>
          <cell r="V1984">
            <v>1</v>
          </cell>
          <cell r="W1984">
            <v>1</v>
          </cell>
          <cell r="X1984" t="str">
            <v>FLEXNET ECUADOR - FLEXTUENTI</v>
          </cell>
          <cell r="Y1984" t="str">
            <v>CALLE 28 DE JUNIO S/N Y GARCIA MORENO ENTRADA LLANO GRANDE</v>
          </cell>
        </row>
        <row r="1985">
          <cell r="A1985" t="str">
            <v>414700249</v>
          </cell>
          <cell r="B1985">
            <v>496830</v>
          </cell>
          <cell r="C1985" t="str">
            <v>414700249</v>
          </cell>
          <cell r="D1985" t="str">
            <v>FLEXTUENTI</v>
          </cell>
          <cell r="E1985" t="str">
            <v>DESPACHO</v>
          </cell>
          <cell r="F1985" t="str">
            <v>NORMAL</v>
          </cell>
          <cell r="G1985" t="str">
            <v>031080414700249</v>
          </cell>
          <cell r="H1985">
            <v>44942</v>
          </cell>
          <cell r="I1985" t="str">
            <v>ENTREGADO</v>
          </cell>
          <cell r="J1985">
            <v>44943</v>
          </cell>
          <cell r="K1985" t="str">
            <v>Karla Choez Ponce</v>
          </cell>
          <cell r="L1985" t="str">
            <v>EL RECREO AV LAURICE ANTON DE SALEN  MZ 348 VILLA 14 SN</v>
          </cell>
          <cell r="M1985" t="str">
            <v>0951679414</v>
          </cell>
          <cell r="N1985" t="str">
            <v>0982052986/0963299276</v>
          </cell>
          <cell r="O1985" t="str">
            <v/>
          </cell>
          <cell r="P1985" t="str">
            <v>DURAN</v>
          </cell>
          <cell r="Q1985" t="str">
            <v>DURAN</v>
          </cell>
          <cell r="R1985" t="str">
            <v>GUAYAS</v>
          </cell>
          <cell r="T1985" t="str">
            <v>TRAMACO</v>
          </cell>
          <cell r="U1985" t="str">
            <v>FLEXNETUIO_GYE</v>
          </cell>
          <cell r="V1985">
            <v>1</v>
          </cell>
          <cell r="W1985">
            <v>1</v>
          </cell>
          <cell r="X1985" t="str">
            <v>FLEXNET ECUADOR - FLEXTUENTI</v>
          </cell>
          <cell r="Y1985" t="str">
            <v>CALLE 28 DE JUNIO S/N Y GARCIA MORENO ENTRADA LLANO GRANDE</v>
          </cell>
        </row>
        <row r="1986">
          <cell r="A1986" t="str">
            <v>414700250</v>
          </cell>
          <cell r="B1986">
            <v>496831</v>
          </cell>
          <cell r="C1986" t="str">
            <v>414700250</v>
          </cell>
          <cell r="D1986" t="str">
            <v>FLEXTUENTI</v>
          </cell>
          <cell r="E1986" t="str">
            <v>DESPACHO</v>
          </cell>
          <cell r="F1986" t="str">
            <v>EXPRESS UIO</v>
          </cell>
          <cell r="G1986" t="str">
            <v>EC6460</v>
          </cell>
          <cell r="H1986">
            <v>44942</v>
          </cell>
          <cell r="I1986" t="str">
            <v>ENTREGADO</v>
          </cell>
          <cell r="J1986">
            <v>44942</v>
          </cell>
          <cell r="K1986" t="str">
            <v>Henry Rodriguez</v>
          </cell>
          <cell r="L1986" t="str">
            <v>CALDERON  AV ATAHUALPA  SN LOS CAPULIES</v>
          </cell>
          <cell r="M1986" t="str">
            <v>1715338321</v>
          </cell>
          <cell r="N1986" t="str">
            <v>0998501386/0969019349</v>
          </cell>
          <cell r="O1986" t="str">
            <v/>
          </cell>
          <cell r="P1986" t="str">
            <v>QUITO</v>
          </cell>
          <cell r="Q1986" t="str">
            <v>QUITO</v>
          </cell>
          <cell r="R1986" t="str">
            <v>PICHINCHA</v>
          </cell>
          <cell r="T1986" t="str">
            <v>EXPRESSCON</v>
          </cell>
          <cell r="U1986" t="str">
            <v>FLEXNETUIO_LOCAL</v>
          </cell>
          <cell r="V1986">
            <v>1</v>
          </cell>
          <cell r="W1986">
            <v>1</v>
          </cell>
          <cell r="X1986" t="str">
            <v>FLEXNET ECUADOR - FLEXTUENTI</v>
          </cell>
          <cell r="Y1986" t="str">
            <v>CALLE 28 DE JUNIO S/N Y GARCIA MORENO ENTRADA LLANO GRANDE</v>
          </cell>
        </row>
        <row r="1987">
          <cell r="A1987" t="str">
            <v>414700258</v>
          </cell>
          <cell r="B1987">
            <v>496832</v>
          </cell>
          <cell r="C1987" t="str">
            <v>414700258</v>
          </cell>
          <cell r="D1987" t="str">
            <v>FLEXTUENTI</v>
          </cell>
          <cell r="E1987" t="str">
            <v>DESPACHO</v>
          </cell>
          <cell r="F1987" t="str">
            <v>EXPRESS UIO</v>
          </cell>
          <cell r="G1987" t="str">
            <v>EC6461</v>
          </cell>
          <cell r="H1987">
            <v>44942</v>
          </cell>
          <cell r="I1987" t="str">
            <v>ENTREGADO</v>
          </cell>
          <cell r="J1987">
            <v>44942</v>
          </cell>
          <cell r="K1987" t="str">
            <v>Diana Torres</v>
          </cell>
          <cell r="L1987" t="str">
            <v>CALDERON   CALLE  FLAVIO ALFARO  N16  215  VELASCO IBARRA</v>
          </cell>
          <cell r="M1987" t="str">
            <v>1721948337</v>
          </cell>
          <cell r="N1987" t="str">
            <v>0983121989/0995404433</v>
          </cell>
          <cell r="O1987" t="str">
            <v/>
          </cell>
          <cell r="P1987" t="str">
            <v>QUITO</v>
          </cell>
          <cell r="Q1987" t="str">
            <v>QUITO</v>
          </cell>
          <cell r="R1987" t="str">
            <v>PICHINCHA</v>
          </cell>
          <cell r="T1987" t="str">
            <v>EXPRESSCON</v>
          </cell>
          <cell r="U1987" t="str">
            <v>FLEXNETUIO_LOCAL</v>
          </cell>
          <cell r="V1987">
            <v>1</v>
          </cell>
          <cell r="W1987">
            <v>1</v>
          </cell>
          <cell r="X1987" t="str">
            <v>FLEXNET ECUADOR - FLEXTUENTI</v>
          </cell>
          <cell r="Y1987" t="str">
            <v>CALLE 28 DE JUNIO S/N Y GARCIA MORENO ENTRADA LLANO GRANDE</v>
          </cell>
        </row>
        <row r="1988">
          <cell r="A1988" t="str">
            <v>414700886</v>
          </cell>
          <cell r="B1988">
            <v>496833</v>
          </cell>
          <cell r="C1988" t="str">
            <v>414700886</v>
          </cell>
          <cell r="D1988" t="str">
            <v>FLEXTUENTI</v>
          </cell>
          <cell r="E1988" t="str">
            <v>DESPACHO</v>
          </cell>
          <cell r="F1988" t="str">
            <v>NORMAL</v>
          </cell>
          <cell r="G1988" t="str">
            <v>FT79981</v>
          </cell>
          <cell r="H1988">
            <v>44942</v>
          </cell>
          <cell r="I1988" t="str">
            <v>ENTREGADO</v>
          </cell>
          <cell r="J1988">
            <v>44943</v>
          </cell>
          <cell r="K1988" t="str">
            <v>Veronica Morales</v>
          </cell>
          <cell r="L1988" t="str">
            <v>CHIMBACALLE CALLE ANTISANA  E4 90  CALLE NAPO</v>
          </cell>
          <cell r="M1988" t="str">
            <v>1715420608</v>
          </cell>
          <cell r="N1988" t="str">
            <v>0987643679/0984064556</v>
          </cell>
          <cell r="O1988" t="str">
            <v/>
          </cell>
          <cell r="P1988" t="str">
            <v>QUITO</v>
          </cell>
          <cell r="Q1988" t="str">
            <v>QUITO</v>
          </cell>
          <cell r="R1988" t="str">
            <v>PICHINCHA</v>
          </cell>
          <cell r="T1988" t="str">
            <v>FLEXTRANS UIO</v>
          </cell>
          <cell r="U1988" t="str">
            <v>FLEXNETUIO_LOCAL</v>
          </cell>
          <cell r="V1988">
            <v>1</v>
          </cell>
          <cell r="W1988">
            <v>1</v>
          </cell>
          <cell r="X1988" t="str">
            <v>FLEXNET ECUADOR - FLEXTUENTI</v>
          </cell>
          <cell r="Y1988" t="str">
            <v>CALLE 28 DE JUNIO S/N Y GARCIA MORENO ENTRADA LLANO GRANDE</v>
          </cell>
        </row>
        <row r="1989">
          <cell r="A1989" t="str">
            <v>414701682</v>
          </cell>
          <cell r="B1989">
            <v>496834</v>
          </cell>
          <cell r="C1989" t="str">
            <v>414701682</v>
          </cell>
          <cell r="D1989" t="str">
            <v>FLEXTUENTI</v>
          </cell>
          <cell r="E1989" t="str">
            <v>DESPACHO</v>
          </cell>
          <cell r="F1989" t="str">
            <v>NORMAL</v>
          </cell>
          <cell r="G1989" t="str">
            <v>FT79980</v>
          </cell>
          <cell r="H1989">
            <v>44942</v>
          </cell>
          <cell r="I1989" t="str">
            <v>ENTREGADO</v>
          </cell>
          <cell r="J1989">
            <v>44943</v>
          </cell>
          <cell r="K1989" t="str">
            <v>Anderson Aguirre</v>
          </cell>
          <cell r="L1989" t="str">
            <v>GUAMANI   AV COLECTORA 9  O S57C  S57 156  CALLE D</v>
          </cell>
          <cell r="M1989" t="str">
            <v>1722912639</v>
          </cell>
          <cell r="N1989" t="str">
            <v>0980409883/0979326561</v>
          </cell>
          <cell r="O1989" t="str">
            <v/>
          </cell>
          <cell r="P1989" t="str">
            <v>QUITO</v>
          </cell>
          <cell r="Q1989" t="str">
            <v>QUITO</v>
          </cell>
          <cell r="R1989" t="str">
            <v>PICHINCHA</v>
          </cell>
          <cell r="T1989" t="str">
            <v>FLEXTRANS UIO</v>
          </cell>
          <cell r="U1989" t="str">
            <v>FLEXNETUIO_LOCAL</v>
          </cell>
          <cell r="V1989">
            <v>1</v>
          </cell>
          <cell r="W1989">
            <v>1</v>
          </cell>
          <cell r="X1989" t="str">
            <v>FLEXNET ECUADOR - FLEXTUENTI</v>
          </cell>
          <cell r="Y1989" t="str">
            <v>CALLE 28 DE JUNIO S/N Y GARCIA MORENO ENTRADA LLANO GRANDE</v>
          </cell>
        </row>
        <row r="1990">
          <cell r="A1990" t="str">
            <v>414701730</v>
          </cell>
          <cell r="B1990">
            <v>496835</v>
          </cell>
          <cell r="C1990" t="str">
            <v>414701730</v>
          </cell>
          <cell r="D1990" t="str">
            <v>FLEXTUENTI</v>
          </cell>
          <cell r="E1990" t="str">
            <v>DESPACHO</v>
          </cell>
          <cell r="F1990" t="str">
            <v>NORMAL</v>
          </cell>
          <cell r="G1990" t="str">
            <v>031080414701730</v>
          </cell>
          <cell r="H1990">
            <v>44942</v>
          </cell>
          <cell r="I1990" t="str">
            <v>INCIDENCIA</v>
          </cell>
          <cell r="J1990">
            <v>44944</v>
          </cell>
          <cell r="K1990" t="str">
            <v>Diego Andres Bonilla Yoza</v>
          </cell>
          <cell r="L1990" t="str">
            <v>TARQUI (MA) CALLE S2  MZ 5 V48 AV V13</v>
          </cell>
          <cell r="M1990" t="str">
            <v>1314687474</v>
          </cell>
          <cell r="N1990" t="str">
            <v>0989135723/0967445903</v>
          </cell>
          <cell r="O1990" t="str">
            <v/>
          </cell>
          <cell r="P1990" t="str">
            <v>MANTA</v>
          </cell>
          <cell r="Q1990" t="str">
            <v>MANTA</v>
          </cell>
          <cell r="R1990" t="str">
            <v>MANABI</v>
          </cell>
          <cell r="T1990" t="str">
            <v>TRAMACO</v>
          </cell>
          <cell r="U1990" t="str">
            <v>FLEXNETUIO_PROVINCIA</v>
          </cell>
          <cell r="V1990">
            <v>1</v>
          </cell>
          <cell r="W1990">
            <v>1</v>
          </cell>
          <cell r="X1990" t="str">
            <v>FLEXNET ECUADOR - FLEXTUENTI</v>
          </cell>
          <cell r="Y1990" t="str">
            <v>CALLE 28 DE JUNIO S/N Y GARCIA MORENO ENTRADA LLANO GRANDE</v>
          </cell>
        </row>
        <row r="1991">
          <cell r="A1991" t="str">
            <v>414701757</v>
          </cell>
          <cell r="B1991">
            <v>496836</v>
          </cell>
          <cell r="C1991" t="str">
            <v>414701757</v>
          </cell>
          <cell r="D1991" t="str">
            <v>FLEXTUENTI</v>
          </cell>
          <cell r="E1991" t="str">
            <v>DESPACHO</v>
          </cell>
          <cell r="F1991" t="str">
            <v>NORMAL</v>
          </cell>
          <cell r="G1991" t="str">
            <v>FT79979</v>
          </cell>
          <cell r="H1991">
            <v>44942</v>
          </cell>
          <cell r="I1991" t="str">
            <v>ENTREGADO</v>
          </cell>
          <cell r="J1991">
            <v>44943</v>
          </cell>
          <cell r="K1991" t="str">
            <v>Henry Aguirre</v>
          </cell>
          <cell r="L1991" t="str">
            <v>ZAMBIZA  CALLE ESPEJO  S1 120  QUITO</v>
          </cell>
          <cell r="M1991" t="str">
            <v>1716651797</v>
          </cell>
          <cell r="N1991" t="str">
            <v>0998470674/0999608041</v>
          </cell>
          <cell r="O1991" t="str">
            <v/>
          </cell>
          <cell r="P1991" t="str">
            <v>QUITO</v>
          </cell>
          <cell r="Q1991" t="str">
            <v>QUITO</v>
          </cell>
          <cell r="R1991" t="str">
            <v>PICHINCHA</v>
          </cell>
          <cell r="T1991" t="str">
            <v>FLEXTRANS UIO</v>
          </cell>
          <cell r="U1991" t="str">
            <v>FLEXNETUIO_LOCAL</v>
          </cell>
          <cell r="V1991">
            <v>1</v>
          </cell>
          <cell r="W1991">
            <v>1</v>
          </cell>
          <cell r="X1991" t="str">
            <v>FLEXNET ECUADOR - FLEXTUENTI</v>
          </cell>
          <cell r="Y1991" t="str">
            <v>CALLE 28 DE JUNIO S/N Y GARCIA MORENO ENTRADA LLANO GRANDE</v>
          </cell>
        </row>
        <row r="1992">
          <cell r="A1992" t="str">
            <v>414701758</v>
          </cell>
          <cell r="B1992">
            <v>496837</v>
          </cell>
          <cell r="C1992" t="str">
            <v>414701758</v>
          </cell>
          <cell r="D1992" t="str">
            <v>FLEXTUENTI</v>
          </cell>
          <cell r="E1992" t="str">
            <v>DESPACHO</v>
          </cell>
          <cell r="F1992" t="str">
            <v>NORMAL</v>
          </cell>
          <cell r="G1992" t="str">
            <v>031080414701758</v>
          </cell>
          <cell r="H1992">
            <v>44942</v>
          </cell>
          <cell r="I1992" t="str">
            <v>INCIDENCIA</v>
          </cell>
          <cell r="J1992">
            <v>44944</v>
          </cell>
          <cell r="K1992" t="str">
            <v>Alfredo Figueroa veliz</v>
          </cell>
          <cell r="L1992" t="str">
            <v>LEONIDAS PROANO CALLEJON A,  SN C 14</v>
          </cell>
          <cell r="M1992" t="str">
            <v>1306468917</v>
          </cell>
          <cell r="N1992" t="str">
            <v>0983155509/0963295615</v>
          </cell>
          <cell r="O1992" t="str">
            <v/>
          </cell>
          <cell r="P1992" t="str">
            <v>MONTECRISTI</v>
          </cell>
          <cell r="Q1992" t="str">
            <v>MONTECRISTI</v>
          </cell>
          <cell r="R1992" t="str">
            <v>MANABI</v>
          </cell>
          <cell r="T1992" t="str">
            <v>TRAMACO</v>
          </cell>
          <cell r="U1992" t="str">
            <v>FLEXNETUIO_PROVINCIA</v>
          </cell>
          <cell r="V1992">
            <v>1</v>
          </cell>
          <cell r="W1992">
            <v>1</v>
          </cell>
          <cell r="X1992" t="str">
            <v>FLEXNET ECUADOR - FLEXTUENTI</v>
          </cell>
          <cell r="Y1992" t="str">
            <v>CALLE 28 DE JUNIO S/N Y GARCIA MORENO ENTRADA LLANO GRANDE</v>
          </cell>
        </row>
        <row r="1993">
          <cell r="A1993" t="str">
            <v>414701798</v>
          </cell>
          <cell r="B1993">
            <v>496838</v>
          </cell>
          <cell r="C1993" t="str">
            <v>414701798</v>
          </cell>
          <cell r="D1993" t="str">
            <v>FLEXTUENTI</v>
          </cell>
          <cell r="E1993" t="str">
            <v>DESPACHO</v>
          </cell>
          <cell r="F1993" t="str">
            <v>NORMAL</v>
          </cell>
          <cell r="G1993" t="str">
            <v>FT79978</v>
          </cell>
          <cell r="H1993">
            <v>44942</v>
          </cell>
          <cell r="I1993" t="str">
            <v>ENTREGADO</v>
          </cell>
          <cell r="J1993">
            <v>44943</v>
          </cell>
          <cell r="K1993" t="str">
            <v>JUAN PABLO VALENZUELA SANCHEZ</v>
          </cell>
          <cell r="L1993" t="str">
            <v>CALLE  JOSE DE VILLALENGUA  SN CALLE JORGE DROM</v>
          </cell>
          <cell r="M1993" t="str">
            <v>1711858850</v>
          </cell>
          <cell r="N1993" t="str">
            <v>0996313073/0999746306</v>
          </cell>
          <cell r="O1993" t="str">
            <v/>
          </cell>
          <cell r="P1993" t="str">
            <v>QUITO</v>
          </cell>
          <cell r="Q1993" t="str">
            <v>QUITO</v>
          </cell>
          <cell r="R1993" t="str">
            <v>PICHINCHA</v>
          </cell>
          <cell r="T1993" t="str">
            <v>FLEXTRANS UIO</v>
          </cell>
          <cell r="U1993" t="str">
            <v>FLEXNETUIO_LOCAL</v>
          </cell>
          <cell r="V1993">
            <v>1</v>
          </cell>
          <cell r="W1993">
            <v>1</v>
          </cell>
          <cell r="X1993" t="str">
            <v>FLEXNET ECUADOR - FLEXTUENTI</v>
          </cell>
          <cell r="Y1993" t="str">
            <v>CALLE 28 DE JUNIO S/N Y GARCIA MORENO ENTRADA LLANO GRANDE</v>
          </cell>
        </row>
        <row r="1994">
          <cell r="A1994" t="str">
            <v>414701872</v>
          </cell>
          <cell r="B1994">
            <v>496839</v>
          </cell>
          <cell r="C1994" t="str">
            <v>414701872</v>
          </cell>
          <cell r="D1994" t="str">
            <v>FLEXTUENTI</v>
          </cell>
          <cell r="E1994" t="str">
            <v>DESPACHO</v>
          </cell>
          <cell r="F1994" t="str">
            <v>NORMAL</v>
          </cell>
          <cell r="G1994" t="str">
            <v>031080414701872</v>
          </cell>
          <cell r="H1994">
            <v>44942</v>
          </cell>
          <cell r="I1994" t="str">
            <v>ENTREGADO</v>
          </cell>
          <cell r="J1994">
            <v>44944</v>
          </cell>
          <cell r="K1994" t="str">
            <v>Soledad Romero</v>
          </cell>
          <cell r="L1994" t="str">
            <v>PORTOVIEJO 24 DE MARZO  SN  AV JOSE MARIA URBINA</v>
          </cell>
          <cell r="M1994" t="str">
            <v>2250267750</v>
          </cell>
          <cell r="N1994" t="str">
            <v>0985842329/0985842329</v>
          </cell>
          <cell r="O1994" t="str">
            <v/>
          </cell>
          <cell r="P1994" t="str">
            <v>PORTOVIEJO</v>
          </cell>
          <cell r="Q1994" t="str">
            <v>PORTOVIEJO</v>
          </cell>
          <cell r="R1994" t="str">
            <v>MANABI</v>
          </cell>
          <cell r="T1994" t="str">
            <v>TRAMACO</v>
          </cell>
          <cell r="U1994" t="str">
            <v>FLEXNETUIO_PROVINCIA</v>
          </cell>
          <cell r="V1994">
            <v>1</v>
          </cell>
          <cell r="W1994">
            <v>1</v>
          </cell>
          <cell r="X1994" t="str">
            <v>FLEXNET ECUADOR - FLEXTUENTI</v>
          </cell>
          <cell r="Y1994" t="str">
            <v>CALLE 28 DE JUNIO S/N Y GARCIA MORENO ENTRADA LLANO GRANDE</v>
          </cell>
        </row>
        <row r="1995">
          <cell r="A1995" t="str">
            <v>414701874</v>
          </cell>
          <cell r="B1995">
            <v>496840</v>
          </cell>
          <cell r="C1995" t="str">
            <v>414701874</v>
          </cell>
          <cell r="D1995" t="str">
            <v>FLEXTUENTI</v>
          </cell>
          <cell r="E1995" t="str">
            <v>DESPACHO</v>
          </cell>
          <cell r="F1995" t="str">
            <v>NORMAL</v>
          </cell>
          <cell r="G1995" t="str">
            <v>FT79977</v>
          </cell>
          <cell r="H1995">
            <v>44942</v>
          </cell>
          <cell r="I1995" t="str">
            <v>ENTREGADO</v>
          </cell>
          <cell r="J1995">
            <v>44943</v>
          </cell>
          <cell r="K1995" t="str">
            <v>Enith Rosillo</v>
          </cell>
          <cell r="L1995" t="str">
            <v>QUITUMBE CALLE OE2D S43 23 CALLE TERESA TIPANTA</v>
          </cell>
          <cell r="M1995" t="str">
            <v>1103019673</v>
          </cell>
          <cell r="N1995" t="str">
            <v>0969884245/0995299129</v>
          </cell>
          <cell r="O1995" t="str">
            <v/>
          </cell>
          <cell r="P1995" t="str">
            <v>QUITO</v>
          </cell>
          <cell r="Q1995" t="str">
            <v>QUITO</v>
          </cell>
          <cell r="R1995" t="str">
            <v>PICHINCHA</v>
          </cell>
          <cell r="T1995" t="str">
            <v>FLEXTRANS UIO</v>
          </cell>
          <cell r="U1995" t="str">
            <v>FLEXNETUIO_LOCAL</v>
          </cell>
          <cell r="V1995">
            <v>1</v>
          </cell>
          <cell r="W1995">
            <v>1</v>
          </cell>
          <cell r="X1995" t="str">
            <v>FLEXNET ECUADOR - FLEXTUENTI</v>
          </cell>
          <cell r="Y1995" t="str">
            <v>CALLE 28 DE JUNIO S/N Y GARCIA MORENO ENTRADA LLANO GRANDE</v>
          </cell>
        </row>
        <row r="1996">
          <cell r="A1996" t="str">
            <v>414701878</v>
          </cell>
          <cell r="B1996">
            <v>496841</v>
          </cell>
          <cell r="C1996" t="str">
            <v>414701878</v>
          </cell>
          <cell r="D1996" t="str">
            <v>FLEXTUENTI</v>
          </cell>
          <cell r="E1996" t="str">
            <v>DESPACHO</v>
          </cell>
          <cell r="F1996" t="str">
            <v>NORMAL</v>
          </cell>
          <cell r="G1996" t="str">
            <v>FT79976</v>
          </cell>
          <cell r="H1996">
            <v>44942</v>
          </cell>
          <cell r="I1996" t="str">
            <v>ENTREGADO</v>
          </cell>
          <cell r="J1996">
            <v>44943</v>
          </cell>
          <cell r="K1996" t="str">
            <v>Anthony Quinche</v>
          </cell>
          <cell r="L1996" t="str">
            <v>CHILLOGALLO  LOS ANDES  SN  JULIO JARA</v>
          </cell>
          <cell r="M1996" t="str">
            <v>1755772264</v>
          </cell>
          <cell r="N1996" t="str">
            <v>0984670492/0995142206</v>
          </cell>
          <cell r="O1996" t="str">
            <v/>
          </cell>
          <cell r="P1996" t="str">
            <v>QUITO</v>
          </cell>
          <cell r="Q1996" t="str">
            <v>QUITO</v>
          </cell>
          <cell r="R1996" t="str">
            <v>PICHINCHA</v>
          </cell>
          <cell r="T1996" t="str">
            <v>FLEXTRANS UIO</v>
          </cell>
          <cell r="U1996" t="str">
            <v>FLEXNETUIO_LOCAL</v>
          </cell>
          <cell r="V1996">
            <v>1</v>
          </cell>
          <cell r="W1996">
            <v>1</v>
          </cell>
          <cell r="X1996" t="str">
            <v>FLEXNET ECUADOR - FLEXTUENTI</v>
          </cell>
          <cell r="Y1996" t="str">
            <v>CALLE 28 DE JUNIO S/N Y GARCIA MORENO ENTRADA LLANO GRANDE</v>
          </cell>
        </row>
        <row r="1997">
          <cell r="A1997" t="str">
            <v>414701883</v>
          </cell>
          <cell r="B1997">
            <v>496842</v>
          </cell>
          <cell r="C1997" t="str">
            <v>414701883</v>
          </cell>
          <cell r="D1997" t="str">
            <v>FLEXTUENTI</v>
          </cell>
          <cell r="E1997" t="str">
            <v>DESPACHO</v>
          </cell>
          <cell r="F1997" t="str">
            <v>NORMAL</v>
          </cell>
          <cell r="G1997" t="str">
            <v>FT79975</v>
          </cell>
          <cell r="H1997">
            <v>44942</v>
          </cell>
          <cell r="I1997" t="str">
            <v>ENTREGADO</v>
          </cell>
          <cell r="J1997">
            <v>44943</v>
          </cell>
          <cell r="K1997" t="str">
            <v>Maria Gabriela Osio Rendon</v>
          </cell>
          <cell r="L1997" t="str">
            <v>BELISARIO QUEVEDO  CALLE JORGE JUAN  N31 120 AV MARIAN DE JESUS</v>
          </cell>
          <cell r="M1997" t="str">
            <v>1755874680</v>
          </cell>
          <cell r="N1997" t="str">
            <v>0987485088/0964144696</v>
          </cell>
          <cell r="O1997" t="str">
            <v/>
          </cell>
          <cell r="P1997" t="str">
            <v>QUITO</v>
          </cell>
          <cell r="Q1997" t="str">
            <v>QUITO</v>
          </cell>
          <cell r="R1997" t="str">
            <v>PICHINCHA</v>
          </cell>
          <cell r="T1997" t="str">
            <v>FLEXTRANS UIO</v>
          </cell>
          <cell r="U1997" t="str">
            <v>FLEXNETUIO_LOCAL</v>
          </cell>
          <cell r="V1997">
            <v>1</v>
          </cell>
          <cell r="W1997">
            <v>1</v>
          </cell>
          <cell r="X1997" t="str">
            <v>FLEXNET ECUADOR - FLEXTUENTI</v>
          </cell>
          <cell r="Y1997" t="str">
            <v>CALLE 28 DE JUNIO S/N Y GARCIA MORENO ENTRADA LLANO GRANDE</v>
          </cell>
        </row>
        <row r="1998">
          <cell r="A1998" t="str">
            <v>414701886</v>
          </cell>
          <cell r="B1998">
            <v>496843</v>
          </cell>
          <cell r="C1998" t="str">
            <v>414701886</v>
          </cell>
          <cell r="D1998" t="str">
            <v>FLEXTUENTI</v>
          </cell>
          <cell r="E1998" t="str">
            <v>DESPACHO</v>
          </cell>
          <cell r="F1998" t="str">
            <v>NORMAL</v>
          </cell>
          <cell r="G1998" t="str">
            <v>FT79989</v>
          </cell>
          <cell r="H1998">
            <v>44942</v>
          </cell>
          <cell r="I1998" t="str">
            <v>ENTREGADO</v>
          </cell>
          <cell r="J1998">
            <v>44944</v>
          </cell>
          <cell r="K1998" t="str">
            <v>Priscila Recalde</v>
          </cell>
          <cell r="L1998" t="str">
            <v>LA CONCEPCION MANUEL  VALDIVIEZO  OE6 142  TOMAS CHARIOVE</v>
          </cell>
          <cell r="M1998" t="str">
            <v>1712933595</v>
          </cell>
          <cell r="N1998" t="str">
            <v>0996746986/0984227260</v>
          </cell>
          <cell r="O1998" t="str">
            <v/>
          </cell>
          <cell r="P1998" t="str">
            <v>QUITO</v>
          </cell>
          <cell r="Q1998" t="str">
            <v>QUITO</v>
          </cell>
          <cell r="R1998" t="str">
            <v>PICHINCHA</v>
          </cell>
          <cell r="T1998" t="str">
            <v>FLEXTRANS UIO</v>
          </cell>
          <cell r="U1998" t="str">
            <v>FLEXNETUIO_LOCAL</v>
          </cell>
          <cell r="V1998">
            <v>1</v>
          </cell>
          <cell r="W1998">
            <v>1</v>
          </cell>
          <cell r="X1998" t="str">
            <v>FLEXNET ECUADOR - FLEXTUENTI</v>
          </cell>
          <cell r="Y1998" t="str">
            <v>CALLE 28 DE JUNIO S/N Y GARCIA MORENO ENTRADA LLANO GRANDE</v>
          </cell>
        </row>
        <row r="1999">
          <cell r="A1999" t="str">
            <v>414701940</v>
          </cell>
          <cell r="B1999">
            <v>496844</v>
          </cell>
          <cell r="C1999" t="str">
            <v>414701940</v>
          </cell>
          <cell r="D1999" t="str">
            <v>FLEXTUENTI</v>
          </cell>
          <cell r="E1999" t="str">
            <v>DESPACHO</v>
          </cell>
          <cell r="F1999" t="str">
            <v>NORMAL</v>
          </cell>
          <cell r="G1999" t="str">
            <v>FT79988</v>
          </cell>
          <cell r="H1999">
            <v>44942</v>
          </cell>
          <cell r="I1999" t="str">
            <v>ENTREGADO</v>
          </cell>
          <cell r="J1999">
            <v>44943</v>
          </cell>
          <cell r="K1999" t="str">
            <v>Steffy Escudero</v>
          </cell>
          <cell r="L1999" t="str">
            <v>PUENGASI AV GRAL RUMUNAHUI  LOTE 12  PUENTE 2</v>
          </cell>
          <cell r="M1999" t="str">
            <v>1725447815</v>
          </cell>
          <cell r="N1999" t="str">
            <v>0968644493/0968644499</v>
          </cell>
          <cell r="O1999" t="str">
            <v/>
          </cell>
          <cell r="P1999" t="str">
            <v>QUITO</v>
          </cell>
          <cell r="Q1999" t="str">
            <v>QUITO</v>
          </cell>
          <cell r="R1999" t="str">
            <v>PICHINCHA</v>
          </cell>
          <cell r="T1999" t="str">
            <v>FLEXTRANS UIO</v>
          </cell>
          <cell r="U1999" t="str">
            <v>FLEXNETUIO_LOCAL</v>
          </cell>
          <cell r="V1999">
            <v>1</v>
          </cell>
          <cell r="W1999">
            <v>1</v>
          </cell>
          <cell r="X1999" t="str">
            <v>FLEXNET ECUADOR - FLEXTUENTI</v>
          </cell>
          <cell r="Y1999" t="str">
            <v>CALLE 28 DE JUNIO S/N Y GARCIA MORENO ENTRADA LLANO GRANDE</v>
          </cell>
        </row>
        <row r="2000">
          <cell r="A2000" t="str">
            <v>414702043</v>
          </cell>
          <cell r="B2000">
            <v>496845</v>
          </cell>
          <cell r="C2000" t="str">
            <v>414702043</v>
          </cell>
          <cell r="D2000" t="str">
            <v>FLEXTUENTI</v>
          </cell>
          <cell r="E2000" t="str">
            <v>DESPACHO</v>
          </cell>
          <cell r="F2000" t="str">
            <v>DERIVADO PICK UP</v>
          </cell>
          <cell r="G2000" t="str">
            <v>031080414702043</v>
          </cell>
          <cell r="H2000">
            <v>44942</v>
          </cell>
          <cell r="I2000" t="str">
            <v>INCIDENCIA</v>
          </cell>
          <cell r="J2000">
            <v>44944</v>
          </cell>
          <cell r="K2000" t="str">
            <v>Gabriela Pita</v>
          </cell>
          <cell r="L2000" t="str">
            <v>GUAYAQUIL P.A.D. SAN MARINO</v>
          </cell>
          <cell r="M2000" t="str">
            <v>0958726234</v>
          </cell>
          <cell r="N2000" t="str">
            <v>0998053433/0959644635</v>
          </cell>
          <cell r="O2000" t="str">
            <v/>
          </cell>
          <cell r="P2000" t="str">
            <v>GUAYAQUIL</v>
          </cell>
          <cell r="Q2000" t="str">
            <v>GUAYAQUIL</v>
          </cell>
          <cell r="R2000" t="str">
            <v>GUAYAS</v>
          </cell>
          <cell r="T2000" t="str">
            <v>TRAMACO</v>
          </cell>
          <cell r="U2000" t="str">
            <v>FLEXNETUIO_GYE</v>
          </cell>
          <cell r="V2000">
            <v>1</v>
          </cell>
          <cell r="W2000">
            <v>1</v>
          </cell>
          <cell r="X2000" t="str">
            <v>FLEXNET ECUADOR - FLEXTUENTI</v>
          </cell>
          <cell r="Y2000" t="str">
            <v>CALLE 28 DE JUNIO S/N Y GARCIA MORENO ENTRADA LLANO GRANDE</v>
          </cell>
        </row>
        <row r="2001">
          <cell r="A2001" t="str">
            <v>414702049</v>
          </cell>
          <cell r="B2001">
            <v>496846</v>
          </cell>
          <cell r="C2001" t="str">
            <v>414702049</v>
          </cell>
          <cell r="D2001" t="str">
            <v>FLEXTUENTI</v>
          </cell>
          <cell r="E2001" t="str">
            <v>DESPACHO</v>
          </cell>
          <cell r="F2001" t="str">
            <v>NORMAL</v>
          </cell>
          <cell r="G2001" t="str">
            <v>031080414702049</v>
          </cell>
          <cell r="H2001">
            <v>44942</v>
          </cell>
          <cell r="I2001" t="str">
            <v>INCIDENCIA</v>
          </cell>
          <cell r="J2001">
            <v>44944</v>
          </cell>
          <cell r="K2001" t="str">
            <v>Franklin Ramiro Aguilar Marino</v>
          </cell>
          <cell r="L2001" t="str">
            <v>SANTO DOMINGO DE LOS COLORADOS CALLE BENITO JUAREZ CASA 3  JOAQUIN BALAGUER</v>
          </cell>
          <cell r="M2001" t="str">
            <v>1712303823</v>
          </cell>
          <cell r="N2001" t="str">
            <v>0961201367/0962162222</v>
          </cell>
          <cell r="O2001" t="str">
            <v/>
          </cell>
          <cell r="P2001" t="str">
            <v>SANTO DOMINGO</v>
          </cell>
          <cell r="Q2001" t="str">
            <v>SANTO DOMINGO</v>
          </cell>
          <cell r="R2001" t="str">
            <v>SANTO DOMINGO DE LOS TSACHILAS</v>
          </cell>
          <cell r="T2001" t="str">
            <v>TRAMACO</v>
          </cell>
          <cell r="U2001" t="str">
            <v>FLEXNETUIO_PROVINCIA</v>
          </cell>
          <cell r="V2001">
            <v>1</v>
          </cell>
          <cell r="W2001">
            <v>1</v>
          </cell>
          <cell r="X2001" t="str">
            <v>FLEXNET ECUADOR - FLEXTUENTI</v>
          </cell>
          <cell r="Y2001" t="str">
            <v>CALLE 28 DE JUNIO S/N Y GARCIA MORENO ENTRADA LLANO GRANDE</v>
          </cell>
        </row>
        <row r="2002">
          <cell r="A2002" t="str">
            <v>WS414700121</v>
          </cell>
          <cell r="B2002">
            <v>496847</v>
          </cell>
          <cell r="C2002" t="str">
            <v>WS414700121</v>
          </cell>
          <cell r="D2002" t="str">
            <v>FLEXTUENTI</v>
          </cell>
          <cell r="E2002" t="str">
            <v>DESPACHO</v>
          </cell>
          <cell r="F2002" t="str">
            <v>NORMAL</v>
          </cell>
          <cell r="G2002" t="str">
            <v>FT79957</v>
          </cell>
          <cell r="H2002">
            <v>44942</v>
          </cell>
          <cell r="I2002" t="str">
            <v>ENTREGADO</v>
          </cell>
          <cell r="J2002">
            <v>44943</v>
          </cell>
          <cell r="K2002" t="str">
            <v>Joel Toromoreno</v>
          </cell>
          <cell r="L2002" t="str">
            <v>CALDERON  AV DE LOS GERANIOS NUMERO 5  C 85</v>
          </cell>
          <cell r="M2002" t="str">
            <v>0450129390</v>
          </cell>
          <cell r="N2002" t="str">
            <v>0963798919/0963798919</v>
          </cell>
          <cell r="O2002" t="str">
            <v/>
          </cell>
          <cell r="P2002" t="str">
            <v>QUITO</v>
          </cell>
          <cell r="Q2002" t="str">
            <v>QUITO</v>
          </cell>
          <cell r="R2002" t="str">
            <v>PICHINCHA</v>
          </cell>
          <cell r="T2002" t="str">
            <v>FLEXTRANS UIO</v>
          </cell>
          <cell r="U2002" t="str">
            <v>FLEXNETUIO_LOCAL</v>
          </cell>
          <cell r="V2002">
            <v>1</v>
          </cell>
          <cell r="W2002">
            <v>1</v>
          </cell>
          <cell r="X2002" t="str">
            <v>FLEXNET ECUADOR - FLEXTUENTI</v>
          </cell>
          <cell r="Y2002" t="str">
            <v>CALLE 28 DE JUNIO S/N Y GARCIA MORENO ENTRADA LLANO GRANDE</v>
          </cell>
        </row>
        <row r="2003">
          <cell r="A2003" t="str">
            <v>WS414700163</v>
          </cell>
          <cell r="B2003">
            <v>496848</v>
          </cell>
          <cell r="C2003" t="str">
            <v>WS414700163</v>
          </cell>
          <cell r="D2003" t="str">
            <v>FLEXTUENTI</v>
          </cell>
          <cell r="E2003" t="str">
            <v>DESPACHO</v>
          </cell>
          <cell r="F2003" t="str">
            <v>NORMAL</v>
          </cell>
          <cell r="G2003" t="str">
            <v>FT79956</v>
          </cell>
          <cell r="H2003">
            <v>44942</v>
          </cell>
          <cell r="I2003" t="str">
            <v>INCIDENCIA</v>
          </cell>
          <cell r="J2003">
            <v>44943</v>
          </cell>
          <cell r="K2003" t="str">
            <v>Miguel Mendez</v>
          </cell>
          <cell r="L2003" t="str">
            <v>LA MAGDALENA MATIAS BIGO S10 410 CALLE ZARUMA</v>
          </cell>
          <cell r="M2003" t="str">
            <v>1708544596</v>
          </cell>
          <cell r="N2003" t="str">
            <v>0984838828/0984838828</v>
          </cell>
          <cell r="O2003" t="str">
            <v/>
          </cell>
          <cell r="P2003" t="str">
            <v>QUITO</v>
          </cell>
          <cell r="Q2003" t="str">
            <v>QUITO</v>
          </cell>
          <cell r="R2003" t="str">
            <v>PICHINCHA</v>
          </cell>
          <cell r="T2003" t="str">
            <v>FLEXTRANS UIO</v>
          </cell>
          <cell r="U2003" t="str">
            <v>FLEXNETUIO_LOCAL</v>
          </cell>
          <cell r="V2003">
            <v>1</v>
          </cell>
          <cell r="W2003">
            <v>1</v>
          </cell>
          <cell r="X2003" t="str">
            <v>FLEXNET ECUADOR - FLEXTUENTI</v>
          </cell>
          <cell r="Y2003" t="str">
            <v>CALLE 28 DE JUNIO S/N Y GARCIA MORENO ENTRADA LLANO GRANDE</v>
          </cell>
        </row>
        <row r="2004">
          <cell r="A2004" t="str">
            <v>WS414700168</v>
          </cell>
          <cell r="B2004">
            <v>496849</v>
          </cell>
          <cell r="C2004" t="str">
            <v>WS414700168</v>
          </cell>
          <cell r="D2004" t="str">
            <v>FLEXTUENTI</v>
          </cell>
          <cell r="E2004" t="str">
            <v>DESPACHO</v>
          </cell>
          <cell r="F2004" t="str">
            <v>NORMAL</v>
          </cell>
          <cell r="G2004" t="str">
            <v>FT79959</v>
          </cell>
          <cell r="H2004">
            <v>44942</v>
          </cell>
          <cell r="I2004" t="str">
            <v>ENTREGADO</v>
          </cell>
          <cell r="J2004">
            <v>44943</v>
          </cell>
          <cell r="K2004" t="str">
            <v>Carlos Guerrero</v>
          </cell>
          <cell r="L2004" t="str">
            <v>ITCHIMBIA  AV LADRON DE GUEVARA  E13 399 BARCELONA</v>
          </cell>
          <cell r="M2004" t="str">
            <v>1710897081</v>
          </cell>
          <cell r="N2004" t="str">
            <v>0984680326/0984680326</v>
          </cell>
          <cell r="O2004" t="str">
            <v/>
          </cell>
          <cell r="P2004" t="str">
            <v>QUITO</v>
          </cell>
          <cell r="Q2004" t="str">
            <v>QUITO</v>
          </cell>
          <cell r="R2004" t="str">
            <v>PICHINCHA</v>
          </cell>
          <cell r="T2004" t="str">
            <v>FLEXTRANS UIO</v>
          </cell>
          <cell r="U2004" t="str">
            <v>FLEXNETUIO_LOCAL</v>
          </cell>
          <cell r="V2004">
            <v>1</v>
          </cell>
          <cell r="W2004">
            <v>1</v>
          </cell>
          <cell r="X2004" t="str">
            <v>FLEXNET ECUADOR - FLEXTUENTI</v>
          </cell>
          <cell r="Y2004" t="str">
            <v>CALLE 28 DE JUNIO S/N Y GARCIA MORENO ENTRADA LLANO GRANDE</v>
          </cell>
        </row>
        <row r="2005">
          <cell r="A2005" t="str">
            <v>414699967</v>
          </cell>
          <cell r="B2005">
            <v>496850</v>
          </cell>
          <cell r="C2005" t="str">
            <v>414699967</v>
          </cell>
          <cell r="D2005" t="str">
            <v>FLEXTUENTI</v>
          </cell>
          <cell r="E2005" t="str">
            <v>DESPACHO</v>
          </cell>
          <cell r="F2005" t="str">
            <v>EXPRESS GYE</v>
          </cell>
          <cell r="G2005" t="str">
            <v>FT79932</v>
          </cell>
          <cell r="H2005">
            <v>44942</v>
          </cell>
          <cell r="I2005" t="str">
            <v>ENTREGADO</v>
          </cell>
          <cell r="J2005">
            <v>44942</v>
          </cell>
          <cell r="K2005" t="str">
            <v>JUAN MARCELO OLLAGUE ROMERO</v>
          </cell>
          <cell r="L2005" t="str">
            <v>TARQUI (GY)  AV DE LAS AMERICAS  SN  CALLE JOAQUIN ORRANTIA</v>
          </cell>
          <cell r="M2005" t="str">
            <v>0918396862</v>
          </cell>
          <cell r="N2005" t="str">
            <v>0939026691/0997984134</v>
          </cell>
          <cell r="P2005" t="str">
            <v>GUAYAQUIL</v>
          </cell>
          <cell r="Q2005" t="str">
            <v>GUAYAQUIL</v>
          </cell>
          <cell r="R2005" t="str">
            <v>GUAYAS</v>
          </cell>
          <cell r="T2005" t="str">
            <v>ITSACOURIER</v>
          </cell>
          <cell r="U2005" t="str">
            <v>FLEXNETUIO_GYE</v>
          </cell>
          <cell r="V2005">
            <v>1</v>
          </cell>
          <cell r="W2005">
            <v>1</v>
          </cell>
          <cell r="X2005" t="str">
            <v>FLEXNET ECUADOR - FLEXTUENTI</v>
          </cell>
          <cell r="Y2005" t="str">
            <v>FERNANDO GUTIERREZ HILL VIA A DAULE KM 8 1/2 ENTRADA A COOPERATIVA JUAN MONTALVO</v>
          </cell>
        </row>
        <row r="2006">
          <cell r="A2006" t="str">
            <v>414700037</v>
          </cell>
          <cell r="B2006">
            <v>496851</v>
          </cell>
          <cell r="C2006" t="str">
            <v>414700037</v>
          </cell>
          <cell r="D2006" t="str">
            <v>FLEXTUENTI</v>
          </cell>
          <cell r="E2006" t="str">
            <v>DESPACHO</v>
          </cell>
          <cell r="F2006" t="str">
            <v>EXPRESS GYE</v>
          </cell>
          <cell r="G2006" t="str">
            <v>FT79933</v>
          </cell>
          <cell r="H2006">
            <v>44942</v>
          </cell>
          <cell r="I2006" t="str">
            <v>ENTREGADO</v>
          </cell>
          <cell r="J2006">
            <v>44942</v>
          </cell>
          <cell r="K2006" t="str">
            <v>DENISSE MARISELA BERNARDINO LOY</v>
          </cell>
          <cell r="L2006" t="str">
            <v>TARQUI (GY)   AV JUAN TANCA MARENGO SN  CALLE CALLE JOAQUIN ORRANTIA</v>
          </cell>
          <cell r="M2006" t="str">
            <v>0922804752</v>
          </cell>
          <cell r="N2006" t="str">
            <v>0989204102/0997984134</v>
          </cell>
          <cell r="P2006" t="str">
            <v>GUAYAQUIL</v>
          </cell>
          <cell r="Q2006" t="str">
            <v>GUAYAQUIL</v>
          </cell>
          <cell r="R2006" t="str">
            <v>GUAYAS</v>
          </cell>
          <cell r="T2006" t="str">
            <v>ITSACOURIER</v>
          </cell>
          <cell r="U2006" t="str">
            <v>FLEXNETUIO_GYE</v>
          </cell>
          <cell r="V2006">
            <v>1</v>
          </cell>
          <cell r="W2006">
            <v>1</v>
          </cell>
          <cell r="X2006" t="str">
            <v>FLEXNET ECUADOR - FLEXTUENTI</v>
          </cell>
          <cell r="Y2006" t="str">
            <v>FERNANDO GUTIERREZ HILL VIA A DAULE KM 8 1/2 ENTRADA A COOPERATIVA JUAN MONTALVO</v>
          </cell>
        </row>
        <row r="2007">
          <cell r="A2007" t="str">
            <v>414700133</v>
          </cell>
          <cell r="B2007">
            <v>496852</v>
          </cell>
          <cell r="C2007" t="str">
            <v>414700133</v>
          </cell>
          <cell r="D2007" t="str">
            <v>FLEXTUENTI</v>
          </cell>
          <cell r="E2007" t="str">
            <v>DESPACHO</v>
          </cell>
          <cell r="F2007" t="str">
            <v>EXPRESS GYE</v>
          </cell>
          <cell r="G2007" t="str">
            <v>FT79934</v>
          </cell>
          <cell r="H2007">
            <v>44942</v>
          </cell>
          <cell r="I2007" t="str">
            <v>ENTREGADO</v>
          </cell>
          <cell r="J2007">
            <v>44942</v>
          </cell>
          <cell r="K2007" t="str">
            <v>ANDY JARETH MANRIQUE MORAN</v>
          </cell>
          <cell r="L2007" t="str">
            <v>TARQUI  CALLE 16 NE AGUSTIN FREIRE ICAZA SN  7MO RETORNO 16 NE</v>
          </cell>
          <cell r="M2007" t="str">
            <v>0951998004</v>
          </cell>
          <cell r="N2007" t="str">
            <v>0982969080/0998937464</v>
          </cell>
          <cell r="P2007" t="str">
            <v>GUAYAQUIL</v>
          </cell>
          <cell r="Q2007" t="str">
            <v>GUAYAQUIL</v>
          </cell>
          <cell r="R2007" t="str">
            <v>GUAYAS</v>
          </cell>
          <cell r="T2007" t="str">
            <v>ITSACOURIER</v>
          </cell>
          <cell r="U2007" t="str">
            <v>FLEXNETUIO_GYE</v>
          </cell>
          <cell r="V2007">
            <v>1</v>
          </cell>
          <cell r="W2007">
            <v>1</v>
          </cell>
          <cell r="X2007" t="str">
            <v>FLEXNET ECUADOR - FLEXTUENTI</v>
          </cell>
          <cell r="Y2007" t="str">
            <v>FERNANDO GUTIERREZ HILL VIA A DAULE KM 8 1/2 ENTRADA A COOPERATIVA JUAN MONTALVO</v>
          </cell>
        </row>
        <row r="2008">
          <cell r="A2008" t="str">
            <v>414700279</v>
          </cell>
          <cell r="B2008">
            <v>496853</v>
          </cell>
          <cell r="C2008" t="str">
            <v>414700279</v>
          </cell>
          <cell r="D2008" t="str">
            <v>FLEXTUENTI</v>
          </cell>
          <cell r="E2008" t="str">
            <v>DESPACHO</v>
          </cell>
          <cell r="F2008" t="str">
            <v>NORMAL</v>
          </cell>
          <cell r="G2008" t="str">
            <v>031080414700279</v>
          </cell>
          <cell r="H2008">
            <v>44942</v>
          </cell>
          <cell r="I2008" t="str">
            <v>ENTREGADO</v>
          </cell>
          <cell r="J2008">
            <v>44943</v>
          </cell>
          <cell r="K2008" t="str">
            <v>ALEXIS MARTINEZ</v>
          </cell>
          <cell r="L2008" t="str">
            <v>EL COCA  VIA LOS ZORROS O  VIA 55   SN  SN</v>
          </cell>
          <cell r="M2008" t="str">
            <v>0503490898</v>
          </cell>
          <cell r="N2008" t="str">
            <v>0993890616/0979021278</v>
          </cell>
          <cell r="P2008" t="str">
            <v>220202</v>
          </cell>
          <cell r="Q2008" t="str">
            <v>EL COCA</v>
          </cell>
          <cell r="R2008" t="str">
            <v>ORELLANA</v>
          </cell>
          <cell r="S2008" t="str">
            <v>PUERTO FRANCISCO DE ORELLANA (EL COCA) - FLOR DE ORIENTE</v>
          </cell>
          <cell r="T2008" t="str">
            <v>TRAMACO</v>
          </cell>
          <cell r="U2008" t="str">
            <v>FLEXNETUIO_PROVINCIA</v>
          </cell>
          <cell r="V2008">
            <v>1</v>
          </cell>
          <cell r="W2008">
            <v>1</v>
          </cell>
          <cell r="X2008" t="str">
            <v>FLEXNET ECUADOR - FLEXTUENTI</v>
          </cell>
          <cell r="Y2008" t="str">
            <v>CALLE 28 DE JUNIO S/N Y GARCIA MORENO ENTRADA LLANO GRANDE</v>
          </cell>
        </row>
        <row r="2009">
          <cell r="A2009" t="str">
            <v>DEC3202301120012 DEC3202301120009</v>
          </cell>
          <cell r="B2009">
            <v>496821</v>
          </cell>
          <cell r="C2009" t="str">
            <v>DEC3202301120012 DEC3202301120009</v>
          </cell>
          <cell r="D2009" t="str">
            <v>HUAWEI</v>
          </cell>
          <cell r="E2009" t="str">
            <v>DESPACHO</v>
          </cell>
          <cell r="F2009" t="str">
            <v>EXCLUSIVO</v>
          </cell>
          <cell r="G2009" t="str">
            <v>79929</v>
          </cell>
          <cell r="H2009">
            <v>44942</v>
          </cell>
          <cell r="I2009" t="str">
            <v>ENTREGADO</v>
          </cell>
          <cell r="J2009">
            <v>44942</v>
          </cell>
          <cell r="K2009" t="str">
            <v>CN SYSTEM INTEGRATION AND CONSTRUCTION DEL ECUADOR CNSIC S.A.</v>
          </cell>
          <cell r="L2009" t="str">
            <v>MZ D3 SOLAR 10,CDLA. HECTOR COBOS UBILLA(ARBOLITO)</v>
          </cell>
          <cell r="M2009" t="str">
            <v>WASHINGTON XAVIER OSORIO QUINTO</v>
          </cell>
          <cell r="N2009" t="str">
            <v>0979989316</v>
          </cell>
          <cell r="P2009" t="str">
            <v>DURAN</v>
          </cell>
          <cell r="Q2009" t="str">
            <v>DURAN</v>
          </cell>
          <cell r="R2009" t="str">
            <v>GUAYAS</v>
          </cell>
          <cell r="T2009" t="str">
            <v>FLEXTRANS GYE</v>
          </cell>
          <cell r="U2009" t="str">
            <v>FLEXNETGYE_LOCAL</v>
          </cell>
          <cell r="V2009">
            <v>5</v>
          </cell>
          <cell r="W2009">
            <v>13.14</v>
          </cell>
          <cell r="X2009" t="str">
            <v>FLEXNET GUAYAQUIL</v>
          </cell>
          <cell r="Y2009" t="str">
            <v>FERNANDO GUTIERREZ HILL KM 8 1/2 VIA DAULE COOP. JUAN MONTALVO / FRENTE A PEPSI COLA</v>
          </cell>
        </row>
        <row r="2010">
          <cell r="A2010" t="str">
            <v>DEC3202301120010 DEC3202301120002</v>
          </cell>
          <cell r="B2010">
            <v>496820</v>
          </cell>
          <cell r="C2010" t="str">
            <v>DEC3202301120010 DEC3202301120002</v>
          </cell>
          <cell r="D2010" t="str">
            <v>HUAWEI</v>
          </cell>
          <cell r="E2010" t="str">
            <v>DESPACHO</v>
          </cell>
          <cell r="F2010" t="str">
            <v>EXCLUSIVO</v>
          </cell>
          <cell r="G2010" t="str">
            <v>79928</v>
          </cell>
          <cell r="H2010">
            <v>44942</v>
          </cell>
          <cell r="I2010" t="str">
            <v>ENTREGADO</v>
          </cell>
          <cell r="J2010">
            <v>44942</v>
          </cell>
          <cell r="K2010" t="str">
            <v>CN SYSTEM INTEGRATION AND CONSTRUCTION DEL ECUADOR CNSIC S.A.</v>
          </cell>
          <cell r="L2010" t="str">
            <v>LUQUE Y  MACHALA. GUAYAQUIL</v>
          </cell>
          <cell r="M2010" t="str">
            <v>WASHINGTON XAVIER OSORIO QUINTO</v>
          </cell>
          <cell r="N2010" t="str">
            <v>0979989316</v>
          </cell>
          <cell r="P2010" t="str">
            <v>GUAYAQUIL</v>
          </cell>
          <cell r="Q2010" t="str">
            <v>GUAYAQUIL</v>
          </cell>
          <cell r="R2010" t="str">
            <v>GUAYAS</v>
          </cell>
          <cell r="T2010" t="str">
            <v>FLEXTRANS GYE</v>
          </cell>
          <cell r="U2010" t="str">
            <v>FLEXNETGYE_LOCAL</v>
          </cell>
          <cell r="V2010">
            <v>7</v>
          </cell>
          <cell r="W2010">
            <v>13.64</v>
          </cell>
          <cell r="X2010" t="str">
            <v>FLEXNET GUAYAQUIL</v>
          </cell>
          <cell r="Y2010" t="str">
            <v>FERNANDO GUTIERREZ HILL KM 8 1/2 VIA DAULE COOP. JUAN MONTALVO / FRENTE A PEPSI COLA</v>
          </cell>
        </row>
        <row r="2011">
          <cell r="A2011" t="str">
            <v>DEC3202301120005 DEC3202301120003</v>
          </cell>
          <cell r="B2011">
            <v>496819</v>
          </cell>
          <cell r="C2011" t="str">
            <v>DEC3202301120005 DEC3202301120003</v>
          </cell>
          <cell r="D2011" t="str">
            <v>HUAWEI</v>
          </cell>
          <cell r="E2011" t="str">
            <v>DESPACHO</v>
          </cell>
          <cell r="F2011" t="str">
            <v>EXCLUSIVO</v>
          </cell>
          <cell r="G2011" t="str">
            <v>79927</v>
          </cell>
          <cell r="H2011">
            <v>44942</v>
          </cell>
          <cell r="I2011" t="str">
            <v>ENTREGADO</v>
          </cell>
          <cell r="J2011">
            <v>44942</v>
          </cell>
          <cell r="K2011" t="str">
            <v>CN SYSTEM INTEGRATION AND CONSTRUCTION DEL ECUADOR CNSIC S.A.</v>
          </cell>
          <cell r="L2011" t="str">
            <v>CALLE PRINCIPAL DE CIUDAD CELESTE , -2.072511 , -79.840583</v>
          </cell>
          <cell r="M2011" t="str">
            <v>WASHINGTON XAVIER OSORIO QUINTO</v>
          </cell>
          <cell r="N2011" t="str">
            <v>0979989316</v>
          </cell>
          <cell r="P2011" t="str">
            <v>GUAYAQUIL</v>
          </cell>
          <cell r="Q2011" t="str">
            <v>GUAYAQUIL</v>
          </cell>
          <cell r="R2011" t="str">
            <v>GUAYAS</v>
          </cell>
          <cell r="T2011" t="str">
            <v>FLEXTRANS GYE</v>
          </cell>
          <cell r="U2011" t="str">
            <v>FLEXNETGYE_LOCAL</v>
          </cell>
          <cell r="V2011">
            <v>5</v>
          </cell>
          <cell r="W2011">
            <v>13.18</v>
          </cell>
          <cell r="X2011" t="str">
            <v>FLEXNET GUAYAQUIL</v>
          </cell>
          <cell r="Y2011" t="str">
            <v>FERNANDO GUTIERREZ HILL KM 8 1/2 VIA DAULE COOP. JUAN MONTALVO / FRENTE A PEPSI COLA</v>
          </cell>
        </row>
        <row r="2012">
          <cell r="A2012" t="str">
            <v>DEC3202301120011 DEC3202301120008</v>
          </cell>
          <cell r="B2012">
            <v>496818</v>
          </cell>
          <cell r="C2012" t="str">
            <v>DEC3202301120011 DEC3202301120008</v>
          </cell>
          <cell r="D2012" t="str">
            <v>HUAWEI</v>
          </cell>
          <cell r="E2012" t="str">
            <v>DESPACHO</v>
          </cell>
          <cell r="F2012" t="str">
            <v>EXCLUSIVO</v>
          </cell>
          <cell r="G2012" t="str">
            <v>79926</v>
          </cell>
          <cell r="H2012">
            <v>44942</v>
          </cell>
          <cell r="I2012" t="str">
            <v>ENTREGADO</v>
          </cell>
          <cell r="J2012">
            <v>44942</v>
          </cell>
          <cell r="K2012" t="str">
            <v>CN SYSTEM INTEGRATION AND CONSTRUCTION DEL ECUADOR CNSIC S.A.</v>
          </cell>
          <cell r="L2012" t="str">
            <v>10 DE AGOSTO Y 6 DE MARZO. GUAYAQUIL</v>
          </cell>
          <cell r="M2012" t="str">
            <v>WASHINGTON XAVIER OSORIO QUINTO</v>
          </cell>
          <cell r="N2012" t="str">
            <v>0979989316</v>
          </cell>
          <cell r="P2012" t="str">
            <v>GUAYAQUIL</v>
          </cell>
          <cell r="Q2012" t="str">
            <v>GUAYAQUIL</v>
          </cell>
          <cell r="R2012" t="str">
            <v>GUAYAS</v>
          </cell>
          <cell r="T2012" t="str">
            <v>FLEXTRANS GYE</v>
          </cell>
          <cell r="U2012" t="str">
            <v>FLEXNETGYE_LOCAL</v>
          </cell>
          <cell r="V2012">
            <v>7</v>
          </cell>
          <cell r="W2012">
            <v>13.68</v>
          </cell>
          <cell r="X2012" t="str">
            <v>FLEXNET GUAYAQUIL</v>
          </cell>
          <cell r="Y2012" t="str">
            <v>FERNANDO GUTIERREZ HILL KM 8 1/2 VIA DAULE COOP. JUAN MONTALVO / FRENTE A PEPSI COLA</v>
          </cell>
        </row>
        <row r="2013">
          <cell r="A2013" t="str">
            <v>DEC3202301120007 DEC3202301120004</v>
          </cell>
          <cell r="B2013">
            <v>496817</v>
          </cell>
          <cell r="C2013" t="str">
            <v>DEC3202301120007 DEC3202301120004</v>
          </cell>
          <cell r="D2013" t="str">
            <v>HUAWEI</v>
          </cell>
          <cell r="E2013" t="str">
            <v>DESPACHO</v>
          </cell>
          <cell r="F2013" t="str">
            <v>EXCLUSIVO</v>
          </cell>
          <cell r="G2013" t="str">
            <v>79925</v>
          </cell>
          <cell r="H2013">
            <v>44942</v>
          </cell>
          <cell r="I2013" t="str">
            <v>ENTREGADO</v>
          </cell>
          <cell r="J2013">
            <v>44942</v>
          </cell>
          <cell r="K2013" t="str">
            <v>CN SYSTEM INTEGRATION AND CONSTRUCTION DEL ECUADOR CNSIC S.A.</v>
          </cell>
          <cell r="L2013" t="str">
            <v>KM 6.5 VIA LA PUNTILLA SAMBORODON</v>
          </cell>
          <cell r="M2013" t="str">
            <v>WASHINGTON XAVIER OSORIO QUINTO</v>
          </cell>
          <cell r="N2013" t="str">
            <v>0979989316</v>
          </cell>
          <cell r="P2013" t="str">
            <v>GUAYAQUIL</v>
          </cell>
          <cell r="Q2013" t="str">
            <v>GUAYAQUIL</v>
          </cell>
          <cell r="R2013" t="str">
            <v>GUAYAS</v>
          </cell>
          <cell r="T2013" t="str">
            <v>FLEXTRANS GYE</v>
          </cell>
          <cell r="U2013" t="str">
            <v>FLEXNETGYE_LOCAL</v>
          </cell>
          <cell r="V2013">
            <v>8</v>
          </cell>
          <cell r="W2013">
            <v>13.9</v>
          </cell>
          <cell r="X2013" t="str">
            <v>FLEXNET GUAYAQUIL</v>
          </cell>
          <cell r="Y2013" t="str">
            <v>FERNANDO GUTIERREZ HILL KM 8 1/2 VIA DAULE COOP. JUAN MONTALVO / FRENTE A PEPSI COLA</v>
          </cell>
        </row>
        <row r="2014">
          <cell r="A2014" t="str">
            <v>DEC3202301120006 DEC3202301120001</v>
          </cell>
          <cell r="B2014">
            <v>496816</v>
          </cell>
          <cell r="C2014" t="str">
            <v>DEC3202301120006 DEC3202301120001</v>
          </cell>
          <cell r="D2014" t="str">
            <v>HUAWEI</v>
          </cell>
          <cell r="E2014" t="str">
            <v>DESPACHO</v>
          </cell>
          <cell r="F2014" t="str">
            <v>EXCLUSIVO</v>
          </cell>
          <cell r="G2014" t="str">
            <v>79924</v>
          </cell>
          <cell r="H2014">
            <v>44942</v>
          </cell>
          <cell r="I2014" t="str">
            <v>ENTREGADO</v>
          </cell>
          <cell r="J2014">
            <v>44942</v>
          </cell>
          <cell r="K2014" t="str">
            <v>CN SYSTEM INTEGRATION AND CONSTRUCTION DEL ECUADOR CNSIC S.A.</v>
          </cell>
          <cell r="L2014" t="str">
            <v>CDLA.PEDRO MENÉNDEZ GILBERT (DIAGONAL IGLESIA DIVINO NIÑO)</v>
          </cell>
          <cell r="M2014" t="str">
            <v>WASHINGTON XAVIER OSORIO QUINTO</v>
          </cell>
          <cell r="N2014" t="str">
            <v>0979989316</v>
          </cell>
          <cell r="P2014" t="str">
            <v>DURAN</v>
          </cell>
          <cell r="Q2014" t="str">
            <v>DURAN</v>
          </cell>
          <cell r="R2014" t="str">
            <v>GUAYAS</v>
          </cell>
          <cell r="T2014" t="str">
            <v>FLEXTRANS GYE</v>
          </cell>
          <cell r="U2014" t="str">
            <v>FLEXNETGYE_LOCAL</v>
          </cell>
          <cell r="V2014">
            <v>5</v>
          </cell>
          <cell r="W2014">
            <v>13.16</v>
          </cell>
          <cell r="X2014" t="str">
            <v>FLEXNET GUAYAQUIL</v>
          </cell>
          <cell r="Y2014" t="str">
            <v>FERNANDO GUTIERREZ HILL KM 8 1/2 VIA DAULE COOP. JUAN MONTALVO / FRENTE A PEPSI COLA</v>
          </cell>
        </row>
        <row r="2015">
          <cell r="A2015" t="str">
            <v>20003067476836</v>
          </cell>
          <cell r="B2015">
            <v>496805</v>
          </cell>
          <cell r="C2015" t="str">
            <v>20003067476836</v>
          </cell>
          <cell r="D2015" t="str">
            <v>CONECEL</v>
          </cell>
          <cell r="E2015" t="str">
            <v>DESPACHO</v>
          </cell>
          <cell r="F2015" t="str">
            <v>NORMAL</v>
          </cell>
          <cell r="G2015" t="str">
            <v>031002004180976</v>
          </cell>
          <cell r="H2015">
            <v>44939</v>
          </cell>
          <cell r="I2015" t="str">
            <v>ENTREGADO</v>
          </cell>
          <cell r="J2015">
            <v>44943</v>
          </cell>
          <cell r="K2015" t="str">
            <v xml:space="preserve">MILTON PILCO QUINATOA / </v>
          </cell>
          <cell r="L2015" t="str">
            <v>RIOBAMBA / LIZARZABURU / CALLE VICENTE ROCAFUERTE 19-26 Y GASPAR DE VILLAROEL EN LA CASA ESQUINERA COLOR NARANJA FRENTE AL MERCADO SANTA ROSA</v>
          </cell>
          <cell r="M2015" t="str">
            <v>603617176</v>
          </cell>
          <cell r="N2015" t="str">
            <v>999950216 /  997759233</v>
          </cell>
          <cell r="O2015" t="str">
            <v/>
          </cell>
          <cell r="P2015" t="str">
            <v>RIOBAMBA</v>
          </cell>
          <cell r="Q2015" t="str">
            <v>RIOBAMBA</v>
          </cell>
          <cell r="R2015" t="str">
            <v>CHIMBORAZO</v>
          </cell>
          <cell r="T2015" t="str">
            <v>TRAMACO</v>
          </cell>
          <cell r="U2015" t="str">
            <v>FLEXNETUIO_PROVINCIA</v>
          </cell>
          <cell r="V2015">
            <v>1</v>
          </cell>
          <cell r="W2015">
            <v>1</v>
          </cell>
          <cell r="X2015" t="str">
            <v>FLEXNET</v>
          </cell>
          <cell r="Y2015" t="str">
            <v>FLEX NET CALLE 28 DE JUNIO S/N Y GARCIA MORENO ENTRADA LLANO GRANDE</v>
          </cell>
        </row>
        <row r="2016">
          <cell r="A2016" t="str">
            <v>20003067488372</v>
          </cell>
          <cell r="B2016">
            <v>496807</v>
          </cell>
          <cell r="C2016" t="str">
            <v>20003067488372</v>
          </cell>
          <cell r="D2016" t="str">
            <v>CONECEL</v>
          </cell>
          <cell r="E2016" t="str">
            <v>DESPACHO</v>
          </cell>
          <cell r="F2016" t="str">
            <v>NORMAL</v>
          </cell>
          <cell r="G2016" t="str">
            <v/>
          </cell>
          <cell r="H2016">
            <v>44939</v>
          </cell>
          <cell r="I2016" t="str">
            <v>ENTREGADO</v>
          </cell>
          <cell r="J2016">
            <v>44942</v>
          </cell>
          <cell r="K2016" t="str">
            <v xml:space="preserve">IVONNE ADRIANA ORDONEZ OCHOA / </v>
          </cell>
          <cell r="L2016" t="str">
            <v>CUENCA / EL BATAN / AV MEXICO Y EL SALVADOR SECTOR DEL BATAN CASA DE 3 PISOS COLOR LADRILLO CON PORTON NEGRO FRENTE AL REGISTRO CIVIL EL BATAN</v>
          </cell>
          <cell r="M2016" t="str">
            <v>1104589294</v>
          </cell>
          <cell r="N2016" t="str">
            <v>962961367 /  995847230</v>
          </cell>
          <cell r="O2016" t="str">
            <v/>
          </cell>
          <cell r="P2016" t="str">
            <v>CUENCA</v>
          </cell>
          <cell r="Q2016" t="str">
            <v>CUENCA</v>
          </cell>
          <cell r="R2016" t="str">
            <v>AZUAY</v>
          </cell>
          <cell r="T2016" t="str">
            <v>ITSACOURIER</v>
          </cell>
          <cell r="U2016" t="str">
            <v>FLEXNETUIO_PROVINCIA</v>
          </cell>
          <cell r="V2016">
            <v>1</v>
          </cell>
          <cell r="W2016">
            <v>1</v>
          </cell>
          <cell r="X2016" t="str">
            <v>FLEXNET</v>
          </cell>
          <cell r="Y2016" t="str">
            <v>FLEX NET CALLE 28 DE JUNIO S/N Y GARCIA MORENO ENTRADA LLANO GRANDE</v>
          </cell>
        </row>
        <row r="2017">
          <cell r="A2017" t="str">
            <v>20003067482229</v>
          </cell>
          <cell r="B2017">
            <v>496808</v>
          </cell>
          <cell r="C2017" t="str">
            <v>20003067482229</v>
          </cell>
          <cell r="D2017" t="str">
            <v>CONECEL</v>
          </cell>
          <cell r="E2017" t="str">
            <v>DESPACHO</v>
          </cell>
          <cell r="F2017" t="str">
            <v>NORMAL</v>
          </cell>
          <cell r="G2017" t="str">
            <v>GR20003067482229</v>
          </cell>
          <cell r="H2017">
            <v>44939</v>
          </cell>
          <cell r="I2017" t="str">
            <v>DEVOLUCION_EN_PROCESO</v>
          </cell>
          <cell r="J2017">
            <v>44943</v>
          </cell>
          <cell r="K2017" t="str">
            <v xml:space="preserve">JIMMY JAVIER PINARGOTE TUAREZ / </v>
          </cell>
          <cell r="L2017" t="str">
            <v>MANTA / LOS ESTEROS / CDLA ELEGOLE CALLE E Y P19 CASA 13-52 DE UN PISO COLOR VERDE A 5M DEL TALLER DE SOLDADURA LOS REYES</v>
          </cell>
          <cell r="M2017" t="str">
            <v>1312606021</v>
          </cell>
          <cell r="N2017" t="str">
            <v>963062964 /  990047983</v>
          </cell>
          <cell r="P2017" t="str">
            <v>MANTA</v>
          </cell>
          <cell r="Q2017" t="str">
            <v>MANTA</v>
          </cell>
          <cell r="R2017" t="str">
            <v>MANABI</v>
          </cell>
          <cell r="U2017" t="str">
            <v>FLEXNETUIO_PROVINCIA</v>
          </cell>
          <cell r="V2017">
            <v>1</v>
          </cell>
          <cell r="W2017">
            <v>1</v>
          </cell>
          <cell r="X2017" t="str">
            <v>FLEXNET</v>
          </cell>
          <cell r="Y2017" t="str">
            <v>FLEX NET CALLE 28 DE JUNIO S/N Y GARCIA MORENO ENTRADA LLANO GRANDE</v>
          </cell>
        </row>
        <row r="2018">
          <cell r="A2018" t="str">
            <v>20003067464412</v>
          </cell>
          <cell r="B2018">
            <v>496809</v>
          </cell>
          <cell r="C2018" t="str">
            <v>20003067464412</v>
          </cell>
          <cell r="D2018" t="str">
            <v>CONECEL</v>
          </cell>
          <cell r="E2018" t="str">
            <v>DESPACHO</v>
          </cell>
          <cell r="F2018" t="str">
            <v>NORMAL</v>
          </cell>
          <cell r="G2018" t="str">
            <v/>
          </cell>
          <cell r="H2018">
            <v>44939</v>
          </cell>
          <cell r="I2018" t="str">
            <v>ENTREGADO</v>
          </cell>
          <cell r="J2018">
            <v>44942</v>
          </cell>
          <cell r="K2018" t="str">
            <v>IVONNE ADRIANA ORDONEZ OCHOA / IVONNE ADRIANA ORDONEZ OCHOA</v>
          </cell>
          <cell r="L2018" t="str">
            <v>CUENCA / EL BATAN / AV MEXICO Y EL SALVADOR SECTOR DEL BATAN CASA DE 3 PISOS COLOR LADRILLO CON PORTON NEGRO FRENTE AL REGISTRO CIVIL EL BATAN</v>
          </cell>
          <cell r="M2018" t="str">
            <v>1103875207</v>
          </cell>
          <cell r="N2018" t="str">
            <v>995847230 /  962961367</v>
          </cell>
          <cell r="O2018" t="str">
            <v/>
          </cell>
          <cell r="P2018" t="str">
            <v>CUENCA</v>
          </cell>
          <cell r="Q2018" t="str">
            <v>CUENCA</v>
          </cell>
          <cell r="R2018" t="str">
            <v>AZUAY</v>
          </cell>
          <cell r="T2018" t="str">
            <v>ITSACOURIER</v>
          </cell>
          <cell r="U2018" t="str">
            <v>FLEXNETUIO_PROVINCIA</v>
          </cell>
          <cell r="V2018">
            <v>1</v>
          </cell>
          <cell r="W2018">
            <v>1</v>
          </cell>
          <cell r="X2018" t="str">
            <v>FLEXNET</v>
          </cell>
          <cell r="Y2018" t="str">
            <v>FLEX NET CALLE 28 DE JUNIO S/N Y GARCIA MORENO ENTRADA LLANO GRANDE</v>
          </cell>
        </row>
        <row r="2019">
          <cell r="A2019" t="str">
            <v>20003067557947</v>
          </cell>
          <cell r="B2019">
            <v>496811</v>
          </cell>
          <cell r="C2019" t="str">
            <v>20003067557947</v>
          </cell>
          <cell r="D2019" t="str">
            <v>CONECEL</v>
          </cell>
          <cell r="E2019" t="str">
            <v>DESPACHO</v>
          </cell>
          <cell r="F2019" t="str">
            <v>NORMAL</v>
          </cell>
          <cell r="G2019" t="str">
            <v>FT79918</v>
          </cell>
          <cell r="H2019">
            <v>44939</v>
          </cell>
          <cell r="I2019" t="str">
            <v>ENTREGADO</v>
          </cell>
          <cell r="J2019">
            <v>44943</v>
          </cell>
          <cell r="K2019" t="str">
            <v xml:space="preserve">CALDERON SIMON TAPUY CHIMBO / </v>
          </cell>
          <cell r="L2019" t="str">
            <v>QUITO / BELISARIO QUEVEDO / ATACANES 291-263 Y PONCE DE LEON FRNTE AL RESTAURANTE ANAJONA DIAGONAL A LA IGLESIA LYISA</v>
          </cell>
          <cell r="M2019" t="str">
            <v>1500472038</v>
          </cell>
          <cell r="N2019" t="str">
            <v xml:space="preserve">962584832 /  </v>
          </cell>
          <cell r="P2019" t="str">
            <v>QUITO</v>
          </cell>
          <cell r="Q2019" t="str">
            <v>QUITO</v>
          </cell>
          <cell r="R2019" t="str">
            <v>PICHINCHA</v>
          </cell>
          <cell r="T2019" t="str">
            <v>FLEXTRANS UIO</v>
          </cell>
          <cell r="U2019" t="str">
            <v>FLEXNETUIO_LOCAL</v>
          </cell>
          <cell r="V2019">
            <v>1</v>
          </cell>
          <cell r="W2019">
            <v>1</v>
          </cell>
          <cell r="X2019" t="str">
            <v>FLEXNET</v>
          </cell>
          <cell r="Y2019" t="str">
            <v>FLEX NET CALLE 28 DE JUNIO S/N Y GARCIA MORENO ENTRADA LLANO GRANDE</v>
          </cell>
        </row>
        <row r="2020">
          <cell r="A2020" t="str">
            <v>20003068467472</v>
          </cell>
          <cell r="B2020">
            <v>496812</v>
          </cell>
          <cell r="C2020" t="str">
            <v>20003068467472</v>
          </cell>
          <cell r="D2020" t="str">
            <v>CONECEL</v>
          </cell>
          <cell r="E2020" t="str">
            <v>DESPACHO</v>
          </cell>
          <cell r="F2020" t="str">
            <v>NORMAL</v>
          </cell>
          <cell r="G2020" t="str">
            <v>031002004180979</v>
          </cell>
          <cell r="H2020">
            <v>44939</v>
          </cell>
          <cell r="I2020" t="str">
            <v>ENTREGADO</v>
          </cell>
          <cell r="J2020">
            <v>44942</v>
          </cell>
          <cell r="K2020" t="str">
            <v xml:space="preserve">LUZ ANGELICA AGUINSACA GUACHANAMA / </v>
          </cell>
          <cell r="L2020" t="str">
            <v>LOJA / EL VALLE / EL BARRIO PARAISO MZ 358 CALLE FALSANES Y GAVIOTAS FRENTE AL PARQUE JIPIRO PARAISO DETRAS DE LA DESPENSA REINA DEL CISNE</v>
          </cell>
          <cell r="M2020" t="str">
            <v>1105670804</v>
          </cell>
          <cell r="N2020" t="str">
            <v>981643076 /  939507818</v>
          </cell>
          <cell r="O2020" t="str">
            <v/>
          </cell>
          <cell r="P2020" t="str">
            <v>LOJA</v>
          </cell>
          <cell r="Q2020" t="str">
            <v>LOJA</v>
          </cell>
          <cell r="R2020" t="str">
            <v>LOJA</v>
          </cell>
          <cell r="T2020" t="str">
            <v>TRAMACO</v>
          </cell>
          <cell r="U2020" t="str">
            <v>FLEXNETUIO_PROVINCIA</v>
          </cell>
          <cell r="V2020">
            <v>1</v>
          </cell>
          <cell r="W2020">
            <v>1</v>
          </cell>
          <cell r="X2020" t="str">
            <v>FLEXNET</v>
          </cell>
          <cell r="Y2020" t="str">
            <v>FLEX NET CALLE 28 DE JUNIO S/N Y GARCIA MORENO ENTRADA LLANO GRANDE</v>
          </cell>
        </row>
        <row r="2021">
          <cell r="A2021" t="str">
            <v>20003068511351</v>
          </cell>
          <cell r="B2021">
            <v>496813</v>
          </cell>
          <cell r="C2021" t="str">
            <v>20003068511351</v>
          </cell>
          <cell r="D2021" t="str">
            <v>CONECEL</v>
          </cell>
          <cell r="E2021" t="str">
            <v>DESPACHO</v>
          </cell>
          <cell r="F2021" t="str">
            <v>NORMAL</v>
          </cell>
          <cell r="G2021" t="str">
            <v>031002004182672</v>
          </cell>
          <cell r="H2021">
            <v>44939</v>
          </cell>
          <cell r="I2021" t="str">
            <v>ENTREGADO</v>
          </cell>
          <cell r="J2021">
            <v>44943</v>
          </cell>
          <cell r="K2021" t="str">
            <v xml:space="preserve">BRYAN ANDRES RODRIGUEZ YUGSE / </v>
          </cell>
          <cell r="L2021" t="str">
            <v>MILAGRO / MILAGRO / CDLA LAS PINAS AV RAFAEL CARPIO Y ALEJANDRO PLAZA JUNTO A UNA LADRILLERA CASA DE UN PISO ENLUCIDA</v>
          </cell>
          <cell r="M2021" t="str">
            <v>1711831980</v>
          </cell>
          <cell r="N2021" t="str">
            <v>997046709 /  960432996</v>
          </cell>
          <cell r="P2021" t="str">
            <v>MILAGRO</v>
          </cell>
          <cell r="Q2021" t="str">
            <v>MILAGRO</v>
          </cell>
          <cell r="R2021" t="str">
            <v>GUAYAS</v>
          </cell>
          <cell r="T2021" t="str">
            <v>TRAMACO</v>
          </cell>
          <cell r="U2021" t="str">
            <v>FLEXNETUIO_PROVINCIA</v>
          </cell>
          <cell r="V2021">
            <v>1</v>
          </cell>
          <cell r="W2021">
            <v>1</v>
          </cell>
          <cell r="X2021" t="str">
            <v>FLEXNET</v>
          </cell>
          <cell r="Y2021" t="str">
            <v>FLEX NET CALLE 28 DE JUNIO S/N Y GARCIA MORENO ENTRADA LLANO GRANDE</v>
          </cell>
        </row>
        <row r="2022">
          <cell r="A2022" t="str">
            <v>20003056045750</v>
          </cell>
          <cell r="B2022">
            <v>496786</v>
          </cell>
          <cell r="C2022" t="str">
            <v>20003056045750</v>
          </cell>
          <cell r="D2022" t="str">
            <v>CONECEL</v>
          </cell>
          <cell r="E2022" t="str">
            <v>DESPACHO</v>
          </cell>
          <cell r="F2022" t="str">
            <v>NORMAL</v>
          </cell>
          <cell r="G2022" t="str">
            <v>FT79911</v>
          </cell>
          <cell r="H2022">
            <v>44939</v>
          </cell>
          <cell r="I2022" t="str">
            <v>GESTION TELEFONICA</v>
          </cell>
          <cell r="J2022">
            <v>44943</v>
          </cell>
          <cell r="K2022" t="str">
            <v xml:space="preserve">MARITZA TATIANA MAILA CUNAS / </v>
          </cell>
          <cell r="L2022" t="str">
            <v>QUITO / CUMBAYA / SCTR LIMONAR 2 CLL VALENCIA Y CLL ALBACETE SN CSA 1P CLR BLC SLR 13-27 MZ 16F DETRAS ASILO DE ANCIANOS GARDENYA MI HOGAR</v>
          </cell>
          <cell r="M2022" t="str">
            <v>1721542056</v>
          </cell>
          <cell r="N2022" t="str">
            <v xml:space="preserve">984603707 /  </v>
          </cell>
          <cell r="P2022" t="str">
            <v>QUITO</v>
          </cell>
          <cell r="Q2022" t="str">
            <v>QUITO</v>
          </cell>
          <cell r="R2022" t="str">
            <v>PICHINCHA</v>
          </cell>
          <cell r="T2022" t="str">
            <v>FLEXTRANS UIO</v>
          </cell>
          <cell r="U2022" t="str">
            <v>FLEXNETUIO_LOCAL</v>
          </cell>
          <cell r="V2022">
            <v>1</v>
          </cell>
          <cell r="W2022">
            <v>1</v>
          </cell>
          <cell r="X2022" t="str">
            <v>FLEXNET</v>
          </cell>
          <cell r="Y2022" t="str">
            <v>FLEX NET CALLE 28 DE JUNIO S/N Y GARCIA MORENO ENTRADA LLANO GRANDE</v>
          </cell>
        </row>
        <row r="2023">
          <cell r="A2023" t="str">
            <v>20003067557530</v>
          </cell>
          <cell r="B2023">
            <v>496787</v>
          </cell>
          <cell r="C2023" t="str">
            <v>20003067557530</v>
          </cell>
          <cell r="D2023" t="str">
            <v>CONECEL</v>
          </cell>
          <cell r="E2023" t="str">
            <v>DESPACHO</v>
          </cell>
          <cell r="F2023" t="str">
            <v>NORMAL</v>
          </cell>
          <cell r="G2023" t="str">
            <v/>
          </cell>
          <cell r="H2023">
            <v>44939</v>
          </cell>
          <cell r="I2023" t="str">
            <v>ENTREGADO</v>
          </cell>
          <cell r="J2023">
            <v>44942</v>
          </cell>
          <cell r="K2023" t="str">
            <v xml:space="preserve">ROSA LILIANA GONZALEZ MENDEZ / </v>
          </cell>
          <cell r="L2023" t="str">
            <v>CUENCA / SAN SEBASTIAN / SECTOR VIRGEN DEL MILAGRO CALLE DEL SARAR Y CALLE LAS MAGNOLIAS CASA S/N JNT GIMNASIO Y TIENDA A 100MTRS ESCUELA ULISES CHACON CS PORTON NEGRO</v>
          </cell>
          <cell r="M2023" t="str">
            <v>106565062</v>
          </cell>
          <cell r="N2023" t="str">
            <v xml:space="preserve">962738192 /  </v>
          </cell>
          <cell r="O2023" t="str">
            <v/>
          </cell>
          <cell r="P2023" t="str">
            <v>CUENCA</v>
          </cell>
          <cell r="Q2023" t="str">
            <v>CUENCA</v>
          </cell>
          <cell r="R2023" t="str">
            <v>AZUAY</v>
          </cell>
          <cell r="T2023" t="str">
            <v>ITSACOURIER</v>
          </cell>
          <cell r="U2023" t="str">
            <v>FLEXNETUIO_PROVINCIA</v>
          </cell>
          <cell r="V2023">
            <v>1</v>
          </cell>
          <cell r="W2023">
            <v>1</v>
          </cell>
          <cell r="X2023" t="str">
            <v>FLEXNET</v>
          </cell>
          <cell r="Y2023" t="str">
            <v>FLEX NET CALLE 28 DE JUNIO S/N Y GARCIA MORENO ENTRADA LLANO GRANDE</v>
          </cell>
        </row>
        <row r="2024">
          <cell r="A2024" t="str">
            <v>20003067073526</v>
          </cell>
          <cell r="B2024">
            <v>496788</v>
          </cell>
          <cell r="C2024" t="str">
            <v>20003067073526</v>
          </cell>
          <cell r="D2024" t="str">
            <v>CONECEL</v>
          </cell>
          <cell r="E2024" t="str">
            <v>DESPACHO</v>
          </cell>
          <cell r="F2024" t="str">
            <v>NORMAL</v>
          </cell>
          <cell r="G2024" t="str">
            <v>031002004180968</v>
          </cell>
          <cell r="H2024">
            <v>44939</v>
          </cell>
          <cell r="I2024" t="str">
            <v>ENTREGADO</v>
          </cell>
          <cell r="J2024">
            <v>44943</v>
          </cell>
          <cell r="K2024" t="str">
            <v xml:space="preserve">SILVIA DEL ROSARIO CRUZ CRUZ / </v>
          </cell>
          <cell r="L2024" t="str">
            <v>QUEVEDO / 7DE OCTUBRE / CLL G Y CLL PRIMERA MZ 15 CSA 1P CLR CRM REF 5CDRAS HOSPITAL SAGRADO CORAZON DE JESUS/DGNAL ACUARELA RESTOBAR</v>
          </cell>
          <cell r="M2024" t="str">
            <v>1709383481</v>
          </cell>
          <cell r="N2024" t="str">
            <v xml:space="preserve">961164839 /  </v>
          </cell>
          <cell r="P2024" t="str">
            <v>QUEVEDO</v>
          </cell>
          <cell r="Q2024" t="str">
            <v>QUEVEDO</v>
          </cell>
          <cell r="R2024" t="str">
            <v>LOS RIOS</v>
          </cell>
          <cell r="T2024" t="str">
            <v>TRAMACO</v>
          </cell>
          <cell r="U2024" t="str">
            <v>FLEXNETUIO_PROVINCIA</v>
          </cell>
          <cell r="V2024">
            <v>1</v>
          </cell>
          <cell r="W2024">
            <v>1</v>
          </cell>
          <cell r="X2024" t="str">
            <v>FLEXNET</v>
          </cell>
          <cell r="Y2024" t="str">
            <v>FLEX NET CALLE 28 DE JUNIO S/N Y GARCIA MORENO ENTRADA LLANO GRANDE</v>
          </cell>
        </row>
        <row r="2025">
          <cell r="A2025" t="str">
            <v>20003067495576</v>
          </cell>
          <cell r="B2025">
            <v>496791</v>
          </cell>
          <cell r="C2025" t="str">
            <v>20003067495576</v>
          </cell>
          <cell r="D2025" t="str">
            <v>CONECEL</v>
          </cell>
          <cell r="E2025" t="str">
            <v>DESPACHO</v>
          </cell>
          <cell r="F2025" t="str">
            <v>NORMAL</v>
          </cell>
          <cell r="G2025" t="str">
            <v>031002004180970</v>
          </cell>
          <cell r="H2025">
            <v>44939</v>
          </cell>
          <cell r="I2025" t="str">
            <v>DEVOLUCION_EN_PROCESO</v>
          </cell>
          <cell r="J2025">
            <v>44943</v>
          </cell>
          <cell r="K2025" t="str">
            <v xml:space="preserve">MARIA MARCELA ARRIETA CACHOTE / </v>
          </cell>
          <cell r="L2025" t="str">
            <v>RIOBAMBA / MALDONADO / BARRIO SAN ALFONSO CALLE TARQUI ENTRE JUNIN Y ARGENTINA EN EL CENTRO NATURISTA SAN ALFONSO JUNTO A LA OPTICA FUNDACION VISUAL</v>
          </cell>
          <cell r="M2025" t="str">
            <v>604796391</v>
          </cell>
          <cell r="N2025" t="str">
            <v xml:space="preserve">987336902 /  </v>
          </cell>
          <cell r="P2025" t="str">
            <v>RIOBAMBA</v>
          </cell>
          <cell r="Q2025" t="str">
            <v>RIOBAMBA</v>
          </cell>
          <cell r="R2025" t="str">
            <v>CHIMBORAZO</v>
          </cell>
          <cell r="T2025" t="str">
            <v>TRAMACO</v>
          </cell>
          <cell r="U2025" t="str">
            <v>FLEXNETUIO_PROVINCIA</v>
          </cell>
          <cell r="V2025">
            <v>1</v>
          </cell>
          <cell r="W2025">
            <v>1</v>
          </cell>
          <cell r="X2025" t="str">
            <v>FLEXNET</v>
          </cell>
          <cell r="Y2025" t="str">
            <v>FLEX NET CALLE 28 DE JUNIO S/N Y GARCIA MORENO ENTRADA LLANO GRANDE</v>
          </cell>
        </row>
        <row r="2026">
          <cell r="A2026" t="str">
            <v>20003067482974</v>
          </cell>
          <cell r="B2026">
            <v>496792</v>
          </cell>
          <cell r="C2026" t="str">
            <v>20003067482974</v>
          </cell>
          <cell r="D2026" t="str">
            <v>CONECEL</v>
          </cell>
          <cell r="E2026" t="str">
            <v>DESPACHO</v>
          </cell>
          <cell r="F2026" t="str">
            <v>NORMAL</v>
          </cell>
          <cell r="G2026" t="str">
            <v>031002004180971</v>
          </cell>
          <cell r="H2026">
            <v>44939</v>
          </cell>
          <cell r="I2026" t="str">
            <v>ENTREGADO</v>
          </cell>
          <cell r="J2026">
            <v>44942</v>
          </cell>
          <cell r="K2026" t="str">
            <v xml:space="preserve">TERESA ELIZABETH ALBAN GUERRERO / </v>
          </cell>
          <cell r="L2026" t="str">
            <v>RIOBAMBA / VELASCO / AV PRENSA Y OLIVOS EN EL RESTAURANTE SABOR RIOBAMBENO N27 JUNTO A LA COOP SAN JORGE</v>
          </cell>
          <cell r="M2026" t="str">
            <v>604327080</v>
          </cell>
          <cell r="N2026" t="str">
            <v>983448132 /  985729543</v>
          </cell>
          <cell r="O2026" t="str">
            <v/>
          </cell>
          <cell r="P2026" t="str">
            <v>RIOBAMBA</v>
          </cell>
          <cell r="Q2026" t="str">
            <v>RIOBAMBA</v>
          </cell>
          <cell r="R2026" t="str">
            <v>CHIMBORAZO</v>
          </cell>
          <cell r="T2026" t="str">
            <v>TRAMACO</v>
          </cell>
          <cell r="U2026" t="str">
            <v>FLEXNETUIO_PROVINCIA</v>
          </cell>
          <cell r="V2026">
            <v>1</v>
          </cell>
          <cell r="W2026">
            <v>1</v>
          </cell>
          <cell r="X2026" t="str">
            <v>FLEXNET</v>
          </cell>
          <cell r="Y2026" t="str">
            <v>FLEX NET CALLE 28 DE JUNIO S/N Y GARCIA MORENO ENTRADA LLANO GRANDE</v>
          </cell>
        </row>
        <row r="2027">
          <cell r="A2027" t="str">
            <v>20003068511020</v>
          </cell>
          <cell r="B2027">
            <v>496793</v>
          </cell>
          <cell r="C2027" t="str">
            <v>20003068511020</v>
          </cell>
          <cell r="D2027" t="str">
            <v>CONECEL</v>
          </cell>
          <cell r="E2027" t="str">
            <v>DESPACHO</v>
          </cell>
          <cell r="F2027" t="str">
            <v>NORMAL</v>
          </cell>
          <cell r="G2027" t="str">
            <v>FT79919</v>
          </cell>
          <cell r="H2027">
            <v>44939</v>
          </cell>
          <cell r="I2027" t="str">
            <v>ENTREGADO</v>
          </cell>
          <cell r="J2027">
            <v>44943</v>
          </cell>
          <cell r="K2027" t="str">
            <v xml:space="preserve">JONATHAN PAUL ONA PILLAJO / </v>
          </cell>
          <cell r="L2027" t="str">
            <v>QUITO / CALACALI / CALLE GUAYAQUIL OE3-81 CASA DE DOS PISOS COLOR BEIGE JUNTO A LA LAVANDERIA DE ROPA LV DORINDA</v>
          </cell>
          <cell r="M2027" t="str">
            <v>1755155759</v>
          </cell>
          <cell r="N2027" t="str">
            <v>994968835 /  989358148</v>
          </cell>
          <cell r="O2027" t="str">
            <v/>
          </cell>
          <cell r="P2027" t="str">
            <v>QUITO</v>
          </cell>
          <cell r="Q2027" t="str">
            <v>QUITO</v>
          </cell>
          <cell r="R2027" t="str">
            <v>PICHINCHA</v>
          </cell>
          <cell r="U2027" t="str">
            <v>FLEXNETUIO_LOCAL</v>
          </cell>
          <cell r="V2027">
            <v>1</v>
          </cell>
          <cell r="W2027">
            <v>1</v>
          </cell>
          <cell r="X2027" t="str">
            <v>FLEXNET</v>
          </cell>
          <cell r="Y2027" t="str">
            <v>FLEX NET CALLE 28 DE JUNIO S/N Y GARCIA MORENO ENTRADA LLANO GRANDE</v>
          </cell>
        </row>
        <row r="2028">
          <cell r="A2028" t="str">
            <v>20003067456728</v>
          </cell>
          <cell r="B2028">
            <v>496794</v>
          </cell>
          <cell r="C2028" t="str">
            <v>20003067456728</v>
          </cell>
          <cell r="D2028" t="str">
            <v>CONECEL</v>
          </cell>
          <cell r="E2028" t="str">
            <v>DESPACHO</v>
          </cell>
          <cell r="F2028" t="str">
            <v>NORMAL</v>
          </cell>
          <cell r="G2028" t="str">
            <v>FT79913</v>
          </cell>
          <cell r="H2028">
            <v>44939</v>
          </cell>
          <cell r="I2028" t="str">
            <v>ENTREGADO</v>
          </cell>
          <cell r="J2028">
            <v>44942</v>
          </cell>
          <cell r="K2028" t="str">
            <v xml:space="preserve">JUAN GABRIEL COYAGO CACIERRA / </v>
          </cell>
          <cell r="L2028" t="str">
            <v>QUITO / PIFO / ENTRADA A CHAUPI MOLINO/ FRANCISCO DE ORELLANA-IGNACIO FERNANDEZ/CS CLR 3 PISOS COLOR AMARILLA/A UNA CUADRA DEL COLEGIO SALZAR</v>
          </cell>
          <cell r="M2028" t="str">
            <v>1723590608</v>
          </cell>
          <cell r="N2028" t="str">
            <v xml:space="preserve">999940297 /  </v>
          </cell>
          <cell r="O2028" t="str">
            <v/>
          </cell>
          <cell r="P2028" t="str">
            <v>QUITO</v>
          </cell>
          <cell r="Q2028" t="str">
            <v>QUITO</v>
          </cell>
          <cell r="R2028" t="str">
            <v>PICHINCHA</v>
          </cell>
          <cell r="T2028" t="str">
            <v>FLEXTRANS UIO</v>
          </cell>
          <cell r="U2028" t="str">
            <v>FLEXNETUIO_LOCAL</v>
          </cell>
          <cell r="V2028">
            <v>1</v>
          </cell>
          <cell r="W2028">
            <v>1</v>
          </cell>
          <cell r="X2028" t="str">
            <v>FLEXNET</v>
          </cell>
          <cell r="Y2028" t="str">
            <v>FLEX NET CALLE 28 DE JUNIO S/N Y GARCIA MORENO ENTRADA LLANO GRANDE</v>
          </cell>
        </row>
        <row r="2029">
          <cell r="A2029" t="str">
            <v>20003067456927</v>
          </cell>
          <cell r="B2029">
            <v>496795</v>
          </cell>
          <cell r="C2029" t="str">
            <v>20003067456927</v>
          </cell>
          <cell r="D2029" t="str">
            <v>CONECEL</v>
          </cell>
          <cell r="E2029" t="str">
            <v>DESPACHO</v>
          </cell>
          <cell r="F2029" t="str">
            <v>NORMAL</v>
          </cell>
          <cell r="G2029" t="str">
            <v>FT79914</v>
          </cell>
          <cell r="H2029">
            <v>44939</v>
          </cell>
          <cell r="I2029" t="str">
            <v>EN_TRANSITO</v>
          </cell>
          <cell r="J2029">
            <v>44943</v>
          </cell>
          <cell r="K2029" t="str">
            <v xml:space="preserve">MARIANA DE POMPEA DELGADO BENALCAZAR / </v>
          </cell>
          <cell r="L2029" t="str">
            <v>QUITO / POMASQUI / CALLE SAN JOSE Y MANUEL CORDOVA GALARZA EN EL CONJUNTO VILLAREAL EN LA GARITA ANUNCIARSE</v>
          </cell>
          <cell r="M2029" t="str">
            <v>1703669141</v>
          </cell>
          <cell r="N2029" t="str">
            <v>984193625 /  987475931</v>
          </cell>
          <cell r="P2029" t="str">
            <v>QUITO</v>
          </cell>
          <cell r="Q2029" t="str">
            <v>QUITO</v>
          </cell>
          <cell r="R2029" t="str">
            <v>PICHINCHA</v>
          </cell>
          <cell r="T2029" t="str">
            <v>FLEXTRANS UIO</v>
          </cell>
          <cell r="U2029" t="str">
            <v>FLEXNETUIO_LOCAL</v>
          </cell>
          <cell r="V2029">
            <v>1</v>
          </cell>
          <cell r="W2029">
            <v>1</v>
          </cell>
          <cell r="X2029" t="str">
            <v>FLEXNET</v>
          </cell>
          <cell r="Y2029" t="str">
            <v>FLEX NET CALLE 28 DE JUNIO S/N Y GARCIA MORENO ENTRADA LLANO GRANDE</v>
          </cell>
        </row>
        <row r="2030">
          <cell r="A2030" t="str">
            <v>20003065225790</v>
          </cell>
          <cell r="B2030">
            <v>496796</v>
          </cell>
          <cell r="C2030" t="str">
            <v>20003065225790</v>
          </cell>
          <cell r="D2030" t="str">
            <v>CONECEL</v>
          </cell>
          <cell r="E2030" t="str">
            <v>DESPACHO</v>
          </cell>
          <cell r="F2030" t="str">
            <v>NORMAL</v>
          </cell>
          <cell r="G2030" t="str">
            <v>FT79930</v>
          </cell>
          <cell r="H2030">
            <v>44939</v>
          </cell>
          <cell r="I2030" t="str">
            <v>INCIDENCIA</v>
          </cell>
          <cell r="J2030">
            <v>44943</v>
          </cell>
          <cell r="K2030" t="str">
            <v xml:space="preserve">GIOVANNA ALEXANDRA CANARTE MOLINA / </v>
          </cell>
          <cell r="L2030" t="str">
            <v>DAULE / AURORA / URB VILLA CLUB ETP BOREAL MZ M11 SL 32 /AV FEBRES CORDERO CSA 1P CLR CRM REF 3CDRAS BANCO PICHINCHA/ AL LADO PIAZZA VILLA CLUB</v>
          </cell>
          <cell r="M2030" t="str">
            <v>910864743</v>
          </cell>
          <cell r="N2030" t="str">
            <v xml:space="preserve">961161978 /  </v>
          </cell>
          <cell r="P2030" t="str">
            <v>DAULE</v>
          </cell>
          <cell r="Q2030" t="str">
            <v>DAULE</v>
          </cell>
          <cell r="R2030" t="str">
            <v>GUAYAS</v>
          </cell>
          <cell r="T2030" t="str">
            <v>ITSACOURIER</v>
          </cell>
          <cell r="U2030" t="str">
            <v>FLEXNETUIO_PROVINCIA</v>
          </cell>
          <cell r="V2030">
            <v>1</v>
          </cell>
          <cell r="W2030">
            <v>1</v>
          </cell>
          <cell r="X2030" t="str">
            <v>FLEXNET</v>
          </cell>
          <cell r="Y2030" t="str">
            <v>FLEX NET CALLE 28 DE JUNIO S/N Y GARCIA MORENO ENTRADA LLANO GRANDE</v>
          </cell>
        </row>
        <row r="2031">
          <cell r="A2031" t="str">
            <v>20003067494730</v>
          </cell>
          <cell r="B2031">
            <v>496797</v>
          </cell>
          <cell r="C2031" t="str">
            <v>20003067494730</v>
          </cell>
          <cell r="D2031" t="str">
            <v>CONECEL</v>
          </cell>
          <cell r="E2031" t="str">
            <v>DESPACHO</v>
          </cell>
          <cell r="F2031" t="str">
            <v>NORMAL</v>
          </cell>
          <cell r="G2031" t="str">
            <v>031002004180972</v>
          </cell>
          <cell r="H2031">
            <v>44939</v>
          </cell>
          <cell r="I2031" t="str">
            <v>INCIDENCIA</v>
          </cell>
          <cell r="J2031">
            <v>44944</v>
          </cell>
          <cell r="K2031" t="str">
            <v xml:space="preserve">MARIA GEMA CEVALLOS CEDENO / </v>
          </cell>
          <cell r="L2031" t="str">
            <v>PORTOVIEJO / ANDRES DE VERA / UNIVERSIDAD SAN GREGORIO DE PORTOVIEJO, AV METROPOLITANA Y OLIMPIA REF A 100 METROS DEL COLISEO DEPORTIVO DE MANABI</v>
          </cell>
          <cell r="M2031" t="str">
            <v>1313686899</v>
          </cell>
          <cell r="N2031" t="str">
            <v xml:space="preserve">961348251 /  </v>
          </cell>
          <cell r="P2031" t="str">
            <v>PORTOVIEJO</v>
          </cell>
          <cell r="Q2031" t="str">
            <v>PORTOVIEJO</v>
          </cell>
          <cell r="R2031" t="str">
            <v>MANABI</v>
          </cell>
          <cell r="T2031" t="str">
            <v>TRAMACO</v>
          </cell>
          <cell r="U2031" t="str">
            <v>FLEXNETUIO_PROVINCIA</v>
          </cell>
          <cell r="V2031">
            <v>1</v>
          </cell>
          <cell r="W2031">
            <v>1</v>
          </cell>
          <cell r="X2031" t="str">
            <v>FLEXNET</v>
          </cell>
          <cell r="Y2031" t="str">
            <v>FLEX NET CALLE 28 DE JUNIO S/N Y GARCIA MORENO ENTRADA LLANO GRANDE</v>
          </cell>
        </row>
        <row r="2032">
          <cell r="A2032" t="str">
            <v>20003065230301</v>
          </cell>
          <cell r="B2032">
            <v>496798</v>
          </cell>
          <cell r="C2032" t="str">
            <v>20003065230301</v>
          </cell>
          <cell r="D2032" t="str">
            <v>CONECEL</v>
          </cell>
          <cell r="E2032" t="str">
            <v>DESPACHO</v>
          </cell>
          <cell r="F2032" t="str">
            <v>NORMAL</v>
          </cell>
          <cell r="G2032" t="str">
            <v>FT79915</v>
          </cell>
          <cell r="H2032">
            <v>44939</v>
          </cell>
          <cell r="I2032" t="str">
            <v>ENTREGADO</v>
          </cell>
          <cell r="J2032">
            <v>44943</v>
          </cell>
          <cell r="K2032" t="str">
            <v xml:space="preserve">ANAHI BELEN DUENAS BASTIDAS / </v>
          </cell>
          <cell r="L2032" t="str">
            <v>QUITO / POMASQUI / AV MANUEL CORDOVA GALARZA CASA A UNA CUADRA DE LA EXPONORTE A DOS CUADRAS DE LA EXPOFERIA DE AUTOS</v>
          </cell>
          <cell r="M2032" t="str">
            <v>1725985970</v>
          </cell>
          <cell r="N2032" t="str">
            <v>963350377 /  999981579</v>
          </cell>
          <cell r="O2032" t="str">
            <v/>
          </cell>
          <cell r="P2032" t="str">
            <v>QUITO</v>
          </cell>
          <cell r="Q2032" t="str">
            <v>QUITO</v>
          </cell>
          <cell r="R2032" t="str">
            <v>PICHINCHA</v>
          </cell>
          <cell r="T2032" t="str">
            <v>FLEXTRANS UIO</v>
          </cell>
          <cell r="U2032" t="str">
            <v>FLEXNETUIO_LOCAL</v>
          </cell>
          <cell r="V2032">
            <v>1</v>
          </cell>
          <cell r="W2032">
            <v>1</v>
          </cell>
          <cell r="X2032" t="str">
            <v>FLEXNET</v>
          </cell>
          <cell r="Y2032" t="str">
            <v>FLEX NET CALLE 28 DE JUNIO S/N Y GARCIA MORENO ENTRADA LLANO GRANDE</v>
          </cell>
        </row>
        <row r="2033">
          <cell r="A2033" t="str">
            <v>20003056043450_1</v>
          </cell>
          <cell r="B2033">
            <v>496800</v>
          </cell>
          <cell r="C2033" t="str">
            <v>20003056043450_1</v>
          </cell>
          <cell r="D2033" t="str">
            <v>CONECEL</v>
          </cell>
          <cell r="E2033" t="str">
            <v>DESPACHO</v>
          </cell>
          <cell r="F2033" t="str">
            <v>NORMAL</v>
          </cell>
          <cell r="G2033" t="str">
            <v>FT79917</v>
          </cell>
          <cell r="H2033">
            <v>44939</v>
          </cell>
          <cell r="I2033" t="str">
            <v>INCIDENCIA</v>
          </cell>
          <cell r="J2033">
            <v>44944</v>
          </cell>
          <cell r="K2033" t="str">
            <v xml:space="preserve">ANGEL BOLIVAR NAULA NAULA / </v>
          </cell>
          <cell r="L2033" t="str">
            <v>QUITO / GUAMANI / AV MARISCAL SUCRE Y S52F CASA DE DOS PISOS COLOR BLANCO JUNTO A LUBRICANTES CHAVEZ FRENTE AL MOTEL RECOMENDADO</v>
          </cell>
          <cell r="M2033" t="str">
            <v>606268258</v>
          </cell>
          <cell r="N2033" t="str">
            <v xml:space="preserve">961428942 /  </v>
          </cell>
          <cell r="P2033" t="str">
            <v>QUITO</v>
          </cell>
          <cell r="Q2033" t="str">
            <v>QUITO</v>
          </cell>
          <cell r="R2033" t="str">
            <v>PICHINCHA</v>
          </cell>
          <cell r="T2033" t="str">
            <v>FLEXTRANS UIO</v>
          </cell>
          <cell r="U2033" t="str">
            <v>FLEXNETUIO_LOCAL</v>
          </cell>
          <cell r="V2033">
            <v>1</v>
          </cell>
          <cell r="W2033">
            <v>1</v>
          </cell>
          <cell r="X2033" t="str">
            <v>FLEXNET</v>
          </cell>
          <cell r="Y2033" t="str">
            <v>FLEX NET CALLE 28 DE JUNIO S/N Y GARCIA MORENO ENTRADA LLANO GRANDE</v>
          </cell>
        </row>
        <row r="2034">
          <cell r="A2034" t="str">
            <v>20003067479314</v>
          </cell>
          <cell r="B2034">
            <v>496801</v>
          </cell>
          <cell r="C2034" t="str">
            <v>20003067479314</v>
          </cell>
          <cell r="D2034" t="str">
            <v>CONECEL</v>
          </cell>
          <cell r="E2034" t="str">
            <v>DESPACHO</v>
          </cell>
          <cell r="F2034" t="str">
            <v>NORMAL</v>
          </cell>
          <cell r="G2034" t="str">
            <v>031002004180973</v>
          </cell>
          <cell r="H2034">
            <v>44939</v>
          </cell>
          <cell r="I2034" t="str">
            <v>ENTREGADO</v>
          </cell>
          <cell r="J2034">
            <v>44942</v>
          </cell>
          <cell r="K2034" t="str">
            <v xml:space="preserve">EDWIN RICARDO GUEVARA VIVANCO / </v>
          </cell>
          <cell r="L2034" t="str">
            <v>RIOBAMBA / LIZARZABURU / URB MAESTROS 13 DE ABRIL MZ 88 CALLE LUIS URDANETA Y CANONIGO RAMOS A UNA CUADRA DE LA CAFETERIA MICHAEL COFFE</v>
          </cell>
          <cell r="M2034" t="str">
            <v>1722227160</v>
          </cell>
          <cell r="N2034" t="str">
            <v>983518635 /  999953898</v>
          </cell>
          <cell r="O2034" t="str">
            <v/>
          </cell>
          <cell r="P2034" t="str">
            <v>RIOBAMBA</v>
          </cell>
          <cell r="Q2034" t="str">
            <v>RIOBAMBA</v>
          </cell>
          <cell r="R2034" t="str">
            <v>CHIMBORAZO</v>
          </cell>
          <cell r="T2034" t="str">
            <v>TRAMACO</v>
          </cell>
          <cell r="U2034" t="str">
            <v>FLEXNETUIO_PROVINCIA</v>
          </cell>
          <cell r="V2034">
            <v>1</v>
          </cell>
          <cell r="W2034">
            <v>1</v>
          </cell>
          <cell r="X2034" t="str">
            <v>FLEXNET</v>
          </cell>
          <cell r="Y2034" t="str">
            <v>FLEX NET CALLE 28 DE JUNIO S/N Y GARCIA MORENO ENTRADA LLANO GRANDE</v>
          </cell>
        </row>
        <row r="2035">
          <cell r="A2035" t="str">
            <v>20003065682306</v>
          </cell>
          <cell r="B2035">
            <v>496804</v>
          </cell>
          <cell r="C2035" t="str">
            <v>20003065682306</v>
          </cell>
          <cell r="D2035" t="str">
            <v>CONECEL</v>
          </cell>
          <cell r="E2035" t="str">
            <v>DESPACHO</v>
          </cell>
          <cell r="F2035" t="str">
            <v>NORMAL</v>
          </cell>
          <cell r="G2035" t="str">
            <v/>
          </cell>
          <cell r="H2035">
            <v>44939</v>
          </cell>
          <cell r="I2035" t="str">
            <v>ENTREGADO</v>
          </cell>
          <cell r="J2035">
            <v>44942</v>
          </cell>
          <cell r="K2035" t="str">
            <v xml:space="preserve">JESSENIA MARIBEL URENA BELTRAN / </v>
          </cell>
          <cell r="L2035" t="str">
            <v>CUENCA / BANOS / paseo de la Guadalupana y los Hervideros CASA DE 2 PISOS COLOR BLANCA FRENTE A VETERINARIA BARRERA INGRESADNO POR HOSTERIA DURAN</v>
          </cell>
          <cell r="M2035" t="str">
            <v>107620395</v>
          </cell>
          <cell r="N2035" t="str">
            <v xml:space="preserve">967018927 /  </v>
          </cell>
          <cell r="O2035" t="str">
            <v/>
          </cell>
          <cell r="P2035" t="str">
            <v>CUENCA</v>
          </cell>
          <cell r="Q2035" t="str">
            <v>CUENCA</v>
          </cell>
          <cell r="R2035" t="str">
            <v>AZUAY</v>
          </cell>
          <cell r="T2035" t="str">
            <v>ITSACOURIER</v>
          </cell>
          <cell r="U2035" t="str">
            <v>FLEXNETUIO_PROVINCIA</v>
          </cell>
          <cell r="V2035">
            <v>1</v>
          </cell>
          <cell r="W2035">
            <v>1</v>
          </cell>
          <cell r="X2035" t="str">
            <v>FLEXNET</v>
          </cell>
          <cell r="Y2035" t="str">
            <v>FLEX NET CALLE 28 DE JUNIO S/N Y GARCIA MORENO ENTRADA LLANO GRANDE</v>
          </cell>
        </row>
        <row r="2036">
          <cell r="A2036" t="str">
            <v>TK-7768</v>
          </cell>
          <cell r="B2036">
            <v>496767</v>
          </cell>
          <cell r="C2036" t="str">
            <v>TK-7768</v>
          </cell>
          <cell r="D2036" t="str">
            <v>MDELIVERY</v>
          </cell>
          <cell r="E2036" t="str">
            <v>DESPACHO</v>
          </cell>
          <cell r="F2036" t="str">
            <v>EXPRESS</v>
          </cell>
          <cell r="G2036" t="str">
            <v/>
          </cell>
          <cell r="H2036">
            <v>44939</v>
          </cell>
          <cell r="I2036" t="str">
            <v>ENTREGADO</v>
          </cell>
          <cell r="J2036">
            <v>44942</v>
          </cell>
          <cell r="K2036" t="str">
            <v>OTECEL</v>
          </cell>
          <cell r="L2036" t="str">
            <v>AVDA SIMON BOLIVAR Y VIA NAYON CONJUNTO CORPORATIVO EKOPARK TORRE 3 TELEFONICA</v>
          </cell>
          <cell r="M2036" t="str">
            <v/>
          </cell>
          <cell r="N2036" t="str">
            <v>098299225</v>
          </cell>
          <cell r="O2036" t="str">
            <v/>
          </cell>
          <cell r="P2036" t="str">
            <v>QUITO</v>
          </cell>
          <cell r="Q2036" t="str">
            <v>QUITO</v>
          </cell>
          <cell r="R2036" t="str">
            <v>PICHINCHA</v>
          </cell>
          <cell r="T2036" t="str">
            <v>FLEXTRANS UIO</v>
          </cell>
          <cell r="U2036" t="str">
            <v>FLEXNETUIO_LOCAL</v>
          </cell>
          <cell r="V2036">
            <v>1</v>
          </cell>
          <cell r="W2036">
            <v>1</v>
          </cell>
          <cell r="X2036" t="str">
            <v>FLEXNET ECUADOR - MDELIVERY</v>
          </cell>
          <cell r="Y2036" t="str">
            <v>CALLE 28 DE JUNIO S/N Y GARCIA MORENO ENTRADA LLANO GRANDE</v>
          </cell>
        </row>
        <row r="2037">
          <cell r="A2037" t="str">
            <v>TK-7770</v>
          </cell>
          <cell r="B2037">
            <v>496768</v>
          </cell>
          <cell r="C2037" t="str">
            <v>TK-7770</v>
          </cell>
          <cell r="D2037" t="str">
            <v>MDELIVERY</v>
          </cell>
          <cell r="E2037" t="str">
            <v>DESPACHO</v>
          </cell>
          <cell r="F2037" t="str">
            <v>EXPRESS</v>
          </cell>
          <cell r="G2037" t="str">
            <v/>
          </cell>
          <cell r="H2037">
            <v>44939</v>
          </cell>
          <cell r="I2037" t="str">
            <v>ENTREGADO</v>
          </cell>
          <cell r="J2037">
            <v>44942</v>
          </cell>
          <cell r="K2037" t="str">
            <v>OTECEL</v>
          </cell>
          <cell r="L2037" t="str">
            <v>AVDA SIMON BOLIVAR Y VIA NAYON CONJUNTO CORPORATIVO EKOPARK TORRE 3 TELEFONICA</v>
          </cell>
          <cell r="M2037" t="str">
            <v/>
          </cell>
          <cell r="N2037" t="str">
            <v>098299225</v>
          </cell>
          <cell r="O2037" t="str">
            <v/>
          </cell>
          <cell r="P2037" t="str">
            <v>QUITO</v>
          </cell>
          <cell r="Q2037" t="str">
            <v>QUITO</v>
          </cell>
          <cell r="R2037" t="str">
            <v>PICHINCHA</v>
          </cell>
          <cell r="T2037" t="str">
            <v>FLEXTRANS UIO</v>
          </cell>
          <cell r="U2037" t="str">
            <v>FLEXNETUIO_LOCAL</v>
          </cell>
          <cell r="V2037">
            <v>1</v>
          </cell>
          <cell r="W2037">
            <v>1</v>
          </cell>
          <cell r="X2037" t="str">
            <v>FLEXNET ECUADOR - MDELIVERY</v>
          </cell>
          <cell r="Y2037" t="str">
            <v>CALLE 28 DE JUNIO S/N Y GARCIA MORENO ENTRADA LLANO GRANDE</v>
          </cell>
        </row>
        <row r="2038">
          <cell r="A2038" t="str">
            <v>TK-7771</v>
          </cell>
          <cell r="B2038">
            <v>496769</v>
          </cell>
          <cell r="C2038" t="str">
            <v>TK-7771</v>
          </cell>
          <cell r="D2038" t="str">
            <v>MDELIVERY</v>
          </cell>
          <cell r="E2038" t="str">
            <v>DESPACHO</v>
          </cell>
          <cell r="F2038" t="str">
            <v>EXPRESS</v>
          </cell>
          <cell r="G2038" t="str">
            <v/>
          </cell>
          <cell r="H2038">
            <v>44939</v>
          </cell>
          <cell r="I2038" t="str">
            <v>ENTREGADO</v>
          </cell>
          <cell r="J2038">
            <v>44942</v>
          </cell>
          <cell r="K2038" t="str">
            <v>OTECEL</v>
          </cell>
          <cell r="L2038" t="str">
            <v>AVDA SIMON BOLIVAR Y VIA NAYON CONJUNTO CORPORATIVO EKOPARK TORRE 3 TELEFONICA</v>
          </cell>
          <cell r="M2038" t="str">
            <v/>
          </cell>
          <cell r="N2038" t="str">
            <v>098299225</v>
          </cell>
          <cell r="O2038" t="str">
            <v/>
          </cell>
          <cell r="P2038" t="str">
            <v>QUITO</v>
          </cell>
          <cell r="Q2038" t="str">
            <v>QUITO</v>
          </cell>
          <cell r="R2038" t="str">
            <v>PICHINCHA</v>
          </cell>
          <cell r="T2038" t="str">
            <v>FLEXTRANS UIO</v>
          </cell>
          <cell r="U2038" t="str">
            <v>FLEXNETUIO_LOCAL</v>
          </cell>
          <cell r="V2038">
            <v>1</v>
          </cell>
          <cell r="W2038">
            <v>1</v>
          </cell>
          <cell r="X2038" t="str">
            <v>FLEXNET ECUADOR - MDELIVERY</v>
          </cell>
          <cell r="Y2038" t="str">
            <v>CALLE 28 DE JUNIO S/N Y GARCIA MORENO ENTRADA LLANO GRANDE</v>
          </cell>
        </row>
        <row r="2039">
          <cell r="A2039" t="str">
            <v>TK-7772</v>
          </cell>
          <cell r="B2039">
            <v>496770</v>
          </cell>
          <cell r="C2039" t="str">
            <v>TK-7772</v>
          </cell>
          <cell r="D2039" t="str">
            <v>MDELIVERY</v>
          </cell>
          <cell r="E2039" t="str">
            <v>DESPACHO</v>
          </cell>
          <cell r="F2039" t="str">
            <v>EXPRESS</v>
          </cell>
          <cell r="G2039" t="str">
            <v/>
          </cell>
          <cell r="H2039">
            <v>44939</v>
          </cell>
          <cell r="I2039" t="str">
            <v>ENTREGADO</v>
          </cell>
          <cell r="J2039">
            <v>44942</v>
          </cell>
          <cell r="K2039" t="str">
            <v>OTECEL</v>
          </cell>
          <cell r="L2039" t="str">
            <v>AVDA SIMON BOLIVAR Y VIA NAYON CONJUNTO CORPORATIVO EKOPARK TORRE 3 TELEFONICA</v>
          </cell>
          <cell r="M2039" t="str">
            <v/>
          </cell>
          <cell r="N2039" t="str">
            <v>098299225</v>
          </cell>
          <cell r="O2039" t="str">
            <v/>
          </cell>
          <cell r="P2039" t="str">
            <v>QUITO</v>
          </cell>
          <cell r="Q2039" t="str">
            <v>QUITO</v>
          </cell>
          <cell r="R2039" t="str">
            <v>PICHINCHA</v>
          </cell>
          <cell r="T2039" t="str">
            <v>FLEXTRANS UIO</v>
          </cell>
          <cell r="U2039" t="str">
            <v>FLEXNETUIO_LOCAL</v>
          </cell>
          <cell r="V2039">
            <v>1</v>
          </cell>
          <cell r="W2039">
            <v>1</v>
          </cell>
          <cell r="X2039" t="str">
            <v>FLEXNET ECUADOR - MDELIVERY</v>
          </cell>
          <cell r="Y2039" t="str">
            <v>CALLE 28 DE JUNIO S/N Y GARCIA MORENO ENTRADA LLANO GRANDE</v>
          </cell>
        </row>
        <row r="2040">
          <cell r="A2040" t="str">
            <v>TK-7773</v>
          </cell>
          <cell r="B2040">
            <v>496771</v>
          </cell>
          <cell r="C2040" t="str">
            <v>TK-7773</v>
          </cell>
          <cell r="D2040" t="str">
            <v>MDELIVERY</v>
          </cell>
          <cell r="E2040" t="str">
            <v>DESPACHO</v>
          </cell>
          <cell r="F2040" t="str">
            <v>EXPRESS</v>
          </cell>
          <cell r="G2040" t="str">
            <v/>
          </cell>
          <cell r="H2040">
            <v>44939</v>
          </cell>
          <cell r="I2040" t="str">
            <v>ENTREGADO</v>
          </cell>
          <cell r="J2040">
            <v>44942</v>
          </cell>
          <cell r="K2040" t="str">
            <v>OTECEL</v>
          </cell>
          <cell r="L2040" t="str">
            <v>AVDA SIMON BOLIVAR Y VIA NAYON CONJUNTO CORPORATIVO EKOPARK TORRE 3 TELEFONICA</v>
          </cell>
          <cell r="M2040" t="str">
            <v/>
          </cell>
          <cell r="N2040" t="str">
            <v>098299225</v>
          </cell>
          <cell r="O2040" t="str">
            <v/>
          </cell>
          <cell r="P2040" t="str">
            <v>QUITO</v>
          </cell>
          <cell r="Q2040" t="str">
            <v>QUITO</v>
          </cell>
          <cell r="R2040" t="str">
            <v>PICHINCHA</v>
          </cell>
          <cell r="T2040" t="str">
            <v>FLEXTRANS UIO</v>
          </cell>
          <cell r="U2040" t="str">
            <v>FLEXNETUIO_LOCAL</v>
          </cell>
          <cell r="V2040">
            <v>1</v>
          </cell>
          <cell r="W2040">
            <v>1</v>
          </cell>
          <cell r="X2040" t="str">
            <v>FLEXNET ECUADOR - MDELIVERY</v>
          </cell>
          <cell r="Y2040" t="str">
            <v>CALLE 28 DE JUNIO S/N Y GARCIA MORENO ENTRADA LLANO GRANDE</v>
          </cell>
        </row>
        <row r="2041">
          <cell r="A2041" t="str">
            <v>TK-7774</v>
          </cell>
          <cell r="B2041">
            <v>496772</v>
          </cell>
          <cell r="C2041" t="str">
            <v>TK-7774</v>
          </cell>
          <cell r="D2041" t="str">
            <v>MDELIVERY</v>
          </cell>
          <cell r="E2041" t="str">
            <v>DESPACHO</v>
          </cell>
          <cell r="F2041" t="str">
            <v>EXPRESS</v>
          </cell>
          <cell r="G2041" t="str">
            <v/>
          </cell>
          <cell r="H2041">
            <v>44939</v>
          </cell>
          <cell r="I2041" t="str">
            <v>ENTREGADO</v>
          </cell>
          <cell r="J2041">
            <v>44942</v>
          </cell>
          <cell r="K2041" t="str">
            <v>OTECEL</v>
          </cell>
          <cell r="L2041" t="str">
            <v>AVDA SIMON BOLIVAR Y VIA NAYON CONJUNTO CORPORATIVO EKOPARK TORRE 3 TELEFONICA</v>
          </cell>
          <cell r="M2041" t="str">
            <v/>
          </cell>
          <cell r="N2041" t="str">
            <v>098299225</v>
          </cell>
          <cell r="O2041" t="str">
            <v/>
          </cell>
          <cell r="P2041" t="str">
            <v>QUITO</v>
          </cell>
          <cell r="Q2041" t="str">
            <v>QUITO</v>
          </cell>
          <cell r="R2041" t="str">
            <v>PICHINCHA</v>
          </cell>
          <cell r="T2041" t="str">
            <v>FLEXTRANS UIO</v>
          </cell>
          <cell r="U2041" t="str">
            <v>FLEXNETUIO_LOCAL</v>
          </cell>
          <cell r="V2041">
            <v>1</v>
          </cell>
          <cell r="W2041">
            <v>1</v>
          </cell>
          <cell r="X2041" t="str">
            <v>FLEXNET ECUADOR - MDELIVERY</v>
          </cell>
          <cell r="Y2041" t="str">
            <v>CALLE 28 DE JUNIO S/N Y GARCIA MORENO ENTRADA LLANO GRANDE</v>
          </cell>
        </row>
        <row r="2042">
          <cell r="A2042" t="str">
            <v>TK-7775</v>
          </cell>
          <cell r="B2042">
            <v>496773</v>
          </cell>
          <cell r="C2042" t="str">
            <v>TK-7775</v>
          </cell>
          <cell r="D2042" t="str">
            <v>MDELIVERY</v>
          </cell>
          <cell r="E2042" t="str">
            <v>DESPACHO</v>
          </cell>
          <cell r="F2042" t="str">
            <v>EXPRESS</v>
          </cell>
          <cell r="G2042" t="str">
            <v/>
          </cell>
          <cell r="H2042">
            <v>44939</v>
          </cell>
          <cell r="I2042" t="str">
            <v>ENTREGADO</v>
          </cell>
          <cell r="J2042">
            <v>44942</v>
          </cell>
          <cell r="K2042" t="str">
            <v>OTECEL</v>
          </cell>
          <cell r="L2042" t="str">
            <v>AVDA SIMON BOLIVAR Y VIA NAYON CONJUNTO CORPORATIVO EKOPARK TORRE 3 TELEFONICA</v>
          </cell>
          <cell r="M2042" t="str">
            <v/>
          </cell>
          <cell r="N2042" t="str">
            <v>098299225</v>
          </cell>
          <cell r="O2042" t="str">
            <v/>
          </cell>
          <cell r="P2042" t="str">
            <v>QUITO</v>
          </cell>
          <cell r="Q2042" t="str">
            <v>QUITO</v>
          </cell>
          <cell r="R2042" t="str">
            <v>PICHINCHA</v>
          </cell>
          <cell r="T2042" t="str">
            <v>FLEXTRANS UIO</v>
          </cell>
          <cell r="U2042" t="str">
            <v>FLEXNETUIO_LOCAL</v>
          </cell>
          <cell r="V2042">
            <v>1</v>
          </cell>
          <cell r="W2042">
            <v>1</v>
          </cell>
          <cell r="X2042" t="str">
            <v>FLEXNET ECUADOR - MDELIVERY</v>
          </cell>
          <cell r="Y2042" t="str">
            <v>CALLE 28 DE JUNIO S/N Y GARCIA MORENO ENTRADA LLANO GRANDE</v>
          </cell>
        </row>
        <row r="2043">
          <cell r="A2043" t="str">
            <v>TK-7776</v>
          </cell>
          <cell r="B2043">
            <v>496774</v>
          </cell>
          <cell r="C2043" t="str">
            <v>TK-7776</v>
          </cell>
          <cell r="D2043" t="str">
            <v>MDELIVERY</v>
          </cell>
          <cell r="E2043" t="str">
            <v>DESPACHO</v>
          </cell>
          <cell r="F2043" t="str">
            <v>EXPRESS</v>
          </cell>
          <cell r="G2043" t="str">
            <v/>
          </cell>
          <cell r="H2043">
            <v>44939</v>
          </cell>
          <cell r="I2043" t="str">
            <v>ENTREGADO</v>
          </cell>
          <cell r="J2043">
            <v>44942</v>
          </cell>
          <cell r="K2043" t="str">
            <v>OTECEL</v>
          </cell>
          <cell r="L2043" t="str">
            <v>AVDA SIMON BOLIVAR Y VIA NAYON CONJUNTO CORPORATIVO EKOPARK TORRE 3 TELEFONICA</v>
          </cell>
          <cell r="M2043" t="str">
            <v/>
          </cell>
          <cell r="N2043" t="str">
            <v>098299225</v>
          </cell>
          <cell r="O2043" t="str">
            <v/>
          </cell>
          <cell r="P2043" t="str">
            <v>QUITO</v>
          </cell>
          <cell r="Q2043" t="str">
            <v>QUITO</v>
          </cell>
          <cell r="R2043" t="str">
            <v>PICHINCHA</v>
          </cell>
          <cell r="T2043" t="str">
            <v>FLEXTRANS UIO</v>
          </cell>
          <cell r="U2043" t="str">
            <v>FLEXNETUIO_LOCAL</v>
          </cell>
          <cell r="V2043">
            <v>1</v>
          </cell>
          <cell r="W2043">
            <v>1</v>
          </cell>
          <cell r="X2043" t="str">
            <v>FLEXNET ECUADOR - MDELIVERY</v>
          </cell>
          <cell r="Y2043" t="str">
            <v>CALLE 28 DE JUNIO S/N Y GARCIA MORENO ENTRADA LLANO GRANDE</v>
          </cell>
        </row>
        <row r="2044">
          <cell r="A2044" t="str">
            <v>TK-7777</v>
          </cell>
          <cell r="B2044">
            <v>496775</v>
          </cell>
          <cell r="C2044" t="str">
            <v>TK-7777</v>
          </cell>
          <cell r="D2044" t="str">
            <v>MDELIVERY</v>
          </cell>
          <cell r="E2044" t="str">
            <v>DESPACHO</v>
          </cell>
          <cell r="F2044" t="str">
            <v>EXPRESS</v>
          </cell>
          <cell r="G2044" t="str">
            <v/>
          </cell>
          <cell r="H2044">
            <v>44939</v>
          </cell>
          <cell r="I2044" t="str">
            <v>ENTREGADO</v>
          </cell>
          <cell r="J2044">
            <v>44942</v>
          </cell>
          <cell r="K2044" t="str">
            <v>OTECEL</v>
          </cell>
          <cell r="L2044" t="str">
            <v>AVDA SIMON BOLIVAR Y VIA NAYON CONJUNTO CORPORATIVO EKOPARK TORRE 3 TELEFONICA</v>
          </cell>
          <cell r="M2044" t="str">
            <v/>
          </cell>
          <cell r="N2044" t="str">
            <v>098299225</v>
          </cell>
          <cell r="O2044" t="str">
            <v/>
          </cell>
          <cell r="P2044" t="str">
            <v>QUITO</v>
          </cell>
          <cell r="Q2044" t="str">
            <v>QUITO</v>
          </cell>
          <cell r="R2044" t="str">
            <v>PICHINCHA</v>
          </cell>
          <cell r="T2044" t="str">
            <v>FLEXTRANS UIO</v>
          </cell>
          <cell r="U2044" t="str">
            <v>FLEXNETUIO_LOCAL</v>
          </cell>
          <cell r="V2044">
            <v>1</v>
          </cell>
          <cell r="W2044">
            <v>1</v>
          </cell>
          <cell r="X2044" t="str">
            <v>FLEXNET ECUADOR - MDELIVERY</v>
          </cell>
          <cell r="Y2044" t="str">
            <v>CALLE 28 DE JUNIO S/N Y GARCIA MORENO ENTRADA LLANO GRANDE</v>
          </cell>
        </row>
        <row r="2045">
          <cell r="A2045" t="str">
            <v>TK-7778</v>
          </cell>
          <cell r="B2045">
            <v>496776</v>
          </cell>
          <cell r="C2045" t="str">
            <v>TK-7778</v>
          </cell>
          <cell r="D2045" t="str">
            <v>MDELIVERY</v>
          </cell>
          <cell r="E2045" t="str">
            <v>DESPACHO</v>
          </cell>
          <cell r="F2045" t="str">
            <v>EXPRESS</v>
          </cell>
          <cell r="G2045" t="str">
            <v/>
          </cell>
          <cell r="H2045">
            <v>44939</v>
          </cell>
          <cell r="I2045" t="str">
            <v>ENTREGADO</v>
          </cell>
          <cell r="J2045">
            <v>44942</v>
          </cell>
          <cell r="K2045" t="str">
            <v>OTECEL</v>
          </cell>
          <cell r="L2045" t="str">
            <v>AVDA SIMON BOLIVAR Y VIA NAYON CONJUNTO CORPORATIVO EKOPARK TORRE 3 TELEFONICA</v>
          </cell>
          <cell r="M2045" t="str">
            <v/>
          </cell>
          <cell r="N2045" t="str">
            <v>098299225</v>
          </cell>
          <cell r="O2045" t="str">
            <v/>
          </cell>
          <cell r="P2045" t="str">
            <v>QUITO</v>
          </cell>
          <cell r="Q2045" t="str">
            <v>QUITO</v>
          </cell>
          <cell r="R2045" t="str">
            <v>PICHINCHA</v>
          </cell>
          <cell r="T2045" t="str">
            <v>FLEXTRANS UIO</v>
          </cell>
          <cell r="U2045" t="str">
            <v>FLEXNETUIO_LOCAL</v>
          </cell>
          <cell r="V2045">
            <v>1</v>
          </cell>
          <cell r="W2045">
            <v>1</v>
          </cell>
          <cell r="X2045" t="str">
            <v>FLEXNET ECUADOR - MDELIVERY</v>
          </cell>
          <cell r="Y2045" t="str">
            <v>CALLE 28 DE JUNIO S/N Y GARCIA MORENO ENTRADA LLANO GRANDE</v>
          </cell>
        </row>
        <row r="2046">
          <cell r="A2046" t="str">
            <v>TK-7779</v>
          </cell>
          <cell r="B2046">
            <v>496777</v>
          </cell>
          <cell r="C2046" t="str">
            <v>TK-7779</v>
          </cell>
          <cell r="D2046" t="str">
            <v>MDELIVERY</v>
          </cell>
          <cell r="E2046" t="str">
            <v>DESPACHO</v>
          </cell>
          <cell r="F2046" t="str">
            <v>EXPRESS</v>
          </cell>
          <cell r="G2046" t="str">
            <v/>
          </cell>
          <cell r="H2046">
            <v>44939</v>
          </cell>
          <cell r="I2046" t="str">
            <v>ENTREGADO</v>
          </cell>
          <cell r="J2046">
            <v>44942</v>
          </cell>
          <cell r="K2046" t="str">
            <v>OTECEL</v>
          </cell>
          <cell r="L2046" t="str">
            <v>AVDA SIMON BOLIVAR Y VIA NAYON CONJUNTO CORPORATIVO EKOPARK TORRE 3 TELEFONICA</v>
          </cell>
          <cell r="M2046" t="str">
            <v/>
          </cell>
          <cell r="N2046" t="str">
            <v>098299225</v>
          </cell>
          <cell r="O2046" t="str">
            <v/>
          </cell>
          <cell r="P2046" t="str">
            <v>QUITO</v>
          </cell>
          <cell r="Q2046" t="str">
            <v>QUITO</v>
          </cell>
          <cell r="R2046" t="str">
            <v>PICHINCHA</v>
          </cell>
          <cell r="T2046" t="str">
            <v>FLEXTRANS UIO</v>
          </cell>
          <cell r="U2046" t="str">
            <v>FLEXNETUIO_LOCAL</v>
          </cell>
          <cell r="V2046">
            <v>1</v>
          </cell>
          <cell r="W2046">
            <v>1</v>
          </cell>
          <cell r="X2046" t="str">
            <v>FLEXNET ECUADOR - MDELIVERY</v>
          </cell>
          <cell r="Y2046" t="str">
            <v>CALLE 28 DE JUNIO S/N Y GARCIA MORENO ENTRADA LLANO GRANDE</v>
          </cell>
        </row>
        <row r="2047">
          <cell r="A2047" t="str">
            <v>TK-7780</v>
          </cell>
          <cell r="B2047">
            <v>496778</v>
          </cell>
          <cell r="C2047" t="str">
            <v>TK-7780</v>
          </cell>
          <cell r="D2047" t="str">
            <v>MDELIVERY</v>
          </cell>
          <cell r="E2047" t="str">
            <v>DESPACHO</v>
          </cell>
          <cell r="F2047" t="str">
            <v>EXPRESS</v>
          </cell>
          <cell r="G2047" t="str">
            <v/>
          </cell>
          <cell r="H2047">
            <v>44939</v>
          </cell>
          <cell r="I2047" t="str">
            <v>ENTREGADO</v>
          </cell>
          <cell r="J2047">
            <v>44942</v>
          </cell>
          <cell r="K2047" t="str">
            <v>OTECEL</v>
          </cell>
          <cell r="L2047" t="str">
            <v>AVDA SIMON BOLIVAR Y VIA NAYON CONJUNTO CORPORATIVO EKOPARK TORRE 3 TELEFONICA</v>
          </cell>
          <cell r="M2047" t="str">
            <v/>
          </cell>
          <cell r="N2047" t="str">
            <v>098299225</v>
          </cell>
          <cell r="O2047" t="str">
            <v/>
          </cell>
          <cell r="P2047" t="str">
            <v>QUITO</v>
          </cell>
          <cell r="Q2047" t="str">
            <v>QUITO</v>
          </cell>
          <cell r="R2047" t="str">
            <v>PICHINCHA</v>
          </cell>
          <cell r="T2047" t="str">
            <v>FLEXTRANS UIO</v>
          </cell>
          <cell r="U2047" t="str">
            <v>FLEXNETUIO_LOCAL</v>
          </cell>
          <cell r="V2047">
            <v>1</v>
          </cell>
          <cell r="W2047">
            <v>1</v>
          </cell>
          <cell r="X2047" t="str">
            <v>FLEXNET ECUADOR - MDELIVERY</v>
          </cell>
          <cell r="Y2047" t="str">
            <v>CALLE 28 DE JUNIO S/N Y GARCIA MORENO ENTRADA LLANO GRANDE</v>
          </cell>
        </row>
        <row r="2048">
          <cell r="A2048" t="str">
            <v>TK-7781</v>
          </cell>
          <cell r="B2048">
            <v>496779</v>
          </cell>
          <cell r="C2048" t="str">
            <v>TK-7781</v>
          </cell>
          <cell r="D2048" t="str">
            <v>MDELIVERY</v>
          </cell>
          <cell r="E2048" t="str">
            <v>DESPACHO</v>
          </cell>
          <cell r="F2048" t="str">
            <v>EXPRESS</v>
          </cell>
          <cell r="G2048" t="str">
            <v/>
          </cell>
          <cell r="H2048">
            <v>44939</v>
          </cell>
          <cell r="I2048" t="str">
            <v>ENTREGADO</v>
          </cell>
          <cell r="J2048">
            <v>44942</v>
          </cell>
          <cell r="K2048" t="str">
            <v>OTECEL</v>
          </cell>
          <cell r="L2048" t="str">
            <v>AVDA SIMON BOLIVAR Y VIA NAYON CONJUNTO CORPORATIVO EKOPARK TORRE 3 TELEFONICA</v>
          </cell>
          <cell r="M2048" t="str">
            <v/>
          </cell>
          <cell r="N2048" t="str">
            <v>098299225</v>
          </cell>
          <cell r="O2048" t="str">
            <v/>
          </cell>
          <cell r="P2048" t="str">
            <v>QUITO</v>
          </cell>
          <cell r="Q2048" t="str">
            <v>QUITO</v>
          </cell>
          <cell r="R2048" t="str">
            <v>PICHINCHA</v>
          </cell>
          <cell r="T2048" t="str">
            <v>FLEXTRANS UIO</v>
          </cell>
          <cell r="U2048" t="str">
            <v>FLEXNETUIO_LOCAL</v>
          </cell>
          <cell r="V2048">
            <v>1</v>
          </cell>
          <cell r="W2048">
            <v>1</v>
          </cell>
          <cell r="X2048" t="str">
            <v>FLEXNET ECUADOR - MDELIVERY</v>
          </cell>
          <cell r="Y2048" t="str">
            <v>CALLE 28 DE JUNIO S/N Y GARCIA MORENO ENTRADA LLANO GRANDE</v>
          </cell>
        </row>
        <row r="2049">
          <cell r="A2049" t="str">
            <v>TK-7782</v>
          </cell>
          <cell r="B2049">
            <v>496780</v>
          </cell>
          <cell r="C2049" t="str">
            <v>TK-7782</v>
          </cell>
          <cell r="D2049" t="str">
            <v>MDELIVERY</v>
          </cell>
          <cell r="E2049" t="str">
            <v>DESPACHO</v>
          </cell>
          <cell r="F2049" t="str">
            <v>EXPRESS</v>
          </cell>
          <cell r="G2049" t="str">
            <v/>
          </cell>
          <cell r="H2049">
            <v>44939</v>
          </cell>
          <cell r="I2049" t="str">
            <v>ENTREGADO</v>
          </cell>
          <cell r="J2049">
            <v>44942</v>
          </cell>
          <cell r="K2049" t="str">
            <v>OTECEL</v>
          </cell>
          <cell r="L2049" t="str">
            <v>AVDA SIMON BOLIVAR Y VIA NAYON CONJUNTO CORPORATIVO EKOPARK TORRE 3 TELEFONICA</v>
          </cell>
          <cell r="M2049" t="str">
            <v/>
          </cell>
          <cell r="N2049" t="str">
            <v>098299225</v>
          </cell>
          <cell r="O2049" t="str">
            <v/>
          </cell>
          <cell r="P2049" t="str">
            <v>QUITO</v>
          </cell>
          <cell r="Q2049" t="str">
            <v>QUITO</v>
          </cell>
          <cell r="R2049" t="str">
            <v>PICHINCHA</v>
          </cell>
          <cell r="T2049" t="str">
            <v>FLEXTRANS UIO</v>
          </cell>
          <cell r="U2049" t="str">
            <v>FLEXNETUIO_LOCAL</v>
          </cell>
          <cell r="V2049">
            <v>1</v>
          </cell>
          <cell r="W2049">
            <v>1</v>
          </cell>
          <cell r="X2049" t="str">
            <v>FLEXNET ECUADOR - MDELIVERY</v>
          </cell>
          <cell r="Y2049" t="str">
            <v>CALLE 28 DE JUNIO S/N Y GARCIA MORENO ENTRADA LLANO GRANDE</v>
          </cell>
        </row>
        <row r="2050">
          <cell r="A2050" t="str">
            <v>TK-7783</v>
          </cell>
          <cell r="B2050">
            <v>496781</v>
          </cell>
          <cell r="C2050" t="str">
            <v>TK-7783</v>
          </cell>
          <cell r="D2050" t="str">
            <v>MDELIVERY</v>
          </cell>
          <cell r="E2050" t="str">
            <v>DESPACHO</v>
          </cell>
          <cell r="F2050" t="str">
            <v>EXPRESS</v>
          </cell>
          <cell r="G2050" t="str">
            <v/>
          </cell>
          <cell r="H2050">
            <v>44939</v>
          </cell>
          <cell r="I2050" t="str">
            <v>ENTREGADO</v>
          </cell>
          <cell r="J2050">
            <v>44942</v>
          </cell>
          <cell r="K2050" t="str">
            <v>OTECEL</v>
          </cell>
          <cell r="L2050" t="str">
            <v>AVDA SIMON BOLIVAR Y VIA NAYON CONJUNTO CORPORATIVO EKOPARK TORRE 3 TELEFONICA</v>
          </cell>
          <cell r="M2050" t="str">
            <v/>
          </cell>
          <cell r="N2050" t="str">
            <v>098299225</v>
          </cell>
          <cell r="O2050" t="str">
            <v/>
          </cell>
          <cell r="P2050" t="str">
            <v>QUITO</v>
          </cell>
          <cell r="Q2050" t="str">
            <v>QUITO</v>
          </cell>
          <cell r="R2050" t="str">
            <v>PICHINCHA</v>
          </cell>
          <cell r="T2050" t="str">
            <v>FLEXTRANS UIO</v>
          </cell>
          <cell r="U2050" t="str">
            <v>FLEXNETUIO_LOCAL</v>
          </cell>
          <cell r="V2050">
            <v>1</v>
          </cell>
          <cell r="W2050">
            <v>1</v>
          </cell>
          <cell r="X2050" t="str">
            <v>FLEXNET ECUADOR - MDELIVERY</v>
          </cell>
          <cell r="Y2050" t="str">
            <v>CALLE 28 DE JUNIO S/N Y GARCIA MORENO ENTRADA LLANO GRANDE</v>
          </cell>
        </row>
        <row r="2051">
          <cell r="A2051" t="str">
            <v>TK-7784</v>
          </cell>
          <cell r="B2051">
            <v>496782</v>
          </cell>
          <cell r="C2051" t="str">
            <v>TK-7784</v>
          </cell>
          <cell r="D2051" t="str">
            <v>MDELIVERY</v>
          </cell>
          <cell r="E2051" t="str">
            <v>DESPACHO</v>
          </cell>
          <cell r="F2051" t="str">
            <v>EXPRESS</v>
          </cell>
          <cell r="G2051" t="str">
            <v/>
          </cell>
          <cell r="H2051">
            <v>44939</v>
          </cell>
          <cell r="I2051" t="str">
            <v>ENTREGADO</v>
          </cell>
          <cell r="J2051">
            <v>44942</v>
          </cell>
          <cell r="K2051" t="str">
            <v>OTECEL</v>
          </cell>
          <cell r="L2051" t="str">
            <v>AVDA SIMON BOLIVAR Y VIA NAYON CONJUNTO CORPORATIVO EKOPARK TORRE 3 TELEFONICA</v>
          </cell>
          <cell r="M2051" t="str">
            <v/>
          </cell>
          <cell r="N2051" t="str">
            <v>098299225</v>
          </cell>
          <cell r="O2051" t="str">
            <v/>
          </cell>
          <cell r="P2051" t="str">
            <v>QUITO</v>
          </cell>
          <cell r="Q2051" t="str">
            <v>QUITO</v>
          </cell>
          <cell r="R2051" t="str">
            <v>PICHINCHA</v>
          </cell>
          <cell r="T2051" t="str">
            <v>FLEXTRANS UIO</v>
          </cell>
          <cell r="U2051" t="str">
            <v>FLEXNETUIO_LOCAL</v>
          </cell>
          <cell r="V2051">
            <v>1</v>
          </cell>
          <cell r="W2051">
            <v>1</v>
          </cell>
          <cell r="X2051" t="str">
            <v>FLEXNET ECUADOR - MDELIVERY</v>
          </cell>
          <cell r="Y2051" t="str">
            <v>CALLE 28 DE JUNIO S/N Y GARCIA MORENO ENTRADA LLANO GRANDE</v>
          </cell>
        </row>
        <row r="2052">
          <cell r="A2052" t="str">
            <v>TK-7785</v>
          </cell>
          <cell r="B2052">
            <v>496783</v>
          </cell>
          <cell r="C2052" t="str">
            <v>TK-7785</v>
          </cell>
          <cell r="D2052" t="str">
            <v>MDELIVERY</v>
          </cell>
          <cell r="E2052" t="str">
            <v>DESPACHO</v>
          </cell>
          <cell r="F2052" t="str">
            <v>EXPRESS</v>
          </cell>
          <cell r="G2052" t="str">
            <v/>
          </cell>
          <cell r="H2052">
            <v>44939</v>
          </cell>
          <cell r="I2052" t="str">
            <v>ENTREGADO</v>
          </cell>
          <cell r="J2052">
            <v>44942</v>
          </cell>
          <cell r="K2052" t="str">
            <v>OTECEL</v>
          </cell>
          <cell r="L2052" t="str">
            <v>AVDA SIMON BOLIVAR Y VIA NAYON CONJUNTO CORPORATIVO EKOPARK TORRE 3 TELEFONICA</v>
          </cell>
          <cell r="M2052" t="str">
            <v/>
          </cell>
          <cell r="N2052" t="str">
            <v>098299225</v>
          </cell>
          <cell r="O2052" t="str">
            <v/>
          </cell>
          <cell r="P2052" t="str">
            <v>QUITO</v>
          </cell>
          <cell r="Q2052" t="str">
            <v>QUITO</v>
          </cell>
          <cell r="R2052" t="str">
            <v>PICHINCHA</v>
          </cell>
          <cell r="T2052" t="str">
            <v>FLEXTRANS UIO</v>
          </cell>
          <cell r="U2052" t="str">
            <v>FLEXNETUIO_LOCAL</v>
          </cell>
          <cell r="V2052">
            <v>1</v>
          </cell>
          <cell r="W2052">
            <v>1</v>
          </cell>
          <cell r="X2052" t="str">
            <v>FLEXNET ECUADOR - MDELIVERY</v>
          </cell>
          <cell r="Y2052" t="str">
            <v>CALLE 28 DE JUNIO S/N Y GARCIA MORENO ENTRADA LLANO GRANDE</v>
          </cell>
        </row>
        <row r="2053">
          <cell r="A2053" t="str">
            <v>TK-7786</v>
          </cell>
          <cell r="B2053">
            <v>496784</v>
          </cell>
          <cell r="C2053" t="str">
            <v>TK-7786</v>
          </cell>
          <cell r="D2053" t="str">
            <v>MDELIVERY</v>
          </cell>
          <cell r="E2053" t="str">
            <v>DESPACHO</v>
          </cell>
          <cell r="F2053" t="str">
            <v>EXPRESS</v>
          </cell>
          <cell r="G2053" t="str">
            <v/>
          </cell>
          <cell r="H2053">
            <v>44939</v>
          </cell>
          <cell r="I2053" t="str">
            <v>ENTREGADO</v>
          </cell>
          <cell r="J2053">
            <v>44942</v>
          </cell>
          <cell r="K2053" t="str">
            <v>OTECEL</v>
          </cell>
          <cell r="L2053" t="str">
            <v>AVDA SIMON BOLIVAR Y VIA NAYON CONJUNTO CORPORATIVO EKOPARK TORRE 3 TELEFONICA</v>
          </cell>
          <cell r="M2053" t="str">
            <v/>
          </cell>
          <cell r="N2053" t="str">
            <v>098299225</v>
          </cell>
          <cell r="O2053" t="str">
            <v/>
          </cell>
          <cell r="P2053" t="str">
            <v>QUITO</v>
          </cell>
          <cell r="Q2053" t="str">
            <v>QUITO</v>
          </cell>
          <cell r="R2053" t="str">
            <v>PICHINCHA</v>
          </cell>
          <cell r="T2053" t="str">
            <v>FLEXTRANS UIO</v>
          </cell>
          <cell r="U2053" t="str">
            <v>FLEXNETUIO_LOCAL</v>
          </cell>
          <cell r="V2053">
            <v>1</v>
          </cell>
          <cell r="W2053">
            <v>1</v>
          </cell>
          <cell r="X2053" t="str">
            <v>FLEXNET ECUADOR - MDELIVERY</v>
          </cell>
          <cell r="Y2053" t="str">
            <v>CALLE 28 DE JUNIO S/N Y GARCIA MORENO ENTRADA LLANO GRANDE</v>
          </cell>
        </row>
        <row r="2054">
          <cell r="A2054" t="str">
            <v>TK-7787</v>
          </cell>
          <cell r="B2054">
            <v>496785</v>
          </cell>
          <cell r="C2054" t="str">
            <v>TK-7787</v>
          </cell>
          <cell r="D2054" t="str">
            <v>MDELIVERY</v>
          </cell>
          <cell r="E2054" t="str">
            <v>DESPACHO</v>
          </cell>
          <cell r="F2054" t="str">
            <v>EXPRESS</v>
          </cell>
          <cell r="G2054" t="str">
            <v/>
          </cell>
          <cell r="H2054">
            <v>44939</v>
          </cell>
          <cell r="I2054" t="str">
            <v>ENTREGADO</v>
          </cell>
          <cell r="J2054">
            <v>44942</v>
          </cell>
          <cell r="K2054" t="str">
            <v>OTECEL</v>
          </cell>
          <cell r="L2054" t="str">
            <v>AVDA SIMON BOLIVAR Y VIA NAYON CONJUNTO CORPORATIVO EKOPARK TORRE 3 TELEFONICA</v>
          </cell>
          <cell r="M2054" t="str">
            <v/>
          </cell>
          <cell r="N2054" t="str">
            <v>098299225</v>
          </cell>
          <cell r="O2054" t="str">
            <v/>
          </cell>
          <cell r="P2054" t="str">
            <v>QUITO</v>
          </cell>
          <cell r="Q2054" t="str">
            <v>QUITO</v>
          </cell>
          <cell r="R2054" t="str">
            <v>PICHINCHA</v>
          </cell>
          <cell r="T2054" t="str">
            <v>FLEXTRANS UIO</v>
          </cell>
          <cell r="U2054" t="str">
            <v>FLEXNETUIO_LOCAL</v>
          </cell>
          <cell r="V2054">
            <v>1</v>
          </cell>
          <cell r="W2054">
            <v>1</v>
          </cell>
          <cell r="X2054" t="str">
            <v>FLEXNET ECUADOR - MDELIVERY</v>
          </cell>
          <cell r="Y2054" t="str">
            <v>CALLE 28 DE JUNIO S/N Y GARCIA MORENO ENTRADA LLANO GRANDE</v>
          </cell>
        </row>
        <row r="2055">
          <cell r="A2055" t="str">
            <v>SG_2023_52</v>
          </cell>
          <cell r="B2055">
            <v>496766</v>
          </cell>
          <cell r="C2055" t="str">
            <v>SG_2023_52</v>
          </cell>
          <cell r="D2055" t="str">
            <v>SG</v>
          </cell>
          <cell r="E2055" t="str">
            <v>DESPACHO</v>
          </cell>
          <cell r="F2055" t="str">
            <v>NORMAL</v>
          </cell>
          <cell r="G2055" t="str">
            <v>FT79886</v>
          </cell>
          <cell r="H2055">
            <v>44939</v>
          </cell>
          <cell r="I2055" t="str">
            <v>ENTREGADO</v>
          </cell>
          <cell r="J2055">
            <v>44942</v>
          </cell>
          <cell r="K2055" t="str">
            <v>DISPROSEG SAN CAMILO</v>
          </cell>
          <cell r="L2055" t="str">
            <v>SAN ALFONSO 49 Y SAN CAMILO</v>
          </cell>
          <cell r="P2055" t="str">
            <v>QUITO</v>
          </cell>
          <cell r="Q2055" t="str">
            <v>QUITO</v>
          </cell>
          <cell r="R2055" t="str">
            <v>PICHINCHA</v>
          </cell>
          <cell r="T2055" t="str">
            <v>TRANSERVISS</v>
          </cell>
          <cell r="U2055" t="str">
            <v>FLEXNETGYE_UIO</v>
          </cell>
          <cell r="V2055">
            <v>64</v>
          </cell>
          <cell r="W2055">
            <v>180.8</v>
          </cell>
          <cell r="X2055" t="str">
            <v>FLEXNET - GYE</v>
          </cell>
          <cell r="Y2055" t="str">
            <v>FERNANDO GUTIERREZ HILL KM 8 1/2 VIA DAULE</v>
          </cell>
        </row>
        <row r="2056">
          <cell r="A2056" t="str">
            <v>OB-2023-ENE-13-30</v>
          </cell>
          <cell r="B2056">
            <v>496765</v>
          </cell>
          <cell r="C2056" t="str">
            <v>OB-2023-ENE-13-30</v>
          </cell>
          <cell r="D2056" t="str">
            <v>LYNX</v>
          </cell>
          <cell r="E2056" t="str">
            <v>DESPACHO</v>
          </cell>
          <cell r="F2056" t="str">
            <v>EXCLUSIVO</v>
          </cell>
          <cell r="G2056" t="str">
            <v>FT79920</v>
          </cell>
          <cell r="H2056">
            <v>44939</v>
          </cell>
          <cell r="I2056" t="str">
            <v>ENTREGADO</v>
          </cell>
          <cell r="J2056">
            <v>44942</v>
          </cell>
          <cell r="K2056" t="str">
            <v>SUPTELCOM - EDISON MONTENEGRO / DANIEL GONZÁLEZ</v>
          </cell>
          <cell r="L2056" t="str">
            <v>AV. AMAZONAS N25-23 Y COLÓN. EDIFICIO ESPAÑA OFICINA 25</v>
          </cell>
          <cell r="N2056" t="str">
            <v>0983325724 / 0992900280</v>
          </cell>
          <cell r="O2056" t="str">
            <v>0983325724 / 0992900280  EDISON MONTENEGRO / DANIEL GONZÁLEZ</v>
          </cell>
          <cell r="P2056" t="str">
            <v>170304</v>
          </cell>
          <cell r="Q2056" t="str">
            <v>QUITO</v>
          </cell>
          <cell r="R2056" t="str">
            <v>PICHINCHA</v>
          </cell>
          <cell r="S2056" t="str">
            <v>QUITO</v>
          </cell>
          <cell r="T2056" t="str">
            <v>FLEXTRANS UIO</v>
          </cell>
          <cell r="U2056" t="str">
            <v>FLEXNETUIO_LOCAL</v>
          </cell>
          <cell r="V2056">
            <v>102</v>
          </cell>
          <cell r="W2056">
            <v>1674.9</v>
          </cell>
          <cell r="X2056" t="str">
            <v>LYNX- FLEXNET UIO</v>
          </cell>
          <cell r="Y2056" t="str">
            <v>PANAMERICA NORTE KM 121/2. ENTRADA A LLANO GRANDE, CALLE GARCÍA MORENO Y 28 DE JUNIO S/N</v>
          </cell>
        </row>
        <row r="2057">
          <cell r="A2057" t="str">
            <v>SP-1008</v>
          </cell>
          <cell r="B2057">
            <v>496764</v>
          </cell>
          <cell r="C2057" t="str">
            <v>SP-1008</v>
          </cell>
          <cell r="D2057" t="str">
            <v>TEST</v>
          </cell>
          <cell r="E2057" t="str">
            <v>DESPACHO</v>
          </cell>
          <cell r="F2057" t="str">
            <v>NORMAL</v>
          </cell>
          <cell r="G2057" t="str">
            <v/>
          </cell>
          <cell r="H2057">
            <v>44939</v>
          </cell>
          <cell r="I2057" t="str">
            <v>ENTREGADO</v>
          </cell>
          <cell r="J2057">
            <v>44939</v>
          </cell>
          <cell r="K2057" t="str">
            <v>test tes</v>
          </cell>
          <cell r="L2057" t="str">
            <v>COBRAR ($16.270) DIR. ca adfad</v>
          </cell>
          <cell r="M2057" t="str">
            <v>243-4123</v>
          </cell>
          <cell r="N2057" t="str">
            <v>243-4123</v>
          </cell>
          <cell r="O2057" t="str">
            <v/>
          </cell>
          <cell r="P2057" t="str">
            <v>050412</v>
          </cell>
          <cell r="Q2057" t="str">
            <v>PUJILI</v>
          </cell>
          <cell r="R2057" t="str">
            <v>COTOPAXI</v>
          </cell>
          <cell r="S2057" t="str">
            <v>TINGO</v>
          </cell>
          <cell r="U2057" t="str">
            <v>FLEXNETUIO_PROVINCIA</v>
          </cell>
          <cell r="V2057">
            <v>1</v>
          </cell>
          <cell r="W2057">
            <v>1</v>
          </cell>
          <cell r="X2057" t="str">
            <v>FLEXNET ECUADOR - PR</v>
          </cell>
          <cell r="Y2057" t="str">
            <v>CALLE 28 DE JUNIO S/N Y GARCIA MORENO ENTRADA LLANO GRANDE</v>
          </cell>
        </row>
        <row r="2058">
          <cell r="A2058" t="str">
            <v>2023-00541</v>
          </cell>
          <cell r="B2058">
            <v>496763</v>
          </cell>
          <cell r="C2058" t="str">
            <v>2023-00541</v>
          </cell>
          <cell r="D2058" t="str">
            <v>MOVISTAR</v>
          </cell>
          <cell r="E2058" t="str">
            <v>DESPACHO</v>
          </cell>
          <cell r="F2058" t="str">
            <v>NORMAL</v>
          </cell>
          <cell r="G2058" t="str">
            <v>FT79862</v>
          </cell>
          <cell r="H2058">
            <v>44939</v>
          </cell>
          <cell r="I2058" t="str">
            <v>ENTREGADO</v>
          </cell>
          <cell r="J2058">
            <v>44942</v>
          </cell>
          <cell r="K2058" t="str">
            <v>PROTECOMPU C.A._DIEGO ALMINATE</v>
          </cell>
          <cell r="L2058" t="str">
            <v>AV. GALO PLAZA LASSO Y ANANSAYAS,</v>
          </cell>
          <cell r="M2058" t="str">
            <v>1791241398001</v>
          </cell>
          <cell r="N2058" t="str">
            <v>988301780</v>
          </cell>
          <cell r="O2058" t="str">
            <v/>
          </cell>
          <cell r="P2058" t="str">
            <v>QUITO</v>
          </cell>
          <cell r="Q2058" t="str">
            <v>QUITO</v>
          </cell>
          <cell r="R2058" t="str">
            <v>PICHINCHA</v>
          </cell>
          <cell r="U2058" t="str">
            <v>FLEXNETUIO_LOCAL</v>
          </cell>
          <cell r="V2058">
            <v>1</v>
          </cell>
          <cell r="W2058">
            <v>1</v>
          </cell>
          <cell r="X2058" t="str">
            <v>FLEXNET ECUADOR - MOVISTAR</v>
          </cell>
          <cell r="Y2058" t="str">
            <v>CALLE 28 DE JUNIO S/N Y GARCIA MORENO ENTRADA LLANO GRANDE</v>
          </cell>
        </row>
        <row r="2059">
          <cell r="A2059" t="str">
            <v>CLDEV_SIM220200</v>
          </cell>
          <cell r="B2059">
            <v>496761</v>
          </cell>
          <cell r="C2059" t="str">
            <v>CLDEV_SIM220200</v>
          </cell>
          <cell r="D2059" t="str">
            <v>CONECEL_DOCUMENTOS</v>
          </cell>
          <cell r="E2059" t="str">
            <v>DESPACHO</v>
          </cell>
          <cell r="F2059" t="str">
            <v>NORMAL</v>
          </cell>
          <cell r="G2059" t="str">
            <v>FT79849</v>
          </cell>
          <cell r="H2059">
            <v>44939</v>
          </cell>
          <cell r="I2059" t="str">
            <v>ENTREGADO</v>
          </cell>
          <cell r="J2059">
            <v>44942</v>
          </cell>
          <cell r="K2059" t="str">
            <v>Cristian Zambrano / Carolina Perez</v>
          </cell>
          <cell r="L2059" t="str">
            <v>AV. Amazonas N44-124 y Luis Barbery, edificio color Blanco</v>
          </cell>
          <cell r="M2059" t="str">
            <v/>
          </cell>
          <cell r="N2059" t="str">
            <v/>
          </cell>
          <cell r="O2059" t="str">
            <v/>
          </cell>
          <cell r="P2059" t="str">
            <v>QUITO</v>
          </cell>
          <cell r="Q2059" t="str">
            <v>QUITO</v>
          </cell>
          <cell r="R2059" t="str">
            <v>PICHINCHA</v>
          </cell>
          <cell r="V2059">
            <v>1</v>
          </cell>
          <cell r="W2059">
            <v>1</v>
          </cell>
          <cell r="X2059" t="str">
            <v>FLEXNET</v>
          </cell>
          <cell r="Y2059" t="str">
            <v>FLEX NET CALLE 28 DE JUNIO S/N Y GARCIA MORENO ENTRADA LLANO GRANDE</v>
          </cell>
        </row>
        <row r="2060">
          <cell r="A2060" t="str">
            <v>CLDEV_SIM220193</v>
          </cell>
          <cell r="B2060">
            <v>496762</v>
          </cell>
          <cell r="C2060" t="str">
            <v>CLDEV_SIM220193</v>
          </cell>
          <cell r="D2060" t="str">
            <v>CONECEL_DOCUMENTOS</v>
          </cell>
          <cell r="E2060" t="str">
            <v>DESPACHO</v>
          </cell>
          <cell r="F2060" t="str">
            <v>NORMAL</v>
          </cell>
          <cell r="G2060" t="str">
            <v>FT79884</v>
          </cell>
          <cell r="H2060">
            <v>44939</v>
          </cell>
          <cell r="I2060" t="str">
            <v>ENTREGADO</v>
          </cell>
          <cell r="J2060">
            <v>44942</v>
          </cell>
          <cell r="K2060" t="str">
            <v>ROLANDO MORALES / MARIA SUNTAXI</v>
          </cell>
          <cell r="L2060" t="str">
            <v>CIUDADELA SANTA LEONOR MZ 6 SOLAR 17</v>
          </cell>
          <cell r="P2060" t="str">
            <v>GUAYAQUIL</v>
          </cell>
          <cell r="Q2060" t="str">
            <v>GUAYAQUIL</v>
          </cell>
          <cell r="R2060" t="str">
            <v>GUAYAS</v>
          </cell>
          <cell r="T2060" t="str">
            <v>ITSACOURIER</v>
          </cell>
          <cell r="U2060" t="str">
            <v>FLEXNETUIO_GYE</v>
          </cell>
          <cell r="V2060">
            <v>1</v>
          </cell>
          <cell r="W2060">
            <v>1</v>
          </cell>
          <cell r="X2060" t="str">
            <v>FLEXNET</v>
          </cell>
          <cell r="Y2060" t="str">
            <v>FLEX NET CALLE 28 DE JUNIO S/N Y GARCIA MORENO ENTRADA LLANO GRANDE</v>
          </cell>
        </row>
        <row r="2061">
          <cell r="A2061" t="str">
            <v>23-106</v>
          </cell>
          <cell r="B2061">
            <v>496760</v>
          </cell>
          <cell r="C2061" t="str">
            <v>23-106</v>
          </cell>
          <cell r="D2061" t="str">
            <v>VENTURA</v>
          </cell>
          <cell r="E2061" t="str">
            <v>DESPACHO</v>
          </cell>
          <cell r="F2061" t="str">
            <v>NORMAL</v>
          </cell>
          <cell r="G2061" t="str">
            <v>FT79823</v>
          </cell>
          <cell r="H2061">
            <v>44939</v>
          </cell>
          <cell r="I2061" t="str">
            <v>ENTREGADO</v>
          </cell>
          <cell r="J2061">
            <v>44942</v>
          </cell>
          <cell r="K2061" t="str">
            <v>ECUAWAGEN</v>
          </cell>
          <cell r="L2061" t="str">
            <v> AV. DE LOS GRANADOS E14-70 E ISLA MARCHENA.</v>
          </cell>
          <cell r="M2061" t="str">
            <v>1791765842001</v>
          </cell>
          <cell r="P2061" t="str">
            <v>170503</v>
          </cell>
          <cell r="Q2061" t="str">
            <v>QUITO</v>
          </cell>
          <cell r="R2061" t="str">
            <v>PICHINCHA</v>
          </cell>
          <cell r="S2061" t="str">
            <v>QUITO</v>
          </cell>
          <cell r="T2061" t="str">
            <v>FLEXTRANS UIO</v>
          </cell>
          <cell r="U2061" t="str">
            <v>FLEXNETUIO_LOCAL</v>
          </cell>
          <cell r="V2061">
            <v>1</v>
          </cell>
          <cell r="W2061">
            <v>12.4</v>
          </cell>
          <cell r="X2061" t="str">
            <v>FLEXNET DEL ECUAODR</v>
          </cell>
          <cell r="Y2061" t="str">
            <v>CALLE 28 DE JUNIO Y GARCIA MORENO</v>
          </cell>
        </row>
        <row r="2062">
          <cell r="A2062" t="str">
            <v>98827523</v>
          </cell>
          <cell r="B2062">
            <v>496759</v>
          </cell>
          <cell r="C2062" t="str">
            <v>98827523</v>
          </cell>
          <cell r="D2062" t="str">
            <v>HYCITE</v>
          </cell>
          <cell r="E2062" t="str">
            <v>DESPACHO</v>
          </cell>
          <cell r="F2062" t="str">
            <v>NORMAL</v>
          </cell>
          <cell r="G2062" t="str">
            <v>031002004179139</v>
          </cell>
          <cell r="H2062">
            <v>44939</v>
          </cell>
          <cell r="I2062" t="str">
            <v>ENTREGADO</v>
          </cell>
          <cell r="J2062">
            <v>44942</v>
          </cell>
          <cell r="K2062" t="str">
            <v>BETTY KARINA LOPEZ ORTEGA</v>
          </cell>
          <cell r="L2062" t="str">
            <v>URBANIZ EL SOL AVENIDA JUAN PABLO II VILLA 14-MANZANA D MACHALA LA PROVIDENCIA 070101 EL ORO</v>
          </cell>
          <cell r="M2062" t="str">
            <v/>
          </cell>
          <cell r="N2062" t="str">
            <v>0991713279 / 342843858</v>
          </cell>
          <cell r="O2062" t="str">
            <v>0991713279 / 342843858</v>
          </cell>
          <cell r="P2062" t="str">
            <v>070101</v>
          </cell>
          <cell r="Q2062" t="str">
            <v>PASAJE</v>
          </cell>
          <cell r="R2062" t="str">
            <v>EL ORO</v>
          </cell>
          <cell r="S2062" t="str">
            <v>PASAJE</v>
          </cell>
          <cell r="T2062" t="str">
            <v>TRAMACO</v>
          </cell>
          <cell r="U2062" t="str">
            <v>FLEXNETUIO_PROVINCIA</v>
          </cell>
          <cell r="V2062">
            <v>1</v>
          </cell>
          <cell r="W2062">
            <v>0.4</v>
          </cell>
          <cell r="X2062" t="str">
            <v>HYCITE QUITO</v>
          </cell>
          <cell r="Y2062" t="str">
            <v>FLEX NET CALLE 28 DE JUNIO S/N Y GARCIA MORENO ENTRADA LLANO GRANDE</v>
          </cell>
        </row>
        <row r="2063">
          <cell r="A2063" t="str">
            <v>SP-1007</v>
          </cell>
          <cell r="B2063">
            <v>496757</v>
          </cell>
          <cell r="C2063" t="str">
            <v>SP-1007</v>
          </cell>
          <cell r="D2063" t="str">
            <v>TEST</v>
          </cell>
          <cell r="E2063" t="str">
            <v>DESPACHO</v>
          </cell>
          <cell r="F2063" t="str">
            <v>NORMAL</v>
          </cell>
          <cell r="G2063" t="str">
            <v/>
          </cell>
          <cell r="H2063">
            <v>44939</v>
          </cell>
          <cell r="I2063" t="str">
            <v>EN_PROCESO</v>
          </cell>
          <cell r="J2063">
            <v>44939</v>
          </cell>
          <cell r="K2063" t="str">
            <v>test test</v>
          </cell>
          <cell r="L2063" t="str">
            <v>call 32 323</v>
          </cell>
          <cell r="M2063" t="str">
            <v>3146551223</v>
          </cell>
          <cell r="N2063" t="str">
            <v>3146551223</v>
          </cell>
          <cell r="O2063" t="str">
            <v/>
          </cell>
          <cell r="P2063" t="str">
            <v>050412</v>
          </cell>
          <cell r="Q2063" t="str">
            <v>PUJILI</v>
          </cell>
          <cell r="R2063" t="str">
            <v>COTOPAXI</v>
          </cell>
          <cell r="S2063" t="str">
            <v>TINGO</v>
          </cell>
          <cell r="U2063" t="str">
            <v>FLEXNETUIO_PROVINCIA</v>
          </cell>
          <cell r="V2063">
            <v>1</v>
          </cell>
          <cell r="W2063">
            <v>1</v>
          </cell>
          <cell r="X2063" t="str">
            <v>FLEXNET ECUADOR - PR</v>
          </cell>
          <cell r="Y2063" t="str">
            <v>CALLE 28 DE JUNIO S/N Y GARCIA MORENO ENTRADA LLANO GRANDE</v>
          </cell>
        </row>
        <row r="2064">
          <cell r="A2064" t="str">
            <v>SP-1006</v>
          </cell>
          <cell r="B2064">
            <v>496758</v>
          </cell>
          <cell r="C2064" t="str">
            <v>SP-1006</v>
          </cell>
          <cell r="D2064" t="str">
            <v>TEST</v>
          </cell>
          <cell r="E2064" t="str">
            <v>DESPACHO</v>
          </cell>
          <cell r="F2064" t="str">
            <v>NORMAL</v>
          </cell>
          <cell r="H2064">
            <v>44939</v>
          </cell>
          <cell r="I2064" t="str">
            <v>EN_PROCESO</v>
          </cell>
          <cell r="J2064">
            <v>44939</v>
          </cell>
          <cell r="K2064" t="str">
            <v>TEST TEST</v>
          </cell>
          <cell r="L2064" t="str">
            <v>COBRAR ($74.470) DIR. CALLE 23 23</v>
          </cell>
          <cell r="M2064" t="str">
            <v>34134123</v>
          </cell>
          <cell r="N2064" t="str">
            <v>34134123</v>
          </cell>
          <cell r="P2064" t="str">
            <v>050114</v>
          </cell>
          <cell r="Q2064" t="str">
            <v>LATACUNGA</v>
          </cell>
          <cell r="R2064" t="str">
            <v>COTOPAXI</v>
          </cell>
          <cell r="S2064" t="str">
            <v>TOACASO</v>
          </cell>
          <cell r="U2064" t="str">
            <v>FLEXNETUIO_PROVINCIA</v>
          </cell>
          <cell r="V2064">
            <v>1</v>
          </cell>
          <cell r="W2064">
            <v>1</v>
          </cell>
          <cell r="X2064" t="str">
            <v>FLEXNET ECUADOR - PR</v>
          </cell>
          <cell r="Y2064" t="str">
            <v>CALLE 28 DE JUNIO S/N Y GARCIA MORENO ENTRADA LLANO GRANDE</v>
          </cell>
        </row>
        <row r="2065">
          <cell r="A2065" t="str">
            <v>20003054216577</v>
          </cell>
          <cell r="B2065">
            <v>496739</v>
          </cell>
          <cell r="C2065" t="str">
            <v>20003054216577</v>
          </cell>
          <cell r="D2065" t="str">
            <v>CONECEL_REG</v>
          </cell>
          <cell r="E2065" t="str">
            <v>DESPACHO</v>
          </cell>
          <cell r="F2065" t="str">
            <v>NORMAL</v>
          </cell>
          <cell r="G2065" t="str">
            <v>EC6437</v>
          </cell>
          <cell r="H2065">
            <v>44939</v>
          </cell>
          <cell r="I2065" t="str">
            <v>ENTREGADO</v>
          </cell>
          <cell r="J2065">
            <v>44943</v>
          </cell>
          <cell r="K2065" t="str">
            <v>ANDREA MARINA ESPINOZA</v>
          </cell>
          <cell r="L2065" t="str">
            <v>QUITO SECTOR ALMA LOJANA CALLE S21 No: SN y CALLE 2B1 ALFONSO MORA CASA VERDE 2 PISOS REF CNT -CANCHA SINTETICA E IGLESIA EVANGELICA</v>
          </cell>
          <cell r="M2065" t="str">
            <v>1716633985</v>
          </cell>
          <cell r="N2065" t="str">
            <v>978647988</v>
          </cell>
          <cell r="O2065" t="str">
            <v/>
          </cell>
          <cell r="P2065" t="str">
            <v>QUITO</v>
          </cell>
          <cell r="Q2065" t="str">
            <v>QUITO</v>
          </cell>
          <cell r="R2065" t="str">
            <v>PICHINCHA</v>
          </cell>
          <cell r="T2065" t="str">
            <v>EXPRESSCON</v>
          </cell>
          <cell r="U2065" t="str">
            <v>FLEXNETUIO_LOCAL</v>
          </cell>
          <cell r="V2065">
            <v>1</v>
          </cell>
          <cell r="W2065">
            <v>1</v>
          </cell>
          <cell r="X2065" t="str">
            <v>FLEXNET UIO</v>
          </cell>
          <cell r="Y2065" t="str">
            <v>FLEX NET CALLE 28 DE JUNIO S/N Y GARCIA MORENO ENTRADA LLANO GRANDE</v>
          </cell>
        </row>
        <row r="2066">
          <cell r="A2066" t="str">
            <v>20003036013650_1</v>
          </cell>
          <cell r="B2066">
            <v>496740</v>
          </cell>
          <cell r="C2066" t="str">
            <v>20003036013650_1</v>
          </cell>
          <cell r="D2066" t="str">
            <v>CONECEL_REG</v>
          </cell>
          <cell r="E2066" t="str">
            <v>DESPACHO</v>
          </cell>
          <cell r="F2066" t="str">
            <v>NORMAL</v>
          </cell>
          <cell r="G2066" t="str">
            <v>EC6420</v>
          </cell>
          <cell r="H2066">
            <v>44939</v>
          </cell>
          <cell r="I2066" t="str">
            <v>ENTREGADO</v>
          </cell>
          <cell r="J2066">
            <v>44943</v>
          </cell>
          <cell r="K2066" t="str">
            <v>BELKIS BETH LOPEZ</v>
          </cell>
          <cell r="L2066" t="str">
            <v>QUITO  PONCEANO BAJO TRABAJO CALLE MAGDALENA ADOUM Y JUANA TERRAZAS EDIF SEGUMAX PB</v>
          </cell>
          <cell r="M2066" t="str">
            <v>1758393571</v>
          </cell>
          <cell r="N2066" t="str">
            <v xml:space="preserve">0994174813 </v>
          </cell>
          <cell r="P2066" t="str">
            <v>QUITO</v>
          </cell>
          <cell r="Q2066" t="str">
            <v>QUITO</v>
          </cell>
          <cell r="R2066" t="str">
            <v>PICHINCHA</v>
          </cell>
          <cell r="T2066" t="str">
            <v>EXPRESSCON</v>
          </cell>
          <cell r="U2066" t="str">
            <v>FLEXNETUIO_LOCAL</v>
          </cell>
          <cell r="V2066">
            <v>1</v>
          </cell>
          <cell r="W2066">
            <v>1</v>
          </cell>
          <cell r="X2066" t="str">
            <v>FLEXNET UIO</v>
          </cell>
          <cell r="Y2066" t="str">
            <v>FLEX NET CALLE 28 DE JUNIO S/N Y GARCIA MORENO ENTRADA LLANO GRANDE</v>
          </cell>
        </row>
        <row r="2067">
          <cell r="A2067" t="str">
            <v>20003062516068</v>
          </cell>
          <cell r="B2067">
            <v>496741</v>
          </cell>
          <cell r="C2067" t="str">
            <v>20003062516068</v>
          </cell>
          <cell r="D2067" t="str">
            <v>CONECEL_REG</v>
          </cell>
          <cell r="E2067" t="str">
            <v>DESPACHO</v>
          </cell>
          <cell r="F2067" t="str">
            <v>NORMAL</v>
          </cell>
          <cell r="G2067" t="str">
            <v>EC6421</v>
          </cell>
          <cell r="H2067">
            <v>44939</v>
          </cell>
          <cell r="I2067" t="str">
            <v>ENTREGADO</v>
          </cell>
          <cell r="J2067">
            <v>44942</v>
          </cell>
          <cell r="K2067" t="str">
            <v>CARLA ESTEFANIA SUAREZ</v>
          </cell>
          <cell r="L2067" t="str">
            <v>QUITO RUMIPAMBA CALLE PEDREGAL y CALLE HERNANDEZ DE GIRON EDIFICIO 4 PISOS CERRAMIENTO DE REJAS DDIAGONAL A LA CLINICA INTEGRAL GIRON</v>
          </cell>
          <cell r="M2067" t="str">
            <v>803880251</v>
          </cell>
          <cell r="N2067" t="str">
            <v>990820306</v>
          </cell>
          <cell r="O2067" t="str">
            <v/>
          </cell>
          <cell r="P2067" t="str">
            <v>QUITO</v>
          </cell>
          <cell r="Q2067" t="str">
            <v>QUITO</v>
          </cell>
          <cell r="R2067" t="str">
            <v>PICHINCHA</v>
          </cell>
          <cell r="T2067" t="str">
            <v>EXPRESSCON</v>
          </cell>
          <cell r="U2067" t="str">
            <v>FLEXNETUIO_LOCAL</v>
          </cell>
          <cell r="V2067">
            <v>1</v>
          </cell>
          <cell r="W2067">
            <v>1</v>
          </cell>
          <cell r="X2067" t="str">
            <v>FLEXNET UIO</v>
          </cell>
          <cell r="Y2067" t="str">
            <v>FLEX NET CALLE 28 DE JUNIO S/N Y GARCIA MORENO ENTRADA LLANO GRANDE</v>
          </cell>
        </row>
        <row r="2068">
          <cell r="A2068" t="str">
            <v>20002956341697_2</v>
          </cell>
          <cell r="B2068">
            <v>496742</v>
          </cell>
          <cell r="C2068" t="str">
            <v>20002956341697_2</v>
          </cell>
          <cell r="D2068" t="str">
            <v>CONECEL_REG</v>
          </cell>
          <cell r="E2068" t="str">
            <v>DESPACHO</v>
          </cell>
          <cell r="F2068" t="str">
            <v>NORMAL</v>
          </cell>
          <cell r="G2068" t="str">
            <v>EC6422</v>
          </cell>
          <cell r="H2068">
            <v>44939</v>
          </cell>
          <cell r="I2068" t="str">
            <v>ENTREGADO</v>
          </cell>
          <cell r="J2068">
            <v>44940</v>
          </cell>
          <cell r="K2068" t="str">
            <v>DARWIN JOSE TOMALA</v>
          </cell>
          <cell r="L2068" t="str">
            <v>QUITO GUAMANI calle S59D N S59-156 Y PASAJE E2C EMPRESA SERVIPOLEA</v>
          </cell>
          <cell r="M2068" t="str">
            <v>1720138369</v>
          </cell>
          <cell r="N2068" t="str">
            <v>986019558</v>
          </cell>
          <cell r="O2068" t="str">
            <v/>
          </cell>
          <cell r="P2068" t="str">
            <v>QUITO</v>
          </cell>
          <cell r="Q2068" t="str">
            <v>QUITO</v>
          </cell>
          <cell r="R2068" t="str">
            <v>PICHINCHA</v>
          </cell>
          <cell r="T2068" t="str">
            <v>EXPRESSCON</v>
          </cell>
          <cell r="U2068" t="str">
            <v>FLEXNETUIO_LOCAL</v>
          </cell>
          <cell r="V2068">
            <v>1</v>
          </cell>
          <cell r="W2068">
            <v>1</v>
          </cell>
          <cell r="X2068" t="str">
            <v>FLEXNET UIO</v>
          </cell>
          <cell r="Y2068" t="str">
            <v>FLEX NET CALLE 28 DE JUNIO S/N Y GARCIA MORENO ENTRADA LLANO GRANDE</v>
          </cell>
        </row>
        <row r="2069">
          <cell r="A2069" t="str">
            <v>20003058946874</v>
          </cell>
          <cell r="B2069">
            <v>496743</v>
          </cell>
          <cell r="C2069" t="str">
            <v>20003058946874</v>
          </cell>
          <cell r="D2069" t="str">
            <v>CONECEL_REG</v>
          </cell>
          <cell r="E2069" t="str">
            <v>DESPACHO</v>
          </cell>
          <cell r="F2069" t="str">
            <v>NORMAL</v>
          </cell>
          <cell r="G2069" t="str">
            <v>EC6423</v>
          </cell>
          <cell r="H2069">
            <v>44939</v>
          </cell>
          <cell r="I2069" t="str">
            <v>INCIDENCIA</v>
          </cell>
          <cell r="J2069">
            <v>44943</v>
          </cell>
          <cell r="K2069" t="str">
            <v>DIANA MARIBEL LOPEZ</v>
          </cell>
          <cell r="L2069" t="str">
            <v>QUITO SAN BARTOLO CALLE AJAVI Y S15D OEST COOP IESS FUT CASA ESQUINERA DE 4 PS CL AMARILLO A 1 CUADRA DE LA FARMACIA LA ECONOMICA</v>
          </cell>
          <cell r="M2069" t="str">
            <v>401542998</v>
          </cell>
          <cell r="N2069" t="str">
            <v>998773362</v>
          </cell>
          <cell r="P2069" t="str">
            <v>QUITO</v>
          </cell>
          <cell r="Q2069" t="str">
            <v>QUITO</v>
          </cell>
          <cell r="R2069" t="str">
            <v>PICHINCHA</v>
          </cell>
          <cell r="T2069" t="str">
            <v>EXPRESSCON</v>
          </cell>
          <cell r="U2069" t="str">
            <v>FLEXNETUIO_LOCAL</v>
          </cell>
          <cell r="V2069">
            <v>1</v>
          </cell>
          <cell r="W2069">
            <v>1</v>
          </cell>
          <cell r="X2069" t="str">
            <v>FLEXNET UIO</v>
          </cell>
          <cell r="Y2069" t="str">
            <v>FLEX NET CALLE 28 DE JUNIO S/N Y GARCIA MORENO ENTRADA LLANO GRANDE</v>
          </cell>
        </row>
        <row r="2070">
          <cell r="A2070" t="str">
            <v>20003034494834_1</v>
          </cell>
          <cell r="B2070">
            <v>496744</v>
          </cell>
          <cell r="C2070" t="str">
            <v>20003034494834_1</v>
          </cell>
          <cell r="D2070" t="str">
            <v>CONECEL_REG</v>
          </cell>
          <cell r="E2070" t="str">
            <v>DESPACHO</v>
          </cell>
          <cell r="F2070" t="str">
            <v>NORMAL</v>
          </cell>
          <cell r="G2070" t="str">
            <v>EC6424</v>
          </cell>
          <cell r="H2070">
            <v>44939</v>
          </cell>
          <cell r="I2070" t="str">
            <v>INCIDENCIA</v>
          </cell>
          <cell r="J2070">
            <v>44944</v>
          </cell>
          <cell r="K2070" t="str">
            <v>DOLORES CAROLINA MONCAYO</v>
          </cell>
          <cell r="L2070" t="str">
            <v>COMITE DEL PUEBLO AV ELOY ALFARO S/N Y PASAJE LOS JUNCOS ATRAS DE LOS CONDOMINIO SIGLO XXI TORRE TIERRA DPTO. 371</v>
          </cell>
          <cell r="M2070" t="str">
            <v>1722691274</v>
          </cell>
          <cell r="N2070" t="str">
            <v>0999876582 025139213</v>
          </cell>
          <cell r="P2070" t="str">
            <v>QUITO</v>
          </cell>
          <cell r="Q2070" t="str">
            <v>QUITO</v>
          </cell>
          <cell r="R2070" t="str">
            <v>PICHINCHA</v>
          </cell>
          <cell r="T2070" t="str">
            <v>EXPRESSCON</v>
          </cell>
          <cell r="U2070" t="str">
            <v>FLEXNETUIO_LOCAL</v>
          </cell>
          <cell r="V2070">
            <v>1</v>
          </cell>
          <cell r="W2070">
            <v>1</v>
          </cell>
          <cell r="X2070" t="str">
            <v>FLEXNET UIO</v>
          </cell>
          <cell r="Y2070" t="str">
            <v>FLEX NET CALLE 28 DE JUNIO S/N Y GARCIA MORENO ENTRADA LLANO GRANDE</v>
          </cell>
        </row>
        <row r="2071">
          <cell r="A2071" t="str">
            <v>20002996722842_2</v>
          </cell>
          <cell r="B2071">
            <v>496745</v>
          </cell>
          <cell r="C2071" t="str">
            <v>20002996722842_2</v>
          </cell>
          <cell r="D2071" t="str">
            <v>CONECEL_REG</v>
          </cell>
          <cell r="E2071" t="str">
            <v>DESPACHO</v>
          </cell>
          <cell r="F2071" t="str">
            <v>NORMAL</v>
          </cell>
          <cell r="G2071" t="str">
            <v>EC6425</v>
          </cell>
          <cell r="H2071">
            <v>44939</v>
          </cell>
          <cell r="I2071" t="str">
            <v>ENTREGADO</v>
          </cell>
          <cell r="J2071">
            <v>44940</v>
          </cell>
          <cell r="K2071" t="str">
            <v>EDISON ESTUARDO BOHORQUEZ</v>
          </cell>
          <cell r="L2071" t="str">
            <v>QUITO SECTOR EL PINTADO CALLE AMANCAY S13-168 Y 4TA TRANSVERSAL URB SANTIAGO 2 CASA VERDE 2 PISOS REF FRENTE CC ATAHUALA</v>
          </cell>
          <cell r="M2071" t="str">
            <v>1705279121</v>
          </cell>
          <cell r="N2071" t="str">
            <v>984581335</v>
          </cell>
          <cell r="O2071" t="str">
            <v/>
          </cell>
          <cell r="P2071" t="str">
            <v>QUITO</v>
          </cell>
          <cell r="Q2071" t="str">
            <v>QUITO</v>
          </cell>
          <cell r="R2071" t="str">
            <v>PICHINCHA</v>
          </cell>
          <cell r="T2071" t="str">
            <v>EXPRESSCON</v>
          </cell>
          <cell r="U2071" t="str">
            <v>FLEXNETUIO_LOCAL</v>
          </cell>
          <cell r="V2071">
            <v>1</v>
          </cell>
          <cell r="W2071">
            <v>1</v>
          </cell>
          <cell r="X2071" t="str">
            <v>FLEXNET UIO</v>
          </cell>
          <cell r="Y2071" t="str">
            <v>FLEX NET CALLE 28 DE JUNIO S/N Y GARCIA MORENO ENTRADA LLANO GRANDE</v>
          </cell>
        </row>
        <row r="2072">
          <cell r="A2072" t="str">
            <v>20003062137366</v>
          </cell>
          <cell r="B2072">
            <v>496746</v>
          </cell>
          <cell r="C2072" t="str">
            <v>20003062137366</v>
          </cell>
          <cell r="D2072" t="str">
            <v>CONECEL_REG</v>
          </cell>
          <cell r="E2072" t="str">
            <v>DESPACHO</v>
          </cell>
          <cell r="F2072" t="str">
            <v>NORMAL</v>
          </cell>
          <cell r="G2072" t="str">
            <v>EC6426</v>
          </cell>
          <cell r="H2072">
            <v>44939</v>
          </cell>
          <cell r="I2072" t="str">
            <v>INCIDENCIA</v>
          </cell>
          <cell r="J2072">
            <v>44943</v>
          </cell>
          <cell r="K2072" t="str">
            <v>ELISA ABIGAIL TIPAN</v>
          </cell>
          <cell r="L2072" t="str">
            <v>QUITO CARAPUNGO CALLE RIO SANTIAGO NO: SN Y CALLE RIO DAULE CASA DOS PISOS FRENTE A UN PARQUE DEL SECTOR PARQUE RIO TOACHI</v>
          </cell>
          <cell r="M2072" t="str">
            <v>1550065989</v>
          </cell>
          <cell r="N2072" t="str">
            <v>0984943730 0984943730</v>
          </cell>
          <cell r="P2072" t="str">
            <v>QUITO</v>
          </cell>
          <cell r="Q2072" t="str">
            <v>QUITO</v>
          </cell>
          <cell r="R2072" t="str">
            <v>PICHINCHA</v>
          </cell>
          <cell r="T2072" t="str">
            <v>EXPRESSCON</v>
          </cell>
          <cell r="U2072" t="str">
            <v>FLEXNETUIO_LOCAL</v>
          </cell>
          <cell r="V2072">
            <v>1</v>
          </cell>
          <cell r="W2072">
            <v>1</v>
          </cell>
          <cell r="X2072" t="str">
            <v>FLEXNET UIO</v>
          </cell>
          <cell r="Y2072" t="str">
            <v>FLEX NET CALLE 28 DE JUNIO S/N Y GARCIA MORENO ENTRADA LLANO GRANDE</v>
          </cell>
        </row>
        <row r="2073">
          <cell r="A2073" t="str">
            <v>20003019889550_2</v>
          </cell>
          <cell r="B2073">
            <v>496749</v>
          </cell>
          <cell r="C2073" t="str">
            <v>20003019889550_2</v>
          </cell>
          <cell r="D2073" t="str">
            <v>CONECEL_REG</v>
          </cell>
          <cell r="E2073" t="str">
            <v>DESPACHO</v>
          </cell>
          <cell r="F2073" t="str">
            <v>NORMAL</v>
          </cell>
          <cell r="G2073" t="str">
            <v>EC6435</v>
          </cell>
          <cell r="H2073">
            <v>44939</v>
          </cell>
          <cell r="I2073" t="str">
            <v>INCIDENCIA</v>
          </cell>
          <cell r="J2073">
            <v>44940</v>
          </cell>
          <cell r="K2073" t="str">
            <v>JOSE JAVIER MOREIRA</v>
          </cell>
          <cell r="L2073" t="str">
            <v>QUITO POMASQUI AVENIDA MANUEL CORDOVA GALARZA Y CALLE DOLORES GUAYASAMIN CONJUNTO CIUDAD DEL SOL 1 REF SENEXCO</v>
          </cell>
          <cell r="M2073" t="str">
            <v>1716481369</v>
          </cell>
          <cell r="N2073" t="str">
            <v>0986200265 0995907437</v>
          </cell>
          <cell r="P2073" t="str">
            <v>QUITO</v>
          </cell>
          <cell r="Q2073" t="str">
            <v>QUITO</v>
          </cell>
          <cell r="R2073" t="str">
            <v>PICHINCHA</v>
          </cell>
          <cell r="T2073" t="str">
            <v>EXPRESSCON</v>
          </cell>
          <cell r="U2073" t="str">
            <v>FLEXNETUIO_LOCAL</v>
          </cell>
          <cell r="V2073">
            <v>1</v>
          </cell>
          <cell r="W2073">
            <v>1</v>
          </cell>
          <cell r="X2073" t="str">
            <v>FLEXNET UIO</v>
          </cell>
          <cell r="Y2073" t="str">
            <v>FLEX NET CALLE 28 DE JUNIO S/N Y GARCIA MORENO ENTRADA LLANO GRANDE</v>
          </cell>
        </row>
        <row r="2074">
          <cell r="A2074" t="str">
            <v>20003045166297_1</v>
          </cell>
          <cell r="B2074">
            <v>496750</v>
          </cell>
          <cell r="C2074" t="str">
            <v>20003045166297_1</v>
          </cell>
          <cell r="D2074" t="str">
            <v>CONECEL_REG</v>
          </cell>
          <cell r="E2074" t="str">
            <v>DESPACHO</v>
          </cell>
          <cell r="F2074" t="str">
            <v>NORMAL</v>
          </cell>
          <cell r="G2074" t="str">
            <v>EC6434</v>
          </cell>
          <cell r="H2074">
            <v>44939</v>
          </cell>
          <cell r="I2074" t="str">
            <v>ENTREGADO</v>
          </cell>
          <cell r="J2074">
            <v>44942</v>
          </cell>
          <cell r="K2074" t="str">
            <v>JUAN PABLO ALVAREZ</v>
          </cell>
          <cell r="L2074" t="str">
            <v>QUITO COCHAPAMBA CALLE MIGUEL DONOSO No: 0 y AV ANTONIO COSTA conjunto habitacional terrana 2</v>
          </cell>
          <cell r="M2074" t="str">
            <v>602037418</v>
          </cell>
          <cell r="N2074" t="str">
            <v>0986236670 0968747104</v>
          </cell>
          <cell r="O2074" t="str">
            <v/>
          </cell>
          <cell r="P2074" t="str">
            <v>QUITO</v>
          </cell>
          <cell r="Q2074" t="str">
            <v>QUITO</v>
          </cell>
          <cell r="R2074" t="str">
            <v>PICHINCHA</v>
          </cell>
          <cell r="T2074" t="str">
            <v>EXPRESSCON</v>
          </cell>
          <cell r="U2074" t="str">
            <v>FLEXNETUIO_LOCAL</v>
          </cell>
          <cell r="V2074">
            <v>1</v>
          </cell>
          <cell r="W2074">
            <v>1</v>
          </cell>
          <cell r="X2074" t="str">
            <v>FLEXNET UIO</v>
          </cell>
          <cell r="Y2074" t="str">
            <v>FLEX NET CALLE 28 DE JUNIO S/N Y GARCIA MORENO ENTRADA LLANO GRANDE</v>
          </cell>
        </row>
        <row r="2075">
          <cell r="A2075" t="str">
            <v>20003055586291</v>
          </cell>
          <cell r="B2075">
            <v>496751</v>
          </cell>
          <cell r="C2075" t="str">
            <v>20003055586291</v>
          </cell>
          <cell r="D2075" t="str">
            <v>CONECEL_REG</v>
          </cell>
          <cell r="E2075" t="str">
            <v>DESPACHO</v>
          </cell>
          <cell r="F2075" t="str">
            <v>NORMAL</v>
          </cell>
          <cell r="G2075" t="str">
            <v>EC6433</v>
          </cell>
          <cell r="H2075">
            <v>44939</v>
          </cell>
          <cell r="I2075" t="str">
            <v>DEVOLUCION_EN_PROCESO</v>
          </cell>
          <cell r="J2075">
            <v>44943</v>
          </cell>
          <cell r="K2075" t="str">
            <v>LUIS FERNANDO VILLAVICENCIO</v>
          </cell>
          <cell r="L2075" t="str">
            <v>QUITO CALDERON AV NEPTALY GODOY NO: SN Y CALLE RIO BOBONAZA RIO CHANCHAN LOTES 1 Y 7 PRODUCTOS LOJAN PARED VERDE LARGA ENTRE NOTARIA Y CONJUNTO LA ARQUERIA,</v>
          </cell>
          <cell r="M2075" t="str">
            <v>1723425581</v>
          </cell>
          <cell r="N2075" t="str">
            <v>960967464</v>
          </cell>
          <cell r="P2075" t="str">
            <v>QUITO</v>
          </cell>
          <cell r="Q2075" t="str">
            <v>QUITO</v>
          </cell>
          <cell r="R2075" t="str">
            <v>PICHINCHA</v>
          </cell>
          <cell r="T2075" t="str">
            <v>EXPRESSCON</v>
          </cell>
          <cell r="U2075" t="str">
            <v>FLEXNETUIO_LOCAL</v>
          </cell>
          <cell r="V2075">
            <v>1</v>
          </cell>
          <cell r="W2075">
            <v>1</v>
          </cell>
          <cell r="X2075" t="str">
            <v>FLEXNET UIO</v>
          </cell>
          <cell r="Y2075" t="str">
            <v>FLEX NET CALLE 28 DE JUNIO S/N Y GARCIA MORENO ENTRADA LLANO GRANDE</v>
          </cell>
        </row>
        <row r="2076">
          <cell r="A2076" t="str">
            <v>20003061358792</v>
          </cell>
          <cell r="B2076">
            <v>496752</v>
          </cell>
          <cell r="C2076" t="str">
            <v>20003061358792</v>
          </cell>
          <cell r="D2076" t="str">
            <v>CONECEL_REG</v>
          </cell>
          <cell r="E2076" t="str">
            <v>DESPACHO</v>
          </cell>
          <cell r="F2076" t="str">
            <v>NORMAL</v>
          </cell>
          <cell r="G2076" t="str">
            <v>EC6432</v>
          </cell>
          <cell r="H2076">
            <v>44939</v>
          </cell>
          <cell r="I2076" t="str">
            <v>ENTREGADO</v>
          </cell>
          <cell r="J2076">
            <v>44943</v>
          </cell>
          <cell r="K2076" t="str">
            <v>LUKEILI MAIBELIN VALIENTE</v>
          </cell>
          <cell r="L2076" t="str">
            <v>QUITO TRABAJO EL TIEMPO Y ROMA EDIF DES RECEPCION REF DETRAS DEL BCO DEL PACIFICO DE LAS NACIONES UNIDAS</v>
          </cell>
          <cell r="M2076" t="str">
            <v>1723495345</v>
          </cell>
          <cell r="N2076" t="str">
            <v>995267564</v>
          </cell>
          <cell r="P2076" t="str">
            <v>QUITO</v>
          </cell>
          <cell r="Q2076" t="str">
            <v>QUITO</v>
          </cell>
          <cell r="R2076" t="str">
            <v>PICHINCHA</v>
          </cell>
          <cell r="T2076" t="str">
            <v>EXPRESSCON</v>
          </cell>
          <cell r="U2076" t="str">
            <v>FLEXNETUIO_LOCAL</v>
          </cell>
          <cell r="V2076">
            <v>1</v>
          </cell>
          <cell r="W2076">
            <v>1</v>
          </cell>
          <cell r="X2076" t="str">
            <v>FLEXNET UIO</v>
          </cell>
          <cell r="Y2076" t="str">
            <v>FLEX NET CALLE 28 DE JUNIO S/N Y GARCIA MORENO ENTRADA LLANO GRANDE</v>
          </cell>
        </row>
        <row r="2077">
          <cell r="A2077" t="str">
            <v>20003041878793</v>
          </cell>
          <cell r="B2077">
            <v>496753</v>
          </cell>
          <cell r="C2077" t="str">
            <v>20003041878793</v>
          </cell>
          <cell r="D2077" t="str">
            <v>CONECEL_REG</v>
          </cell>
          <cell r="E2077" t="str">
            <v>DESPACHO</v>
          </cell>
          <cell r="F2077" t="str">
            <v>NORMAL</v>
          </cell>
          <cell r="G2077" t="str">
            <v>EC6431</v>
          </cell>
          <cell r="H2077">
            <v>44939</v>
          </cell>
          <cell r="I2077" t="str">
            <v>ENTREGADO</v>
          </cell>
          <cell r="J2077">
            <v>44943</v>
          </cell>
          <cell r="K2077" t="str">
            <v>MARIA DE LOURDES MORALES</v>
          </cell>
          <cell r="L2077" t="str">
            <v>QUITO Bartolome Sanchez N74-108 y Antonio Basante, sector Carcelen Industrial</v>
          </cell>
          <cell r="M2077" t="str">
            <v>1709786378</v>
          </cell>
          <cell r="N2077" t="str">
            <v>0995863917 0991606491</v>
          </cell>
          <cell r="O2077" t="str">
            <v/>
          </cell>
          <cell r="P2077" t="str">
            <v>QUITO</v>
          </cell>
          <cell r="Q2077" t="str">
            <v>QUITO</v>
          </cell>
          <cell r="R2077" t="str">
            <v>PICHINCHA</v>
          </cell>
          <cell r="T2077" t="str">
            <v>EXPRESSCON</v>
          </cell>
          <cell r="U2077" t="str">
            <v>FLEXNETUIO_LOCAL</v>
          </cell>
          <cell r="V2077">
            <v>1</v>
          </cell>
          <cell r="W2077">
            <v>1</v>
          </cell>
          <cell r="X2077" t="str">
            <v>FLEXNET UIO</v>
          </cell>
          <cell r="Y2077" t="str">
            <v>FLEX NET CALLE 28 DE JUNIO S/N Y GARCIA MORENO ENTRADA LLANO GRANDE</v>
          </cell>
        </row>
        <row r="2078">
          <cell r="A2078" t="str">
            <v>20003046111739</v>
          </cell>
          <cell r="B2078">
            <v>496754</v>
          </cell>
          <cell r="C2078" t="str">
            <v>20003046111739</v>
          </cell>
          <cell r="D2078" t="str">
            <v>CONECEL_REG</v>
          </cell>
          <cell r="E2078" t="str">
            <v>DESPACHO</v>
          </cell>
          <cell r="F2078" t="str">
            <v>NORMAL</v>
          </cell>
          <cell r="G2078" t="str">
            <v>EC6430</v>
          </cell>
          <cell r="H2078">
            <v>44939</v>
          </cell>
          <cell r="I2078" t="str">
            <v>EN_TRANSITO</v>
          </cell>
          <cell r="J2078">
            <v>44943</v>
          </cell>
          <cell r="K2078" t="str">
            <v>MARIA ELENA SALVADOR</v>
          </cell>
          <cell r="L2078" t="str">
            <v>QUITO SOLANDA SANTA RITA CALLE SOZORANGA No: S17-66 y CALLE CHICANA CASA DE 3 PISOS CON BALDOSA COLOR CAFE. EN LA ESQUINA DE LA DISCOTECA ARTICA</v>
          </cell>
          <cell r="M2078" t="str">
            <v>1714513544</v>
          </cell>
          <cell r="N2078" t="str">
            <v>0963096627 958812313</v>
          </cell>
          <cell r="O2078" t="str">
            <v/>
          </cell>
          <cell r="P2078" t="str">
            <v>QUITO</v>
          </cell>
          <cell r="Q2078" t="str">
            <v>QUITO</v>
          </cell>
          <cell r="R2078" t="str">
            <v>PICHINCHA</v>
          </cell>
          <cell r="T2078" t="str">
            <v>EXPRESSCON</v>
          </cell>
          <cell r="U2078" t="str">
            <v>FLEXNETUIO_LOCAL</v>
          </cell>
          <cell r="V2078">
            <v>1</v>
          </cell>
          <cell r="W2078">
            <v>1</v>
          </cell>
          <cell r="X2078" t="str">
            <v>FLEXNET UIO</v>
          </cell>
          <cell r="Y2078" t="str">
            <v>FLEX NET CALLE 28 DE JUNIO S/N Y GARCIA MORENO ENTRADA LLANO GRANDE</v>
          </cell>
        </row>
        <row r="2079">
          <cell r="A2079" t="str">
            <v>20002968952202_3</v>
          </cell>
          <cell r="B2079">
            <v>496755</v>
          </cell>
          <cell r="C2079" t="str">
            <v>20002968952202_3</v>
          </cell>
          <cell r="D2079" t="str">
            <v>CONECEL_REG</v>
          </cell>
          <cell r="E2079" t="str">
            <v>DESPACHO</v>
          </cell>
          <cell r="F2079" t="str">
            <v>NORMAL</v>
          </cell>
          <cell r="G2079" t="str">
            <v>EC6429</v>
          </cell>
          <cell r="H2079">
            <v>44939</v>
          </cell>
          <cell r="I2079" t="str">
            <v>ENTREGADO</v>
          </cell>
          <cell r="J2079">
            <v>44944</v>
          </cell>
          <cell r="K2079" t="str">
            <v>SCARLET DE LOS ANGELES GARCIA</v>
          </cell>
          <cell r="L2079" t="str">
            <v>QUITO CARCELEN   EN AROMAS DE CAHUASQUI  CALLE N89 Y CALLE E1C //ATRAS DEL MINIMARKET YOLITA</v>
          </cell>
          <cell r="M2079" t="str">
            <v>1760793545</v>
          </cell>
          <cell r="N2079" t="str">
            <v>987356890</v>
          </cell>
          <cell r="P2079" t="str">
            <v>QUITO</v>
          </cell>
          <cell r="Q2079" t="str">
            <v>QUITO</v>
          </cell>
          <cell r="R2079" t="str">
            <v>PICHINCHA</v>
          </cell>
          <cell r="T2079" t="str">
            <v>EXPRESSCON</v>
          </cell>
          <cell r="U2079" t="str">
            <v>FLEXNETUIO_LOCAL</v>
          </cell>
          <cell r="V2079">
            <v>1</v>
          </cell>
          <cell r="W2079">
            <v>1</v>
          </cell>
          <cell r="X2079" t="str">
            <v>FLEXNET UIO</v>
          </cell>
          <cell r="Y2079" t="str">
            <v>FLEX NET CALLE 28 DE JUNIO S/N Y GARCIA MORENO ENTRADA LLANO GRANDE</v>
          </cell>
        </row>
        <row r="2080">
          <cell r="A2080" t="str">
            <v>20003054682464</v>
          </cell>
          <cell r="B2080">
            <v>496756</v>
          </cell>
          <cell r="C2080" t="str">
            <v>20003054682464</v>
          </cell>
          <cell r="D2080" t="str">
            <v>CONECEL_REG</v>
          </cell>
          <cell r="E2080" t="str">
            <v>DESPACHO</v>
          </cell>
          <cell r="F2080" t="str">
            <v>NORMAL</v>
          </cell>
          <cell r="G2080" t="str">
            <v>EC6428</v>
          </cell>
          <cell r="H2080">
            <v>44939</v>
          </cell>
          <cell r="I2080" t="str">
            <v>COORDINADO</v>
          </cell>
          <cell r="J2080">
            <v>44943</v>
          </cell>
          <cell r="K2080" t="str">
            <v>VICTOR JAVIER CEVALLOS</v>
          </cell>
          <cell r="L2080" t="str">
            <v>QUITO Jose de la Cuadra N1426 y de la Cordialidad / Conjunto la Riviera / casa 4 / barrio la armeNia / junto al pai de la armenia</v>
          </cell>
          <cell r="M2080" t="str">
            <v>1709393472</v>
          </cell>
          <cell r="N2080" t="str">
            <v>958738958</v>
          </cell>
          <cell r="O2080" t="str">
            <v/>
          </cell>
          <cell r="P2080" t="str">
            <v>QUITO</v>
          </cell>
          <cell r="Q2080" t="str">
            <v>QUITO</v>
          </cell>
          <cell r="R2080" t="str">
            <v>PICHINCHA</v>
          </cell>
          <cell r="T2080" t="str">
            <v>EXPRESSCON</v>
          </cell>
          <cell r="U2080" t="str">
            <v>FLEXNETUIO_LOCAL</v>
          </cell>
          <cell r="V2080">
            <v>1</v>
          </cell>
          <cell r="W2080">
            <v>1</v>
          </cell>
          <cell r="X2080" t="str">
            <v>FLEXNET UIO</v>
          </cell>
          <cell r="Y2080" t="str">
            <v>FLEX NET CALLE 28 DE JUNIO S/N Y GARCIA MORENO ENTRADA LLANO GRANDE</v>
          </cell>
        </row>
        <row r="2081">
          <cell r="A2081" t="str">
            <v>GAR5539</v>
          </cell>
          <cell r="B2081">
            <v>496714</v>
          </cell>
          <cell r="C2081" t="str">
            <v>GAR5539</v>
          </cell>
          <cell r="D2081" t="str">
            <v>HYCITE</v>
          </cell>
          <cell r="E2081" t="str">
            <v>RETIRO</v>
          </cell>
          <cell r="F2081" t="str">
            <v>NORMAL</v>
          </cell>
          <cell r="G2081" t="str">
            <v>ITG4672</v>
          </cell>
          <cell r="H2081">
            <v>44939</v>
          </cell>
          <cell r="I2081" t="str">
            <v>ENTREGADO</v>
          </cell>
          <cell r="J2081">
            <v>44943</v>
          </cell>
          <cell r="K2081" t="str">
            <v>CRISTHIAN FABRICIO CORNEJO IGLESIAS</v>
          </cell>
          <cell r="L2081" t="str">
            <v>URB BOUGANVILLE VIA SAMBORONDON KM 2.5</v>
          </cell>
          <cell r="N2081" t="str">
            <v>999179034</v>
          </cell>
          <cell r="O2081" t="str">
            <v>999179034</v>
          </cell>
          <cell r="P2081" t="str">
            <v>090109</v>
          </cell>
          <cell r="Q2081" t="str">
            <v>GUAYAQUIL</v>
          </cell>
          <cell r="R2081" t="str">
            <v>GUAYAS</v>
          </cell>
          <cell r="S2081" t="str">
            <v>GUAYAQUIL</v>
          </cell>
          <cell r="T2081" t="str">
            <v>ITSACOURIER</v>
          </cell>
          <cell r="U2081" t="str">
            <v>FLEXNETUIO_GYE</v>
          </cell>
          <cell r="V2081">
            <v>0</v>
          </cell>
          <cell r="W2081">
            <v>0</v>
          </cell>
          <cell r="X2081" t="str">
            <v>HYCITE QUITO</v>
          </cell>
          <cell r="Y2081" t="str">
            <v>FLEX NET CALLE 28 DE JUNIO S/N Y GARCIA MORENO ENTRADA LLANO GRANDE</v>
          </cell>
        </row>
        <row r="2082">
          <cell r="A2082" t="str">
            <v>GAR5540</v>
          </cell>
          <cell r="B2082">
            <v>496715</v>
          </cell>
          <cell r="C2082" t="str">
            <v>GAR5540</v>
          </cell>
          <cell r="D2082" t="str">
            <v>HYCITE</v>
          </cell>
          <cell r="E2082" t="str">
            <v>RETIRO</v>
          </cell>
          <cell r="F2082" t="str">
            <v>NORMAL</v>
          </cell>
          <cell r="G2082" t="str">
            <v>ITG4673</v>
          </cell>
          <cell r="H2082">
            <v>44939</v>
          </cell>
          <cell r="I2082" t="str">
            <v>INCIDENCIA</v>
          </cell>
          <cell r="J2082">
            <v>44942</v>
          </cell>
          <cell r="K2082" t="str">
            <v>VIVIANA ANGELICA BRIONES ACOSTA</v>
          </cell>
          <cell r="L2082" t="str">
            <v>RICARDO FIRMAT Y 12 DE OCTUBRE A 2 CUADRAS DE LA IGLESIA CATOLICA SIMON BOLIVAR// LORENZO DE SARAICOA</v>
          </cell>
          <cell r="N2082" t="str">
            <v>99-470-5017</v>
          </cell>
          <cell r="O2082" t="str">
            <v>99-470-5017</v>
          </cell>
          <cell r="P2082" t="str">
            <v>090109</v>
          </cell>
          <cell r="Q2082" t="str">
            <v>GUAYAQUIL</v>
          </cell>
          <cell r="R2082" t="str">
            <v>GUAYAS</v>
          </cell>
          <cell r="S2082" t="str">
            <v>GUAYAQUIL</v>
          </cell>
          <cell r="T2082" t="str">
            <v>CARGO UNION</v>
          </cell>
          <cell r="U2082" t="str">
            <v>FLEXNETUIO_GYE</v>
          </cell>
          <cell r="V2082">
            <v>0</v>
          </cell>
          <cell r="W2082">
            <v>0</v>
          </cell>
          <cell r="X2082" t="str">
            <v>HYCITE QUITO</v>
          </cell>
          <cell r="Y2082" t="str">
            <v>FLEX NET CALLE 28 DE JUNIO S/N Y GARCIA MORENO ENTRADA LLANO GRANDE</v>
          </cell>
        </row>
        <row r="2083">
          <cell r="A2083" t="str">
            <v>GAR5541</v>
          </cell>
          <cell r="B2083">
            <v>496716</v>
          </cell>
          <cell r="C2083" t="str">
            <v>GAR5541</v>
          </cell>
          <cell r="D2083" t="str">
            <v>HYCITE</v>
          </cell>
          <cell r="E2083" t="str">
            <v>RETIRO</v>
          </cell>
          <cell r="F2083" t="str">
            <v>NORMAL</v>
          </cell>
          <cell r="G2083" t="str">
            <v>ITQ4674</v>
          </cell>
          <cell r="H2083">
            <v>44939</v>
          </cell>
          <cell r="I2083" t="str">
            <v>INCIDENCIA</v>
          </cell>
          <cell r="J2083">
            <v>44942</v>
          </cell>
          <cell r="K2083" t="str">
            <v>MARIA CRISTINA PEREZ BUENDIA</v>
          </cell>
          <cell r="L2083" t="str">
            <v xml:space="preserve">RIO PUTUMAYO 1159 36 Y LUIS PATINO </v>
          </cell>
          <cell r="M2083" t="str">
            <v/>
          </cell>
          <cell r="N2083" t="str">
            <v>59397-938-1286</v>
          </cell>
          <cell r="O2083" t="str">
            <v>59397-938-1286</v>
          </cell>
          <cell r="P2083" t="str">
            <v>170301</v>
          </cell>
          <cell r="Q2083" t="str">
            <v>QUITO</v>
          </cell>
          <cell r="R2083" t="str">
            <v>PICHINCHA</v>
          </cell>
          <cell r="S2083" t="str">
            <v>QUITO</v>
          </cell>
          <cell r="T2083" t="str">
            <v>FLEXTRANS UIO</v>
          </cell>
          <cell r="U2083" t="str">
            <v>FLEXNETUIO_LOCAL</v>
          </cell>
          <cell r="V2083">
            <v>0</v>
          </cell>
          <cell r="W2083">
            <v>0</v>
          </cell>
          <cell r="X2083" t="str">
            <v>HYCITE QUITO</v>
          </cell>
          <cell r="Y2083" t="str">
            <v>FLEX NET CALLE 28 DE JUNIO S/N Y GARCIA MORENO ENTRADA LLANO GRANDE</v>
          </cell>
        </row>
        <row r="2084">
          <cell r="A2084" t="str">
            <v>GAR5542</v>
          </cell>
          <cell r="B2084">
            <v>496717</v>
          </cell>
          <cell r="C2084" t="str">
            <v>GAR5542</v>
          </cell>
          <cell r="D2084" t="str">
            <v>HYCITE</v>
          </cell>
          <cell r="E2084" t="str">
            <v>RETIRO</v>
          </cell>
          <cell r="F2084" t="str">
            <v>NORMAL</v>
          </cell>
          <cell r="H2084">
            <v>44939</v>
          </cell>
          <cell r="I2084" t="str">
            <v>EN_TRANSITO</v>
          </cell>
          <cell r="J2084">
            <v>44939</v>
          </cell>
          <cell r="K2084" t="str">
            <v>FRANCES GRACE LODER TELLO__</v>
          </cell>
          <cell r="L2084" t="str">
            <v>AVDA FLAVIO REYES CALLE 22 FRENTE A RESTAURANTE LOS PEPIADOS MANTA</v>
          </cell>
          <cell r="N2084" t="str">
            <v>999-25--6754</v>
          </cell>
          <cell r="O2084" t="str">
            <v>999-25--6754</v>
          </cell>
          <cell r="P2084" t="str">
            <v>130101</v>
          </cell>
          <cell r="Q2084" t="str">
            <v>PORTOVIEJO</v>
          </cell>
          <cell r="R2084" t="str">
            <v>MANABI</v>
          </cell>
          <cell r="S2084" t="str">
            <v>PORTOVIEJO</v>
          </cell>
          <cell r="T2084" t="str">
            <v>TRAMACO</v>
          </cell>
          <cell r="U2084" t="str">
            <v>FLEXNETUIO_PROVINCIA</v>
          </cell>
          <cell r="V2084">
            <v>0</v>
          </cell>
          <cell r="W2084">
            <v>0</v>
          </cell>
          <cell r="X2084" t="str">
            <v>HYCITE QUITO</v>
          </cell>
          <cell r="Y2084" t="str">
            <v>FLEX NET CALLE 28 DE JUNIO S/N Y GARCIA MORENO ENTRADA LLANO GRANDE</v>
          </cell>
        </row>
        <row r="2085">
          <cell r="A2085" t="str">
            <v>GAR5543</v>
          </cell>
          <cell r="B2085">
            <v>496718</v>
          </cell>
          <cell r="C2085" t="str">
            <v>GAR5543</v>
          </cell>
          <cell r="D2085" t="str">
            <v>HYCITE</v>
          </cell>
          <cell r="E2085" t="str">
            <v>RETIRO</v>
          </cell>
          <cell r="F2085" t="str">
            <v>NORMAL</v>
          </cell>
          <cell r="H2085">
            <v>44939</v>
          </cell>
          <cell r="I2085" t="str">
            <v>EN_TRANSITO</v>
          </cell>
          <cell r="J2085">
            <v>44939</v>
          </cell>
          <cell r="K2085" t="str">
            <v>MARIA BELEN DURAN PALACIOS</v>
          </cell>
          <cell r="L2085" t="str">
            <v>DIRECCION AVENIDA 12 DE OCTUBRE Y GABRIEL SANTOS ESQUINA CONJUNTO HABITACIONAL FAE VILLA DE OFICIALES #28 CASA BLANCA CON PARQUEADERO BLANCO DE MADERA  CIUDAD SALINAS PARROQUIA CHIPIPE PROVINCIA SANTA</v>
          </cell>
          <cell r="N2085" t="str">
            <v>996436518</v>
          </cell>
          <cell r="O2085" t="str">
            <v>996436518</v>
          </cell>
          <cell r="P2085" t="str">
            <v>240102</v>
          </cell>
          <cell r="Q2085" t="str">
            <v>SANTA ELENA</v>
          </cell>
          <cell r="R2085" t="str">
            <v>SANTA ELENA</v>
          </cell>
          <cell r="S2085" t="str">
            <v>SANTA ELENA</v>
          </cell>
          <cell r="T2085" t="str">
            <v>TRAMACO</v>
          </cell>
          <cell r="U2085" t="str">
            <v>FLEXNETUIO_PROVINCIA</v>
          </cell>
          <cell r="V2085">
            <v>0</v>
          </cell>
          <cell r="W2085">
            <v>0</v>
          </cell>
          <cell r="X2085" t="str">
            <v>HYCITE QUITO</v>
          </cell>
          <cell r="Y2085" t="str">
            <v>FLEX NET CALLE 28 DE JUNIO S/N Y GARCIA MORENO ENTRADA LLANO GRANDE</v>
          </cell>
        </row>
        <row r="2086">
          <cell r="A2086" t="str">
            <v>GAR5544</v>
          </cell>
          <cell r="B2086">
            <v>496719</v>
          </cell>
          <cell r="C2086" t="str">
            <v>GAR5544</v>
          </cell>
          <cell r="D2086" t="str">
            <v>HYCITE</v>
          </cell>
          <cell r="E2086" t="str">
            <v>RETIRO</v>
          </cell>
          <cell r="F2086" t="str">
            <v>NORMAL</v>
          </cell>
          <cell r="G2086" t="str">
            <v>ITQ4675</v>
          </cell>
          <cell r="H2086">
            <v>44939</v>
          </cell>
          <cell r="I2086" t="str">
            <v>ENTREGADO</v>
          </cell>
          <cell r="J2086">
            <v>44942</v>
          </cell>
          <cell r="K2086" t="str">
            <v>ROSA ESPERANZA CAMBISACA RIVERA</v>
          </cell>
          <cell r="L2086" t="str">
            <v>ARGELIA ALTA SARAYACU Y JIMBURA LT 117 QUITO // ARGELIA ALTA LA ARGELIA, PI 170605</v>
          </cell>
          <cell r="M2086" t="str">
            <v/>
          </cell>
          <cell r="N2086" t="str">
            <v>99-428-5219</v>
          </cell>
          <cell r="O2086" t="str">
            <v>99-428-5219</v>
          </cell>
          <cell r="P2086" t="str">
            <v>170301</v>
          </cell>
          <cell r="Q2086" t="str">
            <v>QUITO</v>
          </cell>
          <cell r="R2086" t="str">
            <v>PICHINCHA</v>
          </cell>
          <cell r="S2086" t="str">
            <v>QUITO</v>
          </cell>
          <cell r="T2086" t="str">
            <v>FLEXTRANS UIO</v>
          </cell>
          <cell r="U2086" t="str">
            <v>FLEXNETUIO_LOCAL</v>
          </cell>
          <cell r="V2086">
            <v>0</v>
          </cell>
          <cell r="W2086">
            <v>0</v>
          </cell>
          <cell r="X2086" t="str">
            <v>HYCITE QUITO</v>
          </cell>
          <cell r="Y2086" t="str">
            <v>FLEX NET CALLE 28 DE JUNIO S/N Y GARCIA MORENO ENTRADA LLANO GRANDE</v>
          </cell>
        </row>
        <row r="2087">
          <cell r="A2087" t="str">
            <v>GAR5545</v>
          </cell>
          <cell r="B2087">
            <v>496720</v>
          </cell>
          <cell r="C2087" t="str">
            <v>GAR5545</v>
          </cell>
          <cell r="D2087" t="str">
            <v>HYCITE</v>
          </cell>
          <cell r="E2087" t="str">
            <v>RETIRO</v>
          </cell>
          <cell r="F2087" t="str">
            <v>NORMAL</v>
          </cell>
          <cell r="G2087" t="str">
            <v>ITQ4676</v>
          </cell>
          <cell r="H2087">
            <v>44939</v>
          </cell>
          <cell r="I2087" t="str">
            <v>EN_TRANSITO</v>
          </cell>
          <cell r="J2087">
            <v>44943</v>
          </cell>
          <cell r="K2087" t="str">
            <v>EDISON DAMIAN GONZALEZ GARZON</v>
          </cell>
          <cell r="L2087" t="str">
            <v>FRANCISCO LA TORRE N60 - 215 PASAJE QUITO JUNTO COLEGIO TECNICO NORTE QUITO /// COMITE DEL PUEBLO PI COMITE DEL PUEBLO  170306</v>
          </cell>
          <cell r="M2087" t="str">
            <v/>
          </cell>
          <cell r="N2087" t="str">
            <v>98-606-9646</v>
          </cell>
          <cell r="O2087" t="str">
            <v>98-606-9646</v>
          </cell>
          <cell r="P2087" t="str">
            <v>170301</v>
          </cell>
          <cell r="Q2087" t="str">
            <v>QUITO</v>
          </cell>
          <cell r="R2087" t="str">
            <v>PICHINCHA</v>
          </cell>
          <cell r="S2087" t="str">
            <v>QUITO</v>
          </cell>
          <cell r="T2087" t="str">
            <v>FLEXTRANS UIO</v>
          </cell>
          <cell r="U2087" t="str">
            <v>FLEXNETUIO_LOCAL</v>
          </cell>
          <cell r="V2087">
            <v>0</v>
          </cell>
          <cell r="W2087">
            <v>0</v>
          </cell>
          <cell r="X2087" t="str">
            <v>HYCITE QUITO</v>
          </cell>
          <cell r="Y2087" t="str">
            <v>FLEX NET CALLE 28 DE JUNIO S/N Y GARCIA MORENO ENTRADA LLANO GRANDE</v>
          </cell>
        </row>
        <row r="2088">
          <cell r="A2088" t="str">
            <v>GAR5546</v>
          </cell>
          <cell r="B2088">
            <v>496721</v>
          </cell>
          <cell r="C2088" t="str">
            <v>GAR5546</v>
          </cell>
          <cell r="D2088" t="str">
            <v>HYCITE</v>
          </cell>
          <cell r="E2088" t="str">
            <v>RETIRO</v>
          </cell>
          <cell r="F2088" t="str">
            <v>NORMAL</v>
          </cell>
          <cell r="G2088" t="str">
            <v>ITQ4677</v>
          </cell>
          <cell r="H2088">
            <v>44939</v>
          </cell>
          <cell r="I2088" t="str">
            <v>ENTREGADO</v>
          </cell>
          <cell r="J2088">
            <v>44943</v>
          </cell>
          <cell r="K2088" t="str">
            <v>FANNY CARMELINA ORTIZ CARVAJAL</v>
          </cell>
          <cell r="L2088" t="str">
            <v>PSJE FIDEL QUIJANO N56-24 Y M VEINTEMILL LEON FEBRES CORDERO Y YEPEZ  QUITO/VILLAS AEROPUERTO PI LA CONCEPCION  170512</v>
          </cell>
          <cell r="M2088" t="str">
            <v/>
          </cell>
          <cell r="N2088" t="str">
            <v>99-277-6064</v>
          </cell>
          <cell r="O2088" t="str">
            <v>99-277-6064</v>
          </cell>
          <cell r="P2088" t="str">
            <v>170301</v>
          </cell>
          <cell r="Q2088" t="str">
            <v>QUITO</v>
          </cell>
          <cell r="R2088" t="str">
            <v>PICHINCHA</v>
          </cell>
          <cell r="S2088" t="str">
            <v>QUITO</v>
          </cell>
          <cell r="T2088" t="str">
            <v>FLEXTRANS UIO</v>
          </cell>
          <cell r="U2088" t="str">
            <v>FLEXNETUIO_LOCAL</v>
          </cell>
          <cell r="V2088">
            <v>0</v>
          </cell>
          <cell r="W2088">
            <v>0</v>
          </cell>
          <cell r="X2088" t="str">
            <v>HYCITE QUITO</v>
          </cell>
          <cell r="Y2088" t="str">
            <v>FLEX NET CALLE 28 DE JUNIO S/N Y GARCIA MORENO ENTRADA LLANO GRANDE</v>
          </cell>
        </row>
        <row r="2089">
          <cell r="A2089" t="str">
            <v>GAR5547</v>
          </cell>
          <cell r="B2089">
            <v>496722</v>
          </cell>
          <cell r="C2089" t="str">
            <v>GAR5547</v>
          </cell>
          <cell r="D2089" t="str">
            <v>HYCITE</v>
          </cell>
          <cell r="E2089" t="str">
            <v>RETIRO</v>
          </cell>
          <cell r="F2089" t="str">
            <v>NORMAL</v>
          </cell>
          <cell r="H2089">
            <v>44939</v>
          </cell>
          <cell r="I2089" t="str">
            <v>EN_TRANSITO</v>
          </cell>
          <cell r="J2089">
            <v>44939</v>
          </cell>
          <cell r="K2089" t="str">
            <v>BYRON MICHAEL OREJUELA GILER__</v>
          </cell>
          <cell r="L2089" t="str">
            <v>CIUDADELA GALO GRIJALVA, CL B Y CL S/N DIAGONAL AL PATIO DE MATRICULACION DEL G</v>
          </cell>
          <cell r="N2089" t="str">
            <v>998-226-897_</v>
          </cell>
          <cell r="O2089" t="str">
            <v>998-226-897_</v>
          </cell>
          <cell r="P2089" t="str">
            <v>130101</v>
          </cell>
          <cell r="Q2089" t="str">
            <v>PORTOVIEJO</v>
          </cell>
          <cell r="R2089" t="str">
            <v>MANABI</v>
          </cell>
          <cell r="S2089" t="str">
            <v>PORTOVIEJO</v>
          </cell>
          <cell r="T2089" t="str">
            <v>TRAMACO</v>
          </cell>
          <cell r="U2089" t="str">
            <v>FLEXNETUIO_PROVINCIA</v>
          </cell>
          <cell r="V2089">
            <v>0</v>
          </cell>
          <cell r="W2089">
            <v>0</v>
          </cell>
          <cell r="X2089" t="str">
            <v>HYCITE QUITO</v>
          </cell>
          <cell r="Y2089" t="str">
            <v>FLEX NET CALLE 28 DE JUNIO S/N Y GARCIA MORENO ENTRADA LLANO GRANDE</v>
          </cell>
        </row>
        <row r="2090">
          <cell r="A2090" t="str">
            <v>GAR5548</v>
          </cell>
          <cell r="B2090">
            <v>496723</v>
          </cell>
          <cell r="C2090" t="str">
            <v>GAR5548</v>
          </cell>
          <cell r="D2090" t="str">
            <v>HYCITE</v>
          </cell>
          <cell r="E2090" t="str">
            <v>RETIRO</v>
          </cell>
          <cell r="F2090" t="str">
            <v>NORMAL</v>
          </cell>
          <cell r="H2090">
            <v>44939</v>
          </cell>
          <cell r="I2090" t="str">
            <v>EN_TRANSITO</v>
          </cell>
          <cell r="J2090">
            <v>44939</v>
          </cell>
          <cell r="K2090" t="str">
            <v>WILLIAM FERNANDO ROMERO MATAILO</v>
          </cell>
          <cell r="L2090" t="str">
            <v>AV. ROSITA PAREDES Y ABDON CALDERON JUNTO A LA FERRETERIA JIRON</v>
          </cell>
          <cell r="N2090" t="str">
            <v>969134165</v>
          </cell>
          <cell r="O2090" t="str">
            <v>969134165</v>
          </cell>
          <cell r="P2090" t="str">
            <v>210201</v>
          </cell>
          <cell r="Q2090" t="str">
            <v>LAGO AGRIO</v>
          </cell>
          <cell r="R2090" t="str">
            <v>SUCUMBIOS</v>
          </cell>
          <cell r="S2090" t="str">
            <v>NUEVA LOJA - DIEZ DE AGOSTO</v>
          </cell>
          <cell r="T2090" t="str">
            <v>TRAMACO</v>
          </cell>
          <cell r="U2090" t="str">
            <v>FLEXNETUIO_PROVINCIA</v>
          </cell>
          <cell r="V2090">
            <v>0</v>
          </cell>
          <cell r="W2090">
            <v>0</v>
          </cell>
          <cell r="X2090" t="str">
            <v>HYCITE QUITO</v>
          </cell>
          <cell r="Y2090" t="str">
            <v>FLEX NET CALLE 28 DE JUNIO S/N Y GARCIA MORENO ENTRADA LLANO GRANDE</v>
          </cell>
        </row>
        <row r="2091">
          <cell r="A2091" t="str">
            <v>GAR5549</v>
          </cell>
          <cell r="B2091">
            <v>496724</v>
          </cell>
          <cell r="C2091" t="str">
            <v>GAR5549</v>
          </cell>
          <cell r="D2091" t="str">
            <v>HYCITE</v>
          </cell>
          <cell r="E2091" t="str">
            <v>RETIRO</v>
          </cell>
          <cell r="F2091" t="str">
            <v>NORMAL</v>
          </cell>
          <cell r="H2091">
            <v>44939</v>
          </cell>
          <cell r="I2091" t="str">
            <v>EN_TRANSITO</v>
          </cell>
          <cell r="J2091">
            <v>44939</v>
          </cell>
          <cell r="K2091" t="str">
            <v>CLAUDIO DAVID ABAD PEREZ__</v>
          </cell>
          <cell r="L2091" t="str">
            <v>AV TRONCAL AMAZONICA TALLER HUESITOS ZAMORA</v>
          </cell>
          <cell r="N2091" t="str">
            <v>983-510-216_</v>
          </cell>
          <cell r="O2091" t="str">
            <v>983-510-216_</v>
          </cell>
          <cell r="P2091" t="str">
            <v>190101</v>
          </cell>
          <cell r="Q2091" t="str">
            <v>ZAMORA</v>
          </cell>
          <cell r="R2091" t="str">
            <v>ZAMORA CHINCHIPE</v>
          </cell>
          <cell r="S2091" t="str">
            <v>ZAMORA</v>
          </cell>
          <cell r="T2091" t="str">
            <v>TRAMACO</v>
          </cell>
          <cell r="U2091" t="str">
            <v>FLEXNETUIO_PROVINCIA</v>
          </cell>
          <cell r="V2091">
            <v>0</v>
          </cell>
          <cell r="W2091">
            <v>0</v>
          </cell>
          <cell r="X2091" t="str">
            <v>HYCITE QUITO</v>
          </cell>
          <cell r="Y2091" t="str">
            <v>FLEX NET CALLE 28 DE JUNIO S/N Y GARCIA MORENO ENTRADA LLANO GRANDE</v>
          </cell>
        </row>
        <row r="2092">
          <cell r="A2092" t="str">
            <v>GAR5550</v>
          </cell>
          <cell r="B2092">
            <v>496725</v>
          </cell>
          <cell r="C2092" t="str">
            <v>GAR5550</v>
          </cell>
          <cell r="D2092" t="str">
            <v>HYCITE</v>
          </cell>
          <cell r="E2092" t="str">
            <v>RETIRO</v>
          </cell>
          <cell r="F2092" t="str">
            <v>NORMAL</v>
          </cell>
          <cell r="G2092" t="str">
            <v>ITG4678</v>
          </cell>
          <cell r="H2092">
            <v>44939</v>
          </cell>
          <cell r="I2092" t="str">
            <v>ENTREGADO</v>
          </cell>
          <cell r="J2092">
            <v>44942</v>
          </cell>
          <cell r="K2092" t="str">
            <v>SHIRLEY YADIRA ALCIVAR BRICIO</v>
          </cell>
          <cell r="L2092" t="str">
            <v>LA 13VA  310 Y FRANCISCO SEGURA ESQUINA ESCUELA AIDA LEON GUAYAQUIL</v>
          </cell>
          <cell r="N2092" t="str">
            <v>99-769-1424</v>
          </cell>
          <cell r="O2092" t="str">
            <v>99-769-1424</v>
          </cell>
          <cell r="P2092" t="str">
            <v>090109</v>
          </cell>
          <cell r="Q2092" t="str">
            <v>GUAYAQUIL</v>
          </cell>
          <cell r="R2092" t="str">
            <v>GUAYAS</v>
          </cell>
          <cell r="S2092" t="str">
            <v>GUAYAQUIL</v>
          </cell>
          <cell r="T2092" t="str">
            <v>FLEXTRANS GYE</v>
          </cell>
          <cell r="U2092" t="str">
            <v>FLEXNETUIO_GYE</v>
          </cell>
          <cell r="V2092">
            <v>0</v>
          </cell>
          <cell r="W2092">
            <v>0</v>
          </cell>
          <cell r="X2092" t="str">
            <v>HYCITE QUITO</v>
          </cell>
          <cell r="Y2092" t="str">
            <v>FLEX NET CALLE 28 DE JUNIO S/N Y GARCIA MORENO ENTRADA LLANO GRANDE</v>
          </cell>
        </row>
        <row r="2093">
          <cell r="A2093" t="str">
            <v>GAR5551</v>
          </cell>
          <cell r="B2093">
            <v>496726</v>
          </cell>
          <cell r="C2093" t="str">
            <v>GAR5551</v>
          </cell>
          <cell r="D2093" t="str">
            <v>HYCITE</v>
          </cell>
          <cell r="E2093" t="str">
            <v>RETIRO</v>
          </cell>
          <cell r="F2093" t="str">
            <v>NORMAL</v>
          </cell>
          <cell r="G2093" t="str">
            <v>ITQ4679</v>
          </cell>
          <cell r="H2093">
            <v>44939</v>
          </cell>
          <cell r="I2093" t="str">
            <v>ENTREGADO</v>
          </cell>
          <cell r="J2093">
            <v>44942</v>
          </cell>
          <cell r="K2093" t="str">
            <v>Jorge Segundo Castillo Davalos </v>
          </cell>
          <cell r="L2093" t="str">
            <v>Manuel Larrea y Nide (Urbanizacion Julio Endara - Conocoto) LOTE 48 CASA #1 REFERENCIAS Junto al Hospital Julio Endara - Lote 48 con 4 casas gemelas, mi casa es la 1</v>
          </cell>
          <cell r="M2093" t="str">
            <v/>
          </cell>
          <cell r="N2093" t="str">
            <v>998836548</v>
          </cell>
          <cell r="O2093" t="str">
            <v>998836548</v>
          </cell>
          <cell r="P2093" t="str">
            <v>170301</v>
          </cell>
          <cell r="Q2093" t="str">
            <v>QUITO</v>
          </cell>
          <cell r="R2093" t="str">
            <v>PICHINCHA</v>
          </cell>
          <cell r="S2093" t="str">
            <v>QUITO</v>
          </cell>
          <cell r="T2093" t="str">
            <v>FLEXTRANS UIO</v>
          </cell>
          <cell r="U2093" t="str">
            <v>FLEXNETUIO_LOCAL</v>
          </cell>
          <cell r="V2093">
            <v>0</v>
          </cell>
          <cell r="W2093">
            <v>0</v>
          </cell>
          <cell r="X2093" t="str">
            <v>HYCITE QUITO</v>
          </cell>
          <cell r="Y2093" t="str">
            <v>FLEX NET CALLE 28 DE JUNIO S/N Y GARCIA MORENO ENTRADA LLANO GRANDE</v>
          </cell>
        </row>
        <row r="2094">
          <cell r="A2094" t="str">
            <v>GAR5552</v>
          </cell>
          <cell r="B2094">
            <v>496727</v>
          </cell>
          <cell r="C2094" t="str">
            <v>GAR5552</v>
          </cell>
          <cell r="D2094" t="str">
            <v>HYCITE</v>
          </cell>
          <cell r="E2094" t="str">
            <v>RETIRO</v>
          </cell>
          <cell r="F2094" t="str">
            <v>NORMAL</v>
          </cell>
          <cell r="H2094">
            <v>44939</v>
          </cell>
          <cell r="I2094" t="str">
            <v>EN_TRANSITO</v>
          </cell>
          <cell r="J2094">
            <v>44939</v>
          </cell>
          <cell r="K2094" t="str">
            <v>RAUL ESTUARDO ZAMBRANO RODRIGUEZ</v>
          </cell>
          <cell r="L2094" t="str">
            <v>CIUDADELA ANGEL FLORESMILO CALLE JAIME AL LADO DEL MERCADO CANUTO</v>
          </cell>
          <cell r="N2094" t="str">
            <v>98-722-8389</v>
          </cell>
          <cell r="O2094" t="str">
            <v>98-722-8389</v>
          </cell>
          <cell r="P2094" t="str">
            <v>130101</v>
          </cell>
          <cell r="Q2094" t="str">
            <v>PORTOVIEJO</v>
          </cell>
          <cell r="R2094" t="str">
            <v>MANABI</v>
          </cell>
          <cell r="S2094" t="str">
            <v>PORTOVIEJO</v>
          </cell>
          <cell r="T2094" t="str">
            <v>TRAMACO</v>
          </cell>
          <cell r="U2094" t="str">
            <v>FLEXNETUIO_PROVINCIA</v>
          </cell>
          <cell r="V2094">
            <v>0</v>
          </cell>
          <cell r="W2094">
            <v>0</v>
          </cell>
          <cell r="X2094" t="str">
            <v>HYCITE QUITO</v>
          </cell>
          <cell r="Y2094" t="str">
            <v>FLEX NET CALLE 28 DE JUNIO S/N Y GARCIA MORENO ENTRADA LLANO GRANDE</v>
          </cell>
        </row>
        <row r="2095">
          <cell r="A2095" t="str">
            <v>GAR5553</v>
          </cell>
          <cell r="B2095">
            <v>496728</v>
          </cell>
          <cell r="C2095" t="str">
            <v>GAR5553</v>
          </cell>
          <cell r="D2095" t="str">
            <v>HYCITE</v>
          </cell>
          <cell r="E2095" t="str">
            <v>RETIRO</v>
          </cell>
          <cell r="F2095" t="str">
            <v>NORMAL</v>
          </cell>
          <cell r="H2095">
            <v>44939</v>
          </cell>
          <cell r="I2095" t="str">
            <v>EN_TRANSITO</v>
          </cell>
          <cell r="J2095">
            <v>44939</v>
          </cell>
          <cell r="K2095" t="str">
            <v>ROCIO ELIZABETH SANMARTIN RIOS</v>
          </cell>
          <cell r="L2095" t="str">
            <v>MANUELA CANIZARCA Y PEDRO VICENTE MALDONADO</v>
          </cell>
          <cell r="N2095" t="str">
            <v>98-443-3358</v>
          </cell>
          <cell r="O2095" t="str">
            <v>98-443-3358</v>
          </cell>
          <cell r="P2095" t="str">
            <v>210201</v>
          </cell>
          <cell r="Q2095" t="str">
            <v>LAGO AGRIO</v>
          </cell>
          <cell r="R2095" t="str">
            <v>SUCUMBIOS</v>
          </cell>
          <cell r="S2095" t="str">
            <v>NUEVA LOJA - DIEZ DE AGOSTO</v>
          </cell>
          <cell r="T2095" t="str">
            <v>TRAMACO</v>
          </cell>
          <cell r="U2095" t="str">
            <v>FLEXNETUIO_PROVINCIA</v>
          </cell>
          <cell r="V2095">
            <v>0</v>
          </cell>
          <cell r="W2095">
            <v>0</v>
          </cell>
          <cell r="X2095" t="str">
            <v>HYCITE QUITO</v>
          </cell>
          <cell r="Y2095" t="str">
            <v>FLEX NET CALLE 28 DE JUNIO S/N Y GARCIA MORENO ENTRADA LLANO GRANDE</v>
          </cell>
        </row>
        <row r="2096">
          <cell r="A2096" t="str">
            <v>GAR5554</v>
          </cell>
          <cell r="B2096">
            <v>496729</v>
          </cell>
          <cell r="C2096" t="str">
            <v>GAR5554</v>
          </cell>
          <cell r="D2096" t="str">
            <v>HYCITE</v>
          </cell>
          <cell r="E2096" t="str">
            <v>RETIRO</v>
          </cell>
          <cell r="F2096" t="str">
            <v>NORMAL</v>
          </cell>
          <cell r="H2096">
            <v>44939</v>
          </cell>
          <cell r="I2096" t="str">
            <v>EN_TRANSITO</v>
          </cell>
          <cell r="J2096">
            <v>44939</v>
          </cell>
          <cell r="K2096" t="str">
            <v>LAUTARO GUILLERMO GAVILANES CARBAJA</v>
          </cell>
          <cell r="L2096" t="str">
            <v>AV VICTOR HUGO Y PASAJE CORDERO DAVILA CASA EN EL TALLER DE PINTURA FRENTE A LA  LABADORA GOLD</v>
          </cell>
          <cell r="N2096" t="str">
            <v>995-410-017_</v>
          </cell>
          <cell r="O2096" t="str">
            <v>995-410-017_</v>
          </cell>
          <cell r="P2096" t="str">
            <v>180101</v>
          </cell>
          <cell r="Q2096" t="str">
            <v>AMBATO</v>
          </cell>
          <cell r="R2096" t="str">
            <v>TUNGURAHUA</v>
          </cell>
          <cell r="S2096" t="str">
            <v>AMBATO</v>
          </cell>
          <cell r="T2096" t="str">
            <v>TRAMACO</v>
          </cell>
          <cell r="U2096" t="str">
            <v>FLEXNETUIO_PROVINCIA</v>
          </cell>
          <cell r="V2096">
            <v>0</v>
          </cell>
          <cell r="W2096">
            <v>0</v>
          </cell>
          <cell r="X2096" t="str">
            <v>HYCITE QUITO</v>
          </cell>
          <cell r="Y2096" t="str">
            <v>FLEX NET CALLE 28 DE JUNIO S/N Y GARCIA MORENO ENTRADA LLANO GRANDE</v>
          </cell>
        </row>
        <row r="2097">
          <cell r="A2097" t="str">
            <v>GAR5556</v>
          </cell>
          <cell r="B2097">
            <v>496730</v>
          </cell>
          <cell r="C2097" t="str">
            <v>GAR5556</v>
          </cell>
          <cell r="D2097" t="str">
            <v>HYCITE</v>
          </cell>
          <cell r="E2097" t="str">
            <v>RETIRO</v>
          </cell>
          <cell r="F2097" t="str">
            <v>NORMAL</v>
          </cell>
          <cell r="G2097" t="str">
            <v>ITQ4680</v>
          </cell>
          <cell r="H2097">
            <v>44939</v>
          </cell>
          <cell r="I2097" t="str">
            <v>ENTREGADO</v>
          </cell>
          <cell r="J2097">
            <v>44942</v>
          </cell>
          <cell r="K2097" t="str">
            <v xml:space="preserve">JAIME HOMERO SANCHEZ ROJAS </v>
          </cell>
          <cell r="L2097" t="str">
            <v xml:space="preserve">Calle Paseo del Campo y Pablo Caudel. Conjunto Domaine 4 Casa 2. Sector la Ceramica </v>
          </cell>
          <cell r="M2097" t="str">
            <v/>
          </cell>
          <cell r="N2097" t="str">
            <v>0979344844  /  0962901695</v>
          </cell>
          <cell r="O2097" t="str">
            <v>0979344844  /  0962901695</v>
          </cell>
          <cell r="P2097" t="str">
            <v>170301</v>
          </cell>
          <cell r="Q2097" t="str">
            <v>QUITO</v>
          </cell>
          <cell r="R2097" t="str">
            <v>PICHINCHA</v>
          </cell>
          <cell r="S2097" t="str">
            <v>QUITO</v>
          </cell>
          <cell r="T2097" t="str">
            <v>FLEXTRANS UIO</v>
          </cell>
          <cell r="U2097" t="str">
            <v>FLEXNETUIO_LOCAL</v>
          </cell>
          <cell r="V2097">
            <v>0</v>
          </cell>
          <cell r="W2097">
            <v>0</v>
          </cell>
          <cell r="X2097" t="str">
            <v>HYCITE QUITO</v>
          </cell>
          <cell r="Y2097" t="str">
            <v>FLEX NET CALLE 28 DE JUNIO S/N Y GARCIA MORENO ENTRADA LLANO GRANDE</v>
          </cell>
        </row>
        <row r="2098">
          <cell r="A2098" t="str">
            <v>GAR5557</v>
          </cell>
          <cell r="B2098">
            <v>496731</v>
          </cell>
          <cell r="C2098" t="str">
            <v>GAR5557</v>
          </cell>
          <cell r="D2098" t="str">
            <v>HYCITE</v>
          </cell>
          <cell r="E2098" t="str">
            <v>RETIRO</v>
          </cell>
          <cell r="F2098" t="str">
            <v>NORMAL</v>
          </cell>
          <cell r="H2098">
            <v>44939</v>
          </cell>
          <cell r="I2098" t="str">
            <v>EN_TRANSITO</v>
          </cell>
          <cell r="J2098">
            <v>44939</v>
          </cell>
          <cell r="K2098" t="str">
            <v>HECTOR DANILO NETO CORDONEZ</v>
          </cell>
          <cell r="L2098" t="str">
            <v>CALLE RAFAEL MORALES Y 29-PROVINCIA DE COTOPAXI-CANTON PUJILI-PUJILI MATRIZ-050401-ATRAS DEL REGISTRO CIVIL DE PUJIL</v>
          </cell>
          <cell r="N2098" t="str">
            <v>984859897</v>
          </cell>
          <cell r="O2098" t="str">
            <v>984859897</v>
          </cell>
          <cell r="P2098" t="str">
            <v>050101</v>
          </cell>
          <cell r="Q2098" t="str">
            <v>LATACUNGA</v>
          </cell>
          <cell r="R2098" t="str">
            <v>COTOPAXI</v>
          </cell>
          <cell r="S2098" t="str">
            <v>LATACUNGA</v>
          </cell>
          <cell r="T2098" t="str">
            <v>TRAMACO</v>
          </cell>
          <cell r="U2098" t="str">
            <v>FLEXNETUIO_PROVINCIA</v>
          </cell>
          <cell r="V2098">
            <v>0</v>
          </cell>
          <cell r="W2098">
            <v>0</v>
          </cell>
          <cell r="X2098" t="str">
            <v>HYCITE QUITO</v>
          </cell>
          <cell r="Y2098" t="str">
            <v>FLEX NET CALLE 28 DE JUNIO S/N Y GARCIA MORENO ENTRADA LLANO GRANDE</v>
          </cell>
        </row>
        <row r="2099">
          <cell r="A2099" t="str">
            <v>GAR5558</v>
          </cell>
          <cell r="B2099">
            <v>496732</v>
          </cell>
          <cell r="C2099" t="str">
            <v>GAR5558</v>
          </cell>
          <cell r="D2099" t="str">
            <v>HYCITE</v>
          </cell>
          <cell r="E2099" t="str">
            <v>RETIRO</v>
          </cell>
          <cell r="F2099" t="str">
            <v>NORMAL</v>
          </cell>
          <cell r="G2099" t="str">
            <v>ITG4681</v>
          </cell>
          <cell r="H2099">
            <v>44939</v>
          </cell>
          <cell r="I2099" t="str">
            <v>EN_TRANSITO</v>
          </cell>
          <cell r="J2099">
            <v>44944</v>
          </cell>
          <cell r="K2099" t="str">
            <v>HERNAN FABRICIO CARRERA CABRERA</v>
          </cell>
          <cell r="L2099" t="str">
            <v xml:space="preserve">CARCHI  NUMERO DE CASA O DEPARTAMENTO: 2218  PROVINCIA: GUAYAS  CANTON: GUAYAQUIL   PARROQUIA: SUCRE   CODIGO POSTAL: 090303   REFERENCIAS DEL DOMICILIO CALLES CON LAS QUE CRUZA, PUNTOS DE REFERENCIA </v>
          </cell>
          <cell r="N2099" t="str">
            <v>993040715</v>
          </cell>
          <cell r="O2099" t="str">
            <v>993040715</v>
          </cell>
          <cell r="P2099" t="str">
            <v>090109</v>
          </cell>
          <cell r="Q2099" t="str">
            <v>GUAYAQUIL</v>
          </cell>
          <cell r="R2099" t="str">
            <v>GUAYAS</v>
          </cell>
          <cell r="S2099" t="str">
            <v>GUAYAQUIL</v>
          </cell>
          <cell r="T2099" t="str">
            <v>CARGO UNION</v>
          </cell>
          <cell r="U2099" t="str">
            <v>FLEXNETUIO_GYE</v>
          </cell>
          <cell r="V2099">
            <v>0</v>
          </cell>
          <cell r="W2099">
            <v>0</v>
          </cell>
          <cell r="X2099" t="str">
            <v>HYCITE QUITO</v>
          </cell>
          <cell r="Y2099" t="str">
            <v>FLEX NET CALLE 28 DE JUNIO S/N Y GARCIA MORENO ENTRADA LLANO GRANDE</v>
          </cell>
        </row>
        <row r="2100">
          <cell r="A2100" t="str">
            <v>GAR5559</v>
          </cell>
          <cell r="B2100">
            <v>496733</v>
          </cell>
          <cell r="C2100" t="str">
            <v>GAR5559</v>
          </cell>
          <cell r="D2100" t="str">
            <v>HYCITE</v>
          </cell>
          <cell r="E2100" t="str">
            <v>RETIRO</v>
          </cell>
          <cell r="F2100" t="str">
            <v>NORMAL</v>
          </cell>
          <cell r="G2100" t="str">
            <v>ITQ4682</v>
          </cell>
          <cell r="H2100">
            <v>44939</v>
          </cell>
          <cell r="I2100" t="str">
            <v>INCIDENCIA</v>
          </cell>
          <cell r="J2100">
            <v>44942</v>
          </cell>
          <cell r="K2100" t="str">
            <v>MARTHA CECILIA RODRIGUEZ GAVILANEZ</v>
          </cell>
          <cell r="L2100" t="str">
            <v>SOZORGANGA OE 5-141 Y AV SERGIO JAPARABI</v>
          </cell>
          <cell r="M2100" t="str">
            <v/>
          </cell>
          <cell r="N2100" t="str">
            <v>98710966</v>
          </cell>
          <cell r="O2100" t="str">
            <v>98710966</v>
          </cell>
          <cell r="P2100" t="str">
            <v>170301</v>
          </cell>
          <cell r="Q2100" t="str">
            <v>QUITO</v>
          </cell>
          <cell r="R2100" t="str">
            <v>PICHINCHA</v>
          </cell>
          <cell r="S2100" t="str">
            <v>QUITO</v>
          </cell>
          <cell r="T2100" t="str">
            <v>FLEXTRANS UIO</v>
          </cell>
          <cell r="U2100" t="str">
            <v>FLEXNETUIO_LOCAL</v>
          </cell>
          <cell r="V2100">
            <v>0</v>
          </cell>
          <cell r="W2100">
            <v>0</v>
          </cell>
          <cell r="X2100" t="str">
            <v>HYCITE QUITO</v>
          </cell>
          <cell r="Y2100" t="str">
            <v>FLEX NET CALLE 28 DE JUNIO S/N Y GARCIA MORENO ENTRADA LLANO GRANDE</v>
          </cell>
        </row>
        <row r="2101">
          <cell r="A2101" t="str">
            <v>GAR5560</v>
          </cell>
          <cell r="B2101">
            <v>496734</v>
          </cell>
          <cell r="C2101" t="str">
            <v>GAR5560</v>
          </cell>
          <cell r="D2101" t="str">
            <v>HYCITE</v>
          </cell>
          <cell r="E2101" t="str">
            <v>RETIRO</v>
          </cell>
          <cell r="F2101" t="str">
            <v>NORMAL</v>
          </cell>
          <cell r="H2101">
            <v>44939</v>
          </cell>
          <cell r="I2101" t="str">
            <v>EN_TRANSITO</v>
          </cell>
          <cell r="J2101">
            <v>44939</v>
          </cell>
          <cell r="K2101" t="str">
            <v>EDNA MARILENA LOPEZ RIOS</v>
          </cell>
          <cell r="L2101" t="str">
            <v>CASA  3-40 IMBABURA IBARRA EL SAGRARIO 100102 MARIANO SUAREZ VEINTIMILLA Y ALFREDO GOMEZ JAIME, CERCA A LA ESCUELA FE Y ALEGRIA. CASA DE 1 PISO COLOR BEIGE CON FILOS TERRACOTA, PORTON DE METAL COLOR N</v>
          </cell>
          <cell r="N2101" t="str">
            <v>984580795</v>
          </cell>
          <cell r="O2101" t="str">
            <v>984580795</v>
          </cell>
          <cell r="P2101" t="str">
            <v>100101</v>
          </cell>
          <cell r="Q2101" t="str">
            <v>IBARRA</v>
          </cell>
          <cell r="R2101" t="str">
            <v>IMBABURA</v>
          </cell>
          <cell r="S2101" t="str">
            <v>SAN MIGUEL DE IBARRA</v>
          </cell>
          <cell r="T2101" t="str">
            <v>TRAMACO</v>
          </cell>
          <cell r="U2101" t="str">
            <v>FLEXNETUIO_PROVINCIA</v>
          </cell>
          <cell r="V2101">
            <v>0</v>
          </cell>
          <cell r="W2101">
            <v>0</v>
          </cell>
          <cell r="X2101" t="str">
            <v>HYCITE QUITO</v>
          </cell>
          <cell r="Y2101" t="str">
            <v>FLEX NET CALLE 28 DE JUNIO S/N Y GARCIA MORENO ENTRADA LLANO GRANDE</v>
          </cell>
        </row>
        <row r="2102">
          <cell r="A2102" t="str">
            <v>GAR5561</v>
          </cell>
          <cell r="B2102">
            <v>496735</v>
          </cell>
          <cell r="C2102" t="str">
            <v>GAR5561</v>
          </cell>
          <cell r="D2102" t="str">
            <v>HYCITE</v>
          </cell>
          <cell r="E2102" t="str">
            <v>RETIRO</v>
          </cell>
          <cell r="F2102" t="str">
            <v>NORMAL</v>
          </cell>
          <cell r="H2102">
            <v>44939</v>
          </cell>
          <cell r="I2102" t="str">
            <v>EN_TRANSITO</v>
          </cell>
          <cell r="J2102">
            <v>44939</v>
          </cell>
          <cell r="K2102" t="str">
            <v>OSCAR D CARRASCO</v>
          </cell>
          <cell r="L2102" t="str">
            <v>PEDRO MONCAYO 653 ENTRE OLMEDO Y BOLIVAR</v>
          </cell>
          <cell r="N2102" t="str">
            <v>987699733</v>
          </cell>
          <cell r="O2102" t="str">
            <v>987699733</v>
          </cell>
          <cell r="P2102" t="str">
            <v>100101</v>
          </cell>
          <cell r="Q2102" t="str">
            <v>IBARRA</v>
          </cell>
          <cell r="R2102" t="str">
            <v>IMBABURA</v>
          </cell>
          <cell r="S2102" t="str">
            <v>SAN MIGUEL DE IBARRA</v>
          </cell>
          <cell r="T2102" t="str">
            <v>TRAMACO</v>
          </cell>
          <cell r="U2102" t="str">
            <v>FLEXNETUIO_PROVINCIA</v>
          </cell>
          <cell r="V2102">
            <v>0</v>
          </cell>
          <cell r="W2102">
            <v>0</v>
          </cell>
          <cell r="X2102" t="str">
            <v>HYCITE QUITO</v>
          </cell>
          <cell r="Y2102" t="str">
            <v>FLEX NET CALLE 28 DE JUNIO S/N Y GARCIA MORENO ENTRADA LLANO GRANDE</v>
          </cell>
        </row>
        <row r="2103">
          <cell r="A2103" t="str">
            <v>GAR5562</v>
          </cell>
          <cell r="B2103">
            <v>496736</v>
          </cell>
          <cell r="C2103" t="str">
            <v>GAR5562</v>
          </cell>
          <cell r="D2103" t="str">
            <v>HYCITE</v>
          </cell>
          <cell r="E2103" t="str">
            <v>RETIRO</v>
          </cell>
          <cell r="F2103" t="str">
            <v>NORMAL</v>
          </cell>
          <cell r="G2103" t="str">
            <v>ITQ4683</v>
          </cell>
          <cell r="H2103">
            <v>44939</v>
          </cell>
          <cell r="I2103" t="str">
            <v>INCIDENCIA</v>
          </cell>
          <cell r="J2103">
            <v>44942</v>
          </cell>
          <cell r="K2103" t="str">
            <v>MARCELO ALEJANDRO JEREZ CORREA</v>
          </cell>
          <cell r="L2103" t="str">
            <v xml:space="preserve"> El Progreso lote 4 y Llacao Parroquia El Carmen</v>
          </cell>
          <cell r="M2103" t="str">
            <v/>
          </cell>
          <cell r="N2103" t="str">
            <v>997329075</v>
          </cell>
          <cell r="O2103" t="str">
            <v>997329075</v>
          </cell>
          <cell r="P2103" t="str">
            <v>170301</v>
          </cell>
          <cell r="Q2103" t="str">
            <v>QUITO</v>
          </cell>
          <cell r="R2103" t="str">
            <v>PICHINCHA</v>
          </cell>
          <cell r="S2103" t="str">
            <v>QUITO</v>
          </cell>
          <cell r="T2103" t="str">
            <v>FLEXTRANS UIO</v>
          </cell>
          <cell r="U2103" t="str">
            <v>FLEXNETUIO_LOCAL</v>
          </cell>
          <cell r="V2103">
            <v>0</v>
          </cell>
          <cell r="W2103">
            <v>0</v>
          </cell>
          <cell r="X2103" t="str">
            <v>HYCITE QUITO</v>
          </cell>
          <cell r="Y2103" t="str">
            <v>FLEX NET CALLE 28 DE JUNIO S/N Y GARCIA MORENO ENTRADA LLANO GRANDE</v>
          </cell>
        </row>
        <row r="2104">
          <cell r="A2104" t="str">
            <v>GAR5563</v>
          </cell>
          <cell r="B2104">
            <v>496737</v>
          </cell>
          <cell r="C2104" t="str">
            <v>GAR5563</v>
          </cell>
          <cell r="D2104" t="str">
            <v>HYCITE</v>
          </cell>
          <cell r="E2104" t="str">
            <v>RETIRO</v>
          </cell>
          <cell r="F2104" t="str">
            <v>NORMAL</v>
          </cell>
          <cell r="H2104">
            <v>44939</v>
          </cell>
          <cell r="I2104" t="str">
            <v>EN_TRANSITO</v>
          </cell>
          <cell r="J2104">
            <v>44939</v>
          </cell>
          <cell r="K2104" t="str">
            <v>GILBERTO RODRIGO NAJERA</v>
          </cell>
          <cell r="L2104" t="str">
            <v>JIVINO VERDE KM 3 CIA SHUSHUFINDI</v>
          </cell>
          <cell r="N2104" t="str">
            <v xml:space="preserve">99-677-2066 </v>
          </cell>
          <cell r="O2104" t="str">
            <v xml:space="preserve">99-677-2066 </v>
          </cell>
          <cell r="P2104" t="str">
            <v>210201</v>
          </cell>
          <cell r="Q2104" t="str">
            <v>LAGO AGRIO</v>
          </cell>
          <cell r="R2104" t="str">
            <v>SUCUMBIOS</v>
          </cell>
          <cell r="S2104" t="str">
            <v>NUEVA LOJA - DIEZ DE AGOSTO</v>
          </cell>
          <cell r="T2104" t="str">
            <v>TRAMACO</v>
          </cell>
          <cell r="U2104" t="str">
            <v>FLEXNETUIO_PROVINCIA</v>
          </cell>
          <cell r="V2104">
            <v>0</v>
          </cell>
          <cell r="W2104">
            <v>0</v>
          </cell>
          <cell r="X2104" t="str">
            <v>HYCITE QUITO</v>
          </cell>
          <cell r="Y2104" t="str">
            <v>FLEX NET CALLE 28 DE JUNIO S/N Y GARCIA MORENO ENTRADA LLANO GRANDE</v>
          </cell>
        </row>
        <row r="2105">
          <cell r="A2105" t="str">
            <v>GAR5564</v>
          </cell>
          <cell r="B2105">
            <v>496738</v>
          </cell>
          <cell r="C2105" t="str">
            <v>GAR5564</v>
          </cell>
          <cell r="D2105" t="str">
            <v>HYCITE</v>
          </cell>
          <cell r="E2105" t="str">
            <v>RETIRO</v>
          </cell>
          <cell r="F2105" t="str">
            <v>NORMAL</v>
          </cell>
          <cell r="H2105">
            <v>44939</v>
          </cell>
          <cell r="I2105" t="str">
            <v>EN_TRANSITO</v>
          </cell>
          <cell r="J2105">
            <v>44939</v>
          </cell>
          <cell r="K2105" t="str">
            <v>ELVIA CECILIA CHAVEZ</v>
          </cell>
          <cell r="L2105" t="str">
            <v>DIRECCION AV.113 URBANIZACION PUERTO SOL 1 CASA G14 </v>
          </cell>
          <cell r="N2105" t="str">
            <v>992617010</v>
          </cell>
          <cell r="O2105" t="str">
            <v>992617010</v>
          </cell>
          <cell r="P2105" t="str">
            <v>130101</v>
          </cell>
          <cell r="Q2105" t="str">
            <v>PORTOVIEJO</v>
          </cell>
          <cell r="R2105" t="str">
            <v>MANABI</v>
          </cell>
          <cell r="S2105" t="str">
            <v>PORTOVIEJO</v>
          </cell>
          <cell r="T2105" t="str">
            <v>TRAMACO</v>
          </cell>
          <cell r="U2105" t="str">
            <v>FLEXNETUIO_PROVINCIA</v>
          </cell>
          <cell r="V2105">
            <v>0</v>
          </cell>
          <cell r="W2105">
            <v>0</v>
          </cell>
          <cell r="X2105" t="str">
            <v>HYCITE QUITO</v>
          </cell>
          <cell r="Y2105" t="str">
            <v>FLEX NET CALLE 28 DE JUNIO S/N Y GARCIA MORENO ENTRADA LLANO GRANDE</v>
          </cell>
        </row>
        <row r="2106">
          <cell r="A2106" t="str">
            <v>GAR5522</v>
          </cell>
          <cell r="B2106">
            <v>496709</v>
          </cell>
          <cell r="C2106" t="str">
            <v>GAR5522</v>
          </cell>
          <cell r="D2106" t="str">
            <v>HYCITE</v>
          </cell>
          <cell r="E2106" t="str">
            <v>RETIRO</v>
          </cell>
          <cell r="F2106" t="str">
            <v>NORMAL</v>
          </cell>
          <cell r="H2106">
            <v>44939</v>
          </cell>
          <cell r="I2106" t="str">
            <v>EN_TRANSITO</v>
          </cell>
          <cell r="J2106">
            <v>44939</v>
          </cell>
          <cell r="K2106" t="str">
            <v>LADY SOFIA BRAVO CEDENO</v>
          </cell>
          <cell r="L2106" t="str">
            <v>AVENIDA METROPOLITANA ELOY ALFARO S/N MANABI PORTOVIEJO ANDRES DE VERA 130108 27 DE JULIO FRENTE A LA GASOLINERA CTM REJAS BLANCAS A LADO DEL VAR RESTOBAR</v>
          </cell>
          <cell r="N2106" t="str">
            <v>980051818</v>
          </cell>
          <cell r="O2106" t="str">
            <v>980051818</v>
          </cell>
          <cell r="P2106" t="str">
            <v>130101</v>
          </cell>
          <cell r="Q2106" t="str">
            <v>PORTOVIEJO</v>
          </cell>
          <cell r="R2106" t="str">
            <v>MANABI</v>
          </cell>
          <cell r="S2106" t="str">
            <v>PORTOVIEJO</v>
          </cell>
          <cell r="T2106" t="str">
            <v>TRAMACO</v>
          </cell>
          <cell r="U2106" t="str">
            <v>FLEXNETUIO_PROVINCIA</v>
          </cell>
          <cell r="V2106">
            <v>0</v>
          </cell>
          <cell r="W2106">
            <v>0</v>
          </cell>
          <cell r="X2106" t="str">
            <v>HYCITE QUITO</v>
          </cell>
          <cell r="Y2106" t="str">
            <v>FLEX NET CALLE 28 DE JUNIO S/N Y GARCIA MORENO ENTRADA LLANO GRANDE</v>
          </cell>
        </row>
        <row r="2107">
          <cell r="A2107" t="str">
            <v>GAR5523</v>
          </cell>
          <cell r="B2107">
            <v>496710</v>
          </cell>
          <cell r="C2107" t="str">
            <v>GAR5523</v>
          </cell>
          <cell r="D2107" t="str">
            <v>HYCITE</v>
          </cell>
          <cell r="E2107" t="str">
            <v>RETIRO</v>
          </cell>
          <cell r="F2107" t="str">
            <v>NORMAL</v>
          </cell>
          <cell r="H2107">
            <v>44939</v>
          </cell>
          <cell r="I2107" t="str">
            <v>EN_TRANSITO</v>
          </cell>
          <cell r="J2107">
            <v>44939</v>
          </cell>
          <cell r="K2107" t="str">
            <v>LADY SOFIA BRAVO CEDENO</v>
          </cell>
          <cell r="L2107" t="str">
            <v>AVENIDA METROPOLITANA ELOY ALFARO S/N MANABI PORTOVIEJO ANDRES DE VERA 130108 27 DE JULIO FRENTE A LA GASOLINERA CTM REJAS BLANCAS A LADO DEL VAR RESTOBAR</v>
          </cell>
          <cell r="N2107" t="str">
            <v>980051818</v>
          </cell>
          <cell r="O2107" t="str">
            <v>980051818</v>
          </cell>
          <cell r="P2107" t="str">
            <v>130101</v>
          </cell>
          <cell r="Q2107" t="str">
            <v>PORTOVIEJO</v>
          </cell>
          <cell r="R2107" t="str">
            <v>MANABI</v>
          </cell>
          <cell r="S2107" t="str">
            <v>PORTOVIEJO</v>
          </cell>
          <cell r="T2107" t="str">
            <v>TRAMACO</v>
          </cell>
          <cell r="U2107" t="str">
            <v>FLEXNETUIO_PROVINCIA</v>
          </cell>
          <cell r="V2107">
            <v>0</v>
          </cell>
          <cell r="W2107">
            <v>0</v>
          </cell>
          <cell r="X2107" t="str">
            <v>HYCITE QUITO</v>
          </cell>
          <cell r="Y2107" t="str">
            <v>FLEX NET CALLE 28 DE JUNIO S/N Y GARCIA MORENO ENTRADA LLANO GRANDE</v>
          </cell>
        </row>
        <row r="2108">
          <cell r="A2108" t="str">
            <v>GAR5524</v>
          </cell>
          <cell r="B2108">
            <v>496711</v>
          </cell>
          <cell r="C2108" t="str">
            <v>GAR5524</v>
          </cell>
          <cell r="D2108" t="str">
            <v>HYCITE</v>
          </cell>
          <cell r="E2108" t="str">
            <v>RETIRO</v>
          </cell>
          <cell r="F2108" t="str">
            <v>NORMAL</v>
          </cell>
          <cell r="G2108" t="str">
            <v>ITQ4670</v>
          </cell>
          <cell r="H2108">
            <v>44939</v>
          </cell>
          <cell r="I2108" t="str">
            <v>ENTREGADO</v>
          </cell>
          <cell r="J2108">
            <v>44942</v>
          </cell>
          <cell r="K2108" t="str">
            <v>EDITH JOSEFINA CABRERA MINGA</v>
          </cell>
          <cell r="L2108" t="str">
            <v>Anconcito y pasaje M-Numero de casa o departamento: Oe10 220- Provincia: pichincha- Canton: Quito- Parroquia: La mena- Codigo postal: 170607- Referencias: tras cancha de Basquet</v>
          </cell>
          <cell r="M2108" t="str">
            <v/>
          </cell>
          <cell r="N2108" t="str">
            <v>997884722</v>
          </cell>
          <cell r="O2108" t="str">
            <v>997884722</v>
          </cell>
          <cell r="P2108" t="str">
            <v>170301</v>
          </cell>
          <cell r="Q2108" t="str">
            <v>QUITO</v>
          </cell>
          <cell r="R2108" t="str">
            <v>PICHINCHA</v>
          </cell>
          <cell r="S2108" t="str">
            <v>QUITO</v>
          </cell>
          <cell r="T2108" t="str">
            <v>FLEXTRANS UIO</v>
          </cell>
          <cell r="U2108" t="str">
            <v>FLEXNETUIO_LOCAL</v>
          </cell>
          <cell r="V2108">
            <v>0</v>
          </cell>
          <cell r="W2108">
            <v>0</v>
          </cell>
          <cell r="X2108" t="str">
            <v>HYCITE QUITO</v>
          </cell>
          <cell r="Y2108" t="str">
            <v>FLEX NET CALLE 28 DE JUNIO S/N Y GARCIA MORENO ENTRADA LLANO GRANDE</v>
          </cell>
        </row>
        <row r="2109">
          <cell r="A2109" t="str">
            <v>GAR5525</v>
          </cell>
          <cell r="B2109">
            <v>496712</v>
          </cell>
          <cell r="C2109" t="str">
            <v>GAR5525</v>
          </cell>
          <cell r="D2109" t="str">
            <v>HYCITE</v>
          </cell>
          <cell r="E2109" t="str">
            <v>RETIRO</v>
          </cell>
          <cell r="F2109" t="str">
            <v>NORMAL</v>
          </cell>
          <cell r="G2109" t="str">
            <v>ITQ4671</v>
          </cell>
          <cell r="H2109">
            <v>44939</v>
          </cell>
          <cell r="I2109" t="str">
            <v>ENTREGADO</v>
          </cell>
          <cell r="J2109">
            <v>44942</v>
          </cell>
          <cell r="K2109" t="str">
            <v>VERONICA ISABEL GAVILANES PILCO</v>
          </cell>
          <cell r="L2109" t="str">
            <v xml:space="preserve">NUNO DE VALDERRAMA 28 - 64 ENTRE SELVA ALEGRE-Y LAS CASAS EDF ADELPHOS 1 DPT 3  Pichincha   Quito •BELISARIO QUEVEDO PI 170521 A la altura del colegio gran Colombia , el edificio queda en la mitad de </v>
          </cell>
          <cell r="M2109" t="str">
            <v/>
          </cell>
          <cell r="N2109" t="str">
            <v>995158723</v>
          </cell>
          <cell r="O2109" t="str">
            <v>995158723</v>
          </cell>
          <cell r="P2109" t="str">
            <v>170301</v>
          </cell>
          <cell r="Q2109" t="str">
            <v>QUITO</v>
          </cell>
          <cell r="R2109" t="str">
            <v>PICHINCHA</v>
          </cell>
          <cell r="S2109" t="str">
            <v>QUITO</v>
          </cell>
          <cell r="T2109" t="str">
            <v>FLEXTRANS UIO</v>
          </cell>
          <cell r="U2109" t="str">
            <v>FLEXNETUIO_LOCAL</v>
          </cell>
          <cell r="V2109">
            <v>0</v>
          </cell>
          <cell r="W2109">
            <v>0</v>
          </cell>
          <cell r="X2109" t="str">
            <v>HYCITE QUITO</v>
          </cell>
          <cell r="Y2109" t="str">
            <v>FLEX NET CALLE 28 DE JUNIO S/N Y GARCIA MORENO ENTRADA LLANO GRANDE</v>
          </cell>
        </row>
        <row r="2110">
          <cell r="A2110" t="str">
            <v>GAR5538</v>
          </cell>
          <cell r="B2110">
            <v>496713</v>
          </cell>
          <cell r="C2110" t="str">
            <v>GAR5538</v>
          </cell>
          <cell r="D2110" t="str">
            <v>HYCITE</v>
          </cell>
          <cell r="E2110" t="str">
            <v>RETIRO</v>
          </cell>
          <cell r="F2110" t="str">
            <v>NORMAL</v>
          </cell>
          <cell r="H2110">
            <v>44939</v>
          </cell>
          <cell r="I2110" t="str">
            <v>EN_TRANSITO</v>
          </cell>
          <cell r="J2110">
            <v>44939</v>
          </cell>
          <cell r="K2110" t="str">
            <v>WILTER VIDAL REZABALA ALVARADO</v>
          </cell>
          <cell r="L2110" t="str">
            <v>CALLE ELOY ALFARO Y FRANCISCO DE ORELLANA, // OFICINA DE TRAMACO</v>
          </cell>
          <cell r="N2110" t="str">
            <v>98-940-7689</v>
          </cell>
          <cell r="O2110" t="str">
            <v>98-940-7689</v>
          </cell>
          <cell r="P2110" t="str">
            <v>210201</v>
          </cell>
          <cell r="Q2110" t="str">
            <v>LAGO AGRIO</v>
          </cell>
          <cell r="R2110" t="str">
            <v>SUCUMBIOS</v>
          </cell>
          <cell r="S2110" t="str">
            <v>NUEVA LOJA - DIEZ DE AGOSTO</v>
          </cell>
          <cell r="T2110" t="str">
            <v>TRAMACO</v>
          </cell>
          <cell r="U2110" t="str">
            <v>FLEXNETUIO_PROVINCIA</v>
          </cell>
          <cell r="V2110">
            <v>0</v>
          </cell>
          <cell r="W2110">
            <v>0</v>
          </cell>
          <cell r="X2110" t="str">
            <v>HYCITE QUITO</v>
          </cell>
          <cell r="Y2110" t="str">
            <v>FLEX NET CALLE 28 DE JUNIO S/N Y GARCIA MORENO ENTRADA LLANO GRANDE</v>
          </cell>
        </row>
        <row r="2111">
          <cell r="A2111" t="str">
            <v>4816975</v>
          </cell>
          <cell r="B2111">
            <v>496676</v>
          </cell>
          <cell r="C2111" t="str">
            <v>4816975</v>
          </cell>
          <cell r="D2111" t="str">
            <v>MDELIVERY</v>
          </cell>
          <cell r="E2111" t="str">
            <v>DESPACHO</v>
          </cell>
          <cell r="F2111" t="str">
            <v>NORMAL</v>
          </cell>
          <cell r="G2111" t="str">
            <v>FT79903</v>
          </cell>
          <cell r="H2111">
            <v>44939</v>
          </cell>
          <cell r="I2111" t="str">
            <v>ENTREGADO</v>
          </cell>
          <cell r="J2111">
            <v>44944</v>
          </cell>
          <cell r="K2111" t="str">
            <v>ABAD GRANDA SILVIA ALEXANDRA</v>
          </cell>
          <cell r="L2111" t="str">
            <v>RUMIPAMBA   AV  MARIANA DE JESUS  OE7  02   CALLE NUNIO DE VALDERRAMA</v>
          </cell>
          <cell r="M2111" t="str">
            <v>1714029681</v>
          </cell>
          <cell r="N2111" t="str">
            <v>0983729050</v>
          </cell>
          <cell r="O2111" t="str">
            <v>0983729050</v>
          </cell>
          <cell r="P2111" t="str">
            <v>170509</v>
          </cell>
          <cell r="Q2111" t="str">
            <v>QUITO</v>
          </cell>
          <cell r="R2111" t="str">
            <v>PICHINCHA</v>
          </cell>
          <cell r="S2111" t="str">
            <v>QUITO</v>
          </cell>
          <cell r="T2111" t="str">
            <v>FLEXTRANS UIO</v>
          </cell>
          <cell r="U2111" t="str">
            <v>FLEXNETUIO_LOCAL</v>
          </cell>
          <cell r="V2111">
            <v>1</v>
          </cell>
          <cell r="W2111">
            <v>1</v>
          </cell>
          <cell r="X2111" t="str">
            <v>FLEXNET ECUADOR - MDELIVERY</v>
          </cell>
          <cell r="Y2111" t="str">
            <v>CALLE 28 DE JUNIO S/N Y GARCIA MORENO ENTRADA LLANO GRANDE</v>
          </cell>
        </row>
        <row r="2112">
          <cell r="A2112" t="str">
            <v>4822374</v>
          </cell>
          <cell r="B2112">
            <v>496677</v>
          </cell>
          <cell r="C2112" t="str">
            <v>4822374</v>
          </cell>
          <cell r="D2112" t="str">
            <v>MDELIVERY</v>
          </cell>
          <cell r="E2112" t="str">
            <v>DESPACHO</v>
          </cell>
          <cell r="F2112" t="str">
            <v>DERIVADO PICK UP</v>
          </cell>
          <cell r="G2112" t="str">
            <v>031080004822374</v>
          </cell>
          <cell r="H2112">
            <v>44939</v>
          </cell>
          <cell r="I2112" t="str">
            <v>ENTREGADO</v>
          </cell>
          <cell r="J2112">
            <v>44940</v>
          </cell>
          <cell r="K2112" t="str">
            <v>MIGUEL MOISES CAMBO MOREIRA</v>
          </cell>
          <cell r="L2112" t="str">
            <v>CAV SAN MARINO AV FRANCISCO DE ORELLANA Y CARLOS LUIS PLAZA DANIN PLANTA BAJA LOCAL 1</v>
          </cell>
          <cell r="M2112" t="str">
            <v>1205376187</v>
          </cell>
          <cell r="N2112" t="str">
            <v>0980967630</v>
          </cell>
          <cell r="O2112" t="str">
            <v>0980967630</v>
          </cell>
          <cell r="P2112" t="str">
            <v>GUAYAQUIL</v>
          </cell>
          <cell r="Q2112" t="str">
            <v>GUAYAQUIL</v>
          </cell>
          <cell r="R2112" t="str">
            <v>GUAYAS</v>
          </cell>
          <cell r="T2112" t="str">
            <v>TRAMACO</v>
          </cell>
          <cell r="U2112" t="str">
            <v>FLEXNETUIO_GYE</v>
          </cell>
          <cell r="V2112">
            <v>1</v>
          </cell>
          <cell r="W2112">
            <v>1</v>
          </cell>
          <cell r="X2112" t="str">
            <v>FLEXNET ECUADOR - MDELIVERY</v>
          </cell>
          <cell r="Y2112" t="str">
            <v>CALLE 28 DE JUNIO S/N Y GARCIA MORENO ENTRADA LLANO GRANDE</v>
          </cell>
        </row>
        <row r="2113">
          <cell r="A2113" t="str">
            <v>4823210</v>
          </cell>
          <cell r="B2113">
            <v>496678</v>
          </cell>
          <cell r="C2113" t="str">
            <v>4823210</v>
          </cell>
          <cell r="D2113" t="str">
            <v>MDELIVERY</v>
          </cell>
          <cell r="E2113" t="str">
            <v>DESPACHO</v>
          </cell>
          <cell r="F2113" t="str">
            <v>NORMAL</v>
          </cell>
          <cell r="G2113" t="str">
            <v>FT79900</v>
          </cell>
          <cell r="H2113">
            <v>44939</v>
          </cell>
          <cell r="I2113" t="str">
            <v>ENTREGADO</v>
          </cell>
          <cell r="J2113">
            <v>44943</v>
          </cell>
          <cell r="K2113" t="str">
            <v>GUALLICHICO LLUMIQUINGA CHRISTIAN FABIAN</v>
          </cell>
          <cell r="L2113" t="str">
            <v>SANGOLQUI AV JUAN SALINAS  SN  Y ANTONIO TANDAZO</v>
          </cell>
          <cell r="M2113" t="str">
            <v>1727489682</v>
          </cell>
          <cell r="N2113" t="str">
            <v>0987350808</v>
          </cell>
          <cell r="O2113" t="str">
            <v>0987350808</v>
          </cell>
          <cell r="P2113" t="str">
            <v>171104</v>
          </cell>
          <cell r="Q2113" t="str">
            <v>RUMIÑAHUI</v>
          </cell>
          <cell r="R2113" t="str">
            <v>PICHINCHA</v>
          </cell>
          <cell r="S2113" t="str">
            <v>SANGOLQUI</v>
          </cell>
          <cell r="T2113" t="str">
            <v>FLEXTRANS UIO</v>
          </cell>
          <cell r="U2113" t="str">
            <v>FLEXNETUIO_LOCAL</v>
          </cell>
          <cell r="V2113">
            <v>1</v>
          </cell>
          <cell r="W2113">
            <v>1</v>
          </cell>
          <cell r="X2113" t="str">
            <v>FLEXNET ECUADOR - MDELIVERY</v>
          </cell>
          <cell r="Y2113" t="str">
            <v>CALLE 28 DE JUNIO S/N Y GARCIA MORENO ENTRADA LLANO GRANDE</v>
          </cell>
        </row>
        <row r="2114">
          <cell r="A2114" t="str">
            <v>4829104</v>
          </cell>
          <cell r="B2114">
            <v>496679</v>
          </cell>
          <cell r="C2114" t="str">
            <v>4829104</v>
          </cell>
          <cell r="D2114" t="str">
            <v>MDELIVERY</v>
          </cell>
          <cell r="E2114" t="str">
            <v>DESPACHO</v>
          </cell>
          <cell r="F2114" t="str">
            <v>DERIVADO PICK UP</v>
          </cell>
          <cell r="G2114" t="str">
            <v>031080004829104</v>
          </cell>
          <cell r="H2114">
            <v>44939</v>
          </cell>
          <cell r="I2114" t="str">
            <v>ENTREGADO</v>
          </cell>
          <cell r="J2114">
            <v>44943</v>
          </cell>
          <cell r="K2114" t="str">
            <v>JOSE ENRIQUE CHOEZ LOOR</v>
          </cell>
          <cell r="L2114" t="str">
            <v>OFICINA TRAMACO JIPIJAPA</v>
          </cell>
          <cell r="M2114" t="str">
            <v>1315156909</v>
          </cell>
          <cell r="N2114" t="str">
            <v>0967782151</v>
          </cell>
          <cell r="O2114" t="str">
            <v>0967782151</v>
          </cell>
          <cell r="P2114" t="str">
            <v>JIPIJAPA</v>
          </cell>
          <cell r="Q2114" t="str">
            <v>JIPIJAPA</v>
          </cell>
          <cell r="R2114" t="str">
            <v>MANABI</v>
          </cell>
          <cell r="T2114" t="str">
            <v>TRAMACO</v>
          </cell>
          <cell r="U2114" t="str">
            <v>FLEXNETUIO_PROVINCIA</v>
          </cell>
          <cell r="V2114">
            <v>1</v>
          </cell>
          <cell r="W2114">
            <v>1</v>
          </cell>
          <cell r="X2114" t="str">
            <v>FLEXNET ECUADOR - MDELIVERY</v>
          </cell>
          <cell r="Y2114" t="str">
            <v>CALLE 28 DE JUNIO S/N Y GARCIA MORENO ENTRADA LLANO GRANDE</v>
          </cell>
        </row>
        <row r="2115">
          <cell r="A2115" t="str">
            <v>4829673</v>
          </cell>
          <cell r="B2115">
            <v>496680</v>
          </cell>
          <cell r="C2115" t="str">
            <v>4829673</v>
          </cell>
          <cell r="D2115" t="str">
            <v>MDELIVERY</v>
          </cell>
          <cell r="E2115" t="str">
            <v>DESPACHO</v>
          </cell>
          <cell r="F2115" t="str">
            <v>NORMAL</v>
          </cell>
          <cell r="G2115" t="str">
            <v>031080004829673</v>
          </cell>
          <cell r="H2115">
            <v>44939</v>
          </cell>
          <cell r="I2115" t="str">
            <v>EN_TRANSITO</v>
          </cell>
          <cell r="J2115">
            <v>44939</v>
          </cell>
          <cell r="K2115" t="str">
            <v>ELKIN MILER TROYA ABAD TROYA ABAD</v>
          </cell>
          <cell r="L2115" t="str">
            <v>PALANDA AV AL PANECILLO  SN</v>
          </cell>
          <cell r="M2115" t="str">
            <v>1900842525</v>
          </cell>
          <cell r="N2115" t="str">
            <v>0991629166</v>
          </cell>
          <cell r="O2115" t="str">
            <v>0991629166</v>
          </cell>
          <cell r="P2115" t="str">
            <v>080117</v>
          </cell>
          <cell r="Q2115" t="str">
            <v>ESMERALDAS</v>
          </cell>
          <cell r="R2115" t="str">
            <v>ESMERALDAS</v>
          </cell>
          <cell r="S2115" t="str">
            <v>ESMERALDAS</v>
          </cell>
          <cell r="T2115" t="str">
            <v>TRAMACO</v>
          </cell>
          <cell r="U2115" t="str">
            <v>FLEXNETUIO_PROVINCIA</v>
          </cell>
          <cell r="V2115">
            <v>1</v>
          </cell>
          <cell r="W2115">
            <v>1</v>
          </cell>
          <cell r="X2115" t="str">
            <v>FLEXNET ECUADOR - MDELIVERY</v>
          </cell>
          <cell r="Y2115" t="str">
            <v>CALLE 28 DE JUNIO S/N Y GARCIA MORENO ENTRADA LLANO GRANDE</v>
          </cell>
        </row>
        <row r="2116">
          <cell r="A2116" t="str">
            <v>4829697</v>
          </cell>
          <cell r="B2116">
            <v>496681</v>
          </cell>
          <cell r="C2116" t="str">
            <v>4829697</v>
          </cell>
          <cell r="D2116" t="str">
            <v>MDELIVERY</v>
          </cell>
          <cell r="E2116" t="str">
            <v>DESPACHO</v>
          </cell>
          <cell r="F2116" t="str">
            <v>NORMAL</v>
          </cell>
          <cell r="G2116" t="str">
            <v>031080004829697</v>
          </cell>
          <cell r="H2116">
            <v>44939</v>
          </cell>
          <cell r="I2116" t="str">
            <v>ENTREGADO</v>
          </cell>
          <cell r="J2116">
            <v>44942</v>
          </cell>
          <cell r="K2116" t="str">
            <v>SINDY CAROLINA QUINONEZ LASTRA</v>
          </cell>
          <cell r="L2116" t="str">
            <v>5 DE AGOSTO  CALLE 12 DE MAYO  SN  Y AV JAIME HURTADO GONZALES</v>
          </cell>
          <cell r="M2116" t="str">
            <v>0804032589</v>
          </cell>
          <cell r="N2116" t="str">
            <v>0993247381</v>
          </cell>
          <cell r="O2116" t="str">
            <v>0993247381</v>
          </cell>
          <cell r="P2116" t="str">
            <v>080117</v>
          </cell>
          <cell r="Q2116" t="str">
            <v>ESMERALDAS</v>
          </cell>
          <cell r="R2116" t="str">
            <v>ESMERALDAS</v>
          </cell>
          <cell r="S2116" t="str">
            <v>ESMERALDAS</v>
          </cell>
          <cell r="T2116" t="str">
            <v>TRAMACO</v>
          </cell>
          <cell r="U2116" t="str">
            <v>FLEXNETUIO_PROVINCIA</v>
          </cell>
          <cell r="V2116">
            <v>1</v>
          </cell>
          <cell r="W2116">
            <v>1</v>
          </cell>
          <cell r="X2116" t="str">
            <v>FLEXNET ECUADOR - MDELIVERY</v>
          </cell>
          <cell r="Y2116" t="str">
            <v>CALLE 28 DE JUNIO S/N Y GARCIA MORENO ENTRADA LLANO GRANDE</v>
          </cell>
        </row>
        <row r="2117">
          <cell r="A2117" t="str">
            <v>4830142</v>
          </cell>
          <cell r="B2117">
            <v>496682</v>
          </cell>
          <cell r="C2117" t="str">
            <v>4830142</v>
          </cell>
          <cell r="D2117" t="str">
            <v>MDELIVERY</v>
          </cell>
          <cell r="E2117" t="str">
            <v>DESPACHO</v>
          </cell>
          <cell r="F2117" t="str">
            <v>DERIVADO PICK UP</v>
          </cell>
          <cell r="G2117" t="str">
            <v>031080004830142</v>
          </cell>
          <cell r="H2117">
            <v>44939</v>
          </cell>
          <cell r="I2117" t="str">
            <v>ENTREGADO</v>
          </cell>
          <cell r="J2117">
            <v>44942</v>
          </cell>
          <cell r="K2117" t="str">
            <v>JORGE LUIS GONZALEZ DIAZ</v>
          </cell>
          <cell r="L2117" t="str">
            <v>OFICINA TRAMACO PORTETE</v>
          </cell>
          <cell r="M2117" t="str">
            <v>0911523777</v>
          </cell>
          <cell r="N2117" t="str">
            <v>0986099614</v>
          </cell>
          <cell r="O2117" t="str">
            <v>0986099614</v>
          </cell>
          <cell r="P2117" t="str">
            <v>GUAYAQUIL</v>
          </cell>
          <cell r="Q2117" t="str">
            <v>GUAYAQUIL</v>
          </cell>
          <cell r="R2117" t="str">
            <v>GUAYAS</v>
          </cell>
          <cell r="T2117" t="str">
            <v>TRAMACO</v>
          </cell>
          <cell r="U2117" t="str">
            <v>FLEXNETUIO_GYE</v>
          </cell>
          <cell r="V2117">
            <v>1</v>
          </cell>
          <cell r="W2117">
            <v>1</v>
          </cell>
          <cell r="X2117" t="str">
            <v>FLEXNET ECUADOR - MDELIVERY</v>
          </cell>
          <cell r="Y2117" t="str">
            <v>CALLE 28 DE JUNIO S/N Y GARCIA MORENO ENTRADA LLANO GRANDE</v>
          </cell>
        </row>
        <row r="2118">
          <cell r="A2118" t="str">
            <v>4830273</v>
          </cell>
          <cell r="B2118">
            <v>496683</v>
          </cell>
          <cell r="C2118" t="str">
            <v>4830273</v>
          </cell>
          <cell r="D2118" t="str">
            <v>MDELIVERY</v>
          </cell>
          <cell r="E2118" t="str">
            <v>DESPACHO</v>
          </cell>
          <cell r="F2118" t="str">
            <v>NORMAL</v>
          </cell>
          <cell r="G2118" t="str">
            <v>031080004830273</v>
          </cell>
          <cell r="H2118">
            <v>44939</v>
          </cell>
          <cell r="I2118" t="str">
            <v>ENTREGADO</v>
          </cell>
          <cell r="J2118">
            <v>44942</v>
          </cell>
          <cell r="K2118" t="str">
            <v>MARIA JOSE GUERRA QUIROZ</v>
          </cell>
          <cell r="L2118" t="str">
            <v>LOS ESTEROS CALLE C49  SN Y C50</v>
          </cell>
          <cell r="M2118" t="str">
            <v>1102996418</v>
          </cell>
          <cell r="N2118" t="str">
            <v>0990874650</v>
          </cell>
          <cell r="O2118" t="str">
            <v>0990874650</v>
          </cell>
          <cell r="P2118" t="str">
            <v>130216</v>
          </cell>
          <cell r="Q2118" t="str">
            <v>MONTECRISTI</v>
          </cell>
          <cell r="R2118" t="str">
            <v>MANABI</v>
          </cell>
          <cell r="S2118" t="str">
            <v>MONTECRISTI</v>
          </cell>
          <cell r="T2118" t="str">
            <v>TRAMACO</v>
          </cell>
          <cell r="U2118" t="str">
            <v>FLEXNETUIO_PROVINCIA</v>
          </cell>
          <cell r="V2118">
            <v>1</v>
          </cell>
          <cell r="W2118">
            <v>1</v>
          </cell>
          <cell r="X2118" t="str">
            <v>FLEXNET ECUADOR - MDELIVERY</v>
          </cell>
          <cell r="Y2118" t="str">
            <v>CALLE 28 DE JUNIO S/N Y GARCIA MORENO ENTRADA LLANO GRANDE</v>
          </cell>
        </row>
        <row r="2119">
          <cell r="A2119" t="str">
            <v>4831061</v>
          </cell>
          <cell r="B2119">
            <v>496684</v>
          </cell>
          <cell r="C2119" t="str">
            <v>4831061</v>
          </cell>
          <cell r="D2119" t="str">
            <v>MDELIVERY</v>
          </cell>
          <cell r="E2119" t="str">
            <v>DESPACHO</v>
          </cell>
          <cell r="F2119" t="str">
            <v>NORMAL</v>
          </cell>
          <cell r="G2119" t="str">
            <v>031080004831061</v>
          </cell>
          <cell r="H2119">
            <v>44939</v>
          </cell>
          <cell r="I2119" t="str">
            <v>EN_TRANSITO</v>
          </cell>
          <cell r="J2119">
            <v>44939</v>
          </cell>
          <cell r="K2119" t="str">
            <v>LUIS ALFONSO ORDONEZ MEJIA</v>
          </cell>
          <cell r="L2119" t="str">
            <v>GUACHAPALA AV 3 DE NOVIEMBRE  SN</v>
          </cell>
          <cell r="M2119" t="str">
            <v>0104682109</v>
          </cell>
          <cell r="N2119" t="str">
            <v>0979365074</v>
          </cell>
          <cell r="O2119" t="str">
            <v>0968280204</v>
          </cell>
          <cell r="P2119" t="str">
            <v>010601</v>
          </cell>
          <cell r="Q2119" t="str">
            <v>GUACHAPALA</v>
          </cell>
          <cell r="R2119" t="str">
            <v>AZUAY</v>
          </cell>
          <cell r="S2119" t="str">
            <v>GUACHAPALA</v>
          </cell>
          <cell r="T2119" t="str">
            <v>TRAMACO</v>
          </cell>
          <cell r="U2119" t="str">
            <v>FLEXNETUIO_PROVINCIA</v>
          </cell>
          <cell r="V2119">
            <v>1</v>
          </cell>
          <cell r="W2119">
            <v>1</v>
          </cell>
          <cell r="X2119" t="str">
            <v>FLEXNET ECUADOR - MDELIVERY</v>
          </cell>
          <cell r="Y2119" t="str">
            <v>CALLE 28 DE JUNIO S/N Y GARCIA MORENO ENTRADA LLANO GRANDE</v>
          </cell>
        </row>
        <row r="2120">
          <cell r="A2120" t="str">
            <v>4831292</v>
          </cell>
          <cell r="B2120">
            <v>496685</v>
          </cell>
          <cell r="C2120" t="str">
            <v>4831292</v>
          </cell>
          <cell r="D2120" t="str">
            <v>MDELIVERY</v>
          </cell>
          <cell r="E2120" t="str">
            <v>DESPACHO</v>
          </cell>
          <cell r="F2120" t="str">
            <v>DERIVADO PICK UP</v>
          </cell>
          <cell r="G2120" t="str">
            <v>031080004831292</v>
          </cell>
          <cell r="H2120">
            <v>44939</v>
          </cell>
          <cell r="I2120" t="str">
            <v>INCIDENCIA</v>
          </cell>
          <cell r="J2120">
            <v>44944</v>
          </cell>
          <cell r="K2120" t="str">
            <v>CARLOS JULIO DE LA TORRE REYES</v>
          </cell>
          <cell r="L2120" t="str">
            <v>OFICINA TRAMACO PORTETE</v>
          </cell>
          <cell r="M2120" t="str">
            <v>0926203282</v>
          </cell>
          <cell r="N2120" t="str">
            <v>0968642022</v>
          </cell>
          <cell r="O2120" t="str">
            <v>0993305751</v>
          </cell>
          <cell r="P2120" t="str">
            <v>GUAYAQUIL</v>
          </cell>
          <cell r="Q2120" t="str">
            <v>GUAYAQUIL</v>
          </cell>
          <cell r="R2120" t="str">
            <v>GUAYAS</v>
          </cell>
          <cell r="T2120" t="str">
            <v>TRAMACO</v>
          </cell>
          <cell r="U2120" t="str">
            <v>FLEXNETUIO_GYE</v>
          </cell>
          <cell r="V2120">
            <v>1</v>
          </cell>
          <cell r="W2120">
            <v>1</v>
          </cell>
          <cell r="X2120" t="str">
            <v>FLEXNET ECUADOR - MDELIVERY</v>
          </cell>
          <cell r="Y2120" t="str">
            <v>CALLE 28 DE JUNIO S/N Y GARCIA MORENO ENTRADA LLANO GRANDE</v>
          </cell>
        </row>
        <row r="2121">
          <cell r="A2121" t="str">
            <v>4831618</v>
          </cell>
          <cell r="B2121">
            <v>496686</v>
          </cell>
          <cell r="C2121" t="str">
            <v>4831618</v>
          </cell>
          <cell r="D2121" t="str">
            <v>MDELIVERY</v>
          </cell>
          <cell r="E2121" t="str">
            <v>DESPACHO</v>
          </cell>
          <cell r="F2121" t="str">
            <v>DERIVADO PICK UP</v>
          </cell>
          <cell r="G2121" t="str">
            <v>031080004831618</v>
          </cell>
          <cell r="H2121">
            <v>44939</v>
          </cell>
          <cell r="I2121" t="str">
            <v>ENTREGADO</v>
          </cell>
          <cell r="J2121">
            <v>44942</v>
          </cell>
          <cell r="K2121" t="str">
            <v>WILIANS STALIN FERNANDEZ LOOR</v>
          </cell>
          <cell r="L2121" t="str">
            <v>OFICINA TRAMACO CAYAMBE</v>
          </cell>
          <cell r="M2121" t="str">
            <v>1351521511</v>
          </cell>
          <cell r="N2121" t="str">
            <v>0995842753</v>
          </cell>
          <cell r="O2121" t="str">
            <v>0995842753</v>
          </cell>
          <cell r="P2121" t="str">
            <v>CAYAMBE</v>
          </cell>
          <cell r="Q2121" t="str">
            <v>CAYAMBE</v>
          </cell>
          <cell r="R2121" t="str">
            <v>PICHINCHA</v>
          </cell>
          <cell r="T2121" t="str">
            <v>TRAMACO</v>
          </cell>
          <cell r="U2121" t="str">
            <v>FLEXNETUIO_PROVINCIA</v>
          </cell>
          <cell r="V2121">
            <v>1</v>
          </cell>
          <cell r="W2121">
            <v>1</v>
          </cell>
          <cell r="X2121" t="str">
            <v>FLEXNET ECUADOR - MDELIVERY</v>
          </cell>
          <cell r="Y2121" t="str">
            <v>CALLE 28 DE JUNIO S/N Y GARCIA MORENO ENTRADA LLANO GRANDE</v>
          </cell>
        </row>
        <row r="2122">
          <cell r="A2122" t="str">
            <v>4831620</v>
          </cell>
          <cell r="B2122">
            <v>496687</v>
          </cell>
          <cell r="C2122" t="str">
            <v>4831620</v>
          </cell>
          <cell r="D2122" t="str">
            <v>MDELIVERY</v>
          </cell>
          <cell r="E2122" t="str">
            <v>DESPACHO</v>
          </cell>
          <cell r="F2122" t="str">
            <v>NORMAL</v>
          </cell>
          <cell r="G2122" t="str">
            <v>031080004831620</v>
          </cell>
          <cell r="H2122">
            <v>44939</v>
          </cell>
          <cell r="I2122" t="str">
            <v>ENTREGADO</v>
          </cell>
          <cell r="J2122">
            <v>44942</v>
          </cell>
          <cell r="K2122" t="str">
            <v>LUCIA EFIGENIA CUERO GONZALEZ</v>
          </cell>
          <cell r="L2122" t="str">
            <v>ESMERALDAS VIA A TACAMES KM 7 Y MEDIO Y SEND 25 DE JULIO</v>
          </cell>
          <cell r="M2122" t="str">
            <v>0801182460</v>
          </cell>
          <cell r="N2122" t="str">
            <v>0992704720</v>
          </cell>
          <cell r="O2122" t="str">
            <v>0982726909</v>
          </cell>
          <cell r="P2122" t="str">
            <v>080119</v>
          </cell>
          <cell r="Q2122" t="str">
            <v>ESMERALDAS</v>
          </cell>
          <cell r="R2122" t="str">
            <v>ESMERALDAS</v>
          </cell>
          <cell r="S2122" t="str">
            <v>ESMERALDAS - CASA BONITA</v>
          </cell>
          <cell r="T2122" t="str">
            <v>TRAMACO</v>
          </cell>
          <cell r="U2122" t="str">
            <v>FLEXNETUIO_PROVINCIA</v>
          </cell>
          <cell r="V2122">
            <v>1</v>
          </cell>
          <cell r="W2122">
            <v>1</v>
          </cell>
          <cell r="X2122" t="str">
            <v>FLEXNET ECUADOR - MDELIVERY</v>
          </cell>
          <cell r="Y2122" t="str">
            <v>CALLE 28 DE JUNIO S/N Y GARCIA MORENO ENTRADA LLANO GRANDE</v>
          </cell>
        </row>
        <row r="2123">
          <cell r="A2123" t="str">
            <v>4831641</v>
          </cell>
          <cell r="B2123">
            <v>496688</v>
          </cell>
          <cell r="C2123" t="str">
            <v>4831641</v>
          </cell>
          <cell r="D2123" t="str">
            <v>MDELIVERY</v>
          </cell>
          <cell r="E2123" t="str">
            <v>DESPACHO</v>
          </cell>
          <cell r="F2123" t="str">
            <v>NORMAL</v>
          </cell>
          <cell r="G2123" t="str">
            <v>FT79876</v>
          </cell>
          <cell r="H2123">
            <v>44939</v>
          </cell>
          <cell r="I2123" t="str">
            <v>ENTREGADO</v>
          </cell>
          <cell r="J2123">
            <v>44942</v>
          </cell>
          <cell r="K2123" t="str">
            <v>AUGUSTO RICARDO MARTINEZ LOOR</v>
          </cell>
          <cell r="L2123" t="str">
            <v>AYACUCHO CALLE PORTETE 2403 CALLE PIO MONTUFAR</v>
          </cell>
          <cell r="M2123" t="str">
            <v>0930956941</v>
          </cell>
          <cell r="N2123" t="str">
            <v>0990592183</v>
          </cell>
          <cell r="O2123" t="str">
            <v>0990592183</v>
          </cell>
          <cell r="P2123" t="str">
            <v>090308</v>
          </cell>
          <cell r="Q2123" t="str">
            <v>GUAYAQUIL</v>
          </cell>
          <cell r="R2123" t="str">
            <v>GUAYAS</v>
          </cell>
          <cell r="S2123" t="str">
            <v>GUAYAQUIL</v>
          </cell>
          <cell r="T2123" t="str">
            <v>ITSACOURIER</v>
          </cell>
          <cell r="U2123" t="str">
            <v>FLEXNETUIO_GYE</v>
          </cell>
          <cell r="V2123">
            <v>1</v>
          </cell>
          <cell r="W2123">
            <v>1</v>
          </cell>
          <cell r="X2123" t="str">
            <v>FLEXNET ECUADOR - MDELIVERY</v>
          </cell>
          <cell r="Y2123" t="str">
            <v>CALLE 28 DE JUNIO S/N Y GARCIA MORENO ENTRADA LLANO GRANDE</v>
          </cell>
        </row>
        <row r="2124">
          <cell r="A2124" t="str">
            <v>4831651</v>
          </cell>
          <cell r="B2124">
            <v>496689</v>
          </cell>
          <cell r="C2124" t="str">
            <v>4831651</v>
          </cell>
          <cell r="D2124" t="str">
            <v>MDELIVERY</v>
          </cell>
          <cell r="E2124" t="str">
            <v>DESPACHO</v>
          </cell>
          <cell r="F2124" t="str">
            <v>NORMAL</v>
          </cell>
          <cell r="G2124" t="str">
            <v>031080004831651</v>
          </cell>
          <cell r="H2124">
            <v>44939</v>
          </cell>
          <cell r="I2124" t="str">
            <v>EN_TRANSITO</v>
          </cell>
          <cell r="J2124">
            <v>44939</v>
          </cell>
          <cell r="K2124" t="str">
            <v>MARLON GEOVANNY RODRIGUEZ QUINTO</v>
          </cell>
          <cell r="L2124" t="str">
            <v>SAN LORENZO AV ANDARELE  SN CALLE RIO MATAJE</v>
          </cell>
          <cell r="M2124" t="str">
            <v>0928421759</v>
          </cell>
          <cell r="N2124" t="str">
            <v>0994251011</v>
          </cell>
          <cell r="O2124" t="str">
            <v>0994251011</v>
          </cell>
          <cell r="P2124" t="str">
            <v>080501</v>
          </cell>
          <cell r="Q2124" t="str">
            <v>SAN LORENZO</v>
          </cell>
          <cell r="R2124" t="str">
            <v>ESMERALDAS</v>
          </cell>
          <cell r="S2124" t="str">
            <v>SAN LORENZO - LA FLORIDA - ANCON (PICHANGAL) (CAB. EN PALMA REAL) - MATAJE (CAB. EN SANTANDER)</v>
          </cell>
          <cell r="T2124" t="str">
            <v>TRAMACO</v>
          </cell>
          <cell r="U2124" t="str">
            <v>FLEXNETUIO_PROVINCIA</v>
          </cell>
          <cell r="V2124">
            <v>1</v>
          </cell>
          <cell r="W2124">
            <v>1</v>
          </cell>
          <cell r="X2124" t="str">
            <v>FLEXNET ECUADOR - MDELIVERY</v>
          </cell>
          <cell r="Y2124" t="str">
            <v>CALLE 28 DE JUNIO S/N Y GARCIA MORENO ENTRADA LLANO GRANDE</v>
          </cell>
        </row>
        <row r="2125">
          <cell r="A2125" t="str">
            <v>4831658</v>
          </cell>
          <cell r="B2125">
            <v>496690</v>
          </cell>
          <cell r="C2125" t="str">
            <v>4831658</v>
          </cell>
          <cell r="D2125" t="str">
            <v>MDELIVERY</v>
          </cell>
          <cell r="E2125" t="str">
            <v>DESPACHO</v>
          </cell>
          <cell r="F2125" t="str">
            <v>NORMAL</v>
          </cell>
          <cell r="G2125" t="str">
            <v>FT79899</v>
          </cell>
          <cell r="H2125">
            <v>44939</v>
          </cell>
          <cell r="I2125" t="str">
            <v>ENTREGADO</v>
          </cell>
          <cell r="J2125">
            <v>44942</v>
          </cell>
          <cell r="K2125" t="str">
            <v>PATRICIO JAVIER SOSA DIAZ</v>
          </cell>
          <cell r="L2125" t="str">
            <v>ITCHIMBIA AV GRAN COLOMBIA  SN CALLE TELMO PAZ Y MINIO</v>
          </cell>
          <cell r="M2125" t="str">
            <v>1711684272</v>
          </cell>
          <cell r="N2125" t="str">
            <v>0999795825</v>
          </cell>
          <cell r="O2125" t="str">
            <v>0983146304</v>
          </cell>
          <cell r="P2125" t="str">
            <v>170403</v>
          </cell>
          <cell r="Q2125" t="str">
            <v>QUITO</v>
          </cell>
          <cell r="R2125" t="str">
            <v>PICHINCHA</v>
          </cell>
          <cell r="S2125" t="str">
            <v>QUITO</v>
          </cell>
          <cell r="T2125" t="str">
            <v>FLEXTRANS UIO</v>
          </cell>
          <cell r="U2125" t="str">
            <v>FLEXNETUIO_LOCAL</v>
          </cell>
          <cell r="V2125">
            <v>1</v>
          </cell>
          <cell r="W2125">
            <v>1</v>
          </cell>
          <cell r="X2125" t="str">
            <v>FLEXNET ECUADOR - MDELIVERY</v>
          </cell>
          <cell r="Y2125" t="str">
            <v>CALLE 28 DE JUNIO S/N Y GARCIA MORENO ENTRADA LLANO GRANDE</v>
          </cell>
        </row>
        <row r="2126">
          <cell r="A2126" t="str">
            <v>4831913</v>
          </cell>
          <cell r="B2126">
            <v>496691</v>
          </cell>
          <cell r="C2126" t="str">
            <v>4831913</v>
          </cell>
          <cell r="D2126" t="str">
            <v>MDELIVERY</v>
          </cell>
          <cell r="E2126" t="str">
            <v>DESPACHO</v>
          </cell>
          <cell r="F2126" t="str">
            <v>NORMAL</v>
          </cell>
          <cell r="G2126" t="str">
            <v>031080004831913</v>
          </cell>
          <cell r="H2126">
            <v>44939</v>
          </cell>
          <cell r="I2126" t="str">
            <v>ENTREGADO</v>
          </cell>
          <cell r="J2126">
            <v>44942</v>
          </cell>
          <cell r="K2126" t="str">
            <v>NAYELI ALEXANDRA MACIAS VALENCIA</v>
          </cell>
          <cell r="L2126" t="str">
            <v>MILAGRO  CALLE IRMA BERNALI SN Y HUGO CABRERA</v>
          </cell>
          <cell r="M2126" t="str">
            <v>0961283850</v>
          </cell>
          <cell r="N2126" t="str">
            <v>0986318960</v>
          </cell>
          <cell r="O2126" t="str">
            <v>0986318960</v>
          </cell>
          <cell r="P2126" t="str">
            <v>091709</v>
          </cell>
          <cell r="Q2126" t="str">
            <v>MILAGRO</v>
          </cell>
          <cell r="R2126" t="str">
            <v>GUAYAS</v>
          </cell>
          <cell r="S2126" t="str">
            <v>MILAGRO</v>
          </cell>
          <cell r="T2126" t="str">
            <v>TRAMACO</v>
          </cell>
          <cell r="U2126" t="str">
            <v>FLEXNETUIO_PROVINCIA</v>
          </cell>
          <cell r="V2126">
            <v>1</v>
          </cell>
          <cell r="W2126">
            <v>1</v>
          </cell>
          <cell r="X2126" t="str">
            <v>FLEXNET ECUADOR - MDELIVERY</v>
          </cell>
          <cell r="Y2126" t="str">
            <v>CALLE 28 DE JUNIO S/N Y GARCIA MORENO ENTRADA LLANO GRANDE</v>
          </cell>
        </row>
        <row r="2127">
          <cell r="A2127" t="str">
            <v>4831933</v>
          </cell>
          <cell r="B2127">
            <v>496692</v>
          </cell>
          <cell r="C2127" t="str">
            <v>4831933</v>
          </cell>
          <cell r="D2127" t="str">
            <v>MDELIVERY</v>
          </cell>
          <cell r="E2127" t="str">
            <v>DESPACHO</v>
          </cell>
          <cell r="F2127" t="str">
            <v>NORMAL</v>
          </cell>
          <cell r="G2127" t="str">
            <v>031080004831933</v>
          </cell>
          <cell r="H2127">
            <v>44939</v>
          </cell>
          <cell r="I2127" t="str">
            <v>ENTREGADO</v>
          </cell>
          <cell r="J2127">
            <v>44942</v>
          </cell>
          <cell r="K2127" t="str">
            <v>EDISON DAVID MALDONADO ALBUJA</v>
          </cell>
          <cell r="L2127" t="str">
            <v>SAGRARIO CALLE JUAN DE SALINAS 2 63 CALLE JUAN MANUEL GRIJALVA</v>
          </cell>
          <cell r="M2127" t="str">
            <v>1002698494</v>
          </cell>
          <cell r="N2127" t="str">
            <v>0981774100</v>
          </cell>
          <cell r="O2127" t="str">
            <v>0981774100</v>
          </cell>
          <cell r="P2127" t="str">
            <v>100105</v>
          </cell>
          <cell r="Q2127" t="str">
            <v>IBARRA</v>
          </cell>
          <cell r="R2127" t="str">
            <v>IMBABURA</v>
          </cell>
          <cell r="S2127" t="str">
            <v>SAN MIGUEL DE IBARRA</v>
          </cell>
          <cell r="T2127" t="str">
            <v>TRAMACO</v>
          </cell>
          <cell r="U2127" t="str">
            <v>FLEXNETUIO_PROVINCIA</v>
          </cell>
          <cell r="V2127">
            <v>1</v>
          </cell>
          <cell r="W2127">
            <v>1</v>
          </cell>
          <cell r="X2127" t="str">
            <v>FLEXNET ECUADOR - MDELIVERY</v>
          </cell>
          <cell r="Y2127" t="str">
            <v>CALLE 28 DE JUNIO S/N Y GARCIA MORENO ENTRADA LLANO GRANDE</v>
          </cell>
        </row>
        <row r="2128">
          <cell r="A2128" t="str">
            <v>4832064</v>
          </cell>
          <cell r="B2128">
            <v>496693</v>
          </cell>
          <cell r="C2128" t="str">
            <v>4832064</v>
          </cell>
          <cell r="D2128" t="str">
            <v>MDELIVERY</v>
          </cell>
          <cell r="E2128" t="str">
            <v>DESPACHO</v>
          </cell>
          <cell r="F2128" t="str">
            <v>DERIVADO PICK UP</v>
          </cell>
          <cell r="G2128" t="str">
            <v>031080004832064</v>
          </cell>
          <cell r="H2128">
            <v>44939</v>
          </cell>
          <cell r="I2128" t="str">
            <v>ENTREGADO</v>
          </cell>
          <cell r="J2128">
            <v>44942</v>
          </cell>
          <cell r="K2128" t="str">
            <v>RAUL CRISTOBAL SANTACRUZ VIZUETE</v>
          </cell>
          <cell r="L2128" t="str">
            <v>OFICINA TRAMACO CENTRO DE TRANSFERENCIA CARCELEN</v>
          </cell>
          <cell r="M2128" t="str">
            <v>1704762861</v>
          </cell>
          <cell r="N2128" t="str">
            <v>0983122830</v>
          </cell>
          <cell r="O2128" t="str">
            <v/>
          </cell>
          <cell r="P2128" t="str">
            <v>QUITO</v>
          </cell>
          <cell r="Q2128" t="str">
            <v>QUITO</v>
          </cell>
          <cell r="R2128" t="str">
            <v>PICHINCHA</v>
          </cell>
          <cell r="T2128" t="str">
            <v>TRAMACO</v>
          </cell>
          <cell r="U2128" t="str">
            <v>FLEXNETUIO_LOCAL</v>
          </cell>
          <cell r="V2128">
            <v>1</v>
          </cell>
          <cell r="W2128">
            <v>1</v>
          </cell>
          <cell r="X2128" t="str">
            <v>FLEXNET ECUADOR - MDELIVERY</v>
          </cell>
          <cell r="Y2128" t="str">
            <v>CALLE 28 DE JUNIO S/N Y GARCIA MORENO ENTRADA LLANO GRANDE</v>
          </cell>
        </row>
        <row r="2129">
          <cell r="A2129" t="str">
            <v>4832356</v>
          </cell>
          <cell r="B2129">
            <v>496694</v>
          </cell>
          <cell r="C2129" t="str">
            <v>4832356</v>
          </cell>
          <cell r="D2129" t="str">
            <v>MDELIVERY</v>
          </cell>
          <cell r="E2129" t="str">
            <v>DESPACHO</v>
          </cell>
          <cell r="F2129" t="str">
            <v>DERIVADO PICK UP</v>
          </cell>
          <cell r="G2129" t="str">
            <v>031080004832356</v>
          </cell>
          <cell r="H2129">
            <v>44939</v>
          </cell>
          <cell r="I2129" t="str">
            <v>ENTREGADO</v>
          </cell>
          <cell r="J2129">
            <v>44942</v>
          </cell>
          <cell r="K2129" t="str">
            <v>CARLOS NAPOLEON ROCANO YUMICEBA</v>
          </cell>
          <cell r="L2129" t="str">
            <v>OFICINA TRAMACO RIOBAMBA CENTRO</v>
          </cell>
          <cell r="M2129" t="str">
            <v>0604024430</v>
          </cell>
          <cell r="N2129" t="str">
            <v>0998853188</v>
          </cell>
          <cell r="O2129" t="str">
            <v>0900000000</v>
          </cell>
          <cell r="P2129" t="str">
            <v>RIOBAMBA</v>
          </cell>
          <cell r="Q2129" t="str">
            <v>RIOBAMBA</v>
          </cell>
          <cell r="R2129" t="str">
            <v>CHIMBORAZO</v>
          </cell>
          <cell r="T2129" t="str">
            <v>TRAMACO</v>
          </cell>
          <cell r="U2129" t="str">
            <v>FLEXNETUIO_PROVINCIA</v>
          </cell>
          <cell r="V2129">
            <v>1</v>
          </cell>
          <cell r="W2129">
            <v>1</v>
          </cell>
          <cell r="X2129" t="str">
            <v>FLEXNET ECUADOR - MDELIVERY</v>
          </cell>
          <cell r="Y2129" t="str">
            <v>CALLE 28 DE JUNIO S/N Y GARCIA MORENO ENTRADA LLANO GRANDE</v>
          </cell>
        </row>
        <row r="2130">
          <cell r="A2130" t="str">
            <v>4832447</v>
          </cell>
          <cell r="B2130">
            <v>496695</v>
          </cell>
          <cell r="C2130" t="str">
            <v>4832447</v>
          </cell>
          <cell r="D2130" t="str">
            <v>MDELIVERY</v>
          </cell>
          <cell r="E2130" t="str">
            <v>DESPACHO</v>
          </cell>
          <cell r="F2130" t="str">
            <v>NORMAL</v>
          </cell>
          <cell r="G2130" t="str">
            <v>FT79877</v>
          </cell>
          <cell r="H2130">
            <v>44939</v>
          </cell>
          <cell r="I2130" t="str">
            <v>ENTREGADO</v>
          </cell>
          <cell r="J2130">
            <v>44942</v>
          </cell>
          <cell r="K2130" t="str">
            <v>Aida Carmen Rosado Navarrete</v>
          </cell>
          <cell r="L2130" t="str">
            <v>GARCIA MORENO  CALLE OCONNOR  2116 Y TUNGURAHUA</v>
          </cell>
          <cell r="M2130" t="str">
            <v>0903048783</v>
          </cell>
          <cell r="N2130" t="str">
            <v>0994427423</v>
          </cell>
          <cell r="O2130" t="str">
            <v>0994427423</v>
          </cell>
          <cell r="P2130" t="str">
            <v>090304</v>
          </cell>
          <cell r="Q2130" t="str">
            <v>GUAYAQUIL</v>
          </cell>
          <cell r="R2130" t="str">
            <v>GUAYAS</v>
          </cell>
          <cell r="S2130" t="str">
            <v>GUAYAQUIL</v>
          </cell>
          <cell r="T2130" t="str">
            <v>ITSACOURIER</v>
          </cell>
          <cell r="U2130" t="str">
            <v>FLEXNETUIO_GYE</v>
          </cell>
          <cell r="V2130">
            <v>1</v>
          </cell>
          <cell r="W2130">
            <v>1</v>
          </cell>
          <cell r="X2130" t="str">
            <v>FLEXNET ECUADOR - MDELIVERY</v>
          </cell>
          <cell r="Y2130" t="str">
            <v>CALLE 28 DE JUNIO S/N Y GARCIA MORENO ENTRADA LLANO GRANDE</v>
          </cell>
        </row>
        <row r="2131">
          <cell r="A2131" t="str">
            <v>4832542</v>
          </cell>
          <cell r="B2131">
            <v>496696</v>
          </cell>
          <cell r="C2131" t="str">
            <v>4832542</v>
          </cell>
          <cell r="D2131" t="str">
            <v>MDELIVERY</v>
          </cell>
          <cell r="E2131" t="str">
            <v>DESPACHO</v>
          </cell>
          <cell r="F2131" t="str">
            <v>NORMAL</v>
          </cell>
          <cell r="G2131" t="str">
            <v>FT79880</v>
          </cell>
          <cell r="H2131">
            <v>44939</v>
          </cell>
          <cell r="I2131" t="str">
            <v>ENTREGADO</v>
          </cell>
          <cell r="J2131">
            <v>44942</v>
          </cell>
          <cell r="K2131" t="str">
            <v>CARMEN MERCEDES PARTIDAS SANCHEZ</v>
          </cell>
          <cell r="L2131" t="str">
            <v>XIMENA COOP ESMERALDAS CHIQUITO  MZ A VILLA 43 92</v>
          </cell>
          <cell r="M2131" t="str">
            <v>0965172000</v>
          </cell>
          <cell r="N2131" t="str">
            <v>0997629399</v>
          </cell>
          <cell r="O2131" t="str">
            <v>0997629399</v>
          </cell>
          <cell r="P2131" t="str">
            <v>090203</v>
          </cell>
          <cell r="Q2131" t="str">
            <v>GUAYAQUIL</v>
          </cell>
          <cell r="R2131" t="str">
            <v>GUAYAS</v>
          </cell>
          <cell r="S2131" t="str">
            <v>GUAYAQUIL</v>
          </cell>
          <cell r="T2131" t="str">
            <v>FLEXTRANS GYE</v>
          </cell>
          <cell r="U2131" t="str">
            <v>FLEXNETUIO_GYE</v>
          </cell>
          <cell r="V2131">
            <v>1</v>
          </cell>
          <cell r="W2131">
            <v>1</v>
          </cell>
          <cell r="X2131" t="str">
            <v>FLEXNET ECUADOR - MDELIVERY</v>
          </cell>
          <cell r="Y2131" t="str">
            <v>CALLE 28 DE JUNIO S/N Y GARCIA MORENO ENTRADA LLANO GRANDE</v>
          </cell>
        </row>
        <row r="2132">
          <cell r="A2132" t="str">
            <v>4832648</v>
          </cell>
          <cell r="B2132">
            <v>496697</v>
          </cell>
          <cell r="C2132" t="str">
            <v>4832648</v>
          </cell>
          <cell r="D2132" t="str">
            <v>MDELIVERY</v>
          </cell>
          <cell r="E2132" t="str">
            <v>DESPACHO</v>
          </cell>
          <cell r="F2132" t="str">
            <v>NORMAL</v>
          </cell>
          <cell r="G2132" t="str">
            <v>031080004832648</v>
          </cell>
          <cell r="H2132">
            <v>44939</v>
          </cell>
          <cell r="I2132" t="str">
            <v>ENTREGADO</v>
          </cell>
          <cell r="J2132">
            <v>44942</v>
          </cell>
          <cell r="K2132" t="str">
            <v>SAMUEL ABRAHAM ABAD MORALES</v>
          </cell>
          <cell r="L2132" t="str">
            <v>TARQUI  VIA DAULE  KM 15</v>
          </cell>
          <cell r="M2132" t="str">
            <v>0913605267</v>
          </cell>
          <cell r="N2132" t="str">
            <v>0993359722</v>
          </cell>
          <cell r="O2132" t="str">
            <v>0993359722</v>
          </cell>
          <cell r="P2132" t="str">
            <v>090902</v>
          </cell>
          <cell r="Q2132" t="str">
            <v>GUAYAQUIL</v>
          </cell>
          <cell r="R2132" t="str">
            <v>GUAYAS</v>
          </cell>
          <cell r="S2132" t="str">
            <v>GUAYAQUIL</v>
          </cell>
          <cell r="T2132" t="str">
            <v>TRAMACO</v>
          </cell>
          <cell r="U2132" t="str">
            <v>FLEXNETUIO_GYE</v>
          </cell>
          <cell r="V2132">
            <v>1</v>
          </cell>
          <cell r="W2132">
            <v>1</v>
          </cell>
          <cell r="X2132" t="str">
            <v>FLEXNET ECUADOR - MDELIVERY</v>
          </cell>
          <cell r="Y2132" t="str">
            <v>CALLE 28 DE JUNIO S/N Y GARCIA MORENO ENTRADA LLANO GRANDE</v>
          </cell>
        </row>
        <row r="2133">
          <cell r="A2133" t="str">
            <v>4832663</v>
          </cell>
          <cell r="B2133">
            <v>496698</v>
          </cell>
          <cell r="C2133" t="str">
            <v>4832663</v>
          </cell>
          <cell r="D2133" t="str">
            <v>MDELIVERY</v>
          </cell>
          <cell r="E2133" t="str">
            <v>DESPACHO</v>
          </cell>
          <cell r="F2133" t="str">
            <v>NORMAL</v>
          </cell>
          <cell r="G2133" t="str">
            <v>031080004832663</v>
          </cell>
          <cell r="H2133">
            <v>44939</v>
          </cell>
          <cell r="I2133" t="str">
            <v>ENTREGADO</v>
          </cell>
          <cell r="J2133">
            <v>44942</v>
          </cell>
          <cell r="K2133" t="str">
            <v>Daniel Jose Villacres Sigcha</v>
          </cell>
          <cell r="L2133" t="str">
            <v>BABAHOYO CALLE JUAN AGNOLETO  SN  Y BY PASS</v>
          </cell>
          <cell r="M2133" t="str">
            <v>0917974776</v>
          </cell>
          <cell r="N2133" t="str">
            <v>0983335444</v>
          </cell>
          <cell r="O2133" t="str">
            <v>0983335444</v>
          </cell>
          <cell r="P2133" t="str">
            <v>120102</v>
          </cell>
          <cell r="Q2133" t="str">
            <v>BABAHOYO</v>
          </cell>
          <cell r="R2133" t="str">
            <v>LOS RIOS</v>
          </cell>
          <cell r="S2133" t="str">
            <v>BABAHOYO</v>
          </cell>
          <cell r="T2133" t="str">
            <v>TRAMACO</v>
          </cell>
          <cell r="U2133" t="str">
            <v>FLEXNETUIO_PROVINCIA</v>
          </cell>
          <cell r="V2133">
            <v>1</v>
          </cell>
          <cell r="W2133">
            <v>1</v>
          </cell>
          <cell r="X2133" t="str">
            <v>FLEXNET ECUADOR - MDELIVERY</v>
          </cell>
          <cell r="Y2133" t="str">
            <v>CALLE 28 DE JUNIO S/N Y GARCIA MORENO ENTRADA LLANO GRANDE</v>
          </cell>
        </row>
        <row r="2134">
          <cell r="A2134" t="str">
            <v>4832761</v>
          </cell>
          <cell r="B2134">
            <v>496699</v>
          </cell>
          <cell r="C2134" t="str">
            <v>4832761</v>
          </cell>
          <cell r="D2134" t="str">
            <v>MDELIVERY</v>
          </cell>
          <cell r="E2134" t="str">
            <v>DESPACHO</v>
          </cell>
          <cell r="F2134" t="str">
            <v>NORMAL</v>
          </cell>
          <cell r="G2134" t="str">
            <v>IC4699</v>
          </cell>
          <cell r="H2134">
            <v>44939</v>
          </cell>
          <cell r="I2134" t="str">
            <v>ENTREGADO</v>
          </cell>
          <cell r="J2134">
            <v>44942</v>
          </cell>
          <cell r="K2134" t="str">
            <v>Andrea Fernanda Quizhpe Arias</v>
          </cell>
          <cell r="L2134" t="str">
            <v>CUENCA AV SOLANO  SN  Y 12 ABRIL</v>
          </cell>
          <cell r="M2134" t="str">
            <v>0106065436</v>
          </cell>
          <cell r="N2134" t="str">
            <v>0984804208</v>
          </cell>
          <cell r="O2134" t="str">
            <v>0984804208</v>
          </cell>
          <cell r="P2134" t="str">
            <v>010203</v>
          </cell>
          <cell r="Q2134" t="str">
            <v>CUENCA</v>
          </cell>
          <cell r="R2134" t="str">
            <v>AZUAY</v>
          </cell>
          <cell r="S2134" t="str">
            <v>CUENCA</v>
          </cell>
          <cell r="T2134" t="str">
            <v>ITSACOURIER</v>
          </cell>
          <cell r="U2134" t="str">
            <v>FLEXNETUIO_PROVINCIA</v>
          </cell>
          <cell r="V2134">
            <v>1</v>
          </cell>
          <cell r="W2134">
            <v>1</v>
          </cell>
          <cell r="X2134" t="str">
            <v>FLEXNET ECUADOR - MDELIVERY</v>
          </cell>
          <cell r="Y2134" t="str">
            <v>CALLE 28 DE JUNIO S/N Y GARCIA MORENO ENTRADA LLANO GRANDE</v>
          </cell>
        </row>
        <row r="2135">
          <cell r="A2135" t="str">
            <v>4832764</v>
          </cell>
          <cell r="B2135">
            <v>496700</v>
          </cell>
          <cell r="C2135" t="str">
            <v>4832764</v>
          </cell>
          <cell r="D2135" t="str">
            <v>MDELIVERY</v>
          </cell>
          <cell r="E2135" t="str">
            <v>DESPACHO</v>
          </cell>
          <cell r="F2135" t="str">
            <v>NORMAL</v>
          </cell>
          <cell r="G2135" t="str">
            <v>FT79894</v>
          </cell>
          <cell r="H2135">
            <v>44939</v>
          </cell>
          <cell r="I2135" t="str">
            <v>ENTREGADO</v>
          </cell>
          <cell r="J2135">
            <v>44942</v>
          </cell>
          <cell r="K2135" t="str">
            <v>BYRON BLADIMIR AYENLA GUAMAN</v>
          </cell>
          <cell r="L2135" t="str">
            <v>YARUQUI AV PANAMERICA  KM  Y QUITO</v>
          </cell>
          <cell r="M2135" t="str">
            <v>1718750092</v>
          </cell>
          <cell r="N2135" t="str">
            <v>0998459006</v>
          </cell>
          <cell r="O2135" t="str">
            <v>0983843850</v>
          </cell>
          <cell r="P2135" t="str">
            <v>170908</v>
          </cell>
          <cell r="Q2135" t="str">
            <v>QUITO</v>
          </cell>
          <cell r="R2135" t="str">
            <v>PICHINCHA</v>
          </cell>
          <cell r="S2135" t="str">
            <v>YARUQUI</v>
          </cell>
          <cell r="T2135" t="str">
            <v>FLEXTRANS UIO</v>
          </cell>
          <cell r="U2135" t="str">
            <v>FLEXNETUIO_LOCAL</v>
          </cell>
          <cell r="V2135">
            <v>1</v>
          </cell>
          <cell r="W2135">
            <v>1</v>
          </cell>
          <cell r="X2135" t="str">
            <v>FLEXNET ECUADOR - MDELIVERY</v>
          </cell>
          <cell r="Y2135" t="str">
            <v>CALLE 28 DE JUNIO S/N Y GARCIA MORENO ENTRADA LLANO GRANDE</v>
          </cell>
        </row>
        <row r="2136">
          <cell r="A2136" t="str">
            <v>4832781</v>
          </cell>
          <cell r="B2136">
            <v>496701</v>
          </cell>
          <cell r="C2136" t="str">
            <v>4832781</v>
          </cell>
          <cell r="D2136" t="str">
            <v>MDELIVERY</v>
          </cell>
          <cell r="E2136" t="str">
            <v>DESPACHO</v>
          </cell>
          <cell r="F2136" t="str">
            <v>NORMAL</v>
          </cell>
          <cell r="G2136" t="str">
            <v>FT79895</v>
          </cell>
          <cell r="H2136">
            <v>44939</v>
          </cell>
          <cell r="I2136" t="str">
            <v>ENTREGADO</v>
          </cell>
          <cell r="J2136">
            <v>44942</v>
          </cell>
          <cell r="K2136" t="str">
            <v>SANDRA GABRIELA GAVILANEZ MAILA</v>
          </cell>
          <cell r="L2136" t="str">
            <v>PUENGASI CALLE MIGUEL ANGEL ZAMBRANO  E20 36 Y CASPICARA</v>
          </cell>
          <cell r="M2136" t="str">
            <v>1716973761</v>
          </cell>
          <cell r="N2136" t="str">
            <v>0995550362</v>
          </cell>
          <cell r="O2136" t="str">
            <v>0995550362</v>
          </cell>
          <cell r="P2136" t="str">
            <v>170405</v>
          </cell>
          <cell r="Q2136" t="str">
            <v>QUITO</v>
          </cell>
          <cell r="R2136" t="str">
            <v>PICHINCHA</v>
          </cell>
          <cell r="S2136" t="str">
            <v>QUITO</v>
          </cell>
          <cell r="T2136" t="str">
            <v>FLEXTRANS UIO</v>
          </cell>
          <cell r="U2136" t="str">
            <v>FLEXNETUIO_LOCAL</v>
          </cell>
          <cell r="V2136">
            <v>1</v>
          </cell>
          <cell r="W2136">
            <v>1</v>
          </cell>
          <cell r="X2136" t="str">
            <v>FLEXNET ECUADOR - MDELIVERY</v>
          </cell>
          <cell r="Y2136" t="str">
            <v>CALLE 28 DE JUNIO S/N Y GARCIA MORENO ENTRADA LLANO GRANDE</v>
          </cell>
        </row>
        <row r="2137">
          <cell r="A2137" t="str">
            <v>4832822</v>
          </cell>
          <cell r="B2137">
            <v>496702</v>
          </cell>
          <cell r="C2137" t="str">
            <v>4832822</v>
          </cell>
          <cell r="D2137" t="str">
            <v>MDELIVERY</v>
          </cell>
          <cell r="E2137" t="str">
            <v>DESPACHO</v>
          </cell>
          <cell r="F2137" t="str">
            <v>DERIVADO PICK UP</v>
          </cell>
          <cell r="G2137" t="str">
            <v>031080004832822</v>
          </cell>
          <cell r="H2137">
            <v>44939</v>
          </cell>
          <cell r="I2137" t="str">
            <v>ENTREGADO</v>
          </cell>
          <cell r="J2137">
            <v>44943</v>
          </cell>
          <cell r="K2137" t="str">
            <v>SANDRA JAQUELINE RODRIGUEZ PINARGOTE</v>
          </cell>
          <cell r="L2137" t="str">
            <v>OFICINA TRAMACO PORTOVIEJO CENTRO DE DISTRIBUCION</v>
          </cell>
          <cell r="M2137" t="str">
            <v>1310331788</v>
          </cell>
          <cell r="N2137" t="str">
            <v>0995918903</v>
          </cell>
          <cell r="O2137" t="str">
            <v>0995918903</v>
          </cell>
          <cell r="P2137" t="str">
            <v>PORTOVIEJO</v>
          </cell>
          <cell r="Q2137" t="str">
            <v>PORTOVIEJO</v>
          </cell>
          <cell r="R2137" t="str">
            <v>MANABI</v>
          </cell>
          <cell r="T2137" t="str">
            <v>TRAMACO</v>
          </cell>
          <cell r="U2137" t="str">
            <v>FLEXNETUIO_PROVINCIA</v>
          </cell>
          <cell r="V2137">
            <v>1</v>
          </cell>
          <cell r="W2137">
            <v>1</v>
          </cell>
          <cell r="X2137" t="str">
            <v>FLEXNET ECUADOR - MDELIVERY</v>
          </cell>
          <cell r="Y2137" t="str">
            <v>CALLE 28 DE JUNIO S/N Y GARCIA MORENO ENTRADA LLANO GRANDE</v>
          </cell>
        </row>
        <row r="2138">
          <cell r="A2138" t="str">
            <v>4832833</v>
          </cell>
          <cell r="B2138">
            <v>496703</v>
          </cell>
          <cell r="C2138" t="str">
            <v>4832833</v>
          </cell>
          <cell r="D2138" t="str">
            <v>MDELIVERY</v>
          </cell>
          <cell r="E2138" t="str">
            <v>DESPACHO</v>
          </cell>
          <cell r="F2138" t="str">
            <v>DERIVADO PICK UP</v>
          </cell>
          <cell r="G2138" t="str">
            <v>031080004832833</v>
          </cell>
          <cell r="H2138">
            <v>44939</v>
          </cell>
          <cell r="I2138" t="str">
            <v>ENTREGADO</v>
          </cell>
          <cell r="J2138">
            <v>44943</v>
          </cell>
          <cell r="K2138" t="str">
            <v>SANDRA JAQUELINE RODRIGUEZ PINARGOTE</v>
          </cell>
          <cell r="L2138" t="str">
            <v>OFICINA TRAMACO PORTOVIEJO CENTRO DE DISTRIBUCION</v>
          </cell>
          <cell r="M2138" t="str">
            <v>1310331788</v>
          </cell>
          <cell r="N2138" t="str">
            <v>0995918903</v>
          </cell>
          <cell r="O2138" t="str">
            <v>0995918903</v>
          </cell>
          <cell r="P2138" t="str">
            <v>PORTOVIEJO</v>
          </cell>
          <cell r="Q2138" t="str">
            <v>PORTOVIEJO</v>
          </cell>
          <cell r="R2138" t="str">
            <v>MANABI</v>
          </cell>
          <cell r="T2138" t="str">
            <v>TRAMACO</v>
          </cell>
          <cell r="U2138" t="str">
            <v>FLEXNETUIO_PROVINCIA</v>
          </cell>
          <cell r="V2138">
            <v>1</v>
          </cell>
          <cell r="W2138">
            <v>1</v>
          </cell>
          <cell r="X2138" t="str">
            <v>FLEXNET ECUADOR - MDELIVERY</v>
          </cell>
          <cell r="Y2138" t="str">
            <v>CALLE 28 DE JUNIO S/N Y GARCIA MORENO ENTRADA LLANO GRANDE</v>
          </cell>
        </row>
        <row r="2139">
          <cell r="A2139" t="str">
            <v>4832837</v>
          </cell>
          <cell r="B2139">
            <v>496704</v>
          </cell>
          <cell r="C2139" t="str">
            <v>4832837</v>
          </cell>
          <cell r="D2139" t="str">
            <v>MDELIVERY</v>
          </cell>
          <cell r="E2139" t="str">
            <v>DESPACHO</v>
          </cell>
          <cell r="F2139" t="str">
            <v>DERIVADO PICK UP</v>
          </cell>
          <cell r="G2139" t="str">
            <v>031080004832837</v>
          </cell>
          <cell r="H2139">
            <v>44939</v>
          </cell>
          <cell r="I2139" t="str">
            <v>ENTREGADO</v>
          </cell>
          <cell r="J2139">
            <v>44943</v>
          </cell>
          <cell r="K2139" t="str">
            <v>SANDRA JAQUELINE RODRIGUEZ PINARGOTE</v>
          </cell>
          <cell r="L2139" t="str">
            <v>OFICINA TRAMACO PORTOVIEJO CENTRO DE DISTRIBUCION</v>
          </cell>
          <cell r="M2139" t="str">
            <v>1310331788</v>
          </cell>
          <cell r="N2139" t="str">
            <v>0995918903</v>
          </cell>
          <cell r="O2139" t="str">
            <v>0995918903</v>
          </cell>
          <cell r="P2139" t="str">
            <v>PORTOVIEJO</v>
          </cell>
          <cell r="Q2139" t="str">
            <v>PORTOVIEJO</v>
          </cell>
          <cell r="R2139" t="str">
            <v>MANABI</v>
          </cell>
          <cell r="T2139" t="str">
            <v>TRAMACO</v>
          </cell>
          <cell r="U2139" t="str">
            <v>FLEXNETUIO_PROVINCIA</v>
          </cell>
          <cell r="V2139">
            <v>1</v>
          </cell>
          <cell r="W2139">
            <v>1</v>
          </cell>
          <cell r="X2139" t="str">
            <v>FLEXNET ECUADOR - MDELIVERY</v>
          </cell>
          <cell r="Y2139" t="str">
            <v>CALLE 28 DE JUNIO S/N Y GARCIA MORENO ENTRADA LLANO GRANDE</v>
          </cell>
        </row>
        <row r="2140">
          <cell r="A2140" t="str">
            <v>4832866</v>
          </cell>
          <cell r="B2140">
            <v>496705</v>
          </cell>
          <cell r="C2140" t="str">
            <v>4832866</v>
          </cell>
          <cell r="D2140" t="str">
            <v>MDELIVERY</v>
          </cell>
          <cell r="E2140" t="str">
            <v>DESPACHO</v>
          </cell>
          <cell r="F2140" t="str">
            <v>NORMAL</v>
          </cell>
          <cell r="G2140" t="str">
            <v>IC4700</v>
          </cell>
          <cell r="H2140">
            <v>44939</v>
          </cell>
          <cell r="I2140" t="str">
            <v>ENTREGADO</v>
          </cell>
          <cell r="J2140">
            <v>44943</v>
          </cell>
          <cell r="K2140" t="str">
            <v>MIGUEL ANGEL BARBECHO LOPEZ</v>
          </cell>
          <cell r="L2140" t="str">
            <v>RICAURTE AV ANTONIO RICAURTE  SN</v>
          </cell>
          <cell r="M2140" t="str">
            <v>0100950856</v>
          </cell>
          <cell r="N2140" t="str">
            <v>0983180065</v>
          </cell>
          <cell r="O2140" t="str">
            <v>0983180065</v>
          </cell>
          <cell r="P2140" t="str">
            <v>010108</v>
          </cell>
          <cell r="Q2140" t="str">
            <v>CUENCA</v>
          </cell>
          <cell r="R2140" t="str">
            <v>AZUAY</v>
          </cell>
          <cell r="S2140" t="str">
            <v>LLACAO - RICAURTE</v>
          </cell>
          <cell r="T2140" t="str">
            <v>ITSACOURIER</v>
          </cell>
          <cell r="U2140" t="str">
            <v>FLEXNETUIO_PROVINCIA</v>
          </cell>
          <cell r="V2140">
            <v>1</v>
          </cell>
          <cell r="W2140">
            <v>1</v>
          </cell>
          <cell r="X2140" t="str">
            <v>FLEXNET ECUADOR - MDELIVERY</v>
          </cell>
          <cell r="Y2140" t="str">
            <v>CALLE 28 DE JUNIO S/N Y GARCIA MORENO ENTRADA LLANO GRANDE</v>
          </cell>
        </row>
        <row r="2141">
          <cell r="A2141" t="str">
            <v>4832924</v>
          </cell>
          <cell r="B2141">
            <v>496706</v>
          </cell>
          <cell r="C2141" t="str">
            <v>4832924</v>
          </cell>
          <cell r="D2141" t="str">
            <v>MDELIVERY</v>
          </cell>
          <cell r="E2141" t="str">
            <v>DESPACHO</v>
          </cell>
          <cell r="F2141" t="str">
            <v>DERIVADO PICK UP</v>
          </cell>
          <cell r="G2141" t="str">
            <v>031080004832924</v>
          </cell>
          <cell r="H2141">
            <v>44939</v>
          </cell>
          <cell r="I2141" t="str">
            <v>ENTREGADO</v>
          </cell>
          <cell r="J2141">
            <v>44942</v>
          </cell>
          <cell r="K2141" t="str">
            <v>John Fernando Quijije Guaman</v>
          </cell>
          <cell r="L2141" t="str">
            <v>OFICINA TRAMACO CENTRO DE DISTRIBUCION VIA A DAULE</v>
          </cell>
          <cell r="M2141" t="str">
            <v>0929676229</v>
          </cell>
          <cell r="N2141" t="str">
            <v>0962044709</v>
          </cell>
          <cell r="O2141" t="str">
            <v/>
          </cell>
          <cell r="P2141" t="str">
            <v>GUAYAQUIL</v>
          </cell>
          <cell r="Q2141" t="str">
            <v>GUAYAQUIL</v>
          </cell>
          <cell r="R2141" t="str">
            <v>GUAYAS</v>
          </cell>
          <cell r="T2141" t="str">
            <v>TRAMACO</v>
          </cell>
          <cell r="U2141" t="str">
            <v>FLEXNETUIO_GYE</v>
          </cell>
          <cell r="V2141">
            <v>1</v>
          </cell>
          <cell r="W2141">
            <v>1</v>
          </cell>
          <cell r="X2141" t="str">
            <v>FLEXNET ECUADOR - MDELIVERY</v>
          </cell>
          <cell r="Y2141" t="str">
            <v>CALLE 28 DE JUNIO S/N Y GARCIA MORENO ENTRADA LLANO GRANDE</v>
          </cell>
        </row>
        <row r="2142">
          <cell r="A2142" t="str">
            <v>4833118</v>
          </cell>
          <cell r="B2142">
            <v>496707</v>
          </cell>
          <cell r="C2142" t="str">
            <v>4833118</v>
          </cell>
          <cell r="D2142" t="str">
            <v>MDELIVERY</v>
          </cell>
          <cell r="E2142" t="str">
            <v>DESPACHO</v>
          </cell>
          <cell r="F2142" t="str">
            <v>NORMAL</v>
          </cell>
          <cell r="G2142" t="str">
            <v>FT79907</v>
          </cell>
          <cell r="H2142">
            <v>44939</v>
          </cell>
          <cell r="I2142" t="str">
            <v>ENTREGADO</v>
          </cell>
          <cell r="J2142">
            <v>44942</v>
          </cell>
          <cell r="K2142" t="str">
            <v>ALCOCER ARIAS DIEGO RAMIRO</v>
          </cell>
          <cell r="L2142" t="str">
            <v>KENNEDY  CALLE MIGUEL ALVARES CORTEZ  OE289  Y SANTIAGO VIDELA</v>
          </cell>
          <cell r="M2142" t="str">
            <v>1709263170</v>
          </cell>
          <cell r="N2142" t="str">
            <v>0995655950</v>
          </cell>
          <cell r="O2142" t="str">
            <v>0995655950</v>
          </cell>
          <cell r="P2142" t="str">
            <v>170512</v>
          </cell>
          <cell r="Q2142" t="str">
            <v>QUITO</v>
          </cell>
          <cell r="R2142" t="str">
            <v>PICHINCHA</v>
          </cell>
          <cell r="S2142" t="str">
            <v>QUITO</v>
          </cell>
          <cell r="T2142" t="str">
            <v>FLEXTRANS UIO</v>
          </cell>
          <cell r="U2142" t="str">
            <v>FLEXNETUIO_LOCAL</v>
          </cell>
          <cell r="V2142">
            <v>1</v>
          </cell>
          <cell r="W2142">
            <v>1</v>
          </cell>
          <cell r="X2142" t="str">
            <v>FLEXNET ECUADOR - MDELIVERY</v>
          </cell>
          <cell r="Y2142" t="str">
            <v>CALLE 28 DE JUNIO S/N Y GARCIA MORENO ENTRADA LLANO GRANDE</v>
          </cell>
        </row>
        <row r="2143">
          <cell r="A2143" t="str">
            <v>4833245</v>
          </cell>
          <cell r="B2143">
            <v>496708</v>
          </cell>
          <cell r="C2143" t="str">
            <v>4833245</v>
          </cell>
          <cell r="D2143" t="str">
            <v>MDELIVERY</v>
          </cell>
          <cell r="E2143" t="str">
            <v>DESPACHO</v>
          </cell>
          <cell r="F2143" t="str">
            <v>NORMAL</v>
          </cell>
          <cell r="G2143" t="str">
            <v>FT79904</v>
          </cell>
          <cell r="H2143">
            <v>44939</v>
          </cell>
          <cell r="I2143" t="str">
            <v>ENTREGADO</v>
          </cell>
          <cell r="J2143">
            <v>44943</v>
          </cell>
          <cell r="K2143" t="str">
            <v>EVELIN KARINA CRUZ TORRES</v>
          </cell>
          <cell r="L2143" t="str">
            <v>LA MENA  CALLE OE8B  S15 122  Y CALLE OE8A</v>
          </cell>
          <cell r="M2143" t="str">
            <v>1723661359</v>
          </cell>
          <cell r="N2143" t="str">
            <v>0984680273</v>
          </cell>
          <cell r="O2143" t="str">
            <v>0984680273</v>
          </cell>
          <cell r="P2143" t="str">
            <v>170607</v>
          </cell>
          <cell r="Q2143" t="str">
            <v>QUITO</v>
          </cell>
          <cell r="R2143" t="str">
            <v>PICHINCHA</v>
          </cell>
          <cell r="S2143" t="str">
            <v>QUITO</v>
          </cell>
          <cell r="T2143" t="str">
            <v>FLEXTRANS UIO</v>
          </cell>
          <cell r="U2143" t="str">
            <v>FLEXNETUIO_LOCAL</v>
          </cell>
          <cell r="V2143">
            <v>1</v>
          </cell>
          <cell r="W2143">
            <v>1</v>
          </cell>
          <cell r="X2143" t="str">
            <v>FLEXNET ECUADOR - MDELIVERY</v>
          </cell>
          <cell r="Y2143" t="str">
            <v>CALLE 28 DE JUNIO S/N Y GARCIA MORENO ENTRADA LLANO GRANDE</v>
          </cell>
        </row>
        <row r="2144">
          <cell r="A2144" t="str">
            <v>4798833</v>
          </cell>
          <cell r="B2144">
            <v>496674</v>
          </cell>
          <cell r="C2144" t="str">
            <v>4798833</v>
          </cell>
          <cell r="D2144" t="str">
            <v>MDELIVERY</v>
          </cell>
          <cell r="E2144" t="str">
            <v>DESPACHO</v>
          </cell>
          <cell r="F2144" t="str">
            <v>NORMAL</v>
          </cell>
          <cell r="G2144" t="str">
            <v>031080004798833</v>
          </cell>
          <cell r="H2144">
            <v>44939</v>
          </cell>
          <cell r="I2144" t="str">
            <v>ENTREGADO</v>
          </cell>
          <cell r="J2144">
            <v>44942</v>
          </cell>
          <cell r="K2144" t="str">
            <v>RONALD MIGUEL RODRIGUEZ CHILA</v>
          </cell>
          <cell r="L2144" t="str">
            <v>BABAHOYO CALLE GRAL BARONA SN CALLE 27 DE MAYO</v>
          </cell>
          <cell r="M2144" t="str">
            <v>1722587456</v>
          </cell>
          <cell r="N2144" t="str">
            <v>0969866825</v>
          </cell>
          <cell r="O2144" t="str">
            <v>0969866825</v>
          </cell>
          <cell r="P2144" t="str">
            <v>120105</v>
          </cell>
          <cell r="Q2144" t="str">
            <v>BABAHOYO</v>
          </cell>
          <cell r="R2144" t="str">
            <v>LOS RIOS</v>
          </cell>
          <cell r="S2144" t="str">
            <v>BABAHOYO</v>
          </cell>
          <cell r="T2144" t="str">
            <v>TRAMACO</v>
          </cell>
          <cell r="U2144" t="str">
            <v>FLEXNETUIO_PROVINCIA</v>
          </cell>
          <cell r="V2144">
            <v>1</v>
          </cell>
          <cell r="W2144">
            <v>1</v>
          </cell>
          <cell r="X2144" t="str">
            <v>FLEXNET ECUADOR - MDELIVERY</v>
          </cell>
          <cell r="Y2144" t="str">
            <v>CALLE 28 DE JUNIO S/N Y GARCIA MORENO ENTRADA LLANO GRANDE</v>
          </cell>
        </row>
        <row r="2145">
          <cell r="A2145" t="str">
            <v>4807962</v>
          </cell>
          <cell r="B2145">
            <v>496675</v>
          </cell>
          <cell r="C2145" t="str">
            <v>4807962</v>
          </cell>
          <cell r="D2145" t="str">
            <v>MDELIVERY</v>
          </cell>
          <cell r="E2145" t="str">
            <v>DESPACHO</v>
          </cell>
          <cell r="F2145" t="str">
            <v>NORMAL</v>
          </cell>
          <cell r="G2145" t="str">
            <v>031080004807962</v>
          </cell>
          <cell r="H2145">
            <v>44939</v>
          </cell>
          <cell r="I2145" t="str">
            <v>ENTREGADO</v>
          </cell>
          <cell r="J2145">
            <v>44942</v>
          </cell>
          <cell r="K2145" t="str">
            <v>JONATHAN DANIEL ONOFRE MARTINEZ</v>
          </cell>
          <cell r="L2145" t="str">
            <v>LA AURORA AV VIAL 8 SN AV LEON FEBRES CORDERO</v>
          </cell>
          <cell r="M2145" t="str">
            <v>0941076820</v>
          </cell>
          <cell r="N2145" t="str">
            <v>0984049763</v>
          </cell>
          <cell r="O2145" t="str">
            <v>0984049763</v>
          </cell>
          <cell r="P2145" t="str">
            <v>091901</v>
          </cell>
          <cell r="Q2145" t="str">
            <v>DAULE</v>
          </cell>
          <cell r="R2145" t="str">
            <v>GUAYAS</v>
          </cell>
          <cell r="S2145" t="str">
            <v>DAULE</v>
          </cell>
          <cell r="T2145" t="str">
            <v>TRAMACO</v>
          </cell>
          <cell r="V2145">
            <v>1</v>
          </cell>
          <cell r="W2145">
            <v>1</v>
          </cell>
          <cell r="X2145" t="str">
            <v>FLEXNET ECUADOR - MDELIVERY</v>
          </cell>
          <cell r="Y2145" t="str">
            <v>CALLE 28 DE JUNIO S/N Y GARCIA MORENO ENTRADA LLANO GRANDE</v>
          </cell>
        </row>
        <row r="2146">
          <cell r="A2146" t="str">
            <v>RETCONECEL_UIO003</v>
          </cell>
          <cell r="B2146">
            <v>496673</v>
          </cell>
          <cell r="C2146" t="str">
            <v>RETCONECEL_UIO003</v>
          </cell>
          <cell r="D2146" t="str">
            <v>CONECEL_DOCUMENTOS</v>
          </cell>
          <cell r="E2146" t="str">
            <v>DESPACHO</v>
          </cell>
          <cell r="F2146" t="str">
            <v>NORMAL</v>
          </cell>
          <cell r="G2146" t="str">
            <v/>
          </cell>
          <cell r="H2146">
            <v>44939</v>
          </cell>
          <cell r="I2146" t="str">
            <v>COORDINADO</v>
          </cell>
          <cell r="J2146">
            <v>44939</v>
          </cell>
          <cell r="K2146" t="str">
            <v>FLEXNET UIO</v>
          </cell>
          <cell r="L2146" t="str">
            <v>PANAMERICANA NORTE KM 12 1/2, 28 DE JUNIO Y GARCIA MORENO, QUITO 170208</v>
          </cell>
          <cell r="M2146" t="str">
            <v>1722539507</v>
          </cell>
          <cell r="N2146" t="str">
            <v>986752846</v>
          </cell>
          <cell r="O2146" t="str">
            <v/>
          </cell>
          <cell r="P2146" t="str">
            <v>QUITO</v>
          </cell>
          <cell r="Q2146" t="str">
            <v>QUITO</v>
          </cell>
          <cell r="R2146" t="str">
            <v>PICHINCHA</v>
          </cell>
          <cell r="V2146">
            <v>1</v>
          </cell>
          <cell r="W2146">
            <v>1</v>
          </cell>
          <cell r="X2146" t="str">
            <v>CONECEL</v>
          </cell>
          <cell r="Y2146" t="str">
            <v>AV. AMAZONAS N44-124 Y LUIS BARBERY, EDIFICIO COLOR BLANCO</v>
          </cell>
        </row>
        <row r="2147">
          <cell r="A2147" t="str">
            <v>98809635</v>
          </cell>
          <cell r="B2147">
            <v>496671</v>
          </cell>
          <cell r="C2147" t="str">
            <v>98809635</v>
          </cell>
          <cell r="D2147" t="str">
            <v>HYCITE</v>
          </cell>
          <cell r="E2147" t="str">
            <v>DESPACHO</v>
          </cell>
          <cell r="F2147" t="str">
            <v>NORMAL</v>
          </cell>
          <cell r="G2147" t="str">
            <v>031002004179327</v>
          </cell>
          <cell r="H2147">
            <v>44939</v>
          </cell>
          <cell r="I2147" t="str">
            <v>ENTREGADO</v>
          </cell>
          <cell r="J2147">
            <v>44942</v>
          </cell>
          <cell r="K2147" t="str">
            <v>MAINA ANABEL MORAN CHAGUAY</v>
          </cell>
          <cell r="L2147" t="str">
            <v>CALLE AURORA ESTRADA Y 24 DE JUNIO, SAN JUAN PUEBLO VIEJO / PROVINCIA: LOS RIOS / CANTON: SAN JUAN / PARROQUIA: SAN JUAN</v>
          </cell>
          <cell r="M2147" t="str">
            <v/>
          </cell>
          <cell r="N2147" t="str">
            <v>0939632317</v>
          </cell>
          <cell r="O2147" t="str">
            <v>0939632317</v>
          </cell>
          <cell r="P2147" t="str">
            <v>120205</v>
          </cell>
          <cell r="Q2147" t="str">
            <v>PUEBLOVIEJO</v>
          </cell>
          <cell r="R2147" t="str">
            <v>LOS RIOS</v>
          </cell>
          <cell r="S2147" t="str">
            <v>SAN JUAN</v>
          </cell>
          <cell r="T2147" t="str">
            <v>TRAMACO</v>
          </cell>
          <cell r="U2147" t="str">
            <v>FLEXNETUIO_PROVINCIA</v>
          </cell>
          <cell r="V2147">
            <v>1</v>
          </cell>
          <cell r="W2147">
            <v>7.5</v>
          </cell>
          <cell r="X2147" t="str">
            <v>HYCITE QUITO</v>
          </cell>
          <cell r="Y2147" t="str">
            <v>FLEX NET CALLE 28 DE JUNIO S/N Y GARCIA MORENO ENTRADA LLANO GRANDE</v>
          </cell>
        </row>
        <row r="2148">
          <cell r="A2148" t="str">
            <v>98814741</v>
          </cell>
          <cell r="B2148">
            <v>496672</v>
          </cell>
          <cell r="C2148" t="str">
            <v>98814741</v>
          </cell>
          <cell r="D2148" t="str">
            <v>HYCITE</v>
          </cell>
          <cell r="E2148" t="str">
            <v>DESPACHO</v>
          </cell>
          <cell r="F2148" t="str">
            <v>NORMAL</v>
          </cell>
          <cell r="G2148" t="str">
            <v>031002004179328</v>
          </cell>
          <cell r="H2148">
            <v>44939</v>
          </cell>
          <cell r="I2148" t="str">
            <v>ENTREGADO</v>
          </cell>
          <cell r="J2148">
            <v>44942</v>
          </cell>
          <cell r="K2148" t="str">
            <v>ROSA NANCY VARGAS / CECILIA ELIZABETH CAZARES CEVALLOS</v>
          </cell>
          <cell r="L2148" t="str">
            <v>VERACRUZ, PARQUE CENTRAL / PROVINCIA: PASTAZA / CANTON: PUYO / PARROQUIA: EL PUYO / LOCALIDAD: VERACRUZ</v>
          </cell>
          <cell r="N2148" t="str">
            <v>0999019355</v>
          </cell>
          <cell r="O2148" t="str">
            <v>0999019355</v>
          </cell>
          <cell r="P2148" t="str">
            <v>160101</v>
          </cell>
          <cell r="Q2148" t="str">
            <v>PUYO</v>
          </cell>
          <cell r="R2148" t="str">
            <v>PASTAZA</v>
          </cell>
          <cell r="S2148" t="str">
            <v>PUYO</v>
          </cell>
          <cell r="T2148" t="str">
            <v>TRAMACO</v>
          </cell>
          <cell r="U2148" t="str">
            <v>FLEXNETUIO_PROVINCIA</v>
          </cell>
          <cell r="V2148">
            <v>1</v>
          </cell>
          <cell r="W2148">
            <v>6.1</v>
          </cell>
          <cell r="X2148" t="str">
            <v>HYCITE QUITO</v>
          </cell>
          <cell r="Y2148" t="str">
            <v>FLEX NET CALLE 28 DE JUNIO S/N Y GARCIA MORENO ENTRADA LLANO GRANDE</v>
          </cell>
        </row>
        <row r="2149">
          <cell r="A2149" t="str">
            <v>20003066624416</v>
          </cell>
          <cell r="B2149">
            <v>496669</v>
          </cell>
          <cell r="C2149" t="str">
            <v>20003066624416</v>
          </cell>
          <cell r="D2149" t="str">
            <v>CONECEL</v>
          </cell>
          <cell r="E2149" t="str">
            <v>DESPACHO</v>
          </cell>
          <cell r="F2149" t="str">
            <v>NORMAL</v>
          </cell>
          <cell r="H2149">
            <v>44939</v>
          </cell>
          <cell r="I2149" t="str">
            <v>INCIDENCIA</v>
          </cell>
          <cell r="J2149">
            <v>44943</v>
          </cell>
          <cell r="K2149" t="str">
            <v>RIVADENEIRA VALLEJO OSCAR FIDEL</v>
          </cell>
          <cell r="L2149" t="str">
            <v>FLEXNET PROV RG/AM DIR2 PICHINCHA QUITO PQ/CUMBAYA AV SIMON BOLIVAR Y 28 C FABRICA HORMIGONERA DEP INDUSTRIAL CL AMARILLO REF: FRENTE AL COMPLEJO DEPORTIVO LIBERTADORES DE AMERICA</v>
          </cell>
          <cell r="M2149" t="str">
            <v>1713508826</v>
          </cell>
          <cell r="N2149" t="str">
            <v>992991956</v>
          </cell>
          <cell r="P2149" t="str">
            <v>QUITO</v>
          </cell>
          <cell r="Q2149" t="str">
            <v>QUITO</v>
          </cell>
          <cell r="R2149" t="str">
            <v>PICHINCHA</v>
          </cell>
          <cell r="T2149" t="str">
            <v>FLEXTRANS UIO</v>
          </cell>
          <cell r="U2149" t="str">
            <v>FLEXNETUIO_LOCAL</v>
          </cell>
          <cell r="V2149">
            <v>2</v>
          </cell>
          <cell r="W2149">
            <v>2</v>
          </cell>
          <cell r="X2149" t="str">
            <v>FLEXNET</v>
          </cell>
          <cell r="Y2149" t="str">
            <v>FLEX NET CALLE 28 DE JUNIO S/N Y GARCIA MORENO ENTRADA LLANO GRANDE</v>
          </cell>
        </row>
        <row r="2150">
          <cell r="A2150" t="str">
            <v>BREDEVDOC0009</v>
          </cell>
          <cell r="B2150">
            <v>496667</v>
          </cell>
          <cell r="C2150" t="str">
            <v>BREDEVDOC0009</v>
          </cell>
          <cell r="D2150" t="str">
            <v>CONECEL_DOCUMENTOS</v>
          </cell>
          <cell r="E2150" t="str">
            <v>DESPACHO</v>
          </cell>
          <cell r="G2150" t="str">
            <v>FT79729</v>
          </cell>
          <cell r="H2150">
            <v>44939</v>
          </cell>
          <cell r="I2150" t="str">
            <v>ENTREGADO</v>
          </cell>
          <cell r="J2150">
            <v>44939</v>
          </cell>
          <cell r="K2150" t="str">
            <v>OFICINAS BRELDYNG</v>
          </cell>
          <cell r="L2150" t="str">
            <v>OFC BRELDYNG CALLE 7MO PASAJE 37ª Y V. EMILIO ROMERO, BODEGAS DE FERRETERIA ESPINOZA, BODEGA #8 (EXACTAMENTE QUEDA EN LA JUAN TANCA MARENGO KM. 4.5 PASANDO LA COCA COLA</v>
          </cell>
          <cell r="P2150" t="str">
            <v>GUAYAQUIL</v>
          </cell>
          <cell r="Q2150" t="str">
            <v>GUAYAQUIL</v>
          </cell>
          <cell r="R2150" t="str">
            <v>GUAYAS</v>
          </cell>
          <cell r="T2150" t="str">
            <v>FLEXTRANS GYE</v>
          </cell>
          <cell r="U2150" t="str">
            <v>FLEXNETUIO_GYE</v>
          </cell>
          <cell r="V2150">
            <v>1</v>
          </cell>
          <cell r="W2150">
            <v>1</v>
          </cell>
          <cell r="X2150" t="str">
            <v>FLEXNET</v>
          </cell>
          <cell r="Y2150" t="str">
            <v>KM 8 Y MEDIO VIA DAULE COOP JUAN MONTALVO</v>
          </cell>
        </row>
        <row r="2151">
          <cell r="A2151" t="str">
            <v>53346</v>
          </cell>
          <cell r="B2151">
            <v>496666</v>
          </cell>
          <cell r="C2151" t="str">
            <v>53346</v>
          </cell>
          <cell r="D2151" t="str">
            <v>DEGSO</v>
          </cell>
          <cell r="E2151" t="str">
            <v>DESPACHO</v>
          </cell>
          <cell r="F2151" t="str">
            <v>NORMAL</v>
          </cell>
          <cell r="G2151" t="str">
            <v>FT79817</v>
          </cell>
          <cell r="H2151">
            <v>44939</v>
          </cell>
          <cell r="I2151" t="str">
            <v>ENTREGADO</v>
          </cell>
          <cell r="J2151">
            <v>44942</v>
          </cell>
          <cell r="K2151" t="str">
            <v>ZOETISECUADOR CIA. LTDA.</v>
          </cell>
          <cell r="L2151" t="str">
            <v>DIRECCION: AV DE LOS SHYRIS N32-44 Y AV 6 DE DICIEMBRE - ATENCION ELIZABETH TRUJILLO  0980 31 3938</v>
          </cell>
          <cell r="M2151" t="str">
            <v>1792391091001</v>
          </cell>
          <cell r="N2151" t="str">
            <v>99-832-0225</v>
          </cell>
          <cell r="O2151" t="str">
            <v>99-832-0225</v>
          </cell>
          <cell r="P2151" t="str">
            <v>170301</v>
          </cell>
          <cell r="Q2151" t="str">
            <v>QUITO</v>
          </cell>
          <cell r="R2151" t="str">
            <v>PICHINCHA</v>
          </cell>
          <cell r="S2151" t="str">
            <v>QUITO</v>
          </cell>
          <cell r="T2151" t="str">
            <v>FLEXTRANS UIO</v>
          </cell>
          <cell r="U2151" t="str">
            <v>FLEXNETUIO_LOCAL</v>
          </cell>
          <cell r="V2151">
            <v>2</v>
          </cell>
          <cell r="W2151">
            <v>11.7</v>
          </cell>
          <cell r="X2151" t="str">
            <v>FLEXNET</v>
          </cell>
          <cell r="Y2151" t="str">
            <v>FLEX NET CALLE 28 DE JUNIO S/N Y GARCIA MORENO ENTRADA LLANO GRANDE</v>
          </cell>
        </row>
        <row r="2152">
          <cell r="A2152" t="str">
            <v>53345</v>
          </cell>
          <cell r="B2152">
            <v>496665</v>
          </cell>
          <cell r="C2152" t="str">
            <v>53345</v>
          </cell>
          <cell r="D2152" t="str">
            <v>DEGSO</v>
          </cell>
          <cell r="E2152" t="str">
            <v>DESPACHO</v>
          </cell>
          <cell r="F2152" t="str">
            <v>NORMAL</v>
          </cell>
          <cell r="G2152" t="str">
            <v>FT79816</v>
          </cell>
          <cell r="H2152">
            <v>44939</v>
          </cell>
          <cell r="I2152" t="str">
            <v>ENTREGADO</v>
          </cell>
          <cell r="J2152">
            <v>44943</v>
          </cell>
          <cell r="K2152" t="str">
            <v>CANTOS PIHUAVE GLENDA VERONICA</v>
          </cell>
          <cell r="L2152" t="str">
            <v xml:space="preserve"> Quito - Beethoven E1-154 y Pablo Casals en oficina de Cleanstar S.A., contactoPedro Ayala,099513533</v>
          </cell>
          <cell r="M2152" t="str">
            <v>#N/A</v>
          </cell>
          <cell r="N2152" t="str">
            <v>99-832-0225</v>
          </cell>
          <cell r="O2152" t="str">
            <v>99-832-0225</v>
          </cell>
          <cell r="P2152" t="str">
            <v>170301</v>
          </cell>
          <cell r="Q2152" t="str">
            <v>QUITO</v>
          </cell>
          <cell r="R2152" t="str">
            <v>PICHINCHA</v>
          </cell>
          <cell r="S2152" t="str">
            <v>QUITO</v>
          </cell>
          <cell r="T2152" t="str">
            <v>FLEXTRANS UIO</v>
          </cell>
          <cell r="U2152" t="str">
            <v>FLEXNETUIO_LOCAL</v>
          </cell>
          <cell r="V2152">
            <v>1</v>
          </cell>
          <cell r="W2152">
            <v>1</v>
          </cell>
          <cell r="X2152" t="str">
            <v>FLEXNET</v>
          </cell>
          <cell r="Y2152" t="str">
            <v>FLEX NET CALLE 28 DE JUNIO S/N Y GARCIA MORENO ENTRADA LLANO GRANDE</v>
          </cell>
        </row>
        <row r="2153">
          <cell r="A2153" t="str">
            <v>MULTI_23_024</v>
          </cell>
          <cell r="B2153">
            <v>496664</v>
          </cell>
          <cell r="C2153" t="str">
            <v>MULTI_23_024</v>
          </cell>
          <cell r="D2153" t="str">
            <v>MULTIVAC</v>
          </cell>
          <cell r="E2153" t="str">
            <v>DESPACHO</v>
          </cell>
          <cell r="G2153" t="str">
            <v>031002004180671</v>
          </cell>
          <cell r="H2153">
            <v>44939</v>
          </cell>
          <cell r="I2153" t="str">
            <v>ENTREGADO</v>
          </cell>
          <cell r="J2153">
            <v>44942</v>
          </cell>
          <cell r="K2153" t="str">
            <v xml:space="preserve">INAEXPO C.A - I.A.E. INDUSTRIA AGRICOLA EXPORTADORA </v>
          </cell>
          <cell r="L2153" t="str">
            <v>VIA QUININDÉ KM 8 1/2 SANTO DOMINGO</v>
          </cell>
          <cell r="P2153" t="str">
            <v>230101</v>
          </cell>
          <cell r="Q2153" t="str">
            <v>SANTO DOMINGO</v>
          </cell>
          <cell r="R2153" t="str">
            <v>SANTO DOMINGO DE LOS TSACHILAS</v>
          </cell>
          <cell r="S2153" t="str">
            <v>SANTO DOMINGO DE LOS COLORADOS</v>
          </cell>
          <cell r="T2153" t="str">
            <v>TRAMACO</v>
          </cell>
          <cell r="U2153" t="str">
            <v>FLEXNETUIO_PROVINCIA</v>
          </cell>
          <cell r="V2153">
            <v>1</v>
          </cell>
          <cell r="W2153">
            <v>1</v>
          </cell>
          <cell r="X2153" t="str">
            <v>FLEXNET UIO</v>
          </cell>
          <cell r="Y2153" t="str">
            <v>PANAMERICANA NORTE KM 12 1/2  LLANO GRANDE</v>
          </cell>
        </row>
        <row r="2154">
          <cell r="A2154" t="str">
            <v>MULTI_23_023</v>
          </cell>
          <cell r="B2154">
            <v>496662</v>
          </cell>
          <cell r="C2154" t="str">
            <v>MULTI_23_023</v>
          </cell>
          <cell r="D2154" t="str">
            <v>MULTIVAC</v>
          </cell>
          <cell r="E2154" t="str">
            <v>DESPACHO</v>
          </cell>
          <cell r="G2154" t="str">
            <v>FT79864</v>
          </cell>
          <cell r="H2154">
            <v>44939</v>
          </cell>
          <cell r="I2154" t="str">
            <v>INCIDENCIA</v>
          </cell>
          <cell r="J2154">
            <v>44942</v>
          </cell>
          <cell r="K2154" t="str">
            <v>PRONACA-ECUADASA-GYE</v>
          </cell>
          <cell r="L2154" t="str">
            <v>AV. PEDRO MENENDEZ  GILBERT Y LA RIA REF: JUNTO LICEO NAVAL NORTE</v>
          </cell>
          <cell r="P2154" t="str">
            <v>090505</v>
          </cell>
          <cell r="Q2154" t="str">
            <v>GUAYAQUIL</v>
          </cell>
          <cell r="R2154" t="str">
            <v>GUAYAS</v>
          </cell>
          <cell r="S2154" t="str">
            <v>GUAYAQUIL</v>
          </cell>
          <cell r="T2154" t="str">
            <v>CARGO UNION</v>
          </cell>
          <cell r="U2154" t="str">
            <v>FLEXNETUIO_PROVINCIA</v>
          </cell>
          <cell r="V2154">
            <v>1</v>
          </cell>
          <cell r="W2154">
            <v>2</v>
          </cell>
          <cell r="X2154" t="str">
            <v>FLEXNET UIO</v>
          </cell>
          <cell r="Y2154" t="str">
            <v>PANAMERICANA NORTE KM 12 1/2  LLANO GRANDE</v>
          </cell>
        </row>
        <row r="2155">
          <cell r="A2155" t="str">
            <v>SG_2023_46</v>
          </cell>
          <cell r="B2155">
            <v>496661</v>
          </cell>
          <cell r="C2155" t="str">
            <v>SG_2023_46</v>
          </cell>
          <cell r="D2155" t="str">
            <v>SG</v>
          </cell>
          <cell r="E2155" t="str">
            <v>DESPACHO</v>
          </cell>
          <cell r="F2155" t="str">
            <v>NORMAL</v>
          </cell>
          <cell r="G2155" t="str">
            <v>FT79885</v>
          </cell>
          <cell r="H2155">
            <v>44939</v>
          </cell>
          <cell r="I2155" t="str">
            <v>ENTREGADO</v>
          </cell>
          <cell r="J2155">
            <v>44942</v>
          </cell>
          <cell r="K2155" t="str">
            <v>CASTILLO HERMANOS SA</v>
          </cell>
          <cell r="L2155" t="str">
            <v>DE LOS CEREZOS Y AV GALO PLAZA LASSO PORTON NEGRO BODEGA DEL FONDO</v>
          </cell>
          <cell r="P2155" t="str">
            <v>QUITO</v>
          </cell>
          <cell r="Q2155" t="str">
            <v>QUITO</v>
          </cell>
          <cell r="R2155" t="str">
            <v>PICHINCHA</v>
          </cell>
          <cell r="T2155" t="str">
            <v>TRANSERVISS</v>
          </cell>
          <cell r="U2155" t="str">
            <v>FLEXNETGYE_UIO</v>
          </cell>
          <cell r="V2155">
            <v>1</v>
          </cell>
          <cell r="W2155">
            <v>134.84</v>
          </cell>
          <cell r="X2155" t="str">
            <v>FLEXNET - GYE</v>
          </cell>
          <cell r="Y2155" t="str">
            <v>FERNANDO GUTIERREZ HILL KM 8 1/2 VIA DAULE</v>
          </cell>
        </row>
        <row r="2156">
          <cell r="A2156" t="str">
            <v>CELLTRO0017</v>
          </cell>
          <cell r="B2156">
            <v>496660</v>
          </cell>
          <cell r="C2156" t="str">
            <v>CELLTRO0017</v>
          </cell>
          <cell r="D2156" t="str">
            <v>CELLTROPOLIS</v>
          </cell>
          <cell r="E2156" t="str">
            <v>DESPACHO</v>
          </cell>
          <cell r="F2156" t="str">
            <v>NORMAL</v>
          </cell>
          <cell r="G2156" t="str">
            <v>031002004180833</v>
          </cell>
          <cell r="H2156">
            <v>44939</v>
          </cell>
          <cell r="I2156" t="str">
            <v>ENTREGADO</v>
          </cell>
          <cell r="J2156">
            <v>44940</v>
          </cell>
          <cell r="K2156" t="str">
            <v>CELULARES PAEZ+GABRIEL PAEZ</v>
          </cell>
          <cell r="L2156" t="str">
            <v>AV DEL EJERCITO Y CALLE VENEZUELA  TERMINAL TERRESTRE DE PORTOVIEJO</v>
          </cell>
          <cell r="N2156" t="str">
            <v>993213379</v>
          </cell>
          <cell r="P2156" t="str">
            <v>PORTOVIEJO</v>
          </cell>
          <cell r="Q2156" t="str">
            <v>PORTOVIEJO</v>
          </cell>
          <cell r="R2156" t="str">
            <v>MANABI</v>
          </cell>
          <cell r="T2156" t="str">
            <v>TRAMACO</v>
          </cell>
          <cell r="V2156">
            <v>2</v>
          </cell>
          <cell r="W2156">
            <v>1</v>
          </cell>
          <cell r="X2156" t="str">
            <v>FLEXNET ECUADOR - CELLTROPOLIS</v>
          </cell>
          <cell r="Y2156" t="str">
            <v>CALLE 28 DE JUNIO S/N Y GARCIA MORENO ENTRADA LLANO GRANDE</v>
          </cell>
        </row>
        <row r="2157">
          <cell r="A2157" t="str">
            <v>MULTI_23_022</v>
          </cell>
          <cell r="B2157">
            <v>496657</v>
          </cell>
          <cell r="C2157" t="str">
            <v>MULTI_23_022</v>
          </cell>
          <cell r="D2157" t="str">
            <v>MULTIVAC</v>
          </cell>
          <cell r="E2157" t="str">
            <v>DESPACHO</v>
          </cell>
          <cell r="G2157" t="str">
            <v>FT79865</v>
          </cell>
          <cell r="H2157">
            <v>44939</v>
          </cell>
          <cell r="I2157" t="str">
            <v>ENTREGADO</v>
          </cell>
          <cell r="J2157">
            <v>44942</v>
          </cell>
          <cell r="K2157" t="str">
            <v>PRONACA-BODEGA DE MANTENIMIENTO</v>
          </cell>
          <cell r="L2157" t="str">
            <v>PIFO KM24. VIA EL QUINCHE. PRONACA EMBUTIDOS. CARNASA.</v>
          </cell>
          <cell r="P2157" t="str">
            <v>170906</v>
          </cell>
          <cell r="Q2157" t="str">
            <v>QUITO</v>
          </cell>
          <cell r="R2157" t="str">
            <v>PICHINCHA</v>
          </cell>
          <cell r="S2157" t="str">
            <v>PIFO - ITULCACHI</v>
          </cell>
          <cell r="T2157" t="str">
            <v>FLEXTRANS UIO</v>
          </cell>
          <cell r="U2157" t="str">
            <v>FLEXNETUIO_LOCAL</v>
          </cell>
          <cell r="V2157">
            <v>1</v>
          </cell>
          <cell r="W2157">
            <v>1</v>
          </cell>
          <cell r="X2157" t="str">
            <v>FLEXNET UIO</v>
          </cell>
          <cell r="Y2157" t="str">
            <v>PANAMERICANA NORTE KM 12 1/2  LLANO GRANDE</v>
          </cell>
        </row>
        <row r="2158">
          <cell r="A2158" t="str">
            <v>MULTI_23_020&amp;021</v>
          </cell>
          <cell r="B2158">
            <v>496656</v>
          </cell>
          <cell r="C2158" t="str">
            <v>MULTI_23_020&amp;021</v>
          </cell>
          <cell r="D2158" t="str">
            <v>MULTIVAC</v>
          </cell>
          <cell r="E2158" t="str">
            <v>DESPACHO</v>
          </cell>
          <cell r="G2158" t="str">
            <v>031002004180502</v>
          </cell>
          <cell r="H2158">
            <v>44939</v>
          </cell>
          <cell r="I2158" t="str">
            <v>ENTREGADO</v>
          </cell>
          <cell r="J2158">
            <v>44942</v>
          </cell>
          <cell r="K2158" t="str">
            <v>MARBELIZE</v>
          </cell>
          <cell r="L2158" t="str">
            <v>KM 5 1/2 VIA MANTA ROCAFUERTE</v>
          </cell>
          <cell r="P2158" t="str">
            <v>130201</v>
          </cell>
          <cell r="Q2158" t="str">
            <v>MANTA</v>
          </cell>
          <cell r="R2158" t="str">
            <v>MANABI</v>
          </cell>
          <cell r="S2158" t="str">
            <v>MANTA</v>
          </cell>
          <cell r="T2158" t="str">
            <v>TRAMACO</v>
          </cell>
          <cell r="U2158" t="str">
            <v>FLEXNETUIO_PROVINCIA</v>
          </cell>
          <cell r="V2158">
            <v>1</v>
          </cell>
          <cell r="W2158">
            <v>14.7</v>
          </cell>
          <cell r="X2158" t="str">
            <v>FLEXNET UIO</v>
          </cell>
          <cell r="Y2158" t="str">
            <v>PANAMERICANA NORTE KM 12 1/2  LLANO GRANDE</v>
          </cell>
        </row>
        <row r="2159">
          <cell r="A2159" t="str">
            <v>MULTI_23_019</v>
          </cell>
          <cell r="B2159">
            <v>496654</v>
          </cell>
          <cell r="C2159" t="str">
            <v>MULTI_23_019</v>
          </cell>
          <cell r="D2159" t="str">
            <v>MULTIVAC</v>
          </cell>
          <cell r="E2159" t="str">
            <v>DESPACHO</v>
          </cell>
          <cell r="G2159" t="str">
            <v>031002004180630</v>
          </cell>
          <cell r="H2159">
            <v>44939</v>
          </cell>
          <cell r="I2159" t="str">
            <v>ENTREGADO</v>
          </cell>
          <cell r="J2159">
            <v>44942</v>
          </cell>
          <cell r="K2159" t="str">
            <v>OCEANFISH</v>
          </cell>
          <cell r="L2159" t="str">
            <v>KM 4.1/2  VIA MANTA MONTECRISTI</v>
          </cell>
          <cell r="P2159" t="str">
            <v>130201</v>
          </cell>
          <cell r="Q2159" t="str">
            <v>MANTA</v>
          </cell>
          <cell r="R2159" t="str">
            <v>MANABI</v>
          </cell>
          <cell r="S2159" t="str">
            <v>MANTA</v>
          </cell>
          <cell r="T2159" t="str">
            <v>TRAMACO</v>
          </cell>
          <cell r="U2159" t="str">
            <v>FLEXNETUIO_PROVINCIA</v>
          </cell>
          <cell r="V2159">
            <v>1</v>
          </cell>
          <cell r="W2159">
            <v>1</v>
          </cell>
          <cell r="X2159" t="str">
            <v>FLEXNET UIO</v>
          </cell>
          <cell r="Y2159" t="str">
            <v>PANAMERICANA NORTE KM 12 1/2  LLANO GRANDE</v>
          </cell>
        </row>
        <row r="2160">
          <cell r="A2160" t="str">
            <v>2483947</v>
          </cell>
          <cell r="B2160">
            <v>496640</v>
          </cell>
          <cell r="C2160" t="str">
            <v>2483947</v>
          </cell>
          <cell r="D2160" t="str">
            <v>MDELIVERY</v>
          </cell>
          <cell r="E2160" t="str">
            <v>DESPACHO</v>
          </cell>
          <cell r="F2160" t="str">
            <v>NORMAL</v>
          </cell>
          <cell r="G2160" t="str">
            <v>FT79890</v>
          </cell>
          <cell r="H2160">
            <v>44939</v>
          </cell>
          <cell r="I2160" t="str">
            <v>ENTREGADO</v>
          </cell>
          <cell r="J2160">
            <v>44942</v>
          </cell>
          <cell r="K2160" t="str">
            <v>SANTIAGO FABIAN ROSAS DUQUE_SANTIAGO FABIAN ROSAS DUQUE</v>
          </cell>
          <cell r="L2160" t="str">
            <v>Pedro de Avila Sebastian De Benalcazar Conjunto Acuarela 1 diagonal al Colegio Gonzaga</v>
          </cell>
          <cell r="M2160" t="str">
            <v>1712483575001</v>
          </cell>
          <cell r="N2160" t="str">
            <v>0998382199</v>
          </cell>
          <cell r="O2160" t="str">
            <v/>
          </cell>
          <cell r="P2160" t="str">
            <v>QUITO</v>
          </cell>
          <cell r="Q2160" t="str">
            <v>QUITO</v>
          </cell>
          <cell r="R2160" t="str">
            <v>PICHINCHA</v>
          </cell>
          <cell r="T2160" t="str">
            <v>FLEXTRANS UIO</v>
          </cell>
          <cell r="U2160" t="str">
            <v>FLEXNETUIO_LOCAL</v>
          </cell>
          <cell r="V2160">
            <v>1</v>
          </cell>
          <cell r="W2160">
            <v>1</v>
          </cell>
          <cell r="X2160" t="str">
            <v>FLEXNET ECUADOR - MDELIVERY</v>
          </cell>
          <cell r="Y2160" t="str">
            <v>CALLE 28 DE JUNIO S/N Y GARCIA MORENO ENTRADA LLANO GRANDE</v>
          </cell>
        </row>
        <row r="2161">
          <cell r="A2161" t="str">
            <v>2483948</v>
          </cell>
          <cell r="B2161">
            <v>496641</v>
          </cell>
          <cell r="C2161" t="str">
            <v>2483948</v>
          </cell>
          <cell r="D2161" t="str">
            <v>MDELIVERY</v>
          </cell>
          <cell r="E2161" t="str">
            <v>DESPACHO</v>
          </cell>
          <cell r="F2161" t="str">
            <v>NORMAL</v>
          </cell>
          <cell r="G2161" t="str">
            <v>FT79879</v>
          </cell>
          <cell r="H2161">
            <v>44939</v>
          </cell>
          <cell r="I2161" t="str">
            <v>ENTREGADO</v>
          </cell>
          <cell r="J2161">
            <v>44942</v>
          </cell>
          <cell r="K2161" t="str">
            <v>MA JOSE BORBOR_ECUAPRIMAS C LTDA</v>
          </cell>
          <cell r="L2161" t="str">
            <v>GUAYAS GUAYAQUIL AV CARLOS JULIO AROSEMENA KM 2 ECUAPRIMAS DETRAS DE MAXSUN</v>
          </cell>
          <cell r="M2161" t="str">
            <v>0991267107001</v>
          </cell>
          <cell r="N2161" t="str">
            <v>959565526</v>
          </cell>
          <cell r="O2161" t="str">
            <v/>
          </cell>
          <cell r="P2161" t="str">
            <v>GUAYAQUIL</v>
          </cell>
          <cell r="Q2161" t="str">
            <v>GUAYAQUIL</v>
          </cell>
          <cell r="R2161" t="str">
            <v>GUAYAS</v>
          </cell>
          <cell r="T2161" t="str">
            <v>ITSACOURIER</v>
          </cell>
          <cell r="U2161" t="str">
            <v>FLEXNETUIO_GYE</v>
          </cell>
          <cell r="V2161">
            <v>1</v>
          </cell>
          <cell r="W2161">
            <v>1</v>
          </cell>
          <cell r="X2161" t="str">
            <v>FLEXNET ECUADOR - MDELIVERY</v>
          </cell>
          <cell r="Y2161" t="str">
            <v>CALLE 28 DE JUNIO S/N Y GARCIA MORENO ENTRADA LLANO GRANDE</v>
          </cell>
        </row>
        <row r="2162">
          <cell r="A2162" t="str">
            <v>2483949</v>
          </cell>
          <cell r="B2162">
            <v>496642</v>
          </cell>
          <cell r="C2162" t="str">
            <v>2483949</v>
          </cell>
          <cell r="D2162" t="str">
            <v>MDELIVERY</v>
          </cell>
          <cell r="E2162" t="str">
            <v>DESPACHO</v>
          </cell>
          <cell r="F2162" t="str">
            <v>NORMAL</v>
          </cell>
          <cell r="G2162" t="str">
            <v>FT79908</v>
          </cell>
          <cell r="H2162">
            <v>44939</v>
          </cell>
          <cell r="I2162" t="str">
            <v>ENTREGADO</v>
          </cell>
          <cell r="J2162">
            <v>44942</v>
          </cell>
          <cell r="K2162" t="str">
            <v>Milton Peralta_ASOCIACION DE EMPLEADOS DE LA PRESIDENCIA DE LA RE</v>
          </cell>
          <cell r="L2162" t="str">
            <v>Edificio La Union Garcia Moreno 679 entre Chile y Espejo</v>
          </cell>
          <cell r="M2162" t="str">
            <v>1791966236001</v>
          </cell>
          <cell r="N2162" t="str">
            <v>0984483202</v>
          </cell>
          <cell r="O2162" t="str">
            <v/>
          </cell>
          <cell r="P2162" t="str">
            <v>QUITO</v>
          </cell>
          <cell r="Q2162" t="str">
            <v>QUITO</v>
          </cell>
          <cell r="R2162" t="str">
            <v>PICHINCHA</v>
          </cell>
          <cell r="T2162" t="str">
            <v>FLEXTRANS UIO</v>
          </cell>
          <cell r="U2162" t="str">
            <v>FLEXNETUIO_LOCAL</v>
          </cell>
          <cell r="V2162">
            <v>1</v>
          </cell>
          <cell r="W2162">
            <v>1</v>
          </cell>
          <cell r="X2162" t="str">
            <v>FLEXNET ECUADOR - MDELIVERY</v>
          </cell>
          <cell r="Y2162" t="str">
            <v>CALLE 28 DE JUNIO S/N Y GARCIA MORENO ENTRADA LLANO GRANDE</v>
          </cell>
        </row>
        <row r="2163">
          <cell r="A2163" t="str">
            <v>2483950</v>
          </cell>
          <cell r="B2163">
            <v>496643</v>
          </cell>
          <cell r="C2163" t="str">
            <v>2483950</v>
          </cell>
          <cell r="D2163" t="str">
            <v>MDELIVERY</v>
          </cell>
          <cell r="E2163" t="str">
            <v>DESPACHO</v>
          </cell>
          <cell r="F2163" t="str">
            <v>NORMAL</v>
          </cell>
          <cell r="G2163" t="str">
            <v>FT79901</v>
          </cell>
          <cell r="H2163">
            <v>44939</v>
          </cell>
          <cell r="I2163" t="str">
            <v>ENTREGADO</v>
          </cell>
          <cell r="J2163">
            <v>44942</v>
          </cell>
          <cell r="K2163" t="str">
            <v xml:space="preserve">FANNY REVELO LEYDI MONTE_MEGADATOS S A </v>
          </cell>
          <cell r="L2163" t="str">
            <v xml:space="preserve"> PICHINCHA QUITO NuNez de Vela E3 13 y Atahualpa Ed Torre del puente 3er piso Quito </v>
          </cell>
          <cell r="M2163" t="str">
            <v>1791287541001</v>
          </cell>
          <cell r="N2163" t="str">
            <v>0998042913/0984498818</v>
          </cell>
          <cell r="O2163" t="str">
            <v/>
          </cell>
          <cell r="P2163" t="str">
            <v>QUITO</v>
          </cell>
          <cell r="Q2163" t="str">
            <v>QUITO</v>
          </cell>
          <cell r="R2163" t="str">
            <v>PICHINCHA</v>
          </cell>
          <cell r="T2163" t="str">
            <v>FLEXTRANS UIO</v>
          </cell>
          <cell r="U2163" t="str">
            <v>FLEXNETUIO_LOCAL</v>
          </cell>
          <cell r="V2163">
            <v>1</v>
          </cell>
          <cell r="W2163">
            <v>1</v>
          </cell>
          <cell r="X2163" t="str">
            <v>FLEXNET ECUADOR - MDELIVERY</v>
          </cell>
          <cell r="Y2163" t="str">
            <v>CALLE 28 DE JUNIO S/N Y GARCIA MORENO ENTRADA LLANO GRANDE</v>
          </cell>
        </row>
        <row r="2164">
          <cell r="A2164" t="str">
            <v>2483951</v>
          </cell>
          <cell r="B2164">
            <v>496644</v>
          </cell>
          <cell r="C2164" t="str">
            <v>2483951</v>
          </cell>
          <cell r="D2164" t="str">
            <v>MDELIVERY</v>
          </cell>
          <cell r="E2164" t="str">
            <v>DESPACHO</v>
          </cell>
          <cell r="F2164" t="str">
            <v>NORMAL</v>
          </cell>
          <cell r="G2164" t="str">
            <v>FT79905</v>
          </cell>
          <cell r="H2164">
            <v>44939</v>
          </cell>
          <cell r="I2164" t="str">
            <v>ENTREGADO</v>
          </cell>
          <cell r="J2164">
            <v>44942</v>
          </cell>
          <cell r="K2164" t="str">
            <v>ANDREA VILLACRES_AIG METROPOLITANA CIA DE SEGUROS Y REASEGUROS S A</v>
          </cell>
          <cell r="L2164" t="str">
            <v>Av Brasil 293 y Granda Centeno Edificio IACA AIG Ecuador</v>
          </cell>
          <cell r="M2164" t="str">
            <v>1790475247001</v>
          </cell>
          <cell r="N2164" t="str">
            <v>0995108885</v>
          </cell>
          <cell r="O2164" t="str">
            <v/>
          </cell>
          <cell r="P2164" t="str">
            <v>QUITO</v>
          </cell>
          <cell r="Q2164" t="str">
            <v>QUITO</v>
          </cell>
          <cell r="R2164" t="str">
            <v>PICHINCHA</v>
          </cell>
          <cell r="T2164" t="str">
            <v>FLEXTRANS UIO</v>
          </cell>
          <cell r="U2164" t="str">
            <v>FLEXNETUIO_LOCAL</v>
          </cell>
          <cell r="V2164">
            <v>1</v>
          </cell>
          <cell r="W2164">
            <v>1</v>
          </cell>
          <cell r="X2164" t="str">
            <v>FLEXNET ECUADOR - MDELIVERY</v>
          </cell>
          <cell r="Y2164" t="str">
            <v>CALLE 28 DE JUNIO S/N Y GARCIA MORENO ENTRADA LLANO GRANDE</v>
          </cell>
        </row>
        <row r="2165">
          <cell r="A2165" t="str">
            <v>2483953</v>
          </cell>
          <cell r="B2165">
            <v>496645</v>
          </cell>
          <cell r="C2165" t="str">
            <v>2483953</v>
          </cell>
          <cell r="D2165" t="str">
            <v>MDELIVERY</v>
          </cell>
          <cell r="E2165" t="str">
            <v>DESPACHO</v>
          </cell>
          <cell r="F2165" t="str">
            <v>NORMAL</v>
          </cell>
          <cell r="G2165" t="str">
            <v>031080002483953</v>
          </cell>
          <cell r="H2165">
            <v>44939</v>
          </cell>
          <cell r="I2165" t="str">
            <v>ENTREGADO</v>
          </cell>
          <cell r="J2165">
            <v>44942</v>
          </cell>
          <cell r="K2165" t="str">
            <v xml:space="preserve">Juan Reinoso 0982268465_FIRSTREIN S A S </v>
          </cell>
          <cell r="L2165" t="str">
            <v>Av Simon Rodriguez y Brasil esquina en el centro de impresion Ceipack a Dos cuadras al norte de la plaza canada</v>
          </cell>
          <cell r="M2165" t="str">
            <v>0591757504001</v>
          </cell>
          <cell r="N2165" t="str">
            <v>0967950765</v>
          </cell>
          <cell r="O2165" t="str">
            <v/>
          </cell>
          <cell r="P2165" t="str">
            <v>LATACUNGA</v>
          </cell>
          <cell r="Q2165" t="str">
            <v>LATACUNGA</v>
          </cell>
          <cell r="R2165" t="str">
            <v>COTOPAXI</v>
          </cell>
          <cell r="T2165" t="str">
            <v>TRAMACO</v>
          </cell>
          <cell r="U2165" t="str">
            <v>FLEXNETUIO_PROVINCIA</v>
          </cell>
          <cell r="V2165">
            <v>1</v>
          </cell>
          <cell r="W2165">
            <v>1</v>
          </cell>
          <cell r="X2165" t="str">
            <v>FLEXNET ECUADOR - MDELIVERY</v>
          </cell>
          <cell r="Y2165" t="str">
            <v>CALLE 28 DE JUNIO S/N Y GARCIA MORENO ENTRADA LLANO GRANDE</v>
          </cell>
        </row>
        <row r="2166">
          <cell r="A2166" t="str">
            <v>2483954</v>
          </cell>
          <cell r="B2166">
            <v>496646</v>
          </cell>
          <cell r="C2166" t="str">
            <v>2483954</v>
          </cell>
          <cell r="D2166" t="str">
            <v>MDELIVERY</v>
          </cell>
          <cell r="E2166" t="str">
            <v>DESPACHO</v>
          </cell>
          <cell r="F2166" t="str">
            <v>NORMAL</v>
          </cell>
          <cell r="G2166" t="str">
            <v>FT79869</v>
          </cell>
          <cell r="H2166">
            <v>44939</v>
          </cell>
          <cell r="I2166" t="str">
            <v>ENTREGADO</v>
          </cell>
          <cell r="J2166">
            <v>44942</v>
          </cell>
          <cell r="K2166" t="str">
            <v xml:space="preserve">Silvana Venegas_ACCIONA AGUA S A </v>
          </cell>
          <cell r="L2166" t="str">
            <v>Av Narcisa de Jesus km 2 dentro de los predios de Interagua a la altura del inicio del puente que une Sauces con Samborondon Guayaquil</v>
          </cell>
          <cell r="M2166" t="str">
            <v>1792511526001</v>
          </cell>
          <cell r="N2166" t="str">
            <v>0995805539</v>
          </cell>
          <cell r="O2166" t="str">
            <v/>
          </cell>
          <cell r="P2166" t="str">
            <v>GUAYAQUIL</v>
          </cell>
          <cell r="Q2166" t="str">
            <v>GUAYAQUIL</v>
          </cell>
          <cell r="R2166" t="str">
            <v>GUAYAS</v>
          </cell>
          <cell r="T2166" t="str">
            <v>ITSACOURIER</v>
          </cell>
          <cell r="U2166" t="str">
            <v>FLEXNETUIO_GYE</v>
          </cell>
          <cell r="V2166">
            <v>1</v>
          </cell>
          <cell r="W2166">
            <v>1</v>
          </cell>
          <cell r="X2166" t="str">
            <v>FLEXNET ECUADOR - MDELIVERY</v>
          </cell>
          <cell r="Y2166" t="str">
            <v>CALLE 28 DE JUNIO S/N Y GARCIA MORENO ENTRADA LLANO GRANDE</v>
          </cell>
        </row>
        <row r="2167">
          <cell r="A2167" t="str">
            <v>2483955</v>
          </cell>
          <cell r="B2167">
            <v>496647</v>
          </cell>
          <cell r="C2167" t="str">
            <v>2483955</v>
          </cell>
          <cell r="D2167" t="str">
            <v>MDELIVERY</v>
          </cell>
          <cell r="E2167" t="str">
            <v>DESPACHO</v>
          </cell>
          <cell r="F2167" t="str">
            <v>NORMAL</v>
          </cell>
          <cell r="G2167" t="str">
            <v>FT79867</v>
          </cell>
          <cell r="H2167">
            <v>44939</v>
          </cell>
          <cell r="I2167" t="str">
            <v>ENTREGADO</v>
          </cell>
          <cell r="J2167">
            <v>44942</v>
          </cell>
          <cell r="K2167" t="str">
            <v xml:space="preserve">PAOLA_SERVICIOS MEDICOS MEDICALPOINT S A </v>
          </cell>
          <cell r="L2167" t="str">
            <v>Torre medica Xima Kennedy Piso 5 oficina 519</v>
          </cell>
          <cell r="M2167" t="str">
            <v>0993244902001</v>
          </cell>
          <cell r="N2167" t="str">
            <v>0980736847</v>
          </cell>
          <cell r="O2167" t="str">
            <v/>
          </cell>
          <cell r="P2167" t="str">
            <v>GUAYAQUIL</v>
          </cell>
          <cell r="Q2167" t="str">
            <v>GUAYAQUIL</v>
          </cell>
          <cell r="R2167" t="str">
            <v>GUAYAS</v>
          </cell>
          <cell r="T2167" t="str">
            <v>ITSACOURIER</v>
          </cell>
          <cell r="U2167" t="str">
            <v>FLEXNETUIO_GYE</v>
          </cell>
          <cell r="V2167">
            <v>1</v>
          </cell>
          <cell r="W2167">
            <v>1</v>
          </cell>
          <cell r="X2167" t="str">
            <v>FLEXNET ECUADOR - MDELIVERY</v>
          </cell>
          <cell r="Y2167" t="str">
            <v>CALLE 28 DE JUNIO S/N Y GARCIA MORENO ENTRADA LLANO GRANDE</v>
          </cell>
        </row>
        <row r="2168">
          <cell r="A2168" t="str">
            <v>2483956</v>
          </cell>
          <cell r="B2168">
            <v>496648</v>
          </cell>
          <cell r="C2168" t="str">
            <v>2483956</v>
          </cell>
          <cell r="D2168" t="str">
            <v>MDELIVERY</v>
          </cell>
          <cell r="E2168" t="str">
            <v>DESPACHO</v>
          </cell>
          <cell r="F2168" t="str">
            <v>NORMAL</v>
          </cell>
          <cell r="G2168" t="str">
            <v>FT79898</v>
          </cell>
          <cell r="H2168">
            <v>44939</v>
          </cell>
          <cell r="I2168" t="str">
            <v>ENTREGADO</v>
          </cell>
          <cell r="J2168">
            <v>44942</v>
          </cell>
          <cell r="K2168" t="str">
            <v>Rene Giovany Gongora_BANCO DE LA PRODUCCION S A PRODUBANCO</v>
          </cell>
          <cell r="L2168" t="str">
            <v>Av Simon Bolivar y Via a Nayon Centro Corporativo Ekopark Torre 1 PRODUBANCO</v>
          </cell>
          <cell r="M2168" t="str">
            <v>1790368718001</v>
          </cell>
          <cell r="N2168" t="str">
            <v>0979152102</v>
          </cell>
          <cell r="O2168" t="str">
            <v/>
          </cell>
          <cell r="P2168" t="str">
            <v>QUITO</v>
          </cell>
          <cell r="Q2168" t="str">
            <v>QUITO</v>
          </cell>
          <cell r="R2168" t="str">
            <v>PICHINCHA</v>
          </cell>
          <cell r="T2168" t="str">
            <v>FLEXTRANS UIO</v>
          </cell>
          <cell r="U2168" t="str">
            <v>FLEXNETUIO_LOCAL</v>
          </cell>
          <cell r="V2168">
            <v>1</v>
          </cell>
          <cell r="W2168">
            <v>1</v>
          </cell>
          <cell r="X2168" t="str">
            <v>FLEXNET ECUADOR - MDELIVERY</v>
          </cell>
          <cell r="Y2168" t="str">
            <v>CALLE 28 DE JUNIO S/N Y GARCIA MORENO ENTRADA LLANO GRANDE</v>
          </cell>
        </row>
        <row r="2169">
          <cell r="A2169" t="str">
            <v>2483961</v>
          </cell>
          <cell r="B2169">
            <v>496649</v>
          </cell>
          <cell r="C2169" t="str">
            <v>2483961</v>
          </cell>
          <cell r="D2169" t="str">
            <v>MDELIVERY</v>
          </cell>
          <cell r="E2169" t="str">
            <v>DESPACHO</v>
          </cell>
          <cell r="F2169" t="str">
            <v>NORMAL</v>
          </cell>
          <cell r="G2169" t="str">
            <v>FT79896</v>
          </cell>
          <cell r="H2169">
            <v>44939</v>
          </cell>
          <cell r="I2169" t="str">
            <v>ENTREGADO</v>
          </cell>
          <cell r="J2169">
            <v>44942</v>
          </cell>
          <cell r="K2169" t="str">
            <v>Nefi Trujillo_IGLESIA DE JESUCRISTO DE LOS SANTOS DE LOS ULTIMOS</v>
          </cell>
          <cell r="L2169" t="str">
            <v>Colon E8 71 entre Diego de Almagro y Yanez Pinzon</v>
          </cell>
          <cell r="M2169" t="str">
            <v>1790898954001</v>
          </cell>
          <cell r="N2169" t="str">
            <v>0999800130</v>
          </cell>
          <cell r="O2169" t="str">
            <v/>
          </cell>
          <cell r="P2169" t="str">
            <v>QUITO</v>
          </cell>
          <cell r="Q2169" t="str">
            <v>QUITO</v>
          </cell>
          <cell r="R2169" t="str">
            <v>PICHINCHA</v>
          </cell>
          <cell r="T2169" t="str">
            <v>FLEXTRANS UIO</v>
          </cell>
          <cell r="U2169" t="str">
            <v>FLEXNETUIO_LOCAL</v>
          </cell>
          <cell r="V2169">
            <v>1</v>
          </cell>
          <cell r="W2169">
            <v>1</v>
          </cell>
          <cell r="X2169" t="str">
            <v>FLEXNET ECUADOR - MDELIVERY</v>
          </cell>
          <cell r="Y2169" t="str">
            <v>CALLE 28 DE JUNIO S/N Y GARCIA MORENO ENTRADA LLANO GRANDE</v>
          </cell>
        </row>
        <row r="2170">
          <cell r="A2170" t="str">
            <v>2483994</v>
          </cell>
          <cell r="B2170">
            <v>496650</v>
          </cell>
          <cell r="C2170" t="str">
            <v>2483994</v>
          </cell>
          <cell r="D2170" t="str">
            <v>MDELIVERY</v>
          </cell>
          <cell r="E2170" t="str">
            <v>DESPACHO</v>
          </cell>
          <cell r="F2170" t="str">
            <v>NORMAL</v>
          </cell>
          <cell r="G2170" t="str">
            <v>031080002483994</v>
          </cell>
          <cell r="H2170">
            <v>44939</v>
          </cell>
          <cell r="I2170" t="str">
            <v>ENTREGADO</v>
          </cell>
          <cell r="J2170">
            <v>44942</v>
          </cell>
          <cell r="K2170" t="str">
            <v>EZEQUIEL SANCHEZ SANTANA_EZEQUIEL SANCHEZ SANTANA</v>
          </cell>
          <cell r="L2170" t="str">
            <v>PQA ESMERALDAS BARRIO CENTRO DIR CLL BOLIVAR 202 Y SALINAS ESQUINA REF 1ER PISO ALTO EN CONSULTORIO EXTRADENT</v>
          </cell>
          <cell r="M2170" t="str">
            <v>0921352936001</v>
          </cell>
          <cell r="N2170" t="str">
            <v>0996438296</v>
          </cell>
          <cell r="O2170" t="str">
            <v/>
          </cell>
          <cell r="P2170" t="str">
            <v>ESMERALDAS</v>
          </cell>
          <cell r="Q2170" t="str">
            <v>ESMERALDAS</v>
          </cell>
          <cell r="R2170" t="str">
            <v>ESMERALDAS</v>
          </cell>
          <cell r="T2170" t="str">
            <v>TRAMACO</v>
          </cell>
          <cell r="U2170" t="str">
            <v>FLEXNETUIO_PROVINCIA</v>
          </cell>
          <cell r="V2170">
            <v>1</v>
          </cell>
          <cell r="W2170">
            <v>1</v>
          </cell>
          <cell r="X2170" t="str">
            <v>FLEXNET ECUADOR - MDELIVERY</v>
          </cell>
          <cell r="Y2170" t="str">
            <v>CALLE 28 DE JUNIO S/N Y GARCIA MORENO ENTRADA LLANO GRANDE</v>
          </cell>
        </row>
        <row r="2171">
          <cell r="A2171" t="str">
            <v>2483995</v>
          </cell>
          <cell r="B2171">
            <v>496651</v>
          </cell>
          <cell r="C2171" t="str">
            <v>2483995</v>
          </cell>
          <cell r="D2171" t="str">
            <v>MDELIVERY</v>
          </cell>
          <cell r="E2171" t="str">
            <v>DESPACHO</v>
          </cell>
          <cell r="F2171" t="str">
            <v>NORMAL</v>
          </cell>
          <cell r="G2171" t="str">
            <v>FT79888</v>
          </cell>
          <cell r="H2171">
            <v>44939</v>
          </cell>
          <cell r="I2171" t="str">
            <v>ENTREGADO</v>
          </cell>
          <cell r="J2171">
            <v>44942</v>
          </cell>
          <cell r="K2171" t="str">
            <v xml:space="preserve">Brayan Cajas_RECIPLAST C A </v>
          </cell>
          <cell r="L2171" t="str">
            <v>via pululagua y via a calacali calle de tierra justo al inicio del adoquinado en una puerta color azul fachada color cemento</v>
          </cell>
          <cell r="M2171" t="str">
            <v>1792013380001</v>
          </cell>
          <cell r="N2171" t="str">
            <v>0984482515/0995786723</v>
          </cell>
          <cell r="O2171" t="str">
            <v/>
          </cell>
          <cell r="P2171" t="str">
            <v>QUITO</v>
          </cell>
          <cell r="Q2171" t="str">
            <v>QUITO</v>
          </cell>
          <cell r="R2171" t="str">
            <v>PICHINCHA</v>
          </cell>
          <cell r="T2171" t="str">
            <v>FLEXTRANS UIO</v>
          </cell>
          <cell r="U2171" t="str">
            <v>FLEXNETUIO_LOCAL</v>
          </cell>
          <cell r="V2171">
            <v>1</v>
          </cell>
          <cell r="W2171">
            <v>1</v>
          </cell>
          <cell r="X2171" t="str">
            <v>FLEXNET ECUADOR - MDELIVERY</v>
          </cell>
          <cell r="Y2171" t="str">
            <v>CALLE 28 DE JUNIO S/N Y GARCIA MORENO ENTRADA LLANO GRANDE</v>
          </cell>
        </row>
        <row r="2172">
          <cell r="A2172" t="str">
            <v>2483996</v>
          </cell>
          <cell r="B2172">
            <v>496652</v>
          </cell>
          <cell r="C2172" t="str">
            <v>2483996</v>
          </cell>
          <cell r="D2172" t="str">
            <v>MDELIVERY</v>
          </cell>
          <cell r="E2172" t="str">
            <v>DESPACHO</v>
          </cell>
          <cell r="F2172" t="str">
            <v>NORMAL</v>
          </cell>
          <cell r="G2172" t="str">
            <v>IC4701</v>
          </cell>
          <cell r="H2172">
            <v>44939</v>
          </cell>
          <cell r="I2172" t="str">
            <v>ENTREGADO</v>
          </cell>
          <cell r="J2172">
            <v>44942</v>
          </cell>
          <cell r="K2172" t="str">
            <v>Juan Marcelo Narvaez_ALMACEN ESPANA</v>
          </cell>
          <cell r="L2172" t="str">
            <v>gran colombia y borrero junto a tia</v>
          </cell>
          <cell r="M2172" t="str">
            <v>0190386465001</v>
          </cell>
          <cell r="N2172" t="str">
            <v>0987342252</v>
          </cell>
          <cell r="O2172" t="str">
            <v/>
          </cell>
          <cell r="P2172" t="str">
            <v>CUENCA</v>
          </cell>
          <cell r="Q2172" t="str">
            <v>CUENCA</v>
          </cell>
          <cell r="R2172" t="str">
            <v>AZUAY</v>
          </cell>
          <cell r="T2172" t="str">
            <v>ITSACOURIER</v>
          </cell>
          <cell r="U2172" t="str">
            <v>FLEXNETUIO_PROVINCIA</v>
          </cell>
          <cell r="V2172">
            <v>1</v>
          </cell>
          <cell r="W2172">
            <v>1</v>
          </cell>
          <cell r="X2172" t="str">
            <v>FLEXNET ECUADOR - MDELIVERY</v>
          </cell>
          <cell r="Y2172" t="str">
            <v>CALLE 28 DE JUNIO S/N Y GARCIA MORENO ENTRADA LLANO GRANDE</v>
          </cell>
        </row>
        <row r="2173">
          <cell r="A2173" t="str">
            <v>2483924</v>
          </cell>
          <cell r="B2173">
            <v>496626</v>
          </cell>
          <cell r="C2173" t="str">
            <v>2483924</v>
          </cell>
          <cell r="D2173" t="str">
            <v>MDELIVERY</v>
          </cell>
          <cell r="E2173" t="str">
            <v>DESPACHO</v>
          </cell>
          <cell r="F2173" t="str">
            <v>NORMAL</v>
          </cell>
          <cell r="G2173" t="str">
            <v>FT79892</v>
          </cell>
          <cell r="H2173">
            <v>44939</v>
          </cell>
          <cell r="I2173" t="str">
            <v>ENTREGADO</v>
          </cell>
          <cell r="J2173">
            <v>44942</v>
          </cell>
          <cell r="K2173" t="str">
            <v>Piedad Montoya_ASOCIACION DE EMPLEADOS DEL H CONSEJO PROVINCIAL</v>
          </cell>
          <cell r="L2173" t="str">
            <v>JUAN ARENAS 127 Y JUAN LARREA SECTOR SANTA PRISCA QUITO QUITO PICHINCHA REGION SIERRA Ecuador</v>
          </cell>
          <cell r="M2173" t="str">
            <v>1791809491001</v>
          </cell>
          <cell r="N2173" t="str">
            <v>0958932925</v>
          </cell>
          <cell r="O2173" t="str">
            <v/>
          </cell>
          <cell r="P2173" t="str">
            <v>QUITO</v>
          </cell>
          <cell r="Q2173" t="str">
            <v>QUITO</v>
          </cell>
          <cell r="R2173" t="str">
            <v>PICHINCHA</v>
          </cell>
          <cell r="T2173" t="str">
            <v>FLEXTRANS UIO</v>
          </cell>
          <cell r="U2173" t="str">
            <v>FLEXNETUIO_LOCAL</v>
          </cell>
          <cell r="V2173">
            <v>1</v>
          </cell>
          <cell r="W2173">
            <v>1</v>
          </cell>
          <cell r="X2173" t="str">
            <v>FLEXNET ECUADOR - MDELIVERY</v>
          </cell>
          <cell r="Y2173" t="str">
            <v>CALLE 28 DE JUNIO S/N Y GARCIA MORENO ENTRADA LLANO GRANDE</v>
          </cell>
        </row>
        <row r="2174">
          <cell r="A2174" t="str">
            <v>2483925</v>
          </cell>
          <cell r="B2174">
            <v>496627</v>
          </cell>
          <cell r="C2174" t="str">
            <v>2483925</v>
          </cell>
          <cell r="D2174" t="str">
            <v>MDELIVERY</v>
          </cell>
          <cell r="E2174" t="str">
            <v>DESPACHO</v>
          </cell>
          <cell r="F2174" t="str">
            <v>NORMAL</v>
          </cell>
          <cell r="G2174" t="str">
            <v>FT79906</v>
          </cell>
          <cell r="H2174">
            <v>44939</v>
          </cell>
          <cell r="I2174" t="str">
            <v>ENTREGADO</v>
          </cell>
          <cell r="J2174">
            <v>44942</v>
          </cell>
          <cell r="K2174" t="str">
            <v xml:space="preserve">Julio Navarrete_FLORES LATITUD CERO FLORLATCERO CIA LTDA </v>
          </cell>
          <cell r="L2174" t="str">
            <v>PICHINCHA QUITO PANAMERICANA NORTE KM 22 A TRES KILOMETROS DEL ESCUADRON DE CARRETERAS HACIENDA LA VICTORIA</v>
          </cell>
          <cell r="M2174" t="str">
            <v>1791340728001</v>
          </cell>
          <cell r="N2174" t="str">
            <v>0979726875</v>
          </cell>
          <cell r="O2174" t="str">
            <v/>
          </cell>
          <cell r="P2174" t="str">
            <v>QUITO</v>
          </cell>
          <cell r="Q2174" t="str">
            <v>QUITO</v>
          </cell>
          <cell r="R2174" t="str">
            <v>PICHINCHA</v>
          </cell>
          <cell r="T2174" t="str">
            <v>FLEXTRANS UIO</v>
          </cell>
          <cell r="U2174" t="str">
            <v>FLEXNETUIO_LOCAL</v>
          </cell>
          <cell r="V2174">
            <v>1</v>
          </cell>
          <cell r="W2174">
            <v>1</v>
          </cell>
          <cell r="X2174" t="str">
            <v>FLEXNET ECUADOR - MDELIVERY</v>
          </cell>
          <cell r="Y2174" t="str">
            <v>CALLE 28 DE JUNIO S/N Y GARCIA MORENO ENTRADA LLANO GRANDE</v>
          </cell>
        </row>
        <row r="2175">
          <cell r="A2175" t="str">
            <v>2483926</v>
          </cell>
          <cell r="B2175">
            <v>496628</v>
          </cell>
          <cell r="C2175" t="str">
            <v>2483926</v>
          </cell>
          <cell r="D2175" t="str">
            <v>MDELIVERY</v>
          </cell>
          <cell r="E2175" t="str">
            <v>DESPACHO</v>
          </cell>
          <cell r="F2175" t="str">
            <v>NORMAL</v>
          </cell>
          <cell r="G2175" t="str">
            <v>FT79887</v>
          </cell>
          <cell r="H2175">
            <v>44939</v>
          </cell>
          <cell r="I2175" t="str">
            <v>ENTREGADO</v>
          </cell>
          <cell r="J2175">
            <v>44942</v>
          </cell>
          <cell r="K2175" t="str">
            <v xml:space="preserve">AMPARO_VITALDENTCORP S A </v>
          </cell>
          <cell r="L2175" t="str">
            <v>Autachi Duchicela y Puruha No s9 521 Parroquia Magdalena</v>
          </cell>
          <cell r="M2175" t="str">
            <v>0992794186001</v>
          </cell>
          <cell r="N2175" t="str">
            <v>983999505</v>
          </cell>
          <cell r="O2175" t="str">
            <v/>
          </cell>
          <cell r="P2175" t="str">
            <v>QUITO</v>
          </cell>
          <cell r="Q2175" t="str">
            <v>QUITO</v>
          </cell>
          <cell r="R2175" t="str">
            <v>PICHINCHA</v>
          </cell>
          <cell r="T2175" t="str">
            <v>FLEXTRANS UIO</v>
          </cell>
          <cell r="U2175" t="str">
            <v>FLEXNETUIO_LOCAL</v>
          </cell>
          <cell r="V2175">
            <v>1</v>
          </cell>
          <cell r="W2175">
            <v>1</v>
          </cell>
          <cell r="X2175" t="str">
            <v>FLEXNET ECUADOR - MDELIVERY</v>
          </cell>
          <cell r="Y2175" t="str">
            <v>CALLE 28 DE JUNIO S/N Y GARCIA MORENO ENTRADA LLANO GRANDE</v>
          </cell>
        </row>
        <row r="2176">
          <cell r="A2176" t="str">
            <v>2483931</v>
          </cell>
          <cell r="B2176">
            <v>496629</v>
          </cell>
          <cell r="C2176" t="str">
            <v>2483931</v>
          </cell>
          <cell r="D2176" t="str">
            <v>MDELIVERY</v>
          </cell>
          <cell r="E2176" t="str">
            <v>DESPACHO</v>
          </cell>
          <cell r="F2176" t="str">
            <v>NORMAL</v>
          </cell>
          <cell r="G2176" t="str">
            <v>FT79891</v>
          </cell>
          <cell r="H2176">
            <v>44939</v>
          </cell>
          <cell r="I2176" t="str">
            <v>ENTREGADO</v>
          </cell>
          <cell r="J2176">
            <v>44942</v>
          </cell>
          <cell r="K2176" t="str">
            <v>VIRGINA CARRERO_CRUZ ABRIL ABOGADOS CIA LTDA</v>
          </cell>
          <cell r="L2176" t="str">
            <v>SANTA PRISCA MARCHENA OE2 56 VERSALLES EDF CRUZ ABRIL OFICINA 101 DIAGONAL MERCADO SANTA CLARA</v>
          </cell>
          <cell r="M2176" t="str">
            <v>1792330580001</v>
          </cell>
          <cell r="N2176" t="str">
            <v>0986872495</v>
          </cell>
          <cell r="O2176" t="str">
            <v/>
          </cell>
          <cell r="P2176" t="str">
            <v>QUITO</v>
          </cell>
          <cell r="Q2176" t="str">
            <v>QUITO</v>
          </cell>
          <cell r="R2176" t="str">
            <v>PICHINCHA</v>
          </cell>
          <cell r="T2176" t="str">
            <v>FLEXTRANS UIO</v>
          </cell>
          <cell r="U2176" t="str">
            <v>FLEXNETUIO_LOCAL</v>
          </cell>
          <cell r="V2176">
            <v>1</v>
          </cell>
          <cell r="W2176">
            <v>1</v>
          </cell>
          <cell r="X2176" t="str">
            <v>FLEXNET ECUADOR - MDELIVERY</v>
          </cell>
          <cell r="Y2176" t="str">
            <v>CALLE 28 DE JUNIO S/N Y GARCIA MORENO ENTRADA LLANO GRANDE</v>
          </cell>
        </row>
        <row r="2177">
          <cell r="A2177" t="str">
            <v>2483932</v>
          </cell>
          <cell r="B2177">
            <v>496630</v>
          </cell>
          <cell r="C2177" t="str">
            <v>2483932</v>
          </cell>
          <cell r="D2177" t="str">
            <v>MDELIVERY</v>
          </cell>
          <cell r="E2177" t="str">
            <v>DESPACHO</v>
          </cell>
          <cell r="F2177" t="str">
            <v>NORMAL</v>
          </cell>
          <cell r="G2177" t="str">
            <v>FT79889</v>
          </cell>
          <cell r="H2177">
            <v>44939</v>
          </cell>
          <cell r="I2177" t="str">
            <v>ENTREGADO</v>
          </cell>
          <cell r="J2177">
            <v>44942</v>
          </cell>
          <cell r="K2177" t="str">
            <v>JUAN MANUEL HIDALGO CORREA_JUAN MANUEL HIDALGO CORREA</v>
          </cell>
          <cell r="L2177" t="str">
            <v>JUAN LEoN MERA LA NINA Y ORELLANA ES JUSTO EN LA ESQUINA EN EL MINISTERIO DE TRANSPORTE Y OBRAS PuBLICAS EN ESE EDIFICIO AVISAR AL GUARDIA QUE EL SENOR SE ENCUENTRA EN SEXTO PISO EN EL DEPARTO DE TALE</v>
          </cell>
          <cell r="M2177" t="str">
            <v>1716153042001</v>
          </cell>
          <cell r="N2177" t="str">
            <v>0996434341</v>
          </cell>
          <cell r="O2177" t="str">
            <v/>
          </cell>
          <cell r="P2177" t="str">
            <v>QUITO</v>
          </cell>
          <cell r="Q2177" t="str">
            <v>QUITO</v>
          </cell>
          <cell r="R2177" t="str">
            <v>PICHINCHA</v>
          </cell>
          <cell r="T2177" t="str">
            <v>FLEXTRANS UIO</v>
          </cell>
          <cell r="U2177" t="str">
            <v>FLEXNETUIO_LOCAL</v>
          </cell>
          <cell r="V2177">
            <v>1</v>
          </cell>
          <cell r="W2177">
            <v>1</v>
          </cell>
          <cell r="X2177" t="str">
            <v>FLEXNET ECUADOR - MDELIVERY</v>
          </cell>
          <cell r="Y2177" t="str">
            <v>CALLE 28 DE JUNIO S/N Y GARCIA MORENO ENTRADA LLANO GRANDE</v>
          </cell>
        </row>
        <row r="2178">
          <cell r="A2178" t="str">
            <v>2483936</v>
          </cell>
          <cell r="B2178">
            <v>496631</v>
          </cell>
          <cell r="C2178" t="str">
            <v>2483936</v>
          </cell>
          <cell r="D2178" t="str">
            <v>MDELIVERY</v>
          </cell>
          <cell r="E2178" t="str">
            <v>DESPACHO</v>
          </cell>
          <cell r="F2178" t="str">
            <v>NORMAL</v>
          </cell>
          <cell r="G2178" t="str">
            <v>FT79893</v>
          </cell>
          <cell r="H2178">
            <v>44939</v>
          </cell>
          <cell r="I2178" t="str">
            <v>ENTREGADO</v>
          </cell>
          <cell r="J2178">
            <v>44942</v>
          </cell>
          <cell r="K2178" t="str">
            <v>ADRIANA PLAZA_LEONEL FERNANDO PENARRIETA TRUJILLO</v>
          </cell>
          <cell r="L2178" t="str">
            <v>RUIZ DE CASTILLA N30 13 Y ANDAGOYA EDF EXPOCOLOR MZ OFIC 3</v>
          </cell>
          <cell r="M2178" t="str">
            <v>1721965299001</v>
          </cell>
          <cell r="N2178" t="str">
            <v>0999701302</v>
          </cell>
          <cell r="O2178" t="str">
            <v/>
          </cell>
          <cell r="P2178" t="str">
            <v>QUITO</v>
          </cell>
          <cell r="Q2178" t="str">
            <v>QUITO</v>
          </cell>
          <cell r="R2178" t="str">
            <v>PICHINCHA</v>
          </cell>
          <cell r="T2178" t="str">
            <v>FLEXTRANS UIO</v>
          </cell>
          <cell r="U2178" t="str">
            <v>FLEXNETUIO_LOCAL</v>
          </cell>
          <cell r="V2178">
            <v>1</v>
          </cell>
          <cell r="W2178">
            <v>1</v>
          </cell>
          <cell r="X2178" t="str">
            <v>FLEXNET ECUADOR - MDELIVERY</v>
          </cell>
          <cell r="Y2178" t="str">
            <v>CALLE 28 DE JUNIO S/N Y GARCIA MORENO ENTRADA LLANO GRANDE</v>
          </cell>
        </row>
        <row r="2179">
          <cell r="A2179" t="str">
            <v>2483937</v>
          </cell>
          <cell r="B2179">
            <v>496632</v>
          </cell>
          <cell r="C2179" t="str">
            <v>2483937</v>
          </cell>
          <cell r="D2179" t="str">
            <v>MDELIVERY</v>
          </cell>
          <cell r="E2179" t="str">
            <v>DESPACHO</v>
          </cell>
          <cell r="F2179" t="str">
            <v>NORMAL</v>
          </cell>
          <cell r="G2179" t="str">
            <v>FT79909</v>
          </cell>
          <cell r="H2179">
            <v>44939</v>
          </cell>
          <cell r="I2179" t="str">
            <v>ENTREGADO</v>
          </cell>
          <cell r="J2179">
            <v>44942</v>
          </cell>
          <cell r="K2179" t="str">
            <v>CRISTIAN PAREDES_ NIPRO MEDICAL CORPORATION</v>
          </cell>
          <cell r="L2179" t="str">
            <v>Amazonas y Pereira Matriz Banco Pichincha Av Piso 7</v>
          </cell>
          <cell r="M2179" t="str">
            <v>1790010937001</v>
          </cell>
          <cell r="N2179" t="str">
            <v>0962592597</v>
          </cell>
          <cell r="O2179" t="str">
            <v/>
          </cell>
          <cell r="P2179" t="str">
            <v>QUITO</v>
          </cell>
          <cell r="Q2179" t="str">
            <v>QUITO</v>
          </cell>
          <cell r="R2179" t="str">
            <v>PICHINCHA</v>
          </cell>
          <cell r="T2179" t="str">
            <v>FLEXTRANS UIO</v>
          </cell>
          <cell r="U2179" t="str">
            <v>FLEXNETUIO_LOCAL</v>
          </cell>
          <cell r="V2179">
            <v>1</v>
          </cell>
          <cell r="W2179">
            <v>1</v>
          </cell>
          <cell r="X2179" t="str">
            <v>FLEXNET ECUADOR - MDELIVERY</v>
          </cell>
          <cell r="Y2179" t="str">
            <v>CALLE 28 DE JUNIO S/N Y GARCIA MORENO ENTRADA LLANO GRANDE</v>
          </cell>
        </row>
        <row r="2180">
          <cell r="A2180" t="str">
            <v>2483938</v>
          </cell>
          <cell r="B2180">
            <v>496633</v>
          </cell>
          <cell r="C2180" t="str">
            <v>2483938</v>
          </cell>
          <cell r="D2180" t="str">
            <v>MDELIVERY</v>
          </cell>
          <cell r="E2180" t="str">
            <v>DESPACHO</v>
          </cell>
          <cell r="F2180" t="str">
            <v>NORMAL</v>
          </cell>
          <cell r="G2180" t="str">
            <v>FT79866</v>
          </cell>
          <cell r="H2180">
            <v>44939</v>
          </cell>
          <cell r="I2180" t="str">
            <v>ENTREGADO</v>
          </cell>
          <cell r="J2180">
            <v>44942</v>
          </cell>
          <cell r="K2180" t="str">
            <v>Silvia TriviNo_TELCONET S A</v>
          </cell>
          <cell r="L2180" t="str">
            <v>Kennedy Norte Mz 109 solar 21</v>
          </cell>
          <cell r="M2180" t="str">
            <v>0991327371001</v>
          </cell>
          <cell r="N2180" t="str">
            <v>0995551760</v>
          </cell>
          <cell r="O2180" t="str">
            <v/>
          </cell>
          <cell r="P2180" t="str">
            <v>GUAYAQUIL</v>
          </cell>
          <cell r="Q2180" t="str">
            <v>GUAYAQUIL</v>
          </cell>
          <cell r="R2180" t="str">
            <v>GUAYAS</v>
          </cell>
          <cell r="T2180" t="str">
            <v>ITSACOURIER</v>
          </cell>
          <cell r="U2180" t="str">
            <v>FLEXNETUIO_GYE</v>
          </cell>
          <cell r="V2180">
            <v>1</v>
          </cell>
          <cell r="W2180">
            <v>1</v>
          </cell>
          <cell r="X2180" t="str">
            <v>FLEXNET ECUADOR - MDELIVERY</v>
          </cell>
          <cell r="Y2180" t="str">
            <v>CALLE 28 DE JUNIO S/N Y GARCIA MORENO ENTRADA LLANO GRANDE</v>
          </cell>
        </row>
        <row r="2181">
          <cell r="A2181" t="str">
            <v>2483939_1</v>
          </cell>
          <cell r="B2181">
            <v>496634</v>
          </cell>
          <cell r="C2181" t="str">
            <v>2483939_1</v>
          </cell>
          <cell r="D2181" t="str">
            <v>MDELIVERY</v>
          </cell>
          <cell r="E2181" t="str">
            <v>DESPACHO</v>
          </cell>
          <cell r="F2181" t="str">
            <v>NORMAL</v>
          </cell>
          <cell r="G2181" t="str">
            <v>031080024839391</v>
          </cell>
          <cell r="H2181">
            <v>44939</v>
          </cell>
          <cell r="I2181" t="str">
            <v>ENTREGADO</v>
          </cell>
          <cell r="J2181">
            <v>44942</v>
          </cell>
          <cell r="K2181" t="str">
            <v xml:space="preserve">Ana Maria Loor_ PRODUCTOS METALURGICOS S A PROMESA </v>
          </cell>
          <cell r="L2181" t="str">
            <v xml:space="preserve"> Km 5 Via Daule Guayaquil Ecuador </v>
          </cell>
          <cell r="M2181" t="str">
            <v>0990008167001</v>
          </cell>
          <cell r="N2181" t="str">
            <v>962604291</v>
          </cell>
          <cell r="O2181" t="str">
            <v/>
          </cell>
          <cell r="P2181" t="str">
            <v>GUAYAQUIL</v>
          </cell>
          <cell r="Q2181" t="str">
            <v>GUAYAQUIL</v>
          </cell>
          <cell r="R2181" t="str">
            <v>GUAYAS</v>
          </cell>
          <cell r="T2181" t="str">
            <v>TRAMACO</v>
          </cell>
          <cell r="U2181" t="str">
            <v>FLEXNETUIO_GYE</v>
          </cell>
          <cell r="V2181">
            <v>1</v>
          </cell>
          <cell r="W2181">
            <v>1</v>
          </cell>
          <cell r="X2181" t="str">
            <v>FLEXNET ECUADOR - MDELIVERY</v>
          </cell>
          <cell r="Y2181" t="str">
            <v>CALLE 28 DE JUNIO S/N Y GARCIA MORENO ENTRADA LLANO GRANDE</v>
          </cell>
        </row>
        <row r="2182">
          <cell r="A2182" t="str">
            <v>2483943</v>
          </cell>
          <cell r="B2182">
            <v>496636</v>
          </cell>
          <cell r="C2182" t="str">
            <v>2483943</v>
          </cell>
          <cell r="D2182" t="str">
            <v>MDELIVERY</v>
          </cell>
          <cell r="E2182" t="str">
            <v>DESPACHO</v>
          </cell>
          <cell r="F2182" t="str">
            <v>NORMAL</v>
          </cell>
          <cell r="G2182" t="str">
            <v>031080002483943</v>
          </cell>
          <cell r="H2182">
            <v>44939</v>
          </cell>
          <cell r="I2182" t="str">
            <v>ENTREGADO</v>
          </cell>
          <cell r="J2182">
            <v>44942</v>
          </cell>
          <cell r="K2182" t="str">
            <v xml:space="preserve">Johnny Alvarado_SIKA ECUATORIANA S A </v>
          </cell>
          <cell r="L2182" t="str">
            <v>GUAYAS DURAN KM 3 5 VIA DURAN TAMBO FRENTE A LA FERIA INTERNACIONAL DE DURAN</v>
          </cell>
          <cell r="M2182" t="str">
            <v>1790753573001</v>
          </cell>
          <cell r="N2182" t="str">
            <v>986501117</v>
          </cell>
          <cell r="O2182" t="str">
            <v/>
          </cell>
          <cell r="P2182" t="str">
            <v>DURAN</v>
          </cell>
          <cell r="Q2182" t="str">
            <v>DURAN</v>
          </cell>
          <cell r="R2182" t="str">
            <v>GUAYAS</v>
          </cell>
          <cell r="T2182" t="str">
            <v>TRAMACO</v>
          </cell>
          <cell r="U2182" t="str">
            <v>FLEXNETUIO_GYE</v>
          </cell>
          <cell r="V2182">
            <v>1</v>
          </cell>
          <cell r="W2182">
            <v>1</v>
          </cell>
          <cell r="X2182" t="str">
            <v>FLEXNET ECUADOR - MDELIVERY</v>
          </cell>
          <cell r="Y2182" t="str">
            <v>CALLE 28 DE JUNIO S/N Y GARCIA MORENO ENTRADA LLANO GRANDE</v>
          </cell>
        </row>
        <row r="2183">
          <cell r="A2183" t="str">
            <v>2483944</v>
          </cell>
          <cell r="B2183">
            <v>496637</v>
          </cell>
          <cell r="C2183" t="str">
            <v>2483944</v>
          </cell>
          <cell r="D2183" t="str">
            <v>MDELIVERY</v>
          </cell>
          <cell r="E2183" t="str">
            <v>DESPACHO</v>
          </cell>
          <cell r="F2183" t="str">
            <v>NORMAL</v>
          </cell>
          <cell r="G2183" t="str">
            <v>031080002483944</v>
          </cell>
          <cell r="H2183">
            <v>44939</v>
          </cell>
          <cell r="I2183" t="str">
            <v>ENTREGADO</v>
          </cell>
          <cell r="J2183">
            <v>44942</v>
          </cell>
          <cell r="K2183" t="str">
            <v>ALEX DANIEL MOLINA ALCIVAR_EDUARDO ANDRES SALCEDO CADENA</v>
          </cell>
          <cell r="L2183" t="str">
            <v>KRONOS COMUNICACIONES CALLE BAQUERIZO MORENO Y AV LOS CHASQUIS CASA COLOR BEICH 3P JUNTO A LAVANDERIA MARY TERE</v>
          </cell>
          <cell r="M2183" t="str">
            <v>1003455712001</v>
          </cell>
          <cell r="N2183" t="str">
            <v>0992928133</v>
          </cell>
          <cell r="O2183" t="str">
            <v/>
          </cell>
          <cell r="P2183" t="str">
            <v>AMBATO</v>
          </cell>
          <cell r="Q2183" t="str">
            <v>AMBATO</v>
          </cell>
          <cell r="R2183" t="str">
            <v>TUNGURAHUA</v>
          </cell>
          <cell r="S2183" t="str">
            <v>AMBATO</v>
          </cell>
          <cell r="T2183" t="str">
            <v>TRAMACO</v>
          </cell>
          <cell r="U2183" t="str">
            <v>FLEXNETUIO_PROVINCIA</v>
          </cell>
          <cell r="V2183">
            <v>1</v>
          </cell>
          <cell r="W2183">
            <v>1</v>
          </cell>
          <cell r="X2183" t="str">
            <v>FLEXNET ECUADOR - MDELIVERY</v>
          </cell>
          <cell r="Y2183" t="str">
            <v>CALLE 28 DE JUNIO S/N Y GARCIA MORENO ENTRADA LLANO GRANDE</v>
          </cell>
        </row>
        <row r="2184">
          <cell r="A2184" t="str">
            <v>2483945</v>
          </cell>
          <cell r="B2184">
            <v>496638</v>
          </cell>
          <cell r="C2184" t="str">
            <v>2483945</v>
          </cell>
          <cell r="D2184" t="str">
            <v>MDELIVERY</v>
          </cell>
          <cell r="E2184" t="str">
            <v>DESPACHO</v>
          </cell>
          <cell r="F2184" t="str">
            <v>NORMAL</v>
          </cell>
          <cell r="G2184" t="str">
            <v>FT79868</v>
          </cell>
          <cell r="H2184">
            <v>44939</v>
          </cell>
          <cell r="I2184" t="str">
            <v>ENTREGADO</v>
          </cell>
          <cell r="J2184">
            <v>44942</v>
          </cell>
          <cell r="K2184" t="str">
            <v xml:space="preserve">Priscila Rugel_HOTEL COLON GUAYAQUIL S A </v>
          </cell>
          <cell r="L2184" t="str">
            <v>Hotel Hilton Colon Guayaquil Av francisco de orellana y v h sicouret</v>
          </cell>
          <cell r="M2184" t="str">
            <v>0991189432001</v>
          </cell>
          <cell r="N2184" t="str">
            <v>0999881115</v>
          </cell>
          <cell r="O2184" t="str">
            <v/>
          </cell>
          <cell r="P2184" t="str">
            <v>GUAYAQUIL</v>
          </cell>
          <cell r="Q2184" t="str">
            <v>GUAYAQUIL</v>
          </cell>
          <cell r="R2184" t="str">
            <v>GUAYAS</v>
          </cell>
          <cell r="T2184" t="str">
            <v>ITSACOURIER</v>
          </cell>
          <cell r="U2184" t="str">
            <v>FLEXNETUIO_GYE</v>
          </cell>
          <cell r="V2184">
            <v>1</v>
          </cell>
          <cell r="W2184">
            <v>1</v>
          </cell>
          <cell r="X2184" t="str">
            <v>FLEXNET ECUADOR - MDELIVERY</v>
          </cell>
          <cell r="Y2184" t="str">
            <v>CALLE 28 DE JUNIO S/N Y GARCIA MORENO ENTRADA LLANO GRANDE</v>
          </cell>
        </row>
        <row r="2185">
          <cell r="A2185" t="str">
            <v>2483946</v>
          </cell>
          <cell r="B2185">
            <v>496639</v>
          </cell>
          <cell r="C2185" t="str">
            <v>2483946</v>
          </cell>
          <cell r="D2185" t="str">
            <v>MDELIVERY</v>
          </cell>
          <cell r="E2185" t="str">
            <v>DESPACHO</v>
          </cell>
          <cell r="F2185" t="str">
            <v>NORMAL</v>
          </cell>
          <cell r="G2185" t="str">
            <v>FT79902</v>
          </cell>
          <cell r="H2185">
            <v>44939</v>
          </cell>
          <cell r="I2185" t="str">
            <v>ENTREGADO</v>
          </cell>
          <cell r="J2185">
            <v>44942</v>
          </cell>
          <cell r="K2185" t="str">
            <v xml:space="preserve">TERESA RUBIO_ HOSPITAL METROPOLITANO S A S </v>
          </cell>
          <cell r="L2185" t="str">
            <v>Av Mariana de Jesus s n y Nicolas Arteta Hospital Metropolitano Area Talento Humano</v>
          </cell>
          <cell r="M2185" t="str">
            <v>1793178138001</v>
          </cell>
          <cell r="N2185" t="str">
            <v>0987832346</v>
          </cell>
          <cell r="O2185" t="str">
            <v/>
          </cell>
          <cell r="P2185" t="str">
            <v>QUITO</v>
          </cell>
          <cell r="Q2185" t="str">
            <v>QUITO</v>
          </cell>
          <cell r="R2185" t="str">
            <v>PICHINCHA</v>
          </cell>
          <cell r="T2185" t="str">
            <v>FLEXTRANS UIO</v>
          </cell>
          <cell r="U2185" t="str">
            <v>FLEXNETUIO_LOCAL</v>
          </cell>
          <cell r="V2185">
            <v>1</v>
          </cell>
          <cell r="W2185">
            <v>1</v>
          </cell>
          <cell r="X2185" t="str">
            <v>FLEXNET ECUADOR - MDELIVERY</v>
          </cell>
          <cell r="Y2185" t="str">
            <v>CALLE 28 DE JUNIO S/N Y GARCIA MORENO ENTRADA LLANO GRANDE</v>
          </cell>
        </row>
        <row r="2186">
          <cell r="A2186" t="str">
            <v>98827425</v>
          </cell>
          <cell r="B2186">
            <v>496614</v>
          </cell>
          <cell r="C2186" t="str">
            <v>98827425</v>
          </cell>
          <cell r="D2186" t="str">
            <v>HYCITE</v>
          </cell>
          <cell r="E2186" t="str">
            <v>DESPACHO</v>
          </cell>
          <cell r="F2186" t="str">
            <v>NORMAL</v>
          </cell>
          <cell r="G2186" t="str">
            <v>ITQ4664</v>
          </cell>
          <cell r="H2186">
            <v>44939</v>
          </cell>
          <cell r="I2186" t="str">
            <v>ENTREGADO</v>
          </cell>
          <cell r="J2186">
            <v>44942</v>
          </cell>
          <cell r="K2186" t="str">
            <v>JULIO CESAR CABRERA IPIALES (S)</v>
          </cell>
          <cell r="L2186" t="str">
            <v>AMBROSIO ACOSTA Y AV EL TRANSITO S34-281 QUITO  CHILLOGALLO 170708 PICHINCHA</v>
          </cell>
          <cell r="M2186" t="str">
            <v/>
          </cell>
          <cell r="N2186" t="str">
            <v>0987522263 / 987851643</v>
          </cell>
          <cell r="O2186" t="str">
            <v>0987522263 / 987851643</v>
          </cell>
          <cell r="P2186" t="str">
            <v>170708</v>
          </cell>
          <cell r="Q2186" t="str">
            <v>QUITO</v>
          </cell>
          <cell r="R2186" t="str">
            <v>PICHINCHA</v>
          </cell>
          <cell r="S2186" t="str">
            <v>QUITO</v>
          </cell>
          <cell r="T2186" t="str">
            <v>FLEXTRANS UIO</v>
          </cell>
          <cell r="U2186" t="str">
            <v>FLEXNETUIO_LOCAL</v>
          </cell>
          <cell r="V2186">
            <v>1</v>
          </cell>
          <cell r="W2186">
            <v>6.8</v>
          </cell>
          <cell r="X2186" t="str">
            <v>HYCITE QUITO</v>
          </cell>
          <cell r="Y2186" t="str">
            <v>FLEX NET CALLE 28 DE JUNIO S/N Y GARCIA MORENO ENTRADA LLANO GRANDE</v>
          </cell>
        </row>
        <row r="2187">
          <cell r="A2187" t="str">
            <v>98827657</v>
          </cell>
          <cell r="B2187">
            <v>496615</v>
          </cell>
          <cell r="C2187" t="str">
            <v>98827657</v>
          </cell>
          <cell r="D2187" t="str">
            <v>HYCITE</v>
          </cell>
          <cell r="E2187" t="str">
            <v>DESPACHO</v>
          </cell>
          <cell r="F2187" t="str">
            <v>NORMAL</v>
          </cell>
          <cell r="G2187" t="str">
            <v>031002004179140</v>
          </cell>
          <cell r="H2187">
            <v>44939</v>
          </cell>
          <cell r="I2187" t="str">
            <v>ENTREGADO</v>
          </cell>
          <cell r="J2187">
            <v>44942</v>
          </cell>
          <cell r="K2187" t="str">
            <v>OSCAR D CARRASCO</v>
          </cell>
          <cell r="L2187" t="str">
            <v>PEDRO MONCAYO 653 ENTRE OLMEDO Y BOLIVAR IBARRA  SAN FRANCISCO 100107 IMBABURA</v>
          </cell>
          <cell r="M2187" t="str">
            <v/>
          </cell>
          <cell r="N2187" t="str">
            <v>0987699733 / 065000788</v>
          </cell>
          <cell r="O2187" t="str">
            <v>0987699733 / 065000788</v>
          </cell>
          <cell r="P2187" t="str">
            <v>100107</v>
          </cell>
          <cell r="Q2187" t="str">
            <v>IBARRA</v>
          </cell>
          <cell r="R2187" t="str">
            <v>IMBABURA</v>
          </cell>
          <cell r="S2187" t="str">
            <v>SAN MIGUEL DE IBARRA</v>
          </cell>
          <cell r="T2187" t="str">
            <v>TRAMACO</v>
          </cell>
          <cell r="U2187" t="str">
            <v>FLEXNETUIO_PROVINCIA</v>
          </cell>
          <cell r="V2187">
            <v>1</v>
          </cell>
          <cell r="W2187">
            <v>1.5</v>
          </cell>
          <cell r="X2187" t="str">
            <v>HYCITE QUITO</v>
          </cell>
          <cell r="Y2187" t="str">
            <v>FLEX NET CALLE 28 DE JUNIO S/N Y GARCIA MORENO ENTRADA LLANO GRANDE</v>
          </cell>
        </row>
        <row r="2188">
          <cell r="A2188" t="str">
            <v>98827762</v>
          </cell>
          <cell r="B2188">
            <v>496616</v>
          </cell>
          <cell r="C2188" t="str">
            <v>98827762</v>
          </cell>
          <cell r="D2188" t="str">
            <v>HYCITE</v>
          </cell>
          <cell r="E2188" t="str">
            <v>DESPACHO</v>
          </cell>
          <cell r="F2188" t="str">
            <v>NORMAL</v>
          </cell>
          <cell r="G2188" t="str">
            <v>031002004179141</v>
          </cell>
          <cell r="H2188">
            <v>44939</v>
          </cell>
          <cell r="I2188" t="str">
            <v>ENTREGADO</v>
          </cell>
          <cell r="J2188">
            <v>44944</v>
          </cell>
          <cell r="K2188" t="str">
            <v>CARMEN JUDITH VASCONEZ PORTILLA</v>
          </cell>
          <cell r="L2188" t="str">
            <v>VAA A CALUMA KM 1 Y 1/2 SECTOR EL TESORO RICAURTE RICAURTE 120203 LOS RIOS</v>
          </cell>
          <cell r="M2188" t="str">
            <v/>
          </cell>
          <cell r="N2188" t="str">
            <v>0968466886 /</v>
          </cell>
          <cell r="O2188" t="str">
            <v>0968466886 /</v>
          </cell>
          <cell r="P2188" t="str">
            <v>120203</v>
          </cell>
          <cell r="Q2188" t="str">
            <v>URDANETA</v>
          </cell>
          <cell r="R2188" t="str">
            <v>LOS RIOS</v>
          </cell>
          <cell r="S2188" t="str">
            <v>RICAURTE - LA HOJITA</v>
          </cell>
          <cell r="T2188" t="str">
            <v>TRAMACO</v>
          </cell>
          <cell r="U2188" t="str">
            <v>FLEXNETUIO_PROVINCIA</v>
          </cell>
          <cell r="V2188">
            <v>1</v>
          </cell>
          <cell r="W2188">
            <v>7.7</v>
          </cell>
          <cell r="X2188" t="str">
            <v>HYCITE QUITO</v>
          </cell>
          <cell r="Y2188" t="str">
            <v>FLEX NET CALLE 28 DE JUNIO S/N Y GARCIA MORENO ENTRADA LLANO GRANDE</v>
          </cell>
        </row>
        <row r="2189">
          <cell r="A2189" t="str">
            <v>98829053</v>
          </cell>
          <cell r="B2189">
            <v>496617</v>
          </cell>
          <cell r="C2189" t="str">
            <v>98829053</v>
          </cell>
          <cell r="D2189" t="str">
            <v>HYCITE</v>
          </cell>
          <cell r="E2189" t="str">
            <v>DESPACHO</v>
          </cell>
          <cell r="F2189" t="str">
            <v>NORMAL</v>
          </cell>
          <cell r="G2189" t="str">
            <v>031002004179142</v>
          </cell>
          <cell r="H2189">
            <v>44939</v>
          </cell>
          <cell r="I2189" t="str">
            <v>ENTREGADO</v>
          </cell>
          <cell r="J2189">
            <v>44942</v>
          </cell>
          <cell r="K2189" t="str">
            <v>JANET SERRANO</v>
          </cell>
          <cell r="L2189" t="str">
            <v>CALLE PEATONAL 4 TRAS LA ESCUELA JULIO PADILLA CALLE DE LASTRE CASA 1 PUERTA BL SUCUA // SUCUA SUCUA 140301 MORONA-SANTIAGO</v>
          </cell>
          <cell r="M2189" t="str">
            <v/>
          </cell>
          <cell r="N2189" t="str">
            <v>0991095898</v>
          </cell>
          <cell r="O2189" t="str">
            <v>0991095898</v>
          </cell>
          <cell r="P2189" t="str">
            <v>140301</v>
          </cell>
          <cell r="Q2189" t="str">
            <v>SUCUA</v>
          </cell>
          <cell r="R2189" t="str">
            <v>MORONA SANTIAGO</v>
          </cell>
          <cell r="S2189" t="str">
            <v>SUCUA - NUEVO ISRAEL - ASUNCION - SANTA MARIANITA DE JESUS</v>
          </cell>
          <cell r="T2189" t="str">
            <v>TRAMACO</v>
          </cell>
          <cell r="U2189" t="str">
            <v>FLEXNETUIO_PROVINCIA</v>
          </cell>
          <cell r="V2189">
            <v>1</v>
          </cell>
          <cell r="W2189">
            <v>6.9</v>
          </cell>
          <cell r="X2189" t="str">
            <v>HYCITE QUITO</v>
          </cell>
          <cell r="Y2189" t="str">
            <v>FLEX NET CALLE 28 DE JUNIO S/N Y GARCIA MORENO ENTRADA LLANO GRANDE</v>
          </cell>
        </row>
        <row r="2190">
          <cell r="A2190" t="str">
            <v>98829155</v>
          </cell>
          <cell r="B2190">
            <v>496618</v>
          </cell>
          <cell r="C2190" t="str">
            <v>98829155</v>
          </cell>
          <cell r="D2190" t="str">
            <v>HYCITE</v>
          </cell>
          <cell r="E2190" t="str">
            <v>DESPACHO</v>
          </cell>
          <cell r="F2190" t="str">
            <v>NORMAL</v>
          </cell>
          <cell r="G2190" t="str">
            <v>031002004179143</v>
          </cell>
          <cell r="H2190">
            <v>44939</v>
          </cell>
          <cell r="I2190" t="str">
            <v>ENTREGADO</v>
          </cell>
          <cell r="J2190">
            <v>44940</v>
          </cell>
          <cell r="K2190" t="str">
            <v>DOLORES ALEXANDRA BAYAS ZAMBRANO</v>
          </cell>
          <cell r="L2190" t="str">
            <v>CALLE 12 Y AVENIDA 28 MANTA  MANTA 130221 MANABI</v>
          </cell>
          <cell r="M2190" t="str">
            <v/>
          </cell>
          <cell r="N2190" t="str">
            <v>0991250932 / 952625429</v>
          </cell>
          <cell r="O2190" t="str">
            <v>0991250932 / 952625429</v>
          </cell>
          <cell r="P2190" t="str">
            <v>130221</v>
          </cell>
          <cell r="Q2190" t="str">
            <v>MANTA</v>
          </cell>
          <cell r="R2190" t="str">
            <v>MANABI</v>
          </cell>
          <cell r="S2190" t="str">
            <v>MANTA</v>
          </cell>
          <cell r="T2190" t="str">
            <v>TRAMACO</v>
          </cell>
          <cell r="U2190" t="str">
            <v>FLEXNETUIO_PROVINCIA</v>
          </cell>
          <cell r="V2190">
            <v>1</v>
          </cell>
          <cell r="W2190">
            <v>0.14000000000000001</v>
          </cell>
          <cell r="X2190" t="str">
            <v>HYCITE QUITO</v>
          </cell>
          <cell r="Y2190" t="str">
            <v>FLEX NET CALLE 28 DE JUNIO S/N Y GARCIA MORENO ENTRADA LLANO GRANDE</v>
          </cell>
        </row>
        <row r="2191">
          <cell r="A2191" t="str">
            <v>98829253</v>
          </cell>
          <cell r="B2191">
            <v>496619</v>
          </cell>
          <cell r="C2191" t="str">
            <v>98829253</v>
          </cell>
          <cell r="D2191" t="str">
            <v>HYCITE</v>
          </cell>
          <cell r="E2191" t="str">
            <v>DESPACHO</v>
          </cell>
          <cell r="F2191" t="str">
            <v>NORMAL</v>
          </cell>
          <cell r="G2191" t="str">
            <v>031002004179144</v>
          </cell>
          <cell r="H2191">
            <v>44939</v>
          </cell>
          <cell r="I2191" t="str">
            <v>ENTREGADO</v>
          </cell>
          <cell r="J2191">
            <v>44940</v>
          </cell>
          <cell r="K2191" t="str">
            <v>ELVIA CECILIA CHAVEZ</v>
          </cell>
          <cell r="L2191" t="str">
            <v>AV.113 URBANIZACIA,N PUERTO SOL 1 CASA G14 MANTA LOS ESTEROS 130204 MANABI</v>
          </cell>
          <cell r="M2191" t="str">
            <v/>
          </cell>
          <cell r="N2191" t="str">
            <v>0992617010 /</v>
          </cell>
          <cell r="O2191" t="str">
            <v>0992617010 /</v>
          </cell>
          <cell r="P2191" t="str">
            <v>130204</v>
          </cell>
          <cell r="Q2191" t="str">
            <v>MANTA</v>
          </cell>
          <cell r="R2191" t="str">
            <v>MANABI</v>
          </cell>
          <cell r="S2191" t="str">
            <v>MANTA</v>
          </cell>
          <cell r="T2191" t="str">
            <v>TRAMACO</v>
          </cell>
          <cell r="U2191" t="str">
            <v>FLEXNETUIO_PROVINCIA</v>
          </cell>
          <cell r="V2191">
            <v>1</v>
          </cell>
          <cell r="W2191">
            <v>5.5</v>
          </cell>
          <cell r="X2191" t="str">
            <v>HYCITE QUITO</v>
          </cell>
          <cell r="Y2191" t="str">
            <v>FLEX NET CALLE 28 DE JUNIO S/N Y GARCIA MORENO ENTRADA LLANO GRANDE</v>
          </cell>
        </row>
        <row r="2192">
          <cell r="A2192" t="str">
            <v>98829290</v>
          </cell>
          <cell r="B2192">
            <v>496620</v>
          </cell>
          <cell r="C2192" t="str">
            <v>98829290</v>
          </cell>
          <cell r="D2192" t="str">
            <v>HYCITE</v>
          </cell>
          <cell r="E2192" t="str">
            <v>DESPACHO</v>
          </cell>
          <cell r="F2192" t="str">
            <v>NORMAL</v>
          </cell>
          <cell r="G2192" t="str">
            <v>031002004179145</v>
          </cell>
          <cell r="H2192">
            <v>44939</v>
          </cell>
          <cell r="I2192" t="str">
            <v>ENTREGADO</v>
          </cell>
          <cell r="J2192">
            <v>44943</v>
          </cell>
          <cell r="K2192" t="str">
            <v>MARIA DEL PILAR RON</v>
          </cell>
          <cell r="L2192" t="str">
            <v>CALLE AV ELOY ALFARO Y RUBA,N LERZON O TENA TENA 160104 NAPO</v>
          </cell>
          <cell r="M2192" t="str">
            <v/>
          </cell>
          <cell r="N2192" t="str">
            <v>0987462125 /</v>
          </cell>
          <cell r="O2192" t="str">
            <v>0987462125 /</v>
          </cell>
          <cell r="P2192" t="str">
            <v>160104</v>
          </cell>
          <cell r="Q2192" t="str">
            <v>PUYO</v>
          </cell>
          <cell r="R2192" t="str">
            <v>PASTAZA</v>
          </cell>
          <cell r="S2192" t="str">
            <v>PUYO - TARQUI - COOPERATIVA CARLOS PLAZA ARAY</v>
          </cell>
          <cell r="T2192" t="str">
            <v>TRAMACO</v>
          </cell>
          <cell r="U2192" t="str">
            <v>FLEXNETUIO_PROVINCIA</v>
          </cell>
          <cell r="V2192">
            <v>1</v>
          </cell>
          <cell r="W2192">
            <v>1.6</v>
          </cell>
          <cell r="X2192" t="str">
            <v>HYCITE QUITO</v>
          </cell>
          <cell r="Y2192" t="str">
            <v>FLEX NET CALLE 28 DE JUNIO S/N Y GARCIA MORENO ENTRADA LLANO GRANDE</v>
          </cell>
        </row>
        <row r="2193">
          <cell r="A2193" t="str">
            <v>98829301</v>
          </cell>
          <cell r="B2193">
            <v>496621</v>
          </cell>
          <cell r="C2193" t="str">
            <v>98829301</v>
          </cell>
          <cell r="D2193" t="str">
            <v>HYCITE</v>
          </cell>
          <cell r="E2193" t="str">
            <v>DESPACHO</v>
          </cell>
          <cell r="F2193" t="str">
            <v>NORMAL</v>
          </cell>
          <cell r="G2193" t="str">
            <v>ITQ4665</v>
          </cell>
          <cell r="H2193">
            <v>44939</v>
          </cell>
          <cell r="I2193" t="str">
            <v>ENTREGADO</v>
          </cell>
          <cell r="J2193">
            <v>44943</v>
          </cell>
          <cell r="K2193" t="str">
            <v>BRYAN R CEVALLOS</v>
          </cell>
          <cell r="L2193" t="str">
            <v>E14 195 DE LOS MOTIL PB1 INTERSECCION GABRIELA MARIANA  DISTRITO METROPOLITANO 170516 PICHINCHA</v>
          </cell>
          <cell r="M2193" t="str">
            <v/>
          </cell>
          <cell r="N2193" t="str">
            <v>0998873481 / 998821325</v>
          </cell>
          <cell r="O2193" t="str">
            <v>0998873481 / 998821325</v>
          </cell>
          <cell r="P2193" t="str">
            <v>170516</v>
          </cell>
          <cell r="Q2193" t="str">
            <v>QUITO</v>
          </cell>
          <cell r="R2193" t="str">
            <v>PICHINCHA</v>
          </cell>
          <cell r="S2193" t="str">
            <v>QUITO - COMUNA MIRAFLORES</v>
          </cell>
          <cell r="T2193" t="str">
            <v>FLEXTRANS UIO</v>
          </cell>
          <cell r="U2193" t="str">
            <v>FLEXNETUIO_LOCAL</v>
          </cell>
          <cell r="V2193">
            <v>1</v>
          </cell>
          <cell r="W2193">
            <v>5.62</v>
          </cell>
          <cell r="X2193" t="str">
            <v>HYCITE QUITO</v>
          </cell>
          <cell r="Y2193" t="str">
            <v>FLEX NET CALLE 28 DE JUNIO S/N Y GARCIA MORENO ENTRADA LLANO GRANDE</v>
          </cell>
        </row>
        <row r="2194">
          <cell r="A2194" t="str">
            <v>98829518</v>
          </cell>
          <cell r="B2194">
            <v>496622</v>
          </cell>
          <cell r="C2194" t="str">
            <v>98829518</v>
          </cell>
          <cell r="D2194" t="str">
            <v>HYCITE</v>
          </cell>
          <cell r="E2194" t="str">
            <v>DESPACHO</v>
          </cell>
          <cell r="F2194" t="str">
            <v>NORMAL</v>
          </cell>
          <cell r="G2194" t="str">
            <v>ITG4666</v>
          </cell>
          <cell r="H2194">
            <v>44939</v>
          </cell>
          <cell r="I2194" t="str">
            <v>ENTREGADO</v>
          </cell>
          <cell r="J2194">
            <v>44942</v>
          </cell>
          <cell r="K2194" t="str">
            <v>MICHELE DEL ROSARIO JUEGO GARCIA</v>
          </cell>
          <cell r="L2194" t="str">
            <v>DALIAS SOLAR 1210 Y CALLE JOSE RODRIGUEZ GUAYAQUIL  GUAYAQUIL 090202 GUAYAS</v>
          </cell>
          <cell r="M2194" t="str">
            <v/>
          </cell>
          <cell r="N2194" t="str">
            <v>0994266902 / 345053034</v>
          </cell>
          <cell r="O2194" t="str">
            <v>0994266902 / 345053034</v>
          </cell>
          <cell r="P2194" t="str">
            <v>090202</v>
          </cell>
          <cell r="Q2194" t="str">
            <v>GUAYAQUIL</v>
          </cell>
          <cell r="R2194" t="str">
            <v>GUAYAS</v>
          </cell>
          <cell r="S2194" t="str">
            <v>GUAYAQUIL</v>
          </cell>
          <cell r="T2194" t="str">
            <v>CARGO UNION</v>
          </cell>
          <cell r="U2194" t="str">
            <v>FLEXNETUIO_GYE</v>
          </cell>
          <cell r="V2194">
            <v>1</v>
          </cell>
          <cell r="W2194">
            <v>2.1</v>
          </cell>
          <cell r="X2194" t="str">
            <v>HYCITE QUITO</v>
          </cell>
          <cell r="Y2194" t="str">
            <v>FLEX NET CALLE 28 DE JUNIO S/N Y GARCIA MORENO ENTRADA LLANO GRANDE</v>
          </cell>
        </row>
        <row r="2195">
          <cell r="A2195" t="str">
            <v>98829573</v>
          </cell>
          <cell r="B2195">
            <v>496623</v>
          </cell>
          <cell r="C2195" t="str">
            <v>98829573</v>
          </cell>
          <cell r="D2195" t="str">
            <v>HYCITE</v>
          </cell>
          <cell r="E2195" t="str">
            <v>DESPACHO</v>
          </cell>
          <cell r="F2195" t="str">
            <v>NORMAL</v>
          </cell>
          <cell r="G2195" t="str">
            <v>ITG4667</v>
          </cell>
          <cell r="H2195">
            <v>44939</v>
          </cell>
          <cell r="I2195" t="str">
            <v>ENTREGADO</v>
          </cell>
          <cell r="J2195">
            <v>44943</v>
          </cell>
          <cell r="K2195" t="str">
            <v>LISSETTE DAYANA MINO CARRIEL</v>
          </cell>
          <cell r="L2195" t="str">
            <v>"""VERGELES 3 ETAPA MZ 99 SL 17FRENTE A TI FRENTE A TIENDA 2 HERMANAS GUAYAQUIL / N GUAYAQUIL TARQUI 090104 GUAYAS"</v>
          </cell>
          <cell r="N2195" t="str">
            <v>0963366002 / 044001082</v>
          </cell>
          <cell r="O2195" t="str">
            <v>0963366002 / 044001082</v>
          </cell>
          <cell r="P2195" t="str">
            <v>090104</v>
          </cell>
          <cell r="Q2195" t="str">
            <v>GUAYAQUIL</v>
          </cell>
          <cell r="R2195" t="str">
            <v>GUAYAS</v>
          </cell>
          <cell r="S2195" t="str">
            <v>GUAYAQUIL - PUNA - CAMPO ALEGRE</v>
          </cell>
          <cell r="T2195" t="str">
            <v>ITSACOURIER</v>
          </cell>
          <cell r="U2195" t="str">
            <v>FLEXNETUIO_GYE</v>
          </cell>
          <cell r="V2195">
            <v>1</v>
          </cell>
          <cell r="W2195">
            <v>4</v>
          </cell>
          <cell r="X2195" t="str">
            <v>HYCITE QUITO</v>
          </cell>
          <cell r="Y2195" t="str">
            <v>FLEX NET CALLE 28 DE JUNIO S/N Y GARCIA MORENO ENTRADA LLANO GRANDE</v>
          </cell>
        </row>
        <row r="2196">
          <cell r="A2196" t="str">
            <v>98829672</v>
          </cell>
          <cell r="B2196">
            <v>496624</v>
          </cell>
          <cell r="C2196" t="str">
            <v>98829672</v>
          </cell>
          <cell r="D2196" t="str">
            <v>HYCITE</v>
          </cell>
          <cell r="E2196" t="str">
            <v>DESPACHO</v>
          </cell>
          <cell r="F2196" t="str">
            <v>NORMAL</v>
          </cell>
          <cell r="G2196" t="str">
            <v>ITQ4668</v>
          </cell>
          <cell r="H2196">
            <v>44939</v>
          </cell>
          <cell r="I2196" t="str">
            <v>DEVOLUCION_EN_PROCESO</v>
          </cell>
          <cell r="J2196">
            <v>44944</v>
          </cell>
          <cell r="K2196" t="str">
            <v>KAREN DAYANNA GUERRERO ORTEGA</v>
          </cell>
          <cell r="L2196" t="str">
            <v>AV VALLEJO LARREA N62-60 Y RIGOBERTO HEREDIA EDF TIERRA NUEVA QUI QUITO COTOCOLLAO 170301 PICHINCHA</v>
          </cell>
          <cell r="M2196" t="str">
            <v/>
          </cell>
          <cell r="N2196" t="str">
            <v>0998570360 / 987582903</v>
          </cell>
          <cell r="O2196" t="str">
            <v>0998570360 / 987582903</v>
          </cell>
          <cell r="P2196" t="str">
            <v>170301</v>
          </cell>
          <cell r="Q2196" t="str">
            <v>QUITO</v>
          </cell>
          <cell r="R2196" t="str">
            <v>PICHINCHA</v>
          </cell>
          <cell r="S2196" t="str">
            <v>QUITO</v>
          </cell>
          <cell r="T2196" t="str">
            <v>FLEXTRANS UIO</v>
          </cell>
          <cell r="U2196" t="str">
            <v>FLEXNETUIO_LOCAL</v>
          </cell>
          <cell r="V2196">
            <v>1</v>
          </cell>
          <cell r="W2196">
            <v>0.6</v>
          </cell>
          <cell r="X2196" t="str">
            <v>HYCITE QUITO</v>
          </cell>
          <cell r="Y2196" t="str">
            <v>FLEX NET CALLE 28 DE JUNIO S/N Y GARCIA MORENO ENTRADA LLANO GRANDE</v>
          </cell>
        </row>
        <row r="2197">
          <cell r="A2197" t="str">
            <v>98829960</v>
          </cell>
          <cell r="B2197">
            <v>496625</v>
          </cell>
          <cell r="C2197" t="str">
            <v>98829960</v>
          </cell>
          <cell r="D2197" t="str">
            <v>HYCITE</v>
          </cell>
          <cell r="E2197" t="str">
            <v>DESPACHO</v>
          </cell>
          <cell r="F2197" t="str">
            <v>NORMAL</v>
          </cell>
          <cell r="G2197" t="str">
            <v>ITG4669</v>
          </cell>
          <cell r="H2197">
            <v>44939</v>
          </cell>
          <cell r="I2197" t="str">
            <v>ENTREGADO</v>
          </cell>
          <cell r="J2197">
            <v>44942</v>
          </cell>
          <cell r="K2197" t="str">
            <v>LUCIA VERONICA MENDEZ LUCIO</v>
          </cell>
          <cell r="L2197" t="str">
            <v>ALAMOS DE LA ATARAZANA MZ K VILLA 14 C FRENTE A LA IGLESIA GUAYAQUIL TARQUI 090509 GUAYAS</v>
          </cell>
          <cell r="M2197" t="str">
            <v/>
          </cell>
          <cell r="N2197" t="str">
            <v>0962671495 / 986652956</v>
          </cell>
          <cell r="O2197" t="str">
            <v>0962671495 / 986652956</v>
          </cell>
          <cell r="P2197" t="str">
            <v>090509</v>
          </cell>
          <cell r="Q2197" t="str">
            <v>GUAYAQUIL</v>
          </cell>
          <cell r="R2197" t="str">
            <v>GUAYAS</v>
          </cell>
          <cell r="S2197" t="str">
            <v>GUAYAQUIL</v>
          </cell>
          <cell r="T2197" t="str">
            <v>FLEXTRANS GYE</v>
          </cell>
          <cell r="U2197" t="str">
            <v>FLEXNETUIO_GYE</v>
          </cell>
          <cell r="V2197">
            <v>1</v>
          </cell>
          <cell r="W2197">
            <v>5.4</v>
          </cell>
          <cell r="X2197" t="str">
            <v>HYCITE QUITO</v>
          </cell>
          <cell r="Y2197" t="str">
            <v>FLEX NET CALLE 28 DE JUNIO S/N Y GARCIA MORENO ENTRADA LLANO GRANDE</v>
          </cell>
        </row>
        <row r="2198">
          <cell r="A2198" t="str">
            <v>98808237</v>
          </cell>
          <cell r="B2198">
            <v>496575</v>
          </cell>
          <cell r="C2198" t="str">
            <v>98808237</v>
          </cell>
          <cell r="D2198" t="str">
            <v>HYCITE</v>
          </cell>
          <cell r="E2198" t="str">
            <v>DESPACHO</v>
          </cell>
          <cell r="F2198" t="str">
            <v>NORMAL</v>
          </cell>
          <cell r="G2198" t="str">
            <v>ITQ4692</v>
          </cell>
          <cell r="H2198">
            <v>44939</v>
          </cell>
          <cell r="I2198" t="str">
            <v>ENTREGADO</v>
          </cell>
          <cell r="J2198">
            <v>44942</v>
          </cell>
          <cell r="K2198" t="str">
            <v>DANIEL I SERRANO</v>
          </cell>
          <cell r="L2198" t="str">
            <v>RIO COFANES 328 Y DE SEGOVIA A LADO DE LA GASOLINERA TERPEL  INAQUITO 170513 PICHINCHA</v>
          </cell>
          <cell r="M2198" t="str">
            <v/>
          </cell>
          <cell r="N2198" t="str">
            <v>0996101427</v>
          </cell>
          <cell r="O2198" t="str">
            <v>0996101427</v>
          </cell>
          <cell r="P2198" t="str">
            <v>170513</v>
          </cell>
          <cell r="Q2198" t="str">
            <v>QUITO</v>
          </cell>
          <cell r="R2198" t="str">
            <v>PICHINCHA</v>
          </cell>
          <cell r="S2198" t="str">
            <v>QUITO</v>
          </cell>
          <cell r="T2198" t="str">
            <v>FLEXTRANS UIO</v>
          </cell>
          <cell r="U2198" t="str">
            <v>FLEXNETUIO_LOCAL</v>
          </cell>
          <cell r="V2198">
            <v>1</v>
          </cell>
          <cell r="W2198">
            <v>7.95</v>
          </cell>
          <cell r="X2198" t="str">
            <v>HYCITE QUITO</v>
          </cell>
          <cell r="Y2198" t="str">
            <v>FLEX NET CALLE 28 DE JUNIO S/N Y GARCIA MORENO ENTRADA LLANO GRANDE</v>
          </cell>
        </row>
        <row r="2199">
          <cell r="A2199" t="str">
            <v>98809809</v>
          </cell>
          <cell r="B2199">
            <v>496576</v>
          </cell>
          <cell r="C2199" t="str">
            <v>98809809</v>
          </cell>
          <cell r="D2199" t="str">
            <v>HYCITE</v>
          </cell>
          <cell r="E2199" t="str">
            <v>DESPACHO</v>
          </cell>
          <cell r="F2199" t="str">
            <v>NORMAL</v>
          </cell>
          <cell r="G2199" t="str">
            <v>ITQ4698</v>
          </cell>
          <cell r="H2199">
            <v>44939</v>
          </cell>
          <cell r="I2199" t="str">
            <v>ENTREGADO</v>
          </cell>
          <cell r="J2199">
            <v>44942</v>
          </cell>
          <cell r="K2199" t="str">
            <v>JHOANA L CALDERON</v>
          </cell>
          <cell r="L2199" t="str">
            <v>ISLA FERNANDINA N43-125 Y TOMAS DE BERLANGA QUITO  QUITO DISTRITO METROPOLIT 170513 PICHINCHA</v>
          </cell>
          <cell r="N2199" t="str">
            <v>0939859081 / 323518508</v>
          </cell>
          <cell r="O2199" t="str">
            <v>0939859081 / 323518508</v>
          </cell>
          <cell r="P2199" t="str">
            <v>170513</v>
          </cell>
          <cell r="Q2199" t="str">
            <v>QUITO</v>
          </cell>
          <cell r="R2199" t="str">
            <v>PICHINCHA</v>
          </cell>
          <cell r="S2199" t="str">
            <v>QUITO</v>
          </cell>
          <cell r="T2199" t="str">
            <v>FLEXTRANS UIO</v>
          </cell>
          <cell r="U2199" t="str">
            <v>FLEXNETUIO_LOCAL</v>
          </cell>
          <cell r="V2199">
            <v>4</v>
          </cell>
          <cell r="W2199">
            <v>69.819999999999993</v>
          </cell>
          <cell r="X2199" t="str">
            <v>HYCITE QUITO</v>
          </cell>
          <cell r="Y2199" t="str">
            <v>FLEX NET CALLE 28 DE JUNIO S/N Y GARCIA MORENO ENTRADA LLANO GRANDE</v>
          </cell>
        </row>
        <row r="2200">
          <cell r="A2200" t="str">
            <v>98810033</v>
          </cell>
          <cell r="B2200">
            <v>496577</v>
          </cell>
          <cell r="C2200" t="str">
            <v>98810033</v>
          </cell>
          <cell r="D2200" t="str">
            <v>HYCITE</v>
          </cell>
          <cell r="E2200" t="str">
            <v>DESPACHO</v>
          </cell>
          <cell r="F2200" t="str">
            <v>NORMAL</v>
          </cell>
          <cell r="G2200" t="str">
            <v>ITQ4694</v>
          </cell>
          <cell r="H2200">
            <v>44939</v>
          </cell>
          <cell r="I2200" t="str">
            <v>ENTREGADO</v>
          </cell>
          <cell r="J2200">
            <v>44942</v>
          </cell>
          <cell r="K2200" t="str">
            <v>CARLOS R AMPUDIA</v>
          </cell>
          <cell r="L2200" t="str">
            <v>ALFONSO PEREZ PALLARES E12 118 Y ALBERTO ACOSTA SOBERON  CONOCOTO 170508 PICHINCHA</v>
          </cell>
          <cell r="M2200" t="str">
            <v/>
          </cell>
          <cell r="N2200" t="str">
            <v>0983501659</v>
          </cell>
          <cell r="O2200" t="str">
            <v>0983501659</v>
          </cell>
          <cell r="P2200" t="str">
            <v>170508</v>
          </cell>
          <cell r="Q2200" t="str">
            <v>QUITO</v>
          </cell>
          <cell r="R2200" t="str">
            <v>PICHINCHA</v>
          </cell>
          <cell r="S2200" t="str">
            <v>QUITO</v>
          </cell>
          <cell r="T2200" t="str">
            <v>FLEXTRANS UIO</v>
          </cell>
          <cell r="U2200" t="str">
            <v>FLEXNETUIO_LOCAL</v>
          </cell>
          <cell r="V2200">
            <v>1</v>
          </cell>
          <cell r="W2200">
            <v>12.33</v>
          </cell>
          <cell r="X2200" t="str">
            <v>HYCITE QUITO</v>
          </cell>
          <cell r="Y2200" t="str">
            <v>FLEX NET CALLE 28 DE JUNIO S/N Y GARCIA MORENO ENTRADA LLANO GRANDE</v>
          </cell>
        </row>
        <row r="2201">
          <cell r="A2201" t="str">
            <v>98810070</v>
          </cell>
          <cell r="B2201">
            <v>496578</v>
          </cell>
          <cell r="C2201" t="str">
            <v>98810070</v>
          </cell>
          <cell r="D2201" t="str">
            <v>HYCITE</v>
          </cell>
          <cell r="E2201" t="str">
            <v>DESPACHO</v>
          </cell>
          <cell r="F2201" t="str">
            <v>NORMAL</v>
          </cell>
          <cell r="G2201" t="str">
            <v>ITQ4695</v>
          </cell>
          <cell r="H2201">
            <v>44939</v>
          </cell>
          <cell r="I2201" t="str">
            <v>ENTREGADO</v>
          </cell>
          <cell r="J2201">
            <v>44942</v>
          </cell>
          <cell r="K2201" t="str">
            <v>CARLOS R AMPUDIA</v>
          </cell>
          <cell r="L2201" t="str">
            <v>ALFONSO PEREZ PALLARES E12 118 Y ALBERTO ACOSTA SOBERON  CONOCOTO 170508 PICHINCHA</v>
          </cell>
          <cell r="M2201" t="str">
            <v/>
          </cell>
          <cell r="N2201" t="str">
            <v>0983501659</v>
          </cell>
          <cell r="O2201" t="str">
            <v>0983501659</v>
          </cell>
          <cell r="P2201" t="str">
            <v>170508</v>
          </cell>
          <cell r="Q2201" t="str">
            <v>QUITO</v>
          </cell>
          <cell r="R2201" t="str">
            <v>PICHINCHA</v>
          </cell>
          <cell r="S2201" t="str">
            <v>QUITO</v>
          </cell>
          <cell r="T2201" t="str">
            <v>FLEXTRANS UIO</v>
          </cell>
          <cell r="U2201" t="str">
            <v>FLEXNETUIO_LOCAL</v>
          </cell>
          <cell r="V2201">
            <v>1</v>
          </cell>
          <cell r="W2201">
            <v>8.9</v>
          </cell>
          <cell r="X2201" t="str">
            <v>HYCITE QUITO</v>
          </cell>
          <cell r="Y2201" t="str">
            <v>FLEX NET CALLE 28 DE JUNIO S/N Y GARCIA MORENO ENTRADA LLANO GRANDE</v>
          </cell>
        </row>
        <row r="2202">
          <cell r="A2202" t="str">
            <v>98810288</v>
          </cell>
          <cell r="B2202">
            <v>496579</v>
          </cell>
          <cell r="C2202" t="str">
            <v>98810288</v>
          </cell>
          <cell r="D2202" t="str">
            <v>HYCITE</v>
          </cell>
          <cell r="E2202" t="str">
            <v>DESPACHO</v>
          </cell>
          <cell r="F2202" t="str">
            <v>NORMAL</v>
          </cell>
          <cell r="G2202" t="str">
            <v>ITG4685</v>
          </cell>
          <cell r="H2202">
            <v>44939</v>
          </cell>
          <cell r="I2202" t="str">
            <v>ENTREGADO</v>
          </cell>
          <cell r="J2202">
            <v>44942</v>
          </cell>
          <cell r="K2202" t="str">
            <v>FRANCISCO A VERGARA</v>
          </cell>
          <cell r="L2202" t="str">
            <v>DALIAS Y JOSE RODRIGUEZ   GUAYAQUIL 090501 GUAYAS</v>
          </cell>
          <cell r="M2202" t="str">
            <v/>
          </cell>
          <cell r="N2202" t="str">
            <v>0998012606 / 981529099</v>
          </cell>
          <cell r="O2202" t="str">
            <v>0998012606 / 981529099</v>
          </cell>
          <cell r="P2202" t="str">
            <v>090501</v>
          </cell>
          <cell r="Q2202" t="str">
            <v>GUAYAQUIL</v>
          </cell>
          <cell r="R2202" t="str">
            <v>GUAYAS</v>
          </cell>
          <cell r="S2202" t="str">
            <v>GUAYAQUIL</v>
          </cell>
          <cell r="T2202" t="str">
            <v>CARGO UNION</v>
          </cell>
          <cell r="U2202" t="str">
            <v>FLEXNETUIO_GYE</v>
          </cell>
          <cell r="V2202">
            <v>1</v>
          </cell>
          <cell r="W2202">
            <v>4.78</v>
          </cell>
          <cell r="X2202" t="str">
            <v>HYCITE QUITO</v>
          </cell>
          <cell r="Y2202" t="str">
            <v>FLEX NET CALLE 28 DE JUNIO S/N Y GARCIA MORENO ENTRADA LLANO GRANDE</v>
          </cell>
        </row>
        <row r="2203">
          <cell r="A2203" t="str">
            <v>98813697</v>
          </cell>
          <cell r="B2203">
            <v>496580</v>
          </cell>
          <cell r="C2203" t="str">
            <v>98813697</v>
          </cell>
          <cell r="D2203" t="str">
            <v>HYCITE</v>
          </cell>
          <cell r="E2203" t="str">
            <v>DESPACHO</v>
          </cell>
          <cell r="F2203" t="str">
            <v>NORMAL</v>
          </cell>
          <cell r="G2203" t="str">
            <v>031002004179061</v>
          </cell>
          <cell r="H2203">
            <v>44939</v>
          </cell>
          <cell r="I2203" t="str">
            <v>ENTREGADO</v>
          </cell>
          <cell r="J2203">
            <v>44942</v>
          </cell>
          <cell r="K2203" t="str">
            <v>NANCY GUERRERO</v>
          </cell>
          <cell r="L2203" t="str">
            <v>CALLE P-7 # 241 MANTA / LA PRADERA  LOS ESTEROS 130801 MANABI</v>
          </cell>
          <cell r="M2203" t="str">
            <v/>
          </cell>
          <cell r="N2203" t="str">
            <v>0987617479</v>
          </cell>
          <cell r="O2203" t="str">
            <v>0987617479</v>
          </cell>
          <cell r="P2203" t="str">
            <v>130801</v>
          </cell>
          <cell r="Q2203" t="str">
            <v>PICHINCHA</v>
          </cell>
          <cell r="R2203" t="str">
            <v>MANABI</v>
          </cell>
          <cell r="S2203" t="str">
            <v>SAN SEBASTIAN</v>
          </cell>
          <cell r="T2203" t="str">
            <v>TRAMACO</v>
          </cell>
          <cell r="U2203" t="str">
            <v>FLEXNETUIO_PROVINCIA</v>
          </cell>
          <cell r="V2203">
            <v>1</v>
          </cell>
          <cell r="W2203">
            <v>14</v>
          </cell>
          <cell r="X2203" t="str">
            <v>HYCITE QUITO</v>
          </cell>
          <cell r="Y2203" t="str">
            <v>FLEX NET CALLE 28 DE JUNIO S/N Y GARCIA MORENO ENTRADA LLANO GRANDE</v>
          </cell>
        </row>
        <row r="2204">
          <cell r="A2204" t="str">
            <v>98814171</v>
          </cell>
          <cell r="B2204">
            <v>496581</v>
          </cell>
          <cell r="C2204" t="str">
            <v>98814171</v>
          </cell>
          <cell r="D2204" t="str">
            <v>HYCITE</v>
          </cell>
          <cell r="E2204" t="str">
            <v>DESPACHO</v>
          </cell>
          <cell r="F2204" t="str">
            <v>NORMAL</v>
          </cell>
          <cell r="G2204" t="str">
            <v>ITQ4696</v>
          </cell>
          <cell r="H2204">
            <v>44939</v>
          </cell>
          <cell r="I2204" t="str">
            <v>ENTREGADO</v>
          </cell>
          <cell r="J2204">
            <v>44942</v>
          </cell>
          <cell r="K2204" t="str">
            <v>WILSON ANDRES COLCHA</v>
          </cell>
          <cell r="L2204" t="str">
            <v>RIO COFANES 328 BARTOLOME DE SEGOVIA DETRAS DE LA GASOLINERA TERPEL  QUITO DISTRITO METROPOLIT 170513 PICHINCHA</v>
          </cell>
          <cell r="M2204" t="str">
            <v/>
          </cell>
          <cell r="N2204" t="str">
            <v>0987810115 / 979047097</v>
          </cell>
          <cell r="O2204" t="str">
            <v>0987810115 / 979047097</v>
          </cell>
          <cell r="P2204" t="str">
            <v>170513</v>
          </cell>
          <cell r="Q2204" t="str">
            <v>QUITO</v>
          </cell>
          <cell r="R2204" t="str">
            <v>PICHINCHA</v>
          </cell>
          <cell r="S2204" t="str">
            <v>QUITO</v>
          </cell>
          <cell r="T2204" t="str">
            <v>FLEXTRANS UIO</v>
          </cell>
          <cell r="U2204" t="str">
            <v>FLEXNETUIO_LOCAL</v>
          </cell>
          <cell r="V2204">
            <v>1</v>
          </cell>
          <cell r="W2204">
            <v>0.1</v>
          </cell>
          <cell r="X2204" t="str">
            <v>HYCITE QUITO</v>
          </cell>
          <cell r="Y2204" t="str">
            <v>FLEX NET CALLE 28 DE JUNIO S/N Y GARCIA MORENO ENTRADA LLANO GRANDE</v>
          </cell>
        </row>
        <row r="2205">
          <cell r="A2205" t="str">
            <v>98814309</v>
          </cell>
          <cell r="B2205">
            <v>496582</v>
          </cell>
          <cell r="C2205" t="str">
            <v>98814309</v>
          </cell>
          <cell r="D2205" t="str">
            <v>HYCITE</v>
          </cell>
          <cell r="E2205" t="str">
            <v>DESPACHO</v>
          </cell>
          <cell r="F2205" t="str">
            <v>NORMAL</v>
          </cell>
          <cell r="G2205" t="str">
            <v>ITG4686</v>
          </cell>
          <cell r="H2205">
            <v>44939</v>
          </cell>
          <cell r="I2205" t="str">
            <v>ENTREGADO</v>
          </cell>
          <cell r="J2205">
            <v>44942</v>
          </cell>
          <cell r="K2205" t="str">
            <v>SANDRA ROMERO</v>
          </cell>
          <cell r="L2205" t="str">
            <v>KILOMETRO 7 1/2 VIA A SAMBORONDON AV LEO FREBRES CORDERO DENTRO DE LA CDL MZ L16 SAMBORONDON//PUNTILLA SATELITAL PUNTILLA SATELITAL 092301 GUAYAS</v>
          </cell>
          <cell r="M2205" t="str">
            <v/>
          </cell>
          <cell r="N2205" t="str">
            <v>0996568852</v>
          </cell>
          <cell r="O2205" t="str">
            <v>0996568852</v>
          </cell>
          <cell r="P2205" t="str">
            <v>092301</v>
          </cell>
          <cell r="Q2205" t="str">
            <v>SAMBORONDON</v>
          </cell>
          <cell r="R2205" t="str">
            <v>GUAYAS</v>
          </cell>
          <cell r="S2205" t="str">
            <v>SAMBORONDON</v>
          </cell>
          <cell r="T2205" t="str">
            <v>CARGO UNION</v>
          </cell>
          <cell r="U2205" t="str">
            <v>FLEXNETUIO_GYE</v>
          </cell>
          <cell r="V2205">
            <v>1</v>
          </cell>
          <cell r="W2205">
            <v>9.9</v>
          </cell>
          <cell r="X2205" t="str">
            <v>HYCITE QUITO</v>
          </cell>
          <cell r="Y2205" t="str">
            <v>FLEX NET CALLE 28 DE JUNIO S/N Y GARCIA MORENO ENTRADA LLANO GRANDE</v>
          </cell>
        </row>
        <row r="2206">
          <cell r="A2206" t="str">
            <v>98814543</v>
          </cell>
          <cell r="B2206">
            <v>496583</v>
          </cell>
          <cell r="C2206" t="str">
            <v>98814543</v>
          </cell>
          <cell r="D2206" t="str">
            <v>HYCITE</v>
          </cell>
          <cell r="E2206" t="str">
            <v>DESPACHO</v>
          </cell>
          <cell r="F2206" t="str">
            <v>NORMAL</v>
          </cell>
          <cell r="G2206" t="str">
            <v>ITQ4646</v>
          </cell>
          <cell r="H2206">
            <v>44939</v>
          </cell>
          <cell r="I2206" t="str">
            <v>ENTREGADO</v>
          </cell>
          <cell r="J2206">
            <v>44942</v>
          </cell>
          <cell r="K2206" t="str">
            <v>LORENA ALBUJA</v>
          </cell>
          <cell r="L2206" t="str">
            <v>AV SEIS DE DICIEMBRE LUIS CORDERO QUITO // CENTRO NORTE MARISCAL SUCRE 170523 PICHINCHA</v>
          </cell>
          <cell r="M2206" t="str">
            <v/>
          </cell>
          <cell r="N2206" t="str">
            <v>0991802006 / 022528810</v>
          </cell>
          <cell r="O2206" t="str">
            <v>0991802006 / 022528810</v>
          </cell>
          <cell r="P2206" t="str">
            <v>170523</v>
          </cell>
          <cell r="Q2206" t="str">
            <v>QUITO</v>
          </cell>
          <cell r="R2206" t="str">
            <v>PICHINCHA</v>
          </cell>
          <cell r="S2206" t="str">
            <v>QUITO</v>
          </cell>
          <cell r="T2206" t="str">
            <v>FLEXTRANS UIO</v>
          </cell>
          <cell r="U2206" t="str">
            <v>FLEXNETUIO_LOCAL</v>
          </cell>
          <cell r="V2206">
            <v>1</v>
          </cell>
          <cell r="W2206">
            <v>2.1</v>
          </cell>
          <cell r="X2206" t="str">
            <v>HYCITE QUITO</v>
          </cell>
          <cell r="Y2206" t="str">
            <v>FLEX NET CALLE 28 DE JUNIO S/N Y GARCIA MORENO ENTRADA LLANO GRANDE</v>
          </cell>
        </row>
        <row r="2207">
          <cell r="A2207" t="str">
            <v>98815861</v>
          </cell>
          <cell r="B2207">
            <v>496584</v>
          </cell>
          <cell r="C2207" t="str">
            <v>98815861</v>
          </cell>
          <cell r="D2207" t="str">
            <v>HYCITE</v>
          </cell>
          <cell r="E2207" t="str">
            <v>DESPACHO</v>
          </cell>
          <cell r="F2207" t="str">
            <v>NORMAL</v>
          </cell>
          <cell r="G2207" t="str">
            <v>031002004179062</v>
          </cell>
          <cell r="H2207">
            <v>44939</v>
          </cell>
          <cell r="I2207" t="str">
            <v>ENTREGADO</v>
          </cell>
          <cell r="J2207">
            <v>44942</v>
          </cell>
          <cell r="K2207" t="str">
            <v>ANGEL QUEZADA</v>
          </cell>
          <cell r="L2207" t="str">
            <v>AV TARQUI Y DE LOS NATURIOS PARQUE LINEAL PUYO / BARRIO RECREO PUYO 160102 PASTAZA</v>
          </cell>
          <cell r="M2207" t="str">
            <v/>
          </cell>
          <cell r="N2207" t="str">
            <v>0995327383</v>
          </cell>
          <cell r="O2207" t="str">
            <v>0995327383</v>
          </cell>
          <cell r="P2207" t="str">
            <v>160102</v>
          </cell>
          <cell r="Q2207" t="str">
            <v>PUYO</v>
          </cell>
          <cell r="R2207" t="str">
            <v>PASTAZA</v>
          </cell>
          <cell r="S2207" t="str">
            <v>PUYO</v>
          </cell>
          <cell r="T2207" t="str">
            <v>TRAMACO</v>
          </cell>
          <cell r="U2207" t="str">
            <v>FLEXNETUIO_PROVINCIA</v>
          </cell>
          <cell r="V2207">
            <v>1</v>
          </cell>
          <cell r="W2207">
            <v>8.9</v>
          </cell>
          <cell r="X2207" t="str">
            <v>HYCITE QUITO</v>
          </cell>
          <cell r="Y2207" t="str">
            <v>FLEX NET CALLE 28 DE JUNIO S/N Y GARCIA MORENO ENTRADA LLANO GRANDE</v>
          </cell>
        </row>
        <row r="2208">
          <cell r="A2208" t="str">
            <v>98816532</v>
          </cell>
          <cell r="B2208">
            <v>496585</v>
          </cell>
          <cell r="C2208" t="str">
            <v>98816532</v>
          </cell>
          <cell r="D2208" t="str">
            <v>HYCITE</v>
          </cell>
          <cell r="E2208" t="str">
            <v>DESPACHO</v>
          </cell>
          <cell r="F2208" t="str">
            <v>NORMAL</v>
          </cell>
          <cell r="G2208" t="str">
            <v>031002004179063</v>
          </cell>
          <cell r="H2208">
            <v>44939</v>
          </cell>
          <cell r="I2208" t="str">
            <v>ENTREGADO</v>
          </cell>
          <cell r="J2208">
            <v>44942</v>
          </cell>
          <cell r="K2208" t="str">
            <v>ROGER J VALENCIA R</v>
          </cell>
          <cell r="L2208" t="str">
            <v>Calles : Pastaza Y LeA³n Vicente. LA PLAYITA  LA MANA 050202 COTOPAXI</v>
          </cell>
          <cell r="M2208" t="str">
            <v/>
          </cell>
          <cell r="N2208" t="str">
            <v>0997338914 / 961423278</v>
          </cell>
          <cell r="O2208" t="str">
            <v>0997338914 / 961423278</v>
          </cell>
          <cell r="P2208" t="str">
            <v>050202</v>
          </cell>
          <cell r="Q2208" t="str">
            <v>LA MANA</v>
          </cell>
          <cell r="R2208" t="str">
            <v>COTOPAXI</v>
          </cell>
          <cell r="S2208" t="str">
            <v>LA MANA</v>
          </cell>
          <cell r="T2208" t="str">
            <v>TRAMACO</v>
          </cell>
          <cell r="U2208" t="str">
            <v>FLEXNETUIO_PROVINCIA</v>
          </cell>
          <cell r="V2208">
            <v>1</v>
          </cell>
          <cell r="W2208">
            <v>8.24</v>
          </cell>
          <cell r="X2208" t="str">
            <v>HYCITE QUITO</v>
          </cell>
          <cell r="Y2208" t="str">
            <v>FLEX NET CALLE 28 DE JUNIO S/N Y GARCIA MORENO ENTRADA LLANO GRANDE</v>
          </cell>
        </row>
        <row r="2209">
          <cell r="A2209" t="str">
            <v>98816671</v>
          </cell>
          <cell r="B2209">
            <v>496586</v>
          </cell>
          <cell r="C2209" t="str">
            <v>98816671</v>
          </cell>
          <cell r="D2209" t="str">
            <v>HYCITE</v>
          </cell>
          <cell r="E2209" t="str">
            <v>DESPACHO</v>
          </cell>
          <cell r="F2209" t="str">
            <v>NORMAL</v>
          </cell>
          <cell r="G2209" t="str">
            <v>031002004180093</v>
          </cell>
          <cell r="H2209">
            <v>44939</v>
          </cell>
          <cell r="I2209" t="str">
            <v>ENTREGADO</v>
          </cell>
          <cell r="J2209">
            <v>44942</v>
          </cell>
          <cell r="K2209" t="str">
            <v>FRANCO UCHUARI</v>
          </cell>
          <cell r="L2209" t="str">
            <v>AV SALVADOR BUSTAMANTE CELI JULIO JARAMILLO Y FRANCISCO RODAS LOJA/LA INMACULADA EL VALLE 110108 LOJA</v>
          </cell>
          <cell r="N2209" t="str">
            <v>0994471024</v>
          </cell>
          <cell r="O2209" t="str">
            <v>0994471024</v>
          </cell>
          <cell r="P2209" t="str">
            <v>110108</v>
          </cell>
          <cell r="Q2209" t="str">
            <v>LOJA</v>
          </cell>
          <cell r="R2209" t="str">
            <v>LOJA</v>
          </cell>
          <cell r="S2209" t="str">
            <v>LOJA</v>
          </cell>
          <cell r="T2209" t="str">
            <v>TRAMACO</v>
          </cell>
          <cell r="U2209" t="str">
            <v>FLEXNETUIO_PROVINCIA</v>
          </cell>
          <cell r="V2209">
            <v>3</v>
          </cell>
          <cell r="W2209">
            <v>24.8</v>
          </cell>
          <cell r="X2209" t="str">
            <v>HYCITE QUITO</v>
          </cell>
          <cell r="Y2209" t="str">
            <v>FLEX NET CALLE 28 DE JUNIO S/N Y GARCIA MORENO ENTRADA LLANO GRANDE</v>
          </cell>
        </row>
        <row r="2210">
          <cell r="A2210" t="str">
            <v>98817480</v>
          </cell>
          <cell r="B2210">
            <v>496587</v>
          </cell>
          <cell r="C2210" t="str">
            <v>98817480</v>
          </cell>
          <cell r="D2210" t="str">
            <v>HYCITE</v>
          </cell>
          <cell r="E2210" t="str">
            <v>DESPACHO</v>
          </cell>
          <cell r="F2210" t="str">
            <v>NORMAL</v>
          </cell>
          <cell r="G2210" t="str">
            <v>ITQ4647</v>
          </cell>
          <cell r="H2210">
            <v>44939</v>
          </cell>
          <cell r="I2210" t="str">
            <v>DEVOLUCION_EN_PROCESO</v>
          </cell>
          <cell r="J2210">
            <v>44944</v>
          </cell>
          <cell r="K2210" t="str">
            <v>LORENA VELA</v>
          </cell>
          <cell r="L2210" t="str">
            <v>CALLE LIRAA,AN Y QUITUMBEA,AM CONJUNTO LA HACIENDA CASA 40 MZ 4 QUITO//QUITUMBE QUITUMBE 170701 PICHINCHA</v>
          </cell>
          <cell r="M2210" t="str">
            <v/>
          </cell>
          <cell r="N2210" t="str">
            <v>0995263376 / 045523402</v>
          </cell>
          <cell r="O2210" t="str">
            <v>0995263376 / 045523402</v>
          </cell>
          <cell r="P2210" t="str">
            <v>170701</v>
          </cell>
          <cell r="Q2210" t="str">
            <v>QUITO</v>
          </cell>
          <cell r="R2210" t="str">
            <v>PICHINCHA</v>
          </cell>
          <cell r="S2210" t="str">
            <v>QUITO</v>
          </cell>
          <cell r="T2210" t="str">
            <v>FLEXTRANS UIO</v>
          </cell>
          <cell r="U2210" t="str">
            <v>FLEXNETUIO_LOCAL</v>
          </cell>
          <cell r="V2210">
            <v>1</v>
          </cell>
          <cell r="W2210">
            <v>6.7</v>
          </cell>
          <cell r="X2210" t="str">
            <v>HYCITE QUITO</v>
          </cell>
          <cell r="Y2210" t="str">
            <v>FLEX NET CALLE 28 DE JUNIO S/N Y GARCIA MORENO ENTRADA LLANO GRANDE</v>
          </cell>
        </row>
        <row r="2211">
          <cell r="A2211" t="str">
            <v>98817751</v>
          </cell>
          <cell r="B2211">
            <v>496588</v>
          </cell>
          <cell r="C2211" t="str">
            <v>98817751</v>
          </cell>
          <cell r="D2211" t="str">
            <v>HYCITE</v>
          </cell>
          <cell r="E2211" t="str">
            <v>DESPACHO</v>
          </cell>
          <cell r="F2211" t="str">
            <v>NORMAL</v>
          </cell>
          <cell r="G2211" t="str">
            <v>031002004179065</v>
          </cell>
          <cell r="H2211">
            <v>44939</v>
          </cell>
          <cell r="I2211" t="str">
            <v>ENTREGADO</v>
          </cell>
          <cell r="J2211">
            <v>44940</v>
          </cell>
          <cell r="K2211" t="str">
            <v>MARCIA FERNANDEZ</v>
          </cell>
          <cell r="L2211" t="str">
            <v>HORACIO HIDROVO 12 DE OCTUBRE PORTOVIEJO // SECTOR FERNAD OSVAL ANDRES DE VERA 130101 MANABI</v>
          </cell>
          <cell r="M2211" t="str">
            <v/>
          </cell>
          <cell r="N2211" t="str">
            <v>0983272524</v>
          </cell>
          <cell r="O2211" t="str">
            <v>0983272524</v>
          </cell>
          <cell r="P2211" t="str">
            <v>130101</v>
          </cell>
          <cell r="Q2211" t="str">
            <v>PORTOVIEJO</v>
          </cell>
          <cell r="R2211" t="str">
            <v>MANABI</v>
          </cell>
          <cell r="S2211" t="str">
            <v>PORTOVIEJO</v>
          </cell>
          <cell r="T2211" t="str">
            <v>TRAMACO</v>
          </cell>
          <cell r="U2211" t="str">
            <v>FLEXNETUIO_PROVINCIA</v>
          </cell>
          <cell r="V2211">
            <v>1</v>
          </cell>
          <cell r="W2211">
            <v>7.9</v>
          </cell>
          <cell r="X2211" t="str">
            <v>HYCITE QUITO</v>
          </cell>
          <cell r="Y2211" t="str">
            <v>FLEX NET CALLE 28 DE JUNIO S/N Y GARCIA MORENO ENTRADA LLANO GRANDE</v>
          </cell>
        </row>
        <row r="2212">
          <cell r="A2212" t="str">
            <v>98817837</v>
          </cell>
          <cell r="B2212">
            <v>496589</v>
          </cell>
          <cell r="C2212" t="str">
            <v>98817837</v>
          </cell>
          <cell r="D2212" t="str">
            <v>HYCITE</v>
          </cell>
          <cell r="E2212" t="str">
            <v>DESPACHO</v>
          </cell>
          <cell r="F2212" t="str">
            <v>NORMAL</v>
          </cell>
          <cell r="G2212" t="str">
            <v>031002004179066</v>
          </cell>
          <cell r="H2212">
            <v>44939</v>
          </cell>
          <cell r="I2212" t="str">
            <v>ENTREGADO</v>
          </cell>
          <cell r="J2212">
            <v>44942</v>
          </cell>
          <cell r="K2212" t="str">
            <v>RENE ZAPATA (S)</v>
          </cell>
          <cell r="L2212" t="str">
            <v>URBANIZACIA,N TERRANOSTRA, VAA LA COSTA CONJUNTO BONANOVA MANZANA 1370 CASA 37 QUITO CHONGON 170528 GUAYAS</v>
          </cell>
          <cell r="N2212" t="str">
            <v>0998327164 / 984258234</v>
          </cell>
          <cell r="O2212" t="str">
            <v>0998327164 / 984258234</v>
          </cell>
          <cell r="P2212" t="str">
            <v>GUAYAQUIL</v>
          </cell>
          <cell r="Q2212" t="str">
            <v>GUAYAQUIL</v>
          </cell>
          <cell r="R2212" t="str">
            <v>GUAYAS</v>
          </cell>
          <cell r="T2212" t="str">
            <v>TRAMACO</v>
          </cell>
          <cell r="U2212" t="str">
            <v>FLEXNETUIO_PROVINCIA</v>
          </cell>
          <cell r="V2212">
            <v>1</v>
          </cell>
          <cell r="W2212">
            <v>3</v>
          </cell>
          <cell r="X2212" t="str">
            <v>HYCITE QUITO</v>
          </cell>
          <cell r="Y2212" t="str">
            <v>FLEX NET CALLE 28 DE JUNIO S/N Y GARCIA MORENO ENTRADA LLANO GRANDE</v>
          </cell>
        </row>
        <row r="2213">
          <cell r="A2213" t="str">
            <v>98817890</v>
          </cell>
          <cell r="B2213">
            <v>496590</v>
          </cell>
          <cell r="C2213" t="str">
            <v>98817890</v>
          </cell>
          <cell r="D2213" t="str">
            <v>HYCITE</v>
          </cell>
          <cell r="E2213" t="str">
            <v>DESPACHO</v>
          </cell>
          <cell r="F2213" t="str">
            <v>NORMAL</v>
          </cell>
          <cell r="G2213" t="str">
            <v>ITG4648</v>
          </cell>
          <cell r="H2213">
            <v>44939</v>
          </cell>
          <cell r="I2213" t="str">
            <v>ENTREGADO</v>
          </cell>
          <cell r="J2213">
            <v>44942</v>
          </cell>
          <cell r="K2213" t="str">
            <v>GABRIELA BENALCAZAR</v>
          </cell>
          <cell r="L2213" t="str">
            <v>AV ABNUEL GOMEZ LINEZ CIUDADELA LA MURALLA MZ 2775 S.10 GUAYAQUIL PASCUALES 090705 GUAYAS</v>
          </cell>
          <cell r="M2213" t="str">
            <v/>
          </cell>
          <cell r="N2213" t="str">
            <v>0978640283</v>
          </cell>
          <cell r="O2213" t="str">
            <v>0978640283</v>
          </cell>
          <cell r="P2213" t="str">
            <v>090705</v>
          </cell>
          <cell r="Q2213" t="str">
            <v>GUAYAQUIL</v>
          </cell>
          <cell r="R2213" t="str">
            <v>GUAYAS</v>
          </cell>
          <cell r="S2213" t="str">
            <v>GUAYAQUIL</v>
          </cell>
          <cell r="T2213" t="str">
            <v>CARGO UNION</v>
          </cell>
          <cell r="U2213" t="str">
            <v>FLEXNETUIO_GYE</v>
          </cell>
          <cell r="V2213">
            <v>1</v>
          </cell>
          <cell r="W2213">
            <v>7.1</v>
          </cell>
          <cell r="X2213" t="str">
            <v>HYCITE QUITO</v>
          </cell>
          <cell r="Y2213" t="str">
            <v>FLEX NET CALLE 28 DE JUNIO S/N Y GARCIA MORENO ENTRADA LLANO GRANDE</v>
          </cell>
        </row>
        <row r="2214">
          <cell r="A2214" t="str">
            <v>98818015</v>
          </cell>
          <cell r="B2214">
            <v>496591</v>
          </cell>
          <cell r="C2214" t="str">
            <v>98818015</v>
          </cell>
          <cell r="D2214" t="str">
            <v>HYCITE</v>
          </cell>
          <cell r="E2214" t="str">
            <v>DESPACHO</v>
          </cell>
          <cell r="F2214" t="str">
            <v>NORMAL</v>
          </cell>
          <cell r="G2214" t="str">
            <v>ITG4649</v>
          </cell>
          <cell r="H2214">
            <v>44939</v>
          </cell>
          <cell r="I2214" t="str">
            <v>ENTREGADO</v>
          </cell>
          <cell r="J2214">
            <v>44943</v>
          </cell>
          <cell r="K2214" t="str">
            <v>YENNY CHIQUITO</v>
          </cell>
          <cell r="L2214" t="str">
            <v>MZA 5620 VILLA 14 URBANIZACION TERRANOVA ETAPA 4 GUAYAQUIL // NORTE TARQUI 090810 GUAYAS</v>
          </cell>
          <cell r="M2214" t="str">
            <v/>
          </cell>
          <cell r="N2214" t="str">
            <v>0993165240</v>
          </cell>
          <cell r="O2214" t="str">
            <v>0993165240</v>
          </cell>
          <cell r="P2214" t="str">
            <v>090810</v>
          </cell>
          <cell r="Q2214" t="str">
            <v>GUAYAQUIL</v>
          </cell>
          <cell r="R2214" t="str">
            <v>GUAYAS</v>
          </cell>
          <cell r="S2214" t="str">
            <v>GUAYAQUIL</v>
          </cell>
          <cell r="T2214" t="str">
            <v>CARGO UNION</v>
          </cell>
          <cell r="U2214" t="str">
            <v>FLEXNETUIO_GYE</v>
          </cell>
          <cell r="V2214">
            <v>1</v>
          </cell>
          <cell r="W2214">
            <v>1.6</v>
          </cell>
          <cell r="X2214" t="str">
            <v>HYCITE QUITO</v>
          </cell>
          <cell r="Y2214" t="str">
            <v>FLEX NET CALLE 28 DE JUNIO S/N Y GARCIA MORENO ENTRADA LLANO GRANDE</v>
          </cell>
        </row>
        <row r="2215">
          <cell r="A2215" t="str">
            <v>98818175</v>
          </cell>
          <cell r="B2215">
            <v>496592</v>
          </cell>
          <cell r="C2215" t="str">
            <v>98818175</v>
          </cell>
          <cell r="D2215" t="str">
            <v>HYCITE</v>
          </cell>
          <cell r="E2215" t="str">
            <v>DESPACHO</v>
          </cell>
          <cell r="F2215" t="str">
            <v>NORMAL</v>
          </cell>
          <cell r="G2215" t="str">
            <v>ITQ4650</v>
          </cell>
          <cell r="H2215">
            <v>44939</v>
          </cell>
          <cell r="I2215" t="str">
            <v>ENTREGADO</v>
          </cell>
          <cell r="J2215">
            <v>44943</v>
          </cell>
          <cell r="K2215" t="str">
            <v>JUAN OBANDO PAREDES</v>
          </cell>
          <cell r="L2215" t="str">
            <v>LOS CIPRES N 65-31 MANUEL AMBROSI QUITO-COMITE DEL PUEBLO COMITE DEL PUEBLO 170307 PICHINCHA</v>
          </cell>
          <cell r="M2215" t="str">
            <v/>
          </cell>
          <cell r="N2215" t="str">
            <v>0980232626</v>
          </cell>
          <cell r="O2215" t="str">
            <v>0980232626</v>
          </cell>
          <cell r="P2215" t="str">
            <v>170307</v>
          </cell>
          <cell r="Q2215" t="str">
            <v>QUITO</v>
          </cell>
          <cell r="R2215" t="str">
            <v>PICHINCHA</v>
          </cell>
          <cell r="S2215" t="str">
            <v>QUITO</v>
          </cell>
          <cell r="T2215" t="str">
            <v>FLEXTRANS UIO</v>
          </cell>
          <cell r="U2215" t="str">
            <v>FLEXNETUIO_LOCAL</v>
          </cell>
          <cell r="V2215">
            <v>1</v>
          </cell>
          <cell r="W2215">
            <v>6.18</v>
          </cell>
          <cell r="X2215" t="str">
            <v>HYCITE QUITO</v>
          </cell>
          <cell r="Y2215" t="str">
            <v>FLEX NET CALLE 28 DE JUNIO S/N Y GARCIA MORENO ENTRADA LLANO GRANDE</v>
          </cell>
        </row>
        <row r="2216">
          <cell r="A2216" t="str">
            <v>98818714</v>
          </cell>
          <cell r="B2216">
            <v>496593</v>
          </cell>
          <cell r="C2216" t="str">
            <v>98818714</v>
          </cell>
          <cell r="D2216" t="str">
            <v>HYCITE</v>
          </cell>
          <cell r="E2216" t="str">
            <v>DESPACHO</v>
          </cell>
          <cell r="F2216" t="str">
            <v>NORMAL</v>
          </cell>
          <cell r="G2216" t="str">
            <v>ITQ4651</v>
          </cell>
          <cell r="H2216">
            <v>44939</v>
          </cell>
          <cell r="I2216" t="str">
            <v>ENTREGADO</v>
          </cell>
          <cell r="J2216">
            <v>44942</v>
          </cell>
          <cell r="K2216" t="str">
            <v>NANCY ARMAS</v>
          </cell>
          <cell r="L2216" t="str">
            <v>RIOBAMBA #N56-111 Y ALFONSO MORA QUITO.//PARQUE INGLES LA CONCEPCION 170301 PICHINCHA</v>
          </cell>
          <cell r="M2216" t="str">
            <v/>
          </cell>
          <cell r="N2216" t="str">
            <v>0984024108</v>
          </cell>
          <cell r="O2216" t="str">
            <v>0984024108</v>
          </cell>
          <cell r="P2216" t="str">
            <v>170301</v>
          </cell>
          <cell r="Q2216" t="str">
            <v>QUITO</v>
          </cell>
          <cell r="R2216" t="str">
            <v>PICHINCHA</v>
          </cell>
          <cell r="S2216" t="str">
            <v>QUITO</v>
          </cell>
          <cell r="T2216" t="str">
            <v>FLEXTRANS UIO</v>
          </cell>
          <cell r="U2216" t="str">
            <v>FLEXNETUIO_LOCAL</v>
          </cell>
          <cell r="V2216">
            <v>1</v>
          </cell>
          <cell r="W2216">
            <v>1.9</v>
          </cell>
          <cell r="X2216" t="str">
            <v>HYCITE QUITO</v>
          </cell>
          <cell r="Y2216" t="str">
            <v>FLEX NET CALLE 28 DE JUNIO S/N Y GARCIA MORENO ENTRADA LLANO GRANDE</v>
          </cell>
        </row>
        <row r="2217">
          <cell r="A2217" t="str">
            <v>98819804</v>
          </cell>
          <cell r="B2217">
            <v>496594</v>
          </cell>
          <cell r="C2217" t="str">
            <v>98819804</v>
          </cell>
          <cell r="D2217" t="str">
            <v>HYCITE</v>
          </cell>
          <cell r="E2217" t="str">
            <v>DESPACHO</v>
          </cell>
          <cell r="F2217" t="str">
            <v>NORMAL</v>
          </cell>
          <cell r="G2217" t="str">
            <v>031002004179067</v>
          </cell>
          <cell r="H2217">
            <v>44939</v>
          </cell>
          <cell r="I2217" t="str">
            <v>ENTREGADO</v>
          </cell>
          <cell r="J2217">
            <v>44942</v>
          </cell>
          <cell r="K2217" t="str">
            <v>ESTEFANIA ALVAREZ</v>
          </cell>
          <cell r="L2217" t="str">
            <v>JOSE MARIA SAMANIEGO AV SALVADOR BUSTAMANTE OE4 LOJA // EL VALLE EL VALLE 170150 LOJA</v>
          </cell>
          <cell r="N2217" t="str">
            <v>0991823000</v>
          </cell>
          <cell r="O2217" t="str">
            <v>0991823000</v>
          </cell>
          <cell r="P2217" t="str">
            <v>110101</v>
          </cell>
          <cell r="Q2217" t="str">
            <v>LOJA</v>
          </cell>
          <cell r="R2217" t="str">
            <v>LOJA</v>
          </cell>
          <cell r="S2217" t="str">
            <v>LOJA</v>
          </cell>
          <cell r="T2217" t="str">
            <v>TRAMACO</v>
          </cell>
          <cell r="U2217" t="str">
            <v>FLEXNETUIO_PROVINCIA</v>
          </cell>
          <cell r="V2217">
            <v>1</v>
          </cell>
          <cell r="W2217">
            <v>8.8000000000000007</v>
          </cell>
          <cell r="X2217" t="str">
            <v>HYCITE QUITO</v>
          </cell>
          <cell r="Y2217" t="str">
            <v>FLEX NET CALLE 28 DE JUNIO S/N Y GARCIA MORENO ENTRADA LLANO GRANDE</v>
          </cell>
        </row>
        <row r="2218">
          <cell r="A2218" t="str">
            <v>98820444</v>
          </cell>
          <cell r="B2218">
            <v>496595</v>
          </cell>
          <cell r="C2218" t="str">
            <v>98820444</v>
          </cell>
          <cell r="D2218" t="str">
            <v>HYCITE</v>
          </cell>
          <cell r="E2218" t="str">
            <v>DESPACHO</v>
          </cell>
          <cell r="F2218" t="str">
            <v>NORMAL</v>
          </cell>
          <cell r="G2218" t="str">
            <v>ITQ4652</v>
          </cell>
          <cell r="H2218">
            <v>44939</v>
          </cell>
          <cell r="I2218" t="str">
            <v>ENTREGADO</v>
          </cell>
          <cell r="J2218">
            <v>44943</v>
          </cell>
          <cell r="K2218" t="str">
            <v>LENIN CANDO ZAVALA</v>
          </cell>
          <cell r="L2218" t="str">
            <v>CALLE PASAJE BOLAA,OS E3 40 Y JORGE DROM   JIPIJAPA 170501 PICHINCHA</v>
          </cell>
          <cell r="M2218" t="str">
            <v/>
          </cell>
          <cell r="N2218" t="str">
            <v>0987262652 / 987084047</v>
          </cell>
          <cell r="O2218" t="str">
            <v>0987262652 / 987084047</v>
          </cell>
          <cell r="P2218" t="str">
            <v>170501</v>
          </cell>
          <cell r="Q2218" t="str">
            <v>QUITO</v>
          </cell>
          <cell r="R2218" t="str">
            <v>PICHINCHA</v>
          </cell>
          <cell r="S2218" t="str">
            <v>QUITO</v>
          </cell>
          <cell r="T2218" t="str">
            <v>FLEXTRANS UIO</v>
          </cell>
          <cell r="U2218" t="str">
            <v>FLEXNETUIO_LOCAL</v>
          </cell>
          <cell r="V2218">
            <v>1</v>
          </cell>
          <cell r="W2218">
            <v>2.91</v>
          </cell>
          <cell r="X2218" t="str">
            <v>HYCITE QUITO</v>
          </cell>
          <cell r="Y2218" t="str">
            <v>FLEX NET CALLE 28 DE JUNIO S/N Y GARCIA MORENO ENTRADA LLANO GRANDE</v>
          </cell>
        </row>
        <row r="2219">
          <cell r="A2219" t="str">
            <v>98821428</v>
          </cell>
          <cell r="B2219">
            <v>496596</v>
          </cell>
          <cell r="C2219" t="str">
            <v>98821428</v>
          </cell>
          <cell r="D2219" t="str">
            <v>HYCITE</v>
          </cell>
          <cell r="E2219" t="str">
            <v>DESPACHO</v>
          </cell>
          <cell r="F2219" t="str">
            <v>NORMAL</v>
          </cell>
          <cell r="G2219" t="str">
            <v>031002004179068</v>
          </cell>
          <cell r="H2219">
            <v>44939</v>
          </cell>
          <cell r="I2219" t="str">
            <v>INCIDENCIA</v>
          </cell>
          <cell r="J2219">
            <v>44944</v>
          </cell>
          <cell r="K2219" t="str">
            <v>LUZ VALAREZO</v>
          </cell>
          <cell r="L2219" t="str">
            <v>AV SAN CARLOS Y STANISLAO WROBEL FTE A ORILLA DEL RIO ZAMORA-SAN CARLOS SAN CARLOS DE LAS MINAS 190104 ZAMORA-CHINCHIPE</v>
          </cell>
          <cell r="M2219" t="str">
            <v/>
          </cell>
          <cell r="N2219" t="str">
            <v>0981337799</v>
          </cell>
          <cell r="O2219" t="str">
            <v>0981337799</v>
          </cell>
          <cell r="P2219" t="str">
            <v>190104</v>
          </cell>
          <cell r="Q2219" t="str">
            <v>ZAMORA</v>
          </cell>
          <cell r="R2219" t="str">
            <v>ZAMORA CHINCHIPE</v>
          </cell>
          <cell r="S2219" t="str">
            <v>CUMBARATZA - GUAGUAYME BAJO - NAMIREZ - TIMBARA - SAN CARLOS DE LAS MINAS - NAMBIJA</v>
          </cell>
          <cell r="T2219" t="str">
            <v>TRAMACO</v>
          </cell>
          <cell r="U2219" t="str">
            <v>FLEXNETUIO_PROVINCIA</v>
          </cell>
          <cell r="V2219">
            <v>1</v>
          </cell>
          <cell r="W2219">
            <v>2.1</v>
          </cell>
          <cell r="X2219" t="str">
            <v>HYCITE QUITO</v>
          </cell>
          <cell r="Y2219" t="str">
            <v>FLEX NET CALLE 28 DE JUNIO S/N Y GARCIA MORENO ENTRADA LLANO GRANDE</v>
          </cell>
        </row>
        <row r="2220">
          <cell r="A2220" t="str">
            <v>98822782</v>
          </cell>
          <cell r="B2220">
            <v>496597</v>
          </cell>
          <cell r="C2220" t="str">
            <v>98822782</v>
          </cell>
          <cell r="D2220" t="str">
            <v>HYCITE</v>
          </cell>
          <cell r="E2220" t="str">
            <v>DESPACHO</v>
          </cell>
          <cell r="F2220" t="str">
            <v>NORMAL</v>
          </cell>
          <cell r="G2220" t="str">
            <v>ITQ4653</v>
          </cell>
          <cell r="H2220">
            <v>44939</v>
          </cell>
          <cell r="I2220" t="str">
            <v>ENTREGADO</v>
          </cell>
          <cell r="J2220">
            <v>44942</v>
          </cell>
          <cell r="K2220" t="str">
            <v>CARLA P CASTRO B</v>
          </cell>
          <cell r="L2220" t="str">
            <v>RAO COFANES 328 Y BARTOLOMA, DE SEGOVIA OF. DISTR.  LA KENNEDY 179513 PICHINCHA</v>
          </cell>
          <cell r="N2220" t="str">
            <v>0990563329 / 932194255</v>
          </cell>
          <cell r="O2220" t="str">
            <v>0990563329 / 932194255</v>
          </cell>
          <cell r="P2220" t="str">
            <v>170208</v>
          </cell>
          <cell r="Q2220" t="str">
            <v>QUITO</v>
          </cell>
          <cell r="R2220" t="str">
            <v>PICHINCHA</v>
          </cell>
          <cell r="S2220" t="str">
            <v>CALDERON (CARAPUNGO)</v>
          </cell>
          <cell r="T2220" t="str">
            <v>FLEXTRANS UIO</v>
          </cell>
          <cell r="U2220" t="str">
            <v>FLEXNETUIO_LOCAL</v>
          </cell>
          <cell r="V2220">
            <v>1</v>
          </cell>
          <cell r="W2220">
            <v>3.12</v>
          </cell>
          <cell r="X2220" t="str">
            <v>HYCITE QUITO</v>
          </cell>
          <cell r="Y2220" t="str">
            <v>FLEX NET CALLE 28 DE JUNIO S/N Y GARCIA MORENO ENTRADA LLANO GRANDE</v>
          </cell>
        </row>
        <row r="2221">
          <cell r="A2221" t="str">
            <v>98823086</v>
          </cell>
          <cell r="B2221">
            <v>496598</v>
          </cell>
          <cell r="C2221" t="str">
            <v>98823086</v>
          </cell>
          <cell r="D2221" t="str">
            <v>HYCITE</v>
          </cell>
          <cell r="E2221" t="str">
            <v>DESPACHO</v>
          </cell>
          <cell r="F2221" t="str">
            <v>NORMAL</v>
          </cell>
          <cell r="G2221" t="str">
            <v>ITG4654</v>
          </cell>
          <cell r="H2221">
            <v>44939</v>
          </cell>
          <cell r="I2221" t="str">
            <v>ENTREGADO</v>
          </cell>
          <cell r="J2221">
            <v>44942</v>
          </cell>
          <cell r="K2221" t="str">
            <v>ANGELICA HIDALGO</v>
          </cell>
          <cell r="L2221" t="str">
            <v>FLOR DE BASTION BQ 6 MZ 994 S32 ETP 4 AL FTE CS DE COLOR VERDE CON ESC BARCELO GUAYAQUIL-GUAYAQUIL TARQUI 090808 GUAYAS</v>
          </cell>
          <cell r="M2221" t="str">
            <v/>
          </cell>
          <cell r="N2221" t="str">
            <v>0939243418</v>
          </cell>
          <cell r="O2221" t="str">
            <v>0939243418</v>
          </cell>
          <cell r="P2221" t="str">
            <v>090808</v>
          </cell>
          <cell r="Q2221" t="str">
            <v>GUAYAQUIL</v>
          </cell>
          <cell r="R2221" t="str">
            <v>GUAYAS</v>
          </cell>
          <cell r="S2221" t="str">
            <v>GUAYAQUIL</v>
          </cell>
          <cell r="T2221" t="str">
            <v>CARGO UNION</v>
          </cell>
          <cell r="U2221" t="str">
            <v>FLEXNETUIO_GYE</v>
          </cell>
          <cell r="V2221">
            <v>1</v>
          </cell>
          <cell r="W2221">
            <v>15.4</v>
          </cell>
          <cell r="X2221" t="str">
            <v>HYCITE QUITO</v>
          </cell>
          <cell r="Y2221" t="str">
            <v>FLEX NET CALLE 28 DE JUNIO S/N Y GARCIA MORENO ENTRADA LLANO GRANDE</v>
          </cell>
        </row>
        <row r="2222">
          <cell r="A2222" t="str">
            <v>98824315</v>
          </cell>
          <cell r="B2222">
            <v>496600</v>
          </cell>
          <cell r="C2222" t="str">
            <v>98824315</v>
          </cell>
          <cell r="D2222" t="str">
            <v>HYCITE</v>
          </cell>
          <cell r="E2222" t="str">
            <v>DESPACHO</v>
          </cell>
          <cell r="F2222" t="str">
            <v>NORMAL</v>
          </cell>
          <cell r="G2222" t="str">
            <v>031002004179069</v>
          </cell>
          <cell r="H2222">
            <v>44939</v>
          </cell>
          <cell r="I2222" t="str">
            <v>INCIDENCIA</v>
          </cell>
          <cell r="J2222">
            <v>44944</v>
          </cell>
          <cell r="K2222" t="str">
            <v>KLEVER CARDENAS</v>
          </cell>
          <cell r="L2222" t="str">
            <v>AV PADRELUIS TACONE BARRIO MONTANA ATRAS MOSTERIA LATASCA CASA AMARILLA MERA//BARRIO MONTANA SHELL 160105 PASTAZA</v>
          </cell>
          <cell r="M2222" t="str">
            <v/>
          </cell>
          <cell r="N2222" t="str">
            <v>0998216616</v>
          </cell>
          <cell r="O2222" t="str">
            <v>0998216616</v>
          </cell>
          <cell r="P2222" t="str">
            <v>160105</v>
          </cell>
          <cell r="Q2222" t="str">
            <v>MERA</v>
          </cell>
          <cell r="R2222" t="str">
            <v>PASTAZA</v>
          </cell>
          <cell r="S2222" t="str">
            <v>MERA - LAS ORQUIDEAS - MADRE TIERRA - SHELL</v>
          </cell>
          <cell r="T2222" t="str">
            <v>TRAMACO</v>
          </cell>
          <cell r="U2222" t="str">
            <v>FLEXNETUIO_PROVINCIA</v>
          </cell>
          <cell r="V2222">
            <v>1</v>
          </cell>
          <cell r="W2222">
            <v>7.1</v>
          </cell>
          <cell r="X2222" t="str">
            <v>HYCITE QUITO</v>
          </cell>
          <cell r="Y2222" t="str">
            <v>FLEX NET CALLE 28 DE JUNIO S/N Y GARCIA MORENO ENTRADA LLANO GRANDE</v>
          </cell>
        </row>
        <row r="2223">
          <cell r="A2223" t="str">
            <v>98824731</v>
          </cell>
          <cell r="B2223">
            <v>496601</v>
          </cell>
          <cell r="C2223" t="str">
            <v>98824731</v>
          </cell>
          <cell r="D2223" t="str">
            <v>HYCITE</v>
          </cell>
          <cell r="E2223" t="str">
            <v>DESPACHO</v>
          </cell>
          <cell r="F2223" t="str">
            <v>NORMAL</v>
          </cell>
          <cell r="G2223" t="str">
            <v>ITG4656</v>
          </cell>
          <cell r="H2223">
            <v>44939</v>
          </cell>
          <cell r="I2223" t="str">
            <v>ENTREGADO</v>
          </cell>
          <cell r="J2223">
            <v>44942</v>
          </cell>
          <cell r="K2223" t="str">
            <v>JIMMY MORAN</v>
          </cell>
          <cell r="L2223" t="str">
            <v>AV. LAS AGUAS 0211 EDIF. 1111 PISO O INTERS. JIGUAS LAURELES  TARQUI 090507 GUAYAS</v>
          </cell>
          <cell r="M2223" t="str">
            <v/>
          </cell>
          <cell r="N2223" t="str">
            <v>0991537571 / 988703727</v>
          </cell>
          <cell r="O2223" t="str">
            <v>0991537571 / 988703727</v>
          </cell>
          <cell r="P2223" t="str">
            <v>090507</v>
          </cell>
          <cell r="Q2223" t="str">
            <v>GUAYAQUIL</v>
          </cell>
          <cell r="R2223" t="str">
            <v>GUAYAS</v>
          </cell>
          <cell r="S2223" t="str">
            <v>GUAYAQUIL</v>
          </cell>
          <cell r="T2223" t="str">
            <v>FLEXTRANS GYE</v>
          </cell>
          <cell r="U2223" t="str">
            <v>FLEXNETUIO_GYE</v>
          </cell>
          <cell r="V2223">
            <v>1</v>
          </cell>
          <cell r="W2223">
            <v>9.6300000000000008</v>
          </cell>
          <cell r="X2223" t="str">
            <v>HYCITE QUITO</v>
          </cell>
          <cell r="Y2223" t="str">
            <v>FLEX NET CALLE 28 DE JUNIO S/N Y GARCIA MORENO ENTRADA LLANO GRANDE</v>
          </cell>
        </row>
        <row r="2224">
          <cell r="A2224" t="str">
            <v>98824743</v>
          </cell>
          <cell r="B2224">
            <v>496602</v>
          </cell>
          <cell r="C2224" t="str">
            <v>98824743</v>
          </cell>
          <cell r="D2224" t="str">
            <v>HYCITE</v>
          </cell>
          <cell r="E2224" t="str">
            <v>DESPACHO</v>
          </cell>
          <cell r="F2224" t="str">
            <v>NORMAL</v>
          </cell>
          <cell r="G2224" t="str">
            <v>031002004179070</v>
          </cell>
          <cell r="H2224">
            <v>44939</v>
          </cell>
          <cell r="I2224" t="str">
            <v>INCIDENCIA</v>
          </cell>
          <cell r="J2224">
            <v>44944</v>
          </cell>
          <cell r="K2224" t="str">
            <v>ABRAHAN PILCO</v>
          </cell>
          <cell r="L2224" t="str">
            <v>CIUDADELA FLORESTA AV 25 DE DICIEMBRE ENTR CL GUANGALA SALINAS-SALINAS SALINAS 240206 SANTA ELENA</v>
          </cell>
          <cell r="M2224" t="str">
            <v/>
          </cell>
          <cell r="N2224" t="str">
            <v>0982197470</v>
          </cell>
          <cell r="O2224" t="str">
            <v>0982197470</v>
          </cell>
          <cell r="P2224" t="str">
            <v>240206</v>
          </cell>
          <cell r="Q2224" t="str">
            <v>SALINAS</v>
          </cell>
          <cell r="R2224" t="str">
            <v>SANTA ELENA</v>
          </cell>
          <cell r="S2224" t="str">
            <v>SALINAS</v>
          </cell>
          <cell r="T2224" t="str">
            <v>TRAMACO</v>
          </cell>
          <cell r="U2224" t="str">
            <v>FLEXNETUIO_PROVINCIA</v>
          </cell>
          <cell r="V2224">
            <v>1</v>
          </cell>
          <cell r="W2224">
            <v>10.5</v>
          </cell>
          <cell r="X2224" t="str">
            <v>HYCITE QUITO</v>
          </cell>
          <cell r="Y2224" t="str">
            <v>FLEX NET CALLE 28 DE JUNIO S/N Y GARCIA MORENO ENTRADA LLANO GRANDE</v>
          </cell>
        </row>
        <row r="2225">
          <cell r="A2225" t="str">
            <v>98825856</v>
          </cell>
          <cell r="B2225">
            <v>496603</v>
          </cell>
          <cell r="C2225" t="str">
            <v>98825856</v>
          </cell>
          <cell r="D2225" t="str">
            <v>HYCITE</v>
          </cell>
          <cell r="E2225" t="str">
            <v>DESPACHO</v>
          </cell>
          <cell r="F2225" t="str">
            <v>NORMAL</v>
          </cell>
          <cell r="G2225" t="str">
            <v>ITG4657</v>
          </cell>
          <cell r="H2225">
            <v>44939</v>
          </cell>
          <cell r="I2225" t="str">
            <v>ENTREGADO</v>
          </cell>
          <cell r="J2225">
            <v>44942</v>
          </cell>
          <cell r="K2225" t="str">
            <v>ROGELIO AROSEMENA</v>
          </cell>
          <cell r="L2225" t="str">
            <v>URBANIZACION VILLA NUEVA 59 VIA A SAMBORONDON GUAYAS//SAMBORONDON LA PUNTILLA (SATELITE) 092301 GUAYAS</v>
          </cell>
          <cell r="M2225" t="str">
            <v/>
          </cell>
          <cell r="N2225" t="str">
            <v>0999132385</v>
          </cell>
          <cell r="O2225" t="str">
            <v>0999132385</v>
          </cell>
          <cell r="P2225" t="str">
            <v>092301</v>
          </cell>
          <cell r="Q2225" t="str">
            <v>SAMBORONDON</v>
          </cell>
          <cell r="R2225" t="str">
            <v>GUAYAS</v>
          </cell>
          <cell r="S2225" t="str">
            <v>SAMBORONDON</v>
          </cell>
          <cell r="T2225" t="str">
            <v>CARGO UNION</v>
          </cell>
          <cell r="U2225" t="str">
            <v>FLEXNETUIO_GYE</v>
          </cell>
          <cell r="V2225">
            <v>1</v>
          </cell>
          <cell r="W2225">
            <v>10.5</v>
          </cell>
          <cell r="X2225" t="str">
            <v>HYCITE QUITO</v>
          </cell>
          <cell r="Y2225" t="str">
            <v>FLEX NET CALLE 28 DE JUNIO S/N Y GARCIA MORENO ENTRADA LLANO GRANDE</v>
          </cell>
        </row>
        <row r="2226">
          <cell r="A2226" t="str">
            <v>98825901</v>
          </cell>
          <cell r="B2226">
            <v>496604</v>
          </cell>
          <cell r="C2226" t="str">
            <v>98825901</v>
          </cell>
          <cell r="D2226" t="str">
            <v>HYCITE</v>
          </cell>
          <cell r="E2226" t="str">
            <v>DESPACHO</v>
          </cell>
          <cell r="F2226" t="str">
            <v>NORMAL</v>
          </cell>
          <cell r="G2226" t="str">
            <v>031002004179071</v>
          </cell>
          <cell r="H2226">
            <v>44939</v>
          </cell>
          <cell r="I2226" t="str">
            <v>INCIDENCIA</v>
          </cell>
          <cell r="J2226">
            <v>44944</v>
          </cell>
          <cell r="K2226" t="str">
            <v>WILLIAM FERNANDO ROMERO MATAILO</v>
          </cell>
          <cell r="L2226" t="str">
            <v>AV. ROSITA PAREDES Y ABDON CALDERA,N JUNTO A LA FERRETERIA JIRA,N LAGO AGRIO LA PRIMAVERA 210204 SUCUMBIOS</v>
          </cell>
          <cell r="M2226" t="str">
            <v/>
          </cell>
          <cell r="N2226" t="str">
            <v>0999791998 / 302381077</v>
          </cell>
          <cell r="O2226" t="str">
            <v>0999791998 / 302381077</v>
          </cell>
          <cell r="P2226" t="str">
            <v>210204</v>
          </cell>
          <cell r="Q2226" t="str">
            <v>LAGO AGRIO</v>
          </cell>
          <cell r="R2226" t="str">
            <v>SUCUMBIOS</v>
          </cell>
          <cell r="S2226" t="str">
            <v>NUEVA LOJA - SAN JOSE</v>
          </cell>
          <cell r="T2226" t="str">
            <v>TRAMACO</v>
          </cell>
          <cell r="U2226" t="str">
            <v>FLEXNETUIO_PROVINCIA</v>
          </cell>
          <cell r="V2226">
            <v>1</v>
          </cell>
          <cell r="W2226">
            <v>0.6</v>
          </cell>
          <cell r="X2226" t="str">
            <v>HYCITE QUITO</v>
          </cell>
          <cell r="Y2226" t="str">
            <v>FLEX NET CALLE 28 DE JUNIO S/N Y GARCIA MORENO ENTRADA LLANO GRANDE</v>
          </cell>
        </row>
        <row r="2227">
          <cell r="A2227" t="str">
            <v>98826603</v>
          </cell>
          <cell r="B2227">
            <v>496605</v>
          </cell>
          <cell r="C2227" t="str">
            <v>98826603</v>
          </cell>
          <cell r="D2227" t="str">
            <v>HYCITE</v>
          </cell>
          <cell r="E2227" t="str">
            <v>DESPACHO</v>
          </cell>
          <cell r="F2227" t="str">
            <v>NORMAL</v>
          </cell>
          <cell r="G2227" t="str">
            <v>ITG4658</v>
          </cell>
          <cell r="H2227">
            <v>44939</v>
          </cell>
          <cell r="I2227" t="str">
            <v>ENTREGADO</v>
          </cell>
          <cell r="J2227">
            <v>44943</v>
          </cell>
          <cell r="K2227" t="str">
            <v>LIDIA ALARCON</v>
          </cell>
          <cell r="L2227" t="str">
            <v>MIGUEL H ACINCO#227 Y EIMOTO NOBO GUAYAQUIL ** NORTE  TARQUI 090510 GUAYAS</v>
          </cell>
          <cell r="M2227" t="str">
            <v/>
          </cell>
          <cell r="N2227" t="str">
            <v>0961514310</v>
          </cell>
          <cell r="O2227" t="str">
            <v>0961514310</v>
          </cell>
          <cell r="P2227" t="str">
            <v>090510</v>
          </cell>
          <cell r="Q2227" t="str">
            <v>GUAYAQUIL</v>
          </cell>
          <cell r="R2227" t="str">
            <v>GUAYAS</v>
          </cell>
          <cell r="S2227" t="str">
            <v>GUAYAQUIL</v>
          </cell>
          <cell r="T2227" t="str">
            <v>FLEXTRANS GYE</v>
          </cell>
          <cell r="U2227" t="str">
            <v>FLEXNETUIO_GYE</v>
          </cell>
          <cell r="V2227">
            <v>1</v>
          </cell>
          <cell r="W2227">
            <v>13</v>
          </cell>
          <cell r="X2227" t="str">
            <v>HYCITE QUITO</v>
          </cell>
          <cell r="Y2227" t="str">
            <v>FLEX NET CALLE 28 DE JUNIO S/N Y GARCIA MORENO ENTRADA LLANO GRANDE</v>
          </cell>
        </row>
        <row r="2228">
          <cell r="A2228" t="str">
            <v>98826653</v>
          </cell>
          <cell r="B2228">
            <v>496606</v>
          </cell>
          <cell r="C2228" t="str">
            <v>98826653</v>
          </cell>
          <cell r="D2228" t="str">
            <v>HYCITE</v>
          </cell>
          <cell r="E2228" t="str">
            <v>DESPACHO</v>
          </cell>
          <cell r="F2228" t="str">
            <v>NORMAL</v>
          </cell>
          <cell r="G2228" t="str">
            <v>ITQ4659</v>
          </cell>
          <cell r="H2228">
            <v>44939</v>
          </cell>
          <cell r="I2228" t="str">
            <v>ENTREGADO</v>
          </cell>
          <cell r="J2228">
            <v>44942</v>
          </cell>
          <cell r="K2228" t="str">
            <v>MARIA ALAVA</v>
          </cell>
          <cell r="L2228" t="str">
            <v>MARTIN DE ROCHA CONJ PORTA ALEGRE CS 41 MELCHOR DE VALDEZ A LADO CONJ CORDILLERA QUITO / SAN CARLOS CONCEPCION 170511 PICHINCHA</v>
          </cell>
          <cell r="M2228" t="str">
            <v/>
          </cell>
          <cell r="N2228" t="str">
            <v>0962300755</v>
          </cell>
          <cell r="O2228" t="str">
            <v>0962300755</v>
          </cell>
          <cell r="P2228" t="str">
            <v>170511</v>
          </cell>
          <cell r="Q2228" t="str">
            <v>QUITO</v>
          </cell>
          <cell r="R2228" t="str">
            <v>PICHINCHA</v>
          </cell>
          <cell r="S2228" t="str">
            <v>QUITO</v>
          </cell>
          <cell r="T2228" t="str">
            <v>FLEXTRANS UIO</v>
          </cell>
          <cell r="U2228" t="str">
            <v>FLEXNETUIO_LOCAL</v>
          </cell>
          <cell r="V2228">
            <v>1</v>
          </cell>
          <cell r="W2228">
            <v>8.5</v>
          </cell>
          <cell r="X2228" t="str">
            <v>HYCITE QUITO</v>
          </cell>
          <cell r="Y2228" t="str">
            <v>FLEX NET CALLE 28 DE JUNIO S/N Y GARCIA MORENO ENTRADA LLANO GRANDE</v>
          </cell>
        </row>
        <row r="2229">
          <cell r="A2229" t="str">
            <v>98826654</v>
          </cell>
          <cell r="B2229">
            <v>496607</v>
          </cell>
          <cell r="C2229" t="str">
            <v>98826654</v>
          </cell>
          <cell r="D2229" t="str">
            <v>HYCITE</v>
          </cell>
          <cell r="E2229" t="str">
            <v>DESPACHO</v>
          </cell>
          <cell r="F2229" t="str">
            <v>NORMAL</v>
          </cell>
          <cell r="G2229" t="str">
            <v>ITQ4660</v>
          </cell>
          <cell r="H2229">
            <v>44939</v>
          </cell>
          <cell r="I2229" t="str">
            <v>ENTREGADO</v>
          </cell>
          <cell r="J2229">
            <v>44942</v>
          </cell>
          <cell r="K2229" t="str">
            <v>JENNY NIAMA</v>
          </cell>
          <cell r="L2229" t="str">
            <v>FRAY VICENTE SOLANO Y LA CONDAMINE CONJUNTO CASALES GABRIELA QUITO // QUITO LA FLORESTA 170408 PICHINCHA</v>
          </cell>
          <cell r="N2229" t="str">
            <v>0984268031 / 022901785</v>
          </cell>
          <cell r="O2229" t="str">
            <v>0984268031 / 022901785</v>
          </cell>
          <cell r="P2229" t="str">
            <v>170408</v>
          </cell>
          <cell r="Q2229" t="str">
            <v>QUITO</v>
          </cell>
          <cell r="R2229" t="str">
            <v>PICHINCHA</v>
          </cell>
          <cell r="S2229" t="str">
            <v>QUITO</v>
          </cell>
          <cell r="T2229" t="str">
            <v>FLEXTRANS UIO</v>
          </cell>
          <cell r="U2229" t="str">
            <v>FLEXNETUIO_LOCAL</v>
          </cell>
          <cell r="V2229">
            <v>2</v>
          </cell>
          <cell r="W2229">
            <v>14.5</v>
          </cell>
          <cell r="X2229" t="str">
            <v>HYCITE QUITO</v>
          </cell>
          <cell r="Y2229" t="str">
            <v>FLEX NET CALLE 28 DE JUNIO S/N Y GARCIA MORENO ENTRADA LLANO GRANDE</v>
          </cell>
        </row>
        <row r="2230">
          <cell r="A2230" t="str">
            <v>98826659</v>
          </cell>
          <cell r="B2230">
            <v>496608</v>
          </cell>
          <cell r="C2230" t="str">
            <v>98826659</v>
          </cell>
          <cell r="D2230" t="str">
            <v>HYCITE</v>
          </cell>
          <cell r="E2230" t="str">
            <v>DESPACHO</v>
          </cell>
          <cell r="F2230" t="str">
            <v>NORMAL</v>
          </cell>
          <cell r="G2230" t="str">
            <v>031002004179072</v>
          </cell>
          <cell r="H2230">
            <v>44939</v>
          </cell>
          <cell r="I2230" t="str">
            <v>ENTREGADO</v>
          </cell>
          <cell r="J2230">
            <v>44943</v>
          </cell>
          <cell r="K2230" t="str">
            <v>YADIRA NOGUERA</v>
          </cell>
          <cell r="L2230" t="str">
            <v>KIRUBA Y 24 DE MAYO 24 DE MAYO Y MORONA / MACAS MACAS 140101 MORONA-SANTIAGO</v>
          </cell>
          <cell r="M2230" t="str">
            <v/>
          </cell>
          <cell r="N2230" t="str">
            <v>0986800795</v>
          </cell>
          <cell r="O2230" t="str">
            <v>0986800795</v>
          </cell>
          <cell r="P2230" t="str">
            <v>140101</v>
          </cell>
          <cell r="Q2230" t="str">
            <v>MORONA</v>
          </cell>
          <cell r="R2230" t="str">
            <v>MORONA SANTIAGO</v>
          </cell>
          <cell r="S2230" t="str">
            <v>MACAS</v>
          </cell>
          <cell r="T2230" t="str">
            <v>TRAMACO</v>
          </cell>
          <cell r="U2230" t="str">
            <v>FLEXNETUIO_PROVINCIA</v>
          </cell>
          <cell r="V2230">
            <v>1</v>
          </cell>
          <cell r="W2230">
            <v>10.7</v>
          </cell>
          <cell r="X2230" t="str">
            <v>HYCITE QUITO</v>
          </cell>
          <cell r="Y2230" t="str">
            <v>FLEX NET CALLE 28 DE JUNIO S/N Y GARCIA MORENO ENTRADA LLANO GRANDE</v>
          </cell>
        </row>
        <row r="2231">
          <cell r="A2231" t="str">
            <v>98826662</v>
          </cell>
          <cell r="B2231">
            <v>496609</v>
          </cell>
          <cell r="C2231" t="str">
            <v>98826662</v>
          </cell>
          <cell r="D2231" t="str">
            <v>HYCITE</v>
          </cell>
          <cell r="E2231" t="str">
            <v>DESPACHO</v>
          </cell>
          <cell r="F2231" t="str">
            <v>NORMAL</v>
          </cell>
          <cell r="G2231" t="str">
            <v>031002004179073</v>
          </cell>
          <cell r="H2231">
            <v>44939</v>
          </cell>
          <cell r="I2231" t="str">
            <v>INCIDENCIA</v>
          </cell>
          <cell r="J2231">
            <v>44944</v>
          </cell>
          <cell r="K2231" t="str">
            <v>JOSE NOGUERA</v>
          </cell>
          <cell r="L2231" t="str">
            <v>12 DE FEBRERO E ISIDRO AYORA ISIDRO AYORA Y JUAN MONTALVO MACAS (MORONA) // MACAS MACAS 140101 MORONA-SANTIAGO</v>
          </cell>
          <cell r="M2231" t="str">
            <v/>
          </cell>
          <cell r="N2231" t="str">
            <v>0996444122</v>
          </cell>
          <cell r="O2231" t="str">
            <v>0996444122</v>
          </cell>
          <cell r="P2231" t="str">
            <v>140101</v>
          </cell>
          <cell r="Q2231" t="str">
            <v>MORONA</v>
          </cell>
          <cell r="R2231" t="str">
            <v>MORONA SANTIAGO</v>
          </cell>
          <cell r="S2231" t="str">
            <v>MACAS</v>
          </cell>
          <cell r="T2231" t="str">
            <v>TRAMACO</v>
          </cell>
          <cell r="U2231" t="str">
            <v>FLEXNETUIO_PROVINCIA</v>
          </cell>
          <cell r="V2231">
            <v>1</v>
          </cell>
          <cell r="W2231">
            <v>10.7</v>
          </cell>
          <cell r="X2231" t="str">
            <v>HYCITE QUITO</v>
          </cell>
          <cell r="Y2231" t="str">
            <v>FLEX NET CALLE 28 DE JUNIO S/N Y GARCIA MORENO ENTRADA LLANO GRANDE</v>
          </cell>
        </row>
        <row r="2232">
          <cell r="A2232" t="str">
            <v>98826945</v>
          </cell>
          <cell r="B2232">
            <v>496610</v>
          </cell>
          <cell r="C2232" t="str">
            <v>98826945</v>
          </cell>
          <cell r="D2232" t="str">
            <v>HYCITE</v>
          </cell>
          <cell r="E2232" t="str">
            <v>DESPACHO</v>
          </cell>
          <cell r="F2232" t="str">
            <v>NORMAL</v>
          </cell>
          <cell r="G2232" t="str">
            <v>ITQ4661</v>
          </cell>
          <cell r="H2232">
            <v>44939</v>
          </cell>
          <cell r="I2232" t="str">
            <v>ENTREGADO</v>
          </cell>
          <cell r="J2232">
            <v>44943</v>
          </cell>
          <cell r="K2232" t="str">
            <v>CARMEN CARRERA</v>
          </cell>
          <cell r="L2232" t="str">
            <v>BEETHOVEN E2-98 Y PASAJE SEBELRUS BEETHOVEN E2-98 Y PASAJE SEBELRUS QUITO ** LAS ACACIAS KENNEDY 170502 PICHINCHA</v>
          </cell>
          <cell r="M2232" t="str">
            <v/>
          </cell>
          <cell r="N2232" t="str">
            <v>0993229958</v>
          </cell>
          <cell r="O2232" t="str">
            <v>0993229958</v>
          </cell>
          <cell r="P2232" t="str">
            <v>170502</v>
          </cell>
          <cell r="Q2232" t="str">
            <v>QUITO</v>
          </cell>
          <cell r="R2232" t="str">
            <v>PICHINCHA</v>
          </cell>
          <cell r="S2232" t="str">
            <v>QUITO</v>
          </cell>
          <cell r="T2232" t="str">
            <v>FLEXTRANS UIO</v>
          </cell>
          <cell r="U2232" t="str">
            <v>FLEXNETUIO_LOCAL</v>
          </cell>
          <cell r="V2232">
            <v>1</v>
          </cell>
          <cell r="W2232">
            <v>8.3000000000000007</v>
          </cell>
          <cell r="X2232" t="str">
            <v>HYCITE QUITO</v>
          </cell>
          <cell r="Y2232" t="str">
            <v>FLEX NET CALLE 28 DE JUNIO S/N Y GARCIA MORENO ENTRADA LLANO GRANDE</v>
          </cell>
        </row>
        <row r="2233">
          <cell r="A2233" t="str">
            <v>98827117</v>
          </cell>
          <cell r="B2233">
            <v>496611</v>
          </cell>
          <cell r="C2233" t="str">
            <v>98827117</v>
          </cell>
          <cell r="D2233" t="str">
            <v>HYCITE</v>
          </cell>
          <cell r="E2233" t="str">
            <v>DESPACHO</v>
          </cell>
          <cell r="F2233" t="str">
            <v>NORMAL</v>
          </cell>
          <cell r="G2233" t="str">
            <v>031002004179074</v>
          </cell>
          <cell r="H2233">
            <v>44939</v>
          </cell>
          <cell r="I2233" t="str">
            <v>ENTREGADO</v>
          </cell>
          <cell r="J2233">
            <v>44940</v>
          </cell>
          <cell r="K2233" t="str">
            <v>LAUTARO GUILLERMO GAVILANES CARBAJA</v>
          </cell>
          <cell r="L2233" t="str">
            <v>AV VICTOR HUGO Y PASAJE CORDERO DAVILA CASA EN EL TALLER DE PINTURA FRENTE A LA AMBATO HUACHICHICO 180104 TUNGURAHUA</v>
          </cell>
          <cell r="M2233" t="str">
            <v/>
          </cell>
          <cell r="N2233" t="str">
            <v>0995410017 /</v>
          </cell>
          <cell r="O2233" t="str">
            <v>0995410017 /</v>
          </cell>
          <cell r="P2233" t="str">
            <v>180104</v>
          </cell>
          <cell r="Q2233" t="str">
            <v>AMBATO</v>
          </cell>
          <cell r="R2233" t="str">
            <v>TUNGURAHUA</v>
          </cell>
          <cell r="S2233" t="str">
            <v>AMBATO</v>
          </cell>
          <cell r="T2233" t="str">
            <v>TRAMACO</v>
          </cell>
          <cell r="U2233" t="str">
            <v>FLEXNETUIO_PROVINCIA</v>
          </cell>
          <cell r="V2233">
            <v>1</v>
          </cell>
          <cell r="W2233">
            <v>5.5</v>
          </cell>
          <cell r="X2233" t="str">
            <v>HYCITE QUITO</v>
          </cell>
          <cell r="Y2233" t="str">
            <v>FLEX NET CALLE 28 DE JUNIO S/N Y GARCIA MORENO ENTRADA LLANO GRANDE</v>
          </cell>
        </row>
        <row r="2234">
          <cell r="A2234" t="str">
            <v>98827190</v>
          </cell>
          <cell r="B2234">
            <v>496612</v>
          </cell>
          <cell r="C2234" t="str">
            <v>98827190</v>
          </cell>
          <cell r="D2234" t="str">
            <v>HYCITE</v>
          </cell>
          <cell r="E2234" t="str">
            <v>DESPACHO</v>
          </cell>
          <cell r="F2234" t="str">
            <v>NORMAL</v>
          </cell>
          <cell r="G2234" t="str">
            <v>ITQ4662</v>
          </cell>
          <cell r="H2234">
            <v>44939</v>
          </cell>
          <cell r="I2234" t="str">
            <v>ENTREGADO</v>
          </cell>
          <cell r="J2234">
            <v>44942</v>
          </cell>
          <cell r="K2234" t="str">
            <v>ELIZABETH DE LAS MERCEDES SARAVIA S</v>
          </cell>
          <cell r="L2234" t="str">
            <v>RIO COFANES 328 Y BARTOLOME SEGOVIA QUITO LA Y  INAQUITO 170513 PICHINCHA</v>
          </cell>
          <cell r="M2234" t="str">
            <v/>
          </cell>
          <cell r="N2234" t="str">
            <v>0959782331 / 987330518</v>
          </cell>
          <cell r="O2234" t="str">
            <v>0959782331 / 987330518</v>
          </cell>
          <cell r="P2234" t="str">
            <v>170513</v>
          </cell>
          <cell r="Q2234" t="str">
            <v>QUITO</v>
          </cell>
          <cell r="R2234" t="str">
            <v>PICHINCHA</v>
          </cell>
          <cell r="S2234" t="str">
            <v>QUITO</v>
          </cell>
          <cell r="T2234" t="str">
            <v>FLEXTRANS UIO</v>
          </cell>
          <cell r="U2234" t="str">
            <v>FLEXNETUIO_LOCAL</v>
          </cell>
          <cell r="V2234">
            <v>1</v>
          </cell>
          <cell r="W2234">
            <v>0.7</v>
          </cell>
          <cell r="X2234" t="str">
            <v>HYCITE QUITO</v>
          </cell>
          <cell r="Y2234" t="str">
            <v>FLEX NET CALLE 28 DE JUNIO S/N Y GARCIA MORENO ENTRADA LLANO GRANDE</v>
          </cell>
        </row>
        <row r="2235">
          <cell r="A2235" t="str">
            <v>98827202</v>
          </cell>
          <cell r="B2235">
            <v>496613</v>
          </cell>
          <cell r="C2235" t="str">
            <v>98827202</v>
          </cell>
          <cell r="D2235" t="str">
            <v>HYCITE</v>
          </cell>
          <cell r="E2235" t="str">
            <v>DESPACHO</v>
          </cell>
          <cell r="F2235" t="str">
            <v>NORMAL</v>
          </cell>
          <cell r="G2235" t="str">
            <v>ITQ4663</v>
          </cell>
          <cell r="H2235">
            <v>44939</v>
          </cell>
          <cell r="I2235" t="str">
            <v>ENTREGADO</v>
          </cell>
          <cell r="J2235">
            <v>44942</v>
          </cell>
          <cell r="K2235" t="str">
            <v>CINTHIA MERCEDES DIAZ CRUZ (S)</v>
          </cell>
          <cell r="L2235" t="str">
            <v>BARTOLOME DE ZAMORA # DE CASA :N66-77 A UN LADO DE TOTAL CARS. QUITO PONCEANO 170303 PICHINCHA</v>
          </cell>
          <cell r="M2235" t="str">
            <v/>
          </cell>
          <cell r="N2235" t="str">
            <v>0987069975 / 995290949</v>
          </cell>
          <cell r="O2235" t="str">
            <v>0987069975 / 995290949</v>
          </cell>
          <cell r="P2235" t="str">
            <v>170303</v>
          </cell>
          <cell r="Q2235" t="str">
            <v>QUITO</v>
          </cell>
          <cell r="R2235" t="str">
            <v>PICHINCHA</v>
          </cell>
          <cell r="S2235" t="str">
            <v>QUITO</v>
          </cell>
          <cell r="T2235" t="str">
            <v>FLEXTRANS UIO</v>
          </cell>
          <cell r="U2235" t="str">
            <v>FLEXNETUIO_LOCAL</v>
          </cell>
          <cell r="V2235">
            <v>1</v>
          </cell>
          <cell r="W2235">
            <v>1.2</v>
          </cell>
          <cell r="X2235" t="str">
            <v>HYCITE QUITO</v>
          </cell>
          <cell r="Y2235" t="str">
            <v>FLEX NET CALLE 28 DE JUNIO S/N Y GARCIA MORENO ENTRADA LLANO GRANDE</v>
          </cell>
        </row>
        <row r="2236">
          <cell r="A2236" t="str">
            <v>98332338</v>
          </cell>
          <cell r="B2236">
            <v>496568</v>
          </cell>
          <cell r="C2236" t="str">
            <v>98332338</v>
          </cell>
          <cell r="D2236" t="str">
            <v>HYCITE</v>
          </cell>
          <cell r="E2236" t="str">
            <v>DESPACHO</v>
          </cell>
          <cell r="F2236" t="str">
            <v>NORMAL</v>
          </cell>
          <cell r="G2236" t="str">
            <v>ITQ4687</v>
          </cell>
          <cell r="H2236">
            <v>44939</v>
          </cell>
          <cell r="I2236" t="str">
            <v>ENTREGADO</v>
          </cell>
          <cell r="J2236">
            <v>44942</v>
          </cell>
          <cell r="K2236" t="str">
            <v>JAIME HOMERO SANCHEZ ROJAS</v>
          </cell>
          <cell r="L2236" t="str">
            <v>CALLE PASEO DEL CAMPO Y PABLO CAUDEL. CONJUNTO DOMAINE 4 CASA 2. SECTOR LA CER QUITO TUMBACO 170903 PICHINCHA</v>
          </cell>
          <cell r="N2236" t="str">
            <v>0979344844 /</v>
          </cell>
          <cell r="O2236" t="str">
            <v>0979344844 /</v>
          </cell>
          <cell r="P2236" t="str">
            <v>170903</v>
          </cell>
          <cell r="Q2236" t="str">
            <v>QUITO</v>
          </cell>
          <cell r="R2236" t="str">
            <v>PICHINCHA</v>
          </cell>
          <cell r="S2236" t="str">
            <v>TUMBACO</v>
          </cell>
          <cell r="T2236" t="str">
            <v>FLEXTRANS UIO</v>
          </cell>
          <cell r="U2236" t="str">
            <v>FLEXNETUIO_LOCAL</v>
          </cell>
          <cell r="V2236">
            <v>1</v>
          </cell>
          <cell r="W2236">
            <v>4.5999999999999996</v>
          </cell>
          <cell r="X2236" t="str">
            <v>HYCITE QUITO</v>
          </cell>
          <cell r="Y2236" t="str">
            <v>FLEX NET CALLE 28 DE JUNIO S/N Y GARCIA MORENO ENTRADA LLANO GRANDE</v>
          </cell>
        </row>
        <row r="2237">
          <cell r="A2237" t="str">
            <v>98771402</v>
          </cell>
          <cell r="B2237">
            <v>496569</v>
          </cell>
          <cell r="C2237" t="str">
            <v>98771402</v>
          </cell>
          <cell r="D2237" t="str">
            <v>HYCITE</v>
          </cell>
          <cell r="E2237" t="str">
            <v>DESPACHO</v>
          </cell>
          <cell r="F2237" t="str">
            <v>NORMAL</v>
          </cell>
          <cell r="G2237" t="str">
            <v>031002004179060</v>
          </cell>
          <cell r="H2237">
            <v>44939</v>
          </cell>
          <cell r="I2237" t="str">
            <v>INCIDENCIA</v>
          </cell>
          <cell r="J2237">
            <v>44944</v>
          </cell>
          <cell r="K2237" t="str">
            <v>NINFA MUNOZ</v>
          </cell>
          <cell r="L2237" t="str">
            <v>BOLIVAR BESILLA Y ADDON CALDERON PETROLEROS Y SERVICIOS VENTANAS FRENTE A VENTANAS // 24 DE MAYO VENTANAS 120401 LOS RIOS</v>
          </cell>
          <cell r="M2237" t="str">
            <v/>
          </cell>
          <cell r="N2237" t="str">
            <v>0979386161</v>
          </cell>
          <cell r="O2237" t="str">
            <v>0979386161</v>
          </cell>
          <cell r="P2237" t="str">
            <v>120401</v>
          </cell>
          <cell r="Q2237" t="str">
            <v>VENTANAS</v>
          </cell>
          <cell r="R2237" t="str">
            <v>LOS RIOS</v>
          </cell>
          <cell r="S2237" t="str">
            <v>VENTANAS</v>
          </cell>
          <cell r="T2237" t="str">
            <v>TRAMACO</v>
          </cell>
          <cell r="U2237" t="str">
            <v>FLEXNETUIO_PROVINCIA</v>
          </cell>
          <cell r="V2237">
            <v>1</v>
          </cell>
          <cell r="W2237">
            <v>8.8000000000000007</v>
          </cell>
          <cell r="X2237" t="str">
            <v>HYCITE QUITO</v>
          </cell>
          <cell r="Y2237" t="str">
            <v>FLEX NET CALLE 28 DE JUNIO S/N Y GARCIA MORENO ENTRADA LLANO GRANDE</v>
          </cell>
        </row>
        <row r="2238">
          <cell r="A2238" t="str">
            <v>98783833</v>
          </cell>
          <cell r="B2238">
            <v>496570</v>
          </cell>
          <cell r="C2238" t="str">
            <v>98783833</v>
          </cell>
          <cell r="D2238" t="str">
            <v>HYCITE</v>
          </cell>
          <cell r="E2238" t="str">
            <v>DESPACHO</v>
          </cell>
          <cell r="F2238" t="str">
            <v>NORMAL</v>
          </cell>
          <cell r="G2238" t="str">
            <v>ITQ4688</v>
          </cell>
          <cell r="H2238">
            <v>44939</v>
          </cell>
          <cell r="I2238" t="str">
            <v>ENTREGADO</v>
          </cell>
          <cell r="J2238">
            <v>44942</v>
          </cell>
          <cell r="K2238" t="str">
            <v>CARLOS F VILLACIS</v>
          </cell>
          <cell r="L2238" t="str">
            <v>AV DE LA REPUBLICA Y TERESA DE CEPEDA   DISTRITO METROPOLITANO 170508 PICHINCHA</v>
          </cell>
          <cell r="M2238" t="str">
            <v/>
          </cell>
          <cell r="N2238" t="str">
            <v>0932313145</v>
          </cell>
          <cell r="O2238" t="str">
            <v>0932313145</v>
          </cell>
          <cell r="P2238" t="str">
            <v>170508</v>
          </cell>
          <cell r="Q2238" t="str">
            <v>QUITO</v>
          </cell>
          <cell r="R2238" t="str">
            <v>PICHINCHA</v>
          </cell>
          <cell r="S2238" t="str">
            <v>QUITO</v>
          </cell>
          <cell r="T2238" t="str">
            <v>FLEXTRANS UIO</v>
          </cell>
          <cell r="U2238" t="str">
            <v>FLEXNETUIO_LOCAL</v>
          </cell>
          <cell r="V2238">
            <v>1</v>
          </cell>
          <cell r="W2238">
            <v>0.6</v>
          </cell>
          <cell r="X2238" t="str">
            <v>HYCITE QUITO</v>
          </cell>
          <cell r="Y2238" t="str">
            <v>FLEX NET CALLE 28 DE JUNIO S/N Y GARCIA MORENO ENTRADA LLANO GRANDE</v>
          </cell>
        </row>
        <row r="2239">
          <cell r="A2239" t="str">
            <v>98792875</v>
          </cell>
          <cell r="B2239">
            <v>496571</v>
          </cell>
          <cell r="C2239" t="str">
            <v>98792875</v>
          </cell>
          <cell r="D2239" t="str">
            <v>HYCITE</v>
          </cell>
          <cell r="E2239" t="str">
            <v>DESPACHO</v>
          </cell>
          <cell r="F2239" t="str">
            <v>NORMAL</v>
          </cell>
          <cell r="G2239" t="str">
            <v>ITG4684</v>
          </cell>
          <cell r="H2239">
            <v>44939</v>
          </cell>
          <cell r="I2239" t="str">
            <v>ENTREGADO</v>
          </cell>
          <cell r="J2239">
            <v>44942</v>
          </cell>
          <cell r="K2239" t="str">
            <v>JESSENIA CABRERA</v>
          </cell>
          <cell r="L2239" t="str">
            <v>DURAN EL RECREO ZAPATA MZ 213 VILLA 17 GUAYAQUIL ** NORTE  EL RECREO 090702 GUAYAS</v>
          </cell>
          <cell r="M2239" t="str">
            <v/>
          </cell>
          <cell r="N2239" t="str">
            <v>0990177383 / 986268236</v>
          </cell>
          <cell r="O2239" t="str">
            <v>0990177383 / 986268236</v>
          </cell>
          <cell r="P2239" t="str">
            <v>090702</v>
          </cell>
          <cell r="Q2239" t="str">
            <v>GUAYAQUIL</v>
          </cell>
          <cell r="R2239" t="str">
            <v>GUAYAS</v>
          </cell>
          <cell r="S2239" t="str">
            <v>GUAYAQUIL</v>
          </cell>
          <cell r="T2239" t="str">
            <v>CARGO UNION</v>
          </cell>
          <cell r="U2239" t="str">
            <v>FLEXNETUIO_GYE</v>
          </cell>
          <cell r="V2239">
            <v>1</v>
          </cell>
          <cell r="W2239">
            <v>10.4</v>
          </cell>
          <cell r="X2239" t="str">
            <v>HYCITE QUITO</v>
          </cell>
          <cell r="Y2239" t="str">
            <v>FLEX NET CALLE 28 DE JUNIO S/N Y GARCIA MORENO ENTRADA LLANO GRANDE</v>
          </cell>
        </row>
        <row r="2240">
          <cell r="A2240" t="str">
            <v>98801400</v>
          </cell>
          <cell r="B2240">
            <v>496572</v>
          </cell>
          <cell r="C2240" t="str">
            <v>98801400</v>
          </cell>
          <cell r="D2240" t="str">
            <v>HYCITE</v>
          </cell>
          <cell r="E2240" t="str">
            <v>DESPACHO</v>
          </cell>
          <cell r="F2240" t="str">
            <v>NORMAL</v>
          </cell>
          <cell r="G2240" t="str">
            <v>ITQ4689</v>
          </cell>
          <cell r="H2240">
            <v>44939</v>
          </cell>
          <cell r="I2240" t="str">
            <v>ENTREGADO</v>
          </cell>
          <cell r="J2240">
            <v>44942</v>
          </cell>
          <cell r="K2240" t="str">
            <v>JOHANNA E VILLACIS P</v>
          </cell>
          <cell r="L2240" t="str">
            <v>RIO COFANES Y BARTOLOME DE SEGOVIA N E1 53 OFICINA PLAZA DE TOROS  INAQUITO 170501 PICHINCHA</v>
          </cell>
          <cell r="M2240" t="str">
            <v/>
          </cell>
          <cell r="N2240" t="str">
            <v>0998125695 / 932075982</v>
          </cell>
          <cell r="O2240" t="str">
            <v>0998125695 / 932075982</v>
          </cell>
          <cell r="P2240" t="str">
            <v>170501</v>
          </cell>
          <cell r="Q2240" t="str">
            <v>QUITO</v>
          </cell>
          <cell r="R2240" t="str">
            <v>PICHINCHA</v>
          </cell>
          <cell r="S2240" t="str">
            <v>QUITO</v>
          </cell>
          <cell r="T2240" t="str">
            <v>FLEXTRANS UIO</v>
          </cell>
          <cell r="U2240" t="str">
            <v>FLEXNETUIO_LOCAL</v>
          </cell>
          <cell r="V2240">
            <v>1</v>
          </cell>
          <cell r="W2240">
            <v>14.97</v>
          </cell>
          <cell r="X2240" t="str">
            <v>HYCITE QUITO</v>
          </cell>
          <cell r="Y2240" t="str">
            <v>FLEX NET CALLE 28 DE JUNIO S/N Y GARCIA MORENO ENTRADA LLANO GRANDE</v>
          </cell>
        </row>
        <row r="2241">
          <cell r="A2241" t="str">
            <v>98803104</v>
          </cell>
          <cell r="B2241">
            <v>496573</v>
          </cell>
          <cell r="C2241" t="str">
            <v>98803104</v>
          </cell>
          <cell r="D2241" t="str">
            <v>HYCITE</v>
          </cell>
          <cell r="E2241" t="str">
            <v>DESPACHO</v>
          </cell>
          <cell r="F2241" t="str">
            <v>NORMAL</v>
          </cell>
          <cell r="G2241" t="str">
            <v>ITQ4690</v>
          </cell>
          <cell r="H2241">
            <v>44939</v>
          </cell>
          <cell r="I2241" t="str">
            <v>ENTREGADO</v>
          </cell>
          <cell r="J2241">
            <v>44942</v>
          </cell>
          <cell r="K2241" t="str">
            <v>NELSON M INCA</v>
          </cell>
          <cell r="L2241" t="str">
            <v>EL DIA N 38 16 Y EL TELEGRAFO   DISTRITO METROPOLITANO 170505 PICHINCHA</v>
          </cell>
          <cell r="M2241" t="str">
            <v/>
          </cell>
          <cell r="N2241" t="str">
            <v>0983296250 / 022433343</v>
          </cell>
          <cell r="O2241" t="str">
            <v>0983296250 / 022433343</v>
          </cell>
          <cell r="P2241" t="str">
            <v>170505</v>
          </cell>
          <cell r="Q2241" t="str">
            <v>QUITO</v>
          </cell>
          <cell r="R2241" t="str">
            <v>PICHINCHA</v>
          </cell>
          <cell r="S2241" t="str">
            <v>QUITO</v>
          </cell>
          <cell r="T2241" t="str">
            <v>FLEXTRANS UIO</v>
          </cell>
          <cell r="U2241" t="str">
            <v>FLEXNETUIO_LOCAL</v>
          </cell>
          <cell r="V2241">
            <v>1</v>
          </cell>
          <cell r="W2241">
            <v>8.4499999999999993</v>
          </cell>
          <cell r="X2241" t="str">
            <v>HYCITE QUITO</v>
          </cell>
          <cell r="Y2241" t="str">
            <v>FLEX NET CALLE 28 DE JUNIO S/N Y GARCIA MORENO ENTRADA LLANO GRANDE</v>
          </cell>
        </row>
        <row r="2242">
          <cell r="A2242" t="str">
            <v>98803142</v>
          </cell>
          <cell r="B2242">
            <v>496574</v>
          </cell>
          <cell r="C2242" t="str">
            <v>98803142</v>
          </cell>
          <cell r="D2242" t="str">
            <v>HYCITE</v>
          </cell>
          <cell r="E2242" t="str">
            <v>DESPACHO</v>
          </cell>
          <cell r="F2242" t="str">
            <v>NORMAL</v>
          </cell>
          <cell r="G2242" t="str">
            <v>ITQ4691</v>
          </cell>
          <cell r="H2242">
            <v>44939</v>
          </cell>
          <cell r="I2242" t="str">
            <v>ENTREGADO</v>
          </cell>
          <cell r="J2242">
            <v>44942</v>
          </cell>
          <cell r="K2242" t="str">
            <v>JUAN C LOOR JCL</v>
          </cell>
          <cell r="L2242" t="str">
            <v>EL DIA Y EL TELEGRAFO   IA,AQUITO 170505 PICHINCHA</v>
          </cell>
          <cell r="M2242" t="str">
            <v/>
          </cell>
          <cell r="N2242" t="str">
            <v>0964209613 / 023430311</v>
          </cell>
          <cell r="O2242" t="str">
            <v>0964209613 / 023430311</v>
          </cell>
          <cell r="P2242" t="str">
            <v>170505</v>
          </cell>
          <cell r="Q2242" t="str">
            <v>QUITO</v>
          </cell>
          <cell r="R2242" t="str">
            <v>PICHINCHA</v>
          </cell>
          <cell r="S2242" t="str">
            <v>QUITO</v>
          </cell>
          <cell r="T2242" t="str">
            <v>FLEXTRANS UIO</v>
          </cell>
          <cell r="U2242" t="str">
            <v>FLEXNETUIO_LOCAL</v>
          </cell>
          <cell r="V2242">
            <v>1</v>
          </cell>
          <cell r="W2242">
            <v>5.27</v>
          </cell>
          <cell r="X2242" t="str">
            <v>HYCITE QUITO</v>
          </cell>
          <cell r="Y2242" t="str">
            <v>FLEX NET CALLE 28 DE JUNIO S/N Y GARCIA MORENO ENTRADA LLANO GRANDE</v>
          </cell>
        </row>
        <row r="2243">
          <cell r="A2243" t="str">
            <v>2023-00522</v>
          </cell>
          <cell r="B2243">
            <v>496549</v>
          </cell>
          <cell r="C2243" t="str">
            <v>2023-00522</v>
          </cell>
          <cell r="D2243" t="str">
            <v>MOVISTAR</v>
          </cell>
          <cell r="E2243" t="str">
            <v>DESPACHO</v>
          </cell>
          <cell r="F2243" t="str">
            <v>NORMAL</v>
          </cell>
          <cell r="G2243" t="str">
            <v>031080202300522</v>
          </cell>
          <cell r="H2243">
            <v>44939</v>
          </cell>
          <cell r="I2243" t="str">
            <v>ENTREGADO</v>
          </cell>
          <cell r="J2243">
            <v>44942</v>
          </cell>
          <cell r="K2243" t="str">
            <v>CAVS SAN MARINO_CARLOS FRANCO_ERIKA GOMEZ_IAN RIVERA</v>
          </cell>
          <cell r="L2243" t="str">
            <v>AV FRANCISCO DE ORELLANA SN Y AV PLAZA DANIN</v>
          </cell>
          <cell r="M2243" t="str">
            <v>0</v>
          </cell>
          <cell r="N2243" t="str">
            <v>0925614026_0918395781_0920349156</v>
          </cell>
          <cell r="O2243" t="str">
            <v/>
          </cell>
          <cell r="P2243" t="str">
            <v>GUAYAQUIL</v>
          </cell>
          <cell r="Q2243" t="str">
            <v>GUAYAQUIL</v>
          </cell>
          <cell r="R2243" t="str">
            <v>GUAYAS</v>
          </cell>
          <cell r="T2243" t="str">
            <v>TRAMACO</v>
          </cell>
          <cell r="U2243" t="str">
            <v>FLEXNETUIO_GYE</v>
          </cell>
          <cell r="V2243">
            <v>1</v>
          </cell>
          <cell r="W2243">
            <v>1</v>
          </cell>
          <cell r="X2243" t="str">
            <v>FLEXNET ECUADOR - MOVISTAR</v>
          </cell>
          <cell r="Y2243" t="str">
            <v>CALLE 28 DE JUNIO S/N Y GARCIA MORENO ENTRADA LLANO GRANDE</v>
          </cell>
        </row>
        <row r="2244">
          <cell r="A2244" t="str">
            <v>2023-00523</v>
          </cell>
          <cell r="B2244">
            <v>496550</v>
          </cell>
          <cell r="C2244" t="str">
            <v>2023-00523</v>
          </cell>
          <cell r="D2244" t="str">
            <v>MOVISTAR</v>
          </cell>
          <cell r="E2244" t="str">
            <v>DESPACHO</v>
          </cell>
          <cell r="F2244" t="str">
            <v>NORMAL</v>
          </cell>
          <cell r="G2244" t="str">
            <v>031080202300523</v>
          </cell>
          <cell r="H2244">
            <v>44939</v>
          </cell>
          <cell r="I2244" t="str">
            <v>ENTREGADO</v>
          </cell>
          <cell r="J2244">
            <v>44940</v>
          </cell>
          <cell r="K2244" t="str">
            <v>CAVS QUICENTRO_KLEVER ANDRES REA BARRERA_ESTEBAN ALEJANDRO JIMENEZ ORTIZ</v>
          </cell>
          <cell r="L2244" t="str">
            <v>AV 6 DE DICIEMBRE NOP104 Y NACIONES UNIDAS CQUICENTRO SHOPPING PLANTA ALTA LOCAL 9</v>
          </cell>
          <cell r="M2244" t="str">
            <v>0</v>
          </cell>
          <cell r="N2244" t="str">
            <v>0979219715 - 0983013833</v>
          </cell>
          <cell r="O2244" t="str">
            <v/>
          </cell>
          <cell r="P2244" t="str">
            <v>QUITO</v>
          </cell>
          <cell r="Q2244" t="str">
            <v>QUITO</v>
          </cell>
          <cell r="R2244" t="str">
            <v>PICHINCHA</v>
          </cell>
          <cell r="T2244" t="str">
            <v>TRAMACO</v>
          </cell>
          <cell r="U2244" t="str">
            <v>FLEXNETUIO_LOCAL</v>
          </cell>
          <cell r="V2244">
            <v>1</v>
          </cell>
          <cell r="W2244">
            <v>1</v>
          </cell>
          <cell r="X2244" t="str">
            <v>FLEXNET ECUADOR - MOVISTAR</v>
          </cell>
          <cell r="Y2244" t="str">
            <v>CALLE 28 DE JUNIO S/N Y GARCIA MORENO ENTRADA LLANO GRANDE</v>
          </cell>
        </row>
        <row r="2245">
          <cell r="A2245" t="str">
            <v>2023-00524</v>
          </cell>
          <cell r="B2245">
            <v>496551</v>
          </cell>
          <cell r="C2245" t="str">
            <v>2023-00524</v>
          </cell>
          <cell r="D2245" t="str">
            <v>MOVISTAR</v>
          </cell>
          <cell r="E2245" t="str">
            <v>DESPACHO</v>
          </cell>
          <cell r="F2245" t="str">
            <v>NORMAL</v>
          </cell>
          <cell r="G2245" t="str">
            <v>031080202300524</v>
          </cell>
          <cell r="H2245">
            <v>44939</v>
          </cell>
          <cell r="I2245" t="str">
            <v>ENTREGADO</v>
          </cell>
          <cell r="J2245">
            <v>44940</v>
          </cell>
          <cell r="K2245" t="str">
            <v>CAVS AE NORPHONE EL JARDIN_PAOLA MORAN</v>
          </cell>
          <cell r="L2245" t="str">
            <v xml:space="preserve">AV AMAZONAS N6  114 Y REPUBLICA CC EL JARDIN  </v>
          </cell>
          <cell r="M2245" t="str">
            <v>1091717898001</v>
          </cell>
          <cell r="N2245" t="str">
            <v>998659562</v>
          </cell>
          <cell r="O2245" t="str">
            <v/>
          </cell>
          <cell r="P2245" t="str">
            <v>QUITO</v>
          </cell>
          <cell r="Q2245" t="str">
            <v>QUITO</v>
          </cell>
          <cell r="R2245" t="str">
            <v>PICHINCHA</v>
          </cell>
          <cell r="T2245" t="str">
            <v>TRAMACO</v>
          </cell>
          <cell r="U2245" t="str">
            <v>FLEXNETUIO_LOCAL</v>
          </cell>
          <cell r="V2245">
            <v>1</v>
          </cell>
          <cell r="W2245">
            <v>1</v>
          </cell>
          <cell r="X2245" t="str">
            <v>FLEXNET ECUADOR - MOVISTAR</v>
          </cell>
          <cell r="Y2245" t="str">
            <v>CALLE 28 DE JUNIO S/N Y GARCIA MORENO ENTRADA LLANO GRANDE</v>
          </cell>
        </row>
        <row r="2246">
          <cell r="A2246" t="str">
            <v>2023-00525</v>
          </cell>
          <cell r="B2246">
            <v>496552</v>
          </cell>
          <cell r="C2246" t="str">
            <v>2023-00525</v>
          </cell>
          <cell r="D2246" t="str">
            <v>MOVISTAR</v>
          </cell>
          <cell r="E2246" t="str">
            <v>DESPACHO</v>
          </cell>
          <cell r="F2246" t="str">
            <v>NORMAL</v>
          </cell>
          <cell r="G2246" t="str">
            <v>031080202300525</v>
          </cell>
          <cell r="H2246">
            <v>44939</v>
          </cell>
          <cell r="I2246" t="str">
            <v>ENTREGADO</v>
          </cell>
          <cell r="J2246">
            <v>44940</v>
          </cell>
          <cell r="K2246" t="str">
            <v>CAVS AE NORPHONE EL PORTAL_LOURDES BRAVO</v>
          </cell>
          <cell r="L2246" t="str">
            <v>AV GALO PLAZA LASSO Y AV SIMON BOLIVAR CENTRO COMERCIAL PORTAL SHOPPING LOCAL P25253 PISO DOS</v>
          </cell>
          <cell r="M2246" t="str">
            <v>1091717898001</v>
          </cell>
          <cell r="N2246" t="str">
            <v>998659562</v>
          </cell>
          <cell r="O2246" t="str">
            <v/>
          </cell>
          <cell r="P2246" t="str">
            <v>QUITO</v>
          </cell>
          <cell r="Q2246" t="str">
            <v>QUITO</v>
          </cell>
          <cell r="R2246" t="str">
            <v>PICHINCHA</v>
          </cell>
          <cell r="T2246" t="str">
            <v>TRAMACO</v>
          </cell>
          <cell r="U2246" t="str">
            <v>FLEXNETUIO_LOCAL</v>
          </cell>
          <cell r="V2246">
            <v>1</v>
          </cell>
          <cell r="W2246">
            <v>1</v>
          </cell>
          <cell r="X2246" t="str">
            <v>FLEXNET ECUADOR - MOVISTAR</v>
          </cell>
          <cell r="Y2246" t="str">
            <v>CALLE 28 DE JUNIO S/N Y GARCIA MORENO ENTRADA LLANO GRANDE</v>
          </cell>
        </row>
        <row r="2247">
          <cell r="A2247" t="str">
            <v>2023-00526</v>
          </cell>
          <cell r="B2247">
            <v>496553</v>
          </cell>
          <cell r="C2247" t="str">
            <v>2023-00526</v>
          </cell>
          <cell r="D2247" t="str">
            <v>MOVISTAR</v>
          </cell>
          <cell r="E2247" t="str">
            <v>DESPACHO</v>
          </cell>
          <cell r="F2247" t="str">
            <v>NORMAL</v>
          </cell>
          <cell r="G2247" t="str">
            <v>031080202300526</v>
          </cell>
          <cell r="H2247">
            <v>44939</v>
          </cell>
          <cell r="I2247" t="str">
            <v>ENTREGADO</v>
          </cell>
          <cell r="J2247">
            <v>44940</v>
          </cell>
          <cell r="K2247" t="str">
            <v>CAVS AE NORPHONE EL CONDADO_PUSDA CHEZA ERIKA ELIZABETH</v>
          </cell>
          <cell r="L2247" t="str">
            <v>AVENIDA DE LA PRENSA Y AVENIDA KENNEDY CC CONDADO SHOPPING  LOCAL 314 FRENTE A KIA</v>
          </cell>
          <cell r="M2247" t="str">
            <v>1091717898001</v>
          </cell>
          <cell r="N2247" t="str">
            <v>984246089</v>
          </cell>
          <cell r="O2247" t="str">
            <v/>
          </cell>
          <cell r="P2247" t="str">
            <v>QUITO</v>
          </cell>
          <cell r="Q2247" t="str">
            <v>QUITO</v>
          </cell>
          <cell r="R2247" t="str">
            <v>PICHINCHA</v>
          </cell>
          <cell r="T2247" t="str">
            <v>TRAMACO</v>
          </cell>
          <cell r="U2247" t="str">
            <v>FLEXNETUIO_LOCAL</v>
          </cell>
          <cell r="V2247">
            <v>1</v>
          </cell>
          <cell r="W2247">
            <v>1</v>
          </cell>
          <cell r="X2247" t="str">
            <v>FLEXNET ECUADOR - MOVISTAR</v>
          </cell>
          <cell r="Y2247" t="str">
            <v>CALLE 28 DE JUNIO S/N Y GARCIA MORENO ENTRADA LLANO GRANDE</v>
          </cell>
        </row>
        <row r="2248">
          <cell r="A2248" t="str">
            <v>2023-00527</v>
          </cell>
          <cell r="B2248">
            <v>496554</v>
          </cell>
          <cell r="C2248" t="str">
            <v>2023-00527</v>
          </cell>
          <cell r="D2248" t="str">
            <v>MOVISTAR</v>
          </cell>
          <cell r="E2248" t="str">
            <v>DESPACHO</v>
          </cell>
          <cell r="F2248" t="str">
            <v>NORMAL</v>
          </cell>
          <cell r="G2248" t="str">
            <v>FT79861</v>
          </cell>
          <cell r="H2248">
            <v>44939</v>
          </cell>
          <cell r="I2248" t="str">
            <v>ENTREGADO</v>
          </cell>
          <cell r="J2248">
            <v>44942</v>
          </cell>
          <cell r="K2248" t="str">
            <v xml:space="preserve">LILIANA OSORIO UIO_LILIANA PATRICIA OSORIO GALLEGOS </v>
          </cell>
          <cell r="L2248" t="str">
            <v>Av. 6 de Diciembre y la Nina, Multicentro Edificio Oficinas piso 3, oficina 305</v>
          </cell>
          <cell r="M2248" t="str">
            <v>1709507337001</v>
          </cell>
          <cell r="N2248" t="str">
            <v>984004833</v>
          </cell>
          <cell r="O2248" t="str">
            <v/>
          </cell>
          <cell r="P2248" t="str">
            <v>QUITO</v>
          </cell>
          <cell r="Q2248" t="str">
            <v>QUITO</v>
          </cell>
          <cell r="R2248" t="str">
            <v>PICHINCHA</v>
          </cell>
          <cell r="U2248" t="str">
            <v>FLEXNETUIO_LOCAL</v>
          </cell>
          <cell r="V2248">
            <v>1</v>
          </cell>
          <cell r="W2248">
            <v>1</v>
          </cell>
          <cell r="X2248" t="str">
            <v>FLEXNET ECUADOR - MOVISTAR</v>
          </cell>
          <cell r="Y2248" t="str">
            <v>CALLE 28 DE JUNIO S/N Y GARCIA MORENO ENTRADA LLANO GRANDE</v>
          </cell>
        </row>
        <row r="2249">
          <cell r="A2249" t="str">
            <v>2023-00528</v>
          </cell>
          <cell r="B2249">
            <v>496555</v>
          </cell>
          <cell r="C2249" t="str">
            <v>2023-00528</v>
          </cell>
          <cell r="D2249" t="str">
            <v>MOVISTAR</v>
          </cell>
          <cell r="E2249" t="str">
            <v>DESPACHO</v>
          </cell>
          <cell r="F2249" t="str">
            <v>NORMAL</v>
          </cell>
          <cell r="G2249" t="str">
            <v>031080202300528</v>
          </cell>
          <cell r="H2249">
            <v>44939</v>
          </cell>
          <cell r="I2249" t="str">
            <v>ENTREGADO</v>
          </cell>
          <cell r="J2249">
            <v>44940</v>
          </cell>
          <cell r="K2249" t="str">
            <v>CELL EXPRESS LATACUNGA_XAVIER BENITEZ</v>
          </cell>
          <cell r="L2249" t="str">
            <v>AV GUAYAQUIL Y 2 DE MAYO LATACUNGA</v>
          </cell>
          <cell r="M2249" t="str">
            <v>0502401268001</v>
          </cell>
          <cell r="N2249" t="str">
            <v>999717965</v>
          </cell>
          <cell r="O2249" t="str">
            <v/>
          </cell>
          <cell r="P2249" t="str">
            <v>LATACUNGA</v>
          </cell>
          <cell r="Q2249" t="str">
            <v>LATACUNGA</v>
          </cell>
          <cell r="R2249" t="str">
            <v>COTOPAXI</v>
          </cell>
          <cell r="T2249" t="str">
            <v>TRAMACO</v>
          </cell>
          <cell r="U2249" t="str">
            <v>FLEXNETUIO_PROVINCIA</v>
          </cell>
          <cell r="V2249">
            <v>1</v>
          </cell>
          <cell r="W2249">
            <v>1</v>
          </cell>
          <cell r="X2249" t="str">
            <v>FLEXNET ECUADOR - MOVISTAR</v>
          </cell>
          <cell r="Y2249" t="str">
            <v>CALLE 28 DE JUNIO S/N Y GARCIA MORENO ENTRADA LLANO GRANDE</v>
          </cell>
        </row>
        <row r="2250">
          <cell r="A2250" t="str">
            <v>2023-00529</v>
          </cell>
          <cell r="B2250">
            <v>496556</v>
          </cell>
          <cell r="C2250" t="str">
            <v>2023-00529</v>
          </cell>
          <cell r="D2250" t="str">
            <v>MOVISTAR</v>
          </cell>
          <cell r="E2250" t="str">
            <v>DESPACHO</v>
          </cell>
          <cell r="F2250" t="str">
            <v>NORMAL</v>
          </cell>
          <cell r="G2250" t="str">
            <v>031080202300529</v>
          </cell>
          <cell r="H2250">
            <v>44939</v>
          </cell>
          <cell r="I2250" t="str">
            <v>ENTREGADO</v>
          </cell>
          <cell r="J2250">
            <v>44942</v>
          </cell>
          <cell r="K2250" t="str">
            <v>AE NORPHONE MALL DEL SOL_Andy Solorzano - Samantha Enriquez</v>
          </cell>
          <cell r="L2250" t="str">
            <v>AV. JOAQUIN ORRANTIA Y AV. CONSTITUCION. PARROQUIA TARQUI 4TO PSJ. 1 NE.POSTAL 090513</v>
          </cell>
          <cell r="M2250" t="str">
            <v>1091717898001</v>
          </cell>
          <cell r="N2250" t="str">
            <v>0995482890  - 0987620147</v>
          </cell>
          <cell r="O2250" t="str">
            <v/>
          </cell>
          <cell r="P2250" t="str">
            <v>GUAYAQUIL</v>
          </cell>
          <cell r="Q2250" t="str">
            <v>GUAYAQUIL</v>
          </cell>
          <cell r="R2250" t="str">
            <v>GUAYAS</v>
          </cell>
          <cell r="T2250" t="str">
            <v>TRAMACO</v>
          </cell>
          <cell r="U2250" t="str">
            <v>FLEXNETUIO_GYE</v>
          </cell>
          <cell r="V2250">
            <v>1</v>
          </cell>
          <cell r="W2250">
            <v>1</v>
          </cell>
          <cell r="X2250" t="str">
            <v>FLEXNET ECUADOR - MOVISTAR</v>
          </cell>
          <cell r="Y2250" t="str">
            <v>CALLE 28 DE JUNIO S/N Y GARCIA MORENO ENTRADA LLANO GRANDE</v>
          </cell>
        </row>
        <row r="2251">
          <cell r="A2251" t="str">
            <v>2023-00530</v>
          </cell>
          <cell r="B2251">
            <v>496557</v>
          </cell>
          <cell r="C2251" t="str">
            <v>2023-00530</v>
          </cell>
          <cell r="D2251" t="str">
            <v>MOVISTAR</v>
          </cell>
          <cell r="E2251" t="str">
            <v>DESPACHO</v>
          </cell>
          <cell r="F2251" t="str">
            <v>NORMAL</v>
          </cell>
          <cell r="G2251" t="str">
            <v>FT79854</v>
          </cell>
          <cell r="H2251">
            <v>44939</v>
          </cell>
          <cell r="I2251" t="str">
            <v>ENTREGADO</v>
          </cell>
          <cell r="J2251">
            <v>44942</v>
          </cell>
          <cell r="K2251" t="str">
            <v>ECONOFARM AUTOSERVICIOS_VERONICA SALAS</v>
          </cell>
          <cell r="L2251" t="str">
            <v xml:space="preserve">V LOS SHYRIS SN VIA AMAGUANA FRENTE A LA HACIENDO EL CORTIJO EDIFICIO FARCOMED KM 55 </v>
          </cell>
          <cell r="M2251" t="str">
            <v>1791715772001</v>
          </cell>
          <cell r="N2251" t="str">
            <v>999790590</v>
          </cell>
          <cell r="O2251" t="str">
            <v/>
          </cell>
          <cell r="P2251" t="str">
            <v>QUITO</v>
          </cell>
          <cell r="Q2251" t="str">
            <v>QUITO</v>
          </cell>
          <cell r="R2251" t="str">
            <v>PICHINCHA</v>
          </cell>
          <cell r="T2251" t="str">
            <v>FLEXTRANS UIO</v>
          </cell>
          <cell r="U2251" t="str">
            <v>FLEXNETUIO_LOCAL</v>
          </cell>
          <cell r="V2251">
            <v>1</v>
          </cell>
          <cell r="W2251">
            <v>1</v>
          </cell>
          <cell r="X2251" t="str">
            <v>FLEXNET ECUADOR - MOVISTAR</v>
          </cell>
          <cell r="Y2251" t="str">
            <v>CALLE 28 DE JUNIO S/N Y GARCIA MORENO ENTRADA LLANO GRANDE</v>
          </cell>
        </row>
        <row r="2252">
          <cell r="A2252" t="str">
            <v>2023-00531</v>
          </cell>
          <cell r="B2252">
            <v>496558</v>
          </cell>
          <cell r="C2252" t="str">
            <v>2023-00531</v>
          </cell>
          <cell r="D2252" t="str">
            <v>MOVISTAR</v>
          </cell>
          <cell r="E2252" t="str">
            <v>DESPACHO</v>
          </cell>
          <cell r="F2252" t="str">
            <v>NORMAL</v>
          </cell>
          <cell r="G2252" t="str">
            <v>031080202300531</v>
          </cell>
          <cell r="H2252">
            <v>44939</v>
          </cell>
          <cell r="I2252" t="str">
            <v>ENTREGADO</v>
          </cell>
          <cell r="J2252">
            <v>44940</v>
          </cell>
          <cell r="K2252" t="str">
            <v xml:space="preserve">AE NORPHONE POLICENTRO_LOURDES BRAVO </v>
          </cell>
          <cell r="L2252" t="str">
            <v>Cdla Kenney Av Del Periodista y Dr Juan Bautista Arzube CC Policentro local 9</v>
          </cell>
          <cell r="M2252" t="str">
            <v>1091717898001</v>
          </cell>
          <cell r="N2252" t="str">
            <v>984246089</v>
          </cell>
          <cell r="O2252" t="str">
            <v/>
          </cell>
          <cell r="P2252" t="str">
            <v>GUAYAQUIL</v>
          </cell>
          <cell r="Q2252" t="str">
            <v>GUAYAQUIL</v>
          </cell>
          <cell r="R2252" t="str">
            <v>GUAYAS</v>
          </cell>
          <cell r="T2252" t="str">
            <v>TRAMACO</v>
          </cell>
          <cell r="U2252" t="str">
            <v>FLEXNETUIO_GYE</v>
          </cell>
          <cell r="V2252">
            <v>1</v>
          </cell>
          <cell r="W2252">
            <v>1</v>
          </cell>
          <cell r="X2252" t="str">
            <v>FLEXNET ECUADOR - MOVISTAR</v>
          </cell>
          <cell r="Y2252" t="str">
            <v>CALLE 28 DE JUNIO S/N Y GARCIA MORENO ENTRADA LLANO GRANDE</v>
          </cell>
        </row>
        <row r="2253">
          <cell r="A2253" t="str">
            <v>2023-00532</v>
          </cell>
          <cell r="B2253">
            <v>496559</v>
          </cell>
          <cell r="C2253" t="str">
            <v>2023-00532</v>
          </cell>
          <cell r="D2253" t="str">
            <v>MOVISTAR</v>
          </cell>
          <cell r="E2253" t="str">
            <v>DESPACHO</v>
          </cell>
          <cell r="F2253" t="str">
            <v>NORMAL</v>
          </cell>
          <cell r="G2253" t="str">
            <v>031080202300532</v>
          </cell>
          <cell r="H2253">
            <v>44939</v>
          </cell>
          <cell r="I2253" t="str">
            <v>ENTREGADO</v>
          </cell>
          <cell r="J2253">
            <v>44942</v>
          </cell>
          <cell r="K2253" t="str">
            <v xml:space="preserve">AE NORPHONE 9 DE OCT_LOURDES BRAVO </v>
          </cell>
          <cell r="L2253" t="str">
            <v xml:space="preserve">9 DE OCTUBRE ENTRE PEDRO CARBO Y GENERAL CORDOVA, EDIFICIO SAN FRANCISCO 300 LOCAL NO. 8 PLANTA BAJA (PARTE EXTERIOR) </v>
          </cell>
          <cell r="M2253" t="str">
            <v>1091717898001</v>
          </cell>
          <cell r="N2253" t="str">
            <v>0984246089</v>
          </cell>
          <cell r="O2253" t="str">
            <v/>
          </cell>
          <cell r="P2253" t="str">
            <v>GUAYAQUIL</v>
          </cell>
          <cell r="Q2253" t="str">
            <v>GUAYAQUIL</v>
          </cell>
          <cell r="R2253" t="str">
            <v>GUAYAS</v>
          </cell>
          <cell r="T2253" t="str">
            <v>TRAMACO</v>
          </cell>
          <cell r="U2253" t="str">
            <v>FLEXNETUIO_GYE</v>
          </cell>
          <cell r="V2253">
            <v>1</v>
          </cell>
          <cell r="W2253">
            <v>1</v>
          </cell>
          <cell r="X2253" t="str">
            <v>FLEXNET ECUADOR - MOVISTAR</v>
          </cell>
          <cell r="Y2253" t="str">
            <v>CALLE 28 DE JUNIO S/N Y GARCIA MORENO ENTRADA LLANO GRANDE</v>
          </cell>
        </row>
        <row r="2254">
          <cell r="A2254" t="str">
            <v>2023-00533</v>
          </cell>
          <cell r="B2254">
            <v>496560</v>
          </cell>
          <cell r="C2254" t="str">
            <v>2023-00533</v>
          </cell>
          <cell r="D2254" t="str">
            <v>MOVISTAR</v>
          </cell>
          <cell r="E2254" t="str">
            <v>DESPACHO</v>
          </cell>
          <cell r="F2254" t="str">
            <v>NORMAL</v>
          </cell>
          <cell r="G2254" t="str">
            <v>031080202300533</v>
          </cell>
          <cell r="H2254">
            <v>44939</v>
          </cell>
          <cell r="I2254" t="str">
            <v>ENTREGADO</v>
          </cell>
          <cell r="J2254">
            <v>44940</v>
          </cell>
          <cell r="K2254" t="str">
            <v>AE NORPHONE PORTOVIEJO_JORGE EDUARDO GUZMAN BENITEZ</v>
          </cell>
          <cell r="L2254" t="str">
            <v>Av. America y, Jorge Washington, Portoviejo LOCAL 16 Y 17 PLANTA BAJA</v>
          </cell>
          <cell r="M2254" t="str">
            <v>1713171823</v>
          </cell>
          <cell r="N2254" t="str">
            <v>984620069</v>
          </cell>
          <cell r="O2254" t="str">
            <v/>
          </cell>
          <cell r="P2254" t="str">
            <v>PORTOVIEJO</v>
          </cell>
          <cell r="Q2254" t="str">
            <v>PORTOVIEJO</v>
          </cell>
          <cell r="R2254" t="str">
            <v>MANABI</v>
          </cell>
          <cell r="T2254" t="str">
            <v>TRAMACO</v>
          </cell>
          <cell r="U2254" t="str">
            <v>FLEXNETUIO_PROVINCIA</v>
          </cell>
          <cell r="V2254">
            <v>1</v>
          </cell>
          <cell r="W2254">
            <v>1</v>
          </cell>
          <cell r="X2254" t="str">
            <v>FLEXNET ECUADOR - MOVISTAR</v>
          </cell>
          <cell r="Y2254" t="str">
            <v>CALLE 28 DE JUNIO S/N Y GARCIA MORENO ENTRADA LLANO GRANDE</v>
          </cell>
        </row>
        <row r="2255">
          <cell r="A2255" t="str">
            <v>2023-00534</v>
          </cell>
          <cell r="B2255">
            <v>496561</v>
          </cell>
          <cell r="C2255" t="str">
            <v>2023-00534</v>
          </cell>
          <cell r="D2255" t="str">
            <v>MOVISTAR</v>
          </cell>
          <cell r="E2255" t="str">
            <v>DESPACHO</v>
          </cell>
          <cell r="F2255" t="str">
            <v>NORMAL</v>
          </cell>
          <cell r="G2255" t="str">
            <v>FT79851</v>
          </cell>
          <cell r="H2255">
            <v>44939</v>
          </cell>
          <cell r="I2255" t="str">
            <v>ENTREGADO</v>
          </cell>
          <cell r="J2255">
            <v>44942</v>
          </cell>
          <cell r="K2255" t="str">
            <v>FARCOMED AUTOSERVICIOS_VERONICA SALAS</v>
          </cell>
          <cell r="L2255" t="str">
            <v xml:space="preserve">AV DE LOS SHYRIS Y SECUNDARIA SEC EL CORTIJO </v>
          </cell>
          <cell r="M2255" t="str">
            <v>1790710319001</v>
          </cell>
          <cell r="N2255" t="str">
            <v>999790590</v>
          </cell>
          <cell r="O2255" t="str">
            <v/>
          </cell>
          <cell r="P2255" t="str">
            <v>QUITO</v>
          </cell>
          <cell r="Q2255" t="str">
            <v>QUITO</v>
          </cell>
          <cell r="R2255" t="str">
            <v>PICHINCHA</v>
          </cell>
          <cell r="T2255" t="str">
            <v>FLEXTRANS UIO</v>
          </cell>
          <cell r="U2255" t="str">
            <v>FLEXNETUIO_LOCAL</v>
          </cell>
          <cell r="V2255">
            <v>1</v>
          </cell>
          <cell r="W2255">
            <v>1</v>
          </cell>
          <cell r="X2255" t="str">
            <v>FLEXNET ECUADOR - MOVISTAR</v>
          </cell>
          <cell r="Y2255" t="str">
            <v>CALLE 28 DE JUNIO S/N Y GARCIA MORENO ENTRADA LLANO GRANDE</v>
          </cell>
        </row>
        <row r="2256">
          <cell r="A2256" t="str">
            <v>2023-00535</v>
          </cell>
          <cell r="B2256">
            <v>496562</v>
          </cell>
          <cell r="C2256" t="str">
            <v>2023-00535</v>
          </cell>
          <cell r="D2256" t="str">
            <v>MOVISTAR</v>
          </cell>
          <cell r="E2256" t="str">
            <v>DESPACHO</v>
          </cell>
          <cell r="F2256" t="str">
            <v>NORMAL</v>
          </cell>
          <cell r="G2256" t="str">
            <v>031080202300535</v>
          </cell>
          <cell r="H2256">
            <v>44939</v>
          </cell>
          <cell r="I2256" t="str">
            <v>ENTREGADO</v>
          </cell>
          <cell r="J2256">
            <v>44942</v>
          </cell>
          <cell r="K2256" t="str">
            <v>AE NORPHONE RIOBAMBA_LOURDES BRAVO</v>
          </cell>
          <cell r="L2256" t="str">
            <v>10 DE AGOSTO Y GARCIA MORENO ESQUINA LOCAL PLANTA BAJA DIAGONAL BANCO INTERNACIONAL</v>
          </cell>
          <cell r="M2256" t="str">
            <v>1091717898001</v>
          </cell>
          <cell r="N2256" t="str">
            <v>998659562</v>
          </cell>
          <cell r="O2256" t="str">
            <v/>
          </cell>
          <cell r="P2256" t="str">
            <v>RIOBAMBA</v>
          </cell>
          <cell r="Q2256" t="str">
            <v>RIOBAMBA</v>
          </cell>
          <cell r="R2256" t="str">
            <v>CHIMBORAZO</v>
          </cell>
          <cell r="T2256" t="str">
            <v>TRAMACO</v>
          </cell>
          <cell r="U2256" t="str">
            <v>FLEXNETUIO_PROVINCIA</v>
          </cell>
          <cell r="V2256">
            <v>1</v>
          </cell>
          <cell r="W2256">
            <v>1</v>
          </cell>
          <cell r="X2256" t="str">
            <v>FLEXNET ECUADOR - MOVISTAR</v>
          </cell>
          <cell r="Y2256" t="str">
            <v>CALLE 28 DE JUNIO S/N Y GARCIA MORENO ENTRADA LLANO GRANDE</v>
          </cell>
        </row>
        <row r="2257">
          <cell r="A2257" t="str">
            <v>2023-00536</v>
          </cell>
          <cell r="B2257">
            <v>496563</v>
          </cell>
          <cell r="C2257" t="str">
            <v>2023-00536</v>
          </cell>
          <cell r="D2257" t="str">
            <v>MOVISTAR</v>
          </cell>
          <cell r="E2257" t="str">
            <v>DESPACHO</v>
          </cell>
          <cell r="F2257" t="str">
            <v>NORMAL</v>
          </cell>
          <cell r="G2257" t="str">
            <v>031080202300536</v>
          </cell>
          <cell r="H2257">
            <v>44939</v>
          </cell>
          <cell r="I2257" t="str">
            <v>ENTREGADO</v>
          </cell>
          <cell r="J2257">
            <v>44940</v>
          </cell>
          <cell r="K2257" t="str">
            <v xml:space="preserve">AE NORPHONE SANTO DOMINGO_LOURDES BRAVO </v>
          </cell>
          <cell r="L2257" t="str">
            <v>Av Quito &amp; Av. Abraham Calazaccon. C C. Paseo Shoping. Local 15 Frente a Computron al Lado de Crocs</v>
          </cell>
          <cell r="M2257" t="str">
            <v>1091717898001</v>
          </cell>
          <cell r="N2257" t="str">
            <v>984246089</v>
          </cell>
          <cell r="O2257" t="str">
            <v/>
          </cell>
          <cell r="P2257" t="str">
            <v>SANTO DOMINGO</v>
          </cell>
          <cell r="Q2257" t="str">
            <v>SANTO DOMINGO</v>
          </cell>
          <cell r="R2257" t="str">
            <v>SANTO DOMINGO DE LOS TSACHILAS</v>
          </cell>
          <cell r="T2257" t="str">
            <v>TRAMACO</v>
          </cell>
          <cell r="U2257" t="str">
            <v>FLEXNETUIO_PROVINCIA</v>
          </cell>
          <cell r="V2257">
            <v>1</v>
          </cell>
          <cell r="W2257">
            <v>1</v>
          </cell>
          <cell r="X2257" t="str">
            <v>FLEXNET ECUADOR - MOVISTAR</v>
          </cell>
          <cell r="Y2257" t="str">
            <v>CALLE 28 DE JUNIO S/N Y GARCIA MORENO ENTRADA LLANO GRANDE</v>
          </cell>
        </row>
        <row r="2258">
          <cell r="A2258" t="str">
            <v>2023-00537</v>
          </cell>
          <cell r="B2258">
            <v>496564</v>
          </cell>
          <cell r="C2258" t="str">
            <v>2023-00537</v>
          </cell>
          <cell r="D2258" t="str">
            <v>TUENTI</v>
          </cell>
          <cell r="E2258" t="str">
            <v>DESPACHO</v>
          </cell>
          <cell r="F2258" t="str">
            <v>NORMAL</v>
          </cell>
          <cell r="G2258" t="str">
            <v>FT79852</v>
          </cell>
          <cell r="H2258">
            <v>44939</v>
          </cell>
          <cell r="I2258" t="str">
            <v>ENTREGADO</v>
          </cell>
          <cell r="J2258">
            <v>44942</v>
          </cell>
          <cell r="K2258" t="str">
            <v>TIECONE BODEGA UIO_Darwin Castro</v>
          </cell>
          <cell r="L2258" t="str">
            <v>RETAIL TUENTI, AV LOS SHYRIS SN via Amaguana Frente a la haciendo el cortijo , ED. Farcomed Km 5.5.</v>
          </cell>
          <cell r="M2258" t="str">
            <v>0</v>
          </cell>
          <cell r="N2258" t="str">
            <v>023829800 ext. 2100104</v>
          </cell>
          <cell r="O2258" t="str">
            <v/>
          </cell>
          <cell r="P2258" t="str">
            <v>QUITO</v>
          </cell>
          <cell r="Q2258" t="str">
            <v>QUITO</v>
          </cell>
          <cell r="R2258" t="str">
            <v>PICHINCHA</v>
          </cell>
          <cell r="T2258" t="str">
            <v>FLEXTRANS UIO</v>
          </cell>
          <cell r="U2258" t="str">
            <v>FLEXNETUIO_LOCAL</v>
          </cell>
          <cell r="V2258">
            <v>1</v>
          </cell>
          <cell r="W2258">
            <v>1</v>
          </cell>
          <cell r="X2258" t="str">
            <v>FLEXNET ECUADOR - MOVISTAR</v>
          </cell>
          <cell r="Y2258" t="str">
            <v>CALLE 28 DE JUNIO S/N Y GARCIA MORENO ENTRADA LLANO GRANDE</v>
          </cell>
        </row>
        <row r="2259">
          <cell r="A2259" t="str">
            <v>2023-00538</v>
          </cell>
          <cell r="B2259">
            <v>496565</v>
          </cell>
          <cell r="C2259" t="str">
            <v>2023-00538</v>
          </cell>
          <cell r="D2259" t="str">
            <v>TUENTI</v>
          </cell>
          <cell r="E2259" t="str">
            <v>DESPACHO</v>
          </cell>
          <cell r="F2259" t="str">
            <v>NORMAL</v>
          </cell>
          <cell r="G2259" t="str">
            <v>FT79853</v>
          </cell>
          <cell r="H2259">
            <v>44939</v>
          </cell>
          <cell r="I2259" t="str">
            <v>ENTREGADO</v>
          </cell>
          <cell r="J2259">
            <v>44942</v>
          </cell>
          <cell r="K2259" t="str">
            <v>ECONOFARM BODEGA QUITO_Darwin Castro</v>
          </cell>
          <cell r="L2259" t="str">
            <v>RETAIL TUENTI, AV LOS SHYRIS Edificio Farcomed Km 5.5.</v>
          </cell>
          <cell r="M2259" t="str">
            <v>1791715772001</v>
          </cell>
          <cell r="N2259" t="str">
            <v>023829800 ext. 2100104</v>
          </cell>
          <cell r="O2259" t="str">
            <v/>
          </cell>
          <cell r="P2259" t="str">
            <v>QUITO</v>
          </cell>
          <cell r="Q2259" t="str">
            <v>QUITO</v>
          </cell>
          <cell r="R2259" t="str">
            <v>PICHINCHA</v>
          </cell>
          <cell r="T2259" t="str">
            <v>FLEXTRANS UIO</v>
          </cell>
          <cell r="U2259" t="str">
            <v>FLEXNETUIO_LOCAL</v>
          </cell>
          <cell r="V2259">
            <v>1</v>
          </cell>
          <cell r="W2259">
            <v>1</v>
          </cell>
          <cell r="X2259" t="str">
            <v>FLEXNET ECUADOR - MOVISTAR</v>
          </cell>
          <cell r="Y2259" t="str">
            <v>CALLE 28 DE JUNIO S/N Y GARCIA MORENO ENTRADA LLANO GRANDE</v>
          </cell>
        </row>
        <row r="2260">
          <cell r="A2260" t="str">
            <v>2023-00539</v>
          </cell>
          <cell r="B2260">
            <v>496566</v>
          </cell>
          <cell r="C2260" t="str">
            <v>2023-00539</v>
          </cell>
          <cell r="D2260" t="str">
            <v>TUENTI</v>
          </cell>
          <cell r="E2260" t="str">
            <v>DESPACHO</v>
          </cell>
          <cell r="F2260" t="str">
            <v>NORMAL</v>
          </cell>
          <cell r="G2260" t="str">
            <v>FT79858</v>
          </cell>
          <cell r="H2260">
            <v>44939</v>
          </cell>
          <cell r="I2260" t="str">
            <v>ENTREGADO</v>
          </cell>
          <cell r="J2260">
            <v>44942</v>
          </cell>
          <cell r="K2260" t="str">
            <v>TECECAB TUENTI PICHINCHA_ZAIDA MOREIRA</v>
          </cell>
          <cell r="L2260" t="str">
            <v>AV. AMAZONAS N21-147 Y ROCA</v>
          </cell>
          <cell r="M2260" t="str">
            <v>1792306043001</v>
          </cell>
          <cell r="N2260" t="str">
            <v>999779051</v>
          </cell>
          <cell r="P2260" t="str">
            <v>QUITO</v>
          </cell>
          <cell r="Q2260" t="str">
            <v>QUITO</v>
          </cell>
          <cell r="R2260" t="str">
            <v>PICHINCHA</v>
          </cell>
          <cell r="T2260" t="str">
            <v>FLEXTRANS UIO</v>
          </cell>
          <cell r="U2260" t="str">
            <v>FLEXNETUIO_LOCAL</v>
          </cell>
          <cell r="V2260">
            <v>2</v>
          </cell>
          <cell r="W2260">
            <v>1</v>
          </cell>
          <cell r="X2260" t="str">
            <v>FLEXNET ECUADOR - MOVISTAR</v>
          </cell>
          <cell r="Y2260" t="str">
            <v>CALLE 28 DE JUNIO S/N Y GARCIA MORENO ENTRADA LLANO GRANDE</v>
          </cell>
        </row>
        <row r="2261">
          <cell r="A2261" t="str">
            <v>2023-00540</v>
          </cell>
          <cell r="B2261">
            <v>496567</v>
          </cell>
          <cell r="C2261" t="str">
            <v>2023-00540</v>
          </cell>
          <cell r="D2261" t="str">
            <v>TUENTI</v>
          </cell>
          <cell r="E2261" t="str">
            <v>DESPACHO</v>
          </cell>
          <cell r="F2261" t="str">
            <v>NORMAL</v>
          </cell>
          <cell r="G2261" t="str">
            <v>FT79850</v>
          </cell>
          <cell r="H2261">
            <v>44939</v>
          </cell>
          <cell r="I2261" t="str">
            <v>ENTREGADO</v>
          </cell>
          <cell r="J2261">
            <v>44942</v>
          </cell>
          <cell r="K2261" t="str">
            <v>FARCOMED BODEGA UIO_Darwin Castro</v>
          </cell>
          <cell r="L2261" t="str">
            <v>RETAIL TUENTI, AV LOS SHYRIS SN via Amaguana Edificio Farcomed Km 5.5.</v>
          </cell>
          <cell r="M2261" t="str">
            <v>0</v>
          </cell>
          <cell r="N2261" t="str">
            <v>023829800 ext. 2100104</v>
          </cell>
          <cell r="O2261" t="str">
            <v/>
          </cell>
          <cell r="P2261" t="str">
            <v>QUITO</v>
          </cell>
          <cell r="Q2261" t="str">
            <v>QUITO</v>
          </cell>
          <cell r="R2261" t="str">
            <v>PICHINCHA</v>
          </cell>
          <cell r="T2261" t="str">
            <v>FLEXTRANS UIO</v>
          </cell>
          <cell r="U2261" t="str">
            <v>FLEXNETUIO_LOCAL</v>
          </cell>
          <cell r="V2261">
            <v>1</v>
          </cell>
          <cell r="W2261">
            <v>1</v>
          </cell>
          <cell r="X2261" t="str">
            <v>FLEXNET ECUADOR - MOVISTAR</v>
          </cell>
          <cell r="Y2261" t="str">
            <v>CALLE 28 DE JUNIO S/N Y GARCIA MORENO ENTRADA LLANO GRANDE</v>
          </cell>
        </row>
        <row r="2262">
          <cell r="A2262" t="str">
            <v>414701502</v>
          </cell>
          <cell r="B2262">
            <v>496536</v>
          </cell>
          <cell r="C2262" t="str">
            <v>414701502</v>
          </cell>
          <cell r="D2262" t="str">
            <v>FLEXTUENTI</v>
          </cell>
          <cell r="E2262" t="str">
            <v>DESPACHO</v>
          </cell>
          <cell r="F2262" t="str">
            <v>DERIVADO PICK UP</v>
          </cell>
          <cell r="G2262" t="str">
            <v>031080414701502</v>
          </cell>
          <cell r="H2262">
            <v>44939</v>
          </cell>
          <cell r="I2262" t="str">
            <v>INCIDENCIA</v>
          </cell>
          <cell r="J2262">
            <v>44944</v>
          </cell>
          <cell r="K2262" t="str">
            <v>Nancy Tatiana Morante Triguero</v>
          </cell>
          <cell r="L2262" t="str">
            <v>OFICINA TRAMACO QUEVEDO</v>
          </cell>
          <cell r="M2262" t="str">
            <v>0503368805</v>
          </cell>
          <cell r="N2262" t="str">
            <v>0968337678/0997220335</v>
          </cell>
          <cell r="O2262" t="str">
            <v/>
          </cell>
          <cell r="P2262" t="str">
            <v>QUEVEDO</v>
          </cell>
          <cell r="Q2262" t="str">
            <v>QUEVEDO</v>
          </cell>
          <cell r="R2262" t="str">
            <v>LOS RIOS</v>
          </cell>
          <cell r="T2262" t="str">
            <v>TRAMACO</v>
          </cell>
          <cell r="U2262" t="str">
            <v>FLEXNETUIO_PROVINCIA</v>
          </cell>
          <cell r="V2262">
            <v>1</v>
          </cell>
          <cell r="W2262">
            <v>1</v>
          </cell>
          <cell r="X2262" t="str">
            <v>FLEXNET ECUADOR - FLEXTUENTI</v>
          </cell>
          <cell r="Y2262" t="str">
            <v>CALLE 28 DE JUNIO S/N Y GARCIA MORENO ENTRADA LLANO GRANDE</v>
          </cell>
        </row>
        <row r="2263">
          <cell r="A2263" t="str">
            <v>414701517</v>
          </cell>
          <cell r="B2263">
            <v>496537</v>
          </cell>
          <cell r="C2263" t="str">
            <v>414701517</v>
          </cell>
          <cell r="D2263" t="str">
            <v>FLEXTUENTI</v>
          </cell>
          <cell r="E2263" t="str">
            <v>DESPACHO</v>
          </cell>
          <cell r="F2263" t="str">
            <v>NORMAL</v>
          </cell>
          <cell r="G2263" t="str">
            <v>FT79875</v>
          </cell>
          <cell r="H2263">
            <v>44939</v>
          </cell>
          <cell r="I2263" t="str">
            <v>ENTREGADO</v>
          </cell>
          <cell r="J2263">
            <v>44942</v>
          </cell>
          <cell r="K2263" t="str">
            <v>Anggie Mena Loaiza</v>
          </cell>
          <cell r="L2263" t="str">
            <v>TARQUI (GY)   CALLE  COSTANERA A  N702  CALLE FICUS</v>
          </cell>
          <cell r="M2263" t="str">
            <v>0704446244</v>
          </cell>
          <cell r="N2263" t="str">
            <v>0987013669/0984889855</v>
          </cell>
          <cell r="O2263" t="str">
            <v/>
          </cell>
          <cell r="P2263" t="str">
            <v>GUAYAQUIL</v>
          </cell>
          <cell r="Q2263" t="str">
            <v>GUAYAQUIL</v>
          </cell>
          <cell r="R2263" t="str">
            <v>GUAYAS</v>
          </cell>
          <cell r="T2263" t="str">
            <v>ITSACOURIER</v>
          </cell>
          <cell r="U2263" t="str">
            <v>FLEXNETUIO_GYE</v>
          </cell>
          <cell r="V2263">
            <v>1</v>
          </cell>
          <cell r="W2263">
            <v>1</v>
          </cell>
          <cell r="X2263" t="str">
            <v>FLEXNET ECUADOR - FLEXTUENTI</v>
          </cell>
          <cell r="Y2263" t="str">
            <v>CALLE 28 DE JUNIO S/N Y GARCIA MORENO ENTRADA LLANO GRANDE</v>
          </cell>
        </row>
        <row r="2264">
          <cell r="A2264" t="str">
            <v>414701518</v>
          </cell>
          <cell r="B2264">
            <v>496538</v>
          </cell>
          <cell r="C2264" t="str">
            <v>414701518</v>
          </cell>
          <cell r="D2264" t="str">
            <v>FLEXTUENTI</v>
          </cell>
          <cell r="E2264" t="str">
            <v>DESPACHO</v>
          </cell>
          <cell r="F2264" t="str">
            <v>NORMAL</v>
          </cell>
          <cell r="G2264" t="str">
            <v>FT79840</v>
          </cell>
          <cell r="H2264">
            <v>44939</v>
          </cell>
          <cell r="I2264" t="str">
            <v>ENTREGADO</v>
          </cell>
          <cell r="J2264">
            <v>44943</v>
          </cell>
          <cell r="K2264" t="str">
            <v>Santiago Velasco</v>
          </cell>
          <cell r="L2264" t="str">
            <v>INAQUITO CALLE EL UNIVERSO  E81 15  AV  DE LOS SHYRIS</v>
          </cell>
          <cell r="M2264" t="str">
            <v>1716718950</v>
          </cell>
          <cell r="N2264" t="str">
            <v>0969895392/0981636264</v>
          </cell>
          <cell r="O2264" t="str">
            <v/>
          </cell>
          <cell r="P2264" t="str">
            <v>QUITO</v>
          </cell>
          <cell r="Q2264" t="str">
            <v>QUITO</v>
          </cell>
          <cell r="R2264" t="str">
            <v>PICHINCHA</v>
          </cell>
          <cell r="T2264" t="str">
            <v>FLEXTRANS UIO</v>
          </cell>
          <cell r="U2264" t="str">
            <v>FLEXNETUIO_LOCAL</v>
          </cell>
          <cell r="V2264">
            <v>1</v>
          </cell>
          <cell r="W2264">
            <v>1</v>
          </cell>
          <cell r="X2264" t="str">
            <v>FLEXNET ECUADOR - FLEXTUENTI</v>
          </cell>
          <cell r="Y2264" t="str">
            <v>CALLE 28 DE JUNIO S/N Y GARCIA MORENO ENTRADA LLANO GRANDE</v>
          </cell>
        </row>
        <row r="2265">
          <cell r="A2265" t="str">
            <v>414701568</v>
          </cell>
          <cell r="B2265">
            <v>496539</v>
          </cell>
          <cell r="C2265" t="str">
            <v>414701568</v>
          </cell>
          <cell r="D2265" t="str">
            <v>FLEXTUENTI</v>
          </cell>
          <cell r="E2265" t="str">
            <v>DESPACHO</v>
          </cell>
          <cell r="F2265" t="str">
            <v>NORMAL</v>
          </cell>
          <cell r="G2265" t="str">
            <v>FT79870</v>
          </cell>
          <cell r="H2265">
            <v>44939</v>
          </cell>
          <cell r="I2265" t="str">
            <v>ENTREGADO</v>
          </cell>
          <cell r="J2265">
            <v>44942</v>
          </cell>
          <cell r="K2265" t="str">
            <v>Rafael Jesus Seijas Gimenez</v>
          </cell>
          <cell r="L2265" t="str">
            <v>XIMENA   4TO PSJE 54 SO MNZ 1354 SLR 22 3ER PSJE 2 SO</v>
          </cell>
          <cell r="M2265" t="str">
            <v>0966147738</v>
          </cell>
          <cell r="N2265" t="str">
            <v>0991827450/0998476597</v>
          </cell>
          <cell r="O2265" t="str">
            <v/>
          </cell>
          <cell r="P2265" t="str">
            <v>GUAYAQUIL</v>
          </cell>
          <cell r="Q2265" t="str">
            <v>GUAYAQUIL</v>
          </cell>
          <cell r="R2265" t="str">
            <v>GUAYAS</v>
          </cell>
          <cell r="T2265" t="str">
            <v>ITSACOURIER</v>
          </cell>
          <cell r="U2265" t="str">
            <v>FLEXNETUIO_GYE</v>
          </cell>
          <cell r="V2265">
            <v>1</v>
          </cell>
          <cell r="W2265">
            <v>1</v>
          </cell>
          <cell r="X2265" t="str">
            <v>FLEXNET ECUADOR - FLEXTUENTI</v>
          </cell>
          <cell r="Y2265" t="str">
            <v>CALLE 28 DE JUNIO S/N Y GARCIA MORENO ENTRADA LLANO GRANDE</v>
          </cell>
        </row>
        <row r="2266">
          <cell r="A2266" t="str">
            <v>414701570</v>
          </cell>
          <cell r="B2266">
            <v>496540</v>
          </cell>
          <cell r="C2266" t="str">
            <v>414701570</v>
          </cell>
          <cell r="D2266" t="str">
            <v>FLEXTUENTI</v>
          </cell>
          <cell r="E2266" t="str">
            <v>DESPACHO</v>
          </cell>
          <cell r="F2266" t="str">
            <v>NORMAL</v>
          </cell>
          <cell r="G2266" t="str">
            <v>FT79871</v>
          </cell>
          <cell r="H2266">
            <v>44939</v>
          </cell>
          <cell r="I2266" t="str">
            <v>ENTREGADO</v>
          </cell>
          <cell r="J2266">
            <v>44943</v>
          </cell>
          <cell r="K2266" t="str">
            <v>Daysi Matias</v>
          </cell>
          <cell r="L2266" t="str">
            <v>TARQUI  AV RODRIGO DE CHAVEZ  SN 2 CALLEJON 16 A</v>
          </cell>
          <cell r="M2266" t="str">
            <v>0924928781</v>
          </cell>
          <cell r="N2266" t="str">
            <v>0960012202/0960012202</v>
          </cell>
          <cell r="O2266" t="str">
            <v/>
          </cell>
          <cell r="P2266" t="str">
            <v>GUAYAQUIL</v>
          </cell>
          <cell r="Q2266" t="str">
            <v>GUAYAQUIL</v>
          </cell>
          <cell r="R2266" t="str">
            <v>GUAYAS</v>
          </cell>
          <cell r="T2266" t="str">
            <v>ITSACOURIER</v>
          </cell>
          <cell r="U2266" t="str">
            <v>FLEXNETUIO_GYE</v>
          </cell>
          <cell r="V2266">
            <v>1</v>
          </cell>
          <cell r="W2266">
            <v>1</v>
          </cell>
          <cell r="X2266" t="str">
            <v>FLEXNET ECUADOR - FLEXTUENTI</v>
          </cell>
          <cell r="Y2266" t="str">
            <v>CALLE 28 DE JUNIO S/N Y GARCIA MORENO ENTRADA LLANO GRANDE</v>
          </cell>
        </row>
        <row r="2267">
          <cell r="A2267" t="str">
            <v>414701571</v>
          </cell>
          <cell r="B2267">
            <v>496541</v>
          </cell>
          <cell r="C2267" t="str">
            <v>414701571</v>
          </cell>
          <cell r="D2267" t="str">
            <v>FLEXTUENTI</v>
          </cell>
          <cell r="E2267" t="str">
            <v>DESPACHO</v>
          </cell>
          <cell r="F2267" t="str">
            <v>NORMAL</v>
          </cell>
          <cell r="G2267" t="str">
            <v>FT79872</v>
          </cell>
          <cell r="H2267">
            <v>44939</v>
          </cell>
          <cell r="I2267" t="str">
            <v>ENTREGADO</v>
          </cell>
          <cell r="J2267">
            <v>44943</v>
          </cell>
          <cell r="K2267" t="str">
            <v>Daysi Matias</v>
          </cell>
          <cell r="L2267" t="str">
            <v>TARQUI (GY)  AV RODRIGO DE CHAVEZ  SN 2 CALLEJON 16 A</v>
          </cell>
          <cell r="M2267" t="str">
            <v>0924928781</v>
          </cell>
          <cell r="N2267" t="str">
            <v>0960012202/0960012202</v>
          </cell>
          <cell r="O2267" t="str">
            <v/>
          </cell>
          <cell r="P2267" t="str">
            <v>GUAYAQUIL</v>
          </cell>
          <cell r="Q2267" t="str">
            <v>GUAYAQUIL</v>
          </cell>
          <cell r="R2267" t="str">
            <v>GUAYAS</v>
          </cell>
          <cell r="T2267" t="str">
            <v>ITSACOURIER</v>
          </cell>
          <cell r="U2267" t="str">
            <v>FLEXNETUIO_GYE</v>
          </cell>
          <cell r="V2267">
            <v>1</v>
          </cell>
          <cell r="W2267">
            <v>1</v>
          </cell>
          <cell r="X2267" t="str">
            <v>FLEXNET ECUADOR - FLEXTUENTI</v>
          </cell>
          <cell r="Y2267" t="str">
            <v>CALLE 28 DE JUNIO S/N Y GARCIA MORENO ENTRADA LLANO GRANDE</v>
          </cell>
        </row>
        <row r="2268">
          <cell r="A2268" t="str">
            <v>414701626</v>
          </cell>
          <cell r="B2268">
            <v>496542</v>
          </cell>
          <cell r="C2268" t="str">
            <v>414701626</v>
          </cell>
          <cell r="D2268" t="str">
            <v>FLEXTUENTI</v>
          </cell>
          <cell r="E2268" t="str">
            <v>DESPACHO</v>
          </cell>
          <cell r="F2268" t="str">
            <v>NORMAL</v>
          </cell>
          <cell r="G2268" t="str">
            <v>031080414701626</v>
          </cell>
          <cell r="H2268">
            <v>44939</v>
          </cell>
          <cell r="I2268" t="str">
            <v>ENTREGADO</v>
          </cell>
          <cell r="J2268">
            <v>44944</v>
          </cell>
          <cell r="K2268" t="str">
            <v>John Paredes</v>
          </cell>
          <cell r="L2268" t="str">
            <v>MALDONADO  CALLE MEXICO  18 40 JUAN DE VELASCO</v>
          </cell>
          <cell r="M2268" t="str">
            <v>0602568115</v>
          </cell>
          <cell r="N2268" t="str">
            <v>0988737695/0999951210</v>
          </cell>
          <cell r="O2268" t="str">
            <v/>
          </cell>
          <cell r="P2268" t="str">
            <v>RIOBAMBA</v>
          </cell>
          <cell r="Q2268" t="str">
            <v>RIOBAMBA</v>
          </cell>
          <cell r="R2268" t="str">
            <v>CHIMBORAZO</v>
          </cell>
          <cell r="T2268" t="str">
            <v>TRAMACO</v>
          </cell>
          <cell r="U2268" t="str">
            <v>FLEXNETUIO_PROVINCIA</v>
          </cell>
          <cell r="V2268">
            <v>1</v>
          </cell>
          <cell r="W2268">
            <v>1</v>
          </cell>
          <cell r="X2268" t="str">
            <v>FLEXNET ECUADOR - FLEXTUENTI</v>
          </cell>
          <cell r="Y2268" t="str">
            <v>CALLE 28 DE JUNIO S/N Y GARCIA MORENO ENTRADA LLANO GRANDE</v>
          </cell>
        </row>
        <row r="2269">
          <cell r="A2269" t="str">
            <v>414701635</v>
          </cell>
          <cell r="B2269">
            <v>496543</v>
          </cell>
          <cell r="C2269" t="str">
            <v>414701635</v>
          </cell>
          <cell r="D2269" t="str">
            <v>FLEXTUENTI</v>
          </cell>
          <cell r="E2269" t="str">
            <v>DESPACHO</v>
          </cell>
          <cell r="F2269" t="str">
            <v>NORMAL</v>
          </cell>
          <cell r="G2269" t="str">
            <v>FT79839</v>
          </cell>
          <cell r="H2269">
            <v>44939</v>
          </cell>
          <cell r="I2269" t="str">
            <v>ENTREGADO</v>
          </cell>
          <cell r="J2269">
            <v>44942</v>
          </cell>
          <cell r="K2269" t="str">
            <v>Lisbeth Yajaira Melendres arce</v>
          </cell>
          <cell r="L2269" t="str">
            <v>CALDERON  CALLE BONANZA  S3 34  LANDAZURI</v>
          </cell>
          <cell r="M2269" t="str">
            <v>1723840037</v>
          </cell>
          <cell r="N2269" t="str">
            <v>0994467800/0962823907</v>
          </cell>
          <cell r="O2269" t="str">
            <v/>
          </cell>
          <cell r="P2269" t="str">
            <v>QUITO</v>
          </cell>
          <cell r="Q2269" t="str">
            <v>QUITO</v>
          </cell>
          <cell r="R2269" t="str">
            <v>PICHINCHA</v>
          </cell>
          <cell r="U2269" t="str">
            <v>FLEXNETUIO_LOCAL</v>
          </cell>
          <cell r="V2269">
            <v>1</v>
          </cell>
          <cell r="W2269">
            <v>1</v>
          </cell>
          <cell r="X2269" t="str">
            <v>FLEXNET ECUADOR - FLEXTUENTI</v>
          </cell>
          <cell r="Y2269" t="str">
            <v>CALLE 28 DE JUNIO S/N Y GARCIA MORENO ENTRADA LLANO GRANDE</v>
          </cell>
        </row>
        <row r="2270">
          <cell r="A2270" t="str">
            <v>414701636</v>
          </cell>
          <cell r="B2270">
            <v>496544</v>
          </cell>
          <cell r="C2270" t="str">
            <v>414701636</v>
          </cell>
          <cell r="D2270" t="str">
            <v>FLEXTUENTI</v>
          </cell>
          <cell r="E2270" t="str">
            <v>DESPACHO</v>
          </cell>
          <cell r="F2270" t="str">
            <v>DERIVADO PICK UP</v>
          </cell>
          <cell r="G2270" t="str">
            <v>031080414701636</v>
          </cell>
          <cell r="H2270">
            <v>44939</v>
          </cell>
          <cell r="I2270" t="str">
            <v>ENTREGADO</v>
          </cell>
          <cell r="J2270">
            <v>44943</v>
          </cell>
          <cell r="K2270" t="str">
            <v>TAISHAKU Pineda</v>
          </cell>
          <cell r="L2270" t="str">
            <v>OFICINA TRAMACO MANTA CENTRO DE DISTRIBUCION</v>
          </cell>
          <cell r="M2270" t="str">
            <v>0962285714</v>
          </cell>
          <cell r="N2270" t="str">
            <v>0990754670/0978724592</v>
          </cell>
          <cell r="O2270" t="str">
            <v/>
          </cell>
          <cell r="P2270" t="str">
            <v>MANTA</v>
          </cell>
          <cell r="Q2270" t="str">
            <v>MANTA</v>
          </cell>
          <cell r="R2270" t="str">
            <v>MANABI</v>
          </cell>
          <cell r="T2270" t="str">
            <v>TRAMACO</v>
          </cell>
          <cell r="U2270" t="str">
            <v>FLEXNETUIO_PROVINCIA</v>
          </cell>
          <cell r="V2270">
            <v>1</v>
          </cell>
          <cell r="W2270">
            <v>1</v>
          </cell>
          <cell r="X2270" t="str">
            <v>FLEXNET ECUADOR - FLEXTUENTI</v>
          </cell>
          <cell r="Y2270" t="str">
            <v>CALLE 28 DE JUNIO S/N Y GARCIA MORENO ENTRADA LLANO GRANDE</v>
          </cell>
        </row>
        <row r="2271">
          <cell r="A2271" t="str">
            <v>414701637</v>
          </cell>
          <cell r="B2271">
            <v>496545</v>
          </cell>
          <cell r="C2271" t="str">
            <v>414701637</v>
          </cell>
          <cell r="D2271" t="str">
            <v>FLEXTUENTI</v>
          </cell>
          <cell r="E2271" t="str">
            <v>DESPACHO</v>
          </cell>
          <cell r="F2271" t="str">
            <v>NORMAL</v>
          </cell>
          <cell r="G2271" t="str">
            <v>FT79838</v>
          </cell>
          <cell r="H2271">
            <v>44939</v>
          </cell>
          <cell r="I2271" t="str">
            <v>ENTREGADO</v>
          </cell>
          <cell r="J2271">
            <v>44942</v>
          </cell>
          <cell r="K2271" t="str">
            <v>Marcelo Alvarez</v>
          </cell>
          <cell r="L2271" t="str">
            <v>BELISARIO QUEVEDO CALLE ASUNCION  N17C MEXICO</v>
          </cell>
          <cell r="M2271" t="str">
            <v>0706674058</v>
          </cell>
          <cell r="N2271" t="str">
            <v>0939710344/0986210196</v>
          </cell>
          <cell r="O2271" t="str">
            <v/>
          </cell>
          <cell r="P2271" t="str">
            <v>QUITO</v>
          </cell>
          <cell r="Q2271" t="str">
            <v>QUITO</v>
          </cell>
          <cell r="R2271" t="str">
            <v>PICHINCHA</v>
          </cell>
          <cell r="U2271" t="str">
            <v>FLEXNETUIO_LOCAL</v>
          </cell>
          <cell r="V2271">
            <v>1</v>
          </cell>
          <cell r="W2271">
            <v>1</v>
          </cell>
          <cell r="X2271" t="str">
            <v>FLEXNET ECUADOR - FLEXTUENTI</v>
          </cell>
          <cell r="Y2271" t="str">
            <v>CALLE 28 DE JUNIO S/N Y GARCIA MORENO ENTRADA LLANO GRANDE</v>
          </cell>
        </row>
        <row r="2272">
          <cell r="A2272" t="str">
            <v>414701678</v>
          </cell>
          <cell r="B2272">
            <v>496546</v>
          </cell>
          <cell r="C2272" t="str">
            <v>414701678</v>
          </cell>
          <cell r="D2272" t="str">
            <v>FLEXTUENTI</v>
          </cell>
          <cell r="E2272" t="str">
            <v>DESPACHO</v>
          </cell>
          <cell r="F2272" t="str">
            <v>DERIVADO PICK UP</v>
          </cell>
          <cell r="G2272" t="str">
            <v>031080414701678</v>
          </cell>
          <cell r="H2272">
            <v>44939</v>
          </cell>
          <cell r="I2272" t="str">
            <v>ENTREGADO</v>
          </cell>
          <cell r="J2272">
            <v>44943</v>
          </cell>
          <cell r="K2272" t="str">
            <v>Jose Hernan Paredes Campuzano</v>
          </cell>
          <cell r="L2272" t="str">
            <v>OFICINA TRAMACO TOSAGUA</v>
          </cell>
          <cell r="M2272" t="str">
            <v>1312700188</v>
          </cell>
          <cell r="N2272" t="str">
            <v>0968162633/0995566111</v>
          </cell>
          <cell r="O2272" t="str">
            <v/>
          </cell>
          <cell r="P2272" t="str">
            <v>TOSAGUA</v>
          </cell>
          <cell r="Q2272" t="str">
            <v>TOSAGUA</v>
          </cell>
          <cell r="R2272" t="str">
            <v>MANABI</v>
          </cell>
          <cell r="T2272" t="str">
            <v>TRAMACO</v>
          </cell>
          <cell r="U2272" t="str">
            <v>FLEXNETUIO_PROVINCIA</v>
          </cell>
          <cell r="V2272">
            <v>1</v>
          </cell>
          <cell r="W2272">
            <v>1</v>
          </cell>
          <cell r="X2272" t="str">
            <v>FLEXNET ECUADOR - FLEXTUENTI</v>
          </cell>
          <cell r="Y2272" t="str">
            <v>CALLE 28 DE JUNIO S/N Y GARCIA MORENO ENTRADA LLANO GRANDE</v>
          </cell>
        </row>
        <row r="2273">
          <cell r="A2273" t="str">
            <v>414701679</v>
          </cell>
          <cell r="B2273">
            <v>496547</v>
          </cell>
          <cell r="C2273" t="str">
            <v>414701679</v>
          </cell>
          <cell r="D2273" t="str">
            <v>FLEXTUENTI</v>
          </cell>
          <cell r="E2273" t="str">
            <v>DESPACHO</v>
          </cell>
          <cell r="F2273" t="str">
            <v>NORMAL</v>
          </cell>
          <cell r="G2273" t="str">
            <v>FT79837</v>
          </cell>
          <cell r="H2273">
            <v>44939</v>
          </cell>
          <cell r="I2273" t="str">
            <v>ENTREGADO</v>
          </cell>
          <cell r="J2273">
            <v>44942</v>
          </cell>
          <cell r="K2273" t="str">
            <v>Dennis Maisanchez</v>
          </cell>
          <cell r="L2273" t="str">
            <v>CHILLOGALLO CALLE CARLOS FREILE S34 519 CALLE CARLOS FREILE</v>
          </cell>
          <cell r="M2273" t="str">
            <v>1755908165</v>
          </cell>
          <cell r="N2273" t="str">
            <v>0968284451/0968284451</v>
          </cell>
          <cell r="O2273" t="str">
            <v/>
          </cell>
          <cell r="P2273" t="str">
            <v>QUITO</v>
          </cell>
          <cell r="Q2273" t="str">
            <v>QUITO</v>
          </cell>
          <cell r="R2273" t="str">
            <v>PICHINCHA</v>
          </cell>
          <cell r="U2273" t="str">
            <v>FLEXNETUIO_LOCAL</v>
          </cell>
          <cell r="V2273">
            <v>1</v>
          </cell>
          <cell r="W2273">
            <v>1</v>
          </cell>
          <cell r="X2273" t="str">
            <v>FLEXNET ECUADOR - FLEXTUENTI</v>
          </cell>
          <cell r="Y2273" t="str">
            <v>CALLE 28 DE JUNIO S/N Y GARCIA MORENO ENTRADA LLANO GRANDE</v>
          </cell>
        </row>
        <row r="2274">
          <cell r="A2274" t="str">
            <v>WS414699957</v>
          </cell>
          <cell r="B2274">
            <v>496548</v>
          </cell>
          <cell r="C2274" t="str">
            <v>WS414699957</v>
          </cell>
          <cell r="D2274" t="str">
            <v>FLEXTUENTI</v>
          </cell>
          <cell r="E2274" t="str">
            <v>DESPACHO</v>
          </cell>
          <cell r="F2274" t="str">
            <v>NORMAL</v>
          </cell>
          <cell r="G2274" t="str">
            <v>FT79836</v>
          </cell>
          <cell r="H2274">
            <v>44939</v>
          </cell>
          <cell r="I2274" t="str">
            <v>ENTREGADO</v>
          </cell>
          <cell r="J2274">
            <v>44943</v>
          </cell>
          <cell r="K2274" t="str">
            <v>Manuela Barahona</v>
          </cell>
          <cell r="L2274" t="str">
            <v>CENTRO HISTORICO CALLE LA EXPOSICION  S4 71 CALLE JUAN BENIGNO VELA</v>
          </cell>
          <cell r="M2274" t="str">
            <v>1718828617</v>
          </cell>
          <cell r="N2274" t="str">
            <v>0984248795/0984248795</v>
          </cell>
          <cell r="O2274" t="str">
            <v/>
          </cell>
          <cell r="P2274" t="str">
            <v>QUITO</v>
          </cell>
          <cell r="Q2274" t="str">
            <v>QUITO</v>
          </cell>
          <cell r="R2274" t="str">
            <v>PICHINCHA</v>
          </cell>
          <cell r="T2274" t="str">
            <v>FLEXTRANS UIO</v>
          </cell>
          <cell r="U2274" t="str">
            <v>FLEXNETUIO_LOCAL</v>
          </cell>
          <cell r="V2274">
            <v>1</v>
          </cell>
          <cell r="W2274">
            <v>1</v>
          </cell>
          <cell r="X2274" t="str">
            <v>FLEXNET ECUADOR - FLEXTUENTI</v>
          </cell>
          <cell r="Y2274" t="str">
            <v>CALLE 28 DE JUNIO S/N Y GARCIA MORENO ENTRADA LLANO GRANDE</v>
          </cell>
        </row>
        <row r="2275">
          <cell r="A2275" t="str">
            <v>414699877</v>
          </cell>
          <cell r="B2275">
            <v>496519</v>
          </cell>
          <cell r="C2275" t="str">
            <v>414699877</v>
          </cell>
          <cell r="D2275" t="str">
            <v>FLEXTUENTI</v>
          </cell>
          <cell r="E2275" t="str">
            <v>DESPACHO</v>
          </cell>
          <cell r="F2275" t="str">
            <v>NORMAL</v>
          </cell>
          <cell r="G2275" t="str">
            <v>031080414699877</v>
          </cell>
          <cell r="H2275">
            <v>44939</v>
          </cell>
          <cell r="I2275" t="str">
            <v>ENTREGADO</v>
          </cell>
          <cell r="J2275">
            <v>44942</v>
          </cell>
          <cell r="K2275" t="str">
            <v>Jean Pierre Munoz Vega</v>
          </cell>
          <cell r="L2275" t="str">
            <v>TARQUI (MA)  VIA CIRCUNVALACION  O E15 MZ C3 V1 SN</v>
          </cell>
          <cell r="M2275" t="str">
            <v>1314963651</v>
          </cell>
          <cell r="N2275" t="str">
            <v>0963113605/0969068251</v>
          </cell>
          <cell r="O2275" t="str">
            <v/>
          </cell>
          <cell r="P2275" t="str">
            <v>MANTA</v>
          </cell>
          <cell r="Q2275" t="str">
            <v>MANTA</v>
          </cell>
          <cell r="R2275" t="str">
            <v>MANABI</v>
          </cell>
          <cell r="T2275" t="str">
            <v>TRAMACO</v>
          </cell>
          <cell r="U2275" t="str">
            <v>FLEXNETUIO_PROVINCIA</v>
          </cell>
          <cell r="V2275">
            <v>1</v>
          </cell>
          <cell r="W2275">
            <v>1</v>
          </cell>
          <cell r="X2275" t="str">
            <v>FLEXNET ECUADOR - FLEXTUENTI</v>
          </cell>
          <cell r="Y2275" t="str">
            <v>CALLE 28 DE JUNIO S/N Y GARCIA MORENO ENTRADA LLANO GRANDE</v>
          </cell>
        </row>
        <row r="2276">
          <cell r="A2276" t="str">
            <v>414699924</v>
          </cell>
          <cell r="B2276">
            <v>496520</v>
          </cell>
          <cell r="C2276" t="str">
            <v>414699924</v>
          </cell>
          <cell r="D2276" t="str">
            <v>FLEXTUENTI</v>
          </cell>
          <cell r="E2276" t="str">
            <v>DESPACHO</v>
          </cell>
          <cell r="F2276" t="str">
            <v>NORMAL</v>
          </cell>
          <cell r="G2276" t="str">
            <v>FT79847</v>
          </cell>
          <cell r="H2276">
            <v>44939</v>
          </cell>
          <cell r="I2276" t="str">
            <v>ENTREGADO</v>
          </cell>
          <cell r="J2276">
            <v>44942</v>
          </cell>
          <cell r="K2276" t="str">
            <v>ALEXANDER CARRION</v>
          </cell>
          <cell r="L2276" t="str">
            <v>CHILLOGALLO  AV MARISCAL SUCRE  OE7 30  CALLE LUIS FRANCISCO LOPEZ</v>
          </cell>
          <cell r="M2276" t="str">
            <v>1723019707</v>
          </cell>
          <cell r="N2276" t="str">
            <v>0997016886/0998461087</v>
          </cell>
          <cell r="O2276" t="str">
            <v/>
          </cell>
          <cell r="P2276" t="str">
            <v>QUITO</v>
          </cell>
          <cell r="Q2276" t="str">
            <v>QUITO</v>
          </cell>
          <cell r="R2276" t="str">
            <v>PICHINCHA</v>
          </cell>
          <cell r="U2276" t="str">
            <v>FLEXNETUIO_LOCAL</v>
          </cell>
          <cell r="V2276">
            <v>1</v>
          </cell>
          <cell r="W2276">
            <v>1</v>
          </cell>
          <cell r="X2276" t="str">
            <v>FLEXNET ECUADOR - FLEXTUENTI</v>
          </cell>
          <cell r="Y2276" t="str">
            <v>CALLE 28 DE JUNIO S/N Y GARCIA MORENO ENTRADA LLANO GRANDE</v>
          </cell>
        </row>
        <row r="2277">
          <cell r="A2277" t="str">
            <v>414699942</v>
          </cell>
          <cell r="B2277">
            <v>496521</v>
          </cell>
          <cell r="C2277" t="str">
            <v>414699942</v>
          </cell>
          <cell r="D2277" t="str">
            <v>FLEXTUENTI</v>
          </cell>
          <cell r="E2277" t="str">
            <v>DESPACHO</v>
          </cell>
          <cell r="F2277" t="str">
            <v>NORMAL</v>
          </cell>
          <cell r="G2277" t="str">
            <v>FT79846</v>
          </cell>
          <cell r="H2277">
            <v>44939</v>
          </cell>
          <cell r="I2277" t="str">
            <v>ENTREGADO</v>
          </cell>
          <cell r="J2277">
            <v>44942</v>
          </cell>
          <cell r="K2277" t="str">
            <v>Ruben Criollo Benavides</v>
          </cell>
          <cell r="L2277" t="str">
            <v>SAN ANTONIO (PI)  CALLE JULIO ANDRADE  CASA 104  CALLE DE LOS ROMEROS</v>
          </cell>
          <cell r="M2277" t="str">
            <v>1708517873</v>
          </cell>
          <cell r="N2277" t="str">
            <v>0979011389/0998321967</v>
          </cell>
          <cell r="O2277" t="str">
            <v/>
          </cell>
          <cell r="P2277" t="str">
            <v>QUITO</v>
          </cell>
          <cell r="Q2277" t="str">
            <v>QUITO</v>
          </cell>
          <cell r="R2277" t="str">
            <v>PICHINCHA</v>
          </cell>
          <cell r="U2277" t="str">
            <v>FLEXNETUIO_LOCAL</v>
          </cell>
          <cell r="V2277">
            <v>1</v>
          </cell>
          <cell r="W2277">
            <v>1</v>
          </cell>
          <cell r="X2277" t="str">
            <v>FLEXNET ECUADOR - FLEXTUENTI</v>
          </cell>
          <cell r="Y2277" t="str">
            <v>CALLE 28 DE JUNIO S/N Y GARCIA MORENO ENTRADA LLANO GRANDE</v>
          </cell>
        </row>
        <row r="2278">
          <cell r="A2278" t="str">
            <v>414699952</v>
          </cell>
          <cell r="B2278">
            <v>496522</v>
          </cell>
          <cell r="C2278" t="str">
            <v>414699952</v>
          </cell>
          <cell r="D2278" t="str">
            <v>FLEXTUENTI</v>
          </cell>
          <cell r="E2278" t="str">
            <v>DESPACHO</v>
          </cell>
          <cell r="F2278" t="str">
            <v>NORMAL</v>
          </cell>
          <cell r="G2278" t="str">
            <v>FT79845</v>
          </cell>
          <cell r="H2278">
            <v>44939</v>
          </cell>
          <cell r="I2278" t="str">
            <v>ENTREGADO</v>
          </cell>
          <cell r="J2278">
            <v>44942</v>
          </cell>
          <cell r="K2278" t="str">
            <v>David Rojas</v>
          </cell>
          <cell r="L2278" t="str">
            <v>QUITUMBE AV HUGO ORTIZ BLOQUE 8 DEPARTAMENTO 402  MORO MORO</v>
          </cell>
          <cell r="M2278" t="str">
            <v>1717184301</v>
          </cell>
          <cell r="N2278" t="str">
            <v>0967281155/0961879780</v>
          </cell>
          <cell r="O2278" t="str">
            <v/>
          </cell>
          <cell r="P2278" t="str">
            <v>QUITO</v>
          </cell>
          <cell r="Q2278" t="str">
            <v>QUITO</v>
          </cell>
          <cell r="R2278" t="str">
            <v>PICHINCHA</v>
          </cell>
          <cell r="U2278" t="str">
            <v>FLEXNETUIO_LOCAL</v>
          </cell>
          <cell r="V2278">
            <v>1</v>
          </cell>
          <cell r="W2278">
            <v>1</v>
          </cell>
          <cell r="X2278" t="str">
            <v>FLEXNET ECUADOR - FLEXTUENTI</v>
          </cell>
          <cell r="Y2278" t="str">
            <v>CALLE 28 DE JUNIO S/N Y GARCIA MORENO ENTRADA LLANO GRANDE</v>
          </cell>
        </row>
        <row r="2279">
          <cell r="A2279" t="str">
            <v>414699966</v>
          </cell>
          <cell r="B2279">
            <v>496523</v>
          </cell>
          <cell r="C2279" t="str">
            <v>414699966</v>
          </cell>
          <cell r="D2279" t="str">
            <v>FLEXTUENTI</v>
          </cell>
          <cell r="E2279" t="str">
            <v>DESPACHO</v>
          </cell>
          <cell r="F2279" t="str">
            <v>NORMAL</v>
          </cell>
          <cell r="G2279" t="str">
            <v>FT79844</v>
          </cell>
          <cell r="H2279">
            <v>44939</v>
          </cell>
          <cell r="I2279" t="str">
            <v>ENTREGADO</v>
          </cell>
          <cell r="J2279">
            <v>44942</v>
          </cell>
          <cell r="K2279" t="str">
            <v>Cristian Zapata</v>
          </cell>
          <cell r="L2279" t="str">
            <v>CHILLOGALLO  CALLE WILLIAM GRUNAVER N122  CALLE JULIO JARA</v>
          </cell>
          <cell r="M2279" t="str">
            <v>1726321092</v>
          </cell>
          <cell r="N2279" t="str">
            <v>0958958537/0979112829</v>
          </cell>
          <cell r="O2279" t="str">
            <v/>
          </cell>
          <cell r="P2279" t="str">
            <v>QUITO</v>
          </cell>
          <cell r="Q2279" t="str">
            <v>QUITO</v>
          </cell>
          <cell r="R2279" t="str">
            <v>PICHINCHA</v>
          </cell>
          <cell r="U2279" t="str">
            <v>FLEXNETUIO_LOCAL</v>
          </cell>
          <cell r="V2279">
            <v>1</v>
          </cell>
          <cell r="W2279">
            <v>1</v>
          </cell>
          <cell r="X2279" t="str">
            <v>FLEXNET ECUADOR - FLEXTUENTI</v>
          </cell>
          <cell r="Y2279" t="str">
            <v>CALLE 28 DE JUNIO S/N Y GARCIA MORENO ENTRADA LLANO GRANDE</v>
          </cell>
        </row>
        <row r="2280">
          <cell r="A2280" t="str">
            <v>414699973</v>
          </cell>
          <cell r="B2280">
            <v>496524</v>
          </cell>
          <cell r="C2280" t="str">
            <v>414699973</v>
          </cell>
          <cell r="D2280" t="str">
            <v>FLEXTUENTI</v>
          </cell>
          <cell r="E2280" t="str">
            <v>DESPACHO</v>
          </cell>
          <cell r="F2280" t="str">
            <v>NORMAL</v>
          </cell>
          <cell r="G2280" t="str">
            <v>FT79843</v>
          </cell>
          <cell r="H2280">
            <v>44939</v>
          </cell>
          <cell r="I2280" t="str">
            <v>ENTREGADO</v>
          </cell>
          <cell r="J2280">
            <v>44942</v>
          </cell>
          <cell r="K2280" t="str">
            <v>Jesus Eduardo Vergara Castillo</v>
          </cell>
          <cell r="L2280" t="str">
            <v>CHILLOGALLO AV CUSUBAMBA OE 4 147  RUMICHACA</v>
          </cell>
          <cell r="M2280" t="str">
            <v>1723947113</v>
          </cell>
          <cell r="N2280" t="str">
            <v>0962916251/0963931347</v>
          </cell>
          <cell r="O2280" t="str">
            <v/>
          </cell>
          <cell r="P2280" t="str">
            <v>QUITO</v>
          </cell>
          <cell r="Q2280" t="str">
            <v>QUITO</v>
          </cell>
          <cell r="R2280" t="str">
            <v>PICHINCHA</v>
          </cell>
          <cell r="U2280" t="str">
            <v>FLEXNETUIO_LOCAL</v>
          </cell>
          <cell r="V2280">
            <v>1</v>
          </cell>
          <cell r="W2280">
            <v>1</v>
          </cell>
          <cell r="X2280" t="str">
            <v>FLEXNET ECUADOR - FLEXTUENTI</v>
          </cell>
          <cell r="Y2280" t="str">
            <v>CALLE 28 DE JUNIO S/N Y GARCIA MORENO ENTRADA LLANO GRANDE</v>
          </cell>
        </row>
        <row r="2281">
          <cell r="A2281" t="str">
            <v>414699975</v>
          </cell>
          <cell r="B2281">
            <v>496525</v>
          </cell>
          <cell r="C2281" t="str">
            <v>414699975</v>
          </cell>
          <cell r="D2281" t="str">
            <v>FLEXTUENTI</v>
          </cell>
          <cell r="E2281" t="str">
            <v>DESPACHO</v>
          </cell>
          <cell r="F2281" t="str">
            <v>NORMAL</v>
          </cell>
          <cell r="G2281" t="str">
            <v>031080414699975</v>
          </cell>
          <cell r="H2281">
            <v>44939</v>
          </cell>
          <cell r="I2281" t="str">
            <v>ENTREGADO</v>
          </cell>
          <cell r="J2281">
            <v>44944</v>
          </cell>
          <cell r="K2281" t="str">
            <v>Neri del Cisne Carrion Ordonez</v>
          </cell>
          <cell r="L2281" t="str">
            <v>RIO  VERDE  CALLE IMBABURA  105  CATACOCHA</v>
          </cell>
          <cell r="M2281" t="str">
            <v>1102580543</v>
          </cell>
          <cell r="N2281" t="str">
            <v>0991805707/0992224512</v>
          </cell>
          <cell r="O2281" t="str">
            <v/>
          </cell>
          <cell r="P2281" t="str">
            <v>SANTO DOMINGO</v>
          </cell>
          <cell r="Q2281" t="str">
            <v>SANTO DOMINGO</v>
          </cell>
          <cell r="R2281" t="str">
            <v>SANTO DOMINGO DE LOS TSACHILAS</v>
          </cell>
          <cell r="T2281" t="str">
            <v>TRAMACO</v>
          </cell>
          <cell r="U2281" t="str">
            <v>FLEXNETUIO_PROVINCIA</v>
          </cell>
          <cell r="V2281">
            <v>1</v>
          </cell>
          <cell r="W2281">
            <v>1</v>
          </cell>
          <cell r="X2281" t="str">
            <v>FLEXNET ECUADOR - FLEXTUENTI</v>
          </cell>
          <cell r="Y2281" t="str">
            <v>CALLE 28 DE JUNIO S/N Y GARCIA MORENO ENTRADA LLANO GRANDE</v>
          </cell>
        </row>
        <row r="2282">
          <cell r="A2282" t="str">
            <v>414700016</v>
          </cell>
          <cell r="B2282">
            <v>496526</v>
          </cell>
          <cell r="C2282" t="str">
            <v>414700016</v>
          </cell>
          <cell r="D2282" t="str">
            <v>FLEXTUENTI</v>
          </cell>
          <cell r="E2282" t="str">
            <v>DESPACHO</v>
          </cell>
          <cell r="F2282" t="str">
            <v>NORMAL</v>
          </cell>
          <cell r="G2282" t="str">
            <v>FT79842</v>
          </cell>
          <cell r="H2282">
            <v>44939</v>
          </cell>
          <cell r="I2282" t="str">
            <v>ENTREGADO</v>
          </cell>
          <cell r="J2282">
            <v>44942</v>
          </cell>
          <cell r="K2282" t="str">
            <v>hirmis torrealba</v>
          </cell>
          <cell r="L2282" t="str">
            <v>LA CONCEPCION  AV EL INCA OE 1211 AV LA PRENSA</v>
          </cell>
          <cell r="M2282" t="str">
            <v>1759231127</v>
          </cell>
          <cell r="N2282" t="str">
            <v>0998615745/0987894749</v>
          </cell>
          <cell r="O2282" t="str">
            <v/>
          </cell>
          <cell r="P2282" t="str">
            <v>QUITO</v>
          </cell>
          <cell r="Q2282" t="str">
            <v>QUITO</v>
          </cell>
          <cell r="R2282" t="str">
            <v>PICHINCHA</v>
          </cell>
          <cell r="U2282" t="str">
            <v>FLEXNETUIO_LOCAL</v>
          </cell>
          <cell r="V2282">
            <v>1</v>
          </cell>
          <cell r="W2282">
            <v>1</v>
          </cell>
          <cell r="X2282" t="str">
            <v>FLEXNET ECUADOR - FLEXTUENTI</v>
          </cell>
          <cell r="Y2282" t="str">
            <v>CALLE 28 DE JUNIO S/N Y GARCIA MORENO ENTRADA LLANO GRANDE</v>
          </cell>
        </row>
        <row r="2283">
          <cell r="A2283" t="str">
            <v>414700025</v>
          </cell>
          <cell r="B2283">
            <v>496527</v>
          </cell>
          <cell r="C2283" t="str">
            <v>414700025</v>
          </cell>
          <cell r="D2283" t="str">
            <v>FLEXTUENTI</v>
          </cell>
          <cell r="E2283" t="str">
            <v>DESPACHO</v>
          </cell>
          <cell r="F2283" t="str">
            <v>DERIVADO PICK UP</v>
          </cell>
          <cell r="G2283" t="str">
            <v>031080414700025</v>
          </cell>
          <cell r="H2283">
            <v>44939</v>
          </cell>
          <cell r="I2283" t="str">
            <v>INCIDENCIA</v>
          </cell>
          <cell r="J2283">
            <v>44942</v>
          </cell>
          <cell r="K2283" t="str">
            <v>Dayana Vega</v>
          </cell>
          <cell r="L2283" t="str">
            <v>OFICINA TRAMACO EL CARMEN</v>
          </cell>
          <cell r="M2283" t="str">
            <v>0402071237</v>
          </cell>
          <cell r="N2283" t="str">
            <v>0963783282/0986533143</v>
          </cell>
          <cell r="O2283" t="str">
            <v/>
          </cell>
          <cell r="P2283" t="str">
            <v>EL CARMEN</v>
          </cell>
          <cell r="Q2283" t="str">
            <v>EL CARMEN</v>
          </cell>
          <cell r="R2283" t="str">
            <v>MANABI</v>
          </cell>
          <cell r="T2283" t="str">
            <v>TRAMACO</v>
          </cell>
          <cell r="U2283" t="str">
            <v>FLEXNETUIO_PROVINCIA</v>
          </cell>
          <cell r="V2283">
            <v>1</v>
          </cell>
          <cell r="W2283">
            <v>1</v>
          </cell>
          <cell r="X2283" t="str">
            <v>FLEXNET ECUADOR - FLEXTUENTI</v>
          </cell>
          <cell r="Y2283" t="str">
            <v>CALLE 28 DE JUNIO S/N Y GARCIA MORENO ENTRADA LLANO GRANDE</v>
          </cell>
        </row>
        <row r="2284">
          <cell r="A2284" t="str">
            <v>414700057</v>
          </cell>
          <cell r="B2284">
            <v>496528</v>
          </cell>
          <cell r="C2284" t="str">
            <v>414700057</v>
          </cell>
          <cell r="D2284" t="str">
            <v>FLEXTUENTI</v>
          </cell>
          <cell r="E2284" t="str">
            <v>DESPACHO</v>
          </cell>
          <cell r="F2284" t="str">
            <v>DERIVADO PICK UP</v>
          </cell>
          <cell r="G2284" t="str">
            <v>031080414700057</v>
          </cell>
          <cell r="H2284">
            <v>44939</v>
          </cell>
          <cell r="I2284" t="str">
            <v>ENTREGADO</v>
          </cell>
          <cell r="J2284">
            <v>44942</v>
          </cell>
          <cell r="K2284" t="str">
            <v>ALFONSO GABRIEL OLLAGUE ROMERO</v>
          </cell>
          <cell r="L2284" t="str">
            <v>OFICINA TRAMACO PORTETE</v>
          </cell>
          <cell r="M2284" t="str">
            <v>0921038089</v>
          </cell>
          <cell r="N2284" t="str">
            <v>0989638680/0997984134</v>
          </cell>
          <cell r="O2284" t="str">
            <v/>
          </cell>
          <cell r="P2284" t="str">
            <v>GUAYAQUIL</v>
          </cell>
          <cell r="Q2284" t="str">
            <v>GUAYAQUIL</v>
          </cell>
          <cell r="R2284" t="str">
            <v>GUAYAS</v>
          </cell>
          <cell r="T2284" t="str">
            <v>TRAMACO</v>
          </cell>
          <cell r="U2284" t="str">
            <v>FLEXNETUIO_GYE</v>
          </cell>
          <cell r="V2284">
            <v>1</v>
          </cell>
          <cell r="W2284">
            <v>1</v>
          </cell>
          <cell r="X2284" t="str">
            <v>FLEXNET ECUADOR - FLEXTUENTI</v>
          </cell>
          <cell r="Y2284" t="str">
            <v>CALLE 28 DE JUNIO S/N Y GARCIA MORENO ENTRADA LLANO GRANDE</v>
          </cell>
        </row>
        <row r="2285">
          <cell r="A2285" t="str">
            <v>414700068</v>
          </cell>
          <cell r="B2285">
            <v>496529</v>
          </cell>
          <cell r="C2285" t="str">
            <v>414700068</v>
          </cell>
          <cell r="D2285" t="str">
            <v>FLEXTUENTI</v>
          </cell>
          <cell r="E2285" t="str">
            <v>DESPACHO</v>
          </cell>
          <cell r="F2285" t="str">
            <v>NORMAL</v>
          </cell>
          <cell r="G2285" t="str">
            <v>FT79873</v>
          </cell>
          <cell r="H2285">
            <v>44939</v>
          </cell>
          <cell r="I2285" t="str">
            <v>ENTREGADO</v>
          </cell>
          <cell r="J2285">
            <v>44942</v>
          </cell>
          <cell r="K2285" t="str">
            <v>LEONARDO JESUS RAMOS CHAVEZ</v>
          </cell>
          <cell r="L2285" t="str">
            <v>ROCAFUERTE   GABRIEL JOSE DE LUQUE 628 AV 6 SE BOYACA</v>
          </cell>
          <cell r="M2285" t="str">
            <v>0954129318</v>
          </cell>
          <cell r="N2285" t="str">
            <v>0961309716/0997984134</v>
          </cell>
          <cell r="O2285" t="str">
            <v/>
          </cell>
          <cell r="P2285" t="str">
            <v>GUAYAQUIL</v>
          </cell>
          <cell r="Q2285" t="str">
            <v>GUAYAQUIL</v>
          </cell>
          <cell r="R2285" t="str">
            <v>GUAYAS</v>
          </cell>
          <cell r="T2285" t="str">
            <v>ITSACOURIER</v>
          </cell>
          <cell r="U2285" t="str">
            <v>FLEXNETUIO_GYE</v>
          </cell>
          <cell r="V2285">
            <v>1</v>
          </cell>
          <cell r="W2285">
            <v>1</v>
          </cell>
          <cell r="X2285" t="str">
            <v>FLEXNET ECUADOR - FLEXTUENTI</v>
          </cell>
          <cell r="Y2285" t="str">
            <v>CALLE 28 DE JUNIO S/N Y GARCIA MORENO ENTRADA LLANO GRANDE</v>
          </cell>
        </row>
        <row r="2286">
          <cell r="A2286" t="str">
            <v>414700885</v>
          </cell>
          <cell r="B2286">
            <v>496530</v>
          </cell>
          <cell r="C2286" t="str">
            <v>414700885</v>
          </cell>
          <cell r="D2286" t="str">
            <v>FLEXTUENTI</v>
          </cell>
          <cell r="E2286" t="str">
            <v>DESPACHO</v>
          </cell>
          <cell r="F2286" t="str">
            <v>NORMAL</v>
          </cell>
          <cell r="G2286" t="str">
            <v>FT79874</v>
          </cell>
          <cell r="H2286">
            <v>44939</v>
          </cell>
          <cell r="I2286" t="str">
            <v>ENTREGADO</v>
          </cell>
          <cell r="J2286">
            <v>44942</v>
          </cell>
          <cell r="K2286" t="str">
            <v>Alison Arteaga</v>
          </cell>
          <cell r="L2286" t="str">
            <v>TARQUI   AV  JOSE MARIA EGAS MZ R20 VILLA 7  7MA PEATONAL 3 NE</v>
          </cell>
          <cell r="M2286" t="str">
            <v>0943588665</v>
          </cell>
          <cell r="N2286" t="str">
            <v>0961853594/0964184647</v>
          </cell>
          <cell r="O2286" t="str">
            <v/>
          </cell>
          <cell r="P2286" t="str">
            <v>GUAYAQUIL</v>
          </cell>
          <cell r="Q2286" t="str">
            <v>GUAYAQUIL</v>
          </cell>
          <cell r="R2286" t="str">
            <v>GUAYAS</v>
          </cell>
          <cell r="T2286" t="str">
            <v>ITSACOURIER</v>
          </cell>
          <cell r="U2286" t="str">
            <v>FLEXNETUIO_GYE</v>
          </cell>
          <cell r="V2286">
            <v>1</v>
          </cell>
          <cell r="W2286">
            <v>1</v>
          </cell>
          <cell r="X2286" t="str">
            <v>FLEXNET ECUADOR - FLEXTUENTI</v>
          </cell>
          <cell r="Y2286" t="str">
            <v>CALLE 28 DE JUNIO S/N Y GARCIA MORENO ENTRADA LLANO GRANDE</v>
          </cell>
        </row>
        <row r="2287">
          <cell r="A2287" t="str">
            <v>414700926</v>
          </cell>
          <cell r="B2287">
            <v>496531</v>
          </cell>
          <cell r="C2287" t="str">
            <v>414700926</v>
          </cell>
          <cell r="D2287" t="str">
            <v>FLEXTUENTI</v>
          </cell>
          <cell r="E2287" t="str">
            <v>DESPACHO</v>
          </cell>
          <cell r="F2287" t="str">
            <v>NORMAL</v>
          </cell>
          <cell r="G2287" t="str">
            <v>FT79848</v>
          </cell>
          <cell r="H2287">
            <v>44939</v>
          </cell>
          <cell r="I2287" t="str">
            <v>ENTREGADO</v>
          </cell>
          <cell r="J2287">
            <v>44943</v>
          </cell>
          <cell r="K2287" t="str">
            <v>Jhon Lema</v>
          </cell>
          <cell r="L2287" t="str">
            <v>CARCELEN CALLE JAIME HURTADO GONZALES  LOTE 3  LIBORIO MADERA</v>
          </cell>
          <cell r="M2287" t="str">
            <v>1754277778</v>
          </cell>
          <cell r="N2287" t="str">
            <v>0983531872/0983531872</v>
          </cell>
          <cell r="O2287" t="str">
            <v/>
          </cell>
          <cell r="P2287" t="str">
            <v>QUITO</v>
          </cell>
          <cell r="Q2287" t="str">
            <v>QUITO</v>
          </cell>
          <cell r="R2287" t="str">
            <v>PICHINCHA</v>
          </cell>
          <cell r="T2287" t="str">
            <v>FLEXTRANS UIO</v>
          </cell>
          <cell r="U2287" t="str">
            <v>FLEXNETUIO_LOCAL</v>
          </cell>
          <cell r="V2287">
            <v>1</v>
          </cell>
          <cell r="W2287">
            <v>1</v>
          </cell>
          <cell r="X2287" t="str">
            <v>FLEXNET ECUADOR - FLEXTUENTI</v>
          </cell>
          <cell r="Y2287" t="str">
            <v>CALLE 28 DE JUNIO S/N Y GARCIA MORENO ENTRADA LLANO GRANDE</v>
          </cell>
        </row>
        <row r="2288">
          <cell r="A2288" t="str">
            <v>414700929</v>
          </cell>
          <cell r="B2288">
            <v>496532</v>
          </cell>
          <cell r="C2288" t="str">
            <v>414700929</v>
          </cell>
          <cell r="D2288" t="str">
            <v>FLEXTUENTI</v>
          </cell>
          <cell r="E2288" t="str">
            <v>DESPACHO</v>
          </cell>
          <cell r="F2288" t="str">
            <v>NORMAL</v>
          </cell>
          <cell r="G2288" t="str">
            <v>031080414700929</v>
          </cell>
          <cell r="H2288">
            <v>44939</v>
          </cell>
          <cell r="I2288" t="str">
            <v>ENTREGADO</v>
          </cell>
          <cell r="J2288">
            <v>44942</v>
          </cell>
          <cell r="K2288" t="str">
            <v>Belen Solorzano</v>
          </cell>
          <cell r="L2288" t="str">
            <v>LUZ DE AMERICA  VIA E25  SN  SN</v>
          </cell>
          <cell r="M2288" t="str">
            <v>1722567805</v>
          </cell>
          <cell r="N2288" t="str">
            <v>0979404414/0959131608</v>
          </cell>
          <cell r="O2288" t="str">
            <v/>
          </cell>
          <cell r="P2288" t="str">
            <v>SANTO DOMINGO</v>
          </cell>
          <cell r="Q2288" t="str">
            <v>SANTO DOMINGO</v>
          </cell>
          <cell r="R2288" t="str">
            <v>SANTO DOMINGO DE LOS TSACHILAS</v>
          </cell>
          <cell r="T2288" t="str">
            <v>TRAMACO</v>
          </cell>
          <cell r="U2288" t="str">
            <v>FLEXNETUIO_PROVINCIA</v>
          </cell>
          <cell r="V2288">
            <v>1</v>
          </cell>
          <cell r="W2288">
            <v>1</v>
          </cell>
          <cell r="X2288" t="str">
            <v>FLEXNET ECUADOR - FLEXTUENTI</v>
          </cell>
          <cell r="Y2288" t="str">
            <v>CALLE 28 DE JUNIO S/N Y GARCIA MORENO ENTRADA LLANO GRANDE</v>
          </cell>
        </row>
        <row r="2289">
          <cell r="A2289" t="str">
            <v>414701287</v>
          </cell>
          <cell r="B2289">
            <v>496533</v>
          </cell>
          <cell r="C2289" t="str">
            <v>414701287</v>
          </cell>
          <cell r="D2289" t="str">
            <v>FLEXTUENTI</v>
          </cell>
          <cell r="E2289" t="str">
            <v>DESPACHO</v>
          </cell>
          <cell r="F2289" t="str">
            <v>NORMAL</v>
          </cell>
          <cell r="G2289" t="str">
            <v>031080414701287</v>
          </cell>
          <cell r="H2289">
            <v>44939</v>
          </cell>
          <cell r="I2289" t="str">
            <v>INCIDENCIA</v>
          </cell>
          <cell r="J2289">
            <v>44944</v>
          </cell>
          <cell r="K2289" t="str">
            <v>Maria Jose Sanchez</v>
          </cell>
          <cell r="L2289" t="str">
            <v>24 DE MAYO  CALLE 24 SN  C Z</v>
          </cell>
          <cell r="M2289" t="str">
            <v>1206164830</v>
          </cell>
          <cell r="N2289" t="str">
            <v>0989725183/0985810675</v>
          </cell>
          <cell r="O2289" t="str">
            <v/>
          </cell>
          <cell r="P2289" t="str">
            <v>QUEVEDO</v>
          </cell>
          <cell r="Q2289" t="str">
            <v>QUEVEDO</v>
          </cell>
          <cell r="R2289" t="str">
            <v>LOS RIOS</v>
          </cell>
          <cell r="T2289" t="str">
            <v>TRAMACO</v>
          </cell>
          <cell r="U2289" t="str">
            <v>FLEXNETUIO_PROVINCIA</v>
          </cell>
          <cell r="V2289">
            <v>1</v>
          </cell>
          <cell r="W2289">
            <v>1</v>
          </cell>
          <cell r="X2289" t="str">
            <v>FLEXNET ECUADOR - FLEXTUENTI</v>
          </cell>
          <cell r="Y2289" t="str">
            <v>CALLE 28 DE JUNIO S/N Y GARCIA MORENO ENTRADA LLANO GRANDE</v>
          </cell>
        </row>
        <row r="2290">
          <cell r="A2290" t="str">
            <v>414701288</v>
          </cell>
          <cell r="B2290">
            <v>496534</v>
          </cell>
          <cell r="C2290" t="str">
            <v>414701288</v>
          </cell>
          <cell r="D2290" t="str">
            <v>FLEXTUENTI</v>
          </cell>
          <cell r="E2290" t="str">
            <v>DESPACHO</v>
          </cell>
          <cell r="F2290" t="str">
            <v>DERIVADO PICK UP</v>
          </cell>
          <cell r="G2290" t="str">
            <v>031080414701288</v>
          </cell>
          <cell r="H2290">
            <v>44939</v>
          </cell>
          <cell r="I2290" t="str">
            <v>INCIDENCIA</v>
          </cell>
          <cell r="J2290">
            <v>44944</v>
          </cell>
          <cell r="K2290" t="str">
            <v>Juan Menendez</v>
          </cell>
          <cell r="L2290" t="str">
            <v>OFICINA TRAMACO MANTA CENTRO DE DISTRIBUCION</v>
          </cell>
          <cell r="M2290" t="str">
            <v>1314684471</v>
          </cell>
          <cell r="N2290" t="str">
            <v>0991550068/0991550068</v>
          </cell>
          <cell r="O2290" t="str">
            <v/>
          </cell>
          <cell r="P2290" t="str">
            <v>MANTA</v>
          </cell>
          <cell r="Q2290" t="str">
            <v>MANTA</v>
          </cell>
          <cell r="R2290" t="str">
            <v>MANABI</v>
          </cell>
          <cell r="T2290" t="str">
            <v>TRAMACO</v>
          </cell>
          <cell r="U2290" t="str">
            <v>FLEXNETUIO_PROVINCIA</v>
          </cell>
          <cell r="V2290">
            <v>1</v>
          </cell>
          <cell r="W2290">
            <v>1</v>
          </cell>
          <cell r="X2290" t="str">
            <v>FLEXNET ECUADOR - FLEXTUENTI</v>
          </cell>
          <cell r="Y2290" t="str">
            <v>CALLE 28 DE JUNIO S/N Y GARCIA MORENO ENTRADA LLANO GRANDE</v>
          </cell>
        </row>
        <row r="2291">
          <cell r="A2291" t="str">
            <v>414701341</v>
          </cell>
          <cell r="B2291">
            <v>496535</v>
          </cell>
          <cell r="C2291" t="str">
            <v>414701341</v>
          </cell>
          <cell r="D2291" t="str">
            <v>FLEXTUENTI</v>
          </cell>
          <cell r="E2291" t="str">
            <v>DESPACHO</v>
          </cell>
          <cell r="F2291" t="str">
            <v>NORMAL</v>
          </cell>
          <cell r="G2291" t="str">
            <v>FT79841</v>
          </cell>
          <cell r="H2291">
            <v>44939</v>
          </cell>
          <cell r="I2291" t="str">
            <v>ENTREGADO</v>
          </cell>
          <cell r="J2291">
            <v>44942</v>
          </cell>
          <cell r="K2291" t="str">
            <v>Joselin Chulde</v>
          </cell>
          <cell r="L2291" t="str">
            <v>GUAMANI  CALLE S61E O CALLE EL PORVENIR  S61  SN O CALLE OE2B</v>
          </cell>
          <cell r="M2291" t="str">
            <v>1725404626</v>
          </cell>
          <cell r="N2291" t="str">
            <v>0987402114/0998502694</v>
          </cell>
          <cell r="O2291" t="str">
            <v/>
          </cell>
          <cell r="P2291" t="str">
            <v>QUITO</v>
          </cell>
          <cell r="Q2291" t="str">
            <v>QUITO</v>
          </cell>
          <cell r="R2291" t="str">
            <v>PICHINCHA</v>
          </cell>
          <cell r="U2291" t="str">
            <v>FLEXNETUIO_LOCAL</v>
          </cell>
          <cell r="V2291">
            <v>1</v>
          </cell>
          <cell r="W2291">
            <v>1</v>
          </cell>
          <cell r="X2291" t="str">
            <v>FLEXNET ECUADOR - FLEXTUENTI</v>
          </cell>
          <cell r="Y2291" t="str">
            <v>CALLE 28 DE JUNIO S/N Y GARCIA MORENO ENTRADA LLANO GRANDE</v>
          </cell>
        </row>
        <row r="2292">
          <cell r="A2292" t="str">
            <v>11688</v>
          </cell>
          <cell r="B2292">
            <v>496514</v>
          </cell>
          <cell r="C2292" t="str">
            <v>11688</v>
          </cell>
          <cell r="D2292" t="str">
            <v>MOVISTAR</v>
          </cell>
          <cell r="E2292" t="str">
            <v>RETIRO</v>
          </cell>
          <cell r="F2292" t="str">
            <v>NORMAL</v>
          </cell>
          <cell r="G2292" t="str">
            <v/>
          </cell>
          <cell r="H2292">
            <v>44939</v>
          </cell>
          <cell r="I2292" t="str">
            <v>EN_TRANSITO</v>
          </cell>
          <cell r="J2292">
            <v>44939</v>
          </cell>
          <cell r="K2292" t="str">
            <v>FLEXNET - LI</v>
          </cell>
          <cell r="L2292" t="str">
            <v>CALLE 28 DE JUNIO S/N Y GARCIA MORENO ENTRADA LLANO GRANDE</v>
          </cell>
          <cell r="M2292" t="str">
            <v/>
          </cell>
          <cell r="N2292" t="str">
            <v>0958799992</v>
          </cell>
          <cell r="O2292" t="str">
            <v>0958799992</v>
          </cell>
          <cell r="P2292" t="str">
            <v>QUITO</v>
          </cell>
          <cell r="Q2292" t="str">
            <v>QUITO</v>
          </cell>
          <cell r="R2292" t="str">
            <v>PICHINCHA</v>
          </cell>
          <cell r="T2292" t="str">
            <v>TRAMACO</v>
          </cell>
          <cell r="U2292" t="str">
            <v>FLEXNETUIO_PROVINCIA</v>
          </cell>
          <cell r="V2292">
            <v>0</v>
          </cell>
          <cell r="W2292">
            <v>1</v>
          </cell>
          <cell r="X2292" t="str">
            <v>JOSE MACIAS</v>
          </cell>
          <cell r="Y2292" t="str">
            <v>Av. America y Jorge Washington local 16 y 17 Planta Baja</v>
          </cell>
        </row>
        <row r="2293">
          <cell r="A2293" t="str">
            <v>11689</v>
          </cell>
          <cell r="B2293">
            <v>496515</v>
          </cell>
          <cell r="C2293" t="str">
            <v>11689</v>
          </cell>
          <cell r="D2293" t="str">
            <v>MOVISTAR</v>
          </cell>
          <cell r="E2293" t="str">
            <v>RETIRO</v>
          </cell>
          <cell r="F2293" t="str">
            <v>NORMAL</v>
          </cell>
          <cell r="G2293" t="str">
            <v/>
          </cell>
          <cell r="H2293">
            <v>44939</v>
          </cell>
          <cell r="I2293" t="str">
            <v>EN_TRANSITO</v>
          </cell>
          <cell r="J2293">
            <v>44939</v>
          </cell>
          <cell r="K2293" t="str">
            <v>FLEXNET - LI</v>
          </cell>
          <cell r="L2293" t="str">
            <v>CALLE 28 DE JUNIO S/N Y GARCIA MORENO ENTRADA LLANO GRANDE</v>
          </cell>
          <cell r="M2293" t="str">
            <v/>
          </cell>
          <cell r="N2293" t="str">
            <v>0979594076</v>
          </cell>
          <cell r="O2293" t="str">
            <v>0979594076</v>
          </cell>
          <cell r="P2293" t="str">
            <v>QUITO</v>
          </cell>
          <cell r="Q2293" t="str">
            <v>QUITO</v>
          </cell>
          <cell r="R2293" t="str">
            <v>PICHINCHA</v>
          </cell>
          <cell r="T2293" t="str">
            <v>TRAMACO</v>
          </cell>
          <cell r="U2293" t="str">
            <v>FLEXNETUIO_PROVINCIA</v>
          </cell>
          <cell r="V2293">
            <v>0</v>
          </cell>
          <cell r="W2293">
            <v>1</v>
          </cell>
          <cell r="X2293" t="str">
            <v>MADELIN VELEZ</v>
          </cell>
          <cell r="Y2293" t="str">
            <v>El Carmen, Abdon Calderon y Av. Chone frente a Japon Motos, Diagonal al Banco Pichincha a lado de farmacia Sana Sana</v>
          </cell>
        </row>
        <row r="2294">
          <cell r="A2294" t="str">
            <v>11691</v>
          </cell>
          <cell r="B2294">
            <v>496516</v>
          </cell>
          <cell r="C2294" t="str">
            <v>11691</v>
          </cell>
          <cell r="D2294" t="str">
            <v>MOVISTAR</v>
          </cell>
          <cell r="E2294" t="str">
            <v>RETIRO</v>
          </cell>
          <cell r="F2294" t="str">
            <v>NORMAL</v>
          </cell>
          <cell r="G2294" t="str">
            <v/>
          </cell>
          <cell r="H2294">
            <v>44939</v>
          </cell>
          <cell r="I2294" t="str">
            <v>EN_TRANSITO</v>
          </cell>
          <cell r="J2294">
            <v>44939</v>
          </cell>
          <cell r="K2294" t="str">
            <v>FLEXNET - LI</v>
          </cell>
          <cell r="L2294" t="str">
            <v>CALLE 28 DE JUNIO S/N Y GARCIA MORENO ENTRADA LLANO GRANDE</v>
          </cell>
          <cell r="M2294" t="str">
            <v/>
          </cell>
          <cell r="N2294" t="str">
            <v>0999708902</v>
          </cell>
          <cell r="O2294" t="str">
            <v>0999708902</v>
          </cell>
          <cell r="P2294" t="str">
            <v>QUITO</v>
          </cell>
          <cell r="Q2294" t="str">
            <v>QUITO</v>
          </cell>
          <cell r="R2294" t="str">
            <v>PICHINCHA</v>
          </cell>
          <cell r="T2294" t="str">
            <v>TRAMACO</v>
          </cell>
          <cell r="U2294" t="str">
            <v>FLEXNETUIO_LOCAL</v>
          </cell>
          <cell r="V2294">
            <v>0</v>
          </cell>
          <cell r="W2294">
            <v>1</v>
          </cell>
          <cell r="X2294" t="str">
            <v>Patricio Valarezo</v>
          </cell>
          <cell r="Y2294" t="str">
            <v>CENTRO COMERCIAL QUICENTRO SUR (PLANTA BAJA)</v>
          </cell>
        </row>
        <row r="2295">
          <cell r="A2295" t="str">
            <v>11692</v>
          </cell>
          <cell r="B2295">
            <v>496517</v>
          </cell>
          <cell r="C2295" t="str">
            <v>11692</v>
          </cell>
          <cell r="D2295" t="str">
            <v>MOVISTAR</v>
          </cell>
          <cell r="E2295" t="str">
            <v>RETIRO</v>
          </cell>
          <cell r="F2295" t="str">
            <v>NORMAL</v>
          </cell>
          <cell r="G2295" t="str">
            <v/>
          </cell>
          <cell r="H2295">
            <v>44939</v>
          </cell>
          <cell r="I2295" t="str">
            <v>ENTREGADO</v>
          </cell>
          <cell r="J2295">
            <v>44942</v>
          </cell>
          <cell r="K2295" t="str">
            <v>FLEXNET - LI</v>
          </cell>
          <cell r="L2295" t="str">
            <v>CALLE 28 DE JUNIO S/N Y GARCIA MORENO ENTRADA LLANO GRANDE</v>
          </cell>
          <cell r="M2295" t="str">
            <v/>
          </cell>
          <cell r="N2295" t="str">
            <v>963000279</v>
          </cell>
          <cell r="O2295" t="str">
            <v>963000279</v>
          </cell>
          <cell r="P2295" t="str">
            <v>QUITO</v>
          </cell>
          <cell r="Q2295" t="str">
            <v>QUITO</v>
          </cell>
          <cell r="R2295" t="str">
            <v>PICHINCHA</v>
          </cell>
          <cell r="U2295" t="str">
            <v>FLEXNETUIO_LOCAL</v>
          </cell>
          <cell r="V2295">
            <v>0</v>
          </cell>
          <cell r="W2295">
            <v>1</v>
          </cell>
          <cell r="X2295" t="str">
            <v xml:space="preserve">DAYANA ABRAJAN </v>
          </cell>
          <cell r="Y2295" t="str">
            <v>Antonio Flor N74-105 y Joaquin Mancheno Carcelen Industrial, Quito </v>
          </cell>
        </row>
        <row r="2296">
          <cell r="A2296" t="str">
            <v>11693</v>
          </cell>
          <cell r="B2296">
            <v>496518</v>
          </cell>
          <cell r="C2296" t="str">
            <v>11693</v>
          </cell>
          <cell r="D2296" t="str">
            <v>MOVISTAR</v>
          </cell>
          <cell r="E2296" t="str">
            <v>RETIRO</v>
          </cell>
          <cell r="F2296" t="str">
            <v>NORMAL</v>
          </cell>
          <cell r="G2296" t="str">
            <v/>
          </cell>
          <cell r="H2296">
            <v>44939</v>
          </cell>
          <cell r="I2296" t="str">
            <v>EN_TRANSITO</v>
          </cell>
          <cell r="J2296">
            <v>44939</v>
          </cell>
          <cell r="K2296" t="str">
            <v>FLEXNET - LI</v>
          </cell>
          <cell r="L2296" t="str">
            <v>CALLE 28 DE JUNIO S/N Y GARCIA MORENO ENTRADA LLANO GRANDE</v>
          </cell>
          <cell r="M2296" t="str">
            <v/>
          </cell>
          <cell r="N2296" t="str">
            <v>992954906</v>
          </cell>
          <cell r="O2296" t="str">
            <v>992954906</v>
          </cell>
          <cell r="P2296" t="str">
            <v>QUITO</v>
          </cell>
          <cell r="Q2296" t="str">
            <v>QUITO</v>
          </cell>
          <cell r="R2296" t="str">
            <v>PICHINCHA</v>
          </cell>
          <cell r="T2296" t="str">
            <v>TRAMACO</v>
          </cell>
          <cell r="U2296" t="str">
            <v>FLEXNETUIO_LOCAL</v>
          </cell>
          <cell r="V2296">
            <v>0</v>
          </cell>
          <cell r="W2296">
            <v>1</v>
          </cell>
          <cell r="X2296" t="str">
            <v xml:space="preserve">JACOB CRUZ </v>
          </cell>
          <cell r="Y2296" t="str">
            <v>AV 6 DE DICIEMBRE Y TOMAS DE BERLANGA CC RIOCENTRO 6 DE DICIEMBRE</v>
          </cell>
        </row>
        <row r="2297">
          <cell r="A2297" t="str">
            <v>1703163095</v>
          </cell>
          <cell r="B2297">
            <v>496511</v>
          </cell>
          <cell r="C2297" t="str">
            <v>1703163095</v>
          </cell>
          <cell r="D2297" t="str">
            <v>CONECEL</v>
          </cell>
          <cell r="E2297" t="str">
            <v>DESPACHO</v>
          </cell>
          <cell r="F2297" t="str">
            <v>NORMAL</v>
          </cell>
          <cell r="G2297" t="str">
            <v>EC6451</v>
          </cell>
          <cell r="H2297">
            <v>44939</v>
          </cell>
          <cell r="I2297" t="str">
            <v>ENTREGADO</v>
          </cell>
          <cell r="J2297">
            <v>44942</v>
          </cell>
          <cell r="K2297" t="str">
            <v>NARVAEZ VILLAFUERTE LUIS GONZALO</v>
          </cell>
          <cell r="L2297" t="str">
            <v>JUAN ALZURO N52-110 Y JOSE BARREIRO CASA 1 PISO CON CERRAMIENTO DE PIEDRA Y LADRILLO REF A MEDIA CUADRA DE Parque Julio Matovelle</v>
          </cell>
          <cell r="M2297" t="str">
            <v>1703163095</v>
          </cell>
          <cell r="N2297" t="str">
            <v>NO</v>
          </cell>
          <cell r="O2297" t="str">
            <v/>
          </cell>
          <cell r="P2297" t="str">
            <v>QUITO</v>
          </cell>
          <cell r="Q2297" t="str">
            <v>QUITO</v>
          </cell>
          <cell r="R2297" t="str">
            <v>PICHINCHA</v>
          </cell>
          <cell r="T2297" t="str">
            <v>EXPRESSCON</v>
          </cell>
          <cell r="U2297" t="str">
            <v>FLEXNETUIO_LOCAL</v>
          </cell>
          <cell r="V2297">
            <v>1</v>
          </cell>
          <cell r="W2297">
            <v>1</v>
          </cell>
          <cell r="X2297" t="str">
            <v>FLEXNET</v>
          </cell>
          <cell r="Y2297" t="str">
            <v>FLEX NET CALLE 28 DE JUNIO S/N Y GARCIA MORENO ENTRADA LLANO GRANDE</v>
          </cell>
        </row>
        <row r="2298">
          <cell r="A2298" t="str">
            <v>1752283851</v>
          </cell>
          <cell r="B2298">
            <v>496512</v>
          </cell>
          <cell r="C2298" t="str">
            <v>1752283851</v>
          </cell>
          <cell r="D2298" t="str">
            <v>CONECEL</v>
          </cell>
          <cell r="E2298" t="str">
            <v>DESPACHO</v>
          </cell>
          <cell r="F2298" t="str">
            <v>NORMAL</v>
          </cell>
          <cell r="G2298" t="str">
            <v>EC6452</v>
          </cell>
          <cell r="H2298">
            <v>44939</v>
          </cell>
          <cell r="I2298" t="str">
            <v>ENTREGADO</v>
          </cell>
          <cell r="J2298">
            <v>44942</v>
          </cell>
          <cell r="K2298" t="str">
            <v>TAIPE COQUE GUSTAVO ALEXANDER</v>
          </cell>
          <cell r="L2298" t="str">
            <v>AV. DE LA PRESA Y CALLE ENDARA COOP INTERANDINA REF: POR LA PRADA DEL METRO LA CONCEPCION</v>
          </cell>
          <cell r="M2298" t="str">
            <v>1752283851</v>
          </cell>
          <cell r="N2298" t="str">
            <v>NO</v>
          </cell>
          <cell r="O2298" t="str">
            <v/>
          </cell>
          <cell r="P2298" t="str">
            <v>QUITO</v>
          </cell>
          <cell r="Q2298" t="str">
            <v>QUITO</v>
          </cell>
          <cell r="R2298" t="str">
            <v>PICHINCHA</v>
          </cell>
          <cell r="T2298" t="str">
            <v>EXPRESSCON</v>
          </cell>
          <cell r="U2298" t="str">
            <v>FLEXNETUIO_LOCAL</v>
          </cell>
          <cell r="V2298">
            <v>1</v>
          </cell>
          <cell r="W2298">
            <v>1</v>
          </cell>
          <cell r="X2298" t="str">
            <v>FLEXNET</v>
          </cell>
          <cell r="Y2298" t="str">
            <v>FLEX NET CALLE 28 DE JUNIO S/N Y GARCIA MORENO ENTRADA LLANO GRANDE</v>
          </cell>
        </row>
        <row r="2299">
          <cell r="A2299" t="str">
            <v>20003067492365</v>
          </cell>
          <cell r="B2299">
            <v>496513</v>
          </cell>
          <cell r="C2299" t="str">
            <v>20003067492365</v>
          </cell>
          <cell r="D2299" t="str">
            <v>CONECEL</v>
          </cell>
          <cell r="E2299" t="str">
            <v>DESPACHO</v>
          </cell>
          <cell r="F2299" t="str">
            <v>NORMAL</v>
          </cell>
          <cell r="G2299" t="str">
            <v>FTS46639</v>
          </cell>
          <cell r="H2299">
            <v>44939</v>
          </cell>
          <cell r="I2299" t="str">
            <v>ENTREGADO</v>
          </cell>
          <cell r="J2299">
            <v>44942</v>
          </cell>
          <cell r="K2299" t="str">
            <v>LEMA CHICAIZA EVELYN MAGALY</v>
          </cell>
          <cell r="L2299" t="str">
            <v>CDLA HOSPITALARIA 2DA ETAPA CALLE ISDRAEL ARSE Y LEMA DAMIAN N9G CASA 3 PIS CL AMARILLO REF A 2 CASA DE TIENDA CARMITA</v>
          </cell>
          <cell r="M2299" t="str">
            <v>1717822603</v>
          </cell>
          <cell r="N2299" t="str">
            <v>SI</v>
          </cell>
          <cell r="O2299" t="str">
            <v/>
          </cell>
          <cell r="P2299" t="str">
            <v>QUITO</v>
          </cell>
          <cell r="Q2299" t="str">
            <v>QUITO</v>
          </cell>
          <cell r="R2299" t="str">
            <v>PICHINCHA</v>
          </cell>
          <cell r="T2299" t="str">
            <v>TRANSERVISS</v>
          </cell>
          <cell r="U2299" t="str">
            <v>FLEXNETUIO_LOCAL</v>
          </cell>
          <cell r="V2299">
            <v>1</v>
          </cell>
          <cell r="W2299">
            <v>1</v>
          </cell>
          <cell r="X2299" t="str">
            <v>FLEXNET</v>
          </cell>
          <cell r="Y2299" t="str">
            <v>FLEX NET CALLE 28 DE JUNIO S/N Y GARCIA MORENO ENTRADA LLANO GRANDE</v>
          </cell>
        </row>
        <row r="2300">
          <cell r="A2300" t="str">
            <v>FACT_2023_15</v>
          </cell>
          <cell r="B2300">
            <v>496510</v>
          </cell>
          <cell r="C2300" t="str">
            <v>FACT_2023_15</v>
          </cell>
          <cell r="D2300" t="str">
            <v>FACTOR</v>
          </cell>
          <cell r="E2300" t="str">
            <v>DESPACHO</v>
          </cell>
          <cell r="F2300" t="str">
            <v>NORMAL</v>
          </cell>
          <cell r="G2300" t="str">
            <v>FT79820</v>
          </cell>
          <cell r="H2300">
            <v>44939</v>
          </cell>
          <cell r="I2300" t="str">
            <v>ENTREGADO</v>
          </cell>
          <cell r="J2300">
            <v>44942</v>
          </cell>
          <cell r="K2300" t="str">
            <v>ASSA CUMBAYA</v>
          </cell>
          <cell r="L2300" t="str">
            <v>AV. INTEROCEANICA Y PASAJE EONIDAS PLAZ</v>
          </cell>
          <cell r="M2300" t="str">
            <v>1790978303001</v>
          </cell>
          <cell r="P2300" t="str">
            <v>170902</v>
          </cell>
          <cell r="Q2300" t="str">
            <v>QUITO</v>
          </cell>
          <cell r="R2300" t="str">
            <v>PICHINCHA</v>
          </cell>
          <cell r="S2300" t="str">
            <v>TUMBACO</v>
          </cell>
          <cell r="T2300" t="str">
            <v>FLEXTRANS UIO</v>
          </cell>
          <cell r="U2300" t="str">
            <v>FLEXNETUIO_LOCAL</v>
          </cell>
          <cell r="V2300">
            <v>1</v>
          </cell>
          <cell r="W2300">
            <v>8.6</v>
          </cell>
          <cell r="X2300" t="str">
            <v>FLEXNET DEL ECUADOR</v>
          </cell>
          <cell r="Y2300" t="str">
            <v xml:space="preserve">CALLE 28 DE JUNIO S/N Y GARCIA MORENO </v>
          </cell>
        </row>
        <row r="2301">
          <cell r="A2301" t="str">
            <v>FACT_2023_19</v>
          </cell>
          <cell r="B2301">
            <v>496504</v>
          </cell>
          <cell r="C2301" t="str">
            <v>FACT_2023_19</v>
          </cell>
          <cell r="D2301" t="str">
            <v>FACTOR</v>
          </cell>
          <cell r="E2301" t="str">
            <v>DESPACHO</v>
          </cell>
          <cell r="F2301" t="str">
            <v>NORMAL</v>
          </cell>
          <cell r="G2301" t="str">
            <v>FT79822</v>
          </cell>
          <cell r="H2301">
            <v>44939</v>
          </cell>
          <cell r="I2301" t="str">
            <v>ENTREGADO</v>
          </cell>
          <cell r="J2301">
            <v>44942</v>
          </cell>
          <cell r="K2301" t="str">
            <v>E MAULME</v>
          </cell>
          <cell r="L2301" t="str">
            <v>AV DE LAS AMERICAS 795 Y CALLE 13 A FRENTE A LA</v>
          </cell>
          <cell r="M2301" t="str">
            <v>1792923204001</v>
          </cell>
          <cell r="P2301" t="str">
            <v>090505</v>
          </cell>
          <cell r="Q2301" t="str">
            <v>GUAYAQUIL</v>
          </cell>
          <cell r="R2301" t="str">
            <v>GUAYAS</v>
          </cell>
          <cell r="S2301" t="str">
            <v>GUAYAQUIL</v>
          </cell>
          <cell r="T2301" t="str">
            <v>CARGO UNION</v>
          </cell>
          <cell r="U2301" t="str">
            <v>FLEXNETUIO_GYE</v>
          </cell>
          <cell r="V2301">
            <v>1</v>
          </cell>
          <cell r="W2301">
            <v>1</v>
          </cell>
          <cell r="X2301" t="str">
            <v>FLEXNET DEL ECUADOR</v>
          </cell>
          <cell r="Y2301" t="str">
            <v xml:space="preserve">CALLE 28 DE JUNIO S/N Y GARCIA MORENO </v>
          </cell>
        </row>
        <row r="2302">
          <cell r="A2302" t="str">
            <v>FACT_2023_21</v>
          </cell>
          <cell r="B2302">
            <v>496505</v>
          </cell>
          <cell r="C2302" t="str">
            <v>FACT_2023_21</v>
          </cell>
          <cell r="D2302" t="str">
            <v>FACTOR</v>
          </cell>
          <cell r="E2302" t="str">
            <v>DESPACHO</v>
          </cell>
          <cell r="F2302" t="str">
            <v>NORMAL</v>
          </cell>
          <cell r="G2302" t="str">
            <v>031002004180160</v>
          </cell>
          <cell r="H2302">
            <v>44939</v>
          </cell>
          <cell r="I2302" t="str">
            <v>ENTREGADO</v>
          </cell>
          <cell r="J2302">
            <v>44942</v>
          </cell>
          <cell r="K2302" t="str">
            <v>PROAUTO LOJA</v>
          </cell>
          <cell r="L2302" t="str">
            <v>AV. ISIDRO AYORA Y JUAN JOSE FLORES</v>
          </cell>
          <cell r="M2302" t="str">
            <v>1792885620001_3</v>
          </cell>
          <cell r="P2302" t="str">
            <v>110105</v>
          </cell>
          <cell r="Q2302" t="str">
            <v>LOJA</v>
          </cell>
          <cell r="R2302" t="str">
            <v>LOJA</v>
          </cell>
          <cell r="S2302" t="str">
            <v>LOJA</v>
          </cell>
          <cell r="T2302" t="str">
            <v>TRAMACO</v>
          </cell>
          <cell r="U2302" t="str">
            <v>FLEXNETUIO_PROVINCIA</v>
          </cell>
          <cell r="V2302">
            <v>3</v>
          </cell>
          <cell r="W2302">
            <v>25.5</v>
          </cell>
          <cell r="X2302" t="str">
            <v>FLEXNET DEL ECUADOR</v>
          </cell>
          <cell r="Y2302" t="str">
            <v xml:space="preserve">CALLE 28 DE JUNIO S/N Y GARCIA MORENO </v>
          </cell>
        </row>
        <row r="2303">
          <cell r="A2303" t="str">
            <v>FACT_2023_20</v>
          </cell>
          <cell r="B2303">
            <v>496506</v>
          </cell>
          <cell r="C2303" t="str">
            <v>FACT_2023_20</v>
          </cell>
          <cell r="D2303" t="str">
            <v>FACTOR</v>
          </cell>
          <cell r="E2303" t="str">
            <v>DESPACHO</v>
          </cell>
          <cell r="F2303" t="str">
            <v>NORMAL</v>
          </cell>
          <cell r="G2303" t="str">
            <v>IC4697</v>
          </cell>
          <cell r="H2303">
            <v>44939</v>
          </cell>
          <cell r="I2303" t="str">
            <v>ENTREGADO</v>
          </cell>
          <cell r="J2303">
            <v>44942</v>
          </cell>
          <cell r="K2303" t="str">
            <v>PROAUTO CUENCA</v>
          </cell>
          <cell r="L2303" t="str">
            <v>AV. GIL RAMIREZ DAVALOS Y TURUHUAYCO ESQ</v>
          </cell>
          <cell r="M2303" t="str">
            <v>1792885620001_2</v>
          </cell>
          <cell r="P2303" t="str">
            <v>010103</v>
          </cell>
          <cell r="Q2303" t="str">
            <v>CUENCA</v>
          </cell>
          <cell r="R2303" t="str">
            <v>AZUAY</v>
          </cell>
          <cell r="S2303" t="str">
            <v>CUENCA</v>
          </cell>
          <cell r="T2303" t="str">
            <v>ITSACOURIER</v>
          </cell>
          <cell r="U2303" t="str">
            <v>FLEXNETUIO_PROVINCIA</v>
          </cell>
          <cell r="V2303">
            <v>6</v>
          </cell>
          <cell r="W2303">
            <v>34.1</v>
          </cell>
          <cell r="X2303" t="str">
            <v>FLEXNET DEL ECUADOR</v>
          </cell>
          <cell r="Y2303" t="str">
            <v xml:space="preserve">CALLE 28 DE JUNIO S/N Y GARCIA MORENO </v>
          </cell>
        </row>
        <row r="2304">
          <cell r="A2304" t="str">
            <v>FACT_2023_16</v>
          </cell>
          <cell r="B2304">
            <v>496507</v>
          </cell>
          <cell r="C2304" t="str">
            <v>FACT_2023_16</v>
          </cell>
          <cell r="D2304" t="str">
            <v>FACTOR</v>
          </cell>
          <cell r="E2304" t="str">
            <v>DESPACHO</v>
          </cell>
          <cell r="F2304" t="str">
            <v>NORMAL</v>
          </cell>
          <cell r="G2304" t="str">
            <v>031002004180159</v>
          </cell>
          <cell r="H2304">
            <v>44939</v>
          </cell>
          <cell r="I2304" t="str">
            <v>ENTREGADO</v>
          </cell>
          <cell r="J2304">
            <v>44940</v>
          </cell>
          <cell r="K2304" t="str">
            <v>AUTOELITE</v>
          </cell>
          <cell r="L2304" t="str">
            <v>AV. CEVALLOS Y FILOMENTOR CUESTA ? VEHYSA</v>
          </cell>
          <cell r="M2304" t="str">
            <v>1891781837001-7</v>
          </cell>
          <cell r="P2304" t="str">
            <v>180104</v>
          </cell>
          <cell r="Q2304" t="str">
            <v>AMBATO</v>
          </cell>
          <cell r="R2304" t="str">
            <v>TUNGURAHUA</v>
          </cell>
          <cell r="S2304" t="str">
            <v>AMBATO</v>
          </cell>
          <cell r="T2304" t="str">
            <v>TRAMACO</v>
          </cell>
          <cell r="U2304" t="str">
            <v>FLEXNETUIO_PROVINCIA</v>
          </cell>
          <cell r="V2304">
            <v>4</v>
          </cell>
          <cell r="W2304">
            <v>24.9</v>
          </cell>
          <cell r="X2304" t="str">
            <v>FLEXNET DEL ECUADOR</v>
          </cell>
          <cell r="Y2304" t="str">
            <v xml:space="preserve">CALLE 28 DE JUNIO S/N Y GARCIA MORENO </v>
          </cell>
        </row>
        <row r="2305">
          <cell r="A2305" t="str">
            <v>FACT_2023_18</v>
          </cell>
          <cell r="B2305">
            <v>496508</v>
          </cell>
          <cell r="C2305" t="str">
            <v>FACT_2023_18</v>
          </cell>
          <cell r="D2305" t="str">
            <v>FACTOR</v>
          </cell>
          <cell r="E2305" t="str">
            <v>DESPACHO</v>
          </cell>
          <cell r="F2305" t="str">
            <v>NORMAL</v>
          </cell>
          <cell r="G2305" t="str">
            <v>031002004180161</v>
          </cell>
          <cell r="H2305">
            <v>44939</v>
          </cell>
          <cell r="I2305" t="str">
            <v>ENTREGADO</v>
          </cell>
          <cell r="J2305">
            <v>44942</v>
          </cell>
          <cell r="K2305" t="str">
            <v>AUTOFACTOR LOJA MIRASOL</v>
          </cell>
          <cell r="L2305" t="str">
            <v>AV. SALVADOR BUSTAMANTE CELI Y NEW YORK</v>
          </cell>
          <cell r="M2305" t="str">
            <v>1792885620001_3</v>
          </cell>
          <cell r="P2305" t="str">
            <v>110105</v>
          </cell>
          <cell r="Q2305" t="str">
            <v>LOJA</v>
          </cell>
          <cell r="R2305" t="str">
            <v>LOJA</v>
          </cell>
          <cell r="S2305" t="str">
            <v>LOJA</v>
          </cell>
          <cell r="T2305" t="str">
            <v>TRAMACO</v>
          </cell>
          <cell r="U2305" t="str">
            <v>FLEXNETUIO_PROVINCIA</v>
          </cell>
          <cell r="V2305">
            <v>2</v>
          </cell>
          <cell r="W2305">
            <v>4.7</v>
          </cell>
          <cell r="X2305" t="str">
            <v>FLEXNET DEL ECUADOR</v>
          </cell>
          <cell r="Y2305" t="str">
            <v xml:space="preserve">CALLE 28 DE JUNIO S/N Y GARCIA MORENO </v>
          </cell>
        </row>
        <row r="2306">
          <cell r="A2306" t="str">
            <v>FACT_2023_17</v>
          </cell>
          <cell r="B2306">
            <v>496509</v>
          </cell>
          <cell r="C2306" t="str">
            <v>FACT_2023_17</v>
          </cell>
          <cell r="D2306" t="str">
            <v>FACTOR</v>
          </cell>
          <cell r="E2306" t="str">
            <v>DESPACHO</v>
          </cell>
          <cell r="F2306" t="str">
            <v>NORMAL</v>
          </cell>
          <cell r="G2306" t="str">
            <v>FT79821</v>
          </cell>
          <cell r="H2306">
            <v>44939</v>
          </cell>
          <cell r="I2306" t="str">
            <v>ENTREGADO</v>
          </cell>
          <cell r="J2306">
            <v>44942</v>
          </cell>
          <cell r="K2306" t="str">
            <v>AUTOFACTOR GRANADOS</v>
          </cell>
          <cell r="L2306" t="str">
            <v>AV. ELOY ALFARO Y GRANADOS</v>
          </cell>
          <cell r="M2306" t="str">
            <v>1792923204001</v>
          </cell>
          <cell r="P2306" t="str">
            <v>170503</v>
          </cell>
          <cell r="Q2306" t="str">
            <v>QUITO</v>
          </cell>
          <cell r="R2306" t="str">
            <v>PICHINCHA</v>
          </cell>
          <cell r="S2306" t="str">
            <v>QUITO</v>
          </cell>
          <cell r="T2306" t="str">
            <v>FLEXTRANS UIO</v>
          </cell>
          <cell r="U2306" t="str">
            <v>FLEXNETUIO_LOCAL</v>
          </cell>
          <cell r="V2306">
            <v>1</v>
          </cell>
          <cell r="W2306">
            <v>6.8</v>
          </cell>
          <cell r="X2306" t="str">
            <v>FLEXNET DEL ECUADOR</v>
          </cell>
          <cell r="Y2306" t="str">
            <v xml:space="preserve">CALLE 28 DE JUNIO S/N Y GARCIA MORENO </v>
          </cell>
        </row>
        <row r="2307">
          <cell r="A2307" t="str">
            <v>2023-00510</v>
          </cell>
          <cell r="B2307">
            <v>496492</v>
          </cell>
          <cell r="C2307" t="str">
            <v>2023-00510</v>
          </cell>
          <cell r="D2307" t="str">
            <v>MOVISTAR</v>
          </cell>
          <cell r="E2307" t="str">
            <v>DESPACHO</v>
          </cell>
          <cell r="F2307" t="str">
            <v>NORMAL</v>
          </cell>
          <cell r="G2307" t="str">
            <v>031080202300510</v>
          </cell>
          <cell r="H2307">
            <v>44939</v>
          </cell>
          <cell r="I2307" t="str">
            <v>ENTREGADO</v>
          </cell>
          <cell r="J2307">
            <v>44940</v>
          </cell>
          <cell r="K2307" t="str">
            <v>CAVS SAN MARINO_CARLOS FRANCO_ERIKA GOMEZ_IAN RIVERA</v>
          </cell>
          <cell r="L2307" t="str">
            <v>AV FRANCISCO DE ORELLANA SN Y AV PLAZA DANIN</v>
          </cell>
          <cell r="M2307" t="str">
            <v>0</v>
          </cell>
          <cell r="N2307" t="str">
            <v>0925614026_0918395781_0920349156</v>
          </cell>
          <cell r="O2307" t="str">
            <v/>
          </cell>
          <cell r="P2307" t="str">
            <v>GUAYAQUIL</v>
          </cell>
          <cell r="Q2307" t="str">
            <v>GUAYAQUIL</v>
          </cell>
          <cell r="R2307" t="str">
            <v>GUAYAS</v>
          </cell>
          <cell r="T2307" t="str">
            <v>TRAMACO</v>
          </cell>
          <cell r="U2307" t="str">
            <v>FLEXNETUIO_GYE</v>
          </cell>
          <cell r="V2307">
            <v>1</v>
          </cell>
          <cell r="W2307">
            <v>1</v>
          </cell>
          <cell r="X2307" t="str">
            <v>FLEXNET ECUADOR - MOVISTAR</v>
          </cell>
          <cell r="Y2307" t="str">
            <v>CALLE 28 DE JUNIO S/N Y GARCIA MORENO ENTRADA LLANO GRANDE</v>
          </cell>
        </row>
        <row r="2308">
          <cell r="A2308" t="str">
            <v>2023-00511</v>
          </cell>
          <cell r="B2308">
            <v>496493</v>
          </cell>
          <cell r="C2308" t="str">
            <v>2023-00511</v>
          </cell>
          <cell r="D2308" t="str">
            <v>MOVISTAR</v>
          </cell>
          <cell r="E2308" t="str">
            <v>DESPACHO</v>
          </cell>
          <cell r="F2308" t="str">
            <v>NORMAL</v>
          </cell>
          <cell r="G2308" t="str">
            <v>FT79882</v>
          </cell>
          <cell r="H2308">
            <v>44939</v>
          </cell>
          <cell r="I2308" t="str">
            <v>ENTREGADO</v>
          </cell>
          <cell r="J2308">
            <v>44942</v>
          </cell>
          <cell r="K2308" t="str">
            <v>PATRICIA ELIZABEHT IDUARTE CHAVEZ GUAYAQUIL_CHRISTIAN GUILLERMO JIMENEZ GABINO</v>
          </cell>
          <cell r="L2308" t="str">
            <v>AV JUAN TANCA MARENGO Y AV CONSTITUCION, EDIF. NOVIS (EXECUTIVE CENTER) TERCER PISO OFICINA 301, GUAYAQUIL</v>
          </cell>
          <cell r="M2308" t="str">
            <v>0917205858001</v>
          </cell>
          <cell r="N2308" t="str">
            <v>994429553</v>
          </cell>
          <cell r="O2308" t="str">
            <v/>
          </cell>
          <cell r="P2308" t="str">
            <v>GUAYAQUIL</v>
          </cell>
          <cell r="Q2308" t="str">
            <v>GUAYAQUIL</v>
          </cell>
          <cell r="R2308" t="str">
            <v>GUAYAS</v>
          </cell>
          <cell r="T2308" t="str">
            <v>ITSACOURIER</v>
          </cell>
          <cell r="U2308" t="str">
            <v>FLEXNETUIO_GYE</v>
          </cell>
          <cell r="V2308">
            <v>1</v>
          </cell>
          <cell r="W2308">
            <v>1</v>
          </cell>
          <cell r="X2308" t="str">
            <v>FLEXNET ECUADOR - MOVISTAR</v>
          </cell>
          <cell r="Y2308" t="str">
            <v>CALLE 28 DE JUNIO S/N Y GARCIA MORENO ENTRADA LLANO GRANDE</v>
          </cell>
        </row>
        <row r="2309">
          <cell r="A2309" t="str">
            <v>2023-00512</v>
          </cell>
          <cell r="B2309">
            <v>496494</v>
          </cell>
          <cell r="C2309" t="str">
            <v>2023-00512</v>
          </cell>
          <cell r="D2309" t="str">
            <v>MOVISTAR</v>
          </cell>
          <cell r="E2309" t="str">
            <v>DESPACHO</v>
          </cell>
          <cell r="F2309" t="str">
            <v>NORMAL</v>
          </cell>
          <cell r="G2309" t="str">
            <v>IC4702</v>
          </cell>
          <cell r="H2309">
            <v>44939</v>
          </cell>
          <cell r="I2309" t="str">
            <v>ENTREGADO</v>
          </cell>
          <cell r="J2309">
            <v>44942</v>
          </cell>
          <cell r="K2309" t="str">
            <v>CAVS MALL DEL RIO_SANTIAGO IVAN PINEDA BERMEO_ALIRIO JOSE BRICENO RIVAS</v>
          </cell>
          <cell r="L2309" t="str">
            <v>AV FELIPE II LB86 Y CIRCUNVALACION SUR CC MALL DEL RIO</v>
          </cell>
          <cell r="M2309" t="str">
            <v>0</v>
          </cell>
          <cell r="N2309" t="str">
            <v>0979146599 - 0999923627</v>
          </cell>
          <cell r="O2309" t="str">
            <v/>
          </cell>
          <cell r="P2309" t="str">
            <v>CUENCA</v>
          </cell>
          <cell r="Q2309" t="str">
            <v>CUENCA</v>
          </cell>
          <cell r="R2309" t="str">
            <v>AZUAY</v>
          </cell>
          <cell r="T2309" t="str">
            <v>ITSACOURIER</v>
          </cell>
          <cell r="U2309" t="str">
            <v>FLEXNETUIO_PROVINCIA</v>
          </cell>
          <cell r="V2309">
            <v>1</v>
          </cell>
          <cell r="W2309">
            <v>1</v>
          </cell>
          <cell r="X2309" t="str">
            <v>FLEXNET ECUADOR - MOVISTAR</v>
          </cell>
          <cell r="Y2309" t="str">
            <v>CALLE 28 DE JUNIO S/N Y GARCIA MORENO ENTRADA LLANO GRANDE</v>
          </cell>
        </row>
        <row r="2310">
          <cell r="A2310" t="str">
            <v>2023-00513</v>
          </cell>
          <cell r="B2310">
            <v>496495</v>
          </cell>
          <cell r="C2310" t="str">
            <v>2023-00513</v>
          </cell>
          <cell r="D2310" t="str">
            <v>TUENTI</v>
          </cell>
          <cell r="E2310" t="str">
            <v>DESPACHO</v>
          </cell>
          <cell r="F2310" t="str">
            <v>NORMAL</v>
          </cell>
          <cell r="G2310" t="str">
            <v>031080202300513</v>
          </cell>
          <cell r="H2310">
            <v>44939</v>
          </cell>
          <cell r="I2310" t="str">
            <v>ENTREGADO</v>
          </cell>
          <cell r="J2310">
            <v>44942</v>
          </cell>
          <cell r="K2310" t="str">
            <v>MAURICIO GUERRERO TUENTI SANTO DOMINGO_EDUARDO LUIS SILVA IVARRA</v>
          </cell>
          <cell r="L2310" t="str">
            <v>CALLE GUAYAQUIL, ENTRE RIO SOLAYA Y CUICOCHA</v>
          </cell>
          <cell r="M2310" t="str">
            <v>1719571208</v>
          </cell>
          <cell r="N2310" t="str">
            <v>998999242</v>
          </cell>
          <cell r="P2310" t="str">
            <v>230101</v>
          </cell>
          <cell r="Q2310" t="str">
            <v>SANTO DOMINGO</v>
          </cell>
          <cell r="R2310" t="str">
            <v>SANTO DOMINGO DE LOS TSACHILAS</v>
          </cell>
          <cell r="S2310" t="str">
            <v>SANTO DOMINGO DE LOS COLORADOS</v>
          </cell>
          <cell r="T2310" t="str">
            <v>TRAMACO</v>
          </cell>
          <cell r="V2310">
            <v>1</v>
          </cell>
          <cell r="W2310">
            <v>1</v>
          </cell>
          <cell r="X2310" t="str">
            <v>FLEXNET ECUADOR - MOVISTAR</v>
          </cell>
          <cell r="Y2310" t="str">
            <v>CALLE 28 DE JUNIO S/N Y GARCIA MORENO ENTRADA LLANO GRANDE</v>
          </cell>
        </row>
        <row r="2311">
          <cell r="A2311" t="str">
            <v>2023-00514</v>
          </cell>
          <cell r="B2311">
            <v>496496</v>
          </cell>
          <cell r="C2311" t="str">
            <v>2023-00514</v>
          </cell>
          <cell r="D2311" t="str">
            <v>TUENTI</v>
          </cell>
          <cell r="E2311" t="str">
            <v>DESPACHO</v>
          </cell>
          <cell r="F2311" t="str">
            <v>NORMAL</v>
          </cell>
          <cell r="G2311" t="str">
            <v>031080202300514</v>
          </cell>
          <cell r="H2311">
            <v>44939</v>
          </cell>
          <cell r="I2311" t="str">
            <v>ENTREGADO</v>
          </cell>
          <cell r="J2311">
            <v>44942</v>
          </cell>
          <cell r="K2311" t="str">
            <v>NORPHONE TUENTI - GUAYAS_ISAAC GAVILANEZ</v>
          </cell>
          <cell r="L2311" t="str">
            <v>AV. 9 de Octubre y Pedro Carbo (CAV MOVISTAR)</v>
          </cell>
          <cell r="M2311" t="str">
            <v>1713272647</v>
          </cell>
          <cell r="N2311" t="str">
            <v>999939597</v>
          </cell>
          <cell r="O2311" t="str">
            <v/>
          </cell>
          <cell r="P2311" t="str">
            <v>GUAYAQUIL</v>
          </cell>
          <cell r="Q2311" t="str">
            <v>GUAYAQUIL</v>
          </cell>
          <cell r="R2311" t="str">
            <v>GUAYAS</v>
          </cell>
          <cell r="T2311" t="str">
            <v>TRAMACO</v>
          </cell>
          <cell r="U2311" t="str">
            <v>FLEXNETUIO_GYE</v>
          </cell>
          <cell r="V2311">
            <v>1</v>
          </cell>
          <cell r="W2311">
            <v>1</v>
          </cell>
          <cell r="X2311" t="str">
            <v>FLEXNET ECUADOR - MOVISTAR</v>
          </cell>
          <cell r="Y2311" t="str">
            <v>CALLE 28 DE JUNIO S/N Y GARCIA MORENO ENTRADA LLANO GRANDE</v>
          </cell>
        </row>
        <row r="2312">
          <cell r="A2312" t="str">
            <v>2023-00515</v>
          </cell>
          <cell r="B2312">
            <v>496497</v>
          </cell>
          <cell r="C2312" t="str">
            <v>2023-00515</v>
          </cell>
          <cell r="D2312" t="str">
            <v>TUENTI</v>
          </cell>
          <cell r="E2312" t="str">
            <v>DESPACHO</v>
          </cell>
          <cell r="F2312" t="str">
            <v>NORMAL</v>
          </cell>
          <cell r="G2312" t="str">
            <v>031080202300515</v>
          </cell>
          <cell r="H2312">
            <v>44939</v>
          </cell>
          <cell r="I2312" t="str">
            <v>ENTREGADO</v>
          </cell>
          <cell r="J2312">
            <v>44940</v>
          </cell>
          <cell r="K2312" t="str">
            <v>NORPHONE TUENTI - LOS RIOS_ISAAC GAVILANEZ</v>
          </cell>
          <cell r="L2312" t="str">
            <v>QUEVEDO  SIETE DE OCTUBRE CALLE 6TA ENTRE J Y LA K</v>
          </cell>
          <cell r="M2312" t="str">
            <v>1713272647</v>
          </cell>
          <cell r="N2312" t="str">
            <v>999939597</v>
          </cell>
          <cell r="O2312" t="str">
            <v/>
          </cell>
          <cell r="P2312" t="str">
            <v>QUEVEDO</v>
          </cell>
          <cell r="Q2312" t="str">
            <v>QUEVEDO</v>
          </cell>
          <cell r="R2312" t="str">
            <v>LOS RIOS</v>
          </cell>
          <cell r="T2312" t="str">
            <v>TRAMACO</v>
          </cell>
          <cell r="U2312" t="str">
            <v>FLEXNETUIO_PROVINCIA</v>
          </cell>
          <cell r="V2312">
            <v>1</v>
          </cell>
          <cell r="W2312">
            <v>1</v>
          </cell>
          <cell r="X2312" t="str">
            <v>FLEXNET ECUADOR - MOVISTAR</v>
          </cell>
          <cell r="Y2312" t="str">
            <v>CALLE 28 DE JUNIO S/N Y GARCIA MORENO ENTRADA LLANO GRANDE</v>
          </cell>
        </row>
        <row r="2313">
          <cell r="A2313" t="str">
            <v>2023-00516</v>
          </cell>
          <cell r="B2313">
            <v>496498</v>
          </cell>
          <cell r="C2313" t="str">
            <v>2023-00516</v>
          </cell>
          <cell r="D2313" t="str">
            <v>TUENTI</v>
          </cell>
          <cell r="E2313" t="str">
            <v>DESPACHO</v>
          </cell>
          <cell r="F2313" t="str">
            <v>NORMAL</v>
          </cell>
          <cell r="G2313" t="str">
            <v>031080202300516</v>
          </cell>
          <cell r="H2313">
            <v>44939</v>
          </cell>
          <cell r="I2313" t="str">
            <v>ENTREGADO</v>
          </cell>
          <cell r="J2313">
            <v>44942</v>
          </cell>
          <cell r="K2313" t="str">
            <v>NORPHONE TUENTI - SANTA ELENA_ISAAC GAVILANEZ</v>
          </cell>
          <cell r="L2313" t="str">
            <v>C.C. Paseo Shopping Libertad CAV MOVISTAR: AV Carlos Espinosa E/ calle 10 y 11 C.C. Paseo Shopping Libertad</v>
          </cell>
          <cell r="M2313" t="str">
            <v>1713272647</v>
          </cell>
          <cell r="N2313" t="str">
            <v>999939597</v>
          </cell>
          <cell r="O2313" t="str">
            <v/>
          </cell>
          <cell r="P2313" t="str">
            <v>LA LIBERTAD</v>
          </cell>
          <cell r="Q2313" t="str">
            <v>LA LIBERTAD</v>
          </cell>
          <cell r="R2313" t="str">
            <v>SANTA ELENA</v>
          </cell>
          <cell r="T2313" t="str">
            <v>TRAMACO</v>
          </cell>
          <cell r="U2313" t="str">
            <v>FLEXNETUIO_PROVINCIA</v>
          </cell>
          <cell r="V2313">
            <v>1</v>
          </cell>
          <cell r="W2313">
            <v>1</v>
          </cell>
          <cell r="X2313" t="str">
            <v>FLEXNET ECUADOR - MOVISTAR</v>
          </cell>
          <cell r="Y2313" t="str">
            <v>CALLE 28 DE JUNIO S/N Y GARCIA MORENO ENTRADA LLANO GRANDE</v>
          </cell>
        </row>
        <row r="2314">
          <cell r="A2314" t="str">
            <v>2023-00517</v>
          </cell>
          <cell r="B2314">
            <v>496499</v>
          </cell>
          <cell r="C2314" t="str">
            <v>2023-00517</v>
          </cell>
          <cell r="D2314" t="str">
            <v>TUENTI</v>
          </cell>
          <cell r="E2314" t="str">
            <v>DESPACHO</v>
          </cell>
          <cell r="F2314" t="str">
            <v>NORMAL</v>
          </cell>
          <cell r="G2314" t="str">
            <v>FT79859</v>
          </cell>
          <cell r="H2314">
            <v>44939</v>
          </cell>
          <cell r="I2314" t="str">
            <v>ENTREGADO</v>
          </cell>
          <cell r="J2314">
            <v>44942</v>
          </cell>
          <cell r="K2314" t="str">
            <v>NORPHONE TUENTI PICHINCHA_Gisela Aleaga</v>
          </cell>
          <cell r="L2314" t="str">
            <v>Republica del Salvador y Naciones Unidas SUYANA Torre Corporativa Piso 12</v>
          </cell>
          <cell r="M2314" t="str">
            <v>1091717898001</v>
          </cell>
          <cell r="N2314" t="str">
            <v>983337206</v>
          </cell>
          <cell r="O2314" t="str">
            <v/>
          </cell>
          <cell r="P2314" t="str">
            <v>QUITO</v>
          </cell>
          <cell r="Q2314" t="str">
            <v>QUITO</v>
          </cell>
          <cell r="R2314" t="str">
            <v>PICHINCHA</v>
          </cell>
          <cell r="T2314" t="str">
            <v>FLEXTRANS UIO</v>
          </cell>
          <cell r="U2314" t="str">
            <v>FLEXNETUIO_LOCAL</v>
          </cell>
          <cell r="V2314">
            <v>1</v>
          </cell>
          <cell r="W2314">
            <v>1</v>
          </cell>
          <cell r="X2314" t="str">
            <v>FLEXNET ECUADOR - MOVISTAR</v>
          </cell>
          <cell r="Y2314" t="str">
            <v>CALLE 28 DE JUNIO S/N Y GARCIA MORENO ENTRADA LLANO GRANDE</v>
          </cell>
        </row>
        <row r="2315">
          <cell r="A2315" t="str">
            <v>2023-00518</v>
          </cell>
          <cell r="B2315">
            <v>496500</v>
          </cell>
          <cell r="C2315" t="str">
            <v>2023-00518</v>
          </cell>
          <cell r="D2315" t="str">
            <v>TUENTI</v>
          </cell>
          <cell r="E2315" t="str">
            <v>DESPACHO</v>
          </cell>
          <cell r="F2315" t="str">
            <v>NORMAL</v>
          </cell>
          <cell r="G2315" t="str">
            <v>031080202300518</v>
          </cell>
          <cell r="H2315">
            <v>44939</v>
          </cell>
          <cell r="I2315" t="str">
            <v>ENTREGADO</v>
          </cell>
          <cell r="J2315">
            <v>44942</v>
          </cell>
          <cell r="K2315" t="str">
            <v xml:space="preserve">NORPHONE TUENTI SIERRA NORTE_LOURDES BRAVO </v>
          </cell>
          <cell r="L2315" t="str">
            <v>Av. Mariano Acosta 2147 y Victor Gomez Jurado, la Plaza Shopping Center</v>
          </cell>
          <cell r="M2315" t="str">
            <v>1091717898001</v>
          </cell>
          <cell r="N2315" t="str">
            <v>984246089</v>
          </cell>
          <cell r="O2315" t="str">
            <v/>
          </cell>
          <cell r="P2315" t="str">
            <v>IBARRA</v>
          </cell>
          <cell r="Q2315" t="str">
            <v>IBARRA</v>
          </cell>
          <cell r="R2315" t="str">
            <v>IMBABURA</v>
          </cell>
          <cell r="T2315" t="str">
            <v>TRAMACO</v>
          </cell>
          <cell r="U2315" t="str">
            <v>FLEXNETUIO_PROVINCIA</v>
          </cell>
          <cell r="V2315">
            <v>1</v>
          </cell>
          <cell r="W2315">
            <v>1</v>
          </cell>
          <cell r="X2315" t="str">
            <v>FLEXNET ECUADOR - MOVISTAR</v>
          </cell>
          <cell r="Y2315" t="str">
            <v>CALLE 28 DE JUNIO S/N Y GARCIA MORENO ENTRADA LLANO GRANDE</v>
          </cell>
        </row>
        <row r="2316">
          <cell r="A2316" t="str">
            <v>2023-00519</v>
          </cell>
          <cell r="B2316">
            <v>496501</v>
          </cell>
          <cell r="C2316" t="str">
            <v>2023-00519</v>
          </cell>
          <cell r="D2316" t="str">
            <v>TUENTI</v>
          </cell>
          <cell r="E2316" t="str">
            <v>DESPACHO</v>
          </cell>
          <cell r="F2316" t="str">
            <v>NORMAL</v>
          </cell>
          <cell r="G2316" t="str">
            <v>031080202300519</v>
          </cell>
          <cell r="H2316">
            <v>44939</v>
          </cell>
          <cell r="I2316" t="str">
            <v>ENTREGADO</v>
          </cell>
          <cell r="J2316">
            <v>44942</v>
          </cell>
          <cell r="K2316" t="str">
            <v>NORPHONE TUENTI CARCHI 2_CARLOS JOSE CAMPOVERDE BERRU</v>
          </cell>
          <cell r="L2316" t="str">
            <v>AV. MARIANO ACOSTA 2147 Y VICTOR GOMEZ JURADO</v>
          </cell>
          <cell r="M2316" t="str">
            <v>1001472958</v>
          </cell>
          <cell r="N2316" t="str">
            <v>998027290</v>
          </cell>
          <cell r="O2316" t="str">
            <v/>
          </cell>
          <cell r="P2316" t="str">
            <v>IBARRA</v>
          </cell>
          <cell r="Q2316" t="str">
            <v>IBARRA</v>
          </cell>
          <cell r="R2316" t="str">
            <v>IMBABURA</v>
          </cell>
          <cell r="T2316" t="str">
            <v>TRAMACO</v>
          </cell>
          <cell r="U2316" t="str">
            <v>FLEXNETUIO_PROVINCIA</v>
          </cell>
          <cell r="V2316">
            <v>1</v>
          </cell>
          <cell r="W2316">
            <v>1</v>
          </cell>
          <cell r="X2316" t="str">
            <v>FLEXNET ECUADOR - MOVISTAR</v>
          </cell>
          <cell r="Y2316" t="str">
            <v>CALLE 28 DE JUNIO S/N Y GARCIA MORENO ENTRADA LLANO GRANDE</v>
          </cell>
        </row>
        <row r="2317">
          <cell r="A2317" t="str">
            <v>2023-00520</v>
          </cell>
          <cell r="B2317">
            <v>496502</v>
          </cell>
          <cell r="C2317" t="str">
            <v>2023-00520</v>
          </cell>
          <cell r="D2317" t="str">
            <v>TUENTI</v>
          </cell>
          <cell r="E2317" t="str">
            <v>DESPACHO</v>
          </cell>
          <cell r="F2317" t="str">
            <v>NORMAL</v>
          </cell>
          <cell r="G2317" t="str">
            <v>031080202300520</v>
          </cell>
          <cell r="H2317">
            <v>44939</v>
          </cell>
          <cell r="I2317" t="str">
            <v>ENTREGADO</v>
          </cell>
          <cell r="J2317">
            <v>44942</v>
          </cell>
          <cell r="K2317" t="str">
            <v>NORPHONE TUENTI TUNGURAHUA_LOURDES BRAVO</v>
          </cell>
          <cell r="L2317" t="str">
            <v>Av. Cevallos entre MartInez Y Mera Cav Movistar</v>
          </cell>
          <cell r="M2317" t="str">
            <v>1091717898001</v>
          </cell>
          <cell r="N2317" t="str">
            <v>984246089</v>
          </cell>
          <cell r="O2317" t="str">
            <v/>
          </cell>
          <cell r="P2317" t="str">
            <v>AMBATO</v>
          </cell>
          <cell r="Q2317" t="str">
            <v>AMBATO</v>
          </cell>
          <cell r="R2317" t="str">
            <v>TUNGURAHUA</v>
          </cell>
          <cell r="S2317" t="str">
            <v>AMBATO</v>
          </cell>
          <cell r="T2317" t="str">
            <v>TRAMACO</v>
          </cell>
          <cell r="U2317" t="str">
            <v>FLEXNETUIO_PROVINCIA</v>
          </cell>
          <cell r="V2317">
            <v>1</v>
          </cell>
          <cell r="W2317">
            <v>1</v>
          </cell>
          <cell r="X2317" t="str">
            <v>FLEXNET ECUADOR - MOVISTAR</v>
          </cell>
          <cell r="Y2317" t="str">
            <v>CALLE 28 DE JUNIO S/N Y GARCIA MORENO ENTRADA LLANO GRANDE</v>
          </cell>
        </row>
        <row r="2318">
          <cell r="A2318" t="str">
            <v>2023-00521</v>
          </cell>
          <cell r="B2318">
            <v>496503</v>
          </cell>
          <cell r="C2318" t="str">
            <v>2023-00521</v>
          </cell>
          <cell r="D2318" t="str">
            <v>TUENTI</v>
          </cell>
          <cell r="E2318" t="str">
            <v>DESPACHO</v>
          </cell>
          <cell r="F2318" t="str">
            <v>NORMAL</v>
          </cell>
          <cell r="G2318" t="str">
            <v>FT79883</v>
          </cell>
          <cell r="H2318">
            <v>44939</v>
          </cell>
          <cell r="I2318" t="str">
            <v>ENTREGADO</v>
          </cell>
          <cell r="J2318">
            <v>44942</v>
          </cell>
          <cell r="K2318" t="str">
            <v>ALEJANDRA GIL ALBORADA_ALEJANDRA GIL CEVALLOS</v>
          </cell>
          <cell r="L2318" t="str">
            <v>CDLA SIMON BOLIVAR MANZANA 1 Y VILLA 17, CASA 3 PISOS, LETRERO LUMINOSO MOVISTAR.</v>
          </cell>
          <cell r="M2318" t="str">
            <v>0920108636001</v>
          </cell>
          <cell r="N2318" t="str">
            <v>995573951</v>
          </cell>
          <cell r="O2318" t="str">
            <v/>
          </cell>
          <cell r="P2318" t="str">
            <v>GUAYAQUIL</v>
          </cell>
          <cell r="Q2318" t="str">
            <v>GUAYAQUIL</v>
          </cell>
          <cell r="R2318" t="str">
            <v>GUAYAS</v>
          </cell>
          <cell r="T2318" t="str">
            <v>ITSACOURIER</v>
          </cell>
          <cell r="U2318" t="str">
            <v>FLEXNETUIO_GYE</v>
          </cell>
          <cell r="V2318">
            <v>1</v>
          </cell>
          <cell r="W2318">
            <v>1</v>
          </cell>
          <cell r="X2318" t="str">
            <v>FLEXNET ECUADOR - MOVISTAR</v>
          </cell>
          <cell r="Y2318" t="str">
            <v>CALLE 28 DE JUNIO S/N Y GARCIA MORENO ENTRADA LLANO GRANDE</v>
          </cell>
        </row>
        <row r="2319">
          <cell r="A2319" t="str">
            <v>2023-00509</v>
          </cell>
          <cell r="B2319">
            <v>496491</v>
          </cell>
          <cell r="C2319" t="str">
            <v>2023-00509</v>
          </cell>
          <cell r="D2319" t="str">
            <v>MOVISTAR</v>
          </cell>
          <cell r="E2319" t="str">
            <v>DESPACHO</v>
          </cell>
          <cell r="F2319" t="str">
            <v>NORMAL</v>
          </cell>
          <cell r="G2319" t="str">
            <v>FT79860</v>
          </cell>
          <cell r="H2319">
            <v>44939</v>
          </cell>
          <cell r="I2319" t="str">
            <v>ENTREGADO</v>
          </cell>
          <cell r="J2319">
            <v>44942</v>
          </cell>
          <cell r="K2319" t="str">
            <v>VIPSOLUCIONES_JULIO CESAR GOMEZ ARGOTI</v>
          </cell>
          <cell r="L2319" t="str">
            <v>MANUE CAJIAS E13146 Y TORIBIO HIDALGO PB SEC. LA VICENTINA ALTA PB</v>
          </cell>
          <cell r="M2319" t="str">
            <v>1716840986001</v>
          </cell>
          <cell r="N2319" t="str">
            <v> </v>
          </cell>
          <cell r="O2319" t="str">
            <v/>
          </cell>
          <cell r="P2319" t="str">
            <v>QUITO</v>
          </cell>
          <cell r="Q2319" t="str">
            <v>QUITO</v>
          </cell>
          <cell r="R2319" t="str">
            <v>PICHINCHA</v>
          </cell>
          <cell r="U2319" t="str">
            <v>FLEXNETUIO_LOCAL</v>
          </cell>
          <cell r="V2319">
            <v>1</v>
          </cell>
          <cell r="W2319">
            <v>1</v>
          </cell>
          <cell r="X2319" t="str">
            <v>FLEXNET ECUADOR - MOVISTAR</v>
          </cell>
          <cell r="Y2319" t="str">
            <v>CALLE 28 DE JUNIO S/N Y GARCIA MORENO ENTRADA LLANO GRANDE</v>
          </cell>
        </row>
        <row r="2320">
          <cell r="A2320" t="str">
            <v>SOBRE 02</v>
          </cell>
          <cell r="B2320">
            <v>496490</v>
          </cell>
          <cell r="C2320" t="str">
            <v>SOBRE 02</v>
          </cell>
          <cell r="D2320" t="str">
            <v>HYCITE</v>
          </cell>
          <cell r="E2320" t="str">
            <v>DESPACHO</v>
          </cell>
          <cell r="F2320" t="str">
            <v>NORMAL</v>
          </cell>
          <cell r="G2320" t="str">
            <v>ITQ4631</v>
          </cell>
          <cell r="H2320">
            <v>44939</v>
          </cell>
          <cell r="I2320" t="str">
            <v>ENTREGADO</v>
          </cell>
          <cell r="J2320">
            <v>44942</v>
          </cell>
          <cell r="K2320" t="str">
            <v>JUAN CARLOS FRANCO</v>
          </cell>
          <cell r="L2320" t="str">
            <v>17111 BISCAYNE BLVD UNIT 410</v>
          </cell>
          <cell r="N2320" t="str">
            <v>16088527314</v>
          </cell>
          <cell r="O2320" t="str">
            <v>16088527314</v>
          </cell>
          <cell r="P2320" t="str">
            <v>170208</v>
          </cell>
          <cell r="Q2320" t="str">
            <v>QUITO</v>
          </cell>
          <cell r="R2320" t="str">
            <v>PICHINCHA</v>
          </cell>
          <cell r="S2320" t="str">
            <v>CALDERON (CARAPUNGO)</v>
          </cell>
          <cell r="T2320" t="str">
            <v>FLEXTRANS UIO</v>
          </cell>
          <cell r="U2320" t="str">
            <v>FLEXNETUIO_LOCAL</v>
          </cell>
          <cell r="V2320">
            <v>2</v>
          </cell>
          <cell r="W2320">
            <v>5</v>
          </cell>
          <cell r="X2320" t="str">
            <v>HYCITE QUITO</v>
          </cell>
          <cell r="Y2320" t="str">
            <v>FLEX NET CALLE 28 DE JUNIO S/N Y GARCIA MORENO ENTRADA LLANO GRANDE</v>
          </cell>
        </row>
        <row r="2321">
          <cell r="A2321" t="str">
            <v>20003067047719</v>
          </cell>
          <cell r="B2321">
            <v>496482</v>
          </cell>
          <cell r="C2321" t="str">
            <v>20003067047719</v>
          </cell>
          <cell r="D2321" t="str">
            <v>CONECEL</v>
          </cell>
          <cell r="E2321" t="str">
            <v>DESPACHO</v>
          </cell>
          <cell r="F2321" t="str">
            <v>NORMAL</v>
          </cell>
          <cell r="G2321" t="str">
            <v>FT79683</v>
          </cell>
          <cell r="H2321">
            <v>44939</v>
          </cell>
          <cell r="I2321" t="str">
            <v>ENTREGADO</v>
          </cell>
          <cell r="J2321">
            <v>44942</v>
          </cell>
          <cell r="K2321" t="str">
            <v xml:space="preserve">GRACE MARIA SALAZAR PIGUAVE / </v>
          </cell>
          <cell r="L2321" t="str">
            <v>DAULE / AURORA / KM 15 VIA LA PUNTILLA SALITRE / URBANIZACION MALAGA 2 MZ 10 VILLA 13 CASA 1P</v>
          </cell>
          <cell r="M2321" t="str">
            <v>920708617</v>
          </cell>
          <cell r="N2321" t="str">
            <v xml:space="preserve">992833531 /  </v>
          </cell>
          <cell r="P2321" t="str">
            <v>DAULE</v>
          </cell>
          <cell r="Q2321" t="str">
            <v>DAULE</v>
          </cell>
          <cell r="R2321" t="str">
            <v>GUAYAS</v>
          </cell>
          <cell r="T2321" t="str">
            <v>ITSACOURIER</v>
          </cell>
          <cell r="U2321" t="str">
            <v>FLEXNETUIO_PROVINCIA</v>
          </cell>
          <cell r="V2321">
            <v>1</v>
          </cell>
          <cell r="W2321">
            <v>1</v>
          </cell>
          <cell r="X2321" t="str">
            <v>FLEXNET</v>
          </cell>
          <cell r="Y2321" t="str">
            <v>FLEX NET CALLE 28 DE JUNIO S/N Y GARCIA MORENO ENTRADA LLANO GRANDE</v>
          </cell>
        </row>
        <row r="2322">
          <cell r="A2322" t="str">
            <v>20003067062936</v>
          </cell>
          <cell r="B2322">
            <v>496483</v>
          </cell>
          <cell r="C2322" t="str">
            <v>20003067062936</v>
          </cell>
          <cell r="D2322" t="str">
            <v>CONECEL</v>
          </cell>
          <cell r="E2322" t="str">
            <v>DESPACHO</v>
          </cell>
          <cell r="F2322" t="str">
            <v>NORMAL</v>
          </cell>
          <cell r="G2322" t="str">
            <v>031002004178659</v>
          </cell>
          <cell r="H2322">
            <v>44939</v>
          </cell>
          <cell r="I2322" t="str">
            <v>ENTREGADO</v>
          </cell>
          <cell r="J2322">
            <v>44942</v>
          </cell>
          <cell r="K2322" t="str">
            <v xml:space="preserve">STEVEN ALEJANDRO SAENZ SOLIS / </v>
          </cell>
          <cell r="L2322" t="str">
            <v>QUEVEDO / 7DE OCTUBRE / CALLE 12 AVA Y AV SIETE DE OCTUBRE FRANSHELL VENTAS DE ACESORIOS DE CELULARES/REF. FRENTE IMPORTADORA CASTRO</v>
          </cell>
          <cell r="M2322" t="str">
            <v>1251024582</v>
          </cell>
          <cell r="N2322" t="str">
            <v xml:space="preserve">963689758 /  </v>
          </cell>
          <cell r="O2322" t="str">
            <v/>
          </cell>
          <cell r="P2322" t="str">
            <v>QUEVEDO</v>
          </cell>
          <cell r="Q2322" t="str">
            <v>QUEVEDO</v>
          </cell>
          <cell r="R2322" t="str">
            <v>LOS RIOS</v>
          </cell>
          <cell r="T2322" t="str">
            <v>TRAMACO</v>
          </cell>
          <cell r="U2322" t="str">
            <v>FLEXNETUIO_PROVINCIA</v>
          </cell>
          <cell r="V2322">
            <v>1</v>
          </cell>
          <cell r="W2322">
            <v>1</v>
          </cell>
          <cell r="X2322" t="str">
            <v>FLEXNET</v>
          </cell>
          <cell r="Y2322" t="str">
            <v>FLEX NET CALLE 28 DE JUNIO S/N Y GARCIA MORENO ENTRADA LLANO GRANDE</v>
          </cell>
        </row>
        <row r="2323">
          <cell r="A2323" t="str">
            <v>20003067049440</v>
          </cell>
          <cell r="B2323">
            <v>496485</v>
          </cell>
          <cell r="C2323" t="str">
            <v>20003067049440</v>
          </cell>
          <cell r="D2323" t="str">
            <v>CONECEL</v>
          </cell>
          <cell r="E2323" t="str">
            <v>DESPACHO</v>
          </cell>
          <cell r="F2323" t="str">
            <v>NORMAL</v>
          </cell>
          <cell r="G2323" t="str">
            <v>GR20003067049440</v>
          </cell>
          <cell r="H2323">
            <v>44939</v>
          </cell>
          <cell r="I2323" t="str">
            <v>ENTREGADO</v>
          </cell>
          <cell r="J2323">
            <v>44942</v>
          </cell>
          <cell r="K2323" t="str">
            <v xml:space="preserve">ANGEL FAUSTO ANCHUNDIA PILOZO / </v>
          </cell>
          <cell r="L2323" t="str">
            <v>"MANTA / MONTECRISTI / VIA MANTA-MONTECRISTI ENTRE LA CALLE 1 Y CALLE 30 /EN LA ESQUINA RESTAURAN ""CARNES &amp; CARBON ASADOS/ FRENTE AL DEPOSITO DE MADERA PEDERNALES"</v>
          </cell>
          <cell r="M2323" t="str">
            <v>1312317876</v>
          </cell>
          <cell r="N2323" t="str">
            <v xml:space="preserve">968490963 /  </v>
          </cell>
          <cell r="P2323" t="str">
            <v>MANTA</v>
          </cell>
          <cell r="Q2323" t="str">
            <v>MANTA</v>
          </cell>
          <cell r="R2323" t="str">
            <v>MANABI</v>
          </cell>
          <cell r="U2323" t="str">
            <v>FLEXNETUIO_PROVINCIA</v>
          </cell>
          <cell r="V2323">
            <v>1</v>
          </cell>
          <cell r="W2323">
            <v>1</v>
          </cell>
          <cell r="X2323" t="str">
            <v>FLEXNET</v>
          </cell>
          <cell r="Y2323" t="str">
            <v>FLEX NET CALLE 28 DE JUNIO S/N Y GARCIA MORENO ENTRADA LLANO GRANDE</v>
          </cell>
        </row>
        <row r="2324">
          <cell r="A2324" t="str">
            <v>20003066633594</v>
          </cell>
          <cell r="B2324">
            <v>496486</v>
          </cell>
          <cell r="C2324" t="str">
            <v>20003066633594</v>
          </cell>
          <cell r="D2324" t="str">
            <v>CONECEL</v>
          </cell>
          <cell r="E2324" t="str">
            <v>DESPACHO</v>
          </cell>
          <cell r="F2324" t="str">
            <v>NORMAL</v>
          </cell>
          <cell r="G2324" t="str">
            <v>031002004178660.</v>
          </cell>
          <cell r="H2324">
            <v>44939</v>
          </cell>
          <cell r="I2324" t="str">
            <v>COORDINADO</v>
          </cell>
          <cell r="J2324">
            <v>44943</v>
          </cell>
          <cell r="K2324" t="str">
            <v xml:space="preserve">NATHALY DAYANA PUPIALES ILES / </v>
          </cell>
          <cell r="L2324" t="str">
            <v>IBARRA / EL SAGRARIO / CALLE JORGE GUZMAN RUEDA Y PADRE AURELIO ESPINOZA CASA BLANCA DE DOS PISOS ESQUINERA</v>
          </cell>
          <cell r="M2324" t="str">
            <v>1004783526</v>
          </cell>
          <cell r="N2324" t="str">
            <v>985810471 /  983280923</v>
          </cell>
          <cell r="P2324" t="str">
            <v>IBARRA</v>
          </cell>
          <cell r="Q2324" t="str">
            <v>IBARRA</v>
          </cell>
          <cell r="R2324" t="str">
            <v>IMBABURA</v>
          </cell>
          <cell r="T2324" t="str">
            <v>TRAMACO</v>
          </cell>
          <cell r="U2324" t="str">
            <v>FLEXNETUIO_PROVINCIA</v>
          </cell>
          <cell r="V2324">
            <v>1</v>
          </cell>
          <cell r="W2324">
            <v>1</v>
          </cell>
          <cell r="X2324" t="str">
            <v>FLEXNET</v>
          </cell>
          <cell r="Y2324" t="str">
            <v>FLEX NET CALLE 28 DE JUNIO S/N Y GARCIA MORENO ENTRADA LLANO GRANDE</v>
          </cell>
        </row>
        <row r="2325">
          <cell r="A2325" t="str">
            <v>20003067464377</v>
          </cell>
          <cell r="B2325">
            <v>496487</v>
          </cell>
          <cell r="C2325" t="str">
            <v>20003067464377</v>
          </cell>
          <cell r="D2325" t="str">
            <v>CONECEL</v>
          </cell>
          <cell r="E2325" t="str">
            <v>DESPACHO</v>
          </cell>
          <cell r="F2325" t="str">
            <v>NORMAL</v>
          </cell>
          <cell r="G2325" t="str">
            <v>GR20003067464377</v>
          </cell>
          <cell r="H2325">
            <v>44939</v>
          </cell>
          <cell r="I2325" t="str">
            <v>ENTREGADO</v>
          </cell>
          <cell r="J2325">
            <v>44942</v>
          </cell>
          <cell r="K2325" t="str">
            <v xml:space="preserve">JOVITA ALEXANDRA BOBOR RODRIGUEZ / </v>
          </cell>
          <cell r="L2325" t="str">
            <v>LA LIBERTAD / LA LIBERTAD / BARRIO JAIME ROLDOS AVENIDA 33 ENTRE CALLE 15 Y 16 CASA DE UNA PLANTA COLOR NARANJA FILOS BLANCOS DIAGONAL A LA ESCUELA GUSTAVO GALINO</v>
          </cell>
          <cell r="M2325" t="str">
            <v>925082950</v>
          </cell>
          <cell r="N2325" t="str">
            <v>996937361 /  993494311</v>
          </cell>
          <cell r="O2325" t="str">
            <v/>
          </cell>
          <cell r="P2325" t="str">
            <v>LA LIBERTAD</v>
          </cell>
          <cell r="Q2325" t="str">
            <v>LA LIBERTAD</v>
          </cell>
          <cell r="R2325" t="str">
            <v>SANTA ELENA</v>
          </cell>
          <cell r="U2325" t="str">
            <v>FLEXNETUIO_PROVINCIA</v>
          </cell>
          <cell r="V2325">
            <v>1</v>
          </cell>
          <cell r="W2325">
            <v>1</v>
          </cell>
          <cell r="X2325" t="str">
            <v>FLEXNET</v>
          </cell>
          <cell r="Y2325" t="str">
            <v>FLEX NET CALLE 28 DE JUNIO S/N Y GARCIA MORENO ENTRADA LLANO GRANDE</v>
          </cell>
        </row>
        <row r="2326">
          <cell r="A2326" t="str">
            <v>20003067555149</v>
          </cell>
          <cell r="B2326">
            <v>496488</v>
          </cell>
          <cell r="C2326" t="str">
            <v>20003067555149</v>
          </cell>
          <cell r="D2326" t="str">
            <v>CONECEL</v>
          </cell>
          <cell r="E2326" t="str">
            <v>DESPACHO</v>
          </cell>
          <cell r="F2326" t="str">
            <v>NORMAL</v>
          </cell>
          <cell r="G2326" t="str">
            <v>GR20003067555149</v>
          </cell>
          <cell r="H2326">
            <v>44939</v>
          </cell>
          <cell r="I2326" t="str">
            <v>ENTREGADO</v>
          </cell>
          <cell r="J2326">
            <v>44943</v>
          </cell>
          <cell r="K2326" t="str">
            <v xml:space="preserve">PEDRO CRISTOBAL GONZALEZ YAGUAL / </v>
          </cell>
          <cell r="L2326" t="str">
            <v>LA LIBERTAD / LA LIBERTAD / CALLE 25AVA 950 Y AV SEPTIMA CASA DE DOS PISOS A MEDIA CUADRA DEL CENTRO DE ADORACION MARANATHA</v>
          </cell>
          <cell r="M2326" t="str">
            <v>913053997</v>
          </cell>
          <cell r="N2326" t="str">
            <v xml:space="preserve">999821189 /  </v>
          </cell>
          <cell r="P2326" t="str">
            <v>LA LIBERTAD</v>
          </cell>
          <cell r="Q2326" t="str">
            <v>LA LIBERTAD</v>
          </cell>
          <cell r="R2326" t="str">
            <v>SANTA ELENA</v>
          </cell>
          <cell r="U2326" t="str">
            <v>FLEXNETUIO_PROVINCIA</v>
          </cell>
          <cell r="V2326">
            <v>1</v>
          </cell>
          <cell r="W2326">
            <v>1</v>
          </cell>
          <cell r="X2326" t="str">
            <v>FLEXNET</v>
          </cell>
          <cell r="Y2326" t="str">
            <v>FLEX NET CALLE 28 DE JUNIO S/N Y GARCIA MORENO ENTRADA LLANO GRANDE</v>
          </cell>
        </row>
        <row r="2327">
          <cell r="A2327" t="str">
            <v>20003066597770</v>
          </cell>
          <cell r="B2327">
            <v>496489</v>
          </cell>
          <cell r="C2327" t="str">
            <v>20003066597770</v>
          </cell>
          <cell r="D2327" t="str">
            <v>CONECEL</v>
          </cell>
          <cell r="E2327" t="str">
            <v>DESPACHO</v>
          </cell>
          <cell r="F2327" t="str">
            <v>NORMAL</v>
          </cell>
          <cell r="G2327" t="str">
            <v>GR20003066597770</v>
          </cell>
          <cell r="H2327">
            <v>44939</v>
          </cell>
          <cell r="I2327" t="str">
            <v>EN_TRANSITO</v>
          </cell>
          <cell r="J2327">
            <v>44943</v>
          </cell>
          <cell r="K2327" t="str">
            <v xml:space="preserve">BLANCA MARINA CANGAS SARABIA / </v>
          </cell>
          <cell r="L2327" t="str">
            <v>SANTO DOMINGO / BOMBOLI / URB 30 DE JULIO SECTOR 2 CALLE ENTRE RIO PASTAZA Y RIO AMAZONAS MZ 12 CASA DE UN PISO COLOR CREMA FRENTE AL UPC</v>
          </cell>
          <cell r="M2327" t="str">
            <v>1713966115</v>
          </cell>
          <cell r="N2327" t="str">
            <v xml:space="preserve">962939915 /  </v>
          </cell>
          <cell r="P2327" t="str">
            <v>SANTO DOMINGO</v>
          </cell>
          <cell r="Q2327" t="str">
            <v>SANTO DOMINGO</v>
          </cell>
          <cell r="R2327" t="str">
            <v>SANTO DOMINGO DE LOS TSACHILAS</v>
          </cell>
          <cell r="U2327" t="str">
            <v>FLEXNETUIO_PROVINCIA</v>
          </cell>
          <cell r="V2327">
            <v>1</v>
          </cell>
          <cell r="W2327">
            <v>1</v>
          </cell>
          <cell r="X2327" t="str">
            <v>FLEXNET</v>
          </cell>
          <cell r="Y2327" t="str">
            <v>FLEX NET CALLE 28 DE JUNIO S/N Y GARCIA MORENO ENTRADA LLANO GRANDE</v>
          </cell>
        </row>
        <row r="2328">
          <cell r="A2328" t="str">
            <v>20003067063375</v>
          </cell>
          <cell r="B2328">
            <v>496466</v>
          </cell>
          <cell r="C2328" t="str">
            <v>20003067063375</v>
          </cell>
          <cell r="D2328" t="str">
            <v>CONECEL</v>
          </cell>
          <cell r="E2328" t="str">
            <v>DESPACHO</v>
          </cell>
          <cell r="F2328" t="str">
            <v>NORMAL</v>
          </cell>
          <cell r="G2328" t="str">
            <v>FTS46601</v>
          </cell>
          <cell r="H2328">
            <v>44939</v>
          </cell>
          <cell r="I2328" t="str">
            <v>ENTREGADO</v>
          </cell>
          <cell r="J2328">
            <v>44942</v>
          </cell>
          <cell r="K2328" t="str">
            <v xml:space="preserve">MIRIAN PAULINA PADILLA GUALA / </v>
          </cell>
          <cell r="L2328" t="str">
            <v>QUITO / BELISARIO QUEVEDO / OBISPO DIAZ DE LA MADRID OE11-164 y COUDRIN/REF:A LADO DE NATIVA CROPS/A LA VUELTA DE SERVICORTE</v>
          </cell>
          <cell r="M2328" t="str">
            <v>1722892526</v>
          </cell>
          <cell r="N2328" t="str">
            <v>987071667 /  993873256</v>
          </cell>
          <cell r="O2328" t="str">
            <v/>
          </cell>
          <cell r="P2328" t="str">
            <v>QUITO</v>
          </cell>
          <cell r="Q2328" t="str">
            <v>QUITO</v>
          </cell>
          <cell r="R2328" t="str">
            <v>PICHINCHA</v>
          </cell>
          <cell r="T2328" t="str">
            <v>TRANSERVISS</v>
          </cell>
          <cell r="U2328" t="str">
            <v>FLEXNETUIO_LOCAL</v>
          </cell>
          <cell r="V2328">
            <v>1</v>
          </cell>
          <cell r="W2328">
            <v>1</v>
          </cell>
          <cell r="X2328" t="str">
            <v>FLEXNET</v>
          </cell>
          <cell r="Y2328" t="str">
            <v>FLEX NET CALLE 28 DE JUNIO S/N Y GARCIA MORENO ENTRADA LLANO GRANDE</v>
          </cell>
        </row>
        <row r="2329">
          <cell r="A2329" t="str">
            <v>20003067051435</v>
          </cell>
          <cell r="B2329">
            <v>496468</v>
          </cell>
          <cell r="C2329" t="str">
            <v>20003067051435</v>
          </cell>
          <cell r="D2329" t="str">
            <v>CONECEL</v>
          </cell>
          <cell r="E2329" t="str">
            <v>DESPACHO</v>
          </cell>
          <cell r="F2329" t="str">
            <v>NORMAL</v>
          </cell>
          <cell r="G2329" t="str">
            <v>031002004178654</v>
          </cell>
          <cell r="H2329">
            <v>44939</v>
          </cell>
          <cell r="I2329" t="str">
            <v>DEVOLUCION_EN_PROCESO</v>
          </cell>
          <cell r="J2329">
            <v>44943</v>
          </cell>
          <cell r="K2329" t="str">
            <v xml:space="preserve">ANGELICA CUSHPA LUZ / </v>
          </cell>
          <cell r="L2329" t="str">
            <v>AMBATO / HUACHI LORETO / BARRIO CORAZON DE JESUS/CALLE BATALLON JARAMIJO Y ABEL MALDONADO CASA DE 2 PISOS COLOR BLANCO A UNA CUADRA DE LA CORRECCIONAL</v>
          </cell>
          <cell r="M2329" t="str">
            <v>1802237873</v>
          </cell>
          <cell r="N2329" t="str">
            <v xml:space="preserve">984398486 /  </v>
          </cell>
          <cell r="P2329" t="str">
            <v>AMBATO</v>
          </cell>
          <cell r="Q2329" t="str">
            <v>AMBATO</v>
          </cell>
          <cell r="R2329" t="str">
            <v>TUNGURAHUA</v>
          </cell>
          <cell r="S2329" t="str">
            <v>AMBATO</v>
          </cell>
          <cell r="T2329" t="str">
            <v>TRAMACO</v>
          </cell>
          <cell r="U2329" t="str">
            <v>FLEXNETUIO_PROVINCIA</v>
          </cell>
          <cell r="V2329">
            <v>1</v>
          </cell>
          <cell r="W2329">
            <v>1</v>
          </cell>
          <cell r="X2329" t="str">
            <v>FLEXNET</v>
          </cell>
          <cell r="Y2329" t="str">
            <v>FLEX NET CALLE 28 DE JUNIO S/N Y GARCIA MORENO ENTRADA LLANO GRANDE</v>
          </cell>
        </row>
        <row r="2330">
          <cell r="A2330" t="str">
            <v>20003067046164</v>
          </cell>
          <cell r="B2330">
            <v>496469</v>
          </cell>
          <cell r="C2330" t="str">
            <v>20003067046164</v>
          </cell>
          <cell r="D2330" t="str">
            <v>CONECEL</v>
          </cell>
          <cell r="E2330" t="str">
            <v>DESPACHO</v>
          </cell>
          <cell r="F2330" t="str">
            <v>NORMAL</v>
          </cell>
          <cell r="G2330" t="str">
            <v/>
          </cell>
          <cell r="H2330">
            <v>44939</v>
          </cell>
          <cell r="I2330" t="str">
            <v>EN_TRANSITO</v>
          </cell>
          <cell r="J2330">
            <v>44944</v>
          </cell>
          <cell r="K2330" t="str">
            <v xml:space="preserve">CARLOS ALBERTO CABRERA TORRES / </v>
          </cell>
          <cell r="L2330" t="str">
            <v>CUENCA / HUAYNACAPAC / CALLE CIUDAD DE MACHALA 254 Y RUMIPAMBA CASA DE UN PISO A UNA CUADRA DE CREACIONES CORIAN COSTURERA</v>
          </cell>
          <cell r="M2330" t="str">
            <v>1204448060</v>
          </cell>
          <cell r="N2330" t="str">
            <v xml:space="preserve">963902814 /  </v>
          </cell>
          <cell r="O2330" t="str">
            <v/>
          </cell>
          <cell r="P2330" t="str">
            <v>CUENCA</v>
          </cell>
          <cell r="Q2330" t="str">
            <v>CUENCA</v>
          </cell>
          <cell r="R2330" t="str">
            <v>AZUAY</v>
          </cell>
          <cell r="T2330" t="str">
            <v>ITSACOURIER</v>
          </cell>
          <cell r="U2330" t="str">
            <v>FLEXNETUIO_PROVINCIA</v>
          </cell>
          <cell r="V2330">
            <v>1</v>
          </cell>
          <cell r="W2330">
            <v>1</v>
          </cell>
          <cell r="X2330" t="str">
            <v>FLEXNET</v>
          </cell>
          <cell r="Y2330" t="str">
            <v>FLEX NET CALLE 28 DE JUNIO S/N Y GARCIA MORENO ENTRADA LLANO GRANDE</v>
          </cell>
        </row>
        <row r="2331">
          <cell r="A2331" t="str">
            <v>20003066588159</v>
          </cell>
          <cell r="B2331">
            <v>496470</v>
          </cell>
          <cell r="C2331" t="str">
            <v>20003066588159</v>
          </cell>
          <cell r="D2331" t="str">
            <v>CONECEL</v>
          </cell>
          <cell r="E2331" t="str">
            <v>DESPACHO</v>
          </cell>
          <cell r="F2331" t="str">
            <v>NORMAL</v>
          </cell>
          <cell r="G2331" t="str">
            <v>FT79710</v>
          </cell>
          <cell r="H2331">
            <v>44939</v>
          </cell>
          <cell r="I2331" t="str">
            <v>DEVOLUCION_EN_PROCESO</v>
          </cell>
          <cell r="J2331">
            <v>44944</v>
          </cell>
          <cell r="K2331" t="str">
            <v>GREGORIO QUERALES NORUAN / WILMARY KATIUSKA GUEDES FERNANDEZ</v>
          </cell>
          <cell r="L2331" t="str">
            <v>QUITO / EL INCA / CLLE DE LAS TORONJAS Y AV ELOY ALFARO CONJUNTO LAS TORONJAS REF CJTO RDCIAL EL VIEJO CEDRO</v>
          </cell>
          <cell r="M2331" t="str">
            <v>1759789942</v>
          </cell>
          <cell r="N2331" t="str">
            <v>979065186 /  297906518</v>
          </cell>
          <cell r="P2331" t="str">
            <v>QUITO</v>
          </cell>
          <cell r="Q2331" t="str">
            <v>QUITO</v>
          </cell>
          <cell r="R2331" t="str">
            <v>PICHINCHA</v>
          </cell>
          <cell r="T2331" t="str">
            <v>FLEXTRANS UIO</v>
          </cell>
          <cell r="U2331" t="str">
            <v>FLEXNETUIO_LOCAL</v>
          </cell>
          <cell r="V2331">
            <v>1</v>
          </cell>
          <cell r="W2331">
            <v>1</v>
          </cell>
          <cell r="X2331" t="str">
            <v>FLEXNET</v>
          </cell>
          <cell r="Y2331" t="str">
            <v>FLEX NET CALLE 28 DE JUNIO S/N Y GARCIA MORENO ENTRADA LLANO GRANDE</v>
          </cell>
        </row>
        <row r="2332">
          <cell r="A2332" t="str">
            <v>20003067058235</v>
          </cell>
          <cell r="B2332">
            <v>496471</v>
          </cell>
          <cell r="C2332" t="str">
            <v>20003067058235</v>
          </cell>
          <cell r="D2332" t="str">
            <v>CONECEL</v>
          </cell>
          <cell r="E2332" t="str">
            <v>DESPACHO</v>
          </cell>
          <cell r="F2332" t="str">
            <v>NORMAL</v>
          </cell>
          <cell r="G2332" t="str">
            <v>GR20003067058235</v>
          </cell>
          <cell r="H2332">
            <v>44939</v>
          </cell>
          <cell r="I2332" t="str">
            <v>ENTREGADO</v>
          </cell>
          <cell r="J2332">
            <v>44942</v>
          </cell>
          <cell r="K2332" t="str">
            <v>DANIELA NATHALY PONCE LOOR / ESPIN FLORES LENIN ALADINO</v>
          </cell>
          <cell r="L2332" t="str">
            <v>MANTA / SAN MATEO / CALLES AV. 113 Y TULIPANES EN EL TRABAJO INMOBILIARIA FARYB REF FRENTE DE LA GASOLINERA</v>
          </cell>
          <cell r="M2332" t="str">
            <v>1350253058</v>
          </cell>
          <cell r="N2332" t="str">
            <v>995688329 /  988411111</v>
          </cell>
          <cell r="O2332" t="str">
            <v/>
          </cell>
          <cell r="P2332" t="str">
            <v>MANTA</v>
          </cell>
          <cell r="Q2332" t="str">
            <v>MANTA</v>
          </cell>
          <cell r="R2332" t="str">
            <v>MANABI</v>
          </cell>
          <cell r="U2332" t="str">
            <v>FLEXNETUIO_PROVINCIA</v>
          </cell>
          <cell r="V2332">
            <v>1</v>
          </cell>
          <cell r="W2332">
            <v>1</v>
          </cell>
          <cell r="X2332" t="str">
            <v>FLEXNET</v>
          </cell>
          <cell r="Y2332" t="str">
            <v>FLEX NET CALLE 28 DE JUNIO S/N Y GARCIA MORENO ENTRADA LLANO GRANDE</v>
          </cell>
        </row>
        <row r="2333">
          <cell r="A2333" t="str">
            <v>20003067058817</v>
          </cell>
          <cell r="B2333">
            <v>496472</v>
          </cell>
          <cell r="C2333" t="str">
            <v>20003067058817</v>
          </cell>
          <cell r="D2333" t="str">
            <v>CONECEL</v>
          </cell>
          <cell r="E2333" t="str">
            <v>DESPACHO</v>
          </cell>
          <cell r="F2333" t="str">
            <v>NORMAL</v>
          </cell>
          <cell r="G2333" t="str">
            <v>FT79681</v>
          </cell>
          <cell r="H2333">
            <v>44939</v>
          </cell>
          <cell r="I2333" t="str">
            <v>ENTREGADO</v>
          </cell>
          <cell r="J2333">
            <v>44942</v>
          </cell>
          <cell r="K2333" t="str">
            <v xml:space="preserve">ANABEL CAROLINA JARAMILLO GUERRERO / </v>
          </cell>
          <cell r="L2333" t="str">
            <v>DURAN / ELOY ALFARO / CDLA PRIMAVERA 2 SCTR 1A MZ 12 V 15, PEATONAL 35 A 1CDRA DEL PARQUE PRIMAVERA 2</v>
          </cell>
          <cell r="M2333" t="str">
            <v>929101137</v>
          </cell>
          <cell r="N2333" t="str">
            <v xml:space="preserve">983399480 /  </v>
          </cell>
          <cell r="P2333" t="str">
            <v>DURAN</v>
          </cell>
          <cell r="Q2333" t="str">
            <v>DURAN</v>
          </cell>
          <cell r="R2333" t="str">
            <v>GUAYAS</v>
          </cell>
          <cell r="T2333" t="str">
            <v>ITSACOURIER</v>
          </cell>
          <cell r="U2333" t="str">
            <v>FLEXNETUIO_GYE</v>
          </cell>
          <cell r="V2333">
            <v>1</v>
          </cell>
          <cell r="W2333">
            <v>1</v>
          </cell>
          <cell r="X2333" t="str">
            <v>FLEXNET</v>
          </cell>
          <cell r="Y2333" t="str">
            <v>FLEX NET CALLE 28 DE JUNIO S/N Y GARCIA MORENO ENTRADA LLANO GRANDE</v>
          </cell>
        </row>
        <row r="2334">
          <cell r="A2334" t="str">
            <v>20003067060606</v>
          </cell>
          <cell r="B2334">
            <v>496475</v>
          </cell>
          <cell r="C2334" t="str">
            <v>20003067060606</v>
          </cell>
          <cell r="D2334" t="str">
            <v>CONECEL</v>
          </cell>
          <cell r="E2334" t="str">
            <v>DESPACHO</v>
          </cell>
          <cell r="F2334" t="str">
            <v>NORMAL</v>
          </cell>
          <cell r="G2334" t="str">
            <v>GR20003067060606</v>
          </cell>
          <cell r="H2334">
            <v>44939</v>
          </cell>
          <cell r="I2334" t="str">
            <v>COORDINADO</v>
          </cell>
          <cell r="J2334">
            <v>44944</v>
          </cell>
          <cell r="K2334" t="str">
            <v xml:space="preserve">ANGEL ENRIQUE PANCHANA MALAVE / </v>
          </cell>
          <cell r="L2334" t="str">
            <v>SANTA ELENA / SANTA ELENA / AV 10 DE AGOSTO Y VIA ANCON URB LOS GIRASOLES CASA BLANCA CON BORDES AMARILLOS A UNA CUADRA DE LA CANCHA DE LOS GIRASOLES</v>
          </cell>
          <cell r="M2334" t="str">
            <v>915112072</v>
          </cell>
          <cell r="N2334" t="str">
            <v>988678560 /  939292913</v>
          </cell>
          <cell r="P2334" t="str">
            <v>SANTA ELENA</v>
          </cell>
          <cell r="Q2334" t="str">
            <v>SANTA ELENA</v>
          </cell>
          <cell r="R2334" t="str">
            <v>SANTA ELENA</v>
          </cell>
          <cell r="U2334" t="str">
            <v>FLEXNETUIO_PROVINCIA</v>
          </cell>
          <cell r="V2334">
            <v>1</v>
          </cell>
          <cell r="W2334">
            <v>1</v>
          </cell>
          <cell r="X2334" t="str">
            <v>FLEXNET</v>
          </cell>
          <cell r="Y2334" t="str">
            <v>FLEX NET CALLE 28 DE JUNIO S/N Y GARCIA MORENO ENTRADA LLANO GRANDE</v>
          </cell>
        </row>
        <row r="2335">
          <cell r="A2335" t="str">
            <v>20003066622200</v>
          </cell>
          <cell r="B2335">
            <v>496476</v>
          </cell>
          <cell r="C2335" t="str">
            <v>20003066622200</v>
          </cell>
          <cell r="D2335" t="str">
            <v>CONECEL</v>
          </cell>
          <cell r="E2335" t="str">
            <v>DESPACHO</v>
          </cell>
          <cell r="F2335" t="str">
            <v>NORMAL</v>
          </cell>
          <cell r="G2335" t="str">
            <v>031002004178655</v>
          </cell>
          <cell r="H2335">
            <v>44939</v>
          </cell>
          <cell r="I2335" t="str">
            <v>ENTREGADO</v>
          </cell>
          <cell r="J2335">
            <v>44943</v>
          </cell>
          <cell r="K2335" t="str">
            <v xml:space="preserve">MARIA ELOISA QUIRCO LUTUALA / </v>
          </cell>
          <cell r="L2335" t="str">
            <v>LATACUNGA / LA MATRIZ / CALLE DIEGO NOBOA Y AMAZONAS CASA DE DOS PISOS ESQUINERA COLOR AMARILLO CON UN LETRERO QUE DICE LA CASA DEL POLLO</v>
          </cell>
          <cell r="M2335" t="str">
            <v>503205312</v>
          </cell>
          <cell r="N2335" t="str">
            <v>990930538 /  962657019</v>
          </cell>
          <cell r="P2335" t="str">
            <v>LATACUNGA</v>
          </cell>
          <cell r="Q2335" t="str">
            <v>LATACUNGA</v>
          </cell>
          <cell r="R2335" t="str">
            <v>COTOPAXI</v>
          </cell>
          <cell r="T2335" t="str">
            <v>TRAMACO</v>
          </cell>
          <cell r="U2335" t="str">
            <v>FLEXNETUIO_PROVINCIA</v>
          </cell>
          <cell r="V2335">
            <v>1</v>
          </cell>
          <cell r="W2335">
            <v>1</v>
          </cell>
          <cell r="X2335" t="str">
            <v>FLEXNET</v>
          </cell>
          <cell r="Y2335" t="str">
            <v>FLEX NET CALLE 28 DE JUNIO S/N Y GARCIA MORENO ENTRADA LLANO GRANDE</v>
          </cell>
        </row>
        <row r="2336">
          <cell r="A2336" t="str">
            <v>20003067068878</v>
          </cell>
          <cell r="B2336">
            <v>496479</v>
          </cell>
          <cell r="C2336" t="str">
            <v>20003067068878</v>
          </cell>
          <cell r="D2336" t="str">
            <v>CONECEL</v>
          </cell>
          <cell r="E2336" t="str">
            <v>DESPACHO</v>
          </cell>
          <cell r="F2336" t="str">
            <v>NORMAL</v>
          </cell>
          <cell r="G2336" t="str">
            <v>031002004178657</v>
          </cell>
          <cell r="H2336">
            <v>44939</v>
          </cell>
          <cell r="I2336" t="str">
            <v>ENTREGADO</v>
          </cell>
          <cell r="J2336">
            <v>44944</v>
          </cell>
          <cell r="K2336" t="str">
            <v xml:space="preserve">MICHAEL VICENTE YAGUANA MOROCHO / </v>
          </cell>
          <cell r="L2336" t="str">
            <v>LOJA / EL SAGRARIO / VIA PIO JARAMILLO ALVARADO EN EL PARQUE TEBAIDA EN LA OFICINA DE ADMINISTRACION POR EL CEMENTERIO DE LA ARGELIA</v>
          </cell>
          <cell r="M2336" t="str">
            <v>1104978737</v>
          </cell>
          <cell r="N2336" t="str">
            <v>969676956 /  992013398</v>
          </cell>
          <cell r="O2336" t="str">
            <v/>
          </cell>
          <cell r="P2336" t="str">
            <v>LOJA</v>
          </cell>
          <cell r="Q2336" t="str">
            <v>LOJA</v>
          </cell>
          <cell r="R2336" t="str">
            <v>LOJA</v>
          </cell>
          <cell r="T2336" t="str">
            <v>TRAMACO</v>
          </cell>
          <cell r="U2336" t="str">
            <v>FLEXNETUIO_PROVINCIA</v>
          </cell>
          <cell r="V2336">
            <v>1</v>
          </cell>
          <cell r="W2336">
            <v>1</v>
          </cell>
          <cell r="X2336" t="str">
            <v>FLEXNET</v>
          </cell>
          <cell r="Y2336" t="str">
            <v>FLEX NET CALLE 28 DE JUNIO S/N Y GARCIA MORENO ENTRADA LLANO GRANDE</v>
          </cell>
        </row>
        <row r="2337">
          <cell r="A2337" t="str">
            <v>20003063940888</v>
          </cell>
          <cell r="B2337">
            <v>496480</v>
          </cell>
          <cell r="C2337" t="str">
            <v>20003063940888</v>
          </cell>
          <cell r="D2337" t="str">
            <v>CONECEL</v>
          </cell>
          <cell r="E2337" t="str">
            <v>DESPACHO</v>
          </cell>
          <cell r="F2337" t="str">
            <v>NORMAL</v>
          </cell>
          <cell r="G2337" t="str">
            <v>031002004178658</v>
          </cell>
          <cell r="H2337">
            <v>44939</v>
          </cell>
          <cell r="I2337" t="str">
            <v>ENTREGADO</v>
          </cell>
          <cell r="J2337">
            <v>44943</v>
          </cell>
          <cell r="K2337" t="str">
            <v xml:space="preserve">KATY MARIA ZAMBRANO VELASQUEZ / </v>
          </cell>
          <cell r="L2337" t="str">
            <v>PORTOVIEJO / 18 DE OCTUBRE / AV 5 DE JUNIO Y CALLEJON BELLA LUZ CASA COLOR LADRILLO DE DOS PISOS JUNTO A LA URB EL PORTON DEL VALLE Y ENCEBOLLADOS LOS MARIACHIS</v>
          </cell>
          <cell r="M2337" t="str">
            <v>1316656642</v>
          </cell>
          <cell r="N2337" t="str">
            <v xml:space="preserve">964145889 /  </v>
          </cell>
          <cell r="P2337" t="str">
            <v>PORTOVIEJO</v>
          </cell>
          <cell r="Q2337" t="str">
            <v>PORTOVIEJO</v>
          </cell>
          <cell r="R2337" t="str">
            <v>MANABI</v>
          </cell>
          <cell r="T2337" t="str">
            <v>TRAMACO</v>
          </cell>
          <cell r="U2337" t="str">
            <v>FLEXNETUIO_PROVINCIA</v>
          </cell>
          <cell r="V2337">
            <v>1</v>
          </cell>
          <cell r="W2337">
            <v>1</v>
          </cell>
          <cell r="X2337" t="str">
            <v>FLEXNET</v>
          </cell>
          <cell r="Y2337" t="str">
            <v>FLEX NET CALLE 28 DE JUNIO S/N Y GARCIA MORENO ENTRADA LLANO GRANDE</v>
          </cell>
        </row>
        <row r="2338">
          <cell r="A2338" t="str">
            <v>20003065263405</v>
          </cell>
          <cell r="B2338">
            <v>496481</v>
          </cell>
          <cell r="C2338" t="str">
            <v>20003065263405</v>
          </cell>
          <cell r="D2338" t="str">
            <v>CONECEL</v>
          </cell>
          <cell r="E2338" t="str">
            <v>DESPACHO</v>
          </cell>
          <cell r="F2338" t="str">
            <v>NORMAL</v>
          </cell>
          <cell r="G2338" t="str">
            <v>GR20003065263405</v>
          </cell>
          <cell r="H2338">
            <v>44939</v>
          </cell>
          <cell r="I2338" t="str">
            <v>INCIDENCIA</v>
          </cell>
          <cell r="J2338">
            <v>44943</v>
          </cell>
          <cell r="K2338" t="str">
            <v xml:space="preserve">OSIRIS SOCARRAS BUENO / </v>
          </cell>
          <cell r="L2338" t="str">
            <v>LAGO AGRIO / LAGO AGRIO / AV JORGE ANAZCO Y 12 DE FEBRERO ESQ CASA DE 2P COLOR BEIGE / FRENTE A FARMACIA CRUZ AZUL</v>
          </cell>
          <cell r="M2338" t="str">
            <v>1726299702</v>
          </cell>
          <cell r="N2338" t="str">
            <v xml:space="preserve">983231949 /  </v>
          </cell>
          <cell r="P2338" t="str">
            <v>LAGO AGRIO</v>
          </cell>
          <cell r="Q2338" t="str">
            <v>LAGO AGRIO</v>
          </cell>
          <cell r="R2338" t="str">
            <v>SUCUMBIOS</v>
          </cell>
          <cell r="U2338" t="str">
            <v>FLEXNETUIO_PROVINCIA</v>
          </cell>
          <cell r="V2338">
            <v>1</v>
          </cell>
          <cell r="W2338">
            <v>1</v>
          </cell>
          <cell r="X2338" t="str">
            <v>FLEXNET</v>
          </cell>
          <cell r="Y2338" t="str">
            <v>FLEX NET CALLE 28 DE JUNIO S/N Y GARCIA MORENO ENTRADA LLANO GRANDE</v>
          </cell>
        </row>
        <row r="2339">
          <cell r="A2339" t="str">
            <v>2023-00508</v>
          </cell>
          <cell r="B2339">
            <v>496464</v>
          </cell>
          <cell r="C2339" t="str">
            <v>2023-00508</v>
          </cell>
          <cell r="D2339" t="str">
            <v>MOVISTAR</v>
          </cell>
          <cell r="E2339" t="str">
            <v>DESPACHO</v>
          </cell>
          <cell r="F2339" t="str">
            <v>EXPRESS</v>
          </cell>
          <cell r="G2339" t="str">
            <v>EC6402</v>
          </cell>
          <cell r="H2339">
            <v>44939</v>
          </cell>
          <cell r="I2339" t="str">
            <v>ENTREGADO</v>
          </cell>
          <cell r="J2339">
            <v>44939</v>
          </cell>
          <cell r="K2339" t="str">
            <v>MORALES VIVERO RICARDO GERMAN_GERMAN MORALES</v>
          </cell>
          <cell r="L2339" t="str">
            <v>ISLA ISABELA 1261 Y COLOMA (ESQUINA)</v>
          </cell>
          <cell r="M2339" t="str">
            <v>1715248322001</v>
          </cell>
          <cell r="N2339" t="str">
            <v>0986935680</v>
          </cell>
          <cell r="O2339" t="str">
            <v/>
          </cell>
          <cell r="P2339" t="str">
            <v>QUITO</v>
          </cell>
          <cell r="Q2339" t="str">
            <v>QUITO</v>
          </cell>
          <cell r="R2339" t="str">
            <v>PICHINCHA</v>
          </cell>
          <cell r="T2339" t="str">
            <v>EXPRESSCON</v>
          </cell>
          <cell r="U2339" t="str">
            <v>FLEXNETUIO_LOCAL</v>
          </cell>
          <cell r="V2339">
            <v>1</v>
          </cell>
          <cell r="W2339">
            <v>1</v>
          </cell>
          <cell r="X2339" t="str">
            <v>FLEXNET ECUADOR - MOVISTAR</v>
          </cell>
          <cell r="Y2339" t="str">
            <v>CALLE 28 DE JUNIO S/N Y GARCIA MORENO ENTRADA LLANO GRANDE</v>
          </cell>
        </row>
        <row r="2340">
          <cell r="A2340" t="str">
            <v>2483849</v>
          </cell>
          <cell r="B2340">
            <v>496446</v>
          </cell>
          <cell r="C2340" t="str">
            <v>2483849</v>
          </cell>
          <cell r="D2340" t="str">
            <v>MDELIVERY</v>
          </cell>
          <cell r="E2340" t="str">
            <v>DESPACHO</v>
          </cell>
          <cell r="F2340" t="str">
            <v>NORMAL</v>
          </cell>
          <cell r="G2340" t="str">
            <v>FT79756</v>
          </cell>
          <cell r="H2340">
            <v>44939</v>
          </cell>
          <cell r="I2340" t="str">
            <v>ENTREGADO</v>
          </cell>
          <cell r="J2340">
            <v>44942</v>
          </cell>
          <cell r="K2340" t="str">
            <v xml:space="preserve">IBUJES MEJIA FERNANDO JULIAN_IMPULSUS S A S </v>
          </cell>
          <cell r="L2340" t="str">
            <v>OE 11D Y RAO CURARAY ALANGASI VALLE DE LOS CHILLOS CONJUNTO CEARA</v>
          </cell>
          <cell r="M2340" t="str">
            <v>1793199495001</v>
          </cell>
          <cell r="N2340" t="str">
            <v>0984643690</v>
          </cell>
          <cell r="O2340" t="str">
            <v/>
          </cell>
          <cell r="P2340" t="str">
            <v>QUITO</v>
          </cell>
          <cell r="Q2340" t="str">
            <v>QUITO</v>
          </cell>
          <cell r="R2340" t="str">
            <v>PICHINCHA</v>
          </cell>
          <cell r="T2340" t="str">
            <v>FLEXTRANS UIO</v>
          </cell>
          <cell r="U2340" t="str">
            <v>FLEXNETUIO_LOCAL</v>
          </cell>
          <cell r="V2340">
            <v>1</v>
          </cell>
          <cell r="W2340">
            <v>1</v>
          </cell>
          <cell r="X2340" t="str">
            <v>FLEXNET ECUADOR - MDELIVERY</v>
          </cell>
          <cell r="Y2340" t="str">
            <v>CALLE 28 DE JUNIO S/N Y GARCIA MORENO ENTRADA LLANO GRANDE</v>
          </cell>
        </row>
        <row r="2341">
          <cell r="A2341" t="str">
            <v>2483851</v>
          </cell>
          <cell r="B2341">
            <v>496447</v>
          </cell>
          <cell r="C2341" t="str">
            <v>2483851</v>
          </cell>
          <cell r="D2341" t="str">
            <v>MDELIVERY</v>
          </cell>
          <cell r="E2341" t="str">
            <v>DESPACHO</v>
          </cell>
          <cell r="F2341" t="str">
            <v>NORMAL</v>
          </cell>
          <cell r="G2341" t="str">
            <v>FT79750</v>
          </cell>
          <cell r="H2341">
            <v>44939</v>
          </cell>
          <cell r="I2341" t="str">
            <v>ENTREGADO</v>
          </cell>
          <cell r="J2341">
            <v>44942</v>
          </cell>
          <cell r="K2341" t="str">
            <v xml:space="preserve">Cristhian Guillen_INDUSTRIAS DAJAHU S A S </v>
          </cell>
          <cell r="L2341" t="str">
            <v xml:space="preserve"> GUAYAS GUAYAQUIL ViA DURAN TAMBO KM 6 1 2 Agrodajahu Agrodajahu </v>
          </cell>
          <cell r="M2341" t="str">
            <v>0993375779001</v>
          </cell>
          <cell r="N2341" t="str">
            <v>0985816098</v>
          </cell>
          <cell r="O2341" t="str">
            <v/>
          </cell>
          <cell r="P2341" t="str">
            <v>GUAYAQUIL</v>
          </cell>
          <cell r="Q2341" t="str">
            <v>GUAYAQUIL</v>
          </cell>
          <cell r="R2341" t="str">
            <v>GUAYAS</v>
          </cell>
          <cell r="T2341" t="str">
            <v>ITSACOURIER</v>
          </cell>
          <cell r="U2341" t="str">
            <v>FLEXNETUIO_GYE</v>
          </cell>
          <cell r="V2341">
            <v>1</v>
          </cell>
          <cell r="W2341">
            <v>1</v>
          </cell>
          <cell r="X2341" t="str">
            <v>FLEXNET ECUADOR - MDELIVERY</v>
          </cell>
          <cell r="Y2341" t="str">
            <v>CALLE 28 DE JUNIO S/N Y GARCIA MORENO ENTRADA LLANO GRANDE</v>
          </cell>
        </row>
        <row r="2342">
          <cell r="A2342" t="str">
            <v>2483852</v>
          </cell>
          <cell r="B2342">
            <v>496448</v>
          </cell>
          <cell r="C2342" t="str">
            <v>2483852</v>
          </cell>
          <cell r="D2342" t="str">
            <v>MDELIVERY</v>
          </cell>
          <cell r="E2342" t="str">
            <v>DESPACHO</v>
          </cell>
          <cell r="F2342" t="str">
            <v>NORMAL</v>
          </cell>
          <cell r="G2342" t="str">
            <v>IC4636</v>
          </cell>
          <cell r="H2342">
            <v>44939</v>
          </cell>
          <cell r="I2342" t="str">
            <v>ENTREGADO</v>
          </cell>
          <cell r="J2342">
            <v>44942</v>
          </cell>
          <cell r="K2342" t="str">
            <v xml:space="preserve">MARJORIE PRISICLA BARZALLO SEADE_PUBLITECPRINT CIA LTDA </v>
          </cell>
          <cell r="L2342" t="str">
            <v>JAIME ROLDOS EDIFICIO CONSORCIO OFI 410</v>
          </cell>
          <cell r="M2342" t="str">
            <v>0190359743001</v>
          </cell>
          <cell r="N2342" t="str">
            <v>0963042508</v>
          </cell>
          <cell r="O2342" t="str">
            <v/>
          </cell>
          <cell r="P2342" t="str">
            <v>CUENCA</v>
          </cell>
          <cell r="Q2342" t="str">
            <v>CUENCA</v>
          </cell>
          <cell r="R2342" t="str">
            <v>AZUAY</v>
          </cell>
          <cell r="T2342" t="str">
            <v>ITSACOURIER</v>
          </cell>
          <cell r="U2342" t="str">
            <v>FLEXNETUIO_PROVINCIA</v>
          </cell>
          <cell r="V2342">
            <v>1</v>
          </cell>
          <cell r="W2342">
            <v>1</v>
          </cell>
          <cell r="X2342" t="str">
            <v>FLEXNET ECUADOR - MDELIVERY</v>
          </cell>
          <cell r="Y2342" t="str">
            <v>CALLE 28 DE JUNIO S/N Y GARCIA MORENO ENTRADA LLANO GRANDE</v>
          </cell>
        </row>
        <row r="2343">
          <cell r="A2343" t="str">
            <v>2483856_1</v>
          </cell>
          <cell r="B2343">
            <v>496449</v>
          </cell>
          <cell r="C2343" t="str">
            <v>2483856_1</v>
          </cell>
          <cell r="D2343" t="str">
            <v>MDELIVERY</v>
          </cell>
          <cell r="E2343" t="str">
            <v>DESPACHO</v>
          </cell>
          <cell r="F2343" t="str">
            <v>NORMAL</v>
          </cell>
          <cell r="G2343" t="str">
            <v>031080024838561</v>
          </cell>
          <cell r="H2343">
            <v>44939</v>
          </cell>
          <cell r="I2343" t="str">
            <v>ENTREGADO</v>
          </cell>
          <cell r="J2343">
            <v>44942</v>
          </cell>
          <cell r="K2343" t="str">
            <v>VICENTE PATRICIO MANCHAY PEDRERA_VICENTE PATRICIO MANCHAY PEDRERA</v>
          </cell>
          <cell r="L2343" t="str">
            <v>Junto al Parque Ecologico Avenida Abraham Calazacon Y JUSN JOSE FLORES ENTREGAR EN HYDRO MANGUERAS C 0 256037 79 182268</v>
          </cell>
          <cell r="M2343" t="str">
            <v>1716883325001</v>
          </cell>
          <cell r="N2343" t="str">
            <v>0997067766</v>
          </cell>
          <cell r="O2343" t="str">
            <v/>
          </cell>
          <cell r="P2343" t="str">
            <v>SANTO DOMINGO</v>
          </cell>
          <cell r="Q2343" t="str">
            <v>SANTO DOMINGO</v>
          </cell>
          <cell r="R2343" t="str">
            <v>SANTO DOMINGO DE LOS TSACHILAS</v>
          </cell>
          <cell r="T2343" t="str">
            <v>TRAMACO</v>
          </cell>
          <cell r="U2343" t="str">
            <v>FLEXNETUIO_PROVINCIA</v>
          </cell>
          <cell r="V2343">
            <v>1</v>
          </cell>
          <cell r="W2343">
            <v>1</v>
          </cell>
          <cell r="X2343" t="str">
            <v>FLEXNET ECUADOR - MDELIVERY</v>
          </cell>
          <cell r="Y2343" t="str">
            <v>CALLE 28 DE JUNIO S/N Y GARCIA MORENO ENTRADA LLANO GRANDE</v>
          </cell>
        </row>
        <row r="2344">
          <cell r="A2344" t="str">
            <v>2483857</v>
          </cell>
          <cell r="B2344">
            <v>496450</v>
          </cell>
          <cell r="C2344" t="str">
            <v>2483857</v>
          </cell>
          <cell r="D2344" t="str">
            <v>MDELIVERY</v>
          </cell>
          <cell r="E2344" t="str">
            <v>DESPACHO</v>
          </cell>
          <cell r="F2344" t="str">
            <v>NORMAL</v>
          </cell>
          <cell r="G2344" t="str">
            <v>IC4643</v>
          </cell>
          <cell r="H2344">
            <v>44939</v>
          </cell>
          <cell r="I2344" t="str">
            <v>ENTREGADO</v>
          </cell>
          <cell r="J2344">
            <v>44942</v>
          </cell>
          <cell r="K2344" t="str">
            <v>Daniela Molina_COMITE DE EMPRESA DE IMPORTADORA TOMEBAMBA</v>
          </cell>
          <cell r="L2344" t="str">
            <v>Av EspaNa 17 30</v>
          </cell>
          <cell r="M2344" t="str">
            <v>0190314413001</v>
          </cell>
          <cell r="N2344" t="str">
            <v>995325476</v>
          </cell>
          <cell r="O2344" t="str">
            <v/>
          </cell>
          <cell r="P2344" t="str">
            <v>CUENCA</v>
          </cell>
          <cell r="Q2344" t="str">
            <v>CUENCA</v>
          </cell>
          <cell r="R2344" t="str">
            <v>AZUAY</v>
          </cell>
          <cell r="T2344" t="str">
            <v>ITSACOURIER</v>
          </cell>
          <cell r="U2344" t="str">
            <v>FLEXNETUIO_PROVINCIA</v>
          </cell>
          <cell r="V2344">
            <v>1</v>
          </cell>
          <cell r="W2344">
            <v>1</v>
          </cell>
          <cell r="X2344" t="str">
            <v>FLEXNET ECUADOR - MDELIVERY</v>
          </cell>
          <cell r="Y2344" t="str">
            <v>CALLE 28 DE JUNIO S/N Y GARCIA MORENO ENTRADA LLANO GRANDE</v>
          </cell>
        </row>
        <row r="2345">
          <cell r="A2345" t="str">
            <v>2483864</v>
          </cell>
          <cell r="B2345">
            <v>496451</v>
          </cell>
          <cell r="C2345" t="str">
            <v>2483864</v>
          </cell>
          <cell r="D2345" t="str">
            <v>MDELIVERY</v>
          </cell>
          <cell r="E2345" t="str">
            <v>DESPACHO</v>
          </cell>
          <cell r="F2345" t="str">
            <v>NORMAL</v>
          </cell>
          <cell r="G2345" t="str">
            <v>FT79746</v>
          </cell>
          <cell r="H2345">
            <v>44939</v>
          </cell>
          <cell r="I2345" t="str">
            <v>ENTREGADO</v>
          </cell>
          <cell r="J2345">
            <v>44942</v>
          </cell>
          <cell r="K2345" t="str">
            <v xml:space="preserve">Antonela Macias_TELCONET S A </v>
          </cell>
          <cell r="L2345" t="str">
            <v xml:space="preserve"> KENNEDY NORTE MZ 109 SOLAR 21 A TRAS DE MI JUGUETERIA GUAYAQUIL GUAYAQUIL GUAYAS </v>
          </cell>
          <cell r="M2345" t="str">
            <v>0991327371001</v>
          </cell>
          <cell r="N2345" t="str">
            <v>994325822</v>
          </cell>
          <cell r="O2345" t="str">
            <v/>
          </cell>
          <cell r="P2345" t="str">
            <v>GUAYAQUIL</v>
          </cell>
          <cell r="Q2345" t="str">
            <v>GUAYAQUIL</v>
          </cell>
          <cell r="R2345" t="str">
            <v>GUAYAS</v>
          </cell>
          <cell r="T2345" t="str">
            <v>ITSACOURIER</v>
          </cell>
          <cell r="U2345" t="str">
            <v>FLEXNETUIO_GYE</v>
          </cell>
          <cell r="V2345">
            <v>1</v>
          </cell>
          <cell r="W2345">
            <v>1</v>
          </cell>
          <cell r="X2345" t="str">
            <v>FLEXNET ECUADOR - MDELIVERY</v>
          </cell>
          <cell r="Y2345" t="str">
            <v>CALLE 28 DE JUNIO S/N Y GARCIA MORENO ENTRADA LLANO GRANDE</v>
          </cell>
        </row>
        <row r="2346">
          <cell r="A2346" t="str">
            <v>2483868</v>
          </cell>
          <cell r="B2346">
            <v>496452</v>
          </cell>
          <cell r="C2346" t="str">
            <v>2483868</v>
          </cell>
          <cell r="D2346" t="str">
            <v>MDELIVERY</v>
          </cell>
          <cell r="E2346" t="str">
            <v>DESPACHO</v>
          </cell>
          <cell r="F2346" t="str">
            <v>NORMAL</v>
          </cell>
          <cell r="G2346" t="str">
            <v>FT79753</v>
          </cell>
          <cell r="H2346">
            <v>44939</v>
          </cell>
          <cell r="I2346" t="str">
            <v>ENTREGADO</v>
          </cell>
          <cell r="J2346">
            <v>44942</v>
          </cell>
          <cell r="K2346" t="str">
            <v xml:space="preserve">AIDA GOMEZ_QUITO AIRPORT MANAGEMENT ECUADOR QUIAMAECUADOR S A </v>
          </cell>
          <cell r="L2346" t="str">
            <v>Aeropuerto Mariscal Sucre Oficinas Quiport Edificio QAC</v>
          </cell>
          <cell r="M2346" t="str">
            <v>1791846087001</v>
          </cell>
          <cell r="N2346" t="str">
            <v>0998326002</v>
          </cell>
          <cell r="O2346" t="str">
            <v/>
          </cell>
          <cell r="P2346" t="str">
            <v>QUITO</v>
          </cell>
          <cell r="Q2346" t="str">
            <v>QUITO</v>
          </cell>
          <cell r="R2346" t="str">
            <v>PICHINCHA</v>
          </cell>
          <cell r="T2346" t="str">
            <v>FLEXTRANS UIO</v>
          </cell>
          <cell r="U2346" t="str">
            <v>FLEXNETUIO_LOCAL</v>
          </cell>
          <cell r="V2346">
            <v>1</v>
          </cell>
          <cell r="W2346">
            <v>1</v>
          </cell>
          <cell r="X2346" t="str">
            <v>FLEXNET ECUADOR - MDELIVERY</v>
          </cell>
          <cell r="Y2346" t="str">
            <v>CALLE 28 DE JUNIO S/N Y GARCIA MORENO ENTRADA LLANO GRANDE</v>
          </cell>
        </row>
        <row r="2347">
          <cell r="A2347" t="str">
            <v>2483898</v>
          </cell>
          <cell r="B2347">
            <v>496453</v>
          </cell>
          <cell r="C2347" t="str">
            <v>2483898</v>
          </cell>
          <cell r="D2347" t="str">
            <v>MDELIVERY</v>
          </cell>
          <cell r="E2347" t="str">
            <v>DESPACHO</v>
          </cell>
          <cell r="F2347" t="str">
            <v>NORMAL</v>
          </cell>
          <cell r="G2347" t="str">
            <v>031080002483898</v>
          </cell>
          <cell r="H2347">
            <v>44939</v>
          </cell>
          <cell r="I2347" t="str">
            <v>INCIDENCIA</v>
          </cell>
          <cell r="J2347">
            <v>44944</v>
          </cell>
          <cell r="K2347" t="str">
            <v>RICARDO ANTONIO BURGOS ZAMBRANO_RICARDO ANTONIO BURGOS ZAMBRANO</v>
          </cell>
          <cell r="L2347" t="str">
            <v>KILOMETRO 16 VIA DAULE COOPERATIVA SAN FRANCISCO MZ 1079 SOLAR 5 CASA DE UNA PLANTA ENLUCIDA SIN COLOR POR LA ESCUELA JOSE INCA ROBLES</v>
          </cell>
          <cell r="M2347" t="str">
            <v>0925602641001</v>
          </cell>
          <cell r="N2347" t="str">
            <v>0963355992</v>
          </cell>
          <cell r="O2347" t="str">
            <v/>
          </cell>
          <cell r="P2347" t="str">
            <v>GUAYAQUIL</v>
          </cell>
          <cell r="Q2347" t="str">
            <v>GUAYAQUIL</v>
          </cell>
          <cell r="R2347" t="str">
            <v>GUAYAS</v>
          </cell>
          <cell r="T2347" t="str">
            <v>TRAMACO</v>
          </cell>
          <cell r="U2347" t="str">
            <v>FLEXNETUIO_GYE</v>
          </cell>
          <cell r="V2347">
            <v>1</v>
          </cell>
          <cell r="W2347">
            <v>1</v>
          </cell>
          <cell r="X2347" t="str">
            <v>FLEXNET ECUADOR - MDELIVERY</v>
          </cell>
          <cell r="Y2347" t="str">
            <v>CALLE 28 DE JUNIO S/N Y GARCIA MORENO ENTRADA LLANO GRANDE</v>
          </cell>
        </row>
        <row r="2348">
          <cell r="A2348" t="str">
            <v>2483903</v>
          </cell>
          <cell r="B2348">
            <v>496454</v>
          </cell>
          <cell r="C2348" t="str">
            <v>2483903</v>
          </cell>
          <cell r="D2348" t="str">
            <v>MDELIVERY</v>
          </cell>
          <cell r="E2348" t="str">
            <v>DESPACHO</v>
          </cell>
          <cell r="F2348" t="str">
            <v>NORMAL</v>
          </cell>
          <cell r="G2348" t="str">
            <v>FT79755</v>
          </cell>
          <cell r="H2348">
            <v>44939</v>
          </cell>
          <cell r="I2348" t="str">
            <v>ENTREGADO</v>
          </cell>
          <cell r="J2348">
            <v>44942</v>
          </cell>
          <cell r="K2348" t="str">
            <v>LILIAN MARISOL CAIZA CANCHIG_LILIAN MARISOL CAIZA CANCHIG</v>
          </cell>
          <cell r="L2348" t="str">
            <v>JUAN LEoN MERA LA NINA Y ORELLANA ES JUSTO EN LA ESQUINA EN EL MINISTERIO DE TRANSPORTE Y OBRAS PuBLICAS EN ESE EDIFICIO AVISAR AL GUARDIA QUE EL SENOR SE ENCUENTRA EN SEXTO PISO EN EL DEPARTO DE TALE</v>
          </cell>
          <cell r="M2348" t="str">
            <v>1718470287001</v>
          </cell>
          <cell r="N2348" t="str">
            <v>0995883897</v>
          </cell>
          <cell r="O2348" t="str">
            <v/>
          </cell>
          <cell r="P2348" t="str">
            <v>QUITO</v>
          </cell>
          <cell r="Q2348" t="str">
            <v>QUITO</v>
          </cell>
          <cell r="R2348" t="str">
            <v>PICHINCHA</v>
          </cell>
          <cell r="T2348" t="str">
            <v>FLEXTRANS UIO</v>
          </cell>
          <cell r="U2348" t="str">
            <v>FLEXNETUIO_LOCAL</v>
          </cell>
          <cell r="V2348">
            <v>1</v>
          </cell>
          <cell r="W2348">
            <v>1</v>
          </cell>
          <cell r="X2348" t="str">
            <v>FLEXNET ECUADOR - MDELIVERY</v>
          </cell>
          <cell r="Y2348" t="str">
            <v>CALLE 28 DE JUNIO S/N Y GARCIA MORENO ENTRADA LLANO GRANDE</v>
          </cell>
        </row>
        <row r="2349">
          <cell r="A2349" t="str">
            <v>2483905</v>
          </cell>
          <cell r="B2349">
            <v>496455</v>
          </cell>
          <cell r="C2349" t="str">
            <v>2483905</v>
          </cell>
          <cell r="D2349" t="str">
            <v>MDELIVERY</v>
          </cell>
          <cell r="E2349" t="str">
            <v>DESPACHO</v>
          </cell>
          <cell r="F2349" t="str">
            <v>NORMAL</v>
          </cell>
          <cell r="G2349" t="str">
            <v>IC4635</v>
          </cell>
          <cell r="H2349">
            <v>44939</v>
          </cell>
          <cell r="I2349" t="str">
            <v>ENTREGADO</v>
          </cell>
          <cell r="J2349">
            <v>44942</v>
          </cell>
          <cell r="K2349" t="str">
            <v>Leslye Katerine Aviles Arevalo_CUENCA TENIS Y GOLF CLUB</v>
          </cell>
          <cell r="L2349" t="str">
            <v xml:space="preserve"> Cuenca Tenis y Golf Club Via Barabon </v>
          </cell>
          <cell r="M2349" t="str">
            <v>0190079953001</v>
          </cell>
          <cell r="N2349" t="str">
            <v>0995409474</v>
          </cell>
          <cell r="O2349" t="str">
            <v/>
          </cell>
          <cell r="P2349" t="str">
            <v>CUENCA</v>
          </cell>
          <cell r="Q2349" t="str">
            <v>CUENCA</v>
          </cell>
          <cell r="R2349" t="str">
            <v>AZUAY</v>
          </cell>
          <cell r="T2349" t="str">
            <v>ITSACOURIER</v>
          </cell>
          <cell r="U2349" t="str">
            <v>FLEXNETUIO_PROVINCIA</v>
          </cell>
          <cell r="V2349">
            <v>1</v>
          </cell>
          <cell r="W2349">
            <v>1</v>
          </cell>
          <cell r="X2349" t="str">
            <v>FLEXNET ECUADOR - MDELIVERY</v>
          </cell>
          <cell r="Y2349" t="str">
            <v>CALLE 28 DE JUNIO S/N Y GARCIA MORENO ENTRADA LLANO GRANDE</v>
          </cell>
        </row>
        <row r="2350">
          <cell r="A2350" t="str">
            <v>2483906</v>
          </cell>
          <cell r="B2350">
            <v>496456</v>
          </cell>
          <cell r="C2350" t="str">
            <v>2483906</v>
          </cell>
          <cell r="D2350" t="str">
            <v>MDELIVERY</v>
          </cell>
          <cell r="E2350" t="str">
            <v>DESPACHO</v>
          </cell>
          <cell r="F2350" t="str">
            <v>NORMAL</v>
          </cell>
          <cell r="G2350" t="str">
            <v>031080002483906</v>
          </cell>
          <cell r="H2350">
            <v>44939</v>
          </cell>
          <cell r="I2350" t="str">
            <v>ENTREGADO</v>
          </cell>
          <cell r="J2350">
            <v>44942</v>
          </cell>
          <cell r="K2350" t="str">
            <v>JULIA MARIBEL BRANDS ALVAREZ_JULIA MARIBEL BRANDS ALVAREZ</v>
          </cell>
          <cell r="L2350" t="str">
            <v>AV MALECON Y CALLE JAIME CHAVEZ GUTIERREZ EDIFICIO ADMINISTRATIVO DE AUTORIDAD PORTUARIA DE MANTA A LADO DE SENAE</v>
          </cell>
          <cell r="M2350" t="str">
            <v>0916824956001</v>
          </cell>
          <cell r="N2350" t="str">
            <v>0995686235/0984755495</v>
          </cell>
          <cell r="O2350" t="str">
            <v/>
          </cell>
          <cell r="P2350" t="str">
            <v>MANTA</v>
          </cell>
          <cell r="Q2350" t="str">
            <v>MANTA</v>
          </cell>
          <cell r="R2350" t="str">
            <v>MANABI</v>
          </cell>
          <cell r="T2350" t="str">
            <v>TRAMACO</v>
          </cell>
          <cell r="U2350" t="str">
            <v>FLEXNETUIO_PROVINCIA</v>
          </cell>
          <cell r="V2350">
            <v>1</v>
          </cell>
          <cell r="W2350">
            <v>1</v>
          </cell>
          <cell r="X2350" t="str">
            <v>FLEXNET ECUADOR - MDELIVERY</v>
          </cell>
          <cell r="Y2350" t="str">
            <v>CALLE 28 DE JUNIO S/N Y GARCIA MORENO ENTRADA LLANO GRANDE</v>
          </cell>
        </row>
        <row r="2351">
          <cell r="A2351" t="str">
            <v>2483907</v>
          </cell>
          <cell r="B2351">
            <v>496457</v>
          </cell>
          <cell r="C2351" t="str">
            <v>2483907</v>
          </cell>
          <cell r="D2351" t="str">
            <v>MDELIVERY</v>
          </cell>
          <cell r="E2351" t="str">
            <v>DESPACHO</v>
          </cell>
          <cell r="F2351" t="str">
            <v>NORMAL</v>
          </cell>
          <cell r="G2351" t="str">
            <v>FT79828</v>
          </cell>
          <cell r="H2351">
            <v>44939</v>
          </cell>
          <cell r="I2351" t="str">
            <v>ENTREGADO</v>
          </cell>
          <cell r="J2351">
            <v>44942</v>
          </cell>
          <cell r="K2351" t="str">
            <v>Tanya Ruano Gestora_SWISSOIL DEL ECUADOR S A SWISSOIL</v>
          </cell>
          <cell r="L2351" t="str">
            <v xml:space="preserve"> GUAYAS GUAYAQUIL Ciudadela Nueve de Octubre Callejon Noveno entre Av Domingo Comin y La Ria Guayaquil Ecuador </v>
          </cell>
          <cell r="M2351" t="str">
            <v>0992634839001</v>
          </cell>
          <cell r="N2351" t="str">
            <v>0994629431</v>
          </cell>
          <cell r="O2351" t="str">
            <v/>
          </cell>
          <cell r="P2351" t="str">
            <v>GUAYAQUIL</v>
          </cell>
          <cell r="Q2351" t="str">
            <v>GUAYAQUIL</v>
          </cell>
          <cell r="R2351" t="str">
            <v>GUAYAS</v>
          </cell>
          <cell r="T2351" t="str">
            <v>ITSACOURIER</v>
          </cell>
          <cell r="U2351" t="str">
            <v>FLEXNETUIO_GYE</v>
          </cell>
          <cell r="V2351">
            <v>1</v>
          </cell>
          <cell r="W2351">
            <v>1</v>
          </cell>
          <cell r="X2351" t="str">
            <v>FLEXNET ECUADOR - MDELIVERY</v>
          </cell>
          <cell r="Y2351" t="str">
            <v>CALLE 28 DE JUNIO S/N Y GARCIA MORENO ENTRADA LLANO GRANDE</v>
          </cell>
        </row>
        <row r="2352">
          <cell r="A2352" t="str">
            <v>2483908</v>
          </cell>
          <cell r="B2352">
            <v>496458</v>
          </cell>
          <cell r="C2352" t="str">
            <v>2483908</v>
          </cell>
          <cell r="D2352" t="str">
            <v>MDELIVERY</v>
          </cell>
          <cell r="E2352" t="str">
            <v>DESPACHO</v>
          </cell>
          <cell r="F2352" t="str">
            <v>NORMAL</v>
          </cell>
          <cell r="G2352" t="str">
            <v>031080002483908</v>
          </cell>
          <cell r="H2352">
            <v>44939</v>
          </cell>
          <cell r="I2352" t="str">
            <v>ENTREGADO</v>
          </cell>
          <cell r="J2352">
            <v>44943</v>
          </cell>
          <cell r="K2352" t="str">
            <v>MONICA ELIZABETH CEVALLOS ROMERO_MONICA ELIZABETH CEVALLOS ROMERO</v>
          </cell>
          <cell r="L2352" t="str">
            <v>EL ORO PARROQUIA BALSAS CIUDADELA URDESA AV LOJA SN Y AV LA PAZ REF JUNTO A ALMECENES INDIA CASA DE COLOR AMARILLA DE 1 PISO</v>
          </cell>
          <cell r="M2352" t="str">
            <v>0703430348001</v>
          </cell>
          <cell r="N2352" t="str">
            <v>0989844151</v>
          </cell>
          <cell r="O2352" t="str">
            <v/>
          </cell>
          <cell r="P2352" t="str">
            <v>PIÑAS</v>
          </cell>
          <cell r="Q2352" t="str">
            <v>PIÑAS</v>
          </cell>
          <cell r="R2352" t="str">
            <v>EL ORO</v>
          </cell>
          <cell r="T2352" t="str">
            <v>TRAMACO</v>
          </cell>
          <cell r="U2352" t="str">
            <v>FLEXNETUIO_PROVINCIA</v>
          </cell>
          <cell r="V2352">
            <v>1</v>
          </cell>
          <cell r="W2352">
            <v>1</v>
          </cell>
          <cell r="X2352" t="str">
            <v>FLEXNET ECUADOR - MDELIVERY</v>
          </cell>
          <cell r="Y2352" t="str">
            <v>CALLE 28 DE JUNIO S/N Y GARCIA MORENO ENTRADA LLANO GRANDE</v>
          </cell>
        </row>
        <row r="2353">
          <cell r="A2353" t="str">
            <v>2483909</v>
          </cell>
          <cell r="B2353">
            <v>496459</v>
          </cell>
          <cell r="C2353" t="str">
            <v>2483909</v>
          </cell>
          <cell r="D2353" t="str">
            <v>MDELIVERY</v>
          </cell>
          <cell r="E2353" t="str">
            <v>DESPACHO</v>
          </cell>
          <cell r="F2353" t="str">
            <v>NORMAL</v>
          </cell>
          <cell r="G2353" t="str">
            <v>FT79826</v>
          </cell>
          <cell r="H2353">
            <v>44939</v>
          </cell>
          <cell r="I2353" t="str">
            <v>ENTREGADO</v>
          </cell>
          <cell r="J2353">
            <v>44942</v>
          </cell>
          <cell r="K2353" t="str">
            <v>SILVIA ROXANA PEREZ AVILES_SILVIA ROXANA PEREZ AVILES</v>
          </cell>
          <cell r="L2353" t="str">
            <v>GUAYAS PARROQUIA TARQUI SECTOR CIUDAD DEL SOL CALLE AV JUAN TANCAMARENGO SN Y CONSTITUCION REF ALADO DEL HOTEL EINDAN GARDEN TRABAJA AEN EL EDIFICO PROFESIONAL 1PISO OFICINA 108 MILENIUM</v>
          </cell>
          <cell r="M2353" t="str">
            <v>0916511991001</v>
          </cell>
          <cell r="N2353" t="str">
            <v>0983736528</v>
          </cell>
          <cell r="O2353" t="str">
            <v/>
          </cell>
          <cell r="P2353" t="str">
            <v>GUAYAQUIL</v>
          </cell>
          <cell r="Q2353" t="str">
            <v>GUAYAQUIL</v>
          </cell>
          <cell r="R2353" t="str">
            <v>GUAYAS</v>
          </cell>
          <cell r="T2353" t="str">
            <v>ITSACOURIER</v>
          </cell>
          <cell r="U2353" t="str">
            <v>FLEXNETUIO_GYE</v>
          </cell>
          <cell r="V2353">
            <v>1</v>
          </cell>
          <cell r="W2353">
            <v>1</v>
          </cell>
          <cell r="X2353" t="str">
            <v>FLEXNET ECUADOR - MDELIVERY</v>
          </cell>
          <cell r="Y2353" t="str">
            <v>CALLE 28 DE JUNIO S/N Y GARCIA MORENO ENTRADA LLANO GRANDE</v>
          </cell>
        </row>
        <row r="2354">
          <cell r="A2354" t="str">
            <v>2483912</v>
          </cell>
          <cell r="B2354">
            <v>496461</v>
          </cell>
          <cell r="C2354" t="str">
            <v>2483912</v>
          </cell>
          <cell r="D2354" t="str">
            <v>MDELIVERY</v>
          </cell>
          <cell r="E2354" t="str">
            <v>DESPACHO</v>
          </cell>
          <cell r="F2354" t="str">
            <v>NORMAL</v>
          </cell>
          <cell r="G2354" t="str">
            <v>031080002483912</v>
          </cell>
          <cell r="H2354">
            <v>44939</v>
          </cell>
          <cell r="I2354" t="str">
            <v>ENTREGADO</v>
          </cell>
          <cell r="J2354">
            <v>44940</v>
          </cell>
          <cell r="K2354" t="str">
            <v xml:space="preserve">ANGEL GUERRA_SUPERDEPORTE S A </v>
          </cell>
          <cell r="L2354" t="str">
            <v>C C Paseo Shopping Quevedo calle via Quevedo Buena Fe s n Marathon</v>
          </cell>
          <cell r="M2354" t="str">
            <v>1791413237001</v>
          </cell>
          <cell r="N2354" t="str">
            <v>0990562579</v>
          </cell>
          <cell r="O2354" t="str">
            <v/>
          </cell>
          <cell r="P2354" t="str">
            <v>QUEVEDO</v>
          </cell>
          <cell r="Q2354" t="str">
            <v>QUEVEDO</v>
          </cell>
          <cell r="R2354" t="str">
            <v>LOS RIOS</v>
          </cell>
          <cell r="T2354" t="str">
            <v>TRAMACO</v>
          </cell>
          <cell r="U2354" t="str">
            <v>FLEXNETUIO_PROVINCIA</v>
          </cell>
          <cell r="V2354">
            <v>1</v>
          </cell>
          <cell r="W2354">
            <v>1</v>
          </cell>
          <cell r="X2354" t="str">
            <v>FLEXNET ECUADOR - MDELIVERY</v>
          </cell>
          <cell r="Y2354" t="str">
            <v>CALLE 28 DE JUNIO S/N Y GARCIA MORENO ENTRADA LLANO GRANDE</v>
          </cell>
        </row>
        <row r="2355">
          <cell r="A2355" t="str">
            <v>2483913</v>
          </cell>
          <cell r="B2355">
            <v>496462</v>
          </cell>
          <cell r="C2355" t="str">
            <v>2483913</v>
          </cell>
          <cell r="D2355" t="str">
            <v>MDELIVERY</v>
          </cell>
          <cell r="E2355" t="str">
            <v>DESPACHO</v>
          </cell>
          <cell r="F2355" t="str">
            <v>NORMAL</v>
          </cell>
          <cell r="G2355" t="str">
            <v>FT79777</v>
          </cell>
          <cell r="H2355">
            <v>44939</v>
          </cell>
          <cell r="I2355" t="str">
            <v>ENTREGADO</v>
          </cell>
          <cell r="J2355">
            <v>44942</v>
          </cell>
          <cell r="K2355" t="str">
            <v xml:space="preserve">Patricio Espinosa Paul Gustavo Piedra_EXPORTADORA DE FLORES EXPOFLOR CIA LTDA </v>
          </cell>
          <cell r="L2355" t="str">
            <v>Urcesino Lucas Baquero NRO E1 36 N16A Maria Isabel Anderson Sector Puembo</v>
          </cell>
          <cell r="M2355" t="str">
            <v>1790986640001</v>
          </cell>
          <cell r="N2355" t="str">
            <v>0987083853/0985512735</v>
          </cell>
          <cell r="O2355" t="str">
            <v/>
          </cell>
          <cell r="P2355" t="str">
            <v>QUITO</v>
          </cell>
          <cell r="Q2355" t="str">
            <v>QUITO</v>
          </cell>
          <cell r="R2355" t="str">
            <v>PICHINCHA</v>
          </cell>
          <cell r="T2355" t="str">
            <v>FLEXTRANS UIO</v>
          </cell>
          <cell r="U2355" t="str">
            <v>FLEXNETUIO_LOCAL</v>
          </cell>
          <cell r="V2355">
            <v>1</v>
          </cell>
          <cell r="W2355">
            <v>1</v>
          </cell>
          <cell r="X2355" t="str">
            <v>FLEXNET ECUADOR - MDELIVERY</v>
          </cell>
          <cell r="Y2355" t="str">
            <v>CALLE 28 DE JUNIO S/N Y GARCIA MORENO ENTRADA LLANO GRANDE</v>
          </cell>
        </row>
        <row r="2356">
          <cell r="A2356" t="str">
            <v>2483922</v>
          </cell>
          <cell r="B2356">
            <v>496463</v>
          </cell>
          <cell r="C2356" t="str">
            <v>2483922</v>
          </cell>
          <cell r="D2356" t="str">
            <v>MDELIVERY</v>
          </cell>
          <cell r="E2356" t="str">
            <v>DESPACHO</v>
          </cell>
          <cell r="F2356" t="str">
            <v>NORMAL</v>
          </cell>
          <cell r="G2356" t="str">
            <v>031080002483922</v>
          </cell>
          <cell r="H2356">
            <v>44939</v>
          </cell>
          <cell r="I2356" t="str">
            <v>ENTREGADO</v>
          </cell>
          <cell r="J2356">
            <v>44942</v>
          </cell>
          <cell r="K2356" t="str">
            <v>Diana Perez_AQUACARGILL DEL ECUADOR CIA LTDA</v>
          </cell>
          <cell r="L2356" t="str">
            <v xml:space="preserve"> GUAYAS DURAN Lotizacion Las Brisas MZ D4 Solar 1 ingresando por la Feria Ganadera ingresando por la Feria Ganadera </v>
          </cell>
          <cell r="M2356" t="str">
            <v>0992926244001</v>
          </cell>
          <cell r="N2356" t="str">
            <v>988153009</v>
          </cell>
          <cell r="O2356" t="str">
            <v/>
          </cell>
          <cell r="P2356" t="str">
            <v>DURAN</v>
          </cell>
          <cell r="Q2356" t="str">
            <v>DURAN</v>
          </cell>
          <cell r="R2356" t="str">
            <v>GUAYAS</v>
          </cell>
          <cell r="T2356" t="str">
            <v>TRAMACO</v>
          </cell>
          <cell r="U2356" t="str">
            <v>FLEXNETUIO_GYE</v>
          </cell>
          <cell r="V2356">
            <v>1</v>
          </cell>
          <cell r="W2356">
            <v>1</v>
          </cell>
          <cell r="X2356" t="str">
            <v>FLEXNET ECUADOR - MDELIVERY</v>
          </cell>
          <cell r="Y2356" t="str">
            <v>CALLE 28 DE JUNIO S/N Y GARCIA MORENO ENTRADA LLANO GRANDE</v>
          </cell>
        </row>
        <row r="2357">
          <cell r="A2357" t="str">
            <v>2483921</v>
          </cell>
          <cell r="B2357">
            <v>496407</v>
          </cell>
          <cell r="C2357" t="str">
            <v>2483921</v>
          </cell>
          <cell r="D2357" t="str">
            <v>MDELIVERY</v>
          </cell>
          <cell r="E2357" t="str">
            <v>DESPACHO</v>
          </cell>
          <cell r="F2357" t="str">
            <v>EXPRESS</v>
          </cell>
          <cell r="G2357" t="str">
            <v>FTS46621</v>
          </cell>
          <cell r="H2357">
            <v>44939</v>
          </cell>
          <cell r="I2357" t="str">
            <v>ENTREGADO</v>
          </cell>
          <cell r="J2357">
            <v>44939</v>
          </cell>
          <cell r="K2357" t="str">
            <v>Diana Camuendo_ASOCIACIoN DE EMPLEADOS DE LA FUNCIoN LEGISLATIVA</v>
          </cell>
          <cell r="L2357" t="str">
            <v xml:space="preserve"> Calle Luis Saa N14 122 y Piedrahita diagonal a la entrada de la asamblea Nacional frente a la guarderia Carolina Teran </v>
          </cell>
          <cell r="M2357" t="str">
            <v>1791342100001</v>
          </cell>
          <cell r="N2357" t="str">
            <v>0998787510</v>
          </cell>
          <cell r="O2357" t="str">
            <v/>
          </cell>
          <cell r="P2357" t="str">
            <v>QUITO</v>
          </cell>
          <cell r="Q2357" t="str">
            <v>QUITO</v>
          </cell>
          <cell r="R2357" t="str">
            <v>PICHINCHA</v>
          </cell>
          <cell r="T2357" t="str">
            <v>TRANSERVISS</v>
          </cell>
          <cell r="U2357" t="str">
            <v>FLEXNETUIO_LOCAL</v>
          </cell>
          <cell r="V2357">
            <v>1</v>
          </cell>
          <cell r="W2357">
            <v>1</v>
          </cell>
          <cell r="X2357" t="str">
            <v>FLEXNET ECUADOR - MDELIVERY</v>
          </cell>
          <cell r="Y2357" t="str">
            <v>CALLE 28 DE JUNIO S/N Y GARCIA MORENO ENTRADA LLANO GRANDE</v>
          </cell>
        </row>
        <row r="2358">
          <cell r="A2358" t="str">
            <v>2483621</v>
          </cell>
          <cell r="B2358">
            <v>496408</v>
          </cell>
          <cell r="C2358" t="str">
            <v>2483621</v>
          </cell>
          <cell r="D2358" t="str">
            <v>MDELIVERY</v>
          </cell>
          <cell r="E2358" t="str">
            <v>DESPACHO</v>
          </cell>
          <cell r="F2358" t="str">
            <v>NORMAL</v>
          </cell>
          <cell r="G2358" t="str">
            <v>IC4641</v>
          </cell>
          <cell r="H2358">
            <v>44939</v>
          </cell>
          <cell r="I2358" t="str">
            <v>ENTREGADO</v>
          </cell>
          <cell r="J2358">
            <v>44942</v>
          </cell>
          <cell r="K2358" t="str">
            <v xml:space="preserve">Juan Lozano_INDIAN MOTOS INMOT S A </v>
          </cell>
          <cell r="L2358" t="str">
            <v>AV GRAN COLOMBIA Y EDUARDO CRESPO OFICINAS INMOT MOTOS BAJAJ CUENCA AZUAY</v>
          </cell>
          <cell r="M2358" t="str">
            <v>0190365751001</v>
          </cell>
          <cell r="N2358" t="str">
            <v>0989863060</v>
          </cell>
          <cell r="O2358" t="str">
            <v/>
          </cell>
          <cell r="P2358" t="str">
            <v>CUENCA</v>
          </cell>
          <cell r="Q2358" t="str">
            <v>CUENCA</v>
          </cell>
          <cell r="R2358" t="str">
            <v>AZUAY</v>
          </cell>
          <cell r="T2358" t="str">
            <v>ITSACOURIER</v>
          </cell>
          <cell r="U2358" t="str">
            <v>FLEXNETUIO_PROVINCIA</v>
          </cell>
          <cell r="V2358">
            <v>1</v>
          </cell>
          <cell r="W2358">
            <v>1</v>
          </cell>
          <cell r="X2358" t="str">
            <v>FLEXNET ECUADOR - MDELIVERY</v>
          </cell>
          <cell r="Y2358" t="str">
            <v>CALLE 28 DE JUNIO S/N Y GARCIA MORENO ENTRADA LLANO GRANDE</v>
          </cell>
        </row>
        <row r="2359">
          <cell r="A2359" t="str">
            <v>2483625</v>
          </cell>
          <cell r="B2359">
            <v>496409</v>
          </cell>
          <cell r="C2359" t="str">
            <v>2483625</v>
          </cell>
          <cell r="D2359" t="str">
            <v>MDELIVERY</v>
          </cell>
          <cell r="E2359" t="str">
            <v>DESPACHO</v>
          </cell>
          <cell r="F2359" t="str">
            <v>NORMAL</v>
          </cell>
          <cell r="G2359" t="str">
            <v>FT79831</v>
          </cell>
          <cell r="H2359">
            <v>44939</v>
          </cell>
          <cell r="I2359" t="str">
            <v>ENTREGADO</v>
          </cell>
          <cell r="J2359">
            <v>44942</v>
          </cell>
          <cell r="K2359" t="str">
            <v>Marjorie Chamba SHIRMA MANJARREZ_COMITE DE EMPRESA DE LOS TRABAJADORES DE CONTECON</v>
          </cell>
          <cell r="L2359" t="str">
            <v>Av 25 e julio diagonal a la primax Complejo de Ingenieros civiles del Guayas referencia pared y porton naranja Lunes a viernes Horario 9 30 a 17 30</v>
          </cell>
          <cell r="M2359" t="str">
            <v>0992602600001</v>
          </cell>
          <cell r="N2359" t="str">
            <v>0958899375/0998597191</v>
          </cell>
          <cell r="O2359" t="str">
            <v/>
          </cell>
          <cell r="P2359" t="str">
            <v>GUAYAQUIL</v>
          </cell>
          <cell r="Q2359" t="str">
            <v>GUAYAQUIL</v>
          </cell>
          <cell r="R2359" t="str">
            <v>GUAYAS</v>
          </cell>
          <cell r="T2359" t="str">
            <v>ITSACOURIER</v>
          </cell>
          <cell r="U2359" t="str">
            <v>FLEXNETUIO_GYE</v>
          </cell>
          <cell r="V2359">
            <v>1</v>
          </cell>
          <cell r="W2359">
            <v>1</v>
          </cell>
          <cell r="X2359" t="str">
            <v>FLEXNET ECUADOR - MDELIVERY</v>
          </cell>
          <cell r="Y2359" t="str">
            <v>CALLE 28 DE JUNIO S/N Y GARCIA MORENO ENTRADA LLANO GRANDE</v>
          </cell>
        </row>
        <row r="2360">
          <cell r="A2360" t="str">
            <v>2483626</v>
          </cell>
          <cell r="B2360">
            <v>496410</v>
          </cell>
          <cell r="C2360" t="str">
            <v>2483626</v>
          </cell>
          <cell r="D2360" t="str">
            <v>MDELIVERY</v>
          </cell>
          <cell r="E2360" t="str">
            <v>DESPACHO</v>
          </cell>
          <cell r="F2360" t="str">
            <v>NORMAL</v>
          </cell>
          <cell r="G2360" t="str">
            <v>FT79773</v>
          </cell>
          <cell r="H2360">
            <v>44939</v>
          </cell>
          <cell r="I2360" t="str">
            <v>ENTREGADO</v>
          </cell>
          <cell r="J2360">
            <v>44942</v>
          </cell>
          <cell r="K2360" t="str">
            <v>Jenny EgUez_ECUAPRIMAS</v>
          </cell>
          <cell r="L2360" t="str">
            <v xml:space="preserve">Av Republica y Martin Carrion Esquina Edif Pucara Piso 11 alpina </v>
          </cell>
          <cell r="M2360" t="str">
            <v>0927929273</v>
          </cell>
          <cell r="N2360" t="str">
            <v>0983184256</v>
          </cell>
          <cell r="O2360" t="str">
            <v/>
          </cell>
          <cell r="P2360" t="str">
            <v>QUITO</v>
          </cell>
          <cell r="Q2360" t="str">
            <v>QUITO</v>
          </cell>
          <cell r="R2360" t="str">
            <v>PICHINCHA</v>
          </cell>
          <cell r="T2360" t="str">
            <v>FLEXTRANS UIO</v>
          </cell>
          <cell r="U2360" t="str">
            <v>FLEXNETUIO_LOCAL</v>
          </cell>
          <cell r="V2360">
            <v>1</v>
          </cell>
          <cell r="W2360">
            <v>1</v>
          </cell>
          <cell r="X2360" t="str">
            <v>FLEXNET ECUADOR - MDELIVERY</v>
          </cell>
          <cell r="Y2360" t="str">
            <v>CALLE 28 DE JUNIO S/N Y GARCIA MORENO ENTRADA LLANO GRANDE</v>
          </cell>
        </row>
        <row r="2361">
          <cell r="A2361" t="str">
            <v>2483627</v>
          </cell>
          <cell r="B2361">
            <v>496411</v>
          </cell>
          <cell r="C2361" t="str">
            <v>2483627</v>
          </cell>
          <cell r="D2361" t="str">
            <v>MDELIVERY</v>
          </cell>
          <cell r="E2361" t="str">
            <v>DESPACHO</v>
          </cell>
          <cell r="F2361" t="str">
            <v>NORMAL</v>
          </cell>
          <cell r="G2361" t="str">
            <v>FT79748</v>
          </cell>
          <cell r="H2361">
            <v>44939</v>
          </cell>
          <cell r="I2361" t="str">
            <v>ENTREGADO</v>
          </cell>
          <cell r="J2361">
            <v>44942</v>
          </cell>
          <cell r="K2361" t="str">
            <v>GUERRERO FAJARDO BOLIVAR RAMON_GUERRERO FAJARDO BOLIVAR RAMON</v>
          </cell>
          <cell r="L2361" t="str">
            <v xml:space="preserve"> suburbio Oeste Calle 18 ava entre calle G y callejon H casa de dos plantas con una escalera en la parte de afuera en la planta baja es de color blanco con dos puertas metalica </v>
          </cell>
          <cell r="M2361" t="str">
            <v>0912074242001</v>
          </cell>
          <cell r="N2361" t="str">
            <v>0986978082</v>
          </cell>
          <cell r="O2361" t="str">
            <v/>
          </cell>
          <cell r="P2361" t="str">
            <v>GUAYAQUIL</v>
          </cell>
          <cell r="Q2361" t="str">
            <v>GUAYAQUIL</v>
          </cell>
          <cell r="R2361" t="str">
            <v>GUAYAS</v>
          </cell>
          <cell r="T2361" t="str">
            <v>FLEXTRANS GYE</v>
          </cell>
          <cell r="U2361" t="str">
            <v>FLEXNETUIO_GYE</v>
          </cell>
          <cell r="V2361">
            <v>1</v>
          </cell>
          <cell r="W2361">
            <v>1</v>
          </cell>
          <cell r="X2361" t="str">
            <v>FLEXNET ECUADOR - MDELIVERY</v>
          </cell>
          <cell r="Y2361" t="str">
            <v>CALLE 28 DE JUNIO S/N Y GARCIA MORENO ENTRADA LLANO GRANDE</v>
          </cell>
        </row>
        <row r="2362">
          <cell r="A2362" t="str">
            <v>2483628</v>
          </cell>
          <cell r="B2362">
            <v>496412</v>
          </cell>
          <cell r="C2362" t="str">
            <v>2483628</v>
          </cell>
          <cell r="D2362" t="str">
            <v>MDELIVERY</v>
          </cell>
          <cell r="E2362" t="str">
            <v>DESPACHO</v>
          </cell>
          <cell r="F2362" t="str">
            <v>NORMAL</v>
          </cell>
          <cell r="G2362" t="str">
            <v>FT79774</v>
          </cell>
          <cell r="H2362">
            <v>44939</v>
          </cell>
          <cell r="I2362" t="str">
            <v>ENTREGADO</v>
          </cell>
          <cell r="J2362">
            <v>44942</v>
          </cell>
          <cell r="K2362" t="str">
            <v>Jenny EgUez_ECUAPRIMAS</v>
          </cell>
          <cell r="L2362" t="str">
            <v xml:space="preserve">Av Republica y Martin Carrion Esquina Edif Pucara Piso 11 alpina </v>
          </cell>
          <cell r="M2362" t="str">
            <v>0927929273</v>
          </cell>
          <cell r="N2362" t="str">
            <v>0983184256</v>
          </cell>
          <cell r="O2362" t="str">
            <v/>
          </cell>
          <cell r="P2362" t="str">
            <v>QUITO</v>
          </cell>
          <cell r="Q2362" t="str">
            <v>QUITO</v>
          </cell>
          <cell r="R2362" t="str">
            <v>PICHINCHA</v>
          </cell>
          <cell r="T2362" t="str">
            <v>FLEXTRANS UIO</v>
          </cell>
          <cell r="U2362" t="str">
            <v>FLEXNETUIO_LOCAL</v>
          </cell>
          <cell r="V2362">
            <v>1</v>
          </cell>
          <cell r="W2362">
            <v>1</v>
          </cell>
          <cell r="X2362" t="str">
            <v>FLEXNET ECUADOR - MDELIVERY</v>
          </cell>
          <cell r="Y2362" t="str">
            <v>CALLE 28 DE JUNIO S/N Y GARCIA MORENO ENTRADA LLANO GRANDE</v>
          </cell>
        </row>
        <row r="2363">
          <cell r="A2363" t="str">
            <v>2483629</v>
          </cell>
          <cell r="B2363">
            <v>496413</v>
          </cell>
          <cell r="C2363" t="str">
            <v>2483629</v>
          </cell>
          <cell r="D2363" t="str">
            <v>MDELIVERY</v>
          </cell>
          <cell r="E2363" t="str">
            <v>DESPACHO</v>
          </cell>
          <cell r="F2363" t="str">
            <v>NORMAL</v>
          </cell>
          <cell r="G2363" t="str">
            <v>FT79770</v>
          </cell>
          <cell r="H2363">
            <v>44939</v>
          </cell>
          <cell r="I2363" t="str">
            <v>ENTREGADO</v>
          </cell>
          <cell r="J2363">
            <v>44942</v>
          </cell>
          <cell r="K2363" t="str">
            <v>Patricia Sarango_TECNISEGUROS S A AGENCIA ASESORA PRODUCTORA DE SE</v>
          </cell>
          <cell r="L2363" t="str">
            <v xml:space="preserve"> Conocoto Alto Agustin de Azqunaga Oe 10 79 y Lizardo Garcia </v>
          </cell>
          <cell r="M2363" t="str">
            <v>1790048772001</v>
          </cell>
          <cell r="N2363" t="str">
            <v>0980743225</v>
          </cell>
          <cell r="O2363" t="str">
            <v/>
          </cell>
          <cell r="P2363" t="str">
            <v>QUITO</v>
          </cell>
          <cell r="Q2363" t="str">
            <v>QUITO</v>
          </cell>
          <cell r="R2363" t="str">
            <v>PICHINCHA</v>
          </cell>
          <cell r="T2363" t="str">
            <v>FLEXTRANS UIO</v>
          </cell>
          <cell r="U2363" t="str">
            <v>FLEXNETUIO_LOCAL</v>
          </cell>
          <cell r="V2363">
            <v>1</v>
          </cell>
          <cell r="W2363">
            <v>1</v>
          </cell>
          <cell r="X2363" t="str">
            <v>FLEXNET ECUADOR - MDELIVERY</v>
          </cell>
          <cell r="Y2363" t="str">
            <v>CALLE 28 DE JUNIO S/N Y GARCIA MORENO ENTRADA LLANO GRANDE</v>
          </cell>
        </row>
        <row r="2364">
          <cell r="A2364" t="str">
            <v>2483630</v>
          </cell>
          <cell r="B2364">
            <v>496414</v>
          </cell>
          <cell r="C2364" t="str">
            <v>2483630</v>
          </cell>
          <cell r="D2364" t="str">
            <v>MDELIVERY</v>
          </cell>
          <cell r="E2364" t="str">
            <v>DESPACHO</v>
          </cell>
          <cell r="F2364" t="str">
            <v>NORMAL</v>
          </cell>
          <cell r="G2364" t="str">
            <v>FT79776</v>
          </cell>
          <cell r="H2364">
            <v>44939</v>
          </cell>
          <cell r="I2364" t="str">
            <v>ENTREGADO</v>
          </cell>
          <cell r="J2364">
            <v>44942</v>
          </cell>
          <cell r="K2364" t="str">
            <v>Maria de Los Angeles Monar_SCHRYVER DEL ECUADOR S A</v>
          </cell>
          <cell r="L2364" t="str">
            <v xml:space="preserve"> Santa Maria E4 125 y Francisco Pizarro Edificio Salgado Piso 8 </v>
          </cell>
          <cell r="M2364" t="str">
            <v>1790952150001</v>
          </cell>
          <cell r="N2364" t="str">
            <v>0985305885</v>
          </cell>
          <cell r="O2364" t="str">
            <v/>
          </cell>
          <cell r="P2364" t="str">
            <v>QUITO</v>
          </cell>
          <cell r="Q2364" t="str">
            <v>QUITO</v>
          </cell>
          <cell r="R2364" t="str">
            <v>PICHINCHA</v>
          </cell>
          <cell r="T2364" t="str">
            <v>FLEXTRANS UIO</v>
          </cell>
          <cell r="U2364" t="str">
            <v>FLEXNETUIO_LOCAL</v>
          </cell>
          <cell r="V2364">
            <v>1</v>
          </cell>
          <cell r="W2364">
            <v>1</v>
          </cell>
          <cell r="X2364" t="str">
            <v>FLEXNET ECUADOR - MDELIVERY</v>
          </cell>
          <cell r="Y2364" t="str">
            <v>CALLE 28 DE JUNIO S/N Y GARCIA MORENO ENTRADA LLANO GRANDE</v>
          </cell>
        </row>
        <row r="2365">
          <cell r="A2365" t="str">
            <v>2483643</v>
          </cell>
          <cell r="B2365">
            <v>496415</v>
          </cell>
          <cell r="C2365" t="str">
            <v>2483643</v>
          </cell>
          <cell r="D2365" t="str">
            <v>MDELIVERY</v>
          </cell>
          <cell r="E2365" t="str">
            <v>DESPACHO</v>
          </cell>
          <cell r="F2365" t="str">
            <v>NORMAL</v>
          </cell>
          <cell r="G2365" t="str">
            <v>FT79749</v>
          </cell>
          <cell r="H2365">
            <v>44939</v>
          </cell>
          <cell r="I2365" t="str">
            <v>ENTREGADO</v>
          </cell>
          <cell r="J2365">
            <v>44942</v>
          </cell>
          <cell r="K2365" t="str">
            <v xml:space="preserve">Marjorie Chilan Baque_ECUASERVIGLOBAL S A </v>
          </cell>
          <cell r="L2365" t="str">
            <v>Cdla Miraflores callejon la Puntilla numero 409 calle sexta</v>
          </cell>
          <cell r="M2365" t="str">
            <v>0992257946001</v>
          </cell>
          <cell r="N2365" t="str">
            <v>0958921192</v>
          </cell>
          <cell r="O2365" t="str">
            <v/>
          </cell>
          <cell r="P2365" t="str">
            <v>GUAYAQUIL</v>
          </cell>
          <cell r="Q2365" t="str">
            <v>GUAYAQUIL</v>
          </cell>
          <cell r="R2365" t="str">
            <v>GUAYAS</v>
          </cell>
          <cell r="T2365" t="str">
            <v>ITSACOURIER</v>
          </cell>
          <cell r="U2365" t="str">
            <v>FLEXNETUIO_GYE</v>
          </cell>
          <cell r="V2365">
            <v>1</v>
          </cell>
          <cell r="W2365">
            <v>1</v>
          </cell>
          <cell r="X2365" t="str">
            <v>FLEXNET ECUADOR - MDELIVERY</v>
          </cell>
          <cell r="Y2365" t="str">
            <v>CALLE 28 DE JUNIO S/N Y GARCIA MORENO ENTRADA LLANO GRANDE</v>
          </cell>
        </row>
        <row r="2366">
          <cell r="A2366" t="str">
            <v>2483644</v>
          </cell>
          <cell r="B2366">
            <v>496416</v>
          </cell>
          <cell r="C2366" t="str">
            <v>2483644</v>
          </cell>
          <cell r="D2366" t="str">
            <v>MDELIVERY</v>
          </cell>
          <cell r="E2366" t="str">
            <v>DESPACHO</v>
          </cell>
          <cell r="F2366" t="str">
            <v>NORMAL</v>
          </cell>
          <cell r="G2366" t="str">
            <v>FT79827</v>
          </cell>
          <cell r="H2366">
            <v>44939</v>
          </cell>
          <cell r="I2366" t="str">
            <v>ENTREGADO</v>
          </cell>
          <cell r="J2366">
            <v>44942</v>
          </cell>
          <cell r="K2366" t="str">
            <v xml:space="preserve">GUARDIA DE TURNO_TELCONET S A </v>
          </cell>
          <cell r="L2366" t="str">
            <v xml:space="preserve">Kennedy Norte Mz 109 solar 21 En la garita de los agentes de seguridad </v>
          </cell>
          <cell r="M2366" t="str">
            <v>0991327371001</v>
          </cell>
          <cell r="N2366" t="str">
            <v>0995551760</v>
          </cell>
          <cell r="O2366" t="str">
            <v/>
          </cell>
          <cell r="P2366" t="str">
            <v>GUAYAQUIL</v>
          </cell>
          <cell r="Q2366" t="str">
            <v>GUAYAQUIL</v>
          </cell>
          <cell r="R2366" t="str">
            <v>GUAYAS</v>
          </cell>
          <cell r="T2366" t="str">
            <v>ITSACOURIER</v>
          </cell>
          <cell r="U2366" t="str">
            <v>FLEXNETUIO_GYE</v>
          </cell>
          <cell r="V2366">
            <v>1</v>
          </cell>
          <cell r="W2366">
            <v>1</v>
          </cell>
          <cell r="X2366" t="str">
            <v>FLEXNET ECUADOR - MDELIVERY</v>
          </cell>
          <cell r="Y2366" t="str">
            <v>CALLE 28 DE JUNIO S/N Y GARCIA MORENO ENTRADA LLANO GRANDE</v>
          </cell>
        </row>
        <row r="2367">
          <cell r="A2367" t="str">
            <v>2483674</v>
          </cell>
          <cell r="B2367">
            <v>496417</v>
          </cell>
          <cell r="C2367" t="str">
            <v>2483674</v>
          </cell>
          <cell r="D2367" t="str">
            <v>MDELIVERY</v>
          </cell>
          <cell r="E2367" t="str">
            <v>DESPACHO</v>
          </cell>
          <cell r="F2367" t="str">
            <v>NORMAL</v>
          </cell>
          <cell r="G2367" t="str">
            <v>IC4642</v>
          </cell>
          <cell r="H2367">
            <v>44939</v>
          </cell>
          <cell r="I2367" t="str">
            <v>ENTREGADO</v>
          </cell>
          <cell r="J2367">
            <v>44942</v>
          </cell>
          <cell r="K2367" t="str">
            <v>CARLOS DURAZNO_CONSORCIO PARA LA OPERACION DE SISTEMAS DE RECAUDO</v>
          </cell>
          <cell r="L2367" t="str">
            <v>Los Capulies 1 21 y Molles Planta Baja del Edificio Malaga</v>
          </cell>
          <cell r="M2367" t="str">
            <v>0190371069001</v>
          </cell>
          <cell r="N2367" t="str">
            <v>0985011663</v>
          </cell>
          <cell r="O2367" t="str">
            <v/>
          </cell>
          <cell r="P2367" t="str">
            <v>CUENCA</v>
          </cell>
          <cell r="Q2367" t="str">
            <v>CUENCA</v>
          </cell>
          <cell r="R2367" t="str">
            <v>AZUAY</v>
          </cell>
          <cell r="T2367" t="str">
            <v>ITSACOURIER</v>
          </cell>
          <cell r="U2367" t="str">
            <v>FLEXNETUIO_PROVINCIA</v>
          </cell>
          <cell r="V2367">
            <v>1</v>
          </cell>
          <cell r="W2367">
            <v>1</v>
          </cell>
          <cell r="X2367" t="str">
            <v>FLEXNET ECUADOR - MDELIVERY</v>
          </cell>
          <cell r="Y2367" t="str">
            <v>CALLE 28 DE JUNIO S/N Y GARCIA MORENO ENTRADA LLANO GRANDE</v>
          </cell>
        </row>
        <row r="2368">
          <cell r="A2368" t="str">
            <v>2483704</v>
          </cell>
          <cell r="B2368">
            <v>496418</v>
          </cell>
          <cell r="C2368" t="str">
            <v>2483704</v>
          </cell>
          <cell r="D2368" t="str">
            <v>MDELIVERY</v>
          </cell>
          <cell r="E2368" t="str">
            <v>DESPACHO</v>
          </cell>
          <cell r="F2368" t="str">
            <v>NORMAL</v>
          </cell>
          <cell r="G2368" t="str">
            <v>031080002483704</v>
          </cell>
          <cell r="H2368">
            <v>44939</v>
          </cell>
          <cell r="I2368" t="str">
            <v>ENTREGADO</v>
          </cell>
          <cell r="J2368">
            <v>44942</v>
          </cell>
          <cell r="K2368" t="str">
            <v xml:space="preserve">Julio AmpuNo_ THE TESALIA SPRINGS COMPANY S A </v>
          </cell>
          <cell r="L2368" t="str">
            <v>Via a Daule km 9 embotelladora Pepsi</v>
          </cell>
          <cell r="M2368" t="str">
            <v>1790005739001</v>
          </cell>
          <cell r="N2368" t="str">
            <v>0984511966</v>
          </cell>
          <cell r="O2368" t="str">
            <v/>
          </cell>
          <cell r="P2368" t="str">
            <v>GUAYAQUIL</v>
          </cell>
          <cell r="Q2368" t="str">
            <v>GUAYAQUIL</v>
          </cell>
          <cell r="R2368" t="str">
            <v>GUAYAS</v>
          </cell>
          <cell r="T2368" t="str">
            <v>TRAMACO</v>
          </cell>
          <cell r="U2368" t="str">
            <v>FLEXNETUIO_GYE</v>
          </cell>
          <cell r="V2368">
            <v>1</v>
          </cell>
          <cell r="W2368">
            <v>1</v>
          </cell>
          <cell r="X2368" t="str">
            <v>FLEXNET ECUADOR - MDELIVERY</v>
          </cell>
          <cell r="Y2368" t="str">
            <v>CALLE 28 DE JUNIO S/N Y GARCIA MORENO ENTRADA LLANO GRANDE</v>
          </cell>
        </row>
        <row r="2369">
          <cell r="A2369" t="str">
            <v>2483705</v>
          </cell>
          <cell r="B2369">
            <v>496419</v>
          </cell>
          <cell r="C2369" t="str">
            <v>2483705</v>
          </cell>
          <cell r="D2369" t="str">
            <v>MDELIVERY</v>
          </cell>
          <cell r="E2369" t="str">
            <v>DESPACHO</v>
          </cell>
          <cell r="F2369" t="str">
            <v>NORMAL</v>
          </cell>
          <cell r="G2369" t="str">
            <v>FT79834 / 031080002483705</v>
          </cell>
          <cell r="H2369">
            <v>44939</v>
          </cell>
          <cell r="I2369" t="str">
            <v>EN_TRANSITO</v>
          </cell>
          <cell r="J2369">
            <v>44943</v>
          </cell>
          <cell r="K2369" t="str">
            <v>CARLOS CARRERA SERVIO BERMEO Y CARLOS CEVALLOS_PORTRANS</v>
          </cell>
          <cell r="L2369" t="str">
            <v>KM 18 5 VIA DAULE FRENTE AL CAMPO CHINO BODEGAS AGUNSA OFICINAS DE PORTRANS NORTE</v>
          </cell>
          <cell r="M2369" t="str">
            <v>0991306625001</v>
          </cell>
          <cell r="N2369" t="str">
            <v>0998952822</v>
          </cell>
          <cell r="P2369" t="str">
            <v>GUAYAQUIL</v>
          </cell>
          <cell r="Q2369" t="str">
            <v>GUAYAQUIL</v>
          </cell>
          <cell r="R2369" t="str">
            <v>GUAYAS</v>
          </cell>
          <cell r="T2369" t="str">
            <v>TRAMACO</v>
          </cell>
          <cell r="U2369" t="str">
            <v>FLEXNETUIO_GYE</v>
          </cell>
          <cell r="V2369">
            <v>1</v>
          </cell>
          <cell r="W2369">
            <v>1</v>
          </cell>
          <cell r="X2369" t="str">
            <v>FLEXNET ECUADOR - MDELIVERY</v>
          </cell>
          <cell r="Y2369" t="str">
            <v>CALLE 28 DE JUNIO S/N Y GARCIA MORENO ENTRADA LLANO GRANDE</v>
          </cell>
        </row>
        <row r="2370">
          <cell r="A2370" t="str">
            <v>2483707</v>
          </cell>
          <cell r="B2370">
            <v>496420</v>
          </cell>
          <cell r="C2370" t="str">
            <v>2483707</v>
          </cell>
          <cell r="D2370" t="str">
            <v>MDELIVERY</v>
          </cell>
          <cell r="E2370" t="str">
            <v>DESPACHO</v>
          </cell>
          <cell r="F2370" t="str">
            <v>NORMAL</v>
          </cell>
          <cell r="G2370" t="str">
            <v>031080002483707</v>
          </cell>
          <cell r="H2370">
            <v>44939</v>
          </cell>
          <cell r="I2370" t="str">
            <v>ENTREGADO</v>
          </cell>
          <cell r="J2370">
            <v>44942</v>
          </cell>
          <cell r="K2370" t="str">
            <v>HOLGER LENIN BALCAZAR POMA_HOLGER LENIN BALCAZAR POMA</v>
          </cell>
          <cell r="L2370" t="str">
            <v>SANTO DOMINGO AV VINCE E ATUNTAQUI Y OTAVALO SECTOR BRASILIA DEL TOACHI VIA A COPETO EMPRESA VON ALM FRENTE A LA KEXAA</v>
          </cell>
          <cell r="M2370" t="str">
            <v>1720560364001</v>
          </cell>
          <cell r="N2370" t="str">
            <v>0997831245</v>
          </cell>
          <cell r="O2370" t="str">
            <v/>
          </cell>
          <cell r="P2370" t="str">
            <v>SANTO DOMINGO</v>
          </cell>
          <cell r="Q2370" t="str">
            <v>SANTO DOMINGO</v>
          </cell>
          <cell r="R2370" t="str">
            <v>SANTO DOMINGO DE LOS TSACHILAS</v>
          </cell>
          <cell r="T2370" t="str">
            <v>TRAMACO</v>
          </cell>
          <cell r="U2370" t="str">
            <v>FLEXNETUIO_PROVINCIA</v>
          </cell>
          <cell r="V2370">
            <v>1</v>
          </cell>
          <cell r="W2370">
            <v>1</v>
          </cell>
          <cell r="X2370" t="str">
            <v>FLEXNET ECUADOR - MDELIVERY</v>
          </cell>
          <cell r="Y2370" t="str">
            <v>CALLE 28 DE JUNIO S/N Y GARCIA MORENO ENTRADA LLANO GRANDE</v>
          </cell>
        </row>
        <row r="2371">
          <cell r="A2371" t="str">
            <v>2483708</v>
          </cell>
          <cell r="B2371">
            <v>496421</v>
          </cell>
          <cell r="C2371" t="str">
            <v>2483708</v>
          </cell>
          <cell r="D2371" t="str">
            <v>MDELIVERY</v>
          </cell>
          <cell r="E2371" t="str">
            <v>DESPACHO</v>
          </cell>
          <cell r="F2371" t="str">
            <v>NORMAL</v>
          </cell>
          <cell r="G2371" t="str">
            <v>FT79830</v>
          </cell>
          <cell r="H2371">
            <v>44939</v>
          </cell>
          <cell r="I2371" t="str">
            <v>ENTREGADO</v>
          </cell>
          <cell r="J2371">
            <v>44942</v>
          </cell>
          <cell r="K2371" t="str">
            <v>LEON NAREA JOHANNA ALEXANDRA_LEON NAREA JOHANNA ALEXANDRA</v>
          </cell>
          <cell r="L2371" t="str">
            <v>MALECON Y 9 DE OCTUBRE EDIFICIO LA PREVISORA BANKERS CLUB PISO 7 OFICINAS NOVA ENTREGAR EN LA MANANA DE PREFERENCIA</v>
          </cell>
          <cell r="M2371" t="str">
            <v>1205607938001</v>
          </cell>
          <cell r="N2371" t="str">
            <v>0968564385</v>
          </cell>
          <cell r="O2371" t="str">
            <v/>
          </cell>
          <cell r="P2371" t="str">
            <v>GUAYAQUIL</v>
          </cell>
          <cell r="Q2371" t="str">
            <v>GUAYAQUIL</v>
          </cell>
          <cell r="R2371" t="str">
            <v>GUAYAS</v>
          </cell>
          <cell r="T2371" t="str">
            <v>ITSACOURIER</v>
          </cell>
          <cell r="U2371" t="str">
            <v>FLEXNETUIO_GYE</v>
          </cell>
          <cell r="V2371">
            <v>1</v>
          </cell>
          <cell r="W2371">
            <v>1</v>
          </cell>
          <cell r="X2371" t="str">
            <v>FLEXNET ECUADOR - MDELIVERY</v>
          </cell>
          <cell r="Y2371" t="str">
            <v>CALLE 28 DE JUNIO S/N Y GARCIA MORENO ENTRADA LLANO GRANDE</v>
          </cell>
        </row>
        <row r="2372">
          <cell r="A2372" t="str">
            <v>2483709</v>
          </cell>
          <cell r="B2372">
            <v>496422</v>
          </cell>
          <cell r="C2372" t="str">
            <v>2483709</v>
          </cell>
          <cell r="D2372" t="str">
            <v>MDELIVERY</v>
          </cell>
          <cell r="E2372" t="str">
            <v>DESPACHO</v>
          </cell>
          <cell r="F2372" t="str">
            <v>NORMAL</v>
          </cell>
          <cell r="G2372" t="str">
            <v>FT79833</v>
          </cell>
          <cell r="H2372">
            <v>44939</v>
          </cell>
          <cell r="I2372" t="str">
            <v>ENTREGADO</v>
          </cell>
          <cell r="J2372">
            <v>44942</v>
          </cell>
          <cell r="K2372" t="str">
            <v>MARIA FERNANDA BARRERA GRANIZO_MARIA FERNANDA BARRERA GRANIZO</v>
          </cell>
          <cell r="L2372" t="str">
            <v xml:space="preserve">Av 9 de octubre y Chimborazo Edificio Gran pasaje Piso 9 </v>
          </cell>
          <cell r="M2372" t="str">
            <v>0918552167001</v>
          </cell>
          <cell r="N2372" t="str">
            <v>0939674191</v>
          </cell>
          <cell r="O2372" t="str">
            <v/>
          </cell>
          <cell r="P2372" t="str">
            <v>GUAYAQUIL</v>
          </cell>
          <cell r="Q2372" t="str">
            <v>GUAYAQUIL</v>
          </cell>
          <cell r="R2372" t="str">
            <v>GUAYAS</v>
          </cell>
          <cell r="T2372" t="str">
            <v>ITSACOURIER</v>
          </cell>
          <cell r="U2372" t="str">
            <v>FLEXNETUIO_GYE</v>
          </cell>
          <cell r="V2372">
            <v>1</v>
          </cell>
          <cell r="W2372">
            <v>1</v>
          </cell>
          <cell r="X2372" t="str">
            <v>FLEXNET ECUADOR - MDELIVERY</v>
          </cell>
          <cell r="Y2372" t="str">
            <v>CALLE 28 DE JUNIO S/N Y GARCIA MORENO ENTRADA LLANO GRANDE</v>
          </cell>
        </row>
        <row r="2373">
          <cell r="A2373" t="str">
            <v>2483711</v>
          </cell>
          <cell r="B2373">
            <v>496423</v>
          </cell>
          <cell r="C2373" t="str">
            <v>2483711</v>
          </cell>
          <cell r="D2373" t="str">
            <v>MDELIVERY</v>
          </cell>
          <cell r="E2373" t="str">
            <v>DESPACHO</v>
          </cell>
          <cell r="F2373" t="str">
            <v>NORMAL</v>
          </cell>
          <cell r="G2373" t="str">
            <v>031080002483711</v>
          </cell>
          <cell r="H2373">
            <v>44939</v>
          </cell>
          <cell r="I2373" t="str">
            <v>ENTREGADO</v>
          </cell>
          <cell r="J2373">
            <v>44942</v>
          </cell>
          <cell r="K2373" t="str">
            <v>WILLIAM OSWALDO LARA JARAMILLO O_WILLIAM OSWALDO LARA JARAMILLO</v>
          </cell>
          <cell r="L2373" t="str">
            <v>CALLE BOLIVAR ENTRE GUAYAS Y AYACUCHO HOTEL RIGAEL TERCER PISO HABITACION 303</v>
          </cell>
          <cell r="M2373" t="str">
            <v>0700583602001</v>
          </cell>
          <cell r="N2373" t="str">
            <v>0990168729</v>
          </cell>
          <cell r="O2373" t="str">
            <v/>
          </cell>
          <cell r="P2373" t="str">
            <v>MACHALA</v>
          </cell>
          <cell r="Q2373" t="str">
            <v>MACHALA</v>
          </cell>
          <cell r="R2373" t="str">
            <v>EL ORO</v>
          </cell>
          <cell r="T2373" t="str">
            <v>TRAMACO</v>
          </cell>
          <cell r="U2373" t="str">
            <v>FLEXNETUIO_PROVINCIA</v>
          </cell>
          <cell r="V2373">
            <v>1</v>
          </cell>
          <cell r="W2373">
            <v>1</v>
          </cell>
          <cell r="X2373" t="str">
            <v>FLEXNET ECUADOR - MDELIVERY</v>
          </cell>
          <cell r="Y2373" t="str">
            <v>CALLE 28 DE JUNIO S/N Y GARCIA MORENO ENTRADA LLANO GRANDE</v>
          </cell>
        </row>
        <row r="2374">
          <cell r="A2374" t="str">
            <v>2483712</v>
          </cell>
          <cell r="B2374">
            <v>496424</v>
          </cell>
          <cell r="C2374" t="str">
            <v>2483712</v>
          </cell>
          <cell r="D2374" t="str">
            <v>MDELIVERY</v>
          </cell>
          <cell r="E2374" t="str">
            <v>DESPACHO</v>
          </cell>
          <cell r="F2374" t="str">
            <v>NORMAL</v>
          </cell>
          <cell r="G2374" t="str">
            <v>031080002483712</v>
          </cell>
          <cell r="H2374">
            <v>44939</v>
          </cell>
          <cell r="I2374" t="str">
            <v>ENTREGADO</v>
          </cell>
          <cell r="J2374">
            <v>44942</v>
          </cell>
          <cell r="K2374" t="str">
            <v>CARLOS GUILLERMO VASQUEZ CEDENO O_PROVIPACIF SA</v>
          </cell>
          <cell r="L2374" t="str">
            <v>Urbanizacion Metropoliss avenida circunvalacion tramo 2 via Manta Rocafuerte redondel del imperio oficinas de GRUPO VASQUEZ CEDENO</v>
          </cell>
          <cell r="M2374" t="str">
            <v>1391717474001</v>
          </cell>
          <cell r="N2374" t="str">
            <v>0994097870</v>
          </cell>
          <cell r="O2374" t="str">
            <v/>
          </cell>
          <cell r="P2374" t="str">
            <v>MANTA</v>
          </cell>
          <cell r="Q2374" t="str">
            <v>MANTA</v>
          </cell>
          <cell r="R2374" t="str">
            <v>MANABI</v>
          </cell>
          <cell r="T2374" t="str">
            <v>TRAMACO</v>
          </cell>
          <cell r="U2374" t="str">
            <v>FLEXNETUIO_PROVINCIA</v>
          </cell>
          <cell r="V2374">
            <v>1</v>
          </cell>
          <cell r="W2374">
            <v>1</v>
          </cell>
          <cell r="X2374" t="str">
            <v>FLEXNET ECUADOR - MDELIVERY</v>
          </cell>
          <cell r="Y2374" t="str">
            <v>CALLE 28 DE JUNIO S/N Y GARCIA MORENO ENTRADA LLANO GRANDE</v>
          </cell>
        </row>
        <row r="2375">
          <cell r="A2375" t="str">
            <v>2483713</v>
          </cell>
          <cell r="B2375">
            <v>496425</v>
          </cell>
          <cell r="C2375" t="str">
            <v>2483713</v>
          </cell>
          <cell r="D2375" t="str">
            <v>MDELIVERY</v>
          </cell>
          <cell r="E2375" t="str">
            <v>DESPACHO</v>
          </cell>
          <cell r="F2375" t="str">
            <v>NORMAL</v>
          </cell>
          <cell r="G2375" t="str">
            <v>031080002483713</v>
          </cell>
          <cell r="H2375">
            <v>44939</v>
          </cell>
          <cell r="I2375" t="str">
            <v>ENTREGADO</v>
          </cell>
          <cell r="J2375">
            <v>44943</v>
          </cell>
          <cell r="K2375" t="str">
            <v>LUIS RODRIGO GUTIERREZ MORALES_LUIS RODRIGO GUTIERREZ MORALES</v>
          </cell>
          <cell r="L2375" t="str">
            <v>CARLOS RUBIRA INFANTE E IBANEZ MORA CASA DE DOS PISOS CON PUERTA CAFe</v>
          </cell>
          <cell r="M2375" t="str">
            <v>1804208914001</v>
          </cell>
          <cell r="N2375" t="str">
            <v>0988151501</v>
          </cell>
          <cell r="O2375" t="str">
            <v/>
          </cell>
          <cell r="P2375" t="str">
            <v>AMBATO</v>
          </cell>
          <cell r="Q2375" t="str">
            <v>AMBATO</v>
          </cell>
          <cell r="R2375" t="str">
            <v>TUNGURAHUA</v>
          </cell>
          <cell r="S2375" t="str">
            <v>AMBATO</v>
          </cell>
          <cell r="T2375" t="str">
            <v>TRAMACO</v>
          </cell>
          <cell r="U2375" t="str">
            <v>FLEXNETUIO_PROVINCIA</v>
          </cell>
          <cell r="V2375">
            <v>1</v>
          </cell>
          <cell r="W2375">
            <v>1</v>
          </cell>
          <cell r="X2375" t="str">
            <v>FLEXNET ECUADOR - MDELIVERY</v>
          </cell>
          <cell r="Y2375" t="str">
            <v>CALLE 28 DE JUNIO S/N Y GARCIA MORENO ENTRADA LLANO GRANDE</v>
          </cell>
        </row>
        <row r="2376">
          <cell r="A2376" t="str">
            <v>2483715</v>
          </cell>
          <cell r="B2376">
            <v>496426</v>
          </cell>
          <cell r="C2376" t="str">
            <v>2483715</v>
          </cell>
          <cell r="D2376" t="str">
            <v>MDELIVERY</v>
          </cell>
          <cell r="E2376" t="str">
            <v>DESPACHO</v>
          </cell>
          <cell r="F2376" t="str">
            <v>NORMAL</v>
          </cell>
          <cell r="G2376" t="str">
            <v>031080002483715</v>
          </cell>
          <cell r="H2376">
            <v>44939</v>
          </cell>
          <cell r="I2376" t="str">
            <v>INCIDENCIA</v>
          </cell>
          <cell r="J2376">
            <v>44944</v>
          </cell>
          <cell r="K2376" t="str">
            <v>FRANCISCO ANDRES BAJANA ALAVA_FRANCISCO ANDRES BAJANA ALAVA</v>
          </cell>
          <cell r="L2376" t="str">
            <v>DAULE JOSE FELIX HEREDIA Y LUIS MARIA MAIGONZ CASA DE DOS PISOS COLOR TURQUESA</v>
          </cell>
          <cell r="M2376" t="str">
            <v>0958514382001</v>
          </cell>
          <cell r="N2376" t="str">
            <v>0985732657</v>
          </cell>
          <cell r="O2376" t="str">
            <v/>
          </cell>
          <cell r="P2376" t="str">
            <v>DAULE</v>
          </cell>
          <cell r="Q2376" t="str">
            <v>DAULE</v>
          </cell>
          <cell r="R2376" t="str">
            <v>GUAYAS</v>
          </cell>
          <cell r="T2376" t="str">
            <v>TRAMACO</v>
          </cell>
          <cell r="U2376" t="str">
            <v>FLEXNETUIO_PROVINCIA</v>
          </cell>
          <cell r="V2376">
            <v>1</v>
          </cell>
          <cell r="W2376">
            <v>1</v>
          </cell>
          <cell r="X2376" t="str">
            <v>FLEXNET ECUADOR - MDELIVERY</v>
          </cell>
          <cell r="Y2376" t="str">
            <v>CALLE 28 DE JUNIO S/N Y GARCIA MORENO ENTRADA LLANO GRANDE</v>
          </cell>
        </row>
        <row r="2377">
          <cell r="A2377" t="str">
            <v>2483716</v>
          </cell>
          <cell r="B2377">
            <v>496427</v>
          </cell>
          <cell r="C2377" t="str">
            <v>2483716</v>
          </cell>
          <cell r="D2377" t="str">
            <v>MDELIVERY</v>
          </cell>
          <cell r="E2377" t="str">
            <v>DESPACHO</v>
          </cell>
          <cell r="F2377" t="str">
            <v>DERIVADO PICK UP</v>
          </cell>
          <cell r="G2377" t="str">
            <v>031080002483716</v>
          </cell>
          <cell r="H2377">
            <v>44939</v>
          </cell>
          <cell r="I2377" t="str">
            <v>ENTREGADO</v>
          </cell>
          <cell r="J2377">
            <v>44942</v>
          </cell>
          <cell r="K2377" t="str">
            <v>MIGUEL ANGEL OJEDA VIVAS_MIGUEL ANGEL OJEDA VIVAS</v>
          </cell>
          <cell r="L2377" t="str">
            <v xml:space="preserve"> CLIENTE RETIRA DE AGENCIA TRAMACO TULCAN CIUDAD TULCAN RAFAEL ARELLANO Y ROBERTO SIERRA </v>
          </cell>
          <cell r="M2377" t="str">
            <v>0401798087001</v>
          </cell>
          <cell r="N2377" t="str">
            <v>0992738160</v>
          </cell>
          <cell r="O2377" t="str">
            <v/>
          </cell>
          <cell r="P2377" t="str">
            <v>TULCAN</v>
          </cell>
          <cell r="Q2377" t="str">
            <v>TULCAN</v>
          </cell>
          <cell r="R2377" t="str">
            <v>CARCHI</v>
          </cell>
          <cell r="S2377" t="str">
            <v/>
          </cell>
          <cell r="T2377" t="str">
            <v>TRAMACO</v>
          </cell>
          <cell r="U2377" t="str">
            <v>FLEXNETUIO_PROVINCIA</v>
          </cell>
          <cell r="V2377">
            <v>1</v>
          </cell>
          <cell r="W2377">
            <v>1</v>
          </cell>
          <cell r="X2377" t="str">
            <v>FLEXNET ECUADOR - MDELIVERY</v>
          </cell>
          <cell r="Y2377" t="str">
            <v>CALLE 28 DE JUNIO S/N Y GARCIA MORENO ENTRADA LLANO GRANDE</v>
          </cell>
        </row>
        <row r="2378">
          <cell r="A2378" t="str">
            <v>2483717</v>
          </cell>
          <cell r="B2378">
            <v>496428</v>
          </cell>
          <cell r="C2378" t="str">
            <v>2483717</v>
          </cell>
          <cell r="D2378" t="str">
            <v>MDELIVERY</v>
          </cell>
          <cell r="E2378" t="str">
            <v>DESPACHO</v>
          </cell>
          <cell r="F2378" t="str">
            <v>NORMAL</v>
          </cell>
          <cell r="G2378" t="str">
            <v>FT79835</v>
          </cell>
          <cell r="H2378">
            <v>44939</v>
          </cell>
          <cell r="I2378" t="str">
            <v>ENTREGADO</v>
          </cell>
          <cell r="J2378">
            <v>44942</v>
          </cell>
          <cell r="K2378" t="str">
            <v>CEDENO BOHORQUEZ ISRAEL HUMBERTO O TATY MOSQUERA_CEDENO BOHORQUEZ ISRAEL HUMBERTO</v>
          </cell>
          <cell r="L2378" t="str">
            <v>MAPASINGUE OESTE OCTAVA AV 1ERA Y 2DA CALLE MAZANA10 VILLA 0504 CERCA DEL BANCO DEL BARRIO ESQUINERO</v>
          </cell>
          <cell r="M2378" t="str">
            <v>0940036320001</v>
          </cell>
          <cell r="N2378" t="str">
            <v>0982698976</v>
          </cell>
          <cell r="O2378" t="str">
            <v/>
          </cell>
          <cell r="P2378" t="str">
            <v>GUAYAQUIL</v>
          </cell>
          <cell r="Q2378" t="str">
            <v>GUAYAQUIL</v>
          </cell>
          <cell r="R2378" t="str">
            <v>GUAYAS</v>
          </cell>
          <cell r="T2378" t="str">
            <v>ITSACOURIER</v>
          </cell>
          <cell r="U2378" t="str">
            <v>FLEXNETUIO_GYE</v>
          </cell>
          <cell r="V2378">
            <v>1</v>
          </cell>
          <cell r="W2378">
            <v>1</v>
          </cell>
          <cell r="X2378" t="str">
            <v>FLEXNET ECUADOR - MDELIVERY</v>
          </cell>
          <cell r="Y2378" t="str">
            <v>CALLE 28 DE JUNIO S/N Y GARCIA MORENO ENTRADA LLANO GRANDE</v>
          </cell>
        </row>
        <row r="2379">
          <cell r="A2379" t="str">
            <v>2483718</v>
          </cell>
          <cell r="B2379">
            <v>496429</v>
          </cell>
          <cell r="C2379" t="str">
            <v>2483718</v>
          </cell>
          <cell r="D2379" t="str">
            <v>MDELIVERY</v>
          </cell>
          <cell r="E2379" t="str">
            <v>DESPACHO</v>
          </cell>
          <cell r="F2379" t="str">
            <v>NORMAL</v>
          </cell>
          <cell r="G2379" t="str">
            <v>031080002483718</v>
          </cell>
          <cell r="H2379">
            <v>44939</v>
          </cell>
          <cell r="I2379" t="str">
            <v>ENTREGADO</v>
          </cell>
          <cell r="J2379">
            <v>44942</v>
          </cell>
          <cell r="K2379" t="str">
            <v>NORY NADYN PINCAY MACIAS_NORY NADYN PINCAY MACIAS</v>
          </cell>
          <cell r="L2379" t="str">
            <v xml:space="preserve">Balzar san Jacinto Sur por el redondel via daula frente a la galosinera prisca </v>
          </cell>
          <cell r="M2379" t="str">
            <v>0956269443001</v>
          </cell>
          <cell r="N2379" t="str">
            <v>0960936730</v>
          </cell>
          <cell r="O2379" t="str">
            <v/>
          </cell>
          <cell r="P2379" t="str">
            <v>BALZAR</v>
          </cell>
          <cell r="Q2379" t="str">
            <v>BALZAR</v>
          </cell>
          <cell r="R2379" t="str">
            <v>GUAYAS</v>
          </cell>
          <cell r="S2379" t="str">
            <v>BALZAR</v>
          </cell>
          <cell r="T2379" t="str">
            <v>TRAMACO</v>
          </cell>
          <cell r="U2379" t="str">
            <v>FLEXNETUIO_PROVINCIA</v>
          </cell>
          <cell r="V2379">
            <v>1</v>
          </cell>
          <cell r="W2379">
            <v>1</v>
          </cell>
          <cell r="X2379" t="str">
            <v>FLEXNET ECUADOR - MDELIVERY</v>
          </cell>
          <cell r="Y2379" t="str">
            <v>CALLE 28 DE JUNIO S/N Y GARCIA MORENO ENTRADA LLANO GRANDE</v>
          </cell>
        </row>
        <row r="2380">
          <cell r="A2380" t="str">
            <v>2483720</v>
          </cell>
          <cell r="B2380">
            <v>496430</v>
          </cell>
          <cell r="C2380" t="str">
            <v>2483720</v>
          </cell>
          <cell r="D2380" t="str">
            <v>MDELIVERY</v>
          </cell>
          <cell r="E2380" t="str">
            <v>DESPACHO</v>
          </cell>
          <cell r="F2380" t="str">
            <v>NORMAL</v>
          </cell>
          <cell r="G2380" t="str">
            <v>FT79772</v>
          </cell>
          <cell r="H2380">
            <v>44939</v>
          </cell>
          <cell r="I2380" t="str">
            <v>ENTREGADO</v>
          </cell>
          <cell r="J2380">
            <v>44942</v>
          </cell>
          <cell r="K2380" t="str">
            <v xml:space="preserve">CRISTIAN PAREDES_BANCO PICHINCHA CA </v>
          </cell>
          <cell r="L2380" t="str">
            <v>Amazonas y Pereira Matriz Banco Pichincha Av Piso 7</v>
          </cell>
          <cell r="M2380" t="str">
            <v>1790010937001</v>
          </cell>
          <cell r="N2380" t="str">
            <v>0999059226</v>
          </cell>
          <cell r="O2380" t="str">
            <v/>
          </cell>
          <cell r="P2380" t="str">
            <v>QUITO</v>
          </cell>
          <cell r="Q2380" t="str">
            <v>QUITO</v>
          </cell>
          <cell r="R2380" t="str">
            <v>PICHINCHA</v>
          </cell>
          <cell r="T2380" t="str">
            <v>FLEXTRANS UIO</v>
          </cell>
          <cell r="U2380" t="str">
            <v>FLEXNETUIO_LOCAL</v>
          </cell>
          <cell r="V2380">
            <v>1</v>
          </cell>
          <cell r="W2380">
            <v>1</v>
          </cell>
          <cell r="X2380" t="str">
            <v>FLEXNET ECUADOR - MDELIVERY</v>
          </cell>
          <cell r="Y2380" t="str">
            <v>CALLE 28 DE JUNIO S/N Y GARCIA MORENO ENTRADA LLANO GRANDE</v>
          </cell>
        </row>
        <row r="2381">
          <cell r="A2381" t="str">
            <v>2483721</v>
          </cell>
          <cell r="B2381">
            <v>496431</v>
          </cell>
          <cell r="C2381" t="str">
            <v>2483721</v>
          </cell>
          <cell r="D2381" t="str">
            <v>MDELIVERY</v>
          </cell>
          <cell r="E2381" t="str">
            <v>DESPACHO</v>
          </cell>
          <cell r="F2381" t="str">
            <v>NORMAL</v>
          </cell>
          <cell r="G2381" t="str">
            <v>FT79775</v>
          </cell>
          <cell r="H2381">
            <v>44939</v>
          </cell>
          <cell r="I2381" t="str">
            <v>ENTREGADO</v>
          </cell>
          <cell r="J2381">
            <v>44942</v>
          </cell>
          <cell r="K2381" t="str">
            <v>Paola Franco_UNIDAD EDUCATIVA PARTICULAR SAGRADOS CORAZONES DE RUMIPAMBA</v>
          </cell>
          <cell r="L2381" t="str">
            <v xml:space="preserve"> Av Atahualpa Oe1 20 y Av 10 de agosto Unidad Educativa Particular BilingUe Sagrados Corazones de Rumipamba Pichincha Quito en atencion de lunes a viernes de 07 00am a 14 30pm </v>
          </cell>
          <cell r="M2381" t="str">
            <v>1790102327001</v>
          </cell>
          <cell r="N2381" t="str">
            <v>0983687369</v>
          </cell>
          <cell r="O2381" t="str">
            <v/>
          </cell>
          <cell r="P2381" t="str">
            <v>QUITO</v>
          </cell>
          <cell r="Q2381" t="str">
            <v>QUITO</v>
          </cell>
          <cell r="R2381" t="str">
            <v>PICHINCHA</v>
          </cell>
          <cell r="T2381" t="str">
            <v>FLEXTRANS UIO</v>
          </cell>
          <cell r="U2381" t="str">
            <v>FLEXNETUIO_LOCAL</v>
          </cell>
          <cell r="V2381">
            <v>1</v>
          </cell>
          <cell r="W2381">
            <v>1</v>
          </cell>
          <cell r="X2381" t="str">
            <v>FLEXNET ECUADOR - MDELIVERY</v>
          </cell>
          <cell r="Y2381" t="str">
            <v>CALLE 28 DE JUNIO S/N Y GARCIA MORENO ENTRADA LLANO GRANDE</v>
          </cell>
        </row>
        <row r="2382">
          <cell r="A2382" t="str">
            <v>2483722</v>
          </cell>
          <cell r="B2382">
            <v>496432</v>
          </cell>
          <cell r="C2382" t="str">
            <v>2483722</v>
          </cell>
          <cell r="D2382" t="str">
            <v>MDELIVERY</v>
          </cell>
          <cell r="E2382" t="str">
            <v>DESPACHO</v>
          </cell>
          <cell r="F2382" t="str">
            <v>NORMAL</v>
          </cell>
          <cell r="G2382" t="str">
            <v>031080002483722</v>
          </cell>
          <cell r="H2382">
            <v>44939</v>
          </cell>
          <cell r="I2382" t="str">
            <v>ENTREGADO</v>
          </cell>
          <cell r="J2382">
            <v>44943</v>
          </cell>
          <cell r="K2382" t="str">
            <v>valeria aguirre_LUIS GONZALO PLUAS BELTRAN</v>
          </cell>
          <cell r="L2382" t="str">
            <v>STO DOMINGO PARROQUIA VALLE HERMOSO ENTRE AMAZONAS Y EL ORO CASA ESQUINERA COLOR LILA</v>
          </cell>
          <cell r="M2382" t="str">
            <v>1716577547001</v>
          </cell>
          <cell r="N2382" t="str">
            <v>0997160930 / 0968317737</v>
          </cell>
          <cell r="O2382" t="str">
            <v/>
          </cell>
          <cell r="P2382" t="str">
            <v>SANTO DOMINGO</v>
          </cell>
          <cell r="Q2382" t="str">
            <v>SANTO DOMINGO</v>
          </cell>
          <cell r="R2382" t="str">
            <v>SANTO DOMINGO DE LOS TSACHILAS</v>
          </cell>
          <cell r="T2382" t="str">
            <v>TRAMACO</v>
          </cell>
          <cell r="U2382" t="str">
            <v>FLEXNETUIO_PROVINCIA</v>
          </cell>
          <cell r="V2382">
            <v>1</v>
          </cell>
          <cell r="W2382">
            <v>1</v>
          </cell>
          <cell r="X2382" t="str">
            <v>FLEXNET ECUADOR - MDELIVERY</v>
          </cell>
          <cell r="Y2382" t="str">
            <v>CALLE 28 DE JUNIO S/N Y GARCIA MORENO ENTRADA LLANO GRANDE</v>
          </cell>
        </row>
        <row r="2383">
          <cell r="A2383" t="str">
            <v>2483723</v>
          </cell>
          <cell r="B2383">
            <v>496433</v>
          </cell>
          <cell r="C2383" t="str">
            <v>2483723</v>
          </cell>
          <cell r="D2383" t="str">
            <v>MDELIVERY</v>
          </cell>
          <cell r="E2383" t="str">
            <v>DESPACHO</v>
          </cell>
          <cell r="F2383" t="str">
            <v>NORMAL</v>
          </cell>
          <cell r="G2383" t="str">
            <v>IC4637</v>
          </cell>
          <cell r="H2383">
            <v>44939</v>
          </cell>
          <cell r="I2383" t="str">
            <v>ENTREGADO</v>
          </cell>
          <cell r="J2383">
            <v>44942</v>
          </cell>
          <cell r="K2383" t="str">
            <v>SILVIO FERNANDO ABAD PIEDRA_SILVIO FERNANDO ABAD PIEDRA</v>
          </cell>
          <cell r="L2383" t="str">
            <v xml:space="preserve"> AVENIDA RICARDO DURAN Y PEDRO VICENTE MALDONADO REFERENCIA ESQUINA FARMACIA CRUZ AZUL </v>
          </cell>
          <cell r="M2383" t="str">
            <v>0102497476001</v>
          </cell>
          <cell r="N2383" t="str">
            <v>0992209319</v>
          </cell>
          <cell r="O2383" t="str">
            <v/>
          </cell>
          <cell r="P2383" t="str">
            <v>CUENCA</v>
          </cell>
          <cell r="Q2383" t="str">
            <v>CUENCA</v>
          </cell>
          <cell r="R2383" t="str">
            <v>AZUAY</v>
          </cell>
          <cell r="T2383" t="str">
            <v>ITSACOURIER</v>
          </cell>
          <cell r="U2383" t="str">
            <v>FLEXNETUIO_PROVINCIA</v>
          </cell>
          <cell r="V2383">
            <v>1</v>
          </cell>
          <cell r="W2383">
            <v>1</v>
          </cell>
          <cell r="X2383" t="str">
            <v>FLEXNET ECUADOR - MDELIVERY</v>
          </cell>
          <cell r="Y2383" t="str">
            <v>CALLE 28 DE JUNIO S/N Y GARCIA MORENO ENTRADA LLANO GRANDE</v>
          </cell>
        </row>
        <row r="2384">
          <cell r="A2384" t="str">
            <v>2483724</v>
          </cell>
          <cell r="B2384">
            <v>496434</v>
          </cell>
          <cell r="C2384" t="str">
            <v>2483724</v>
          </cell>
          <cell r="D2384" t="str">
            <v>MDELIVERY</v>
          </cell>
          <cell r="E2384" t="str">
            <v>DESPACHO</v>
          </cell>
          <cell r="F2384" t="str">
            <v>NORMAL</v>
          </cell>
          <cell r="G2384" t="str">
            <v>031080002483724</v>
          </cell>
          <cell r="H2384">
            <v>44939</v>
          </cell>
          <cell r="I2384" t="str">
            <v>ENTREGADO</v>
          </cell>
          <cell r="J2384">
            <v>44942</v>
          </cell>
          <cell r="K2384" t="str">
            <v>JEFFERSON ALEJANDRO GOMEZ BARRE_JEFFERSON ALEJANDRO GOMEZ BARRE</v>
          </cell>
          <cell r="L2384" t="str">
            <v xml:space="preserve"> AV TRONCAL DE LA SIERRA Y CARRIL PANAMERICANA REFERENCIA EN LA EMPRESA ONE FRENTE A LA GASOLINERA PS TELEFONO DE CONTACTO 0984817927 O 0995901637 JOSE SALTOS </v>
          </cell>
          <cell r="M2384" t="str">
            <v>2300209661001</v>
          </cell>
          <cell r="N2384" t="str">
            <v>0984817927 / 0995901637</v>
          </cell>
          <cell r="O2384" t="str">
            <v/>
          </cell>
          <cell r="P2384" t="str">
            <v>CAYAMBE</v>
          </cell>
          <cell r="Q2384" t="str">
            <v>CAYAMBE</v>
          </cell>
          <cell r="R2384" t="str">
            <v>PICHINCHA</v>
          </cell>
          <cell r="T2384" t="str">
            <v>TRAMACO</v>
          </cell>
          <cell r="U2384" t="str">
            <v>FLEXNETUIO_PROVINCIA</v>
          </cell>
          <cell r="V2384">
            <v>1</v>
          </cell>
          <cell r="W2384">
            <v>1</v>
          </cell>
          <cell r="X2384" t="str">
            <v>FLEXNET ECUADOR - MDELIVERY</v>
          </cell>
          <cell r="Y2384" t="str">
            <v>CALLE 28 DE JUNIO S/N Y GARCIA MORENO ENTRADA LLANO GRANDE</v>
          </cell>
        </row>
        <row r="2385">
          <cell r="A2385" t="str">
            <v>2483725</v>
          </cell>
          <cell r="B2385">
            <v>496435</v>
          </cell>
          <cell r="C2385" t="str">
            <v>2483725</v>
          </cell>
          <cell r="D2385" t="str">
            <v>MDELIVERY</v>
          </cell>
          <cell r="E2385" t="str">
            <v>DESPACHO</v>
          </cell>
          <cell r="F2385" t="str">
            <v>NORMAL</v>
          </cell>
          <cell r="G2385" t="str">
            <v>031080002483725</v>
          </cell>
          <cell r="H2385">
            <v>44939</v>
          </cell>
          <cell r="I2385" t="str">
            <v>ENTREGADO</v>
          </cell>
          <cell r="J2385">
            <v>44942</v>
          </cell>
          <cell r="K2385" t="str">
            <v>CARLOS ROBERTO TULCANAZA PALACIOS_CARLOS ROBERTO TULCANAZA PALACIOS</v>
          </cell>
          <cell r="L2385" t="str">
            <v>AV CRISTOBAL DE TROYA 14 47 FRENTE AL REDONDEL DE LA MADRE CLIENTE RETIRA EN OFICINA DE TRAMACO</v>
          </cell>
          <cell r="M2385" t="str">
            <v>1003571252001</v>
          </cell>
          <cell r="N2385" t="str">
            <v>0996138877</v>
          </cell>
          <cell r="O2385" t="str">
            <v/>
          </cell>
          <cell r="P2385" t="str">
            <v>IBARRA</v>
          </cell>
          <cell r="Q2385" t="str">
            <v>IBARRA</v>
          </cell>
          <cell r="R2385" t="str">
            <v>IMBABURA</v>
          </cell>
          <cell r="T2385" t="str">
            <v>TRAMACO</v>
          </cell>
          <cell r="U2385" t="str">
            <v>FLEXNETUIO_PROVINCIA</v>
          </cell>
          <cell r="V2385">
            <v>1</v>
          </cell>
          <cell r="W2385">
            <v>1</v>
          </cell>
          <cell r="X2385" t="str">
            <v>FLEXNET ECUADOR - MDELIVERY</v>
          </cell>
          <cell r="Y2385" t="str">
            <v>CALLE 28 DE JUNIO S/N Y GARCIA MORENO ENTRADA LLANO GRANDE</v>
          </cell>
        </row>
        <row r="2386">
          <cell r="A2386" t="str">
            <v>2483726</v>
          </cell>
          <cell r="B2386">
            <v>496436</v>
          </cell>
          <cell r="C2386" t="str">
            <v>2483726</v>
          </cell>
          <cell r="D2386" t="str">
            <v>MDELIVERY</v>
          </cell>
          <cell r="E2386" t="str">
            <v>DESPACHO</v>
          </cell>
          <cell r="F2386" t="str">
            <v>NORMAL</v>
          </cell>
          <cell r="G2386" t="str">
            <v>031080002483726</v>
          </cell>
          <cell r="H2386">
            <v>44939</v>
          </cell>
          <cell r="I2386" t="str">
            <v>INCIDENCIA</v>
          </cell>
          <cell r="J2386">
            <v>44944</v>
          </cell>
          <cell r="K2386" t="str">
            <v>MARIA BELEN TULCANAZA PALACIOS_MARIA BELEN TULCANAZA PALACIOS</v>
          </cell>
          <cell r="L2386" t="str">
            <v>AV CRISTOBAL DE TROYA 14 47 FRENTE AL REDONDEL DE LA MADRE CLIENTE RETIRA EN OFICINA DE TRAMACO</v>
          </cell>
          <cell r="M2386" t="str">
            <v>1003973433001</v>
          </cell>
          <cell r="N2386" t="str">
            <v>0996310788</v>
          </cell>
          <cell r="O2386" t="str">
            <v/>
          </cell>
          <cell r="P2386" t="str">
            <v>IBARRA</v>
          </cell>
          <cell r="Q2386" t="str">
            <v>IBARRA</v>
          </cell>
          <cell r="R2386" t="str">
            <v>IMBABURA</v>
          </cell>
          <cell r="T2386" t="str">
            <v>TRAMACO</v>
          </cell>
          <cell r="U2386" t="str">
            <v>FLEXNETUIO_PROVINCIA</v>
          </cell>
          <cell r="V2386">
            <v>1</v>
          </cell>
          <cell r="W2386">
            <v>1</v>
          </cell>
          <cell r="X2386" t="str">
            <v>FLEXNET ECUADOR - MDELIVERY</v>
          </cell>
          <cell r="Y2386" t="str">
            <v>CALLE 28 DE JUNIO S/N Y GARCIA MORENO ENTRADA LLANO GRANDE</v>
          </cell>
        </row>
        <row r="2387">
          <cell r="A2387" t="str">
            <v>2483727</v>
          </cell>
          <cell r="B2387">
            <v>496437</v>
          </cell>
          <cell r="C2387" t="str">
            <v>2483727</v>
          </cell>
          <cell r="D2387" t="str">
            <v>MDELIVERY</v>
          </cell>
          <cell r="E2387" t="str">
            <v>DESPACHO</v>
          </cell>
          <cell r="F2387" t="str">
            <v>NORMAL</v>
          </cell>
          <cell r="G2387" t="str">
            <v>FT79747</v>
          </cell>
          <cell r="H2387">
            <v>44939</v>
          </cell>
          <cell r="I2387" t="str">
            <v>ENTREGADO</v>
          </cell>
          <cell r="J2387">
            <v>44942</v>
          </cell>
          <cell r="K2387" t="str">
            <v xml:space="preserve">MAYRA SALAS ALEXANDRA MORALES_PROMOAUTO ECUADOR PROMOAUTOECUADOR S A </v>
          </cell>
          <cell r="L2387" t="str">
            <v xml:space="preserve">Gye AV Las Americas y plaza daNin esquina diagonal a Ambacar </v>
          </cell>
          <cell r="M2387" t="str">
            <v>0993261564001</v>
          </cell>
          <cell r="N2387" t="str">
            <v>0992989142</v>
          </cell>
          <cell r="O2387" t="str">
            <v/>
          </cell>
          <cell r="P2387" t="str">
            <v>GUAYAQUIL</v>
          </cell>
          <cell r="Q2387" t="str">
            <v>GUAYAQUIL</v>
          </cell>
          <cell r="R2387" t="str">
            <v>GUAYAS</v>
          </cell>
          <cell r="T2387" t="str">
            <v>ITSACOURIER</v>
          </cell>
          <cell r="U2387" t="str">
            <v>FLEXNETUIO_GYE</v>
          </cell>
          <cell r="V2387">
            <v>1</v>
          </cell>
          <cell r="W2387">
            <v>1</v>
          </cell>
          <cell r="X2387" t="str">
            <v>FLEXNET ECUADOR - MDELIVERY</v>
          </cell>
          <cell r="Y2387" t="str">
            <v>CALLE 28 DE JUNIO S/N Y GARCIA MORENO ENTRADA LLANO GRANDE</v>
          </cell>
        </row>
        <row r="2388">
          <cell r="A2388" t="str">
            <v>2483737</v>
          </cell>
          <cell r="B2388">
            <v>496438</v>
          </cell>
          <cell r="C2388" t="str">
            <v>2483737</v>
          </cell>
          <cell r="D2388" t="str">
            <v>MDELIVERY</v>
          </cell>
          <cell r="E2388" t="str">
            <v>DESPACHO</v>
          </cell>
          <cell r="F2388" t="str">
            <v>NORMAL</v>
          </cell>
          <cell r="G2388" t="str">
            <v>FT79832</v>
          </cell>
          <cell r="H2388">
            <v>44939</v>
          </cell>
          <cell r="I2388" t="str">
            <v>ENTREGADO</v>
          </cell>
          <cell r="J2388">
            <v>44942</v>
          </cell>
          <cell r="K2388" t="str">
            <v>Bolivar Mendoza Calero_ECUAPRIMAS</v>
          </cell>
          <cell r="L2388" t="str">
            <v xml:space="preserve">Km 9 1 2 Via Daule S N Alado de Toyocosta diagonal al Fuerte militar Huancavilca Nestle </v>
          </cell>
          <cell r="M2388" t="str">
            <v>0927929273</v>
          </cell>
          <cell r="N2388" t="str">
            <v>0958843659</v>
          </cell>
          <cell r="O2388" t="str">
            <v/>
          </cell>
          <cell r="P2388" t="str">
            <v>GUAYAQUIL</v>
          </cell>
          <cell r="Q2388" t="str">
            <v>GUAYAQUIL</v>
          </cell>
          <cell r="R2388" t="str">
            <v>GUAYAS</v>
          </cell>
          <cell r="T2388" t="str">
            <v>ITSACOURIER</v>
          </cell>
          <cell r="U2388" t="str">
            <v>FLEXNETUIO_GYE</v>
          </cell>
          <cell r="V2388">
            <v>1</v>
          </cell>
          <cell r="W2388">
            <v>1</v>
          </cell>
          <cell r="X2388" t="str">
            <v>FLEXNET ECUADOR - MDELIVERY</v>
          </cell>
          <cell r="Y2388" t="str">
            <v>CALLE 28 DE JUNIO S/N Y GARCIA MORENO ENTRADA LLANO GRANDE</v>
          </cell>
        </row>
        <row r="2389">
          <cell r="A2389" t="str">
            <v>2483830</v>
          </cell>
          <cell r="B2389">
            <v>496439</v>
          </cell>
          <cell r="C2389" t="str">
            <v>2483830</v>
          </cell>
          <cell r="D2389" t="str">
            <v>MDELIVERY</v>
          </cell>
          <cell r="E2389" t="str">
            <v>DESPACHO</v>
          </cell>
          <cell r="F2389" t="str">
            <v>NORMAL</v>
          </cell>
          <cell r="G2389" t="str">
            <v>FT79757</v>
          </cell>
          <cell r="H2389">
            <v>44939</v>
          </cell>
          <cell r="I2389" t="str">
            <v>ENTREGADO</v>
          </cell>
          <cell r="J2389">
            <v>44942</v>
          </cell>
          <cell r="K2389" t="str">
            <v xml:space="preserve"> STEPHANIE LIZBETH MENDEZ PAUCAR_ STEPHANIE LIZBETH MENDEZ PAUCAR</v>
          </cell>
          <cell r="L2389" t="str">
            <v>Tumbaco Quito calle Jose Grau Mecanica Rino escape</v>
          </cell>
          <cell r="M2389" t="str">
            <v>1721336681001</v>
          </cell>
          <cell r="N2389" t="str">
            <v>0961952852</v>
          </cell>
          <cell r="O2389" t="str">
            <v/>
          </cell>
          <cell r="P2389" t="str">
            <v>QUITO</v>
          </cell>
          <cell r="Q2389" t="str">
            <v>QUITO</v>
          </cell>
          <cell r="R2389" t="str">
            <v>PICHINCHA</v>
          </cell>
          <cell r="T2389" t="str">
            <v>FLEXTRANS UIO</v>
          </cell>
          <cell r="U2389" t="str">
            <v>FLEXNETUIO_LOCAL</v>
          </cell>
          <cell r="V2389">
            <v>1</v>
          </cell>
          <cell r="W2389">
            <v>1</v>
          </cell>
          <cell r="X2389" t="str">
            <v>FLEXNET ECUADOR - MDELIVERY</v>
          </cell>
          <cell r="Y2389" t="str">
            <v>CALLE 28 DE JUNIO S/N Y GARCIA MORENO ENTRADA LLANO GRANDE</v>
          </cell>
        </row>
        <row r="2390">
          <cell r="A2390" t="str">
            <v>2483831</v>
          </cell>
          <cell r="B2390">
            <v>496440</v>
          </cell>
          <cell r="C2390" t="str">
            <v>2483831</v>
          </cell>
          <cell r="D2390" t="str">
            <v>MDELIVERY</v>
          </cell>
          <cell r="E2390" t="str">
            <v>DESPACHO</v>
          </cell>
          <cell r="F2390" t="str">
            <v>NORMAL</v>
          </cell>
          <cell r="G2390" t="str">
            <v>FT79824</v>
          </cell>
          <cell r="H2390">
            <v>44939</v>
          </cell>
          <cell r="I2390" t="str">
            <v>ENTREGADO</v>
          </cell>
          <cell r="J2390">
            <v>44942</v>
          </cell>
          <cell r="K2390" t="str">
            <v>Jenniffer Villacis_ASOCIACION SOLIDARISTA PROFUTURO</v>
          </cell>
          <cell r="L2390" t="str">
            <v>Av Jose Rodriguez Bonin y Av Barcelona Planta San Eduardo Holcim Ecuador Planta Baja Guayaquil Ecuador</v>
          </cell>
          <cell r="M2390" t="str">
            <v>0992424222001</v>
          </cell>
          <cell r="N2390" t="str">
            <v>0989547209</v>
          </cell>
          <cell r="O2390" t="str">
            <v/>
          </cell>
          <cell r="P2390" t="str">
            <v>GUAYAQUIL</v>
          </cell>
          <cell r="Q2390" t="str">
            <v>GUAYAQUIL</v>
          </cell>
          <cell r="R2390" t="str">
            <v>GUAYAS</v>
          </cell>
          <cell r="T2390" t="str">
            <v>ITSACOURIER</v>
          </cell>
          <cell r="U2390" t="str">
            <v>FLEXNETUIO_GYE</v>
          </cell>
          <cell r="V2390">
            <v>1</v>
          </cell>
          <cell r="W2390">
            <v>1</v>
          </cell>
          <cell r="X2390" t="str">
            <v>FLEXNET ECUADOR - MDELIVERY</v>
          </cell>
          <cell r="Y2390" t="str">
            <v>CALLE 28 DE JUNIO S/N Y GARCIA MORENO ENTRADA LLANO GRANDE</v>
          </cell>
        </row>
        <row r="2391">
          <cell r="A2391" t="str">
            <v>2483834</v>
          </cell>
          <cell r="B2391">
            <v>496441</v>
          </cell>
          <cell r="C2391" t="str">
            <v>2483834</v>
          </cell>
          <cell r="D2391" t="str">
            <v>MDELIVERY</v>
          </cell>
          <cell r="E2391" t="str">
            <v>DESPACHO</v>
          </cell>
          <cell r="F2391" t="str">
            <v>NORMAL</v>
          </cell>
          <cell r="G2391" t="str">
            <v>FT79829</v>
          </cell>
          <cell r="H2391">
            <v>44939</v>
          </cell>
          <cell r="I2391" t="str">
            <v>ENTREGADO</v>
          </cell>
          <cell r="J2391">
            <v>44942</v>
          </cell>
          <cell r="K2391" t="str">
            <v>ERNESTO APOLINARIO FLORES_LUBRICANTES Y LACAS C LTDA LUBRILACA</v>
          </cell>
          <cell r="L2391" t="str">
            <v>AV JUAN TANCA MARENGO KM 4 5 S N DOS CUADRAS ATRAS DE LA COCA COLA EDIFICIO LUBRILACA</v>
          </cell>
          <cell r="M2391" t="str">
            <v>0990133174001</v>
          </cell>
          <cell r="N2391" t="str">
            <v>0984361656</v>
          </cell>
          <cell r="O2391" t="str">
            <v/>
          </cell>
          <cell r="P2391" t="str">
            <v>GUAYAQUIL</v>
          </cell>
          <cell r="Q2391" t="str">
            <v>GUAYAQUIL</v>
          </cell>
          <cell r="R2391" t="str">
            <v>GUAYAS</v>
          </cell>
          <cell r="T2391" t="str">
            <v>ITSACOURIER</v>
          </cell>
          <cell r="U2391" t="str">
            <v>FLEXNETUIO_GYE</v>
          </cell>
          <cell r="V2391">
            <v>1</v>
          </cell>
          <cell r="W2391">
            <v>1</v>
          </cell>
          <cell r="X2391" t="str">
            <v>FLEXNET ECUADOR - MDELIVERY</v>
          </cell>
          <cell r="Y2391" t="str">
            <v>CALLE 28 DE JUNIO S/N Y GARCIA MORENO ENTRADA LLANO GRANDE</v>
          </cell>
        </row>
        <row r="2392">
          <cell r="A2392" t="str">
            <v>2483836</v>
          </cell>
          <cell r="B2392">
            <v>496442</v>
          </cell>
          <cell r="C2392" t="str">
            <v>2483836</v>
          </cell>
          <cell r="D2392" t="str">
            <v>MDELIVERY</v>
          </cell>
          <cell r="E2392" t="str">
            <v>DESPACHO</v>
          </cell>
          <cell r="F2392" t="str">
            <v>NORMAL</v>
          </cell>
          <cell r="G2392" t="str">
            <v>FT79878</v>
          </cell>
          <cell r="H2392">
            <v>44939</v>
          </cell>
          <cell r="I2392" t="str">
            <v>ENTREGADO</v>
          </cell>
          <cell r="J2392">
            <v>44942</v>
          </cell>
          <cell r="K2392" t="str">
            <v>ANA NERIS DOMINGUEZ PILAY GUILLERMO GABRIEL GARCIA DOMINGUEZ_ANA NERIS DOMINGUEZ PILAY</v>
          </cell>
          <cell r="L2392" t="str">
            <v>Av Narciza de Jesus terminal pascuales lote 2 urbanizacion victoria club etapa 6 manzama 2985 villa 6 notificar al guardia</v>
          </cell>
          <cell r="M2392" t="str">
            <v>0907448658</v>
          </cell>
          <cell r="N2392" t="str">
            <v>0998147264</v>
          </cell>
          <cell r="O2392" t="str">
            <v/>
          </cell>
          <cell r="P2392" t="str">
            <v>GUAYAQUIL</v>
          </cell>
          <cell r="Q2392" t="str">
            <v>GUAYAQUIL</v>
          </cell>
          <cell r="R2392" t="str">
            <v>GUAYAS</v>
          </cell>
          <cell r="T2392" t="str">
            <v>ITSACOURIER</v>
          </cell>
          <cell r="U2392" t="str">
            <v>FLEXNETUIO_GYE</v>
          </cell>
          <cell r="V2392">
            <v>1</v>
          </cell>
          <cell r="W2392">
            <v>1</v>
          </cell>
          <cell r="X2392" t="str">
            <v>FLEXNET ECUADOR - MDELIVERY</v>
          </cell>
          <cell r="Y2392" t="str">
            <v>CALLE 28 DE JUNIO S/N Y GARCIA MORENO ENTRADA LLANO GRANDE</v>
          </cell>
        </row>
        <row r="2393">
          <cell r="A2393" t="str">
            <v>2483844</v>
          </cell>
          <cell r="B2393">
            <v>496443</v>
          </cell>
          <cell r="C2393" t="str">
            <v>2483844</v>
          </cell>
          <cell r="D2393" t="str">
            <v>MDELIVERY</v>
          </cell>
          <cell r="E2393" t="str">
            <v>DESPACHO</v>
          </cell>
          <cell r="F2393" t="str">
            <v>NORMAL</v>
          </cell>
          <cell r="G2393" t="str">
            <v>FT79754</v>
          </cell>
          <cell r="H2393">
            <v>44939</v>
          </cell>
          <cell r="I2393" t="str">
            <v>ENTREGADO</v>
          </cell>
          <cell r="J2393">
            <v>44942</v>
          </cell>
          <cell r="K2393" t="str">
            <v>SEGUNDO MANUEL ARIAS VILLAGOMEZ_SEGUNDO MANUEL ARIAS VILLAGOMEZ</v>
          </cell>
          <cell r="L2393" t="str">
            <v>UNIDECO CASA 2 PISOS COLO PLOMO 10 DE AGOSTO Y REPUBLICA</v>
          </cell>
          <cell r="M2393" t="str">
            <v>1707434252001</v>
          </cell>
          <cell r="N2393" t="str">
            <v>0998198051</v>
          </cell>
          <cell r="O2393" t="str">
            <v/>
          </cell>
          <cell r="P2393" t="str">
            <v>QUITO</v>
          </cell>
          <cell r="Q2393" t="str">
            <v>QUITO</v>
          </cell>
          <cell r="R2393" t="str">
            <v>PICHINCHA</v>
          </cell>
          <cell r="T2393" t="str">
            <v>FLEXTRANS UIO</v>
          </cell>
          <cell r="U2393" t="str">
            <v>FLEXNETUIO_LOCAL</v>
          </cell>
          <cell r="V2393">
            <v>1</v>
          </cell>
          <cell r="W2393">
            <v>1</v>
          </cell>
          <cell r="X2393" t="str">
            <v>FLEXNET ECUADOR - MDELIVERY</v>
          </cell>
          <cell r="Y2393" t="str">
            <v>CALLE 28 DE JUNIO S/N Y GARCIA MORENO ENTRADA LLANO GRANDE</v>
          </cell>
        </row>
        <row r="2394">
          <cell r="A2394" t="str">
            <v>2483846</v>
          </cell>
          <cell r="B2394">
            <v>496444</v>
          </cell>
          <cell r="C2394" t="str">
            <v>2483846</v>
          </cell>
          <cell r="D2394" t="str">
            <v>MDELIVERY</v>
          </cell>
          <cell r="E2394" t="str">
            <v>DESPACHO</v>
          </cell>
          <cell r="F2394" t="str">
            <v>NORMAL</v>
          </cell>
          <cell r="G2394" t="str">
            <v>FT79771</v>
          </cell>
          <cell r="H2394">
            <v>44939</v>
          </cell>
          <cell r="I2394" t="str">
            <v>ENTREGADO</v>
          </cell>
          <cell r="J2394">
            <v>44942</v>
          </cell>
          <cell r="K2394" t="str">
            <v>SANTIAGO JACOME_PRODUCTOS AUTOADHESIVOS ARCLAD S A</v>
          </cell>
          <cell r="L2394" t="str">
            <v>Jose Andrade OE1 298 y Juan de Selis</v>
          </cell>
          <cell r="M2394" t="str">
            <v>1791283465001</v>
          </cell>
          <cell r="N2394" t="str">
            <v>0996390259</v>
          </cell>
          <cell r="O2394" t="str">
            <v/>
          </cell>
          <cell r="P2394" t="str">
            <v>QUITO</v>
          </cell>
          <cell r="Q2394" t="str">
            <v>QUITO</v>
          </cell>
          <cell r="R2394" t="str">
            <v>PICHINCHA</v>
          </cell>
          <cell r="T2394" t="str">
            <v>FLEXTRANS UIO</v>
          </cell>
          <cell r="U2394" t="str">
            <v>FLEXNETUIO_LOCAL</v>
          </cell>
          <cell r="V2394">
            <v>1</v>
          </cell>
          <cell r="W2394">
            <v>1</v>
          </cell>
          <cell r="X2394" t="str">
            <v>FLEXNET ECUADOR - MDELIVERY</v>
          </cell>
          <cell r="Y2394" t="str">
            <v>CALLE 28 DE JUNIO S/N Y GARCIA MORENO ENTRADA LLANO GRANDE</v>
          </cell>
        </row>
        <row r="2395">
          <cell r="A2395" t="str">
            <v>2483848</v>
          </cell>
          <cell r="B2395">
            <v>496445</v>
          </cell>
          <cell r="C2395" t="str">
            <v>2483848</v>
          </cell>
          <cell r="D2395" t="str">
            <v>MDELIVERY</v>
          </cell>
          <cell r="E2395" t="str">
            <v>DESPACHO</v>
          </cell>
          <cell r="F2395" t="str">
            <v>NORMAL</v>
          </cell>
          <cell r="G2395" t="str">
            <v>031080002483848</v>
          </cell>
          <cell r="H2395">
            <v>44939</v>
          </cell>
          <cell r="I2395" t="str">
            <v>ENTREGADO</v>
          </cell>
          <cell r="J2395">
            <v>44943</v>
          </cell>
          <cell r="K2395" t="str">
            <v>PAUL ALEJANDRO LOPEZ PICO_PAUL ALEJANDRO LOPEZ PICO</v>
          </cell>
          <cell r="L2395" t="str">
            <v>BARRIO GUABITO CASA DE CEMENTO FRENTE A LA BODEGA DE ALMACENES BECKER</v>
          </cell>
          <cell r="M2395" t="str">
            <v>1715302533001</v>
          </cell>
          <cell r="N2395" t="str">
            <v>0939706720</v>
          </cell>
          <cell r="O2395" t="str">
            <v/>
          </cell>
          <cell r="P2395" t="str">
            <v>PORTOVIEJO</v>
          </cell>
          <cell r="Q2395" t="str">
            <v>PORTOVIEJO</v>
          </cell>
          <cell r="R2395" t="str">
            <v>MANABI</v>
          </cell>
          <cell r="T2395" t="str">
            <v>TRAMACO</v>
          </cell>
          <cell r="U2395" t="str">
            <v>FLEXNETUIO_PROVINCIA</v>
          </cell>
          <cell r="V2395">
            <v>1</v>
          </cell>
          <cell r="W2395">
            <v>1</v>
          </cell>
          <cell r="X2395" t="str">
            <v>FLEXNET ECUADOR - MDELIVERY</v>
          </cell>
          <cell r="Y2395" t="str">
            <v>CALLE 28 DE JUNIO S/N Y GARCIA MORENO ENTRADA LLANO GRANDE</v>
          </cell>
        </row>
        <row r="2396">
          <cell r="A2396" t="str">
            <v>2483820</v>
          </cell>
          <cell r="B2396">
            <v>496384</v>
          </cell>
          <cell r="C2396" t="str">
            <v>2483820</v>
          </cell>
          <cell r="D2396" t="str">
            <v>MDELIVERY</v>
          </cell>
          <cell r="E2396" t="str">
            <v>DESPACHO</v>
          </cell>
          <cell r="F2396" t="str">
            <v>EXPRESS</v>
          </cell>
          <cell r="G2396" t="str">
            <v>FTS46608</v>
          </cell>
          <cell r="H2396">
            <v>44939</v>
          </cell>
          <cell r="I2396" t="str">
            <v>ENTREGADO</v>
          </cell>
          <cell r="J2396">
            <v>44939</v>
          </cell>
          <cell r="K2396" t="str">
            <v>Melany Gualoto_UNITECO CIA LTDA AGENCIA ASESORA PRODUCTORA DE S</v>
          </cell>
          <cell r="L2396" t="str">
            <v xml:space="preserve"> PICHINCHA QUITO Av Republica del Salvador N3582 Portugal Edificio Twin Tower Pent house </v>
          </cell>
          <cell r="M2396" t="str">
            <v>1792537452001</v>
          </cell>
          <cell r="N2396" t="str">
            <v>0995528537</v>
          </cell>
          <cell r="O2396" t="str">
            <v/>
          </cell>
          <cell r="P2396" t="str">
            <v>QUITO</v>
          </cell>
          <cell r="Q2396" t="str">
            <v>QUITO</v>
          </cell>
          <cell r="R2396" t="str">
            <v>PICHINCHA</v>
          </cell>
          <cell r="T2396" t="str">
            <v>TRANSERVISS</v>
          </cell>
          <cell r="U2396" t="str">
            <v>FLEXNETUIO_LOCAL</v>
          </cell>
          <cell r="V2396">
            <v>1</v>
          </cell>
          <cell r="W2396">
            <v>1</v>
          </cell>
          <cell r="X2396" t="str">
            <v>FLEXNET ECUADOR - MDELIVERY</v>
          </cell>
          <cell r="Y2396" t="str">
            <v>CALLE 28 DE JUNIO S/N Y GARCIA MORENO ENTRADA LLANO GRANDE</v>
          </cell>
        </row>
        <row r="2397">
          <cell r="A2397" t="str">
            <v>2483835</v>
          </cell>
          <cell r="B2397">
            <v>496385</v>
          </cell>
          <cell r="C2397" t="str">
            <v>2483835</v>
          </cell>
          <cell r="D2397" t="str">
            <v>MDELIVERY</v>
          </cell>
          <cell r="E2397" t="str">
            <v>DESPACHO</v>
          </cell>
          <cell r="F2397" t="str">
            <v>EXPRESS</v>
          </cell>
          <cell r="G2397" t="str">
            <v>EC6411</v>
          </cell>
          <cell r="H2397">
            <v>44939</v>
          </cell>
          <cell r="I2397" t="str">
            <v>ENTREGADO</v>
          </cell>
          <cell r="J2397">
            <v>44939</v>
          </cell>
          <cell r="K2397" t="str">
            <v>SANTIAGO JACOME_PRODUCTOS AUTOADHESIVOS ARCLAD S A</v>
          </cell>
          <cell r="L2397" t="str">
            <v>JOSE ANDRADE OE1 298 Y JUAN DE SELIS</v>
          </cell>
          <cell r="M2397" t="str">
            <v>1791283465001</v>
          </cell>
          <cell r="N2397" t="str">
            <v>0996390259</v>
          </cell>
          <cell r="P2397" t="str">
            <v>QUITO</v>
          </cell>
          <cell r="Q2397" t="str">
            <v>QUITO</v>
          </cell>
          <cell r="R2397" t="str">
            <v>PICHINCHA</v>
          </cell>
          <cell r="T2397" t="str">
            <v>EXPRESSCON</v>
          </cell>
          <cell r="U2397" t="str">
            <v>FLEXNETUIO_LOCAL</v>
          </cell>
          <cell r="V2397">
            <v>1</v>
          </cell>
          <cell r="W2397">
            <v>1</v>
          </cell>
          <cell r="X2397" t="str">
            <v>FLEXNET ECUADOR - MDELIVERY</v>
          </cell>
          <cell r="Y2397" t="str">
            <v>CALLE 28 DE JUNIO S/N Y GARCIA MORENO ENTRADA LLANO GRANDE</v>
          </cell>
        </row>
        <row r="2398">
          <cell r="A2398" t="str">
            <v>2483837</v>
          </cell>
          <cell r="B2398">
            <v>496386</v>
          </cell>
          <cell r="C2398" t="str">
            <v>2483837</v>
          </cell>
          <cell r="D2398" t="str">
            <v>MDELIVERY</v>
          </cell>
          <cell r="E2398" t="str">
            <v>DESPACHO</v>
          </cell>
          <cell r="F2398" t="str">
            <v>EXPRESS</v>
          </cell>
          <cell r="G2398" t="str">
            <v>FTS46618</v>
          </cell>
          <cell r="H2398">
            <v>44939</v>
          </cell>
          <cell r="I2398" t="str">
            <v>ENTREGADO</v>
          </cell>
          <cell r="J2398">
            <v>44939</v>
          </cell>
          <cell r="K2398" t="str">
            <v xml:space="preserve">Johanna Ramos_SOCIEDAD INDUSTRIAL GANADERA ELORDENO S A </v>
          </cell>
          <cell r="L2398" t="str">
            <v>Isabel la catolica y Luis cordero edificio RFS piso 3</v>
          </cell>
          <cell r="M2398" t="str">
            <v>1791767535001</v>
          </cell>
          <cell r="N2398" t="str">
            <v>0992032845</v>
          </cell>
          <cell r="O2398" t="str">
            <v/>
          </cell>
          <cell r="P2398" t="str">
            <v>QUITO</v>
          </cell>
          <cell r="Q2398" t="str">
            <v>QUITO</v>
          </cell>
          <cell r="R2398" t="str">
            <v>PICHINCHA</v>
          </cell>
          <cell r="T2398" t="str">
            <v>TRANSERVISS</v>
          </cell>
          <cell r="U2398" t="str">
            <v>FLEXNETUIO_LOCAL</v>
          </cell>
          <cell r="V2398">
            <v>1</v>
          </cell>
          <cell r="W2398">
            <v>1</v>
          </cell>
          <cell r="X2398" t="str">
            <v>FLEXNET ECUADOR - MDELIVERY</v>
          </cell>
          <cell r="Y2398" t="str">
            <v>CALLE 28 DE JUNIO S/N Y GARCIA MORENO ENTRADA LLANO GRANDE</v>
          </cell>
        </row>
        <row r="2399">
          <cell r="A2399" t="str">
            <v>2483838</v>
          </cell>
          <cell r="B2399">
            <v>496387</v>
          </cell>
          <cell r="C2399" t="str">
            <v>2483838</v>
          </cell>
          <cell r="D2399" t="str">
            <v>MDELIVERY</v>
          </cell>
          <cell r="E2399" t="str">
            <v>DESPACHO</v>
          </cell>
          <cell r="F2399" t="str">
            <v>EXPRESS</v>
          </cell>
          <cell r="G2399" t="str">
            <v>EC6416</v>
          </cell>
          <cell r="H2399">
            <v>44939</v>
          </cell>
          <cell r="I2399" t="str">
            <v>ENTREGADO</v>
          </cell>
          <cell r="J2399">
            <v>44939</v>
          </cell>
          <cell r="K2399" t="str">
            <v>Wagner Tulcanaza_INMOBILIARIA INTERNACIONAL CORBAL CIA LTDA</v>
          </cell>
          <cell r="L2399" t="str">
            <v>INAQUITO AV NACIONES UNIDAS 234 Y SANCHEZ DE AVILA</v>
          </cell>
          <cell r="M2399" t="str">
            <v>1790577325001</v>
          </cell>
          <cell r="N2399" t="str">
            <v>0987981254</v>
          </cell>
          <cell r="O2399" t="str">
            <v/>
          </cell>
          <cell r="P2399" t="str">
            <v>QUITO</v>
          </cell>
          <cell r="Q2399" t="str">
            <v>QUITO</v>
          </cell>
          <cell r="R2399" t="str">
            <v>PICHINCHA</v>
          </cell>
          <cell r="T2399" t="str">
            <v>EXPRESSCON</v>
          </cell>
          <cell r="U2399" t="str">
            <v>FLEXNETUIO_LOCAL</v>
          </cell>
          <cell r="V2399">
            <v>1</v>
          </cell>
          <cell r="W2399">
            <v>1</v>
          </cell>
          <cell r="X2399" t="str">
            <v>FLEXNET ECUADOR - MDELIVERY</v>
          </cell>
          <cell r="Y2399" t="str">
            <v>CALLE 28 DE JUNIO S/N Y GARCIA MORENO ENTRADA LLANO GRANDE</v>
          </cell>
        </row>
        <row r="2400">
          <cell r="A2400" t="str">
            <v>2483839</v>
          </cell>
          <cell r="B2400">
            <v>496388</v>
          </cell>
          <cell r="C2400" t="str">
            <v>2483839</v>
          </cell>
          <cell r="D2400" t="str">
            <v>MDELIVERY</v>
          </cell>
          <cell r="E2400" t="str">
            <v>DESPACHO</v>
          </cell>
          <cell r="F2400" t="str">
            <v>EXPRESS</v>
          </cell>
          <cell r="G2400" t="str">
            <v>FTS46602</v>
          </cell>
          <cell r="H2400">
            <v>44939</v>
          </cell>
          <cell r="I2400" t="str">
            <v>ENTREGADO</v>
          </cell>
          <cell r="J2400">
            <v>44942</v>
          </cell>
          <cell r="K2400" t="str">
            <v>HERDOIZA SUING LUIS ANGEL_HERDOIZA SUING LUIS ANGEL</v>
          </cell>
          <cell r="L2400" t="str">
            <v>QUITO NORTE 6 de diciembre y Gaspar CaNero edificio Petroecuador</v>
          </cell>
          <cell r="M2400" t="str">
            <v>1102978077001</v>
          </cell>
          <cell r="N2400" t="str">
            <v>0998536052</v>
          </cell>
          <cell r="O2400" t="str">
            <v/>
          </cell>
          <cell r="P2400" t="str">
            <v>QUITO</v>
          </cell>
          <cell r="Q2400" t="str">
            <v>QUITO</v>
          </cell>
          <cell r="R2400" t="str">
            <v>PICHINCHA</v>
          </cell>
          <cell r="T2400" t="str">
            <v>TRANSERVISS</v>
          </cell>
          <cell r="U2400" t="str">
            <v>FLEXNETUIO_LOCAL</v>
          </cell>
          <cell r="V2400">
            <v>1</v>
          </cell>
          <cell r="W2400">
            <v>1</v>
          </cell>
          <cell r="X2400" t="str">
            <v>FLEXNET ECUADOR - MDELIVERY</v>
          </cell>
          <cell r="Y2400" t="str">
            <v>CALLE 28 DE JUNIO S/N Y GARCIA MORENO ENTRADA LLANO GRANDE</v>
          </cell>
        </row>
        <row r="2401">
          <cell r="A2401" t="str">
            <v>2483841</v>
          </cell>
          <cell r="B2401">
            <v>496389</v>
          </cell>
          <cell r="C2401" t="str">
            <v>2483841</v>
          </cell>
          <cell r="D2401" t="str">
            <v>MDELIVERY</v>
          </cell>
          <cell r="E2401" t="str">
            <v>DESPACHO</v>
          </cell>
          <cell r="F2401" t="str">
            <v>NORMAL</v>
          </cell>
          <cell r="G2401" t="str">
            <v>FT79714</v>
          </cell>
          <cell r="H2401">
            <v>44939</v>
          </cell>
          <cell r="I2401" t="str">
            <v>ENTREGADO</v>
          </cell>
          <cell r="J2401">
            <v>44942</v>
          </cell>
          <cell r="K2401" t="str">
            <v xml:space="preserve">Julio Navarrete_FLORES LATITUD CERO FLORLATCERO CIA LTDA </v>
          </cell>
          <cell r="L2401" t="str">
            <v xml:space="preserve"> PICHINCHA QUITO PANAMERICANA NORTE KM 22 A TRES KILOMETROS DEL ESCUADRON DE CARRETERAS HACIENDA LA VICTORIA QUITO 1701 QUITO 17 PICHINCHA </v>
          </cell>
          <cell r="M2401" t="str">
            <v>1791340728001</v>
          </cell>
          <cell r="N2401" t="str">
            <v>0979726875</v>
          </cell>
          <cell r="O2401" t="str">
            <v/>
          </cell>
          <cell r="P2401" t="str">
            <v>QUITO</v>
          </cell>
          <cell r="Q2401" t="str">
            <v>QUITO</v>
          </cell>
          <cell r="R2401" t="str">
            <v>PICHINCHA</v>
          </cell>
          <cell r="T2401" t="str">
            <v>FLEXTRANS UIO</v>
          </cell>
          <cell r="U2401" t="str">
            <v>FLEXNETUIO_LOCAL</v>
          </cell>
          <cell r="V2401">
            <v>1</v>
          </cell>
          <cell r="W2401">
            <v>1</v>
          </cell>
          <cell r="X2401" t="str">
            <v>FLEXNET ECUADOR - MDELIVERY</v>
          </cell>
          <cell r="Y2401" t="str">
            <v>CALLE 28 DE JUNIO S/N Y GARCIA MORENO ENTRADA LLANO GRANDE</v>
          </cell>
        </row>
        <row r="2402">
          <cell r="A2402" t="str">
            <v>2483843</v>
          </cell>
          <cell r="B2402">
            <v>496390</v>
          </cell>
          <cell r="C2402" t="str">
            <v>2483843</v>
          </cell>
          <cell r="D2402" t="str">
            <v>MDELIVERY</v>
          </cell>
          <cell r="E2402" t="str">
            <v>DESPACHO</v>
          </cell>
          <cell r="F2402" t="str">
            <v>EXPRESS</v>
          </cell>
          <cell r="G2402" t="str">
            <v>FTS46620</v>
          </cell>
          <cell r="H2402">
            <v>44939</v>
          </cell>
          <cell r="I2402" t="str">
            <v>ENTREGADO</v>
          </cell>
          <cell r="J2402">
            <v>44939</v>
          </cell>
          <cell r="K2402" t="str">
            <v>JUAN CAMILO ROA_COBROANDINA S A</v>
          </cell>
          <cell r="L2402" t="str">
            <v>DE LA REPUBLICA E7 23 Y DIEGO DE ALMAGRO</v>
          </cell>
          <cell r="M2402" t="str">
            <v>1792555841001</v>
          </cell>
          <cell r="N2402" t="str">
            <v>0992430652</v>
          </cell>
          <cell r="O2402" t="str">
            <v/>
          </cell>
          <cell r="P2402" t="str">
            <v>QUITO</v>
          </cell>
          <cell r="Q2402" t="str">
            <v>QUITO</v>
          </cell>
          <cell r="R2402" t="str">
            <v>PICHINCHA</v>
          </cell>
          <cell r="T2402" t="str">
            <v>TRANSERVISS</v>
          </cell>
          <cell r="U2402" t="str">
            <v>FLEXNETUIO_LOCAL</v>
          </cell>
          <cell r="V2402">
            <v>1</v>
          </cell>
          <cell r="W2402">
            <v>1</v>
          </cell>
          <cell r="X2402" t="str">
            <v>FLEXNET ECUADOR - MDELIVERY</v>
          </cell>
          <cell r="Y2402" t="str">
            <v>CALLE 28 DE JUNIO S/N Y GARCIA MORENO ENTRADA LLANO GRANDE</v>
          </cell>
        </row>
        <row r="2403">
          <cell r="A2403" t="str">
            <v>2483845</v>
          </cell>
          <cell r="B2403">
            <v>496391</v>
          </cell>
          <cell r="C2403" t="str">
            <v>2483845</v>
          </cell>
          <cell r="D2403" t="str">
            <v>MDELIVERY</v>
          </cell>
          <cell r="E2403" t="str">
            <v>DESPACHO</v>
          </cell>
          <cell r="F2403" t="str">
            <v>EXPRESS</v>
          </cell>
          <cell r="G2403" t="str">
            <v>FTS46609</v>
          </cell>
          <cell r="H2403">
            <v>44939</v>
          </cell>
          <cell r="I2403" t="str">
            <v>ENTREGADO</v>
          </cell>
          <cell r="J2403">
            <v>44939</v>
          </cell>
          <cell r="K2403" t="str">
            <v>JUAN CAMILO ROA_COBROANDINA S A</v>
          </cell>
          <cell r="L2403" t="str">
            <v>DE LA REPUBLICA E7 23 Y DIEGO DE ALMAGRO</v>
          </cell>
          <cell r="M2403" t="str">
            <v>1792555841001</v>
          </cell>
          <cell r="N2403" t="str">
            <v>0992430652</v>
          </cell>
          <cell r="O2403" t="str">
            <v/>
          </cell>
          <cell r="P2403" t="str">
            <v>QUITO</v>
          </cell>
          <cell r="Q2403" t="str">
            <v>QUITO</v>
          </cell>
          <cell r="R2403" t="str">
            <v>PICHINCHA</v>
          </cell>
          <cell r="T2403" t="str">
            <v>TRANSERVISS</v>
          </cell>
          <cell r="U2403" t="str">
            <v>FLEXNETUIO_LOCAL</v>
          </cell>
          <cell r="V2403">
            <v>1</v>
          </cell>
          <cell r="W2403">
            <v>1</v>
          </cell>
          <cell r="X2403" t="str">
            <v>FLEXNET ECUADOR - MDELIVERY</v>
          </cell>
          <cell r="Y2403" t="str">
            <v>CALLE 28 DE JUNIO S/N Y GARCIA MORENO ENTRADA LLANO GRANDE</v>
          </cell>
        </row>
        <row r="2404">
          <cell r="A2404" t="str">
            <v>2483847</v>
          </cell>
          <cell r="B2404">
            <v>496392</v>
          </cell>
          <cell r="C2404" t="str">
            <v>2483847</v>
          </cell>
          <cell r="D2404" t="str">
            <v>MDELIVERY</v>
          </cell>
          <cell r="E2404" t="str">
            <v>DESPACHO</v>
          </cell>
          <cell r="F2404" t="str">
            <v>EXPRESS</v>
          </cell>
          <cell r="G2404" t="str">
            <v>EC6414</v>
          </cell>
          <cell r="H2404">
            <v>44939</v>
          </cell>
          <cell r="I2404" t="str">
            <v>ENTREGADO</v>
          </cell>
          <cell r="J2404">
            <v>44939</v>
          </cell>
          <cell r="K2404" t="str">
            <v>MERA SILVA MARIA ELENA CRISTINA MERA_MERA SILVA MARIA ELENA</v>
          </cell>
          <cell r="L2404" t="str">
            <v>MARIA DE LA VEGA N73 78 Y MANUEL QUIROGA EDIFICIO ITALIA 2 DPTO 8 PONCEANO BAJO</v>
          </cell>
          <cell r="M2404" t="str">
            <v>1711163616</v>
          </cell>
          <cell r="N2404" t="str">
            <v>0999784695</v>
          </cell>
          <cell r="O2404" t="str">
            <v/>
          </cell>
          <cell r="P2404" t="str">
            <v>QUITO</v>
          </cell>
          <cell r="Q2404" t="str">
            <v>QUITO</v>
          </cell>
          <cell r="R2404" t="str">
            <v>PICHINCHA</v>
          </cell>
          <cell r="T2404" t="str">
            <v>EXPRESSCON</v>
          </cell>
          <cell r="U2404" t="str">
            <v>FLEXNETUIO_LOCAL</v>
          </cell>
          <cell r="V2404">
            <v>1</v>
          </cell>
          <cell r="W2404">
            <v>1</v>
          </cell>
          <cell r="X2404" t="str">
            <v>FLEXNET ECUADOR - MDELIVERY</v>
          </cell>
          <cell r="Y2404" t="str">
            <v>CALLE 28 DE JUNIO S/N Y GARCIA MORENO ENTRADA LLANO GRANDE</v>
          </cell>
        </row>
        <row r="2405">
          <cell r="A2405" t="str">
            <v>2483858</v>
          </cell>
          <cell r="B2405">
            <v>496393</v>
          </cell>
          <cell r="C2405" t="str">
            <v>2483858</v>
          </cell>
          <cell r="D2405" t="str">
            <v>MDELIVERY</v>
          </cell>
          <cell r="E2405" t="str">
            <v>DESPACHO</v>
          </cell>
          <cell r="F2405" t="str">
            <v>EXPRESS</v>
          </cell>
          <cell r="G2405" t="str">
            <v>EC6419</v>
          </cell>
          <cell r="H2405">
            <v>44939</v>
          </cell>
          <cell r="I2405" t="str">
            <v>ENTREGADO</v>
          </cell>
          <cell r="J2405">
            <v>44939</v>
          </cell>
          <cell r="K2405" t="str">
            <v xml:space="preserve">CRISTIAN PAREDES_BANCO PICHINCHA CA </v>
          </cell>
          <cell r="L2405" t="str">
            <v>Amazonas y Pereira Matriz Banco Pichincha Av Piso 7</v>
          </cell>
          <cell r="M2405" t="str">
            <v>1790010937001</v>
          </cell>
          <cell r="N2405" t="str">
            <v>0999059226</v>
          </cell>
          <cell r="O2405" t="str">
            <v/>
          </cell>
          <cell r="P2405" t="str">
            <v>QUITO</v>
          </cell>
          <cell r="Q2405" t="str">
            <v>QUITO</v>
          </cell>
          <cell r="R2405" t="str">
            <v>PICHINCHA</v>
          </cell>
          <cell r="T2405" t="str">
            <v>EXPRESSCON</v>
          </cell>
          <cell r="U2405" t="str">
            <v>FLEXNETUIO_LOCAL</v>
          </cell>
          <cell r="V2405">
            <v>1</v>
          </cell>
          <cell r="W2405">
            <v>1</v>
          </cell>
          <cell r="X2405" t="str">
            <v>FLEXNET ECUADOR - MDELIVERY</v>
          </cell>
          <cell r="Y2405" t="str">
            <v>CALLE 28 DE JUNIO S/N Y GARCIA MORENO ENTRADA LLANO GRANDE</v>
          </cell>
        </row>
        <row r="2406">
          <cell r="A2406" t="str">
            <v>2483860</v>
          </cell>
          <cell r="B2406">
            <v>496394</v>
          </cell>
          <cell r="C2406" t="str">
            <v>2483860</v>
          </cell>
          <cell r="D2406" t="str">
            <v>MDELIVERY</v>
          </cell>
          <cell r="E2406" t="str">
            <v>DESPACHO</v>
          </cell>
          <cell r="F2406" t="str">
            <v>EXPRESS</v>
          </cell>
          <cell r="G2406" t="str">
            <v>FTS46615</v>
          </cell>
          <cell r="H2406">
            <v>44939</v>
          </cell>
          <cell r="I2406" t="str">
            <v>ENTREGADO</v>
          </cell>
          <cell r="J2406">
            <v>44939</v>
          </cell>
          <cell r="K2406" t="str">
            <v xml:space="preserve"> 3CUBICAL CIA LTDA_ 3CUBICAL CIA LTDA</v>
          </cell>
          <cell r="L2406" t="str">
            <v>Av 6 de Diciembre N33 32 e Ignacio Bossano Edif Torre Bossano Of 202</v>
          </cell>
          <cell r="M2406" t="str">
            <v>1792455936001</v>
          </cell>
          <cell r="N2406" t="str">
            <v>0983072714</v>
          </cell>
          <cell r="O2406" t="str">
            <v/>
          </cell>
          <cell r="P2406" t="str">
            <v>QUITO</v>
          </cell>
          <cell r="Q2406" t="str">
            <v>QUITO</v>
          </cell>
          <cell r="R2406" t="str">
            <v>PICHINCHA</v>
          </cell>
          <cell r="T2406" t="str">
            <v>TRANSERVISS</v>
          </cell>
          <cell r="U2406" t="str">
            <v>FLEXNETUIO_LOCAL</v>
          </cell>
          <cell r="V2406">
            <v>1</v>
          </cell>
          <cell r="W2406">
            <v>1</v>
          </cell>
          <cell r="X2406" t="str">
            <v>FLEXNET ECUADOR - MDELIVERY</v>
          </cell>
          <cell r="Y2406" t="str">
            <v>CALLE 28 DE JUNIO S/N Y GARCIA MORENO ENTRADA LLANO GRANDE</v>
          </cell>
        </row>
        <row r="2407">
          <cell r="A2407" t="str">
            <v>2483861</v>
          </cell>
          <cell r="B2407">
            <v>496395</v>
          </cell>
          <cell r="C2407" t="str">
            <v>2483861</v>
          </cell>
          <cell r="D2407" t="str">
            <v>MDELIVERY</v>
          </cell>
          <cell r="E2407" t="str">
            <v>DESPACHO</v>
          </cell>
          <cell r="F2407" t="str">
            <v>EXPRESS</v>
          </cell>
          <cell r="G2407" t="str">
            <v>FTS46604</v>
          </cell>
          <cell r="H2407">
            <v>44939</v>
          </cell>
          <cell r="I2407" t="str">
            <v>ENTREGADO</v>
          </cell>
          <cell r="J2407">
            <v>44943</v>
          </cell>
          <cell r="K2407" t="str">
            <v>LENIN GUAMAN_FAUSTO EFRAIN VILLEGAS ERAZO</v>
          </cell>
          <cell r="L2407" t="str">
            <v>TORIBIO MONTES Y DANIEL HIDALGO CASA N27 07</v>
          </cell>
          <cell r="M2407" t="str">
            <v>1709063422001</v>
          </cell>
          <cell r="N2407" t="str">
            <v>0984738619</v>
          </cell>
          <cell r="O2407" t="str">
            <v/>
          </cell>
          <cell r="P2407" t="str">
            <v>QUITO</v>
          </cell>
          <cell r="Q2407" t="str">
            <v>QUITO</v>
          </cell>
          <cell r="R2407" t="str">
            <v>PICHINCHA</v>
          </cell>
          <cell r="T2407" t="str">
            <v>TRANSERVISS</v>
          </cell>
          <cell r="U2407" t="str">
            <v>FLEXNETUIO_LOCAL</v>
          </cell>
          <cell r="V2407">
            <v>1</v>
          </cell>
          <cell r="W2407">
            <v>1</v>
          </cell>
          <cell r="X2407" t="str">
            <v>FLEXNET ECUADOR - MDELIVERY</v>
          </cell>
          <cell r="Y2407" t="str">
            <v>CALLE 28 DE JUNIO S/N Y GARCIA MORENO ENTRADA LLANO GRANDE</v>
          </cell>
        </row>
        <row r="2408">
          <cell r="A2408" t="str">
            <v>2483862</v>
          </cell>
          <cell r="B2408">
            <v>496396</v>
          </cell>
          <cell r="C2408" t="str">
            <v>2483862</v>
          </cell>
          <cell r="D2408" t="str">
            <v>MDELIVERY</v>
          </cell>
          <cell r="E2408" t="str">
            <v>DESPACHO</v>
          </cell>
          <cell r="F2408" t="str">
            <v>EXPRESS</v>
          </cell>
          <cell r="G2408" t="str">
            <v>FTS46605</v>
          </cell>
          <cell r="H2408">
            <v>44939</v>
          </cell>
          <cell r="I2408" t="str">
            <v>ENTREGADO</v>
          </cell>
          <cell r="J2408">
            <v>44943</v>
          </cell>
          <cell r="K2408" t="str">
            <v>LENIN GUAMAN_ANGELA MARIUXI PINCAY DELVALLE</v>
          </cell>
          <cell r="L2408" t="str">
            <v>TORIBIO MONTES Y DANIEL HIDALGO CASA N27 07</v>
          </cell>
          <cell r="M2408" t="str">
            <v>1718535436001</v>
          </cell>
          <cell r="N2408" t="str">
            <v>0984738619</v>
          </cell>
          <cell r="O2408" t="str">
            <v/>
          </cell>
          <cell r="P2408" t="str">
            <v>QUITO</v>
          </cell>
          <cell r="Q2408" t="str">
            <v>QUITO</v>
          </cell>
          <cell r="R2408" t="str">
            <v>PICHINCHA</v>
          </cell>
          <cell r="T2408" t="str">
            <v>TRANSERVISS</v>
          </cell>
          <cell r="U2408" t="str">
            <v>FLEXNETUIO_LOCAL</v>
          </cell>
          <cell r="V2408">
            <v>1</v>
          </cell>
          <cell r="W2408">
            <v>1</v>
          </cell>
          <cell r="X2408" t="str">
            <v>FLEXNET ECUADOR - MDELIVERY</v>
          </cell>
          <cell r="Y2408" t="str">
            <v>CALLE 28 DE JUNIO S/N Y GARCIA MORENO ENTRADA LLANO GRANDE</v>
          </cell>
        </row>
        <row r="2409">
          <cell r="A2409" t="str">
            <v>2483863</v>
          </cell>
          <cell r="B2409">
            <v>496397</v>
          </cell>
          <cell r="C2409" t="str">
            <v>2483863</v>
          </cell>
          <cell r="D2409" t="str">
            <v>MDELIVERY</v>
          </cell>
          <cell r="E2409" t="str">
            <v>DESPACHO</v>
          </cell>
          <cell r="F2409" t="str">
            <v>EXPRESS</v>
          </cell>
          <cell r="G2409" t="str">
            <v>FTS46607</v>
          </cell>
          <cell r="H2409">
            <v>44939</v>
          </cell>
          <cell r="I2409" t="str">
            <v>ENTREGADO</v>
          </cell>
          <cell r="J2409">
            <v>44943</v>
          </cell>
          <cell r="K2409" t="str">
            <v>LENIN GUAMAN_JOCSAN ALEXIS TORCATES RICO</v>
          </cell>
          <cell r="L2409" t="str">
            <v>TORIBIO MONTES Y DANIEL HIDALGO CASA N27 07</v>
          </cell>
          <cell r="M2409" t="str">
            <v>1760596070001</v>
          </cell>
          <cell r="N2409" t="str">
            <v>0984738619</v>
          </cell>
          <cell r="O2409" t="str">
            <v/>
          </cell>
          <cell r="P2409" t="str">
            <v>QUITO</v>
          </cell>
          <cell r="Q2409" t="str">
            <v>QUITO</v>
          </cell>
          <cell r="R2409" t="str">
            <v>PICHINCHA</v>
          </cell>
          <cell r="T2409" t="str">
            <v>TRANSERVISS</v>
          </cell>
          <cell r="U2409" t="str">
            <v>FLEXNETUIO_LOCAL</v>
          </cell>
          <cell r="V2409">
            <v>1</v>
          </cell>
          <cell r="W2409">
            <v>1</v>
          </cell>
          <cell r="X2409" t="str">
            <v>FLEXNET ECUADOR - MDELIVERY</v>
          </cell>
          <cell r="Y2409" t="str">
            <v>CALLE 28 DE JUNIO S/N Y GARCIA MORENO ENTRADA LLANO GRANDE</v>
          </cell>
        </row>
        <row r="2410">
          <cell r="A2410" t="str">
            <v>2483866</v>
          </cell>
          <cell r="B2410">
            <v>496398</v>
          </cell>
          <cell r="C2410" t="str">
            <v>2483866</v>
          </cell>
          <cell r="D2410" t="str">
            <v>MDELIVERY</v>
          </cell>
          <cell r="E2410" t="str">
            <v>DESPACHO</v>
          </cell>
          <cell r="F2410" t="str">
            <v>EXPRESS</v>
          </cell>
          <cell r="G2410" t="str">
            <v>FTS46603</v>
          </cell>
          <cell r="H2410">
            <v>44939</v>
          </cell>
          <cell r="I2410" t="str">
            <v>ENTREGADO</v>
          </cell>
          <cell r="J2410">
            <v>44943</v>
          </cell>
          <cell r="K2410" t="str">
            <v>LENIN GUAMAN_JIMMY NEPTALI SANCHEZ RODRIGUEZ</v>
          </cell>
          <cell r="L2410" t="str">
            <v>TORIBIO MONTES Y DANIEL HIDALGO CASA N27 07</v>
          </cell>
          <cell r="M2410" t="str">
            <v>1307083103001</v>
          </cell>
          <cell r="N2410" t="str">
            <v>0984738619</v>
          </cell>
          <cell r="O2410" t="str">
            <v/>
          </cell>
          <cell r="P2410" t="str">
            <v>QUITO</v>
          </cell>
          <cell r="Q2410" t="str">
            <v>QUITO</v>
          </cell>
          <cell r="R2410" t="str">
            <v>PICHINCHA</v>
          </cell>
          <cell r="T2410" t="str">
            <v>TRANSERVISS</v>
          </cell>
          <cell r="U2410" t="str">
            <v>FLEXNETUIO_LOCAL</v>
          </cell>
          <cell r="V2410">
            <v>1</v>
          </cell>
          <cell r="W2410">
            <v>1</v>
          </cell>
          <cell r="X2410" t="str">
            <v>FLEXNET ECUADOR - MDELIVERY</v>
          </cell>
          <cell r="Y2410" t="str">
            <v>CALLE 28 DE JUNIO S/N Y GARCIA MORENO ENTRADA LLANO GRANDE</v>
          </cell>
        </row>
        <row r="2411">
          <cell r="A2411" t="str">
            <v>2483867</v>
          </cell>
          <cell r="B2411">
            <v>496399</v>
          </cell>
          <cell r="C2411" t="str">
            <v>2483867</v>
          </cell>
          <cell r="D2411" t="str">
            <v>MDELIVERY</v>
          </cell>
          <cell r="E2411" t="str">
            <v>DESPACHO</v>
          </cell>
          <cell r="F2411" t="str">
            <v>EXPRESS</v>
          </cell>
          <cell r="G2411" t="str">
            <v>FTS46610</v>
          </cell>
          <cell r="H2411">
            <v>44939</v>
          </cell>
          <cell r="I2411" t="str">
            <v>ENTREGADO</v>
          </cell>
          <cell r="J2411">
            <v>44943</v>
          </cell>
          <cell r="K2411" t="str">
            <v>LENIN GUAMAN_NANCY MARIBEL YAPO ALVEAR</v>
          </cell>
          <cell r="L2411" t="str">
            <v>TORIBIO MONTES Y DANIEL HIDALGO CASA N27 07</v>
          </cell>
          <cell r="M2411" t="str">
            <v>1716275365001</v>
          </cell>
          <cell r="N2411" t="str">
            <v>0984738619</v>
          </cell>
          <cell r="O2411" t="str">
            <v/>
          </cell>
          <cell r="P2411" t="str">
            <v>QUITO</v>
          </cell>
          <cell r="Q2411" t="str">
            <v>QUITO</v>
          </cell>
          <cell r="R2411" t="str">
            <v>PICHINCHA</v>
          </cell>
          <cell r="T2411" t="str">
            <v>TRANSERVISS</v>
          </cell>
          <cell r="U2411" t="str">
            <v>FLEXNETUIO_LOCAL</v>
          </cell>
          <cell r="V2411">
            <v>1</v>
          </cell>
          <cell r="W2411">
            <v>1</v>
          </cell>
          <cell r="X2411" t="str">
            <v>FLEXNET ECUADOR - MDELIVERY</v>
          </cell>
          <cell r="Y2411" t="str">
            <v>CALLE 28 DE JUNIO S/N Y GARCIA MORENO ENTRADA LLANO GRANDE</v>
          </cell>
        </row>
        <row r="2412">
          <cell r="A2412" t="str">
            <v>2483878</v>
          </cell>
          <cell r="B2412">
            <v>496400</v>
          </cell>
          <cell r="C2412" t="str">
            <v>2483878</v>
          </cell>
          <cell r="D2412" t="str">
            <v>MDELIVERY</v>
          </cell>
          <cell r="E2412" t="str">
            <v>DESPACHO</v>
          </cell>
          <cell r="F2412" t="str">
            <v>EXPRESS</v>
          </cell>
          <cell r="G2412" t="str">
            <v>FTS46624</v>
          </cell>
          <cell r="H2412">
            <v>44939</v>
          </cell>
          <cell r="I2412" t="str">
            <v>ENTREGADO</v>
          </cell>
          <cell r="J2412">
            <v>44939</v>
          </cell>
          <cell r="K2412" t="str">
            <v xml:space="preserve">JENNY EGUEZ_ALPINA PRODUCTOS ALIMENTICIOS ALPIECUADOR S A </v>
          </cell>
          <cell r="L2412" t="str">
            <v>Av Repubica y Pasaje Martin Carrion Edificio Pucara</v>
          </cell>
          <cell r="M2412" t="str">
            <v>1791302400001</v>
          </cell>
          <cell r="N2412" t="str">
            <v>0983184256</v>
          </cell>
          <cell r="O2412" t="str">
            <v/>
          </cell>
          <cell r="P2412" t="str">
            <v>QUITO</v>
          </cell>
          <cell r="Q2412" t="str">
            <v>QUITO</v>
          </cell>
          <cell r="R2412" t="str">
            <v>PICHINCHA</v>
          </cell>
          <cell r="T2412" t="str">
            <v>TRANSERVISS</v>
          </cell>
          <cell r="U2412" t="str">
            <v>FLEXNETUIO_LOCAL</v>
          </cell>
          <cell r="V2412">
            <v>1</v>
          </cell>
          <cell r="W2412">
            <v>1</v>
          </cell>
          <cell r="X2412" t="str">
            <v>FLEXNET ECUADOR - MDELIVERY</v>
          </cell>
          <cell r="Y2412" t="str">
            <v>CALLE 28 DE JUNIO S/N Y GARCIA MORENO ENTRADA LLANO GRANDE</v>
          </cell>
        </row>
        <row r="2413">
          <cell r="A2413" t="str">
            <v>2483899</v>
          </cell>
          <cell r="B2413">
            <v>496401</v>
          </cell>
          <cell r="C2413" t="str">
            <v>2483899</v>
          </cell>
          <cell r="D2413" t="str">
            <v>MDELIVERY</v>
          </cell>
          <cell r="E2413" t="str">
            <v>DESPACHO</v>
          </cell>
          <cell r="F2413" t="str">
            <v>EXPRESS</v>
          </cell>
          <cell r="G2413" t="str">
            <v>EC6401</v>
          </cell>
          <cell r="H2413">
            <v>44939</v>
          </cell>
          <cell r="I2413" t="str">
            <v>ENTREGADO</v>
          </cell>
          <cell r="J2413">
            <v>44939</v>
          </cell>
          <cell r="K2413" t="str">
            <v xml:space="preserve">Luis Almeida_CONSULTINGTRANS CIA LTDA </v>
          </cell>
          <cell r="L2413" t="str">
            <v xml:space="preserve">ConsultingTrans Pedro Guerrero N55 y de los Almendros atras hospital Solca Quito </v>
          </cell>
          <cell r="M2413" t="str">
            <v>1792423937001</v>
          </cell>
          <cell r="N2413" t="str">
            <v>0984606098</v>
          </cell>
          <cell r="O2413" t="str">
            <v/>
          </cell>
          <cell r="P2413" t="str">
            <v>QUITO</v>
          </cell>
          <cell r="Q2413" t="str">
            <v>QUITO</v>
          </cell>
          <cell r="R2413" t="str">
            <v>PICHINCHA</v>
          </cell>
          <cell r="T2413" t="str">
            <v>EXPRESSCON</v>
          </cell>
          <cell r="U2413" t="str">
            <v>FLEXNETUIO_LOCAL</v>
          </cell>
          <cell r="V2413">
            <v>1</v>
          </cell>
          <cell r="W2413">
            <v>1</v>
          </cell>
          <cell r="X2413" t="str">
            <v>FLEXNET ECUADOR - MDELIVERY</v>
          </cell>
          <cell r="Y2413" t="str">
            <v>CALLE 28 DE JUNIO S/N Y GARCIA MORENO ENTRADA LLANO GRANDE</v>
          </cell>
        </row>
        <row r="2414">
          <cell r="A2414" t="str">
            <v>2483900</v>
          </cell>
          <cell r="B2414">
            <v>496402</v>
          </cell>
          <cell r="C2414" t="str">
            <v>2483900</v>
          </cell>
          <cell r="D2414" t="str">
            <v>MDELIVERY</v>
          </cell>
          <cell r="E2414" t="str">
            <v>DESPACHO</v>
          </cell>
          <cell r="F2414" t="str">
            <v>EXPRESS</v>
          </cell>
          <cell r="G2414" t="str">
            <v>FTS46606</v>
          </cell>
          <cell r="H2414">
            <v>44939</v>
          </cell>
          <cell r="I2414" t="str">
            <v>ENTREGADO</v>
          </cell>
          <cell r="J2414">
            <v>44939</v>
          </cell>
          <cell r="K2414" t="str">
            <v>LUIS CHAMAIDAN_JAIME OSWALDO AREVALO ROSALES</v>
          </cell>
          <cell r="L2414" t="str">
            <v>Alemania E3 57 y las guayanas edificio alemania planta baja oficina 5 en global Touring Ecuador</v>
          </cell>
          <cell r="M2414" t="str">
            <v>1723796049001</v>
          </cell>
          <cell r="N2414" t="str">
            <v>0989488829/026004050</v>
          </cell>
          <cell r="O2414" t="str">
            <v/>
          </cell>
          <cell r="P2414" t="str">
            <v>QUITO</v>
          </cell>
          <cell r="Q2414" t="str">
            <v>QUITO</v>
          </cell>
          <cell r="R2414" t="str">
            <v>PICHINCHA</v>
          </cell>
          <cell r="T2414" t="str">
            <v>TRANSERVISS</v>
          </cell>
          <cell r="U2414" t="str">
            <v>FLEXNETUIO_LOCAL</v>
          </cell>
          <cell r="V2414">
            <v>1</v>
          </cell>
          <cell r="W2414">
            <v>1</v>
          </cell>
          <cell r="X2414" t="str">
            <v>FLEXNET ECUADOR - MDELIVERY</v>
          </cell>
          <cell r="Y2414" t="str">
            <v>CALLE 28 DE JUNIO S/N Y GARCIA MORENO ENTRADA LLANO GRANDE</v>
          </cell>
        </row>
        <row r="2415">
          <cell r="A2415" t="str">
            <v>2483901</v>
          </cell>
          <cell r="B2415">
            <v>496403</v>
          </cell>
          <cell r="C2415" t="str">
            <v>2483901</v>
          </cell>
          <cell r="D2415" t="str">
            <v>MDELIVERY</v>
          </cell>
          <cell r="E2415" t="str">
            <v>DESPACHO</v>
          </cell>
          <cell r="F2415" t="str">
            <v>EXPRESS</v>
          </cell>
          <cell r="G2415" t="str">
            <v>FTS46614</v>
          </cell>
          <cell r="H2415">
            <v>44939</v>
          </cell>
          <cell r="I2415" t="str">
            <v>ENTREGADO</v>
          </cell>
          <cell r="J2415">
            <v>44943</v>
          </cell>
          <cell r="K2415" t="str">
            <v>LENIN GUAMAN_ERICK JAVIER VALENCIA GANCHOZO</v>
          </cell>
          <cell r="L2415" t="str">
            <v>TORIBIO MONTES Y DANIEL HIDALGO CASA N27 07</v>
          </cell>
          <cell r="M2415" t="str">
            <v>1315124469001</v>
          </cell>
          <cell r="N2415" t="str">
            <v>0984738619</v>
          </cell>
          <cell r="O2415" t="str">
            <v/>
          </cell>
          <cell r="P2415" t="str">
            <v>QUITO</v>
          </cell>
          <cell r="Q2415" t="str">
            <v>QUITO</v>
          </cell>
          <cell r="R2415" t="str">
            <v>PICHINCHA</v>
          </cell>
          <cell r="T2415" t="str">
            <v>TRANSERVISS</v>
          </cell>
          <cell r="U2415" t="str">
            <v>FLEXNETUIO_LOCAL</v>
          </cell>
          <cell r="V2415">
            <v>1</v>
          </cell>
          <cell r="W2415">
            <v>1</v>
          </cell>
          <cell r="X2415" t="str">
            <v>FLEXNET ECUADOR - MDELIVERY</v>
          </cell>
          <cell r="Y2415" t="str">
            <v>CALLE 28 DE JUNIO S/N Y GARCIA MORENO ENTRADA LLANO GRANDE</v>
          </cell>
        </row>
        <row r="2416">
          <cell r="A2416" t="str">
            <v>2483902</v>
          </cell>
          <cell r="B2416">
            <v>496404</v>
          </cell>
          <cell r="C2416" t="str">
            <v>2483902</v>
          </cell>
          <cell r="D2416" t="str">
            <v>MDELIVERY</v>
          </cell>
          <cell r="E2416" t="str">
            <v>DESPACHO</v>
          </cell>
          <cell r="F2416" t="str">
            <v>EXPRESS</v>
          </cell>
          <cell r="G2416" t="str">
            <v>FTS46613</v>
          </cell>
          <cell r="H2416">
            <v>44939</v>
          </cell>
          <cell r="I2416" t="str">
            <v>ENTREGADO</v>
          </cell>
          <cell r="J2416">
            <v>44943</v>
          </cell>
          <cell r="K2416" t="str">
            <v>LENIN GUAMAN_JOSE ARTURO ROCHA TORRES</v>
          </cell>
          <cell r="L2416" t="str">
            <v>TORIBIO MONTES Y DANIEL HIDALGO CASA N27 07</v>
          </cell>
          <cell r="M2416" t="str">
            <v>1714666060001</v>
          </cell>
          <cell r="N2416" t="str">
            <v>0984738619</v>
          </cell>
          <cell r="O2416" t="str">
            <v/>
          </cell>
          <cell r="P2416" t="str">
            <v>QUITO</v>
          </cell>
          <cell r="Q2416" t="str">
            <v>QUITO</v>
          </cell>
          <cell r="R2416" t="str">
            <v>PICHINCHA</v>
          </cell>
          <cell r="T2416" t="str">
            <v>TRANSERVISS</v>
          </cell>
          <cell r="U2416" t="str">
            <v>FLEXNETUIO_LOCAL</v>
          </cell>
          <cell r="V2416">
            <v>1</v>
          </cell>
          <cell r="W2416">
            <v>1</v>
          </cell>
          <cell r="X2416" t="str">
            <v>FLEXNET ECUADOR - MDELIVERY</v>
          </cell>
          <cell r="Y2416" t="str">
            <v>CALLE 28 DE JUNIO S/N Y GARCIA MORENO ENTRADA LLANO GRANDE</v>
          </cell>
        </row>
        <row r="2417">
          <cell r="A2417" t="str">
            <v>2483904</v>
          </cell>
          <cell r="B2417">
            <v>496405</v>
          </cell>
          <cell r="C2417" t="str">
            <v>2483904</v>
          </cell>
          <cell r="D2417" t="str">
            <v>MDELIVERY</v>
          </cell>
          <cell r="E2417" t="str">
            <v>DESPACHO</v>
          </cell>
          <cell r="F2417" t="str">
            <v>EXPRESS</v>
          </cell>
          <cell r="G2417" t="str">
            <v>FTS46611</v>
          </cell>
          <cell r="H2417">
            <v>44939</v>
          </cell>
          <cell r="I2417" t="str">
            <v>ENTREGADO</v>
          </cell>
          <cell r="J2417">
            <v>44943</v>
          </cell>
          <cell r="K2417" t="str">
            <v xml:space="preserve">LENIN GUAMAN_ERICK JAVIER VALENCIA GANCHOZO WIKYNET S A </v>
          </cell>
          <cell r="L2417" t="str">
            <v>TORIBIO MONTES Y DANIEL HIDALGO CASA N27 07</v>
          </cell>
          <cell r="M2417" t="str">
            <v>1091796339001</v>
          </cell>
          <cell r="N2417" t="str">
            <v>0984738619</v>
          </cell>
          <cell r="O2417" t="str">
            <v/>
          </cell>
          <cell r="P2417" t="str">
            <v>QUITO</v>
          </cell>
          <cell r="Q2417" t="str">
            <v>QUITO</v>
          </cell>
          <cell r="R2417" t="str">
            <v>PICHINCHA</v>
          </cell>
          <cell r="T2417" t="str">
            <v>TRANSERVISS</v>
          </cell>
          <cell r="U2417" t="str">
            <v>FLEXNETUIO_LOCAL</v>
          </cell>
          <cell r="V2417">
            <v>1</v>
          </cell>
          <cell r="W2417">
            <v>1</v>
          </cell>
          <cell r="X2417" t="str">
            <v>FLEXNET ECUADOR - MDELIVERY</v>
          </cell>
          <cell r="Y2417" t="str">
            <v>CALLE 28 DE JUNIO S/N Y GARCIA MORENO ENTRADA LLANO GRANDE</v>
          </cell>
        </row>
        <row r="2418">
          <cell r="A2418" t="str">
            <v>2483910</v>
          </cell>
          <cell r="B2418">
            <v>496406</v>
          </cell>
          <cell r="C2418" t="str">
            <v>2483910</v>
          </cell>
          <cell r="D2418" t="str">
            <v>MDELIVERY</v>
          </cell>
          <cell r="E2418" t="str">
            <v>DESPACHO</v>
          </cell>
          <cell r="F2418" t="str">
            <v>EXPRESS</v>
          </cell>
          <cell r="G2418" t="str">
            <v>EC6412</v>
          </cell>
          <cell r="H2418">
            <v>44939</v>
          </cell>
          <cell r="I2418" t="str">
            <v>ENTREGADO</v>
          </cell>
          <cell r="J2418">
            <v>44939</v>
          </cell>
          <cell r="K2418" t="str">
            <v xml:space="preserve">Tamara Cifuentes_CORPORACION AIDA MONTOYA Y HIJAS CIA LTDA </v>
          </cell>
          <cell r="L2418" t="str">
            <v>Azucenas San Miguel de Anagaes y Avigiras Amagasi del Inca Colegio ism quito</v>
          </cell>
          <cell r="M2418" t="str">
            <v>1792214904001</v>
          </cell>
          <cell r="N2418" t="str">
            <v>0998178649</v>
          </cell>
          <cell r="O2418" t="str">
            <v/>
          </cell>
          <cell r="P2418" t="str">
            <v>QUITO</v>
          </cell>
          <cell r="Q2418" t="str">
            <v>QUITO</v>
          </cell>
          <cell r="R2418" t="str">
            <v>PICHINCHA</v>
          </cell>
          <cell r="T2418" t="str">
            <v>EXPRESSCON</v>
          </cell>
          <cell r="U2418" t="str">
            <v>FLEXNETUIO_LOCAL</v>
          </cell>
          <cell r="V2418">
            <v>1</v>
          </cell>
          <cell r="W2418">
            <v>1</v>
          </cell>
          <cell r="X2418" t="str">
            <v>FLEXNET ECUADOR - MDELIVERY</v>
          </cell>
          <cell r="Y2418" t="str">
            <v>CALLE 28 DE JUNIO S/N Y GARCIA MORENO ENTRADA LLANO GRANDE</v>
          </cell>
        </row>
        <row r="2419">
          <cell r="A2419" t="str">
            <v>2483620</v>
          </cell>
          <cell r="B2419">
            <v>496375</v>
          </cell>
          <cell r="C2419" t="str">
            <v>2483620</v>
          </cell>
          <cell r="D2419" t="str">
            <v>MDELIVERY</v>
          </cell>
          <cell r="E2419" t="str">
            <v>DESPACHO</v>
          </cell>
          <cell r="F2419" t="str">
            <v>EXPRESS</v>
          </cell>
          <cell r="G2419" t="str">
            <v>FTS46616</v>
          </cell>
          <cell r="H2419">
            <v>44939</v>
          </cell>
          <cell r="I2419" t="str">
            <v>ENTREGADO</v>
          </cell>
          <cell r="J2419">
            <v>44942</v>
          </cell>
          <cell r="K2419" t="str">
            <v>BOLIVAR PAZMINO_BRYAN KAEL PAZMINO QUEZADA</v>
          </cell>
          <cell r="L2419" t="str">
            <v>BARRIO CHILLOGALLO AV MARISCAL SUCRE Y CARLOS BONILLA CONJUNTO FERRARA 1</v>
          </cell>
          <cell r="M2419" t="str">
            <v>1751089978001</v>
          </cell>
          <cell r="N2419" t="str">
            <v>0963138717</v>
          </cell>
          <cell r="O2419" t="str">
            <v/>
          </cell>
          <cell r="P2419" t="str">
            <v>QUITO</v>
          </cell>
          <cell r="Q2419" t="str">
            <v>QUITO</v>
          </cell>
          <cell r="R2419" t="str">
            <v>PICHINCHA</v>
          </cell>
          <cell r="T2419" t="str">
            <v>TRANSERVISS</v>
          </cell>
          <cell r="U2419" t="str">
            <v>FLEXNETUIO_LOCAL</v>
          </cell>
          <cell r="V2419">
            <v>1</v>
          </cell>
          <cell r="W2419">
            <v>1</v>
          </cell>
          <cell r="X2419" t="str">
            <v>FLEXNET ECUADOR - MDELIVERY</v>
          </cell>
          <cell r="Y2419" t="str">
            <v>CALLE 28 DE JUNIO S/N Y GARCIA MORENO ENTRADA LLANO GRANDE</v>
          </cell>
        </row>
        <row r="2420">
          <cell r="A2420" t="str">
            <v>2483622</v>
          </cell>
          <cell r="B2420">
            <v>496376</v>
          </cell>
          <cell r="C2420" t="str">
            <v>2483622</v>
          </cell>
          <cell r="D2420" t="str">
            <v>MDELIVERY</v>
          </cell>
          <cell r="E2420" t="str">
            <v>DESPACHO</v>
          </cell>
          <cell r="F2420" t="str">
            <v>EXPRESS</v>
          </cell>
          <cell r="G2420" t="str">
            <v>EC6600</v>
          </cell>
          <cell r="H2420">
            <v>44939</v>
          </cell>
          <cell r="I2420" t="str">
            <v>ENTREGADO</v>
          </cell>
          <cell r="J2420">
            <v>44939</v>
          </cell>
          <cell r="K2420" t="str">
            <v>KARELIS BLANCO_ORLANDO JAVIER MARQUEZ DOMINGUEZ</v>
          </cell>
          <cell r="L2420" t="str">
            <v>SHYRIS Y GASPAR DE VILLAROEL E9 124 PUERTA NEGRA AL LADO DE ESTABLECIMIENTO DE CORTINAS UNA CUADRA SENTIDO 6 DE DICIEMBRE DE DATAPRO</v>
          </cell>
          <cell r="M2420" t="str">
            <v>1757850308001</v>
          </cell>
          <cell r="N2420" t="str">
            <v>0989476831</v>
          </cell>
          <cell r="O2420" t="str">
            <v/>
          </cell>
          <cell r="P2420" t="str">
            <v>QUITO</v>
          </cell>
          <cell r="Q2420" t="str">
            <v>QUITO</v>
          </cell>
          <cell r="R2420" t="str">
            <v>PICHINCHA</v>
          </cell>
          <cell r="T2420" t="str">
            <v>EXPRESSCON</v>
          </cell>
          <cell r="U2420" t="str">
            <v>FLEXNETUIO_LOCAL</v>
          </cell>
          <cell r="V2420">
            <v>1</v>
          </cell>
          <cell r="W2420">
            <v>1</v>
          </cell>
          <cell r="X2420" t="str">
            <v>FLEXNET ECUADOR - MDELIVERY</v>
          </cell>
          <cell r="Y2420" t="str">
            <v>CALLE 28 DE JUNIO S/N Y GARCIA MORENO ENTRADA LLANO GRANDE</v>
          </cell>
        </row>
        <row r="2421">
          <cell r="A2421" t="str">
            <v>2483637</v>
          </cell>
          <cell r="B2421">
            <v>496377</v>
          </cell>
          <cell r="C2421" t="str">
            <v>2483637</v>
          </cell>
          <cell r="D2421" t="str">
            <v>MDELIVERY</v>
          </cell>
          <cell r="E2421" t="str">
            <v>DESPACHO</v>
          </cell>
          <cell r="F2421" t="str">
            <v>EXPRESS</v>
          </cell>
          <cell r="G2421" t="str">
            <v>FTS46619</v>
          </cell>
          <cell r="H2421">
            <v>44939</v>
          </cell>
          <cell r="I2421" t="str">
            <v>ENTREGADO</v>
          </cell>
          <cell r="J2421">
            <v>44939</v>
          </cell>
          <cell r="K2421" t="str">
            <v xml:space="preserve">Carolina Cardenas_MANSUERA S A </v>
          </cell>
          <cell r="L2421" t="str">
            <v>Av 10 de agosto y Carrion CASABACA MATRIZ</v>
          </cell>
          <cell r="M2421" t="str">
            <v>1792287014001</v>
          </cell>
          <cell r="N2421" t="str">
            <v>0996648760</v>
          </cell>
          <cell r="O2421" t="str">
            <v/>
          </cell>
          <cell r="P2421" t="str">
            <v>QUITO</v>
          </cell>
          <cell r="Q2421" t="str">
            <v>QUITO</v>
          </cell>
          <cell r="R2421" t="str">
            <v>PICHINCHA</v>
          </cell>
          <cell r="T2421" t="str">
            <v>TRANSERVISS</v>
          </cell>
          <cell r="U2421" t="str">
            <v>FLEXNETUIO_LOCAL</v>
          </cell>
          <cell r="V2421">
            <v>1</v>
          </cell>
          <cell r="W2421">
            <v>1</v>
          </cell>
          <cell r="X2421" t="str">
            <v>FLEXNET ECUADOR - MDELIVERY</v>
          </cell>
          <cell r="Y2421" t="str">
            <v>CALLE 28 DE JUNIO S/N Y GARCIA MORENO ENTRADA LLANO GRANDE</v>
          </cell>
        </row>
        <row r="2422">
          <cell r="A2422" t="str">
            <v>2483638</v>
          </cell>
          <cell r="B2422">
            <v>496378</v>
          </cell>
          <cell r="C2422" t="str">
            <v>2483638</v>
          </cell>
          <cell r="D2422" t="str">
            <v>MDELIVERY</v>
          </cell>
          <cell r="E2422" t="str">
            <v>DESPACHO</v>
          </cell>
          <cell r="F2422" t="str">
            <v>EXPRESS</v>
          </cell>
          <cell r="G2422" t="str">
            <v>FTS46617</v>
          </cell>
          <cell r="H2422">
            <v>44939</v>
          </cell>
          <cell r="I2422" t="str">
            <v>ENTREGADO</v>
          </cell>
          <cell r="J2422">
            <v>44939</v>
          </cell>
          <cell r="K2422" t="str">
            <v>Stiven Agreda Maria Samaniego_ASOCIACION NACIONAL DE SERVIDORES PUBLICOS DE LA C</v>
          </cell>
          <cell r="L2422" t="str">
            <v xml:space="preserve">Juan Montalvo E4 37 y Av 6 de diciembre 4to piso comedor edificio de la Contraloria General del Estado </v>
          </cell>
          <cell r="M2422" t="str">
            <v>1791294467001</v>
          </cell>
          <cell r="N2422" t="str">
            <v>0984606524</v>
          </cell>
          <cell r="O2422" t="str">
            <v/>
          </cell>
          <cell r="P2422" t="str">
            <v>QUITO</v>
          </cell>
          <cell r="Q2422" t="str">
            <v>QUITO</v>
          </cell>
          <cell r="R2422" t="str">
            <v>PICHINCHA</v>
          </cell>
          <cell r="T2422" t="str">
            <v>TRANSERVISS</v>
          </cell>
          <cell r="U2422" t="str">
            <v>FLEXNETUIO_LOCAL</v>
          </cell>
          <cell r="V2422">
            <v>1</v>
          </cell>
          <cell r="W2422">
            <v>1</v>
          </cell>
          <cell r="X2422" t="str">
            <v>FLEXNET ECUADOR - MDELIVERY</v>
          </cell>
          <cell r="Y2422" t="str">
            <v>CALLE 28 DE JUNIO S/N Y GARCIA MORENO ENTRADA LLANO GRANDE</v>
          </cell>
        </row>
        <row r="2423">
          <cell r="A2423" t="str">
            <v>2483642</v>
          </cell>
          <cell r="B2423">
            <v>496379</v>
          </cell>
          <cell r="C2423" t="str">
            <v>2483642</v>
          </cell>
          <cell r="D2423" t="str">
            <v>MDELIVERY</v>
          </cell>
          <cell r="E2423" t="str">
            <v>DESPACHO</v>
          </cell>
          <cell r="F2423" t="str">
            <v>EXPRESS</v>
          </cell>
          <cell r="G2423" t="str">
            <v>FTS46612</v>
          </cell>
          <cell r="H2423">
            <v>44939</v>
          </cell>
          <cell r="I2423" t="str">
            <v>ENTREGADO</v>
          </cell>
          <cell r="J2423">
            <v>44939</v>
          </cell>
          <cell r="K2423" t="str">
            <v>RUTH ENRIQUEZ_SANCHEZ BELLOLIO MERCADEO</v>
          </cell>
          <cell r="L2423" t="str">
            <v xml:space="preserve"> Juan Severino E8 38 y Av 6 de diciembre Edificio Argentina plaza 4topiso </v>
          </cell>
          <cell r="M2423" t="str">
            <v>1791857771001</v>
          </cell>
          <cell r="N2423" t="str">
            <v>0983073216</v>
          </cell>
          <cell r="O2423" t="str">
            <v/>
          </cell>
          <cell r="P2423" t="str">
            <v>QUITO</v>
          </cell>
          <cell r="Q2423" t="str">
            <v>QUITO</v>
          </cell>
          <cell r="R2423" t="str">
            <v>PICHINCHA</v>
          </cell>
          <cell r="T2423" t="str">
            <v>TRANSERVISS</v>
          </cell>
          <cell r="U2423" t="str">
            <v>FLEXNETUIO_LOCAL</v>
          </cell>
          <cell r="V2423">
            <v>1</v>
          </cell>
          <cell r="W2423">
            <v>1</v>
          </cell>
          <cell r="X2423" t="str">
            <v>FLEXNET ECUADOR - MDELIVERY</v>
          </cell>
          <cell r="Y2423" t="str">
            <v>CALLE 28 DE JUNIO S/N Y GARCIA MORENO ENTRADA LLANO GRANDE</v>
          </cell>
        </row>
        <row r="2424">
          <cell r="A2424" t="str">
            <v>2483714</v>
          </cell>
          <cell r="B2424">
            <v>496380</v>
          </cell>
          <cell r="C2424" t="str">
            <v>2483714</v>
          </cell>
          <cell r="D2424" t="str">
            <v>MDELIVERY</v>
          </cell>
          <cell r="E2424" t="str">
            <v>DESPACHO</v>
          </cell>
          <cell r="F2424" t="str">
            <v>EXPRESS</v>
          </cell>
          <cell r="G2424" t="str">
            <v>FTS46622</v>
          </cell>
          <cell r="H2424">
            <v>44939</v>
          </cell>
          <cell r="I2424" t="str">
            <v>ENTREGADO</v>
          </cell>
          <cell r="J2424">
            <v>44939</v>
          </cell>
          <cell r="K2424" t="str">
            <v>David Villacres O CAROLINA RAMOS_LEN ASESORES CONTABLES S A S</v>
          </cell>
          <cell r="L2424" t="str">
            <v>Av Portugal E959 y Shyris EDIF CYRANO</v>
          </cell>
          <cell r="M2424" t="str">
            <v>1793098657001</v>
          </cell>
          <cell r="N2424" t="str">
            <v>0997532120</v>
          </cell>
          <cell r="O2424" t="str">
            <v/>
          </cell>
          <cell r="P2424" t="str">
            <v>QUITO</v>
          </cell>
          <cell r="Q2424" t="str">
            <v>QUITO</v>
          </cell>
          <cell r="R2424" t="str">
            <v>PICHINCHA</v>
          </cell>
          <cell r="T2424" t="str">
            <v>TRANSERVISS</v>
          </cell>
          <cell r="U2424" t="str">
            <v>FLEXNETUIO_LOCAL</v>
          </cell>
          <cell r="V2424">
            <v>1</v>
          </cell>
          <cell r="W2424">
            <v>1</v>
          </cell>
          <cell r="X2424" t="str">
            <v>FLEXNET ECUADOR - MDELIVERY</v>
          </cell>
          <cell r="Y2424" t="str">
            <v>CALLE 28 DE JUNIO S/N Y GARCIA MORENO ENTRADA LLANO GRANDE</v>
          </cell>
        </row>
        <row r="2425">
          <cell r="A2425" t="str">
            <v>2483738</v>
          </cell>
          <cell r="B2425">
            <v>496381</v>
          </cell>
          <cell r="C2425" t="str">
            <v>2483738</v>
          </cell>
          <cell r="D2425" t="str">
            <v>MDELIVERY</v>
          </cell>
          <cell r="E2425" t="str">
            <v>DESPACHO</v>
          </cell>
          <cell r="F2425" t="str">
            <v>EXPRESS</v>
          </cell>
          <cell r="G2425" t="str">
            <v>EC6415</v>
          </cell>
          <cell r="H2425">
            <v>44939</v>
          </cell>
          <cell r="I2425" t="str">
            <v>ENTREGADO</v>
          </cell>
          <cell r="J2425">
            <v>44939</v>
          </cell>
          <cell r="K2425" t="str">
            <v xml:space="preserve">LOPEZ PROCEL CELSO PATRICIO_COOPERATIVA DE AHORRO Y CREDITO POLITECNICA LTDA </v>
          </cell>
          <cell r="L2425" t="str">
            <v xml:space="preserve">SECTOR SOLCA AV ELOY ALFARO Y PASAJE MENSI EDIFICIO ARISTA DEP 4A JUNTO AL KYWI </v>
          </cell>
          <cell r="M2425" t="str">
            <v>1790641392001</v>
          </cell>
          <cell r="N2425" t="str">
            <v>998954466</v>
          </cell>
          <cell r="O2425" t="str">
            <v/>
          </cell>
          <cell r="P2425" t="str">
            <v>QUITO</v>
          </cell>
          <cell r="Q2425" t="str">
            <v>QUITO</v>
          </cell>
          <cell r="R2425" t="str">
            <v>PICHINCHA</v>
          </cell>
          <cell r="T2425" t="str">
            <v>EXPRESSCON</v>
          </cell>
          <cell r="U2425" t="str">
            <v>FLEXNETUIO_LOCAL</v>
          </cell>
          <cell r="V2425">
            <v>1</v>
          </cell>
          <cell r="W2425">
            <v>1</v>
          </cell>
          <cell r="X2425" t="str">
            <v>FLEXNET ECUADOR - MDELIVERY</v>
          </cell>
          <cell r="Y2425" t="str">
            <v>CALLE 28 DE JUNIO S/N Y GARCIA MORENO ENTRADA LLANO GRANDE</v>
          </cell>
        </row>
        <row r="2426">
          <cell r="A2426" t="str">
            <v>2483739</v>
          </cell>
          <cell r="B2426">
            <v>496382</v>
          </cell>
          <cell r="C2426" t="str">
            <v>2483739</v>
          </cell>
          <cell r="D2426" t="str">
            <v>MDELIVERY</v>
          </cell>
          <cell r="E2426" t="str">
            <v>DESPACHO</v>
          </cell>
          <cell r="F2426" t="str">
            <v>EXPRESS</v>
          </cell>
          <cell r="G2426" t="str">
            <v>EC6413</v>
          </cell>
          <cell r="H2426">
            <v>44939</v>
          </cell>
          <cell r="I2426" t="str">
            <v>ENTREGADO</v>
          </cell>
          <cell r="J2426">
            <v>44944</v>
          </cell>
          <cell r="K2426" t="str">
            <v>MARIA DE LOURDES CARRASCO GUARICELA_COOPERATIVA DE AHORRO Y CREDITO POLITECNICA LTDA 2</v>
          </cell>
          <cell r="L2426" t="str">
            <v>SECTOR UTE CALLE BURGEOIS N34 176 Y CALLE LAYEMEN JUNTO A UNIVERSIDAD UTE</v>
          </cell>
          <cell r="M2426" t="str">
            <v>1790641392001</v>
          </cell>
          <cell r="N2426" t="str">
            <v>998948747</v>
          </cell>
          <cell r="O2426" t="str">
            <v/>
          </cell>
          <cell r="P2426" t="str">
            <v>QUITO</v>
          </cell>
          <cell r="Q2426" t="str">
            <v>QUITO</v>
          </cell>
          <cell r="R2426" t="str">
            <v>PICHINCHA</v>
          </cell>
          <cell r="T2426" t="str">
            <v>EXPRESSCON</v>
          </cell>
          <cell r="U2426" t="str">
            <v>FLEXNETUIO_LOCAL</v>
          </cell>
          <cell r="V2426">
            <v>1</v>
          </cell>
          <cell r="W2426">
            <v>1</v>
          </cell>
          <cell r="X2426" t="str">
            <v>FLEXNET ECUADOR - MDELIVERY</v>
          </cell>
          <cell r="Y2426" t="str">
            <v>CALLE 28 DE JUNIO S/N Y GARCIA MORENO ENTRADA LLANO GRANDE</v>
          </cell>
        </row>
        <row r="2427">
          <cell r="A2427" t="str">
            <v>2483740</v>
          </cell>
          <cell r="B2427">
            <v>496383</v>
          </cell>
          <cell r="C2427" t="str">
            <v>2483740</v>
          </cell>
          <cell r="D2427" t="str">
            <v>MDELIVERY</v>
          </cell>
          <cell r="E2427" t="str">
            <v>DESPACHO</v>
          </cell>
          <cell r="F2427" t="str">
            <v>EXPRESS</v>
          </cell>
          <cell r="G2427" t="str">
            <v>FTS46623</v>
          </cell>
          <cell r="H2427">
            <v>44939</v>
          </cell>
          <cell r="I2427" t="str">
            <v>ENTREGADO</v>
          </cell>
          <cell r="J2427">
            <v>44939</v>
          </cell>
          <cell r="K2427" t="str">
            <v xml:space="preserve">XIMENA MONTOYA_CASABACA S A </v>
          </cell>
          <cell r="L2427" t="str">
            <v>Av 10 de Agosto N21 281 Y Carrion</v>
          </cell>
          <cell r="M2427" t="str">
            <v>1790009459001</v>
          </cell>
          <cell r="N2427" t="str">
            <v>0984697348 / 0984491111</v>
          </cell>
          <cell r="O2427" t="str">
            <v/>
          </cell>
          <cell r="P2427" t="str">
            <v>QUITO</v>
          </cell>
          <cell r="Q2427" t="str">
            <v>QUITO</v>
          </cell>
          <cell r="R2427" t="str">
            <v>PICHINCHA</v>
          </cell>
          <cell r="T2427" t="str">
            <v>TRANSERVISS</v>
          </cell>
          <cell r="U2427" t="str">
            <v>FLEXNETUIO_LOCAL</v>
          </cell>
          <cell r="V2427">
            <v>1</v>
          </cell>
          <cell r="W2427">
            <v>1</v>
          </cell>
          <cell r="X2427" t="str">
            <v>FLEXNET ECUADOR - MDELIVERY</v>
          </cell>
          <cell r="Y2427" t="str">
            <v>CALLE 28 DE JUNIO S/N Y GARCIA MORENO ENTRADA LLANO GRANDE</v>
          </cell>
        </row>
        <row r="2428">
          <cell r="A2428" t="str">
            <v>53336</v>
          </cell>
          <cell r="B2428">
            <v>496370</v>
          </cell>
          <cell r="C2428" t="str">
            <v>53336</v>
          </cell>
          <cell r="D2428" t="str">
            <v>DEGSO</v>
          </cell>
          <cell r="E2428" t="str">
            <v>DESPACHO</v>
          </cell>
          <cell r="F2428" t="str">
            <v>NORMAL</v>
          </cell>
          <cell r="G2428" t="str">
            <v>FT79814</v>
          </cell>
          <cell r="H2428">
            <v>44939</v>
          </cell>
          <cell r="I2428" t="str">
            <v>ENTREGADO</v>
          </cell>
          <cell r="J2428">
            <v>44943</v>
          </cell>
          <cell r="K2428" t="str">
            <v>CONFECCIONES RECREATIVAS FIBRAN CIA. LTDA.</v>
          </cell>
          <cell r="L2428" t="str">
            <v>DIRECCION: NORTE ? CALLE E3 N68-177 Y CALLE N69 ? TELF 2476841 - ENTREGAR WILSON VASQUEZ Y/O GANDY AGUILAR EN HORARIO DE 7AM A 14:00.</v>
          </cell>
          <cell r="M2428" t="str">
            <v>#N/A</v>
          </cell>
          <cell r="N2428" t="str">
            <v>99-832-0225</v>
          </cell>
          <cell r="O2428" t="str">
            <v>99-832-0225</v>
          </cell>
          <cell r="P2428" t="str">
            <v>170301</v>
          </cell>
          <cell r="Q2428" t="str">
            <v>QUITO</v>
          </cell>
          <cell r="R2428" t="str">
            <v>PICHINCHA</v>
          </cell>
          <cell r="S2428" t="str">
            <v>QUITO</v>
          </cell>
          <cell r="T2428" t="str">
            <v>FLEXTRANS UIO</v>
          </cell>
          <cell r="U2428" t="str">
            <v>FLEXNETUIO_LOCAL</v>
          </cell>
          <cell r="V2428">
            <v>1</v>
          </cell>
          <cell r="W2428">
            <v>2.6</v>
          </cell>
          <cell r="X2428" t="str">
            <v>FLEXNET</v>
          </cell>
          <cell r="Y2428" t="str">
            <v>FLEX NET CALLE 28 DE JUNIO S/N Y GARCIA MORENO ENTRADA LLANO GRANDE</v>
          </cell>
        </row>
        <row r="2429">
          <cell r="A2429" t="str">
            <v>53337</v>
          </cell>
          <cell r="B2429">
            <v>496374</v>
          </cell>
          <cell r="C2429" t="str">
            <v>53337</v>
          </cell>
          <cell r="D2429" t="str">
            <v>DEGSO</v>
          </cell>
          <cell r="E2429" t="str">
            <v>DESPACHO</v>
          </cell>
          <cell r="F2429" t="str">
            <v>NORMAL</v>
          </cell>
          <cell r="G2429" t="str">
            <v>FT79815</v>
          </cell>
          <cell r="H2429">
            <v>44939</v>
          </cell>
          <cell r="I2429" t="str">
            <v>ENTREGADO</v>
          </cell>
          <cell r="J2429">
            <v>44942</v>
          </cell>
          <cell r="K2429" t="str">
            <v>TRANSCOIV CIA. LTDA.</v>
          </cell>
          <cell r="L2429" t="str">
            <v>DIRECCION: PANAMERICANA SUR KM 10.5 OE1E S43-70 Y S43 - TELF 3011171-ENTREGAR EN LA MANANA</v>
          </cell>
          <cell r="M2429" t="str">
            <v>1791327764001</v>
          </cell>
          <cell r="N2429" t="str">
            <v>99-832-0225</v>
          </cell>
          <cell r="O2429" t="str">
            <v>99-832-0225</v>
          </cell>
          <cell r="P2429" t="str">
            <v>170301</v>
          </cell>
          <cell r="Q2429" t="str">
            <v>QUITO</v>
          </cell>
          <cell r="R2429" t="str">
            <v>PICHINCHA</v>
          </cell>
          <cell r="S2429" t="str">
            <v>QUITO</v>
          </cell>
          <cell r="T2429" t="str">
            <v>FLEXTRANS UIO</v>
          </cell>
          <cell r="U2429" t="str">
            <v>FLEXNETUIO_LOCAL</v>
          </cell>
          <cell r="V2429">
            <v>1</v>
          </cell>
          <cell r="W2429">
            <v>2.6</v>
          </cell>
          <cell r="X2429" t="str">
            <v>FLEXNET</v>
          </cell>
          <cell r="Y2429" t="str">
            <v>FLEX NET CALLE 28 DE JUNIO S/N Y GARCIA MORENO ENTRADA LLANO GRANDE</v>
          </cell>
        </row>
        <row r="2430">
          <cell r="A2430" t="str">
            <v>23-104</v>
          </cell>
          <cell r="B2430">
            <v>496368</v>
          </cell>
          <cell r="C2430" t="str">
            <v>23-104</v>
          </cell>
          <cell r="D2430" t="str">
            <v>VENTURA</v>
          </cell>
          <cell r="E2430" t="str">
            <v>DESPACHO</v>
          </cell>
          <cell r="F2430" t="str">
            <v>NORMAL</v>
          </cell>
          <cell r="G2430" t="str">
            <v>FT79670</v>
          </cell>
          <cell r="H2430">
            <v>44939</v>
          </cell>
          <cell r="I2430" t="str">
            <v>ENTREGADO</v>
          </cell>
          <cell r="J2430">
            <v>44943</v>
          </cell>
          <cell r="K2430" t="str">
            <v>ASSA VALLE</v>
          </cell>
          <cell r="L2430" t="str">
            <v>CALLE ISABELA ENTRE AV. SAN LUIS Y AV.GENERAL</v>
          </cell>
          <cell r="M2430" t="str">
            <v>crodriguez@assa.com.ec</v>
          </cell>
          <cell r="P2430" t="str">
            <v>171103</v>
          </cell>
          <cell r="Q2430" t="str">
            <v>RUMIÑAHUI</v>
          </cell>
          <cell r="R2430" t="str">
            <v>PICHINCHA</v>
          </cell>
          <cell r="S2430" t="str">
            <v>SANGOLQUI</v>
          </cell>
          <cell r="T2430" t="str">
            <v>TRANSERVISS</v>
          </cell>
          <cell r="U2430" t="str">
            <v>FLEXNETUIO_LOCAL</v>
          </cell>
          <cell r="V2430">
            <v>2</v>
          </cell>
          <cell r="W2430">
            <v>4.2</v>
          </cell>
          <cell r="X2430" t="str">
            <v>FLEXNET DEL ECUAODR</v>
          </cell>
          <cell r="Y2430" t="str">
            <v>CALLE 28 DE JUNIO Y GARCIA MORENO</v>
          </cell>
        </row>
        <row r="2431">
          <cell r="A2431" t="str">
            <v>2023-00483</v>
          </cell>
          <cell r="B2431">
            <v>496343</v>
          </cell>
          <cell r="C2431" t="str">
            <v>2023-00483</v>
          </cell>
          <cell r="D2431" t="str">
            <v>MOVISTAR</v>
          </cell>
          <cell r="E2431" t="str">
            <v>DESPACHO</v>
          </cell>
          <cell r="F2431" t="str">
            <v>NORMAL</v>
          </cell>
          <cell r="G2431" t="str">
            <v>031080202300483</v>
          </cell>
          <cell r="H2431">
            <v>44939</v>
          </cell>
          <cell r="I2431" t="str">
            <v>ENTREGADO</v>
          </cell>
          <cell r="J2431">
            <v>44940</v>
          </cell>
          <cell r="K2431" t="str">
            <v>CAV MALL DEL PACIFICO_Maria Fernanda Carvajal Reinoso</v>
          </cell>
          <cell r="L2431" t="str">
            <v>Avenida Malecon y Calle 23 , Centro Comercial Mall del Pacifico, Local PB -057-058</v>
          </cell>
          <cell r="M2431" t="str">
            <v>1715480081001</v>
          </cell>
          <cell r="N2431" t="str">
            <v>995025256</v>
          </cell>
          <cell r="O2431" t="str">
            <v/>
          </cell>
          <cell r="P2431" t="str">
            <v>MANTA</v>
          </cell>
          <cell r="Q2431" t="str">
            <v>MANTA</v>
          </cell>
          <cell r="R2431" t="str">
            <v>MANABI</v>
          </cell>
          <cell r="T2431" t="str">
            <v>TRAMACO</v>
          </cell>
          <cell r="U2431" t="str">
            <v>FLEXNETUIO_PROVINCIA</v>
          </cell>
          <cell r="V2431">
            <v>1</v>
          </cell>
          <cell r="W2431">
            <v>1</v>
          </cell>
          <cell r="X2431" t="str">
            <v>FLEXNET ECUADOR - MOVISTAR</v>
          </cell>
          <cell r="Y2431" t="str">
            <v>CALLE 28 DE JUNIO S/N Y GARCIA MORENO ENTRADA LLANO GRANDE</v>
          </cell>
        </row>
        <row r="2432">
          <cell r="A2432" t="str">
            <v>2023-00484</v>
          </cell>
          <cell r="B2432">
            <v>496344</v>
          </cell>
          <cell r="C2432" t="str">
            <v>2023-00484</v>
          </cell>
          <cell r="D2432" t="str">
            <v>MOVISTAR</v>
          </cell>
          <cell r="E2432" t="str">
            <v>DESPACHO</v>
          </cell>
          <cell r="F2432" t="str">
            <v>NORMAL</v>
          </cell>
          <cell r="G2432" t="str">
            <v>IC4645</v>
          </cell>
          <cell r="H2432">
            <v>44939</v>
          </cell>
          <cell r="I2432" t="str">
            <v>ENTREGADO</v>
          </cell>
          <cell r="J2432">
            <v>44942</v>
          </cell>
          <cell r="K2432" t="str">
            <v>CAVS MALL DEL RIO_SANTIAGO IVAN PINEDA BERMEO_ALIRIO JOSE BRICENO RIVAS</v>
          </cell>
          <cell r="L2432" t="str">
            <v>AV FELIPE II LB86 Y CIRCUNVALACION SUR CC MALL DEL RIO</v>
          </cell>
          <cell r="M2432" t="str">
            <v>0</v>
          </cell>
          <cell r="N2432" t="str">
            <v>0979146599 - 0999923627</v>
          </cell>
          <cell r="O2432" t="str">
            <v/>
          </cell>
          <cell r="P2432" t="str">
            <v>CUENCA</v>
          </cell>
          <cell r="Q2432" t="str">
            <v>CUENCA</v>
          </cell>
          <cell r="R2432" t="str">
            <v>AZUAY</v>
          </cell>
          <cell r="T2432" t="str">
            <v>ITSACOURIER</v>
          </cell>
          <cell r="U2432" t="str">
            <v>FLEXNETUIO_PROVINCIA</v>
          </cell>
          <cell r="V2432">
            <v>1</v>
          </cell>
          <cell r="W2432">
            <v>1</v>
          </cell>
          <cell r="X2432" t="str">
            <v>FLEXNET ECUADOR - MOVISTAR</v>
          </cell>
          <cell r="Y2432" t="str">
            <v>CALLE 28 DE JUNIO S/N Y GARCIA MORENO ENTRADA LLANO GRANDE</v>
          </cell>
        </row>
        <row r="2433">
          <cell r="A2433" t="str">
            <v>2023-00485</v>
          </cell>
          <cell r="B2433">
            <v>496345</v>
          </cell>
          <cell r="C2433" t="str">
            <v>2023-00485</v>
          </cell>
          <cell r="D2433" t="str">
            <v>MOVISTAR</v>
          </cell>
          <cell r="E2433" t="str">
            <v>DESPACHO</v>
          </cell>
          <cell r="F2433" t="str">
            <v>NORMAL</v>
          </cell>
          <cell r="G2433" t="str">
            <v>031080202300485</v>
          </cell>
          <cell r="H2433">
            <v>44939</v>
          </cell>
          <cell r="I2433" t="str">
            <v>ENTREGADO</v>
          </cell>
          <cell r="J2433">
            <v>44940</v>
          </cell>
          <cell r="K2433" t="str">
            <v>CAVS AE NORPHONE EL CONDADO_PUSDA CHEZA ERIKA ELIZABETH</v>
          </cell>
          <cell r="L2433" t="str">
            <v>AVENIDA DE LA PRENSA Y AVENIDA KENNEDY CC CONDADO SHOPPING  LOCAL 314 FRENTE A KIA</v>
          </cell>
          <cell r="M2433" t="str">
            <v>1091717898001</v>
          </cell>
          <cell r="N2433" t="str">
            <v>984246089</v>
          </cell>
          <cell r="O2433" t="str">
            <v/>
          </cell>
          <cell r="P2433" t="str">
            <v>QUITO</v>
          </cell>
          <cell r="Q2433" t="str">
            <v>QUITO</v>
          </cell>
          <cell r="R2433" t="str">
            <v>PICHINCHA</v>
          </cell>
          <cell r="T2433" t="str">
            <v>TRAMACO</v>
          </cell>
          <cell r="U2433" t="str">
            <v>FLEXNETUIO_LOCAL</v>
          </cell>
          <cell r="V2433">
            <v>1</v>
          </cell>
          <cell r="W2433">
            <v>1</v>
          </cell>
          <cell r="X2433" t="str">
            <v>FLEXNET ECUADOR - MOVISTAR</v>
          </cell>
          <cell r="Y2433" t="str">
            <v>CALLE 28 DE JUNIO S/N Y GARCIA MORENO ENTRADA LLANO GRANDE</v>
          </cell>
        </row>
        <row r="2434">
          <cell r="A2434" t="str">
            <v>2023-00486</v>
          </cell>
          <cell r="B2434">
            <v>496346</v>
          </cell>
          <cell r="C2434" t="str">
            <v>2023-00486</v>
          </cell>
          <cell r="D2434" t="str">
            <v>MOVISTAR</v>
          </cell>
          <cell r="E2434" t="str">
            <v>DESPACHO</v>
          </cell>
          <cell r="F2434" t="str">
            <v>NORMAL</v>
          </cell>
          <cell r="G2434" t="str">
            <v>031080202300486</v>
          </cell>
          <cell r="H2434">
            <v>44939</v>
          </cell>
          <cell r="I2434" t="str">
            <v>ENTREGADO</v>
          </cell>
          <cell r="J2434">
            <v>44940</v>
          </cell>
          <cell r="K2434" t="str">
            <v>AE NORPHONE MALL DEL SOL_Andy Solorzano - Samantha Enriquez</v>
          </cell>
          <cell r="L2434" t="str">
            <v>AV. JOAQUIN ORRANTIA Y AV. CONSTITUCION. PARROQUIA TARQUI 4TO PSJ. 1 NE.POSTAL 090513</v>
          </cell>
          <cell r="M2434" t="str">
            <v>1091717898001</v>
          </cell>
          <cell r="N2434" t="str">
            <v>0995482890  - 0987620147</v>
          </cell>
          <cell r="O2434" t="str">
            <v/>
          </cell>
          <cell r="P2434" t="str">
            <v>GUAYAQUIL</v>
          </cell>
          <cell r="Q2434" t="str">
            <v>GUAYAQUIL</v>
          </cell>
          <cell r="R2434" t="str">
            <v>GUAYAS</v>
          </cell>
          <cell r="T2434" t="str">
            <v>TRAMACO</v>
          </cell>
          <cell r="U2434" t="str">
            <v>FLEXNETUIO_GYE</v>
          </cell>
          <cell r="V2434">
            <v>1</v>
          </cell>
          <cell r="W2434">
            <v>1</v>
          </cell>
          <cell r="X2434" t="str">
            <v>FLEXNET ECUADOR - MOVISTAR</v>
          </cell>
          <cell r="Y2434" t="str">
            <v>CALLE 28 DE JUNIO S/N Y GARCIA MORENO ENTRADA LLANO GRANDE</v>
          </cell>
        </row>
        <row r="2435">
          <cell r="A2435" t="str">
            <v>2023-00487</v>
          </cell>
          <cell r="B2435">
            <v>496347</v>
          </cell>
          <cell r="C2435" t="str">
            <v>2023-00487</v>
          </cell>
          <cell r="D2435" t="str">
            <v>MOVISTAR</v>
          </cell>
          <cell r="E2435" t="str">
            <v>DESPACHO</v>
          </cell>
          <cell r="F2435" t="str">
            <v>NORMAL</v>
          </cell>
          <cell r="G2435" t="str">
            <v>031080202300487</v>
          </cell>
          <cell r="H2435">
            <v>44939</v>
          </cell>
          <cell r="I2435" t="str">
            <v>ENTREGADO</v>
          </cell>
          <cell r="J2435">
            <v>44940</v>
          </cell>
          <cell r="K2435" t="str">
            <v>CAVS AE NORPHONE EL PORTAL_LOURDES BRAVO</v>
          </cell>
          <cell r="L2435" t="str">
            <v>AV GALO PLAZA LASSO Y AV SIMON BOLIVAR CENTRO COMERCIAL PORTAL SHOPPING LOCAL P25253 PISO DOS</v>
          </cell>
          <cell r="M2435" t="str">
            <v>1091717898001</v>
          </cell>
          <cell r="N2435" t="str">
            <v>998659562</v>
          </cell>
          <cell r="O2435" t="str">
            <v/>
          </cell>
          <cell r="P2435" t="str">
            <v>QUITO</v>
          </cell>
          <cell r="Q2435" t="str">
            <v>QUITO</v>
          </cell>
          <cell r="R2435" t="str">
            <v>PICHINCHA</v>
          </cell>
          <cell r="T2435" t="str">
            <v>TRAMACO</v>
          </cell>
          <cell r="U2435" t="str">
            <v>FLEXNETUIO_LOCAL</v>
          </cell>
          <cell r="V2435">
            <v>1</v>
          </cell>
          <cell r="W2435">
            <v>1</v>
          </cell>
          <cell r="X2435" t="str">
            <v>FLEXNET ECUADOR - MOVISTAR</v>
          </cell>
          <cell r="Y2435" t="str">
            <v>CALLE 28 DE JUNIO S/N Y GARCIA MORENO ENTRADA LLANO GRANDE</v>
          </cell>
        </row>
        <row r="2436">
          <cell r="A2436" t="str">
            <v>2023-00488</v>
          </cell>
          <cell r="B2436">
            <v>496348</v>
          </cell>
          <cell r="C2436" t="str">
            <v>2023-00488</v>
          </cell>
          <cell r="D2436" t="str">
            <v>MOVISTAR</v>
          </cell>
          <cell r="E2436" t="str">
            <v>DESPACHO</v>
          </cell>
          <cell r="F2436" t="str">
            <v>NORMAL</v>
          </cell>
          <cell r="G2436" t="str">
            <v>FT79856</v>
          </cell>
          <cell r="H2436">
            <v>44939</v>
          </cell>
          <cell r="I2436" t="str">
            <v>ENTREGADO</v>
          </cell>
          <cell r="J2436">
            <v>44942</v>
          </cell>
          <cell r="K2436" t="str">
            <v xml:space="preserve">AE NORPHONE 9 DE OCT_LOURDES BRAVO </v>
          </cell>
          <cell r="L2436" t="str">
            <v xml:space="preserve">9 DE OCTUBRE ENTRE PEDRO CARBO Y GENERAL CORDOVA, EDIFICIO SAN FRANCISCO 300 LOCAL NO. 8 PLANTA BAJA (PARTE EXTERIOR) </v>
          </cell>
          <cell r="M2436" t="str">
            <v>1091717898001</v>
          </cell>
          <cell r="N2436" t="str">
            <v>0984246089</v>
          </cell>
          <cell r="O2436" t="str">
            <v/>
          </cell>
          <cell r="P2436" t="str">
            <v>GUAYAQUIL</v>
          </cell>
          <cell r="Q2436" t="str">
            <v>GUAYAQUIL</v>
          </cell>
          <cell r="R2436" t="str">
            <v>GUAYAS</v>
          </cell>
          <cell r="T2436" t="str">
            <v>ITSACOURIER</v>
          </cell>
          <cell r="U2436" t="str">
            <v>FLEXNETUIO_GYE</v>
          </cell>
          <cell r="V2436">
            <v>1</v>
          </cell>
          <cell r="W2436">
            <v>1</v>
          </cell>
          <cell r="X2436" t="str">
            <v>FLEXNET ECUADOR - MOVISTAR</v>
          </cell>
          <cell r="Y2436" t="str">
            <v>CALLE 28 DE JUNIO S/N Y GARCIA MORENO ENTRADA LLANO GRANDE</v>
          </cell>
        </row>
        <row r="2437">
          <cell r="A2437" t="str">
            <v>2023-00489</v>
          </cell>
          <cell r="B2437">
            <v>496349</v>
          </cell>
          <cell r="C2437" t="str">
            <v>2023-00489</v>
          </cell>
          <cell r="D2437" t="str">
            <v>MOVISTAR</v>
          </cell>
          <cell r="E2437" t="str">
            <v>DESPACHO</v>
          </cell>
          <cell r="F2437" t="str">
            <v>NORMAL</v>
          </cell>
          <cell r="G2437" t="str">
            <v>FT79897</v>
          </cell>
          <cell r="H2437">
            <v>44939</v>
          </cell>
          <cell r="I2437" t="str">
            <v>ENTREGADO</v>
          </cell>
          <cell r="J2437">
            <v>44942</v>
          </cell>
          <cell r="K2437" t="str">
            <v>CAVS AE SALESLAND SCALA_DIEGO FERNANDO MENA VILLALBA</v>
          </cell>
          <cell r="L2437" t="str">
            <v>Kilometro 12 ½, Parroquia de Cumbaya, CENTRO COMERCIAL SCALA SHOPPING, Planta Baja, Local L104</v>
          </cell>
          <cell r="M2437" t="str">
            <v>1713085593</v>
          </cell>
          <cell r="N2437" t="str">
            <v>22256500</v>
          </cell>
          <cell r="O2437" t="str">
            <v/>
          </cell>
          <cell r="P2437" t="str">
            <v>QUITO</v>
          </cell>
          <cell r="Q2437" t="str">
            <v>QUITO</v>
          </cell>
          <cell r="R2437" t="str">
            <v>PICHINCHA</v>
          </cell>
          <cell r="T2437" t="str">
            <v>FLEXTRANS UIO</v>
          </cell>
          <cell r="U2437" t="str">
            <v>FLEXNETUIO_LOCAL</v>
          </cell>
          <cell r="V2437">
            <v>1</v>
          </cell>
          <cell r="W2437">
            <v>1</v>
          </cell>
          <cell r="X2437" t="str">
            <v>FLEXNET ECUADOR - MOVISTAR</v>
          </cell>
          <cell r="Y2437" t="str">
            <v>CALLE 28 DE JUNIO S/N Y GARCIA MORENO ENTRADA LLANO GRANDE</v>
          </cell>
        </row>
        <row r="2438">
          <cell r="A2438" t="str">
            <v>2023-00490</v>
          </cell>
          <cell r="B2438">
            <v>496350</v>
          </cell>
          <cell r="C2438" t="str">
            <v>2023-00490</v>
          </cell>
          <cell r="D2438" t="str">
            <v>MOVISTAR</v>
          </cell>
          <cell r="E2438" t="str">
            <v>DESPACHO</v>
          </cell>
          <cell r="F2438" t="str">
            <v>NORMAL</v>
          </cell>
          <cell r="G2438" t="str">
            <v>031080202300490</v>
          </cell>
          <cell r="H2438">
            <v>44939</v>
          </cell>
          <cell r="I2438" t="str">
            <v>ENTREGADO</v>
          </cell>
          <cell r="J2438">
            <v>44940</v>
          </cell>
          <cell r="K2438" t="str">
            <v>AE NORPHONE PORTOVIEJO_JORGE EDUARDO GUZMAN BENITEZ</v>
          </cell>
          <cell r="L2438" t="str">
            <v>Av. America y, Jorge Washington, Portoviejo LOCAL 16 Y 17 PLANTA BAJA</v>
          </cell>
          <cell r="M2438" t="str">
            <v>1713171823</v>
          </cell>
          <cell r="N2438" t="str">
            <v>984620069</v>
          </cell>
          <cell r="O2438" t="str">
            <v/>
          </cell>
          <cell r="P2438" t="str">
            <v>PORTOVIEJO</v>
          </cell>
          <cell r="Q2438" t="str">
            <v>PORTOVIEJO</v>
          </cell>
          <cell r="R2438" t="str">
            <v>MANABI</v>
          </cell>
          <cell r="T2438" t="str">
            <v>TRAMACO</v>
          </cell>
          <cell r="U2438" t="str">
            <v>FLEXNETUIO_PROVINCIA</v>
          </cell>
          <cell r="V2438">
            <v>1</v>
          </cell>
          <cell r="W2438">
            <v>1</v>
          </cell>
          <cell r="X2438" t="str">
            <v>FLEXNET ECUADOR - MOVISTAR</v>
          </cell>
          <cell r="Y2438" t="str">
            <v>CALLE 28 DE JUNIO S/N Y GARCIA MORENO ENTRADA LLANO GRANDE</v>
          </cell>
        </row>
        <row r="2439">
          <cell r="A2439" t="str">
            <v>2023-00491</v>
          </cell>
          <cell r="B2439">
            <v>496351</v>
          </cell>
          <cell r="C2439" t="str">
            <v>2023-00491</v>
          </cell>
          <cell r="D2439" t="str">
            <v>MOVISTAR</v>
          </cell>
          <cell r="E2439" t="str">
            <v>DESPACHO</v>
          </cell>
          <cell r="F2439" t="str">
            <v>NORMAL</v>
          </cell>
          <cell r="G2439" t="str">
            <v>031080202300491</v>
          </cell>
          <cell r="H2439">
            <v>44939</v>
          </cell>
          <cell r="I2439" t="str">
            <v>ENTREGADO</v>
          </cell>
          <cell r="J2439">
            <v>44940</v>
          </cell>
          <cell r="K2439" t="str">
            <v>CAVS AE SALESLAND RECREO_DIEGO MENA</v>
          </cell>
          <cell r="L2439" t="str">
            <v>AV PEDRO VICENTE MALDONADO CENTRO COMERCIAL RECREO NUM 37 45PLANTA BAJA QUITO</v>
          </cell>
          <cell r="M2439" t="str">
            <v>0</v>
          </cell>
          <cell r="N2439" t="str">
            <v>999805380</v>
          </cell>
          <cell r="O2439" t="str">
            <v/>
          </cell>
          <cell r="P2439" t="str">
            <v>QUITO</v>
          </cell>
          <cell r="Q2439" t="str">
            <v>QUITO</v>
          </cell>
          <cell r="R2439" t="str">
            <v>PICHINCHA</v>
          </cell>
          <cell r="T2439" t="str">
            <v>TRAMACO</v>
          </cell>
          <cell r="U2439" t="str">
            <v>FLEXNETUIO_LOCAL</v>
          </cell>
          <cell r="V2439">
            <v>1</v>
          </cell>
          <cell r="W2439">
            <v>1</v>
          </cell>
          <cell r="X2439" t="str">
            <v>FLEXNET ECUADOR - MOVISTAR</v>
          </cell>
          <cell r="Y2439" t="str">
            <v>CALLE 28 DE JUNIO S/N Y GARCIA MORENO ENTRADA LLANO GRANDE</v>
          </cell>
        </row>
        <row r="2440">
          <cell r="A2440" t="str">
            <v>2023-00492</v>
          </cell>
          <cell r="B2440">
            <v>496352</v>
          </cell>
          <cell r="C2440" t="str">
            <v>2023-00492</v>
          </cell>
          <cell r="D2440" t="str">
            <v>MOVISTAR</v>
          </cell>
          <cell r="E2440" t="str">
            <v>DESPACHO</v>
          </cell>
          <cell r="F2440" t="str">
            <v>NORMAL</v>
          </cell>
          <cell r="G2440" t="str">
            <v>FT79855</v>
          </cell>
          <cell r="H2440">
            <v>44939</v>
          </cell>
          <cell r="I2440" t="str">
            <v>ENTREGADO</v>
          </cell>
          <cell r="J2440">
            <v>44942</v>
          </cell>
          <cell r="K2440" t="str">
            <v>CAVS AE SALESLAND AMERICA_DIEGO MENA</v>
          </cell>
          <cell r="L2440" t="str">
            <v>LAZA DE LAS AMERICAS INTERSECCION AV NACIONES UNIDAS Y REPUBLICA PB 6 2 QUITO</v>
          </cell>
          <cell r="M2440" t="str">
            <v>0</v>
          </cell>
          <cell r="N2440" t="str">
            <v>999805380</v>
          </cell>
          <cell r="O2440" t="str">
            <v/>
          </cell>
          <cell r="P2440" t="str">
            <v>QUITO</v>
          </cell>
          <cell r="Q2440" t="str">
            <v>QUITO</v>
          </cell>
          <cell r="R2440" t="str">
            <v>PICHINCHA</v>
          </cell>
          <cell r="T2440" t="str">
            <v>FLEXTRANS UIO</v>
          </cell>
          <cell r="U2440" t="str">
            <v>FLEXNETUIO_LOCAL</v>
          </cell>
          <cell r="V2440">
            <v>1</v>
          </cell>
          <cell r="W2440">
            <v>1</v>
          </cell>
          <cell r="X2440" t="str">
            <v>FLEXNET ECUADOR - MOVISTAR</v>
          </cell>
          <cell r="Y2440" t="str">
            <v>CALLE 28 DE JUNIO S/N Y GARCIA MORENO ENTRADA LLANO GRANDE</v>
          </cell>
        </row>
        <row r="2441">
          <cell r="A2441" t="str">
            <v>2023-00493</v>
          </cell>
          <cell r="B2441">
            <v>496353</v>
          </cell>
          <cell r="C2441" t="str">
            <v>2023-00493</v>
          </cell>
          <cell r="D2441" t="str">
            <v>MOVISTAR</v>
          </cell>
          <cell r="E2441" t="str">
            <v>DESPACHO</v>
          </cell>
          <cell r="F2441" t="str">
            <v>NORMAL</v>
          </cell>
          <cell r="G2441" t="str">
            <v>031080202300493</v>
          </cell>
          <cell r="H2441">
            <v>44939</v>
          </cell>
          <cell r="I2441" t="str">
            <v>ENTREGADO</v>
          </cell>
          <cell r="J2441">
            <v>44940</v>
          </cell>
          <cell r="K2441" t="str">
            <v>CAVS AE NORPHONE EL JARDIN_PAOLA MORAN</v>
          </cell>
          <cell r="L2441" t="str">
            <v xml:space="preserve">AV AMAZONAS N6  114 Y REPUBLICA CC EL JARDIN  </v>
          </cell>
          <cell r="M2441" t="str">
            <v>1091717898001</v>
          </cell>
          <cell r="N2441" t="str">
            <v>998659562</v>
          </cell>
          <cell r="O2441" t="str">
            <v/>
          </cell>
          <cell r="P2441" t="str">
            <v>QUITO</v>
          </cell>
          <cell r="Q2441" t="str">
            <v>QUITO</v>
          </cell>
          <cell r="R2441" t="str">
            <v>PICHINCHA</v>
          </cell>
          <cell r="T2441" t="str">
            <v>TRAMACO</v>
          </cell>
          <cell r="U2441" t="str">
            <v>FLEXNETUIO_LOCAL</v>
          </cell>
          <cell r="V2441">
            <v>1</v>
          </cell>
          <cell r="W2441">
            <v>1</v>
          </cell>
          <cell r="X2441" t="str">
            <v>FLEXNET ECUADOR - MOVISTAR</v>
          </cell>
          <cell r="Y2441" t="str">
            <v>CALLE 28 DE JUNIO S/N Y GARCIA MORENO ENTRADA LLANO GRANDE</v>
          </cell>
        </row>
        <row r="2442">
          <cell r="A2442" t="str">
            <v>2023-00494</v>
          </cell>
          <cell r="B2442">
            <v>496354</v>
          </cell>
          <cell r="C2442" t="str">
            <v>2023-00494</v>
          </cell>
          <cell r="D2442" t="str">
            <v>MOVISTAR</v>
          </cell>
          <cell r="E2442" t="str">
            <v>DESPACHO</v>
          </cell>
          <cell r="F2442" t="str">
            <v>NORMAL</v>
          </cell>
          <cell r="G2442" t="str">
            <v>031080202300494</v>
          </cell>
          <cell r="H2442">
            <v>44939</v>
          </cell>
          <cell r="I2442" t="str">
            <v>ENTREGADO</v>
          </cell>
          <cell r="J2442">
            <v>44940</v>
          </cell>
          <cell r="K2442" t="str">
            <v>CAVS AE SALESLAND CONDADO_DIEGO MENA</v>
          </cell>
          <cell r="L2442" t="str">
            <v>AV DE LA PRENSA Y AV KENNED CENTRO COMERCIAL CONDADO SHOPING NIVEL 3 NUM L35 4 355 QUITO</v>
          </cell>
          <cell r="M2442" t="str">
            <v>0</v>
          </cell>
          <cell r="N2442" t="str">
            <v>999805380</v>
          </cell>
          <cell r="O2442" t="str">
            <v/>
          </cell>
          <cell r="P2442" t="str">
            <v>QUITO</v>
          </cell>
          <cell r="Q2442" t="str">
            <v>QUITO</v>
          </cell>
          <cell r="R2442" t="str">
            <v>PICHINCHA</v>
          </cell>
          <cell r="T2442" t="str">
            <v>TRAMACO</v>
          </cell>
          <cell r="U2442" t="str">
            <v>FLEXNETUIO_LOCAL</v>
          </cell>
          <cell r="V2442">
            <v>1</v>
          </cell>
          <cell r="W2442">
            <v>1</v>
          </cell>
          <cell r="X2442" t="str">
            <v>FLEXNET ECUADOR - MOVISTAR</v>
          </cell>
          <cell r="Y2442" t="str">
            <v>CALLE 28 DE JUNIO S/N Y GARCIA MORENO ENTRADA LLANO GRANDE</v>
          </cell>
        </row>
        <row r="2443">
          <cell r="A2443" t="str">
            <v>2023-00495</v>
          </cell>
          <cell r="B2443">
            <v>496355</v>
          </cell>
          <cell r="C2443" t="str">
            <v>2023-00495</v>
          </cell>
          <cell r="D2443" t="str">
            <v>MOVISTAR</v>
          </cell>
          <cell r="E2443" t="str">
            <v>DESPACHO</v>
          </cell>
          <cell r="F2443" t="str">
            <v>NORMAL</v>
          </cell>
          <cell r="G2443" t="str">
            <v>031080202300495</v>
          </cell>
          <cell r="H2443">
            <v>44939</v>
          </cell>
          <cell r="I2443" t="str">
            <v>ENTREGADO</v>
          </cell>
          <cell r="J2443">
            <v>44942</v>
          </cell>
          <cell r="K2443" t="str">
            <v>AE NORPHONE RIOBAMBA_LOURDES BRAVO</v>
          </cell>
          <cell r="L2443" t="str">
            <v>10 DE AGOSTO Y GARCIA MORENO ESQUINA LOCAL PLANTA BAJA DIAGONAL BANCO INTERNACIONAL</v>
          </cell>
          <cell r="M2443" t="str">
            <v>1091717898001</v>
          </cell>
          <cell r="N2443" t="str">
            <v>998659562</v>
          </cell>
          <cell r="O2443" t="str">
            <v/>
          </cell>
          <cell r="P2443" t="str">
            <v>RIOBAMBA</v>
          </cell>
          <cell r="Q2443" t="str">
            <v>RIOBAMBA</v>
          </cell>
          <cell r="R2443" t="str">
            <v>CHIMBORAZO</v>
          </cell>
          <cell r="T2443" t="str">
            <v>TRAMACO</v>
          </cell>
          <cell r="U2443" t="str">
            <v>FLEXNETUIO_PROVINCIA</v>
          </cell>
          <cell r="V2443">
            <v>1</v>
          </cell>
          <cell r="W2443">
            <v>1</v>
          </cell>
          <cell r="X2443" t="str">
            <v>FLEXNET ECUADOR - MOVISTAR</v>
          </cell>
          <cell r="Y2443" t="str">
            <v>CALLE 28 DE JUNIO S/N Y GARCIA MORENO ENTRADA LLANO GRANDE</v>
          </cell>
        </row>
        <row r="2444">
          <cell r="A2444" t="str">
            <v>2023-00496</v>
          </cell>
          <cell r="B2444">
            <v>496356</v>
          </cell>
          <cell r="C2444" t="str">
            <v>2023-00496</v>
          </cell>
          <cell r="D2444" t="str">
            <v>MOVISTAR</v>
          </cell>
          <cell r="E2444" t="str">
            <v>DESPACHO</v>
          </cell>
          <cell r="F2444" t="str">
            <v>NORMAL</v>
          </cell>
          <cell r="G2444" t="str">
            <v>IC4703</v>
          </cell>
          <cell r="H2444">
            <v>44939</v>
          </cell>
          <cell r="I2444" t="str">
            <v>ENTREGADO</v>
          </cell>
          <cell r="J2444">
            <v>44942</v>
          </cell>
          <cell r="K2444" t="str">
            <v>CAVS AE SALESLAND CUENCA CENTRO_DIEGO MENA</v>
          </cell>
          <cell r="L2444" t="str">
            <v>CALLE BOLIVAR Y LUIS CORDERO N 755 CUENCA</v>
          </cell>
          <cell r="M2444" t="str">
            <v>0</v>
          </cell>
          <cell r="N2444" t="str">
            <v>999805380</v>
          </cell>
          <cell r="O2444" t="str">
            <v/>
          </cell>
          <cell r="P2444" t="str">
            <v>CUENCA</v>
          </cell>
          <cell r="Q2444" t="str">
            <v>CUENCA</v>
          </cell>
          <cell r="R2444" t="str">
            <v>AZUAY</v>
          </cell>
          <cell r="T2444" t="str">
            <v>ITSACOURIER</v>
          </cell>
          <cell r="U2444" t="str">
            <v>FLEXNETUIO_PROVINCIA</v>
          </cell>
          <cell r="V2444">
            <v>1</v>
          </cell>
          <cell r="W2444">
            <v>1</v>
          </cell>
          <cell r="X2444" t="str">
            <v>FLEXNET ECUADOR - MOVISTAR</v>
          </cell>
          <cell r="Y2444" t="str">
            <v>CALLE 28 DE JUNIO S/N Y GARCIA MORENO ENTRADA LLANO GRANDE</v>
          </cell>
        </row>
        <row r="2445">
          <cell r="A2445" t="str">
            <v>2023-00497</v>
          </cell>
          <cell r="B2445">
            <v>496357</v>
          </cell>
          <cell r="C2445" t="str">
            <v>2023-00497</v>
          </cell>
          <cell r="D2445" t="str">
            <v>MOVISTAR</v>
          </cell>
          <cell r="E2445" t="str">
            <v>DESPACHO</v>
          </cell>
          <cell r="F2445" t="str">
            <v>NORMAL</v>
          </cell>
          <cell r="G2445" t="str">
            <v>031080202300497</v>
          </cell>
          <cell r="H2445">
            <v>44939</v>
          </cell>
          <cell r="I2445" t="str">
            <v>ENTREGADO</v>
          </cell>
          <cell r="J2445">
            <v>44940</v>
          </cell>
          <cell r="K2445" t="str">
            <v xml:space="preserve">AE NORPHONE SANTO DOMINGO_LOURDES BRAVO </v>
          </cell>
          <cell r="L2445" t="str">
            <v>Av Quito &amp; Av. Abraham Calazaccon. C C. Paseo Shoping. Local 15 Frente a Computron al Lado de Crocs</v>
          </cell>
          <cell r="M2445" t="str">
            <v>1091717898001</v>
          </cell>
          <cell r="N2445" t="str">
            <v>984246089</v>
          </cell>
          <cell r="O2445" t="str">
            <v/>
          </cell>
          <cell r="P2445" t="str">
            <v>SANTO DOMINGO</v>
          </cell>
          <cell r="Q2445" t="str">
            <v>SANTO DOMINGO</v>
          </cell>
          <cell r="R2445" t="str">
            <v>SANTO DOMINGO DE LOS TSACHILAS</v>
          </cell>
          <cell r="T2445" t="str">
            <v>TRAMACO</v>
          </cell>
          <cell r="U2445" t="str">
            <v>FLEXNETUIO_PROVINCIA</v>
          </cell>
          <cell r="V2445">
            <v>1</v>
          </cell>
          <cell r="W2445">
            <v>1</v>
          </cell>
          <cell r="X2445" t="str">
            <v>FLEXNET ECUADOR - MOVISTAR</v>
          </cell>
          <cell r="Y2445" t="str">
            <v>CALLE 28 DE JUNIO S/N Y GARCIA MORENO ENTRADA LLANO GRANDE</v>
          </cell>
        </row>
        <row r="2446">
          <cell r="A2446" t="str">
            <v>2023-00498</v>
          </cell>
          <cell r="B2446">
            <v>496358</v>
          </cell>
          <cell r="C2446" t="str">
            <v>2023-00498</v>
          </cell>
          <cell r="D2446" t="str">
            <v>MOVISTAR</v>
          </cell>
          <cell r="E2446" t="str">
            <v>DESPACHO</v>
          </cell>
          <cell r="F2446" t="str">
            <v>NORMAL</v>
          </cell>
          <cell r="G2446" t="str">
            <v>IC4644</v>
          </cell>
          <cell r="H2446">
            <v>44939</v>
          </cell>
          <cell r="I2446" t="str">
            <v>ENTREGADO</v>
          </cell>
          <cell r="J2446">
            <v>44942</v>
          </cell>
          <cell r="K2446" t="str">
            <v>CAVS AE SALESLAND CUENCA REMIGIO_DIEGO MENA</v>
          </cell>
          <cell r="L2446" t="str">
            <v>AV REMIGIO CCRESPO Y FEDERICO PROANO NUM 294 CUENCA</v>
          </cell>
          <cell r="M2446" t="str">
            <v>0</v>
          </cell>
          <cell r="N2446" t="str">
            <v>999805380</v>
          </cell>
          <cell r="O2446" t="str">
            <v/>
          </cell>
          <cell r="P2446" t="str">
            <v>CUENCA</v>
          </cell>
          <cell r="Q2446" t="str">
            <v>CUENCA</v>
          </cell>
          <cell r="R2446" t="str">
            <v>AZUAY</v>
          </cell>
          <cell r="T2446" t="str">
            <v>ITSACOURIER</v>
          </cell>
          <cell r="U2446" t="str">
            <v>FLEXNETUIO_PROVINCIA</v>
          </cell>
          <cell r="V2446">
            <v>1</v>
          </cell>
          <cell r="W2446">
            <v>1</v>
          </cell>
          <cell r="X2446" t="str">
            <v>FLEXNET ECUADOR - MOVISTAR</v>
          </cell>
          <cell r="Y2446" t="str">
            <v>CALLE 28 DE JUNIO S/N Y GARCIA MORENO ENTRADA LLANO GRANDE</v>
          </cell>
        </row>
        <row r="2447">
          <cell r="A2447" t="str">
            <v>2023-00499</v>
          </cell>
          <cell r="B2447">
            <v>496359</v>
          </cell>
          <cell r="C2447" t="str">
            <v>2023-00499</v>
          </cell>
          <cell r="D2447" t="str">
            <v>MOVISTAR</v>
          </cell>
          <cell r="E2447" t="str">
            <v>DESPACHO</v>
          </cell>
          <cell r="F2447" t="str">
            <v>NORMAL</v>
          </cell>
          <cell r="G2447" t="str">
            <v>031080202300499</v>
          </cell>
          <cell r="H2447">
            <v>44939</v>
          </cell>
          <cell r="I2447" t="str">
            <v>ENTREGADO</v>
          </cell>
          <cell r="J2447">
            <v>44940</v>
          </cell>
          <cell r="K2447" t="str">
            <v xml:space="preserve">AE NORPHONE POLICENTRO_LOURDES BRAVO </v>
          </cell>
          <cell r="L2447" t="str">
            <v>Cdla Kenney Av Del Periodista y Dr Juan Bautista Arzube CC Policentro local 9</v>
          </cell>
          <cell r="M2447" t="str">
            <v>1091717898001</v>
          </cell>
          <cell r="N2447" t="str">
            <v>984246089</v>
          </cell>
          <cell r="O2447" t="str">
            <v/>
          </cell>
          <cell r="P2447" t="str">
            <v>GUAYAQUIL</v>
          </cell>
          <cell r="Q2447" t="str">
            <v>GUAYAQUIL</v>
          </cell>
          <cell r="R2447" t="str">
            <v>GUAYAS</v>
          </cell>
          <cell r="T2447" t="str">
            <v>TRAMACO</v>
          </cell>
          <cell r="U2447" t="str">
            <v>FLEXNETUIO_GYE</v>
          </cell>
          <cell r="V2447">
            <v>1</v>
          </cell>
          <cell r="W2447">
            <v>1</v>
          </cell>
          <cell r="X2447" t="str">
            <v>FLEXNET ECUADOR - MOVISTAR</v>
          </cell>
          <cell r="Y2447" t="str">
            <v>CALLE 28 DE JUNIO S/N Y GARCIA MORENO ENTRADA LLANO GRANDE</v>
          </cell>
        </row>
        <row r="2448">
          <cell r="A2448" t="str">
            <v>2023-00500</v>
          </cell>
          <cell r="B2448">
            <v>496360</v>
          </cell>
          <cell r="C2448" t="str">
            <v>2023-00500</v>
          </cell>
          <cell r="D2448" t="str">
            <v>MOVISTAR</v>
          </cell>
          <cell r="E2448" t="str">
            <v>DESPACHO</v>
          </cell>
          <cell r="F2448" t="str">
            <v>NORMAL</v>
          </cell>
          <cell r="G2448" t="str">
            <v>031080202300500</v>
          </cell>
          <cell r="H2448">
            <v>44939</v>
          </cell>
          <cell r="I2448" t="str">
            <v>ENTREGADO</v>
          </cell>
          <cell r="J2448">
            <v>44942</v>
          </cell>
          <cell r="K2448" t="str">
            <v xml:space="preserve">CAVS AE SALESLAND MACHALA_MENA DIEGO </v>
          </cell>
          <cell r="L2448" t="str">
            <v>CALLE ROCAFUERTE 1005 ENTRE 09 DE MAYO Y GUAYAS</v>
          </cell>
          <cell r="M2448" t="str">
            <v>1793079628001</v>
          </cell>
          <cell r="N2448" t="str">
            <v>999805380</v>
          </cell>
          <cell r="O2448" t="str">
            <v/>
          </cell>
          <cell r="P2448" t="str">
            <v>MACHALA</v>
          </cell>
          <cell r="Q2448" t="str">
            <v>MACHALA</v>
          </cell>
          <cell r="R2448" t="str">
            <v>EL ORO</v>
          </cell>
          <cell r="T2448" t="str">
            <v>TRAMACO</v>
          </cell>
          <cell r="U2448" t="str">
            <v>FLEXNETUIO_PROVINCIA</v>
          </cell>
          <cell r="V2448">
            <v>1</v>
          </cell>
          <cell r="W2448">
            <v>1</v>
          </cell>
          <cell r="X2448" t="str">
            <v>FLEXNET ECUADOR - MOVISTAR</v>
          </cell>
          <cell r="Y2448" t="str">
            <v>CALLE 28 DE JUNIO S/N Y GARCIA MORENO ENTRADA LLANO GRANDE</v>
          </cell>
        </row>
        <row r="2449">
          <cell r="A2449" t="str">
            <v>2023-00501</v>
          </cell>
          <cell r="B2449">
            <v>496361</v>
          </cell>
          <cell r="C2449" t="str">
            <v>2023-00501</v>
          </cell>
          <cell r="D2449" t="str">
            <v>MOVISTAR</v>
          </cell>
          <cell r="E2449" t="str">
            <v>DESPACHO</v>
          </cell>
          <cell r="F2449" t="str">
            <v>NORMAL</v>
          </cell>
          <cell r="G2449" t="str">
            <v>FT79857</v>
          </cell>
          <cell r="H2449">
            <v>44939</v>
          </cell>
          <cell r="I2449" t="str">
            <v>ENTREGADO</v>
          </cell>
          <cell r="J2449">
            <v>44942</v>
          </cell>
          <cell r="K2449" t="str">
            <v>AGENTE AE CELISTICS SAN LUIS_KLEBER GRANDA_DANY IMBAQUINGO</v>
          </cell>
          <cell r="L2449" t="str">
            <v xml:space="preserve">CAVS PREMIUM AUTOPISTA GRAL RUMINAHUI Y AV SAN LUIS  </v>
          </cell>
          <cell r="M2449" t="str">
            <v>1792161037001</v>
          </cell>
          <cell r="N2449" t="str">
            <v>0992567346_094084829</v>
          </cell>
          <cell r="O2449" t="str">
            <v/>
          </cell>
          <cell r="P2449" t="str">
            <v>QUITO</v>
          </cell>
          <cell r="Q2449" t="str">
            <v>QUITO</v>
          </cell>
          <cell r="R2449" t="str">
            <v>PICHINCHA</v>
          </cell>
          <cell r="T2449" t="str">
            <v>FLEXTRANS UIO</v>
          </cell>
          <cell r="U2449" t="str">
            <v>FLEXNETUIO_LOCAL</v>
          </cell>
          <cell r="V2449">
            <v>1</v>
          </cell>
          <cell r="W2449">
            <v>1</v>
          </cell>
          <cell r="X2449" t="str">
            <v>FLEXNET ECUADOR - MOVISTAR</v>
          </cell>
          <cell r="Y2449" t="str">
            <v>CALLE 28 DE JUNIO S/N Y GARCIA MORENO ENTRADA LLANO GRANDE</v>
          </cell>
        </row>
        <row r="2450">
          <cell r="A2450" t="str">
            <v>2023-00502</v>
          </cell>
          <cell r="B2450">
            <v>496362</v>
          </cell>
          <cell r="C2450" t="str">
            <v>2023-00502</v>
          </cell>
          <cell r="D2450" t="str">
            <v>MOVISTAR</v>
          </cell>
          <cell r="E2450" t="str">
            <v>DESPACHO</v>
          </cell>
          <cell r="F2450" t="str">
            <v>NORMAL</v>
          </cell>
          <cell r="G2450" t="str">
            <v>031080202300502</v>
          </cell>
          <cell r="H2450">
            <v>44939</v>
          </cell>
          <cell r="I2450" t="str">
            <v>ENTREGADO</v>
          </cell>
          <cell r="J2450">
            <v>44940</v>
          </cell>
          <cell r="K2450" t="str">
            <v>AE CELISTICS QUICENTRO SUR_KLEBER GRANDA_DANY IMBAQUINGO</v>
          </cell>
          <cell r="L2450" t="str">
            <v xml:space="preserve">MORAN VALVERDE Y TENIENTE HUGO ORTIZ CC QUICENTRO SHOPPING SUR N 1 LOCAL 91 – 92 JUNTO A MEGAMAXI </v>
          </cell>
          <cell r="M2450" t="str">
            <v>1792161037001</v>
          </cell>
          <cell r="N2450" t="str">
            <v>0992567346_094084829</v>
          </cell>
          <cell r="O2450" t="str">
            <v/>
          </cell>
          <cell r="P2450" t="str">
            <v>QUITO</v>
          </cell>
          <cell r="Q2450" t="str">
            <v>QUITO</v>
          </cell>
          <cell r="R2450" t="str">
            <v>PICHINCHA</v>
          </cell>
          <cell r="T2450" t="str">
            <v>TRAMACO</v>
          </cell>
          <cell r="U2450" t="str">
            <v>FLEXNETUIO_LOCAL</v>
          </cell>
          <cell r="V2450">
            <v>1</v>
          </cell>
          <cell r="W2450">
            <v>1</v>
          </cell>
          <cell r="X2450" t="str">
            <v>FLEXNET ECUADOR - MOVISTAR</v>
          </cell>
          <cell r="Y2450" t="str">
            <v>CALLE 28 DE JUNIO S/N Y GARCIA MORENO ENTRADA LLANO GRANDE</v>
          </cell>
        </row>
        <row r="2451">
          <cell r="A2451" t="str">
            <v>2023-00503</v>
          </cell>
          <cell r="B2451">
            <v>496363</v>
          </cell>
          <cell r="C2451" t="str">
            <v>2023-00503</v>
          </cell>
          <cell r="D2451" t="str">
            <v>MOVISTAR</v>
          </cell>
          <cell r="E2451" t="str">
            <v>DESPACHO</v>
          </cell>
          <cell r="F2451" t="str">
            <v>NORMAL</v>
          </cell>
          <cell r="G2451" t="str">
            <v>031080202300503</v>
          </cell>
          <cell r="H2451">
            <v>44939</v>
          </cell>
          <cell r="I2451" t="str">
            <v>ENTREGADO</v>
          </cell>
          <cell r="J2451">
            <v>44940</v>
          </cell>
          <cell r="K2451" t="str">
            <v>AE CELISTICS PORTAL SHOPPING_KLEBER GRANDA_DANY IMBAQUINGO</v>
          </cell>
          <cell r="L2451" t="str">
            <v xml:space="preserve">GALO PLAZA LASSO Y AV SIMON BOLIVAR CC PORTAL SHOPPING TERCER PISO P350 LOCAL MOVISTAR </v>
          </cell>
          <cell r="M2451" t="str">
            <v>1792161037001</v>
          </cell>
          <cell r="N2451" t="str">
            <v>0992567346_094084829</v>
          </cell>
          <cell r="O2451" t="str">
            <v/>
          </cell>
          <cell r="P2451" t="str">
            <v>QUITO</v>
          </cell>
          <cell r="Q2451" t="str">
            <v>QUITO</v>
          </cell>
          <cell r="R2451" t="str">
            <v>PICHINCHA</v>
          </cell>
          <cell r="T2451" t="str">
            <v>TRAMACO</v>
          </cell>
          <cell r="U2451" t="str">
            <v>FLEXNETUIO_LOCAL</v>
          </cell>
          <cell r="V2451">
            <v>1</v>
          </cell>
          <cell r="W2451">
            <v>1</v>
          </cell>
          <cell r="X2451" t="str">
            <v>FLEXNET ECUADOR - MOVISTAR</v>
          </cell>
          <cell r="Y2451" t="str">
            <v>CALLE 28 DE JUNIO S/N Y GARCIA MORENO ENTRADA LLANO GRANDE</v>
          </cell>
        </row>
        <row r="2452">
          <cell r="A2452" t="str">
            <v>2023-00504</v>
          </cell>
          <cell r="B2452">
            <v>496364</v>
          </cell>
          <cell r="C2452" t="str">
            <v>2023-00504</v>
          </cell>
          <cell r="D2452" t="str">
            <v>MOVISTAR</v>
          </cell>
          <cell r="E2452" t="str">
            <v>DESPACHO</v>
          </cell>
          <cell r="F2452" t="str">
            <v>NORMAL</v>
          </cell>
          <cell r="G2452" t="str">
            <v>031080202300504</v>
          </cell>
          <cell r="H2452">
            <v>44939</v>
          </cell>
          <cell r="I2452" t="str">
            <v>ENTREGADO</v>
          </cell>
          <cell r="J2452">
            <v>44940</v>
          </cell>
          <cell r="K2452" t="str">
            <v>AE CELISTICS CCI_KLEBER GRANDA_DANY IMBAQUINGO</v>
          </cell>
          <cell r="L2452" t="str">
            <v>AV AMAZONAS Y NACIONES UNIDAS CENTRO COMERCIAL INAQUITO LC 223 224</v>
          </cell>
          <cell r="M2452" t="str">
            <v>1792161037001</v>
          </cell>
          <cell r="N2452" t="str">
            <v>0992567346_094084829</v>
          </cell>
          <cell r="O2452" t="str">
            <v/>
          </cell>
          <cell r="P2452" t="str">
            <v>QUITO</v>
          </cell>
          <cell r="Q2452" t="str">
            <v>QUITO</v>
          </cell>
          <cell r="R2452" t="str">
            <v>PICHINCHA</v>
          </cell>
          <cell r="T2452" t="str">
            <v>TRAMACO</v>
          </cell>
          <cell r="U2452" t="str">
            <v>FLEXNETUIO_LOCAL</v>
          </cell>
          <cell r="V2452">
            <v>1</v>
          </cell>
          <cell r="W2452">
            <v>1</v>
          </cell>
          <cell r="X2452" t="str">
            <v>FLEXNET ECUADOR - MOVISTAR</v>
          </cell>
          <cell r="Y2452" t="str">
            <v>CALLE 28 DE JUNIO S/N Y GARCIA MORENO ENTRADA LLANO GRANDE</v>
          </cell>
        </row>
        <row r="2453">
          <cell r="A2453" t="str">
            <v>2023-00505</v>
          </cell>
          <cell r="B2453">
            <v>496365</v>
          </cell>
          <cell r="C2453" t="str">
            <v>2023-00505</v>
          </cell>
          <cell r="D2453" t="str">
            <v>MOVISTAR</v>
          </cell>
          <cell r="E2453" t="str">
            <v>DESPACHO</v>
          </cell>
          <cell r="F2453" t="str">
            <v>NORMAL</v>
          </cell>
          <cell r="G2453" t="str">
            <v>031080202300505</v>
          </cell>
          <cell r="H2453">
            <v>44939</v>
          </cell>
          <cell r="I2453" t="str">
            <v>ENTREGADO</v>
          </cell>
          <cell r="J2453">
            <v>44940</v>
          </cell>
          <cell r="K2453" t="str">
            <v>AGENTE AE CELISTICS EL RECREO QUITO_KLEBER GRANDA_DANY IMBAQUINGO</v>
          </cell>
          <cell r="L2453" t="str">
            <v xml:space="preserve">FRANQUICIA PEDRO VICENTE MALDONADO 510194 Y CALVAS CC RECREO OF P106 </v>
          </cell>
          <cell r="M2453" t="str">
            <v>1792161037001</v>
          </cell>
          <cell r="N2453" t="str">
            <v>0992567346_094084829</v>
          </cell>
          <cell r="O2453" t="str">
            <v/>
          </cell>
          <cell r="P2453" t="str">
            <v>QUITO</v>
          </cell>
          <cell r="Q2453" t="str">
            <v>QUITO</v>
          </cell>
          <cell r="R2453" t="str">
            <v>PICHINCHA</v>
          </cell>
          <cell r="T2453" t="str">
            <v>TRAMACO</v>
          </cell>
          <cell r="U2453" t="str">
            <v>FLEXNETUIO_LOCAL</v>
          </cell>
          <cell r="V2453">
            <v>1</v>
          </cell>
          <cell r="W2453">
            <v>1</v>
          </cell>
          <cell r="X2453" t="str">
            <v>FLEXNET ECUADOR - MOVISTAR</v>
          </cell>
          <cell r="Y2453" t="str">
            <v>CALLE 28 DE JUNIO S/N Y GARCIA MORENO ENTRADA LLANO GRANDE</v>
          </cell>
        </row>
        <row r="2454">
          <cell r="A2454" t="str">
            <v>2023-00506</v>
          </cell>
          <cell r="B2454">
            <v>496366</v>
          </cell>
          <cell r="C2454" t="str">
            <v>2023-00506</v>
          </cell>
          <cell r="D2454" t="str">
            <v>MOVISTAR</v>
          </cell>
          <cell r="E2454" t="str">
            <v>DESPACHO</v>
          </cell>
          <cell r="F2454" t="str">
            <v>NORMAL</v>
          </cell>
          <cell r="G2454" t="str">
            <v>031080202300506</v>
          </cell>
          <cell r="H2454">
            <v>44939</v>
          </cell>
          <cell r="I2454" t="str">
            <v>ENTREGADO</v>
          </cell>
          <cell r="J2454">
            <v>44942</v>
          </cell>
          <cell r="K2454" t="str">
            <v>CELISTICS CAVS DAS AMBATO CENTRO_KLEBER GRANDA_DANY IMBAQUINGO</v>
          </cell>
          <cell r="L2454" t="str">
            <v>CALLE SUCRE ENTRE CALLE MERA Y MARTINEZ N 750</v>
          </cell>
          <cell r="M2454" t="str">
            <v>1792161037001</v>
          </cell>
          <cell r="N2454" t="str">
            <v>0992567346_094084829</v>
          </cell>
          <cell r="O2454" t="str">
            <v/>
          </cell>
          <cell r="P2454" t="str">
            <v>AMBATO</v>
          </cell>
          <cell r="Q2454" t="str">
            <v>AMBATO</v>
          </cell>
          <cell r="R2454" t="str">
            <v>TUNGURAHUA</v>
          </cell>
          <cell r="S2454" t="str">
            <v>AMBATO</v>
          </cell>
          <cell r="T2454" t="str">
            <v>TRAMACO</v>
          </cell>
          <cell r="U2454" t="str">
            <v>FLEXNETUIO_PROVINCIA</v>
          </cell>
          <cell r="V2454">
            <v>1</v>
          </cell>
          <cell r="W2454">
            <v>1</v>
          </cell>
          <cell r="X2454" t="str">
            <v>FLEXNET ECUADOR - MOVISTAR</v>
          </cell>
          <cell r="Y2454" t="str">
            <v>CALLE 28 DE JUNIO S/N Y GARCIA MORENO ENTRADA LLANO GRANDE</v>
          </cell>
        </row>
        <row r="2455">
          <cell r="A2455" t="str">
            <v>2023-00507</v>
          </cell>
          <cell r="B2455">
            <v>496367</v>
          </cell>
          <cell r="C2455" t="str">
            <v>2023-00507</v>
          </cell>
          <cell r="D2455" t="str">
            <v>MOVISTAR</v>
          </cell>
          <cell r="E2455" t="str">
            <v>DESPACHO</v>
          </cell>
          <cell r="F2455" t="str">
            <v>NORMAL</v>
          </cell>
          <cell r="G2455" t="str">
            <v>031080202300507</v>
          </cell>
          <cell r="H2455">
            <v>44939</v>
          </cell>
          <cell r="I2455" t="str">
            <v>ENTREGADO</v>
          </cell>
          <cell r="J2455">
            <v>44940</v>
          </cell>
          <cell r="K2455" t="str">
            <v>AGENTE AE CELISTICS MALL DE LOS ANDES_KLEBER GRANDA_DANY IMBAQUINGO</v>
          </cell>
          <cell r="L2455" t="str">
            <v>Av. Atahualpa y Victor Hugo, Centro Comercial Mall de los Andes Local #120.</v>
          </cell>
          <cell r="M2455" t="str">
            <v>1792161037001</v>
          </cell>
          <cell r="N2455" t="str">
            <v>0992567346_094084829</v>
          </cell>
          <cell r="O2455" t="str">
            <v/>
          </cell>
          <cell r="P2455" t="str">
            <v>AMBATO</v>
          </cell>
          <cell r="Q2455" t="str">
            <v>AMBATO</v>
          </cell>
          <cell r="R2455" t="str">
            <v>TUNGURAHUA</v>
          </cell>
          <cell r="S2455" t="str">
            <v>AMBATO</v>
          </cell>
          <cell r="T2455" t="str">
            <v>TRAMACO</v>
          </cell>
          <cell r="U2455" t="str">
            <v>FLEXNETUIO_PROVINCIA</v>
          </cell>
          <cell r="V2455">
            <v>1</v>
          </cell>
          <cell r="W2455">
            <v>1</v>
          </cell>
          <cell r="X2455" t="str">
            <v>FLEXNET ECUADOR - MOVISTAR</v>
          </cell>
          <cell r="Y2455" t="str">
            <v>CALLE 28 DE JUNIO S/N Y GARCIA MORENO ENTRADA LLANO GRANDE</v>
          </cell>
        </row>
        <row r="2456">
          <cell r="A2456" t="str">
            <v>2023-00480</v>
          </cell>
          <cell r="B2456">
            <v>496340</v>
          </cell>
          <cell r="C2456" t="str">
            <v>2023-00480</v>
          </cell>
          <cell r="D2456" t="str">
            <v>MOVISTAR</v>
          </cell>
          <cell r="E2456" t="str">
            <v>DESPACHO</v>
          </cell>
          <cell r="F2456" t="str">
            <v>NORMAL</v>
          </cell>
          <cell r="G2456" t="str">
            <v>FT79881</v>
          </cell>
          <cell r="H2456">
            <v>44939</v>
          </cell>
          <cell r="I2456" t="str">
            <v>ENTREGADO</v>
          </cell>
          <cell r="J2456">
            <v>44942</v>
          </cell>
          <cell r="K2456" t="str">
            <v>BOPACORP S.A._JOSE MARIO BOHORQUEZ LEON</v>
          </cell>
          <cell r="L2456" t="str">
            <v>URDESA CENTRAL, CALLE PRIMERA 107 Y BALSAMOS. ED. INVERNADERO COWORKING ESQUINERO CON TECHITO AZUL</v>
          </cell>
          <cell r="M2456" t="str">
            <v>0993203912001</v>
          </cell>
          <cell r="N2456" t="str">
            <v>998507657</v>
          </cell>
          <cell r="O2456" t="str">
            <v/>
          </cell>
          <cell r="P2456" t="str">
            <v>GUAYAQUIL</v>
          </cell>
          <cell r="Q2456" t="str">
            <v>GUAYAQUIL</v>
          </cell>
          <cell r="R2456" t="str">
            <v>GUAYAS</v>
          </cell>
          <cell r="T2456" t="str">
            <v>ITSACOURIER</v>
          </cell>
          <cell r="U2456" t="str">
            <v>FLEXNETUIO_GYE</v>
          </cell>
          <cell r="V2456">
            <v>1</v>
          </cell>
          <cell r="W2456">
            <v>1</v>
          </cell>
          <cell r="X2456" t="str">
            <v>FLEXNET ECUADOR - MOVISTAR</v>
          </cell>
          <cell r="Y2456" t="str">
            <v>CALLE 28 DE JUNIO S/N Y GARCIA MORENO ENTRADA LLANO GRANDE</v>
          </cell>
        </row>
        <row r="2457">
          <cell r="A2457" t="str">
            <v>2023-00481</v>
          </cell>
          <cell r="B2457">
            <v>496341</v>
          </cell>
          <cell r="C2457" t="str">
            <v>2023-00481</v>
          </cell>
          <cell r="D2457" t="str">
            <v>MOVISTAR</v>
          </cell>
          <cell r="E2457" t="str">
            <v>DESPACHO</v>
          </cell>
          <cell r="F2457" t="str">
            <v>NORMAL</v>
          </cell>
          <cell r="G2457" t="str">
            <v>031080202300481</v>
          </cell>
          <cell r="H2457">
            <v>44939</v>
          </cell>
          <cell r="I2457" t="str">
            <v>ENTREGADO</v>
          </cell>
          <cell r="J2457">
            <v>44942</v>
          </cell>
          <cell r="K2457" t="str">
            <v>CAVS SAN MARINO_CARLOS FRANCO_ERIKA GOMEZ_IAN RIVERA</v>
          </cell>
          <cell r="L2457" t="str">
            <v>AV FRANCISCO DE ORELLANA SN Y AV PLAZA DANIN</v>
          </cell>
          <cell r="M2457" t="str">
            <v>0</v>
          </cell>
          <cell r="N2457" t="str">
            <v>0925614026_0918395781_0920349156</v>
          </cell>
          <cell r="O2457" t="str">
            <v/>
          </cell>
          <cell r="P2457" t="str">
            <v>GUAYAQUIL</v>
          </cell>
          <cell r="Q2457" t="str">
            <v>GUAYAQUIL</v>
          </cell>
          <cell r="R2457" t="str">
            <v>GUAYAS</v>
          </cell>
          <cell r="T2457" t="str">
            <v>TRAMACO</v>
          </cell>
          <cell r="U2457" t="str">
            <v>FLEXNETUIO_GYE</v>
          </cell>
          <cell r="V2457">
            <v>1</v>
          </cell>
          <cell r="W2457">
            <v>1</v>
          </cell>
          <cell r="X2457" t="str">
            <v>FLEXNET ECUADOR - MOVISTAR</v>
          </cell>
          <cell r="Y2457" t="str">
            <v>CALLE 28 DE JUNIO S/N Y GARCIA MORENO ENTRADA LLANO GRANDE</v>
          </cell>
        </row>
        <row r="2458">
          <cell r="A2458" t="str">
            <v>2023-00482</v>
          </cell>
          <cell r="B2458">
            <v>496342</v>
          </cell>
          <cell r="C2458" t="str">
            <v>2023-00482</v>
          </cell>
          <cell r="D2458" t="str">
            <v>MOVISTAR</v>
          </cell>
          <cell r="E2458" t="str">
            <v>DESPACHO</v>
          </cell>
          <cell r="F2458" t="str">
            <v>NORMAL</v>
          </cell>
          <cell r="G2458" t="str">
            <v>031080202300482</v>
          </cell>
          <cell r="H2458">
            <v>44939</v>
          </cell>
          <cell r="I2458" t="str">
            <v>ENTREGADO</v>
          </cell>
          <cell r="J2458">
            <v>44940</v>
          </cell>
          <cell r="K2458" t="str">
            <v>CAVS QUICENTRO_KLEVER ANDRES REA BARRERA_ESTEBAN ALEJANDRO JIMENEZ ORTIZ</v>
          </cell>
          <cell r="L2458" t="str">
            <v>AV 6 DE DICIEMBRE NOP104 Y NACIONES UNIDAS CQUICENTRO SHOPPING PLANTA ALTA LOCAL 9</v>
          </cell>
          <cell r="M2458" t="str">
            <v>0</v>
          </cell>
          <cell r="N2458" t="str">
            <v>0979219715 - 0983013833</v>
          </cell>
          <cell r="O2458" t="str">
            <v/>
          </cell>
          <cell r="P2458" t="str">
            <v>QUITO</v>
          </cell>
          <cell r="Q2458" t="str">
            <v>QUITO</v>
          </cell>
          <cell r="R2458" t="str">
            <v>PICHINCHA</v>
          </cell>
          <cell r="T2458" t="str">
            <v>TRAMACO</v>
          </cell>
          <cell r="U2458" t="str">
            <v>FLEXNETUIO_LOCAL</v>
          </cell>
          <cell r="V2458">
            <v>1</v>
          </cell>
          <cell r="W2458">
            <v>1</v>
          </cell>
          <cell r="X2458" t="str">
            <v>FLEXNET ECUADOR - MOVISTAR</v>
          </cell>
          <cell r="Y2458" t="str">
            <v>CALLE 28 DE JUNIO S/N Y GARCIA MORENO ENTRADA LLANO GRANDE</v>
          </cell>
        </row>
        <row r="2459">
          <cell r="A2459" t="str">
            <v>BREDEV_000008</v>
          </cell>
          <cell r="B2459">
            <v>496339</v>
          </cell>
          <cell r="C2459" t="str">
            <v>BREDEV_000008</v>
          </cell>
          <cell r="D2459" t="str">
            <v>CONECEL_DOCUMENTOS</v>
          </cell>
          <cell r="E2459" t="str">
            <v>DESPACHO</v>
          </cell>
          <cell r="G2459" t="str">
            <v>FT79910</v>
          </cell>
          <cell r="H2459">
            <v>44939</v>
          </cell>
          <cell r="I2459" t="str">
            <v>ENTREGADO</v>
          </cell>
          <cell r="J2459">
            <v>44942</v>
          </cell>
          <cell r="K2459" t="str">
            <v>LOURDES QUINTERO (BREDLYNG)</v>
          </cell>
          <cell r="L2459" t="str">
            <v>OFC BRELDYNG CALLE 7MO PASAJE 37ª Y V. EMILIO ROMERO, BODEGAS DE FERRETERIA ESPINOZA, BODEGA #8 (EXACTAMENTE QUEDA EN LA JUAN TANCA MARENGO KM. 4.5 PASANDO LA COCA COLA</v>
          </cell>
          <cell r="P2459" t="str">
            <v>GUAYAQUIL</v>
          </cell>
          <cell r="Q2459" t="str">
            <v>GUAYAQUIL</v>
          </cell>
          <cell r="R2459" t="str">
            <v>GUAYAS</v>
          </cell>
          <cell r="T2459" t="str">
            <v>CARGO UNION</v>
          </cell>
          <cell r="U2459" t="str">
            <v>FLEXNETUIO_GYE</v>
          </cell>
          <cell r="V2459">
            <v>1</v>
          </cell>
          <cell r="X2459" t="str">
            <v>FLEXNET</v>
          </cell>
        </row>
        <row r="2460">
          <cell r="A2460" t="str">
            <v>CLDEV_GYESIM0073</v>
          </cell>
          <cell r="B2460">
            <v>496338</v>
          </cell>
          <cell r="C2460" t="str">
            <v>CLDEV_GYESIM0073</v>
          </cell>
          <cell r="D2460" t="str">
            <v>CONECEL_DOCUMENTOS</v>
          </cell>
          <cell r="E2460" t="str">
            <v>DESPACHO</v>
          </cell>
          <cell r="F2460" t="str">
            <v>NORMAL</v>
          </cell>
          <cell r="G2460" t="str">
            <v>TF79660</v>
          </cell>
          <cell r="H2460">
            <v>44939</v>
          </cell>
          <cell r="I2460" t="str">
            <v>ENTREGADO</v>
          </cell>
          <cell r="J2460">
            <v>44939</v>
          </cell>
          <cell r="K2460" t="str">
            <v>ANA AGUIRRE / MARIA SUNTAXI - PATRICIA</v>
          </cell>
          <cell r="L2460" t="str">
            <v>CIUDADELA SANTA LEONOR MZ 6 SOLAR 17</v>
          </cell>
          <cell r="P2460" t="str">
            <v>GUAYAQUIL</v>
          </cell>
          <cell r="Q2460" t="str">
            <v>GUAYAQUIL</v>
          </cell>
          <cell r="R2460" t="str">
            <v>GUAYAS</v>
          </cell>
          <cell r="T2460" t="str">
            <v>ITSACOURIER</v>
          </cell>
          <cell r="U2460" t="str">
            <v>FLEXNETUIO_GYE</v>
          </cell>
          <cell r="V2460">
            <v>1</v>
          </cell>
          <cell r="X2460" t="str">
            <v>FLEXNET DEL ECUADOR</v>
          </cell>
          <cell r="Y2460" t="str">
            <v>KM 8 1/2 VIA A DAULE</v>
          </cell>
        </row>
        <row r="2461">
          <cell r="A2461" t="str">
            <v>53263</v>
          </cell>
          <cell r="B2461">
            <v>496332</v>
          </cell>
          <cell r="C2461" t="str">
            <v>53263</v>
          </cell>
          <cell r="D2461" t="str">
            <v>DEGSO</v>
          </cell>
          <cell r="E2461" t="str">
            <v>DESPACHO</v>
          </cell>
          <cell r="F2461" t="str">
            <v>NORMAL</v>
          </cell>
          <cell r="G2461" t="str">
            <v>FT79810</v>
          </cell>
          <cell r="H2461">
            <v>44939</v>
          </cell>
          <cell r="I2461" t="str">
            <v>ENTREGADO</v>
          </cell>
          <cell r="J2461">
            <v>44942</v>
          </cell>
          <cell r="K2461" t="str">
            <v>DEKORANDO CIA LTDA</v>
          </cell>
          <cell r="L2461" t="str">
            <v>DIRECCION: SANGOLQUI - AV MARIANA DE JESUS Y AV EL INCA - ATENCION ARTURO ESPINOZA -  TELEFONO. 2081363.</v>
          </cell>
          <cell r="M2461" t="str">
            <v>1.79181E+12</v>
          </cell>
          <cell r="N2461" t="str">
            <v>99-832-0225</v>
          </cell>
          <cell r="O2461" t="str">
            <v>99-832-0225</v>
          </cell>
          <cell r="P2461" t="str">
            <v>171101</v>
          </cell>
          <cell r="Q2461" t="str">
            <v>RUMIÑAHUI</v>
          </cell>
          <cell r="R2461" t="str">
            <v>PICHINCHA</v>
          </cell>
          <cell r="S2461" t="str">
            <v>SANGOLQUI</v>
          </cell>
          <cell r="T2461" t="str">
            <v>FLEXTRANS UIO</v>
          </cell>
          <cell r="U2461" t="str">
            <v>FLEXNETUIO_LOCAL</v>
          </cell>
          <cell r="V2461">
            <v>1</v>
          </cell>
          <cell r="W2461">
            <v>3.4</v>
          </cell>
          <cell r="X2461" t="str">
            <v>FLEXNET</v>
          </cell>
          <cell r="Y2461" t="str">
            <v>FLEX NET CALLE 28 DE JUNIO S/N Y GARCIA MORENO ENTRADA LLANO GRANDE</v>
          </cell>
        </row>
        <row r="2462">
          <cell r="A2462" t="str">
            <v>53332</v>
          </cell>
          <cell r="B2462">
            <v>496333</v>
          </cell>
          <cell r="C2462" t="str">
            <v>53332</v>
          </cell>
          <cell r="D2462" t="str">
            <v>DEGSO</v>
          </cell>
          <cell r="E2462" t="str">
            <v>DESPACHO</v>
          </cell>
          <cell r="F2462" t="str">
            <v>NORMAL</v>
          </cell>
          <cell r="G2462" t="str">
            <v>FT79811</v>
          </cell>
          <cell r="H2462">
            <v>44939</v>
          </cell>
          <cell r="I2462" t="str">
            <v>ENTREGADO</v>
          </cell>
          <cell r="J2462">
            <v>44943</v>
          </cell>
          <cell r="K2462" t="str">
            <v>INEXA INDUSTRIA EXTRACTORA C.A</v>
          </cell>
          <cell r="L2462" t="str">
            <v>DIRECCION:GUAPULO - LA TOLITA N26-210 Y AV LOS CONQUISTADORES - TELF 2220410 - ATENCION SR MARCO SEVILLANO</v>
          </cell>
          <cell r="M2462" t="str">
            <v>1.79002E+12</v>
          </cell>
          <cell r="N2462" t="str">
            <v>99-832-0225</v>
          </cell>
          <cell r="O2462" t="str">
            <v>99-832-0225</v>
          </cell>
          <cell r="P2462" t="str">
            <v>170301</v>
          </cell>
          <cell r="Q2462" t="str">
            <v>QUITO</v>
          </cell>
          <cell r="R2462" t="str">
            <v>PICHINCHA</v>
          </cell>
          <cell r="S2462" t="str">
            <v>QUITO</v>
          </cell>
          <cell r="T2462" t="str">
            <v>FLEXTRANS UIO</v>
          </cell>
          <cell r="U2462" t="str">
            <v>FLEXNETUIO_LOCAL</v>
          </cell>
          <cell r="V2462">
            <v>2</v>
          </cell>
          <cell r="W2462">
            <v>14.7</v>
          </cell>
          <cell r="X2462" t="str">
            <v>FLEXNET</v>
          </cell>
          <cell r="Y2462" t="str">
            <v>FLEX NET CALLE 28 DE JUNIO S/N Y GARCIA MORENO ENTRADA LLANO GRANDE</v>
          </cell>
        </row>
        <row r="2463">
          <cell r="A2463" t="str">
            <v>53333</v>
          </cell>
          <cell r="B2463">
            <v>496334</v>
          </cell>
          <cell r="C2463" t="str">
            <v>53333</v>
          </cell>
          <cell r="D2463" t="str">
            <v>DEGSO</v>
          </cell>
          <cell r="E2463" t="str">
            <v>DESPACHO</v>
          </cell>
          <cell r="F2463" t="str">
            <v>NORMAL</v>
          </cell>
          <cell r="G2463" t="str">
            <v>FT79812</v>
          </cell>
          <cell r="H2463">
            <v>44939</v>
          </cell>
          <cell r="I2463" t="str">
            <v>ENTREGADO</v>
          </cell>
          <cell r="J2463">
            <v>44943</v>
          </cell>
          <cell r="K2463" t="str">
            <v>CATERING LAS PENAS CATERINGLASPENAS CIA.LTDA</v>
          </cell>
          <cell r="L2463" t="str">
            <v>ENVIAR POR TRANSPORTES LOJA A YANTZATZA - ATENCION EVA JIMENEZ - CEL 098 612 9992</v>
          </cell>
          <cell r="M2463" t="str">
            <v>#N/A</v>
          </cell>
          <cell r="N2463" t="str">
            <v>99-832-0225</v>
          </cell>
          <cell r="O2463" t="str">
            <v>99-832-0225</v>
          </cell>
          <cell r="P2463" t="str">
            <v>170301</v>
          </cell>
          <cell r="Q2463" t="str">
            <v>QUITO</v>
          </cell>
          <cell r="R2463" t="str">
            <v>PICHINCHA</v>
          </cell>
          <cell r="S2463" t="str">
            <v>QUITO</v>
          </cell>
          <cell r="T2463" t="str">
            <v>FLEXTRANS UIO</v>
          </cell>
          <cell r="U2463" t="str">
            <v>FLEXNETUIO_LOCAL</v>
          </cell>
          <cell r="V2463">
            <v>1</v>
          </cell>
          <cell r="W2463">
            <v>3.7</v>
          </cell>
          <cell r="X2463" t="str">
            <v>FLEXNET</v>
          </cell>
          <cell r="Y2463" t="str">
            <v>FLEX NET CALLE 28 DE JUNIO S/N Y GARCIA MORENO ENTRADA LLANO GRANDE</v>
          </cell>
        </row>
        <row r="2464">
          <cell r="A2464" t="str">
            <v>53334</v>
          </cell>
          <cell r="B2464">
            <v>496335</v>
          </cell>
          <cell r="C2464" t="str">
            <v>53334</v>
          </cell>
          <cell r="D2464" t="str">
            <v>DEGSO</v>
          </cell>
          <cell r="E2464" t="str">
            <v>DESPACHO</v>
          </cell>
          <cell r="F2464" t="str">
            <v>NORMAL</v>
          </cell>
          <cell r="G2464" t="str">
            <v>FT79813</v>
          </cell>
          <cell r="H2464">
            <v>44939</v>
          </cell>
          <cell r="I2464" t="str">
            <v>ENTREGADO</v>
          </cell>
          <cell r="J2464">
            <v>44942</v>
          </cell>
          <cell r="K2464" t="str">
            <v>ZATOTEK S.A</v>
          </cell>
          <cell r="L2464" t="str">
            <v>DIRECCION:PANAMERICANA NORTE KM 7 1/2 OE1-51 Y JOAQUIN MANCHENO</v>
          </cell>
          <cell r="M2464" t="str">
            <v>1.79245E+12</v>
          </cell>
          <cell r="N2464" t="str">
            <v>99-832-0225</v>
          </cell>
          <cell r="O2464" t="str">
            <v>99-832-0225</v>
          </cell>
          <cell r="P2464" t="str">
            <v>170301</v>
          </cell>
          <cell r="Q2464" t="str">
            <v>QUITO</v>
          </cell>
          <cell r="R2464" t="str">
            <v>PICHINCHA</v>
          </cell>
          <cell r="S2464" t="str">
            <v>QUITO</v>
          </cell>
          <cell r="T2464" t="str">
            <v>FLEXTRANS UIO</v>
          </cell>
          <cell r="U2464" t="str">
            <v>FLEXNETUIO_LOCAL</v>
          </cell>
          <cell r="V2464">
            <v>1</v>
          </cell>
          <cell r="W2464">
            <v>6.7</v>
          </cell>
          <cell r="X2464" t="str">
            <v>FLEXNET</v>
          </cell>
          <cell r="Y2464" t="str">
            <v>FLEX NET CALLE 28 DE JUNIO S/N Y GARCIA MORENO ENTRADA LLANO GRANDE</v>
          </cell>
        </row>
        <row r="2465">
          <cell r="A2465" t="str">
            <v>4831877</v>
          </cell>
          <cell r="B2465">
            <v>496327</v>
          </cell>
          <cell r="C2465" t="str">
            <v>4831877</v>
          </cell>
          <cell r="D2465" t="str">
            <v>MDELIVERY</v>
          </cell>
          <cell r="E2465" t="str">
            <v>DESPACHO</v>
          </cell>
          <cell r="F2465" t="str">
            <v>NORMAL</v>
          </cell>
          <cell r="G2465" t="str">
            <v>FT79671</v>
          </cell>
          <cell r="H2465">
            <v>44939</v>
          </cell>
          <cell r="I2465" t="str">
            <v>ENTREGADO</v>
          </cell>
          <cell r="J2465">
            <v>44942</v>
          </cell>
          <cell r="K2465" t="str">
            <v>MARTINEZ DELGADO VICTOR ULBIO</v>
          </cell>
          <cell r="L2465" t="str">
            <v>TABABELA AV CONECTOR ALPACHACA SN VIA RUTA COLLAS</v>
          </cell>
          <cell r="M2465" t="str">
            <v>0803496488</v>
          </cell>
          <cell r="N2465" t="str">
            <v>0939250259</v>
          </cell>
          <cell r="O2465" t="str">
            <v>0939250259</v>
          </cell>
          <cell r="P2465" t="str">
            <v>170907</v>
          </cell>
          <cell r="Q2465" t="str">
            <v>QUITO</v>
          </cell>
          <cell r="R2465" t="str">
            <v>PICHINCHA</v>
          </cell>
          <cell r="S2465" t="str">
            <v>TABABELA</v>
          </cell>
          <cell r="T2465" t="str">
            <v>FLEXTRANS UIO</v>
          </cell>
          <cell r="U2465" t="str">
            <v>FLEXNETUIO_LOCAL</v>
          </cell>
          <cell r="V2465">
            <v>1</v>
          </cell>
          <cell r="W2465">
            <v>1</v>
          </cell>
          <cell r="X2465" t="str">
            <v>FLEXNET ECUADOR - MDELIVERY</v>
          </cell>
          <cell r="Y2465" t="str">
            <v>CALLE 28 DE JUNIO S/N Y GARCIA MORENO ENTRADA LLANO GRANDE</v>
          </cell>
        </row>
        <row r="2466">
          <cell r="A2466" t="str">
            <v>4832052</v>
          </cell>
          <cell r="B2466">
            <v>496328</v>
          </cell>
          <cell r="C2466" t="str">
            <v>4832052</v>
          </cell>
          <cell r="D2466" t="str">
            <v>MDELIVERY</v>
          </cell>
          <cell r="E2466" t="str">
            <v>DESPACHO</v>
          </cell>
          <cell r="F2466" t="str">
            <v>NORMAL</v>
          </cell>
          <cell r="G2466" t="str">
            <v>FT79680</v>
          </cell>
          <cell r="H2466">
            <v>44939</v>
          </cell>
          <cell r="I2466" t="str">
            <v>ENTREGADO</v>
          </cell>
          <cell r="J2466">
            <v>44942</v>
          </cell>
          <cell r="K2466" t="str">
            <v>ERIKA TATIANA AMOROCHO LOPEZ</v>
          </cell>
          <cell r="L2466" t="str">
            <v>SAN JUAN AV UNIVERSITARIA OE6 70 CALLE SANTA ROSA</v>
          </cell>
          <cell r="M2466" t="str">
            <v>1761275740</v>
          </cell>
          <cell r="N2466" t="str">
            <v>0962865676</v>
          </cell>
          <cell r="O2466" t="str">
            <v>0962865676</v>
          </cell>
          <cell r="P2466" t="str">
            <v>170521</v>
          </cell>
          <cell r="Q2466" t="str">
            <v>QUITO</v>
          </cell>
          <cell r="R2466" t="str">
            <v>PICHINCHA</v>
          </cell>
          <cell r="S2466" t="str">
            <v>QUITO</v>
          </cell>
          <cell r="T2466" t="str">
            <v>FLEXTRANS UIO</v>
          </cell>
          <cell r="U2466" t="str">
            <v>FLEXNETUIO_LOCAL</v>
          </cell>
          <cell r="V2466">
            <v>1</v>
          </cell>
          <cell r="W2466">
            <v>1</v>
          </cell>
          <cell r="X2466" t="str">
            <v>FLEXNET ECUADOR - MDELIVERY</v>
          </cell>
          <cell r="Y2466" t="str">
            <v>CALLE 28 DE JUNIO S/N Y GARCIA MORENO ENTRADA LLANO GRANDE</v>
          </cell>
        </row>
        <row r="2467">
          <cell r="A2467" t="str">
            <v>4820134</v>
          </cell>
          <cell r="B2467">
            <v>496329</v>
          </cell>
          <cell r="C2467" t="str">
            <v>4820134</v>
          </cell>
          <cell r="D2467" t="str">
            <v>MDELIVERY</v>
          </cell>
          <cell r="E2467" t="str">
            <v>DESPACHO</v>
          </cell>
          <cell r="F2467" t="str">
            <v>NORMAL</v>
          </cell>
          <cell r="G2467" t="str">
            <v>FT79694</v>
          </cell>
          <cell r="H2467">
            <v>44939</v>
          </cell>
          <cell r="I2467" t="str">
            <v>ENTREGADO</v>
          </cell>
          <cell r="J2467">
            <v>44942</v>
          </cell>
          <cell r="K2467" t="str">
            <v>FERNANDEZ ZUNIGA FERNANDA GUADALUPE</v>
          </cell>
          <cell r="L2467" t="str">
            <v>URDANETA CALLE LIZARDO GARCIA  1215  Y HUANCAVILCA</v>
          </cell>
          <cell r="M2467" t="str">
            <v>0301347878</v>
          </cell>
          <cell r="N2467" t="str">
            <v>0993819439</v>
          </cell>
          <cell r="O2467" t="str">
            <v>0993819439</v>
          </cell>
          <cell r="P2467" t="str">
            <v>090302</v>
          </cell>
          <cell r="Q2467" t="str">
            <v>GUAYAQUIL</v>
          </cell>
          <cell r="R2467" t="str">
            <v>GUAYAS</v>
          </cell>
          <cell r="S2467" t="str">
            <v>GUAYAQUIL</v>
          </cell>
          <cell r="T2467" t="str">
            <v>ITSACOURIER</v>
          </cell>
          <cell r="U2467" t="str">
            <v>FLEXNETUIO_GYE</v>
          </cell>
          <cell r="V2467">
            <v>1</v>
          </cell>
          <cell r="W2467">
            <v>1</v>
          </cell>
          <cell r="X2467" t="str">
            <v>FLEXNET ECUADOR - MDELIVERY</v>
          </cell>
          <cell r="Y2467" t="str">
            <v>CALLE 28 DE JUNIO S/N Y GARCIA MORENO ENTRADA LLANO GRANDE</v>
          </cell>
        </row>
        <row r="2468">
          <cell r="A2468" t="str">
            <v>4831799</v>
          </cell>
          <cell r="B2468">
            <v>496330</v>
          </cell>
          <cell r="C2468" t="str">
            <v>4831799</v>
          </cell>
          <cell r="D2468" t="str">
            <v>MDELIVERY</v>
          </cell>
          <cell r="E2468" t="str">
            <v>DESPACHO</v>
          </cell>
          <cell r="F2468" t="str">
            <v>NORMAL</v>
          </cell>
          <cell r="G2468" t="str">
            <v>FT79692</v>
          </cell>
          <cell r="H2468">
            <v>44939</v>
          </cell>
          <cell r="I2468" t="str">
            <v>ENTREGADO</v>
          </cell>
          <cell r="J2468">
            <v>44942</v>
          </cell>
          <cell r="K2468" t="str">
            <v>CHENCHE AVILA CARMEN NURY</v>
          </cell>
          <cell r="L2468" t="str">
            <v>FEBRES CORDERO CALLE 18  SN CALLE COLON</v>
          </cell>
          <cell r="M2468" t="str">
            <v>0804185775</v>
          </cell>
          <cell r="N2468" t="str">
            <v>0983484224</v>
          </cell>
          <cell r="O2468" t="str">
            <v>0983484224</v>
          </cell>
          <cell r="P2468" t="str">
            <v>090402</v>
          </cell>
          <cell r="Q2468" t="str">
            <v>GUAYAQUIL</v>
          </cell>
          <cell r="R2468" t="str">
            <v>GUAYAS</v>
          </cell>
          <cell r="S2468" t="str">
            <v>GUAYAQUIL</v>
          </cell>
          <cell r="T2468" t="str">
            <v>ITSACOURIER</v>
          </cell>
          <cell r="U2468" t="str">
            <v>FLEXNETUIO_GYE</v>
          </cell>
          <cell r="V2468">
            <v>1</v>
          </cell>
          <cell r="W2468">
            <v>1</v>
          </cell>
          <cell r="X2468" t="str">
            <v>FLEXNET ECUADOR - MDELIVERY</v>
          </cell>
          <cell r="Y2468" t="str">
            <v>CALLE 28 DE JUNIO S/N Y GARCIA MORENO ENTRADA LLANO GRANDE</v>
          </cell>
        </row>
        <row r="2469">
          <cell r="A2469" t="str">
            <v>4832335</v>
          </cell>
          <cell r="B2469">
            <v>496331</v>
          </cell>
          <cell r="C2469" t="str">
            <v>4832335</v>
          </cell>
          <cell r="D2469" t="str">
            <v>MDELIVERY</v>
          </cell>
          <cell r="E2469" t="str">
            <v>DESPACHO</v>
          </cell>
          <cell r="F2469" t="str">
            <v>NORMAL</v>
          </cell>
          <cell r="G2469" t="str">
            <v>FT79691</v>
          </cell>
          <cell r="H2469">
            <v>44939</v>
          </cell>
          <cell r="I2469" t="str">
            <v>ENTREGADO</v>
          </cell>
          <cell r="J2469">
            <v>44942</v>
          </cell>
          <cell r="K2469" t="str">
            <v>Victor Alberto Murillo Intriago</v>
          </cell>
          <cell r="L2469" t="str">
            <v>BOLIVAR SAGRARIO CALLE PICHINCHA  SN Y AGUIRRE</v>
          </cell>
          <cell r="M2469" t="str">
            <v>0916584659</v>
          </cell>
          <cell r="N2469" t="str">
            <v>0983380411</v>
          </cell>
          <cell r="O2469" t="str">
            <v>0983380411</v>
          </cell>
          <cell r="P2469" t="str">
            <v>090307</v>
          </cell>
          <cell r="Q2469" t="str">
            <v>GUAYAQUIL</v>
          </cell>
          <cell r="R2469" t="str">
            <v>GUAYAS</v>
          </cell>
          <cell r="S2469" t="str">
            <v>GUAYAQUIL</v>
          </cell>
          <cell r="T2469" t="str">
            <v>ITSACOURIER</v>
          </cell>
          <cell r="U2469" t="str">
            <v>FLEXNETUIO_GYE</v>
          </cell>
          <cell r="V2469">
            <v>1</v>
          </cell>
          <cell r="W2469">
            <v>1</v>
          </cell>
          <cell r="X2469" t="str">
            <v>FLEXNET ECUADOR - MDELIVERY</v>
          </cell>
          <cell r="Y2469" t="str">
            <v>CALLE 28 DE JUNIO S/N Y GARCIA MORENO ENTRADA LLANO GRANDE</v>
          </cell>
        </row>
        <row r="2470">
          <cell r="A2470" t="str">
            <v>4829745</v>
          </cell>
          <cell r="B2470">
            <v>496286</v>
          </cell>
          <cell r="C2470" t="str">
            <v>4829745</v>
          </cell>
          <cell r="D2470" t="str">
            <v>MDELIVERY</v>
          </cell>
          <cell r="E2470" t="str">
            <v>DESPACHO</v>
          </cell>
          <cell r="F2470" t="str">
            <v>NORMAL</v>
          </cell>
          <cell r="G2470" t="str">
            <v>031080004829745</v>
          </cell>
          <cell r="H2470">
            <v>44939</v>
          </cell>
          <cell r="I2470" t="str">
            <v>ENTREGADO</v>
          </cell>
          <cell r="J2470">
            <v>44942</v>
          </cell>
          <cell r="K2470" t="str">
            <v>Diego Yagual</v>
          </cell>
          <cell r="L2470" t="str">
            <v>MILAGRO AV MARISCAL SUCRE  SN CALLE SAMBORONDON</v>
          </cell>
          <cell r="M2470" t="str">
            <v>0503169088</v>
          </cell>
          <cell r="N2470" t="str">
            <v>0960794430</v>
          </cell>
          <cell r="O2470" t="str">
            <v/>
          </cell>
          <cell r="P2470" t="str">
            <v>091703</v>
          </cell>
          <cell r="Q2470" t="str">
            <v>MILAGRO</v>
          </cell>
          <cell r="R2470" t="str">
            <v>GUAYAS</v>
          </cell>
          <cell r="S2470" t="str">
            <v>MILAGRO</v>
          </cell>
          <cell r="T2470" t="str">
            <v>TRAMACO</v>
          </cell>
          <cell r="U2470" t="str">
            <v>FLEXNETUIO_PROVINCIA</v>
          </cell>
          <cell r="V2470">
            <v>1</v>
          </cell>
          <cell r="W2470">
            <v>1</v>
          </cell>
          <cell r="X2470" t="str">
            <v>FLEXNET ECUADOR - MDELIVERY</v>
          </cell>
          <cell r="Y2470" t="str">
            <v>CALLE 28 DE JUNIO S/N Y GARCIA MORENO ENTRADA LLANO GRANDE</v>
          </cell>
        </row>
        <row r="2471">
          <cell r="A2471" t="str">
            <v>4829877</v>
          </cell>
          <cell r="B2471">
            <v>496287</v>
          </cell>
          <cell r="C2471" t="str">
            <v>4829877</v>
          </cell>
          <cell r="D2471" t="str">
            <v>MDELIVERY</v>
          </cell>
          <cell r="E2471" t="str">
            <v>DESPACHO</v>
          </cell>
          <cell r="F2471" t="str">
            <v>NORMAL</v>
          </cell>
          <cell r="G2471" t="str">
            <v>031080004829877</v>
          </cell>
          <cell r="H2471">
            <v>44939</v>
          </cell>
          <cell r="I2471" t="str">
            <v>ENTREGADO</v>
          </cell>
          <cell r="J2471">
            <v>44942</v>
          </cell>
          <cell r="K2471" t="str">
            <v>BRIONES VELIZ NAYERLY ANAHI</v>
          </cell>
          <cell r="L2471" t="str">
            <v>MANTA  AV DE LA CULTURA  SN</v>
          </cell>
          <cell r="M2471" t="str">
            <v>1351189301</v>
          </cell>
          <cell r="N2471" t="str">
            <v>0999537920</v>
          </cell>
          <cell r="O2471" t="str">
            <v>0999537920</v>
          </cell>
          <cell r="P2471" t="str">
            <v>130207</v>
          </cell>
          <cell r="Q2471" t="str">
            <v>MANTA</v>
          </cell>
          <cell r="R2471" t="str">
            <v>MANABI</v>
          </cell>
          <cell r="S2471" t="str">
            <v>MANTA</v>
          </cell>
          <cell r="T2471" t="str">
            <v>TRAMACO</v>
          </cell>
          <cell r="U2471" t="str">
            <v>FLEXNETUIO_PROVINCIA</v>
          </cell>
          <cell r="V2471">
            <v>1</v>
          </cell>
          <cell r="W2471">
            <v>1</v>
          </cell>
          <cell r="X2471" t="str">
            <v>FLEXNET ECUADOR - MDELIVERY</v>
          </cell>
          <cell r="Y2471" t="str">
            <v>CALLE 28 DE JUNIO S/N Y GARCIA MORENO ENTRADA LLANO GRANDE</v>
          </cell>
        </row>
        <row r="2472">
          <cell r="A2472" t="str">
            <v>4829916</v>
          </cell>
          <cell r="B2472">
            <v>496288</v>
          </cell>
          <cell r="C2472" t="str">
            <v>4829916</v>
          </cell>
          <cell r="D2472" t="str">
            <v>MDELIVERY</v>
          </cell>
          <cell r="E2472" t="str">
            <v>DESPACHO</v>
          </cell>
          <cell r="F2472" t="str">
            <v>NORMAL</v>
          </cell>
          <cell r="G2472" t="str">
            <v>031080004829916</v>
          </cell>
          <cell r="H2472">
            <v>44939</v>
          </cell>
          <cell r="I2472" t="str">
            <v>ENTREGADO</v>
          </cell>
          <cell r="J2472">
            <v>44944</v>
          </cell>
          <cell r="K2472" t="str">
            <v>FELIX JOSE CERDA TAPUY</v>
          </cell>
          <cell r="L2472" t="str">
            <v>SANTA CECILIA AV QUITO  SN  Y CALLE EL ORO</v>
          </cell>
          <cell r="M2472" t="str">
            <v>2100641725</v>
          </cell>
          <cell r="N2472" t="str">
            <v>0969033272</v>
          </cell>
          <cell r="O2472" t="str">
            <v>0969033272</v>
          </cell>
          <cell r="P2472" t="str">
            <v>210201</v>
          </cell>
          <cell r="Q2472" t="str">
            <v>LAGO AGRIO</v>
          </cell>
          <cell r="R2472" t="str">
            <v>SUCUMBIOS</v>
          </cell>
          <cell r="S2472" t="str">
            <v>NUEVA LOJA - DIEZ DE AGOSTO</v>
          </cell>
          <cell r="T2472" t="str">
            <v>TRAMACO</v>
          </cell>
          <cell r="U2472" t="str">
            <v>FLEXNETUIO_PROVINCIA</v>
          </cell>
          <cell r="V2472">
            <v>1</v>
          </cell>
          <cell r="W2472">
            <v>1</v>
          </cell>
          <cell r="X2472" t="str">
            <v>FLEXNET ECUADOR - MDELIVERY</v>
          </cell>
          <cell r="Y2472" t="str">
            <v>CALLE 28 DE JUNIO S/N Y GARCIA MORENO ENTRADA LLANO GRANDE</v>
          </cell>
        </row>
        <row r="2473">
          <cell r="A2473" t="str">
            <v>4829953</v>
          </cell>
          <cell r="B2473">
            <v>496289</v>
          </cell>
          <cell r="C2473" t="str">
            <v>4829953</v>
          </cell>
          <cell r="D2473" t="str">
            <v>MDELIVERY</v>
          </cell>
          <cell r="E2473" t="str">
            <v>DESPACHO</v>
          </cell>
          <cell r="F2473" t="str">
            <v>DERIVADO PICK UP</v>
          </cell>
          <cell r="G2473" t="str">
            <v>031080004829953</v>
          </cell>
          <cell r="H2473">
            <v>44939</v>
          </cell>
          <cell r="I2473" t="str">
            <v>ENTREGADO</v>
          </cell>
          <cell r="J2473">
            <v>44943</v>
          </cell>
          <cell r="K2473" t="str">
            <v>ARIAS GUILCAPI MAYRA ISABEL</v>
          </cell>
          <cell r="L2473" t="str">
            <v>OFICINA TRAMACO CENTRO DE DISTRIBUCION VIA A DAULE</v>
          </cell>
          <cell r="M2473" t="str">
            <v>0940353659</v>
          </cell>
          <cell r="N2473" t="str">
            <v>0998653517</v>
          </cell>
          <cell r="O2473" t="str">
            <v>0998653517</v>
          </cell>
          <cell r="P2473" t="str">
            <v>GUAYAQUIL</v>
          </cell>
          <cell r="Q2473" t="str">
            <v>GUAYAQUIL</v>
          </cell>
          <cell r="R2473" t="str">
            <v>GUAYAS</v>
          </cell>
          <cell r="T2473" t="str">
            <v>TRAMACO</v>
          </cell>
          <cell r="U2473" t="str">
            <v>FLEXNETUIO_GYE</v>
          </cell>
          <cell r="V2473">
            <v>1</v>
          </cell>
          <cell r="W2473">
            <v>1</v>
          </cell>
          <cell r="X2473" t="str">
            <v>FLEXNET ECUADOR - MDELIVERY</v>
          </cell>
          <cell r="Y2473" t="str">
            <v>CALLE 28 DE JUNIO S/N Y GARCIA MORENO ENTRADA LLANO GRANDE</v>
          </cell>
        </row>
        <row r="2474">
          <cell r="A2474" t="str">
            <v>4829967</v>
          </cell>
          <cell r="B2474">
            <v>496290</v>
          </cell>
          <cell r="C2474" t="str">
            <v>4829967</v>
          </cell>
          <cell r="D2474" t="str">
            <v>MDELIVERY</v>
          </cell>
          <cell r="E2474" t="str">
            <v>DESPACHO</v>
          </cell>
          <cell r="F2474" t="str">
            <v>NORMAL</v>
          </cell>
          <cell r="G2474" t="str">
            <v>FT79738</v>
          </cell>
          <cell r="H2474">
            <v>44939</v>
          </cell>
          <cell r="I2474" t="str">
            <v>ENTREGADO</v>
          </cell>
          <cell r="J2474">
            <v>44942</v>
          </cell>
          <cell r="K2474" t="str">
            <v>MIGUEL HERNANDO CEDENO CUEVA</v>
          </cell>
          <cell r="L2474" t="str">
            <v>GARCIA MORENO   SAUCES 7 MZ D4  VILLA 11</v>
          </cell>
          <cell r="M2474" t="str">
            <v>1312006487</v>
          </cell>
          <cell r="N2474" t="str">
            <v>0960595870</v>
          </cell>
          <cell r="O2474" t="str">
            <v>0960595870</v>
          </cell>
          <cell r="P2474" t="str">
            <v>090503</v>
          </cell>
          <cell r="Q2474" t="str">
            <v>GUAYAQUIL</v>
          </cell>
          <cell r="R2474" t="str">
            <v>GUAYAS</v>
          </cell>
          <cell r="S2474" t="str">
            <v>GUAYAQUIL</v>
          </cell>
          <cell r="T2474" t="str">
            <v>ITSACOURIER</v>
          </cell>
          <cell r="U2474" t="str">
            <v>FLEXNETUIO_GYE</v>
          </cell>
          <cell r="V2474">
            <v>1</v>
          </cell>
          <cell r="W2474">
            <v>1</v>
          </cell>
          <cell r="X2474" t="str">
            <v>FLEXNET ECUADOR - MDELIVERY</v>
          </cell>
          <cell r="Y2474" t="str">
            <v>CALLE 28 DE JUNIO S/N Y GARCIA MORENO ENTRADA LLANO GRANDE</v>
          </cell>
        </row>
        <row r="2475">
          <cell r="A2475" t="str">
            <v>4829999</v>
          </cell>
          <cell r="B2475">
            <v>496291</v>
          </cell>
          <cell r="C2475" t="str">
            <v>4829999</v>
          </cell>
          <cell r="D2475" t="str">
            <v>MDELIVERY</v>
          </cell>
          <cell r="E2475" t="str">
            <v>DESPACHO</v>
          </cell>
          <cell r="F2475" t="str">
            <v>NORMAL</v>
          </cell>
          <cell r="G2475" t="str">
            <v>IC4640</v>
          </cell>
          <cell r="H2475">
            <v>44939</v>
          </cell>
          <cell r="I2475" t="str">
            <v>ENTREGADO</v>
          </cell>
          <cell r="J2475">
            <v>44943</v>
          </cell>
          <cell r="K2475" t="str">
            <v>HERNAN JEREMIAS TACURI TACURI</v>
          </cell>
          <cell r="L2475" t="str">
            <v>CUENCA AV SAN SILVESTRE  SN  Y FEDERACION DEPORTIVA DEL AZUAY</v>
          </cell>
          <cell r="M2475" t="str">
            <v>0106066012</v>
          </cell>
          <cell r="N2475" t="str">
            <v>0999261148</v>
          </cell>
          <cell r="O2475" t="str">
            <v>0999261148</v>
          </cell>
          <cell r="P2475" t="str">
            <v>010107</v>
          </cell>
          <cell r="Q2475" t="str">
            <v>CUENCA</v>
          </cell>
          <cell r="R2475" t="str">
            <v>AZUAY</v>
          </cell>
          <cell r="S2475" t="str">
            <v>CUENCA</v>
          </cell>
          <cell r="T2475" t="str">
            <v>ITSACOURIER</v>
          </cell>
          <cell r="U2475" t="str">
            <v>FLEXNETUIO_PROVINCIA</v>
          </cell>
          <cell r="V2475">
            <v>1</v>
          </cell>
          <cell r="W2475">
            <v>1</v>
          </cell>
          <cell r="X2475" t="str">
            <v>FLEXNET ECUADOR - MDELIVERY</v>
          </cell>
          <cell r="Y2475" t="str">
            <v>CALLE 28 DE JUNIO S/N Y GARCIA MORENO ENTRADA LLANO GRANDE</v>
          </cell>
        </row>
        <row r="2476">
          <cell r="A2476" t="str">
            <v>4830033</v>
          </cell>
          <cell r="B2476">
            <v>496292</v>
          </cell>
          <cell r="C2476" t="str">
            <v>4830033</v>
          </cell>
          <cell r="D2476" t="str">
            <v>MDELIVERY</v>
          </cell>
          <cell r="E2476" t="str">
            <v>DESPACHO</v>
          </cell>
          <cell r="F2476" t="str">
            <v>NORMAL</v>
          </cell>
          <cell r="G2476" t="str">
            <v>031080004830033</v>
          </cell>
          <cell r="H2476">
            <v>44939</v>
          </cell>
          <cell r="I2476" t="str">
            <v>ENTREGADO</v>
          </cell>
          <cell r="J2476">
            <v>44940</v>
          </cell>
          <cell r="K2476" t="str">
            <v>ANTHONI RODRIGO TINOCO APONTE</v>
          </cell>
          <cell r="L2476" t="str">
            <v>BOMBOLI CALLE AV QUITO SN Y LATACUNGA</v>
          </cell>
          <cell r="M2476" t="str">
            <v>1725247843</v>
          </cell>
          <cell r="N2476" t="str">
            <v>0983837625</v>
          </cell>
          <cell r="O2476" t="str">
            <v>0983837625</v>
          </cell>
          <cell r="P2476" t="str">
            <v>230102</v>
          </cell>
          <cell r="Q2476" t="str">
            <v>SANTO DOMINGO</v>
          </cell>
          <cell r="R2476" t="str">
            <v>SANTO DOMINGO DE LOS TSACHILAS</v>
          </cell>
          <cell r="S2476" t="str">
            <v>SANTO DOMINGO DE LOS COLORADOS</v>
          </cell>
          <cell r="T2476" t="str">
            <v>TRAMACO</v>
          </cell>
          <cell r="U2476" t="str">
            <v>FLEXNETUIO_PROVINCIA</v>
          </cell>
          <cell r="V2476">
            <v>1</v>
          </cell>
          <cell r="W2476">
            <v>1</v>
          </cell>
          <cell r="X2476" t="str">
            <v>FLEXNET ECUADOR - MDELIVERY</v>
          </cell>
          <cell r="Y2476" t="str">
            <v>CALLE 28 DE JUNIO S/N Y GARCIA MORENO ENTRADA LLANO GRANDE</v>
          </cell>
        </row>
        <row r="2477">
          <cell r="A2477" t="str">
            <v>4830311</v>
          </cell>
          <cell r="B2477">
            <v>496293</v>
          </cell>
          <cell r="C2477" t="str">
            <v>4830311</v>
          </cell>
          <cell r="D2477" t="str">
            <v>MDELIVERY</v>
          </cell>
          <cell r="E2477" t="str">
            <v>DESPACHO</v>
          </cell>
          <cell r="F2477" t="str">
            <v>NORMAL</v>
          </cell>
          <cell r="G2477" t="str">
            <v>FT79712</v>
          </cell>
          <cell r="H2477">
            <v>44939</v>
          </cell>
          <cell r="I2477" t="str">
            <v>ENTREGADO</v>
          </cell>
          <cell r="J2477">
            <v>44942</v>
          </cell>
          <cell r="K2477" t="str">
            <v>LISBETH LORENA PUETATE DUQUE</v>
          </cell>
          <cell r="L2477" t="str">
            <v>SANGOLQUI CALLE INES GANGOTENA  LOTE 75  Y CALLE PRINCIPAL</v>
          </cell>
          <cell r="M2477" t="str">
            <v>0450048772</v>
          </cell>
          <cell r="N2477" t="str">
            <v>0999354370</v>
          </cell>
          <cell r="O2477" t="str">
            <v>0999354370</v>
          </cell>
          <cell r="P2477" t="str">
            <v>171104</v>
          </cell>
          <cell r="Q2477" t="str">
            <v>RUMIÑAHUI</v>
          </cell>
          <cell r="R2477" t="str">
            <v>PICHINCHA</v>
          </cell>
          <cell r="S2477" t="str">
            <v>SANGOLQUI</v>
          </cell>
          <cell r="T2477" t="str">
            <v>FLEXTRANS UIO</v>
          </cell>
          <cell r="U2477" t="str">
            <v>FLEXNETUIO_LOCAL</v>
          </cell>
          <cell r="V2477">
            <v>1</v>
          </cell>
          <cell r="W2477">
            <v>1</v>
          </cell>
          <cell r="X2477" t="str">
            <v>FLEXNET ECUADOR - MDELIVERY</v>
          </cell>
          <cell r="Y2477" t="str">
            <v>CALLE 28 DE JUNIO S/N Y GARCIA MORENO ENTRADA LLANO GRANDE</v>
          </cell>
        </row>
        <row r="2478">
          <cell r="A2478" t="str">
            <v>4830387</v>
          </cell>
          <cell r="B2478">
            <v>496294</v>
          </cell>
          <cell r="C2478" t="str">
            <v>4830387</v>
          </cell>
          <cell r="D2478" t="str">
            <v>MDELIVERY</v>
          </cell>
          <cell r="E2478" t="str">
            <v>DESPACHO</v>
          </cell>
          <cell r="F2478" t="str">
            <v>NORMAL</v>
          </cell>
          <cell r="G2478" t="str">
            <v>FT79704</v>
          </cell>
          <cell r="H2478">
            <v>44939</v>
          </cell>
          <cell r="I2478" t="str">
            <v>ENTREGADO</v>
          </cell>
          <cell r="J2478">
            <v>44942</v>
          </cell>
          <cell r="K2478" t="str">
            <v>GABRIEL ALEXIS SUAREZ FLORES</v>
          </cell>
          <cell r="L2478" t="str">
            <v>BOLIVAR  AV CAP NAJERA  SN  Y LORENZO DE GARAICOA</v>
          </cell>
          <cell r="M2478" t="str">
            <v>0957211006</v>
          </cell>
          <cell r="N2478" t="str">
            <v>0939019009</v>
          </cell>
          <cell r="O2478" t="str">
            <v>0939019009</v>
          </cell>
          <cell r="P2478" t="str">
            <v>090308</v>
          </cell>
          <cell r="Q2478" t="str">
            <v>GUAYAQUIL</v>
          </cell>
          <cell r="R2478" t="str">
            <v>GUAYAS</v>
          </cell>
          <cell r="S2478" t="str">
            <v>GUAYAQUIL</v>
          </cell>
          <cell r="T2478" t="str">
            <v>ITSACOURIER</v>
          </cell>
          <cell r="U2478" t="str">
            <v>FLEXNETUIO_GYE</v>
          </cell>
          <cell r="V2478">
            <v>1</v>
          </cell>
          <cell r="W2478">
            <v>1</v>
          </cell>
          <cell r="X2478" t="str">
            <v>FLEXNET ECUADOR - MDELIVERY</v>
          </cell>
          <cell r="Y2478" t="str">
            <v>CALLE 28 DE JUNIO S/N Y GARCIA MORENO ENTRADA LLANO GRANDE</v>
          </cell>
        </row>
        <row r="2479">
          <cell r="A2479" t="str">
            <v>4830418</v>
          </cell>
          <cell r="B2479">
            <v>496295</v>
          </cell>
          <cell r="C2479" t="str">
            <v>4830418</v>
          </cell>
          <cell r="D2479" t="str">
            <v>MDELIVERY</v>
          </cell>
          <cell r="E2479" t="str">
            <v>DESPACHO</v>
          </cell>
          <cell r="F2479" t="str">
            <v>NORMAL</v>
          </cell>
          <cell r="G2479" t="str">
            <v>FT79679</v>
          </cell>
          <cell r="H2479">
            <v>44939</v>
          </cell>
          <cell r="I2479" t="str">
            <v>ENTREGADO</v>
          </cell>
          <cell r="J2479">
            <v>44942</v>
          </cell>
          <cell r="K2479" t="str">
            <v>JOSE ROJAS ELISEO</v>
          </cell>
          <cell r="L2479" t="str">
            <v>POMASQUI     AV MANUEL CORDOVA GALARZA   LOTE 1  0 E6  457  CALLE EMILIO ESTRADA</v>
          </cell>
          <cell r="M2479" t="str">
            <v>1761093127</v>
          </cell>
          <cell r="N2479" t="str">
            <v>0962978818</v>
          </cell>
          <cell r="O2479" t="str">
            <v>0998953078</v>
          </cell>
          <cell r="P2479" t="str">
            <v>170305</v>
          </cell>
          <cell r="Q2479" t="str">
            <v>QUITO</v>
          </cell>
          <cell r="R2479" t="str">
            <v>PICHINCHA</v>
          </cell>
          <cell r="S2479" t="str">
            <v>QUITO - URBANIZACION DE LOS ARQUITECTOS - CONJUNTO SAN GREGORIO</v>
          </cell>
          <cell r="T2479" t="str">
            <v>FLEXTRANS UIO</v>
          </cell>
          <cell r="U2479" t="str">
            <v>FLEXNETUIO_LOCAL</v>
          </cell>
          <cell r="V2479">
            <v>1</v>
          </cell>
          <cell r="W2479">
            <v>1</v>
          </cell>
          <cell r="X2479" t="str">
            <v>FLEXNET ECUADOR - MDELIVERY</v>
          </cell>
          <cell r="Y2479" t="str">
            <v>CALLE 28 DE JUNIO S/N Y GARCIA MORENO ENTRADA LLANO GRANDE</v>
          </cell>
        </row>
        <row r="2480">
          <cell r="A2480" t="str">
            <v>4830431</v>
          </cell>
          <cell r="B2480">
            <v>496296</v>
          </cell>
          <cell r="C2480" t="str">
            <v>4830431</v>
          </cell>
          <cell r="D2480" t="str">
            <v>MDELIVERY</v>
          </cell>
          <cell r="E2480" t="str">
            <v>DESPACHO</v>
          </cell>
          <cell r="F2480" t="str">
            <v>NORMAL</v>
          </cell>
          <cell r="G2480" t="str">
            <v>031080004830431</v>
          </cell>
          <cell r="H2480">
            <v>44939</v>
          </cell>
          <cell r="I2480" t="str">
            <v>ENTREGADO</v>
          </cell>
          <cell r="J2480">
            <v>44942</v>
          </cell>
          <cell r="K2480" t="str">
            <v>GLORIA ELENA OCAMPO LEDESMA</v>
          </cell>
          <cell r="L2480" t="str">
            <v>SAN MIGUEL DE IBARRA CALLE ROCAFUERTA  379 Y JUAN FRANCISCO BONILLA</v>
          </cell>
          <cell r="M2480" t="str">
            <v>1051036208</v>
          </cell>
          <cell r="N2480" t="str">
            <v>0984908308</v>
          </cell>
          <cell r="O2480" t="str">
            <v>0984908308</v>
          </cell>
          <cell r="P2480" t="str">
            <v>100107</v>
          </cell>
          <cell r="Q2480" t="str">
            <v>IBARRA</v>
          </cell>
          <cell r="R2480" t="str">
            <v>IMBABURA</v>
          </cell>
          <cell r="S2480" t="str">
            <v>SAN MIGUEL DE IBARRA</v>
          </cell>
          <cell r="T2480" t="str">
            <v>TRAMACO</v>
          </cell>
          <cell r="U2480" t="str">
            <v>FLEXNETUIO_PROVINCIA</v>
          </cell>
          <cell r="V2480">
            <v>1</v>
          </cell>
          <cell r="W2480">
            <v>1</v>
          </cell>
          <cell r="X2480" t="str">
            <v>FLEXNET ECUADOR - MDELIVERY</v>
          </cell>
          <cell r="Y2480" t="str">
            <v>CALLE 28 DE JUNIO S/N Y GARCIA MORENO ENTRADA LLANO GRANDE</v>
          </cell>
        </row>
        <row r="2481">
          <cell r="A2481" t="str">
            <v>4830450</v>
          </cell>
          <cell r="B2481">
            <v>496297</v>
          </cell>
          <cell r="C2481" t="str">
            <v>4830450</v>
          </cell>
          <cell r="D2481" t="str">
            <v>MDELIVERY</v>
          </cell>
          <cell r="E2481" t="str">
            <v>DESPACHO</v>
          </cell>
          <cell r="F2481" t="str">
            <v>NORMAL</v>
          </cell>
          <cell r="G2481" t="str">
            <v>FT79737</v>
          </cell>
          <cell r="H2481">
            <v>44939</v>
          </cell>
          <cell r="I2481" t="str">
            <v>ENTREGADO</v>
          </cell>
          <cell r="J2481">
            <v>44942</v>
          </cell>
          <cell r="K2481" t="str">
            <v>JESUS GREGORIO SARMIENTO AMAYA</v>
          </cell>
          <cell r="L2481" t="str">
            <v>TARQUI   CDLA VIEJA  KENNEDY  SN AV SAN JORGE</v>
          </cell>
          <cell r="M2481" t="str">
            <v>0921902441</v>
          </cell>
          <cell r="N2481" t="str">
            <v>0980568258</v>
          </cell>
          <cell r="O2481" t="str">
            <v>0980568258</v>
          </cell>
          <cell r="P2481" t="str">
            <v>090510</v>
          </cell>
          <cell r="Q2481" t="str">
            <v>GUAYAQUIL</v>
          </cell>
          <cell r="R2481" t="str">
            <v>GUAYAS</v>
          </cell>
          <cell r="S2481" t="str">
            <v>GUAYAQUIL</v>
          </cell>
          <cell r="T2481" t="str">
            <v>ITSACOURIER</v>
          </cell>
          <cell r="U2481" t="str">
            <v>FLEXNETUIO_GYE</v>
          </cell>
          <cell r="V2481">
            <v>1</v>
          </cell>
          <cell r="W2481">
            <v>1</v>
          </cell>
          <cell r="X2481" t="str">
            <v>FLEXNET ECUADOR - MDELIVERY</v>
          </cell>
          <cell r="Y2481" t="str">
            <v>CALLE 28 DE JUNIO S/N Y GARCIA MORENO ENTRADA LLANO GRANDE</v>
          </cell>
        </row>
        <row r="2482">
          <cell r="A2482" t="str">
            <v>4830457</v>
          </cell>
          <cell r="B2482">
            <v>496298</v>
          </cell>
          <cell r="C2482" t="str">
            <v>4830457</v>
          </cell>
          <cell r="D2482" t="str">
            <v>MDELIVERY</v>
          </cell>
          <cell r="E2482" t="str">
            <v>DESPACHO</v>
          </cell>
          <cell r="F2482" t="str">
            <v>NORMAL</v>
          </cell>
          <cell r="G2482" t="str">
            <v>031080004830457</v>
          </cell>
          <cell r="H2482">
            <v>44939</v>
          </cell>
          <cell r="I2482" t="str">
            <v>ENTREGADO</v>
          </cell>
          <cell r="J2482">
            <v>44943</v>
          </cell>
          <cell r="K2482" t="str">
            <v>LORENA DEL ROCIO OCAMPO CANSINA</v>
          </cell>
          <cell r="L2482" t="str">
            <v>LA CONCORDIA CALLE EUGENIO ESPEJO SN  Y GUAYAQUIL</v>
          </cell>
          <cell r="M2482" t="str">
            <v>1716325038</v>
          </cell>
          <cell r="N2482" t="str">
            <v>0987297273</v>
          </cell>
          <cell r="O2482" t="str">
            <v>0987297273</v>
          </cell>
          <cell r="P2482" t="str">
            <v>080701</v>
          </cell>
          <cell r="Q2482" t="str">
            <v>LA CONCORDIA</v>
          </cell>
          <cell r="R2482" t="str">
            <v>ESMERALDAS</v>
          </cell>
          <cell r="S2482" t="str">
            <v>LA CONCORDIA - FLOR DEL VALLE</v>
          </cell>
          <cell r="T2482" t="str">
            <v>TRAMACO</v>
          </cell>
          <cell r="U2482" t="str">
            <v>FLEXNETUIO_PROVINCIA</v>
          </cell>
          <cell r="V2482">
            <v>1</v>
          </cell>
          <cell r="W2482">
            <v>1</v>
          </cell>
          <cell r="X2482" t="str">
            <v>FLEXNET ECUADOR - MDELIVERY</v>
          </cell>
          <cell r="Y2482" t="str">
            <v>CALLE 28 DE JUNIO S/N Y GARCIA MORENO ENTRADA LLANO GRANDE</v>
          </cell>
        </row>
        <row r="2483">
          <cell r="A2483" t="str">
            <v>4830534</v>
          </cell>
          <cell r="B2483">
            <v>496299</v>
          </cell>
          <cell r="C2483" t="str">
            <v>4830534</v>
          </cell>
          <cell r="D2483" t="str">
            <v>MDELIVERY</v>
          </cell>
          <cell r="E2483" t="str">
            <v>DESPACHO</v>
          </cell>
          <cell r="F2483" t="str">
            <v>NORMAL</v>
          </cell>
          <cell r="G2483" t="str">
            <v>FT79675</v>
          </cell>
          <cell r="H2483">
            <v>44939</v>
          </cell>
          <cell r="I2483" t="str">
            <v>ENTREGADO</v>
          </cell>
          <cell r="J2483">
            <v>44942</v>
          </cell>
          <cell r="K2483" t="str">
            <v>LUCIA JANETH CISNEROS LOACHAMIN</v>
          </cell>
          <cell r="L2483" t="str">
            <v>GUAYLLABAMBA CALLE SIMON BOLIVAR 767 Y VIA OLIMPICA</v>
          </cell>
          <cell r="M2483" t="str">
            <v>1716275480</v>
          </cell>
          <cell r="N2483" t="str">
            <v>0999215555</v>
          </cell>
          <cell r="O2483" t="str">
            <v/>
          </cell>
          <cell r="P2483" t="str">
            <v>170206</v>
          </cell>
          <cell r="Q2483" t="str">
            <v>QUITO</v>
          </cell>
          <cell r="R2483" t="str">
            <v>PICHINCHA</v>
          </cell>
          <cell r="S2483" t="str">
            <v>GUAYLLABAMBA - COOP. FILANBANCO - SAN VICENTE DE GUAYLLABAMBA - COOP. POLICIA NACIONAL</v>
          </cell>
          <cell r="T2483" t="str">
            <v>FLEXTRANS UIO</v>
          </cell>
          <cell r="U2483" t="str">
            <v>FLEXNETUIO_LOCAL</v>
          </cell>
          <cell r="V2483">
            <v>1</v>
          </cell>
          <cell r="W2483">
            <v>1</v>
          </cell>
          <cell r="X2483" t="str">
            <v>FLEXNET ECUADOR - MDELIVERY</v>
          </cell>
          <cell r="Y2483" t="str">
            <v>CALLE 28 DE JUNIO S/N Y GARCIA MORENO ENTRADA LLANO GRANDE</v>
          </cell>
        </row>
        <row r="2484">
          <cell r="A2484" t="str">
            <v>4830666</v>
          </cell>
          <cell r="B2484">
            <v>496300</v>
          </cell>
          <cell r="C2484" t="str">
            <v>4830666</v>
          </cell>
          <cell r="D2484" t="str">
            <v>MDELIVERY</v>
          </cell>
          <cell r="E2484" t="str">
            <v>DESPACHO</v>
          </cell>
          <cell r="F2484" t="str">
            <v>NORMAL</v>
          </cell>
          <cell r="G2484" t="str">
            <v>031080004830666</v>
          </cell>
          <cell r="H2484">
            <v>44939</v>
          </cell>
          <cell r="I2484" t="str">
            <v>ENTREGADO</v>
          </cell>
          <cell r="J2484">
            <v>44942</v>
          </cell>
          <cell r="K2484" t="str">
            <v>ANGELICA MARIA MACAY VELIZ</v>
          </cell>
          <cell r="L2484" t="str">
            <v>CHIGUILPE CALLE JUNIN  SN  y CAYAPAS</v>
          </cell>
          <cell r="M2484" t="str">
            <v>1205855297</v>
          </cell>
          <cell r="N2484" t="str">
            <v>0989075665</v>
          </cell>
          <cell r="O2484" t="str">
            <v>0989075665</v>
          </cell>
          <cell r="P2484" t="str">
            <v>230104</v>
          </cell>
          <cell r="Q2484" t="str">
            <v>SANTO DOMINGO</v>
          </cell>
          <cell r="R2484" t="str">
            <v>SANTO DOMINGO DE LOS TSACHILAS</v>
          </cell>
          <cell r="S2484" t="str">
            <v>SANTO DOMINGO DE LOS COLORADOS</v>
          </cell>
          <cell r="T2484" t="str">
            <v>TRAMACO</v>
          </cell>
          <cell r="U2484" t="str">
            <v>FLEXNETUIO_PROVINCIA</v>
          </cell>
          <cell r="V2484">
            <v>1</v>
          </cell>
          <cell r="W2484">
            <v>1</v>
          </cell>
          <cell r="X2484" t="str">
            <v>FLEXNET ECUADOR - MDELIVERY</v>
          </cell>
          <cell r="Y2484" t="str">
            <v>CALLE 28 DE JUNIO S/N Y GARCIA MORENO ENTRADA LLANO GRANDE</v>
          </cell>
        </row>
        <row r="2485">
          <cell r="A2485" t="str">
            <v>4830737</v>
          </cell>
          <cell r="B2485">
            <v>496301</v>
          </cell>
          <cell r="C2485" t="str">
            <v>4830737</v>
          </cell>
          <cell r="D2485" t="str">
            <v>MDELIVERY</v>
          </cell>
          <cell r="E2485" t="str">
            <v>DESPACHO</v>
          </cell>
          <cell r="F2485" t="str">
            <v>NORMAL</v>
          </cell>
          <cell r="G2485" t="str">
            <v>FT79700</v>
          </cell>
          <cell r="H2485">
            <v>44939</v>
          </cell>
          <cell r="I2485" t="str">
            <v>ENTREGADO</v>
          </cell>
          <cell r="J2485">
            <v>44942</v>
          </cell>
          <cell r="K2485" t="str">
            <v>JOAN ALBERTO CORREA TUTIVEN</v>
          </cell>
          <cell r="L2485" t="str">
            <v>TARQUI SAUCES 4 MZ 373 VILLA 3</v>
          </cell>
          <cell r="M2485" t="str">
            <v>0929986339</v>
          </cell>
          <cell r="N2485" t="str">
            <v>0982567886</v>
          </cell>
          <cell r="O2485" t="str">
            <v>0982567886</v>
          </cell>
          <cell r="P2485" t="str">
            <v>090504</v>
          </cell>
          <cell r="Q2485" t="str">
            <v>GUAYAQUIL</v>
          </cell>
          <cell r="R2485" t="str">
            <v>GUAYAS</v>
          </cell>
          <cell r="S2485" t="str">
            <v>GUAYAQUIL</v>
          </cell>
          <cell r="T2485" t="str">
            <v>ITSACOURIER</v>
          </cell>
          <cell r="U2485" t="str">
            <v>FLEXNETUIO_GYE</v>
          </cell>
          <cell r="V2485">
            <v>1</v>
          </cell>
          <cell r="W2485">
            <v>1</v>
          </cell>
          <cell r="X2485" t="str">
            <v>FLEXNET ECUADOR - MDELIVERY</v>
          </cell>
          <cell r="Y2485" t="str">
            <v>CALLE 28 DE JUNIO S/N Y GARCIA MORENO ENTRADA LLANO GRANDE</v>
          </cell>
        </row>
        <row r="2486">
          <cell r="A2486" t="str">
            <v>4830846</v>
          </cell>
          <cell r="B2486">
            <v>496302</v>
          </cell>
          <cell r="C2486" t="str">
            <v>4830846</v>
          </cell>
          <cell r="D2486" t="str">
            <v>MDELIVERY</v>
          </cell>
          <cell r="E2486" t="str">
            <v>DESPACHO</v>
          </cell>
          <cell r="F2486" t="str">
            <v>NORMAL</v>
          </cell>
          <cell r="G2486" t="str">
            <v>FT79735</v>
          </cell>
          <cell r="H2486">
            <v>44939</v>
          </cell>
          <cell r="I2486" t="str">
            <v>ENTREGADO</v>
          </cell>
          <cell r="J2486">
            <v>44942</v>
          </cell>
          <cell r="K2486" t="str">
            <v>JOAN ALBERTO CORREA TUTIVEN</v>
          </cell>
          <cell r="L2486" t="str">
            <v>TARQUI SAUCES 4 MZ 373 VILLA 3</v>
          </cell>
          <cell r="M2486" t="str">
            <v>0929986339</v>
          </cell>
          <cell r="N2486" t="str">
            <v>0982567886</v>
          </cell>
          <cell r="O2486" t="str">
            <v>0982567886</v>
          </cell>
          <cell r="P2486" t="str">
            <v>090504</v>
          </cell>
          <cell r="Q2486" t="str">
            <v>GUAYAQUIL</v>
          </cell>
          <cell r="R2486" t="str">
            <v>GUAYAS</v>
          </cell>
          <cell r="S2486" t="str">
            <v>GUAYAQUIL</v>
          </cell>
          <cell r="T2486" t="str">
            <v>ITSACOURIER</v>
          </cell>
          <cell r="U2486" t="str">
            <v>FLEXNETUIO_GYE</v>
          </cell>
          <cell r="V2486">
            <v>1</v>
          </cell>
          <cell r="W2486">
            <v>1</v>
          </cell>
          <cell r="X2486" t="str">
            <v>FLEXNET ECUADOR - MDELIVERY</v>
          </cell>
          <cell r="Y2486" t="str">
            <v>CALLE 28 DE JUNIO S/N Y GARCIA MORENO ENTRADA LLANO GRANDE</v>
          </cell>
        </row>
        <row r="2487">
          <cell r="A2487" t="str">
            <v>4830905</v>
          </cell>
          <cell r="B2487">
            <v>496303</v>
          </cell>
          <cell r="C2487" t="str">
            <v>4830905</v>
          </cell>
          <cell r="D2487" t="str">
            <v>MDELIVERY</v>
          </cell>
          <cell r="E2487" t="str">
            <v>DESPACHO</v>
          </cell>
          <cell r="F2487" t="str">
            <v>NORMAL</v>
          </cell>
          <cell r="G2487" t="str">
            <v>031080004830905</v>
          </cell>
          <cell r="H2487">
            <v>44939</v>
          </cell>
          <cell r="I2487" t="str">
            <v>INCIDENCIA</v>
          </cell>
          <cell r="J2487">
            <v>44944</v>
          </cell>
          <cell r="K2487" t="str">
            <v>YODER MANUEL ASANZA ZHUNE</v>
          </cell>
          <cell r="L2487" t="str">
            <v>LOJA AV VILLONACO  SN  Y MEDARDO  ANGEL SILVA</v>
          </cell>
          <cell r="M2487" t="str">
            <v>0705651669</v>
          </cell>
          <cell r="N2487" t="str">
            <v>0988976214</v>
          </cell>
          <cell r="O2487" t="str">
            <v>0988125820</v>
          </cell>
          <cell r="P2487" t="str">
            <v>110103</v>
          </cell>
          <cell r="Q2487" t="str">
            <v>LOJA</v>
          </cell>
          <cell r="R2487" t="str">
            <v>LOJA</v>
          </cell>
          <cell r="S2487" t="str">
            <v>LOJA</v>
          </cell>
          <cell r="T2487" t="str">
            <v>TRAMACO</v>
          </cell>
          <cell r="U2487" t="str">
            <v>FLEXNETUIO_PROVINCIA</v>
          </cell>
          <cell r="V2487">
            <v>1</v>
          </cell>
          <cell r="W2487">
            <v>1</v>
          </cell>
          <cell r="X2487" t="str">
            <v>FLEXNET ECUADOR - MDELIVERY</v>
          </cell>
          <cell r="Y2487" t="str">
            <v>CALLE 28 DE JUNIO S/N Y GARCIA MORENO ENTRADA LLANO GRANDE</v>
          </cell>
        </row>
        <row r="2488">
          <cell r="A2488" t="str">
            <v>4830954</v>
          </cell>
          <cell r="B2488">
            <v>496304</v>
          </cell>
          <cell r="C2488" t="str">
            <v>4830954</v>
          </cell>
          <cell r="D2488" t="str">
            <v>MDELIVERY</v>
          </cell>
          <cell r="E2488" t="str">
            <v>DESPACHO</v>
          </cell>
          <cell r="F2488" t="str">
            <v>DERIVADO PICK UP</v>
          </cell>
          <cell r="G2488" t="str">
            <v>031080004830954</v>
          </cell>
          <cell r="H2488">
            <v>44939</v>
          </cell>
          <cell r="I2488" t="str">
            <v>ENTREGADO</v>
          </cell>
          <cell r="J2488">
            <v>44941</v>
          </cell>
          <cell r="K2488" t="str">
            <v>RAUL SEBASTIAN CARVAJAL RUBIO</v>
          </cell>
          <cell r="L2488" t="str">
            <v>OFICINA TRAMACO PUJILI</v>
          </cell>
          <cell r="M2488" t="str">
            <v>0504739822</v>
          </cell>
          <cell r="N2488" t="str">
            <v>0969309093</v>
          </cell>
          <cell r="O2488" t="str">
            <v>0969309093</v>
          </cell>
          <cell r="P2488" t="str">
            <v>PUJILI</v>
          </cell>
          <cell r="Q2488" t="str">
            <v>PUJILI</v>
          </cell>
          <cell r="R2488" t="str">
            <v>COTOPAXI</v>
          </cell>
          <cell r="T2488" t="str">
            <v>TRAMACO</v>
          </cell>
          <cell r="U2488" t="str">
            <v>FLEXNETUIO_PROVINCIA</v>
          </cell>
          <cell r="V2488">
            <v>1</v>
          </cell>
          <cell r="W2488">
            <v>1</v>
          </cell>
          <cell r="X2488" t="str">
            <v>FLEXNET ECUADOR - MDELIVERY</v>
          </cell>
          <cell r="Y2488" t="str">
            <v>CALLE 28 DE JUNIO S/N Y GARCIA MORENO ENTRADA LLANO GRANDE</v>
          </cell>
        </row>
        <row r="2489">
          <cell r="A2489" t="str">
            <v>4830990</v>
          </cell>
          <cell r="B2489">
            <v>496305</v>
          </cell>
          <cell r="C2489" t="str">
            <v>4830990</v>
          </cell>
          <cell r="D2489" t="str">
            <v>MDELIVERY</v>
          </cell>
          <cell r="E2489" t="str">
            <v>DESPACHO</v>
          </cell>
          <cell r="F2489" t="str">
            <v>NORMAL</v>
          </cell>
          <cell r="G2489" t="str">
            <v>FT79705</v>
          </cell>
          <cell r="H2489">
            <v>44939</v>
          </cell>
          <cell r="I2489" t="str">
            <v>ENTREGADO</v>
          </cell>
          <cell r="J2489">
            <v>44942</v>
          </cell>
          <cell r="K2489" t="str">
            <v>MAIZA LOPEZ RAUL EDUARDO</v>
          </cell>
          <cell r="L2489" t="str">
            <v>XIMENA  CDLA PRADERA 2  SOLAR 30 MZ18</v>
          </cell>
          <cell r="M2489" t="str">
            <v>0926007295</v>
          </cell>
          <cell r="N2489" t="str">
            <v>0995687754</v>
          </cell>
          <cell r="O2489" t="str">
            <v>0995687754</v>
          </cell>
          <cell r="P2489" t="str">
            <v>090107</v>
          </cell>
          <cell r="Q2489" t="str">
            <v>GUAYAQUIL</v>
          </cell>
          <cell r="R2489" t="str">
            <v>GUAYAS</v>
          </cell>
          <cell r="S2489" t="str">
            <v>GUAYAQUIL</v>
          </cell>
          <cell r="T2489" t="str">
            <v>FLEXTRANS GYE</v>
          </cell>
          <cell r="U2489" t="str">
            <v>FLEXNETUIO_GYE</v>
          </cell>
          <cell r="V2489">
            <v>1</v>
          </cell>
          <cell r="W2489">
            <v>1</v>
          </cell>
          <cell r="X2489" t="str">
            <v>FLEXNET ECUADOR - MDELIVERY</v>
          </cell>
          <cell r="Y2489" t="str">
            <v>CALLE 28 DE JUNIO S/N Y GARCIA MORENO ENTRADA LLANO GRANDE</v>
          </cell>
        </row>
        <row r="2490">
          <cell r="A2490" t="str">
            <v>4831008</v>
          </cell>
          <cell r="B2490">
            <v>496306</v>
          </cell>
          <cell r="C2490" t="str">
            <v>4831008</v>
          </cell>
          <cell r="D2490" t="str">
            <v>MDELIVERY</v>
          </cell>
          <cell r="E2490" t="str">
            <v>DESPACHO</v>
          </cell>
          <cell r="F2490" t="str">
            <v>NORMAL</v>
          </cell>
          <cell r="G2490" t="str">
            <v>FT79677</v>
          </cell>
          <cell r="H2490">
            <v>44939</v>
          </cell>
          <cell r="I2490" t="str">
            <v>ENTREGADO</v>
          </cell>
          <cell r="J2490">
            <v>44942</v>
          </cell>
          <cell r="K2490" t="str">
            <v>BURNEO DARRIGRANDE MANUEL JOSE</v>
          </cell>
          <cell r="L2490" t="str">
            <v>INAQUITO  CALLE ITALIA  N31 156  ENTRE VANCOUVER Y RUMANIA</v>
          </cell>
          <cell r="M2490" t="str">
            <v>1703854685</v>
          </cell>
          <cell r="N2490" t="str">
            <v>0984196345</v>
          </cell>
          <cell r="O2490" t="str">
            <v>0984196345</v>
          </cell>
          <cell r="P2490" t="str">
            <v>170519</v>
          </cell>
          <cell r="Q2490" t="str">
            <v>QUITO</v>
          </cell>
          <cell r="R2490" t="str">
            <v>PICHINCHA</v>
          </cell>
          <cell r="S2490" t="str">
            <v>QUITO</v>
          </cell>
          <cell r="T2490" t="str">
            <v>FLEXTRANS UIO</v>
          </cell>
          <cell r="U2490" t="str">
            <v>FLEXNETUIO_LOCAL</v>
          </cell>
          <cell r="V2490">
            <v>1</v>
          </cell>
          <cell r="W2490">
            <v>1</v>
          </cell>
          <cell r="X2490" t="str">
            <v>FLEXNET ECUADOR - MDELIVERY</v>
          </cell>
          <cell r="Y2490" t="str">
            <v>CALLE 28 DE JUNIO S/N Y GARCIA MORENO ENTRADA LLANO GRANDE</v>
          </cell>
        </row>
        <row r="2491">
          <cell r="A2491" t="str">
            <v>4831011</v>
          </cell>
          <cell r="B2491">
            <v>496307</v>
          </cell>
          <cell r="C2491" t="str">
            <v>4831011</v>
          </cell>
          <cell r="D2491" t="str">
            <v>MDELIVERY</v>
          </cell>
          <cell r="E2491" t="str">
            <v>DESPACHO</v>
          </cell>
          <cell r="F2491" t="str">
            <v>DERIVADO PICK UP</v>
          </cell>
          <cell r="G2491" t="str">
            <v>031080004831011</v>
          </cell>
          <cell r="H2491">
            <v>44939</v>
          </cell>
          <cell r="I2491" t="str">
            <v>ENTREGADO</v>
          </cell>
          <cell r="J2491">
            <v>44942</v>
          </cell>
          <cell r="K2491" t="str">
            <v>HELLEN DAYANA SUAREZ MERO</v>
          </cell>
          <cell r="L2491" t="str">
            <v>OFICINA TRAMACO CENTRO DE DISTRIBUCION VIA A DAULE</v>
          </cell>
          <cell r="M2491" t="str">
            <v>0943809632</v>
          </cell>
          <cell r="N2491" t="str">
            <v>0968510197</v>
          </cell>
          <cell r="O2491" t="str">
            <v>0968510197</v>
          </cell>
          <cell r="P2491" t="str">
            <v>GUAYAQUIL</v>
          </cell>
          <cell r="Q2491" t="str">
            <v>GUAYAQUIL</v>
          </cell>
          <cell r="R2491" t="str">
            <v>GUAYAS</v>
          </cell>
          <cell r="T2491" t="str">
            <v>TRAMACO</v>
          </cell>
          <cell r="U2491" t="str">
            <v>FLEXNETUIO_GYE</v>
          </cell>
          <cell r="V2491">
            <v>1</v>
          </cell>
          <cell r="W2491">
            <v>1</v>
          </cell>
          <cell r="X2491" t="str">
            <v>FLEXNET ECUADOR - MDELIVERY</v>
          </cell>
          <cell r="Y2491" t="str">
            <v>CALLE 28 DE JUNIO S/N Y GARCIA MORENO ENTRADA LLANO GRANDE</v>
          </cell>
        </row>
        <row r="2492">
          <cell r="A2492" t="str">
            <v>4831074</v>
          </cell>
          <cell r="B2492">
            <v>496308</v>
          </cell>
          <cell r="C2492" t="str">
            <v>4831074</v>
          </cell>
          <cell r="D2492" t="str">
            <v>MDELIVERY</v>
          </cell>
          <cell r="E2492" t="str">
            <v>DESPACHO</v>
          </cell>
          <cell r="F2492" t="str">
            <v>NORMAL</v>
          </cell>
          <cell r="G2492" t="str">
            <v>FT79674</v>
          </cell>
          <cell r="H2492">
            <v>44939</v>
          </cell>
          <cell r="I2492" t="str">
            <v>DEVOLUCION_EN_PROCESO</v>
          </cell>
          <cell r="J2492">
            <v>44943</v>
          </cell>
          <cell r="K2492" t="str">
            <v>MIRIAM GREY RUIZ MENOSCAL</v>
          </cell>
          <cell r="L2492" t="str">
            <v>CENTRO HISTORICO CALLE VARGAS SN CALLE MANABI</v>
          </cell>
          <cell r="M2492" t="str">
            <v>1715887657</v>
          </cell>
          <cell r="N2492" t="str">
            <v>0992794591</v>
          </cell>
          <cell r="O2492" t="str">
            <v/>
          </cell>
          <cell r="P2492" t="str">
            <v>170401</v>
          </cell>
          <cell r="Q2492" t="str">
            <v>QUITO</v>
          </cell>
          <cell r="R2492" t="str">
            <v>PICHINCHA</v>
          </cell>
          <cell r="S2492" t="str">
            <v>QUITO</v>
          </cell>
          <cell r="T2492" t="str">
            <v>FLEXTRANS UIO</v>
          </cell>
          <cell r="U2492" t="str">
            <v>FLEXNETUIO_LOCAL</v>
          </cell>
          <cell r="V2492">
            <v>1</v>
          </cell>
          <cell r="W2492">
            <v>1</v>
          </cell>
          <cell r="X2492" t="str">
            <v>FLEXNET ECUADOR - MDELIVERY</v>
          </cell>
          <cell r="Y2492" t="str">
            <v>CALLE 28 DE JUNIO S/N Y GARCIA MORENO ENTRADA LLANO GRANDE</v>
          </cell>
        </row>
        <row r="2493">
          <cell r="A2493" t="str">
            <v>4831092</v>
          </cell>
          <cell r="B2493">
            <v>496309</v>
          </cell>
          <cell r="C2493" t="str">
            <v>4831092</v>
          </cell>
          <cell r="D2493" t="str">
            <v>MDELIVERY</v>
          </cell>
          <cell r="E2493" t="str">
            <v>DESPACHO</v>
          </cell>
          <cell r="F2493" t="str">
            <v>DERIVADO PICK UP</v>
          </cell>
          <cell r="G2493" t="str">
            <v>031080004831092</v>
          </cell>
          <cell r="H2493">
            <v>44939</v>
          </cell>
          <cell r="I2493" t="str">
            <v>INCIDENCIA</v>
          </cell>
          <cell r="J2493">
            <v>44944</v>
          </cell>
          <cell r="K2493" t="str">
            <v>HELLEN DAYANA SUAREZ MERO</v>
          </cell>
          <cell r="L2493" t="str">
            <v>OFICINA TRAMACO CENTRO DE DISTRIBUCION VIA A DAULE</v>
          </cell>
          <cell r="M2493" t="str">
            <v>0943809632</v>
          </cell>
          <cell r="N2493" t="str">
            <v>0968510197</v>
          </cell>
          <cell r="O2493" t="str">
            <v>0968510197</v>
          </cell>
          <cell r="P2493" t="str">
            <v>GUAYAQUIL</v>
          </cell>
          <cell r="Q2493" t="str">
            <v>GUAYAQUIL</v>
          </cell>
          <cell r="R2493" t="str">
            <v>GUAYAS</v>
          </cell>
          <cell r="T2493" t="str">
            <v>TRAMACO</v>
          </cell>
          <cell r="U2493" t="str">
            <v>FLEXNETUIO_GYE</v>
          </cell>
          <cell r="V2493">
            <v>1</v>
          </cell>
          <cell r="W2493">
            <v>1</v>
          </cell>
          <cell r="X2493" t="str">
            <v>FLEXNET ECUADOR - MDELIVERY</v>
          </cell>
          <cell r="Y2493" t="str">
            <v>CALLE 28 DE JUNIO S/N Y GARCIA MORENO ENTRADA LLANO GRANDE</v>
          </cell>
        </row>
        <row r="2494">
          <cell r="A2494" t="str">
            <v>4831267</v>
          </cell>
          <cell r="B2494">
            <v>496310</v>
          </cell>
          <cell r="C2494" t="str">
            <v>4831267</v>
          </cell>
          <cell r="D2494" t="str">
            <v>MDELIVERY</v>
          </cell>
          <cell r="E2494" t="str">
            <v>DESPACHO</v>
          </cell>
          <cell r="F2494" t="str">
            <v>DERIVADO PICK UP</v>
          </cell>
          <cell r="G2494" t="str">
            <v>031080004831267</v>
          </cell>
          <cell r="H2494">
            <v>44939</v>
          </cell>
          <cell r="I2494" t="str">
            <v>ENTREGADO</v>
          </cell>
          <cell r="J2494">
            <v>44942</v>
          </cell>
          <cell r="K2494" t="str">
            <v>KEVIN AVILIO ROSADO MENA</v>
          </cell>
          <cell r="L2494" t="str">
            <v>OFICINA TRAMACO PORTETE</v>
          </cell>
          <cell r="M2494" t="str">
            <v>0957386188</v>
          </cell>
          <cell r="N2494" t="str">
            <v>0985127001</v>
          </cell>
          <cell r="O2494" t="str">
            <v>0985127001</v>
          </cell>
          <cell r="P2494" t="str">
            <v>GUAYAQUIL</v>
          </cell>
          <cell r="Q2494" t="str">
            <v>GUAYAQUIL</v>
          </cell>
          <cell r="R2494" t="str">
            <v>GUAYAS</v>
          </cell>
          <cell r="T2494" t="str">
            <v>TRAMACO</v>
          </cell>
          <cell r="U2494" t="str">
            <v>FLEXNETUIO_GYE</v>
          </cell>
          <cell r="V2494">
            <v>1</v>
          </cell>
          <cell r="W2494">
            <v>1</v>
          </cell>
          <cell r="X2494" t="str">
            <v>FLEXNET ECUADOR - MDELIVERY</v>
          </cell>
          <cell r="Y2494" t="str">
            <v>CALLE 28 DE JUNIO S/N Y GARCIA MORENO ENTRADA LLANO GRANDE</v>
          </cell>
        </row>
        <row r="2495">
          <cell r="A2495" t="str">
            <v>4831268</v>
          </cell>
          <cell r="B2495">
            <v>496311</v>
          </cell>
          <cell r="C2495" t="str">
            <v>4831268</v>
          </cell>
          <cell r="D2495" t="str">
            <v>MDELIVERY</v>
          </cell>
          <cell r="E2495" t="str">
            <v>DESPACHO</v>
          </cell>
          <cell r="F2495" t="str">
            <v>NORMAL</v>
          </cell>
          <cell r="G2495" t="str">
            <v>FT79695</v>
          </cell>
          <cell r="H2495">
            <v>44939</v>
          </cell>
          <cell r="I2495" t="str">
            <v>ENTREGADO</v>
          </cell>
          <cell r="J2495">
            <v>44943</v>
          </cell>
          <cell r="K2495" t="str">
            <v>MARCO ANTONIO NOBOA HINOSTROZA</v>
          </cell>
          <cell r="L2495" t="str">
            <v>TARQUI CDLA SAUCES 2  MZ F69 VILLA 13  AV AGISTIN FREIRE ICAZA</v>
          </cell>
          <cell r="M2495" t="str">
            <v>0903309524</v>
          </cell>
          <cell r="N2495" t="str">
            <v>0999299553</v>
          </cell>
          <cell r="O2495" t="str">
            <v>0999299553</v>
          </cell>
          <cell r="P2495" t="str">
            <v>090503</v>
          </cell>
          <cell r="Q2495" t="str">
            <v>GUAYAQUIL</v>
          </cell>
          <cell r="R2495" t="str">
            <v>GUAYAS</v>
          </cell>
          <cell r="S2495" t="str">
            <v>GUAYAQUIL</v>
          </cell>
          <cell r="T2495" t="str">
            <v>ITSACOURIER</v>
          </cell>
          <cell r="U2495" t="str">
            <v>FLEXNETUIO_GYE</v>
          </cell>
          <cell r="V2495">
            <v>1</v>
          </cell>
          <cell r="W2495">
            <v>1</v>
          </cell>
          <cell r="X2495" t="str">
            <v>FLEXNET ECUADOR - MDELIVERY</v>
          </cell>
          <cell r="Y2495" t="str">
            <v>CALLE 28 DE JUNIO S/N Y GARCIA MORENO ENTRADA LLANO GRANDE</v>
          </cell>
        </row>
        <row r="2496">
          <cell r="A2496" t="str">
            <v>4831466</v>
          </cell>
          <cell r="B2496">
            <v>496312</v>
          </cell>
          <cell r="C2496" t="str">
            <v>4831466</v>
          </cell>
          <cell r="D2496" t="str">
            <v>MDELIVERY</v>
          </cell>
          <cell r="E2496" t="str">
            <v>DESPACHO</v>
          </cell>
          <cell r="F2496" t="str">
            <v>NORMAL</v>
          </cell>
          <cell r="G2496" t="str">
            <v>031080004831466</v>
          </cell>
          <cell r="H2496">
            <v>44939</v>
          </cell>
          <cell r="I2496" t="str">
            <v>INCIDENCIA</v>
          </cell>
          <cell r="J2496">
            <v>44944</v>
          </cell>
          <cell r="K2496" t="str">
            <v>NELSON OSWALDO CHULDE QUIROZ</v>
          </cell>
          <cell r="L2496" t="str">
            <v>SHELL CALLE PASTAZA  SN  Y 21 DE JUNIO</v>
          </cell>
          <cell r="M2496" t="str">
            <v>1600551517</v>
          </cell>
          <cell r="N2496" t="str">
            <v>0984137558</v>
          </cell>
          <cell r="O2496" t="str">
            <v>0984137558</v>
          </cell>
          <cell r="P2496" t="str">
            <v>160105</v>
          </cell>
          <cell r="Q2496" t="str">
            <v>MERA</v>
          </cell>
          <cell r="R2496" t="str">
            <v>PASTAZA</v>
          </cell>
          <cell r="S2496" t="str">
            <v>MERA - LAS ORQUIDEAS - MADRE TIERRA - SHELL</v>
          </cell>
          <cell r="T2496" t="str">
            <v>TRAMACO</v>
          </cell>
          <cell r="U2496" t="str">
            <v>FLEXNETUIO_PROVINCIA</v>
          </cell>
          <cell r="V2496">
            <v>1</v>
          </cell>
          <cell r="W2496">
            <v>1</v>
          </cell>
          <cell r="X2496" t="str">
            <v>FLEXNET ECUADOR - MDELIVERY</v>
          </cell>
          <cell r="Y2496" t="str">
            <v>CALLE 28 DE JUNIO S/N Y GARCIA MORENO ENTRADA LLANO GRANDE</v>
          </cell>
        </row>
        <row r="2497">
          <cell r="A2497" t="str">
            <v>4831481</v>
          </cell>
          <cell r="B2497">
            <v>496313</v>
          </cell>
          <cell r="C2497" t="str">
            <v>4831481</v>
          </cell>
          <cell r="D2497" t="str">
            <v>MDELIVERY</v>
          </cell>
          <cell r="E2497" t="str">
            <v>DESPACHO</v>
          </cell>
          <cell r="F2497" t="str">
            <v>NORMAL</v>
          </cell>
          <cell r="G2497" t="str">
            <v>031080004831481</v>
          </cell>
          <cell r="H2497">
            <v>44939</v>
          </cell>
          <cell r="I2497" t="str">
            <v>ENTREGADO</v>
          </cell>
          <cell r="J2497">
            <v>44944</v>
          </cell>
          <cell r="K2497" t="str">
            <v>VILLON ARRICIAGA ALBERTO ARTEMIO</v>
          </cell>
          <cell r="L2497" t="str">
            <v>NARANJAL CALLE ROCAFUERTE  SN  Y JAIME ROLDOS</v>
          </cell>
          <cell r="M2497" t="str">
            <v>0911303964</v>
          </cell>
          <cell r="N2497" t="str">
            <v>0983820795</v>
          </cell>
          <cell r="O2497" t="str">
            <v>0983820795</v>
          </cell>
          <cell r="P2497" t="str">
            <v>091201</v>
          </cell>
          <cell r="Q2497" t="str">
            <v>NARANJAL</v>
          </cell>
          <cell r="R2497" t="str">
            <v>GUAYAS</v>
          </cell>
          <cell r="S2497" t="str">
            <v>NARANJAL</v>
          </cell>
          <cell r="T2497" t="str">
            <v>TRAMACO</v>
          </cell>
          <cell r="U2497" t="str">
            <v>FLEXNETUIO_PROVINCIA</v>
          </cell>
          <cell r="V2497">
            <v>1</v>
          </cell>
          <cell r="W2497">
            <v>1</v>
          </cell>
          <cell r="X2497" t="str">
            <v>FLEXNET ECUADOR - MDELIVERY</v>
          </cell>
          <cell r="Y2497" t="str">
            <v>CALLE 28 DE JUNIO S/N Y GARCIA MORENO ENTRADA LLANO GRANDE</v>
          </cell>
        </row>
        <row r="2498">
          <cell r="A2498" t="str">
            <v>4831507</v>
          </cell>
          <cell r="B2498">
            <v>496314</v>
          </cell>
          <cell r="C2498" t="str">
            <v>4831507</v>
          </cell>
          <cell r="D2498" t="str">
            <v>MDELIVERY</v>
          </cell>
          <cell r="E2498" t="str">
            <v>DESPACHO</v>
          </cell>
          <cell r="F2498" t="str">
            <v>NORMAL</v>
          </cell>
          <cell r="G2498" t="str">
            <v>FT79825</v>
          </cell>
          <cell r="H2498">
            <v>44939</v>
          </cell>
          <cell r="I2498" t="str">
            <v>ENTREGADO</v>
          </cell>
          <cell r="J2498">
            <v>44943</v>
          </cell>
          <cell r="K2498" t="str">
            <v>STEFANNY VANESSA FABRE BAQUERIZO</v>
          </cell>
          <cell r="L2498" t="str">
            <v>LA PUNTILLA AV LA PUNTILLA  KM 1 Y MEDIO</v>
          </cell>
          <cell r="M2498" t="str">
            <v>0931091839</v>
          </cell>
          <cell r="N2498" t="str">
            <v>0984588762</v>
          </cell>
          <cell r="O2498" t="str">
            <v>0984588762</v>
          </cell>
          <cell r="P2498" t="str">
            <v>092301</v>
          </cell>
          <cell r="Q2498" t="str">
            <v>SAMBORONDON</v>
          </cell>
          <cell r="R2498" t="str">
            <v>GUAYAS</v>
          </cell>
          <cell r="S2498" t="str">
            <v>SAMBORONDON</v>
          </cell>
          <cell r="T2498" t="str">
            <v>ITSACOURIER</v>
          </cell>
          <cell r="U2498" t="str">
            <v>FLEXNETUIO_GYE</v>
          </cell>
          <cell r="V2498">
            <v>1</v>
          </cell>
          <cell r="W2498">
            <v>1</v>
          </cell>
          <cell r="X2498" t="str">
            <v>FLEXNET ECUADOR - MDELIVERY</v>
          </cell>
          <cell r="Y2498" t="str">
            <v>CALLE 28 DE JUNIO S/N Y GARCIA MORENO ENTRADA LLANO GRANDE</v>
          </cell>
        </row>
        <row r="2499">
          <cell r="A2499" t="str">
            <v>4831541</v>
          </cell>
          <cell r="B2499">
            <v>496315</v>
          </cell>
          <cell r="C2499" t="str">
            <v>4831541</v>
          </cell>
          <cell r="D2499" t="str">
            <v>MDELIVERY</v>
          </cell>
          <cell r="E2499" t="str">
            <v>DESPACHO</v>
          </cell>
          <cell r="F2499" t="str">
            <v>NORMAL</v>
          </cell>
          <cell r="G2499" t="str">
            <v>FT79676</v>
          </cell>
          <cell r="H2499">
            <v>44939</v>
          </cell>
          <cell r="I2499" t="str">
            <v>ENTREGADO</v>
          </cell>
          <cell r="J2499">
            <v>44942</v>
          </cell>
          <cell r="K2499" t="str">
            <v>CRISTHIAN CAMILO ESCUDERO OSORIO</v>
          </cell>
          <cell r="L2499" t="str">
            <v>CALDERON CALLE CARLOS MANTILLA  OE7588 Y CAP GIOVANNI CALLES</v>
          </cell>
          <cell r="M2499" t="str">
            <v>1754560819</v>
          </cell>
          <cell r="N2499" t="str">
            <v>0995135725</v>
          </cell>
          <cell r="O2499" t="str">
            <v>0995135725</v>
          </cell>
          <cell r="P2499" t="str">
            <v>170204</v>
          </cell>
          <cell r="Q2499" t="str">
            <v>QUITO</v>
          </cell>
          <cell r="R2499" t="str">
            <v>PICHINCHA</v>
          </cell>
          <cell r="S2499" t="str">
            <v>CALDERON (CARAPUNGO)</v>
          </cell>
          <cell r="T2499" t="str">
            <v>FLEXTRANS UIO</v>
          </cell>
          <cell r="U2499" t="str">
            <v>FLEXNETUIO_LOCAL</v>
          </cell>
          <cell r="V2499">
            <v>1</v>
          </cell>
          <cell r="W2499">
            <v>1</v>
          </cell>
          <cell r="X2499" t="str">
            <v>FLEXNET ECUADOR - MDELIVERY</v>
          </cell>
          <cell r="Y2499" t="str">
            <v>CALLE 28 DE JUNIO S/N Y GARCIA MORENO ENTRADA LLANO GRANDE</v>
          </cell>
        </row>
        <row r="2500">
          <cell r="A2500" t="str">
            <v>4831557</v>
          </cell>
          <cell r="B2500">
            <v>496316</v>
          </cell>
          <cell r="C2500" t="str">
            <v>4831557</v>
          </cell>
          <cell r="D2500" t="str">
            <v>MDELIVERY</v>
          </cell>
          <cell r="E2500" t="str">
            <v>DESPACHO</v>
          </cell>
          <cell r="F2500" t="str">
            <v>NORMAL</v>
          </cell>
          <cell r="G2500" t="str">
            <v>FT79693</v>
          </cell>
          <cell r="H2500">
            <v>44939</v>
          </cell>
          <cell r="I2500" t="str">
            <v>INCIDENCIA</v>
          </cell>
          <cell r="J2500">
            <v>44942</v>
          </cell>
          <cell r="K2500" t="str">
            <v>PROANO SANTAMARIA PATRICIO EDUARDO</v>
          </cell>
          <cell r="L2500" t="str">
            <v>TARQUI LA ATARAZANA AV DE LAS AMERICAS SN Y CARLOS CHAVEZ</v>
          </cell>
          <cell r="M2500" t="str">
            <v>1709560385</v>
          </cell>
          <cell r="N2500" t="str">
            <v>0987670189</v>
          </cell>
          <cell r="O2500" t="str">
            <v>0987670189</v>
          </cell>
          <cell r="P2500" t="str">
            <v>090505</v>
          </cell>
          <cell r="Q2500" t="str">
            <v>GUAYAQUIL</v>
          </cell>
          <cell r="R2500" t="str">
            <v>GUAYAS</v>
          </cell>
          <cell r="S2500" t="str">
            <v>GUAYAQUIL</v>
          </cell>
          <cell r="T2500" t="str">
            <v>ITSACOURIER</v>
          </cell>
          <cell r="U2500" t="str">
            <v>FLEXNETUIO_GYE</v>
          </cell>
          <cell r="V2500">
            <v>1</v>
          </cell>
          <cell r="W2500">
            <v>1</v>
          </cell>
          <cell r="X2500" t="str">
            <v>FLEXNET ECUADOR - MDELIVERY</v>
          </cell>
          <cell r="Y2500" t="str">
            <v>CALLE 28 DE JUNIO S/N Y GARCIA MORENO ENTRADA LLANO GRANDE</v>
          </cell>
        </row>
        <row r="2501">
          <cell r="A2501" t="str">
            <v>4831593</v>
          </cell>
          <cell r="B2501">
            <v>496317</v>
          </cell>
          <cell r="C2501" t="str">
            <v>4831593</v>
          </cell>
          <cell r="D2501" t="str">
            <v>MDELIVERY</v>
          </cell>
          <cell r="E2501" t="str">
            <v>DESPACHO</v>
          </cell>
          <cell r="F2501" t="str">
            <v>DERIVADO PICK UP</v>
          </cell>
          <cell r="G2501" t="str">
            <v>031080004831593</v>
          </cell>
          <cell r="H2501">
            <v>44939</v>
          </cell>
          <cell r="I2501" t="str">
            <v>ENTREGADO</v>
          </cell>
          <cell r="J2501">
            <v>44943</v>
          </cell>
          <cell r="K2501" t="str">
            <v>FLORA MARICELA ALVARADO TAPUY</v>
          </cell>
          <cell r="L2501" t="str">
            <v>OFICINA TRAMACO QUITO SANTA CLARA</v>
          </cell>
          <cell r="M2501" t="str">
            <v>1754375853</v>
          </cell>
          <cell r="N2501" t="str">
            <v>0982608460</v>
          </cell>
          <cell r="O2501" t="str">
            <v>0982608460</v>
          </cell>
          <cell r="P2501" t="str">
            <v>QUITO</v>
          </cell>
          <cell r="Q2501" t="str">
            <v>QUITO</v>
          </cell>
          <cell r="R2501" t="str">
            <v>PICHINCHA</v>
          </cell>
          <cell r="T2501" t="str">
            <v>TRAMACO</v>
          </cell>
          <cell r="U2501" t="str">
            <v>FLEXNETUIO_LOCAL</v>
          </cell>
          <cell r="V2501">
            <v>1</v>
          </cell>
          <cell r="W2501">
            <v>1</v>
          </cell>
          <cell r="X2501" t="str">
            <v>FLEXNET ECUADOR - MDELIVERY</v>
          </cell>
          <cell r="Y2501" t="str">
            <v>CALLE 28 DE JUNIO S/N Y GARCIA MORENO ENTRADA LLANO GRANDE</v>
          </cell>
        </row>
        <row r="2502">
          <cell r="A2502" t="str">
            <v>4831619</v>
          </cell>
          <cell r="B2502">
            <v>496318</v>
          </cell>
          <cell r="C2502" t="str">
            <v>4831619</v>
          </cell>
          <cell r="D2502" t="str">
            <v>MDELIVERY</v>
          </cell>
          <cell r="E2502" t="str">
            <v>DESPACHO</v>
          </cell>
          <cell r="F2502" t="str">
            <v>NORMAL</v>
          </cell>
          <cell r="G2502" t="str">
            <v>FT79697</v>
          </cell>
          <cell r="H2502">
            <v>44939</v>
          </cell>
          <cell r="I2502" t="str">
            <v>ENTREGADO</v>
          </cell>
          <cell r="J2502">
            <v>44942</v>
          </cell>
          <cell r="K2502" t="str">
            <v>ZAMBRANO LOOR JENNIFER CELINA</v>
          </cell>
          <cell r="L2502" t="str">
            <v>TARQUI BASTION POPULAR BLOQUE 1 A MZ 514 SL 14</v>
          </cell>
          <cell r="M2502" t="str">
            <v>0941276834</v>
          </cell>
          <cell r="N2502" t="str">
            <v>0983219571</v>
          </cell>
          <cell r="O2502" t="str">
            <v>0983219571</v>
          </cell>
          <cell r="P2502" t="str">
            <v>090705</v>
          </cell>
          <cell r="Q2502" t="str">
            <v>GUAYAQUIL</v>
          </cell>
          <cell r="R2502" t="str">
            <v>GUAYAS</v>
          </cell>
          <cell r="S2502" t="str">
            <v>GUAYAQUIL</v>
          </cell>
          <cell r="T2502" t="str">
            <v>ITSACOURIER</v>
          </cell>
          <cell r="U2502" t="str">
            <v>FLEXNETUIO_GYE</v>
          </cell>
          <cell r="V2502">
            <v>1</v>
          </cell>
          <cell r="W2502">
            <v>1</v>
          </cell>
          <cell r="X2502" t="str">
            <v>FLEXNET ECUADOR - MDELIVERY</v>
          </cell>
          <cell r="Y2502" t="str">
            <v>CALLE 28 DE JUNIO S/N Y GARCIA MORENO ENTRADA LLANO GRANDE</v>
          </cell>
        </row>
        <row r="2503">
          <cell r="A2503" t="str">
            <v>4831632</v>
          </cell>
          <cell r="B2503">
            <v>496319</v>
          </cell>
          <cell r="C2503" t="str">
            <v>4831632</v>
          </cell>
          <cell r="D2503" t="str">
            <v>MDELIVERY</v>
          </cell>
          <cell r="E2503" t="str">
            <v>DESPACHO</v>
          </cell>
          <cell r="F2503" t="str">
            <v>DERIVADO PICK UP</v>
          </cell>
          <cell r="G2503" t="str">
            <v>031080004831632</v>
          </cell>
          <cell r="H2503">
            <v>44939</v>
          </cell>
          <cell r="I2503" t="str">
            <v>ENTREGADO</v>
          </cell>
          <cell r="J2503">
            <v>44942</v>
          </cell>
          <cell r="K2503" t="str">
            <v>SALAZAR CRUZ JAIME MAURICIO</v>
          </cell>
          <cell r="L2503" t="str">
            <v>OFICINA TRAMACO IBARRA CENTRO DE DISTRIBUCION</v>
          </cell>
          <cell r="M2503" t="str">
            <v>1001666773</v>
          </cell>
          <cell r="N2503" t="str">
            <v>0999750361</v>
          </cell>
          <cell r="O2503" t="str">
            <v>0999750361</v>
          </cell>
          <cell r="P2503" t="str">
            <v>IBARRA</v>
          </cell>
          <cell r="Q2503" t="str">
            <v>IBARRA</v>
          </cell>
          <cell r="R2503" t="str">
            <v>IMBABURA</v>
          </cell>
          <cell r="T2503" t="str">
            <v>TRAMACO</v>
          </cell>
          <cell r="U2503" t="str">
            <v>FLEXNETUIO_PROVINCIA</v>
          </cell>
          <cell r="V2503">
            <v>1</v>
          </cell>
          <cell r="W2503">
            <v>1</v>
          </cell>
          <cell r="X2503" t="str">
            <v>FLEXNET ECUADOR - MDELIVERY</v>
          </cell>
          <cell r="Y2503" t="str">
            <v>CALLE 28 DE JUNIO S/N Y GARCIA MORENO ENTRADA LLANO GRANDE</v>
          </cell>
        </row>
        <row r="2504">
          <cell r="A2504" t="str">
            <v>4831639</v>
          </cell>
          <cell r="B2504">
            <v>496320</v>
          </cell>
          <cell r="C2504" t="str">
            <v>4831639</v>
          </cell>
          <cell r="D2504" t="str">
            <v>MDELIVERY</v>
          </cell>
          <cell r="E2504" t="str">
            <v>DESPACHO</v>
          </cell>
          <cell r="F2504" t="str">
            <v>DERIVADO PICK UP</v>
          </cell>
          <cell r="G2504" t="str">
            <v>031080004831639</v>
          </cell>
          <cell r="H2504">
            <v>44939</v>
          </cell>
          <cell r="I2504" t="str">
            <v>ENTREGADO</v>
          </cell>
          <cell r="J2504">
            <v>44943</v>
          </cell>
          <cell r="K2504" t="str">
            <v>MARCOS ALEXANDER CHAMORRO OBANDO</v>
          </cell>
          <cell r="L2504" t="str">
            <v>OFICINA TRAMACO SANTO DOMINGO  CENTRO DE DISTRIBUCION</v>
          </cell>
          <cell r="M2504" t="str">
            <v>1722352240</v>
          </cell>
          <cell r="N2504" t="str">
            <v>0995801234</v>
          </cell>
          <cell r="O2504" t="str">
            <v>0995801234</v>
          </cell>
          <cell r="P2504" t="str">
            <v>SANTO DOMINGO</v>
          </cell>
          <cell r="Q2504" t="str">
            <v>SANTO DOMINGO</v>
          </cell>
          <cell r="R2504" t="str">
            <v>SANTO DOMINGO DE LOS TSACHILAS</v>
          </cell>
          <cell r="T2504" t="str">
            <v>TRAMACO</v>
          </cell>
          <cell r="U2504" t="str">
            <v>FLEXNETUIO_PROVINCIA</v>
          </cell>
          <cell r="V2504">
            <v>1</v>
          </cell>
          <cell r="W2504">
            <v>1</v>
          </cell>
          <cell r="X2504" t="str">
            <v>FLEXNET ECUADOR - MDELIVERY</v>
          </cell>
          <cell r="Y2504" t="str">
            <v>CALLE 28 DE JUNIO S/N Y GARCIA MORENO ENTRADA LLANO GRANDE</v>
          </cell>
        </row>
        <row r="2505">
          <cell r="A2505" t="str">
            <v>4831655</v>
          </cell>
          <cell r="B2505">
            <v>496321</v>
          </cell>
          <cell r="C2505" t="str">
            <v>4831655</v>
          </cell>
          <cell r="D2505" t="str">
            <v>MDELIVERY</v>
          </cell>
          <cell r="E2505" t="str">
            <v>DESPACHO</v>
          </cell>
          <cell r="F2505" t="str">
            <v>DERIVADO PICK UP</v>
          </cell>
          <cell r="G2505" t="str">
            <v>031080004831655</v>
          </cell>
          <cell r="H2505">
            <v>44939</v>
          </cell>
          <cell r="I2505" t="str">
            <v>INCIDENCIA</v>
          </cell>
          <cell r="J2505">
            <v>44944</v>
          </cell>
          <cell r="K2505" t="str">
            <v>ALARCON REYES RICARDO ANGEL</v>
          </cell>
          <cell r="L2505" t="str">
            <v>OFICINA TRAMACO PORTETE</v>
          </cell>
          <cell r="M2505" t="str">
            <v>0929536324</v>
          </cell>
          <cell r="N2505" t="str">
            <v>0990109614</v>
          </cell>
          <cell r="O2505" t="str">
            <v>0990109614</v>
          </cell>
          <cell r="P2505" t="str">
            <v>GUAYAQUIL</v>
          </cell>
          <cell r="Q2505" t="str">
            <v>GUAYAQUIL</v>
          </cell>
          <cell r="R2505" t="str">
            <v>GUAYAS</v>
          </cell>
          <cell r="T2505" t="str">
            <v>TRAMACO</v>
          </cell>
          <cell r="U2505" t="str">
            <v>FLEXNETUIO_GYE</v>
          </cell>
          <cell r="V2505">
            <v>1</v>
          </cell>
          <cell r="W2505">
            <v>1</v>
          </cell>
          <cell r="X2505" t="str">
            <v>FLEXNET ECUADOR - MDELIVERY</v>
          </cell>
          <cell r="Y2505" t="str">
            <v>CALLE 28 DE JUNIO S/N Y GARCIA MORENO ENTRADA LLANO GRANDE</v>
          </cell>
        </row>
        <row r="2506">
          <cell r="A2506" t="str">
            <v>4831705</v>
          </cell>
          <cell r="B2506">
            <v>496322</v>
          </cell>
          <cell r="C2506" t="str">
            <v>4831705</v>
          </cell>
          <cell r="D2506" t="str">
            <v>MDELIVERY</v>
          </cell>
          <cell r="E2506" t="str">
            <v>DESPACHO</v>
          </cell>
          <cell r="F2506" t="str">
            <v>NORMAL</v>
          </cell>
          <cell r="G2506" t="str">
            <v>031080004831705</v>
          </cell>
          <cell r="H2506">
            <v>44939</v>
          </cell>
          <cell r="I2506" t="str">
            <v>INCIDENCIA</v>
          </cell>
          <cell r="J2506">
            <v>44944</v>
          </cell>
          <cell r="K2506" t="str">
            <v>KATY CECIBEL NARVAEZ CALVA</v>
          </cell>
          <cell r="L2506" t="str">
            <v>SUCRE     AV VILLONACO  N 656  146 CALLE MEDARDO ANGEL SILVA</v>
          </cell>
          <cell r="M2506" t="str">
            <v>1150815668</v>
          </cell>
          <cell r="N2506" t="str">
            <v>0988125820</v>
          </cell>
          <cell r="O2506" t="str">
            <v>0988125820</v>
          </cell>
          <cell r="P2506" t="str">
            <v>110102</v>
          </cell>
          <cell r="Q2506" t="str">
            <v>LOJA</v>
          </cell>
          <cell r="R2506" t="str">
            <v>LOJA</v>
          </cell>
          <cell r="S2506" t="str">
            <v>LOJA</v>
          </cell>
          <cell r="T2506" t="str">
            <v>TRAMACO</v>
          </cell>
          <cell r="U2506" t="str">
            <v>FLEXNETUIO_PROVINCIA</v>
          </cell>
          <cell r="V2506">
            <v>1</v>
          </cell>
          <cell r="W2506">
            <v>1</v>
          </cell>
          <cell r="X2506" t="str">
            <v>FLEXNET ECUADOR - MDELIVERY</v>
          </cell>
          <cell r="Y2506" t="str">
            <v>CALLE 28 DE JUNIO S/N Y GARCIA MORENO ENTRADA LLANO GRANDE</v>
          </cell>
        </row>
        <row r="2507">
          <cell r="A2507" t="str">
            <v>4831749</v>
          </cell>
          <cell r="B2507">
            <v>496323</v>
          </cell>
          <cell r="C2507" t="str">
            <v>4831749</v>
          </cell>
          <cell r="D2507" t="str">
            <v>MDELIVERY</v>
          </cell>
          <cell r="E2507" t="str">
            <v>DESPACHO</v>
          </cell>
          <cell r="F2507" t="str">
            <v>DERIVADO PICK UP</v>
          </cell>
          <cell r="G2507" t="str">
            <v>031080004831749</v>
          </cell>
          <cell r="H2507">
            <v>44939</v>
          </cell>
          <cell r="I2507" t="str">
            <v>ENTREGADO</v>
          </cell>
          <cell r="J2507">
            <v>44943</v>
          </cell>
          <cell r="K2507" t="str">
            <v>LIZZETTE NATALIA PLUAS LOVATO</v>
          </cell>
          <cell r="L2507" t="str">
            <v>OFICINA TRAMACO PORTETE</v>
          </cell>
          <cell r="M2507" t="str">
            <v>0923460380</v>
          </cell>
          <cell r="N2507" t="str">
            <v>0997765347</v>
          </cell>
          <cell r="O2507" t="str">
            <v>0997765347</v>
          </cell>
          <cell r="P2507" t="str">
            <v>GUAYAQUIL</v>
          </cell>
          <cell r="Q2507" t="str">
            <v>GUAYAQUIL</v>
          </cell>
          <cell r="R2507" t="str">
            <v>GUAYAS</v>
          </cell>
          <cell r="T2507" t="str">
            <v>TRAMACO</v>
          </cell>
          <cell r="U2507" t="str">
            <v>FLEXNETUIO_GYE</v>
          </cell>
          <cell r="V2507">
            <v>1</v>
          </cell>
          <cell r="W2507">
            <v>1</v>
          </cell>
          <cell r="X2507" t="str">
            <v>FLEXNET ECUADOR - MDELIVERY</v>
          </cell>
          <cell r="Y2507" t="str">
            <v>CALLE 28 DE JUNIO S/N Y GARCIA MORENO ENTRADA LLANO GRANDE</v>
          </cell>
        </row>
        <row r="2508">
          <cell r="A2508" t="str">
            <v>4831756</v>
          </cell>
          <cell r="B2508">
            <v>496324</v>
          </cell>
          <cell r="C2508" t="str">
            <v>4831756</v>
          </cell>
          <cell r="D2508" t="str">
            <v>MDELIVERY</v>
          </cell>
          <cell r="E2508" t="str">
            <v>DESPACHO</v>
          </cell>
          <cell r="F2508" t="str">
            <v>NORMAL</v>
          </cell>
          <cell r="G2508" t="str">
            <v>FT79702</v>
          </cell>
          <cell r="H2508">
            <v>44939</v>
          </cell>
          <cell r="I2508" t="str">
            <v>ENTREGADO</v>
          </cell>
          <cell r="J2508">
            <v>44942</v>
          </cell>
          <cell r="K2508" t="str">
            <v>MENDEZ LOPEZ VICTOR MIGUEL</v>
          </cell>
          <cell r="L2508" t="str">
            <v>BOLIVAR CALLE CUENCA  SN  Y GUARANDA</v>
          </cell>
          <cell r="M2508" t="str">
            <v>0920677622</v>
          </cell>
          <cell r="N2508" t="str">
            <v>0990592119</v>
          </cell>
          <cell r="O2508" t="str">
            <v>0990592119</v>
          </cell>
          <cell r="P2508" t="str">
            <v>090308</v>
          </cell>
          <cell r="Q2508" t="str">
            <v>GUAYAQUIL</v>
          </cell>
          <cell r="R2508" t="str">
            <v>GUAYAS</v>
          </cell>
          <cell r="S2508" t="str">
            <v>GUAYAQUIL</v>
          </cell>
          <cell r="T2508" t="str">
            <v>ITSACOURIER</v>
          </cell>
          <cell r="U2508" t="str">
            <v>FLEXNETUIO_GYE</v>
          </cell>
          <cell r="V2508">
            <v>1</v>
          </cell>
          <cell r="W2508">
            <v>1</v>
          </cell>
          <cell r="X2508" t="str">
            <v>FLEXNET ECUADOR - MDELIVERY</v>
          </cell>
          <cell r="Y2508" t="str">
            <v>CALLE 28 DE JUNIO S/N Y GARCIA MORENO ENTRADA LLANO GRANDE</v>
          </cell>
        </row>
        <row r="2509">
          <cell r="A2509" t="str">
            <v>4831800</v>
          </cell>
          <cell r="B2509">
            <v>496325</v>
          </cell>
          <cell r="C2509" t="str">
            <v>4831800</v>
          </cell>
          <cell r="D2509" t="str">
            <v>MDELIVERY</v>
          </cell>
          <cell r="E2509" t="str">
            <v>DESPACHO</v>
          </cell>
          <cell r="F2509" t="str">
            <v>NORMAL</v>
          </cell>
          <cell r="G2509" t="str">
            <v>FT79706</v>
          </cell>
          <cell r="H2509">
            <v>44939</v>
          </cell>
          <cell r="I2509" t="str">
            <v>ENTREGADO</v>
          </cell>
          <cell r="J2509">
            <v>44943</v>
          </cell>
          <cell r="K2509" t="str">
            <v>LUIS MIGUEL MIGUITAMA OCHOA</v>
          </cell>
          <cell r="L2509" t="str">
            <v>BOLIVAR SAGRARIO CALLE CUENCA 230 Y AV GUARANDA</v>
          </cell>
          <cell r="M2509" t="str">
            <v>0925951063</v>
          </cell>
          <cell r="N2509" t="str">
            <v>0990592119</v>
          </cell>
          <cell r="O2509" t="str">
            <v>0990592119</v>
          </cell>
          <cell r="P2509" t="str">
            <v>090308</v>
          </cell>
          <cell r="Q2509" t="str">
            <v>GUAYAQUIL</v>
          </cell>
          <cell r="R2509" t="str">
            <v>GUAYAS</v>
          </cell>
          <cell r="S2509" t="str">
            <v>GUAYAQUIL</v>
          </cell>
          <cell r="T2509" t="str">
            <v>ITSACOURIER</v>
          </cell>
          <cell r="U2509" t="str">
            <v>FLEXNETUIO_GYE</v>
          </cell>
          <cell r="V2509">
            <v>1</v>
          </cell>
          <cell r="W2509">
            <v>1</v>
          </cell>
          <cell r="X2509" t="str">
            <v>FLEXNET ECUADOR - MDELIVERY</v>
          </cell>
          <cell r="Y2509" t="str">
            <v>CALLE 28 DE JUNIO S/N Y GARCIA MORENO ENTRADA LLANO GRANDE</v>
          </cell>
        </row>
        <row r="2510">
          <cell r="A2510" t="str">
            <v>4831866</v>
          </cell>
          <cell r="B2510">
            <v>496326</v>
          </cell>
          <cell r="C2510" t="str">
            <v>4831866</v>
          </cell>
          <cell r="D2510" t="str">
            <v>MDELIVERY</v>
          </cell>
          <cell r="E2510" t="str">
            <v>DESPACHO</v>
          </cell>
          <cell r="F2510" t="str">
            <v>NORMAL</v>
          </cell>
          <cell r="G2510" t="str">
            <v>FT79678</v>
          </cell>
          <cell r="H2510">
            <v>44939</v>
          </cell>
          <cell r="I2510" t="str">
            <v>ENTREGADO</v>
          </cell>
          <cell r="J2510">
            <v>44943</v>
          </cell>
          <cell r="K2510" t="str">
            <v>JHONY ALEXANDER PAILLACHO ANDRADE</v>
          </cell>
          <cell r="L2510" t="str">
            <v>COMITE DEL PUEBLO CALLE E15F N53 43 CALLE PEDRO GUERRERO</v>
          </cell>
          <cell r="M2510" t="str">
            <v>0450006606</v>
          </cell>
          <cell r="N2510" t="str">
            <v>0990602987</v>
          </cell>
          <cell r="O2510" t="str">
            <v>0990602987</v>
          </cell>
          <cell r="P2510" t="str">
            <v>170514</v>
          </cell>
          <cell r="Q2510" t="str">
            <v>QUITO</v>
          </cell>
          <cell r="R2510" t="str">
            <v>PICHINCHA</v>
          </cell>
          <cell r="S2510" t="str">
            <v>QUITO</v>
          </cell>
          <cell r="T2510" t="str">
            <v>FLEXTRANS UIO</v>
          </cell>
          <cell r="U2510" t="str">
            <v>FLEXNETUIO_LOCAL</v>
          </cell>
          <cell r="V2510">
            <v>1</v>
          </cell>
          <cell r="W2510">
            <v>1</v>
          </cell>
          <cell r="X2510" t="str">
            <v>FLEXNET ECUADOR - MDELIVERY</v>
          </cell>
          <cell r="Y2510" t="str">
            <v>CALLE 28 DE JUNIO S/N Y GARCIA MORENO ENTRADA LLANO GRANDE</v>
          </cell>
        </row>
        <row r="2511">
          <cell r="A2511" t="str">
            <v>4814667</v>
          </cell>
          <cell r="B2511">
            <v>496267</v>
          </cell>
          <cell r="C2511" t="str">
            <v>4814667</v>
          </cell>
          <cell r="D2511" t="str">
            <v>MDELIVERY</v>
          </cell>
          <cell r="E2511" t="str">
            <v>DESPACHO</v>
          </cell>
          <cell r="F2511" t="str">
            <v>NORMAL</v>
          </cell>
          <cell r="G2511" t="str">
            <v>FT79698</v>
          </cell>
          <cell r="H2511">
            <v>44939</v>
          </cell>
          <cell r="I2511" t="str">
            <v>ENTREGADO</v>
          </cell>
          <cell r="J2511">
            <v>44942</v>
          </cell>
          <cell r="K2511" t="str">
            <v>VELIZ SANCHEZ PEDRO ROLANDO</v>
          </cell>
          <cell r="L2511" t="str">
            <v>TARQUI  AV PEDRO MENENDEZ GILBERT  SN  Y LUIS PLAZA DANIN</v>
          </cell>
          <cell r="M2511" t="str">
            <v>1308355328</v>
          </cell>
          <cell r="N2511" t="str">
            <v>0979087054</v>
          </cell>
          <cell r="O2511" t="str">
            <v>0979087054</v>
          </cell>
          <cell r="P2511" t="str">
            <v>090505</v>
          </cell>
          <cell r="Q2511" t="str">
            <v>GUAYAQUIL</v>
          </cell>
          <cell r="R2511" t="str">
            <v>GUAYAS</v>
          </cell>
          <cell r="S2511" t="str">
            <v>GUAYAQUIL</v>
          </cell>
          <cell r="T2511" t="str">
            <v>ITSACOURIER</v>
          </cell>
          <cell r="U2511" t="str">
            <v>FLEXNETUIO_GYE</v>
          </cell>
          <cell r="V2511">
            <v>1</v>
          </cell>
          <cell r="W2511">
            <v>1</v>
          </cell>
          <cell r="X2511" t="str">
            <v>FLEXNET ECUADOR - MDELIVERY</v>
          </cell>
          <cell r="Y2511" t="str">
            <v>CALLE 28 DE JUNIO S/N Y GARCIA MORENO ENTRADA LLANO GRANDE</v>
          </cell>
        </row>
        <row r="2512">
          <cell r="A2512" t="str">
            <v>4818561</v>
          </cell>
          <cell r="B2512">
            <v>496268</v>
          </cell>
          <cell r="C2512" t="str">
            <v>4818561</v>
          </cell>
          <cell r="D2512" t="str">
            <v>MDELIVERY</v>
          </cell>
          <cell r="E2512" t="str">
            <v>DESPACHO</v>
          </cell>
          <cell r="F2512" t="str">
            <v>NORMAL</v>
          </cell>
          <cell r="G2512" t="str">
            <v>031080004818561</v>
          </cell>
          <cell r="H2512">
            <v>44939</v>
          </cell>
          <cell r="I2512" t="str">
            <v>ENTREGADO</v>
          </cell>
          <cell r="J2512">
            <v>44942</v>
          </cell>
          <cell r="K2512" t="str">
            <v>DIEGO HERNAN LOAYZA PULLA</v>
          </cell>
          <cell r="L2512" t="str">
            <v>LA PROVIDENCIA   CALLE ARIZAGA  SN  CALLEJON DECIMA ESTE</v>
          </cell>
          <cell r="M2512" t="str">
            <v>0704770189</v>
          </cell>
          <cell r="N2512" t="str">
            <v>0994353728</v>
          </cell>
          <cell r="O2512" t="str">
            <v>099129393</v>
          </cell>
          <cell r="P2512" t="str">
            <v>070212</v>
          </cell>
          <cell r="Q2512" t="str">
            <v>MACHALA</v>
          </cell>
          <cell r="R2512" t="str">
            <v>EL ORO</v>
          </cell>
          <cell r="S2512" t="str">
            <v>MACHALA</v>
          </cell>
          <cell r="T2512" t="str">
            <v>TRAMACO</v>
          </cell>
          <cell r="U2512" t="str">
            <v>FLEXNETUIO_PROVINCIA</v>
          </cell>
          <cell r="V2512">
            <v>1</v>
          </cell>
          <cell r="W2512">
            <v>1</v>
          </cell>
          <cell r="X2512" t="str">
            <v>FLEXNET ECUADOR - MDELIVERY</v>
          </cell>
          <cell r="Y2512" t="str">
            <v>CALLE 28 DE JUNIO S/N Y GARCIA MORENO ENTRADA LLANO GRANDE</v>
          </cell>
        </row>
        <row r="2513">
          <cell r="A2513" t="str">
            <v>4820200</v>
          </cell>
          <cell r="B2513">
            <v>496269</v>
          </cell>
          <cell r="C2513" t="str">
            <v>4820200</v>
          </cell>
          <cell r="D2513" t="str">
            <v>MDELIVERY</v>
          </cell>
          <cell r="E2513" t="str">
            <v>DESPACHO</v>
          </cell>
          <cell r="F2513" t="str">
            <v>NORMAL</v>
          </cell>
          <cell r="G2513" t="str">
            <v>031080004820200</v>
          </cell>
          <cell r="H2513">
            <v>44939</v>
          </cell>
          <cell r="I2513" t="str">
            <v>ENTREGADO</v>
          </cell>
          <cell r="J2513">
            <v>44943</v>
          </cell>
          <cell r="K2513" t="str">
            <v>MAGALY LISSETTE PONLUISA ESCALANTE</v>
          </cell>
          <cell r="L2513" t="str">
            <v>TENA CALLE RUBEN LERSSON  SN  EDWIN ENRIQUEZ</v>
          </cell>
          <cell r="M2513" t="str">
            <v>1803088275</v>
          </cell>
          <cell r="N2513" t="str">
            <v>0992588048</v>
          </cell>
          <cell r="O2513" t="str">
            <v>0992588048</v>
          </cell>
          <cell r="P2513" t="str">
            <v>150101</v>
          </cell>
          <cell r="Q2513" t="str">
            <v>TENA</v>
          </cell>
          <cell r="R2513" t="str">
            <v>NAPO</v>
          </cell>
          <cell r="S2513" t="str">
            <v>TENA</v>
          </cell>
          <cell r="T2513" t="str">
            <v>TRAMACO</v>
          </cell>
          <cell r="U2513" t="str">
            <v>FLEXNETUIO_PROVINCIA</v>
          </cell>
          <cell r="V2513">
            <v>1</v>
          </cell>
          <cell r="W2513">
            <v>1</v>
          </cell>
          <cell r="X2513" t="str">
            <v>FLEXNET ECUADOR - MDELIVERY</v>
          </cell>
          <cell r="Y2513" t="str">
            <v>CALLE 28 DE JUNIO S/N Y GARCIA MORENO ENTRADA LLANO GRANDE</v>
          </cell>
        </row>
        <row r="2514">
          <cell r="A2514" t="str">
            <v>4822891</v>
          </cell>
          <cell r="B2514">
            <v>496270</v>
          </cell>
          <cell r="C2514" t="str">
            <v>4822891</v>
          </cell>
          <cell r="D2514" t="str">
            <v>MDELIVERY</v>
          </cell>
          <cell r="E2514" t="str">
            <v>DESPACHO</v>
          </cell>
          <cell r="F2514" t="str">
            <v>DERIVADO PICK UP</v>
          </cell>
          <cell r="G2514" t="str">
            <v>031080004822891</v>
          </cell>
          <cell r="H2514">
            <v>44939</v>
          </cell>
          <cell r="I2514" t="str">
            <v>ENTREGADO</v>
          </cell>
          <cell r="J2514">
            <v>44942</v>
          </cell>
          <cell r="K2514" t="str">
            <v>SILVANA ELIZABETH LAJONES COLOBON</v>
          </cell>
          <cell r="L2514" t="str">
            <v>OFICINA TRAMACO PORTETE</v>
          </cell>
          <cell r="M2514" t="str">
            <v>0940828700</v>
          </cell>
          <cell r="N2514" t="str">
            <v>0996617854</v>
          </cell>
          <cell r="O2514" t="str">
            <v>0996617854</v>
          </cell>
          <cell r="P2514" t="str">
            <v>GUAYAQUIL</v>
          </cell>
          <cell r="Q2514" t="str">
            <v>GUAYAQUIL</v>
          </cell>
          <cell r="R2514" t="str">
            <v>GUAYAS</v>
          </cell>
          <cell r="T2514" t="str">
            <v>TRAMACO</v>
          </cell>
          <cell r="U2514" t="str">
            <v>FLEXNETUIO_GYE</v>
          </cell>
          <cell r="V2514">
            <v>1</v>
          </cell>
          <cell r="W2514">
            <v>1</v>
          </cell>
          <cell r="X2514" t="str">
            <v>FLEXNET ECUADOR - MDELIVERY</v>
          </cell>
          <cell r="Y2514" t="str">
            <v>CALLE 28 DE JUNIO S/N Y GARCIA MORENO ENTRADA LLANO GRANDE</v>
          </cell>
        </row>
        <row r="2515">
          <cell r="A2515" t="str">
            <v>4823054</v>
          </cell>
          <cell r="B2515">
            <v>496271</v>
          </cell>
          <cell r="C2515" t="str">
            <v>4823054</v>
          </cell>
          <cell r="D2515" t="str">
            <v>MDELIVERY</v>
          </cell>
          <cell r="E2515" t="str">
            <v>DESPACHO</v>
          </cell>
          <cell r="F2515" t="str">
            <v>NORMAL</v>
          </cell>
          <cell r="G2515" t="str">
            <v>031080004823054</v>
          </cell>
          <cell r="H2515">
            <v>44939</v>
          </cell>
          <cell r="I2515" t="str">
            <v>ENTREGADO</v>
          </cell>
          <cell r="J2515">
            <v>44942</v>
          </cell>
          <cell r="K2515" t="str">
            <v>LIZANO CHILUISA BLANCA DEL ROSARIO</v>
          </cell>
          <cell r="L2515" t="str">
            <v>GUAYAQUIL DE ALPACHACA CALLE 13 DE ABRIL  SN Y TULCAN</v>
          </cell>
          <cell r="M2515" t="str">
            <v>1002959623</v>
          </cell>
          <cell r="N2515" t="str">
            <v>0983395368</v>
          </cell>
          <cell r="O2515" t="str">
            <v>0983395368</v>
          </cell>
          <cell r="P2515" t="str">
            <v>100104</v>
          </cell>
          <cell r="Q2515" t="str">
            <v>IBARRA</v>
          </cell>
          <cell r="R2515" t="str">
            <v>IMBABURA</v>
          </cell>
          <cell r="S2515" t="str">
            <v>SAN MIGUEL DE IBARRA</v>
          </cell>
          <cell r="T2515" t="str">
            <v>TRAMACO</v>
          </cell>
          <cell r="U2515" t="str">
            <v>FLEXNETUIO_PROVINCIA</v>
          </cell>
          <cell r="V2515">
            <v>1</v>
          </cell>
          <cell r="W2515">
            <v>1</v>
          </cell>
          <cell r="X2515" t="str">
            <v>FLEXNET ECUADOR - MDELIVERY</v>
          </cell>
          <cell r="Y2515" t="str">
            <v>CALLE 28 DE JUNIO S/N Y GARCIA MORENO ENTRADA LLANO GRANDE</v>
          </cell>
        </row>
        <row r="2516">
          <cell r="A2516" t="str">
            <v>4823173</v>
          </cell>
          <cell r="B2516">
            <v>496272</v>
          </cell>
          <cell r="C2516" t="str">
            <v>4823173</v>
          </cell>
          <cell r="D2516" t="str">
            <v>MDELIVERY</v>
          </cell>
          <cell r="E2516" t="str">
            <v>DESPACHO</v>
          </cell>
          <cell r="F2516" t="str">
            <v>NORMAL</v>
          </cell>
          <cell r="G2516" t="str">
            <v>031080004823173</v>
          </cell>
          <cell r="H2516">
            <v>44939</v>
          </cell>
          <cell r="I2516" t="str">
            <v>EN_TRANSITO</v>
          </cell>
          <cell r="J2516">
            <v>44939</v>
          </cell>
          <cell r="K2516" t="str">
            <v>DIEGO RONALDO CHAVEZ MOSQUERA</v>
          </cell>
          <cell r="L2516" t="str">
            <v>SAN LORENZO CALLE 5 DE AGOSTO SN CALLE 10 DE AGOSTO</v>
          </cell>
          <cell r="M2516" t="str">
            <v>0805238383</v>
          </cell>
          <cell r="N2516" t="str">
            <v>0997146713</v>
          </cell>
          <cell r="O2516" t="str">
            <v>0997146713</v>
          </cell>
          <cell r="P2516" t="str">
            <v>080501</v>
          </cell>
          <cell r="Q2516" t="str">
            <v>SAN LORENZO</v>
          </cell>
          <cell r="R2516" t="str">
            <v>ESMERALDAS</v>
          </cell>
          <cell r="S2516" t="str">
            <v>SAN LORENZO - LA FLORIDA - ANCON (PICHANGAL) (CAB. EN PALMA REAL) - MATAJE (CAB. EN SANTANDER)</v>
          </cell>
          <cell r="T2516" t="str">
            <v>TRAMACO</v>
          </cell>
          <cell r="U2516" t="str">
            <v>FLEXNETUIO_PROVINCIA</v>
          </cell>
          <cell r="V2516">
            <v>1</v>
          </cell>
          <cell r="W2516">
            <v>1</v>
          </cell>
          <cell r="X2516" t="str">
            <v>FLEXNET ECUADOR - MDELIVERY</v>
          </cell>
          <cell r="Y2516" t="str">
            <v>CALLE 28 DE JUNIO S/N Y GARCIA MORENO ENTRADA LLANO GRANDE</v>
          </cell>
        </row>
        <row r="2517">
          <cell r="A2517" t="str">
            <v>4824975</v>
          </cell>
          <cell r="B2517">
            <v>496273</v>
          </cell>
          <cell r="C2517" t="str">
            <v>4824975</v>
          </cell>
          <cell r="D2517" t="str">
            <v>MDELIVERY</v>
          </cell>
          <cell r="E2517" t="str">
            <v>DESPACHO</v>
          </cell>
          <cell r="F2517" t="str">
            <v>DERIVADO PICK UP</v>
          </cell>
          <cell r="G2517" t="str">
            <v>031080004824975</v>
          </cell>
          <cell r="H2517">
            <v>44939</v>
          </cell>
          <cell r="I2517" t="str">
            <v>INCIDENCIA</v>
          </cell>
          <cell r="J2517">
            <v>44944</v>
          </cell>
          <cell r="K2517" t="str">
            <v>ANGULO CARABALI NARCISA DEL ROCIO</v>
          </cell>
          <cell r="L2517" t="str">
            <v>OFICINA TRAMACO CENTRO DE DISTRIBUCION VIA A DAULE</v>
          </cell>
          <cell r="M2517" t="str">
            <v>0850480542</v>
          </cell>
          <cell r="N2517" t="str">
            <v>0990030784</v>
          </cell>
          <cell r="O2517" t="str">
            <v>0990030784</v>
          </cell>
          <cell r="P2517" t="str">
            <v>GUAYAQUIL</v>
          </cell>
          <cell r="Q2517" t="str">
            <v>GUAYAQUIL</v>
          </cell>
          <cell r="R2517" t="str">
            <v>GUAYAS</v>
          </cell>
          <cell r="T2517" t="str">
            <v>TRAMACO</v>
          </cell>
          <cell r="U2517" t="str">
            <v>FLEXNETUIO_GYE</v>
          </cell>
          <cell r="V2517">
            <v>1</v>
          </cell>
          <cell r="W2517">
            <v>1</v>
          </cell>
          <cell r="X2517" t="str">
            <v>FLEXNET ECUADOR - MDELIVERY</v>
          </cell>
          <cell r="Y2517" t="str">
            <v>CALLE 28 DE JUNIO S/N Y GARCIA MORENO ENTRADA LLANO GRANDE</v>
          </cell>
        </row>
        <row r="2518">
          <cell r="A2518" t="str">
            <v>4825170</v>
          </cell>
          <cell r="B2518">
            <v>496274</v>
          </cell>
          <cell r="C2518" t="str">
            <v>4825170</v>
          </cell>
          <cell r="D2518" t="str">
            <v>MDELIVERY</v>
          </cell>
          <cell r="E2518" t="str">
            <v>DESPACHO</v>
          </cell>
          <cell r="F2518" t="str">
            <v>NORMAL</v>
          </cell>
          <cell r="G2518" t="str">
            <v>031080004825170</v>
          </cell>
          <cell r="H2518">
            <v>44939</v>
          </cell>
          <cell r="I2518" t="str">
            <v>INCIDENCIA</v>
          </cell>
          <cell r="J2518">
            <v>44944</v>
          </cell>
          <cell r="K2518" t="str">
            <v>NESTOR ANTONIO CHAMBA ORELLANA</v>
          </cell>
          <cell r="L2518" t="str">
            <v>SANTA ROSA CALLE O  SN  ENTRE LOJA Y RIOS</v>
          </cell>
          <cell r="M2518" t="str">
            <v>0705456812</v>
          </cell>
          <cell r="N2518" t="str">
            <v>0967566329</v>
          </cell>
          <cell r="O2518" t="str">
            <v>0967566329</v>
          </cell>
          <cell r="P2518" t="str">
            <v>070601</v>
          </cell>
          <cell r="Q2518" t="str">
            <v>SANTA ROSA</v>
          </cell>
          <cell r="R2518" t="str">
            <v>EL ORO</v>
          </cell>
          <cell r="S2518" t="str">
            <v>SANTA ROSA - JUMON</v>
          </cell>
          <cell r="T2518" t="str">
            <v>TRAMACO</v>
          </cell>
          <cell r="U2518" t="str">
            <v>FLEXNETUIO_PROVINCIA</v>
          </cell>
          <cell r="V2518">
            <v>1</v>
          </cell>
          <cell r="W2518">
            <v>1</v>
          </cell>
          <cell r="X2518" t="str">
            <v>FLEXNET ECUADOR - MDELIVERY</v>
          </cell>
          <cell r="Y2518" t="str">
            <v>CALLE 28 DE JUNIO S/N Y GARCIA MORENO ENTRADA LLANO GRANDE</v>
          </cell>
        </row>
        <row r="2519">
          <cell r="A2519" t="str">
            <v>4827565</v>
          </cell>
          <cell r="B2519">
            <v>496275</v>
          </cell>
          <cell r="C2519" t="str">
            <v>4827565</v>
          </cell>
          <cell r="D2519" t="str">
            <v>MDELIVERY</v>
          </cell>
          <cell r="E2519" t="str">
            <v>DESPACHO</v>
          </cell>
          <cell r="F2519" t="str">
            <v>NORMAL</v>
          </cell>
          <cell r="G2519" t="str">
            <v>FT79703</v>
          </cell>
          <cell r="H2519">
            <v>44939</v>
          </cell>
          <cell r="I2519" t="str">
            <v>ENTREGADO</v>
          </cell>
          <cell r="J2519">
            <v>44942</v>
          </cell>
          <cell r="K2519" t="str">
            <v>CARLOS ALEJANDRO MEZA SANTANA</v>
          </cell>
          <cell r="L2519" t="str">
            <v>SUCRE CALLE CUENCA  12 30  Y BABAHOYO</v>
          </cell>
          <cell r="M2519" t="str">
            <v>0952384253</v>
          </cell>
          <cell r="N2519" t="str">
            <v>0990592119</v>
          </cell>
          <cell r="O2519" t="str">
            <v>0990592119</v>
          </cell>
          <cell r="P2519" t="str">
            <v>090302</v>
          </cell>
          <cell r="Q2519" t="str">
            <v>GUAYAQUIL</v>
          </cell>
          <cell r="R2519" t="str">
            <v>GUAYAS</v>
          </cell>
          <cell r="S2519" t="str">
            <v>GUAYAQUIL</v>
          </cell>
          <cell r="T2519" t="str">
            <v>ITSACOURIER</v>
          </cell>
          <cell r="U2519" t="str">
            <v>FLEXNETUIO_GYE</v>
          </cell>
          <cell r="V2519">
            <v>1</v>
          </cell>
          <cell r="W2519">
            <v>1</v>
          </cell>
          <cell r="X2519" t="str">
            <v>FLEXNET ECUADOR - MDELIVERY</v>
          </cell>
          <cell r="Y2519" t="str">
            <v>CALLE 28 DE JUNIO S/N Y GARCIA MORENO ENTRADA LLANO GRANDE</v>
          </cell>
        </row>
        <row r="2520">
          <cell r="A2520" t="str">
            <v>4828043</v>
          </cell>
          <cell r="B2520">
            <v>496276</v>
          </cell>
          <cell r="C2520" t="str">
            <v>4828043</v>
          </cell>
          <cell r="D2520" t="str">
            <v>MDELIVERY</v>
          </cell>
          <cell r="E2520" t="str">
            <v>DESPACHO</v>
          </cell>
          <cell r="F2520" t="str">
            <v>NORMAL</v>
          </cell>
          <cell r="G2520" t="str">
            <v>FT79699</v>
          </cell>
          <cell r="H2520">
            <v>44939</v>
          </cell>
          <cell r="I2520" t="str">
            <v>ENTREGADO</v>
          </cell>
          <cell r="J2520">
            <v>44942</v>
          </cell>
          <cell r="K2520" t="str">
            <v>LOPEZ PEREZ LISSETTE ALEXANDRA</v>
          </cell>
          <cell r="L2520" t="str">
            <v>TARQUI AV JUAN TANCA MARENGO  SN  Y GUILLERMO PAREJA ROLANDO</v>
          </cell>
          <cell r="M2520" t="str">
            <v>0929555217</v>
          </cell>
          <cell r="N2520" t="str">
            <v>0988806842</v>
          </cell>
          <cell r="O2520" t="str">
            <v>0988806842</v>
          </cell>
          <cell r="P2520" t="str">
            <v>090505</v>
          </cell>
          <cell r="Q2520" t="str">
            <v>GUAYAQUIL</v>
          </cell>
          <cell r="R2520" t="str">
            <v>GUAYAS</v>
          </cell>
          <cell r="S2520" t="str">
            <v>GUAYAQUIL</v>
          </cell>
          <cell r="T2520" t="str">
            <v>ITSACOURIER</v>
          </cell>
          <cell r="U2520" t="str">
            <v>FLEXNETUIO_GYE</v>
          </cell>
          <cell r="V2520">
            <v>1</v>
          </cell>
          <cell r="W2520">
            <v>1</v>
          </cell>
          <cell r="X2520" t="str">
            <v>FLEXNET ECUADOR - MDELIVERY</v>
          </cell>
          <cell r="Y2520" t="str">
            <v>CALLE 28 DE JUNIO S/N Y GARCIA MORENO ENTRADA LLANO GRANDE</v>
          </cell>
        </row>
        <row r="2521">
          <cell r="A2521" t="str">
            <v>4828179</v>
          </cell>
          <cell r="B2521">
            <v>496277</v>
          </cell>
          <cell r="C2521" t="str">
            <v>4828179</v>
          </cell>
          <cell r="D2521" t="str">
            <v>MDELIVERY</v>
          </cell>
          <cell r="E2521" t="str">
            <v>DESPACHO</v>
          </cell>
          <cell r="F2521" t="str">
            <v>NORMAL</v>
          </cell>
          <cell r="G2521" t="str">
            <v>031080004828179</v>
          </cell>
          <cell r="H2521">
            <v>44939</v>
          </cell>
          <cell r="I2521" t="str">
            <v>ENTREGADO</v>
          </cell>
          <cell r="J2521">
            <v>44942</v>
          </cell>
          <cell r="K2521" t="str">
            <v>MIGUEL ANGEL CAREY ALVARADO</v>
          </cell>
          <cell r="L2521" t="str">
            <v>ELOY ALFARO  CDLA LOS HELECHOS  MZ Z9 SECTOR 12 VILLA 1</v>
          </cell>
          <cell r="M2521" t="str">
            <v>0955546627</v>
          </cell>
          <cell r="N2521" t="str">
            <v>0998731010</v>
          </cell>
          <cell r="O2521" t="str">
            <v>0984988851</v>
          </cell>
          <cell r="P2521" t="str">
            <v>092408</v>
          </cell>
          <cell r="Q2521" t="str">
            <v>DURAN</v>
          </cell>
          <cell r="R2521" t="str">
            <v>GUAYAS</v>
          </cell>
          <cell r="S2521" t="str">
            <v>ELOY ALFARO (DURAN)</v>
          </cell>
          <cell r="T2521" t="str">
            <v>TRAMACO</v>
          </cell>
          <cell r="U2521" t="str">
            <v>FLEXNETUIO_GYE</v>
          </cell>
          <cell r="V2521">
            <v>1</v>
          </cell>
          <cell r="W2521">
            <v>1</v>
          </cell>
          <cell r="X2521" t="str">
            <v>FLEXNET ECUADOR - MDELIVERY</v>
          </cell>
          <cell r="Y2521" t="str">
            <v>CALLE 28 DE JUNIO S/N Y GARCIA MORENO ENTRADA LLANO GRANDE</v>
          </cell>
        </row>
        <row r="2522">
          <cell r="A2522" t="str">
            <v>4828369</v>
          </cell>
          <cell r="B2522">
            <v>496278</v>
          </cell>
          <cell r="C2522" t="str">
            <v>4828369</v>
          </cell>
          <cell r="D2522" t="str">
            <v>MDELIVERY</v>
          </cell>
          <cell r="E2522" t="str">
            <v>DESPACHO</v>
          </cell>
          <cell r="F2522" t="str">
            <v>DERIVADO PICK UP</v>
          </cell>
          <cell r="G2522" t="str">
            <v>031080004828369</v>
          </cell>
          <cell r="H2522">
            <v>44939</v>
          </cell>
          <cell r="I2522" t="str">
            <v>INCIDENCIA</v>
          </cell>
          <cell r="J2522">
            <v>44944</v>
          </cell>
          <cell r="K2522" t="str">
            <v>ALICIA GABRIELA SELLAN PARRALES</v>
          </cell>
          <cell r="L2522" t="str">
            <v>OFICINA TRAMACO PORTETE</v>
          </cell>
          <cell r="M2522" t="str">
            <v>0927010355</v>
          </cell>
          <cell r="N2522" t="str">
            <v>0969762716</v>
          </cell>
          <cell r="O2522" t="str">
            <v>0969762716</v>
          </cell>
          <cell r="P2522" t="str">
            <v>GUAYAQUIL</v>
          </cell>
          <cell r="Q2522" t="str">
            <v>GUAYAQUIL</v>
          </cell>
          <cell r="R2522" t="str">
            <v>GUAYAS</v>
          </cell>
          <cell r="T2522" t="str">
            <v>TRAMACO</v>
          </cell>
          <cell r="U2522" t="str">
            <v>FLEXNETUIO_GYE</v>
          </cell>
          <cell r="V2522">
            <v>1</v>
          </cell>
          <cell r="W2522">
            <v>1</v>
          </cell>
          <cell r="X2522" t="str">
            <v>FLEXNET ECUADOR - MDELIVERY</v>
          </cell>
          <cell r="Y2522" t="str">
            <v>CALLE 28 DE JUNIO S/N Y GARCIA MORENO ENTRADA LLANO GRANDE</v>
          </cell>
        </row>
        <row r="2523">
          <cell r="A2523" t="str">
            <v>4828903</v>
          </cell>
          <cell r="B2523">
            <v>496279</v>
          </cell>
          <cell r="C2523" t="str">
            <v>4828903</v>
          </cell>
          <cell r="D2523" t="str">
            <v>MDELIVERY</v>
          </cell>
          <cell r="E2523" t="str">
            <v>DESPACHO</v>
          </cell>
          <cell r="F2523" t="str">
            <v>NORMAL</v>
          </cell>
          <cell r="G2523" t="str">
            <v>031080004828903</v>
          </cell>
          <cell r="H2523">
            <v>44939</v>
          </cell>
          <cell r="I2523" t="str">
            <v>ENTREGADO</v>
          </cell>
          <cell r="J2523">
            <v>44942</v>
          </cell>
          <cell r="K2523" t="str">
            <v>QUIMI TUMBACO CARLOS ALBERTO</v>
          </cell>
          <cell r="L2523" t="str">
            <v>PASCUALES VIA A LA COSTA   KM 17 MZ E SL 5 CALLE SAN FERNANDO</v>
          </cell>
          <cell r="M2523" t="str">
            <v>0912127578</v>
          </cell>
          <cell r="N2523" t="str">
            <v>0960408944</v>
          </cell>
          <cell r="O2523" t="str">
            <v>0960408944</v>
          </cell>
          <cell r="P2523" t="str">
            <v>090105</v>
          </cell>
          <cell r="Q2523" t="str">
            <v>GUAYAQUIL</v>
          </cell>
          <cell r="R2523" t="str">
            <v>GUAYAS</v>
          </cell>
          <cell r="S2523" t="str">
            <v>GUAYAQUIL</v>
          </cell>
          <cell r="T2523" t="str">
            <v>TRAMACO</v>
          </cell>
          <cell r="U2523" t="str">
            <v>FLEXNETUIO_GYE</v>
          </cell>
          <cell r="V2523">
            <v>1</v>
          </cell>
          <cell r="W2523">
            <v>1</v>
          </cell>
          <cell r="X2523" t="str">
            <v>FLEXNET ECUADOR - MDELIVERY</v>
          </cell>
          <cell r="Y2523" t="str">
            <v>CALLE 28 DE JUNIO S/N Y GARCIA MORENO ENTRADA LLANO GRANDE</v>
          </cell>
        </row>
        <row r="2524">
          <cell r="A2524" t="str">
            <v>4828914</v>
          </cell>
          <cell r="B2524">
            <v>496280</v>
          </cell>
          <cell r="C2524" t="str">
            <v>4828914</v>
          </cell>
          <cell r="D2524" t="str">
            <v>MDELIVERY</v>
          </cell>
          <cell r="E2524" t="str">
            <v>DESPACHO</v>
          </cell>
          <cell r="F2524" t="str">
            <v>NORMAL</v>
          </cell>
          <cell r="G2524" t="str">
            <v>FT79713</v>
          </cell>
          <cell r="H2524">
            <v>44939</v>
          </cell>
          <cell r="I2524" t="str">
            <v>EN_TRANSITO</v>
          </cell>
          <cell r="J2524">
            <v>44944</v>
          </cell>
          <cell r="K2524" t="str">
            <v>MOREIRA RAMIREZ WASHINGTON STALIN</v>
          </cell>
          <cell r="L2524" t="str">
            <v>SANGOLQUI AV JUAN SALINAS  KM 1</v>
          </cell>
          <cell r="M2524" t="str">
            <v>0920150562</v>
          </cell>
          <cell r="N2524" t="str">
            <v>0969687503</v>
          </cell>
          <cell r="O2524" t="str">
            <v>0969687503</v>
          </cell>
          <cell r="P2524" t="str">
            <v>171104</v>
          </cell>
          <cell r="Q2524" t="str">
            <v>RUMIÑAHUI</v>
          </cell>
          <cell r="R2524" t="str">
            <v>PICHINCHA</v>
          </cell>
          <cell r="S2524" t="str">
            <v>SANGOLQUI</v>
          </cell>
          <cell r="T2524" t="str">
            <v>FLEXTRANS UIO</v>
          </cell>
          <cell r="U2524" t="str">
            <v>FLEXNETUIO_LOCAL</v>
          </cell>
          <cell r="V2524">
            <v>1</v>
          </cell>
          <cell r="W2524">
            <v>1</v>
          </cell>
          <cell r="X2524" t="str">
            <v>FLEXNET ECUADOR - MDELIVERY</v>
          </cell>
          <cell r="Y2524" t="str">
            <v>CALLE 28 DE JUNIO S/N Y GARCIA MORENO ENTRADA LLANO GRANDE</v>
          </cell>
        </row>
        <row r="2525">
          <cell r="A2525" t="str">
            <v>4829259</v>
          </cell>
          <cell r="B2525">
            <v>496281</v>
          </cell>
          <cell r="C2525" t="str">
            <v>4829259</v>
          </cell>
          <cell r="D2525" t="str">
            <v>MDELIVERY</v>
          </cell>
          <cell r="E2525" t="str">
            <v>DESPACHO</v>
          </cell>
          <cell r="F2525" t="str">
            <v>DERIVADO PICK UP</v>
          </cell>
          <cell r="G2525" t="str">
            <v>031080004829259</v>
          </cell>
          <cell r="H2525">
            <v>44939</v>
          </cell>
          <cell r="I2525" t="str">
            <v>INCIDENCIA</v>
          </cell>
          <cell r="J2525">
            <v>44944</v>
          </cell>
          <cell r="K2525" t="str">
            <v>PILAY VILLAMAR MARIA JOSE</v>
          </cell>
          <cell r="L2525" t="str">
            <v>OFICINA TRAMACO CENTRO DE DISTRIBUCION VIA A DAULE</v>
          </cell>
          <cell r="M2525" t="str">
            <v>1316418316</v>
          </cell>
          <cell r="N2525" t="str">
            <v>0958721040</v>
          </cell>
          <cell r="O2525" t="str">
            <v>0958721040</v>
          </cell>
          <cell r="P2525" t="str">
            <v>GUAYAQUIL</v>
          </cell>
          <cell r="Q2525" t="str">
            <v>GUAYAQUIL</v>
          </cell>
          <cell r="R2525" t="str">
            <v>GUAYAS</v>
          </cell>
          <cell r="T2525" t="str">
            <v>TRAMACO</v>
          </cell>
          <cell r="U2525" t="str">
            <v>FLEXNETUIO_GYE</v>
          </cell>
          <cell r="V2525">
            <v>1</v>
          </cell>
          <cell r="W2525">
            <v>1</v>
          </cell>
          <cell r="X2525" t="str">
            <v>FLEXNET ECUADOR - MDELIVERY</v>
          </cell>
          <cell r="Y2525" t="str">
            <v>CALLE 28 DE JUNIO S/N Y GARCIA MORENO ENTRADA LLANO GRANDE</v>
          </cell>
        </row>
        <row r="2526">
          <cell r="A2526" t="str">
            <v>4829390</v>
          </cell>
          <cell r="B2526">
            <v>496282</v>
          </cell>
          <cell r="C2526" t="str">
            <v>4829390</v>
          </cell>
          <cell r="D2526" t="str">
            <v>MDELIVERY</v>
          </cell>
          <cell r="E2526" t="str">
            <v>DESPACHO</v>
          </cell>
          <cell r="F2526" t="str">
            <v>NORMAL</v>
          </cell>
          <cell r="G2526" t="str">
            <v>031080004829390</v>
          </cell>
          <cell r="H2526">
            <v>44939</v>
          </cell>
          <cell r="I2526" t="str">
            <v>ENTREGADO</v>
          </cell>
          <cell r="J2526">
            <v>44943</v>
          </cell>
          <cell r="K2526" t="str">
            <v>DELGADO CEDILLO DANIEL AMABLE</v>
          </cell>
          <cell r="L2526" t="str">
            <v>LA PROVIDENCIA AV 10 DE AGOSTO  SN  Y BOCAYA</v>
          </cell>
          <cell r="M2526" t="str">
            <v>1105387458</v>
          </cell>
          <cell r="N2526" t="str">
            <v>0963812355</v>
          </cell>
          <cell r="O2526" t="str">
            <v>0963812355</v>
          </cell>
          <cell r="P2526" t="str">
            <v>070206</v>
          </cell>
          <cell r="Q2526" t="str">
            <v>MACHALA</v>
          </cell>
          <cell r="R2526" t="str">
            <v>EL ORO</v>
          </cell>
          <cell r="S2526" t="str">
            <v>MACHALA</v>
          </cell>
          <cell r="T2526" t="str">
            <v>TRAMACO</v>
          </cell>
          <cell r="U2526" t="str">
            <v>FLEXNETUIO_PROVINCIA</v>
          </cell>
          <cell r="V2526">
            <v>1</v>
          </cell>
          <cell r="W2526">
            <v>1</v>
          </cell>
          <cell r="X2526" t="str">
            <v>FLEXNET ECUADOR - MDELIVERY</v>
          </cell>
          <cell r="Y2526" t="str">
            <v>CALLE 28 DE JUNIO S/N Y GARCIA MORENO ENTRADA LLANO GRANDE</v>
          </cell>
        </row>
        <row r="2527">
          <cell r="A2527" t="str">
            <v>4829404</v>
          </cell>
          <cell r="B2527">
            <v>496283</v>
          </cell>
          <cell r="C2527" t="str">
            <v>4829404</v>
          </cell>
          <cell r="D2527" t="str">
            <v>MDELIVERY</v>
          </cell>
          <cell r="E2527" t="str">
            <v>DESPACHO</v>
          </cell>
          <cell r="F2527" t="str">
            <v>NORMAL</v>
          </cell>
          <cell r="G2527" t="str">
            <v>031080004829404</v>
          </cell>
          <cell r="H2527">
            <v>44939</v>
          </cell>
          <cell r="I2527" t="str">
            <v>ENTREGADO</v>
          </cell>
          <cell r="J2527">
            <v>44942</v>
          </cell>
          <cell r="K2527" t="str">
            <v>CUERO HURTADO BACILIO MARCO</v>
          </cell>
          <cell r="L2527" t="str">
            <v>LA AURORA AV LEON FEBRES CORDERO URBANIZACION LA RIOJA ETAPA ASTURIAS  MZ 4 VILLA 12</v>
          </cell>
          <cell r="M2527" t="str">
            <v>1711363414</v>
          </cell>
          <cell r="N2527" t="str">
            <v>0999532248</v>
          </cell>
          <cell r="O2527" t="str">
            <v>0999532248</v>
          </cell>
          <cell r="P2527" t="str">
            <v>091901</v>
          </cell>
          <cell r="Q2527" t="str">
            <v>DAULE</v>
          </cell>
          <cell r="R2527" t="str">
            <v>GUAYAS</v>
          </cell>
          <cell r="S2527" t="str">
            <v>DAULE</v>
          </cell>
          <cell r="T2527" t="str">
            <v>TRAMACO</v>
          </cell>
          <cell r="V2527">
            <v>1</v>
          </cell>
          <cell r="W2527">
            <v>1</v>
          </cell>
          <cell r="X2527" t="str">
            <v>FLEXNET ECUADOR - MDELIVERY</v>
          </cell>
          <cell r="Y2527" t="str">
            <v>CALLE 28 DE JUNIO S/N Y GARCIA MORENO ENTRADA LLANO GRANDE</v>
          </cell>
        </row>
        <row r="2528">
          <cell r="A2528" t="str">
            <v>4829412</v>
          </cell>
          <cell r="B2528">
            <v>496284</v>
          </cell>
          <cell r="C2528" t="str">
            <v>4829412</v>
          </cell>
          <cell r="D2528" t="str">
            <v>MDELIVERY</v>
          </cell>
          <cell r="E2528" t="str">
            <v>DESPACHO</v>
          </cell>
          <cell r="F2528" t="str">
            <v>DERIVADO PICK UP</v>
          </cell>
          <cell r="G2528" t="str">
            <v>031080004829412</v>
          </cell>
          <cell r="H2528">
            <v>44939</v>
          </cell>
          <cell r="I2528" t="str">
            <v>ENTREGADO</v>
          </cell>
          <cell r="J2528">
            <v>44943</v>
          </cell>
          <cell r="K2528" t="str">
            <v>David Fernando Bassantes Mena</v>
          </cell>
          <cell r="L2528" t="str">
            <v>OFICINA TRAMACO RIOBAMBA CENTRO</v>
          </cell>
          <cell r="M2528" t="str">
            <v>1805037296</v>
          </cell>
          <cell r="N2528" t="str">
            <v>0998011027</v>
          </cell>
          <cell r="O2528" t="str">
            <v>0998011027</v>
          </cell>
          <cell r="P2528" t="str">
            <v>RIOBAMBA</v>
          </cell>
          <cell r="Q2528" t="str">
            <v>RIOBAMBA</v>
          </cell>
          <cell r="R2528" t="str">
            <v>CHIMBORAZO</v>
          </cell>
          <cell r="T2528" t="str">
            <v>TRAMACO</v>
          </cell>
          <cell r="U2528" t="str">
            <v>FLEXNETUIO_PROVINCIA</v>
          </cell>
          <cell r="V2528">
            <v>1</v>
          </cell>
          <cell r="W2528">
            <v>1</v>
          </cell>
          <cell r="X2528" t="str">
            <v>FLEXNET ECUADOR - MDELIVERY</v>
          </cell>
          <cell r="Y2528" t="str">
            <v>CALLE 28 DE JUNIO S/N Y GARCIA MORENO ENTRADA LLANO GRANDE</v>
          </cell>
        </row>
        <row r="2529">
          <cell r="A2529" t="str">
            <v>4829652</v>
          </cell>
          <cell r="B2529">
            <v>496285</v>
          </cell>
          <cell r="C2529" t="str">
            <v>4829652</v>
          </cell>
          <cell r="D2529" t="str">
            <v>MDELIVERY</v>
          </cell>
          <cell r="E2529" t="str">
            <v>DESPACHO</v>
          </cell>
          <cell r="F2529" t="str">
            <v>NORMAL</v>
          </cell>
          <cell r="G2529" t="str">
            <v>FT79672</v>
          </cell>
          <cell r="H2529">
            <v>44939</v>
          </cell>
          <cell r="I2529" t="str">
            <v>DEVOLUCION_EN_PROCESO</v>
          </cell>
          <cell r="J2529">
            <v>44944</v>
          </cell>
          <cell r="K2529" t="str">
            <v>IVAN DARIO ROA ZAMBRANO</v>
          </cell>
          <cell r="L2529" t="str">
            <v>POMASQUI CALLE SIMON BOLIVAR OE237 Y AUT MANUEL CORDOVA GALARZA</v>
          </cell>
          <cell r="M2529" t="str">
            <v>1761493152</v>
          </cell>
          <cell r="N2529" t="str">
            <v>0962575271</v>
          </cell>
          <cell r="O2529" t="str">
            <v>0962575271</v>
          </cell>
          <cell r="P2529" t="str">
            <v>170308</v>
          </cell>
          <cell r="Q2529" t="str">
            <v>QUITO</v>
          </cell>
          <cell r="R2529" t="str">
            <v>PICHINCHA</v>
          </cell>
          <cell r="S2529" t="str">
            <v>POMASQUI - BELLA MARIA SANTA ROSA - URBANIZACION LOS SAUCES</v>
          </cell>
          <cell r="T2529" t="str">
            <v>FLEXTRANS UIO</v>
          </cell>
          <cell r="U2529" t="str">
            <v>FLEXNETUIO_LOCAL</v>
          </cell>
          <cell r="V2529">
            <v>1</v>
          </cell>
          <cell r="W2529">
            <v>1</v>
          </cell>
          <cell r="X2529" t="str">
            <v>FLEXNET ECUADOR - MDELIVERY</v>
          </cell>
          <cell r="Y2529" t="str">
            <v>CALLE 28 DE JUNIO S/N Y GARCIA MORENO ENTRADA LLANO GRANDE</v>
          </cell>
        </row>
        <row r="2530">
          <cell r="A2530" t="str">
            <v>2483545</v>
          </cell>
          <cell r="B2530">
            <v>496241</v>
          </cell>
          <cell r="C2530" t="str">
            <v>2483545</v>
          </cell>
          <cell r="D2530" t="str">
            <v>MDELIVERY</v>
          </cell>
          <cell r="E2530" t="str">
            <v>DESPACHO</v>
          </cell>
          <cell r="F2530" t="str">
            <v>NORMAL</v>
          </cell>
          <cell r="G2530" t="str">
            <v>FT79745</v>
          </cell>
          <cell r="H2530">
            <v>44939</v>
          </cell>
          <cell r="I2530" t="str">
            <v>ENTREGADO</v>
          </cell>
          <cell r="J2530">
            <v>44942</v>
          </cell>
          <cell r="K2530" t="str">
            <v xml:space="preserve">Cinthia Anchundia_INDUSTRIA ECUATORIANA DE CABLES INCABLE S A </v>
          </cell>
          <cell r="L2530" t="str">
            <v xml:space="preserve">Guayaquil Lot Inmaconsa calle Ciruelos MZ 16 S7 Km 26 via Perimetral INCABLE S A </v>
          </cell>
          <cell r="M2530" t="str">
            <v>0990562091001</v>
          </cell>
          <cell r="N2530" t="str">
            <v>0995394046</v>
          </cell>
          <cell r="O2530" t="str">
            <v/>
          </cell>
          <cell r="P2530" t="str">
            <v>GUAYAQUIL</v>
          </cell>
          <cell r="Q2530" t="str">
            <v>GUAYAQUIL</v>
          </cell>
          <cell r="R2530" t="str">
            <v>GUAYAS</v>
          </cell>
          <cell r="T2530" t="str">
            <v>ITSACOURIER</v>
          </cell>
          <cell r="U2530" t="str">
            <v>FLEXNETUIO_GYE</v>
          </cell>
          <cell r="V2530">
            <v>1</v>
          </cell>
          <cell r="W2530">
            <v>1</v>
          </cell>
          <cell r="X2530" t="str">
            <v>FLEXNET ECUADOR - MDELIVERY</v>
          </cell>
          <cell r="Y2530" t="str">
            <v>CALLE 28 DE JUNIO S/N Y GARCIA MORENO ENTRADA LLANO GRANDE</v>
          </cell>
        </row>
        <row r="2531">
          <cell r="A2531" t="str">
            <v>2483554</v>
          </cell>
          <cell r="B2531">
            <v>496242</v>
          </cell>
          <cell r="C2531" t="str">
            <v>2483554</v>
          </cell>
          <cell r="D2531" t="str">
            <v>MDELIVERY</v>
          </cell>
          <cell r="E2531" t="str">
            <v>DESPACHO</v>
          </cell>
          <cell r="F2531" t="str">
            <v>NORMAL</v>
          </cell>
          <cell r="G2531" t="str">
            <v>031080002483554</v>
          </cell>
          <cell r="H2531">
            <v>44939</v>
          </cell>
          <cell r="I2531" t="str">
            <v>ENTREGADO</v>
          </cell>
          <cell r="J2531">
            <v>44942</v>
          </cell>
          <cell r="K2531" t="str">
            <v>RODRIGO JAVIER MERA RODRIGUEZ_RODRIGO JAVIER MERA RODRIGUEZ</v>
          </cell>
          <cell r="L2531" t="str">
            <v>MANTA PARROQUIA CENTRO CALLE 119 S N ENTRE AVENIDA 4 DE NOVIEMBRE S N Y CALLE 113 S N REALIZAR LA ENTREGA EN EL UBC DE MANTA EN EL AREA DE PREVENCION</v>
          </cell>
          <cell r="M2531" t="str">
            <v>0916634306001</v>
          </cell>
          <cell r="N2531" t="str">
            <v>0988377968/0992345763</v>
          </cell>
          <cell r="O2531" t="str">
            <v/>
          </cell>
          <cell r="P2531" t="str">
            <v>MANTA</v>
          </cell>
          <cell r="Q2531" t="str">
            <v>MANTA</v>
          </cell>
          <cell r="R2531" t="str">
            <v>MANABI</v>
          </cell>
          <cell r="T2531" t="str">
            <v>TRAMACO</v>
          </cell>
          <cell r="U2531" t="str">
            <v>FLEXNETUIO_PROVINCIA</v>
          </cell>
          <cell r="V2531">
            <v>1</v>
          </cell>
          <cell r="W2531">
            <v>1</v>
          </cell>
          <cell r="X2531" t="str">
            <v>FLEXNET ECUADOR - MDELIVERY</v>
          </cell>
          <cell r="Y2531" t="str">
            <v>CALLE 28 DE JUNIO S/N Y GARCIA MORENO ENTRADA LLANO GRANDE</v>
          </cell>
        </row>
        <row r="2532">
          <cell r="A2532" t="str">
            <v>2483555</v>
          </cell>
          <cell r="B2532">
            <v>496243</v>
          </cell>
          <cell r="C2532" t="str">
            <v>2483555</v>
          </cell>
          <cell r="D2532" t="str">
            <v>MDELIVERY</v>
          </cell>
          <cell r="E2532" t="str">
            <v>DESPACHO</v>
          </cell>
          <cell r="F2532" t="str">
            <v>NORMAL</v>
          </cell>
          <cell r="G2532" t="str">
            <v>031080002483555</v>
          </cell>
          <cell r="H2532">
            <v>44939</v>
          </cell>
          <cell r="I2532" t="str">
            <v>ENTREGADO</v>
          </cell>
          <cell r="J2532">
            <v>44942</v>
          </cell>
          <cell r="K2532" t="str">
            <v>IVAN EDUARDO BORBOR VILLAO_IVAN EDUARDO BORBOR VILLAO</v>
          </cell>
          <cell r="L2532" t="str">
            <v xml:space="preserve">CIUDAD SANTA ELENA CALLE OLMEDO S N Y CALLE PAQUISHA S N VILLA DE 1 PLANTA COLOR ROSADITA JUNTO AL HOSTAL CAMILITA DIAGONAL A SALON DE EVENTOS “VINCENT </v>
          </cell>
          <cell r="M2532" t="str">
            <v>0917656787001</v>
          </cell>
          <cell r="N2532" t="str">
            <v>0980253240/0992147939</v>
          </cell>
          <cell r="O2532" t="str">
            <v/>
          </cell>
          <cell r="P2532" t="str">
            <v>SANTA ELENA</v>
          </cell>
          <cell r="Q2532" t="str">
            <v>SANTA ELENA</v>
          </cell>
          <cell r="R2532" t="str">
            <v>SANTA ELENA</v>
          </cell>
          <cell r="T2532" t="str">
            <v>TRAMACO</v>
          </cell>
          <cell r="U2532" t="str">
            <v>FLEXNETUIO_PROVINCIA</v>
          </cell>
          <cell r="V2532">
            <v>1</v>
          </cell>
          <cell r="W2532">
            <v>1</v>
          </cell>
          <cell r="X2532" t="str">
            <v>FLEXNET ECUADOR - MDELIVERY</v>
          </cell>
          <cell r="Y2532" t="str">
            <v>CALLE 28 DE JUNIO S/N Y GARCIA MORENO ENTRADA LLANO GRANDE</v>
          </cell>
        </row>
        <row r="2533">
          <cell r="A2533" t="str">
            <v>2483556</v>
          </cell>
          <cell r="B2533">
            <v>496244</v>
          </cell>
          <cell r="C2533" t="str">
            <v>2483556</v>
          </cell>
          <cell r="D2533" t="str">
            <v>MDELIVERY</v>
          </cell>
          <cell r="E2533" t="str">
            <v>DESPACHO</v>
          </cell>
          <cell r="F2533" t="str">
            <v>NORMAL</v>
          </cell>
          <cell r="G2533" t="str">
            <v>FT79734</v>
          </cell>
          <cell r="H2533">
            <v>44939</v>
          </cell>
          <cell r="I2533" t="str">
            <v>ENTREGADO</v>
          </cell>
          <cell r="J2533">
            <v>44942</v>
          </cell>
          <cell r="K2533" t="str">
            <v>GUARDIA TURNO_CLUB SOCIAL CULTURAL CANAL 2 TV</v>
          </cell>
          <cell r="L2533" t="str">
            <v xml:space="preserve"> GUAYAS GUAYAQUIL DX MANUEL GALECIO 117 Y BOYACA 511 TEATRO BORGES DENT RO DE LAS INSTALACIONES DE ECUAVISA DJ GUAYAQUIL </v>
          </cell>
          <cell r="M2533" t="str">
            <v>0991397027001</v>
          </cell>
          <cell r="N2533" t="str">
            <v>0995734734</v>
          </cell>
          <cell r="O2533" t="str">
            <v/>
          </cell>
          <cell r="P2533" t="str">
            <v>GUAYAQUIL</v>
          </cell>
          <cell r="Q2533" t="str">
            <v>GUAYAQUIL</v>
          </cell>
          <cell r="R2533" t="str">
            <v>GUAYAS</v>
          </cell>
          <cell r="T2533" t="str">
            <v>ITSACOURIER</v>
          </cell>
          <cell r="U2533" t="str">
            <v>FLEXNETUIO_GYE</v>
          </cell>
          <cell r="V2533">
            <v>1</v>
          </cell>
          <cell r="W2533">
            <v>1</v>
          </cell>
          <cell r="X2533" t="str">
            <v>FLEXNET ECUADOR - MDELIVERY</v>
          </cell>
          <cell r="Y2533" t="str">
            <v>CALLE 28 DE JUNIO S/N Y GARCIA MORENO ENTRADA LLANO GRANDE</v>
          </cell>
        </row>
        <row r="2534">
          <cell r="A2534" t="str">
            <v>2483557</v>
          </cell>
          <cell r="B2534">
            <v>496245</v>
          </cell>
          <cell r="C2534" t="str">
            <v>2483557</v>
          </cell>
          <cell r="D2534" t="str">
            <v>MDELIVERY</v>
          </cell>
          <cell r="E2534" t="str">
            <v>DESPACHO</v>
          </cell>
          <cell r="F2534" t="str">
            <v>NORMAL</v>
          </cell>
          <cell r="G2534" t="str">
            <v>FT79696</v>
          </cell>
          <cell r="H2534">
            <v>44939</v>
          </cell>
          <cell r="I2534" t="str">
            <v>ENTREGADO</v>
          </cell>
          <cell r="J2534">
            <v>44942</v>
          </cell>
          <cell r="K2534" t="str">
            <v>LUIS SEGUNDO FLORES JIMENEZ_BANCO DE LA PRODUCCION S A PRODUBANCO</v>
          </cell>
          <cell r="L2534" t="str">
            <v>Parque Empresarial Colon Torre Produbanco Av Rodrigo Chavez Ciudad Colon Etapa III MZ 275 Solar 6 OFICINA PRINCIPAL PRODUBANCO GUAYAQUIL</v>
          </cell>
          <cell r="M2534" t="str">
            <v>1790368718001</v>
          </cell>
          <cell r="N2534" t="str">
            <v>0998421201</v>
          </cell>
          <cell r="O2534" t="str">
            <v/>
          </cell>
          <cell r="P2534" t="str">
            <v>GUAYAQUIL</v>
          </cell>
          <cell r="Q2534" t="str">
            <v>GUAYAQUIL</v>
          </cell>
          <cell r="R2534" t="str">
            <v>GUAYAS</v>
          </cell>
          <cell r="T2534" t="str">
            <v>ITSACOURIER</v>
          </cell>
          <cell r="U2534" t="str">
            <v>FLEXNETUIO_GYE</v>
          </cell>
          <cell r="V2534">
            <v>1</v>
          </cell>
          <cell r="W2534">
            <v>1</v>
          </cell>
          <cell r="X2534" t="str">
            <v>FLEXNET ECUADOR - MDELIVERY</v>
          </cell>
          <cell r="Y2534" t="str">
            <v>CALLE 28 DE JUNIO S/N Y GARCIA MORENO ENTRADA LLANO GRANDE</v>
          </cell>
        </row>
        <row r="2535">
          <cell r="A2535" t="str">
            <v>2483558</v>
          </cell>
          <cell r="B2535">
            <v>496246</v>
          </cell>
          <cell r="C2535" t="str">
            <v>2483558</v>
          </cell>
          <cell r="D2535" t="str">
            <v>MDELIVERY</v>
          </cell>
          <cell r="E2535" t="str">
            <v>DESPACHO</v>
          </cell>
          <cell r="F2535" t="str">
            <v>NORMAL</v>
          </cell>
          <cell r="G2535" t="str">
            <v>FT79724</v>
          </cell>
          <cell r="H2535">
            <v>44939</v>
          </cell>
          <cell r="I2535" t="str">
            <v>ENTREGADO</v>
          </cell>
          <cell r="J2535">
            <v>44942</v>
          </cell>
          <cell r="K2535" t="str">
            <v>ANDREA VILLACRES_AIG METROPOLITANA CIA DE SEGUROS Y REASEGUROS S A</v>
          </cell>
          <cell r="L2535" t="str">
            <v>PICHINCHA QUITO AVDA BRASIL 293 Y GRANADO CENTENO Edificio IACA AIG Ecuador</v>
          </cell>
          <cell r="M2535" t="str">
            <v>1790475247001</v>
          </cell>
          <cell r="N2535" t="str">
            <v>0995108885</v>
          </cell>
          <cell r="O2535" t="str">
            <v/>
          </cell>
          <cell r="P2535" t="str">
            <v>QUITO</v>
          </cell>
          <cell r="Q2535" t="str">
            <v>QUITO</v>
          </cell>
          <cell r="R2535" t="str">
            <v>PICHINCHA</v>
          </cell>
          <cell r="T2535" t="str">
            <v>FLEXTRANS UIO</v>
          </cell>
          <cell r="U2535" t="str">
            <v>FLEXNETUIO_LOCAL</v>
          </cell>
          <cell r="V2535">
            <v>1</v>
          </cell>
          <cell r="W2535">
            <v>1</v>
          </cell>
          <cell r="X2535" t="str">
            <v>FLEXNET ECUADOR - MDELIVERY</v>
          </cell>
          <cell r="Y2535" t="str">
            <v>CALLE 28 DE JUNIO S/N Y GARCIA MORENO ENTRADA LLANO GRANDE</v>
          </cell>
        </row>
        <row r="2536">
          <cell r="A2536" t="str">
            <v>2483559</v>
          </cell>
          <cell r="B2536">
            <v>496247</v>
          </cell>
          <cell r="C2536" t="str">
            <v>2483559</v>
          </cell>
          <cell r="D2536" t="str">
            <v>MDELIVERY</v>
          </cell>
          <cell r="E2536" t="str">
            <v>DESPACHO</v>
          </cell>
          <cell r="F2536" t="str">
            <v>NORMAL</v>
          </cell>
          <cell r="G2536" t="str">
            <v>031080002483559</v>
          </cell>
          <cell r="H2536">
            <v>44939</v>
          </cell>
          <cell r="I2536" t="str">
            <v>INCIDENCIA</v>
          </cell>
          <cell r="J2536">
            <v>44944</v>
          </cell>
          <cell r="K2536" t="str">
            <v>LIDY DEL CARMEN AVEIGA POSLIGUA_LIDY DEL CARMEN AVEIGA POSLIGUA</v>
          </cell>
          <cell r="L2536" t="str">
            <v>COLEGIO ISMAEL PEREZ PAZMINO LA VICTORIA</v>
          </cell>
          <cell r="M2536" t="str">
            <v>1712309614001</v>
          </cell>
          <cell r="N2536" t="str">
            <v>0939023907</v>
          </cell>
          <cell r="O2536" t="str">
            <v/>
          </cell>
          <cell r="P2536" t="str">
            <v>SHUSHUFINDI</v>
          </cell>
          <cell r="Q2536" t="str">
            <v>SHUSHUFINDI</v>
          </cell>
          <cell r="R2536" t="str">
            <v>SUCUMBIOS</v>
          </cell>
          <cell r="T2536" t="str">
            <v>TRAMACO</v>
          </cell>
          <cell r="U2536" t="str">
            <v>FLEXNETUIO_PROVINCIA</v>
          </cell>
          <cell r="V2536">
            <v>1</v>
          </cell>
          <cell r="W2536">
            <v>1</v>
          </cell>
          <cell r="X2536" t="str">
            <v>FLEXNET ECUADOR - MDELIVERY</v>
          </cell>
          <cell r="Y2536" t="str">
            <v>CALLE 28 DE JUNIO S/N Y GARCIA MORENO ENTRADA LLANO GRANDE</v>
          </cell>
        </row>
        <row r="2537">
          <cell r="A2537" t="str">
            <v>2483560</v>
          </cell>
          <cell r="B2537">
            <v>496248</v>
          </cell>
          <cell r="C2537" t="str">
            <v>2483560</v>
          </cell>
          <cell r="D2537" t="str">
            <v>MDELIVERY</v>
          </cell>
          <cell r="E2537" t="str">
            <v>DESPACHO</v>
          </cell>
          <cell r="F2537" t="str">
            <v>NORMAL</v>
          </cell>
          <cell r="G2537" t="str">
            <v>FT79726</v>
          </cell>
          <cell r="H2537">
            <v>44939</v>
          </cell>
          <cell r="I2537" t="str">
            <v>ENTREGADO</v>
          </cell>
          <cell r="J2537">
            <v>44942</v>
          </cell>
          <cell r="K2537" t="str">
            <v>Grey Rivera_REPRESENTACIONES ARYAN S A</v>
          </cell>
          <cell r="L2537" t="str">
            <v xml:space="preserve"> Isla San Cristobal N41 168 y Isla Floreana Edificio de 3 pisos La Casa del Cierre </v>
          </cell>
          <cell r="M2537" t="str">
            <v>1792072204001</v>
          </cell>
          <cell r="N2537" t="str">
            <v>0981023882</v>
          </cell>
          <cell r="O2537" t="str">
            <v/>
          </cell>
          <cell r="P2537" t="str">
            <v>QUITO</v>
          </cell>
          <cell r="Q2537" t="str">
            <v>QUITO</v>
          </cell>
          <cell r="R2537" t="str">
            <v>PICHINCHA</v>
          </cell>
          <cell r="T2537" t="str">
            <v>FLEXTRANS UIO</v>
          </cell>
          <cell r="U2537" t="str">
            <v>FLEXNETUIO_LOCAL</v>
          </cell>
          <cell r="V2537">
            <v>1</v>
          </cell>
          <cell r="W2537">
            <v>1</v>
          </cell>
          <cell r="X2537" t="str">
            <v>FLEXNET ECUADOR - MDELIVERY</v>
          </cell>
          <cell r="Y2537" t="str">
            <v>CALLE 28 DE JUNIO S/N Y GARCIA MORENO ENTRADA LLANO GRANDE</v>
          </cell>
        </row>
        <row r="2538">
          <cell r="A2538" t="str">
            <v>2483561</v>
          </cell>
          <cell r="B2538">
            <v>496249</v>
          </cell>
          <cell r="C2538" t="str">
            <v>2483561</v>
          </cell>
          <cell r="D2538" t="str">
            <v>MDELIVERY</v>
          </cell>
          <cell r="E2538" t="str">
            <v>DESPACHO</v>
          </cell>
          <cell r="F2538" t="str">
            <v>NORMAL</v>
          </cell>
          <cell r="G2538" t="str">
            <v>031080002483561</v>
          </cell>
          <cell r="H2538">
            <v>44939</v>
          </cell>
          <cell r="I2538" t="str">
            <v>INCIDENCIA</v>
          </cell>
          <cell r="J2538">
            <v>44944</v>
          </cell>
          <cell r="K2538" t="str">
            <v>ANGELO EFREN SEVILLANO HERNANDEZ_ANGELO EFREN SEVILLANO HERNANDEZ</v>
          </cell>
          <cell r="L2538" t="str">
            <v>PICHINCHA BARRIO SISAY CALLE SALVADOR ALLENDE Y CALLE ViCTOR CARTAGENA CASA DE 2 PISOS COLOR HUESO Y PISO 2 SIN PINTAR INGRESANDO POR NESTLE ANTES DE LLEGAR A LA CANCHA DE BASQUET COMUNICARSE CON EL S</v>
          </cell>
          <cell r="M2538" t="str">
            <v>0925251357001</v>
          </cell>
          <cell r="N2538" t="str">
            <v>0969578677</v>
          </cell>
          <cell r="O2538" t="str">
            <v/>
          </cell>
          <cell r="P2538" t="str">
            <v>CAYAMBE</v>
          </cell>
          <cell r="Q2538" t="str">
            <v>CAYAMBE</v>
          </cell>
          <cell r="R2538" t="str">
            <v>PICHINCHA</v>
          </cell>
          <cell r="T2538" t="str">
            <v>TRAMACO</v>
          </cell>
          <cell r="U2538" t="str">
            <v>FLEXNETUIO_PROVINCIA</v>
          </cell>
          <cell r="V2538">
            <v>1</v>
          </cell>
          <cell r="W2538">
            <v>1</v>
          </cell>
          <cell r="X2538" t="str">
            <v>FLEXNET ECUADOR - MDELIVERY</v>
          </cell>
          <cell r="Y2538" t="str">
            <v>CALLE 28 DE JUNIO S/N Y GARCIA MORENO ENTRADA LLANO GRANDE</v>
          </cell>
        </row>
        <row r="2539">
          <cell r="A2539" t="str">
            <v>2483562</v>
          </cell>
          <cell r="B2539">
            <v>496250</v>
          </cell>
          <cell r="C2539" t="str">
            <v>2483562</v>
          </cell>
          <cell r="D2539" t="str">
            <v>MDELIVERY</v>
          </cell>
          <cell r="E2539" t="str">
            <v>DESPACHO</v>
          </cell>
          <cell r="F2539" t="str">
            <v>NORMAL</v>
          </cell>
          <cell r="G2539" t="str">
            <v>031080002483562</v>
          </cell>
          <cell r="H2539">
            <v>44939</v>
          </cell>
          <cell r="I2539" t="str">
            <v>ENTREGADO</v>
          </cell>
          <cell r="J2539">
            <v>44944</v>
          </cell>
          <cell r="K2539" t="str">
            <v>KENNY LEONEL CHAGUAY VERA 1206384602 FERNANDEZ VERA ZAIDA PAOLA 0992081696_KENNY LEONEL CHAGUAY VERA</v>
          </cell>
          <cell r="L2539" t="str">
            <v>LOS RIOS SECTOR PUEBLO VIEJO CALLE 10 DE AGOSTO 612 Y JUSTINO CORNEJO LOS RIOS PUEBLO VIEJO CALLE 10 DE AGOSTO Y JUSTINO CORNEJO 612 CASA TABACO CON TERRACOTA O TABACO CON PALO ROSA DIAGONAL A LAS OFI</v>
          </cell>
          <cell r="M2539" t="str">
            <v>1205905043001</v>
          </cell>
          <cell r="N2539" t="str">
            <v>0984891327</v>
          </cell>
          <cell r="P2539" t="str">
            <v>120201</v>
          </cell>
          <cell r="Q2539" t="str">
            <v>PUEBLOVIEJO</v>
          </cell>
          <cell r="R2539" t="str">
            <v>LOS RIOS</v>
          </cell>
          <cell r="S2539" t="str">
            <v>PUEBLOVIEJO</v>
          </cell>
          <cell r="T2539" t="str">
            <v>TRAMACO</v>
          </cell>
          <cell r="V2539">
            <v>1</v>
          </cell>
          <cell r="W2539">
            <v>1</v>
          </cell>
          <cell r="X2539" t="str">
            <v>FLEXNET ECUADOR - MDELIVERY</v>
          </cell>
          <cell r="Y2539" t="str">
            <v>CALLE 28 DE JUNIO S/N Y GARCIA MORENO ENTRADA LLANO GRANDE</v>
          </cell>
        </row>
        <row r="2540">
          <cell r="A2540" t="str">
            <v>2483564</v>
          </cell>
          <cell r="B2540">
            <v>496251</v>
          </cell>
          <cell r="C2540" t="str">
            <v>2483564</v>
          </cell>
          <cell r="D2540" t="str">
            <v>MDELIVERY</v>
          </cell>
          <cell r="E2540" t="str">
            <v>DESPACHO</v>
          </cell>
          <cell r="F2540" t="str">
            <v>NORMAL</v>
          </cell>
          <cell r="G2540" t="str">
            <v>FT79763</v>
          </cell>
          <cell r="H2540">
            <v>44939</v>
          </cell>
          <cell r="I2540" t="str">
            <v>ENTREGADO</v>
          </cell>
          <cell r="J2540">
            <v>44942</v>
          </cell>
          <cell r="K2540" t="str">
            <v>PATRICIA LUCIA FARINANGO C I 1717980427_JORGE VICENTE MALATAXI OCHOA</v>
          </cell>
          <cell r="L2540" t="str">
            <v xml:space="preserve"> PICHINCHA SECTOR NORTE BARRIO COMITe DEL PUEBLO JUAN MOLINEROS E13 146 Y LUIS TIPAN CASA DE 3 PISOS FRONTALES Y 4 POSTERIORES COLOR ROJO A 3 CASA DE UNA GUARDERiA DE IFA COMUNICARSE CON LA SRA ANTES </v>
          </cell>
          <cell r="M2540" t="str">
            <v>1721551917001</v>
          </cell>
          <cell r="N2540" t="str">
            <v>0983519076</v>
          </cell>
          <cell r="O2540" t="str">
            <v/>
          </cell>
          <cell r="P2540" t="str">
            <v>QUITO</v>
          </cell>
          <cell r="Q2540" t="str">
            <v>QUITO</v>
          </cell>
          <cell r="R2540" t="str">
            <v>PICHINCHA</v>
          </cell>
          <cell r="T2540" t="str">
            <v>FLEXTRANS UIO</v>
          </cell>
          <cell r="U2540" t="str">
            <v>FLEXNETUIO_LOCAL</v>
          </cell>
          <cell r="V2540">
            <v>1</v>
          </cell>
          <cell r="W2540">
            <v>1</v>
          </cell>
          <cell r="X2540" t="str">
            <v>FLEXNET ECUADOR - MDELIVERY</v>
          </cell>
          <cell r="Y2540" t="str">
            <v>CALLE 28 DE JUNIO S/N Y GARCIA MORENO ENTRADA LLANO GRANDE</v>
          </cell>
        </row>
        <row r="2541">
          <cell r="A2541" t="str">
            <v>2483565</v>
          </cell>
          <cell r="B2541">
            <v>496252</v>
          </cell>
          <cell r="C2541" t="str">
            <v>2483565</v>
          </cell>
          <cell r="D2541" t="str">
            <v>MDELIVERY</v>
          </cell>
          <cell r="E2541" t="str">
            <v>DESPACHO</v>
          </cell>
          <cell r="F2541" t="str">
            <v>NORMAL</v>
          </cell>
          <cell r="G2541" t="str">
            <v>FT79764</v>
          </cell>
          <cell r="H2541">
            <v>44939</v>
          </cell>
          <cell r="I2541" t="str">
            <v>ENTREGADO</v>
          </cell>
          <cell r="J2541">
            <v>44942</v>
          </cell>
          <cell r="K2541" t="str">
            <v>ACOSTA PICHUCHO GLADYS XIMENA 1720040961 min 0999217727 1713465084 GUANIN PEREZ XIMENA GUADALUPE 0995755535_COMUNIKGRAF S A</v>
          </cell>
          <cell r="L2541" t="str">
            <v>PICHINCHA SECTOR EL INCA CALLE DE LAS TORONJAS E12 36 CON LA INTERSECCION EN LA AV EL INCA SE ENTREGA EN LA EMPRESA GRUPO IMPRESOR LA EMPRESA ES DE COLOR AZUL UBICADOS A UNA CUADRA DE LA GASOLINERA EL</v>
          </cell>
          <cell r="M2541" t="str">
            <v>1792238900001</v>
          </cell>
          <cell r="N2541" t="str">
            <v>0999217727</v>
          </cell>
          <cell r="O2541" t="str">
            <v/>
          </cell>
          <cell r="P2541" t="str">
            <v>QUITO</v>
          </cell>
          <cell r="Q2541" t="str">
            <v>QUITO</v>
          </cell>
          <cell r="R2541" t="str">
            <v>PICHINCHA</v>
          </cell>
          <cell r="T2541" t="str">
            <v>FLEXTRANS UIO</v>
          </cell>
          <cell r="U2541" t="str">
            <v>FLEXNETUIO_LOCAL</v>
          </cell>
          <cell r="V2541">
            <v>1</v>
          </cell>
          <cell r="W2541">
            <v>1</v>
          </cell>
          <cell r="X2541" t="str">
            <v>FLEXNET ECUADOR - MDELIVERY</v>
          </cell>
          <cell r="Y2541" t="str">
            <v>CALLE 28 DE JUNIO S/N Y GARCIA MORENO ENTRADA LLANO GRANDE</v>
          </cell>
        </row>
        <row r="2542">
          <cell r="A2542" t="str">
            <v>2483566</v>
          </cell>
          <cell r="B2542">
            <v>496253</v>
          </cell>
          <cell r="C2542" t="str">
            <v>2483566</v>
          </cell>
          <cell r="D2542" t="str">
            <v>MDELIVERY</v>
          </cell>
          <cell r="E2542" t="str">
            <v>DESPACHO</v>
          </cell>
          <cell r="F2542" t="str">
            <v>NORMAL</v>
          </cell>
          <cell r="G2542" t="str">
            <v>031080002483566</v>
          </cell>
          <cell r="H2542">
            <v>44939</v>
          </cell>
          <cell r="I2542" t="str">
            <v>ENTREGADO</v>
          </cell>
          <cell r="J2542">
            <v>44942</v>
          </cell>
          <cell r="K2542" t="str">
            <v xml:space="preserve"> Carlos Carrera Servio Bermeo y Carlos Cevallos _AGENCIA MARITIMA GLOBAL MARGLOBAL SA</v>
          </cell>
          <cell r="L2542" t="str">
            <v xml:space="preserve"> GUAYAS GUAYAQUIL Km 18 5 via Daule frente al campo chino bodegas Agunsa oficinas de Portrans norte </v>
          </cell>
          <cell r="M2542" t="str">
            <v>0990841993001</v>
          </cell>
          <cell r="N2542" t="str">
            <v>0998952822</v>
          </cell>
          <cell r="O2542" t="str">
            <v/>
          </cell>
          <cell r="P2542" t="str">
            <v>GUAYAQUIL</v>
          </cell>
          <cell r="Q2542" t="str">
            <v>GUAYAQUIL</v>
          </cell>
          <cell r="R2542" t="str">
            <v>GUAYAS</v>
          </cell>
          <cell r="T2542" t="str">
            <v>TRAMACO</v>
          </cell>
          <cell r="U2542" t="str">
            <v>FLEXNETUIO_GYE</v>
          </cell>
          <cell r="V2542">
            <v>1</v>
          </cell>
          <cell r="W2542">
            <v>1</v>
          </cell>
          <cell r="X2542" t="str">
            <v>FLEXNET ECUADOR - MDELIVERY</v>
          </cell>
          <cell r="Y2542" t="str">
            <v>CALLE 28 DE JUNIO S/N Y GARCIA MORENO ENTRADA LLANO GRANDE</v>
          </cell>
        </row>
        <row r="2543">
          <cell r="A2543" t="str">
            <v>2483567</v>
          </cell>
          <cell r="B2543">
            <v>496254</v>
          </cell>
          <cell r="C2543" t="str">
            <v>2483567</v>
          </cell>
          <cell r="D2543" t="str">
            <v>MDELIVERY</v>
          </cell>
          <cell r="E2543" t="str">
            <v>DESPACHO</v>
          </cell>
          <cell r="F2543" t="str">
            <v>NORMAL</v>
          </cell>
          <cell r="G2543" t="str">
            <v>FT79723</v>
          </cell>
          <cell r="H2543">
            <v>44939</v>
          </cell>
          <cell r="I2543" t="str">
            <v>ENTREGADO</v>
          </cell>
          <cell r="J2543">
            <v>44942</v>
          </cell>
          <cell r="K2543" t="str">
            <v>Nathaly Herrera Ricardo Reyes_SETEC S A AGENCIA ASESORA PRODUCTORA DE SEGUROS</v>
          </cell>
          <cell r="L2543" t="str">
            <v>AV REPUBLICA DEL SALVADOR 491 Y NACIONES UNIDAS EDIFICIO SUYANA PISO 11 referencia al frente del hotel Sheraton</v>
          </cell>
          <cell r="M2543" t="str">
            <v>1791259157001</v>
          </cell>
          <cell r="N2543" t="str">
            <v>0987600034/ 0989766359</v>
          </cell>
          <cell r="O2543" t="str">
            <v/>
          </cell>
          <cell r="P2543" t="str">
            <v>QUITO</v>
          </cell>
          <cell r="Q2543" t="str">
            <v>QUITO</v>
          </cell>
          <cell r="R2543" t="str">
            <v>PICHINCHA</v>
          </cell>
          <cell r="T2543" t="str">
            <v>FLEXTRANS UIO</v>
          </cell>
          <cell r="U2543" t="str">
            <v>FLEXNETUIO_LOCAL</v>
          </cell>
          <cell r="V2543">
            <v>1</v>
          </cell>
          <cell r="W2543">
            <v>1</v>
          </cell>
          <cell r="X2543" t="str">
            <v>FLEXNET ECUADOR - MDELIVERY</v>
          </cell>
          <cell r="Y2543" t="str">
            <v>CALLE 28 DE JUNIO S/N Y GARCIA MORENO ENTRADA LLANO GRANDE</v>
          </cell>
        </row>
        <row r="2544">
          <cell r="A2544" t="str">
            <v>2483572</v>
          </cell>
          <cell r="B2544">
            <v>496255</v>
          </cell>
          <cell r="C2544" t="str">
            <v>2483572</v>
          </cell>
          <cell r="D2544" t="str">
            <v>MDELIVERY</v>
          </cell>
          <cell r="E2544" t="str">
            <v>DESPACHO</v>
          </cell>
          <cell r="F2544" t="str">
            <v>NORMAL</v>
          </cell>
          <cell r="G2544" t="str">
            <v>FT79727</v>
          </cell>
          <cell r="H2544">
            <v>44939</v>
          </cell>
          <cell r="I2544" t="str">
            <v>ENTREGADO</v>
          </cell>
          <cell r="J2544">
            <v>44942</v>
          </cell>
          <cell r="K2544" t="str">
            <v>CLIMAPOWER S A IMPORTADORA Y COMERCIALIZADORA_CLIMAPOWER S A IMPORTADORA Y COMERCIALIZADORA</v>
          </cell>
          <cell r="L2544" t="str">
            <v>calle jose felix barreiro e12 64 y de los alamos sector san isidro del inca</v>
          </cell>
          <cell r="M2544" t="str">
            <v>1792369436001</v>
          </cell>
          <cell r="N2544" t="str">
            <v>0984673315</v>
          </cell>
          <cell r="O2544" t="str">
            <v/>
          </cell>
          <cell r="P2544" t="str">
            <v>QUITO</v>
          </cell>
          <cell r="Q2544" t="str">
            <v>QUITO</v>
          </cell>
          <cell r="R2544" t="str">
            <v>PICHINCHA</v>
          </cell>
          <cell r="T2544" t="str">
            <v>FLEXTRANS UIO</v>
          </cell>
          <cell r="U2544" t="str">
            <v>FLEXNETUIO_LOCAL</v>
          </cell>
          <cell r="V2544">
            <v>1</v>
          </cell>
          <cell r="W2544">
            <v>1</v>
          </cell>
          <cell r="X2544" t="str">
            <v>FLEXNET ECUADOR - MDELIVERY</v>
          </cell>
          <cell r="Y2544" t="str">
            <v>CALLE 28 DE JUNIO S/N Y GARCIA MORENO ENTRADA LLANO GRANDE</v>
          </cell>
        </row>
        <row r="2545">
          <cell r="A2545" t="str">
            <v>2483573</v>
          </cell>
          <cell r="B2545">
            <v>496256</v>
          </cell>
          <cell r="C2545" t="str">
            <v>2483573</v>
          </cell>
          <cell r="D2545" t="str">
            <v>MDELIVERY</v>
          </cell>
          <cell r="E2545" t="str">
            <v>DESPACHO</v>
          </cell>
          <cell r="F2545" t="str">
            <v>NORMAL</v>
          </cell>
          <cell r="G2545" t="str">
            <v>FT79716</v>
          </cell>
          <cell r="H2545">
            <v>44939</v>
          </cell>
          <cell r="I2545" t="str">
            <v>ENTREGADO</v>
          </cell>
          <cell r="J2545">
            <v>44942</v>
          </cell>
          <cell r="K2545" t="str">
            <v>PAOLA ALEXANDRA PAEZ SANCHEZ_PAOLA ALEXANDRA PAEZ SANCHEZ</v>
          </cell>
          <cell r="L2545" t="str">
            <v>CALLE S52C 233 Y LOA OTRA CALLES ES E4B</v>
          </cell>
          <cell r="M2545" t="str">
            <v>1713839239001</v>
          </cell>
          <cell r="N2545" t="str">
            <v>0982212365 / 0983788979</v>
          </cell>
          <cell r="O2545" t="str">
            <v/>
          </cell>
          <cell r="P2545" t="str">
            <v>QUITO</v>
          </cell>
          <cell r="Q2545" t="str">
            <v>QUITO</v>
          </cell>
          <cell r="R2545" t="str">
            <v>PICHINCHA</v>
          </cell>
          <cell r="T2545" t="str">
            <v>FLEXTRANS UIO</v>
          </cell>
          <cell r="U2545" t="str">
            <v>FLEXNETUIO_LOCAL</v>
          </cell>
          <cell r="V2545">
            <v>1</v>
          </cell>
          <cell r="W2545">
            <v>1</v>
          </cell>
          <cell r="X2545" t="str">
            <v>FLEXNET ECUADOR - MDELIVERY</v>
          </cell>
          <cell r="Y2545" t="str">
            <v>CALLE 28 DE JUNIO S/N Y GARCIA MORENO ENTRADA LLANO GRANDE</v>
          </cell>
        </row>
        <row r="2546">
          <cell r="A2546" t="str">
            <v>2483575</v>
          </cell>
          <cell r="B2546">
            <v>496257</v>
          </cell>
          <cell r="C2546" t="str">
            <v>2483575</v>
          </cell>
          <cell r="D2546" t="str">
            <v>MDELIVERY</v>
          </cell>
          <cell r="E2546" t="str">
            <v>DESPACHO</v>
          </cell>
          <cell r="F2546" t="str">
            <v>NORMAL</v>
          </cell>
          <cell r="G2546" t="str">
            <v>FT79751</v>
          </cell>
          <cell r="H2546">
            <v>44939</v>
          </cell>
          <cell r="I2546" t="str">
            <v>ENTREGADO</v>
          </cell>
          <cell r="J2546">
            <v>44942</v>
          </cell>
          <cell r="K2546" t="str">
            <v>MAYRA MARISOL MESIAS GARCIAS_MAYRA MARISOL MESIAS GARCIAS</v>
          </cell>
          <cell r="L2546" t="str">
            <v>DR EMILIO ROMERO Y AV BENJAMIN CARRION EDIFICIO ESQ LABRA QUE LABRA EMPANADAS ALBORADA 6TA ETAPA MZ 601 VILLA 1 PISO 1 OFICINA</v>
          </cell>
          <cell r="M2546" t="str">
            <v>1313391094001</v>
          </cell>
          <cell r="N2546" t="str">
            <v>0983454026</v>
          </cell>
          <cell r="O2546" t="str">
            <v/>
          </cell>
          <cell r="P2546" t="str">
            <v>GUAYAQUIL</v>
          </cell>
          <cell r="Q2546" t="str">
            <v>GUAYAQUIL</v>
          </cell>
          <cell r="R2546" t="str">
            <v>GUAYAS</v>
          </cell>
          <cell r="T2546" t="str">
            <v>ITSACOURIER</v>
          </cell>
          <cell r="U2546" t="str">
            <v>FLEXNETUIO_GYE</v>
          </cell>
          <cell r="V2546">
            <v>1</v>
          </cell>
          <cell r="W2546">
            <v>1</v>
          </cell>
          <cell r="X2546" t="str">
            <v>FLEXNET ECUADOR - MDELIVERY</v>
          </cell>
          <cell r="Y2546" t="str">
            <v>CALLE 28 DE JUNIO S/N Y GARCIA MORENO ENTRADA LLANO GRANDE</v>
          </cell>
        </row>
        <row r="2547">
          <cell r="A2547" t="str">
            <v>2483581</v>
          </cell>
          <cell r="B2547">
            <v>496258</v>
          </cell>
          <cell r="C2547" t="str">
            <v>2483581</v>
          </cell>
          <cell r="D2547" t="str">
            <v>MDELIVERY</v>
          </cell>
          <cell r="E2547" t="str">
            <v>DESPACHO</v>
          </cell>
          <cell r="F2547" t="str">
            <v>NORMAL</v>
          </cell>
          <cell r="G2547" t="str">
            <v>FT79715</v>
          </cell>
          <cell r="H2547">
            <v>44939</v>
          </cell>
          <cell r="I2547" t="str">
            <v>ENTREGADO</v>
          </cell>
          <cell r="J2547">
            <v>44942</v>
          </cell>
          <cell r="K2547" t="str">
            <v xml:space="preserve">FANNY REVELO LEYDI MONTE_MEGADATOS S A </v>
          </cell>
          <cell r="L2547" t="str">
            <v>PICHINCHA QUITO NuNez de Vela E3 13 y Atahualpa Ed Torre del puente 3er piso Quito</v>
          </cell>
          <cell r="M2547" t="str">
            <v>1791287541001</v>
          </cell>
          <cell r="N2547" t="str">
            <v>09980429130984498818</v>
          </cell>
          <cell r="O2547" t="str">
            <v/>
          </cell>
          <cell r="P2547" t="str">
            <v>QUITO</v>
          </cell>
          <cell r="Q2547" t="str">
            <v>QUITO</v>
          </cell>
          <cell r="R2547" t="str">
            <v>PICHINCHA</v>
          </cell>
          <cell r="T2547" t="str">
            <v>FLEXTRANS UIO</v>
          </cell>
          <cell r="U2547" t="str">
            <v>FLEXNETUIO_LOCAL</v>
          </cell>
          <cell r="V2547">
            <v>1</v>
          </cell>
          <cell r="W2547">
            <v>1</v>
          </cell>
          <cell r="X2547" t="str">
            <v>FLEXNET ECUADOR - MDELIVERY</v>
          </cell>
          <cell r="Y2547" t="str">
            <v>CALLE 28 DE JUNIO S/N Y GARCIA MORENO ENTRADA LLANO GRANDE</v>
          </cell>
        </row>
        <row r="2548">
          <cell r="A2548" t="str">
            <v>2483593</v>
          </cell>
          <cell r="B2548">
            <v>496259</v>
          </cell>
          <cell r="C2548" t="str">
            <v>2483593</v>
          </cell>
          <cell r="D2548" t="str">
            <v>MDELIVERY</v>
          </cell>
          <cell r="E2548" t="str">
            <v>DESPACHO</v>
          </cell>
          <cell r="F2548" t="str">
            <v>NORMAL</v>
          </cell>
          <cell r="G2548" t="str">
            <v>031080002483593</v>
          </cell>
          <cell r="H2548">
            <v>44939</v>
          </cell>
          <cell r="I2548" t="str">
            <v>ENTREGADO</v>
          </cell>
          <cell r="J2548">
            <v>44944</v>
          </cell>
          <cell r="K2548" t="str">
            <v>Dayci Pisco_VITA ALIMENTOS C A</v>
          </cell>
          <cell r="L2548" t="str">
            <v>km 5 1 2 via a Daule a lado de avicola Fernandez</v>
          </cell>
          <cell r="M2548" t="str">
            <v>1790050564001</v>
          </cell>
          <cell r="N2548" t="str">
            <v>0987491609</v>
          </cell>
          <cell r="O2548" t="str">
            <v/>
          </cell>
          <cell r="P2548" t="str">
            <v>GUAYAQUIL</v>
          </cell>
          <cell r="Q2548" t="str">
            <v>GUAYAQUIL</v>
          </cell>
          <cell r="R2548" t="str">
            <v>GUAYAS</v>
          </cell>
          <cell r="T2548" t="str">
            <v>TRAMACO</v>
          </cell>
          <cell r="U2548" t="str">
            <v>FLEXNETUIO_GYE</v>
          </cell>
          <cell r="V2548">
            <v>1</v>
          </cell>
          <cell r="W2548">
            <v>1</v>
          </cell>
          <cell r="X2548" t="str">
            <v>FLEXNET ECUADOR - MDELIVERY</v>
          </cell>
          <cell r="Y2548" t="str">
            <v>CALLE 28 DE JUNIO S/N Y GARCIA MORENO ENTRADA LLANO GRANDE</v>
          </cell>
        </row>
        <row r="2549">
          <cell r="A2549" t="str">
            <v>2483604</v>
          </cell>
          <cell r="B2549">
            <v>496260</v>
          </cell>
          <cell r="C2549" t="str">
            <v>2483604</v>
          </cell>
          <cell r="D2549" t="str">
            <v>MDELIVERY</v>
          </cell>
          <cell r="E2549" t="str">
            <v>DESPACHO</v>
          </cell>
          <cell r="F2549" t="str">
            <v>NORMAL</v>
          </cell>
          <cell r="G2549" t="str">
            <v>FT79728</v>
          </cell>
          <cell r="H2549">
            <v>44939</v>
          </cell>
          <cell r="I2549" t="str">
            <v>ENTREGADO</v>
          </cell>
          <cell r="J2549">
            <v>44942</v>
          </cell>
          <cell r="K2549" t="str">
            <v>PAULINA LARA_VITA ALIMENTOS C A</v>
          </cell>
          <cell r="L2549" t="str">
            <v>CALLE PEDRO PINTO Y VIA NAPO SECTOR LULUNCOTO</v>
          </cell>
          <cell r="M2549" t="str">
            <v>1790050564001</v>
          </cell>
          <cell r="N2549" t="str">
            <v>0998756080</v>
          </cell>
          <cell r="O2549" t="str">
            <v/>
          </cell>
          <cell r="P2549" t="str">
            <v>QUITO</v>
          </cell>
          <cell r="Q2549" t="str">
            <v>QUITO</v>
          </cell>
          <cell r="R2549" t="str">
            <v>PICHINCHA</v>
          </cell>
          <cell r="T2549" t="str">
            <v>FLEXTRANS UIO</v>
          </cell>
          <cell r="U2549" t="str">
            <v>FLEXNETUIO_LOCAL</v>
          </cell>
          <cell r="V2549">
            <v>1</v>
          </cell>
          <cell r="W2549">
            <v>1</v>
          </cell>
          <cell r="X2549" t="str">
            <v>FLEXNET ECUADOR - MDELIVERY</v>
          </cell>
          <cell r="Y2549" t="str">
            <v>CALLE 28 DE JUNIO S/N Y GARCIA MORENO ENTRADA LLANO GRANDE</v>
          </cell>
        </row>
        <row r="2550">
          <cell r="A2550" t="str">
            <v>2483606</v>
          </cell>
          <cell r="B2550">
            <v>496261</v>
          </cell>
          <cell r="C2550" t="str">
            <v>2483606</v>
          </cell>
          <cell r="D2550" t="str">
            <v>MDELIVERY</v>
          </cell>
          <cell r="E2550" t="str">
            <v>DESPACHO</v>
          </cell>
          <cell r="F2550" t="str">
            <v>NORMAL</v>
          </cell>
          <cell r="G2550" t="str">
            <v>FT79720</v>
          </cell>
          <cell r="H2550">
            <v>44939</v>
          </cell>
          <cell r="I2550" t="str">
            <v>ENTREGADO</v>
          </cell>
          <cell r="J2550">
            <v>44942</v>
          </cell>
          <cell r="K2550" t="str">
            <v xml:space="preserve">Rosalia Castillo_HEINSOHNTECH S A </v>
          </cell>
          <cell r="L2550" t="str">
            <v>oficina Inglaterra E3 106 y republica edificio quioto oficina 603 cerca del Moll el jardin</v>
          </cell>
          <cell r="M2550" t="str">
            <v>1792354382001</v>
          </cell>
          <cell r="N2550" t="str">
            <v>0958850471/0979278007</v>
          </cell>
          <cell r="O2550" t="str">
            <v/>
          </cell>
          <cell r="P2550" t="str">
            <v>QUITO</v>
          </cell>
          <cell r="Q2550" t="str">
            <v>QUITO</v>
          </cell>
          <cell r="R2550" t="str">
            <v>PICHINCHA</v>
          </cell>
          <cell r="T2550" t="str">
            <v>FLEXTRANS UIO</v>
          </cell>
          <cell r="U2550" t="str">
            <v>FLEXNETUIO_LOCAL</v>
          </cell>
          <cell r="V2550">
            <v>1</v>
          </cell>
          <cell r="W2550">
            <v>1</v>
          </cell>
          <cell r="X2550" t="str">
            <v>FLEXNET ECUADOR - MDELIVERY</v>
          </cell>
          <cell r="Y2550" t="str">
            <v>CALLE 28 DE JUNIO S/N Y GARCIA MORENO ENTRADA LLANO GRANDE</v>
          </cell>
        </row>
        <row r="2551">
          <cell r="A2551" t="str">
            <v>2483618</v>
          </cell>
          <cell r="B2551">
            <v>496262</v>
          </cell>
          <cell r="C2551" t="str">
            <v>2483618</v>
          </cell>
          <cell r="D2551" t="str">
            <v>MDELIVERY</v>
          </cell>
          <cell r="E2551" t="str">
            <v>DESPACHO</v>
          </cell>
          <cell r="F2551" t="str">
            <v>NORMAL</v>
          </cell>
          <cell r="G2551" t="str">
            <v>031080002483618</v>
          </cell>
          <cell r="H2551">
            <v>44939</v>
          </cell>
          <cell r="I2551" t="str">
            <v>ENTREGADO</v>
          </cell>
          <cell r="J2551">
            <v>44942</v>
          </cell>
          <cell r="K2551" t="str">
            <v>SANCHEZ MALDONADO JOHNNY WILSON_SANCHEZ MALDONADO JOHNNY WILSON</v>
          </cell>
          <cell r="L2551" t="str">
            <v>BARRIO 29 DE NOVIEMBRE CALLE COTOPAXI ENTRE LUIS CAMPUZANO Y MARUJA RAMIREZ</v>
          </cell>
          <cell r="M2551" t="str">
            <v>0702461161001</v>
          </cell>
          <cell r="N2551" t="str">
            <v>0959254265</v>
          </cell>
          <cell r="O2551" t="str">
            <v/>
          </cell>
          <cell r="P2551" t="str">
            <v>SANTA ROSA</v>
          </cell>
          <cell r="Q2551" t="str">
            <v>SANTA ROSA</v>
          </cell>
          <cell r="R2551" t="str">
            <v>EL ORO</v>
          </cell>
          <cell r="T2551" t="str">
            <v>TRAMACO</v>
          </cell>
          <cell r="U2551" t="str">
            <v>FLEXNETUIO_PROVINCIA</v>
          </cell>
          <cell r="V2551">
            <v>1</v>
          </cell>
          <cell r="W2551">
            <v>1</v>
          </cell>
          <cell r="X2551" t="str">
            <v>FLEXNET ECUADOR - MDELIVERY</v>
          </cell>
          <cell r="Y2551" t="str">
            <v>CALLE 28 DE JUNIO S/N Y GARCIA MORENO ENTRADA LLANO GRANDE</v>
          </cell>
        </row>
        <row r="2552">
          <cell r="A2552" t="str">
            <v>2483619</v>
          </cell>
          <cell r="B2552">
            <v>496263</v>
          </cell>
          <cell r="C2552" t="str">
            <v>2483619</v>
          </cell>
          <cell r="D2552" t="str">
            <v>MDELIVERY</v>
          </cell>
          <cell r="E2552" t="str">
            <v>DESPACHO</v>
          </cell>
          <cell r="F2552" t="str">
            <v>NORMAL</v>
          </cell>
          <cell r="G2552" t="str">
            <v>FT79687</v>
          </cell>
          <cell r="H2552">
            <v>44939</v>
          </cell>
          <cell r="I2552" t="str">
            <v>ENTREGADO</v>
          </cell>
          <cell r="J2552">
            <v>44942</v>
          </cell>
          <cell r="K2552" t="str">
            <v>IRMA MERO_BANCO BOLIVARIANO</v>
          </cell>
          <cell r="L2552" t="str">
            <v>PANAMA Y JUNIN 200 BANCO BOLIVARIANO PREGUNTAR POR IRMA MERO</v>
          </cell>
          <cell r="M2552" t="str">
            <v>0990379017001</v>
          </cell>
          <cell r="N2552" t="str">
            <v>0999428682</v>
          </cell>
          <cell r="O2552" t="str">
            <v/>
          </cell>
          <cell r="P2552" t="str">
            <v>GUAYAQUIL</v>
          </cell>
          <cell r="Q2552" t="str">
            <v>GUAYAQUIL</v>
          </cell>
          <cell r="R2552" t="str">
            <v>GUAYAS</v>
          </cell>
          <cell r="T2552" t="str">
            <v>ITSACOURIER</v>
          </cell>
          <cell r="U2552" t="str">
            <v>FLEXNETUIO_GYE</v>
          </cell>
          <cell r="V2552">
            <v>1</v>
          </cell>
          <cell r="W2552">
            <v>1</v>
          </cell>
          <cell r="X2552" t="str">
            <v>FLEXNET ECUADOR - MDELIVERY</v>
          </cell>
          <cell r="Y2552" t="str">
            <v>CALLE 28 DE JUNIO S/N Y GARCIA MORENO ENTRADA LLANO GRANDE</v>
          </cell>
        </row>
        <row r="2553">
          <cell r="A2553" t="str">
            <v>2483612_1</v>
          </cell>
          <cell r="B2553">
            <v>496264</v>
          </cell>
          <cell r="C2553" t="str">
            <v>2483612_1</v>
          </cell>
          <cell r="D2553" t="str">
            <v>MDELIVERY</v>
          </cell>
          <cell r="E2553" t="str">
            <v>DESPACHO</v>
          </cell>
          <cell r="F2553" t="str">
            <v>NORMAL</v>
          </cell>
          <cell r="G2553" t="str">
            <v>FT79752</v>
          </cell>
          <cell r="H2553">
            <v>44939</v>
          </cell>
          <cell r="I2553" t="str">
            <v>ENTREGADO</v>
          </cell>
          <cell r="J2553">
            <v>44942</v>
          </cell>
          <cell r="K2553" t="str">
            <v>ERIC MERCADO O PEDRO ILLESCAS_RICARDO ALFREDO BAQUE FRANCO</v>
          </cell>
          <cell r="L2553" t="str">
            <v>ciudadela 9 de octubre calle tercera villa 306 y avenida tercera sur de la ciudad casa de 2 pisos con rejas blancas</v>
          </cell>
          <cell r="M2553" t="str">
            <v>0912981677001</v>
          </cell>
          <cell r="N2553" t="str">
            <v>0995801473</v>
          </cell>
          <cell r="O2553" t="str">
            <v/>
          </cell>
          <cell r="P2553" t="str">
            <v>GUAYAQUIL</v>
          </cell>
          <cell r="Q2553" t="str">
            <v>GUAYAQUIL</v>
          </cell>
          <cell r="R2553" t="str">
            <v>GUAYAS</v>
          </cell>
          <cell r="T2553" t="str">
            <v>ITSACOURIER</v>
          </cell>
          <cell r="U2553" t="str">
            <v>FLEXNETUIO_GYE</v>
          </cell>
          <cell r="V2553">
            <v>1</v>
          </cell>
          <cell r="W2553">
            <v>1</v>
          </cell>
          <cell r="X2553" t="str">
            <v>FLEXNET ECUADOR - MDELIVERY</v>
          </cell>
          <cell r="Y2553" t="str">
            <v>CALLE 28 DE JUNIO S/N Y GARCIA MORENO ENTRADA LLANO GRANDE</v>
          </cell>
        </row>
        <row r="2554">
          <cell r="A2554" t="str">
            <v>2483502_1</v>
          </cell>
          <cell r="B2554">
            <v>496265</v>
          </cell>
          <cell r="C2554" t="str">
            <v>2483502_1</v>
          </cell>
          <cell r="D2554" t="str">
            <v>MDELIVERY</v>
          </cell>
          <cell r="E2554" t="str">
            <v>DESPACHO</v>
          </cell>
          <cell r="F2554" t="str">
            <v>EXPRESS</v>
          </cell>
          <cell r="G2554" t="str">
            <v>EC6409</v>
          </cell>
          <cell r="H2554">
            <v>44939</v>
          </cell>
          <cell r="I2554" t="str">
            <v>ENTREGADO</v>
          </cell>
          <cell r="J2554">
            <v>44939</v>
          </cell>
          <cell r="K2554" t="str">
            <v>ARACELY SOLEDAD LOAIZA RAMIEZ_ASOCIACION DE SERVIDORES DEL BANCO DEL ESTADO ASOB</v>
          </cell>
          <cell r="L2554" t="str">
            <v>Quito Av Amazonas y Union de periodistas plataforma gubernamental financiera BDE piso 7 bloque morado</v>
          </cell>
          <cell r="M2554" t="str">
            <v>1791716175001</v>
          </cell>
          <cell r="N2554" t="str">
            <v>0983345199</v>
          </cell>
          <cell r="O2554" t="str">
            <v/>
          </cell>
          <cell r="P2554" t="str">
            <v>QUITO</v>
          </cell>
          <cell r="Q2554" t="str">
            <v>QUITO</v>
          </cell>
          <cell r="R2554" t="str">
            <v>PICHINCHA</v>
          </cell>
          <cell r="T2554" t="str">
            <v>EXPRESSCON</v>
          </cell>
          <cell r="U2554" t="str">
            <v>FLEXNETUIO_LOCAL</v>
          </cell>
          <cell r="V2554">
            <v>1</v>
          </cell>
          <cell r="W2554">
            <v>1</v>
          </cell>
          <cell r="X2554" t="str">
            <v>FLEXNET ECUADOR - MDELIVERY</v>
          </cell>
          <cell r="Y2554" t="str">
            <v>CALLE 28 DE JUNIO S/N Y GARCIA MORENO ENTRADA LLANO GRANDE</v>
          </cell>
        </row>
        <row r="2555">
          <cell r="A2555" t="str">
            <v>2483563</v>
          </cell>
          <cell r="B2555">
            <v>496266</v>
          </cell>
          <cell r="C2555" t="str">
            <v>2483563</v>
          </cell>
          <cell r="D2555" t="str">
            <v>MDELIVERY</v>
          </cell>
          <cell r="E2555" t="str">
            <v>DESPACHO</v>
          </cell>
          <cell r="F2555" t="str">
            <v>DERIVADO PICK UP</v>
          </cell>
          <cell r="G2555" t="str">
            <v>031080002483563</v>
          </cell>
          <cell r="H2555">
            <v>44939</v>
          </cell>
          <cell r="I2555" t="str">
            <v>ENTREGADO</v>
          </cell>
          <cell r="J2555">
            <v>44943</v>
          </cell>
          <cell r="K2555" t="str">
            <v>JAVIER ALEXANDER SIGCHOS RIVERA_JAVIER ALEXANDER SIGCHOS RIVERA</v>
          </cell>
          <cell r="L2555" t="str">
            <v>PICHINCHA RETIRO AGENCIA TRAMACO CENTRO DE TRANSFERENCIA CARCELEN MANUEL NAJAS OE1 346 Y JOAQUIN MANCHENO AGENCIA TRAMACO EXPRESS</v>
          </cell>
          <cell r="M2555" t="str">
            <v>1721097986001</v>
          </cell>
          <cell r="N2555" t="str">
            <v>0999265673</v>
          </cell>
          <cell r="O2555" t="str">
            <v/>
          </cell>
          <cell r="P2555" t="str">
            <v>QUITO</v>
          </cell>
          <cell r="Q2555" t="str">
            <v>QUITO</v>
          </cell>
          <cell r="R2555" t="str">
            <v>PICHINCHA</v>
          </cell>
          <cell r="T2555" t="str">
            <v>TRAMACO</v>
          </cell>
          <cell r="U2555" t="str">
            <v>FLEXNETUIO_LOCAL</v>
          </cell>
          <cell r="V2555">
            <v>1</v>
          </cell>
          <cell r="W2555">
            <v>1</v>
          </cell>
          <cell r="X2555" t="str">
            <v>FLEXNET ECUADOR - MDELIVERY</v>
          </cell>
          <cell r="Y2555" t="str">
            <v>CALLE 28 DE JUNIO S/N Y GARCIA MORENO ENTRADA LLANO GRANDE</v>
          </cell>
        </row>
        <row r="2556">
          <cell r="A2556" t="str">
            <v>2483594</v>
          </cell>
          <cell r="B2556">
            <v>496205</v>
          </cell>
          <cell r="C2556" t="str">
            <v>2483594</v>
          </cell>
          <cell r="D2556" t="str">
            <v>MDELIVERY</v>
          </cell>
          <cell r="E2556" t="str">
            <v>DESPACHO</v>
          </cell>
          <cell r="F2556" t="str">
            <v>EXPRESS</v>
          </cell>
          <cell r="G2556" t="str">
            <v>FTS45499</v>
          </cell>
          <cell r="H2556">
            <v>44939</v>
          </cell>
          <cell r="I2556" t="str">
            <v>ENTREGADO</v>
          </cell>
          <cell r="J2556">
            <v>44939</v>
          </cell>
          <cell r="K2556" t="str">
            <v>Rene Giovany Gongora_BANCO DE LA PRODUCCION S A PRODUBANCO</v>
          </cell>
          <cell r="L2556" t="str">
            <v>Av Simon Bolivar y Via a Nayon Centro Corporativo Ekopark Torre 1 PRODUBANCO</v>
          </cell>
          <cell r="M2556" t="str">
            <v>1790368718001</v>
          </cell>
          <cell r="N2556" t="str">
            <v>0979152102</v>
          </cell>
          <cell r="O2556" t="str">
            <v/>
          </cell>
          <cell r="P2556" t="str">
            <v>QUITO</v>
          </cell>
          <cell r="Q2556" t="str">
            <v>QUITO</v>
          </cell>
          <cell r="R2556" t="str">
            <v>PICHINCHA</v>
          </cell>
          <cell r="T2556" t="str">
            <v>TRANSERVISS</v>
          </cell>
          <cell r="U2556" t="str">
            <v>FLEXNETUIO_LOCAL</v>
          </cell>
          <cell r="V2556">
            <v>1</v>
          </cell>
          <cell r="W2556">
            <v>1</v>
          </cell>
          <cell r="X2556" t="str">
            <v>FLEXNET ECUADOR - MDELIVERY</v>
          </cell>
          <cell r="Y2556" t="str">
            <v>CALLE 28 DE JUNIO S/N Y GARCIA MORENO ENTRADA LLANO GRANDE</v>
          </cell>
        </row>
        <row r="2557">
          <cell r="A2557" t="str">
            <v>2483599</v>
          </cell>
          <cell r="B2557">
            <v>496206</v>
          </cell>
          <cell r="C2557" t="str">
            <v>2483599</v>
          </cell>
          <cell r="D2557" t="str">
            <v>MDELIVERY</v>
          </cell>
          <cell r="E2557" t="str">
            <v>DESPACHO</v>
          </cell>
          <cell r="F2557" t="str">
            <v>EXPRESS</v>
          </cell>
          <cell r="G2557" t="str">
            <v>FTS45500</v>
          </cell>
          <cell r="H2557">
            <v>44939</v>
          </cell>
          <cell r="I2557" t="str">
            <v>ENTREGADO</v>
          </cell>
          <cell r="J2557">
            <v>44939</v>
          </cell>
          <cell r="K2557" t="str">
            <v>Rene Giovany Gongora_BANCO DE LA PRODUCCION S A PRODUBANCO</v>
          </cell>
          <cell r="L2557" t="str">
            <v>Av Simon Bolivar y Via a Nayon Centro Corporativo Ekopark Torre 1 PRODUBANCO</v>
          </cell>
          <cell r="M2557" t="str">
            <v>1790368718001</v>
          </cell>
          <cell r="N2557" t="str">
            <v>0979152102</v>
          </cell>
          <cell r="O2557" t="str">
            <v/>
          </cell>
          <cell r="P2557" t="str">
            <v>QUITO</v>
          </cell>
          <cell r="Q2557" t="str">
            <v>QUITO</v>
          </cell>
          <cell r="R2557" t="str">
            <v>PICHINCHA</v>
          </cell>
          <cell r="T2557" t="str">
            <v>TRANSERVISS</v>
          </cell>
          <cell r="U2557" t="str">
            <v>FLEXNETUIO_LOCAL</v>
          </cell>
          <cell r="V2557">
            <v>1</v>
          </cell>
          <cell r="W2557">
            <v>1</v>
          </cell>
          <cell r="X2557" t="str">
            <v>FLEXNET ECUADOR - MDELIVERY</v>
          </cell>
          <cell r="Y2557" t="str">
            <v>CALLE 28 DE JUNIO S/N Y GARCIA MORENO ENTRADA LLANO GRANDE</v>
          </cell>
        </row>
        <row r="2558">
          <cell r="A2558" t="str">
            <v>2483607</v>
          </cell>
          <cell r="B2558">
            <v>496207</v>
          </cell>
          <cell r="C2558" t="str">
            <v>2483607</v>
          </cell>
          <cell r="D2558" t="str">
            <v>MDELIVERY</v>
          </cell>
          <cell r="E2558" t="str">
            <v>DESPACHO</v>
          </cell>
          <cell r="F2558" t="str">
            <v>EXPRESS</v>
          </cell>
          <cell r="G2558" t="str">
            <v>FTS45496</v>
          </cell>
          <cell r="H2558">
            <v>44939</v>
          </cell>
          <cell r="I2558" t="str">
            <v>ENTREGADO</v>
          </cell>
          <cell r="J2558">
            <v>44939</v>
          </cell>
          <cell r="K2558" t="str">
            <v>Rene Giovany Gongora_BANCO DE LA PRODUCCION S A PRODUBANCO</v>
          </cell>
          <cell r="L2558" t="str">
            <v>Av Simon Bolivar y Via a Nayon Centro Corporativo Ekopark Torre 1 PRODUBANCO</v>
          </cell>
          <cell r="M2558" t="str">
            <v>1790368718001</v>
          </cell>
          <cell r="N2558" t="str">
            <v>0979152102</v>
          </cell>
          <cell r="O2558" t="str">
            <v/>
          </cell>
          <cell r="P2558" t="str">
            <v>QUITO</v>
          </cell>
          <cell r="Q2558" t="str">
            <v>QUITO</v>
          </cell>
          <cell r="R2558" t="str">
            <v>PICHINCHA</v>
          </cell>
          <cell r="T2558" t="str">
            <v>TRANSERVISS</v>
          </cell>
          <cell r="U2558" t="str">
            <v>FLEXNETUIO_LOCAL</v>
          </cell>
          <cell r="V2558">
            <v>1</v>
          </cell>
          <cell r="W2558">
            <v>1</v>
          </cell>
          <cell r="X2558" t="str">
            <v>FLEXNET ECUADOR - MDELIVERY</v>
          </cell>
          <cell r="Y2558" t="str">
            <v>CALLE 28 DE JUNIO S/N Y GARCIA MORENO ENTRADA LLANO GRANDE</v>
          </cell>
        </row>
        <row r="2559">
          <cell r="A2559" t="str">
            <v>2483613</v>
          </cell>
          <cell r="B2559">
            <v>496208</v>
          </cell>
          <cell r="C2559" t="str">
            <v>2483613</v>
          </cell>
          <cell r="D2559" t="str">
            <v>MDELIVERY</v>
          </cell>
          <cell r="E2559" t="str">
            <v>DESPACHO</v>
          </cell>
          <cell r="F2559" t="str">
            <v>EXPRESS</v>
          </cell>
          <cell r="G2559" t="str">
            <v>FTS45497</v>
          </cell>
          <cell r="H2559">
            <v>44939</v>
          </cell>
          <cell r="I2559" t="str">
            <v>ENTREGADO</v>
          </cell>
          <cell r="J2559">
            <v>44939</v>
          </cell>
          <cell r="K2559" t="str">
            <v>Rene Giovany Gongora_BANCO DE LA PRODUCCION S A PRODUBANCO</v>
          </cell>
          <cell r="L2559" t="str">
            <v>Av Simon Bolivar y Via a Nayon Centro Corporativo Ekopark Torre 1 PRODUBANCO</v>
          </cell>
          <cell r="M2559" t="str">
            <v>1790368718001</v>
          </cell>
          <cell r="N2559" t="str">
            <v>0979152102</v>
          </cell>
          <cell r="O2559" t="str">
            <v/>
          </cell>
          <cell r="P2559" t="str">
            <v>QUITO</v>
          </cell>
          <cell r="Q2559" t="str">
            <v>QUITO</v>
          </cell>
          <cell r="R2559" t="str">
            <v>PICHINCHA</v>
          </cell>
          <cell r="T2559" t="str">
            <v>TRANSERVISS</v>
          </cell>
          <cell r="U2559" t="str">
            <v>FLEXNETUIO_LOCAL</v>
          </cell>
          <cell r="V2559">
            <v>1</v>
          </cell>
          <cell r="W2559">
            <v>1</v>
          </cell>
          <cell r="X2559" t="str">
            <v>FLEXNET ECUADOR - MDELIVERY</v>
          </cell>
          <cell r="Y2559" t="str">
            <v>CALLE 28 DE JUNIO S/N Y GARCIA MORENO ENTRADA LLANO GRANDE</v>
          </cell>
        </row>
        <row r="2560">
          <cell r="A2560" t="str">
            <v>2483471</v>
          </cell>
          <cell r="B2560">
            <v>496209</v>
          </cell>
          <cell r="C2560" t="str">
            <v>2483471</v>
          </cell>
          <cell r="D2560" t="str">
            <v>MDELIVERY</v>
          </cell>
          <cell r="E2560" t="str">
            <v>DESPACHO</v>
          </cell>
          <cell r="F2560" t="str">
            <v>NORMAL</v>
          </cell>
          <cell r="G2560" t="str">
            <v>FT79761</v>
          </cell>
          <cell r="H2560">
            <v>44939</v>
          </cell>
          <cell r="I2560" t="str">
            <v>ENTREGADO</v>
          </cell>
          <cell r="J2560">
            <v>44942</v>
          </cell>
          <cell r="K2560" t="str">
            <v>JAZMANI LENIN GUERRERO BARBA_COOPERATIVA DE AHORRO Y CREDITO DE LOS EMPLEADOS D</v>
          </cell>
          <cell r="L2560" t="str">
            <v>PICHINCHA QUITO Avda Francisco de Orellana Parroquia Cumbaya Cerveceria Nacional CN S A Planta Cumbaya</v>
          </cell>
          <cell r="M2560" t="str">
            <v>0992660368001</v>
          </cell>
          <cell r="N2560" t="str">
            <v>989761209</v>
          </cell>
          <cell r="O2560" t="str">
            <v/>
          </cell>
          <cell r="P2560" t="str">
            <v>QUITO</v>
          </cell>
          <cell r="Q2560" t="str">
            <v>QUITO</v>
          </cell>
          <cell r="R2560" t="str">
            <v>PICHINCHA</v>
          </cell>
          <cell r="T2560" t="str">
            <v>FLEXTRANS UIO</v>
          </cell>
          <cell r="U2560" t="str">
            <v>FLEXNETUIO_LOCAL</v>
          </cell>
          <cell r="V2560">
            <v>1</v>
          </cell>
          <cell r="W2560">
            <v>1</v>
          </cell>
          <cell r="X2560" t="str">
            <v>FLEXNET ECUADOR - MDELIVERY</v>
          </cell>
          <cell r="Y2560" t="str">
            <v>CALLE 28 DE JUNIO S/N Y GARCIA MORENO ENTRADA LLANO GRANDE</v>
          </cell>
        </row>
        <row r="2561">
          <cell r="A2561" t="str">
            <v>2483472</v>
          </cell>
          <cell r="B2561">
            <v>496210</v>
          </cell>
          <cell r="C2561" t="str">
            <v>2483472</v>
          </cell>
          <cell r="D2561" t="str">
            <v>MDELIVERY</v>
          </cell>
          <cell r="E2561" t="str">
            <v>DESPACHO</v>
          </cell>
          <cell r="F2561" t="str">
            <v>NORMAL</v>
          </cell>
          <cell r="G2561" t="str">
            <v>FT79721</v>
          </cell>
          <cell r="H2561">
            <v>44939</v>
          </cell>
          <cell r="I2561" t="str">
            <v>ENTREGADO</v>
          </cell>
          <cell r="J2561">
            <v>44943</v>
          </cell>
          <cell r="K2561" t="str">
            <v>NICOLAS ESCOBAR_ ORGANIZACION PANAMERICANA DE LA SALUD ORGANIZACION</v>
          </cell>
          <cell r="L2561" t="str">
            <v xml:space="preserve">via a Nayon Ekopark torre 4 piso 2 </v>
          </cell>
          <cell r="M2561" t="str">
            <v>1791749685001</v>
          </cell>
          <cell r="N2561" t="str">
            <v>0992521548</v>
          </cell>
          <cell r="O2561" t="str">
            <v/>
          </cell>
          <cell r="P2561" t="str">
            <v>QUITO</v>
          </cell>
          <cell r="Q2561" t="str">
            <v>QUITO</v>
          </cell>
          <cell r="R2561" t="str">
            <v>PICHINCHA</v>
          </cell>
          <cell r="T2561" t="str">
            <v>FLEXTRANS UIO</v>
          </cell>
          <cell r="U2561" t="str">
            <v>FLEXNETUIO_LOCAL</v>
          </cell>
          <cell r="V2561">
            <v>1</v>
          </cell>
          <cell r="W2561">
            <v>1</v>
          </cell>
          <cell r="X2561" t="str">
            <v>FLEXNET ECUADOR - MDELIVERY</v>
          </cell>
          <cell r="Y2561" t="str">
            <v>CALLE 28 DE JUNIO S/N Y GARCIA MORENO ENTRADA LLANO GRANDE</v>
          </cell>
        </row>
        <row r="2562">
          <cell r="A2562" t="str">
            <v>2483473</v>
          </cell>
          <cell r="B2562">
            <v>496211</v>
          </cell>
          <cell r="C2562" t="str">
            <v>2483473</v>
          </cell>
          <cell r="D2562" t="str">
            <v>MDELIVERY</v>
          </cell>
          <cell r="E2562" t="str">
            <v>DESPACHO</v>
          </cell>
          <cell r="F2562" t="str">
            <v>NORMAL</v>
          </cell>
          <cell r="G2562" t="str">
            <v>FT79717</v>
          </cell>
          <cell r="H2562">
            <v>44939</v>
          </cell>
          <cell r="I2562" t="str">
            <v>INCIDENCIA</v>
          </cell>
          <cell r="J2562">
            <v>44944</v>
          </cell>
          <cell r="K2562" t="str">
            <v>CRISTHIAN PAUL AUCANCELA TOAZA_CRISTHIAN PAUL AUCANCELA TOAZA</v>
          </cell>
          <cell r="L2562" t="str">
            <v xml:space="preserve"> TUMBACO COLLAQUI DIRECCIoN Av san jose y pasaje san patricio diagonal a la farmacia ecu vida </v>
          </cell>
          <cell r="M2562" t="str">
            <v>1753045564001</v>
          </cell>
          <cell r="N2562" t="str">
            <v>0958787669</v>
          </cell>
          <cell r="O2562" t="str">
            <v/>
          </cell>
          <cell r="P2562" t="str">
            <v>QUITO</v>
          </cell>
          <cell r="Q2562" t="str">
            <v>QUITO</v>
          </cell>
          <cell r="R2562" t="str">
            <v>PICHINCHA</v>
          </cell>
          <cell r="T2562" t="str">
            <v>FLEXTRANS UIO</v>
          </cell>
          <cell r="U2562" t="str">
            <v>FLEXNETUIO_LOCAL</v>
          </cell>
          <cell r="V2562">
            <v>1</v>
          </cell>
          <cell r="W2562">
            <v>1</v>
          </cell>
          <cell r="X2562" t="str">
            <v>FLEXNET ECUADOR - MDELIVERY</v>
          </cell>
          <cell r="Y2562" t="str">
            <v>CALLE 28 DE JUNIO S/N Y GARCIA MORENO ENTRADA LLANO GRANDE</v>
          </cell>
        </row>
        <row r="2563">
          <cell r="A2563" t="str">
            <v>2483474</v>
          </cell>
          <cell r="B2563">
            <v>496212</v>
          </cell>
          <cell r="C2563" t="str">
            <v>2483474</v>
          </cell>
          <cell r="D2563" t="str">
            <v>MDELIVERY</v>
          </cell>
          <cell r="E2563" t="str">
            <v>DESPACHO</v>
          </cell>
          <cell r="F2563" t="str">
            <v>NORMAL</v>
          </cell>
          <cell r="G2563" t="str">
            <v>FT79758</v>
          </cell>
          <cell r="H2563">
            <v>44939</v>
          </cell>
          <cell r="I2563" t="str">
            <v>ENTREGADO</v>
          </cell>
          <cell r="J2563">
            <v>44942</v>
          </cell>
          <cell r="K2563" t="str">
            <v>Johanna Benavides_COOPERATIVA DE AHORRO Y CREDITO CRECER</v>
          </cell>
          <cell r="L2563" t="str">
            <v>PICHINCHA QUITO Avda Francisco de Orellana Parroquia Cumbaya Cerveceria Nacional CN S A en Quito Cerveceria Nacional CN S A en Quito Planta Cumbaya</v>
          </cell>
          <cell r="M2563" t="str">
            <v>0992660368001</v>
          </cell>
          <cell r="N2563" t="str">
            <v>995559811</v>
          </cell>
          <cell r="O2563" t="str">
            <v/>
          </cell>
          <cell r="P2563" t="str">
            <v>QUITO</v>
          </cell>
          <cell r="Q2563" t="str">
            <v>QUITO</v>
          </cell>
          <cell r="R2563" t="str">
            <v>PICHINCHA</v>
          </cell>
          <cell r="T2563" t="str">
            <v>FLEXTRANS UIO</v>
          </cell>
          <cell r="U2563" t="str">
            <v>FLEXNETUIO_LOCAL</v>
          </cell>
          <cell r="V2563">
            <v>1</v>
          </cell>
          <cell r="W2563">
            <v>1</v>
          </cell>
          <cell r="X2563" t="str">
            <v>FLEXNET ECUADOR - MDELIVERY</v>
          </cell>
          <cell r="Y2563" t="str">
            <v>CALLE 28 DE JUNIO S/N Y GARCIA MORENO ENTRADA LLANO GRANDE</v>
          </cell>
        </row>
        <row r="2564">
          <cell r="A2564" t="str">
            <v>2483475</v>
          </cell>
          <cell r="B2564">
            <v>496213</v>
          </cell>
          <cell r="C2564" t="str">
            <v>2483475</v>
          </cell>
          <cell r="D2564" t="str">
            <v>MDELIVERY</v>
          </cell>
          <cell r="E2564" t="str">
            <v>DESPACHO</v>
          </cell>
          <cell r="F2564" t="str">
            <v>NORMAL</v>
          </cell>
          <cell r="G2564" t="str">
            <v>FT79684</v>
          </cell>
          <cell r="H2564">
            <v>44939</v>
          </cell>
          <cell r="I2564" t="str">
            <v>ENTREGADO</v>
          </cell>
          <cell r="J2564">
            <v>44942</v>
          </cell>
          <cell r="K2564" t="str">
            <v>EDUARDO SEMINARIO_CENTRO DE SERVICIOS MEDICOS SAN FRANCISCO CEMEFRAN</v>
          </cell>
          <cell r="L2564" t="str">
            <v>GUAYAS GUAYAQUIL Cdla Kennedy Norte calle Alejandro Andrade Coello 00923 y Juan Rolando Hospital Clinica San Francisco</v>
          </cell>
          <cell r="M2564" t="str">
            <v>0990763070001</v>
          </cell>
          <cell r="N2564" t="str">
            <v>997194779</v>
          </cell>
          <cell r="O2564" t="str">
            <v/>
          </cell>
          <cell r="P2564" t="str">
            <v>GUAYAQUIL</v>
          </cell>
          <cell r="Q2564" t="str">
            <v>GUAYAQUIL</v>
          </cell>
          <cell r="R2564" t="str">
            <v>GUAYAS</v>
          </cell>
          <cell r="T2564" t="str">
            <v>ITSACOURIER</v>
          </cell>
          <cell r="U2564" t="str">
            <v>FLEXNETUIO_GYE</v>
          </cell>
          <cell r="V2564">
            <v>1</v>
          </cell>
          <cell r="W2564">
            <v>1</v>
          </cell>
          <cell r="X2564" t="str">
            <v>FLEXNET ECUADOR - MDELIVERY</v>
          </cell>
          <cell r="Y2564" t="str">
            <v>CALLE 28 DE JUNIO S/N Y GARCIA MORENO ENTRADA LLANO GRANDE</v>
          </cell>
        </row>
        <row r="2565">
          <cell r="A2565" t="str">
            <v>2483481</v>
          </cell>
          <cell r="B2565">
            <v>496214</v>
          </cell>
          <cell r="C2565" t="str">
            <v>2483481</v>
          </cell>
          <cell r="D2565" t="str">
            <v>MDELIVERY</v>
          </cell>
          <cell r="E2565" t="str">
            <v>DESPACHO</v>
          </cell>
          <cell r="F2565" t="str">
            <v>NORMAL</v>
          </cell>
          <cell r="G2565" t="str">
            <v>031080002483481</v>
          </cell>
          <cell r="H2565">
            <v>44939</v>
          </cell>
          <cell r="I2565" t="str">
            <v>ENTREGADO</v>
          </cell>
          <cell r="J2565">
            <v>44943</v>
          </cell>
          <cell r="K2565" t="str">
            <v>Hugo Estuardo Villacres Villacis_COOPERATIVA DE AHORRO Y CREDITO CRECER</v>
          </cell>
          <cell r="L2565" t="str">
            <v>NAPO TENA Tena Calle Ambato Bodega Cerveceria Riobamba Bodega Cerveceria</v>
          </cell>
          <cell r="M2565" t="str">
            <v>0992660368001</v>
          </cell>
          <cell r="N2565" t="str">
            <v>967986939</v>
          </cell>
          <cell r="O2565" t="str">
            <v/>
          </cell>
          <cell r="P2565" t="str">
            <v>TENA</v>
          </cell>
          <cell r="Q2565" t="str">
            <v>TENA</v>
          </cell>
          <cell r="R2565" t="str">
            <v>NAPO</v>
          </cell>
          <cell r="T2565" t="str">
            <v>TRAMACO</v>
          </cell>
          <cell r="U2565" t="str">
            <v>FLEXNETUIO_PROVINCIA</v>
          </cell>
          <cell r="V2565">
            <v>1</v>
          </cell>
          <cell r="W2565">
            <v>1</v>
          </cell>
          <cell r="X2565" t="str">
            <v>FLEXNET ECUADOR - MDELIVERY</v>
          </cell>
          <cell r="Y2565" t="str">
            <v>CALLE 28 DE JUNIO S/N Y GARCIA MORENO ENTRADA LLANO GRANDE</v>
          </cell>
        </row>
        <row r="2566">
          <cell r="A2566" t="str">
            <v>2483482</v>
          </cell>
          <cell r="B2566">
            <v>496215</v>
          </cell>
          <cell r="C2566" t="str">
            <v>2483482</v>
          </cell>
          <cell r="D2566" t="str">
            <v>MDELIVERY</v>
          </cell>
          <cell r="E2566" t="str">
            <v>DESPACHO</v>
          </cell>
          <cell r="F2566" t="str">
            <v>NORMAL</v>
          </cell>
          <cell r="G2566" t="str">
            <v>FT79765</v>
          </cell>
          <cell r="H2566">
            <v>44939</v>
          </cell>
          <cell r="I2566" t="str">
            <v>ENTREGADO</v>
          </cell>
          <cell r="J2566">
            <v>44942</v>
          </cell>
          <cell r="K2566" t="str">
            <v>JOHANA BENAVIDES_COOPERATIVA DE AHORRO Y CREDITO DE LOS EMPLEADOS D</v>
          </cell>
          <cell r="L2566" t="str">
            <v xml:space="preserve"> PICHINCHA QUITO Avda Francisco de Orellana Parroquia Cumbaya Planta Cumbaya Cerveceria Nacional CN S A </v>
          </cell>
          <cell r="M2566" t="str">
            <v>0992660368001</v>
          </cell>
          <cell r="N2566" t="str">
            <v>995559811</v>
          </cell>
          <cell r="O2566" t="str">
            <v/>
          </cell>
          <cell r="P2566" t="str">
            <v>QUITO</v>
          </cell>
          <cell r="Q2566" t="str">
            <v>QUITO</v>
          </cell>
          <cell r="R2566" t="str">
            <v>PICHINCHA</v>
          </cell>
          <cell r="T2566" t="str">
            <v>FLEXTRANS UIO</v>
          </cell>
          <cell r="U2566" t="str">
            <v>FLEXNETUIO_LOCAL</v>
          </cell>
          <cell r="V2566">
            <v>1</v>
          </cell>
          <cell r="W2566">
            <v>1</v>
          </cell>
          <cell r="X2566" t="str">
            <v>FLEXNET ECUADOR - MDELIVERY</v>
          </cell>
          <cell r="Y2566" t="str">
            <v>CALLE 28 DE JUNIO S/N Y GARCIA MORENO ENTRADA LLANO GRANDE</v>
          </cell>
        </row>
        <row r="2567">
          <cell r="A2567" t="str">
            <v>2483483</v>
          </cell>
          <cell r="B2567">
            <v>496216</v>
          </cell>
          <cell r="C2567" t="str">
            <v>2483483</v>
          </cell>
          <cell r="D2567" t="str">
            <v>MDELIVERY</v>
          </cell>
          <cell r="E2567" t="str">
            <v>DESPACHO</v>
          </cell>
          <cell r="F2567" t="str">
            <v>NORMAL</v>
          </cell>
          <cell r="G2567" t="str">
            <v>FT79730</v>
          </cell>
          <cell r="H2567">
            <v>44939</v>
          </cell>
          <cell r="I2567" t="str">
            <v>ENTREGADO</v>
          </cell>
          <cell r="J2567">
            <v>44942</v>
          </cell>
          <cell r="K2567" t="str">
            <v>JOSE ARGEMIRO CHAVEZ DIAZ_JOSE ARGEMIRO CHAVEZ DIAZ</v>
          </cell>
          <cell r="L2567" t="str">
            <v>DR EMILIO ROMERO Y AV BENJAMIN CARRION EDIFICIO ESQ LABRA QUE LABRA EMPANADAS ALBORADA 6TA ETAPA MZ 601 VILLA 1 PISO 1 OFICINA</v>
          </cell>
          <cell r="M2567" t="str">
            <v>0916077803001</v>
          </cell>
          <cell r="N2567" t="str">
            <v>0983454026</v>
          </cell>
          <cell r="O2567" t="str">
            <v/>
          </cell>
          <cell r="P2567" t="str">
            <v>GUAYAQUIL</v>
          </cell>
          <cell r="Q2567" t="str">
            <v>GUAYAQUIL</v>
          </cell>
          <cell r="R2567" t="str">
            <v>GUAYAS</v>
          </cell>
          <cell r="T2567" t="str">
            <v>ITSACOURIER</v>
          </cell>
          <cell r="U2567" t="str">
            <v>FLEXNETUIO_GYE</v>
          </cell>
          <cell r="V2567">
            <v>1</v>
          </cell>
          <cell r="W2567">
            <v>1</v>
          </cell>
          <cell r="X2567" t="str">
            <v>FLEXNET ECUADOR - MDELIVERY</v>
          </cell>
          <cell r="Y2567" t="str">
            <v>CALLE 28 DE JUNIO S/N Y GARCIA MORENO ENTRADA LLANO GRANDE</v>
          </cell>
        </row>
        <row r="2568">
          <cell r="A2568" t="str">
            <v>2483484</v>
          </cell>
          <cell r="B2568">
            <v>496217</v>
          </cell>
          <cell r="C2568" t="str">
            <v>2483484</v>
          </cell>
          <cell r="D2568" t="str">
            <v>MDELIVERY</v>
          </cell>
          <cell r="E2568" t="str">
            <v>DESPACHO</v>
          </cell>
          <cell r="F2568" t="str">
            <v>NORMAL</v>
          </cell>
          <cell r="G2568" t="str">
            <v>FT79719</v>
          </cell>
          <cell r="H2568">
            <v>44939</v>
          </cell>
          <cell r="I2568" t="str">
            <v>ENTREGADO</v>
          </cell>
          <cell r="J2568">
            <v>44943</v>
          </cell>
          <cell r="K2568" t="str">
            <v>JHONNY ORLANDO COLLAGUAZO OCAMPO_JHONNY ORLANDO COLLAGUAZO OCAMPO</v>
          </cell>
          <cell r="L2568" t="str">
            <v xml:space="preserve"> CALLE OSVALDO GUAYASAMIL Y EL CARRIZAL E8 277 CASA 2 COLOR AMARILLA REFERENCIA ATRAS DE LA EMPRESA FERRERO </v>
          </cell>
          <cell r="M2568" t="str">
            <v>1719875849001</v>
          </cell>
          <cell r="N2568" t="str">
            <v>0963091541</v>
          </cell>
          <cell r="O2568" t="str">
            <v/>
          </cell>
          <cell r="P2568" t="str">
            <v>QUITO</v>
          </cell>
          <cell r="Q2568" t="str">
            <v>QUITO</v>
          </cell>
          <cell r="R2568" t="str">
            <v>PICHINCHA</v>
          </cell>
          <cell r="T2568" t="str">
            <v>FLEXTRANS UIO</v>
          </cell>
          <cell r="U2568" t="str">
            <v>FLEXNETUIO_LOCAL</v>
          </cell>
          <cell r="V2568">
            <v>1</v>
          </cell>
          <cell r="W2568">
            <v>1</v>
          </cell>
          <cell r="X2568" t="str">
            <v>FLEXNET ECUADOR - MDELIVERY</v>
          </cell>
          <cell r="Y2568" t="str">
            <v>CALLE 28 DE JUNIO S/N Y GARCIA MORENO ENTRADA LLANO GRANDE</v>
          </cell>
        </row>
        <row r="2569">
          <cell r="A2569" t="str">
            <v>2483485</v>
          </cell>
          <cell r="B2569">
            <v>496218</v>
          </cell>
          <cell r="C2569" t="str">
            <v>2483485</v>
          </cell>
          <cell r="D2569" t="str">
            <v>MDELIVERY</v>
          </cell>
          <cell r="E2569" t="str">
            <v>DESPACHO</v>
          </cell>
          <cell r="F2569" t="str">
            <v>NORMAL</v>
          </cell>
          <cell r="G2569" t="str">
            <v>FT79718</v>
          </cell>
          <cell r="H2569">
            <v>44939</v>
          </cell>
          <cell r="I2569" t="str">
            <v>ENTREGADO</v>
          </cell>
          <cell r="J2569">
            <v>44942</v>
          </cell>
          <cell r="K2569" t="str">
            <v>KARLA PAOLA BASTIDAS BARREIRO_KARLA PAOLA BASTIDAS BARREIRO</v>
          </cell>
          <cell r="L2569" t="str">
            <v xml:space="preserve"> AV DEL MAESTRO Y MARTIN CHABRA REFERENCIA CASA BLANCA GRANDE 2 PLANTAS ROTULO GAF RENT A CAR </v>
          </cell>
          <cell r="M2569" t="str">
            <v>1714321427001</v>
          </cell>
          <cell r="N2569" t="str">
            <v>0998002700</v>
          </cell>
          <cell r="O2569" t="str">
            <v/>
          </cell>
          <cell r="P2569" t="str">
            <v>QUITO</v>
          </cell>
          <cell r="Q2569" t="str">
            <v>QUITO</v>
          </cell>
          <cell r="R2569" t="str">
            <v>PICHINCHA</v>
          </cell>
          <cell r="T2569" t="str">
            <v>FLEXTRANS UIO</v>
          </cell>
          <cell r="U2569" t="str">
            <v>FLEXNETUIO_LOCAL</v>
          </cell>
          <cell r="V2569">
            <v>1</v>
          </cell>
          <cell r="W2569">
            <v>1</v>
          </cell>
          <cell r="X2569" t="str">
            <v>FLEXNET ECUADOR - MDELIVERY</v>
          </cell>
          <cell r="Y2569" t="str">
            <v>CALLE 28 DE JUNIO S/N Y GARCIA MORENO ENTRADA LLANO GRANDE</v>
          </cell>
        </row>
        <row r="2570">
          <cell r="A2570" t="str">
            <v>2483490</v>
          </cell>
          <cell r="B2570">
            <v>496219</v>
          </cell>
          <cell r="C2570" t="str">
            <v>2483490</v>
          </cell>
          <cell r="D2570" t="str">
            <v>MDELIVERY</v>
          </cell>
          <cell r="E2570" t="str">
            <v>DESPACHO</v>
          </cell>
          <cell r="F2570" t="str">
            <v>NORMAL</v>
          </cell>
          <cell r="G2570" t="str">
            <v>FT79732</v>
          </cell>
          <cell r="H2570">
            <v>44939</v>
          </cell>
          <cell r="I2570" t="str">
            <v>ENTREGADO</v>
          </cell>
          <cell r="J2570">
            <v>44942</v>
          </cell>
          <cell r="K2570" t="str">
            <v xml:space="preserve">Tanya Ruano_ SWISSOIL DEL ECUADOR S A SWISSOIL </v>
          </cell>
          <cell r="L2570" t="str">
            <v xml:space="preserve"> Ciudadela Nueve de Octubre Callejon Noveno entre Av Domingo Comin y La Ria Guayaquil </v>
          </cell>
          <cell r="M2570" t="str">
            <v>0992634839001</v>
          </cell>
          <cell r="N2570" t="str">
            <v>994629431</v>
          </cell>
          <cell r="O2570" t="str">
            <v/>
          </cell>
          <cell r="P2570" t="str">
            <v>GUAYAQUIL</v>
          </cell>
          <cell r="Q2570" t="str">
            <v>GUAYAQUIL</v>
          </cell>
          <cell r="R2570" t="str">
            <v>GUAYAS</v>
          </cell>
          <cell r="T2570" t="str">
            <v>ITSACOURIER</v>
          </cell>
          <cell r="U2570" t="str">
            <v>FLEXNETUIO_GYE</v>
          </cell>
          <cell r="V2570">
            <v>1</v>
          </cell>
          <cell r="W2570">
            <v>1</v>
          </cell>
          <cell r="X2570" t="str">
            <v>FLEXNET ECUADOR - MDELIVERY</v>
          </cell>
          <cell r="Y2570" t="str">
            <v>CALLE 28 DE JUNIO S/N Y GARCIA MORENO ENTRADA LLANO GRANDE</v>
          </cell>
        </row>
        <row r="2571">
          <cell r="A2571" t="str">
            <v>2483492</v>
          </cell>
          <cell r="B2571">
            <v>496220</v>
          </cell>
          <cell r="C2571" t="str">
            <v>2483492</v>
          </cell>
          <cell r="D2571" t="str">
            <v>MDELIVERY</v>
          </cell>
          <cell r="E2571" t="str">
            <v>DESPACHO</v>
          </cell>
          <cell r="F2571" t="str">
            <v>NORMAL</v>
          </cell>
          <cell r="G2571" t="str">
            <v>FT79759</v>
          </cell>
          <cell r="H2571">
            <v>44939</v>
          </cell>
          <cell r="I2571" t="str">
            <v>ENTREGADO</v>
          </cell>
          <cell r="J2571">
            <v>44942</v>
          </cell>
          <cell r="K2571" t="str">
            <v xml:space="preserve">CRISTIAN PAREDES_BANCO PICHINCHA CA </v>
          </cell>
          <cell r="L2571" t="str">
            <v>Amazonas y Pereira Matriz Banco Pichincha Av Piso 7</v>
          </cell>
          <cell r="M2571" t="str">
            <v>1790010937001</v>
          </cell>
          <cell r="N2571" t="str">
            <v>0999059226</v>
          </cell>
          <cell r="O2571" t="str">
            <v/>
          </cell>
          <cell r="P2571" t="str">
            <v>QUITO</v>
          </cell>
          <cell r="Q2571" t="str">
            <v>QUITO</v>
          </cell>
          <cell r="R2571" t="str">
            <v>PICHINCHA</v>
          </cell>
          <cell r="T2571" t="str">
            <v>FLEXTRANS UIO</v>
          </cell>
          <cell r="U2571" t="str">
            <v>FLEXNETUIO_LOCAL</v>
          </cell>
          <cell r="V2571">
            <v>1</v>
          </cell>
          <cell r="W2571">
            <v>1</v>
          </cell>
          <cell r="X2571" t="str">
            <v>FLEXNET ECUADOR - MDELIVERY</v>
          </cell>
          <cell r="Y2571" t="str">
            <v>CALLE 28 DE JUNIO S/N Y GARCIA MORENO ENTRADA LLANO GRANDE</v>
          </cell>
        </row>
        <row r="2572">
          <cell r="A2572" t="str">
            <v>2483493</v>
          </cell>
          <cell r="B2572">
            <v>496221</v>
          </cell>
          <cell r="C2572" t="str">
            <v>2483493</v>
          </cell>
          <cell r="D2572" t="str">
            <v>MDELIVERY</v>
          </cell>
          <cell r="E2572" t="str">
            <v>DESPACHO</v>
          </cell>
          <cell r="F2572" t="str">
            <v>NORMAL</v>
          </cell>
          <cell r="G2572" t="str">
            <v>031080002483493</v>
          </cell>
          <cell r="H2572">
            <v>44939</v>
          </cell>
          <cell r="I2572" t="str">
            <v>INCIDENCIA</v>
          </cell>
          <cell r="J2572">
            <v>44944</v>
          </cell>
          <cell r="K2572" t="str">
            <v xml:space="preserve"> BRESCIA VIRGINIA BONINO CAICEDO_ BRESCIA VIRGINIA BONINO CAICEDO</v>
          </cell>
          <cell r="L2572" t="str">
            <v>rio toachi y rio pilaton optica san jose bajos del hotel america</v>
          </cell>
          <cell r="M2572" t="str">
            <v>0802517862001</v>
          </cell>
          <cell r="N2572" t="str">
            <v>0991724143</v>
          </cell>
          <cell r="O2572" t="str">
            <v/>
          </cell>
          <cell r="P2572" t="str">
            <v>SANTO DOMINGO</v>
          </cell>
          <cell r="Q2572" t="str">
            <v>SANTO DOMINGO</v>
          </cell>
          <cell r="R2572" t="str">
            <v>SANTO DOMINGO DE LOS TSACHILAS</v>
          </cell>
          <cell r="T2572" t="str">
            <v>TRAMACO</v>
          </cell>
          <cell r="U2572" t="str">
            <v>FLEXNETUIO_PROVINCIA</v>
          </cell>
          <cell r="V2572">
            <v>1</v>
          </cell>
          <cell r="W2572">
            <v>1</v>
          </cell>
          <cell r="X2572" t="str">
            <v>FLEXNET ECUADOR - MDELIVERY</v>
          </cell>
          <cell r="Y2572" t="str">
            <v>CALLE 28 DE JUNIO S/N Y GARCIA MORENO ENTRADA LLANO GRANDE</v>
          </cell>
        </row>
        <row r="2573">
          <cell r="A2573" t="str">
            <v>2483494</v>
          </cell>
          <cell r="B2573">
            <v>496222</v>
          </cell>
          <cell r="C2573" t="str">
            <v>2483494</v>
          </cell>
          <cell r="D2573" t="str">
            <v>MDELIVERY</v>
          </cell>
          <cell r="E2573" t="str">
            <v>DESPACHO</v>
          </cell>
          <cell r="F2573" t="str">
            <v>NORMAL</v>
          </cell>
          <cell r="G2573" t="str">
            <v>FT79722</v>
          </cell>
          <cell r="H2573">
            <v>44939</v>
          </cell>
          <cell r="I2573" t="str">
            <v>ENTREGADO</v>
          </cell>
          <cell r="J2573">
            <v>44943</v>
          </cell>
          <cell r="K2573" t="str">
            <v xml:space="preserve">Jorge Luis Lino Borbor_SEGURIDAD Y VIGILANCIA PROVIGILANCE CIA LTDA </v>
          </cell>
          <cell r="L2573" t="str">
            <v>Pedregal Oe5 37 y Pasaje Quito Ecuador</v>
          </cell>
          <cell r="M2573" t="str">
            <v>1791705297001</v>
          </cell>
          <cell r="N2573" t="str">
            <v>0993006521</v>
          </cell>
          <cell r="O2573" t="str">
            <v/>
          </cell>
          <cell r="P2573" t="str">
            <v>QUITO</v>
          </cell>
          <cell r="Q2573" t="str">
            <v>QUITO</v>
          </cell>
          <cell r="R2573" t="str">
            <v>PICHINCHA</v>
          </cell>
          <cell r="T2573" t="str">
            <v>FLEXTRANS UIO</v>
          </cell>
          <cell r="U2573" t="str">
            <v>FLEXNETUIO_LOCAL</v>
          </cell>
          <cell r="V2573">
            <v>1</v>
          </cell>
          <cell r="W2573">
            <v>1</v>
          </cell>
          <cell r="X2573" t="str">
            <v>FLEXNET ECUADOR - MDELIVERY</v>
          </cell>
          <cell r="Y2573" t="str">
            <v>CALLE 28 DE JUNIO S/N Y GARCIA MORENO ENTRADA LLANO GRANDE</v>
          </cell>
        </row>
        <row r="2574">
          <cell r="A2574" t="str">
            <v>2483495</v>
          </cell>
          <cell r="B2574">
            <v>496223</v>
          </cell>
          <cell r="C2574" t="str">
            <v>2483495</v>
          </cell>
          <cell r="D2574" t="str">
            <v>MDELIVERY</v>
          </cell>
          <cell r="E2574" t="str">
            <v>DESPACHO</v>
          </cell>
          <cell r="F2574" t="str">
            <v>NORMAL</v>
          </cell>
          <cell r="G2574" t="str">
            <v>FT79731</v>
          </cell>
          <cell r="H2574">
            <v>44939</v>
          </cell>
          <cell r="I2574" t="str">
            <v>ENTREGADO</v>
          </cell>
          <cell r="J2574">
            <v>44942</v>
          </cell>
          <cell r="K2574" t="str">
            <v>EDDY ANDRES VINUEZA REYES_EDDY ANDRES VINUEZA REYES</v>
          </cell>
          <cell r="L2574" t="str">
            <v>LOS CEIBOS EDIF LA VISTA DE SAN EDUARDO OF 211 LABOMERSA</v>
          </cell>
          <cell r="M2574" t="str">
            <v>0955310883001</v>
          </cell>
          <cell r="N2574" t="str">
            <v>0989190685</v>
          </cell>
          <cell r="O2574" t="str">
            <v/>
          </cell>
          <cell r="P2574" t="str">
            <v>GUAYAQUIL</v>
          </cell>
          <cell r="Q2574" t="str">
            <v>GUAYAQUIL</v>
          </cell>
          <cell r="R2574" t="str">
            <v>GUAYAS</v>
          </cell>
          <cell r="T2574" t="str">
            <v>ITSACOURIER</v>
          </cell>
          <cell r="U2574" t="str">
            <v>FLEXNETUIO_GYE</v>
          </cell>
          <cell r="V2574">
            <v>1</v>
          </cell>
          <cell r="W2574">
            <v>1</v>
          </cell>
          <cell r="X2574" t="str">
            <v>FLEXNET ECUADOR - MDELIVERY</v>
          </cell>
          <cell r="Y2574" t="str">
            <v>CALLE 28 DE JUNIO S/N Y GARCIA MORENO ENTRADA LLANO GRANDE</v>
          </cell>
        </row>
        <row r="2575">
          <cell r="A2575" t="str">
            <v>2483496</v>
          </cell>
          <cell r="B2575">
            <v>496224</v>
          </cell>
          <cell r="C2575" t="str">
            <v>2483496</v>
          </cell>
          <cell r="D2575" t="str">
            <v>MDELIVERY</v>
          </cell>
          <cell r="E2575" t="str">
            <v>DESPACHO</v>
          </cell>
          <cell r="F2575" t="str">
            <v>NORMAL</v>
          </cell>
          <cell r="G2575" t="str">
            <v>FT79760</v>
          </cell>
          <cell r="H2575">
            <v>44939</v>
          </cell>
          <cell r="I2575" t="str">
            <v>ENTREGADO</v>
          </cell>
          <cell r="J2575">
            <v>44942</v>
          </cell>
          <cell r="K2575" t="str">
            <v xml:space="preserve">CRISTIAN PAREDES_BANCO PICHINCHA CA </v>
          </cell>
          <cell r="L2575" t="str">
            <v>Amazonas y Pereira Matriz Banco Pichincha Av Piso 7</v>
          </cell>
          <cell r="M2575" t="str">
            <v>1790010937001</v>
          </cell>
          <cell r="N2575" t="str">
            <v>0999059226</v>
          </cell>
          <cell r="O2575" t="str">
            <v/>
          </cell>
          <cell r="P2575" t="str">
            <v>QUITO</v>
          </cell>
          <cell r="Q2575" t="str">
            <v>QUITO</v>
          </cell>
          <cell r="R2575" t="str">
            <v>PICHINCHA</v>
          </cell>
          <cell r="T2575" t="str">
            <v>FLEXTRANS UIO</v>
          </cell>
          <cell r="U2575" t="str">
            <v>FLEXNETUIO_LOCAL</v>
          </cell>
          <cell r="V2575">
            <v>1</v>
          </cell>
          <cell r="W2575">
            <v>1</v>
          </cell>
          <cell r="X2575" t="str">
            <v>FLEXNET ECUADOR - MDELIVERY</v>
          </cell>
          <cell r="Y2575" t="str">
            <v>CALLE 28 DE JUNIO S/N Y GARCIA MORENO ENTRADA LLANO GRANDE</v>
          </cell>
        </row>
        <row r="2576">
          <cell r="A2576" t="str">
            <v>2483497</v>
          </cell>
          <cell r="B2576">
            <v>496225</v>
          </cell>
          <cell r="C2576" t="str">
            <v>2483497</v>
          </cell>
          <cell r="D2576" t="str">
            <v>MDELIVERY</v>
          </cell>
          <cell r="E2576" t="str">
            <v>DESPACHO</v>
          </cell>
          <cell r="F2576" t="str">
            <v>NORMAL</v>
          </cell>
          <cell r="G2576" t="str">
            <v>FT79688</v>
          </cell>
          <cell r="H2576">
            <v>44939</v>
          </cell>
          <cell r="I2576" t="str">
            <v>ENTREGADO</v>
          </cell>
          <cell r="J2576">
            <v>44942</v>
          </cell>
          <cell r="K2576" t="str">
            <v>Marjorie Chamba SHIRMA MANJARREZ 0958899375_COMITE DE EMPRESA DE LOS TRABAJADORES DE CONTECON</v>
          </cell>
          <cell r="L2576" t="str">
            <v xml:space="preserve"> GUAYAS GUAYAQUIL Av 25 e julio diagonal a la primax Complejo de Ingenieros civiles del Guayas referencia pared y porton naranja Lunes a viernes Horario 9 30 a 17 30 </v>
          </cell>
          <cell r="M2576" t="str">
            <v>0992602600001</v>
          </cell>
          <cell r="N2576" t="str">
            <v>0998597191</v>
          </cell>
          <cell r="O2576" t="str">
            <v/>
          </cell>
          <cell r="P2576" t="str">
            <v>GUAYAQUIL</v>
          </cell>
          <cell r="Q2576" t="str">
            <v>GUAYAQUIL</v>
          </cell>
          <cell r="R2576" t="str">
            <v>GUAYAS</v>
          </cell>
          <cell r="T2576" t="str">
            <v>ITSACOURIER</v>
          </cell>
          <cell r="U2576" t="str">
            <v>FLEXNETUIO_GYE</v>
          </cell>
          <cell r="V2576">
            <v>1</v>
          </cell>
          <cell r="W2576">
            <v>1</v>
          </cell>
          <cell r="X2576" t="str">
            <v>FLEXNET ECUADOR - MDELIVERY</v>
          </cell>
          <cell r="Y2576" t="str">
            <v>CALLE 28 DE JUNIO S/N Y GARCIA MORENO ENTRADA LLANO GRANDE</v>
          </cell>
        </row>
        <row r="2577">
          <cell r="A2577" t="str">
            <v>2483498</v>
          </cell>
          <cell r="B2577">
            <v>496226</v>
          </cell>
          <cell r="C2577" t="str">
            <v>2483498</v>
          </cell>
          <cell r="D2577" t="str">
            <v>MDELIVERY</v>
          </cell>
          <cell r="E2577" t="str">
            <v>DESPACHO</v>
          </cell>
          <cell r="F2577" t="str">
            <v>NORMAL</v>
          </cell>
          <cell r="G2577" t="str">
            <v>FT79768</v>
          </cell>
          <cell r="H2577">
            <v>44939</v>
          </cell>
          <cell r="I2577" t="str">
            <v>ENTREGADO</v>
          </cell>
          <cell r="J2577">
            <v>44942</v>
          </cell>
          <cell r="K2577" t="str">
            <v>JOHANA BENAVIDES_COOPERATIVA DE AHORRO Y CREDITO DE LOS EMPLEADOS D</v>
          </cell>
          <cell r="L2577" t="str">
            <v xml:space="preserve"> PICHINCHA QUITO Avda Francisco de Orellana Parroquia Cumbaya Planta Cumbaya Cerveceria Nacional CN S A </v>
          </cell>
          <cell r="M2577" t="str">
            <v>0992660368001</v>
          </cell>
          <cell r="N2577" t="str">
            <v>995559811</v>
          </cell>
          <cell r="O2577" t="str">
            <v/>
          </cell>
          <cell r="P2577" t="str">
            <v>QUITO</v>
          </cell>
          <cell r="Q2577" t="str">
            <v>QUITO</v>
          </cell>
          <cell r="R2577" t="str">
            <v>PICHINCHA</v>
          </cell>
          <cell r="T2577" t="str">
            <v>FLEXTRANS UIO</v>
          </cell>
          <cell r="U2577" t="str">
            <v>FLEXNETUIO_LOCAL</v>
          </cell>
          <cell r="V2577">
            <v>1</v>
          </cell>
          <cell r="W2577">
            <v>1</v>
          </cell>
          <cell r="X2577" t="str">
            <v>FLEXNET ECUADOR - MDELIVERY</v>
          </cell>
          <cell r="Y2577" t="str">
            <v>CALLE 28 DE JUNIO S/N Y GARCIA MORENO ENTRADA LLANO GRANDE</v>
          </cell>
        </row>
        <row r="2578">
          <cell r="A2578" t="str">
            <v>2483499</v>
          </cell>
          <cell r="B2578">
            <v>496227</v>
          </cell>
          <cell r="C2578" t="str">
            <v>2483499</v>
          </cell>
          <cell r="D2578" t="str">
            <v>MDELIVERY</v>
          </cell>
          <cell r="E2578" t="str">
            <v>DESPACHO</v>
          </cell>
          <cell r="F2578" t="str">
            <v>NORMAL</v>
          </cell>
          <cell r="G2578" t="str">
            <v>FT79689</v>
          </cell>
          <cell r="H2578">
            <v>44939</v>
          </cell>
          <cell r="I2578" t="str">
            <v>ENTREGADO</v>
          </cell>
          <cell r="J2578">
            <v>44942</v>
          </cell>
          <cell r="K2578" t="str">
            <v xml:space="preserve">GUARDIA DE TURNO_TELCONET S A </v>
          </cell>
          <cell r="L2578" t="str">
            <v xml:space="preserve">Kennedy Norte Mz 109 solar 21 En la garita de los agentes de seguridad </v>
          </cell>
          <cell r="M2578" t="str">
            <v>0991327371001</v>
          </cell>
          <cell r="N2578" t="str">
            <v>0995551760</v>
          </cell>
          <cell r="O2578" t="str">
            <v/>
          </cell>
          <cell r="P2578" t="str">
            <v>GUAYAQUIL</v>
          </cell>
          <cell r="Q2578" t="str">
            <v>GUAYAQUIL</v>
          </cell>
          <cell r="R2578" t="str">
            <v>GUAYAS</v>
          </cell>
          <cell r="T2578" t="str">
            <v>ITSACOURIER</v>
          </cell>
          <cell r="U2578" t="str">
            <v>FLEXNETUIO_GYE</v>
          </cell>
          <cell r="V2578">
            <v>1</v>
          </cell>
          <cell r="W2578">
            <v>1</v>
          </cell>
          <cell r="X2578" t="str">
            <v>FLEXNET ECUADOR - MDELIVERY</v>
          </cell>
          <cell r="Y2578" t="str">
            <v>CALLE 28 DE JUNIO S/N Y GARCIA MORENO ENTRADA LLANO GRANDE</v>
          </cell>
        </row>
        <row r="2579">
          <cell r="A2579" t="str">
            <v>2483500</v>
          </cell>
          <cell r="B2579">
            <v>496228</v>
          </cell>
          <cell r="C2579" t="str">
            <v>2483500</v>
          </cell>
          <cell r="D2579" t="str">
            <v>MDELIVERY</v>
          </cell>
          <cell r="E2579" t="str">
            <v>DESPACHO</v>
          </cell>
          <cell r="F2579" t="str">
            <v>NORMAL</v>
          </cell>
          <cell r="G2579" t="str">
            <v>031080002483500</v>
          </cell>
          <cell r="H2579">
            <v>44939</v>
          </cell>
          <cell r="I2579" t="str">
            <v>ENTREGADO</v>
          </cell>
          <cell r="J2579">
            <v>44944</v>
          </cell>
          <cell r="K2579" t="str">
            <v>JORGE EDUARDO AGUILAR ARCINIEGAS_JORGE EDUARDO AGUILAR ARCINIEGAS</v>
          </cell>
          <cell r="L2579" t="str">
            <v xml:space="preserve">Simon Bolivar y 10 de Agosto Loja Bahia 5 de Diciembre centro comercial oficina 14 </v>
          </cell>
          <cell r="M2579" t="str">
            <v>0702538174001</v>
          </cell>
          <cell r="N2579" t="str">
            <v>0996591448</v>
          </cell>
          <cell r="O2579" t="str">
            <v/>
          </cell>
          <cell r="P2579" t="str">
            <v>LOJA</v>
          </cell>
          <cell r="Q2579" t="str">
            <v>LOJA</v>
          </cell>
          <cell r="R2579" t="str">
            <v>LOJA</v>
          </cell>
          <cell r="T2579" t="str">
            <v>TRAMACO</v>
          </cell>
          <cell r="U2579" t="str">
            <v>FLEXNETUIO_PROVINCIA</v>
          </cell>
          <cell r="V2579">
            <v>1</v>
          </cell>
          <cell r="W2579">
            <v>1</v>
          </cell>
          <cell r="X2579" t="str">
            <v>FLEXNET ECUADOR - MDELIVERY</v>
          </cell>
          <cell r="Y2579" t="str">
            <v>CALLE 28 DE JUNIO S/N Y GARCIA MORENO ENTRADA LLANO GRANDE</v>
          </cell>
        </row>
        <row r="2580">
          <cell r="A2580" t="str">
            <v>2483501</v>
          </cell>
          <cell r="B2580">
            <v>496229</v>
          </cell>
          <cell r="C2580" t="str">
            <v>2483501</v>
          </cell>
          <cell r="D2580" t="str">
            <v>MDELIVERY</v>
          </cell>
          <cell r="E2580" t="str">
            <v>DESPACHO</v>
          </cell>
          <cell r="F2580" t="str">
            <v>NORMAL</v>
          </cell>
          <cell r="G2580" t="str">
            <v>FT79762</v>
          </cell>
          <cell r="H2580">
            <v>44939</v>
          </cell>
          <cell r="I2580" t="str">
            <v>ENTREGADO</v>
          </cell>
          <cell r="J2580">
            <v>44943</v>
          </cell>
          <cell r="K2580" t="str">
            <v xml:space="preserve">Diana Moreira_ROBALINO ABOGADOS ECUADOR FEREC S A </v>
          </cell>
          <cell r="L2580" t="str">
            <v>Av La Florida Lote 9C y Los Jardines Conjunto Los Jardines puerta cafe</v>
          </cell>
          <cell r="M2580" t="str">
            <v>1792573408001</v>
          </cell>
          <cell r="N2580" t="str">
            <v>0992722556</v>
          </cell>
          <cell r="O2580" t="str">
            <v/>
          </cell>
          <cell r="P2580" t="str">
            <v>QUITO</v>
          </cell>
          <cell r="Q2580" t="str">
            <v>QUITO</v>
          </cell>
          <cell r="R2580" t="str">
            <v>PICHINCHA</v>
          </cell>
          <cell r="T2580" t="str">
            <v>FLEXTRANS UIO</v>
          </cell>
          <cell r="U2580" t="str">
            <v>FLEXNETUIO_LOCAL</v>
          </cell>
          <cell r="V2580">
            <v>1</v>
          </cell>
          <cell r="W2580">
            <v>1</v>
          </cell>
          <cell r="X2580" t="str">
            <v>FLEXNET ECUADOR - MDELIVERY</v>
          </cell>
          <cell r="Y2580" t="str">
            <v>CALLE 28 DE JUNIO S/N Y GARCIA MORENO ENTRADA LLANO GRANDE</v>
          </cell>
        </row>
        <row r="2581">
          <cell r="A2581" t="str">
            <v>2483503</v>
          </cell>
          <cell r="B2581">
            <v>496230</v>
          </cell>
          <cell r="C2581" t="str">
            <v>2483503</v>
          </cell>
          <cell r="D2581" t="str">
            <v>MDELIVERY</v>
          </cell>
          <cell r="E2581" t="str">
            <v>DESPACHO</v>
          </cell>
          <cell r="F2581" t="str">
            <v>NORMAL</v>
          </cell>
          <cell r="G2581" t="str">
            <v>FT79767</v>
          </cell>
          <cell r="H2581">
            <v>44939</v>
          </cell>
          <cell r="I2581" t="str">
            <v>ENTREGADO</v>
          </cell>
          <cell r="J2581">
            <v>44942</v>
          </cell>
          <cell r="K2581" t="str">
            <v xml:space="preserve">MARCO COELLO_IDEAL ALAMBREC S A </v>
          </cell>
          <cell r="L2581" t="str">
            <v>DX CALLE S60 E3 423 Y CLL E3E SCTR PARQUE INDUSTRIA L EN LA PANASUR FRTE A NOVA CERO TRAS DE LA FBCA DE ETERNI</v>
          </cell>
          <cell r="M2581" t="str">
            <v>1790050947001</v>
          </cell>
          <cell r="N2581" t="str">
            <v>0983182291</v>
          </cell>
          <cell r="O2581" t="str">
            <v/>
          </cell>
          <cell r="P2581" t="str">
            <v>QUITO</v>
          </cell>
          <cell r="Q2581" t="str">
            <v>QUITO</v>
          </cell>
          <cell r="R2581" t="str">
            <v>PICHINCHA</v>
          </cell>
          <cell r="T2581" t="str">
            <v>FLEXTRANS UIO</v>
          </cell>
          <cell r="U2581" t="str">
            <v>FLEXNETUIO_LOCAL</v>
          </cell>
          <cell r="V2581">
            <v>1</v>
          </cell>
          <cell r="W2581">
            <v>1</v>
          </cell>
          <cell r="X2581" t="str">
            <v>FLEXNET ECUADOR - MDELIVERY</v>
          </cell>
          <cell r="Y2581" t="str">
            <v>CALLE 28 DE JUNIO S/N Y GARCIA MORENO ENTRADA LLANO GRANDE</v>
          </cell>
        </row>
        <row r="2582">
          <cell r="A2582" t="str">
            <v>2483504</v>
          </cell>
          <cell r="B2582">
            <v>496231</v>
          </cell>
          <cell r="C2582" t="str">
            <v>2483504</v>
          </cell>
          <cell r="D2582" t="str">
            <v>MDELIVERY</v>
          </cell>
          <cell r="E2582" t="str">
            <v>DESPACHO</v>
          </cell>
          <cell r="F2582" t="str">
            <v>NORMAL</v>
          </cell>
          <cell r="G2582" t="str">
            <v>FT79686</v>
          </cell>
          <cell r="H2582">
            <v>44939</v>
          </cell>
          <cell r="I2582" t="str">
            <v>ENTREGADO</v>
          </cell>
          <cell r="J2582">
            <v>44942</v>
          </cell>
          <cell r="K2582" t="str">
            <v>DENISSE SANCHEZ_FUNDACION ALEMAN HUMBOLDT SAMBORONDON</v>
          </cell>
          <cell r="L2582" t="str">
            <v>GUAYAS GUAYAQUIL CIUDAD CELESTE AV LEON FEBRES CORDERO 4571 EN COLEGIO ALEMAN HUMBOLDT SAMBORONDON</v>
          </cell>
          <cell r="M2582" t="str">
            <v>0993331228001</v>
          </cell>
          <cell r="N2582" t="str">
            <v>994482320</v>
          </cell>
          <cell r="O2582" t="str">
            <v/>
          </cell>
          <cell r="P2582" t="str">
            <v>GUAYAQUIL</v>
          </cell>
          <cell r="Q2582" t="str">
            <v>GUAYAQUIL</v>
          </cell>
          <cell r="R2582" t="str">
            <v>GUAYAS</v>
          </cell>
          <cell r="T2582" t="str">
            <v>ITSACOURIER</v>
          </cell>
          <cell r="U2582" t="str">
            <v>FLEXNETUIO_GYE</v>
          </cell>
          <cell r="V2582">
            <v>1</v>
          </cell>
          <cell r="W2582">
            <v>1</v>
          </cell>
          <cell r="X2582" t="str">
            <v>FLEXNET ECUADOR - MDELIVERY</v>
          </cell>
          <cell r="Y2582" t="str">
            <v>CALLE 28 DE JUNIO S/N Y GARCIA MORENO ENTRADA LLANO GRANDE</v>
          </cell>
        </row>
        <row r="2583">
          <cell r="A2583" t="str">
            <v>2483505</v>
          </cell>
          <cell r="B2583">
            <v>496232</v>
          </cell>
          <cell r="C2583" t="str">
            <v>2483505</v>
          </cell>
          <cell r="D2583" t="str">
            <v>MDELIVERY</v>
          </cell>
          <cell r="E2583" t="str">
            <v>DESPACHO</v>
          </cell>
          <cell r="F2583" t="str">
            <v>NORMAL</v>
          </cell>
          <cell r="G2583" t="str">
            <v>FT79690</v>
          </cell>
          <cell r="H2583">
            <v>44939</v>
          </cell>
          <cell r="I2583" t="str">
            <v>ENTREGADO</v>
          </cell>
          <cell r="J2583">
            <v>44942</v>
          </cell>
          <cell r="K2583" t="str">
            <v xml:space="preserve">Natalia Morales Laura pulgarin_DISENOS DE SISTEMAS DE CLIMATIZACION BRUGUESA S A </v>
          </cell>
          <cell r="L2583" t="str">
            <v xml:space="preserve">Kennedy Norte Mz 144 Solar 10 Empresa BRUGUESA Guayaquil </v>
          </cell>
          <cell r="M2583" t="str">
            <v>0992533188001</v>
          </cell>
          <cell r="N2583" t="str">
            <v>0990847833</v>
          </cell>
          <cell r="O2583" t="str">
            <v/>
          </cell>
          <cell r="P2583" t="str">
            <v>GUAYAQUIL</v>
          </cell>
          <cell r="Q2583" t="str">
            <v>GUAYAQUIL</v>
          </cell>
          <cell r="R2583" t="str">
            <v>GUAYAS</v>
          </cell>
          <cell r="T2583" t="str">
            <v>ITSACOURIER</v>
          </cell>
          <cell r="U2583" t="str">
            <v>FLEXNETUIO_GYE</v>
          </cell>
          <cell r="V2583">
            <v>1</v>
          </cell>
          <cell r="W2583">
            <v>1</v>
          </cell>
          <cell r="X2583" t="str">
            <v>FLEXNET ECUADOR - MDELIVERY</v>
          </cell>
          <cell r="Y2583" t="str">
            <v>CALLE 28 DE JUNIO S/N Y GARCIA MORENO ENTRADA LLANO GRANDE</v>
          </cell>
        </row>
        <row r="2584">
          <cell r="A2584" t="str">
            <v>2483506</v>
          </cell>
          <cell r="B2584">
            <v>496233</v>
          </cell>
          <cell r="C2584" t="str">
            <v>2483506</v>
          </cell>
          <cell r="D2584" t="str">
            <v>MDELIVERY</v>
          </cell>
          <cell r="E2584" t="str">
            <v>DESPACHO</v>
          </cell>
          <cell r="F2584" t="str">
            <v>NORMAL</v>
          </cell>
          <cell r="G2584" t="str">
            <v>FT79685</v>
          </cell>
          <cell r="H2584">
            <v>44939</v>
          </cell>
          <cell r="I2584" t="str">
            <v>ENTREGADO</v>
          </cell>
          <cell r="J2584">
            <v>44942</v>
          </cell>
          <cell r="K2584" t="str">
            <v>DENISSE SANCHEZ_FUNDACION ALEMAN HUMBOLDT SAMBORONDON</v>
          </cell>
          <cell r="L2584" t="str">
            <v>GUAYAS GUAYAQUIL CIUDAD CELESTE AV LEON FEBRES CORDERO 4571 EN COLEGIO ALEMAN HUMBOLDT SAMBORONDON</v>
          </cell>
          <cell r="M2584" t="str">
            <v>0993331228001</v>
          </cell>
          <cell r="N2584" t="str">
            <v>0994482320</v>
          </cell>
          <cell r="O2584" t="str">
            <v/>
          </cell>
          <cell r="P2584" t="str">
            <v>GUAYAQUIL</v>
          </cell>
          <cell r="Q2584" t="str">
            <v>GUAYAQUIL</v>
          </cell>
          <cell r="R2584" t="str">
            <v>GUAYAS</v>
          </cell>
          <cell r="T2584" t="str">
            <v>ITSACOURIER</v>
          </cell>
          <cell r="U2584" t="str">
            <v>FLEXNETUIO_GYE</v>
          </cell>
          <cell r="V2584">
            <v>1</v>
          </cell>
          <cell r="W2584">
            <v>1</v>
          </cell>
          <cell r="X2584" t="str">
            <v>FLEXNET ECUADOR - MDELIVERY</v>
          </cell>
          <cell r="Y2584" t="str">
            <v>CALLE 28 DE JUNIO S/N Y GARCIA MORENO ENTRADA LLANO GRANDE</v>
          </cell>
        </row>
        <row r="2585">
          <cell r="A2585" t="str">
            <v>2483507</v>
          </cell>
          <cell r="B2585">
            <v>496234</v>
          </cell>
          <cell r="C2585" t="str">
            <v>2483507</v>
          </cell>
          <cell r="D2585" t="str">
            <v>MDELIVERY</v>
          </cell>
          <cell r="E2585" t="str">
            <v>DESPACHO</v>
          </cell>
          <cell r="F2585" t="str">
            <v>NORMAL</v>
          </cell>
          <cell r="G2585" t="str">
            <v>FT79725</v>
          </cell>
          <cell r="H2585">
            <v>44939</v>
          </cell>
          <cell r="I2585" t="str">
            <v>ENTREGADO</v>
          </cell>
          <cell r="J2585">
            <v>44942</v>
          </cell>
          <cell r="K2585" t="str">
            <v xml:space="preserve">SILVANA_COMPANIA DE TRANSPORTE DE TAXIS TRANSTRIANGULO S A </v>
          </cell>
          <cell r="L2585" t="str">
            <v>EL VALLE CALLE ARGENTINA PASAJE 4 AL LADO DEL COLEGIO SAN ESTEBAN</v>
          </cell>
          <cell r="M2585" t="str">
            <v>1792430089001</v>
          </cell>
          <cell r="N2585" t="str">
            <v>0992735593</v>
          </cell>
          <cell r="O2585" t="str">
            <v/>
          </cell>
          <cell r="P2585" t="str">
            <v>QUITO</v>
          </cell>
          <cell r="Q2585" t="str">
            <v>QUITO</v>
          </cell>
          <cell r="R2585" t="str">
            <v>PICHINCHA</v>
          </cell>
          <cell r="T2585" t="str">
            <v>FLEXTRANS UIO</v>
          </cell>
          <cell r="U2585" t="str">
            <v>FLEXNETUIO_LOCAL</v>
          </cell>
          <cell r="V2585">
            <v>1</v>
          </cell>
          <cell r="W2585">
            <v>1</v>
          </cell>
          <cell r="X2585" t="str">
            <v>FLEXNET ECUADOR - MDELIVERY</v>
          </cell>
          <cell r="Y2585" t="str">
            <v>CALLE 28 DE JUNIO S/N Y GARCIA MORENO ENTRADA LLANO GRANDE</v>
          </cell>
        </row>
        <row r="2586">
          <cell r="A2586" t="str">
            <v>2483510</v>
          </cell>
          <cell r="B2586">
            <v>496235</v>
          </cell>
          <cell r="C2586" t="str">
            <v>2483510</v>
          </cell>
          <cell r="D2586" t="str">
            <v>MDELIVERY</v>
          </cell>
          <cell r="E2586" t="str">
            <v>DESPACHO</v>
          </cell>
          <cell r="F2586" t="str">
            <v>NORMAL</v>
          </cell>
          <cell r="G2586" t="str">
            <v>FT79766</v>
          </cell>
          <cell r="H2586">
            <v>44939</v>
          </cell>
          <cell r="I2586" t="str">
            <v>ENTREGADO</v>
          </cell>
          <cell r="J2586">
            <v>44942</v>
          </cell>
          <cell r="K2586" t="str">
            <v>JOHANA BENAVIDES_COOPERATIVA DE AHORRO Y CREDITO DE LOS EMPLEADOS D</v>
          </cell>
          <cell r="L2586" t="str">
            <v xml:space="preserve"> PICHINCHA QUITO Avda Francisco de Orellana Cerveceria Nacional CN S A Parroquia Cumbaya Planta Cumbaya </v>
          </cell>
          <cell r="M2586" t="str">
            <v>0992660368001</v>
          </cell>
          <cell r="N2586" t="str">
            <v>0995559811</v>
          </cell>
          <cell r="O2586" t="str">
            <v/>
          </cell>
          <cell r="P2586" t="str">
            <v>QUITO</v>
          </cell>
          <cell r="Q2586" t="str">
            <v>QUITO</v>
          </cell>
          <cell r="R2586" t="str">
            <v>PICHINCHA</v>
          </cell>
          <cell r="T2586" t="str">
            <v>FLEXTRANS UIO</v>
          </cell>
          <cell r="U2586" t="str">
            <v>FLEXNETUIO_LOCAL</v>
          </cell>
          <cell r="V2586">
            <v>1</v>
          </cell>
          <cell r="W2586">
            <v>1</v>
          </cell>
          <cell r="X2586" t="str">
            <v>FLEXNET ECUADOR - MDELIVERY</v>
          </cell>
          <cell r="Y2586" t="str">
            <v>CALLE 28 DE JUNIO S/N Y GARCIA MORENO ENTRADA LLANO GRANDE</v>
          </cell>
        </row>
        <row r="2587">
          <cell r="A2587" t="str">
            <v>2483512</v>
          </cell>
          <cell r="B2587">
            <v>496236</v>
          </cell>
          <cell r="C2587" t="str">
            <v>2483512</v>
          </cell>
          <cell r="D2587" t="str">
            <v>MDELIVERY</v>
          </cell>
          <cell r="E2587" t="str">
            <v>DESPACHO</v>
          </cell>
          <cell r="F2587" t="str">
            <v>NORMAL</v>
          </cell>
          <cell r="G2587" t="str">
            <v>031080002483512</v>
          </cell>
          <cell r="H2587">
            <v>44939</v>
          </cell>
          <cell r="I2587" t="str">
            <v>ENTREGADO</v>
          </cell>
          <cell r="J2587">
            <v>44943</v>
          </cell>
          <cell r="K2587" t="str">
            <v>MEZONES SANTANA HENRY LUIS_MEZONES SANTANA HENRY LUIS</v>
          </cell>
          <cell r="L2587" t="str">
            <v>PQA DOCTOR MIGUEL MORAN LUCIO KM 1 1 5 VIA JIPIJAPA NOBOA REF UNIV EST DEL SUR DE MANABI CAMPUS LOS ANGELES DEPARTAMENTO DE POSTGRADO</v>
          </cell>
          <cell r="M2587" t="str">
            <v>1312898602001</v>
          </cell>
          <cell r="N2587" t="str">
            <v>0967784347</v>
          </cell>
          <cell r="O2587" t="str">
            <v/>
          </cell>
          <cell r="P2587" t="str">
            <v>JIPIJAPA</v>
          </cell>
          <cell r="Q2587" t="str">
            <v>JIPIJAPA</v>
          </cell>
          <cell r="R2587" t="str">
            <v>MANABI</v>
          </cell>
          <cell r="T2587" t="str">
            <v>TRAMACO</v>
          </cell>
          <cell r="U2587" t="str">
            <v>FLEXNETUIO_PROVINCIA</v>
          </cell>
          <cell r="V2587">
            <v>1</v>
          </cell>
          <cell r="W2587">
            <v>1</v>
          </cell>
          <cell r="X2587" t="str">
            <v>FLEXNET ECUADOR - MDELIVERY</v>
          </cell>
          <cell r="Y2587" t="str">
            <v>CALLE 28 DE JUNIO S/N Y GARCIA MORENO ENTRADA LLANO GRANDE</v>
          </cell>
        </row>
        <row r="2588">
          <cell r="A2588" t="str">
            <v>2483513</v>
          </cell>
          <cell r="B2588">
            <v>496237</v>
          </cell>
          <cell r="C2588" t="str">
            <v>2483513</v>
          </cell>
          <cell r="D2588" t="str">
            <v>MDELIVERY</v>
          </cell>
          <cell r="E2588" t="str">
            <v>DESPACHO</v>
          </cell>
          <cell r="F2588" t="str">
            <v>NORMAL</v>
          </cell>
          <cell r="G2588" t="str">
            <v>FT79733</v>
          </cell>
          <cell r="H2588">
            <v>44939</v>
          </cell>
          <cell r="I2588" t="str">
            <v>ENTREGADO</v>
          </cell>
          <cell r="J2588">
            <v>44942</v>
          </cell>
          <cell r="K2588" t="str">
            <v>GONZALO SANTIAGO OLIVARES MONTERO_GONZALO SANTIAGO OLIVARES MONTERO</v>
          </cell>
          <cell r="L2588" t="str">
            <v xml:space="preserve">lomas de Urdesa olmos 2534 y camino real </v>
          </cell>
          <cell r="M2588" t="str">
            <v>0918755620001</v>
          </cell>
          <cell r="N2588" t="str">
            <v>0939997514</v>
          </cell>
          <cell r="O2588" t="str">
            <v/>
          </cell>
          <cell r="P2588" t="str">
            <v>GUAYAQUIL</v>
          </cell>
          <cell r="Q2588" t="str">
            <v>GUAYAQUIL</v>
          </cell>
          <cell r="R2588" t="str">
            <v>GUAYAS</v>
          </cell>
          <cell r="T2588" t="str">
            <v>FLEXTRANS GYE</v>
          </cell>
          <cell r="U2588" t="str">
            <v>FLEXNETUIO_GYE</v>
          </cell>
          <cell r="V2588">
            <v>1</v>
          </cell>
          <cell r="W2588">
            <v>1</v>
          </cell>
          <cell r="X2588" t="str">
            <v>FLEXNET ECUADOR - MDELIVERY</v>
          </cell>
          <cell r="Y2588" t="str">
            <v>CALLE 28 DE JUNIO S/N Y GARCIA MORENO ENTRADA LLANO GRANDE</v>
          </cell>
        </row>
        <row r="2589">
          <cell r="A2589" t="str">
            <v>2483515</v>
          </cell>
          <cell r="B2589">
            <v>496238</v>
          </cell>
          <cell r="C2589" t="str">
            <v>2483515</v>
          </cell>
          <cell r="D2589" t="str">
            <v>MDELIVERY</v>
          </cell>
          <cell r="E2589" t="str">
            <v>DESPACHO</v>
          </cell>
          <cell r="F2589" t="str">
            <v>NORMAL</v>
          </cell>
          <cell r="G2589" t="str">
            <v>031080002483515</v>
          </cell>
          <cell r="H2589">
            <v>44939</v>
          </cell>
          <cell r="I2589" t="str">
            <v>ENTREGADO</v>
          </cell>
          <cell r="J2589">
            <v>44943</v>
          </cell>
          <cell r="K2589" t="str">
            <v>LUIS LEONARDO LOOR FALCONES_LUIS LEONARDO LOOR FALCONES</v>
          </cell>
          <cell r="L2589" t="str">
            <v>PQA ANDRES DE VERA CLL 5 DE OCTUBRE Y AV DEL EJERCITO CS DE 3 PISOS COLOR MELON CON FILOS BLANCOS PORTON DE MADERA REF JUNTO AL GABINETE ENRIQUE</v>
          </cell>
          <cell r="M2589" t="str">
            <v>1308844792001</v>
          </cell>
          <cell r="N2589" t="str">
            <v>0995753897</v>
          </cell>
          <cell r="O2589" t="str">
            <v/>
          </cell>
          <cell r="P2589" t="str">
            <v>PORTOVIEJO</v>
          </cell>
          <cell r="Q2589" t="str">
            <v>PORTOVIEJO</v>
          </cell>
          <cell r="R2589" t="str">
            <v>MANABI</v>
          </cell>
          <cell r="T2589" t="str">
            <v>TRAMACO</v>
          </cell>
          <cell r="U2589" t="str">
            <v>FLEXNETUIO_PROVINCIA</v>
          </cell>
          <cell r="V2589">
            <v>1</v>
          </cell>
          <cell r="W2589">
            <v>1</v>
          </cell>
          <cell r="X2589" t="str">
            <v>FLEXNET ECUADOR - MDELIVERY</v>
          </cell>
          <cell r="Y2589" t="str">
            <v>CALLE 28 DE JUNIO S/N Y GARCIA MORENO ENTRADA LLANO GRANDE</v>
          </cell>
        </row>
        <row r="2590">
          <cell r="A2590" t="str">
            <v>2483518</v>
          </cell>
          <cell r="B2590">
            <v>496239</v>
          </cell>
          <cell r="C2590" t="str">
            <v>2483518</v>
          </cell>
          <cell r="D2590" t="str">
            <v>MDELIVERY</v>
          </cell>
          <cell r="E2590" t="str">
            <v>DESPACHO</v>
          </cell>
          <cell r="F2590" t="str">
            <v>NORMAL</v>
          </cell>
          <cell r="G2590" t="str">
            <v>FT79769</v>
          </cell>
          <cell r="H2590">
            <v>44939</v>
          </cell>
          <cell r="I2590" t="str">
            <v>ENTREGADO</v>
          </cell>
          <cell r="J2590">
            <v>44942</v>
          </cell>
          <cell r="K2590" t="str">
            <v>ALEXIS BENAVIDES_CHOVA DEL ECUADOR S A</v>
          </cell>
          <cell r="L2590" t="str">
            <v>VIA E 35 KM 14 VIA A PIFO</v>
          </cell>
          <cell r="M2590" t="str">
            <v>0590031399001</v>
          </cell>
          <cell r="N2590" t="str">
            <v>0999915801</v>
          </cell>
          <cell r="O2590" t="str">
            <v/>
          </cell>
          <cell r="P2590" t="str">
            <v>QUITO</v>
          </cell>
          <cell r="Q2590" t="str">
            <v>QUITO</v>
          </cell>
          <cell r="R2590" t="str">
            <v>PICHINCHA</v>
          </cell>
          <cell r="T2590" t="str">
            <v>FLEXTRANS UIO</v>
          </cell>
          <cell r="U2590" t="str">
            <v>FLEXNETUIO_LOCAL</v>
          </cell>
          <cell r="V2590">
            <v>1</v>
          </cell>
          <cell r="W2590">
            <v>1</v>
          </cell>
          <cell r="X2590" t="str">
            <v>FLEXNET ECUADOR - MDELIVERY</v>
          </cell>
          <cell r="Y2590" t="str">
            <v>CALLE 28 DE JUNIO S/N Y GARCIA MORENO ENTRADA LLANO GRANDE</v>
          </cell>
        </row>
        <row r="2591">
          <cell r="A2591" t="str">
            <v>2483520</v>
          </cell>
          <cell r="B2591">
            <v>496240</v>
          </cell>
          <cell r="C2591" t="str">
            <v>2483520</v>
          </cell>
          <cell r="D2591" t="str">
            <v>MDELIVERY</v>
          </cell>
          <cell r="E2591" t="str">
            <v>DESPACHO</v>
          </cell>
          <cell r="F2591" t="str">
            <v>NORMAL</v>
          </cell>
          <cell r="G2591" t="str">
            <v>FT79701</v>
          </cell>
          <cell r="H2591">
            <v>44939</v>
          </cell>
          <cell r="I2591" t="str">
            <v>ENTREGADO</v>
          </cell>
          <cell r="J2591">
            <v>44942</v>
          </cell>
          <cell r="K2591" t="str">
            <v>MARJORIE CHAMBA_COMITE DE EMPRESA DE LOS TRABAJADORES DE CONTECON</v>
          </cell>
          <cell r="L2591" t="str">
            <v xml:space="preserve">AV 25 DE JULIO COMPLEJO DE INGENIEROS DIAGONAL A LA GASOLINERA PRIMAX PORTON NARANJA </v>
          </cell>
          <cell r="M2591" t="str">
            <v>0992602600001</v>
          </cell>
          <cell r="N2591" t="str">
            <v>0967699350</v>
          </cell>
          <cell r="O2591" t="str">
            <v/>
          </cell>
          <cell r="P2591" t="str">
            <v>GUAYAQUIL</v>
          </cell>
          <cell r="Q2591" t="str">
            <v>GUAYAQUIL</v>
          </cell>
          <cell r="R2591" t="str">
            <v>GUAYAS</v>
          </cell>
          <cell r="T2591" t="str">
            <v>ITSACOURIER</v>
          </cell>
          <cell r="U2591" t="str">
            <v>FLEXNETUIO_GYE</v>
          </cell>
          <cell r="V2591">
            <v>1</v>
          </cell>
          <cell r="W2591">
            <v>1</v>
          </cell>
          <cell r="X2591" t="str">
            <v>FLEXNET ECUADOR - MDELIVERY</v>
          </cell>
          <cell r="Y2591" t="str">
            <v>CALLE 28 DE JUNIO S/N Y GARCIA MORENO ENTRADA LLANO GRANDE</v>
          </cell>
        </row>
        <row r="2592">
          <cell r="A2592" t="str">
            <v>2483476</v>
          </cell>
          <cell r="B2592">
            <v>496195</v>
          </cell>
          <cell r="C2592" t="str">
            <v>2483476</v>
          </cell>
          <cell r="D2592" t="str">
            <v>MDELIVERY</v>
          </cell>
          <cell r="E2592" t="str">
            <v>DESPACHO</v>
          </cell>
          <cell r="F2592" t="str">
            <v>EXPRESS</v>
          </cell>
          <cell r="G2592" t="str">
            <v>EC6410</v>
          </cell>
          <cell r="H2592">
            <v>44939</v>
          </cell>
          <cell r="I2592" t="str">
            <v>ENTREGADO</v>
          </cell>
          <cell r="J2592">
            <v>44939</v>
          </cell>
          <cell r="K2592" t="str">
            <v xml:space="preserve">CRISTIAN PAREDES_BANCO PICHINCHA CA </v>
          </cell>
          <cell r="L2592" t="str">
            <v>Amazonas y Pereira Matriz Banco Pichincha Av Piso 7</v>
          </cell>
          <cell r="M2592" t="str">
            <v>1790010937001</v>
          </cell>
          <cell r="N2592" t="str">
            <v>0999059226</v>
          </cell>
          <cell r="O2592" t="str">
            <v/>
          </cell>
          <cell r="P2592" t="str">
            <v>QUITO</v>
          </cell>
          <cell r="Q2592" t="str">
            <v>QUITO</v>
          </cell>
          <cell r="R2592" t="str">
            <v>PICHINCHA</v>
          </cell>
          <cell r="T2592" t="str">
            <v>EXPRESSCON</v>
          </cell>
          <cell r="U2592" t="str">
            <v>FLEXNETUIO_LOCAL</v>
          </cell>
          <cell r="V2592">
            <v>1</v>
          </cell>
          <cell r="W2592">
            <v>1</v>
          </cell>
          <cell r="X2592" t="str">
            <v>FLEXNET ECUADOR - MDELIVERY</v>
          </cell>
          <cell r="Y2592" t="str">
            <v>CALLE 28 DE JUNIO S/N Y GARCIA MORENO ENTRADA LLANO GRANDE</v>
          </cell>
        </row>
        <row r="2593">
          <cell r="A2593" t="str">
            <v>2483491</v>
          </cell>
          <cell r="B2593">
            <v>496196</v>
          </cell>
          <cell r="C2593" t="str">
            <v>2483491</v>
          </cell>
          <cell r="D2593" t="str">
            <v>MDELIVERY</v>
          </cell>
          <cell r="E2593" t="str">
            <v>DESPACHO</v>
          </cell>
          <cell r="F2593" t="str">
            <v>EXPRESS</v>
          </cell>
          <cell r="G2593" t="str">
            <v>EC6417</v>
          </cell>
          <cell r="H2593">
            <v>44939</v>
          </cell>
          <cell r="I2593" t="str">
            <v>ENTREGADO</v>
          </cell>
          <cell r="J2593">
            <v>44939</v>
          </cell>
          <cell r="K2593" t="str">
            <v>PAOLA LARREA_ACSUIN S A ACABADOS Y SUMINISTROS INDUSTRIALES</v>
          </cell>
          <cell r="L2593" t="str">
            <v xml:space="preserve"> Santa Lucia entre Av 6 de Diciembre y Av Galo Plaza Lasso Quito </v>
          </cell>
          <cell r="M2593" t="str">
            <v>1791349725001</v>
          </cell>
          <cell r="N2593" t="str">
            <v>0983582386</v>
          </cell>
          <cell r="O2593" t="str">
            <v/>
          </cell>
          <cell r="P2593" t="str">
            <v>QUITO</v>
          </cell>
          <cell r="Q2593" t="str">
            <v>QUITO</v>
          </cell>
          <cell r="R2593" t="str">
            <v>PICHINCHA</v>
          </cell>
          <cell r="T2593" t="str">
            <v>EXPRESSCON</v>
          </cell>
          <cell r="U2593" t="str">
            <v>FLEXNETUIO_LOCAL</v>
          </cell>
          <cell r="V2593">
            <v>1</v>
          </cell>
          <cell r="W2593">
            <v>1</v>
          </cell>
          <cell r="X2593" t="str">
            <v>FLEXNET ECUADOR - MDELIVERY</v>
          </cell>
          <cell r="Y2593" t="str">
            <v>CALLE 28 DE JUNIO S/N Y GARCIA MORENO ENTRADA LLANO GRANDE</v>
          </cell>
        </row>
        <row r="2594">
          <cell r="A2594" t="str">
            <v>2483508</v>
          </cell>
          <cell r="B2594">
            <v>496197</v>
          </cell>
          <cell r="C2594" t="str">
            <v>2483508</v>
          </cell>
          <cell r="D2594" t="str">
            <v>MDELIVERY</v>
          </cell>
          <cell r="E2594" t="str">
            <v>DESPACHO</v>
          </cell>
          <cell r="F2594" t="str">
            <v>EXPRESS</v>
          </cell>
          <cell r="G2594" t="str">
            <v>EC6418</v>
          </cell>
          <cell r="H2594">
            <v>44939</v>
          </cell>
          <cell r="I2594" t="str">
            <v>ENTREGADO</v>
          </cell>
          <cell r="J2594">
            <v>44939</v>
          </cell>
          <cell r="K2594" t="str">
            <v xml:space="preserve">PAMELA ESPINOSA_FICARDER S A </v>
          </cell>
          <cell r="L2594" t="str">
            <v xml:space="preserve"> PICHINCHA QUITO VOZ ANDES Y SAN FRANCISCO GRUPOMEGA </v>
          </cell>
          <cell r="M2594" t="str">
            <v>0992474955001</v>
          </cell>
          <cell r="N2594" t="str">
            <v>0962860953</v>
          </cell>
          <cell r="O2594" t="str">
            <v/>
          </cell>
          <cell r="P2594" t="str">
            <v>QUITO</v>
          </cell>
          <cell r="Q2594" t="str">
            <v>QUITO</v>
          </cell>
          <cell r="R2594" t="str">
            <v>PICHINCHA</v>
          </cell>
          <cell r="T2594" t="str">
            <v>EXPRESSCON</v>
          </cell>
          <cell r="U2594" t="str">
            <v>FLEXNETUIO_LOCAL</v>
          </cell>
          <cell r="V2594">
            <v>1</v>
          </cell>
          <cell r="W2594">
            <v>1</v>
          </cell>
          <cell r="X2594" t="str">
            <v>FLEXNET ECUADOR - MDELIVERY</v>
          </cell>
          <cell r="Y2594" t="str">
            <v>CALLE 28 DE JUNIO S/N Y GARCIA MORENO ENTRADA LLANO GRANDE</v>
          </cell>
        </row>
        <row r="2595">
          <cell r="A2595" t="str">
            <v>2483509</v>
          </cell>
          <cell r="B2595">
            <v>496198</v>
          </cell>
          <cell r="C2595" t="str">
            <v>2483509</v>
          </cell>
          <cell r="D2595" t="str">
            <v>MDELIVERY</v>
          </cell>
          <cell r="E2595" t="str">
            <v>DESPACHO</v>
          </cell>
          <cell r="F2595" t="str">
            <v>EXPRESS</v>
          </cell>
          <cell r="G2595" t="str">
            <v>FTS45498</v>
          </cell>
          <cell r="H2595">
            <v>44939</v>
          </cell>
          <cell r="I2595" t="str">
            <v>ENTREGADO</v>
          </cell>
          <cell r="J2595">
            <v>44942</v>
          </cell>
          <cell r="K2595" t="str">
            <v>PABLO ANIBAL RUIZ ANDRADE_PABLO ANIBAL RUIZ ANDRADE</v>
          </cell>
          <cell r="L2595" t="str">
            <v>Av Simon Bolivar y Via a Nayon eko park TORRE 3 TELEFONICA PISO 6</v>
          </cell>
          <cell r="M2595" t="str">
            <v>1002223665</v>
          </cell>
          <cell r="N2595" t="str">
            <v>0995653397</v>
          </cell>
          <cell r="O2595" t="str">
            <v/>
          </cell>
          <cell r="P2595" t="str">
            <v>QUITO</v>
          </cell>
          <cell r="Q2595" t="str">
            <v>QUITO</v>
          </cell>
          <cell r="R2595" t="str">
            <v>PICHINCHA</v>
          </cell>
          <cell r="T2595" t="str">
            <v>TRANSERVISS</v>
          </cell>
          <cell r="U2595" t="str">
            <v>FLEXNETUIO_LOCAL</v>
          </cell>
          <cell r="V2595">
            <v>1</v>
          </cell>
          <cell r="W2595">
            <v>1</v>
          </cell>
          <cell r="X2595" t="str">
            <v>FLEXNET ECUADOR - MDELIVERY</v>
          </cell>
          <cell r="Y2595" t="str">
            <v>CALLE 28 DE JUNIO S/N Y GARCIA MORENO ENTRADA LLANO GRANDE</v>
          </cell>
        </row>
        <row r="2596">
          <cell r="A2596" t="str">
            <v>2483514</v>
          </cell>
          <cell r="B2596">
            <v>496199</v>
          </cell>
          <cell r="C2596" t="str">
            <v>2483514</v>
          </cell>
          <cell r="D2596" t="str">
            <v>MDELIVERY</v>
          </cell>
          <cell r="E2596" t="str">
            <v>DESPACHO</v>
          </cell>
          <cell r="F2596" t="str">
            <v>EXPRESS</v>
          </cell>
          <cell r="G2596" t="str">
            <v>FTS45494</v>
          </cell>
          <cell r="H2596">
            <v>44939</v>
          </cell>
          <cell r="I2596" t="str">
            <v>ENTREGADO</v>
          </cell>
          <cell r="J2596">
            <v>44939</v>
          </cell>
          <cell r="K2596" t="str">
            <v>VICTOR PARRENO_VICTOR HUGO PARRENO POZO</v>
          </cell>
          <cell r="L2596" t="str">
            <v>Calle Guayaquil n11 32 y Galapagos</v>
          </cell>
          <cell r="M2596" t="str">
            <v>1707832307001</v>
          </cell>
          <cell r="N2596" t="str">
            <v>0990514377</v>
          </cell>
          <cell r="O2596" t="str">
            <v/>
          </cell>
          <cell r="P2596" t="str">
            <v>QUITO</v>
          </cell>
          <cell r="Q2596" t="str">
            <v>QUITO</v>
          </cell>
          <cell r="R2596" t="str">
            <v>PICHINCHA</v>
          </cell>
          <cell r="T2596" t="str">
            <v>TRANSERVISS</v>
          </cell>
          <cell r="U2596" t="str">
            <v>FLEXNETUIO_LOCAL</v>
          </cell>
          <cell r="V2596">
            <v>1</v>
          </cell>
          <cell r="W2596">
            <v>1</v>
          </cell>
          <cell r="X2596" t="str">
            <v>FLEXNET ECUADOR - MDELIVERY</v>
          </cell>
          <cell r="Y2596" t="str">
            <v>CALLE 28 DE JUNIO S/N Y GARCIA MORENO ENTRADA LLANO GRANDE</v>
          </cell>
        </row>
        <row r="2597">
          <cell r="A2597" t="str">
            <v>2483516</v>
          </cell>
          <cell r="B2597">
            <v>496200</v>
          </cell>
          <cell r="C2597" t="str">
            <v>2483516</v>
          </cell>
          <cell r="D2597" t="str">
            <v>MDELIVERY</v>
          </cell>
          <cell r="E2597" t="str">
            <v>DESPACHO</v>
          </cell>
          <cell r="F2597" t="str">
            <v>EXPRESS</v>
          </cell>
          <cell r="G2597" t="str">
            <v>FTS45493</v>
          </cell>
          <cell r="H2597">
            <v>44939</v>
          </cell>
          <cell r="I2597" t="str">
            <v>ENTREGADO</v>
          </cell>
          <cell r="J2597">
            <v>44939</v>
          </cell>
          <cell r="K2597" t="str">
            <v>Matilde Quinteros_CONSORCIO PETROSUD PETRORIVA</v>
          </cell>
          <cell r="L2597" t="str">
            <v>Av Republica y Alpallana Edificio Titanium Plaza Piso 1 Of 1 2 Grupo PCR</v>
          </cell>
          <cell r="M2597" t="str">
            <v>1791749146001</v>
          </cell>
          <cell r="N2597" t="str">
            <v>0993983278</v>
          </cell>
          <cell r="O2597" t="str">
            <v/>
          </cell>
          <cell r="P2597" t="str">
            <v>QUITO</v>
          </cell>
          <cell r="Q2597" t="str">
            <v>QUITO</v>
          </cell>
          <cell r="R2597" t="str">
            <v>PICHINCHA</v>
          </cell>
          <cell r="T2597" t="str">
            <v>TRANSERVISS</v>
          </cell>
          <cell r="U2597" t="str">
            <v>FLEXNETUIO_LOCAL</v>
          </cell>
          <cell r="V2597">
            <v>1</v>
          </cell>
          <cell r="W2597">
            <v>1</v>
          </cell>
          <cell r="X2597" t="str">
            <v>FLEXNET ECUADOR - MDELIVERY</v>
          </cell>
          <cell r="Y2597" t="str">
            <v>CALLE 28 DE JUNIO S/N Y GARCIA MORENO ENTRADA LLANO GRANDE</v>
          </cell>
        </row>
        <row r="2598">
          <cell r="A2598" t="str">
            <v>2483517</v>
          </cell>
          <cell r="B2598">
            <v>496201</v>
          </cell>
          <cell r="C2598" t="str">
            <v>2483517</v>
          </cell>
          <cell r="D2598" t="str">
            <v>MDELIVERY</v>
          </cell>
          <cell r="E2598" t="str">
            <v>DESPACHO</v>
          </cell>
          <cell r="F2598" t="str">
            <v>PREMIUM</v>
          </cell>
          <cell r="G2598" t="str">
            <v>EC6599</v>
          </cell>
          <cell r="H2598">
            <v>44939</v>
          </cell>
          <cell r="I2598" t="str">
            <v>ENTREGADO</v>
          </cell>
          <cell r="J2598">
            <v>44939</v>
          </cell>
          <cell r="K2598" t="str">
            <v>GABRIELA RAMOS R_ASOCIACION DE TRABAJADORES DE LA EMPRESA ESTATATAL</v>
          </cell>
          <cell r="L2598" t="str">
            <v>PICHINCHA QUITO AV 6 DE DICIEMBRE N31 89 EDIF COSIDECO PISO 5 ENTRE WHYMPER Y ALPALLANA OFI 504</v>
          </cell>
          <cell r="M2598" t="str">
            <v>1791242386001</v>
          </cell>
          <cell r="N2598" t="str">
            <v>0998398464</v>
          </cell>
          <cell r="P2598" t="str">
            <v>QUITO</v>
          </cell>
          <cell r="Q2598" t="str">
            <v>QUITO</v>
          </cell>
          <cell r="R2598" t="str">
            <v>PICHINCHA</v>
          </cell>
          <cell r="T2598" t="str">
            <v>EXPRESSCON</v>
          </cell>
          <cell r="U2598" t="str">
            <v>FLEXNETUIO_LOCAL</v>
          </cell>
          <cell r="V2598">
            <v>1</v>
          </cell>
          <cell r="W2598">
            <v>1</v>
          </cell>
          <cell r="X2598" t="str">
            <v>FLEXNET ECUADOR - MDELIVERY</v>
          </cell>
          <cell r="Y2598" t="str">
            <v>CALLE 28 DE JUNIO S/N Y GARCIA MORENO ENTRADA LLANO GRANDE</v>
          </cell>
        </row>
        <row r="2599">
          <cell r="A2599" t="str">
            <v>2483521</v>
          </cell>
          <cell r="B2599">
            <v>496202</v>
          </cell>
          <cell r="C2599" t="str">
            <v>2483521</v>
          </cell>
          <cell r="D2599" t="str">
            <v>MDELIVERY</v>
          </cell>
          <cell r="E2599" t="str">
            <v>DESPACHO</v>
          </cell>
          <cell r="F2599" t="str">
            <v>EXPRESS</v>
          </cell>
          <cell r="G2599" t="str">
            <v>FT79673</v>
          </cell>
          <cell r="H2599">
            <v>44939</v>
          </cell>
          <cell r="I2599" t="str">
            <v>ENTREGADO</v>
          </cell>
          <cell r="J2599">
            <v>44942</v>
          </cell>
          <cell r="K2599" t="str">
            <v xml:space="preserve">Santiago Jacome_PRODUCTOS AUTOADHESIVOS ARCLAD S A </v>
          </cell>
          <cell r="L2599" t="str">
            <v>Jose Andrade OE1 298 y Juan de Selis</v>
          </cell>
          <cell r="M2599" t="str">
            <v>1791283465001</v>
          </cell>
          <cell r="N2599" t="str">
            <v>0996390259</v>
          </cell>
          <cell r="O2599" t="str">
            <v/>
          </cell>
          <cell r="P2599" t="str">
            <v>QUITO</v>
          </cell>
          <cell r="Q2599" t="str">
            <v>QUITO</v>
          </cell>
          <cell r="R2599" t="str">
            <v>PICHINCHA</v>
          </cell>
          <cell r="T2599" t="str">
            <v>FLEXTRANS UIO</v>
          </cell>
          <cell r="U2599" t="str">
            <v>FLEXNETUIO_LOCAL</v>
          </cell>
          <cell r="V2599">
            <v>1</v>
          </cell>
          <cell r="W2599">
            <v>1</v>
          </cell>
          <cell r="X2599" t="str">
            <v>FLEXNET ECUADOR - MDELIVERY</v>
          </cell>
          <cell r="Y2599" t="str">
            <v>CALLE 28 DE JUNIO S/N Y GARCIA MORENO ENTRADA LLANO GRANDE</v>
          </cell>
        </row>
        <row r="2600">
          <cell r="A2600" t="str">
            <v>2483552</v>
          </cell>
          <cell r="B2600">
            <v>496203</v>
          </cell>
          <cell r="C2600" t="str">
            <v>2483552</v>
          </cell>
          <cell r="D2600" t="str">
            <v>MDELIVERY</v>
          </cell>
          <cell r="E2600" t="str">
            <v>DESPACHO</v>
          </cell>
          <cell r="F2600" t="str">
            <v>EXPRESS</v>
          </cell>
          <cell r="G2600" t="str">
            <v>FTS45495</v>
          </cell>
          <cell r="H2600">
            <v>44939</v>
          </cell>
          <cell r="I2600" t="str">
            <v>ENTREGADO</v>
          </cell>
          <cell r="J2600">
            <v>44939</v>
          </cell>
          <cell r="K2600" t="str">
            <v xml:space="preserve">Penelope Galindo_TRAUMAMED S A </v>
          </cell>
          <cell r="L2600" t="str">
            <v>HERNANDO DE LA CRUZ N32 106 Y AV ATAHUALPA TRAUMAMED</v>
          </cell>
          <cell r="M2600" t="str">
            <v>1790809153001</v>
          </cell>
          <cell r="N2600" t="str">
            <v>0992505895</v>
          </cell>
          <cell r="O2600" t="str">
            <v/>
          </cell>
          <cell r="P2600" t="str">
            <v>QUITO</v>
          </cell>
          <cell r="Q2600" t="str">
            <v>QUITO</v>
          </cell>
          <cell r="R2600" t="str">
            <v>PICHINCHA</v>
          </cell>
          <cell r="T2600" t="str">
            <v>TRANSERVISS</v>
          </cell>
          <cell r="U2600" t="str">
            <v>FLEXNETUIO_LOCAL</v>
          </cell>
          <cell r="V2600">
            <v>1</v>
          </cell>
          <cell r="W2600">
            <v>1</v>
          </cell>
          <cell r="X2600" t="str">
            <v>FLEXNET ECUADOR - MDELIVERY</v>
          </cell>
          <cell r="Y2600" t="str">
            <v>CALLE 28 DE JUNIO S/N Y GARCIA MORENO ENTRADA LLANO GRANDE</v>
          </cell>
        </row>
        <row r="2601">
          <cell r="A2601" t="str">
            <v>2483576</v>
          </cell>
          <cell r="B2601">
            <v>496204</v>
          </cell>
          <cell r="C2601" t="str">
            <v>2483576</v>
          </cell>
          <cell r="D2601" t="str">
            <v>MDELIVERY</v>
          </cell>
          <cell r="E2601" t="str">
            <v>DESPACHO</v>
          </cell>
          <cell r="F2601" t="str">
            <v>EXPRESS</v>
          </cell>
          <cell r="G2601" t="str">
            <v>FTS45492</v>
          </cell>
          <cell r="H2601">
            <v>44939</v>
          </cell>
          <cell r="I2601" t="str">
            <v>ENTREGADO</v>
          </cell>
          <cell r="J2601">
            <v>44939</v>
          </cell>
          <cell r="K2601" t="str">
            <v>ADRIANA PLAZA_GOMEZ NARVAEZ ANDREA YASMIN</v>
          </cell>
          <cell r="L2601" t="str">
            <v>RUIZ DE CASTILLA N30 13 Y ANDAGOYA EDF EXPOCOLOR MZ OFICINA 3</v>
          </cell>
          <cell r="M2601" t="str">
            <v>1750468769001</v>
          </cell>
          <cell r="N2601" t="str">
            <v>0999701302</v>
          </cell>
          <cell r="O2601" t="str">
            <v/>
          </cell>
          <cell r="P2601" t="str">
            <v>QUITO</v>
          </cell>
          <cell r="Q2601" t="str">
            <v>QUITO</v>
          </cell>
          <cell r="R2601" t="str">
            <v>PICHINCHA</v>
          </cell>
          <cell r="T2601" t="str">
            <v>TRANSERVISS</v>
          </cell>
          <cell r="U2601" t="str">
            <v>FLEXNETUIO_LOCAL</v>
          </cell>
          <cell r="V2601">
            <v>1</v>
          </cell>
          <cell r="W2601">
            <v>1</v>
          </cell>
          <cell r="X2601" t="str">
            <v>FLEXNET ECUADOR - MDELIVERY</v>
          </cell>
          <cell r="Y2601" t="str">
            <v>CALLE 28 DE JUNIO S/N Y GARCIA MORENO ENTRADA LLANO GRANDE</v>
          </cell>
        </row>
        <row r="2602">
          <cell r="A2602" t="str">
            <v>SG_2023_51</v>
          </cell>
          <cell r="B2602">
            <v>496194</v>
          </cell>
          <cell r="C2602" t="str">
            <v>SG_2023_51</v>
          </cell>
          <cell r="D2602" t="str">
            <v>SG</v>
          </cell>
          <cell r="E2602" t="str">
            <v>DESPACHO</v>
          </cell>
          <cell r="F2602" t="str">
            <v>NORMAL</v>
          </cell>
          <cell r="G2602" t="str">
            <v>FT79656</v>
          </cell>
          <cell r="H2602">
            <v>44939</v>
          </cell>
          <cell r="I2602" t="str">
            <v>ENTREGADO</v>
          </cell>
          <cell r="J2602">
            <v>44939</v>
          </cell>
          <cell r="K2602" t="str">
            <v>MEGAPRODUCTOS - GUAYAQUIL</v>
          </cell>
          <cell r="L2602" t="str">
            <v>KM 7.5 VÍA A DAULE, CDLA. SANTA CECILIA CALLE 12AVA #501 ENTRE CALLE 3ERA Y 4TA</v>
          </cell>
          <cell r="P2602" t="str">
            <v>GUAYAQUIL</v>
          </cell>
          <cell r="Q2602" t="str">
            <v>GUAYAQUIL</v>
          </cell>
          <cell r="R2602" t="str">
            <v>GUAYAS</v>
          </cell>
          <cell r="U2602" t="str">
            <v>FLEXNETGYE_LOCAL</v>
          </cell>
          <cell r="V2602">
            <v>3</v>
          </cell>
          <cell r="W2602">
            <v>16</v>
          </cell>
          <cell r="X2602" t="str">
            <v>FLEXNET - GYE</v>
          </cell>
          <cell r="Y2602" t="str">
            <v>FERNANDO GUTIERREZ HILL KM 8 1/2 VIA DAULE</v>
          </cell>
        </row>
        <row r="2603">
          <cell r="A2603" t="str">
            <v>20003057806804</v>
          </cell>
          <cell r="B2603">
            <v>496185</v>
          </cell>
          <cell r="C2603" t="str">
            <v>20003057806804</v>
          </cell>
          <cell r="D2603" t="str">
            <v>CONECEL_REG</v>
          </cell>
          <cell r="E2603" t="str">
            <v>DESPACHO</v>
          </cell>
          <cell r="F2603" t="str">
            <v>NORMAL</v>
          </cell>
          <cell r="G2603" t="str">
            <v>EC6591</v>
          </cell>
          <cell r="H2603">
            <v>44939</v>
          </cell>
          <cell r="I2603" t="str">
            <v>INCIDENCIA</v>
          </cell>
          <cell r="J2603">
            <v>44943</v>
          </cell>
          <cell r="K2603" t="str">
            <v>EDWIN GERARDO CABASCANGO</v>
          </cell>
          <cell r="L2603" t="str">
            <v>QUITO CALDERON CALLE MARIETA DE VEINTIMILLA NO: LOTE 28B Y AV CARLOS MANTILLA FRENTE DE LOS CONJUNTOS PRADOS DE SAN JOSE</v>
          </cell>
          <cell r="M2603" t="str">
            <v>1719766477</v>
          </cell>
          <cell r="N2603" t="str">
            <v>0984127155 0980214123</v>
          </cell>
          <cell r="P2603" t="str">
            <v>QUITO</v>
          </cell>
          <cell r="Q2603" t="str">
            <v>QUITO</v>
          </cell>
          <cell r="R2603" t="str">
            <v>PICHINCHA</v>
          </cell>
          <cell r="T2603" t="str">
            <v>EXPRESSCON</v>
          </cell>
          <cell r="U2603" t="str">
            <v>FLEXNETUIO_LOCAL</v>
          </cell>
          <cell r="V2603">
            <v>1</v>
          </cell>
          <cell r="W2603">
            <v>1</v>
          </cell>
          <cell r="X2603" t="str">
            <v>FLEXNET UIO</v>
          </cell>
          <cell r="Y2603" t="str">
            <v>FLEX NET CALLE 28 DE JUNIO S/N Y GARCIA MORENO ENTRADA LLANO GRANDE</v>
          </cell>
        </row>
        <row r="2604">
          <cell r="A2604" t="str">
            <v>20003022536915_1</v>
          </cell>
          <cell r="B2604">
            <v>496186</v>
          </cell>
          <cell r="C2604" t="str">
            <v>20003022536915_1</v>
          </cell>
          <cell r="D2604" t="str">
            <v>CONECEL_REG</v>
          </cell>
          <cell r="E2604" t="str">
            <v>DESPACHO</v>
          </cell>
          <cell r="F2604" t="str">
            <v>NORMAL</v>
          </cell>
          <cell r="G2604" t="str">
            <v>EC6592</v>
          </cell>
          <cell r="H2604">
            <v>44939</v>
          </cell>
          <cell r="I2604" t="str">
            <v>COORDINADO</v>
          </cell>
          <cell r="J2604">
            <v>44943</v>
          </cell>
          <cell r="K2604" t="str">
            <v>ANDRES ALEXANDER GOMEZ</v>
          </cell>
          <cell r="L2604" t="str">
            <v>QUITO SAN ANTONIO AUTOPISTA 80 FRENTE CONJUNTO . EL SOL 2 ALCAZAR CORDOBA SAN ANTONIO QUITO CASA COLOR BEIGE ,CASA DE 2 PISOS,</v>
          </cell>
          <cell r="M2604" t="str">
            <v>1714214002</v>
          </cell>
          <cell r="N2604" t="str">
            <v>995051438</v>
          </cell>
          <cell r="P2604" t="str">
            <v>QUITO</v>
          </cell>
          <cell r="Q2604" t="str">
            <v>QUITO</v>
          </cell>
          <cell r="R2604" t="str">
            <v>PICHINCHA</v>
          </cell>
          <cell r="T2604" t="str">
            <v>EXPRESSCON</v>
          </cell>
          <cell r="U2604" t="str">
            <v>FLEXNETUIO_LOCAL</v>
          </cell>
          <cell r="V2604">
            <v>1</v>
          </cell>
          <cell r="W2604">
            <v>1</v>
          </cell>
          <cell r="X2604" t="str">
            <v>FLEXNET UIO</v>
          </cell>
          <cell r="Y2604" t="str">
            <v>FLEX NET CALLE 28 DE JUNIO S/N Y GARCIA MORENO ENTRADA LLANO GRANDE</v>
          </cell>
        </row>
        <row r="2605">
          <cell r="A2605" t="str">
            <v>20003062507851</v>
          </cell>
          <cell r="B2605">
            <v>496190</v>
          </cell>
          <cell r="C2605" t="str">
            <v>20003062507851</v>
          </cell>
          <cell r="D2605" t="str">
            <v>CONECEL_REG</v>
          </cell>
          <cell r="E2605" t="str">
            <v>DESPACHO</v>
          </cell>
          <cell r="F2605" t="str">
            <v>NORMAL</v>
          </cell>
          <cell r="G2605" t="str">
            <v>EC6596</v>
          </cell>
          <cell r="H2605">
            <v>44939</v>
          </cell>
          <cell r="I2605" t="str">
            <v>EN_TRANSITO</v>
          </cell>
          <cell r="J2605">
            <v>44944</v>
          </cell>
          <cell r="K2605" t="str">
            <v>VICTOR JAVIER CABRERA</v>
          </cell>
          <cell r="L2605" t="str">
            <v>CC SCALA AV. INTEROCEANICA KM 12 ½ Y PASAJE LOCAL PATIO DE COMIDAS MYFLOWER</v>
          </cell>
          <cell r="M2605" t="str">
            <v>1753447109</v>
          </cell>
          <cell r="N2605" t="str">
            <v>997906796   025026238</v>
          </cell>
          <cell r="P2605" t="str">
            <v>QUITO</v>
          </cell>
          <cell r="Q2605" t="str">
            <v>QUITO</v>
          </cell>
          <cell r="R2605" t="str">
            <v>PICHINCHA</v>
          </cell>
          <cell r="T2605" t="str">
            <v>EXPRESSCON</v>
          </cell>
          <cell r="U2605" t="str">
            <v>FLEXNETUIO_LOCAL</v>
          </cell>
          <cell r="V2605">
            <v>1</v>
          </cell>
          <cell r="W2605">
            <v>1</v>
          </cell>
          <cell r="X2605" t="str">
            <v>FLEXNET UIO</v>
          </cell>
          <cell r="Y2605" t="str">
            <v>FLEX NET CALLE 28 DE JUNIO S/N Y GARCIA MORENO ENTRADA LLANO GRANDE</v>
          </cell>
        </row>
        <row r="2606">
          <cell r="A2606" t="str">
            <v>20003057806532</v>
          </cell>
          <cell r="B2606">
            <v>496192</v>
          </cell>
          <cell r="C2606" t="str">
            <v>20003057806532</v>
          </cell>
          <cell r="D2606" t="str">
            <v>CONECEL_REG</v>
          </cell>
          <cell r="E2606" t="str">
            <v>DESPACHO</v>
          </cell>
          <cell r="F2606" t="str">
            <v>NORMAL</v>
          </cell>
          <cell r="G2606" t="str">
            <v>EC6597</v>
          </cell>
          <cell r="H2606">
            <v>44939</v>
          </cell>
          <cell r="I2606" t="str">
            <v>ENTREGADO</v>
          </cell>
          <cell r="J2606">
            <v>44944</v>
          </cell>
          <cell r="K2606" t="str">
            <v>JESSICA KARINA VELA</v>
          </cell>
          <cell r="L2606" t="str">
            <v>QUITO BELISARIO QUEVEDO CALLE HUMBERTO ALBORNOZ Y UGARTE Y SARAVIA CONDOMINIO PICHINCHA BLOQUE 6 DEP 612</v>
          </cell>
          <cell r="M2606" t="str">
            <v>401640859</v>
          </cell>
          <cell r="N2606" t="str">
            <v>991171053</v>
          </cell>
          <cell r="P2606" t="str">
            <v>QUITO</v>
          </cell>
          <cell r="Q2606" t="str">
            <v>QUITO</v>
          </cell>
          <cell r="R2606" t="str">
            <v>PICHINCHA</v>
          </cell>
          <cell r="T2606" t="str">
            <v>EXPRESSCON</v>
          </cell>
          <cell r="U2606" t="str">
            <v>FLEXNETUIO_LOCAL</v>
          </cell>
          <cell r="V2606">
            <v>1</v>
          </cell>
          <cell r="W2606">
            <v>1</v>
          </cell>
          <cell r="X2606" t="str">
            <v>FLEXNET UIO</v>
          </cell>
          <cell r="Y2606" t="str">
            <v>FLEX NET CALLE 28 DE JUNIO S/N Y GARCIA MORENO ENTRADA LLANO GRANDE</v>
          </cell>
        </row>
        <row r="2607">
          <cell r="A2607" t="str">
            <v>25170</v>
          </cell>
          <cell r="B2607">
            <v>496184</v>
          </cell>
          <cell r="C2607" t="str">
            <v>25170</v>
          </cell>
          <cell r="D2607" t="str">
            <v>WORLINASLI</v>
          </cell>
          <cell r="E2607" t="str">
            <v>DESPACHO</v>
          </cell>
          <cell r="F2607" t="str">
            <v>NORMAL</v>
          </cell>
          <cell r="G2607" t="str">
            <v>79655</v>
          </cell>
          <cell r="H2607">
            <v>44939</v>
          </cell>
          <cell r="I2607" t="str">
            <v>ENTREGADO</v>
          </cell>
          <cell r="J2607">
            <v>44943</v>
          </cell>
          <cell r="K2607" t="str">
            <v>ABRAHAM GALLEGOS BUCHELI</v>
          </cell>
          <cell r="L2607" t="str">
            <v>FLORESTA 2 PISO Y TECHO MZ 156 VILLA 12 ENTRANDO,FRENTE A FARMACIA VERGEL</v>
          </cell>
          <cell r="N2607" t="str">
            <v>0992640734</v>
          </cell>
          <cell r="O2607" t="str">
            <v>0992640734</v>
          </cell>
          <cell r="P2607" t="str">
            <v>090107</v>
          </cell>
          <cell r="Q2607" t="str">
            <v>GUAYAQUIL</v>
          </cell>
          <cell r="R2607" t="str">
            <v>GUAYAS</v>
          </cell>
          <cell r="S2607" t="str">
            <v>GUAYAQUIL</v>
          </cell>
          <cell r="T2607" t="str">
            <v>FLEXTRANS GYE</v>
          </cell>
          <cell r="U2607" t="str">
            <v>FLEXNETGYE_LOCAL</v>
          </cell>
          <cell r="V2607">
            <v>1</v>
          </cell>
          <cell r="W2607">
            <v>3.5</v>
          </cell>
          <cell r="X2607" t="str">
            <v>FLEXNET ECUADOR - WORLIN</v>
          </cell>
          <cell r="Y2607" t="str">
            <v>FERNANDO GUTIERREZ HILL VIA A DAULE KM 8 1/2 ENTRADA A COOPERATIVA JUAN MONTALVO</v>
          </cell>
        </row>
        <row r="2608">
          <cell r="A2608" t="str">
            <v>414688503</v>
          </cell>
          <cell r="B2608">
            <v>496181</v>
          </cell>
          <cell r="C2608" t="str">
            <v>414688503</v>
          </cell>
          <cell r="D2608" t="str">
            <v>FLEXTUENTI</v>
          </cell>
          <cell r="E2608" t="str">
            <v>DESPACHO</v>
          </cell>
          <cell r="F2608" t="str">
            <v>EXPRESS GYE</v>
          </cell>
          <cell r="G2608" t="str">
            <v>FT79657</v>
          </cell>
          <cell r="H2608">
            <v>44939</v>
          </cell>
          <cell r="I2608" t="str">
            <v>ENTREGADO</v>
          </cell>
          <cell r="J2608">
            <v>44939</v>
          </cell>
          <cell r="K2608" t="str">
            <v>MARTHA DEL ROSARIO SANCHEZ CAMPUZANO</v>
          </cell>
          <cell r="L2608" t="str">
            <v>TARQUI NAHIM ISAIAS BARQUET PISO I OFICIAL 101  AV 9</v>
          </cell>
          <cell r="M2608" t="str">
            <v>0918271792</v>
          </cell>
          <cell r="N2608" t="str">
            <v>0994292570/0968477184</v>
          </cell>
          <cell r="P2608" t="str">
            <v>GUAYAQUIL</v>
          </cell>
          <cell r="Q2608" t="str">
            <v>GUAYAQUIL</v>
          </cell>
          <cell r="R2608" t="str">
            <v>GUAYAS</v>
          </cell>
          <cell r="T2608" t="str">
            <v>ITSACOURIER</v>
          </cell>
          <cell r="U2608" t="str">
            <v>FLEXNETUIO_GYE</v>
          </cell>
          <cell r="V2608">
            <v>1</v>
          </cell>
          <cell r="W2608">
            <v>1</v>
          </cell>
          <cell r="X2608" t="str">
            <v>FLEXNET ECUADOR - FLEXTUENTI</v>
          </cell>
          <cell r="Y2608" t="str">
            <v>FERNANDO GUTIERREZ HILL VIA A DAULE KM 8 1/2 ENTRADA A COOPERATIVA JUAN MONTALVO</v>
          </cell>
        </row>
        <row r="2609">
          <cell r="A2609" t="str">
            <v>414688591</v>
          </cell>
          <cell r="B2609">
            <v>496182</v>
          </cell>
          <cell r="C2609" t="str">
            <v>414688591</v>
          </cell>
          <cell r="D2609" t="str">
            <v>FLEXTUENTI</v>
          </cell>
          <cell r="E2609" t="str">
            <v>DESPACHO</v>
          </cell>
          <cell r="F2609" t="str">
            <v>EXPRESS GYE</v>
          </cell>
          <cell r="G2609" t="str">
            <v>FT79658</v>
          </cell>
          <cell r="H2609">
            <v>44939</v>
          </cell>
          <cell r="I2609" t="str">
            <v>ENTREGADO</v>
          </cell>
          <cell r="J2609">
            <v>44939</v>
          </cell>
          <cell r="K2609" t="str">
            <v>WALTER OLVERA</v>
          </cell>
          <cell r="L2609" t="str">
            <v>TARQUI  AV JORGE PEREZ CONCHA O CALLE CIRCUNVALACION SUR  723 GUAYACANES</v>
          </cell>
          <cell r="M2609" t="str">
            <v>0907440440</v>
          </cell>
          <cell r="N2609" t="str">
            <v>0979837185/0962721501</v>
          </cell>
          <cell r="P2609" t="str">
            <v>GUAYAQUIL</v>
          </cell>
          <cell r="Q2609" t="str">
            <v>GUAYAQUIL</v>
          </cell>
          <cell r="R2609" t="str">
            <v>GUAYAS</v>
          </cell>
          <cell r="T2609" t="str">
            <v>ITSACOURIER</v>
          </cell>
          <cell r="U2609" t="str">
            <v>FLEXNETUIO_GYE</v>
          </cell>
          <cell r="V2609">
            <v>1</v>
          </cell>
          <cell r="W2609">
            <v>1</v>
          </cell>
          <cell r="X2609" t="str">
            <v>FLEXNET ECUADOR - FLEXTUENTI</v>
          </cell>
          <cell r="Y2609" t="str">
            <v>FERNANDO GUTIERREZ HILL VIA A DAULE KM 8 1/2 ENTRADA A COOPERATIVA JUAN MONTALVO</v>
          </cell>
        </row>
        <row r="2610">
          <cell r="A2610" t="str">
            <v>414699633</v>
          </cell>
          <cell r="B2610">
            <v>496183</v>
          </cell>
          <cell r="C2610" t="str">
            <v>414699633</v>
          </cell>
          <cell r="D2610" t="str">
            <v>FLEXTUENTI</v>
          </cell>
          <cell r="E2610" t="str">
            <v>DESPACHO</v>
          </cell>
          <cell r="F2610" t="str">
            <v>EXPRESS GYE</v>
          </cell>
          <cell r="G2610" t="str">
            <v>FT79659</v>
          </cell>
          <cell r="H2610">
            <v>44939</v>
          </cell>
          <cell r="I2610" t="str">
            <v>ENTREGADO</v>
          </cell>
          <cell r="J2610">
            <v>44939</v>
          </cell>
          <cell r="K2610" t="str">
            <v>YELINET SANCHEZ</v>
          </cell>
          <cell r="L2610" t="str">
            <v>TARQUI ANTONIO PARRA VELASCO  MANZANA  548 VILLA 8 CALLEJON C</v>
          </cell>
          <cell r="M2610" t="str">
            <v>0962869954</v>
          </cell>
          <cell r="N2610" t="str">
            <v>0939764029/0967615777</v>
          </cell>
          <cell r="P2610" t="str">
            <v>GUAYAQUIL</v>
          </cell>
          <cell r="Q2610" t="str">
            <v>GUAYAQUIL</v>
          </cell>
          <cell r="R2610" t="str">
            <v>GUAYAS</v>
          </cell>
          <cell r="T2610" t="str">
            <v>ITSACOURIER</v>
          </cell>
          <cell r="U2610" t="str">
            <v>FLEXNETUIO_GYE</v>
          </cell>
          <cell r="V2610">
            <v>1</v>
          </cell>
          <cell r="W2610">
            <v>1</v>
          </cell>
          <cell r="X2610" t="str">
            <v>FLEXNET ECUADOR - FLEXTUENTI</v>
          </cell>
          <cell r="Y2610" t="str">
            <v>FERNANDO GUTIERREZ HILL VIA A DAULE KM 8 1/2 ENTRADA A COOPERATIVA JUAN MONTALVO</v>
          </cell>
        </row>
        <row r="2611">
          <cell r="A2611" t="str">
            <v>98818785</v>
          </cell>
          <cell r="B2611">
            <v>496149</v>
          </cell>
          <cell r="C2611" t="str">
            <v>98818785</v>
          </cell>
          <cell r="D2611" t="str">
            <v>HYCITE</v>
          </cell>
          <cell r="E2611" t="str">
            <v>DESPACHO</v>
          </cell>
          <cell r="F2611" t="str">
            <v>NORMAL</v>
          </cell>
          <cell r="G2611" t="str">
            <v>ITG4607</v>
          </cell>
          <cell r="H2611">
            <v>44939</v>
          </cell>
          <cell r="I2611" t="str">
            <v>ENTREGADO</v>
          </cell>
          <cell r="J2611">
            <v>44942</v>
          </cell>
          <cell r="K2611" t="str">
            <v>JESUS ALVARADO</v>
          </cell>
          <cell r="L2611" t="str">
            <v>URB LOS ROSALES II M636 SL 11 PISO 3 GUAYAQUIL TARQUI 090607 GUAYAS</v>
          </cell>
          <cell r="M2611" t="str">
            <v/>
          </cell>
          <cell r="N2611" t="str">
            <v>0960677279</v>
          </cell>
          <cell r="O2611" t="str">
            <v>0960677279</v>
          </cell>
          <cell r="P2611" t="str">
            <v>090607</v>
          </cell>
          <cell r="Q2611" t="str">
            <v>GUAYAQUIL</v>
          </cell>
          <cell r="R2611" t="str">
            <v>GUAYAS</v>
          </cell>
          <cell r="S2611" t="str">
            <v>GUAYAQUIL</v>
          </cell>
          <cell r="T2611" t="str">
            <v>CARGO UNION</v>
          </cell>
          <cell r="U2611" t="str">
            <v>FLEXNETUIO_GYE</v>
          </cell>
          <cell r="V2611">
            <v>1</v>
          </cell>
          <cell r="W2611">
            <v>4</v>
          </cell>
          <cell r="X2611" t="str">
            <v>HYCITE QUITO</v>
          </cell>
          <cell r="Y2611" t="str">
            <v>FLEX NET CALLE 28 DE JUNIO S/N Y GARCIA MORENO ENTRADA LLANO GRANDE</v>
          </cell>
        </row>
        <row r="2612">
          <cell r="A2612" t="str">
            <v>98818853</v>
          </cell>
          <cell r="B2612">
            <v>496150</v>
          </cell>
          <cell r="C2612" t="str">
            <v>98818853</v>
          </cell>
          <cell r="D2612" t="str">
            <v>HYCITE</v>
          </cell>
          <cell r="E2612" t="str">
            <v>DESPACHO</v>
          </cell>
          <cell r="F2612" t="str">
            <v>NORMAL</v>
          </cell>
          <cell r="G2612" t="str">
            <v>ITG4608</v>
          </cell>
          <cell r="H2612">
            <v>44939</v>
          </cell>
          <cell r="I2612" t="str">
            <v>ENTREGADO</v>
          </cell>
          <cell r="J2612">
            <v>44942</v>
          </cell>
          <cell r="K2612" t="str">
            <v>ROBERTO R RUIZ</v>
          </cell>
          <cell r="L2612" t="str">
            <v>DALIAS SOLAR 1210 Y CALLE JOSE RODRIGUEZ   GUAYAQUIL 090501 GUAYAS</v>
          </cell>
          <cell r="M2612" t="str">
            <v/>
          </cell>
          <cell r="N2612" t="str">
            <v>0939936090 / 963851388</v>
          </cell>
          <cell r="O2612" t="str">
            <v>0939936090 / 963851388</v>
          </cell>
          <cell r="P2612" t="str">
            <v>090501</v>
          </cell>
          <cell r="Q2612" t="str">
            <v>GUAYAQUIL</v>
          </cell>
          <cell r="R2612" t="str">
            <v>GUAYAS</v>
          </cell>
          <cell r="S2612" t="str">
            <v>GUAYAQUIL</v>
          </cell>
          <cell r="T2612" t="str">
            <v>CARGO UNION</v>
          </cell>
          <cell r="U2612" t="str">
            <v>FLEXNETUIO_GYE</v>
          </cell>
          <cell r="V2612">
            <v>1</v>
          </cell>
          <cell r="W2612">
            <v>4.2</v>
          </cell>
          <cell r="X2612" t="str">
            <v>HYCITE QUITO</v>
          </cell>
          <cell r="Y2612" t="str">
            <v>FLEX NET CALLE 28 DE JUNIO S/N Y GARCIA MORENO ENTRADA LLANO GRANDE</v>
          </cell>
        </row>
        <row r="2613">
          <cell r="A2613" t="str">
            <v>98818859</v>
          </cell>
          <cell r="B2613">
            <v>496151</v>
          </cell>
          <cell r="C2613" t="str">
            <v>98818859</v>
          </cell>
          <cell r="D2613" t="str">
            <v>HYCITE</v>
          </cell>
          <cell r="E2613" t="str">
            <v>DESPACHO</v>
          </cell>
          <cell r="F2613" t="str">
            <v>NORMAL</v>
          </cell>
          <cell r="G2613" t="str">
            <v>ITG4609</v>
          </cell>
          <cell r="H2613">
            <v>44939</v>
          </cell>
          <cell r="I2613" t="str">
            <v>ENTREGADO</v>
          </cell>
          <cell r="J2613">
            <v>44942</v>
          </cell>
          <cell r="K2613" t="str">
            <v>EDGAR RUIZ</v>
          </cell>
          <cell r="L2613" t="str">
            <v>DOMINGO SABIO Y LA 18AVA DEBAJO BODEGA RUIZ GUAYAQUIL / SUR OESTE LETAMENDI 090402 GUAYAS</v>
          </cell>
          <cell r="M2613" t="str">
            <v/>
          </cell>
          <cell r="N2613" t="str">
            <v>0993185702</v>
          </cell>
          <cell r="O2613" t="str">
            <v>0993185702</v>
          </cell>
          <cell r="P2613" t="str">
            <v>090402</v>
          </cell>
          <cell r="Q2613" t="str">
            <v>GUAYAQUIL</v>
          </cell>
          <cell r="R2613" t="str">
            <v>GUAYAS</v>
          </cell>
          <cell r="S2613" t="str">
            <v>GUAYAQUIL</v>
          </cell>
          <cell r="T2613" t="str">
            <v>FLEXTRANS GYE</v>
          </cell>
          <cell r="U2613" t="str">
            <v>FLEXNETUIO_GYE</v>
          </cell>
          <cell r="V2613">
            <v>1</v>
          </cell>
          <cell r="W2613">
            <v>22.2</v>
          </cell>
          <cell r="X2613" t="str">
            <v>HYCITE QUITO</v>
          </cell>
          <cell r="Y2613" t="str">
            <v>FLEX NET CALLE 28 DE JUNIO S/N Y GARCIA MORENO ENTRADA LLANO GRANDE</v>
          </cell>
        </row>
        <row r="2614">
          <cell r="A2614" t="str">
            <v>98819674</v>
          </cell>
          <cell r="B2614">
            <v>496152</v>
          </cell>
          <cell r="C2614" t="str">
            <v>98819674</v>
          </cell>
          <cell r="D2614" t="str">
            <v>HYCITE</v>
          </cell>
          <cell r="E2614" t="str">
            <v>DESPACHO</v>
          </cell>
          <cell r="F2614" t="str">
            <v>NORMAL</v>
          </cell>
          <cell r="G2614" t="str">
            <v>031002004177994</v>
          </cell>
          <cell r="H2614">
            <v>44939</v>
          </cell>
          <cell r="I2614" t="str">
            <v>ENTREGADO</v>
          </cell>
          <cell r="J2614">
            <v>44942</v>
          </cell>
          <cell r="K2614" t="str">
            <v>VIOLETA ESCOBAR</v>
          </cell>
          <cell r="L2614" t="str">
            <v>FRANCIA 14 - 39 Y CARONDELET FRANCIA 14 - 39 Y CARONDELET RIOBAMBA // BONILLA ABARCA LIZARZABURU 060105 CHIMBORAZO</v>
          </cell>
          <cell r="M2614" t="str">
            <v/>
          </cell>
          <cell r="N2614" t="str">
            <v>0983059152 / 987810606</v>
          </cell>
          <cell r="O2614" t="str">
            <v>0983059152 / 987810606</v>
          </cell>
          <cell r="P2614" t="str">
            <v>060105</v>
          </cell>
          <cell r="Q2614" t="str">
            <v>RIOBAMBA</v>
          </cell>
          <cell r="R2614" t="str">
            <v>CHIMBORAZO</v>
          </cell>
          <cell r="S2614" t="str">
            <v>RIOBAMBA - SAN VICENTE</v>
          </cell>
          <cell r="T2614" t="str">
            <v>TRAMACO</v>
          </cell>
          <cell r="U2614" t="str">
            <v>FLEXNETUIO_PROVINCIA</v>
          </cell>
          <cell r="V2614">
            <v>1</v>
          </cell>
          <cell r="W2614">
            <v>16.399999999999999</v>
          </cell>
          <cell r="X2614" t="str">
            <v>HYCITE QUITO</v>
          </cell>
          <cell r="Y2614" t="str">
            <v>FLEX NET CALLE 28 DE JUNIO S/N Y GARCIA MORENO ENTRADA LLANO GRANDE</v>
          </cell>
        </row>
        <row r="2615">
          <cell r="A2615" t="str">
            <v>98820854</v>
          </cell>
          <cell r="B2615">
            <v>496153</v>
          </cell>
          <cell r="C2615" t="str">
            <v>98820854</v>
          </cell>
          <cell r="D2615" t="str">
            <v>HYCITE</v>
          </cell>
          <cell r="E2615" t="str">
            <v>DESPACHO</v>
          </cell>
          <cell r="F2615" t="str">
            <v>NORMAL</v>
          </cell>
          <cell r="G2615" t="str">
            <v>ITG4610</v>
          </cell>
          <cell r="H2615">
            <v>44939</v>
          </cell>
          <cell r="I2615" t="str">
            <v>ENTREGADO</v>
          </cell>
          <cell r="J2615">
            <v>44942</v>
          </cell>
          <cell r="K2615" t="str">
            <v>JENNY VASQUEZ</v>
          </cell>
          <cell r="L2615" t="str">
            <v>NICOLAS AUGUSTO GONZALEZ #2500 YJOSE ABEL CASTILLO CHAVEZ Y MINI MARKET GUAYAQUIL ** SUR LETAMENDI 090106 GUAYAS</v>
          </cell>
          <cell r="M2615" t="str">
            <v/>
          </cell>
          <cell r="N2615" t="str">
            <v>0991097734 / 994850007</v>
          </cell>
          <cell r="O2615" t="str">
            <v>0991097734 / 994850007</v>
          </cell>
          <cell r="P2615" t="str">
            <v>090106</v>
          </cell>
          <cell r="Q2615" t="str">
            <v>GUAYAQUIL</v>
          </cell>
          <cell r="R2615" t="str">
            <v>GUAYAS</v>
          </cell>
          <cell r="S2615" t="str">
            <v>GUAYAQUIL</v>
          </cell>
          <cell r="T2615" t="str">
            <v>FLEXTRANS GYE</v>
          </cell>
          <cell r="U2615" t="str">
            <v>FLEXNETUIO_GYE</v>
          </cell>
          <cell r="V2615">
            <v>1</v>
          </cell>
          <cell r="W2615">
            <v>13</v>
          </cell>
          <cell r="X2615" t="str">
            <v>HYCITE QUITO</v>
          </cell>
          <cell r="Y2615" t="str">
            <v>FLEX NET CALLE 28 DE JUNIO S/N Y GARCIA MORENO ENTRADA LLANO GRANDE</v>
          </cell>
        </row>
        <row r="2616">
          <cell r="A2616" t="str">
            <v>98821349</v>
          </cell>
          <cell r="B2616">
            <v>496154</v>
          </cell>
          <cell r="C2616" t="str">
            <v>98821349</v>
          </cell>
          <cell r="D2616" t="str">
            <v>HYCITE</v>
          </cell>
          <cell r="E2616" t="str">
            <v>DESPACHO</v>
          </cell>
          <cell r="F2616" t="str">
            <v>NORMAL</v>
          </cell>
          <cell r="G2616" t="str">
            <v>ITG4611</v>
          </cell>
          <cell r="H2616">
            <v>44939</v>
          </cell>
          <cell r="I2616" t="str">
            <v>ENTREGADO</v>
          </cell>
          <cell r="J2616">
            <v>44942</v>
          </cell>
          <cell r="K2616" t="str">
            <v>JOHNNY MONTESDEOCA</v>
          </cell>
          <cell r="L2616" t="str">
            <v>SUBURBIO ZORRUMILLA 1015 LA 25 Y LA J FRENTE AL COLEGIO OTHON CASTILLO VELEZ GUAYAQUIL // GUAYAQUIL FEBRES CORDERO 090505 GUAYAS</v>
          </cell>
          <cell r="M2616" t="str">
            <v/>
          </cell>
          <cell r="N2616" t="str">
            <v>0996601606</v>
          </cell>
          <cell r="O2616" t="str">
            <v>0996601606</v>
          </cell>
          <cell r="P2616" t="str">
            <v>090505</v>
          </cell>
          <cell r="Q2616" t="str">
            <v>GUAYAQUIL</v>
          </cell>
          <cell r="R2616" t="str">
            <v>GUAYAS</v>
          </cell>
          <cell r="S2616" t="str">
            <v>GUAYAQUIL</v>
          </cell>
          <cell r="T2616" t="str">
            <v>FLEXTRANS GYE</v>
          </cell>
          <cell r="U2616" t="str">
            <v>FLEXNETUIO_GYE</v>
          </cell>
          <cell r="V2616">
            <v>1</v>
          </cell>
          <cell r="W2616">
            <v>14.2</v>
          </cell>
          <cell r="X2616" t="str">
            <v>HYCITE QUITO</v>
          </cell>
          <cell r="Y2616" t="str">
            <v>FLEX NET CALLE 28 DE JUNIO S/N Y GARCIA MORENO ENTRADA LLANO GRANDE</v>
          </cell>
        </row>
        <row r="2617">
          <cell r="A2617" t="str">
            <v>98821440</v>
          </cell>
          <cell r="B2617">
            <v>496155</v>
          </cell>
          <cell r="C2617" t="str">
            <v>98821440</v>
          </cell>
          <cell r="D2617" t="str">
            <v>HYCITE</v>
          </cell>
          <cell r="E2617" t="str">
            <v>DESPACHO</v>
          </cell>
          <cell r="F2617" t="str">
            <v>NORMAL</v>
          </cell>
          <cell r="G2617" t="str">
            <v>031002004177995</v>
          </cell>
          <cell r="H2617">
            <v>44939</v>
          </cell>
          <cell r="I2617" t="str">
            <v>INCIDENCIA</v>
          </cell>
          <cell r="J2617">
            <v>44944</v>
          </cell>
          <cell r="K2617" t="str">
            <v>LUIS QUIZHPE</v>
          </cell>
          <cell r="L2617" t="str">
            <v>JORGE MOSQUERA Y JUAN CALVA FRENTE A CNT ZAMORA // SAN CARLOS SAN CARLOS DE LAS MINAS 150104 ZAMORA-CHINCHIPE</v>
          </cell>
          <cell r="N2617" t="str">
            <v>0979787542</v>
          </cell>
          <cell r="O2617" t="str">
            <v>0979787542</v>
          </cell>
          <cell r="P2617" t="str">
            <v>190101</v>
          </cell>
          <cell r="Q2617" t="str">
            <v>ZAMORA</v>
          </cell>
          <cell r="R2617" t="str">
            <v>ZAMORA CHINCHIPE</v>
          </cell>
          <cell r="S2617" t="str">
            <v>ZAMORA</v>
          </cell>
          <cell r="T2617" t="str">
            <v>TRAMACO</v>
          </cell>
          <cell r="U2617" t="str">
            <v>FLEXNETUIO_PROVINCIA</v>
          </cell>
          <cell r="V2617">
            <v>1</v>
          </cell>
          <cell r="W2617">
            <v>4.2</v>
          </cell>
          <cell r="X2617" t="str">
            <v>HYCITE QUITO</v>
          </cell>
          <cell r="Y2617" t="str">
            <v>FLEX NET CALLE 28 DE JUNIO S/N Y GARCIA MORENO ENTRADA LLANO GRANDE</v>
          </cell>
        </row>
        <row r="2618">
          <cell r="A2618" t="str">
            <v>98821601</v>
          </cell>
          <cell r="B2618">
            <v>496156</v>
          </cell>
          <cell r="C2618" t="str">
            <v>98821601</v>
          </cell>
          <cell r="D2618" t="str">
            <v>HYCITE</v>
          </cell>
          <cell r="E2618" t="str">
            <v>DESPACHO</v>
          </cell>
          <cell r="F2618" t="str">
            <v>NORMAL</v>
          </cell>
          <cell r="G2618" t="str">
            <v>ITQ4612</v>
          </cell>
          <cell r="H2618">
            <v>44939</v>
          </cell>
          <cell r="I2618" t="str">
            <v>ENTREGADO</v>
          </cell>
          <cell r="J2618">
            <v>44942</v>
          </cell>
          <cell r="K2618" t="str">
            <v>JOSE ROMAN</v>
          </cell>
          <cell r="L2618" t="str">
            <v>CESAR BORJA OE 3831 Y ALBERTO EINSTEIN CONJ TROGHEN 27 CASA 10 QUITO // BALCON DEL NORTE CARCELEN 170302 PICHINCHA</v>
          </cell>
          <cell r="M2618" t="str">
            <v/>
          </cell>
          <cell r="N2618" t="str">
            <v>0999234482</v>
          </cell>
          <cell r="O2618" t="str">
            <v>0999234482</v>
          </cell>
          <cell r="P2618" t="str">
            <v>170302</v>
          </cell>
          <cell r="Q2618" t="str">
            <v>QUITO</v>
          </cell>
          <cell r="R2618" t="str">
            <v>PICHINCHA</v>
          </cell>
          <cell r="S2618" t="str">
            <v>QUITO</v>
          </cell>
          <cell r="T2618" t="str">
            <v>FLEXTRANS UIO</v>
          </cell>
          <cell r="U2618" t="str">
            <v>FLEXNETUIO_LOCAL</v>
          </cell>
          <cell r="V2618">
            <v>1</v>
          </cell>
          <cell r="W2618">
            <v>4.4000000000000004</v>
          </cell>
          <cell r="X2618" t="str">
            <v>HYCITE QUITO</v>
          </cell>
          <cell r="Y2618" t="str">
            <v>FLEX NET CALLE 28 DE JUNIO S/N Y GARCIA MORENO ENTRADA LLANO GRANDE</v>
          </cell>
        </row>
        <row r="2619">
          <cell r="A2619" t="str">
            <v>98821782</v>
          </cell>
          <cell r="B2619">
            <v>496157</v>
          </cell>
          <cell r="C2619" t="str">
            <v>98821782</v>
          </cell>
          <cell r="D2619" t="str">
            <v>HYCITE</v>
          </cell>
          <cell r="E2619" t="str">
            <v>DESPACHO</v>
          </cell>
          <cell r="F2619" t="str">
            <v>NORMAL</v>
          </cell>
          <cell r="G2619" t="str">
            <v>ITQ4613</v>
          </cell>
          <cell r="H2619">
            <v>44939</v>
          </cell>
          <cell r="I2619" t="str">
            <v>ENTREGADO</v>
          </cell>
          <cell r="J2619">
            <v>44943</v>
          </cell>
          <cell r="K2619" t="str">
            <v>FRANKLIN ERAZO</v>
          </cell>
          <cell r="L2619" t="str">
            <v>VICENTE ROCAFUERTE Y ALAMO CASA N31 MEDITERRANEO VII QUITO // VILLABAMBA-CONJUNTO VILLAS CALDERON 170201 PICHINCHA</v>
          </cell>
          <cell r="M2619" t="str">
            <v/>
          </cell>
          <cell r="N2619" t="str">
            <v>0981968648 / 023479011</v>
          </cell>
          <cell r="O2619" t="str">
            <v>0981968648 / 023479011</v>
          </cell>
          <cell r="P2619" t="str">
            <v>170201</v>
          </cell>
          <cell r="Q2619" t="str">
            <v>QUITO</v>
          </cell>
          <cell r="R2619" t="str">
            <v>PICHINCHA</v>
          </cell>
          <cell r="S2619" t="str">
            <v>CALDERON (CARAPUNGO)</v>
          </cell>
          <cell r="T2619" t="str">
            <v>FLEXTRANS UIO</v>
          </cell>
          <cell r="U2619" t="str">
            <v>FLEXNETUIO_LOCAL</v>
          </cell>
          <cell r="V2619">
            <v>1</v>
          </cell>
          <cell r="W2619">
            <v>1.1000000000000001</v>
          </cell>
          <cell r="X2619" t="str">
            <v>HYCITE QUITO</v>
          </cell>
          <cell r="Y2619" t="str">
            <v>FLEX NET CALLE 28 DE JUNIO S/N Y GARCIA MORENO ENTRADA LLANO GRANDE</v>
          </cell>
        </row>
        <row r="2620">
          <cell r="A2620" t="str">
            <v>98821872</v>
          </cell>
          <cell r="B2620">
            <v>496158</v>
          </cell>
          <cell r="C2620" t="str">
            <v>98821872</v>
          </cell>
          <cell r="D2620" t="str">
            <v>HYCITE</v>
          </cell>
          <cell r="E2620" t="str">
            <v>DESPACHO</v>
          </cell>
          <cell r="F2620" t="str">
            <v>NORMAL</v>
          </cell>
          <cell r="G2620" t="str">
            <v>ITG4614</v>
          </cell>
          <cell r="H2620">
            <v>44939</v>
          </cell>
          <cell r="I2620" t="str">
            <v>ENTREGADO</v>
          </cell>
          <cell r="J2620">
            <v>44942</v>
          </cell>
          <cell r="K2620" t="str">
            <v>MARIA GOMEZ</v>
          </cell>
          <cell r="L2620" t="str">
            <v>VILLA CLUB ETAPA NATURA MZ 9 V 17 MZ 9 V 17 DAULE LA AURORA 091910 GUAYAS</v>
          </cell>
          <cell r="N2620" t="str">
            <v>0959256841 / 042118180</v>
          </cell>
          <cell r="O2620" t="str">
            <v>0959256841 / 042118180</v>
          </cell>
          <cell r="P2620" t="str">
            <v>091901</v>
          </cell>
          <cell r="Q2620" t="str">
            <v>DAULE</v>
          </cell>
          <cell r="R2620" t="str">
            <v>GUAYAS</v>
          </cell>
          <cell r="S2620" t="str">
            <v>DAULE</v>
          </cell>
          <cell r="T2620" t="str">
            <v>CARGO UNION</v>
          </cell>
          <cell r="U2620" t="str">
            <v>FLEXNETUIO_GYE</v>
          </cell>
          <cell r="V2620">
            <v>1</v>
          </cell>
          <cell r="W2620">
            <v>9.9</v>
          </cell>
          <cell r="X2620" t="str">
            <v>HYCITE QUITO</v>
          </cell>
          <cell r="Y2620" t="str">
            <v>FLEX NET CALLE 28 DE JUNIO S/N Y GARCIA MORENO ENTRADA LLANO GRANDE</v>
          </cell>
        </row>
        <row r="2621">
          <cell r="A2621" t="str">
            <v>98822186</v>
          </cell>
          <cell r="B2621">
            <v>496159</v>
          </cell>
          <cell r="C2621" t="str">
            <v>98822186</v>
          </cell>
          <cell r="D2621" t="str">
            <v>HYCITE</v>
          </cell>
          <cell r="E2621" t="str">
            <v>DESPACHO</v>
          </cell>
          <cell r="F2621" t="str">
            <v>NORMAL</v>
          </cell>
          <cell r="G2621" t="str">
            <v>ITQ4615</v>
          </cell>
          <cell r="H2621">
            <v>44939</v>
          </cell>
          <cell r="I2621" t="str">
            <v>ENTREGADO</v>
          </cell>
          <cell r="J2621">
            <v>44942</v>
          </cell>
          <cell r="K2621" t="str">
            <v>LUCIA VILLEGAS</v>
          </cell>
          <cell r="L2621" t="str">
            <v>EL CARMEN 778 Y BOBONAZA CS 2 PS COLOR BLANCO CON NEGRO PTON NEGR QUITO- PIO XII CHIMBACALLE 170603 PICHINCHA</v>
          </cell>
          <cell r="M2621" t="str">
            <v/>
          </cell>
          <cell r="N2621" t="str">
            <v>0989033582 / 23952300</v>
          </cell>
          <cell r="O2621" t="str">
            <v>0989033582 / 23952300</v>
          </cell>
          <cell r="P2621" t="str">
            <v>170603</v>
          </cell>
          <cell r="Q2621" t="str">
            <v>QUITO</v>
          </cell>
          <cell r="R2621" t="str">
            <v>PICHINCHA</v>
          </cell>
          <cell r="S2621" t="str">
            <v>QUITO</v>
          </cell>
          <cell r="T2621" t="str">
            <v>FLEXTRANS UIO</v>
          </cell>
          <cell r="U2621" t="str">
            <v>FLEXNETUIO_LOCAL</v>
          </cell>
          <cell r="V2621">
            <v>1</v>
          </cell>
          <cell r="W2621">
            <v>2.5</v>
          </cell>
          <cell r="X2621" t="str">
            <v>HYCITE QUITO</v>
          </cell>
          <cell r="Y2621" t="str">
            <v>FLEX NET CALLE 28 DE JUNIO S/N Y GARCIA MORENO ENTRADA LLANO GRANDE</v>
          </cell>
        </row>
        <row r="2622">
          <cell r="A2622" t="str">
            <v>98822214</v>
          </cell>
          <cell r="B2622">
            <v>496160</v>
          </cell>
          <cell r="C2622" t="str">
            <v>98822214</v>
          </cell>
          <cell r="D2622" t="str">
            <v>HYCITE</v>
          </cell>
          <cell r="E2622" t="str">
            <v>DESPACHO</v>
          </cell>
          <cell r="F2622" t="str">
            <v>NORMAL</v>
          </cell>
          <cell r="G2622" t="str">
            <v>031002004177996</v>
          </cell>
          <cell r="H2622">
            <v>44939</v>
          </cell>
          <cell r="I2622" t="str">
            <v>INCIDENCIA</v>
          </cell>
          <cell r="J2622">
            <v>44944</v>
          </cell>
          <cell r="K2622" t="str">
            <v>JOSE CARRERA</v>
          </cell>
          <cell r="L2622" t="str">
            <v>VIA QUININDE KM 7 URB LOS GUAYACANES STO DOMINGO - STO DOMINGO BOMBOLI 230101 SANTO DOMINGO</v>
          </cell>
          <cell r="M2622" t="str">
            <v/>
          </cell>
          <cell r="N2622" t="str">
            <v>0997885055</v>
          </cell>
          <cell r="O2622" t="str">
            <v>0997885055</v>
          </cell>
          <cell r="P2622" t="str">
            <v>230101</v>
          </cell>
          <cell r="Q2622" t="str">
            <v>SANTO DOMINGO</v>
          </cell>
          <cell r="R2622" t="str">
            <v>SANTO DOMINGO DE LOS TSACHILAS</v>
          </cell>
          <cell r="S2622" t="str">
            <v>SANTO DOMINGO DE LOS COLORADOS</v>
          </cell>
          <cell r="T2622" t="str">
            <v>TRAMACO</v>
          </cell>
          <cell r="U2622" t="str">
            <v>FLEXNETUIO_PROVINCIA</v>
          </cell>
          <cell r="V2622">
            <v>1</v>
          </cell>
          <cell r="W2622">
            <v>17.600000000000001</v>
          </cell>
          <cell r="X2622" t="str">
            <v>HYCITE QUITO</v>
          </cell>
          <cell r="Y2622" t="str">
            <v>FLEX NET CALLE 28 DE JUNIO S/N Y GARCIA MORENO ENTRADA LLANO GRANDE</v>
          </cell>
        </row>
        <row r="2623">
          <cell r="A2623" t="str">
            <v>98822419</v>
          </cell>
          <cell r="B2623">
            <v>496161</v>
          </cell>
          <cell r="C2623" t="str">
            <v>98822419</v>
          </cell>
          <cell r="D2623" t="str">
            <v>HYCITE</v>
          </cell>
          <cell r="E2623" t="str">
            <v>DESPACHO</v>
          </cell>
          <cell r="F2623" t="str">
            <v>NORMAL</v>
          </cell>
          <cell r="G2623" t="str">
            <v>031002004177997</v>
          </cell>
          <cell r="H2623">
            <v>44939</v>
          </cell>
          <cell r="I2623" t="str">
            <v>ENTREGADO</v>
          </cell>
          <cell r="J2623">
            <v>44942</v>
          </cell>
          <cell r="K2623" t="str">
            <v>ALBA ANCHUNDIA</v>
          </cell>
          <cell r="L2623" t="str">
            <v>CALLE STAY EUGENIO ESPEJO LOTE COELLO MZ16 QUEVEDO / RUTA DEL RIO SAN CRISTOBAL 120303 LOS RIOS</v>
          </cell>
          <cell r="M2623" t="str">
            <v/>
          </cell>
          <cell r="N2623" t="str">
            <v>0985351044</v>
          </cell>
          <cell r="O2623" t="str">
            <v>0985351044</v>
          </cell>
          <cell r="P2623" t="str">
            <v>120303</v>
          </cell>
          <cell r="Q2623" t="str">
            <v>QUEVEDO</v>
          </cell>
          <cell r="R2623" t="str">
            <v>LOS RIOS</v>
          </cell>
          <cell r="S2623" t="str">
            <v>QUEVEDO</v>
          </cell>
          <cell r="T2623" t="str">
            <v>TRAMACO</v>
          </cell>
          <cell r="U2623" t="str">
            <v>FLEXNETUIO_PROVINCIA</v>
          </cell>
          <cell r="V2623">
            <v>1</v>
          </cell>
          <cell r="W2623">
            <v>14.8</v>
          </cell>
          <cell r="X2623" t="str">
            <v>HYCITE QUITO</v>
          </cell>
          <cell r="Y2623" t="str">
            <v>FLEX NET CALLE 28 DE JUNIO S/N Y GARCIA MORENO ENTRADA LLANO GRANDE</v>
          </cell>
        </row>
        <row r="2624">
          <cell r="A2624" t="str">
            <v>98822597</v>
          </cell>
          <cell r="B2624">
            <v>496162</v>
          </cell>
          <cell r="C2624" t="str">
            <v>98822597</v>
          </cell>
          <cell r="D2624" t="str">
            <v>HYCITE</v>
          </cell>
          <cell r="E2624" t="str">
            <v>DESPACHO</v>
          </cell>
          <cell r="F2624" t="str">
            <v>NORMAL</v>
          </cell>
          <cell r="G2624" t="str">
            <v>ITQ4616</v>
          </cell>
          <cell r="H2624">
            <v>44939</v>
          </cell>
          <cell r="I2624" t="str">
            <v>ENTREGADO</v>
          </cell>
          <cell r="J2624">
            <v>44942</v>
          </cell>
          <cell r="K2624" t="str">
            <v>MARIA ONA</v>
          </cell>
          <cell r="L2624" t="str">
            <v>AV SAN PEDRO DE TABOADA 8290 Y GRIBALDO NIA,O 3PISO DIAGONAL CONJUNTO PINAR DE LA QUITO/CONOCOTO CONOCOTO 170801 PICHINCHA</v>
          </cell>
          <cell r="M2624" t="str">
            <v/>
          </cell>
          <cell r="N2624" t="str">
            <v>0984528114</v>
          </cell>
          <cell r="O2624" t="str">
            <v>0984528114</v>
          </cell>
          <cell r="P2624" t="str">
            <v>170801</v>
          </cell>
          <cell r="Q2624" t="str">
            <v>QUITO</v>
          </cell>
          <cell r="R2624" t="str">
            <v>PICHINCHA</v>
          </cell>
          <cell r="S2624" t="str">
            <v>CONOCOTO</v>
          </cell>
          <cell r="T2624" t="str">
            <v>FLEXTRANS UIO</v>
          </cell>
          <cell r="U2624" t="str">
            <v>FLEXNETUIO_LOCAL</v>
          </cell>
          <cell r="V2624">
            <v>1</v>
          </cell>
          <cell r="W2624">
            <v>4.2</v>
          </cell>
          <cell r="X2624" t="str">
            <v>HYCITE QUITO</v>
          </cell>
          <cell r="Y2624" t="str">
            <v>FLEX NET CALLE 28 DE JUNIO S/N Y GARCIA MORENO ENTRADA LLANO GRANDE</v>
          </cell>
        </row>
        <row r="2625">
          <cell r="A2625" t="str">
            <v>98823069</v>
          </cell>
          <cell r="B2625">
            <v>496163</v>
          </cell>
          <cell r="C2625" t="str">
            <v>98823069</v>
          </cell>
          <cell r="D2625" t="str">
            <v>HYCITE</v>
          </cell>
          <cell r="E2625" t="str">
            <v>DESPACHO</v>
          </cell>
          <cell r="F2625" t="str">
            <v>NORMAL</v>
          </cell>
          <cell r="G2625" t="str">
            <v>031002004177998</v>
          </cell>
          <cell r="H2625">
            <v>44939</v>
          </cell>
          <cell r="I2625" t="str">
            <v>ENTREGADO</v>
          </cell>
          <cell r="J2625">
            <v>44942</v>
          </cell>
          <cell r="K2625" t="str">
            <v>PEDRO CELI</v>
          </cell>
          <cell r="L2625" t="str">
            <v>PORFIRIO DIAZ - #252-39 DETRAS DEL CEMENTERIO LOJA / SUR PUNZARA 110110 LOJA</v>
          </cell>
          <cell r="M2625" t="str">
            <v/>
          </cell>
          <cell r="N2625" t="str">
            <v>0994568405 / 998450179</v>
          </cell>
          <cell r="O2625" t="str">
            <v>0994568405 / 998450179</v>
          </cell>
          <cell r="P2625" t="str">
            <v>110110</v>
          </cell>
          <cell r="Q2625" t="str">
            <v>LOJA</v>
          </cell>
          <cell r="R2625" t="str">
            <v>LOJA</v>
          </cell>
          <cell r="S2625" t="str">
            <v>LOJA</v>
          </cell>
          <cell r="T2625" t="str">
            <v>TRAMACO</v>
          </cell>
          <cell r="U2625" t="str">
            <v>FLEXNETUIO_PROVINCIA</v>
          </cell>
          <cell r="V2625">
            <v>1</v>
          </cell>
          <cell r="W2625">
            <v>4.8</v>
          </cell>
          <cell r="X2625" t="str">
            <v>HYCITE QUITO</v>
          </cell>
          <cell r="Y2625" t="str">
            <v>FLEX NET CALLE 28 DE JUNIO S/N Y GARCIA MORENO ENTRADA LLANO GRANDE</v>
          </cell>
        </row>
        <row r="2626">
          <cell r="A2626" t="str">
            <v>98823639</v>
          </cell>
          <cell r="B2626">
            <v>496164</v>
          </cell>
          <cell r="C2626" t="str">
            <v>98823639</v>
          </cell>
          <cell r="D2626" t="str">
            <v>HYCITE</v>
          </cell>
          <cell r="E2626" t="str">
            <v>DESPACHO</v>
          </cell>
          <cell r="F2626" t="str">
            <v>NORMAL</v>
          </cell>
          <cell r="G2626" t="str">
            <v>031002004177999</v>
          </cell>
          <cell r="H2626">
            <v>44939</v>
          </cell>
          <cell r="I2626" t="str">
            <v>ENTREGADO</v>
          </cell>
          <cell r="J2626">
            <v>44942</v>
          </cell>
          <cell r="K2626" t="str">
            <v>BYRON JIMENEZ</v>
          </cell>
          <cell r="L2626" t="str">
            <v>JOSE MARIA VIVAR CASTRO 114-51 PASTEUR LOJA-SAN ISIDRO SAN ISIDRO 110108 LOJA</v>
          </cell>
          <cell r="M2626" t="str">
            <v/>
          </cell>
          <cell r="N2626" t="str">
            <v>0980171050</v>
          </cell>
          <cell r="O2626" t="str">
            <v>0980171050</v>
          </cell>
          <cell r="P2626" t="str">
            <v>110108</v>
          </cell>
          <cell r="Q2626" t="str">
            <v>LOJA</v>
          </cell>
          <cell r="R2626" t="str">
            <v>LOJA</v>
          </cell>
          <cell r="S2626" t="str">
            <v>LOJA</v>
          </cell>
          <cell r="T2626" t="str">
            <v>TRAMACO</v>
          </cell>
          <cell r="U2626" t="str">
            <v>FLEXNETUIO_PROVINCIA</v>
          </cell>
          <cell r="V2626">
            <v>1</v>
          </cell>
          <cell r="W2626">
            <v>14.2</v>
          </cell>
          <cell r="X2626" t="str">
            <v>HYCITE QUITO</v>
          </cell>
          <cell r="Y2626" t="str">
            <v>FLEX NET CALLE 28 DE JUNIO S/N Y GARCIA MORENO ENTRADA LLANO GRANDE</v>
          </cell>
        </row>
        <row r="2627">
          <cell r="A2627" t="str">
            <v>98823750</v>
          </cell>
          <cell r="B2627">
            <v>496165</v>
          </cell>
          <cell r="C2627" t="str">
            <v>98823750</v>
          </cell>
          <cell r="D2627" t="str">
            <v>HYCITE</v>
          </cell>
          <cell r="E2627" t="str">
            <v>DESPACHO</v>
          </cell>
          <cell r="F2627" t="str">
            <v>NORMAL</v>
          </cell>
          <cell r="G2627" t="str">
            <v>031002004178000</v>
          </cell>
          <cell r="H2627">
            <v>44939</v>
          </cell>
          <cell r="I2627" t="str">
            <v>ENTREGADO</v>
          </cell>
          <cell r="J2627">
            <v>44944</v>
          </cell>
          <cell r="K2627" t="str">
            <v>KERLIN CEDENO</v>
          </cell>
          <cell r="L2627" t="str">
            <v>AV MANABI Y CALLE 5 DE JUNIO DIAGONAL A CNT PORTOVIEJO // AVENIDA MANABI 18 DE OCTUBRE 130105 MANABI</v>
          </cell>
          <cell r="M2627" t="str">
            <v/>
          </cell>
          <cell r="N2627" t="str">
            <v>0988556421</v>
          </cell>
          <cell r="O2627" t="str">
            <v>0988556421</v>
          </cell>
          <cell r="P2627" t="str">
            <v>130105</v>
          </cell>
          <cell r="Q2627" t="str">
            <v>PORTOVIEJO</v>
          </cell>
          <cell r="R2627" t="str">
            <v>MANABI</v>
          </cell>
          <cell r="S2627" t="str">
            <v>PORTOVIEJO</v>
          </cell>
          <cell r="T2627" t="str">
            <v>TRAMACO</v>
          </cell>
          <cell r="U2627" t="str">
            <v>FLEXNETUIO_PROVINCIA</v>
          </cell>
          <cell r="V2627">
            <v>1</v>
          </cell>
          <cell r="W2627">
            <v>13</v>
          </cell>
          <cell r="X2627" t="str">
            <v>HYCITE QUITO</v>
          </cell>
          <cell r="Y2627" t="str">
            <v>FLEX NET CALLE 28 DE JUNIO S/N Y GARCIA MORENO ENTRADA LLANO GRANDE</v>
          </cell>
        </row>
        <row r="2628">
          <cell r="A2628" t="str">
            <v>98823910</v>
          </cell>
          <cell r="B2628">
            <v>496166</v>
          </cell>
          <cell r="C2628" t="str">
            <v>98823910</v>
          </cell>
          <cell r="D2628" t="str">
            <v>HYCITE</v>
          </cell>
          <cell r="E2628" t="str">
            <v>DESPACHO</v>
          </cell>
          <cell r="F2628" t="str">
            <v>NORMAL</v>
          </cell>
          <cell r="G2628" t="str">
            <v>ITG4617</v>
          </cell>
          <cell r="H2628">
            <v>44939</v>
          </cell>
          <cell r="I2628" t="str">
            <v>ENTREGADO</v>
          </cell>
          <cell r="J2628">
            <v>44943</v>
          </cell>
          <cell r="K2628" t="str">
            <v>MARIA MARTINEZ</v>
          </cell>
          <cell r="L2628" t="str">
            <v>URB CASTILLA MZ 27 VILLA 17 DAULE //SOMBORONDON  LA AURORA 092301 GUAYAS</v>
          </cell>
          <cell r="M2628" t="str">
            <v/>
          </cell>
          <cell r="N2628" t="str">
            <v>0984781132</v>
          </cell>
          <cell r="O2628" t="str">
            <v>0984781132</v>
          </cell>
          <cell r="P2628" t="str">
            <v>092301</v>
          </cell>
          <cell r="Q2628" t="str">
            <v>SAMBORONDON</v>
          </cell>
          <cell r="R2628" t="str">
            <v>GUAYAS</v>
          </cell>
          <cell r="S2628" t="str">
            <v>SAMBORONDON</v>
          </cell>
          <cell r="T2628" t="str">
            <v>ITSACOURIER</v>
          </cell>
          <cell r="U2628" t="str">
            <v>FLEXNETUIO_GYE</v>
          </cell>
          <cell r="V2628">
            <v>1</v>
          </cell>
          <cell r="W2628">
            <v>10.1</v>
          </cell>
          <cell r="X2628" t="str">
            <v>HYCITE QUITO</v>
          </cell>
          <cell r="Y2628" t="str">
            <v>FLEX NET CALLE 28 DE JUNIO S/N Y GARCIA MORENO ENTRADA LLANO GRANDE</v>
          </cell>
        </row>
        <row r="2629">
          <cell r="A2629" t="str">
            <v>98824141</v>
          </cell>
          <cell r="B2629">
            <v>496167</v>
          </cell>
          <cell r="C2629" t="str">
            <v>98824141</v>
          </cell>
          <cell r="D2629" t="str">
            <v>HYCITE</v>
          </cell>
          <cell r="E2629" t="str">
            <v>DESPACHO</v>
          </cell>
          <cell r="F2629" t="str">
            <v>NORMAL</v>
          </cell>
          <cell r="G2629" t="str">
            <v>ITQ4618</v>
          </cell>
          <cell r="H2629">
            <v>44939</v>
          </cell>
          <cell r="I2629" t="str">
            <v>ENTREGADO</v>
          </cell>
          <cell r="J2629">
            <v>44942</v>
          </cell>
          <cell r="K2629" t="str">
            <v>MIGUEL DE LA CRUZ</v>
          </cell>
          <cell r="L2629" t="str">
            <v>CARLOS ACALOS Y SIMON BOLIVAR FRENTE AL CONJUNTO SANTA FE 4 QUITO // LA MERCES POMASQUI (PUSUQUI) 170308 PICHINCHA</v>
          </cell>
          <cell r="M2629" t="str">
            <v/>
          </cell>
          <cell r="N2629" t="str">
            <v>0931135809 / 961135809</v>
          </cell>
          <cell r="O2629" t="str">
            <v>0931135809 / 961135809</v>
          </cell>
          <cell r="P2629" t="str">
            <v>170308</v>
          </cell>
          <cell r="Q2629" t="str">
            <v>QUITO</v>
          </cell>
          <cell r="R2629" t="str">
            <v>PICHINCHA</v>
          </cell>
          <cell r="S2629" t="str">
            <v>POMASQUI - BELLA MARIA SANTA ROSA - URBANIZACION LOS SAUCES</v>
          </cell>
          <cell r="T2629" t="str">
            <v>FLEXTRANS UIO</v>
          </cell>
          <cell r="U2629" t="str">
            <v>FLEXNETUIO_LOCAL</v>
          </cell>
          <cell r="V2629">
            <v>1</v>
          </cell>
          <cell r="W2629">
            <v>8.8000000000000007</v>
          </cell>
          <cell r="X2629" t="str">
            <v>HYCITE QUITO</v>
          </cell>
          <cell r="Y2629" t="str">
            <v>FLEX NET CALLE 28 DE JUNIO S/N Y GARCIA MORENO ENTRADA LLANO GRANDE</v>
          </cell>
        </row>
        <row r="2630">
          <cell r="A2630" t="str">
            <v>98824178</v>
          </cell>
          <cell r="B2630">
            <v>496168</v>
          </cell>
          <cell r="C2630" t="str">
            <v>98824178</v>
          </cell>
          <cell r="D2630" t="str">
            <v>HYCITE</v>
          </cell>
          <cell r="E2630" t="str">
            <v>DESPACHO</v>
          </cell>
          <cell r="F2630" t="str">
            <v>NORMAL</v>
          </cell>
          <cell r="G2630" t="str">
            <v>031002004178001</v>
          </cell>
          <cell r="H2630">
            <v>44939</v>
          </cell>
          <cell r="I2630" t="str">
            <v>ENTREGADO</v>
          </cell>
          <cell r="J2630">
            <v>44942</v>
          </cell>
          <cell r="K2630" t="str">
            <v>AMELIA ANCHUNDIA</v>
          </cell>
          <cell r="L2630" t="str">
            <v>CALLE 5TA Y EUGENIO ESPEJO LOT CUELLA MZ 16 QUEVEDO//RUTA DEL RIO SAN CRISTOBAL 120303 LOS RIOS</v>
          </cell>
          <cell r="M2630" t="str">
            <v/>
          </cell>
          <cell r="N2630" t="str">
            <v>0967701153</v>
          </cell>
          <cell r="O2630" t="str">
            <v>0967701153</v>
          </cell>
          <cell r="P2630" t="str">
            <v>120303</v>
          </cell>
          <cell r="Q2630" t="str">
            <v>QUEVEDO</v>
          </cell>
          <cell r="R2630" t="str">
            <v>LOS RIOS</v>
          </cell>
          <cell r="S2630" t="str">
            <v>QUEVEDO</v>
          </cell>
          <cell r="T2630" t="str">
            <v>TRAMACO</v>
          </cell>
          <cell r="U2630" t="str">
            <v>FLEXNETUIO_PROVINCIA</v>
          </cell>
          <cell r="V2630">
            <v>1</v>
          </cell>
          <cell r="W2630">
            <v>14.8</v>
          </cell>
          <cell r="X2630" t="str">
            <v>HYCITE QUITO</v>
          </cell>
          <cell r="Y2630" t="str">
            <v>FLEX NET CALLE 28 DE JUNIO S/N Y GARCIA MORENO ENTRADA LLANO GRANDE</v>
          </cell>
        </row>
        <row r="2631">
          <cell r="A2631" t="str">
            <v>98824550</v>
          </cell>
          <cell r="B2631">
            <v>496169</v>
          </cell>
          <cell r="C2631" t="str">
            <v>98824550</v>
          </cell>
          <cell r="D2631" t="str">
            <v>HYCITE</v>
          </cell>
          <cell r="E2631" t="str">
            <v>DESPACHO</v>
          </cell>
          <cell r="F2631" t="str">
            <v>NORMAL</v>
          </cell>
          <cell r="G2631" t="str">
            <v>ITG4630</v>
          </cell>
          <cell r="H2631">
            <v>44939</v>
          </cell>
          <cell r="I2631" t="str">
            <v>INCIDENCIA</v>
          </cell>
          <cell r="J2631">
            <v>44942</v>
          </cell>
          <cell r="K2631" t="str">
            <v>MARIA GAVILANEZ</v>
          </cell>
          <cell r="L2631" t="str">
            <v>DURAN ABEL GILBERT 3 BQ C 7-3 DIAGONAL A FARMACIA CRUZ AZUL DURAN / NORTE ELOY ALFARO 092406 GUAYAS</v>
          </cell>
          <cell r="N2631" t="str">
            <v>0998574996</v>
          </cell>
          <cell r="O2631" t="str">
            <v>0998574996</v>
          </cell>
          <cell r="P2631" t="str">
            <v>092406</v>
          </cell>
          <cell r="Q2631" t="str">
            <v>DURAN</v>
          </cell>
          <cell r="R2631" t="str">
            <v>GUAYAS</v>
          </cell>
          <cell r="S2631" t="str">
            <v>ELOY ALFARO (DURAN)</v>
          </cell>
          <cell r="T2631" t="str">
            <v>CARGO UNION</v>
          </cell>
          <cell r="U2631" t="str">
            <v>FLEXNETUIO_GYE</v>
          </cell>
          <cell r="V2631">
            <v>2</v>
          </cell>
          <cell r="W2631">
            <v>37.6</v>
          </cell>
          <cell r="X2631" t="str">
            <v>HYCITE QUITO</v>
          </cell>
          <cell r="Y2631" t="str">
            <v>FLEX NET CALLE 28 DE JUNIO S/N Y GARCIA MORENO ENTRADA LLANO GRANDE</v>
          </cell>
        </row>
        <row r="2632">
          <cell r="A2632" t="str">
            <v>98824554</v>
          </cell>
          <cell r="B2632">
            <v>496170</v>
          </cell>
          <cell r="C2632" t="str">
            <v>98824554</v>
          </cell>
          <cell r="D2632" t="str">
            <v>HYCITE</v>
          </cell>
          <cell r="E2632" t="str">
            <v>DESPACHO</v>
          </cell>
          <cell r="F2632" t="str">
            <v>NORMAL</v>
          </cell>
          <cell r="G2632" t="str">
            <v>ITG4620</v>
          </cell>
          <cell r="H2632">
            <v>44939</v>
          </cell>
          <cell r="I2632" t="str">
            <v>ENTREGADO</v>
          </cell>
          <cell r="J2632">
            <v>44942</v>
          </cell>
          <cell r="K2632" t="str">
            <v>VICTORIA RAMOS</v>
          </cell>
          <cell r="L2632" t="str">
            <v>DURAN CDLA ABEL GILBERT PORTON 3 ARRIBA DE LA IGLESIA JESUCRISTO DEL PUEN DURAN//DURAN ELOY ALFARO 092406 GUAYAS</v>
          </cell>
          <cell r="M2632" t="str">
            <v/>
          </cell>
          <cell r="N2632" t="str">
            <v>0980749090</v>
          </cell>
          <cell r="O2632" t="str">
            <v>0980749090</v>
          </cell>
          <cell r="P2632" t="str">
            <v>092406</v>
          </cell>
          <cell r="Q2632" t="str">
            <v>DURAN</v>
          </cell>
          <cell r="R2632" t="str">
            <v>GUAYAS</v>
          </cell>
          <cell r="S2632" t="str">
            <v>ELOY ALFARO (DURAN)</v>
          </cell>
          <cell r="T2632" t="str">
            <v>CARGO UNION</v>
          </cell>
          <cell r="U2632" t="str">
            <v>FLEXNETUIO_GYE</v>
          </cell>
          <cell r="V2632">
            <v>1</v>
          </cell>
          <cell r="W2632">
            <v>19.8</v>
          </cell>
          <cell r="X2632" t="str">
            <v>HYCITE QUITO</v>
          </cell>
          <cell r="Y2632" t="str">
            <v>FLEX NET CALLE 28 DE JUNIO S/N Y GARCIA MORENO ENTRADA LLANO GRANDE</v>
          </cell>
        </row>
        <row r="2633">
          <cell r="A2633" t="str">
            <v>98824755</v>
          </cell>
          <cell r="B2633">
            <v>496171</v>
          </cell>
          <cell r="C2633" t="str">
            <v>98824755</v>
          </cell>
          <cell r="D2633" t="str">
            <v>HYCITE</v>
          </cell>
          <cell r="E2633" t="str">
            <v>DESPACHO</v>
          </cell>
          <cell r="F2633" t="str">
            <v>NORMAL</v>
          </cell>
          <cell r="G2633" t="str">
            <v>ITG4621</v>
          </cell>
          <cell r="H2633">
            <v>44939</v>
          </cell>
          <cell r="I2633" t="str">
            <v>ENTREGADO</v>
          </cell>
          <cell r="J2633">
            <v>44942</v>
          </cell>
          <cell r="K2633" t="str">
            <v>MARIA BRUQUE</v>
          </cell>
          <cell r="L2633" t="str">
            <v>ALBORADA 14AVA MZ 2 VILLA 28 AV FRANCISCO DE ORELLANA GUAYAQUIL//NORTE TARQUI 090509 GUAYAS</v>
          </cell>
          <cell r="M2633" t="str">
            <v/>
          </cell>
          <cell r="N2633" t="str">
            <v>0979076903</v>
          </cell>
          <cell r="O2633" t="str">
            <v>0979076903</v>
          </cell>
          <cell r="P2633" t="str">
            <v>090509</v>
          </cell>
          <cell r="Q2633" t="str">
            <v>GUAYAQUIL</v>
          </cell>
          <cell r="R2633" t="str">
            <v>GUAYAS</v>
          </cell>
          <cell r="S2633" t="str">
            <v>GUAYAQUIL</v>
          </cell>
          <cell r="T2633" t="str">
            <v>CARGO UNION</v>
          </cell>
          <cell r="U2633" t="str">
            <v>FLEXNETUIO_GYE</v>
          </cell>
          <cell r="V2633">
            <v>1</v>
          </cell>
          <cell r="W2633">
            <v>8</v>
          </cell>
          <cell r="X2633" t="str">
            <v>HYCITE QUITO</v>
          </cell>
          <cell r="Y2633" t="str">
            <v>FLEX NET CALLE 28 DE JUNIO S/N Y GARCIA MORENO ENTRADA LLANO GRANDE</v>
          </cell>
        </row>
        <row r="2634">
          <cell r="A2634" t="str">
            <v>98826211</v>
          </cell>
          <cell r="B2634">
            <v>496172</v>
          </cell>
          <cell r="C2634" t="str">
            <v>98826211</v>
          </cell>
          <cell r="D2634" t="str">
            <v>HYCITE</v>
          </cell>
          <cell r="E2634" t="str">
            <v>DESPACHO</v>
          </cell>
          <cell r="F2634" t="str">
            <v>NORMAL</v>
          </cell>
          <cell r="G2634" t="str">
            <v>031002004178002</v>
          </cell>
          <cell r="H2634">
            <v>44939</v>
          </cell>
          <cell r="I2634" t="str">
            <v>ENTREGADO</v>
          </cell>
          <cell r="J2634">
            <v>44942</v>
          </cell>
          <cell r="K2634" t="str">
            <v>JORGE ENRIQUEZ</v>
          </cell>
          <cell r="L2634" t="str">
            <v>ANTONIO ANTE 1-34 GUARANDIA (DIAGONAL A LA GRUTA) IBARRA // PRIMERO DE ENERO GUAYAQUIL DE ALPACHACA 100104 IMBABURA</v>
          </cell>
          <cell r="M2634" t="str">
            <v/>
          </cell>
          <cell r="N2634" t="str">
            <v>0939912961 / 992654866</v>
          </cell>
          <cell r="O2634" t="str">
            <v>0939912961 / 992654866</v>
          </cell>
          <cell r="P2634" t="str">
            <v>100104</v>
          </cell>
          <cell r="Q2634" t="str">
            <v>IBARRA</v>
          </cell>
          <cell r="R2634" t="str">
            <v>IMBABURA</v>
          </cell>
          <cell r="S2634" t="str">
            <v>SAN MIGUEL DE IBARRA</v>
          </cell>
          <cell r="T2634" t="str">
            <v>TRAMACO</v>
          </cell>
          <cell r="U2634" t="str">
            <v>FLEXNETUIO_PROVINCIA</v>
          </cell>
          <cell r="V2634">
            <v>1</v>
          </cell>
          <cell r="W2634">
            <v>7</v>
          </cell>
          <cell r="X2634" t="str">
            <v>HYCITE QUITO</v>
          </cell>
          <cell r="Y2634" t="str">
            <v>FLEX NET CALLE 28 DE JUNIO S/N Y GARCIA MORENO ENTRADA LLANO GRANDE</v>
          </cell>
        </row>
        <row r="2635">
          <cell r="A2635" t="str">
            <v>98826505</v>
          </cell>
          <cell r="B2635">
            <v>496173</v>
          </cell>
          <cell r="C2635" t="str">
            <v>98826505</v>
          </cell>
          <cell r="D2635" t="str">
            <v>HYCITE</v>
          </cell>
          <cell r="E2635" t="str">
            <v>DESPACHO</v>
          </cell>
          <cell r="F2635" t="str">
            <v>NORMAL</v>
          </cell>
          <cell r="G2635" t="str">
            <v>031002004178003</v>
          </cell>
          <cell r="H2635">
            <v>44939</v>
          </cell>
          <cell r="I2635" t="str">
            <v>ENTREGADO</v>
          </cell>
          <cell r="J2635">
            <v>44940</v>
          </cell>
          <cell r="K2635" t="str">
            <v>GLADYS BALLESTEROS</v>
          </cell>
          <cell r="L2635" t="str">
            <v>CALLE NEBRIJA 555 MANUELA SAENZ FRENTE PARQUE LOS SAUCES CS 1PISO COLOR BLANCO AMBATO // LOS SAUCES MATRIZ 180101 TUNGURAHUA</v>
          </cell>
          <cell r="M2635" t="str">
            <v/>
          </cell>
          <cell r="N2635" t="str">
            <v>0999879821 / 032511098</v>
          </cell>
          <cell r="O2635" t="str">
            <v>0999879821 / 032511098</v>
          </cell>
          <cell r="P2635" t="str">
            <v>180101</v>
          </cell>
          <cell r="Q2635" t="str">
            <v>AMBATO</v>
          </cell>
          <cell r="R2635" t="str">
            <v>TUNGURAHUA</v>
          </cell>
          <cell r="S2635" t="str">
            <v>AMBATO</v>
          </cell>
          <cell r="T2635" t="str">
            <v>TRAMACO</v>
          </cell>
          <cell r="U2635" t="str">
            <v>FLEXNETUIO_PROVINCIA</v>
          </cell>
          <cell r="V2635">
            <v>1</v>
          </cell>
          <cell r="W2635">
            <v>7</v>
          </cell>
          <cell r="X2635" t="str">
            <v>HYCITE QUITO</v>
          </cell>
          <cell r="Y2635" t="str">
            <v>FLEX NET CALLE 28 DE JUNIO S/N Y GARCIA MORENO ENTRADA LLANO GRANDE</v>
          </cell>
        </row>
        <row r="2636">
          <cell r="A2636" t="str">
            <v>98826619</v>
          </cell>
          <cell r="B2636">
            <v>496174</v>
          </cell>
          <cell r="C2636" t="str">
            <v>98826619</v>
          </cell>
          <cell r="D2636" t="str">
            <v>HYCITE</v>
          </cell>
          <cell r="E2636" t="str">
            <v>DESPACHO</v>
          </cell>
          <cell r="F2636" t="str">
            <v>NORMAL</v>
          </cell>
          <cell r="G2636" t="str">
            <v>031002004178004</v>
          </cell>
          <cell r="H2636">
            <v>44939</v>
          </cell>
          <cell r="I2636" t="str">
            <v>INCIDENCIA</v>
          </cell>
          <cell r="J2636">
            <v>44944</v>
          </cell>
          <cell r="K2636" t="str">
            <v>ANA MONSERRATE AVILA CEVALLOS</v>
          </cell>
          <cell r="L2636" t="str">
            <v>CALLE 310 AV 205 ENTRADA PICAPIEDRA CALLEJON IZQUIERDO ULTIMA CASA MANTA MANTA ELOY ALFARO 130201 MANABI</v>
          </cell>
          <cell r="M2636" t="str">
            <v/>
          </cell>
          <cell r="N2636" t="str">
            <v>0987410776 / 323138426</v>
          </cell>
          <cell r="O2636" t="str">
            <v>0987410776 / 323138426</v>
          </cell>
          <cell r="P2636" t="str">
            <v>130201</v>
          </cell>
          <cell r="Q2636" t="str">
            <v>MANTA</v>
          </cell>
          <cell r="R2636" t="str">
            <v>MANABI</v>
          </cell>
          <cell r="S2636" t="str">
            <v>MANTA</v>
          </cell>
          <cell r="T2636" t="str">
            <v>TRAMACO</v>
          </cell>
          <cell r="U2636" t="str">
            <v>FLEXNETUIO_PROVINCIA</v>
          </cell>
          <cell r="V2636">
            <v>1</v>
          </cell>
          <cell r="W2636">
            <v>1.2</v>
          </cell>
          <cell r="X2636" t="str">
            <v>HYCITE QUITO</v>
          </cell>
          <cell r="Y2636" t="str">
            <v>FLEX NET CALLE 28 DE JUNIO S/N Y GARCIA MORENO ENTRADA LLANO GRANDE</v>
          </cell>
        </row>
        <row r="2637">
          <cell r="A2637" t="str">
            <v>98826695</v>
          </cell>
          <cell r="B2637">
            <v>496175</v>
          </cell>
          <cell r="C2637" t="str">
            <v>98826695</v>
          </cell>
          <cell r="D2637" t="str">
            <v>HYCITE</v>
          </cell>
          <cell r="E2637" t="str">
            <v>DESPACHO</v>
          </cell>
          <cell r="F2637" t="str">
            <v>NORMAL</v>
          </cell>
          <cell r="G2637" t="str">
            <v>ITQ4622</v>
          </cell>
          <cell r="H2637">
            <v>44939</v>
          </cell>
          <cell r="I2637" t="str">
            <v>ENTREGADO</v>
          </cell>
          <cell r="J2637">
            <v>44942</v>
          </cell>
          <cell r="K2637" t="str">
            <v>CHRISTIAN RAUL CEVALLOS</v>
          </cell>
          <cell r="L2637" t="str">
            <v>JUAN DE DIOS MARTINEZ MERA N34-449 Y PORTUGAL QUITO QUITO DISTRITO METROPOLIT 170516 PICHINCHA</v>
          </cell>
          <cell r="M2637" t="str">
            <v/>
          </cell>
          <cell r="N2637" t="str">
            <v>0998877928 / 984010671</v>
          </cell>
          <cell r="O2637" t="str">
            <v>0998877928 / 984010671</v>
          </cell>
          <cell r="P2637" t="str">
            <v>170516</v>
          </cell>
          <cell r="Q2637" t="str">
            <v>QUITO</v>
          </cell>
          <cell r="R2637" t="str">
            <v>PICHINCHA</v>
          </cell>
          <cell r="S2637" t="str">
            <v>QUITO - COMUNA MIRAFLORES</v>
          </cell>
          <cell r="T2637" t="str">
            <v>FLEXTRANS UIO</v>
          </cell>
          <cell r="U2637" t="str">
            <v>FLEXNETUIO_LOCAL</v>
          </cell>
          <cell r="V2637">
            <v>1</v>
          </cell>
          <cell r="W2637">
            <v>0.3</v>
          </cell>
          <cell r="X2637" t="str">
            <v>HYCITE QUITO</v>
          </cell>
          <cell r="Y2637" t="str">
            <v>FLEX NET CALLE 28 DE JUNIO S/N Y GARCIA MORENO ENTRADA LLANO GRANDE</v>
          </cell>
        </row>
        <row r="2638">
          <cell r="A2638" t="str">
            <v>98826704</v>
          </cell>
          <cell r="B2638">
            <v>496176</v>
          </cell>
          <cell r="C2638" t="str">
            <v>98826704</v>
          </cell>
          <cell r="D2638" t="str">
            <v>HYCITE</v>
          </cell>
          <cell r="E2638" t="str">
            <v>DESPACHO</v>
          </cell>
          <cell r="F2638" t="str">
            <v>NORMAL</v>
          </cell>
          <cell r="G2638" t="str">
            <v>ITG4623</v>
          </cell>
          <cell r="H2638">
            <v>44939</v>
          </cell>
          <cell r="I2638" t="str">
            <v>ENTREGADO</v>
          </cell>
          <cell r="J2638">
            <v>44942</v>
          </cell>
          <cell r="K2638" t="str">
            <v>DIEGO ROBAYO</v>
          </cell>
          <cell r="L2638" t="str">
            <v>LAURICE ANTON DE SALEN, CDLA. EL RECREO 2DA. ETAPA MZ. 211, VILLA 9 POR FARMACIA GUAYAQUIL EL RECREO 090702 GUAYAS</v>
          </cell>
          <cell r="M2638" t="str">
            <v/>
          </cell>
          <cell r="N2638" t="str">
            <v>0992048716 / 997471486</v>
          </cell>
          <cell r="O2638" t="str">
            <v>0992048716 / 997471486</v>
          </cell>
          <cell r="P2638" t="str">
            <v>090702</v>
          </cell>
          <cell r="Q2638" t="str">
            <v>GUAYAQUIL</v>
          </cell>
          <cell r="R2638" t="str">
            <v>GUAYAS</v>
          </cell>
          <cell r="S2638" t="str">
            <v>GUAYAQUIL</v>
          </cell>
          <cell r="T2638" t="str">
            <v>CARGO UNION</v>
          </cell>
          <cell r="U2638" t="str">
            <v>FLEXNETUIO_GYE</v>
          </cell>
          <cell r="V2638">
            <v>1</v>
          </cell>
          <cell r="W2638">
            <v>13</v>
          </cell>
          <cell r="X2638" t="str">
            <v>HYCITE QUITO</v>
          </cell>
          <cell r="Y2638" t="str">
            <v>FLEX NET CALLE 28 DE JUNIO S/N Y GARCIA MORENO ENTRADA LLANO GRANDE</v>
          </cell>
        </row>
        <row r="2639">
          <cell r="A2639" t="str">
            <v>98827106</v>
          </cell>
          <cell r="B2639">
            <v>496177</v>
          </cell>
          <cell r="C2639" t="str">
            <v>98827106</v>
          </cell>
          <cell r="D2639" t="str">
            <v>HYCITE</v>
          </cell>
          <cell r="E2639" t="str">
            <v>DESPACHO</v>
          </cell>
          <cell r="F2639" t="str">
            <v>NORMAL</v>
          </cell>
          <cell r="G2639" t="str">
            <v>ITG4624</v>
          </cell>
          <cell r="H2639">
            <v>44939</v>
          </cell>
          <cell r="I2639" t="str">
            <v>ENTREGADO</v>
          </cell>
          <cell r="J2639">
            <v>44942</v>
          </cell>
          <cell r="K2639" t="str">
            <v>ALFREDO L ARIAS</v>
          </cell>
          <cell r="L2639" t="str">
            <v>CDLA GARZOTA MZ 33 Y VILLA 21   TARQUI 090607 GUAYAS</v>
          </cell>
          <cell r="M2639" t="str">
            <v/>
          </cell>
          <cell r="N2639" t="str">
            <v>0980190847 / 342125681</v>
          </cell>
          <cell r="O2639" t="str">
            <v>0980190847 / 342125681</v>
          </cell>
          <cell r="P2639" t="str">
            <v>090607</v>
          </cell>
          <cell r="Q2639" t="str">
            <v>GUAYAQUIL</v>
          </cell>
          <cell r="R2639" t="str">
            <v>GUAYAS</v>
          </cell>
          <cell r="S2639" t="str">
            <v>GUAYAQUIL</v>
          </cell>
          <cell r="T2639" t="str">
            <v>CARGO UNION</v>
          </cell>
          <cell r="U2639" t="str">
            <v>FLEXNETUIO_GYE</v>
          </cell>
          <cell r="V2639">
            <v>1</v>
          </cell>
          <cell r="W2639">
            <v>0.8</v>
          </cell>
          <cell r="X2639" t="str">
            <v>HYCITE QUITO</v>
          </cell>
          <cell r="Y2639" t="str">
            <v>FLEX NET CALLE 28 DE JUNIO S/N Y GARCIA MORENO ENTRADA LLANO GRANDE</v>
          </cell>
        </row>
        <row r="2640">
          <cell r="A2640" t="str">
            <v>98827177</v>
          </cell>
          <cell r="B2640">
            <v>496178</v>
          </cell>
          <cell r="C2640" t="str">
            <v>98827177</v>
          </cell>
          <cell r="D2640" t="str">
            <v>HYCITE</v>
          </cell>
          <cell r="E2640" t="str">
            <v>DESPACHO</v>
          </cell>
          <cell r="F2640" t="str">
            <v>NORMAL</v>
          </cell>
          <cell r="G2640" t="str">
            <v>ITQ4625</v>
          </cell>
          <cell r="H2640">
            <v>44939</v>
          </cell>
          <cell r="I2640" t="str">
            <v>ENTREGADO</v>
          </cell>
          <cell r="J2640">
            <v>44942</v>
          </cell>
          <cell r="K2640" t="str">
            <v>LILIAN A CALDERON</v>
          </cell>
          <cell r="L2640" t="str">
            <v>REPUBLICA DEL SALVADOR N35-10 EDIF TWIN TOWERS II PB 1G #PISON 3816  QUITO DISTRITO METROPOLIT 170505 PICHINCHA</v>
          </cell>
          <cell r="M2640" t="str">
            <v/>
          </cell>
          <cell r="N2640" t="str">
            <v>0998570360 / 987582903</v>
          </cell>
          <cell r="O2640" t="str">
            <v>0998570360 / 987582903</v>
          </cell>
          <cell r="P2640" t="str">
            <v>170505</v>
          </cell>
          <cell r="Q2640" t="str">
            <v>QUITO</v>
          </cell>
          <cell r="R2640" t="str">
            <v>PICHINCHA</v>
          </cell>
          <cell r="S2640" t="str">
            <v>QUITO</v>
          </cell>
          <cell r="T2640" t="str">
            <v>FLEXTRANS UIO</v>
          </cell>
          <cell r="U2640" t="str">
            <v>FLEXNETUIO_LOCAL</v>
          </cell>
          <cell r="V2640">
            <v>1</v>
          </cell>
          <cell r="W2640">
            <v>0.72</v>
          </cell>
          <cell r="X2640" t="str">
            <v>HYCITE QUITO</v>
          </cell>
          <cell r="Y2640" t="str">
            <v>FLEX NET CALLE 28 DE JUNIO S/N Y GARCIA MORENO ENTRADA LLANO GRANDE</v>
          </cell>
        </row>
        <row r="2641">
          <cell r="A2641" t="str">
            <v>98827470</v>
          </cell>
          <cell r="B2641">
            <v>496179</v>
          </cell>
          <cell r="C2641" t="str">
            <v>98827470</v>
          </cell>
          <cell r="D2641" t="str">
            <v>HYCITE</v>
          </cell>
          <cell r="E2641" t="str">
            <v>DESPACHO</v>
          </cell>
          <cell r="F2641" t="str">
            <v>NORMAL</v>
          </cell>
          <cell r="G2641" t="str">
            <v>ITQ4626</v>
          </cell>
          <cell r="H2641">
            <v>44939</v>
          </cell>
          <cell r="I2641" t="str">
            <v>ENTREGADO</v>
          </cell>
          <cell r="J2641">
            <v>44943</v>
          </cell>
          <cell r="K2641" t="str">
            <v>CESAR AUGUSTO VILLACIS GARCIA</v>
          </cell>
          <cell r="L2641" t="str">
            <v>AV GALO PLAZA LASSO N50-186 Y JOSE R BUSTAMANTE QUITO KENNEDY 170302 PICHINCHA</v>
          </cell>
          <cell r="M2641" t="str">
            <v/>
          </cell>
          <cell r="N2641" t="str">
            <v>0987595154 / 323813983</v>
          </cell>
          <cell r="O2641" t="str">
            <v>0987595154 / 323813983</v>
          </cell>
          <cell r="P2641" t="str">
            <v>170302</v>
          </cell>
          <cell r="Q2641" t="str">
            <v>QUITO</v>
          </cell>
          <cell r="R2641" t="str">
            <v>PICHINCHA</v>
          </cell>
          <cell r="S2641" t="str">
            <v>QUITO</v>
          </cell>
          <cell r="T2641" t="str">
            <v>FLEXTRANS UIO</v>
          </cell>
          <cell r="U2641" t="str">
            <v>FLEXNETUIO_LOCAL</v>
          </cell>
          <cell r="V2641">
            <v>1</v>
          </cell>
          <cell r="W2641">
            <v>11.7</v>
          </cell>
          <cell r="X2641" t="str">
            <v>HYCITE QUITO</v>
          </cell>
          <cell r="Y2641" t="str">
            <v>FLEX NET CALLE 28 DE JUNIO S/N Y GARCIA MORENO ENTRADA LLANO GRANDE</v>
          </cell>
        </row>
        <row r="2642">
          <cell r="A2642" t="str">
            <v>98827794</v>
          </cell>
          <cell r="B2642">
            <v>496180</v>
          </cell>
          <cell r="C2642" t="str">
            <v>98827794</v>
          </cell>
          <cell r="D2642" t="str">
            <v>HYCITE</v>
          </cell>
          <cell r="E2642" t="str">
            <v>DESPACHO</v>
          </cell>
          <cell r="F2642" t="str">
            <v>NORMAL</v>
          </cell>
          <cell r="G2642" t="str">
            <v>031002004178397</v>
          </cell>
          <cell r="H2642">
            <v>44939</v>
          </cell>
          <cell r="I2642" t="str">
            <v>ENTREGADO</v>
          </cell>
          <cell r="J2642">
            <v>44942</v>
          </cell>
          <cell r="K2642" t="str">
            <v>CECILIA CAZARES</v>
          </cell>
          <cell r="L2642" t="str">
            <v>AV. CESLAO MARIN Y CLL JUAN DE VELAZCO EDIFICIO HELADERAA IGLA, PASTAZA PUYO 170508 PASTAZA</v>
          </cell>
          <cell r="N2642" t="str">
            <v>0989944242 / 98994424</v>
          </cell>
          <cell r="O2642" t="str">
            <v>0989944242 / 98994424</v>
          </cell>
          <cell r="P2642" t="str">
            <v>160101</v>
          </cell>
          <cell r="Q2642" t="str">
            <v>PUYO</v>
          </cell>
          <cell r="R2642" t="str">
            <v>PASTAZA</v>
          </cell>
          <cell r="S2642" t="str">
            <v>PUYO</v>
          </cell>
          <cell r="T2642" t="str">
            <v>TRAMACO</v>
          </cell>
          <cell r="U2642" t="str">
            <v>FLEXNETUIO_PROVINCIA</v>
          </cell>
          <cell r="V2642">
            <v>2</v>
          </cell>
          <cell r="W2642">
            <v>32.619999999999997</v>
          </cell>
          <cell r="X2642" t="str">
            <v>HYCITE QUITO</v>
          </cell>
          <cell r="Y2642" t="str">
            <v>FLEX NET CALLE 28 DE JUNIO S/N Y GARCIA MORENO ENTRADA LLANO GRANDE</v>
          </cell>
        </row>
        <row r="2643">
          <cell r="A2643" t="str">
            <v>98814945</v>
          </cell>
          <cell r="B2643">
            <v>496128</v>
          </cell>
          <cell r="C2643" t="str">
            <v>98814945</v>
          </cell>
          <cell r="D2643" t="str">
            <v>HYCITE</v>
          </cell>
          <cell r="E2643" t="str">
            <v>DESPACHO</v>
          </cell>
          <cell r="F2643" t="str">
            <v>NORMAL</v>
          </cell>
          <cell r="G2643" t="str">
            <v>ITG4629</v>
          </cell>
          <cell r="H2643">
            <v>44939</v>
          </cell>
          <cell r="I2643" t="str">
            <v>ENTREGADO</v>
          </cell>
          <cell r="J2643">
            <v>44942</v>
          </cell>
          <cell r="K2643" t="str">
            <v>MANUEL PEREZ</v>
          </cell>
          <cell r="L2643" t="str">
            <v>MZ 10 20 VILLA 25 JUNTO A PLAZA TIA EL MAESTRO GUAYAQUIL / URB METROPOLIS 2B PASCUALES 090703 GUAYAS</v>
          </cell>
          <cell r="N2643" t="str">
            <v>0989772802 / 999517121</v>
          </cell>
          <cell r="O2643" t="str">
            <v>0989772802 / 999517121</v>
          </cell>
          <cell r="P2643" t="str">
            <v>090703</v>
          </cell>
          <cell r="Q2643" t="str">
            <v>GUAYAQUIL</v>
          </cell>
          <cell r="R2643" t="str">
            <v>GUAYAS</v>
          </cell>
          <cell r="S2643" t="str">
            <v>GUAYAQUIL</v>
          </cell>
          <cell r="T2643" t="str">
            <v>CARGO UNION</v>
          </cell>
          <cell r="U2643" t="str">
            <v>FLEXNETUIO_GYE</v>
          </cell>
          <cell r="V2643">
            <v>2</v>
          </cell>
          <cell r="W2643">
            <v>25</v>
          </cell>
          <cell r="X2643" t="str">
            <v>HYCITE QUITO</v>
          </cell>
          <cell r="Y2643" t="str">
            <v>FLEX NET CALLE 28 DE JUNIO S/N Y GARCIA MORENO ENTRADA LLANO GRANDE</v>
          </cell>
        </row>
        <row r="2644">
          <cell r="A2644" t="str">
            <v>98815726</v>
          </cell>
          <cell r="B2644">
            <v>496129</v>
          </cell>
          <cell r="C2644" t="str">
            <v>98815726</v>
          </cell>
          <cell r="D2644" t="str">
            <v>HYCITE</v>
          </cell>
          <cell r="E2644" t="str">
            <v>DESPACHO</v>
          </cell>
          <cell r="F2644" t="str">
            <v>NORMAL</v>
          </cell>
          <cell r="G2644" t="str">
            <v>031002004177984</v>
          </cell>
          <cell r="H2644">
            <v>44939</v>
          </cell>
          <cell r="I2644" t="str">
            <v>INCIDENCIA</v>
          </cell>
          <cell r="J2644">
            <v>44944</v>
          </cell>
          <cell r="K2644" t="str">
            <v>CONSUELO DEL PEZO</v>
          </cell>
          <cell r="L2644" t="str">
            <v>B ROCAFUERTE AV 5 TA ENTRE CALLE 24 Y 25 ENTRE CALLE 24 Y 25 FRNTE AL PARQUE ROCA LA LIBERTAD // CENTRO LA LIBERTAD 240203 SANTA ELENA</v>
          </cell>
          <cell r="M2644" t="str">
            <v/>
          </cell>
          <cell r="N2644" t="str">
            <v>0968043411 / 979460294</v>
          </cell>
          <cell r="O2644" t="str">
            <v>0968043411 / 979460294</v>
          </cell>
          <cell r="P2644" t="str">
            <v>240203</v>
          </cell>
          <cell r="Q2644" t="str">
            <v>LA LIBERTAD</v>
          </cell>
          <cell r="R2644" t="str">
            <v>SANTA ELENA</v>
          </cell>
          <cell r="S2644" t="str">
            <v>LA LIBERTAD</v>
          </cell>
          <cell r="T2644" t="str">
            <v>TRAMACO</v>
          </cell>
          <cell r="U2644" t="str">
            <v>FLEXNETUIO_PROVINCIA</v>
          </cell>
          <cell r="V2644">
            <v>1</v>
          </cell>
          <cell r="W2644">
            <v>14.4</v>
          </cell>
          <cell r="X2644" t="str">
            <v>HYCITE QUITO</v>
          </cell>
          <cell r="Y2644" t="str">
            <v>FLEX NET CALLE 28 DE JUNIO S/N Y GARCIA MORENO ENTRADA LLANO GRANDE</v>
          </cell>
        </row>
        <row r="2645">
          <cell r="A2645" t="str">
            <v>98815971</v>
          </cell>
          <cell r="B2645">
            <v>496130</v>
          </cell>
          <cell r="C2645" t="str">
            <v>98815971</v>
          </cell>
          <cell r="D2645" t="str">
            <v>HYCITE</v>
          </cell>
          <cell r="E2645" t="str">
            <v>DESPACHO</v>
          </cell>
          <cell r="F2645" t="str">
            <v>NORMAL</v>
          </cell>
          <cell r="G2645" t="str">
            <v>031002004177985</v>
          </cell>
          <cell r="H2645">
            <v>44939</v>
          </cell>
          <cell r="I2645" t="str">
            <v>ENTREGADO</v>
          </cell>
          <cell r="J2645">
            <v>44942</v>
          </cell>
          <cell r="K2645" t="str">
            <v>SUSANA GAVILEMA</v>
          </cell>
          <cell r="L2645" t="str">
            <v>CL MIGUEL ITURRALDE PSJE SAN MARTIN LATACUNGA-SECTOR NORTE LA MATRIZ 050103 COTOPAXI</v>
          </cell>
          <cell r="M2645" t="str">
            <v/>
          </cell>
          <cell r="N2645" t="str">
            <v>0995560510</v>
          </cell>
          <cell r="O2645" t="str">
            <v>0995560510</v>
          </cell>
          <cell r="P2645" t="str">
            <v>050103</v>
          </cell>
          <cell r="Q2645" t="str">
            <v>LATACUNGA</v>
          </cell>
          <cell r="R2645" t="str">
            <v>COTOPAXI</v>
          </cell>
          <cell r="S2645" t="str">
            <v>LATACUNGA</v>
          </cell>
          <cell r="T2645" t="str">
            <v>TRAMACO</v>
          </cell>
          <cell r="U2645" t="str">
            <v>FLEXNETUIO_PROVINCIA</v>
          </cell>
          <cell r="V2645">
            <v>1</v>
          </cell>
          <cell r="W2645">
            <v>21.6</v>
          </cell>
          <cell r="X2645" t="str">
            <v>HYCITE QUITO</v>
          </cell>
          <cell r="Y2645" t="str">
            <v>FLEX NET CALLE 28 DE JUNIO S/N Y GARCIA MORENO ENTRADA LLANO GRANDE</v>
          </cell>
        </row>
        <row r="2646">
          <cell r="A2646" t="str">
            <v>98815977</v>
          </cell>
          <cell r="B2646">
            <v>496131</v>
          </cell>
          <cell r="C2646" t="str">
            <v>98815977</v>
          </cell>
          <cell r="D2646" t="str">
            <v>HYCITE</v>
          </cell>
          <cell r="E2646" t="str">
            <v>DESPACHO</v>
          </cell>
          <cell r="F2646" t="str">
            <v>NORMAL</v>
          </cell>
          <cell r="G2646" t="str">
            <v>ITG4598</v>
          </cell>
          <cell r="H2646">
            <v>44939</v>
          </cell>
          <cell r="I2646" t="str">
            <v>ENTREGADO</v>
          </cell>
          <cell r="J2646">
            <v>44942</v>
          </cell>
          <cell r="K2646" t="str">
            <v>ANGEL VASQUEZ</v>
          </cell>
          <cell r="L2646" t="str">
            <v>COOP NACIONES UNIDAS MZ 19 SOLAR 37 SOLAR DE UPC / ISLAS TRINITARIAS GUAYAQUIL XIMENA 090114 GUAYAS</v>
          </cell>
          <cell r="N2646" t="str">
            <v>0959865807</v>
          </cell>
          <cell r="O2646" t="str">
            <v>0959865807</v>
          </cell>
          <cell r="P2646" t="str">
            <v>GUAYAQUIL</v>
          </cell>
          <cell r="Q2646" t="str">
            <v>GUAYAQUIL</v>
          </cell>
          <cell r="R2646" t="str">
            <v>GUAYAS</v>
          </cell>
          <cell r="T2646" t="str">
            <v>FLEXTRANS GYE</v>
          </cell>
          <cell r="U2646" t="str">
            <v>FLEXNETUIO_GYE</v>
          </cell>
          <cell r="V2646">
            <v>1</v>
          </cell>
          <cell r="W2646">
            <v>14.6</v>
          </cell>
          <cell r="X2646" t="str">
            <v>HYCITE QUITO</v>
          </cell>
          <cell r="Y2646" t="str">
            <v>FLEX NET CALLE 28 DE JUNIO S/N Y GARCIA MORENO ENTRADA LLANO GRANDE</v>
          </cell>
        </row>
        <row r="2647">
          <cell r="A2647" t="str">
            <v>98815990</v>
          </cell>
          <cell r="B2647">
            <v>496132</v>
          </cell>
          <cell r="C2647" t="str">
            <v>98815990</v>
          </cell>
          <cell r="D2647" t="str">
            <v>HYCITE</v>
          </cell>
          <cell r="E2647" t="str">
            <v>DESPACHO</v>
          </cell>
          <cell r="F2647" t="str">
            <v>NORMAL</v>
          </cell>
          <cell r="G2647" t="str">
            <v>ITQ4627</v>
          </cell>
          <cell r="H2647">
            <v>44939</v>
          </cell>
          <cell r="I2647" t="str">
            <v>ENTREGADO</v>
          </cell>
          <cell r="J2647">
            <v>44942</v>
          </cell>
          <cell r="K2647" t="str">
            <v>CRISITNA CABEZAS</v>
          </cell>
          <cell r="L2647" t="str">
            <v>RIO COFANES 328 Y SEGOVIA   QUITO DISTRITO METROPOLIT 170513 PICHINCHA</v>
          </cell>
          <cell r="N2647" t="str">
            <v>0959782331 / 987330518</v>
          </cell>
          <cell r="O2647" t="str">
            <v>0959782331 / 987330518</v>
          </cell>
          <cell r="P2647" t="str">
            <v>170513</v>
          </cell>
          <cell r="Q2647" t="str">
            <v>QUITO</v>
          </cell>
          <cell r="R2647" t="str">
            <v>PICHINCHA</v>
          </cell>
          <cell r="S2647" t="str">
            <v>QUITO</v>
          </cell>
          <cell r="T2647" t="str">
            <v>FLEXTRANS UIO</v>
          </cell>
          <cell r="U2647" t="str">
            <v>FLEXNETUIO_LOCAL</v>
          </cell>
          <cell r="V2647">
            <v>2</v>
          </cell>
          <cell r="W2647">
            <v>43.45</v>
          </cell>
          <cell r="X2647" t="str">
            <v>HYCITE QUITO</v>
          </cell>
          <cell r="Y2647" t="str">
            <v>FLEX NET CALLE 28 DE JUNIO S/N Y GARCIA MORENO ENTRADA LLANO GRANDE</v>
          </cell>
        </row>
        <row r="2648">
          <cell r="A2648" t="str">
            <v>98816010</v>
          </cell>
          <cell r="B2648">
            <v>496133</v>
          </cell>
          <cell r="C2648" t="str">
            <v>98816010</v>
          </cell>
          <cell r="D2648" t="str">
            <v>HYCITE</v>
          </cell>
          <cell r="E2648" t="str">
            <v>DESPACHO</v>
          </cell>
          <cell r="F2648" t="str">
            <v>NORMAL</v>
          </cell>
          <cell r="G2648" t="str">
            <v>ITG4600</v>
          </cell>
          <cell r="H2648">
            <v>44939</v>
          </cell>
          <cell r="I2648" t="str">
            <v>ENTREGADO</v>
          </cell>
          <cell r="J2648">
            <v>44942</v>
          </cell>
          <cell r="K2648" t="str">
            <v>OSCAR SIGCHO</v>
          </cell>
          <cell r="L2648" t="str">
            <v>URB CUMBRES DEL SOL MZ 2053 S8 GUAYAQUIL PASCUALES 090802 GUAYAS</v>
          </cell>
          <cell r="M2648" t="str">
            <v/>
          </cell>
          <cell r="N2648" t="str">
            <v>0982951728</v>
          </cell>
          <cell r="O2648" t="str">
            <v>0982951728</v>
          </cell>
          <cell r="P2648" t="str">
            <v>090802</v>
          </cell>
          <cell r="Q2648" t="str">
            <v>GUAYAQUIL</v>
          </cell>
          <cell r="R2648" t="str">
            <v>GUAYAS</v>
          </cell>
          <cell r="S2648" t="str">
            <v>GUAYAQUIL</v>
          </cell>
          <cell r="T2648" t="str">
            <v>CARGO UNION</v>
          </cell>
          <cell r="U2648" t="str">
            <v>FLEXNETUIO_GYE</v>
          </cell>
          <cell r="V2648">
            <v>1</v>
          </cell>
          <cell r="W2648">
            <v>10</v>
          </cell>
          <cell r="X2648" t="str">
            <v>HYCITE QUITO</v>
          </cell>
          <cell r="Y2648" t="str">
            <v>FLEX NET CALLE 28 DE JUNIO S/N Y GARCIA MORENO ENTRADA LLANO GRANDE</v>
          </cell>
        </row>
        <row r="2649">
          <cell r="A2649" t="str">
            <v>98816147</v>
          </cell>
          <cell r="B2649">
            <v>496134</v>
          </cell>
          <cell r="C2649" t="str">
            <v>98816147</v>
          </cell>
          <cell r="D2649" t="str">
            <v>HYCITE</v>
          </cell>
          <cell r="E2649" t="str">
            <v>DESPACHO</v>
          </cell>
          <cell r="F2649" t="str">
            <v>NORMAL</v>
          </cell>
          <cell r="G2649" t="str">
            <v>ITG4601</v>
          </cell>
          <cell r="H2649">
            <v>44939</v>
          </cell>
          <cell r="I2649" t="str">
            <v>ENTREGADO</v>
          </cell>
          <cell r="J2649">
            <v>44942</v>
          </cell>
          <cell r="K2649" t="str">
            <v>KELBIN VERA</v>
          </cell>
          <cell r="L2649" t="str">
            <v>ROMADERA MZ 1967 VILLA 3 ET 2 AL LADO RECREO LOTE 2 AUTOPISTA GUAYAQUIL-GUAYAQUIL PASCUALES 090703 GUAYAS</v>
          </cell>
          <cell r="M2649" t="str">
            <v/>
          </cell>
          <cell r="N2649" t="str">
            <v>0991082230 / 042442060</v>
          </cell>
          <cell r="O2649" t="str">
            <v>0991082230 / 042442060</v>
          </cell>
          <cell r="P2649" t="str">
            <v>090703</v>
          </cell>
          <cell r="Q2649" t="str">
            <v>GUAYAQUIL</v>
          </cell>
          <cell r="R2649" t="str">
            <v>GUAYAS</v>
          </cell>
          <cell r="S2649" t="str">
            <v>GUAYAQUIL</v>
          </cell>
          <cell r="T2649" t="str">
            <v>CARGO UNION</v>
          </cell>
          <cell r="U2649" t="str">
            <v>FLEXNETUIO_GYE</v>
          </cell>
          <cell r="V2649">
            <v>1</v>
          </cell>
          <cell r="W2649">
            <v>9.1</v>
          </cell>
          <cell r="X2649" t="str">
            <v>HYCITE QUITO</v>
          </cell>
          <cell r="Y2649" t="str">
            <v>FLEX NET CALLE 28 DE JUNIO S/N Y GARCIA MORENO ENTRADA LLANO GRANDE</v>
          </cell>
        </row>
        <row r="2650">
          <cell r="A2650" t="str">
            <v>98816184</v>
          </cell>
          <cell r="B2650">
            <v>496135</v>
          </cell>
          <cell r="C2650" t="str">
            <v>98816184</v>
          </cell>
          <cell r="D2650" t="str">
            <v>HYCITE</v>
          </cell>
          <cell r="E2650" t="str">
            <v>DESPACHO</v>
          </cell>
          <cell r="F2650" t="str">
            <v>NORMAL</v>
          </cell>
          <cell r="G2650" t="str">
            <v>ITG4602</v>
          </cell>
          <cell r="H2650">
            <v>44939</v>
          </cell>
          <cell r="I2650" t="str">
            <v>ENTREGADO</v>
          </cell>
          <cell r="J2650">
            <v>44942</v>
          </cell>
          <cell r="K2650" t="str">
            <v>ALEXANDRA BERMEO</v>
          </cell>
          <cell r="L2650" t="str">
            <v>COOP LOS ALMENDROS MZ H SOL 10 PLANTA BAJA DURAN / DURAN ALOY ALFARO 092409 GUAYAS</v>
          </cell>
          <cell r="M2650" t="str">
            <v/>
          </cell>
          <cell r="N2650" t="str">
            <v>0979631053 / 998819161</v>
          </cell>
          <cell r="O2650" t="str">
            <v>0979631053 / 998819161</v>
          </cell>
          <cell r="P2650" t="str">
            <v>092409</v>
          </cell>
          <cell r="Q2650" t="str">
            <v>DURAN</v>
          </cell>
          <cell r="R2650" t="str">
            <v>GUAYAS</v>
          </cell>
          <cell r="S2650" t="str">
            <v>ELOY ALFARO (DURAN)</v>
          </cell>
          <cell r="T2650" t="str">
            <v>CARGO UNION</v>
          </cell>
          <cell r="U2650" t="str">
            <v>FLEXNETUIO_GYE</v>
          </cell>
          <cell r="V2650">
            <v>1</v>
          </cell>
          <cell r="W2650">
            <v>19.600000000000001</v>
          </cell>
          <cell r="X2650" t="str">
            <v>HYCITE QUITO</v>
          </cell>
          <cell r="Y2650" t="str">
            <v>FLEX NET CALLE 28 DE JUNIO S/N Y GARCIA MORENO ENTRADA LLANO GRANDE</v>
          </cell>
        </row>
        <row r="2651">
          <cell r="A2651" t="str">
            <v>98816187</v>
          </cell>
          <cell r="B2651">
            <v>496136</v>
          </cell>
          <cell r="C2651" t="str">
            <v>98816187</v>
          </cell>
          <cell r="D2651" t="str">
            <v>HYCITE</v>
          </cell>
          <cell r="E2651" t="str">
            <v>DESPACHO</v>
          </cell>
          <cell r="F2651" t="str">
            <v>NORMAL</v>
          </cell>
          <cell r="G2651" t="str">
            <v>031002004177986</v>
          </cell>
          <cell r="H2651">
            <v>44939</v>
          </cell>
          <cell r="I2651" t="str">
            <v>ENTREGADO</v>
          </cell>
          <cell r="J2651">
            <v>44944</v>
          </cell>
          <cell r="K2651" t="str">
            <v>EDEL CABRERA</v>
          </cell>
          <cell r="L2651" t="str">
            <v>12 DE FEBRERO Y BATALLON CHIMBORAZO CASA 305 / CASA MADERA ARCHIDONA//ANTONIO CABRI ARCHIDONA 150107 NAPO</v>
          </cell>
          <cell r="M2651" t="str">
            <v/>
          </cell>
          <cell r="N2651" t="str">
            <v>0994606360 / 062886554</v>
          </cell>
          <cell r="O2651" t="str">
            <v>0994606360 / 062886554</v>
          </cell>
          <cell r="P2651" t="str">
            <v>150107</v>
          </cell>
          <cell r="Q2651" t="str">
            <v>ARCHIDONA</v>
          </cell>
          <cell r="R2651" t="str">
            <v>NAPO</v>
          </cell>
          <cell r="S2651" t="str">
            <v>ARCHIDONA</v>
          </cell>
          <cell r="T2651" t="str">
            <v>TRAMACO</v>
          </cell>
          <cell r="U2651" t="str">
            <v>FLEXNETUIO_PROVINCIA</v>
          </cell>
          <cell r="V2651">
            <v>1</v>
          </cell>
          <cell r="W2651">
            <v>21.8</v>
          </cell>
          <cell r="X2651" t="str">
            <v>HYCITE QUITO</v>
          </cell>
          <cell r="Y2651" t="str">
            <v>FLEX NET CALLE 28 DE JUNIO S/N Y GARCIA MORENO ENTRADA LLANO GRANDE</v>
          </cell>
        </row>
        <row r="2652">
          <cell r="A2652" t="str">
            <v>98816214</v>
          </cell>
          <cell r="B2652">
            <v>496137</v>
          </cell>
          <cell r="C2652" t="str">
            <v>98816214</v>
          </cell>
          <cell r="D2652" t="str">
            <v>HYCITE</v>
          </cell>
          <cell r="E2652" t="str">
            <v>DESPACHO</v>
          </cell>
          <cell r="F2652" t="str">
            <v>NORMAL</v>
          </cell>
          <cell r="G2652" t="str">
            <v>ITG4603</v>
          </cell>
          <cell r="H2652">
            <v>44939</v>
          </cell>
          <cell r="I2652" t="str">
            <v>ENTREGADO</v>
          </cell>
          <cell r="J2652">
            <v>44942</v>
          </cell>
          <cell r="K2652" t="str">
            <v>SHIRLEY NAVARRETE</v>
          </cell>
          <cell r="L2652" t="str">
            <v>COOP LOS ALMENDROS MZ H SOL 10 PLANTA ALTA DURAN//DURAN ELOY ALFARO 092409 GUAYAS</v>
          </cell>
          <cell r="M2652" t="str">
            <v/>
          </cell>
          <cell r="N2652" t="str">
            <v>0985601738</v>
          </cell>
          <cell r="O2652" t="str">
            <v>0985601738</v>
          </cell>
          <cell r="P2652" t="str">
            <v>092409</v>
          </cell>
          <cell r="Q2652" t="str">
            <v>DURAN</v>
          </cell>
          <cell r="R2652" t="str">
            <v>GUAYAS</v>
          </cell>
          <cell r="S2652" t="str">
            <v>ELOY ALFARO (DURAN)</v>
          </cell>
          <cell r="T2652" t="str">
            <v>CARGO UNION</v>
          </cell>
          <cell r="U2652" t="str">
            <v>FLEXNETUIO_GYE</v>
          </cell>
          <cell r="V2652">
            <v>1</v>
          </cell>
          <cell r="W2652">
            <v>16.600000000000001</v>
          </cell>
          <cell r="X2652" t="str">
            <v>HYCITE QUITO</v>
          </cell>
          <cell r="Y2652" t="str">
            <v>FLEX NET CALLE 28 DE JUNIO S/N Y GARCIA MORENO ENTRADA LLANO GRANDE</v>
          </cell>
        </row>
        <row r="2653">
          <cell r="A2653" t="str">
            <v>98816444</v>
          </cell>
          <cell r="B2653">
            <v>496138</v>
          </cell>
          <cell r="C2653" t="str">
            <v>98816444</v>
          </cell>
          <cell r="D2653" t="str">
            <v>HYCITE</v>
          </cell>
          <cell r="E2653" t="str">
            <v>DESPACHO</v>
          </cell>
          <cell r="F2653" t="str">
            <v>NORMAL</v>
          </cell>
          <cell r="G2653" t="str">
            <v>031002004177987</v>
          </cell>
          <cell r="H2653">
            <v>44939</v>
          </cell>
          <cell r="I2653" t="str">
            <v>ENTREGADO</v>
          </cell>
          <cell r="J2653">
            <v>44942</v>
          </cell>
          <cell r="K2653" t="str">
            <v>DAVIS JIMENEZ</v>
          </cell>
          <cell r="L2653" t="str">
            <v>CUD LAS FRANCISCAS JUAN PABLO SEGUNDO CESAR NARANJO PASAJE-CENTRO OCHOA LEON 070106 EL ORO</v>
          </cell>
          <cell r="M2653" t="str">
            <v/>
          </cell>
          <cell r="N2653" t="str">
            <v>0979179873 / 981556870</v>
          </cell>
          <cell r="O2653" t="str">
            <v>0979179873 / 981556870</v>
          </cell>
          <cell r="P2653" t="str">
            <v>070106</v>
          </cell>
          <cell r="Q2653" t="str">
            <v>PASAJE</v>
          </cell>
          <cell r="R2653" t="str">
            <v>EL ORO</v>
          </cell>
          <cell r="S2653" t="str">
            <v>CANA QUEMADA</v>
          </cell>
          <cell r="T2653" t="str">
            <v>TRAMACO</v>
          </cell>
          <cell r="U2653" t="str">
            <v>FLEXNETUIO_PROVINCIA</v>
          </cell>
          <cell r="V2653">
            <v>1</v>
          </cell>
          <cell r="W2653">
            <v>19.600000000000001</v>
          </cell>
          <cell r="X2653" t="str">
            <v>HYCITE QUITO</v>
          </cell>
          <cell r="Y2653" t="str">
            <v>FLEX NET CALLE 28 DE JUNIO S/N Y GARCIA MORENO ENTRADA LLANO GRANDE</v>
          </cell>
        </row>
        <row r="2654">
          <cell r="A2654" t="str">
            <v>98816800</v>
          </cell>
          <cell r="B2654">
            <v>496139</v>
          </cell>
          <cell r="C2654" t="str">
            <v>98816800</v>
          </cell>
          <cell r="D2654" t="str">
            <v>HYCITE</v>
          </cell>
          <cell r="E2654" t="str">
            <v>DESPACHO</v>
          </cell>
          <cell r="F2654" t="str">
            <v>NORMAL</v>
          </cell>
          <cell r="G2654" t="str">
            <v>031002004178396</v>
          </cell>
          <cell r="H2654">
            <v>44939</v>
          </cell>
          <cell r="I2654" t="str">
            <v>ENTREGADO</v>
          </cell>
          <cell r="J2654">
            <v>44942</v>
          </cell>
          <cell r="K2654" t="str">
            <v>JULIANA CELI</v>
          </cell>
          <cell r="L2654" t="str">
            <v>25 DE JUNIO K 1/2 VIA PASAJE URB CIUDAD VERDE MZ 18 VILLA 8 MACHALA//NORTE LA PROVIDENCIA 070216 EL ORO</v>
          </cell>
          <cell r="N2654" t="str">
            <v>0968055858 / 993403575</v>
          </cell>
          <cell r="O2654" t="str">
            <v>0968055858 / 993403575</v>
          </cell>
          <cell r="P2654" t="str">
            <v>070216</v>
          </cell>
          <cell r="Q2654" t="str">
            <v>MACHALA</v>
          </cell>
          <cell r="R2654" t="str">
            <v>EL ORO</v>
          </cell>
          <cell r="S2654" t="str">
            <v>MACHALA</v>
          </cell>
          <cell r="T2654" t="str">
            <v>TRAMACO</v>
          </cell>
          <cell r="U2654" t="str">
            <v>FLEXNETUIO_PROVINCIA</v>
          </cell>
          <cell r="V2654">
            <v>2</v>
          </cell>
          <cell r="W2654">
            <v>46.2</v>
          </cell>
          <cell r="X2654" t="str">
            <v>HYCITE QUITO</v>
          </cell>
          <cell r="Y2654" t="str">
            <v>FLEX NET CALLE 28 DE JUNIO S/N Y GARCIA MORENO ENTRADA LLANO GRANDE</v>
          </cell>
        </row>
        <row r="2655">
          <cell r="A2655" t="str">
            <v>98816879</v>
          </cell>
          <cell r="B2655">
            <v>496140</v>
          </cell>
          <cell r="C2655" t="str">
            <v>98816879</v>
          </cell>
          <cell r="D2655" t="str">
            <v>HYCITE</v>
          </cell>
          <cell r="E2655" t="str">
            <v>DESPACHO</v>
          </cell>
          <cell r="F2655" t="str">
            <v>NORMAL</v>
          </cell>
          <cell r="G2655" t="str">
            <v>031002004177989</v>
          </cell>
          <cell r="H2655">
            <v>44939</v>
          </cell>
          <cell r="I2655" t="str">
            <v>ENTREGADO</v>
          </cell>
          <cell r="J2655">
            <v>44940</v>
          </cell>
          <cell r="K2655" t="str">
            <v>VICTOR PINARGOTE</v>
          </cell>
          <cell r="L2655" t="str">
            <v>LUIS MARIA PINTO SAN LORENZO BOLIVAR / CENTRO CALCETA 130602 MANABI</v>
          </cell>
          <cell r="M2655" t="str">
            <v/>
          </cell>
          <cell r="N2655" t="str">
            <v>0985517973 / 959143015</v>
          </cell>
          <cell r="O2655" t="str">
            <v>0985517973 / 959143015</v>
          </cell>
          <cell r="P2655" t="str">
            <v>130602</v>
          </cell>
          <cell r="Q2655" t="str">
            <v>BOLIVAR (MANABI)</v>
          </cell>
          <cell r="R2655" t="str">
            <v>MANABI</v>
          </cell>
          <cell r="S2655" t="str">
            <v>CALCETA</v>
          </cell>
          <cell r="T2655" t="str">
            <v>TRAMACO</v>
          </cell>
          <cell r="U2655" t="str">
            <v>FLEXNETUIO_PROVINCIA</v>
          </cell>
          <cell r="V2655">
            <v>1</v>
          </cell>
          <cell r="W2655">
            <v>32.200000000000003</v>
          </cell>
          <cell r="X2655" t="str">
            <v>HYCITE QUITO</v>
          </cell>
          <cell r="Y2655" t="str">
            <v>FLEX NET CALLE 28 DE JUNIO S/N Y GARCIA MORENO ENTRADA LLANO GRANDE</v>
          </cell>
        </row>
        <row r="2656">
          <cell r="A2656" t="str">
            <v>98817769</v>
          </cell>
          <cell r="B2656">
            <v>496141</v>
          </cell>
          <cell r="C2656" t="str">
            <v>98817769</v>
          </cell>
          <cell r="D2656" t="str">
            <v>HYCITE</v>
          </cell>
          <cell r="E2656" t="str">
            <v>DESPACHO</v>
          </cell>
          <cell r="F2656" t="str">
            <v>NORMAL</v>
          </cell>
          <cell r="G2656" t="str">
            <v>ITG4604</v>
          </cell>
          <cell r="H2656">
            <v>44939</v>
          </cell>
          <cell r="I2656" t="str">
            <v>ENTREGADO</v>
          </cell>
          <cell r="J2656">
            <v>44942</v>
          </cell>
          <cell r="K2656" t="str">
            <v>OTILIA ALEXANDRA CABRERA JARA(S)</v>
          </cell>
          <cell r="L2656" t="str">
            <v>BELLAVISTA MZ 68 V 11 GUAYAQUIL  TARQUI 090607 GUAYAS</v>
          </cell>
          <cell r="M2656" t="str">
            <v/>
          </cell>
          <cell r="N2656" t="str">
            <v>0969052950 / 969685945</v>
          </cell>
          <cell r="O2656" t="str">
            <v>0969052950 / 969685945</v>
          </cell>
          <cell r="P2656" t="str">
            <v>090607</v>
          </cell>
          <cell r="Q2656" t="str">
            <v>GUAYAQUIL</v>
          </cell>
          <cell r="R2656" t="str">
            <v>GUAYAS</v>
          </cell>
          <cell r="S2656" t="str">
            <v>GUAYAQUIL</v>
          </cell>
          <cell r="T2656" t="str">
            <v>FLEXTRANS GYE</v>
          </cell>
          <cell r="U2656" t="str">
            <v>FLEXNETUIO_GYE</v>
          </cell>
          <cell r="V2656">
            <v>1</v>
          </cell>
          <cell r="W2656">
            <v>0.79</v>
          </cell>
          <cell r="X2656" t="str">
            <v>HYCITE QUITO</v>
          </cell>
          <cell r="Y2656" t="str">
            <v>FLEX NET CALLE 28 DE JUNIO S/N Y GARCIA MORENO ENTRADA LLANO GRANDE</v>
          </cell>
        </row>
        <row r="2657">
          <cell r="A2657" t="str">
            <v>98817840</v>
          </cell>
          <cell r="B2657">
            <v>496142</v>
          </cell>
          <cell r="C2657" t="str">
            <v>98817840</v>
          </cell>
          <cell r="D2657" t="str">
            <v>HYCITE</v>
          </cell>
          <cell r="E2657" t="str">
            <v>DESPACHO</v>
          </cell>
          <cell r="F2657" t="str">
            <v>NORMAL</v>
          </cell>
          <cell r="G2657" t="str">
            <v>031002004177973</v>
          </cell>
          <cell r="H2657">
            <v>44939</v>
          </cell>
          <cell r="I2657" t="str">
            <v>ENTREGADO</v>
          </cell>
          <cell r="J2657">
            <v>44942</v>
          </cell>
          <cell r="K2657" t="str">
            <v>GONZALO SILVERIO LOOR DELGADO (S)</v>
          </cell>
          <cell r="L2657" t="str">
            <v>FRANCISCO PIZZARO PANACOCHA PTO FSCO DE ORELL 20 DE MAYO EL COCA 220202 ORELLANA</v>
          </cell>
          <cell r="M2657" t="str">
            <v/>
          </cell>
          <cell r="N2657" t="str">
            <v>0979916969 / 982728882</v>
          </cell>
          <cell r="O2657" t="str">
            <v>0979916969 / 982728882</v>
          </cell>
          <cell r="P2657" t="str">
            <v>220202</v>
          </cell>
          <cell r="Q2657" t="str">
            <v>EL COCA</v>
          </cell>
          <cell r="R2657" t="str">
            <v>ORELLANA</v>
          </cell>
          <cell r="S2657" t="str">
            <v>PUERTO FRANCISCO DE ORELLANA (EL COCA) - FLOR DE ORIENTE</v>
          </cell>
          <cell r="T2657" t="str">
            <v>TRAMACO</v>
          </cell>
          <cell r="U2657" t="str">
            <v>FLEXNETUIO_PROVINCIA</v>
          </cell>
          <cell r="V2657">
            <v>1</v>
          </cell>
          <cell r="W2657">
            <v>3.8</v>
          </cell>
          <cell r="X2657" t="str">
            <v>HYCITE QUITO</v>
          </cell>
          <cell r="Y2657" t="str">
            <v>FLEX NET CALLE 28 DE JUNIO S/N Y GARCIA MORENO ENTRADA LLANO GRANDE</v>
          </cell>
        </row>
        <row r="2658">
          <cell r="A2658" t="str">
            <v>98817849</v>
          </cell>
          <cell r="B2658">
            <v>496143</v>
          </cell>
          <cell r="C2658" t="str">
            <v>98817849</v>
          </cell>
          <cell r="D2658" t="str">
            <v>HYCITE</v>
          </cell>
          <cell r="E2658" t="str">
            <v>DESPACHO</v>
          </cell>
          <cell r="F2658" t="str">
            <v>NORMAL</v>
          </cell>
          <cell r="G2658" t="str">
            <v>031002004177990</v>
          </cell>
          <cell r="H2658">
            <v>44939</v>
          </cell>
          <cell r="I2658" t="str">
            <v>ENTREGADO</v>
          </cell>
          <cell r="J2658">
            <v>44942</v>
          </cell>
          <cell r="K2658" t="str">
            <v>ALEXANDRA COLLAGUAZO (S)</v>
          </cell>
          <cell r="L2658" t="str">
            <v>CONJUNTO LOS ARUPOS CASA:#A8 TRAS DEL MOLL DE LOS ANDES,. AMBATO HUACHI CHICO 180204 TUNGURAHUA</v>
          </cell>
          <cell r="M2658" t="str">
            <v/>
          </cell>
          <cell r="N2658" t="str">
            <v>0992929182 / 999095242</v>
          </cell>
          <cell r="O2658" t="str">
            <v>0992929182 / 999095242</v>
          </cell>
          <cell r="P2658" t="str">
            <v>180204</v>
          </cell>
          <cell r="Q2658" t="str">
            <v>AMBATO</v>
          </cell>
          <cell r="R2658" t="str">
            <v>TUNGURAHUA</v>
          </cell>
          <cell r="S2658" t="str">
            <v>AMBATO</v>
          </cell>
          <cell r="T2658" t="str">
            <v>TRAMACO</v>
          </cell>
          <cell r="U2658" t="str">
            <v>FLEXNETUIO_PROVINCIA</v>
          </cell>
          <cell r="V2658">
            <v>1</v>
          </cell>
          <cell r="W2658">
            <v>13.6</v>
          </cell>
          <cell r="X2658" t="str">
            <v>HYCITE QUITO</v>
          </cell>
          <cell r="Y2658" t="str">
            <v>FLEX NET CALLE 28 DE JUNIO S/N Y GARCIA MORENO ENTRADA LLANO GRANDE</v>
          </cell>
        </row>
        <row r="2659">
          <cell r="A2659" t="str">
            <v>98817887</v>
          </cell>
          <cell r="B2659">
            <v>496144</v>
          </cell>
          <cell r="C2659" t="str">
            <v>98817887</v>
          </cell>
          <cell r="D2659" t="str">
            <v>HYCITE</v>
          </cell>
          <cell r="E2659" t="str">
            <v>DESPACHO</v>
          </cell>
          <cell r="F2659" t="str">
            <v>NORMAL</v>
          </cell>
          <cell r="G2659" t="str">
            <v>031002004177991</v>
          </cell>
          <cell r="H2659">
            <v>44939</v>
          </cell>
          <cell r="I2659" t="str">
            <v>ENTREGADO</v>
          </cell>
          <cell r="J2659">
            <v>44943</v>
          </cell>
          <cell r="K2659" t="str">
            <v>CLARA CACAO</v>
          </cell>
          <cell r="L2659" t="str">
            <v>SANTA ROSA# 1538 PASAJE Y BOYACA JUNTO CLINICA HEMODIALIS MACHALA // CENTRO MACHALA 070206 EL ORO</v>
          </cell>
          <cell r="M2659" t="str">
            <v/>
          </cell>
          <cell r="N2659" t="str">
            <v>0939748198</v>
          </cell>
          <cell r="O2659" t="str">
            <v>0939748198</v>
          </cell>
          <cell r="P2659" t="str">
            <v>070206</v>
          </cell>
          <cell r="Q2659" t="str">
            <v>MACHALA</v>
          </cell>
          <cell r="R2659" t="str">
            <v>EL ORO</v>
          </cell>
          <cell r="S2659" t="str">
            <v>MACHALA</v>
          </cell>
          <cell r="T2659" t="str">
            <v>TRAMACO</v>
          </cell>
          <cell r="U2659" t="str">
            <v>FLEXNETUIO_PROVINCIA</v>
          </cell>
          <cell r="V2659">
            <v>1</v>
          </cell>
          <cell r="W2659">
            <v>19.8</v>
          </cell>
          <cell r="X2659" t="str">
            <v>HYCITE QUITO</v>
          </cell>
          <cell r="Y2659" t="str">
            <v>FLEX NET CALLE 28 DE JUNIO S/N Y GARCIA MORENO ENTRADA LLANO GRANDE</v>
          </cell>
        </row>
        <row r="2660">
          <cell r="A2660" t="str">
            <v>98817903</v>
          </cell>
          <cell r="B2660">
            <v>496145</v>
          </cell>
          <cell r="C2660" t="str">
            <v>98817903</v>
          </cell>
          <cell r="D2660" t="str">
            <v>HYCITE</v>
          </cell>
          <cell r="E2660" t="str">
            <v>DESPACHO</v>
          </cell>
          <cell r="F2660" t="str">
            <v>NORMAL</v>
          </cell>
          <cell r="G2660" t="str">
            <v>031002004177992</v>
          </cell>
          <cell r="H2660">
            <v>44939</v>
          </cell>
          <cell r="I2660" t="str">
            <v>ENTREGADO</v>
          </cell>
          <cell r="J2660">
            <v>44942</v>
          </cell>
          <cell r="K2660" t="str">
            <v>MERY HINOJOSA</v>
          </cell>
          <cell r="L2660" t="str">
            <v>URBANIZACION AMERICA M25 CAS 6 CASA COLOR LILA VENTANAS-SUR VENTANAS 120406 LOS RIOS</v>
          </cell>
          <cell r="M2660" t="str">
            <v/>
          </cell>
          <cell r="N2660" t="str">
            <v>0982502294 / 993276657</v>
          </cell>
          <cell r="O2660" t="str">
            <v>0982502294 / 993276657</v>
          </cell>
          <cell r="P2660" t="str">
            <v>120406</v>
          </cell>
          <cell r="Q2660" t="str">
            <v>VENTANAS</v>
          </cell>
          <cell r="R2660" t="str">
            <v>LOS RIOS</v>
          </cell>
          <cell r="S2660" t="str">
            <v>VENTANAS</v>
          </cell>
          <cell r="T2660" t="str">
            <v>TRAMACO</v>
          </cell>
          <cell r="U2660" t="str">
            <v>FLEXNETUIO_PROVINCIA</v>
          </cell>
          <cell r="V2660">
            <v>1</v>
          </cell>
          <cell r="W2660">
            <v>19.8</v>
          </cell>
          <cell r="X2660" t="str">
            <v>HYCITE QUITO</v>
          </cell>
          <cell r="Y2660" t="str">
            <v>FLEX NET CALLE 28 DE JUNIO S/N Y GARCIA MORENO ENTRADA LLANO GRANDE</v>
          </cell>
        </row>
        <row r="2661">
          <cell r="A2661" t="str">
            <v>98818530</v>
          </cell>
          <cell r="B2661">
            <v>496146</v>
          </cell>
          <cell r="C2661" t="str">
            <v>98818530</v>
          </cell>
          <cell r="D2661" t="str">
            <v>HYCITE</v>
          </cell>
          <cell r="E2661" t="str">
            <v>DESPACHO</v>
          </cell>
          <cell r="F2661" t="str">
            <v>NORMAL</v>
          </cell>
          <cell r="G2661" t="str">
            <v>031002004177993</v>
          </cell>
          <cell r="H2661">
            <v>44939</v>
          </cell>
          <cell r="I2661" t="str">
            <v>ENTREGADO</v>
          </cell>
          <cell r="J2661">
            <v>44942</v>
          </cell>
          <cell r="K2661" t="str">
            <v>RAIMUNDO PONCE</v>
          </cell>
          <cell r="L2661" t="str">
            <v>7 DE DICIEMBRE Y RIO AMAZONA 7 DE DICIEMBRE Y TIO AMAOZANA PORCHEICAT PORTOVIEJO//CD LOS PINOS 18 DE OCTUBRE 130102 MANABI</v>
          </cell>
          <cell r="M2661" t="str">
            <v/>
          </cell>
          <cell r="N2661" t="str">
            <v>0994621710</v>
          </cell>
          <cell r="O2661" t="str">
            <v>0994621710</v>
          </cell>
          <cell r="P2661" t="str">
            <v>130102</v>
          </cell>
          <cell r="Q2661" t="str">
            <v>PORTOVIEJO</v>
          </cell>
          <cell r="R2661" t="str">
            <v>MANABI</v>
          </cell>
          <cell r="S2661" t="str">
            <v>PORTOVIEJO</v>
          </cell>
          <cell r="T2661" t="str">
            <v>TRAMACO</v>
          </cell>
          <cell r="U2661" t="str">
            <v>FLEXNETUIO_PROVINCIA</v>
          </cell>
          <cell r="V2661">
            <v>1</v>
          </cell>
          <cell r="W2661">
            <v>20</v>
          </cell>
          <cell r="X2661" t="str">
            <v>HYCITE QUITO</v>
          </cell>
          <cell r="Y2661" t="str">
            <v>FLEX NET CALLE 28 DE JUNIO S/N Y GARCIA MORENO ENTRADA LLANO GRANDE</v>
          </cell>
        </row>
        <row r="2662">
          <cell r="A2662" t="str">
            <v>98818679</v>
          </cell>
          <cell r="B2662">
            <v>496147</v>
          </cell>
          <cell r="C2662" t="str">
            <v>98818679</v>
          </cell>
          <cell r="D2662" t="str">
            <v>HYCITE</v>
          </cell>
          <cell r="E2662" t="str">
            <v>DESPACHO</v>
          </cell>
          <cell r="F2662" t="str">
            <v>NORMAL</v>
          </cell>
          <cell r="G2662" t="str">
            <v>ITQ4605</v>
          </cell>
          <cell r="H2662">
            <v>44939</v>
          </cell>
          <cell r="I2662" t="str">
            <v>ENTREGADO</v>
          </cell>
          <cell r="J2662">
            <v>44943</v>
          </cell>
          <cell r="K2662" t="str">
            <v>CLEMENTE JIMENEZ</v>
          </cell>
          <cell r="L2662" t="str">
            <v>HERNANDEZ DE GIRON Y MANUELA SAENZ ABAJO DE LA PARADA DEL METROVIA N35-140 QUITO // LA DOLOROSA RUMIPAMBA 170509 PICHINCHA</v>
          </cell>
          <cell r="M2662" t="str">
            <v/>
          </cell>
          <cell r="N2662" t="str">
            <v>0995860869</v>
          </cell>
          <cell r="O2662" t="str">
            <v>0995860869</v>
          </cell>
          <cell r="P2662" t="str">
            <v>170509</v>
          </cell>
          <cell r="Q2662" t="str">
            <v>QUITO</v>
          </cell>
          <cell r="R2662" t="str">
            <v>PICHINCHA</v>
          </cell>
          <cell r="S2662" t="str">
            <v>QUITO</v>
          </cell>
          <cell r="T2662" t="str">
            <v>FLEXTRANS UIO</v>
          </cell>
          <cell r="U2662" t="str">
            <v>FLEXNETUIO_LOCAL</v>
          </cell>
          <cell r="V2662">
            <v>1</v>
          </cell>
          <cell r="W2662">
            <v>8.1999999999999993</v>
          </cell>
          <cell r="X2662" t="str">
            <v>HYCITE QUITO</v>
          </cell>
          <cell r="Y2662" t="str">
            <v>FLEX NET CALLE 28 DE JUNIO S/N Y GARCIA MORENO ENTRADA LLANO GRANDE</v>
          </cell>
        </row>
        <row r="2663">
          <cell r="A2663" t="str">
            <v>98818750</v>
          </cell>
          <cell r="B2663">
            <v>496148</v>
          </cell>
          <cell r="C2663" t="str">
            <v>98818750</v>
          </cell>
          <cell r="D2663" t="str">
            <v>HYCITE</v>
          </cell>
          <cell r="E2663" t="str">
            <v>DESPACHO</v>
          </cell>
          <cell r="F2663" t="str">
            <v>NORMAL</v>
          </cell>
          <cell r="G2663" t="str">
            <v>ITQ4606</v>
          </cell>
          <cell r="H2663">
            <v>44939</v>
          </cell>
          <cell r="I2663" t="str">
            <v>ENTREGADO</v>
          </cell>
          <cell r="J2663">
            <v>44942</v>
          </cell>
          <cell r="K2663" t="str">
            <v>EULALIA BUITRON</v>
          </cell>
          <cell r="L2663" t="str">
            <v>GASPAR DE ESCALONA M3777 Y VILLALENGUA PSJ PORTON CONGUARDIA CASA COLOR PLOMO QUITO / GRANDA CENTENO INAQUITO 170513 PICHINCHA</v>
          </cell>
          <cell r="M2663" t="str">
            <v/>
          </cell>
          <cell r="N2663" t="str">
            <v>0984275128 / 022246234</v>
          </cell>
          <cell r="O2663" t="str">
            <v>0984275128 / 022246234</v>
          </cell>
          <cell r="P2663" t="str">
            <v>170513</v>
          </cell>
          <cell r="Q2663" t="str">
            <v>QUITO</v>
          </cell>
          <cell r="R2663" t="str">
            <v>PICHINCHA</v>
          </cell>
          <cell r="S2663" t="str">
            <v>QUITO</v>
          </cell>
          <cell r="T2663" t="str">
            <v>FLEXTRANS UIO</v>
          </cell>
          <cell r="U2663" t="str">
            <v>FLEXNETUIO_LOCAL</v>
          </cell>
          <cell r="V2663">
            <v>1</v>
          </cell>
          <cell r="W2663">
            <v>10.6</v>
          </cell>
          <cell r="X2663" t="str">
            <v>HYCITE QUITO</v>
          </cell>
          <cell r="Y2663" t="str">
            <v>FLEX NET CALLE 28 DE JUNIO S/N Y GARCIA MORENO ENTRADA LLANO GRANDE</v>
          </cell>
        </row>
        <row r="2664">
          <cell r="A2664" t="str">
            <v>98782123</v>
          </cell>
          <cell r="B2664">
            <v>496107</v>
          </cell>
          <cell r="C2664" t="str">
            <v>98782123</v>
          </cell>
          <cell r="D2664" t="str">
            <v>HYCITE</v>
          </cell>
          <cell r="E2664" t="str">
            <v>DESPACHO</v>
          </cell>
          <cell r="F2664" t="str">
            <v>NORMAL</v>
          </cell>
          <cell r="G2664" t="str">
            <v>031002004177974</v>
          </cell>
          <cell r="H2664">
            <v>44939</v>
          </cell>
          <cell r="I2664" t="str">
            <v>ENTREGADO</v>
          </cell>
          <cell r="J2664">
            <v>44942</v>
          </cell>
          <cell r="K2664" t="str">
            <v>BLANCA BURGOS</v>
          </cell>
          <cell r="L2664" t="str">
            <v>CDLA VELASCO IBARRA SECTOR LAS ACACIAS POR LA CLINICA DE DR MARTILLO EL TRIUNFO // VELASCO IBARRA LAS ACACIAS 091603 GUAYAS</v>
          </cell>
          <cell r="M2664" t="str">
            <v/>
          </cell>
          <cell r="N2664" t="str">
            <v>0985221530</v>
          </cell>
          <cell r="O2664" t="str">
            <v>0985221530</v>
          </cell>
          <cell r="P2664" t="str">
            <v>091603</v>
          </cell>
          <cell r="Q2664" t="str">
            <v>EL TRIUNFO</v>
          </cell>
          <cell r="R2664" t="str">
            <v>GUAYAS</v>
          </cell>
          <cell r="S2664" t="str">
            <v>EL TRIUNFO - RIO CHANCHAN - SANTA MARTHAEL - EL ACHIOTE - EL GUABITO</v>
          </cell>
          <cell r="T2664" t="str">
            <v>TRAMACO</v>
          </cell>
          <cell r="U2664" t="str">
            <v>FLEXNETUIO_PROVINCIA</v>
          </cell>
          <cell r="V2664">
            <v>1</v>
          </cell>
          <cell r="W2664">
            <v>11.1</v>
          </cell>
          <cell r="X2664" t="str">
            <v>HYCITE QUITO</v>
          </cell>
          <cell r="Y2664" t="str">
            <v>FLEX NET CALLE 28 DE JUNIO S/N Y GARCIA MORENO ENTRADA LLANO GRANDE</v>
          </cell>
        </row>
        <row r="2665">
          <cell r="A2665" t="str">
            <v>98795158</v>
          </cell>
          <cell r="B2665">
            <v>496108</v>
          </cell>
          <cell r="C2665" t="str">
            <v>98795158</v>
          </cell>
          <cell r="D2665" t="str">
            <v>HYCITE</v>
          </cell>
          <cell r="E2665" t="str">
            <v>DESPACHO</v>
          </cell>
          <cell r="F2665" t="str">
            <v>NORMAL</v>
          </cell>
          <cell r="G2665" t="str">
            <v>ITQ4586</v>
          </cell>
          <cell r="H2665">
            <v>44939</v>
          </cell>
          <cell r="I2665" t="str">
            <v>ENTREGADO</v>
          </cell>
          <cell r="J2665">
            <v>44942</v>
          </cell>
          <cell r="K2665" t="str">
            <v>GABRIEL Q ZAMBRANO</v>
          </cell>
          <cell r="L2665" t="str">
            <v>RIO COFANES E1 53 Y BARTOLOME SEGOVIA   QUITO DISTRITO METROPOLIT 170501 PICHINCHA</v>
          </cell>
          <cell r="M2665" t="str">
            <v/>
          </cell>
          <cell r="N2665" t="str">
            <v>0984367452 / 999934768</v>
          </cell>
          <cell r="O2665" t="str">
            <v>0984367452 / 999934768</v>
          </cell>
          <cell r="P2665" t="str">
            <v>170501</v>
          </cell>
          <cell r="Q2665" t="str">
            <v>QUITO</v>
          </cell>
          <cell r="R2665" t="str">
            <v>PICHINCHA</v>
          </cell>
          <cell r="S2665" t="str">
            <v>QUITO</v>
          </cell>
          <cell r="T2665" t="str">
            <v>FLEXTRANS UIO</v>
          </cell>
          <cell r="U2665" t="str">
            <v>FLEXNETUIO_LOCAL</v>
          </cell>
          <cell r="V2665">
            <v>1</v>
          </cell>
          <cell r="W2665">
            <v>3.22</v>
          </cell>
          <cell r="X2665" t="str">
            <v>HYCITE QUITO</v>
          </cell>
          <cell r="Y2665" t="str">
            <v>FLEX NET CALLE 28 DE JUNIO S/N Y GARCIA MORENO ENTRADA LLANO GRANDE</v>
          </cell>
        </row>
        <row r="2666">
          <cell r="A2666" t="str">
            <v>98796167</v>
          </cell>
          <cell r="B2666">
            <v>496109</v>
          </cell>
          <cell r="C2666" t="str">
            <v>98796167</v>
          </cell>
          <cell r="D2666" t="str">
            <v>HYCITE</v>
          </cell>
          <cell r="E2666" t="str">
            <v>DESPACHO</v>
          </cell>
          <cell r="F2666" t="str">
            <v>NORMAL</v>
          </cell>
          <cell r="G2666" t="str">
            <v>031002004177975</v>
          </cell>
          <cell r="H2666">
            <v>44939</v>
          </cell>
          <cell r="I2666" t="str">
            <v>ENTREGADO</v>
          </cell>
          <cell r="J2666">
            <v>44944</v>
          </cell>
          <cell r="K2666" t="str">
            <v>PEDRO GOMEZ</v>
          </cell>
          <cell r="L2666" t="str">
            <v>COMUNIDAD VACAS GALINDO DIAGONAL AL CENTRO DE SALUD COTACACHI / VACAS GALINDO VACAS GALINDO 100305 IMBABURA</v>
          </cell>
          <cell r="M2666" t="str">
            <v/>
          </cell>
          <cell r="N2666" t="str">
            <v>0992720862</v>
          </cell>
          <cell r="O2666" t="str">
            <v>0992720862</v>
          </cell>
          <cell r="P2666" t="str">
            <v>100305</v>
          </cell>
          <cell r="Q2666" t="str">
            <v>COTACACHI</v>
          </cell>
          <cell r="R2666" t="str">
            <v>IMBABURA</v>
          </cell>
          <cell r="S2666" t="str">
            <v>PENAHERRERA - VACAS GALINDO (EL CHURO) (CAB. EN SAN MIGUEL ALTO)</v>
          </cell>
          <cell r="T2666" t="str">
            <v>TRAMACO</v>
          </cell>
          <cell r="U2666" t="str">
            <v>FLEXNETUIO_PROVINCIA</v>
          </cell>
          <cell r="V2666">
            <v>1</v>
          </cell>
          <cell r="W2666">
            <v>22.6</v>
          </cell>
          <cell r="X2666" t="str">
            <v>HYCITE QUITO</v>
          </cell>
          <cell r="Y2666" t="str">
            <v>FLEX NET CALLE 28 DE JUNIO S/N Y GARCIA MORENO ENTRADA LLANO GRANDE</v>
          </cell>
        </row>
        <row r="2667">
          <cell r="A2667" t="str">
            <v>98796439</v>
          </cell>
          <cell r="B2667">
            <v>496110</v>
          </cell>
          <cell r="C2667" t="str">
            <v>98796439</v>
          </cell>
          <cell r="D2667" t="str">
            <v>HYCITE</v>
          </cell>
          <cell r="E2667" t="str">
            <v>DESPACHO</v>
          </cell>
          <cell r="F2667" t="str">
            <v>NORMAL</v>
          </cell>
          <cell r="G2667" t="str">
            <v>031002004177976</v>
          </cell>
          <cell r="H2667">
            <v>44939</v>
          </cell>
          <cell r="I2667" t="str">
            <v>ENTREGADO</v>
          </cell>
          <cell r="J2667">
            <v>44942</v>
          </cell>
          <cell r="K2667" t="str">
            <v>LUIS CHERE</v>
          </cell>
          <cell r="L2667" t="str">
            <v>AV PADRE LUIS JACOME CUARTEL MILITAR (AMAZONAS) MERA//FUERTE MILITAR AMAZONAS SHELL 160105 PASTAZA</v>
          </cell>
          <cell r="M2667" t="str">
            <v/>
          </cell>
          <cell r="N2667" t="str">
            <v>0981803338</v>
          </cell>
          <cell r="O2667" t="str">
            <v>0981803338</v>
          </cell>
          <cell r="P2667" t="str">
            <v>160105</v>
          </cell>
          <cell r="Q2667" t="str">
            <v>MERA</v>
          </cell>
          <cell r="R2667" t="str">
            <v>PASTAZA</v>
          </cell>
          <cell r="S2667" t="str">
            <v>MERA - LAS ORQUIDEAS - MADRE TIERRA - SHELL</v>
          </cell>
          <cell r="T2667" t="str">
            <v>TRAMACO</v>
          </cell>
          <cell r="U2667" t="str">
            <v>FLEXNETUIO_PROVINCIA</v>
          </cell>
          <cell r="V2667">
            <v>1</v>
          </cell>
          <cell r="W2667">
            <v>27.4</v>
          </cell>
          <cell r="X2667" t="str">
            <v>HYCITE QUITO</v>
          </cell>
          <cell r="Y2667" t="str">
            <v>FLEX NET CALLE 28 DE JUNIO S/N Y GARCIA MORENO ENTRADA LLANO GRANDE</v>
          </cell>
        </row>
        <row r="2668">
          <cell r="A2668" t="str">
            <v>98799246</v>
          </cell>
          <cell r="B2668">
            <v>496111</v>
          </cell>
          <cell r="C2668" t="str">
            <v>98799246</v>
          </cell>
          <cell r="D2668" t="str">
            <v>HYCITE</v>
          </cell>
          <cell r="E2668" t="str">
            <v>DESPACHO</v>
          </cell>
          <cell r="F2668" t="str">
            <v>NORMAL</v>
          </cell>
          <cell r="G2668" t="str">
            <v>ITG4587</v>
          </cell>
          <cell r="H2668">
            <v>44939</v>
          </cell>
          <cell r="I2668" t="str">
            <v>ENTREGADO</v>
          </cell>
          <cell r="J2668">
            <v>44942</v>
          </cell>
          <cell r="K2668" t="str">
            <v>NANTIER LANDIVAR</v>
          </cell>
          <cell r="L2668" t="str">
            <v>COLINAS EL SOL MZ 8 V 6 GUAYAQUIL // VIA DAULE  TARQUI 090605 GUAYAS</v>
          </cell>
          <cell r="M2668" t="str">
            <v/>
          </cell>
          <cell r="N2668" t="str">
            <v>0999889601</v>
          </cell>
          <cell r="O2668" t="str">
            <v>0999889601</v>
          </cell>
          <cell r="P2668" t="str">
            <v>090605</v>
          </cell>
          <cell r="Q2668" t="str">
            <v>GUAYAQUIL</v>
          </cell>
          <cell r="R2668" t="str">
            <v>GUAYAS</v>
          </cell>
          <cell r="S2668" t="str">
            <v>GUAYAQUIL</v>
          </cell>
          <cell r="T2668" t="str">
            <v>CARGO UNION</v>
          </cell>
          <cell r="U2668" t="str">
            <v>FLEXNETUIO_GYE</v>
          </cell>
          <cell r="V2668">
            <v>1</v>
          </cell>
          <cell r="W2668">
            <v>11.3</v>
          </cell>
          <cell r="X2668" t="str">
            <v>HYCITE QUITO</v>
          </cell>
          <cell r="Y2668" t="str">
            <v>FLEX NET CALLE 28 DE JUNIO S/N Y GARCIA MORENO ENTRADA LLANO GRANDE</v>
          </cell>
        </row>
        <row r="2669">
          <cell r="A2669" t="str">
            <v>98799514</v>
          </cell>
          <cell r="B2669">
            <v>496112</v>
          </cell>
          <cell r="C2669" t="str">
            <v>98799514</v>
          </cell>
          <cell r="D2669" t="str">
            <v>HYCITE</v>
          </cell>
          <cell r="E2669" t="str">
            <v>DESPACHO</v>
          </cell>
          <cell r="F2669" t="str">
            <v>NORMAL</v>
          </cell>
          <cell r="G2669" t="str">
            <v>031002004177977</v>
          </cell>
          <cell r="H2669">
            <v>44939</v>
          </cell>
          <cell r="I2669" t="str">
            <v>INCIDENCIA</v>
          </cell>
          <cell r="J2669">
            <v>44943</v>
          </cell>
          <cell r="K2669" t="str">
            <v>DORIS MEDINA</v>
          </cell>
          <cell r="L2669" t="str">
            <v>11 DE FEBRERO Y STANISLAO WROBEL FTE A CARPINTERIA LAS ORQUIDEAS ZAMORA-SAN CARLOS SAN CARLOS DE LAS MINAS 190104 ZAMORA-CHINCHIPE</v>
          </cell>
          <cell r="M2669" t="str">
            <v/>
          </cell>
          <cell r="N2669" t="str">
            <v>0990499073</v>
          </cell>
          <cell r="O2669" t="str">
            <v>0990499073</v>
          </cell>
          <cell r="P2669" t="str">
            <v>190104</v>
          </cell>
          <cell r="Q2669" t="str">
            <v>ZAMORA</v>
          </cell>
          <cell r="R2669" t="str">
            <v>ZAMORA CHINCHIPE</v>
          </cell>
          <cell r="S2669" t="str">
            <v>CUMBARATZA - GUAGUAYME BAJO - NAMIREZ - TIMBARA - SAN CARLOS DE LAS MINAS - NAMBIJA</v>
          </cell>
          <cell r="T2669" t="str">
            <v>TRAMACO</v>
          </cell>
          <cell r="U2669" t="str">
            <v>FLEXNETUIO_PROVINCIA</v>
          </cell>
          <cell r="V2669">
            <v>1</v>
          </cell>
          <cell r="W2669">
            <v>18.399999999999999</v>
          </cell>
          <cell r="X2669" t="str">
            <v>HYCITE QUITO</v>
          </cell>
          <cell r="Y2669" t="str">
            <v>FLEX NET CALLE 28 DE JUNIO S/N Y GARCIA MORENO ENTRADA LLANO GRANDE</v>
          </cell>
        </row>
        <row r="2670">
          <cell r="A2670" t="str">
            <v>98802426</v>
          </cell>
          <cell r="B2670">
            <v>496113</v>
          </cell>
          <cell r="C2670" t="str">
            <v>98802426</v>
          </cell>
          <cell r="D2670" t="str">
            <v>HYCITE</v>
          </cell>
          <cell r="E2670" t="str">
            <v>DESPACHO</v>
          </cell>
          <cell r="F2670" t="str">
            <v>NORMAL</v>
          </cell>
          <cell r="G2670" t="str">
            <v>031002004177978</v>
          </cell>
          <cell r="H2670">
            <v>44939</v>
          </cell>
          <cell r="I2670" t="str">
            <v>INCIDENCIA</v>
          </cell>
          <cell r="J2670">
            <v>44944</v>
          </cell>
          <cell r="K2670" t="str">
            <v>JUAN MUNOZ</v>
          </cell>
          <cell r="L2670" t="str">
            <v>CDLA FRANCISCO GONZALEZ A ENTRADA PRINCIPAL BOLIVAR // EL MARRO CALCETA 130602 MANABI</v>
          </cell>
          <cell r="M2670" t="str">
            <v/>
          </cell>
          <cell r="N2670" t="str">
            <v>0985965405 / 992647374</v>
          </cell>
          <cell r="O2670" t="str">
            <v>0985965405 / 992647374</v>
          </cell>
          <cell r="P2670" t="str">
            <v>130602</v>
          </cell>
          <cell r="Q2670" t="str">
            <v>BOLIVAR (MANABI)</v>
          </cell>
          <cell r="R2670" t="str">
            <v>MANABI</v>
          </cell>
          <cell r="S2670" t="str">
            <v>CALCETA</v>
          </cell>
          <cell r="T2670" t="str">
            <v>TRAMACO</v>
          </cell>
          <cell r="U2670" t="str">
            <v>FLEXNETUIO_PROVINCIA</v>
          </cell>
          <cell r="V2670">
            <v>1</v>
          </cell>
          <cell r="W2670">
            <v>21.4</v>
          </cell>
          <cell r="X2670" t="str">
            <v>HYCITE QUITO</v>
          </cell>
          <cell r="Y2670" t="str">
            <v>FLEX NET CALLE 28 DE JUNIO S/N Y GARCIA MORENO ENTRADA LLANO GRANDE</v>
          </cell>
        </row>
        <row r="2671">
          <cell r="A2671" t="str">
            <v>98803820</v>
          </cell>
          <cell r="B2671">
            <v>496114</v>
          </cell>
          <cell r="C2671" t="str">
            <v>98803820</v>
          </cell>
          <cell r="D2671" t="str">
            <v>HYCITE</v>
          </cell>
          <cell r="E2671" t="str">
            <v>DESPACHO</v>
          </cell>
          <cell r="F2671" t="str">
            <v>NORMAL</v>
          </cell>
          <cell r="G2671" t="str">
            <v>031002004178485</v>
          </cell>
          <cell r="H2671">
            <v>44939</v>
          </cell>
          <cell r="I2671" t="str">
            <v>ENTREGADO</v>
          </cell>
          <cell r="J2671">
            <v>44944</v>
          </cell>
          <cell r="K2671" t="str">
            <v>ANGEL ESPINOZA</v>
          </cell>
          <cell r="L2671" t="str">
            <v>GONZALEZ SUAREZ Y JIPIJAPA ANTES DE LA CASA DE LA CULTURA LAGO AGRIO // JULIO MARIN NUEVA ZOJA 210201 SUCUMBIOS</v>
          </cell>
          <cell r="N2671" t="str">
            <v>0986245488</v>
          </cell>
          <cell r="O2671" t="str">
            <v>0986245488</v>
          </cell>
          <cell r="P2671" t="str">
            <v>210201</v>
          </cell>
          <cell r="Q2671" t="str">
            <v>LAGO AGRIO</v>
          </cell>
          <cell r="R2671" t="str">
            <v>SUCUMBIOS</v>
          </cell>
          <cell r="S2671" t="str">
            <v>NUEVA LOJA - DIEZ DE AGOSTO</v>
          </cell>
          <cell r="T2671" t="str">
            <v>TRAMACO</v>
          </cell>
          <cell r="U2671" t="str">
            <v>FLEXNETUIO_PROVINCIA</v>
          </cell>
          <cell r="V2671">
            <v>2</v>
          </cell>
          <cell r="W2671">
            <v>29.78</v>
          </cell>
          <cell r="X2671" t="str">
            <v>HYCITE QUITO</v>
          </cell>
          <cell r="Y2671" t="str">
            <v>FLEX NET CALLE 28 DE JUNIO S/N Y GARCIA MORENO ENTRADA LLANO GRANDE</v>
          </cell>
        </row>
        <row r="2672">
          <cell r="A2672" t="str">
            <v>98807709</v>
          </cell>
          <cell r="B2672">
            <v>496115</v>
          </cell>
          <cell r="C2672" t="str">
            <v>98807709</v>
          </cell>
          <cell r="D2672" t="str">
            <v>HYCITE</v>
          </cell>
          <cell r="E2672" t="str">
            <v>DESPACHO</v>
          </cell>
          <cell r="F2672" t="str">
            <v>NORMAL</v>
          </cell>
          <cell r="G2672" t="str">
            <v>ITQ4588</v>
          </cell>
          <cell r="H2672">
            <v>44939</v>
          </cell>
          <cell r="I2672" t="str">
            <v>ENTREGADO</v>
          </cell>
          <cell r="J2672">
            <v>44942</v>
          </cell>
          <cell r="K2672" t="str">
            <v>MARIO ORDONEZ</v>
          </cell>
          <cell r="L2672" t="str">
            <v>CARLOS MOORE Y RICARDO DESCALZI CONJ PUEBLO BLANCO #1 QUITO- PUEBLO BLANCO EP E2 CONOCOTO 170803 PICHINCHA</v>
          </cell>
          <cell r="N2672" t="str">
            <v>0992737866 / 023810454</v>
          </cell>
          <cell r="O2672" t="str">
            <v>0992737866 / 023810454</v>
          </cell>
          <cell r="P2672" t="str">
            <v>170803</v>
          </cell>
          <cell r="Q2672" t="str">
            <v>QUITO</v>
          </cell>
          <cell r="R2672" t="str">
            <v>PICHINCHA</v>
          </cell>
          <cell r="S2672" t="str">
            <v>CONOCOTO - SALVADOR CELI</v>
          </cell>
          <cell r="T2672" t="str">
            <v>FLEXTRANS UIO</v>
          </cell>
          <cell r="U2672" t="str">
            <v>FLEXNETUIO_LOCAL</v>
          </cell>
          <cell r="V2672">
            <v>1</v>
          </cell>
          <cell r="W2672">
            <v>9.9</v>
          </cell>
          <cell r="X2672" t="str">
            <v>HYCITE QUITO</v>
          </cell>
          <cell r="Y2672" t="str">
            <v>FLEX NET CALLE 28 DE JUNIO S/N Y GARCIA MORENO ENTRADA LLANO GRANDE</v>
          </cell>
        </row>
        <row r="2673">
          <cell r="A2673" t="str">
            <v>98807971</v>
          </cell>
          <cell r="B2673">
            <v>496116</v>
          </cell>
          <cell r="C2673" t="str">
            <v>98807971</v>
          </cell>
          <cell r="D2673" t="str">
            <v>HYCITE</v>
          </cell>
          <cell r="E2673" t="str">
            <v>DESPACHO</v>
          </cell>
          <cell r="F2673" t="str">
            <v>NORMAL</v>
          </cell>
          <cell r="G2673" t="str">
            <v>ITG4589</v>
          </cell>
          <cell r="H2673">
            <v>44939</v>
          </cell>
          <cell r="I2673" t="str">
            <v>ENTREGADO</v>
          </cell>
          <cell r="J2673">
            <v>44942</v>
          </cell>
          <cell r="K2673" t="str">
            <v>EDGAR GRANDA</v>
          </cell>
          <cell r="L2673" t="str">
            <v>CDLA CETEL MZ-33 SOLAR-1 DIAGONAL AL TECNICENTRO GUAYAQUIL // GUAYAQUIL TARQUI 090501 GUAYAS</v>
          </cell>
          <cell r="M2673" t="str">
            <v/>
          </cell>
          <cell r="N2673" t="str">
            <v>0969652427</v>
          </cell>
          <cell r="O2673" t="str">
            <v>0969652427</v>
          </cell>
          <cell r="P2673" t="str">
            <v>090501</v>
          </cell>
          <cell r="Q2673" t="str">
            <v>GUAYAQUIL</v>
          </cell>
          <cell r="R2673" t="str">
            <v>GUAYAS</v>
          </cell>
          <cell r="S2673" t="str">
            <v>GUAYAQUIL</v>
          </cell>
          <cell r="T2673" t="str">
            <v>CARGO UNION</v>
          </cell>
          <cell r="U2673" t="str">
            <v>FLEXNETUIO_GYE</v>
          </cell>
          <cell r="V2673">
            <v>1</v>
          </cell>
          <cell r="W2673">
            <v>2.1</v>
          </cell>
          <cell r="X2673" t="str">
            <v>HYCITE QUITO</v>
          </cell>
          <cell r="Y2673" t="str">
            <v>FLEX NET CALLE 28 DE JUNIO S/N Y GARCIA MORENO ENTRADA LLANO GRANDE</v>
          </cell>
        </row>
        <row r="2674">
          <cell r="A2674" t="str">
            <v>98809394</v>
          </cell>
          <cell r="B2674">
            <v>496117</v>
          </cell>
          <cell r="C2674" t="str">
            <v>98809394</v>
          </cell>
          <cell r="D2674" t="str">
            <v>HYCITE</v>
          </cell>
          <cell r="E2674" t="str">
            <v>DESPACHO</v>
          </cell>
          <cell r="F2674" t="str">
            <v>NORMAL</v>
          </cell>
          <cell r="G2674" t="str">
            <v>031002004177980</v>
          </cell>
          <cell r="H2674">
            <v>44939</v>
          </cell>
          <cell r="I2674" t="str">
            <v>INCIDENCIA</v>
          </cell>
          <cell r="J2674">
            <v>44944</v>
          </cell>
          <cell r="K2674" t="str">
            <v>JAIME ALCIVAR</v>
          </cell>
          <cell r="L2674" t="str">
            <v>PRINCIPAL DE LOS JAZMINES CLL EL LLANO CONTINUO LA CAS1 DE MARIA F DEL SUAREZ PORTOVIEJO//ANDRES DE VERA ANDRES DE VERA 130101 MANABI</v>
          </cell>
          <cell r="M2674" t="str">
            <v/>
          </cell>
          <cell r="N2674" t="str">
            <v>0992019373</v>
          </cell>
          <cell r="O2674" t="str">
            <v>0992019373</v>
          </cell>
          <cell r="P2674" t="str">
            <v>130101</v>
          </cell>
          <cell r="Q2674" t="str">
            <v>PORTOVIEJO</v>
          </cell>
          <cell r="R2674" t="str">
            <v>MANABI</v>
          </cell>
          <cell r="S2674" t="str">
            <v>PORTOVIEJO</v>
          </cell>
          <cell r="T2674" t="str">
            <v>TRAMACO</v>
          </cell>
          <cell r="U2674" t="str">
            <v>FLEXNETUIO_PROVINCIA</v>
          </cell>
          <cell r="V2674">
            <v>1</v>
          </cell>
          <cell r="W2674">
            <v>2.2000000000000002</v>
          </cell>
          <cell r="X2674" t="str">
            <v>HYCITE QUITO</v>
          </cell>
          <cell r="Y2674" t="str">
            <v>FLEX NET CALLE 28 DE JUNIO S/N Y GARCIA MORENO ENTRADA LLANO GRANDE</v>
          </cell>
        </row>
        <row r="2675">
          <cell r="A2675" t="str">
            <v>98809503</v>
          </cell>
          <cell r="B2675">
            <v>496118</v>
          </cell>
          <cell r="C2675" t="str">
            <v>98809503</v>
          </cell>
          <cell r="D2675" t="str">
            <v>HYCITE</v>
          </cell>
          <cell r="E2675" t="str">
            <v>DESPACHO</v>
          </cell>
          <cell r="F2675" t="str">
            <v>NORMAL</v>
          </cell>
          <cell r="G2675" t="str">
            <v>ITG4590</v>
          </cell>
          <cell r="H2675">
            <v>44939</v>
          </cell>
          <cell r="I2675" t="str">
            <v>ENTREGADO</v>
          </cell>
          <cell r="J2675">
            <v>44942</v>
          </cell>
          <cell r="K2675" t="str">
            <v>EFRAIN CARRENO</v>
          </cell>
          <cell r="L2675" t="str">
            <v>DOMINGO SABIO 111 ENTRE ESMERALDAS Y LOS RIOS GUAYAQUIL FEBRES CORDERO 090304 GUAYAS</v>
          </cell>
          <cell r="M2675" t="str">
            <v/>
          </cell>
          <cell r="N2675" t="str">
            <v>0969511816</v>
          </cell>
          <cell r="O2675" t="str">
            <v>0969511816</v>
          </cell>
          <cell r="P2675" t="str">
            <v>090304</v>
          </cell>
          <cell r="Q2675" t="str">
            <v>GUAYAQUIL</v>
          </cell>
          <cell r="R2675" t="str">
            <v>GUAYAS</v>
          </cell>
          <cell r="S2675" t="str">
            <v>GUAYAQUIL</v>
          </cell>
          <cell r="T2675" t="str">
            <v>FLEXTRANS GYE</v>
          </cell>
          <cell r="U2675" t="str">
            <v>FLEXNETUIO_GYE</v>
          </cell>
          <cell r="V2675">
            <v>1</v>
          </cell>
          <cell r="W2675">
            <v>3.2</v>
          </cell>
          <cell r="X2675" t="str">
            <v>HYCITE QUITO</v>
          </cell>
          <cell r="Y2675" t="str">
            <v>FLEX NET CALLE 28 DE JUNIO S/N Y GARCIA MORENO ENTRADA LLANO GRANDE</v>
          </cell>
        </row>
        <row r="2676">
          <cell r="A2676" t="str">
            <v>98811611</v>
          </cell>
          <cell r="B2676">
            <v>496119</v>
          </cell>
          <cell r="C2676" t="str">
            <v>98811611</v>
          </cell>
          <cell r="D2676" t="str">
            <v>HYCITE</v>
          </cell>
          <cell r="E2676" t="str">
            <v>DESPACHO</v>
          </cell>
          <cell r="F2676" t="str">
            <v>NORMAL</v>
          </cell>
          <cell r="G2676" t="str">
            <v>ITQ4591</v>
          </cell>
          <cell r="H2676">
            <v>44939</v>
          </cell>
          <cell r="I2676" t="str">
            <v>ENTREGADO</v>
          </cell>
          <cell r="J2676">
            <v>44942</v>
          </cell>
          <cell r="K2676" t="str">
            <v>NARCISA J MOREIRA SRA</v>
          </cell>
          <cell r="L2676" t="str">
            <v>VERACRUZ N34 90 Y PEDRO BEDON Y AMERICA   RUMIPAMBA 170508 PICHINCHA</v>
          </cell>
          <cell r="M2676" t="str">
            <v/>
          </cell>
          <cell r="N2676" t="str">
            <v>0993929693 / 342960801</v>
          </cell>
          <cell r="O2676" t="str">
            <v>0993929693 / 342960801</v>
          </cell>
          <cell r="P2676" t="str">
            <v>170508</v>
          </cell>
          <cell r="Q2676" t="str">
            <v>QUITO</v>
          </cell>
          <cell r="R2676" t="str">
            <v>PICHINCHA</v>
          </cell>
          <cell r="S2676" t="str">
            <v>QUITO</v>
          </cell>
          <cell r="T2676" t="str">
            <v>FLEXTRANS UIO</v>
          </cell>
          <cell r="U2676" t="str">
            <v>FLEXNETUIO_LOCAL</v>
          </cell>
          <cell r="V2676">
            <v>1</v>
          </cell>
          <cell r="W2676">
            <v>1.2</v>
          </cell>
          <cell r="X2676" t="str">
            <v>HYCITE QUITO</v>
          </cell>
          <cell r="Y2676" t="str">
            <v>FLEX NET CALLE 28 DE JUNIO S/N Y GARCIA MORENO ENTRADA LLANO GRANDE</v>
          </cell>
        </row>
        <row r="2677">
          <cell r="A2677" t="str">
            <v>98811813</v>
          </cell>
          <cell r="B2677">
            <v>496120</v>
          </cell>
          <cell r="C2677" t="str">
            <v>98811813</v>
          </cell>
          <cell r="D2677" t="str">
            <v>HYCITE</v>
          </cell>
          <cell r="E2677" t="str">
            <v>DESPACHO</v>
          </cell>
          <cell r="F2677" t="str">
            <v>NORMAL</v>
          </cell>
          <cell r="G2677" t="str">
            <v>ITQ4592</v>
          </cell>
          <cell r="H2677">
            <v>44939</v>
          </cell>
          <cell r="I2677" t="str">
            <v>ENTREGADO</v>
          </cell>
          <cell r="J2677">
            <v>44943</v>
          </cell>
          <cell r="K2677" t="str">
            <v>JOSE LOPEZ</v>
          </cell>
          <cell r="L2677" t="str">
            <v>ENDARA OZ2-33 Y AMAZONAS LA CONCEPCION POR EL PARQUE BICENTENARIO QUITO // LA CONCEPCION CHAUPICRUZ 170512 PICHINCHA</v>
          </cell>
          <cell r="M2677" t="str">
            <v/>
          </cell>
          <cell r="N2677" t="str">
            <v>0992598469</v>
          </cell>
          <cell r="O2677" t="str">
            <v>0992598469</v>
          </cell>
          <cell r="P2677" t="str">
            <v>170512</v>
          </cell>
          <cell r="Q2677" t="str">
            <v>QUITO</v>
          </cell>
          <cell r="R2677" t="str">
            <v>PICHINCHA</v>
          </cell>
          <cell r="S2677" t="str">
            <v>QUITO</v>
          </cell>
          <cell r="T2677" t="str">
            <v>FLEXTRANS UIO</v>
          </cell>
          <cell r="U2677" t="str">
            <v>FLEXNETUIO_LOCAL</v>
          </cell>
          <cell r="V2677">
            <v>1</v>
          </cell>
          <cell r="W2677">
            <v>7.9</v>
          </cell>
          <cell r="X2677" t="str">
            <v>HYCITE QUITO</v>
          </cell>
          <cell r="Y2677" t="str">
            <v>FLEX NET CALLE 28 DE JUNIO S/N Y GARCIA MORENO ENTRADA LLANO GRANDE</v>
          </cell>
        </row>
        <row r="2678">
          <cell r="A2678" t="str">
            <v>98811820</v>
          </cell>
          <cell r="B2678">
            <v>496121</v>
          </cell>
          <cell r="C2678" t="str">
            <v>98811820</v>
          </cell>
          <cell r="D2678" t="str">
            <v>HYCITE</v>
          </cell>
          <cell r="E2678" t="str">
            <v>DESPACHO</v>
          </cell>
          <cell r="F2678" t="str">
            <v>NORMAL</v>
          </cell>
          <cell r="G2678" t="str">
            <v>ITQ4593</v>
          </cell>
          <cell r="H2678">
            <v>44939</v>
          </cell>
          <cell r="I2678" t="str">
            <v>ENTREGADO</v>
          </cell>
          <cell r="J2678">
            <v>44942</v>
          </cell>
          <cell r="K2678" t="str">
            <v>MIRTHA JARAMILLO</v>
          </cell>
          <cell r="L2678" t="str">
            <v>SHYRIS N36-120 Y SUECIA EDF HELEN DPT 7 NORTE QUITO-CAROLINA INAQUITO 170505 PICHINCHA</v>
          </cell>
          <cell r="M2678" t="str">
            <v/>
          </cell>
          <cell r="N2678" t="str">
            <v>0992783777 / 022464234</v>
          </cell>
          <cell r="O2678" t="str">
            <v>0992783777 / 022464234</v>
          </cell>
          <cell r="P2678" t="str">
            <v>170505</v>
          </cell>
          <cell r="Q2678" t="str">
            <v>QUITO</v>
          </cell>
          <cell r="R2678" t="str">
            <v>PICHINCHA</v>
          </cell>
          <cell r="S2678" t="str">
            <v>QUITO</v>
          </cell>
          <cell r="T2678" t="str">
            <v>FLEXTRANS UIO</v>
          </cell>
          <cell r="U2678" t="str">
            <v>FLEXNETUIO_LOCAL</v>
          </cell>
          <cell r="V2678">
            <v>1</v>
          </cell>
          <cell r="W2678">
            <v>2.5</v>
          </cell>
          <cell r="X2678" t="str">
            <v>HYCITE QUITO</v>
          </cell>
          <cell r="Y2678" t="str">
            <v>FLEX NET CALLE 28 DE JUNIO S/N Y GARCIA MORENO ENTRADA LLANO GRANDE</v>
          </cell>
        </row>
        <row r="2679">
          <cell r="A2679" t="str">
            <v>98813206</v>
          </cell>
          <cell r="B2679">
            <v>496123</v>
          </cell>
          <cell r="C2679" t="str">
            <v>98813206</v>
          </cell>
          <cell r="D2679" t="str">
            <v>HYCITE</v>
          </cell>
          <cell r="E2679" t="str">
            <v>DESPACHO</v>
          </cell>
          <cell r="F2679" t="str">
            <v>NORMAL</v>
          </cell>
          <cell r="G2679" t="str">
            <v>031002004177981</v>
          </cell>
          <cell r="H2679">
            <v>44939</v>
          </cell>
          <cell r="I2679" t="str">
            <v>ENTREGADO</v>
          </cell>
          <cell r="J2679">
            <v>44942</v>
          </cell>
          <cell r="K2679" t="str">
            <v>MERCEDES INES DIAZ</v>
          </cell>
          <cell r="L2679" t="str">
            <v>CALLE ARGENTINOS N.15-20 Y MORONA SECTOR VILLA MARIA RIOBAMBA / VILLA MARIA MALDONADO 060103 CHIMBORAZO</v>
          </cell>
          <cell r="M2679" t="str">
            <v/>
          </cell>
          <cell r="N2679" t="str">
            <v>0997954158</v>
          </cell>
          <cell r="O2679" t="str">
            <v>0997954158</v>
          </cell>
          <cell r="P2679" t="str">
            <v>060103</v>
          </cell>
          <cell r="Q2679" t="str">
            <v>RIOBAMBA</v>
          </cell>
          <cell r="R2679" t="str">
            <v>CHIMBORAZO</v>
          </cell>
          <cell r="S2679" t="str">
            <v>RIOBAMBA</v>
          </cell>
          <cell r="T2679" t="str">
            <v>TRAMACO</v>
          </cell>
          <cell r="U2679" t="str">
            <v>FLEXNETUIO_PROVINCIA</v>
          </cell>
          <cell r="V2679">
            <v>1</v>
          </cell>
          <cell r="W2679">
            <v>15.8</v>
          </cell>
          <cell r="X2679" t="str">
            <v>HYCITE QUITO</v>
          </cell>
          <cell r="Y2679" t="str">
            <v>FLEX NET CALLE 28 DE JUNIO S/N Y GARCIA MORENO ENTRADA LLANO GRANDE</v>
          </cell>
        </row>
        <row r="2680">
          <cell r="A2680" t="str">
            <v>98813843</v>
          </cell>
          <cell r="B2680">
            <v>496124</v>
          </cell>
          <cell r="C2680" t="str">
            <v>98813843</v>
          </cell>
          <cell r="D2680" t="str">
            <v>HYCITE</v>
          </cell>
          <cell r="E2680" t="str">
            <v>DESPACHO</v>
          </cell>
          <cell r="F2680" t="str">
            <v>NORMAL</v>
          </cell>
          <cell r="G2680" t="str">
            <v>ITG4595</v>
          </cell>
          <cell r="H2680">
            <v>44939</v>
          </cell>
          <cell r="I2680" t="str">
            <v>ENTREGADO</v>
          </cell>
          <cell r="J2680">
            <v>44942</v>
          </cell>
          <cell r="K2680" t="str">
            <v>LUISA GALLEGOS</v>
          </cell>
          <cell r="L2680" t="str">
            <v>GUASMO SUR COOP REINA DEL QUINCHE 2 MZ 510 SL 28 GUAYAQUIL // GUAYAQUIL XIMENA 090109 GUAYAS</v>
          </cell>
          <cell r="M2680" t="str">
            <v/>
          </cell>
          <cell r="N2680" t="str">
            <v>0968560253 / 023945666</v>
          </cell>
          <cell r="O2680" t="str">
            <v>0968560253 / 023945666</v>
          </cell>
          <cell r="P2680" t="str">
            <v>090109</v>
          </cell>
          <cell r="Q2680" t="str">
            <v>GUAYAQUIL</v>
          </cell>
          <cell r="R2680" t="str">
            <v>GUAYAS</v>
          </cell>
          <cell r="S2680" t="str">
            <v>GUAYAQUIL</v>
          </cell>
          <cell r="T2680" t="str">
            <v>FLEXTRANS GYE</v>
          </cell>
          <cell r="U2680" t="str">
            <v>FLEXNETUIO_GYE</v>
          </cell>
          <cell r="V2680">
            <v>1</v>
          </cell>
          <cell r="W2680">
            <v>7.6</v>
          </cell>
          <cell r="X2680" t="str">
            <v>HYCITE QUITO</v>
          </cell>
          <cell r="Y2680" t="str">
            <v>FLEX NET CALLE 28 DE JUNIO S/N Y GARCIA MORENO ENTRADA LLANO GRANDE</v>
          </cell>
        </row>
        <row r="2681">
          <cell r="A2681" t="str">
            <v>98813875</v>
          </cell>
          <cell r="B2681">
            <v>496125</v>
          </cell>
          <cell r="C2681" t="str">
            <v>98813875</v>
          </cell>
          <cell r="D2681" t="str">
            <v>HYCITE</v>
          </cell>
          <cell r="E2681" t="str">
            <v>DESPACHO</v>
          </cell>
          <cell r="F2681" t="str">
            <v>NORMAL</v>
          </cell>
          <cell r="G2681" t="str">
            <v>031002004177982</v>
          </cell>
          <cell r="H2681">
            <v>44939</v>
          </cell>
          <cell r="I2681" t="str">
            <v>INCIDENCIA</v>
          </cell>
          <cell r="J2681">
            <v>44944</v>
          </cell>
          <cell r="K2681" t="str">
            <v>MARLENE CALAPAQUI</v>
          </cell>
          <cell r="L2681" t="str">
            <v>CARLOS MENA BUSTILLOS CASA DE 1 PISO COLOR BEIGE SAQUISILI CANCHAGUA 050405 COTOPAXI</v>
          </cell>
          <cell r="M2681" t="str">
            <v/>
          </cell>
          <cell r="N2681" t="str">
            <v>0988915305</v>
          </cell>
          <cell r="O2681" t="str">
            <v>0988915305</v>
          </cell>
          <cell r="P2681" t="str">
            <v>050405</v>
          </cell>
          <cell r="Q2681" t="str">
            <v>PUJILI</v>
          </cell>
          <cell r="R2681" t="str">
            <v>COTOPAXI</v>
          </cell>
          <cell r="S2681" t="str">
            <v>ZUMBAHUA</v>
          </cell>
          <cell r="T2681" t="str">
            <v>TRAMACO</v>
          </cell>
          <cell r="U2681" t="str">
            <v>FLEXNETUIO_PROVINCIA</v>
          </cell>
          <cell r="V2681">
            <v>1</v>
          </cell>
          <cell r="W2681">
            <v>23</v>
          </cell>
          <cell r="X2681" t="str">
            <v>HYCITE QUITO</v>
          </cell>
          <cell r="Y2681" t="str">
            <v>FLEX NET CALLE 28 DE JUNIO S/N Y GARCIA MORENO ENTRADA LLANO GRANDE</v>
          </cell>
        </row>
        <row r="2682">
          <cell r="A2682" t="str">
            <v>98814677</v>
          </cell>
          <cell r="B2682">
            <v>496126</v>
          </cell>
          <cell r="C2682" t="str">
            <v>98814677</v>
          </cell>
          <cell r="D2682" t="str">
            <v>HYCITE</v>
          </cell>
          <cell r="E2682" t="str">
            <v>DESPACHO</v>
          </cell>
          <cell r="F2682" t="str">
            <v>NORMAL</v>
          </cell>
          <cell r="G2682" t="str">
            <v>ITQ4596</v>
          </cell>
          <cell r="H2682">
            <v>44939</v>
          </cell>
          <cell r="I2682" t="str">
            <v>ENTREGADO</v>
          </cell>
          <cell r="J2682">
            <v>44942</v>
          </cell>
          <cell r="K2682" t="str">
            <v>LEONEL R LOOR LEO</v>
          </cell>
          <cell r="L2682" t="str">
            <v>RIO COFANES E1 53 Y BARTOLOME DE SEGOVIA   DISTRITO METROPOLITANO 170503 PICHINCHA</v>
          </cell>
          <cell r="M2682" t="str">
            <v/>
          </cell>
          <cell r="N2682" t="str">
            <v>0998226897 / 052353440</v>
          </cell>
          <cell r="O2682" t="str">
            <v>0998226897 / 052353440</v>
          </cell>
          <cell r="P2682" t="str">
            <v>170503</v>
          </cell>
          <cell r="Q2682" t="str">
            <v>QUITO</v>
          </cell>
          <cell r="R2682" t="str">
            <v>PICHINCHA</v>
          </cell>
          <cell r="S2682" t="str">
            <v>QUITO</v>
          </cell>
          <cell r="T2682" t="str">
            <v>FLEXTRANS UIO</v>
          </cell>
          <cell r="U2682" t="str">
            <v>FLEXNETUIO_LOCAL</v>
          </cell>
          <cell r="V2682">
            <v>1</v>
          </cell>
          <cell r="W2682">
            <v>3.53</v>
          </cell>
          <cell r="X2682" t="str">
            <v>HYCITE QUITO</v>
          </cell>
          <cell r="Y2682" t="str">
            <v>FLEX NET CALLE 28 DE JUNIO S/N Y GARCIA MORENO ENTRADA LLANO GRANDE</v>
          </cell>
        </row>
        <row r="2683">
          <cell r="A2683" t="str">
            <v>98814843</v>
          </cell>
          <cell r="B2683">
            <v>496127</v>
          </cell>
          <cell r="C2683" t="str">
            <v>98814843</v>
          </cell>
          <cell r="D2683" t="str">
            <v>HYCITE</v>
          </cell>
          <cell r="E2683" t="str">
            <v>DESPACHO</v>
          </cell>
          <cell r="F2683" t="str">
            <v>NORMAL</v>
          </cell>
          <cell r="G2683" t="str">
            <v>031002004177983</v>
          </cell>
          <cell r="H2683">
            <v>44939</v>
          </cell>
          <cell r="I2683" t="str">
            <v>ENTREGADO</v>
          </cell>
          <cell r="J2683">
            <v>44942</v>
          </cell>
          <cell r="K2683" t="str">
            <v>MAURICIO COLOMA</v>
          </cell>
          <cell r="L2683" t="str">
            <v>MANUEL ELICIO FLOR Y DUCHICELA ESQ LABORATORIO RESONANCIA MAGNETICA RIOBAMBA / CENTRO MALDONADO 060102 CHIMBORAZO</v>
          </cell>
          <cell r="M2683" t="str">
            <v/>
          </cell>
          <cell r="N2683" t="str">
            <v>0958865553</v>
          </cell>
          <cell r="O2683" t="str">
            <v>0958865553</v>
          </cell>
          <cell r="P2683" t="str">
            <v>060102</v>
          </cell>
          <cell r="Q2683" t="str">
            <v>RIOBAMBA</v>
          </cell>
          <cell r="R2683" t="str">
            <v>CHIMBORAZO</v>
          </cell>
          <cell r="S2683" t="str">
            <v>RIOBAMBA</v>
          </cell>
          <cell r="T2683" t="str">
            <v>TRAMACO</v>
          </cell>
          <cell r="U2683" t="str">
            <v>FLEXNETUIO_PROVINCIA</v>
          </cell>
          <cell r="V2683">
            <v>1</v>
          </cell>
          <cell r="W2683">
            <v>13</v>
          </cell>
          <cell r="X2683" t="str">
            <v>HYCITE QUITO</v>
          </cell>
          <cell r="Y2683" t="str">
            <v>FLEX NET CALLE 28 DE JUNIO S/N Y GARCIA MORENO ENTRADA LLANO GRANDE</v>
          </cell>
        </row>
        <row r="2684">
          <cell r="A2684" t="str">
            <v>98758294</v>
          </cell>
          <cell r="B2684">
            <v>496106</v>
          </cell>
          <cell r="C2684" t="str">
            <v>98758294</v>
          </cell>
          <cell r="D2684" t="str">
            <v>HYCITE</v>
          </cell>
          <cell r="E2684" t="str">
            <v>DESPACHO</v>
          </cell>
          <cell r="F2684" t="str">
            <v>NORMAL</v>
          </cell>
          <cell r="G2684" t="str">
            <v>IC4628</v>
          </cell>
          <cell r="H2684">
            <v>44939</v>
          </cell>
          <cell r="I2684" t="str">
            <v>ENTREGADO</v>
          </cell>
          <cell r="J2684">
            <v>44942</v>
          </cell>
          <cell r="K2684" t="str">
            <v>DAVID E CEVALLOS G</v>
          </cell>
          <cell r="L2684" t="str">
            <v>EL BATAN Y VALLE DE GONZAGA   SUCRE 010203 AZUAY</v>
          </cell>
          <cell r="M2684" t="str">
            <v/>
          </cell>
          <cell r="N2684" t="str">
            <v>0967971241 / 374090586</v>
          </cell>
          <cell r="O2684" t="str">
            <v>0967971241 / 374090586</v>
          </cell>
          <cell r="P2684" t="str">
            <v>010203</v>
          </cell>
          <cell r="Q2684" t="str">
            <v>CUENCA</v>
          </cell>
          <cell r="R2684" t="str">
            <v>AZUAY</v>
          </cell>
          <cell r="S2684" t="str">
            <v>CUENCA</v>
          </cell>
          <cell r="T2684" t="str">
            <v>ITSACOURIER</v>
          </cell>
          <cell r="U2684" t="str">
            <v>FLEXNETUIO_PROVINCIA</v>
          </cell>
          <cell r="V2684">
            <v>1</v>
          </cell>
          <cell r="W2684">
            <v>0.4</v>
          </cell>
          <cell r="X2684" t="str">
            <v>HYCITE QUITO</v>
          </cell>
          <cell r="Y2684" t="str">
            <v>FLEX NET CALLE 28 DE JUNIO S/N Y GARCIA MORENO ENTRADA LLANO GRANDE</v>
          </cell>
        </row>
        <row r="2685">
          <cell r="A2685" t="str">
            <v>414699526</v>
          </cell>
          <cell r="B2685">
            <v>496080</v>
          </cell>
          <cell r="C2685" t="str">
            <v>414699526</v>
          </cell>
          <cell r="D2685" t="str">
            <v>FLEXTUENTI</v>
          </cell>
          <cell r="E2685" t="str">
            <v>DESPACHO</v>
          </cell>
          <cell r="F2685" t="str">
            <v>NORMAL</v>
          </cell>
          <cell r="G2685" t="str">
            <v>031080414699526</v>
          </cell>
          <cell r="H2685">
            <v>44939</v>
          </cell>
          <cell r="I2685" t="str">
            <v>INCIDENCIA</v>
          </cell>
          <cell r="J2685">
            <v>44944</v>
          </cell>
          <cell r="K2685" t="str">
            <v>Diana Virginia Parraga Cedeno</v>
          </cell>
          <cell r="L2685" t="str">
            <v>BALLENITA AV FRANCISCO PIZARRO CSA 5 CALLE CUARTA</v>
          </cell>
          <cell r="M2685" t="str">
            <v>1310238926</v>
          </cell>
          <cell r="N2685" t="str">
            <v>0983394652/0996316902</v>
          </cell>
          <cell r="O2685" t="str">
            <v/>
          </cell>
          <cell r="P2685" t="str">
            <v>SANTA ELENA</v>
          </cell>
          <cell r="Q2685" t="str">
            <v>SANTA ELENA</v>
          </cell>
          <cell r="R2685" t="str">
            <v>SANTA ELENA</v>
          </cell>
          <cell r="T2685" t="str">
            <v>TRAMACO</v>
          </cell>
          <cell r="U2685" t="str">
            <v>FLEXNETUIO_PROVINCIA</v>
          </cell>
          <cell r="V2685">
            <v>1</v>
          </cell>
          <cell r="W2685">
            <v>1</v>
          </cell>
          <cell r="X2685" t="str">
            <v>FLEXNET ECUADOR - FLEXTUENTI</v>
          </cell>
          <cell r="Y2685" t="str">
            <v>CALLE 28 DE JUNIO S/N Y GARCIA MORENO ENTRADA LLANO GRANDE</v>
          </cell>
        </row>
        <row r="2686">
          <cell r="A2686" t="str">
            <v>414699548</v>
          </cell>
          <cell r="B2686">
            <v>496081</v>
          </cell>
          <cell r="C2686" t="str">
            <v>414699548</v>
          </cell>
          <cell r="D2686" t="str">
            <v>FLEXTUENTI</v>
          </cell>
          <cell r="E2686" t="str">
            <v>DESPACHO</v>
          </cell>
          <cell r="F2686" t="str">
            <v>NORMAL</v>
          </cell>
          <cell r="G2686" t="str">
            <v>IC4638</v>
          </cell>
          <cell r="H2686">
            <v>44939</v>
          </cell>
          <cell r="I2686" t="str">
            <v>ENTREGADO</v>
          </cell>
          <cell r="J2686">
            <v>44942</v>
          </cell>
          <cell r="K2686" t="str">
            <v>Juan Jose Brito Corral</v>
          </cell>
          <cell r="L2686" t="str">
            <v>EL VERGEL  IMBABURA 576 TUNGURAHUA</v>
          </cell>
          <cell r="M2686" t="str">
            <v>0105915698</v>
          </cell>
          <cell r="N2686" t="str">
            <v>0996566153/0989237780</v>
          </cell>
          <cell r="O2686" t="str">
            <v/>
          </cell>
          <cell r="P2686" t="str">
            <v>CUENCA</v>
          </cell>
          <cell r="Q2686" t="str">
            <v>CUENCA</v>
          </cell>
          <cell r="R2686" t="str">
            <v>AZUAY</v>
          </cell>
          <cell r="T2686" t="str">
            <v>ITSACOURIER</v>
          </cell>
          <cell r="U2686" t="str">
            <v>FLEXNETUIO_PROVINCIA</v>
          </cell>
          <cell r="V2686">
            <v>1</v>
          </cell>
          <cell r="W2686">
            <v>1</v>
          </cell>
          <cell r="X2686" t="str">
            <v>FLEXNET ECUADOR - FLEXTUENTI</v>
          </cell>
          <cell r="Y2686" t="str">
            <v>CALLE 28 DE JUNIO S/N Y GARCIA MORENO ENTRADA LLANO GRANDE</v>
          </cell>
        </row>
        <row r="2687">
          <cell r="A2687" t="str">
            <v>414699584</v>
          </cell>
          <cell r="B2687">
            <v>496082</v>
          </cell>
          <cell r="C2687" t="str">
            <v>414699584</v>
          </cell>
          <cell r="D2687" t="str">
            <v>FLEXTUENTI</v>
          </cell>
          <cell r="E2687" t="str">
            <v>DESPACHO</v>
          </cell>
          <cell r="F2687" t="str">
            <v>NORMAL</v>
          </cell>
          <cell r="G2687" t="str">
            <v>031080414699584</v>
          </cell>
          <cell r="H2687">
            <v>44939</v>
          </cell>
          <cell r="I2687" t="str">
            <v>ENTREGADO</v>
          </cell>
          <cell r="J2687">
            <v>44942</v>
          </cell>
          <cell r="K2687" t="str">
            <v>Jennifer Bravo</v>
          </cell>
          <cell r="L2687" t="str">
            <v>LIZARZABURU  CRISTOBAL COLON 1327 111 DE NOVIEMBRE</v>
          </cell>
          <cell r="M2687" t="str">
            <v>0604310458</v>
          </cell>
          <cell r="N2687" t="str">
            <v>0963458714/0998331978</v>
          </cell>
          <cell r="O2687" t="str">
            <v/>
          </cell>
          <cell r="P2687" t="str">
            <v>RIOBAMBA</v>
          </cell>
          <cell r="Q2687" t="str">
            <v>RIOBAMBA</v>
          </cell>
          <cell r="R2687" t="str">
            <v>CHIMBORAZO</v>
          </cell>
          <cell r="T2687" t="str">
            <v>TRAMACO</v>
          </cell>
          <cell r="U2687" t="str">
            <v>FLEXNETUIO_PROVINCIA</v>
          </cell>
          <cell r="V2687">
            <v>1</v>
          </cell>
          <cell r="W2687">
            <v>1</v>
          </cell>
          <cell r="X2687" t="str">
            <v>FLEXNET ECUADOR - FLEXTUENTI</v>
          </cell>
          <cell r="Y2687" t="str">
            <v>CALLE 28 DE JUNIO S/N Y GARCIA MORENO ENTRADA LLANO GRANDE</v>
          </cell>
        </row>
        <row r="2688">
          <cell r="A2688" t="str">
            <v>414699613</v>
          </cell>
          <cell r="B2688">
            <v>496083</v>
          </cell>
          <cell r="C2688" t="str">
            <v>414699613</v>
          </cell>
          <cell r="D2688" t="str">
            <v>FLEXTUENTI</v>
          </cell>
          <cell r="E2688" t="str">
            <v>DESPACHO</v>
          </cell>
          <cell r="F2688" t="str">
            <v>NORMAL</v>
          </cell>
          <cell r="G2688" t="str">
            <v>FT79741</v>
          </cell>
          <cell r="H2688">
            <v>44939</v>
          </cell>
          <cell r="I2688" t="str">
            <v>ENTREGADO</v>
          </cell>
          <cell r="J2688">
            <v>44942</v>
          </cell>
          <cell r="K2688" t="str">
            <v>Narcisa Vilela</v>
          </cell>
          <cell r="L2688" t="str">
            <v>TARQUI AV PICHINCHA SN 10 DE AGOSTO</v>
          </cell>
          <cell r="M2688" t="str">
            <v>0702721937</v>
          </cell>
          <cell r="N2688" t="str">
            <v>0958785309/0958785309</v>
          </cell>
          <cell r="O2688" t="str">
            <v/>
          </cell>
          <cell r="P2688" t="str">
            <v>GUAYAQUIL</v>
          </cell>
          <cell r="Q2688" t="str">
            <v>GUAYAQUIL</v>
          </cell>
          <cell r="R2688" t="str">
            <v>GUAYAS</v>
          </cell>
          <cell r="T2688" t="str">
            <v>ITSACOURIER</v>
          </cell>
          <cell r="U2688" t="str">
            <v>FLEXNETUIO_GYE</v>
          </cell>
          <cell r="V2688">
            <v>1</v>
          </cell>
          <cell r="W2688">
            <v>1</v>
          </cell>
          <cell r="X2688" t="str">
            <v>FLEXNET ECUADOR - FLEXTUENTI</v>
          </cell>
          <cell r="Y2688" t="str">
            <v>CALLE 28 DE JUNIO S/N Y GARCIA MORENO ENTRADA LLANO GRANDE</v>
          </cell>
        </row>
        <row r="2689">
          <cell r="A2689" t="str">
            <v>414699671</v>
          </cell>
          <cell r="B2689">
            <v>496084</v>
          </cell>
          <cell r="C2689" t="str">
            <v>414699671</v>
          </cell>
          <cell r="D2689" t="str">
            <v>FLEXTUENTI</v>
          </cell>
          <cell r="E2689" t="str">
            <v>DESPACHO</v>
          </cell>
          <cell r="F2689" t="str">
            <v>NORMAL</v>
          </cell>
          <cell r="G2689" t="str">
            <v>031080414699671</v>
          </cell>
          <cell r="H2689">
            <v>44939</v>
          </cell>
          <cell r="I2689" t="str">
            <v>ENTREGADO</v>
          </cell>
          <cell r="J2689">
            <v>44942</v>
          </cell>
          <cell r="K2689" t="str">
            <v>Fernando Tejada</v>
          </cell>
          <cell r="L2689" t="str">
            <v>LA MERCED CALLE EMILIANO CRESPO SN CALLE  JULIO CASTILLO</v>
          </cell>
          <cell r="M2689" t="str">
            <v>1803253002</v>
          </cell>
          <cell r="N2689" t="str">
            <v>01803253002/0958645697</v>
          </cell>
          <cell r="O2689" t="str">
            <v/>
          </cell>
          <cell r="P2689" t="str">
            <v>AMBATO</v>
          </cell>
          <cell r="Q2689" t="str">
            <v>AMBATO</v>
          </cell>
          <cell r="R2689" t="str">
            <v>TUNGURAHUA</v>
          </cell>
          <cell r="S2689" t="str">
            <v>AMBATO</v>
          </cell>
          <cell r="T2689" t="str">
            <v>TRAMACO</v>
          </cell>
          <cell r="U2689" t="str">
            <v>FLEXNETUIO_PROVINCIA</v>
          </cell>
          <cell r="V2689">
            <v>1</v>
          </cell>
          <cell r="W2689">
            <v>1</v>
          </cell>
          <cell r="X2689" t="str">
            <v>FLEXNET ECUADOR - FLEXTUENTI</v>
          </cell>
          <cell r="Y2689" t="str">
            <v>CALLE 28 DE JUNIO S/N Y GARCIA MORENO ENTRADA LLANO GRANDE</v>
          </cell>
        </row>
        <row r="2690">
          <cell r="A2690" t="str">
            <v>414699698</v>
          </cell>
          <cell r="B2690">
            <v>496085</v>
          </cell>
          <cell r="C2690" t="str">
            <v>414699698</v>
          </cell>
          <cell r="D2690" t="str">
            <v>FLEXTUENTI</v>
          </cell>
          <cell r="E2690" t="str">
            <v>DESPACHO</v>
          </cell>
          <cell r="F2690" t="str">
            <v>NORMAL</v>
          </cell>
          <cell r="G2690" t="str">
            <v>FT79666</v>
          </cell>
          <cell r="H2690">
            <v>44939</v>
          </cell>
          <cell r="I2690" t="str">
            <v>ENTREGADO</v>
          </cell>
          <cell r="J2690">
            <v>44942</v>
          </cell>
          <cell r="K2690" t="str">
            <v>Fabian Ontaneda</v>
          </cell>
          <cell r="L2690" t="str">
            <v>GUAMANI  CORONEL PEDRO CONCHA  SN  FRANCISCO CAMPOS</v>
          </cell>
          <cell r="M2690" t="str">
            <v>1727263350</v>
          </cell>
          <cell r="N2690" t="str">
            <v>0993578165/0978805551</v>
          </cell>
          <cell r="O2690" t="str">
            <v/>
          </cell>
          <cell r="P2690" t="str">
            <v>QUITO</v>
          </cell>
          <cell r="Q2690" t="str">
            <v>QUITO</v>
          </cell>
          <cell r="R2690" t="str">
            <v>PICHINCHA</v>
          </cell>
          <cell r="U2690" t="str">
            <v>FLEXNETUIO_LOCAL</v>
          </cell>
          <cell r="V2690">
            <v>1</v>
          </cell>
          <cell r="W2690">
            <v>1</v>
          </cell>
          <cell r="X2690" t="str">
            <v>FLEXNET ECUADOR - FLEXTUENTI</v>
          </cell>
          <cell r="Y2690" t="str">
            <v>CALLE 28 DE JUNIO S/N Y GARCIA MORENO ENTRADA LLANO GRANDE</v>
          </cell>
        </row>
        <row r="2691">
          <cell r="A2691" t="str">
            <v>414699704</v>
          </cell>
          <cell r="B2691">
            <v>496086</v>
          </cell>
          <cell r="C2691" t="str">
            <v>414699704</v>
          </cell>
          <cell r="D2691" t="str">
            <v>FLEXTUENTI</v>
          </cell>
          <cell r="E2691" t="str">
            <v>DESPACHO</v>
          </cell>
          <cell r="F2691" t="str">
            <v>NORMAL</v>
          </cell>
          <cell r="G2691" t="str">
            <v>FT79740</v>
          </cell>
          <cell r="H2691">
            <v>44939</v>
          </cell>
          <cell r="I2691" t="str">
            <v>ENTREGADO</v>
          </cell>
          <cell r="J2691">
            <v>44942</v>
          </cell>
          <cell r="K2691" t="str">
            <v>Christopher Cordero</v>
          </cell>
          <cell r="L2691" t="str">
            <v>LETAMENDY AV MILAGRO  SN PRIMER CALLEJON 33C SO</v>
          </cell>
          <cell r="M2691" t="str">
            <v>0958589392</v>
          </cell>
          <cell r="N2691" t="str">
            <v>0990989085/0990989085</v>
          </cell>
          <cell r="O2691" t="str">
            <v/>
          </cell>
          <cell r="P2691" t="str">
            <v>GUAYAQUIL</v>
          </cell>
          <cell r="Q2691" t="str">
            <v>GUAYAQUIL</v>
          </cell>
          <cell r="R2691" t="str">
            <v>GUAYAS</v>
          </cell>
          <cell r="T2691" t="str">
            <v>ITSACOURIER</v>
          </cell>
          <cell r="U2691" t="str">
            <v>FLEXNETUIO_GYE</v>
          </cell>
          <cell r="V2691">
            <v>1</v>
          </cell>
          <cell r="W2691">
            <v>1</v>
          </cell>
          <cell r="X2691" t="str">
            <v>FLEXNET ECUADOR - FLEXTUENTI</v>
          </cell>
          <cell r="Y2691" t="str">
            <v>CALLE 28 DE JUNIO S/N Y GARCIA MORENO ENTRADA LLANO GRANDE</v>
          </cell>
        </row>
        <row r="2692">
          <cell r="A2692" t="str">
            <v>414699708</v>
          </cell>
          <cell r="B2692">
            <v>496087</v>
          </cell>
          <cell r="C2692" t="str">
            <v>414699708</v>
          </cell>
          <cell r="D2692" t="str">
            <v>FLEXTUENTI</v>
          </cell>
          <cell r="E2692" t="str">
            <v>DESPACHO</v>
          </cell>
          <cell r="F2692" t="str">
            <v>NORMAL</v>
          </cell>
          <cell r="G2692" t="str">
            <v>031080414699708</v>
          </cell>
          <cell r="H2692">
            <v>44939</v>
          </cell>
          <cell r="I2692" t="str">
            <v>ENTREGADO</v>
          </cell>
          <cell r="J2692">
            <v>44942</v>
          </cell>
          <cell r="K2692" t="str">
            <v>Maria Janeth Piza Limones</v>
          </cell>
          <cell r="L2692" t="str">
            <v>TARQUI  VIA DAULE KM 16 5  MANZANA 116 SOLAR 01 CHORRO</v>
          </cell>
          <cell r="M2692" t="str">
            <v>0927232785</v>
          </cell>
          <cell r="N2692" t="str">
            <v>0959034334/0962142156</v>
          </cell>
          <cell r="O2692" t="str">
            <v/>
          </cell>
          <cell r="P2692" t="str">
            <v>GUAYAQUIL</v>
          </cell>
          <cell r="Q2692" t="str">
            <v>GUAYAQUIL</v>
          </cell>
          <cell r="R2692" t="str">
            <v>GUAYAS</v>
          </cell>
          <cell r="T2692" t="str">
            <v>TRAMACO</v>
          </cell>
          <cell r="U2692" t="str">
            <v>FLEXNETUIO_GYE</v>
          </cell>
          <cell r="V2692">
            <v>1</v>
          </cell>
          <cell r="W2692">
            <v>1</v>
          </cell>
          <cell r="X2692" t="str">
            <v>FLEXNET ECUADOR - FLEXTUENTI</v>
          </cell>
          <cell r="Y2692" t="str">
            <v>CALLE 28 DE JUNIO S/N Y GARCIA MORENO ENTRADA LLANO GRANDE</v>
          </cell>
        </row>
        <row r="2693">
          <cell r="A2693" t="str">
            <v>414699719</v>
          </cell>
          <cell r="B2693">
            <v>496088</v>
          </cell>
          <cell r="C2693" t="str">
            <v>414699719</v>
          </cell>
          <cell r="D2693" t="str">
            <v>FLEXTUENTI</v>
          </cell>
          <cell r="E2693" t="str">
            <v>DESPACHO</v>
          </cell>
          <cell r="F2693" t="str">
            <v>EXPRESS UIO</v>
          </cell>
          <cell r="G2693" t="str">
            <v>EC6408</v>
          </cell>
          <cell r="H2693">
            <v>44939</v>
          </cell>
          <cell r="I2693" t="str">
            <v>ENTREGADO</v>
          </cell>
          <cell r="J2693">
            <v>44942</v>
          </cell>
          <cell r="K2693" t="str">
            <v>Karen Estefania Llumitasig pullatasig</v>
          </cell>
          <cell r="L2693" t="str">
            <v>CARCELEN  CALLE LIBORIO MADERA  N53 85 JAIME HURTADO</v>
          </cell>
          <cell r="M2693" t="str">
            <v>1750908954</v>
          </cell>
          <cell r="N2693" t="str">
            <v>0984600794/0982477650</v>
          </cell>
          <cell r="O2693" t="str">
            <v/>
          </cell>
          <cell r="P2693" t="str">
            <v>QUITO</v>
          </cell>
          <cell r="Q2693" t="str">
            <v>QUITO</v>
          </cell>
          <cell r="R2693" t="str">
            <v>PICHINCHA</v>
          </cell>
          <cell r="T2693" t="str">
            <v>EXPRESSCON</v>
          </cell>
          <cell r="U2693" t="str">
            <v>FLEXNETUIO_LOCAL</v>
          </cell>
          <cell r="V2693">
            <v>1</v>
          </cell>
          <cell r="W2693">
            <v>1</v>
          </cell>
          <cell r="X2693" t="str">
            <v>FLEXNET ECUADOR - FLEXTUENTI</v>
          </cell>
          <cell r="Y2693" t="str">
            <v>CALLE 28 DE JUNIO S/N Y GARCIA MORENO ENTRADA LLANO GRANDE</v>
          </cell>
        </row>
        <row r="2694">
          <cell r="A2694" t="str">
            <v>414700648</v>
          </cell>
          <cell r="B2694">
            <v>496089</v>
          </cell>
          <cell r="C2694" t="str">
            <v>414700648</v>
          </cell>
          <cell r="D2694" t="str">
            <v>FLEXTUENTI</v>
          </cell>
          <cell r="E2694" t="str">
            <v>DESPACHO</v>
          </cell>
          <cell r="F2694" t="str">
            <v>NORMAL</v>
          </cell>
          <cell r="G2694" t="str">
            <v>031080414700648</v>
          </cell>
          <cell r="H2694">
            <v>44939</v>
          </cell>
          <cell r="I2694" t="str">
            <v>ENTREGADO</v>
          </cell>
          <cell r="J2694">
            <v>44944</v>
          </cell>
          <cell r="K2694" t="str">
            <v>JONATAN JAVIER PUENTE HOLGUIN</v>
          </cell>
          <cell r="L2694" t="str">
            <v>VELASCO MEXICO  27 10  CARABOBO</v>
          </cell>
          <cell r="M2694" t="str">
            <v>0605887298</v>
          </cell>
          <cell r="N2694" t="str">
            <v>0960227489/0960227500</v>
          </cell>
          <cell r="O2694" t="str">
            <v/>
          </cell>
          <cell r="P2694" t="str">
            <v>RIOBAMBA</v>
          </cell>
          <cell r="Q2694" t="str">
            <v>RIOBAMBA</v>
          </cell>
          <cell r="R2694" t="str">
            <v>CHIMBORAZO</v>
          </cell>
          <cell r="T2694" t="str">
            <v>TRAMACO</v>
          </cell>
          <cell r="U2694" t="str">
            <v>FLEXNETUIO_PROVINCIA</v>
          </cell>
          <cell r="V2694">
            <v>1</v>
          </cell>
          <cell r="W2694">
            <v>1</v>
          </cell>
          <cell r="X2694" t="str">
            <v>FLEXNET ECUADOR - FLEXTUENTI</v>
          </cell>
          <cell r="Y2694" t="str">
            <v>CALLE 28 DE JUNIO S/N Y GARCIA MORENO ENTRADA LLANO GRANDE</v>
          </cell>
        </row>
        <row r="2695">
          <cell r="A2695" t="str">
            <v>414700690</v>
          </cell>
          <cell r="B2695">
            <v>496090</v>
          </cell>
          <cell r="C2695" t="str">
            <v>414700690</v>
          </cell>
          <cell r="D2695" t="str">
            <v>FLEXTUENTI</v>
          </cell>
          <cell r="E2695" t="str">
            <v>DESPACHO</v>
          </cell>
          <cell r="F2695" t="str">
            <v>NORMAL</v>
          </cell>
          <cell r="G2695" t="str">
            <v>FT79664</v>
          </cell>
          <cell r="H2695">
            <v>44939</v>
          </cell>
          <cell r="I2695" t="str">
            <v>ENTREGADO</v>
          </cell>
          <cell r="J2695">
            <v>44942</v>
          </cell>
          <cell r="K2695" t="str">
            <v>Antonio Mauricio Choez loor</v>
          </cell>
          <cell r="L2695" t="str">
            <v>CUMBAYA CALLE DIEGO DE ROBLE  SN CALLE PAMPITE</v>
          </cell>
          <cell r="M2695" t="str">
            <v>1313136127</v>
          </cell>
          <cell r="N2695" t="str">
            <v>0999551103/0999551103</v>
          </cell>
          <cell r="O2695" t="str">
            <v/>
          </cell>
          <cell r="P2695" t="str">
            <v>QUITO</v>
          </cell>
          <cell r="Q2695" t="str">
            <v>QUITO</v>
          </cell>
          <cell r="R2695" t="str">
            <v>PICHINCHA</v>
          </cell>
          <cell r="T2695" t="str">
            <v>FLEXTRANS UIO</v>
          </cell>
          <cell r="U2695" t="str">
            <v>FLEXNETUIO_LOCAL</v>
          </cell>
          <cell r="V2695">
            <v>1</v>
          </cell>
          <cell r="W2695">
            <v>1</v>
          </cell>
          <cell r="X2695" t="str">
            <v>FLEXNET ECUADOR - FLEXTUENTI</v>
          </cell>
          <cell r="Y2695" t="str">
            <v>CALLE 28 DE JUNIO S/N Y GARCIA MORENO ENTRADA LLANO GRANDE</v>
          </cell>
        </row>
        <row r="2696">
          <cell r="A2696" t="str">
            <v>414700705</v>
          </cell>
          <cell r="B2696">
            <v>496091</v>
          </cell>
          <cell r="C2696" t="str">
            <v>414700705</v>
          </cell>
          <cell r="D2696" t="str">
            <v>FLEXTUENTI</v>
          </cell>
          <cell r="E2696" t="str">
            <v>DESPACHO</v>
          </cell>
          <cell r="F2696" t="str">
            <v>NORMAL</v>
          </cell>
          <cell r="G2696" t="str">
            <v>031080414700705</v>
          </cell>
          <cell r="H2696">
            <v>44939</v>
          </cell>
          <cell r="I2696" t="str">
            <v>INCIDENCIA</v>
          </cell>
          <cell r="J2696">
            <v>44944</v>
          </cell>
          <cell r="K2696" t="str">
            <v>Jonathan Douglas Garcia Valdez</v>
          </cell>
          <cell r="L2696" t="str">
            <v>RIO VERDE RIO VERDE CALLE DE LOS  ARAUCANOS CS 09  CALLE DE LOS SIUZ</v>
          </cell>
          <cell r="M2696" t="str">
            <v>1719721100</v>
          </cell>
          <cell r="N2696" t="str">
            <v>0980514894/0987652861</v>
          </cell>
          <cell r="O2696" t="str">
            <v/>
          </cell>
          <cell r="P2696" t="str">
            <v>SANTO DOMINGO</v>
          </cell>
          <cell r="Q2696" t="str">
            <v>SANTO DOMINGO</v>
          </cell>
          <cell r="R2696" t="str">
            <v>SANTO DOMINGO DE LOS TSACHILAS</v>
          </cell>
          <cell r="T2696" t="str">
            <v>TRAMACO</v>
          </cell>
          <cell r="U2696" t="str">
            <v>FLEXNETUIO_PROVINCIA</v>
          </cell>
          <cell r="V2696">
            <v>1</v>
          </cell>
          <cell r="W2696">
            <v>1</v>
          </cell>
          <cell r="X2696" t="str">
            <v>FLEXNET ECUADOR - FLEXTUENTI</v>
          </cell>
          <cell r="Y2696" t="str">
            <v>CALLE 28 DE JUNIO S/N Y GARCIA MORENO ENTRADA LLANO GRANDE</v>
          </cell>
        </row>
        <row r="2697">
          <cell r="A2697" t="str">
            <v>414700706</v>
          </cell>
          <cell r="B2697">
            <v>496092</v>
          </cell>
          <cell r="C2697" t="str">
            <v>414700706</v>
          </cell>
          <cell r="D2697" t="str">
            <v>FLEXTUENTI</v>
          </cell>
          <cell r="E2697" t="str">
            <v>DESPACHO</v>
          </cell>
          <cell r="F2697" t="str">
            <v>NORMAL</v>
          </cell>
          <cell r="G2697" t="str">
            <v>031080414700706</v>
          </cell>
          <cell r="H2697">
            <v>44939</v>
          </cell>
          <cell r="I2697" t="str">
            <v>ENTREGADO</v>
          </cell>
          <cell r="J2697">
            <v>44943</v>
          </cell>
          <cell r="K2697" t="str">
            <v>JOFFRE Eduardo Tigua zambrano</v>
          </cell>
          <cell r="L2697" t="str">
            <v>MANUEL INOCENCIO PARRALES Y GUALE CALLE 24 DE MAYO  SN CALLEJON 16</v>
          </cell>
          <cell r="M2697" t="str">
            <v>1312311093</v>
          </cell>
          <cell r="N2697" t="str">
            <v>0969413342/0963116202</v>
          </cell>
          <cell r="O2697" t="str">
            <v/>
          </cell>
          <cell r="P2697" t="str">
            <v>JIPIJAPA</v>
          </cell>
          <cell r="Q2697" t="str">
            <v>JIPIJAPA</v>
          </cell>
          <cell r="R2697" t="str">
            <v>MANABI</v>
          </cell>
          <cell r="T2697" t="str">
            <v>TRAMACO</v>
          </cell>
          <cell r="U2697" t="str">
            <v>FLEXNETUIO_PROVINCIA</v>
          </cell>
          <cell r="V2697">
            <v>1</v>
          </cell>
          <cell r="W2697">
            <v>1</v>
          </cell>
          <cell r="X2697" t="str">
            <v>FLEXNET ECUADOR - FLEXTUENTI</v>
          </cell>
          <cell r="Y2697" t="str">
            <v>CALLE 28 DE JUNIO S/N Y GARCIA MORENO ENTRADA LLANO GRANDE</v>
          </cell>
        </row>
        <row r="2698">
          <cell r="A2698" t="str">
            <v>414700768</v>
          </cell>
          <cell r="B2698">
            <v>496093</v>
          </cell>
          <cell r="C2698" t="str">
            <v>414700768</v>
          </cell>
          <cell r="D2698" t="str">
            <v>FLEXTUENTI</v>
          </cell>
          <cell r="E2698" t="str">
            <v>DESPACHO</v>
          </cell>
          <cell r="F2698" t="str">
            <v>NORMAL</v>
          </cell>
          <cell r="G2698" t="str">
            <v>031080414700768</v>
          </cell>
          <cell r="H2698">
            <v>44939</v>
          </cell>
          <cell r="I2698" t="str">
            <v>ENTREGADO</v>
          </cell>
          <cell r="J2698">
            <v>44942</v>
          </cell>
          <cell r="K2698" t="str">
            <v>Miguel angel Lopez Pilozo</v>
          </cell>
          <cell r="L2698" t="str">
            <v>LEONIDAS PROANO    VIA MANTA MONTECRISTI KILOMETRO 5 Y MEDIO  CALLE H</v>
          </cell>
          <cell r="M2698" t="str">
            <v>1309952974</v>
          </cell>
          <cell r="N2698" t="str">
            <v>0992521054/0992521054</v>
          </cell>
          <cell r="O2698" t="str">
            <v/>
          </cell>
          <cell r="P2698" t="str">
            <v>MONTECRISTI</v>
          </cell>
          <cell r="Q2698" t="str">
            <v>MONTECRISTI</v>
          </cell>
          <cell r="R2698" t="str">
            <v>MANABI</v>
          </cell>
          <cell r="T2698" t="str">
            <v>TRAMACO</v>
          </cell>
          <cell r="U2698" t="str">
            <v>FLEXNETUIO_PROVINCIA</v>
          </cell>
          <cell r="V2698">
            <v>1</v>
          </cell>
          <cell r="W2698">
            <v>1</v>
          </cell>
          <cell r="X2698" t="str">
            <v>FLEXNET ECUADOR - FLEXTUENTI</v>
          </cell>
          <cell r="Y2698" t="str">
            <v>CALLE 28 DE JUNIO S/N Y GARCIA MORENO ENTRADA LLANO GRANDE</v>
          </cell>
        </row>
        <row r="2699">
          <cell r="A2699" t="str">
            <v>414700809</v>
          </cell>
          <cell r="B2699">
            <v>496094</v>
          </cell>
          <cell r="C2699" t="str">
            <v>414700809</v>
          </cell>
          <cell r="D2699" t="str">
            <v>FLEXTUENTI</v>
          </cell>
          <cell r="E2699" t="str">
            <v>DESPACHO</v>
          </cell>
          <cell r="F2699" t="str">
            <v>NORMAL</v>
          </cell>
          <cell r="G2699" t="str">
            <v>031080414700809</v>
          </cell>
          <cell r="H2699">
            <v>44939</v>
          </cell>
          <cell r="I2699" t="str">
            <v>ENTREGADO</v>
          </cell>
          <cell r="J2699">
            <v>44943</v>
          </cell>
          <cell r="K2699" t="str">
            <v>Andrea Alexandra Valverde Lopez</v>
          </cell>
          <cell r="L2699" t="str">
            <v>ELOY ALFARO  CALLE IMBABURA  SN CALLE AV AMAZONAS</v>
          </cell>
          <cell r="M2699" t="str">
            <v>0955835160</v>
          </cell>
          <cell r="N2699" t="str">
            <v>0961056594/0988778541</v>
          </cell>
          <cell r="O2699" t="str">
            <v/>
          </cell>
          <cell r="P2699" t="str">
            <v>DURAN</v>
          </cell>
          <cell r="Q2699" t="str">
            <v>DURAN</v>
          </cell>
          <cell r="R2699" t="str">
            <v>GUAYAS</v>
          </cell>
          <cell r="T2699" t="str">
            <v>TRAMACO</v>
          </cell>
          <cell r="U2699" t="str">
            <v>FLEXNETUIO_GYE</v>
          </cell>
          <cell r="V2699">
            <v>1</v>
          </cell>
          <cell r="W2699">
            <v>1</v>
          </cell>
          <cell r="X2699" t="str">
            <v>FLEXNET ECUADOR - FLEXTUENTI</v>
          </cell>
          <cell r="Y2699" t="str">
            <v>CALLE 28 DE JUNIO S/N Y GARCIA MORENO ENTRADA LLANO GRANDE</v>
          </cell>
        </row>
        <row r="2700">
          <cell r="A2700" t="str">
            <v>414700819</v>
          </cell>
          <cell r="B2700">
            <v>496095</v>
          </cell>
          <cell r="C2700" t="str">
            <v>414700819</v>
          </cell>
          <cell r="D2700" t="str">
            <v>FLEXTUENTI</v>
          </cell>
          <cell r="E2700" t="str">
            <v>DESPACHO</v>
          </cell>
          <cell r="F2700" t="str">
            <v>NORMAL</v>
          </cell>
          <cell r="G2700" t="str">
            <v>031080414700819</v>
          </cell>
          <cell r="H2700">
            <v>44939</v>
          </cell>
          <cell r="I2700" t="str">
            <v>ENTREGADO</v>
          </cell>
          <cell r="J2700">
            <v>44942</v>
          </cell>
          <cell r="K2700" t="str">
            <v>Lex Verduga</v>
          </cell>
          <cell r="L2700" t="str">
            <v>PASCUALES  COOPERATIVA VERGELES TERCERA ETAPA  MZ 67  VILLA 13  4 PASAJE 3 NE Y 4TO CALLEJON 23B NE</v>
          </cell>
          <cell r="M2700" t="str">
            <v>0930905971</v>
          </cell>
          <cell r="N2700" t="str">
            <v>0991943393/0939326515</v>
          </cell>
          <cell r="O2700" t="str">
            <v/>
          </cell>
          <cell r="P2700" t="str">
            <v>GUAYAQUIL</v>
          </cell>
          <cell r="Q2700" t="str">
            <v>GUAYAQUIL</v>
          </cell>
          <cell r="R2700" t="str">
            <v>GUAYAS</v>
          </cell>
          <cell r="T2700" t="str">
            <v>TRAMACO</v>
          </cell>
          <cell r="U2700" t="str">
            <v>FLEXNETUIO_GYE</v>
          </cell>
          <cell r="V2700">
            <v>1</v>
          </cell>
          <cell r="W2700">
            <v>1</v>
          </cell>
          <cell r="X2700" t="str">
            <v>FLEXNET ECUADOR - FLEXTUENTI</v>
          </cell>
          <cell r="Y2700" t="str">
            <v>CALLE 28 DE JUNIO S/N Y GARCIA MORENO ENTRADA LLANO GRANDE</v>
          </cell>
        </row>
        <row r="2701">
          <cell r="A2701" t="str">
            <v>414700834</v>
          </cell>
          <cell r="B2701">
            <v>496096</v>
          </cell>
          <cell r="C2701" t="str">
            <v>414700834</v>
          </cell>
          <cell r="D2701" t="str">
            <v>FLEXTUENTI</v>
          </cell>
          <cell r="E2701" t="str">
            <v>DESPACHO</v>
          </cell>
          <cell r="F2701" t="str">
            <v>NORMAL</v>
          </cell>
          <cell r="G2701" t="str">
            <v>FT79662/FT80372</v>
          </cell>
          <cell r="H2701">
            <v>44939</v>
          </cell>
          <cell r="I2701" t="str">
            <v>EN_TRANSITO</v>
          </cell>
          <cell r="J2701">
            <v>44943</v>
          </cell>
          <cell r="K2701" t="str">
            <v>TANIA GABRIELA CUASAPAZ PEREZ</v>
          </cell>
          <cell r="L2701" t="str">
            <v>VICENTE RAMÓN ROCA Y RÍO AMAZONAS FISCALIA DE PICHINCHA 7MO PISO</v>
          </cell>
          <cell r="M2701" t="str">
            <v>1003432422</v>
          </cell>
          <cell r="N2701" t="str">
            <v>0982241388/0998863062</v>
          </cell>
          <cell r="P2701" t="str">
            <v>QUITO</v>
          </cell>
          <cell r="Q2701" t="str">
            <v>QUITO</v>
          </cell>
          <cell r="R2701" t="str">
            <v>PICHINCHA</v>
          </cell>
          <cell r="T2701" t="str">
            <v>FLEXTRANS UIO</v>
          </cell>
          <cell r="U2701" t="str">
            <v>FLEXNETUIO_LOCAL</v>
          </cell>
          <cell r="V2701">
            <v>1</v>
          </cell>
          <cell r="W2701">
            <v>1</v>
          </cell>
          <cell r="X2701" t="str">
            <v>FLEXNET ECUADOR - FLEXTUENTI</v>
          </cell>
          <cell r="Y2701" t="str">
            <v>CALLE 28 DE JUNIO S/N Y GARCIA MORENO ENTRADA LLANO GRANDE</v>
          </cell>
        </row>
        <row r="2702">
          <cell r="A2702" t="str">
            <v>WS414699609</v>
          </cell>
          <cell r="B2702">
            <v>496097</v>
          </cell>
          <cell r="C2702" t="str">
            <v>WS414699609</v>
          </cell>
          <cell r="D2702" t="str">
            <v>FLEXTUENTI</v>
          </cell>
          <cell r="E2702" t="str">
            <v>DESPACHO</v>
          </cell>
          <cell r="F2702" t="str">
            <v>NORMAL</v>
          </cell>
          <cell r="G2702" t="str">
            <v>FT79661</v>
          </cell>
          <cell r="H2702">
            <v>44939</v>
          </cell>
          <cell r="I2702" t="str">
            <v>ENTREGADO</v>
          </cell>
          <cell r="J2702">
            <v>44942</v>
          </cell>
          <cell r="K2702" t="str">
            <v>Alejandra Simbana</v>
          </cell>
          <cell r="L2702" t="str">
            <v>INAQUITO AV DE LOS SHYRIS SN AV GASPAR DE VILLAROEL</v>
          </cell>
          <cell r="M2702" t="str">
            <v>1752084614</v>
          </cell>
          <cell r="N2702" t="str">
            <v>0998496505/0998496505</v>
          </cell>
          <cell r="O2702" t="str">
            <v/>
          </cell>
          <cell r="P2702" t="str">
            <v>QUITO</v>
          </cell>
          <cell r="Q2702" t="str">
            <v>QUITO</v>
          </cell>
          <cell r="R2702" t="str">
            <v>PICHINCHA</v>
          </cell>
          <cell r="U2702" t="str">
            <v>FLEXNETUIO_LOCAL</v>
          </cell>
          <cell r="V2702">
            <v>1</v>
          </cell>
          <cell r="W2702">
            <v>1</v>
          </cell>
          <cell r="X2702" t="str">
            <v>FLEXNET ECUADOR - FLEXTUENTI</v>
          </cell>
          <cell r="Y2702" t="str">
            <v>CALLE 28 DE JUNIO S/N Y GARCIA MORENO ENTRADA LLANO GRANDE</v>
          </cell>
        </row>
        <row r="2703">
          <cell r="A2703" t="str">
            <v>WS414699710</v>
          </cell>
          <cell r="B2703">
            <v>496098</v>
          </cell>
          <cell r="C2703" t="str">
            <v>WS414699710</v>
          </cell>
          <cell r="D2703" t="str">
            <v>FLEXTUENTI</v>
          </cell>
          <cell r="E2703" t="str">
            <v>DESPACHO</v>
          </cell>
          <cell r="F2703" t="str">
            <v>NORMAL</v>
          </cell>
          <cell r="G2703" t="str">
            <v>031080414699710</v>
          </cell>
          <cell r="H2703">
            <v>44939</v>
          </cell>
          <cell r="I2703" t="str">
            <v>ENTREGADO</v>
          </cell>
          <cell r="J2703">
            <v>44943</v>
          </cell>
          <cell r="K2703" t="str">
            <v>Nayely Asuncion Velasquez Laz</v>
          </cell>
          <cell r="L2703" t="str">
            <v>PICOAZA AV 5 DE JUNIO  SN SN</v>
          </cell>
          <cell r="M2703" t="str">
            <v>1316117660</v>
          </cell>
          <cell r="N2703" t="str">
            <v>0968109160/0968109160</v>
          </cell>
          <cell r="O2703" t="str">
            <v/>
          </cell>
          <cell r="P2703" t="str">
            <v>PORTOVIEJO</v>
          </cell>
          <cell r="Q2703" t="str">
            <v>PORTOVIEJO</v>
          </cell>
          <cell r="R2703" t="str">
            <v>MANABI</v>
          </cell>
          <cell r="T2703" t="str">
            <v>TRAMACO</v>
          </cell>
          <cell r="U2703" t="str">
            <v>FLEXNETUIO_PROVINCIA</v>
          </cell>
          <cell r="V2703">
            <v>1</v>
          </cell>
          <cell r="W2703">
            <v>1</v>
          </cell>
          <cell r="X2703" t="str">
            <v>FLEXNET ECUADOR - FLEXTUENTI</v>
          </cell>
          <cell r="Y2703" t="str">
            <v>CALLE 28 DE JUNIO S/N Y GARCIA MORENO ENTRADA LLANO GRANDE</v>
          </cell>
        </row>
        <row r="2704">
          <cell r="A2704" t="str">
            <v>414688368</v>
          </cell>
          <cell r="B2704">
            <v>496099</v>
          </cell>
          <cell r="C2704" t="str">
            <v>414688368</v>
          </cell>
          <cell r="D2704" t="str">
            <v>FLEXTUENTI</v>
          </cell>
          <cell r="E2704" t="str">
            <v>DESPACHO</v>
          </cell>
          <cell r="F2704" t="str">
            <v>NORMAL</v>
          </cell>
          <cell r="G2704" t="str">
            <v>FT79669</v>
          </cell>
          <cell r="H2704">
            <v>44939</v>
          </cell>
          <cell r="I2704" t="str">
            <v>ENTREGADO</v>
          </cell>
          <cell r="J2704">
            <v>44942</v>
          </cell>
          <cell r="K2704" t="str">
            <v>ANDREA ALEXANDRA AGUILAR PAZMINO</v>
          </cell>
          <cell r="L2704" t="str">
            <v>RUMIPAMBA AV ANTONIO GRANDA CENTENO OE4 328 MARIANO ANDRADE</v>
          </cell>
          <cell r="M2704" t="str">
            <v>1713199063</v>
          </cell>
          <cell r="N2704" t="str">
            <v>0998521119/0998521119</v>
          </cell>
          <cell r="O2704" t="str">
            <v/>
          </cell>
          <cell r="P2704" t="str">
            <v>QUITO</v>
          </cell>
          <cell r="Q2704" t="str">
            <v>QUITO</v>
          </cell>
          <cell r="R2704" t="str">
            <v>PICHINCHA</v>
          </cell>
          <cell r="U2704" t="str">
            <v>FLEXNETUIO_LOCAL</v>
          </cell>
          <cell r="V2704">
            <v>1</v>
          </cell>
          <cell r="W2704">
            <v>1</v>
          </cell>
          <cell r="X2704" t="str">
            <v>FLEXNET ECUADOR - FLEXTUENTI</v>
          </cell>
          <cell r="Y2704" t="str">
            <v>CALLE 28 DE JUNIO S/N Y GARCIA MORENO ENTRADA LLANO GRANDE</v>
          </cell>
        </row>
        <row r="2705">
          <cell r="A2705" t="str">
            <v>414699783</v>
          </cell>
          <cell r="B2705">
            <v>496100</v>
          </cell>
          <cell r="C2705" t="str">
            <v>414699783</v>
          </cell>
          <cell r="D2705" t="str">
            <v>FLEXTUENTI</v>
          </cell>
          <cell r="E2705" t="str">
            <v>DESPACHO</v>
          </cell>
          <cell r="F2705" t="str">
            <v>DERIVADO PICK UP</v>
          </cell>
          <cell r="G2705" t="str">
            <v>031080414699783</v>
          </cell>
          <cell r="H2705">
            <v>44939</v>
          </cell>
          <cell r="I2705" t="str">
            <v>ENTREGADO</v>
          </cell>
          <cell r="J2705">
            <v>44943</v>
          </cell>
          <cell r="K2705" t="str">
            <v>Jean Paul Pisco Chavez</v>
          </cell>
          <cell r="L2705" t="str">
            <v>OFICINA TRAMACO CENTRO DE DISTRIBUCION VIA A DAULE</v>
          </cell>
          <cell r="M2705" t="str">
            <v>0954786869</v>
          </cell>
          <cell r="N2705" t="str">
            <v>0969488316/0969800168</v>
          </cell>
          <cell r="O2705" t="str">
            <v/>
          </cell>
          <cell r="P2705" t="str">
            <v>GUAYAQUIL</v>
          </cell>
          <cell r="Q2705" t="str">
            <v>GUAYAQUIL</v>
          </cell>
          <cell r="R2705" t="str">
            <v>GUAYAS</v>
          </cell>
          <cell r="T2705" t="str">
            <v>TRAMACO</v>
          </cell>
          <cell r="U2705" t="str">
            <v>FLEXNETUIO_GYE</v>
          </cell>
          <cell r="V2705">
            <v>1</v>
          </cell>
          <cell r="W2705">
            <v>1</v>
          </cell>
          <cell r="X2705" t="str">
            <v>FLEXNET ECUADOR - FLEXTUENTI</v>
          </cell>
          <cell r="Y2705" t="str">
            <v>CALLE 28 DE JUNIO S/N Y GARCIA MORENO ENTRADA LLANO GRANDE</v>
          </cell>
        </row>
        <row r="2706">
          <cell r="A2706" t="str">
            <v>414699784</v>
          </cell>
          <cell r="B2706">
            <v>496101</v>
          </cell>
          <cell r="C2706" t="str">
            <v>414699784</v>
          </cell>
          <cell r="D2706" t="str">
            <v>FLEXTUENTI</v>
          </cell>
          <cell r="E2706" t="str">
            <v>DESPACHO</v>
          </cell>
          <cell r="F2706" t="str">
            <v>NORMAL</v>
          </cell>
          <cell r="G2706" t="str">
            <v>031080414699784</v>
          </cell>
          <cell r="H2706">
            <v>44939</v>
          </cell>
          <cell r="I2706" t="str">
            <v>ENTREGADO</v>
          </cell>
          <cell r="J2706">
            <v>44940</v>
          </cell>
          <cell r="K2706" t="str">
            <v>Irlanda Margoth Chavez Anchundia</v>
          </cell>
          <cell r="L2706" t="str">
            <v>LA AURORA AV LEON FEBRES CORDERO RIBADENEYRA PISO 2  INGRESO PARQUEADERO EL DORADO</v>
          </cell>
          <cell r="M2706" t="str">
            <v>0915526610</v>
          </cell>
          <cell r="N2706" t="str">
            <v>0993011332/0993011332</v>
          </cell>
          <cell r="O2706" t="str">
            <v/>
          </cell>
          <cell r="P2706" t="str">
            <v>DAULE</v>
          </cell>
          <cell r="Q2706" t="str">
            <v>DAULE</v>
          </cell>
          <cell r="R2706" t="str">
            <v>GUAYAS</v>
          </cell>
          <cell r="T2706" t="str">
            <v>TRAMACO</v>
          </cell>
          <cell r="U2706" t="str">
            <v>FLEXNETUIO_PROVINCIA</v>
          </cell>
          <cell r="V2706">
            <v>1</v>
          </cell>
          <cell r="W2706">
            <v>1</v>
          </cell>
          <cell r="X2706" t="str">
            <v>FLEXNET ECUADOR - FLEXTUENTI</v>
          </cell>
          <cell r="Y2706" t="str">
            <v>CALLE 28 DE JUNIO S/N Y GARCIA MORENO ENTRADA LLANO GRANDE</v>
          </cell>
        </row>
        <row r="2707">
          <cell r="A2707" t="str">
            <v>414699785</v>
          </cell>
          <cell r="B2707">
            <v>496102</v>
          </cell>
          <cell r="C2707" t="str">
            <v>414699785</v>
          </cell>
          <cell r="D2707" t="str">
            <v>FLEXTUENTI</v>
          </cell>
          <cell r="E2707" t="str">
            <v>DESPACHO</v>
          </cell>
          <cell r="F2707" t="str">
            <v>NORMAL</v>
          </cell>
          <cell r="G2707" t="str">
            <v>FT79665</v>
          </cell>
          <cell r="H2707">
            <v>44939</v>
          </cell>
          <cell r="I2707" t="str">
            <v>ENTREGADO</v>
          </cell>
          <cell r="J2707">
            <v>44942</v>
          </cell>
          <cell r="K2707" t="str">
            <v>Rommel Velasquez</v>
          </cell>
          <cell r="L2707" t="str">
            <v>POMASQUI CALLE LA INDEPENCENCIA   CASA 11   MARCELINA NOLIVOS</v>
          </cell>
          <cell r="M2707" t="str">
            <v>1725994808</v>
          </cell>
          <cell r="N2707" t="str">
            <v>0997339920/0995759671</v>
          </cell>
          <cell r="O2707" t="str">
            <v/>
          </cell>
          <cell r="P2707" t="str">
            <v>QUITO</v>
          </cell>
          <cell r="Q2707" t="str">
            <v>QUITO</v>
          </cell>
          <cell r="R2707" t="str">
            <v>PICHINCHA</v>
          </cell>
          <cell r="U2707" t="str">
            <v>FLEXNETUIO_LOCAL</v>
          </cell>
          <cell r="V2707">
            <v>1</v>
          </cell>
          <cell r="W2707">
            <v>1</v>
          </cell>
          <cell r="X2707" t="str">
            <v>FLEXNET ECUADOR - FLEXTUENTI</v>
          </cell>
          <cell r="Y2707" t="str">
            <v>CALLE 28 DE JUNIO S/N Y GARCIA MORENO ENTRADA LLANO GRANDE</v>
          </cell>
        </row>
        <row r="2708">
          <cell r="A2708" t="str">
            <v>414700822</v>
          </cell>
          <cell r="B2708">
            <v>496103</v>
          </cell>
          <cell r="C2708" t="str">
            <v>414700822</v>
          </cell>
          <cell r="D2708" t="str">
            <v>FLEXTUENTI</v>
          </cell>
          <cell r="E2708" t="str">
            <v>DESPACHO</v>
          </cell>
          <cell r="F2708" t="str">
            <v>NORMAL</v>
          </cell>
          <cell r="G2708" t="str">
            <v>FT79663</v>
          </cell>
          <cell r="H2708">
            <v>44939</v>
          </cell>
          <cell r="I2708" t="str">
            <v>ENTREGADO</v>
          </cell>
          <cell r="J2708">
            <v>44942</v>
          </cell>
          <cell r="K2708" t="str">
            <v>Juan Gualacata</v>
          </cell>
          <cell r="L2708" t="str">
            <v>PUEMBO CALLE JOSE IGNACIO GALLARDO  SN  SEGUNDO AMAGUANA</v>
          </cell>
          <cell r="M2708" t="str">
            <v>1756002760</v>
          </cell>
          <cell r="N2708" t="str">
            <v>0983805904/0983805904</v>
          </cell>
          <cell r="O2708" t="str">
            <v/>
          </cell>
          <cell r="P2708" t="str">
            <v>QUITO</v>
          </cell>
          <cell r="Q2708" t="str">
            <v>QUITO</v>
          </cell>
          <cell r="R2708" t="str">
            <v>PICHINCHA</v>
          </cell>
          <cell r="T2708" t="str">
            <v>FLEXTRANS UIO</v>
          </cell>
          <cell r="U2708" t="str">
            <v>FLEXNETUIO_LOCAL</v>
          </cell>
          <cell r="V2708">
            <v>1</v>
          </cell>
          <cell r="W2708">
            <v>1</v>
          </cell>
          <cell r="X2708" t="str">
            <v>FLEXNET ECUADOR - FLEXTUENTI</v>
          </cell>
          <cell r="Y2708" t="str">
            <v>CALLE 28 DE JUNIO S/N Y GARCIA MORENO ENTRADA LLANO GRANDE</v>
          </cell>
        </row>
        <row r="2709">
          <cell r="A2709" t="str">
            <v>414700879</v>
          </cell>
          <cell r="B2709">
            <v>496104</v>
          </cell>
          <cell r="C2709" t="str">
            <v>414700879</v>
          </cell>
          <cell r="D2709" t="str">
            <v>FLEXTUENTI</v>
          </cell>
          <cell r="E2709" t="str">
            <v>DESPACHO</v>
          </cell>
          <cell r="F2709" t="str">
            <v>DERIVADO PICK UP</v>
          </cell>
          <cell r="G2709" t="str">
            <v>031080414700879</v>
          </cell>
          <cell r="H2709">
            <v>44939</v>
          </cell>
          <cell r="I2709" t="str">
            <v>ENTREGADO</v>
          </cell>
          <cell r="J2709">
            <v>44942</v>
          </cell>
          <cell r="K2709" t="str">
            <v>Jefferson Ivar Rivas Cedeno</v>
          </cell>
          <cell r="L2709" t="str">
            <v>OFICINA TRAMACO PORTOVIEJO CENTRO DE DISTRIBUCION</v>
          </cell>
          <cell r="M2709" t="str">
            <v>1315907806</v>
          </cell>
          <cell r="N2709" t="str">
            <v>0994650545/0994414882</v>
          </cell>
          <cell r="O2709" t="str">
            <v/>
          </cell>
          <cell r="P2709" t="str">
            <v>PORTOVIEJO</v>
          </cell>
          <cell r="Q2709" t="str">
            <v>PORTOVIEJO</v>
          </cell>
          <cell r="R2709" t="str">
            <v>MANABI</v>
          </cell>
          <cell r="T2709" t="str">
            <v>TRAMACO</v>
          </cell>
          <cell r="U2709" t="str">
            <v>FLEXNETUIO_PROVINCIA</v>
          </cell>
          <cell r="V2709">
            <v>1</v>
          </cell>
          <cell r="W2709">
            <v>1</v>
          </cell>
          <cell r="X2709" t="str">
            <v>FLEXNET ECUADOR - FLEXTUENTI</v>
          </cell>
          <cell r="Y2709" t="str">
            <v>CALLE 28 DE JUNIO S/N Y GARCIA MORENO ENTRADA LLANO GRANDE</v>
          </cell>
        </row>
        <row r="2710">
          <cell r="A2710" t="str">
            <v>414700881</v>
          </cell>
          <cell r="B2710">
            <v>496105</v>
          </cell>
          <cell r="C2710" t="str">
            <v>414700881</v>
          </cell>
          <cell r="D2710" t="str">
            <v>FLEXTUENTI</v>
          </cell>
          <cell r="E2710" t="str">
            <v>DESPACHO</v>
          </cell>
          <cell r="F2710" t="str">
            <v>DERIVADO PICK UP</v>
          </cell>
          <cell r="G2710" t="str">
            <v>031080414700881</v>
          </cell>
          <cell r="H2710">
            <v>44939</v>
          </cell>
          <cell r="I2710" t="str">
            <v>ENTREGADO</v>
          </cell>
          <cell r="J2710">
            <v>44944</v>
          </cell>
          <cell r="K2710" t="str">
            <v>Christian Lopez</v>
          </cell>
          <cell r="L2710" t="str">
            <v>OFICINA TRAMACO QUITUMBE</v>
          </cell>
          <cell r="M2710" t="str">
            <v>1725088429</v>
          </cell>
          <cell r="N2710" t="str">
            <v>0998637677/0995816554</v>
          </cell>
          <cell r="O2710" t="str">
            <v/>
          </cell>
          <cell r="P2710" t="str">
            <v>QUITO</v>
          </cell>
          <cell r="Q2710" t="str">
            <v>QUITO</v>
          </cell>
          <cell r="R2710" t="str">
            <v>PICHINCHA</v>
          </cell>
          <cell r="T2710" t="str">
            <v>TRAMACO</v>
          </cell>
          <cell r="U2710" t="str">
            <v>FLEXNETUIO_LOCAL</v>
          </cell>
          <cell r="V2710">
            <v>1</v>
          </cell>
          <cell r="W2710">
            <v>1</v>
          </cell>
          <cell r="X2710" t="str">
            <v>FLEXNET ECUADOR - FLEXTUENTI</v>
          </cell>
          <cell r="Y2710" t="str">
            <v>CALLE 28 DE JUNIO S/N Y GARCIA MORENO ENTRADA LLANO GRANDE</v>
          </cell>
        </row>
        <row r="2711">
          <cell r="A2711" t="str">
            <v>414652578</v>
          </cell>
          <cell r="B2711">
            <v>496064</v>
          </cell>
          <cell r="C2711" t="str">
            <v>414652578</v>
          </cell>
          <cell r="D2711" t="str">
            <v>FLEXTUENTI</v>
          </cell>
          <cell r="E2711" t="str">
            <v>DESPACHO</v>
          </cell>
          <cell r="F2711" t="str">
            <v>EXPRESS UIO</v>
          </cell>
          <cell r="G2711" t="str">
            <v>EC6403</v>
          </cell>
          <cell r="H2711">
            <v>44939</v>
          </cell>
          <cell r="I2711" t="str">
            <v>ENTREGADO</v>
          </cell>
          <cell r="J2711">
            <v>44944</v>
          </cell>
          <cell r="K2711" t="str">
            <v>Genesis Rondon</v>
          </cell>
          <cell r="L2711" t="str">
            <v>CALDERON DE LOS PERALES N17 55 DE LAS MORAS</v>
          </cell>
          <cell r="M2711" t="str">
            <v>1761493087</v>
          </cell>
          <cell r="N2711" t="str">
            <v>0996251878/0998467766</v>
          </cell>
          <cell r="O2711" t="str">
            <v/>
          </cell>
          <cell r="P2711" t="str">
            <v>QUITO</v>
          </cell>
          <cell r="Q2711" t="str">
            <v>QUITO</v>
          </cell>
          <cell r="R2711" t="str">
            <v>PICHINCHA</v>
          </cell>
          <cell r="T2711" t="str">
            <v>EXPRESSCON</v>
          </cell>
          <cell r="U2711" t="str">
            <v>FLEXNETUIO_LOCAL</v>
          </cell>
          <cell r="V2711">
            <v>1</v>
          </cell>
          <cell r="W2711">
            <v>1</v>
          </cell>
          <cell r="X2711" t="str">
            <v>FLEXNET ECUADOR - FLEXTUENTI</v>
          </cell>
          <cell r="Y2711" t="str">
            <v>CALLE 28 DE JUNIO S/N Y GARCIA MORENO ENTRADA LLANO GRANDE</v>
          </cell>
        </row>
        <row r="2712">
          <cell r="A2712" t="str">
            <v>414661281</v>
          </cell>
          <cell r="B2712">
            <v>496065</v>
          </cell>
          <cell r="C2712" t="str">
            <v>414661281</v>
          </cell>
          <cell r="D2712" t="str">
            <v>FLEXTUENTI</v>
          </cell>
          <cell r="E2712" t="str">
            <v>DESPACHO</v>
          </cell>
          <cell r="F2712" t="str">
            <v>EXPRESS UIO</v>
          </cell>
          <cell r="G2712" t="str">
            <v>FTS45489</v>
          </cell>
          <cell r="H2712">
            <v>44939</v>
          </cell>
          <cell r="I2712" t="str">
            <v>ENTREGADO</v>
          </cell>
          <cell r="J2712">
            <v>44939</v>
          </cell>
          <cell r="K2712" t="str">
            <v>MARISHA SABRINA SALINAS ALVAREZ</v>
          </cell>
          <cell r="L2712" t="str">
            <v>MARISCAL SUCRE  JUAN LEON MERA N21 241 VICENTE RAMON ROCA</v>
          </cell>
          <cell r="M2712" t="str">
            <v>1718672635</v>
          </cell>
          <cell r="N2712" t="str">
            <v>0995539914/0992670319</v>
          </cell>
          <cell r="O2712" t="str">
            <v/>
          </cell>
          <cell r="P2712" t="str">
            <v>QUITO</v>
          </cell>
          <cell r="Q2712" t="str">
            <v>QUITO</v>
          </cell>
          <cell r="R2712" t="str">
            <v>PICHINCHA</v>
          </cell>
          <cell r="T2712" t="str">
            <v>TRANSERVISS</v>
          </cell>
          <cell r="U2712" t="str">
            <v>FLEXNETUIO_LOCAL</v>
          </cell>
          <cell r="V2712">
            <v>1</v>
          </cell>
          <cell r="W2712">
            <v>1</v>
          </cell>
          <cell r="X2712" t="str">
            <v>FLEXNET ECUADOR - FLEXTUENTI</v>
          </cell>
          <cell r="Y2712" t="str">
            <v>CALLE 28 DE JUNIO S/N Y GARCIA MORENO ENTRADA LLANO GRANDE</v>
          </cell>
        </row>
        <row r="2713">
          <cell r="A2713" t="str">
            <v>414661404</v>
          </cell>
          <cell r="B2713">
            <v>496066</v>
          </cell>
          <cell r="C2713" t="str">
            <v>414661404</v>
          </cell>
          <cell r="D2713" t="str">
            <v>FLEXTUENTI</v>
          </cell>
          <cell r="E2713" t="str">
            <v>DESPACHO</v>
          </cell>
          <cell r="F2713" t="str">
            <v>EXPRESS UIO</v>
          </cell>
          <cell r="G2713" t="str">
            <v>FTS45490</v>
          </cell>
          <cell r="H2713">
            <v>44939</v>
          </cell>
          <cell r="I2713" t="str">
            <v>ENTREGADO</v>
          </cell>
          <cell r="J2713">
            <v>44939</v>
          </cell>
          <cell r="K2713" t="str">
            <v>Alan Novillo</v>
          </cell>
          <cell r="L2713" t="str">
            <v>BELISARIO QUEVEDO JERONIMO LEITON  N23 111 AV LA GASCA</v>
          </cell>
          <cell r="M2713" t="str">
            <v>1104669021</v>
          </cell>
          <cell r="N2713" t="str">
            <v>0993474453/0979272897</v>
          </cell>
          <cell r="O2713" t="str">
            <v/>
          </cell>
          <cell r="P2713" t="str">
            <v>QUITO</v>
          </cell>
          <cell r="Q2713" t="str">
            <v>QUITO</v>
          </cell>
          <cell r="R2713" t="str">
            <v>PICHINCHA</v>
          </cell>
          <cell r="T2713" t="str">
            <v>TRANSERVISS</v>
          </cell>
          <cell r="U2713" t="str">
            <v>FLEXNETUIO_LOCAL</v>
          </cell>
          <cell r="V2713">
            <v>1</v>
          </cell>
          <cell r="W2713">
            <v>1</v>
          </cell>
          <cell r="X2713" t="str">
            <v>FLEXNET ECUADOR - FLEXTUENTI</v>
          </cell>
          <cell r="Y2713" t="str">
            <v>CALLE 28 DE JUNIO S/N Y GARCIA MORENO ENTRADA LLANO GRANDE</v>
          </cell>
        </row>
        <row r="2714">
          <cell r="A2714" t="str">
            <v>414666213</v>
          </cell>
          <cell r="B2714">
            <v>496067</v>
          </cell>
          <cell r="C2714" t="str">
            <v>414666213</v>
          </cell>
          <cell r="D2714" t="str">
            <v>FLEXTUENTI</v>
          </cell>
          <cell r="E2714" t="str">
            <v>DESPACHO</v>
          </cell>
          <cell r="F2714" t="str">
            <v>EXPRESS UIO</v>
          </cell>
          <cell r="G2714" t="str">
            <v>EC6404</v>
          </cell>
          <cell r="H2714">
            <v>44939</v>
          </cell>
          <cell r="I2714" t="str">
            <v>ENTREGADO</v>
          </cell>
          <cell r="J2714">
            <v>44939</v>
          </cell>
          <cell r="K2714" t="str">
            <v>Camila Cardoso</v>
          </cell>
          <cell r="L2714" t="str">
            <v>COTOCOLLAO AV REAL AUDIENCIA  OE22 14 PASAJE G</v>
          </cell>
          <cell r="M2714" t="str">
            <v>1754429791</v>
          </cell>
          <cell r="N2714" t="str">
            <v>0995358428/0997644721</v>
          </cell>
          <cell r="O2714" t="str">
            <v/>
          </cell>
          <cell r="P2714" t="str">
            <v>QUITO</v>
          </cell>
          <cell r="Q2714" t="str">
            <v>QUITO</v>
          </cell>
          <cell r="R2714" t="str">
            <v>PICHINCHA</v>
          </cell>
          <cell r="T2714" t="str">
            <v>EXPRESSCON</v>
          </cell>
          <cell r="U2714" t="str">
            <v>FLEXNETUIO_LOCAL</v>
          </cell>
          <cell r="V2714">
            <v>1</v>
          </cell>
          <cell r="W2714">
            <v>1</v>
          </cell>
          <cell r="X2714" t="str">
            <v>FLEXNET ECUADOR - FLEXTUENTI</v>
          </cell>
          <cell r="Y2714" t="str">
            <v>CALLE 28 DE JUNIO S/N Y GARCIA MORENO ENTRADA LLANO GRANDE</v>
          </cell>
        </row>
        <row r="2715">
          <cell r="A2715" t="str">
            <v>414677355</v>
          </cell>
          <cell r="B2715">
            <v>496068</v>
          </cell>
          <cell r="C2715" t="str">
            <v>414677355</v>
          </cell>
          <cell r="D2715" t="str">
            <v>FLEXTUENTI</v>
          </cell>
          <cell r="E2715" t="str">
            <v>DESPACHO</v>
          </cell>
          <cell r="F2715" t="str">
            <v>EXPRESS UIO</v>
          </cell>
          <cell r="G2715" t="str">
            <v>EC6405</v>
          </cell>
          <cell r="H2715">
            <v>44939</v>
          </cell>
          <cell r="I2715" t="str">
            <v>ENTREGADO</v>
          </cell>
          <cell r="J2715">
            <v>44944</v>
          </cell>
          <cell r="K2715" t="str">
            <v>Gabriela Penaherrera</v>
          </cell>
          <cell r="L2715" t="str">
            <v>COTOCOLLAO  PASAJE B  N70E JOSE MIGUEL CARRION</v>
          </cell>
          <cell r="M2715" t="str">
            <v>1720102225</v>
          </cell>
          <cell r="N2715" t="str">
            <v>0995307522/0998438063</v>
          </cell>
          <cell r="O2715" t="str">
            <v/>
          </cell>
          <cell r="P2715" t="str">
            <v>QUITO</v>
          </cell>
          <cell r="Q2715" t="str">
            <v>QUITO</v>
          </cell>
          <cell r="R2715" t="str">
            <v>PICHINCHA</v>
          </cell>
          <cell r="T2715" t="str">
            <v>EXPRESSCON</v>
          </cell>
          <cell r="U2715" t="str">
            <v>FLEXNETUIO_LOCAL</v>
          </cell>
          <cell r="V2715">
            <v>1</v>
          </cell>
          <cell r="W2715">
            <v>1</v>
          </cell>
          <cell r="X2715" t="str">
            <v>FLEXNET ECUADOR - FLEXTUENTI</v>
          </cell>
          <cell r="Y2715" t="str">
            <v>CALLE 28 DE JUNIO S/N Y GARCIA MORENO ENTRADA LLANO GRANDE</v>
          </cell>
        </row>
        <row r="2716">
          <cell r="A2716" t="str">
            <v>414677442</v>
          </cell>
          <cell r="B2716">
            <v>496069</v>
          </cell>
          <cell r="C2716" t="str">
            <v>414677442</v>
          </cell>
          <cell r="D2716" t="str">
            <v>FLEXTUENTI</v>
          </cell>
          <cell r="E2716" t="str">
            <v>DESPACHO</v>
          </cell>
          <cell r="F2716" t="str">
            <v>EXPRESS UIO</v>
          </cell>
          <cell r="G2716" t="str">
            <v>EC6406</v>
          </cell>
          <cell r="H2716">
            <v>44939</v>
          </cell>
          <cell r="I2716" t="str">
            <v>ENTREGADO</v>
          </cell>
          <cell r="J2716">
            <v>44944</v>
          </cell>
          <cell r="K2716" t="str">
            <v>Fabian Ponce</v>
          </cell>
          <cell r="L2716" t="str">
            <v>COTOCOLLAO ROBERTO CRUZ  N60  97  ANGEL LUDENA</v>
          </cell>
          <cell r="M2716" t="str">
            <v>1704441227</v>
          </cell>
          <cell r="N2716" t="str">
            <v>0998685087/0992891467</v>
          </cell>
          <cell r="O2716" t="str">
            <v/>
          </cell>
          <cell r="P2716" t="str">
            <v>QUITO</v>
          </cell>
          <cell r="Q2716" t="str">
            <v>QUITO</v>
          </cell>
          <cell r="R2716" t="str">
            <v>PICHINCHA</v>
          </cell>
          <cell r="T2716" t="str">
            <v>EXPRESSCON</v>
          </cell>
          <cell r="U2716" t="str">
            <v>FLEXNETUIO_LOCAL</v>
          </cell>
          <cell r="V2716">
            <v>1</v>
          </cell>
          <cell r="W2716">
            <v>1</v>
          </cell>
          <cell r="X2716" t="str">
            <v>FLEXNET ECUADOR - FLEXTUENTI</v>
          </cell>
          <cell r="Y2716" t="str">
            <v>CALLE 28 DE JUNIO S/N Y GARCIA MORENO ENTRADA LLANO GRANDE</v>
          </cell>
        </row>
        <row r="2717">
          <cell r="A2717" t="str">
            <v>414677472</v>
          </cell>
          <cell r="B2717">
            <v>496070</v>
          </cell>
          <cell r="C2717" t="str">
            <v>414677472</v>
          </cell>
          <cell r="D2717" t="str">
            <v>FLEXTUENTI</v>
          </cell>
          <cell r="E2717" t="str">
            <v>DESPACHO</v>
          </cell>
          <cell r="F2717" t="str">
            <v>EXPRESS UIO</v>
          </cell>
          <cell r="G2717" t="str">
            <v>EC6407</v>
          </cell>
          <cell r="H2717">
            <v>44939</v>
          </cell>
          <cell r="I2717" t="str">
            <v>INCIDENCIA</v>
          </cell>
          <cell r="J2717">
            <v>44944</v>
          </cell>
          <cell r="K2717" t="str">
            <v>Johanna Miranda</v>
          </cell>
          <cell r="L2717" t="str">
            <v>CALDERON  SENDERO EL QUINDE  N2 252  PASAJE A</v>
          </cell>
          <cell r="M2717" t="str">
            <v>1715233662</v>
          </cell>
          <cell r="N2717" t="str">
            <v>0993856426/0984381113</v>
          </cell>
          <cell r="O2717" t="str">
            <v/>
          </cell>
          <cell r="P2717" t="str">
            <v>QUITO</v>
          </cell>
          <cell r="Q2717" t="str">
            <v>QUITO</v>
          </cell>
          <cell r="R2717" t="str">
            <v>PICHINCHA</v>
          </cell>
          <cell r="T2717" t="str">
            <v>EXPRESSCON</v>
          </cell>
          <cell r="U2717" t="str">
            <v>FLEXNETUIO_LOCAL</v>
          </cell>
          <cell r="V2717">
            <v>1</v>
          </cell>
          <cell r="W2717">
            <v>1</v>
          </cell>
          <cell r="X2717" t="str">
            <v>FLEXNET ECUADOR - FLEXTUENTI</v>
          </cell>
          <cell r="Y2717" t="str">
            <v>CALLE 28 DE JUNIO S/N Y GARCIA MORENO ENTRADA LLANO GRANDE</v>
          </cell>
        </row>
        <row r="2718">
          <cell r="A2718" t="str">
            <v>414688356</v>
          </cell>
          <cell r="B2718">
            <v>496071</v>
          </cell>
          <cell r="C2718" t="str">
            <v>414688356</v>
          </cell>
          <cell r="D2718" t="str">
            <v>FLEXTUENTI</v>
          </cell>
          <cell r="E2718" t="str">
            <v>DESPACHO</v>
          </cell>
          <cell r="F2718" t="str">
            <v>NORMAL</v>
          </cell>
          <cell r="G2718" t="str">
            <v>FT79744</v>
          </cell>
          <cell r="H2718">
            <v>44939</v>
          </cell>
          <cell r="I2718" t="str">
            <v>EN_TRANSITO</v>
          </cell>
          <cell r="J2718">
            <v>44944</v>
          </cell>
          <cell r="K2718" t="str">
            <v>Adriana Yepez</v>
          </cell>
          <cell r="L2718" t="str">
            <v>TARQUI  AV MANUEL IGNACIO GOMEZ LICEN  MANZANA 1042 VILLA 40  FRANCISCO DE ORELLANA</v>
          </cell>
          <cell r="M2718" t="str">
            <v>0919519850</v>
          </cell>
          <cell r="N2718" t="str">
            <v>0991295111/0980877290</v>
          </cell>
          <cell r="O2718" t="str">
            <v/>
          </cell>
          <cell r="P2718" t="str">
            <v>GUAYAQUIL</v>
          </cell>
          <cell r="Q2718" t="str">
            <v>GUAYAQUIL</v>
          </cell>
          <cell r="R2718" t="str">
            <v>GUAYAS</v>
          </cell>
          <cell r="T2718" t="str">
            <v>ITSACOURIER</v>
          </cell>
          <cell r="U2718" t="str">
            <v>FLEXNETUIO_GYE</v>
          </cell>
          <cell r="V2718">
            <v>1</v>
          </cell>
          <cell r="W2718">
            <v>1</v>
          </cell>
          <cell r="X2718" t="str">
            <v>FLEXNET ECUADOR - FLEXTUENTI</v>
          </cell>
          <cell r="Y2718" t="str">
            <v>CALLE 28 DE JUNIO S/N Y GARCIA MORENO ENTRADA LLANO GRANDE</v>
          </cell>
        </row>
        <row r="2719">
          <cell r="A2719" t="str">
            <v>414688359</v>
          </cell>
          <cell r="B2719">
            <v>496072</v>
          </cell>
          <cell r="C2719" t="str">
            <v>414688359</v>
          </cell>
          <cell r="D2719" t="str">
            <v>FLEXTUENTI</v>
          </cell>
          <cell r="E2719" t="str">
            <v>DESPACHO</v>
          </cell>
          <cell r="F2719" t="str">
            <v>DERIVADO PICK UP</v>
          </cell>
          <cell r="G2719" t="str">
            <v>031080414688359</v>
          </cell>
          <cell r="H2719">
            <v>44939</v>
          </cell>
          <cell r="I2719" t="str">
            <v>INCIDENCIA</v>
          </cell>
          <cell r="J2719">
            <v>44942</v>
          </cell>
          <cell r="K2719" t="str">
            <v>Fernando Marin</v>
          </cell>
          <cell r="L2719" t="str">
            <v>OFICINA TRAMACO AMBATO CENTRO DE DISTRIBUCION</v>
          </cell>
          <cell r="M2719" t="str">
            <v>1805135827</v>
          </cell>
          <cell r="N2719" t="str">
            <v>0984132768/0983605354</v>
          </cell>
          <cell r="O2719" t="str">
            <v/>
          </cell>
          <cell r="P2719" t="str">
            <v>AMBATO</v>
          </cell>
          <cell r="Q2719" t="str">
            <v>AMBATO</v>
          </cell>
          <cell r="R2719" t="str">
            <v>TUNGURAHUA</v>
          </cell>
          <cell r="S2719" t="str">
            <v>AMBATO</v>
          </cell>
          <cell r="T2719" t="str">
            <v>TRAMACO</v>
          </cell>
          <cell r="U2719" t="str">
            <v>FLEXNETUIO_PROVINCIA</v>
          </cell>
          <cell r="V2719">
            <v>1</v>
          </cell>
          <cell r="W2719">
            <v>1</v>
          </cell>
          <cell r="X2719" t="str">
            <v>FLEXNET ECUADOR - FLEXTUENTI</v>
          </cell>
          <cell r="Y2719" t="str">
            <v>CALLE 28 DE JUNIO S/N Y GARCIA MORENO ENTRADA LLANO GRANDE</v>
          </cell>
        </row>
        <row r="2720">
          <cell r="A2720" t="str">
            <v>414688407</v>
          </cell>
          <cell r="B2720">
            <v>496073</v>
          </cell>
          <cell r="C2720" t="str">
            <v>414688407</v>
          </cell>
          <cell r="D2720" t="str">
            <v>FLEXTUENTI</v>
          </cell>
          <cell r="E2720" t="str">
            <v>DESPACHO</v>
          </cell>
          <cell r="F2720" t="str">
            <v>NORMAL</v>
          </cell>
          <cell r="G2720" t="str">
            <v>031080414688407</v>
          </cell>
          <cell r="H2720">
            <v>44939</v>
          </cell>
          <cell r="I2720" t="str">
            <v>ENTREGADO</v>
          </cell>
          <cell r="J2720">
            <v>44942</v>
          </cell>
          <cell r="K2720" t="str">
            <v>Luis Nieves</v>
          </cell>
          <cell r="L2720" t="str">
            <v>BOMBOLI CALLE GUAYAQUIL  SN    PEDRO VICENTE MALDONADO</v>
          </cell>
          <cell r="M2720" t="str">
            <v>1759315144</v>
          </cell>
          <cell r="N2720" t="str">
            <v>0994602254/0987426815</v>
          </cell>
          <cell r="O2720" t="str">
            <v/>
          </cell>
          <cell r="P2720" t="str">
            <v>SANTO DOMINGO</v>
          </cell>
          <cell r="Q2720" t="str">
            <v>SANTO DOMINGO</v>
          </cell>
          <cell r="R2720" t="str">
            <v>SANTO DOMINGO DE LOS TSACHILAS</v>
          </cell>
          <cell r="T2720" t="str">
            <v>TRAMACO</v>
          </cell>
          <cell r="U2720" t="str">
            <v>FLEXNETUIO_PROVINCIA</v>
          </cell>
          <cell r="V2720">
            <v>1</v>
          </cell>
          <cell r="W2720">
            <v>1</v>
          </cell>
          <cell r="X2720" t="str">
            <v>FLEXNET ECUADOR - FLEXTUENTI</v>
          </cell>
          <cell r="Y2720" t="str">
            <v>CALLE 28 DE JUNIO S/N Y GARCIA MORENO ENTRADA LLANO GRANDE</v>
          </cell>
        </row>
        <row r="2721">
          <cell r="A2721" t="str">
            <v>414688440</v>
          </cell>
          <cell r="B2721">
            <v>496074</v>
          </cell>
          <cell r="C2721" t="str">
            <v>414688440</v>
          </cell>
          <cell r="D2721" t="str">
            <v>FLEXTUENTI</v>
          </cell>
          <cell r="E2721" t="str">
            <v>DESPACHO</v>
          </cell>
          <cell r="F2721" t="str">
            <v>NORMAL</v>
          </cell>
          <cell r="G2721" t="str">
            <v>IC4639</v>
          </cell>
          <cell r="H2721">
            <v>44939</v>
          </cell>
          <cell r="I2721" t="str">
            <v>ENTREGADO</v>
          </cell>
          <cell r="J2721">
            <v>44942</v>
          </cell>
          <cell r="K2721" t="str">
            <v>PAOLA SACA</v>
          </cell>
          <cell r="L2721" t="str">
            <v>SUCRE CALLE GRAN COLOMBIA 611 HERMANO MIGUEL</v>
          </cell>
          <cell r="M2721" t="str">
            <v>0105847636</v>
          </cell>
          <cell r="N2721" t="str">
            <v>0988851089/0998824789</v>
          </cell>
          <cell r="O2721" t="str">
            <v/>
          </cell>
          <cell r="P2721" t="str">
            <v>CUENCA</v>
          </cell>
          <cell r="Q2721" t="str">
            <v>CUENCA</v>
          </cell>
          <cell r="R2721" t="str">
            <v>AZUAY</v>
          </cell>
          <cell r="T2721" t="str">
            <v>ITSACOURIER</v>
          </cell>
          <cell r="U2721" t="str">
            <v>FLEXNETUIO_PROVINCIA</v>
          </cell>
          <cell r="V2721">
            <v>1</v>
          </cell>
          <cell r="W2721">
            <v>1</v>
          </cell>
          <cell r="X2721" t="str">
            <v>FLEXNET ECUADOR - FLEXTUENTI</v>
          </cell>
          <cell r="Y2721" t="str">
            <v>CALLE 28 DE JUNIO S/N Y GARCIA MORENO ENTRADA LLANO GRANDE</v>
          </cell>
        </row>
        <row r="2722">
          <cell r="A2722" t="str">
            <v>414688442</v>
          </cell>
          <cell r="B2722">
            <v>496075</v>
          </cell>
          <cell r="C2722" t="str">
            <v>414688442</v>
          </cell>
          <cell r="D2722" t="str">
            <v>FLEXTUENTI</v>
          </cell>
          <cell r="E2722" t="str">
            <v>DESPACHO</v>
          </cell>
          <cell r="F2722" t="str">
            <v>NORMAL</v>
          </cell>
          <cell r="G2722" t="str">
            <v>FT79743</v>
          </cell>
          <cell r="H2722">
            <v>44939</v>
          </cell>
          <cell r="I2722" t="str">
            <v>ENTREGADO</v>
          </cell>
          <cell r="J2722">
            <v>44942</v>
          </cell>
          <cell r="K2722" t="str">
            <v>Raul Criollo</v>
          </cell>
          <cell r="L2722" t="str">
            <v>TARQUI AV DE LAS AMERICAS  SN  AV DE ALARCON</v>
          </cell>
          <cell r="M2722" t="str">
            <v>1002518312</v>
          </cell>
          <cell r="N2722" t="str">
            <v>0987401799/0997415990</v>
          </cell>
          <cell r="O2722" t="str">
            <v/>
          </cell>
          <cell r="P2722" t="str">
            <v>GUAYAQUIL</v>
          </cell>
          <cell r="Q2722" t="str">
            <v>GUAYAQUIL</v>
          </cell>
          <cell r="R2722" t="str">
            <v>GUAYAS</v>
          </cell>
          <cell r="T2722" t="str">
            <v>ITSACOURIER</v>
          </cell>
          <cell r="U2722" t="str">
            <v>FLEXNETUIO_GYE</v>
          </cell>
          <cell r="V2722">
            <v>1</v>
          </cell>
          <cell r="W2722">
            <v>1</v>
          </cell>
          <cell r="X2722" t="str">
            <v>FLEXNET ECUADOR - FLEXTUENTI</v>
          </cell>
          <cell r="Y2722" t="str">
            <v>CALLE 28 DE JUNIO S/N Y GARCIA MORENO ENTRADA LLANO GRANDE</v>
          </cell>
        </row>
        <row r="2723">
          <cell r="A2723" t="str">
            <v>414688530</v>
          </cell>
          <cell r="B2723">
            <v>496076</v>
          </cell>
          <cell r="C2723" t="str">
            <v>414688530</v>
          </cell>
          <cell r="D2723" t="str">
            <v>FLEXTUENTI</v>
          </cell>
          <cell r="E2723" t="str">
            <v>DESPACHO</v>
          </cell>
          <cell r="F2723" t="str">
            <v>NORMAL</v>
          </cell>
          <cell r="G2723" t="str">
            <v>FT79668</v>
          </cell>
          <cell r="H2723">
            <v>44939</v>
          </cell>
          <cell r="I2723" t="str">
            <v>ENTREGADO</v>
          </cell>
          <cell r="J2723">
            <v>44942</v>
          </cell>
          <cell r="K2723" t="str">
            <v>silvana cardenas</v>
          </cell>
          <cell r="L2723" t="str">
            <v>CHILLOGALLO CALLE TABIAZO CS 7 CALLE APOSTOL SIMON</v>
          </cell>
          <cell r="M2723" t="str">
            <v>0803025410</v>
          </cell>
          <cell r="N2723" t="str">
            <v>0995267906/0983057320</v>
          </cell>
          <cell r="O2723" t="str">
            <v/>
          </cell>
          <cell r="P2723" t="str">
            <v>QUITO</v>
          </cell>
          <cell r="Q2723" t="str">
            <v>QUITO</v>
          </cell>
          <cell r="R2723" t="str">
            <v>PICHINCHA</v>
          </cell>
          <cell r="U2723" t="str">
            <v>FLEXNETUIO_LOCAL</v>
          </cell>
          <cell r="V2723">
            <v>1</v>
          </cell>
          <cell r="W2723">
            <v>1</v>
          </cell>
          <cell r="X2723" t="str">
            <v>FLEXNET ECUADOR - FLEXTUENTI</v>
          </cell>
          <cell r="Y2723" t="str">
            <v>CALLE 28 DE JUNIO S/N Y GARCIA MORENO ENTRADA LLANO GRANDE</v>
          </cell>
        </row>
        <row r="2724">
          <cell r="A2724" t="str">
            <v>414688533</v>
          </cell>
          <cell r="B2724">
            <v>496077</v>
          </cell>
          <cell r="C2724" t="str">
            <v>414688533</v>
          </cell>
          <cell r="D2724" t="str">
            <v>FLEXTUENTI</v>
          </cell>
          <cell r="E2724" t="str">
            <v>DESPACHO</v>
          </cell>
          <cell r="F2724" t="str">
            <v>NORMAL</v>
          </cell>
          <cell r="G2724" t="str">
            <v>FT79667</v>
          </cell>
          <cell r="H2724">
            <v>44939</v>
          </cell>
          <cell r="I2724" t="str">
            <v>ENTREGADO</v>
          </cell>
          <cell r="J2724">
            <v>44942</v>
          </cell>
          <cell r="K2724" t="str">
            <v>silvana cardenas</v>
          </cell>
          <cell r="L2724" t="str">
            <v>CHILLOGALLO CALLE TABIAZO CASA 7  SIMON APOSTOL</v>
          </cell>
          <cell r="M2724" t="str">
            <v>0803025410</v>
          </cell>
          <cell r="N2724" t="str">
            <v>0983057320/0995267906</v>
          </cell>
          <cell r="O2724" t="str">
            <v/>
          </cell>
          <cell r="P2724" t="str">
            <v>QUITO</v>
          </cell>
          <cell r="Q2724" t="str">
            <v>QUITO</v>
          </cell>
          <cell r="R2724" t="str">
            <v>PICHINCHA</v>
          </cell>
          <cell r="U2724" t="str">
            <v>FLEXNETUIO_LOCAL</v>
          </cell>
          <cell r="V2724">
            <v>1</v>
          </cell>
          <cell r="W2724">
            <v>1</v>
          </cell>
          <cell r="X2724" t="str">
            <v>FLEXNET ECUADOR - FLEXTUENTI</v>
          </cell>
          <cell r="Y2724" t="str">
            <v>CALLE 28 DE JUNIO S/N Y GARCIA MORENO ENTRADA LLANO GRANDE</v>
          </cell>
        </row>
        <row r="2725">
          <cell r="A2725" t="str">
            <v>414688569</v>
          </cell>
          <cell r="B2725">
            <v>496078</v>
          </cell>
          <cell r="C2725" t="str">
            <v>414688569</v>
          </cell>
          <cell r="D2725" t="str">
            <v>FLEXTUENTI</v>
          </cell>
          <cell r="E2725" t="str">
            <v>DESPACHO</v>
          </cell>
          <cell r="F2725" t="str">
            <v>NORMAL</v>
          </cell>
          <cell r="G2725" t="str">
            <v>FT79742</v>
          </cell>
          <cell r="H2725">
            <v>44939</v>
          </cell>
          <cell r="I2725" t="str">
            <v>ENTREGADO</v>
          </cell>
          <cell r="J2725">
            <v>44942</v>
          </cell>
          <cell r="K2725" t="str">
            <v>Erwin Alexander Castro Sanchez</v>
          </cell>
          <cell r="L2725" t="str">
            <v>TARQUI  CALLE NAHIM ISAIAS BARQUET  SN AV MIGUEL H ALCIVAR</v>
          </cell>
          <cell r="M2725" t="str">
            <v>0941710345</v>
          </cell>
          <cell r="N2725" t="str">
            <v>0986616536/0968477184</v>
          </cell>
          <cell r="O2725" t="str">
            <v/>
          </cell>
          <cell r="P2725" t="str">
            <v>GUAYAQUIL</v>
          </cell>
          <cell r="Q2725" t="str">
            <v>GUAYAQUIL</v>
          </cell>
          <cell r="R2725" t="str">
            <v>GUAYAS</v>
          </cell>
          <cell r="T2725" t="str">
            <v>ITSACOURIER</v>
          </cell>
          <cell r="U2725" t="str">
            <v>FLEXNETUIO_GYE</v>
          </cell>
          <cell r="V2725">
            <v>1</v>
          </cell>
          <cell r="W2725">
            <v>1</v>
          </cell>
          <cell r="X2725" t="str">
            <v>FLEXNET ECUADOR - FLEXTUENTI</v>
          </cell>
          <cell r="Y2725" t="str">
            <v>CALLE 28 DE JUNIO S/N Y GARCIA MORENO ENTRADA LLANO GRANDE</v>
          </cell>
        </row>
        <row r="2726">
          <cell r="A2726" t="str">
            <v>414699273</v>
          </cell>
          <cell r="B2726">
            <v>496079</v>
          </cell>
          <cell r="C2726" t="str">
            <v>414699273</v>
          </cell>
          <cell r="D2726" t="str">
            <v>FLEXTUENTI</v>
          </cell>
          <cell r="E2726" t="str">
            <v>DESPACHO</v>
          </cell>
          <cell r="F2726" t="str">
            <v>EXPRESS UIO</v>
          </cell>
          <cell r="G2726" t="str">
            <v>FTS45491</v>
          </cell>
          <cell r="H2726">
            <v>44939</v>
          </cell>
          <cell r="I2726" t="str">
            <v>ENTREGADO</v>
          </cell>
          <cell r="J2726">
            <v>44939</v>
          </cell>
          <cell r="K2726" t="str">
            <v>Evelyn Luzarraga</v>
          </cell>
          <cell r="L2726" t="str">
            <v>MARISCAL SUCRE AV 12 DE OCTUBRE 601  COLON</v>
          </cell>
          <cell r="M2726" t="str">
            <v>0941414617</v>
          </cell>
          <cell r="N2726" t="str">
            <v>0997549324/0983052727</v>
          </cell>
          <cell r="O2726" t="str">
            <v/>
          </cell>
          <cell r="P2726" t="str">
            <v>QUITO</v>
          </cell>
          <cell r="Q2726" t="str">
            <v>QUITO</v>
          </cell>
          <cell r="R2726" t="str">
            <v>PICHINCHA</v>
          </cell>
          <cell r="T2726" t="str">
            <v>TRANSERVISS</v>
          </cell>
          <cell r="U2726" t="str">
            <v>FLEXNETUIO_LOCAL</v>
          </cell>
          <cell r="V2726">
            <v>1</v>
          </cell>
          <cell r="W2726">
            <v>1</v>
          </cell>
          <cell r="X2726" t="str">
            <v>FLEXNET ECUADOR - FLEXTUENTI</v>
          </cell>
          <cell r="Y2726" t="str">
            <v>CALLE 28 DE JUNIO S/N Y GARCIA MORENO ENTRADA LLANO GRANDE</v>
          </cell>
        </row>
        <row r="2727">
          <cell r="A2727" t="str">
            <v>DHL_23_017</v>
          </cell>
          <cell r="B2727">
            <v>496062</v>
          </cell>
          <cell r="C2727" t="str">
            <v>DHL_23_017</v>
          </cell>
          <cell r="D2727" t="str">
            <v>DHL</v>
          </cell>
          <cell r="E2727" t="str">
            <v>DESPACHO</v>
          </cell>
          <cell r="F2727" t="str">
            <v>NORMAL</v>
          </cell>
          <cell r="H2727">
            <v>44939</v>
          </cell>
          <cell r="I2727" t="str">
            <v>ENTREGADO</v>
          </cell>
          <cell r="J2727">
            <v>44939</v>
          </cell>
          <cell r="K2727" t="str">
            <v>DHL MATRIZ</v>
          </cell>
          <cell r="L2727" t="str">
            <v>AV. ELOY ALFARO 113 A Y PASAJE LOS JUNCOS EDIFICIO DHL, SECTOR COMITE DEL PUEBLO</v>
          </cell>
          <cell r="P2727" t="str">
            <v>QUITO</v>
          </cell>
          <cell r="Q2727" t="str">
            <v>QUITO</v>
          </cell>
          <cell r="R2727" t="str">
            <v>PICHINCHA</v>
          </cell>
          <cell r="T2727" t="str">
            <v>FLEXTRANS UIO</v>
          </cell>
          <cell r="U2727" t="str">
            <v>FLEXNETUIO_GYE</v>
          </cell>
          <cell r="V2727">
            <v>1</v>
          </cell>
          <cell r="W2727">
            <v>1</v>
          </cell>
          <cell r="X2727" t="str">
            <v>ALMACENES TABACARCEN</v>
          </cell>
          <cell r="Y2727" t="str">
            <v>TABABELA</v>
          </cell>
        </row>
        <row r="2728">
          <cell r="A2728" t="str">
            <v>DHL_23_018</v>
          </cell>
          <cell r="B2728">
            <v>496063</v>
          </cell>
          <cell r="C2728" t="str">
            <v>DHL_23_018</v>
          </cell>
          <cell r="D2728" t="str">
            <v>DHL</v>
          </cell>
          <cell r="E2728" t="str">
            <v>DESPACHO</v>
          </cell>
          <cell r="F2728" t="str">
            <v>NORMAL</v>
          </cell>
          <cell r="H2728">
            <v>44939</v>
          </cell>
          <cell r="I2728" t="str">
            <v>ENTREGADO</v>
          </cell>
          <cell r="J2728">
            <v>44939</v>
          </cell>
          <cell r="K2728" t="str">
            <v>DHL MATRIZ</v>
          </cell>
          <cell r="L2728" t="str">
            <v>AV. ELOY ALFARO 113 A Y PASAJE LOS JUNCOS EDIFICIO DHL, SECTOR COMITE DEL PUEBLO</v>
          </cell>
          <cell r="P2728" t="str">
            <v>QUITO</v>
          </cell>
          <cell r="Q2728" t="str">
            <v>QUITO</v>
          </cell>
          <cell r="R2728" t="str">
            <v>PICHINCHA</v>
          </cell>
          <cell r="T2728" t="str">
            <v>FLEXTRANS UIO</v>
          </cell>
          <cell r="U2728" t="str">
            <v>FLEXNETUIO_LOCAL</v>
          </cell>
          <cell r="V2728">
            <v>1</v>
          </cell>
          <cell r="W2728">
            <v>1</v>
          </cell>
          <cell r="X2728" t="str">
            <v>ALMACENES TABACARCEN</v>
          </cell>
          <cell r="Y2728" t="str">
            <v>TABABELA</v>
          </cell>
        </row>
        <row r="2729">
          <cell r="A2729" t="str">
            <v>24632</v>
          </cell>
          <cell r="B2729">
            <v>496057</v>
          </cell>
          <cell r="C2729" t="str">
            <v>24632</v>
          </cell>
          <cell r="D2729" t="str">
            <v>CARESTINO</v>
          </cell>
          <cell r="E2729" t="str">
            <v>DESPACHO</v>
          </cell>
          <cell r="G2729" t="str">
            <v>031002004177838</v>
          </cell>
          <cell r="H2729">
            <v>44939</v>
          </cell>
          <cell r="I2729" t="str">
            <v>ENTREGADO</v>
          </cell>
          <cell r="J2729">
            <v>44942</v>
          </cell>
          <cell r="K2729" t="str">
            <v>SANDRA FEIJOO</v>
          </cell>
          <cell r="L2729" t="str">
            <v>AV KENNEDY 00. ENTRE CDLA 28 DE MAYO ( POR MELL SPA CALLEJON SIN SALIDA )</v>
          </cell>
          <cell r="N2729" t="str">
            <v>0999438060	72976330</v>
          </cell>
          <cell r="P2729" t="str">
            <v>070401</v>
          </cell>
          <cell r="Q2729" t="str">
            <v>PIÑAS</v>
          </cell>
          <cell r="R2729" t="str">
            <v>EL ORO</v>
          </cell>
          <cell r="S2729" t="str">
            <v>PINAS - SAN ROQUE (AMBROSIO MALDONADO)</v>
          </cell>
          <cell r="T2729" t="str">
            <v>TRAMACO</v>
          </cell>
          <cell r="U2729" t="str">
            <v>FLEXNETGYE_PROVINCIA</v>
          </cell>
          <cell r="V2729">
            <v>1</v>
          </cell>
          <cell r="W2729">
            <v>5</v>
          </cell>
          <cell r="X2729" t="str">
            <v>FLEXNET ECUADOR - CAREST</v>
          </cell>
          <cell r="Y2729" t="str">
            <v>FERNANDO GUTIERREZ HILL VIA A DAULE KM 8 1/2 ENTRADA A COOPERATIVA JUAN MONTALVO</v>
          </cell>
        </row>
        <row r="2730">
          <cell r="A2730" t="str">
            <v>24681</v>
          </cell>
          <cell r="B2730">
            <v>496058</v>
          </cell>
          <cell r="C2730" t="str">
            <v>24681</v>
          </cell>
          <cell r="D2730" t="str">
            <v>CARESTINO</v>
          </cell>
          <cell r="E2730" t="str">
            <v>DESPACHO</v>
          </cell>
          <cell r="G2730" t="str">
            <v>031002004177827</v>
          </cell>
          <cell r="H2730">
            <v>44939</v>
          </cell>
          <cell r="I2730" t="str">
            <v>ENTREGADO</v>
          </cell>
          <cell r="J2730">
            <v>44942</v>
          </cell>
          <cell r="K2730" t="str">
            <v>CHRISTIAN MARIN</v>
          </cell>
          <cell r="L2730" t="str">
            <v>CUCARDA E IHUAILA NA. ENTRE JUNTO A LA IGLESIA DEL TEJAR</v>
          </cell>
          <cell r="N2730" t="str">
            <v>0991346220</v>
          </cell>
          <cell r="P2730" t="str">
            <v>010101</v>
          </cell>
          <cell r="Q2730" t="str">
            <v>CUENCA</v>
          </cell>
          <cell r="R2730" t="str">
            <v>AZUAY</v>
          </cell>
          <cell r="S2730" t="str">
            <v>CUENCA</v>
          </cell>
          <cell r="T2730" t="str">
            <v>TRAMACO</v>
          </cell>
          <cell r="U2730" t="str">
            <v>FLEXNETGYE_PROVINCIA</v>
          </cell>
          <cell r="V2730">
            <v>1</v>
          </cell>
          <cell r="W2730">
            <v>9.6300000000000008</v>
          </cell>
          <cell r="X2730" t="str">
            <v>FLEXNET ECUADOR - CAREST</v>
          </cell>
          <cell r="Y2730" t="str">
            <v>FERNANDO GUTIERREZ HILL VIA A DAULE KM 8 1/2 ENTRADA A COOPERATIVA JUAN MONTALVO</v>
          </cell>
        </row>
        <row r="2731">
          <cell r="A2731" t="str">
            <v>24710</v>
          </cell>
          <cell r="B2731">
            <v>496059</v>
          </cell>
          <cell r="C2731" t="str">
            <v>24710</v>
          </cell>
          <cell r="D2731" t="str">
            <v>CARESTINO</v>
          </cell>
          <cell r="E2731" t="str">
            <v>DESPACHO</v>
          </cell>
          <cell r="G2731" t="str">
            <v>031002004177862</v>
          </cell>
          <cell r="H2731">
            <v>44939</v>
          </cell>
          <cell r="I2731" t="str">
            <v>ENTREGADO</v>
          </cell>
          <cell r="J2731">
            <v>44942</v>
          </cell>
          <cell r="K2731" t="str">
            <v>ANDREA BARAHONA</v>
          </cell>
          <cell r="L2731" t="str">
            <v>JERONIMO CARRION E9-35 PISO/DPTO: PB. ENTRE ENTRE TAMAYO Y PLAZA ED EL LIBERTADOR, CHAKRA ORGANIC PRODUCTS</v>
          </cell>
          <cell r="N2731" t="str">
            <v>0999718243</v>
          </cell>
          <cell r="P2731" t="str">
            <v>000001</v>
          </cell>
          <cell r="Q2731" t="str">
            <v>QUITO</v>
          </cell>
          <cell r="R2731" t="str">
            <v>PICHINCHA</v>
          </cell>
          <cell r="S2731" t="str">
            <v>BODEGA FLEXNET UIO - RETIRA CLIENTE</v>
          </cell>
          <cell r="T2731" t="str">
            <v>TRAMACO</v>
          </cell>
          <cell r="U2731" t="str">
            <v>FLEXNETGYE_UIO</v>
          </cell>
          <cell r="V2731">
            <v>1</v>
          </cell>
          <cell r="W2731">
            <v>3.07</v>
          </cell>
          <cell r="X2731" t="str">
            <v>FLEXNET ECUADOR - CAREST</v>
          </cell>
          <cell r="Y2731" t="str">
            <v>FERNANDO GUTIERREZ HILL VIA A DAULE KM 8 1/2 ENTRADA A COOPERATIVA JUAN MONTALVO</v>
          </cell>
        </row>
        <row r="2732">
          <cell r="A2732" t="str">
            <v>24716</v>
          </cell>
          <cell r="B2732">
            <v>496060</v>
          </cell>
          <cell r="C2732" t="str">
            <v>24716</v>
          </cell>
          <cell r="D2732" t="str">
            <v>CARESTINO</v>
          </cell>
          <cell r="E2732" t="str">
            <v>DESPACHO</v>
          </cell>
          <cell r="G2732" t="str">
            <v>031002004177832</v>
          </cell>
          <cell r="H2732">
            <v>44939</v>
          </cell>
          <cell r="I2732" t="str">
            <v>ENTREGADO</v>
          </cell>
          <cell r="J2732">
            <v>44943</v>
          </cell>
          <cell r="K2732" t="str">
            <v>SOFIA ROMO</v>
          </cell>
          <cell r="L2732" t="str">
            <v>AVENIDA CORAL Y URUGUAY 64023. ENTRE A LADO DEL SPA AISHA</v>
          </cell>
          <cell r="N2732" t="str">
            <v xml:space="preserve">2251104	</v>
          </cell>
          <cell r="O2732" t="str">
            <v>0996843933</v>
          </cell>
          <cell r="P2732" t="str">
            <v>040101</v>
          </cell>
          <cell r="Q2732" t="str">
            <v>TULCAN</v>
          </cell>
          <cell r="R2732" t="str">
            <v>CARCHI</v>
          </cell>
          <cell r="S2732" t="str">
            <v>TULCAN</v>
          </cell>
          <cell r="T2732" t="str">
            <v>TRAMACO</v>
          </cell>
          <cell r="U2732" t="str">
            <v>FLEXNETGYE_PROVINCIA</v>
          </cell>
          <cell r="V2732">
            <v>1</v>
          </cell>
          <cell r="W2732">
            <v>3.41</v>
          </cell>
          <cell r="X2732" t="str">
            <v>FLEXNET ECUADOR - CAREST</v>
          </cell>
          <cell r="Y2732" t="str">
            <v>FERNANDO GUTIERREZ HILL VIA A DAULE KM 8 1/2 ENTRADA A COOPERATIVA JUAN MONTALVO</v>
          </cell>
        </row>
        <row r="2733">
          <cell r="A2733" t="str">
            <v>24776</v>
          </cell>
          <cell r="B2733">
            <v>496061</v>
          </cell>
          <cell r="C2733" t="str">
            <v>24776</v>
          </cell>
          <cell r="D2733" t="str">
            <v>CARESTINO</v>
          </cell>
          <cell r="E2733" t="str">
            <v>DESPACHO</v>
          </cell>
          <cell r="G2733" t="str">
            <v>031002004177866</v>
          </cell>
          <cell r="H2733">
            <v>44939</v>
          </cell>
          <cell r="I2733" t="str">
            <v>ENTREGADO</v>
          </cell>
          <cell r="J2733">
            <v>44943</v>
          </cell>
          <cell r="K2733" t="str">
            <v>KARELIA YEPEZ ALMEIDA</v>
          </cell>
          <cell r="L2733" t="str">
            <v>CALLE BABAHOYO ENTRE QUITO Y 27 DE MAYO 621. ENTRE AL FRENTE DE LA ESCUELA INMACULADA</v>
          </cell>
          <cell r="N2733" t="str">
            <v>0939093580</v>
          </cell>
          <cell r="P2733" t="str">
            <v>120111</v>
          </cell>
          <cell r="Q2733" t="str">
            <v>MONTALVO</v>
          </cell>
          <cell r="R2733" t="str">
            <v>LOS RIOS</v>
          </cell>
          <cell r="S2733" t="str">
            <v>MONTALVO - LA ESMERALDA</v>
          </cell>
          <cell r="T2733" t="str">
            <v>TRAMACO</v>
          </cell>
          <cell r="U2733" t="str">
            <v>FLEXNETGYE_PROVINCIA</v>
          </cell>
          <cell r="V2733">
            <v>1</v>
          </cell>
          <cell r="W2733">
            <v>5</v>
          </cell>
          <cell r="X2733" t="str">
            <v>FLEXNET ECUADOR - CAREST</v>
          </cell>
          <cell r="Y2733" t="str">
            <v>FERNANDO GUTIERREZ HILL VIA A DAULE KM 8 1/2 ENTRADA A COOPERATIVA JUAN MONTALVO</v>
          </cell>
        </row>
        <row r="2734">
          <cell r="A2734" t="str">
            <v>WTEC32301120001_1</v>
          </cell>
          <cell r="B2734">
            <v>496055</v>
          </cell>
          <cell r="C2734" t="str">
            <v>WTEC32301120001_1</v>
          </cell>
          <cell r="D2734" t="str">
            <v>HUAWEI</v>
          </cell>
          <cell r="E2734" t="str">
            <v>DESPACHO</v>
          </cell>
          <cell r="F2734" t="str">
            <v>EXCLUSIVO</v>
          </cell>
          <cell r="G2734" t="str">
            <v>79639</v>
          </cell>
          <cell r="H2734">
            <v>44938</v>
          </cell>
          <cell r="I2734" t="str">
            <v>ENTREGADO</v>
          </cell>
          <cell r="J2734">
            <v>44939</v>
          </cell>
          <cell r="K2734" t="str">
            <v>FLEXNET QUITO</v>
          </cell>
          <cell r="L2734" t="str">
            <v>COMPLEJO SAN JORGE. 28 DE JUNIO Y GARCIA MORENO - ENTRADA A LLANO GRANDE.</v>
          </cell>
          <cell r="M2734" t="str">
            <v>SANTIAGO GUAÑUNA - RUC: 1791890663001</v>
          </cell>
          <cell r="N2734" t="str">
            <v>0987213306</v>
          </cell>
          <cell r="P2734" t="str">
            <v>170208</v>
          </cell>
          <cell r="Q2734" t="str">
            <v>QUITO</v>
          </cell>
          <cell r="R2734" t="str">
            <v>PICHINCHA</v>
          </cell>
          <cell r="S2734" t="str">
            <v>CALDERON (CARAPUNGO)</v>
          </cell>
          <cell r="T2734" t="str">
            <v>CARGO UNION</v>
          </cell>
          <cell r="U2734" t="str">
            <v>FLEXNETUIO_LOCAL</v>
          </cell>
          <cell r="V2734">
            <v>11</v>
          </cell>
          <cell r="W2734">
            <v>108930.17</v>
          </cell>
          <cell r="X2734" t="str">
            <v>FLEXNET GUAYAQUIL</v>
          </cell>
          <cell r="Y2734" t="str">
            <v>FERNANDO GUTIERREZ HILL KM 8 1/2 VIA DAULE COOP. JUAN MONTALVO / FRENTE A PEPSI COLA</v>
          </cell>
        </row>
        <row r="2735">
          <cell r="A2735" t="str">
            <v>SG_23_048</v>
          </cell>
          <cell r="B2735">
            <v>496054</v>
          </cell>
          <cell r="C2735" t="str">
            <v>SG_23_048</v>
          </cell>
          <cell r="D2735" t="str">
            <v>SG</v>
          </cell>
          <cell r="E2735" t="str">
            <v>DESPACHO</v>
          </cell>
          <cell r="F2735" t="str">
            <v>NORMAL</v>
          </cell>
          <cell r="G2735" t="str">
            <v>FT79622</v>
          </cell>
          <cell r="H2735">
            <v>44938</v>
          </cell>
          <cell r="I2735" t="str">
            <v>ENTREGADO</v>
          </cell>
          <cell r="J2735">
            <v>44939</v>
          </cell>
          <cell r="K2735" t="str">
            <v>TAPITEX M&amp;B CIA LTDA</v>
          </cell>
          <cell r="L2735" t="str">
            <v>BODEGA PARQUE INDUSTRIAL: AVENIDA DEL TORIL Y CARAPUNGO. A LADO DE LA BODEGA DE HOLCIM</v>
          </cell>
          <cell r="P2735" t="str">
            <v>010107</v>
          </cell>
          <cell r="Q2735" t="str">
            <v>CUENCA</v>
          </cell>
          <cell r="R2735" t="str">
            <v>AZUAY</v>
          </cell>
          <cell r="S2735" t="str">
            <v>CUENCA</v>
          </cell>
          <cell r="T2735" t="str">
            <v>ITSACOURIER</v>
          </cell>
          <cell r="U2735" t="str">
            <v>FLEXNETUIO_PROVINCIA</v>
          </cell>
          <cell r="V2735">
            <v>1</v>
          </cell>
          <cell r="W2735">
            <v>544</v>
          </cell>
          <cell r="X2735" t="str">
            <v>FLEXNET UIO</v>
          </cell>
          <cell r="Y2735" t="str">
            <v>PANAMERICANA NORTE KM 12 1/2  LLANO GRANDE</v>
          </cell>
        </row>
        <row r="2736">
          <cell r="A2736" t="str">
            <v>SG_23_049</v>
          </cell>
          <cell r="B2736">
            <v>496053</v>
          </cell>
          <cell r="C2736" t="str">
            <v>SG_23_049</v>
          </cell>
          <cell r="D2736" t="str">
            <v>SG</v>
          </cell>
          <cell r="E2736" t="str">
            <v>DESPACHO</v>
          </cell>
          <cell r="F2736" t="str">
            <v>NORMAL</v>
          </cell>
          <cell r="G2736" t="str">
            <v>FT79620</v>
          </cell>
          <cell r="H2736">
            <v>44938</v>
          </cell>
          <cell r="I2736" t="str">
            <v>EN_PROCESO</v>
          </cell>
          <cell r="J2736">
            <v>44938</v>
          </cell>
          <cell r="K2736" t="str">
            <v>INGENIERIA EN ABRASIVOS Y SERVICIOS INABRAS S.A.</v>
          </cell>
          <cell r="L2736" t="str">
            <v>PICHINCHA / QUITO / COTOCOLLAO / PANAMERICANA NORTE A-15</v>
          </cell>
          <cell r="P2736" t="str">
            <v>170307</v>
          </cell>
          <cell r="Q2736" t="str">
            <v>QUITO</v>
          </cell>
          <cell r="R2736" t="str">
            <v>PICHINCHA</v>
          </cell>
          <cell r="S2736" t="str">
            <v>QUITO</v>
          </cell>
          <cell r="U2736" t="str">
            <v>FLEXNETUIO_LOCAL</v>
          </cell>
          <cell r="V2736">
            <v>1</v>
          </cell>
          <cell r="W2736">
            <v>366</v>
          </cell>
          <cell r="X2736" t="str">
            <v>FLEXNET UIO</v>
          </cell>
          <cell r="Y2736" t="str">
            <v>PANAMERICANA NORTE KM 12 1/2  LLANO GRANDE</v>
          </cell>
        </row>
        <row r="2737">
          <cell r="A2737" t="str">
            <v>20003043515202_1</v>
          </cell>
          <cell r="B2737">
            <v>496052</v>
          </cell>
          <cell r="C2737" t="str">
            <v>20003043515202_1</v>
          </cell>
          <cell r="D2737" t="str">
            <v>CONECEL</v>
          </cell>
          <cell r="E2737" t="str">
            <v>DESPACHO</v>
          </cell>
          <cell r="F2737" t="str">
            <v>NORMAL</v>
          </cell>
          <cell r="G2737" t="str">
            <v>031002004177575</v>
          </cell>
          <cell r="H2737">
            <v>44938</v>
          </cell>
          <cell r="I2737" t="str">
            <v>ENTREGADO</v>
          </cell>
          <cell r="J2737">
            <v>44943</v>
          </cell>
          <cell r="K2737" t="str">
            <v xml:space="preserve">OSCAR WILLIAM NARVAEZ / </v>
          </cell>
          <cell r="L2737" t="str">
            <v>TULCAN / TULCAN / SECTOR LA UNION AV BOLIVAR 4-01 ENTRE PASAJE RIOBAMBA Y RAFAEL ARELLANO EN LOS CONBDOMINIOS DE LOS ARQUITECTOS FRENTE AL CC FERROALVID</v>
          </cell>
          <cell r="M2737" t="str">
            <v>401068861</v>
          </cell>
          <cell r="N2737" t="str">
            <v>983739182 /  982708472</v>
          </cell>
          <cell r="P2737" t="str">
            <v>TULCAN</v>
          </cell>
          <cell r="Q2737" t="str">
            <v>TULCAN</v>
          </cell>
          <cell r="R2737" t="str">
            <v>CARCHI</v>
          </cell>
          <cell r="S2737" t="str">
            <v/>
          </cell>
          <cell r="T2737" t="str">
            <v>TRAMACO</v>
          </cell>
          <cell r="U2737" t="str">
            <v>FLEXNETUIO_PROVINCIA</v>
          </cell>
          <cell r="V2737">
            <v>1</v>
          </cell>
          <cell r="W2737">
            <v>1</v>
          </cell>
          <cell r="X2737" t="str">
            <v>FLEXNET</v>
          </cell>
          <cell r="Y2737" t="str">
            <v>FLEX NET CALLE 28 DE JUNIO S/N Y GARCIA MORENO ENTRADA LLANO GRANDE</v>
          </cell>
        </row>
        <row r="2738">
          <cell r="A2738" t="str">
            <v>WTEC32301120001</v>
          </cell>
          <cell r="B2738">
            <v>496051</v>
          </cell>
          <cell r="C2738" t="str">
            <v>WTEC32301120001</v>
          </cell>
          <cell r="D2738" t="str">
            <v>HUAWEI</v>
          </cell>
          <cell r="E2738" t="str">
            <v>DESPACHO</v>
          </cell>
          <cell r="F2738" t="str">
            <v>EXCLUSIVO</v>
          </cell>
          <cell r="G2738" t="str">
            <v>79638</v>
          </cell>
          <cell r="H2738">
            <v>44938</v>
          </cell>
          <cell r="I2738" t="str">
            <v>ENTREGADO</v>
          </cell>
          <cell r="J2738">
            <v>44939</v>
          </cell>
          <cell r="K2738" t="str">
            <v>FLEXNET QUITO</v>
          </cell>
          <cell r="L2738" t="str">
            <v>COMPLEJO SAN JORGE. 28 DE JUNIO Y GARCIA MORENO - ENTRADA A LLANO GRANDE.</v>
          </cell>
          <cell r="M2738" t="str">
            <v>SANTIAGO GUAÑUNA - RUC: 1791890663001</v>
          </cell>
          <cell r="N2738" t="str">
            <v>0987213306</v>
          </cell>
          <cell r="P2738" t="str">
            <v>170208</v>
          </cell>
          <cell r="Q2738" t="str">
            <v>QUITO</v>
          </cell>
          <cell r="R2738" t="str">
            <v>PICHINCHA</v>
          </cell>
          <cell r="S2738" t="str">
            <v>CALDERON (CARAPUNGO)</v>
          </cell>
          <cell r="T2738" t="str">
            <v>TRANSCONDUCINT</v>
          </cell>
          <cell r="U2738" t="str">
            <v>FLEXNETUIO_LOCAL</v>
          </cell>
          <cell r="V2738">
            <v>30</v>
          </cell>
          <cell r="W2738">
            <v>108930.17</v>
          </cell>
          <cell r="X2738" t="str">
            <v>FLEXNET GUAYAQUIL</v>
          </cell>
          <cell r="Y2738" t="str">
            <v>FERNANDO GUTIERREZ HILL KM 8 1/2 VIA DAULE COOP. JUAN MONTALVO / FRENTE A PEPSI COLA</v>
          </cell>
        </row>
        <row r="2739">
          <cell r="A2739" t="str">
            <v>20003066639911</v>
          </cell>
          <cell r="B2739">
            <v>496038</v>
          </cell>
          <cell r="C2739" t="str">
            <v>20003066639911</v>
          </cell>
          <cell r="D2739" t="str">
            <v>CONECEL</v>
          </cell>
          <cell r="E2739" t="str">
            <v>DESPACHO</v>
          </cell>
          <cell r="F2739" t="str">
            <v>NORMAL</v>
          </cell>
          <cell r="G2739" t="str">
            <v>031002004178604</v>
          </cell>
          <cell r="H2739">
            <v>44938</v>
          </cell>
          <cell r="I2739" t="str">
            <v>ENTREGADO</v>
          </cell>
          <cell r="J2739">
            <v>44942</v>
          </cell>
          <cell r="K2739" t="str">
            <v xml:space="preserve">MARCO PATRICIO CHIRIBOGA NEIRA / </v>
          </cell>
          <cell r="L2739" t="str">
            <v>MILAGRO / MILAGRO / CALLE TORRES CAUSANA Y GARCIA MORENO EN EL COMERCIAL CHIRIBOGA JUNTO A LA CLINICA SANTA CLARA</v>
          </cell>
          <cell r="M2739" t="str">
            <v>1203505696</v>
          </cell>
          <cell r="N2739" t="str">
            <v xml:space="preserve">985353540 /  </v>
          </cell>
          <cell r="P2739" t="str">
            <v>MILAGRO</v>
          </cell>
          <cell r="Q2739" t="str">
            <v>MILAGRO</v>
          </cell>
          <cell r="R2739" t="str">
            <v>GUAYAS</v>
          </cell>
          <cell r="T2739" t="str">
            <v>TRAMACO</v>
          </cell>
          <cell r="U2739" t="str">
            <v>FLEXNETUIO_PROVINCIA</v>
          </cell>
          <cell r="V2739">
            <v>1</v>
          </cell>
          <cell r="W2739">
            <v>1</v>
          </cell>
          <cell r="X2739" t="str">
            <v>FLEXNET</v>
          </cell>
          <cell r="Y2739" t="str">
            <v>FLEX NET CALLE 28 DE JUNIO S/N Y GARCIA MORENO ENTRADA LLANO GRANDE</v>
          </cell>
        </row>
        <row r="2740">
          <cell r="A2740" t="str">
            <v>20003066626554</v>
          </cell>
          <cell r="B2740">
            <v>496041</v>
          </cell>
          <cell r="C2740" t="str">
            <v>20003066626554</v>
          </cell>
          <cell r="D2740" t="str">
            <v>CONECEL</v>
          </cell>
          <cell r="E2740" t="str">
            <v>DESPACHO</v>
          </cell>
          <cell r="F2740" t="str">
            <v>NORMAL</v>
          </cell>
          <cell r="G2740" t="str">
            <v>FT79637</v>
          </cell>
          <cell r="H2740">
            <v>44938</v>
          </cell>
          <cell r="I2740" t="str">
            <v>INCIDENCIA</v>
          </cell>
          <cell r="J2740">
            <v>44942</v>
          </cell>
          <cell r="K2740" t="str">
            <v xml:space="preserve">LUIS ANDRES CALDERON GARCIA / </v>
          </cell>
          <cell r="L2740" t="str">
            <v>QUITO / CALDERON / RECIBEN EN PANADERIA SUPER PAN/CLL.PIO XII FRENTE PARQUE SAN JUAN DE CALDERON</v>
          </cell>
          <cell r="M2740" t="str">
            <v>1723610471</v>
          </cell>
          <cell r="N2740" t="str">
            <v xml:space="preserve">963823748 /  </v>
          </cell>
          <cell r="O2740" t="str">
            <v/>
          </cell>
          <cell r="P2740" t="str">
            <v>QUITO</v>
          </cell>
          <cell r="Q2740" t="str">
            <v>QUITO</v>
          </cell>
          <cell r="R2740" t="str">
            <v>PICHINCHA</v>
          </cell>
          <cell r="T2740" t="str">
            <v>FLEXTRANS UIO</v>
          </cell>
          <cell r="U2740" t="str">
            <v>FLEXNETUIO_LOCAL</v>
          </cell>
          <cell r="V2740">
            <v>1</v>
          </cell>
          <cell r="W2740">
            <v>1</v>
          </cell>
          <cell r="X2740" t="str">
            <v>FLEXNET</v>
          </cell>
          <cell r="Y2740" t="str">
            <v>FLEX NET CALLE 28 DE JUNIO S/N Y GARCIA MORENO ENTRADA LLANO GRANDE</v>
          </cell>
        </row>
        <row r="2741">
          <cell r="A2741" t="str">
            <v>20003067058138</v>
          </cell>
          <cell r="B2741">
            <v>496042</v>
          </cell>
          <cell r="C2741" t="str">
            <v>20003067058138</v>
          </cell>
          <cell r="D2741" t="str">
            <v>CONECEL</v>
          </cell>
          <cell r="E2741" t="str">
            <v>DESPACHO</v>
          </cell>
          <cell r="F2741" t="str">
            <v>NORMAL</v>
          </cell>
          <cell r="G2741" t="str">
            <v>031002004177582.</v>
          </cell>
          <cell r="H2741">
            <v>44938</v>
          </cell>
          <cell r="I2741" t="str">
            <v>ENTREGADO</v>
          </cell>
          <cell r="J2741">
            <v>44943</v>
          </cell>
          <cell r="K2741" t="str">
            <v xml:space="preserve">SEGUNDO FABIAN CONDULLE PANAMA / </v>
          </cell>
          <cell r="L2741" t="str">
            <v>IBARRA / SAGRARIO / EUGENIO ESPEJO Y ALFREDO PEREZ GUERRERO MERCADO AMAZONAS/RECIBEN EN PARQUEADERO LUGAR DE TRABAJO</v>
          </cell>
          <cell r="M2741" t="str">
            <v>1001800869</v>
          </cell>
          <cell r="N2741" t="str">
            <v xml:space="preserve">984254287 /  </v>
          </cell>
          <cell r="P2741" t="str">
            <v>IBARRA</v>
          </cell>
          <cell r="Q2741" t="str">
            <v>IBARRA</v>
          </cell>
          <cell r="R2741" t="str">
            <v>IMBABURA</v>
          </cell>
          <cell r="T2741" t="str">
            <v>TRAMACO</v>
          </cell>
          <cell r="U2741" t="str">
            <v>FLEXNETUIO_PROVINCIA</v>
          </cell>
          <cell r="V2741">
            <v>1</v>
          </cell>
          <cell r="W2741">
            <v>1</v>
          </cell>
          <cell r="X2741" t="str">
            <v>FLEXNET</v>
          </cell>
          <cell r="Y2741" t="str">
            <v>FLEX NET CALLE 28 DE JUNIO S/N Y GARCIA MORENO ENTRADA LLANO GRANDE</v>
          </cell>
        </row>
        <row r="2742">
          <cell r="A2742" t="str">
            <v>20003056437470</v>
          </cell>
          <cell r="B2742">
            <v>496043</v>
          </cell>
          <cell r="C2742" t="str">
            <v>20003056437470</v>
          </cell>
          <cell r="D2742" t="str">
            <v>CONECEL</v>
          </cell>
          <cell r="E2742" t="str">
            <v>DESPACHO</v>
          </cell>
          <cell r="F2742" t="str">
            <v>NORMAL</v>
          </cell>
          <cell r="H2742">
            <v>44938</v>
          </cell>
          <cell r="I2742" t="str">
            <v>DEVOLUCION_EN_PROCESO</v>
          </cell>
          <cell r="J2742">
            <v>44942</v>
          </cell>
          <cell r="K2742" t="str">
            <v xml:space="preserve">LUZ MARGARITA SANCHO QUITO / </v>
          </cell>
          <cell r="L2742" t="str">
            <v>CUENCA / YANUNCAY / CALLE PRIMERA DE MAYO CALLE CANUELAS EDF. 3 PISOS COLOR BLANCO ALTA VISTA REF FRENTE EDF. 4 PISO COLOR CAFE</v>
          </cell>
          <cell r="M2742" t="str">
            <v>104115225</v>
          </cell>
          <cell r="N2742" t="str">
            <v>963852463 /  959746511</v>
          </cell>
          <cell r="P2742" t="str">
            <v>CUENCA</v>
          </cell>
          <cell r="Q2742" t="str">
            <v>CUENCA</v>
          </cell>
          <cell r="R2742" t="str">
            <v>AZUAY</v>
          </cell>
          <cell r="T2742" t="str">
            <v>ITSACOURIER</v>
          </cell>
          <cell r="U2742" t="str">
            <v>FLEXNETUIO_PROVINCIA</v>
          </cell>
          <cell r="V2742">
            <v>1</v>
          </cell>
          <cell r="W2742">
            <v>1</v>
          </cell>
          <cell r="X2742" t="str">
            <v>FLEXNET</v>
          </cell>
          <cell r="Y2742" t="str">
            <v>FLEX NET CALLE 28 DE JUNIO S/N Y GARCIA MORENO ENTRADA LLANO GRANDE</v>
          </cell>
        </row>
        <row r="2743">
          <cell r="A2743" t="str">
            <v>20003066651805</v>
          </cell>
          <cell r="B2743">
            <v>496045</v>
          </cell>
          <cell r="C2743" t="str">
            <v>20003066651805</v>
          </cell>
          <cell r="D2743" t="str">
            <v>CONECEL</v>
          </cell>
          <cell r="E2743" t="str">
            <v>DESPACHO</v>
          </cell>
          <cell r="F2743" t="str">
            <v>NORMAL</v>
          </cell>
          <cell r="G2743" t="str">
            <v>031002004177583</v>
          </cell>
          <cell r="H2743">
            <v>44938</v>
          </cell>
          <cell r="I2743" t="str">
            <v>ENTREGADO</v>
          </cell>
          <cell r="J2743">
            <v>44943</v>
          </cell>
          <cell r="K2743" t="str">
            <v xml:space="preserve">ELIAN PAUL COLLAGUAZO LOZANO / </v>
          </cell>
          <cell r="L2743" t="str">
            <v>"LOJA / SUCRE / CALLE ADOLFO VALAREZO Y MARTIRES 28 DE MARZO Nº155-15/REF:1 CDR FERRETERIA "" MULTIHIERROS"" Y TORNOS ""REINA DEL CISNE""/CASA 1P CERRAMIENTO MALLAS BLANCAS"</v>
          </cell>
          <cell r="M2743" t="str">
            <v>1150488144</v>
          </cell>
          <cell r="N2743" t="str">
            <v>998776145 /  979254176</v>
          </cell>
          <cell r="O2743" t="str">
            <v/>
          </cell>
          <cell r="P2743" t="str">
            <v>LOJA</v>
          </cell>
          <cell r="Q2743" t="str">
            <v>LOJA</v>
          </cell>
          <cell r="R2743" t="str">
            <v>LOJA</v>
          </cell>
          <cell r="T2743" t="str">
            <v>TRAMACO</v>
          </cell>
          <cell r="U2743" t="str">
            <v>FLEXNETUIO_PROVINCIA</v>
          </cell>
          <cell r="V2743">
            <v>1</v>
          </cell>
          <cell r="W2743">
            <v>1</v>
          </cell>
          <cell r="X2743" t="str">
            <v>FLEXNET</v>
          </cell>
          <cell r="Y2743" t="str">
            <v>FLEX NET CALLE 28 DE JUNIO S/N Y GARCIA MORENO ENTRADA LLANO GRANDE</v>
          </cell>
        </row>
        <row r="2744">
          <cell r="A2744" t="str">
            <v>20003066628793</v>
          </cell>
          <cell r="B2744">
            <v>496046</v>
          </cell>
          <cell r="C2744" t="str">
            <v>20003066628793</v>
          </cell>
          <cell r="D2744" t="str">
            <v>CONECEL</v>
          </cell>
          <cell r="E2744" t="str">
            <v>DESPACHO</v>
          </cell>
          <cell r="F2744" t="str">
            <v>NORMAL</v>
          </cell>
          <cell r="G2744" t="str">
            <v/>
          </cell>
          <cell r="H2744">
            <v>44938</v>
          </cell>
          <cell r="I2744" t="str">
            <v>ENTREGADO</v>
          </cell>
          <cell r="J2744">
            <v>44939</v>
          </cell>
          <cell r="K2744" t="str">
            <v xml:space="preserve">KEVIN FABRICIO ORELLANA BARROS / </v>
          </cell>
          <cell r="L2744" t="str">
            <v>CUENCA / YANUNCAY / CARLOS QUINTO 3176 Y AV.ISABELA LA CATOLICA/TRBJ:INMOBILIARIA JOSE LUIS ORELLANA FRENTE A UNIDAD EDUCATIVA PRINCIPE DE PAZ</v>
          </cell>
          <cell r="M2744" t="str">
            <v>106416407</v>
          </cell>
          <cell r="N2744" t="str">
            <v>979736543 /  990334988</v>
          </cell>
          <cell r="O2744" t="str">
            <v/>
          </cell>
          <cell r="P2744" t="str">
            <v>CUENCA</v>
          </cell>
          <cell r="Q2744" t="str">
            <v>CUENCA</v>
          </cell>
          <cell r="R2744" t="str">
            <v>AZUAY</v>
          </cell>
          <cell r="T2744" t="str">
            <v>ITSACOURIER</v>
          </cell>
          <cell r="U2744" t="str">
            <v>FLEXNETUIO_PROVINCIA</v>
          </cell>
          <cell r="V2744">
            <v>1</v>
          </cell>
          <cell r="W2744">
            <v>1</v>
          </cell>
          <cell r="X2744" t="str">
            <v>FLEXNET</v>
          </cell>
          <cell r="Y2744" t="str">
            <v>FLEX NET CALLE 28 DE JUNIO S/N Y GARCIA MORENO ENTRADA LLANO GRANDE</v>
          </cell>
        </row>
        <row r="2745">
          <cell r="A2745" t="str">
            <v>20003067063117</v>
          </cell>
          <cell r="B2745">
            <v>496048</v>
          </cell>
          <cell r="C2745" t="str">
            <v>20003067063117</v>
          </cell>
          <cell r="D2745" t="str">
            <v>CONECEL</v>
          </cell>
          <cell r="E2745" t="str">
            <v>DESPACHO</v>
          </cell>
          <cell r="F2745" t="str">
            <v>NORMAL</v>
          </cell>
          <cell r="G2745" t="str">
            <v>GR20003067063117</v>
          </cell>
          <cell r="H2745">
            <v>44938</v>
          </cell>
          <cell r="I2745" t="str">
            <v>ENTREGADO</v>
          </cell>
          <cell r="J2745">
            <v>44942</v>
          </cell>
          <cell r="K2745" t="str">
            <v xml:space="preserve">DARWIN ALEJANDRO GONZALES LOOR / </v>
          </cell>
          <cell r="L2745" t="str">
            <v>MANTA / ELOY ALFARO / CALLE 311 Y AV 214 CASA DE 3 PISOS COLOR MOSTAZA A UNA CUADRA DE LA INTERBARRIAL A 2 CASAS DEL TALLER MECANICO DE PINTURA DE CARROS</v>
          </cell>
          <cell r="M2745" t="str">
            <v>1351831522</v>
          </cell>
          <cell r="N2745" t="str">
            <v xml:space="preserve">960708944 /  </v>
          </cell>
          <cell r="P2745" t="str">
            <v>MANTA</v>
          </cell>
          <cell r="Q2745" t="str">
            <v>MANTA</v>
          </cell>
          <cell r="R2745" t="str">
            <v>MANABI</v>
          </cell>
          <cell r="U2745" t="str">
            <v>FLEXNETUIO_PROVINCIA</v>
          </cell>
          <cell r="V2745">
            <v>1</v>
          </cell>
          <cell r="W2745">
            <v>1</v>
          </cell>
          <cell r="X2745" t="str">
            <v>FLEXNET</v>
          </cell>
          <cell r="Y2745" t="str">
            <v>FLEX NET CALLE 28 DE JUNIO S/N Y GARCIA MORENO ENTRADA LLANO GRANDE</v>
          </cell>
        </row>
        <row r="2746">
          <cell r="A2746" t="str">
            <v>20003067049116</v>
          </cell>
          <cell r="B2746">
            <v>496050</v>
          </cell>
          <cell r="C2746" t="str">
            <v>20003067049116</v>
          </cell>
          <cell r="D2746" t="str">
            <v>CONECEL</v>
          </cell>
          <cell r="E2746" t="str">
            <v>DESPACHO</v>
          </cell>
          <cell r="F2746" t="str">
            <v>NORMAL</v>
          </cell>
          <cell r="G2746" t="str">
            <v>031002004177585</v>
          </cell>
          <cell r="H2746">
            <v>44938</v>
          </cell>
          <cell r="I2746" t="str">
            <v>ENTREGADO</v>
          </cell>
          <cell r="J2746">
            <v>44944</v>
          </cell>
          <cell r="K2746" t="str">
            <v xml:space="preserve">VICTOR MANUEL MOLINA RIOFRIO / </v>
          </cell>
          <cell r="L2746" t="str">
            <v>LOJA / SAN SEBASTIAN / AV 18 DE NOVIEMBRE Y GONZANAMA EN EL EDIFICIO AMARILLO DEL PREUNIVERSITARIO DE LOJA</v>
          </cell>
          <cell r="M2746" t="str">
            <v>1105826968</v>
          </cell>
          <cell r="N2746" t="str">
            <v xml:space="preserve">985957189 /  </v>
          </cell>
          <cell r="P2746" t="str">
            <v>LOJA</v>
          </cell>
          <cell r="Q2746" t="str">
            <v>LOJA</v>
          </cell>
          <cell r="R2746" t="str">
            <v>LOJA</v>
          </cell>
          <cell r="T2746" t="str">
            <v>TRAMACO</v>
          </cell>
          <cell r="U2746" t="str">
            <v>FLEXNETUIO_PROVINCIA</v>
          </cell>
          <cell r="V2746">
            <v>1</v>
          </cell>
          <cell r="W2746">
            <v>1</v>
          </cell>
          <cell r="X2746" t="str">
            <v>FLEXNET</v>
          </cell>
          <cell r="Y2746" t="str">
            <v>FLEX NET CALLE 28 DE JUNIO S/N Y GARCIA MORENO ENTRADA LLANO GRANDE</v>
          </cell>
        </row>
        <row r="2747">
          <cell r="A2747" t="str">
            <v>20003066624226</v>
          </cell>
          <cell r="B2747">
            <v>496017</v>
          </cell>
          <cell r="C2747" t="str">
            <v>20003066624226</v>
          </cell>
          <cell r="D2747" t="str">
            <v>CONECEL</v>
          </cell>
          <cell r="E2747" t="str">
            <v>DESPACHO</v>
          </cell>
          <cell r="F2747" t="str">
            <v>NORMAL</v>
          </cell>
          <cell r="G2747" t="str">
            <v>FT79646</v>
          </cell>
          <cell r="H2747">
            <v>44938</v>
          </cell>
          <cell r="I2747" t="str">
            <v>ENTREGADO</v>
          </cell>
          <cell r="J2747">
            <v>44942</v>
          </cell>
          <cell r="K2747" t="str">
            <v xml:space="preserve">MARCO ANTONIO RAMOS VARGAS / </v>
          </cell>
          <cell r="L2747" t="str">
            <v>GUAYAQUIL / SUCRE / CALLE 6 DE MARZO Y GOMEZ RENDON CASA DE COLOR BLANCO HUESO FRENTE A BATERIAS DACAR</v>
          </cell>
          <cell r="M2747" t="str">
            <v>918803743</v>
          </cell>
          <cell r="N2747" t="str">
            <v xml:space="preserve">983428018 /  </v>
          </cell>
          <cell r="P2747" t="str">
            <v>GUAYAQUIL</v>
          </cell>
          <cell r="Q2747" t="str">
            <v>GUAYAQUIL</v>
          </cell>
          <cell r="R2747" t="str">
            <v>GUAYAS</v>
          </cell>
          <cell r="T2747" t="str">
            <v>ITSACOURIER</v>
          </cell>
          <cell r="U2747" t="str">
            <v>FLEXNETUIO_GYE</v>
          </cell>
          <cell r="V2747">
            <v>1</v>
          </cell>
          <cell r="W2747">
            <v>1</v>
          </cell>
          <cell r="X2747" t="str">
            <v>FLEXNET</v>
          </cell>
          <cell r="Y2747" t="str">
            <v>FLEX NET CALLE 28 DE JUNIO S/N Y GARCIA MORENO ENTRADA LLANO GRANDE</v>
          </cell>
        </row>
        <row r="2748">
          <cell r="A2748" t="str">
            <v>20003066581105</v>
          </cell>
          <cell r="B2748">
            <v>496018</v>
          </cell>
          <cell r="C2748" t="str">
            <v>20003066581105</v>
          </cell>
          <cell r="D2748" t="str">
            <v>CONECEL</v>
          </cell>
          <cell r="E2748" t="str">
            <v>DESPACHO</v>
          </cell>
          <cell r="F2748" t="str">
            <v>NORMAL</v>
          </cell>
          <cell r="H2748">
            <v>44938</v>
          </cell>
          <cell r="I2748" t="str">
            <v>ENTREGADO</v>
          </cell>
          <cell r="J2748">
            <v>44942</v>
          </cell>
          <cell r="K2748" t="str">
            <v xml:space="preserve">JAIME JEFFERSON SANCHEZ / </v>
          </cell>
          <cell r="L2748" t="str">
            <v>NUEVA LOJA / NUEVA LOJA / RESTAURANTE (RINCONCITO COLOMBIANO) AV QUITO Y FRANCISCO ORELLANA DIAGONAL AL ANTIGUO HOSPITAL</v>
          </cell>
          <cell r="M2748" t="str">
            <v>1761359643</v>
          </cell>
          <cell r="N2748" t="str">
            <v xml:space="preserve">969229804 /  </v>
          </cell>
          <cell r="P2748" t="str">
            <v>LAGO AGRIO</v>
          </cell>
          <cell r="Q2748" t="str">
            <v>LAGO AGRIO</v>
          </cell>
          <cell r="R2748" t="str">
            <v>SUCUMBIOS</v>
          </cell>
          <cell r="U2748" t="str">
            <v>FLEXNETUIO_PROVINCIA</v>
          </cell>
          <cell r="V2748">
            <v>1</v>
          </cell>
          <cell r="W2748">
            <v>1</v>
          </cell>
          <cell r="X2748" t="str">
            <v>FLEXNET</v>
          </cell>
          <cell r="Y2748" t="str">
            <v>FLEX NET CALLE 28 DE JUNIO S/N Y GARCIA MORENO ENTRADA LLANO GRANDE</v>
          </cell>
        </row>
        <row r="2749">
          <cell r="A2749" t="str">
            <v>20003066588128</v>
          </cell>
          <cell r="B2749">
            <v>496019</v>
          </cell>
          <cell r="C2749" t="str">
            <v>20003066588128</v>
          </cell>
          <cell r="D2749" t="str">
            <v>CONECEL</v>
          </cell>
          <cell r="E2749" t="str">
            <v>DESPACHO</v>
          </cell>
          <cell r="F2749" t="str">
            <v>NORMAL</v>
          </cell>
          <cell r="G2749" t="str">
            <v>031002004177573</v>
          </cell>
          <cell r="H2749">
            <v>44938</v>
          </cell>
          <cell r="I2749" t="str">
            <v>DEVOLUCION_EN_PROCESO</v>
          </cell>
          <cell r="J2749">
            <v>44943</v>
          </cell>
          <cell r="K2749" t="str">
            <v xml:space="preserve">YESENIA DEL CARMEN GUTIERREZ MENDEZ / </v>
          </cell>
          <cell r="L2749" t="str">
            <v>LATACUNGA / SAN FELIPE / AV COTOPAXI Y CALLE GATAZO CSA 3 PISOS BEIGE JUNTO A MARISQUERIA</v>
          </cell>
          <cell r="M2749" t="str">
            <v>1760797801</v>
          </cell>
          <cell r="N2749" t="str">
            <v>963100653 /  983182126</v>
          </cell>
          <cell r="P2749" t="str">
            <v>LATACUNGA</v>
          </cell>
          <cell r="Q2749" t="str">
            <v>LATACUNGA</v>
          </cell>
          <cell r="R2749" t="str">
            <v>COTOPAXI</v>
          </cell>
          <cell r="T2749" t="str">
            <v>TRAMACO</v>
          </cell>
          <cell r="U2749" t="str">
            <v>FLEXNETUIO_PROVINCIA</v>
          </cell>
          <cell r="V2749">
            <v>1</v>
          </cell>
          <cell r="W2749">
            <v>1</v>
          </cell>
          <cell r="X2749" t="str">
            <v>FLEXNET</v>
          </cell>
          <cell r="Y2749" t="str">
            <v>FLEX NET CALLE 28 DE JUNIO S/N Y GARCIA MORENO ENTRADA LLANO GRANDE</v>
          </cell>
        </row>
        <row r="2750">
          <cell r="A2750" t="str">
            <v>20003066597674</v>
          </cell>
          <cell r="B2750">
            <v>496023</v>
          </cell>
          <cell r="C2750" t="str">
            <v>20003066597674</v>
          </cell>
          <cell r="D2750" t="str">
            <v>CONECEL</v>
          </cell>
          <cell r="E2750" t="str">
            <v>DESPACHO</v>
          </cell>
          <cell r="F2750" t="str">
            <v>NORMAL</v>
          </cell>
          <cell r="G2750" t="str">
            <v>FT79634</v>
          </cell>
          <cell r="H2750">
            <v>44938</v>
          </cell>
          <cell r="I2750" t="str">
            <v>INCIDENCIA</v>
          </cell>
          <cell r="J2750">
            <v>44944</v>
          </cell>
          <cell r="K2750" t="str">
            <v xml:space="preserve">SENAYDA ROCIO ZOTO MALDONADO / </v>
          </cell>
          <cell r="L2750" t="str">
            <v>QUITO / TUMBACO / AV SAN JOSE Y DE LOS NARANJOS CASA DE UN PISO COLOR NARANJA CON BLANCO A MEDIA CUADRA DE LA IGLESIA DE SAN COSE DE COLLAQUI</v>
          </cell>
          <cell r="M2750" t="str">
            <v>1721262135</v>
          </cell>
          <cell r="N2750" t="str">
            <v xml:space="preserve">978743655 /  </v>
          </cell>
          <cell r="P2750" t="str">
            <v>QUITO</v>
          </cell>
          <cell r="Q2750" t="str">
            <v>QUITO</v>
          </cell>
          <cell r="R2750" t="str">
            <v>PICHINCHA</v>
          </cell>
          <cell r="T2750" t="str">
            <v>FLEXTRANS UIO</v>
          </cell>
          <cell r="U2750" t="str">
            <v>FLEXNETUIO_LOCAL</v>
          </cell>
          <cell r="V2750">
            <v>1</v>
          </cell>
          <cell r="W2750">
            <v>1</v>
          </cell>
          <cell r="X2750" t="str">
            <v>FLEXNET</v>
          </cell>
          <cell r="Y2750" t="str">
            <v>FLEX NET CALLE 28 DE JUNIO S/N Y GARCIA MORENO ENTRADA LLANO GRANDE</v>
          </cell>
        </row>
        <row r="2751">
          <cell r="A2751" t="str">
            <v>20003066606596</v>
          </cell>
          <cell r="B2751">
            <v>496024</v>
          </cell>
          <cell r="C2751" t="str">
            <v>20003066606596</v>
          </cell>
          <cell r="D2751" t="str">
            <v>CONECEL</v>
          </cell>
          <cell r="E2751" t="str">
            <v>DESPACHO</v>
          </cell>
          <cell r="F2751" t="str">
            <v>NORMAL</v>
          </cell>
          <cell r="G2751" t="str">
            <v/>
          </cell>
          <cell r="H2751">
            <v>44938</v>
          </cell>
          <cell r="I2751" t="str">
            <v>ENTREGADO</v>
          </cell>
          <cell r="J2751">
            <v>44939</v>
          </cell>
          <cell r="K2751" t="str">
            <v xml:space="preserve">TANIA VERONICA URENA GALLEGOS / </v>
          </cell>
          <cell r="L2751" t="str">
            <v>CUENCA / SAN SEBASTIAN / BRR. CORAZON DE JESUS CALLES Juan XXIII y Leon XIII 170 CASA CIN PUERTA VERDE REF POR EL COLEGIO ECUADOR</v>
          </cell>
          <cell r="M2751" t="str">
            <v>106068240</v>
          </cell>
          <cell r="N2751" t="str">
            <v xml:space="preserve">984234434 /  </v>
          </cell>
          <cell r="O2751" t="str">
            <v/>
          </cell>
          <cell r="P2751" t="str">
            <v>CUENCA</v>
          </cell>
          <cell r="Q2751" t="str">
            <v>CUENCA</v>
          </cell>
          <cell r="R2751" t="str">
            <v>AZUAY</v>
          </cell>
          <cell r="T2751" t="str">
            <v>ITSACOURIER</v>
          </cell>
          <cell r="U2751" t="str">
            <v>FLEXNETUIO_PROVINCIA</v>
          </cell>
          <cell r="V2751">
            <v>1</v>
          </cell>
          <cell r="W2751">
            <v>1</v>
          </cell>
          <cell r="X2751" t="str">
            <v>FLEXNET</v>
          </cell>
          <cell r="Y2751" t="str">
            <v>FLEX NET CALLE 28 DE JUNIO S/N Y GARCIA MORENO ENTRADA LLANO GRANDE</v>
          </cell>
        </row>
        <row r="2752">
          <cell r="A2752" t="str">
            <v>20003065279252</v>
          </cell>
          <cell r="B2752">
            <v>496027</v>
          </cell>
          <cell r="C2752" t="str">
            <v>20003065279252</v>
          </cell>
          <cell r="D2752" t="str">
            <v>CONECEL</v>
          </cell>
          <cell r="E2752" t="str">
            <v>DESPACHO</v>
          </cell>
          <cell r="F2752" t="str">
            <v>NORMAL</v>
          </cell>
          <cell r="G2752" t="str">
            <v>031002004177584/031002004178652</v>
          </cell>
          <cell r="H2752">
            <v>44938</v>
          </cell>
          <cell r="I2752" t="str">
            <v>ENTREGADO</v>
          </cell>
          <cell r="J2752">
            <v>44942</v>
          </cell>
          <cell r="K2752" t="str">
            <v xml:space="preserve">SANTIAGO DAVID MANCHENO BRAVO / </v>
          </cell>
          <cell r="L2752" t="str">
            <v>RIOBAMBA / LIZARZABURU / BARRIO LOS PINOS CALLE DE LOS NOGALES ENTRE JUNIN Y GONZALO DAVALOS CASA 8 DE BALDOSA DE PIEDRA A MEDIA CUADRA DEL COLEGIO SALESIANOS</v>
          </cell>
          <cell r="M2752" t="str">
            <v>604318634</v>
          </cell>
          <cell r="N2752" t="str">
            <v xml:space="preserve">960814916 /  </v>
          </cell>
          <cell r="P2752" t="str">
            <v>RIOBAMBA</v>
          </cell>
          <cell r="Q2752" t="str">
            <v>RIOBAMBA</v>
          </cell>
          <cell r="R2752" t="str">
            <v>CHIMBORAZO</v>
          </cell>
          <cell r="T2752" t="str">
            <v>TRAMACO</v>
          </cell>
          <cell r="U2752" t="str">
            <v>FLEXNETUIO_PROVINCIA</v>
          </cell>
          <cell r="V2752">
            <v>3</v>
          </cell>
          <cell r="W2752">
            <v>3</v>
          </cell>
          <cell r="X2752" t="str">
            <v>FLEXNET</v>
          </cell>
          <cell r="Y2752" t="str">
            <v>FLEX NET CALLE 28 DE JUNIO S/N Y GARCIA MORENO ENTRADA LLANO GRANDE</v>
          </cell>
        </row>
        <row r="2753">
          <cell r="A2753" t="str">
            <v>20003066599745</v>
          </cell>
          <cell r="B2753">
            <v>496028</v>
          </cell>
          <cell r="C2753" t="str">
            <v>20003066599745</v>
          </cell>
          <cell r="D2753" t="str">
            <v>CONECEL</v>
          </cell>
          <cell r="E2753" t="str">
            <v>DESPACHO</v>
          </cell>
          <cell r="F2753" t="str">
            <v>NORMAL</v>
          </cell>
          <cell r="G2753" t="str">
            <v>031002004177574.</v>
          </cell>
          <cell r="H2753">
            <v>44938</v>
          </cell>
          <cell r="I2753" t="str">
            <v>COORDINADO</v>
          </cell>
          <cell r="J2753">
            <v>44944</v>
          </cell>
          <cell r="K2753" t="str">
            <v xml:space="preserve">JORGE EDUARDO HIDROVO TIGRE / </v>
          </cell>
          <cell r="L2753" t="str">
            <v>MACHALA / MACHALA / AV ROCAFUERTE ENTRE 9 DE MAYO Y GUAYAS EDIFICIO MURANO PISO 5 OFICINA 505 FRENTE AL PARQUE CENTRAL DE MACHALA</v>
          </cell>
          <cell r="M2753" t="str">
            <v>705490837</v>
          </cell>
          <cell r="N2753" t="str">
            <v xml:space="preserve">967357651 /  </v>
          </cell>
          <cell r="P2753" t="str">
            <v>MACHALA</v>
          </cell>
          <cell r="Q2753" t="str">
            <v>MACHALA</v>
          </cell>
          <cell r="R2753" t="str">
            <v>EL ORO</v>
          </cell>
          <cell r="T2753" t="str">
            <v>TRAMACO</v>
          </cell>
          <cell r="U2753" t="str">
            <v>FLEXNETUIO_PROVINCIA</v>
          </cell>
          <cell r="V2753">
            <v>1</v>
          </cell>
          <cell r="W2753">
            <v>1</v>
          </cell>
          <cell r="X2753" t="str">
            <v>FLEXNET</v>
          </cell>
          <cell r="Y2753" t="str">
            <v>FLEX NET CALLE 28 DE JUNIO S/N Y GARCIA MORENO ENTRADA LLANO GRANDE</v>
          </cell>
        </row>
        <row r="2754">
          <cell r="A2754" t="str">
            <v>20003066606719</v>
          </cell>
          <cell r="B2754">
            <v>496029</v>
          </cell>
          <cell r="C2754" t="str">
            <v>20003066606719</v>
          </cell>
          <cell r="D2754" t="str">
            <v>CONECEL</v>
          </cell>
          <cell r="E2754" t="str">
            <v>DESPACHO</v>
          </cell>
          <cell r="F2754" t="str">
            <v>NORMAL</v>
          </cell>
          <cell r="G2754" t="str">
            <v>GR20003066606719</v>
          </cell>
          <cell r="H2754">
            <v>44938</v>
          </cell>
          <cell r="I2754" t="str">
            <v>ENTREGADO</v>
          </cell>
          <cell r="J2754">
            <v>44943</v>
          </cell>
          <cell r="K2754" t="str">
            <v xml:space="preserve">JORGE GEOVANNY ESCOBAR REYES / </v>
          </cell>
          <cell r="L2754" t="str">
            <v>SANTO DOMINGO / SANTO DOMINGO / AV QUITO Y ABRAHAM CALAZACON FRENTE A LA GASOLINERA EN EL LOCAL DIAGONAL A LA CH FARINA</v>
          </cell>
          <cell r="M2754" t="str">
            <v>1724205222</v>
          </cell>
          <cell r="N2754" t="str">
            <v xml:space="preserve">993404021 /  </v>
          </cell>
          <cell r="P2754" t="str">
            <v>SANTO DOMINGO</v>
          </cell>
          <cell r="Q2754" t="str">
            <v>SANTO DOMINGO</v>
          </cell>
          <cell r="R2754" t="str">
            <v>SANTO DOMINGO DE LOS TSACHILAS</v>
          </cell>
          <cell r="U2754" t="str">
            <v>FLEXNETUIO_PROVINCIA</v>
          </cell>
          <cell r="V2754">
            <v>1</v>
          </cell>
          <cell r="W2754">
            <v>1</v>
          </cell>
          <cell r="X2754" t="str">
            <v>FLEXNET</v>
          </cell>
          <cell r="Y2754" t="str">
            <v>FLEX NET CALLE 28 DE JUNIO S/N Y GARCIA MORENO ENTRADA LLANO GRANDE</v>
          </cell>
        </row>
        <row r="2755">
          <cell r="A2755" t="str">
            <v>20003066581050</v>
          </cell>
          <cell r="B2755">
            <v>496035</v>
          </cell>
          <cell r="C2755" t="str">
            <v>20003066581050</v>
          </cell>
          <cell r="D2755" t="str">
            <v>CONECEL</v>
          </cell>
          <cell r="E2755" t="str">
            <v>DESPACHO</v>
          </cell>
          <cell r="F2755" t="str">
            <v>NORMAL</v>
          </cell>
          <cell r="G2755" t="str">
            <v>GR20003066581050</v>
          </cell>
          <cell r="H2755">
            <v>44938</v>
          </cell>
          <cell r="I2755" t="str">
            <v>COORDINADO</v>
          </cell>
          <cell r="J2755">
            <v>44943</v>
          </cell>
          <cell r="K2755" t="str">
            <v xml:space="preserve">MARIO ROMEL GREFA GREFA / </v>
          </cell>
          <cell r="L2755" t="str">
            <v>TENA / TENA / CLL GABRIEL ESPINOSA 349 Y EDWIN ENRIQUEZ CS 1P CL BLANCA/REF:AL LADO DE AUTO FRENOS ADRIAN/ A MEDIA CDRA DE MERCADO SUR</v>
          </cell>
          <cell r="M2755" t="str">
            <v>1501018145</v>
          </cell>
          <cell r="N2755" t="str">
            <v>962053132 /  983160268</v>
          </cell>
          <cell r="P2755" t="str">
            <v>TENA</v>
          </cell>
          <cell r="Q2755" t="str">
            <v>TENA</v>
          </cell>
          <cell r="R2755" t="str">
            <v>NAPO</v>
          </cell>
          <cell r="U2755" t="str">
            <v>FLEXNETUIO_PROVINCIA</v>
          </cell>
          <cell r="V2755">
            <v>1</v>
          </cell>
          <cell r="W2755">
            <v>1</v>
          </cell>
          <cell r="X2755" t="str">
            <v>FLEXNET</v>
          </cell>
          <cell r="Y2755" t="str">
            <v>FLEX NET CALLE 28 DE JUNIO S/N Y GARCIA MORENO ENTRADA LLANO GRANDE</v>
          </cell>
        </row>
        <row r="2756">
          <cell r="A2756" t="str">
            <v>18614940</v>
          </cell>
          <cell r="B2756">
            <v>496016</v>
          </cell>
          <cell r="C2756" t="str">
            <v>18614940</v>
          </cell>
          <cell r="D2756" t="str">
            <v>SPARE</v>
          </cell>
          <cell r="E2756" t="str">
            <v>DESPACHO</v>
          </cell>
          <cell r="F2756" t="str">
            <v>NORMAL</v>
          </cell>
          <cell r="G2756" t="str">
            <v>79474</v>
          </cell>
          <cell r="H2756">
            <v>44938</v>
          </cell>
          <cell r="I2756" t="str">
            <v>ENTREGADO</v>
          </cell>
          <cell r="J2756">
            <v>44939</v>
          </cell>
          <cell r="K2756" t="str">
            <v>FLEXNET QUITO</v>
          </cell>
          <cell r="L2756" t="str">
            <v>COMPLEJO SAN JORGE. 28 DE JUNIO Y GARCIA MORENO - ENTRADA A LLANO GRANDE.</v>
          </cell>
          <cell r="M2756" t="str">
            <v>PATRICIO PONCE - RUC: 1791890663001</v>
          </cell>
          <cell r="N2756" t="str">
            <v>0987602087</v>
          </cell>
          <cell r="P2756" t="str">
            <v>170208</v>
          </cell>
          <cell r="Q2756" t="str">
            <v>QUITO</v>
          </cell>
          <cell r="R2756" t="str">
            <v>PICHINCHA</v>
          </cell>
          <cell r="S2756" t="str">
            <v>CALDERON (CARAPUNGO)</v>
          </cell>
          <cell r="T2756" t="str">
            <v>TRANSCONDUCINT</v>
          </cell>
          <cell r="U2756" t="str">
            <v>FLEXNETGYE_UIO</v>
          </cell>
          <cell r="V2756">
            <v>2</v>
          </cell>
          <cell r="W2756">
            <v>0.55000000000000004</v>
          </cell>
          <cell r="X2756" t="str">
            <v>FLEXNET ECUADOR</v>
          </cell>
          <cell r="Y2756" t="str">
            <v>FERNANDO GUTIÉRREZ HILL VÍA DAULE KM 8 1/2 ENTRADA COOPERATIVA JUAN MONTALVO</v>
          </cell>
        </row>
        <row r="2757">
          <cell r="A2757" t="str">
            <v>PARK20230113</v>
          </cell>
          <cell r="B2757">
            <v>496015</v>
          </cell>
          <cell r="C2757" t="str">
            <v>PARK20230113</v>
          </cell>
          <cell r="D2757" t="str">
            <v>TELEFONICAPOP</v>
          </cell>
          <cell r="E2757" t="str">
            <v>DESPACHO</v>
          </cell>
          <cell r="F2757" t="str">
            <v>NORMAL</v>
          </cell>
          <cell r="G2757" t="str">
            <v>FTS45488</v>
          </cell>
          <cell r="H2757">
            <v>44938</v>
          </cell>
          <cell r="I2757" t="str">
            <v>ENTREGADO</v>
          </cell>
          <cell r="J2757">
            <v>44939</v>
          </cell>
          <cell r="K2757" t="str">
            <v>DAYCI CEVALLOS</v>
          </cell>
          <cell r="L2757" t="str">
            <v>Av. Simon Bolivar y Via a Nayon Centro Corporativo EkoPark, Torre 4, Planta Baja</v>
          </cell>
          <cell r="M2757" t="str">
            <v>1791256115001</v>
          </cell>
          <cell r="N2757" t="str">
            <v>0958620373</v>
          </cell>
          <cell r="O2757" t="str">
            <v/>
          </cell>
          <cell r="P2757" t="str">
            <v>QUITO</v>
          </cell>
          <cell r="Q2757" t="str">
            <v>QUITO</v>
          </cell>
          <cell r="R2757" t="str">
            <v>PICHINCHA</v>
          </cell>
          <cell r="T2757" t="str">
            <v>TRANSERVISS</v>
          </cell>
          <cell r="U2757" t="str">
            <v>FLEXNETUIO_LOCAL</v>
          </cell>
          <cell r="V2757">
            <v>3</v>
          </cell>
          <cell r="W2757">
            <v>25</v>
          </cell>
          <cell r="X2757" t="str">
            <v>FLEXNET ECUADOR/BODEGA PARKENOR</v>
          </cell>
          <cell r="Y2757" t="str">
            <v>GALO PLAZA LASSO Y AVELLANEDA PARKENOR BODEGA 122</v>
          </cell>
        </row>
        <row r="2758">
          <cell r="A2758" t="str">
            <v>SP_23_024_18615073</v>
          </cell>
          <cell r="B2758">
            <v>496014</v>
          </cell>
          <cell r="C2758" t="str">
            <v>SP_23_024_18615073</v>
          </cell>
          <cell r="D2758" t="str">
            <v>SPARE</v>
          </cell>
          <cell r="E2758" t="str">
            <v>DESPACHO</v>
          </cell>
          <cell r="F2758" t="str">
            <v>NORMAL</v>
          </cell>
          <cell r="G2758" t="str">
            <v>FT79472</v>
          </cell>
          <cell r="H2758">
            <v>44938</v>
          </cell>
          <cell r="I2758" t="str">
            <v>ENTREGADO</v>
          </cell>
          <cell r="J2758">
            <v>44939</v>
          </cell>
          <cell r="K2758" t="str">
            <v>HUAWEI_UIO_FABIAN BAUTISTA</v>
          </cell>
          <cell r="L2758" t="str">
            <v>NACIONES UNIDAS E2-30 Y NUÑEZ DE VELA EDIFICIO METROPOLITAN PISO 18</v>
          </cell>
          <cell r="M2758" t="str">
            <v>FABIAN BAUTISTA / 1791256115001</v>
          </cell>
          <cell r="N2758" t="str">
            <v>0980408572</v>
          </cell>
          <cell r="P2758" t="str">
            <v>170505</v>
          </cell>
          <cell r="Q2758" t="str">
            <v>QUITO</v>
          </cell>
          <cell r="R2758" t="str">
            <v>PICHINCHA</v>
          </cell>
          <cell r="S2758" t="str">
            <v>QUITO</v>
          </cell>
          <cell r="T2758" t="str">
            <v>FLEXTRANS UIO</v>
          </cell>
          <cell r="U2758" t="str">
            <v>FLEXNETUIO_LOCAL</v>
          </cell>
          <cell r="V2758">
            <v>1</v>
          </cell>
          <cell r="W2758">
            <v>2</v>
          </cell>
          <cell r="X2758" t="str">
            <v>FLEXNET DEL ECUADOR</v>
          </cell>
          <cell r="Y2758" t="str">
            <v>28 DE JUNIO Y GARCIA MORENO</v>
          </cell>
        </row>
        <row r="2759">
          <cell r="A2759" t="str">
            <v>SP_23_022_18614924</v>
          </cell>
          <cell r="B2759">
            <v>496013</v>
          </cell>
          <cell r="C2759" t="str">
            <v>SP_23_022_18614924</v>
          </cell>
          <cell r="D2759" t="str">
            <v>SPARE</v>
          </cell>
          <cell r="E2759" t="str">
            <v>DESPACHO</v>
          </cell>
          <cell r="F2759" t="str">
            <v>NORMAL</v>
          </cell>
          <cell r="G2759" t="str">
            <v>FT79568</v>
          </cell>
          <cell r="H2759">
            <v>44938</v>
          </cell>
          <cell r="I2759" t="str">
            <v>ENTREGADO</v>
          </cell>
          <cell r="J2759">
            <v>44943</v>
          </cell>
          <cell r="K2759" t="str">
            <v>FLEXNET GUAYAQUIL_STALIN PALMA</v>
          </cell>
          <cell r="L2759" t="str">
            <v>FERNANDO GUTIÉRREZ HILL. VÍA A DAULE KM 8 1/2. ENTRADA A COOPERATIVA JUAN MONTALVO.</v>
          </cell>
          <cell r="M2759" t="str">
            <v>STALIN PALMA  / 1791890663001</v>
          </cell>
          <cell r="P2759" t="str">
            <v>090606</v>
          </cell>
          <cell r="Q2759" t="str">
            <v>GUAYAQUIL</v>
          </cell>
          <cell r="R2759" t="str">
            <v>GUAYAS</v>
          </cell>
          <cell r="S2759" t="str">
            <v>GUAYAQUIL</v>
          </cell>
          <cell r="T2759" t="str">
            <v>CARGO UNION</v>
          </cell>
          <cell r="U2759" t="str">
            <v>FLEXNETUIO_GYE</v>
          </cell>
          <cell r="V2759">
            <v>1</v>
          </cell>
          <cell r="W2759">
            <v>5.5</v>
          </cell>
          <cell r="X2759" t="str">
            <v>FLEXNET DEL ECUADOR</v>
          </cell>
          <cell r="Y2759" t="str">
            <v>28 DE JUNIO Y GARCIA MORENO</v>
          </cell>
        </row>
        <row r="2760">
          <cell r="A2760" t="str">
            <v>TK-7750</v>
          </cell>
          <cell r="B2760">
            <v>495995</v>
          </cell>
          <cell r="C2760" t="str">
            <v>TK-7750</v>
          </cell>
          <cell r="D2760" t="str">
            <v>MDELIVERY</v>
          </cell>
          <cell r="E2760" t="str">
            <v>DESPACHO</v>
          </cell>
          <cell r="F2760" t="str">
            <v>EXPRESS</v>
          </cell>
          <cell r="G2760" t="str">
            <v/>
          </cell>
          <cell r="H2760">
            <v>44938</v>
          </cell>
          <cell r="I2760" t="str">
            <v>ENTREGADO</v>
          </cell>
          <cell r="J2760">
            <v>44942</v>
          </cell>
          <cell r="K2760" t="str">
            <v>OTECEL</v>
          </cell>
          <cell r="L2760" t="str">
            <v>AVDA SIMON BOLIVAR Y VIA NAYON CONJUNTO CORPORATIVO EKOPARK TORRE 3 TELEFONICA</v>
          </cell>
          <cell r="M2760" t="str">
            <v/>
          </cell>
          <cell r="N2760" t="str">
            <v>098299225</v>
          </cell>
          <cell r="O2760" t="str">
            <v/>
          </cell>
          <cell r="P2760" t="str">
            <v>QUITO</v>
          </cell>
          <cell r="Q2760" t="str">
            <v>QUITO</v>
          </cell>
          <cell r="R2760" t="str">
            <v>PICHINCHA</v>
          </cell>
          <cell r="T2760" t="str">
            <v>FLEXTRANS UIO</v>
          </cell>
          <cell r="U2760" t="str">
            <v>FLEXNETUIO_LOCAL</v>
          </cell>
          <cell r="V2760">
            <v>1</v>
          </cell>
          <cell r="W2760">
            <v>1</v>
          </cell>
          <cell r="X2760" t="str">
            <v>FLEXNET ECUADOR - MDELIVERY</v>
          </cell>
          <cell r="Y2760" t="str">
            <v>CALLE 28 DE JUNIO S/N Y GARCIA MORENO ENTRADA LLANO GRANDE</v>
          </cell>
        </row>
        <row r="2761">
          <cell r="A2761" t="str">
            <v>TK-7751</v>
          </cell>
          <cell r="B2761">
            <v>495996</v>
          </cell>
          <cell r="C2761" t="str">
            <v>TK-7751</v>
          </cell>
          <cell r="D2761" t="str">
            <v>MDELIVERY</v>
          </cell>
          <cell r="E2761" t="str">
            <v>DESPACHO</v>
          </cell>
          <cell r="F2761" t="str">
            <v>EXPRESS</v>
          </cell>
          <cell r="G2761" t="str">
            <v/>
          </cell>
          <cell r="H2761">
            <v>44938</v>
          </cell>
          <cell r="I2761" t="str">
            <v>ENTREGADO</v>
          </cell>
          <cell r="J2761">
            <v>44942</v>
          </cell>
          <cell r="K2761" t="str">
            <v>OTECEL</v>
          </cell>
          <cell r="L2761" t="str">
            <v>AVDA SIMON BOLIVAR Y VIA NAYON CONJUNTO CORPORATIVO EKOPARK TORRE 3 TELEFONICA</v>
          </cell>
          <cell r="M2761" t="str">
            <v/>
          </cell>
          <cell r="N2761" t="str">
            <v>098299225</v>
          </cell>
          <cell r="O2761" t="str">
            <v/>
          </cell>
          <cell r="P2761" t="str">
            <v>QUITO</v>
          </cell>
          <cell r="Q2761" t="str">
            <v>QUITO</v>
          </cell>
          <cell r="R2761" t="str">
            <v>PICHINCHA</v>
          </cell>
          <cell r="T2761" t="str">
            <v>FLEXTRANS UIO</v>
          </cell>
          <cell r="U2761" t="str">
            <v>FLEXNETUIO_LOCAL</v>
          </cell>
          <cell r="V2761">
            <v>1</v>
          </cell>
          <cell r="W2761">
            <v>1</v>
          </cell>
          <cell r="X2761" t="str">
            <v>FLEXNET ECUADOR - MDELIVERY</v>
          </cell>
          <cell r="Y2761" t="str">
            <v>CALLE 28 DE JUNIO S/N Y GARCIA MORENO ENTRADA LLANO GRANDE</v>
          </cell>
        </row>
        <row r="2762">
          <cell r="A2762" t="str">
            <v>TK-7752</v>
          </cell>
          <cell r="B2762">
            <v>495997</v>
          </cell>
          <cell r="C2762" t="str">
            <v>TK-7752</v>
          </cell>
          <cell r="D2762" t="str">
            <v>MDELIVERY</v>
          </cell>
          <cell r="E2762" t="str">
            <v>DESPACHO</v>
          </cell>
          <cell r="F2762" t="str">
            <v>EXPRESS</v>
          </cell>
          <cell r="G2762" t="str">
            <v/>
          </cell>
          <cell r="H2762">
            <v>44938</v>
          </cell>
          <cell r="I2762" t="str">
            <v>ENTREGADO</v>
          </cell>
          <cell r="J2762">
            <v>44942</v>
          </cell>
          <cell r="K2762" t="str">
            <v>OTECEL</v>
          </cell>
          <cell r="L2762" t="str">
            <v>AVDA SIMON BOLIVAR Y VIA NAYON CONJUNTO CORPORATIVO EKOPARK TORRE 3 TELEFONICA</v>
          </cell>
          <cell r="M2762" t="str">
            <v/>
          </cell>
          <cell r="N2762" t="str">
            <v>098299225</v>
          </cell>
          <cell r="O2762" t="str">
            <v/>
          </cell>
          <cell r="P2762" t="str">
            <v>QUITO</v>
          </cell>
          <cell r="Q2762" t="str">
            <v>QUITO</v>
          </cell>
          <cell r="R2762" t="str">
            <v>PICHINCHA</v>
          </cell>
          <cell r="T2762" t="str">
            <v>FLEXTRANS UIO</v>
          </cell>
          <cell r="U2762" t="str">
            <v>FLEXNETUIO_LOCAL</v>
          </cell>
          <cell r="V2762">
            <v>1</v>
          </cell>
          <cell r="W2762">
            <v>1</v>
          </cell>
          <cell r="X2762" t="str">
            <v>FLEXNET ECUADOR - MDELIVERY</v>
          </cell>
          <cell r="Y2762" t="str">
            <v>CALLE 28 DE JUNIO S/N Y GARCIA MORENO ENTRADA LLANO GRANDE</v>
          </cell>
        </row>
        <row r="2763">
          <cell r="A2763" t="str">
            <v>TK-7753</v>
          </cell>
          <cell r="B2763">
            <v>495998</v>
          </cell>
          <cell r="C2763" t="str">
            <v>TK-7753</v>
          </cell>
          <cell r="D2763" t="str">
            <v>MDELIVERY</v>
          </cell>
          <cell r="E2763" t="str">
            <v>DESPACHO</v>
          </cell>
          <cell r="F2763" t="str">
            <v>EXPRESS</v>
          </cell>
          <cell r="G2763" t="str">
            <v/>
          </cell>
          <cell r="H2763">
            <v>44938</v>
          </cell>
          <cell r="I2763" t="str">
            <v>ENTREGADO</v>
          </cell>
          <cell r="J2763">
            <v>44942</v>
          </cell>
          <cell r="K2763" t="str">
            <v>OTECEL</v>
          </cell>
          <cell r="L2763" t="str">
            <v>AVDA SIMON BOLIVAR Y VIA NAYON CONJUNTO CORPORATIVO EKOPARK TORRE 3 TELEFONICA</v>
          </cell>
          <cell r="M2763" t="str">
            <v/>
          </cell>
          <cell r="N2763" t="str">
            <v>098299225</v>
          </cell>
          <cell r="O2763" t="str">
            <v/>
          </cell>
          <cell r="P2763" t="str">
            <v>QUITO</v>
          </cell>
          <cell r="Q2763" t="str">
            <v>QUITO</v>
          </cell>
          <cell r="R2763" t="str">
            <v>PICHINCHA</v>
          </cell>
          <cell r="T2763" t="str">
            <v>FLEXTRANS UIO</v>
          </cell>
          <cell r="U2763" t="str">
            <v>FLEXNETUIO_LOCAL</v>
          </cell>
          <cell r="V2763">
            <v>1</v>
          </cell>
          <cell r="W2763">
            <v>1</v>
          </cell>
          <cell r="X2763" t="str">
            <v>FLEXNET ECUADOR - MDELIVERY</v>
          </cell>
          <cell r="Y2763" t="str">
            <v>CALLE 28 DE JUNIO S/N Y GARCIA MORENO ENTRADA LLANO GRANDE</v>
          </cell>
        </row>
        <row r="2764">
          <cell r="A2764" t="str">
            <v>TK-7754</v>
          </cell>
          <cell r="B2764">
            <v>495999</v>
          </cell>
          <cell r="C2764" t="str">
            <v>TK-7754</v>
          </cell>
          <cell r="D2764" t="str">
            <v>MDELIVERY</v>
          </cell>
          <cell r="E2764" t="str">
            <v>DESPACHO</v>
          </cell>
          <cell r="F2764" t="str">
            <v>EXPRESS</v>
          </cell>
          <cell r="G2764" t="str">
            <v/>
          </cell>
          <cell r="H2764">
            <v>44938</v>
          </cell>
          <cell r="I2764" t="str">
            <v>ENTREGADO</v>
          </cell>
          <cell r="J2764">
            <v>44942</v>
          </cell>
          <cell r="K2764" t="str">
            <v>OTECEL</v>
          </cell>
          <cell r="L2764" t="str">
            <v>AVDA SIMON BOLIVAR Y VIA NAYON CONJUNTO CORPORATIVO EKOPARK TORRE 3 TELEFONICA</v>
          </cell>
          <cell r="M2764" t="str">
            <v/>
          </cell>
          <cell r="N2764" t="str">
            <v>098299225</v>
          </cell>
          <cell r="O2764" t="str">
            <v/>
          </cell>
          <cell r="P2764" t="str">
            <v>QUITO</v>
          </cell>
          <cell r="Q2764" t="str">
            <v>QUITO</v>
          </cell>
          <cell r="R2764" t="str">
            <v>PICHINCHA</v>
          </cell>
          <cell r="T2764" t="str">
            <v>FLEXTRANS UIO</v>
          </cell>
          <cell r="U2764" t="str">
            <v>FLEXNETUIO_LOCAL</v>
          </cell>
          <cell r="V2764">
            <v>1</v>
          </cell>
          <cell r="W2764">
            <v>1</v>
          </cell>
          <cell r="X2764" t="str">
            <v>FLEXNET ECUADOR - MDELIVERY</v>
          </cell>
          <cell r="Y2764" t="str">
            <v>CALLE 28 DE JUNIO S/N Y GARCIA MORENO ENTRADA LLANO GRANDE</v>
          </cell>
        </row>
        <row r="2765">
          <cell r="A2765" t="str">
            <v>TK-7755</v>
          </cell>
          <cell r="B2765">
            <v>496000</v>
          </cell>
          <cell r="C2765" t="str">
            <v>TK-7755</v>
          </cell>
          <cell r="D2765" t="str">
            <v>MDELIVERY</v>
          </cell>
          <cell r="E2765" t="str">
            <v>DESPACHO</v>
          </cell>
          <cell r="F2765" t="str">
            <v>EXPRESS</v>
          </cell>
          <cell r="G2765" t="str">
            <v/>
          </cell>
          <cell r="H2765">
            <v>44938</v>
          </cell>
          <cell r="I2765" t="str">
            <v>ENTREGADO</v>
          </cell>
          <cell r="J2765">
            <v>44942</v>
          </cell>
          <cell r="K2765" t="str">
            <v>OTECEL</v>
          </cell>
          <cell r="L2765" t="str">
            <v>AVDA SIMON BOLIVAR Y VIA NAYON CONJUNTO CORPORATIVO EKOPARK TORRE 3 TELEFONICA</v>
          </cell>
          <cell r="M2765" t="str">
            <v/>
          </cell>
          <cell r="N2765" t="str">
            <v>098299225</v>
          </cell>
          <cell r="O2765" t="str">
            <v/>
          </cell>
          <cell r="P2765" t="str">
            <v>QUITO</v>
          </cell>
          <cell r="Q2765" t="str">
            <v>QUITO</v>
          </cell>
          <cell r="R2765" t="str">
            <v>PICHINCHA</v>
          </cell>
          <cell r="T2765" t="str">
            <v>FLEXTRANS UIO</v>
          </cell>
          <cell r="U2765" t="str">
            <v>FLEXNETUIO_LOCAL</v>
          </cell>
          <cell r="V2765">
            <v>1</v>
          </cell>
          <cell r="W2765">
            <v>1</v>
          </cell>
          <cell r="X2765" t="str">
            <v>FLEXNET ECUADOR - MDELIVERY</v>
          </cell>
          <cell r="Y2765" t="str">
            <v>CALLE 28 DE JUNIO S/N Y GARCIA MORENO ENTRADA LLANO GRANDE</v>
          </cell>
        </row>
        <row r="2766">
          <cell r="A2766" t="str">
            <v>TK-7756</v>
          </cell>
          <cell r="B2766">
            <v>496001</v>
          </cell>
          <cell r="C2766" t="str">
            <v>TK-7756</v>
          </cell>
          <cell r="D2766" t="str">
            <v>MDELIVERY</v>
          </cell>
          <cell r="E2766" t="str">
            <v>DESPACHO</v>
          </cell>
          <cell r="F2766" t="str">
            <v>EXPRESS</v>
          </cell>
          <cell r="G2766" t="str">
            <v/>
          </cell>
          <cell r="H2766">
            <v>44938</v>
          </cell>
          <cell r="I2766" t="str">
            <v>ENTREGADO</v>
          </cell>
          <cell r="J2766">
            <v>44942</v>
          </cell>
          <cell r="K2766" t="str">
            <v>OTECEL</v>
          </cell>
          <cell r="L2766" t="str">
            <v>AVDA SIMON BOLIVAR Y VIA NAYON CONJUNTO CORPORATIVO EKOPARK TORRE 3 TELEFONICA</v>
          </cell>
          <cell r="M2766" t="str">
            <v/>
          </cell>
          <cell r="N2766" t="str">
            <v>098299225</v>
          </cell>
          <cell r="O2766" t="str">
            <v/>
          </cell>
          <cell r="P2766" t="str">
            <v>QUITO</v>
          </cell>
          <cell r="Q2766" t="str">
            <v>QUITO</v>
          </cell>
          <cell r="R2766" t="str">
            <v>PICHINCHA</v>
          </cell>
          <cell r="T2766" t="str">
            <v>FLEXTRANS UIO</v>
          </cell>
          <cell r="U2766" t="str">
            <v>FLEXNETUIO_LOCAL</v>
          </cell>
          <cell r="V2766">
            <v>1</v>
          </cell>
          <cell r="W2766">
            <v>1</v>
          </cell>
          <cell r="X2766" t="str">
            <v>FLEXNET ECUADOR - MDELIVERY</v>
          </cell>
          <cell r="Y2766" t="str">
            <v>CALLE 28 DE JUNIO S/N Y GARCIA MORENO ENTRADA LLANO GRANDE</v>
          </cell>
        </row>
        <row r="2767">
          <cell r="A2767" t="str">
            <v>TK-7757</v>
          </cell>
          <cell r="B2767">
            <v>496002</v>
          </cell>
          <cell r="C2767" t="str">
            <v>TK-7757</v>
          </cell>
          <cell r="D2767" t="str">
            <v>MDELIVERY</v>
          </cell>
          <cell r="E2767" t="str">
            <v>DESPACHO</v>
          </cell>
          <cell r="F2767" t="str">
            <v>EXPRESS</v>
          </cell>
          <cell r="G2767" t="str">
            <v/>
          </cell>
          <cell r="H2767">
            <v>44938</v>
          </cell>
          <cell r="I2767" t="str">
            <v>ENTREGADO</v>
          </cell>
          <cell r="J2767">
            <v>44942</v>
          </cell>
          <cell r="K2767" t="str">
            <v>OTECEL</v>
          </cell>
          <cell r="L2767" t="str">
            <v>AVDA SIMON BOLIVAR Y VIA NAYON CONJUNTO CORPORATIVO EKOPARK TORRE 3 TELEFONICA</v>
          </cell>
          <cell r="M2767" t="str">
            <v/>
          </cell>
          <cell r="N2767" t="str">
            <v>098299225</v>
          </cell>
          <cell r="O2767" t="str">
            <v/>
          </cell>
          <cell r="P2767" t="str">
            <v>QUITO</v>
          </cell>
          <cell r="Q2767" t="str">
            <v>QUITO</v>
          </cell>
          <cell r="R2767" t="str">
            <v>PICHINCHA</v>
          </cell>
          <cell r="T2767" t="str">
            <v>FLEXTRANS UIO</v>
          </cell>
          <cell r="U2767" t="str">
            <v>FLEXNETUIO_LOCAL</v>
          </cell>
          <cell r="V2767">
            <v>1</v>
          </cell>
          <cell r="W2767">
            <v>1</v>
          </cell>
          <cell r="X2767" t="str">
            <v>FLEXNET ECUADOR - MDELIVERY</v>
          </cell>
          <cell r="Y2767" t="str">
            <v>CALLE 28 DE JUNIO S/N Y GARCIA MORENO ENTRADA LLANO GRANDE</v>
          </cell>
        </row>
        <row r="2768">
          <cell r="A2768" t="str">
            <v>TK-7758</v>
          </cell>
          <cell r="B2768">
            <v>496003</v>
          </cell>
          <cell r="C2768" t="str">
            <v>TK-7758</v>
          </cell>
          <cell r="D2768" t="str">
            <v>MDELIVERY</v>
          </cell>
          <cell r="E2768" t="str">
            <v>DESPACHO</v>
          </cell>
          <cell r="F2768" t="str">
            <v>EXPRESS</v>
          </cell>
          <cell r="G2768" t="str">
            <v/>
          </cell>
          <cell r="H2768">
            <v>44938</v>
          </cell>
          <cell r="I2768" t="str">
            <v>ENTREGADO</v>
          </cell>
          <cell r="J2768">
            <v>44942</v>
          </cell>
          <cell r="K2768" t="str">
            <v>OTECEL</v>
          </cell>
          <cell r="L2768" t="str">
            <v>AVDA SIMON BOLIVAR Y VIA NAYON CONJUNTO CORPORATIVO EKOPARK TORRE 3 TELEFONICA</v>
          </cell>
          <cell r="M2768" t="str">
            <v/>
          </cell>
          <cell r="N2768" t="str">
            <v>098299225</v>
          </cell>
          <cell r="O2768" t="str">
            <v/>
          </cell>
          <cell r="P2768" t="str">
            <v>QUITO</v>
          </cell>
          <cell r="Q2768" t="str">
            <v>QUITO</v>
          </cell>
          <cell r="R2768" t="str">
            <v>PICHINCHA</v>
          </cell>
          <cell r="T2768" t="str">
            <v>FLEXTRANS UIO</v>
          </cell>
          <cell r="U2768" t="str">
            <v>FLEXNETUIO_LOCAL</v>
          </cell>
          <cell r="V2768">
            <v>1</v>
          </cell>
          <cell r="W2768">
            <v>1</v>
          </cell>
          <cell r="X2768" t="str">
            <v>FLEXNET ECUADOR - MDELIVERY</v>
          </cell>
          <cell r="Y2768" t="str">
            <v>CALLE 28 DE JUNIO S/N Y GARCIA MORENO ENTRADA LLANO GRANDE</v>
          </cell>
        </row>
        <row r="2769">
          <cell r="A2769" t="str">
            <v>TK-7759</v>
          </cell>
          <cell r="B2769">
            <v>496004</v>
          </cell>
          <cell r="C2769" t="str">
            <v>TK-7759</v>
          </cell>
          <cell r="D2769" t="str">
            <v>MDELIVERY</v>
          </cell>
          <cell r="E2769" t="str">
            <v>DESPACHO</v>
          </cell>
          <cell r="F2769" t="str">
            <v>EXPRESS</v>
          </cell>
          <cell r="G2769" t="str">
            <v/>
          </cell>
          <cell r="H2769">
            <v>44938</v>
          </cell>
          <cell r="I2769" t="str">
            <v>ENTREGADO</v>
          </cell>
          <cell r="J2769">
            <v>44942</v>
          </cell>
          <cell r="K2769" t="str">
            <v>OTECEL</v>
          </cell>
          <cell r="L2769" t="str">
            <v>AVDA SIMON BOLIVAR Y VIA NAYON CONJUNTO CORPORATIVO EKOPARK TORRE 3 TELEFONICA</v>
          </cell>
          <cell r="M2769" t="str">
            <v/>
          </cell>
          <cell r="N2769" t="str">
            <v>098299225</v>
          </cell>
          <cell r="O2769" t="str">
            <v/>
          </cell>
          <cell r="P2769" t="str">
            <v>QUITO</v>
          </cell>
          <cell r="Q2769" t="str">
            <v>QUITO</v>
          </cell>
          <cell r="R2769" t="str">
            <v>PICHINCHA</v>
          </cell>
          <cell r="T2769" t="str">
            <v>FLEXTRANS UIO</v>
          </cell>
          <cell r="U2769" t="str">
            <v>FLEXNETUIO_LOCAL</v>
          </cell>
          <cell r="V2769">
            <v>1</v>
          </cell>
          <cell r="W2769">
            <v>1</v>
          </cell>
          <cell r="X2769" t="str">
            <v>FLEXNET ECUADOR - MDELIVERY</v>
          </cell>
          <cell r="Y2769" t="str">
            <v>CALLE 28 DE JUNIO S/N Y GARCIA MORENO ENTRADA LLANO GRANDE</v>
          </cell>
        </row>
        <row r="2770">
          <cell r="A2770" t="str">
            <v>TK-7760</v>
          </cell>
          <cell r="B2770">
            <v>496005</v>
          </cell>
          <cell r="C2770" t="str">
            <v>TK-7760</v>
          </cell>
          <cell r="D2770" t="str">
            <v>MDELIVERY</v>
          </cell>
          <cell r="E2770" t="str">
            <v>DESPACHO</v>
          </cell>
          <cell r="F2770" t="str">
            <v>EXPRESS</v>
          </cell>
          <cell r="G2770" t="str">
            <v/>
          </cell>
          <cell r="H2770">
            <v>44938</v>
          </cell>
          <cell r="I2770" t="str">
            <v>ENTREGADO</v>
          </cell>
          <cell r="J2770">
            <v>44942</v>
          </cell>
          <cell r="K2770" t="str">
            <v>OTECEL</v>
          </cell>
          <cell r="L2770" t="str">
            <v>AVDA SIMON BOLIVAR Y VIA NAYON CONJUNTO CORPORATIVO EKOPARK TORRE 3 TELEFONICA</v>
          </cell>
          <cell r="M2770" t="str">
            <v/>
          </cell>
          <cell r="N2770" t="str">
            <v>098299225</v>
          </cell>
          <cell r="O2770" t="str">
            <v/>
          </cell>
          <cell r="P2770" t="str">
            <v>QUITO</v>
          </cell>
          <cell r="Q2770" t="str">
            <v>QUITO</v>
          </cell>
          <cell r="R2770" t="str">
            <v>PICHINCHA</v>
          </cell>
          <cell r="T2770" t="str">
            <v>FLEXTRANS UIO</v>
          </cell>
          <cell r="U2770" t="str">
            <v>FLEXNETUIO_LOCAL</v>
          </cell>
          <cell r="V2770">
            <v>1</v>
          </cell>
          <cell r="W2770">
            <v>1</v>
          </cell>
          <cell r="X2770" t="str">
            <v>FLEXNET ECUADOR - MDELIVERY</v>
          </cell>
          <cell r="Y2770" t="str">
            <v>CALLE 28 DE JUNIO S/N Y GARCIA MORENO ENTRADA LLANO GRANDE</v>
          </cell>
        </row>
        <row r="2771">
          <cell r="A2771" t="str">
            <v>TK-7761</v>
          </cell>
          <cell r="B2771">
            <v>496006</v>
          </cell>
          <cell r="C2771" t="str">
            <v>TK-7761</v>
          </cell>
          <cell r="D2771" t="str">
            <v>MDELIVERY</v>
          </cell>
          <cell r="E2771" t="str">
            <v>DESPACHO</v>
          </cell>
          <cell r="F2771" t="str">
            <v>EXPRESS</v>
          </cell>
          <cell r="G2771" t="str">
            <v/>
          </cell>
          <cell r="H2771">
            <v>44938</v>
          </cell>
          <cell r="I2771" t="str">
            <v>ENTREGADO</v>
          </cell>
          <cell r="J2771">
            <v>44942</v>
          </cell>
          <cell r="K2771" t="str">
            <v>OTECEL</v>
          </cell>
          <cell r="L2771" t="str">
            <v>AVDA SIMON BOLIVAR Y VIA NAYON CONJUNTO CORPORATIVO EKOPARK TORRE 3 TELEFONICA</v>
          </cell>
          <cell r="M2771" t="str">
            <v/>
          </cell>
          <cell r="N2771" t="str">
            <v>098299225</v>
          </cell>
          <cell r="O2771" t="str">
            <v/>
          </cell>
          <cell r="P2771" t="str">
            <v>QUITO</v>
          </cell>
          <cell r="Q2771" t="str">
            <v>QUITO</v>
          </cell>
          <cell r="R2771" t="str">
            <v>PICHINCHA</v>
          </cell>
          <cell r="T2771" t="str">
            <v>FLEXTRANS UIO</v>
          </cell>
          <cell r="U2771" t="str">
            <v>FLEXNETUIO_LOCAL</v>
          </cell>
          <cell r="V2771">
            <v>1</v>
          </cell>
          <cell r="W2771">
            <v>1</v>
          </cell>
          <cell r="X2771" t="str">
            <v>FLEXNET ECUADOR - MDELIVERY</v>
          </cell>
          <cell r="Y2771" t="str">
            <v>CALLE 28 DE JUNIO S/N Y GARCIA MORENO ENTRADA LLANO GRANDE</v>
          </cell>
        </row>
        <row r="2772">
          <cell r="A2772" t="str">
            <v>TK-7762</v>
          </cell>
          <cell r="B2772">
            <v>496007</v>
          </cell>
          <cell r="C2772" t="str">
            <v>TK-7762</v>
          </cell>
          <cell r="D2772" t="str">
            <v>MDELIVERY</v>
          </cell>
          <cell r="E2772" t="str">
            <v>DESPACHO</v>
          </cell>
          <cell r="F2772" t="str">
            <v>EXPRESS</v>
          </cell>
          <cell r="G2772" t="str">
            <v/>
          </cell>
          <cell r="H2772">
            <v>44938</v>
          </cell>
          <cell r="I2772" t="str">
            <v>ENTREGADO</v>
          </cell>
          <cell r="J2772">
            <v>44942</v>
          </cell>
          <cell r="K2772" t="str">
            <v>OTECEL</v>
          </cell>
          <cell r="L2772" t="str">
            <v>AVDA SIMON BOLIVAR Y VIA NAYON CONJUNTO CORPORATIVO EKOPARK TORRE 3 TELEFONICA</v>
          </cell>
          <cell r="M2772" t="str">
            <v/>
          </cell>
          <cell r="N2772" t="str">
            <v>098299225</v>
          </cell>
          <cell r="O2772" t="str">
            <v/>
          </cell>
          <cell r="P2772" t="str">
            <v>QUITO</v>
          </cell>
          <cell r="Q2772" t="str">
            <v>QUITO</v>
          </cell>
          <cell r="R2772" t="str">
            <v>PICHINCHA</v>
          </cell>
          <cell r="T2772" t="str">
            <v>FLEXTRANS UIO</v>
          </cell>
          <cell r="U2772" t="str">
            <v>FLEXNETUIO_LOCAL</v>
          </cell>
          <cell r="V2772">
            <v>1</v>
          </cell>
          <cell r="W2772">
            <v>1</v>
          </cell>
          <cell r="X2772" t="str">
            <v>FLEXNET ECUADOR - MDELIVERY</v>
          </cell>
          <cell r="Y2772" t="str">
            <v>CALLE 28 DE JUNIO S/N Y GARCIA MORENO ENTRADA LLANO GRANDE</v>
          </cell>
        </row>
        <row r="2773">
          <cell r="A2773" t="str">
            <v>TK-7763</v>
          </cell>
          <cell r="B2773">
            <v>496008</v>
          </cell>
          <cell r="C2773" t="str">
            <v>TK-7763</v>
          </cell>
          <cell r="D2773" t="str">
            <v>MDELIVERY</v>
          </cell>
          <cell r="E2773" t="str">
            <v>DESPACHO</v>
          </cell>
          <cell r="F2773" t="str">
            <v>EXPRESS</v>
          </cell>
          <cell r="G2773" t="str">
            <v/>
          </cell>
          <cell r="H2773">
            <v>44938</v>
          </cell>
          <cell r="I2773" t="str">
            <v>ENTREGADO</v>
          </cell>
          <cell r="J2773">
            <v>44942</v>
          </cell>
          <cell r="K2773" t="str">
            <v>OTECEL</v>
          </cell>
          <cell r="L2773" t="str">
            <v>AVDA SIMON BOLIVAR Y VIA NAYON CONJUNTO CORPORATIVO EKOPARK TORRE 3 TELEFONICA</v>
          </cell>
          <cell r="M2773" t="str">
            <v/>
          </cell>
          <cell r="N2773" t="str">
            <v>098299225</v>
          </cell>
          <cell r="O2773" t="str">
            <v/>
          </cell>
          <cell r="P2773" t="str">
            <v>QUITO</v>
          </cell>
          <cell r="Q2773" t="str">
            <v>QUITO</v>
          </cell>
          <cell r="R2773" t="str">
            <v>PICHINCHA</v>
          </cell>
          <cell r="T2773" t="str">
            <v>FLEXTRANS UIO</v>
          </cell>
          <cell r="U2773" t="str">
            <v>FLEXNETUIO_LOCAL</v>
          </cell>
          <cell r="V2773">
            <v>1</v>
          </cell>
          <cell r="W2773">
            <v>1</v>
          </cell>
          <cell r="X2773" t="str">
            <v>FLEXNET ECUADOR - MDELIVERY</v>
          </cell>
          <cell r="Y2773" t="str">
            <v>CALLE 28 DE JUNIO S/N Y GARCIA MORENO ENTRADA LLANO GRANDE</v>
          </cell>
        </row>
        <row r="2774">
          <cell r="A2774" t="str">
            <v>TK-7764</v>
          </cell>
          <cell r="B2774">
            <v>496009</v>
          </cell>
          <cell r="C2774" t="str">
            <v>TK-7764</v>
          </cell>
          <cell r="D2774" t="str">
            <v>MDELIVERY</v>
          </cell>
          <cell r="E2774" t="str">
            <v>DESPACHO</v>
          </cell>
          <cell r="F2774" t="str">
            <v>EXPRESS</v>
          </cell>
          <cell r="G2774" t="str">
            <v/>
          </cell>
          <cell r="H2774">
            <v>44938</v>
          </cell>
          <cell r="I2774" t="str">
            <v>ENTREGADO</v>
          </cell>
          <cell r="J2774">
            <v>44942</v>
          </cell>
          <cell r="K2774" t="str">
            <v>OTECEL</v>
          </cell>
          <cell r="L2774" t="str">
            <v>AVDA SIMON BOLIVAR Y VIA NAYON CONJUNTO CORPORATIVO EKOPARK TORRE 3 TELEFONICA</v>
          </cell>
          <cell r="M2774" t="str">
            <v/>
          </cell>
          <cell r="N2774" t="str">
            <v>098299225</v>
          </cell>
          <cell r="O2774" t="str">
            <v/>
          </cell>
          <cell r="P2774" t="str">
            <v>QUITO</v>
          </cell>
          <cell r="Q2774" t="str">
            <v>QUITO</v>
          </cell>
          <cell r="R2774" t="str">
            <v>PICHINCHA</v>
          </cell>
          <cell r="T2774" t="str">
            <v>FLEXTRANS UIO</v>
          </cell>
          <cell r="U2774" t="str">
            <v>FLEXNETUIO_LOCAL</v>
          </cell>
          <cell r="V2774">
            <v>1</v>
          </cell>
          <cell r="W2774">
            <v>1</v>
          </cell>
          <cell r="X2774" t="str">
            <v>FLEXNET ECUADOR - MDELIVERY</v>
          </cell>
          <cell r="Y2774" t="str">
            <v>CALLE 28 DE JUNIO S/N Y GARCIA MORENO ENTRADA LLANO GRANDE</v>
          </cell>
        </row>
        <row r="2775">
          <cell r="A2775" t="str">
            <v>TK-7765</v>
          </cell>
          <cell r="B2775">
            <v>496010</v>
          </cell>
          <cell r="C2775" t="str">
            <v>TK-7765</v>
          </cell>
          <cell r="D2775" t="str">
            <v>MDELIVERY</v>
          </cell>
          <cell r="E2775" t="str">
            <v>DESPACHO</v>
          </cell>
          <cell r="F2775" t="str">
            <v>EXPRESS</v>
          </cell>
          <cell r="G2775" t="str">
            <v/>
          </cell>
          <cell r="H2775">
            <v>44938</v>
          </cell>
          <cell r="I2775" t="str">
            <v>ENTREGADO</v>
          </cell>
          <cell r="J2775">
            <v>44942</v>
          </cell>
          <cell r="K2775" t="str">
            <v>OTECEL</v>
          </cell>
          <cell r="L2775" t="str">
            <v>AVDA SIMON BOLIVAR Y VIA NAYON CONJUNTO CORPORATIVO EKOPARK TORRE 3 TELEFONICA</v>
          </cell>
          <cell r="M2775" t="str">
            <v/>
          </cell>
          <cell r="N2775" t="str">
            <v>098299225</v>
          </cell>
          <cell r="O2775" t="str">
            <v/>
          </cell>
          <cell r="P2775" t="str">
            <v>QUITO</v>
          </cell>
          <cell r="Q2775" t="str">
            <v>QUITO</v>
          </cell>
          <cell r="R2775" t="str">
            <v>PICHINCHA</v>
          </cell>
          <cell r="T2775" t="str">
            <v>FLEXTRANS UIO</v>
          </cell>
          <cell r="U2775" t="str">
            <v>FLEXNETUIO_LOCAL</v>
          </cell>
          <cell r="V2775">
            <v>1</v>
          </cell>
          <cell r="W2775">
            <v>1</v>
          </cell>
          <cell r="X2775" t="str">
            <v>FLEXNET ECUADOR - MDELIVERY</v>
          </cell>
          <cell r="Y2775" t="str">
            <v>CALLE 28 DE JUNIO S/N Y GARCIA MORENO ENTRADA LLANO GRANDE</v>
          </cell>
        </row>
        <row r="2776">
          <cell r="A2776" t="str">
            <v>TK-7766</v>
          </cell>
          <cell r="B2776">
            <v>496011</v>
          </cell>
          <cell r="C2776" t="str">
            <v>TK-7766</v>
          </cell>
          <cell r="D2776" t="str">
            <v>MDELIVERY</v>
          </cell>
          <cell r="E2776" t="str">
            <v>DESPACHO</v>
          </cell>
          <cell r="F2776" t="str">
            <v>EXPRESS</v>
          </cell>
          <cell r="G2776" t="str">
            <v/>
          </cell>
          <cell r="H2776">
            <v>44938</v>
          </cell>
          <cell r="I2776" t="str">
            <v>ENTREGADO</v>
          </cell>
          <cell r="J2776">
            <v>44942</v>
          </cell>
          <cell r="K2776" t="str">
            <v>OTECEL</v>
          </cell>
          <cell r="L2776" t="str">
            <v>AVDA SIMON BOLIVAR Y VIA NAYON CONJUNTO CORPORATIVO EKOPARK TORRE 3 TELEFONICA</v>
          </cell>
          <cell r="M2776" t="str">
            <v/>
          </cell>
          <cell r="N2776" t="str">
            <v>098299225</v>
          </cell>
          <cell r="O2776" t="str">
            <v/>
          </cell>
          <cell r="P2776" t="str">
            <v>QUITO</v>
          </cell>
          <cell r="Q2776" t="str">
            <v>QUITO</v>
          </cell>
          <cell r="R2776" t="str">
            <v>PICHINCHA</v>
          </cell>
          <cell r="T2776" t="str">
            <v>FLEXTRANS UIO</v>
          </cell>
          <cell r="U2776" t="str">
            <v>FLEXNETUIO_LOCAL</v>
          </cell>
          <cell r="V2776">
            <v>1</v>
          </cell>
          <cell r="W2776">
            <v>1</v>
          </cell>
          <cell r="X2776" t="str">
            <v>FLEXNET ECUADOR - MDELIVERY</v>
          </cell>
          <cell r="Y2776" t="str">
            <v>CALLE 28 DE JUNIO S/N Y GARCIA MORENO ENTRADA LLANO GRANDE</v>
          </cell>
        </row>
        <row r="2777">
          <cell r="A2777" t="str">
            <v>TK-7767</v>
          </cell>
          <cell r="B2777">
            <v>496012</v>
          </cell>
          <cell r="C2777" t="str">
            <v>TK-7767</v>
          </cell>
          <cell r="D2777" t="str">
            <v>MDELIVERY</v>
          </cell>
          <cell r="E2777" t="str">
            <v>DESPACHO</v>
          </cell>
          <cell r="F2777" t="str">
            <v>EXPRESS</v>
          </cell>
          <cell r="G2777" t="str">
            <v/>
          </cell>
          <cell r="H2777">
            <v>44938</v>
          </cell>
          <cell r="I2777" t="str">
            <v>ENTREGADO</v>
          </cell>
          <cell r="J2777">
            <v>44942</v>
          </cell>
          <cell r="K2777" t="str">
            <v>OTECEL</v>
          </cell>
          <cell r="L2777" t="str">
            <v>AVDA SIMON BOLIVAR Y VIA NAYON CONJUNTO CORPORATIVO EKOPARK TORRE 3 TELEFONICA</v>
          </cell>
          <cell r="M2777" t="str">
            <v/>
          </cell>
          <cell r="N2777" t="str">
            <v>098299225</v>
          </cell>
          <cell r="O2777" t="str">
            <v/>
          </cell>
          <cell r="P2777" t="str">
            <v>QUITO</v>
          </cell>
          <cell r="Q2777" t="str">
            <v>QUITO</v>
          </cell>
          <cell r="R2777" t="str">
            <v>PICHINCHA</v>
          </cell>
          <cell r="T2777" t="str">
            <v>FLEXTRANS UIO</v>
          </cell>
          <cell r="U2777" t="str">
            <v>FLEXNETUIO_LOCAL</v>
          </cell>
          <cell r="V2777">
            <v>1</v>
          </cell>
          <cell r="W2777">
            <v>1</v>
          </cell>
          <cell r="X2777" t="str">
            <v>FLEXNET ECUADOR - MDELIVERY</v>
          </cell>
          <cell r="Y2777" t="str">
            <v>CALLE 28 DE JUNIO S/N Y GARCIA MORENO ENTRADA LLANO GRANDE</v>
          </cell>
        </row>
        <row r="2778">
          <cell r="A2778" t="str">
            <v>TK-7744</v>
          </cell>
          <cell r="B2778">
            <v>495989</v>
          </cell>
          <cell r="C2778" t="str">
            <v>TK-7744</v>
          </cell>
          <cell r="D2778" t="str">
            <v>MDELIVERY</v>
          </cell>
          <cell r="E2778" t="str">
            <v>DESPACHO</v>
          </cell>
          <cell r="F2778" t="str">
            <v>EXPRESS</v>
          </cell>
          <cell r="G2778" t="str">
            <v/>
          </cell>
          <cell r="H2778">
            <v>44938</v>
          </cell>
          <cell r="I2778" t="str">
            <v>ENTREGADO</v>
          </cell>
          <cell r="J2778">
            <v>44942</v>
          </cell>
          <cell r="K2778" t="str">
            <v>OTECEL</v>
          </cell>
          <cell r="L2778" t="str">
            <v>AVDA SIMON BOLIVAR Y VIA NAYON CONJUNTO CORPORATIVO EKOPARK TORRE 3 TELEFONICA</v>
          </cell>
          <cell r="M2778" t="str">
            <v/>
          </cell>
          <cell r="N2778" t="str">
            <v>098299225</v>
          </cell>
          <cell r="O2778" t="str">
            <v/>
          </cell>
          <cell r="P2778" t="str">
            <v>QUITO</v>
          </cell>
          <cell r="Q2778" t="str">
            <v>QUITO</v>
          </cell>
          <cell r="R2778" t="str">
            <v>PICHINCHA</v>
          </cell>
          <cell r="T2778" t="str">
            <v>FLEXTRANS UIO</v>
          </cell>
          <cell r="U2778" t="str">
            <v>FLEXNETUIO_LOCAL</v>
          </cell>
          <cell r="V2778">
            <v>1</v>
          </cell>
          <cell r="W2778">
            <v>1</v>
          </cell>
          <cell r="X2778" t="str">
            <v>FLEXNET ECUADOR - MDELIVERY</v>
          </cell>
          <cell r="Y2778" t="str">
            <v>CALLE 28 DE JUNIO S/N Y GARCIA MORENO ENTRADA LLANO GRANDE</v>
          </cell>
        </row>
        <row r="2779">
          <cell r="A2779" t="str">
            <v>TK-7745</v>
          </cell>
          <cell r="B2779">
            <v>495990</v>
          </cell>
          <cell r="C2779" t="str">
            <v>TK-7745</v>
          </cell>
          <cell r="D2779" t="str">
            <v>MDELIVERY</v>
          </cell>
          <cell r="E2779" t="str">
            <v>DESPACHO</v>
          </cell>
          <cell r="F2779" t="str">
            <v>EXPRESS</v>
          </cell>
          <cell r="G2779" t="str">
            <v/>
          </cell>
          <cell r="H2779">
            <v>44938</v>
          </cell>
          <cell r="I2779" t="str">
            <v>ENTREGADO</v>
          </cell>
          <cell r="J2779">
            <v>44942</v>
          </cell>
          <cell r="K2779" t="str">
            <v>OTECEL</v>
          </cell>
          <cell r="L2779" t="str">
            <v>AVDA SIMON BOLIVAR Y VIA NAYON CONJUNTO CORPORATIVO EKOPARK TORRE 3 TELEFONICA</v>
          </cell>
          <cell r="M2779" t="str">
            <v/>
          </cell>
          <cell r="N2779" t="str">
            <v>098299225</v>
          </cell>
          <cell r="O2779" t="str">
            <v/>
          </cell>
          <cell r="P2779" t="str">
            <v>QUITO</v>
          </cell>
          <cell r="Q2779" t="str">
            <v>QUITO</v>
          </cell>
          <cell r="R2779" t="str">
            <v>PICHINCHA</v>
          </cell>
          <cell r="T2779" t="str">
            <v>FLEXTRANS UIO</v>
          </cell>
          <cell r="U2779" t="str">
            <v>FLEXNETUIO_LOCAL</v>
          </cell>
          <cell r="V2779">
            <v>1</v>
          </cell>
          <cell r="W2779">
            <v>1</v>
          </cell>
          <cell r="X2779" t="str">
            <v>FLEXNET ECUADOR - MDELIVERY</v>
          </cell>
          <cell r="Y2779" t="str">
            <v>CALLE 28 DE JUNIO S/N Y GARCIA MORENO ENTRADA LLANO GRANDE</v>
          </cell>
        </row>
        <row r="2780">
          <cell r="A2780" t="str">
            <v>TK-7746</v>
          </cell>
          <cell r="B2780">
            <v>495991</v>
          </cell>
          <cell r="C2780" t="str">
            <v>TK-7746</v>
          </cell>
          <cell r="D2780" t="str">
            <v>MDELIVERY</v>
          </cell>
          <cell r="E2780" t="str">
            <v>DESPACHO</v>
          </cell>
          <cell r="F2780" t="str">
            <v>EXPRESS</v>
          </cell>
          <cell r="G2780" t="str">
            <v/>
          </cell>
          <cell r="H2780">
            <v>44938</v>
          </cell>
          <cell r="I2780" t="str">
            <v>ENTREGADO</v>
          </cell>
          <cell r="J2780">
            <v>44942</v>
          </cell>
          <cell r="K2780" t="str">
            <v>OTECEL</v>
          </cell>
          <cell r="L2780" t="str">
            <v>AVDA SIMON BOLIVAR Y VIA NAYON CONJUNTO CORPORATIVO EKOPARK TORRE 3 TELEFONICA</v>
          </cell>
          <cell r="M2780" t="str">
            <v/>
          </cell>
          <cell r="N2780" t="str">
            <v>098299225</v>
          </cell>
          <cell r="O2780" t="str">
            <v/>
          </cell>
          <cell r="P2780" t="str">
            <v>QUITO</v>
          </cell>
          <cell r="Q2780" t="str">
            <v>QUITO</v>
          </cell>
          <cell r="R2780" t="str">
            <v>PICHINCHA</v>
          </cell>
          <cell r="T2780" t="str">
            <v>FLEXTRANS UIO</v>
          </cell>
          <cell r="U2780" t="str">
            <v>FLEXNETUIO_LOCAL</v>
          </cell>
          <cell r="V2780">
            <v>1</v>
          </cell>
          <cell r="W2780">
            <v>1</v>
          </cell>
          <cell r="X2780" t="str">
            <v>FLEXNET ECUADOR - MDELIVERY</v>
          </cell>
          <cell r="Y2780" t="str">
            <v>CALLE 28 DE JUNIO S/N Y GARCIA MORENO ENTRADA LLANO GRANDE</v>
          </cell>
        </row>
        <row r="2781">
          <cell r="A2781" t="str">
            <v>TK-7747</v>
          </cell>
          <cell r="B2781">
            <v>495992</v>
          </cell>
          <cell r="C2781" t="str">
            <v>TK-7747</v>
          </cell>
          <cell r="D2781" t="str">
            <v>MDELIVERY</v>
          </cell>
          <cell r="E2781" t="str">
            <v>DESPACHO</v>
          </cell>
          <cell r="F2781" t="str">
            <v>EXPRESS</v>
          </cell>
          <cell r="G2781" t="str">
            <v/>
          </cell>
          <cell r="H2781">
            <v>44938</v>
          </cell>
          <cell r="I2781" t="str">
            <v>ENTREGADO</v>
          </cell>
          <cell r="J2781">
            <v>44942</v>
          </cell>
          <cell r="K2781" t="str">
            <v>OTECEL</v>
          </cell>
          <cell r="L2781" t="str">
            <v>AVDA SIMON BOLIVAR Y VIA NAYON CONJUNTO CORPORATIVO EKOPARK TORRE 3 TELEFONICA</v>
          </cell>
          <cell r="M2781" t="str">
            <v/>
          </cell>
          <cell r="N2781" t="str">
            <v>098299225</v>
          </cell>
          <cell r="O2781" t="str">
            <v/>
          </cell>
          <cell r="P2781" t="str">
            <v>QUITO</v>
          </cell>
          <cell r="Q2781" t="str">
            <v>QUITO</v>
          </cell>
          <cell r="R2781" t="str">
            <v>PICHINCHA</v>
          </cell>
          <cell r="T2781" t="str">
            <v>FLEXTRANS UIO</v>
          </cell>
          <cell r="U2781" t="str">
            <v>FLEXNETUIO_LOCAL</v>
          </cell>
          <cell r="V2781">
            <v>1</v>
          </cell>
          <cell r="W2781">
            <v>1</v>
          </cell>
          <cell r="X2781" t="str">
            <v>FLEXNET ECUADOR - MDELIVERY</v>
          </cell>
          <cell r="Y2781" t="str">
            <v>CALLE 28 DE JUNIO S/N Y GARCIA MORENO ENTRADA LLANO GRANDE</v>
          </cell>
        </row>
        <row r="2782">
          <cell r="A2782" t="str">
            <v>TK-7748</v>
          </cell>
          <cell r="B2782">
            <v>495993</v>
          </cell>
          <cell r="C2782" t="str">
            <v>TK-7748</v>
          </cell>
          <cell r="D2782" t="str">
            <v>MDELIVERY</v>
          </cell>
          <cell r="E2782" t="str">
            <v>DESPACHO</v>
          </cell>
          <cell r="F2782" t="str">
            <v>EXPRESS</v>
          </cell>
          <cell r="G2782" t="str">
            <v/>
          </cell>
          <cell r="H2782">
            <v>44938</v>
          </cell>
          <cell r="I2782" t="str">
            <v>ENTREGADO</v>
          </cell>
          <cell r="J2782">
            <v>44942</v>
          </cell>
          <cell r="K2782" t="str">
            <v>OTECEL</v>
          </cell>
          <cell r="L2782" t="str">
            <v>AVDA SIMON BOLIVAR Y VIA NAYON CONJUNTO CORPORATIVO EKOPARK TORRE 3 TELEFONICA</v>
          </cell>
          <cell r="M2782" t="str">
            <v/>
          </cell>
          <cell r="N2782" t="str">
            <v>098299225</v>
          </cell>
          <cell r="O2782" t="str">
            <v/>
          </cell>
          <cell r="P2782" t="str">
            <v>QUITO</v>
          </cell>
          <cell r="Q2782" t="str">
            <v>QUITO</v>
          </cell>
          <cell r="R2782" t="str">
            <v>PICHINCHA</v>
          </cell>
          <cell r="T2782" t="str">
            <v>FLEXTRANS UIO</v>
          </cell>
          <cell r="U2782" t="str">
            <v>FLEXNETUIO_LOCAL</v>
          </cell>
          <cell r="V2782">
            <v>1</v>
          </cell>
          <cell r="W2782">
            <v>1</v>
          </cell>
          <cell r="X2782" t="str">
            <v>FLEXNET ECUADOR - MDELIVERY</v>
          </cell>
          <cell r="Y2782" t="str">
            <v>CALLE 28 DE JUNIO S/N Y GARCIA MORENO ENTRADA LLANO GRANDE</v>
          </cell>
        </row>
        <row r="2783">
          <cell r="A2783" t="str">
            <v>TK-7749</v>
          </cell>
          <cell r="B2783">
            <v>495994</v>
          </cell>
          <cell r="C2783" t="str">
            <v>TK-7749</v>
          </cell>
          <cell r="D2783" t="str">
            <v>MDELIVERY</v>
          </cell>
          <cell r="E2783" t="str">
            <v>DESPACHO</v>
          </cell>
          <cell r="F2783" t="str">
            <v>EXPRESS</v>
          </cell>
          <cell r="G2783" t="str">
            <v/>
          </cell>
          <cell r="H2783">
            <v>44938</v>
          </cell>
          <cell r="I2783" t="str">
            <v>ENTREGADO</v>
          </cell>
          <cell r="J2783">
            <v>44942</v>
          </cell>
          <cell r="K2783" t="str">
            <v>OTECEL</v>
          </cell>
          <cell r="L2783" t="str">
            <v>AVDA SIMON BOLIVAR Y VIA NAYON CONJUNTO CORPORATIVO EKOPARK TORRE 3 TELEFONICA</v>
          </cell>
          <cell r="M2783" t="str">
            <v/>
          </cell>
          <cell r="N2783" t="str">
            <v>098299225</v>
          </cell>
          <cell r="O2783" t="str">
            <v/>
          </cell>
          <cell r="P2783" t="str">
            <v>QUITO</v>
          </cell>
          <cell r="Q2783" t="str">
            <v>QUITO</v>
          </cell>
          <cell r="R2783" t="str">
            <v>PICHINCHA</v>
          </cell>
          <cell r="T2783" t="str">
            <v>FLEXTRANS UIO</v>
          </cell>
          <cell r="U2783" t="str">
            <v>FLEXNETUIO_LOCAL</v>
          </cell>
          <cell r="V2783">
            <v>1</v>
          </cell>
          <cell r="W2783">
            <v>1</v>
          </cell>
          <cell r="X2783" t="str">
            <v>FLEXNET ECUADOR - MDELIVERY</v>
          </cell>
          <cell r="Y2783" t="str">
            <v>CALLE 28 DE JUNIO S/N Y GARCIA MORENO ENTRADA LLANO GRANDE</v>
          </cell>
        </row>
        <row r="2784">
          <cell r="A2784" t="str">
            <v>SG_2023_45</v>
          </cell>
          <cell r="B2784">
            <v>495988</v>
          </cell>
          <cell r="C2784" t="str">
            <v>SG_2023_45</v>
          </cell>
          <cell r="D2784" t="str">
            <v>SG</v>
          </cell>
          <cell r="E2784" t="str">
            <v>DESPACHO</v>
          </cell>
          <cell r="F2784" t="str">
            <v>NORMAL</v>
          </cell>
          <cell r="G2784" t="str">
            <v>79644</v>
          </cell>
          <cell r="H2784">
            <v>44938</v>
          </cell>
          <cell r="I2784" t="str">
            <v>ENTREGADO</v>
          </cell>
          <cell r="J2784">
            <v>44939</v>
          </cell>
          <cell r="K2784" t="str">
            <v>DISFERCAL-CELIO ALFREDO CALDERON</v>
          </cell>
          <cell r="L2784" t="str">
            <v>AV ORDONEZ LASSO Y CEREZOS ED. PROCAL</v>
          </cell>
          <cell r="P2784" t="str">
            <v>CUENCA</v>
          </cell>
          <cell r="Q2784" t="str">
            <v>CUENCA</v>
          </cell>
          <cell r="R2784" t="str">
            <v>AZUAY</v>
          </cell>
          <cell r="U2784" t="str">
            <v>FLEXNETGYE_LOCAL</v>
          </cell>
          <cell r="V2784">
            <v>1</v>
          </cell>
          <cell r="W2784">
            <v>222.46</v>
          </cell>
          <cell r="X2784" t="str">
            <v>FLEXNET - GYE</v>
          </cell>
          <cell r="Y2784" t="str">
            <v>FERNANDO GUTIERREZ HILL KM 8 1/2 VIA DAULE</v>
          </cell>
        </row>
        <row r="2785">
          <cell r="A2785" t="str">
            <v>SG_2023_44</v>
          </cell>
          <cell r="B2785">
            <v>495987</v>
          </cell>
          <cell r="C2785" t="str">
            <v>SG_2023_44</v>
          </cell>
          <cell r="D2785" t="str">
            <v>SG</v>
          </cell>
          <cell r="E2785" t="str">
            <v>DESPACHO</v>
          </cell>
          <cell r="F2785" t="str">
            <v>EXCLUSIVO</v>
          </cell>
          <cell r="G2785" t="str">
            <v>79642</v>
          </cell>
          <cell r="H2785">
            <v>44938</v>
          </cell>
          <cell r="I2785" t="str">
            <v>ENTREGADO</v>
          </cell>
          <cell r="J2785">
            <v>44939</v>
          </cell>
          <cell r="K2785" t="str">
            <v>TAPITEX MB-CDGA PARQUE INDUSTRIAL</v>
          </cell>
          <cell r="L2785" t="str">
            <v>BODEGA PARQUE INDUSTRIAL: AVENIDA DEL TORIL Y CARAPUNGO. A LADO DE LA BODEGA DE HOLCIM</v>
          </cell>
          <cell r="P2785" t="str">
            <v>CUENCA</v>
          </cell>
          <cell r="Q2785" t="str">
            <v>CUENCA</v>
          </cell>
          <cell r="R2785" t="str">
            <v>AZUAY</v>
          </cell>
          <cell r="U2785" t="str">
            <v>FLEXNETGYE_PROVINCIA</v>
          </cell>
          <cell r="V2785">
            <v>1</v>
          </cell>
          <cell r="W2785">
            <v>266.52999999999997</v>
          </cell>
          <cell r="X2785" t="str">
            <v>FLEXNET - GYE</v>
          </cell>
          <cell r="Y2785" t="str">
            <v>FERNANDO GUTIERREZ HILL KM 8 1/2 VIA DAULE</v>
          </cell>
        </row>
        <row r="2786">
          <cell r="A2786" t="str">
            <v>SG_2022_2230</v>
          </cell>
          <cell r="B2786">
            <v>495986</v>
          </cell>
          <cell r="C2786" t="str">
            <v>SG_2022_2230</v>
          </cell>
          <cell r="D2786" t="str">
            <v>SG</v>
          </cell>
          <cell r="E2786" t="str">
            <v>DESPACHO</v>
          </cell>
          <cell r="F2786" t="str">
            <v>NORMAL</v>
          </cell>
          <cell r="G2786" t="str">
            <v>79632</v>
          </cell>
          <cell r="H2786">
            <v>44938</v>
          </cell>
          <cell r="I2786" t="str">
            <v>ENTREGADO</v>
          </cell>
          <cell r="J2786">
            <v>44939</v>
          </cell>
          <cell r="K2786" t="str">
            <v>PROFERMACO CIA LTDA</v>
          </cell>
          <cell r="L2786" t="str">
            <v>CALDERON Y AV CARAPUNGO OE7-348, QUITO</v>
          </cell>
          <cell r="P2786" t="str">
            <v>QUITO</v>
          </cell>
          <cell r="Q2786" t="str">
            <v>QUITO</v>
          </cell>
          <cell r="R2786" t="str">
            <v>PICHINCHA</v>
          </cell>
          <cell r="U2786" t="str">
            <v>FLEXNETGYE_UIO</v>
          </cell>
          <cell r="V2786">
            <v>1</v>
          </cell>
          <cell r="W2786">
            <v>645.4</v>
          </cell>
          <cell r="X2786" t="str">
            <v>FLEXNET - GYE</v>
          </cell>
          <cell r="Y2786" t="str">
            <v>FERNANDO GUTIERREZ HILL KM 8 1/2 VIA DAULE</v>
          </cell>
        </row>
        <row r="2787">
          <cell r="A2787" t="str">
            <v>SG_2023_42</v>
          </cell>
          <cell r="B2787">
            <v>495985</v>
          </cell>
          <cell r="C2787" t="str">
            <v>SG_2023_42</v>
          </cell>
          <cell r="D2787" t="str">
            <v>SG</v>
          </cell>
          <cell r="E2787" t="str">
            <v>DESPACHO</v>
          </cell>
          <cell r="G2787" t="str">
            <v>79641</v>
          </cell>
          <cell r="H2787">
            <v>44938</v>
          </cell>
          <cell r="I2787" t="str">
            <v>ENTREGADO</v>
          </cell>
          <cell r="J2787">
            <v>44939</v>
          </cell>
          <cell r="K2787" t="str">
            <v>MEGAPRODUCTOS - GUAYAQUIL</v>
          </cell>
          <cell r="L2787" t="str">
            <v>KM 7.5 VÍA A DAULE, CDLA. SANTA CECILIA CALLE 12AVA #501 ENTRE CALLE 3ERA Y 4TA</v>
          </cell>
          <cell r="P2787" t="str">
            <v>091003</v>
          </cell>
          <cell r="Q2787" t="str">
            <v>GUAYAQUIL</v>
          </cell>
          <cell r="R2787" t="str">
            <v>GUAYAS</v>
          </cell>
          <cell r="S2787" t="str">
            <v>GUAYAQUIL - COMUNA DAULAR - RECINTO SAFANDO - SABANA GRANDE - RECINTO CONSUELO - JUAN GOMEZ RENDON (</v>
          </cell>
          <cell r="U2787" t="str">
            <v>FLEXNETGYE_LOCAL</v>
          </cell>
          <cell r="V2787">
            <v>2</v>
          </cell>
          <cell r="W2787">
            <v>694.5</v>
          </cell>
          <cell r="X2787" t="str">
            <v>FLEXNET - GYE</v>
          </cell>
          <cell r="Y2787" t="str">
            <v>FERNANDO GUTIERREZ HILL KM 8 1/2 VIA DAULE</v>
          </cell>
        </row>
        <row r="2788">
          <cell r="A2788" t="str">
            <v>RETCONECEL_UIO002</v>
          </cell>
          <cell r="B2788">
            <v>495984</v>
          </cell>
          <cell r="C2788" t="str">
            <v>RETCONECEL_UIO002</v>
          </cell>
          <cell r="D2788" t="str">
            <v>CONECEL_DOCUMENTOS</v>
          </cell>
          <cell r="E2788" t="str">
            <v>DESPACHO</v>
          </cell>
          <cell r="F2788" t="str">
            <v>NORMAL</v>
          </cell>
          <cell r="G2788" t="str">
            <v/>
          </cell>
          <cell r="H2788">
            <v>44938</v>
          </cell>
          <cell r="I2788" t="str">
            <v>ENTREGADO</v>
          </cell>
          <cell r="J2788">
            <v>44939</v>
          </cell>
          <cell r="K2788" t="str">
            <v>FLEXNET UIO</v>
          </cell>
          <cell r="L2788" t="str">
            <v>PANAMERICANA NORTE KM 12 1/2, 28 DE JUNIO Y GARCIA MORENO, QUITO 170208</v>
          </cell>
          <cell r="M2788" t="str">
            <v>1722539507</v>
          </cell>
          <cell r="N2788" t="str">
            <v>986752846</v>
          </cell>
          <cell r="O2788" t="str">
            <v/>
          </cell>
          <cell r="P2788" t="str">
            <v>QUITO</v>
          </cell>
          <cell r="Q2788" t="str">
            <v>QUITO</v>
          </cell>
          <cell r="R2788" t="str">
            <v>PICHINCHA</v>
          </cell>
          <cell r="T2788" t="str">
            <v>TRANSERVISS</v>
          </cell>
          <cell r="U2788" t="str">
            <v>FLEXNETUIO_LOCAL</v>
          </cell>
          <cell r="V2788">
            <v>1</v>
          </cell>
          <cell r="W2788">
            <v>1</v>
          </cell>
          <cell r="X2788" t="str">
            <v>CONECEL</v>
          </cell>
          <cell r="Y2788" t="str">
            <v>AV. AMAZONAS N44-124 Y LUIS BARBERY, EDIFICIO COLOR BLANCO</v>
          </cell>
        </row>
        <row r="2789">
          <cell r="A2789" t="str">
            <v>SG_2023_29</v>
          </cell>
          <cell r="B2789">
            <v>495983</v>
          </cell>
          <cell r="C2789" t="str">
            <v>SG_2023_29</v>
          </cell>
          <cell r="D2789" t="str">
            <v>SG</v>
          </cell>
          <cell r="E2789" t="str">
            <v>DESPACHO</v>
          </cell>
          <cell r="F2789" t="str">
            <v>NORMAL</v>
          </cell>
          <cell r="G2789" t="str">
            <v>79640</v>
          </cell>
          <cell r="H2789">
            <v>44938</v>
          </cell>
          <cell r="I2789" t="str">
            <v>ENTREGADO</v>
          </cell>
          <cell r="J2789">
            <v>44939</v>
          </cell>
          <cell r="K2789" t="str">
            <v>DEMACO CENTRO</v>
          </cell>
          <cell r="L2789" t="str">
            <v>AV MACHALA 1701 Y COLON ESQUINA</v>
          </cell>
          <cell r="P2789" t="str">
            <v>GUAYAQUIL</v>
          </cell>
          <cell r="Q2789" t="str">
            <v>GUAYAQUIL</v>
          </cell>
          <cell r="R2789" t="str">
            <v>GUAYAS</v>
          </cell>
          <cell r="T2789" t="str">
            <v>FLEXTRANS GYE</v>
          </cell>
          <cell r="U2789" t="str">
            <v>FLEXNETGYE_LOCAL</v>
          </cell>
          <cell r="V2789">
            <v>2</v>
          </cell>
          <cell r="W2789">
            <v>26.77</v>
          </cell>
          <cell r="X2789" t="str">
            <v>FLEXNET - GYE</v>
          </cell>
          <cell r="Y2789" t="str">
            <v>FERNANDO GUTIERREZ HILL KM 8 1/2 VIA DAULE</v>
          </cell>
        </row>
        <row r="2790">
          <cell r="A2790" t="str">
            <v>53330</v>
          </cell>
          <cell r="B2790">
            <v>495982</v>
          </cell>
          <cell r="C2790" t="str">
            <v>53330</v>
          </cell>
          <cell r="D2790" t="str">
            <v>DEGSO</v>
          </cell>
          <cell r="E2790" t="str">
            <v>DESPACHO</v>
          </cell>
          <cell r="F2790" t="str">
            <v>NORMAL</v>
          </cell>
          <cell r="G2790" t="str">
            <v>FT79442</v>
          </cell>
          <cell r="H2790">
            <v>44938</v>
          </cell>
          <cell r="I2790" t="str">
            <v>ENTREGADO</v>
          </cell>
          <cell r="J2790">
            <v>44939</v>
          </cell>
          <cell r="K2790" t="str">
            <v>NUNEZ HARO GUISSELA CARLOTA</v>
          </cell>
          <cell r="L2790" t="str">
            <v xml:space="preserve">DIRECCION: MARIANO PAREDES N73-53     </v>
          </cell>
          <cell r="M2790" t="str">
            <v>1715191712001</v>
          </cell>
          <cell r="N2790" t="str">
            <v>99-832-0225</v>
          </cell>
          <cell r="O2790" t="str">
            <v>99-832-0225</v>
          </cell>
          <cell r="P2790" t="str">
            <v>170301</v>
          </cell>
          <cell r="Q2790" t="str">
            <v>QUITO</v>
          </cell>
          <cell r="R2790" t="str">
            <v>PICHINCHA</v>
          </cell>
          <cell r="S2790" t="str">
            <v>QUITO</v>
          </cell>
          <cell r="T2790" t="str">
            <v>FLEXTRANS UIO</v>
          </cell>
          <cell r="U2790" t="str">
            <v>FLEXNETUIO_LOCAL</v>
          </cell>
          <cell r="V2790">
            <v>2</v>
          </cell>
          <cell r="W2790">
            <v>1.7</v>
          </cell>
          <cell r="X2790" t="str">
            <v>FLEXNET</v>
          </cell>
          <cell r="Y2790" t="str">
            <v>FLEX NET CALLE 28 DE JUNIO S/N Y GARCIA MORENO ENTRADA LLANO GRANDE</v>
          </cell>
        </row>
        <row r="2791">
          <cell r="A2791" t="str">
            <v>ZIPPEG_2023_02_GYE</v>
          </cell>
          <cell r="B2791">
            <v>495976</v>
          </cell>
          <cell r="C2791" t="str">
            <v>ZIPPEG_2023_02_GYE</v>
          </cell>
          <cell r="D2791" t="str">
            <v>ZIPPAK</v>
          </cell>
          <cell r="E2791" t="str">
            <v>DESPACHO</v>
          </cell>
          <cell r="F2791" t="str">
            <v>NORMAL</v>
          </cell>
          <cell r="G2791" t="str">
            <v>FT79431</v>
          </cell>
          <cell r="H2791">
            <v>44938</v>
          </cell>
          <cell r="I2791" t="str">
            <v>ENTREGADO</v>
          </cell>
          <cell r="J2791">
            <v>44939</v>
          </cell>
          <cell r="K2791" t="str">
            <v>LABIZA S.A.</v>
          </cell>
          <cell r="L2791" t="str">
            <v>VIA A DAULE  KM 29 -  SOLAR 4 MANZ M PILADORA LABIZA</v>
          </cell>
          <cell r="M2791" t="str">
            <v>0991131027001</v>
          </cell>
          <cell r="N2791" t="str">
            <v>0983793190</v>
          </cell>
          <cell r="O2791" t="str">
            <v>0983793190</v>
          </cell>
          <cell r="P2791" t="str">
            <v>090708</v>
          </cell>
          <cell r="Q2791" t="str">
            <v>GUAYAQUIL</v>
          </cell>
          <cell r="R2791" t="str">
            <v>GUAYAS</v>
          </cell>
          <cell r="S2791" t="str">
            <v>GUAYAQUIL</v>
          </cell>
          <cell r="T2791" t="str">
            <v>CARGO UNION</v>
          </cell>
          <cell r="U2791" t="str">
            <v>FLEXNETGYE_LOCAL</v>
          </cell>
          <cell r="V2791">
            <v>19</v>
          </cell>
          <cell r="W2791">
            <v>551</v>
          </cell>
          <cell r="X2791" t="str">
            <v>BODEGA ZIPPAK</v>
          </cell>
          <cell r="Y2791" t="str">
            <v>CALLE 28 DE JUNIO S/N Y GARCIA MORENO ENTRADA LLANO GRANDE</v>
          </cell>
        </row>
        <row r="2792">
          <cell r="A2792" t="str">
            <v>2023-00479</v>
          </cell>
          <cell r="B2792">
            <v>495975</v>
          </cell>
          <cell r="C2792" t="str">
            <v>2023-00479</v>
          </cell>
          <cell r="D2792" t="str">
            <v>MOVISTAR</v>
          </cell>
          <cell r="E2792" t="str">
            <v>DESPACHO</v>
          </cell>
          <cell r="F2792" t="str">
            <v>NORMAL</v>
          </cell>
          <cell r="G2792" t="str">
            <v>FT79626</v>
          </cell>
          <cell r="H2792">
            <v>44938</v>
          </cell>
          <cell r="I2792" t="str">
            <v>ENTREGADO</v>
          </cell>
          <cell r="J2792">
            <v>44939</v>
          </cell>
          <cell r="K2792" t="str">
            <v>TABACARCEN S.A. TABABELA CARGO CENTER_CARLOS GONZALEZ</v>
          </cell>
          <cell r="L2792" t="str">
            <v>SANTA ROSA VIA TABABELA SN Y VIA A YARUQUI, DIAGONAL A HOTEL WYNDHAM OFICINAS TABACARCEN</v>
          </cell>
          <cell r="M2792" t="str">
            <v>1792382084001</v>
          </cell>
          <cell r="N2792" t="str">
            <v>984700934</v>
          </cell>
          <cell r="O2792" t="str">
            <v/>
          </cell>
          <cell r="P2792" t="str">
            <v>QUITO</v>
          </cell>
          <cell r="Q2792" t="str">
            <v>QUITO</v>
          </cell>
          <cell r="R2792" t="str">
            <v>PICHINCHA</v>
          </cell>
          <cell r="T2792" t="str">
            <v>FLEXTRANS UIO</v>
          </cell>
          <cell r="U2792" t="str">
            <v>FLEXNETUIO_LOCAL</v>
          </cell>
          <cell r="V2792">
            <v>1</v>
          </cell>
          <cell r="W2792">
            <v>1</v>
          </cell>
          <cell r="X2792" t="str">
            <v>FLEXNET ECUADOR - MOVISTAR</v>
          </cell>
          <cell r="Y2792" t="str">
            <v>CALLE 28 DE JUNIO S/N Y GARCIA MORENO ENTRADA LLANO GRANDE</v>
          </cell>
        </row>
        <row r="2793">
          <cell r="A2793" t="str">
            <v>98807644</v>
          </cell>
          <cell r="B2793">
            <v>495971</v>
          </cell>
          <cell r="C2793" t="str">
            <v>98807644</v>
          </cell>
          <cell r="D2793" t="str">
            <v>HYCITE</v>
          </cell>
          <cell r="E2793" t="str">
            <v>DESPACHO</v>
          </cell>
          <cell r="F2793" t="str">
            <v>NORMAL</v>
          </cell>
          <cell r="G2793" t="str">
            <v>031002004175764</v>
          </cell>
          <cell r="H2793">
            <v>44938</v>
          </cell>
          <cell r="I2793" t="str">
            <v>INCIDENCIA</v>
          </cell>
          <cell r="J2793">
            <v>44943</v>
          </cell>
          <cell r="K2793" t="str">
            <v>EDITA ELIZABETH BAWARTE MITE</v>
          </cell>
          <cell r="L2793" t="str">
            <v>RECINTO BAJADA DEL PROGRESO / PROVINCIA: GUAYAS / CANTON: GUAYAQUIL / PARROQUIA: JUAN GOMEZ RENDO (PROGRESO)</v>
          </cell>
          <cell r="M2793" t="str">
            <v/>
          </cell>
          <cell r="N2793" t="str">
            <v>0989109072</v>
          </cell>
          <cell r="O2793" t="str">
            <v>0989109072</v>
          </cell>
          <cell r="P2793" t="str">
            <v>091003</v>
          </cell>
          <cell r="Q2793" t="str">
            <v>GUAYAQUIL</v>
          </cell>
          <cell r="R2793" t="str">
            <v>GUAYAS</v>
          </cell>
          <cell r="S2793" t="str">
            <v>GUAYAQUIL - COMUNA DAULAR - RECINTO SAFANDO - SABANA GRANDE - RECINTO CONSUELO - JUAN GOMEZ RENDON (</v>
          </cell>
          <cell r="T2793" t="str">
            <v>TRAMACO</v>
          </cell>
          <cell r="U2793" t="str">
            <v>FLEXNETUIO_PROVINCIA</v>
          </cell>
          <cell r="V2793">
            <v>1</v>
          </cell>
          <cell r="W2793">
            <v>1.8</v>
          </cell>
          <cell r="X2793" t="str">
            <v>HYCITE QUITO</v>
          </cell>
          <cell r="Y2793" t="str">
            <v>FLEX NET CALLE 28 DE JUNIO S/N Y GARCIA MORENO ENTRADA LLANO GRANDE</v>
          </cell>
        </row>
        <row r="2794">
          <cell r="A2794" t="str">
            <v>98800625</v>
          </cell>
          <cell r="B2794">
            <v>495972</v>
          </cell>
          <cell r="C2794" t="str">
            <v>98800625</v>
          </cell>
          <cell r="D2794" t="str">
            <v>HYCITE</v>
          </cell>
          <cell r="E2794" t="str">
            <v>DESPACHO</v>
          </cell>
          <cell r="F2794" t="str">
            <v>NORMAL</v>
          </cell>
          <cell r="G2794" t="str">
            <v>ITQ4532</v>
          </cell>
          <cell r="H2794">
            <v>44938</v>
          </cell>
          <cell r="I2794" t="str">
            <v>ENTREGADO</v>
          </cell>
          <cell r="J2794">
            <v>44939</v>
          </cell>
          <cell r="K2794" t="str">
            <v>FELIPE ALONSO CABEZAS ALARCON</v>
          </cell>
          <cell r="L2794" t="str">
            <v>INGLATERRA 12 10 Y REPUBLICA/ PROVINCIA: PICHINCHA / CANTON: QUITO / PARROQUIA: INAQUITO NOTA: OFICINA DEL DISTRIBUIDOR</v>
          </cell>
          <cell r="M2794" t="str">
            <v/>
          </cell>
          <cell r="N2794" t="str">
            <v>0985563690 / 0993415172</v>
          </cell>
          <cell r="O2794" t="str">
            <v>0985563690 / 0993415172</v>
          </cell>
          <cell r="P2794" t="str">
            <v>170507</v>
          </cell>
          <cell r="Q2794" t="str">
            <v>QUITO</v>
          </cell>
          <cell r="R2794" t="str">
            <v>PICHINCHA</v>
          </cell>
          <cell r="S2794" t="str">
            <v>QUITO</v>
          </cell>
          <cell r="T2794" t="str">
            <v>FLEXTRANS UIO</v>
          </cell>
          <cell r="U2794" t="str">
            <v>FLEXNETUIO_LOCAL</v>
          </cell>
          <cell r="V2794">
            <v>1</v>
          </cell>
          <cell r="W2794">
            <v>17.100000000000001</v>
          </cell>
          <cell r="X2794" t="str">
            <v>HYCITE QUITO</v>
          </cell>
          <cell r="Y2794" t="str">
            <v>FLEX NET CALLE 28 DE JUNIO S/N Y GARCIA MORENO ENTRADA LLANO GRANDE</v>
          </cell>
        </row>
        <row r="2795">
          <cell r="A2795" t="str">
            <v>98800647</v>
          </cell>
          <cell r="B2795">
            <v>495973</v>
          </cell>
          <cell r="C2795" t="str">
            <v>98800647</v>
          </cell>
          <cell r="D2795" t="str">
            <v>HYCITE</v>
          </cell>
          <cell r="E2795" t="str">
            <v>DESPACHO</v>
          </cell>
          <cell r="F2795" t="str">
            <v>NORMAL</v>
          </cell>
          <cell r="G2795" t="str">
            <v>ITQ4533</v>
          </cell>
          <cell r="H2795">
            <v>44938</v>
          </cell>
          <cell r="I2795" t="str">
            <v>ENTREGADO</v>
          </cell>
          <cell r="J2795">
            <v>44939</v>
          </cell>
          <cell r="K2795" t="str">
            <v>GLORIA AMPARO BUITRON PAVON</v>
          </cell>
          <cell r="L2795" t="str">
            <v>ANA DE ALFARO 1 68 Y AV MARIANA DE JESUS A 2 CUADRAS DE LA IGLESIA EL SENOR DE PU / PROVINCIA: PICHINCHA / CANTON: RUMINAHUI / PARROQUIA: CAPETO</v>
          </cell>
          <cell r="M2795" t="str">
            <v/>
          </cell>
          <cell r="N2795" t="str">
            <v>0984-202-710</v>
          </cell>
          <cell r="O2795" t="str">
            <v>0984-202-710</v>
          </cell>
          <cell r="P2795" t="str">
            <v>171101</v>
          </cell>
          <cell r="Q2795" t="str">
            <v>RUMIÑAHUI</v>
          </cell>
          <cell r="R2795" t="str">
            <v>PICHINCHA</v>
          </cell>
          <cell r="S2795" t="str">
            <v>SANGOLQUI</v>
          </cell>
          <cell r="T2795" t="str">
            <v>FLEXTRANS UIO</v>
          </cell>
          <cell r="U2795" t="str">
            <v>FLEXNETUIO_LOCAL</v>
          </cell>
          <cell r="V2795">
            <v>1</v>
          </cell>
          <cell r="W2795">
            <v>9</v>
          </cell>
          <cell r="X2795" t="str">
            <v>HYCITE QUITO</v>
          </cell>
          <cell r="Y2795" t="str">
            <v>FLEX NET CALLE 28 DE JUNIO S/N Y GARCIA MORENO ENTRADA LLANO GRANDE</v>
          </cell>
        </row>
        <row r="2796">
          <cell r="A2796" t="str">
            <v>98816124</v>
          </cell>
          <cell r="B2796">
            <v>495974</v>
          </cell>
          <cell r="C2796" t="str">
            <v>98816124</v>
          </cell>
          <cell r="D2796" t="str">
            <v>HYCITE</v>
          </cell>
          <cell r="E2796" t="str">
            <v>DESPACHO</v>
          </cell>
          <cell r="F2796" t="str">
            <v>NORMAL</v>
          </cell>
          <cell r="G2796" t="str">
            <v>ITQ4571</v>
          </cell>
          <cell r="H2796">
            <v>44938</v>
          </cell>
          <cell r="I2796" t="str">
            <v>ENTREGADO</v>
          </cell>
          <cell r="J2796">
            <v>44939</v>
          </cell>
          <cell r="K2796" t="str">
            <v>MARITZA ELIZABETH ROSERO CADE</v>
          </cell>
          <cell r="L2796" t="str">
            <v>PASAJE BOLANOS E3 40 Y JORGE DROM/ PROVINCIA: PICHINCHA / CANTON: QUITO / PARROQUIA: JIPIJAPA NOTA: OFICINA DEL DISTRIBUIDOR</v>
          </cell>
          <cell r="M2796" t="str">
            <v/>
          </cell>
          <cell r="N2796" t="str">
            <v>0933-316-140</v>
          </cell>
          <cell r="O2796" t="str">
            <v>0933-316-140</v>
          </cell>
          <cell r="P2796" t="str">
            <v>170501</v>
          </cell>
          <cell r="Q2796" t="str">
            <v>QUITO</v>
          </cell>
          <cell r="R2796" t="str">
            <v>PICHINCHA</v>
          </cell>
          <cell r="S2796" t="str">
            <v>QUITO</v>
          </cell>
          <cell r="T2796" t="str">
            <v>FLEXTRANS UIO</v>
          </cell>
          <cell r="U2796" t="str">
            <v>FLEXNETUIO_LOCAL</v>
          </cell>
          <cell r="V2796">
            <v>2</v>
          </cell>
          <cell r="W2796">
            <v>17.8</v>
          </cell>
          <cell r="X2796" t="str">
            <v>HYCITE QUITO</v>
          </cell>
          <cell r="Y2796" t="str">
            <v>FLEX NET CALLE 28 DE JUNIO S/N Y GARCIA MORENO ENTRADA LLANO GRANDE</v>
          </cell>
        </row>
        <row r="2797">
          <cell r="A2797" t="str">
            <v>20003057822073</v>
          </cell>
          <cell r="B2797">
            <v>495964</v>
          </cell>
          <cell r="C2797" t="str">
            <v>20003057822073</v>
          </cell>
          <cell r="D2797" t="str">
            <v>CONECEL_REG</v>
          </cell>
          <cell r="E2797" t="str">
            <v>DESPACHO</v>
          </cell>
          <cell r="F2797" t="str">
            <v>NORMAL</v>
          </cell>
          <cell r="G2797" t="str">
            <v>EC6573</v>
          </cell>
          <cell r="H2797">
            <v>44938</v>
          </cell>
          <cell r="I2797" t="str">
            <v>INCIDENCIA</v>
          </cell>
          <cell r="J2797">
            <v>44940</v>
          </cell>
          <cell r="K2797" t="str">
            <v>PABLO ANDRES ZEA</v>
          </cell>
          <cell r="L2797" t="str">
            <v xml:space="preserve">QUITO TRABAJO CC EL BOSQUE CALLES AV DEL PARQUE ISLA TE DIVIERTE ENTRADA PRINCIPAL </v>
          </cell>
          <cell r="M2797" t="str">
            <v>1717185290</v>
          </cell>
          <cell r="N2797" t="str">
            <v>0987115178  022642328</v>
          </cell>
          <cell r="O2797" t="str">
            <v/>
          </cell>
          <cell r="P2797" t="str">
            <v>QUITO</v>
          </cell>
          <cell r="Q2797" t="str">
            <v>QUITO</v>
          </cell>
          <cell r="R2797" t="str">
            <v>PICHINCHA</v>
          </cell>
          <cell r="T2797" t="str">
            <v>EXPRESSCON</v>
          </cell>
          <cell r="U2797" t="str">
            <v>FLEXNETUIO_LOCAL</v>
          </cell>
          <cell r="V2797">
            <v>1</v>
          </cell>
          <cell r="W2797">
            <v>1</v>
          </cell>
          <cell r="X2797" t="str">
            <v>FLEXNET UIO</v>
          </cell>
          <cell r="Y2797" t="str">
            <v>FLEX NET CALLE 28 DE JUNIO S/N Y GARCIA MORENO ENTRADA LLANO GRANDE</v>
          </cell>
        </row>
        <row r="2798">
          <cell r="A2798" t="str">
            <v>20003032322252_1</v>
          </cell>
          <cell r="B2798">
            <v>495965</v>
          </cell>
          <cell r="C2798" t="str">
            <v>20003032322252_1</v>
          </cell>
          <cell r="D2798" t="str">
            <v>CONECEL_REG</v>
          </cell>
          <cell r="E2798" t="str">
            <v>DESPACHO</v>
          </cell>
          <cell r="F2798" t="str">
            <v>NORMAL</v>
          </cell>
          <cell r="G2798" t="str">
            <v>EC6572</v>
          </cell>
          <cell r="H2798">
            <v>44938</v>
          </cell>
          <cell r="I2798" t="str">
            <v>INCIDENCIA</v>
          </cell>
          <cell r="J2798">
            <v>44943</v>
          </cell>
          <cell r="K2798" t="str">
            <v>PABLO SANTIAGO LASSO</v>
          </cell>
          <cell r="L2798" t="str">
            <v>QUITO BELISARIO QUEVEDO CALLE DIAZ DE LA MADRID NO: SN Y CALLE JUAN ACEVEDO BALCON METROPOLITANO DEP. 402 A A 1 CUADRA DE GOE</v>
          </cell>
          <cell r="M2798" t="str">
            <v>1705631180</v>
          </cell>
          <cell r="N2798" t="str">
            <v>999119052</v>
          </cell>
          <cell r="P2798" t="str">
            <v>QUITO</v>
          </cell>
          <cell r="Q2798" t="str">
            <v>QUITO</v>
          </cell>
          <cell r="R2798" t="str">
            <v>PICHINCHA</v>
          </cell>
          <cell r="T2798" t="str">
            <v>EXPRESSCON</v>
          </cell>
          <cell r="U2798" t="str">
            <v>FLEXNETUIO_LOCAL</v>
          </cell>
          <cell r="V2798">
            <v>1</v>
          </cell>
          <cell r="W2798">
            <v>1</v>
          </cell>
          <cell r="X2798" t="str">
            <v>FLEXNET UIO</v>
          </cell>
          <cell r="Y2798" t="str">
            <v>FLEX NET CALLE 28 DE JUNIO S/N Y GARCIA MORENO ENTRADA LLANO GRANDE</v>
          </cell>
        </row>
        <row r="2799">
          <cell r="A2799" t="str">
            <v>20003061401260</v>
          </cell>
          <cell r="B2799">
            <v>495967</v>
          </cell>
          <cell r="C2799" t="str">
            <v>20003061401260</v>
          </cell>
          <cell r="D2799" t="str">
            <v>CONECEL_REG</v>
          </cell>
          <cell r="E2799" t="str">
            <v>DESPACHO</v>
          </cell>
          <cell r="F2799" t="str">
            <v>NORMAL</v>
          </cell>
          <cell r="G2799" t="str">
            <v>EC6570</v>
          </cell>
          <cell r="H2799">
            <v>44938</v>
          </cell>
          <cell r="I2799" t="str">
            <v>EN_TRANSITO</v>
          </cell>
          <cell r="J2799">
            <v>44943</v>
          </cell>
          <cell r="K2799" t="str">
            <v>XIMENA CONSUELO FREIRE</v>
          </cell>
          <cell r="L2799" t="str">
            <v>QUITO SOLANDA JOSE ARAGON S19-171 Y SALVADOR BRAVO REF MEDFRE CONSULTORIO MEDICO</v>
          </cell>
          <cell r="M2799" t="str">
            <v>1721844908</v>
          </cell>
          <cell r="N2799" t="str">
            <v>0989452335  025128492</v>
          </cell>
          <cell r="P2799" t="str">
            <v>QUITO</v>
          </cell>
          <cell r="Q2799" t="str">
            <v>QUITO</v>
          </cell>
          <cell r="R2799" t="str">
            <v>PICHINCHA</v>
          </cell>
          <cell r="T2799" t="str">
            <v>EXPRESSCON</v>
          </cell>
          <cell r="U2799" t="str">
            <v>FLEXNETUIO_LOCAL</v>
          </cell>
          <cell r="V2799">
            <v>1</v>
          </cell>
          <cell r="W2799">
            <v>1</v>
          </cell>
          <cell r="X2799" t="str">
            <v>FLEXNET UIO</v>
          </cell>
          <cell r="Y2799" t="str">
            <v>FLEX NET CALLE 28 DE JUNIO S/N Y GARCIA MORENO ENTRADA LLANO GRANDE</v>
          </cell>
        </row>
        <row r="2800">
          <cell r="A2800" t="str">
            <v>20003024034250_1</v>
          </cell>
          <cell r="B2800">
            <v>495968</v>
          </cell>
          <cell r="C2800" t="str">
            <v>20003024034250_1</v>
          </cell>
          <cell r="D2800" t="str">
            <v>CONECEL_REG</v>
          </cell>
          <cell r="E2800" t="str">
            <v>DESPACHO</v>
          </cell>
          <cell r="F2800" t="str">
            <v>NORMAL</v>
          </cell>
          <cell r="G2800" t="str">
            <v>EC6581</v>
          </cell>
          <cell r="H2800">
            <v>44938</v>
          </cell>
          <cell r="I2800" t="str">
            <v>ENTREGADO</v>
          </cell>
          <cell r="J2800">
            <v>44943</v>
          </cell>
          <cell r="K2800" t="str">
            <v>KARLA FERNANDA PORRAS</v>
          </cell>
          <cell r="L2800" t="str">
            <v>QUITO TRABAJO AV MALDONADO S28-40 Y RIO ZABALETA IMPORTADORA PORRAS REF A LADO BCO INTERNACIONAL</v>
          </cell>
          <cell r="M2800" t="str">
            <v>1713530069</v>
          </cell>
          <cell r="N2800" t="str">
            <v>983878699</v>
          </cell>
          <cell r="P2800" t="str">
            <v>QUITO</v>
          </cell>
          <cell r="Q2800" t="str">
            <v>QUITO</v>
          </cell>
          <cell r="R2800" t="str">
            <v>PICHINCHA</v>
          </cell>
          <cell r="T2800" t="str">
            <v>EXPRESSCON</v>
          </cell>
          <cell r="U2800" t="str">
            <v>FLEXNETUIO_LOCAL</v>
          </cell>
          <cell r="V2800">
            <v>1</v>
          </cell>
          <cell r="W2800">
            <v>1</v>
          </cell>
          <cell r="X2800" t="str">
            <v>FLEXNET UIO</v>
          </cell>
          <cell r="Y2800" t="str">
            <v>FLEX NET CALLE 28 DE JUNIO S/N Y GARCIA MORENO ENTRADA LLANO GRANDE</v>
          </cell>
        </row>
        <row r="2801">
          <cell r="A2801" t="str">
            <v>20003035511807_1</v>
          </cell>
          <cell r="B2801">
            <v>495969</v>
          </cell>
          <cell r="C2801" t="str">
            <v>20003035511807_1</v>
          </cell>
          <cell r="D2801" t="str">
            <v>CONECEL_REG</v>
          </cell>
          <cell r="E2801" t="str">
            <v>DESPACHO</v>
          </cell>
          <cell r="F2801" t="str">
            <v>NORMAL</v>
          </cell>
          <cell r="G2801" t="str">
            <v>EC6589</v>
          </cell>
          <cell r="H2801">
            <v>44938</v>
          </cell>
          <cell r="I2801" t="str">
            <v>ENTREGADO</v>
          </cell>
          <cell r="J2801">
            <v>44943</v>
          </cell>
          <cell r="K2801" t="str">
            <v>ANDREA GIOVANNA VARGAS</v>
          </cell>
          <cell r="L2801" t="str">
            <v>QUITO EMPRESA TRIBECA MEDICAL Y UNIFORMS CALLE AMAZONAS Y LA GRANJA REF A LADO DE GLORIA SALTOS</v>
          </cell>
          <cell r="M2801" t="str">
            <v>1804815908</v>
          </cell>
          <cell r="N2801" t="str">
            <v>0996386889</v>
          </cell>
          <cell r="P2801" t="str">
            <v>QUITO</v>
          </cell>
          <cell r="Q2801" t="str">
            <v>QUITO</v>
          </cell>
          <cell r="R2801" t="str">
            <v>PICHINCHA</v>
          </cell>
          <cell r="T2801" t="str">
            <v>EXPRESSCON</v>
          </cell>
          <cell r="U2801" t="str">
            <v>FLEXNETUIO_LOCAL</v>
          </cell>
          <cell r="V2801">
            <v>1</v>
          </cell>
          <cell r="W2801">
            <v>1</v>
          </cell>
          <cell r="X2801" t="str">
            <v>FLEXNET UIO</v>
          </cell>
          <cell r="Y2801" t="str">
            <v>FLEX NET CALLE 28 DE JUNIO S/N Y GARCIA MORENO ENTRADA LLANO GRANDE</v>
          </cell>
        </row>
        <row r="2802">
          <cell r="A2802" t="str">
            <v>20003044756980_1</v>
          </cell>
          <cell r="B2802">
            <v>495970</v>
          </cell>
          <cell r="C2802" t="str">
            <v>20003044756980_1</v>
          </cell>
          <cell r="D2802" t="str">
            <v>CONECEL_REG</v>
          </cell>
          <cell r="E2802" t="str">
            <v>DESPACHO</v>
          </cell>
          <cell r="F2802" t="str">
            <v>NORMAL</v>
          </cell>
          <cell r="G2802" t="str">
            <v>EC6582</v>
          </cell>
          <cell r="H2802">
            <v>44938</v>
          </cell>
          <cell r="I2802" t="str">
            <v>DEVOLUCION_EN_PROCESO</v>
          </cell>
          <cell r="J2802">
            <v>44944</v>
          </cell>
          <cell r="K2802" t="str">
            <v>JOSELYN MARIA CORTEZ</v>
          </cell>
          <cell r="L2802" t="str">
            <v xml:space="preserve">QUITO CERCA DEL HOTEL REPUBLICA/ EN EL RESTAURATE SUBMARINO ATAHUAPA Y REPUBLICA/ SECTOR </v>
          </cell>
          <cell r="M2802" t="str">
            <v>1725459638</v>
          </cell>
          <cell r="N2802" t="str">
            <v xml:space="preserve">0991692785  </v>
          </cell>
          <cell r="P2802" t="str">
            <v>QUITO</v>
          </cell>
          <cell r="Q2802" t="str">
            <v>QUITO</v>
          </cell>
          <cell r="R2802" t="str">
            <v>PICHINCHA</v>
          </cell>
          <cell r="T2802" t="str">
            <v>EXPRESSCON</v>
          </cell>
          <cell r="U2802" t="str">
            <v>FLEXNETUIO_LOCAL</v>
          </cell>
          <cell r="V2802">
            <v>1</v>
          </cell>
          <cell r="W2802">
            <v>1</v>
          </cell>
          <cell r="X2802" t="str">
            <v>FLEXNET UIO</v>
          </cell>
          <cell r="Y2802" t="str">
            <v>FLEX NET CALLE 28 DE JUNIO S/N Y GARCIA MORENO ENTRADA LLANO GRANDE</v>
          </cell>
        </row>
        <row r="2803">
          <cell r="A2803" t="str">
            <v>20003014578922</v>
          </cell>
          <cell r="B2803">
            <v>495952</v>
          </cell>
          <cell r="C2803" t="str">
            <v>20003014578922</v>
          </cell>
          <cell r="D2803" t="str">
            <v>CONECEL_REG</v>
          </cell>
          <cell r="E2803" t="str">
            <v>DESPACHO</v>
          </cell>
          <cell r="F2803" t="str">
            <v>NORMAL</v>
          </cell>
          <cell r="G2803" t="str">
            <v>EC6587</v>
          </cell>
          <cell r="H2803">
            <v>44938</v>
          </cell>
          <cell r="I2803" t="str">
            <v>DEVOLUCION_EN_PROCESO</v>
          </cell>
          <cell r="J2803">
            <v>44943</v>
          </cell>
          <cell r="K2803" t="str">
            <v>GUIDO ALEJANDRO RADA</v>
          </cell>
          <cell r="L2803" t="str">
            <v>QUITO KENNEDY AV JOAQUIN SUMAITA NO: E940 Y CALLE MENIZ PIZZERIA PISA AL PASO COLOR AMARILLO A UNA CUADRA DE AVENIDA EL INCA CASA DE DOS PISOS ESQUINA</v>
          </cell>
          <cell r="M2803" t="str">
            <v>1718223173</v>
          </cell>
          <cell r="N2803" t="str">
            <v>0984532679   042278669</v>
          </cell>
          <cell r="P2803" t="str">
            <v>QUITO</v>
          </cell>
          <cell r="Q2803" t="str">
            <v>QUITO</v>
          </cell>
          <cell r="R2803" t="str">
            <v>PICHINCHA</v>
          </cell>
          <cell r="T2803" t="str">
            <v>EXPRESSCON</v>
          </cell>
          <cell r="U2803" t="str">
            <v>FLEXNETUIO_LOCAL</v>
          </cell>
          <cell r="V2803">
            <v>1</v>
          </cell>
          <cell r="W2803">
            <v>1</v>
          </cell>
          <cell r="X2803" t="str">
            <v>FLEXNET UIO</v>
          </cell>
          <cell r="Y2803" t="str">
            <v>FLEX NET CALLE 28 DE JUNIO S/N Y GARCIA MORENO ENTRADA LLANO GRANDE</v>
          </cell>
        </row>
        <row r="2804">
          <cell r="A2804" t="str">
            <v>20002988281347_3</v>
          </cell>
          <cell r="B2804">
            <v>495953</v>
          </cell>
          <cell r="C2804" t="str">
            <v>20002988281347_3</v>
          </cell>
          <cell r="D2804" t="str">
            <v>CONECEL_REG</v>
          </cell>
          <cell r="E2804" t="str">
            <v>DESPACHO</v>
          </cell>
          <cell r="F2804" t="str">
            <v>NORMAL</v>
          </cell>
          <cell r="G2804" t="str">
            <v>EC6586</v>
          </cell>
          <cell r="H2804">
            <v>44938</v>
          </cell>
          <cell r="I2804" t="str">
            <v>ENTREGADO</v>
          </cell>
          <cell r="J2804">
            <v>44940</v>
          </cell>
          <cell r="K2804" t="str">
            <v>JESSICA PATRICIA CUNDURI</v>
          </cell>
          <cell r="L2804" t="str">
            <v>QUITO CHILLOGALLO MARTHA BUCARAM CALLE CALLE PAULINA HERNANDEZ NO: S39-12 Y CALLE CALLE JORGE SALVADOR LARA CASA DE 2 PISOS COLOR VERDE</v>
          </cell>
          <cell r="M2804" t="str">
            <v>1729739191</v>
          </cell>
          <cell r="N2804" t="str">
            <v>025153186  0958704245</v>
          </cell>
          <cell r="P2804" t="str">
            <v>QUITO</v>
          </cell>
          <cell r="Q2804" t="str">
            <v>QUITO</v>
          </cell>
          <cell r="R2804" t="str">
            <v>PICHINCHA</v>
          </cell>
          <cell r="T2804" t="str">
            <v>EXPRESSCON</v>
          </cell>
          <cell r="U2804" t="str">
            <v>FLEXNETUIO_LOCAL</v>
          </cell>
          <cell r="V2804">
            <v>1</v>
          </cell>
          <cell r="W2804">
            <v>1</v>
          </cell>
          <cell r="X2804" t="str">
            <v>FLEXNET UIO</v>
          </cell>
          <cell r="Y2804" t="str">
            <v>FLEX NET CALLE 28 DE JUNIO S/N Y GARCIA MORENO ENTRADA LLANO GRANDE</v>
          </cell>
        </row>
        <row r="2805">
          <cell r="A2805" t="str">
            <v>20002960244871</v>
          </cell>
          <cell r="B2805">
            <v>495954</v>
          </cell>
          <cell r="C2805" t="str">
            <v>20002960244871</v>
          </cell>
          <cell r="D2805" t="str">
            <v>CONECEL_REG</v>
          </cell>
          <cell r="E2805" t="str">
            <v>DESPACHO</v>
          </cell>
          <cell r="F2805" t="str">
            <v>NORMAL</v>
          </cell>
          <cell r="G2805" t="str">
            <v>EC6585</v>
          </cell>
          <cell r="H2805">
            <v>44938</v>
          </cell>
          <cell r="I2805" t="str">
            <v>DEVOLUCION_EN_PROCESO</v>
          </cell>
          <cell r="J2805">
            <v>44943</v>
          </cell>
          <cell r="K2805" t="str">
            <v>JORGE ANDRES VELA</v>
          </cell>
          <cell r="L2805" t="str">
            <v xml:space="preserve">QUITO  TRABAJO ANTIGUA VIA AMAGUANA BARRIO SANTA ISABEL FUERTE MILITAR ECUADOR </v>
          </cell>
          <cell r="M2805" t="str">
            <v>1722575410</v>
          </cell>
          <cell r="N2805" t="str">
            <v>0987290023</v>
          </cell>
          <cell r="O2805" t="str">
            <v/>
          </cell>
          <cell r="P2805" t="str">
            <v>QUITO</v>
          </cell>
          <cell r="Q2805" t="str">
            <v>QUITO</v>
          </cell>
          <cell r="R2805" t="str">
            <v>PICHINCHA</v>
          </cell>
          <cell r="T2805" t="str">
            <v>EXPRESSCON</v>
          </cell>
          <cell r="U2805" t="str">
            <v>FLEXNETUIO_LOCAL</v>
          </cell>
          <cell r="V2805">
            <v>1</v>
          </cell>
          <cell r="W2805">
            <v>1</v>
          </cell>
          <cell r="X2805" t="str">
            <v>FLEXNET UIO</v>
          </cell>
          <cell r="Y2805" t="str">
            <v>FLEX NET CALLE 28 DE JUNIO S/N Y GARCIA MORENO ENTRADA LLANO GRANDE</v>
          </cell>
        </row>
        <row r="2806">
          <cell r="A2806" t="str">
            <v>20003043891229</v>
          </cell>
          <cell r="B2806">
            <v>495957</v>
          </cell>
          <cell r="C2806" t="str">
            <v>20003043891229</v>
          </cell>
          <cell r="D2806" t="str">
            <v>CONECEL_REG</v>
          </cell>
          <cell r="E2806" t="str">
            <v>DESPACHO</v>
          </cell>
          <cell r="F2806" t="str">
            <v>NORMAL</v>
          </cell>
          <cell r="G2806" t="str">
            <v>EC6580</v>
          </cell>
          <cell r="H2806">
            <v>44938</v>
          </cell>
          <cell r="I2806" t="str">
            <v>ENTREGADO</v>
          </cell>
          <cell r="J2806">
            <v>44943</v>
          </cell>
          <cell r="K2806" t="str">
            <v>LISSETTE MARIA RIVAS</v>
          </cell>
          <cell r="L2806" t="str">
            <v>QUITO ITCHIMBIA CALLE EQUINOCCIO No: N17-198 y PASAJE NOGUCHE CAS DE 3 PS CLR BLANCA DIAGONAL A UNA TIENA PORTON AMARILLA CON PLANTAS SOBRE LA CALLE</v>
          </cell>
          <cell r="M2806" t="str">
            <v>1719730820</v>
          </cell>
          <cell r="N2806" t="str">
            <v>0969061394  0983544889</v>
          </cell>
          <cell r="O2806" t="str">
            <v/>
          </cell>
          <cell r="P2806" t="str">
            <v>QUITO</v>
          </cell>
          <cell r="Q2806" t="str">
            <v>QUITO</v>
          </cell>
          <cell r="R2806" t="str">
            <v>PICHINCHA</v>
          </cell>
          <cell r="T2806" t="str">
            <v>EXPRESSCON</v>
          </cell>
          <cell r="U2806" t="str">
            <v>FLEXNETUIO_LOCAL</v>
          </cell>
          <cell r="V2806">
            <v>1</v>
          </cell>
          <cell r="W2806">
            <v>1</v>
          </cell>
          <cell r="X2806" t="str">
            <v>FLEXNET UIO</v>
          </cell>
          <cell r="Y2806" t="str">
            <v>FLEX NET CALLE 28 DE JUNIO S/N Y GARCIA MORENO ENTRADA LLANO GRANDE</v>
          </cell>
        </row>
        <row r="2807">
          <cell r="A2807" t="str">
            <v>20003059578076</v>
          </cell>
          <cell r="B2807">
            <v>495958</v>
          </cell>
          <cell r="C2807" t="str">
            <v>20003059578076</v>
          </cell>
          <cell r="D2807" t="str">
            <v>CONECEL_REG</v>
          </cell>
          <cell r="E2807" t="str">
            <v>DESPACHO</v>
          </cell>
          <cell r="F2807" t="str">
            <v>NORMAL</v>
          </cell>
          <cell r="G2807" t="str">
            <v>EC6577</v>
          </cell>
          <cell r="H2807">
            <v>44938</v>
          </cell>
          <cell r="I2807" t="str">
            <v>INCIDENCIA</v>
          </cell>
          <cell r="J2807">
            <v>44943</v>
          </cell>
          <cell r="K2807" t="str">
            <v>LUIS FRANCISCO BURGOS</v>
          </cell>
          <cell r="L2807" t="str">
            <v>QUITO CALDERON CARAPUNGO AV JAIME ROLDOS AGUILERA NO: 7 Y AV GEOVANNY CALLES / CONJUNTO MONTREAL. CSA 3 PISOS CLOR GRIS // AL FRENTE DE LA CASA UNA FABRICA EL TIGRE TUBOS &amp; CONEXIONES</v>
          </cell>
          <cell r="M2807" t="str">
            <v>1201059019</v>
          </cell>
          <cell r="N2807" t="str">
            <v>0999376134  0999384926</v>
          </cell>
          <cell r="P2807" t="str">
            <v>QUITO</v>
          </cell>
          <cell r="Q2807" t="str">
            <v>QUITO</v>
          </cell>
          <cell r="R2807" t="str">
            <v>PICHINCHA</v>
          </cell>
          <cell r="T2807" t="str">
            <v>EXPRESSCON</v>
          </cell>
          <cell r="U2807" t="str">
            <v>FLEXNETUIO_LOCAL</v>
          </cell>
          <cell r="V2807">
            <v>1</v>
          </cell>
          <cell r="W2807">
            <v>1</v>
          </cell>
          <cell r="X2807" t="str">
            <v>FLEXNET UIO</v>
          </cell>
          <cell r="Y2807" t="str">
            <v>FLEX NET CALLE 28 DE JUNIO S/N Y GARCIA MORENO ENTRADA LLANO GRANDE</v>
          </cell>
        </row>
        <row r="2808">
          <cell r="A2808" t="str">
            <v>20003055609505</v>
          </cell>
          <cell r="B2808">
            <v>495959</v>
          </cell>
          <cell r="C2808" t="str">
            <v>20003055609505</v>
          </cell>
          <cell r="D2808" t="str">
            <v>CONECEL_REG</v>
          </cell>
          <cell r="E2808" t="str">
            <v>DESPACHO</v>
          </cell>
          <cell r="F2808" t="str">
            <v>NORMAL</v>
          </cell>
          <cell r="G2808" t="str">
            <v>EC6579</v>
          </cell>
          <cell r="H2808">
            <v>44938</v>
          </cell>
          <cell r="I2808" t="str">
            <v>ENTREGADO</v>
          </cell>
          <cell r="J2808">
            <v>44943</v>
          </cell>
          <cell r="K2808" t="str">
            <v>MARIANA ALEXANDRA LEMOS</v>
          </cell>
          <cell r="L2808" t="str">
            <v>QUITO CHILLOGALLO CALLE LAUREANO DE LA CRUZ OE9-35 Y CALLE AMBROSIO ACOSTA EN INTERIOR DE LA UNIDAD EDUCATIVA RINCON DEL SABER</v>
          </cell>
          <cell r="M2808" t="str">
            <v>1709529265</v>
          </cell>
          <cell r="N2808" t="str">
            <v>0999016550</v>
          </cell>
          <cell r="P2808" t="str">
            <v>QUITO</v>
          </cell>
          <cell r="Q2808" t="str">
            <v>QUITO</v>
          </cell>
          <cell r="R2808" t="str">
            <v>PICHINCHA</v>
          </cell>
          <cell r="T2808" t="str">
            <v>EXPRESSCON</v>
          </cell>
          <cell r="U2808" t="str">
            <v>FLEXNETUIO_LOCAL</v>
          </cell>
          <cell r="V2808">
            <v>1</v>
          </cell>
          <cell r="W2808">
            <v>1</v>
          </cell>
          <cell r="X2808" t="str">
            <v>FLEXNET UIO</v>
          </cell>
          <cell r="Y2808" t="str">
            <v>FLEX NET CALLE 28 DE JUNIO S/N Y GARCIA MORENO ENTRADA LLANO GRANDE</v>
          </cell>
        </row>
        <row r="2809">
          <cell r="A2809" t="str">
            <v>20003055599532</v>
          </cell>
          <cell r="B2809">
            <v>495960</v>
          </cell>
          <cell r="C2809" t="str">
            <v>20003055599532</v>
          </cell>
          <cell r="D2809" t="str">
            <v>CONECEL_REG</v>
          </cell>
          <cell r="E2809" t="str">
            <v>DESPACHO</v>
          </cell>
          <cell r="F2809" t="str">
            <v>NORMAL</v>
          </cell>
          <cell r="G2809" t="str">
            <v>EC6578</v>
          </cell>
          <cell r="H2809">
            <v>44938</v>
          </cell>
          <cell r="I2809" t="str">
            <v>ENTREGADO</v>
          </cell>
          <cell r="J2809">
            <v>44943</v>
          </cell>
          <cell r="K2809" t="str">
            <v>MARIANA ALEXANDRA LEMOS</v>
          </cell>
          <cell r="L2809" t="str">
            <v>QUITO CHILLOGALLO CALLE LAUREANO DE LA CRUZ OE9-35 Y CALLE AMBROSIO ACOSTA EN INTERIOR DE LA UNIDAD EDUCATIVA RINCON DEL SABER</v>
          </cell>
          <cell r="M2809" t="str">
            <v>1709529265</v>
          </cell>
          <cell r="N2809" t="str">
            <v>0999016550</v>
          </cell>
          <cell r="P2809" t="str">
            <v>QUITO</v>
          </cell>
          <cell r="Q2809" t="str">
            <v>QUITO</v>
          </cell>
          <cell r="R2809" t="str">
            <v>PICHINCHA</v>
          </cell>
          <cell r="T2809" t="str">
            <v>EXPRESSCON</v>
          </cell>
          <cell r="U2809" t="str">
            <v>FLEXNETUIO_LOCAL</v>
          </cell>
          <cell r="V2809">
            <v>1</v>
          </cell>
          <cell r="W2809">
            <v>1</v>
          </cell>
          <cell r="X2809" t="str">
            <v>FLEXNET UIO</v>
          </cell>
          <cell r="Y2809" t="str">
            <v>FLEX NET CALLE 28 DE JUNIO S/N Y GARCIA MORENO ENTRADA LLANO GRANDE</v>
          </cell>
        </row>
        <row r="2810">
          <cell r="A2810" t="str">
            <v>4826881</v>
          </cell>
          <cell r="B2810">
            <v>495935</v>
          </cell>
          <cell r="C2810" t="str">
            <v>4826881</v>
          </cell>
          <cell r="D2810" t="str">
            <v>MDELIVERY</v>
          </cell>
          <cell r="E2810" t="str">
            <v>DESPACHO</v>
          </cell>
          <cell r="F2810" t="str">
            <v>NORMAL</v>
          </cell>
          <cell r="G2810" t="str">
            <v>FT79553</v>
          </cell>
          <cell r="H2810">
            <v>44938</v>
          </cell>
          <cell r="I2810" t="str">
            <v>ENTREGADO</v>
          </cell>
          <cell r="J2810">
            <v>44939</v>
          </cell>
          <cell r="K2810" t="str">
            <v>CEVALLOS MORETA PAMELA LIZBETH</v>
          </cell>
          <cell r="L2810" t="str">
            <v>GUAMANI CALLE S59D SN PASAJE SAN JOSE</v>
          </cell>
          <cell r="M2810" t="str">
            <v>1754898920</v>
          </cell>
          <cell r="N2810" t="str">
            <v>0984783437</v>
          </cell>
          <cell r="O2810" t="str">
            <v>0984783437</v>
          </cell>
          <cell r="P2810" t="str">
            <v>170711</v>
          </cell>
          <cell r="Q2810" t="str">
            <v>QUITO</v>
          </cell>
          <cell r="R2810" t="str">
            <v>PICHINCHA</v>
          </cell>
          <cell r="S2810" t="str">
            <v>QUITO</v>
          </cell>
          <cell r="T2810" t="str">
            <v>FLEXTRANS UIO</v>
          </cell>
          <cell r="U2810" t="str">
            <v>FLEXNETUIO_LOCAL</v>
          </cell>
          <cell r="V2810">
            <v>1</v>
          </cell>
          <cell r="W2810">
            <v>1</v>
          </cell>
          <cell r="X2810" t="str">
            <v>FLEXNET ECUADOR - MDELIVERY</v>
          </cell>
          <cell r="Y2810" t="str">
            <v>CALLE 28 DE JUNIO S/N Y GARCIA MORENO ENTRADA LLANO GRANDE</v>
          </cell>
        </row>
        <row r="2811">
          <cell r="A2811" t="str">
            <v>4827156</v>
          </cell>
          <cell r="B2811">
            <v>495936</v>
          </cell>
          <cell r="C2811" t="str">
            <v>4827156</v>
          </cell>
          <cell r="D2811" t="str">
            <v>MDELIVERY</v>
          </cell>
          <cell r="E2811" t="str">
            <v>DESPACHO</v>
          </cell>
          <cell r="F2811" t="str">
            <v>DERIVADO PICK UP</v>
          </cell>
          <cell r="G2811" t="str">
            <v>031080004827156</v>
          </cell>
          <cell r="H2811">
            <v>44938</v>
          </cell>
          <cell r="I2811" t="str">
            <v>INCIDENCIA</v>
          </cell>
          <cell r="J2811">
            <v>44944</v>
          </cell>
          <cell r="K2811" t="str">
            <v>ANGELICA MARIA GUTIERREZ ALVAREZ</v>
          </cell>
          <cell r="L2811" t="str">
            <v>OFICINA TRAMACO PORTETE</v>
          </cell>
          <cell r="M2811" t="str">
            <v>0925038655</v>
          </cell>
          <cell r="N2811" t="str">
            <v>0968016645</v>
          </cell>
          <cell r="O2811" t="str">
            <v/>
          </cell>
          <cell r="P2811" t="str">
            <v>GUAYAQUIL</v>
          </cell>
          <cell r="Q2811" t="str">
            <v>GUAYAQUIL</v>
          </cell>
          <cell r="R2811" t="str">
            <v>GUAYAS</v>
          </cell>
          <cell r="T2811" t="str">
            <v>TRAMACO</v>
          </cell>
          <cell r="U2811" t="str">
            <v>FLEXNETUIO_GYE</v>
          </cell>
          <cell r="V2811">
            <v>1</v>
          </cell>
          <cell r="W2811">
            <v>1</v>
          </cell>
          <cell r="X2811" t="str">
            <v>FLEXNET ECUADOR - MDELIVERY</v>
          </cell>
          <cell r="Y2811" t="str">
            <v>CALLE 28 DE JUNIO S/N Y GARCIA MORENO ENTRADA LLANO GRANDE</v>
          </cell>
        </row>
        <row r="2812">
          <cell r="A2812" t="str">
            <v>4827158</v>
          </cell>
          <cell r="B2812">
            <v>495937</v>
          </cell>
          <cell r="C2812" t="str">
            <v>4827158</v>
          </cell>
          <cell r="D2812" t="str">
            <v>MDELIVERY</v>
          </cell>
          <cell r="E2812" t="str">
            <v>DESPACHO</v>
          </cell>
          <cell r="F2812" t="str">
            <v>DERIVADO PICK UP</v>
          </cell>
          <cell r="G2812" t="str">
            <v>031080004827158</v>
          </cell>
          <cell r="H2812">
            <v>44938</v>
          </cell>
          <cell r="I2812" t="str">
            <v>ENTREGADO</v>
          </cell>
          <cell r="J2812">
            <v>44942</v>
          </cell>
          <cell r="K2812" t="str">
            <v>TANYA ELIZABETH FALCONES GUSNAY</v>
          </cell>
          <cell r="L2812" t="str">
            <v>OFICINA TRAMACO SAN MARINO</v>
          </cell>
          <cell r="M2812" t="str">
            <v>0923168843</v>
          </cell>
          <cell r="N2812" t="str">
            <v>0964210183</v>
          </cell>
          <cell r="O2812" t="str">
            <v>0964210183</v>
          </cell>
          <cell r="P2812" t="str">
            <v>GUAYAQUIL</v>
          </cell>
          <cell r="Q2812" t="str">
            <v>GUAYAQUIL</v>
          </cell>
          <cell r="R2812" t="str">
            <v>GUAYAS</v>
          </cell>
          <cell r="T2812" t="str">
            <v>TRAMACO</v>
          </cell>
          <cell r="U2812" t="str">
            <v>FLEXNETUIO_GYE</v>
          </cell>
          <cell r="V2812">
            <v>1</v>
          </cell>
          <cell r="W2812">
            <v>1</v>
          </cell>
          <cell r="X2812" t="str">
            <v>FLEXNET ECUADOR - MDELIVERY</v>
          </cell>
          <cell r="Y2812" t="str">
            <v>CALLE 28 DE JUNIO S/N Y GARCIA MORENO ENTRADA LLANO GRANDE</v>
          </cell>
        </row>
        <row r="2813">
          <cell r="A2813" t="str">
            <v>4827401</v>
          </cell>
          <cell r="B2813">
            <v>495938</v>
          </cell>
          <cell r="C2813" t="str">
            <v>4827401</v>
          </cell>
          <cell r="D2813" t="str">
            <v>MDELIVERY</v>
          </cell>
          <cell r="E2813" t="str">
            <v>DESPACHO</v>
          </cell>
          <cell r="F2813" t="str">
            <v>NORMAL</v>
          </cell>
          <cell r="G2813" t="str">
            <v>FT79567</v>
          </cell>
          <cell r="H2813">
            <v>44938</v>
          </cell>
          <cell r="I2813" t="str">
            <v>ENTREGADO</v>
          </cell>
          <cell r="J2813">
            <v>44939</v>
          </cell>
          <cell r="K2813" t="str">
            <v>CENTENO ESTRELLA LUIS FELIPE</v>
          </cell>
          <cell r="L2813" t="str">
            <v>LA MAGDALENA AV MARISCAL SUCRE  SN  Y TAISHA</v>
          </cell>
          <cell r="M2813" t="str">
            <v>1712575867</v>
          </cell>
          <cell r="N2813" t="str">
            <v>0962922176</v>
          </cell>
          <cell r="O2813" t="str">
            <v>0962922176</v>
          </cell>
          <cell r="P2813" t="str">
            <v>170607</v>
          </cell>
          <cell r="Q2813" t="str">
            <v>QUITO</v>
          </cell>
          <cell r="R2813" t="str">
            <v>PICHINCHA</v>
          </cell>
          <cell r="S2813" t="str">
            <v>QUITO</v>
          </cell>
          <cell r="T2813" t="str">
            <v>FLEXTRANS UIO</v>
          </cell>
          <cell r="U2813" t="str">
            <v>FLEXNETUIO_LOCAL</v>
          </cell>
          <cell r="V2813">
            <v>1</v>
          </cell>
          <cell r="W2813">
            <v>1</v>
          </cell>
          <cell r="X2813" t="str">
            <v>FLEXNET ECUADOR - MDELIVERY</v>
          </cell>
          <cell r="Y2813" t="str">
            <v>CALLE 28 DE JUNIO S/N Y GARCIA MORENO ENTRADA LLANO GRANDE</v>
          </cell>
        </row>
        <row r="2814">
          <cell r="A2814" t="str">
            <v>4827458</v>
          </cell>
          <cell r="B2814">
            <v>495939</v>
          </cell>
          <cell r="C2814" t="str">
            <v>4827458</v>
          </cell>
          <cell r="D2814" t="str">
            <v>MDELIVERY</v>
          </cell>
          <cell r="E2814" t="str">
            <v>DESPACHO</v>
          </cell>
          <cell r="F2814" t="str">
            <v>NORMAL</v>
          </cell>
          <cell r="G2814" t="str">
            <v>FT79541</v>
          </cell>
          <cell r="H2814">
            <v>44938</v>
          </cell>
          <cell r="I2814" t="str">
            <v>INCIDENCIA</v>
          </cell>
          <cell r="J2814">
            <v>44939</v>
          </cell>
          <cell r="K2814" t="str">
            <v>MIRIAN GABRIELA RON CHILIQUINGA</v>
          </cell>
          <cell r="L2814" t="str">
            <v>INAQUITO   AV 6 DE DICIEMBRE SN CALLE JUAN BOUSSINGAULT</v>
          </cell>
          <cell r="M2814" t="str">
            <v>1716028467</v>
          </cell>
          <cell r="N2814" t="str">
            <v>0990372443</v>
          </cell>
          <cell r="O2814" t="str">
            <v>0990372443</v>
          </cell>
          <cell r="P2814" t="str">
            <v>170517</v>
          </cell>
          <cell r="Q2814" t="str">
            <v>QUITO</v>
          </cell>
          <cell r="R2814" t="str">
            <v>PICHINCHA</v>
          </cell>
          <cell r="S2814" t="str">
            <v>QUITO</v>
          </cell>
          <cell r="T2814" t="str">
            <v>TRANSERVISS</v>
          </cell>
          <cell r="U2814" t="str">
            <v>FLEXNETUIO_LOCAL</v>
          </cell>
          <cell r="V2814">
            <v>1</v>
          </cell>
          <cell r="W2814">
            <v>1</v>
          </cell>
          <cell r="X2814" t="str">
            <v>FLEXNET ECUADOR - MDELIVERY</v>
          </cell>
          <cell r="Y2814" t="str">
            <v>CALLE 28 DE JUNIO S/N Y GARCIA MORENO ENTRADA LLANO GRANDE</v>
          </cell>
        </row>
        <row r="2815">
          <cell r="A2815" t="str">
            <v>4829162</v>
          </cell>
          <cell r="B2815">
            <v>495940</v>
          </cell>
          <cell r="C2815" t="str">
            <v>4829162</v>
          </cell>
          <cell r="D2815" t="str">
            <v>MDELIVERY</v>
          </cell>
          <cell r="E2815" t="str">
            <v>DESPACHO</v>
          </cell>
          <cell r="F2815" t="str">
            <v>NORMAL</v>
          </cell>
          <cell r="G2815" t="str">
            <v>031080004829162</v>
          </cell>
          <cell r="H2815">
            <v>44938</v>
          </cell>
          <cell r="I2815" t="str">
            <v>ENTREGADO</v>
          </cell>
          <cell r="J2815">
            <v>44939</v>
          </cell>
          <cell r="K2815" t="str">
            <v>COX CORTEZ JEANDRIK JOSUE</v>
          </cell>
          <cell r="L2815" t="str">
            <v>ESMERALDAS CALLE SALINAS  SN  Y 8VA</v>
          </cell>
          <cell r="M2815" t="str">
            <v>0804129526</v>
          </cell>
          <cell r="N2815" t="str">
            <v>0997884462</v>
          </cell>
          <cell r="O2815" t="str">
            <v>0997884462</v>
          </cell>
          <cell r="P2815" t="str">
            <v>080112</v>
          </cell>
          <cell r="Q2815" t="str">
            <v>ESMERALDAS</v>
          </cell>
          <cell r="R2815" t="str">
            <v>ESMERALDAS</v>
          </cell>
          <cell r="S2815" t="str">
            <v>ESMERALDAS</v>
          </cell>
          <cell r="T2815" t="str">
            <v>TRAMACO</v>
          </cell>
          <cell r="U2815" t="str">
            <v>FLEXNETUIO_PROVINCIA</v>
          </cell>
          <cell r="V2815">
            <v>1</v>
          </cell>
          <cell r="W2815">
            <v>1</v>
          </cell>
          <cell r="X2815" t="str">
            <v>FLEXNET ECUADOR - MDELIVERY</v>
          </cell>
          <cell r="Y2815" t="str">
            <v>CALLE 28 DE JUNIO S/N Y GARCIA MORENO ENTRADA LLANO GRANDE</v>
          </cell>
        </row>
        <row r="2816">
          <cell r="A2816" t="str">
            <v>4829182</v>
          </cell>
          <cell r="B2816">
            <v>495941</v>
          </cell>
          <cell r="C2816" t="str">
            <v>4829182</v>
          </cell>
          <cell r="D2816" t="str">
            <v>MDELIVERY</v>
          </cell>
          <cell r="E2816" t="str">
            <v>DESPACHO</v>
          </cell>
          <cell r="F2816" t="str">
            <v>NORMAL</v>
          </cell>
          <cell r="G2816" t="str">
            <v>031080004829182</v>
          </cell>
          <cell r="H2816">
            <v>44938</v>
          </cell>
          <cell r="I2816" t="str">
            <v>ENTREGADO</v>
          </cell>
          <cell r="J2816">
            <v>44940</v>
          </cell>
          <cell r="K2816" t="str">
            <v>EDGAR WILSON CALI COELLO</v>
          </cell>
          <cell r="L2816" t="str">
            <v>JAMBELI  AV ARIZAGA  SN  AV SIMON BOLIVAR PALACIOS</v>
          </cell>
          <cell r="M2816" t="str">
            <v>1713896411</v>
          </cell>
          <cell r="N2816" t="str">
            <v>0990423345</v>
          </cell>
          <cell r="O2816" t="str">
            <v>0990423345</v>
          </cell>
          <cell r="P2816" t="str">
            <v>070201</v>
          </cell>
          <cell r="Q2816" t="str">
            <v>MACHALA</v>
          </cell>
          <cell r="R2816" t="str">
            <v>EL ORO</v>
          </cell>
          <cell r="S2816" t="str">
            <v>MACHALA</v>
          </cell>
          <cell r="T2816" t="str">
            <v>TRAMACO</v>
          </cell>
          <cell r="U2816" t="str">
            <v>FLEXNETUIO_PROVINCIA</v>
          </cell>
          <cell r="V2816">
            <v>1</v>
          </cell>
          <cell r="W2816">
            <v>1</v>
          </cell>
          <cell r="X2816" t="str">
            <v>FLEXNET ECUADOR - MDELIVERY</v>
          </cell>
          <cell r="Y2816" t="str">
            <v>CALLE 28 DE JUNIO S/N Y GARCIA MORENO ENTRADA LLANO GRANDE</v>
          </cell>
        </row>
        <row r="2817">
          <cell r="A2817" t="str">
            <v>4829211</v>
          </cell>
          <cell r="B2817">
            <v>495942</v>
          </cell>
          <cell r="C2817" t="str">
            <v>4829211</v>
          </cell>
          <cell r="D2817" t="str">
            <v>MDELIVERY</v>
          </cell>
          <cell r="E2817" t="str">
            <v>DESPACHO</v>
          </cell>
          <cell r="F2817" t="str">
            <v>NORMAL</v>
          </cell>
          <cell r="G2817" t="str">
            <v>IC4585</v>
          </cell>
          <cell r="H2817">
            <v>44938</v>
          </cell>
          <cell r="I2817" t="str">
            <v>ENTREGADO</v>
          </cell>
          <cell r="J2817">
            <v>44939</v>
          </cell>
          <cell r="K2817" t="str">
            <v>ANGEL MEDARDO RIASCOS SUAREZ</v>
          </cell>
          <cell r="L2817" t="str">
            <v>TORORACOCHA CALLE HURTADO MENDOZA  SN  ANTISANA</v>
          </cell>
          <cell r="M2817" t="str">
            <v>0803883693</v>
          </cell>
          <cell r="N2817" t="str">
            <v>0990466405</v>
          </cell>
          <cell r="O2817" t="str">
            <v>0990466405</v>
          </cell>
          <cell r="P2817" t="str">
            <v>010103</v>
          </cell>
          <cell r="Q2817" t="str">
            <v>CUENCA</v>
          </cell>
          <cell r="R2817" t="str">
            <v>AZUAY</v>
          </cell>
          <cell r="S2817" t="str">
            <v>CUENCA</v>
          </cell>
          <cell r="T2817" t="str">
            <v>ITSACOURIER</v>
          </cell>
          <cell r="U2817" t="str">
            <v>FLEXNETUIO_PROVINCIA</v>
          </cell>
          <cell r="V2817">
            <v>1</v>
          </cell>
          <cell r="W2817">
            <v>1</v>
          </cell>
          <cell r="X2817" t="str">
            <v>FLEXNET ECUADOR - MDELIVERY</v>
          </cell>
          <cell r="Y2817" t="str">
            <v>CALLE 28 DE JUNIO S/N Y GARCIA MORENO ENTRADA LLANO GRANDE</v>
          </cell>
        </row>
        <row r="2818">
          <cell r="A2818" t="str">
            <v>4829218</v>
          </cell>
          <cell r="B2818">
            <v>495943</v>
          </cell>
          <cell r="C2818" t="str">
            <v>4829218</v>
          </cell>
          <cell r="D2818" t="str">
            <v>MDELIVERY</v>
          </cell>
          <cell r="E2818" t="str">
            <v>DESPACHO</v>
          </cell>
          <cell r="F2818" t="str">
            <v>NORMAL</v>
          </cell>
          <cell r="G2818" t="str">
            <v>FT79563</v>
          </cell>
          <cell r="H2818">
            <v>44938</v>
          </cell>
          <cell r="I2818" t="str">
            <v>ENTREGADO</v>
          </cell>
          <cell r="J2818">
            <v>44939</v>
          </cell>
          <cell r="K2818" t="str">
            <v>LUISA HELENA RIVAS BELLO</v>
          </cell>
          <cell r="L2818" t="str">
            <v>INAQUITO CALLE SUECIA  N9 30  Y AV REPUBLICA DEL SALVADOR</v>
          </cell>
          <cell r="M2818" t="str">
            <v>1758774879</v>
          </cell>
          <cell r="N2818" t="str">
            <v>0998281758</v>
          </cell>
          <cell r="O2818" t="str">
            <v>0998281758</v>
          </cell>
          <cell r="P2818" t="str">
            <v>170505</v>
          </cell>
          <cell r="Q2818" t="str">
            <v>QUITO</v>
          </cell>
          <cell r="R2818" t="str">
            <v>PICHINCHA</v>
          </cell>
          <cell r="S2818" t="str">
            <v>QUITO</v>
          </cell>
          <cell r="T2818" t="str">
            <v>FLEXTRANS UIO</v>
          </cell>
          <cell r="U2818" t="str">
            <v>FLEXNETUIO_LOCAL</v>
          </cell>
          <cell r="V2818">
            <v>1</v>
          </cell>
          <cell r="W2818">
            <v>1</v>
          </cell>
          <cell r="X2818" t="str">
            <v>FLEXNET ECUADOR - MDELIVERY</v>
          </cell>
          <cell r="Y2818" t="str">
            <v>CALLE 28 DE JUNIO S/N Y GARCIA MORENO ENTRADA LLANO GRANDE</v>
          </cell>
        </row>
        <row r="2819">
          <cell r="A2819" t="str">
            <v>4829346</v>
          </cell>
          <cell r="B2819">
            <v>495944</v>
          </cell>
          <cell r="C2819" t="str">
            <v>4829346</v>
          </cell>
          <cell r="D2819" t="str">
            <v>MDELIVERY</v>
          </cell>
          <cell r="E2819" t="str">
            <v>DESPACHO</v>
          </cell>
          <cell r="F2819" t="str">
            <v>NORMAL</v>
          </cell>
          <cell r="G2819" t="str">
            <v>031080004829346</v>
          </cell>
          <cell r="H2819">
            <v>44938</v>
          </cell>
          <cell r="I2819" t="str">
            <v>DEVOLUCION_EN_PROCESO</v>
          </cell>
          <cell r="J2819">
            <v>44942</v>
          </cell>
          <cell r="K2819" t="str">
            <v>JOSE ENRIQUE VASCONCELLOS PAREDES</v>
          </cell>
          <cell r="L2819" t="str">
            <v>PASCUALES URB LA PERLA  ETAPA 6 MZ 6019 VILLA 19</v>
          </cell>
          <cell r="M2819" t="str">
            <v>0924851587</v>
          </cell>
          <cell r="N2819" t="str">
            <v>0989439920</v>
          </cell>
          <cell r="O2819" t="str">
            <v>0989439920</v>
          </cell>
          <cell r="P2819" t="str">
            <v>090703</v>
          </cell>
          <cell r="Q2819" t="str">
            <v>GUAYAQUIL</v>
          </cell>
          <cell r="R2819" t="str">
            <v>GUAYAS</v>
          </cell>
          <cell r="S2819" t="str">
            <v>GUAYAQUIL</v>
          </cell>
          <cell r="T2819" t="str">
            <v>TRAMACO</v>
          </cell>
          <cell r="U2819" t="str">
            <v>FLEXNETUIO_GYE</v>
          </cell>
          <cell r="V2819">
            <v>1</v>
          </cell>
          <cell r="W2819">
            <v>1</v>
          </cell>
          <cell r="X2819" t="str">
            <v>FLEXNET ECUADOR - MDELIVERY</v>
          </cell>
          <cell r="Y2819" t="str">
            <v>CALLE 28 DE JUNIO S/N Y GARCIA MORENO ENTRADA LLANO GRANDE</v>
          </cell>
        </row>
        <row r="2820">
          <cell r="A2820" t="str">
            <v>4829651</v>
          </cell>
          <cell r="B2820">
            <v>495945</v>
          </cell>
          <cell r="C2820" t="str">
            <v>4829651</v>
          </cell>
          <cell r="D2820" t="str">
            <v>MDELIVERY</v>
          </cell>
          <cell r="E2820" t="str">
            <v>DESPACHO</v>
          </cell>
          <cell r="F2820" t="str">
            <v>NORMAL</v>
          </cell>
          <cell r="G2820" t="str">
            <v>FT79542</v>
          </cell>
          <cell r="H2820">
            <v>44938</v>
          </cell>
          <cell r="I2820" t="str">
            <v>ENTREGADO</v>
          </cell>
          <cell r="J2820">
            <v>44939</v>
          </cell>
          <cell r="K2820" t="str">
            <v>Diana Carolina Sandoval Solis</v>
          </cell>
          <cell r="L2820" t="str">
            <v>LA MAGDELA  CALLE MARIA DUCHICELA  S9 54  Y QUITUS</v>
          </cell>
          <cell r="M2820" t="str">
            <v>1724464803</v>
          </cell>
          <cell r="N2820" t="str">
            <v>0998968885</v>
          </cell>
          <cell r="O2820" t="str">
            <v>0998968885</v>
          </cell>
          <cell r="P2820" t="str">
            <v>170602</v>
          </cell>
          <cell r="Q2820" t="str">
            <v>QUITO</v>
          </cell>
          <cell r="R2820" t="str">
            <v>PICHINCHA</v>
          </cell>
          <cell r="S2820" t="str">
            <v>QUITO</v>
          </cell>
          <cell r="T2820" t="str">
            <v>FLEXTRANS UIO</v>
          </cell>
          <cell r="U2820" t="str">
            <v>FLEXNETUIO_LOCAL</v>
          </cell>
          <cell r="V2820">
            <v>1</v>
          </cell>
          <cell r="W2820">
            <v>1</v>
          </cell>
          <cell r="X2820" t="str">
            <v>FLEXNET ECUADOR - MDELIVERY</v>
          </cell>
          <cell r="Y2820" t="str">
            <v>CALLE 28 DE JUNIO S/N Y GARCIA MORENO ENTRADA LLANO GRANDE</v>
          </cell>
        </row>
        <row r="2821">
          <cell r="A2821" t="str">
            <v>4829787</v>
          </cell>
          <cell r="B2821">
            <v>495946</v>
          </cell>
          <cell r="C2821" t="str">
            <v>4829787</v>
          </cell>
          <cell r="D2821" t="str">
            <v>MDELIVERY</v>
          </cell>
          <cell r="E2821" t="str">
            <v>DESPACHO</v>
          </cell>
          <cell r="F2821" t="str">
            <v>NORMAL</v>
          </cell>
          <cell r="G2821" t="str">
            <v>FT79558</v>
          </cell>
          <cell r="H2821">
            <v>44938</v>
          </cell>
          <cell r="I2821" t="str">
            <v>ENTREGADO</v>
          </cell>
          <cell r="J2821">
            <v>44939</v>
          </cell>
          <cell r="K2821" t="str">
            <v>JOSE SEBASTIAN CARRILLO GALINDO</v>
          </cell>
          <cell r="L2821" t="str">
            <v>PUENGASI  CALLE JUAN BAUTISTA AGUIRRE  S6547 PRUDENCIO SALAZAR</v>
          </cell>
          <cell r="M2821" t="str">
            <v>1715210462</v>
          </cell>
          <cell r="N2821" t="str">
            <v>0984451020</v>
          </cell>
          <cell r="O2821" t="str">
            <v>0984451020</v>
          </cell>
          <cell r="P2821" t="str">
            <v>170409</v>
          </cell>
          <cell r="Q2821" t="str">
            <v>QUITO</v>
          </cell>
          <cell r="R2821" t="str">
            <v>PICHINCHA</v>
          </cell>
          <cell r="S2821" t="str">
            <v>QUITO</v>
          </cell>
          <cell r="T2821" t="str">
            <v>FLEXTRANS UIO</v>
          </cell>
          <cell r="U2821" t="str">
            <v>FLEXNETUIO_LOCAL</v>
          </cell>
          <cell r="V2821">
            <v>1</v>
          </cell>
          <cell r="W2821">
            <v>1</v>
          </cell>
          <cell r="X2821" t="str">
            <v>FLEXNET ECUADOR - MDELIVERY</v>
          </cell>
          <cell r="Y2821" t="str">
            <v>CALLE 28 DE JUNIO S/N Y GARCIA MORENO ENTRADA LLANO GRANDE</v>
          </cell>
        </row>
        <row r="2822">
          <cell r="A2822" t="str">
            <v>4829841</v>
          </cell>
          <cell r="B2822">
            <v>495947</v>
          </cell>
          <cell r="C2822" t="str">
            <v>4829841</v>
          </cell>
          <cell r="D2822" t="str">
            <v>MDELIVERY</v>
          </cell>
          <cell r="E2822" t="str">
            <v>DESPACHO</v>
          </cell>
          <cell r="F2822" t="str">
            <v>NORMAL</v>
          </cell>
          <cell r="G2822" t="str">
            <v>031080004829841</v>
          </cell>
          <cell r="H2822">
            <v>44938</v>
          </cell>
          <cell r="I2822" t="str">
            <v>DEVOLUCION_EN_PROCESO</v>
          </cell>
          <cell r="J2822">
            <v>44942</v>
          </cell>
          <cell r="K2822" t="str">
            <v>PAUCAR ERAZO WILMER FABIAN</v>
          </cell>
          <cell r="L2822" t="str">
            <v>BOLIVAR SAGRARIO CALLE COLON  SN  Y BOYACA</v>
          </cell>
          <cell r="M2822" t="str">
            <v>0400640686</v>
          </cell>
          <cell r="N2822" t="str">
            <v>0989191081</v>
          </cell>
          <cell r="O2822" t="str">
            <v>0989191081</v>
          </cell>
          <cell r="P2822" t="str">
            <v>040103</v>
          </cell>
          <cell r="Q2822" t="str">
            <v>TULCAN</v>
          </cell>
          <cell r="R2822" t="str">
            <v>CARCHI</v>
          </cell>
          <cell r="S2822" t="str">
            <v>TULCAN</v>
          </cell>
          <cell r="T2822" t="str">
            <v>TRAMACO</v>
          </cell>
          <cell r="U2822" t="str">
            <v>FLEXNETUIO_PROVINCIA</v>
          </cell>
          <cell r="V2822">
            <v>1</v>
          </cell>
          <cell r="W2822">
            <v>1</v>
          </cell>
          <cell r="X2822" t="str">
            <v>FLEXNET ECUADOR - MDELIVERY</v>
          </cell>
          <cell r="Y2822" t="str">
            <v>CALLE 28 DE JUNIO S/N Y GARCIA MORENO ENTRADA LLANO GRANDE</v>
          </cell>
        </row>
        <row r="2823">
          <cell r="A2823" t="str">
            <v>4829972</v>
          </cell>
          <cell r="B2823">
            <v>495948</v>
          </cell>
          <cell r="C2823" t="str">
            <v>4829972</v>
          </cell>
          <cell r="D2823" t="str">
            <v>MDELIVERY</v>
          </cell>
          <cell r="E2823" t="str">
            <v>DESPACHO</v>
          </cell>
          <cell r="F2823" t="str">
            <v>NORMAL</v>
          </cell>
          <cell r="G2823" t="str">
            <v>IC4584</v>
          </cell>
          <cell r="H2823">
            <v>44938</v>
          </cell>
          <cell r="I2823" t="str">
            <v>ENTREGADO</v>
          </cell>
          <cell r="J2823">
            <v>44939</v>
          </cell>
          <cell r="K2823" t="str">
            <v>ALFREDO RENATO PEREZ ORTEGA</v>
          </cell>
          <cell r="L2823" t="str">
            <v>HUAYNA CAPAC CALLE AMANCAY  155 Y LOS FRESNOS</v>
          </cell>
          <cell r="M2823" t="str">
            <v>0104977103</v>
          </cell>
          <cell r="N2823" t="str">
            <v>0963550394</v>
          </cell>
          <cell r="O2823" t="str">
            <v>0963550394</v>
          </cell>
          <cell r="P2823" t="str">
            <v>010204</v>
          </cell>
          <cell r="Q2823" t="str">
            <v>CUENCA</v>
          </cell>
          <cell r="R2823" t="str">
            <v>AZUAY</v>
          </cell>
          <cell r="S2823" t="str">
            <v>CUENCA</v>
          </cell>
          <cell r="T2823" t="str">
            <v>ITSACOURIER</v>
          </cell>
          <cell r="U2823" t="str">
            <v>FLEXNETUIO_PROVINCIA</v>
          </cell>
          <cell r="V2823">
            <v>1</v>
          </cell>
          <cell r="W2823">
            <v>1</v>
          </cell>
          <cell r="X2823" t="str">
            <v>FLEXNET ECUADOR - MDELIVERY</v>
          </cell>
          <cell r="Y2823" t="str">
            <v>CALLE 28 DE JUNIO S/N Y GARCIA MORENO ENTRADA LLANO GRANDE</v>
          </cell>
        </row>
        <row r="2824">
          <cell r="A2824" t="str">
            <v>4829985</v>
          </cell>
          <cell r="B2824">
            <v>495949</v>
          </cell>
          <cell r="C2824" t="str">
            <v>4829985</v>
          </cell>
          <cell r="D2824" t="str">
            <v>MDELIVERY</v>
          </cell>
          <cell r="E2824" t="str">
            <v>DESPACHO</v>
          </cell>
          <cell r="F2824" t="str">
            <v>NORMAL</v>
          </cell>
          <cell r="G2824" t="str">
            <v>FT79562</v>
          </cell>
          <cell r="H2824">
            <v>44938</v>
          </cell>
          <cell r="I2824" t="str">
            <v>ENTREGADO</v>
          </cell>
          <cell r="J2824">
            <v>44939</v>
          </cell>
          <cell r="K2824" t="str">
            <v>LUIS ENRIQUE ANDRADE GONZALEZ</v>
          </cell>
          <cell r="L2824" t="str">
            <v>INAQUITO CALLE INGLATERRA  E3 266 Y AV AMAZONAS</v>
          </cell>
          <cell r="M2824" t="str">
            <v>1704024957</v>
          </cell>
          <cell r="N2824" t="str">
            <v>0998786294</v>
          </cell>
          <cell r="O2824" t="str">
            <v>0998786294</v>
          </cell>
          <cell r="P2824" t="str">
            <v>170507</v>
          </cell>
          <cell r="Q2824" t="str">
            <v>QUITO</v>
          </cell>
          <cell r="R2824" t="str">
            <v>PICHINCHA</v>
          </cell>
          <cell r="S2824" t="str">
            <v>QUITO</v>
          </cell>
          <cell r="T2824" t="str">
            <v>FLEXTRANS UIO</v>
          </cell>
          <cell r="U2824" t="str">
            <v>FLEXNETUIO_LOCAL</v>
          </cell>
          <cell r="V2824">
            <v>1</v>
          </cell>
          <cell r="W2824">
            <v>1</v>
          </cell>
          <cell r="X2824" t="str">
            <v>FLEXNET ECUADOR - MDELIVERY</v>
          </cell>
          <cell r="Y2824" t="str">
            <v>CALLE 28 DE JUNIO S/N Y GARCIA MORENO ENTRADA LLANO GRANDE</v>
          </cell>
        </row>
        <row r="2825">
          <cell r="A2825" t="str">
            <v>4830503</v>
          </cell>
          <cell r="B2825">
            <v>495950</v>
          </cell>
          <cell r="C2825" t="str">
            <v>4830503</v>
          </cell>
          <cell r="D2825" t="str">
            <v>MDELIVERY</v>
          </cell>
          <cell r="E2825" t="str">
            <v>DESPACHO</v>
          </cell>
          <cell r="F2825" t="str">
            <v>NORMAL</v>
          </cell>
          <cell r="G2825" t="str">
            <v>FT79564</v>
          </cell>
          <cell r="H2825">
            <v>44938</v>
          </cell>
          <cell r="I2825" t="str">
            <v>ENTREGADO</v>
          </cell>
          <cell r="J2825">
            <v>44939</v>
          </cell>
          <cell r="K2825" t="str">
            <v>Franklin Eduardo Merino Povea</v>
          </cell>
          <cell r="L2825" t="str">
            <v>CONOCOTO AUT GENERAL RUMINAHUI  SN  Y SEBASTIAN DE BENALCAZAR</v>
          </cell>
          <cell r="M2825" t="str">
            <v>1718677386</v>
          </cell>
          <cell r="N2825" t="str">
            <v>0998114824</v>
          </cell>
          <cell r="O2825" t="str">
            <v>0998114824</v>
          </cell>
          <cell r="P2825" t="str">
            <v>170803</v>
          </cell>
          <cell r="Q2825" t="str">
            <v>QUITO</v>
          </cell>
          <cell r="R2825" t="str">
            <v>PICHINCHA</v>
          </cell>
          <cell r="S2825" t="str">
            <v>CONOCOTO - SALVADOR CELI</v>
          </cell>
          <cell r="T2825" t="str">
            <v>FLEXTRANS UIO</v>
          </cell>
          <cell r="U2825" t="str">
            <v>FLEXNETUIO_LOCAL</v>
          </cell>
          <cell r="V2825">
            <v>1</v>
          </cell>
          <cell r="W2825">
            <v>1</v>
          </cell>
          <cell r="X2825" t="str">
            <v>FLEXNET ECUADOR - MDELIVERY</v>
          </cell>
          <cell r="Y2825" t="str">
            <v>CALLE 28 DE JUNIO S/N Y GARCIA MORENO ENTRADA LLANO GRANDE</v>
          </cell>
        </row>
        <row r="2826">
          <cell r="A2826" t="str">
            <v>4677821_1</v>
          </cell>
          <cell r="B2826">
            <v>495898</v>
          </cell>
          <cell r="C2826" t="str">
            <v>4677821_1</v>
          </cell>
          <cell r="D2826" t="str">
            <v>MDELIVERY</v>
          </cell>
          <cell r="E2826" t="str">
            <v>DESPACHO</v>
          </cell>
          <cell r="F2826" t="str">
            <v>NORMAL</v>
          </cell>
          <cell r="G2826" t="str">
            <v>031080046778211</v>
          </cell>
          <cell r="H2826">
            <v>44938</v>
          </cell>
          <cell r="I2826" t="str">
            <v>INCIDENCIA</v>
          </cell>
          <cell r="J2826">
            <v>44944</v>
          </cell>
          <cell r="K2826" t="str">
            <v>ESTRADA ESCALANTE JACKLYN PAMELA</v>
          </cell>
          <cell r="L2826" t="str">
            <v>OFICINA TRAMACO PUNTO DE ATENCION MACHALA</v>
          </cell>
          <cell r="M2826" t="str">
            <v>0704126051</v>
          </cell>
          <cell r="N2826" t="str">
            <v>0115930998</v>
          </cell>
          <cell r="O2826" t="str">
            <v>0115930998</v>
          </cell>
          <cell r="P2826" t="str">
            <v>MACHALA</v>
          </cell>
          <cell r="Q2826" t="str">
            <v>MACHALA</v>
          </cell>
          <cell r="R2826" t="str">
            <v>EL ORO</v>
          </cell>
          <cell r="T2826" t="str">
            <v>TRAMACO</v>
          </cell>
          <cell r="U2826" t="str">
            <v>FLEXNETUIO_PROVINCIA</v>
          </cell>
          <cell r="V2826">
            <v>1</v>
          </cell>
          <cell r="W2826">
            <v>1</v>
          </cell>
          <cell r="X2826" t="str">
            <v>FLEXNET ECUADOR - MDELIVERY</v>
          </cell>
          <cell r="Y2826" t="str">
            <v>CALLE 28 DE JUNIO S/N Y GARCIA MORENO ENTRADA LLANO GRANDE</v>
          </cell>
        </row>
        <row r="2827">
          <cell r="A2827" t="str">
            <v>4683013_1</v>
          </cell>
          <cell r="B2827">
            <v>495899</v>
          </cell>
          <cell r="C2827" t="str">
            <v>4683013_1</v>
          </cell>
          <cell r="D2827" t="str">
            <v>MDELIVERY</v>
          </cell>
          <cell r="E2827" t="str">
            <v>DESPACHO</v>
          </cell>
          <cell r="F2827" t="str">
            <v>NORMAL</v>
          </cell>
          <cell r="G2827" t="str">
            <v>031080046830131</v>
          </cell>
          <cell r="H2827">
            <v>44938</v>
          </cell>
          <cell r="I2827" t="str">
            <v>INCIDENCIA</v>
          </cell>
          <cell r="J2827">
            <v>44944</v>
          </cell>
          <cell r="K2827" t="str">
            <v>JORGE OMAR ZURITA RONQUILLO</v>
          </cell>
          <cell r="L2827" t="str">
            <v>OFICINA TRAMACO PORTOVIEJO</v>
          </cell>
          <cell r="M2827" t="str">
            <v>0923161517</v>
          </cell>
          <cell r="N2827" t="str">
            <v>0115930980</v>
          </cell>
          <cell r="O2827" t="str">
            <v>26692</v>
          </cell>
          <cell r="P2827" t="str">
            <v>PORTOVIEJO</v>
          </cell>
          <cell r="Q2827" t="str">
            <v>PORTOVIEJO</v>
          </cell>
          <cell r="R2827" t="str">
            <v>MANABI</v>
          </cell>
          <cell r="T2827" t="str">
            <v>TRAMACO</v>
          </cell>
          <cell r="U2827" t="str">
            <v>FLEXNETUIO_PROVINCIA</v>
          </cell>
          <cell r="V2827">
            <v>1</v>
          </cell>
          <cell r="W2827">
            <v>1</v>
          </cell>
          <cell r="X2827" t="str">
            <v>FLEXNET ECUADOR - MDELIVERY</v>
          </cell>
          <cell r="Y2827" t="str">
            <v>CALLE 28 DE JUNIO S/N Y GARCIA MORENO ENTRADA LLANO GRANDE</v>
          </cell>
        </row>
        <row r="2828">
          <cell r="A2828" t="str">
            <v>4684976_1</v>
          </cell>
          <cell r="B2828">
            <v>495900</v>
          </cell>
          <cell r="C2828" t="str">
            <v>4684976_1</v>
          </cell>
          <cell r="D2828" t="str">
            <v>MDELIVERY</v>
          </cell>
          <cell r="E2828" t="str">
            <v>DESPACHO</v>
          </cell>
          <cell r="F2828" t="str">
            <v>NORMAL</v>
          </cell>
          <cell r="G2828" t="str">
            <v>031080046849761</v>
          </cell>
          <cell r="H2828">
            <v>44938</v>
          </cell>
          <cell r="I2828" t="str">
            <v>INCIDENCIA</v>
          </cell>
          <cell r="J2828">
            <v>44943</v>
          </cell>
          <cell r="K2828" t="str">
            <v>MOREIRA COBENA EVER GIOMAR</v>
          </cell>
          <cell r="L2828" t="str">
            <v>OFICINA TRAMACO CHONE</v>
          </cell>
          <cell r="M2828" t="str">
            <v>1304156761</v>
          </cell>
          <cell r="N2828" t="str">
            <v>0115930983</v>
          </cell>
          <cell r="O2828" t="str">
            <v>04931</v>
          </cell>
          <cell r="P2828" t="str">
            <v>CHONE</v>
          </cell>
          <cell r="Q2828" t="str">
            <v>CHONE</v>
          </cell>
          <cell r="R2828" t="str">
            <v>MANABI</v>
          </cell>
          <cell r="T2828" t="str">
            <v>TRAMACO</v>
          </cell>
          <cell r="U2828" t="str">
            <v>FLEXNETUIO_PROVINCIA</v>
          </cell>
          <cell r="V2828">
            <v>1</v>
          </cell>
          <cell r="W2828">
            <v>1</v>
          </cell>
          <cell r="X2828" t="str">
            <v>FLEXNET ECUADOR - MDELIVERY</v>
          </cell>
          <cell r="Y2828" t="str">
            <v>CALLE 28 DE JUNIO S/N Y GARCIA MORENO ENTRADA LLANO GRANDE</v>
          </cell>
        </row>
        <row r="2829">
          <cell r="A2829" t="str">
            <v>4696104_1</v>
          </cell>
          <cell r="B2829">
            <v>495901</v>
          </cell>
          <cell r="C2829" t="str">
            <v>4696104_1</v>
          </cell>
          <cell r="D2829" t="str">
            <v>MDELIVERY</v>
          </cell>
          <cell r="E2829" t="str">
            <v>DESPACHO</v>
          </cell>
          <cell r="F2829" t="str">
            <v>NORMAL</v>
          </cell>
          <cell r="G2829" t="str">
            <v>031080046961041</v>
          </cell>
          <cell r="H2829">
            <v>44938</v>
          </cell>
          <cell r="I2829" t="str">
            <v>INCIDENCIA</v>
          </cell>
          <cell r="J2829">
            <v>44944</v>
          </cell>
          <cell r="K2829" t="str">
            <v>YOLANDA FABIOLA VITERI VITERI</v>
          </cell>
          <cell r="L2829" t="str">
            <v>OFICINA TRAMACO QUITO MARIANA DE JESUS</v>
          </cell>
          <cell r="M2829" t="str">
            <v>1703346997</v>
          </cell>
          <cell r="N2829" t="str">
            <v>963252303</v>
          </cell>
          <cell r="O2829" t="str">
            <v/>
          </cell>
          <cell r="P2829" t="str">
            <v>QUITO</v>
          </cell>
          <cell r="Q2829" t="str">
            <v>QUITO</v>
          </cell>
          <cell r="R2829" t="str">
            <v>PICHINCHA</v>
          </cell>
          <cell r="T2829" t="str">
            <v>TRAMACO</v>
          </cell>
          <cell r="U2829" t="str">
            <v>FLEXNETUIO_LOCAL</v>
          </cell>
          <cell r="V2829">
            <v>1</v>
          </cell>
          <cell r="W2829">
            <v>1</v>
          </cell>
          <cell r="X2829" t="str">
            <v>FLEXNET ECUADOR - MDELIVERY</v>
          </cell>
          <cell r="Y2829" t="str">
            <v>CALLE 28 DE JUNIO S/N Y GARCIA MORENO ENTRADA LLANO GRANDE</v>
          </cell>
        </row>
        <row r="2830">
          <cell r="A2830" t="str">
            <v>4701421_1</v>
          </cell>
          <cell r="B2830">
            <v>495902</v>
          </cell>
          <cell r="C2830" t="str">
            <v>4701421_1</v>
          </cell>
          <cell r="D2830" t="str">
            <v>MDELIVERY</v>
          </cell>
          <cell r="E2830" t="str">
            <v>DESPACHO</v>
          </cell>
          <cell r="F2830" t="str">
            <v>NORMAL</v>
          </cell>
          <cell r="G2830" t="str">
            <v>031080047014211</v>
          </cell>
          <cell r="H2830">
            <v>44938</v>
          </cell>
          <cell r="I2830" t="str">
            <v>INCIDENCIA</v>
          </cell>
          <cell r="J2830">
            <v>44944</v>
          </cell>
          <cell r="K2830" t="str">
            <v>DUQUE GIL GERMAN ANTONIO</v>
          </cell>
          <cell r="L2830" t="str">
            <v>OFICINA TRAMACO SANTO DOMINGO</v>
          </cell>
          <cell r="M2830" t="str">
            <v>1713604948</v>
          </cell>
          <cell r="N2830" t="str">
            <v>998035251</v>
          </cell>
          <cell r="O2830" t="str">
            <v>998035251</v>
          </cell>
          <cell r="P2830" t="str">
            <v>SANTO DOMINGO</v>
          </cell>
          <cell r="Q2830" t="str">
            <v>SANTO DOMINGO</v>
          </cell>
          <cell r="R2830" t="str">
            <v>SANTO DOMINGO DE LOS TSACHILAS</v>
          </cell>
          <cell r="T2830" t="str">
            <v>TRAMACO</v>
          </cell>
          <cell r="U2830" t="str">
            <v>FLEXNETUIO_PROVINCIA</v>
          </cell>
          <cell r="V2830">
            <v>1</v>
          </cell>
          <cell r="W2830">
            <v>1</v>
          </cell>
          <cell r="X2830" t="str">
            <v>FLEXNET ECUADOR - MDELIVERY</v>
          </cell>
          <cell r="Y2830" t="str">
            <v>CALLE 28 DE JUNIO S/N Y GARCIA MORENO ENTRADA LLANO GRANDE</v>
          </cell>
        </row>
        <row r="2831">
          <cell r="A2831" t="str">
            <v>4705012_1</v>
          </cell>
          <cell r="B2831">
            <v>495903</v>
          </cell>
          <cell r="C2831" t="str">
            <v>4705012_1</v>
          </cell>
          <cell r="D2831" t="str">
            <v>MDELIVERY</v>
          </cell>
          <cell r="E2831" t="str">
            <v>DESPACHO</v>
          </cell>
          <cell r="F2831" t="str">
            <v>NORMAL</v>
          </cell>
          <cell r="G2831" t="str">
            <v>031080047050121</v>
          </cell>
          <cell r="H2831">
            <v>44938</v>
          </cell>
          <cell r="I2831" t="str">
            <v>INCIDENCIA</v>
          </cell>
          <cell r="J2831">
            <v>44943</v>
          </cell>
          <cell r="K2831" t="str">
            <v>KLEIVER JAVIER ARTEAGA PARRA</v>
          </cell>
          <cell r="L2831" t="str">
            <v>OFICINA TRAMACO LA LIBERTAD</v>
          </cell>
          <cell r="M2831" t="str">
            <v>2451511592</v>
          </cell>
          <cell r="N2831" t="str">
            <v>0115930963</v>
          </cell>
          <cell r="O2831" t="str">
            <v>0115930963</v>
          </cell>
          <cell r="P2831" t="str">
            <v>LA LIBERTAD</v>
          </cell>
          <cell r="Q2831" t="str">
            <v>LA LIBERTAD</v>
          </cell>
          <cell r="R2831" t="str">
            <v>SANTA ELENA</v>
          </cell>
          <cell r="T2831" t="str">
            <v>TRAMACO</v>
          </cell>
          <cell r="U2831" t="str">
            <v>FLEXNETUIO_PROVINCIA</v>
          </cell>
          <cell r="V2831">
            <v>1</v>
          </cell>
          <cell r="W2831">
            <v>1</v>
          </cell>
          <cell r="X2831" t="str">
            <v>FLEXNET ECUADOR - MDELIVERY</v>
          </cell>
          <cell r="Y2831" t="str">
            <v>CALLE 28 DE JUNIO S/N Y GARCIA MORENO ENTRADA LLANO GRANDE</v>
          </cell>
        </row>
        <row r="2832">
          <cell r="A2832" t="str">
            <v>4705660_1</v>
          </cell>
          <cell r="B2832">
            <v>495904</v>
          </cell>
          <cell r="C2832" t="str">
            <v>4705660_1</v>
          </cell>
          <cell r="D2832" t="str">
            <v>MDELIVERY</v>
          </cell>
          <cell r="E2832" t="str">
            <v>DESPACHO</v>
          </cell>
          <cell r="F2832" t="str">
            <v>NORMAL</v>
          </cell>
          <cell r="G2832" t="str">
            <v>031080047056601</v>
          </cell>
          <cell r="H2832">
            <v>44938</v>
          </cell>
          <cell r="I2832" t="str">
            <v>ENTREGADO</v>
          </cell>
          <cell r="J2832">
            <v>44943</v>
          </cell>
          <cell r="K2832" t="str">
            <v>SALAS BONE JUAN JAVIER</v>
          </cell>
          <cell r="L2832" t="str">
            <v>OFICINA TRAMACO PORTETE</v>
          </cell>
          <cell r="M2832" t="str">
            <v>914077045</v>
          </cell>
          <cell r="N2832" t="str">
            <v>985888258</v>
          </cell>
          <cell r="O2832" t="str">
            <v>985888258</v>
          </cell>
          <cell r="P2832" t="str">
            <v>GUAYAQUIL</v>
          </cell>
          <cell r="Q2832" t="str">
            <v>GUAYAQUIL</v>
          </cell>
          <cell r="R2832" t="str">
            <v>GUAYAS</v>
          </cell>
          <cell r="T2832" t="str">
            <v>TRAMACO</v>
          </cell>
          <cell r="U2832" t="str">
            <v>FLEXNETUIO_GYE</v>
          </cell>
          <cell r="V2832">
            <v>1</v>
          </cell>
          <cell r="W2832">
            <v>1</v>
          </cell>
          <cell r="X2832" t="str">
            <v>FLEXNET ECUADOR - MDELIVERY</v>
          </cell>
          <cell r="Y2832" t="str">
            <v>CALLE 28 DE JUNIO S/N Y GARCIA MORENO ENTRADA LLANO GRANDE</v>
          </cell>
        </row>
        <row r="2833">
          <cell r="A2833" t="str">
            <v>4713361_1</v>
          </cell>
          <cell r="B2833">
            <v>495905</v>
          </cell>
          <cell r="C2833" t="str">
            <v>4713361_1</v>
          </cell>
          <cell r="D2833" t="str">
            <v>MDELIVERY</v>
          </cell>
          <cell r="E2833" t="str">
            <v>DESPACHO</v>
          </cell>
          <cell r="F2833" t="str">
            <v>NORMAL</v>
          </cell>
          <cell r="G2833" t="str">
            <v>031080047133611</v>
          </cell>
          <cell r="H2833">
            <v>44938</v>
          </cell>
          <cell r="I2833" t="str">
            <v>ENTREGADO</v>
          </cell>
          <cell r="J2833">
            <v>44942</v>
          </cell>
          <cell r="K2833" t="str">
            <v>HENRY RUBEN HUATATOCA ALVARADO</v>
          </cell>
          <cell r="L2833" t="str">
            <v>OFICINA TRAMACO TABACUNDO</v>
          </cell>
          <cell r="M2833" t="str">
            <v>1500936792</v>
          </cell>
          <cell r="N2833" t="str">
            <v>0115930982</v>
          </cell>
          <cell r="O2833" t="str">
            <v>04849</v>
          </cell>
          <cell r="P2833" t="str">
            <v>171004</v>
          </cell>
          <cell r="Q2833" t="str">
            <v>PEDRO MONCAYO</v>
          </cell>
          <cell r="R2833" t="str">
            <v>PICHINCHA</v>
          </cell>
          <cell r="S2833" t="str">
            <v>TABACUNDO - TUPIGACHI</v>
          </cell>
          <cell r="T2833" t="str">
            <v>TRAMACO</v>
          </cell>
          <cell r="V2833">
            <v>1</v>
          </cell>
          <cell r="W2833">
            <v>1</v>
          </cell>
          <cell r="X2833" t="str">
            <v>FLEXNET ECUADOR - MDELIVERY</v>
          </cell>
          <cell r="Y2833" t="str">
            <v>CALLE 28 DE JUNIO S/N Y GARCIA MORENO ENTRADA LLANO GRANDE</v>
          </cell>
        </row>
        <row r="2834">
          <cell r="A2834" t="str">
            <v>4714339_1</v>
          </cell>
          <cell r="B2834">
            <v>495906</v>
          </cell>
          <cell r="C2834" t="str">
            <v>4714339_1</v>
          </cell>
          <cell r="D2834" t="str">
            <v>MDELIVERY</v>
          </cell>
          <cell r="E2834" t="str">
            <v>DESPACHO</v>
          </cell>
          <cell r="F2834" t="str">
            <v>NORMAL</v>
          </cell>
          <cell r="G2834" t="str">
            <v>031080047143391</v>
          </cell>
          <cell r="H2834">
            <v>44938</v>
          </cell>
          <cell r="I2834" t="str">
            <v>INCIDENCIA</v>
          </cell>
          <cell r="J2834">
            <v>44944</v>
          </cell>
          <cell r="K2834" t="str">
            <v>AVEIGA URETA JORGE LUIS</v>
          </cell>
          <cell r="L2834" t="str">
            <v>OFICINA TRAMACO QUEVEDO</v>
          </cell>
          <cell r="M2834" t="str">
            <v>804224244</v>
          </cell>
          <cell r="N2834" t="str">
            <v>959931026</v>
          </cell>
          <cell r="O2834" t="str">
            <v/>
          </cell>
          <cell r="P2834" t="str">
            <v>QUEVEDO</v>
          </cell>
          <cell r="Q2834" t="str">
            <v>QUEVEDO</v>
          </cell>
          <cell r="R2834" t="str">
            <v>LOS RIOS</v>
          </cell>
          <cell r="T2834" t="str">
            <v>TRAMACO</v>
          </cell>
          <cell r="U2834" t="str">
            <v>FLEXNETUIO_PROVINCIA</v>
          </cell>
          <cell r="V2834">
            <v>1</v>
          </cell>
          <cell r="W2834">
            <v>1</v>
          </cell>
          <cell r="X2834" t="str">
            <v>FLEXNET ECUADOR - MDELIVERY</v>
          </cell>
          <cell r="Y2834" t="str">
            <v>CALLE 28 DE JUNIO S/N Y GARCIA MORENO ENTRADA LLANO GRANDE</v>
          </cell>
        </row>
        <row r="2835">
          <cell r="A2835" t="str">
            <v>4714524_1</v>
          </cell>
          <cell r="B2835">
            <v>495907</v>
          </cell>
          <cell r="C2835" t="str">
            <v>4714524_1</v>
          </cell>
          <cell r="D2835" t="str">
            <v>MDELIVERY</v>
          </cell>
          <cell r="E2835" t="str">
            <v>DESPACHO</v>
          </cell>
          <cell r="F2835" t="str">
            <v>NORMAL</v>
          </cell>
          <cell r="G2835" t="str">
            <v>031080047145241</v>
          </cell>
          <cell r="H2835">
            <v>44938</v>
          </cell>
          <cell r="I2835" t="str">
            <v>INCIDENCIA</v>
          </cell>
          <cell r="J2835">
            <v>44943</v>
          </cell>
          <cell r="K2835" t="str">
            <v>ACOSTA MESIAS MARTIN ESNEI</v>
          </cell>
          <cell r="L2835" t="str">
            <v>OFICINA TRAMACO CHONE</v>
          </cell>
          <cell r="M2835" t="str">
            <v>1307573525</v>
          </cell>
          <cell r="N2835" t="str">
            <v>0115930983</v>
          </cell>
          <cell r="O2835" t="str">
            <v>0115930983</v>
          </cell>
          <cell r="P2835" t="str">
            <v>CHONE</v>
          </cell>
          <cell r="Q2835" t="str">
            <v>CHONE</v>
          </cell>
          <cell r="R2835" t="str">
            <v>MANABI</v>
          </cell>
          <cell r="T2835" t="str">
            <v>TRAMACO</v>
          </cell>
          <cell r="U2835" t="str">
            <v>FLEXNETUIO_PROVINCIA</v>
          </cell>
          <cell r="V2835">
            <v>1</v>
          </cell>
          <cell r="W2835">
            <v>1</v>
          </cell>
          <cell r="X2835" t="str">
            <v>FLEXNET ECUADOR - MDELIVERY</v>
          </cell>
          <cell r="Y2835" t="str">
            <v>CALLE 28 DE JUNIO S/N Y GARCIA MORENO ENTRADA LLANO GRANDE</v>
          </cell>
        </row>
        <row r="2836">
          <cell r="A2836" t="str">
            <v>4717159_1</v>
          </cell>
          <cell r="B2836">
            <v>495908</v>
          </cell>
          <cell r="C2836" t="str">
            <v>4717159_1</v>
          </cell>
          <cell r="D2836" t="str">
            <v>MDELIVERY</v>
          </cell>
          <cell r="E2836" t="str">
            <v>DESPACHO</v>
          </cell>
          <cell r="F2836" t="str">
            <v>NORMAL</v>
          </cell>
          <cell r="G2836" t="str">
            <v>031080047171591</v>
          </cell>
          <cell r="H2836">
            <v>44938</v>
          </cell>
          <cell r="I2836" t="str">
            <v>INCIDENCIA</v>
          </cell>
          <cell r="J2836">
            <v>44944</v>
          </cell>
          <cell r="K2836" t="str">
            <v>RAFAEL ENRIQUE LUNA QUINTUNA</v>
          </cell>
          <cell r="L2836" t="str">
            <v>OFICINA TRAMACO PUNTO DE ATENCION SAN MARINO</v>
          </cell>
          <cell r="M2836" t="str">
            <v>0300151016</v>
          </cell>
          <cell r="N2836" t="str">
            <v>0115930999</v>
          </cell>
          <cell r="O2836" t="str">
            <v>42582</v>
          </cell>
          <cell r="P2836" t="str">
            <v>GUAYAQUIL</v>
          </cell>
          <cell r="Q2836" t="str">
            <v>GUAYAQUIL</v>
          </cell>
          <cell r="R2836" t="str">
            <v>GUAYAS</v>
          </cell>
          <cell r="T2836" t="str">
            <v>TRAMACO</v>
          </cell>
          <cell r="U2836" t="str">
            <v>FLEXNETUIO_GYE</v>
          </cell>
          <cell r="V2836">
            <v>1</v>
          </cell>
          <cell r="W2836">
            <v>1</v>
          </cell>
          <cell r="X2836" t="str">
            <v>FLEXNET ECUADOR - MDELIVERY</v>
          </cell>
          <cell r="Y2836" t="str">
            <v>CALLE 28 DE JUNIO S/N Y GARCIA MORENO ENTRADA LLANO GRANDE</v>
          </cell>
        </row>
        <row r="2837">
          <cell r="A2837" t="str">
            <v>4726734_1</v>
          </cell>
          <cell r="B2837">
            <v>495909</v>
          </cell>
          <cell r="C2837" t="str">
            <v>4726734_1</v>
          </cell>
          <cell r="D2837" t="str">
            <v>MDELIVERY</v>
          </cell>
          <cell r="E2837" t="str">
            <v>DESPACHO</v>
          </cell>
          <cell r="F2837" t="str">
            <v>NORMAL</v>
          </cell>
          <cell r="G2837" t="str">
            <v>031080047267341</v>
          </cell>
          <cell r="H2837">
            <v>44938</v>
          </cell>
          <cell r="I2837" t="str">
            <v>ENTREGADO</v>
          </cell>
          <cell r="J2837">
            <v>44942</v>
          </cell>
          <cell r="K2837" t="str">
            <v>AGUILAR CORTEZ KERLY LEONOR</v>
          </cell>
          <cell r="L2837" t="str">
            <v>OFICINA TRAMACO PORTETE</v>
          </cell>
          <cell r="M2837" t="str">
            <v>923838874</v>
          </cell>
          <cell r="N2837" t="str">
            <v>968853093</v>
          </cell>
          <cell r="O2837" t="str">
            <v>968853093</v>
          </cell>
          <cell r="P2837" t="str">
            <v>GUAYAQUIL</v>
          </cell>
          <cell r="Q2837" t="str">
            <v>GUAYAQUIL</v>
          </cell>
          <cell r="R2837" t="str">
            <v>GUAYAS</v>
          </cell>
          <cell r="T2837" t="str">
            <v>TRAMACO</v>
          </cell>
          <cell r="U2837" t="str">
            <v>FLEXNETUIO_GYE</v>
          </cell>
          <cell r="V2837">
            <v>1</v>
          </cell>
          <cell r="W2837">
            <v>1</v>
          </cell>
          <cell r="X2837" t="str">
            <v>FLEXNET ECUADOR - MDELIVERY</v>
          </cell>
          <cell r="Y2837" t="str">
            <v>CALLE 28 DE JUNIO S/N Y GARCIA MORENO ENTRADA LLANO GRANDE</v>
          </cell>
        </row>
        <row r="2838">
          <cell r="A2838" t="str">
            <v>4727033_1</v>
          </cell>
          <cell r="B2838">
            <v>495910</v>
          </cell>
          <cell r="C2838" t="str">
            <v>4727033_1</v>
          </cell>
          <cell r="D2838" t="str">
            <v>MDELIVERY</v>
          </cell>
          <cell r="E2838" t="str">
            <v>DESPACHO</v>
          </cell>
          <cell r="F2838" t="str">
            <v>NORMAL</v>
          </cell>
          <cell r="G2838" t="str">
            <v>031080047270331</v>
          </cell>
          <cell r="H2838">
            <v>44938</v>
          </cell>
          <cell r="I2838" t="str">
            <v>INCIDENCIA</v>
          </cell>
          <cell r="J2838">
            <v>44944</v>
          </cell>
          <cell r="K2838" t="str">
            <v>CARLOS STEVEN CRUZ MINO</v>
          </cell>
          <cell r="L2838" t="str">
            <v>OFICINA TRAMACO PORTETE</v>
          </cell>
          <cell r="M2838" t="str">
            <v>953389640</v>
          </cell>
          <cell r="N2838" t="str">
            <v>962239136</v>
          </cell>
          <cell r="O2838" t="str">
            <v>962239136</v>
          </cell>
          <cell r="P2838" t="str">
            <v>GUAYAQUIL</v>
          </cell>
          <cell r="Q2838" t="str">
            <v>GUAYAQUIL</v>
          </cell>
          <cell r="R2838" t="str">
            <v>GUAYAS</v>
          </cell>
          <cell r="T2838" t="str">
            <v>TRAMACO</v>
          </cell>
          <cell r="U2838" t="str">
            <v>FLEXNETUIO_GYE</v>
          </cell>
          <cell r="V2838">
            <v>1</v>
          </cell>
          <cell r="W2838">
            <v>1</v>
          </cell>
          <cell r="X2838" t="str">
            <v>FLEXNET ECUADOR - MDELIVERY</v>
          </cell>
          <cell r="Y2838" t="str">
            <v>CALLE 28 DE JUNIO S/N Y GARCIA MORENO ENTRADA LLANO GRANDE</v>
          </cell>
        </row>
        <row r="2839">
          <cell r="A2839" t="str">
            <v>4733459_1</v>
          </cell>
          <cell r="B2839">
            <v>495911</v>
          </cell>
          <cell r="C2839" t="str">
            <v>4733459_1</v>
          </cell>
          <cell r="D2839" t="str">
            <v>MDELIVERY</v>
          </cell>
          <cell r="E2839" t="str">
            <v>DESPACHO</v>
          </cell>
          <cell r="F2839" t="str">
            <v>NORMAL</v>
          </cell>
          <cell r="G2839" t="str">
            <v>031080047334591</v>
          </cell>
          <cell r="H2839">
            <v>44938</v>
          </cell>
          <cell r="I2839" t="str">
            <v>INCIDENCIA</v>
          </cell>
          <cell r="J2839">
            <v>44944</v>
          </cell>
          <cell r="K2839" t="str">
            <v>ZAMBRANO VELOZ WILSON ADONIS</v>
          </cell>
          <cell r="L2839" t="str">
            <v>OFICINA TRAMACO PUNTO DE ATENCION SAN MARINO</v>
          </cell>
          <cell r="M2839" t="str">
            <v>0942229014</v>
          </cell>
          <cell r="N2839" t="str">
            <v>0115930985</v>
          </cell>
          <cell r="O2839" t="str">
            <v>11954</v>
          </cell>
          <cell r="P2839" t="str">
            <v>GUAYAQUIL</v>
          </cell>
          <cell r="Q2839" t="str">
            <v>GUAYAQUIL</v>
          </cell>
          <cell r="R2839" t="str">
            <v>GUAYAS</v>
          </cell>
          <cell r="T2839" t="str">
            <v>TRAMACO</v>
          </cell>
          <cell r="U2839" t="str">
            <v>FLEXNETUIO_GYE</v>
          </cell>
          <cell r="V2839">
            <v>1</v>
          </cell>
          <cell r="W2839">
            <v>1</v>
          </cell>
          <cell r="X2839" t="str">
            <v>FLEXNET ECUADOR - MDELIVERY</v>
          </cell>
          <cell r="Y2839" t="str">
            <v>CALLE 28 DE JUNIO S/N Y GARCIA MORENO ENTRADA LLANO GRANDE</v>
          </cell>
        </row>
        <row r="2840">
          <cell r="A2840" t="str">
            <v>4733710_1</v>
          </cell>
          <cell r="B2840">
            <v>495912</v>
          </cell>
          <cell r="C2840" t="str">
            <v>4733710_1</v>
          </cell>
          <cell r="D2840" t="str">
            <v>MDELIVERY</v>
          </cell>
          <cell r="E2840" t="str">
            <v>DESPACHO</v>
          </cell>
          <cell r="F2840" t="str">
            <v>NORMAL</v>
          </cell>
          <cell r="G2840" t="str">
            <v>031080047337101</v>
          </cell>
          <cell r="H2840">
            <v>44938</v>
          </cell>
          <cell r="I2840" t="str">
            <v>ENTREGADO</v>
          </cell>
          <cell r="J2840">
            <v>44942</v>
          </cell>
          <cell r="K2840" t="str">
            <v>YARIMA LISSETTE BURGOS VERA</v>
          </cell>
          <cell r="L2840" t="str">
            <v>OFICINA TRAMACO PORTETE</v>
          </cell>
          <cell r="M2840" t="str">
            <v>922352117</v>
          </cell>
          <cell r="N2840" t="str">
            <v>979231360</v>
          </cell>
          <cell r="O2840" t="str">
            <v>979231360</v>
          </cell>
          <cell r="P2840" t="str">
            <v>GUAYAQUIL</v>
          </cell>
          <cell r="Q2840" t="str">
            <v>GUAYAQUIL</v>
          </cell>
          <cell r="R2840" t="str">
            <v>GUAYAS</v>
          </cell>
          <cell r="T2840" t="str">
            <v>TRAMACO</v>
          </cell>
          <cell r="U2840" t="str">
            <v>FLEXNETUIO_GYE</v>
          </cell>
          <cell r="V2840">
            <v>1</v>
          </cell>
          <cell r="W2840">
            <v>1</v>
          </cell>
          <cell r="X2840" t="str">
            <v>FLEXNET ECUADOR - MDELIVERY</v>
          </cell>
          <cell r="Y2840" t="str">
            <v>CALLE 28 DE JUNIO S/N Y GARCIA MORENO ENTRADA LLANO GRANDE</v>
          </cell>
        </row>
        <row r="2841">
          <cell r="A2841" t="str">
            <v>4740599_1</v>
          </cell>
          <cell r="B2841">
            <v>495913</v>
          </cell>
          <cell r="C2841" t="str">
            <v>4740599_1</v>
          </cell>
          <cell r="D2841" t="str">
            <v>MDELIVERY</v>
          </cell>
          <cell r="E2841" t="str">
            <v>DESPACHO</v>
          </cell>
          <cell r="F2841" t="str">
            <v>NORMAL</v>
          </cell>
          <cell r="G2841" t="str">
            <v>031080047405991</v>
          </cell>
          <cell r="H2841">
            <v>44938</v>
          </cell>
          <cell r="I2841" t="str">
            <v>INCIDENCIA</v>
          </cell>
          <cell r="J2841">
            <v>44943</v>
          </cell>
          <cell r="K2841" t="str">
            <v>GONZAGA AJILA ELIAN MELKISIDEC</v>
          </cell>
          <cell r="L2841" t="str">
            <v>OFICINA TRAMACO LOJA</v>
          </cell>
          <cell r="M2841" t="str">
            <v>1150344347</v>
          </cell>
          <cell r="N2841" t="str">
            <v>0115930969</v>
          </cell>
          <cell r="O2841" t="str">
            <v>0115930969</v>
          </cell>
          <cell r="P2841" t="str">
            <v>LOJA</v>
          </cell>
          <cell r="Q2841" t="str">
            <v>LOJA</v>
          </cell>
          <cell r="R2841" t="str">
            <v>LOJA</v>
          </cell>
          <cell r="T2841" t="str">
            <v>TRAMACO</v>
          </cell>
          <cell r="U2841" t="str">
            <v>FLEXNETUIO_PROVINCIA</v>
          </cell>
          <cell r="V2841">
            <v>1</v>
          </cell>
          <cell r="W2841">
            <v>1</v>
          </cell>
          <cell r="X2841" t="str">
            <v>FLEXNET ECUADOR - MDELIVERY</v>
          </cell>
          <cell r="Y2841" t="str">
            <v>CALLE 28 DE JUNIO S/N Y GARCIA MORENO ENTRADA LLANO GRANDE</v>
          </cell>
        </row>
        <row r="2842">
          <cell r="A2842" t="str">
            <v>4751582_1</v>
          </cell>
          <cell r="B2842">
            <v>495914</v>
          </cell>
          <cell r="C2842" t="str">
            <v>4751582_1</v>
          </cell>
          <cell r="D2842" t="str">
            <v>MDELIVERY</v>
          </cell>
          <cell r="E2842" t="str">
            <v>DESPACHO</v>
          </cell>
          <cell r="F2842" t="str">
            <v>NORMAL</v>
          </cell>
          <cell r="G2842" t="str">
            <v>031080047515821</v>
          </cell>
          <cell r="H2842">
            <v>44938</v>
          </cell>
          <cell r="I2842" t="str">
            <v>INCIDENCIA</v>
          </cell>
          <cell r="J2842">
            <v>44944</v>
          </cell>
          <cell r="K2842" t="str">
            <v>FELIX FRANCISCO REYES QUINTERO</v>
          </cell>
          <cell r="L2842" t="str">
            <v>OFICINA TRAMACO PUNTO DE ATENCION VIA DAULE</v>
          </cell>
          <cell r="M2842" t="str">
            <v>0802122531</v>
          </cell>
          <cell r="N2842" t="str">
            <v>0115930996</v>
          </cell>
          <cell r="O2842" t="str">
            <v>38299</v>
          </cell>
          <cell r="P2842" t="str">
            <v>GUAYAQUIL</v>
          </cell>
          <cell r="Q2842" t="str">
            <v>GUAYAQUIL</v>
          </cell>
          <cell r="R2842" t="str">
            <v>GUAYAS</v>
          </cell>
          <cell r="T2842" t="str">
            <v>TRAMACO</v>
          </cell>
          <cell r="U2842" t="str">
            <v>FLEXNETUIO_GYE</v>
          </cell>
          <cell r="V2842">
            <v>1</v>
          </cell>
          <cell r="W2842">
            <v>1</v>
          </cell>
          <cell r="X2842" t="str">
            <v>FLEXNET ECUADOR - MDELIVERY</v>
          </cell>
          <cell r="Y2842" t="str">
            <v>CALLE 28 DE JUNIO S/N Y GARCIA MORENO ENTRADA LLANO GRANDE</v>
          </cell>
        </row>
        <row r="2843">
          <cell r="A2843" t="str">
            <v>4753656_1</v>
          </cell>
          <cell r="B2843">
            <v>495915</v>
          </cell>
          <cell r="C2843" t="str">
            <v>4753656_1</v>
          </cell>
          <cell r="D2843" t="str">
            <v>MDELIVERY</v>
          </cell>
          <cell r="E2843" t="str">
            <v>DESPACHO</v>
          </cell>
          <cell r="F2843" t="str">
            <v>NORMAL</v>
          </cell>
          <cell r="G2843" t="str">
            <v>FT79551</v>
          </cell>
          <cell r="H2843">
            <v>44938</v>
          </cell>
          <cell r="I2843" t="str">
            <v>ENTREGADO</v>
          </cell>
          <cell r="J2843">
            <v>44939</v>
          </cell>
          <cell r="K2843" t="str">
            <v>ANDRES ISMAEL ESPINOSA STEAD</v>
          </cell>
          <cell r="L2843" t="str">
            <v>CALLE TERCERA TRASVERSAL LOTE 201 ALBERTO ACOSTA SOBERON SECTOR SAN JOSE DEL VALLE ENTREGAR EN LA URBANIZACION SAN JOSE DEL VALLE PREGUNTAR EN LA GARITA DEL GUARDIA</v>
          </cell>
          <cell r="M2843" t="str">
            <v>1721150819</v>
          </cell>
          <cell r="N2843" t="str">
            <v>969060939</v>
          </cell>
          <cell r="O2843" t="str">
            <v/>
          </cell>
          <cell r="P2843" t="str">
            <v>QUITO</v>
          </cell>
          <cell r="Q2843" t="str">
            <v>QUITO</v>
          </cell>
          <cell r="R2843" t="str">
            <v>PICHINCHA</v>
          </cell>
          <cell r="T2843" t="str">
            <v>FLEXTRANS UIO</v>
          </cell>
          <cell r="U2843" t="str">
            <v>FLEXNETUIO_LOCAL</v>
          </cell>
          <cell r="V2843">
            <v>1</v>
          </cell>
          <cell r="W2843">
            <v>1</v>
          </cell>
          <cell r="X2843" t="str">
            <v>FLEXNET ECUADOR - MDELIVERY</v>
          </cell>
          <cell r="Y2843" t="str">
            <v>CALLE 28 DE JUNIO S/N Y GARCIA MORENO ENTRADA LLANO GRANDE</v>
          </cell>
        </row>
        <row r="2844">
          <cell r="A2844" t="str">
            <v>4753982_1</v>
          </cell>
          <cell r="B2844">
            <v>495916</v>
          </cell>
          <cell r="C2844" t="str">
            <v>4753982_1</v>
          </cell>
          <cell r="D2844" t="str">
            <v>MDELIVERY</v>
          </cell>
          <cell r="E2844" t="str">
            <v>DESPACHO</v>
          </cell>
          <cell r="F2844" t="str">
            <v>NORMAL</v>
          </cell>
          <cell r="G2844" t="str">
            <v>031080047539821</v>
          </cell>
          <cell r="H2844">
            <v>44938</v>
          </cell>
          <cell r="I2844" t="str">
            <v>ENTREGADO</v>
          </cell>
          <cell r="J2844">
            <v>44943</v>
          </cell>
          <cell r="K2844" t="str">
            <v>DENYS OMAR CEVALLOS PARRA</v>
          </cell>
          <cell r="L2844" t="str">
            <v>OFICINA TRAMACO CAYAMBE</v>
          </cell>
          <cell r="M2844" t="str">
            <v>1713945960</v>
          </cell>
          <cell r="N2844" t="str">
            <v>984599230</v>
          </cell>
          <cell r="O2844" t="str">
            <v>984599230</v>
          </cell>
          <cell r="P2844" t="str">
            <v>CAYAMBE</v>
          </cell>
          <cell r="Q2844" t="str">
            <v>CAYAMBE</v>
          </cell>
          <cell r="R2844" t="str">
            <v>PICHINCHA</v>
          </cell>
          <cell r="T2844" t="str">
            <v>TRAMACO</v>
          </cell>
          <cell r="U2844" t="str">
            <v>FLEXNETUIO_PROVINCIA</v>
          </cell>
          <cell r="V2844">
            <v>1</v>
          </cell>
          <cell r="W2844">
            <v>1</v>
          </cell>
          <cell r="X2844" t="str">
            <v>FLEXNET ECUADOR - MDELIVERY</v>
          </cell>
          <cell r="Y2844" t="str">
            <v>CALLE 28 DE JUNIO S/N Y GARCIA MORENO ENTRADA LLANO GRANDE</v>
          </cell>
        </row>
        <row r="2845">
          <cell r="A2845" t="str">
            <v>4769390_1</v>
          </cell>
          <cell r="B2845">
            <v>495917</v>
          </cell>
          <cell r="C2845" t="str">
            <v>4769390_1</v>
          </cell>
          <cell r="D2845" t="str">
            <v>MDELIVERY</v>
          </cell>
          <cell r="E2845" t="str">
            <v>DESPACHO</v>
          </cell>
          <cell r="F2845" t="str">
            <v>NORMAL</v>
          </cell>
          <cell r="G2845" t="str">
            <v>FT79552</v>
          </cell>
          <cell r="H2845">
            <v>44938</v>
          </cell>
          <cell r="I2845" t="str">
            <v>ENTREGADO</v>
          </cell>
          <cell r="J2845">
            <v>44939</v>
          </cell>
          <cell r="K2845" t="str">
            <v>ISRAEL VACA RIOS</v>
          </cell>
          <cell r="L2845" t="str">
            <v>AV GASPAR DE VILLARROEL E14 117 COCHAPATA  EN EDIF ESQUINERO PB EN ESCUELA DE BAILE BULLS DANCE</v>
          </cell>
          <cell r="M2845" t="str">
            <v>1003581657</v>
          </cell>
          <cell r="N2845" t="str">
            <v>987286228</v>
          </cell>
          <cell r="O2845" t="str">
            <v/>
          </cell>
          <cell r="P2845" t="str">
            <v>QUITO</v>
          </cell>
          <cell r="Q2845" t="str">
            <v>QUITO</v>
          </cell>
          <cell r="R2845" t="str">
            <v>PICHINCHA</v>
          </cell>
          <cell r="T2845" t="str">
            <v>FLEXTRANS UIO</v>
          </cell>
          <cell r="U2845" t="str">
            <v>FLEXNETUIO_LOCAL</v>
          </cell>
          <cell r="V2845">
            <v>1</v>
          </cell>
          <cell r="W2845">
            <v>1</v>
          </cell>
          <cell r="X2845" t="str">
            <v>FLEXNET ECUADOR - MDELIVERY</v>
          </cell>
          <cell r="Y2845" t="str">
            <v>CALLE 28 DE JUNIO S/N Y GARCIA MORENO ENTRADA LLANO GRANDE</v>
          </cell>
        </row>
        <row r="2846">
          <cell r="A2846" t="str">
            <v>4771832_1</v>
          </cell>
          <cell r="B2846">
            <v>495918</v>
          </cell>
          <cell r="C2846" t="str">
            <v>4771832_1</v>
          </cell>
          <cell r="D2846" t="str">
            <v>MDELIVERY</v>
          </cell>
          <cell r="E2846" t="str">
            <v>DESPACHO</v>
          </cell>
          <cell r="F2846" t="str">
            <v>NORMAL</v>
          </cell>
          <cell r="G2846" t="str">
            <v>031080047718321</v>
          </cell>
          <cell r="H2846">
            <v>44938</v>
          </cell>
          <cell r="I2846" t="str">
            <v>ENTREGADO</v>
          </cell>
          <cell r="J2846">
            <v>44944</v>
          </cell>
          <cell r="K2846" t="str">
            <v>JOHNNY ANDRES MINDIOLA LOPEZ</v>
          </cell>
          <cell r="L2846" t="str">
            <v>OFICINA TRAMACO QUITO ATAHUALPA</v>
          </cell>
          <cell r="M2846" t="str">
            <v>703360669</v>
          </cell>
          <cell r="N2846" t="str">
            <v>979166423</v>
          </cell>
          <cell r="O2846" t="str">
            <v>979166423</v>
          </cell>
          <cell r="P2846" t="str">
            <v>QUITO</v>
          </cell>
          <cell r="Q2846" t="str">
            <v>QUITO</v>
          </cell>
          <cell r="R2846" t="str">
            <v>PICHINCHA</v>
          </cell>
          <cell r="T2846" t="str">
            <v>TRAMACO</v>
          </cell>
          <cell r="U2846" t="str">
            <v>FLEXNETUIO_LOCAL</v>
          </cell>
          <cell r="V2846">
            <v>1</v>
          </cell>
          <cell r="W2846">
            <v>1</v>
          </cell>
          <cell r="X2846" t="str">
            <v>FLEXNET ECUADOR - MDELIVERY</v>
          </cell>
          <cell r="Y2846" t="str">
            <v>CALLE 28 DE JUNIO S/N Y GARCIA MORENO ENTRADA LLANO GRANDE</v>
          </cell>
        </row>
        <row r="2847">
          <cell r="A2847" t="str">
            <v>4774520_1</v>
          </cell>
          <cell r="B2847">
            <v>495919</v>
          </cell>
          <cell r="C2847" t="str">
            <v>4774520_1</v>
          </cell>
          <cell r="D2847" t="str">
            <v>MDELIVERY</v>
          </cell>
          <cell r="E2847" t="str">
            <v>DESPACHO</v>
          </cell>
          <cell r="F2847" t="str">
            <v>NORMAL</v>
          </cell>
          <cell r="G2847" t="str">
            <v>FT79550</v>
          </cell>
          <cell r="H2847">
            <v>44938</v>
          </cell>
          <cell r="I2847" t="str">
            <v>ENTREGADO</v>
          </cell>
          <cell r="J2847">
            <v>44939</v>
          </cell>
          <cell r="K2847" t="str">
            <v>MANUEL ANTONIO TRUJILLO VASCONEZ</v>
          </cell>
          <cell r="L2847" t="str">
            <v>CALLE GONZALO ZALDUMBIDE  5091 JOSE RAFAEL BUSTAMANTE  A 3 CASAS DEL COLEGIO DON BOSCO ENTREGA EN INTERNET NETFLANDERS EN CASA 2P CON LADRILLO VISTO</v>
          </cell>
          <cell r="M2847" t="str">
            <v>1709627515</v>
          </cell>
          <cell r="N2847" t="str">
            <v>982925549</v>
          </cell>
          <cell r="O2847" t="str">
            <v>982925549</v>
          </cell>
          <cell r="P2847" t="str">
            <v>QUITO</v>
          </cell>
          <cell r="Q2847" t="str">
            <v>QUITO</v>
          </cell>
          <cell r="R2847" t="str">
            <v>PICHINCHA</v>
          </cell>
          <cell r="T2847" t="str">
            <v>FLEXTRANS UIO</v>
          </cell>
          <cell r="U2847" t="str">
            <v>FLEXNETUIO_LOCAL</v>
          </cell>
          <cell r="V2847">
            <v>1</v>
          </cell>
          <cell r="W2847">
            <v>1</v>
          </cell>
          <cell r="X2847" t="str">
            <v>FLEXNET ECUADOR - MDELIVERY</v>
          </cell>
          <cell r="Y2847" t="str">
            <v>CALLE 28 DE JUNIO S/N Y GARCIA MORENO ENTRADA LLANO GRANDE</v>
          </cell>
        </row>
        <row r="2848">
          <cell r="A2848" t="str">
            <v>4774666_1</v>
          </cell>
          <cell r="B2848">
            <v>495920</v>
          </cell>
          <cell r="C2848" t="str">
            <v>4774666_1</v>
          </cell>
          <cell r="D2848" t="str">
            <v>MDELIVERY</v>
          </cell>
          <cell r="E2848" t="str">
            <v>DESPACHO</v>
          </cell>
          <cell r="F2848" t="str">
            <v>NORMAL</v>
          </cell>
          <cell r="G2848" t="str">
            <v>031080047746661</v>
          </cell>
          <cell r="H2848">
            <v>44938</v>
          </cell>
          <cell r="I2848" t="str">
            <v>ENTREGADO</v>
          </cell>
          <cell r="J2848">
            <v>44939</v>
          </cell>
          <cell r="K2848" t="str">
            <v>JOSUE JARRIN GARAYCOA</v>
          </cell>
          <cell r="L2848" t="str">
            <v>OFICINA TRAMACO QUITO SANTA CLARA</v>
          </cell>
          <cell r="M2848" t="str">
            <v>1722548540</v>
          </cell>
          <cell r="N2848" t="str">
            <v>984102079</v>
          </cell>
          <cell r="O2848" t="str">
            <v>984102079</v>
          </cell>
          <cell r="P2848" t="str">
            <v>QUITO</v>
          </cell>
          <cell r="Q2848" t="str">
            <v>QUITO</v>
          </cell>
          <cell r="R2848" t="str">
            <v>PICHINCHA</v>
          </cell>
          <cell r="T2848" t="str">
            <v>TRAMACO</v>
          </cell>
          <cell r="U2848" t="str">
            <v>FLEXNETUIO_LOCAL</v>
          </cell>
          <cell r="V2848">
            <v>1</v>
          </cell>
          <cell r="W2848">
            <v>1</v>
          </cell>
          <cell r="X2848" t="str">
            <v>FLEXNET ECUADOR - MDELIVERY</v>
          </cell>
          <cell r="Y2848" t="str">
            <v>CALLE 28 DE JUNIO S/N Y GARCIA MORENO ENTRADA LLANO GRANDE</v>
          </cell>
        </row>
        <row r="2849">
          <cell r="A2849" t="str">
            <v>4791913</v>
          </cell>
          <cell r="B2849">
            <v>495921</v>
          </cell>
          <cell r="C2849" t="str">
            <v>4791913</v>
          </cell>
          <cell r="D2849" t="str">
            <v>MDELIVERY</v>
          </cell>
          <cell r="E2849" t="str">
            <v>DESPACHO</v>
          </cell>
          <cell r="F2849" t="str">
            <v>NORMAL</v>
          </cell>
          <cell r="G2849" t="str">
            <v>FT79615</v>
          </cell>
          <cell r="H2849">
            <v>44938</v>
          </cell>
          <cell r="I2849" t="str">
            <v>ENTREGADO</v>
          </cell>
          <cell r="J2849">
            <v>44939</v>
          </cell>
          <cell r="K2849" t="str">
            <v>PIN GUARANDA AMALIA DEL ROCIO</v>
          </cell>
          <cell r="L2849" t="str">
            <v>LETAMENDI COOP ESMERALDAS CHIQUITA  MZ A7 SL7</v>
          </cell>
          <cell r="M2849" t="str">
            <v>0925703431</v>
          </cell>
          <cell r="N2849" t="str">
            <v>0997972874</v>
          </cell>
          <cell r="O2849" t="str">
            <v>0997972874</v>
          </cell>
          <cell r="P2849" t="str">
            <v>090203</v>
          </cell>
          <cell r="Q2849" t="str">
            <v>GUAYAQUIL</v>
          </cell>
          <cell r="R2849" t="str">
            <v>GUAYAS</v>
          </cell>
          <cell r="S2849" t="str">
            <v>GUAYAQUIL</v>
          </cell>
          <cell r="T2849" t="str">
            <v>FLEXTRANS GYE</v>
          </cell>
          <cell r="U2849" t="str">
            <v>FLEXNETUIO_GYE</v>
          </cell>
          <cell r="V2849">
            <v>1</v>
          </cell>
          <cell r="W2849">
            <v>1</v>
          </cell>
          <cell r="X2849" t="str">
            <v>FLEXNET ECUADOR - MDELIVERY</v>
          </cell>
          <cell r="Y2849" t="str">
            <v>CALLE 28 DE JUNIO S/N Y GARCIA MORENO ENTRADA LLANO GRANDE</v>
          </cell>
        </row>
        <row r="2850">
          <cell r="A2850" t="str">
            <v>4804394</v>
          </cell>
          <cell r="B2850">
            <v>495922</v>
          </cell>
          <cell r="C2850" t="str">
            <v>4804394</v>
          </cell>
          <cell r="D2850" t="str">
            <v>MDELIVERY</v>
          </cell>
          <cell r="E2850" t="str">
            <v>DESPACHO</v>
          </cell>
          <cell r="F2850" t="str">
            <v>NORMAL</v>
          </cell>
          <cell r="G2850" t="str">
            <v>FT79556</v>
          </cell>
          <cell r="H2850">
            <v>44938</v>
          </cell>
          <cell r="I2850" t="str">
            <v>ENTREGADO</v>
          </cell>
          <cell r="J2850">
            <v>44942</v>
          </cell>
          <cell r="K2850" t="str">
            <v>DE MORA ASTUDILLO CLEOPATRA</v>
          </cell>
          <cell r="L2850" t="str">
            <v>INIAQUITO CALLE ELOY ALFARO  N30 13 CALLE ITALIA</v>
          </cell>
          <cell r="M2850" t="str">
            <v>1708119878</v>
          </cell>
          <cell r="N2850" t="str">
            <v>0998236440</v>
          </cell>
          <cell r="O2850" t="str">
            <v>0998236440</v>
          </cell>
          <cell r="P2850" t="str">
            <v>170519</v>
          </cell>
          <cell r="Q2850" t="str">
            <v>QUITO</v>
          </cell>
          <cell r="R2850" t="str">
            <v>PICHINCHA</v>
          </cell>
          <cell r="S2850" t="str">
            <v>QUITO</v>
          </cell>
          <cell r="T2850" t="str">
            <v>FLEXTRANS UIO</v>
          </cell>
          <cell r="U2850" t="str">
            <v>FLEXNETUIO_LOCAL</v>
          </cell>
          <cell r="V2850">
            <v>1</v>
          </cell>
          <cell r="W2850">
            <v>1</v>
          </cell>
          <cell r="X2850" t="str">
            <v>FLEXNET ECUADOR - MDELIVERY</v>
          </cell>
          <cell r="Y2850" t="str">
            <v>CALLE 28 DE JUNIO S/N Y GARCIA MORENO ENTRADA LLANO GRANDE</v>
          </cell>
        </row>
        <row r="2851">
          <cell r="A2851" t="str">
            <v>4808979</v>
          </cell>
          <cell r="B2851">
            <v>495923</v>
          </cell>
          <cell r="C2851" t="str">
            <v>4808979</v>
          </cell>
          <cell r="D2851" t="str">
            <v>MDELIVERY</v>
          </cell>
          <cell r="E2851" t="str">
            <v>DESPACHO</v>
          </cell>
          <cell r="F2851" t="str">
            <v>NORMAL</v>
          </cell>
          <cell r="G2851" t="str">
            <v>031080004808979</v>
          </cell>
          <cell r="H2851">
            <v>44938</v>
          </cell>
          <cell r="I2851" t="str">
            <v>ENTREGADO</v>
          </cell>
          <cell r="J2851">
            <v>44943</v>
          </cell>
          <cell r="K2851" t="str">
            <v>MOLINA PALMA CARLOS ALBERTO</v>
          </cell>
          <cell r="L2851" t="str">
            <v>EL COCA CALLE 6 DE DICIEMBRE  SN  Y CRISTO DEL CONSUELO</v>
          </cell>
          <cell r="M2851" t="str">
            <v>2100532395</v>
          </cell>
          <cell r="N2851" t="str">
            <v>0988510571</v>
          </cell>
          <cell r="O2851" t="str">
            <v>0988510571</v>
          </cell>
          <cell r="P2851" t="str">
            <v>220201</v>
          </cell>
          <cell r="Q2851" t="str">
            <v>EL COCA</v>
          </cell>
          <cell r="R2851" t="str">
            <v>ORELLANA</v>
          </cell>
          <cell r="S2851" t="str">
            <v>PUERTO FRANCISCO DE ORELLANA (EL COCA)</v>
          </cell>
          <cell r="T2851" t="str">
            <v>TRAMACO</v>
          </cell>
          <cell r="U2851" t="str">
            <v>FLEXNETUIO_PROVINCIA</v>
          </cell>
          <cell r="V2851">
            <v>1</v>
          </cell>
          <cell r="W2851">
            <v>1</v>
          </cell>
          <cell r="X2851" t="str">
            <v>FLEXNET ECUADOR - MDELIVERY</v>
          </cell>
          <cell r="Y2851" t="str">
            <v>CALLE 28 DE JUNIO S/N Y GARCIA MORENO ENTRADA LLANO GRANDE</v>
          </cell>
        </row>
        <row r="2852">
          <cell r="A2852" t="str">
            <v>4809628_1</v>
          </cell>
          <cell r="B2852">
            <v>495924</v>
          </cell>
          <cell r="C2852" t="str">
            <v>4809628_1</v>
          </cell>
          <cell r="D2852" t="str">
            <v>MDELIVERY</v>
          </cell>
          <cell r="E2852" t="str">
            <v>DESPACHO</v>
          </cell>
          <cell r="F2852" t="str">
            <v>NORMAL</v>
          </cell>
          <cell r="G2852" t="str">
            <v>FT79560</v>
          </cell>
          <cell r="H2852">
            <v>44938</v>
          </cell>
          <cell r="I2852" t="str">
            <v>ENTREGADO</v>
          </cell>
          <cell r="J2852">
            <v>44939</v>
          </cell>
          <cell r="K2852" t="str">
            <v>MAURICIO TACO GALO</v>
          </cell>
          <cell r="L2852" t="str">
            <v>AV CALDERON SN CALLE RIOFRIO  SECTOR CENTRO ENTREGA EN EL EDIFICIO MILENIUN DEPARTAMENTO 1 HAY QUE LLAMAR AL TITULAR INGRESO POR CALLE RIOFRIO</v>
          </cell>
          <cell r="M2852" t="str">
            <v>1707371249</v>
          </cell>
          <cell r="N2852" t="str">
            <v>984878594</v>
          </cell>
          <cell r="O2852" t="str">
            <v/>
          </cell>
          <cell r="P2852" t="str">
            <v>RUMIÑAHUI</v>
          </cell>
          <cell r="Q2852" t="str">
            <v>RUMIÑAHUI</v>
          </cell>
          <cell r="R2852" t="str">
            <v>PICHINCHA</v>
          </cell>
          <cell r="T2852" t="str">
            <v>FLEXTRANS UIO</v>
          </cell>
          <cell r="U2852" t="str">
            <v>FLEXNETUIO_LOCAL</v>
          </cell>
          <cell r="V2852">
            <v>1</v>
          </cell>
          <cell r="W2852">
            <v>1</v>
          </cell>
          <cell r="X2852" t="str">
            <v>FLEXNET ECUADOR - MDELIVERY</v>
          </cell>
          <cell r="Y2852" t="str">
            <v>CALLE 28 DE JUNIO S/N Y GARCIA MORENO ENTRADA LLANO GRANDE</v>
          </cell>
        </row>
        <row r="2853">
          <cell r="A2853" t="str">
            <v>4817270</v>
          </cell>
          <cell r="B2853">
            <v>495925</v>
          </cell>
          <cell r="C2853" t="str">
            <v>4817270</v>
          </cell>
          <cell r="D2853" t="str">
            <v>MDELIVERY</v>
          </cell>
          <cell r="E2853" t="str">
            <v>DESPACHO</v>
          </cell>
          <cell r="F2853" t="str">
            <v>NORMAL</v>
          </cell>
          <cell r="G2853" t="str">
            <v>031080004817270</v>
          </cell>
          <cell r="H2853">
            <v>44938</v>
          </cell>
          <cell r="I2853" t="str">
            <v>ENTREGADO</v>
          </cell>
          <cell r="J2853">
            <v>44942</v>
          </cell>
          <cell r="K2853" t="str">
            <v>FERRER MACIAS JEAN ALEXANDER</v>
          </cell>
          <cell r="L2853" t="str">
            <v>TARQUI VIA INTERBARRIAL SN CALLE 296</v>
          </cell>
          <cell r="M2853" t="str">
            <v>0954917787</v>
          </cell>
          <cell r="N2853" t="str">
            <v>0962557296</v>
          </cell>
          <cell r="O2853" t="str">
            <v>0962557296</v>
          </cell>
          <cell r="P2853" t="str">
            <v>130206</v>
          </cell>
          <cell r="Q2853" t="str">
            <v>MANTA</v>
          </cell>
          <cell r="R2853" t="str">
            <v>MANABI</v>
          </cell>
          <cell r="S2853" t="str">
            <v>MANTA</v>
          </cell>
          <cell r="T2853" t="str">
            <v>TRAMACO</v>
          </cell>
          <cell r="U2853" t="str">
            <v>FLEXNETUIO_PROVINCIA</v>
          </cell>
          <cell r="V2853">
            <v>1</v>
          </cell>
          <cell r="W2853">
            <v>1</v>
          </cell>
          <cell r="X2853" t="str">
            <v>FLEXNET ECUADOR - MDELIVERY</v>
          </cell>
          <cell r="Y2853" t="str">
            <v>CALLE 28 DE JUNIO S/N Y GARCIA MORENO ENTRADA LLANO GRANDE</v>
          </cell>
        </row>
        <row r="2854">
          <cell r="A2854" t="str">
            <v>4818320</v>
          </cell>
          <cell r="B2854">
            <v>495926</v>
          </cell>
          <cell r="C2854" t="str">
            <v>4818320</v>
          </cell>
          <cell r="D2854" t="str">
            <v>MDELIVERY</v>
          </cell>
          <cell r="E2854" t="str">
            <v>DESPACHO</v>
          </cell>
          <cell r="F2854" t="str">
            <v>DERIVADO PICK UP</v>
          </cell>
          <cell r="G2854" t="str">
            <v>031080004818320</v>
          </cell>
          <cell r="H2854">
            <v>44938</v>
          </cell>
          <cell r="I2854" t="str">
            <v>ENTREGADO</v>
          </cell>
          <cell r="J2854">
            <v>44942</v>
          </cell>
          <cell r="K2854" t="str">
            <v>MARLON GEOVANNY MERO HERRERA</v>
          </cell>
          <cell r="L2854" t="str">
            <v>OFICINA TRAMACO PORTETE</v>
          </cell>
          <cell r="M2854" t="str">
            <v>0917855066</v>
          </cell>
          <cell r="N2854" t="str">
            <v>0939294262</v>
          </cell>
          <cell r="O2854" t="str">
            <v>0939294262</v>
          </cell>
          <cell r="P2854" t="str">
            <v>GUAYAQUIL</v>
          </cell>
          <cell r="Q2854" t="str">
            <v>GUAYAQUIL</v>
          </cell>
          <cell r="R2854" t="str">
            <v>GUAYAS</v>
          </cell>
          <cell r="T2854" t="str">
            <v>TRAMACO</v>
          </cell>
          <cell r="U2854" t="str">
            <v>FLEXNETUIO_GYE</v>
          </cell>
          <cell r="V2854">
            <v>1</v>
          </cell>
          <cell r="W2854">
            <v>1</v>
          </cell>
          <cell r="X2854" t="str">
            <v>FLEXNET ECUADOR - MDELIVERY</v>
          </cell>
          <cell r="Y2854" t="str">
            <v>CALLE 28 DE JUNIO S/N Y GARCIA MORENO ENTRADA LLANO GRANDE</v>
          </cell>
        </row>
        <row r="2855">
          <cell r="A2855" t="str">
            <v>4820563</v>
          </cell>
          <cell r="B2855">
            <v>495927</v>
          </cell>
          <cell r="C2855" t="str">
            <v>4820563</v>
          </cell>
          <cell r="D2855" t="str">
            <v>MDELIVERY</v>
          </cell>
          <cell r="E2855" t="str">
            <v>DESPACHO</v>
          </cell>
          <cell r="F2855" t="str">
            <v>NORMAL</v>
          </cell>
          <cell r="G2855" t="str">
            <v>031080004820563</v>
          </cell>
          <cell r="H2855">
            <v>44938</v>
          </cell>
          <cell r="I2855" t="str">
            <v>ENTREGADO</v>
          </cell>
          <cell r="J2855">
            <v>44943</v>
          </cell>
          <cell r="K2855" t="str">
            <v>ARCE BRAVO BEATRIZ HERMINIA</v>
          </cell>
          <cell r="L2855" t="str">
            <v>MANTA  AV 24  SN CALLE M3</v>
          </cell>
          <cell r="M2855" t="str">
            <v>0802195479</v>
          </cell>
          <cell r="N2855" t="str">
            <v>0991664190</v>
          </cell>
          <cell r="O2855" t="str">
            <v>0991664190</v>
          </cell>
          <cell r="P2855" t="str">
            <v>130215</v>
          </cell>
          <cell r="Q2855" t="str">
            <v>MANTA</v>
          </cell>
          <cell r="R2855" t="str">
            <v>MANABI</v>
          </cell>
          <cell r="S2855" t="str">
            <v>MANTA</v>
          </cell>
          <cell r="T2855" t="str">
            <v>TRAMACO</v>
          </cell>
          <cell r="U2855" t="str">
            <v>FLEXNETUIO_PROVINCIA</v>
          </cell>
          <cell r="V2855">
            <v>1</v>
          </cell>
          <cell r="W2855">
            <v>1</v>
          </cell>
          <cell r="X2855" t="str">
            <v>FLEXNET ECUADOR - MDELIVERY</v>
          </cell>
          <cell r="Y2855" t="str">
            <v>CALLE 28 DE JUNIO S/N Y GARCIA MORENO ENTRADA LLANO GRANDE</v>
          </cell>
        </row>
        <row r="2856">
          <cell r="A2856" t="str">
            <v>4821529</v>
          </cell>
          <cell r="B2856">
            <v>495928</v>
          </cell>
          <cell r="C2856" t="str">
            <v>4821529</v>
          </cell>
          <cell r="D2856" t="str">
            <v>MDELIVERY</v>
          </cell>
          <cell r="E2856" t="str">
            <v>DESPACHO</v>
          </cell>
          <cell r="F2856" t="str">
            <v>DERIVADO PICK UP</v>
          </cell>
          <cell r="G2856" t="str">
            <v>031080004821529</v>
          </cell>
          <cell r="H2856">
            <v>44938</v>
          </cell>
          <cell r="I2856" t="str">
            <v>ENTREGADO</v>
          </cell>
          <cell r="J2856">
            <v>44939</v>
          </cell>
          <cell r="K2856" t="str">
            <v>GAIBOR BALANZATEGUI JOSSELINE ANDREA</v>
          </cell>
          <cell r="L2856" t="str">
            <v>OFICINA TRAMACO SAN MARINO</v>
          </cell>
          <cell r="M2856" t="str">
            <v>0951110766</v>
          </cell>
          <cell r="N2856" t="str">
            <v>0998396689</v>
          </cell>
          <cell r="O2856" t="str">
            <v>0998396689</v>
          </cell>
          <cell r="P2856" t="str">
            <v>GUAYAQUIL</v>
          </cell>
          <cell r="Q2856" t="str">
            <v>GUAYAQUIL</v>
          </cell>
          <cell r="R2856" t="str">
            <v>GUAYAS</v>
          </cell>
          <cell r="T2856" t="str">
            <v>TRAMACO</v>
          </cell>
          <cell r="U2856" t="str">
            <v>FLEXNETUIO_GYE</v>
          </cell>
          <cell r="V2856">
            <v>1</v>
          </cell>
          <cell r="W2856">
            <v>1</v>
          </cell>
          <cell r="X2856" t="str">
            <v>FLEXNET ECUADOR - MDELIVERY</v>
          </cell>
          <cell r="Y2856" t="str">
            <v>CALLE 28 DE JUNIO S/N Y GARCIA MORENO ENTRADA LLANO GRANDE</v>
          </cell>
        </row>
        <row r="2857">
          <cell r="A2857" t="str">
            <v>4824232</v>
          </cell>
          <cell r="B2857">
            <v>495929</v>
          </cell>
          <cell r="C2857" t="str">
            <v>4824232</v>
          </cell>
          <cell r="D2857" t="str">
            <v>MDELIVERY</v>
          </cell>
          <cell r="E2857" t="str">
            <v>DESPACHO</v>
          </cell>
          <cell r="F2857" t="str">
            <v>NORMAL</v>
          </cell>
          <cell r="G2857" t="str">
            <v>FT79561</v>
          </cell>
          <cell r="H2857">
            <v>44938</v>
          </cell>
          <cell r="I2857" t="str">
            <v>ENTREGADO</v>
          </cell>
          <cell r="J2857">
            <v>44939</v>
          </cell>
          <cell r="K2857" t="str">
            <v>CAMPUZANO MUNOZ BRYAN FABIAN</v>
          </cell>
          <cell r="L2857" t="str">
            <v>CALDERON CALLE PANMERICANA NORTE KM 12 Y MEDIO Y ALFONSO MONCAYO</v>
          </cell>
          <cell r="M2857" t="str">
            <v>1725274573</v>
          </cell>
          <cell r="N2857" t="str">
            <v>0958638156</v>
          </cell>
          <cell r="O2857" t="str">
            <v>0958638156</v>
          </cell>
          <cell r="P2857" t="str">
            <v>170203</v>
          </cell>
          <cell r="Q2857" t="str">
            <v>QUITO</v>
          </cell>
          <cell r="R2857" t="str">
            <v>PICHINCHA</v>
          </cell>
          <cell r="S2857" t="str">
            <v>CALDERON (CARAPUNGO)</v>
          </cell>
          <cell r="T2857" t="str">
            <v>FLEXTRANS UIO</v>
          </cell>
          <cell r="U2857" t="str">
            <v>FLEXNETUIO_LOCAL</v>
          </cell>
          <cell r="V2857">
            <v>1</v>
          </cell>
          <cell r="W2857">
            <v>1</v>
          </cell>
          <cell r="X2857" t="str">
            <v>FLEXNET ECUADOR - MDELIVERY</v>
          </cell>
          <cell r="Y2857" t="str">
            <v>CALLE 28 DE JUNIO S/N Y GARCIA MORENO ENTRADA LLANO GRANDE</v>
          </cell>
        </row>
        <row r="2858">
          <cell r="A2858" t="str">
            <v>4824667</v>
          </cell>
          <cell r="B2858">
            <v>495930</v>
          </cell>
          <cell r="C2858" t="str">
            <v>4824667</v>
          </cell>
          <cell r="D2858" t="str">
            <v>MDELIVERY</v>
          </cell>
          <cell r="E2858" t="str">
            <v>DESPACHO</v>
          </cell>
          <cell r="F2858" t="str">
            <v>DERIVADO PICK UP</v>
          </cell>
          <cell r="G2858" t="str">
            <v>031080004824667</v>
          </cell>
          <cell r="H2858">
            <v>44938</v>
          </cell>
          <cell r="I2858" t="str">
            <v>ENTREGADO</v>
          </cell>
          <cell r="J2858">
            <v>44944</v>
          </cell>
          <cell r="K2858" t="str">
            <v>VERA MEZA JOSUE DAVID</v>
          </cell>
          <cell r="L2858" t="str">
            <v>OFICINA TRAMACO PORTETE</v>
          </cell>
          <cell r="M2858" t="str">
            <v>0958928061</v>
          </cell>
          <cell r="N2858" t="str">
            <v>0992728928</v>
          </cell>
          <cell r="O2858" t="str">
            <v>0992728928</v>
          </cell>
          <cell r="P2858" t="str">
            <v>GUAYAQUIL</v>
          </cell>
          <cell r="Q2858" t="str">
            <v>GUAYAQUIL</v>
          </cell>
          <cell r="R2858" t="str">
            <v>GUAYAS</v>
          </cell>
          <cell r="T2858" t="str">
            <v>TRAMACO</v>
          </cell>
          <cell r="U2858" t="str">
            <v>FLEXNETUIO_GYE</v>
          </cell>
          <cell r="V2858">
            <v>1</v>
          </cell>
          <cell r="W2858">
            <v>1</v>
          </cell>
          <cell r="X2858" t="str">
            <v>FLEXNET ECUADOR - MDELIVERY</v>
          </cell>
          <cell r="Y2858" t="str">
            <v>CALLE 28 DE JUNIO S/N Y GARCIA MORENO ENTRADA LLANO GRANDE</v>
          </cell>
        </row>
        <row r="2859">
          <cell r="A2859" t="str">
            <v>4825207</v>
          </cell>
          <cell r="B2859">
            <v>495931</v>
          </cell>
          <cell r="C2859" t="str">
            <v>4825207</v>
          </cell>
          <cell r="D2859" t="str">
            <v>MDELIVERY</v>
          </cell>
          <cell r="E2859" t="str">
            <v>DESPACHO</v>
          </cell>
          <cell r="F2859" t="str">
            <v>DERIVADO PICK UP</v>
          </cell>
          <cell r="G2859" t="str">
            <v>031080004825207</v>
          </cell>
          <cell r="H2859">
            <v>44938</v>
          </cell>
          <cell r="I2859" t="str">
            <v>ENTREGADO</v>
          </cell>
          <cell r="J2859">
            <v>44943</v>
          </cell>
          <cell r="K2859" t="str">
            <v>IRLENDI ISABEL VERA VERA</v>
          </cell>
          <cell r="L2859" t="str">
            <v>OFICINA TRAMACO MANTA CENTRO DE DISTRIBUCION</v>
          </cell>
          <cell r="M2859" t="str">
            <v>1313814632</v>
          </cell>
          <cell r="N2859" t="str">
            <v>0984713172</v>
          </cell>
          <cell r="O2859" t="str">
            <v>0984713172</v>
          </cell>
          <cell r="P2859" t="str">
            <v>MANTA</v>
          </cell>
          <cell r="Q2859" t="str">
            <v>MANTA</v>
          </cell>
          <cell r="R2859" t="str">
            <v>MANABI</v>
          </cell>
          <cell r="T2859" t="str">
            <v>TRAMACO</v>
          </cell>
          <cell r="U2859" t="str">
            <v>FLEXNETUIO_PROVINCIA</v>
          </cell>
          <cell r="V2859">
            <v>1</v>
          </cell>
          <cell r="W2859">
            <v>1</v>
          </cell>
          <cell r="X2859" t="str">
            <v>FLEXNET ECUADOR - MDELIVERY</v>
          </cell>
          <cell r="Y2859" t="str">
            <v>CALLE 28 DE JUNIO S/N Y GARCIA MORENO ENTRADA LLANO GRANDE</v>
          </cell>
        </row>
        <row r="2860">
          <cell r="A2860" t="str">
            <v>4826535</v>
          </cell>
          <cell r="B2860">
            <v>495932</v>
          </cell>
          <cell r="C2860" t="str">
            <v>4826535</v>
          </cell>
          <cell r="D2860" t="str">
            <v>MDELIVERY</v>
          </cell>
          <cell r="E2860" t="str">
            <v>DESPACHO</v>
          </cell>
          <cell r="F2860" t="str">
            <v>DERIVADO PICK UP</v>
          </cell>
          <cell r="G2860" t="str">
            <v>031080004826535</v>
          </cell>
          <cell r="H2860">
            <v>44938</v>
          </cell>
          <cell r="I2860" t="str">
            <v>ENTREGADO</v>
          </cell>
          <cell r="J2860">
            <v>44942</v>
          </cell>
          <cell r="K2860" t="str">
            <v>TRUJILLO RODRIGUEZ LUIS ANTONIO</v>
          </cell>
          <cell r="L2860" t="str">
            <v>OFICINA TRAMACO GUARANDA</v>
          </cell>
          <cell r="M2860" t="str">
            <v>0202518460</v>
          </cell>
          <cell r="N2860" t="str">
            <v>0995579144</v>
          </cell>
          <cell r="O2860" t="str">
            <v>0995579144</v>
          </cell>
          <cell r="P2860" t="str">
            <v>GUARANDA</v>
          </cell>
          <cell r="Q2860" t="str">
            <v>GUARANDA</v>
          </cell>
          <cell r="R2860" t="str">
            <v>BOLIVAR</v>
          </cell>
          <cell r="T2860" t="str">
            <v>TRAMACO</v>
          </cell>
          <cell r="U2860" t="str">
            <v>FLEXNETUIO_PROVINCIA</v>
          </cell>
          <cell r="V2860">
            <v>1</v>
          </cell>
          <cell r="W2860">
            <v>1</v>
          </cell>
          <cell r="X2860" t="str">
            <v>FLEXNET ECUADOR - MDELIVERY</v>
          </cell>
          <cell r="Y2860" t="str">
            <v>CALLE 28 DE JUNIO S/N Y GARCIA MORENO ENTRADA LLANO GRANDE</v>
          </cell>
        </row>
        <row r="2861">
          <cell r="A2861" t="str">
            <v>4826722</v>
          </cell>
          <cell r="B2861">
            <v>495933</v>
          </cell>
          <cell r="C2861" t="str">
            <v>4826722</v>
          </cell>
          <cell r="D2861" t="str">
            <v>MDELIVERY</v>
          </cell>
          <cell r="E2861" t="str">
            <v>DESPACHO</v>
          </cell>
          <cell r="F2861" t="str">
            <v>DERIVADO PICK UP</v>
          </cell>
          <cell r="G2861" t="str">
            <v>031080004826722</v>
          </cell>
          <cell r="H2861">
            <v>44938</v>
          </cell>
          <cell r="I2861" t="str">
            <v>ENTREGADO</v>
          </cell>
          <cell r="J2861">
            <v>44944</v>
          </cell>
          <cell r="K2861" t="str">
            <v>SANTIAGO ANDRES ALMEIDA RAMOS</v>
          </cell>
          <cell r="L2861" t="str">
            <v>OFICINA TRAMACO LAGO AGRIO</v>
          </cell>
          <cell r="M2861" t="str">
            <v>2101072623</v>
          </cell>
          <cell r="N2861" t="str">
            <v>0981284384</v>
          </cell>
          <cell r="O2861" t="str">
            <v>0981284384</v>
          </cell>
          <cell r="P2861" t="str">
            <v>LAGO AGRIO</v>
          </cell>
          <cell r="Q2861" t="str">
            <v>LAGO AGRIO</v>
          </cell>
          <cell r="R2861" t="str">
            <v>SUCUMBIOS</v>
          </cell>
          <cell r="T2861" t="str">
            <v>TRAMACO</v>
          </cell>
          <cell r="U2861" t="str">
            <v>FLEXNETUIO_PROVINCIA</v>
          </cell>
          <cell r="V2861">
            <v>1</v>
          </cell>
          <cell r="W2861">
            <v>1</v>
          </cell>
          <cell r="X2861" t="str">
            <v>FLEXNET ECUADOR - MDELIVERY</v>
          </cell>
          <cell r="Y2861" t="str">
            <v>CALLE 28 DE JUNIO S/N Y GARCIA MORENO ENTRADA LLANO GRANDE</v>
          </cell>
        </row>
        <row r="2862">
          <cell r="A2862" t="str">
            <v>4826769</v>
          </cell>
          <cell r="B2862">
            <v>495934</v>
          </cell>
          <cell r="C2862" t="str">
            <v>4826769</v>
          </cell>
          <cell r="D2862" t="str">
            <v>MDELIVERY</v>
          </cell>
          <cell r="E2862" t="str">
            <v>DESPACHO</v>
          </cell>
          <cell r="F2862" t="str">
            <v>NORMAL</v>
          </cell>
          <cell r="G2862" t="str">
            <v>FT79617</v>
          </cell>
          <cell r="H2862">
            <v>44938</v>
          </cell>
          <cell r="I2862" t="str">
            <v>ENTREGADO</v>
          </cell>
          <cell r="J2862">
            <v>44939</v>
          </cell>
          <cell r="K2862" t="str">
            <v>WILLIAM FRANCISCO ALVARADO YAGUAL</v>
          </cell>
          <cell r="L2862" t="str">
            <v>TARQUI AV 6TA SN CALLE 3ER PASAJE 41 NO</v>
          </cell>
          <cell r="M2862" t="str">
            <v>0923108658</v>
          </cell>
          <cell r="N2862" t="str">
            <v>0980032304</v>
          </cell>
          <cell r="O2862" t="str">
            <v>0980032304</v>
          </cell>
          <cell r="P2862" t="str">
            <v>090604</v>
          </cell>
          <cell r="Q2862" t="str">
            <v>GUAYAQUIL</v>
          </cell>
          <cell r="R2862" t="str">
            <v>GUAYAS</v>
          </cell>
          <cell r="S2862" t="str">
            <v>GUAYAQUIL</v>
          </cell>
          <cell r="T2862" t="str">
            <v>ITSACOURIER</v>
          </cell>
          <cell r="U2862" t="str">
            <v>FLEXNETUIO_GYE</v>
          </cell>
          <cell r="V2862">
            <v>1</v>
          </cell>
          <cell r="W2862">
            <v>1</v>
          </cell>
          <cell r="X2862" t="str">
            <v>FLEXNET ECUADOR - MDELIVERY</v>
          </cell>
          <cell r="Y2862" t="str">
            <v>CALLE 28 DE JUNIO S/N Y GARCIA MORENO ENTRADA LLANO GRANDE</v>
          </cell>
        </row>
        <row r="2863">
          <cell r="A2863" t="str">
            <v>4654420_1</v>
          </cell>
          <cell r="B2863">
            <v>495895</v>
          </cell>
          <cell r="C2863" t="str">
            <v>4654420_1</v>
          </cell>
          <cell r="D2863" t="str">
            <v>MDELIVERY</v>
          </cell>
          <cell r="E2863" t="str">
            <v>DESPACHO</v>
          </cell>
          <cell r="F2863" t="str">
            <v>NORMAL</v>
          </cell>
          <cell r="G2863" t="str">
            <v>031080046544201</v>
          </cell>
          <cell r="H2863">
            <v>44938</v>
          </cell>
          <cell r="I2863" t="str">
            <v>ENTREGADO</v>
          </cell>
          <cell r="J2863">
            <v>44939</v>
          </cell>
          <cell r="K2863" t="str">
            <v>ALEX WILFRIDO OROZCO GOMEZ</v>
          </cell>
          <cell r="L2863" t="str">
            <v>OFICINA TRAMACO SAN MARINO</v>
          </cell>
          <cell r="M2863" t="str">
            <v>705901809</v>
          </cell>
          <cell r="N2863" t="str">
            <v>991138269</v>
          </cell>
          <cell r="O2863" t="str">
            <v>991138269</v>
          </cell>
          <cell r="P2863" t="str">
            <v>GUAYAQUIL</v>
          </cell>
          <cell r="Q2863" t="str">
            <v>GUAYAQUIL</v>
          </cell>
          <cell r="R2863" t="str">
            <v>GUAYAS</v>
          </cell>
          <cell r="T2863" t="str">
            <v>TRAMACO</v>
          </cell>
          <cell r="U2863" t="str">
            <v>FLEXNETUIO_GYE</v>
          </cell>
          <cell r="V2863">
            <v>1</v>
          </cell>
          <cell r="W2863">
            <v>1</v>
          </cell>
          <cell r="X2863" t="str">
            <v>FLEXNET ECUADOR - MDELIVERY</v>
          </cell>
          <cell r="Y2863" t="str">
            <v>CALLE 28 DE JUNIO S/N Y GARCIA MORENO ENTRADA LLANO GRANDE</v>
          </cell>
        </row>
        <row r="2864">
          <cell r="A2864" t="str">
            <v>4661128_1</v>
          </cell>
          <cell r="B2864">
            <v>495896</v>
          </cell>
          <cell r="C2864" t="str">
            <v>4661128_1</v>
          </cell>
          <cell r="D2864" t="str">
            <v>MDELIVERY</v>
          </cell>
          <cell r="E2864" t="str">
            <v>DESPACHO</v>
          </cell>
          <cell r="F2864" t="str">
            <v>NORMAL</v>
          </cell>
          <cell r="G2864" t="str">
            <v>031080046611281</v>
          </cell>
          <cell r="H2864">
            <v>44938</v>
          </cell>
          <cell r="I2864" t="str">
            <v>INCIDENCIA</v>
          </cell>
          <cell r="J2864">
            <v>44944</v>
          </cell>
          <cell r="K2864" t="str">
            <v>MACIAS SANTANA JOSE JAVIER</v>
          </cell>
          <cell r="L2864" t="str">
            <v>LA MANA CALLE COCA SN LATACUNGA A 1 CUADRA DE ESCUELA CARLOTA JARAMILLO EN CASA CON CERRAMIENTO PORTONES NEGROS</v>
          </cell>
          <cell r="M2864" t="str">
            <v>503925851</v>
          </cell>
          <cell r="N2864" t="str">
            <v>991585845</v>
          </cell>
          <cell r="O2864" t="str">
            <v/>
          </cell>
          <cell r="P2864" t="str">
            <v>LA MANA</v>
          </cell>
          <cell r="Q2864" t="str">
            <v>LA MANA</v>
          </cell>
          <cell r="R2864" t="str">
            <v>COTOPAXI</v>
          </cell>
          <cell r="T2864" t="str">
            <v>TRAMACO</v>
          </cell>
          <cell r="U2864" t="str">
            <v>FLEXNETUIO_PROVINCIA</v>
          </cell>
          <cell r="V2864">
            <v>1</v>
          </cell>
          <cell r="W2864">
            <v>1</v>
          </cell>
          <cell r="X2864" t="str">
            <v>FLEXNET ECUADOR - MDELIVERY</v>
          </cell>
          <cell r="Y2864" t="str">
            <v>CALLE 28 DE JUNIO S/N Y GARCIA MORENO ENTRADA LLANO GRANDE</v>
          </cell>
        </row>
        <row r="2865">
          <cell r="A2865" t="str">
            <v>4664103_1</v>
          </cell>
          <cell r="B2865">
            <v>495897</v>
          </cell>
          <cell r="C2865" t="str">
            <v>4664103_1</v>
          </cell>
          <cell r="D2865" t="str">
            <v>MDELIVERY</v>
          </cell>
          <cell r="E2865" t="str">
            <v>DESPACHO</v>
          </cell>
          <cell r="F2865" t="str">
            <v>NORMAL</v>
          </cell>
          <cell r="G2865" t="str">
            <v>031080046641031</v>
          </cell>
          <cell r="H2865">
            <v>44938</v>
          </cell>
          <cell r="I2865" t="str">
            <v>INCIDENCIA</v>
          </cell>
          <cell r="J2865">
            <v>44944</v>
          </cell>
          <cell r="K2865" t="str">
            <v>FAREZ LASSO JOSE ALEJANDRO</v>
          </cell>
          <cell r="L2865" t="str">
            <v>OFICINA TRAMACO CENTRO DE TRANSFERENCIA CARCELEN</v>
          </cell>
          <cell r="M2865" t="str">
            <v>1707854624</v>
          </cell>
          <cell r="N2865" t="str">
            <v>998961493</v>
          </cell>
          <cell r="O2865" t="str">
            <v>998961493</v>
          </cell>
          <cell r="P2865" t="str">
            <v>QUITO</v>
          </cell>
          <cell r="Q2865" t="str">
            <v>QUITO</v>
          </cell>
          <cell r="R2865" t="str">
            <v>PICHINCHA</v>
          </cell>
          <cell r="T2865" t="str">
            <v>TRAMACO</v>
          </cell>
          <cell r="U2865" t="str">
            <v>FLEXNETUIO_LOCAL</v>
          </cell>
          <cell r="V2865">
            <v>1</v>
          </cell>
          <cell r="W2865">
            <v>1</v>
          </cell>
          <cell r="X2865" t="str">
            <v>FLEXNET ECUADOR - MDELIVERY</v>
          </cell>
          <cell r="Y2865" t="str">
            <v>CALLE 28 DE JUNIO S/N Y GARCIA MORENO ENTRADA LLANO GRANDE</v>
          </cell>
        </row>
        <row r="2866">
          <cell r="A2866" t="str">
            <v>SG_23_050</v>
          </cell>
          <cell r="B2866">
            <v>495893</v>
          </cell>
          <cell r="C2866" t="str">
            <v>SG_23_050</v>
          </cell>
          <cell r="D2866" t="str">
            <v>SG</v>
          </cell>
          <cell r="E2866" t="str">
            <v>DESPACHO</v>
          </cell>
          <cell r="F2866" t="str">
            <v>NORMAL</v>
          </cell>
          <cell r="G2866" t="str">
            <v>FT79621</v>
          </cell>
          <cell r="H2866">
            <v>44938</v>
          </cell>
          <cell r="I2866" t="str">
            <v>ENTREGADO</v>
          </cell>
          <cell r="J2866">
            <v>44939</v>
          </cell>
          <cell r="K2866" t="str">
            <v>CELIO ALFREDO CALDERON VINTIMILLA</v>
          </cell>
          <cell r="L2866" t="str">
            <v>AV ORDONEZ LASSO Y CEREZOS / CUENCA EDIF. PROCAL</v>
          </cell>
          <cell r="P2866" t="str">
            <v>010215</v>
          </cell>
          <cell r="Q2866" t="str">
            <v>CUENCA</v>
          </cell>
          <cell r="R2866" t="str">
            <v>AZUAY</v>
          </cell>
          <cell r="S2866" t="str">
            <v>CUENCA</v>
          </cell>
          <cell r="T2866" t="str">
            <v>ITSACOURIER</v>
          </cell>
          <cell r="U2866" t="str">
            <v>FLEXNETUIO_PROVINCIA</v>
          </cell>
          <cell r="V2866">
            <v>1</v>
          </cell>
          <cell r="W2866">
            <v>75.89</v>
          </cell>
          <cell r="X2866" t="str">
            <v>FLEXNET UIO</v>
          </cell>
          <cell r="Y2866" t="str">
            <v>PANAMERICANA NORTE KM 12 1/2  LLANO GRANDE</v>
          </cell>
        </row>
        <row r="2867">
          <cell r="A2867" t="str">
            <v>2483442</v>
          </cell>
          <cell r="B2867">
            <v>495872</v>
          </cell>
          <cell r="C2867" t="str">
            <v>2483442</v>
          </cell>
          <cell r="D2867" t="str">
            <v>MDELIVERY</v>
          </cell>
          <cell r="E2867" t="str">
            <v>DESPACHO</v>
          </cell>
          <cell r="F2867" t="str">
            <v>NORMAL</v>
          </cell>
          <cell r="G2867" t="str">
            <v>FT79547</v>
          </cell>
          <cell r="H2867">
            <v>44938</v>
          </cell>
          <cell r="I2867" t="str">
            <v>ENTREGADO</v>
          </cell>
          <cell r="J2867">
            <v>44939</v>
          </cell>
          <cell r="K2867" t="str">
            <v>Sebastian Villavicencio_SOLANGEL MELISSA GARCIA LAGLA</v>
          </cell>
          <cell r="L2867" t="str">
            <v>UIC INGLeS AV GENERAL ENRIQUEZ E ISLA SANTIAGO VALLE DE LOS CHILLOS</v>
          </cell>
          <cell r="M2867" t="str">
            <v>1718675216001</v>
          </cell>
          <cell r="N2867" t="str">
            <v>0989837536</v>
          </cell>
          <cell r="O2867" t="str">
            <v/>
          </cell>
          <cell r="P2867" t="str">
            <v>QUITO</v>
          </cell>
          <cell r="Q2867" t="str">
            <v>QUITO</v>
          </cell>
          <cell r="R2867" t="str">
            <v>PICHINCHA</v>
          </cell>
          <cell r="T2867" t="str">
            <v>FLEXTRANS UIO</v>
          </cell>
          <cell r="U2867" t="str">
            <v>FLEXNETUIO_LOCAL</v>
          </cell>
          <cell r="V2867">
            <v>1</v>
          </cell>
          <cell r="W2867">
            <v>1</v>
          </cell>
          <cell r="X2867" t="str">
            <v>FLEXNET ECUADOR - MDELIVERY</v>
          </cell>
          <cell r="Y2867" t="str">
            <v>CALLE 28 DE JUNIO S/N Y GARCIA MORENO ENTRADA LLANO GRANDE</v>
          </cell>
        </row>
        <row r="2868">
          <cell r="A2868" t="str">
            <v>2483445</v>
          </cell>
          <cell r="B2868">
            <v>495873</v>
          </cell>
          <cell r="C2868" t="str">
            <v>2483445</v>
          </cell>
          <cell r="D2868" t="str">
            <v>MDELIVERY</v>
          </cell>
          <cell r="E2868" t="str">
            <v>DESPACHO</v>
          </cell>
          <cell r="F2868" t="str">
            <v>NORMAL</v>
          </cell>
          <cell r="G2868" t="str">
            <v>FT79538</v>
          </cell>
          <cell r="H2868">
            <v>44938</v>
          </cell>
          <cell r="I2868" t="str">
            <v>ENTREGADO</v>
          </cell>
          <cell r="J2868">
            <v>44939</v>
          </cell>
          <cell r="K2868" t="str">
            <v xml:space="preserve">Betty Gonozo _GOURMET FOOD SERVICE GFS S A </v>
          </cell>
          <cell r="L2868" t="str">
            <v xml:space="preserve">Jose miguel carrio n7290 y juan proceli junto a hacienda villavieja </v>
          </cell>
          <cell r="M2868" t="str">
            <v>1792052270001</v>
          </cell>
          <cell r="N2868" t="str">
            <v>0969059764</v>
          </cell>
          <cell r="O2868" t="str">
            <v/>
          </cell>
          <cell r="P2868" t="str">
            <v>QUITO</v>
          </cell>
          <cell r="Q2868" t="str">
            <v>QUITO</v>
          </cell>
          <cell r="R2868" t="str">
            <v>PICHINCHA</v>
          </cell>
          <cell r="T2868" t="str">
            <v>FLEXTRANS UIO</v>
          </cell>
          <cell r="U2868" t="str">
            <v>FLEXNETUIO_LOCAL</v>
          </cell>
          <cell r="V2868">
            <v>1</v>
          </cell>
          <cell r="W2868">
            <v>1</v>
          </cell>
          <cell r="X2868" t="str">
            <v>FLEXNET ECUADOR - MDELIVERY</v>
          </cell>
          <cell r="Y2868" t="str">
            <v>CALLE 28 DE JUNIO S/N Y GARCIA MORENO ENTRADA LLANO GRANDE</v>
          </cell>
        </row>
        <row r="2869">
          <cell r="A2869" t="str">
            <v>2483446</v>
          </cell>
          <cell r="B2869">
            <v>495874</v>
          </cell>
          <cell r="C2869" t="str">
            <v>2483446</v>
          </cell>
          <cell r="D2869" t="str">
            <v>MDELIVERY</v>
          </cell>
          <cell r="E2869" t="str">
            <v>DESPACHO</v>
          </cell>
          <cell r="F2869" t="str">
            <v>NORMAL</v>
          </cell>
          <cell r="G2869" t="str">
            <v>FT79565</v>
          </cell>
          <cell r="H2869">
            <v>44938</v>
          </cell>
          <cell r="I2869" t="str">
            <v>ENTREGADO</v>
          </cell>
          <cell r="J2869">
            <v>44939</v>
          </cell>
          <cell r="K2869" t="str">
            <v>Roberto Xavier Castillo Trujillo_COOPERATIVA DE AHORRO Y CREDITO CRECER</v>
          </cell>
          <cell r="L2869" t="str">
            <v>PICHINCHA QUITO Avda Francisco de Orellana Planta Cumbaya Parroquia Cumbaya Cerveceria Nacional CN S A en Quito</v>
          </cell>
          <cell r="M2869" t="str">
            <v>0992660368001</v>
          </cell>
          <cell r="N2869" t="str">
            <v>985189059</v>
          </cell>
          <cell r="O2869" t="str">
            <v/>
          </cell>
          <cell r="P2869" t="str">
            <v>QUITO</v>
          </cell>
          <cell r="Q2869" t="str">
            <v>QUITO</v>
          </cell>
          <cell r="R2869" t="str">
            <v>PICHINCHA</v>
          </cell>
          <cell r="T2869" t="str">
            <v>FLEXTRANS UIO</v>
          </cell>
          <cell r="U2869" t="str">
            <v>FLEXNETUIO_LOCAL</v>
          </cell>
          <cell r="V2869">
            <v>1</v>
          </cell>
          <cell r="W2869">
            <v>1</v>
          </cell>
          <cell r="X2869" t="str">
            <v>FLEXNET ECUADOR - MDELIVERY</v>
          </cell>
          <cell r="Y2869" t="str">
            <v>CALLE 28 DE JUNIO S/N Y GARCIA MORENO ENTRADA LLANO GRANDE</v>
          </cell>
        </row>
        <row r="2870">
          <cell r="A2870" t="str">
            <v>2483447</v>
          </cell>
          <cell r="B2870">
            <v>495875</v>
          </cell>
          <cell r="C2870" t="str">
            <v>2483447</v>
          </cell>
          <cell r="D2870" t="str">
            <v>MDELIVERY</v>
          </cell>
          <cell r="E2870" t="str">
            <v>DESPACHO</v>
          </cell>
          <cell r="F2870" t="str">
            <v>NORMAL</v>
          </cell>
          <cell r="G2870" t="str">
            <v>031080002483447</v>
          </cell>
          <cell r="H2870">
            <v>44938</v>
          </cell>
          <cell r="I2870" t="str">
            <v>INCIDENCIA</v>
          </cell>
          <cell r="J2870">
            <v>44944</v>
          </cell>
          <cell r="K2870" t="str">
            <v>ADALBERTO EFRAIN CASTRO CEDENO_ADALBERTO EFRAIN CASTRO CEDENO</v>
          </cell>
          <cell r="L2870" t="str">
            <v xml:space="preserve">Frente al mall del pacifico en la sala de monitoreo de manta planta alta y la parte baja esta el KFC como referencia </v>
          </cell>
          <cell r="M2870" t="str">
            <v>1309731667001</v>
          </cell>
          <cell r="N2870" t="str">
            <v>0996488369</v>
          </cell>
          <cell r="O2870" t="str">
            <v/>
          </cell>
          <cell r="P2870" t="str">
            <v>MANTA</v>
          </cell>
          <cell r="Q2870" t="str">
            <v>MANTA</v>
          </cell>
          <cell r="R2870" t="str">
            <v>MANABI</v>
          </cell>
          <cell r="T2870" t="str">
            <v>TRAMACO</v>
          </cell>
          <cell r="U2870" t="str">
            <v>FLEXNETUIO_PROVINCIA</v>
          </cell>
          <cell r="V2870">
            <v>1</v>
          </cell>
          <cell r="W2870">
            <v>1</v>
          </cell>
          <cell r="X2870" t="str">
            <v>FLEXNET ECUADOR - MDELIVERY</v>
          </cell>
          <cell r="Y2870" t="str">
            <v>CALLE 28 DE JUNIO S/N Y GARCIA MORENO ENTRADA LLANO GRANDE</v>
          </cell>
        </row>
        <row r="2871">
          <cell r="A2871" t="str">
            <v>2483448</v>
          </cell>
          <cell r="B2871">
            <v>495876</v>
          </cell>
          <cell r="C2871" t="str">
            <v>2483448</v>
          </cell>
          <cell r="D2871" t="str">
            <v>MDELIVERY</v>
          </cell>
          <cell r="E2871" t="str">
            <v>DESPACHO</v>
          </cell>
          <cell r="F2871" t="str">
            <v>NORMAL</v>
          </cell>
          <cell r="G2871" t="str">
            <v>FT79577</v>
          </cell>
          <cell r="H2871">
            <v>44938</v>
          </cell>
          <cell r="I2871" t="str">
            <v>ENTREGADO</v>
          </cell>
          <cell r="J2871">
            <v>44939</v>
          </cell>
          <cell r="K2871" t="str">
            <v>GALO ESTRELLA NANCY BOLANOS_ALARMAS CONTROL Y SEGURIDAD ALCONSEG CIA LTDA</v>
          </cell>
          <cell r="L2871" t="str">
            <v xml:space="preserve"> GUAYAS GUAYAQUIL Av De Las Americas J Roldos 76 N C 2 Atras De Transportes Ecuador Diagonal A Ecuasanitas </v>
          </cell>
          <cell r="M2871" t="str">
            <v>0991405755001</v>
          </cell>
          <cell r="N2871" t="str">
            <v>0995971000</v>
          </cell>
          <cell r="O2871" t="str">
            <v/>
          </cell>
          <cell r="P2871" t="str">
            <v>GUAYAQUIL</v>
          </cell>
          <cell r="Q2871" t="str">
            <v>GUAYAQUIL</v>
          </cell>
          <cell r="R2871" t="str">
            <v>GUAYAS</v>
          </cell>
          <cell r="T2871" t="str">
            <v>ITSACOURIER</v>
          </cell>
          <cell r="U2871" t="str">
            <v>FLEXNETUIO_GYE</v>
          </cell>
          <cell r="V2871">
            <v>1</v>
          </cell>
          <cell r="W2871">
            <v>1</v>
          </cell>
          <cell r="X2871" t="str">
            <v>FLEXNET ECUADOR - MDELIVERY</v>
          </cell>
          <cell r="Y2871" t="str">
            <v>CALLE 28 DE JUNIO S/N Y GARCIA MORENO ENTRADA LLANO GRANDE</v>
          </cell>
        </row>
        <row r="2872">
          <cell r="A2872" t="str">
            <v>2483449</v>
          </cell>
          <cell r="B2872">
            <v>495877</v>
          </cell>
          <cell r="C2872" t="str">
            <v>2483449</v>
          </cell>
          <cell r="D2872" t="str">
            <v>MDELIVERY</v>
          </cell>
          <cell r="E2872" t="str">
            <v>DESPACHO</v>
          </cell>
          <cell r="F2872" t="str">
            <v>NORMAL</v>
          </cell>
          <cell r="G2872" t="str">
            <v>FT79578</v>
          </cell>
          <cell r="H2872">
            <v>44938</v>
          </cell>
          <cell r="I2872" t="str">
            <v>ENTREGADO</v>
          </cell>
          <cell r="J2872">
            <v>44939</v>
          </cell>
          <cell r="K2872" t="str">
            <v>Alejandra Davila_VENTAS DE FERRETERIA Y SERVICIOS ASOCIADOS VEFERSA</v>
          </cell>
          <cell r="L2872" t="str">
            <v>Calle Eloy Alfaro 2008 y Venezuela A una cuadra del colegio la inmaculada</v>
          </cell>
          <cell r="M2872" t="str">
            <v>0990787034001</v>
          </cell>
          <cell r="N2872" t="str">
            <v>0994712093</v>
          </cell>
          <cell r="O2872" t="str">
            <v/>
          </cell>
          <cell r="P2872" t="str">
            <v>GUAYAQUIL</v>
          </cell>
          <cell r="Q2872" t="str">
            <v>GUAYAQUIL</v>
          </cell>
          <cell r="R2872" t="str">
            <v>GUAYAS</v>
          </cell>
          <cell r="T2872" t="str">
            <v>ITSACOURIER</v>
          </cell>
          <cell r="U2872" t="str">
            <v>FLEXNETUIO_GYE</v>
          </cell>
          <cell r="V2872">
            <v>1</v>
          </cell>
          <cell r="W2872">
            <v>1</v>
          </cell>
          <cell r="X2872" t="str">
            <v>FLEXNET ECUADOR - MDELIVERY</v>
          </cell>
          <cell r="Y2872" t="str">
            <v>CALLE 28 DE JUNIO S/N Y GARCIA MORENO ENTRADA LLANO GRANDE</v>
          </cell>
        </row>
        <row r="2873">
          <cell r="A2873" t="str">
            <v>2483450</v>
          </cell>
          <cell r="B2873">
            <v>495878</v>
          </cell>
          <cell r="C2873" t="str">
            <v>2483450</v>
          </cell>
          <cell r="D2873" t="str">
            <v>MDELIVERY</v>
          </cell>
          <cell r="E2873" t="str">
            <v>DESPACHO</v>
          </cell>
          <cell r="F2873" t="str">
            <v>NORMAL</v>
          </cell>
          <cell r="G2873" t="str">
            <v>FT79534</v>
          </cell>
          <cell r="H2873">
            <v>44938</v>
          </cell>
          <cell r="I2873" t="str">
            <v>ENTREGADO</v>
          </cell>
          <cell r="J2873">
            <v>44939</v>
          </cell>
          <cell r="K2873" t="str">
            <v>ROBERTO SIMBANA_VIGILANCIA SEGURACI C LTDA</v>
          </cell>
          <cell r="L2873" t="str">
            <v>Av Inglaterra N32 136 y Mariana de Jesus</v>
          </cell>
          <cell r="M2873" t="str">
            <v>1790775933001</v>
          </cell>
          <cell r="N2873" t="str">
            <v>0998521048/ 0995330399</v>
          </cell>
          <cell r="O2873" t="str">
            <v/>
          </cell>
          <cell r="P2873" t="str">
            <v>QUITO</v>
          </cell>
          <cell r="Q2873" t="str">
            <v>QUITO</v>
          </cell>
          <cell r="R2873" t="str">
            <v>PICHINCHA</v>
          </cell>
          <cell r="T2873" t="str">
            <v>FLEXTRANS UIO</v>
          </cell>
          <cell r="U2873" t="str">
            <v>FLEXNETUIO_LOCAL</v>
          </cell>
          <cell r="V2873">
            <v>1</v>
          </cell>
          <cell r="W2873">
            <v>1</v>
          </cell>
          <cell r="X2873" t="str">
            <v>FLEXNET ECUADOR - MDELIVERY</v>
          </cell>
          <cell r="Y2873" t="str">
            <v>CALLE 28 DE JUNIO S/N Y GARCIA MORENO ENTRADA LLANO GRANDE</v>
          </cell>
        </row>
        <row r="2874">
          <cell r="A2874" t="str">
            <v>2483451</v>
          </cell>
          <cell r="B2874">
            <v>495879</v>
          </cell>
          <cell r="C2874" t="str">
            <v>2483451</v>
          </cell>
          <cell r="D2874" t="str">
            <v>MDELIVERY</v>
          </cell>
          <cell r="E2874" t="str">
            <v>DESPACHO</v>
          </cell>
          <cell r="F2874" t="str">
            <v>NORMAL</v>
          </cell>
          <cell r="G2874" t="str">
            <v>031080002483451</v>
          </cell>
          <cell r="H2874">
            <v>44938</v>
          </cell>
          <cell r="I2874" t="str">
            <v>ENTREGADO</v>
          </cell>
          <cell r="J2874">
            <v>44942</v>
          </cell>
          <cell r="K2874" t="str">
            <v>DENISSE IVETTE CHAVEZ DELGADO_DENISSE IVETTE CHAVEZ DELGADO</v>
          </cell>
          <cell r="L2874" t="str">
            <v xml:space="preserve">CIUDADELA LAS ORQUiDEAS POR EL COMPLEJO MANTA RAYA POR LA CAPILLA SAN JOSe DE OBRERO AVANZA DOS CUADRAS Y GIRA A LA DERECHA </v>
          </cell>
          <cell r="M2874" t="str">
            <v>1313933911001</v>
          </cell>
          <cell r="N2874" t="str">
            <v>0983847384</v>
          </cell>
          <cell r="O2874" t="str">
            <v/>
          </cell>
          <cell r="P2874" t="str">
            <v>MANTA</v>
          </cell>
          <cell r="Q2874" t="str">
            <v>MANTA</v>
          </cell>
          <cell r="R2874" t="str">
            <v>MANABI</v>
          </cell>
          <cell r="T2874" t="str">
            <v>TRAMACO</v>
          </cell>
          <cell r="U2874" t="str">
            <v>FLEXNETUIO_PROVINCIA</v>
          </cell>
          <cell r="V2874">
            <v>1</v>
          </cell>
          <cell r="W2874">
            <v>1</v>
          </cell>
          <cell r="X2874" t="str">
            <v>FLEXNET ECUADOR - MDELIVERY</v>
          </cell>
          <cell r="Y2874" t="str">
            <v>CALLE 28 DE JUNIO S/N Y GARCIA MORENO ENTRADA LLANO GRANDE</v>
          </cell>
        </row>
        <row r="2875">
          <cell r="A2875" t="str">
            <v>2483452</v>
          </cell>
          <cell r="B2875">
            <v>495880</v>
          </cell>
          <cell r="C2875" t="str">
            <v>2483452</v>
          </cell>
          <cell r="D2875" t="str">
            <v>MDELIVERY</v>
          </cell>
          <cell r="E2875" t="str">
            <v>DESPACHO</v>
          </cell>
          <cell r="F2875" t="str">
            <v>NORMAL</v>
          </cell>
          <cell r="G2875" t="str">
            <v>031080002483452</v>
          </cell>
          <cell r="H2875">
            <v>44938</v>
          </cell>
          <cell r="I2875" t="str">
            <v>ENTREGADO</v>
          </cell>
          <cell r="J2875">
            <v>44943</v>
          </cell>
          <cell r="K2875" t="str">
            <v>NELSON EDUARDO BARRAZUETA VALLE_NELSON EDUARDO BARRAZUETA VALLE</v>
          </cell>
          <cell r="L2875" t="str">
            <v>CIUDADELA CIUDAD ALEGRIA BLOQUE 1 4to PISO DEPARTAMENTO 402</v>
          </cell>
          <cell r="M2875" t="str">
            <v>1104680150001</v>
          </cell>
          <cell r="N2875" t="str">
            <v>0968489724</v>
          </cell>
          <cell r="O2875" t="str">
            <v/>
          </cell>
          <cell r="P2875" t="str">
            <v>LOJA</v>
          </cell>
          <cell r="Q2875" t="str">
            <v>LOJA</v>
          </cell>
          <cell r="R2875" t="str">
            <v>LOJA</v>
          </cell>
          <cell r="T2875" t="str">
            <v>TRAMACO</v>
          </cell>
          <cell r="U2875" t="str">
            <v>FLEXNETUIO_PROVINCIA</v>
          </cell>
          <cell r="V2875">
            <v>1</v>
          </cell>
          <cell r="W2875">
            <v>1</v>
          </cell>
          <cell r="X2875" t="str">
            <v>FLEXNET ECUADOR - MDELIVERY</v>
          </cell>
          <cell r="Y2875" t="str">
            <v>CALLE 28 DE JUNIO S/N Y GARCIA MORENO ENTRADA LLANO GRANDE</v>
          </cell>
        </row>
        <row r="2876">
          <cell r="A2876" t="str">
            <v>2483454</v>
          </cell>
          <cell r="B2876">
            <v>495881</v>
          </cell>
          <cell r="C2876" t="str">
            <v>2483454</v>
          </cell>
          <cell r="D2876" t="str">
            <v>MDELIVERY</v>
          </cell>
          <cell r="E2876" t="str">
            <v>DESPACHO</v>
          </cell>
          <cell r="F2876" t="str">
            <v>NORMAL</v>
          </cell>
          <cell r="G2876" t="str">
            <v>031080002483454</v>
          </cell>
          <cell r="H2876">
            <v>44938</v>
          </cell>
          <cell r="I2876" t="str">
            <v>ENTREGADO</v>
          </cell>
          <cell r="J2876">
            <v>44939</v>
          </cell>
          <cell r="K2876" t="str">
            <v>PLUAS RAMOS MONICA FRANCISCA_PLUAS RAMOS MONICA FRANCISCA</v>
          </cell>
          <cell r="L2876" t="str">
            <v>VIA DAULE KM 29 DIAGONAL A FERRO TORRES CASA DE LADRILLO</v>
          </cell>
          <cell r="M2876" t="str">
            <v>0920639994001</v>
          </cell>
          <cell r="N2876" t="str">
            <v>0979124926</v>
          </cell>
          <cell r="O2876" t="str">
            <v/>
          </cell>
          <cell r="P2876" t="str">
            <v>GUAYAQUIL</v>
          </cell>
          <cell r="Q2876" t="str">
            <v>GUAYAQUIL</v>
          </cell>
          <cell r="R2876" t="str">
            <v>GUAYAS</v>
          </cell>
          <cell r="T2876" t="str">
            <v>TRAMACO</v>
          </cell>
          <cell r="U2876" t="str">
            <v>FLEXNETUIO_GYE</v>
          </cell>
          <cell r="V2876">
            <v>1</v>
          </cell>
          <cell r="W2876">
            <v>1</v>
          </cell>
          <cell r="X2876" t="str">
            <v>FLEXNET ECUADOR - MDELIVERY</v>
          </cell>
          <cell r="Y2876" t="str">
            <v>CALLE 28 DE JUNIO S/N Y GARCIA MORENO ENTRADA LLANO GRANDE</v>
          </cell>
        </row>
        <row r="2877">
          <cell r="A2877" t="str">
            <v>2483455</v>
          </cell>
          <cell r="B2877">
            <v>495882</v>
          </cell>
          <cell r="C2877" t="str">
            <v>2483455</v>
          </cell>
          <cell r="D2877" t="str">
            <v>MDELIVERY</v>
          </cell>
          <cell r="E2877" t="str">
            <v>DESPACHO</v>
          </cell>
          <cell r="F2877" t="str">
            <v>NORMAL</v>
          </cell>
          <cell r="G2877" t="str">
            <v>FT79554</v>
          </cell>
          <cell r="H2877">
            <v>44938</v>
          </cell>
          <cell r="I2877" t="str">
            <v>ENTREGADO</v>
          </cell>
          <cell r="J2877">
            <v>44939</v>
          </cell>
          <cell r="K2877" t="str">
            <v>MARCIA NARANJO GUARDIAS UNIVERDIDAD CARRERA FABIAN_UNIVERSIDAD INTERNACIONAL DEL ECUADOR</v>
          </cell>
          <cell r="L2877" t="str">
            <v>AV JORGE FERNANDEZ Y SIMON BOLIVAR A 3KM DE LA INTERSECCION DE LA AUTOPISTA GRAL RUMINAHUI</v>
          </cell>
          <cell r="M2877" t="str">
            <v>1791339207001</v>
          </cell>
          <cell r="N2877" t="str">
            <v>0998920801</v>
          </cell>
          <cell r="O2877" t="str">
            <v/>
          </cell>
          <cell r="P2877" t="str">
            <v>QUITO</v>
          </cell>
          <cell r="Q2877" t="str">
            <v>QUITO</v>
          </cell>
          <cell r="R2877" t="str">
            <v>PICHINCHA</v>
          </cell>
          <cell r="T2877" t="str">
            <v>FLEXTRANS UIO</v>
          </cell>
          <cell r="U2877" t="str">
            <v>FLEXNETUIO_LOCAL</v>
          </cell>
          <cell r="V2877">
            <v>1</v>
          </cell>
          <cell r="W2877">
            <v>1</v>
          </cell>
          <cell r="X2877" t="str">
            <v>FLEXNET ECUADOR - MDELIVERY</v>
          </cell>
          <cell r="Y2877" t="str">
            <v>CALLE 28 DE JUNIO S/N Y GARCIA MORENO ENTRADA LLANO GRANDE</v>
          </cell>
        </row>
        <row r="2878">
          <cell r="A2878" t="str">
            <v>2483457</v>
          </cell>
          <cell r="B2878">
            <v>495883</v>
          </cell>
          <cell r="C2878" t="str">
            <v>2483457</v>
          </cell>
          <cell r="D2878" t="str">
            <v>MDELIVERY</v>
          </cell>
          <cell r="E2878" t="str">
            <v>DESPACHO</v>
          </cell>
          <cell r="F2878" t="str">
            <v>NORMAL</v>
          </cell>
          <cell r="G2878" t="str">
            <v>FT79571</v>
          </cell>
          <cell r="H2878">
            <v>44938</v>
          </cell>
          <cell r="I2878" t="str">
            <v>ENTREGADO</v>
          </cell>
          <cell r="J2878">
            <v>44939</v>
          </cell>
          <cell r="K2878" t="str">
            <v xml:space="preserve">Silvia TriviNo_TELCONET S A </v>
          </cell>
          <cell r="L2878" t="str">
            <v>Kennedy Norte Mz 109 solar 21</v>
          </cell>
          <cell r="M2878" t="str">
            <v>0991327371001</v>
          </cell>
          <cell r="N2878" t="str">
            <v>0995551760</v>
          </cell>
          <cell r="O2878" t="str">
            <v/>
          </cell>
          <cell r="P2878" t="str">
            <v>GUAYAQUIL</v>
          </cell>
          <cell r="Q2878" t="str">
            <v>GUAYAQUIL</v>
          </cell>
          <cell r="R2878" t="str">
            <v>GUAYAS</v>
          </cell>
          <cell r="T2878" t="str">
            <v>ITSACOURIER</v>
          </cell>
          <cell r="U2878" t="str">
            <v>FLEXNETUIO_GYE</v>
          </cell>
          <cell r="V2878">
            <v>1</v>
          </cell>
          <cell r="W2878">
            <v>1</v>
          </cell>
          <cell r="X2878" t="str">
            <v>FLEXNET ECUADOR - MDELIVERY</v>
          </cell>
          <cell r="Y2878" t="str">
            <v>CALLE 28 DE JUNIO S/N Y GARCIA MORENO ENTRADA LLANO GRANDE</v>
          </cell>
        </row>
        <row r="2879">
          <cell r="A2879" t="str">
            <v>2483459</v>
          </cell>
          <cell r="B2879">
            <v>495884</v>
          </cell>
          <cell r="C2879" t="str">
            <v>2483459</v>
          </cell>
          <cell r="D2879" t="str">
            <v>MDELIVERY</v>
          </cell>
          <cell r="E2879" t="str">
            <v>DESPACHO</v>
          </cell>
          <cell r="F2879" t="str">
            <v>NORMAL</v>
          </cell>
          <cell r="G2879" t="str">
            <v>FT79574</v>
          </cell>
          <cell r="H2879">
            <v>44938</v>
          </cell>
          <cell r="I2879" t="str">
            <v>ENTREGADO</v>
          </cell>
          <cell r="J2879">
            <v>44939</v>
          </cell>
          <cell r="K2879" t="str">
            <v xml:space="preserve">EDGAR ARELLANO_ALIMENTOS YUPI S A </v>
          </cell>
          <cell r="L2879" t="str">
            <v>LOTIZACION INMACONSA MZ 18 SOLAR 2 INTERSEC MANGOS OF PB VIA DAULE KM 10 1 2 GUAYAQUIL SANTA LUCIA GUAYAS REGION COSTA Ecuador</v>
          </cell>
          <cell r="M2879" t="str">
            <v>1791895843001</v>
          </cell>
          <cell r="N2879" t="str">
            <v>0981825715</v>
          </cell>
          <cell r="O2879" t="str">
            <v/>
          </cell>
          <cell r="P2879" t="str">
            <v>GUAYAQUIL</v>
          </cell>
          <cell r="Q2879" t="str">
            <v>GUAYAQUIL</v>
          </cell>
          <cell r="R2879" t="str">
            <v>GUAYAS</v>
          </cell>
          <cell r="T2879" t="str">
            <v>ITSACOURIER</v>
          </cell>
          <cell r="U2879" t="str">
            <v>FLEXNETUIO_GYE</v>
          </cell>
          <cell r="V2879">
            <v>1</v>
          </cell>
          <cell r="W2879">
            <v>1</v>
          </cell>
          <cell r="X2879" t="str">
            <v>FLEXNET ECUADOR - MDELIVERY</v>
          </cell>
          <cell r="Y2879" t="str">
            <v>CALLE 28 DE JUNIO S/N Y GARCIA MORENO ENTRADA LLANO GRANDE</v>
          </cell>
        </row>
        <row r="2880">
          <cell r="A2880" t="str">
            <v>2483460</v>
          </cell>
          <cell r="B2880">
            <v>495885</v>
          </cell>
          <cell r="C2880" t="str">
            <v>2483460</v>
          </cell>
          <cell r="D2880" t="str">
            <v>MDELIVERY</v>
          </cell>
          <cell r="E2880" t="str">
            <v>DESPACHO</v>
          </cell>
          <cell r="F2880" t="str">
            <v>NORMAL</v>
          </cell>
          <cell r="G2880" t="str">
            <v>031080002483460</v>
          </cell>
          <cell r="H2880">
            <v>44938</v>
          </cell>
          <cell r="I2880" t="str">
            <v>ENTREGADO</v>
          </cell>
          <cell r="J2880">
            <v>44939</v>
          </cell>
          <cell r="K2880" t="str">
            <v>DOMINGUEZ PANCHO MAGALI ROCIO_DOMINGUEZ PANCHO MAGALI ROCIO</v>
          </cell>
          <cell r="L2880" t="str">
            <v>ESPEJO 1158 Y 24 DE MAYO HOSPITAL GERIADRICO DOCTOR BOLIVAR AREA FINANCIERA</v>
          </cell>
          <cell r="M2880" t="str">
            <v>0604235796001</v>
          </cell>
          <cell r="N2880" t="str">
            <v>0982005005</v>
          </cell>
          <cell r="O2880" t="str">
            <v/>
          </cell>
          <cell r="P2880" t="str">
            <v>RIOBAMBA</v>
          </cell>
          <cell r="Q2880" t="str">
            <v>RIOBAMBA</v>
          </cell>
          <cell r="R2880" t="str">
            <v>CHIMBORAZO</v>
          </cell>
          <cell r="T2880" t="str">
            <v>TRAMACO</v>
          </cell>
          <cell r="U2880" t="str">
            <v>FLEXNETUIO_PROVINCIA</v>
          </cell>
          <cell r="V2880">
            <v>1</v>
          </cell>
          <cell r="W2880">
            <v>1</v>
          </cell>
          <cell r="X2880" t="str">
            <v>FLEXNET ECUADOR - MDELIVERY</v>
          </cell>
          <cell r="Y2880" t="str">
            <v>CALLE 28 DE JUNIO S/N Y GARCIA MORENO ENTRADA LLANO GRANDE</v>
          </cell>
        </row>
        <row r="2881">
          <cell r="A2881" t="str">
            <v>2483461_1</v>
          </cell>
          <cell r="B2881">
            <v>495886</v>
          </cell>
          <cell r="C2881" t="str">
            <v>2483461_1</v>
          </cell>
          <cell r="D2881" t="str">
            <v>MDELIVERY</v>
          </cell>
          <cell r="E2881" t="str">
            <v>DESPACHO</v>
          </cell>
          <cell r="F2881" t="str">
            <v>NORMAL</v>
          </cell>
          <cell r="G2881" t="str">
            <v>031080024834611</v>
          </cell>
          <cell r="H2881">
            <v>44938</v>
          </cell>
          <cell r="I2881" t="str">
            <v>ENTREGADO</v>
          </cell>
          <cell r="J2881">
            <v>44939</v>
          </cell>
          <cell r="K2881" t="str">
            <v>Rebeca Briones_ LABORATORIOS SIEGFRIED S A</v>
          </cell>
          <cell r="L2881" t="str">
            <v>Kilometro 9 5 via Daule frente al Regimiento Huancavilca SN Manzana 8 Solar 7</v>
          </cell>
          <cell r="M2881" t="str">
            <v>1791897498001</v>
          </cell>
          <cell r="N2881" t="str">
            <v>024009600</v>
          </cell>
          <cell r="O2881" t="str">
            <v/>
          </cell>
          <cell r="P2881" t="str">
            <v>GUAYAQUIL</v>
          </cell>
          <cell r="Q2881" t="str">
            <v>GUAYAQUIL</v>
          </cell>
          <cell r="R2881" t="str">
            <v>GUAYAS</v>
          </cell>
          <cell r="T2881" t="str">
            <v>TRAMACO</v>
          </cell>
          <cell r="U2881" t="str">
            <v>FLEXNETUIO_GYE</v>
          </cell>
          <cell r="V2881">
            <v>1</v>
          </cell>
          <cell r="W2881">
            <v>1</v>
          </cell>
          <cell r="X2881" t="str">
            <v>FLEXNET ECUADOR - MDELIVERY</v>
          </cell>
          <cell r="Y2881" t="str">
            <v>CALLE 28 DE JUNIO S/N Y GARCIA MORENO ENTRADA LLANO GRANDE</v>
          </cell>
        </row>
        <row r="2882">
          <cell r="A2882" t="str">
            <v>2483462</v>
          </cell>
          <cell r="B2882">
            <v>495887</v>
          </cell>
          <cell r="C2882" t="str">
            <v>2483462</v>
          </cell>
          <cell r="D2882" t="str">
            <v>MDELIVERY</v>
          </cell>
          <cell r="E2882" t="str">
            <v>DESPACHO</v>
          </cell>
          <cell r="F2882" t="str">
            <v>NORMAL</v>
          </cell>
          <cell r="G2882" t="str">
            <v>FT79611</v>
          </cell>
          <cell r="H2882">
            <v>44938</v>
          </cell>
          <cell r="I2882" t="str">
            <v>ENTREGADO</v>
          </cell>
          <cell r="J2882">
            <v>44939</v>
          </cell>
          <cell r="K2882" t="str">
            <v xml:space="preserve">Silvana Venegas_ACCIONA AGUA S A </v>
          </cell>
          <cell r="L2882" t="str">
            <v>Av Narcisa de Jesus km 2 dentro de los predios de Interagua a la altura del inicio del puente que une Sauces con Samborondon Guayaquil</v>
          </cell>
          <cell r="M2882" t="str">
            <v>1792511526001</v>
          </cell>
          <cell r="N2882" t="str">
            <v>0995805539</v>
          </cell>
          <cell r="O2882" t="str">
            <v/>
          </cell>
          <cell r="P2882" t="str">
            <v>GUAYAQUIL</v>
          </cell>
          <cell r="Q2882" t="str">
            <v>GUAYAQUIL</v>
          </cell>
          <cell r="R2882" t="str">
            <v>GUAYAS</v>
          </cell>
          <cell r="T2882" t="str">
            <v>ITSACOURIER</v>
          </cell>
          <cell r="U2882" t="str">
            <v>FLEXNETUIO_GYE</v>
          </cell>
          <cell r="V2882">
            <v>1</v>
          </cell>
          <cell r="W2882">
            <v>1</v>
          </cell>
          <cell r="X2882" t="str">
            <v>FLEXNET ECUADOR - MDELIVERY</v>
          </cell>
          <cell r="Y2882" t="str">
            <v>CALLE 28 DE JUNIO S/N Y GARCIA MORENO ENTRADA LLANO GRANDE</v>
          </cell>
        </row>
        <row r="2883">
          <cell r="A2883" t="str">
            <v>2483466</v>
          </cell>
          <cell r="B2883">
            <v>495888</v>
          </cell>
          <cell r="C2883" t="str">
            <v>2483466</v>
          </cell>
          <cell r="D2883" t="str">
            <v>MDELIVERY</v>
          </cell>
          <cell r="E2883" t="str">
            <v>DESPACHO</v>
          </cell>
          <cell r="F2883" t="str">
            <v>NORMAL</v>
          </cell>
          <cell r="G2883" t="str">
            <v>FT79535</v>
          </cell>
          <cell r="H2883">
            <v>44938</v>
          </cell>
          <cell r="I2883" t="str">
            <v>ENTREGADO</v>
          </cell>
          <cell r="J2883">
            <v>44939</v>
          </cell>
          <cell r="K2883" t="str">
            <v>RICARDO BOLIVAR RAMOS SORIA_RICARDO BOLIVAR RAMOS SORIA</v>
          </cell>
          <cell r="L2883" t="str">
            <v>SECTOR MITAD DEL MUNDO CALLE SHEYGUA S154 Y AV EQUINOXIAL CASA 2 PISOS MURO COLOR MELON</v>
          </cell>
          <cell r="M2883" t="str">
            <v>1716696586001</v>
          </cell>
          <cell r="N2883" t="str">
            <v>0999847841/022394902</v>
          </cell>
          <cell r="O2883" t="str">
            <v/>
          </cell>
          <cell r="P2883" t="str">
            <v>QUITO</v>
          </cell>
          <cell r="Q2883" t="str">
            <v>QUITO</v>
          </cell>
          <cell r="R2883" t="str">
            <v>PICHINCHA</v>
          </cell>
          <cell r="T2883" t="str">
            <v>FLEXTRANS UIO</v>
          </cell>
          <cell r="U2883" t="str">
            <v>FLEXNETUIO_LOCAL</v>
          </cell>
          <cell r="V2883">
            <v>1</v>
          </cell>
          <cell r="W2883">
            <v>1</v>
          </cell>
          <cell r="X2883" t="str">
            <v>FLEXNET ECUADOR - MDELIVERY</v>
          </cell>
          <cell r="Y2883" t="str">
            <v>CALLE 28 DE JUNIO S/N Y GARCIA MORENO ENTRADA LLANO GRANDE</v>
          </cell>
        </row>
        <row r="2884">
          <cell r="A2884" t="str">
            <v>2483467</v>
          </cell>
          <cell r="B2884">
            <v>495889</v>
          </cell>
          <cell r="C2884" t="str">
            <v>2483467</v>
          </cell>
          <cell r="D2884" t="str">
            <v>MDELIVERY</v>
          </cell>
          <cell r="E2884" t="str">
            <v>DESPACHO</v>
          </cell>
          <cell r="F2884" t="str">
            <v>NORMAL</v>
          </cell>
          <cell r="G2884" t="str">
            <v>FT79536</v>
          </cell>
          <cell r="H2884">
            <v>44938</v>
          </cell>
          <cell r="I2884" t="str">
            <v>ENTREGADO</v>
          </cell>
          <cell r="J2884">
            <v>44939</v>
          </cell>
          <cell r="K2884" t="str">
            <v xml:space="preserve">SILVANA_COMPANIA DE TRANSPORTE DE TAXIS TRANSTRIANGULO S A </v>
          </cell>
          <cell r="L2884" t="str">
            <v>EL VALLE CALLE ARGENTINA PASAJE 4 AL LADO DEL COLEGIO SAN ESTEBAN</v>
          </cell>
          <cell r="M2884" t="str">
            <v>1792430089001</v>
          </cell>
          <cell r="N2884" t="str">
            <v>0992735593</v>
          </cell>
          <cell r="O2884" t="str">
            <v/>
          </cell>
          <cell r="P2884" t="str">
            <v>QUITO</v>
          </cell>
          <cell r="Q2884" t="str">
            <v>QUITO</v>
          </cell>
          <cell r="R2884" t="str">
            <v>PICHINCHA</v>
          </cell>
          <cell r="T2884" t="str">
            <v>FLEXTRANS UIO</v>
          </cell>
          <cell r="U2884" t="str">
            <v>FLEXNETUIO_LOCAL</v>
          </cell>
          <cell r="V2884">
            <v>1</v>
          </cell>
          <cell r="W2884">
            <v>1</v>
          </cell>
          <cell r="X2884" t="str">
            <v>FLEXNET ECUADOR - MDELIVERY</v>
          </cell>
          <cell r="Y2884" t="str">
            <v>CALLE 28 DE JUNIO S/N Y GARCIA MORENO ENTRADA LLANO GRANDE</v>
          </cell>
        </row>
        <row r="2885">
          <cell r="A2885" t="str">
            <v>2483468</v>
          </cell>
          <cell r="B2885">
            <v>495890</v>
          </cell>
          <cell r="C2885" t="str">
            <v>2483468</v>
          </cell>
          <cell r="D2885" t="str">
            <v>MDELIVERY</v>
          </cell>
          <cell r="E2885" t="str">
            <v>DESPACHO</v>
          </cell>
          <cell r="F2885" t="str">
            <v>NORMAL</v>
          </cell>
          <cell r="G2885" t="str">
            <v>FT79540</v>
          </cell>
          <cell r="H2885">
            <v>44938</v>
          </cell>
          <cell r="I2885" t="str">
            <v>ENTREGADO</v>
          </cell>
          <cell r="J2885">
            <v>44939</v>
          </cell>
          <cell r="K2885" t="str">
            <v>STEPHANY YESENIA MORILLO RIVERA_STEPHANY YESENIA MORILLO RIVERA</v>
          </cell>
          <cell r="L2885" t="str">
            <v>JUAN LEON MERA Y PATRIA EDIFICIO FISCALiA GENERAL DEL ESTADO</v>
          </cell>
          <cell r="M2885" t="str">
            <v>1723072631001</v>
          </cell>
          <cell r="N2885" t="str">
            <v>0958725768</v>
          </cell>
          <cell r="O2885" t="str">
            <v/>
          </cell>
          <cell r="P2885" t="str">
            <v>QUITO</v>
          </cell>
          <cell r="Q2885" t="str">
            <v>QUITO</v>
          </cell>
          <cell r="R2885" t="str">
            <v>PICHINCHA</v>
          </cell>
          <cell r="T2885" t="str">
            <v>TRANSERVISS</v>
          </cell>
          <cell r="U2885" t="str">
            <v>FLEXNETUIO_LOCAL</v>
          </cell>
          <cell r="V2885">
            <v>1</v>
          </cell>
          <cell r="W2885">
            <v>1</v>
          </cell>
          <cell r="X2885" t="str">
            <v>FLEXNET ECUADOR - MDELIVERY</v>
          </cell>
          <cell r="Y2885" t="str">
            <v>CALLE 28 DE JUNIO S/N Y GARCIA MORENO ENTRADA LLANO GRANDE</v>
          </cell>
        </row>
        <row r="2886">
          <cell r="A2886" t="str">
            <v>2483469</v>
          </cell>
          <cell r="B2886">
            <v>495891</v>
          </cell>
          <cell r="C2886" t="str">
            <v>2483469</v>
          </cell>
          <cell r="D2886" t="str">
            <v>MDELIVERY</v>
          </cell>
          <cell r="E2886" t="str">
            <v>DESPACHO</v>
          </cell>
          <cell r="F2886" t="str">
            <v>NORMAL</v>
          </cell>
          <cell r="G2886" t="str">
            <v>FT79555</v>
          </cell>
          <cell r="H2886">
            <v>44938</v>
          </cell>
          <cell r="I2886" t="str">
            <v>ENTREGADO</v>
          </cell>
          <cell r="J2886">
            <v>44939</v>
          </cell>
          <cell r="K2886" t="str">
            <v>Ricardo Jose Ramon Niza_COOPERATIVA DE AHORRO Y CREDITO DE LOS EMPLEADOS D</v>
          </cell>
          <cell r="L2886" t="str">
            <v xml:space="preserve"> PICHINCHA QUITO Avda Francisco de Orellana Parroquia Cumbaya Planta Cumbaya Cerveceria Nacional CN S A </v>
          </cell>
          <cell r="M2886" t="str">
            <v>0992660368001</v>
          </cell>
          <cell r="N2886" t="str">
            <v>969477962</v>
          </cell>
          <cell r="O2886" t="str">
            <v/>
          </cell>
          <cell r="P2886" t="str">
            <v>QUITO</v>
          </cell>
          <cell r="Q2886" t="str">
            <v>QUITO</v>
          </cell>
          <cell r="R2886" t="str">
            <v>PICHINCHA</v>
          </cell>
          <cell r="T2886" t="str">
            <v>FLEXTRANS UIO</v>
          </cell>
          <cell r="U2886" t="str">
            <v>FLEXNETUIO_LOCAL</v>
          </cell>
          <cell r="V2886">
            <v>1</v>
          </cell>
          <cell r="W2886">
            <v>1</v>
          </cell>
          <cell r="X2886" t="str">
            <v>FLEXNET ECUADOR - MDELIVERY</v>
          </cell>
          <cell r="Y2886" t="str">
            <v>CALLE 28 DE JUNIO S/N Y GARCIA MORENO ENTRADA LLANO GRANDE</v>
          </cell>
        </row>
        <row r="2887">
          <cell r="A2887" t="str">
            <v>2483417</v>
          </cell>
          <cell r="B2887">
            <v>495860</v>
          </cell>
          <cell r="C2887" t="str">
            <v>2483417</v>
          </cell>
          <cell r="D2887" t="str">
            <v>MDELIVERY</v>
          </cell>
          <cell r="E2887" t="str">
            <v>DESPACHO</v>
          </cell>
          <cell r="F2887" t="str">
            <v>NORMAL</v>
          </cell>
          <cell r="G2887" t="str">
            <v>FT79557</v>
          </cell>
          <cell r="H2887">
            <v>44938</v>
          </cell>
          <cell r="I2887" t="str">
            <v>ENTREGADO</v>
          </cell>
          <cell r="J2887">
            <v>44939</v>
          </cell>
          <cell r="K2887" t="str">
            <v xml:space="preserve">Carmen Larrea o Chicaiza Aida_EXTRACTORA DE ACEITE LA JOYA EXTRAJOYA CIA LTDA </v>
          </cell>
          <cell r="L2887" t="str">
            <v xml:space="preserve"> Juan leon mera 31 y bernardo legarda cumbaya </v>
          </cell>
          <cell r="M2887" t="str">
            <v>1792137144001</v>
          </cell>
          <cell r="N2887" t="str">
            <v>0998115094</v>
          </cell>
          <cell r="O2887" t="str">
            <v/>
          </cell>
          <cell r="P2887" t="str">
            <v>QUITO</v>
          </cell>
          <cell r="Q2887" t="str">
            <v>QUITO</v>
          </cell>
          <cell r="R2887" t="str">
            <v>PICHINCHA</v>
          </cell>
          <cell r="T2887" t="str">
            <v>FLEXTRANS UIO</v>
          </cell>
          <cell r="U2887" t="str">
            <v>FLEXNETUIO_LOCAL</v>
          </cell>
          <cell r="V2887">
            <v>1</v>
          </cell>
          <cell r="W2887">
            <v>1</v>
          </cell>
          <cell r="X2887" t="str">
            <v>FLEXNET ECUADOR - MDELIVERY</v>
          </cell>
          <cell r="Y2887" t="str">
            <v>CALLE 28 DE JUNIO S/N Y GARCIA MORENO ENTRADA LLANO GRANDE</v>
          </cell>
        </row>
        <row r="2888">
          <cell r="A2888" t="str">
            <v>2483418</v>
          </cell>
          <cell r="B2888">
            <v>495861</v>
          </cell>
          <cell r="C2888" t="str">
            <v>2483418</v>
          </cell>
          <cell r="D2888" t="str">
            <v>MDELIVERY</v>
          </cell>
          <cell r="E2888" t="str">
            <v>DESPACHO</v>
          </cell>
          <cell r="F2888" t="str">
            <v>NORMAL</v>
          </cell>
          <cell r="G2888" t="str">
            <v>031080002483418</v>
          </cell>
          <cell r="H2888">
            <v>44938</v>
          </cell>
          <cell r="I2888" t="str">
            <v>ENTREGADO</v>
          </cell>
          <cell r="J2888">
            <v>44942</v>
          </cell>
          <cell r="K2888" t="str">
            <v>IRMA IRLANDA ORTIZ PALAQUIBAY_IRMA IRLANDA ORTIZ PALAQUIBAY</v>
          </cell>
          <cell r="L2888" t="str">
            <v xml:space="preserve"> unidad Educativa sultana de los andes Direccion 9 de octubre y primer constituyente frente al municipio de cumanda </v>
          </cell>
          <cell r="M2888" t="str">
            <v>0918554155001</v>
          </cell>
          <cell r="N2888" t="str">
            <v>0996687336</v>
          </cell>
          <cell r="O2888" t="str">
            <v/>
          </cell>
          <cell r="P2888" t="str">
            <v>CUMANDA</v>
          </cell>
          <cell r="Q2888" t="str">
            <v>CUMANDA</v>
          </cell>
          <cell r="R2888" t="str">
            <v>CHIMBORAZO</v>
          </cell>
          <cell r="T2888" t="str">
            <v>TRAMACO</v>
          </cell>
          <cell r="U2888" t="str">
            <v>FLEXNETUIO_PROVINCIA</v>
          </cell>
          <cell r="V2888">
            <v>1</v>
          </cell>
          <cell r="W2888">
            <v>1</v>
          </cell>
          <cell r="X2888" t="str">
            <v>FLEXNET ECUADOR - MDELIVERY</v>
          </cell>
          <cell r="Y2888" t="str">
            <v>CALLE 28 DE JUNIO S/N Y GARCIA MORENO ENTRADA LLANO GRANDE</v>
          </cell>
        </row>
        <row r="2889">
          <cell r="A2889" t="str">
            <v>2483419</v>
          </cell>
          <cell r="B2889">
            <v>495862</v>
          </cell>
          <cell r="C2889" t="str">
            <v>2483419</v>
          </cell>
          <cell r="D2889" t="str">
            <v>MDELIVERY</v>
          </cell>
          <cell r="E2889" t="str">
            <v>DESPACHO</v>
          </cell>
          <cell r="F2889" t="str">
            <v>NORMAL</v>
          </cell>
          <cell r="G2889" t="str">
            <v>FT79559</v>
          </cell>
          <cell r="H2889">
            <v>44938</v>
          </cell>
          <cell r="I2889" t="str">
            <v>ENTREGADO</v>
          </cell>
          <cell r="J2889">
            <v>44939</v>
          </cell>
          <cell r="K2889" t="str">
            <v>Patricia Luna_URBANO EXPRESS S A RAPIEXX</v>
          </cell>
          <cell r="L2889" t="str">
            <v>De Las Azucenas N44 131 y de Los Granados</v>
          </cell>
          <cell r="M2889" t="str">
            <v>1791312813001</v>
          </cell>
          <cell r="N2889" t="str">
            <v>0992526528</v>
          </cell>
          <cell r="O2889" t="str">
            <v/>
          </cell>
          <cell r="P2889" t="str">
            <v>QUITO</v>
          </cell>
          <cell r="Q2889" t="str">
            <v>QUITO</v>
          </cell>
          <cell r="R2889" t="str">
            <v>PICHINCHA</v>
          </cell>
          <cell r="T2889" t="str">
            <v>FLEXTRANS UIO</v>
          </cell>
          <cell r="U2889" t="str">
            <v>FLEXNETUIO_LOCAL</v>
          </cell>
          <cell r="V2889">
            <v>1</v>
          </cell>
          <cell r="W2889">
            <v>1</v>
          </cell>
          <cell r="X2889" t="str">
            <v>FLEXNET ECUADOR - MDELIVERY</v>
          </cell>
          <cell r="Y2889" t="str">
            <v>CALLE 28 DE JUNIO S/N Y GARCIA MORENO ENTRADA LLANO GRANDE</v>
          </cell>
        </row>
        <row r="2890">
          <cell r="A2890" t="str">
            <v>2483422</v>
          </cell>
          <cell r="B2890">
            <v>495863</v>
          </cell>
          <cell r="C2890" t="str">
            <v>2483422</v>
          </cell>
          <cell r="D2890" t="str">
            <v>MDELIVERY</v>
          </cell>
          <cell r="E2890" t="str">
            <v>DESPACHO</v>
          </cell>
          <cell r="F2890" t="str">
            <v>NORMAL</v>
          </cell>
          <cell r="G2890" t="str">
            <v>FT79546</v>
          </cell>
          <cell r="H2890">
            <v>44938</v>
          </cell>
          <cell r="I2890" t="str">
            <v>ENTREGADO</v>
          </cell>
          <cell r="J2890">
            <v>44939</v>
          </cell>
          <cell r="K2890" t="str">
            <v xml:space="preserve">Estefania Lastra_ URGENTITO EC S A </v>
          </cell>
          <cell r="L2890" t="str">
            <v>Eloy Alfaro E10 72 y Fresnos</v>
          </cell>
          <cell r="M2890" t="str">
            <v>1792967929001</v>
          </cell>
          <cell r="N2890" t="str">
            <v>0987791627</v>
          </cell>
          <cell r="O2890" t="str">
            <v/>
          </cell>
          <cell r="P2890" t="str">
            <v>QUITO</v>
          </cell>
          <cell r="Q2890" t="str">
            <v>QUITO</v>
          </cell>
          <cell r="R2890" t="str">
            <v>PICHINCHA</v>
          </cell>
          <cell r="T2890" t="str">
            <v>FLEXTRANS UIO</v>
          </cell>
          <cell r="U2890" t="str">
            <v>FLEXNETUIO_LOCAL</v>
          </cell>
          <cell r="V2890">
            <v>1</v>
          </cell>
          <cell r="W2890">
            <v>1</v>
          </cell>
          <cell r="X2890" t="str">
            <v>FLEXNET ECUADOR - MDELIVERY</v>
          </cell>
          <cell r="Y2890" t="str">
            <v>CALLE 28 DE JUNIO S/N Y GARCIA MORENO ENTRADA LLANO GRANDE</v>
          </cell>
        </row>
        <row r="2891">
          <cell r="A2891" t="str">
            <v>2483423</v>
          </cell>
          <cell r="B2891">
            <v>495864</v>
          </cell>
          <cell r="C2891" t="str">
            <v>2483423</v>
          </cell>
          <cell r="D2891" t="str">
            <v>MDELIVERY</v>
          </cell>
          <cell r="E2891" t="str">
            <v>DESPACHO</v>
          </cell>
          <cell r="F2891" t="str">
            <v>NORMAL</v>
          </cell>
          <cell r="G2891" t="str">
            <v>FT79544</v>
          </cell>
          <cell r="H2891">
            <v>44938</v>
          </cell>
          <cell r="I2891" t="str">
            <v>ENTREGADO</v>
          </cell>
          <cell r="J2891">
            <v>44939</v>
          </cell>
          <cell r="K2891" t="str">
            <v>Mauricio Javier Medina ONa_MAURICIO JAVIER MEDINA ONA</v>
          </cell>
          <cell r="L2891" t="str">
            <v>PICHINCHA QUITO Av Gran Colombia y General Telmo Paz y MiNo E4 372 N17 Conjunto terrazas del dorado segunda puerta cafe</v>
          </cell>
          <cell r="M2891" t="str">
            <v>1723073134001</v>
          </cell>
          <cell r="N2891" t="str">
            <v>995092750</v>
          </cell>
          <cell r="O2891" t="str">
            <v/>
          </cell>
          <cell r="P2891" t="str">
            <v>QUITO</v>
          </cell>
          <cell r="Q2891" t="str">
            <v>QUITO</v>
          </cell>
          <cell r="R2891" t="str">
            <v>PICHINCHA</v>
          </cell>
          <cell r="T2891" t="str">
            <v>TRANSERVISS</v>
          </cell>
          <cell r="U2891" t="str">
            <v>FLEXNETUIO_LOCAL</v>
          </cell>
          <cell r="V2891">
            <v>1</v>
          </cell>
          <cell r="W2891">
            <v>1</v>
          </cell>
          <cell r="X2891" t="str">
            <v>FLEXNET ECUADOR - MDELIVERY</v>
          </cell>
          <cell r="Y2891" t="str">
            <v>CALLE 28 DE JUNIO S/N Y GARCIA MORENO ENTRADA LLANO GRANDE</v>
          </cell>
        </row>
        <row r="2892">
          <cell r="A2892" t="str">
            <v>2483424</v>
          </cell>
          <cell r="B2892">
            <v>495865</v>
          </cell>
          <cell r="C2892" t="str">
            <v>2483424</v>
          </cell>
          <cell r="D2892" t="str">
            <v>MDELIVERY</v>
          </cell>
          <cell r="E2892" t="str">
            <v>DESPACHO</v>
          </cell>
          <cell r="F2892" t="str">
            <v>NORMAL</v>
          </cell>
          <cell r="G2892" t="str">
            <v>FT79537</v>
          </cell>
          <cell r="H2892">
            <v>44938</v>
          </cell>
          <cell r="I2892" t="str">
            <v>ENTREGADO</v>
          </cell>
          <cell r="J2892">
            <v>44939</v>
          </cell>
          <cell r="K2892" t="str">
            <v>Nathaly Herrera Ricardo Reyes_SETEC S A AGENCIA ASESORA PRODUCTORA DE SEGUROS</v>
          </cell>
          <cell r="L2892" t="str">
            <v>AV REPUBLICA DEL SALVADOR 491 Y NACIONES UNIDAS EDIFICIO SUYANA PISO 11 referencia al frente del hotel Sheraton</v>
          </cell>
          <cell r="M2892" t="str">
            <v>1791259157001</v>
          </cell>
          <cell r="N2892" t="str">
            <v>0987600034/ 0989766359</v>
          </cell>
          <cell r="O2892" t="str">
            <v/>
          </cell>
          <cell r="P2892" t="str">
            <v>QUITO</v>
          </cell>
          <cell r="Q2892" t="str">
            <v>QUITO</v>
          </cell>
          <cell r="R2892" t="str">
            <v>PICHINCHA</v>
          </cell>
          <cell r="T2892" t="str">
            <v>FLEXTRANS UIO</v>
          </cell>
          <cell r="U2892" t="str">
            <v>FLEXNETUIO_LOCAL</v>
          </cell>
          <cell r="V2892">
            <v>1</v>
          </cell>
          <cell r="W2892">
            <v>1</v>
          </cell>
          <cell r="X2892" t="str">
            <v>FLEXNET ECUADOR - MDELIVERY</v>
          </cell>
          <cell r="Y2892" t="str">
            <v>CALLE 28 DE JUNIO S/N Y GARCIA MORENO ENTRADA LLANO GRANDE</v>
          </cell>
        </row>
        <row r="2893">
          <cell r="A2893" t="str">
            <v>2483425</v>
          </cell>
          <cell r="B2893">
            <v>495866</v>
          </cell>
          <cell r="C2893" t="str">
            <v>2483425</v>
          </cell>
          <cell r="D2893" t="str">
            <v>MDELIVERY</v>
          </cell>
          <cell r="E2893" t="str">
            <v>DESPACHO</v>
          </cell>
          <cell r="F2893" t="str">
            <v>NORMAL</v>
          </cell>
          <cell r="G2893" t="str">
            <v>FT79570</v>
          </cell>
          <cell r="H2893">
            <v>44938</v>
          </cell>
          <cell r="I2893" t="str">
            <v>ENTREGADO</v>
          </cell>
          <cell r="J2893">
            <v>44939</v>
          </cell>
          <cell r="K2893" t="str">
            <v>ERIC MERCADO O PEDRO ILLESCAS_DIANA ROSALIN CARRENO CEVALLOS</v>
          </cell>
          <cell r="L2893" t="str">
            <v>ciudadela 9 de octubre calle tercera villa 306 y avenida tercera sur de la ciudad casa de 2 pisos con rejas blancas</v>
          </cell>
          <cell r="M2893" t="str">
            <v>0921680302001</v>
          </cell>
          <cell r="N2893" t="str">
            <v>0995801473</v>
          </cell>
          <cell r="O2893" t="str">
            <v/>
          </cell>
          <cell r="P2893" t="str">
            <v>GUAYAQUIL</v>
          </cell>
          <cell r="Q2893" t="str">
            <v>GUAYAQUIL</v>
          </cell>
          <cell r="R2893" t="str">
            <v>GUAYAS</v>
          </cell>
          <cell r="T2893" t="str">
            <v>ITSACOURIER</v>
          </cell>
          <cell r="U2893" t="str">
            <v>FLEXNETUIO_GYE</v>
          </cell>
          <cell r="V2893">
            <v>1</v>
          </cell>
          <cell r="W2893">
            <v>1</v>
          </cell>
          <cell r="X2893" t="str">
            <v>FLEXNET ECUADOR - MDELIVERY</v>
          </cell>
          <cell r="Y2893" t="str">
            <v>CALLE 28 DE JUNIO S/N Y GARCIA MORENO ENTRADA LLANO GRANDE</v>
          </cell>
        </row>
        <row r="2894">
          <cell r="A2894" t="str">
            <v>2483427</v>
          </cell>
          <cell r="B2894">
            <v>495867</v>
          </cell>
          <cell r="C2894" t="str">
            <v>2483427</v>
          </cell>
          <cell r="D2894" t="str">
            <v>MDELIVERY</v>
          </cell>
          <cell r="E2894" t="str">
            <v>DESPACHO</v>
          </cell>
          <cell r="F2894" t="str">
            <v>NORMAL</v>
          </cell>
          <cell r="G2894" t="str">
            <v>FT79533</v>
          </cell>
          <cell r="H2894">
            <v>44938</v>
          </cell>
          <cell r="I2894" t="str">
            <v>ENTREGADO</v>
          </cell>
          <cell r="J2894">
            <v>44939</v>
          </cell>
          <cell r="K2894" t="str">
            <v>Wilnelys Marcano_SOLANGEL MELISSA GARCIA LAGLA</v>
          </cell>
          <cell r="L2894" t="str">
            <v>UIC INGLeS AV OSWALDO GUAYASAMiN Y VICENTE ROCAFUERTE8</v>
          </cell>
          <cell r="M2894" t="str">
            <v>1718675216001</v>
          </cell>
          <cell r="N2894" t="str">
            <v>0994947207</v>
          </cell>
          <cell r="O2894" t="str">
            <v/>
          </cell>
          <cell r="P2894" t="str">
            <v>QUITO</v>
          </cell>
          <cell r="Q2894" t="str">
            <v>QUITO</v>
          </cell>
          <cell r="R2894" t="str">
            <v>PICHINCHA</v>
          </cell>
          <cell r="T2894" t="str">
            <v>FLEXTRANS UIO</v>
          </cell>
          <cell r="U2894" t="str">
            <v>FLEXNETUIO_LOCAL</v>
          </cell>
          <cell r="V2894">
            <v>1</v>
          </cell>
          <cell r="W2894">
            <v>1</v>
          </cell>
          <cell r="X2894" t="str">
            <v>FLEXNET ECUADOR - MDELIVERY</v>
          </cell>
          <cell r="Y2894" t="str">
            <v>CALLE 28 DE JUNIO S/N Y GARCIA MORENO ENTRADA LLANO GRANDE</v>
          </cell>
        </row>
        <row r="2895">
          <cell r="A2895" t="str">
            <v>2483429</v>
          </cell>
          <cell r="B2895">
            <v>495868</v>
          </cell>
          <cell r="C2895" t="str">
            <v>2483429</v>
          </cell>
          <cell r="D2895" t="str">
            <v>MDELIVERY</v>
          </cell>
          <cell r="E2895" t="str">
            <v>DESPACHO</v>
          </cell>
          <cell r="F2895" t="str">
            <v>NORMAL</v>
          </cell>
          <cell r="G2895" t="str">
            <v>FT79631</v>
          </cell>
          <cell r="H2895">
            <v>44938</v>
          </cell>
          <cell r="I2895" t="str">
            <v>ENTREGADO</v>
          </cell>
          <cell r="J2895">
            <v>44939</v>
          </cell>
          <cell r="K2895" t="str">
            <v xml:space="preserve">Edison Guachamin_VISE ECUADOR CIA LTDA </v>
          </cell>
          <cell r="L2895" t="str">
            <v>INGLATERRA E3 266 Y AV AMAZONAS Edificio STRATTA Numero de oficina 7 Numero de piso 7</v>
          </cell>
          <cell r="M2895" t="str">
            <v>0992251069001</v>
          </cell>
          <cell r="N2895" t="str">
            <v>0987406904</v>
          </cell>
          <cell r="O2895" t="str">
            <v/>
          </cell>
          <cell r="P2895" t="str">
            <v>QUITO</v>
          </cell>
          <cell r="Q2895" t="str">
            <v>QUITO</v>
          </cell>
          <cell r="R2895" t="str">
            <v>PICHINCHA</v>
          </cell>
          <cell r="T2895" t="str">
            <v>TRANSERVISS</v>
          </cell>
          <cell r="U2895" t="str">
            <v>FLEXNETUIO_LOCAL</v>
          </cell>
          <cell r="V2895">
            <v>1</v>
          </cell>
          <cell r="W2895">
            <v>1</v>
          </cell>
          <cell r="X2895" t="str">
            <v>FLEXNET ECUADOR - MDELIVERY</v>
          </cell>
          <cell r="Y2895" t="str">
            <v>CALLE 28 DE JUNIO S/N Y GARCIA MORENO ENTRADA LLANO GRANDE</v>
          </cell>
        </row>
        <row r="2896">
          <cell r="A2896" t="str">
            <v>2483439</v>
          </cell>
          <cell r="B2896">
            <v>495869</v>
          </cell>
          <cell r="C2896" t="str">
            <v>2483439</v>
          </cell>
          <cell r="D2896" t="str">
            <v>MDELIVERY</v>
          </cell>
          <cell r="E2896" t="str">
            <v>DESPACHO</v>
          </cell>
          <cell r="F2896" t="str">
            <v>NORMAL</v>
          </cell>
          <cell r="G2896" t="str">
            <v>031080002483439</v>
          </cell>
          <cell r="H2896">
            <v>44938</v>
          </cell>
          <cell r="I2896" t="str">
            <v>ENTREGADO</v>
          </cell>
          <cell r="J2896">
            <v>44940</v>
          </cell>
          <cell r="K2896" t="str">
            <v>KEVIN LEONARDO CAICEDO SANCHEZ_KEVIN LEONARDO CAICEDO SANCHEZ</v>
          </cell>
          <cell r="L2896" t="str">
            <v>CALLE 9 DE OCTUBRE Y COLON 441 EDIFICIO COLOR MELON CONFECCIONES MAYCOL</v>
          </cell>
          <cell r="M2896" t="str">
            <v>0803787852001</v>
          </cell>
          <cell r="N2896" t="str">
            <v>0968530508</v>
          </cell>
          <cell r="O2896" t="str">
            <v/>
          </cell>
          <cell r="P2896" t="str">
            <v>ESMERALDAS</v>
          </cell>
          <cell r="Q2896" t="str">
            <v>ESMERALDAS</v>
          </cell>
          <cell r="R2896" t="str">
            <v>ESMERALDAS</v>
          </cell>
          <cell r="T2896" t="str">
            <v>TRAMACO</v>
          </cell>
          <cell r="U2896" t="str">
            <v>FLEXNETUIO_PROVINCIA</v>
          </cell>
          <cell r="V2896">
            <v>1</v>
          </cell>
          <cell r="W2896">
            <v>1</v>
          </cell>
          <cell r="X2896" t="str">
            <v>FLEXNET ECUADOR - MDELIVERY</v>
          </cell>
          <cell r="Y2896" t="str">
            <v>CALLE 28 DE JUNIO S/N Y GARCIA MORENO ENTRADA LLANO GRANDE</v>
          </cell>
        </row>
        <row r="2897">
          <cell r="A2897" t="str">
            <v>2483440</v>
          </cell>
          <cell r="B2897">
            <v>495870</v>
          </cell>
          <cell r="C2897" t="str">
            <v>2483440</v>
          </cell>
          <cell r="D2897" t="str">
            <v>MDELIVERY</v>
          </cell>
          <cell r="E2897" t="str">
            <v>DESPACHO</v>
          </cell>
          <cell r="F2897" t="str">
            <v>NORMAL</v>
          </cell>
          <cell r="G2897" t="str">
            <v>031080002483440</v>
          </cell>
          <cell r="H2897">
            <v>44938</v>
          </cell>
          <cell r="I2897" t="str">
            <v>INCIDENCIA</v>
          </cell>
          <cell r="J2897">
            <v>44942</v>
          </cell>
          <cell r="K2897" t="str">
            <v>ANGELICA MARIA IBARRA ORTIZ_ANGELICA MARIA IBARRA ORTIZ</v>
          </cell>
          <cell r="L2897" t="str">
            <v>Calle Bolivar y calle 15 Barrio nuevo amanecer</v>
          </cell>
          <cell r="M2897" t="str">
            <v>1313028621</v>
          </cell>
          <cell r="N2897" t="str">
            <v>0990903478</v>
          </cell>
          <cell r="O2897" t="str">
            <v/>
          </cell>
          <cell r="P2897" t="str">
            <v>PEDERNALES</v>
          </cell>
          <cell r="Q2897" t="str">
            <v>PEDERNALES</v>
          </cell>
          <cell r="R2897" t="str">
            <v>MANABI</v>
          </cell>
          <cell r="T2897" t="str">
            <v>TRAMACO</v>
          </cell>
          <cell r="U2897" t="str">
            <v>FLEXNETUIO_PROVINCIA</v>
          </cell>
          <cell r="V2897">
            <v>1</v>
          </cell>
          <cell r="W2897">
            <v>1</v>
          </cell>
          <cell r="X2897" t="str">
            <v>FLEXNET ECUADOR - MDELIVERY</v>
          </cell>
          <cell r="Y2897" t="str">
            <v>CALLE 28 DE JUNIO S/N Y GARCIA MORENO ENTRADA LLANO GRANDE</v>
          </cell>
        </row>
        <row r="2898">
          <cell r="A2898" t="str">
            <v>2483441</v>
          </cell>
          <cell r="B2898">
            <v>495871</v>
          </cell>
          <cell r="C2898" t="str">
            <v>2483441</v>
          </cell>
          <cell r="D2898" t="str">
            <v>MDELIVERY</v>
          </cell>
          <cell r="E2898" t="str">
            <v>DESPACHO</v>
          </cell>
          <cell r="F2898" t="str">
            <v>NORMAL</v>
          </cell>
          <cell r="G2898" t="str">
            <v>031080002483441</v>
          </cell>
          <cell r="H2898">
            <v>44938</v>
          </cell>
          <cell r="I2898" t="str">
            <v>ENTREGADO</v>
          </cell>
          <cell r="J2898">
            <v>44939</v>
          </cell>
          <cell r="K2898" t="str">
            <v>ALEX DANIEL MOLINA ALCIVAR_GALO XAVIER MERA RIVERA</v>
          </cell>
          <cell r="L2898" t="str">
            <v>CIUDADELA PRESIDENCIAL CALLE ALFREDO BAQUERIZO MORENO Y LOS CHASQUIS CASA DE 3 PISOS COLOR VESH JUNTO A LAVANDERiA MARY TERE EN KRONOS COMUNICACIONES</v>
          </cell>
          <cell r="M2898" t="str">
            <v>1802626653001</v>
          </cell>
          <cell r="N2898" t="str">
            <v>0987440149</v>
          </cell>
          <cell r="O2898" t="str">
            <v/>
          </cell>
          <cell r="P2898" t="str">
            <v>AMBATO</v>
          </cell>
          <cell r="Q2898" t="str">
            <v>AMBATO</v>
          </cell>
          <cell r="R2898" t="str">
            <v>TUNGURAHUA</v>
          </cell>
          <cell r="S2898" t="str">
            <v>AMBATO</v>
          </cell>
          <cell r="T2898" t="str">
            <v>TRAMACO</v>
          </cell>
          <cell r="U2898" t="str">
            <v>FLEXNETUIO_PROVINCIA</v>
          </cell>
          <cell r="V2898">
            <v>1</v>
          </cell>
          <cell r="W2898">
            <v>1</v>
          </cell>
          <cell r="X2898" t="str">
            <v>FLEXNET ECUADOR - MDELIVERY</v>
          </cell>
          <cell r="Y2898" t="str">
            <v>CALLE 28 DE JUNIO S/N Y GARCIA MORENO ENTRADA LLANO GRANDE</v>
          </cell>
        </row>
        <row r="2899">
          <cell r="A2899" t="str">
            <v>2483393</v>
          </cell>
          <cell r="B2899">
            <v>495839</v>
          </cell>
          <cell r="C2899" t="str">
            <v>2483393</v>
          </cell>
          <cell r="D2899" t="str">
            <v>MDELIVERY</v>
          </cell>
          <cell r="E2899" t="str">
            <v>DESPACHO</v>
          </cell>
          <cell r="F2899" t="str">
            <v>NORMAL</v>
          </cell>
          <cell r="G2899" t="str">
            <v>FT79532</v>
          </cell>
          <cell r="H2899">
            <v>44938</v>
          </cell>
          <cell r="I2899" t="str">
            <v>ENTREGADO</v>
          </cell>
          <cell r="J2899">
            <v>44939</v>
          </cell>
          <cell r="K2899" t="str">
            <v>CRISTIAN UMATAMBO MORALES_JUAN MIGUEL QUITO CAJAMARCA</v>
          </cell>
          <cell r="L2899" t="str">
            <v>AV CRISTOBAL COLON Y REINA VICTORIA 170517 EFC BANCO GUAYAQUIL</v>
          </cell>
          <cell r="M2899" t="str">
            <v>1756944276001</v>
          </cell>
          <cell r="N2899" t="str">
            <v>0992861649</v>
          </cell>
          <cell r="O2899" t="str">
            <v/>
          </cell>
          <cell r="P2899" t="str">
            <v>QUITO</v>
          </cell>
          <cell r="Q2899" t="str">
            <v>QUITO</v>
          </cell>
          <cell r="R2899" t="str">
            <v>PICHINCHA</v>
          </cell>
          <cell r="T2899" t="str">
            <v>TRANSERVISS</v>
          </cell>
          <cell r="U2899" t="str">
            <v>FLEXNETUIO_LOCAL</v>
          </cell>
          <cell r="V2899">
            <v>1</v>
          </cell>
          <cell r="W2899">
            <v>1</v>
          </cell>
          <cell r="X2899" t="str">
            <v>FLEXNET ECUADOR - MDELIVERY</v>
          </cell>
          <cell r="Y2899" t="str">
            <v>CALLE 28 DE JUNIO S/N Y GARCIA MORENO ENTRADA LLANO GRANDE</v>
          </cell>
        </row>
        <row r="2900">
          <cell r="A2900" t="str">
            <v>2483395</v>
          </cell>
          <cell r="B2900">
            <v>495840</v>
          </cell>
          <cell r="C2900" t="str">
            <v>2483395</v>
          </cell>
          <cell r="D2900" t="str">
            <v>MDELIVERY</v>
          </cell>
          <cell r="E2900" t="str">
            <v>DESPACHO</v>
          </cell>
          <cell r="F2900" t="str">
            <v>NORMAL</v>
          </cell>
          <cell r="G2900" t="str">
            <v>FT79573</v>
          </cell>
          <cell r="H2900">
            <v>44938</v>
          </cell>
          <cell r="I2900" t="str">
            <v>ENTREGADO</v>
          </cell>
          <cell r="J2900">
            <v>44939</v>
          </cell>
          <cell r="K2900" t="str">
            <v>IVAN DANILO ARTURO CASTRO CEDENO_IVAN DANILO ARTURO CASTRO CEDENO</v>
          </cell>
          <cell r="L2900" t="str">
            <v>LA JOYA ETAPA ORO MZ 3 VILLA 24</v>
          </cell>
          <cell r="M2900" t="str">
            <v>0904849585001</v>
          </cell>
          <cell r="N2900" t="str">
            <v>0983800433</v>
          </cell>
          <cell r="O2900" t="str">
            <v/>
          </cell>
          <cell r="P2900" t="str">
            <v>GUAYAQUIL</v>
          </cell>
          <cell r="Q2900" t="str">
            <v>GUAYAQUIL</v>
          </cell>
          <cell r="R2900" t="str">
            <v>GUAYAS</v>
          </cell>
          <cell r="T2900" t="str">
            <v>ITSACOURIER</v>
          </cell>
          <cell r="U2900" t="str">
            <v>FLEXNETUIO_GYE</v>
          </cell>
          <cell r="V2900">
            <v>1</v>
          </cell>
          <cell r="W2900">
            <v>1</v>
          </cell>
          <cell r="X2900" t="str">
            <v>FLEXNET ECUADOR - MDELIVERY</v>
          </cell>
          <cell r="Y2900" t="str">
            <v>CALLE 28 DE JUNIO S/N Y GARCIA MORENO ENTRADA LLANO GRANDE</v>
          </cell>
        </row>
        <row r="2901">
          <cell r="A2901" t="str">
            <v>2483396</v>
          </cell>
          <cell r="B2901">
            <v>495841</v>
          </cell>
          <cell r="C2901" t="str">
            <v>2483396</v>
          </cell>
          <cell r="D2901" t="str">
            <v>MDELIVERY</v>
          </cell>
          <cell r="E2901" t="str">
            <v>DESPACHO</v>
          </cell>
          <cell r="F2901" t="str">
            <v>NORMAL</v>
          </cell>
          <cell r="G2901" t="str">
            <v>FT79612</v>
          </cell>
          <cell r="H2901">
            <v>44938</v>
          </cell>
          <cell r="I2901" t="str">
            <v>ENTREGADO</v>
          </cell>
          <cell r="J2901">
            <v>44939</v>
          </cell>
          <cell r="K2901" t="str">
            <v>Jenniffer Villacis_ASOCIACION SOLIDARISTA PROFUTURO</v>
          </cell>
          <cell r="L2901" t="str">
            <v xml:space="preserve"> GUAYAS GUAYAQUIL Av Jose Rodriguez Bonin y Av Barcelona Planta San Eduardo Holcim Ecuador Planta Baja </v>
          </cell>
          <cell r="M2901" t="str">
            <v>0992424222001</v>
          </cell>
          <cell r="N2901" t="str">
            <v>989547209</v>
          </cell>
          <cell r="O2901" t="str">
            <v/>
          </cell>
          <cell r="P2901" t="str">
            <v>GUAYAQUIL</v>
          </cell>
          <cell r="Q2901" t="str">
            <v>GUAYAQUIL</v>
          </cell>
          <cell r="R2901" t="str">
            <v>GUAYAS</v>
          </cell>
          <cell r="T2901" t="str">
            <v>ITSACOURIER</v>
          </cell>
          <cell r="U2901" t="str">
            <v>FLEXNETUIO_GYE</v>
          </cell>
          <cell r="V2901">
            <v>1</v>
          </cell>
          <cell r="W2901">
            <v>1</v>
          </cell>
          <cell r="X2901" t="str">
            <v>FLEXNET ECUADOR - MDELIVERY</v>
          </cell>
          <cell r="Y2901" t="str">
            <v>CALLE 28 DE JUNIO S/N Y GARCIA MORENO ENTRADA LLANO GRANDE</v>
          </cell>
        </row>
        <row r="2902">
          <cell r="A2902" t="str">
            <v>2483397</v>
          </cell>
          <cell r="B2902">
            <v>495842</v>
          </cell>
          <cell r="C2902" t="str">
            <v>2483397</v>
          </cell>
          <cell r="D2902" t="str">
            <v>MDELIVERY</v>
          </cell>
          <cell r="E2902" t="str">
            <v>DESPACHO</v>
          </cell>
          <cell r="F2902" t="str">
            <v>NORMAL</v>
          </cell>
          <cell r="G2902" t="str">
            <v>FT79566</v>
          </cell>
          <cell r="H2902">
            <v>44938</v>
          </cell>
          <cell r="I2902" t="str">
            <v>ENTREGADO</v>
          </cell>
          <cell r="J2902">
            <v>44939</v>
          </cell>
          <cell r="K2902" t="str">
            <v>CRISTINA CHICAIZA_ROCHE EC</v>
          </cell>
          <cell r="L2902" t="str">
            <v>AV SIMON BOLIVAR S N Y VIA A NAYON COMPLEJO CORPORATIVO EKOPARK TORRE 5 LLAMAR POR WHATSAPP</v>
          </cell>
          <cell r="M2902" t="str">
            <v>1790475689001</v>
          </cell>
          <cell r="N2902" t="str">
            <v>0987470818</v>
          </cell>
          <cell r="O2902" t="str">
            <v/>
          </cell>
          <cell r="P2902" t="str">
            <v>QUITO</v>
          </cell>
          <cell r="Q2902" t="str">
            <v>QUITO</v>
          </cell>
          <cell r="R2902" t="str">
            <v>PICHINCHA</v>
          </cell>
          <cell r="T2902" t="str">
            <v>FLEXTRANS UIO</v>
          </cell>
          <cell r="U2902" t="str">
            <v>FLEXNETUIO_LOCAL</v>
          </cell>
          <cell r="V2902">
            <v>1</v>
          </cell>
          <cell r="W2902">
            <v>1</v>
          </cell>
          <cell r="X2902" t="str">
            <v>FLEXNET ECUADOR - MDELIVERY</v>
          </cell>
          <cell r="Y2902" t="str">
            <v>CALLE 28 DE JUNIO S/N Y GARCIA MORENO ENTRADA LLANO GRANDE</v>
          </cell>
        </row>
        <row r="2903">
          <cell r="A2903" t="str">
            <v>2483398</v>
          </cell>
          <cell r="B2903">
            <v>495843</v>
          </cell>
          <cell r="C2903" t="str">
            <v>2483398</v>
          </cell>
          <cell r="D2903" t="str">
            <v>MDELIVERY</v>
          </cell>
          <cell r="E2903" t="str">
            <v>DESPACHO</v>
          </cell>
          <cell r="F2903" t="str">
            <v>NORMAL</v>
          </cell>
          <cell r="G2903" t="str">
            <v>FT79613</v>
          </cell>
          <cell r="H2903">
            <v>44938</v>
          </cell>
          <cell r="I2903" t="str">
            <v>ENTREGADO</v>
          </cell>
          <cell r="J2903">
            <v>44939</v>
          </cell>
          <cell r="K2903" t="str">
            <v>CESAR SORIANO_SINDICATO PROVINCIALDE TRABAJADORES DE LA EMPRESA</v>
          </cell>
          <cell r="L2903" t="str">
            <v>KM 7 5 VIA A LA COSTA INGRESE X DURAGS LA EMP TIENE ROTULOS DE TERMO ELECTRICA DJ</v>
          </cell>
          <cell r="M2903" t="str">
            <v>0992633999001</v>
          </cell>
          <cell r="N2903" t="str">
            <v>0987684648</v>
          </cell>
          <cell r="O2903" t="str">
            <v/>
          </cell>
          <cell r="P2903" t="str">
            <v>GUAYAQUIL</v>
          </cell>
          <cell r="Q2903" t="str">
            <v>GUAYAQUIL</v>
          </cell>
          <cell r="R2903" t="str">
            <v>GUAYAS</v>
          </cell>
          <cell r="T2903" t="str">
            <v>ITSACOURIER</v>
          </cell>
          <cell r="U2903" t="str">
            <v>FLEXNETUIO_GYE</v>
          </cell>
          <cell r="V2903">
            <v>1</v>
          </cell>
          <cell r="W2903">
            <v>1</v>
          </cell>
          <cell r="X2903" t="str">
            <v>FLEXNET ECUADOR - MDELIVERY</v>
          </cell>
          <cell r="Y2903" t="str">
            <v>CALLE 28 DE JUNIO S/N Y GARCIA MORENO ENTRADA LLANO GRANDE</v>
          </cell>
        </row>
        <row r="2904">
          <cell r="A2904" t="str">
            <v>2483399</v>
          </cell>
          <cell r="B2904">
            <v>495844</v>
          </cell>
          <cell r="C2904" t="str">
            <v>2483399</v>
          </cell>
          <cell r="D2904" t="str">
            <v>MDELIVERY</v>
          </cell>
          <cell r="E2904" t="str">
            <v>DESPACHO</v>
          </cell>
          <cell r="F2904" t="str">
            <v>NORMAL</v>
          </cell>
          <cell r="G2904" t="str">
            <v>FT79614</v>
          </cell>
          <cell r="H2904">
            <v>44938</v>
          </cell>
          <cell r="I2904" t="str">
            <v>ENTREGADO</v>
          </cell>
          <cell r="J2904">
            <v>44939</v>
          </cell>
          <cell r="K2904" t="str">
            <v>ANA MARIA ROCHA C Claudia Ayala_FARMAYALA PHARMACEUTICAL COMPANY S A FPC</v>
          </cell>
          <cell r="L2904" t="str">
            <v>AV CARLOS JULIO AROSEMENA KM 2 5 JUNTO A TALLERES ASIA CAR GUAYAS GUAYAQUIL</v>
          </cell>
          <cell r="M2904" t="str">
            <v>0990013314001</v>
          </cell>
          <cell r="N2904" t="str">
            <v>0995803011/0984813949</v>
          </cell>
          <cell r="O2904" t="str">
            <v/>
          </cell>
          <cell r="P2904" t="str">
            <v>GUAYAQUIL</v>
          </cell>
          <cell r="Q2904" t="str">
            <v>GUAYAQUIL</v>
          </cell>
          <cell r="R2904" t="str">
            <v>GUAYAS</v>
          </cell>
          <cell r="T2904" t="str">
            <v>ITSACOURIER</v>
          </cell>
          <cell r="U2904" t="str">
            <v>FLEXNETUIO_GYE</v>
          </cell>
          <cell r="V2904">
            <v>1</v>
          </cell>
          <cell r="W2904">
            <v>1</v>
          </cell>
          <cell r="X2904" t="str">
            <v>FLEXNET ECUADOR - MDELIVERY</v>
          </cell>
          <cell r="Y2904" t="str">
            <v>CALLE 28 DE JUNIO S/N Y GARCIA MORENO ENTRADA LLANO GRANDE</v>
          </cell>
        </row>
        <row r="2905">
          <cell r="A2905" t="str">
            <v>2483400</v>
          </cell>
          <cell r="B2905">
            <v>495845</v>
          </cell>
          <cell r="C2905" t="str">
            <v>2483400</v>
          </cell>
          <cell r="D2905" t="str">
            <v>MDELIVERY</v>
          </cell>
          <cell r="E2905" t="str">
            <v>DESPACHO</v>
          </cell>
          <cell r="F2905" t="str">
            <v>NORMAL</v>
          </cell>
          <cell r="G2905" t="str">
            <v>031080002483400</v>
          </cell>
          <cell r="H2905">
            <v>44938</v>
          </cell>
          <cell r="I2905" t="str">
            <v>ENTREGADO</v>
          </cell>
          <cell r="J2905">
            <v>44939</v>
          </cell>
          <cell r="K2905" t="str">
            <v>DICKE ALEJANDRO CASTRO DEMERA_DICKE ALEJANDRO CASTRO DEMERA</v>
          </cell>
          <cell r="L2905" t="str">
            <v>ESPEJO Y SUBIDA A SANTA CRUZ PUCESE</v>
          </cell>
          <cell r="M2905" t="str">
            <v>0802971069001</v>
          </cell>
          <cell r="N2905" t="str">
            <v>0989383495</v>
          </cell>
          <cell r="O2905" t="str">
            <v/>
          </cell>
          <cell r="P2905" t="str">
            <v>ESMERALDAS</v>
          </cell>
          <cell r="Q2905" t="str">
            <v>ESMERALDAS</v>
          </cell>
          <cell r="R2905" t="str">
            <v>ESMERALDAS</v>
          </cell>
          <cell r="T2905" t="str">
            <v>TRAMACO</v>
          </cell>
          <cell r="U2905" t="str">
            <v>FLEXNETUIO_PROVINCIA</v>
          </cell>
          <cell r="V2905">
            <v>1</v>
          </cell>
          <cell r="W2905">
            <v>1</v>
          </cell>
          <cell r="X2905" t="str">
            <v>FLEXNET ECUADOR - MDELIVERY</v>
          </cell>
          <cell r="Y2905" t="str">
            <v>CALLE 28 DE JUNIO S/N Y GARCIA MORENO ENTRADA LLANO GRANDE</v>
          </cell>
        </row>
        <row r="2906">
          <cell r="A2906" t="str">
            <v>2483401</v>
          </cell>
          <cell r="B2906">
            <v>495846</v>
          </cell>
          <cell r="C2906" t="str">
            <v>2483401</v>
          </cell>
          <cell r="D2906" t="str">
            <v>MDELIVERY</v>
          </cell>
          <cell r="E2906" t="str">
            <v>DESPACHO</v>
          </cell>
          <cell r="F2906" t="str">
            <v>NORMAL</v>
          </cell>
          <cell r="G2906" t="str">
            <v>031080002483401</v>
          </cell>
          <cell r="H2906">
            <v>44938</v>
          </cell>
          <cell r="I2906" t="str">
            <v>ENTREGADO</v>
          </cell>
          <cell r="J2906">
            <v>44943</v>
          </cell>
          <cell r="K2906" t="str">
            <v>NELLY LISBETH KUFFO MENDOZA_NELLY LISBETH KUFFO MENDOZA</v>
          </cell>
          <cell r="L2906" t="str">
            <v>MANABi PORTOVIEJO ROCAFUERTE 12 DE MARZO OFICINAS COORDINACION ZONAL 4 DE SALUD EDIFICIO DE 2 PISOS BEICH ATRaS DEL HOSPITAL VERDI CEVALLOS BALDA TRIAJE</v>
          </cell>
          <cell r="M2906" t="str">
            <v>1311531584001</v>
          </cell>
          <cell r="N2906" t="str">
            <v>0960034842</v>
          </cell>
          <cell r="O2906" t="str">
            <v/>
          </cell>
          <cell r="P2906" t="str">
            <v>PORTOVIEJO</v>
          </cell>
          <cell r="Q2906" t="str">
            <v>PORTOVIEJO</v>
          </cell>
          <cell r="R2906" t="str">
            <v>MANABI</v>
          </cell>
          <cell r="T2906" t="str">
            <v>TRAMACO</v>
          </cell>
          <cell r="U2906" t="str">
            <v>FLEXNETUIO_PROVINCIA</v>
          </cell>
          <cell r="V2906">
            <v>1</v>
          </cell>
          <cell r="W2906">
            <v>1</v>
          </cell>
          <cell r="X2906" t="str">
            <v>FLEXNET ECUADOR - MDELIVERY</v>
          </cell>
          <cell r="Y2906" t="str">
            <v>CALLE 28 DE JUNIO S/N Y GARCIA MORENO ENTRADA LLANO GRANDE</v>
          </cell>
        </row>
        <row r="2907">
          <cell r="A2907" t="str">
            <v>2483402</v>
          </cell>
          <cell r="B2907">
            <v>495847</v>
          </cell>
          <cell r="C2907" t="str">
            <v>2483402</v>
          </cell>
          <cell r="D2907" t="str">
            <v>MDELIVERY</v>
          </cell>
          <cell r="E2907" t="str">
            <v>DESPACHO</v>
          </cell>
          <cell r="F2907" t="str">
            <v>NORMAL</v>
          </cell>
          <cell r="G2907" t="str">
            <v>031080002483402</v>
          </cell>
          <cell r="H2907">
            <v>44938</v>
          </cell>
          <cell r="I2907" t="str">
            <v>ENTREGADO</v>
          </cell>
          <cell r="J2907">
            <v>44940</v>
          </cell>
          <cell r="K2907" t="str">
            <v>CUADROS CAGUA GUSTAVO GENITO_CUADROS CAGUA GUSTAVO GENITO</v>
          </cell>
          <cell r="L2907" t="str">
            <v>Santo Domingo de los Tsachilas VIA CHONE NUEVO ISRAEL Km 21 nuevo israel via chone perteneciente a santo En gasolinera estacion de servicio Nuevo IsraelDomingo de los Tsachilas</v>
          </cell>
          <cell r="M2907" t="str">
            <v>1311650277001</v>
          </cell>
          <cell r="N2907" t="str">
            <v>0993872653</v>
          </cell>
          <cell r="O2907" t="str">
            <v/>
          </cell>
          <cell r="P2907" t="str">
            <v>SANTO DOMINGO</v>
          </cell>
          <cell r="Q2907" t="str">
            <v>SANTO DOMINGO</v>
          </cell>
          <cell r="R2907" t="str">
            <v>SANTO DOMINGO DE LOS TSACHILAS</v>
          </cell>
          <cell r="T2907" t="str">
            <v>TRAMACO</v>
          </cell>
          <cell r="U2907" t="str">
            <v>FLEXNETUIO_PROVINCIA</v>
          </cell>
          <cell r="V2907">
            <v>1</v>
          </cell>
          <cell r="W2907">
            <v>1</v>
          </cell>
          <cell r="X2907" t="str">
            <v>FLEXNET ECUADOR - MDELIVERY</v>
          </cell>
          <cell r="Y2907" t="str">
            <v>CALLE 28 DE JUNIO S/N Y GARCIA MORENO ENTRADA LLANO GRANDE</v>
          </cell>
        </row>
        <row r="2908">
          <cell r="A2908" t="str">
            <v>2483403</v>
          </cell>
          <cell r="B2908">
            <v>495848</v>
          </cell>
          <cell r="C2908" t="str">
            <v>2483403</v>
          </cell>
          <cell r="D2908" t="str">
            <v>MDELIVERY</v>
          </cell>
          <cell r="E2908" t="str">
            <v>DESPACHO</v>
          </cell>
          <cell r="F2908" t="str">
            <v>NORMAL</v>
          </cell>
          <cell r="G2908" t="str">
            <v>FT79576</v>
          </cell>
          <cell r="H2908">
            <v>44938</v>
          </cell>
          <cell r="I2908" t="str">
            <v>ENTREGADO</v>
          </cell>
          <cell r="J2908">
            <v>44939</v>
          </cell>
          <cell r="K2908" t="str">
            <v>ERIC MERCADO O PEDRO ILLESCAS_ALLAN STYF DAVILA TERREROS</v>
          </cell>
          <cell r="L2908" t="str">
            <v>ciudadela 9 de octubre calle tercera villa 306 y avenida tercera sur de la ciudad casa de 2 pisos con rejas blancas</v>
          </cell>
          <cell r="M2908" t="str">
            <v>0919562405001</v>
          </cell>
          <cell r="N2908" t="str">
            <v>0995801473</v>
          </cell>
          <cell r="O2908" t="str">
            <v/>
          </cell>
          <cell r="P2908" t="str">
            <v>GUAYAQUIL</v>
          </cell>
          <cell r="Q2908" t="str">
            <v>GUAYAQUIL</v>
          </cell>
          <cell r="R2908" t="str">
            <v>GUAYAS</v>
          </cell>
          <cell r="T2908" t="str">
            <v>ITSACOURIER</v>
          </cell>
          <cell r="U2908" t="str">
            <v>FLEXNETUIO_GYE</v>
          </cell>
          <cell r="V2908">
            <v>1</v>
          </cell>
          <cell r="W2908">
            <v>1</v>
          </cell>
          <cell r="X2908" t="str">
            <v>FLEXNET ECUADOR - MDELIVERY</v>
          </cell>
          <cell r="Y2908" t="str">
            <v>CALLE 28 DE JUNIO S/N Y GARCIA MORENO ENTRADA LLANO GRANDE</v>
          </cell>
        </row>
        <row r="2909">
          <cell r="A2909" t="str">
            <v>2483404</v>
          </cell>
          <cell r="B2909">
            <v>495849</v>
          </cell>
          <cell r="C2909" t="str">
            <v>2483404</v>
          </cell>
          <cell r="D2909" t="str">
            <v>MDELIVERY</v>
          </cell>
          <cell r="E2909" t="str">
            <v>DESPACHO</v>
          </cell>
          <cell r="F2909" t="str">
            <v>NORMAL</v>
          </cell>
          <cell r="G2909" t="str">
            <v>031080002483404</v>
          </cell>
          <cell r="H2909">
            <v>44938</v>
          </cell>
          <cell r="I2909" t="str">
            <v>ENTREGADO</v>
          </cell>
          <cell r="J2909">
            <v>44939</v>
          </cell>
          <cell r="K2909" t="str">
            <v>ANDREA LORENA SILVA QUIRANZA_ANDREA LORENA SILVA QUIRANZA</v>
          </cell>
          <cell r="L2909" t="str">
            <v xml:space="preserve">AV JAIME ROLDOS Y JUAN HERNADEZ ESQUINA FRENTE AL PARQUE DEL AVIO NOMBRE DEL CONSULTORIO SONRISAS SANAS CONSULTORIO DENTAL </v>
          </cell>
          <cell r="M2909" t="str">
            <v>1003167119001</v>
          </cell>
          <cell r="N2909" t="str">
            <v>0987628821/0991880873</v>
          </cell>
          <cell r="O2909" t="str">
            <v/>
          </cell>
          <cell r="P2909" t="str">
            <v>IBARRA</v>
          </cell>
          <cell r="Q2909" t="str">
            <v>IBARRA</v>
          </cell>
          <cell r="R2909" t="str">
            <v>IMBABURA</v>
          </cell>
          <cell r="T2909" t="str">
            <v>TRAMACO</v>
          </cell>
          <cell r="U2909" t="str">
            <v>FLEXNETUIO_PROVINCIA</v>
          </cell>
          <cell r="V2909">
            <v>1</v>
          </cell>
          <cell r="W2909">
            <v>1</v>
          </cell>
          <cell r="X2909" t="str">
            <v>FLEXNET ECUADOR - MDELIVERY</v>
          </cell>
          <cell r="Y2909" t="str">
            <v>CALLE 28 DE JUNIO S/N Y GARCIA MORENO ENTRADA LLANO GRANDE</v>
          </cell>
        </row>
        <row r="2910">
          <cell r="A2910" t="str">
            <v>2483405</v>
          </cell>
          <cell r="B2910">
            <v>495850</v>
          </cell>
          <cell r="C2910" t="str">
            <v>2483405</v>
          </cell>
          <cell r="D2910" t="str">
            <v>MDELIVERY</v>
          </cell>
          <cell r="E2910" t="str">
            <v>DESPACHO</v>
          </cell>
          <cell r="F2910" t="str">
            <v>NORMAL</v>
          </cell>
          <cell r="G2910" t="str">
            <v>FT79543</v>
          </cell>
          <cell r="H2910">
            <v>44938</v>
          </cell>
          <cell r="I2910" t="str">
            <v>ENTREGADO</v>
          </cell>
          <cell r="J2910">
            <v>44939</v>
          </cell>
          <cell r="K2910" t="str">
            <v>SENORA SANDRA_TECNICOS EN MANTENIMIENTO Y ACCESO RIOS</v>
          </cell>
          <cell r="L2910" t="str">
            <v>PICHINCHA QUITO primavera paralela N56A OE2 91 LEON FEBRES CORDERO TECMAN CIA LTDA</v>
          </cell>
          <cell r="M2910" t="str">
            <v>1791258924001</v>
          </cell>
          <cell r="N2910" t="str">
            <v>0997217062</v>
          </cell>
          <cell r="O2910" t="str">
            <v/>
          </cell>
          <cell r="P2910" t="str">
            <v>QUITO</v>
          </cell>
          <cell r="Q2910" t="str">
            <v>QUITO</v>
          </cell>
          <cell r="R2910" t="str">
            <v>PICHINCHA</v>
          </cell>
          <cell r="T2910" t="str">
            <v>FLEXTRANS UIO</v>
          </cell>
          <cell r="U2910" t="str">
            <v>FLEXNETUIO_LOCAL</v>
          </cell>
          <cell r="V2910">
            <v>1</v>
          </cell>
          <cell r="W2910">
            <v>1</v>
          </cell>
          <cell r="X2910" t="str">
            <v>FLEXNET ECUADOR - MDELIVERY</v>
          </cell>
          <cell r="Y2910" t="str">
            <v>CALLE 28 DE JUNIO S/N Y GARCIA MORENO ENTRADA LLANO GRANDE</v>
          </cell>
        </row>
        <row r="2911">
          <cell r="A2911" t="str">
            <v>2483406</v>
          </cell>
          <cell r="B2911">
            <v>495851</v>
          </cell>
          <cell r="C2911" t="str">
            <v>2483406</v>
          </cell>
          <cell r="D2911" t="str">
            <v>MDELIVERY</v>
          </cell>
          <cell r="E2911" t="str">
            <v>DESPACHO</v>
          </cell>
          <cell r="F2911" t="str">
            <v>NORMAL</v>
          </cell>
          <cell r="G2911" t="str">
            <v>031080002483406</v>
          </cell>
          <cell r="H2911">
            <v>44938</v>
          </cell>
          <cell r="I2911" t="str">
            <v>INCIDENCIA</v>
          </cell>
          <cell r="J2911">
            <v>44944</v>
          </cell>
          <cell r="K2911" t="str">
            <v>MARIO GIOVANNY ESPINOZA SALAZAR_MARIO GIOVANNY ESPINOZA SALAZAR</v>
          </cell>
          <cell r="L2911" t="str">
            <v>Quevedo parroquia la esperanza lotizacion brisas de la esperanza via al vergel pasando el primer puente una cuadra antes de la fabrica de asfalto</v>
          </cell>
          <cell r="M2911" t="str">
            <v>1203883515001</v>
          </cell>
          <cell r="N2911" t="str">
            <v>0967989147</v>
          </cell>
          <cell r="O2911" t="str">
            <v/>
          </cell>
          <cell r="P2911" t="str">
            <v>QUEVEDO</v>
          </cell>
          <cell r="Q2911" t="str">
            <v>QUEVEDO</v>
          </cell>
          <cell r="R2911" t="str">
            <v>LOS RIOS</v>
          </cell>
          <cell r="T2911" t="str">
            <v>TRAMACO</v>
          </cell>
          <cell r="U2911" t="str">
            <v>FLEXNETUIO_PROVINCIA</v>
          </cell>
          <cell r="V2911">
            <v>1</v>
          </cell>
          <cell r="W2911">
            <v>1</v>
          </cell>
          <cell r="X2911" t="str">
            <v>FLEXNET ECUADOR - MDELIVERY</v>
          </cell>
          <cell r="Y2911" t="str">
            <v>CALLE 28 DE JUNIO S/N Y GARCIA MORENO ENTRADA LLANO GRANDE</v>
          </cell>
        </row>
        <row r="2912">
          <cell r="A2912" t="str">
            <v>2483407</v>
          </cell>
          <cell r="B2912">
            <v>495852</v>
          </cell>
          <cell r="C2912" t="str">
            <v>2483407</v>
          </cell>
          <cell r="D2912" t="str">
            <v>MDELIVERY</v>
          </cell>
          <cell r="E2912" t="str">
            <v>DESPACHO</v>
          </cell>
          <cell r="F2912" t="str">
            <v>NORMAL</v>
          </cell>
          <cell r="G2912" t="str">
            <v>FT79539</v>
          </cell>
          <cell r="H2912">
            <v>44938</v>
          </cell>
          <cell r="I2912" t="str">
            <v>ENTREGADO</v>
          </cell>
          <cell r="J2912">
            <v>44939</v>
          </cell>
          <cell r="K2912" t="str">
            <v>YESSENIA JANINA ANDRADE BRAZALES_YESSENIA JANINA ANDRADE BRAZALES</v>
          </cell>
          <cell r="L2912" t="str">
            <v>ENTRE LA AV ANTONIO JARAMILLO Y LUIS MINACHO REFERENCIA A LADO DE LA CEVICHERIA NUEVA SAZON</v>
          </cell>
          <cell r="M2912" t="str">
            <v>1720176542001</v>
          </cell>
          <cell r="N2912" t="str">
            <v>0978962016</v>
          </cell>
          <cell r="O2912" t="str">
            <v/>
          </cell>
          <cell r="P2912" t="str">
            <v>QUITO</v>
          </cell>
          <cell r="Q2912" t="str">
            <v>QUITO</v>
          </cell>
          <cell r="R2912" t="str">
            <v>PICHINCHA</v>
          </cell>
          <cell r="T2912" t="str">
            <v>FLEXTRANS UIO</v>
          </cell>
          <cell r="U2912" t="str">
            <v>FLEXNETUIO_LOCAL</v>
          </cell>
          <cell r="V2912">
            <v>1</v>
          </cell>
          <cell r="W2912">
            <v>1</v>
          </cell>
          <cell r="X2912" t="str">
            <v>FLEXNET ECUADOR - MDELIVERY</v>
          </cell>
          <cell r="Y2912" t="str">
            <v>CALLE 28 DE JUNIO S/N Y GARCIA MORENO ENTRADA LLANO GRANDE</v>
          </cell>
        </row>
        <row r="2913">
          <cell r="A2913" t="str">
            <v>2483408</v>
          </cell>
          <cell r="B2913">
            <v>495853</v>
          </cell>
          <cell r="C2913" t="str">
            <v>2483408</v>
          </cell>
          <cell r="D2913" t="str">
            <v>MDELIVERY</v>
          </cell>
          <cell r="E2913" t="str">
            <v>DESPACHO</v>
          </cell>
          <cell r="F2913" t="str">
            <v>NORMAL</v>
          </cell>
          <cell r="G2913" t="str">
            <v>FT79572</v>
          </cell>
          <cell r="H2913">
            <v>44938</v>
          </cell>
          <cell r="I2913" t="str">
            <v>ENTREGADO</v>
          </cell>
          <cell r="J2913">
            <v>44939</v>
          </cell>
          <cell r="K2913" t="str">
            <v>RONALD ALBERTO GONZALEZ ZEVALLOS_RONALD ALBERTO GONZALEZ ZEVALLOS</v>
          </cell>
          <cell r="L2913" t="str">
            <v>DR EMILIO ROMERO Y AV BENJAMIN CARRION EDIFICIO ESQ LABRA QUE LABRA EMPANADAS ALBORADA 6TA ETAPA MZ 601 VILLA 1 PISO 1 OFICINA</v>
          </cell>
          <cell r="M2913" t="str">
            <v>0914432026001</v>
          </cell>
          <cell r="N2913" t="str">
            <v>0983454026</v>
          </cell>
          <cell r="O2913" t="str">
            <v/>
          </cell>
          <cell r="P2913" t="str">
            <v>GUAYAQUIL</v>
          </cell>
          <cell r="Q2913" t="str">
            <v>GUAYAQUIL</v>
          </cell>
          <cell r="R2913" t="str">
            <v>GUAYAS</v>
          </cell>
          <cell r="T2913" t="str">
            <v>ITSACOURIER</v>
          </cell>
          <cell r="U2913" t="str">
            <v>FLEXNETUIO_GYE</v>
          </cell>
          <cell r="V2913">
            <v>1</v>
          </cell>
          <cell r="W2913">
            <v>1</v>
          </cell>
          <cell r="X2913" t="str">
            <v>FLEXNET ECUADOR - MDELIVERY</v>
          </cell>
          <cell r="Y2913" t="str">
            <v>CALLE 28 DE JUNIO S/N Y GARCIA MORENO ENTRADA LLANO GRANDE</v>
          </cell>
        </row>
        <row r="2914">
          <cell r="A2914" t="str">
            <v>2483411</v>
          </cell>
          <cell r="B2914">
            <v>495854</v>
          </cell>
          <cell r="C2914" t="str">
            <v>2483411</v>
          </cell>
          <cell r="D2914" t="str">
            <v>MDELIVERY</v>
          </cell>
          <cell r="E2914" t="str">
            <v>DESPACHO</v>
          </cell>
          <cell r="F2914" t="str">
            <v>NORMAL</v>
          </cell>
          <cell r="G2914" t="str">
            <v>031080002483411</v>
          </cell>
          <cell r="H2914">
            <v>44938</v>
          </cell>
          <cell r="I2914" t="str">
            <v>ENTREGADO</v>
          </cell>
          <cell r="J2914">
            <v>44939</v>
          </cell>
          <cell r="K2914" t="str">
            <v>SEGUNDO JESUS ORELLANA LUCERO_SEGUNDO JESUS ORELLANA LUCERO</v>
          </cell>
          <cell r="L2914" t="str">
            <v>CALLE COLON Y AVENIDA NORTE COLEGIO DE BACHILLERATO JOSE CORCINO CARDENAS</v>
          </cell>
          <cell r="M2914" t="str">
            <v>0702845041001</v>
          </cell>
          <cell r="N2914" t="str">
            <v>0984351762</v>
          </cell>
          <cell r="O2914" t="str">
            <v/>
          </cell>
          <cell r="P2914" t="str">
            <v>MILAGRO</v>
          </cell>
          <cell r="Q2914" t="str">
            <v>MILAGRO</v>
          </cell>
          <cell r="R2914" t="str">
            <v>GUAYAS</v>
          </cell>
          <cell r="T2914" t="str">
            <v>TRAMACO</v>
          </cell>
          <cell r="U2914" t="str">
            <v>FLEXNETUIO_PROVINCIA</v>
          </cell>
          <cell r="V2914">
            <v>1</v>
          </cell>
          <cell r="W2914">
            <v>1</v>
          </cell>
          <cell r="X2914" t="str">
            <v>FLEXNET ECUADOR - MDELIVERY</v>
          </cell>
          <cell r="Y2914" t="str">
            <v>CALLE 28 DE JUNIO S/N Y GARCIA MORENO ENTRADA LLANO GRANDE</v>
          </cell>
        </row>
        <row r="2915">
          <cell r="A2915" t="str">
            <v>2483412</v>
          </cell>
          <cell r="B2915">
            <v>495855</v>
          </cell>
          <cell r="C2915" t="str">
            <v>2483412</v>
          </cell>
          <cell r="D2915" t="str">
            <v>MDELIVERY</v>
          </cell>
          <cell r="E2915" t="str">
            <v>DESPACHO</v>
          </cell>
          <cell r="F2915" t="str">
            <v>NORMAL</v>
          </cell>
          <cell r="G2915" t="str">
            <v>031080002483412</v>
          </cell>
          <cell r="H2915">
            <v>44938</v>
          </cell>
          <cell r="I2915" t="str">
            <v>ENTREGADO</v>
          </cell>
          <cell r="J2915">
            <v>44939</v>
          </cell>
          <cell r="K2915" t="str">
            <v>WILLIAMS ORLANDO TROYA TASIGCHANA_WILLIAMS ORLANDO TROYA TASIGCHANA</v>
          </cell>
          <cell r="L2915" t="str">
            <v xml:space="preserve"> Barrio Vicente Leon calle E y D REFERENCIA TRAS EL CONSEJO DE LA JUDICATURA CASA DE DOS PISOS COLOR BEIGE CON CAFE A LADO DE LA CANCHA </v>
          </cell>
          <cell r="M2915" t="str">
            <v>0502400013001</v>
          </cell>
          <cell r="N2915" t="str">
            <v>0983634439</v>
          </cell>
          <cell r="O2915" t="str">
            <v/>
          </cell>
          <cell r="P2915" t="str">
            <v>PUJILI</v>
          </cell>
          <cell r="Q2915" t="str">
            <v>PUJILI</v>
          </cell>
          <cell r="R2915" t="str">
            <v>COTOPAXI</v>
          </cell>
          <cell r="T2915" t="str">
            <v>TRAMACO</v>
          </cell>
          <cell r="U2915" t="str">
            <v>FLEXNETUIO_PROVINCIA</v>
          </cell>
          <cell r="V2915">
            <v>1</v>
          </cell>
          <cell r="W2915">
            <v>1</v>
          </cell>
          <cell r="X2915" t="str">
            <v>FLEXNET ECUADOR - MDELIVERY</v>
          </cell>
          <cell r="Y2915" t="str">
            <v>CALLE 28 DE JUNIO S/N Y GARCIA MORENO ENTRADA LLANO GRANDE</v>
          </cell>
        </row>
        <row r="2916">
          <cell r="A2916" t="str">
            <v>2483413</v>
          </cell>
          <cell r="B2916">
            <v>495856</v>
          </cell>
          <cell r="C2916" t="str">
            <v>2483413</v>
          </cell>
          <cell r="D2916" t="str">
            <v>MDELIVERY</v>
          </cell>
          <cell r="E2916" t="str">
            <v>DESPACHO</v>
          </cell>
          <cell r="F2916" t="str">
            <v>NORMAL</v>
          </cell>
          <cell r="G2916" t="str">
            <v>FT79575</v>
          </cell>
          <cell r="H2916">
            <v>44938</v>
          </cell>
          <cell r="I2916" t="str">
            <v>EN_TRANSITO</v>
          </cell>
          <cell r="J2916">
            <v>44944</v>
          </cell>
          <cell r="K2916" t="str">
            <v>LUIS ALBERTO PONCE YOSA_LUIS ALBERTO PONCE YOSA</v>
          </cell>
          <cell r="L2916" t="str">
            <v xml:space="preserve"> ESCOBEDO 330 Y PIEDRAHITA REFERENCIA EN LA IMPRENTA ORIGINAL OBSERVACION CLIENTE INDICA QUE POR FAVOR LA ENTREGA SE REALICE A PARTIR DE 13 00 QUE SE ENCUENTRA EN SU IMPRENTA </v>
          </cell>
          <cell r="M2916" t="str">
            <v>0919185736</v>
          </cell>
          <cell r="N2916" t="str">
            <v>0961179416</v>
          </cell>
          <cell r="O2916" t="str">
            <v/>
          </cell>
          <cell r="P2916" t="str">
            <v>GUAYAQUIL</v>
          </cell>
          <cell r="Q2916" t="str">
            <v>GUAYAQUIL</v>
          </cell>
          <cell r="R2916" t="str">
            <v>GUAYAS</v>
          </cell>
          <cell r="T2916" t="str">
            <v>ITSACOURIER</v>
          </cell>
          <cell r="U2916" t="str">
            <v>FLEXNETUIO_GYE</v>
          </cell>
          <cell r="V2916">
            <v>1</v>
          </cell>
          <cell r="W2916">
            <v>1</v>
          </cell>
          <cell r="X2916" t="str">
            <v>FLEXNET ECUADOR - MDELIVERY</v>
          </cell>
          <cell r="Y2916" t="str">
            <v>CALLE 28 DE JUNIO S/N Y GARCIA MORENO ENTRADA LLANO GRANDE</v>
          </cell>
        </row>
        <row r="2917">
          <cell r="A2917" t="str">
            <v>2483414</v>
          </cell>
          <cell r="B2917">
            <v>495857</v>
          </cell>
          <cell r="C2917" t="str">
            <v>2483414</v>
          </cell>
          <cell r="D2917" t="str">
            <v>MDELIVERY</v>
          </cell>
          <cell r="E2917" t="str">
            <v>DESPACHO</v>
          </cell>
          <cell r="F2917" t="str">
            <v>NORMAL</v>
          </cell>
          <cell r="G2917" t="str">
            <v>FT79545</v>
          </cell>
          <cell r="H2917">
            <v>44938</v>
          </cell>
          <cell r="I2917" t="str">
            <v>ENTREGADO</v>
          </cell>
          <cell r="J2917">
            <v>44939</v>
          </cell>
          <cell r="K2917" t="str">
            <v>ADRIANA PLAZA_MAISA ASOCIACION O CUENTAS EN PARTICIPACION</v>
          </cell>
          <cell r="L2917" t="str">
            <v>RUIZ DE CASTILLA N30 13 Y ANDAGOYA EDF EXPOCOLOR MZ OFIC 3</v>
          </cell>
          <cell r="M2917" t="str">
            <v>1793198148001</v>
          </cell>
          <cell r="N2917" t="str">
            <v>0999701302</v>
          </cell>
          <cell r="O2917" t="str">
            <v/>
          </cell>
          <cell r="P2917" t="str">
            <v>QUITO</v>
          </cell>
          <cell r="Q2917" t="str">
            <v>QUITO</v>
          </cell>
          <cell r="R2917" t="str">
            <v>PICHINCHA</v>
          </cell>
          <cell r="T2917" t="str">
            <v>FLEXTRANS UIO</v>
          </cell>
          <cell r="U2917" t="str">
            <v>FLEXNETUIO_LOCAL</v>
          </cell>
          <cell r="V2917">
            <v>1</v>
          </cell>
          <cell r="W2917">
            <v>1</v>
          </cell>
          <cell r="X2917" t="str">
            <v>FLEXNET ECUADOR - MDELIVERY</v>
          </cell>
          <cell r="Y2917" t="str">
            <v>CALLE 28 DE JUNIO S/N Y GARCIA MORENO ENTRADA LLANO GRANDE</v>
          </cell>
        </row>
        <row r="2918">
          <cell r="A2918" t="str">
            <v>2483415</v>
          </cell>
          <cell r="B2918">
            <v>495858</v>
          </cell>
          <cell r="C2918" t="str">
            <v>2483415</v>
          </cell>
          <cell r="D2918" t="str">
            <v>MDELIVERY</v>
          </cell>
          <cell r="E2918" t="str">
            <v>DESPACHO</v>
          </cell>
          <cell r="F2918" t="str">
            <v>NORMAL</v>
          </cell>
          <cell r="G2918" t="str">
            <v>FT79616</v>
          </cell>
          <cell r="H2918">
            <v>44938</v>
          </cell>
          <cell r="I2918" t="str">
            <v>ENTREGADO</v>
          </cell>
          <cell r="J2918">
            <v>44939</v>
          </cell>
          <cell r="K2918" t="str">
            <v>Cesar Soriano_SINDICATO PROVINCIALDE TRABAJADORES DE LA EMPRESA</v>
          </cell>
          <cell r="L2918" t="str">
            <v>GUAYAS GUAYAQUIL KM 7 1 2 N A VIA LA COSTA ENTRADA POR DURA GAS A ELECTRO GUAYAS</v>
          </cell>
          <cell r="M2918" t="str">
            <v>0992633999001</v>
          </cell>
          <cell r="N2918" t="str">
            <v>0987684648</v>
          </cell>
          <cell r="O2918" t="str">
            <v/>
          </cell>
          <cell r="P2918" t="str">
            <v>GUAYAQUIL</v>
          </cell>
          <cell r="Q2918" t="str">
            <v>GUAYAQUIL</v>
          </cell>
          <cell r="R2918" t="str">
            <v>GUAYAS</v>
          </cell>
          <cell r="T2918" t="str">
            <v>ITSACOURIER</v>
          </cell>
          <cell r="U2918" t="str">
            <v>FLEXNETUIO_GYE</v>
          </cell>
          <cell r="V2918">
            <v>1</v>
          </cell>
          <cell r="W2918">
            <v>1</v>
          </cell>
          <cell r="X2918" t="str">
            <v>FLEXNET ECUADOR - MDELIVERY</v>
          </cell>
          <cell r="Y2918" t="str">
            <v>CALLE 28 DE JUNIO S/N Y GARCIA MORENO ENTRADA LLANO GRANDE</v>
          </cell>
        </row>
        <row r="2919">
          <cell r="A2919" t="str">
            <v>2483416</v>
          </cell>
          <cell r="B2919">
            <v>495859</v>
          </cell>
          <cell r="C2919" t="str">
            <v>2483416</v>
          </cell>
          <cell r="D2919" t="str">
            <v>MDELIVERY</v>
          </cell>
          <cell r="E2919" t="str">
            <v>DESPACHO</v>
          </cell>
          <cell r="F2919" t="str">
            <v>NORMAL</v>
          </cell>
          <cell r="G2919" t="str">
            <v>031080002483416</v>
          </cell>
          <cell r="H2919">
            <v>44938</v>
          </cell>
          <cell r="I2919" t="str">
            <v>ENTREGADO</v>
          </cell>
          <cell r="J2919">
            <v>44942</v>
          </cell>
          <cell r="K2919" t="str">
            <v>MARIO DANIEL LOPEZ AGUILAR_MARIO DANIEL LOPEZ AGUILAR</v>
          </cell>
          <cell r="L2919" t="str">
            <v>DIRECCION AV EMILIANO ORTEGA Y QUITO CASA COLOR CREMA 16019</v>
          </cell>
          <cell r="M2919" t="str">
            <v>1105935330001</v>
          </cell>
          <cell r="N2919" t="str">
            <v>0980849986/0985733578</v>
          </cell>
          <cell r="O2919" t="str">
            <v/>
          </cell>
          <cell r="P2919" t="str">
            <v>LOJA</v>
          </cell>
          <cell r="Q2919" t="str">
            <v>LOJA</v>
          </cell>
          <cell r="R2919" t="str">
            <v>LOJA</v>
          </cell>
          <cell r="T2919" t="str">
            <v>TRAMACO</v>
          </cell>
          <cell r="U2919" t="str">
            <v>FLEXNETUIO_PROVINCIA</v>
          </cell>
          <cell r="V2919">
            <v>1</v>
          </cell>
          <cell r="W2919">
            <v>1</v>
          </cell>
          <cell r="X2919" t="str">
            <v>FLEXNET ECUADOR - MDELIVERY</v>
          </cell>
          <cell r="Y2919" t="str">
            <v>CALLE 28 DE JUNIO S/N Y GARCIA MORENO ENTRADA LLANO GRANDE</v>
          </cell>
        </row>
        <row r="2920">
          <cell r="A2920" t="str">
            <v>SG_23_047</v>
          </cell>
          <cell r="B2920">
            <v>495838</v>
          </cell>
          <cell r="C2920" t="str">
            <v>SG_23_047</v>
          </cell>
          <cell r="D2920" t="str">
            <v>SG</v>
          </cell>
          <cell r="E2920" t="str">
            <v>DESPACHO</v>
          </cell>
          <cell r="F2920" t="str">
            <v>NORMAL</v>
          </cell>
          <cell r="G2920" t="str">
            <v>FT79623</v>
          </cell>
          <cell r="H2920">
            <v>44938</v>
          </cell>
          <cell r="I2920" t="str">
            <v>ENTREGADO</v>
          </cell>
          <cell r="J2920">
            <v>44939</v>
          </cell>
          <cell r="K2920" t="str">
            <v>MEGAPRODUCTOS GYE</v>
          </cell>
          <cell r="L2920" t="str">
            <v>KM 7.5 VÍA A DAULE, CDLA. SANTA CECILIA CALLE 12AVA #501 ENTRE CALLE 3ERA Y 4TA</v>
          </cell>
          <cell r="P2920" t="str">
            <v>090602</v>
          </cell>
          <cell r="Q2920" t="str">
            <v>GUAYAQUIL</v>
          </cell>
          <cell r="R2920" t="str">
            <v>GUAYAS</v>
          </cell>
          <cell r="S2920" t="str">
            <v>GUAYAQUIL</v>
          </cell>
          <cell r="T2920" t="str">
            <v>CARGO UNION</v>
          </cell>
          <cell r="U2920" t="str">
            <v>FLEXNETUIO_GYE</v>
          </cell>
          <cell r="V2920">
            <v>1</v>
          </cell>
          <cell r="W2920">
            <v>251</v>
          </cell>
          <cell r="X2920" t="str">
            <v>FLEXNET UIO</v>
          </cell>
          <cell r="Y2920" t="str">
            <v>PANAMERICANA NORTE KM 12 1/2  LLANO GRANDE</v>
          </cell>
        </row>
        <row r="2921">
          <cell r="A2921" t="str">
            <v>SG_22_048</v>
          </cell>
          <cell r="B2921">
            <v>495837</v>
          </cell>
          <cell r="C2921" t="str">
            <v>SG_22_048</v>
          </cell>
          <cell r="D2921" t="str">
            <v>SG</v>
          </cell>
          <cell r="E2921" t="str">
            <v>DESPACHO</v>
          </cell>
          <cell r="F2921" t="str">
            <v>NORMAL</v>
          </cell>
          <cell r="H2921">
            <v>44938</v>
          </cell>
          <cell r="I2921" t="str">
            <v>EN_PROCESO</v>
          </cell>
          <cell r="J2921">
            <v>44938</v>
          </cell>
          <cell r="K2921" t="str">
            <v>TAPITEX M&amp;B CIA LTDA</v>
          </cell>
          <cell r="L2921" t="str">
            <v>BODEGA PARQUE INDUSTRIAL: AVENIDA DEL TORIL Y CARAPUNGO. A LADO DE LA BODEGA DE HOLCIM</v>
          </cell>
          <cell r="P2921" t="str">
            <v>010107</v>
          </cell>
          <cell r="Q2921" t="str">
            <v>CUENCA</v>
          </cell>
          <cell r="R2921" t="str">
            <v>AZUAY</v>
          </cell>
          <cell r="S2921" t="str">
            <v>CUENCA</v>
          </cell>
          <cell r="U2921" t="str">
            <v>FLEXNETUIO_PROVINCIA</v>
          </cell>
          <cell r="V2921">
            <v>1</v>
          </cell>
          <cell r="W2921">
            <v>544</v>
          </cell>
          <cell r="X2921" t="str">
            <v>FLEXNET UIO</v>
          </cell>
          <cell r="Y2921" t="str">
            <v>PANAMERICANA NORTE KM 12 1/2  LLANO GRANDE</v>
          </cell>
        </row>
        <row r="2922">
          <cell r="A2922" t="str">
            <v>SG_23_033</v>
          </cell>
          <cell r="B2922">
            <v>495836</v>
          </cell>
          <cell r="C2922" t="str">
            <v>SG_23_033</v>
          </cell>
          <cell r="D2922" t="str">
            <v>SG</v>
          </cell>
          <cell r="E2922" t="str">
            <v>DESPACHO</v>
          </cell>
          <cell r="F2922" t="str">
            <v>NORMAL</v>
          </cell>
          <cell r="G2922" t="str">
            <v>FT79618</v>
          </cell>
          <cell r="H2922">
            <v>44938</v>
          </cell>
          <cell r="I2922" t="str">
            <v>ENTREGADO</v>
          </cell>
          <cell r="J2922">
            <v>44939</v>
          </cell>
          <cell r="K2922" t="str">
            <v>CELIO ALFREDO CALDERON VINTIMILLA</v>
          </cell>
          <cell r="L2922" t="str">
            <v>AV ORDONEZ LASSO Y CEREZOS / CUENCA EDIF. PROCAL</v>
          </cell>
          <cell r="P2922" t="str">
            <v>010215</v>
          </cell>
          <cell r="Q2922" t="str">
            <v>CUENCA</v>
          </cell>
          <cell r="R2922" t="str">
            <v>AZUAY</v>
          </cell>
          <cell r="S2922" t="str">
            <v>CUENCA</v>
          </cell>
          <cell r="T2922" t="str">
            <v>ITSACOURIER</v>
          </cell>
          <cell r="U2922" t="str">
            <v>FLEXNETUIO_PROVINCIA</v>
          </cell>
          <cell r="V2922">
            <v>1</v>
          </cell>
          <cell r="W2922">
            <v>2.7</v>
          </cell>
          <cell r="X2922" t="str">
            <v>FLEXNET UIO</v>
          </cell>
          <cell r="Y2922" t="str">
            <v>PANAMERICANA NORTE KM 12 1/2  LLANO GRANDE</v>
          </cell>
        </row>
        <row r="2923">
          <cell r="A2923" t="str">
            <v>98823433</v>
          </cell>
          <cell r="B2923">
            <v>495817</v>
          </cell>
          <cell r="C2923" t="str">
            <v>98823433</v>
          </cell>
          <cell r="D2923" t="str">
            <v>HYCITE</v>
          </cell>
          <cell r="E2923" t="str">
            <v>DESPACHO</v>
          </cell>
          <cell r="F2923" t="str">
            <v>NORMAL</v>
          </cell>
          <cell r="G2923" t="str">
            <v>ITG4560</v>
          </cell>
          <cell r="H2923">
            <v>44938</v>
          </cell>
          <cell r="I2923" t="str">
            <v>ENTREGADO</v>
          </cell>
          <cell r="J2923">
            <v>44939</v>
          </cell>
          <cell r="K2923" t="str">
            <v>JESSICA CASTANEDA</v>
          </cell>
          <cell r="L2923" t="str">
            <v>FRANCISCO DE ICAZA 610 Y ESCOBEDO GUAYAQUIL  ROCA 090306 GUAYAS</v>
          </cell>
          <cell r="N2923" t="str">
            <v>0986790076</v>
          </cell>
          <cell r="O2923" t="str">
            <v>0986790076</v>
          </cell>
          <cell r="P2923" t="str">
            <v>090306</v>
          </cell>
          <cell r="Q2923" t="str">
            <v>GUAYAQUIL</v>
          </cell>
          <cell r="R2923" t="str">
            <v>GUAYAS</v>
          </cell>
          <cell r="S2923" t="str">
            <v>GUAYAQUIL</v>
          </cell>
          <cell r="T2923" t="str">
            <v>FLEXTRANS GYE</v>
          </cell>
          <cell r="U2923" t="str">
            <v>FLEXNETUIO_GYE</v>
          </cell>
          <cell r="V2923">
            <v>2</v>
          </cell>
          <cell r="W2923">
            <v>14.8</v>
          </cell>
          <cell r="X2923" t="str">
            <v>HYCITE QUITO</v>
          </cell>
          <cell r="Y2923" t="str">
            <v>FLEX NET CALLE 28 DE JUNIO S/N Y GARCIA MORENO ENTRADA LLANO GRANDE</v>
          </cell>
        </row>
        <row r="2924">
          <cell r="A2924" t="str">
            <v>98823699</v>
          </cell>
          <cell r="B2924">
            <v>495818</v>
          </cell>
          <cell r="C2924" t="str">
            <v>98823699</v>
          </cell>
          <cell r="D2924" t="str">
            <v>HYCITE</v>
          </cell>
          <cell r="E2924" t="str">
            <v>DESPACHO</v>
          </cell>
          <cell r="F2924" t="str">
            <v>NORMAL</v>
          </cell>
          <cell r="G2924" t="str">
            <v>ITG4561</v>
          </cell>
          <cell r="H2924">
            <v>44938</v>
          </cell>
          <cell r="I2924" t="str">
            <v>ENTREGADO</v>
          </cell>
          <cell r="J2924">
            <v>44942</v>
          </cell>
          <cell r="K2924" t="str">
            <v>LUIS CRUZ</v>
          </cell>
          <cell r="L2924" t="str">
            <v>GUAYACANES SECTOR 4 MZ 134 V 6 CERCA GARITA GUAYAQUIL TARQUI 090703 GUAYAS</v>
          </cell>
          <cell r="M2924" t="str">
            <v/>
          </cell>
          <cell r="N2924" t="str">
            <v>0997351255</v>
          </cell>
          <cell r="O2924" t="str">
            <v>0997351255</v>
          </cell>
          <cell r="P2924" t="str">
            <v>090703</v>
          </cell>
          <cell r="Q2924" t="str">
            <v>GUAYAQUIL</v>
          </cell>
          <cell r="R2924" t="str">
            <v>GUAYAS</v>
          </cell>
          <cell r="S2924" t="str">
            <v>GUAYAQUIL</v>
          </cell>
          <cell r="T2924" t="str">
            <v>ITSACOURIER</v>
          </cell>
          <cell r="U2924" t="str">
            <v>FLEXNETUIO_GYE</v>
          </cell>
          <cell r="V2924">
            <v>1</v>
          </cell>
          <cell r="W2924">
            <v>1.6</v>
          </cell>
          <cell r="X2924" t="str">
            <v>HYCITE QUITO</v>
          </cell>
          <cell r="Y2924" t="str">
            <v>FLEX NET CALLE 28 DE JUNIO S/N Y GARCIA MORENO ENTRADA LLANO GRANDE</v>
          </cell>
        </row>
        <row r="2925">
          <cell r="A2925" t="str">
            <v>98823963</v>
          </cell>
          <cell r="B2925">
            <v>495819</v>
          </cell>
          <cell r="C2925" t="str">
            <v>98823963</v>
          </cell>
          <cell r="D2925" t="str">
            <v>HYCITE</v>
          </cell>
          <cell r="E2925" t="str">
            <v>DESPACHO</v>
          </cell>
          <cell r="F2925" t="str">
            <v>NORMAL</v>
          </cell>
          <cell r="G2925" t="str">
            <v>031002004175399</v>
          </cell>
          <cell r="H2925">
            <v>44938</v>
          </cell>
          <cell r="I2925" t="str">
            <v>ENTREGADO</v>
          </cell>
          <cell r="J2925">
            <v>44939</v>
          </cell>
          <cell r="K2925" t="str">
            <v>FRANCES GRACE LODER TELLO</v>
          </cell>
          <cell r="L2925" t="str">
            <v>AVDA FLAVIO REYES CALLE 22 FRENTE A RESTAURANTE LOS PEPIADOS MANTA MANTA MANTA 130215 MANABI</v>
          </cell>
          <cell r="M2925" t="str">
            <v/>
          </cell>
          <cell r="N2925" t="str">
            <v>0990966959 / 325102511</v>
          </cell>
          <cell r="O2925" t="str">
            <v>0990966959 / 325102511</v>
          </cell>
          <cell r="P2925" t="str">
            <v>130215</v>
          </cell>
          <cell r="Q2925" t="str">
            <v>MANTA</v>
          </cell>
          <cell r="R2925" t="str">
            <v>MANABI</v>
          </cell>
          <cell r="S2925" t="str">
            <v>MANTA</v>
          </cell>
          <cell r="T2925" t="str">
            <v>TRAMACO</v>
          </cell>
          <cell r="U2925" t="str">
            <v>FLEXNETUIO_PROVINCIA</v>
          </cell>
          <cell r="V2925">
            <v>1</v>
          </cell>
          <cell r="W2925">
            <v>1.4</v>
          </cell>
          <cell r="X2925" t="str">
            <v>HYCITE QUITO</v>
          </cell>
          <cell r="Y2925" t="str">
            <v>FLEX NET CALLE 28 DE JUNIO S/N Y GARCIA MORENO ENTRADA LLANO GRANDE</v>
          </cell>
        </row>
        <row r="2926">
          <cell r="A2926" t="str">
            <v>98824180</v>
          </cell>
          <cell r="B2926">
            <v>495821</v>
          </cell>
          <cell r="C2926" t="str">
            <v>98824180</v>
          </cell>
          <cell r="D2926" t="str">
            <v>HYCITE</v>
          </cell>
          <cell r="E2926" t="str">
            <v>DESPACHO</v>
          </cell>
          <cell r="F2926" t="str">
            <v>NORMAL</v>
          </cell>
          <cell r="G2926" t="str">
            <v>ITQ4563</v>
          </cell>
          <cell r="H2926">
            <v>44938</v>
          </cell>
          <cell r="I2926" t="str">
            <v>ENTREGADO</v>
          </cell>
          <cell r="J2926">
            <v>44939</v>
          </cell>
          <cell r="K2926" t="str">
            <v>MARIA CABASCANGO</v>
          </cell>
          <cell r="L2926" t="str">
            <v>ESTADOS UNIDOS N13-227 Y MONTEVIDEO QUITO // SAN JUAN  SAN JUAN 170402 PICHINCHA</v>
          </cell>
          <cell r="M2926" t="str">
            <v/>
          </cell>
          <cell r="N2926" t="str">
            <v>0984382053</v>
          </cell>
          <cell r="O2926" t="str">
            <v>0984382053</v>
          </cell>
          <cell r="P2926" t="str">
            <v>170402</v>
          </cell>
          <cell r="Q2926" t="str">
            <v>QUITO</v>
          </cell>
          <cell r="R2926" t="str">
            <v>PICHINCHA</v>
          </cell>
          <cell r="S2926" t="str">
            <v>QUITO</v>
          </cell>
          <cell r="T2926" t="str">
            <v>FLEXTRANS UIO</v>
          </cell>
          <cell r="U2926" t="str">
            <v>FLEXNETUIO_LOCAL</v>
          </cell>
          <cell r="V2926">
            <v>1</v>
          </cell>
          <cell r="W2926">
            <v>10.4</v>
          </cell>
          <cell r="X2926" t="str">
            <v>HYCITE QUITO</v>
          </cell>
          <cell r="Y2926" t="str">
            <v>FLEX NET CALLE 28 DE JUNIO S/N Y GARCIA MORENO ENTRADA LLANO GRANDE</v>
          </cell>
        </row>
        <row r="2927">
          <cell r="A2927" t="str">
            <v>98825094</v>
          </cell>
          <cell r="B2927">
            <v>495822</v>
          </cell>
          <cell r="C2927" t="str">
            <v>98825094</v>
          </cell>
          <cell r="D2927" t="str">
            <v>HYCITE</v>
          </cell>
          <cell r="E2927" t="str">
            <v>DESPACHO</v>
          </cell>
          <cell r="F2927" t="str">
            <v>NORMAL</v>
          </cell>
          <cell r="G2927" t="str">
            <v>ITQ4564</v>
          </cell>
          <cell r="H2927">
            <v>44938</v>
          </cell>
          <cell r="I2927" t="str">
            <v>DEVOLUCION_EN_PROCESO</v>
          </cell>
          <cell r="J2927">
            <v>44944</v>
          </cell>
          <cell r="K2927" t="str">
            <v>CAMILA HERNANDEZ</v>
          </cell>
          <cell r="L2927" t="str">
            <v>COMICIOS 181 Y AZKUNAGA FRENTE AL PARQUE AZKUNAGA QUITO CHAUPICRUZ 170510 PICHINCHA</v>
          </cell>
          <cell r="M2927" t="str">
            <v/>
          </cell>
          <cell r="N2927" t="str">
            <v>0983501659 / 933530160</v>
          </cell>
          <cell r="O2927" t="str">
            <v>0983501659 / 933530160</v>
          </cell>
          <cell r="P2927" t="str">
            <v>170510</v>
          </cell>
          <cell r="Q2927" t="str">
            <v>QUITO</v>
          </cell>
          <cell r="R2927" t="str">
            <v>PICHINCHA</v>
          </cell>
          <cell r="S2927" t="str">
            <v>QUITO</v>
          </cell>
          <cell r="T2927" t="str">
            <v>FLEXTRANS UIO</v>
          </cell>
          <cell r="U2927" t="str">
            <v>FLEXNETUIO_LOCAL</v>
          </cell>
          <cell r="V2927">
            <v>1</v>
          </cell>
          <cell r="W2927">
            <v>0.36</v>
          </cell>
          <cell r="X2927" t="str">
            <v>HYCITE QUITO</v>
          </cell>
          <cell r="Y2927" t="str">
            <v>FLEX NET CALLE 28 DE JUNIO S/N Y GARCIA MORENO ENTRADA LLANO GRANDE</v>
          </cell>
        </row>
        <row r="2928">
          <cell r="A2928" t="str">
            <v>98825375</v>
          </cell>
          <cell r="B2928">
            <v>495823</v>
          </cell>
          <cell r="C2928" t="str">
            <v>98825375</v>
          </cell>
          <cell r="D2928" t="str">
            <v>HYCITE</v>
          </cell>
          <cell r="E2928" t="str">
            <v>DESPACHO</v>
          </cell>
          <cell r="F2928" t="str">
            <v>NORMAL</v>
          </cell>
          <cell r="G2928" t="str">
            <v>031002004175400</v>
          </cell>
          <cell r="H2928">
            <v>44938</v>
          </cell>
          <cell r="I2928" t="str">
            <v>ENTREGADO</v>
          </cell>
          <cell r="J2928">
            <v>44939</v>
          </cell>
          <cell r="K2928" t="str">
            <v>MARIA BELEN DURAN PALACIOS</v>
          </cell>
          <cell r="L2928" t="str">
            <v>AVENIDA 12 DE OCTUBRE Y GABRIEL SANTOS ESQUINA CONJUNTO HABITACIONAL FAE VILLA DE OFICIALES #28 CASA BLANCA CON PARQUE CHIPIPE 090607 SANTA ELENA</v>
          </cell>
          <cell r="N2928" t="str">
            <v>0988486397 / 346009648</v>
          </cell>
          <cell r="O2928" t="str">
            <v>0988486397 / 346009648</v>
          </cell>
          <cell r="P2928" t="str">
            <v>240205</v>
          </cell>
          <cell r="Q2928" t="str">
            <v>SALINAS</v>
          </cell>
          <cell r="R2928" t="str">
            <v>SANTA ELENA</v>
          </cell>
          <cell r="S2928" t="str">
            <v>JOSE LUIS TAMAYO (MUEY) - PUNTA CARNERO - VILLAS DEL MAR</v>
          </cell>
          <cell r="T2928" t="str">
            <v>TRAMACO</v>
          </cell>
          <cell r="U2928" t="str">
            <v>FLEXNETUIO_PROVINCIA</v>
          </cell>
          <cell r="V2928">
            <v>1</v>
          </cell>
          <cell r="W2928">
            <v>4.5999999999999996</v>
          </cell>
          <cell r="X2928" t="str">
            <v>HYCITE QUITO</v>
          </cell>
          <cell r="Y2928" t="str">
            <v>FLEX NET CALLE 28 DE JUNIO S/N Y GARCIA MORENO ENTRADA LLANO GRANDE</v>
          </cell>
        </row>
        <row r="2929">
          <cell r="A2929" t="str">
            <v>98825454</v>
          </cell>
          <cell r="B2929">
            <v>495824</v>
          </cell>
          <cell r="C2929" t="str">
            <v>98825454</v>
          </cell>
          <cell r="D2929" t="str">
            <v>HYCITE</v>
          </cell>
          <cell r="E2929" t="str">
            <v>DESPACHO</v>
          </cell>
          <cell r="F2929" t="str">
            <v>NORMAL</v>
          </cell>
          <cell r="G2929" t="str">
            <v>ITQ4565</v>
          </cell>
          <cell r="H2929">
            <v>44938</v>
          </cell>
          <cell r="I2929" t="str">
            <v>ENTREGADO</v>
          </cell>
          <cell r="J2929">
            <v>44939</v>
          </cell>
          <cell r="K2929" t="str">
            <v>ROSA ESPERANZA CAMBISACA RIVERA</v>
          </cell>
          <cell r="L2929" t="str">
            <v>ARGELIA ALTA SARAYACU Y JIMBURA LT 117 QUITO QUITO LA ARGELIA 170605 PICHINCHA</v>
          </cell>
          <cell r="M2929" t="str">
            <v/>
          </cell>
          <cell r="N2929" t="str">
            <v>0995398286 / 958853070</v>
          </cell>
          <cell r="O2929" t="str">
            <v>0995398286 / 958853070</v>
          </cell>
          <cell r="P2929" t="str">
            <v>170605</v>
          </cell>
          <cell r="Q2929" t="str">
            <v>QUITO</v>
          </cell>
          <cell r="R2929" t="str">
            <v>PICHINCHA</v>
          </cell>
          <cell r="S2929" t="str">
            <v>QUITO</v>
          </cell>
          <cell r="T2929" t="str">
            <v>FLEXTRANS UIO</v>
          </cell>
          <cell r="U2929" t="str">
            <v>FLEXNETUIO_LOCAL</v>
          </cell>
          <cell r="V2929">
            <v>1</v>
          </cell>
          <cell r="W2929">
            <v>1.2</v>
          </cell>
          <cell r="X2929" t="str">
            <v>HYCITE QUITO</v>
          </cell>
          <cell r="Y2929" t="str">
            <v>FLEX NET CALLE 28 DE JUNIO S/N Y GARCIA MORENO ENTRADA LLANO GRANDE</v>
          </cell>
        </row>
        <row r="2930">
          <cell r="A2930" t="str">
            <v>98825550</v>
          </cell>
          <cell r="B2930">
            <v>495825</v>
          </cell>
          <cell r="C2930" t="str">
            <v>98825550</v>
          </cell>
          <cell r="D2930" t="str">
            <v>HYCITE</v>
          </cell>
          <cell r="E2930" t="str">
            <v>DESPACHO</v>
          </cell>
          <cell r="F2930" t="str">
            <v>NORMAL</v>
          </cell>
          <cell r="G2930" t="str">
            <v>ITQ4566</v>
          </cell>
          <cell r="H2930">
            <v>44938</v>
          </cell>
          <cell r="I2930" t="str">
            <v>DEVOLUCION_EN_PROCESO</v>
          </cell>
          <cell r="J2930">
            <v>44944</v>
          </cell>
          <cell r="K2930" t="str">
            <v>EDISON DAMIAN GONZALEZ GARZON</v>
          </cell>
          <cell r="L2930" t="str">
            <v>FRANCISCO LA TORRE N60 - 215 PASAJE QUITO JUNTO COLEGIO TECNICO NORTE QUITO /// COMITE DEL PUEBLO COMITE DEL PUEBLO 170306 PICHINCHA</v>
          </cell>
          <cell r="M2930" t="str">
            <v/>
          </cell>
          <cell r="N2930" t="str">
            <v>0939859081 / 323518508</v>
          </cell>
          <cell r="O2930" t="str">
            <v>0939859081 / 323518508</v>
          </cell>
          <cell r="P2930" t="str">
            <v>170306</v>
          </cell>
          <cell r="Q2930" t="str">
            <v>QUITO</v>
          </cell>
          <cell r="R2930" t="str">
            <v>PICHINCHA</v>
          </cell>
          <cell r="S2930" t="str">
            <v>QUITO</v>
          </cell>
          <cell r="T2930" t="str">
            <v>FLEXTRANS UIO</v>
          </cell>
          <cell r="U2930" t="str">
            <v>FLEXNETUIO_LOCAL</v>
          </cell>
          <cell r="V2930">
            <v>1</v>
          </cell>
          <cell r="W2930">
            <v>2</v>
          </cell>
          <cell r="X2930" t="str">
            <v>HYCITE QUITO</v>
          </cell>
          <cell r="Y2930" t="str">
            <v>FLEX NET CALLE 28 DE JUNIO S/N Y GARCIA MORENO ENTRADA LLANO GRANDE</v>
          </cell>
        </row>
        <row r="2931">
          <cell r="A2931" t="str">
            <v>98825574</v>
          </cell>
          <cell r="B2931">
            <v>495826</v>
          </cell>
          <cell r="C2931" t="str">
            <v>98825574</v>
          </cell>
          <cell r="D2931" t="str">
            <v>HYCITE</v>
          </cell>
          <cell r="E2931" t="str">
            <v>DESPACHO</v>
          </cell>
          <cell r="F2931" t="str">
            <v>NORMAL</v>
          </cell>
          <cell r="G2931" t="str">
            <v>031002004176547</v>
          </cell>
          <cell r="H2931">
            <v>44938</v>
          </cell>
          <cell r="I2931" t="str">
            <v>ENTREGADO</v>
          </cell>
          <cell r="J2931">
            <v>44939</v>
          </cell>
          <cell r="K2931" t="str">
            <v>TUESMAN ALVARES</v>
          </cell>
          <cell r="L2931" t="str">
            <v>BERNARDO VALDIVIEZO Y QUITO ESQ 160 10 CENTRO LOJA LOJA / SAGRARIO 110108 LOJA</v>
          </cell>
          <cell r="N2931" t="str">
            <v>0988614112 / 076060805</v>
          </cell>
          <cell r="O2931" t="str">
            <v>0988614112 / 076060805</v>
          </cell>
          <cell r="P2931" t="str">
            <v>110108</v>
          </cell>
          <cell r="Q2931" t="str">
            <v>LOJA</v>
          </cell>
          <cell r="R2931" t="str">
            <v>LOJA</v>
          </cell>
          <cell r="S2931" t="str">
            <v>LOJA</v>
          </cell>
          <cell r="T2931" t="str">
            <v>TRAMACO</v>
          </cell>
          <cell r="U2931" t="str">
            <v>FLEXNETUIO_PROVINCIA</v>
          </cell>
          <cell r="V2931">
            <v>2</v>
          </cell>
          <cell r="W2931">
            <v>35</v>
          </cell>
          <cell r="X2931" t="str">
            <v>HYCITE QUITO</v>
          </cell>
          <cell r="Y2931" t="str">
            <v>FLEX NET CALLE 28 DE JUNIO S/N Y GARCIA MORENO ENTRADA LLANO GRANDE</v>
          </cell>
        </row>
        <row r="2932">
          <cell r="A2932" t="str">
            <v>98825583</v>
          </cell>
          <cell r="B2932">
            <v>495827</v>
          </cell>
          <cell r="C2932" t="str">
            <v>98825583</v>
          </cell>
          <cell r="D2932" t="str">
            <v>HYCITE</v>
          </cell>
          <cell r="E2932" t="str">
            <v>DESPACHO</v>
          </cell>
          <cell r="F2932" t="str">
            <v>NORMAL</v>
          </cell>
          <cell r="G2932" t="str">
            <v>031002004175402</v>
          </cell>
          <cell r="H2932">
            <v>44938</v>
          </cell>
          <cell r="I2932" t="str">
            <v>ENTREGADO</v>
          </cell>
          <cell r="J2932">
            <v>44942</v>
          </cell>
          <cell r="K2932" t="str">
            <v>BYRON MICHAEL OREJUELA GILER</v>
          </cell>
          <cell r="L2932" t="str">
            <v>CIUDADELA GALO GRIJALVA, CL B Y CL S/N DIAGONAL AL PATIO DE MATRICULACIA,N DEL G FLAVIO ALFARO FLAVIO ALFARO 130713 MANABI</v>
          </cell>
          <cell r="M2932" t="str">
            <v/>
          </cell>
          <cell r="N2932" t="str">
            <v>0998226897 /</v>
          </cell>
          <cell r="O2932" t="str">
            <v>0998226897 /</v>
          </cell>
          <cell r="P2932" t="str">
            <v>130713</v>
          </cell>
          <cell r="Q2932" t="str">
            <v>FLAVIO ALFARO</v>
          </cell>
          <cell r="R2932" t="str">
            <v>MANABI</v>
          </cell>
          <cell r="S2932" t="str">
            <v>FLAVIO ALFARO</v>
          </cell>
          <cell r="T2932" t="str">
            <v>TRAMACO</v>
          </cell>
          <cell r="U2932" t="str">
            <v>FLEXNETUIO_PROVINCIA</v>
          </cell>
          <cell r="V2932">
            <v>1</v>
          </cell>
          <cell r="W2932">
            <v>19.8</v>
          </cell>
          <cell r="X2932" t="str">
            <v>HYCITE QUITO</v>
          </cell>
          <cell r="Y2932" t="str">
            <v>FLEX NET CALLE 28 DE JUNIO S/N Y GARCIA MORENO ENTRADA LLANO GRANDE</v>
          </cell>
        </row>
        <row r="2933">
          <cell r="A2933" t="str">
            <v>98825623</v>
          </cell>
          <cell r="B2933">
            <v>495828</v>
          </cell>
          <cell r="C2933" t="str">
            <v>98825623</v>
          </cell>
          <cell r="D2933" t="str">
            <v>HYCITE</v>
          </cell>
          <cell r="E2933" t="str">
            <v>DESPACHO</v>
          </cell>
          <cell r="F2933" t="str">
            <v>NORMAL</v>
          </cell>
          <cell r="G2933" t="str">
            <v>031002004175403</v>
          </cell>
          <cell r="H2933">
            <v>44938</v>
          </cell>
          <cell r="I2933" t="str">
            <v>ENTREGADO</v>
          </cell>
          <cell r="J2933">
            <v>44939</v>
          </cell>
          <cell r="K2933" t="str">
            <v>NORMA PICO</v>
          </cell>
          <cell r="L2933" t="str">
            <v>AV 5 DE JUNIO PLAZA ALIANZA PORTIVIEJO 18 DE OCTUBRE 130103 MANABI</v>
          </cell>
          <cell r="M2933" t="str">
            <v/>
          </cell>
          <cell r="N2933" t="str">
            <v>0939962163</v>
          </cell>
          <cell r="O2933" t="str">
            <v>0939962163</v>
          </cell>
          <cell r="P2933" t="str">
            <v>130103</v>
          </cell>
          <cell r="Q2933" t="str">
            <v>PORTOVIEJO</v>
          </cell>
          <cell r="R2933" t="str">
            <v>MANABI</v>
          </cell>
          <cell r="S2933" t="str">
            <v>PORTOVIEJO</v>
          </cell>
          <cell r="T2933" t="str">
            <v>TRAMACO</v>
          </cell>
          <cell r="U2933" t="str">
            <v>FLEXNETUIO_PROVINCIA</v>
          </cell>
          <cell r="V2933">
            <v>1</v>
          </cell>
          <cell r="W2933">
            <v>4.2</v>
          </cell>
          <cell r="X2933" t="str">
            <v>HYCITE QUITO</v>
          </cell>
          <cell r="Y2933" t="str">
            <v>FLEX NET CALLE 28 DE JUNIO S/N Y GARCIA MORENO ENTRADA LLANO GRANDE</v>
          </cell>
        </row>
        <row r="2934">
          <cell r="A2934" t="str">
            <v>98825829</v>
          </cell>
          <cell r="B2934">
            <v>495829</v>
          </cell>
          <cell r="C2934" t="str">
            <v>98825829</v>
          </cell>
          <cell r="D2934" t="str">
            <v>HYCITE</v>
          </cell>
          <cell r="E2934" t="str">
            <v>DESPACHO</v>
          </cell>
          <cell r="F2934" t="str">
            <v>NORMAL</v>
          </cell>
          <cell r="G2934" t="str">
            <v>ITQ4567</v>
          </cell>
          <cell r="H2934">
            <v>44938</v>
          </cell>
          <cell r="I2934" t="str">
            <v>ENTREGADO</v>
          </cell>
          <cell r="J2934">
            <v>44942</v>
          </cell>
          <cell r="K2934" t="str">
            <v>BRYAN PERUGACHI</v>
          </cell>
          <cell r="L2934" t="str">
            <v>PORTOVIEJO Y AYACUCHO FRENTE A LA MORGUE DEL HOSPITAL CARLOS ANDRADE MARIN QUITO / BARRIO AMERICA SAN JUAN 170402 PICHINCHA</v>
          </cell>
          <cell r="M2934" t="str">
            <v/>
          </cell>
          <cell r="N2934" t="str">
            <v>0962751166</v>
          </cell>
          <cell r="O2934" t="str">
            <v>0962751166</v>
          </cell>
          <cell r="P2934" t="str">
            <v>170402</v>
          </cell>
          <cell r="Q2934" t="str">
            <v>QUITO</v>
          </cell>
          <cell r="R2934" t="str">
            <v>PICHINCHA</v>
          </cell>
          <cell r="S2934" t="str">
            <v>QUITO</v>
          </cell>
          <cell r="T2934" t="str">
            <v>FLEXTRANS UIO</v>
          </cell>
          <cell r="U2934" t="str">
            <v>FLEXNETUIO_LOCAL</v>
          </cell>
          <cell r="V2934">
            <v>1</v>
          </cell>
          <cell r="W2934">
            <v>2</v>
          </cell>
          <cell r="X2934" t="str">
            <v>HYCITE QUITO</v>
          </cell>
          <cell r="Y2934" t="str">
            <v>FLEX NET CALLE 28 DE JUNIO S/N Y GARCIA MORENO ENTRADA LLANO GRANDE</v>
          </cell>
        </row>
        <row r="2935">
          <cell r="A2935" t="str">
            <v>98825904</v>
          </cell>
          <cell r="B2935">
            <v>495830</v>
          </cell>
          <cell r="C2935" t="str">
            <v>98825904</v>
          </cell>
          <cell r="D2935" t="str">
            <v>HYCITE</v>
          </cell>
          <cell r="E2935" t="str">
            <v>DESPACHO</v>
          </cell>
          <cell r="F2935" t="str">
            <v>NORMAL</v>
          </cell>
          <cell r="G2935" t="str">
            <v>031002004175404</v>
          </cell>
          <cell r="H2935">
            <v>44938</v>
          </cell>
          <cell r="I2935" t="str">
            <v>ENTREGADO</v>
          </cell>
          <cell r="J2935">
            <v>44944</v>
          </cell>
          <cell r="K2935" t="str">
            <v>LUIS ALBERTO HERNANDEZ BRIONES</v>
          </cell>
          <cell r="L2935" t="str">
            <v>"LOT. SAN JORGE MZ ""G"" SOLAR 10 ATRAS DEL CERRAMIENTO DE LA CANCHA SINTA, QUEVEDO EL GUAYACAN 120504 LOS RIOS"</v>
          </cell>
          <cell r="M2935" t="str">
            <v/>
          </cell>
          <cell r="N2935" t="str">
            <v>0995445532 / 323133750</v>
          </cell>
          <cell r="O2935" t="str">
            <v>0995445532 / 323133750</v>
          </cell>
          <cell r="P2935" t="str">
            <v>120504</v>
          </cell>
          <cell r="Q2935" t="str">
            <v>VINCES</v>
          </cell>
          <cell r="R2935" t="str">
            <v>LOS RIOS</v>
          </cell>
          <cell r="S2935" t="str">
            <v>VINCES</v>
          </cell>
          <cell r="T2935" t="str">
            <v>TRAMACO</v>
          </cell>
          <cell r="U2935" t="str">
            <v>FLEXNETUIO_PROVINCIA</v>
          </cell>
          <cell r="V2935">
            <v>1</v>
          </cell>
          <cell r="W2935">
            <v>0.8</v>
          </cell>
          <cell r="X2935" t="str">
            <v>HYCITE QUITO</v>
          </cell>
          <cell r="Y2935" t="str">
            <v>FLEX NET CALLE 28 DE JUNIO S/N Y GARCIA MORENO ENTRADA LLANO GRANDE</v>
          </cell>
        </row>
        <row r="2936">
          <cell r="A2936" t="str">
            <v>98825939</v>
          </cell>
          <cell r="B2936">
            <v>495831</v>
          </cell>
          <cell r="C2936" t="str">
            <v>98825939</v>
          </cell>
          <cell r="D2936" t="str">
            <v>HYCITE</v>
          </cell>
          <cell r="E2936" t="str">
            <v>DESPACHO</v>
          </cell>
          <cell r="F2936" t="str">
            <v>NORMAL</v>
          </cell>
          <cell r="G2936" t="str">
            <v>031002004175405</v>
          </cell>
          <cell r="H2936">
            <v>44938</v>
          </cell>
          <cell r="I2936" t="str">
            <v>ENTREGADO</v>
          </cell>
          <cell r="J2936">
            <v>44939</v>
          </cell>
          <cell r="K2936" t="str">
            <v>MERCI GANAZHAPA</v>
          </cell>
          <cell r="L2936" t="str">
            <v>VIA QUEVEDO KM 3.5 BOMBOLI HOTEL ORLAND SANTO DOMINGO SANTO DOMINGO DE LOS COLO 230150 SANTO DOMINGO</v>
          </cell>
          <cell r="N2936" t="str">
            <v>0980646739</v>
          </cell>
          <cell r="O2936" t="str">
            <v>0980646739</v>
          </cell>
          <cell r="P2936" t="str">
            <v>230101</v>
          </cell>
          <cell r="Q2936" t="str">
            <v>SANTO DOMINGO</v>
          </cell>
          <cell r="R2936" t="str">
            <v>SANTO DOMINGO DE LOS TSACHILAS</v>
          </cell>
          <cell r="S2936" t="str">
            <v>SANTO DOMINGO DE LOS COLORADOS</v>
          </cell>
          <cell r="T2936" t="str">
            <v>TRAMACO</v>
          </cell>
          <cell r="U2936" t="str">
            <v>FLEXNETUIO_PROVINCIA</v>
          </cell>
          <cell r="V2936">
            <v>1</v>
          </cell>
          <cell r="W2936">
            <v>14</v>
          </cell>
          <cell r="X2936" t="str">
            <v>HYCITE QUITO</v>
          </cell>
          <cell r="Y2936" t="str">
            <v>FLEX NET CALLE 28 DE JUNIO S/N Y GARCIA MORENO ENTRADA LLANO GRANDE</v>
          </cell>
        </row>
        <row r="2937">
          <cell r="A2937" t="str">
            <v>98825968</v>
          </cell>
          <cell r="B2937">
            <v>495832</v>
          </cell>
          <cell r="C2937" t="str">
            <v>98825968</v>
          </cell>
          <cell r="D2937" t="str">
            <v>HYCITE</v>
          </cell>
          <cell r="E2937" t="str">
            <v>DESPACHO</v>
          </cell>
          <cell r="F2937" t="str">
            <v>NORMAL</v>
          </cell>
          <cell r="G2937" t="str">
            <v>ITG4568</v>
          </cell>
          <cell r="H2937">
            <v>44938</v>
          </cell>
          <cell r="I2937" t="str">
            <v>ENTREGADO</v>
          </cell>
          <cell r="J2937">
            <v>44939</v>
          </cell>
          <cell r="K2937" t="str">
            <v>ANGELES RODRIGUEZ</v>
          </cell>
          <cell r="L2937" t="str">
            <v>DALIAS 16 Y CALLE JOSE RODRIGUEZ   TARQUI 090501 GUAYAS</v>
          </cell>
          <cell r="M2937" t="str">
            <v/>
          </cell>
          <cell r="N2937" t="str">
            <v>0960247299 / 046038204</v>
          </cell>
          <cell r="O2937" t="str">
            <v>0960247299 / 046038204</v>
          </cell>
          <cell r="P2937" t="str">
            <v>090501</v>
          </cell>
          <cell r="Q2937" t="str">
            <v>GUAYAQUIL</v>
          </cell>
          <cell r="R2937" t="str">
            <v>GUAYAS</v>
          </cell>
          <cell r="S2937" t="str">
            <v>GUAYAQUIL</v>
          </cell>
          <cell r="T2937" t="str">
            <v>ITSACOURIER</v>
          </cell>
          <cell r="U2937" t="str">
            <v>FLEXNETUIO_GYE</v>
          </cell>
          <cell r="V2937">
            <v>1</v>
          </cell>
          <cell r="W2937">
            <v>2.63</v>
          </cell>
          <cell r="X2937" t="str">
            <v>HYCITE QUITO</v>
          </cell>
          <cell r="Y2937" t="str">
            <v>FLEX NET CALLE 28 DE JUNIO S/N Y GARCIA MORENO ENTRADA LLANO GRANDE</v>
          </cell>
        </row>
        <row r="2938">
          <cell r="A2938" t="str">
            <v>98825986</v>
          </cell>
          <cell r="B2938">
            <v>495833</v>
          </cell>
          <cell r="C2938" t="str">
            <v>98825986</v>
          </cell>
          <cell r="D2938" t="str">
            <v>HYCITE</v>
          </cell>
          <cell r="E2938" t="str">
            <v>DESPACHO</v>
          </cell>
          <cell r="F2938" t="str">
            <v>NORMAL</v>
          </cell>
          <cell r="G2938" t="str">
            <v>031002004175406</v>
          </cell>
          <cell r="H2938">
            <v>44938</v>
          </cell>
          <cell r="I2938" t="str">
            <v>INCIDENCIA</v>
          </cell>
          <cell r="J2938">
            <v>44944</v>
          </cell>
          <cell r="K2938" t="str">
            <v>CLAUDIO DAVID ABAD PEREZ</v>
          </cell>
          <cell r="L2938" t="str">
            <v>AV TRONCAL AMAZONICA TALLER HUESITOS ZAMORA ZAMORA TIMBARA 190102 ZAMORA-CHINCHIPE</v>
          </cell>
          <cell r="M2938" t="str">
            <v/>
          </cell>
          <cell r="N2938" t="str">
            <v>0988614112 / 076060805</v>
          </cell>
          <cell r="O2938" t="str">
            <v>0988614112 / 076060805</v>
          </cell>
          <cell r="P2938" t="str">
            <v>190102</v>
          </cell>
          <cell r="Q2938" t="str">
            <v>ZAMORA</v>
          </cell>
          <cell r="R2938" t="str">
            <v>ZAMORA CHINCHIPE</v>
          </cell>
          <cell r="S2938" t="str">
            <v>SABANILLA</v>
          </cell>
          <cell r="T2938" t="str">
            <v>TRAMACO</v>
          </cell>
          <cell r="U2938" t="str">
            <v>FLEXNETUIO_PROVINCIA</v>
          </cell>
          <cell r="V2938">
            <v>1</v>
          </cell>
          <cell r="W2938">
            <v>3.6</v>
          </cell>
          <cell r="X2938" t="str">
            <v>HYCITE QUITO</v>
          </cell>
          <cell r="Y2938" t="str">
            <v>FLEX NET CALLE 28 DE JUNIO S/N Y GARCIA MORENO ENTRADA LLANO GRANDE</v>
          </cell>
        </row>
        <row r="2939">
          <cell r="A2939" t="str">
            <v>98826135</v>
          </cell>
          <cell r="B2939">
            <v>495834</v>
          </cell>
          <cell r="C2939" t="str">
            <v>98826135</v>
          </cell>
          <cell r="D2939" t="str">
            <v>HYCITE</v>
          </cell>
          <cell r="E2939" t="str">
            <v>DESPACHO</v>
          </cell>
          <cell r="F2939" t="str">
            <v>NORMAL</v>
          </cell>
          <cell r="G2939" t="str">
            <v>ITQ4569</v>
          </cell>
          <cell r="H2939">
            <v>44938</v>
          </cell>
          <cell r="I2939" t="str">
            <v>ENTREGADO</v>
          </cell>
          <cell r="J2939">
            <v>44939</v>
          </cell>
          <cell r="K2939" t="str">
            <v>ANA CARRILLO</v>
          </cell>
          <cell r="L2939" t="str">
            <v>RIO COFANES 328 Y BARTOLEME DE SEGOVIA A LADO DE LA GASOLINERA TERPEL QUITO JIPIJAPA / QUITO 170501 PICHINCHA</v>
          </cell>
          <cell r="M2939" t="str">
            <v/>
          </cell>
          <cell r="N2939" t="str">
            <v>0980290053</v>
          </cell>
          <cell r="O2939" t="str">
            <v>0980290053</v>
          </cell>
          <cell r="P2939" t="str">
            <v>170501</v>
          </cell>
          <cell r="Q2939" t="str">
            <v>QUITO</v>
          </cell>
          <cell r="R2939" t="str">
            <v>PICHINCHA</v>
          </cell>
          <cell r="S2939" t="str">
            <v>QUITO</v>
          </cell>
          <cell r="T2939" t="str">
            <v>FLEXTRANS UIO</v>
          </cell>
          <cell r="U2939" t="str">
            <v>FLEXNETUIO_LOCAL</v>
          </cell>
          <cell r="V2939">
            <v>1</v>
          </cell>
          <cell r="W2939">
            <v>23.4</v>
          </cell>
          <cell r="X2939" t="str">
            <v>HYCITE QUITO</v>
          </cell>
          <cell r="Y2939" t="str">
            <v>FLEX NET CALLE 28 DE JUNIO S/N Y GARCIA MORENO ENTRADA LLANO GRANDE</v>
          </cell>
        </row>
        <row r="2940">
          <cell r="A2940" t="str">
            <v>98826380</v>
          </cell>
          <cell r="B2940">
            <v>495835</v>
          </cell>
          <cell r="C2940" t="str">
            <v>98826380</v>
          </cell>
          <cell r="D2940" t="str">
            <v>HYCITE</v>
          </cell>
          <cell r="E2940" t="str">
            <v>DESPACHO</v>
          </cell>
          <cell r="F2940" t="str">
            <v>NORMAL</v>
          </cell>
          <cell r="G2940" t="str">
            <v>ITQ4570</v>
          </cell>
          <cell r="H2940">
            <v>44938</v>
          </cell>
          <cell r="I2940" t="str">
            <v>ENTREGADO</v>
          </cell>
          <cell r="J2940">
            <v>44939</v>
          </cell>
          <cell r="K2940" t="str">
            <v>FANNY PENAFIEL</v>
          </cell>
          <cell r="L2940" t="str">
            <v>ERNESTO ALBAN S41 ESQUINA JUNTO DISTRIBUIDORES GAS QUITO / LAS ORQUIDEAS LA ECUATORIANA 170707 PICHINCHA</v>
          </cell>
          <cell r="M2940" t="str">
            <v/>
          </cell>
          <cell r="N2940" t="str">
            <v>0989593797</v>
          </cell>
          <cell r="O2940" t="str">
            <v>0989593797</v>
          </cell>
          <cell r="P2940" t="str">
            <v>170707</v>
          </cell>
          <cell r="Q2940" t="str">
            <v>QUITO</v>
          </cell>
          <cell r="R2940" t="str">
            <v>PICHINCHA</v>
          </cell>
          <cell r="S2940" t="str">
            <v>QUITO</v>
          </cell>
          <cell r="T2940" t="str">
            <v>FLEXTRANS UIO</v>
          </cell>
          <cell r="U2940" t="str">
            <v>FLEXNETUIO_LOCAL</v>
          </cell>
          <cell r="V2940">
            <v>1</v>
          </cell>
          <cell r="W2940">
            <v>1</v>
          </cell>
          <cell r="X2940" t="str">
            <v>HYCITE QUITO</v>
          </cell>
          <cell r="Y2940" t="str">
            <v>FLEX NET CALLE 28 DE JUNIO S/N Y GARCIA MORENO ENTRADA LLANO GRANDE</v>
          </cell>
        </row>
        <row r="2941">
          <cell r="A2941" t="str">
            <v>98812780</v>
          </cell>
          <cell r="B2941">
            <v>495779</v>
          </cell>
          <cell r="C2941" t="str">
            <v>98812780</v>
          </cell>
          <cell r="D2941" t="str">
            <v>HYCITE</v>
          </cell>
          <cell r="E2941" t="str">
            <v>DESPACHO</v>
          </cell>
          <cell r="F2941" t="str">
            <v>NORMAL</v>
          </cell>
          <cell r="G2941" t="str">
            <v>031002004175377</v>
          </cell>
          <cell r="H2941">
            <v>44938</v>
          </cell>
          <cell r="I2941" t="str">
            <v>ENTREGADO</v>
          </cell>
          <cell r="J2941">
            <v>44940</v>
          </cell>
          <cell r="K2941" t="str">
            <v>NELLY GRIJALVA</v>
          </cell>
          <cell r="L2941" t="str">
            <v>NAZA COTA PUENTO 21-82 HUIRACOCHA PORTON BLANCO IBARRA / CARANQUI CARANQUI 100108 IMBABURA</v>
          </cell>
          <cell r="M2941" t="str">
            <v/>
          </cell>
          <cell r="N2941" t="str">
            <v>0999965090</v>
          </cell>
          <cell r="O2941" t="str">
            <v>0999965090</v>
          </cell>
          <cell r="P2941" t="str">
            <v>100108</v>
          </cell>
          <cell r="Q2941" t="str">
            <v>IBARRA</v>
          </cell>
          <cell r="R2941" t="str">
            <v>IMBABURA</v>
          </cell>
          <cell r="S2941" t="str">
            <v>SAN MIGUEL DE IBARRA</v>
          </cell>
          <cell r="T2941" t="str">
            <v>TRAMACO</v>
          </cell>
          <cell r="U2941" t="str">
            <v>FLEXNETUIO_PROVINCIA</v>
          </cell>
          <cell r="V2941">
            <v>1</v>
          </cell>
          <cell r="W2941">
            <v>20.8</v>
          </cell>
          <cell r="X2941" t="str">
            <v>HYCITE QUITO</v>
          </cell>
          <cell r="Y2941" t="str">
            <v>FLEX NET CALLE 28 DE JUNIO S/N Y GARCIA MORENO ENTRADA LLANO GRANDE</v>
          </cell>
        </row>
        <row r="2942">
          <cell r="A2942" t="str">
            <v>98812793</v>
          </cell>
          <cell r="B2942">
            <v>495780</v>
          </cell>
          <cell r="C2942" t="str">
            <v>98812793</v>
          </cell>
          <cell r="D2942" t="str">
            <v>HYCITE</v>
          </cell>
          <cell r="E2942" t="str">
            <v>DESPACHO</v>
          </cell>
          <cell r="F2942" t="str">
            <v>NORMAL</v>
          </cell>
          <cell r="G2942" t="str">
            <v>031002004175378</v>
          </cell>
          <cell r="H2942">
            <v>44938</v>
          </cell>
          <cell r="I2942" t="str">
            <v>ENTREGADO</v>
          </cell>
          <cell r="J2942">
            <v>44942</v>
          </cell>
          <cell r="K2942" t="str">
            <v>YADIRA SABANDO</v>
          </cell>
          <cell r="L2942" t="str">
            <v>COOP CARLOS LUIS BURNEO A 3 CDRAS DEL CTRO DE SALUD A LA IZQU SANTO DOMINGO-BR EL CISNE ABRAHAM CALAZACON 230207 SANTO DOMINGO</v>
          </cell>
          <cell r="M2942" t="str">
            <v/>
          </cell>
          <cell r="N2942" t="str">
            <v>0988254398</v>
          </cell>
          <cell r="O2942" t="str">
            <v>0988254398</v>
          </cell>
          <cell r="P2942" t="str">
            <v>230207</v>
          </cell>
          <cell r="Q2942" t="str">
            <v>SANTO DOMINGO</v>
          </cell>
          <cell r="R2942" t="str">
            <v>SANTO DOMINGO DE LOS TSACHILAS</v>
          </cell>
          <cell r="S2942" t="str">
            <v>SANTO DOMINGO DE LOS COLORADOS</v>
          </cell>
          <cell r="T2942" t="str">
            <v>TRAMACO</v>
          </cell>
          <cell r="U2942" t="str">
            <v>FLEXNETUIO_PROVINCIA</v>
          </cell>
          <cell r="V2942">
            <v>1</v>
          </cell>
          <cell r="W2942">
            <v>17.600000000000001</v>
          </cell>
          <cell r="X2942" t="str">
            <v>HYCITE QUITO</v>
          </cell>
          <cell r="Y2942" t="str">
            <v>FLEX NET CALLE 28 DE JUNIO S/N Y GARCIA MORENO ENTRADA LLANO GRANDE</v>
          </cell>
        </row>
        <row r="2943">
          <cell r="A2943" t="str">
            <v>98813047</v>
          </cell>
          <cell r="B2943">
            <v>495781</v>
          </cell>
          <cell r="C2943" t="str">
            <v>98813047</v>
          </cell>
          <cell r="D2943" t="str">
            <v>HYCITE</v>
          </cell>
          <cell r="E2943" t="str">
            <v>DESPACHO</v>
          </cell>
          <cell r="F2943" t="str">
            <v>NORMAL</v>
          </cell>
          <cell r="G2943" t="str">
            <v>ITQ4546</v>
          </cell>
          <cell r="H2943">
            <v>44938</v>
          </cell>
          <cell r="I2943" t="str">
            <v>ENTREGADO</v>
          </cell>
          <cell r="J2943">
            <v>44939</v>
          </cell>
          <cell r="K2943" t="str">
            <v>FERNANDO TAPIA</v>
          </cell>
          <cell r="L2943" t="str">
            <v>PASAJE E3A NI-30 Y MARIETA DE VEINTIMILLA QUITO ** SANTA TERESITA POMASQUI (PUSUQUI) 170308 PICHINCHA</v>
          </cell>
          <cell r="M2943" t="str">
            <v/>
          </cell>
          <cell r="N2943" t="str">
            <v>0958638801</v>
          </cell>
          <cell r="O2943" t="str">
            <v>0958638801</v>
          </cell>
          <cell r="P2943" t="str">
            <v>170308</v>
          </cell>
          <cell r="Q2943" t="str">
            <v>QUITO</v>
          </cell>
          <cell r="R2943" t="str">
            <v>PICHINCHA</v>
          </cell>
          <cell r="S2943" t="str">
            <v>POMASQUI - BELLA MARIA SANTA ROSA - URBANIZACION LOS SAUCES</v>
          </cell>
          <cell r="T2943" t="str">
            <v>FLEXTRANS UIO</v>
          </cell>
          <cell r="U2943" t="str">
            <v>FLEXNETUIO_LOCAL</v>
          </cell>
          <cell r="V2943">
            <v>1</v>
          </cell>
          <cell r="W2943">
            <v>28.4</v>
          </cell>
          <cell r="X2943" t="str">
            <v>HYCITE QUITO</v>
          </cell>
          <cell r="Y2943" t="str">
            <v>FLEX NET CALLE 28 DE JUNIO S/N Y GARCIA MORENO ENTRADA LLANO GRANDE</v>
          </cell>
        </row>
        <row r="2944">
          <cell r="A2944" t="str">
            <v>98813289</v>
          </cell>
          <cell r="B2944">
            <v>495782</v>
          </cell>
          <cell r="C2944" t="str">
            <v>98813289</v>
          </cell>
          <cell r="D2944" t="str">
            <v>HYCITE</v>
          </cell>
          <cell r="E2944" t="str">
            <v>DESPACHO</v>
          </cell>
          <cell r="F2944" t="str">
            <v>NORMAL</v>
          </cell>
          <cell r="G2944" t="str">
            <v>ITQ4547</v>
          </cell>
          <cell r="H2944">
            <v>44938</v>
          </cell>
          <cell r="I2944" t="str">
            <v>ENTREGADO</v>
          </cell>
          <cell r="J2944">
            <v>44939</v>
          </cell>
          <cell r="K2944" t="str">
            <v>CYNTHIA ARAQUE</v>
          </cell>
          <cell r="L2944" t="str">
            <v>SAN JOSE DEL CONDADO OE 4-279 Y FERNANDO DOQUILEMA, FRENTE AL COLEGIO ANDRES BELL QUITO // EL CONDADO PONCEANO 170134 PICHINCHA</v>
          </cell>
          <cell r="N2944" t="str">
            <v>0995163594 / 986650947</v>
          </cell>
          <cell r="O2944" t="str">
            <v>0995163594 / 986650947</v>
          </cell>
          <cell r="P2944" t="str">
            <v>000001</v>
          </cell>
          <cell r="Q2944" t="str">
            <v>QUITO</v>
          </cell>
          <cell r="R2944" t="str">
            <v>PICHINCHA</v>
          </cell>
          <cell r="S2944" t="str">
            <v>BODEGA FLEXNET UIO - RETIRA CLIENTE</v>
          </cell>
          <cell r="T2944" t="str">
            <v>FLEXTRANS UIO</v>
          </cell>
          <cell r="U2944" t="str">
            <v>FLEXNETUIO_LOCAL</v>
          </cell>
          <cell r="V2944">
            <v>1</v>
          </cell>
          <cell r="W2944">
            <v>18.2</v>
          </cell>
          <cell r="X2944" t="str">
            <v>HYCITE QUITO</v>
          </cell>
          <cell r="Y2944" t="str">
            <v>FLEX NET CALLE 28 DE JUNIO S/N Y GARCIA MORENO ENTRADA LLANO GRANDE</v>
          </cell>
        </row>
        <row r="2945">
          <cell r="A2945" t="str">
            <v>98813589</v>
          </cell>
          <cell r="B2945">
            <v>495783</v>
          </cell>
          <cell r="C2945" t="str">
            <v>98813589</v>
          </cell>
          <cell r="D2945" t="str">
            <v>HYCITE</v>
          </cell>
          <cell r="E2945" t="str">
            <v>DESPACHO</v>
          </cell>
          <cell r="F2945" t="str">
            <v>NORMAL</v>
          </cell>
          <cell r="G2945" t="str">
            <v>031002004175379</v>
          </cell>
          <cell r="H2945">
            <v>44938</v>
          </cell>
          <cell r="I2945" t="str">
            <v>ENTREGADO</v>
          </cell>
          <cell r="J2945">
            <v>44939</v>
          </cell>
          <cell r="K2945" t="str">
            <v>OSCAR VASQUEZ</v>
          </cell>
          <cell r="L2945" t="str">
            <v>CALLE SN. PASAJE 8 CASA 5-25 ATRAS DE LOS SECOS DEL CHALA IBARRA- PILANQUI SAN FRANCISCO 100101 IMBABURA</v>
          </cell>
          <cell r="M2945" t="str">
            <v/>
          </cell>
          <cell r="N2945" t="str">
            <v>0967441630 / 994421736</v>
          </cell>
          <cell r="O2945" t="str">
            <v>0967441630 / 994421736</v>
          </cell>
          <cell r="P2945" t="str">
            <v>100101</v>
          </cell>
          <cell r="Q2945" t="str">
            <v>IBARRA</v>
          </cell>
          <cell r="R2945" t="str">
            <v>IMBABURA</v>
          </cell>
          <cell r="S2945" t="str">
            <v>SAN MIGUEL DE IBARRA</v>
          </cell>
          <cell r="T2945" t="str">
            <v>TRAMACO</v>
          </cell>
          <cell r="U2945" t="str">
            <v>FLEXNETUIO_PROVINCIA</v>
          </cell>
          <cell r="V2945">
            <v>1</v>
          </cell>
          <cell r="W2945">
            <v>20.8</v>
          </cell>
          <cell r="X2945" t="str">
            <v>HYCITE QUITO</v>
          </cell>
          <cell r="Y2945" t="str">
            <v>FLEX NET CALLE 28 DE JUNIO S/N Y GARCIA MORENO ENTRADA LLANO GRANDE</v>
          </cell>
        </row>
        <row r="2946">
          <cell r="A2946" t="str">
            <v>98813660</v>
          </cell>
          <cell r="B2946">
            <v>495784</v>
          </cell>
          <cell r="C2946" t="str">
            <v>98813660</v>
          </cell>
          <cell r="D2946" t="str">
            <v>HYCITE</v>
          </cell>
          <cell r="E2946" t="str">
            <v>DESPACHO</v>
          </cell>
          <cell r="F2946" t="str">
            <v>NORMAL</v>
          </cell>
          <cell r="G2946" t="str">
            <v>031002004175380</v>
          </cell>
          <cell r="H2946">
            <v>44938</v>
          </cell>
          <cell r="I2946" t="str">
            <v>ENTREGADO</v>
          </cell>
          <cell r="J2946">
            <v>44939</v>
          </cell>
          <cell r="K2946" t="str">
            <v>LUIS MOREIRA</v>
          </cell>
          <cell r="L2946" t="str">
            <v>TOLITA 1 MZ 31 CS 13 ESMERALDAS ** SUR  ESMERALDAS 080113 ESMERALDAS</v>
          </cell>
          <cell r="M2946" t="str">
            <v/>
          </cell>
          <cell r="N2946" t="str">
            <v>0979871555</v>
          </cell>
          <cell r="O2946" t="str">
            <v>0979871555</v>
          </cell>
          <cell r="P2946" t="str">
            <v>080113</v>
          </cell>
          <cell r="Q2946" t="str">
            <v>ESMERALDAS</v>
          </cell>
          <cell r="R2946" t="str">
            <v>ESMERALDAS</v>
          </cell>
          <cell r="S2946" t="str">
            <v>ESMERALDAS - LUCHA DE LOS POBRES</v>
          </cell>
          <cell r="T2946" t="str">
            <v>TRAMACO</v>
          </cell>
          <cell r="U2946" t="str">
            <v>FLEXNETUIO_PROVINCIA</v>
          </cell>
          <cell r="V2946">
            <v>1</v>
          </cell>
          <cell r="W2946">
            <v>22.6</v>
          </cell>
          <cell r="X2946" t="str">
            <v>HYCITE QUITO</v>
          </cell>
          <cell r="Y2946" t="str">
            <v>FLEX NET CALLE 28 DE JUNIO S/N Y GARCIA MORENO ENTRADA LLANO GRANDE</v>
          </cell>
        </row>
        <row r="2947">
          <cell r="A2947" t="str">
            <v>98813803</v>
          </cell>
          <cell r="B2947">
            <v>495785</v>
          </cell>
          <cell r="C2947" t="str">
            <v>98813803</v>
          </cell>
          <cell r="D2947" t="str">
            <v>HYCITE</v>
          </cell>
          <cell r="E2947" t="str">
            <v>DESPACHO</v>
          </cell>
          <cell r="F2947" t="str">
            <v>NORMAL</v>
          </cell>
          <cell r="G2947" t="str">
            <v>ITQ4548</v>
          </cell>
          <cell r="H2947">
            <v>44938</v>
          </cell>
          <cell r="I2947" t="str">
            <v>ENTREGADO</v>
          </cell>
          <cell r="J2947">
            <v>44939</v>
          </cell>
          <cell r="K2947" t="str">
            <v>ANDRES MANCERO</v>
          </cell>
          <cell r="L2947" t="str">
            <v>CARL NIELSEN N56-47 DE LOS FRESNOS CONJUNTO GLOY ALFARO QUITO- EL EDEN COTOCOLLAO 170514 PICHINCHA</v>
          </cell>
          <cell r="M2947" t="str">
            <v/>
          </cell>
          <cell r="N2947" t="str">
            <v>0984213222</v>
          </cell>
          <cell r="O2947" t="str">
            <v>0984213222</v>
          </cell>
          <cell r="P2947" t="str">
            <v>170514</v>
          </cell>
          <cell r="Q2947" t="str">
            <v>QUITO</v>
          </cell>
          <cell r="R2947" t="str">
            <v>PICHINCHA</v>
          </cell>
          <cell r="S2947" t="str">
            <v>QUITO</v>
          </cell>
          <cell r="T2947" t="str">
            <v>FLEXTRANS UIO</v>
          </cell>
          <cell r="U2947" t="str">
            <v>FLEXNETUIO_LOCAL</v>
          </cell>
          <cell r="V2947">
            <v>1</v>
          </cell>
          <cell r="W2947">
            <v>27.4</v>
          </cell>
          <cell r="X2947" t="str">
            <v>HYCITE QUITO</v>
          </cell>
          <cell r="Y2947" t="str">
            <v>FLEX NET CALLE 28 DE JUNIO S/N Y GARCIA MORENO ENTRADA LLANO GRANDE</v>
          </cell>
        </row>
        <row r="2948">
          <cell r="A2948" t="str">
            <v>98814123</v>
          </cell>
          <cell r="B2948">
            <v>495786</v>
          </cell>
          <cell r="C2948" t="str">
            <v>98814123</v>
          </cell>
          <cell r="D2948" t="str">
            <v>HYCITE</v>
          </cell>
          <cell r="E2948" t="str">
            <v>DESPACHO</v>
          </cell>
          <cell r="F2948" t="str">
            <v>NORMAL</v>
          </cell>
          <cell r="G2948" t="str">
            <v>031002004176545</v>
          </cell>
          <cell r="H2948">
            <v>44938</v>
          </cell>
          <cell r="I2948" t="str">
            <v>INCIDENCIA</v>
          </cell>
          <cell r="J2948">
            <v>44944</v>
          </cell>
          <cell r="K2948" t="str">
            <v>INES CLARA TAPIA</v>
          </cell>
          <cell r="L2948" t="str">
            <v>CALLE SUCRE SIN NUMERO AUDON CALDERON DE LA IGLESIA MEDIA CUADR LATACUNGA//GUATACAMA GUASAGANDA (CAB. EN GUASA 050109 COTOPAXI</v>
          </cell>
          <cell r="N2948" t="str">
            <v>0996965437</v>
          </cell>
          <cell r="O2948" t="str">
            <v>0996965437</v>
          </cell>
          <cell r="P2948" t="str">
            <v>050109</v>
          </cell>
          <cell r="Q2948" t="str">
            <v>LATACUNGA</v>
          </cell>
          <cell r="R2948" t="str">
            <v>COTOPAXI</v>
          </cell>
          <cell r="S2948" t="str">
            <v>GUAITACAMA (GUAYTACAMA) - RUMIPAMBA</v>
          </cell>
          <cell r="T2948" t="str">
            <v>TRAMACO</v>
          </cell>
          <cell r="U2948" t="str">
            <v>FLEXNETUIO_PROVINCIA</v>
          </cell>
          <cell r="V2948">
            <v>3</v>
          </cell>
          <cell r="W2948">
            <v>49.6</v>
          </cell>
          <cell r="X2948" t="str">
            <v>HYCITE QUITO</v>
          </cell>
          <cell r="Y2948" t="str">
            <v>FLEX NET CALLE 28 DE JUNIO S/N Y GARCIA MORENO ENTRADA LLANO GRANDE</v>
          </cell>
        </row>
        <row r="2949">
          <cell r="A2949" t="str">
            <v>98814168</v>
          </cell>
          <cell r="B2949">
            <v>495787</v>
          </cell>
          <cell r="C2949" t="str">
            <v>98814168</v>
          </cell>
          <cell r="D2949" t="str">
            <v>HYCITE</v>
          </cell>
          <cell r="E2949" t="str">
            <v>DESPACHO</v>
          </cell>
          <cell r="F2949" t="str">
            <v>NORMAL</v>
          </cell>
          <cell r="G2949" t="str">
            <v>ITQ4549</v>
          </cell>
          <cell r="H2949">
            <v>44938</v>
          </cell>
          <cell r="I2949" t="str">
            <v>ENTREGADO</v>
          </cell>
          <cell r="J2949">
            <v>44943</v>
          </cell>
          <cell r="K2949" t="str">
            <v>RODRIGO CARDENAS</v>
          </cell>
          <cell r="L2949" t="str">
            <v>EDUARDO SALAZAR GOMEZ E14 - 68 Y MARTINEZ MERA IGLESIA FATIMA QUITO // QUITO INAQUITO 170516 PICHINCHA</v>
          </cell>
          <cell r="M2949" t="str">
            <v/>
          </cell>
          <cell r="N2949" t="str">
            <v>0993778099 / 993778090</v>
          </cell>
          <cell r="O2949" t="str">
            <v>0993778099 / 993778090</v>
          </cell>
          <cell r="P2949" t="str">
            <v>170516</v>
          </cell>
          <cell r="Q2949" t="str">
            <v>QUITO</v>
          </cell>
          <cell r="R2949" t="str">
            <v>PICHINCHA</v>
          </cell>
          <cell r="S2949" t="str">
            <v>QUITO - COMUNA MIRAFLORES</v>
          </cell>
          <cell r="T2949" t="str">
            <v>FLEXTRANS UIO</v>
          </cell>
          <cell r="U2949" t="str">
            <v>FLEXNETUIO_LOCAL</v>
          </cell>
          <cell r="V2949">
            <v>1</v>
          </cell>
          <cell r="W2949">
            <v>20.8</v>
          </cell>
          <cell r="X2949" t="str">
            <v>HYCITE QUITO</v>
          </cell>
          <cell r="Y2949" t="str">
            <v>FLEX NET CALLE 28 DE JUNIO S/N Y GARCIA MORENO ENTRADA LLANO GRANDE</v>
          </cell>
        </row>
        <row r="2950">
          <cell r="A2950" t="str">
            <v>98814532</v>
          </cell>
          <cell r="B2950">
            <v>495788</v>
          </cell>
          <cell r="C2950" t="str">
            <v>98814532</v>
          </cell>
          <cell r="D2950" t="str">
            <v>HYCITE</v>
          </cell>
          <cell r="E2950" t="str">
            <v>DESPACHO</v>
          </cell>
          <cell r="F2950" t="str">
            <v>NORMAL</v>
          </cell>
          <cell r="G2950" t="str">
            <v>031002004176546</v>
          </cell>
          <cell r="H2950">
            <v>44938</v>
          </cell>
          <cell r="I2950" t="str">
            <v>INCIDENCIA</v>
          </cell>
          <cell r="J2950">
            <v>44944</v>
          </cell>
          <cell r="K2950" t="str">
            <v>NANCY GORDILLO</v>
          </cell>
          <cell r="L2950" t="str">
            <v>CARIGAN- CL S/N BR LAS LOMAS LOJA-NORTE  CARIGAN 110150 LOJA</v>
          </cell>
          <cell r="N2950" t="str">
            <v>0985986534</v>
          </cell>
          <cell r="O2950" t="str">
            <v>0985986534</v>
          </cell>
          <cell r="P2950" t="str">
            <v>110101</v>
          </cell>
          <cell r="Q2950" t="str">
            <v>LOJA</v>
          </cell>
          <cell r="R2950" t="str">
            <v>LOJA</v>
          </cell>
          <cell r="S2950" t="str">
            <v>LOJA</v>
          </cell>
          <cell r="T2950" t="str">
            <v>TRAMACO</v>
          </cell>
          <cell r="U2950" t="str">
            <v>FLEXNETUIO_PROVINCIA</v>
          </cell>
          <cell r="V2950">
            <v>3</v>
          </cell>
          <cell r="W2950">
            <v>49.6</v>
          </cell>
          <cell r="X2950" t="str">
            <v>HYCITE QUITO</v>
          </cell>
          <cell r="Y2950" t="str">
            <v>FLEX NET CALLE 28 DE JUNIO S/N Y GARCIA MORENO ENTRADA LLANO GRANDE</v>
          </cell>
        </row>
        <row r="2951">
          <cell r="A2951" t="str">
            <v>98814537</v>
          </cell>
          <cell r="B2951">
            <v>495789</v>
          </cell>
          <cell r="C2951" t="str">
            <v>98814537</v>
          </cell>
          <cell r="D2951" t="str">
            <v>HYCITE</v>
          </cell>
          <cell r="E2951" t="str">
            <v>DESPACHO</v>
          </cell>
          <cell r="F2951" t="str">
            <v>NORMAL</v>
          </cell>
          <cell r="G2951" t="str">
            <v>ITQ4550</v>
          </cell>
          <cell r="H2951">
            <v>44938</v>
          </cell>
          <cell r="I2951" t="str">
            <v>ENTREGADO</v>
          </cell>
          <cell r="J2951">
            <v>44943</v>
          </cell>
          <cell r="K2951" t="str">
            <v>ANDREA HURTADO</v>
          </cell>
          <cell r="L2951" t="str">
            <v>LEONARDO MURIALDO Y DE LOS JAZMINES CON VILLA VERDE QUITO-ENTR POR EL COMITE DEL PUEBLO COMITE DEL PUEBLO 170513 PICHINCHA</v>
          </cell>
          <cell r="M2951" t="str">
            <v/>
          </cell>
          <cell r="N2951" t="str">
            <v>0997100059</v>
          </cell>
          <cell r="O2951" t="str">
            <v>0997100059</v>
          </cell>
          <cell r="P2951" t="str">
            <v>170513</v>
          </cell>
          <cell r="Q2951" t="str">
            <v>QUITO</v>
          </cell>
          <cell r="R2951" t="str">
            <v>PICHINCHA</v>
          </cell>
          <cell r="S2951" t="str">
            <v>QUITO</v>
          </cell>
          <cell r="T2951" t="str">
            <v>FLEXTRANS UIO</v>
          </cell>
          <cell r="U2951" t="str">
            <v>FLEXNETUIO_LOCAL</v>
          </cell>
          <cell r="V2951">
            <v>1</v>
          </cell>
          <cell r="W2951">
            <v>24.4</v>
          </cell>
          <cell r="X2951" t="str">
            <v>HYCITE QUITO</v>
          </cell>
          <cell r="Y2951" t="str">
            <v>FLEX NET CALLE 28 DE JUNIO S/N Y GARCIA MORENO ENTRADA LLANO GRANDE</v>
          </cell>
        </row>
        <row r="2952">
          <cell r="A2952" t="str">
            <v>98814706</v>
          </cell>
          <cell r="B2952">
            <v>495790</v>
          </cell>
          <cell r="C2952" t="str">
            <v>98814706</v>
          </cell>
          <cell r="D2952" t="str">
            <v>HYCITE</v>
          </cell>
          <cell r="E2952" t="str">
            <v>DESPACHO</v>
          </cell>
          <cell r="F2952" t="str">
            <v>NORMAL</v>
          </cell>
          <cell r="G2952" t="str">
            <v>031002004175383</v>
          </cell>
          <cell r="H2952">
            <v>44938</v>
          </cell>
          <cell r="I2952" t="str">
            <v>INCIDENCIA</v>
          </cell>
          <cell r="J2952">
            <v>44944</v>
          </cell>
          <cell r="K2952" t="str">
            <v>LUPE GUANO</v>
          </cell>
          <cell r="L2952" t="str">
            <v>PASAJE SN3 TRANSVERSAL CALLE LA VIRGEN CALLEJON CASA 1 PISO COLOR GRIS MEJIA // POTRERIS ALTOS ALOASI 170352 PICHINCHA</v>
          </cell>
          <cell r="N2952" t="str">
            <v>0983868796</v>
          </cell>
          <cell r="O2952" t="str">
            <v>0983868796</v>
          </cell>
          <cell r="P2952" t="str">
            <v>171106</v>
          </cell>
          <cell r="Q2952" t="str">
            <v>MEJIA</v>
          </cell>
          <cell r="R2952" t="str">
            <v>PICHINCHA</v>
          </cell>
          <cell r="S2952" t="str">
            <v>TAMBILLO - EL ROSAL</v>
          </cell>
          <cell r="T2952" t="str">
            <v>TRAMACO</v>
          </cell>
          <cell r="U2952" t="str">
            <v>FLEXNETUIO_PROVINCIA</v>
          </cell>
          <cell r="V2952">
            <v>1</v>
          </cell>
          <cell r="W2952">
            <v>24.44</v>
          </cell>
          <cell r="X2952" t="str">
            <v>HYCITE QUITO</v>
          </cell>
          <cell r="Y2952" t="str">
            <v>FLEX NET CALLE 28 DE JUNIO S/N Y GARCIA MORENO ENTRADA LLANO GRANDE</v>
          </cell>
        </row>
        <row r="2953">
          <cell r="A2953" t="str">
            <v>98814772</v>
          </cell>
          <cell r="B2953">
            <v>495791</v>
          </cell>
          <cell r="C2953" t="str">
            <v>98814772</v>
          </cell>
          <cell r="D2953" t="str">
            <v>HYCITE</v>
          </cell>
          <cell r="E2953" t="str">
            <v>DESPACHO</v>
          </cell>
          <cell r="F2953" t="str">
            <v>NORMAL</v>
          </cell>
          <cell r="G2953" t="str">
            <v>031002004175384</v>
          </cell>
          <cell r="H2953">
            <v>44938</v>
          </cell>
          <cell r="I2953" t="str">
            <v>ENTREGADO</v>
          </cell>
          <cell r="J2953">
            <v>44939</v>
          </cell>
          <cell r="K2953" t="str">
            <v>ESTEBAN ESPINOSA</v>
          </cell>
          <cell r="L2953" t="str">
            <v>AV ATAHUALPA 45-49 SHIRYS IBARRA // BELLA VISTA CARANQUI CARANQUI 100101 IMBABURA</v>
          </cell>
          <cell r="M2953" t="str">
            <v/>
          </cell>
          <cell r="N2953" t="str">
            <v>0998548009 / 996827199</v>
          </cell>
          <cell r="O2953" t="str">
            <v>0998548009 / 996827199</v>
          </cell>
          <cell r="P2953" t="str">
            <v>100101</v>
          </cell>
          <cell r="Q2953" t="str">
            <v>IBARRA</v>
          </cell>
          <cell r="R2953" t="str">
            <v>IMBABURA</v>
          </cell>
          <cell r="S2953" t="str">
            <v>SAN MIGUEL DE IBARRA</v>
          </cell>
          <cell r="T2953" t="str">
            <v>TRAMACO</v>
          </cell>
          <cell r="U2953" t="str">
            <v>FLEXNETUIO_PROVINCIA</v>
          </cell>
          <cell r="V2953">
            <v>1</v>
          </cell>
          <cell r="W2953">
            <v>26</v>
          </cell>
          <cell r="X2953" t="str">
            <v>HYCITE QUITO</v>
          </cell>
          <cell r="Y2953" t="str">
            <v>FLEX NET CALLE 28 DE JUNIO S/N Y GARCIA MORENO ENTRADA LLANO GRANDE</v>
          </cell>
        </row>
        <row r="2954">
          <cell r="A2954" t="str">
            <v>98814859</v>
          </cell>
          <cell r="B2954">
            <v>495792</v>
          </cell>
          <cell r="C2954" t="str">
            <v>98814859</v>
          </cell>
          <cell r="D2954" t="str">
            <v>HYCITE</v>
          </cell>
          <cell r="E2954" t="str">
            <v>DESPACHO</v>
          </cell>
          <cell r="F2954" t="str">
            <v>NORMAL</v>
          </cell>
          <cell r="G2954" t="str">
            <v>ITG4551</v>
          </cell>
          <cell r="H2954">
            <v>44938</v>
          </cell>
          <cell r="I2954" t="str">
            <v>ENTREGADO</v>
          </cell>
          <cell r="J2954">
            <v>44939</v>
          </cell>
          <cell r="K2954" t="str">
            <v>MARIA GUSQUE</v>
          </cell>
          <cell r="L2954" t="str">
            <v>GUASMO SUR COOP MOLINA DE FRANK MZ 12 SOLAR 14 CALLE ADDON CALDERON GUAYAQUIL // GUASMO SUR XIMENA 090114 GUAYAS</v>
          </cell>
          <cell r="N2954" t="str">
            <v>0988524335</v>
          </cell>
          <cell r="O2954" t="str">
            <v>0988524335</v>
          </cell>
          <cell r="P2954" t="str">
            <v>GUAYAQUIL</v>
          </cell>
          <cell r="Q2954" t="str">
            <v>GUAYAQUIL</v>
          </cell>
          <cell r="R2954" t="str">
            <v>GUAYAS</v>
          </cell>
          <cell r="T2954" t="str">
            <v>FLEXTRANS GYE</v>
          </cell>
          <cell r="U2954" t="str">
            <v>FLEXNETUIO_GYE</v>
          </cell>
          <cell r="V2954">
            <v>1</v>
          </cell>
          <cell r="W2954">
            <v>7.7</v>
          </cell>
          <cell r="X2954" t="str">
            <v>HYCITE QUITO</v>
          </cell>
          <cell r="Y2954" t="str">
            <v>FLEX NET CALLE 28 DE JUNIO S/N Y GARCIA MORENO ENTRADA LLANO GRANDE</v>
          </cell>
        </row>
        <row r="2955">
          <cell r="A2955" t="str">
            <v>98814876</v>
          </cell>
          <cell r="B2955">
            <v>495793</v>
          </cell>
          <cell r="C2955" t="str">
            <v>98814876</v>
          </cell>
          <cell r="D2955" t="str">
            <v>HYCITE</v>
          </cell>
          <cell r="E2955" t="str">
            <v>DESPACHO</v>
          </cell>
          <cell r="F2955" t="str">
            <v>NORMAL</v>
          </cell>
          <cell r="G2955" t="str">
            <v>ITQ4552</v>
          </cell>
          <cell r="H2955">
            <v>44938</v>
          </cell>
          <cell r="I2955" t="str">
            <v>ENTREGADO</v>
          </cell>
          <cell r="J2955">
            <v>44939</v>
          </cell>
          <cell r="K2955" t="str">
            <v>KATHERINE POZO</v>
          </cell>
          <cell r="L2955" t="str">
            <v>OE2R 524-287 Y CUSUBAMBA ANTIGUO REGISTRO CIVIL FRENTE TIENDA QUITO // CDLA EL COMERCIO CHILLOGALLO 170606 PICHINCHA</v>
          </cell>
          <cell r="M2955" t="str">
            <v/>
          </cell>
          <cell r="N2955" t="str">
            <v>0982427808</v>
          </cell>
          <cell r="O2955" t="str">
            <v>0982427808</v>
          </cell>
          <cell r="P2955" t="str">
            <v>170606</v>
          </cell>
          <cell r="Q2955" t="str">
            <v>QUITO</v>
          </cell>
          <cell r="R2955" t="str">
            <v>PICHINCHA</v>
          </cell>
          <cell r="S2955" t="str">
            <v>QUITO</v>
          </cell>
          <cell r="T2955" t="str">
            <v>FLEXTRANS UIO</v>
          </cell>
          <cell r="U2955" t="str">
            <v>FLEXNETUIO_LOCAL</v>
          </cell>
          <cell r="V2955">
            <v>1</v>
          </cell>
          <cell r="W2955">
            <v>24.2</v>
          </cell>
          <cell r="X2955" t="str">
            <v>HYCITE QUITO</v>
          </cell>
          <cell r="Y2955" t="str">
            <v>FLEX NET CALLE 28 DE JUNIO S/N Y GARCIA MORENO ENTRADA LLANO GRANDE</v>
          </cell>
        </row>
        <row r="2956">
          <cell r="A2956" t="str">
            <v>98814910</v>
          </cell>
          <cell r="B2956">
            <v>495794</v>
          </cell>
          <cell r="C2956" t="str">
            <v>98814910</v>
          </cell>
          <cell r="D2956" t="str">
            <v>HYCITE</v>
          </cell>
          <cell r="E2956" t="str">
            <v>DESPACHO</v>
          </cell>
          <cell r="F2956" t="str">
            <v>NORMAL</v>
          </cell>
          <cell r="G2956" t="str">
            <v>ITQ4553</v>
          </cell>
          <cell r="H2956">
            <v>44938</v>
          </cell>
          <cell r="I2956" t="str">
            <v>ENTREGADO</v>
          </cell>
          <cell r="J2956">
            <v>44939</v>
          </cell>
          <cell r="K2956" t="str">
            <v>ERNESTO C ZUMBA</v>
          </cell>
          <cell r="L2956" t="str">
            <v>AV GALO PLAZA LASSO N50 186 Y JOSE RAFAEL BUSTAMANTE  KENNEDY 170502 PICHINCHA</v>
          </cell>
          <cell r="M2956" t="str">
            <v/>
          </cell>
          <cell r="N2956" t="str">
            <v>0984029893 / 322501328</v>
          </cell>
          <cell r="O2956" t="str">
            <v>0984029893 / 322501328</v>
          </cell>
          <cell r="P2956" t="str">
            <v>170502</v>
          </cell>
          <cell r="Q2956" t="str">
            <v>QUITO</v>
          </cell>
          <cell r="R2956" t="str">
            <v>PICHINCHA</v>
          </cell>
          <cell r="S2956" t="str">
            <v>QUITO</v>
          </cell>
          <cell r="T2956" t="str">
            <v>FLEXTRANS UIO</v>
          </cell>
          <cell r="U2956" t="str">
            <v>FLEXNETUIO_LOCAL</v>
          </cell>
          <cell r="V2956">
            <v>1</v>
          </cell>
          <cell r="W2956">
            <v>9.4</v>
          </cell>
          <cell r="X2956" t="str">
            <v>HYCITE QUITO</v>
          </cell>
          <cell r="Y2956" t="str">
            <v>FLEX NET CALLE 28 DE JUNIO S/N Y GARCIA MORENO ENTRADA LLANO GRANDE</v>
          </cell>
        </row>
        <row r="2957">
          <cell r="A2957" t="str">
            <v>98814940</v>
          </cell>
          <cell r="B2957">
            <v>495795</v>
          </cell>
          <cell r="C2957" t="str">
            <v>98814940</v>
          </cell>
          <cell r="D2957" t="str">
            <v>HYCITE</v>
          </cell>
          <cell r="E2957" t="str">
            <v>DESPACHO</v>
          </cell>
          <cell r="F2957" t="str">
            <v>NORMAL</v>
          </cell>
          <cell r="G2957" t="str">
            <v>031002004175385</v>
          </cell>
          <cell r="H2957">
            <v>44938</v>
          </cell>
          <cell r="I2957" t="str">
            <v>ENTREGADO</v>
          </cell>
          <cell r="J2957">
            <v>44939</v>
          </cell>
          <cell r="K2957" t="str">
            <v>CARMEN RODRIGUEZ</v>
          </cell>
          <cell r="L2957" t="str">
            <v>ANTIGUA VIA CRUCLLA KM 18 1/2 SILLO EL CERECILO JUNTO COMEDOR ACACIAS ROCAFUERTE // EL CERECITO ROCAFUERTE (MA) 130119 MANABI</v>
          </cell>
          <cell r="M2957" t="str">
            <v/>
          </cell>
          <cell r="N2957" t="str">
            <v>0982948009 / 052644214</v>
          </cell>
          <cell r="O2957" t="str">
            <v>0982948009 / 052644214</v>
          </cell>
          <cell r="P2957" t="str">
            <v>130119</v>
          </cell>
          <cell r="Q2957" t="str">
            <v>PORTOVIEJO</v>
          </cell>
          <cell r="R2957" t="str">
            <v>MANABI</v>
          </cell>
          <cell r="S2957" t="str">
            <v>CRUCITA - LAS GILCES - SAN JOSE DE LA SEQUITA (CRUCITA)</v>
          </cell>
          <cell r="T2957" t="str">
            <v>TRAMACO</v>
          </cell>
          <cell r="U2957" t="str">
            <v>FLEXNETUIO_PROVINCIA</v>
          </cell>
          <cell r="V2957">
            <v>1</v>
          </cell>
          <cell r="W2957">
            <v>14.2</v>
          </cell>
          <cell r="X2957" t="str">
            <v>HYCITE QUITO</v>
          </cell>
          <cell r="Y2957" t="str">
            <v>FLEX NET CALLE 28 DE JUNIO S/N Y GARCIA MORENO ENTRADA LLANO GRANDE</v>
          </cell>
        </row>
        <row r="2958">
          <cell r="A2958" t="str">
            <v>98815063</v>
          </cell>
          <cell r="B2958">
            <v>495796</v>
          </cell>
          <cell r="C2958" t="str">
            <v>98815063</v>
          </cell>
          <cell r="D2958" t="str">
            <v>HYCITE</v>
          </cell>
          <cell r="E2958" t="str">
            <v>DESPACHO</v>
          </cell>
          <cell r="F2958" t="str">
            <v>NORMAL</v>
          </cell>
          <cell r="G2958" t="str">
            <v>ITQ4554</v>
          </cell>
          <cell r="H2958">
            <v>44938</v>
          </cell>
          <cell r="I2958" t="str">
            <v>ENTREGADO</v>
          </cell>
          <cell r="J2958">
            <v>44939</v>
          </cell>
          <cell r="K2958" t="str">
            <v>JOSE MELO</v>
          </cell>
          <cell r="L2958" t="str">
            <v>CHICAN E8-126 Y MALACATOS FIN ESCALINATAS QUITO//SUR DE QUITO LA FERROVIARIA 170604 PICHINCHA</v>
          </cell>
          <cell r="M2958" t="str">
            <v/>
          </cell>
          <cell r="N2958" t="str">
            <v>0987934231 / 23930990</v>
          </cell>
          <cell r="O2958" t="str">
            <v>0987934231 / 23930990</v>
          </cell>
          <cell r="P2958" t="str">
            <v>170604</v>
          </cell>
          <cell r="Q2958" t="str">
            <v>QUITO</v>
          </cell>
          <cell r="R2958" t="str">
            <v>PICHINCHA</v>
          </cell>
          <cell r="S2958" t="str">
            <v>QUITO</v>
          </cell>
          <cell r="T2958" t="str">
            <v>FLEXTRANS UIO</v>
          </cell>
          <cell r="U2958" t="str">
            <v>FLEXNETUIO_LOCAL</v>
          </cell>
          <cell r="V2958">
            <v>1</v>
          </cell>
          <cell r="W2958">
            <v>20.8</v>
          </cell>
          <cell r="X2958" t="str">
            <v>HYCITE QUITO</v>
          </cell>
          <cell r="Y2958" t="str">
            <v>FLEX NET CALLE 28 DE JUNIO S/N Y GARCIA MORENO ENTRADA LLANO GRANDE</v>
          </cell>
        </row>
        <row r="2959">
          <cell r="A2959" t="str">
            <v>98815085</v>
          </cell>
          <cell r="B2959">
            <v>495797</v>
          </cell>
          <cell r="C2959" t="str">
            <v>98815085</v>
          </cell>
          <cell r="D2959" t="str">
            <v>HYCITE</v>
          </cell>
          <cell r="E2959" t="str">
            <v>DESPACHO</v>
          </cell>
          <cell r="F2959" t="str">
            <v>NORMAL</v>
          </cell>
          <cell r="G2959" t="str">
            <v>031002004175386</v>
          </cell>
          <cell r="H2959">
            <v>44938</v>
          </cell>
          <cell r="I2959" t="str">
            <v>INCIDENCIA</v>
          </cell>
          <cell r="J2959">
            <v>44944</v>
          </cell>
          <cell r="K2959" t="str">
            <v>MANUEL JUMBO</v>
          </cell>
          <cell r="L2959" t="str">
            <v>TRONCAL AMAZONICA VIA A YANTZAZA CASA DE 2 PLANTAS COLOR BLANCO FRENTE CANCHA CENTINELA DEL CONDOR / PANQUINTZA CENTRO PANGUINTZA 190753 ZAMORA-CHINCHIPE</v>
          </cell>
          <cell r="N2959" t="str">
            <v>0991343860</v>
          </cell>
          <cell r="O2959" t="str">
            <v>0991343860</v>
          </cell>
          <cell r="P2959" t="str">
            <v>190204</v>
          </cell>
          <cell r="Q2959" t="str">
            <v>CENTINELA DEL CONDOR</v>
          </cell>
          <cell r="R2959" t="str">
            <v>ZAMORA CHINCHIPE</v>
          </cell>
          <cell r="S2959" t="str">
            <v>ZUMBI - ZUMBI (PAGUINTZA)</v>
          </cell>
          <cell r="T2959" t="str">
            <v>TRAMACO</v>
          </cell>
          <cell r="U2959" t="str">
            <v>FLEXNETUIO_PROVINCIA</v>
          </cell>
          <cell r="V2959">
            <v>1</v>
          </cell>
          <cell r="W2959">
            <v>19.8</v>
          </cell>
          <cell r="X2959" t="str">
            <v>HYCITE QUITO</v>
          </cell>
          <cell r="Y2959" t="str">
            <v>FLEX NET CALLE 28 DE JUNIO S/N Y GARCIA MORENO ENTRADA LLANO GRANDE</v>
          </cell>
        </row>
        <row r="2960">
          <cell r="A2960" t="str">
            <v>98815114</v>
          </cell>
          <cell r="B2960">
            <v>495798</v>
          </cell>
          <cell r="C2960" t="str">
            <v>98815114</v>
          </cell>
          <cell r="D2960" t="str">
            <v>HYCITE</v>
          </cell>
          <cell r="E2960" t="str">
            <v>DESPACHO</v>
          </cell>
          <cell r="F2960" t="str">
            <v>NORMAL</v>
          </cell>
          <cell r="G2960" t="str">
            <v>031002004175387</v>
          </cell>
          <cell r="H2960">
            <v>44938</v>
          </cell>
          <cell r="I2960" t="str">
            <v>ENTREGADO</v>
          </cell>
          <cell r="J2960">
            <v>44942</v>
          </cell>
          <cell r="K2960" t="str">
            <v>INGRID ROSADO</v>
          </cell>
          <cell r="L2960" t="str">
            <v>CIUDADELA ARRIAGA CALLE P Y CALLE O ATRAS HOSPITAL IESS BABAHOYO//BABAHOYO BABAHOYO 120102 LOS RIOS</v>
          </cell>
          <cell r="M2960" t="str">
            <v/>
          </cell>
          <cell r="N2960" t="str">
            <v>0988208170</v>
          </cell>
          <cell r="O2960" t="str">
            <v>0988208170</v>
          </cell>
          <cell r="P2960" t="str">
            <v>120102</v>
          </cell>
          <cell r="Q2960" t="str">
            <v>BABAHOYO</v>
          </cell>
          <cell r="R2960" t="str">
            <v>LOS RIOS</v>
          </cell>
          <cell r="S2960" t="str">
            <v>BABAHOYO</v>
          </cell>
          <cell r="T2960" t="str">
            <v>TRAMACO</v>
          </cell>
          <cell r="U2960" t="str">
            <v>FLEXNETUIO_PROVINCIA</v>
          </cell>
          <cell r="V2960">
            <v>1</v>
          </cell>
          <cell r="W2960">
            <v>19.2</v>
          </cell>
          <cell r="X2960" t="str">
            <v>HYCITE QUITO</v>
          </cell>
          <cell r="Y2960" t="str">
            <v>FLEX NET CALLE 28 DE JUNIO S/N Y GARCIA MORENO ENTRADA LLANO GRANDE</v>
          </cell>
        </row>
        <row r="2961">
          <cell r="A2961" t="str">
            <v>98815232</v>
          </cell>
          <cell r="B2961">
            <v>495799</v>
          </cell>
          <cell r="C2961" t="str">
            <v>98815232</v>
          </cell>
          <cell r="D2961" t="str">
            <v>HYCITE</v>
          </cell>
          <cell r="E2961" t="str">
            <v>DESPACHO</v>
          </cell>
          <cell r="F2961" t="str">
            <v>NORMAL</v>
          </cell>
          <cell r="G2961" t="str">
            <v>ITG4555</v>
          </cell>
          <cell r="H2961">
            <v>44938</v>
          </cell>
          <cell r="I2961" t="str">
            <v>INCIDENCIA</v>
          </cell>
          <cell r="J2961">
            <v>44942</v>
          </cell>
          <cell r="K2961" t="str">
            <v>DOLORES LOPEZ</v>
          </cell>
          <cell r="L2961" t="str">
            <v>BASTION POPULAR BLOQUE 1A MZ 483 SOLAR 15 POR EL CENTRO DE SALUD GUAYAQUIL//GUAYAQUIL TARQUI 090705 GUAYAS</v>
          </cell>
          <cell r="M2961" t="str">
            <v/>
          </cell>
          <cell r="N2961" t="str">
            <v>0994649666 / 996325798</v>
          </cell>
          <cell r="O2961" t="str">
            <v>0994649666 / 996325798</v>
          </cell>
          <cell r="P2961" t="str">
            <v>090705</v>
          </cell>
          <cell r="Q2961" t="str">
            <v>GUAYAQUIL</v>
          </cell>
          <cell r="R2961" t="str">
            <v>GUAYAS</v>
          </cell>
          <cell r="S2961" t="str">
            <v>GUAYAQUIL</v>
          </cell>
          <cell r="T2961" t="str">
            <v>ITSACOURIER</v>
          </cell>
          <cell r="U2961" t="str">
            <v>FLEXNETUIO_GYE</v>
          </cell>
          <cell r="V2961">
            <v>1</v>
          </cell>
          <cell r="W2961">
            <v>9.1</v>
          </cell>
          <cell r="X2961" t="str">
            <v>HYCITE QUITO</v>
          </cell>
          <cell r="Y2961" t="str">
            <v>FLEX NET CALLE 28 DE JUNIO S/N Y GARCIA MORENO ENTRADA LLANO GRANDE</v>
          </cell>
        </row>
        <row r="2962">
          <cell r="A2962" t="str">
            <v>98815846</v>
          </cell>
          <cell r="B2962">
            <v>495800</v>
          </cell>
          <cell r="C2962" t="str">
            <v>98815846</v>
          </cell>
          <cell r="D2962" t="str">
            <v>HYCITE</v>
          </cell>
          <cell r="E2962" t="str">
            <v>DESPACHO</v>
          </cell>
          <cell r="F2962" t="str">
            <v>NORMAL</v>
          </cell>
          <cell r="G2962" t="str">
            <v>031002004175388</v>
          </cell>
          <cell r="H2962">
            <v>44938</v>
          </cell>
          <cell r="I2962" t="str">
            <v>ENTREGADO</v>
          </cell>
          <cell r="J2962">
            <v>44939</v>
          </cell>
          <cell r="K2962" t="str">
            <v>MICAELA CARRERA</v>
          </cell>
          <cell r="L2962" t="str">
            <v>LA VALLE S/N Y VICTOR HUGO AV LOS ATIS Y VIDAL HUGO TRAS COLEGIO LA SALLE AMBATO // JARDIN COLONIAL CELIANO MONGE 180207 TUNGURAHUA</v>
          </cell>
          <cell r="M2962" t="str">
            <v/>
          </cell>
          <cell r="N2962" t="str">
            <v>0969449321 / 032416205</v>
          </cell>
          <cell r="O2962" t="str">
            <v>0969449321 / 032416205</v>
          </cell>
          <cell r="P2962" t="str">
            <v>180207</v>
          </cell>
          <cell r="Q2962" t="str">
            <v>AMBATO</v>
          </cell>
          <cell r="R2962" t="str">
            <v>TUNGURAHUA</v>
          </cell>
          <cell r="S2962" t="str">
            <v>AMBATO</v>
          </cell>
          <cell r="T2962" t="str">
            <v>TRAMACO</v>
          </cell>
          <cell r="U2962" t="str">
            <v>FLEXNETUIO_PROVINCIA</v>
          </cell>
          <cell r="V2962">
            <v>1</v>
          </cell>
          <cell r="W2962">
            <v>7</v>
          </cell>
          <cell r="X2962" t="str">
            <v>HYCITE QUITO</v>
          </cell>
          <cell r="Y2962" t="str">
            <v>FLEX NET CALLE 28 DE JUNIO S/N Y GARCIA MORENO ENTRADA LLANO GRANDE</v>
          </cell>
        </row>
        <row r="2963">
          <cell r="A2963" t="str">
            <v>98816215</v>
          </cell>
          <cell r="B2963">
            <v>495801</v>
          </cell>
          <cell r="C2963" t="str">
            <v>98816215</v>
          </cell>
          <cell r="D2963" t="str">
            <v>HYCITE</v>
          </cell>
          <cell r="E2963" t="str">
            <v>DESPACHO</v>
          </cell>
          <cell r="F2963" t="str">
            <v>NORMAL</v>
          </cell>
          <cell r="G2963" t="str">
            <v>031002004175389</v>
          </cell>
          <cell r="H2963">
            <v>44938</v>
          </cell>
          <cell r="I2963" t="str">
            <v>ENTREGADO</v>
          </cell>
          <cell r="J2963">
            <v>44939</v>
          </cell>
          <cell r="K2963" t="str">
            <v>NANCI BALCAZAR</v>
          </cell>
          <cell r="L2963" t="str">
            <v>JUAN DE DIOS MALDONADO Y JORGE WASHINGTO TRAS EL COLG 27 DE FEBRERO LOJA-TEBAIDA SAN SEBASTIAN 110102 LOJA</v>
          </cell>
          <cell r="M2963" t="str">
            <v/>
          </cell>
          <cell r="N2963" t="str">
            <v>0993297359</v>
          </cell>
          <cell r="O2963" t="str">
            <v>0993297359</v>
          </cell>
          <cell r="P2963" t="str">
            <v>110102</v>
          </cell>
          <cell r="Q2963" t="str">
            <v>LOJA</v>
          </cell>
          <cell r="R2963" t="str">
            <v>LOJA</v>
          </cell>
          <cell r="S2963" t="str">
            <v>LOJA</v>
          </cell>
          <cell r="T2963" t="str">
            <v>TRAMACO</v>
          </cell>
          <cell r="U2963" t="str">
            <v>FLEXNETUIO_PROVINCIA</v>
          </cell>
          <cell r="V2963">
            <v>1</v>
          </cell>
          <cell r="W2963">
            <v>18.600000000000001</v>
          </cell>
          <cell r="X2963" t="str">
            <v>HYCITE QUITO</v>
          </cell>
          <cell r="Y2963" t="str">
            <v>FLEX NET CALLE 28 DE JUNIO S/N Y GARCIA MORENO ENTRADA LLANO GRANDE</v>
          </cell>
        </row>
        <row r="2964">
          <cell r="A2964" t="str">
            <v>98816857</v>
          </cell>
          <cell r="B2964">
            <v>495802</v>
          </cell>
          <cell r="C2964" t="str">
            <v>98816857</v>
          </cell>
          <cell r="D2964" t="str">
            <v>HYCITE</v>
          </cell>
          <cell r="E2964" t="str">
            <v>DESPACHO</v>
          </cell>
          <cell r="F2964" t="str">
            <v>NORMAL</v>
          </cell>
          <cell r="G2964" t="str">
            <v>031002004175390</v>
          </cell>
          <cell r="H2964">
            <v>44938</v>
          </cell>
          <cell r="I2964" t="str">
            <v>ENTREGADO</v>
          </cell>
          <cell r="J2964">
            <v>44942</v>
          </cell>
          <cell r="K2964" t="str">
            <v>MARIA ARMIJOS</v>
          </cell>
          <cell r="L2964" t="str">
            <v>BUENOS AIRES Y CORDOVA NO 33 85 CORDOVA Y EDUARDO MORA MORENO LOJA//CLODOVEO JARAMILLO SUCRE 110103 LOJA</v>
          </cell>
          <cell r="M2964" t="str">
            <v/>
          </cell>
          <cell r="N2964" t="str">
            <v>0959971706</v>
          </cell>
          <cell r="O2964" t="str">
            <v>0959971706</v>
          </cell>
          <cell r="P2964" t="str">
            <v>110103</v>
          </cell>
          <cell r="Q2964" t="str">
            <v>LOJA</v>
          </cell>
          <cell r="R2964" t="str">
            <v>LOJA</v>
          </cell>
          <cell r="S2964" t="str">
            <v>LOJA</v>
          </cell>
          <cell r="T2964" t="str">
            <v>TRAMACO</v>
          </cell>
          <cell r="U2964" t="str">
            <v>FLEXNETUIO_PROVINCIA</v>
          </cell>
          <cell r="V2964">
            <v>1</v>
          </cell>
          <cell r="W2964">
            <v>19.8</v>
          </cell>
          <cell r="X2964" t="str">
            <v>HYCITE QUITO</v>
          </cell>
          <cell r="Y2964" t="str">
            <v>FLEX NET CALLE 28 DE JUNIO S/N Y GARCIA MORENO ENTRADA LLANO GRANDE</v>
          </cell>
        </row>
        <row r="2965">
          <cell r="A2965" t="str">
            <v>98817133</v>
          </cell>
          <cell r="B2965">
            <v>495803</v>
          </cell>
          <cell r="C2965" t="str">
            <v>98817133</v>
          </cell>
          <cell r="D2965" t="str">
            <v>HYCITE</v>
          </cell>
          <cell r="E2965" t="str">
            <v>DESPACHO</v>
          </cell>
          <cell r="F2965" t="str">
            <v>NORMAL</v>
          </cell>
          <cell r="G2965" t="str">
            <v>031002004175391</v>
          </cell>
          <cell r="H2965">
            <v>44938</v>
          </cell>
          <cell r="I2965" t="str">
            <v>EN_TRANSITO</v>
          </cell>
          <cell r="J2965">
            <v>44938</v>
          </cell>
          <cell r="K2965" t="str">
            <v>MATILDE OCAMPO</v>
          </cell>
          <cell r="L2965" t="str">
            <v>10 DE AGOSTO Y TRANSVERSAL PORTON VERDE PILADORA BAA,OS BABAHOYO-LA UNION/CARACOL LA UNION 120110 LOS RIOS</v>
          </cell>
          <cell r="M2965" t="str">
            <v/>
          </cell>
          <cell r="N2965" t="str">
            <v>0985976599</v>
          </cell>
          <cell r="O2965" t="str">
            <v>0985976599</v>
          </cell>
          <cell r="P2965" t="str">
            <v>120110</v>
          </cell>
          <cell r="Q2965" t="str">
            <v>BABAHOYO</v>
          </cell>
          <cell r="R2965" t="str">
            <v>LOS RIOS</v>
          </cell>
          <cell r="S2965" t="str">
            <v>LA UNION</v>
          </cell>
          <cell r="T2965" t="str">
            <v>TRAMACO</v>
          </cell>
          <cell r="U2965" t="str">
            <v>FLEXNETUIO_PROVINCIA</v>
          </cell>
          <cell r="V2965">
            <v>1</v>
          </cell>
          <cell r="W2965">
            <v>13.6</v>
          </cell>
          <cell r="X2965" t="str">
            <v>HYCITE QUITO</v>
          </cell>
          <cell r="Y2965" t="str">
            <v>FLEX NET CALLE 28 DE JUNIO S/N Y GARCIA MORENO ENTRADA LLANO GRANDE</v>
          </cell>
        </row>
        <row r="2966">
          <cell r="A2966" t="str">
            <v>98817405</v>
          </cell>
          <cell r="B2966">
            <v>495804</v>
          </cell>
          <cell r="C2966" t="str">
            <v>98817405</v>
          </cell>
          <cell r="D2966" t="str">
            <v>HYCITE</v>
          </cell>
          <cell r="E2966" t="str">
            <v>DESPACHO</v>
          </cell>
          <cell r="F2966" t="str">
            <v>NORMAL</v>
          </cell>
          <cell r="G2966" t="str">
            <v>031002004175392</v>
          </cell>
          <cell r="H2966">
            <v>44938</v>
          </cell>
          <cell r="I2966" t="str">
            <v>INCIDENCIA</v>
          </cell>
          <cell r="J2966">
            <v>44944</v>
          </cell>
          <cell r="K2966" t="str">
            <v>MARTHA GUELEDEL</v>
          </cell>
          <cell r="L2966" t="str">
            <v>24 DE MAYO Y AV DEL MAESTRO FRENTE AL PARQUE INFANT ZAMORA // CENTRO ZAMORA 190102 ZAMORA-CHINCHIPE</v>
          </cell>
          <cell r="M2966" t="str">
            <v/>
          </cell>
          <cell r="N2966" t="str">
            <v>0997258653 / 072605149</v>
          </cell>
          <cell r="O2966" t="str">
            <v>0997258653 / 072605149</v>
          </cell>
          <cell r="P2966" t="str">
            <v>190102</v>
          </cell>
          <cell r="Q2966" t="str">
            <v>ZAMORA</v>
          </cell>
          <cell r="R2966" t="str">
            <v>ZAMORA CHINCHIPE</v>
          </cell>
          <cell r="S2966" t="str">
            <v>SABANILLA</v>
          </cell>
          <cell r="T2966" t="str">
            <v>TRAMACO</v>
          </cell>
          <cell r="U2966" t="str">
            <v>FLEXNETUIO_PROVINCIA</v>
          </cell>
          <cell r="V2966">
            <v>1</v>
          </cell>
          <cell r="W2966">
            <v>9.9499999999999993</v>
          </cell>
          <cell r="X2966" t="str">
            <v>HYCITE QUITO</v>
          </cell>
          <cell r="Y2966" t="str">
            <v>FLEX NET CALLE 28 DE JUNIO S/N Y GARCIA MORENO ENTRADA LLANO GRANDE</v>
          </cell>
        </row>
        <row r="2967">
          <cell r="A2967" t="str">
            <v>98817460</v>
          </cell>
          <cell r="B2967">
            <v>495805</v>
          </cell>
          <cell r="C2967" t="str">
            <v>98817460</v>
          </cell>
          <cell r="D2967" t="str">
            <v>HYCITE</v>
          </cell>
          <cell r="E2967" t="str">
            <v>DESPACHO</v>
          </cell>
          <cell r="F2967" t="str">
            <v>NORMAL</v>
          </cell>
          <cell r="G2967" t="str">
            <v>031002004175393</v>
          </cell>
          <cell r="H2967">
            <v>44938</v>
          </cell>
          <cell r="I2967" t="str">
            <v>INCIDENCIA</v>
          </cell>
          <cell r="J2967">
            <v>44944</v>
          </cell>
          <cell r="K2967" t="str">
            <v>KARINA SANCHEZ</v>
          </cell>
          <cell r="L2967" t="str">
            <v>QUITO LAS ALAMOS LA MANA / LA MANA LA MANA 050202 COTOPAXI</v>
          </cell>
          <cell r="M2967" t="str">
            <v/>
          </cell>
          <cell r="N2967" t="str">
            <v>0999870416 / 987617924</v>
          </cell>
          <cell r="O2967" t="str">
            <v>0999870416 / 987617924</v>
          </cell>
          <cell r="P2967" t="str">
            <v>050202</v>
          </cell>
          <cell r="Q2967" t="str">
            <v>LA MANA</v>
          </cell>
          <cell r="R2967" t="str">
            <v>COTOPAXI</v>
          </cell>
          <cell r="S2967" t="str">
            <v>LA MANA</v>
          </cell>
          <cell r="T2967" t="str">
            <v>TRAMACO</v>
          </cell>
          <cell r="U2967" t="str">
            <v>FLEXNETUIO_PROVINCIA</v>
          </cell>
          <cell r="V2967">
            <v>1</v>
          </cell>
          <cell r="W2967">
            <v>17.600000000000001</v>
          </cell>
          <cell r="X2967" t="str">
            <v>HYCITE QUITO</v>
          </cell>
          <cell r="Y2967" t="str">
            <v>FLEX NET CALLE 28 DE JUNIO S/N Y GARCIA MORENO ENTRADA LLANO GRANDE</v>
          </cell>
        </row>
        <row r="2968">
          <cell r="A2968" t="str">
            <v>98817864</v>
          </cell>
          <cell r="B2968">
            <v>495806</v>
          </cell>
          <cell r="C2968" t="str">
            <v>98817864</v>
          </cell>
          <cell r="D2968" t="str">
            <v>HYCITE</v>
          </cell>
          <cell r="E2968" t="str">
            <v>DESPACHO</v>
          </cell>
          <cell r="F2968" t="str">
            <v>NORMAL</v>
          </cell>
          <cell r="G2968" t="str">
            <v>031002004175394</v>
          </cell>
          <cell r="H2968">
            <v>44938</v>
          </cell>
          <cell r="I2968" t="str">
            <v>EN_TRANSITO</v>
          </cell>
          <cell r="J2968">
            <v>44938</v>
          </cell>
          <cell r="K2968" t="str">
            <v>JORGE CELI</v>
          </cell>
          <cell r="L2968" t="str">
            <v>BARRIO BOLIVAR, SHIRICULAPO Y CATACOCHA CASA ESQUINERA PALTAS // CATACOCHA LOURDES 110301 LOJA</v>
          </cell>
          <cell r="M2968" t="str">
            <v/>
          </cell>
          <cell r="N2968" t="str">
            <v>0991530741</v>
          </cell>
          <cell r="O2968" t="str">
            <v>0991530741</v>
          </cell>
          <cell r="P2968" t="str">
            <v>110301</v>
          </cell>
          <cell r="Q2968" t="str">
            <v>PALTAS</v>
          </cell>
          <cell r="R2968" t="str">
            <v>LOJA</v>
          </cell>
          <cell r="S2968" t="str">
            <v>CATACOCHA - LAS COCHAS</v>
          </cell>
          <cell r="T2968" t="str">
            <v>TRAMACO</v>
          </cell>
          <cell r="U2968" t="str">
            <v>FLEXNETUIO_PROVINCIA</v>
          </cell>
          <cell r="V2968">
            <v>1</v>
          </cell>
          <cell r="W2968">
            <v>18.8</v>
          </cell>
          <cell r="X2968" t="str">
            <v>HYCITE QUITO</v>
          </cell>
          <cell r="Y2968" t="str">
            <v>FLEX NET CALLE 28 DE JUNIO S/N Y GARCIA MORENO ENTRADA LLANO GRANDE</v>
          </cell>
        </row>
        <row r="2969">
          <cell r="A2969" t="str">
            <v>98818112</v>
          </cell>
          <cell r="B2969">
            <v>495807</v>
          </cell>
          <cell r="C2969" t="str">
            <v>98818112</v>
          </cell>
          <cell r="D2969" t="str">
            <v>HYCITE</v>
          </cell>
          <cell r="E2969" t="str">
            <v>DESPACHO</v>
          </cell>
          <cell r="F2969" t="str">
            <v>NORMAL</v>
          </cell>
          <cell r="G2969" t="str">
            <v>031002004175395</v>
          </cell>
          <cell r="H2969">
            <v>44938</v>
          </cell>
          <cell r="I2969" t="str">
            <v>ENTREGADO</v>
          </cell>
          <cell r="J2969">
            <v>44943</v>
          </cell>
          <cell r="K2969" t="str">
            <v>MARJORIE VILLAVICENCIO</v>
          </cell>
          <cell r="L2969" t="str">
            <v>URB SELLONIN KM1 VIA NARANJITO FRENTE A URB IPANEMA MILAGRO MILAGRO 091711 GUAYAS</v>
          </cell>
          <cell r="M2969" t="str">
            <v/>
          </cell>
          <cell r="N2969" t="str">
            <v>0986151769</v>
          </cell>
          <cell r="O2969" t="str">
            <v>0986151769</v>
          </cell>
          <cell r="P2969" t="str">
            <v>091711</v>
          </cell>
          <cell r="Q2969" t="str">
            <v>MILAGRO</v>
          </cell>
          <cell r="R2969" t="str">
            <v>GUAYAS</v>
          </cell>
          <cell r="S2969" t="str">
            <v>MILAGRO</v>
          </cell>
          <cell r="T2969" t="str">
            <v>TRAMACO</v>
          </cell>
          <cell r="U2969" t="str">
            <v>FLEXNETUIO_PROVINCIA</v>
          </cell>
          <cell r="V2969">
            <v>1</v>
          </cell>
          <cell r="W2969">
            <v>11.2</v>
          </cell>
          <cell r="X2969" t="str">
            <v>HYCITE QUITO</v>
          </cell>
          <cell r="Y2969" t="str">
            <v>FLEX NET CALLE 28 DE JUNIO S/N Y GARCIA MORENO ENTRADA LLANO GRANDE</v>
          </cell>
        </row>
        <row r="2970">
          <cell r="A2970" t="str">
            <v>98819267</v>
          </cell>
          <cell r="B2970">
            <v>495808</v>
          </cell>
          <cell r="C2970" t="str">
            <v>98819267</v>
          </cell>
          <cell r="D2970" t="str">
            <v>HYCITE</v>
          </cell>
          <cell r="E2970" t="str">
            <v>DESPACHO</v>
          </cell>
          <cell r="F2970" t="str">
            <v>NORMAL</v>
          </cell>
          <cell r="G2970" t="str">
            <v>ITQ4556</v>
          </cell>
          <cell r="H2970">
            <v>44938</v>
          </cell>
          <cell r="I2970" t="str">
            <v>ENTREGADO</v>
          </cell>
          <cell r="J2970">
            <v>44939</v>
          </cell>
          <cell r="K2970" t="str">
            <v>SANDRA F ANDRADE</v>
          </cell>
          <cell r="L2970" t="str">
            <v>CALLE B OE7 N 48 180 Y CALLE TERCERA   COCHAPAMBA 170505 PICHINCHA</v>
          </cell>
          <cell r="M2970" t="str">
            <v/>
          </cell>
          <cell r="N2970" t="str">
            <v>0969118878 / 022354845</v>
          </cell>
          <cell r="O2970" t="str">
            <v>0969118878 / 022354845</v>
          </cell>
          <cell r="P2970" t="str">
            <v>170505</v>
          </cell>
          <cell r="Q2970" t="str">
            <v>QUITO</v>
          </cell>
          <cell r="R2970" t="str">
            <v>PICHINCHA</v>
          </cell>
          <cell r="S2970" t="str">
            <v>QUITO</v>
          </cell>
          <cell r="T2970" t="str">
            <v>FLEXTRANS UIO</v>
          </cell>
          <cell r="U2970" t="str">
            <v>FLEXNETUIO_LOCAL</v>
          </cell>
          <cell r="V2970">
            <v>1</v>
          </cell>
          <cell r="W2970">
            <v>3.26</v>
          </cell>
          <cell r="X2970" t="str">
            <v>HYCITE QUITO</v>
          </cell>
          <cell r="Y2970" t="str">
            <v>FLEX NET CALLE 28 DE JUNIO S/N Y GARCIA MORENO ENTRADA LLANO GRANDE</v>
          </cell>
        </row>
        <row r="2971">
          <cell r="A2971" t="str">
            <v>98820154</v>
          </cell>
          <cell r="B2971">
            <v>495809</v>
          </cell>
          <cell r="C2971" t="str">
            <v>98820154</v>
          </cell>
          <cell r="D2971" t="str">
            <v>HYCITE</v>
          </cell>
          <cell r="E2971" t="str">
            <v>DESPACHO</v>
          </cell>
          <cell r="F2971" t="str">
            <v>NORMAL</v>
          </cell>
          <cell r="G2971" t="str">
            <v>031002004175396</v>
          </cell>
          <cell r="H2971">
            <v>44938</v>
          </cell>
          <cell r="I2971" t="str">
            <v>INCIDENCIA</v>
          </cell>
          <cell r="J2971">
            <v>44944</v>
          </cell>
          <cell r="K2971" t="str">
            <v>FANY IMAICELA</v>
          </cell>
          <cell r="L2971" t="str">
            <v>LUIS BASTIDAS FRENTE AL PARQUE CENTRAL JORGE MOSQUERA JUNTO AL CASERO B LOJA YANZATZA ** BARRIO CENTRAL YANZATZA (YANZATZA) 190404 ZAMORA-CHINCHIPE</v>
          </cell>
          <cell r="M2971" t="str">
            <v/>
          </cell>
          <cell r="N2971" t="str">
            <v>0939395960</v>
          </cell>
          <cell r="O2971" t="str">
            <v>0939395960</v>
          </cell>
          <cell r="P2971" t="str">
            <v>190404</v>
          </cell>
          <cell r="Q2971" t="str">
            <v>YANTZAZA</v>
          </cell>
          <cell r="R2971" t="str">
            <v>ZAMORA CHINCHIPE</v>
          </cell>
          <cell r="S2971" t="str">
            <v>YANTZAZA (YANZATZA) - GRAN COLOMBIA - CHICANA</v>
          </cell>
          <cell r="T2971" t="str">
            <v>TRAMACO</v>
          </cell>
          <cell r="U2971" t="str">
            <v>FLEXNETUIO_PROVINCIA</v>
          </cell>
          <cell r="V2971">
            <v>1</v>
          </cell>
          <cell r="W2971">
            <v>26.2</v>
          </cell>
          <cell r="X2971" t="str">
            <v>HYCITE QUITO</v>
          </cell>
          <cell r="Y2971" t="str">
            <v>FLEX NET CALLE 28 DE JUNIO S/N Y GARCIA MORENO ENTRADA LLANO GRANDE</v>
          </cell>
        </row>
        <row r="2972">
          <cell r="A2972" t="str">
            <v>98820851</v>
          </cell>
          <cell r="B2972">
            <v>495810</v>
          </cell>
          <cell r="C2972" t="str">
            <v>98820851</v>
          </cell>
          <cell r="D2972" t="str">
            <v>HYCITE</v>
          </cell>
          <cell r="E2972" t="str">
            <v>DESPACHO</v>
          </cell>
          <cell r="F2972" t="str">
            <v>NORMAL</v>
          </cell>
          <cell r="G2972" t="str">
            <v>031002004175397</v>
          </cell>
          <cell r="H2972">
            <v>44938</v>
          </cell>
          <cell r="I2972" t="str">
            <v>ENTREGADO</v>
          </cell>
          <cell r="J2972">
            <v>44939</v>
          </cell>
          <cell r="K2972" t="str">
            <v>EMMA NOBOA</v>
          </cell>
          <cell r="L2972" t="str">
            <v>PASAJE SILVIA HARO NO 1 67 GUILLERMINA GARCIA IBARRA//DON BOSCO SAN FRANCISCO 100106 IMBABURA</v>
          </cell>
          <cell r="M2972" t="str">
            <v/>
          </cell>
          <cell r="N2972" t="str">
            <v>0999693504</v>
          </cell>
          <cell r="O2972" t="str">
            <v>0999693504</v>
          </cell>
          <cell r="P2972" t="str">
            <v>100106</v>
          </cell>
          <cell r="Q2972" t="str">
            <v>IBARRA</v>
          </cell>
          <cell r="R2972" t="str">
            <v>IMBABURA</v>
          </cell>
          <cell r="S2972" t="str">
            <v>SAN MIGUEL DE IBARRA</v>
          </cell>
          <cell r="T2972" t="str">
            <v>TRAMACO</v>
          </cell>
          <cell r="U2972" t="str">
            <v>FLEXNETUIO_PROVINCIA</v>
          </cell>
          <cell r="V2972">
            <v>1</v>
          </cell>
          <cell r="W2972">
            <v>30</v>
          </cell>
          <cell r="X2972" t="str">
            <v>HYCITE QUITO</v>
          </cell>
          <cell r="Y2972" t="str">
            <v>FLEX NET CALLE 28 DE JUNIO S/N Y GARCIA MORENO ENTRADA LLANO GRANDE</v>
          </cell>
        </row>
        <row r="2973">
          <cell r="A2973" t="str">
            <v>98821855</v>
          </cell>
          <cell r="B2973">
            <v>495811</v>
          </cell>
          <cell r="C2973" t="str">
            <v>98821855</v>
          </cell>
          <cell r="D2973" t="str">
            <v>HYCITE</v>
          </cell>
          <cell r="E2973" t="str">
            <v>DESPACHO</v>
          </cell>
          <cell r="F2973" t="str">
            <v>NORMAL</v>
          </cell>
          <cell r="G2973" t="str">
            <v>031002004175368</v>
          </cell>
          <cell r="H2973">
            <v>44938</v>
          </cell>
          <cell r="I2973" t="str">
            <v>ENTREGADO</v>
          </cell>
          <cell r="J2973">
            <v>44942</v>
          </cell>
          <cell r="K2973" t="str">
            <v>GINA GARCIA</v>
          </cell>
          <cell r="L2973" t="str">
            <v>MILAGRO Y MACAS S/N BUEAY CASA 2 PISOS COLOR BEIGE BUCAY ** BUCAY GENERAL ANTONIO ELIZALDE 091605 GUAYAS</v>
          </cell>
          <cell r="M2973" t="str">
            <v/>
          </cell>
          <cell r="N2973" t="str">
            <v>0960182029 / 042727093</v>
          </cell>
          <cell r="O2973" t="str">
            <v>0960182029 / 042727093</v>
          </cell>
          <cell r="P2973" t="str">
            <v>091605</v>
          </cell>
          <cell r="Q2973" t="str">
            <v>BUCAY</v>
          </cell>
          <cell r="R2973" t="str">
            <v>GUAYAS</v>
          </cell>
          <cell r="S2973" t="str">
            <v>GRAL. ANTONIO ELIZALDE (BUCAY) - SAN PEDRO - SAN LORENZO - MATILDE ESTHER</v>
          </cell>
          <cell r="T2973" t="str">
            <v>TRAMACO</v>
          </cell>
          <cell r="U2973" t="str">
            <v>FLEXNETUIO_PROVINCIA</v>
          </cell>
          <cell r="V2973">
            <v>1</v>
          </cell>
          <cell r="W2973">
            <v>15.4</v>
          </cell>
          <cell r="X2973" t="str">
            <v>HYCITE QUITO</v>
          </cell>
          <cell r="Y2973" t="str">
            <v>FLEX NET CALLE 28 DE JUNIO S/N Y GARCIA MORENO ENTRADA LLANO GRANDE</v>
          </cell>
        </row>
        <row r="2974">
          <cell r="A2974" t="str">
            <v>98822072</v>
          </cell>
          <cell r="B2974">
            <v>495812</v>
          </cell>
          <cell r="C2974" t="str">
            <v>98822072</v>
          </cell>
          <cell r="D2974" t="str">
            <v>HYCITE</v>
          </cell>
          <cell r="E2974" t="str">
            <v>DESPACHO</v>
          </cell>
          <cell r="F2974" t="str">
            <v>NORMAL</v>
          </cell>
          <cell r="G2974" t="str">
            <v>ITG4557</v>
          </cell>
          <cell r="H2974">
            <v>44938</v>
          </cell>
          <cell r="I2974" t="str">
            <v>ENTREGADO</v>
          </cell>
          <cell r="J2974">
            <v>44939</v>
          </cell>
          <cell r="K2974" t="str">
            <v>SARA MEDINA</v>
          </cell>
          <cell r="L2974" t="str">
            <v>GIRASOL MZ 111 V-22 GUAYAQUIL // NOROESTE  TARQUI 090603 GUAYAS</v>
          </cell>
          <cell r="M2974" t="str">
            <v/>
          </cell>
          <cell r="N2974" t="str">
            <v>0959830759</v>
          </cell>
          <cell r="O2974" t="str">
            <v>0959830759</v>
          </cell>
          <cell r="P2974" t="str">
            <v>090603</v>
          </cell>
          <cell r="Q2974" t="str">
            <v>GUAYAQUIL</v>
          </cell>
          <cell r="R2974" t="str">
            <v>GUAYAS</v>
          </cell>
          <cell r="S2974" t="str">
            <v>GUAYAQUIL</v>
          </cell>
          <cell r="T2974" t="str">
            <v>FLEXTRANS GYE</v>
          </cell>
          <cell r="U2974" t="str">
            <v>FLEXNETUIO_GYE</v>
          </cell>
          <cell r="V2974">
            <v>1</v>
          </cell>
          <cell r="W2974">
            <v>2.5</v>
          </cell>
          <cell r="X2974" t="str">
            <v>HYCITE QUITO</v>
          </cell>
          <cell r="Y2974" t="str">
            <v>FLEX NET CALLE 28 DE JUNIO S/N Y GARCIA MORENO ENTRADA LLANO GRANDE</v>
          </cell>
        </row>
        <row r="2975">
          <cell r="A2975" t="str">
            <v>98822076</v>
          </cell>
          <cell r="B2975">
            <v>495813</v>
          </cell>
          <cell r="C2975" t="str">
            <v>98822076</v>
          </cell>
          <cell r="D2975" t="str">
            <v>HYCITE</v>
          </cell>
          <cell r="E2975" t="str">
            <v>DESPACHO</v>
          </cell>
          <cell r="F2975" t="str">
            <v>NORMAL</v>
          </cell>
          <cell r="G2975" t="str">
            <v>031002004176542</v>
          </cell>
          <cell r="H2975">
            <v>44938</v>
          </cell>
          <cell r="I2975" t="str">
            <v>ENTREGADO</v>
          </cell>
          <cell r="J2975">
            <v>44939</v>
          </cell>
          <cell r="K2975" t="str">
            <v>CUMANDA GUANGASI</v>
          </cell>
          <cell r="L2975" t="str">
            <v>CALLE LOS TOCTES T ALBARICOQUES ESQ CASA ESQUINERA 3 PISOS COLOR BLANCO FICOA//AMBATO ATOCHA A,, FICOA 180101 TUNGURAHUA</v>
          </cell>
          <cell r="N2975" t="str">
            <v>0987784005</v>
          </cell>
          <cell r="O2975" t="str">
            <v>0987784005</v>
          </cell>
          <cell r="P2975" t="str">
            <v>180101</v>
          </cell>
          <cell r="Q2975" t="str">
            <v>AMBATO</v>
          </cell>
          <cell r="R2975" t="str">
            <v>TUNGURAHUA</v>
          </cell>
          <cell r="S2975" t="str">
            <v>AMBATO</v>
          </cell>
          <cell r="T2975" t="str">
            <v>TRAMACO</v>
          </cell>
          <cell r="U2975" t="str">
            <v>FLEXNETUIO_PROVINCIA</v>
          </cell>
          <cell r="V2975">
            <v>2</v>
          </cell>
          <cell r="W2975">
            <v>50.6</v>
          </cell>
          <cell r="X2975" t="str">
            <v>HYCITE QUITO</v>
          </cell>
          <cell r="Y2975" t="str">
            <v>FLEX NET CALLE 28 DE JUNIO S/N Y GARCIA MORENO ENTRADA LLANO GRANDE</v>
          </cell>
        </row>
        <row r="2976">
          <cell r="A2976" t="str">
            <v>98822328</v>
          </cell>
          <cell r="B2976">
            <v>495814</v>
          </cell>
          <cell r="C2976" t="str">
            <v>98822328</v>
          </cell>
          <cell r="D2976" t="str">
            <v>HYCITE</v>
          </cell>
          <cell r="E2976" t="str">
            <v>DESPACHO</v>
          </cell>
          <cell r="F2976" t="str">
            <v>NORMAL</v>
          </cell>
          <cell r="G2976" t="str">
            <v>ITQ4558</v>
          </cell>
          <cell r="H2976">
            <v>44938</v>
          </cell>
          <cell r="I2976" t="str">
            <v>ENTREGADO</v>
          </cell>
          <cell r="J2976">
            <v>44939</v>
          </cell>
          <cell r="K2976" t="str">
            <v>NELSON MANOSALVAS</v>
          </cell>
          <cell r="L2976" t="str">
            <v>AV MALDONADO Y BEDEREO ISLAS MALVINAS FRENTE PARADA QUITO -** SUR QUITO TURUBAMBA 170704 PICHINCHA</v>
          </cell>
          <cell r="M2976" t="str">
            <v/>
          </cell>
          <cell r="N2976" t="str">
            <v>0983467578</v>
          </cell>
          <cell r="O2976" t="str">
            <v>0983467578</v>
          </cell>
          <cell r="P2976" t="str">
            <v>170704</v>
          </cell>
          <cell r="Q2976" t="str">
            <v>QUITO</v>
          </cell>
          <cell r="R2976" t="str">
            <v>PICHINCHA</v>
          </cell>
          <cell r="S2976" t="str">
            <v>QUITO</v>
          </cell>
          <cell r="T2976" t="str">
            <v>FLEXTRANS UIO</v>
          </cell>
          <cell r="U2976" t="str">
            <v>FLEXNETUIO_LOCAL</v>
          </cell>
          <cell r="V2976">
            <v>1</v>
          </cell>
          <cell r="W2976">
            <v>26.4</v>
          </cell>
          <cell r="X2976" t="str">
            <v>HYCITE QUITO</v>
          </cell>
          <cell r="Y2976" t="str">
            <v>FLEX NET CALLE 28 DE JUNIO S/N Y GARCIA MORENO ENTRADA LLANO GRANDE</v>
          </cell>
        </row>
        <row r="2977">
          <cell r="A2977" t="str">
            <v>98822444</v>
          </cell>
          <cell r="B2977">
            <v>495815</v>
          </cell>
          <cell r="C2977" t="str">
            <v>98822444</v>
          </cell>
          <cell r="D2977" t="str">
            <v>HYCITE</v>
          </cell>
          <cell r="E2977" t="str">
            <v>DESPACHO</v>
          </cell>
          <cell r="F2977" t="str">
            <v>NORMAL</v>
          </cell>
          <cell r="G2977" t="str">
            <v>ITQ4559</v>
          </cell>
          <cell r="H2977">
            <v>44938</v>
          </cell>
          <cell r="I2977" t="str">
            <v>ENTREGADO</v>
          </cell>
          <cell r="J2977">
            <v>44939</v>
          </cell>
          <cell r="K2977" t="str">
            <v>DAYSI SUASNAVAS</v>
          </cell>
          <cell r="L2977" t="str">
            <v>AV MANUEL CORDOVA GALARZA KM 28 OE10-155 Y NICOLAS CORTES PASAJE SN PABLO QUITO // SAN ANTONIO SAN ANTONIO (LA PAMPA) 170311 PICHINCHA</v>
          </cell>
          <cell r="M2977" t="str">
            <v/>
          </cell>
          <cell r="N2977" t="str">
            <v>0981433851 / 986103282</v>
          </cell>
          <cell r="O2977" t="str">
            <v>0981433851 / 986103282</v>
          </cell>
          <cell r="P2977" t="str">
            <v>170311</v>
          </cell>
          <cell r="Q2977" t="str">
            <v>QUITO</v>
          </cell>
          <cell r="R2977" t="str">
            <v>PICHINCHA</v>
          </cell>
          <cell r="S2977" t="str">
            <v>QUITO - CIUDAD DEL SOL - CONDOMINIO SUPIROSA - LA ANTONIA</v>
          </cell>
          <cell r="T2977" t="str">
            <v>FLEXTRANS UIO</v>
          </cell>
          <cell r="U2977" t="str">
            <v>FLEXNETUIO_LOCAL</v>
          </cell>
          <cell r="V2977">
            <v>1</v>
          </cell>
          <cell r="W2977">
            <v>28.4</v>
          </cell>
          <cell r="X2977" t="str">
            <v>HYCITE QUITO</v>
          </cell>
          <cell r="Y2977" t="str">
            <v>FLEX NET CALLE 28 DE JUNIO S/N Y GARCIA MORENO ENTRADA LLANO GRANDE</v>
          </cell>
        </row>
        <row r="2978">
          <cell r="A2978" t="str">
            <v>98823062</v>
          </cell>
          <cell r="B2978">
            <v>495816</v>
          </cell>
          <cell r="C2978" t="str">
            <v>98823062</v>
          </cell>
          <cell r="D2978" t="str">
            <v>HYCITE</v>
          </cell>
          <cell r="E2978" t="str">
            <v>DESPACHO</v>
          </cell>
          <cell r="F2978" t="str">
            <v>NORMAL</v>
          </cell>
          <cell r="G2978" t="str">
            <v>031002004175398</v>
          </cell>
          <cell r="H2978">
            <v>44938</v>
          </cell>
          <cell r="I2978" t="str">
            <v>ENTREGADO</v>
          </cell>
          <cell r="J2978">
            <v>44939</v>
          </cell>
          <cell r="K2978" t="str">
            <v>MARCIA TABANGO</v>
          </cell>
          <cell r="L2978" t="str">
            <v>JUAN DE SALINAS Y BOLIVAR ESQUINA PUERTAS COLOR CAFE ROJIZO 158-11 LOJA/CENTRO EL SAGRARIO 110110 LOJA</v>
          </cell>
          <cell r="M2978" t="str">
            <v/>
          </cell>
          <cell r="N2978" t="str">
            <v>0985718897</v>
          </cell>
          <cell r="O2978" t="str">
            <v>0985718897</v>
          </cell>
          <cell r="P2978" t="str">
            <v>110110</v>
          </cell>
          <cell r="Q2978" t="str">
            <v>LOJA</v>
          </cell>
          <cell r="R2978" t="str">
            <v>LOJA</v>
          </cell>
          <cell r="S2978" t="str">
            <v>LOJA</v>
          </cell>
          <cell r="T2978" t="str">
            <v>TRAMACO</v>
          </cell>
          <cell r="U2978" t="str">
            <v>FLEXNETUIO_PROVINCIA</v>
          </cell>
          <cell r="V2978">
            <v>1</v>
          </cell>
          <cell r="W2978">
            <v>11.8</v>
          </cell>
          <cell r="X2978" t="str">
            <v>HYCITE QUITO</v>
          </cell>
          <cell r="Y2978" t="str">
            <v>FLEX NET CALLE 28 DE JUNIO S/N Y GARCIA MORENO ENTRADA LLANO GRANDE</v>
          </cell>
        </row>
        <row r="2979">
          <cell r="A2979" t="str">
            <v>98743382</v>
          </cell>
          <cell r="B2979">
            <v>495760</v>
          </cell>
          <cell r="C2979" t="str">
            <v>98743382</v>
          </cell>
          <cell r="D2979" t="str">
            <v>HYCITE</v>
          </cell>
          <cell r="E2979" t="str">
            <v>DESPACHO</v>
          </cell>
          <cell r="F2979" t="str">
            <v>NORMAL</v>
          </cell>
          <cell r="G2979" t="str">
            <v>ITQ4535</v>
          </cell>
          <cell r="H2979">
            <v>44938</v>
          </cell>
          <cell r="I2979" t="str">
            <v>ENTREGADO</v>
          </cell>
          <cell r="J2979">
            <v>44939</v>
          </cell>
          <cell r="K2979" t="str">
            <v>DIANA RUIZ</v>
          </cell>
          <cell r="L2979" t="str">
            <v>6TA TRANSVERSAL LOTE 312 Y HUMBERTO ALBO CASA 3 PISOS ENLUCIDA 2DO PISO INGRESAR QUITO//LA COMUNA ALTA BELISARIO QUEVEDO 170527 PICHINCHA</v>
          </cell>
          <cell r="M2979" t="str">
            <v/>
          </cell>
          <cell r="N2979" t="str">
            <v>0959508710</v>
          </cell>
          <cell r="O2979" t="str">
            <v>0959508710</v>
          </cell>
          <cell r="P2979" t="str">
            <v>170527</v>
          </cell>
          <cell r="Q2979" t="str">
            <v>QUITO</v>
          </cell>
          <cell r="R2979" t="str">
            <v>PICHINCHA</v>
          </cell>
          <cell r="S2979" t="str">
            <v>QUITO</v>
          </cell>
          <cell r="T2979" t="str">
            <v>FLEXTRANS UIO</v>
          </cell>
          <cell r="U2979" t="str">
            <v>FLEXNETUIO_LOCAL</v>
          </cell>
          <cell r="V2979">
            <v>1</v>
          </cell>
          <cell r="W2979">
            <v>7.6</v>
          </cell>
          <cell r="X2979" t="str">
            <v>HYCITE QUITO</v>
          </cell>
          <cell r="Y2979" t="str">
            <v>FLEX NET CALLE 28 DE JUNIO S/N Y GARCIA MORENO ENTRADA LLANO GRANDE</v>
          </cell>
        </row>
        <row r="2980">
          <cell r="A2980" t="str">
            <v>98752920</v>
          </cell>
          <cell r="B2980">
            <v>495761</v>
          </cell>
          <cell r="C2980" t="str">
            <v>98752920</v>
          </cell>
          <cell r="D2980" t="str">
            <v>HYCITE</v>
          </cell>
          <cell r="E2980" t="str">
            <v>DESPACHO</v>
          </cell>
          <cell r="F2980" t="str">
            <v>NORMAL</v>
          </cell>
          <cell r="G2980" t="str">
            <v>ITQ4536</v>
          </cell>
          <cell r="H2980">
            <v>44938</v>
          </cell>
          <cell r="I2980" t="str">
            <v>ENTREGADO</v>
          </cell>
          <cell r="J2980">
            <v>44939</v>
          </cell>
          <cell r="K2980" t="str">
            <v>AGUSTIN ARIAS</v>
          </cell>
          <cell r="L2980" t="str">
            <v>VERACRUZ N 34 90 Y ENTRE PEDRO BEDON Y AMERICA  RUMIPAMBA 170508 PICHINCHA</v>
          </cell>
          <cell r="M2980" t="str">
            <v/>
          </cell>
          <cell r="N2980" t="str">
            <v>0998687552 / 992972627</v>
          </cell>
          <cell r="O2980" t="str">
            <v>0998687552 / 992972627</v>
          </cell>
          <cell r="P2980" t="str">
            <v>170508</v>
          </cell>
          <cell r="Q2980" t="str">
            <v>QUITO</v>
          </cell>
          <cell r="R2980" t="str">
            <v>PICHINCHA</v>
          </cell>
          <cell r="S2980" t="str">
            <v>QUITO</v>
          </cell>
          <cell r="T2980" t="str">
            <v>FLEXTRANS UIO</v>
          </cell>
          <cell r="U2980" t="str">
            <v>FLEXNETUIO_LOCAL</v>
          </cell>
          <cell r="V2980">
            <v>1</v>
          </cell>
          <cell r="W2980">
            <v>0.68</v>
          </cell>
          <cell r="X2980" t="str">
            <v>HYCITE QUITO</v>
          </cell>
          <cell r="Y2980" t="str">
            <v>FLEX NET CALLE 28 DE JUNIO S/N Y GARCIA MORENO ENTRADA LLANO GRANDE</v>
          </cell>
        </row>
        <row r="2981">
          <cell r="A2981" t="str">
            <v>98768497</v>
          </cell>
          <cell r="B2981">
            <v>495762</v>
          </cell>
          <cell r="C2981" t="str">
            <v>98768497</v>
          </cell>
          <cell r="D2981" t="str">
            <v>HYCITE</v>
          </cell>
          <cell r="E2981" t="str">
            <v>DESPACHO</v>
          </cell>
          <cell r="F2981" t="str">
            <v>NORMAL</v>
          </cell>
          <cell r="G2981" t="str">
            <v>IC4575</v>
          </cell>
          <cell r="H2981">
            <v>44938</v>
          </cell>
          <cell r="I2981" t="str">
            <v>ENTREGADO</v>
          </cell>
          <cell r="J2981">
            <v>44939</v>
          </cell>
          <cell r="K2981" t="str">
            <v>CESAR G ORDONEZ A</v>
          </cell>
          <cell r="L2981" t="str">
            <v>LATINOAMA,RICA REMIGIO CRESPO TORAL 1 ATRAS DEL AVION DISCOTECA HANCOUVER  CUENCA 010202 AZUAY</v>
          </cell>
          <cell r="M2981" t="str">
            <v/>
          </cell>
          <cell r="N2981" t="str">
            <v>0983748816 / 074107016</v>
          </cell>
          <cell r="O2981" t="str">
            <v>0983748816 / 074107016</v>
          </cell>
          <cell r="P2981" t="str">
            <v>010202</v>
          </cell>
          <cell r="Q2981" t="str">
            <v>CUENCA</v>
          </cell>
          <cell r="R2981" t="str">
            <v>AZUAY</v>
          </cell>
          <cell r="S2981" t="str">
            <v>CUENCA</v>
          </cell>
          <cell r="T2981" t="str">
            <v>ITSACOURIER</v>
          </cell>
          <cell r="U2981" t="str">
            <v>FLEXNETUIO_PROVINCIA</v>
          </cell>
          <cell r="V2981">
            <v>1</v>
          </cell>
          <cell r="W2981">
            <v>2.5</v>
          </cell>
          <cell r="X2981" t="str">
            <v>HYCITE QUITO</v>
          </cell>
          <cell r="Y2981" t="str">
            <v>FLEX NET CALLE 28 DE JUNIO S/N Y GARCIA MORENO ENTRADA LLANO GRANDE</v>
          </cell>
        </row>
        <row r="2982">
          <cell r="A2982" t="str">
            <v>98772924</v>
          </cell>
          <cell r="B2982">
            <v>495763</v>
          </cell>
          <cell r="C2982" t="str">
            <v>98772924</v>
          </cell>
          <cell r="D2982" t="str">
            <v>HYCITE</v>
          </cell>
          <cell r="E2982" t="str">
            <v>DESPACHO</v>
          </cell>
          <cell r="F2982" t="str">
            <v>NORMAL</v>
          </cell>
          <cell r="G2982" t="str">
            <v>031002004176543</v>
          </cell>
          <cell r="H2982">
            <v>44938</v>
          </cell>
          <cell r="I2982" t="str">
            <v>ENTREGADO</v>
          </cell>
          <cell r="J2982">
            <v>44942</v>
          </cell>
          <cell r="K2982" t="str">
            <v>FERNANDA PINEDA</v>
          </cell>
          <cell r="L2982" t="str">
            <v>SAN ISIDRO AYORA KM 3 DISTRIBUIDORA DE GAS LOJA//BELEN SUCRE 110150 LOJA</v>
          </cell>
          <cell r="N2982" t="str">
            <v>0986686746</v>
          </cell>
          <cell r="O2982" t="str">
            <v>0986686746</v>
          </cell>
          <cell r="P2982" t="str">
            <v>110101</v>
          </cell>
          <cell r="Q2982" t="str">
            <v>LOJA</v>
          </cell>
          <cell r="R2982" t="str">
            <v>LOJA</v>
          </cell>
          <cell r="S2982" t="str">
            <v>LOJA</v>
          </cell>
          <cell r="T2982" t="str">
            <v>TRAMACO</v>
          </cell>
          <cell r="U2982" t="str">
            <v>FLEXNETUIO_PROVINCIA</v>
          </cell>
          <cell r="V2982">
            <v>2</v>
          </cell>
          <cell r="W2982">
            <v>36</v>
          </cell>
          <cell r="X2982" t="str">
            <v>HYCITE QUITO</v>
          </cell>
          <cell r="Y2982" t="str">
            <v>FLEX NET CALLE 28 DE JUNIO S/N Y GARCIA MORENO ENTRADA LLANO GRANDE</v>
          </cell>
        </row>
        <row r="2983">
          <cell r="A2983" t="str">
            <v>98787386</v>
          </cell>
          <cell r="B2983">
            <v>495764</v>
          </cell>
          <cell r="C2983" t="str">
            <v>98787386</v>
          </cell>
          <cell r="D2983" t="str">
            <v>HYCITE</v>
          </cell>
          <cell r="E2983" t="str">
            <v>DESPACHO</v>
          </cell>
          <cell r="F2983" t="str">
            <v>NORMAL</v>
          </cell>
          <cell r="G2983" t="str">
            <v>ITQ4537 / ITQ4748</v>
          </cell>
          <cell r="H2983">
            <v>44938</v>
          </cell>
          <cell r="I2983" t="str">
            <v>ENTREGADO</v>
          </cell>
          <cell r="J2983">
            <v>44943</v>
          </cell>
          <cell r="K2983" t="str">
            <v>ANA BASANTES</v>
          </cell>
          <cell r="L2983" t="str">
            <v>AV. E2 BARTOLOME DE SEGOVIA Y N43B RIO COFANES 328 A LADO LA GASOLINERA TERPEL QUITO ­JIPIJAPA, ­PICHINCHA</v>
          </cell>
          <cell r="N2983" t="str">
            <v>0987630441</v>
          </cell>
          <cell r="O2983" t="str">
            <v>0987630441</v>
          </cell>
          <cell r="P2983" t="str">
            <v>170707</v>
          </cell>
          <cell r="Q2983" t="str">
            <v>QUITO</v>
          </cell>
          <cell r="R2983" t="str">
            <v>PICHINCHA</v>
          </cell>
          <cell r="S2983" t="str">
            <v>QUITO</v>
          </cell>
          <cell r="T2983" t="str">
            <v>FLEXTRANS UIO</v>
          </cell>
          <cell r="U2983" t="str">
            <v>FLEXNETUIO_LOCAL</v>
          </cell>
          <cell r="V2983">
            <v>1</v>
          </cell>
          <cell r="W2983">
            <v>20.399999999999999</v>
          </cell>
          <cell r="X2983" t="str">
            <v>HYCITE QUITO</v>
          </cell>
          <cell r="Y2983" t="str">
            <v>FLEX NET CALLE 28 DE JUNIO S/N Y GARCIA MORENO ENTRADA LLANO GRANDE</v>
          </cell>
        </row>
        <row r="2984">
          <cell r="A2984" t="str">
            <v>98795677</v>
          </cell>
          <cell r="B2984">
            <v>495765</v>
          </cell>
          <cell r="C2984" t="str">
            <v>98795677</v>
          </cell>
          <cell r="D2984" t="str">
            <v>HYCITE</v>
          </cell>
          <cell r="E2984" t="str">
            <v>DESPACHO</v>
          </cell>
          <cell r="F2984" t="str">
            <v>NORMAL</v>
          </cell>
          <cell r="G2984" t="str">
            <v>031002004176544</v>
          </cell>
          <cell r="H2984">
            <v>44938</v>
          </cell>
          <cell r="I2984" t="str">
            <v>ENTREGADO</v>
          </cell>
          <cell r="J2984">
            <v>44942</v>
          </cell>
          <cell r="K2984" t="str">
            <v>MARIBEL VERA</v>
          </cell>
          <cell r="L2984" t="str">
            <v>ELOY ALFARO MZA 19 SOL 5 INGRESANDO POR QUEVEDO // QUEVEDO SAN CRISTOBAL 120502 LOS RIOS</v>
          </cell>
          <cell r="N2984" t="str">
            <v>0986311266</v>
          </cell>
          <cell r="O2984" t="str">
            <v>0986311266</v>
          </cell>
          <cell r="P2984" t="str">
            <v>120502</v>
          </cell>
          <cell r="Q2984" t="str">
            <v>VINCES</v>
          </cell>
          <cell r="R2984" t="str">
            <v>LOS RIOS</v>
          </cell>
          <cell r="S2984" t="str">
            <v>VINCES</v>
          </cell>
          <cell r="T2984" t="str">
            <v>TRAMACO</v>
          </cell>
          <cell r="U2984" t="str">
            <v>FLEXNETUIO_PROVINCIA</v>
          </cell>
          <cell r="V2984">
            <v>2</v>
          </cell>
          <cell r="W2984">
            <v>45.4</v>
          </cell>
          <cell r="X2984" t="str">
            <v>HYCITE QUITO</v>
          </cell>
          <cell r="Y2984" t="str">
            <v>FLEX NET CALLE 28 DE JUNIO S/N Y GARCIA MORENO ENTRADA LLANO GRANDE</v>
          </cell>
        </row>
        <row r="2985">
          <cell r="A2985" t="str">
            <v>98802279</v>
          </cell>
          <cell r="B2985">
            <v>495766</v>
          </cell>
          <cell r="C2985" t="str">
            <v>98802279</v>
          </cell>
          <cell r="D2985" t="str">
            <v>HYCITE</v>
          </cell>
          <cell r="E2985" t="str">
            <v>DESPACHO</v>
          </cell>
          <cell r="F2985" t="str">
            <v>NORMAL</v>
          </cell>
          <cell r="G2985" t="str">
            <v>031002004175372</v>
          </cell>
          <cell r="H2985">
            <v>44938</v>
          </cell>
          <cell r="I2985" t="str">
            <v>ENTREGADO</v>
          </cell>
          <cell r="J2985">
            <v>44939</v>
          </cell>
          <cell r="K2985" t="str">
            <v>FANNY GARCIA</v>
          </cell>
          <cell r="L2985" t="str">
            <v>BARRIO 24 DE MAYO AV 31 Y CALLE 20A LA LIBERTAD / CENTRO LA LIBERTAD 240204 SANTA ELENA</v>
          </cell>
          <cell r="M2985" t="str">
            <v/>
          </cell>
          <cell r="N2985" t="str">
            <v>0993594805</v>
          </cell>
          <cell r="O2985" t="str">
            <v>0993594805</v>
          </cell>
          <cell r="P2985" t="str">
            <v>240204</v>
          </cell>
          <cell r="Q2985" t="str">
            <v>LA LIBERTAD</v>
          </cell>
          <cell r="R2985" t="str">
            <v>SANTA ELENA</v>
          </cell>
          <cell r="S2985" t="str">
            <v>LA LIBERTAD</v>
          </cell>
          <cell r="T2985" t="str">
            <v>TRAMACO</v>
          </cell>
          <cell r="U2985" t="str">
            <v>FLEXNETUIO_PROVINCIA</v>
          </cell>
          <cell r="V2985">
            <v>1</v>
          </cell>
          <cell r="W2985">
            <v>27.4</v>
          </cell>
          <cell r="X2985" t="str">
            <v>HYCITE QUITO</v>
          </cell>
          <cell r="Y2985" t="str">
            <v>FLEX NET CALLE 28 DE JUNIO S/N Y GARCIA MORENO ENTRADA LLANO GRANDE</v>
          </cell>
        </row>
        <row r="2986">
          <cell r="A2986" t="str">
            <v>98802413</v>
          </cell>
          <cell r="B2986">
            <v>495767</v>
          </cell>
          <cell r="C2986" t="str">
            <v>98802413</v>
          </cell>
          <cell r="D2986" t="str">
            <v>HYCITE</v>
          </cell>
          <cell r="E2986" t="str">
            <v>DESPACHO</v>
          </cell>
          <cell r="F2986" t="str">
            <v>NORMAL</v>
          </cell>
          <cell r="G2986" t="str">
            <v>031002004175373</v>
          </cell>
          <cell r="H2986">
            <v>44938</v>
          </cell>
          <cell r="I2986" t="str">
            <v>ENTREGADO</v>
          </cell>
          <cell r="J2986">
            <v>44939</v>
          </cell>
          <cell r="K2986" t="str">
            <v>ANDREA C JARAMILLO</v>
          </cell>
          <cell r="L2986" t="str">
            <v>BERNARDO VALDIVIESO 191 38 Y QUITO   LOJA 110108 LOJA</v>
          </cell>
          <cell r="M2986" t="str">
            <v/>
          </cell>
          <cell r="N2986" t="str">
            <v>0989678769 / 989582878</v>
          </cell>
          <cell r="O2986" t="str">
            <v>0989678769 / 989582878</v>
          </cell>
          <cell r="P2986" t="str">
            <v>110108</v>
          </cell>
          <cell r="Q2986" t="str">
            <v>LOJA</v>
          </cell>
          <cell r="R2986" t="str">
            <v>LOJA</v>
          </cell>
          <cell r="S2986" t="str">
            <v>LOJA</v>
          </cell>
          <cell r="T2986" t="str">
            <v>TRAMACO</v>
          </cell>
          <cell r="U2986" t="str">
            <v>FLEXNETUIO_PROVINCIA</v>
          </cell>
          <cell r="V2986">
            <v>1</v>
          </cell>
          <cell r="W2986">
            <v>21.2</v>
          </cell>
          <cell r="X2986" t="str">
            <v>HYCITE QUITO</v>
          </cell>
          <cell r="Y2986" t="str">
            <v>FLEX NET CALLE 28 DE JUNIO S/N Y GARCIA MORENO ENTRADA LLANO GRANDE</v>
          </cell>
        </row>
        <row r="2987">
          <cell r="A2987" t="str">
            <v>98802904</v>
          </cell>
          <cell r="B2987">
            <v>495768</v>
          </cell>
          <cell r="C2987" t="str">
            <v>98802904</v>
          </cell>
          <cell r="D2987" t="str">
            <v>HYCITE</v>
          </cell>
          <cell r="E2987" t="str">
            <v>DESPACHO</v>
          </cell>
          <cell r="F2987" t="str">
            <v>NORMAL</v>
          </cell>
          <cell r="G2987" t="str">
            <v>ITG4538</v>
          </cell>
          <cell r="H2987">
            <v>44938</v>
          </cell>
          <cell r="I2987" t="str">
            <v>ENTREGADO</v>
          </cell>
          <cell r="J2987">
            <v>44939</v>
          </cell>
          <cell r="K2987" t="str">
            <v>WILLIAM RODRIGUEZ</v>
          </cell>
          <cell r="L2987" t="str">
            <v>EL PORTON LOMAS DE URDESA CONDOMINIO 2000 DPT 202 GUAYAQUIL// NORTE TARQUI 090507 GUAYAS</v>
          </cell>
          <cell r="M2987" t="str">
            <v/>
          </cell>
          <cell r="N2987" t="str">
            <v>0994109503</v>
          </cell>
          <cell r="O2987" t="str">
            <v>0994109503</v>
          </cell>
          <cell r="P2987" t="str">
            <v>090507</v>
          </cell>
          <cell r="Q2987" t="str">
            <v>GUAYAQUIL</v>
          </cell>
          <cell r="R2987" t="str">
            <v>GUAYAS</v>
          </cell>
          <cell r="S2987" t="str">
            <v>GUAYAQUIL</v>
          </cell>
          <cell r="T2987" t="str">
            <v>FLEXTRANS GYE</v>
          </cell>
          <cell r="U2987" t="str">
            <v>FLEXNETUIO_GYE</v>
          </cell>
          <cell r="V2987">
            <v>1</v>
          </cell>
          <cell r="W2987">
            <v>8.6</v>
          </cell>
          <cell r="X2987" t="str">
            <v>HYCITE QUITO</v>
          </cell>
          <cell r="Y2987" t="str">
            <v>FLEX NET CALLE 28 DE JUNIO S/N Y GARCIA MORENO ENTRADA LLANO GRANDE</v>
          </cell>
        </row>
        <row r="2988">
          <cell r="A2988" t="str">
            <v>98807259</v>
          </cell>
          <cell r="B2988">
            <v>495769</v>
          </cell>
          <cell r="C2988" t="str">
            <v>98807259</v>
          </cell>
          <cell r="D2988" t="str">
            <v>HYCITE</v>
          </cell>
          <cell r="E2988" t="str">
            <v>DESPACHO</v>
          </cell>
          <cell r="F2988" t="str">
            <v>NORMAL</v>
          </cell>
          <cell r="G2988" t="str">
            <v>ITG4539</v>
          </cell>
          <cell r="H2988">
            <v>44938</v>
          </cell>
          <cell r="I2988" t="str">
            <v>ENTREGADO</v>
          </cell>
          <cell r="J2988">
            <v>44942</v>
          </cell>
          <cell r="K2988" t="str">
            <v>GRACIELA FIERRO</v>
          </cell>
          <cell r="L2988" t="str">
            <v>VIA AL SOL KM 14/1 MZ 574 V.24 VIA LA COSTA GUAYAQUIL / NORTE TARQUI 090603 GUAYAS</v>
          </cell>
          <cell r="M2988" t="str">
            <v/>
          </cell>
          <cell r="N2988" t="str">
            <v>0999373143</v>
          </cell>
          <cell r="O2988" t="str">
            <v>0999373143</v>
          </cell>
          <cell r="P2988" t="str">
            <v>090603</v>
          </cell>
          <cell r="Q2988" t="str">
            <v>GUAYAQUIL</v>
          </cell>
          <cell r="R2988" t="str">
            <v>GUAYAS</v>
          </cell>
          <cell r="S2988" t="str">
            <v>GUAYAQUIL</v>
          </cell>
          <cell r="T2988" t="str">
            <v>FLEXTRANS GYE</v>
          </cell>
          <cell r="U2988" t="str">
            <v>FLEXNETUIO_GYE</v>
          </cell>
          <cell r="V2988">
            <v>1</v>
          </cell>
          <cell r="W2988">
            <v>6.5</v>
          </cell>
          <cell r="X2988" t="str">
            <v>HYCITE QUITO</v>
          </cell>
          <cell r="Y2988" t="str">
            <v>FLEX NET CALLE 28 DE JUNIO S/N Y GARCIA MORENO ENTRADA LLANO GRANDE</v>
          </cell>
        </row>
        <row r="2989">
          <cell r="A2989" t="str">
            <v>98807621</v>
          </cell>
          <cell r="B2989">
            <v>495770</v>
          </cell>
          <cell r="C2989" t="str">
            <v>98807621</v>
          </cell>
          <cell r="D2989" t="str">
            <v>HYCITE</v>
          </cell>
          <cell r="E2989" t="str">
            <v>DESPACHO</v>
          </cell>
          <cell r="F2989" t="str">
            <v>NORMAL</v>
          </cell>
          <cell r="G2989" t="str">
            <v>ITQ4540</v>
          </cell>
          <cell r="H2989">
            <v>44938</v>
          </cell>
          <cell r="I2989" t="str">
            <v>ENTREGADO</v>
          </cell>
          <cell r="J2989">
            <v>44939</v>
          </cell>
          <cell r="K2989" t="str">
            <v>MARITZA HURTADO</v>
          </cell>
          <cell r="L2989" t="str">
            <v>ASAJE ANGEL ERAZO N4-196 JUNTO A ENVAPRESS S.A QUITO-SAN ANTONIO DE PICHINCHA SAN ANTONIO DE PICHINCA 170312 PICHINCHA</v>
          </cell>
          <cell r="M2989" t="str">
            <v/>
          </cell>
          <cell r="N2989" t="str">
            <v>0990558802 / 024527957</v>
          </cell>
          <cell r="O2989" t="str">
            <v>0990558802 / 024527957</v>
          </cell>
          <cell r="P2989" t="str">
            <v>170312</v>
          </cell>
          <cell r="Q2989" t="str">
            <v>QUITO</v>
          </cell>
          <cell r="R2989" t="str">
            <v>PICHINCHA</v>
          </cell>
          <cell r="S2989" t="str">
            <v>SAN ANTONIO - LA MARCA</v>
          </cell>
          <cell r="T2989" t="str">
            <v>FLEXTRANS UIO</v>
          </cell>
          <cell r="U2989" t="str">
            <v>FLEXNETUIO_LOCAL</v>
          </cell>
          <cell r="V2989">
            <v>1</v>
          </cell>
          <cell r="W2989">
            <v>5</v>
          </cell>
          <cell r="X2989" t="str">
            <v>HYCITE QUITO</v>
          </cell>
          <cell r="Y2989" t="str">
            <v>FLEX NET CALLE 28 DE JUNIO S/N Y GARCIA MORENO ENTRADA LLANO GRANDE</v>
          </cell>
        </row>
        <row r="2990">
          <cell r="A2990" t="str">
            <v>98808479</v>
          </cell>
          <cell r="B2990">
            <v>495771</v>
          </cell>
          <cell r="C2990" t="str">
            <v>98808479</v>
          </cell>
          <cell r="D2990" t="str">
            <v>HYCITE</v>
          </cell>
          <cell r="E2990" t="str">
            <v>DESPACHO</v>
          </cell>
          <cell r="F2990" t="str">
            <v>NORMAL</v>
          </cell>
          <cell r="G2990" t="str">
            <v>031002004175374</v>
          </cell>
          <cell r="H2990">
            <v>44938</v>
          </cell>
          <cell r="I2990" t="str">
            <v>ENTREGADO</v>
          </cell>
          <cell r="J2990">
            <v>44939</v>
          </cell>
          <cell r="K2990" t="str">
            <v>MAYRA CHIGUANO</v>
          </cell>
          <cell r="L2990" t="str">
            <v>10 DE AGOSTO LOTE-16 VENEZUELA CASA PLOMO PUERTA NEGRA 1PISO MEJIA (MACHACHI) // MACHANCHI PEAJE DE MACHACHI 170111 PICHINCHA</v>
          </cell>
          <cell r="N2990" t="str">
            <v>0989454106 / 032725076</v>
          </cell>
          <cell r="O2990" t="str">
            <v>0989454106 / 032725076</v>
          </cell>
          <cell r="P2990" t="str">
            <v>171106</v>
          </cell>
          <cell r="Q2990" t="str">
            <v>MEJIA</v>
          </cell>
          <cell r="R2990" t="str">
            <v>PICHINCHA</v>
          </cell>
          <cell r="S2990" t="str">
            <v>TAMBILLO - EL ROSAL</v>
          </cell>
          <cell r="T2990" t="str">
            <v>TRAMACO</v>
          </cell>
          <cell r="U2990" t="str">
            <v>FLEXNETUIO_PROVINCIA</v>
          </cell>
          <cell r="V2990">
            <v>1</v>
          </cell>
          <cell r="W2990">
            <v>21.4</v>
          </cell>
          <cell r="X2990" t="str">
            <v>HYCITE QUITO</v>
          </cell>
          <cell r="Y2990" t="str">
            <v>FLEX NET CALLE 28 DE JUNIO S/N Y GARCIA MORENO ENTRADA LLANO GRANDE</v>
          </cell>
        </row>
        <row r="2991">
          <cell r="A2991" t="str">
            <v>98809001</v>
          </cell>
          <cell r="B2991">
            <v>495773</v>
          </cell>
          <cell r="C2991" t="str">
            <v>98809001</v>
          </cell>
          <cell r="D2991" t="str">
            <v>HYCITE</v>
          </cell>
          <cell r="E2991" t="str">
            <v>DESPACHO</v>
          </cell>
          <cell r="F2991" t="str">
            <v>NORMAL</v>
          </cell>
          <cell r="G2991" t="str">
            <v>ITQ4542</v>
          </cell>
          <cell r="H2991">
            <v>44938</v>
          </cell>
          <cell r="I2991" t="str">
            <v>ENTREGADO</v>
          </cell>
          <cell r="J2991">
            <v>44942</v>
          </cell>
          <cell r="K2991" t="str">
            <v>JENNY PATRICIA ANGOS LIMAICO(S)</v>
          </cell>
          <cell r="L2991" t="str">
            <v>CALLE MARQUEZA DE SOLANDA Y ABDON CALDER CONJUNTO 6 DE JUNIO CASA 7 MZ. 20 QUITO CONOCOTO 170301 PICHINCHA</v>
          </cell>
          <cell r="M2991" t="str">
            <v/>
          </cell>
          <cell r="N2991" t="str">
            <v>00995 732 926 / 0984729251 /</v>
          </cell>
          <cell r="O2991" t="str">
            <v>00995 732 926 / 0984729251 /</v>
          </cell>
          <cell r="P2991" t="str">
            <v>170301</v>
          </cell>
          <cell r="Q2991" t="str">
            <v>QUITO</v>
          </cell>
          <cell r="R2991" t="str">
            <v>PICHINCHA</v>
          </cell>
          <cell r="S2991" t="str">
            <v>QUITO</v>
          </cell>
          <cell r="T2991" t="str">
            <v>FLEXTRANS UIO</v>
          </cell>
          <cell r="U2991" t="str">
            <v>FLEXNETUIO_LOCAL</v>
          </cell>
          <cell r="V2991">
            <v>1</v>
          </cell>
          <cell r="W2991">
            <v>11.6</v>
          </cell>
          <cell r="X2991" t="str">
            <v>HYCITE QUITO</v>
          </cell>
          <cell r="Y2991" t="str">
            <v>FLEX NET CALLE 28 DE JUNIO S/N Y GARCIA MORENO ENTRADA LLANO GRANDE</v>
          </cell>
        </row>
        <row r="2992">
          <cell r="A2992" t="str">
            <v>98809110</v>
          </cell>
          <cell r="B2992">
            <v>495774</v>
          </cell>
          <cell r="C2992" t="str">
            <v>98809110</v>
          </cell>
          <cell r="D2992" t="str">
            <v>HYCITE</v>
          </cell>
          <cell r="E2992" t="str">
            <v>DESPACHO</v>
          </cell>
          <cell r="F2992" t="str">
            <v>NORMAL</v>
          </cell>
          <cell r="G2992" t="str">
            <v>ITQ4543</v>
          </cell>
          <cell r="H2992">
            <v>44938</v>
          </cell>
          <cell r="I2992" t="str">
            <v>ENTREGADO</v>
          </cell>
          <cell r="J2992">
            <v>44939</v>
          </cell>
          <cell r="K2992" t="str">
            <v>EVELYN JOHANNA CHAVEZ ROBLES(S)</v>
          </cell>
          <cell r="L2992" t="str">
            <v>AUTOPISTA MANUEL CA,RDOVA GALARZA KM. 4.5 CONJUNTO LOS OLIVOS ETAPA 1 CASA 17 QUITO POMASQUI 170308 PICHINCHA</v>
          </cell>
          <cell r="M2992" t="str">
            <v/>
          </cell>
          <cell r="N2992" t="str">
            <v>0987151652 / 980298636  </v>
          </cell>
          <cell r="O2992" t="str">
            <v>0987151652 / 980298636  </v>
          </cell>
          <cell r="P2992" t="str">
            <v>170308</v>
          </cell>
          <cell r="Q2992" t="str">
            <v>QUITO</v>
          </cell>
          <cell r="R2992" t="str">
            <v>PICHINCHA</v>
          </cell>
          <cell r="S2992" t="str">
            <v>POMASQUI - BELLA MARIA SANTA ROSA - URBANIZACION LOS SAUCES</v>
          </cell>
          <cell r="T2992" t="str">
            <v>FLEXTRANS UIO</v>
          </cell>
          <cell r="U2992" t="str">
            <v>FLEXNETUIO_LOCAL</v>
          </cell>
          <cell r="V2992">
            <v>1</v>
          </cell>
          <cell r="W2992">
            <v>4.8</v>
          </cell>
          <cell r="X2992" t="str">
            <v>HYCITE QUITO</v>
          </cell>
          <cell r="Y2992" t="str">
            <v>FLEX NET CALLE 28 DE JUNIO S/N Y GARCIA MORENO ENTRADA LLANO GRANDE</v>
          </cell>
        </row>
        <row r="2993">
          <cell r="A2993" t="str">
            <v>98809389</v>
          </cell>
          <cell r="B2993">
            <v>495775</v>
          </cell>
          <cell r="C2993" t="str">
            <v>98809389</v>
          </cell>
          <cell r="D2993" t="str">
            <v>HYCITE</v>
          </cell>
          <cell r="E2993" t="str">
            <v>DESPACHO</v>
          </cell>
          <cell r="F2993" t="str">
            <v>NORMAL</v>
          </cell>
          <cell r="G2993" t="str">
            <v>031002004175375</v>
          </cell>
          <cell r="H2993">
            <v>44938</v>
          </cell>
          <cell r="I2993" t="str">
            <v>ENTREGADO</v>
          </cell>
          <cell r="J2993">
            <v>44942</v>
          </cell>
          <cell r="K2993" t="str">
            <v>ELVA ESPIN</v>
          </cell>
          <cell r="L2993" t="str">
            <v>CL 3 MAYO O Y SIN CALLE FTE CANCHA SINTETICA QUINSALOMA QUINSALOMA-QUINSALOMA QUINSALOMA 120408 LOS RIOS</v>
          </cell>
          <cell r="M2993" t="str">
            <v/>
          </cell>
          <cell r="N2993" t="str">
            <v>0939151278</v>
          </cell>
          <cell r="O2993" t="str">
            <v>0939151278</v>
          </cell>
          <cell r="P2993" t="str">
            <v>120408</v>
          </cell>
          <cell r="Q2993" t="str">
            <v>QUINSALOMA</v>
          </cell>
          <cell r="R2993" t="str">
            <v>LOS RIOS</v>
          </cell>
          <cell r="S2993" t="str">
            <v>QUINSALOMA - PAMBILAR DE MINOAPE - PAMBILAR DE CALOPE - EL PARAISO</v>
          </cell>
          <cell r="T2993" t="str">
            <v>TRAMACO</v>
          </cell>
          <cell r="U2993" t="str">
            <v>FLEXNETUIO_PROVINCIA</v>
          </cell>
          <cell r="V2993">
            <v>1</v>
          </cell>
          <cell r="W2993">
            <v>15.4</v>
          </cell>
          <cell r="X2993" t="str">
            <v>HYCITE QUITO</v>
          </cell>
          <cell r="Y2993" t="str">
            <v>FLEX NET CALLE 28 DE JUNIO S/N Y GARCIA MORENO ENTRADA LLANO GRANDE</v>
          </cell>
        </row>
        <row r="2994">
          <cell r="A2994" t="str">
            <v>98810739</v>
          </cell>
          <cell r="B2994">
            <v>495776</v>
          </cell>
          <cell r="C2994" t="str">
            <v>98810739</v>
          </cell>
          <cell r="D2994" t="str">
            <v>HYCITE</v>
          </cell>
          <cell r="E2994" t="str">
            <v>DESPACHO</v>
          </cell>
          <cell r="F2994" t="str">
            <v>NORMAL</v>
          </cell>
          <cell r="G2994" t="str">
            <v>031002004175376</v>
          </cell>
          <cell r="H2994">
            <v>44938</v>
          </cell>
          <cell r="I2994" t="str">
            <v>ENTREGADO</v>
          </cell>
          <cell r="J2994">
            <v>44942</v>
          </cell>
          <cell r="K2994" t="str">
            <v>RAMON ZAMBRANO</v>
          </cell>
          <cell r="L2994" t="str">
            <v>AV ESMERALDA Y GUAYAQUIL AL LADO DEL CERRAGERO SANTO DOMINGO // SANTO DOMINGO BOMBOLI 230207 SANTO DOMINGO</v>
          </cell>
          <cell r="M2994" t="str">
            <v/>
          </cell>
          <cell r="N2994" t="str">
            <v>0998230299</v>
          </cell>
          <cell r="O2994" t="str">
            <v>0998230299</v>
          </cell>
          <cell r="P2994" t="str">
            <v>230207</v>
          </cell>
          <cell r="Q2994" t="str">
            <v>SANTO DOMINGO</v>
          </cell>
          <cell r="R2994" t="str">
            <v>SANTO DOMINGO DE LOS TSACHILAS</v>
          </cell>
          <cell r="S2994" t="str">
            <v>SANTO DOMINGO DE LOS COLORADOS</v>
          </cell>
          <cell r="T2994" t="str">
            <v>TRAMACO</v>
          </cell>
          <cell r="U2994" t="str">
            <v>FLEXNETUIO_PROVINCIA</v>
          </cell>
          <cell r="V2994">
            <v>1</v>
          </cell>
          <cell r="W2994">
            <v>6.6</v>
          </cell>
          <cell r="X2994" t="str">
            <v>HYCITE QUITO</v>
          </cell>
          <cell r="Y2994" t="str">
            <v>FLEX NET CALLE 28 DE JUNIO S/N Y GARCIA MORENO ENTRADA LLANO GRANDE</v>
          </cell>
        </row>
        <row r="2995">
          <cell r="A2995" t="str">
            <v>98811226</v>
          </cell>
          <cell r="B2995">
            <v>495777</v>
          </cell>
          <cell r="C2995" t="str">
            <v>98811226</v>
          </cell>
          <cell r="D2995" t="str">
            <v>HYCITE</v>
          </cell>
          <cell r="E2995" t="str">
            <v>DESPACHO</v>
          </cell>
          <cell r="F2995" t="str">
            <v>NORMAL</v>
          </cell>
          <cell r="G2995" t="str">
            <v>ITQ4544</v>
          </cell>
          <cell r="H2995">
            <v>44938</v>
          </cell>
          <cell r="I2995" t="str">
            <v>ENTREGADO</v>
          </cell>
          <cell r="J2995">
            <v>44939</v>
          </cell>
          <cell r="K2995" t="str">
            <v>GERMANIA MOLINA</v>
          </cell>
          <cell r="L2995" t="str">
            <v>CEDROS Y PEDRO BOTTO CJTO SIERRA HERMOSA CS 32 QUITO-QUITO LA OFELIA 170303 PICHINCHA</v>
          </cell>
          <cell r="M2995" t="str">
            <v/>
          </cell>
          <cell r="N2995" t="str">
            <v>0986290790</v>
          </cell>
          <cell r="O2995" t="str">
            <v>0986290790</v>
          </cell>
          <cell r="P2995" t="str">
            <v>170303</v>
          </cell>
          <cell r="Q2995" t="str">
            <v>QUITO</v>
          </cell>
          <cell r="R2995" t="str">
            <v>PICHINCHA</v>
          </cell>
          <cell r="S2995" t="str">
            <v>QUITO</v>
          </cell>
          <cell r="T2995" t="str">
            <v>FLEXTRANS UIO</v>
          </cell>
          <cell r="U2995" t="str">
            <v>FLEXNETUIO_LOCAL</v>
          </cell>
          <cell r="V2995">
            <v>1</v>
          </cell>
          <cell r="W2995">
            <v>28.4</v>
          </cell>
          <cell r="X2995" t="str">
            <v>HYCITE QUITO</v>
          </cell>
          <cell r="Y2995" t="str">
            <v>FLEX NET CALLE 28 DE JUNIO S/N Y GARCIA MORENO ENTRADA LLANO GRANDE</v>
          </cell>
        </row>
        <row r="2996">
          <cell r="A2996" t="str">
            <v>98812395</v>
          </cell>
          <cell r="B2996">
            <v>495778</v>
          </cell>
          <cell r="C2996" t="str">
            <v>98812395</v>
          </cell>
          <cell r="D2996" t="str">
            <v>HYCITE</v>
          </cell>
          <cell r="E2996" t="str">
            <v>DESPACHO</v>
          </cell>
          <cell r="F2996" t="str">
            <v>NORMAL</v>
          </cell>
          <cell r="G2996" t="str">
            <v>ITG4545</v>
          </cell>
          <cell r="H2996">
            <v>44938</v>
          </cell>
          <cell r="I2996" t="str">
            <v>ENTREGADO</v>
          </cell>
          <cell r="J2996">
            <v>44939</v>
          </cell>
          <cell r="K2996" t="str">
            <v>JAIME O UBILLUS</v>
          </cell>
          <cell r="L2996" t="str">
            <v>DALIAS 16 Y CALLE JOSE RODRIGUEZ   TARQUI 090501 GUAYAS</v>
          </cell>
          <cell r="M2996" t="str">
            <v/>
          </cell>
          <cell r="N2996" t="str">
            <v>0992167018 / 995748830</v>
          </cell>
          <cell r="O2996" t="str">
            <v>0992167018 / 995748830</v>
          </cell>
          <cell r="P2996" t="str">
            <v>090501</v>
          </cell>
          <cell r="Q2996" t="str">
            <v>GUAYAQUIL</v>
          </cell>
          <cell r="R2996" t="str">
            <v>GUAYAS</v>
          </cell>
          <cell r="S2996" t="str">
            <v>GUAYAQUIL</v>
          </cell>
          <cell r="T2996" t="str">
            <v>ITSACOURIER</v>
          </cell>
          <cell r="U2996" t="str">
            <v>FLEXNETUIO_GYE</v>
          </cell>
          <cell r="V2996">
            <v>1</v>
          </cell>
          <cell r="W2996">
            <v>3.64</v>
          </cell>
          <cell r="X2996" t="str">
            <v>HYCITE QUITO</v>
          </cell>
          <cell r="Y2996" t="str">
            <v>FLEX NET CALLE 28 DE JUNIO S/N Y GARCIA MORENO ENTRADA LLANO GRANDE</v>
          </cell>
        </row>
        <row r="2997">
          <cell r="A2997" t="str">
            <v>2023-00472</v>
          </cell>
          <cell r="B2997">
            <v>495753</v>
          </cell>
          <cell r="C2997" t="str">
            <v>2023-00472</v>
          </cell>
          <cell r="D2997" t="str">
            <v>MOVISTAR</v>
          </cell>
          <cell r="E2997" t="str">
            <v>DESPACHO</v>
          </cell>
          <cell r="F2997" t="str">
            <v>NORMAL</v>
          </cell>
          <cell r="G2997" t="str">
            <v>031080202300472</v>
          </cell>
          <cell r="H2997">
            <v>44938</v>
          </cell>
          <cell r="I2997" t="str">
            <v>ENTREGADO</v>
          </cell>
          <cell r="J2997">
            <v>44939</v>
          </cell>
          <cell r="K2997" t="str">
            <v>PDV QUICENTRO SUR (XPERTO.NET)_XIMENA GIRALDO</v>
          </cell>
          <cell r="L2997" t="str">
            <v xml:space="preserve">AV MORAN VALVERDE C C QUICENTRO SUR LOCAL  188 NIVEL 1 JUNTO A LAN </v>
          </cell>
          <cell r="M2997" t="str">
            <v>1792255007001</v>
          </cell>
          <cell r="N2997" t="str">
            <v>0984356978</v>
          </cell>
          <cell r="O2997" t="str">
            <v/>
          </cell>
          <cell r="P2997" t="str">
            <v>QUITO</v>
          </cell>
          <cell r="Q2997" t="str">
            <v>QUITO</v>
          </cell>
          <cell r="R2997" t="str">
            <v>PICHINCHA</v>
          </cell>
          <cell r="T2997" t="str">
            <v>TRAMACO</v>
          </cell>
          <cell r="U2997" t="str">
            <v>FLEXNETUIO_LOCAL</v>
          </cell>
          <cell r="V2997">
            <v>1</v>
          </cell>
          <cell r="W2997">
            <v>1</v>
          </cell>
          <cell r="X2997" t="str">
            <v>FLEXNET ECUADOR - MOVISTAR</v>
          </cell>
          <cell r="Y2997" t="str">
            <v>CALLE 28 DE JUNIO S/N Y GARCIA MORENO ENTRADA LLANO GRANDE</v>
          </cell>
        </row>
        <row r="2998">
          <cell r="A2998" t="str">
            <v>2023-00473</v>
          </cell>
          <cell r="B2998">
            <v>495754</v>
          </cell>
          <cell r="C2998" t="str">
            <v>2023-00473</v>
          </cell>
          <cell r="D2998" t="str">
            <v>MOVISTAR</v>
          </cell>
          <cell r="E2998" t="str">
            <v>DESPACHO</v>
          </cell>
          <cell r="F2998" t="str">
            <v>NORMAL</v>
          </cell>
          <cell r="G2998" t="str">
            <v>031080202300473</v>
          </cell>
          <cell r="H2998">
            <v>44938</v>
          </cell>
          <cell r="I2998" t="str">
            <v>ENTREGADO</v>
          </cell>
          <cell r="J2998">
            <v>44939</v>
          </cell>
          <cell r="K2998" t="str">
            <v>CAVS AE SALESLAND RECREO_DIEGO MENA</v>
          </cell>
          <cell r="L2998" t="str">
            <v>AV PEDRO VICENTE MALDONADO CENTRO COMERCIAL RECREO NUM 37 45PLANTA BAJA QUITO</v>
          </cell>
          <cell r="M2998" t="str">
            <v>0</v>
          </cell>
          <cell r="N2998" t="str">
            <v>999805380</v>
          </cell>
          <cell r="P2998" t="str">
            <v>QUITO</v>
          </cell>
          <cell r="Q2998" t="str">
            <v>QUITO</v>
          </cell>
          <cell r="R2998" t="str">
            <v>PICHINCHA</v>
          </cell>
          <cell r="T2998" t="str">
            <v>TRAMACO</v>
          </cell>
          <cell r="U2998" t="str">
            <v>FLEXNETUIO_LOCAL</v>
          </cell>
          <cell r="V2998">
            <v>2</v>
          </cell>
          <cell r="W2998">
            <v>1</v>
          </cell>
          <cell r="X2998" t="str">
            <v>FLEXNET ECUADOR - MOVISTAR</v>
          </cell>
          <cell r="Y2998" t="str">
            <v>CALLE 28 DE JUNIO S/N Y GARCIA MORENO ENTRADA LLANO GRANDE</v>
          </cell>
        </row>
        <row r="2999">
          <cell r="A2999" t="str">
            <v>2023-00474</v>
          </cell>
          <cell r="B2999">
            <v>495755</v>
          </cell>
          <cell r="C2999" t="str">
            <v>2023-00474</v>
          </cell>
          <cell r="D2999" t="str">
            <v>MOVISTAR</v>
          </cell>
          <cell r="E2999" t="str">
            <v>DESPACHO</v>
          </cell>
          <cell r="F2999" t="str">
            <v>NORMAL</v>
          </cell>
          <cell r="G2999" t="str">
            <v>031080202300474</v>
          </cell>
          <cell r="H2999">
            <v>44938</v>
          </cell>
          <cell r="I2999" t="str">
            <v>ENTREGADO</v>
          </cell>
          <cell r="J2999">
            <v>44939</v>
          </cell>
          <cell r="K2999" t="str">
            <v>CAVS AE SALESLAND SCALA_DIEGO FERNANDO MENA VILLALBA</v>
          </cell>
          <cell r="L2999" t="str">
            <v>Kilometro 12 ½, Parroquia de Cumbaya, CENTRO COMERCIAL SCALA SHOPPING, Planta Baja, Local L104</v>
          </cell>
          <cell r="M2999" t="str">
            <v>1713085593</v>
          </cell>
          <cell r="N2999" t="str">
            <v>22256500</v>
          </cell>
          <cell r="O2999" t="str">
            <v/>
          </cell>
          <cell r="P2999" t="str">
            <v>QUITO</v>
          </cell>
          <cell r="Q2999" t="str">
            <v>QUITO</v>
          </cell>
          <cell r="R2999" t="str">
            <v>PICHINCHA</v>
          </cell>
          <cell r="T2999" t="str">
            <v>TRAMACO</v>
          </cell>
          <cell r="U2999" t="str">
            <v>FLEXNETUIO_LOCAL</v>
          </cell>
          <cell r="V2999">
            <v>1</v>
          </cell>
          <cell r="W2999">
            <v>1</v>
          </cell>
          <cell r="X2999" t="str">
            <v>FLEXNET ECUADOR - MOVISTAR</v>
          </cell>
          <cell r="Y2999" t="str">
            <v>CALLE 28 DE JUNIO S/N Y GARCIA MORENO ENTRADA LLANO GRANDE</v>
          </cell>
        </row>
        <row r="3000">
          <cell r="A3000" t="str">
            <v>2023-00475</v>
          </cell>
          <cell r="B3000">
            <v>495756</v>
          </cell>
          <cell r="C3000" t="str">
            <v>2023-00475</v>
          </cell>
          <cell r="D3000" t="str">
            <v>MOVISTAR</v>
          </cell>
          <cell r="E3000" t="str">
            <v>DESPACHO</v>
          </cell>
          <cell r="F3000" t="str">
            <v>NORMAL</v>
          </cell>
          <cell r="G3000" t="str">
            <v>FT79630</v>
          </cell>
          <cell r="H3000">
            <v>44938</v>
          </cell>
          <cell r="I3000" t="str">
            <v>ENTREGADO</v>
          </cell>
          <cell r="J3000">
            <v>44939</v>
          </cell>
          <cell r="K3000" t="str">
            <v>CAVS AE SALESLAND AMERICA_DIEGO MENA</v>
          </cell>
          <cell r="L3000" t="str">
            <v>LAZA DE LAS AMERICAS INTERSECCION AV NACIONES UNIDAS Y REPUBLICA PB 6 2 QUITO</v>
          </cell>
          <cell r="M3000" t="str">
            <v>0</v>
          </cell>
          <cell r="N3000" t="str">
            <v>999805380</v>
          </cell>
          <cell r="O3000" t="str">
            <v/>
          </cell>
          <cell r="P3000" t="str">
            <v>QUITO</v>
          </cell>
          <cell r="Q3000" t="str">
            <v>QUITO</v>
          </cell>
          <cell r="R3000" t="str">
            <v>PICHINCHA</v>
          </cell>
          <cell r="T3000" t="str">
            <v>FLEXTRANS UIO</v>
          </cell>
          <cell r="U3000" t="str">
            <v>FLEXNETUIO_LOCAL</v>
          </cell>
          <cell r="V3000">
            <v>1</v>
          </cell>
          <cell r="W3000">
            <v>1</v>
          </cell>
          <cell r="X3000" t="str">
            <v>FLEXNET ECUADOR - MOVISTAR</v>
          </cell>
          <cell r="Y3000" t="str">
            <v>CALLE 28 DE JUNIO S/N Y GARCIA MORENO ENTRADA LLANO GRANDE</v>
          </cell>
        </row>
        <row r="3001">
          <cell r="A3001" t="str">
            <v>2023-00476</v>
          </cell>
          <cell r="B3001">
            <v>495757</v>
          </cell>
          <cell r="C3001" t="str">
            <v>2023-00476</v>
          </cell>
          <cell r="D3001" t="str">
            <v>MOVISTAR</v>
          </cell>
          <cell r="E3001" t="str">
            <v>DESPACHO</v>
          </cell>
          <cell r="F3001" t="str">
            <v>NORMAL</v>
          </cell>
          <cell r="G3001" t="str">
            <v>031080202300476</v>
          </cell>
          <cell r="H3001">
            <v>44938</v>
          </cell>
          <cell r="I3001" t="str">
            <v>ENTREGADO</v>
          </cell>
          <cell r="J3001">
            <v>44939</v>
          </cell>
          <cell r="K3001" t="str">
            <v>CAVS AE SALESLAND CONDADO_DIEGO MENA</v>
          </cell>
          <cell r="L3001" t="str">
            <v>AV DE LA PRENSA Y AV KENNED CENTRO COMERCIAL CONDADO SHOPING NIVEL 3 NUM L35 4 355 QUITO</v>
          </cell>
          <cell r="M3001" t="str">
            <v>0</v>
          </cell>
          <cell r="N3001" t="str">
            <v>999805380</v>
          </cell>
          <cell r="O3001" t="str">
            <v/>
          </cell>
          <cell r="P3001" t="str">
            <v>QUITO</v>
          </cell>
          <cell r="Q3001" t="str">
            <v>QUITO</v>
          </cell>
          <cell r="R3001" t="str">
            <v>PICHINCHA</v>
          </cell>
          <cell r="T3001" t="str">
            <v>TRAMACO</v>
          </cell>
          <cell r="U3001" t="str">
            <v>FLEXNETUIO_LOCAL</v>
          </cell>
          <cell r="V3001">
            <v>1</v>
          </cell>
          <cell r="W3001">
            <v>1</v>
          </cell>
          <cell r="X3001" t="str">
            <v>FLEXNET ECUADOR - MOVISTAR</v>
          </cell>
          <cell r="Y3001" t="str">
            <v>CALLE 28 DE JUNIO S/N Y GARCIA MORENO ENTRADA LLANO GRANDE</v>
          </cell>
        </row>
        <row r="3002">
          <cell r="A3002" t="str">
            <v>2023-00477</v>
          </cell>
          <cell r="B3002">
            <v>495758</v>
          </cell>
          <cell r="C3002" t="str">
            <v>2023-00477</v>
          </cell>
          <cell r="D3002" t="str">
            <v>TUENTI</v>
          </cell>
          <cell r="E3002" t="str">
            <v>DESPACHO</v>
          </cell>
          <cell r="F3002" t="str">
            <v>NORMAL</v>
          </cell>
          <cell r="G3002" t="str">
            <v>031080202300477</v>
          </cell>
          <cell r="H3002">
            <v>44938</v>
          </cell>
          <cell r="I3002" t="str">
            <v>ENTREGADO</v>
          </cell>
          <cell r="J3002">
            <v>44939</v>
          </cell>
          <cell r="K3002" t="str">
            <v>EVELYN PAOLA TRUJILLO MANOSALVAS_EVELYN TRUJILLO</v>
          </cell>
          <cell r="L3002" t="str">
            <v>CALLE SANCHEZ Y COLON ESQUINA, LOCAL TU+C26ENTI.</v>
          </cell>
          <cell r="M3002" t="str">
            <v>0401360201001</v>
          </cell>
          <cell r="N3002" t="str">
            <v>987971228</v>
          </cell>
          <cell r="O3002" t="str">
            <v/>
          </cell>
          <cell r="P3002" t="str">
            <v>IBARRA</v>
          </cell>
          <cell r="Q3002" t="str">
            <v>IBARRA</v>
          </cell>
          <cell r="R3002" t="str">
            <v>IMBABURA</v>
          </cell>
          <cell r="T3002" t="str">
            <v>TRAMACO</v>
          </cell>
          <cell r="U3002" t="str">
            <v>FLEXNETUIO_PROVINCIA</v>
          </cell>
          <cell r="V3002">
            <v>1</v>
          </cell>
          <cell r="W3002">
            <v>1</v>
          </cell>
          <cell r="X3002" t="str">
            <v>FLEXNET ECUADOR - MOVISTAR</v>
          </cell>
          <cell r="Y3002" t="str">
            <v>CALLE 28 DE JUNIO S/N Y GARCIA MORENO ENTRADA LLANO GRANDE</v>
          </cell>
        </row>
        <row r="3003">
          <cell r="A3003" t="str">
            <v>2023-00478</v>
          </cell>
          <cell r="B3003">
            <v>495759</v>
          </cell>
          <cell r="C3003" t="str">
            <v>2023-00478</v>
          </cell>
          <cell r="D3003" t="str">
            <v>TUENTI</v>
          </cell>
          <cell r="E3003" t="str">
            <v>DESPACHO</v>
          </cell>
          <cell r="F3003" t="str">
            <v>NORMAL</v>
          </cell>
          <cell r="G3003" t="str">
            <v>IC4577</v>
          </cell>
          <cell r="H3003">
            <v>44938</v>
          </cell>
          <cell r="I3003" t="str">
            <v>ENTREGADO</v>
          </cell>
          <cell r="J3003">
            <v>44939</v>
          </cell>
          <cell r="K3003" t="str">
            <v>CONSULNECT S.A._Marco Bastidas</v>
          </cell>
          <cell r="L3003" t="str">
            <v>Gran Colombia  5-67 y Hno Miguel, Segundo Piso</v>
          </cell>
          <cell r="M3003" t="str">
            <v>0993229164001</v>
          </cell>
          <cell r="N3003" t="str">
            <v>998488969</v>
          </cell>
          <cell r="O3003" t="str">
            <v/>
          </cell>
          <cell r="P3003" t="str">
            <v>CUENCA</v>
          </cell>
          <cell r="Q3003" t="str">
            <v>CUENCA</v>
          </cell>
          <cell r="R3003" t="str">
            <v>AZUAY</v>
          </cell>
          <cell r="T3003" t="str">
            <v>ITSACOURIER</v>
          </cell>
          <cell r="U3003" t="str">
            <v>FLEXNETUIO_PROVINCIA</v>
          </cell>
          <cell r="V3003">
            <v>1</v>
          </cell>
          <cell r="W3003">
            <v>1</v>
          </cell>
          <cell r="X3003" t="str">
            <v>FLEXNET ECUADOR - MOVISTAR</v>
          </cell>
          <cell r="Y3003" t="str">
            <v>CALLE 28 DE JUNIO S/N Y GARCIA MORENO ENTRADA LLANO GRANDE</v>
          </cell>
        </row>
        <row r="3004">
          <cell r="A3004" t="str">
            <v>53327</v>
          </cell>
          <cell r="B3004">
            <v>495742</v>
          </cell>
          <cell r="C3004" t="str">
            <v>53327</v>
          </cell>
          <cell r="D3004" t="str">
            <v>DEGSO</v>
          </cell>
          <cell r="E3004" t="str">
            <v>DESPACHO</v>
          </cell>
          <cell r="F3004" t="str">
            <v>NORMAL</v>
          </cell>
          <cell r="G3004" t="str">
            <v>FT79440</v>
          </cell>
          <cell r="H3004">
            <v>44938</v>
          </cell>
          <cell r="I3004" t="str">
            <v>ENTREGADO</v>
          </cell>
          <cell r="J3004">
            <v>44942</v>
          </cell>
          <cell r="K3004" t="str">
            <v>LABORATORIOS INDUSTRIALES FARMACEUTICOS ECUATORIANOS LIFE C.</v>
          </cell>
          <cell r="L3004" t="str">
            <v>DIRECCION: AV. JUAN DE GALARZA OE2-22 Y AV. LA PRENSA ? ATENCION KATERINE PUEBLA ? TELF.: 2 263-805 EXT. 1310-HORARIO DE ENTREGA: DE 8 A 11 DE LA MANANA</v>
          </cell>
          <cell r="M3004" t="str">
            <v>1790013502001</v>
          </cell>
          <cell r="N3004" t="str">
            <v>99-832-0225</v>
          </cell>
          <cell r="O3004" t="str">
            <v>99-832-0225</v>
          </cell>
          <cell r="P3004" t="str">
            <v>170301</v>
          </cell>
          <cell r="Q3004" t="str">
            <v>QUITO</v>
          </cell>
          <cell r="R3004" t="str">
            <v>PICHINCHA</v>
          </cell>
          <cell r="S3004" t="str">
            <v>QUITO</v>
          </cell>
          <cell r="T3004" t="str">
            <v>FLEXTRANS UIO</v>
          </cell>
          <cell r="U3004" t="str">
            <v>FLEXNETUIO_LOCAL</v>
          </cell>
          <cell r="V3004">
            <v>2</v>
          </cell>
          <cell r="W3004">
            <v>10.199999999999999</v>
          </cell>
          <cell r="X3004" t="str">
            <v>FLEXNET</v>
          </cell>
          <cell r="Y3004" t="str">
            <v>FLEX NET CALLE 28 DE JUNIO S/N Y GARCIA MORENO ENTRADA LLANO GRANDE</v>
          </cell>
        </row>
        <row r="3005">
          <cell r="A3005" t="str">
            <v>53328</v>
          </cell>
          <cell r="B3005">
            <v>495743</v>
          </cell>
          <cell r="C3005" t="str">
            <v>53328</v>
          </cell>
          <cell r="D3005" t="str">
            <v>DEGSO</v>
          </cell>
          <cell r="E3005" t="str">
            <v>DESPACHO</v>
          </cell>
          <cell r="F3005" t="str">
            <v>NORMAL</v>
          </cell>
          <cell r="G3005" t="str">
            <v>FT79441</v>
          </cell>
          <cell r="H3005">
            <v>44938</v>
          </cell>
          <cell r="I3005" t="str">
            <v>ENTREGADO</v>
          </cell>
          <cell r="J3005">
            <v>44939</v>
          </cell>
          <cell r="K3005" t="str">
            <v>INDUSTRIAL DANEC S.A.</v>
          </cell>
          <cell r="L3005" t="str">
            <v>DIRECCION: KM1 ½ VIA SANGOLQUI ? TAMBILLO ?TEL:2984900 EXT 2323-    HORARIO DE RECEPCION: LUNES A VIERNES   9 A 2PM</v>
          </cell>
          <cell r="M3005" t="str">
            <v>1790040968001</v>
          </cell>
          <cell r="N3005" t="str">
            <v>99-832-0225</v>
          </cell>
          <cell r="O3005" t="str">
            <v>99-832-0225</v>
          </cell>
          <cell r="P3005" t="str">
            <v>171101</v>
          </cell>
          <cell r="Q3005" t="str">
            <v>RUMIÑAHUI</v>
          </cell>
          <cell r="R3005" t="str">
            <v>PICHINCHA</v>
          </cell>
          <cell r="S3005" t="str">
            <v>SANGOLQUI</v>
          </cell>
          <cell r="T3005" t="str">
            <v>FLEXTRANS UIO</v>
          </cell>
          <cell r="U3005" t="str">
            <v>FLEXNETUIO_LOCAL</v>
          </cell>
          <cell r="V3005">
            <v>1</v>
          </cell>
          <cell r="W3005">
            <v>4.5</v>
          </cell>
          <cell r="X3005" t="str">
            <v>FLEXNET</v>
          </cell>
          <cell r="Y3005" t="str">
            <v>FLEX NET CALLE 28 DE JUNIO S/N Y GARCIA MORENO ENTRADA LLANO GRANDE</v>
          </cell>
        </row>
        <row r="3006">
          <cell r="A3006" t="str">
            <v>53329</v>
          </cell>
          <cell r="B3006">
            <v>495744</v>
          </cell>
          <cell r="C3006" t="str">
            <v>53329</v>
          </cell>
          <cell r="D3006" t="str">
            <v>DEGSO</v>
          </cell>
          <cell r="E3006" t="str">
            <v>DESPACHO</v>
          </cell>
          <cell r="F3006" t="str">
            <v>NORMAL</v>
          </cell>
          <cell r="G3006" t="str">
            <v>FT79444</v>
          </cell>
          <cell r="H3006">
            <v>44938</v>
          </cell>
          <cell r="I3006" t="str">
            <v>ENTREGADO</v>
          </cell>
          <cell r="J3006">
            <v>44939</v>
          </cell>
          <cell r="K3006" t="str">
            <v>DICHEM DEL ECUADOR S.A.</v>
          </cell>
          <cell r="L3006" t="str">
            <v>DIRECCION: CALLE EL ARENAL S/N Y GEOVANNY CALLE - JUNTO AL CONJUNTO CASARES BUENAVENTURA - ATENCION MIGUEL DIAZ - CEL0989999997 - HORARIO DE ENTREGA DE 7 A 1 PM</v>
          </cell>
          <cell r="M3006" t="str">
            <v>1790334791001</v>
          </cell>
          <cell r="N3006" t="str">
            <v>99-832-0225</v>
          </cell>
          <cell r="O3006" t="str">
            <v>99-832-0225</v>
          </cell>
          <cell r="P3006" t="str">
            <v>170301</v>
          </cell>
          <cell r="Q3006" t="str">
            <v>QUITO</v>
          </cell>
          <cell r="R3006" t="str">
            <v>PICHINCHA</v>
          </cell>
          <cell r="S3006" t="str">
            <v>QUITO</v>
          </cell>
          <cell r="T3006" t="str">
            <v>FLEXTRANS UIO</v>
          </cell>
          <cell r="U3006" t="str">
            <v>FLEXNETUIO_LOCAL</v>
          </cell>
          <cell r="V3006">
            <v>2</v>
          </cell>
          <cell r="W3006">
            <v>15.9</v>
          </cell>
          <cell r="X3006" t="str">
            <v>FLEXNET</v>
          </cell>
          <cell r="Y3006" t="str">
            <v>FLEX NET CALLE 28 DE JUNIO S/N Y GARCIA MORENO ENTRADA LLANO GRANDE</v>
          </cell>
        </row>
        <row r="3007">
          <cell r="A3007" t="str">
            <v>933</v>
          </cell>
          <cell r="B3007">
            <v>495745</v>
          </cell>
          <cell r="C3007" t="str">
            <v>933</v>
          </cell>
          <cell r="D3007" t="str">
            <v>DEGSO</v>
          </cell>
          <cell r="E3007" t="str">
            <v>DESPACHO</v>
          </cell>
          <cell r="F3007" t="str">
            <v>NORMAL</v>
          </cell>
          <cell r="G3007" t="str">
            <v>#N/A</v>
          </cell>
          <cell r="H3007">
            <v>44938</v>
          </cell>
          <cell r="I3007" t="str">
            <v>EN_PROCESO</v>
          </cell>
          <cell r="J3007">
            <v>44938</v>
          </cell>
          <cell r="K3007" t="str">
            <v>QUIMIVAL</v>
          </cell>
          <cell r="L3007" t="str">
            <v>RETIRA CLIENTE</v>
          </cell>
          <cell r="M3007" t="str">
            <v>#N/A</v>
          </cell>
          <cell r="N3007" t="str">
            <v>99-832-0225</v>
          </cell>
          <cell r="O3007" t="str">
            <v>99-832-0225</v>
          </cell>
          <cell r="P3007" t="str">
            <v>170301</v>
          </cell>
          <cell r="Q3007" t="str">
            <v>QUITO</v>
          </cell>
          <cell r="R3007" t="str">
            <v>PICHINCHA</v>
          </cell>
          <cell r="S3007" t="str">
            <v>QUITO</v>
          </cell>
          <cell r="U3007" t="str">
            <v>FLEXNETUIO_LOCAL</v>
          </cell>
          <cell r="V3007">
            <v>2</v>
          </cell>
          <cell r="W3007">
            <v>37.9</v>
          </cell>
          <cell r="X3007" t="str">
            <v>FLEXNET</v>
          </cell>
          <cell r="Y3007" t="str">
            <v>FLEX NET CALLE 28 DE JUNIO S/N Y GARCIA MORENO ENTRADA LLANO GRANDE</v>
          </cell>
        </row>
        <row r="3008">
          <cell r="A3008" t="str">
            <v>2023-00465</v>
          </cell>
          <cell r="B3008">
            <v>495746</v>
          </cell>
          <cell r="C3008" t="str">
            <v>2023-00465</v>
          </cell>
          <cell r="D3008" t="str">
            <v>MOVISTAR</v>
          </cell>
          <cell r="E3008" t="str">
            <v>DESPACHO</v>
          </cell>
          <cell r="F3008" t="str">
            <v>NORMAL</v>
          </cell>
          <cell r="G3008" t="str">
            <v>031080202300465</v>
          </cell>
          <cell r="H3008">
            <v>44938</v>
          </cell>
          <cell r="I3008" t="str">
            <v>ENTREGADO</v>
          </cell>
          <cell r="J3008">
            <v>44939</v>
          </cell>
          <cell r="K3008" t="str">
            <v>CAVS AE NORPHONE EL JARDIN_PAOLA MORAN</v>
          </cell>
          <cell r="L3008" t="str">
            <v xml:space="preserve">AV AMAZONAS N6  114 Y REPUBLICA CC EL JARDIN  </v>
          </cell>
          <cell r="M3008" t="str">
            <v>1091717898001</v>
          </cell>
          <cell r="N3008" t="str">
            <v>998659562</v>
          </cell>
          <cell r="O3008" t="str">
            <v/>
          </cell>
          <cell r="P3008" t="str">
            <v>QUITO</v>
          </cell>
          <cell r="Q3008" t="str">
            <v>QUITO</v>
          </cell>
          <cell r="R3008" t="str">
            <v>PICHINCHA</v>
          </cell>
          <cell r="T3008" t="str">
            <v>TRAMACO</v>
          </cell>
          <cell r="U3008" t="str">
            <v>FLEXNETUIO_LOCAL</v>
          </cell>
          <cell r="V3008">
            <v>1</v>
          </cell>
          <cell r="W3008">
            <v>1</v>
          </cell>
          <cell r="X3008" t="str">
            <v>FLEXNET ECUADOR - MOVISTAR</v>
          </cell>
          <cell r="Y3008" t="str">
            <v>CALLE 28 DE JUNIO S/N Y GARCIA MORENO ENTRADA LLANO GRANDE</v>
          </cell>
        </row>
        <row r="3009">
          <cell r="A3009" t="str">
            <v>2023-00466</v>
          </cell>
          <cell r="B3009">
            <v>495747</v>
          </cell>
          <cell r="C3009" t="str">
            <v>2023-00466</v>
          </cell>
          <cell r="D3009" t="str">
            <v>MOVISTAR</v>
          </cell>
          <cell r="E3009" t="str">
            <v>DESPACHO</v>
          </cell>
          <cell r="F3009" t="str">
            <v>NORMAL</v>
          </cell>
          <cell r="G3009" t="str">
            <v>IC4579</v>
          </cell>
          <cell r="H3009">
            <v>44938</v>
          </cell>
          <cell r="I3009" t="str">
            <v>ENTREGADO</v>
          </cell>
          <cell r="J3009">
            <v>44939</v>
          </cell>
          <cell r="K3009" t="str">
            <v>CAVS AE SALESLAND CUENCA CENTRO_DIEGO MENA</v>
          </cell>
          <cell r="L3009" t="str">
            <v>CALLE BOLIVAR Y LUIS CORDERO N 755 CUENCA</v>
          </cell>
          <cell r="M3009" t="str">
            <v>0</v>
          </cell>
          <cell r="N3009" t="str">
            <v>999805380</v>
          </cell>
          <cell r="O3009" t="str">
            <v/>
          </cell>
          <cell r="P3009" t="str">
            <v>CUENCA</v>
          </cell>
          <cell r="Q3009" t="str">
            <v>CUENCA</v>
          </cell>
          <cell r="R3009" t="str">
            <v>AZUAY</v>
          </cell>
          <cell r="T3009" t="str">
            <v>ITSACOURIER</v>
          </cell>
          <cell r="U3009" t="str">
            <v>FLEXNETUIO_PROVINCIA</v>
          </cell>
          <cell r="V3009">
            <v>1</v>
          </cell>
          <cell r="W3009">
            <v>1</v>
          </cell>
          <cell r="X3009" t="str">
            <v>FLEXNET ECUADOR - MOVISTAR</v>
          </cell>
          <cell r="Y3009" t="str">
            <v>CALLE 28 DE JUNIO S/N Y GARCIA MORENO ENTRADA LLANO GRANDE</v>
          </cell>
        </row>
        <row r="3010">
          <cell r="A3010" t="str">
            <v>2023-00467</v>
          </cell>
          <cell r="B3010">
            <v>495748</v>
          </cell>
          <cell r="C3010" t="str">
            <v>2023-00467</v>
          </cell>
          <cell r="D3010" t="str">
            <v>MOVISTAR</v>
          </cell>
          <cell r="E3010" t="str">
            <v>DESPACHO</v>
          </cell>
          <cell r="F3010" t="str">
            <v>NORMAL</v>
          </cell>
          <cell r="G3010" t="str">
            <v>031080202300467</v>
          </cell>
          <cell r="H3010">
            <v>44938</v>
          </cell>
          <cell r="I3010" t="str">
            <v>ENTREGADO</v>
          </cell>
          <cell r="J3010">
            <v>44939</v>
          </cell>
          <cell r="K3010" t="str">
            <v>NORPHONE C.C. Riocentro Sur_PAOLA MORAN</v>
          </cell>
          <cell r="L3010" t="str">
            <v>C.C. RIOCENTRO SUR AV 25 DE JULIO LOCAL 43 JUNTO A LA UNIV. AGRARIA</v>
          </cell>
          <cell r="M3010" t="str">
            <v>1091717898001</v>
          </cell>
          <cell r="N3010" t="str">
            <v>998659562</v>
          </cell>
          <cell r="O3010" t="str">
            <v/>
          </cell>
          <cell r="P3010" t="str">
            <v>GUAYAQUIL</v>
          </cell>
          <cell r="Q3010" t="str">
            <v>GUAYAQUIL</v>
          </cell>
          <cell r="R3010" t="str">
            <v>GUAYAS</v>
          </cell>
          <cell r="T3010" t="str">
            <v>TRAMACO</v>
          </cell>
          <cell r="U3010" t="str">
            <v>FLEXNETUIO_GYE</v>
          </cell>
          <cell r="V3010">
            <v>1</v>
          </cell>
          <cell r="W3010">
            <v>1</v>
          </cell>
          <cell r="X3010" t="str">
            <v>FLEXNET ECUADOR - MOVISTAR</v>
          </cell>
          <cell r="Y3010" t="str">
            <v>CALLE 28 DE JUNIO S/N Y GARCIA MORENO ENTRADA LLANO GRANDE</v>
          </cell>
        </row>
        <row r="3011">
          <cell r="A3011" t="str">
            <v>2023-00468</v>
          </cell>
          <cell r="B3011">
            <v>495749</v>
          </cell>
          <cell r="C3011" t="str">
            <v>2023-00468</v>
          </cell>
          <cell r="D3011" t="str">
            <v>MOVISTAR</v>
          </cell>
          <cell r="E3011" t="str">
            <v>DESPACHO</v>
          </cell>
          <cell r="F3011" t="str">
            <v>NORMAL</v>
          </cell>
          <cell r="G3011" t="str">
            <v>031080202300468</v>
          </cell>
          <cell r="H3011">
            <v>44938</v>
          </cell>
          <cell r="I3011" t="str">
            <v>ENTREGADO</v>
          </cell>
          <cell r="J3011">
            <v>44939</v>
          </cell>
          <cell r="K3011" t="str">
            <v>CAVS AE NORPHONE EL PORTAL_LOURDES BRAVO</v>
          </cell>
          <cell r="L3011" t="str">
            <v>AV GALO PLAZA LASSO Y AV SIMON BOLIVAR CENTRO COMERCIAL PORTAL SHOPPING LOCAL P25253 PISO DOS</v>
          </cell>
          <cell r="M3011" t="str">
            <v>1091717898001</v>
          </cell>
          <cell r="N3011" t="str">
            <v>998659562</v>
          </cell>
          <cell r="O3011" t="str">
            <v/>
          </cell>
          <cell r="P3011" t="str">
            <v>QUITO</v>
          </cell>
          <cell r="Q3011" t="str">
            <v>QUITO</v>
          </cell>
          <cell r="R3011" t="str">
            <v>PICHINCHA</v>
          </cell>
          <cell r="T3011" t="str">
            <v>TRAMACO</v>
          </cell>
          <cell r="U3011" t="str">
            <v>FLEXNETUIO_LOCAL</v>
          </cell>
          <cell r="V3011">
            <v>1</v>
          </cell>
          <cell r="W3011">
            <v>1</v>
          </cell>
          <cell r="X3011" t="str">
            <v>FLEXNET ECUADOR - MOVISTAR</v>
          </cell>
          <cell r="Y3011" t="str">
            <v>CALLE 28 DE JUNIO S/N Y GARCIA MORENO ENTRADA LLANO GRANDE</v>
          </cell>
        </row>
        <row r="3012">
          <cell r="A3012" t="str">
            <v>2023-00469</v>
          </cell>
          <cell r="B3012">
            <v>495750</v>
          </cell>
          <cell r="C3012" t="str">
            <v>2023-00469</v>
          </cell>
          <cell r="D3012" t="str">
            <v>MOVISTAR</v>
          </cell>
          <cell r="E3012" t="str">
            <v>DESPACHO</v>
          </cell>
          <cell r="F3012" t="str">
            <v>NORMAL</v>
          </cell>
          <cell r="G3012" t="str">
            <v>IC4580</v>
          </cell>
          <cell r="H3012">
            <v>44938</v>
          </cell>
          <cell r="I3012" t="str">
            <v>ENTREGADO</v>
          </cell>
          <cell r="J3012">
            <v>44939</v>
          </cell>
          <cell r="K3012" t="str">
            <v>CAVS AE SALESLAND CUENCA REMIGIO_DIEGO MENA</v>
          </cell>
          <cell r="L3012" t="str">
            <v>AV REMIGIO CCRESPO Y FEDERICO PROANO NUM 294 CUENCA</v>
          </cell>
          <cell r="M3012" t="str">
            <v>0</v>
          </cell>
          <cell r="N3012" t="str">
            <v>999805380</v>
          </cell>
          <cell r="O3012" t="str">
            <v/>
          </cell>
          <cell r="P3012" t="str">
            <v>CUENCA</v>
          </cell>
          <cell r="Q3012" t="str">
            <v>CUENCA</v>
          </cell>
          <cell r="R3012" t="str">
            <v>AZUAY</v>
          </cell>
          <cell r="T3012" t="str">
            <v>ITSACOURIER</v>
          </cell>
          <cell r="U3012" t="str">
            <v>FLEXNETUIO_PROVINCIA</v>
          </cell>
          <cell r="V3012">
            <v>1</v>
          </cell>
          <cell r="W3012">
            <v>1</v>
          </cell>
          <cell r="X3012" t="str">
            <v>FLEXNET ECUADOR - MOVISTAR</v>
          </cell>
          <cell r="Y3012" t="str">
            <v>CALLE 28 DE JUNIO S/N Y GARCIA MORENO ENTRADA LLANO GRANDE</v>
          </cell>
        </row>
        <row r="3013">
          <cell r="A3013" t="str">
            <v>2023-00470</v>
          </cell>
          <cell r="B3013">
            <v>495751</v>
          </cell>
          <cell r="C3013" t="str">
            <v>2023-00470</v>
          </cell>
          <cell r="D3013" t="str">
            <v>MOVISTAR</v>
          </cell>
          <cell r="E3013" t="str">
            <v>DESPACHO</v>
          </cell>
          <cell r="F3013" t="str">
            <v>NORMAL</v>
          </cell>
          <cell r="G3013" t="str">
            <v>031080202300470</v>
          </cell>
          <cell r="H3013">
            <v>44938</v>
          </cell>
          <cell r="I3013" t="str">
            <v>ENTREGADO</v>
          </cell>
          <cell r="J3013">
            <v>44939</v>
          </cell>
          <cell r="K3013" t="str">
            <v>CAVS AE NORPHONE EL CONDADO_PUSDA CHEZA ERIKA ELIZABETH</v>
          </cell>
          <cell r="L3013" t="str">
            <v>AVENIDA DE LA PRENSA Y AVENIDA KENNEDY CC CONDADO SHOPPING  LOCAL 314 FRENTE A KIA</v>
          </cell>
          <cell r="M3013" t="str">
            <v>1091717898001</v>
          </cell>
          <cell r="N3013" t="str">
            <v>984246089</v>
          </cell>
          <cell r="O3013" t="str">
            <v/>
          </cell>
          <cell r="P3013" t="str">
            <v>QUITO</v>
          </cell>
          <cell r="Q3013" t="str">
            <v>QUITO</v>
          </cell>
          <cell r="R3013" t="str">
            <v>PICHINCHA</v>
          </cell>
          <cell r="T3013" t="str">
            <v>TRAMACO</v>
          </cell>
          <cell r="U3013" t="str">
            <v>FLEXNETUIO_LOCAL</v>
          </cell>
          <cell r="V3013">
            <v>1</v>
          </cell>
          <cell r="W3013">
            <v>1</v>
          </cell>
          <cell r="X3013" t="str">
            <v>FLEXNET ECUADOR - MOVISTAR</v>
          </cell>
          <cell r="Y3013" t="str">
            <v>CALLE 28 DE JUNIO S/N Y GARCIA MORENO ENTRADA LLANO GRANDE</v>
          </cell>
        </row>
        <row r="3014">
          <cell r="A3014" t="str">
            <v>2023-00471</v>
          </cell>
          <cell r="B3014">
            <v>495752</v>
          </cell>
          <cell r="C3014" t="str">
            <v>2023-00471</v>
          </cell>
          <cell r="D3014" t="str">
            <v>MOVISTAR</v>
          </cell>
          <cell r="E3014" t="str">
            <v>DESPACHO</v>
          </cell>
          <cell r="F3014" t="str">
            <v>NORMAL</v>
          </cell>
          <cell r="G3014" t="str">
            <v>031080202300471</v>
          </cell>
          <cell r="H3014">
            <v>44938</v>
          </cell>
          <cell r="I3014" t="str">
            <v>ENTREGADO</v>
          </cell>
          <cell r="J3014">
            <v>44942</v>
          </cell>
          <cell r="K3014" t="str">
            <v xml:space="preserve">CAVS AE SALESLAND MACHALA_MENA DIEGO </v>
          </cell>
          <cell r="L3014" t="str">
            <v>CALLE ROCAFUERTE 1005 ENTRE 09 DE MAYO Y GUAYAS</v>
          </cell>
          <cell r="M3014" t="str">
            <v>1793079628001</v>
          </cell>
          <cell r="N3014" t="str">
            <v>999805380</v>
          </cell>
          <cell r="O3014" t="str">
            <v/>
          </cell>
          <cell r="P3014" t="str">
            <v>MACHALA</v>
          </cell>
          <cell r="Q3014" t="str">
            <v>MACHALA</v>
          </cell>
          <cell r="R3014" t="str">
            <v>EL ORO</v>
          </cell>
          <cell r="T3014" t="str">
            <v>TRAMACO</v>
          </cell>
          <cell r="U3014" t="str">
            <v>FLEXNETUIO_PROVINCIA</v>
          </cell>
          <cell r="V3014">
            <v>1</v>
          </cell>
          <cell r="W3014">
            <v>1</v>
          </cell>
          <cell r="X3014" t="str">
            <v>FLEXNET ECUADOR - MOVISTAR</v>
          </cell>
          <cell r="Y3014" t="str">
            <v>CALLE 28 DE JUNIO S/N Y GARCIA MORENO ENTRADA LLANO GRANDE</v>
          </cell>
        </row>
        <row r="3015">
          <cell r="A3015" t="str">
            <v>53326</v>
          </cell>
          <cell r="B3015">
            <v>495741</v>
          </cell>
          <cell r="C3015" t="str">
            <v>53326</v>
          </cell>
          <cell r="D3015" t="str">
            <v>DEGSO</v>
          </cell>
          <cell r="E3015" t="str">
            <v>DESPACHO</v>
          </cell>
          <cell r="F3015" t="str">
            <v>NORMAL</v>
          </cell>
          <cell r="G3015" t="str">
            <v>FT79439</v>
          </cell>
          <cell r="H3015">
            <v>44938</v>
          </cell>
          <cell r="I3015" t="str">
            <v>ENTREGADO</v>
          </cell>
          <cell r="J3015">
            <v>44939</v>
          </cell>
          <cell r="K3015" t="str">
            <v>HOSPITAL-METROPOLITANO S.A.S.</v>
          </cell>
          <cell r="L3015" t="str">
            <v>DIRECCION: AV. MARIANA DE JESUS S/N Y NICOLAS ARTETA - ATENCION  SR. ALEX TUFINO O ROBERTO VASQUEZ  (SI TIENEN PROBLEMAS AVISAR A GABRIELA ROMERO 0988122050).</v>
          </cell>
          <cell r="M3015" t="str">
            <v>#N/A</v>
          </cell>
          <cell r="N3015" t="str">
            <v>99-832-0225</v>
          </cell>
          <cell r="O3015" t="str">
            <v>99-832-0225</v>
          </cell>
          <cell r="P3015" t="str">
            <v>170301</v>
          </cell>
          <cell r="Q3015" t="str">
            <v>QUITO</v>
          </cell>
          <cell r="R3015" t="str">
            <v>PICHINCHA</v>
          </cell>
          <cell r="S3015" t="str">
            <v>QUITO</v>
          </cell>
          <cell r="T3015" t="str">
            <v>FLEXTRANS UIO</v>
          </cell>
          <cell r="U3015" t="str">
            <v>FLEXNETUIO_LOCAL</v>
          </cell>
          <cell r="V3015">
            <v>2</v>
          </cell>
          <cell r="W3015">
            <v>3.7</v>
          </cell>
          <cell r="X3015" t="str">
            <v>FLEXNET</v>
          </cell>
          <cell r="Y3015" t="str">
            <v>FLEX NET CALLE 28 DE JUNIO S/N Y GARCIA MORENO ENTRADA LLANO GRANDE</v>
          </cell>
        </row>
        <row r="3016">
          <cell r="A3016" t="str">
            <v>23-97</v>
          </cell>
          <cell r="B3016">
            <v>495729</v>
          </cell>
          <cell r="C3016" t="str">
            <v>23-97</v>
          </cell>
          <cell r="D3016" t="str">
            <v>VENTURA</v>
          </cell>
          <cell r="E3016" t="str">
            <v>DESPACHO</v>
          </cell>
          <cell r="F3016" t="str">
            <v>NORMAL</v>
          </cell>
          <cell r="G3016" t="str">
            <v>FT79465</v>
          </cell>
          <cell r="H3016">
            <v>44938</v>
          </cell>
          <cell r="I3016" t="str">
            <v>ENTREGADO</v>
          </cell>
          <cell r="J3016">
            <v>44939</v>
          </cell>
          <cell r="K3016" t="str">
            <v>E. MAULME C.A. GYE</v>
          </cell>
          <cell r="L3016" t="str">
            <v xml:space="preserve">AV DE LAS AMERICAS 601 Y CALLE 13 </v>
          </cell>
          <cell r="M3016" t="str">
            <v>1792885620001_1</v>
          </cell>
          <cell r="P3016" t="str">
            <v>090505</v>
          </cell>
          <cell r="Q3016" t="str">
            <v>GUAYAQUIL</v>
          </cell>
          <cell r="R3016" t="str">
            <v>GUAYAS</v>
          </cell>
          <cell r="S3016" t="str">
            <v>GUAYAQUIL</v>
          </cell>
          <cell r="T3016" t="str">
            <v>ITSACOURIER</v>
          </cell>
          <cell r="U3016" t="str">
            <v>FLEXNETUIO_GYE</v>
          </cell>
          <cell r="V3016">
            <v>1</v>
          </cell>
          <cell r="W3016">
            <v>2.7</v>
          </cell>
          <cell r="X3016" t="str">
            <v>FLEXNET DEL ECUADOR</v>
          </cell>
          <cell r="Y3016" t="str">
            <v xml:space="preserve">CALLE 28 DE JUNIO S/N Y GARCIA MORENO </v>
          </cell>
        </row>
        <row r="3017">
          <cell r="A3017" t="str">
            <v>23-101</v>
          </cell>
          <cell r="B3017">
            <v>495730</v>
          </cell>
          <cell r="C3017" t="str">
            <v>23-101</v>
          </cell>
          <cell r="D3017" t="str">
            <v>VENTURA</v>
          </cell>
          <cell r="E3017" t="str">
            <v>DESPACHO</v>
          </cell>
          <cell r="F3017" t="str">
            <v>NORMAL</v>
          </cell>
          <cell r="G3017" t="str">
            <v>FT79468</v>
          </cell>
          <cell r="H3017">
            <v>44938</v>
          </cell>
          <cell r="I3017" t="str">
            <v>ENTREGADO</v>
          </cell>
          <cell r="J3017">
            <v>44939</v>
          </cell>
          <cell r="K3017" t="str">
            <v>PROAUTO QUITO</v>
          </cell>
          <cell r="L3017" t="str">
            <v>AV. ELOY ALFARO Y RUSIA</v>
          </cell>
          <cell r="M3017" t="str">
            <v>1792885620001_5</v>
          </cell>
          <cell r="P3017" t="str">
            <v>170518</v>
          </cell>
          <cell r="Q3017" t="str">
            <v>QUITO</v>
          </cell>
          <cell r="R3017" t="str">
            <v>PICHINCHA</v>
          </cell>
          <cell r="S3017" t="str">
            <v>QUITO</v>
          </cell>
          <cell r="T3017" t="str">
            <v>FLEXTRANS UIO</v>
          </cell>
          <cell r="U3017" t="str">
            <v>FLEXNETUIO_LOCAL</v>
          </cell>
          <cell r="V3017">
            <v>1</v>
          </cell>
          <cell r="W3017">
            <v>0.2</v>
          </cell>
          <cell r="X3017" t="str">
            <v>FLEXNET DEL ECUADOR</v>
          </cell>
          <cell r="Y3017" t="str">
            <v xml:space="preserve">CALLE 28 DE JUNIO S/N Y GARCIA MORENO </v>
          </cell>
        </row>
        <row r="3018">
          <cell r="A3018" t="str">
            <v>23-91</v>
          </cell>
          <cell r="B3018">
            <v>495731</v>
          </cell>
          <cell r="C3018" t="str">
            <v>23-91</v>
          </cell>
          <cell r="D3018" t="str">
            <v>VENTURA</v>
          </cell>
          <cell r="E3018" t="str">
            <v>DESPACHO</v>
          </cell>
          <cell r="F3018" t="str">
            <v>NORMAL</v>
          </cell>
          <cell r="G3018" t="str">
            <v>FT79461</v>
          </cell>
          <cell r="H3018">
            <v>44938</v>
          </cell>
          <cell r="I3018" t="str">
            <v>ENTREGADO</v>
          </cell>
          <cell r="J3018">
            <v>44939</v>
          </cell>
          <cell r="K3018" t="str">
            <v>ASSA CUMBAYA</v>
          </cell>
          <cell r="L3018" t="str">
            <v>AV INTEROCEANICA Y PASAJE LEONIDAS PLAZA</v>
          </cell>
          <cell r="M3018" t="str">
            <v>1890141818001_2</v>
          </cell>
          <cell r="P3018" t="str">
            <v>170902</v>
          </cell>
          <cell r="Q3018" t="str">
            <v>QUITO</v>
          </cell>
          <cell r="R3018" t="str">
            <v>PICHINCHA</v>
          </cell>
          <cell r="S3018" t="str">
            <v>TUMBACO</v>
          </cell>
          <cell r="T3018" t="str">
            <v>FLEXTRANS UIO</v>
          </cell>
          <cell r="U3018" t="str">
            <v>FLEXNETUIO_LOCAL</v>
          </cell>
          <cell r="V3018">
            <v>1</v>
          </cell>
          <cell r="W3018">
            <v>0.2</v>
          </cell>
          <cell r="X3018" t="str">
            <v>FLEXNET DEL ECUADOR</v>
          </cell>
          <cell r="Y3018" t="str">
            <v xml:space="preserve">CALLE 28 DE JUNIO S/N Y GARCIA MORENO </v>
          </cell>
        </row>
        <row r="3019">
          <cell r="A3019" t="str">
            <v>23-94</v>
          </cell>
          <cell r="B3019">
            <v>495732</v>
          </cell>
          <cell r="C3019" t="str">
            <v>23-94</v>
          </cell>
          <cell r="D3019" t="str">
            <v>VENTURA</v>
          </cell>
          <cell r="E3019" t="str">
            <v>DESPACHO</v>
          </cell>
          <cell r="F3019" t="str">
            <v>NORMAL</v>
          </cell>
          <cell r="G3019" t="str">
            <v>031002004176365</v>
          </cell>
          <cell r="H3019">
            <v>44938</v>
          </cell>
          <cell r="I3019" t="str">
            <v>ENTREGADO</v>
          </cell>
          <cell r="J3019">
            <v>44939</v>
          </cell>
          <cell r="K3019" t="str">
            <v>ASSA RIOBAMBA</v>
          </cell>
          <cell r="L3019" t="str">
            <v>AV. DE LA PRENSA 45-86 Y AV. MANUEL ELICIO FLOR</v>
          </cell>
          <cell r="M3019" t="str">
            <v>1890141818002</v>
          </cell>
          <cell r="P3019" t="str">
            <v>060102</v>
          </cell>
          <cell r="Q3019" t="str">
            <v>RIOBAMBA</v>
          </cell>
          <cell r="R3019" t="str">
            <v>CHIMBORAZO</v>
          </cell>
          <cell r="S3019" t="str">
            <v>RIOBAMBA</v>
          </cell>
          <cell r="T3019" t="str">
            <v>TRAMACO</v>
          </cell>
          <cell r="U3019" t="str">
            <v>FLEXNETUIO_PROVINCIA</v>
          </cell>
          <cell r="V3019">
            <v>1</v>
          </cell>
          <cell r="W3019">
            <v>0.2</v>
          </cell>
          <cell r="X3019" t="str">
            <v>FLEXNET DEL ECUADOR</v>
          </cell>
          <cell r="Y3019" t="str">
            <v xml:space="preserve">CALLE 28 DE JUNIO S/N Y GARCIA MORENO </v>
          </cell>
        </row>
        <row r="3020">
          <cell r="A3020" t="str">
            <v>23-92</v>
          </cell>
          <cell r="B3020">
            <v>495733</v>
          </cell>
          <cell r="C3020" t="str">
            <v>23-92</v>
          </cell>
          <cell r="D3020" t="str">
            <v>VENTURA</v>
          </cell>
          <cell r="E3020" t="str">
            <v>DESPACHO</v>
          </cell>
          <cell r="F3020" t="str">
            <v>NORMAL</v>
          </cell>
          <cell r="G3020" t="str">
            <v>031002004176366</v>
          </cell>
          <cell r="H3020">
            <v>44938</v>
          </cell>
          <cell r="I3020" t="str">
            <v>ENTREGADO</v>
          </cell>
          <cell r="J3020">
            <v>44939</v>
          </cell>
          <cell r="K3020" t="str">
            <v>ASSA MIRAFLORES</v>
          </cell>
          <cell r="L3020" t="str">
            <v>AV FRANCISCO FLOR Y BOLIVAR</v>
          </cell>
          <cell r="M3020" t="str">
            <v>1890141818001_4</v>
          </cell>
          <cell r="P3020" t="str">
            <v>180103</v>
          </cell>
          <cell r="Q3020" t="str">
            <v>AMBATO</v>
          </cell>
          <cell r="R3020" t="str">
            <v>TUNGURAHUA</v>
          </cell>
          <cell r="S3020" t="str">
            <v>AMBATO</v>
          </cell>
          <cell r="T3020" t="str">
            <v>TRAMACO</v>
          </cell>
          <cell r="U3020" t="str">
            <v>FLEXNETUIO_PROVINCIA</v>
          </cell>
          <cell r="V3020">
            <v>2</v>
          </cell>
          <cell r="W3020">
            <v>2.2000000000000002</v>
          </cell>
          <cell r="X3020" t="str">
            <v>FLEXNET DEL ECUADOR</v>
          </cell>
          <cell r="Y3020" t="str">
            <v xml:space="preserve">CALLE 28 DE JUNIO S/N Y GARCIA MORENO </v>
          </cell>
        </row>
        <row r="3021">
          <cell r="A3021" t="str">
            <v>23-95</v>
          </cell>
          <cell r="B3021">
            <v>495734</v>
          </cell>
          <cell r="C3021" t="str">
            <v>23-95</v>
          </cell>
          <cell r="D3021" t="str">
            <v>VENTURA</v>
          </cell>
          <cell r="E3021" t="str">
            <v>DESPACHO</v>
          </cell>
          <cell r="F3021" t="str">
            <v>NORMAL</v>
          </cell>
          <cell r="G3021" t="str">
            <v>FT79463</v>
          </cell>
          <cell r="H3021">
            <v>44938</v>
          </cell>
          <cell r="I3021" t="str">
            <v>ENTREGADO</v>
          </cell>
          <cell r="J3021">
            <v>44939</v>
          </cell>
          <cell r="K3021" t="str">
            <v>ASSA VALLE</v>
          </cell>
          <cell r="L3021" t="str">
            <v>CALLE ISABELA ENTRE AV. SAN LUIS Y AV.GENERAL</v>
          </cell>
          <cell r="M3021" t="str">
            <v>1790003388002</v>
          </cell>
          <cell r="P3021" t="str">
            <v>171103</v>
          </cell>
          <cell r="Q3021" t="str">
            <v>RUMIÑAHUI</v>
          </cell>
          <cell r="R3021" t="str">
            <v>PICHINCHA</v>
          </cell>
          <cell r="S3021" t="str">
            <v>SANGOLQUI</v>
          </cell>
          <cell r="T3021" t="str">
            <v>FLEXTRANS UIO</v>
          </cell>
          <cell r="U3021" t="str">
            <v>FLEXNETUIO_LOCAL</v>
          </cell>
          <cell r="V3021">
            <v>1</v>
          </cell>
          <cell r="W3021">
            <v>0.2</v>
          </cell>
          <cell r="X3021" t="str">
            <v>FLEXNET DEL ECUADOR</v>
          </cell>
          <cell r="Y3021" t="str">
            <v xml:space="preserve">CALLE 28 DE JUNIO S/N Y GARCIA MORENO </v>
          </cell>
        </row>
        <row r="3022">
          <cell r="A3022" t="str">
            <v>23-98</v>
          </cell>
          <cell r="B3022">
            <v>495735</v>
          </cell>
          <cell r="C3022" t="str">
            <v>23-98</v>
          </cell>
          <cell r="D3022" t="str">
            <v>VENTURA</v>
          </cell>
          <cell r="E3022" t="str">
            <v>DESPACHO</v>
          </cell>
          <cell r="F3022" t="str">
            <v>NORMAL</v>
          </cell>
          <cell r="G3022" t="str">
            <v>FT79466</v>
          </cell>
          <cell r="H3022">
            <v>44938</v>
          </cell>
          <cell r="I3022" t="str">
            <v>ENTREGADO</v>
          </cell>
          <cell r="J3022">
            <v>44939</v>
          </cell>
          <cell r="K3022" t="str">
            <v>ECUAWAGEN</v>
          </cell>
          <cell r="L3022" t="str">
            <v> AV. DE LOS GRANADOS E14-70 E ISLA MARCHENA.</v>
          </cell>
          <cell r="M3022" t="str">
            <v>1791765842001</v>
          </cell>
          <cell r="P3022" t="str">
            <v>170503</v>
          </cell>
          <cell r="Q3022" t="str">
            <v>QUITO</v>
          </cell>
          <cell r="R3022" t="str">
            <v>PICHINCHA</v>
          </cell>
          <cell r="S3022" t="str">
            <v>QUITO</v>
          </cell>
          <cell r="T3022" t="str">
            <v>FLEXTRANS UIO</v>
          </cell>
          <cell r="U3022" t="str">
            <v>FLEXNETUIO_LOCAL</v>
          </cell>
          <cell r="V3022">
            <v>2</v>
          </cell>
          <cell r="W3022">
            <v>3.9</v>
          </cell>
          <cell r="X3022" t="str">
            <v>FLEXNET DEL ECUADOR</v>
          </cell>
          <cell r="Y3022" t="str">
            <v xml:space="preserve">CALLE 28 DE JUNIO S/N Y GARCIA MORENO </v>
          </cell>
        </row>
        <row r="3023">
          <cell r="A3023" t="str">
            <v>23-93</v>
          </cell>
          <cell r="B3023">
            <v>495736</v>
          </cell>
          <cell r="C3023" t="str">
            <v>23-93</v>
          </cell>
          <cell r="D3023" t="str">
            <v>VENTURA</v>
          </cell>
          <cell r="E3023" t="str">
            <v>DESPACHO</v>
          </cell>
          <cell r="F3023" t="str">
            <v>NORMAL</v>
          </cell>
          <cell r="G3023" t="str">
            <v>FT79462</v>
          </cell>
          <cell r="H3023">
            <v>44938</v>
          </cell>
          <cell r="I3023" t="str">
            <v>ENTREGADO</v>
          </cell>
          <cell r="J3023">
            <v>44939</v>
          </cell>
          <cell r="K3023" t="str">
            <v>ASSA QUITO SUR</v>
          </cell>
          <cell r="L3023" t="str">
            <v>AV. MALDONADO S12-72 Y PUJILI</v>
          </cell>
          <cell r="M3023" t="str">
            <v>1890141818001_3</v>
          </cell>
          <cell r="P3023" t="str">
            <v>170601</v>
          </cell>
          <cell r="Q3023" t="str">
            <v>QUITO</v>
          </cell>
          <cell r="R3023" t="str">
            <v>PICHINCHA</v>
          </cell>
          <cell r="S3023" t="str">
            <v>QUITO</v>
          </cell>
          <cell r="T3023" t="str">
            <v>FLEXTRANS UIO</v>
          </cell>
          <cell r="U3023" t="str">
            <v>FLEXNETUIO_LOCAL</v>
          </cell>
          <cell r="V3023">
            <v>1</v>
          </cell>
          <cell r="W3023">
            <v>0.2</v>
          </cell>
          <cell r="X3023" t="str">
            <v>FLEXNET DEL ECUADOR</v>
          </cell>
          <cell r="Y3023" t="str">
            <v xml:space="preserve">CALLE 28 DE JUNIO S/N Y GARCIA MORENO </v>
          </cell>
        </row>
        <row r="3024">
          <cell r="A3024" t="str">
            <v>23-96</v>
          </cell>
          <cell r="B3024">
            <v>495737</v>
          </cell>
          <cell r="C3024" t="str">
            <v>23-96</v>
          </cell>
          <cell r="D3024" t="str">
            <v>VENTURA</v>
          </cell>
          <cell r="E3024" t="str">
            <v>DESPACHO</v>
          </cell>
          <cell r="F3024" t="str">
            <v>NORMAL</v>
          </cell>
          <cell r="G3024" t="str">
            <v>FT79464</v>
          </cell>
          <cell r="H3024">
            <v>44938</v>
          </cell>
          <cell r="I3024" t="str">
            <v>ENTREGADO</v>
          </cell>
          <cell r="J3024">
            <v>44939</v>
          </cell>
          <cell r="K3024" t="str">
            <v>DISMARKLUB GYE</v>
          </cell>
          <cell r="L3024" t="str">
            <v>AV. CARLOS JULIO AROSEMENA KM 11 ½</v>
          </cell>
          <cell r="M3024" t="str">
            <v>1791937813001_1</v>
          </cell>
          <cell r="P3024" t="str">
            <v>090603</v>
          </cell>
          <cell r="Q3024" t="str">
            <v>GUAYAQUIL</v>
          </cell>
          <cell r="R3024" t="str">
            <v>GUAYAS</v>
          </cell>
          <cell r="S3024" t="str">
            <v>GUAYAQUIL</v>
          </cell>
          <cell r="T3024" t="str">
            <v>FLEXTRANS GYE</v>
          </cell>
          <cell r="U3024" t="str">
            <v>FLEXNETUIO_GYE</v>
          </cell>
          <cell r="V3024">
            <v>1</v>
          </cell>
          <cell r="W3024">
            <v>0.2</v>
          </cell>
          <cell r="X3024" t="str">
            <v>FLEXNET DEL ECUADOR</v>
          </cell>
          <cell r="Y3024" t="str">
            <v xml:space="preserve">CALLE 28 DE JUNIO S/N Y GARCIA MORENO </v>
          </cell>
        </row>
        <row r="3025">
          <cell r="A3025" t="str">
            <v>23-100</v>
          </cell>
          <cell r="B3025">
            <v>495738</v>
          </cell>
          <cell r="C3025" t="str">
            <v>23-100</v>
          </cell>
          <cell r="D3025" t="str">
            <v>VENTURA</v>
          </cell>
          <cell r="E3025" t="str">
            <v>DESPACHO</v>
          </cell>
          <cell r="F3025" t="str">
            <v>NORMAL</v>
          </cell>
          <cell r="G3025" t="str">
            <v>FT79467</v>
          </cell>
          <cell r="H3025">
            <v>44938</v>
          </cell>
          <cell r="I3025" t="str">
            <v>ENTREGADO</v>
          </cell>
          <cell r="J3025">
            <v>44939</v>
          </cell>
          <cell r="K3025" t="str">
            <v>MUNDO MOTRIZ</v>
          </cell>
          <cell r="L3025" t="str">
            <v>AV. ELOY ALFARO Y DE LAS ANONAS</v>
          </cell>
          <cell r="M3025" t="str">
            <v> 1792151473001</v>
          </cell>
          <cell r="P3025" t="str">
            <v>170513</v>
          </cell>
          <cell r="Q3025" t="str">
            <v>QUITO</v>
          </cell>
          <cell r="R3025" t="str">
            <v>PICHINCHA</v>
          </cell>
          <cell r="S3025" t="str">
            <v>QUITO</v>
          </cell>
          <cell r="T3025" t="str">
            <v>FLEXTRANS UIO</v>
          </cell>
          <cell r="U3025" t="str">
            <v>FLEXNETUIO_LOCAL</v>
          </cell>
          <cell r="V3025">
            <v>2</v>
          </cell>
          <cell r="W3025">
            <v>0.7</v>
          </cell>
          <cell r="X3025" t="str">
            <v>FLEXNET DEL ECUADOR</v>
          </cell>
          <cell r="Y3025" t="str">
            <v xml:space="preserve">CALLE 28 DE JUNIO S/N Y GARCIA MORENO </v>
          </cell>
        </row>
        <row r="3026">
          <cell r="A3026" t="str">
            <v>414688316</v>
          </cell>
          <cell r="B3026">
            <v>495712</v>
          </cell>
          <cell r="C3026" t="str">
            <v>414688316</v>
          </cell>
          <cell r="D3026" t="str">
            <v>FLEXTUENTI</v>
          </cell>
          <cell r="E3026" t="str">
            <v>DESPACHO</v>
          </cell>
          <cell r="F3026" t="str">
            <v>NORMAL</v>
          </cell>
          <cell r="G3026" t="str">
            <v>FT79493</v>
          </cell>
          <cell r="H3026">
            <v>44938</v>
          </cell>
          <cell r="I3026" t="str">
            <v>ENTREGADO</v>
          </cell>
          <cell r="J3026">
            <v>44939</v>
          </cell>
          <cell r="K3026" t="str">
            <v>Christian Salgado</v>
          </cell>
          <cell r="L3026" t="str">
            <v>COTOCOLLAO CALLE B N56 24 ANGEL LUDENA</v>
          </cell>
          <cell r="M3026" t="str">
            <v>1715913826</v>
          </cell>
          <cell r="N3026" t="str">
            <v>0939274215/0983141747</v>
          </cell>
          <cell r="O3026" t="str">
            <v/>
          </cell>
          <cell r="P3026" t="str">
            <v>QUITO</v>
          </cell>
          <cell r="Q3026" t="str">
            <v>QUITO</v>
          </cell>
          <cell r="R3026" t="str">
            <v>PICHINCHA</v>
          </cell>
          <cell r="T3026" t="str">
            <v>FLEXTRANS UIO</v>
          </cell>
          <cell r="U3026" t="str">
            <v>FLEXNETUIO_LOCAL</v>
          </cell>
          <cell r="V3026">
            <v>1</v>
          </cell>
          <cell r="W3026">
            <v>1</v>
          </cell>
          <cell r="X3026" t="str">
            <v>FLEXNET ECUADOR - FLEXTUENTI</v>
          </cell>
          <cell r="Y3026" t="str">
            <v>CALLE 28 DE JUNIO S/N Y GARCIA MORENO ENTRADA LLANO GRANDE</v>
          </cell>
        </row>
        <row r="3027">
          <cell r="A3027" t="str">
            <v>414688360</v>
          </cell>
          <cell r="B3027">
            <v>495713</v>
          </cell>
          <cell r="C3027" t="str">
            <v>414688360</v>
          </cell>
          <cell r="D3027" t="str">
            <v>FLEXTUENTI</v>
          </cell>
          <cell r="E3027" t="str">
            <v>DESPACHO</v>
          </cell>
          <cell r="F3027" t="str">
            <v>NORMAL</v>
          </cell>
          <cell r="G3027" t="str">
            <v>031080414688360</v>
          </cell>
          <cell r="H3027">
            <v>44938</v>
          </cell>
          <cell r="I3027" t="str">
            <v>ENTREGADO</v>
          </cell>
          <cell r="J3027">
            <v>44942</v>
          </cell>
          <cell r="K3027" t="str">
            <v>Francisco Javier Heredia Reyes</v>
          </cell>
          <cell r="L3027" t="str">
            <v>PASAJE  CALLE OLMEDO  SN 4 DE AGOSTO</v>
          </cell>
          <cell r="M3027" t="str">
            <v>0701844482</v>
          </cell>
          <cell r="N3027" t="str">
            <v>0984551494/0998048397</v>
          </cell>
          <cell r="O3027" t="str">
            <v/>
          </cell>
          <cell r="P3027" t="str">
            <v>PASAJE</v>
          </cell>
          <cell r="Q3027" t="str">
            <v>PASAJE</v>
          </cell>
          <cell r="R3027" t="str">
            <v>EL ORO</v>
          </cell>
          <cell r="T3027" t="str">
            <v>TRAMACO</v>
          </cell>
          <cell r="U3027" t="str">
            <v>FLEXNETUIO_PROVINCIA</v>
          </cell>
          <cell r="V3027">
            <v>1</v>
          </cell>
          <cell r="W3027">
            <v>1</v>
          </cell>
          <cell r="X3027" t="str">
            <v>FLEXNET ECUADOR - FLEXTUENTI</v>
          </cell>
          <cell r="Y3027" t="str">
            <v>CALLE 28 DE JUNIO S/N Y GARCIA MORENO ENTRADA LLANO GRANDE</v>
          </cell>
        </row>
        <row r="3028">
          <cell r="A3028" t="str">
            <v>414688363</v>
          </cell>
          <cell r="B3028">
            <v>495714</v>
          </cell>
          <cell r="C3028" t="str">
            <v>414688363</v>
          </cell>
          <cell r="D3028" t="str">
            <v>FLEXTUENTI</v>
          </cell>
          <cell r="E3028" t="str">
            <v>DESPACHO</v>
          </cell>
          <cell r="F3028" t="str">
            <v>NORMAL</v>
          </cell>
          <cell r="G3028" t="str">
            <v>FT79492</v>
          </cell>
          <cell r="H3028">
            <v>44938</v>
          </cell>
          <cell r="I3028" t="str">
            <v>ENTREGADO</v>
          </cell>
          <cell r="J3028">
            <v>44939</v>
          </cell>
          <cell r="K3028" t="str">
            <v>Gloria Silva</v>
          </cell>
          <cell r="L3028" t="str">
            <v>LA ECUATORIANA  CALLE JUAN VASQUEZ  O CALLE S43A SN  CALLE OE10B</v>
          </cell>
          <cell r="M3028" t="str">
            <v>1751301167</v>
          </cell>
          <cell r="N3028" t="str">
            <v>0983644944/0983475975</v>
          </cell>
          <cell r="O3028" t="str">
            <v/>
          </cell>
          <cell r="P3028" t="str">
            <v>QUITO</v>
          </cell>
          <cell r="Q3028" t="str">
            <v>QUITO</v>
          </cell>
          <cell r="R3028" t="str">
            <v>PICHINCHA</v>
          </cell>
          <cell r="T3028" t="str">
            <v>FLEXTRANS UIO</v>
          </cell>
          <cell r="U3028" t="str">
            <v>FLEXNETUIO_LOCAL</v>
          </cell>
          <cell r="V3028">
            <v>1</v>
          </cell>
          <cell r="W3028">
            <v>1</v>
          </cell>
          <cell r="X3028" t="str">
            <v>FLEXNET ECUADOR - FLEXTUENTI</v>
          </cell>
          <cell r="Y3028" t="str">
            <v>CALLE 28 DE JUNIO S/N Y GARCIA MORENO ENTRADA LLANO GRANDE</v>
          </cell>
        </row>
        <row r="3029">
          <cell r="A3029" t="str">
            <v>414699235</v>
          </cell>
          <cell r="B3029">
            <v>495715</v>
          </cell>
          <cell r="C3029" t="str">
            <v>414699235</v>
          </cell>
          <cell r="D3029" t="str">
            <v>FLEXTUENTI</v>
          </cell>
          <cell r="E3029" t="str">
            <v>DESPACHO</v>
          </cell>
          <cell r="F3029" t="str">
            <v>NORMAL</v>
          </cell>
          <cell r="G3029" t="str">
            <v>FT79487</v>
          </cell>
          <cell r="H3029">
            <v>44938</v>
          </cell>
          <cell r="I3029" t="str">
            <v>ENTREGADO</v>
          </cell>
          <cell r="J3029">
            <v>44939</v>
          </cell>
          <cell r="K3029" t="str">
            <v>Fausto Patricio Tene Angamarca</v>
          </cell>
          <cell r="L3029" t="str">
            <v>CHILLOGALLO  CALLE 21 DE AGOSTO  LOTE 16    O  S28 C RAQUEL VERDESOTO</v>
          </cell>
          <cell r="M3029" t="str">
            <v>1709302804</v>
          </cell>
          <cell r="N3029" t="str">
            <v>0982569902/0985929773</v>
          </cell>
          <cell r="O3029" t="str">
            <v/>
          </cell>
          <cell r="P3029" t="str">
            <v>QUITO</v>
          </cell>
          <cell r="Q3029" t="str">
            <v>QUITO</v>
          </cell>
          <cell r="R3029" t="str">
            <v>PICHINCHA</v>
          </cell>
          <cell r="T3029" t="str">
            <v>FLEXTRANS UIO</v>
          </cell>
          <cell r="U3029" t="str">
            <v>FLEXNETUIO_LOCAL</v>
          </cell>
          <cell r="V3029">
            <v>1</v>
          </cell>
          <cell r="W3029">
            <v>1</v>
          </cell>
          <cell r="X3029" t="str">
            <v>FLEXNET ECUADOR - FLEXTUENTI</v>
          </cell>
          <cell r="Y3029" t="str">
            <v>CALLE 28 DE JUNIO S/N Y GARCIA MORENO ENTRADA LLANO GRANDE</v>
          </cell>
        </row>
        <row r="3030">
          <cell r="A3030" t="str">
            <v>414699272</v>
          </cell>
          <cell r="B3030">
            <v>495716</v>
          </cell>
          <cell r="C3030" t="str">
            <v>414699272</v>
          </cell>
          <cell r="D3030" t="str">
            <v>FLEXTUENTI</v>
          </cell>
          <cell r="E3030" t="str">
            <v>DESPACHO</v>
          </cell>
          <cell r="F3030" t="str">
            <v>NORMAL</v>
          </cell>
          <cell r="G3030" t="str">
            <v>FT79590</v>
          </cell>
          <cell r="H3030">
            <v>44938</v>
          </cell>
          <cell r="I3030" t="str">
            <v>ENTREGADO</v>
          </cell>
          <cell r="J3030">
            <v>44939</v>
          </cell>
          <cell r="K3030" t="str">
            <v>Luiggy Segovia</v>
          </cell>
          <cell r="L3030" t="str">
            <v>TARQUI CALLE  ANTONIO PARRA VELASCO MZ 259  F56 VILLA 9 SN</v>
          </cell>
          <cell r="M3030" t="str">
            <v>0924661184</v>
          </cell>
          <cell r="N3030" t="str">
            <v>0981576880/0981576880</v>
          </cell>
          <cell r="O3030" t="str">
            <v/>
          </cell>
          <cell r="P3030" t="str">
            <v>GUAYAQUIL</v>
          </cell>
          <cell r="Q3030" t="str">
            <v>GUAYAQUIL</v>
          </cell>
          <cell r="R3030" t="str">
            <v>GUAYAS</v>
          </cell>
          <cell r="T3030" t="str">
            <v>ITSACOURIER</v>
          </cell>
          <cell r="U3030" t="str">
            <v>FLEXNETUIO_GYE</v>
          </cell>
          <cell r="V3030">
            <v>1</v>
          </cell>
          <cell r="W3030">
            <v>1</v>
          </cell>
          <cell r="X3030" t="str">
            <v>FLEXNET ECUADOR - FLEXTUENTI</v>
          </cell>
          <cell r="Y3030" t="str">
            <v>CALLE 28 DE JUNIO S/N Y GARCIA MORENO ENTRADA LLANO GRANDE</v>
          </cell>
        </row>
        <row r="3031">
          <cell r="A3031" t="str">
            <v>414699304</v>
          </cell>
          <cell r="B3031">
            <v>495717</v>
          </cell>
          <cell r="C3031" t="str">
            <v>414699304</v>
          </cell>
          <cell r="D3031" t="str">
            <v>FLEXTUENTI</v>
          </cell>
          <cell r="E3031" t="str">
            <v>DESPACHO</v>
          </cell>
          <cell r="F3031" t="str">
            <v>DERIVADO PICK UP</v>
          </cell>
          <cell r="G3031" t="str">
            <v>031080414699304</v>
          </cell>
          <cell r="H3031">
            <v>44938</v>
          </cell>
          <cell r="I3031" t="str">
            <v>INCIDENCIA</v>
          </cell>
          <cell r="J3031">
            <v>44944</v>
          </cell>
          <cell r="K3031" t="str">
            <v>Vicente Danilo Castro Ortiz</v>
          </cell>
          <cell r="L3031" t="str">
            <v>OFICINA TRAMACO CENTRO DE DISTRIBUCION VIA A DAULE</v>
          </cell>
          <cell r="M3031" t="str">
            <v>0920108685</v>
          </cell>
          <cell r="N3031" t="str">
            <v>0968766604/0990150075</v>
          </cell>
          <cell r="O3031" t="str">
            <v/>
          </cell>
          <cell r="P3031" t="str">
            <v>GUAYAQUIL</v>
          </cell>
          <cell r="Q3031" t="str">
            <v>GUAYAQUIL</v>
          </cell>
          <cell r="R3031" t="str">
            <v>GUAYAS</v>
          </cell>
          <cell r="T3031" t="str">
            <v>TRAMACO</v>
          </cell>
          <cell r="U3031" t="str">
            <v>FLEXNETUIO_GYE</v>
          </cell>
          <cell r="V3031">
            <v>1</v>
          </cell>
          <cell r="W3031">
            <v>1</v>
          </cell>
          <cell r="X3031" t="str">
            <v>FLEXNET ECUADOR - FLEXTUENTI</v>
          </cell>
          <cell r="Y3031" t="str">
            <v>CALLE 28 DE JUNIO S/N Y GARCIA MORENO ENTRADA LLANO GRANDE</v>
          </cell>
        </row>
        <row r="3032">
          <cell r="A3032" t="str">
            <v>414699339</v>
          </cell>
          <cell r="B3032">
            <v>495719</v>
          </cell>
          <cell r="C3032" t="str">
            <v>414699339</v>
          </cell>
          <cell r="D3032" t="str">
            <v>FLEXTUENTI</v>
          </cell>
          <cell r="E3032" t="str">
            <v>DESPACHO</v>
          </cell>
          <cell r="F3032" t="str">
            <v>NORMAL</v>
          </cell>
          <cell r="G3032" t="str">
            <v>FT79485</v>
          </cell>
          <cell r="H3032">
            <v>44938</v>
          </cell>
          <cell r="I3032" t="str">
            <v>ENTREGADO</v>
          </cell>
          <cell r="J3032">
            <v>44942</v>
          </cell>
          <cell r="K3032" t="str">
            <v>carlota pilar cansino proano</v>
          </cell>
          <cell r="L3032" t="str">
            <v>LLANO CHICO SAN MIGUEL DE ANAGAES  DPTO 96  CALLE N53E</v>
          </cell>
          <cell r="M3032" t="str">
            <v>1720742905</v>
          </cell>
          <cell r="N3032" t="str">
            <v>0995472377/0985967892</v>
          </cell>
          <cell r="O3032" t="str">
            <v/>
          </cell>
          <cell r="P3032" t="str">
            <v>QUITO</v>
          </cell>
          <cell r="Q3032" t="str">
            <v>QUITO</v>
          </cell>
          <cell r="R3032" t="str">
            <v>PICHINCHA</v>
          </cell>
          <cell r="T3032" t="str">
            <v>FLEXTRANS UIO</v>
          </cell>
          <cell r="U3032" t="str">
            <v>FLEXNETUIO_LOCAL</v>
          </cell>
          <cell r="V3032">
            <v>1</v>
          </cell>
          <cell r="W3032">
            <v>1</v>
          </cell>
          <cell r="X3032" t="str">
            <v>FLEXNET ECUADOR - FLEXTUENTI</v>
          </cell>
          <cell r="Y3032" t="str">
            <v>CALLE 28 DE JUNIO S/N Y GARCIA MORENO ENTRADA LLANO GRANDE</v>
          </cell>
        </row>
        <row r="3033">
          <cell r="A3033" t="str">
            <v>414699445</v>
          </cell>
          <cell r="B3033">
            <v>495720</v>
          </cell>
          <cell r="C3033" t="str">
            <v>414699445</v>
          </cell>
          <cell r="D3033" t="str">
            <v>FLEXTUENTI</v>
          </cell>
          <cell r="E3033" t="str">
            <v>DESPACHO</v>
          </cell>
          <cell r="F3033" t="str">
            <v>NORMAL</v>
          </cell>
          <cell r="G3033" t="str">
            <v>031080414699445</v>
          </cell>
          <cell r="H3033">
            <v>44938</v>
          </cell>
          <cell r="I3033" t="str">
            <v>ENTREGADO</v>
          </cell>
          <cell r="J3033">
            <v>44943</v>
          </cell>
          <cell r="K3033" t="str">
            <v>SEGUNDO silverio Bagui Gonzalez</v>
          </cell>
          <cell r="L3033" t="str">
            <v>MANUEL INOCENCIO PARRALES Y GUALE  CALLE 5 DE JUNIO  SN  PADRE JUAN DE VELASCO</v>
          </cell>
          <cell r="M3033" t="str">
            <v>0805238524</v>
          </cell>
          <cell r="N3033" t="str">
            <v>0994446172/0994446172</v>
          </cell>
          <cell r="O3033" t="str">
            <v/>
          </cell>
          <cell r="P3033" t="str">
            <v>JIPIJAPA</v>
          </cell>
          <cell r="Q3033" t="str">
            <v>JIPIJAPA</v>
          </cell>
          <cell r="R3033" t="str">
            <v>MANABI</v>
          </cell>
          <cell r="T3033" t="str">
            <v>TRAMACO</v>
          </cell>
          <cell r="U3033" t="str">
            <v>FLEXNETUIO_PROVINCIA</v>
          </cell>
          <cell r="V3033">
            <v>1</v>
          </cell>
          <cell r="W3033">
            <v>1</v>
          </cell>
          <cell r="X3033" t="str">
            <v>FLEXNET ECUADOR - FLEXTUENTI</v>
          </cell>
          <cell r="Y3033" t="str">
            <v>CALLE 28 DE JUNIO S/N Y GARCIA MORENO ENTRADA LLANO GRANDE</v>
          </cell>
        </row>
        <row r="3034">
          <cell r="A3034" t="str">
            <v>414699482</v>
          </cell>
          <cell r="B3034">
            <v>495721</v>
          </cell>
          <cell r="C3034" t="str">
            <v>414699482</v>
          </cell>
          <cell r="D3034" t="str">
            <v>FLEXTUENTI</v>
          </cell>
          <cell r="E3034" t="str">
            <v>DESPACHO</v>
          </cell>
          <cell r="F3034" t="str">
            <v>NORMAL</v>
          </cell>
          <cell r="G3034" t="str">
            <v>FT79475</v>
          </cell>
          <cell r="H3034">
            <v>44938</v>
          </cell>
          <cell r="I3034" t="str">
            <v>ENTREGADO</v>
          </cell>
          <cell r="J3034">
            <v>44939</v>
          </cell>
          <cell r="K3034" t="str">
            <v>Leonardo Cabrera</v>
          </cell>
          <cell r="L3034" t="str">
            <v>COTOGCHOA  AV GENERAL ENRIQUEZ  SN  SN</v>
          </cell>
          <cell r="M3034" t="str">
            <v>1725866097</v>
          </cell>
          <cell r="N3034" t="str">
            <v>0963535422/0982379769</v>
          </cell>
          <cell r="O3034" t="str">
            <v/>
          </cell>
          <cell r="P3034" t="str">
            <v>RUMIÑAHUI</v>
          </cell>
          <cell r="Q3034" t="str">
            <v>RUMIÑAHUI</v>
          </cell>
          <cell r="R3034" t="str">
            <v>PICHINCHA</v>
          </cell>
          <cell r="T3034" t="str">
            <v>FLEXTRANS UIO</v>
          </cell>
          <cell r="U3034" t="str">
            <v>FLEXNETUIO_LOCAL</v>
          </cell>
          <cell r="V3034">
            <v>1</v>
          </cell>
          <cell r="W3034">
            <v>1</v>
          </cell>
          <cell r="X3034" t="str">
            <v>FLEXNET ECUADOR - FLEXTUENTI</v>
          </cell>
          <cell r="Y3034" t="str">
            <v>CALLE 28 DE JUNIO S/N Y GARCIA MORENO ENTRADA LLANO GRANDE</v>
          </cell>
        </row>
        <row r="3035">
          <cell r="A3035" t="str">
            <v>414699487</v>
          </cell>
          <cell r="B3035">
            <v>495722</v>
          </cell>
          <cell r="C3035" t="str">
            <v>414699487</v>
          </cell>
          <cell r="D3035" t="str">
            <v>FLEXTUENTI</v>
          </cell>
          <cell r="E3035" t="str">
            <v>DESPACHO</v>
          </cell>
          <cell r="F3035" t="str">
            <v>NORMAL</v>
          </cell>
          <cell r="G3035" t="str">
            <v>031080414699487</v>
          </cell>
          <cell r="H3035">
            <v>44938</v>
          </cell>
          <cell r="I3035" t="str">
            <v>ENTREGADO</v>
          </cell>
          <cell r="J3035">
            <v>44943</v>
          </cell>
          <cell r="K3035" t="str">
            <v>Hugo fernando Carrion ocampo</v>
          </cell>
          <cell r="L3035" t="str">
            <v>VALLE CALLE GERONIMO CARRION SN  GABRIEL GARCIA MORENO</v>
          </cell>
          <cell r="M3035" t="str">
            <v>1104020951</v>
          </cell>
          <cell r="N3035" t="str">
            <v>0989501954/0981681020</v>
          </cell>
          <cell r="O3035" t="str">
            <v/>
          </cell>
          <cell r="P3035" t="str">
            <v>LOJA</v>
          </cell>
          <cell r="Q3035" t="str">
            <v>LOJA</v>
          </cell>
          <cell r="R3035" t="str">
            <v>LOJA</v>
          </cell>
          <cell r="T3035" t="str">
            <v>TRAMACO</v>
          </cell>
          <cell r="U3035" t="str">
            <v>FLEXNETUIO_PROVINCIA</v>
          </cell>
          <cell r="V3035">
            <v>1</v>
          </cell>
          <cell r="W3035">
            <v>1</v>
          </cell>
          <cell r="X3035" t="str">
            <v>FLEXNET ECUADOR - FLEXTUENTI</v>
          </cell>
          <cell r="Y3035" t="str">
            <v>CALLE 28 DE JUNIO S/N Y GARCIA MORENO ENTRADA LLANO GRANDE</v>
          </cell>
        </row>
        <row r="3036">
          <cell r="A3036" t="str">
            <v>414699493</v>
          </cell>
          <cell r="B3036">
            <v>495723</v>
          </cell>
          <cell r="C3036" t="str">
            <v>414699493</v>
          </cell>
          <cell r="D3036" t="str">
            <v>FLEXTUENTI</v>
          </cell>
          <cell r="E3036" t="str">
            <v>DESPACHO</v>
          </cell>
          <cell r="F3036" t="str">
            <v>NORMAL</v>
          </cell>
          <cell r="G3036" t="str">
            <v>FT79484</v>
          </cell>
          <cell r="H3036">
            <v>44938</v>
          </cell>
          <cell r="I3036" t="str">
            <v>ENTREGADO</v>
          </cell>
          <cell r="J3036">
            <v>44942</v>
          </cell>
          <cell r="K3036" t="str">
            <v>JOHANA HARO</v>
          </cell>
          <cell r="L3036" t="str">
            <v>QUITUMBE  AV QUITUMBE NAN CASA 63  SN O CALLE NINA</v>
          </cell>
          <cell r="M3036" t="str">
            <v>1719932509</v>
          </cell>
          <cell r="N3036" t="str">
            <v>0995760853/0987025507</v>
          </cell>
          <cell r="O3036" t="str">
            <v/>
          </cell>
          <cell r="P3036" t="str">
            <v>QUITO</v>
          </cell>
          <cell r="Q3036" t="str">
            <v>QUITO</v>
          </cell>
          <cell r="R3036" t="str">
            <v>PICHINCHA</v>
          </cell>
          <cell r="T3036" t="str">
            <v>FLEXTRANS UIO</v>
          </cell>
          <cell r="U3036" t="str">
            <v>FLEXNETUIO_LOCAL</v>
          </cell>
          <cell r="V3036">
            <v>1</v>
          </cell>
          <cell r="W3036">
            <v>1</v>
          </cell>
          <cell r="X3036" t="str">
            <v>FLEXNET ECUADOR - FLEXTUENTI</v>
          </cell>
          <cell r="Y3036" t="str">
            <v>CALLE 28 DE JUNIO S/N Y GARCIA MORENO ENTRADA LLANO GRANDE</v>
          </cell>
        </row>
        <row r="3037">
          <cell r="A3037" t="str">
            <v>414699501</v>
          </cell>
          <cell r="B3037">
            <v>495724</v>
          </cell>
          <cell r="C3037" t="str">
            <v>414699501</v>
          </cell>
          <cell r="D3037" t="str">
            <v>FLEXTUENTI</v>
          </cell>
          <cell r="E3037" t="str">
            <v>DESPACHO</v>
          </cell>
          <cell r="F3037" t="str">
            <v>NORMAL</v>
          </cell>
          <cell r="G3037" t="str">
            <v>031080414699501</v>
          </cell>
          <cell r="H3037">
            <v>44938</v>
          </cell>
          <cell r="I3037" t="str">
            <v>ENTREGADO</v>
          </cell>
          <cell r="J3037">
            <v>44940</v>
          </cell>
          <cell r="K3037" t="str">
            <v>Leonela Cristina Basantes Arellano</v>
          </cell>
          <cell r="L3037" t="str">
            <v>LIZARZABURU CALLE CONDORAZO N18 10  CALLE PRINCESA TOA</v>
          </cell>
          <cell r="M3037" t="str">
            <v>0603923228</v>
          </cell>
          <cell r="N3037" t="str">
            <v>0995551315/0996267643</v>
          </cell>
          <cell r="O3037" t="str">
            <v/>
          </cell>
          <cell r="P3037" t="str">
            <v>RIOBAMBA</v>
          </cell>
          <cell r="Q3037" t="str">
            <v>RIOBAMBA</v>
          </cell>
          <cell r="R3037" t="str">
            <v>CHIMBORAZO</v>
          </cell>
          <cell r="T3037" t="str">
            <v>TRAMACO</v>
          </cell>
          <cell r="U3037" t="str">
            <v>FLEXNETUIO_PROVINCIA</v>
          </cell>
          <cell r="V3037">
            <v>1</v>
          </cell>
          <cell r="W3037">
            <v>1</v>
          </cell>
          <cell r="X3037" t="str">
            <v>FLEXNET ECUADOR - FLEXTUENTI</v>
          </cell>
          <cell r="Y3037" t="str">
            <v>CALLE 28 DE JUNIO S/N Y GARCIA MORENO ENTRADA LLANO GRANDE</v>
          </cell>
        </row>
        <row r="3038">
          <cell r="A3038" t="str">
            <v>414699556</v>
          </cell>
          <cell r="B3038">
            <v>495725</v>
          </cell>
          <cell r="C3038" t="str">
            <v>414699556</v>
          </cell>
          <cell r="D3038" t="str">
            <v>FLEXTUENTI</v>
          </cell>
          <cell r="E3038" t="str">
            <v>DESPACHO</v>
          </cell>
          <cell r="F3038" t="str">
            <v>NORMAL</v>
          </cell>
          <cell r="G3038" t="str">
            <v>031080414699556</v>
          </cell>
          <cell r="H3038">
            <v>44938</v>
          </cell>
          <cell r="I3038" t="str">
            <v>ENTREGADO</v>
          </cell>
          <cell r="J3038">
            <v>44943</v>
          </cell>
          <cell r="K3038" t="str">
            <v>Diego Moreno</v>
          </cell>
          <cell r="L3038" t="str">
            <v>HUACHI CHICO CALLE  JULIO JARAMILLO SN  MACHANGARA</v>
          </cell>
          <cell r="M3038" t="str">
            <v>1850679554</v>
          </cell>
          <cell r="N3038" t="str">
            <v>0992920606/0995700062</v>
          </cell>
          <cell r="O3038" t="str">
            <v/>
          </cell>
          <cell r="P3038" t="str">
            <v>AMBATO</v>
          </cell>
          <cell r="Q3038" t="str">
            <v>AMBATO</v>
          </cell>
          <cell r="R3038" t="str">
            <v>TUNGURAHUA</v>
          </cell>
          <cell r="S3038" t="str">
            <v>AMBATO</v>
          </cell>
          <cell r="T3038" t="str">
            <v>TRAMACO</v>
          </cell>
          <cell r="U3038" t="str">
            <v>FLEXNETUIO_PROVINCIA</v>
          </cell>
          <cell r="V3038">
            <v>1</v>
          </cell>
          <cell r="W3038">
            <v>1</v>
          </cell>
          <cell r="X3038" t="str">
            <v>FLEXNET ECUADOR - FLEXTUENTI</v>
          </cell>
          <cell r="Y3038" t="str">
            <v>CALLE 28 DE JUNIO S/N Y GARCIA MORENO ENTRADA LLANO GRANDE</v>
          </cell>
        </row>
        <row r="3039">
          <cell r="A3039" t="str">
            <v>414699562</v>
          </cell>
          <cell r="B3039">
            <v>495726</v>
          </cell>
          <cell r="C3039" t="str">
            <v>414699562</v>
          </cell>
          <cell r="D3039" t="str">
            <v>FLEXTUENTI</v>
          </cell>
          <cell r="E3039" t="str">
            <v>DESPACHO</v>
          </cell>
          <cell r="F3039" t="str">
            <v>NORMAL</v>
          </cell>
          <cell r="G3039" t="str">
            <v>FT79483</v>
          </cell>
          <cell r="H3039">
            <v>44938</v>
          </cell>
          <cell r="I3039" t="str">
            <v>ENTREGADO</v>
          </cell>
          <cell r="J3039">
            <v>44942</v>
          </cell>
          <cell r="K3039" t="str">
            <v>JOHANA HARO</v>
          </cell>
          <cell r="L3039" t="str">
            <v>QUITUMBE  AV QUITUMBE NAN CASA 63 CALLE I</v>
          </cell>
          <cell r="M3039" t="str">
            <v>1719932509</v>
          </cell>
          <cell r="N3039" t="str">
            <v>0994432223/0995760853</v>
          </cell>
          <cell r="O3039" t="str">
            <v/>
          </cell>
          <cell r="P3039" t="str">
            <v>QUITO</v>
          </cell>
          <cell r="Q3039" t="str">
            <v>QUITO</v>
          </cell>
          <cell r="R3039" t="str">
            <v>PICHINCHA</v>
          </cell>
          <cell r="T3039" t="str">
            <v>FLEXTRANS UIO</v>
          </cell>
          <cell r="U3039" t="str">
            <v>FLEXNETUIO_LOCAL</v>
          </cell>
          <cell r="V3039">
            <v>1</v>
          </cell>
          <cell r="W3039">
            <v>1</v>
          </cell>
          <cell r="X3039" t="str">
            <v>FLEXNET ECUADOR - FLEXTUENTI</v>
          </cell>
          <cell r="Y3039" t="str">
            <v>CALLE 28 DE JUNIO S/N Y GARCIA MORENO ENTRADA LLANO GRANDE</v>
          </cell>
        </row>
        <row r="3040">
          <cell r="A3040" t="str">
            <v>414699572</v>
          </cell>
          <cell r="B3040">
            <v>495727</v>
          </cell>
          <cell r="C3040" t="str">
            <v>414699572</v>
          </cell>
          <cell r="D3040" t="str">
            <v>FLEXTUENTI</v>
          </cell>
          <cell r="E3040" t="str">
            <v>DESPACHO</v>
          </cell>
          <cell r="F3040" t="str">
            <v>NORMAL</v>
          </cell>
          <cell r="G3040" t="str">
            <v>031080414699572</v>
          </cell>
          <cell r="H3040">
            <v>44938</v>
          </cell>
          <cell r="I3040" t="str">
            <v>ENTREGADO</v>
          </cell>
          <cell r="J3040">
            <v>44942</v>
          </cell>
          <cell r="K3040" t="str">
            <v>BRIGIDA ARACELY ZAMBRANO MOREIRA</v>
          </cell>
          <cell r="L3040" t="str">
            <v>CHONE CALLE  SN  03  ENTRE 24 DE MAYO Y COLON</v>
          </cell>
          <cell r="M3040" t="str">
            <v>1307622801</v>
          </cell>
          <cell r="N3040" t="str">
            <v>0980178949/0939158048</v>
          </cell>
          <cell r="O3040" t="str">
            <v/>
          </cell>
          <cell r="P3040" t="str">
            <v>CHONE</v>
          </cell>
          <cell r="Q3040" t="str">
            <v>CHONE</v>
          </cell>
          <cell r="R3040" t="str">
            <v>MANABI</v>
          </cell>
          <cell r="T3040" t="str">
            <v>TRAMACO</v>
          </cell>
          <cell r="U3040" t="str">
            <v>FLEXNETUIO_PROVINCIA</v>
          </cell>
          <cell r="V3040">
            <v>1</v>
          </cell>
          <cell r="W3040">
            <v>1</v>
          </cell>
          <cell r="X3040" t="str">
            <v>FLEXNET ECUADOR - FLEXTUENTI</v>
          </cell>
          <cell r="Y3040" t="str">
            <v>CALLE 28 DE JUNIO S/N Y GARCIA MORENO ENTRADA LLANO GRANDE</v>
          </cell>
        </row>
        <row r="3041">
          <cell r="A3041" t="str">
            <v>WS414699503</v>
          </cell>
          <cell r="B3041">
            <v>495728</v>
          </cell>
          <cell r="C3041" t="str">
            <v>WS414699503</v>
          </cell>
          <cell r="D3041" t="str">
            <v>FLEXTUENTI</v>
          </cell>
          <cell r="E3041" t="str">
            <v>DESPACHO</v>
          </cell>
          <cell r="F3041" t="str">
            <v>NORMAL</v>
          </cell>
          <cell r="G3041" t="str">
            <v>IC4583</v>
          </cell>
          <cell r="H3041">
            <v>44938</v>
          </cell>
          <cell r="I3041" t="str">
            <v>ENTREGADO</v>
          </cell>
          <cell r="J3041">
            <v>44939</v>
          </cell>
          <cell r="K3041" t="str">
            <v>Diana Estefania Sanchez Mendieta</v>
          </cell>
          <cell r="L3041" t="str">
            <v>SAN BLAS CALLE MANUEL  PALACIOS 1 13 AV. REMIGIO CRESPO TORAL</v>
          </cell>
          <cell r="M3041" t="str">
            <v>0104832647</v>
          </cell>
          <cell r="N3041" t="str">
            <v>0985857324/0985857324</v>
          </cell>
          <cell r="O3041" t="str">
            <v/>
          </cell>
          <cell r="P3041" t="str">
            <v>CUENCA</v>
          </cell>
          <cell r="Q3041" t="str">
            <v>CUENCA</v>
          </cell>
          <cell r="R3041" t="str">
            <v>AZUAY</v>
          </cell>
          <cell r="T3041" t="str">
            <v>ITSACOURIER</v>
          </cell>
          <cell r="U3041" t="str">
            <v>FLEXNETUIO_PROVINCIA</v>
          </cell>
          <cell r="V3041">
            <v>1</v>
          </cell>
          <cell r="W3041">
            <v>1</v>
          </cell>
          <cell r="X3041" t="str">
            <v>FLEXNET ECUADOR - FLEXTUENTI</v>
          </cell>
          <cell r="Y3041" t="str">
            <v>CALLE 28 DE JUNIO S/N Y GARCIA MORENO ENTRADA LLANO GRANDE</v>
          </cell>
        </row>
        <row r="3042">
          <cell r="A3042" t="str">
            <v>414677347</v>
          </cell>
          <cell r="B3042">
            <v>495676</v>
          </cell>
          <cell r="C3042" t="str">
            <v>414677347</v>
          </cell>
          <cell r="D3042" t="str">
            <v>FLEXTUENTI</v>
          </cell>
          <cell r="E3042" t="str">
            <v>DESPACHO</v>
          </cell>
          <cell r="F3042" t="str">
            <v>NORMAL</v>
          </cell>
          <cell r="G3042" t="str">
            <v>FT79595</v>
          </cell>
          <cell r="H3042">
            <v>44938</v>
          </cell>
          <cell r="I3042" t="str">
            <v>ENTREGADO</v>
          </cell>
          <cell r="J3042">
            <v>44939</v>
          </cell>
          <cell r="K3042" t="str">
            <v>Nelly Bernita Macias</v>
          </cell>
          <cell r="L3042" t="str">
            <v>TARQUI AV FRANCISCO DE ORELLANA  MANZANA 1043 VILLA 10  ISIDRO AYORA</v>
          </cell>
          <cell r="M3042" t="str">
            <v>0912738952</v>
          </cell>
          <cell r="N3042" t="str">
            <v>0958827990/0985318873</v>
          </cell>
          <cell r="O3042" t="str">
            <v/>
          </cell>
          <cell r="P3042" t="str">
            <v>GUAYAQUIL</v>
          </cell>
          <cell r="Q3042" t="str">
            <v>GUAYAQUIL</v>
          </cell>
          <cell r="R3042" t="str">
            <v>GUAYAS</v>
          </cell>
          <cell r="T3042" t="str">
            <v>ITSACOURIER</v>
          </cell>
          <cell r="U3042" t="str">
            <v>FLEXNETUIO_GYE</v>
          </cell>
          <cell r="V3042">
            <v>1</v>
          </cell>
          <cell r="W3042">
            <v>1</v>
          </cell>
          <cell r="X3042" t="str">
            <v>FLEXNET ECUADOR - FLEXTUENTI</v>
          </cell>
          <cell r="Y3042" t="str">
            <v>CALLE 28 DE JUNIO S/N Y GARCIA MORENO ENTRADA LLANO GRANDE</v>
          </cell>
        </row>
        <row r="3043">
          <cell r="A3043" t="str">
            <v>414677348</v>
          </cell>
          <cell r="B3043">
            <v>495677</v>
          </cell>
          <cell r="C3043" t="str">
            <v>414677348</v>
          </cell>
          <cell r="D3043" t="str">
            <v>FLEXTUENTI</v>
          </cell>
          <cell r="E3043" t="str">
            <v>DESPACHO</v>
          </cell>
          <cell r="F3043" t="str">
            <v>NORMAL</v>
          </cell>
          <cell r="G3043" t="str">
            <v>031080414677348</v>
          </cell>
          <cell r="H3043">
            <v>44938</v>
          </cell>
          <cell r="I3043" t="str">
            <v>EN_TRANSITO</v>
          </cell>
          <cell r="J3043">
            <v>44938</v>
          </cell>
          <cell r="K3043" t="str">
            <v>Anderson Mayor</v>
          </cell>
          <cell r="L3043" t="str">
            <v>SAN LORENZO CALLE CAMILO PONCE  235 AV  PADRE LINO CAMPESAN</v>
          </cell>
          <cell r="M3043" t="str">
            <v>0803913227</v>
          </cell>
          <cell r="N3043" t="str">
            <v>0964019860/0981624693</v>
          </cell>
          <cell r="O3043" t="str">
            <v/>
          </cell>
          <cell r="P3043" t="str">
            <v>SAN LORENZO</v>
          </cell>
          <cell r="Q3043" t="str">
            <v>SAN LORENZO</v>
          </cell>
          <cell r="R3043" t="str">
            <v>ESMERALDAS</v>
          </cell>
          <cell r="T3043" t="str">
            <v>TRAMACO</v>
          </cell>
          <cell r="U3043" t="str">
            <v>FLEXNETUIO_PROVINCIA</v>
          </cell>
          <cell r="V3043">
            <v>1</v>
          </cell>
          <cell r="W3043">
            <v>1</v>
          </cell>
          <cell r="X3043" t="str">
            <v>FLEXNET ECUADOR - FLEXTUENTI</v>
          </cell>
          <cell r="Y3043" t="str">
            <v>CALLE 28 DE JUNIO S/N Y GARCIA MORENO ENTRADA LLANO GRANDE</v>
          </cell>
        </row>
        <row r="3044">
          <cell r="A3044" t="str">
            <v>414677369</v>
          </cell>
          <cell r="B3044">
            <v>495678</v>
          </cell>
          <cell r="C3044" t="str">
            <v>414677369</v>
          </cell>
          <cell r="D3044" t="str">
            <v>FLEXTUENTI</v>
          </cell>
          <cell r="E3044" t="str">
            <v>DESPACHO</v>
          </cell>
          <cell r="F3044" t="str">
            <v>NORMAL</v>
          </cell>
          <cell r="G3044" t="str">
            <v>031080414677369</v>
          </cell>
          <cell r="H3044">
            <v>44938</v>
          </cell>
          <cell r="I3044" t="str">
            <v>ENTREGADO</v>
          </cell>
          <cell r="J3044">
            <v>44943</v>
          </cell>
          <cell r="K3044" t="str">
            <v>Antonio Vinces</v>
          </cell>
          <cell r="L3044" t="str">
            <v>PORTOVIEJO CHE GUEBARA  SN  6TA TRANVERSAL</v>
          </cell>
          <cell r="M3044" t="str">
            <v>1310596950</v>
          </cell>
          <cell r="N3044" t="str">
            <v>0992514708/0969022480</v>
          </cell>
          <cell r="O3044" t="str">
            <v/>
          </cell>
          <cell r="P3044" t="str">
            <v>PORTOVIEJO</v>
          </cell>
          <cell r="Q3044" t="str">
            <v>PORTOVIEJO</v>
          </cell>
          <cell r="R3044" t="str">
            <v>MANABI</v>
          </cell>
          <cell r="T3044" t="str">
            <v>TRAMACO</v>
          </cell>
          <cell r="U3044" t="str">
            <v>FLEXNETUIO_PROVINCIA</v>
          </cell>
          <cell r="V3044">
            <v>1</v>
          </cell>
          <cell r="W3044">
            <v>1</v>
          </cell>
          <cell r="X3044" t="str">
            <v>FLEXNET ECUADOR - FLEXTUENTI</v>
          </cell>
          <cell r="Y3044" t="str">
            <v>CALLE 28 DE JUNIO S/N Y GARCIA MORENO ENTRADA LLANO GRANDE</v>
          </cell>
        </row>
        <row r="3045">
          <cell r="A3045" t="str">
            <v>414677370</v>
          </cell>
          <cell r="B3045">
            <v>495679</v>
          </cell>
          <cell r="C3045" t="str">
            <v>414677370</v>
          </cell>
          <cell r="D3045" t="str">
            <v>FLEXTUENTI</v>
          </cell>
          <cell r="E3045" t="str">
            <v>DESPACHO</v>
          </cell>
          <cell r="F3045" t="str">
            <v>NORMAL</v>
          </cell>
          <cell r="G3045" t="str">
            <v>FT79500</v>
          </cell>
          <cell r="H3045">
            <v>44938</v>
          </cell>
          <cell r="I3045" t="str">
            <v>ENTREGADO</v>
          </cell>
          <cell r="J3045">
            <v>44939</v>
          </cell>
          <cell r="K3045" t="str">
            <v>Bertha Chito</v>
          </cell>
          <cell r="L3045" t="str">
            <v>SAN ISIDRO DEL INCA AVIGIRAS  E13  70 DE LOS GUAYACANES</v>
          </cell>
          <cell r="M3045" t="str">
            <v>1722792320</v>
          </cell>
          <cell r="N3045" t="str">
            <v>0998828712/0992552018</v>
          </cell>
          <cell r="O3045" t="str">
            <v/>
          </cell>
          <cell r="P3045" t="str">
            <v>QUITO</v>
          </cell>
          <cell r="Q3045" t="str">
            <v>QUITO</v>
          </cell>
          <cell r="R3045" t="str">
            <v>PICHINCHA</v>
          </cell>
          <cell r="T3045" t="str">
            <v>FLEXTRANS UIO</v>
          </cell>
          <cell r="U3045" t="str">
            <v>FLEXNETUIO_LOCAL</v>
          </cell>
          <cell r="V3045">
            <v>1</v>
          </cell>
          <cell r="W3045">
            <v>1</v>
          </cell>
          <cell r="X3045" t="str">
            <v>FLEXNET ECUADOR - FLEXTUENTI</v>
          </cell>
          <cell r="Y3045" t="str">
            <v>CALLE 28 DE JUNIO S/N Y GARCIA MORENO ENTRADA LLANO GRANDE</v>
          </cell>
        </row>
        <row r="3046">
          <cell r="A3046" t="str">
            <v>414677398</v>
          </cell>
          <cell r="B3046">
            <v>495680</v>
          </cell>
          <cell r="C3046" t="str">
            <v>414677398</v>
          </cell>
          <cell r="D3046" t="str">
            <v>FLEXTUENTI</v>
          </cell>
          <cell r="E3046" t="str">
            <v>DESPACHO</v>
          </cell>
          <cell r="F3046" t="str">
            <v>NORMAL</v>
          </cell>
          <cell r="G3046" t="str">
            <v>FT79499</v>
          </cell>
          <cell r="H3046">
            <v>44938</v>
          </cell>
          <cell r="I3046" t="str">
            <v>ENTREGADO</v>
          </cell>
          <cell r="J3046">
            <v>44942</v>
          </cell>
          <cell r="K3046" t="str">
            <v>Viviana Calero</v>
          </cell>
          <cell r="L3046" t="str">
            <v>LA MENA   CALLE T OE5 315 CALLE HUIGRA</v>
          </cell>
          <cell r="M3046" t="str">
            <v>1724571516</v>
          </cell>
          <cell r="N3046" t="str">
            <v>0995069383/0995052012</v>
          </cell>
          <cell r="O3046" t="str">
            <v/>
          </cell>
          <cell r="P3046" t="str">
            <v>QUITO</v>
          </cell>
          <cell r="Q3046" t="str">
            <v>QUITO</v>
          </cell>
          <cell r="R3046" t="str">
            <v>PICHINCHA</v>
          </cell>
          <cell r="T3046" t="str">
            <v>FLEXTRANS UIO</v>
          </cell>
          <cell r="U3046" t="str">
            <v>FLEXNETUIO_LOCAL</v>
          </cell>
          <cell r="V3046">
            <v>1</v>
          </cell>
          <cell r="W3046">
            <v>1</v>
          </cell>
          <cell r="X3046" t="str">
            <v>FLEXNET ECUADOR - FLEXTUENTI</v>
          </cell>
          <cell r="Y3046" t="str">
            <v>CALLE 28 DE JUNIO S/N Y GARCIA MORENO ENTRADA LLANO GRANDE</v>
          </cell>
        </row>
        <row r="3047">
          <cell r="A3047" t="str">
            <v>414677402</v>
          </cell>
          <cell r="B3047">
            <v>495681</v>
          </cell>
          <cell r="C3047" t="str">
            <v>414677402</v>
          </cell>
          <cell r="D3047" t="str">
            <v>FLEXTUENTI</v>
          </cell>
          <cell r="E3047" t="str">
            <v>DESPACHO</v>
          </cell>
          <cell r="F3047" t="str">
            <v>NORMAL</v>
          </cell>
          <cell r="G3047" t="str">
            <v>FT79643</v>
          </cell>
          <cell r="H3047">
            <v>44938</v>
          </cell>
          <cell r="I3047" t="str">
            <v>ENTREGADO</v>
          </cell>
          <cell r="J3047">
            <v>44939</v>
          </cell>
          <cell r="K3047" t="str">
            <v>BRYAN ALEXANDER MANGUIA MATABAY</v>
          </cell>
          <cell r="L3047" t="str">
            <v>CONDADO AV OCCIDENTAL N62 96 CALLE  JOSE FIGUEROA</v>
          </cell>
          <cell r="M3047" t="str">
            <v>1725803363</v>
          </cell>
          <cell r="N3047" t="str">
            <v>0998177107/0998177107</v>
          </cell>
          <cell r="P3047" t="str">
            <v>QUITO</v>
          </cell>
          <cell r="Q3047" t="str">
            <v>QUITO</v>
          </cell>
          <cell r="R3047" t="str">
            <v>PICHINCHA</v>
          </cell>
          <cell r="T3047" t="str">
            <v>FLEXTRANS UIO</v>
          </cell>
          <cell r="U3047" t="str">
            <v>FLEXNETUIO_PROVINCIA</v>
          </cell>
          <cell r="V3047">
            <v>1</v>
          </cell>
          <cell r="W3047">
            <v>1</v>
          </cell>
          <cell r="X3047" t="str">
            <v>FLEXNET ECUADOR - FLEXTUENTI</v>
          </cell>
          <cell r="Y3047" t="str">
            <v>CALLE 28 DE JUNIO S/N Y GARCIA MORENO ENTRADA LLANO GRANDE</v>
          </cell>
        </row>
        <row r="3048">
          <cell r="A3048" t="str">
            <v>414677404</v>
          </cell>
          <cell r="B3048">
            <v>495682</v>
          </cell>
          <cell r="C3048" t="str">
            <v>414677404</v>
          </cell>
          <cell r="D3048" t="str">
            <v>FLEXTUENTI</v>
          </cell>
          <cell r="E3048" t="str">
            <v>DESPACHO</v>
          </cell>
          <cell r="F3048" t="str">
            <v>NORMAL</v>
          </cell>
          <cell r="G3048" t="str">
            <v>031080414677404</v>
          </cell>
          <cell r="H3048">
            <v>44938</v>
          </cell>
          <cell r="I3048" t="str">
            <v>ENTREGADO</v>
          </cell>
          <cell r="J3048">
            <v>44939</v>
          </cell>
          <cell r="K3048" t="str">
            <v>Johana Rocio Cedeno sornoza</v>
          </cell>
          <cell r="L3048" t="str">
            <v>TONSUPA  PASAJE S SN ENTRE VIA PRINCIPAL Y PIEDRAHITA</v>
          </cell>
          <cell r="M3048" t="str">
            <v>1315112415</v>
          </cell>
          <cell r="N3048" t="str">
            <v>0969312591/0960479230</v>
          </cell>
          <cell r="O3048" t="str">
            <v/>
          </cell>
          <cell r="P3048" t="str">
            <v>ATACAMES</v>
          </cell>
          <cell r="Q3048" t="str">
            <v>ATACAMES</v>
          </cell>
          <cell r="R3048" t="str">
            <v>ESMERALDAS</v>
          </cell>
          <cell r="S3048" t="str">
            <v>SUA (CAB. EN LA BOCANA) - TONCHIGUE - SAME</v>
          </cell>
          <cell r="T3048" t="str">
            <v>TRAMACO</v>
          </cell>
          <cell r="U3048" t="str">
            <v>FLEXNETUIO_PROVINCIA</v>
          </cell>
          <cell r="V3048">
            <v>1</v>
          </cell>
          <cell r="W3048">
            <v>1</v>
          </cell>
          <cell r="X3048" t="str">
            <v>FLEXNET ECUADOR - FLEXTUENTI</v>
          </cell>
          <cell r="Y3048" t="str">
            <v>CALLE 28 DE JUNIO S/N Y GARCIA MORENO ENTRADA LLANO GRANDE</v>
          </cell>
        </row>
        <row r="3049">
          <cell r="A3049" t="str">
            <v>414677451</v>
          </cell>
          <cell r="B3049">
            <v>495683</v>
          </cell>
          <cell r="C3049" t="str">
            <v>414677451</v>
          </cell>
          <cell r="D3049" t="str">
            <v>FLEXTUENTI</v>
          </cell>
          <cell r="E3049" t="str">
            <v>DESPACHO</v>
          </cell>
          <cell r="F3049" t="str">
            <v>NORMAL</v>
          </cell>
          <cell r="G3049" t="str">
            <v>FT79498</v>
          </cell>
          <cell r="H3049">
            <v>44938</v>
          </cell>
          <cell r="I3049" t="str">
            <v>ENTREGADO</v>
          </cell>
          <cell r="J3049">
            <v>44939</v>
          </cell>
          <cell r="K3049" t="str">
            <v>Diana Elizabeth Cajamarca Rivera</v>
          </cell>
          <cell r="L3049" t="str">
            <v>QUITUMBE  AV LLIRA NAN  SN  AMARU NAN</v>
          </cell>
          <cell r="M3049" t="str">
            <v>1720164951</v>
          </cell>
          <cell r="N3049" t="str">
            <v>0980454127/0963978504</v>
          </cell>
          <cell r="O3049" t="str">
            <v/>
          </cell>
          <cell r="P3049" t="str">
            <v>QUITO</v>
          </cell>
          <cell r="Q3049" t="str">
            <v>QUITO</v>
          </cell>
          <cell r="R3049" t="str">
            <v>PICHINCHA</v>
          </cell>
          <cell r="T3049" t="str">
            <v>FLEXTRANS UIO</v>
          </cell>
          <cell r="U3049" t="str">
            <v>FLEXNETUIO_LOCAL</v>
          </cell>
          <cell r="V3049">
            <v>1</v>
          </cell>
          <cell r="W3049">
            <v>1</v>
          </cell>
          <cell r="X3049" t="str">
            <v>FLEXNET ECUADOR - FLEXTUENTI</v>
          </cell>
          <cell r="Y3049" t="str">
            <v>CALLE 28 DE JUNIO S/N Y GARCIA MORENO ENTRADA LLANO GRANDE</v>
          </cell>
        </row>
        <row r="3050">
          <cell r="A3050" t="str">
            <v>414677517</v>
          </cell>
          <cell r="B3050">
            <v>495684</v>
          </cell>
          <cell r="C3050" t="str">
            <v>414677517</v>
          </cell>
          <cell r="D3050" t="str">
            <v>FLEXTUENTI</v>
          </cell>
          <cell r="E3050" t="str">
            <v>DESPACHO</v>
          </cell>
          <cell r="F3050" t="str">
            <v>NORMAL</v>
          </cell>
          <cell r="G3050" t="str">
            <v>031080414677517</v>
          </cell>
          <cell r="H3050">
            <v>44938</v>
          </cell>
          <cell r="I3050" t="str">
            <v>ENTREGADO</v>
          </cell>
          <cell r="J3050">
            <v>44939</v>
          </cell>
          <cell r="K3050" t="str">
            <v>Marjorie Galarza</v>
          </cell>
          <cell r="L3050" t="str">
            <v>MACHALA CALLE FULTON FRANCO CRUZ  SN PASAJE 14 AVA OESTE</v>
          </cell>
          <cell r="M3050" t="str">
            <v>0706597465</v>
          </cell>
          <cell r="N3050" t="str">
            <v>0984855017/0984855017</v>
          </cell>
          <cell r="O3050" t="str">
            <v/>
          </cell>
          <cell r="P3050" t="str">
            <v>MACHALA</v>
          </cell>
          <cell r="Q3050" t="str">
            <v>MACHALA</v>
          </cell>
          <cell r="R3050" t="str">
            <v>EL ORO</v>
          </cell>
          <cell r="T3050" t="str">
            <v>TRAMACO</v>
          </cell>
          <cell r="U3050" t="str">
            <v>FLEXNETUIO_PROVINCIA</v>
          </cell>
          <cell r="V3050">
            <v>1</v>
          </cell>
          <cell r="W3050">
            <v>1</v>
          </cell>
          <cell r="X3050" t="str">
            <v>FLEXNET ECUADOR - FLEXTUENTI</v>
          </cell>
          <cell r="Y3050" t="str">
            <v>CALLE 28 DE JUNIO S/N Y GARCIA MORENO ENTRADA LLANO GRANDE</v>
          </cell>
        </row>
        <row r="3051">
          <cell r="A3051" t="str">
            <v>414687458</v>
          </cell>
          <cell r="B3051">
            <v>495685</v>
          </cell>
          <cell r="C3051" t="str">
            <v>414687458</v>
          </cell>
          <cell r="D3051" t="str">
            <v>FLEXTUENTI</v>
          </cell>
          <cell r="E3051" t="str">
            <v>DESPACHO</v>
          </cell>
          <cell r="F3051" t="str">
            <v>DERIVADO PICK UP</v>
          </cell>
          <cell r="G3051" t="str">
            <v>031080414687458</v>
          </cell>
          <cell r="H3051">
            <v>44938</v>
          </cell>
          <cell r="I3051" t="str">
            <v>ENTREGADO</v>
          </cell>
          <cell r="J3051">
            <v>44939</v>
          </cell>
          <cell r="K3051" t="str">
            <v>Dario Toapanta</v>
          </cell>
          <cell r="L3051" t="str">
            <v>OFICINA TRAMACO CAYAMBE</v>
          </cell>
          <cell r="M3051" t="str">
            <v>1728030212</v>
          </cell>
          <cell r="N3051" t="str">
            <v>0988334113/0960023712</v>
          </cell>
          <cell r="O3051" t="str">
            <v/>
          </cell>
          <cell r="P3051" t="str">
            <v>CAYAMBE</v>
          </cell>
          <cell r="Q3051" t="str">
            <v>CAYAMBE</v>
          </cell>
          <cell r="R3051" t="str">
            <v>PICHINCHA</v>
          </cell>
          <cell r="T3051" t="str">
            <v>TRAMACO</v>
          </cell>
          <cell r="U3051" t="str">
            <v>FLEXNETUIO_PROVINCIA</v>
          </cell>
          <cell r="V3051">
            <v>1</v>
          </cell>
          <cell r="W3051">
            <v>1</v>
          </cell>
          <cell r="X3051" t="str">
            <v>FLEXNET ECUADOR - FLEXTUENTI</v>
          </cell>
          <cell r="Y3051" t="str">
            <v>CALLE 28 DE JUNIO S/N Y GARCIA MORENO ENTRADA LLANO GRANDE</v>
          </cell>
        </row>
        <row r="3052">
          <cell r="A3052" t="str">
            <v>414699233</v>
          </cell>
          <cell r="B3052">
            <v>495686</v>
          </cell>
          <cell r="C3052" t="str">
            <v>414699233</v>
          </cell>
          <cell r="D3052" t="str">
            <v>FLEXTUENTI</v>
          </cell>
          <cell r="E3052" t="str">
            <v>DESPACHO</v>
          </cell>
          <cell r="F3052" t="str">
            <v>NORMAL</v>
          </cell>
          <cell r="G3052" t="str">
            <v>FT79591 / 031080414699233</v>
          </cell>
          <cell r="H3052">
            <v>44938</v>
          </cell>
          <cell r="I3052" t="str">
            <v>EN_TRANSITO</v>
          </cell>
          <cell r="J3052">
            <v>44943</v>
          </cell>
          <cell r="K3052" t="str">
            <v>DENNYS MOSCOSO</v>
          </cell>
          <cell r="L3052" t="str">
            <v>RETIRA AGENCIA SAN MARINO</v>
          </cell>
          <cell r="M3052" t="str">
            <v>0929780427</v>
          </cell>
          <cell r="N3052" t="str">
            <v>0986521447/0986521447</v>
          </cell>
          <cell r="P3052" t="str">
            <v>GUAYAQUIL</v>
          </cell>
          <cell r="Q3052" t="str">
            <v>GUAYAQUIL</v>
          </cell>
          <cell r="R3052" t="str">
            <v>GUAYAS</v>
          </cell>
          <cell r="T3052" t="str">
            <v>TRAMACO</v>
          </cell>
          <cell r="U3052" t="str">
            <v>FLEXNETUIO_GYE</v>
          </cell>
          <cell r="V3052">
            <v>1</v>
          </cell>
          <cell r="W3052">
            <v>1</v>
          </cell>
          <cell r="X3052" t="str">
            <v>FLEXNET ECUADOR - FLEXTUENTI</v>
          </cell>
          <cell r="Y3052" t="str">
            <v>CALLE 28 DE JUNIO S/N Y GARCIA MORENO ENTRADA LLANO GRANDE</v>
          </cell>
        </row>
        <row r="3053">
          <cell r="A3053" t="str">
            <v>414699234</v>
          </cell>
          <cell r="B3053">
            <v>495687</v>
          </cell>
          <cell r="C3053" t="str">
            <v>414699234</v>
          </cell>
          <cell r="D3053" t="str">
            <v>FLEXTUENTI</v>
          </cell>
          <cell r="E3053" t="str">
            <v>DESPACHO</v>
          </cell>
          <cell r="F3053" t="str">
            <v>NORMAL</v>
          </cell>
          <cell r="G3053" t="str">
            <v>FT79490</v>
          </cell>
          <cell r="H3053">
            <v>44938</v>
          </cell>
          <cell r="I3053" t="str">
            <v>ENTREGADO</v>
          </cell>
          <cell r="J3053">
            <v>44939</v>
          </cell>
          <cell r="K3053" t="str">
            <v>Erika Hidrobo</v>
          </cell>
          <cell r="L3053" t="str">
            <v>CUMBAYA CALLE MARIA ANGELICA IDROVO  E1  123 SALINAS</v>
          </cell>
          <cell r="M3053" t="str">
            <v>1724146939</v>
          </cell>
          <cell r="N3053" t="str">
            <v>0999273267/01724146939</v>
          </cell>
          <cell r="O3053" t="str">
            <v/>
          </cell>
          <cell r="P3053" t="str">
            <v>QUITO</v>
          </cell>
          <cell r="Q3053" t="str">
            <v>QUITO</v>
          </cell>
          <cell r="R3053" t="str">
            <v>PICHINCHA</v>
          </cell>
          <cell r="T3053" t="str">
            <v>FLEXTRANS UIO</v>
          </cell>
          <cell r="U3053" t="str">
            <v>FLEXNETUIO_LOCAL</v>
          </cell>
          <cell r="V3053">
            <v>1</v>
          </cell>
          <cell r="W3053">
            <v>1</v>
          </cell>
          <cell r="X3053" t="str">
            <v>FLEXNET ECUADOR - FLEXTUENTI</v>
          </cell>
          <cell r="Y3053" t="str">
            <v>CALLE 28 DE JUNIO S/N Y GARCIA MORENO ENTRADA LLANO GRANDE</v>
          </cell>
        </row>
        <row r="3054">
          <cell r="A3054" t="str">
            <v>WS414661321</v>
          </cell>
          <cell r="B3054">
            <v>495688</v>
          </cell>
          <cell r="C3054" t="str">
            <v>WS414661321</v>
          </cell>
          <cell r="D3054" t="str">
            <v>FLEXTUENTI</v>
          </cell>
          <cell r="E3054" t="str">
            <v>DESPACHO</v>
          </cell>
          <cell r="F3054" t="str">
            <v>NORMAL</v>
          </cell>
          <cell r="G3054" t="str">
            <v>FT79582</v>
          </cell>
          <cell r="H3054">
            <v>44938</v>
          </cell>
          <cell r="I3054" t="str">
            <v>ENTREGADO</v>
          </cell>
          <cell r="J3054">
            <v>44939</v>
          </cell>
          <cell r="K3054" t="str">
            <v>DJALLMA NILTON SANTOS TOVAR</v>
          </cell>
          <cell r="L3054" t="str">
            <v>XIMENA    CALLE PORTE DE TARQUI  1017 ENTRE CALLE MANUEL DE VILLAVICENCIO Y  CALLE AMBATO</v>
          </cell>
          <cell r="M3054" t="str">
            <v>3050124696</v>
          </cell>
          <cell r="N3054" t="str">
            <v>0991858626/0991858626</v>
          </cell>
          <cell r="O3054" t="str">
            <v/>
          </cell>
          <cell r="P3054" t="str">
            <v>GUAYAQUIL</v>
          </cell>
          <cell r="Q3054" t="str">
            <v>GUAYAQUIL</v>
          </cell>
          <cell r="R3054" t="str">
            <v>GUAYAS</v>
          </cell>
          <cell r="T3054" t="str">
            <v>ITSACOURIER</v>
          </cell>
          <cell r="U3054" t="str">
            <v>FLEXNETUIO_GYE</v>
          </cell>
          <cell r="V3054">
            <v>1</v>
          </cell>
          <cell r="W3054">
            <v>1</v>
          </cell>
          <cell r="X3054" t="str">
            <v>FLEXNET ECUADOR - FLEXTUENTI</v>
          </cell>
          <cell r="Y3054" t="str">
            <v>CALLE 28 DE JUNIO S/N Y GARCIA MORENO ENTRADA LLANO GRANDE</v>
          </cell>
        </row>
        <row r="3055">
          <cell r="A3055" t="str">
            <v>WS414661741</v>
          </cell>
          <cell r="B3055">
            <v>495689</v>
          </cell>
          <cell r="C3055" t="str">
            <v>WS414661741</v>
          </cell>
          <cell r="D3055" t="str">
            <v>FLEXTUENTI</v>
          </cell>
          <cell r="E3055" t="str">
            <v>DESPACHO</v>
          </cell>
          <cell r="F3055" t="str">
            <v>NORMAL</v>
          </cell>
          <cell r="G3055" t="str">
            <v>FT79580</v>
          </cell>
          <cell r="H3055">
            <v>44938</v>
          </cell>
          <cell r="I3055" t="str">
            <v>ENTREGADO</v>
          </cell>
          <cell r="J3055">
            <v>44939</v>
          </cell>
          <cell r="K3055" t="str">
            <v>Kevin Joan Rodriguez Gordillo</v>
          </cell>
          <cell r="L3055" t="str">
            <v>SUCRE (GY)  CALLE ARGENTINA CASA 2001  AV  LOS RIOS</v>
          </cell>
          <cell r="M3055" t="str">
            <v>0956933600</v>
          </cell>
          <cell r="N3055" t="str">
            <v>0983438918/0983438918</v>
          </cell>
          <cell r="O3055" t="str">
            <v/>
          </cell>
          <cell r="P3055" t="str">
            <v>GUAYAQUIL</v>
          </cell>
          <cell r="Q3055" t="str">
            <v>GUAYAQUIL</v>
          </cell>
          <cell r="R3055" t="str">
            <v>GUAYAS</v>
          </cell>
          <cell r="T3055" t="str">
            <v>ITSACOURIER</v>
          </cell>
          <cell r="U3055" t="str">
            <v>FLEXNETUIO_GYE</v>
          </cell>
          <cell r="V3055">
            <v>1</v>
          </cell>
          <cell r="W3055">
            <v>1</v>
          </cell>
          <cell r="X3055" t="str">
            <v>FLEXNET ECUADOR - FLEXTUENTI</v>
          </cell>
          <cell r="Y3055" t="str">
            <v>CALLE 28 DE JUNIO S/N Y GARCIA MORENO ENTRADA LLANO GRANDE</v>
          </cell>
        </row>
        <row r="3056">
          <cell r="A3056" t="str">
            <v>WS414661755</v>
          </cell>
          <cell r="B3056">
            <v>495690</v>
          </cell>
          <cell r="C3056" t="str">
            <v>WS414661755</v>
          </cell>
          <cell r="D3056" t="str">
            <v>FLEXTUENTI</v>
          </cell>
          <cell r="E3056" t="str">
            <v>DESPACHO</v>
          </cell>
          <cell r="F3056" t="str">
            <v>NORMAL</v>
          </cell>
          <cell r="G3056" t="str">
            <v>FT79503</v>
          </cell>
          <cell r="H3056">
            <v>44938</v>
          </cell>
          <cell r="I3056" t="str">
            <v>ENTREGADO</v>
          </cell>
          <cell r="J3056">
            <v>44939</v>
          </cell>
          <cell r="K3056" t="str">
            <v>XAVIER CABRERA</v>
          </cell>
          <cell r="L3056" t="str">
            <v>TUMBACO  CALLE GONZALO PIZARRO  N4 101  VIRGEN DEL QUINCHE</v>
          </cell>
          <cell r="M3056" t="str">
            <v>1711198232</v>
          </cell>
          <cell r="N3056" t="str">
            <v>0998383795/0998383795</v>
          </cell>
          <cell r="O3056" t="str">
            <v/>
          </cell>
          <cell r="P3056" t="str">
            <v>RUMIÑAHUI</v>
          </cell>
          <cell r="Q3056" t="str">
            <v>RUMIÑAHUI</v>
          </cell>
          <cell r="R3056" t="str">
            <v>PICHINCHA</v>
          </cell>
          <cell r="T3056" t="str">
            <v>FLEXTRANS UIO</v>
          </cell>
          <cell r="U3056" t="str">
            <v>FLEXNETUIO_LOCAL</v>
          </cell>
          <cell r="V3056">
            <v>1</v>
          </cell>
          <cell r="W3056">
            <v>1</v>
          </cell>
          <cell r="X3056" t="str">
            <v>FLEXNET ECUADOR - FLEXTUENTI</v>
          </cell>
          <cell r="Y3056" t="str">
            <v>CALLE 28 DE JUNIO S/N Y GARCIA MORENO ENTRADA LLANO GRANDE</v>
          </cell>
        </row>
        <row r="3057">
          <cell r="A3057" t="str">
            <v>WS414661765</v>
          </cell>
          <cell r="B3057">
            <v>495691</v>
          </cell>
          <cell r="C3057" t="str">
            <v>WS414661765</v>
          </cell>
          <cell r="D3057" t="str">
            <v>FLEXTUENTI</v>
          </cell>
          <cell r="E3057" t="str">
            <v>DESPACHO</v>
          </cell>
          <cell r="F3057" t="str">
            <v>NORMAL</v>
          </cell>
          <cell r="G3057" t="str">
            <v>031080414661765</v>
          </cell>
          <cell r="H3057">
            <v>44938</v>
          </cell>
          <cell r="I3057" t="str">
            <v>ENTREGADO</v>
          </cell>
          <cell r="J3057">
            <v>44942</v>
          </cell>
          <cell r="K3057" t="str">
            <v>Veronica Zamora</v>
          </cell>
          <cell r="L3057" t="str">
            <v>LA AURORA AV LEON FEBRES CORDERO  SN VIAL 8</v>
          </cell>
          <cell r="M3057" t="str">
            <v>0929377745</v>
          </cell>
          <cell r="N3057" t="str">
            <v>0983922955/0983922955</v>
          </cell>
          <cell r="O3057" t="str">
            <v/>
          </cell>
          <cell r="P3057" t="str">
            <v>DAULE</v>
          </cell>
          <cell r="Q3057" t="str">
            <v>DAULE</v>
          </cell>
          <cell r="R3057" t="str">
            <v>GUAYAS</v>
          </cell>
          <cell r="T3057" t="str">
            <v>TRAMACO</v>
          </cell>
          <cell r="U3057" t="str">
            <v>FLEXNETUIO_PROVINCIA</v>
          </cell>
          <cell r="V3057">
            <v>1</v>
          </cell>
          <cell r="W3057">
            <v>1</v>
          </cell>
          <cell r="X3057" t="str">
            <v>FLEXNET ECUADOR - FLEXTUENTI</v>
          </cell>
          <cell r="Y3057" t="str">
            <v>CALLE 28 DE JUNIO S/N Y GARCIA MORENO ENTRADA LLANO GRANDE</v>
          </cell>
        </row>
        <row r="3058">
          <cell r="A3058" t="str">
            <v>WS414677342</v>
          </cell>
          <cell r="B3058">
            <v>495692</v>
          </cell>
          <cell r="C3058" t="str">
            <v>WS414677342</v>
          </cell>
          <cell r="D3058" t="str">
            <v>FLEXTUENTI</v>
          </cell>
          <cell r="E3058" t="str">
            <v>DESPACHO</v>
          </cell>
          <cell r="F3058" t="str">
            <v>NORMAL</v>
          </cell>
          <cell r="G3058" t="str">
            <v>FT79579</v>
          </cell>
          <cell r="H3058">
            <v>44938</v>
          </cell>
          <cell r="I3058" t="str">
            <v>ENTREGADO</v>
          </cell>
          <cell r="J3058">
            <v>44939</v>
          </cell>
          <cell r="K3058" t="str">
            <v>Maria Eugenia Sanchez</v>
          </cell>
          <cell r="L3058" t="str">
            <v>TARQUI (GY)   AV CARLOS JULIO AROSEMENA KM 2 5  SN  SN O 1ER PSJE 26 NO</v>
          </cell>
          <cell r="M3058" t="str">
            <v>0963506647</v>
          </cell>
          <cell r="N3058" t="str">
            <v>0984923475/0984923475</v>
          </cell>
          <cell r="O3058" t="str">
            <v/>
          </cell>
          <cell r="P3058" t="str">
            <v>GUAYAQUIL</v>
          </cell>
          <cell r="Q3058" t="str">
            <v>GUAYAQUIL</v>
          </cell>
          <cell r="R3058" t="str">
            <v>GUAYAS</v>
          </cell>
          <cell r="T3058" t="str">
            <v>ITSACOURIER</v>
          </cell>
          <cell r="U3058" t="str">
            <v>FLEXNETUIO_GYE</v>
          </cell>
          <cell r="V3058">
            <v>1</v>
          </cell>
          <cell r="W3058">
            <v>1</v>
          </cell>
          <cell r="X3058" t="str">
            <v>FLEXNET ECUADOR - FLEXTUENTI</v>
          </cell>
          <cell r="Y3058" t="str">
            <v>CALLE 28 DE JUNIO S/N Y GARCIA MORENO ENTRADA LLANO GRANDE</v>
          </cell>
        </row>
        <row r="3059">
          <cell r="A3059" t="str">
            <v>WS414677349</v>
          </cell>
          <cell r="B3059">
            <v>495693</v>
          </cell>
          <cell r="C3059" t="str">
            <v>WS414677349</v>
          </cell>
          <cell r="D3059" t="str">
            <v>FLEXTUENTI</v>
          </cell>
          <cell r="E3059" t="str">
            <v>DESPACHO</v>
          </cell>
          <cell r="F3059" t="str">
            <v>NORMAL</v>
          </cell>
          <cell r="G3059" t="str">
            <v>FT79489</v>
          </cell>
          <cell r="H3059">
            <v>44938</v>
          </cell>
          <cell r="I3059" t="str">
            <v>INCIDENCIA</v>
          </cell>
          <cell r="J3059">
            <v>44942</v>
          </cell>
          <cell r="K3059" t="str">
            <v>Christian Guerra</v>
          </cell>
          <cell r="L3059" t="str">
            <v>COTOCOLLAO  RIOBAMBA N56 242 LUIS ROBALINO</v>
          </cell>
          <cell r="M3059" t="str">
            <v>1723375877</v>
          </cell>
          <cell r="N3059" t="str">
            <v>0958833884/0958833884</v>
          </cell>
          <cell r="O3059" t="str">
            <v/>
          </cell>
          <cell r="P3059" t="str">
            <v>QUITO</v>
          </cell>
          <cell r="Q3059" t="str">
            <v>QUITO</v>
          </cell>
          <cell r="R3059" t="str">
            <v>PICHINCHA</v>
          </cell>
          <cell r="T3059" t="str">
            <v>FLEXTRANS UIO</v>
          </cell>
          <cell r="U3059" t="str">
            <v>FLEXNETUIO_LOCAL</v>
          </cell>
          <cell r="V3059">
            <v>1</v>
          </cell>
          <cell r="W3059">
            <v>1</v>
          </cell>
          <cell r="X3059" t="str">
            <v>FLEXNET ECUADOR - FLEXTUENTI</v>
          </cell>
          <cell r="Y3059" t="str">
            <v>CALLE 28 DE JUNIO S/N Y GARCIA MORENO ENTRADA LLANO GRANDE</v>
          </cell>
        </row>
        <row r="3060">
          <cell r="A3060" t="str">
            <v>WS414677486</v>
          </cell>
          <cell r="B3060">
            <v>495694</v>
          </cell>
          <cell r="C3060" t="str">
            <v>WS414677486</v>
          </cell>
          <cell r="D3060" t="str">
            <v>FLEXTUENTI</v>
          </cell>
          <cell r="E3060" t="str">
            <v>DESPACHO</v>
          </cell>
          <cell r="F3060" t="str">
            <v>NORMAL</v>
          </cell>
          <cell r="G3060" t="str">
            <v>FT79488</v>
          </cell>
          <cell r="H3060">
            <v>44938</v>
          </cell>
          <cell r="I3060" t="str">
            <v>ENTREGADO</v>
          </cell>
          <cell r="J3060">
            <v>44939</v>
          </cell>
          <cell r="K3060" t="str">
            <v>Wilson Guayanay</v>
          </cell>
          <cell r="L3060" t="str">
            <v>COMITE DEL PUEBLO  CALLE SAN MIGUIEL DE ANAGAES  SN  CALLE N53 E</v>
          </cell>
          <cell r="M3060" t="str">
            <v>1718688284</v>
          </cell>
          <cell r="N3060" t="str">
            <v>0993925118/0993925118</v>
          </cell>
          <cell r="O3060" t="str">
            <v/>
          </cell>
          <cell r="P3060" t="str">
            <v>QUITO</v>
          </cell>
          <cell r="Q3060" t="str">
            <v>QUITO</v>
          </cell>
          <cell r="R3060" t="str">
            <v>PICHINCHA</v>
          </cell>
          <cell r="T3060" t="str">
            <v>FLEXTRANS UIO</v>
          </cell>
          <cell r="U3060" t="str">
            <v>FLEXNETUIO_LOCAL</v>
          </cell>
          <cell r="V3060">
            <v>1</v>
          </cell>
          <cell r="W3060">
            <v>1</v>
          </cell>
          <cell r="X3060" t="str">
            <v>FLEXNET ECUADOR - FLEXTUENTI</v>
          </cell>
          <cell r="Y3060" t="str">
            <v>CALLE 28 DE JUNIO S/N Y GARCIA MORENO ENTRADA LLANO GRANDE</v>
          </cell>
        </row>
        <row r="3061">
          <cell r="A3061" t="str">
            <v>414687524</v>
          </cell>
          <cell r="B3061">
            <v>495695</v>
          </cell>
          <cell r="C3061" t="str">
            <v>414687524</v>
          </cell>
          <cell r="D3061" t="str">
            <v>FLEXTUENTI</v>
          </cell>
          <cell r="E3061" t="str">
            <v>DESPACHO</v>
          </cell>
          <cell r="F3061" t="str">
            <v>NORMAL</v>
          </cell>
          <cell r="G3061" t="str">
            <v>031080414687524</v>
          </cell>
          <cell r="H3061">
            <v>44938</v>
          </cell>
          <cell r="I3061" t="str">
            <v>ENTREGADO</v>
          </cell>
          <cell r="J3061">
            <v>44939</v>
          </cell>
          <cell r="K3061" t="str">
            <v>Pablo Moreira</v>
          </cell>
          <cell r="L3061" t="str">
            <v>MANTA CALLE 10  SN  AV 4</v>
          </cell>
          <cell r="M3061" t="str">
            <v>1312559402</v>
          </cell>
          <cell r="N3061" t="str">
            <v>0983321827/0994554200</v>
          </cell>
          <cell r="O3061" t="str">
            <v/>
          </cell>
          <cell r="P3061" t="str">
            <v>MANTA</v>
          </cell>
          <cell r="Q3061" t="str">
            <v>MANTA</v>
          </cell>
          <cell r="R3061" t="str">
            <v>MANABI</v>
          </cell>
          <cell r="T3061" t="str">
            <v>TRAMACO</v>
          </cell>
          <cell r="U3061" t="str">
            <v>FLEXNETUIO_PROVINCIA</v>
          </cell>
          <cell r="V3061">
            <v>1</v>
          </cell>
          <cell r="W3061">
            <v>1</v>
          </cell>
          <cell r="X3061" t="str">
            <v>FLEXNET ECUADOR - FLEXTUENTI</v>
          </cell>
          <cell r="Y3061" t="str">
            <v>CALLE 28 DE JUNIO S/N Y GARCIA MORENO ENTRADA LLANO GRANDE</v>
          </cell>
        </row>
        <row r="3062">
          <cell r="A3062" t="str">
            <v>414687528</v>
          </cell>
          <cell r="B3062">
            <v>495696</v>
          </cell>
          <cell r="C3062" t="str">
            <v>414687528</v>
          </cell>
          <cell r="D3062" t="str">
            <v>FLEXTUENTI</v>
          </cell>
          <cell r="E3062" t="str">
            <v>DESPACHO</v>
          </cell>
          <cell r="F3062" t="str">
            <v>NORMAL</v>
          </cell>
          <cell r="G3062" t="str">
            <v>031080414687528</v>
          </cell>
          <cell r="H3062">
            <v>44938</v>
          </cell>
          <cell r="I3062" t="str">
            <v>ENTREGADO</v>
          </cell>
          <cell r="J3062">
            <v>44939</v>
          </cell>
          <cell r="K3062" t="str">
            <v>Noemi Elizabeth Cagua marcillo</v>
          </cell>
          <cell r="L3062" t="str">
            <v>TOSAGUA CALLE  PADRE GAETAN VORTOLI 18  BOLIVAR</v>
          </cell>
          <cell r="M3062" t="str">
            <v>1720515236</v>
          </cell>
          <cell r="N3062" t="str">
            <v>0967546542/0989788724</v>
          </cell>
          <cell r="O3062" t="str">
            <v/>
          </cell>
          <cell r="P3062" t="str">
            <v>TOSAGUA</v>
          </cell>
          <cell r="Q3062" t="str">
            <v>TOSAGUA</v>
          </cell>
          <cell r="R3062" t="str">
            <v>MANABI</v>
          </cell>
          <cell r="T3062" t="str">
            <v>TRAMACO</v>
          </cell>
          <cell r="U3062" t="str">
            <v>FLEXNETUIO_PROVINCIA</v>
          </cell>
          <cell r="V3062">
            <v>1</v>
          </cell>
          <cell r="W3062">
            <v>1</v>
          </cell>
          <cell r="X3062" t="str">
            <v>FLEXNET ECUADOR - FLEXTUENTI</v>
          </cell>
          <cell r="Y3062" t="str">
            <v>CALLE 28 DE JUNIO S/N Y GARCIA MORENO ENTRADA LLANO GRANDE</v>
          </cell>
        </row>
        <row r="3063">
          <cell r="A3063" t="str">
            <v>414687541</v>
          </cell>
          <cell r="B3063">
            <v>495697</v>
          </cell>
          <cell r="C3063" t="str">
            <v>414687541</v>
          </cell>
          <cell r="D3063" t="str">
            <v>FLEXTUENTI</v>
          </cell>
          <cell r="E3063" t="str">
            <v>DESPACHO</v>
          </cell>
          <cell r="F3063" t="str">
            <v>NORMAL</v>
          </cell>
          <cell r="G3063" t="str">
            <v>FT79497</v>
          </cell>
          <cell r="H3063">
            <v>44938</v>
          </cell>
          <cell r="I3063" t="str">
            <v>ENTREGADO</v>
          </cell>
          <cell r="J3063">
            <v>44939</v>
          </cell>
          <cell r="K3063" t="str">
            <v>Erika Tatiana Rojas</v>
          </cell>
          <cell r="L3063" t="str">
            <v>PUENGASI   CALLE SAN FRANCISCO DE QUITO OE17 102   FRANCISCO CALDERON</v>
          </cell>
          <cell r="M3063" t="str">
            <v>1726386616</v>
          </cell>
          <cell r="N3063" t="str">
            <v>0998858011/0998286726</v>
          </cell>
          <cell r="O3063" t="str">
            <v/>
          </cell>
          <cell r="P3063" t="str">
            <v>QUITO</v>
          </cell>
          <cell r="Q3063" t="str">
            <v>QUITO</v>
          </cell>
          <cell r="R3063" t="str">
            <v>PICHINCHA</v>
          </cell>
          <cell r="T3063" t="str">
            <v>FLEXTRANS UIO</v>
          </cell>
          <cell r="U3063" t="str">
            <v>FLEXNETUIO_LOCAL</v>
          </cell>
          <cell r="V3063">
            <v>1</v>
          </cell>
          <cell r="W3063">
            <v>1</v>
          </cell>
          <cell r="X3063" t="str">
            <v>FLEXNET ECUADOR - FLEXTUENTI</v>
          </cell>
          <cell r="Y3063" t="str">
            <v>CALLE 28 DE JUNIO S/N Y GARCIA MORENO ENTRADA LLANO GRANDE</v>
          </cell>
        </row>
        <row r="3064">
          <cell r="A3064" t="str">
            <v>414687590</v>
          </cell>
          <cell r="B3064">
            <v>495698</v>
          </cell>
          <cell r="C3064" t="str">
            <v>414687590</v>
          </cell>
          <cell r="D3064" t="str">
            <v>FLEXTUENTI</v>
          </cell>
          <cell r="E3064" t="str">
            <v>DESPACHO</v>
          </cell>
          <cell r="F3064" t="str">
            <v>NORMAL</v>
          </cell>
          <cell r="G3064" t="str">
            <v>FT79594</v>
          </cell>
          <cell r="H3064">
            <v>44938</v>
          </cell>
          <cell r="I3064" t="str">
            <v>ENTREGADO</v>
          </cell>
          <cell r="J3064">
            <v>44939</v>
          </cell>
          <cell r="K3064" t="str">
            <v>Xiomara Gianella Villon Vargas</v>
          </cell>
          <cell r="L3064" t="str">
            <v>TARQUI  CALLE ATAHUALPA CHAVEZ GONZALEZ  MZ B SOLAR 4  NICASIO SAFADI</v>
          </cell>
          <cell r="M3064" t="str">
            <v>0930716295</v>
          </cell>
          <cell r="N3064" t="str">
            <v>0961913207/0963661140</v>
          </cell>
          <cell r="O3064" t="str">
            <v/>
          </cell>
          <cell r="P3064" t="str">
            <v>GUAYAQUIL</v>
          </cell>
          <cell r="Q3064" t="str">
            <v>GUAYAQUIL</v>
          </cell>
          <cell r="R3064" t="str">
            <v>GUAYAS</v>
          </cell>
          <cell r="T3064" t="str">
            <v>ITSACOURIER</v>
          </cell>
          <cell r="U3064" t="str">
            <v>FLEXNETUIO_GYE</v>
          </cell>
          <cell r="V3064">
            <v>1</v>
          </cell>
          <cell r="W3064">
            <v>1</v>
          </cell>
          <cell r="X3064" t="str">
            <v>FLEXNET ECUADOR - FLEXTUENTI</v>
          </cell>
          <cell r="Y3064" t="str">
            <v>CALLE 28 DE JUNIO S/N Y GARCIA MORENO ENTRADA LLANO GRANDE</v>
          </cell>
        </row>
        <row r="3065">
          <cell r="A3065" t="str">
            <v>414687591</v>
          </cell>
          <cell r="B3065">
            <v>495699</v>
          </cell>
          <cell r="C3065" t="str">
            <v>414687591</v>
          </cell>
          <cell r="D3065" t="str">
            <v>FLEXTUENTI</v>
          </cell>
          <cell r="E3065" t="str">
            <v>DESPACHO</v>
          </cell>
          <cell r="F3065" t="str">
            <v>NORMAL</v>
          </cell>
          <cell r="G3065" t="str">
            <v>031080414687591</v>
          </cell>
          <cell r="H3065">
            <v>44938</v>
          </cell>
          <cell r="I3065" t="str">
            <v>ENTREGADO</v>
          </cell>
          <cell r="J3065">
            <v>44939</v>
          </cell>
          <cell r="K3065" t="str">
            <v>Alfonso Abdel Bermudez Andrade</v>
          </cell>
          <cell r="L3065" t="str">
            <v>TOSAGUA CALLE  PADRE GAETAN VORTOLI 18 BOLIVAR</v>
          </cell>
          <cell r="M3065" t="str">
            <v>1315799559</v>
          </cell>
          <cell r="N3065" t="str">
            <v>0967903890/0989788724</v>
          </cell>
          <cell r="O3065" t="str">
            <v/>
          </cell>
          <cell r="P3065" t="str">
            <v>TOSAGUA</v>
          </cell>
          <cell r="Q3065" t="str">
            <v>TOSAGUA</v>
          </cell>
          <cell r="R3065" t="str">
            <v>MANABI</v>
          </cell>
          <cell r="T3065" t="str">
            <v>TRAMACO</v>
          </cell>
          <cell r="U3065" t="str">
            <v>FLEXNETUIO_PROVINCIA</v>
          </cell>
          <cell r="V3065">
            <v>1</v>
          </cell>
          <cell r="W3065">
            <v>1</v>
          </cell>
          <cell r="X3065" t="str">
            <v>FLEXNET ECUADOR - FLEXTUENTI</v>
          </cell>
          <cell r="Y3065" t="str">
            <v>CALLE 28 DE JUNIO S/N Y GARCIA MORENO ENTRADA LLANO GRANDE</v>
          </cell>
        </row>
        <row r="3066">
          <cell r="A3066" t="str">
            <v>414687597</v>
          </cell>
          <cell r="B3066">
            <v>495700</v>
          </cell>
          <cell r="C3066" t="str">
            <v>414687597</v>
          </cell>
          <cell r="D3066" t="str">
            <v>FLEXTUENTI</v>
          </cell>
          <cell r="E3066" t="str">
            <v>DESPACHO</v>
          </cell>
          <cell r="F3066" t="str">
            <v>NORMAL</v>
          </cell>
          <cell r="G3066" t="str">
            <v>FT79496</v>
          </cell>
          <cell r="H3066">
            <v>44938</v>
          </cell>
          <cell r="I3066" t="str">
            <v>EN_TRANSITO</v>
          </cell>
          <cell r="J3066">
            <v>44943</v>
          </cell>
          <cell r="K3066" t="str">
            <v>LUIS GUALAN</v>
          </cell>
          <cell r="L3066" t="str">
            <v>QUITUMBE CALLE S34 O CALLA R  LOTE 20  CALLE S O K</v>
          </cell>
          <cell r="M3066" t="str">
            <v>1718274390</v>
          </cell>
          <cell r="N3066" t="str">
            <v>0960515834/0968960250</v>
          </cell>
          <cell r="O3066" t="str">
            <v/>
          </cell>
          <cell r="P3066" t="str">
            <v>QUITO</v>
          </cell>
          <cell r="Q3066" t="str">
            <v>QUITO</v>
          </cell>
          <cell r="R3066" t="str">
            <v>PICHINCHA</v>
          </cell>
          <cell r="T3066" t="str">
            <v>FLEXTRANS UIO</v>
          </cell>
          <cell r="U3066" t="str">
            <v>FLEXNETUIO_LOCAL</v>
          </cell>
          <cell r="V3066">
            <v>1</v>
          </cell>
          <cell r="W3066">
            <v>1</v>
          </cell>
          <cell r="X3066" t="str">
            <v>FLEXNET ECUADOR - FLEXTUENTI</v>
          </cell>
          <cell r="Y3066" t="str">
            <v>CALLE 28 DE JUNIO S/N Y GARCIA MORENO ENTRADA LLANO GRANDE</v>
          </cell>
        </row>
        <row r="3067">
          <cell r="A3067" t="str">
            <v>414687657</v>
          </cell>
          <cell r="B3067">
            <v>495701</v>
          </cell>
          <cell r="C3067" t="str">
            <v>414687657</v>
          </cell>
          <cell r="D3067" t="str">
            <v>FLEXTUENTI</v>
          </cell>
          <cell r="E3067" t="str">
            <v>DESPACHO</v>
          </cell>
          <cell r="F3067" t="str">
            <v>NORMAL</v>
          </cell>
          <cell r="G3067" t="str">
            <v>031080414687657</v>
          </cell>
          <cell r="H3067">
            <v>44938</v>
          </cell>
          <cell r="I3067" t="str">
            <v>ENTREGADO</v>
          </cell>
          <cell r="J3067">
            <v>44939</v>
          </cell>
          <cell r="K3067" t="str">
            <v>Migdalia yessenia Veliz Rodriguez</v>
          </cell>
          <cell r="L3067" t="str">
            <v>18 DE OCTUBRE  CALLE SN  PISO 1  AV REALES TAMARINDOS</v>
          </cell>
          <cell r="M3067" t="str">
            <v>1308549052</v>
          </cell>
          <cell r="N3067" t="str">
            <v>0982242167/0993896019</v>
          </cell>
          <cell r="O3067" t="str">
            <v/>
          </cell>
          <cell r="P3067" t="str">
            <v>PORTOVIEJO</v>
          </cell>
          <cell r="Q3067" t="str">
            <v>PORTOVIEJO</v>
          </cell>
          <cell r="R3067" t="str">
            <v>MANABI</v>
          </cell>
          <cell r="T3067" t="str">
            <v>TRAMACO</v>
          </cell>
          <cell r="U3067" t="str">
            <v>FLEXNETUIO_PROVINCIA</v>
          </cell>
          <cell r="V3067">
            <v>1</v>
          </cell>
          <cell r="W3067">
            <v>1</v>
          </cell>
          <cell r="X3067" t="str">
            <v>FLEXNET ECUADOR - FLEXTUENTI</v>
          </cell>
          <cell r="Y3067" t="str">
            <v>CALLE 28 DE JUNIO S/N Y GARCIA MORENO ENTRADA LLANO GRANDE</v>
          </cell>
        </row>
        <row r="3068">
          <cell r="A3068" t="str">
            <v>414687701</v>
          </cell>
          <cell r="B3068">
            <v>495702</v>
          </cell>
          <cell r="C3068" t="str">
            <v>414687701</v>
          </cell>
          <cell r="D3068" t="str">
            <v>FLEXTUENTI</v>
          </cell>
          <cell r="E3068" t="str">
            <v>DESPACHO</v>
          </cell>
          <cell r="F3068" t="str">
            <v>DERIVADO PICK UP</v>
          </cell>
          <cell r="G3068" t="str">
            <v>031080414687701</v>
          </cell>
          <cell r="H3068">
            <v>44938</v>
          </cell>
          <cell r="I3068" t="str">
            <v>INCIDENCIA</v>
          </cell>
          <cell r="J3068">
            <v>44944</v>
          </cell>
          <cell r="K3068" t="str">
            <v>Mario Alexis Villamar Herrera</v>
          </cell>
          <cell r="L3068" t="str">
            <v>OFICINA TRAMACO SAN MARINO</v>
          </cell>
          <cell r="M3068" t="str">
            <v>0953931987</v>
          </cell>
          <cell r="N3068" t="str">
            <v>0962301414/0988052507</v>
          </cell>
          <cell r="O3068" t="str">
            <v/>
          </cell>
          <cell r="P3068" t="str">
            <v>GUAYAQUIL</v>
          </cell>
          <cell r="Q3068" t="str">
            <v>GUAYAQUIL</v>
          </cell>
          <cell r="R3068" t="str">
            <v>GUAYAS</v>
          </cell>
          <cell r="T3068" t="str">
            <v>TRAMACO</v>
          </cell>
          <cell r="U3068" t="str">
            <v>FLEXNETUIO_GYE</v>
          </cell>
          <cell r="V3068">
            <v>1</v>
          </cell>
          <cell r="W3068">
            <v>1</v>
          </cell>
          <cell r="X3068" t="str">
            <v>FLEXNET ECUADOR - FLEXTUENTI</v>
          </cell>
          <cell r="Y3068" t="str">
            <v>CALLE 28 DE JUNIO S/N Y GARCIA MORENO ENTRADA LLANO GRANDE</v>
          </cell>
        </row>
        <row r="3069">
          <cell r="A3069" t="str">
            <v>414687930</v>
          </cell>
          <cell r="B3069">
            <v>495703</v>
          </cell>
          <cell r="C3069" t="str">
            <v>414687930</v>
          </cell>
          <cell r="D3069" t="str">
            <v>FLEXTUENTI</v>
          </cell>
          <cell r="E3069" t="str">
            <v>DESPACHO</v>
          </cell>
          <cell r="F3069" t="str">
            <v>NORMAL</v>
          </cell>
          <cell r="G3069" t="str">
            <v>FT79593</v>
          </cell>
          <cell r="H3069">
            <v>44938</v>
          </cell>
          <cell r="I3069" t="str">
            <v>ENTREGADO</v>
          </cell>
          <cell r="J3069">
            <v>44939</v>
          </cell>
          <cell r="K3069" t="str">
            <v>GINA LUZMILA ANCHUNDIA MATAMOROS</v>
          </cell>
          <cell r="L3069" t="str">
            <v>TARQUI (GY)  AV DEL ROTARISMO  BLOQUE C  LOCAL 6  CALLE PRIMERA</v>
          </cell>
          <cell r="M3069" t="str">
            <v>0916646581</v>
          </cell>
          <cell r="N3069" t="str">
            <v>0996847943/0994137408</v>
          </cell>
          <cell r="O3069" t="str">
            <v/>
          </cell>
          <cell r="P3069" t="str">
            <v>GUAYAQUIL</v>
          </cell>
          <cell r="Q3069" t="str">
            <v>GUAYAQUIL</v>
          </cell>
          <cell r="R3069" t="str">
            <v>GUAYAS</v>
          </cell>
          <cell r="T3069" t="str">
            <v>ITSACOURIER</v>
          </cell>
          <cell r="U3069" t="str">
            <v>FLEXNETUIO_GYE</v>
          </cell>
          <cell r="V3069">
            <v>1</v>
          </cell>
          <cell r="W3069">
            <v>1</v>
          </cell>
          <cell r="X3069" t="str">
            <v>FLEXNET ECUADOR - FLEXTUENTI</v>
          </cell>
          <cell r="Y3069" t="str">
            <v>CALLE 28 DE JUNIO S/N Y GARCIA MORENO ENTRADA LLANO GRANDE</v>
          </cell>
        </row>
        <row r="3070">
          <cell r="A3070" t="str">
            <v>414688121</v>
          </cell>
          <cell r="B3070">
            <v>495704</v>
          </cell>
          <cell r="C3070" t="str">
            <v>414688121</v>
          </cell>
          <cell r="D3070" t="str">
            <v>FLEXTUENTI</v>
          </cell>
          <cell r="E3070" t="str">
            <v>DESPACHO</v>
          </cell>
          <cell r="F3070" t="str">
            <v>NORMAL</v>
          </cell>
          <cell r="G3070" t="str">
            <v>FT79495</v>
          </cell>
          <cell r="H3070">
            <v>44938</v>
          </cell>
          <cell r="I3070" t="str">
            <v>ENTREGADO</v>
          </cell>
          <cell r="J3070">
            <v>44939</v>
          </cell>
          <cell r="K3070" t="str">
            <v>Gabriela Toapanta</v>
          </cell>
          <cell r="L3070" t="str">
            <v>BELISARIO QUEVEDO CALLE ASUNCION  OE5 160  ALASKA</v>
          </cell>
          <cell r="M3070" t="str">
            <v>1721086682</v>
          </cell>
          <cell r="N3070" t="str">
            <v>0984467660/0987772214</v>
          </cell>
          <cell r="O3070" t="str">
            <v/>
          </cell>
          <cell r="P3070" t="str">
            <v>QUITO</v>
          </cell>
          <cell r="Q3070" t="str">
            <v>QUITO</v>
          </cell>
          <cell r="R3070" t="str">
            <v>PICHINCHA</v>
          </cell>
          <cell r="U3070" t="str">
            <v>FLEXNETUIO_LOCAL</v>
          </cell>
          <cell r="V3070">
            <v>1</v>
          </cell>
          <cell r="W3070">
            <v>1</v>
          </cell>
          <cell r="X3070" t="str">
            <v>FLEXNET ECUADOR - FLEXTUENTI</v>
          </cell>
          <cell r="Y3070" t="str">
            <v>CALLE 28 DE JUNIO S/N Y GARCIA MORENO ENTRADA LLANO GRANDE</v>
          </cell>
        </row>
        <row r="3071">
          <cell r="A3071" t="str">
            <v>414688131</v>
          </cell>
          <cell r="B3071">
            <v>495705</v>
          </cell>
          <cell r="C3071" t="str">
            <v>414688131</v>
          </cell>
          <cell r="D3071" t="str">
            <v>FLEXTUENTI</v>
          </cell>
          <cell r="E3071" t="str">
            <v>DESPACHO</v>
          </cell>
          <cell r="F3071" t="str">
            <v>NORMAL</v>
          </cell>
          <cell r="G3071" t="str">
            <v>FT79494</v>
          </cell>
          <cell r="H3071">
            <v>44938</v>
          </cell>
          <cell r="I3071" t="str">
            <v>ENTREGADO</v>
          </cell>
          <cell r="J3071">
            <v>44942</v>
          </cell>
          <cell r="K3071" t="str">
            <v>Joselyn Cando</v>
          </cell>
          <cell r="L3071" t="str">
            <v>CALDERON (PI)  CALLE CARAPUNGO OE4 63 CALLE QUITUS</v>
          </cell>
          <cell r="M3071" t="str">
            <v>1722190111</v>
          </cell>
          <cell r="N3071" t="str">
            <v>0983131287/0222825677</v>
          </cell>
          <cell r="O3071" t="str">
            <v/>
          </cell>
          <cell r="P3071" t="str">
            <v>QUITO</v>
          </cell>
          <cell r="Q3071" t="str">
            <v>QUITO</v>
          </cell>
          <cell r="R3071" t="str">
            <v>PICHINCHA</v>
          </cell>
          <cell r="T3071" t="str">
            <v>FLEXTRANS UIO</v>
          </cell>
          <cell r="U3071" t="str">
            <v>FLEXNETUIO_LOCAL</v>
          </cell>
          <cell r="V3071">
            <v>1</v>
          </cell>
          <cell r="W3071">
            <v>1</v>
          </cell>
          <cell r="X3071" t="str">
            <v>FLEXNET ECUADOR - FLEXTUENTI</v>
          </cell>
          <cell r="Y3071" t="str">
            <v>CALLE 28 DE JUNIO S/N Y GARCIA MORENO ENTRADA LLANO GRANDE</v>
          </cell>
        </row>
        <row r="3072">
          <cell r="A3072" t="str">
            <v>414688133</v>
          </cell>
          <cell r="B3072">
            <v>495706</v>
          </cell>
          <cell r="C3072" t="str">
            <v>414688133</v>
          </cell>
          <cell r="D3072" t="str">
            <v>FLEXTUENTI</v>
          </cell>
          <cell r="E3072" t="str">
            <v>DESPACHO</v>
          </cell>
          <cell r="F3072" t="str">
            <v>NORMAL</v>
          </cell>
          <cell r="G3072" t="str">
            <v>031080414688133</v>
          </cell>
          <cell r="H3072">
            <v>44938</v>
          </cell>
          <cell r="I3072" t="str">
            <v>ENTREGADO</v>
          </cell>
          <cell r="J3072">
            <v>44939</v>
          </cell>
          <cell r="K3072" t="str">
            <v>Silvia vizueta</v>
          </cell>
          <cell r="L3072" t="str">
            <v>CHIRIJOS CALLE JUAN FARINO GAVILANES CASA 106  CALLE SIMON BOLIVAR</v>
          </cell>
          <cell r="M3072" t="str">
            <v>0917628927</v>
          </cell>
          <cell r="N3072" t="str">
            <v>0999314292/0939960516</v>
          </cell>
          <cell r="O3072" t="str">
            <v/>
          </cell>
          <cell r="P3072" t="str">
            <v>MILAGRO</v>
          </cell>
          <cell r="Q3072" t="str">
            <v>MILAGRO</v>
          </cell>
          <cell r="R3072" t="str">
            <v>GUAYAS</v>
          </cell>
          <cell r="T3072" t="str">
            <v>TRAMACO</v>
          </cell>
          <cell r="U3072" t="str">
            <v>FLEXNETUIO_PROVINCIA</v>
          </cell>
          <cell r="V3072">
            <v>1</v>
          </cell>
          <cell r="W3072">
            <v>1</v>
          </cell>
          <cell r="X3072" t="str">
            <v>FLEXNET ECUADOR - FLEXTUENTI</v>
          </cell>
          <cell r="Y3072" t="str">
            <v>CALLE 28 DE JUNIO S/N Y GARCIA MORENO ENTRADA LLANO GRANDE</v>
          </cell>
        </row>
        <row r="3073">
          <cell r="A3073" t="str">
            <v>414688134</v>
          </cell>
          <cell r="B3073">
            <v>495707</v>
          </cell>
          <cell r="C3073" t="str">
            <v>414688134</v>
          </cell>
          <cell r="D3073" t="str">
            <v>FLEXTUENTI</v>
          </cell>
          <cell r="E3073" t="str">
            <v>DESPACHO</v>
          </cell>
          <cell r="F3073" t="str">
            <v>NORMAL</v>
          </cell>
          <cell r="G3073" t="str">
            <v>031080414688134</v>
          </cell>
          <cell r="H3073">
            <v>44938</v>
          </cell>
          <cell r="I3073" t="str">
            <v>ENTREGADO</v>
          </cell>
          <cell r="J3073">
            <v>44939</v>
          </cell>
          <cell r="K3073" t="str">
            <v>Maria Serrano</v>
          </cell>
          <cell r="L3073" t="str">
            <v>LA AURORA  AV LEON FEBRES CORDERO  MZ 7  VILLA 33</v>
          </cell>
          <cell r="M3073" t="str">
            <v>0912387867</v>
          </cell>
          <cell r="N3073" t="str">
            <v>0979497306/0979497306</v>
          </cell>
          <cell r="O3073" t="str">
            <v/>
          </cell>
          <cell r="P3073" t="str">
            <v>DAULE</v>
          </cell>
          <cell r="Q3073" t="str">
            <v>DAULE</v>
          </cell>
          <cell r="R3073" t="str">
            <v>GUAYAS</v>
          </cell>
          <cell r="T3073" t="str">
            <v>TRAMACO</v>
          </cell>
          <cell r="U3073" t="str">
            <v>FLEXNETUIO_PROVINCIA</v>
          </cell>
          <cell r="V3073">
            <v>1</v>
          </cell>
          <cell r="W3073">
            <v>1</v>
          </cell>
          <cell r="X3073" t="str">
            <v>FLEXNET ECUADOR - FLEXTUENTI</v>
          </cell>
          <cell r="Y3073" t="str">
            <v>CALLE 28 DE JUNIO S/N Y GARCIA MORENO ENTRADA LLANO GRANDE</v>
          </cell>
        </row>
        <row r="3074">
          <cell r="A3074" t="str">
            <v>414688173</v>
          </cell>
          <cell r="B3074">
            <v>495708</v>
          </cell>
          <cell r="C3074" t="str">
            <v>414688173</v>
          </cell>
          <cell r="D3074" t="str">
            <v>FLEXTUENTI</v>
          </cell>
          <cell r="E3074" t="str">
            <v>DESPACHO</v>
          </cell>
          <cell r="F3074" t="str">
            <v>NORMAL</v>
          </cell>
          <cell r="G3074" t="str">
            <v>FT79592</v>
          </cell>
          <cell r="H3074">
            <v>44938</v>
          </cell>
          <cell r="I3074" t="str">
            <v>ENTREGADO</v>
          </cell>
          <cell r="J3074">
            <v>44939</v>
          </cell>
          <cell r="K3074" t="str">
            <v>Karla Arreaga</v>
          </cell>
          <cell r="L3074" t="str">
            <v>TARQUI   4TO PASAJE  1NE SN CARLOS AURELIO RUBIRA</v>
          </cell>
          <cell r="M3074" t="str">
            <v>0924493141</v>
          </cell>
          <cell r="N3074" t="str">
            <v>0961694222/0991374173</v>
          </cell>
          <cell r="O3074" t="str">
            <v/>
          </cell>
          <cell r="P3074" t="str">
            <v>GUAYAQUIL</v>
          </cell>
          <cell r="Q3074" t="str">
            <v>GUAYAQUIL</v>
          </cell>
          <cell r="R3074" t="str">
            <v>GUAYAS</v>
          </cell>
          <cell r="T3074" t="str">
            <v>ITSACOURIER</v>
          </cell>
          <cell r="U3074" t="str">
            <v>FLEXNETUIO_GYE</v>
          </cell>
          <cell r="V3074">
            <v>1</v>
          </cell>
          <cell r="W3074">
            <v>1</v>
          </cell>
          <cell r="X3074" t="str">
            <v>FLEXNET ECUADOR - FLEXTUENTI</v>
          </cell>
          <cell r="Y3074" t="str">
            <v>CALLE 28 DE JUNIO S/N Y GARCIA MORENO ENTRADA LLANO GRANDE</v>
          </cell>
        </row>
        <row r="3075">
          <cell r="A3075" t="str">
            <v>414688179</v>
          </cell>
          <cell r="B3075">
            <v>495709</v>
          </cell>
          <cell r="C3075" t="str">
            <v>414688179</v>
          </cell>
          <cell r="D3075" t="str">
            <v>FLEXTUENTI</v>
          </cell>
          <cell r="E3075" t="str">
            <v>DESPACHO</v>
          </cell>
          <cell r="F3075" t="str">
            <v>NORMAL</v>
          </cell>
          <cell r="G3075" t="str">
            <v>031080414688179</v>
          </cell>
          <cell r="H3075">
            <v>44938</v>
          </cell>
          <cell r="I3075" t="str">
            <v>ENTREGADO</v>
          </cell>
          <cell r="J3075">
            <v>44939</v>
          </cell>
          <cell r="K3075" t="str">
            <v>ROBERT CHAVEZ</v>
          </cell>
          <cell r="L3075" t="str">
            <v>VELASCO  CALLE OTTO AROSEMENA GOMEZ  SN  AURELIO MOSQUERA</v>
          </cell>
          <cell r="M3075" t="str">
            <v>1802176865</v>
          </cell>
          <cell r="N3075" t="str">
            <v>0961915086/0999859852</v>
          </cell>
          <cell r="O3075" t="str">
            <v/>
          </cell>
          <cell r="P3075" t="str">
            <v>RIOBAMBA</v>
          </cell>
          <cell r="Q3075" t="str">
            <v>RIOBAMBA</v>
          </cell>
          <cell r="R3075" t="str">
            <v>CHIMBORAZO</v>
          </cell>
          <cell r="T3075" t="str">
            <v>TRAMACO</v>
          </cell>
          <cell r="U3075" t="str">
            <v>FLEXNETUIO_PROVINCIA</v>
          </cell>
          <cell r="V3075">
            <v>1</v>
          </cell>
          <cell r="W3075">
            <v>1</v>
          </cell>
          <cell r="X3075" t="str">
            <v>FLEXNET ECUADOR - FLEXTUENTI</v>
          </cell>
          <cell r="Y3075" t="str">
            <v>CALLE 28 DE JUNIO S/N Y GARCIA MORENO ENTRADA LLANO GRANDE</v>
          </cell>
        </row>
        <row r="3076">
          <cell r="A3076" t="str">
            <v>414688228</v>
          </cell>
          <cell r="B3076">
            <v>495710</v>
          </cell>
          <cell r="C3076" t="str">
            <v>414688228</v>
          </cell>
          <cell r="D3076" t="str">
            <v>FLEXTUENTI</v>
          </cell>
          <cell r="E3076" t="str">
            <v>DESPACHO</v>
          </cell>
          <cell r="F3076" t="str">
            <v>NORMAL</v>
          </cell>
          <cell r="G3076" t="str">
            <v>031080414688228</v>
          </cell>
          <cell r="H3076">
            <v>44938</v>
          </cell>
          <cell r="I3076" t="str">
            <v>INCIDENCIA</v>
          </cell>
          <cell r="J3076">
            <v>44943</v>
          </cell>
          <cell r="K3076" t="str">
            <v>Mariela Villacis</v>
          </cell>
          <cell r="L3076" t="str">
            <v>CUNCHIBAMBA CALLE TOLITA SN  CALLE JAMA COAQUE</v>
          </cell>
          <cell r="M3076" t="str">
            <v>1804811154</v>
          </cell>
          <cell r="N3076" t="str">
            <v>0992737636/0998372490</v>
          </cell>
          <cell r="O3076" t="str">
            <v/>
          </cell>
          <cell r="P3076" t="str">
            <v>AMBATO</v>
          </cell>
          <cell r="Q3076" t="str">
            <v>AMBATO</v>
          </cell>
          <cell r="R3076" t="str">
            <v>TUNGURAHUA</v>
          </cell>
          <cell r="S3076" t="str">
            <v>AMBATO</v>
          </cell>
          <cell r="T3076" t="str">
            <v>TRAMACO</v>
          </cell>
          <cell r="U3076" t="str">
            <v>FLEXNETUIO_PROVINCIA</v>
          </cell>
          <cell r="V3076">
            <v>1</v>
          </cell>
          <cell r="W3076">
            <v>1</v>
          </cell>
          <cell r="X3076" t="str">
            <v>FLEXNET ECUADOR - FLEXTUENTI</v>
          </cell>
          <cell r="Y3076" t="str">
            <v>CALLE 28 DE JUNIO S/N Y GARCIA MORENO ENTRADA LLANO GRANDE</v>
          </cell>
        </row>
        <row r="3077">
          <cell r="A3077" t="str">
            <v>414688241</v>
          </cell>
          <cell r="B3077">
            <v>495711</v>
          </cell>
          <cell r="C3077" t="str">
            <v>414688241</v>
          </cell>
          <cell r="D3077" t="str">
            <v>FLEXTUENTI</v>
          </cell>
          <cell r="E3077" t="str">
            <v>DESPACHO</v>
          </cell>
          <cell r="F3077" t="str">
            <v>DERIVADO PICK UP</v>
          </cell>
          <cell r="G3077" t="str">
            <v>031080414688241</v>
          </cell>
          <cell r="H3077">
            <v>44938</v>
          </cell>
          <cell r="I3077" t="str">
            <v>INCIDENCIA</v>
          </cell>
          <cell r="J3077">
            <v>44944</v>
          </cell>
          <cell r="K3077" t="str">
            <v>Ivan Meisas Guaman Barrigas</v>
          </cell>
          <cell r="L3077" t="str">
            <v>OFICINA TRAMACO QUITUMBE</v>
          </cell>
          <cell r="M3077" t="str">
            <v>0201786951</v>
          </cell>
          <cell r="N3077" t="str">
            <v>0999020855/0979169431</v>
          </cell>
          <cell r="O3077" t="str">
            <v/>
          </cell>
          <cell r="P3077" t="str">
            <v>QUITO</v>
          </cell>
          <cell r="Q3077" t="str">
            <v>QUITO</v>
          </cell>
          <cell r="R3077" t="str">
            <v>PICHINCHA</v>
          </cell>
          <cell r="T3077" t="str">
            <v>TRAMACO</v>
          </cell>
          <cell r="U3077" t="str">
            <v>FLEXNETUIO_LOCAL</v>
          </cell>
          <cell r="V3077">
            <v>1</v>
          </cell>
          <cell r="W3077">
            <v>1</v>
          </cell>
          <cell r="X3077" t="str">
            <v>FLEXNET ECUADOR - FLEXTUENTI</v>
          </cell>
          <cell r="Y3077" t="str">
            <v>CALLE 28 DE JUNIO S/N Y GARCIA MORENO ENTRADA LLANO GRANDE</v>
          </cell>
        </row>
        <row r="3078">
          <cell r="A3078" t="str">
            <v>414665103</v>
          </cell>
          <cell r="B3078">
            <v>495637</v>
          </cell>
          <cell r="C3078" t="str">
            <v>414665103</v>
          </cell>
          <cell r="D3078" t="str">
            <v>FLEXTUENTI</v>
          </cell>
          <cell r="E3078" t="str">
            <v>DESPACHO</v>
          </cell>
          <cell r="F3078" t="str">
            <v>NORMAL</v>
          </cell>
          <cell r="G3078" t="str">
            <v>FT79588</v>
          </cell>
          <cell r="H3078">
            <v>44938</v>
          </cell>
          <cell r="I3078" t="str">
            <v>ENTREGADO</v>
          </cell>
          <cell r="J3078">
            <v>44939</v>
          </cell>
          <cell r="K3078" t="str">
            <v>Domenica Scarlet Cottallat Moran</v>
          </cell>
          <cell r="L3078" t="str">
            <v>XIMENA COOP ESMERALDA CHIQUITA MZ B6 SOLAR 7  SN</v>
          </cell>
          <cell r="M3078" t="str">
            <v>0944290303</v>
          </cell>
          <cell r="N3078" t="str">
            <v>0939917704/0990090021</v>
          </cell>
          <cell r="O3078" t="str">
            <v/>
          </cell>
          <cell r="P3078" t="str">
            <v>GUAYAQUIL</v>
          </cell>
          <cell r="Q3078" t="str">
            <v>GUAYAQUIL</v>
          </cell>
          <cell r="R3078" t="str">
            <v>GUAYAS</v>
          </cell>
          <cell r="T3078" t="str">
            <v>FLEXTRANS GYE</v>
          </cell>
          <cell r="U3078" t="str">
            <v>FLEXNETUIO_GYE</v>
          </cell>
          <cell r="V3078">
            <v>1</v>
          </cell>
          <cell r="W3078">
            <v>1</v>
          </cell>
          <cell r="X3078" t="str">
            <v>FLEXNET ECUADOR - FLEXTUENTI</v>
          </cell>
          <cell r="Y3078" t="str">
            <v>CALLE 28 DE JUNIO S/N Y GARCIA MORENO ENTRADA LLANO GRANDE</v>
          </cell>
        </row>
        <row r="3079">
          <cell r="A3079" t="str">
            <v>414665141</v>
          </cell>
          <cell r="B3079">
            <v>495638</v>
          </cell>
          <cell r="C3079" t="str">
            <v>414665141</v>
          </cell>
          <cell r="D3079" t="str">
            <v>FLEXTUENTI</v>
          </cell>
          <cell r="E3079" t="str">
            <v>DESPACHO</v>
          </cell>
          <cell r="F3079" t="str">
            <v>NORMAL</v>
          </cell>
          <cell r="G3079" t="str">
            <v>031080414665141</v>
          </cell>
          <cell r="H3079">
            <v>44938</v>
          </cell>
          <cell r="I3079" t="str">
            <v>ENTREGADO</v>
          </cell>
          <cell r="J3079">
            <v>44943</v>
          </cell>
          <cell r="K3079" t="str">
            <v>Nathaly Cabal</v>
          </cell>
          <cell r="L3079" t="str">
            <v>TARQUI  CALLE  CP3  SN  AV P6</v>
          </cell>
          <cell r="M3079" t="str">
            <v>1315356541</v>
          </cell>
          <cell r="N3079" t="str">
            <v>0960298435/0967792061</v>
          </cell>
          <cell r="O3079" t="str">
            <v/>
          </cell>
          <cell r="P3079" t="str">
            <v>MANTA</v>
          </cell>
          <cell r="Q3079" t="str">
            <v>MANTA</v>
          </cell>
          <cell r="R3079" t="str">
            <v>MANABI</v>
          </cell>
          <cell r="T3079" t="str">
            <v>TRAMACO</v>
          </cell>
          <cell r="U3079" t="str">
            <v>FLEXNETUIO_PROVINCIA</v>
          </cell>
          <cell r="V3079">
            <v>1</v>
          </cell>
          <cell r="W3079">
            <v>1</v>
          </cell>
          <cell r="X3079" t="str">
            <v>FLEXNET ECUADOR - FLEXTUENTI</v>
          </cell>
          <cell r="Y3079" t="str">
            <v>CALLE 28 DE JUNIO S/N Y GARCIA MORENO ENTRADA LLANO GRANDE</v>
          </cell>
        </row>
        <row r="3080">
          <cell r="A3080" t="str">
            <v>414665150</v>
          </cell>
          <cell r="B3080">
            <v>495639</v>
          </cell>
          <cell r="C3080" t="str">
            <v>414665150</v>
          </cell>
          <cell r="D3080" t="str">
            <v>FLEXTUENTI</v>
          </cell>
          <cell r="E3080" t="str">
            <v>DESPACHO</v>
          </cell>
          <cell r="F3080" t="str">
            <v>NORMAL</v>
          </cell>
          <cell r="G3080" t="str">
            <v>FT79514</v>
          </cell>
          <cell r="H3080">
            <v>44938</v>
          </cell>
          <cell r="I3080" t="str">
            <v>ENTREGADO</v>
          </cell>
          <cell r="J3080">
            <v>44939</v>
          </cell>
          <cell r="K3080" t="str">
            <v>Washington Escobar</v>
          </cell>
          <cell r="L3080" t="str">
            <v>COTOCOLLAO  LA SIRENA N7153 JUAN DE DIOS</v>
          </cell>
          <cell r="M3080" t="str">
            <v>1717016156</v>
          </cell>
          <cell r="N3080" t="str">
            <v>0962217351/0984318069</v>
          </cell>
          <cell r="O3080" t="str">
            <v/>
          </cell>
          <cell r="P3080" t="str">
            <v>QUITO</v>
          </cell>
          <cell r="Q3080" t="str">
            <v>QUITO</v>
          </cell>
          <cell r="R3080" t="str">
            <v>PICHINCHA</v>
          </cell>
          <cell r="T3080" t="str">
            <v>FLEXTRANS UIO</v>
          </cell>
          <cell r="U3080" t="str">
            <v>FLEXNETUIO_LOCAL</v>
          </cell>
          <cell r="V3080">
            <v>1</v>
          </cell>
          <cell r="W3080">
            <v>1</v>
          </cell>
          <cell r="X3080" t="str">
            <v>FLEXNET ECUADOR - FLEXTUENTI</v>
          </cell>
          <cell r="Y3080" t="str">
            <v>CALLE 28 DE JUNIO S/N Y GARCIA MORENO ENTRADA LLANO GRANDE</v>
          </cell>
        </row>
        <row r="3081">
          <cell r="A3081" t="str">
            <v>414665154</v>
          </cell>
          <cell r="B3081">
            <v>495640</v>
          </cell>
          <cell r="C3081" t="str">
            <v>414665154</v>
          </cell>
          <cell r="D3081" t="str">
            <v>FLEXTUENTI</v>
          </cell>
          <cell r="E3081" t="str">
            <v>DESPACHO</v>
          </cell>
          <cell r="F3081" t="str">
            <v>NORMAL</v>
          </cell>
          <cell r="G3081" t="str">
            <v>FT79479</v>
          </cell>
          <cell r="H3081">
            <v>44938</v>
          </cell>
          <cell r="I3081" t="str">
            <v>ENTREGADO</v>
          </cell>
          <cell r="J3081">
            <v>44939</v>
          </cell>
          <cell r="K3081" t="str">
            <v>Jose Francisco Sosa Saavedra</v>
          </cell>
          <cell r="L3081" t="str">
            <v>SANGOLQUI  CALLE  MONTUFAR SN ESPEJO</v>
          </cell>
          <cell r="M3081" t="str">
            <v>1717820912</v>
          </cell>
          <cell r="N3081" t="str">
            <v>0969006891/0991050121</v>
          </cell>
          <cell r="O3081" t="str">
            <v/>
          </cell>
          <cell r="P3081" t="str">
            <v>RUMIÑAHUI</v>
          </cell>
          <cell r="Q3081" t="str">
            <v>RUMIÑAHUI</v>
          </cell>
          <cell r="R3081" t="str">
            <v>PICHINCHA</v>
          </cell>
          <cell r="T3081" t="str">
            <v>FLEXTRANS UIO</v>
          </cell>
          <cell r="U3081" t="str">
            <v>FLEXNETUIO_LOCAL</v>
          </cell>
          <cell r="V3081">
            <v>1</v>
          </cell>
          <cell r="W3081">
            <v>1</v>
          </cell>
          <cell r="X3081" t="str">
            <v>FLEXNET ECUADOR - FLEXTUENTI</v>
          </cell>
          <cell r="Y3081" t="str">
            <v>CALLE 28 DE JUNIO S/N Y GARCIA MORENO ENTRADA LLANO GRANDE</v>
          </cell>
        </row>
        <row r="3082">
          <cell r="A3082" t="str">
            <v>414665206</v>
          </cell>
          <cell r="B3082">
            <v>495641</v>
          </cell>
          <cell r="C3082" t="str">
            <v>414665206</v>
          </cell>
          <cell r="D3082" t="str">
            <v>FLEXTUENTI</v>
          </cell>
          <cell r="E3082" t="str">
            <v>DESPACHO</v>
          </cell>
          <cell r="F3082" t="str">
            <v>NORMAL</v>
          </cell>
          <cell r="G3082" t="str">
            <v>031080414665206</v>
          </cell>
          <cell r="H3082">
            <v>44938</v>
          </cell>
          <cell r="I3082" t="str">
            <v>ENTREGADO</v>
          </cell>
          <cell r="J3082">
            <v>44940</v>
          </cell>
          <cell r="K3082" t="str">
            <v>Edison Valencia</v>
          </cell>
          <cell r="L3082" t="str">
            <v>PEDERNALES AV  3 DE NOVIEMBRE SN PEDERNALES</v>
          </cell>
          <cell r="M3082" t="str">
            <v>1317289120</v>
          </cell>
          <cell r="N3082" t="str">
            <v>0997862590/0979623485</v>
          </cell>
          <cell r="O3082" t="str">
            <v/>
          </cell>
          <cell r="P3082" t="str">
            <v>PEDERNALES</v>
          </cell>
          <cell r="Q3082" t="str">
            <v>PEDERNALES</v>
          </cell>
          <cell r="R3082" t="str">
            <v>MANABI</v>
          </cell>
          <cell r="T3082" t="str">
            <v>TRAMACO</v>
          </cell>
          <cell r="U3082" t="str">
            <v>FLEXNETUIO_PROVINCIA</v>
          </cell>
          <cell r="V3082">
            <v>1</v>
          </cell>
          <cell r="W3082">
            <v>1</v>
          </cell>
          <cell r="X3082" t="str">
            <v>FLEXNET ECUADOR - FLEXTUENTI</v>
          </cell>
          <cell r="Y3082" t="str">
            <v>CALLE 28 DE JUNIO S/N Y GARCIA MORENO ENTRADA LLANO GRANDE</v>
          </cell>
        </row>
        <row r="3083">
          <cell r="A3083" t="str">
            <v>414665264</v>
          </cell>
          <cell r="B3083">
            <v>495642</v>
          </cell>
          <cell r="C3083" t="str">
            <v>414665264</v>
          </cell>
          <cell r="D3083" t="str">
            <v>FLEXTUENTI</v>
          </cell>
          <cell r="E3083" t="str">
            <v>DESPACHO</v>
          </cell>
          <cell r="F3083" t="str">
            <v>NORMAL</v>
          </cell>
          <cell r="G3083" t="str">
            <v>031080414665264</v>
          </cell>
          <cell r="H3083">
            <v>44938</v>
          </cell>
          <cell r="I3083" t="str">
            <v>INCIDENCIA</v>
          </cell>
          <cell r="J3083">
            <v>44944</v>
          </cell>
          <cell r="K3083" t="str">
            <v>Bryan Reyes</v>
          </cell>
          <cell r="L3083" t="str">
            <v>MACHALILLA  JOSE MARIA MENDOZA SN ISAURO PILAY</v>
          </cell>
          <cell r="M3083" t="str">
            <v>1315011963</v>
          </cell>
          <cell r="N3083" t="str">
            <v>0986876616/0959741850</v>
          </cell>
          <cell r="O3083" t="str">
            <v/>
          </cell>
          <cell r="P3083" t="str">
            <v>PUERTO LOPEZ</v>
          </cell>
          <cell r="Q3083" t="str">
            <v>PUERTO LOPEZ</v>
          </cell>
          <cell r="R3083" t="str">
            <v>MANABI</v>
          </cell>
          <cell r="T3083" t="str">
            <v>TRAMACO</v>
          </cell>
          <cell r="U3083" t="str">
            <v>FLEXNETUIO_PROVINCIA</v>
          </cell>
          <cell r="V3083">
            <v>1</v>
          </cell>
          <cell r="W3083">
            <v>1</v>
          </cell>
          <cell r="X3083" t="str">
            <v>FLEXNET ECUADOR - FLEXTUENTI</v>
          </cell>
          <cell r="Y3083" t="str">
            <v>CALLE 28 DE JUNIO S/N Y GARCIA MORENO ENTRADA LLANO GRANDE</v>
          </cell>
        </row>
        <row r="3084">
          <cell r="A3084" t="str">
            <v>414665388</v>
          </cell>
          <cell r="B3084">
            <v>495643</v>
          </cell>
          <cell r="C3084" t="str">
            <v>414665388</v>
          </cell>
          <cell r="D3084" t="str">
            <v>FLEXTUENTI</v>
          </cell>
          <cell r="E3084" t="str">
            <v>DESPACHO</v>
          </cell>
          <cell r="F3084" t="str">
            <v>NORMAL</v>
          </cell>
          <cell r="G3084" t="str">
            <v>FT79513</v>
          </cell>
          <cell r="H3084">
            <v>44938</v>
          </cell>
          <cell r="I3084" t="str">
            <v>INCIDENCIA</v>
          </cell>
          <cell r="J3084">
            <v>44944</v>
          </cell>
          <cell r="K3084" t="str">
            <v>Carlos Sanchez</v>
          </cell>
          <cell r="L3084" t="str">
            <v>CENTRO HISTORICO CALLE MANUEL LARREA N14 13  CHECA</v>
          </cell>
          <cell r="M3084" t="str">
            <v>1201432976</v>
          </cell>
          <cell r="N3084" t="str">
            <v>0983787730/0958954204</v>
          </cell>
          <cell r="O3084" t="str">
            <v/>
          </cell>
          <cell r="P3084" t="str">
            <v>QUITO</v>
          </cell>
          <cell r="Q3084" t="str">
            <v>QUITO</v>
          </cell>
          <cell r="R3084" t="str">
            <v>PICHINCHA</v>
          </cell>
          <cell r="T3084" t="str">
            <v>TRANSERVISS</v>
          </cell>
          <cell r="U3084" t="str">
            <v>FLEXNETUIO_LOCAL</v>
          </cell>
          <cell r="V3084">
            <v>1</v>
          </cell>
          <cell r="W3084">
            <v>1</v>
          </cell>
          <cell r="X3084" t="str">
            <v>FLEXNET ECUADOR - FLEXTUENTI</v>
          </cell>
          <cell r="Y3084" t="str">
            <v>CALLE 28 DE JUNIO S/N Y GARCIA MORENO ENTRADA LLANO GRANDE</v>
          </cell>
        </row>
        <row r="3085">
          <cell r="A3085" t="str">
            <v>414665494</v>
          </cell>
          <cell r="B3085">
            <v>495644</v>
          </cell>
          <cell r="C3085" t="str">
            <v>414665494</v>
          </cell>
          <cell r="D3085" t="str">
            <v>FLEXTUENTI</v>
          </cell>
          <cell r="E3085" t="str">
            <v>DESPACHO</v>
          </cell>
          <cell r="F3085" t="str">
            <v>NORMAL</v>
          </cell>
          <cell r="G3085" t="str">
            <v>031080414665494</v>
          </cell>
          <cell r="H3085">
            <v>44938</v>
          </cell>
          <cell r="I3085" t="str">
            <v>ENTREGADO</v>
          </cell>
          <cell r="J3085">
            <v>44942</v>
          </cell>
          <cell r="K3085" t="str">
            <v>Maria elizabeth Naula analuisa</v>
          </cell>
          <cell r="L3085" t="str">
            <v>ATOCHA a,, FICOA     AV LOS GUAYTAMBOS  SN  CALLE  MONTALVO</v>
          </cell>
          <cell r="M3085" t="str">
            <v>1804993564</v>
          </cell>
          <cell r="N3085" t="str">
            <v>0963446958/0979300403</v>
          </cell>
          <cell r="O3085" t="str">
            <v/>
          </cell>
          <cell r="P3085" t="str">
            <v>AMBATO</v>
          </cell>
          <cell r="Q3085" t="str">
            <v>AMBATO</v>
          </cell>
          <cell r="R3085" t="str">
            <v>TUNGURAHUA</v>
          </cell>
          <cell r="S3085" t="str">
            <v>AMBATO</v>
          </cell>
          <cell r="T3085" t="str">
            <v>TRAMACO</v>
          </cell>
          <cell r="U3085" t="str">
            <v>FLEXNETUIO_PROVINCIA</v>
          </cell>
          <cell r="V3085">
            <v>1</v>
          </cell>
          <cell r="W3085">
            <v>1</v>
          </cell>
          <cell r="X3085" t="str">
            <v>FLEXNET ECUADOR - FLEXTUENTI</v>
          </cell>
          <cell r="Y3085" t="str">
            <v>CALLE 28 DE JUNIO S/N Y GARCIA MORENO ENTRADA LLANO GRANDE</v>
          </cell>
        </row>
        <row r="3086">
          <cell r="A3086" t="str">
            <v>414665575</v>
          </cell>
          <cell r="B3086">
            <v>495645</v>
          </cell>
          <cell r="C3086" t="str">
            <v>414665575</v>
          </cell>
          <cell r="D3086" t="str">
            <v>FLEXTUENTI</v>
          </cell>
          <cell r="E3086" t="str">
            <v>DESPACHO</v>
          </cell>
          <cell r="F3086" t="str">
            <v>NORMAL</v>
          </cell>
          <cell r="G3086" t="str">
            <v>031080414665575</v>
          </cell>
          <cell r="H3086">
            <v>44938</v>
          </cell>
          <cell r="I3086" t="str">
            <v>INCIDENCIA</v>
          </cell>
          <cell r="J3086">
            <v>44944</v>
          </cell>
          <cell r="K3086" t="str">
            <v>ANDREA INSUASTE</v>
          </cell>
          <cell r="L3086" t="str">
            <v>MALDONADO CALLE  LA PAZ PISO 2  AV JUAN BERNARDO DE LEON</v>
          </cell>
          <cell r="M3086" t="str">
            <v>0604408864</v>
          </cell>
          <cell r="N3086" t="str">
            <v>0960049055/0984863871</v>
          </cell>
          <cell r="O3086" t="str">
            <v/>
          </cell>
          <cell r="P3086" t="str">
            <v>RIOBAMBA</v>
          </cell>
          <cell r="Q3086" t="str">
            <v>RIOBAMBA</v>
          </cell>
          <cell r="R3086" t="str">
            <v>CHIMBORAZO</v>
          </cell>
          <cell r="T3086" t="str">
            <v>TRAMACO</v>
          </cell>
          <cell r="U3086" t="str">
            <v>FLEXNETUIO_PROVINCIA</v>
          </cell>
          <cell r="V3086">
            <v>1</v>
          </cell>
          <cell r="W3086">
            <v>1</v>
          </cell>
          <cell r="X3086" t="str">
            <v>FLEXNET ECUADOR - FLEXTUENTI</v>
          </cell>
          <cell r="Y3086" t="str">
            <v>CALLE 28 DE JUNIO S/N Y GARCIA MORENO ENTRADA LLANO GRANDE</v>
          </cell>
        </row>
        <row r="3087">
          <cell r="A3087" t="str">
            <v>414665638</v>
          </cell>
          <cell r="B3087">
            <v>495646</v>
          </cell>
          <cell r="C3087" t="str">
            <v>414665638</v>
          </cell>
          <cell r="D3087" t="str">
            <v>FLEXTUENTI</v>
          </cell>
          <cell r="E3087" t="str">
            <v>DESPACHO</v>
          </cell>
          <cell r="F3087" t="str">
            <v>NORMAL</v>
          </cell>
          <cell r="G3087" t="str">
            <v>FT79478</v>
          </cell>
          <cell r="H3087">
            <v>44938</v>
          </cell>
          <cell r="I3087" t="str">
            <v>ENTREGADO</v>
          </cell>
          <cell r="J3087">
            <v>44939</v>
          </cell>
          <cell r="K3087" t="str">
            <v>Darwin Orquera</v>
          </cell>
          <cell r="L3087" t="str">
            <v>SANGOLQUI AV GRAL ENRIQUEZ  SN AV LUIS CORDERO</v>
          </cell>
          <cell r="M3087" t="str">
            <v>1721907986</v>
          </cell>
          <cell r="N3087" t="str">
            <v>0968491964/0995585163</v>
          </cell>
          <cell r="O3087" t="str">
            <v/>
          </cell>
          <cell r="P3087" t="str">
            <v>RUMIÑAHUI</v>
          </cell>
          <cell r="Q3087" t="str">
            <v>RUMIÑAHUI</v>
          </cell>
          <cell r="R3087" t="str">
            <v>PICHINCHA</v>
          </cell>
          <cell r="T3087" t="str">
            <v>FLEXTRANS UIO</v>
          </cell>
          <cell r="U3087" t="str">
            <v>FLEXNETUIO_LOCAL</v>
          </cell>
          <cell r="V3087">
            <v>1</v>
          </cell>
          <cell r="W3087">
            <v>1</v>
          </cell>
          <cell r="X3087" t="str">
            <v>FLEXNET ECUADOR - FLEXTUENTI</v>
          </cell>
          <cell r="Y3087" t="str">
            <v>CALLE 28 DE JUNIO S/N Y GARCIA MORENO ENTRADA LLANO GRANDE</v>
          </cell>
        </row>
        <row r="3088">
          <cell r="A3088" t="str">
            <v>414665642</v>
          </cell>
          <cell r="B3088">
            <v>495647</v>
          </cell>
          <cell r="C3088" t="str">
            <v>414665642</v>
          </cell>
          <cell r="D3088" t="str">
            <v>FLEXTUENTI</v>
          </cell>
          <cell r="E3088" t="str">
            <v>DESPACHO</v>
          </cell>
          <cell r="F3088" t="str">
            <v>NORMAL</v>
          </cell>
          <cell r="G3088" t="str">
            <v>FT79512</v>
          </cell>
          <cell r="H3088">
            <v>44938</v>
          </cell>
          <cell r="I3088" t="str">
            <v>ENTREGADO</v>
          </cell>
          <cell r="J3088">
            <v>44939</v>
          </cell>
          <cell r="K3088" t="str">
            <v>Edison Romero</v>
          </cell>
          <cell r="L3088" t="str">
            <v>INAQUITO  AV 6 DE DICIEMBRE SN  CALLE PORTETE</v>
          </cell>
          <cell r="M3088" t="str">
            <v>1719962423</v>
          </cell>
          <cell r="N3088" t="str">
            <v>0997927346/0984884870</v>
          </cell>
          <cell r="O3088" t="str">
            <v/>
          </cell>
          <cell r="P3088" t="str">
            <v>QUITO</v>
          </cell>
          <cell r="Q3088" t="str">
            <v>QUITO</v>
          </cell>
          <cell r="R3088" t="str">
            <v>PICHINCHA</v>
          </cell>
          <cell r="T3088" t="str">
            <v>FLEXTRANS UIO</v>
          </cell>
          <cell r="U3088" t="str">
            <v>FLEXNETUIO_LOCAL</v>
          </cell>
          <cell r="V3088">
            <v>1</v>
          </cell>
          <cell r="W3088">
            <v>1</v>
          </cell>
          <cell r="X3088" t="str">
            <v>FLEXNET ECUADOR - FLEXTUENTI</v>
          </cell>
          <cell r="Y3088" t="str">
            <v>CALLE 28 DE JUNIO S/N Y GARCIA MORENO ENTRADA LLANO GRANDE</v>
          </cell>
        </row>
        <row r="3089">
          <cell r="A3089" t="str">
            <v>414665646</v>
          </cell>
          <cell r="B3089">
            <v>495648</v>
          </cell>
          <cell r="C3089" t="str">
            <v>414665646</v>
          </cell>
          <cell r="D3089" t="str">
            <v>FLEXTUENTI</v>
          </cell>
          <cell r="E3089" t="str">
            <v>DESPACHO</v>
          </cell>
          <cell r="F3089" t="str">
            <v>NORMAL</v>
          </cell>
          <cell r="G3089" t="str">
            <v>031080414665646</v>
          </cell>
          <cell r="H3089">
            <v>44938</v>
          </cell>
          <cell r="I3089" t="str">
            <v>ENTREGADO</v>
          </cell>
          <cell r="J3089">
            <v>44939</v>
          </cell>
          <cell r="K3089" t="str">
            <v>Luis Edison Baquero Chiza</v>
          </cell>
          <cell r="L3089" t="str">
            <v>SAN FRANCISCO CALLE  TOBIAS MENA SN CALIXTO MIRANDA SUAREZ</v>
          </cell>
          <cell r="M3089" t="str">
            <v>1003698956</v>
          </cell>
          <cell r="N3089" t="str">
            <v>0995534694/0985387225</v>
          </cell>
          <cell r="O3089" t="str">
            <v/>
          </cell>
          <cell r="P3089" t="str">
            <v>IBARRA</v>
          </cell>
          <cell r="Q3089" t="str">
            <v>IBARRA</v>
          </cell>
          <cell r="R3089" t="str">
            <v>IMBABURA</v>
          </cell>
          <cell r="T3089" t="str">
            <v>TRAMACO</v>
          </cell>
          <cell r="U3089" t="str">
            <v>FLEXNETUIO_PROVINCIA</v>
          </cell>
          <cell r="V3089">
            <v>1</v>
          </cell>
          <cell r="W3089">
            <v>1</v>
          </cell>
          <cell r="X3089" t="str">
            <v>FLEXNET ECUADOR - FLEXTUENTI</v>
          </cell>
          <cell r="Y3089" t="str">
            <v>CALLE 28 DE JUNIO S/N Y GARCIA MORENO ENTRADA LLANO GRANDE</v>
          </cell>
        </row>
        <row r="3090">
          <cell r="A3090" t="str">
            <v>414665818</v>
          </cell>
          <cell r="B3090">
            <v>495649</v>
          </cell>
          <cell r="C3090" t="str">
            <v>414665818</v>
          </cell>
          <cell r="D3090" t="str">
            <v>FLEXTUENTI</v>
          </cell>
          <cell r="E3090" t="str">
            <v>DESPACHO</v>
          </cell>
          <cell r="F3090" t="str">
            <v>NORMAL</v>
          </cell>
          <cell r="G3090" t="str">
            <v>031080414665818</v>
          </cell>
          <cell r="H3090">
            <v>44938</v>
          </cell>
          <cell r="I3090" t="str">
            <v>ENTREGADO</v>
          </cell>
          <cell r="J3090">
            <v>44939</v>
          </cell>
          <cell r="K3090" t="str">
            <v>SONIA MARIA TITUANA DIAZ</v>
          </cell>
          <cell r="L3090" t="str">
            <v>IGNACIO FLORES   PANAMERICANA SUR  SN MILTON PATINO</v>
          </cell>
          <cell r="M3090" t="str">
            <v>1805006283</v>
          </cell>
          <cell r="N3090" t="str">
            <v>0969501106/0969501106</v>
          </cell>
          <cell r="O3090" t="str">
            <v/>
          </cell>
          <cell r="P3090" t="str">
            <v>LATACUNGA</v>
          </cell>
          <cell r="Q3090" t="str">
            <v>LATACUNGA</v>
          </cell>
          <cell r="R3090" t="str">
            <v>COTOPAXI</v>
          </cell>
          <cell r="T3090" t="str">
            <v>TRAMACO</v>
          </cell>
          <cell r="U3090" t="str">
            <v>FLEXNETUIO_PROVINCIA</v>
          </cell>
          <cell r="V3090">
            <v>1</v>
          </cell>
          <cell r="W3090">
            <v>1</v>
          </cell>
          <cell r="X3090" t="str">
            <v>FLEXNET ECUADOR - FLEXTUENTI</v>
          </cell>
          <cell r="Y3090" t="str">
            <v>CALLE 28 DE JUNIO S/N Y GARCIA MORENO ENTRADA LLANO GRANDE</v>
          </cell>
        </row>
        <row r="3091">
          <cell r="A3091" t="str">
            <v>414665825</v>
          </cell>
          <cell r="B3091">
            <v>495650</v>
          </cell>
          <cell r="C3091" t="str">
            <v>414665825</v>
          </cell>
          <cell r="D3091" t="str">
            <v>FLEXTUENTI</v>
          </cell>
          <cell r="E3091" t="str">
            <v>DESPACHO</v>
          </cell>
          <cell r="F3091" t="str">
            <v>NORMAL</v>
          </cell>
          <cell r="G3091" t="str">
            <v>FT79511</v>
          </cell>
          <cell r="H3091">
            <v>44938</v>
          </cell>
          <cell r="I3091" t="str">
            <v>ENTREGADO</v>
          </cell>
          <cell r="J3091">
            <v>44939</v>
          </cell>
          <cell r="K3091" t="str">
            <v>Marlon Rene Gusnay Chimborazo</v>
          </cell>
          <cell r="L3091" t="str">
            <v>QUITUMBE  CALLE CARLOS VILLACIS ENDARA   LT207  CALLE E9E</v>
          </cell>
          <cell r="M3091" t="str">
            <v>1751526292</v>
          </cell>
          <cell r="N3091" t="str">
            <v>0983060504/0999431883</v>
          </cell>
          <cell r="O3091" t="str">
            <v/>
          </cell>
          <cell r="P3091" t="str">
            <v>QUITO</v>
          </cell>
          <cell r="Q3091" t="str">
            <v>QUITO</v>
          </cell>
          <cell r="R3091" t="str">
            <v>PICHINCHA</v>
          </cell>
          <cell r="U3091" t="str">
            <v>FLEXNETUIO_LOCAL</v>
          </cell>
          <cell r="V3091">
            <v>1</v>
          </cell>
          <cell r="W3091">
            <v>1</v>
          </cell>
          <cell r="X3091" t="str">
            <v>FLEXNET ECUADOR - FLEXTUENTI</v>
          </cell>
          <cell r="Y3091" t="str">
            <v>CALLE 28 DE JUNIO S/N Y GARCIA MORENO ENTRADA LLANO GRANDE</v>
          </cell>
        </row>
        <row r="3092">
          <cell r="A3092" t="str">
            <v>414666020</v>
          </cell>
          <cell r="B3092">
            <v>495651</v>
          </cell>
          <cell r="C3092" t="str">
            <v>414666020</v>
          </cell>
          <cell r="D3092" t="str">
            <v>FLEXTUENTI</v>
          </cell>
          <cell r="E3092" t="str">
            <v>DESPACHO</v>
          </cell>
          <cell r="F3092" t="str">
            <v>NORMAL</v>
          </cell>
          <cell r="G3092" t="str">
            <v>031080414666020</v>
          </cell>
          <cell r="H3092">
            <v>44938</v>
          </cell>
          <cell r="I3092" t="str">
            <v>DEVOLUCION_EN_PROCESO</v>
          </cell>
          <cell r="J3092">
            <v>44943</v>
          </cell>
          <cell r="K3092" t="str">
            <v>Raul Zambrano</v>
          </cell>
          <cell r="L3092" t="str">
            <v>PASCUALES AV AUTOPISTA NERCISA DE JESUS  MZ 1201 VILLA 13  CALLEJON 26 NE</v>
          </cell>
          <cell r="M3092" t="str">
            <v>0921355087</v>
          </cell>
          <cell r="N3092" t="str">
            <v>0985931107/0995188829</v>
          </cell>
          <cell r="O3092" t="str">
            <v/>
          </cell>
          <cell r="P3092" t="str">
            <v>GUAYAQUIL</v>
          </cell>
          <cell r="Q3092" t="str">
            <v>GUAYAQUIL</v>
          </cell>
          <cell r="R3092" t="str">
            <v>GUAYAS</v>
          </cell>
          <cell r="T3092" t="str">
            <v>TRAMACO</v>
          </cell>
          <cell r="U3092" t="str">
            <v>FLEXNETUIO_GYE</v>
          </cell>
          <cell r="V3092">
            <v>1</v>
          </cell>
          <cell r="W3092">
            <v>1</v>
          </cell>
          <cell r="X3092" t="str">
            <v>FLEXNET ECUADOR - FLEXTUENTI</v>
          </cell>
          <cell r="Y3092" t="str">
            <v>CALLE 28 DE JUNIO S/N Y GARCIA MORENO ENTRADA LLANO GRANDE</v>
          </cell>
        </row>
        <row r="3093">
          <cell r="A3093" t="str">
            <v>414666021</v>
          </cell>
          <cell r="B3093">
            <v>495652</v>
          </cell>
          <cell r="C3093" t="str">
            <v>414666021</v>
          </cell>
          <cell r="D3093" t="str">
            <v>FLEXTUENTI</v>
          </cell>
          <cell r="E3093" t="str">
            <v>DESPACHO</v>
          </cell>
          <cell r="F3093" t="str">
            <v>NORMAL</v>
          </cell>
          <cell r="G3093" t="str">
            <v>FT79599</v>
          </cell>
          <cell r="H3093">
            <v>44938</v>
          </cell>
          <cell r="I3093" t="str">
            <v>ENTREGADO</v>
          </cell>
          <cell r="J3093">
            <v>44939</v>
          </cell>
          <cell r="K3093" t="str">
            <v>elias Barzallo</v>
          </cell>
          <cell r="L3093" t="str">
            <v>NUEVE DE OCTUBRE  CALLE 1 DE MAYO  N610 ENTRE AV JOSE MASCOTE Y AV DEL EJERCITO</v>
          </cell>
          <cell r="M3093" t="str">
            <v>1710531532</v>
          </cell>
          <cell r="N3093" t="str">
            <v>0998107235/0986598222</v>
          </cell>
          <cell r="O3093" t="str">
            <v/>
          </cell>
          <cell r="P3093" t="str">
            <v>GUAYAQUIL</v>
          </cell>
          <cell r="Q3093" t="str">
            <v>GUAYAQUIL</v>
          </cell>
          <cell r="R3093" t="str">
            <v>GUAYAS</v>
          </cell>
          <cell r="T3093" t="str">
            <v>ITSACOURIER</v>
          </cell>
          <cell r="U3093" t="str">
            <v>FLEXNETUIO_GYE</v>
          </cell>
          <cell r="V3093">
            <v>1</v>
          </cell>
          <cell r="W3093">
            <v>1</v>
          </cell>
          <cell r="X3093" t="str">
            <v>FLEXNET ECUADOR - FLEXTUENTI</v>
          </cell>
          <cell r="Y3093" t="str">
            <v>CALLE 28 DE JUNIO S/N Y GARCIA MORENO ENTRADA LLANO GRANDE</v>
          </cell>
        </row>
        <row r="3094">
          <cell r="A3094" t="str">
            <v>414666023</v>
          </cell>
          <cell r="B3094">
            <v>495653</v>
          </cell>
          <cell r="C3094" t="str">
            <v>414666023</v>
          </cell>
          <cell r="D3094" t="str">
            <v>FLEXTUENTI</v>
          </cell>
          <cell r="E3094" t="str">
            <v>DESPACHO</v>
          </cell>
          <cell r="F3094" t="str">
            <v>NORMAL</v>
          </cell>
          <cell r="G3094" t="str">
            <v>FT79598</v>
          </cell>
          <cell r="H3094">
            <v>44938</v>
          </cell>
          <cell r="I3094" t="str">
            <v>ENTREGADO</v>
          </cell>
          <cell r="J3094">
            <v>44939</v>
          </cell>
          <cell r="K3094" t="str">
            <v>Elias Barzallo</v>
          </cell>
          <cell r="L3094" t="str">
            <v>NUEVE DE OCTUBRE  CALLE 1 DE MAYO  N610 ENTRE AV JOSE MASCOTE Y AV DEL EJERCITO</v>
          </cell>
          <cell r="M3094" t="str">
            <v>1710531532</v>
          </cell>
          <cell r="N3094" t="str">
            <v>0983634007/0986598222</v>
          </cell>
          <cell r="O3094" t="str">
            <v/>
          </cell>
          <cell r="P3094" t="str">
            <v>GUAYAQUIL</v>
          </cell>
          <cell r="Q3094" t="str">
            <v>GUAYAQUIL</v>
          </cell>
          <cell r="R3094" t="str">
            <v>GUAYAS</v>
          </cell>
          <cell r="T3094" t="str">
            <v>ITSACOURIER</v>
          </cell>
          <cell r="U3094" t="str">
            <v>FLEXNETUIO_GYE</v>
          </cell>
          <cell r="V3094">
            <v>1</v>
          </cell>
          <cell r="W3094">
            <v>1</v>
          </cell>
          <cell r="X3094" t="str">
            <v>FLEXNET ECUADOR - FLEXTUENTI</v>
          </cell>
          <cell r="Y3094" t="str">
            <v>CALLE 28 DE JUNIO S/N Y GARCIA MORENO ENTRADA LLANO GRANDE</v>
          </cell>
        </row>
        <row r="3095">
          <cell r="A3095" t="str">
            <v>414666024</v>
          </cell>
          <cell r="B3095">
            <v>495654</v>
          </cell>
          <cell r="C3095" t="str">
            <v>414666024</v>
          </cell>
          <cell r="D3095" t="str">
            <v>FLEXTUENTI</v>
          </cell>
          <cell r="E3095" t="str">
            <v>DESPACHO</v>
          </cell>
          <cell r="F3095" t="str">
            <v>NORMAL</v>
          </cell>
          <cell r="G3095" t="str">
            <v>FT79597</v>
          </cell>
          <cell r="H3095">
            <v>44938</v>
          </cell>
          <cell r="I3095" t="str">
            <v>ENTREGADO</v>
          </cell>
          <cell r="J3095">
            <v>44939</v>
          </cell>
          <cell r="K3095" t="str">
            <v>Elias Barzallo</v>
          </cell>
          <cell r="L3095" t="str">
            <v>NUEVE DE OCTUBRE  CALLE 1 DE MAYO  N610 ENTRE AV JOSE MASCOTE Y AV DEL EJERCITO</v>
          </cell>
          <cell r="M3095" t="str">
            <v>1710531532</v>
          </cell>
          <cell r="N3095" t="str">
            <v>0982680447/0986598222</v>
          </cell>
          <cell r="O3095" t="str">
            <v/>
          </cell>
          <cell r="P3095" t="str">
            <v>GUAYAQUIL</v>
          </cell>
          <cell r="Q3095" t="str">
            <v>GUAYAQUIL</v>
          </cell>
          <cell r="R3095" t="str">
            <v>GUAYAS</v>
          </cell>
          <cell r="T3095" t="str">
            <v>ITSACOURIER</v>
          </cell>
          <cell r="U3095" t="str">
            <v>FLEXNETUIO_GYE</v>
          </cell>
          <cell r="V3095">
            <v>1</v>
          </cell>
          <cell r="W3095">
            <v>1</v>
          </cell>
          <cell r="X3095" t="str">
            <v>FLEXNET ECUADOR - FLEXTUENTI</v>
          </cell>
          <cell r="Y3095" t="str">
            <v>CALLE 28 DE JUNIO S/N Y GARCIA MORENO ENTRADA LLANO GRANDE</v>
          </cell>
        </row>
        <row r="3096">
          <cell r="A3096" t="str">
            <v>414666031</v>
          </cell>
          <cell r="B3096">
            <v>495655</v>
          </cell>
          <cell r="C3096" t="str">
            <v>414666031</v>
          </cell>
          <cell r="D3096" t="str">
            <v>FLEXTUENTI</v>
          </cell>
          <cell r="E3096" t="str">
            <v>DESPACHO</v>
          </cell>
          <cell r="F3096" t="str">
            <v>NORMAL</v>
          </cell>
          <cell r="G3096" t="str">
            <v>FT79596</v>
          </cell>
          <cell r="H3096">
            <v>44938</v>
          </cell>
          <cell r="I3096" t="str">
            <v>ENTREGADO</v>
          </cell>
          <cell r="J3096">
            <v>44939</v>
          </cell>
          <cell r="K3096" t="str">
            <v>Elias Barzallo</v>
          </cell>
          <cell r="L3096" t="str">
            <v>NUEVE DE OCTUBRE  CALLE 1 DE MAYO  N610 ENTRE AV JOSE MASCOTE Y AV DEL EJERCITO</v>
          </cell>
          <cell r="M3096" t="str">
            <v>1710531532</v>
          </cell>
          <cell r="N3096" t="str">
            <v>0963072033/0986598222</v>
          </cell>
          <cell r="O3096" t="str">
            <v/>
          </cell>
          <cell r="P3096" t="str">
            <v>GUAYAQUIL</v>
          </cell>
          <cell r="Q3096" t="str">
            <v>GUAYAQUIL</v>
          </cell>
          <cell r="R3096" t="str">
            <v>GUAYAS</v>
          </cell>
          <cell r="T3096" t="str">
            <v>ITSACOURIER</v>
          </cell>
          <cell r="U3096" t="str">
            <v>FLEXNETUIO_GYE</v>
          </cell>
          <cell r="V3096">
            <v>1</v>
          </cell>
          <cell r="W3096">
            <v>1</v>
          </cell>
          <cell r="X3096" t="str">
            <v>FLEXNET ECUADOR - FLEXTUENTI</v>
          </cell>
          <cell r="Y3096" t="str">
            <v>CALLE 28 DE JUNIO S/N Y GARCIA MORENO ENTRADA LLANO GRANDE</v>
          </cell>
        </row>
        <row r="3097">
          <cell r="A3097" t="str">
            <v>414666085</v>
          </cell>
          <cell r="B3097">
            <v>495656</v>
          </cell>
          <cell r="C3097" t="str">
            <v>414666085</v>
          </cell>
          <cell r="D3097" t="str">
            <v>FLEXTUENTI</v>
          </cell>
          <cell r="E3097" t="str">
            <v>DESPACHO</v>
          </cell>
          <cell r="F3097" t="str">
            <v>NORMAL</v>
          </cell>
          <cell r="G3097" t="str">
            <v>FT79510</v>
          </cell>
          <cell r="H3097">
            <v>44938</v>
          </cell>
          <cell r="I3097" t="str">
            <v>ENTREGADO</v>
          </cell>
          <cell r="J3097">
            <v>44939</v>
          </cell>
          <cell r="K3097" t="str">
            <v>SANDRA PASTILLO</v>
          </cell>
          <cell r="L3097" t="str">
            <v>MARISCAL SUCRE CALLE 9 DE OCTUBRE  N22 38  JERONIMO CARRION</v>
          </cell>
          <cell r="M3097" t="str">
            <v>1003784426</v>
          </cell>
          <cell r="N3097" t="str">
            <v>0990744975/0990744975</v>
          </cell>
          <cell r="O3097" t="str">
            <v/>
          </cell>
          <cell r="P3097" t="str">
            <v>QUITO</v>
          </cell>
          <cell r="Q3097" t="str">
            <v>QUITO</v>
          </cell>
          <cell r="R3097" t="str">
            <v>PICHINCHA</v>
          </cell>
          <cell r="T3097" t="str">
            <v>TRANSERVISS</v>
          </cell>
          <cell r="U3097" t="str">
            <v>FLEXNETUIO_LOCAL</v>
          </cell>
          <cell r="V3097">
            <v>1</v>
          </cell>
          <cell r="W3097">
            <v>1</v>
          </cell>
          <cell r="X3097" t="str">
            <v>FLEXNET ECUADOR - FLEXTUENTI</v>
          </cell>
          <cell r="Y3097" t="str">
            <v>CALLE 28 DE JUNIO S/N Y GARCIA MORENO ENTRADA LLANO GRANDE</v>
          </cell>
        </row>
        <row r="3098">
          <cell r="A3098" t="str">
            <v>414666089</v>
          </cell>
          <cell r="B3098">
            <v>495657</v>
          </cell>
          <cell r="C3098" t="str">
            <v>414666089</v>
          </cell>
          <cell r="D3098" t="str">
            <v>FLEXTUENTI</v>
          </cell>
          <cell r="E3098" t="str">
            <v>DESPACHO</v>
          </cell>
          <cell r="F3098" t="str">
            <v>NORMAL</v>
          </cell>
          <cell r="G3098" t="str">
            <v>031080414666089</v>
          </cell>
          <cell r="H3098">
            <v>44938</v>
          </cell>
          <cell r="I3098" t="str">
            <v>ENTREGADO</v>
          </cell>
          <cell r="J3098">
            <v>44942</v>
          </cell>
          <cell r="K3098" t="str">
            <v>CARLOS ORTIZ</v>
          </cell>
          <cell r="L3098" t="str">
            <v>BALLENITA  AV TERCERA  SN AV PDTE E LUIS ROSALES</v>
          </cell>
          <cell r="M3098" t="str">
            <v>0904444395</v>
          </cell>
          <cell r="N3098" t="str">
            <v>0985369096/0964000697</v>
          </cell>
          <cell r="O3098" t="str">
            <v/>
          </cell>
          <cell r="P3098" t="str">
            <v>SANTA ELENA</v>
          </cell>
          <cell r="Q3098" t="str">
            <v>SANTA ELENA</v>
          </cell>
          <cell r="R3098" t="str">
            <v>SANTA ELENA</v>
          </cell>
          <cell r="T3098" t="str">
            <v>TRAMACO</v>
          </cell>
          <cell r="U3098" t="str">
            <v>FLEXNETUIO_PROVINCIA</v>
          </cell>
          <cell r="V3098">
            <v>1</v>
          </cell>
          <cell r="W3098">
            <v>1</v>
          </cell>
          <cell r="X3098" t="str">
            <v>FLEXNET ECUADOR - FLEXTUENTI</v>
          </cell>
          <cell r="Y3098" t="str">
            <v>CALLE 28 DE JUNIO S/N Y GARCIA MORENO ENTRADA LLANO GRANDE</v>
          </cell>
        </row>
        <row r="3099">
          <cell r="A3099" t="str">
            <v>414666095</v>
          </cell>
          <cell r="B3099">
            <v>495658</v>
          </cell>
          <cell r="C3099" t="str">
            <v>414666095</v>
          </cell>
          <cell r="D3099" t="str">
            <v>FLEXTUENTI</v>
          </cell>
          <cell r="E3099" t="str">
            <v>DESPACHO</v>
          </cell>
          <cell r="F3099" t="str">
            <v>NORMAL</v>
          </cell>
          <cell r="G3099" t="str">
            <v>031080414666095</v>
          </cell>
          <cell r="H3099">
            <v>44938</v>
          </cell>
          <cell r="I3099" t="str">
            <v>ENTREGADO</v>
          </cell>
          <cell r="J3099">
            <v>44939</v>
          </cell>
          <cell r="K3099" t="str">
            <v>Gonzalo Chavez</v>
          </cell>
          <cell r="L3099" t="str">
            <v>VELASCO CALLE OTTO AROSEMENA GOMEZ  SN  JAIME ROLDOS AGUILERA</v>
          </cell>
          <cell r="M3099" t="str">
            <v>1802176865</v>
          </cell>
          <cell r="N3099" t="str">
            <v>0994454872/0999859852</v>
          </cell>
          <cell r="O3099" t="str">
            <v/>
          </cell>
          <cell r="P3099" t="str">
            <v>RIOBAMBA</v>
          </cell>
          <cell r="Q3099" t="str">
            <v>RIOBAMBA</v>
          </cell>
          <cell r="R3099" t="str">
            <v>CHIMBORAZO</v>
          </cell>
          <cell r="T3099" t="str">
            <v>TRAMACO</v>
          </cell>
          <cell r="U3099" t="str">
            <v>FLEXNETUIO_PROVINCIA</v>
          </cell>
          <cell r="V3099">
            <v>1</v>
          </cell>
          <cell r="W3099">
            <v>1</v>
          </cell>
          <cell r="X3099" t="str">
            <v>FLEXNET ECUADOR - FLEXTUENTI</v>
          </cell>
          <cell r="Y3099" t="str">
            <v>CALLE 28 DE JUNIO S/N Y GARCIA MORENO ENTRADA LLANO GRANDE</v>
          </cell>
        </row>
        <row r="3100">
          <cell r="A3100" t="str">
            <v>414666098</v>
          </cell>
          <cell r="B3100">
            <v>495659</v>
          </cell>
          <cell r="C3100" t="str">
            <v>414666098</v>
          </cell>
          <cell r="D3100" t="str">
            <v>FLEXTUENTI</v>
          </cell>
          <cell r="E3100" t="str">
            <v>DESPACHO</v>
          </cell>
          <cell r="F3100" t="str">
            <v>NORMAL</v>
          </cell>
          <cell r="G3100" t="str">
            <v>FT79509</v>
          </cell>
          <cell r="H3100">
            <v>44938</v>
          </cell>
          <cell r="I3100" t="str">
            <v>ENTREGADO</v>
          </cell>
          <cell r="J3100">
            <v>44939</v>
          </cell>
          <cell r="K3100" t="str">
            <v>Oscar Pinto</v>
          </cell>
          <cell r="L3100" t="str">
            <v>COMITE DEL PUEBLO  JULIO YANEZ  N68 57 WLADIMIR LENIN</v>
          </cell>
          <cell r="M3100" t="str">
            <v>1710362268</v>
          </cell>
          <cell r="N3100" t="str">
            <v>0984868117/0963286083</v>
          </cell>
          <cell r="O3100" t="str">
            <v/>
          </cell>
          <cell r="P3100" t="str">
            <v>QUITO</v>
          </cell>
          <cell r="Q3100" t="str">
            <v>QUITO</v>
          </cell>
          <cell r="R3100" t="str">
            <v>PICHINCHA</v>
          </cell>
          <cell r="T3100" t="str">
            <v>FLEXTRANS UIO</v>
          </cell>
          <cell r="U3100" t="str">
            <v>FLEXNETUIO_LOCAL</v>
          </cell>
          <cell r="V3100">
            <v>1</v>
          </cell>
          <cell r="W3100">
            <v>1</v>
          </cell>
          <cell r="X3100" t="str">
            <v>FLEXNET ECUADOR - FLEXTUENTI</v>
          </cell>
          <cell r="Y3100" t="str">
            <v>CALLE 28 DE JUNIO S/N Y GARCIA MORENO ENTRADA LLANO GRANDE</v>
          </cell>
        </row>
        <row r="3101">
          <cell r="A3101" t="str">
            <v>414666105</v>
          </cell>
          <cell r="B3101">
            <v>495660</v>
          </cell>
          <cell r="C3101" t="str">
            <v>414666105</v>
          </cell>
          <cell r="D3101" t="str">
            <v>FLEXTUENTI</v>
          </cell>
          <cell r="E3101" t="str">
            <v>DESPACHO</v>
          </cell>
          <cell r="F3101" t="str">
            <v>NORMAL</v>
          </cell>
          <cell r="G3101" t="str">
            <v>FT79508</v>
          </cell>
          <cell r="H3101">
            <v>44938</v>
          </cell>
          <cell r="I3101" t="str">
            <v>ENTREGADO</v>
          </cell>
          <cell r="J3101">
            <v>44939</v>
          </cell>
          <cell r="K3101" t="str">
            <v>MARIA CRISTINA RODRIGUEZ GALARZA</v>
          </cell>
          <cell r="L3101" t="str">
            <v>MARISCAL SUCRE (PI)  CALLE 9 DE OCTUBRE N22  CALLE JERONIMO CARRION</v>
          </cell>
          <cell r="M3101" t="str">
            <v>1716472608</v>
          </cell>
          <cell r="N3101" t="str">
            <v>0987040294/0987040294</v>
          </cell>
          <cell r="O3101" t="str">
            <v/>
          </cell>
          <cell r="P3101" t="str">
            <v>QUITO</v>
          </cell>
          <cell r="Q3101" t="str">
            <v>QUITO</v>
          </cell>
          <cell r="R3101" t="str">
            <v>PICHINCHA</v>
          </cell>
          <cell r="T3101" t="str">
            <v>TRANSERVISS</v>
          </cell>
          <cell r="U3101" t="str">
            <v>FLEXNETUIO_LOCAL</v>
          </cell>
          <cell r="V3101">
            <v>1</v>
          </cell>
          <cell r="W3101">
            <v>1</v>
          </cell>
          <cell r="X3101" t="str">
            <v>FLEXNET ECUADOR - FLEXTUENTI</v>
          </cell>
          <cell r="Y3101" t="str">
            <v>CALLE 28 DE JUNIO S/N Y GARCIA MORENO ENTRADA LLANO GRANDE</v>
          </cell>
        </row>
        <row r="3102">
          <cell r="A3102" t="str">
            <v>414666176</v>
          </cell>
          <cell r="B3102">
            <v>495661</v>
          </cell>
          <cell r="C3102" t="str">
            <v>414666176</v>
          </cell>
          <cell r="D3102" t="str">
            <v>FLEXTUENTI</v>
          </cell>
          <cell r="E3102" t="str">
            <v>DESPACHO</v>
          </cell>
          <cell r="F3102" t="str">
            <v>NORMAL</v>
          </cell>
          <cell r="G3102" t="str">
            <v>031080414666176</v>
          </cell>
          <cell r="H3102">
            <v>44938</v>
          </cell>
          <cell r="I3102" t="str">
            <v>ENTREGADO</v>
          </cell>
          <cell r="J3102">
            <v>44942</v>
          </cell>
          <cell r="K3102" t="str">
            <v>Nelly Gomez</v>
          </cell>
          <cell r="L3102" t="str">
            <v>OCHOA LEON  SAN MARTIN  SN C X</v>
          </cell>
          <cell r="M3102" t="str">
            <v>0925594806</v>
          </cell>
          <cell r="N3102" t="str">
            <v>0981351643/0978773464</v>
          </cell>
          <cell r="O3102" t="str">
            <v/>
          </cell>
          <cell r="P3102" t="str">
            <v>PASAJE</v>
          </cell>
          <cell r="Q3102" t="str">
            <v>PASAJE</v>
          </cell>
          <cell r="R3102" t="str">
            <v>EL ORO</v>
          </cell>
          <cell r="T3102" t="str">
            <v>TRAMACO</v>
          </cell>
          <cell r="U3102" t="str">
            <v>FLEXNETUIO_PROVINCIA</v>
          </cell>
          <cell r="V3102">
            <v>1</v>
          </cell>
          <cell r="W3102">
            <v>1</v>
          </cell>
          <cell r="X3102" t="str">
            <v>FLEXNET ECUADOR - FLEXTUENTI</v>
          </cell>
          <cell r="Y3102" t="str">
            <v>CALLE 28 DE JUNIO S/N Y GARCIA MORENO ENTRADA LLANO GRANDE</v>
          </cell>
        </row>
        <row r="3103">
          <cell r="A3103" t="str">
            <v>414666214</v>
          </cell>
          <cell r="B3103">
            <v>495662</v>
          </cell>
          <cell r="C3103" t="str">
            <v>414666214</v>
          </cell>
          <cell r="D3103" t="str">
            <v>FLEXTUENTI</v>
          </cell>
          <cell r="E3103" t="str">
            <v>DESPACHO</v>
          </cell>
          <cell r="F3103" t="str">
            <v>NORMAL</v>
          </cell>
          <cell r="G3103" t="str">
            <v>031080414666214</v>
          </cell>
          <cell r="H3103">
            <v>44938</v>
          </cell>
          <cell r="I3103" t="str">
            <v>ENTREGADO</v>
          </cell>
          <cell r="J3103">
            <v>44939</v>
          </cell>
          <cell r="K3103" t="str">
            <v>Diana Calderon</v>
          </cell>
          <cell r="L3103" t="str">
            <v>LA CONCORDIA  AV LUIS VARGAS TORRES SN CALLE JUAN MONTALVO</v>
          </cell>
          <cell r="M3103" t="str">
            <v>0804629178</v>
          </cell>
          <cell r="N3103" t="str">
            <v>0939711241/0987255986</v>
          </cell>
          <cell r="O3103" t="str">
            <v/>
          </cell>
          <cell r="P3103" t="str">
            <v>LA CONCORDIA</v>
          </cell>
          <cell r="Q3103" t="str">
            <v>LA CONCORDIA</v>
          </cell>
          <cell r="R3103" t="str">
            <v>ESMERALDAS</v>
          </cell>
          <cell r="T3103" t="str">
            <v>TRAMACO</v>
          </cell>
          <cell r="U3103" t="str">
            <v>FLEXNETUIO_PROVINCIA</v>
          </cell>
          <cell r="V3103">
            <v>1</v>
          </cell>
          <cell r="W3103">
            <v>1</v>
          </cell>
          <cell r="X3103" t="str">
            <v>FLEXNET ECUADOR - FLEXTUENTI</v>
          </cell>
          <cell r="Y3103" t="str">
            <v>CALLE 28 DE JUNIO S/N Y GARCIA MORENO ENTRADA LLANO GRANDE</v>
          </cell>
        </row>
        <row r="3104">
          <cell r="A3104" t="str">
            <v>414666240</v>
          </cell>
          <cell r="B3104">
            <v>495663</v>
          </cell>
          <cell r="C3104" t="str">
            <v>414666240</v>
          </cell>
          <cell r="D3104" t="str">
            <v>FLEXTUENTI</v>
          </cell>
          <cell r="E3104" t="str">
            <v>DESPACHO</v>
          </cell>
          <cell r="F3104" t="str">
            <v>DERIVADO PICK UP</v>
          </cell>
          <cell r="G3104" t="str">
            <v>031080414666240</v>
          </cell>
          <cell r="H3104">
            <v>44938</v>
          </cell>
          <cell r="I3104" t="str">
            <v>INCIDENCIA</v>
          </cell>
          <cell r="J3104">
            <v>44944</v>
          </cell>
          <cell r="K3104" t="str">
            <v>Diego Enrique CASTELLO Maldonado</v>
          </cell>
          <cell r="L3104" t="str">
            <v>OFICINA TRAMACO CENTRO DE DISTRIBUCION VIA A DAULE</v>
          </cell>
          <cell r="M3104" t="str">
            <v>0926958950</v>
          </cell>
          <cell r="N3104" t="str">
            <v>0988295926/0988718825</v>
          </cell>
          <cell r="O3104" t="str">
            <v/>
          </cell>
          <cell r="P3104" t="str">
            <v>GUAYAQUIL</v>
          </cell>
          <cell r="Q3104" t="str">
            <v>GUAYAQUIL</v>
          </cell>
          <cell r="R3104" t="str">
            <v>GUAYAS</v>
          </cell>
          <cell r="T3104" t="str">
            <v>TRAMACO</v>
          </cell>
          <cell r="U3104" t="str">
            <v>FLEXNETUIO_GYE</v>
          </cell>
          <cell r="V3104">
            <v>1</v>
          </cell>
          <cell r="W3104">
            <v>1</v>
          </cell>
          <cell r="X3104" t="str">
            <v>FLEXNET ECUADOR - FLEXTUENTI</v>
          </cell>
          <cell r="Y3104" t="str">
            <v>CALLE 28 DE JUNIO S/N Y GARCIA MORENO ENTRADA LLANO GRANDE</v>
          </cell>
        </row>
        <row r="3105">
          <cell r="A3105" t="str">
            <v>414666280</v>
          </cell>
          <cell r="B3105">
            <v>495664</v>
          </cell>
          <cell r="C3105" t="str">
            <v>414666280</v>
          </cell>
          <cell r="D3105" t="str">
            <v>FLEXTUENTI</v>
          </cell>
          <cell r="E3105" t="str">
            <v>DESPACHO</v>
          </cell>
          <cell r="F3105" t="str">
            <v>NORMAL</v>
          </cell>
          <cell r="G3105" t="str">
            <v>FT79507</v>
          </cell>
          <cell r="H3105">
            <v>44938</v>
          </cell>
          <cell r="I3105" t="str">
            <v>ENTREGADO</v>
          </cell>
          <cell r="J3105">
            <v>44939</v>
          </cell>
          <cell r="K3105" t="str">
            <v>Pablo Romero</v>
          </cell>
          <cell r="L3105" t="str">
            <v>LA  MAGDALENA CALLE LUIS ITURRALDE  OES 166 CALLE JIPIJAPA</v>
          </cell>
          <cell r="M3105" t="str">
            <v>1724989502</v>
          </cell>
          <cell r="N3105" t="str">
            <v>0986453310/0986453310</v>
          </cell>
          <cell r="O3105" t="str">
            <v/>
          </cell>
          <cell r="P3105" t="str">
            <v>QUITO</v>
          </cell>
          <cell r="Q3105" t="str">
            <v>QUITO</v>
          </cell>
          <cell r="R3105" t="str">
            <v>PICHINCHA</v>
          </cell>
          <cell r="T3105" t="str">
            <v>FLEXTRANS UIO</v>
          </cell>
          <cell r="U3105" t="str">
            <v>FLEXNETUIO_LOCAL</v>
          </cell>
          <cell r="V3105">
            <v>1</v>
          </cell>
          <cell r="W3105">
            <v>1</v>
          </cell>
          <cell r="X3105" t="str">
            <v>FLEXNET ECUADOR - FLEXTUENTI</v>
          </cell>
          <cell r="Y3105" t="str">
            <v>CALLE 28 DE JUNIO S/N Y GARCIA MORENO ENTRADA LLANO GRANDE</v>
          </cell>
        </row>
        <row r="3106">
          <cell r="A3106" t="str">
            <v>414666292</v>
          </cell>
          <cell r="B3106">
            <v>495665</v>
          </cell>
          <cell r="C3106" t="str">
            <v>414666292</v>
          </cell>
          <cell r="D3106" t="str">
            <v>FLEXTUENTI</v>
          </cell>
          <cell r="E3106" t="str">
            <v>DESPACHO</v>
          </cell>
          <cell r="F3106" t="str">
            <v>NORMAL</v>
          </cell>
          <cell r="G3106" t="str">
            <v>FT79477</v>
          </cell>
          <cell r="H3106">
            <v>44938</v>
          </cell>
          <cell r="I3106" t="str">
            <v>ENTREGADO</v>
          </cell>
          <cell r="J3106">
            <v>44943</v>
          </cell>
          <cell r="K3106" t="str">
            <v>Dhayana Segura</v>
          </cell>
          <cell r="L3106" t="str">
            <v>SAN RAFAEL   AV ILALO SN C ALONDRAS</v>
          </cell>
          <cell r="M3106" t="str">
            <v>1717780553</v>
          </cell>
          <cell r="N3106" t="str">
            <v>0992749145/0992749145</v>
          </cell>
          <cell r="O3106" t="str">
            <v/>
          </cell>
          <cell r="P3106" t="str">
            <v>RUMIÑAHUI</v>
          </cell>
          <cell r="Q3106" t="str">
            <v>RUMIÑAHUI</v>
          </cell>
          <cell r="R3106" t="str">
            <v>PICHINCHA</v>
          </cell>
          <cell r="T3106" t="str">
            <v>FLEXTRANS UIO</v>
          </cell>
          <cell r="U3106" t="str">
            <v>FLEXNETUIO_LOCAL</v>
          </cell>
          <cell r="V3106">
            <v>1</v>
          </cell>
          <cell r="W3106">
            <v>1</v>
          </cell>
          <cell r="X3106" t="str">
            <v>FLEXNET ECUADOR - FLEXTUENTI</v>
          </cell>
          <cell r="Y3106" t="str">
            <v>CALLE 28 DE JUNIO S/N Y GARCIA MORENO ENTRADA LLANO GRANDE</v>
          </cell>
        </row>
        <row r="3107">
          <cell r="A3107" t="str">
            <v>414666295</v>
          </cell>
          <cell r="B3107">
            <v>495666</v>
          </cell>
          <cell r="C3107" t="str">
            <v>414666295</v>
          </cell>
          <cell r="D3107" t="str">
            <v>FLEXTUENTI</v>
          </cell>
          <cell r="E3107" t="str">
            <v>DESPACHO</v>
          </cell>
          <cell r="F3107" t="str">
            <v>DERIVADO PICK UP</v>
          </cell>
          <cell r="G3107" t="str">
            <v>031080414666295</v>
          </cell>
          <cell r="H3107">
            <v>44938</v>
          </cell>
          <cell r="I3107" t="str">
            <v>ENTREGADO</v>
          </cell>
          <cell r="J3107">
            <v>44939</v>
          </cell>
          <cell r="K3107" t="str">
            <v>Mora Salazar Ariana Michelle</v>
          </cell>
          <cell r="L3107" t="str">
            <v>OFICINA TRAMACO PORTOVIEJO CENTRO DE DISTRIBUCION</v>
          </cell>
          <cell r="M3107" t="str">
            <v>1350050991</v>
          </cell>
          <cell r="N3107" t="str">
            <v>0969648960/0968120112</v>
          </cell>
          <cell r="O3107" t="str">
            <v/>
          </cell>
          <cell r="P3107" t="str">
            <v>PORTOVIEJO</v>
          </cell>
          <cell r="Q3107" t="str">
            <v>PORTOVIEJO</v>
          </cell>
          <cell r="R3107" t="str">
            <v>MANABI</v>
          </cell>
          <cell r="T3107" t="str">
            <v>TRAMACO</v>
          </cell>
          <cell r="U3107" t="str">
            <v>FLEXNETUIO_PROVINCIA</v>
          </cell>
          <cell r="V3107">
            <v>1</v>
          </cell>
          <cell r="W3107">
            <v>1</v>
          </cell>
          <cell r="X3107" t="str">
            <v>FLEXNET ECUADOR - FLEXTUENTI</v>
          </cell>
          <cell r="Y3107" t="str">
            <v>CALLE 28 DE JUNIO S/N Y GARCIA MORENO ENTRADA LLANO GRANDE</v>
          </cell>
        </row>
        <row r="3108">
          <cell r="A3108" t="str">
            <v>414666297</v>
          </cell>
          <cell r="B3108">
            <v>495667</v>
          </cell>
          <cell r="C3108" t="str">
            <v>414666297</v>
          </cell>
          <cell r="D3108" t="str">
            <v>FLEXTUENTI</v>
          </cell>
          <cell r="E3108" t="str">
            <v>DESPACHO</v>
          </cell>
          <cell r="F3108" t="str">
            <v>NORMAL</v>
          </cell>
          <cell r="G3108" t="str">
            <v>FT79506</v>
          </cell>
          <cell r="H3108">
            <v>44938</v>
          </cell>
          <cell r="I3108" t="str">
            <v>ENTREGADO</v>
          </cell>
          <cell r="J3108">
            <v>44939</v>
          </cell>
          <cell r="K3108" t="str">
            <v>Joffre Verdezoto</v>
          </cell>
          <cell r="L3108" t="str">
            <v>LA ARGELIA  CALLE 21 DE AGOSTO S27 07  BALTAZARA CHUIZA</v>
          </cell>
          <cell r="M3108" t="str">
            <v>1750012823</v>
          </cell>
          <cell r="N3108" t="str">
            <v>0992321600/0987599229</v>
          </cell>
          <cell r="O3108" t="str">
            <v/>
          </cell>
          <cell r="P3108" t="str">
            <v>QUITO</v>
          </cell>
          <cell r="Q3108" t="str">
            <v>QUITO</v>
          </cell>
          <cell r="R3108" t="str">
            <v>PICHINCHA</v>
          </cell>
          <cell r="T3108" t="str">
            <v>FLEXTRANS UIO</v>
          </cell>
          <cell r="U3108" t="str">
            <v>FLEXNETUIO_LOCAL</v>
          </cell>
          <cell r="V3108">
            <v>1</v>
          </cell>
          <cell r="W3108">
            <v>1</v>
          </cell>
          <cell r="X3108" t="str">
            <v>FLEXNET ECUADOR - FLEXTUENTI</v>
          </cell>
          <cell r="Y3108" t="str">
            <v>CALLE 28 DE JUNIO S/N Y GARCIA MORENO ENTRADA LLANO GRANDE</v>
          </cell>
        </row>
        <row r="3109">
          <cell r="A3109" t="str">
            <v>414666302</v>
          </cell>
          <cell r="B3109">
            <v>495668</v>
          </cell>
          <cell r="C3109" t="str">
            <v>414666302</v>
          </cell>
          <cell r="D3109" t="str">
            <v>FLEXTUENTI</v>
          </cell>
          <cell r="E3109" t="str">
            <v>DESPACHO</v>
          </cell>
          <cell r="F3109" t="str">
            <v>NORMAL</v>
          </cell>
          <cell r="G3109" t="str">
            <v>031080414666302</v>
          </cell>
          <cell r="H3109">
            <v>44938</v>
          </cell>
          <cell r="I3109" t="str">
            <v>ENTREGADO</v>
          </cell>
          <cell r="J3109">
            <v>44939</v>
          </cell>
          <cell r="K3109" t="str">
            <v>Jahaira marienela Ostaizq bailon</v>
          </cell>
          <cell r="L3109" t="str">
            <v>ELOY ALFARO CALLE 310   SN  CALLE  AV 211</v>
          </cell>
          <cell r="M3109" t="str">
            <v>1312764572</v>
          </cell>
          <cell r="N3109" t="str">
            <v>0969682207/0959543301</v>
          </cell>
          <cell r="O3109" t="str">
            <v/>
          </cell>
          <cell r="P3109" t="str">
            <v>MANTA</v>
          </cell>
          <cell r="Q3109" t="str">
            <v>MANTA</v>
          </cell>
          <cell r="R3109" t="str">
            <v>MANABI</v>
          </cell>
          <cell r="T3109" t="str">
            <v>TRAMACO</v>
          </cell>
          <cell r="U3109" t="str">
            <v>FLEXNETUIO_PROVINCIA</v>
          </cell>
          <cell r="V3109">
            <v>1</v>
          </cell>
          <cell r="W3109">
            <v>1</v>
          </cell>
          <cell r="X3109" t="str">
            <v>FLEXNET ECUADOR - FLEXTUENTI</v>
          </cell>
          <cell r="Y3109" t="str">
            <v>CALLE 28 DE JUNIO S/N Y GARCIA MORENO ENTRADA LLANO GRANDE</v>
          </cell>
        </row>
        <row r="3110">
          <cell r="A3110" t="str">
            <v>414666341</v>
          </cell>
          <cell r="B3110">
            <v>495669</v>
          </cell>
          <cell r="C3110" t="str">
            <v>414666341</v>
          </cell>
          <cell r="D3110" t="str">
            <v>FLEXTUENTI</v>
          </cell>
          <cell r="E3110" t="str">
            <v>DESPACHO</v>
          </cell>
          <cell r="F3110" t="str">
            <v>NORMAL</v>
          </cell>
          <cell r="G3110" t="str">
            <v>FT79505</v>
          </cell>
          <cell r="H3110">
            <v>44938</v>
          </cell>
          <cell r="I3110" t="str">
            <v>ENTREGADO</v>
          </cell>
          <cell r="J3110">
            <v>44939</v>
          </cell>
          <cell r="K3110" t="str">
            <v>Paul Cueva</v>
          </cell>
          <cell r="L3110" t="str">
            <v>PONCEANO CALLE VICENTE DUQUE SN CALLE  TADEO BENITEZ</v>
          </cell>
          <cell r="M3110" t="str">
            <v>1313599217</v>
          </cell>
          <cell r="N3110" t="str">
            <v>0998973068/0994005506</v>
          </cell>
          <cell r="O3110" t="str">
            <v/>
          </cell>
          <cell r="P3110" t="str">
            <v>QUITO</v>
          </cell>
          <cell r="Q3110" t="str">
            <v>QUITO</v>
          </cell>
          <cell r="R3110" t="str">
            <v>PICHINCHA</v>
          </cell>
          <cell r="T3110" t="str">
            <v>FLEXTRANS UIO</v>
          </cell>
          <cell r="U3110" t="str">
            <v>FLEXNETUIO_LOCAL</v>
          </cell>
          <cell r="V3110">
            <v>1</v>
          </cell>
          <cell r="W3110">
            <v>1</v>
          </cell>
          <cell r="X3110" t="str">
            <v>FLEXNET ECUADOR - FLEXTUENTI</v>
          </cell>
          <cell r="Y3110" t="str">
            <v>CALLE 28 DE JUNIO S/N Y GARCIA MORENO ENTRADA LLANO GRANDE</v>
          </cell>
        </row>
        <row r="3111">
          <cell r="A3111" t="str">
            <v>414666362</v>
          </cell>
          <cell r="B3111">
            <v>495670</v>
          </cell>
          <cell r="C3111" t="str">
            <v>414666362</v>
          </cell>
          <cell r="D3111" t="str">
            <v>FLEXTUENTI</v>
          </cell>
          <cell r="E3111" t="str">
            <v>DESPACHO</v>
          </cell>
          <cell r="F3111" t="str">
            <v>NORMAL</v>
          </cell>
          <cell r="G3111" t="str">
            <v>FT79502</v>
          </cell>
          <cell r="H3111">
            <v>44938</v>
          </cell>
          <cell r="I3111" t="str">
            <v>ENTREGADO</v>
          </cell>
          <cell r="J3111">
            <v>44939</v>
          </cell>
          <cell r="K3111" t="str">
            <v>patricia narvaez</v>
          </cell>
          <cell r="L3111" t="str">
            <v>COTOCOLLAO CALLE MANUEL SEMBLANTES  N58 120  CALLE NICOLAS VELEZ</v>
          </cell>
          <cell r="M3111" t="str">
            <v>1709785503</v>
          </cell>
          <cell r="N3111" t="str">
            <v>0982390782/0999871145</v>
          </cell>
          <cell r="O3111" t="str">
            <v/>
          </cell>
          <cell r="P3111" t="str">
            <v>QUITO</v>
          </cell>
          <cell r="Q3111" t="str">
            <v>QUITO</v>
          </cell>
          <cell r="R3111" t="str">
            <v>PICHINCHA</v>
          </cell>
          <cell r="T3111" t="str">
            <v>FLEXTRANS UIO</v>
          </cell>
          <cell r="U3111" t="str">
            <v>FLEXNETUIO_LOCAL</v>
          </cell>
          <cell r="V3111">
            <v>1</v>
          </cell>
          <cell r="W3111">
            <v>1</v>
          </cell>
          <cell r="X3111" t="str">
            <v>FLEXNET ECUADOR - FLEXTUENTI</v>
          </cell>
          <cell r="Y3111" t="str">
            <v>CALLE 28 DE JUNIO S/N Y GARCIA MORENO ENTRADA LLANO GRANDE</v>
          </cell>
        </row>
        <row r="3112">
          <cell r="A3112" t="str">
            <v>414666414</v>
          </cell>
          <cell r="B3112">
            <v>495671</v>
          </cell>
          <cell r="C3112" t="str">
            <v>414666414</v>
          </cell>
          <cell r="D3112" t="str">
            <v>FLEXTUENTI</v>
          </cell>
          <cell r="E3112" t="str">
            <v>DESPACHO</v>
          </cell>
          <cell r="F3112" t="str">
            <v>NORMAL</v>
          </cell>
          <cell r="G3112" t="str">
            <v>IC4582</v>
          </cell>
          <cell r="H3112">
            <v>44938</v>
          </cell>
          <cell r="I3112" t="str">
            <v>ENTREGADO</v>
          </cell>
          <cell r="J3112">
            <v>44939</v>
          </cell>
          <cell r="K3112" t="str">
            <v>Andres Eduardo Valdez Cabrera</v>
          </cell>
          <cell r="L3112" t="str">
            <v>RICAURTE JULIA BERNAL  SN  SN</v>
          </cell>
          <cell r="M3112" t="str">
            <v>0107355638</v>
          </cell>
          <cell r="N3112" t="str">
            <v>0993332844/0986857432</v>
          </cell>
          <cell r="O3112" t="str">
            <v/>
          </cell>
          <cell r="P3112" t="str">
            <v>CUENCA</v>
          </cell>
          <cell r="Q3112" t="str">
            <v>CUENCA</v>
          </cell>
          <cell r="R3112" t="str">
            <v>AZUAY</v>
          </cell>
          <cell r="T3112" t="str">
            <v>ITSACOURIER</v>
          </cell>
          <cell r="U3112" t="str">
            <v>FLEXNETUIO_PROVINCIA</v>
          </cell>
          <cell r="V3112">
            <v>1</v>
          </cell>
          <cell r="W3112">
            <v>1</v>
          </cell>
          <cell r="X3112" t="str">
            <v>FLEXNET ECUADOR - FLEXTUENTI</v>
          </cell>
          <cell r="Y3112" t="str">
            <v>CALLE 28 DE JUNIO S/N Y GARCIA MORENO ENTRADA LLANO GRANDE</v>
          </cell>
        </row>
        <row r="3113">
          <cell r="A3113" t="str">
            <v>414666416</v>
          </cell>
          <cell r="B3113">
            <v>495672</v>
          </cell>
          <cell r="C3113" t="str">
            <v>414666416</v>
          </cell>
          <cell r="D3113" t="str">
            <v>FLEXTUENTI</v>
          </cell>
          <cell r="E3113" t="str">
            <v>DESPACHO</v>
          </cell>
          <cell r="F3113" t="str">
            <v>DERIVADO PICK UP</v>
          </cell>
          <cell r="G3113" t="str">
            <v>031080414666416</v>
          </cell>
          <cell r="H3113">
            <v>44938</v>
          </cell>
          <cell r="I3113" t="str">
            <v>INCIDENCIA</v>
          </cell>
          <cell r="J3113">
            <v>44942</v>
          </cell>
          <cell r="K3113" t="str">
            <v>Edgar Sneider Santana Moreira</v>
          </cell>
          <cell r="L3113" t="str">
            <v>OFICINA TRAMACO TOSAGUA</v>
          </cell>
          <cell r="M3113" t="str">
            <v>1314168319</v>
          </cell>
          <cell r="N3113" t="str">
            <v>0995509289/0963612105</v>
          </cell>
          <cell r="O3113" t="str">
            <v/>
          </cell>
          <cell r="P3113" t="str">
            <v>TOSAGUA</v>
          </cell>
          <cell r="Q3113" t="str">
            <v>TOSAGUA</v>
          </cell>
          <cell r="R3113" t="str">
            <v>MANABI</v>
          </cell>
          <cell r="T3113" t="str">
            <v>TRAMACO</v>
          </cell>
          <cell r="U3113" t="str">
            <v>FLEXNETUIO_PROVINCIA</v>
          </cell>
          <cell r="V3113">
            <v>1</v>
          </cell>
          <cell r="W3113">
            <v>1</v>
          </cell>
          <cell r="X3113" t="str">
            <v>FLEXNET ECUADOR - FLEXTUENTI</v>
          </cell>
          <cell r="Y3113" t="str">
            <v>CALLE 28 DE JUNIO S/N Y GARCIA MORENO ENTRADA LLANO GRANDE</v>
          </cell>
        </row>
        <row r="3114">
          <cell r="A3114" t="str">
            <v>414666421</v>
          </cell>
          <cell r="B3114">
            <v>495673</v>
          </cell>
          <cell r="C3114" t="str">
            <v>414666421</v>
          </cell>
          <cell r="D3114" t="str">
            <v>FLEXTUENTI</v>
          </cell>
          <cell r="E3114" t="str">
            <v>DESPACHO</v>
          </cell>
          <cell r="F3114" t="str">
            <v>NORMAL</v>
          </cell>
          <cell r="G3114" t="str">
            <v>031080414666421</v>
          </cell>
          <cell r="H3114">
            <v>44938</v>
          </cell>
          <cell r="I3114" t="str">
            <v>ENTREGADO</v>
          </cell>
          <cell r="J3114">
            <v>44942</v>
          </cell>
          <cell r="K3114" t="str">
            <v>Paola Ramirez</v>
          </cell>
          <cell r="L3114" t="str">
            <v>LOS ESTEROS  AV LAS ACACIAS SN  CALLE 7</v>
          </cell>
          <cell r="M3114" t="str">
            <v>1315963114</v>
          </cell>
          <cell r="N3114" t="str">
            <v>0989551209/0963829835</v>
          </cell>
          <cell r="O3114" t="str">
            <v/>
          </cell>
          <cell r="P3114" t="str">
            <v>MANTA</v>
          </cell>
          <cell r="Q3114" t="str">
            <v>MANTA</v>
          </cell>
          <cell r="R3114" t="str">
            <v>MANABI</v>
          </cell>
          <cell r="T3114" t="str">
            <v>TRAMACO</v>
          </cell>
          <cell r="U3114" t="str">
            <v>FLEXNETUIO_PROVINCIA</v>
          </cell>
          <cell r="V3114">
            <v>1</v>
          </cell>
          <cell r="W3114">
            <v>1</v>
          </cell>
          <cell r="X3114" t="str">
            <v>FLEXNET ECUADOR - FLEXTUENTI</v>
          </cell>
          <cell r="Y3114" t="str">
            <v>CALLE 28 DE JUNIO S/N Y GARCIA MORENO ENTRADA LLANO GRANDE</v>
          </cell>
        </row>
        <row r="3115">
          <cell r="A3115" t="str">
            <v>414666474</v>
          </cell>
          <cell r="B3115">
            <v>495674</v>
          </cell>
          <cell r="C3115" t="str">
            <v>414666474</v>
          </cell>
          <cell r="D3115" t="str">
            <v>FLEXTUENTI</v>
          </cell>
          <cell r="E3115" t="str">
            <v>DESPACHO</v>
          </cell>
          <cell r="F3115" t="str">
            <v>NORMAL</v>
          </cell>
          <cell r="G3115" t="str">
            <v>FT79501</v>
          </cell>
          <cell r="H3115">
            <v>44938</v>
          </cell>
          <cell r="I3115" t="str">
            <v>ENTREGADO</v>
          </cell>
          <cell r="J3115">
            <v>44939</v>
          </cell>
          <cell r="K3115" t="str">
            <v>Oscar Rivera</v>
          </cell>
          <cell r="L3115" t="str">
            <v>CALDERON CALLE GARCIA MORENO N4 406  CALLE 28 DE JUNIO</v>
          </cell>
          <cell r="M3115" t="str">
            <v>1713003083</v>
          </cell>
          <cell r="N3115" t="str">
            <v>0999298104/0963964366</v>
          </cell>
          <cell r="O3115" t="str">
            <v/>
          </cell>
          <cell r="P3115" t="str">
            <v>QUITO</v>
          </cell>
          <cell r="Q3115" t="str">
            <v>QUITO</v>
          </cell>
          <cell r="R3115" t="str">
            <v>PICHINCHA</v>
          </cell>
          <cell r="T3115" t="str">
            <v>FLEXTRANS UIO</v>
          </cell>
          <cell r="U3115" t="str">
            <v>FLEXNETUIO_LOCAL</v>
          </cell>
          <cell r="V3115">
            <v>1</v>
          </cell>
          <cell r="W3115">
            <v>1</v>
          </cell>
          <cell r="X3115" t="str">
            <v>FLEXNET ECUADOR - FLEXTUENTI</v>
          </cell>
          <cell r="Y3115" t="str">
            <v>CALLE 28 DE JUNIO S/N Y GARCIA MORENO ENTRADA LLANO GRANDE</v>
          </cell>
        </row>
        <row r="3116">
          <cell r="A3116" t="str">
            <v>414666479</v>
          </cell>
          <cell r="B3116">
            <v>495675</v>
          </cell>
          <cell r="C3116" t="str">
            <v>414666479</v>
          </cell>
          <cell r="D3116" t="str">
            <v>FLEXTUENTI</v>
          </cell>
          <cell r="E3116" t="str">
            <v>DESPACHO</v>
          </cell>
          <cell r="F3116" t="str">
            <v>NORMAL</v>
          </cell>
          <cell r="G3116" t="str">
            <v>031080414666479</v>
          </cell>
          <cell r="H3116">
            <v>44938</v>
          </cell>
          <cell r="I3116" t="str">
            <v>ENTREGADO</v>
          </cell>
          <cell r="J3116">
            <v>44942</v>
          </cell>
          <cell r="K3116" t="str">
            <v>Karla Maria Salinas Leon</v>
          </cell>
          <cell r="L3116" t="str">
            <v>SAN SEBASTIAN CALLE CIPRES  254  68 ENTRE CALLE PINO Y CALLE ARAYANES</v>
          </cell>
          <cell r="M3116" t="str">
            <v>1103991822</v>
          </cell>
          <cell r="N3116" t="str">
            <v>0980170042/0980170042</v>
          </cell>
          <cell r="O3116" t="str">
            <v/>
          </cell>
          <cell r="P3116" t="str">
            <v>LOJA</v>
          </cell>
          <cell r="Q3116" t="str">
            <v>LOJA</v>
          </cell>
          <cell r="R3116" t="str">
            <v>LOJA</v>
          </cell>
          <cell r="T3116" t="str">
            <v>TRAMACO</v>
          </cell>
          <cell r="U3116" t="str">
            <v>FLEXNETUIO_PROVINCIA</v>
          </cell>
          <cell r="V3116">
            <v>1</v>
          </cell>
          <cell r="W3116">
            <v>1</v>
          </cell>
          <cell r="X3116" t="str">
            <v>FLEXNET ECUADOR - FLEXTUENTI</v>
          </cell>
          <cell r="Y3116" t="str">
            <v>CALLE 28 DE JUNIO S/N Y GARCIA MORENO ENTRADA LLANO GRANDE</v>
          </cell>
        </row>
        <row r="3117">
          <cell r="A3117" t="str">
            <v>414661620</v>
          </cell>
          <cell r="B3117">
            <v>495616</v>
          </cell>
          <cell r="C3117" t="str">
            <v>414661620</v>
          </cell>
          <cell r="D3117" t="str">
            <v>FLEXTUENTI</v>
          </cell>
          <cell r="E3117" t="str">
            <v>DESPACHO</v>
          </cell>
          <cell r="F3117" t="str">
            <v>NORMAL</v>
          </cell>
          <cell r="G3117" t="str">
            <v>031080414661620</v>
          </cell>
          <cell r="H3117">
            <v>44938</v>
          </cell>
          <cell r="I3117" t="str">
            <v>ENTREGADO</v>
          </cell>
          <cell r="J3117">
            <v>44939</v>
          </cell>
          <cell r="K3117" t="str">
            <v>Marcia Asen</v>
          </cell>
          <cell r="L3117" t="str">
            <v>EL GUABO CALLE PINAS  N27 47  ENTRE CALLES SUCRE Y 7 DE SEPTIEMBRE</v>
          </cell>
          <cell r="M3117" t="str">
            <v>0705578714</v>
          </cell>
          <cell r="N3117" t="str">
            <v>0993109757/0993109757</v>
          </cell>
          <cell r="O3117" t="str">
            <v/>
          </cell>
          <cell r="P3117" t="str">
            <v>EL GUABO</v>
          </cell>
          <cell r="Q3117" t="str">
            <v>EL GUABO</v>
          </cell>
          <cell r="R3117" t="str">
            <v>EL ORO</v>
          </cell>
          <cell r="T3117" t="str">
            <v>TRAMACO</v>
          </cell>
          <cell r="U3117" t="str">
            <v>FLEXNETUIO_PROVINCIA</v>
          </cell>
          <cell r="V3117">
            <v>1</v>
          </cell>
          <cell r="W3117">
            <v>1</v>
          </cell>
          <cell r="X3117" t="str">
            <v>FLEXNET ECUADOR - FLEXTUENTI</v>
          </cell>
          <cell r="Y3117" t="str">
            <v>CALLE 28 DE JUNIO S/N Y GARCIA MORENO ENTRADA LLANO GRANDE</v>
          </cell>
        </row>
        <row r="3118">
          <cell r="A3118" t="str">
            <v>414661742</v>
          </cell>
          <cell r="B3118">
            <v>495617</v>
          </cell>
          <cell r="C3118" t="str">
            <v>414661742</v>
          </cell>
          <cell r="D3118" t="str">
            <v>FLEXTUENTI</v>
          </cell>
          <cell r="E3118" t="str">
            <v>DESPACHO</v>
          </cell>
          <cell r="F3118" t="str">
            <v>NORMAL</v>
          </cell>
          <cell r="G3118" t="str">
            <v>031080414661742</v>
          </cell>
          <cell r="H3118">
            <v>44938</v>
          </cell>
          <cell r="I3118" t="str">
            <v>INCIDENCIA</v>
          </cell>
          <cell r="J3118">
            <v>44944</v>
          </cell>
          <cell r="K3118" t="str">
            <v>Johny Tamayo</v>
          </cell>
          <cell r="L3118" t="str">
            <v>AV FRANCISCO DE ORELLANA  SN ENTRE NUEVE DE OCTUBRE Y  27 DE FEBRERO</v>
          </cell>
          <cell r="M3118" t="str">
            <v>1600388613</v>
          </cell>
          <cell r="N3118" t="str">
            <v>0982312587/0961562392</v>
          </cell>
          <cell r="O3118" t="str">
            <v/>
          </cell>
          <cell r="P3118" t="str">
            <v>PUYO</v>
          </cell>
          <cell r="Q3118" t="str">
            <v>PUYO</v>
          </cell>
          <cell r="R3118" t="str">
            <v>PASTAZA</v>
          </cell>
          <cell r="S3118" t="str">
            <v/>
          </cell>
          <cell r="T3118" t="str">
            <v>TRAMACO</v>
          </cell>
          <cell r="U3118" t="str">
            <v>FLEXNETUIO_PROVINCIA</v>
          </cell>
          <cell r="V3118">
            <v>1</v>
          </cell>
          <cell r="W3118">
            <v>1</v>
          </cell>
          <cell r="X3118" t="str">
            <v>FLEXNET ECUADOR - FLEXTUENTI</v>
          </cell>
          <cell r="Y3118" t="str">
            <v>CALLE 28 DE JUNIO S/N Y GARCIA MORENO ENTRADA LLANO GRANDE</v>
          </cell>
        </row>
        <row r="3119">
          <cell r="A3119" t="str">
            <v>414661759</v>
          </cell>
          <cell r="B3119">
            <v>495618</v>
          </cell>
          <cell r="C3119" t="str">
            <v>414661759</v>
          </cell>
          <cell r="D3119" t="str">
            <v>FLEXTUENTI</v>
          </cell>
          <cell r="E3119" t="str">
            <v>DESPACHO</v>
          </cell>
          <cell r="F3119" t="str">
            <v>NORMAL</v>
          </cell>
          <cell r="G3119" t="str">
            <v>FT79607</v>
          </cell>
          <cell r="H3119">
            <v>44938</v>
          </cell>
          <cell r="I3119" t="str">
            <v>ENTREGADO</v>
          </cell>
          <cell r="J3119">
            <v>44939</v>
          </cell>
          <cell r="K3119" t="str">
            <v>MANUEL ANTONIO NEIRA TOALA</v>
          </cell>
          <cell r="L3119" t="str">
            <v>URDANETA  AV SANTA ELENA O DECIMA 711 GOMEZ RENDON</v>
          </cell>
          <cell r="M3119" t="str">
            <v>0919362681</v>
          </cell>
          <cell r="N3119" t="str">
            <v>0969698527/0993719237</v>
          </cell>
          <cell r="O3119" t="str">
            <v/>
          </cell>
          <cell r="P3119" t="str">
            <v>GUAYAQUIL</v>
          </cell>
          <cell r="Q3119" t="str">
            <v>GUAYAQUIL</v>
          </cell>
          <cell r="R3119" t="str">
            <v>GUAYAS</v>
          </cell>
          <cell r="T3119" t="str">
            <v>ITSACOURIER</v>
          </cell>
          <cell r="U3119" t="str">
            <v>FLEXNETUIO_GYE</v>
          </cell>
          <cell r="V3119">
            <v>1</v>
          </cell>
          <cell r="W3119">
            <v>1</v>
          </cell>
          <cell r="X3119" t="str">
            <v>FLEXNET ECUADOR - FLEXTUENTI</v>
          </cell>
          <cell r="Y3119" t="str">
            <v>CALLE 28 DE JUNIO S/N Y GARCIA MORENO ENTRADA LLANO GRANDE</v>
          </cell>
        </row>
        <row r="3120">
          <cell r="A3120" t="str">
            <v>414661760</v>
          </cell>
          <cell r="B3120">
            <v>495619</v>
          </cell>
          <cell r="C3120" t="str">
            <v>414661760</v>
          </cell>
          <cell r="D3120" t="str">
            <v>FLEXTUENTI</v>
          </cell>
          <cell r="E3120" t="str">
            <v>DESPACHO</v>
          </cell>
          <cell r="F3120" t="str">
            <v>NORMAL</v>
          </cell>
          <cell r="G3120" t="str">
            <v>FT79523</v>
          </cell>
          <cell r="H3120">
            <v>44938</v>
          </cell>
          <cell r="I3120" t="str">
            <v>ENTREGADO</v>
          </cell>
          <cell r="J3120">
            <v>44942</v>
          </cell>
          <cell r="K3120" t="str">
            <v>Jeison Aaron Holguin Guaman</v>
          </cell>
          <cell r="L3120" t="str">
            <v>INAQUITO AV DE LOS SHYRIS SN AV NACIONES UNIDAS</v>
          </cell>
          <cell r="M3120" t="str">
            <v>1756186431</v>
          </cell>
          <cell r="N3120" t="str">
            <v>0979006175/0979006175</v>
          </cell>
          <cell r="O3120" t="str">
            <v/>
          </cell>
          <cell r="P3120" t="str">
            <v>QUITO</v>
          </cell>
          <cell r="Q3120" t="str">
            <v>QUITO</v>
          </cell>
          <cell r="R3120" t="str">
            <v>PICHINCHA</v>
          </cell>
          <cell r="T3120" t="str">
            <v>FLEXTRANS UIO</v>
          </cell>
          <cell r="U3120" t="str">
            <v>FLEXNETUIO_LOCAL</v>
          </cell>
          <cell r="V3120">
            <v>1</v>
          </cell>
          <cell r="W3120">
            <v>1</v>
          </cell>
          <cell r="X3120" t="str">
            <v>FLEXNET ECUADOR - FLEXTUENTI</v>
          </cell>
          <cell r="Y3120" t="str">
            <v>CALLE 28 DE JUNIO S/N Y GARCIA MORENO ENTRADA LLANO GRANDE</v>
          </cell>
        </row>
        <row r="3121">
          <cell r="A3121" t="str">
            <v>414661764</v>
          </cell>
          <cell r="B3121">
            <v>495620</v>
          </cell>
          <cell r="C3121" t="str">
            <v>414661764</v>
          </cell>
          <cell r="D3121" t="str">
            <v>FLEXTUENTI</v>
          </cell>
          <cell r="E3121" t="str">
            <v>DESPACHO</v>
          </cell>
          <cell r="F3121" t="str">
            <v>NORMAL</v>
          </cell>
          <cell r="G3121" t="str">
            <v>FT79522</v>
          </cell>
          <cell r="H3121">
            <v>44938</v>
          </cell>
          <cell r="I3121" t="str">
            <v>ENTREGADO</v>
          </cell>
          <cell r="J3121">
            <v>44942</v>
          </cell>
          <cell r="K3121" t="str">
            <v>Danilo Vilana</v>
          </cell>
          <cell r="L3121" t="str">
            <v>EL CONDADO CALLE 24  MZ 35 LT804  CALLE K</v>
          </cell>
          <cell r="M3121" t="str">
            <v>1725661159</v>
          </cell>
          <cell r="N3121" t="str">
            <v>0988043589/0995508150</v>
          </cell>
          <cell r="O3121" t="str">
            <v/>
          </cell>
          <cell r="P3121" t="str">
            <v>QUITO</v>
          </cell>
          <cell r="Q3121" t="str">
            <v>QUITO</v>
          </cell>
          <cell r="R3121" t="str">
            <v>PICHINCHA</v>
          </cell>
          <cell r="U3121" t="str">
            <v>FLEXNETUIO_LOCAL</v>
          </cell>
          <cell r="V3121">
            <v>1</v>
          </cell>
          <cell r="W3121">
            <v>1</v>
          </cell>
          <cell r="X3121" t="str">
            <v>FLEXNET ECUADOR - FLEXTUENTI</v>
          </cell>
          <cell r="Y3121" t="str">
            <v>CALLE 28 DE JUNIO S/N Y GARCIA MORENO ENTRADA LLANO GRANDE</v>
          </cell>
        </row>
        <row r="3122">
          <cell r="A3122" t="str">
            <v>414661766</v>
          </cell>
          <cell r="B3122">
            <v>495621</v>
          </cell>
          <cell r="C3122" t="str">
            <v>414661766</v>
          </cell>
          <cell r="D3122" t="str">
            <v>FLEXTUENTI</v>
          </cell>
          <cell r="E3122" t="str">
            <v>DESPACHO</v>
          </cell>
          <cell r="F3122" t="str">
            <v>NORMAL</v>
          </cell>
          <cell r="G3122" t="str">
            <v>FT79521</v>
          </cell>
          <cell r="H3122">
            <v>44938</v>
          </cell>
          <cell r="I3122" t="str">
            <v>ENTREGADO</v>
          </cell>
          <cell r="J3122">
            <v>44939</v>
          </cell>
          <cell r="K3122" t="str">
            <v>Cristina Quintanilla</v>
          </cell>
          <cell r="L3122" t="str">
            <v>CONOCOTO  AV CHILLO JIJON SN SAN PEDRO DE TABOADA</v>
          </cell>
          <cell r="M3122" t="str">
            <v>1711452969</v>
          </cell>
          <cell r="N3122" t="str">
            <v>0994280200/0995045234</v>
          </cell>
          <cell r="O3122" t="str">
            <v/>
          </cell>
          <cell r="P3122" t="str">
            <v>QUITO</v>
          </cell>
          <cell r="Q3122" t="str">
            <v>QUITO</v>
          </cell>
          <cell r="R3122" t="str">
            <v>PICHINCHA</v>
          </cell>
          <cell r="T3122" t="str">
            <v>FLEXTRANS UIO</v>
          </cell>
          <cell r="U3122" t="str">
            <v>FLEXNETUIO_LOCAL</v>
          </cell>
          <cell r="V3122">
            <v>1</v>
          </cell>
          <cell r="W3122">
            <v>1</v>
          </cell>
          <cell r="X3122" t="str">
            <v>FLEXNET ECUADOR - FLEXTUENTI</v>
          </cell>
          <cell r="Y3122" t="str">
            <v>CALLE 28 DE JUNIO S/N Y GARCIA MORENO ENTRADA LLANO GRANDE</v>
          </cell>
        </row>
        <row r="3123">
          <cell r="A3123" t="str">
            <v>414661788</v>
          </cell>
          <cell r="B3123">
            <v>495622</v>
          </cell>
          <cell r="C3123" t="str">
            <v>414661788</v>
          </cell>
          <cell r="D3123" t="str">
            <v>FLEXTUENTI</v>
          </cell>
          <cell r="E3123" t="str">
            <v>DESPACHO</v>
          </cell>
          <cell r="F3123" t="str">
            <v>NORMAL</v>
          </cell>
          <cell r="G3123" t="str">
            <v>031080414661788</v>
          </cell>
          <cell r="H3123">
            <v>44938</v>
          </cell>
          <cell r="I3123" t="str">
            <v>INCIDENCIA</v>
          </cell>
          <cell r="J3123">
            <v>44944</v>
          </cell>
          <cell r="K3123" t="str">
            <v>Brithanny Cedeno</v>
          </cell>
          <cell r="L3123" t="str">
            <v>MONTECRISTI  CALLE 22  SN  CALLE E</v>
          </cell>
          <cell r="M3123" t="str">
            <v>1314025360</v>
          </cell>
          <cell r="N3123" t="str">
            <v>0961922807/0967836764</v>
          </cell>
          <cell r="O3123" t="str">
            <v/>
          </cell>
          <cell r="P3123" t="str">
            <v>MONTECRISTI</v>
          </cell>
          <cell r="Q3123" t="str">
            <v>MONTECRISTI</v>
          </cell>
          <cell r="R3123" t="str">
            <v>MANABI</v>
          </cell>
          <cell r="T3123" t="str">
            <v>TRAMACO</v>
          </cell>
          <cell r="U3123" t="str">
            <v>FLEXNETUIO_PROVINCIA</v>
          </cell>
          <cell r="V3123">
            <v>1</v>
          </cell>
          <cell r="W3123">
            <v>1</v>
          </cell>
          <cell r="X3123" t="str">
            <v>FLEXNET ECUADOR - FLEXTUENTI</v>
          </cell>
          <cell r="Y3123" t="str">
            <v>CALLE 28 DE JUNIO S/N Y GARCIA MORENO ENTRADA LLANO GRANDE</v>
          </cell>
        </row>
        <row r="3124">
          <cell r="A3124" t="str">
            <v>414661789</v>
          </cell>
          <cell r="B3124">
            <v>495623</v>
          </cell>
          <cell r="C3124" t="str">
            <v>414661789</v>
          </cell>
          <cell r="D3124" t="str">
            <v>FLEXTUENTI</v>
          </cell>
          <cell r="E3124" t="str">
            <v>DESPACHO</v>
          </cell>
          <cell r="F3124" t="str">
            <v>NORMAL</v>
          </cell>
          <cell r="G3124" t="str">
            <v>031080414661789</v>
          </cell>
          <cell r="H3124">
            <v>44938</v>
          </cell>
          <cell r="I3124" t="str">
            <v>ENTREGADO</v>
          </cell>
          <cell r="J3124">
            <v>44939</v>
          </cell>
          <cell r="K3124" t="str">
            <v>Alexis Barona</v>
          </cell>
          <cell r="L3124" t="str">
            <v>LA PENINSULA  BOGOTA 253 CARACAS</v>
          </cell>
          <cell r="M3124" t="str">
            <v>1804549572</v>
          </cell>
          <cell r="N3124" t="str">
            <v>0998753792/0987153361</v>
          </cell>
          <cell r="O3124" t="str">
            <v/>
          </cell>
          <cell r="P3124" t="str">
            <v>AMBATO</v>
          </cell>
          <cell r="Q3124" t="str">
            <v>AMBATO</v>
          </cell>
          <cell r="R3124" t="str">
            <v>TUNGURAHUA</v>
          </cell>
          <cell r="S3124" t="str">
            <v>AMBATO</v>
          </cell>
          <cell r="T3124" t="str">
            <v>TRAMACO</v>
          </cell>
          <cell r="U3124" t="str">
            <v>FLEXNETUIO_PROVINCIA</v>
          </cell>
          <cell r="V3124">
            <v>1</v>
          </cell>
          <cell r="W3124">
            <v>1</v>
          </cell>
          <cell r="X3124" t="str">
            <v>FLEXNET ECUADOR - FLEXTUENTI</v>
          </cell>
          <cell r="Y3124" t="str">
            <v>CALLE 28 DE JUNIO S/N Y GARCIA MORENO ENTRADA LLANO GRANDE</v>
          </cell>
        </row>
        <row r="3125">
          <cell r="A3125" t="str">
            <v>414661790</v>
          </cell>
          <cell r="B3125">
            <v>495624</v>
          </cell>
          <cell r="C3125" t="str">
            <v>414661790</v>
          </cell>
          <cell r="D3125" t="str">
            <v>FLEXTUENTI</v>
          </cell>
          <cell r="E3125" t="str">
            <v>DESPACHO</v>
          </cell>
          <cell r="F3125" t="str">
            <v>NORMAL</v>
          </cell>
          <cell r="G3125" t="str">
            <v>FT79606</v>
          </cell>
          <cell r="H3125">
            <v>44938</v>
          </cell>
          <cell r="I3125" t="str">
            <v>ENTREGADO</v>
          </cell>
          <cell r="J3125">
            <v>44939</v>
          </cell>
          <cell r="K3125" t="str">
            <v>martha liliana villacis morales</v>
          </cell>
          <cell r="L3125" t="str">
            <v>TARQUI  AV DEL PERIODISTA  SN  AV CARLOS LUIS PLAZA DANIN</v>
          </cell>
          <cell r="M3125" t="str">
            <v>1719460071</v>
          </cell>
          <cell r="N3125" t="str">
            <v>0995605988/0982261268</v>
          </cell>
          <cell r="O3125" t="str">
            <v/>
          </cell>
          <cell r="P3125" t="str">
            <v>GUAYAQUIL</v>
          </cell>
          <cell r="Q3125" t="str">
            <v>GUAYAQUIL</v>
          </cell>
          <cell r="R3125" t="str">
            <v>GUAYAS</v>
          </cell>
          <cell r="T3125" t="str">
            <v>ITSACOURIER</v>
          </cell>
          <cell r="U3125" t="str">
            <v>FLEXNETUIO_GYE</v>
          </cell>
          <cell r="V3125">
            <v>1</v>
          </cell>
          <cell r="W3125">
            <v>1</v>
          </cell>
          <cell r="X3125" t="str">
            <v>FLEXNET ECUADOR - FLEXTUENTI</v>
          </cell>
          <cell r="Y3125" t="str">
            <v>CALLE 28 DE JUNIO S/N Y GARCIA MORENO ENTRADA LLANO GRANDE</v>
          </cell>
        </row>
        <row r="3126">
          <cell r="A3126" t="str">
            <v>414661795</v>
          </cell>
          <cell r="B3126">
            <v>495625</v>
          </cell>
          <cell r="C3126" t="str">
            <v>414661795</v>
          </cell>
          <cell r="D3126" t="str">
            <v>FLEXTUENTI</v>
          </cell>
          <cell r="E3126" t="str">
            <v>DESPACHO</v>
          </cell>
          <cell r="F3126" t="str">
            <v>NORMAL</v>
          </cell>
          <cell r="G3126" t="str">
            <v>FT79605</v>
          </cell>
          <cell r="H3126">
            <v>44938</v>
          </cell>
          <cell r="I3126" t="str">
            <v>ENTREGADO</v>
          </cell>
          <cell r="J3126">
            <v>44942</v>
          </cell>
          <cell r="K3126" t="str">
            <v>Natalia Perez</v>
          </cell>
          <cell r="L3126" t="str">
            <v>TARQUI CALLE 5TO RETORNO 17A NE MZ 742 VILLA 12  SN</v>
          </cell>
          <cell r="M3126" t="str">
            <v>0924711690</v>
          </cell>
          <cell r="N3126" t="str">
            <v>0939750297/0939750297</v>
          </cell>
          <cell r="O3126" t="str">
            <v/>
          </cell>
          <cell r="P3126" t="str">
            <v>GUAYAQUIL</v>
          </cell>
          <cell r="Q3126" t="str">
            <v>GUAYAQUIL</v>
          </cell>
          <cell r="R3126" t="str">
            <v>GUAYAS</v>
          </cell>
          <cell r="T3126" t="str">
            <v>ITSACOURIER</v>
          </cell>
          <cell r="U3126" t="str">
            <v>FLEXNETUIO_GYE</v>
          </cell>
          <cell r="V3126">
            <v>1</v>
          </cell>
          <cell r="W3126">
            <v>1</v>
          </cell>
          <cell r="X3126" t="str">
            <v>FLEXNET ECUADOR - FLEXTUENTI</v>
          </cell>
          <cell r="Y3126" t="str">
            <v>CALLE 28 DE JUNIO S/N Y GARCIA MORENO ENTRADA LLANO GRANDE</v>
          </cell>
        </row>
        <row r="3127">
          <cell r="A3127" t="str">
            <v>414661800</v>
          </cell>
          <cell r="B3127">
            <v>495626</v>
          </cell>
          <cell r="C3127" t="str">
            <v>414661800</v>
          </cell>
          <cell r="D3127" t="str">
            <v>FLEXTUENTI</v>
          </cell>
          <cell r="E3127" t="str">
            <v>DESPACHO</v>
          </cell>
          <cell r="F3127" t="str">
            <v>NORMAL</v>
          </cell>
          <cell r="G3127" t="str">
            <v>031080414661800</v>
          </cell>
          <cell r="H3127">
            <v>44938</v>
          </cell>
          <cell r="I3127" t="str">
            <v>INCIDENCIA</v>
          </cell>
          <cell r="J3127">
            <v>44944</v>
          </cell>
          <cell r="K3127" t="str">
            <v>Franklin Ivan Angamarca Puchaicela</v>
          </cell>
          <cell r="L3127" t="str">
            <v>EL SAGRARIO CALLE JOSE ANTONIO EGUIGUREN  102  SIMON BOLIVAR</v>
          </cell>
          <cell r="M3127" t="str">
            <v>1105023806</v>
          </cell>
          <cell r="N3127" t="str">
            <v>0986197750/0993276020</v>
          </cell>
          <cell r="O3127" t="str">
            <v/>
          </cell>
          <cell r="P3127" t="str">
            <v>LOJA</v>
          </cell>
          <cell r="Q3127" t="str">
            <v>LOJA</v>
          </cell>
          <cell r="R3127" t="str">
            <v>LOJA</v>
          </cell>
          <cell r="T3127" t="str">
            <v>TRAMACO</v>
          </cell>
          <cell r="U3127" t="str">
            <v>FLEXNETUIO_PROVINCIA</v>
          </cell>
          <cell r="V3127">
            <v>1</v>
          </cell>
          <cell r="W3127">
            <v>1</v>
          </cell>
          <cell r="X3127" t="str">
            <v>FLEXNET ECUADOR - FLEXTUENTI</v>
          </cell>
          <cell r="Y3127" t="str">
            <v>CALLE 28 DE JUNIO S/N Y GARCIA MORENO ENTRADA LLANO GRANDE</v>
          </cell>
        </row>
        <row r="3128">
          <cell r="A3128" t="str">
            <v>414661809</v>
          </cell>
          <cell r="B3128">
            <v>495627</v>
          </cell>
          <cell r="C3128" t="str">
            <v>414661809</v>
          </cell>
          <cell r="D3128" t="str">
            <v>FLEXTUENTI</v>
          </cell>
          <cell r="E3128" t="str">
            <v>DESPACHO</v>
          </cell>
          <cell r="F3128" t="str">
            <v>NORMAL</v>
          </cell>
          <cell r="G3128" t="str">
            <v>FT79604</v>
          </cell>
          <cell r="H3128">
            <v>44938</v>
          </cell>
          <cell r="I3128" t="str">
            <v>ENTREGADO</v>
          </cell>
          <cell r="J3128">
            <v>44939</v>
          </cell>
          <cell r="K3128" t="str">
            <v>byron augusto leon suarez</v>
          </cell>
          <cell r="L3128" t="str">
            <v>TARQUI AV PASEO DEL PARQUE  EDIFICIO NUMERO 2  SN</v>
          </cell>
          <cell r="M3128" t="str">
            <v>0918554502</v>
          </cell>
          <cell r="N3128" t="str">
            <v>0963393412/0969202166</v>
          </cell>
          <cell r="O3128" t="str">
            <v/>
          </cell>
          <cell r="P3128" t="str">
            <v>GUAYAQUIL</v>
          </cell>
          <cell r="Q3128" t="str">
            <v>GUAYAQUIL</v>
          </cell>
          <cell r="R3128" t="str">
            <v>GUAYAS</v>
          </cell>
          <cell r="T3128" t="str">
            <v>ITSACOURIER</v>
          </cell>
          <cell r="U3128" t="str">
            <v>FLEXNETUIO_GYE</v>
          </cell>
          <cell r="V3128">
            <v>1</v>
          </cell>
          <cell r="W3128">
            <v>1</v>
          </cell>
          <cell r="X3128" t="str">
            <v>FLEXNET ECUADOR - FLEXTUENTI</v>
          </cell>
          <cell r="Y3128" t="str">
            <v>CALLE 28 DE JUNIO S/N Y GARCIA MORENO ENTRADA LLANO GRANDE</v>
          </cell>
        </row>
        <row r="3129">
          <cell r="A3129" t="str">
            <v>414661810</v>
          </cell>
          <cell r="B3129">
            <v>495628</v>
          </cell>
          <cell r="C3129" t="str">
            <v>414661810</v>
          </cell>
          <cell r="D3129" t="str">
            <v>FLEXTUENTI</v>
          </cell>
          <cell r="E3129" t="str">
            <v>DESPACHO</v>
          </cell>
          <cell r="F3129" t="str">
            <v>NORMAL</v>
          </cell>
          <cell r="G3129" t="str">
            <v>031080414661810</v>
          </cell>
          <cell r="H3129">
            <v>44938</v>
          </cell>
          <cell r="I3129" t="str">
            <v>DEVOLUCION_EN_PROCESO</v>
          </cell>
          <cell r="J3129">
            <v>44943</v>
          </cell>
          <cell r="K3129" t="str">
            <v>Rafael Octavio Romero Riveros</v>
          </cell>
          <cell r="L3129" t="str">
            <v>CAYAMBE CALLE LOS CRISANTEMOS SN  CALLE LAS VIOLESTAS</v>
          </cell>
          <cell r="M3129" t="str">
            <v>1761057346</v>
          </cell>
          <cell r="N3129" t="str">
            <v>0996835936/0962231545</v>
          </cell>
          <cell r="O3129" t="str">
            <v/>
          </cell>
          <cell r="P3129" t="str">
            <v>CAYAMBE</v>
          </cell>
          <cell r="Q3129" t="str">
            <v>CAYAMBE</v>
          </cell>
          <cell r="R3129" t="str">
            <v>PICHINCHA</v>
          </cell>
          <cell r="T3129" t="str">
            <v>TRAMACO</v>
          </cell>
          <cell r="U3129" t="str">
            <v>FLEXNETUIO_PROVINCIA</v>
          </cell>
          <cell r="V3129">
            <v>1</v>
          </cell>
          <cell r="W3129">
            <v>1</v>
          </cell>
          <cell r="X3129" t="str">
            <v>FLEXNET ECUADOR - FLEXTUENTI</v>
          </cell>
          <cell r="Y3129" t="str">
            <v>CALLE 28 DE JUNIO S/N Y GARCIA MORENO ENTRADA LLANO GRANDE</v>
          </cell>
        </row>
        <row r="3130">
          <cell r="A3130" t="str">
            <v>414661816</v>
          </cell>
          <cell r="B3130">
            <v>495629</v>
          </cell>
          <cell r="C3130" t="str">
            <v>414661816</v>
          </cell>
          <cell r="D3130" t="str">
            <v>FLEXTUENTI</v>
          </cell>
          <cell r="E3130" t="str">
            <v>DESPACHO</v>
          </cell>
          <cell r="F3130" t="str">
            <v>NORMAL</v>
          </cell>
          <cell r="G3130" t="str">
            <v>FT79603</v>
          </cell>
          <cell r="H3130">
            <v>44938</v>
          </cell>
          <cell r="I3130" t="str">
            <v>ENTREGADO</v>
          </cell>
          <cell r="J3130">
            <v>44939</v>
          </cell>
          <cell r="K3130" t="str">
            <v>DIEGO GAVILANEZ</v>
          </cell>
          <cell r="L3130" t="str">
            <v>GARCIA MORENO PORTETE 2500  TUNGURAHUA</v>
          </cell>
          <cell r="M3130" t="str">
            <v>0952252435</v>
          </cell>
          <cell r="N3130" t="str">
            <v>0979514335/0979513506</v>
          </cell>
          <cell r="O3130" t="str">
            <v/>
          </cell>
          <cell r="P3130" t="str">
            <v>GUAYAQUIL</v>
          </cell>
          <cell r="Q3130" t="str">
            <v>GUAYAQUIL</v>
          </cell>
          <cell r="R3130" t="str">
            <v>GUAYAS</v>
          </cell>
          <cell r="T3130" t="str">
            <v>ITSACOURIER</v>
          </cell>
          <cell r="U3130" t="str">
            <v>FLEXNETUIO_GYE</v>
          </cell>
          <cell r="V3130">
            <v>1</v>
          </cell>
          <cell r="W3130">
            <v>1</v>
          </cell>
          <cell r="X3130" t="str">
            <v>FLEXNET ECUADOR - FLEXTUENTI</v>
          </cell>
          <cell r="Y3130" t="str">
            <v>CALLE 28 DE JUNIO S/N Y GARCIA MORENO ENTRADA LLANO GRANDE</v>
          </cell>
        </row>
        <row r="3131">
          <cell r="A3131" t="str">
            <v>414661819</v>
          </cell>
          <cell r="B3131">
            <v>495630</v>
          </cell>
          <cell r="C3131" t="str">
            <v>414661819</v>
          </cell>
          <cell r="D3131" t="str">
            <v>FLEXTUENTI</v>
          </cell>
          <cell r="E3131" t="str">
            <v>DESPACHO</v>
          </cell>
          <cell r="F3131" t="str">
            <v>DERIVADO PICK UP</v>
          </cell>
          <cell r="G3131" t="str">
            <v>031080414661819</v>
          </cell>
          <cell r="H3131">
            <v>44938</v>
          </cell>
          <cell r="I3131" t="str">
            <v>ENTREGADO</v>
          </cell>
          <cell r="J3131">
            <v>44942</v>
          </cell>
          <cell r="K3131" t="str">
            <v>Victor Hugo Munoz Carrillo</v>
          </cell>
          <cell r="L3131" t="str">
            <v>OFICINA TRAMACO PORTETE</v>
          </cell>
          <cell r="M3131" t="str">
            <v>1309390621</v>
          </cell>
          <cell r="N3131" t="str">
            <v>0968459005/0969012475</v>
          </cell>
          <cell r="O3131" t="str">
            <v/>
          </cell>
          <cell r="P3131" t="str">
            <v>GUAYAQUIL</v>
          </cell>
          <cell r="Q3131" t="str">
            <v>GUAYAQUIL</v>
          </cell>
          <cell r="R3131" t="str">
            <v>GUAYAS</v>
          </cell>
          <cell r="T3131" t="str">
            <v>TRAMACO</v>
          </cell>
          <cell r="U3131" t="str">
            <v>FLEXNETUIO_GYE</v>
          </cell>
          <cell r="V3131">
            <v>1</v>
          </cell>
          <cell r="W3131">
            <v>1</v>
          </cell>
          <cell r="X3131" t="str">
            <v>FLEXNET ECUADOR - FLEXTUENTI</v>
          </cell>
          <cell r="Y3131" t="str">
            <v>CALLE 28 DE JUNIO S/N Y GARCIA MORENO ENTRADA LLANO GRANDE</v>
          </cell>
        </row>
        <row r="3132">
          <cell r="A3132" t="str">
            <v>414661838</v>
          </cell>
          <cell r="B3132">
            <v>495631</v>
          </cell>
          <cell r="C3132" t="str">
            <v>414661838</v>
          </cell>
          <cell r="D3132" t="str">
            <v>FLEXTUENTI</v>
          </cell>
          <cell r="E3132" t="str">
            <v>DESPACHO</v>
          </cell>
          <cell r="F3132" t="str">
            <v>NORMAL</v>
          </cell>
          <cell r="G3132" t="str">
            <v>FT79602</v>
          </cell>
          <cell r="H3132">
            <v>44938</v>
          </cell>
          <cell r="I3132" t="str">
            <v>ENTREGADO</v>
          </cell>
          <cell r="J3132">
            <v>44939</v>
          </cell>
          <cell r="K3132" t="str">
            <v>Sandra Ibanez Toledo</v>
          </cell>
          <cell r="L3132" t="str">
            <v>XIMENA AV DOMINGO COMIN  MANZANA A4 VILLA 27  SN</v>
          </cell>
          <cell r="M3132" t="str">
            <v>0931399422</v>
          </cell>
          <cell r="N3132" t="str">
            <v>0963456899/0998222732</v>
          </cell>
          <cell r="O3132" t="str">
            <v/>
          </cell>
          <cell r="P3132" t="str">
            <v>GUAYAQUIL</v>
          </cell>
          <cell r="Q3132" t="str">
            <v>GUAYAQUIL</v>
          </cell>
          <cell r="R3132" t="str">
            <v>GUAYAS</v>
          </cell>
          <cell r="T3132" t="str">
            <v>ITSACOURIER</v>
          </cell>
          <cell r="U3132" t="str">
            <v>FLEXNETUIO_GYE</v>
          </cell>
          <cell r="V3132">
            <v>1</v>
          </cell>
          <cell r="W3132">
            <v>1</v>
          </cell>
          <cell r="X3132" t="str">
            <v>FLEXNET ECUADOR - FLEXTUENTI</v>
          </cell>
          <cell r="Y3132" t="str">
            <v>CALLE 28 DE JUNIO S/N Y GARCIA MORENO ENTRADA LLANO GRANDE</v>
          </cell>
        </row>
        <row r="3133">
          <cell r="A3133" t="str">
            <v>414661839</v>
          </cell>
          <cell r="B3133">
            <v>495632</v>
          </cell>
          <cell r="C3133" t="str">
            <v>414661839</v>
          </cell>
          <cell r="D3133" t="str">
            <v>FLEXTUENTI</v>
          </cell>
          <cell r="E3133" t="str">
            <v>DESPACHO</v>
          </cell>
          <cell r="F3133" t="str">
            <v>NORMAL</v>
          </cell>
          <cell r="G3133" t="str">
            <v>031080414661839</v>
          </cell>
          <cell r="H3133">
            <v>44938</v>
          </cell>
          <cell r="I3133" t="str">
            <v>ENTREGADO</v>
          </cell>
          <cell r="J3133">
            <v>44939</v>
          </cell>
          <cell r="K3133" t="str">
            <v>Neri del Cisne Carrion Ordonez</v>
          </cell>
          <cell r="L3133" t="str">
            <v>RIO VERDE (SD)  CALLE IMBABURA CASA 105  ENTRE CATACOCHA Y ALAMOR</v>
          </cell>
          <cell r="M3133" t="str">
            <v>1102580543</v>
          </cell>
          <cell r="N3133" t="str">
            <v>0995536207/0992224518</v>
          </cell>
          <cell r="O3133" t="str">
            <v/>
          </cell>
          <cell r="P3133" t="str">
            <v>SANTO DOMINGO</v>
          </cell>
          <cell r="Q3133" t="str">
            <v>SANTO DOMINGO</v>
          </cell>
          <cell r="R3133" t="str">
            <v>SANTO DOMINGO DE LOS TSACHILAS</v>
          </cell>
          <cell r="T3133" t="str">
            <v>TRAMACO</v>
          </cell>
          <cell r="U3133" t="str">
            <v>FLEXNETUIO_PROVINCIA</v>
          </cell>
          <cell r="V3133">
            <v>1</v>
          </cell>
          <cell r="W3133">
            <v>1</v>
          </cell>
          <cell r="X3133" t="str">
            <v>FLEXNET ECUADOR - FLEXTUENTI</v>
          </cell>
          <cell r="Y3133" t="str">
            <v>CALLE 28 DE JUNIO S/N Y GARCIA MORENO ENTRADA LLANO GRANDE</v>
          </cell>
        </row>
        <row r="3134">
          <cell r="A3134" t="str">
            <v>414661844</v>
          </cell>
          <cell r="B3134">
            <v>495633</v>
          </cell>
          <cell r="C3134" t="str">
            <v>414661844</v>
          </cell>
          <cell r="D3134" t="str">
            <v>FLEXTUENTI</v>
          </cell>
          <cell r="E3134" t="str">
            <v>DESPACHO</v>
          </cell>
          <cell r="F3134" t="str">
            <v>NORMAL</v>
          </cell>
          <cell r="G3134" t="str">
            <v>031080414661844</v>
          </cell>
          <cell r="H3134">
            <v>44938</v>
          </cell>
          <cell r="I3134" t="str">
            <v>ENTREGADO</v>
          </cell>
          <cell r="J3134">
            <v>44939</v>
          </cell>
          <cell r="K3134" t="str">
            <v>Alex duman Alcivar Andrade</v>
          </cell>
          <cell r="L3134" t="str">
            <v>ANDRES DE VERA 16 DE JUNIO  SN   AROMOS</v>
          </cell>
          <cell r="M3134" t="str">
            <v>1307502557</v>
          </cell>
          <cell r="N3134" t="str">
            <v>0998439596/0998658272</v>
          </cell>
          <cell r="O3134" t="str">
            <v/>
          </cell>
          <cell r="P3134" t="str">
            <v>PORTOVIEJO</v>
          </cell>
          <cell r="Q3134" t="str">
            <v>PORTOVIEJO</v>
          </cell>
          <cell r="R3134" t="str">
            <v>MANABI</v>
          </cell>
          <cell r="T3134" t="str">
            <v>TRAMACO</v>
          </cell>
          <cell r="U3134" t="str">
            <v>FLEXNETUIO_PROVINCIA</v>
          </cell>
          <cell r="V3134">
            <v>1</v>
          </cell>
          <cell r="W3134">
            <v>1</v>
          </cell>
          <cell r="X3134" t="str">
            <v>FLEXNET ECUADOR - FLEXTUENTI</v>
          </cell>
          <cell r="Y3134" t="str">
            <v>CALLE 28 DE JUNIO S/N Y GARCIA MORENO ENTRADA LLANO GRANDE</v>
          </cell>
        </row>
        <row r="3135">
          <cell r="A3135" t="str">
            <v>414664822</v>
          </cell>
          <cell r="B3135">
            <v>495634</v>
          </cell>
          <cell r="C3135" t="str">
            <v>414664822</v>
          </cell>
          <cell r="D3135" t="str">
            <v>FLEXTUENTI</v>
          </cell>
          <cell r="E3135" t="str">
            <v>DESPACHO</v>
          </cell>
          <cell r="F3135" t="str">
            <v>NORMAL</v>
          </cell>
          <cell r="G3135" t="str">
            <v>FT79518</v>
          </cell>
          <cell r="H3135">
            <v>44938</v>
          </cell>
          <cell r="I3135" t="str">
            <v>ENTREGADO</v>
          </cell>
          <cell r="J3135">
            <v>44939</v>
          </cell>
          <cell r="K3135" t="str">
            <v>FABIAN GILBERTO SIAVICHAY MACIAS</v>
          </cell>
          <cell r="L3135" t="str">
            <v>MARISCAL SUCRE CALLES 9 DE OCTUBRE SN JERONIMO CARRION</v>
          </cell>
          <cell r="M3135" t="str">
            <v>1307774677</v>
          </cell>
          <cell r="N3135" t="str">
            <v>0997179571/0983946088</v>
          </cell>
          <cell r="O3135" t="str">
            <v/>
          </cell>
          <cell r="P3135" t="str">
            <v>QUITO</v>
          </cell>
          <cell r="Q3135" t="str">
            <v>QUITO</v>
          </cell>
          <cell r="R3135" t="str">
            <v>PICHINCHA</v>
          </cell>
          <cell r="T3135" t="str">
            <v>TRANSERVISS</v>
          </cell>
          <cell r="U3135" t="str">
            <v>FLEXNETUIO_LOCAL</v>
          </cell>
          <cell r="V3135">
            <v>1</v>
          </cell>
          <cell r="W3135">
            <v>1</v>
          </cell>
          <cell r="X3135" t="str">
            <v>FLEXNET ECUADOR - FLEXTUENTI</v>
          </cell>
          <cell r="Y3135" t="str">
            <v>CALLE 28 DE JUNIO S/N Y GARCIA MORENO ENTRADA LLANO GRANDE</v>
          </cell>
        </row>
        <row r="3136">
          <cell r="A3136" t="str">
            <v>414665094</v>
          </cell>
          <cell r="B3136">
            <v>495635</v>
          </cell>
          <cell r="C3136" t="str">
            <v>414665094</v>
          </cell>
          <cell r="D3136" t="str">
            <v>FLEXTUENTI</v>
          </cell>
          <cell r="E3136" t="str">
            <v>DESPACHO</v>
          </cell>
          <cell r="F3136" t="str">
            <v>DERIVADO PICK UP</v>
          </cell>
          <cell r="G3136" t="str">
            <v>031080414665094</v>
          </cell>
          <cell r="H3136">
            <v>44938</v>
          </cell>
          <cell r="I3136" t="str">
            <v>INCIDENCIA</v>
          </cell>
          <cell r="J3136">
            <v>44944</v>
          </cell>
          <cell r="K3136" t="str">
            <v>Luis Aguilera</v>
          </cell>
          <cell r="L3136" t="str">
            <v>OFICINA TRAMACO CENTRO DE DISTRIBUCION VIA A DAULE</v>
          </cell>
          <cell r="M3136" t="str">
            <v>0955897558</v>
          </cell>
          <cell r="N3136" t="str">
            <v>0989354632/0968230244</v>
          </cell>
          <cell r="O3136" t="str">
            <v/>
          </cell>
          <cell r="P3136" t="str">
            <v>GUAYAQUIL</v>
          </cell>
          <cell r="Q3136" t="str">
            <v>GUAYAQUIL</v>
          </cell>
          <cell r="R3136" t="str">
            <v>GUAYAS</v>
          </cell>
          <cell r="T3136" t="str">
            <v>TRAMACO</v>
          </cell>
          <cell r="U3136" t="str">
            <v>FLEXNETUIO_GYE</v>
          </cell>
          <cell r="V3136">
            <v>1</v>
          </cell>
          <cell r="W3136">
            <v>1</v>
          </cell>
          <cell r="X3136" t="str">
            <v>FLEXNET ECUADOR - FLEXTUENTI</v>
          </cell>
          <cell r="Y3136" t="str">
            <v>CALLE 28 DE JUNIO S/N Y GARCIA MORENO ENTRADA LLANO GRANDE</v>
          </cell>
        </row>
        <row r="3137">
          <cell r="A3137" t="str">
            <v>414665099</v>
          </cell>
          <cell r="B3137">
            <v>495636</v>
          </cell>
          <cell r="C3137" t="str">
            <v>414665099</v>
          </cell>
          <cell r="D3137" t="str">
            <v>FLEXTUENTI</v>
          </cell>
          <cell r="E3137" t="str">
            <v>DESPACHO</v>
          </cell>
          <cell r="F3137" t="str">
            <v>NORMAL</v>
          </cell>
          <cell r="G3137" t="str">
            <v>031080414665099</v>
          </cell>
          <cell r="H3137">
            <v>44938</v>
          </cell>
          <cell r="I3137" t="str">
            <v>ENTREGADO</v>
          </cell>
          <cell r="J3137">
            <v>44939</v>
          </cell>
          <cell r="K3137" t="str">
            <v>Luis Cevallos</v>
          </cell>
          <cell r="L3137" t="str">
            <v>FRANCISCO PACHECO CALLE 12 DE MARZO SN  21 NOVIEMBRE</v>
          </cell>
          <cell r="M3137" t="str">
            <v>1302097298</v>
          </cell>
          <cell r="N3137" t="str">
            <v>0959993014/0987483095</v>
          </cell>
          <cell r="O3137" t="str">
            <v/>
          </cell>
          <cell r="P3137" t="str">
            <v>PORTOVIEJO</v>
          </cell>
          <cell r="Q3137" t="str">
            <v>PORTOVIEJO</v>
          </cell>
          <cell r="R3137" t="str">
            <v>MANABI</v>
          </cell>
          <cell r="T3137" t="str">
            <v>TRAMACO</v>
          </cell>
          <cell r="U3137" t="str">
            <v>FLEXNETUIO_PROVINCIA</v>
          </cell>
          <cell r="V3137">
            <v>1</v>
          </cell>
          <cell r="W3137">
            <v>1</v>
          </cell>
          <cell r="X3137" t="str">
            <v>FLEXNET ECUADOR - FLEXTUENTI</v>
          </cell>
          <cell r="Y3137" t="str">
            <v>CALLE 28 DE JUNIO S/N Y GARCIA MORENO ENTRADA LLANO GRANDE</v>
          </cell>
        </row>
        <row r="3138">
          <cell r="A3138" t="str">
            <v>WS414661325</v>
          </cell>
          <cell r="B3138">
            <v>495602</v>
          </cell>
          <cell r="C3138" t="str">
            <v>WS414661325</v>
          </cell>
          <cell r="D3138" t="str">
            <v>FLEXTUENTI</v>
          </cell>
          <cell r="E3138" t="str">
            <v>DESPACHO</v>
          </cell>
          <cell r="F3138" t="str">
            <v>NORMAL</v>
          </cell>
          <cell r="G3138" t="str">
            <v>031080414661325</v>
          </cell>
          <cell r="H3138">
            <v>44938</v>
          </cell>
          <cell r="I3138" t="str">
            <v>ENTREGADO</v>
          </cell>
          <cell r="J3138">
            <v>44939</v>
          </cell>
          <cell r="K3138" t="str">
            <v>Linda Sabando</v>
          </cell>
          <cell r="L3138" t="str">
            <v>SAN CAMILO CALLE  VIA SAN CARLOS  CASA 4   CALLE D</v>
          </cell>
          <cell r="M3138" t="str">
            <v>0958090722</v>
          </cell>
          <cell r="N3138" t="str">
            <v>0980092285/0980092285</v>
          </cell>
          <cell r="O3138" t="str">
            <v/>
          </cell>
          <cell r="P3138" t="str">
            <v>QUEVEDO</v>
          </cell>
          <cell r="Q3138" t="str">
            <v>QUEVEDO</v>
          </cell>
          <cell r="R3138" t="str">
            <v>LOS RIOS</v>
          </cell>
          <cell r="T3138" t="str">
            <v>TRAMACO</v>
          </cell>
          <cell r="U3138" t="str">
            <v>FLEXNETUIO_PROVINCIA</v>
          </cell>
          <cell r="V3138">
            <v>1</v>
          </cell>
          <cell r="W3138">
            <v>1</v>
          </cell>
          <cell r="X3138" t="str">
            <v>FLEXNET ECUADOR - FLEXTUENTI</v>
          </cell>
          <cell r="Y3138" t="str">
            <v>CALLE 28 DE JUNIO S/N Y GARCIA MORENO ENTRADA LLANO GRANDE</v>
          </cell>
        </row>
        <row r="3139">
          <cell r="A3139" t="str">
            <v>WS414661474</v>
          </cell>
          <cell r="B3139">
            <v>495603</v>
          </cell>
          <cell r="C3139" t="str">
            <v>WS414661474</v>
          </cell>
          <cell r="D3139" t="str">
            <v>FLEXTUENTI</v>
          </cell>
          <cell r="E3139" t="str">
            <v>DESPACHO</v>
          </cell>
          <cell r="F3139" t="str">
            <v>NORMAL</v>
          </cell>
          <cell r="G3139" t="str">
            <v>031080414661474</v>
          </cell>
          <cell r="H3139">
            <v>44938</v>
          </cell>
          <cell r="I3139" t="str">
            <v>ENTREGADO</v>
          </cell>
          <cell r="J3139">
            <v>44942</v>
          </cell>
          <cell r="K3139" t="str">
            <v>Alberto Delgado Martillo</v>
          </cell>
          <cell r="L3139" t="str">
            <v>TARQUI CALLE 103  SN   AV 107</v>
          </cell>
          <cell r="M3139" t="str">
            <v>1306478551</v>
          </cell>
          <cell r="N3139" t="str">
            <v>0987213351/0987213351</v>
          </cell>
          <cell r="O3139" t="str">
            <v/>
          </cell>
          <cell r="P3139" t="str">
            <v>MANTA</v>
          </cell>
          <cell r="Q3139" t="str">
            <v>MANTA</v>
          </cell>
          <cell r="R3139" t="str">
            <v>MANABI</v>
          </cell>
          <cell r="T3139" t="str">
            <v>TRAMACO</v>
          </cell>
          <cell r="U3139" t="str">
            <v>FLEXNETUIO_PROVINCIA</v>
          </cell>
          <cell r="V3139">
            <v>1</v>
          </cell>
          <cell r="W3139">
            <v>1</v>
          </cell>
          <cell r="X3139" t="str">
            <v>FLEXNET ECUADOR - FLEXTUENTI</v>
          </cell>
          <cell r="Y3139" t="str">
            <v>CALLE 28 DE JUNIO S/N Y GARCIA MORENO ENTRADA LLANO GRANDE</v>
          </cell>
        </row>
        <row r="3140">
          <cell r="A3140" t="str">
            <v>414609651</v>
          </cell>
          <cell r="B3140">
            <v>495604</v>
          </cell>
          <cell r="C3140" t="str">
            <v>414609651</v>
          </cell>
          <cell r="D3140" t="str">
            <v>FLEXTUENTI</v>
          </cell>
          <cell r="E3140" t="str">
            <v>DESPACHO</v>
          </cell>
          <cell r="F3140" t="str">
            <v>NORMAL</v>
          </cell>
          <cell r="G3140" t="str">
            <v>FT79587</v>
          </cell>
          <cell r="H3140">
            <v>44938</v>
          </cell>
          <cell r="I3140" t="str">
            <v>ENTREGADO</v>
          </cell>
          <cell r="J3140">
            <v>44939</v>
          </cell>
          <cell r="K3140" t="str">
            <v>Ricardo Velasquez</v>
          </cell>
          <cell r="L3140" t="str">
            <v>TARQUI (GY)    CALLE 2DO PASAJE 10 NO  MZ 1045 VILLA 37  7MO CALLEJON 24B NO</v>
          </cell>
          <cell r="M3140" t="str">
            <v>0953956109</v>
          </cell>
          <cell r="N3140" t="str">
            <v>0988807015/0963135152</v>
          </cell>
          <cell r="O3140" t="str">
            <v/>
          </cell>
          <cell r="P3140" t="str">
            <v>GUAYAQUIL</v>
          </cell>
          <cell r="Q3140" t="str">
            <v>GUAYAQUIL</v>
          </cell>
          <cell r="R3140" t="str">
            <v>GUAYAS</v>
          </cell>
          <cell r="T3140" t="str">
            <v>ITSACOURIER</v>
          </cell>
          <cell r="U3140" t="str">
            <v>FLEXNETUIO_GYE</v>
          </cell>
          <cell r="V3140">
            <v>1</v>
          </cell>
          <cell r="W3140">
            <v>1</v>
          </cell>
          <cell r="X3140" t="str">
            <v>FLEXNET ECUADOR - FLEXTUENTI</v>
          </cell>
          <cell r="Y3140" t="str">
            <v>CALLE 28 DE JUNIO S/N Y GARCIA MORENO ENTRADA LLANO GRANDE</v>
          </cell>
        </row>
        <row r="3141">
          <cell r="A3141" t="str">
            <v>414639437</v>
          </cell>
          <cell r="B3141">
            <v>495605</v>
          </cell>
          <cell r="C3141" t="str">
            <v>414639437</v>
          </cell>
          <cell r="D3141" t="str">
            <v>FLEXTUENTI</v>
          </cell>
          <cell r="E3141" t="str">
            <v>DESPACHO</v>
          </cell>
          <cell r="F3141" t="str">
            <v>NORMAL</v>
          </cell>
          <cell r="G3141" t="str">
            <v>FT79481</v>
          </cell>
          <cell r="H3141">
            <v>44938</v>
          </cell>
          <cell r="I3141" t="str">
            <v>ENTREGADO</v>
          </cell>
          <cell r="J3141">
            <v>44939</v>
          </cell>
          <cell r="K3141" t="str">
            <v>Jose Moreno</v>
          </cell>
          <cell r="L3141" t="str">
            <v>EL CONDADO  CALLE RIO ALISO  SN  AV MACHALA</v>
          </cell>
          <cell r="M3141" t="str">
            <v>1717780652</v>
          </cell>
          <cell r="N3141" t="str">
            <v>0998966759/0983975543</v>
          </cell>
          <cell r="O3141" t="str">
            <v/>
          </cell>
          <cell r="P3141" t="str">
            <v>QUITO</v>
          </cell>
          <cell r="Q3141" t="str">
            <v>QUITO</v>
          </cell>
          <cell r="R3141" t="str">
            <v>PICHINCHA</v>
          </cell>
          <cell r="T3141" t="str">
            <v>FLEXTRANS UIO</v>
          </cell>
          <cell r="U3141" t="str">
            <v>FLEXNETUIO_LOCAL</v>
          </cell>
          <cell r="V3141">
            <v>1</v>
          </cell>
          <cell r="W3141">
            <v>1</v>
          </cell>
          <cell r="X3141" t="str">
            <v>FLEXNET ECUADOR - FLEXTUENTI</v>
          </cell>
          <cell r="Y3141" t="str">
            <v>CALLE 28 DE JUNIO S/N Y GARCIA MORENO ENTRADA LLANO GRANDE</v>
          </cell>
        </row>
        <row r="3142">
          <cell r="A3142" t="str">
            <v>414648662</v>
          </cell>
          <cell r="B3142">
            <v>495606</v>
          </cell>
          <cell r="C3142" t="str">
            <v>414648662</v>
          </cell>
          <cell r="D3142" t="str">
            <v>FLEXTUENTI</v>
          </cell>
          <cell r="E3142" t="str">
            <v>DESPACHO</v>
          </cell>
          <cell r="F3142" t="str">
            <v>NORMAL</v>
          </cell>
          <cell r="G3142" t="str">
            <v>031080414648662</v>
          </cell>
          <cell r="H3142">
            <v>44938</v>
          </cell>
          <cell r="I3142" t="str">
            <v>ENTREGADO</v>
          </cell>
          <cell r="J3142">
            <v>44939</v>
          </cell>
          <cell r="K3142" t="str">
            <v>EDISON MURILLO</v>
          </cell>
          <cell r="L3142" t="str">
            <v>RIO VERDE (SD) CALLE 1 O CALLE OTTO AROSEMENA  LT 218 SN O 2DA TRANSVERSAL</v>
          </cell>
          <cell r="M3142" t="str">
            <v>1710772532</v>
          </cell>
          <cell r="N3142" t="str">
            <v>0961275330/0987113558</v>
          </cell>
          <cell r="O3142" t="str">
            <v/>
          </cell>
          <cell r="P3142" t="str">
            <v>SANTO DOMINGO</v>
          </cell>
          <cell r="Q3142" t="str">
            <v>SANTO DOMINGO</v>
          </cell>
          <cell r="R3142" t="str">
            <v>SANTO DOMINGO DE LOS TSACHILAS</v>
          </cell>
          <cell r="T3142" t="str">
            <v>TRAMACO</v>
          </cell>
          <cell r="U3142" t="str">
            <v>FLEXNETUIO_PROVINCIA</v>
          </cell>
          <cell r="V3142">
            <v>1</v>
          </cell>
          <cell r="W3142">
            <v>1</v>
          </cell>
          <cell r="X3142" t="str">
            <v>FLEXNET ECUADOR - FLEXTUENTI</v>
          </cell>
          <cell r="Y3142" t="str">
            <v>CALLE 28 DE JUNIO S/N Y GARCIA MORENO ENTRADA LLANO GRANDE</v>
          </cell>
        </row>
        <row r="3143">
          <cell r="A3143" t="str">
            <v>414648950</v>
          </cell>
          <cell r="B3143">
            <v>495607</v>
          </cell>
          <cell r="C3143" t="str">
            <v>414648950</v>
          </cell>
          <cell r="D3143" t="str">
            <v>FLEXTUENTI</v>
          </cell>
          <cell r="E3143" t="str">
            <v>DESPACHO</v>
          </cell>
          <cell r="F3143" t="str">
            <v>NORMAL</v>
          </cell>
          <cell r="G3143" t="str">
            <v>031080414648950</v>
          </cell>
          <cell r="H3143">
            <v>44938</v>
          </cell>
          <cell r="I3143" t="str">
            <v>ENTREGADO</v>
          </cell>
          <cell r="J3143">
            <v>44939</v>
          </cell>
          <cell r="K3143" t="str">
            <v>Jose Barzallo</v>
          </cell>
          <cell r="L3143" t="str">
            <v>MILAGRO AV RAFAEL VELDEZ  SN  RIO MARANON</v>
          </cell>
          <cell r="M3143" t="str">
            <v>0928470491</v>
          </cell>
          <cell r="N3143" t="str">
            <v>0998700223/0991639110</v>
          </cell>
          <cell r="O3143" t="str">
            <v/>
          </cell>
          <cell r="P3143" t="str">
            <v>MILAGRO</v>
          </cell>
          <cell r="Q3143" t="str">
            <v>MILAGRO</v>
          </cell>
          <cell r="R3143" t="str">
            <v>GUAYAS</v>
          </cell>
          <cell r="T3143" t="str">
            <v>TRAMACO</v>
          </cell>
          <cell r="U3143" t="str">
            <v>FLEXNETUIO_PROVINCIA</v>
          </cell>
          <cell r="V3143">
            <v>1</v>
          </cell>
          <cell r="W3143">
            <v>1</v>
          </cell>
          <cell r="X3143" t="str">
            <v>FLEXNET ECUADOR - FLEXTUENTI</v>
          </cell>
          <cell r="Y3143" t="str">
            <v>CALLE 28 DE JUNIO S/N Y GARCIA MORENO ENTRADA LLANO GRANDE</v>
          </cell>
        </row>
        <row r="3144">
          <cell r="A3144" t="str">
            <v>414649010</v>
          </cell>
          <cell r="B3144">
            <v>495608</v>
          </cell>
          <cell r="C3144" t="str">
            <v>414649010</v>
          </cell>
          <cell r="D3144" t="str">
            <v>FLEXTUENTI</v>
          </cell>
          <cell r="E3144" t="str">
            <v>DESPACHO</v>
          </cell>
          <cell r="F3144" t="str">
            <v>NORMAL</v>
          </cell>
          <cell r="G3144" t="str">
            <v>031080414649010</v>
          </cell>
          <cell r="H3144">
            <v>44938</v>
          </cell>
          <cell r="I3144" t="str">
            <v>ENTREGADO</v>
          </cell>
          <cell r="J3144">
            <v>44942</v>
          </cell>
          <cell r="K3144" t="str">
            <v>Milagro del valle Zarate</v>
          </cell>
          <cell r="L3144" t="str">
            <v>SANTO DOMINGO DE LOS COLORADOS CALLE SN  MZ 34 VILLA 17 C 15</v>
          </cell>
          <cell r="M3144" t="str">
            <v>1393918550</v>
          </cell>
          <cell r="N3144" t="str">
            <v>0995329277/0967547567</v>
          </cell>
          <cell r="O3144" t="str">
            <v/>
          </cell>
          <cell r="P3144" t="str">
            <v>SANTO DOMINGO</v>
          </cell>
          <cell r="Q3144" t="str">
            <v>SANTO DOMINGO</v>
          </cell>
          <cell r="R3144" t="str">
            <v>SANTO DOMINGO DE LOS TSACHILAS</v>
          </cell>
          <cell r="T3144" t="str">
            <v>TRAMACO</v>
          </cell>
          <cell r="U3144" t="str">
            <v>FLEXNETUIO_PROVINCIA</v>
          </cell>
          <cell r="V3144">
            <v>1</v>
          </cell>
          <cell r="W3144">
            <v>1</v>
          </cell>
          <cell r="X3144" t="str">
            <v>FLEXNET ECUADOR - FLEXTUENTI</v>
          </cell>
          <cell r="Y3144" t="str">
            <v>CALLE 28 DE JUNIO S/N Y GARCIA MORENO ENTRADA LLANO GRANDE</v>
          </cell>
        </row>
        <row r="3145">
          <cell r="A3145" t="str">
            <v>414661327</v>
          </cell>
          <cell r="B3145">
            <v>495609</v>
          </cell>
          <cell r="C3145" t="str">
            <v>414661327</v>
          </cell>
          <cell r="D3145" t="str">
            <v>FLEXTUENTI</v>
          </cell>
          <cell r="E3145" t="str">
            <v>DESPACHO</v>
          </cell>
          <cell r="F3145" t="str">
            <v>NORMAL</v>
          </cell>
          <cell r="G3145" t="str">
            <v>031080414661327</v>
          </cell>
          <cell r="H3145">
            <v>44938</v>
          </cell>
          <cell r="I3145" t="str">
            <v>ENTREGADO</v>
          </cell>
          <cell r="J3145">
            <v>44939</v>
          </cell>
          <cell r="K3145" t="str">
            <v>Beatriz Macias</v>
          </cell>
          <cell r="L3145" t="str">
            <v>FRANCISCO PACHECO CALLE J  SN  21 DE NOVIEMBRE</v>
          </cell>
          <cell r="M3145" t="str">
            <v>1308041761</v>
          </cell>
          <cell r="N3145" t="str">
            <v>0980445393/0978789033</v>
          </cell>
          <cell r="O3145" t="str">
            <v/>
          </cell>
          <cell r="P3145" t="str">
            <v>PORTOVIEJO</v>
          </cell>
          <cell r="Q3145" t="str">
            <v>PORTOVIEJO</v>
          </cell>
          <cell r="R3145" t="str">
            <v>MANABI</v>
          </cell>
          <cell r="T3145" t="str">
            <v>TRAMACO</v>
          </cell>
          <cell r="U3145" t="str">
            <v>FLEXNETUIO_PROVINCIA</v>
          </cell>
          <cell r="V3145">
            <v>1</v>
          </cell>
          <cell r="W3145">
            <v>1</v>
          </cell>
          <cell r="X3145" t="str">
            <v>FLEXNET ECUADOR - FLEXTUENTI</v>
          </cell>
          <cell r="Y3145" t="str">
            <v>CALLE 28 DE JUNIO S/N Y GARCIA MORENO ENTRADA LLANO GRANDE</v>
          </cell>
        </row>
        <row r="3146">
          <cell r="A3146" t="str">
            <v>414661332</v>
          </cell>
          <cell r="B3146">
            <v>495610</v>
          </cell>
          <cell r="C3146" t="str">
            <v>414661332</v>
          </cell>
          <cell r="D3146" t="str">
            <v>FLEXTUENTI</v>
          </cell>
          <cell r="E3146" t="str">
            <v>DESPACHO</v>
          </cell>
          <cell r="F3146" t="str">
            <v>NORMAL</v>
          </cell>
          <cell r="G3146" t="str">
            <v>031080414661332</v>
          </cell>
          <cell r="H3146">
            <v>44938</v>
          </cell>
          <cell r="I3146" t="str">
            <v>INCIDENCIA</v>
          </cell>
          <cell r="J3146">
            <v>44944</v>
          </cell>
          <cell r="K3146" t="str">
            <v>Gabriela Cevallos</v>
          </cell>
          <cell r="L3146" t="str">
            <v>LATACUNGA AV GRAL MIGUEL ITURRALDE SN  ANTONIO CLAVIJO</v>
          </cell>
          <cell r="M3146" t="str">
            <v>1721476776</v>
          </cell>
          <cell r="N3146" t="str">
            <v>0960734480/0960734480</v>
          </cell>
          <cell r="O3146" t="str">
            <v/>
          </cell>
          <cell r="P3146" t="str">
            <v>LATACUNGA</v>
          </cell>
          <cell r="Q3146" t="str">
            <v>LATACUNGA</v>
          </cell>
          <cell r="R3146" t="str">
            <v>COTOPAXI</v>
          </cell>
          <cell r="T3146" t="str">
            <v>TRAMACO</v>
          </cell>
          <cell r="U3146" t="str">
            <v>FLEXNETUIO_PROVINCIA</v>
          </cell>
          <cell r="V3146">
            <v>1</v>
          </cell>
          <cell r="W3146">
            <v>1</v>
          </cell>
          <cell r="X3146" t="str">
            <v>FLEXNET ECUADOR - FLEXTUENTI</v>
          </cell>
          <cell r="Y3146" t="str">
            <v>CALLE 28 DE JUNIO S/N Y GARCIA MORENO ENTRADA LLANO GRANDE</v>
          </cell>
        </row>
        <row r="3147">
          <cell r="A3147" t="str">
            <v>414661509</v>
          </cell>
          <cell r="B3147">
            <v>495611</v>
          </cell>
          <cell r="C3147" t="str">
            <v>414661509</v>
          </cell>
          <cell r="D3147" t="str">
            <v>FLEXTUENTI</v>
          </cell>
          <cell r="E3147" t="str">
            <v>DESPACHO</v>
          </cell>
          <cell r="F3147" t="str">
            <v>NORMAL</v>
          </cell>
          <cell r="G3147" t="str">
            <v>FT79526</v>
          </cell>
          <cell r="H3147">
            <v>44938</v>
          </cell>
          <cell r="I3147" t="str">
            <v>ENTREGADO</v>
          </cell>
          <cell r="J3147">
            <v>44939</v>
          </cell>
          <cell r="K3147" t="str">
            <v>Erika Guamani</v>
          </cell>
          <cell r="L3147" t="str">
            <v>SAN ANTONIO CALLE  MUSEO SOLAR E4 221  LULUMBAMBA</v>
          </cell>
          <cell r="M3147" t="str">
            <v>1724809197</v>
          </cell>
          <cell r="N3147" t="str">
            <v>0990696118/0963250453</v>
          </cell>
          <cell r="O3147" t="str">
            <v/>
          </cell>
          <cell r="P3147" t="str">
            <v>QUITO</v>
          </cell>
          <cell r="Q3147" t="str">
            <v>QUITO</v>
          </cell>
          <cell r="R3147" t="str">
            <v>PICHINCHA</v>
          </cell>
          <cell r="T3147" t="str">
            <v>FLEXTRANS UIO</v>
          </cell>
          <cell r="U3147" t="str">
            <v>FLEXNETUIO_LOCAL</v>
          </cell>
          <cell r="V3147">
            <v>1</v>
          </cell>
          <cell r="W3147">
            <v>1</v>
          </cell>
          <cell r="X3147" t="str">
            <v>FLEXNET ECUADOR - FLEXTUENTI</v>
          </cell>
          <cell r="Y3147" t="str">
            <v>CALLE 28 DE JUNIO S/N Y GARCIA MORENO ENTRADA LLANO GRANDE</v>
          </cell>
        </row>
        <row r="3148">
          <cell r="A3148" t="str">
            <v>414661534</v>
          </cell>
          <cell r="B3148">
            <v>495612</v>
          </cell>
          <cell r="C3148" t="str">
            <v>414661534</v>
          </cell>
          <cell r="D3148" t="str">
            <v>FLEXTUENTI</v>
          </cell>
          <cell r="E3148" t="str">
            <v>DESPACHO</v>
          </cell>
          <cell r="F3148" t="str">
            <v>NORMAL</v>
          </cell>
          <cell r="G3148" t="str">
            <v>031080414661534</v>
          </cell>
          <cell r="H3148">
            <v>44938</v>
          </cell>
          <cell r="I3148" t="str">
            <v>ENTREGADO</v>
          </cell>
          <cell r="J3148">
            <v>44939</v>
          </cell>
          <cell r="K3148" t="str">
            <v>Alexandra Bossano</v>
          </cell>
          <cell r="L3148" t="str">
            <v>SAN FRANCISCO (IM) CALLE JUAN DE SALINAS  CASA  1 15 CALLE MARIA ORDONEZ</v>
          </cell>
          <cell r="M3148" t="str">
            <v>1002196036</v>
          </cell>
          <cell r="N3148" t="str">
            <v>0958791741/0983206143</v>
          </cell>
          <cell r="O3148" t="str">
            <v/>
          </cell>
          <cell r="P3148" t="str">
            <v>IBARRA</v>
          </cell>
          <cell r="Q3148" t="str">
            <v>IBARRA</v>
          </cell>
          <cell r="R3148" t="str">
            <v>IMBABURA</v>
          </cell>
          <cell r="T3148" t="str">
            <v>TRAMACO</v>
          </cell>
          <cell r="U3148" t="str">
            <v>FLEXNETUIO_PROVINCIA</v>
          </cell>
          <cell r="V3148">
            <v>1</v>
          </cell>
          <cell r="W3148">
            <v>1</v>
          </cell>
          <cell r="X3148" t="str">
            <v>FLEXNET ECUADOR - FLEXTUENTI</v>
          </cell>
          <cell r="Y3148" t="str">
            <v>CALLE 28 DE JUNIO S/N Y GARCIA MORENO ENTRADA LLANO GRANDE</v>
          </cell>
        </row>
        <row r="3149">
          <cell r="A3149" t="str">
            <v>414661539</v>
          </cell>
          <cell r="B3149">
            <v>495613</v>
          </cell>
          <cell r="C3149" t="str">
            <v>414661539</v>
          </cell>
          <cell r="D3149" t="str">
            <v>FLEXTUENTI</v>
          </cell>
          <cell r="E3149" t="str">
            <v>DESPACHO</v>
          </cell>
          <cell r="F3149" t="str">
            <v>NORMAL</v>
          </cell>
          <cell r="G3149" t="str">
            <v>FT79525</v>
          </cell>
          <cell r="H3149">
            <v>44938</v>
          </cell>
          <cell r="I3149" t="str">
            <v>ENTREGADO</v>
          </cell>
          <cell r="J3149">
            <v>44939</v>
          </cell>
          <cell r="K3149" t="str">
            <v>Galo Pachacama</v>
          </cell>
          <cell r="L3149" t="str">
            <v>GUAMANI  CALLE RIO SALOYA   S51   151   LEONIDAS DUBLES</v>
          </cell>
          <cell r="M3149" t="str">
            <v>1714909957</v>
          </cell>
          <cell r="N3149" t="str">
            <v>0998955958/0985228958</v>
          </cell>
          <cell r="O3149" t="str">
            <v/>
          </cell>
          <cell r="P3149" t="str">
            <v>QUITO</v>
          </cell>
          <cell r="Q3149" t="str">
            <v>QUITO</v>
          </cell>
          <cell r="R3149" t="str">
            <v>PICHINCHA</v>
          </cell>
          <cell r="T3149" t="str">
            <v>FLEXTRANS UIO</v>
          </cell>
          <cell r="U3149" t="str">
            <v>FLEXNETUIO_LOCAL</v>
          </cell>
          <cell r="V3149">
            <v>1</v>
          </cell>
          <cell r="W3149">
            <v>1</v>
          </cell>
          <cell r="X3149" t="str">
            <v>FLEXNET ECUADOR - FLEXTUENTI</v>
          </cell>
          <cell r="Y3149" t="str">
            <v>CALLE 28 DE JUNIO S/N Y GARCIA MORENO ENTRADA LLANO GRANDE</v>
          </cell>
        </row>
        <row r="3150">
          <cell r="A3150" t="str">
            <v>414661555</v>
          </cell>
          <cell r="B3150">
            <v>495614</v>
          </cell>
          <cell r="C3150" t="str">
            <v>414661555</v>
          </cell>
          <cell r="D3150" t="str">
            <v>FLEXTUENTI</v>
          </cell>
          <cell r="E3150" t="str">
            <v>DESPACHO</v>
          </cell>
          <cell r="F3150" t="str">
            <v>NORMAL</v>
          </cell>
          <cell r="G3150" t="str">
            <v>FT79524</v>
          </cell>
          <cell r="H3150">
            <v>44938</v>
          </cell>
          <cell r="I3150" t="str">
            <v>ENTREGADO</v>
          </cell>
          <cell r="J3150">
            <v>44939</v>
          </cell>
          <cell r="K3150" t="str">
            <v>Jefferson Chela</v>
          </cell>
          <cell r="L3150" t="str">
            <v>CHILLOGALLO   CALLE OSWALDO HURTADO  DPTO 12  CALLE LUIS DUQUE</v>
          </cell>
          <cell r="M3150" t="str">
            <v>1726397951</v>
          </cell>
          <cell r="N3150" t="str">
            <v>0990305117/0984370407</v>
          </cell>
          <cell r="O3150" t="str">
            <v/>
          </cell>
          <cell r="P3150" t="str">
            <v>QUITO</v>
          </cell>
          <cell r="Q3150" t="str">
            <v>QUITO</v>
          </cell>
          <cell r="R3150" t="str">
            <v>PICHINCHA</v>
          </cell>
          <cell r="T3150" t="str">
            <v>FLEXTRANS UIO</v>
          </cell>
          <cell r="U3150" t="str">
            <v>FLEXNETUIO_LOCAL</v>
          </cell>
          <cell r="V3150">
            <v>1</v>
          </cell>
          <cell r="W3150">
            <v>1</v>
          </cell>
          <cell r="X3150" t="str">
            <v>FLEXNET ECUADOR - FLEXTUENTI</v>
          </cell>
          <cell r="Y3150" t="str">
            <v>CALLE 28 DE JUNIO S/N Y GARCIA MORENO ENTRADA LLANO GRANDE</v>
          </cell>
        </row>
        <row r="3151">
          <cell r="A3151" t="str">
            <v>414661585</v>
          </cell>
          <cell r="B3151">
            <v>495615</v>
          </cell>
          <cell r="C3151" t="str">
            <v>414661585</v>
          </cell>
          <cell r="D3151" t="str">
            <v>FLEXTUENTI</v>
          </cell>
          <cell r="E3151" t="str">
            <v>DESPACHO</v>
          </cell>
          <cell r="F3151" t="str">
            <v>NORMAL</v>
          </cell>
          <cell r="G3151" t="str">
            <v>031080414661585</v>
          </cell>
          <cell r="H3151">
            <v>44938</v>
          </cell>
          <cell r="I3151" t="str">
            <v>ENTREGADO</v>
          </cell>
          <cell r="J3151">
            <v>44944</v>
          </cell>
          <cell r="K3151" t="str">
            <v>Sara Carrera</v>
          </cell>
          <cell r="L3151" t="str">
            <v>PASCUALES   AV MANUEL IGNACIO GOMEZ LINCE MNZ 1104 SLR 09 AV 38D NO</v>
          </cell>
          <cell r="M3151" t="str">
            <v>0940784135</v>
          </cell>
          <cell r="N3151" t="str">
            <v>0959024688/0986781985</v>
          </cell>
          <cell r="O3151" t="str">
            <v/>
          </cell>
          <cell r="P3151" t="str">
            <v>GUAYAQUIL</v>
          </cell>
          <cell r="Q3151" t="str">
            <v>GUAYAQUIL</v>
          </cell>
          <cell r="R3151" t="str">
            <v>GUAYAS</v>
          </cell>
          <cell r="T3151" t="str">
            <v>TRAMACO</v>
          </cell>
          <cell r="U3151" t="str">
            <v>FLEXNETUIO_GYE</v>
          </cell>
          <cell r="V3151">
            <v>1</v>
          </cell>
          <cell r="W3151">
            <v>1</v>
          </cell>
          <cell r="X3151" t="str">
            <v>FLEXNET ECUADOR - FLEXTUENTI</v>
          </cell>
          <cell r="Y3151" t="str">
            <v>CALLE 28 DE JUNIO S/N Y GARCIA MORENO ENTRADA LLANO GRANDE</v>
          </cell>
        </row>
        <row r="3152">
          <cell r="A3152" t="str">
            <v>414661367</v>
          </cell>
          <cell r="B3152">
            <v>495564</v>
          </cell>
          <cell r="C3152" t="str">
            <v>414661367</v>
          </cell>
          <cell r="D3152" t="str">
            <v>FLEXTUENTI</v>
          </cell>
          <cell r="E3152" t="str">
            <v>DESPACHO</v>
          </cell>
          <cell r="F3152" t="str">
            <v>NORMAL</v>
          </cell>
          <cell r="G3152" t="str">
            <v>031080414661367</v>
          </cell>
          <cell r="H3152">
            <v>44938</v>
          </cell>
          <cell r="I3152" t="str">
            <v>ENTREGADO</v>
          </cell>
          <cell r="J3152">
            <v>44943</v>
          </cell>
          <cell r="K3152" t="str">
            <v>Hugo Loayza</v>
          </cell>
          <cell r="L3152" t="str">
            <v>LOJA  CALLE 10 DE AGOSTO   203 07  BERNARDO VALDIVIEZO</v>
          </cell>
          <cell r="M3152" t="str">
            <v>0703093120</v>
          </cell>
          <cell r="N3152" t="str">
            <v>0939268396/0984510422</v>
          </cell>
          <cell r="O3152" t="str">
            <v/>
          </cell>
          <cell r="P3152" t="str">
            <v>LOJA</v>
          </cell>
          <cell r="Q3152" t="str">
            <v>LOJA</v>
          </cell>
          <cell r="R3152" t="str">
            <v>LOJA</v>
          </cell>
          <cell r="T3152" t="str">
            <v>TRAMACO</v>
          </cell>
          <cell r="U3152" t="str">
            <v>FLEXNETUIO_PROVINCIA</v>
          </cell>
          <cell r="V3152">
            <v>1</v>
          </cell>
          <cell r="W3152">
            <v>1</v>
          </cell>
          <cell r="X3152" t="str">
            <v>FLEXNET ECUADOR - FLEXTUENTI</v>
          </cell>
          <cell r="Y3152" t="str">
            <v>CALLE 28 DE JUNIO S/N Y GARCIA MORENO ENTRADA LLANO GRANDE</v>
          </cell>
        </row>
        <row r="3153">
          <cell r="A3153" t="str">
            <v>414661377</v>
          </cell>
          <cell r="B3153">
            <v>495565</v>
          </cell>
          <cell r="C3153" t="str">
            <v>414661377</v>
          </cell>
          <cell r="D3153" t="str">
            <v>FLEXTUENTI</v>
          </cell>
          <cell r="E3153" t="str">
            <v>DESPACHO</v>
          </cell>
          <cell r="F3153" t="str">
            <v>NORMAL</v>
          </cell>
          <cell r="G3153" t="str">
            <v>IC4581</v>
          </cell>
          <cell r="H3153">
            <v>44938</v>
          </cell>
          <cell r="I3153" t="str">
            <v>ENTREGADO</v>
          </cell>
          <cell r="J3153">
            <v>44939</v>
          </cell>
          <cell r="K3153" t="str">
            <v>Emilia Campoverde</v>
          </cell>
          <cell r="L3153" t="str">
            <v>YANUNCAY MANUEL ARTURO  CISNEROS  SN  MANUEL VILLAVICENCIO</v>
          </cell>
          <cell r="M3153" t="str">
            <v>0150311587</v>
          </cell>
          <cell r="N3153" t="str">
            <v>0999052461/0999052461</v>
          </cell>
          <cell r="O3153" t="str">
            <v/>
          </cell>
          <cell r="P3153" t="str">
            <v>CUENCA</v>
          </cell>
          <cell r="Q3153" t="str">
            <v>CUENCA</v>
          </cell>
          <cell r="R3153" t="str">
            <v>AZUAY</v>
          </cell>
          <cell r="T3153" t="str">
            <v>ITSACOURIER</v>
          </cell>
          <cell r="U3153" t="str">
            <v>FLEXNETUIO_PROVINCIA</v>
          </cell>
          <cell r="V3153">
            <v>1</v>
          </cell>
          <cell r="W3153">
            <v>1</v>
          </cell>
          <cell r="X3153" t="str">
            <v>FLEXNET ECUADOR - FLEXTUENTI</v>
          </cell>
          <cell r="Y3153" t="str">
            <v>CALLE 28 DE JUNIO S/N Y GARCIA MORENO ENTRADA LLANO GRANDE</v>
          </cell>
        </row>
        <row r="3154">
          <cell r="A3154" t="str">
            <v>414661395</v>
          </cell>
          <cell r="B3154">
            <v>495566</v>
          </cell>
          <cell r="C3154" t="str">
            <v>414661395</v>
          </cell>
          <cell r="D3154" t="str">
            <v>FLEXTUENTI</v>
          </cell>
          <cell r="E3154" t="str">
            <v>DESPACHO</v>
          </cell>
          <cell r="F3154" t="str">
            <v>NORMAL</v>
          </cell>
          <cell r="G3154" t="str">
            <v>FT79585</v>
          </cell>
          <cell r="H3154">
            <v>44938</v>
          </cell>
          <cell r="I3154" t="str">
            <v>ENTREGADO</v>
          </cell>
          <cell r="J3154">
            <v>44939</v>
          </cell>
          <cell r="K3154" t="str">
            <v>yolanda magdalena paredes carrilo</v>
          </cell>
          <cell r="L3154" t="str">
            <v>TARQUI AV CARLOS LUIS PLAZA DANIN  SN  AV DEL PERIODISTRA</v>
          </cell>
          <cell r="M3154" t="str">
            <v>1700449240</v>
          </cell>
          <cell r="N3154" t="str">
            <v>0958990680/0990918141</v>
          </cell>
          <cell r="O3154" t="str">
            <v/>
          </cell>
          <cell r="P3154" t="str">
            <v>GUAYAQUIL</v>
          </cell>
          <cell r="Q3154" t="str">
            <v>GUAYAQUIL</v>
          </cell>
          <cell r="R3154" t="str">
            <v>GUAYAS</v>
          </cell>
          <cell r="T3154" t="str">
            <v>ITSACOURIER</v>
          </cell>
          <cell r="U3154" t="str">
            <v>FLEXNETUIO_GYE</v>
          </cell>
          <cell r="V3154">
            <v>1</v>
          </cell>
          <cell r="W3154">
            <v>1</v>
          </cell>
          <cell r="X3154" t="str">
            <v>FLEXNET ECUADOR - FLEXTUENTI</v>
          </cell>
          <cell r="Y3154" t="str">
            <v>CALLE 28 DE JUNIO S/N Y GARCIA MORENO ENTRADA LLANO GRANDE</v>
          </cell>
        </row>
        <row r="3155">
          <cell r="A3155" t="str">
            <v>414661396</v>
          </cell>
          <cell r="B3155">
            <v>495567</v>
          </cell>
          <cell r="C3155" t="str">
            <v>414661396</v>
          </cell>
          <cell r="D3155" t="str">
            <v>FLEXTUENTI</v>
          </cell>
          <cell r="E3155" t="str">
            <v>DESPACHO</v>
          </cell>
          <cell r="F3155" t="str">
            <v>NORMAL</v>
          </cell>
          <cell r="G3155" t="str">
            <v>FT79529</v>
          </cell>
          <cell r="H3155">
            <v>44938</v>
          </cell>
          <cell r="I3155" t="str">
            <v>ENTREGADO</v>
          </cell>
          <cell r="J3155">
            <v>44942</v>
          </cell>
          <cell r="K3155" t="str">
            <v>Paulo cesar Lara lara</v>
          </cell>
          <cell r="L3155" t="str">
            <v>COMITE DEL PUEBLO CALLE DE LOS JAZMINES  20  34  CALLE JUAN MOLINEROS</v>
          </cell>
          <cell r="M3155" t="str">
            <v>1003687652</v>
          </cell>
          <cell r="N3155" t="str">
            <v>0961895586/0984983620</v>
          </cell>
          <cell r="O3155" t="str">
            <v/>
          </cell>
          <cell r="P3155" t="str">
            <v>QUITO</v>
          </cell>
          <cell r="Q3155" t="str">
            <v>QUITO</v>
          </cell>
          <cell r="R3155" t="str">
            <v>PICHINCHA</v>
          </cell>
          <cell r="T3155" t="str">
            <v>FLEXTRANS UIO</v>
          </cell>
          <cell r="U3155" t="str">
            <v>FLEXNETUIO_LOCAL</v>
          </cell>
          <cell r="V3155">
            <v>1</v>
          </cell>
          <cell r="W3155">
            <v>1</v>
          </cell>
          <cell r="X3155" t="str">
            <v>FLEXNET ECUADOR - FLEXTUENTI</v>
          </cell>
          <cell r="Y3155" t="str">
            <v>CALLE 28 DE JUNIO S/N Y GARCIA MORENO ENTRADA LLANO GRANDE</v>
          </cell>
        </row>
        <row r="3156">
          <cell r="A3156" t="str">
            <v>414661401</v>
          </cell>
          <cell r="B3156">
            <v>495568</v>
          </cell>
          <cell r="C3156" t="str">
            <v>414661401</v>
          </cell>
          <cell r="D3156" t="str">
            <v>FLEXTUENTI</v>
          </cell>
          <cell r="E3156" t="str">
            <v>DESPACHO</v>
          </cell>
          <cell r="F3156" t="str">
            <v>NORMAL</v>
          </cell>
          <cell r="G3156" t="str">
            <v>031080414661401</v>
          </cell>
          <cell r="H3156">
            <v>44938</v>
          </cell>
          <cell r="I3156" t="str">
            <v>EN_TRANSITO</v>
          </cell>
          <cell r="J3156">
            <v>44938</v>
          </cell>
          <cell r="K3156" t="str">
            <v>Rosa Aguayza</v>
          </cell>
          <cell r="L3156" t="str">
            <v>GUALAQUIZA  AMAZONAS  SN   GARCIA MORENO</v>
          </cell>
          <cell r="M3156" t="str">
            <v>0102162039</v>
          </cell>
          <cell r="N3156" t="str">
            <v>0969546725/0968519116</v>
          </cell>
          <cell r="O3156" t="str">
            <v/>
          </cell>
          <cell r="P3156" t="str">
            <v>GUALAQUIZA</v>
          </cell>
          <cell r="Q3156" t="str">
            <v>GUALAQUIZA</v>
          </cell>
          <cell r="R3156" t="str">
            <v>MORONA SANTIAGO</v>
          </cell>
          <cell r="T3156" t="str">
            <v>TRAMACO</v>
          </cell>
          <cell r="U3156" t="str">
            <v>FLEXNETUIO_PROVINCIA</v>
          </cell>
          <cell r="V3156">
            <v>1</v>
          </cell>
          <cell r="W3156">
            <v>1</v>
          </cell>
          <cell r="X3156" t="str">
            <v>FLEXNET ECUADOR - FLEXTUENTI</v>
          </cell>
          <cell r="Y3156" t="str">
            <v>CALLE 28 DE JUNIO S/N Y GARCIA MORENO ENTRADA LLANO GRANDE</v>
          </cell>
        </row>
        <row r="3157">
          <cell r="A3157" t="str">
            <v>414661402</v>
          </cell>
          <cell r="B3157">
            <v>495569</v>
          </cell>
          <cell r="C3157" t="str">
            <v>414661402</v>
          </cell>
          <cell r="D3157" t="str">
            <v>FLEXTUENTI</v>
          </cell>
          <cell r="E3157" t="str">
            <v>DESPACHO</v>
          </cell>
          <cell r="F3157" t="str">
            <v>DERIVADO PICK UP</v>
          </cell>
          <cell r="G3157" t="str">
            <v>031080414661402</v>
          </cell>
          <cell r="H3157">
            <v>44938</v>
          </cell>
          <cell r="I3157" t="str">
            <v>INCIDENCIA</v>
          </cell>
          <cell r="J3157">
            <v>44944</v>
          </cell>
          <cell r="K3157" t="str">
            <v>David Robles</v>
          </cell>
          <cell r="L3157" t="str">
            <v>OFICINA TRAMACO SANTA LEONOR</v>
          </cell>
          <cell r="M3157" t="str">
            <v>0919391037</v>
          </cell>
          <cell r="N3157" t="str">
            <v>0988274561/0995561020</v>
          </cell>
          <cell r="O3157" t="str">
            <v/>
          </cell>
          <cell r="P3157" t="str">
            <v>GUAYAQUIL</v>
          </cell>
          <cell r="Q3157" t="str">
            <v>GUAYAQUIL</v>
          </cell>
          <cell r="R3157" t="str">
            <v>GUAYAS</v>
          </cell>
          <cell r="T3157" t="str">
            <v>TRAMACO</v>
          </cell>
          <cell r="U3157" t="str">
            <v>FLEXNETUIO_GYE</v>
          </cell>
          <cell r="V3157">
            <v>1</v>
          </cell>
          <cell r="W3157">
            <v>1</v>
          </cell>
          <cell r="X3157" t="str">
            <v>FLEXNET ECUADOR - FLEXTUENTI</v>
          </cell>
          <cell r="Y3157" t="str">
            <v>CALLE 28 DE JUNIO S/N Y GARCIA MORENO ENTRADA LLANO GRANDE</v>
          </cell>
        </row>
        <row r="3158">
          <cell r="A3158" t="str">
            <v>414661403</v>
          </cell>
          <cell r="B3158">
            <v>495570</v>
          </cell>
          <cell r="C3158" t="str">
            <v>414661403</v>
          </cell>
          <cell r="D3158" t="str">
            <v>FLEXTUENTI</v>
          </cell>
          <cell r="E3158" t="str">
            <v>DESPACHO</v>
          </cell>
          <cell r="F3158" t="str">
            <v>NORMAL</v>
          </cell>
          <cell r="G3158" t="str">
            <v>031080414661403</v>
          </cell>
          <cell r="H3158">
            <v>44938</v>
          </cell>
          <cell r="I3158" t="str">
            <v>EN_TRANSITO</v>
          </cell>
          <cell r="J3158">
            <v>44938</v>
          </cell>
          <cell r="K3158" t="str">
            <v>Juan Avila</v>
          </cell>
          <cell r="L3158" t="str">
            <v>GUALAQUIZA  AMAZONAS  SN  GARCIA MORENO</v>
          </cell>
          <cell r="M3158" t="str">
            <v>1400238448</v>
          </cell>
          <cell r="N3158" t="str">
            <v>0994781443/0969546725</v>
          </cell>
          <cell r="O3158" t="str">
            <v/>
          </cell>
          <cell r="P3158" t="str">
            <v>GUALAQUIZA</v>
          </cell>
          <cell r="Q3158" t="str">
            <v>GUALAQUIZA</v>
          </cell>
          <cell r="R3158" t="str">
            <v>MORONA SANTIAGO</v>
          </cell>
          <cell r="T3158" t="str">
            <v>TRAMACO</v>
          </cell>
          <cell r="U3158" t="str">
            <v>FLEXNETUIO_PROVINCIA</v>
          </cell>
          <cell r="V3158">
            <v>1</v>
          </cell>
          <cell r="W3158">
            <v>1</v>
          </cell>
          <cell r="X3158" t="str">
            <v>FLEXNET ECUADOR - FLEXTUENTI</v>
          </cell>
          <cell r="Y3158" t="str">
            <v>CALLE 28 DE JUNIO S/N Y GARCIA MORENO ENTRADA LLANO GRANDE</v>
          </cell>
        </row>
        <row r="3159">
          <cell r="A3159" t="str">
            <v>414661408</v>
          </cell>
          <cell r="B3159">
            <v>495571</v>
          </cell>
          <cell r="C3159" t="str">
            <v>414661408</v>
          </cell>
          <cell r="D3159" t="str">
            <v>FLEXTUENTI</v>
          </cell>
          <cell r="E3159" t="str">
            <v>DESPACHO</v>
          </cell>
          <cell r="F3159" t="str">
            <v>NORMAL</v>
          </cell>
          <cell r="G3159" t="str">
            <v>FT79610</v>
          </cell>
          <cell r="H3159">
            <v>44938</v>
          </cell>
          <cell r="I3159" t="str">
            <v>ENTREGADO</v>
          </cell>
          <cell r="J3159">
            <v>44939</v>
          </cell>
          <cell r="K3159" t="str">
            <v>Jonathan Mejia</v>
          </cell>
          <cell r="L3159" t="str">
            <v>TARQUI AV LAS AGUAS MZ 566 SL 17 SN</v>
          </cell>
          <cell r="M3159" t="str">
            <v>2350680506</v>
          </cell>
          <cell r="N3159" t="str">
            <v>0990190628/0986462432</v>
          </cell>
          <cell r="O3159" t="str">
            <v/>
          </cell>
          <cell r="P3159" t="str">
            <v>GUAYAQUIL</v>
          </cell>
          <cell r="Q3159" t="str">
            <v>GUAYAQUIL</v>
          </cell>
          <cell r="R3159" t="str">
            <v>GUAYAS</v>
          </cell>
          <cell r="T3159" t="str">
            <v>ITSACOURIER</v>
          </cell>
          <cell r="U3159" t="str">
            <v>FLEXNETUIO_GYE</v>
          </cell>
          <cell r="V3159">
            <v>1</v>
          </cell>
          <cell r="W3159">
            <v>1</v>
          </cell>
          <cell r="X3159" t="str">
            <v>FLEXNET ECUADOR - FLEXTUENTI</v>
          </cell>
          <cell r="Y3159" t="str">
            <v>CALLE 28 DE JUNIO S/N Y GARCIA MORENO ENTRADA LLANO GRANDE</v>
          </cell>
        </row>
        <row r="3160">
          <cell r="A3160" t="str">
            <v>414661422</v>
          </cell>
          <cell r="B3160">
            <v>495572</v>
          </cell>
          <cell r="C3160" t="str">
            <v>414661422</v>
          </cell>
          <cell r="D3160" t="str">
            <v>FLEXTUENTI</v>
          </cell>
          <cell r="E3160" t="str">
            <v>DESPACHO</v>
          </cell>
          <cell r="F3160" t="str">
            <v>NORMAL</v>
          </cell>
          <cell r="G3160" t="str">
            <v>FT79609</v>
          </cell>
          <cell r="H3160">
            <v>44938</v>
          </cell>
          <cell r="I3160" t="str">
            <v>ENTREGADO</v>
          </cell>
          <cell r="J3160">
            <v>44939</v>
          </cell>
          <cell r="K3160" t="str">
            <v>Mauricio Anchaguano</v>
          </cell>
          <cell r="L3160" t="str">
            <v>TARQUI AV LAS AGUAS  SOLAR 17   2 CALLEJON 15B NO</v>
          </cell>
          <cell r="M3160" t="str">
            <v>0929257236</v>
          </cell>
          <cell r="N3160" t="str">
            <v>0986462432/0990190628</v>
          </cell>
          <cell r="O3160" t="str">
            <v/>
          </cell>
          <cell r="P3160" t="str">
            <v>GUAYAQUIL</v>
          </cell>
          <cell r="Q3160" t="str">
            <v>GUAYAQUIL</v>
          </cell>
          <cell r="R3160" t="str">
            <v>GUAYAS</v>
          </cell>
          <cell r="T3160" t="str">
            <v>ITSACOURIER</v>
          </cell>
          <cell r="U3160" t="str">
            <v>FLEXNETUIO_GYE</v>
          </cell>
          <cell r="V3160">
            <v>1</v>
          </cell>
          <cell r="W3160">
            <v>1</v>
          </cell>
          <cell r="X3160" t="str">
            <v>FLEXNET ECUADOR - FLEXTUENTI</v>
          </cell>
          <cell r="Y3160" t="str">
            <v>CALLE 28 DE JUNIO S/N Y GARCIA MORENO ENTRADA LLANO GRANDE</v>
          </cell>
        </row>
        <row r="3161">
          <cell r="A3161" t="str">
            <v>414661433</v>
          </cell>
          <cell r="B3161">
            <v>495573</v>
          </cell>
          <cell r="C3161" t="str">
            <v>414661433</v>
          </cell>
          <cell r="D3161" t="str">
            <v>FLEXTUENTI</v>
          </cell>
          <cell r="E3161" t="str">
            <v>DESPACHO</v>
          </cell>
          <cell r="F3161" t="str">
            <v>NORMAL</v>
          </cell>
          <cell r="G3161" t="str">
            <v>FT79528</v>
          </cell>
          <cell r="H3161">
            <v>44938</v>
          </cell>
          <cell r="I3161" t="str">
            <v>ENTREGADO</v>
          </cell>
          <cell r="J3161">
            <v>44939</v>
          </cell>
          <cell r="K3161" t="str">
            <v>Emerson Tipan</v>
          </cell>
          <cell r="L3161" t="str">
            <v>CALDERON  CALLE ROSA MONTUFAR  E5 94  DE LOS PIQUEROS</v>
          </cell>
          <cell r="M3161" t="str">
            <v>1725993222</v>
          </cell>
          <cell r="N3161" t="str">
            <v>0998699715/0969043513</v>
          </cell>
          <cell r="O3161" t="str">
            <v/>
          </cell>
          <cell r="P3161" t="str">
            <v>QUITO</v>
          </cell>
          <cell r="Q3161" t="str">
            <v>QUITO</v>
          </cell>
          <cell r="R3161" t="str">
            <v>PICHINCHA</v>
          </cell>
          <cell r="T3161" t="str">
            <v>FLEXTRANS UIO</v>
          </cell>
          <cell r="U3161" t="str">
            <v>FLEXNETUIO_LOCAL</v>
          </cell>
          <cell r="V3161">
            <v>1</v>
          </cell>
          <cell r="W3161">
            <v>1</v>
          </cell>
          <cell r="X3161" t="str">
            <v>FLEXNET ECUADOR - FLEXTUENTI</v>
          </cell>
          <cell r="Y3161" t="str">
            <v>CALLE 28 DE JUNIO S/N Y GARCIA MORENO ENTRADA LLANO GRANDE</v>
          </cell>
        </row>
        <row r="3162">
          <cell r="A3162" t="str">
            <v>414661434</v>
          </cell>
          <cell r="B3162">
            <v>495574</v>
          </cell>
          <cell r="C3162" t="str">
            <v>414661434</v>
          </cell>
          <cell r="D3162" t="str">
            <v>FLEXTUENTI</v>
          </cell>
          <cell r="E3162" t="str">
            <v>DESPACHO</v>
          </cell>
          <cell r="F3162" t="str">
            <v>NORMAL</v>
          </cell>
          <cell r="G3162" t="str">
            <v>FT79608</v>
          </cell>
          <cell r="H3162">
            <v>44938</v>
          </cell>
          <cell r="I3162" t="str">
            <v>ENTREGADO</v>
          </cell>
          <cell r="J3162">
            <v>44939</v>
          </cell>
          <cell r="K3162" t="str">
            <v>Byron Eduardo Canarte Cedeno</v>
          </cell>
          <cell r="L3162" t="str">
            <v>XIMENA  ADOLFO  SIMMONDS MANZANA 131 VILLA 11 PASAJE 52B</v>
          </cell>
          <cell r="M3162" t="str">
            <v>0925822405</v>
          </cell>
          <cell r="N3162" t="str">
            <v>0982333742/0993000748</v>
          </cell>
          <cell r="O3162" t="str">
            <v/>
          </cell>
          <cell r="P3162" t="str">
            <v>GUAYAQUIL</v>
          </cell>
          <cell r="Q3162" t="str">
            <v>GUAYAQUIL</v>
          </cell>
          <cell r="R3162" t="str">
            <v>GUAYAS</v>
          </cell>
          <cell r="T3162" t="str">
            <v>FLEXTRANS GYE</v>
          </cell>
          <cell r="U3162" t="str">
            <v>FLEXNETUIO_GYE</v>
          </cell>
          <cell r="V3162">
            <v>1</v>
          </cell>
          <cell r="W3162">
            <v>1</v>
          </cell>
          <cell r="X3162" t="str">
            <v>FLEXNET ECUADOR - FLEXTUENTI</v>
          </cell>
          <cell r="Y3162" t="str">
            <v>CALLE 28 DE JUNIO S/N Y GARCIA MORENO ENTRADA LLANO GRANDE</v>
          </cell>
        </row>
        <row r="3163">
          <cell r="A3163" t="str">
            <v>414661449</v>
          </cell>
          <cell r="B3163">
            <v>495575</v>
          </cell>
          <cell r="C3163" t="str">
            <v>414661449</v>
          </cell>
          <cell r="D3163" t="str">
            <v>FLEXTUENTI</v>
          </cell>
          <cell r="E3163" t="str">
            <v>DESPACHO</v>
          </cell>
          <cell r="F3163" t="str">
            <v>DERIVADO PICK UP</v>
          </cell>
          <cell r="G3163" t="str">
            <v>031080414661449</v>
          </cell>
          <cell r="H3163">
            <v>44938</v>
          </cell>
          <cell r="I3163" t="str">
            <v>INCIDENCIA</v>
          </cell>
          <cell r="J3163">
            <v>44944</v>
          </cell>
          <cell r="K3163" t="str">
            <v>Jefferson Chasing</v>
          </cell>
          <cell r="L3163" t="str">
            <v>OFICINA TRAMACO CENTRO DE DISTRIBUCION VIA A DAULE</v>
          </cell>
          <cell r="M3163" t="str">
            <v>0951066836</v>
          </cell>
          <cell r="N3163" t="str">
            <v>0960859135/0996401640</v>
          </cell>
          <cell r="O3163" t="str">
            <v/>
          </cell>
          <cell r="P3163" t="str">
            <v>GUAYAQUIL</v>
          </cell>
          <cell r="Q3163" t="str">
            <v>GUAYAQUIL</v>
          </cell>
          <cell r="R3163" t="str">
            <v>GUAYAS</v>
          </cell>
          <cell r="T3163" t="str">
            <v>TRAMACO</v>
          </cell>
          <cell r="U3163" t="str">
            <v>FLEXNETUIO_GYE</v>
          </cell>
          <cell r="V3163">
            <v>1</v>
          </cell>
          <cell r="W3163">
            <v>1</v>
          </cell>
          <cell r="X3163" t="str">
            <v>FLEXNET ECUADOR - FLEXTUENTI</v>
          </cell>
          <cell r="Y3163" t="str">
            <v>CALLE 28 DE JUNIO S/N Y GARCIA MORENO ENTRADA LLANO GRANDE</v>
          </cell>
        </row>
        <row r="3164">
          <cell r="A3164" t="str">
            <v>414661455</v>
          </cell>
          <cell r="B3164">
            <v>495576</v>
          </cell>
          <cell r="C3164" t="str">
            <v>414661455</v>
          </cell>
          <cell r="D3164" t="str">
            <v>FLEXTUENTI</v>
          </cell>
          <cell r="E3164" t="str">
            <v>DESPACHO</v>
          </cell>
          <cell r="F3164" t="str">
            <v>NORMAL</v>
          </cell>
          <cell r="G3164" t="str">
            <v>031080414661455</v>
          </cell>
          <cell r="H3164">
            <v>44938</v>
          </cell>
          <cell r="I3164" t="str">
            <v>ENTREGADO</v>
          </cell>
          <cell r="J3164">
            <v>44942</v>
          </cell>
          <cell r="K3164" t="str">
            <v>Edison Riofrio</v>
          </cell>
          <cell r="L3164" t="str">
            <v>BOMBOLI CALLE 24 DE SEPTIEMBRE MZ F CALLE CASPICARA</v>
          </cell>
          <cell r="M3164" t="str">
            <v>1712884160</v>
          </cell>
          <cell r="N3164" t="str">
            <v>0993577908/0995139412</v>
          </cell>
          <cell r="O3164" t="str">
            <v/>
          </cell>
          <cell r="P3164" t="str">
            <v>SANTO DOMINGO</v>
          </cell>
          <cell r="Q3164" t="str">
            <v>SANTO DOMINGO</v>
          </cell>
          <cell r="R3164" t="str">
            <v>SANTO DOMINGO DE LOS TSACHILAS</v>
          </cell>
          <cell r="T3164" t="str">
            <v>TRAMACO</v>
          </cell>
          <cell r="U3164" t="str">
            <v>FLEXNETUIO_PROVINCIA</v>
          </cell>
          <cell r="V3164">
            <v>1</v>
          </cell>
          <cell r="W3164">
            <v>1</v>
          </cell>
          <cell r="X3164" t="str">
            <v>FLEXNET ECUADOR - FLEXTUENTI</v>
          </cell>
          <cell r="Y3164" t="str">
            <v>CALLE 28 DE JUNIO S/N Y GARCIA MORENO ENTRADA LLANO GRANDE</v>
          </cell>
        </row>
        <row r="3165">
          <cell r="A3165" t="str">
            <v>414661472</v>
          </cell>
          <cell r="B3165">
            <v>495577</v>
          </cell>
          <cell r="C3165" t="str">
            <v>414661472</v>
          </cell>
          <cell r="D3165" t="str">
            <v>FLEXTUENTI</v>
          </cell>
          <cell r="E3165" t="str">
            <v>DESPACHO</v>
          </cell>
          <cell r="F3165" t="str">
            <v>NORMAL</v>
          </cell>
          <cell r="G3165" t="str">
            <v>FT79527</v>
          </cell>
          <cell r="H3165">
            <v>44938</v>
          </cell>
          <cell r="I3165" t="str">
            <v>ENTREGADO</v>
          </cell>
          <cell r="J3165">
            <v>44939</v>
          </cell>
          <cell r="K3165" t="str">
            <v>Mauricio Sharupi</v>
          </cell>
          <cell r="L3165" t="str">
            <v>MARISCAL SUCRE  CALLE VIZCAYA E1525 CALLE CALLE RAFAEL LEON</v>
          </cell>
          <cell r="M3165" t="str">
            <v>1717990426</v>
          </cell>
          <cell r="N3165" t="str">
            <v>0988844710/0995785741</v>
          </cell>
          <cell r="O3165" t="str">
            <v/>
          </cell>
          <cell r="P3165" t="str">
            <v>QUITO</v>
          </cell>
          <cell r="Q3165" t="str">
            <v>QUITO</v>
          </cell>
          <cell r="R3165" t="str">
            <v>PICHINCHA</v>
          </cell>
          <cell r="T3165" t="str">
            <v>TRANSERVISS</v>
          </cell>
          <cell r="U3165" t="str">
            <v>FLEXNETUIO_LOCAL</v>
          </cell>
          <cell r="V3165">
            <v>1</v>
          </cell>
          <cell r="W3165">
            <v>1</v>
          </cell>
          <cell r="X3165" t="str">
            <v>FLEXNET ECUADOR - FLEXTUENTI</v>
          </cell>
          <cell r="Y3165" t="str">
            <v>CALLE 28 DE JUNIO S/N Y GARCIA MORENO ENTRADA LLANO GRANDE</v>
          </cell>
        </row>
        <row r="3166">
          <cell r="A3166" t="str">
            <v>414661473</v>
          </cell>
          <cell r="B3166">
            <v>495578</v>
          </cell>
          <cell r="C3166" t="str">
            <v>414661473</v>
          </cell>
          <cell r="D3166" t="str">
            <v>FLEXTUENTI</v>
          </cell>
          <cell r="E3166" t="str">
            <v>DESPACHO</v>
          </cell>
          <cell r="F3166" t="str">
            <v>DERIVADO PICK UP</v>
          </cell>
          <cell r="G3166" t="str">
            <v>031080414661473</v>
          </cell>
          <cell r="H3166">
            <v>44938</v>
          </cell>
          <cell r="I3166" t="str">
            <v>INCIDENCIA</v>
          </cell>
          <cell r="J3166">
            <v>44942</v>
          </cell>
          <cell r="K3166" t="str">
            <v>Estela Juliana Vargas Garcia</v>
          </cell>
          <cell r="L3166" t="str">
            <v>OFICINA TRAMACO GUARANDA</v>
          </cell>
          <cell r="M3166" t="str">
            <v>0202217311</v>
          </cell>
          <cell r="N3166" t="str">
            <v>0981542673/0967315662</v>
          </cell>
          <cell r="O3166" t="str">
            <v/>
          </cell>
          <cell r="P3166" t="str">
            <v>GUARANDA</v>
          </cell>
          <cell r="Q3166" t="str">
            <v>GUARANDA</v>
          </cell>
          <cell r="R3166" t="str">
            <v>BOLIVAR</v>
          </cell>
          <cell r="T3166" t="str">
            <v>TRAMACO</v>
          </cell>
          <cell r="U3166" t="str">
            <v>FLEXNETUIO_PROVINCIA</v>
          </cell>
          <cell r="V3166">
            <v>1</v>
          </cell>
          <cell r="W3166">
            <v>1</v>
          </cell>
          <cell r="X3166" t="str">
            <v>FLEXNET ECUADOR - FLEXTUENTI</v>
          </cell>
          <cell r="Y3166" t="str">
            <v>CALLE 28 DE JUNIO S/N Y GARCIA MORENO ENTRADA LLANO GRANDE</v>
          </cell>
        </row>
        <row r="3167">
          <cell r="A3167" t="str">
            <v>414661478</v>
          </cell>
          <cell r="B3167">
            <v>495579</v>
          </cell>
          <cell r="C3167" t="str">
            <v>414661478</v>
          </cell>
          <cell r="D3167" t="str">
            <v>FLEXTUENTI</v>
          </cell>
          <cell r="E3167" t="str">
            <v>DESPACHO</v>
          </cell>
          <cell r="F3167" t="str">
            <v>NORMAL</v>
          </cell>
          <cell r="G3167" t="str">
            <v>031080414661478</v>
          </cell>
          <cell r="H3167">
            <v>44938</v>
          </cell>
          <cell r="I3167" t="str">
            <v>ENTREGADO</v>
          </cell>
          <cell r="J3167">
            <v>44939</v>
          </cell>
          <cell r="K3167" t="str">
            <v>Ana Montalvan Molina</v>
          </cell>
          <cell r="L3167" t="str">
            <v>LOS ESTEROS  CALLE  B1 SN C I</v>
          </cell>
          <cell r="M3167" t="str">
            <v>1310411259</v>
          </cell>
          <cell r="N3167" t="str">
            <v>0988823401/0988823401</v>
          </cell>
          <cell r="O3167" t="str">
            <v/>
          </cell>
          <cell r="P3167" t="str">
            <v>MANTA</v>
          </cell>
          <cell r="Q3167" t="str">
            <v>MANTA</v>
          </cell>
          <cell r="R3167" t="str">
            <v>MANABI</v>
          </cell>
          <cell r="T3167" t="str">
            <v>TRAMACO</v>
          </cell>
          <cell r="U3167" t="str">
            <v>FLEXNETUIO_PROVINCIA</v>
          </cell>
          <cell r="V3167">
            <v>1</v>
          </cell>
          <cell r="W3167">
            <v>1</v>
          </cell>
          <cell r="X3167" t="str">
            <v>FLEXNET ECUADOR - FLEXTUENTI</v>
          </cell>
          <cell r="Y3167" t="str">
            <v>CALLE 28 DE JUNIO S/N Y GARCIA MORENO ENTRADA LLANO GRANDE</v>
          </cell>
        </row>
        <row r="3168">
          <cell r="A3168" t="str">
            <v>414661489</v>
          </cell>
          <cell r="B3168">
            <v>495580</v>
          </cell>
          <cell r="C3168" t="str">
            <v>414661489</v>
          </cell>
          <cell r="D3168" t="str">
            <v>FLEXTUENTI</v>
          </cell>
          <cell r="E3168" t="str">
            <v>DESPACHO</v>
          </cell>
          <cell r="F3168" t="str">
            <v>DERIVADO PICK UP</v>
          </cell>
          <cell r="G3168" t="str">
            <v>031080414661489</v>
          </cell>
          <cell r="H3168">
            <v>44938</v>
          </cell>
          <cell r="I3168" t="str">
            <v>INCIDENCIA</v>
          </cell>
          <cell r="J3168">
            <v>44944</v>
          </cell>
          <cell r="K3168" t="str">
            <v>HEIDY COELLO</v>
          </cell>
          <cell r="L3168" t="str">
            <v>OFICINA TRAMACO PORTETE</v>
          </cell>
          <cell r="M3168" t="str">
            <v>0929265841</v>
          </cell>
          <cell r="N3168" t="str">
            <v>0987810928/0987810928</v>
          </cell>
          <cell r="O3168" t="str">
            <v/>
          </cell>
          <cell r="P3168" t="str">
            <v>GUAYAQUIL</v>
          </cell>
          <cell r="Q3168" t="str">
            <v>GUAYAQUIL</v>
          </cell>
          <cell r="R3168" t="str">
            <v>GUAYAS</v>
          </cell>
          <cell r="T3168" t="str">
            <v>TRAMACO</v>
          </cell>
          <cell r="U3168" t="str">
            <v>FLEXNETUIO_GYE</v>
          </cell>
          <cell r="V3168">
            <v>1</v>
          </cell>
          <cell r="W3168">
            <v>1</v>
          </cell>
          <cell r="X3168" t="str">
            <v>FLEXNET ECUADOR - FLEXTUENTI</v>
          </cell>
          <cell r="Y3168" t="str">
            <v>CALLE 28 DE JUNIO S/N Y GARCIA MORENO ENTRADA LLANO GRANDE</v>
          </cell>
        </row>
        <row r="3169">
          <cell r="A3169" t="str">
            <v>414662638</v>
          </cell>
          <cell r="B3169">
            <v>495581</v>
          </cell>
          <cell r="C3169" t="str">
            <v>414662638</v>
          </cell>
          <cell r="D3169" t="str">
            <v>FLEXTUENTI</v>
          </cell>
          <cell r="E3169" t="str">
            <v>DESPACHO</v>
          </cell>
          <cell r="F3169" t="str">
            <v>NORMAL</v>
          </cell>
          <cell r="G3169" t="str">
            <v>FT79520</v>
          </cell>
          <cell r="H3169">
            <v>44938</v>
          </cell>
          <cell r="I3169" t="str">
            <v>ENTREGADO</v>
          </cell>
          <cell r="J3169">
            <v>44939</v>
          </cell>
          <cell r="K3169" t="str">
            <v>David Valencia</v>
          </cell>
          <cell r="L3169" t="str">
            <v>CARCELEN ANDRES GUILLEN  SN  HERNAN VASQUEZ RUIZ</v>
          </cell>
          <cell r="M3169" t="str">
            <v>1725783359</v>
          </cell>
          <cell r="N3169" t="str">
            <v>0995512770/0986325669</v>
          </cell>
          <cell r="O3169" t="str">
            <v/>
          </cell>
          <cell r="P3169" t="str">
            <v>QUITO</v>
          </cell>
          <cell r="Q3169" t="str">
            <v>QUITO</v>
          </cell>
          <cell r="R3169" t="str">
            <v>PICHINCHA</v>
          </cell>
          <cell r="T3169" t="str">
            <v>FLEXTRANS UIO</v>
          </cell>
          <cell r="U3169" t="str">
            <v>FLEXNETUIO_LOCAL</v>
          </cell>
          <cell r="V3169">
            <v>1</v>
          </cell>
          <cell r="W3169">
            <v>1</v>
          </cell>
          <cell r="X3169" t="str">
            <v>FLEXNET ECUADOR - FLEXTUENTI</v>
          </cell>
          <cell r="Y3169" t="str">
            <v>CALLE 28 DE JUNIO S/N Y GARCIA MORENO ENTRADA LLANO GRANDE</v>
          </cell>
        </row>
        <row r="3170">
          <cell r="A3170" t="str">
            <v>414662642</v>
          </cell>
          <cell r="B3170">
            <v>495582</v>
          </cell>
          <cell r="C3170" t="str">
            <v>414662642</v>
          </cell>
          <cell r="D3170" t="str">
            <v>FLEXTUENTI</v>
          </cell>
          <cell r="E3170" t="str">
            <v>DESPACHO</v>
          </cell>
          <cell r="F3170" t="str">
            <v>NORMAL</v>
          </cell>
          <cell r="G3170" t="str">
            <v>031080414662642</v>
          </cell>
          <cell r="H3170">
            <v>44938</v>
          </cell>
          <cell r="I3170" t="str">
            <v>ENTREGADO</v>
          </cell>
          <cell r="J3170">
            <v>44939</v>
          </cell>
          <cell r="K3170" t="str">
            <v>Kevin Pozo</v>
          </cell>
          <cell r="L3170" t="str">
            <v>PLAYAS AV 4  SN CALLE ZENON MACIAS</v>
          </cell>
          <cell r="M3170" t="str">
            <v>0942138397</v>
          </cell>
          <cell r="N3170" t="str">
            <v>0991292980/0982974983</v>
          </cell>
          <cell r="O3170" t="str">
            <v/>
          </cell>
          <cell r="P3170" t="str">
            <v>PLAYAS</v>
          </cell>
          <cell r="Q3170" t="str">
            <v>PLAYAS</v>
          </cell>
          <cell r="R3170" t="str">
            <v>GUAYAS</v>
          </cell>
          <cell r="T3170" t="str">
            <v>TRAMACO</v>
          </cell>
          <cell r="U3170" t="str">
            <v>FLEXNETUIO_PROVINCIA</v>
          </cell>
          <cell r="V3170">
            <v>1</v>
          </cell>
          <cell r="W3170">
            <v>1</v>
          </cell>
          <cell r="X3170" t="str">
            <v>FLEXNET ECUADOR - FLEXTUENTI</v>
          </cell>
          <cell r="Y3170" t="str">
            <v>CALLE 28 DE JUNIO S/N Y GARCIA MORENO ENTRADA LLANO GRANDE</v>
          </cell>
        </row>
        <row r="3171">
          <cell r="A3171" t="str">
            <v>414662828</v>
          </cell>
          <cell r="B3171">
            <v>495583</v>
          </cell>
          <cell r="C3171" t="str">
            <v>414662828</v>
          </cell>
          <cell r="D3171" t="str">
            <v>FLEXTUENTI</v>
          </cell>
          <cell r="E3171" t="str">
            <v>DESPACHO</v>
          </cell>
          <cell r="F3171" t="str">
            <v>NORMAL</v>
          </cell>
          <cell r="G3171" t="str">
            <v>FT79519</v>
          </cell>
          <cell r="H3171">
            <v>44938</v>
          </cell>
          <cell r="I3171" t="str">
            <v>ENTREGADO</v>
          </cell>
          <cell r="J3171">
            <v>44939</v>
          </cell>
          <cell r="K3171" t="str">
            <v>Elizabeth Anzules</v>
          </cell>
          <cell r="L3171" t="str">
            <v>CALDERON CALLE DE LOS GERANIOS CASA 21  CALLE 85</v>
          </cell>
          <cell r="M3171" t="str">
            <v>1715225643</v>
          </cell>
          <cell r="N3171" t="str">
            <v>0984517495/0998402654</v>
          </cell>
          <cell r="O3171" t="str">
            <v/>
          </cell>
          <cell r="P3171" t="str">
            <v>QUITO</v>
          </cell>
          <cell r="Q3171" t="str">
            <v>QUITO</v>
          </cell>
          <cell r="R3171" t="str">
            <v>PICHINCHA</v>
          </cell>
          <cell r="T3171" t="str">
            <v>FLEXTRANS UIO</v>
          </cell>
          <cell r="U3171" t="str">
            <v>FLEXNETUIO_LOCAL</v>
          </cell>
          <cell r="V3171">
            <v>1</v>
          </cell>
          <cell r="W3171">
            <v>1</v>
          </cell>
          <cell r="X3171" t="str">
            <v>FLEXNET ECUADOR - FLEXTUENTI</v>
          </cell>
          <cell r="Y3171" t="str">
            <v>CALLE 28 DE JUNIO S/N Y GARCIA MORENO ENTRADA LLANO GRANDE</v>
          </cell>
        </row>
        <row r="3172">
          <cell r="A3172" t="str">
            <v>414663819</v>
          </cell>
          <cell r="B3172">
            <v>495584</v>
          </cell>
          <cell r="C3172" t="str">
            <v>414663819</v>
          </cell>
          <cell r="D3172" t="str">
            <v>FLEXTUENTI</v>
          </cell>
          <cell r="E3172" t="str">
            <v>DESPACHO</v>
          </cell>
          <cell r="F3172" t="str">
            <v>NORMAL</v>
          </cell>
          <cell r="G3172" t="str">
            <v>031080414663819</v>
          </cell>
          <cell r="H3172">
            <v>44938</v>
          </cell>
          <cell r="I3172" t="str">
            <v>INCIDENCIA</v>
          </cell>
          <cell r="J3172">
            <v>44944</v>
          </cell>
          <cell r="K3172" t="str">
            <v>Anderson Andres Ger Arellano</v>
          </cell>
          <cell r="L3172" t="str">
            <v>GONZALEZ SUAREZ AV SAN FRANCISCO  SN  CALLEJON MIGUEL DE CERVANTES</v>
          </cell>
          <cell r="M3172" t="str">
            <v>0401727888</v>
          </cell>
          <cell r="N3172" t="str">
            <v>0987850980/0987850980</v>
          </cell>
          <cell r="O3172" t="str">
            <v/>
          </cell>
          <cell r="P3172" t="str">
            <v>TULCAN</v>
          </cell>
          <cell r="Q3172" t="str">
            <v>TULCAN</v>
          </cell>
          <cell r="R3172" t="str">
            <v>CARCHI</v>
          </cell>
          <cell r="S3172" t="str">
            <v/>
          </cell>
          <cell r="T3172" t="str">
            <v>TRAMACO</v>
          </cell>
          <cell r="U3172" t="str">
            <v>FLEXNETUIO_PROVINCIA</v>
          </cell>
          <cell r="V3172">
            <v>1</v>
          </cell>
          <cell r="W3172">
            <v>1</v>
          </cell>
          <cell r="X3172" t="str">
            <v>FLEXNET ECUADOR - FLEXTUENTI</v>
          </cell>
          <cell r="Y3172" t="str">
            <v>CALLE 28 DE JUNIO S/N Y GARCIA MORENO ENTRADA LLANO GRANDE</v>
          </cell>
        </row>
        <row r="3173">
          <cell r="A3173" t="str">
            <v>414663988</v>
          </cell>
          <cell r="B3173">
            <v>495585</v>
          </cell>
          <cell r="C3173" t="str">
            <v>414663988</v>
          </cell>
          <cell r="D3173" t="str">
            <v>FLEXTUENTI</v>
          </cell>
          <cell r="E3173" t="str">
            <v>DESPACHO</v>
          </cell>
          <cell r="F3173" t="str">
            <v>NORMAL</v>
          </cell>
          <cell r="G3173" t="str">
            <v>031080414663988</v>
          </cell>
          <cell r="H3173">
            <v>44938</v>
          </cell>
          <cell r="I3173" t="str">
            <v>ENTREGADO</v>
          </cell>
          <cell r="J3173">
            <v>44939</v>
          </cell>
          <cell r="K3173" t="str">
            <v>Veronica Gallardo</v>
          </cell>
          <cell r="L3173" t="str">
            <v>ALOAG CALLE 8 DE SEPTIEMBRE  E1 84  VENEZUELA</v>
          </cell>
          <cell r="M3173" t="str">
            <v>1724046345</v>
          </cell>
          <cell r="N3173" t="str">
            <v>0960140750/0980367961</v>
          </cell>
          <cell r="O3173" t="str">
            <v/>
          </cell>
          <cell r="P3173" t="str">
            <v>MEJIA</v>
          </cell>
          <cell r="Q3173" t="str">
            <v>MEJIA</v>
          </cell>
          <cell r="R3173" t="str">
            <v>PICHINCHA</v>
          </cell>
          <cell r="T3173" t="str">
            <v>TRAMACO</v>
          </cell>
          <cell r="U3173" t="str">
            <v>FLEXNETUIO_LOCAL</v>
          </cell>
          <cell r="V3173">
            <v>1</v>
          </cell>
          <cell r="W3173">
            <v>1</v>
          </cell>
          <cell r="X3173" t="str">
            <v>FLEXNET ECUADOR - FLEXTUENTI</v>
          </cell>
          <cell r="Y3173" t="str">
            <v>CALLE 28 DE JUNIO S/N Y GARCIA MORENO ENTRADA LLANO GRANDE</v>
          </cell>
        </row>
        <row r="3174">
          <cell r="A3174" t="str">
            <v>414664365</v>
          </cell>
          <cell r="B3174">
            <v>495586</v>
          </cell>
          <cell r="C3174" t="str">
            <v>414664365</v>
          </cell>
          <cell r="D3174" t="str">
            <v>FLEXTUENTI</v>
          </cell>
          <cell r="E3174" t="str">
            <v>DESPACHO</v>
          </cell>
          <cell r="F3174" t="str">
            <v>DERIVADO PICK UP</v>
          </cell>
          <cell r="G3174" t="str">
            <v>031080414664365</v>
          </cell>
          <cell r="H3174">
            <v>44938</v>
          </cell>
          <cell r="I3174" t="str">
            <v>ENTREGADO</v>
          </cell>
          <cell r="J3174">
            <v>44942</v>
          </cell>
          <cell r="K3174" t="str">
            <v>Irene Holguin Holguin</v>
          </cell>
          <cell r="L3174" t="str">
            <v>OFICINA TRAMACO SAN MARINO</v>
          </cell>
          <cell r="M3174" t="str">
            <v>0951270396</v>
          </cell>
          <cell r="N3174" t="str">
            <v>0993798357/0993798357</v>
          </cell>
          <cell r="O3174" t="str">
            <v/>
          </cell>
          <cell r="P3174" t="str">
            <v>GUAYAQUIL</v>
          </cell>
          <cell r="Q3174" t="str">
            <v>GUAYAQUIL</v>
          </cell>
          <cell r="R3174" t="str">
            <v>GUAYAS</v>
          </cell>
          <cell r="T3174" t="str">
            <v>TRAMACO</v>
          </cell>
          <cell r="U3174" t="str">
            <v>FLEXNETUIO_GYE</v>
          </cell>
          <cell r="V3174">
            <v>1</v>
          </cell>
          <cell r="W3174">
            <v>1</v>
          </cell>
          <cell r="X3174" t="str">
            <v>FLEXNET ECUADOR - FLEXTUENTI</v>
          </cell>
          <cell r="Y3174" t="str">
            <v>CALLE 28 DE JUNIO S/N Y GARCIA MORENO ENTRADA LLANO GRANDE</v>
          </cell>
        </row>
        <row r="3175">
          <cell r="A3175" t="str">
            <v>414664739</v>
          </cell>
          <cell r="B3175">
            <v>495587</v>
          </cell>
          <cell r="C3175" t="str">
            <v>414664739</v>
          </cell>
          <cell r="D3175" t="str">
            <v>FLEXTUENTI</v>
          </cell>
          <cell r="E3175" t="str">
            <v>DESPACHO</v>
          </cell>
          <cell r="F3175" t="str">
            <v>NORMAL</v>
          </cell>
          <cell r="G3175" t="str">
            <v>031080414664739</v>
          </cell>
          <cell r="H3175">
            <v>44938</v>
          </cell>
          <cell r="I3175" t="str">
            <v>ENTREGADO</v>
          </cell>
          <cell r="J3175">
            <v>44939</v>
          </cell>
          <cell r="K3175" t="str">
            <v>Mery Molina</v>
          </cell>
          <cell r="L3175" t="str">
            <v>JUAN MONTALVO AV ORIENTE  SN  ISLA ESPANOLA</v>
          </cell>
          <cell r="M3175" t="str">
            <v>0501586788</v>
          </cell>
          <cell r="N3175" t="str">
            <v>0998471674/0995004879</v>
          </cell>
          <cell r="O3175" t="str">
            <v/>
          </cell>
          <cell r="P3175" t="str">
            <v>LATACUNGA</v>
          </cell>
          <cell r="Q3175" t="str">
            <v>LATACUNGA</v>
          </cell>
          <cell r="R3175" t="str">
            <v>COTOPAXI</v>
          </cell>
          <cell r="T3175" t="str">
            <v>TRAMACO</v>
          </cell>
          <cell r="U3175" t="str">
            <v>FLEXNETUIO_PROVINCIA</v>
          </cell>
          <cell r="V3175">
            <v>1</v>
          </cell>
          <cell r="W3175">
            <v>1</v>
          </cell>
          <cell r="X3175" t="str">
            <v>FLEXNET ECUADOR - FLEXTUENTI</v>
          </cell>
          <cell r="Y3175" t="str">
            <v>CALLE 28 DE JUNIO S/N Y GARCIA MORENO ENTRADA LLANO GRANDE</v>
          </cell>
        </row>
        <row r="3176">
          <cell r="A3176" t="str">
            <v>414664894</v>
          </cell>
          <cell r="B3176">
            <v>495588</v>
          </cell>
          <cell r="C3176" t="str">
            <v>414664894</v>
          </cell>
          <cell r="D3176" t="str">
            <v>FLEXTUENTI</v>
          </cell>
          <cell r="E3176" t="str">
            <v>DESPACHO</v>
          </cell>
          <cell r="F3176" t="str">
            <v>NORMAL</v>
          </cell>
          <cell r="G3176" t="str">
            <v>FT79601</v>
          </cell>
          <cell r="H3176">
            <v>44938</v>
          </cell>
          <cell r="I3176" t="str">
            <v>ENTREGADO</v>
          </cell>
          <cell r="J3176">
            <v>44942</v>
          </cell>
          <cell r="K3176" t="str">
            <v>ANDREA VIVIANA FRANCO GARCIA</v>
          </cell>
          <cell r="L3176" t="str">
            <v>TARQUI CALLE TEODORO ALVARADO OLEAS  MZ 968 VILLA 5 SN</v>
          </cell>
          <cell r="M3176" t="str">
            <v>0920107992</v>
          </cell>
          <cell r="N3176" t="str">
            <v>0961079214/0963789521</v>
          </cell>
          <cell r="O3176" t="str">
            <v/>
          </cell>
          <cell r="P3176" t="str">
            <v>GUAYAQUIL</v>
          </cell>
          <cell r="Q3176" t="str">
            <v>GUAYAQUIL</v>
          </cell>
          <cell r="R3176" t="str">
            <v>GUAYAS</v>
          </cell>
          <cell r="T3176" t="str">
            <v>ITSACOURIER</v>
          </cell>
          <cell r="U3176" t="str">
            <v>FLEXNETUIO_GYE</v>
          </cell>
          <cell r="V3176">
            <v>1</v>
          </cell>
          <cell r="W3176">
            <v>1</v>
          </cell>
          <cell r="X3176" t="str">
            <v>FLEXNET ECUADOR - FLEXTUENTI</v>
          </cell>
          <cell r="Y3176" t="str">
            <v>CALLE 28 DE JUNIO S/N Y GARCIA MORENO ENTRADA LLANO GRANDE</v>
          </cell>
        </row>
        <row r="3177">
          <cell r="A3177" t="str">
            <v>414664896</v>
          </cell>
          <cell r="B3177">
            <v>495589</v>
          </cell>
          <cell r="C3177" t="str">
            <v>414664896</v>
          </cell>
          <cell r="D3177" t="str">
            <v>FLEXTUENTI</v>
          </cell>
          <cell r="E3177" t="str">
            <v>DESPACHO</v>
          </cell>
          <cell r="F3177" t="str">
            <v>NORMAL</v>
          </cell>
          <cell r="G3177" t="str">
            <v>FT79584</v>
          </cell>
          <cell r="H3177">
            <v>44938</v>
          </cell>
          <cell r="I3177" t="str">
            <v>ENTREGADO</v>
          </cell>
          <cell r="J3177">
            <v>44939</v>
          </cell>
          <cell r="K3177" t="str">
            <v>Erick Eduardo Flores Inga</v>
          </cell>
          <cell r="L3177" t="str">
            <v>LETAMENDI  ALBERTO GUERRERO MARTINEZ  4223 ENTRE LA D Y LA E</v>
          </cell>
          <cell r="M3177" t="str">
            <v>0931605935</v>
          </cell>
          <cell r="N3177" t="str">
            <v>0968571282/0998355649</v>
          </cell>
          <cell r="O3177" t="str">
            <v/>
          </cell>
          <cell r="P3177" t="str">
            <v>GUAYAQUIL</v>
          </cell>
          <cell r="Q3177" t="str">
            <v>GUAYAQUIL</v>
          </cell>
          <cell r="R3177" t="str">
            <v>GUAYAS</v>
          </cell>
          <cell r="T3177" t="str">
            <v>FLEXTRANS GYE</v>
          </cell>
          <cell r="U3177" t="str">
            <v>FLEXNETUIO_GYE</v>
          </cell>
          <cell r="V3177">
            <v>1</v>
          </cell>
          <cell r="W3177">
            <v>1</v>
          </cell>
          <cell r="X3177" t="str">
            <v>FLEXNET ECUADOR - FLEXTUENTI</v>
          </cell>
          <cell r="Y3177" t="str">
            <v>CALLE 28 DE JUNIO S/N Y GARCIA MORENO ENTRADA LLANO GRANDE</v>
          </cell>
        </row>
        <row r="3178">
          <cell r="A3178" t="str">
            <v>414664906</v>
          </cell>
          <cell r="B3178">
            <v>495590</v>
          </cell>
          <cell r="C3178" t="str">
            <v>414664906</v>
          </cell>
          <cell r="D3178" t="str">
            <v>FLEXTUENTI</v>
          </cell>
          <cell r="E3178" t="str">
            <v>DESPACHO</v>
          </cell>
          <cell r="F3178" t="str">
            <v>NORMAL</v>
          </cell>
          <cell r="G3178" t="str">
            <v>FT79517</v>
          </cell>
          <cell r="H3178">
            <v>44938</v>
          </cell>
          <cell r="I3178" t="str">
            <v>ENTREGADO</v>
          </cell>
          <cell r="J3178">
            <v>44939</v>
          </cell>
          <cell r="K3178" t="str">
            <v>Zoila Soria</v>
          </cell>
          <cell r="L3178" t="str">
            <v>KENNEDY CALLE ABELARDO MONTALVO   E6 43 | GONZALO ZALDUMBIDE</v>
          </cell>
          <cell r="M3178" t="str">
            <v>1708377138</v>
          </cell>
          <cell r="N3178" t="str">
            <v>0996138544/0999901199</v>
          </cell>
          <cell r="O3178" t="str">
            <v/>
          </cell>
          <cell r="P3178" t="str">
            <v>QUITO</v>
          </cell>
          <cell r="Q3178" t="str">
            <v>QUITO</v>
          </cell>
          <cell r="R3178" t="str">
            <v>PICHINCHA</v>
          </cell>
          <cell r="T3178" t="str">
            <v>FLEXTRANS UIO</v>
          </cell>
          <cell r="U3178" t="str">
            <v>FLEXNETUIO_LOCAL</v>
          </cell>
          <cell r="V3178">
            <v>1</v>
          </cell>
          <cell r="W3178">
            <v>1</v>
          </cell>
          <cell r="X3178" t="str">
            <v>FLEXNET ECUADOR - FLEXTUENTI</v>
          </cell>
          <cell r="Y3178" t="str">
            <v>CALLE 28 DE JUNIO S/N Y GARCIA MORENO ENTRADA LLANO GRANDE</v>
          </cell>
        </row>
        <row r="3179">
          <cell r="A3179" t="str">
            <v>414664945</v>
          </cell>
          <cell r="B3179">
            <v>495591</v>
          </cell>
          <cell r="C3179" t="str">
            <v>414664945</v>
          </cell>
          <cell r="D3179" t="str">
            <v>FLEXTUENTI</v>
          </cell>
          <cell r="E3179" t="str">
            <v>DESPACHO</v>
          </cell>
          <cell r="F3179" t="str">
            <v>NORMAL</v>
          </cell>
          <cell r="G3179" t="str">
            <v>FT79516</v>
          </cell>
          <cell r="H3179">
            <v>44938</v>
          </cell>
          <cell r="I3179" t="str">
            <v>ENTREGADO</v>
          </cell>
          <cell r="J3179">
            <v>44939</v>
          </cell>
          <cell r="K3179" t="str">
            <v>Sebastian Sanchez</v>
          </cell>
          <cell r="L3179" t="str">
            <v>FERROVIARIA CALLE JOSE PERALTA SN CALLE JOAQUIN GUTIERREZ</v>
          </cell>
          <cell r="M3179" t="str">
            <v>1754033866</v>
          </cell>
          <cell r="N3179" t="str">
            <v>0984890269/0984890269</v>
          </cell>
          <cell r="O3179" t="str">
            <v/>
          </cell>
          <cell r="P3179" t="str">
            <v>QUITO</v>
          </cell>
          <cell r="Q3179" t="str">
            <v>QUITO</v>
          </cell>
          <cell r="R3179" t="str">
            <v>PICHINCHA</v>
          </cell>
          <cell r="T3179" t="str">
            <v>FLEXTRANS UIO</v>
          </cell>
          <cell r="U3179" t="str">
            <v>FLEXNETUIO_LOCAL</v>
          </cell>
          <cell r="V3179">
            <v>1</v>
          </cell>
          <cell r="W3179">
            <v>1</v>
          </cell>
          <cell r="X3179" t="str">
            <v>FLEXNET ECUADOR - FLEXTUENTI</v>
          </cell>
          <cell r="Y3179" t="str">
            <v>CALLE 28 DE JUNIO S/N Y GARCIA MORENO ENTRADA LLANO GRANDE</v>
          </cell>
        </row>
        <row r="3180">
          <cell r="A3180" t="str">
            <v>414664947</v>
          </cell>
          <cell r="B3180">
            <v>495592</v>
          </cell>
          <cell r="C3180" t="str">
            <v>414664947</v>
          </cell>
          <cell r="D3180" t="str">
            <v>FLEXTUENTI</v>
          </cell>
          <cell r="E3180" t="str">
            <v>DESPACHO</v>
          </cell>
          <cell r="F3180" t="str">
            <v>NORMAL</v>
          </cell>
          <cell r="G3180" t="str">
            <v>FT79569</v>
          </cell>
          <cell r="H3180">
            <v>44938</v>
          </cell>
          <cell r="I3180" t="str">
            <v>ENTREGADO</v>
          </cell>
          <cell r="J3180">
            <v>44939</v>
          </cell>
          <cell r="K3180" t="str">
            <v>Reynaldo Andrade</v>
          </cell>
          <cell r="L3180" t="str">
            <v>TARQUI  ANTONIO PARRA VELAZCO  MANZANA 161 VILLA 9  MARTIN ICAZA PEREZ</v>
          </cell>
          <cell r="M3180" t="str">
            <v>0911611093</v>
          </cell>
          <cell r="N3180" t="str">
            <v>0997679797/0963282491</v>
          </cell>
          <cell r="O3180" t="str">
            <v/>
          </cell>
          <cell r="P3180" t="str">
            <v>GUAYAQUIL</v>
          </cell>
          <cell r="Q3180" t="str">
            <v>GUAYAQUIL</v>
          </cell>
          <cell r="R3180" t="str">
            <v>GUAYAS</v>
          </cell>
          <cell r="T3180" t="str">
            <v>ITSACOURIER</v>
          </cell>
          <cell r="U3180" t="str">
            <v>FLEXNETUIO_GYE</v>
          </cell>
          <cell r="V3180">
            <v>1</v>
          </cell>
          <cell r="W3180">
            <v>1</v>
          </cell>
          <cell r="X3180" t="str">
            <v>FLEXNET ECUADOR - FLEXTUENTI</v>
          </cell>
          <cell r="Y3180" t="str">
            <v>CALLE 28 DE JUNIO S/N Y GARCIA MORENO ENTRADA LLANO GRANDE</v>
          </cell>
        </row>
        <row r="3181">
          <cell r="A3181" t="str">
            <v>414664954</v>
          </cell>
          <cell r="B3181">
            <v>495593</v>
          </cell>
          <cell r="C3181" t="str">
            <v>414664954</v>
          </cell>
          <cell r="D3181" t="str">
            <v>FLEXTUENTI</v>
          </cell>
          <cell r="E3181" t="str">
            <v>DESPACHO</v>
          </cell>
          <cell r="F3181" t="str">
            <v>DERIVADO PICK UP</v>
          </cell>
          <cell r="G3181" t="str">
            <v>031080414664954</v>
          </cell>
          <cell r="H3181">
            <v>44938</v>
          </cell>
          <cell r="I3181" t="str">
            <v>INCIDENCIA</v>
          </cell>
          <cell r="J3181">
            <v>44944</v>
          </cell>
          <cell r="K3181" t="str">
            <v>Luis Eduardo Churo</v>
          </cell>
          <cell r="L3181" t="str">
            <v>OFICINA TRAMACO QUITUMBE</v>
          </cell>
          <cell r="M3181" t="str">
            <v>1714741624</v>
          </cell>
          <cell r="N3181" t="str">
            <v>0961520290/0995061602</v>
          </cell>
          <cell r="O3181" t="str">
            <v/>
          </cell>
          <cell r="P3181" t="str">
            <v>QUITO</v>
          </cell>
          <cell r="Q3181" t="str">
            <v>QUITO</v>
          </cell>
          <cell r="R3181" t="str">
            <v>PICHINCHA</v>
          </cell>
          <cell r="T3181" t="str">
            <v>TRAMACO</v>
          </cell>
          <cell r="U3181" t="str">
            <v>FLEXNETUIO_LOCAL</v>
          </cell>
          <cell r="V3181">
            <v>1</v>
          </cell>
          <cell r="W3181">
            <v>1</v>
          </cell>
          <cell r="X3181" t="str">
            <v>FLEXNET ECUADOR - FLEXTUENTI</v>
          </cell>
          <cell r="Y3181" t="str">
            <v>CALLE 28 DE JUNIO S/N Y GARCIA MORENO ENTRADA LLANO GRANDE</v>
          </cell>
        </row>
        <row r="3182">
          <cell r="A3182" t="str">
            <v>414664957</v>
          </cell>
          <cell r="B3182">
            <v>495594</v>
          </cell>
          <cell r="C3182" t="str">
            <v>414664957</v>
          </cell>
          <cell r="D3182" t="str">
            <v>FLEXTUENTI</v>
          </cell>
          <cell r="E3182" t="str">
            <v>DESPACHO</v>
          </cell>
          <cell r="F3182" t="str">
            <v>DERIVADO PICK UP</v>
          </cell>
          <cell r="G3182" t="str">
            <v>031080414664957</v>
          </cell>
          <cell r="H3182">
            <v>44938</v>
          </cell>
          <cell r="I3182" t="str">
            <v>INCIDENCIA</v>
          </cell>
          <cell r="J3182">
            <v>44944</v>
          </cell>
          <cell r="K3182" t="str">
            <v>Ligner Sanchez</v>
          </cell>
          <cell r="L3182" t="str">
            <v>OFICINA TRAMACO ELOY ALFARO</v>
          </cell>
          <cell r="M3182" t="str">
            <v>1723920904</v>
          </cell>
          <cell r="N3182" t="str">
            <v>0989506449/0997550702</v>
          </cell>
          <cell r="O3182" t="str">
            <v/>
          </cell>
          <cell r="P3182" t="str">
            <v>QUITO</v>
          </cell>
          <cell r="Q3182" t="str">
            <v>QUITO</v>
          </cell>
          <cell r="R3182" t="str">
            <v>PICHINCHA</v>
          </cell>
          <cell r="T3182" t="str">
            <v>TRAMACO</v>
          </cell>
          <cell r="U3182" t="str">
            <v>FLEXNETUIO_LOCAL</v>
          </cell>
          <cell r="V3182">
            <v>1</v>
          </cell>
          <cell r="W3182">
            <v>1</v>
          </cell>
          <cell r="X3182" t="str">
            <v>FLEXNET ECUADOR - FLEXTUENTI</v>
          </cell>
          <cell r="Y3182" t="str">
            <v>CALLE 28 DE JUNIO S/N Y GARCIA MORENO ENTRADA LLANO GRANDE</v>
          </cell>
        </row>
        <row r="3183">
          <cell r="A3183" t="str">
            <v>414665015</v>
          </cell>
          <cell r="B3183">
            <v>495595</v>
          </cell>
          <cell r="C3183" t="str">
            <v>414665015</v>
          </cell>
          <cell r="D3183" t="str">
            <v>FLEXTUENTI</v>
          </cell>
          <cell r="E3183" t="str">
            <v>DESPACHO</v>
          </cell>
          <cell r="F3183" t="str">
            <v>NORMAL</v>
          </cell>
          <cell r="G3183" t="str">
            <v>FT79589</v>
          </cell>
          <cell r="H3183">
            <v>44938</v>
          </cell>
          <cell r="I3183" t="str">
            <v>ENTREGADO</v>
          </cell>
          <cell r="J3183">
            <v>44939</v>
          </cell>
          <cell r="K3183" t="str">
            <v>Elisa trinidad Munoz pinto</v>
          </cell>
          <cell r="L3183" t="str">
            <v>KENNEDY  AV AMERICAS SN CALLE ELIAS JACOME GUERRERO</v>
          </cell>
          <cell r="M3183" t="str">
            <v>0906815469</v>
          </cell>
          <cell r="N3183" t="str">
            <v>0989616285/0960250401</v>
          </cell>
          <cell r="O3183" t="str">
            <v/>
          </cell>
          <cell r="P3183" t="str">
            <v>GUAYAQUIL</v>
          </cell>
          <cell r="Q3183" t="str">
            <v>GUAYAQUIL</v>
          </cell>
          <cell r="R3183" t="str">
            <v>GUAYAS</v>
          </cell>
          <cell r="T3183" t="str">
            <v>ITSACOURIER</v>
          </cell>
          <cell r="U3183" t="str">
            <v>FLEXNETUIO_GYE</v>
          </cell>
          <cell r="V3183">
            <v>1</v>
          </cell>
          <cell r="W3183">
            <v>1</v>
          </cell>
          <cell r="X3183" t="str">
            <v>FLEXNET ECUADOR - FLEXTUENTI</v>
          </cell>
          <cell r="Y3183" t="str">
            <v>CALLE 28 DE JUNIO S/N Y GARCIA MORENO ENTRADA LLANO GRANDE</v>
          </cell>
        </row>
        <row r="3184">
          <cell r="A3184" t="str">
            <v>414665016</v>
          </cell>
          <cell r="B3184">
            <v>495596</v>
          </cell>
          <cell r="C3184" t="str">
            <v>414665016</v>
          </cell>
          <cell r="D3184" t="str">
            <v>FLEXTUENTI</v>
          </cell>
          <cell r="E3184" t="str">
            <v>DESPACHO</v>
          </cell>
          <cell r="F3184" t="str">
            <v>DERIVADO PICK UP</v>
          </cell>
          <cell r="G3184" t="str">
            <v>031080414665016</v>
          </cell>
          <cell r="H3184">
            <v>44938</v>
          </cell>
          <cell r="I3184" t="str">
            <v>ENTREGADO</v>
          </cell>
          <cell r="J3184">
            <v>44939</v>
          </cell>
          <cell r="K3184" t="str">
            <v>Liz Kristhel Mora Salazar</v>
          </cell>
          <cell r="L3184" t="str">
            <v>OFICINA TRAMACO PORTOVIEJO CENTRO DE DISTRIBUCION</v>
          </cell>
          <cell r="M3184" t="str">
            <v>1350096515</v>
          </cell>
          <cell r="N3184" t="str">
            <v>0984539473/0984539473</v>
          </cell>
          <cell r="O3184" t="str">
            <v/>
          </cell>
          <cell r="P3184" t="str">
            <v>PORTOVIEJO</v>
          </cell>
          <cell r="Q3184" t="str">
            <v>PORTOVIEJO</v>
          </cell>
          <cell r="R3184" t="str">
            <v>MANABI</v>
          </cell>
          <cell r="T3184" t="str">
            <v>TRAMACO</v>
          </cell>
          <cell r="U3184" t="str">
            <v>FLEXNETUIO_PROVINCIA</v>
          </cell>
          <cell r="V3184">
            <v>1</v>
          </cell>
          <cell r="W3184">
            <v>1</v>
          </cell>
          <cell r="X3184" t="str">
            <v>FLEXNET ECUADOR - FLEXTUENTI</v>
          </cell>
          <cell r="Y3184" t="str">
            <v>CALLE 28 DE JUNIO S/N Y GARCIA MORENO ENTRADA LLANO GRANDE</v>
          </cell>
        </row>
        <row r="3185">
          <cell r="A3185" t="str">
            <v>414665020</v>
          </cell>
          <cell r="B3185">
            <v>495597</v>
          </cell>
          <cell r="C3185" t="str">
            <v>414665020</v>
          </cell>
          <cell r="D3185" t="str">
            <v>FLEXTUENTI</v>
          </cell>
          <cell r="E3185" t="str">
            <v>DESPACHO</v>
          </cell>
          <cell r="F3185" t="str">
            <v>NORMAL</v>
          </cell>
          <cell r="G3185" t="str">
            <v>FT79515</v>
          </cell>
          <cell r="H3185">
            <v>44938</v>
          </cell>
          <cell r="I3185" t="str">
            <v>ENTREGADO</v>
          </cell>
          <cell r="J3185">
            <v>44939</v>
          </cell>
          <cell r="K3185" t="str">
            <v>Daniel Andres Guilcapi Rivera</v>
          </cell>
          <cell r="L3185" t="str">
            <v>INAQUITO AV ELOY ALFARO  N34 166  CALLE CATALINA ALDAZ</v>
          </cell>
          <cell r="M3185" t="str">
            <v>1714574405</v>
          </cell>
          <cell r="N3185" t="str">
            <v>0996687278/0987292879</v>
          </cell>
          <cell r="O3185" t="str">
            <v/>
          </cell>
          <cell r="P3185" t="str">
            <v>QUITO</v>
          </cell>
          <cell r="Q3185" t="str">
            <v>QUITO</v>
          </cell>
          <cell r="R3185" t="str">
            <v>PICHINCHA</v>
          </cell>
          <cell r="T3185" t="str">
            <v>FLEXTRANS UIO</v>
          </cell>
          <cell r="U3185" t="str">
            <v>FLEXNETUIO_LOCAL</v>
          </cell>
          <cell r="V3185">
            <v>1</v>
          </cell>
          <cell r="W3185">
            <v>1</v>
          </cell>
          <cell r="X3185" t="str">
            <v>FLEXNET ECUADOR - FLEXTUENTI</v>
          </cell>
          <cell r="Y3185" t="str">
            <v>CALLE 28 DE JUNIO S/N Y GARCIA MORENO ENTRADA LLANO GRANDE</v>
          </cell>
        </row>
        <row r="3186">
          <cell r="A3186" t="str">
            <v>414665034</v>
          </cell>
          <cell r="B3186">
            <v>495598</v>
          </cell>
          <cell r="C3186" t="str">
            <v>414665034</v>
          </cell>
          <cell r="D3186" t="str">
            <v>FLEXTUENTI</v>
          </cell>
          <cell r="E3186" t="str">
            <v>DESPACHO</v>
          </cell>
          <cell r="F3186" t="str">
            <v>NORMAL</v>
          </cell>
          <cell r="G3186" t="str">
            <v>FT79600</v>
          </cell>
          <cell r="H3186">
            <v>44938</v>
          </cell>
          <cell r="I3186" t="str">
            <v>ENTREGADO</v>
          </cell>
          <cell r="J3186">
            <v>44939</v>
          </cell>
          <cell r="K3186" t="str">
            <v>KARLA NATHALY BURBANO ESPINOZA</v>
          </cell>
          <cell r="L3186" t="str">
            <v>TARQUI PRIMER PASAJE 9 NO  MZ 54 VILLA 39 CALLE 24B NO</v>
          </cell>
          <cell r="M3186" t="str">
            <v>0926198599</v>
          </cell>
          <cell r="N3186" t="str">
            <v>0983784939/0992046737</v>
          </cell>
          <cell r="O3186" t="str">
            <v/>
          </cell>
          <cell r="P3186" t="str">
            <v>GUAYAQUIL</v>
          </cell>
          <cell r="Q3186" t="str">
            <v>GUAYAQUIL</v>
          </cell>
          <cell r="R3186" t="str">
            <v>GUAYAS</v>
          </cell>
          <cell r="T3186" t="str">
            <v>ITSACOURIER</v>
          </cell>
          <cell r="U3186" t="str">
            <v>FLEXNETUIO_GYE</v>
          </cell>
          <cell r="V3186">
            <v>1</v>
          </cell>
          <cell r="W3186">
            <v>1</v>
          </cell>
          <cell r="X3186" t="str">
            <v>FLEXNET ECUADOR - FLEXTUENTI</v>
          </cell>
          <cell r="Y3186" t="str">
            <v>CALLE 28 DE JUNIO S/N Y GARCIA MORENO ENTRADA LLANO GRANDE</v>
          </cell>
        </row>
        <row r="3187">
          <cell r="A3187" t="str">
            <v>WS414661145</v>
          </cell>
          <cell r="B3187">
            <v>495599</v>
          </cell>
          <cell r="C3187" t="str">
            <v>WS414661145</v>
          </cell>
          <cell r="D3187" t="str">
            <v>FLEXTUENTI</v>
          </cell>
          <cell r="E3187" t="str">
            <v>DESPACHO</v>
          </cell>
          <cell r="F3187" t="str">
            <v>NORMAL</v>
          </cell>
          <cell r="G3187" t="str">
            <v>031080414661145</v>
          </cell>
          <cell r="H3187">
            <v>44938</v>
          </cell>
          <cell r="I3187" t="str">
            <v>ENTREGADO</v>
          </cell>
          <cell r="J3187">
            <v>44939</v>
          </cell>
          <cell r="K3187" t="str">
            <v>Angel Joshue Menendez Macias</v>
          </cell>
          <cell r="L3187" t="str">
            <v>ANDRES DE VERA (MA)  CALLE 1 DE JUNIO   SN  CALLE JORGE WASHINGTON</v>
          </cell>
          <cell r="M3187" t="str">
            <v>1350653950</v>
          </cell>
          <cell r="N3187" t="str">
            <v>0982852460/0982852460</v>
          </cell>
          <cell r="O3187" t="str">
            <v/>
          </cell>
          <cell r="P3187" t="str">
            <v>PORTOVIEJO</v>
          </cell>
          <cell r="Q3187" t="str">
            <v>PORTOVIEJO</v>
          </cell>
          <cell r="R3187" t="str">
            <v>MANABI</v>
          </cell>
          <cell r="T3187" t="str">
            <v>TRAMACO</v>
          </cell>
          <cell r="U3187" t="str">
            <v>FLEXNETUIO_PROVINCIA</v>
          </cell>
          <cell r="V3187">
            <v>1</v>
          </cell>
          <cell r="W3187">
            <v>1</v>
          </cell>
          <cell r="X3187" t="str">
            <v>FLEXNET ECUADOR - FLEXTUENTI</v>
          </cell>
          <cell r="Y3187" t="str">
            <v>CALLE 28 DE JUNIO S/N Y GARCIA MORENO ENTRADA LLANO GRANDE</v>
          </cell>
        </row>
        <row r="3188">
          <cell r="A3188" t="str">
            <v>WS414661276</v>
          </cell>
          <cell r="B3188">
            <v>495600</v>
          </cell>
          <cell r="C3188" t="str">
            <v>WS414661276</v>
          </cell>
          <cell r="D3188" t="str">
            <v>FLEXTUENTI</v>
          </cell>
          <cell r="E3188" t="str">
            <v>DESPACHO</v>
          </cell>
          <cell r="F3188" t="str">
            <v>NORMAL</v>
          </cell>
          <cell r="G3188" t="str">
            <v>FT79583</v>
          </cell>
          <cell r="H3188">
            <v>44938</v>
          </cell>
          <cell r="I3188" t="str">
            <v>ENTREGADO</v>
          </cell>
          <cell r="J3188">
            <v>44939</v>
          </cell>
          <cell r="K3188" t="str">
            <v>CAROLINA CARDOSO</v>
          </cell>
          <cell r="L3188" t="str">
            <v>TARQUI MANZANA E2 SOLAR 28   MANZANA E2 SOLAR 28  SN</v>
          </cell>
          <cell r="M3188" t="str">
            <v>0914820105</v>
          </cell>
          <cell r="N3188" t="str">
            <v>0993977108/0993977108</v>
          </cell>
          <cell r="O3188" t="str">
            <v/>
          </cell>
          <cell r="P3188" t="str">
            <v>GUAYAQUIL</v>
          </cell>
          <cell r="Q3188" t="str">
            <v>GUAYAQUIL</v>
          </cell>
          <cell r="R3188" t="str">
            <v>GUAYAS</v>
          </cell>
          <cell r="T3188" t="str">
            <v>ITSACOURIER</v>
          </cell>
          <cell r="U3188" t="str">
            <v>FLEXNETUIO_GYE</v>
          </cell>
          <cell r="V3188">
            <v>1</v>
          </cell>
          <cell r="W3188">
            <v>1</v>
          </cell>
          <cell r="X3188" t="str">
            <v>FLEXNET ECUADOR - FLEXTUENTI</v>
          </cell>
          <cell r="Y3188" t="str">
            <v>CALLE 28 DE JUNIO S/N Y GARCIA MORENO ENTRADA LLANO GRANDE</v>
          </cell>
        </row>
        <row r="3189">
          <cell r="A3189" t="str">
            <v>WS414661310</v>
          </cell>
          <cell r="B3189">
            <v>495601</v>
          </cell>
          <cell r="C3189" t="str">
            <v>WS414661310</v>
          </cell>
          <cell r="D3189" t="str">
            <v>FLEXTUENTI</v>
          </cell>
          <cell r="E3189" t="str">
            <v>DESPACHO</v>
          </cell>
          <cell r="F3189" t="str">
            <v>NORMAL</v>
          </cell>
          <cell r="G3189" t="str">
            <v>FT79491</v>
          </cell>
          <cell r="H3189">
            <v>44938</v>
          </cell>
          <cell r="I3189" t="str">
            <v>ENTREGADO</v>
          </cell>
          <cell r="J3189">
            <v>44939</v>
          </cell>
          <cell r="K3189" t="str">
            <v>Martin Flor</v>
          </cell>
          <cell r="L3189" t="str">
            <v>INAQUITO AV ELOY ALFARO  SN  LUIS ARMENDARIZ</v>
          </cell>
          <cell r="M3189" t="str">
            <v>0604857102</v>
          </cell>
          <cell r="N3189" t="str">
            <v>0995655104/0995655104</v>
          </cell>
          <cell r="O3189" t="str">
            <v/>
          </cell>
          <cell r="P3189" t="str">
            <v>QUITO</v>
          </cell>
          <cell r="Q3189" t="str">
            <v>QUITO</v>
          </cell>
          <cell r="R3189" t="str">
            <v>PICHINCHA</v>
          </cell>
          <cell r="T3189" t="str">
            <v>FLEXTRANS UIO</v>
          </cell>
          <cell r="U3189" t="str">
            <v>FLEXNETUIO_LOCAL</v>
          </cell>
          <cell r="V3189">
            <v>1</v>
          </cell>
          <cell r="W3189">
            <v>1</v>
          </cell>
          <cell r="X3189" t="str">
            <v>FLEXNET ECUADOR - FLEXTUENTI</v>
          </cell>
          <cell r="Y3189" t="str">
            <v>CALLE 28 DE JUNIO S/N Y GARCIA MORENO ENTRADA LLANO GRANDE</v>
          </cell>
        </row>
        <row r="3190">
          <cell r="A3190" t="str">
            <v>414640186</v>
          </cell>
          <cell r="B3190">
            <v>495551</v>
          </cell>
          <cell r="C3190" t="str">
            <v>414640186</v>
          </cell>
          <cell r="D3190" t="str">
            <v>FLEXTUENTI</v>
          </cell>
          <cell r="E3190" t="str">
            <v>DESPACHO</v>
          </cell>
          <cell r="F3190" t="str">
            <v>NORMAL</v>
          </cell>
          <cell r="G3190" t="str">
            <v>FT79581</v>
          </cell>
          <cell r="H3190">
            <v>44938</v>
          </cell>
          <cell r="I3190" t="str">
            <v>ENTREGADO</v>
          </cell>
          <cell r="J3190">
            <v>44939</v>
          </cell>
          <cell r="K3190" t="str">
            <v>Katherine Estrada</v>
          </cell>
          <cell r="L3190" t="str">
            <v>XIMENA COLOMBIA  SN  TULCAN</v>
          </cell>
          <cell r="M3190" t="str">
            <v>0924319973</v>
          </cell>
          <cell r="N3190" t="str">
            <v>0998213554/0989526062</v>
          </cell>
          <cell r="O3190" t="str">
            <v/>
          </cell>
          <cell r="P3190" t="str">
            <v>GUAYAQUIL</v>
          </cell>
          <cell r="Q3190" t="str">
            <v>GUAYAQUIL</v>
          </cell>
          <cell r="R3190" t="str">
            <v>GUAYAS</v>
          </cell>
          <cell r="T3190" t="str">
            <v>ITSACOURIER</v>
          </cell>
          <cell r="U3190" t="str">
            <v>FLEXNETUIO_GYE</v>
          </cell>
          <cell r="V3190">
            <v>1</v>
          </cell>
          <cell r="W3190">
            <v>1</v>
          </cell>
          <cell r="X3190" t="str">
            <v>FLEXNET ECUADOR - FLEXTUENTI</v>
          </cell>
          <cell r="Y3190" t="str">
            <v>CALLE 28 DE JUNIO S/N Y GARCIA MORENO ENTRADA LLANO GRANDE</v>
          </cell>
        </row>
        <row r="3191">
          <cell r="A3191" t="str">
            <v>414652330</v>
          </cell>
          <cell r="B3191">
            <v>495552</v>
          </cell>
          <cell r="C3191" t="str">
            <v>414652330</v>
          </cell>
          <cell r="D3191" t="str">
            <v>FLEXTUENTI</v>
          </cell>
          <cell r="E3191" t="str">
            <v>DESPACHO</v>
          </cell>
          <cell r="F3191" t="str">
            <v>NORMAL</v>
          </cell>
          <cell r="G3191" t="str">
            <v>031080414652330</v>
          </cell>
          <cell r="H3191">
            <v>44938</v>
          </cell>
          <cell r="I3191" t="str">
            <v>DEVOLUCION_EN_PROCESO</v>
          </cell>
          <cell r="J3191">
            <v>44943</v>
          </cell>
          <cell r="K3191" t="str">
            <v>DARWIN ENRIQUE CABRERA RIVERA</v>
          </cell>
          <cell r="L3191" t="str">
            <v>SHELL  AV LUIS JACOME  SN   AV 10 DE NOVIEMBRE</v>
          </cell>
          <cell r="M3191" t="str">
            <v>1716775679</v>
          </cell>
          <cell r="N3191" t="str">
            <v>0987436407/0984343472</v>
          </cell>
          <cell r="O3191" t="str">
            <v/>
          </cell>
          <cell r="P3191" t="str">
            <v>MERA</v>
          </cell>
          <cell r="Q3191" t="str">
            <v>MERA</v>
          </cell>
          <cell r="R3191" t="str">
            <v>PASTAZA</v>
          </cell>
          <cell r="T3191" t="str">
            <v>TRAMACO</v>
          </cell>
          <cell r="U3191" t="str">
            <v>FLEXNETUIO_PROVINCIA</v>
          </cell>
          <cell r="V3191">
            <v>1</v>
          </cell>
          <cell r="W3191">
            <v>1</v>
          </cell>
          <cell r="X3191" t="str">
            <v>FLEXNET ECUADOR - FLEXTUENTI</v>
          </cell>
          <cell r="Y3191" t="str">
            <v>CALLE 28 DE JUNIO S/N Y GARCIA MORENO ENTRADA LLANO GRANDE</v>
          </cell>
        </row>
        <row r="3192">
          <cell r="A3192" t="str">
            <v>414661077</v>
          </cell>
          <cell r="B3192">
            <v>495553</v>
          </cell>
          <cell r="C3192" t="str">
            <v>414661077</v>
          </cell>
          <cell r="D3192" t="str">
            <v>FLEXTUENTI</v>
          </cell>
          <cell r="E3192" t="str">
            <v>DESPACHO</v>
          </cell>
          <cell r="F3192" t="str">
            <v>NORMAL</v>
          </cell>
          <cell r="G3192" t="str">
            <v>031080414661077</v>
          </cell>
          <cell r="H3192">
            <v>44938</v>
          </cell>
          <cell r="I3192" t="str">
            <v>ENTREGADO</v>
          </cell>
          <cell r="J3192">
            <v>44942</v>
          </cell>
          <cell r="K3192" t="str">
            <v>Katherinne Suarez</v>
          </cell>
          <cell r="L3192" t="str">
            <v>PASCUALES CALLE 3RA HERRADURA 27 N E MZ 938 VILA 2 AV  2A N E</v>
          </cell>
          <cell r="M3192" t="str">
            <v>0955867809</v>
          </cell>
          <cell r="N3192" t="str">
            <v>0979943420/0993032254</v>
          </cell>
          <cell r="O3192" t="str">
            <v/>
          </cell>
          <cell r="P3192" t="str">
            <v>GUAYAQUIL</v>
          </cell>
          <cell r="Q3192" t="str">
            <v>GUAYAQUIL</v>
          </cell>
          <cell r="R3192" t="str">
            <v>GUAYAS</v>
          </cell>
          <cell r="T3192" t="str">
            <v>TRAMACO</v>
          </cell>
          <cell r="U3192" t="str">
            <v>FLEXNETUIO_GYE</v>
          </cell>
          <cell r="V3192">
            <v>1</v>
          </cell>
          <cell r="W3192">
            <v>1</v>
          </cell>
          <cell r="X3192" t="str">
            <v>FLEXNET ECUADOR - FLEXTUENTI</v>
          </cell>
          <cell r="Y3192" t="str">
            <v>CALLE 28 DE JUNIO S/N Y GARCIA MORENO ENTRADA LLANO GRANDE</v>
          </cell>
        </row>
        <row r="3193">
          <cell r="A3193" t="str">
            <v>414661140</v>
          </cell>
          <cell r="B3193">
            <v>495554</v>
          </cell>
          <cell r="C3193" t="str">
            <v>414661140</v>
          </cell>
          <cell r="D3193" t="str">
            <v>FLEXTUENTI</v>
          </cell>
          <cell r="E3193" t="str">
            <v>DESPACHO</v>
          </cell>
          <cell r="F3193" t="str">
            <v>NORMAL</v>
          </cell>
          <cell r="G3193" t="str">
            <v>FT79480</v>
          </cell>
          <cell r="H3193">
            <v>44938</v>
          </cell>
          <cell r="I3193" t="str">
            <v>DEVOLUCION_EN_PROCESO</v>
          </cell>
          <cell r="J3193">
            <v>44943</v>
          </cell>
          <cell r="K3193" t="str">
            <v>Nicol Caiza</v>
          </cell>
          <cell r="L3193" t="str">
            <v>POMASQUI  LA PAMPA CASA 8  AV MANUEL CORDOVA</v>
          </cell>
          <cell r="M3193" t="str">
            <v>1728564954</v>
          </cell>
          <cell r="N3193" t="str">
            <v>0985106853/0985106853</v>
          </cell>
          <cell r="O3193" t="str">
            <v/>
          </cell>
          <cell r="P3193" t="str">
            <v>QUITO</v>
          </cell>
          <cell r="Q3193" t="str">
            <v>QUITO</v>
          </cell>
          <cell r="R3193" t="str">
            <v>PICHINCHA</v>
          </cell>
          <cell r="T3193" t="str">
            <v>FLEXTRANS UIO</v>
          </cell>
          <cell r="U3193" t="str">
            <v>FLEXNETUIO_LOCAL</v>
          </cell>
          <cell r="V3193">
            <v>1</v>
          </cell>
          <cell r="W3193">
            <v>1</v>
          </cell>
          <cell r="X3193" t="str">
            <v>FLEXNET ECUADOR - FLEXTUENTI</v>
          </cell>
          <cell r="Y3193" t="str">
            <v>CALLE 28 DE JUNIO S/N Y GARCIA MORENO ENTRADA LLANO GRANDE</v>
          </cell>
        </row>
        <row r="3194">
          <cell r="A3194" t="str">
            <v>414661216</v>
          </cell>
          <cell r="B3194">
            <v>495555</v>
          </cell>
          <cell r="C3194" t="str">
            <v>414661216</v>
          </cell>
          <cell r="D3194" t="str">
            <v>FLEXTUENTI</v>
          </cell>
          <cell r="E3194" t="str">
            <v>DESPACHO</v>
          </cell>
          <cell r="F3194" t="str">
            <v>NORMAL</v>
          </cell>
          <cell r="G3194" t="str">
            <v>FT79504</v>
          </cell>
          <cell r="H3194">
            <v>44938</v>
          </cell>
          <cell r="I3194" t="str">
            <v>ENTREGADO</v>
          </cell>
          <cell r="J3194">
            <v>44939</v>
          </cell>
          <cell r="K3194" t="str">
            <v>Victoria Alejandra Mejia Camacho</v>
          </cell>
          <cell r="L3194" t="str">
            <v>CARCELEN MANUEL NARANJAS  OE1  81  AV JUAN DE SELIS</v>
          </cell>
          <cell r="M3194" t="str">
            <v>1754750709</v>
          </cell>
          <cell r="N3194" t="str">
            <v>0996648444/0996648444</v>
          </cell>
          <cell r="O3194" t="str">
            <v/>
          </cell>
          <cell r="P3194" t="str">
            <v>QUITO</v>
          </cell>
          <cell r="Q3194" t="str">
            <v>QUITO</v>
          </cell>
          <cell r="R3194" t="str">
            <v>PICHINCHA</v>
          </cell>
          <cell r="T3194" t="str">
            <v>FLEXTRANS UIO</v>
          </cell>
          <cell r="U3194" t="str">
            <v>FLEXNETUIO_LOCAL</v>
          </cell>
          <cell r="V3194">
            <v>1</v>
          </cell>
          <cell r="W3194">
            <v>1</v>
          </cell>
          <cell r="X3194" t="str">
            <v>FLEXNET ECUADOR - FLEXTUENTI</v>
          </cell>
          <cell r="Y3194" t="str">
            <v>CALLE 28 DE JUNIO S/N Y GARCIA MORENO ENTRADA LLANO GRANDE</v>
          </cell>
        </row>
        <row r="3195">
          <cell r="A3195" t="str">
            <v>414661252</v>
          </cell>
          <cell r="B3195">
            <v>495556</v>
          </cell>
          <cell r="C3195" t="str">
            <v>414661252</v>
          </cell>
          <cell r="D3195" t="str">
            <v>FLEXTUENTI</v>
          </cell>
          <cell r="E3195" t="str">
            <v>DESPACHO</v>
          </cell>
          <cell r="F3195" t="str">
            <v>DERIVADO PICK UP</v>
          </cell>
          <cell r="G3195" t="str">
            <v>031080414661252</v>
          </cell>
          <cell r="H3195">
            <v>44938</v>
          </cell>
          <cell r="I3195" t="str">
            <v>ENTREGADO</v>
          </cell>
          <cell r="J3195">
            <v>44942</v>
          </cell>
          <cell r="K3195" t="str">
            <v>Pedro Saeteros</v>
          </cell>
          <cell r="L3195" t="str">
            <v>OFICINA TRAMACO SAN MARINO</v>
          </cell>
          <cell r="M3195" t="str">
            <v>0918051335</v>
          </cell>
          <cell r="N3195" t="str">
            <v>0993075009/0993075009</v>
          </cell>
          <cell r="O3195" t="str">
            <v/>
          </cell>
          <cell r="P3195" t="str">
            <v>GUAYAQUIL</v>
          </cell>
          <cell r="Q3195" t="str">
            <v>GUAYAQUIL</v>
          </cell>
          <cell r="R3195" t="str">
            <v>GUAYAS</v>
          </cell>
          <cell r="T3195" t="str">
            <v>TRAMACO</v>
          </cell>
          <cell r="U3195" t="str">
            <v>FLEXNETUIO_GYE</v>
          </cell>
          <cell r="V3195">
            <v>1</v>
          </cell>
          <cell r="W3195">
            <v>1</v>
          </cell>
          <cell r="X3195" t="str">
            <v>FLEXNET ECUADOR - FLEXTUENTI</v>
          </cell>
          <cell r="Y3195" t="str">
            <v>CALLE 28 DE JUNIO S/N Y GARCIA MORENO ENTRADA LLANO GRANDE</v>
          </cell>
        </row>
        <row r="3196">
          <cell r="A3196" t="str">
            <v>414661269</v>
          </cell>
          <cell r="B3196">
            <v>495557</v>
          </cell>
          <cell r="C3196" t="str">
            <v>414661269</v>
          </cell>
          <cell r="D3196" t="str">
            <v>FLEXTUENTI</v>
          </cell>
          <cell r="E3196" t="str">
            <v>DESPACHO</v>
          </cell>
          <cell r="F3196" t="str">
            <v>NORMAL</v>
          </cell>
          <cell r="G3196" t="str">
            <v>031080414661269</v>
          </cell>
          <cell r="H3196">
            <v>44938</v>
          </cell>
          <cell r="I3196" t="str">
            <v>ENTREGADO</v>
          </cell>
          <cell r="J3196">
            <v>44939</v>
          </cell>
          <cell r="K3196" t="str">
            <v>ROBINSON FABRICIO BENAVIDES GUEVARA</v>
          </cell>
          <cell r="L3196" t="str">
            <v>VENTANAS  CALLE BOLIVAR SN CALLE VELASCO IBARRA</v>
          </cell>
          <cell r="M3196" t="str">
            <v>1207582667</v>
          </cell>
          <cell r="N3196" t="str">
            <v>0967700394/0985478295</v>
          </cell>
          <cell r="O3196" t="str">
            <v/>
          </cell>
          <cell r="P3196" t="str">
            <v>VENTANAS</v>
          </cell>
          <cell r="Q3196" t="str">
            <v>VENTANAS</v>
          </cell>
          <cell r="R3196" t="str">
            <v>LOS RIOS</v>
          </cell>
          <cell r="T3196" t="str">
            <v>TRAMACO</v>
          </cell>
          <cell r="U3196" t="str">
            <v>FLEXNETUIO_PROVINCIA</v>
          </cell>
          <cell r="V3196">
            <v>1</v>
          </cell>
          <cell r="W3196">
            <v>1</v>
          </cell>
          <cell r="X3196" t="str">
            <v>FLEXNET ECUADOR - FLEXTUENTI</v>
          </cell>
          <cell r="Y3196" t="str">
            <v>CALLE 28 DE JUNIO S/N Y GARCIA MORENO ENTRADA LLANO GRANDE</v>
          </cell>
        </row>
        <row r="3197">
          <cell r="A3197" t="str">
            <v>414661311</v>
          </cell>
          <cell r="B3197">
            <v>495558</v>
          </cell>
          <cell r="C3197" t="str">
            <v>414661311</v>
          </cell>
          <cell r="D3197" t="str">
            <v>FLEXTUENTI</v>
          </cell>
          <cell r="E3197" t="str">
            <v>DESPACHO</v>
          </cell>
          <cell r="F3197" t="str">
            <v>NORMAL</v>
          </cell>
          <cell r="G3197" t="str">
            <v>031080414661311</v>
          </cell>
          <cell r="H3197">
            <v>44938</v>
          </cell>
          <cell r="I3197" t="str">
            <v>ENTREGADO</v>
          </cell>
          <cell r="J3197">
            <v>44943</v>
          </cell>
          <cell r="K3197" t="str">
            <v>Nathaly Romero</v>
          </cell>
          <cell r="L3197" t="str">
            <v>EL CARMEN VIA CHONE KM 36  SN  SN</v>
          </cell>
          <cell r="M3197" t="str">
            <v>2350082109</v>
          </cell>
          <cell r="N3197" t="str">
            <v>0979380825/0981986251</v>
          </cell>
          <cell r="O3197" t="str">
            <v/>
          </cell>
          <cell r="P3197" t="str">
            <v>EL CARMEN</v>
          </cell>
          <cell r="Q3197" t="str">
            <v>EL CARMEN</v>
          </cell>
          <cell r="R3197" t="str">
            <v>MANABI</v>
          </cell>
          <cell r="T3197" t="str">
            <v>TRAMACO</v>
          </cell>
          <cell r="U3197" t="str">
            <v>FLEXNETUIO_PROVINCIA</v>
          </cell>
          <cell r="V3197">
            <v>1</v>
          </cell>
          <cell r="W3197">
            <v>1</v>
          </cell>
          <cell r="X3197" t="str">
            <v>FLEXNET ECUADOR - FLEXTUENTI</v>
          </cell>
          <cell r="Y3197" t="str">
            <v>CALLE 28 DE JUNIO S/N Y GARCIA MORENO ENTRADA LLANO GRANDE</v>
          </cell>
        </row>
        <row r="3198">
          <cell r="A3198" t="str">
            <v>414661312</v>
          </cell>
          <cell r="B3198">
            <v>495559</v>
          </cell>
          <cell r="C3198" t="str">
            <v>414661312</v>
          </cell>
          <cell r="D3198" t="str">
            <v>FLEXTUENTI</v>
          </cell>
          <cell r="E3198" t="str">
            <v>DESPACHO</v>
          </cell>
          <cell r="F3198" t="str">
            <v>NORMAL</v>
          </cell>
          <cell r="G3198" t="str">
            <v>FT79476</v>
          </cell>
          <cell r="H3198">
            <v>44938</v>
          </cell>
          <cell r="I3198" t="str">
            <v>ENTREGADO</v>
          </cell>
          <cell r="J3198">
            <v>44939</v>
          </cell>
          <cell r="K3198" t="str">
            <v>Yamileth Alava</v>
          </cell>
          <cell r="L3198" t="str">
            <v>SOLANDA  MOROMORO  S27 17  PASAJE OE2H</v>
          </cell>
          <cell r="M3198" t="str">
            <v>1750359893</v>
          </cell>
          <cell r="N3198" t="str">
            <v>0996029622/0978996580</v>
          </cell>
          <cell r="O3198" t="str">
            <v/>
          </cell>
          <cell r="P3198" t="str">
            <v>QUITO</v>
          </cell>
          <cell r="Q3198" t="str">
            <v>QUITO</v>
          </cell>
          <cell r="R3198" t="str">
            <v>PICHINCHA</v>
          </cell>
          <cell r="T3198" t="str">
            <v>FLEXTRANS UIO</v>
          </cell>
          <cell r="U3198" t="str">
            <v>FLEXNETUIO_LOCAL</v>
          </cell>
          <cell r="V3198">
            <v>1</v>
          </cell>
          <cell r="W3198">
            <v>1</v>
          </cell>
          <cell r="X3198" t="str">
            <v>FLEXNET ECUADOR - FLEXTUENTI</v>
          </cell>
          <cell r="Y3198" t="str">
            <v>CALLE 28 DE JUNIO S/N Y GARCIA MORENO ENTRADA LLANO GRANDE</v>
          </cell>
        </row>
        <row r="3199">
          <cell r="A3199" t="str">
            <v>414661338</v>
          </cell>
          <cell r="B3199">
            <v>495560</v>
          </cell>
          <cell r="C3199" t="str">
            <v>414661338</v>
          </cell>
          <cell r="D3199" t="str">
            <v>FLEXTUENTI</v>
          </cell>
          <cell r="E3199" t="str">
            <v>DESPACHO</v>
          </cell>
          <cell r="F3199" t="str">
            <v>NORMAL</v>
          </cell>
          <cell r="G3199" t="str">
            <v>FT79531</v>
          </cell>
          <cell r="H3199">
            <v>44938</v>
          </cell>
          <cell r="I3199" t="str">
            <v>ENTREGADO</v>
          </cell>
          <cell r="J3199">
            <v>44939</v>
          </cell>
          <cell r="K3199" t="str">
            <v>Alejandra Perez</v>
          </cell>
          <cell r="L3199" t="str">
            <v>CUMBAYA  ELISA MARINO SN DEMETRIO AGUILERA</v>
          </cell>
          <cell r="M3199" t="str">
            <v>1722588967</v>
          </cell>
          <cell r="N3199" t="str">
            <v>0968685378/0987812256</v>
          </cell>
          <cell r="O3199" t="str">
            <v/>
          </cell>
          <cell r="P3199" t="str">
            <v>QUITO</v>
          </cell>
          <cell r="Q3199" t="str">
            <v>QUITO</v>
          </cell>
          <cell r="R3199" t="str">
            <v>PICHINCHA</v>
          </cell>
          <cell r="T3199" t="str">
            <v>FLEXTRANS UIO</v>
          </cell>
          <cell r="U3199" t="str">
            <v>FLEXNETUIO_LOCAL</v>
          </cell>
          <cell r="V3199">
            <v>1</v>
          </cell>
          <cell r="W3199">
            <v>1</v>
          </cell>
          <cell r="X3199" t="str">
            <v>FLEXNET ECUADOR - FLEXTUENTI</v>
          </cell>
          <cell r="Y3199" t="str">
            <v>CALLE 28 DE JUNIO S/N Y GARCIA MORENO ENTRADA LLANO GRANDE</v>
          </cell>
        </row>
        <row r="3200">
          <cell r="A3200" t="str">
            <v>414661343</v>
          </cell>
          <cell r="B3200">
            <v>495561</v>
          </cell>
          <cell r="C3200" t="str">
            <v>414661343</v>
          </cell>
          <cell r="D3200" t="str">
            <v>FLEXTUENTI</v>
          </cell>
          <cell r="E3200" t="str">
            <v>DESPACHO</v>
          </cell>
          <cell r="F3200" t="str">
            <v>NORMAL</v>
          </cell>
          <cell r="G3200" t="str">
            <v>FT79586 / 031080414661343</v>
          </cell>
          <cell r="H3200">
            <v>44938</v>
          </cell>
          <cell r="I3200" t="str">
            <v>EN_TRANSITO</v>
          </cell>
          <cell r="J3200">
            <v>44943</v>
          </cell>
          <cell r="K3200" t="str">
            <v>SILVANA SUAREZ</v>
          </cell>
          <cell r="L3200" t="str">
            <v>RETIRA AGENCIA PORTETE</v>
          </cell>
          <cell r="M3200" t="str">
            <v>0922250394</v>
          </cell>
          <cell r="N3200" t="str">
            <v>0964131829/0979601687</v>
          </cell>
          <cell r="P3200" t="str">
            <v>GUAYAQUIL</v>
          </cell>
          <cell r="Q3200" t="str">
            <v>GUAYAQUIL</v>
          </cell>
          <cell r="R3200" t="str">
            <v>GUAYAS</v>
          </cell>
          <cell r="T3200" t="str">
            <v>TRAMACO</v>
          </cell>
          <cell r="U3200" t="str">
            <v>FLEXNETUIO_GYE</v>
          </cell>
          <cell r="V3200">
            <v>1</v>
          </cell>
          <cell r="W3200">
            <v>1</v>
          </cell>
          <cell r="X3200" t="str">
            <v>FLEXNET ECUADOR - FLEXTUENTI</v>
          </cell>
          <cell r="Y3200" t="str">
            <v>CALLE 28 DE JUNIO S/N Y GARCIA MORENO ENTRADA LLANO GRANDE</v>
          </cell>
        </row>
        <row r="3201">
          <cell r="A3201" t="str">
            <v>414661344</v>
          </cell>
          <cell r="B3201">
            <v>495562</v>
          </cell>
          <cell r="C3201" t="str">
            <v>414661344</v>
          </cell>
          <cell r="D3201" t="str">
            <v>FLEXTUENTI</v>
          </cell>
          <cell r="E3201" t="str">
            <v>DESPACHO</v>
          </cell>
          <cell r="F3201" t="str">
            <v>NORMAL</v>
          </cell>
          <cell r="G3201" t="str">
            <v>FT79482</v>
          </cell>
          <cell r="H3201">
            <v>44938</v>
          </cell>
          <cell r="I3201" t="str">
            <v>ENTREGADO</v>
          </cell>
          <cell r="J3201">
            <v>44939</v>
          </cell>
          <cell r="K3201" t="str">
            <v>Anahis Jeamileth Sacafy Galeas</v>
          </cell>
          <cell r="L3201" t="str">
            <v>SAN PEDRO DE TABOADA  PASAJE E 418 CALLE SANTIAGO QUINDE</v>
          </cell>
          <cell r="M3201" t="str">
            <v>1723150205</v>
          </cell>
          <cell r="N3201" t="str">
            <v>0986932352/0983141864</v>
          </cell>
          <cell r="O3201" t="str">
            <v/>
          </cell>
          <cell r="P3201" t="str">
            <v>RUMIÑAHUI</v>
          </cell>
          <cell r="Q3201" t="str">
            <v>RUMIÑAHUI</v>
          </cell>
          <cell r="R3201" t="str">
            <v>PICHINCHA</v>
          </cell>
          <cell r="T3201" t="str">
            <v>FLEXTRANS UIO</v>
          </cell>
          <cell r="U3201" t="str">
            <v>FLEXNETUIO_LOCAL</v>
          </cell>
          <cell r="V3201">
            <v>1</v>
          </cell>
          <cell r="W3201">
            <v>1</v>
          </cell>
          <cell r="X3201" t="str">
            <v>FLEXNET ECUADOR - FLEXTUENTI</v>
          </cell>
          <cell r="Y3201" t="str">
            <v>CALLE 28 DE JUNIO S/N Y GARCIA MORENO ENTRADA LLANO GRANDE</v>
          </cell>
        </row>
        <row r="3202">
          <cell r="A3202" t="str">
            <v>414661362</v>
          </cell>
          <cell r="B3202">
            <v>495563</v>
          </cell>
          <cell r="C3202" t="str">
            <v>414661362</v>
          </cell>
          <cell r="D3202" t="str">
            <v>FLEXTUENTI</v>
          </cell>
          <cell r="E3202" t="str">
            <v>DESPACHO</v>
          </cell>
          <cell r="F3202" t="str">
            <v>NORMAL</v>
          </cell>
          <cell r="G3202" t="str">
            <v>FT79530</v>
          </cell>
          <cell r="H3202">
            <v>44938</v>
          </cell>
          <cell r="I3202" t="str">
            <v>ENTREGADO</v>
          </cell>
          <cell r="J3202">
            <v>44943</v>
          </cell>
          <cell r="K3202" t="str">
            <v>Sara Pirela</v>
          </cell>
          <cell r="L3202" t="str">
            <v>CHIMBACALLE CALLE JUAN DE ALCAZAR SN JUAN DEL VALLE</v>
          </cell>
          <cell r="M3202" t="str">
            <v>1758630691</v>
          </cell>
          <cell r="N3202" t="str">
            <v>0995255277/0983006544</v>
          </cell>
          <cell r="O3202" t="str">
            <v/>
          </cell>
          <cell r="P3202" t="str">
            <v>QUITO</v>
          </cell>
          <cell r="Q3202" t="str">
            <v>QUITO</v>
          </cell>
          <cell r="R3202" t="str">
            <v>PICHINCHA</v>
          </cell>
          <cell r="T3202" t="str">
            <v>FLEXTRANS UIO</v>
          </cell>
          <cell r="U3202" t="str">
            <v>FLEXNETUIO_LOCAL</v>
          </cell>
          <cell r="V3202">
            <v>1</v>
          </cell>
          <cell r="W3202">
            <v>1</v>
          </cell>
          <cell r="X3202" t="str">
            <v>FLEXNET ECUADOR - FLEXTUENTI</v>
          </cell>
          <cell r="Y3202" t="str">
            <v>CALLE 28 DE JUNIO S/N Y GARCIA MORENO ENTRADA LLANO GRANDE</v>
          </cell>
        </row>
        <row r="3203">
          <cell r="A3203" t="str">
            <v>11683</v>
          </cell>
          <cell r="B3203">
            <v>495546</v>
          </cell>
          <cell r="C3203" t="str">
            <v>11683</v>
          </cell>
          <cell r="D3203" t="str">
            <v>MOVISTAR</v>
          </cell>
          <cell r="E3203" t="str">
            <v>RETIRO</v>
          </cell>
          <cell r="F3203" t="str">
            <v>NORMAL</v>
          </cell>
          <cell r="G3203" t="str">
            <v>031002004176153</v>
          </cell>
          <cell r="H3203">
            <v>44938</v>
          </cell>
          <cell r="I3203" t="str">
            <v>ENTREGADO</v>
          </cell>
          <cell r="J3203">
            <v>44942</v>
          </cell>
          <cell r="K3203" t="str">
            <v>FLEXNET - LI</v>
          </cell>
          <cell r="L3203" t="str">
            <v>CALLE 28 DE JUNIO S/N Y GARCIA MORENO ENTRADA LLANO GRANDE</v>
          </cell>
          <cell r="M3203" t="str">
            <v/>
          </cell>
          <cell r="N3203" t="str">
            <v>982387574</v>
          </cell>
          <cell r="O3203" t="str">
            <v>982387574</v>
          </cell>
          <cell r="P3203" t="str">
            <v>QUITO</v>
          </cell>
          <cell r="Q3203" t="str">
            <v>QUITO</v>
          </cell>
          <cell r="R3203" t="str">
            <v>PICHINCHA</v>
          </cell>
          <cell r="T3203" t="str">
            <v>TRAMACO</v>
          </cell>
          <cell r="U3203" t="str">
            <v>FLEXNETUIO_GYE</v>
          </cell>
          <cell r="V3203">
            <v>0</v>
          </cell>
          <cell r="W3203">
            <v>1</v>
          </cell>
          <cell r="X3203" t="str">
            <v>MAURENY ROMERO</v>
          </cell>
          <cell r="Y3203" t="str">
            <v>AV CASUARINA MALL DEL FORTIN LOCAL NRO 127</v>
          </cell>
        </row>
        <row r="3204">
          <cell r="A3204" t="str">
            <v>11684</v>
          </cell>
          <cell r="B3204">
            <v>495547</v>
          </cell>
          <cell r="C3204" t="str">
            <v>11684</v>
          </cell>
          <cell r="D3204" t="str">
            <v>MOVISTAR</v>
          </cell>
          <cell r="E3204" t="str">
            <v>RETIRO</v>
          </cell>
          <cell r="F3204" t="str">
            <v>NORMAL</v>
          </cell>
          <cell r="G3204" t="str">
            <v>031002004176114</v>
          </cell>
          <cell r="H3204">
            <v>44938</v>
          </cell>
          <cell r="I3204" t="str">
            <v>ENTREGADO</v>
          </cell>
          <cell r="J3204">
            <v>44942</v>
          </cell>
          <cell r="K3204" t="str">
            <v>FLEXNET - LI</v>
          </cell>
          <cell r="L3204" t="str">
            <v>CALLE 28 DE JUNIO S/N Y GARCIA MORENO ENTRADA LLANO GRANDE</v>
          </cell>
          <cell r="M3204" t="str">
            <v/>
          </cell>
          <cell r="N3204" t="str">
            <v>0982321429</v>
          </cell>
          <cell r="O3204" t="str">
            <v>0982321429</v>
          </cell>
          <cell r="P3204" t="str">
            <v>QUITO</v>
          </cell>
          <cell r="Q3204" t="str">
            <v>QUITO</v>
          </cell>
          <cell r="R3204" t="str">
            <v>PICHINCHA</v>
          </cell>
          <cell r="T3204" t="str">
            <v>TRAMACO</v>
          </cell>
          <cell r="U3204" t="str">
            <v>FLEXNETUIO_GYE</v>
          </cell>
          <cell r="V3204">
            <v>0</v>
          </cell>
          <cell r="W3204">
            <v>1</v>
          </cell>
          <cell r="X3204" t="str">
            <v>DANILO CARVAJAL</v>
          </cell>
          <cell r="Y3204" t="str">
            <v>AVENIDA MALECON SIMON BOLIVAR Y COLON, C.C. MALECON 2000 (PUERTA 3)</v>
          </cell>
        </row>
        <row r="3205">
          <cell r="A3205" t="str">
            <v>11685</v>
          </cell>
          <cell r="B3205">
            <v>495548</v>
          </cell>
          <cell r="C3205" t="str">
            <v>11685</v>
          </cell>
          <cell r="D3205" t="str">
            <v>MOVISTAR</v>
          </cell>
          <cell r="E3205" t="str">
            <v>RETIRO</v>
          </cell>
          <cell r="F3205" t="str">
            <v>NORMAL</v>
          </cell>
          <cell r="G3205" t="str">
            <v>031002004176023</v>
          </cell>
          <cell r="H3205">
            <v>44938</v>
          </cell>
          <cell r="I3205" t="str">
            <v>ENTREGADO</v>
          </cell>
          <cell r="J3205">
            <v>44942</v>
          </cell>
          <cell r="K3205" t="str">
            <v>FLEXNET - LI</v>
          </cell>
          <cell r="L3205" t="str">
            <v>CALLE 28 DE JUNIO S/N Y GARCIA MORENO ENTRADA LLANO GRANDE</v>
          </cell>
          <cell r="M3205" t="str">
            <v/>
          </cell>
          <cell r="N3205" t="str">
            <v>0984356978</v>
          </cell>
          <cell r="O3205" t="str">
            <v>0984356978</v>
          </cell>
          <cell r="P3205" t="str">
            <v>QUITO</v>
          </cell>
          <cell r="Q3205" t="str">
            <v>QUITO</v>
          </cell>
          <cell r="R3205" t="str">
            <v>PICHINCHA</v>
          </cell>
          <cell r="T3205" t="str">
            <v>TRAMACO</v>
          </cell>
          <cell r="U3205" t="str">
            <v>FLEXNETUIO_LOCAL</v>
          </cell>
          <cell r="V3205">
            <v>0</v>
          </cell>
          <cell r="W3205">
            <v>1</v>
          </cell>
          <cell r="X3205" t="str">
            <v xml:space="preserve">XIMENA GIRALDO </v>
          </cell>
          <cell r="Y3205" t="str">
            <v xml:space="preserve">AVENIDA MORAN VALVERDE CENTRO COMERCIAL QUICENTRO SUR PLANTA ALTA </v>
          </cell>
        </row>
        <row r="3206">
          <cell r="A3206" t="str">
            <v>11686</v>
          </cell>
          <cell r="B3206">
            <v>495549</v>
          </cell>
          <cell r="C3206" t="str">
            <v>11686</v>
          </cell>
          <cell r="D3206" t="str">
            <v>MOVISTAR</v>
          </cell>
          <cell r="E3206" t="str">
            <v>RETIRO</v>
          </cell>
          <cell r="F3206" t="str">
            <v>NORMAL</v>
          </cell>
          <cell r="G3206" t="str">
            <v>031002004175882</v>
          </cell>
          <cell r="H3206">
            <v>44938</v>
          </cell>
          <cell r="I3206" t="str">
            <v>ENTREGADO</v>
          </cell>
          <cell r="J3206">
            <v>44942</v>
          </cell>
          <cell r="K3206" t="str">
            <v>FLEXNET - LI</v>
          </cell>
          <cell r="L3206" t="str">
            <v>CALLE 28 DE JUNIO S/N Y GARCIA MORENO ENTRADA LLANO GRANDE</v>
          </cell>
          <cell r="M3206" t="str">
            <v/>
          </cell>
          <cell r="N3206" t="str">
            <v>0990592565</v>
          </cell>
          <cell r="O3206" t="str">
            <v>0990592565</v>
          </cell>
          <cell r="P3206" t="str">
            <v>QUITO</v>
          </cell>
          <cell r="Q3206" t="str">
            <v>QUITO</v>
          </cell>
          <cell r="R3206" t="str">
            <v>PICHINCHA</v>
          </cell>
          <cell r="T3206" t="str">
            <v>TRAMACO</v>
          </cell>
          <cell r="U3206" t="str">
            <v>FLEXNETUIO_PROVINCIA</v>
          </cell>
          <cell r="V3206">
            <v>0</v>
          </cell>
          <cell r="W3206">
            <v>1</v>
          </cell>
          <cell r="X3206" t="str">
            <v>Diego Vasquez</v>
          </cell>
          <cell r="Y3206" t="str">
            <v>CC COMERCIAL PASEO SHOPPING AMBATOAv. Mauelita Saenz y Pio Baroja,   tercer piso local 103 Movistar</v>
          </cell>
        </row>
        <row r="3207">
          <cell r="A3207" t="str">
            <v>11687</v>
          </cell>
          <cell r="B3207">
            <v>495550</v>
          </cell>
          <cell r="C3207" t="str">
            <v>11687</v>
          </cell>
          <cell r="D3207" t="str">
            <v>MOVISTAR</v>
          </cell>
          <cell r="E3207" t="str">
            <v>RETIRO</v>
          </cell>
          <cell r="F3207" t="str">
            <v>NORMAL</v>
          </cell>
          <cell r="G3207" t="str">
            <v>031002004176060</v>
          </cell>
          <cell r="H3207">
            <v>44938</v>
          </cell>
          <cell r="I3207" t="str">
            <v>ENTREGADO</v>
          </cell>
          <cell r="J3207">
            <v>44939</v>
          </cell>
          <cell r="K3207" t="str">
            <v>FLEXNET - LI</v>
          </cell>
          <cell r="L3207" t="str">
            <v>CALLE 28 DE JUNIO S/N Y GARCIA MORENO ENTRADA LLANO GRANDE</v>
          </cell>
          <cell r="M3207" t="str">
            <v/>
          </cell>
          <cell r="N3207" t="str">
            <v>992954906</v>
          </cell>
          <cell r="O3207" t="str">
            <v>992954906</v>
          </cell>
          <cell r="P3207" t="str">
            <v>QUITO</v>
          </cell>
          <cell r="Q3207" t="str">
            <v>QUITO</v>
          </cell>
          <cell r="R3207" t="str">
            <v>PICHINCHA</v>
          </cell>
          <cell r="T3207" t="str">
            <v>TRAMACO</v>
          </cell>
          <cell r="U3207" t="str">
            <v>FLEXNETUIO_LOCAL</v>
          </cell>
          <cell r="V3207">
            <v>0</v>
          </cell>
          <cell r="W3207">
            <v>1</v>
          </cell>
          <cell r="X3207" t="str">
            <v xml:space="preserve">JACOB CRUZ </v>
          </cell>
          <cell r="Y3207" t="str">
            <v>AV 6 DE DICIEMBRE Y TOMAS DE BERLANGA CC RIOCENTRO 6 DE DICIEMBRE</v>
          </cell>
        </row>
        <row r="3208">
          <cell r="A3208" t="str">
            <v>20003065263919</v>
          </cell>
          <cell r="B3208">
            <v>495543</v>
          </cell>
          <cell r="C3208" t="str">
            <v>20003065263919</v>
          </cell>
          <cell r="D3208" t="str">
            <v>CONECEL</v>
          </cell>
          <cell r="E3208" t="str">
            <v>DESPACHO</v>
          </cell>
          <cell r="F3208" t="str">
            <v>NORMAL</v>
          </cell>
          <cell r="G3208" t="str">
            <v>031002004175799</v>
          </cell>
          <cell r="H3208">
            <v>44938</v>
          </cell>
          <cell r="I3208" t="str">
            <v>INCIDENCIA</v>
          </cell>
          <cell r="J3208">
            <v>44944</v>
          </cell>
          <cell r="K3208" t="str">
            <v>CEREZO MORA JOHN STEVEN</v>
          </cell>
          <cell r="L3208" t="str">
            <v>LUIS MOSCSO Y TARCINO CORDERO LUIS MOSCOSO 2-98, CUENCA, ECUADOR EMPRESA DISTRIBUCION Y COMERCIO ESPINOZA Y MANZANO (DICEM) ANUNCIARSE EN PLANTA BAJA CON EL GUARDIA</v>
          </cell>
          <cell r="M3208" t="str">
            <v>1250362447</v>
          </cell>
          <cell r="N3208" t="str">
            <v>988363831/988363831</v>
          </cell>
          <cell r="P3208" t="str">
            <v>CUENCA</v>
          </cell>
          <cell r="Q3208" t="str">
            <v>CUENCA</v>
          </cell>
          <cell r="R3208" t="str">
            <v>AZUAY</v>
          </cell>
          <cell r="T3208" t="str">
            <v>TRAMACO</v>
          </cell>
          <cell r="U3208" t="str">
            <v>FLEXNETUIO_PROVINCIA</v>
          </cell>
          <cell r="V3208">
            <v>1</v>
          </cell>
          <cell r="W3208">
            <v>1</v>
          </cell>
          <cell r="X3208" t="str">
            <v>FLEXNET</v>
          </cell>
          <cell r="Y3208" t="str">
            <v>FLEX NET CALLE 28 DE JUNIO S/N Y GARCIA MORENO ENTRADA LLANO GRANDE</v>
          </cell>
        </row>
        <row r="3209">
          <cell r="A3209" t="str">
            <v>1719867606</v>
          </cell>
          <cell r="B3209">
            <v>495544</v>
          </cell>
          <cell r="C3209" t="str">
            <v>1719867606</v>
          </cell>
          <cell r="D3209" t="str">
            <v>CONECEL</v>
          </cell>
          <cell r="E3209" t="str">
            <v>DESPACHO</v>
          </cell>
          <cell r="F3209" t="str">
            <v>NORMAL</v>
          </cell>
          <cell r="G3209" t="str">
            <v>FT79435</v>
          </cell>
          <cell r="H3209">
            <v>44938</v>
          </cell>
          <cell r="I3209" t="str">
            <v>ENTREGADO</v>
          </cell>
          <cell r="J3209">
            <v>44939</v>
          </cell>
          <cell r="K3209" t="str">
            <v>MACIAS ORMAZA MISHELLE MARCELA</v>
          </cell>
          <cell r="L3209" t="str">
            <v>AV. PARIS &amp; AV. GASPAR DE VILLARROEL TRACKLINK REF A LADO DE PARQUE REAL EDIFICIO PINO 11</v>
          </cell>
          <cell r="M3209" t="str">
            <v>1719867606</v>
          </cell>
          <cell r="N3209" t="str">
            <v>992701646/992701646</v>
          </cell>
          <cell r="P3209" t="str">
            <v>QUITO</v>
          </cell>
          <cell r="Q3209" t="str">
            <v>QUITO</v>
          </cell>
          <cell r="R3209" t="str">
            <v>PICHINCHA</v>
          </cell>
          <cell r="U3209" t="str">
            <v>FLEXNETUIO_LOCAL</v>
          </cell>
          <cell r="V3209">
            <v>1</v>
          </cell>
          <cell r="W3209">
            <v>1</v>
          </cell>
          <cell r="X3209" t="str">
            <v>FLEXNET</v>
          </cell>
          <cell r="Y3209" t="str">
            <v>FLEX NET CALLE 28 DE JUNIO S/N Y GARCIA MORENO ENTRADA LLANO GRANDE</v>
          </cell>
        </row>
        <row r="3210">
          <cell r="A3210" t="str">
            <v>2023-00457</v>
          </cell>
          <cell r="B3210">
            <v>495532</v>
          </cell>
          <cell r="C3210" t="str">
            <v>2023-00457</v>
          </cell>
          <cell r="D3210" t="str">
            <v>TUENTI</v>
          </cell>
          <cell r="E3210" t="str">
            <v>DESPACHO</v>
          </cell>
          <cell r="F3210" t="str">
            <v>NORMAL</v>
          </cell>
          <cell r="G3210" t="str">
            <v>FT79454</v>
          </cell>
          <cell r="H3210">
            <v>44938</v>
          </cell>
          <cell r="I3210" t="str">
            <v>ENTREGADO</v>
          </cell>
          <cell r="J3210">
            <v>44939</v>
          </cell>
          <cell r="K3210" t="str">
            <v>NICRONET - TUENTI - GUAYAS_LUZMILA ENRIQUETA CABRERA PALACIO</v>
          </cell>
          <cell r="L3210" t="str">
            <v>URDESA NORTE CALLE BALSAMOS NORTE 513 Y LA SEXTA</v>
          </cell>
          <cell r="M3210" t="str">
            <v>0993371634001</v>
          </cell>
          <cell r="N3210" t="str">
            <v>0900706888</v>
          </cell>
          <cell r="O3210" t="str">
            <v/>
          </cell>
          <cell r="P3210" t="str">
            <v>GUAYAQUIL</v>
          </cell>
          <cell r="Q3210" t="str">
            <v>GUAYAQUIL</v>
          </cell>
          <cell r="R3210" t="str">
            <v>GUAYAS</v>
          </cell>
          <cell r="T3210" t="str">
            <v>FLEXTRANS GYE</v>
          </cell>
          <cell r="U3210" t="str">
            <v>FLEXNETUIO_GYE</v>
          </cell>
          <cell r="V3210">
            <v>1</v>
          </cell>
          <cell r="W3210">
            <v>1</v>
          </cell>
          <cell r="X3210" t="str">
            <v>FLEXNET ECUADOR - MOVISTAR</v>
          </cell>
          <cell r="Y3210" t="str">
            <v>CALLE 28 DE JUNIO S/N Y GARCIA MORENO ENTRADA LLANO GRANDE</v>
          </cell>
        </row>
        <row r="3211">
          <cell r="A3211" t="str">
            <v>2023-00458</v>
          </cell>
          <cell r="B3211">
            <v>495533</v>
          </cell>
          <cell r="C3211" t="str">
            <v>2023-00458</v>
          </cell>
          <cell r="D3211" t="str">
            <v>TUENTI</v>
          </cell>
          <cell r="E3211" t="str">
            <v>DESPACHO</v>
          </cell>
          <cell r="F3211" t="str">
            <v>NORMAL</v>
          </cell>
          <cell r="G3211" t="str">
            <v>FT79458</v>
          </cell>
          <cell r="H3211">
            <v>44938</v>
          </cell>
          <cell r="I3211" t="str">
            <v>ENTREGADO</v>
          </cell>
          <cell r="J3211">
            <v>44939</v>
          </cell>
          <cell r="K3211" t="str">
            <v>JORGE DIAZ - TUENTI - GUAYAS_MAGALY IDROVO</v>
          </cell>
          <cell r="L3211" t="str">
            <v>SAUCES 5 MZ 230 VILLA 9 (FRENTE A BLOQUE DE SAUCES 6)</v>
          </cell>
          <cell r="M3211" t="str">
            <v>0908504285001</v>
          </cell>
          <cell r="N3211" t="str">
            <v>0995355239</v>
          </cell>
          <cell r="P3211" t="str">
            <v>GUAYAQUIL</v>
          </cell>
          <cell r="Q3211" t="str">
            <v>GUAYAQUIL</v>
          </cell>
          <cell r="R3211" t="str">
            <v>GUAYAS</v>
          </cell>
          <cell r="T3211" t="str">
            <v>ITSACOURIER</v>
          </cell>
          <cell r="U3211" t="str">
            <v>FLEXNETUIO_GYE</v>
          </cell>
          <cell r="V3211">
            <v>1</v>
          </cell>
          <cell r="W3211">
            <v>1</v>
          </cell>
          <cell r="X3211" t="str">
            <v>FLEXNET ECUADOR - MOVISTAR</v>
          </cell>
          <cell r="Y3211" t="str">
            <v>CALLE 28 DE JUNIO S/N Y GARCIA MORENO ENTRADA LLANO GRANDE</v>
          </cell>
        </row>
        <row r="3212">
          <cell r="A3212" t="str">
            <v>2023-00459</v>
          </cell>
          <cell r="B3212">
            <v>495534</v>
          </cell>
          <cell r="C3212" t="str">
            <v>2023-00459</v>
          </cell>
          <cell r="D3212" t="str">
            <v>TUENTI</v>
          </cell>
          <cell r="E3212" t="str">
            <v>DESPACHO</v>
          </cell>
          <cell r="F3212" t="str">
            <v>NORMAL</v>
          </cell>
          <cell r="G3212" t="str">
            <v>031080202300459</v>
          </cell>
          <cell r="H3212">
            <v>44938</v>
          </cell>
          <cell r="I3212" t="str">
            <v>ENTREGADO</v>
          </cell>
          <cell r="J3212">
            <v>44939</v>
          </cell>
          <cell r="K3212" t="str">
            <v>WINNERS CELL TUENTI SANTO DOMINGO_DANIEL EDUARDO JARRIN MARROQUIN</v>
          </cell>
          <cell r="L3212" t="str">
            <v>Av La Paz y rio pastaza dentro del  Gran Aki santo Domingo local #6 junto a servipagos.</v>
          </cell>
          <cell r="M3212" t="str">
            <v>1720429685001</v>
          </cell>
          <cell r="N3212" t="str">
            <v>959543432</v>
          </cell>
          <cell r="O3212" t="str">
            <v/>
          </cell>
          <cell r="P3212" t="str">
            <v>SANTO DOMINGO</v>
          </cell>
          <cell r="Q3212" t="str">
            <v>SANTO DOMINGO</v>
          </cell>
          <cell r="R3212" t="str">
            <v>SANTO DOMINGO DE LOS TSACHILAS</v>
          </cell>
          <cell r="T3212" t="str">
            <v>TRAMACO</v>
          </cell>
          <cell r="U3212" t="str">
            <v>FLEXNETUIO_PROVINCIA</v>
          </cell>
          <cell r="V3212">
            <v>1</v>
          </cell>
          <cell r="W3212">
            <v>1</v>
          </cell>
          <cell r="X3212" t="str">
            <v>FLEXNET ECUADOR - MOVISTAR</v>
          </cell>
          <cell r="Y3212" t="str">
            <v>CALLE 28 DE JUNIO S/N Y GARCIA MORENO ENTRADA LLANO GRANDE</v>
          </cell>
        </row>
        <row r="3213">
          <cell r="A3213" t="str">
            <v>2023-00460</v>
          </cell>
          <cell r="B3213">
            <v>495535</v>
          </cell>
          <cell r="C3213" t="str">
            <v>2023-00460</v>
          </cell>
          <cell r="D3213" t="str">
            <v>TUENTI</v>
          </cell>
          <cell r="E3213" t="str">
            <v>DESPACHO</v>
          </cell>
          <cell r="F3213" t="str">
            <v>NORMAL</v>
          </cell>
          <cell r="G3213" t="str">
            <v>031080202300460</v>
          </cell>
          <cell r="H3213">
            <v>44938</v>
          </cell>
          <cell r="I3213" t="str">
            <v>ENTREGADO</v>
          </cell>
          <cell r="J3213">
            <v>44939</v>
          </cell>
          <cell r="K3213" t="str">
            <v>MAURICIO GUERRERO TUENTI ESMERALDAS_EDUARDO LUIS SILVA IVARRA</v>
          </cell>
          <cell r="L3213" t="str">
            <v>CALLE GUAYAQUIL, ENTRE RIO SOLAYA Y CUICOCHA</v>
          </cell>
          <cell r="M3213" t="str">
            <v>1719571208</v>
          </cell>
          <cell r="N3213" t="str">
            <v>998999242</v>
          </cell>
          <cell r="P3213" t="str">
            <v>230101</v>
          </cell>
          <cell r="Q3213" t="str">
            <v>SANTO DOMINGO</v>
          </cell>
          <cell r="R3213" t="str">
            <v>SANTO DOMINGO DE LOS TSACHILAS</v>
          </cell>
          <cell r="S3213" t="str">
            <v>SANTO DOMINGO DE LOS COLORADOS</v>
          </cell>
          <cell r="T3213" t="str">
            <v>TRAMACO</v>
          </cell>
          <cell r="V3213">
            <v>1</v>
          </cell>
          <cell r="W3213">
            <v>1</v>
          </cell>
          <cell r="X3213" t="str">
            <v>FLEXNET ECUADOR - MOVISTAR</v>
          </cell>
          <cell r="Y3213" t="str">
            <v>CALLE 28 DE JUNIO S/N Y GARCIA MORENO ENTRADA LLANO GRANDE</v>
          </cell>
        </row>
        <row r="3214">
          <cell r="A3214" t="str">
            <v>2023-00461</v>
          </cell>
          <cell r="B3214">
            <v>495536</v>
          </cell>
          <cell r="C3214" t="str">
            <v>2023-00461</v>
          </cell>
          <cell r="D3214" t="str">
            <v>TUENTI</v>
          </cell>
          <cell r="E3214" t="str">
            <v>DESPACHO</v>
          </cell>
          <cell r="F3214" t="str">
            <v>NORMAL</v>
          </cell>
          <cell r="G3214" t="str">
            <v>FT79627</v>
          </cell>
          <cell r="H3214">
            <v>44938</v>
          </cell>
          <cell r="I3214" t="str">
            <v>ENTREGADO</v>
          </cell>
          <cell r="J3214">
            <v>44939</v>
          </cell>
          <cell r="K3214" t="str">
            <v>KATYNA IVONNE VALLADARES SALAZAR_Katyna Valladares</v>
          </cell>
          <cell r="L3214" t="str">
            <v xml:space="preserve"> Urb. Mastodontes. Calle N88 # N86-399 y Calle N86c .(4ta transversal ) Carcelen. </v>
          </cell>
          <cell r="M3214" t="str">
            <v>1707929228001</v>
          </cell>
          <cell r="N3214" t="str">
            <v>998741083</v>
          </cell>
          <cell r="O3214" t="str">
            <v/>
          </cell>
          <cell r="P3214" t="str">
            <v>QUITO</v>
          </cell>
          <cell r="Q3214" t="str">
            <v>QUITO</v>
          </cell>
          <cell r="R3214" t="str">
            <v>PICHINCHA</v>
          </cell>
          <cell r="T3214" t="str">
            <v>FLEXTRANS UIO</v>
          </cell>
          <cell r="U3214" t="str">
            <v>FLEXNETUIO_LOCAL</v>
          </cell>
          <cell r="V3214">
            <v>1</v>
          </cell>
          <cell r="W3214">
            <v>1</v>
          </cell>
          <cell r="X3214" t="str">
            <v>FLEXNET ECUADOR - MOVISTAR</v>
          </cell>
          <cell r="Y3214" t="str">
            <v>CALLE 28 DE JUNIO S/N Y GARCIA MORENO ENTRADA LLANO GRANDE</v>
          </cell>
        </row>
        <row r="3215">
          <cell r="A3215" t="str">
            <v>2023-00462</v>
          </cell>
          <cell r="B3215">
            <v>495537</v>
          </cell>
          <cell r="C3215" t="str">
            <v>2023-00462</v>
          </cell>
          <cell r="D3215" t="str">
            <v>TUENTI</v>
          </cell>
          <cell r="E3215" t="str">
            <v>DESPACHO</v>
          </cell>
          <cell r="F3215" t="str">
            <v>NORMAL</v>
          </cell>
          <cell r="G3215" t="str">
            <v>FT79625</v>
          </cell>
          <cell r="H3215">
            <v>44938</v>
          </cell>
          <cell r="I3215" t="str">
            <v>ENTREGADO</v>
          </cell>
          <cell r="J3215">
            <v>44939</v>
          </cell>
          <cell r="K3215" t="str">
            <v>AGILCOM UIO_AZUCENA LOPEZ</v>
          </cell>
          <cell r="L3215" t="str">
            <v>CALLE JUAN MONTALVO S2-60 Y OSWALDO GUAYASAMIN FRENTE A LA FARMACIA CRUZ CRUZ</v>
          </cell>
          <cell r="M3215" t="str">
            <v>1713470456001</v>
          </cell>
          <cell r="N3215" t="str">
            <v>995450250</v>
          </cell>
          <cell r="O3215" t="str">
            <v/>
          </cell>
          <cell r="P3215" t="str">
            <v>QUITO</v>
          </cell>
          <cell r="Q3215" t="str">
            <v>QUITO</v>
          </cell>
          <cell r="R3215" t="str">
            <v>PICHINCHA</v>
          </cell>
          <cell r="T3215" t="str">
            <v>FLEXTRANS UIO</v>
          </cell>
          <cell r="U3215" t="str">
            <v>FLEXNETUIO_LOCAL</v>
          </cell>
          <cell r="V3215">
            <v>1</v>
          </cell>
          <cell r="W3215">
            <v>1</v>
          </cell>
          <cell r="X3215" t="str">
            <v>FLEXNET ECUADOR - MOVISTAR</v>
          </cell>
          <cell r="Y3215" t="str">
            <v>CALLE 28 DE JUNIO S/N Y GARCIA MORENO ENTRADA LLANO GRANDE</v>
          </cell>
        </row>
        <row r="3216">
          <cell r="A3216" t="str">
            <v>2023-00463</v>
          </cell>
          <cell r="B3216">
            <v>495538</v>
          </cell>
          <cell r="C3216" t="str">
            <v>2023-00463</v>
          </cell>
          <cell r="D3216" t="str">
            <v>TUENTI</v>
          </cell>
          <cell r="E3216" t="str">
            <v>DESPACHO</v>
          </cell>
          <cell r="F3216" t="str">
            <v>NORMAL</v>
          </cell>
          <cell r="G3216" t="str">
            <v>FT79445</v>
          </cell>
          <cell r="H3216">
            <v>44938</v>
          </cell>
          <cell r="I3216" t="str">
            <v>ENTREGADO</v>
          </cell>
          <cell r="J3216">
            <v>44939</v>
          </cell>
          <cell r="K3216" t="str">
            <v>SMART COMUNICATIONS_ VICTOR HUGO BALLESTEROS VALLEJO</v>
          </cell>
          <cell r="L3216" t="str">
            <v>Cdla Garzota Mz V av. Guillermo Pareja 1er piso alto casa esquinera arriba de la panaderia</v>
          </cell>
          <cell r="M3216" t="str">
            <v>0908941115001</v>
          </cell>
          <cell r="N3216" t="str">
            <v>999768298</v>
          </cell>
          <cell r="O3216" t="str">
            <v/>
          </cell>
          <cell r="P3216" t="str">
            <v>GUAYAQUIL</v>
          </cell>
          <cell r="Q3216" t="str">
            <v>GUAYAQUIL</v>
          </cell>
          <cell r="R3216" t="str">
            <v>GUAYAS</v>
          </cell>
          <cell r="T3216" t="str">
            <v>ITSACOURIER</v>
          </cell>
          <cell r="U3216" t="str">
            <v>FLEXNETUIO_GYE</v>
          </cell>
          <cell r="V3216">
            <v>1</v>
          </cell>
          <cell r="W3216">
            <v>1</v>
          </cell>
          <cell r="X3216" t="str">
            <v>FLEXNET ECUADOR - MOVISTAR</v>
          </cell>
          <cell r="Y3216" t="str">
            <v>CALLE 28 DE JUNIO S/N Y GARCIA MORENO ENTRADA LLANO GRANDE</v>
          </cell>
        </row>
        <row r="3217">
          <cell r="A3217" t="str">
            <v>2023-00464</v>
          </cell>
          <cell r="B3217">
            <v>495539</v>
          </cell>
          <cell r="C3217" t="str">
            <v>2023-00464</v>
          </cell>
          <cell r="D3217" t="str">
            <v>TUENTI</v>
          </cell>
          <cell r="E3217" t="str">
            <v>DESPACHO</v>
          </cell>
          <cell r="F3217" t="str">
            <v>NORMAL</v>
          </cell>
          <cell r="G3217" t="str">
            <v>031080202300464</v>
          </cell>
          <cell r="H3217">
            <v>44938</v>
          </cell>
          <cell r="I3217" t="str">
            <v>ENTREGADO</v>
          </cell>
          <cell r="J3217">
            <v>44939</v>
          </cell>
          <cell r="K3217" t="str">
            <v>NANOMAX TUENTI_DONNYS ROBERTO FEIJOO SALAZAR</v>
          </cell>
          <cell r="L3217" t="str">
            <v xml:space="preserve"> CALLEJON 1ERA B NORTE Y JORGE MURILLO UGARTE, JUNTO AL HOTEL GREHIS.</v>
          </cell>
          <cell r="M3217" t="str">
            <v>0703178723001</v>
          </cell>
          <cell r="N3217" t="str">
            <v>987204515</v>
          </cell>
          <cell r="O3217" t="str">
            <v/>
          </cell>
          <cell r="P3217" t="str">
            <v>MACHALA</v>
          </cell>
          <cell r="Q3217" t="str">
            <v>MACHALA</v>
          </cell>
          <cell r="R3217" t="str">
            <v>EL ORO</v>
          </cell>
          <cell r="T3217" t="str">
            <v>TRAMACO</v>
          </cell>
          <cell r="U3217" t="str">
            <v>FLEXNETUIO_PROVINCIA</v>
          </cell>
          <cell r="V3217">
            <v>1</v>
          </cell>
          <cell r="W3217">
            <v>1</v>
          </cell>
          <cell r="X3217" t="str">
            <v>FLEXNET ECUADOR - MOVISTAR</v>
          </cell>
          <cell r="Y3217" t="str">
            <v>CALLE 28 DE JUNIO S/N Y GARCIA MORENO ENTRADA LLANO GRANDE</v>
          </cell>
        </row>
        <row r="3218">
          <cell r="A3218" t="str">
            <v>2023-00422</v>
          </cell>
          <cell r="B3218">
            <v>495497</v>
          </cell>
          <cell r="C3218" t="str">
            <v>2023-00422</v>
          </cell>
          <cell r="D3218" t="str">
            <v>MOVISTAR</v>
          </cell>
          <cell r="E3218" t="str">
            <v>DESPACHO</v>
          </cell>
          <cell r="F3218" t="str">
            <v>NORMAL</v>
          </cell>
          <cell r="G3218" t="str">
            <v>031080202300422</v>
          </cell>
          <cell r="H3218">
            <v>44938</v>
          </cell>
          <cell r="I3218" t="str">
            <v>ENTREGADO</v>
          </cell>
          <cell r="J3218">
            <v>44939</v>
          </cell>
          <cell r="K3218" t="str">
            <v>AGENTE AE CELISTICS MALL DE LOS ANDES_KLEBER GRANDA_DANY IMBAQUINGO</v>
          </cell>
          <cell r="L3218" t="str">
            <v>Av. Atahualpa y Victor Hugo, Centro Comercial Mall de los Andes Local #120.</v>
          </cell>
          <cell r="M3218" t="str">
            <v>1792161037001</v>
          </cell>
          <cell r="N3218" t="str">
            <v>0992567346_094084829</v>
          </cell>
          <cell r="O3218" t="str">
            <v/>
          </cell>
          <cell r="P3218" t="str">
            <v>AMBATO</v>
          </cell>
          <cell r="Q3218" t="str">
            <v>AMBATO</v>
          </cell>
          <cell r="R3218" t="str">
            <v>TUNGURAHUA</v>
          </cell>
          <cell r="S3218" t="str">
            <v>AMBATO</v>
          </cell>
          <cell r="T3218" t="str">
            <v>TRAMACO</v>
          </cell>
          <cell r="U3218" t="str">
            <v>FLEXNETUIO_PROVINCIA</v>
          </cell>
          <cell r="V3218">
            <v>1</v>
          </cell>
          <cell r="W3218">
            <v>1</v>
          </cell>
          <cell r="X3218" t="str">
            <v>FLEXNET ECUADOR - MOVISTAR</v>
          </cell>
          <cell r="Y3218" t="str">
            <v>CALLE 28 DE JUNIO S/N Y GARCIA MORENO ENTRADA LLANO GRANDE</v>
          </cell>
        </row>
        <row r="3219">
          <cell r="A3219" t="str">
            <v>2023-00423</v>
          </cell>
          <cell r="B3219">
            <v>495498</v>
          </cell>
          <cell r="C3219" t="str">
            <v>2023-00423</v>
          </cell>
          <cell r="D3219" t="str">
            <v>MOVISTAR</v>
          </cell>
          <cell r="E3219" t="str">
            <v>DESPACHO</v>
          </cell>
          <cell r="F3219" t="str">
            <v>NORMAL</v>
          </cell>
          <cell r="G3219" t="str">
            <v>031080202300423</v>
          </cell>
          <cell r="H3219">
            <v>44938</v>
          </cell>
          <cell r="I3219" t="str">
            <v>ENTREGADO</v>
          </cell>
          <cell r="J3219">
            <v>44939</v>
          </cell>
          <cell r="K3219" t="str">
            <v>AGENTE AE CELISTICS SAN LUIS_KLEBER GRANDA_DANY IMBAQUINGO</v>
          </cell>
          <cell r="L3219" t="str">
            <v xml:space="preserve">CAVS PREMIUM AUTOPISTA GRAL RUMINAHUI Y AV SAN LUIS  </v>
          </cell>
          <cell r="M3219" t="str">
            <v>1792161037001</v>
          </cell>
          <cell r="N3219" t="str">
            <v>0992567346_094084829</v>
          </cell>
          <cell r="O3219" t="str">
            <v/>
          </cell>
          <cell r="P3219" t="str">
            <v>QUITO</v>
          </cell>
          <cell r="Q3219" t="str">
            <v>QUITO</v>
          </cell>
          <cell r="R3219" t="str">
            <v>PICHINCHA</v>
          </cell>
          <cell r="T3219" t="str">
            <v>TRAMACO</v>
          </cell>
          <cell r="U3219" t="str">
            <v>FLEXNETUIO_LOCAL</v>
          </cell>
          <cell r="V3219">
            <v>1</v>
          </cell>
          <cell r="W3219">
            <v>1</v>
          </cell>
          <cell r="X3219" t="str">
            <v>FLEXNET ECUADOR - MOVISTAR</v>
          </cell>
          <cell r="Y3219" t="str">
            <v>CALLE 28 DE JUNIO S/N Y GARCIA MORENO ENTRADA LLANO GRANDE</v>
          </cell>
        </row>
        <row r="3220">
          <cell r="A3220" t="str">
            <v>2023-00424</v>
          </cell>
          <cell r="B3220">
            <v>495499</v>
          </cell>
          <cell r="C3220" t="str">
            <v>2023-00424</v>
          </cell>
          <cell r="D3220" t="str">
            <v>MOVISTAR</v>
          </cell>
          <cell r="E3220" t="str">
            <v>DESPACHO</v>
          </cell>
          <cell r="F3220" t="str">
            <v>NORMAL</v>
          </cell>
          <cell r="G3220" t="str">
            <v>031080202300424</v>
          </cell>
          <cell r="H3220">
            <v>44938</v>
          </cell>
          <cell r="I3220" t="str">
            <v>ENTREGADO</v>
          </cell>
          <cell r="J3220">
            <v>44939</v>
          </cell>
          <cell r="K3220" t="str">
            <v>CELISTICS CAVS DAS AMBATO CENTRO_KLEBER GRANDA_DANY IMBAQUINGO</v>
          </cell>
          <cell r="L3220" t="str">
            <v>CALLE SUCRE ENTRE CALLE MERA Y MARTINEZ N 750</v>
          </cell>
          <cell r="M3220" t="str">
            <v>1792161037001</v>
          </cell>
          <cell r="N3220" t="str">
            <v>0992567346_094084829</v>
          </cell>
          <cell r="O3220" t="str">
            <v/>
          </cell>
          <cell r="P3220" t="str">
            <v>AMBATO</v>
          </cell>
          <cell r="Q3220" t="str">
            <v>AMBATO</v>
          </cell>
          <cell r="R3220" t="str">
            <v>TUNGURAHUA</v>
          </cell>
          <cell r="S3220" t="str">
            <v>AMBATO</v>
          </cell>
          <cell r="T3220" t="str">
            <v>TRAMACO</v>
          </cell>
          <cell r="U3220" t="str">
            <v>FLEXNETUIO_PROVINCIA</v>
          </cell>
          <cell r="V3220">
            <v>1</v>
          </cell>
          <cell r="W3220">
            <v>1</v>
          </cell>
          <cell r="X3220" t="str">
            <v>FLEXNET ECUADOR - MOVISTAR</v>
          </cell>
          <cell r="Y3220" t="str">
            <v>CALLE 28 DE JUNIO S/N Y GARCIA MORENO ENTRADA LLANO GRANDE</v>
          </cell>
        </row>
        <row r="3221">
          <cell r="A3221" t="str">
            <v>2023-00425</v>
          </cell>
          <cell r="B3221">
            <v>495500</v>
          </cell>
          <cell r="C3221" t="str">
            <v>2023-00425</v>
          </cell>
          <cell r="D3221" t="str">
            <v>MOVISTAR</v>
          </cell>
          <cell r="E3221" t="str">
            <v>DESPACHO</v>
          </cell>
          <cell r="F3221" t="str">
            <v>NORMAL</v>
          </cell>
          <cell r="G3221" t="str">
            <v>031080202300425</v>
          </cell>
          <cell r="H3221">
            <v>44938</v>
          </cell>
          <cell r="I3221" t="str">
            <v>ENTREGADO</v>
          </cell>
          <cell r="J3221">
            <v>44939</v>
          </cell>
          <cell r="K3221" t="str">
            <v>CC PASEO SHOPPING (DANICELL)_DANIELA BARRAZUETA</v>
          </cell>
          <cell r="L3221" t="str">
            <v>DV VIA MACHALA – PASAJE EN EL KM 1 ½ CENTRO COMERCIAL PASEO SHOPPING MACHALA MACHALA EL ORO</v>
          </cell>
          <cell r="M3221" t="str">
            <v>0791758629001</v>
          </cell>
          <cell r="N3221" t="str">
            <v>984167915</v>
          </cell>
          <cell r="O3221" t="str">
            <v/>
          </cell>
          <cell r="P3221" t="str">
            <v>MACHALA</v>
          </cell>
          <cell r="Q3221" t="str">
            <v>MACHALA</v>
          </cell>
          <cell r="R3221" t="str">
            <v>EL ORO</v>
          </cell>
          <cell r="T3221" t="str">
            <v>TRAMACO</v>
          </cell>
          <cell r="U3221" t="str">
            <v>FLEXNETUIO_PROVINCIA</v>
          </cell>
          <cell r="V3221">
            <v>1</v>
          </cell>
          <cell r="W3221">
            <v>1</v>
          </cell>
          <cell r="X3221" t="str">
            <v>FLEXNET ECUADOR - MOVISTAR</v>
          </cell>
          <cell r="Y3221" t="str">
            <v>CALLE 28 DE JUNIO S/N Y GARCIA MORENO ENTRADA LLANO GRANDE</v>
          </cell>
        </row>
        <row r="3222">
          <cell r="A3222" t="str">
            <v>2023-00426</v>
          </cell>
          <cell r="B3222">
            <v>495501</v>
          </cell>
          <cell r="C3222" t="str">
            <v>2023-00426</v>
          </cell>
          <cell r="D3222" t="str">
            <v>MOVISTAR</v>
          </cell>
          <cell r="E3222" t="str">
            <v>DESPACHO</v>
          </cell>
          <cell r="F3222" t="str">
            <v>NORMAL</v>
          </cell>
          <cell r="G3222" t="str">
            <v>031080202300426</v>
          </cell>
          <cell r="H3222">
            <v>44938</v>
          </cell>
          <cell r="I3222" t="str">
            <v>ENTREGADO</v>
          </cell>
          <cell r="J3222">
            <v>44939</v>
          </cell>
          <cell r="K3222" t="str">
            <v>AE CELISTICS MALTERIA LATACUNGA_MARIA JOSE TOBAR ZAMBRANO</v>
          </cell>
          <cell r="L3222" t="str">
            <v>AV. ELOY ALFARO ENTRE CALLE GATAZO Y AV. MARCO AURELIO SUBIA, CENTRO COMERCIAL LA MALTERIA PLAZA, PLANTA BAJA, LOCAL PB-007</v>
          </cell>
          <cell r="M3222" t="str">
            <v>1306571512</v>
          </cell>
          <cell r="N3222" t="str">
            <v>983508879</v>
          </cell>
          <cell r="P3222" t="str">
            <v>LATACUNGA</v>
          </cell>
          <cell r="Q3222" t="str">
            <v>LATACUNGA</v>
          </cell>
          <cell r="R3222" t="str">
            <v>COTOPAXI</v>
          </cell>
          <cell r="T3222" t="str">
            <v>TRAMACO</v>
          </cell>
          <cell r="U3222" t="str">
            <v>FLEXNETUIO_PROVINCIA</v>
          </cell>
          <cell r="V3222">
            <v>2</v>
          </cell>
          <cell r="W3222">
            <v>1</v>
          </cell>
          <cell r="X3222" t="str">
            <v>FLEXNET ECUADOR - MOVISTAR</v>
          </cell>
          <cell r="Y3222" t="str">
            <v>CALLE 28 DE JUNIO S/N Y GARCIA MORENO ENTRADA LLANO GRANDE</v>
          </cell>
        </row>
        <row r="3223">
          <cell r="A3223" t="str">
            <v>2023-00427</v>
          </cell>
          <cell r="B3223">
            <v>495502</v>
          </cell>
          <cell r="C3223" t="str">
            <v>2023-00427</v>
          </cell>
          <cell r="D3223" t="str">
            <v>MOVISTAR</v>
          </cell>
          <cell r="E3223" t="str">
            <v>DESPACHO</v>
          </cell>
          <cell r="F3223" t="str">
            <v>NORMAL</v>
          </cell>
          <cell r="G3223" t="str">
            <v>031080202300427</v>
          </cell>
          <cell r="H3223">
            <v>44938</v>
          </cell>
          <cell r="I3223" t="str">
            <v>ENTREGADO</v>
          </cell>
          <cell r="J3223">
            <v>44942</v>
          </cell>
          <cell r="K3223" t="str">
            <v>PDV SMART STEPS COCA_LORENA JACKELINE RIVADENEIRA SALAS</v>
          </cell>
          <cell r="L3223" t="str">
            <v>AV. 9 DE OCTUBRE Y SIMON BOLIVAR JUNTO A FARMACIA SANA SANA</v>
          </cell>
          <cell r="M3223" t="str">
            <v>1600570871</v>
          </cell>
          <cell r="N3223" t="str">
            <v>987846513</v>
          </cell>
          <cell r="P3223" t="str">
            <v>220201</v>
          </cell>
          <cell r="Q3223" t="str">
            <v>EL COCA</v>
          </cell>
          <cell r="R3223" t="str">
            <v>ORELLANA</v>
          </cell>
          <cell r="S3223" t="str">
            <v>PUERTO FRANCISCO DE ORELLANA (EL COCA)</v>
          </cell>
          <cell r="T3223" t="str">
            <v>TRAMACO</v>
          </cell>
          <cell r="V3223">
            <v>1</v>
          </cell>
          <cell r="W3223">
            <v>1</v>
          </cell>
          <cell r="X3223" t="str">
            <v>FLEXNET ECUADOR - MOVISTAR</v>
          </cell>
          <cell r="Y3223" t="str">
            <v>CALLE 28 DE JUNIO S/N Y GARCIA MORENO ENTRADA LLANO GRANDE</v>
          </cell>
        </row>
        <row r="3224">
          <cell r="A3224" t="str">
            <v>2023-00428</v>
          </cell>
          <cell r="B3224">
            <v>495503</v>
          </cell>
          <cell r="C3224" t="str">
            <v>2023-00428</v>
          </cell>
          <cell r="D3224" t="str">
            <v>MOVISTAR</v>
          </cell>
          <cell r="E3224" t="str">
            <v>DESPACHO</v>
          </cell>
          <cell r="F3224" t="str">
            <v>NORMAL</v>
          </cell>
          <cell r="G3224" t="str">
            <v>FT79548</v>
          </cell>
          <cell r="H3224">
            <v>44938</v>
          </cell>
          <cell r="I3224" t="str">
            <v>ENTREGADO</v>
          </cell>
          <cell r="J3224">
            <v>44939</v>
          </cell>
          <cell r="K3224" t="str">
            <v>CAVS AE SALESLAND AMERICA_DIEGO MENA</v>
          </cell>
          <cell r="L3224" t="str">
            <v>LAZA DE LAS AMERICAS INTERSECCION AV NACIONES UNIDAS Y REPUBLICA PB 6 2 QUITO</v>
          </cell>
          <cell r="M3224" t="str">
            <v>0</v>
          </cell>
          <cell r="N3224" t="str">
            <v>999805380</v>
          </cell>
          <cell r="O3224" t="str">
            <v/>
          </cell>
          <cell r="P3224" t="str">
            <v>QUITO</v>
          </cell>
          <cell r="Q3224" t="str">
            <v>QUITO</v>
          </cell>
          <cell r="R3224" t="str">
            <v>PICHINCHA</v>
          </cell>
          <cell r="T3224" t="str">
            <v>FLEXTRANS UIO</v>
          </cell>
          <cell r="U3224" t="str">
            <v>FLEXNETUIO_LOCAL</v>
          </cell>
          <cell r="V3224">
            <v>1</v>
          </cell>
          <cell r="W3224">
            <v>1</v>
          </cell>
          <cell r="X3224" t="str">
            <v>FLEXNET ECUADOR - MOVISTAR</v>
          </cell>
          <cell r="Y3224" t="str">
            <v>CALLE 28 DE JUNIO S/N Y GARCIA MORENO ENTRADA LLANO GRANDE</v>
          </cell>
        </row>
        <row r="3225">
          <cell r="A3225" t="str">
            <v>2023-00429</v>
          </cell>
          <cell r="B3225">
            <v>495504</v>
          </cell>
          <cell r="C3225" t="str">
            <v>2023-00429</v>
          </cell>
          <cell r="D3225" t="str">
            <v>MOVISTAR</v>
          </cell>
          <cell r="E3225" t="str">
            <v>DESPACHO</v>
          </cell>
          <cell r="F3225" t="str">
            <v>NORMAL</v>
          </cell>
          <cell r="G3225" t="str">
            <v>FT79629</v>
          </cell>
          <cell r="H3225">
            <v>44938</v>
          </cell>
          <cell r="I3225" t="str">
            <v>ENTREGADO</v>
          </cell>
          <cell r="J3225">
            <v>44939</v>
          </cell>
          <cell r="K3225" t="str">
            <v>NORPHONE CALLE PICHINCHA_GISELA ALEAGA</v>
          </cell>
          <cell r="L3225" t="str">
            <v>REPUBLICA DEL SALVADOR Y NACIONES UNIDAS SUYANA TORRE CORPORATIVA PISO 12</v>
          </cell>
          <cell r="M3225" t="str">
            <v>1091717898001</v>
          </cell>
          <cell r="N3225" t="str">
            <v>983337206</v>
          </cell>
          <cell r="P3225" t="str">
            <v>QUITO</v>
          </cell>
          <cell r="Q3225" t="str">
            <v>QUITO</v>
          </cell>
          <cell r="R3225" t="str">
            <v>PICHINCHA</v>
          </cell>
          <cell r="T3225" t="str">
            <v>FLEXTRANS UIO</v>
          </cell>
          <cell r="U3225" t="str">
            <v>FLEXNETUIO_LOCAL</v>
          </cell>
          <cell r="V3225">
            <v>4</v>
          </cell>
          <cell r="W3225">
            <v>1</v>
          </cell>
          <cell r="X3225" t="str">
            <v>FLEXNET ECUADOR - MOVISTAR</v>
          </cell>
          <cell r="Y3225" t="str">
            <v>CALLE 28 DE JUNIO S/N Y GARCIA MORENO ENTRADA LLANO GRANDE</v>
          </cell>
        </row>
        <row r="3226">
          <cell r="A3226" t="str">
            <v>2023-00430</v>
          </cell>
          <cell r="B3226">
            <v>495505</v>
          </cell>
          <cell r="C3226" t="str">
            <v>2023-00430</v>
          </cell>
          <cell r="D3226" t="str">
            <v>MOVISTAR</v>
          </cell>
          <cell r="E3226" t="str">
            <v>DESPACHO</v>
          </cell>
          <cell r="F3226" t="str">
            <v>NORMAL</v>
          </cell>
          <cell r="G3226" t="str">
            <v>031080202300430</v>
          </cell>
          <cell r="H3226">
            <v>44938</v>
          </cell>
          <cell r="I3226" t="str">
            <v>ENTREGADO</v>
          </cell>
          <cell r="J3226">
            <v>44939</v>
          </cell>
          <cell r="K3226" t="str">
            <v xml:space="preserve">NORPHONE CALLE TUNGURAHUA_LOURDES BRAVO </v>
          </cell>
          <cell r="L3226" t="str">
            <v>Av. Cevallos y Mera CAV MOVISTAR AMBATO</v>
          </cell>
          <cell r="M3226" t="str">
            <v>1091717898001</v>
          </cell>
          <cell r="N3226" t="str">
            <v>984246089</v>
          </cell>
          <cell r="O3226" t="str">
            <v/>
          </cell>
          <cell r="P3226" t="str">
            <v>AMBATO</v>
          </cell>
          <cell r="Q3226" t="str">
            <v>AMBATO</v>
          </cell>
          <cell r="R3226" t="str">
            <v>TUNGURAHUA</v>
          </cell>
          <cell r="S3226" t="str">
            <v>AMBATO</v>
          </cell>
          <cell r="T3226" t="str">
            <v>TRAMACO</v>
          </cell>
          <cell r="U3226" t="str">
            <v>FLEXNETUIO_PROVINCIA</v>
          </cell>
          <cell r="V3226">
            <v>1</v>
          </cell>
          <cell r="W3226">
            <v>1</v>
          </cell>
          <cell r="X3226" t="str">
            <v>FLEXNET ECUADOR - MOVISTAR</v>
          </cell>
          <cell r="Y3226" t="str">
            <v>CALLE 28 DE JUNIO S/N Y GARCIA MORENO ENTRADA LLANO GRANDE</v>
          </cell>
        </row>
        <row r="3227">
          <cell r="A3227" t="str">
            <v>2023-00431</v>
          </cell>
          <cell r="B3227">
            <v>495506</v>
          </cell>
          <cell r="C3227" t="str">
            <v>2023-00431</v>
          </cell>
          <cell r="D3227" t="str">
            <v>MOVISTAR</v>
          </cell>
          <cell r="E3227" t="str">
            <v>DESPACHO</v>
          </cell>
          <cell r="F3227" t="str">
            <v>NORMAL</v>
          </cell>
          <cell r="G3227" t="str">
            <v>FT79451</v>
          </cell>
          <cell r="H3227">
            <v>44938</v>
          </cell>
          <cell r="I3227" t="str">
            <v>ENTREGADO</v>
          </cell>
          <cell r="J3227">
            <v>44939</v>
          </cell>
          <cell r="K3227" t="str">
            <v>NORPHONE ZONIFICACION - GUAYAS_ISAAC GAVILANEZ</v>
          </cell>
          <cell r="L3227" t="str">
            <v>AV. 9 DE OCTUBRE Y PEDRO CARBO (CAV MOVISTAR)</v>
          </cell>
          <cell r="M3227" t="str">
            <v>1713272647</v>
          </cell>
          <cell r="N3227" t="str">
            <v>0999939597</v>
          </cell>
          <cell r="P3227" t="str">
            <v>GUAYAQUIL</v>
          </cell>
          <cell r="Q3227" t="str">
            <v>GUAYAQUIL</v>
          </cell>
          <cell r="R3227" t="str">
            <v>GUAYAS</v>
          </cell>
          <cell r="T3227" t="str">
            <v>FLEXTRANS GYE</v>
          </cell>
          <cell r="U3227" t="str">
            <v>FLEXNETUIO_GYE</v>
          </cell>
          <cell r="V3227">
            <v>2</v>
          </cell>
          <cell r="W3227">
            <v>1</v>
          </cell>
          <cell r="X3227" t="str">
            <v>FLEXNET ECUADOR - MOVISTAR</v>
          </cell>
          <cell r="Y3227" t="str">
            <v>CALLE 28 DE JUNIO S/N Y GARCIA MORENO ENTRADA LLANO GRANDE</v>
          </cell>
        </row>
        <row r="3228">
          <cell r="A3228" t="str">
            <v>2023-00432</v>
          </cell>
          <cell r="B3228">
            <v>495507</v>
          </cell>
          <cell r="C3228" t="str">
            <v>2023-00432</v>
          </cell>
          <cell r="D3228" t="str">
            <v>MOVISTAR</v>
          </cell>
          <cell r="E3228" t="str">
            <v>DESPACHO</v>
          </cell>
          <cell r="F3228" t="str">
            <v>NORMAL</v>
          </cell>
          <cell r="G3228" t="str">
            <v>031080202300432</v>
          </cell>
          <cell r="H3228">
            <v>44938</v>
          </cell>
          <cell r="I3228" t="str">
            <v>ENTREGADO</v>
          </cell>
          <cell r="J3228">
            <v>44939</v>
          </cell>
          <cell r="K3228" t="str">
            <v>NORPHONE ZONIFICACION - LOS RIOS_ISAAC GAVILANEZ</v>
          </cell>
          <cell r="L3228" t="str">
            <v>QUEVEDO SIETE DE OCTUBRE CALLE 6TA ENTRE J Y LA K</v>
          </cell>
          <cell r="M3228" t="str">
            <v>1713272647</v>
          </cell>
          <cell r="N3228" t="str">
            <v>999939597</v>
          </cell>
          <cell r="O3228" t="str">
            <v/>
          </cell>
          <cell r="P3228" t="str">
            <v>QUEVEDO</v>
          </cell>
          <cell r="Q3228" t="str">
            <v>QUEVEDO</v>
          </cell>
          <cell r="R3228" t="str">
            <v>LOS RIOS</v>
          </cell>
          <cell r="T3228" t="str">
            <v>TRAMACO</v>
          </cell>
          <cell r="U3228" t="str">
            <v>FLEXNETUIO_PROVINCIA</v>
          </cell>
          <cell r="V3228">
            <v>1</v>
          </cell>
          <cell r="W3228">
            <v>1</v>
          </cell>
          <cell r="X3228" t="str">
            <v>FLEXNET ECUADOR - MOVISTAR</v>
          </cell>
          <cell r="Y3228" t="str">
            <v>CALLE 28 DE JUNIO S/N Y GARCIA MORENO ENTRADA LLANO GRANDE</v>
          </cell>
        </row>
        <row r="3229">
          <cell r="A3229" t="str">
            <v>2023-00433</v>
          </cell>
          <cell r="B3229">
            <v>495508</v>
          </cell>
          <cell r="C3229" t="str">
            <v>2023-00433</v>
          </cell>
          <cell r="D3229" t="str">
            <v>MOVISTAR</v>
          </cell>
          <cell r="E3229" t="str">
            <v>DESPACHO</v>
          </cell>
          <cell r="F3229" t="str">
            <v>NORMAL</v>
          </cell>
          <cell r="G3229" t="str">
            <v>031080202300433</v>
          </cell>
          <cell r="H3229">
            <v>44938</v>
          </cell>
          <cell r="I3229" t="str">
            <v>ENTREGADO</v>
          </cell>
          <cell r="J3229">
            <v>44939</v>
          </cell>
          <cell r="K3229" t="str">
            <v>NORPHONE ZONIFICACION - SANTA ELENA_LIBERTAD</v>
          </cell>
          <cell r="L3229" t="str">
            <v>C.C. PASEO SHOPPING LIBERTAD CAV MOVISTAR: AV CARLOS ESPINOSA E/ CALLE 10 Y 11 C.C. PASEO SHOPPING LIBERTAD</v>
          </cell>
          <cell r="M3229" t="str">
            <v>1713272647</v>
          </cell>
          <cell r="N3229" t="str">
            <v>999939597</v>
          </cell>
          <cell r="P3229" t="str">
            <v>240201</v>
          </cell>
          <cell r="Q3229" t="str">
            <v>LA LIBERTAD</v>
          </cell>
          <cell r="R3229" t="str">
            <v>SANTA ELENA</v>
          </cell>
          <cell r="S3229" t="str">
            <v>LA LIBERTAD</v>
          </cell>
          <cell r="T3229" t="str">
            <v>TRAMACO</v>
          </cell>
          <cell r="V3229">
            <v>1</v>
          </cell>
          <cell r="W3229">
            <v>1</v>
          </cell>
          <cell r="X3229" t="str">
            <v>FLEXNET ECUADOR - MOVISTAR</v>
          </cell>
          <cell r="Y3229" t="str">
            <v>CALLE 28 DE JUNIO S/N Y GARCIA MORENO ENTRADA LLANO GRANDE</v>
          </cell>
        </row>
        <row r="3230">
          <cell r="A3230" t="str">
            <v>2023-00434</v>
          </cell>
          <cell r="B3230">
            <v>495509</v>
          </cell>
          <cell r="C3230" t="str">
            <v>2023-00434</v>
          </cell>
          <cell r="D3230" t="str">
            <v>MOVISTAR</v>
          </cell>
          <cell r="E3230" t="str">
            <v>DESPACHO</v>
          </cell>
          <cell r="F3230" t="str">
            <v>NORMAL</v>
          </cell>
          <cell r="G3230" t="str">
            <v>031080202300434</v>
          </cell>
          <cell r="H3230">
            <v>44938</v>
          </cell>
          <cell r="I3230" t="str">
            <v>ENTREGADO</v>
          </cell>
          <cell r="J3230">
            <v>44939</v>
          </cell>
          <cell r="K3230" t="str">
            <v>NORPHONE ZONIFICACION CARCHI 2_CARLOS JOSE CAMPOVERDE BERRU</v>
          </cell>
          <cell r="L3230" t="str">
            <v>AV. MARIANO ACOSTA 2147 Y VICTOR GOMEZ JURADO</v>
          </cell>
          <cell r="M3230" t="str">
            <v>1001472958</v>
          </cell>
          <cell r="N3230" t="str">
            <v>998027290</v>
          </cell>
          <cell r="P3230" t="str">
            <v>IBARRA</v>
          </cell>
          <cell r="Q3230" t="str">
            <v>IBARRA</v>
          </cell>
          <cell r="R3230" t="str">
            <v>IMBABURA</v>
          </cell>
          <cell r="T3230" t="str">
            <v>TRAMACO</v>
          </cell>
          <cell r="U3230" t="str">
            <v>FLEXNETUIO_PROVINCIA</v>
          </cell>
          <cell r="V3230">
            <v>2</v>
          </cell>
          <cell r="W3230">
            <v>1</v>
          </cell>
          <cell r="X3230" t="str">
            <v>FLEXNET ECUADOR - MOVISTAR</v>
          </cell>
          <cell r="Y3230" t="str">
            <v>CALLE 28 DE JUNIO S/N Y GARCIA MORENO ENTRADA LLANO GRANDE</v>
          </cell>
        </row>
        <row r="3231">
          <cell r="A3231" t="str">
            <v>2023-00435</v>
          </cell>
          <cell r="B3231">
            <v>495510</v>
          </cell>
          <cell r="C3231" t="str">
            <v>2023-00435</v>
          </cell>
          <cell r="D3231" t="str">
            <v>MOVISTAR</v>
          </cell>
          <cell r="E3231" t="str">
            <v>DESPACHO</v>
          </cell>
          <cell r="F3231" t="str">
            <v>NORMAL</v>
          </cell>
          <cell r="G3231" t="str">
            <v>031080202300435</v>
          </cell>
          <cell r="H3231">
            <v>44938</v>
          </cell>
          <cell r="I3231" t="str">
            <v>ENTREGADO</v>
          </cell>
          <cell r="J3231">
            <v>44939</v>
          </cell>
          <cell r="K3231" t="str">
            <v>NORPHONE ZONIFICACION CARCHI CALLE_CARLOS JOSE CAMPOVERDE BERRU</v>
          </cell>
          <cell r="L3231" t="str">
            <v>AV. MARIANO ACOSTA 2147 Y VICTOR GOMEZ JURADO</v>
          </cell>
          <cell r="M3231" t="str">
            <v>1001472958</v>
          </cell>
          <cell r="N3231" t="str">
            <v>998027290</v>
          </cell>
          <cell r="O3231" t="str">
            <v/>
          </cell>
          <cell r="P3231" t="str">
            <v>IBARRA</v>
          </cell>
          <cell r="Q3231" t="str">
            <v>IBARRA</v>
          </cell>
          <cell r="R3231" t="str">
            <v>IMBABURA</v>
          </cell>
          <cell r="T3231" t="str">
            <v>TRAMACO</v>
          </cell>
          <cell r="U3231" t="str">
            <v>FLEXNETUIO_PROVINCIA</v>
          </cell>
          <cell r="V3231">
            <v>1</v>
          </cell>
          <cell r="W3231">
            <v>1</v>
          </cell>
          <cell r="X3231" t="str">
            <v>FLEXNET ECUADOR - MOVISTAR</v>
          </cell>
          <cell r="Y3231" t="str">
            <v>CALLE 28 DE JUNIO S/N Y GARCIA MORENO ENTRADA LLANO GRANDE</v>
          </cell>
        </row>
        <row r="3232">
          <cell r="A3232" t="str">
            <v>2023-00436</v>
          </cell>
          <cell r="B3232">
            <v>495511</v>
          </cell>
          <cell r="C3232" t="str">
            <v>2023-00436</v>
          </cell>
          <cell r="D3232" t="str">
            <v>MOVISTAR</v>
          </cell>
          <cell r="E3232" t="str">
            <v>DESPACHO</v>
          </cell>
          <cell r="F3232" t="str">
            <v>NORMAL</v>
          </cell>
          <cell r="G3232" t="str">
            <v>031080202300436</v>
          </cell>
          <cell r="H3232">
            <v>44938</v>
          </cell>
          <cell r="I3232" t="str">
            <v>ENTREGADO</v>
          </cell>
          <cell r="J3232">
            <v>44939</v>
          </cell>
          <cell r="K3232" t="str">
            <v>NORPHONE ZONIFICACION IMBABURA_PAOLA MORAN</v>
          </cell>
          <cell r="L3232" t="str">
            <v>AV MARIANO ACOSTO 2147 Y VICTOR GOMEZ JURADO CC LA PLAZA</v>
          </cell>
          <cell r="M3232" t="str">
            <v>1091717898001</v>
          </cell>
          <cell r="N3232" t="str">
            <v>998027290</v>
          </cell>
          <cell r="P3232" t="str">
            <v>IBARRA</v>
          </cell>
          <cell r="Q3232" t="str">
            <v>IBARRA</v>
          </cell>
          <cell r="R3232" t="str">
            <v>IMBABURA</v>
          </cell>
          <cell r="T3232" t="str">
            <v>TRAMACO</v>
          </cell>
          <cell r="U3232" t="str">
            <v>FLEXNETUIO_PROVINCIA</v>
          </cell>
          <cell r="V3232">
            <v>2</v>
          </cell>
          <cell r="W3232">
            <v>1</v>
          </cell>
          <cell r="X3232" t="str">
            <v>FLEXNET ECUADOR - MOVISTAR</v>
          </cell>
          <cell r="Y3232" t="str">
            <v>CALLE 28 DE JUNIO S/N Y GARCIA MORENO ENTRADA LLANO GRANDE</v>
          </cell>
        </row>
        <row r="3233">
          <cell r="A3233" t="str">
            <v>2023-00437</v>
          </cell>
          <cell r="B3233">
            <v>495512</v>
          </cell>
          <cell r="C3233" t="str">
            <v>2023-00437</v>
          </cell>
          <cell r="D3233" t="str">
            <v>MOVISTAR</v>
          </cell>
          <cell r="E3233" t="str">
            <v>DESPACHO</v>
          </cell>
          <cell r="F3233" t="str">
            <v>NORMAL</v>
          </cell>
          <cell r="G3233" t="str">
            <v>031080202300437</v>
          </cell>
          <cell r="H3233">
            <v>44938</v>
          </cell>
          <cell r="I3233" t="str">
            <v>ENTREGADO</v>
          </cell>
          <cell r="J3233">
            <v>44939</v>
          </cell>
          <cell r="K3233" t="str">
            <v>NORPHONE ZONIFICACION TUNGURAHUA_PAOLA MORAN</v>
          </cell>
          <cell r="L3233" t="str">
            <v>AV CEVALLOS ENTRE CALLES MERA Y MARTINEZ CAV NORPHONE</v>
          </cell>
          <cell r="M3233" t="str">
            <v>1091717898001</v>
          </cell>
          <cell r="N3233" t="str">
            <v>998659562</v>
          </cell>
          <cell r="P3233" t="str">
            <v>AMBATO</v>
          </cell>
          <cell r="Q3233" t="str">
            <v>AMBATO</v>
          </cell>
          <cell r="R3233" t="str">
            <v>TUNGURAHUA</v>
          </cell>
          <cell r="S3233" t="str">
            <v>AMBATO</v>
          </cell>
          <cell r="T3233" t="str">
            <v>TRAMACO</v>
          </cell>
          <cell r="U3233" t="str">
            <v>FLEXNETUIO_PROVINCIA</v>
          </cell>
          <cell r="V3233">
            <v>2</v>
          </cell>
          <cell r="W3233">
            <v>1</v>
          </cell>
          <cell r="X3233" t="str">
            <v>FLEXNET ECUADOR - MOVISTAR</v>
          </cell>
          <cell r="Y3233" t="str">
            <v>CALLE 28 DE JUNIO S/N Y GARCIA MORENO ENTRADA LLANO GRANDE</v>
          </cell>
        </row>
        <row r="3234">
          <cell r="A3234" t="str">
            <v>2023-00438</v>
          </cell>
          <cell r="B3234">
            <v>495513</v>
          </cell>
          <cell r="C3234" t="str">
            <v>2023-00438</v>
          </cell>
          <cell r="D3234" t="str">
            <v>MOVISTAR</v>
          </cell>
          <cell r="E3234" t="str">
            <v>DESPACHO</v>
          </cell>
          <cell r="F3234" t="str">
            <v>NORMAL</v>
          </cell>
          <cell r="G3234" t="str">
            <v>031080202300438</v>
          </cell>
          <cell r="H3234">
            <v>44938</v>
          </cell>
          <cell r="I3234" t="str">
            <v>ENTREGADO</v>
          </cell>
          <cell r="J3234">
            <v>44939</v>
          </cell>
          <cell r="K3234" t="str">
            <v>CAVS AE SALESLAND CONDADO_DIEGO MENA</v>
          </cell>
          <cell r="L3234" t="str">
            <v>AV DE LA PRENSA Y AV KENNED CENTRO COMERCIAL CONDADO SHOPING NIVEL 3 NUM L35 4 355 QUITO</v>
          </cell>
          <cell r="M3234" t="str">
            <v>0</v>
          </cell>
          <cell r="N3234" t="str">
            <v>999805380</v>
          </cell>
          <cell r="O3234" t="str">
            <v/>
          </cell>
          <cell r="P3234" t="str">
            <v>QUITO</v>
          </cell>
          <cell r="Q3234" t="str">
            <v>QUITO</v>
          </cell>
          <cell r="R3234" t="str">
            <v>PICHINCHA</v>
          </cell>
          <cell r="T3234" t="str">
            <v>TRAMACO</v>
          </cell>
          <cell r="U3234" t="str">
            <v>FLEXNETUIO_LOCAL</v>
          </cell>
          <cell r="V3234">
            <v>1</v>
          </cell>
          <cell r="W3234">
            <v>1</v>
          </cell>
          <cell r="X3234" t="str">
            <v>FLEXNET ECUADOR - MOVISTAR</v>
          </cell>
          <cell r="Y3234" t="str">
            <v>CALLE 28 DE JUNIO S/N Y GARCIA MORENO ENTRADA LLANO GRANDE</v>
          </cell>
        </row>
        <row r="3235">
          <cell r="A3235" t="str">
            <v>2023-00439</v>
          </cell>
          <cell r="B3235">
            <v>495514</v>
          </cell>
          <cell r="C3235" t="str">
            <v>2023-00439</v>
          </cell>
          <cell r="D3235" t="str">
            <v>MOVISTAR</v>
          </cell>
          <cell r="E3235" t="str">
            <v>DESPACHO</v>
          </cell>
          <cell r="F3235" t="str">
            <v>NORMAL</v>
          </cell>
          <cell r="G3235" t="str">
            <v>031080202300439</v>
          </cell>
          <cell r="H3235">
            <v>44938</v>
          </cell>
          <cell r="I3235" t="str">
            <v>ENTREGADO</v>
          </cell>
          <cell r="J3235">
            <v>44939</v>
          </cell>
          <cell r="K3235" t="str">
            <v>NORPHONE ZONIFICACION PICHINCHA_GISELA ALEAGA</v>
          </cell>
          <cell r="L3235" t="str">
            <v>REPUBLICA DEL SALVADOR Y NACIONES UNIDAS SUYANA TORRE CORPORATIVA PISO 12</v>
          </cell>
          <cell r="M3235" t="str">
            <v>1091717898001</v>
          </cell>
          <cell r="N3235" t="str">
            <v>983337206</v>
          </cell>
          <cell r="P3235" t="str">
            <v>QUITO</v>
          </cell>
          <cell r="Q3235" t="str">
            <v>QUITO</v>
          </cell>
          <cell r="R3235" t="str">
            <v>PICHINCHA</v>
          </cell>
          <cell r="T3235" t="str">
            <v>TRAMACO</v>
          </cell>
          <cell r="U3235" t="str">
            <v>FLEXNETUIO_LOCAL</v>
          </cell>
          <cell r="V3235">
            <v>3</v>
          </cell>
          <cell r="W3235">
            <v>1</v>
          </cell>
          <cell r="X3235" t="str">
            <v>FLEXNET ECUADOR - MOVISTAR</v>
          </cell>
          <cell r="Y3235" t="str">
            <v>CALLE 28 DE JUNIO S/N Y GARCIA MORENO ENTRADA LLANO GRANDE</v>
          </cell>
        </row>
        <row r="3236">
          <cell r="A3236" t="str">
            <v>2023-00440</v>
          </cell>
          <cell r="B3236">
            <v>495515</v>
          </cell>
          <cell r="C3236" t="str">
            <v>2023-00440</v>
          </cell>
          <cell r="D3236" t="str">
            <v>TUENTI</v>
          </cell>
          <cell r="E3236" t="str">
            <v>DESPACHO</v>
          </cell>
          <cell r="F3236" t="str">
            <v>NORMAL</v>
          </cell>
          <cell r="G3236" t="str">
            <v>FT79456</v>
          </cell>
          <cell r="H3236">
            <v>44938</v>
          </cell>
          <cell r="I3236" t="str">
            <v>ENTREGADO</v>
          </cell>
          <cell r="J3236">
            <v>44939</v>
          </cell>
          <cell r="K3236" t="str">
            <v>MARIO JAVIER GIL CEVALLOS GUAYAQUIL_MARIO JAVIER GIL CEVALLOS</v>
          </cell>
          <cell r="L3236" t="str">
            <v>KENNEDY NUEVA AV. LUIS PLAZA DANIN #114 MZ. 46 V. 7</v>
          </cell>
          <cell r="M3236" t="str">
            <v>0925805525001</v>
          </cell>
          <cell r="N3236" t="str">
            <v>958929084</v>
          </cell>
          <cell r="O3236" t="str">
            <v/>
          </cell>
          <cell r="P3236" t="str">
            <v>GUAYAQUIL</v>
          </cell>
          <cell r="Q3236" t="str">
            <v>GUAYAQUIL</v>
          </cell>
          <cell r="R3236" t="str">
            <v>GUAYAS</v>
          </cell>
          <cell r="T3236" t="str">
            <v>FLEXTRANS GYE</v>
          </cell>
          <cell r="U3236" t="str">
            <v>FLEXNETUIO_GYE</v>
          </cell>
          <cell r="V3236">
            <v>1</v>
          </cell>
          <cell r="W3236">
            <v>1</v>
          </cell>
          <cell r="X3236" t="str">
            <v>FLEXNET ECUADOR - MOVISTAR</v>
          </cell>
          <cell r="Y3236" t="str">
            <v>CALLE 28 DE JUNIO S/N Y GARCIA MORENO ENTRADA LLANO GRANDE</v>
          </cell>
        </row>
        <row r="3237">
          <cell r="A3237" t="str">
            <v>2023-00441</v>
          </cell>
          <cell r="B3237">
            <v>495516</v>
          </cell>
          <cell r="C3237" t="str">
            <v>2023-00441</v>
          </cell>
          <cell r="D3237" t="str">
            <v>TUENTI</v>
          </cell>
          <cell r="E3237" t="str">
            <v>DESPACHO</v>
          </cell>
          <cell r="F3237" t="str">
            <v>NORMAL</v>
          </cell>
          <cell r="G3237" t="str">
            <v>031080202300441</v>
          </cell>
          <cell r="H3237">
            <v>44938</v>
          </cell>
          <cell r="I3237" t="str">
            <v>ENTREGADO</v>
          </cell>
          <cell r="J3237">
            <v>44939</v>
          </cell>
          <cell r="K3237" t="str">
            <v>TECECAB TUENTI MANABI_BRYAN LEDESMA</v>
          </cell>
          <cell r="L3237" t="str">
            <v>Manta Business Center Torre B piso 4 Of 404 Av 24 y Calle M3, Barrio el Murcielago</v>
          </cell>
          <cell r="M3237" t="str">
            <v>1716278575</v>
          </cell>
          <cell r="N3237" t="str">
            <v>998277655</v>
          </cell>
          <cell r="O3237" t="str">
            <v/>
          </cell>
          <cell r="P3237" t="str">
            <v>MANTA</v>
          </cell>
          <cell r="Q3237" t="str">
            <v>MANTA</v>
          </cell>
          <cell r="R3237" t="str">
            <v>MANABI</v>
          </cell>
          <cell r="T3237" t="str">
            <v>TRAMACO</v>
          </cell>
          <cell r="U3237" t="str">
            <v>FLEXNETUIO_PROVINCIA</v>
          </cell>
          <cell r="V3237">
            <v>1</v>
          </cell>
          <cell r="W3237">
            <v>1</v>
          </cell>
          <cell r="X3237" t="str">
            <v>FLEXNET ECUADOR - MOVISTAR</v>
          </cell>
          <cell r="Y3237" t="str">
            <v>CALLE 28 DE JUNIO S/N Y GARCIA MORENO ENTRADA LLANO GRANDE</v>
          </cell>
        </row>
        <row r="3238">
          <cell r="A3238" t="str">
            <v>2023-00442</v>
          </cell>
          <cell r="B3238">
            <v>495517</v>
          </cell>
          <cell r="C3238" t="str">
            <v>2023-00442</v>
          </cell>
          <cell r="D3238" t="str">
            <v>TUENTI</v>
          </cell>
          <cell r="E3238" t="str">
            <v>DESPACHO</v>
          </cell>
          <cell r="F3238" t="str">
            <v>NORMAL</v>
          </cell>
          <cell r="G3238" t="str">
            <v>FT79452</v>
          </cell>
          <cell r="H3238">
            <v>44938</v>
          </cell>
          <cell r="I3238" t="str">
            <v>ENTREGADO</v>
          </cell>
          <cell r="J3238">
            <v>44939</v>
          </cell>
          <cell r="K3238" t="str">
            <v>MARCIMEX_MARIO LEDESMA</v>
          </cell>
          <cell r="L3238" t="str">
            <v>11.5 Via Daule PBODEGA PARQUE CALIFORNIA No (2.F-29)</v>
          </cell>
          <cell r="M3238" t="str">
            <v>0992664673001</v>
          </cell>
          <cell r="N3238" t="str">
            <v>996715398</v>
          </cell>
          <cell r="O3238" t="str">
            <v/>
          </cell>
          <cell r="P3238" t="str">
            <v>GUAYAQUIL</v>
          </cell>
          <cell r="Q3238" t="str">
            <v>GUAYAQUIL</v>
          </cell>
          <cell r="R3238" t="str">
            <v>GUAYAS</v>
          </cell>
          <cell r="T3238" t="str">
            <v>ITSACOURIER</v>
          </cell>
          <cell r="U3238" t="str">
            <v>FLEXNETUIO_GYE</v>
          </cell>
          <cell r="V3238">
            <v>1</v>
          </cell>
          <cell r="W3238">
            <v>1</v>
          </cell>
          <cell r="X3238" t="str">
            <v>FLEXNET ECUADOR - MOVISTAR</v>
          </cell>
          <cell r="Y3238" t="str">
            <v>CALLE 28 DE JUNIO S/N Y GARCIA MORENO ENTRADA LLANO GRANDE</v>
          </cell>
        </row>
        <row r="3239">
          <cell r="A3239" t="str">
            <v>2023-00443</v>
          </cell>
          <cell r="B3239">
            <v>495518</v>
          </cell>
          <cell r="C3239" t="str">
            <v>2023-00443</v>
          </cell>
          <cell r="D3239" t="str">
            <v>TUENTI</v>
          </cell>
          <cell r="E3239" t="str">
            <v>DESPACHO</v>
          </cell>
          <cell r="F3239" t="str">
            <v>NORMAL</v>
          </cell>
          <cell r="G3239" t="str">
            <v>FT79448</v>
          </cell>
          <cell r="H3239">
            <v>44938</v>
          </cell>
          <cell r="I3239" t="str">
            <v>ENTREGADO</v>
          </cell>
          <cell r="J3239">
            <v>44939</v>
          </cell>
          <cell r="K3239" t="str">
            <v>DE PRATI_MARIO LEDESMA</v>
          </cell>
          <cell r="L3239" t="str">
            <v xml:space="preserve"> BODEGA PARQUE CALIFORNIA #2. F-29.</v>
          </cell>
          <cell r="M3239" t="str">
            <v>0</v>
          </cell>
          <cell r="N3239" t="str">
            <v>996715398</v>
          </cell>
          <cell r="O3239" t="str">
            <v/>
          </cell>
          <cell r="P3239" t="str">
            <v>GUAYAQUIL</v>
          </cell>
          <cell r="Q3239" t="str">
            <v>GUAYAQUIL</v>
          </cell>
          <cell r="R3239" t="str">
            <v>GUAYAS</v>
          </cell>
          <cell r="T3239" t="str">
            <v>ITSACOURIER</v>
          </cell>
          <cell r="U3239" t="str">
            <v>FLEXNETUIO_GYE</v>
          </cell>
          <cell r="V3239">
            <v>1</v>
          </cell>
          <cell r="W3239">
            <v>1</v>
          </cell>
          <cell r="X3239" t="str">
            <v>FLEXNET ECUADOR - MOVISTAR</v>
          </cell>
          <cell r="Y3239" t="str">
            <v>CALLE 28 DE JUNIO S/N Y GARCIA MORENO ENTRADA LLANO GRANDE</v>
          </cell>
        </row>
        <row r="3240">
          <cell r="A3240" t="str">
            <v>2023-00444</v>
          </cell>
          <cell r="B3240">
            <v>495519</v>
          </cell>
          <cell r="C3240" t="str">
            <v>2023-00444</v>
          </cell>
          <cell r="D3240" t="str">
            <v>TUENTI</v>
          </cell>
          <cell r="E3240" t="str">
            <v>DESPACHO</v>
          </cell>
          <cell r="F3240" t="str">
            <v>NORMAL</v>
          </cell>
          <cell r="G3240" t="str">
            <v>FT79450</v>
          </cell>
          <cell r="H3240">
            <v>44938</v>
          </cell>
          <cell r="I3240" t="str">
            <v>ENTREGADO</v>
          </cell>
          <cell r="J3240">
            <v>44939</v>
          </cell>
          <cell r="K3240" t="str">
            <v>PYCCA_MARIO LEDESMA</v>
          </cell>
          <cell r="L3240" t="str">
            <v xml:space="preserve"> BODEGA PARQUE CALIFORNIA #2. F-29.</v>
          </cell>
          <cell r="M3240" t="str">
            <v>0990000530001</v>
          </cell>
          <cell r="N3240" t="str">
            <v>996715398</v>
          </cell>
          <cell r="O3240" t="str">
            <v/>
          </cell>
          <cell r="P3240" t="str">
            <v>GUAYAQUIL</v>
          </cell>
          <cell r="Q3240" t="str">
            <v>GUAYAQUIL</v>
          </cell>
          <cell r="R3240" t="str">
            <v>GUAYAS</v>
          </cell>
          <cell r="T3240" t="str">
            <v>ITSACOURIER</v>
          </cell>
          <cell r="U3240" t="str">
            <v>FLEXNETUIO_GYE</v>
          </cell>
          <cell r="V3240">
            <v>1</v>
          </cell>
          <cell r="W3240">
            <v>1</v>
          </cell>
          <cell r="X3240" t="str">
            <v>FLEXNET ECUADOR - MOVISTAR</v>
          </cell>
          <cell r="Y3240" t="str">
            <v>CALLE 28 DE JUNIO S/N Y GARCIA MORENO ENTRADA LLANO GRANDE</v>
          </cell>
        </row>
        <row r="3241">
          <cell r="A3241" t="str">
            <v>2023-00445</v>
          </cell>
          <cell r="B3241">
            <v>495520</v>
          </cell>
          <cell r="C3241" t="str">
            <v>2023-00445</v>
          </cell>
          <cell r="D3241" t="str">
            <v>TUENTI</v>
          </cell>
          <cell r="E3241" t="str">
            <v>DESPACHO</v>
          </cell>
          <cell r="F3241" t="str">
            <v>NORMAL</v>
          </cell>
          <cell r="G3241" t="str">
            <v>FT79447</v>
          </cell>
          <cell r="H3241">
            <v>44938</v>
          </cell>
          <cell r="I3241" t="str">
            <v>ENTREGADO</v>
          </cell>
          <cell r="J3241">
            <v>44939</v>
          </cell>
          <cell r="K3241" t="str">
            <v>ARTEFACTA_MARIO LEDESMA</v>
          </cell>
          <cell r="L3241" t="str">
            <v>11.5 Via Daule PBODEGA PARQUE CALIFORNIA No 2. (F-29)</v>
          </cell>
          <cell r="M3241" t="str">
            <v>0992664673001</v>
          </cell>
          <cell r="N3241" t="str">
            <v>996715398</v>
          </cell>
          <cell r="O3241" t="str">
            <v/>
          </cell>
          <cell r="P3241" t="str">
            <v>GUAYAQUIL</v>
          </cell>
          <cell r="Q3241" t="str">
            <v>GUAYAQUIL</v>
          </cell>
          <cell r="R3241" t="str">
            <v>GUAYAS</v>
          </cell>
          <cell r="T3241" t="str">
            <v>ITSACOURIER</v>
          </cell>
          <cell r="U3241" t="str">
            <v>FLEXNETUIO_GYE</v>
          </cell>
          <cell r="V3241">
            <v>1</v>
          </cell>
          <cell r="W3241">
            <v>1</v>
          </cell>
          <cell r="X3241" t="str">
            <v>FLEXNET ECUADOR - MOVISTAR</v>
          </cell>
          <cell r="Y3241" t="str">
            <v>CALLE 28 DE JUNIO S/N Y GARCIA MORENO ENTRADA LLANO GRANDE</v>
          </cell>
        </row>
        <row r="3242">
          <cell r="A3242" t="str">
            <v>2023-00446</v>
          </cell>
          <cell r="B3242">
            <v>495521</v>
          </cell>
          <cell r="C3242" t="str">
            <v>2023-00446</v>
          </cell>
          <cell r="D3242" t="str">
            <v>TUENTI</v>
          </cell>
          <cell r="E3242" t="str">
            <v>DESPACHO</v>
          </cell>
          <cell r="F3242" t="str">
            <v>NORMAL</v>
          </cell>
          <cell r="G3242" t="str">
            <v>FT79457</v>
          </cell>
          <cell r="H3242">
            <v>44938</v>
          </cell>
          <cell r="I3242" t="str">
            <v>ENTREGADO</v>
          </cell>
          <cell r="J3242">
            <v>44939</v>
          </cell>
          <cell r="K3242" t="str">
            <v>CRECOS_MARIO LEDESMA</v>
          </cell>
          <cell r="L3242" t="str">
            <v xml:space="preserve"> BODEGA PARQUE CALIFORNIA #2. F-29.</v>
          </cell>
          <cell r="M3242" t="str">
            <v>0</v>
          </cell>
          <cell r="N3242" t="str">
            <v>996715398</v>
          </cell>
          <cell r="O3242" t="str">
            <v/>
          </cell>
          <cell r="P3242" t="str">
            <v>GUAYAQUIL</v>
          </cell>
          <cell r="Q3242" t="str">
            <v>GUAYAQUIL</v>
          </cell>
          <cell r="R3242" t="str">
            <v>GUAYAS</v>
          </cell>
          <cell r="T3242" t="str">
            <v>ITSACOURIER</v>
          </cell>
          <cell r="U3242" t="str">
            <v>FLEXNETUIO_GYE</v>
          </cell>
          <cell r="V3242">
            <v>1</v>
          </cell>
          <cell r="W3242">
            <v>1</v>
          </cell>
          <cell r="X3242" t="str">
            <v>FLEXNET ECUADOR - MOVISTAR</v>
          </cell>
          <cell r="Y3242" t="str">
            <v>CALLE 28 DE JUNIO S/N Y GARCIA MORENO ENTRADA LLANO GRANDE</v>
          </cell>
        </row>
        <row r="3243">
          <cell r="A3243" t="str">
            <v>2023-00447</v>
          </cell>
          <cell r="B3243">
            <v>495522</v>
          </cell>
          <cell r="C3243" t="str">
            <v>2023-00447</v>
          </cell>
          <cell r="D3243" t="str">
            <v>TUENTI</v>
          </cell>
          <cell r="E3243" t="str">
            <v>DESPACHO</v>
          </cell>
          <cell r="F3243" t="str">
            <v>NORMAL</v>
          </cell>
          <cell r="G3243" t="str">
            <v>031080202300447</v>
          </cell>
          <cell r="H3243">
            <v>44938</v>
          </cell>
          <cell r="I3243" t="str">
            <v>ENTREGADO</v>
          </cell>
          <cell r="J3243">
            <v>44939</v>
          </cell>
          <cell r="K3243" t="str">
            <v>NATALY MATUTE LOJA - Tuenti_MATUTE AGUIRRE NATALY ALEJANDRINA</v>
          </cell>
          <cell r="L3243" t="str">
            <v>Sucre e/ Colon e Imbabura</v>
          </cell>
          <cell r="M3243" t="str">
            <v>0704053982001</v>
          </cell>
          <cell r="N3243" t="str">
            <v>0995745436</v>
          </cell>
          <cell r="O3243" t="str">
            <v/>
          </cell>
          <cell r="P3243" t="str">
            <v>LOJA</v>
          </cell>
          <cell r="Q3243" t="str">
            <v>LOJA</v>
          </cell>
          <cell r="R3243" t="str">
            <v>LOJA</v>
          </cell>
          <cell r="T3243" t="str">
            <v>TRAMACO</v>
          </cell>
          <cell r="U3243" t="str">
            <v>FLEXNETUIO_PROVINCIA</v>
          </cell>
          <cell r="V3243">
            <v>1</v>
          </cell>
          <cell r="W3243">
            <v>1</v>
          </cell>
          <cell r="X3243" t="str">
            <v>FLEXNET ECUADOR - MOVISTAR</v>
          </cell>
          <cell r="Y3243" t="str">
            <v>CALLE 28 DE JUNIO S/N Y GARCIA MORENO ENTRADA LLANO GRANDE</v>
          </cell>
        </row>
        <row r="3244">
          <cell r="A3244" t="str">
            <v>2023-00448</v>
          </cell>
          <cell r="B3244">
            <v>495523</v>
          </cell>
          <cell r="C3244" t="str">
            <v>2023-00448</v>
          </cell>
          <cell r="D3244" t="str">
            <v>TUENTI</v>
          </cell>
          <cell r="E3244" t="str">
            <v>DESPACHO</v>
          </cell>
          <cell r="F3244" t="str">
            <v>NORMAL</v>
          </cell>
          <cell r="G3244" t="str">
            <v>FT79449</v>
          </cell>
          <cell r="H3244">
            <v>44938</v>
          </cell>
          <cell r="I3244" t="str">
            <v>ENTREGADO</v>
          </cell>
          <cell r="J3244">
            <v>44939</v>
          </cell>
          <cell r="K3244" t="str">
            <v>RAUL ANTONIO ALVAREZ JARAMILLO_Raul Alvarez</v>
          </cell>
          <cell r="L3244" t="str">
            <v>Cdla. La Herradura mz8 v14, planta alta, entre Banco Bolivariano de la  Francisco de Orellana.</v>
          </cell>
          <cell r="M3244" t="str">
            <v>0912181591001</v>
          </cell>
          <cell r="N3244" t="str">
            <v>998819826</v>
          </cell>
          <cell r="O3244" t="str">
            <v/>
          </cell>
          <cell r="P3244" t="str">
            <v>GUAYAQUIL</v>
          </cell>
          <cell r="Q3244" t="str">
            <v>GUAYAQUIL</v>
          </cell>
          <cell r="R3244" t="str">
            <v>GUAYAS</v>
          </cell>
          <cell r="T3244" t="str">
            <v>ITSACOURIER</v>
          </cell>
          <cell r="U3244" t="str">
            <v>FLEXNETUIO_GYE</v>
          </cell>
          <cell r="V3244">
            <v>1</v>
          </cell>
          <cell r="W3244">
            <v>1</v>
          </cell>
          <cell r="X3244" t="str">
            <v>FLEXNET ECUADOR - MOVISTAR</v>
          </cell>
          <cell r="Y3244" t="str">
            <v>CALLE 28 DE JUNIO S/N Y GARCIA MORENO ENTRADA LLANO GRANDE</v>
          </cell>
        </row>
        <row r="3245">
          <cell r="A3245" t="str">
            <v>2023-00449</v>
          </cell>
          <cell r="B3245">
            <v>495524</v>
          </cell>
          <cell r="C3245" t="str">
            <v>2023-00449</v>
          </cell>
          <cell r="D3245" t="str">
            <v>TUENTI</v>
          </cell>
          <cell r="E3245" t="str">
            <v>DESPACHO</v>
          </cell>
          <cell r="F3245" t="str">
            <v>NORMAL</v>
          </cell>
          <cell r="G3245" t="str">
            <v>FT79628</v>
          </cell>
          <cell r="H3245">
            <v>44938</v>
          </cell>
          <cell r="I3245" t="str">
            <v>ENTREGADO</v>
          </cell>
          <cell r="J3245">
            <v>44939</v>
          </cell>
          <cell r="K3245" t="str">
            <v>UIO CASA TUENTI_VERONICA CHIRAN</v>
          </cell>
          <cell r="L3245" t="str">
            <v xml:space="preserve">Pasaje el JardIn 168 y Avenida 6 de Diciembre, Ed. Century Plaza I, oficina 19 </v>
          </cell>
          <cell r="M3245" t="str">
            <v>1792141850001</v>
          </cell>
          <cell r="N3245" t="str">
            <v>984312183</v>
          </cell>
          <cell r="O3245" t="str">
            <v/>
          </cell>
          <cell r="P3245" t="str">
            <v>QUITO</v>
          </cell>
          <cell r="Q3245" t="str">
            <v>QUITO</v>
          </cell>
          <cell r="R3245" t="str">
            <v>PICHINCHA</v>
          </cell>
          <cell r="T3245" t="str">
            <v>FLEXTRANS UIO</v>
          </cell>
          <cell r="U3245" t="str">
            <v>FLEXNETUIO_LOCAL</v>
          </cell>
          <cell r="V3245">
            <v>1</v>
          </cell>
          <cell r="W3245">
            <v>1</v>
          </cell>
          <cell r="X3245" t="str">
            <v>FLEXNET ECUADOR - MOVISTAR</v>
          </cell>
          <cell r="Y3245" t="str">
            <v>CALLE 28 DE JUNIO S/N Y GARCIA MORENO ENTRADA LLANO GRANDE</v>
          </cell>
        </row>
        <row r="3246">
          <cell r="A3246" t="str">
            <v>2023-00450</v>
          </cell>
          <cell r="B3246">
            <v>495525</v>
          </cell>
          <cell r="C3246" t="str">
            <v>2023-00450</v>
          </cell>
          <cell r="D3246" t="str">
            <v>TUENTI</v>
          </cell>
          <cell r="E3246" t="str">
            <v>DESPACHO</v>
          </cell>
          <cell r="F3246" t="str">
            <v>NORMAL</v>
          </cell>
          <cell r="G3246" t="str">
            <v>031080202300450</v>
          </cell>
          <cell r="H3246">
            <v>44938</v>
          </cell>
          <cell r="I3246" t="str">
            <v>ENTREGADO</v>
          </cell>
          <cell r="J3246">
            <v>44939</v>
          </cell>
          <cell r="K3246" t="str">
            <v>JORGE ISAAC CENTENO M&amp;M_JORGE ISAAC CENTENO URETA</v>
          </cell>
          <cell r="L3246" t="str">
            <v>CALLE OLMEDO ENTRE 9 DE OCTUBRE Y PEDRO GUAL A LADO DE LA CEVICHERIA PP2</v>
          </cell>
          <cell r="M3246" t="str">
            <v>1307869394001</v>
          </cell>
          <cell r="N3246" t="str">
            <v>0958979105</v>
          </cell>
          <cell r="O3246" t="str">
            <v/>
          </cell>
          <cell r="P3246" t="str">
            <v>PORTOVIEJO</v>
          </cell>
          <cell r="Q3246" t="str">
            <v>PORTOVIEJO</v>
          </cell>
          <cell r="R3246" t="str">
            <v>MANABI</v>
          </cell>
          <cell r="T3246" t="str">
            <v>TRAMACO</v>
          </cell>
          <cell r="U3246" t="str">
            <v>FLEXNETUIO_PROVINCIA</v>
          </cell>
          <cell r="V3246">
            <v>1</v>
          </cell>
          <cell r="W3246">
            <v>1</v>
          </cell>
          <cell r="X3246" t="str">
            <v>FLEXNET ECUADOR - MOVISTAR</v>
          </cell>
          <cell r="Y3246" t="str">
            <v>CALLE 28 DE JUNIO S/N Y GARCIA MORENO ENTRADA LLANO GRANDE</v>
          </cell>
        </row>
        <row r="3247">
          <cell r="A3247" t="str">
            <v>2023-00451</v>
          </cell>
          <cell r="B3247">
            <v>495526</v>
          </cell>
          <cell r="C3247" t="str">
            <v>2023-00451</v>
          </cell>
          <cell r="D3247" t="str">
            <v>TUENTI</v>
          </cell>
          <cell r="E3247" t="str">
            <v>DESPACHO</v>
          </cell>
          <cell r="F3247" t="str">
            <v>NORMAL</v>
          </cell>
          <cell r="G3247" t="str">
            <v>031080202300451</v>
          </cell>
          <cell r="H3247">
            <v>44938</v>
          </cell>
          <cell r="I3247" t="str">
            <v>ENTREGADO</v>
          </cell>
          <cell r="J3247">
            <v>44939</v>
          </cell>
          <cell r="K3247" t="str">
            <v>MARLMOBILE MANABI_YENNY ENA SALTOS REYES</v>
          </cell>
          <cell r="L3247" t="str">
            <v>Calle 13 Av. 13 diagonal a Oro Fino</v>
          </cell>
          <cell r="M3247" t="str">
            <v>1304641291001</v>
          </cell>
          <cell r="N3247" t="str">
            <v>0997519808 - 0978838860</v>
          </cell>
          <cell r="O3247" t="str">
            <v/>
          </cell>
          <cell r="P3247" t="str">
            <v>MANTA</v>
          </cell>
          <cell r="Q3247" t="str">
            <v>MANTA</v>
          </cell>
          <cell r="R3247" t="str">
            <v>MANABI</v>
          </cell>
          <cell r="T3247" t="str">
            <v>TRAMACO</v>
          </cell>
          <cell r="U3247" t="str">
            <v>FLEXNETUIO_PROVINCIA</v>
          </cell>
          <cell r="V3247">
            <v>1</v>
          </cell>
          <cell r="W3247">
            <v>1</v>
          </cell>
          <cell r="X3247" t="str">
            <v>FLEXNET ECUADOR - MOVISTAR</v>
          </cell>
          <cell r="Y3247" t="str">
            <v>CALLE 28 DE JUNIO S/N Y GARCIA MORENO ENTRADA LLANO GRANDE</v>
          </cell>
        </row>
        <row r="3248">
          <cell r="A3248" t="str">
            <v>2023-00452</v>
          </cell>
          <cell r="B3248">
            <v>495527</v>
          </cell>
          <cell r="C3248" t="str">
            <v>2023-00452</v>
          </cell>
          <cell r="D3248" t="str">
            <v>TUENTI</v>
          </cell>
          <cell r="E3248" t="str">
            <v>DESPACHO</v>
          </cell>
          <cell r="F3248" t="str">
            <v>NORMAL</v>
          </cell>
          <cell r="G3248" t="str">
            <v>FT79455</v>
          </cell>
          <cell r="H3248">
            <v>44938</v>
          </cell>
          <cell r="I3248" t="str">
            <v>ENTREGADO</v>
          </cell>
          <cell r="J3248">
            <v>44939</v>
          </cell>
          <cell r="K3248" t="str">
            <v>TARSISINVEST TUENTI KENNEDY_MARCO BASTIDAS TOALA</v>
          </cell>
          <cell r="L3248" t="str">
            <v>Urdenor 2, Mz. 288 Villa 12 (Detras de las antenas de Tv Cable de la Juan Tancamarengo.</v>
          </cell>
          <cell r="M3248" t="str">
            <v>0992862459001</v>
          </cell>
          <cell r="N3248" t="str">
            <v>998488969</v>
          </cell>
          <cell r="O3248" t="str">
            <v/>
          </cell>
          <cell r="P3248" t="str">
            <v>GUAYAQUIL</v>
          </cell>
          <cell r="Q3248" t="str">
            <v>GUAYAQUIL</v>
          </cell>
          <cell r="R3248" t="str">
            <v>GUAYAS</v>
          </cell>
          <cell r="T3248" t="str">
            <v>FLEXTRANS GYE</v>
          </cell>
          <cell r="U3248" t="str">
            <v>FLEXNETUIO_GYE</v>
          </cell>
          <cell r="V3248">
            <v>1</v>
          </cell>
          <cell r="W3248">
            <v>1</v>
          </cell>
          <cell r="X3248" t="str">
            <v>FLEXNET ECUADOR - MOVISTAR</v>
          </cell>
          <cell r="Y3248" t="str">
            <v>CALLE 28 DE JUNIO S/N Y GARCIA MORENO ENTRADA LLANO GRANDE</v>
          </cell>
        </row>
        <row r="3249">
          <cell r="A3249" t="str">
            <v>2023-00453</v>
          </cell>
          <cell r="B3249">
            <v>495528</v>
          </cell>
          <cell r="C3249" t="str">
            <v>2023-00453</v>
          </cell>
          <cell r="D3249" t="str">
            <v>TUENTI</v>
          </cell>
          <cell r="E3249" t="str">
            <v>DESPACHO</v>
          </cell>
          <cell r="F3249" t="str">
            <v>NORMAL</v>
          </cell>
          <cell r="G3249" t="str">
            <v>031080202300453</v>
          </cell>
          <cell r="H3249">
            <v>44938</v>
          </cell>
          <cell r="I3249" t="str">
            <v>ENTREGADO</v>
          </cell>
          <cell r="J3249">
            <v>44939</v>
          </cell>
          <cell r="K3249" t="str">
            <v>SAMSEB MOBILE TUENTI_Ezio Solorzano</v>
          </cell>
          <cell r="L3249" t="str">
            <v xml:space="preserve"> Av Circunvalacion, tramo 2, urbanizacion via Marina Manzana D Villa 24.</v>
          </cell>
          <cell r="M3249" t="str">
            <v>1313889774001</v>
          </cell>
          <cell r="N3249" t="str">
            <v>988597803</v>
          </cell>
          <cell r="O3249" t="str">
            <v/>
          </cell>
          <cell r="P3249" t="str">
            <v>MANTA</v>
          </cell>
          <cell r="Q3249" t="str">
            <v>MANTA</v>
          </cell>
          <cell r="R3249" t="str">
            <v>MANABI</v>
          </cell>
          <cell r="T3249" t="str">
            <v>TRAMACO</v>
          </cell>
          <cell r="U3249" t="str">
            <v>FLEXNETUIO_PROVINCIA</v>
          </cell>
          <cell r="V3249">
            <v>1</v>
          </cell>
          <cell r="W3249">
            <v>1</v>
          </cell>
          <cell r="X3249" t="str">
            <v>FLEXNET ECUADOR - MOVISTAR</v>
          </cell>
          <cell r="Y3249" t="str">
            <v>CALLE 28 DE JUNIO S/N Y GARCIA MORENO ENTRADA LLANO GRANDE</v>
          </cell>
        </row>
        <row r="3250">
          <cell r="A3250" t="str">
            <v>2023-00454</v>
          </cell>
          <cell r="B3250">
            <v>495529</v>
          </cell>
          <cell r="C3250" t="str">
            <v>2023-00454</v>
          </cell>
          <cell r="D3250" t="str">
            <v>TUENTI</v>
          </cell>
          <cell r="E3250" t="str">
            <v>DESPACHO</v>
          </cell>
          <cell r="F3250" t="str">
            <v>NORMAL</v>
          </cell>
          <cell r="G3250" t="str">
            <v>031080202300454</v>
          </cell>
          <cell r="H3250">
            <v>44938</v>
          </cell>
          <cell r="I3250" t="str">
            <v>ENTREGADO</v>
          </cell>
          <cell r="J3250">
            <v>44942</v>
          </cell>
          <cell r="K3250" t="str">
            <v>ANDREA CECILIA ARIAS SALAZAR_ANDREA CECILIA ARIAS SALAZAR</v>
          </cell>
          <cell r="L3250" t="str">
            <v>Calle 7 de Oct entre 10ma primera y June GuzmAn Mz 9 solar 21 diagonal a Servientrega.</v>
          </cell>
          <cell r="M3250" t="str">
            <v>1205871443001</v>
          </cell>
          <cell r="N3250" t="str">
            <v>978612804</v>
          </cell>
          <cell r="O3250" t="str">
            <v/>
          </cell>
          <cell r="P3250" t="str">
            <v>QUEVEDO</v>
          </cell>
          <cell r="Q3250" t="str">
            <v>QUEVEDO</v>
          </cell>
          <cell r="R3250" t="str">
            <v>LOS RIOS</v>
          </cell>
          <cell r="T3250" t="str">
            <v>TRAMACO</v>
          </cell>
          <cell r="U3250" t="str">
            <v>FLEXNETUIO_PROVINCIA</v>
          </cell>
          <cell r="V3250">
            <v>1</v>
          </cell>
          <cell r="W3250">
            <v>1</v>
          </cell>
          <cell r="X3250" t="str">
            <v>FLEXNET ECUADOR - MOVISTAR</v>
          </cell>
          <cell r="Y3250" t="str">
            <v>CALLE 28 DE JUNIO S/N Y GARCIA MORENO ENTRADA LLANO GRANDE</v>
          </cell>
        </row>
        <row r="3251">
          <cell r="A3251" t="str">
            <v>2023-00455</v>
          </cell>
          <cell r="B3251">
            <v>495530</v>
          </cell>
          <cell r="C3251" t="str">
            <v>2023-00455</v>
          </cell>
          <cell r="D3251" t="str">
            <v>TUENTI</v>
          </cell>
          <cell r="E3251" t="str">
            <v>DESPACHO</v>
          </cell>
          <cell r="F3251" t="str">
            <v>NORMAL</v>
          </cell>
          <cell r="G3251" t="str">
            <v>031080202300455</v>
          </cell>
          <cell r="H3251">
            <v>44938</v>
          </cell>
          <cell r="I3251" t="str">
            <v>ENTREGADO</v>
          </cell>
          <cell r="J3251">
            <v>44939</v>
          </cell>
          <cell r="K3251" t="str">
            <v>Alvaro Pacheco - Tuenti - LOS RIOS_ALVARO GONZALO PACHECO MORA</v>
          </cell>
          <cell r="L3251" t="str">
            <v>Avenida 6 de octubre y 18 de mayo alado de la gasolinera primax. BABAHOYO</v>
          </cell>
          <cell r="M3251" t="str">
            <v>0919877472001</v>
          </cell>
          <cell r="N3251" t="str">
            <v>0968367399</v>
          </cell>
          <cell r="O3251" t="str">
            <v/>
          </cell>
          <cell r="P3251" t="str">
            <v>BABAHOYO</v>
          </cell>
          <cell r="Q3251" t="str">
            <v>BABAHOYO</v>
          </cell>
          <cell r="R3251" t="str">
            <v>LOS RIOS</v>
          </cell>
          <cell r="S3251" t="str">
            <v>BABAHOYO - LA VIRGINIA</v>
          </cell>
          <cell r="T3251" t="str">
            <v>TRAMACO</v>
          </cell>
          <cell r="U3251" t="str">
            <v>FLEXNETUIO_PROVINCIA</v>
          </cell>
          <cell r="V3251">
            <v>1</v>
          </cell>
          <cell r="W3251">
            <v>1</v>
          </cell>
          <cell r="X3251" t="str">
            <v>FLEXNET ECUADOR - MOVISTAR</v>
          </cell>
          <cell r="Y3251" t="str">
            <v>CALLE 28 DE JUNIO S/N Y GARCIA MORENO ENTRADA LLANO GRANDE</v>
          </cell>
        </row>
        <row r="3252">
          <cell r="A3252" t="str">
            <v>2023-00456</v>
          </cell>
          <cell r="B3252">
            <v>495531</v>
          </cell>
          <cell r="C3252" t="str">
            <v>2023-00456</v>
          </cell>
          <cell r="D3252" t="str">
            <v>TUENTI</v>
          </cell>
          <cell r="E3252" t="str">
            <v>DESPACHO</v>
          </cell>
          <cell r="F3252" t="str">
            <v>NORMAL</v>
          </cell>
          <cell r="G3252" t="str">
            <v>FT79624</v>
          </cell>
          <cell r="H3252">
            <v>44938</v>
          </cell>
          <cell r="I3252" t="str">
            <v>ENTREGADO</v>
          </cell>
          <cell r="J3252">
            <v>44939</v>
          </cell>
          <cell r="K3252" t="str">
            <v>EMPRESA DE DESARROLLO TECNOLOGICO PRILANTEC CTA. LTDA_Oscar Coello</v>
          </cell>
          <cell r="L3252" t="str">
            <v>AV GENERAL ENRIQUEZ Y VENEZUELA ESQUINA # 3148.</v>
          </cell>
          <cell r="M3252" t="str">
            <v>1792412501001</v>
          </cell>
          <cell r="N3252" t="str">
            <v>992591515</v>
          </cell>
          <cell r="O3252" t="str">
            <v/>
          </cell>
          <cell r="P3252" t="str">
            <v>QUITO</v>
          </cell>
          <cell r="Q3252" t="str">
            <v>QUITO</v>
          </cell>
          <cell r="R3252" t="str">
            <v>PICHINCHA</v>
          </cell>
          <cell r="T3252" t="str">
            <v>FLEXTRANS UIO</v>
          </cell>
          <cell r="U3252" t="str">
            <v>FLEXNETUIO_LOCAL</v>
          </cell>
          <cell r="V3252">
            <v>1</v>
          </cell>
          <cell r="W3252">
            <v>1</v>
          </cell>
          <cell r="X3252" t="str">
            <v>FLEXNET ECUADOR - MOVISTAR</v>
          </cell>
          <cell r="Y3252" t="str">
            <v>CALLE 28 DE JUNIO S/N Y GARCIA MORENO ENTRADA LLANO GRANDE</v>
          </cell>
        </row>
        <row r="3253">
          <cell r="A3253" t="str">
            <v>2023-00402</v>
          </cell>
          <cell r="B3253">
            <v>495477</v>
          </cell>
          <cell r="C3253" t="str">
            <v>2023-00402</v>
          </cell>
          <cell r="D3253" t="str">
            <v>MOVISTAR</v>
          </cell>
          <cell r="E3253" t="str">
            <v>DESPACHO</v>
          </cell>
          <cell r="F3253" t="str">
            <v>NORMAL</v>
          </cell>
          <cell r="G3253" t="str">
            <v>031080202300402</v>
          </cell>
          <cell r="H3253">
            <v>44938</v>
          </cell>
          <cell r="I3253" t="str">
            <v>ENTREGADO</v>
          </cell>
          <cell r="J3253">
            <v>44942</v>
          </cell>
          <cell r="K3253" t="str">
            <v>CAVS SAN MARINO_CARLOS FRANCO_ERIKA GOMEZ_IAN RIVERA</v>
          </cell>
          <cell r="L3253" t="str">
            <v>AV FRANCISCO DE ORELLANA SN Y AV PLAZA DANIN</v>
          </cell>
          <cell r="M3253" t="str">
            <v>0</v>
          </cell>
          <cell r="N3253" t="str">
            <v>0925614026_0918395781_0920349156</v>
          </cell>
          <cell r="O3253" t="str">
            <v/>
          </cell>
          <cell r="P3253" t="str">
            <v>GUAYAQUIL</v>
          </cell>
          <cell r="Q3253" t="str">
            <v>GUAYAQUIL</v>
          </cell>
          <cell r="R3253" t="str">
            <v>GUAYAS</v>
          </cell>
          <cell r="T3253" t="str">
            <v>TRAMACO</v>
          </cell>
          <cell r="U3253" t="str">
            <v>FLEXNETUIO_GYE</v>
          </cell>
          <cell r="V3253">
            <v>1</v>
          </cell>
          <cell r="W3253">
            <v>1</v>
          </cell>
          <cell r="X3253" t="str">
            <v>FLEXNET ECUADOR - MOVISTAR</v>
          </cell>
          <cell r="Y3253" t="str">
            <v>CALLE 28 DE JUNIO S/N Y GARCIA MORENO ENTRADA LLANO GRANDE</v>
          </cell>
        </row>
        <row r="3254">
          <cell r="A3254" t="str">
            <v>2023-00403</v>
          </cell>
          <cell r="B3254">
            <v>495478</v>
          </cell>
          <cell r="C3254" t="str">
            <v>2023-00403</v>
          </cell>
          <cell r="D3254" t="str">
            <v>MOVISTAR</v>
          </cell>
          <cell r="E3254" t="str">
            <v>DESPACHO</v>
          </cell>
          <cell r="F3254" t="str">
            <v>NORMAL</v>
          </cell>
          <cell r="G3254" t="str">
            <v>FT79453</v>
          </cell>
          <cell r="H3254">
            <v>44938</v>
          </cell>
          <cell r="I3254" t="str">
            <v>ENTREGADO</v>
          </cell>
          <cell r="J3254">
            <v>44939</v>
          </cell>
          <cell r="K3254" t="str">
            <v>PACKTRON GYE_Marianella Gonzalez</v>
          </cell>
          <cell r="L3254" t="str">
            <v>Urdesa Norte callejon 3era avenida #139 y calle sexta</v>
          </cell>
          <cell r="M3254" t="str">
            <v>1792416345001</v>
          </cell>
          <cell r="N3254" t="str">
            <v>0989909428</v>
          </cell>
          <cell r="O3254" t="str">
            <v/>
          </cell>
          <cell r="P3254" t="str">
            <v>GUAYAQUIL</v>
          </cell>
          <cell r="Q3254" t="str">
            <v>GUAYAQUIL</v>
          </cell>
          <cell r="R3254" t="str">
            <v>GUAYAS</v>
          </cell>
          <cell r="T3254" t="str">
            <v>FLEXTRANS GYE</v>
          </cell>
          <cell r="U3254" t="str">
            <v>FLEXNETUIO_GYE</v>
          </cell>
          <cell r="V3254">
            <v>1</v>
          </cell>
          <cell r="W3254">
            <v>1</v>
          </cell>
          <cell r="X3254" t="str">
            <v>FLEXNET ECUADOR - MOVISTAR</v>
          </cell>
          <cell r="Y3254" t="str">
            <v>CALLE 28 DE JUNIO S/N Y GARCIA MORENO ENTRADA LLANO GRANDE</v>
          </cell>
        </row>
        <row r="3255">
          <cell r="A3255" t="str">
            <v>2023-00404</v>
          </cell>
          <cell r="B3255">
            <v>495479</v>
          </cell>
          <cell r="C3255" t="str">
            <v>2023-00404</v>
          </cell>
          <cell r="D3255" t="str">
            <v>MOVISTAR</v>
          </cell>
          <cell r="E3255" t="str">
            <v>DESPACHO</v>
          </cell>
          <cell r="F3255" t="str">
            <v>NORMAL</v>
          </cell>
          <cell r="G3255" t="str">
            <v>031080202300404</v>
          </cell>
          <cell r="H3255">
            <v>44938</v>
          </cell>
          <cell r="I3255" t="str">
            <v>ENTREGADO</v>
          </cell>
          <cell r="J3255">
            <v>44939</v>
          </cell>
          <cell r="K3255" t="str">
            <v>PDV IBS CC PASEO SHOPPING AMBATO_JOSE LUIS CORAL MOLINA</v>
          </cell>
          <cell r="L3255" t="str">
            <v>AV. MANUELITA SAENZ Y CALLE PIO BAROJA NESSI, CC. PASEO SHOPPING, PISO 2, LOCAL 103 MOVISTAR</v>
          </cell>
          <cell r="M3255" t="str">
            <v>1792209242001</v>
          </cell>
          <cell r="N3255" t="str">
            <v>0980508973</v>
          </cell>
          <cell r="O3255" t="str">
            <v/>
          </cell>
          <cell r="P3255" t="str">
            <v>AMBATO</v>
          </cell>
          <cell r="Q3255" t="str">
            <v>AMBATO</v>
          </cell>
          <cell r="R3255" t="str">
            <v>TUNGURAHUA</v>
          </cell>
          <cell r="S3255" t="str">
            <v>AMBATO</v>
          </cell>
          <cell r="T3255" t="str">
            <v>TRAMACO</v>
          </cell>
          <cell r="U3255" t="str">
            <v>FLEXNETUIO_PROVINCIA</v>
          </cell>
          <cell r="V3255">
            <v>1</v>
          </cell>
          <cell r="W3255">
            <v>1</v>
          </cell>
          <cell r="X3255" t="str">
            <v>FLEXNET ECUADOR - MOVISTAR</v>
          </cell>
          <cell r="Y3255" t="str">
            <v>CALLE 28 DE JUNIO S/N Y GARCIA MORENO ENTRADA LLANO GRANDE</v>
          </cell>
        </row>
        <row r="3256">
          <cell r="A3256" t="str">
            <v>2023-00405</v>
          </cell>
          <cell r="B3256">
            <v>495480</v>
          </cell>
          <cell r="C3256" t="str">
            <v>2023-00405</v>
          </cell>
          <cell r="D3256" t="str">
            <v>MOVISTAR</v>
          </cell>
          <cell r="E3256" t="str">
            <v>DESPACHO</v>
          </cell>
          <cell r="F3256" t="str">
            <v>NORMAL</v>
          </cell>
          <cell r="G3256" t="str">
            <v>FT79549</v>
          </cell>
          <cell r="H3256">
            <v>44938</v>
          </cell>
          <cell r="I3256" t="str">
            <v>ENTREGADO</v>
          </cell>
          <cell r="J3256">
            <v>44939</v>
          </cell>
          <cell r="K3256" t="str">
            <v>PDV IBS CC EL BOSQUE_JOSE LUIS CORAL MOLINA</v>
          </cell>
          <cell r="L3256" t="str">
            <v>AV. ALONSO DE TORRES Y AV. EL PARQUE, CC EL BOSQUE 2DA. PLANTA PASEO COLON LOCAL N° 283 B</v>
          </cell>
          <cell r="M3256" t="str">
            <v>1722149620001</v>
          </cell>
          <cell r="N3256" t="str">
            <v>980508973</v>
          </cell>
          <cell r="O3256" t="str">
            <v/>
          </cell>
          <cell r="P3256" t="str">
            <v>QUITO</v>
          </cell>
          <cell r="Q3256" t="str">
            <v>QUITO</v>
          </cell>
          <cell r="R3256" t="str">
            <v>PICHINCHA</v>
          </cell>
          <cell r="T3256" t="str">
            <v>FLEXTRANS UIO</v>
          </cell>
          <cell r="U3256" t="str">
            <v>FLEXNETUIO_LOCAL</v>
          </cell>
          <cell r="V3256">
            <v>1</v>
          </cell>
          <cell r="W3256">
            <v>1</v>
          </cell>
          <cell r="X3256" t="str">
            <v>FLEXNET ECUADOR - MOVISTAR</v>
          </cell>
          <cell r="Y3256" t="str">
            <v>CALLE 28 DE JUNIO S/N Y GARCIA MORENO ENTRADA LLANO GRANDE</v>
          </cell>
        </row>
        <row r="3257">
          <cell r="A3257" t="str">
            <v>2023-00406</v>
          </cell>
          <cell r="B3257">
            <v>495481</v>
          </cell>
          <cell r="C3257" t="str">
            <v>2023-00406</v>
          </cell>
          <cell r="D3257" t="str">
            <v>MOVISTAR</v>
          </cell>
          <cell r="E3257" t="str">
            <v>DESPACHO</v>
          </cell>
          <cell r="F3257" t="str">
            <v>NORMAL</v>
          </cell>
          <cell r="G3257" t="str">
            <v>031080202300406</v>
          </cell>
          <cell r="H3257">
            <v>44938</v>
          </cell>
          <cell r="I3257" t="str">
            <v>ENTREGADO</v>
          </cell>
          <cell r="J3257">
            <v>44939</v>
          </cell>
          <cell r="K3257" t="str">
            <v>PDV IBS RIOCENTRO 6 DE DICIEMBRE_JOSE LUIS CORAL MOLINA</v>
          </cell>
          <cell r="L3257" t="str">
            <v>AV. 6 DE DICIEMBRE Y TOMAS DE BERLANGA ESQUINA, CC COMERCIAL RIOCENTRO 6 DE DICIEMBRE, LOCAL 128 PLANTA PRIMER PISO</v>
          </cell>
          <cell r="M3257" t="str">
            <v>1722149620</v>
          </cell>
          <cell r="N3257" t="str">
            <v>980508973</v>
          </cell>
          <cell r="O3257" t="str">
            <v/>
          </cell>
          <cell r="P3257" t="str">
            <v>QUITO</v>
          </cell>
          <cell r="Q3257" t="str">
            <v>QUITO</v>
          </cell>
          <cell r="R3257" t="str">
            <v>PICHINCHA</v>
          </cell>
          <cell r="T3257" t="str">
            <v>TRAMACO</v>
          </cell>
          <cell r="U3257" t="str">
            <v>FLEXNETUIO_LOCAL</v>
          </cell>
          <cell r="V3257">
            <v>1</v>
          </cell>
          <cell r="W3257">
            <v>1</v>
          </cell>
          <cell r="X3257" t="str">
            <v>FLEXNET ECUADOR - MOVISTAR</v>
          </cell>
          <cell r="Y3257" t="str">
            <v>CALLE 28 DE JUNIO S/N Y GARCIA MORENO ENTRADA LLANO GRANDE</v>
          </cell>
        </row>
        <row r="3258">
          <cell r="A3258" t="str">
            <v>2023-00407</v>
          </cell>
          <cell r="B3258">
            <v>495482</v>
          </cell>
          <cell r="C3258" t="str">
            <v>2023-00407</v>
          </cell>
          <cell r="D3258" t="str">
            <v>MOVISTAR</v>
          </cell>
          <cell r="E3258" t="str">
            <v>DESPACHO</v>
          </cell>
          <cell r="F3258" t="str">
            <v>NORMAL</v>
          </cell>
          <cell r="G3258" t="str">
            <v>031080202300407</v>
          </cell>
          <cell r="H3258">
            <v>44938</v>
          </cell>
          <cell r="I3258" t="str">
            <v>ENTREGADO</v>
          </cell>
          <cell r="J3258">
            <v>44939</v>
          </cell>
          <cell r="K3258" t="str">
            <v>PDV IBS LAGUNA MALL IBARRA_JOSE LUIS CORAL MOLINA</v>
          </cell>
          <cell r="L3258" t="str">
            <v>AV. MARIANO COSTA SN Y AV. FRAY VACAS GALINDO CC. LAGUNA MALL PB LOCAL 133</v>
          </cell>
          <cell r="M3258" t="str">
            <v>1792209242001</v>
          </cell>
          <cell r="N3258" t="str">
            <v>980508973</v>
          </cell>
          <cell r="O3258" t="str">
            <v/>
          </cell>
          <cell r="P3258" t="str">
            <v>IBARRA</v>
          </cell>
          <cell r="Q3258" t="str">
            <v>IBARRA</v>
          </cell>
          <cell r="R3258" t="str">
            <v>IMBABURA</v>
          </cell>
          <cell r="T3258" t="str">
            <v>TRAMACO</v>
          </cell>
          <cell r="U3258" t="str">
            <v>FLEXNETUIO_PROVINCIA</v>
          </cell>
          <cell r="V3258">
            <v>1</v>
          </cell>
          <cell r="W3258">
            <v>1</v>
          </cell>
          <cell r="X3258" t="str">
            <v>FLEXNET ECUADOR - MOVISTAR</v>
          </cell>
          <cell r="Y3258" t="str">
            <v>CALLE 28 DE JUNIO S/N Y GARCIA MORENO ENTRADA LLANO GRANDE</v>
          </cell>
        </row>
        <row r="3259">
          <cell r="A3259" t="str">
            <v>2023-00408</v>
          </cell>
          <cell r="B3259">
            <v>495483</v>
          </cell>
          <cell r="C3259" t="str">
            <v>2023-00408</v>
          </cell>
          <cell r="D3259" t="str">
            <v>MOVISTAR</v>
          </cell>
          <cell r="E3259" t="str">
            <v>DESPACHO</v>
          </cell>
          <cell r="F3259" t="str">
            <v>NORMAL</v>
          </cell>
          <cell r="G3259" t="str">
            <v>031080202300408</v>
          </cell>
          <cell r="H3259">
            <v>44938</v>
          </cell>
          <cell r="I3259" t="str">
            <v>ENTREGADO</v>
          </cell>
          <cell r="J3259">
            <v>44939</v>
          </cell>
          <cell r="K3259" t="str">
            <v>FANNY CECILIA DOMINGUEZ CARDENAS - PASTAZA_FANNY CECILIA DOMINGUEZ CARDENAS</v>
          </cell>
          <cell r="L3259" t="str">
            <v>CESLAO MARIN Y 27 DE FEBRERO DIAGONAL AL GRAN HOTEL COFANES LOCAL MOVISTAR</v>
          </cell>
          <cell r="M3259" t="str">
            <v>1400382360</v>
          </cell>
          <cell r="N3259" t="str">
            <v>982603696</v>
          </cell>
          <cell r="O3259" t="str">
            <v/>
          </cell>
          <cell r="P3259" t="str">
            <v>PUYO</v>
          </cell>
          <cell r="Q3259" t="str">
            <v>PUYO</v>
          </cell>
          <cell r="R3259" t="str">
            <v>PASTAZA</v>
          </cell>
          <cell r="S3259" t="str">
            <v/>
          </cell>
          <cell r="T3259" t="str">
            <v>TRAMACO</v>
          </cell>
          <cell r="U3259" t="str">
            <v>FLEXNETUIO_PROVINCIA</v>
          </cell>
          <cell r="V3259">
            <v>1</v>
          </cell>
          <cell r="W3259">
            <v>1</v>
          </cell>
          <cell r="X3259" t="str">
            <v>FLEXNET ECUADOR - MOVISTAR</v>
          </cell>
          <cell r="Y3259" t="str">
            <v>CALLE 28 DE JUNIO S/N Y GARCIA MORENO ENTRADA LLANO GRANDE</v>
          </cell>
        </row>
        <row r="3260">
          <cell r="A3260" t="str">
            <v>2023-00409</v>
          </cell>
          <cell r="B3260">
            <v>495484</v>
          </cell>
          <cell r="C3260" t="str">
            <v>2023-00409</v>
          </cell>
          <cell r="D3260" t="str">
            <v>MOVISTAR</v>
          </cell>
          <cell r="E3260" t="str">
            <v>DESPACHO</v>
          </cell>
          <cell r="F3260" t="str">
            <v>NORMAL</v>
          </cell>
          <cell r="G3260" t="str">
            <v>IC4578</v>
          </cell>
          <cell r="H3260">
            <v>44938</v>
          </cell>
          <cell r="I3260" t="str">
            <v>ENTREGADO</v>
          </cell>
          <cell r="J3260">
            <v>44939</v>
          </cell>
          <cell r="K3260" t="str">
            <v>COMPA,IA DE RECARGAS TELEFONICAS RECTEL CIA LTDA MAYORISTA RECARGAS_TEODORO ARTEAGA</v>
          </cell>
          <cell r="L3260" t="str">
            <v xml:space="preserve">LOS GORRIONES 1-75 ENTRE CHUGOS Y CANARIOS </v>
          </cell>
          <cell r="M3260" t="str">
            <v>0190371778001</v>
          </cell>
          <cell r="N3260" t="str">
            <v>999745875</v>
          </cell>
          <cell r="O3260" t="str">
            <v/>
          </cell>
          <cell r="P3260" t="str">
            <v>CUENCA</v>
          </cell>
          <cell r="Q3260" t="str">
            <v>CUENCA</v>
          </cell>
          <cell r="R3260" t="str">
            <v>AZUAY</v>
          </cell>
          <cell r="T3260" t="str">
            <v>ITSACOURIER</v>
          </cell>
          <cell r="U3260" t="str">
            <v>FLEXNETUIO_PROVINCIA</v>
          </cell>
          <cell r="V3260">
            <v>1</v>
          </cell>
          <cell r="W3260">
            <v>1</v>
          </cell>
          <cell r="X3260" t="str">
            <v>FLEXNET ECUADOR - MOVISTAR</v>
          </cell>
          <cell r="Y3260" t="str">
            <v>CALLE 28 DE JUNIO S/N Y GARCIA MORENO ENTRADA LLANO GRANDE</v>
          </cell>
        </row>
        <row r="3261">
          <cell r="A3261" t="str">
            <v>2023-00410</v>
          </cell>
          <cell r="B3261">
            <v>495485</v>
          </cell>
          <cell r="C3261" t="str">
            <v>2023-00410</v>
          </cell>
          <cell r="D3261" t="str">
            <v>MOVISTAR</v>
          </cell>
          <cell r="E3261" t="str">
            <v>DESPACHO</v>
          </cell>
          <cell r="F3261" t="str">
            <v>NORMAL</v>
          </cell>
          <cell r="G3261" t="str">
            <v>FT79446</v>
          </cell>
          <cell r="H3261">
            <v>44938</v>
          </cell>
          <cell r="I3261" t="str">
            <v>ENTREGADO</v>
          </cell>
          <cell r="J3261">
            <v>44939</v>
          </cell>
          <cell r="K3261" t="str">
            <v>CORDOVA SCAFF BYRON EFRAIN GUAYAQUIL_CORDOVA SCAFF BYRON EFRAIN</v>
          </cell>
          <cell r="L3261" t="str">
            <v>Calle: AV. PRIMERA Numero: SOLAR 14 Interseccion: CALLE SEXTA Manzana: 4</v>
          </cell>
          <cell r="M3261" t="str">
            <v>0914452891</v>
          </cell>
          <cell r="N3261" t="str">
            <v>997908413</v>
          </cell>
          <cell r="O3261" t="str">
            <v/>
          </cell>
          <cell r="P3261" t="str">
            <v>GUAYAQUIL</v>
          </cell>
          <cell r="Q3261" t="str">
            <v>GUAYAQUIL</v>
          </cell>
          <cell r="R3261" t="str">
            <v>GUAYAS</v>
          </cell>
          <cell r="T3261" t="str">
            <v>ITSACOURIER</v>
          </cell>
          <cell r="U3261" t="str">
            <v>FLEXNETUIO_GYE</v>
          </cell>
          <cell r="V3261">
            <v>1</v>
          </cell>
          <cell r="W3261">
            <v>1</v>
          </cell>
          <cell r="X3261" t="str">
            <v>FLEXNET ECUADOR - MOVISTAR</v>
          </cell>
          <cell r="Y3261" t="str">
            <v>CALLE 28 DE JUNIO S/N Y GARCIA MORENO ENTRADA LLANO GRANDE</v>
          </cell>
        </row>
        <row r="3262">
          <cell r="A3262" t="str">
            <v>2023-00411</v>
          </cell>
          <cell r="B3262">
            <v>495486</v>
          </cell>
          <cell r="C3262" t="str">
            <v>2023-00411</v>
          </cell>
          <cell r="D3262" t="str">
            <v>MOVISTAR</v>
          </cell>
          <cell r="E3262" t="str">
            <v>DESPACHO</v>
          </cell>
          <cell r="F3262" t="str">
            <v>NORMAL</v>
          </cell>
          <cell r="G3262" t="str">
            <v>031080202300411</v>
          </cell>
          <cell r="H3262">
            <v>44938</v>
          </cell>
          <cell r="I3262" t="str">
            <v>ENTREGADO</v>
          </cell>
          <cell r="J3262">
            <v>44939</v>
          </cell>
          <cell r="K3262" t="str">
            <v>CC BARTOLOME SERRANO (MOVIPHONE)_GALO PALLAROSO</v>
          </cell>
          <cell r="L3262" t="str">
            <v>Calle Tenemaza 5-13 y Av. 24 de Mayo frente al parqueadero del coliseo de deportes</v>
          </cell>
          <cell r="M3262" t="str">
            <v>0391007160001</v>
          </cell>
          <cell r="N3262" t="str">
            <v>995936079</v>
          </cell>
          <cell r="O3262" t="str">
            <v/>
          </cell>
          <cell r="P3262" t="str">
            <v>AZOGUES</v>
          </cell>
          <cell r="Q3262" t="str">
            <v>AZOGUES</v>
          </cell>
          <cell r="R3262" t="str">
            <v>CAÑAR</v>
          </cell>
          <cell r="S3262" t="str">
            <v>AZOGUES</v>
          </cell>
          <cell r="T3262" t="str">
            <v>TRAMACO</v>
          </cell>
          <cell r="U3262" t="str">
            <v>FLEXNETUIO_PROVINCIA</v>
          </cell>
          <cell r="V3262">
            <v>1</v>
          </cell>
          <cell r="W3262">
            <v>1</v>
          </cell>
          <cell r="X3262" t="str">
            <v>FLEXNET ECUADOR - MOVISTAR</v>
          </cell>
          <cell r="Y3262" t="str">
            <v>CALLE 28 DE JUNIO S/N Y GARCIA MORENO ENTRADA LLANO GRANDE</v>
          </cell>
        </row>
        <row r="3263">
          <cell r="A3263" t="str">
            <v>2023-00412</v>
          </cell>
          <cell r="B3263">
            <v>495487</v>
          </cell>
          <cell r="C3263" t="str">
            <v>2023-00412</v>
          </cell>
          <cell r="D3263" t="str">
            <v>MOVISTAR</v>
          </cell>
          <cell r="E3263" t="str">
            <v>DESPACHO</v>
          </cell>
          <cell r="F3263" t="str">
            <v>NORMAL</v>
          </cell>
          <cell r="G3263" t="str">
            <v>031080202300412</v>
          </cell>
          <cell r="H3263">
            <v>44938</v>
          </cell>
          <cell r="I3263" t="str">
            <v>ENTREGADO</v>
          </cell>
          <cell r="J3263">
            <v>44942</v>
          </cell>
          <cell r="K3263" t="str">
            <v>MOVIPHONE ZONIFICADO LOJA CALLE_Lenin Crespo</v>
          </cell>
          <cell r="L3263" t="str">
            <v>AV 24 DE MAYO  Y EMILIANO ORTEGA - EDF EL RIO - TERCER PISO OFC 9  (JUNTO A OFICINAS DE TAME )</v>
          </cell>
          <cell r="M3263" t="str">
            <v>0391007160</v>
          </cell>
          <cell r="N3263" t="str">
            <v>984114040</v>
          </cell>
          <cell r="O3263" t="str">
            <v/>
          </cell>
          <cell r="P3263" t="str">
            <v>LOJA</v>
          </cell>
          <cell r="Q3263" t="str">
            <v>LOJA</v>
          </cell>
          <cell r="R3263" t="str">
            <v>LOJA</v>
          </cell>
          <cell r="T3263" t="str">
            <v>TRAMACO</v>
          </cell>
          <cell r="U3263" t="str">
            <v>FLEXNETUIO_PROVINCIA</v>
          </cell>
          <cell r="V3263">
            <v>1</v>
          </cell>
          <cell r="W3263">
            <v>1</v>
          </cell>
          <cell r="X3263" t="str">
            <v>FLEXNET ECUADOR - MOVISTAR</v>
          </cell>
          <cell r="Y3263" t="str">
            <v>CALLE 28 DE JUNIO S/N Y GARCIA MORENO ENTRADA LLANO GRANDE</v>
          </cell>
        </row>
        <row r="3264">
          <cell r="A3264" t="str">
            <v>2023-00413</v>
          </cell>
          <cell r="B3264">
            <v>495488</v>
          </cell>
          <cell r="C3264" t="str">
            <v>2023-00413</v>
          </cell>
          <cell r="D3264" t="str">
            <v>MOVISTAR</v>
          </cell>
          <cell r="E3264" t="str">
            <v>DESPACHO</v>
          </cell>
          <cell r="F3264" t="str">
            <v>NORMAL</v>
          </cell>
          <cell r="G3264" t="str">
            <v>031080202300413</v>
          </cell>
          <cell r="H3264">
            <v>44938</v>
          </cell>
          <cell r="I3264" t="str">
            <v>ENTREGADO</v>
          </cell>
          <cell r="J3264">
            <v>44939</v>
          </cell>
          <cell r="K3264" t="str">
            <v>MAURICIO GUERRERO ZONIFICACION ESMERALDAS_EDUARDO LUIS SILVA IVARRA</v>
          </cell>
          <cell r="L3264" t="str">
            <v>CALLE GUAYAQUIL, ENTRE RIO SOLAYA Y CUICOCHA</v>
          </cell>
          <cell r="M3264" t="str">
            <v>1719571208</v>
          </cell>
          <cell r="N3264" t="str">
            <v>998999242</v>
          </cell>
          <cell r="P3264" t="str">
            <v>230101</v>
          </cell>
          <cell r="Q3264" t="str">
            <v>SANTO DOMINGO</v>
          </cell>
          <cell r="R3264" t="str">
            <v>SANTO DOMINGO DE LOS TSACHILAS</v>
          </cell>
          <cell r="S3264" t="str">
            <v>SANTO DOMINGO DE LOS COLORADOS</v>
          </cell>
          <cell r="T3264" t="str">
            <v>TRAMACO</v>
          </cell>
          <cell r="V3264">
            <v>1</v>
          </cell>
          <cell r="W3264">
            <v>1</v>
          </cell>
          <cell r="X3264" t="str">
            <v>FLEXNET ECUADOR - MOVISTAR</v>
          </cell>
          <cell r="Y3264" t="str">
            <v>CALLE 28 DE JUNIO S/N Y GARCIA MORENO ENTRADA LLANO GRANDE</v>
          </cell>
        </row>
        <row r="3265">
          <cell r="A3265" t="str">
            <v>2023-00414</v>
          </cell>
          <cell r="B3265">
            <v>495489</v>
          </cell>
          <cell r="C3265" t="str">
            <v>2023-00414</v>
          </cell>
          <cell r="D3265" t="str">
            <v>MOVISTAR</v>
          </cell>
          <cell r="E3265" t="str">
            <v>DESPACHO</v>
          </cell>
          <cell r="F3265" t="str">
            <v>NORMAL</v>
          </cell>
          <cell r="G3265" t="str">
            <v>031080202300414</v>
          </cell>
          <cell r="H3265">
            <v>44938</v>
          </cell>
          <cell r="I3265" t="str">
            <v>ENTREGADO</v>
          </cell>
          <cell r="J3265">
            <v>44939</v>
          </cell>
          <cell r="K3265" t="str">
            <v>FDV GUILLERMO JARA JR MANAMOVIL_MONICA PINARGOTE ARAY</v>
          </cell>
          <cell r="L3265" t="str">
            <v xml:space="preserve">CALLE 8 AVENIDA 8 EDIFICIO BEIGE DE TRES PISOS, LOCAL ESQUINERO </v>
          </cell>
          <cell r="M3265" t="str">
            <v>1313932061001</v>
          </cell>
          <cell r="N3265" t="str">
            <v>0987147849</v>
          </cell>
          <cell r="O3265" t="str">
            <v/>
          </cell>
          <cell r="P3265" t="str">
            <v>MANTA</v>
          </cell>
          <cell r="Q3265" t="str">
            <v>MANTA</v>
          </cell>
          <cell r="R3265" t="str">
            <v>MANABI</v>
          </cell>
          <cell r="T3265" t="str">
            <v>TRAMACO</v>
          </cell>
          <cell r="U3265" t="str">
            <v>FLEXNETUIO_PROVINCIA</v>
          </cell>
          <cell r="V3265">
            <v>1</v>
          </cell>
          <cell r="W3265">
            <v>1</v>
          </cell>
          <cell r="X3265" t="str">
            <v>FLEXNET ECUADOR - MOVISTAR</v>
          </cell>
          <cell r="Y3265" t="str">
            <v>CALLE 28 DE JUNIO S/N Y GARCIA MORENO ENTRADA LLANO GRANDE</v>
          </cell>
        </row>
        <row r="3266">
          <cell r="A3266" t="str">
            <v>2023-00415</v>
          </cell>
          <cell r="B3266">
            <v>495490</v>
          </cell>
          <cell r="C3266" t="str">
            <v>2023-00415</v>
          </cell>
          <cell r="D3266" t="str">
            <v>MOVISTAR</v>
          </cell>
          <cell r="E3266" t="str">
            <v>DESPACHO</v>
          </cell>
          <cell r="F3266" t="str">
            <v>NORMAL</v>
          </cell>
          <cell r="G3266" t="str">
            <v>031080202300415</v>
          </cell>
          <cell r="H3266">
            <v>44938</v>
          </cell>
          <cell r="I3266" t="str">
            <v>ENTREGADO</v>
          </cell>
          <cell r="J3266">
            <v>44939</v>
          </cell>
          <cell r="K3266" t="str">
            <v>FDV&amp;H Productos y Servicios Esmeraldas_VICTOR HUGO FLORES DE VALGAZ ANDRADE</v>
          </cell>
          <cell r="L3266" t="str">
            <v>Av Olmedo 007, entre Manuela Canizares y Vicente Maldonado Piedrahita</v>
          </cell>
          <cell r="M3266" t="str">
            <v>1716384035</v>
          </cell>
          <cell r="N3266" t="str">
            <v>990536036</v>
          </cell>
          <cell r="O3266" t="str">
            <v/>
          </cell>
          <cell r="P3266" t="str">
            <v>ESMERALDAS</v>
          </cell>
          <cell r="Q3266" t="str">
            <v>ESMERALDAS</v>
          </cell>
          <cell r="R3266" t="str">
            <v>ESMERALDAS</v>
          </cell>
          <cell r="T3266" t="str">
            <v>TRAMACO</v>
          </cell>
          <cell r="U3266" t="str">
            <v>FLEXNETUIO_PROVINCIA</v>
          </cell>
          <cell r="V3266">
            <v>1</v>
          </cell>
          <cell r="W3266">
            <v>1</v>
          </cell>
          <cell r="X3266" t="str">
            <v>FLEXNET ECUADOR - MOVISTAR</v>
          </cell>
          <cell r="Y3266" t="str">
            <v>CALLE 28 DE JUNIO S/N Y GARCIA MORENO ENTRADA LLANO GRANDE</v>
          </cell>
        </row>
        <row r="3267">
          <cell r="A3267" t="str">
            <v>2023-00416</v>
          </cell>
          <cell r="B3267">
            <v>495491</v>
          </cell>
          <cell r="C3267" t="str">
            <v>2023-00416</v>
          </cell>
          <cell r="D3267" t="str">
            <v>MOVISTAR</v>
          </cell>
          <cell r="E3267" t="str">
            <v>DESPACHO</v>
          </cell>
          <cell r="F3267" t="str">
            <v>NORMAL</v>
          </cell>
          <cell r="G3267" t="str">
            <v>031080202300416</v>
          </cell>
          <cell r="H3267">
            <v>44938</v>
          </cell>
          <cell r="I3267" t="str">
            <v>ENTREGADO</v>
          </cell>
          <cell r="J3267">
            <v>44939</v>
          </cell>
          <cell r="K3267" t="str">
            <v>AE CELISTICS CCI_KLEBER GRANDA_DANY IMBAQUINGO</v>
          </cell>
          <cell r="L3267" t="str">
            <v>AV AMAZONAS Y NACIONES UNIDAS CENTRO COMERCIAL INAQUITO LC 223 224</v>
          </cell>
          <cell r="M3267" t="str">
            <v>1792161037001</v>
          </cell>
          <cell r="N3267" t="str">
            <v>0992567346_094084829</v>
          </cell>
          <cell r="O3267" t="str">
            <v/>
          </cell>
          <cell r="P3267" t="str">
            <v>QUITO</v>
          </cell>
          <cell r="Q3267" t="str">
            <v>QUITO</v>
          </cell>
          <cell r="R3267" t="str">
            <v>PICHINCHA</v>
          </cell>
          <cell r="T3267" t="str">
            <v>TRAMACO</v>
          </cell>
          <cell r="U3267" t="str">
            <v>FLEXNETUIO_LOCAL</v>
          </cell>
          <cell r="V3267">
            <v>1</v>
          </cell>
          <cell r="W3267">
            <v>1</v>
          </cell>
          <cell r="X3267" t="str">
            <v>FLEXNET ECUADOR - MOVISTAR</v>
          </cell>
          <cell r="Y3267" t="str">
            <v>CALLE 28 DE JUNIO S/N Y GARCIA MORENO ENTRADA LLANO GRANDE</v>
          </cell>
        </row>
        <row r="3268">
          <cell r="A3268" t="str">
            <v>2023-00417</v>
          </cell>
          <cell r="B3268">
            <v>495492</v>
          </cell>
          <cell r="C3268" t="str">
            <v>2023-00417</v>
          </cell>
          <cell r="D3268" t="str">
            <v>MOVISTAR</v>
          </cell>
          <cell r="E3268" t="str">
            <v>DESPACHO</v>
          </cell>
          <cell r="F3268" t="str">
            <v>NORMAL</v>
          </cell>
          <cell r="G3268" t="str">
            <v>031080202300417</v>
          </cell>
          <cell r="H3268">
            <v>44938</v>
          </cell>
          <cell r="I3268" t="str">
            <v>ENTREGADO</v>
          </cell>
          <cell r="J3268">
            <v>44939</v>
          </cell>
          <cell r="K3268" t="str">
            <v>AE CELISTICS PORTAL SHOPPING_KLEBER GRANDA_DANY IMBAQUINGO</v>
          </cell>
          <cell r="L3268" t="str">
            <v xml:space="preserve">GALO PLAZA LASSO Y AV SIMON BOLIVAR CC PORTAL SHOPPING TERCER PISO P350 LOCAL MOVISTAR </v>
          </cell>
          <cell r="M3268" t="str">
            <v>1792161037001</v>
          </cell>
          <cell r="N3268" t="str">
            <v>0992567346_094084829</v>
          </cell>
          <cell r="O3268" t="str">
            <v/>
          </cell>
          <cell r="P3268" t="str">
            <v>QUITO</v>
          </cell>
          <cell r="Q3268" t="str">
            <v>QUITO</v>
          </cell>
          <cell r="R3268" t="str">
            <v>PICHINCHA</v>
          </cell>
          <cell r="T3268" t="str">
            <v>TRAMACO</v>
          </cell>
          <cell r="U3268" t="str">
            <v>FLEXNETUIO_LOCAL</v>
          </cell>
          <cell r="V3268">
            <v>1</v>
          </cell>
          <cell r="W3268">
            <v>1</v>
          </cell>
          <cell r="X3268" t="str">
            <v>FLEXNET ECUADOR - MOVISTAR</v>
          </cell>
          <cell r="Y3268" t="str">
            <v>CALLE 28 DE JUNIO S/N Y GARCIA MORENO ENTRADA LLANO GRANDE</v>
          </cell>
        </row>
        <row r="3269">
          <cell r="A3269" t="str">
            <v>2023-00418</v>
          </cell>
          <cell r="B3269">
            <v>495493</v>
          </cell>
          <cell r="C3269" t="str">
            <v>2023-00418</v>
          </cell>
          <cell r="D3269" t="str">
            <v>MOVISTAR</v>
          </cell>
          <cell r="E3269" t="str">
            <v>DESPACHO</v>
          </cell>
          <cell r="F3269" t="str">
            <v>NORMAL</v>
          </cell>
          <cell r="G3269" t="str">
            <v>031080202300418</v>
          </cell>
          <cell r="H3269">
            <v>44938</v>
          </cell>
          <cell r="I3269" t="str">
            <v>ENTREGADO</v>
          </cell>
          <cell r="J3269">
            <v>44939</v>
          </cell>
          <cell r="K3269" t="str">
            <v>AE CELISTICS QUICENTRO SUR_KLEBER GRANDA_DANY IMBAQUINGO</v>
          </cell>
          <cell r="L3269" t="str">
            <v xml:space="preserve">MORAN VALVERDE Y TENIENTE HUGO ORTIZ CC QUICENTRO SHOPPING SUR N 1 LOCAL 91 – 92 JUNTO A MEGAMAXI </v>
          </cell>
          <cell r="M3269" t="str">
            <v>1792161037001</v>
          </cell>
          <cell r="N3269" t="str">
            <v>0992567346_094084829</v>
          </cell>
          <cell r="O3269" t="str">
            <v/>
          </cell>
          <cell r="P3269" t="str">
            <v>QUITO</v>
          </cell>
          <cell r="Q3269" t="str">
            <v>QUITO</v>
          </cell>
          <cell r="R3269" t="str">
            <v>PICHINCHA</v>
          </cell>
          <cell r="T3269" t="str">
            <v>TRAMACO</v>
          </cell>
          <cell r="U3269" t="str">
            <v>FLEXNETUIO_LOCAL</v>
          </cell>
          <cell r="V3269">
            <v>1</v>
          </cell>
          <cell r="W3269">
            <v>1</v>
          </cell>
          <cell r="X3269" t="str">
            <v>FLEXNET ECUADOR - MOVISTAR</v>
          </cell>
          <cell r="Y3269" t="str">
            <v>CALLE 28 DE JUNIO S/N Y GARCIA MORENO ENTRADA LLANO GRANDE</v>
          </cell>
        </row>
        <row r="3270">
          <cell r="A3270" t="str">
            <v>2023-00419</v>
          </cell>
          <cell r="B3270">
            <v>495494</v>
          </cell>
          <cell r="C3270" t="str">
            <v>2023-00419</v>
          </cell>
          <cell r="D3270" t="str">
            <v>MOVISTAR</v>
          </cell>
          <cell r="E3270" t="str">
            <v>DESPACHO</v>
          </cell>
          <cell r="F3270" t="str">
            <v>NORMAL</v>
          </cell>
          <cell r="G3270" t="str">
            <v>031080202300419</v>
          </cell>
          <cell r="H3270">
            <v>44938</v>
          </cell>
          <cell r="I3270" t="str">
            <v>ENTREGADO</v>
          </cell>
          <cell r="J3270">
            <v>44939</v>
          </cell>
          <cell r="K3270" t="str">
            <v>AGENTE AE CELISTICS EL RECREO QUITO_KLEBER GRANDA_DANY IMBAQUINGO</v>
          </cell>
          <cell r="L3270" t="str">
            <v xml:space="preserve">FRANQUICIA PEDRO VICENTE MALDONADO 510194 Y CALVAS CC RECREO OF P106 </v>
          </cell>
          <cell r="M3270" t="str">
            <v>1792161037001</v>
          </cell>
          <cell r="N3270" t="str">
            <v>0992567346_094084829</v>
          </cell>
          <cell r="O3270" t="str">
            <v/>
          </cell>
          <cell r="P3270" t="str">
            <v>QUITO</v>
          </cell>
          <cell r="Q3270" t="str">
            <v>QUITO</v>
          </cell>
          <cell r="R3270" t="str">
            <v>PICHINCHA</v>
          </cell>
          <cell r="T3270" t="str">
            <v>TRAMACO</v>
          </cell>
          <cell r="U3270" t="str">
            <v>FLEXNETUIO_LOCAL</v>
          </cell>
          <cell r="V3270">
            <v>1</v>
          </cell>
          <cell r="W3270">
            <v>1</v>
          </cell>
          <cell r="X3270" t="str">
            <v>FLEXNET ECUADOR - MOVISTAR</v>
          </cell>
          <cell r="Y3270" t="str">
            <v>CALLE 28 DE JUNIO S/N Y GARCIA MORENO ENTRADA LLANO GRANDE</v>
          </cell>
        </row>
        <row r="3271">
          <cell r="A3271" t="str">
            <v>2023-00420</v>
          </cell>
          <cell r="B3271">
            <v>495495</v>
          </cell>
          <cell r="C3271" t="str">
            <v>2023-00420</v>
          </cell>
          <cell r="D3271" t="str">
            <v>MOVISTAR</v>
          </cell>
          <cell r="E3271" t="str">
            <v>DESPACHO</v>
          </cell>
          <cell r="F3271" t="str">
            <v>NORMAL</v>
          </cell>
          <cell r="G3271" t="str">
            <v>031080202300420</v>
          </cell>
          <cell r="H3271">
            <v>44938</v>
          </cell>
          <cell r="I3271" t="str">
            <v>ENTREGADO</v>
          </cell>
          <cell r="J3271">
            <v>44939</v>
          </cell>
          <cell r="K3271" t="str">
            <v>MAURICIO GUERRERO ZONIFICACION SANTO DOMINGO_EDUARDO LUIS SILVA IVARRA</v>
          </cell>
          <cell r="L3271" t="str">
            <v>CALLE GUAYAQUIL, ENTRE RIO SOLAYA Y CUICOCHA</v>
          </cell>
          <cell r="M3271" t="str">
            <v>1719571208</v>
          </cell>
          <cell r="N3271" t="str">
            <v>998999242</v>
          </cell>
          <cell r="P3271" t="str">
            <v>230101</v>
          </cell>
          <cell r="Q3271" t="str">
            <v>SANTO DOMINGO</v>
          </cell>
          <cell r="R3271" t="str">
            <v>SANTO DOMINGO DE LOS TSACHILAS</v>
          </cell>
          <cell r="S3271" t="str">
            <v>SANTO DOMINGO DE LOS COLORADOS</v>
          </cell>
          <cell r="T3271" t="str">
            <v>TRAMACO</v>
          </cell>
          <cell r="V3271">
            <v>1</v>
          </cell>
          <cell r="W3271">
            <v>1</v>
          </cell>
          <cell r="X3271" t="str">
            <v>FLEXNET ECUADOR - MOVISTAR</v>
          </cell>
          <cell r="Y3271" t="str">
            <v>CALLE 28 DE JUNIO S/N Y GARCIA MORENO ENTRADA LLANO GRANDE</v>
          </cell>
        </row>
        <row r="3272">
          <cell r="A3272" t="str">
            <v>2023-00421</v>
          </cell>
          <cell r="B3272">
            <v>495496</v>
          </cell>
          <cell r="C3272" t="str">
            <v>2023-00421</v>
          </cell>
          <cell r="D3272" t="str">
            <v>MOVISTAR</v>
          </cell>
          <cell r="E3272" t="str">
            <v>DESPACHO</v>
          </cell>
          <cell r="F3272" t="str">
            <v>NORMAL</v>
          </cell>
          <cell r="G3272" t="str">
            <v>031080202300421</v>
          </cell>
          <cell r="H3272">
            <v>44938</v>
          </cell>
          <cell r="I3272" t="str">
            <v>ENTREGADO</v>
          </cell>
          <cell r="J3272">
            <v>44939</v>
          </cell>
          <cell r="K3272" t="str">
            <v>MAURICIO GUERRERO ZONIFICACION SANTO DOMINGO CALLE_EDUARDO LUIS SILVA IVARRA</v>
          </cell>
          <cell r="L3272" t="str">
            <v>CALLE GUAYAQUIL, ENTRE RIO SOLAYA Y CUICOCHA</v>
          </cell>
          <cell r="M3272" t="str">
            <v>1719571208</v>
          </cell>
          <cell r="N3272" t="str">
            <v>998999242</v>
          </cell>
          <cell r="P3272" t="str">
            <v>230101</v>
          </cell>
          <cell r="Q3272" t="str">
            <v>SANTO DOMINGO</v>
          </cell>
          <cell r="R3272" t="str">
            <v>SANTO DOMINGO DE LOS TSACHILAS</v>
          </cell>
          <cell r="S3272" t="str">
            <v>SANTO DOMINGO DE LOS COLORADOS</v>
          </cell>
          <cell r="T3272" t="str">
            <v>TRAMACO</v>
          </cell>
          <cell r="V3272">
            <v>1</v>
          </cell>
          <cell r="W3272">
            <v>1</v>
          </cell>
          <cell r="X3272" t="str">
            <v>FLEXNET ECUADOR - MOVISTAR</v>
          </cell>
          <cell r="Y3272" t="str">
            <v>CALLE 28 DE JUNIO S/N Y GARCIA MORENO ENTRADA LLANO GRANDE</v>
          </cell>
        </row>
        <row r="3273">
          <cell r="A3273" t="str">
            <v>5148</v>
          </cell>
          <cell r="B3273">
            <v>495476</v>
          </cell>
          <cell r="C3273" t="str">
            <v>5148</v>
          </cell>
          <cell r="D3273" t="str">
            <v>DEGSO</v>
          </cell>
          <cell r="E3273" t="str">
            <v>DESPACHO</v>
          </cell>
          <cell r="F3273" t="str">
            <v>NORMAL</v>
          </cell>
          <cell r="G3273" t="str">
            <v>#N/A</v>
          </cell>
          <cell r="H3273">
            <v>44938</v>
          </cell>
          <cell r="I3273" t="str">
            <v>ENTREGADO</v>
          </cell>
          <cell r="J3273">
            <v>44942</v>
          </cell>
          <cell r="K3273" t="str">
            <v>ENI ECUADOR S.A.</v>
          </cell>
          <cell r="L3273" t="str">
            <v>VIA SANGOLQUI - PIFO KM 4 ½ FRENTE A PINTAG ? ATENCION OCTAVIO MERA - TELF 2232603</v>
          </cell>
          <cell r="M3273" t="str">
            <v>1790540626001</v>
          </cell>
          <cell r="N3273" t="str">
            <v>99-832-0225</v>
          </cell>
          <cell r="O3273" t="str">
            <v>99-832-0225</v>
          </cell>
          <cell r="P3273" t="str">
            <v>170301</v>
          </cell>
          <cell r="Q3273" t="str">
            <v>QUITO</v>
          </cell>
          <cell r="R3273" t="str">
            <v>PICHINCHA</v>
          </cell>
          <cell r="S3273" t="str">
            <v>QUITO</v>
          </cell>
          <cell r="T3273" t="str">
            <v>FLEXTRANS UIO</v>
          </cell>
          <cell r="U3273" t="str">
            <v>FLEXNETUIO_LOCAL</v>
          </cell>
          <cell r="V3273">
            <v>2</v>
          </cell>
          <cell r="W3273">
            <v>30.5</v>
          </cell>
          <cell r="X3273" t="str">
            <v>FLEXNET</v>
          </cell>
          <cell r="Y3273" t="str">
            <v>FLEX NET CALLE 28 DE JUNIO S/N Y GARCIA MORENO ENTRADA LLANO GRANDE</v>
          </cell>
        </row>
        <row r="3274">
          <cell r="A3274" t="str">
            <v>20003065697958</v>
          </cell>
          <cell r="B3274">
            <v>495471</v>
          </cell>
          <cell r="C3274" t="str">
            <v>20003065697958</v>
          </cell>
          <cell r="D3274" t="str">
            <v>CONECEL</v>
          </cell>
          <cell r="E3274" t="str">
            <v>DESPACHO</v>
          </cell>
          <cell r="F3274" t="str">
            <v>NORMAL</v>
          </cell>
          <cell r="G3274" t="str">
            <v>GR20003065697958</v>
          </cell>
          <cell r="H3274">
            <v>44938</v>
          </cell>
          <cell r="I3274" t="str">
            <v>DEVOLUCION_EN_PROCESO</v>
          </cell>
          <cell r="J3274">
            <v>44942</v>
          </cell>
          <cell r="K3274" t="str">
            <v xml:space="preserve">AMBAR BELEN REYES ALCIVAR / </v>
          </cell>
          <cell r="L3274" t="str">
            <v>MANTA / TARQUI / AV 12 TRSV CALLE 11 TRBJ:IMAGINE PUBLICIDAD A 1CDR TIENDA SUPER ACCESORIOS EL COLORADO</v>
          </cell>
          <cell r="M3274" t="str">
            <v>1350594188</v>
          </cell>
          <cell r="N3274" t="str">
            <v xml:space="preserve">960968232 /  </v>
          </cell>
          <cell r="P3274" t="str">
            <v>MANTA</v>
          </cell>
          <cell r="Q3274" t="str">
            <v>MANTA</v>
          </cell>
          <cell r="R3274" t="str">
            <v>MANABI</v>
          </cell>
          <cell r="U3274" t="str">
            <v>FLEXNETUIO_PROVINCIA</v>
          </cell>
          <cell r="V3274">
            <v>1</v>
          </cell>
          <cell r="W3274">
            <v>1</v>
          </cell>
          <cell r="X3274" t="str">
            <v>FLEXNET</v>
          </cell>
          <cell r="Y3274" t="str">
            <v>FLEX NET CALLE 28 DE JUNIO S/N Y GARCIA MORENO ENTRADA LLANO GRANDE</v>
          </cell>
        </row>
        <row r="3275">
          <cell r="A3275" t="str">
            <v>20003065260435</v>
          </cell>
          <cell r="B3275">
            <v>495439</v>
          </cell>
          <cell r="C3275" t="str">
            <v>20003065260435</v>
          </cell>
          <cell r="D3275" t="str">
            <v>CONECEL</v>
          </cell>
          <cell r="E3275" t="str">
            <v>DESPACHO</v>
          </cell>
          <cell r="F3275" t="str">
            <v>NORMAL</v>
          </cell>
          <cell r="G3275" t="str">
            <v>FTS45464</v>
          </cell>
          <cell r="H3275">
            <v>44938</v>
          </cell>
          <cell r="I3275" t="str">
            <v>ENTREGADO</v>
          </cell>
          <cell r="J3275">
            <v>44944</v>
          </cell>
          <cell r="K3275" t="str">
            <v xml:space="preserve">VICTOR HUGO OCHOA ZURITA / </v>
          </cell>
          <cell r="L3275" t="str">
            <v>QUITO / BELISARIO QUEVEDO / LA GASCA HUMBERTO DE ALBORNOZ Y ALCEDO OE7-271 ALADO LAVADORA DE AUTOS CS 1 PISO BLOQUES</v>
          </cell>
          <cell r="M3275" t="str">
            <v>1709166134</v>
          </cell>
          <cell r="N3275" t="str">
            <v>962728289 /  963347744</v>
          </cell>
          <cell r="P3275" t="str">
            <v>QUITO</v>
          </cell>
          <cell r="Q3275" t="str">
            <v>QUITO</v>
          </cell>
          <cell r="R3275" t="str">
            <v>PICHINCHA</v>
          </cell>
          <cell r="T3275" t="str">
            <v>TRANSERVISS</v>
          </cell>
          <cell r="U3275" t="str">
            <v>FLEXNETUIO_LOCAL</v>
          </cell>
          <cell r="V3275">
            <v>1</v>
          </cell>
          <cell r="W3275">
            <v>1</v>
          </cell>
          <cell r="X3275" t="str">
            <v>FLEXNET</v>
          </cell>
          <cell r="Y3275" t="str">
            <v>FLEX NET CALLE 28 DE JUNIO S/N Y GARCIA MORENO ENTRADA LLANO GRANDE</v>
          </cell>
        </row>
        <row r="3276">
          <cell r="A3276" t="str">
            <v>20003065260885</v>
          </cell>
          <cell r="B3276">
            <v>495442</v>
          </cell>
          <cell r="C3276" t="str">
            <v>20003065260885</v>
          </cell>
          <cell r="D3276" t="str">
            <v>CONECEL</v>
          </cell>
          <cell r="E3276" t="str">
            <v>DESPACHO</v>
          </cell>
          <cell r="F3276" t="str">
            <v>NORMAL</v>
          </cell>
          <cell r="G3276" t="str">
            <v>FT79365</v>
          </cell>
          <cell r="H3276">
            <v>44938</v>
          </cell>
          <cell r="I3276" t="str">
            <v>DEVOLUCION_EN_PROCESO</v>
          </cell>
          <cell r="J3276">
            <v>44944</v>
          </cell>
          <cell r="K3276" t="str">
            <v xml:space="preserve">ANABEL KATERINE MARIN LIMA / </v>
          </cell>
          <cell r="L3276" t="str">
            <v>QUITO / FERROVIARIA / DELFIN TREVINO 530-594 Y UGALDE AL LADO DE VIVERES LAS LAJAS/CERCA A CENTRO INFANTIL MI MUNDO DE COLORES</v>
          </cell>
          <cell r="M3276" t="str">
            <v>1650008392</v>
          </cell>
          <cell r="N3276" t="str">
            <v>963301639 /  979544283</v>
          </cell>
          <cell r="P3276" t="str">
            <v>QUITO</v>
          </cell>
          <cell r="Q3276" t="str">
            <v>QUITO</v>
          </cell>
          <cell r="R3276" t="str">
            <v>PICHINCHA</v>
          </cell>
          <cell r="T3276" t="str">
            <v>FLEXTRANS UIO</v>
          </cell>
          <cell r="U3276" t="str">
            <v>FLEXNETUIO_LOCAL</v>
          </cell>
          <cell r="V3276">
            <v>1</v>
          </cell>
          <cell r="W3276">
            <v>1</v>
          </cell>
          <cell r="X3276" t="str">
            <v>FLEXNET</v>
          </cell>
          <cell r="Y3276" t="str">
            <v>FLEX NET CALLE 28 DE JUNIO S/N Y GARCIA MORENO ENTRADA LLANO GRANDE</v>
          </cell>
        </row>
        <row r="3277">
          <cell r="A3277" t="str">
            <v>20003065676182</v>
          </cell>
          <cell r="B3277">
            <v>495445</v>
          </cell>
          <cell r="C3277" t="str">
            <v>20003065676182</v>
          </cell>
          <cell r="D3277" t="str">
            <v>CONECEL</v>
          </cell>
          <cell r="E3277" t="str">
            <v>DESPACHO</v>
          </cell>
          <cell r="F3277" t="str">
            <v>NORMAL</v>
          </cell>
          <cell r="G3277" t="str">
            <v/>
          </cell>
          <cell r="H3277">
            <v>44938</v>
          </cell>
          <cell r="I3277" t="str">
            <v>ENTREGADO</v>
          </cell>
          <cell r="J3277">
            <v>44939</v>
          </cell>
          <cell r="K3277" t="str">
            <v xml:space="preserve">JESSICA MARIA SACON ANGULO / </v>
          </cell>
          <cell r="L3277" t="str">
            <v>CUENCA / SININCAY / SECTOR ROSAS LOMAS MZ 43 CALLE MANUEL ANTONIO Y PATAMARCA CASA DE UN PISO DE MADERA A UNA CUADRA DE LAS CANCHAS DE LAS TRES CRUCES</v>
          </cell>
          <cell r="M3277" t="str">
            <v>1311147001</v>
          </cell>
          <cell r="N3277" t="str">
            <v>996308433 /  986576263</v>
          </cell>
          <cell r="O3277" t="str">
            <v/>
          </cell>
          <cell r="P3277" t="str">
            <v>CUENCA</v>
          </cell>
          <cell r="Q3277" t="str">
            <v>CUENCA</v>
          </cell>
          <cell r="R3277" t="str">
            <v>AZUAY</v>
          </cell>
          <cell r="T3277" t="str">
            <v>ITSACOURIER</v>
          </cell>
          <cell r="U3277" t="str">
            <v>FLEXNETUIO_PROVINCIA</v>
          </cell>
          <cell r="V3277">
            <v>1</v>
          </cell>
          <cell r="W3277">
            <v>1</v>
          </cell>
          <cell r="X3277" t="str">
            <v>FLEXNET</v>
          </cell>
          <cell r="Y3277" t="str">
            <v>FLEX NET CALLE 28 DE JUNIO S/N Y GARCIA MORENO ENTRADA LLANO GRANDE</v>
          </cell>
        </row>
        <row r="3278">
          <cell r="A3278" t="str">
            <v>20003065239596</v>
          </cell>
          <cell r="B3278">
            <v>495448</v>
          </cell>
          <cell r="C3278" t="str">
            <v>20003065239596</v>
          </cell>
          <cell r="D3278" t="str">
            <v>CONECEL</v>
          </cell>
          <cell r="E3278" t="str">
            <v>DESPACHO</v>
          </cell>
          <cell r="F3278" t="str">
            <v>NORMAL</v>
          </cell>
          <cell r="G3278" t="str">
            <v>FT79368</v>
          </cell>
          <cell r="H3278">
            <v>44938</v>
          </cell>
          <cell r="I3278" t="str">
            <v>DEVOLUCION_EN_PROCESO</v>
          </cell>
          <cell r="J3278">
            <v>44943</v>
          </cell>
          <cell r="K3278" t="str">
            <v xml:space="preserve">RICHARD ALEXIS SIMBANA SHUGULI / </v>
          </cell>
          <cell r="L3278" t="str">
            <v>QUITO / PONCEANO / AV GALO PLAZA LASSO Y DE LOS ACEITUNOS RECIBEN EN BANCO DEL PICHINCHA A 1 CUADRA DEL PARQUE DE LOS RECUERDOS</v>
          </cell>
          <cell r="M3278" t="str">
            <v>1722043039</v>
          </cell>
          <cell r="N3278" t="str">
            <v>963713771 /  998974713</v>
          </cell>
          <cell r="O3278" t="str">
            <v/>
          </cell>
          <cell r="P3278" t="str">
            <v>QUITO</v>
          </cell>
          <cell r="Q3278" t="str">
            <v>QUITO</v>
          </cell>
          <cell r="R3278" t="str">
            <v>PICHINCHA</v>
          </cell>
          <cell r="T3278" t="str">
            <v>FLEXTRANS UIO</v>
          </cell>
          <cell r="U3278" t="str">
            <v>FLEXNETUIO_LOCAL</v>
          </cell>
          <cell r="V3278">
            <v>1</v>
          </cell>
          <cell r="W3278">
            <v>1</v>
          </cell>
          <cell r="X3278" t="str">
            <v>FLEXNET</v>
          </cell>
          <cell r="Y3278" t="str">
            <v>FLEX NET CALLE 28 DE JUNIO S/N Y GARCIA MORENO ENTRADA LLANO GRANDE</v>
          </cell>
        </row>
        <row r="3279">
          <cell r="A3279" t="str">
            <v>20003065265429</v>
          </cell>
          <cell r="B3279">
            <v>495449</v>
          </cell>
          <cell r="C3279" t="str">
            <v>20003065265429</v>
          </cell>
          <cell r="D3279" t="str">
            <v>CONECEL</v>
          </cell>
          <cell r="E3279" t="str">
            <v>DESPACHO</v>
          </cell>
          <cell r="F3279" t="str">
            <v>NORMAL</v>
          </cell>
          <cell r="G3279" t="str">
            <v>FT79369</v>
          </cell>
          <cell r="H3279">
            <v>44938</v>
          </cell>
          <cell r="I3279" t="str">
            <v>EN_TRANSITO</v>
          </cell>
          <cell r="J3279">
            <v>44944</v>
          </cell>
          <cell r="K3279" t="str">
            <v xml:space="preserve">GERARDO DANIEL POZO GARCIA / </v>
          </cell>
          <cell r="L3279" t="str">
            <v>QUITO / CALACALI / KM 7 VIA CALACALI /BODEGAS DEL TIA JUNTO A LA GASOLINERA TERPEL Y AL PARQUE INDUSTRIAL CALACI PARK</v>
          </cell>
          <cell r="M3279" t="str">
            <v>1718609926</v>
          </cell>
          <cell r="N3279" t="str">
            <v xml:space="preserve">984671832 /  </v>
          </cell>
          <cell r="O3279" t="str">
            <v/>
          </cell>
          <cell r="P3279" t="str">
            <v>QUITO</v>
          </cell>
          <cell r="Q3279" t="str">
            <v>QUITO</v>
          </cell>
          <cell r="R3279" t="str">
            <v>PICHINCHA</v>
          </cell>
          <cell r="T3279" t="str">
            <v>FLEXTRANS UIO</v>
          </cell>
          <cell r="U3279" t="str">
            <v>FLEXNETUIO_LOCAL</v>
          </cell>
          <cell r="V3279">
            <v>1</v>
          </cell>
          <cell r="W3279">
            <v>1</v>
          </cell>
          <cell r="X3279" t="str">
            <v>FLEXNET</v>
          </cell>
          <cell r="Y3279" t="str">
            <v>FLEX NET CALLE 28 DE JUNIO S/N Y GARCIA MORENO ENTRADA LLANO GRANDE</v>
          </cell>
        </row>
        <row r="3280">
          <cell r="A3280" t="str">
            <v>20003065259741</v>
          </cell>
          <cell r="B3280">
            <v>495450</v>
          </cell>
          <cell r="C3280" t="str">
            <v>20003065259741</v>
          </cell>
          <cell r="D3280" t="str">
            <v>CONECEL</v>
          </cell>
          <cell r="E3280" t="str">
            <v>DESPACHO</v>
          </cell>
          <cell r="F3280" t="str">
            <v>NORMAL</v>
          </cell>
          <cell r="G3280" t="str">
            <v>031002004176237</v>
          </cell>
          <cell r="H3280">
            <v>44938</v>
          </cell>
          <cell r="I3280" t="str">
            <v>ENTREGADO</v>
          </cell>
          <cell r="J3280">
            <v>44944</v>
          </cell>
          <cell r="K3280" t="str">
            <v xml:space="preserve">BRELLA DEYSI VELEZ CATAGUA / </v>
          </cell>
          <cell r="L3280" t="str">
            <v>PORTOVIEJO / ANDRES DE VERA / CALLE MEXICO Y JUNIN/DIAGONAL AL PARQUE DEL NINO /ENCERRAMIENTO AMARILLO CASA DE UN PISO COLOR BLANCO</v>
          </cell>
          <cell r="M3280" t="str">
            <v>1306349372</v>
          </cell>
          <cell r="N3280" t="str">
            <v>963926668 /  989651292</v>
          </cell>
          <cell r="P3280" t="str">
            <v>PORTOVIEJO</v>
          </cell>
          <cell r="Q3280" t="str">
            <v>PORTOVIEJO</v>
          </cell>
          <cell r="R3280" t="str">
            <v>MANABI</v>
          </cell>
          <cell r="T3280" t="str">
            <v>TRAMACO</v>
          </cell>
          <cell r="U3280" t="str">
            <v>FLEXNETUIO_PROVINCIA</v>
          </cell>
          <cell r="V3280">
            <v>1</v>
          </cell>
          <cell r="W3280">
            <v>1</v>
          </cell>
          <cell r="X3280" t="str">
            <v>FLEXNET</v>
          </cell>
          <cell r="Y3280" t="str">
            <v>FLEX NET CALLE 28 DE JUNIO S/N Y GARCIA MORENO ENTRADA LLANO GRANDE</v>
          </cell>
        </row>
        <row r="3281">
          <cell r="A3281" t="str">
            <v>20003065692179</v>
          </cell>
          <cell r="B3281">
            <v>495455</v>
          </cell>
          <cell r="C3281" t="str">
            <v>20003065692179</v>
          </cell>
          <cell r="D3281" t="str">
            <v>CONECEL</v>
          </cell>
          <cell r="E3281" t="str">
            <v>DESPACHO</v>
          </cell>
          <cell r="F3281" t="str">
            <v>NORMAL</v>
          </cell>
          <cell r="H3281">
            <v>44938</v>
          </cell>
          <cell r="I3281" t="str">
            <v>ENTREGADO</v>
          </cell>
          <cell r="J3281">
            <v>44943</v>
          </cell>
          <cell r="K3281" t="str">
            <v xml:space="preserve">ANDERSON ISMAEL TORRES MENDOZA / </v>
          </cell>
          <cell r="L3281" t="str">
            <v>CUENCA / CANARIBAMBA / CALLE DEMETRIO AGUILERA Y JOSE CARRERA CASA DE DOS PISOS COLOR BEIGE FRENTE A LOS HELADOS LA TIENDA</v>
          </cell>
          <cell r="M3281" t="str">
            <v>106606338</v>
          </cell>
          <cell r="N3281" t="str">
            <v xml:space="preserve">979344901 /  </v>
          </cell>
          <cell r="P3281" t="str">
            <v>CUENCA</v>
          </cell>
          <cell r="Q3281" t="str">
            <v>CUENCA</v>
          </cell>
          <cell r="R3281" t="str">
            <v>AZUAY</v>
          </cell>
          <cell r="T3281" t="str">
            <v>ITSACOURIER</v>
          </cell>
          <cell r="U3281" t="str">
            <v>FLEXNETUIO_PROVINCIA</v>
          </cell>
          <cell r="V3281">
            <v>1</v>
          </cell>
          <cell r="W3281">
            <v>1</v>
          </cell>
          <cell r="X3281" t="str">
            <v>FLEXNET</v>
          </cell>
          <cell r="Y3281" t="str">
            <v>FLEX NET CALLE 28 DE JUNIO S/N Y GARCIA MORENO ENTRADA LLANO GRANDE</v>
          </cell>
        </row>
        <row r="3282">
          <cell r="A3282" t="str">
            <v>20003065696262</v>
          </cell>
          <cell r="B3282">
            <v>495456</v>
          </cell>
          <cell r="C3282" t="str">
            <v>20003065696262</v>
          </cell>
          <cell r="D3282" t="str">
            <v>CONECEL</v>
          </cell>
          <cell r="E3282" t="str">
            <v>DESPACHO</v>
          </cell>
          <cell r="F3282" t="str">
            <v>NORMAL</v>
          </cell>
          <cell r="H3282">
            <v>44938</v>
          </cell>
          <cell r="I3282" t="str">
            <v>ENTREGADO</v>
          </cell>
          <cell r="J3282">
            <v>44942</v>
          </cell>
          <cell r="K3282" t="str">
            <v xml:space="preserve">CLAUDIA ELIZABETH MATUTE VERA / </v>
          </cell>
          <cell r="L3282" t="str">
            <v>CUENCA / EL VECINO / BARRIO EL BARRIAL BLANCO CALLE ALCABALAS 270 Y LA DEL OBRERO CASCA DE 3 PISOS DE LADRILLO VISTO JUNTO A UNA LLANTERA</v>
          </cell>
          <cell r="M3282" t="str">
            <v>1400581482</v>
          </cell>
          <cell r="N3282" t="str">
            <v xml:space="preserve">969959613 /  </v>
          </cell>
          <cell r="P3282" t="str">
            <v>CUENCA</v>
          </cell>
          <cell r="Q3282" t="str">
            <v>CUENCA</v>
          </cell>
          <cell r="R3282" t="str">
            <v>AZUAY</v>
          </cell>
          <cell r="T3282" t="str">
            <v>ITSACOURIER</v>
          </cell>
          <cell r="U3282" t="str">
            <v>FLEXNETUIO_PROVINCIA</v>
          </cell>
          <cell r="V3282">
            <v>1</v>
          </cell>
          <cell r="W3282">
            <v>1</v>
          </cell>
          <cell r="X3282" t="str">
            <v>FLEXNET</v>
          </cell>
          <cell r="Y3282" t="str">
            <v>FLEX NET CALLE 28 DE JUNIO S/N Y GARCIA MORENO ENTRADA LLANO GRANDE</v>
          </cell>
        </row>
        <row r="3283">
          <cell r="A3283" t="str">
            <v>20003065689430</v>
          </cell>
          <cell r="B3283">
            <v>495464</v>
          </cell>
          <cell r="C3283" t="str">
            <v>20003065689430</v>
          </cell>
          <cell r="D3283" t="str">
            <v>CONECEL</v>
          </cell>
          <cell r="E3283" t="str">
            <v>DESPACHO</v>
          </cell>
          <cell r="F3283" t="str">
            <v>NORMAL</v>
          </cell>
          <cell r="G3283" t="str">
            <v>FT79372</v>
          </cell>
          <cell r="H3283">
            <v>44938</v>
          </cell>
          <cell r="I3283" t="str">
            <v>ENTREGADO</v>
          </cell>
          <cell r="J3283">
            <v>44943</v>
          </cell>
          <cell r="K3283" t="str">
            <v xml:space="preserve">KLEVER RODRIGO ERAZO JIMENEZ / </v>
          </cell>
          <cell r="L3283" t="str">
            <v>QUITO / CARCELEN / CARCELEN INDUSTRIAL JOAQUIN MANCHENO Y VICENTE DUQUE ESQUINA CARTEREXPREX DE 2 PISOS CERRAMIENTO BLANCO CON PORTON AZUL A LADO DEL PARQUE</v>
          </cell>
          <cell r="M3283" t="str">
            <v>1719574053</v>
          </cell>
          <cell r="N3283" t="str">
            <v>985627959 /  23048401</v>
          </cell>
          <cell r="P3283" t="str">
            <v>QUITO</v>
          </cell>
          <cell r="Q3283" t="str">
            <v>QUITO</v>
          </cell>
          <cell r="R3283" t="str">
            <v>PICHINCHA</v>
          </cell>
          <cell r="T3283" t="str">
            <v>FLEXTRANS UIO</v>
          </cell>
          <cell r="U3283" t="str">
            <v>FLEXNETUIO_LOCAL</v>
          </cell>
          <cell r="V3283">
            <v>1</v>
          </cell>
          <cell r="W3283">
            <v>1</v>
          </cell>
          <cell r="X3283" t="str">
            <v>FLEXNET</v>
          </cell>
          <cell r="Y3283" t="str">
            <v>FLEX NET CALLE 28 DE JUNIO S/N Y GARCIA MORENO ENTRADA LLANO GRANDE</v>
          </cell>
        </row>
        <row r="3284">
          <cell r="A3284" t="str">
            <v>20003062175105</v>
          </cell>
          <cell r="B3284">
            <v>495465</v>
          </cell>
          <cell r="C3284" t="str">
            <v>20003062175105</v>
          </cell>
          <cell r="D3284" t="str">
            <v>CONECEL</v>
          </cell>
          <cell r="E3284" t="str">
            <v>DESPACHO</v>
          </cell>
          <cell r="F3284" t="str">
            <v>NORMAL</v>
          </cell>
          <cell r="H3284">
            <v>44938</v>
          </cell>
          <cell r="I3284" t="str">
            <v>DEVOLUCION_EN_PROCESO</v>
          </cell>
          <cell r="J3284">
            <v>44943</v>
          </cell>
          <cell r="K3284" t="str">
            <v xml:space="preserve">NARVAEZ TUNAY VENANCIO MIGUEL / </v>
          </cell>
          <cell r="L3284" t="str">
            <v>ARCHIDONA / ARCHIDONA / AV. ROCAFUERTEY COSANGA UNIDAD EDUCATIVA LEONARDO MURIALDO PUNTO DE REFERENCIA POR LA IGLESIA DE ARCHIDONA EN EL CENTRO</v>
          </cell>
          <cell r="M3284" t="str">
            <v>1500841513</v>
          </cell>
          <cell r="N3284" t="str">
            <v xml:space="preserve">993246029 /  </v>
          </cell>
          <cell r="P3284" t="str">
            <v>ARCHIDONA</v>
          </cell>
          <cell r="Q3284" t="str">
            <v>ARCHIDONA</v>
          </cell>
          <cell r="R3284" t="str">
            <v>NAPO</v>
          </cell>
          <cell r="S3284" t="str">
            <v>ARCHIDONA - RUKULLACTA - COTUNDO - SAN PABLO DE USHPAYACU</v>
          </cell>
          <cell r="U3284" t="str">
            <v>FLEXNETUIO_PROVINCIA</v>
          </cell>
          <cell r="V3284">
            <v>1</v>
          </cell>
          <cell r="W3284">
            <v>1</v>
          </cell>
          <cell r="X3284" t="str">
            <v>FLEXNET</v>
          </cell>
          <cell r="Y3284" t="str">
            <v>FLEX NET CALLE 28 DE JUNIO S/N Y GARCIA MORENO ENTRADA LLANO GRANDE</v>
          </cell>
        </row>
        <row r="3285">
          <cell r="A3285" t="str">
            <v>20003066604048</v>
          </cell>
          <cell r="B3285">
            <v>495468</v>
          </cell>
          <cell r="C3285" t="str">
            <v>20003066604048</v>
          </cell>
          <cell r="D3285" t="str">
            <v>CONECEL</v>
          </cell>
          <cell r="E3285" t="str">
            <v>DESPACHO</v>
          </cell>
          <cell r="F3285" t="str">
            <v>NORMAL</v>
          </cell>
          <cell r="G3285" t="str">
            <v>FTS45467</v>
          </cell>
          <cell r="H3285">
            <v>44938</v>
          </cell>
          <cell r="I3285" t="str">
            <v>ENTREGADO</v>
          </cell>
          <cell r="J3285">
            <v>44942</v>
          </cell>
          <cell r="K3285" t="str">
            <v xml:space="preserve">CARRILLO LUCERO ESMERALDA DEL ROCIO / </v>
          </cell>
          <cell r="L3285" t="str">
            <v>QUITO / SOLANDA / AV FRANCISCO RUEDA 965 Y MANUEL ALVARADO A MEDIA CUADRA DEL PARQUE DE LA MUJER CASA DE 4 PISOS VERDE CON RAYAS BLANCAS</v>
          </cell>
          <cell r="M3285" t="str">
            <v>1714081682</v>
          </cell>
          <cell r="N3285" t="str">
            <v>0969050656</v>
          </cell>
          <cell r="P3285" t="str">
            <v>QUITO</v>
          </cell>
          <cell r="Q3285" t="str">
            <v>QUITO</v>
          </cell>
          <cell r="R3285" t="str">
            <v>PICHINCHA</v>
          </cell>
          <cell r="T3285" t="str">
            <v>TRANSERVISS</v>
          </cell>
          <cell r="U3285" t="str">
            <v>FLEXNETUIO_LOCAL</v>
          </cell>
          <cell r="V3285">
            <v>1</v>
          </cell>
          <cell r="W3285">
            <v>1</v>
          </cell>
          <cell r="X3285" t="str">
            <v>FLEXNET</v>
          </cell>
          <cell r="Y3285" t="str">
            <v>FLEX NET CALLE 28 DE JUNIO S/N Y GARCIA MORENO ENTRADA LLANO GRANDE</v>
          </cell>
        </row>
        <row r="3286">
          <cell r="A3286" t="str">
            <v>52971_52972</v>
          </cell>
          <cell r="B3286">
            <v>495433</v>
          </cell>
          <cell r="C3286" t="str">
            <v>52971_52972</v>
          </cell>
          <cell r="D3286" t="str">
            <v>DEGSO</v>
          </cell>
          <cell r="E3286" t="str">
            <v>DESPACHO</v>
          </cell>
          <cell r="F3286" t="str">
            <v>NORMAL</v>
          </cell>
          <cell r="G3286" t="str">
            <v>#N/A</v>
          </cell>
          <cell r="H3286">
            <v>44938</v>
          </cell>
          <cell r="I3286" t="str">
            <v>ENTREGADO</v>
          </cell>
          <cell r="J3286">
            <v>44942</v>
          </cell>
          <cell r="K3286" t="str">
            <v>ENI ECUADOR S.A.</v>
          </cell>
          <cell r="L3286" t="str">
            <v xml:space="preserve">VIA SANGOLQUI - PIFO KM 4 ½ FRENTE A PINTAG – ATENCION OCTAVIO MERA - TELF 2232603 PORFAVOR RETIRAR MERCADERIA DE FACTURAS ADJUNTAS </v>
          </cell>
          <cell r="M3286" t="str">
            <v>1790540626001</v>
          </cell>
          <cell r="N3286" t="str">
            <v>99-832-0225</v>
          </cell>
          <cell r="O3286" t="str">
            <v>99-832-0225</v>
          </cell>
          <cell r="P3286" t="str">
            <v>170301</v>
          </cell>
          <cell r="Q3286" t="str">
            <v>QUITO</v>
          </cell>
          <cell r="R3286" t="str">
            <v>PICHINCHA</v>
          </cell>
          <cell r="S3286" t="str">
            <v>QUITO</v>
          </cell>
          <cell r="T3286" t="str">
            <v>FLEXTRANS UIO</v>
          </cell>
          <cell r="U3286" t="str">
            <v>FLEXNETUIO_LOCAL</v>
          </cell>
          <cell r="V3286">
            <v>1</v>
          </cell>
          <cell r="W3286">
            <v>1</v>
          </cell>
          <cell r="X3286" t="str">
            <v>FLEXNET</v>
          </cell>
          <cell r="Y3286" t="str">
            <v>FLEX NET CALLE 28 DE JUNIO S/N Y GARCIA MORENO ENTRADA LLANO GRANDE</v>
          </cell>
        </row>
        <row r="3287">
          <cell r="A3287" t="str">
            <v>53321</v>
          </cell>
          <cell r="B3287">
            <v>495435</v>
          </cell>
          <cell r="C3287" t="str">
            <v>53321</v>
          </cell>
          <cell r="D3287" t="str">
            <v>DEGSO</v>
          </cell>
          <cell r="E3287" t="str">
            <v>DESPACHO</v>
          </cell>
          <cell r="F3287" t="str">
            <v>NORMAL</v>
          </cell>
          <cell r="G3287" t="str">
            <v>#N/A</v>
          </cell>
          <cell r="H3287">
            <v>44938</v>
          </cell>
          <cell r="I3287" t="str">
            <v>EN_PROCESO</v>
          </cell>
          <cell r="J3287">
            <v>44938</v>
          </cell>
          <cell r="K3287" t="str">
            <v>SAJARDIST CIA.LTDA.</v>
          </cell>
          <cell r="L3287" t="str">
            <v>RETIRA CLIENTE</v>
          </cell>
          <cell r="M3287" t="str">
            <v>#N/A</v>
          </cell>
          <cell r="N3287" t="str">
            <v>99-832-0225</v>
          </cell>
          <cell r="O3287" t="str">
            <v>99-832-0225</v>
          </cell>
          <cell r="P3287" t="str">
            <v>170301</v>
          </cell>
          <cell r="Q3287" t="str">
            <v>QUITO</v>
          </cell>
          <cell r="R3287" t="str">
            <v>PICHINCHA</v>
          </cell>
          <cell r="S3287" t="str">
            <v>QUITO</v>
          </cell>
          <cell r="U3287" t="str">
            <v>FLEXNETUIO_LOCAL</v>
          </cell>
          <cell r="V3287">
            <v>1</v>
          </cell>
          <cell r="W3287">
            <v>4</v>
          </cell>
          <cell r="X3287" t="str">
            <v>FLEXNET</v>
          </cell>
          <cell r="Y3287" t="str">
            <v>FLEX NET CALLE 28 DE JUNIO S/N Y GARCIA MORENO ENTRADA LLANO GRANDE</v>
          </cell>
        </row>
        <row r="3288">
          <cell r="A3288" t="str">
            <v>2483149</v>
          </cell>
          <cell r="B3288">
            <v>495431</v>
          </cell>
          <cell r="C3288" t="str">
            <v>2483149</v>
          </cell>
          <cell r="D3288" t="str">
            <v>MDELIVERY</v>
          </cell>
          <cell r="E3288" t="str">
            <v>DESPACHO</v>
          </cell>
          <cell r="F3288" t="str">
            <v>EXPRESS</v>
          </cell>
          <cell r="G3288" t="str">
            <v>031080002483149</v>
          </cell>
          <cell r="H3288">
            <v>44938</v>
          </cell>
          <cell r="I3288" t="str">
            <v>ENTREGADO</v>
          </cell>
          <cell r="J3288">
            <v>44943</v>
          </cell>
          <cell r="K3288" t="str">
            <v xml:space="preserve">DIANA LUZURIAGA_ALMACENES JUAN ELJURI CIA LTDA </v>
          </cell>
          <cell r="L3288" t="str">
            <v xml:space="preserve"> AZUAY CUENCA AV GIL RAMIREZ DAVALOS 5 32 ARMENILLAS ALMACENES JUAN ELJURI </v>
          </cell>
          <cell r="M3288" t="str">
            <v>0190007510001</v>
          </cell>
          <cell r="N3288" t="str">
            <v>0967140797</v>
          </cell>
          <cell r="P3288" t="str">
            <v>CUENCA</v>
          </cell>
          <cell r="Q3288" t="str">
            <v>CUENCA</v>
          </cell>
          <cell r="R3288" t="str">
            <v>AZUAY</v>
          </cell>
          <cell r="T3288" t="str">
            <v>TRAMACO</v>
          </cell>
          <cell r="U3288" t="str">
            <v>FLEXNETUIO_PROVINCIA</v>
          </cell>
          <cell r="V3288">
            <v>1</v>
          </cell>
          <cell r="W3288">
            <v>1</v>
          </cell>
          <cell r="X3288" t="str">
            <v>FLEXNET ECUADOR - MDELIVERY</v>
          </cell>
          <cell r="Y3288" t="str">
            <v>CALLE 28 DE JUNIO S/N Y GARCIA MORENO ENTRADA LLANO GRANDE</v>
          </cell>
        </row>
        <row r="3289">
          <cell r="A3289" t="str">
            <v>2483337</v>
          </cell>
          <cell r="B3289">
            <v>495407</v>
          </cell>
          <cell r="C3289" t="str">
            <v>2483337</v>
          </cell>
          <cell r="D3289" t="str">
            <v>MDELIVERY</v>
          </cell>
          <cell r="E3289" t="str">
            <v>DESPACHO</v>
          </cell>
          <cell r="F3289" t="str">
            <v>NORMAL</v>
          </cell>
          <cell r="G3289" t="str">
            <v>FT79377</v>
          </cell>
          <cell r="H3289">
            <v>44938</v>
          </cell>
          <cell r="I3289" t="str">
            <v>ENTREGADO</v>
          </cell>
          <cell r="J3289">
            <v>44939</v>
          </cell>
          <cell r="K3289" t="str">
            <v>Fabian Idrobo_CONSERVATION INTERNATIONAL FOUNDATION</v>
          </cell>
          <cell r="L3289" t="str">
            <v xml:space="preserve"> Catalina Aldaz N34 181 y Portugal edificio TITANIUM II cuarto piso oficina 402 Pichincha Quito </v>
          </cell>
          <cell r="M3289" t="str">
            <v>1791786254001</v>
          </cell>
          <cell r="N3289" t="str">
            <v>0963080695</v>
          </cell>
          <cell r="O3289" t="str">
            <v/>
          </cell>
          <cell r="P3289" t="str">
            <v>QUITO</v>
          </cell>
          <cell r="Q3289" t="str">
            <v>QUITO</v>
          </cell>
          <cell r="R3289" t="str">
            <v>PICHINCHA</v>
          </cell>
          <cell r="T3289" t="str">
            <v>FLEXTRANS UIO</v>
          </cell>
          <cell r="U3289" t="str">
            <v>FLEXNETUIO_LOCAL</v>
          </cell>
          <cell r="V3289">
            <v>1</v>
          </cell>
          <cell r="W3289">
            <v>1</v>
          </cell>
          <cell r="X3289" t="str">
            <v>FLEXNET ECUADOR - MDELIVERY</v>
          </cell>
          <cell r="Y3289" t="str">
            <v>CALLE 28 DE JUNIO S/N Y GARCIA MORENO ENTRADA LLANO GRANDE</v>
          </cell>
        </row>
        <row r="3290">
          <cell r="A3290" t="str">
            <v>2483347</v>
          </cell>
          <cell r="B3290">
            <v>495408</v>
          </cell>
          <cell r="C3290" t="str">
            <v>2483347</v>
          </cell>
          <cell r="D3290" t="str">
            <v>MDELIVERY</v>
          </cell>
          <cell r="E3290" t="str">
            <v>DESPACHO</v>
          </cell>
          <cell r="F3290" t="str">
            <v>NORMAL</v>
          </cell>
          <cell r="G3290" t="str">
            <v>FT79459</v>
          </cell>
          <cell r="H3290">
            <v>44938</v>
          </cell>
          <cell r="I3290" t="str">
            <v>ENTREGADO</v>
          </cell>
          <cell r="J3290">
            <v>44939</v>
          </cell>
          <cell r="K3290" t="str">
            <v xml:space="preserve">Melanie Parra_DMINISTAR S A </v>
          </cell>
          <cell r="L3290" t="str">
            <v>Km 10 5 Via Samborondon C C Plaza Proyecta 3 piso of 96</v>
          </cell>
          <cell r="M3290" t="str">
            <v>0992878797001</v>
          </cell>
          <cell r="N3290" t="str">
            <v xml:space="preserve">0958920674 </v>
          </cell>
          <cell r="O3290" t="str">
            <v/>
          </cell>
          <cell r="P3290" t="str">
            <v>SAMBORONDON</v>
          </cell>
          <cell r="Q3290" t="str">
            <v>SAMBORONDON</v>
          </cell>
          <cell r="R3290" t="str">
            <v>GUAYAS</v>
          </cell>
          <cell r="T3290" t="str">
            <v>ITSACOURIER</v>
          </cell>
          <cell r="U3290" t="str">
            <v>FLEXNETUIO_GYE</v>
          </cell>
          <cell r="V3290">
            <v>1</v>
          </cell>
          <cell r="W3290">
            <v>1</v>
          </cell>
          <cell r="X3290" t="str">
            <v>FLEXNET ECUADOR - MDELIVERY</v>
          </cell>
          <cell r="Y3290" t="str">
            <v>CALLE 28 DE JUNIO S/N Y GARCIA MORENO ENTRADA LLANO GRANDE</v>
          </cell>
        </row>
        <row r="3291">
          <cell r="A3291" t="str">
            <v>2483348</v>
          </cell>
          <cell r="B3291">
            <v>495409</v>
          </cell>
          <cell r="C3291" t="str">
            <v>2483348</v>
          </cell>
          <cell r="D3291" t="str">
            <v>MDELIVERY</v>
          </cell>
          <cell r="E3291" t="str">
            <v>DESPACHO</v>
          </cell>
          <cell r="F3291" t="str">
            <v>NORMAL</v>
          </cell>
          <cell r="G3291" t="str">
            <v>FT79417</v>
          </cell>
          <cell r="H3291">
            <v>44938</v>
          </cell>
          <cell r="I3291" t="str">
            <v>ENTREGADO</v>
          </cell>
          <cell r="J3291">
            <v>44942</v>
          </cell>
          <cell r="K3291" t="str">
            <v>VICTOR PARRA_ARMANDO DANIEL PARRA TORRES</v>
          </cell>
          <cell r="L3291" t="str">
            <v>CDLA 9 DE OCTUBRE CALLE 5TA 602 ENTRE AV 6 TA Y 5TA GUAYAQUIL GUAYAQUIL GUAYAS REGION COSTA 593 Ecuador CLINICA DENTAL DE ASIS CONDOMINIO DE LOS JARDINES PLANTA BAJA</v>
          </cell>
          <cell r="M3291" t="str">
            <v>0927630731001</v>
          </cell>
          <cell r="N3291" t="str">
            <v>0997210354</v>
          </cell>
          <cell r="O3291" t="str">
            <v/>
          </cell>
          <cell r="P3291" t="str">
            <v>GUAYAQUIL</v>
          </cell>
          <cell r="Q3291" t="str">
            <v>GUAYAQUIL</v>
          </cell>
          <cell r="R3291" t="str">
            <v>GUAYAS</v>
          </cell>
          <cell r="T3291" t="str">
            <v>ITSACOURIER</v>
          </cell>
          <cell r="U3291" t="str">
            <v>FLEXNETUIO_GYE</v>
          </cell>
          <cell r="V3291">
            <v>1</v>
          </cell>
          <cell r="W3291">
            <v>1</v>
          </cell>
          <cell r="X3291" t="str">
            <v>FLEXNET ECUADOR - MDELIVERY</v>
          </cell>
          <cell r="Y3291" t="str">
            <v>CALLE 28 DE JUNIO S/N Y GARCIA MORENO ENTRADA LLANO GRANDE</v>
          </cell>
        </row>
        <row r="3292">
          <cell r="A3292" t="str">
            <v>2483351</v>
          </cell>
          <cell r="B3292">
            <v>495410</v>
          </cell>
          <cell r="C3292" t="str">
            <v>2483351</v>
          </cell>
          <cell r="D3292" t="str">
            <v>MDELIVERY</v>
          </cell>
          <cell r="E3292" t="str">
            <v>DESPACHO</v>
          </cell>
          <cell r="F3292" t="str">
            <v>NORMAL</v>
          </cell>
          <cell r="G3292" t="str">
            <v>031080002483351</v>
          </cell>
          <cell r="H3292">
            <v>44938</v>
          </cell>
          <cell r="I3292" t="str">
            <v>INCIDENCIA</v>
          </cell>
          <cell r="J3292">
            <v>44944</v>
          </cell>
          <cell r="K3292" t="str">
            <v>JORGE LUIS CHUNCHO ROMAN_JORGE LUIS CHUNCHO ROMAN</v>
          </cell>
          <cell r="L3292" t="str">
            <v>Gran Colombia 07 70 y Riobamba</v>
          </cell>
          <cell r="M3292" t="str">
            <v>1104267289001</v>
          </cell>
          <cell r="N3292" t="str">
            <v>0985073588</v>
          </cell>
          <cell r="O3292" t="str">
            <v/>
          </cell>
          <cell r="P3292" t="str">
            <v>LOJA</v>
          </cell>
          <cell r="Q3292" t="str">
            <v>LOJA</v>
          </cell>
          <cell r="R3292" t="str">
            <v>LOJA</v>
          </cell>
          <cell r="T3292" t="str">
            <v>TRAMACO</v>
          </cell>
          <cell r="U3292" t="str">
            <v>FLEXNETUIO_PROVINCIA</v>
          </cell>
          <cell r="V3292">
            <v>1</v>
          </cell>
          <cell r="W3292">
            <v>1</v>
          </cell>
          <cell r="X3292" t="str">
            <v>FLEXNET ECUADOR - MDELIVERY</v>
          </cell>
          <cell r="Y3292" t="str">
            <v>CALLE 28 DE JUNIO S/N Y GARCIA MORENO ENTRADA LLANO GRANDE</v>
          </cell>
        </row>
        <row r="3293">
          <cell r="A3293" t="str">
            <v>2483352</v>
          </cell>
          <cell r="B3293">
            <v>495411</v>
          </cell>
          <cell r="C3293" t="str">
            <v>2483352</v>
          </cell>
          <cell r="D3293" t="str">
            <v>MDELIVERY</v>
          </cell>
          <cell r="E3293" t="str">
            <v>DESPACHO</v>
          </cell>
          <cell r="F3293" t="str">
            <v>NORMAL</v>
          </cell>
          <cell r="G3293" t="str">
            <v>FT79376</v>
          </cell>
          <cell r="H3293">
            <v>44938</v>
          </cell>
          <cell r="I3293" t="str">
            <v>ENTREGADO</v>
          </cell>
          <cell r="J3293">
            <v>44939</v>
          </cell>
          <cell r="K3293" t="str">
            <v>SECTOR LA ARMENIA URBANIZACIoN RIVERA 2 CALLE SOLIDARIA E3 27 Y CALLE D ELA PAZ DOMICILIO CASA INDEPENDIENTE PORTON DE COLOR CAFE REFERENCIA INGRESAR POR LA AVENIDA VIO JARAMILLO ALVARADO _ EDISON JAV</v>
          </cell>
          <cell r="L3293" t="str">
            <v>SECTOR LA ARMENIA URBANIZACIoN RIVERA 2 CALLE SOLIDARIA E3 27 Y CALLE D ELA PAZ DOMICILIO CASA INDEPENDIENTE PORTON DE COLOR CAFE REFERENCIA INGRESAR POR LA AVENIDA VIO JARAMILLO ALVARADO</v>
          </cell>
          <cell r="M3293" t="str">
            <v>1704679248001</v>
          </cell>
          <cell r="N3293" t="str">
            <v>0987512281</v>
          </cell>
          <cell r="O3293" t="str">
            <v/>
          </cell>
          <cell r="P3293" t="str">
            <v>QUITO</v>
          </cell>
          <cell r="Q3293" t="str">
            <v>QUITO</v>
          </cell>
          <cell r="R3293" t="str">
            <v>PICHINCHA</v>
          </cell>
          <cell r="T3293" t="str">
            <v>FLEXTRANS UIO</v>
          </cell>
          <cell r="U3293" t="str">
            <v>FLEXNETUIO_LOCAL</v>
          </cell>
          <cell r="V3293">
            <v>1</v>
          </cell>
          <cell r="W3293">
            <v>1</v>
          </cell>
          <cell r="X3293" t="str">
            <v>FLEXNET ECUADOR - MDELIVERY</v>
          </cell>
          <cell r="Y3293" t="str">
            <v>CALLE 28 DE JUNIO S/N Y GARCIA MORENO ENTRADA LLANO GRANDE</v>
          </cell>
        </row>
        <row r="3294">
          <cell r="A3294" t="str">
            <v>2483353</v>
          </cell>
          <cell r="B3294">
            <v>495412</v>
          </cell>
          <cell r="C3294" t="str">
            <v>2483353</v>
          </cell>
          <cell r="D3294" t="str">
            <v>MDELIVERY</v>
          </cell>
          <cell r="E3294" t="str">
            <v>DESPACHO</v>
          </cell>
          <cell r="F3294" t="str">
            <v>NORMAL</v>
          </cell>
          <cell r="G3294" t="str">
            <v>031080002483353</v>
          </cell>
          <cell r="H3294">
            <v>44938</v>
          </cell>
          <cell r="I3294" t="str">
            <v>ENTREGADO</v>
          </cell>
          <cell r="J3294">
            <v>44939</v>
          </cell>
          <cell r="K3294" t="str">
            <v>HERRERA OBANDO KEVIN STALIN_HERRERA OBANDO KEVIN STALIN</v>
          </cell>
          <cell r="L3294" t="str">
            <v>CHONGON Km 22 via a la Costa Hacienda Aldeana Al frente de villas del bosque Justo en el retorno 4 de via a la Costa</v>
          </cell>
          <cell r="M3294" t="str">
            <v>0401423918001</v>
          </cell>
          <cell r="N3294" t="str">
            <v>0968204704</v>
          </cell>
          <cell r="O3294" t="str">
            <v/>
          </cell>
          <cell r="P3294" t="str">
            <v>GUAYAQUIL</v>
          </cell>
          <cell r="Q3294" t="str">
            <v>GUAYAQUIL</v>
          </cell>
          <cell r="R3294" t="str">
            <v>GUAYAS</v>
          </cell>
          <cell r="T3294" t="str">
            <v>TRAMACO</v>
          </cell>
          <cell r="U3294" t="str">
            <v>FLEXNETUIO_GYE</v>
          </cell>
          <cell r="V3294">
            <v>1</v>
          </cell>
          <cell r="W3294">
            <v>1</v>
          </cell>
          <cell r="X3294" t="str">
            <v>FLEXNET ECUADOR - MDELIVERY</v>
          </cell>
          <cell r="Y3294" t="str">
            <v>CALLE 28 DE JUNIO S/N Y GARCIA MORENO ENTRADA LLANO GRANDE</v>
          </cell>
        </row>
        <row r="3295">
          <cell r="A3295" t="str">
            <v>2483354</v>
          </cell>
          <cell r="B3295">
            <v>495413</v>
          </cell>
          <cell r="C3295" t="str">
            <v>2483354</v>
          </cell>
          <cell r="D3295" t="str">
            <v>MDELIVERY</v>
          </cell>
          <cell r="E3295" t="str">
            <v>DESPACHO</v>
          </cell>
          <cell r="F3295" t="str">
            <v>NORMAL</v>
          </cell>
          <cell r="G3295" t="str">
            <v>IC4525</v>
          </cell>
          <cell r="H3295">
            <v>44938</v>
          </cell>
          <cell r="I3295" t="str">
            <v>ENTREGADO</v>
          </cell>
          <cell r="J3295">
            <v>44939</v>
          </cell>
          <cell r="K3295" t="str">
            <v xml:space="preserve"> KARINA JOHANA MENESES CASTRO_ KARINA JOHANA MENESES CASTRO</v>
          </cell>
          <cell r="L3295" t="str">
            <v xml:space="preserve">SECTOR CHAYUAWAMA VIA PANGORA CONDOMINIO SANTA EUGENIA CASA NuMERO 13 REFERENCIA DETRAS DE MEGATIENDA 100 METROS APROXIMADAMENTE </v>
          </cell>
          <cell r="M3295" t="str">
            <v>0103660841001</v>
          </cell>
          <cell r="N3295" t="str">
            <v>0995764520</v>
          </cell>
          <cell r="O3295" t="str">
            <v/>
          </cell>
          <cell r="P3295" t="str">
            <v>CUENCA</v>
          </cell>
          <cell r="Q3295" t="str">
            <v>CUENCA</v>
          </cell>
          <cell r="R3295" t="str">
            <v>AZUAY</v>
          </cell>
          <cell r="T3295" t="str">
            <v>ITSACOURIER</v>
          </cell>
          <cell r="U3295" t="str">
            <v>FLEXNETUIO_PROVINCIA</v>
          </cell>
          <cell r="V3295">
            <v>1</v>
          </cell>
          <cell r="W3295">
            <v>1</v>
          </cell>
          <cell r="X3295" t="str">
            <v>FLEXNET ECUADOR - MDELIVERY</v>
          </cell>
          <cell r="Y3295" t="str">
            <v>CALLE 28 DE JUNIO S/N Y GARCIA MORENO ENTRADA LLANO GRANDE</v>
          </cell>
        </row>
        <row r="3296">
          <cell r="A3296" t="str">
            <v>2483356</v>
          </cell>
          <cell r="B3296">
            <v>495414</v>
          </cell>
          <cell r="C3296" t="str">
            <v>2483356</v>
          </cell>
          <cell r="D3296" t="str">
            <v>MDELIVERY</v>
          </cell>
          <cell r="E3296" t="str">
            <v>DESPACHO</v>
          </cell>
          <cell r="F3296" t="str">
            <v>NORMAL</v>
          </cell>
          <cell r="G3296" t="str">
            <v>FT79414</v>
          </cell>
          <cell r="H3296">
            <v>44938</v>
          </cell>
          <cell r="I3296" t="str">
            <v>ENTREGADO</v>
          </cell>
          <cell r="J3296">
            <v>44939</v>
          </cell>
          <cell r="K3296" t="str">
            <v>WALTHER EDISON ANDRADE JIMENEZ_WALTHER EDISON ANDRADE JIMENEZ</v>
          </cell>
          <cell r="L3296" t="str">
            <v>DR EMILIO ROMERO Y AV BENJAMIN CARRION EDIFICIO ESQ LABRA QUE LABRA EMPANADAS ALBORADA 6TA ETAPA MZ 601 VILLA 1 PISO 1 OFICINA</v>
          </cell>
          <cell r="M3296" t="str">
            <v>1309323788001</v>
          </cell>
          <cell r="N3296" t="str">
            <v>0983454026</v>
          </cell>
          <cell r="O3296" t="str">
            <v/>
          </cell>
          <cell r="P3296" t="str">
            <v>GUAYAQUIL</v>
          </cell>
          <cell r="Q3296" t="str">
            <v>GUAYAQUIL</v>
          </cell>
          <cell r="R3296" t="str">
            <v>GUAYAS</v>
          </cell>
          <cell r="T3296" t="str">
            <v>ITSACOURIER</v>
          </cell>
          <cell r="U3296" t="str">
            <v>FLEXNETUIO_GYE</v>
          </cell>
          <cell r="V3296">
            <v>1</v>
          </cell>
          <cell r="W3296">
            <v>1</v>
          </cell>
          <cell r="X3296" t="str">
            <v>FLEXNET ECUADOR - MDELIVERY</v>
          </cell>
          <cell r="Y3296" t="str">
            <v>CALLE 28 DE JUNIO S/N Y GARCIA MORENO ENTRADA LLANO GRANDE</v>
          </cell>
        </row>
        <row r="3297">
          <cell r="A3297" t="str">
            <v>2483362</v>
          </cell>
          <cell r="B3297">
            <v>495415</v>
          </cell>
          <cell r="C3297" t="str">
            <v>2483362</v>
          </cell>
          <cell r="D3297" t="str">
            <v>MDELIVERY</v>
          </cell>
          <cell r="E3297" t="str">
            <v>DESPACHO</v>
          </cell>
          <cell r="F3297" t="str">
            <v>NORMAL</v>
          </cell>
          <cell r="G3297" t="str">
            <v>FT79375</v>
          </cell>
          <cell r="H3297">
            <v>44938</v>
          </cell>
          <cell r="I3297" t="str">
            <v>DEVOLUCION_EN_PROCESO</v>
          </cell>
          <cell r="J3297">
            <v>44943</v>
          </cell>
          <cell r="K3297" t="str">
            <v>WALTHER EDISON ANDRADE JIMENEZ_WALTHER EDISON ANDRADE JIMENEZ</v>
          </cell>
          <cell r="L3297" t="str">
            <v>DR EMILIO ROMERO Y AV BENJAMIN CARRION EDIFICIO ESQ LABRA QUE LABRA EMPANADAS ALBORADA 6TA ETAPA MZ 601 VILLA 1 PISO 1 OFICINA</v>
          </cell>
          <cell r="M3297" t="str">
            <v>1309323788001</v>
          </cell>
          <cell r="N3297" t="str">
            <v>0983454026</v>
          </cell>
          <cell r="O3297" t="str">
            <v/>
          </cell>
          <cell r="P3297" t="str">
            <v>QUITO</v>
          </cell>
          <cell r="Q3297" t="str">
            <v>QUITO</v>
          </cell>
          <cell r="R3297" t="str">
            <v>PICHINCHA</v>
          </cell>
          <cell r="T3297" t="str">
            <v>TRANSPORTE FLEXNET</v>
          </cell>
          <cell r="U3297" t="str">
            <v>FLEXNETUIO_LOCAL</v>
          </cell>
          <cell r="V3297">
            <v>1</v>
          </cell>
          <cell r="W3297">
            <v>1</v>
          </cell>
          <cell r="X3297" t="str">
            <v>FLEXNET ECUADOR - MDELIVERY</v>
          </cell>
          <cell r="Y3297" t="str">
            <v>CALLE 28 DE JUNIO S/N Y GARCIA MORENO ENTRADA LLANO GRANDE</v>
          </cell>
        </row>
        <row r="3298">
          <cell r="A3298" t="str">
            <v>2483363</v>
          </cell>
          <cell r="B3298">
            <v>495416</v>
          </cell>
          <cell r="C3298" t="str">
            <v>2483363</v>
          </cell>
          <cell r="D3298" t="str">
            <v>MDELIVERY</v>
          </cell>
          <cell r="E3298" t="str">
            <v>DESPACHO</v>
          </cell>
          <cell r="F3298" t="str">
            <v>NORMAL</v>
          </cell>
          <cell r="G3298" t="str">
            <v>031080002483363</v>
          </cell>
          <cell r="H3298">
            <v>44938</v>
          </cell>
          <cell r="I3298" t="str">
            <v>ENTREGADO</v>
          </cell>
          <cell r="J3298">
            <v>44939</v>
          </cell>
          <cell r="K3298" t="str">
            <v>RAMON EMILIO MORA BURGOS_RAMON EMILIO MORA BURGOS</v>
          </cell>
          <cell r="L3298" t="str">
            <v xml:space="preserve"> COOP LUZ DEL DIA CALLE 0 Y CALLE B REFERENCIA CASA DE 3 PISOS COLOR BEISH </v>
          </cell>
          <cell r="M3298" t="str">
            <v>1306261379001</v>
          </cell>
          <cell r="N3298" t="str">
            <v>0980071064</v>
          </cell>
          <cell r="O3298" t="str">
            <v/>
          </cell>
          <cell r="P3298" t="str">
            <v>SANTO DOMINGO</v>
          </cell>
          <cell r="Q3298" t="str">
            <v>SANTO DOMINGO</v>
          </cell>
          <cell r="R3298" t="str">
            <v>SANTO DOMINGO DE LOS TSACHILAS</v>
          </cell>
          <cell r="T3298" t="str">
            <v>TRAMACO</v>
          </cell>
          <cell r="U3298" t="str">
            <v>FLEXNETUIO_PROVINCIA</v>
          </cell>
          <cell r="V3298">
            <v>1</v>
          </cell>
          <cell r="W3298">
            <v>1</v>
          </cell>
          <cell r="X3298" t="str">
            <v>FLEXNET ECUADOR - MDELIVERY</v>
          </cell>
          <cell r="Y3298" t="str">
            <v>CALLE 28 DE JUNIO S/N Y GARCIA MORENO ENTRADA LLANO GRANDE</v>
          </cell>
        </row>
        <row r="3299">
          <cell r="A3299" t="str">
            <v>2483364</v>
          </cell>
          <cell r="B3299">
            <v>495417</v>
          </cell>
          <cell r="C3299" t="str">
            <v>2483364</v>
          </cell>
          <cell r="D3299" t="str">
            <v>MDELIVERY</v>
          </cell>
          <cell r="E3299" t="str">
            <v>DESPACHO</v>
          </cell>
          <cell r="F3299" t="str">
            <v>NORMAL</v>
          </cell>
          <cell r="G3299" t="str">
            <v>031080002483364</v>
          </cell>
          <cell r="H3299">
            <v>44938</v>
          </cell>
          <cell r="I3299" t="str">
            <v>ENTREGADO</v>
          </cell>
          <cell r="J3299">
            <v>44942</v>
          </cell>
          <cell r="K3299" t="str">
            <v>MARIA MORALES_WALTER ABRAHAM CIRINO CONTRERAS</v>
          </cell>
          <cell r="L3299" t="str">
            <v xml:space="preserve"> KM 15 2 ViA A DAULE ENTRANDO POR AGRIPAC REFERENCIA ENTREGAR EN EMPRESA Hunter Carseg S A </v>
          </cell>
          <cell r="M3299" t="str">
            <v>0914117114001</v>
          </cell>
          <cell r="N3299" t="str">
            <v>0982522936 / 0982714944</v>
          </cell>
          <cell r="O3299" t="str">
            <v/>
          </cell>
          <cell r="P3299" t="str">
            <v>GUAYAQUIL</v>
          </cell>
          <cell r="Q3299" t="str">
            <v>GUAYAQUIL</v>
          </cell>
          <cell r="R3299" t="str">
            <v>GUAYAS</v>
          </cell>
          <cell r="T3299" t="str">
            <v>TRAMACO</v>
          </cell>
          <cell r="U3299" t="str">
            <v>FLEXNETUIO_GYE</v>
          </cell>
          <cell r="V3299">
            <v>1</v>
          </cell>
          <cell r="W3299">
            <v>1</v>
          </cell>
          <cell r="X3299" t="str">
            <v>FLEXNET ECUADOR - MDELIVERY</v>
          </cell>
          <cell r="Y3299" t="str">
            <v>CALLE 28 DE JUNIO S/N Y GARCIA MORENO ENTRADA LLANO GRANDE</v>
          </cell>
        </row>
        <row r="3300">
          <cell r="A3300" t="str">
            <v>2483366</v>
          </cell>
          <cell r="B3300">
            <v>495418</v>
          </cell>
          <cell r="C3300" t="str">
            <v>2483366</v>
          </cell>
          <cell r="D3300" t="str">
            <v>MDELIVERY</v>
          </cell>
          <cell r="E3300" t="str">
            <v>DESPACHO</v>
          </cell>
          <cell r="F3300" t="str">
            <v>NORMAL</v>
          </cell>
          <cell r="G3300" t="str">
            <v>FT79378</v>
          </cell>
          <cell r="H3300">
            <v>44938</v>
          </cell>
          <cell r="I3300" t="str">
            <v>ENTREGADO</v>
          </cell>
          <cell r="J3300">
            <v>44939</v>
          </cell>
          <cell r="K3300" t="str">
            <v xml:space="preserve"> MARCO ROMAN MOPOSITA CHICAIZA_ MARCO ROMAN MOPOSITA CHICAIZA</v>
          </cell>
          <cell r="L3300" t="str">
            <v>calles avenida rumicha miel lote d4 avenida condomien sector el terminal quitumbe trabajo mecanica automotriz asa referencia frente al estadio almepentra</v>
          </cell>
          <cell r="M3300" t="str">
            <v>1804038642001</v>
          </cell>
          <cell r="N3300" t="str">
            <v>0979043458</v>
          </cell>
          <cell r="O3300" t="str">
            <v/>
          </cell>
          <cell r="P3300" t="str">
            <v>QUITO</v>
          </cell>
          <cell r="Q3300" t="str">
            <v>QUITO</v>
          </cell>
          <cell r="R3300" t="str">
            <v>PICHINCHA</v>
          </cell>
          <cell r="T3300" t="str">
            <v>FLEXTRANS UIO</v>
          </cell>
          <cell r="U3300" t="str">
            <v>FLEXNETUIO_LOCAL</v>
          </cell>
          <cell r="V3300">
            <v>1</v>
          </cell>
          <cell r="W3300">
            <v>1</v>
          </cell>
          <cell r="X3300" t="str">
            <v>FLEXNET ECUADOR - MDELIVERY</v>
          </cell>
          <cell r="Y3300" t="str">
            <v>CALLE 28 DE JUNIO S/N Y GARCIA MORENO ENTRADA LLANO GRANDE</v>
          </cell>
        </row>
        <row r="3301">
          <cell r="A3301" t="str">
            <v>2483368</v>
          </cell>
          <cell r="B3301">
            <v>495419</v>
          </cell>
          <cell r="C3301" t="str">
            <v>2483368</v>
          </cell>
          <cell r="D3301" t="str">
            <v>MDELIVERY</v>
          </cell>
          <cell r="E3301" t="str">
            <v>DESPACHO</v>
          </cell>
          <cell r="F3301" t="str">
            <v>NORMAL</v>
          </cell>
          <cell r="G3301" t="str">
            <v>FT79423</v>
          </cell>
          <cell r="H3301">
            <v>44938</v>
          </cell>
          <cell r="I3301" t="str">
            <v>ENTREGADO</v>
          </cell>
          <cell r="J3301">
            <v>44939</v>
          </cell>
          <cell r="K3301" t="str">
            <v xml:space="preserve"> DAVID SALOMON ROSAS CONTRERAS O ROCIO RIOS_ROSAS CONTRERAS DAVID SALOMON</v>
          </cell>
          <cell r="L3301" t="str">
            <v>GUAYAQUIL SAUCES 2 MZ F87 VILLA 9 CASA DE UN PISO COLOR AZUL CON BLANCO ESQUINERA</v>
          </cell>
          <cell r="M3301" t="str">
            <v>1723919807001</v>
          </cell>
          <cell r="N3301" t="str">
            <v>0958827935</v>
          </cell>
          <cell r="O3301" t="str">
            <v/>
          </cell>
          <cell r="P3301" t="str">
            <v>GUAYAQUIL</v>
          </cell>
          <cell r="Q3301" t="str">
            <v>GUAYAQUIL</v>
          </cell>
          <cell r="R3301" t="str">
            <v>GUAYAS</v>
          </cell>
          <cell r="T3301" t="str">
            <v>ITSACOURIER</v>
          </cell>
          <cell r="U3301" t="str">
            <v>FLEXNETUIO_GYE</v>
          </cell>
          <cell r="V3301">
            <v>1</v>
          </cell>
          <cell r="W3301">
            <v>1</v>
          </cell>
          <cell r="X3301" t="str">
            <v>FLEXNET ECUADOR - MDELIVERY</v>
          </cell>
          <cell r="Y3301" t="str">
            <v>CALLE 28 DE JUNIO S/N Y GARCIA MORENO ENTRADA LLANO GRANDE</v>
          </cell>
        </row>
        <row r="3302">
          <cell r="A3302" t="str">
            <v>2483369</v>
          </cell>
          <cell r="B3302">
            <v>495420</v>
          </cell>
          <cell r="C3302" t="str">
            <v>2483369</v>
          </cell>
          <cell r="D3302" t="str">
            <v>MDELIVERY</v>
          </cell>
          <cell r="E3302" t="str">
            <v>DESPACHO</v>
          </cell>
          <cell r="F3302" t="str">
            <v>NORMAL</v>
          </cell>
          <cell r="G3302" t="str">
            <v>FT79379</v>
          </cell>
          <cell r="H3302">
            <v>44938</v>
          </cell>
          <cell r="I3302" t="str">
            <v>ENTREGADO</v>
          </cell>
          <cell r="J3302">
            <v>44939</v>
          </cell>
          <cell r="K3302" t="str">
            <v xml:space="preserve">ESPINOZA GUARDERAS CARLOS ESTEBAN O JENIFFER MERINO_AUTOTERRA S A S </v>
          </cell>
          <cell r="L3302" t="str">
            <v>Pichincha Quito Tumbaco Ac Francisco de Orellana y federico Gonzales Suarez 5166 LOCAL COMERCIAL AUTOTERRA</v>
          </cell>
          <cell r="M3302" t="str">
            <v>1793194766001</v>
          </cell>
          <cell r="N3302" t="str">
            <v>0986822372</v>
          </cell>
          <cell r="O3302" t="str">
            <v/>
          </cell>
          <cell r="P3302" t="str">
            <v>QUITO</v>
          </cell>
          <cell r="Q3302" t="str">
            <v>QUITO</v>
          </cell>
          <cell r="R3302" t="str">
            <v>PICHINCHA</v>
          </cell>
          <cell r="T3302" t="str">
            <v>FLEXTRANS UIO</v>
          </cell>
          <cell r="U3302" t="str">
            <v>FLEXNETUIO_LOCAL</v>
          </cell>
          <cell r="V3302">
            <v>1</v>
          </cell>
          <cell r="W3302">
            <v>1</v>
          </cell>
          <cell r="X3302" t="str">
            <v>FLEXNET ECUADOR - MDELIVERY</v>
          </cell>
          <cell r="Y3302" t="str">
            <v>CALLE 28 DE JUNIO S/N Y GARCIA MORENO ENTRADA LLANO GRANDE</v>
          </cell>
        </row>
        <row r="3303">
          <cell r="A3303" t="str">
            <v>2483371</v>
          </cell>
          <cell r="B3303">
            <v>495421</v>
          </cell>
          <cell r="C3303" t="str">
            <v>2483371</v>
          </cell>
          <cell r="D3303" t="str">
            <v>MDELIVERY</v>
          </cell>
          <cell r="E3303" t="str">
            <v>DESPACHO</v>
          </cell>
          <cell r="F3303" t="str">
            <v>NORMAL</v>
          </cell>
          <cell r="G3303" t="str">
            <v>FT79425</v>
          </cell>
          <cell r="H3303">
            <v>44938</v>
          </cell>
          <cell r="I3303" t="str">
            <v>ENTREGADO</v>
          </cell>
          <cell r="J3303">
            <v>44943</v>
          </cell>
          <cell r="K3303" t="str">
            <v>ROXANA DE JESUS SOLEDISPA GUERRA_ROXANA DE JESUS SOLEDISPA GUERRA</v>
          </cell>
          <cell r="L3303" t="str">
            <v>guasmo sur COOP UNION DE BANANERO MZ38 SL53</v>
          </cell>
          <cell r="M3303" t="str">
            <v>0916144710001</v>
          </cell>
          <cell r="N3303" t="str">
            <v>0988902413</v>
          </cell>
          <cell r="O3303" t="str">
            <v/>
          </cell>
          <cell r="P3303" t="str">
            <v>GUAYAQUIL</v>
          </cell>
          <cell r="Q3303" t="str">
            <v>GUAYAQUIL</v>
          </cell>
          <cell r="R3303" t="str">
            <v>GUAYAS</v>
          </cell>
          <cell r="T3303" t="str">
            <v>FLEXTRANS GYE</v>
          </cell>
          <cell r="U3303" t="str">
            <v>FLEXNETUIO_GYE</v>
          </cell>
          <cell r="V3303">
            <v>1</v>
          </cell>
          <cell r="W3303">
            <v>1</v>
          </cell>
          <cell r="X3303" t="str">
            <v>FLEXNET ECUADOR - MDELIVERY</v>
          </cell>
          <cell r="Y3303" t="str">
            <v>CALLE 28 DE JUNIO S/N Y GARCIA MORENO ENTRADA LLANO GRANDE</v>
          </cell>
        </row>
        <row r="3304">
          <cell r="A3304" t="str">
            <v>2483373</v>
          </cell>
          <cell r="B3304">
            <v>495422</v>
          </cell>
          <cell r="C3304" t="str">
            <v>2483373</v>
          </cell>
          <cell r="D3304" t="str">
            <v>MDELIVERY</v>
          </cell>
          <cell r="E3304" t="str">
            <v>DESPACHO</v>
          </cell>
          <cell r="F3304" t="str">
            <v>DERIVADO PICK UP</v>
          </cell>
          <cell r="G3304" t="str">
            <v>031080002483373</v>
          </cell>
          <cell r="H3304">
            <v>44938</v>
          </cell>
          <cell r="I3304" t="str">
            <v>ENTREGADO</v>
          </cell>
          <cell r="J3304">
            <v>44943</v>
          </cell>
          <cell r="K3304" t="str">
            <v>ZAMBRANO VILLAVICENCIO KAREN JAZMIN_ASOCIACION DE SERVICIOS LIMPIEZA KRISTAL KLEAR ASOLIMKRISTAL</v>
          </cell>
          <cell r="L3304" t="str">
            <v>RETIRO EN AGENCIA MANTA CENTRO DE DISTRIBUCION</v>
          </cell>
          <cell r="M3304" t="str">
            <v>1391853645001</v>
          </cell>
          <cell r="N3304" t="str">
            <v>0963555167</v>
          </cell>
          <cell r="O3304" t="str">
            <v/>
          </cell>
          <cell r="P3304" t="str">
            <v>MANTA</v>
          </cell>
          <cell r="Q3304" t="str">
            <v>MANTA</v>
          </cell>
          <cell r="R3304" t="str">
            <v>MANABI</v>
          </cell>
          <cell r="T3304" t="str">
            <v>TRAMACO</v>
          </cell>
          <cell r="U3304" t="str">
            <v>FLEXNETUIO_PROVINCIA</v>
          </cell>
          <cell r="V3304">
            <v>1</v>
          </cell>
          <cell r="W3304">
            <v>1</v>
          </cell>
          <cell r="X3304" t="str">
            <v>FLEXNET ECUADOR - MDELIVERY</v>
          </cell>
          <cell r="Y3304" t="str">
            <v>CALLE 28 DE JUNIO S/N Y GARCIA MORENO ENTRADA LLANO GRANDE</v>
          </cell>
        </row>
        <row r="3305">
          <cell r="A3305" t="str">
            <v>2483376</v>
          </cell>
          <cell r="B3305">
            <v>495423</v>
          </cell>
          <cell r="C3305" t="str">
            <v>2483376</v>
          </cell>
          <cell r="D3305" t="str">
            <v>MDELIVERY</v>
          </cell>
          <cell r="E3305" t="str">
            <v>DESPACHO</v>
          </cell>
          <cell r="F3305" t="str">
            <v>NORMAL</v>
          </cell>
          <cell r="G3305" t="str">
            <v>FT79424</v>
          </cell>
          <cell r="H3305">
            <v>44938</v>
          </cell>
          <cell r="I3305" t="str">
            <v>ENTREGADO</v>
          </cell>
          <cell r="J3305">
            <v>44939</v>
          </cell>
          <cell r="K3305" t="str">
            <v>CARLOS ISRAEL VILLACRES HERRERA O JAIME PINCAY_CARLOS ISRAEL VILLACRES HERRERA</v>
          </cell>
          <cell r="L3305" t="str">
            <v xml:space="preserve">CIUDAD DE GUAYAQUIL CUARTEL DE BOMBEROS NUMERO 10 CALLE DOMINGO COMIN Y FRANCISCO SEGURA </v>
          </cell>
          <cell r="M3305" t="str">
            <v>0925120024001</v>
          </cell>
          <cell r="N3305" t="str">
            <v>0997890142</v>
          </cell>
          <cell r="O3305" t="str">
            <v/>
          </cell>
          <cell r="P3305" t="str">
            <v>GUAYAQUIL</v>
          </cell>
          <cell r="Q3305" t="str">
            <v>GUAYAQUIL</v>
          </cell>
          <cell r="R3305" t="str">
            <v>GUAYAS</v>
          </cell>
          <cell r="T3305" t="str">
            <v>ITSACOURIER</v>
          </cell>
          <cell r="U3305" t="str">
            <v>FLEXNETUIO_GYE</v>
          </cell>
          <cell r="V3305">
            <v>1</v>
          </cell>
          <cell r="W3305">
            <v>1</v>
          </cell>
          <cell r="X3305" t="str">
            <v>FLEXNET ECUADOR - MDELIVERY</v>
          </cell>
          <cell r="Y3305" t="str">
            <v>CALLE 28 DE JUNIO S/N Y GARCIA MORENO ENTRADA LLANO GRANDE</v>
          </cell>
        </row>
        <row r="3306">
          <cell r="A3306" t="str">
            <v>2483377</v>
          </cell>
          <cell r="B3306">
            <v>495424</v>
          </cell>
          <cell r="C3306" t="str">
            <v>2483377</v>
          </cell>
          <cell r="D3306" t="str">
            <v>MDELIVERY</v>
          </cell>
          <cell r="E3306" t="str">
            <v>DESPACHO</v>
          </cell>
          <cell r="F3306" t="str">
            <v>NORMAL</v>
          </cell>
          <cell r="G3306" t="str">
            <v>FT79427 / 031080002483377</v>
          </cell>
          <cell r="H3306">
            <v>44938</v>
          </cell>
          <cell r="I3306" t="str">
            <v>EN_TRANSITO</v>
          </cell>
          <cell r="J3306">
            <v>44943</v>
          </cell>
          <cell r="K3306" t="str">
            <v>GENISIS DENIS PIHUAVE VILLAMAR_GENISIS DENIS PIHUAVE VILLAMAR</v>
          </cell>
          <cell r="L3306" t="str">
            <v>RETIRO AGENCIA SAN MARINO</v>
          </cell>
          <cell r="M3306" t="str">
            <v>0956563944001</v>
          </cell>
          <cell r="N3306" t="str">
            <v>0960286556</v>
          </cell>
          <cell r="P3306" t="str">
            <v>GUAYAQUIL</v>
          </cell>
          <cell r="Q3306" t="str">
            <v>GUAYAQUIL</v>
          </cell>
          <cell r="R3306" t="str">
            <v>GUAYAS</v>
          </cell>
          <cell r="T3306" t="str">
            <v>TRAMACO</v>
          </cell>
          <cell r="U3306" t="str">
            <v>FLEXNETUIO_GYE</v>
          </cell>
          <cell r="V3306">
            <v>1</v>
          </cell>
          <cell r="W3306">
            <v>1</v>
          </cell>
          <cell r="X3306" t="str">
            <v>FLEXNET ECUADOR - MDELIVERY</v>
          </cell>
          <cell r="Y3306" t="str">
            <v>CALLE 28 DE JUNIO S/N Y GARCIA MORENO ENTRADA LLANO GRANDE</v>
          </cell>
        </row>
        <row r="3307">
          <cell r="A3307" t="str">
            <v>2483379</v>
          </cell>
          <cell r="B3307">
            <v>495425</v>
          </cell>
          <cell r="C3307" t="str">
            <v>2483379</v>
          </cell>
          <cell r="D3307" t="str">
            <v>MDELIVERY</v>
          </cell>
          <cell r="E3307" t="str">
            <v>DESPACHO</v>
          </cell>
          <cell r="F3307" t="str">
            <v>DERIVADO PICK UP</v>
          </cell>
          <cell r="G3307" t="str">
            <v>031080002483379</v>
          </cell>
          <cell r="H3307">
            <v>44938</v>
          </cell>
          <cell r="I3307" t="str">
            <v>ENTREGADO</v>
          </cell>
          <cell r="J3307">
            <v>44943</v>
          </cell>
          <cell r="K3307" t="str">
            <v>JORGE LUIS GUERRERO MEZA_JORGE LUIS GUERRERO MEZA</v>
          </cell>
          <cell r="L3307" t="str">
            <v>RETIRO EN OFICINA DE TRAMACO BABAHOYO</v>
          </cell>
          <cell r="M3307" t="str">
            <v>0923835086001</v>
          </cell>
          <cell r="N3307" t="str">
            <v>0989234741</v>
          </cell>
          <cell r="O3307" t="str">
            <v/>
          </cell>
          <cell r="P3307" t="str">
            <v>BABAHOYO</v>
          </cell>
          <cell r="Q3307" t="str">
            <v>BABAHOYO</v>
          </cell>
          <cell r="R3307" t="str">
            <v>LOS RIOS</v>
          </cell>
          <cell r="S3307" t="str">
            <v>BABAHOYO - LA VIRGINIA</v>
          </cell>
          <cell r="T3307" t="str">
            <v>TRAMACO</v>
          </cell>
          <cell r="U3307" t="str">
            <v>FLEXNETUIO_PROVINCIA</v>
          </cell>
          <cell r="V3307">
            <v>1</v>
          </cell>
          <cell r="W3307">
            <v>1</v>
          </cell>
          <cell r="X3307" t="str">
            <v>FLEXNET ECUADOR - MDELIVERY</v>
          </cell>
          <cell r="Y3307" t="str">
            <v>CALLE 28 DE JUNIO S/N Y GARCIA MORENO ENTRADA LLANO GRANDE</v>
          </cell>
        </row>
        <row r="3308">
          <cell r="A3308" t="str">
            <v>2483380</v>
          </cell>
          <cell r="B3308">
            <v>495426</v>
          </cell>
          <cell r="C3308" t="str">
            <v>2483380</v>
          </cell>
          <cell r="D3308" t="str">
            <v>MDELIVERY</v>
          </cell>
          <cell r="E3308" t="str">
            <v>DESPACHO</v>
          </cell>
          <cell r="F3308" t="str">
            <v>NORMAL</v>
          </cell>
          <cell r="G3308" t="str">
            <v>FT79380</v>
          </cell>
          <cell r="H3308">
            <v>44938</v>
          </cell>
          <cell r="I3308" t="str">
            <v>ENTREGADO</v>
          </cell>
          <cell r="J3308">
            <v>44939</v>
          </cell>
          <cell r="K3308" t="str">
            <v>LUIS ALFONSO NEIRA BARBOSA_LUIS ALFONSO NEIRA BARBOSA</v>
          </cell>
          <cell r="L3308" t="str">
            <v>parroquia tumbaco sector el arenal calle tola grande casa 47</v>
          </cell>
          <cell r="M3308" t="str">
            <v>1758609125001</v>
          </cell>
          <cell r="N3308" t="str">
            <v>0962702850</v>
          </cell>
          <cell r="O3308" t="str">
            <v/>
          </cell>
          <cell r="P3308" t="str">
            <v>QUITO</v>
          </cell>
          <cell r="Q3308" t="str">
            <v>QUITO</v>
          </cell>
          <cell r="R3308" t="str">
            <v>PICHINCHA</v>
          </cell>
          <cell r="T3308" t="str">
            <v>FLEXTRANS UIO</v>
          </cell>
          <cell r="U3308" t="str">
            <v>FLEXNETUIO_LOCAL</v>
          </cell>
          <cell r="V3308">
            <v>1</v>
          </cell>
          <cell r="W3308">
            <v>1</v>
          </cell>
          <cell r="X3308" t="str">
            <v>FLEXNET ECUADOR - MDELIVERY</v>
          </cell>
          <cell r="Y3308" t="str">
            <v>CALLE 28 DE JUNIO S/N Y GARCIA MORENO ENTRADA LLANO GRANDE</v>
          </cell>
        </row>
        <row r="3309">
          <cell r="A3309" t="str">
            <v>2483381</v>
          </cell>
          <cell r="B3309">
            <v>495427</v>
          </cell>
          <cell r="C3309" t="str">
            <v>2483381</v>
          </cell>
          <cell r="D3309" t="str">
            <v>MDELIVERY</v>
          </cell>
          <cell r="E3309" t="str">
            <v>DESPACHO</v>
          </cell>
          <cell r="F3309" t="str">
            <v>NORMAL</v>
          </cell>
          <cell r="G3309" t="str">
            <v>031080002483381</v>
          </cell>
          <cell r="H3309">
            <v>44938</v>
          </cell>
          <cell r="I3309" t="str">
            <v>ENTREGADO</v>
          </cell>
          <cell r="J3309">
            <v>44939</v>
          </cell>
          <cell r="K3309" t="str">
            <v>ANTONIO ADOLFO DEL PEZO FLORES_ANTONIO ADOLFO DEL PEZO FLORES</v>
          </cell>
          <cell r="L3309" t="str">
            <v xml:space="preserve"> CALLE ALVARO NOBOA Y 27 DE MARZO ATRAS DE LA IGLESIA RAYMUNDO 2 A 1 KILOMETRO DE EL RINCON DE BAJANA </v>
          </cell>
          <cell r="M3309" t="str">
            <v>2450154931001</v>
          </cell>
          <cell r="N3309" t="str">
            <v>0939711653/0986160163</v>
          </cell>
          <cell r="P3309" t="str">
            <v>240201</v>
          </cell>
          <cell r="Q3309" t="str">
            <v>LA LIBERTAD</v>
          </cell>
          <cell r="R3309" t="str">
            <v>SANTA ELENA</v>
          </cell>
          <cell r="S3309" t="str">
            <v>LA LIBERTAD</v>
          </cell>
          <cell r="T3309" t="str">
            <v>TRAMACO</v>
          </cell>
          <cell r="V3309">
            <v>1</v>
          </cell>
          <cell r="W3309">
            <v>1</v>
          </cell>
          <cell r="X3309" t="str">
            <v>FLEXNET ECUADOR - MDELIVERY</v>
          </cell>
          <cell r="Y3309" t="str">
            <v>CALLE 28 DE JUNIO S/N Y GARCIA MORENO ENTRADA LLANO GRANDE</v>
          </cell>
        </row>
        <row r="3310">
          <cell r="A3310" t="str">
            <v>2483382</v>
          </cell>
          <cell r="B3310">
            <v>495428</v>
          </cell>
          <cell r="C3310" t="str">
            <v>2483382</v>
          </cell>
          <cell r="D3310" t="str">
            <v>MDELIVERY</v>
          </cell>
          <cell r="E3310" t="str">
            <v>DESPACHO</v>
          </cell>
          <cell r="F3310" t="str">
            <v>NORMAL</v>
          </cell>
          <cell r="G3310" t="str">
            <v>IC4526</v>
          </cell>
          <cell r="H3310">
            <v>44938</v>
          </cell>
          <cell r="I3310" t="str">
            <v>ENTREGADO</v>
          </cell>
          <cell r="J3310">
            <v>44942</v>
          </cell>
          <cell r="K3310" t="str">
            <v>SANTIAGO MACHADO_ASOCIACION DE SERVIDORES PUBLICOS DE LA EMPRESA EL</v>
          </cell>
          <cell r="L3310" t="str">
            <v xml:space="preserve"> AZUAY CUENCA MAX UHLE sn Y PUMAPUNGO EMPRESA ELECTRICA CENTRO SUR CUENCA AZUAY </v>
          </cell>
          <cell r="M3310" t="str">
            <v>0190335054001</v>
          </cell>
          <cell r="N3310" t="str">
            <v>992580128</v>
          </cell>
          <cell r="O3310" t="str">
            <v/>
          </cell>
          <cell r="P3310" t="str">
            <v>CUENCA</v>
          </cell>
          <cell r="Q3310" t="str">
            <v>CUENCA</v>
          </cell>
          <cell r="R3310" t="str">
            <v>AZUAY</v>
          </cell>
          <cell r="T3310" t="str">
            <v>ITSACOURIER</v>
          </cell>
          <cell r="U3310" t="str">
            <v>FLEXNETUIO_PROVINCIA</v>
          </cell>
          <cell r="V3310">
            <v>1</v>
          </cell>
          <cell r="W3310">
            <v>1</v>
          </cell>
          <cell r="X3310" t="str">
            <v>FLEXNET ECUADOR - MDELIVERY</v>
          </cell>
          <cell r="Y3310" t="str">
            <v>CALLE 28 DE JUNIO S/N Y GARCIA MORENO ENTRADA LLANO GRANDE</v>
          </cell>
        </row>
        <row r="3311">
          <cell r="A3311" t="str">
            <v>2483387</v>
          </cell>
          <cell r="B3311">
            <v>495429</v>
          </cell>
          <cell r="C3311" t="str">
            <v>2483387</v>
          </cell>
          <cell r="D3311" t="str">
            <v>MDELIVERY</v>
          </cell>
          <cell r="E3311" t="str">
            <v>DESPACHO</v>
          </cell>
          <cell r="F3311" t="str">
            <v>NORMAL</v>
          </cell>
          <cell r="G3311" t="str">
            <v>FT79418</v>
          </cell>
          <cell r="H3311">
            <v>44938</v>
          </cell>
          <cell r="I3311" t="str">
            <v>ENTREGADO</v>
          </cell>
          <cell r="J3311">
            <v>44939</v>
          </cell>
          <cell r="K3311" t="str">
            <v>MARJORIE DEL CARMEN JONES CAMINO_MARJORIE DEL CARMEN JONES CAMINO</v>
          </cell>
          <cell r="L3311" t="str">
            <v>PQA TARQUI ALBORADA 7MA ETAPA MZ 714 VILLA 7 REF ENTRANDO POR LA CLL MARIA EGAS A 2 CUADRAS DE AFAMEDI 1 VILLA COLOR VERDE</v>
          </cell>
          <cell r="M3311" t="str">
            <v>0906673769001</v>
          </cell>
          <cell r="N3311" t="str">
            <v>0994919128</v>
          </cell>
          <cell r="O3311" t="str">
            <v/>
          </cell>
          <cell r="P3311" t="str">
            <v>GUAYAQUIL</v>
          </cell>
          <cell r="Q3311" t="str">
            <v>GUAYAQUIL</v>
          </cell>
          <cell r="R3311" t="str">
            <v>GUAYAS</v>
          </cell>
          <cell r="T3311" t="str">
            <v>ITSACOURIER</v>
          </cell>
          <cell r="U3311" t="str">
            <v>FLEXNETUIO_GYE</v>
          </cell>
          <cell r="V3311">
            <v>1</v>
          </cell>
          <cell r="W3311">
            <v>1</v>
          </cell>
          <cell r="X3311" t="str">
            <v>FLEXNET ECUADOR - MDELIVERY</v>
          </cell>
          <cell r="Y3311" t="str">
            <v>CALLE 28 DE JUNIO S/N Y GARCIA MORENO ENTRADA LLANO GRANDE</v>
          </cell>
        </row>
        <row r="3312">
          <cell r="A3312" t="str">
            <v>2483388</v>
          </cell>
          <cell r="B3312">
            <v>495430</v>
          </cell>
          <cell r="C3312" t="str">
            <v>2483388</v>
          </cell>
          <cell r="D3312" t="str">
            <v>MDELIVERY</v>
          </cell>
          <cell r="E3312" t="str">
            <v>DESPACHO</v>
          </cell>
          <cell r="F3312" t="str">
            <v>NORMAL</v>
          </cell>
          <cell r="G3312" t="str">
            <v>FT79422</v>
          </cell>
          <cell r="H3312">
            <v>44938</v>
          </cell>
          <cell r="I3312" t="str">
            <v>EN_TRANSITO</v>
          </cell>
          <cell r="J3312">
            <v>44944</v>
          </cell>
          <cell r="K3312" t="str">
            <v xml:space="preserve">Sady Lysbeth Ramirez Mero_BANCO GUAYAQUIL S A </v>
          </cell>
          <cell r="L3312" t="str">
            <v>Av Francisco de Orellana Guayaquil entregar en oficina Bg de Mall del Rio</v>
          </cell>
          <cell r="M3312" t="str">
            <v>0990049459001</v>
          </cell>
          <cell r="N3312" t="str">
            <v>0992564159</v>
          </cell>
          <cell r="O3312" t="str">
            <v/>
          </cell>
          <cell r="P3312" t="str">
            <v>GUAYAQUIL</v>
          </cell>
          <cell r="Q3312" t="str">
            <v>GUAYAQUIL</v>
          </cell>
          <cell r="R3312" t="str">
            <v>GUAYAS</v>
          </cell>
          <cell r="T3312" t="str">
            <v>ITSACOURIER</v>
          </cell>
          <cell r="U3312" t="str">
            <v>FLEXNETUIO_GYE</v>
          </cell>
          <cell r="V3312">
            <v>1</v>
          </cell>
          <cell r="W3312">
            <v>1</v>
          </cell>
          <cell r="X3312" t="str">
            <v>FLEXNET ECUADOR - MDELIVERY</v>
          </cell>
          <cell r="Y3312" t="str">
            <v>CALLE 28 DE JUNIO S/N Y GARCIA MORENO ENTRADA LLANO GRANDE</v>
          </cell>
        </row>
        <row r="3313">
          <cell r="A3313" t="str">
            <v>2483334</v>
          </cell>
          <cell r="B3313">
            <v>495386</v>
          </cell>
          <cell r="C3313" t="str">
            <v>2483334</v>
          </cell>
          <cell r="D3313" t="str">
            <v>MDELIVERY</v>
          </cell>
          <cell r="E3313" t="str">
            <v>DESPACHO</v>
          </cell>
          <cell r="F3313" t="str">
            <v>EXPRESS</v>
          </cell>
          <cell r="G3313" t="str">
            <v>FTS45483</v>
          </cell>
          <cell r="H3313">
            <v>44938</v>
          </cell>
          <cell r="I3313" t="str">
            <v>ENTREGADO</v>
          </cell>
          <cell r="J3313">
            <v>44938</v>
          </cell>
          <cell r="K3313" t="str">
            <v xml:space="preserve">CARMEN LALALEO_BFS ECUADOR S A </v>
          </cell>
          <cell r="L3313" t="str">
            <v>Avenida Amazonas E4 69 y Av Patria piso 5to</v>
          </cell>
          <cell r="M3313" t="str">
            <v>1791870247001</v>
          </cell>
          <cell r="N3313" t="str">
            <v>0984877797</v>
          </cell>
          <cell r="O3313" t="str">
            <v/>
          </cell>
          <cell r="P3313" t="str">
            <v>QUITO</v>
          </cell>
          <cell r="Q3313" t="str">
            <v>QUITO</v>
          </cell>
          <cell r="R3313" t="str">
            <v>PICHINCHA</v>
          </cell>
          <cell r="T3313" t="str">
            <v>TRANSERVISS</v>
          </cell>
          <cell r="U3313" t="str">
            <v>FLEXNETUIO_LOCAL</v>
          </cell>
          <cell r="V3313">
            <v>1</v>
          </cell>
          <cell r="W3313">
            <v>1</v>
          </cell>
          <cell r="X3313" t="str">
            <v>FLEXNET ECUADOR - MDELIVERY</v>
          </cell>
          <cell r="Y3313" t="str">
            <v>CALLE 28 DE JUNIO S/N Y GARCIA MORENO ENTRADA LLANO GRANDE</v>
          </cell>
        </row>
        <row r="3314">
          <cell r="A3314" t="str">
            <v>2483336</v>
          </cell>
          <cell r="B3314">
            <v>495387</v>
          </cell>
          <cell r="C3314" t="str">
            <v>2483336</v>
          </cell>
          <cell r="D3314" t="str">
            <v>MDELIVERY</v>
          </cell>
          <cell r="E3314" t="str">
            <v>DESPACHO</v>
          </cell>
          <cell r="F3314" t="str">
            <v>EXPRESS</v>
          </cell>
          <cell r="G3314" t="str">
            <v>EC6560</v>
          </cell>
          <cell r="H3314">
            <v>44938</v>
          </cell>
          <cell r="I3314" t="str">
            <v>ENTREGADO</v>
          </cell>
          <cell r="J3314">
            <v>44938</v>
          </cell>
          <cell r="K3314" t="str">
            <v xml:space="preserve"> DIANA ESTEFANIA URRESTA PADILLA_ DIANA ESTEFANIA URRESTA PADILLA</v>
          </cell>
          <cell r="L3314" t="str">
            <v>VOZ ANDES N42 74 Y MARIANO ECHEVERRIA</v>
          </cell>
          <cell r="M3314" t="str">
            <v>1722855309001</v>
          </cell>
          <cell r="N3314" t="str">
            <v>0995508662</v>
          </cell>
          <cell r="O3314" t="str">
            <v/>
          </cell>
          <cell r="P3314" t="str">
            <v>QUITO</v>
          </cell>
          <cell r="Q3314" t="str">
            <v>QUITO</v>
          </cell>
          <cell r="R3314" t="str">
            <v>PICHINCHA</v>
          </cell>
          <cell r="T3314" t="str">
            <v>EXPRESSCON</v>
          </cell>
          <cell r="U3314" t="str">
            <v>FLEXNETUIO_LOCAL</v>
          </cell>
          <cell r="V3314">
            <v>1</v>
          </cell>
          <cell r="W3314">
            <v>1</v>
          </cell>
          <cell r="X3314" t="str">
            <v>FLEXNET ECUADOR - MDELIVERY</v>
          </cell>
          <cell r="Y3314" t="str">
            <v>CALLE 28 DE JUNIO S/N Y GARCIA MORENO ENTRADA LLANO GRANDE</v>
          </cell>
        </row>
        <row r="3315">
          <cell r="A3315" t="str">
            <v>2483350</v>
          </cell>
          <cell r="B3315">
            <v>495388</v>
          </cell>
          <cell r="C3315" t="str">
            <v>2483350</v>
          </cell>
          <cell r="D3315" t="str">
            <v>MDELIVERY</v>
          </cell>
          <cell r="E3315" t="str">
            <v>DESPACHO</v>
          </cell>
          <cell r="F3315" t="str">
            <v>EXPRESS</v>
          </cell>
          <cell r="G3315" t="str">
            <v>FTS45477</v>
          </cell>
          <cell r="H3315">
            <v>44938</v>
          </cell>
          <cell r="I3315" t="str">
            <v>ENTREGADO</v>
          </cell>
          <cell r="J3315">
            <v>44938</v>
          </cell>
          <cell r="K3315" t="str">
            <v>EDUARDO SEBASTIAN CARRERA VASQUEZ_EDUARDO SEBASTIAN CARRERA VASQUEZ</v>
          </cell>
          <cell r="L3315" t="str">
            <v>AV SAN GABRIEL OE5121 Y MARTIN DE UTREROS CASA DE DOS PISOS PUERTAS VERDES ATEMPRESAS</v>
          </cell>
          <cell r="M3315" t="str">
            <v>1721354445001</v>
          </cell>
          <cell r="N3315" t="str">
            <v>0994120504</v>
          </cell>
          <cell r="O3315" t="str">
            <v/>
          </cell>
          <cell r="P3315" t="str">
            <v>QUITO</v>
          </cell>
          <cell r="Q3315" t="str">
            <v>QUITO</v>
          </cell>
          <cell r="R3315" t="str">
            <v>PICHINCHA</v>
          </cell>
          <cell r="T3315" t="str">
            <v>TRANSERVISS</v>
          </cell>
          <cell r="U3315" t="str">
            <v>FLEXNETUIO_LOCAL</v>
          </cell>
          <cell r="V3315">
            <v>1</v>
          </cell>
          <cell r="W3315">
            <v>1</v>
          </cell>
          <cell r="X3315" t="str">
            <v>FLEXNET ECUADOR - MDELIVERY</v>
          </cell>
          <cell r="Y3315" t="str">
            <v>CALLE 28 DE JUNIO S/N Y GARCIA MORENO ENTRADA LLANO GRANDE</v>
          </cell>
        </row>
        <row r="3316">
          <cell r="A3316" t="str">
            <v>2483355</v>
          </cell>
          <cell r="B3316">
            <v>495389</v>
          </cell>
          <cell r="C3316" t="str">
            <v>2483355</v>
          </cell>
          <cell r="D3316" t="str">
            <v>MDELIVERY</v>
          </cell>
          <cell r="E3316" t="str">
            <v>DESPACHO</v>
          </cell>
          <cell r="F3316" t="str">
            <v>EXPRESS</v>
          </cell>
          <cell r="G3316" t="str">
            <v>FTS45478</v>
          </cell>
          <cell r="H3316">
            <v>44938</v>
          </cell>
          <cell r="I3316" t="str">
            <v>ENTREGADO</v>
          </cell>
          <cell r="J3316">
            <v>44943</v>
          </cell>
          <cell r="K3316" t="str">
            <v xml:space="preserve">LEYDI MONTE_MEGADATOS S A </v>
          </cell>
          <cell r="L3316" t="str">
            <v xml:space="preserve"> NUNEZ DE VELA E3 13 Y ATAHUALPA EDIFICIO TORRES DEL PUENTE PISO 2 ATT CRISTINA ROSERO QUITO QUITO PICHINCHA REGION SIERRA Ecuador </v>
          </cell>
          <cell r="M3316" t="str">
            <v>1791287541001</v>
          </cell>
          <cell r="N3316" t="str">
            <v>998042913</v>
          </cell>
          <cell r="O3316" t="str">
            <v/>
          </cell>
          <cell r="P3316" t="str">
            <v>QUITO</v>
          </cell>
          <cell r="Q3316" t="str">
            <v>QUITO</v>
          </cell>
          <cell r="R3316" t="str">
            <v>PICHINCHA</v>
          </cell>
          <cell r="T3316" t="str">
            <v>TRANSERVISS</v>
          </cell>
          <cell r="U3316" t="str">
            <v>FLEXNETUIO_LOCAL</v>
          </cell>
          <cell r="V3316">
            <v>1</v>
          </cell>
          <cell r="W3316">
            <v>1</v>
          </cell>
          <cell r="X3316" t="str">
            <v>FLEXNET ECUADOR - MDELIVERY</v>
          </cell>
          <cell r="Y3316" t="str">
            <v>CALLE 28 DE JUNIO S/N Y GARCIA MORENO ENTRADA LLANO GRANDE</v>
          </cell>
        </row>
        <row r="3317">
          <cell r="A3317" t="str">
            <v>2483365</v>
          </cell>
          <cell r="B3317">
            <v>495390</v>
          </cell>
          <cell r="C3317" t="str">
            <v>2483365</v>
          </cell>
          <cell r="D3317" t="str">
            <v>MDELIVERY</v>
          </cell>
          <cell r="E3317" t="str">
            <v>DESPACHO</v>
          </cell>
          <cell r="F3317" t="str">
            <v>EXPRESS</v>
          </cell>
          <cell r="G3317" t="str">
            <v>FTS45473</v>
          </cell>
          <cell r="H3317">
            <v>44938</v>
          </cell>
          <cell r="I3317" t="str">
            <v>ENTREGADO</v>
          </cell>
          <cell r="J3317">
            <v>44938</v>
          </cell>
          <cell r="K3317" t="str">
            <v>Lucia Andrede_ PRODAGUA CA</v>
          </cell>
          <cell r="L3317" t="str">
            <v xml:space="preserve">Valparaiso N8 45 y Don Bosco Edf La Tola Ofic C002 Empresa dejar hasta las 16 30 o al guardia </v>
          </cell>
          <cell r="M3317" t="str">
            <v>1790624269001</v>
          </cell>
          <cell r="N3317" t="str">
            <v>0987298680</v>
          </cell>
          <cell r="O3317" t="str">
            <v/>
          </cell>
          <cell r="P3317" t="str">
            <v>QUITO</v>
          </cell>
          <cell r="Q3317" t="str">
            <v>QUITO</v>
          </cell>
          <cell r="R3317" t="str">
            <v>PICHINCHA</v>
          </cell>
          <cell r="T3317" t="str">
            <v>TRANSERVISS</v>
          </cell>
          <cell r="U3317" t="str">
            <v>FLEXNETUIO_LOCAL</v>
          </cell>
          <cell r="V3317">
            <v>1</v>
          </cell>
          <cell r="W3317">
            <v>1</v>
          </cell>
          <cell r="X3317" t="str">
            <v>FLEXNET ECUADOR - MDELIVERY</v>
          </cell>
          <cell r="Y3317" t="str">
            <v>CALLE 28 DE JUNIO S/N Y GARCIA MORENO ENTRADA LLANO GRANDE</v>
          </cell>
        </row>
        <row r="3318">
          <cell r="A3318" t="str">
            <v>2483367</v>
          </cell>
          <cell r="B3318">
            <v>495391</v>
          </cell>
          <cell r="C3318" t="str">
            <v>2483367</v>
          </cell>
          <cell r="D3318" t="str">
            <v>MDELIVERY</v>
          </cell>
          <cell r="E3318" t="str">
            <v>DESPACHO</v>
          </cell>
          <cell r="F3318" t="str">
            <v>EXPRESS</v>
          </cell>
          <cell r="G3318" t="str">
            <v>EC6561</v>
          </cell>
          <cell r="H3318">
            <v>44938</v>
          </cell>
          <cell r="I3318" t="str">
            <v>ENTREGADO</v>
          </cell>
          <cell r="J3318">
            <v>44938</v>
          </cell>
          <cell r="K3318" t="str">
            <v>GeNESIS MARIANA SALAZAR FARIAS O YIRIA SALAZAR_GeNESIS MARIANA SALAZAR FARIAS</v>
          </cell>
          <cell r="L3318" t="str">
            <v>CARCELeN ALTO ALEJANDRO PONCE 0E3 25 Y FRANCISCO CIEZA Referencias A LADO DEL POLLO EL REGALON CASA DE COLOR AMARILLO DE 3 PISOS ENTREGAR A YIRIA SALAZAR</v>
          </cell>
          <cell r="M3318" t="str">
            <v>1725293037001</v>
          </cell>
          <cell r="N3318" t="str">
            <v>0981914754</v>
          </cell>
          <cell r="O3318" t="str">
            <v/>
          </cell>
          <cell r="P3318" t="str">
            <v>QUITO</v>
          </cell>
          <cell r="Q3318" t="str">
            <v>QUITO</v>
          </cell>
          <cell r="R3318" t="str">
            <v>PICHINCHA</v>
          </cell>
          <cell r="T3318" t="str">
            <v>EXPRESSCON</v>
          </cell>
          <cell r="U3318" t="str">
            <v>FLEXNETUIO_LOCAL</v>
          </cell>
          <cell r="V3318">
            <v>1</v>
          </cell>
          <cell r="W3318">
            <v>1</v>
          </cell>
          <cell r="X3318" t="str">
            <v>FLEXNET ECUADOR - MDELIVERY</v>
          </cell>
          <cell r="Y3318" t="str">
            <v>CALLE 28 DE JUNIO S/N Y GARCIA MORENO ENTRADA LLANO GRANDE</v>
          </cell>
        </row>
        <row r="3319">
          <cell r="A3319" t="str">
            <v>2483370</v>
          </cell>
          <cell r="B3319">
            <v>495392</v>
          </cell>
          <cell r="C3319" t="str">
            <v>2483370</v>
          </cell>
          <cell r="D3319" t="str">
            <v>MDELIVERY</v>
          </cell>
          <cell r="E3319" t="str">
            <v>DESPACHO</v>
          </cell>
          <cell r="F3319" t="str">
            <v>EXPRESS</v>
          </cell>
          <cell r="G3319" t="str">
            <v>FTS45479</v>
          </cell>
          <cell r="H3319">
            <v>44938</v>
          </cell>
          <cell r="I3319" t="str">
            <v>ENTREGADO</v>
          </cell>
          <cell r="J3319">
            <v>44938</v>
          </cell>
          <cell r="K3319" t="str">
            <v>MARIA BELEN JARA_ROLF WITTMER TURISMO GALAPAGOS CIA LTDA</v>
          </cell>
          <cell r="L3319" t="str">
            <v>FOCH E7 81 Y DIEGO DE ALMAGRO EDIFICIO FOCH PISO 1 TELF 2520716 EXT 17 0984255196 HORARIO DE 8 A 1 Y DE 2 a PM Preguntar por Belen Jara</v>
          </cell>
          <cell r="M3319" t="str">
            <v>1790552934001</v>
          </cell>
          <cell r="N3319" t="str">
            <v>0984255196</v>
          </cell>
          <cell r="O3319" t="str">
            <v/>
          </cell>
          <cell r="P3319" t="str">
            <v>QUITO</v>
          </cell>
          <cell r="Q3319" t="str">
            <v>QUITO</v>
          </cell>
          <cell r="R3319" t="str">
            <v>PICHINCHA</v>
          </cell>
          <cell r="T3319" t="str">
            <v>TRANSERVISS</v>
          </cell>
          <cell r="U3319" t="str">
            <v>FLEXNETUIO_LOCAL</v>
          </cell>
          <cell r="V3319">
            <v>1</v>
          </cell>
          <cell r="W3319">
            <v>1</v>
          </cell>
          <cell r="X3319" t="str">
            <v>FLEXNET ECUADOR - MDELIVERY</v>
          </cell>
          <cell r="Y3319" t="str">
            <v>CALLE 28 DE JUNIO S/N Y GARCIA MORENO ENTRADA LLANO GRANDE</v>
          </cell>
        </row>
        <row r="3320">
          <cell r="A3320" t="str">
            <v>2483372</v>
          </cell>
          <cell r="B3320">
            <v>495393</v>
          </cell>
          <cell r="C3320" t="str">
            <v>2483372</v>
          </cell>
          <cell r="D3320" t="str">
            <v>MDELIVERY</v>
          </cell>
          <cell r="E3320" t="str">
            <v>DESPACHO</v>
          </cell>
          <cell r="F3320" t="str">
            <v>EXPRESS</v>
          </cell>
          <cell r="G3320" t="str">
            <v>EC6569</v>
          </cell>
          <cell r="H3320">
            <v>44938</v>
          </cell>
          <cell r="I3320" t="str">
            <v>ENTREGADO</v>
          </cell>
          <cell r="J3320">
            <v>44938</v>
          </cell>
          <cell r="K3320" t="str">
            <v>CARMEN LEON O VERONICA DELGADO_GENLIFE CIA LTDA</v>
          </cell>
          <cell r="L3320" t="str">
            <v>INAQUITO AV AMAZONAS N39 82 Y ALFONSO PEREIRA EDIF CASA VIVANCO SEXTO PISO</v>
          </cell>
          <cell r="M3320" t="str">
            <v>1792359805001</v>
          </cell>
          <cell r="N3320" t="str">
            <v>0998047462</v>
          </cell>
          <cell r="O3320" t="str">
            <v/>
          </cell>
          <cell r="P3320" t="str">
            <v>QUITO</v>
          </cell>
          <cell r="Q3320" t="str">
            <v>QUITO</v>
          </cell>
          <cell r="R3320" t="str">
            <v>PICHINCHA</v>
          </cell>
          <cell r="T3320" t="str">
            <v>EXPRESSCON</v>
          </cell>
          <cell r="U3320" t="str">
            <v>FLEXNETUIO_LOCAL</v>
          </cell>
          <cell r="V3320">
            <v>1</v>
          </cell>
          <cell r="W3320">
            <v>1</v>
          </cell>
          <cell r="X3320" t="str">
            <v>FLEXNET ECUADOR - MDELIVERY</v>
          </cell>
          <cell r="Y3320" t="str">
            <v>CALLE 28 DE JUNIO S/N Y GARCIA MORENO ENTRADA LLANO GRANDE</v>
          </cell>
        </row>
        <row r="3321">
          <cell r="A3321" t="str">
            <v>2483378</v>
          </cell>
          <cell r="B3321">
            <v>495394</v>
          </cell>
          <cell r="C3321" t="str">
            <v>2483378</v>
          </cell>
          <cell r="D3321" t="str">
            <v>MDELIVERY</v>
          </cell>
          <cell r="E3321" t="str">
            <v>DESPACHO</v>
          </cell>
          <cell r="F3321" t="str">
            <v>EXPRESS</v>
          </cell>
          <cell r="G3321" t="str">
            <v>FTS45480</v>
          </cell>
          <cell r="H3321">
            <v>44938</v>
          </cell>
          <cell r="I3321" t="str">
            <v>ENTREGADO</v>
          </cell>
          <cell r="J3321">
            <v>44938</v>
          </cell>
          <cell r="K3321" t="str">
            <v xml:space="preserve"> ULLOA VILLALVA LUIS SEBASTIAN O LUCIA SARMIENTO _ BEU MADISON AGENCIA CIA LTDA </v>
          </cell>
          <cell r="L3321" t="str">
            <v>PICHINCHA QUITO MARISCAL SUCRE JUAN LEON MERA 605 Y VICENTE RAMON ROCA EDIF STEFANY Oficina 701 PISO 7</v>
          </cell>
          <cell r="M3321" t="str">
            <v>1793014348001</v>
          </cell>
          <cell r="N3321" t="str">
            <v>0994702974</v>
          </cell>
          <cell r="O3321" t="str">
            <v/>
          </cell>
          <cell r="P3321" t="str">
            <v>QUITO</v>
          </cell>
          <cell r="Q3321" t="str">
            <v>QUITO</v>
          </cell>
          <cell r="R3321" t="str">
            <v>PICHINCHA</v>
          </cell>
          <cell r="T3321" t="str">
            <v>TRANSERVISS</v>
          </cell>
          <cell r="U3321" t="str">
            <v>FLEXNETUIO_LOCAL</v>
          </cell>
          <cell r="V3321">
            <v>1</v>
          </cell>
          <cell r="W3321">
            <v>1</v>
          </cell>
          <cell r="X3321" t="str">
            <v>FLEXNET ECUADOR - MDELIVERY</v>
          </cell>
          <cell r="Y3321" t="str">
            <v>CALLE 28 DE JUNIO S/N Y GARCIA MORENO ENTRADA LLANO GRANDE</v>
          </cell>
        </row>
        <row r="3322">
          <cell r="A3322" t="str">
            <v>2483384</v>
          </cell>
          <cell r="B3322">
            <v>495395</v>
          </cell>
          <cell r="C3322" t="str">
            <v>2483384</v>
          </cell>
          <cell r="D3322" t="str">
            <v>MDELIVERY</v>
          </cell>
          <cell r="E3322" t="str">
            <v>DESPACHO</v>
          </cell>
          <cell r="F3322" t="str">
            <v>EXPRESS</v>
          </cell>
          <cell r="G3322" t="str">
            <v>FTS45474</v>
          </cell>
          <cell r="H3322">
            <v>44938</v>
          </cell>
          <cell r="I3322" t="str">
            <v>ENTREGADO</v>
          </cell>
          <cell r="J3322">
            <v>44938</v>
          </cell>
          <cell r="K3322" t="str">
            <v xml:space="preserve"> MERCY JANNETH MANZANO ORDONEZ_ MERCY JANNETH MANZANO ORDONEZ</v>
          </cell>
          <cell r="L3322" t="str">
            <v>SOLANDA TURUMABMBA MORO OE2 84 Casa de tres pisos color Beish frente a la iglesia San Andres Kim</v>
          </cell>
          <cell r="M3322" t="str">
            <v>1719715680001</v>
          </cell>
          <cell r="N3322" t="str">
            <v>0958999214</v>
          </cell>
          <cell r="O3322" t="str">
            <v/>
          </cell>
          <cell r="P3322" t="str">
            <v>QUITO</v>
          </cell>
          <cell r="Q3322" t="str">
            <v>QUITO</v>
          </cell>
          <cell r="R3322" t="str">
            <v>PICHINCHA</v>
          </cell>
          <cell r="T3322" t="str">
            <v>TRANSERVISS</v>
          </cell>
          <cell r="U3322" t="str">
            <v>FLEXNETUIO_LOCAL</v>
          </cell>
          <cell r="V3322">
            <v>1</v>
          </cell>
          <cell r="W3322">
            <v>1</v>
          </cell>
          <cell r="X3322" t="str">
            <v>FLEXNET ECUADOR - MDELIVERY</v>
          </cell>
          <cell r="Y3322" t="str">
            <v>CALLE 28 DE JUNIO S/N Y GARCIA MORENO ENTRADA LLANO GRANDE</v>
          </cell>
        </row>
        <row r="3323">
          <cell r="A3323" t="str">
            <v>2483385</v>
          </cell>
          <cell r="B3323">
            <v>495396</v>
          </cell>
          <cell r="C3323" t="str">
            <v>2483385</v>
          </cell>
          <cell r="D3323" t="str">
            <v>MDELIVERY</v>
          </cell>
          <cell r="E3323" t="str">
            <v>DESPACHO</v>
          </cell>
          <cell r="F3323" t="str">
            <v>EXPRESS</v>
          </cell>
          <cell r="G3323" t="str">
            <v>EC6559</v>
          </cell>
          <cell r="H3323">
            <v>44938</v>
          </cell>
          <cell r="I3323" t="str">
            <v>ENTREGADO</v>
          </cell>
          <cell r="J3323">
            <v>44943</v>
          </cell>
          <cell r="K3323" t="str">
            <v xml:space="preserve"> ALEXANDRA RAFAELA VALENZUELA GALLEGOS_ ALEXANDRA RAFAELA VALENZUELA GALLEGOS</v>
          </cell>
          <cell r="L3323" t="str">
            <v>VOZANDES N42 74 Y MARIANO ECHEVERRIA</v>
          </cell>
          <cell r="M3323" t="str">
            <v>1724084312001</v>
          </cell>
          <cell r="N3323" t="str">
            <v>0995508662</v>
          </cell>
          <cell r="O3323" t="str">
            <v/>
          </cell>
          <cell r="P3323" t="str">
            <v>QUITO</v>
          </cell>
          <cell r="Q3323" t="str">
            <v>QUITO</v>
          </cell>
          <cell r="R3323" t="str">
            <v>PICHINCHA</v>
          </cell>
          <cell r="T3323" t="str">
            <v>EXPRESSCON</v>
          </cell>
          <cell r="U3323" t="str">
            <v>FLEXNETUIO_LOCAL</v>
          </cell>
          <cell r="V3323">
            <v>1</v>
          </cell>
          <cell r="W3323">
            <v>1</v>
          </cell>
          <cell r="X3323" t="str">
            <v>FLEXNET ECUADOR - MDELIVERY</v>
          </cell>
          <cell r="Y3323" t="str">
            <v>CALLE 28 DE JUNIO S/N Y GARCIA MORENO ENTRADA LLANO GRANDE</v>
          </cell>
        </row>
        <row r="3324">
          <cell r="A3324" t="str">
            <v>2483386</v>
          </cell>
          <cell r="B3324">
            <v>495397</v>
          </cell>
          <cell r="C3324" t="str">
            <v>2483386</v>
          </cell>
          <cell r="D3324" t="str">
            <v>MDELIVERY</v>
          </cell>
          <cell r="E3324" t="str">
            <v>DESPACHO</v>
          </cell>
          <cell r="F3324" t="str">
            <v>EXPRESS</v>
          </cell>
          <cell r="G3324" t="str">
            <v>FTS45476</v>
          </cell>
          <cell r="H3324">
            <v>44938</v>
          </cell>
          <cell r="I3324" t="str">
            <v>ENTREGADO</v>
          </cell>
          <cell r="J3324">
            <v>44938</v>
          </cell>
          <cell r="K3324" t="str">
            <v>NASLHY TUTILLO_VANTTIVE CIA LTDA</v>
          </cell>
          <cell r="L3324" t="str">
            <v xml:space="preserve">Av De la Republica y Rumipamba Esq Edificio Signature </v>
          </cell>
          <cell r="M3324" t="str">
            <v>1791890973001</v>
          </cell>
          <cell r="N3324" t="str">
            <v>0988520037</v>
          </cell>
          <cell r="O3324" t="str">
            <v/>
          </cell>
          <cell r="P3324" t="str">
            <v>QUITO</v>
          </cell>
          <cell r="Q3324" t="str">
            <v>QUITO</v>
          </cell>
          <cell r="R3324" t="str">
            <v>PICHINCHA</v>
          </cell>
          <cell r="T3324" t="str">
            <v>TRANSERVISS</v>
          </cell>
          <cell r="U3324" t="str">
            <v>FLEXNETUIO_LOCAL</v>
          </cell>
          <cell r="V3324">
            <v>1</v>
          </cell>
          <cell r="W3324">
            <v>1</v>
          </cell>
          <cell r="X3324" t="str">
            <v>FLEXNET ECUADOR - MDELIVERY</v>
          </cell>
          <cell r="Y3324" t="str">
            <v>CALLE 28 DE JUNIO S/N Y GARCIA MORENO ENTRADA LLANO GRANDE</v>
          </cell>
        </row>
        <row r="3325">
          <cell r="A3325" t="str">
            <v>2483389</v>
          </cell>
          <cell r="B3325">
            <v>495398</v>
          </cell>
          <cell r="C3325" t="str">
            <v>2483389</v>
          </cell>
          <cell r="D3325" t="str">
            <v>MDELIVERY</v>
          </cell>
          <cell r="E3325" t="str">
            <v>DESPACHO</v>
          </cell>
          <cell r="F3325" t="str">
            <v>EXPRESS</v>
          </cell>
          <cell r="G3325" t="str">
            <v>FTS45481</v>
          </cell>
          <cell r="H3325">
            <v>44938</v>
          </cell>
          <cell r="I3325" t="str">
            <v>ENTREGADO</v>
          </cell>
          <cell r="J3325">
            <v>44938</v>
          </cell>
          <cell r="K3325" t="str">
            <v xml:space="preserve">ROBERTO VILLAVICENCIO DIEGO ESTRELLA GUARDIAS_ZURICH SEGUROS ECUADOR S A </v>
          </cell>
          <cell r="L3325" t="str">
            <v>Av Eloy Alfaro N34 194 y Catalina Aldaz Corporativo 194 Piso 4</v>
          </cell>
          <cell r="M3325" t="str">
            <v>1791240014001</v>
          </cell>
          <cell r="N3325" t="str">
            <v>0984516530</v>
          </cell>
          <cell r="O3325" t="str">
            <v/>
          </cell>
          <cell r="P3325" t="str">
            <v>QUITO</v>
          </cell>
          <cell r="Q3325" t="str">
            <v>QUITO</v>
          </cell>
          <cell r="R3325" t="str">
            <v>PICHINCHA</v>
          </cell>
          <cell r="T3325" t="str">
            <v>TRANSERVISS</v>
          </cell>
          <cell r="U3325" t="str">
            <v>FLEXNETUIO_LOCAL</v>
          </cell>
          <cell r="V3325">
            <v>1</v>
          </cell>
          <cell r="W3325">
            <v>1</v>
          </cell>
          <cell r="X3325" t="str">
            <v>FLEXNET ECUADOR - MDELIVERY</v>
          </cell>
          <cell r="Y3325" t="str">
            <v>CALLE 28 DE JUNIO S/N Y GARCIA MORENO ENTRADA LLANO GRANDE</v>
          </cell>
        </row>
        <row r="3326">
          <cell r="A3326" t="str">
            <v>2483391</v>
          </cell>
          <cell r="B3326">
            <v>495399</v>
          </cell>
          <cell r="C3326" t="str">
            <v>2483391</v>
          </cell>
          <cell r="D3326" t="str">
            <v>MDELIVERY</v>
          </cell>
          <cell r="E3326" t="str">
            <v>DESPACHO</v>
          </cell>
          <cell r="F3326" t="str">
            <v>EXPRESS</v>
          </cell>
          <cell r="G3326" t="str">
            <v>EC6564</v>
          </cell>
          <cell r="H3326">
            <v>44938</v>
          </cell>
          <cell r="I3326" t="str">
            <v>ENTREGADO</v>
          </cell>
          <cell r="J3326">
            <v>44938</v>
          </cell>
          <cell r="K3326" t="str">
            <v xml:space="preserve">Paola Castro_AGROVALENCIA C A </v>
          </cell>
          <cell r="L3326" t="str">
            <v>edificio Inverna calle los Naranjos N44 15 y Av De los Granados PRONACA</v>
          </cell>
          <cell r="M3326" t="str">
            <v>0992724528001</v>
          </cell>
          <cell r="N3326" t="str">
            <v>0998914659</v>
          </cell>
          <cell r="O3326" t="str">
            <v/>
          </cell>
          <cell r="P3326" t="str">
            <v>QUITO</v>
          </cell>
          <cell r="Q3326" t="str">
            <v>QUITO</v>
          </cell>
          <cell r="R3326" t="str">
            <v>PICHINCHA</v>
          </cell>
          <cell r="T3326" t="str">
            <v>EXPRESSCON</v>
          </cell>
          <cell r="U3326" t="str">
            <v>FLEXNETUIO_LOCAL</v>
          </cell>
          <cell r="V3326">
            <v>1</v>
          </cell>
          <cell r="W3326">
            <v>1</v>
          </cell>
          <cell r="X3326" t="str">
            <v>FLEXNET ECUADOR - MDELIVERY</v>
          </cell>
          <cell r="Y3326" t="str">
            <v>CALLE 28 DE JUNIO S/N Y GARCIA MORENO ENTRADA LLANO GRANDE</v>
          </cell>
        </row>
        <row r="3327">
          <cell r="A3327" t="str">
            <v>2483392</v>
          </cell>
          <cell r="B3327">
            <v>495400</v>
          </cell>
          <cell r="C3327" t="str">
            <v>2483392</v>
          </cell>
          <cell r="D3327" t="str">
            <v>MDELIVERY</v>
          </cell>
          <cell r="E3327" t="str">
            <v>DESPACHO</v>
          </cell>
          <cell r="F3327" t="str">
            <v>EXPRESS</v>
          </cell>
          <cell r="G3327" t="str">
            <v>FTS45475</v>
          </cell>
          <cell r="H3327">
            <v>44938</v>
          </cell>
          <cell r="I3327" t="str">
            <v>ENTREGADO</v>
          </cell>
          <cell r="J3327">
            <v>44938</v>
          </cell>
          <cell r="K3327" t="str">
            <v xml:space="preserve"> ANGEL CALIXTO SALDARRIAGA SANTANA_ ANGEL CALIXTO SALDARRIAGA SANTANA</v>
          </cell>
          <cell r="L3327" t="str">
            <v>luis cordero e4 372 y av amazonas frente al hotel rio amazonas</v>
          </cell>
          <cell r="M3327" t="str">
            <v>1717215758001</v>
          </cell>
          <cell r="N3327" t="str">
            <v>0983541774</v>
          </cell>
          <cell r="O3327" t="str">
            <v/>
          </cell>
          <cell r="P3327" t="str">
            <v>QUITO</v>
          </cell>
          <cell r="Q3327" t="str">
            <v>QUITO</v>
          </cell>
          <cell r="R3327" t="str">
            <v>PICHINCHA</v>
          </cell>
          <cell r="T3327" t="str">
            <v>TRANSERVISS</v>
          </cell>
          <cell r="U3327" t="str">
            <v>FLEXNETUIO_LOCAL</v>
          </cell>
          <cell r="V3327">
            <v>1</v>
          </cell>
          <cell r="W3327">
            <v>1</v>
          </cell>
          <cell r="X3327" t="str">
            <v>FLEXNET ECUADOR - MDELIVERY</v>
          </cell>
          <cell r="Y3327" t="str">
            <v>CALLE 28 DE JUNIO S/N Y GARCIA MORENO ENTRADA LLANO GRANDE</v>
          </cell>
        </row>
        <row r="3328">
          <cell r="A3328" t="str">
            <v>2483328</v>
          </cell>
          <cell r="B3328">
            <v>495401</v>
          </cell>
          <cell r="C3328" t="str">
            <v>2483328</v>
          </cell>
          <cell r="D3328" t="str">
            <v>MDELIVERY</v>
          </cell>
          <cell r="E3328" t="str">
            <v>DESPACHO</v>
          </cell>
          <cell r="F3328" t="str">
            <v>NORMAL</v>
          </cell>
          <cell r="G3328" t="str">
            <v>FT79415</v>
          </cell>
          <cell r="H3328">
            <v>44938</v>
          </cell>
          <cell r="I3328" t="str">
            <v>ENTREGADO</v>
          </cell>
          <cell r="J3328">
            <v>44939</v>
          </cell>
          <cell r="K3328" t="str">
            <v>KARINA RIOS_QUINONEZ QUINONEZ MARIA CARMELINA</v>
          </cell>
          <cell r="L3328" t="str">
            <v>AV JOSE DE LA CUADRA Y CALLE SEGUNDA FRENTE AL MALL DEL SUR ENTRANDO POR EL KIWI DIAGONAL AL RESTAURANTE VERDE PINTON Y MADURO</v>
          </cell>
          <cell r="M3328" t="str">
            <v>1755527114001</v>
          </cell>
          <cell r="N3328" t="str">
            <v>0993349521</v>
          </cell>
          <cell r="O3328" t="str">
            <v/>
          </cell>
          <cell r="P3328" t="str">
            <v>GUAYAQUIL</v>
          </cell>
          <cell r="Q3328" t="str">
            <v>GUAYAQUIL</v>
          </cell>
          <cell r="R3328" t="str">
            <v>GUAYAS</v>
          </cell>
          <cell r="T3328" t="str">
            <v>ITSACOURIER</v>
          </cell>
          <cell r="U3328" t="str">
            <v>FLEXNETUIO_GYE</v>
          </cell>
          <cell r="V3328">
            <v>1</v>
          </cell>
          <cell r="W3328">
            <v>1</v>
          </cell>
          <cell r="X3328" t="str">
            <v>FLEXNET ECUADOR - MDELIVERY</v>
          </cell>
          <cell r="Y3328" t="str">
            <v>CALLE 28 DE JUNIO S/N Y GARCIA MORENO ENTRADA LLANO GRANDE</v>
          </cell>
        </row>
        <row r="3329">
          <cell r="A3329" t="str">
            <v>2483329</v>
          </cell>
          <cell r="B3329">
            <v>495402</v>
          </cell>
          <cell r="C3329" t="str">
            <v>2483329</v>
          </cell>
          <cell r="D3329" t="str">
            <v>MDELIVERY</v>
          </cell>
          <cell r="E3329" t="str">
            <v>DESPACHO</v>
          </cell>
          <cell r="F3329" t="str">
            <v>NORMAL</v>
          </cell>
          <cell r="G3329" t="str">
            <v>FT79421</v>
          </cell>
          <cell r="H3329">
            <v>44938</v>
          </cell>
          <cell r="I3329" t="str">
            <v>ENTREGADO</v>
          </cell>
          <cell r="J3329">
            <v>44939</v>
          </cell>
          <cell r="K3329" t="str">
            <v>KARINA RIOS_CONDO ORTIZ GABRIELA ESTEFANIA</v>
          </cell>
          <cell r="L3329" t="str">
            <v>AV JOSE DE LA CUADRA Y CALLE SEGUNDA FRENTE AL MALL DEL SUR ENTRANDO POR EL KIWI DIAGONAL AL RESTAURANTE VERDE PINTON Y MADURO</v>
          </cell>
          <cell r="M3329" t="str">
            <v>2200052542001</v>
          </cell>
          <cell r="N3329" t="str">
            <v>0993349521</v>
          </cell>
          <cell r="O3329" t="str">
            <v/>
          </cell>
          <cell r="P3329" t="str">
            <v>GUAYAQUIL</v>
          </cell>
          <cell r="Q3329" t="str">
            <v>GUAYAQUIL</v>
          </cell>
          <cell r="R3329" t="str">
            <v>GUAYAS</v>
          </cell>
          <cell r="T3329" t="str">
            <v>ITSACOURIER</v>
          </cell>
          <cell r="U3329" t="str">
            <v>FLEXNETUIO_GYE</v>
          </cell>
          <cell r="V3329">
            <v>1</v>
          </cell>
          <cell r="W3329">
            <v>1</v>
          </cell>
          <cell r="X3329" t="str">
            <v>FLEXNET ECUADOR - MDELIVERY</v>
          </cell>
          <cell r="Y3329" t="str">
            <v>CALLE 28 DE JUNIO S/N Y GARCIA MORENO ENTRADA LLANO GRANDE</v>
          </cell>
        </row>
        <row r="3330">
          <cell r="A3330" t="str">
            <v>2483330</v>
          </cell>
          <cell r="B3330">
            <v>495403</v>
          </cell>
          <cell r="C3330" t="str">
            <v>2483330</v>
          </cell>
          <cell r="D3330" t="str">
            <v>MDELIVERY</v>
          </cell>
          <cell r="E3330" t="str">
            <v>DESPACHO</v>
          </cell>
          <cell r="F3330" t="str">
            <v>NORMAL</v>
          </cell>
          <cell r="G3330" t="str">
            <v>FT79420</v>
          </cell>
          <cell r="H3330">
            <v>44938</v>
          </cell>
          <cell r="I3330" t="str">
            <v>ENTREGADO</v>
          </cell>
          <cell r="J3330">
            <v>44939</v>
          </cell>
          <cell r="K3330" t="str">
            <v>KARINA RIOS_MARTINEZ GUALE ROBERTH ALEXANDER</v>
          </cell>
          <cell r="L3330" t="str">
            <v>AV JOSE DE LA CUADRA Y CALLE SEGUNDA FRENTE AL MALL DEL SUR ENTRANDO POR EL KIWI DIAGONAL AL RESTAURANTE VERDE PINTON Y MADURO</v>
          </cell>
          <cell r="M3330" t="str">
            <v>1717635880001</v>
          </cell>
          <cell r="N3330" t="str">
            <v>0993349521</v>
          </cell>
          <cell r="O3330" t="str">
            <v/>
          </cell>
          <cell r="P3330" t="str">
            <v>GUAYAQUIL</v>
          </cell>
          <cell r="Q3330" t="str">
            <v>GUAYAQUIL</v>
          </cell>
          <cell r="R3330" t="str">
            <v>GUAYAS</v>
          </cell>
          <cell r="T3330" t="str">
            <v>ITSACOURIER</v>
          </cell>
          <cell r="U3330" t="str">
            <v>FLEXNETUIO_GYE</v>
          </cell>
          <cell r="V3330">
            <v>1</v>
          </cell>
          <cell r="W3330">
            <v>1</v>
          </cell>
          <cell r="X3330" t="str">
            <v>FLEXNET ECUADOR - MDELIVERY</v>
          </cell>
          <cell r="Y3330" t="str">
            <v>CALLE 28 DE JUNIO S/N Y GARCIA MORENO ENTRADA LLANO GRANDE</v>
          </cell>
        </row>
        <row r="3331">
          <cell r="A3331" t="str">
            <v>2483331</v>
          </cell>
          <cell r="B3331">
            <v>495404</v>
          </cell>
          <cell r="C3331" t="str">
            <v>2483331</v>
          </cell>
          <cell r="D3331" t="str">
            <v>MDELIVERY</v>
          </cell>
          <cell r="E3331" t="str">
            <v>DESPACHO</v>
          </cell>
          <cell r="F3331" t="str">
            <v>NORMAL</v>
          </cell>
          <cell r="G3331" t="str">
            <v>FT79416</v>
          </cell>
          <cell r="H3331">
            <v>44938</v>
          </cell>
          <cell r="I3331" t="str">
            <v>ENTREGADO</v>
          </cell>
          <cell r="J3331">
            <v>44939</v>
          </cell>
          <cell r="K3331" t="str">
            <v>KARINA RIOS_VALENCIA VALENCIA JOSE ANTONIO</v>
          </cell>
          <cell r="L3331" t="str">
            <v>AV JOSE DE LA CUADRA Y CALLE SEGUNDA FRENTE AL MALL DEL SUR ENTRANDO POR EL KIWI DIAGONAL AL RESTAURANTE VERDE PINTON Y MADURO</v>
          </cell>
          <cell r="M3331" t="str">
            <v>1314635127001</v>
          </cell>
          <cell r="N3331" t="str">
            <v>0993349521</v>
          </cell>
          <cell r="O3331" t="str">
            <v/>
          </cell>
          <cell r="P3331" t="str">
            <v>GUAYAQUIL</v>
          </cell>
          <cell r="Q3331" t="str">
            <v>GUAYAQUIL</v>
          </cell>
          <cell r="R3331" t="str">
            <v>GUAYAS</v>
          </cell>
          <cell r="T3331" t="str">
            <v>ITSACOURIER</v>
          </cell>
          <cell r="U3331" t="str">
            <v>FLEXNETUIO_GYE</v>
          </cell>
          <cell r="V3331">
            <v>1</v>
          </cell>
          <cell r="W3331">
            <v>1</v>
          </cell>
          <cell r="X3331" t="str">
            <v>FLEXNET ECUADOR - MDELIVERY</v>
          </cell>
          <cell r="Y3331" t="str">
            <v>CALLE 28 DE JUNIO S/N Y GARCIA MORENO ENTRADA LLANO GRANDE</v>
          </cell>
        </row>
        <row r="3332">
          <cell r="A3332" t="str">
            <v>2483332</v>
          </cell>
          <cell r="B3332">
            <v>495405</v>
          </cell>
          <cell r="C3332" t="str">
            <v>2483332</v>
          </cell>
          <cell r="D3332" t="str">
            <v>MDELIVERY</v>
          </cell>
          <cell r="E3332" t="str">
            <v>DESPACHO</v>
          </cell>
          <cell r="F3332" t="str">
            <v>NORMAL</v>
          </cell>
          <cell r="G3332" t="str">
            <v>FT79419</v>
          </cell>
          <cell r="H3332">
            <v>44938</v>
          </cell>
          <cell r="I3332" t="str">
            <v>ENTREGADO</v>
          </cell>
          <cell r="J3332">
            <v>44939</v>
          </cell>
          <cell r="K3332" t="str">
            <v>KARINA RIOS_MEDINA MOSQUERA MIRIAM MELISSA</v>
          </cell>
          <cell r="L3332" t="str">
            <v>AV JOSE DE LA CUADRA Y CALLE SEGUNDA FRENTE AL MALL DEL SUR ENTRANDO POR EL KIWI DIAGONAL AL RESTAURANTE VERDE PINTON Y MADURO</v>
          </cell>
          <cell r="M3332" t="str">
            <v>0952604908001</v>
          </cell>
          <cell r="N3332" t="str">
            <v>0993349521</v>
          </cell>
          <cell r="O3332" t="str">
            <v/>
          </cell>
          <cell r="P3332" t="str">
            <v>GUAYAQUIL</v>
          </cell>
          <cell r="Q3332" t="str">
            <v>GUAYAQUIL</v>
          </cell>
          <cell r="R3332" t="str">
            <v>GUAYAS</v>
          </cell>
          <cell r="T3332" t="str">
            <v>ITSACOURIER</v>
          </cell>
          <cell r="U3332" t="str">
            <v>FLEXNETUIO_GYE</v>
          </cell>
          <cell r="V3332">
            <v>1</v>
          </cell>
          <cell r="W3332">
            <v>1</v>
          </cell>
          <cell r="X3332" t="str">
            <v>FLEXNET ECUADOR - MDELIVERY</v>
          </cell>
          <cell r="Y3332" t="str">
            <v>CALLE 28 DE JUNIO S/N Y GARCIA MORENO ENTRADA LLANO GRANDE</v>
          </cell>
        </row>
        <row r="3333">
          <cell r="A3333" t="str">
            <v>2483333</v>
          </cell>
          <cell r="B3333">
            <v>495406</v>
          </cell>
          <cell r="C3333" t="str">
            <v>2483333</v>
          </cell>
          <cell r="D3333" t="str">
            <v>MDELIVERY</v>
          </cell>
          <cell r="E3333" t="str">
            <v>DESPACHO</v>
          </cell>
          <cell r="F3333" t="str">
            <v>NORMAL</v>
          </cell>
          <cell r="G3333" t="str">
            <v>FT79426</v>
          </cell>
          <cell r="H3333">
            <v>44938</v>
          </cell>
          <cell r="I3333" t="str">
            <v>ENTREGADO</v>
          </cell>
          <cell r="J3333">
            <v>44939</v>
          </cell>
          <cell r="K3333" t="str">
            <v>William Ochoa_BEST DOCTORS S A EMPRESA DE MEDICINA PREPAGADA</v>
          </cell>
          <cell r="L3333" t="str">
            <v>Av Joaquin Orrantia Torrres del Mall Torre A segundo piso oficina 203</v>
          </cell>
          <cell r="M3333" t="str">
            <v>0992581441001</v>
          </cell>
          <cell r="N3333" t="str">
            <v>0978786288</v>
          </cell>
          <cell r="O3333" t="str">
            <v/>
          </cell>
          <cell r="P3333" t="str">
            <v>GUAYAQUIL</v>
          </cell>
          <cell r="Q3333" t="str">
            <v>GUAYAQUIL</v>
          </cell>
          <cell r="R3333" t="str">
            <v>GUAYAS</v>
          </cell>
          <cell r="T3333" t="str">
            <v>ITSACOURIER</v>
          </cell>
          <cell r="U3333" t="str">
            <v>FLEXNETUIO_GYE</v>
          </cell>
          <cell r="V3333">
            <v>1</v>
          </cell>
          <cell r="W3333">
            <v>1</v>
          </cell>
          <cell r="X3333" t="str">
            <v>FLEXNET ECUADOR - MDELIVERY</v>
          </cell>
          <cell r="Y3333" t="str">
            <v>CALLE 28 DE JUNIO S/N Y GARCIA MORENO ENTRADA LLANO GRANDE</v>
          </cell>
        </row>
        <row r="3334">
          <cell r="A3334" t="str">
            <v>MYD_2023_00142</v>
          </cell>
          <cell r="B3334">
            <v>495385</v>
          </cell>
          <cell r="C3334" t="str">
            <v>MYD_2023_00142</v>
          </cell>
          <cell r="D3334" t="str">
            <v>MYD</v>
          </cell>
          <cell r="E3334" t="str">
            <v>DESPACHO</v>
          </cell>
          <cell r="F3334" t="str">
            <v>NORMAL</v>
          </cell>
          <cell r="G3334" t="str">
            <v>031002004174488</v>
          </cell>
          <cell r="H3334">
            <v>44938</v>
          </cell>
          <cell r="I3334" t="str">
            <v>ENTREGADO</v>
          </cell>
          <cell r="J3334">
            <v>44942</v>
          </cell>
          <cell r="K3334" t="str">
            <v>THALIA CELI MEJIA</v>
          </cell>
          <cell r="L3334" t="str">
            <v>BARRIO CELI ROMAN, EN LAS CALLES FRANCISCO EGUIGUREN Y VICENTE PAZ / LOJA</v>
          </cell>
          <cell r="M3334" t="str">
            <v>#N/D</v>
          </cell>
          <cell r="P3334" t="str">
            <v>110101</v>
          </cell>
          <cell r="Q3334" t="str">
            <v>LOJA</v>
          </cell>
          <cell r="R3334" t="str">
            <v>LOJA</v>
          </cell>
          <cell r="S3334" t="str">
            <v>LOJA</v>
          </cell>
          <cell r="T3334" t="str">
            <v>TRAMACO</v>
          </cell>
          <cell r="V3334">
            <v>1</v>
          </cell>
          <cell r="W3334">
            <v>1</v>
          </cell>
          <cell r="X3334" t="str">
            <v>FLEXNET</v>
          </cell>
          <cell r="Y3334" t="str">
            <v>FLEX NET CALLE 28 DE JUNIO S/N Y GARCIA MORENO ENTRADA LLANO GRANDE</v>
          </cell>
        </row>
        <row r="3335">
          <cell r="A3335" t="str">
            <v>0545439</v>
          </cell>
          <cell r="B3335">
            <v>495380</v>
          </cell>
          <cell r="C3335" t="str">
            <v>0545439</v>
          </cell>
          <cell r="D3335" t="str">
            <v>DPW</v>
          </cell>
          <cell r="E3335" t="str">
            <v>DESPACHO</v>
          </cell>
          <cell r="F3335" t="str">
            <v>NORMAL</v>
          </cell>
          <cell r="G3335" t="str">
            <v>031002004175844</v>
          </cell>
          <cell r="H3335">
            <v>44938</v>
          </cell>
          <cell r="I3335" t="str">
            <v>ENTREGADO</v>
          </cell>
          <cell r="J3335">
            <v>44939</v>
          </cell>
          <cell r="K3335" t="str">
            <v>CORPAR ARRAYANES</v>
          </cell>
          <cell r="L3335" t="str">
            <v>AVENIDA 17 JULIO 10108, LA VICTORIA, IBARRA, IMBABURA, ECUADOR./LORENA ALBUJA/593999781366/// //</v>
          </cell>
          <cell r="M3335" t="str">
            <v>#N/A</v>
          </cell>
          <cell r="N3335" t="str">
            <v>99-952-3557</v>
          </cell>
          <cell r="O3335" t="str">
            <v>99-952-3557</v>
          </cell>
          <cell r="P3335" t="str">
            <v>100101</v>
          </cell>
          <cell r="Q3335" t="str">
            <v>IBARRA</v>
          </cell>
          <cell r="R3335" t="str">
            <v>IMBABURA</v>
          </cell>
          <cell r="S3335" t="str">
            <v>SAN MIGUEL DE IBARRA</v>
          </cell>
          <cell r="T3335" t="str">
            <v>TRAMACO</v>
          </cell>
          <cell r="V3335">
            <v>6</v>
          </cell>
          <cell r="W3335">
            <v>64.2</v>
          </cell>
          <cell r="X3335" t="str">
            <v>FLEXNET</v>
          </cell>
          <cell r="Y3335" t="str">
            <v>FLEX NET CALLE 28 DE JUNIO S/N Y GARCIA MORENO ENTRADA LLANO GRANDE</v>
          </cell>
        </row>
        <row r="3336">
          <cell r="A3336" t="str">
            <v xml:space="preserve">0560457 </v>
          </cell>
          <cell r="B3336">
            <v>495381</v>
          </cell>
          <cell r="C3336" t="str">
            <v xml:space="preserve">0560457 </v>
          </cell>
          <cell r="D3336" t="str">
            <v>DPW</v>
          </cell>
          <cell r="E3336" t="str">
            <v>DESPACHO</v>
          </cell>
          <cell r="F3336" t="str">
            <v>NORMAL</v>
          </cell>
          <cell r="G3336" t="str">
            <v>031002004175845</v>
          </cell>
          <cell r="H3336">
            <v>44938</v>
          </cell>
          <cell r="I3336" t="str">
            <v>ENTREGADO</v>
          </cell>
          <cell r="J3336">
            <v>44939</v>
          </cell>
          <cell r="K3336" t="str">
            <v>CORPAR ARRAYANES</v>
          </cell>
          <cell r="L3336" t="str">
            <v>AVENIDA 17 JULIO 10108, LA VICTORIA, IBARRA, IMBABURA, ECUADOR./LORENA ALBUJA/593999781366/// //</v>
          </cell>
          <cell r="M3336" t="str">
            <v>#N/A</v>
          </cell>
          <cell r="N3336" t="str">
            <v>99-952-3557</v>
          </cell>
          <cell r="O3336" t="str">
            <v>99-952-3557</v>
          </cell>
          <cell r="P3336" t="str">
            <v>100101</v>
          </cell>
          <cell r="Q3336" t="str">
            <v>IBARRA</v>
          </cell>
          <cell r="R3336" t="str">
            <v>IMBABURA</v>
          </cell>
          <cell r="S3336" t="str">
            <v>SAN MIGUEL DE IBARRA</v>
          </cell>
          <cell r="T3336" t="str">
            <v>TRAMACO</v>
          </cell>
          <cell r="V3336">
            <v>1</v>
          </cell>
          <cell r="W3336">
            <v>3</v>
          </cell>
          <cell r="X3336" t="str">
            <v>FLEXNET</v>
          </cell>
          <cell r="Y3336" t="str">
            <v>FLEX NET CALLE 28 DE JUNIO S/N Y GARCIA MORENO ENTRADA LLANO GRANDE</v>
          </cell>
        </row>
        <row r="3337">
          <cell r="A3337" t="str">
            <v>565275</v>
          </cell>
          <cell r="B3337">
            <v>495382</v>
          </cell>
          <cell r="C3337" t="str">
            <v>565275</v>
          </cell>
          <cell r="D3337" t="str">
            <v>DPW</v>
          </cell>
          <cell r="E3337" t="str">
            <v>DESPACHO</v>
          </cell>
          <cell r="F3337" t="str">
            <v>NORMAL</v>
          </cell>
          <cell r="G3337" t="str">
            <v>031002004175846</v>
          </cell>
          <cell r="H3337">
            <v>44938</v>
          </cell>
          <cell r="I3337" t="str">
            <v>ENTREGADO</v>
          </cell>
          <cell r="J3337">
            <v>44939</v>
          </cell>
          <cell r="K3337" t="str">
            <v>CORPAR ARRAYANES</v>
          </cell>
          <cell r="L3337" t="str">
            <v>AVENIDA 17 JULIO 10108, LA VICTORIA, IBARRA, IMBABURA, ECUADOR./LORENA ALBUJA/593999781366/// //</v>
          </cell>
          <cell r="M3337" t="str">
            <v>#N/A</v>
          </cell>
          <cell r="N3337" t="str">
            <v>99-952-3557</v>
          </cell>
          <cell r="O3337" t="str">
            <v>99-952-3557</v>
          </cell>
          <cell r="P3337" t="str">
            <v>100101</v>
          </cell>
          <cell r="Q3337" t="str">
            <v>IBARRA</v>
          </cell>
          <cell r="R3337" t="str">
            <v>IMBABURA</v>
          </cell>
          <cell r="S3337" t="str">
            <v>SAN MIGUEL DE IBARRA</v>
          </cell>
          <cell r="T3337" t="str">
            <v>TRAMACO</v>
          </cell>
          <cell r="V3337">
            <v>1</v>
          </cell>
          <cell r="W3337">
            <v>1.5</v>
          </cell>
          <cell r="X3337" t="str">
            <v>FLEXNET</v>
          </cell>
          <cell r="Y3337" t="str">
            <v>FLEX NET CALLE 28 DE JUNIO S/N Y GARCIA MORENO ENTRADA LLANO GRANDE</v>
          </cell>
        </row>
        <row r="3338">
          <cell r="A3338" t="str">
            <v>0545440</v>
          </cell>
          <cell r="B3338">
            <v>495383</v>
          </cell>
          <cell r="C3338" t="str">
            <v>0545440</v>
          </cell>
          <cell r="D3338" t="str">
            <v>DPW</v>
          </cell>
          <cell r="E3338" t="str">
            <v>DESPACHO</v>
          </cell>
          <cell r="F3338" t="str">
            <v>NORMAL</v>
          </cell>
          <cell r="G3338" t="str">
            <v>031002004175847</v>
          </cell>
          <cell r="H3338">
            <v>44938</v>
          </cell>
          <cell r="I3338" t="str">
            <v>ENTREGADO</v>
          </cell>
          <cell r="J3338">
            <v>44939</v>
          </cell>
          <cell r="K3338" t="str">
            <v>CORPAR ARRAYANES ALAMOS</v>
          </cell>
          <cell r="L3338" t="str">
            <v>AVENIDA 17 JULIO 10108, LA VICTORIA, IBARRA, IMBABURA, ECUADOR./LORENA ALBUJA/593999781366/// //</v>
          </cell>
          <cell r="M3338" t="str">
            <v>#N/A</v>
          </cell>
          <cell r="N3338" t="str">
            <v>99-952-3557</v>
          </cell>
          <cell r="O3338" t="str">
            <v>99-952-3557</v>
          </cell>
          <cell r="P3338" t="str">
            <v>100101</v>
          </cell>
          <cell r="Q3338" t="str">
            <v>IBARRA</v>
          </cell>
          <cell r="R3338" t="str">
            <v>IMBABURA</v>
          </cell>
          <cell r="S3338" t="str">
            <v>SAN MIGUEL DE IBARRA</v>
          </cell>
          <cell r="T3338" t="str">
            <v>TRAMACO</v>
          </cell>
          <cell r="V3338">
            <v>5</v>
          </cell>
          <cell r="W3338">
            <v>47.7</v>
          </cell>
          <cell r="X3338" t="str">
            <v>FLEXNET</v>
          </cell>
          <cell r="Y3338" t="str">
            <v>FLEX NET CALLE 28 DE JUNIO S/N Y GARCIA MORENO ENTRADA LLANO GRANDE</v>
          </cell>
        </row>
        <row r="3339">
          <cell r="A3339" t="str">
            <v>0560458</v>
          </cell>
          <cell r="B3339">
            <v>495384</v>
          </cell>
          <cell r="C3339" t="str">
            <v>0560458</v>
          </cell>
          <cell r="D3339" t="str">
            <v>DPW</v>
          </cell>
          <cell r="E3339" t="str">
            <v>DESPACHO</v>
          </cell>
          <cell r="F3339" t="str">
            <v>NORMAL</v>
          </cell>
          <cell r="G3339" t="str">
            <v>031002004175848</v>
          </cell>
          <cell r="H3339">
            <v>44938</v>
          </cell>
          <cell r="I3339" t="str">
            <v>ENTREGADO</v>
          </cell>
          <cell r="J3339">
            <v>44939</v>
          </cell>
          <cell r="K3339" t="str">
            <v>CORPAR ARRAYANES ALAMOS</v>
          </cell>
          <cell r="L3339" t="str">
            <v>AVENIDA 17 JULIO 10108, LA VICTORIA, IBARRA, IMBABURA, ECUADOR./LORENA ALBUJA/593999781366/// //</v>
          </cell>
          <cell r="M3339" t="str">
            <v>#N/A</v>
          </cell>
          <cell r="N3339" t="str">
            <v>99-952-3557</v>
          </cell>
          <cell r="O3339" t="str">
            <v>99-952-3557</v>
          </cell>
          <cell r="P3339" t="str">
            <v>100101</v>
          </cell>
          <cell r="Q3339" t="str">
            <v>IBARRA</v>
          </cell>
          <cell r="R3339" t="str">
            <v>IMBABURA</v>
          </cell>
          <cell r="S3339" t="str">
            <v>SAN MIGUEL DE IBARRA</v>
          </cell>
          <cell r="T3339" t="str">
            <v>TRAMACO</v>
          </cell>
          <cell r="V3339">
            <v>1</v>
          </cell>
          <cell r="W3339">
            <v>2.2999999999999998</v>
          </cell>
          <cell r="X3339" t="str">
            <v>FLEXNET</v>
          </cell>
          <cell r="Y3339" t="str">
            <v>FLEX NET CALLE 28 DE JUNIO S/N Y GARCIA MORENO ENTRADA LLANO GRANDE</v>
          </cell>
        </row>
        <row r="3340">
          <cell r="A3340" t="str">
            <v>AFMAD221729</v>
          </cell>
          <cell r="B3340">
            <v>495379</v>
          </cell>
          <cell r="C3340" t="str">
            <v>AFMAD221729</v>
          </cell>
          <cell r="D3340" t="str">
            <v>MOVISTAR</v>
          </cell>
          <cell r="E3340" t="str">
            <v>RETIRO</v>
          </cell>
          <cell r="F3340" t="str">
            <v>NORMAL</v>
          </cell>
          <cell r="G3340" t="str">
            <v>FTS45463</v>
          </cell>
          <cell r="H3340">
            <v>44938</v>
          </cell>
          <cell r="I3340" t="str">
            <v>ENTREGADO</v>
          </cell>
          <cell r="J3340">
            <v>44943</v>
          </cell>
          <cell r="K3340" t="str">
            <v>FLEXNET UIO</v>
          </cell>
          <cell r="L3340" t="str">
            <v>GARCIA MORENO Y 28 DE JUNIO</v>
          </cell>
          <cell r="N3340" t="str">
            <v>939675393</v>
          </cell>
          <cell r="O3340" t="str">
            <v>939675393</v>
          </cell>
          <cell r="P3340" t="str">
            <v>170208</v>
          </cell>
          <cell r="Q3340" t="str">
            <v>QUITO</v>
          </cell>
          <cell r="R3340" t="str">
            <v>PICHINCHA</v>
          </cell>
          <cell r="S3340" t="str">
            <v>CALDERON (CARAPUNGO)</v>
          </cell>
          <cell r="U3340" t="str">
            <v>FLEXNETUIO_LOCAL</v>
          </cell>
          <cell r="V3340">
            <v>1</v>
          </cell>
          <cell r="W3340">
            <v>206</v>
          </cell>
          <cell r="X3340" t="str">
            <v>COIMPEXA</v>
          </cell>
          <cell r="Y3340" t="str">
            <v>ADUANA-TABABELA</v>
          </cell>
        </row>
        <row r="3341">
          <cell r="A3341" t="str">
            <v>2023-00383</v>
          </cell>
          <cell r="B3341">
            <v>495360</v>
          </cell>
          <cell r="C3341" t="str">
            <v>2023-00383</v>
          </cell>
          <cell r="D3341" t="str">
            <v>MOVISTAR</v>
          </cell>
          <cell r="E3341" t="str">
            <v>DESPACHO</v>
          </cell>
          <cell r="F3341" t="str">
            <v>NORMAL</v>
          </cell>
          <cell r="G3341" t="str">
            <v>031080202300383</v>
          </cell>
          <cell r="H3341">
            <v>44938</v>
          </cell>
          <cell r="I3341" t="str">
            <v>ENTREGADO</v>
          </cell>
          <cell r="J3341">
            <v>44939</v>
          </cell>
          <cell r="K3341" t="str">
            <v xml:space="preserve">NORPHONE CAVS DAS SANTO DOMINGO_LOURDES BRAVO </v>
          </cell>
          <cell r="L3341" t="str">
            <v>29 DE MAYO Y LATACUNGA A LADO DEL POLLO GUS SANTO DOMINGO</v>
          </cell>
          <cell r="M3341" t="str">
            <v>1091717898001</v>
          </cell>
          <cell r="N3341" t="str">
            <v>984246089</v>
          </cell>
          <cell r="O3341" t="str">
            <v/>
          </cell>
          <cell r="P3341" t="str">
            <v>SANTO DOMINGO</v>
          </cell>
          <cell r="Q3341" t="str">
            <v>SANTO DOMINGO</v>
          </cell>
          <cell r="R3341" t="str">
            <v>SANTO DOMINGO DE LOS TSACHILAS</v>
          </cell>
          <cell r="T3341" t="str">
            <v>TRAMACO</v>
          </cell>
          <cell r="U3341" t="str">
            <v>FLEXNETUIO_PROVINCIA</v>
          </cell>
          <cell r="V3341">
            <v>1</v>
          </cell>
          <cell r="W3341">
            <v>1</v>
          </cell>
          <cell r="X3341" t="str">
            <v>FLEXNET ECUADOR - MOVISTAR</v>
          </cell>
          <cell r="Y3341" t="str">
            <v>CALLE 28 DE JUNIO S/N Y GARCIA MORENO ENTRADA LLANO GRANDE</v>
          </cell>
        </row>
        <row r="3342">
          <cell r="A3342" t="str">
            <v>2023-00384</v>
          </cell>
          <cell r="B3342">
            <v>495361</v>
          </cell>
          <cell r="C3342" t="str">
            <v>2023-00384</v>
          </cell>
          <cell r="D3342" t="str">
            <v>MOVISTAR</v>
          </cell>
          <cell r="E3342" t="str">
            <v>DESPACHO</v>
          </cell>
          <cell r="F3342" t="str">
            <v>NORMAL</v>
          </cell>
          <cell r="G3342" t="str">
            <v>031080202300384</v>
          </cell>
          <cell r="H3342">
            <v>44938</v>
          </cell>
          <cell r="I3342" t="str">
            <v>ENTREGADO</v>
          </cell>
          <cell r="J3342">
            <v>44939</v>
          </cell>
          <cell r="K3342" t="str">
            <v>CC BARTOLOME SERRANO (MOVIPHONE)_GALO PALLAROSO</v>
          </cell>
          <cell r="L3342" t="str">
            <v>Calle Tenemaza 5-13 y Av. 24 de Mayo frente al parqueadero del coliseo de deportes</v>
          </cell>
          <cell r="M3342" t="str">
            <v>0391007160001</v>
          </cell>
          <cell r="N3342" t="str">
            <v>995936079</v>
          </cell>
          <cell r="O3342" t="str">
            <v/>
          </cell>
          <cell r="P3342" t="str">
            <v>AZOGUES</v>
          </cell>
          <cell r="Q3342" t="str">
            <v>AZOGUES</v>
          </cell>
          <cell r="R3342" t="str">
            <v>CAÑAR</v>
          </cell>
          <cell r="S3342" t="str">
            <v>AZOGUES</v>
          </cell>
          <cell r="T3342" t="str">
            <v>TRAMACO</v>
          </cell>
          <cell r="U3342" t="str">
            <v>FLEXNETUIO_PROVINCIA</v>
          </cell>
          <cell r="V3342">
            <v>1</v>
          </cell>
          <cell r="W3342">
            <v>1</v>
          </cell>
          <cell r="X3342" t="str">
            <v>FLEXNET ECUADOR - MOVISTAR</v>
          </cell>
          <cell r="Y3342" t="str">
            <v>CALLE 28 DE JUNIO S/N Y GARCIA MORENO ENTRADA LLANO GRANDE</v>
          </cell>
        </row>
        <row r="3343">
          <cell r="A3343" t="str">
            <v>2023-00385</v>
          </cell>
          <cell r="B3343">
            <v>495362</v>
          </cell>
          <cell r="C3343" t="str">
            <v>2023-00385</v>
          </cell>
          <cell r="D3343" t="str">
            <v>MOVISTAR</v>
          </cell>
          <cell r="E3343" t="str">
            <v>DESPACHO</v>
          </cell>
          <cell r="F3343" t="str">
            <v>NORMAL</v>
          </cell>
          <cell r="G3343" t="str">
            <v>031080202300385</v>
          </cell>
          <cell r="H3343">
            <v>44938</v>
          </cell>
          <cell r="I3343" t="str">
            <v>ENTREGADO</v>
          </cell>
          <cell r="J3343">
            <v>44939</v>
          </cell>
          <cell r="K3343" t="str">
            <v>HONORATO MARQUEZ (LUIS ABAD)_PRISCILA MOSQUERA</v>
          </cell>
          <cell r="L3343" t="str">
            <v>DV CALLE HONORATO MARQUEZ Y SUCRE ZARUMA</v>
          </cell>
          <cell r="M3343" t="str">
            <v>0703759753001</v>
          </cell>
          <cell r="N3343" t="str">
            <v>0984680615</v>
          </cell>
          <cell r="O3343" t="str">
            <v/>
          </cell>
          <cell r="P3343" t="str">
            <v>ZARUMA</v>
          </cell>
          <cell r="Q3343" t="str">
            <v>ZARUMA</v>
          </cell>
          <cell r="R3343" t="str">
            <v>EL ORO</v>
          </cell>
          <cell r="T3343" t="str">
            <v>TRAMACO</v>
          </cell>
          <cell r="U3343" t="str">
            <v>FLEXNETUIO_PROVINCIA</v>
          </cell>
          <cell r="V3343">
            <v>1</v>
          </cell>
          <cell r="W3343">
            <v>1</v>
          </cell>
          <cell r="X3343" t="str">
            <v>FLEXNET ECUADOR - MOVISTAR</v>
          </cell>
          <cell r="Y3343" t="str">
            <v>CALLE 28 DE JUNIO S/N Y GARCIA MORENO ENTRADA LLANO GRANDE</v>
          </cell>
        </row>
        <row r="3344">
          <cell r="A3344" t="str">
            <v>2023-00386</v>
          </cell>
          <cell r="B3344">
            <v>495363</v>
          </cell>
          <cell r="C3344" t="str">
            <v>2023-00386</v>
          </cell>
          <cell r="D3344" t="str">
            <v>MOVISTAR</v>
          </cell>
          <cell r="E3344" t="str">
            <v>DESPACHO</v>
          </cell>
          <cell r="F3344" t="str">
            <v>NORMAL</v>
          </cell>
          <cell r="G3344" t="str">
            <v>031080202300386</v>
          </cell>
          <cell r="H3344">
            <v>44938</v>
          </cell>
          <cell r="I3344" t="str">
            <v>ENTREGADO</v>
          </cell>
          <cell r="J3344">
            <v>44940</v>
          </cell>
          <cell r="K3344" t="str">
            <v>FANNY DOMINGUEZ - MACAS_FANNY CECILIA DOMINGUEZ CARDENAS</v>
          </cell>
          <cell r="L3344" t="str">
            <v>OLIVAR Y AMAZONAS</v>
          </cell>
          <cell r="M3344" t="str">
            <v>1400382360001</v>
          </cell>
          <cell r="N3344" t="str">
            <v>0982603696 - 0983232907</v>
          </cell>
          <cell r="O3344" t="str">
            <v/>
          </cell>
          <cell r="P3344" t="str">
            <v>MACAS</v>
          </cell>
          <cell r="Q3344" t="str">
            <v>MORONA</v>
          </cell>
          <cell r="R3344" t="str">
            <v>MORONA SANTIAGO</v>
          </cell>
          <cell r="S3344" t="str">
            <v/>
          </cell>
          <cell r="T3344" t="str">
            <v>TRAMACO</v>
          </cell>
          <cell r="U3344" t="str">
            <v>FLEXNETUIO_PROVINCIA</v>
          </cell>
          <cell r="V3344">
            <v>1</v>
          </cell>
          <cell r="W3344">
            <v>1</v>
          </cell>
          <cell r="X3344" t="str">
            <v>FLEXNET ECUADOR - MOVISTAR</v>
          </cell>
          <cell r="Y3344" t="str">
            <v>CALLE 28 DE JUNIO S/N Y GARCIA MORENO ENTRADA LLANO GRANDE</v>
          </cell>
        </row>
        <row r="3345">
          <cell r="A3345" t="str">
            <v>2023-00387</v>
          </cell>
          <cell r="B3345">
            <v>495364</v>
          </cell>
          <cell r="C3345" t="str">
            <v>2023-00387</v>
          </cell>
          <cell r="D3345" t="str">
            <v>MOVISTAR</v>
          </cell>
          <cell r="E3345" t="str">
            <v>DESPACHO</v>
          </cell>
          <cell r="F3345" t="str">
            <v>NORMAL</v>
          </cell>
          <cell r="G3345" t="str">
            <v>031080202300387</v>
          </cell>
          <cell r="H3345">
            <v>44938</v>
          </cell>
          <cell r="I3345" t="str">
            <v>ENTREGADO</v>
          </cell>
          <cell r="J3345">
            <v>44939</v>
          </cell>
          <cell r="K3345" t="str">
            <v>GRUPO ROMERO (C.C. MALL EL FORTIN)_ROMERO RODRIGUEZ MAURENY GEANELLA</v>
          </cell>
          <cell r="L3345" t="str">
            <v>Av perimetral calle casuarina Centro Comercial  Mall del fortin</v>
          </cell>
          <cell r="M3345" t="str">
            <v>0993323705001</v>
          </cell>
          <cell r="N3345" t="str">
            <v>982387574</v>
          </cell>
          <cell r="O3345" t="str">
            <v/>
          </cell>
          <cell r="P3345" t="str">
            <v>GUAYAQUIL</v>
          </cell>
          <cell r="Q3345" t="str">
            <v>GUAYAQUIL</v>
          </cell>
          <cell r="R3345" t="str">
            <v>GUAYAS</v>
          </cell>
          <cell r="T3345" t="str">
            <v>TRAMACO</v>
          </cell>
          <cell r="U3345" t="str">
            <v>FLEXNETUIO_GYE</v>
          </cell>
          <cell r="V3345">
            <v>1</v>
          </cell>
          <cell r="W3345">
            <v>1</v>
          </cell>
          <cell r="X3345" t="str">
            <v>FLEXNET ECUADOR - MOVISTAR</v>
          </cell>
          <cell r="Y3345" t="str">
            <v>CALLE 28 DE JUNIO S/N Y GARCIA MORENO ENTRADA LLANO GRANDE</v>
          </cell>
        </row>
        <row r="3346">
          <cell r="A3346" t="str">
            <v>2023-00388</v>
          </cell>
          <cell r="B3346">
            <v>495365</v>
          </cell>
          <cell r="C3346" t="str">
            <v>2023-00388</v>
          </cell>
          <cell r="D3346" t="str">
            <v>MOVISTAR</v>
          </cell>
          <cell r="E3346" t="str">
            <v>DESPACHO</v>
          </cell>
          <cell r="F3346" t="str">
            <v>NORMAL</v>
          </cell>
          <cell r="G3346" t="str">
            <v>IC4528</v>
          </cell>
          <cell r="H3346">
            <v>44938</v>
          </cell>
          <cell r="I3346" t="str">
            <v>ENTREGADO</v>
          </cell>
          <cell r="J3346">
            <v>44939</v>
          </cell>
          <cell r="K3346" t="str">
            <v>OC OPTIMUSCELL_ANA LUCIA MOGROVEJO AZANZA</v>
          </cell>
          <cell r="L3346" t="str">
            <v>LUIS CORDERO 7100 Y PRESIDENTE CORDOVA ESQUINA JUNTO A LA CASA DE LA CULTURA FRENTE A LOS BOMBEROS</v>
          </cell>
          <cell r="M3346" t="str">
            <v>0190475409001</v>
          </cell>
          <cell r="N3346" t="str">
            <v>958851871</v>
          </cell>
          <cell r="O3346" t="str">
            <v/>
          </cell>
          <cell r="P3346" t="str">
            <v>CUENCA</v>
          </cell>
          <cell r="Q3346" t="str">
            <v>CUENCA</v>
          </cell>
          <cell r="R3346" t="str">
            <v>AZUAY</v>
          </cell>
          <cell r="T3346" t="str">
            <v>ITSACOURIER</v>
          </cell>
          <cell r="U3346" t="str">
            <v>FLEXNETUIO_PROVINCIA</v>
          </cell>
          <cell r="V3346">
            <v>1</v>
          </cell>
          <cell r="W3346">
            <v>1</v>
          </cell>
          <cell r="X3346" t="str">
            <v>FLEXNET ECUADOR - MOVISTAR</v>
          </cell>
          <cell r="Y3346" t="str">
            <v>CALLE 28 DE JUNIO S/N Y GARCIA MORENO ENTRADA LLANO GRANDE</v>
          </cell>
        </row>
        <row r="3347">
          <cell r="A3347" t="str">
            <v>2023-00389</v>
          </cell>
          <cell r="B3347">
            <v>495366</v>
          </cell>
          <cell r="C3347" t="str">
            <v>2023-00389</v>
          </cell>
          <cell r="D3347" t="str">
            <v>MOVISTAR</v>
          </cell>
          <cell r="E3347" t="str">
            <v>DESPACHO</v>
          </cell>
          <cell r="F3347" t="str">
            <v>NORMAL</v>
          </cell>
          <cell r="G3347" t="str">
            <v>031080202300389</v>
          </cell>
          <cell r="H3347">
            <v>44938</v>
          </cell>
          <cell r="I3347" t="str">
            <v>ENTREGADO</v>
          </cell>
          <cell r="J3347">
            <v>44939</v>
          </cell>
          <cell r="K3347" t="str">
            <v>CC PASEO SHOPPING (DANICELL)_DANIELA BARRAZUETA</v>
          </cell>
          <cell r="L3347" t="str">
            <v>DV VIA MACHALA – PASAJE EN EL KM 1 ½ CENTRO COMERCIAL PASEO SHOPPING MACHALA MACHALA EL ORO</v>
          </cell>
          <cell r="M3347" t="str">
            <v>0791758629001</v>
          </cell>
          <cell r="N3347" t="str">
            <v>984167915</v>
          </cell>
          <cell r="O3347" t="str">
            <v/>
          </cell>
          <cell r="P3347" t="str">
            <v>MACHALA</v>
          </cell>
          <cell r="Q3347" t="str">
            <v>MACHALA</v>
          </cell>
          <cell r="R3347" t="str">
            <v>EL ORO</v>
          </cell>
          <cell r="T3347" t="str">
            <v>TRAMACO</v>
          </cell>
          <cell r="U3347" t="str">
            <v>FLEXNETUIO_PROVINCIA</v>
          </cell>
          <cell r="V3347">
            <v>1</v>
          </cell>
          <cell r="W3347">
            <v>1</v>
          </cell>
          <cell r="X3347" t="str">
            <v>FLEXNET ECUADOR - MOVISTAR</v>
          </cell>
          <cell r="Y3347" t="str">
            <v>CALLE 28 DE JUNIO S/N Y GARCIA MORENO ENTRADA LLANO GRANDE</v>
          </cell>
        </row>
        <row r="3348">
          <cell r="A3348" t="str">
            <v>2023-00390</v>
          </cell>
          <cell r="B3348">
            <v>495367</v>
          </cell>
          <cell r="C3348" t="str">
            <v>2023-00390</v>
          </cell>
          <cell r="D3348" t="str">
            <v>MOVISTAR</v>
          </cell>
          <cell r="E3348" t="str">
            <v>DESPACHO</v>
          </cell>
          <cell r="F3348" t="str">
            <v>NORMAL</v>
          </cell>
          <cell r="G3348" t="str">
            <v>031080202300390</v>
          </cell>
          <cell r="H3348">
            <v>44938</v>
          </cell>
          <cell r="I3348" t="str">
            <v>ENTREGADO</v>
          </cell>
          <cell r="J3348">
            <v>44939</v>
          </cell>
          <cell r="K3348" t="str">
            <v>ISLA DANICELL PASEO SHOPPING MACHALA_Ana Isabel Gomez Arce</v>
          </cell>
          <cell r="L3348" t="str">
            <v>Ave. 25 de Junio Km 1 y 12 via PSJ., C.C. Paseo Shopping Machala, Isla movistar frente a Pharmacys</v>
          </cell>
          <cell r="M3348" t="str">
            <v>0</v>
          </cell>
          <cell r="N3348" t="str">
            <v>987108047</v>
          </cell>
          <cell r="O3348" t="str">
            <v/>
          </cell>
          <cell r="P3348" t="str">
            <v>MACHALA</v>
          </cell>
          <cell r="Q3348" t="str">
            <v>MACHALA</v>
          </cell>
          <cell r="R3348" t="str">
            <v>EL ORO</v>
          </cell>
          <cell r="T3348" t="str">
            <v>TRAMACO</v>
          </cell>
          <cell r="U3348" t="str">
            <v>FLEXNETUIO_PROVINCIA</v>
          </cell>
          <cell r="V3348">
            <v>1</v>
          </cell>
          <cell r="W3348">
            <v>1</v>
          </cell>
          <cell r="X3348" t="str">
            <v>FLEXNET ECUADOR - MOVISTAR</v>
          </cell>
          <cell r="Y3348" t="str">
            <v>CALLE 28 DE JUNIO S/N Y GARCIA MORENO ENTRADA LLANO GRANDE</v>
          </cell>
        </row>
        <row r="3349">
          <cell r="A3349" t="str">
            <v>2023-00391</v>
          </cell>
          <cell r="B3349">
            <v>495368</v>
          </cell>
          <cell r="C3349" t="str">
            <v>2023-00391</v>
          </cell>
          <cell r="D3349" t="str">
            <v>MOVISTAR</v>
          </cell>
          <cell r="E3349" t="str">
            <v>DESPACHO</v>
          </cell>
          <cell r="F3349" t="str">
            <v>NORMAL</v>
          </cell>
          <cell r="G3349" t="str">
            <v>031080202300391</v>
          </cell>
          <cell r="H3349">
            <v>44938</v>
          </cell>
          <cell r="I3349" t="str">
            <v>ENTREGADO</v>
          </cell>
          <cell r="J3349">
            <v>44939</v>
          </cell>
          <cell r="K3349" t="str">
            <v>PDV QUICENTRO SUR (XPERTO.NET)_XIMENA GIRALDO</v>
          </cell>
          <cell r="L3349" t="str">
            <v xml:space="preserve">AV MORAN VALVERDE C C QUICENTRO SUR LOCAL  188 NIVEL 1 JUNTO A LAN </v>
          </cell>
          <cell r="M3349" t="str">
            <v>1792255007001</v>
          </cell>
          <cell r="N3349" t="str">
            <v>0984356978</v>
          </cell>
          <cell r="O3349" t="str">
            <v/>
          </cell>
          <cell r="P3349" t="str">
            <v>QUITO</v>
          </cell>
          <cell r="Q3349" t="str">
            <v>QUITO</v>
          </cell>
          <cell r="R3349" t="str">
            <v>PICHINCHA</v>
          </cell>
          <cell r="T3349" t="str">
            <v>TRAMACO</v>
          </cell>
          <cell r="U3349" t="str">
            <v>FLEXNETUIO_LOCAL</v>
          </cell>
          <cell r="V3349">
            <v>1</v>
          </cell>
          <cell r="W3349">
            <v>1</v>
          </cell>
          <cell r="X3349" t="str">
            <v>FLEXNET ECUADOR - MOVISTAR</v>
          </cell>
          <cell r="Y3349" t="str">
            <v>CALLE 28 DE JUNIO S/N Y GARCIA MORENO ENTRADA LLANO GRANDE</v>
          </cell>
        </row>
        <row r="3350">
          <cell r="A3350" t="str">
            <v>2023-00392</v>
          </cell>
          <cell r="B3350">
            <v>495369</v>
          </cell>
          <cell r="C3350" t="str">
            <v>2023-00392</v>
          </cell>
          <cell r="D3350" t="str">
            <v>MOVISTAR</v>
          </cell>
          <cell r="E3350" t="str">
            <v>DESPACHO</v>
          </cell>
          <cell r="F3350" t="str">
            <v>NORMAL</v>
          </cell>
          <cell r="G3350" t="str">
            <v>IC4531</v>
          </cell>
          <cell r="H3350">
            <v>44938</v>
          </cell>
          <cell r="I3350" t="str">
            <v>ENTREGADO</v>
          </cell>
          <cell r="J3350">
            <v>44939</v>
          </cell>
          <cell r="K3350" t="str">
            <v>DELIVERY EXPRESS CUENCA_SANTIAGO IVAN PINEDA BERMEO_ALIRIO JOSE BRICENO</v>
          </cell>
          <cell r="L3350" t="str">
            <v>AV FELIPE II LB86 Y CIRCUNVALACION SUR CC MALL DEL RIO</v>
          </cell>
          <cell r="M3350" t="str">
            <v>0</v>
          </cell>
          <cell r="N3350" t="str">
            <v>987717518</v>
          </cell>
          <cell r="O3350" t="str">
            <v/>
          </cell>
          <cell r="P3350" t="str">
            <v>CUENCA</v>
          </cell>
          <cell r="Q3350" t="str">
            <v>CUENCA</v>
          </cell>
          <cell r="R3350" t="str">
            <v>AZUAY</v>
          </cell>
          <cell r="T3350" t="str">
            <v>ITSACOURIER</v>
          </cell>
          <cell r="U3350" t="str">
            <v>FLEXNETUIO_PROVINCIA</v>
          </cell>
          <cell r="V3350">
            <v>1</v>
          </cell>
          <cell r="W3350">
            <v>1</v>
          </cell>
          <cell r="X3350" t="str">
            <v>FLEXNET ECUADOR - MOVISTAR</v>
          </cell>
          <cell r="Y3350" t="str">
            <v>CALLE 28 DE JUNIO S/N Y GARCIA MORENO ENTRADA LLANO GRANDE</v>
          </cell>
        </row>
        <row r="3351">
          <cell r="A3351" t="str">
            <v>2023-00393</v>
          </cell>
          <cell r="B3351">
            <v>495370</v>
          </cell>
          <cell r="C3351" t="str">
            <v>2023-00393</v>
          </cell>
          <cell r="D3351" t="str">
            <v>MOVISTAR</v>
          </cell>
          <cell r="E3351" t="str">
            <v>DESPACHO</v>
          </cell>
          <cell r="F3351" t="str">
            <v>NORMAL</v>
          </cell>
          <cell r="G3351" t="str">
            <v>FT79471</v>
          </cell>
          <cell r="H3351">
            <v>44938</v>
          </cell>
          <cell r="I3351" t="str">
            <v>ENTREGADO</v>
          </cell>
          <cell r="J3351">
            <v>44939</v>
          </cell>
          <cell r="K3351" t="str">
            <v>PDV IBS CC EL BOSQUE_JOSE LUIS CORAL MOLINA</v>
          </cell>
          <cell r="L3351" t="str">
            <v>AV. ALONSO DE TORRES Y AV. EL PARQUE, CC EL BOSQUE 2DA. PLANTA PASEO COLON LOCAL N° 283 B</v>
          </cell>
          <cell r="M3351" t="str">
            <v>1722149620001</v>
          </cell>
          <cell r="N3351" t="str">
            <v>980508973</v>
          </cell>
          <cell r="O3351" t="str">
            <v/>
          </cell>
          <cell r="P3351" t="str">
            <v>QUITO</v>
          </cell>
          <cell r="Q3351" t="str">
            <v>QUITO</v>
          </cell>
          <cell r="R3351" t="str">
            <v>PICHINCHA</v>
          </cell>
          <cell r="T3351" t="str">
            <v>FLEXTRANS UIO</v>
          </cell>
          <cell r="U3351" t="str">
            <v>FLEXNETUIO_LOCAL</v>
          </cell>
          <cell r="V3351">
            <v>1</v>
          </cell>
          <cell r="W3351">
            <v>1</v>
          </cell>
          <cell r="X3351" t="str">
            <v>FLEXNET ECUADOR - MOVISTAR</v>
          </cell>
          <cell r="Y3351" t="str">
            <v>CALLE 28 DE JUNIO S/N Y GARCIA MORENO ENTRADA LLANO GRANDE</v>
          </cell>
        </row>
        <row r="3352">
          <cell r="A3352" t="str">
            <v>2023-00394</v>
          </cell>
          <cell r="B3352">
            <v>495371</v>
          </cell>
          <cell r="C3352" t="str">
            <v>2023-00394</v>
          </cell>
          <cell r="D3352" t="str">
            <v>MOVISTAR</v>
          </cell>
          <cell r="E3352" t="str">
            <v>DESPACHO</v>
          </cell>
          <cell r="F3352" t="str">
            <v>NORMAL</v>
          </cell>
          <cell r="G3352" t="str">
            <v>031080202300394</v>
          </cell>
          <cell r="H3352">
            <v>44938</v>
          </cell>
          <cell r="I3352" t="str">
            <v>ENTREGADO</v>
          </cell>
          <cell r="J3352">
            <v>44939</v>
          </cell>
          <cell r="K3352" t="str">
            <v>DELIVERY EXPRESS GUAYAQUIL_CARLOS FRANCO_ERIKA GOMEZ_IAN RIVERA</v>
          </cell>
          <cell r="L3352" t="str">
            <v>CC SAN MARINO SHOPPING PB LOCAL 1 NO 23 AV FRANCISCO DE ORELLANA SN Y AV PLAZA DANIN</v>
          </cell>
          <cell r="M3352" t="str">
            <v>0</v>
          </cell>
          <cell r="N3352" t="str">
            <v>925614026_0918395781_0920349156</v>
          </cell>
          <cell r="O3352" t="str">
            <v/>
          </cell>
          <cell r="P3352" t="str">
            <v>GUAYAQUIL</v>
          </cell>
          <cell r="Q3352" t="str">
            <v>GUAYAQUIL</v>
          </cell>
          <cell r="R3352" t="str">
            <v>GUAYAS</v>
          </cell>
          <cell r="T3352" t="str">
            <v>TRAMACO</v>
          </cell>
          <cell r="U3352" t="str">
            <v>FLEXNETUIO_GYE</v>
          </cell>
          <cell r="V3352">
            <v>1</v>
          </cell>
          <cell r="W3352">
            <v>1</v>
          </cell>
          <cell r="X3352" t="str">
            <v>FLEXNET ECUADOR - MOVISTAR</v>
          </cell>
          <cell r="Y3352" t="str">
            <v>CALLE 28 DE JUNIO S/N Y GARCIA MORENO ENTRADA LLANO GRANDE</v>
          </cell>
        </row>
        <row r="3353">
          <cell r="A3353" t="str">
            <v>2023-00395</v>
          </cell>
          <cell r="B3353">
            <v>495372</v>
          </cell>
          <cell r="C3353" t="str">
            <v>2023-00395</v>
          </cell>
          <cell r="D3353" t="str">
            <v>MOVISTAR</v>
          </cell>
          <cell r="E3353" t="str">
            <v>DESPACHO</v>
          </cell>
          <cell r="F3353" t="str">
            <v>NORMAL</v>
          </cell>
          <cell r="G3353" t="str">
            <v>031080202300395</v>
          </cell>
          <cell r="H3353">
            <v>44938</v>
          </cell>
          <cell r="I3353" t="str">
            <v>ENTREGADO</v>
          </cell>
          <cell r="J3353">
            <v>44939</v>
          </cell>
          <cell r="K3353" t="str">
            <v>PDV IBS CC PASEO SHOPPING AMBATO_JOSE LUIS CORAL MOLINA</v>
          </cell>
          <cell r="L3353" t="str">
            <v>AV. MANUELITA SAENZ Y CALLE PIO BAROJA NESSI, CC. PASEO SHOPPING, PISO 2, LOCAL 103 MOVISTAR</v>
          </cell>
          <cell r="M3353" t="str">
            <v>1792209242001</v>
          </cell>
          <cell r="N3353" t="str">
            <v>0980508973</v>
          </cell>
          <cell r="O3353" t="str">
            <v/>
          </cell>
          <cell r="P3353" t="str">
            <v>AMBATO</v>
          </cell>
          <cell r="Q3353" t="str">
            <v>AMBATO</v>
          </cell>
          <cell r="R3353" t="str">
            <v>TUNGURAHUA</v>
          </cell>
          <cell r="S3353" t="str">
            <v>AMBATO</v>
          </cell>
          <cell r="T3353" t="str">
            <v>TRAMACO</v>
          </cell>
          <cell r="U3353" t="str">
            <v>FLEXNETUIO_PROVINCIA</v>
          </cell>
          <cell r="V3353">
            <v>1</v>
          </cell>
          <cell r="W3353">
            <v>1</v>
          </cell>
          <cell r="X3353" t="str">
            <v>FLEXNET ECUADOR - MOVISTAR</v>
          </cell>
          <cell r="Y3353" t="str">
            <v>CALLE 28 DE JUNIO S/N Y GARCIA MORENO ENTRADA LLANO GRANDE</v>
          </cell>
        </row>
        <row r="3354">
          <cell r="A3354" t="str">
            <v>2023-00396</v>
          </cell>
          <cell r="B3354">
            <v>495373</v>
          </cell>
          <cell r="C3354" t="str">
            <v>2023-00396</v>
          </cell>
          <cell r="D3354" t="str">
            <v>MOVISTAR</v>
          </cell>
          <cell r="E3354" t="str">
            <v>DESPACHO</v>
          </cell>
          <cell r="F3354" t="str">
            <v>NORMAL</v>
          </cell>
          <cell r="G3354" t="str">
            <v>031080202300396</v>
          </cell>
          <cell r="H3354">
            <v>44938</v>
          </cell>
          <cell r="I3354" t="str">
            <v>ENTREGADO</v>
          </cell>
          <cell r="J3354">
            <v>44939</v>
          </cell>
          <cell r="K3354" t="str">
            <v>PDV IBS LAGUNA MALL IBARRA_JOSE LUIS CORAL MOLINA</v>
          </cell>
          <cell r="L3354" t="str">
            <v>AV. MARIANO COSTA SN Y AV. FRAY VACAS GALINDO CC. LAGUNA MALL PB LOCAL 133</v>
          </cell>
          <cell r="M3354" t="str">
            <v>1792209242001</v>
          </cell>
          <cell r="N3354" t="str">
            <v>980508973</v>
          </cell>
          <cell r="O3354" t="str">
            <v/>
          </cell>
          <cell r="P3354" t="str">
            <v>IBARRA</v>
          </cell>
          <cell r="Q3354" t="str">
            <v>IBARRA</v>
          </cell>
          <cell r="R3354" t="str">
            <v>IMBABURA</v>
          </cell>
          <cell r="T3354" t="str">
            <v>TRAMACO</v>
          </cell>
          <cell r="U3354" t="str">
            <v>FLEXNETUIO_PROVINCIA</v>
          </cell>
          <cell r="V3354">
            <v>1</v>
          </cell>
          <cell r="W3354">
            <v>1</v>
          </cell>
          <cell r="X3354" t="str">
            <v>FLEXNET ECUADOR - MOVISTAR</v>
          </cell>
          <cell r="Y3354" t="str">
            <v>CALLE 28 DE JUNIO S/N Y GARCIA MORENO ENTRADA LLANO GRANDE</v>
          </cell>
        </row>
        <row r="3355">
          <cell r="A3355" t="str">
            <v>2023-00397</v>
          </cell>
          <cell r="B3355">
            <v>495374</v>
          </cell>
          <cell r="C3355" t="str">
            <v>2023-00397</v>
          </cell>
          <cell r="D3355" t="str">
            <v>MOVISTAR</v>
          </cell>
          <cell r="E3355" t="str">
            <v>DESPACHO</v>
          </cell>
          <cell r="F3355" t="str">
            <v>NORMAL</v>
          </cell>
          <cell r="G3355" t="str">
            <v>031080202300397</v>
          </cell>
          <cell r="H3355">
            <v>44938</v>
          </cell>
          <cell r="I3355" t="str">
            <v>ENTREGADO</v>
          </cell>
          <cell r="J3355">
            <v>44939</v>
          </cell>
          <cell r="K3355" t="str">
            <v>PDV IBS RIOCENTRO 6 DE DICIEMBRE_JOSE LUIS CORAL MOLINA</v>
          </cell>
          <cell r="L3355" t="str">
            <v>AV. 6 DE DICIEMBRE Y TOMAS DE BERLANGA ESQUINA, CC COMERCIAL RIOCENTRO 6 DE DICIEMBRE, LOCAL 128 PLANTA PRIMER PISO</v>
          </cell>
          <cell r="M3355" t="str">
            <v>1722149620</v>
          </cell>
          <cell r="N3355" t="str">
            <v>980508973</v>
          </cell>
          <cell r="O3355" t="str">
            <v/>
          </cell>
          <cell r="P3355" t="str">
            <v>QUITO</v>
          </cell>
          <cell r="Q3355" t="str">
            <v>QUITO</v>
          </cell>
          <cell r="R3355" t="str">
            <v>PICHINCHA</v>
          </cell>
          <cell r="T3355" t="str">
            <v>TRAMACO</v>
          </cell>
          <cell r="U3355" t="str">
            <v>FLEXNETUIO_LOCAL</v>
          </cell>
          <cell r="V3355">
            <v>1</v>
          </cell>
          <cell r="W3355">
            <v>1</v>
          </cell>
          <cell r="X3355" t="str">
            <v>FLEXNET ECUADOR - MOVISTAR</v>
          </cell>
          <cell r="Y3355" t="str">
            <v>CALLE 28 DE JUNIO S/N Y GARCIA MORENO ENTRADA LLANO GRANDE</v>
          </cell>
        </row>
        <row r="3356">
          <cell r="A3356" t="str">
            <v>2023-00398</v>
          </cell>
          <cell r="B3356">
            <v>495375</v>
          </cell>
          <cell r="C3356" t="str">
            <v>2023-00398</v>
          </cell>
          <cell r="D3356" t="str">
            <v>MOVISTAR</v>
          </cell>
          <cell r="E3356" t="str">
            <v>DESPACHO</v>
          </cell>
          <cell r="F3356" t="str">
            <v>NORMAL</v>
          </cell>
          <cell r="G3356" t="str">
            <v>031080202300398</v>
          </cell>
          <cell r="H3356">
            <v>44938</v>
          </cell>
          <cell r="I3356" t="str">
            <v>ENTREGADO</v>
          </cell>
          <cell r="J3356">
            <v>44939</v>
          </cell>
          <cell r="K3356" t="str">
            <v>CELL EXPRESS LATACUNGA_XAVIER BENITEZ</v>
          </cell>
          <cell r="L3356" t="str">
            <v>AV GUAYAQUIL Y 2 DE MAYO LATACUNGA</v>
          </cell>
          <cell r="M3356" t="str">
            <v>0502401268001</v>
          </cell>
          <cell r="N3356" t="str">
            <v>999717965</v>
          </cell>
          <cell r="O3356" t="str">
            <v/>
          </cell>
          <cell r="P3356" t="str">
            <v>LATACUNGA</v>
          </cell>
          <cell r="Q3356" t="str">
            <v>LATACUNGA</v>
          </cell>
          <cell r="R3356" t="str">
            <v>COTOPAXI</v>
          </cell>
          <cell r="T3356" t="str">
            <v>TRAMACO</v>
          </cell>
          <cell r="U3356" t="str">
            <v>FLEXNETUIO_PROVINCIA</v>
          </cell>
          <cell r="V3356">
            <v>1</v>
          </cell>
          <cell r="W3356">
            <v>1</v>
          </cell>
          <cell r="X3356" t="str">
            <v>FLEXNET ECUADOR - MOVISTAR</v>
          </cell>
          <cell r="Y3356" t="str">
            <v>CALLE 28 DE JUNIO S/N Y GARCIA MORENO ENTRADA LLANO GRANDE</v>
          </cell>
        </row>
        <row r="3357">
          <cell r="A3357" t="str">
            <v>2023-00399</v>
          </cell>
          <cell r="B3357">
            <v>495376</v>
          </cell>
          <cell r="C3357" t="str">
            <v>2023-00399</v>
          </cell>
          <cell r="D3357" t="str">
            <v>MOVISTAR</v>
          </cell>
          <cell r="E3357" t="str">
            <v>DESPACHO</v>
          </cell>
          <cell r="F3357" t="str">
            <v>NORMAL</v>
          </cell>
          <cell r="G3357" t="str">
            <v>031080202300399</v>
          </cell>
          <cell r="H3357">
            <v>44938</v>
          </cell>
          <cell r="I3357" t="str">
            <v>ENTREGADO</v>
          </cell>
          <cell r="J3357">
            <v>44939</v>
          </cell>
          <cell r="K3357" t="str">
            <v>DISTEVSATT S.A. HUAQUILLAS_DANNY AUGUSTO SANCHEZ ESPINOSA</v>
          </cell>
          <cell r="L3357" t="str">
            <v>10 DE AGOSTO 111  Y  1 DE MAYO</v>
          </cell>
          <cell r="M3357" t="str">
            <v>0791776163001</v>
          </cell>
          <cell r="N3357" t="str">
            <v>0983648374 - 0958603361</v>
          </cell>
          <cell r="O3357" t="str">
            <v/>
          </cell>
          <cell r="P3357" t="str">
            <v>HUAQUILLAS</v>
          </cell>
          <cell r="Q3357" t="str">
            <v>HUAQUILLAS</v>
          </cell>
          <cell r="R3357" t="str">
            <v>EL ORO</v>
          </cell>
          <cell r="T3357" t="str">
            <v>TRAMACO</v>
          </cell>
          <cell r="U3357" t="str">
            <v>FLEXNETUIO_PROVINCIA</v>
          </cell>
          <cell r="V3357">
            <v>1</v>
          </cell>
          <cell r="W3357">
            <v>1</v>
          </cell>
          <cell r="X3357" t="str">
            <v>FLEXNET ECUADOR - MOVISTAR</v>
          </cell>
          <cell r="Y3357" t="str">
            <v>CALLE 28 DE JUNIO S/N Y GARCIA MORENO ENTRADA LLANO GRANDE</v>
          </cell>
        </row>
        <row r="3358">
          <cell r="A3358" t="str">
            <v>2023-00400</v>
          </cell>
          <cell r="B3358">
            <v>495377</v>
          </cell>
          <cell r="C3358" t="str">
            <v>2023-00400</v>
          </cell>
          <cell r="D3358" t="str">
            <v>MOVISTAR</v>
          </cell>
          <cell r="E3358" t="str">
            <v>DESPACHO</v>
          </cell>
          <cell r="F3358" t="str">
            <v>NORMAL</v>
          </cell>
          <cell r="G3358" t="str">
            <v>031080202300400</v>
          </cell>
          <cell r="H3358">
            <v>44938</v>
          </cell>
          <cell r="I3358" t="str">
            <v>ENTREGADO</v>
          </cell>
          <cell r="J3358">
            <v>44942</v>
          </cell>
          <cell r="K3358" t="str">
            <v>MOVIL PI 10 DE AGOSTO_SANTIAGO ISRAEL CUMBE VALVERDE</v>
          </cell>
          <cell r="L3358" t="str">
            <v>AV 10 DE AGOSTO  16026 ENTRE BERNARDO VALDIVIEZO Y OLMEDO LOJA LOJA LOJA</v>
          </cell>
          <cell r="M3358" t="str">
            <v>0</v>
          </cell>
          <cell r="N3358" t="str">
            <v>996729960</v>
          </cell>
          <cell r="O3358" t="str">
            <v/>
          </cell>
          <cell r="P3358" t="str">
            <v>LOJA</v>
          </cell>
          <cell r="Q3358" t="str">
            <v>LOJA</v>
          </cell>
          <cell r="R3358" t="str">
            <v>LOJA</v>
          </cell>
          <cell r="T3358" t="str">
            <v>TRAMACO</v>
          </cell>
          <cell r="U3358" t="str">
            <v>FLEXNETUIO_PROVINCIA</v>
          </cell>
          <cell r="V3358">
            <v>1</v>
          </cell>
          <cell r="W3358">
            <v>1</v>
          </cell>
          <cell r="X3358" t="str">
            <v>FLEXNET ECUADOR - MOVISTAR</v>
          </cell>
          <cell r="Y3358" t="str">
            <v>CALLE 28 DE JUNIO S/N Y GARCIA MORENO ENTRADA LLANO GRANDE</v>
          </cell>
        </row>
        <row r="3359">
          <cell r="A3359" t="str">
            <v>2023-00401</v>
          </cell>
          <cell r="B3359">
            <v>495378</v>
          </cell>
          <cell r="C3359" t="str">
            <v>2023-00401</v>
          </cell>
          <cell r="D3359" t="str">
            <v>MOVISTAR</v>
          </cell>
          <cell r="E3359" t="str">
            <v>DESPACHO</v>
          </cell>
          <cell r="F3359" t="str">
            <v>NORMAL</v>
          </cell>
          <cell r="G3359" t="str">
            <v>FT79428</v>
          </cell>
          <cell r="H3359">
            <v>44938</v>
          </cell>
          <cell r="I3359" t="str">
            <v>ENTREGADO</v>
          </cell>
          <cell r="J3359">
            <v>44939</v>
          </cell>
          <cell r="K3359" t="str">
            <v xml:space="preserve">BE CONNECTED QUITO_Christian Villavicencio </v>
          </cell>
          <cell r="L3359" t="str">
            <v>Av. Ignacio de Veintimilla y Leonidas Plaza</v>
          </cell>
          <cell r="M3359" t="str">
            <v>1719126987</v>
          </cell>
          <cell r="N3359" t="str">
            <v>984736661</v>
          </cell>
          <cell r="O3359" t="str">
            <v/>
          </cell>
          <cell r="P3359" t="str">
            <v>QUITO</v>
          </cell>
          <cell r="Q3359" t="str">
            <v>QUITO</v>
          </cell>
          <cell r="R3359" t="str">
            <v>PICHINCHA</v>
          </cell>
          <cell r="U3359" t="str">
            <v>FLEXNETUIO_LOCAL</v>
          </cell>
          <cell r="V3359">
            <v>1</v>
          </cell>
          <cell r="W3359">
            <v>1</v>
          </cell>
          <cell r="X3359" t="str">
            <v>FLEXNET ECUADOR - MOVISTAR</v>
          </cell>
          <cell r="Y3359" t="str">
            <v>CALLE 28 DE JUNIO S/N Y GARCIA MORENO ENTRADA LLANO GRANDE</v>
          </cell>
        </row>
        <row r="3360">
          <cell r="A3360" t="str">
            <v>2023-00365</v>
          </cell>
          <cell r="B3360">
            <v>495342</v>
          </cell>
          <cell r="C3360" t="str">
            <v>2023-00365</v>
          </cell>
          <cell r="D3360" t="str">
            <v>MOVISTAR</v>
          </cell>
          <cell r="E3360" t="str">
            <v>DESPACHO</v>
          </cell>
          <cell r="F3360" t="str">
            <v>NORMAL</v>
          </cell>
          <cell r="G3360" t="str">
            <v>FT79469</v>
          </cell>
          <cell r="H3360">
            <v>44938</v>
          </cell>
          <cell r="I3360" t="str">
            <v>ENTREGADO</v>
          </cell>
          <cell r="J3360">
            <v>44939</v>
          </cell>
          <cell r="K3360" t="str">
            <v>CAVS AE SALESLAND AMERICA_DIEGO MENA</v>
          </cell>
          <cell r="L3360" t="str">
            <v>LAZA DE LAS AMERICAS INTERSECCION AV NACIONES UNIDAS Y REPUBLICA PB 6 2 QUITO</v>
          </cell>
          <cell r="M3360" t="str">
            <v>0</v>
          </cell>
          <cell r="N3360" t="str">
            <v>999805380</v>
          </cell>
          <cell r="O3360" t="str">
            <v/>
          </cell>
          <cell r="P3360" t="str">
            <v>QUITO</v>
          </cell>
          <cell r="Q3360" t="str">
            <v>QUITO</v>
          </cell>
          <cell r="R3360" t="str">
            <v>PICHINCHA</v>
          </cell>
          <cell r="T3360" t="str">
            <v>FLEXTRANS UIO</v>
          </cell>
          <cell r="U3360" t="str">
            <v>FLEXNETUIO_LOCAL</v>
          </cell>
          <cell r="V3360">
            <v>1</v>
          </cell>
          <cell r="W3360">
            <v>1</v>
          </cell>
          <cell r="X3360" t="str">
            <v>FLEXNET ECUADOR - MOVISTAR</v>
          </cell>
          <cell r="Y3360" t="str">
            <v>CALLE 28 DE JUNIO S/N Y GARCIA MORENO ENTRADA LLANO GRANDE</v>
          </cell>
        </row>
        <row r="3361">
          <cell r="A3361" t="str">
            <v>2023-00366</v>
          </cell>
          <cell r="B3361">
            <v>495343</v>
          </cell>
          <cell r="C3361" t="str">
            <v>2023-00366</v>
          </cell>
          <cell r="D3361" t="str">
            <v>MOVISTAR</v>
          </cell>
          <cell r="E3361" t="str">
            <v>DESPACHO</v>
          </cell>
          <cell r="F3361" t="str">
            <v>NORMAL</v>
          </cell>
          <cell r="G3361" t="str">
            <v>031080202300366</v>
          </cell>
          <cell r="H3361">
            <v>44938</v>
          </cell>
          <cell r="I3361" t="str">
            <v>ENTREGADO</v>
          </cell>
          <cell r="J3361">
            <v>44939</v>
          </cell>
          <cell r="K3361" t="str">
            <v>NORPHONE AMBATO_PAOLA MORAN</v>
          </cell>
          <cell r="L3361" t="str">
            <v>AV CEVALLOS ENTRE CALLES MERA Y MARTINEZ CAV NORPHONE</v>
          </cell>
          <cell r="M3361" t="str">
            <v>1091717898001</v>
          </cell>
          <cell r="N3361" t="str">
            <v>998659562</v>
          </cell>
          <cell r="O3361" t="str">
            <v/>
          </cell>
          <cell r="P3361" t="str">
            <v>AMBATO</v>
          </cell>
          <cell r="Q3361" t="str">
            <v>AMBATO</v>
          </cell>
          <cell r="R3361" t="str">
            <v>TUNGURAHUA</v>
          </cell>
          <cell r="S3361" t="str">
            <v>AMBATO</v>
          </cell>
          <cell r="T3361" t="str">
            <v>TRAMACO</v>
          </cell>
          <cell r="U3361" t="str">
            <v>FLEXNETUIO_PROVINCIA</v>
          </cell>
          <cell r="V3361">
            <v>1</v>
          </cell>
          <cell r="W3361">
            <v>1</v>
          </cell>
          <cell r="X3361" t="str">
            <v>FLEXNET ECUADOR - MOVISTAR</v>
          </cell>
          <cell r="Y3361" t="str">
            <v>CALLE 28 DE JUNIO S/N Y GARCIA MORENO ENTRADA LLANO GRANDE</v>
          </cell>
        </row>
        <row r="3362">
          <cell r="A3362" t="str">
            <v>2023-00367</v>
          </cell>
          <cell r="B3362">
            <v>495344</v>
          </cell>
          <cell r="C3362" t="str">
            <v>2023-00367</v>
          </cell>
          <cell r="D3362" t="str">
            <v>MOVISTAR</v>
          </cell>
          <cell r="E3362" t="str">
            <v>DESPACHO</v>
          </cell>
          <cell r="F3362" t="str">
            <v>NORMAL</v>
          </cell>
          <cell r="G3362" t="str">
            <v>031080202300367</v>
          </cell>
          <cell r="H3362">
            <v>44938</v>
          </cell>
          <cell r="I3362" t="str">
            <v>ENTREGADO</v>
          </cell>
          <cell r="J3362">
            <v>44939</v>
          </cell>
          <cell r="K3362" t="str">
            <v>CAVS AE SALESLAND CONDADO_DIEGO MENA</v>
          </cell>
          <cell r="L3362" t="str">
            <v>AV DE LA PRENSA Y AV KENNED CENTRO COMERCIAL CONDADO SHOPING NIVEL 3 NUM L35 4 355 QUITO</v>
          </cell>
          <cell r="M3362" t="str">
            <v>0</v>
          </cell>
          <cell r="N3362" t="str">
            <v>999805380</v>
          </cell>
          <cell r="O3362" t="str">
            <v/>
          </cell>
          <cell r="P3362" t="str">
            <v>QUITO</v>
          </cell>
          <cell r="Q3362" t="str">
            <v>QUITO</v>
          </cell>
          <cell r="R3362" t="str">
            <v>PICHINCHA</v>
          </cell>
          <cell r="T3362" t="str">
            <v>TRAMACO</v>
          </cell>
          <cell r="U3362" t="str">
            <v>FLEXNETUIO_LOCAL</v>
          </cell>
          <cell r="V3362">
            <v>1</v>
          </cell>
          <cell r="W3362">
            <v>1</v>
          </cell>
          <cell r="X3362" t="str">
            <v>FLEXNET ECUADOR - MOVISTAR</v>
          </cell>
          <cell r="Y3362" t="str">
            <v>CALLE 28 DE JUNIO S/N Y GARCIA MORENO ENTRADA LLANO GRANDE</v>
          </cell>
        </row>
        <row r="3363">
          <cell r="A3363" t="str">
            <v>2023-00368</v>
          </cell>
          <cell r="B3363">
            <v>495345</v>
          </cell>
          <cell r="C3363" t="str">
            <v>2023-00368</v>
          </cell>
          <cell r="D3363" t="str">
            <v>MOVISTAR</v>
          </cell>
          <cell r="E3363" t="str">
            <v>DESPACHO</v>
          </cell>
          <cell r="F3363" t="str">
            <v>NORMAL</v>
          </cell>
          <cell r="G3363" t="str">
            <v>031080202300368</v>
          </cell>
          <cell r="H3363">
            <v>44938</v>
          </cell>
          <cell r="I3363" t="str">
            <v>ENTREGADO</v>
          </cell>
          <cell r="J3363">
            <v>44939</v>
          </cell>
          <cell r="K3363" t="str">
            <v>NORPHONE CAYAMBE_PAOLA MORAN</v>
          </cell>
          <cell r="L3363" t="str">
            <v>GRAN AKI AV RESTAURACION Y JUNIN LOCAL ESQUINERO CAYAMBE</v>
          </cell>
          <cell r="M3363" t="str">
            <v>1091717898001</v>
          </cell>
          <cell r="N3363" t="str">
            <v>998659562</v>
          </cell>
          <cell r="O3363" t="str">
            <v/>
          </cell>
          <cell r="P3363" t="str">
            <v>CAYAMBE</v>
          </cell>
          <cell r="Q3363" t="str">
            <v>CAYAMBE</v>
          </cell>
          <cell r="R3363" t="str">
            <v>PICHINCHA</v>
          </cell>
          <cell r="T3363" t="str">
            <v>TRAMACO</v>
          </cell>
          <cell r="U3363" t="str">
            <v>FLEXNETUIO_PROVINCIA</v>
          </cell>
          <cell r="V3363">
            <v>1</v>
          </cell>
          <cell r="W3363">
            <v>1</v>
          </cell>
          <cell r="X3363" t="str">
            <v>FLEXNET ECUADOR - MOVISTAR</v>
          </cell>
          <cell r="Y3363" t="str">
            <v>CALLE 28 DE JUNIO S/N Y GARCIA MORENO ENTRADA LLANO GRANDE</v>
          </cell>
        </row>
        <row r="3364">
          <cell r="A3364" t="str">
            <v>2023-00369</v>
          </cell>
          <cell r="B3364">
            <v>495346</v>
          </cell>
          <cell r="C3364" t="str">
            <v>2023-00369</v>
          </cell>
          <cell r="D3364" t="str">
            <v>MOVISTAR</v>
          </cell>
          <cell r="E3364" t="str">
            <v>DESPACHO</v>
          </cell>
          <cell r="F3364" t="str">
            <v>NORMAL</v>
          </cell>
          <cell r="G3364" t="str">
            <v>IC4530</v>
          </cell>
          <cell r="H3364">
            <v>44938</v>
          </cell>
          <cell r="I3364" t="str">
            <v>ENTREGADO</v>
          </cell>
          <cell r="J3364">
            <v>44939</v>
          </cell>
          <cell r="K3364" t="str">
            <v>CAVS AE SALESLAND CUENCA CENTRO_DIEGO MENA</v>
          </cell>
          <cell r="L3364" t="str">
            <v>CALLE BOLIVAR Y LUIS CORDERO N 755 CUENCA</v>
          </cell>
          <cell r="M3364" t="str">
            <v>0</v>
          </cell>
          <cell r="N3364" t="str">
            <v>999805380</v>
          </cell>
          <cell r="O3364" t="str">
            <v/>
          </cell>
          <cell r="P3364" t="str">
            <v>CUENCA</v>
          </cell>
          <cell r="Q3364" t="str">
            <v>CUENCA</v>
          </cell>
          <cell r="R3364" t="str">
            <v>AZUAY</v>
          </cell>
          <cell r="T3364" t="str">
            <v>ITSACOURIER</v>
          </cell>
          <cell r="U3364" t="str">
            <v>FLEXNETUIO_PROVINCIA</v>
          </cell>
          <cell r="V3364">
            <v>1</v>
          </cell>
          <cell r="W3364">
            <v>1</v>
          </cell>
          <cell r="X3364" t="str">
            <v>FLEXNET ECUADOR - MOVISTAR</v>
          </cell>
          <cell r="Y3364" t="str">
            <v>CALLE 28 DE JUNIO S/N Y GARCIA MORENO ENTRADA LLANO GRANDE</v>
          </cell>
        </row>
        <row r="3365">
          <cell r="A3365" t="str">
            <v>2023-00370</v>
          </cell>
          <cell r="B3365">
            <v>495347</v>
          </cell>
          <cell r="C3365" t="str">
            <v>2023-00370</v>
          </cell>
          <cell r="D3365" t="str">
            <v>MOVISTAR</v>
          </cell>
          <cell r="E3365" t="str">
            <v>DESPACHO</v>
          </cell>
          <cell r="F3365" t="str">
            <v>NORMAL</v>
          </cell>
          <cell r="G3365" t="str">
            <v>031080202300370</v>
          </cell>
          <cell r="H3365">
            <v>44938</v>
          </cell>
          <cell r="I3365" t="str">
            <v>ENTREGADO</v>
          </cell>
          <cell r="J3365">
            <v>44939</v>
          </cell>
          <cell r="K3365" t="str">
            <v>NORPHONE C.C. Shopping Duran_PAOLA MORAN</v>
          </cell>
          <cell r="L3365" t="str">
            <v>CC SHOPPING DURAN KILOMETRO 35 DE LA AUTOPISTA DURAN  BOLICHE56</v>
          </cell>
          <cell r="M3365" t="str">
            <v>1091717898001</v>
          </cell>
          <cell r="N3365" t="str">
            <v>998659562</v>
          </cell>
          <cell r="O3365" t="str">
            <v/>
          </cell>
          <cell r="P3365" t="str">
            <v>GUAYAQUIL</v>
          </cell>
          <cell r="Q3365" t="str">
            <v>GUAYAQUIL</v>
          </cell>
          <cell r="R3365" t="str">
            <v>GUAYAS</v>
          </cell>
          <cell r="T3365" t="str">
            <v>TRAMACO</v>
          </cell>
          <cell r="U3365" t="str">
            <v>FLEXNETUIO_GYE</v>
          </cell>
          <cell r="V3365">
            <v>1</v>
          </cell>
          <cell r="W3365">
            <v>1</v>
          </cell>
          <cell r="X3365" t="str">
            <v>FLEXNET ECUADOR - MOVISTAR</v>
          </cell>
          <cell r="Y3365" t="str">
            <v>CALLE 28 DE JUNIO S/N Y GARCIA MORENO ENTRADA LLANO GRANDE</v>
          </cell>
        </row>
        <row r="3366">
          <cell r="A3366" t="str">
            <v>2023-00371</v>
          </cell>
          <cell r="B3366">
            <v>495348</v>
          </cell>
          <cell r="C3366" t="str">
            <v>2023-00371</v>
          </cell>
          <cell r="D3366" t="str">
            <v>MOVISTAR</v>
          </cell>
          <cell r="E3366" t="str">
            <v>DESPACHO</v>
          </cell>
          <cell r="F3366" t="str">
            <v>NORMAL</v>
          </cell>
          <cell r="G3366" t="str">
            <v>IC4529</v>
          </cell>
          <cell r="H3366">
            <v>44938</v>
          </cell>
          <cell r="I3366" t="str">
            <v>ENTREGADO</v>
          </cell>
          <cell r="J3366">
            <v>44939</v>
          </cell>
          <cell r="K3366" t="str">
            <v>CAVS AE SALESLAND CUENCA REMIGIO_DIEGO MENA</v>
          </cell>
          <cell r="L3366" t="str">
            <v>AV REMIGIO CCRESPO Y FEDERICO PROANO NUM 294 CUENCA</v>
          </cell>
          <cell r="M3366" t="str">
            <v>0</v>
          </cell>
          <cell r="N3366" t="str">
            <v>999805380</v>
          </cell>
          <cell r="O3366" t="str">
            <v/>
          </cell>
          <cell r="P3366" t="str">
            <v>CUENCA</v>
          </cell>
          <cell r="Q3366" t="str">
            <v>CUENCA</v>
          </cell>
          <cell r="R3366" t="str">
            <v>AZUAY</v>
          </cell>
          <cell r="T3366" t="str">
            <v>ITSACOURIER</v>
          </cell>
          <cell r="U3366" t="str">
            <v>FLEXNETUIO_PROVINCIA</v>
          </cell>
          <cell r="V3366">
            <v>1</v>
          </cell>
          <cell r="W3366">
            <v>1</v>
          </cell>
          <cell r="X3366" t="str">
            <v>FLEXNET ECUADOR - MOVISTAR</v>
          </cell>
          <cell r="Y3366" t="str">
            <v>CALLE 28 DE JUNIO S/N Y GARCIA MORENO ENTRADA LLANO GRANDE</v>
          </cell>
        </row>
        <row r="3367">
          <cell r="A3367" t="str">
            <v>2023-00372</v>
          </cell>
          <cell r="B3367">
            <v>495349</v>
          </cell>
          <cell r="C3367" t="str">
            <v>2023-00372</v>
          </cell>
          <cell r="D3367" t="str">
            <v>MOVISTAR</v>
          </cell>
          <cell r="E3367" t="str">
            <v>DESPACHO</v>
          </cell>
          <cell r="F3367" t="str">
            <v>NORMAL</v>
          </cell>
          <cell r="G3367" t="str">
            <v>031080202300372</v>
          </cell>
          <cell r="H3367">
            <v>44938</v>
          </cell>
          <cell r="I3367" t="str">
            <v>ENTREGADO</v>
          </cell>
          <cell r="J3367">
            <v>44939</v>
          </cell>
          <cell r="K3367" t="str">
            <v>NORPHONE C.C. Riocentro Norte_PAOLA MORAN</v>
          </cell>
          <cell r="L3367" t="str">
            <v>CENTRO COMERCIAL RIOCENTRO NORTE AV FRANCISCO DE ORELLANA LOCAL 10 PRIMERA PUERTA</v>
          </cell>
          <cell r="M3367" t="str">
            <v>1091717898001</v>
          </cell>
          <cell r="N3367" t="str">
            <v>998659562</v>
          </cell>
          <cell r="O3367" t="str">
            <v/>
          </cell>
          <cell r="P3367" t="str">
            <v>GUAYAQUIL</v>
          </cell>
          <cell r="Q3367" t="str">
            <v>GUAYAQUIL</v>
          </cell>
          <cell r="R3367" t="str">
            <v>GUAYAS</v>
          </cell>
          <cell r="T3367" t="str">
            <v>TRAMACO</v>
          </cell>
          <cell r="U3367" t="str">
            <v>FLEXNETUIO_GYE</v>
          </cell>
          <cell r="V3367">
            <v>1</v>
          </cell>
          <cell r="W3367">
            <v>1</v>
          </cell>
          <cell r="X3367" t="str">
            <v>FLEXNET ECUADOR - MOVISTAR</v>
          </cell>
          <cell r="Y3367" t="str">
            <v>CALLE 28 DE JUNIO S/N Y GARCIA MORENO ENTRADA LLANO GRANDE</v>
          </cell>
        </row>
        <row r="3368">
          <cell r="A3368" t="str">
            <v>2023-00373</v>
          </cell>
          <cell r="B3368">
            <v>495350</v>
          </cell>
          <cell r="C3368" t="str">
            <v>2023-00373</v>
          </cell>
          <cell r="D3368" t="str">
            <v>MOVISTAR</v>
          </cell>
          <cell r="E3368" t="str">
            <v>DESPACHO</v>
          </cell>
          <cell r="F3368" t="str">
            <v>NORMAL</v>
          </cell>
          <cell r="G3368" t="str">
            <v>031080202300373</v>
          </cell>
          <cell r="H3368">
            <v>44938</v>
          </cell>
          <cell r="I3368" t="str">
            <v>ENTREGADO</v>
          </cell>
          <cell r="J3368">
            <v>44939</v>
          </cell>
          <cell r="K3368" t="str">
            <v xml:space="preserve">CAVS AE SALESLAND MACHALA_MENA DIEGO </v>
          </cell>
          <cell r="L3368" t="str">
            <v>CALLE ROCAFUERTE 1005 ENTRE 09 DE MAYO Y GUAYAS</v>
          </cell>
          <cell r="M3368" t="str">
            <v>1793079628001</v>
          </cell>
          <cell r="N3368" t="str">
            <v>999805380</v>
          </cell>
          <cell r="O3368" t="str">
            <v/>
          </cell>
          <cell r="P3368" t="str">
            <v>MACHALA</v>
          </cell>
          <cell r="Q3368" t="str">
            <v>MACHALA</v>
          </cell>
          <cell r="R3368" t="str">
            <v>EL ORO</v>
          </cell>
          <cell r="T3368" t="str">
            <v>TRAMACO</v>
          </cell>
          <cell r="U3368" t="str">
            <v>FLEXNETUIO_PROVINCIA</v>
          </cell>
          <cell r="V3368">
            <v>1</v>
          </cell>
          <cell r="W3368">
            <v>1</v>
          </cell>
          <cell r="X3368" t="str">
            <v>FLEXNET ECUADOR - MOVISTAR</v>
          </cell>
          <cell r="Y3368" t="str">
            <v>CALLE 28 DE JUNIO S/N Y GARCIA MORENO ENTRADA LLANO GRANDE</v>
          </cell>
        </row>
        <row r="3369">
          <cell r="A3369" t="str">
            <v>2023-00374</v>
          </cell>
          <cell r="B3369">
            <v>495351</v>
          </cell>
          <cell r="C3369" t="str">
            <v>2023-00374</v>
          </cell>
          <cell r="D3369" t="str">
            <v>MOVISTAR</v>
          </cell>
          <cell r="E3369" t="str">
            <v>DESPACHO</v>
          </cell>
          <cell r="F3369" t="str">
            <v>NORMAL</v>
          </cell>
          <cell r="G3369" t="str">
            <v>031080202300374</v>
          </cell>
          <cell r="H3369">
            <v>44938</v>
          </cell>
          <cell r="I3369" t="str">
            <v>ENTREGADO</v>
          </cell>
          <cell r="J3369">
            <v>44939</v>
          </cell>
          <cell r="K3369" t="str">
            <v>NORPHONE C.C. Riocentro Sur_PAOLA MORAN</v>
          </cell>
          <cell r="L3369" t="str">
            <v>C.C. RIOCENTRO SUR AV 25 DE JULIO LOCAL 43 JUNTO A LA UNIV. AGRARIA</v>
          </cell>
          <cell r="M3369" t="str">
            <v>1091717898001</v>
          </cell>
          <cell r="N3369" t="str">
            <v>998659562</v>
          </cell>
          <cell r="O3369" t="str">
            <v/>
          </cell>
          <cell r="P3369" t="str">
            <v>GUAYAQUIL</v>
          </cell>
          <cell r="Q3369" t="str">
            <v>GUAYAQUIL</v>
          </cell>
          <cell r="R3369" t="str">
            <v>GUAYAS</v>
          </cell>
          <cell r="T3369" t="str">
            <v>TRAMACO</v>
          </cell>
          <cell r="U3369" t="str">
            <v>FLEXNETUIO_GYE</v>
          </cell>
          <cell r="V3369">
            <v>1</v>
          </cell>
          <cell r="W3369">
            <v>1</v>
          </cell>
          <cell r="X3369" t="str">
            <v>FLEXNET ECUADOR - MOVISTAR</v>
          </cell>
          <cell r="Y3369" t="str">
            <v>CALLE 28 DE JUNIO S/N Y GARCIA MORENO ENTRADA LLANO GRANDE</v>
          </cell>
        </row>
        <row r="3370">
          <cell r="A3370" t="str">
            <v>2023-00375</v>
          </cell>
          <cell r="B3370">
            <v>495352</v>
          </cell>
          <cell r="C3370" t="str">
            <v>2023-00375</v>
          </cell>
          <cell r="D3370" t="str">
            <v>MOVISTAR</v>
          </cell>
          <cell r="E3370" t="str">
            <v>DESPACHO</v>
          </cell>
          <cell r="F3370" t="str">
            <v>NORMAL</v>
          </cell>
          <cell r="G3370" t="str">
            <v>031080202300375</v>
          </cell>
          <cell r="H3370">
            <v>44938</v>
          </cell>
          <cell r="I3370" t="str">
            <v>ENTREGADO</v>
          </cell>
          <cell r="J3370">
            <v>44939</v>
          </cell>
          <cell r="K3370" t="str">
            <v>NORPHONE C.C. Riocentro Ceibos_PAOLA MORAN</v>
          </cell>
          <cell r="L3370" t="str">
            <v>C.C. RIOCENTRO CEIBOS LOCAL 28 AV DEL BOMBERO VIA A LA COSTA KM 65</v>
          </cell>
          <cell r="M3370" t="str">
            <v>1091717898001</v>
          </cell>
          <cell r="N3370" t="str">
            <v>998659562</v>
          </cell>
          <cell r="O3370" t="str">
            <v/>
          </cell>
          <cell r="P3370" t="str">
            <v>GUAYAQUIL</v>
          </cell>
          <cell r="Q3370" t="str">
            <v>GUAYAQUIL</v>
          </cell>
          <cell r="R3370" t="str">
            <v>GUAYAS</v>
          </cell>
          <cell r="T3370" t="str">
            <v>TRAMACO</v>
          </cell>
          <cell r="U3370" t="str">
            <v>FLEXNETUIO_GYE</v>
          </cell>
          <cell r="V3370">
            <v>1</v>
          </cell>
          <cell r="W3370">
            <v>1</v>
          </cell>
          <cell r="X3370" t="str">
            <v>FLEXNET ECUADOR - MOVISTAR</v>
          </cell>
          <cell r="Y3370" t="str">
            <v>CALLE 28 DE JUNIO S/N Y GARCIA MORENO ENTRADA LLANO GRANDE</v>
          </cell>
        </row>
        <row r="3371">
          <cell r="A3371" t="str">
            <v>2023-00376</v>
          </cell>
          <cell r="B3371">
            <v>495353</v>
          </cell>
          <cell r="C3371" t="str">
            <v>2023-00376</v>
          </cell>
          <cell r="D3371" t="str">
            <v>MOVISTAR</v>
          </cell>
          <cell r="E3371" t="str">
            <v>DESPACHO</v>
          </cell>
          <cell r="F3371" t="str">
            <v>NORMAL</v>
          </cell>
          <cell r="G3371" t="str">
            <v>031080202300376</v>
          </cell>
          <cell r="H3371">
            <v>44938</v>
          </cell>
          <cell r="I3371" t="str">
            <v>ENTREGADO</v>
          </cell>
          <cell r="J3371">
            <v>44939</v>
          </cell>
          <cell r="K3371" t="str">
            <v xml:space="preserve">NORPHONE CAVS DAS LATACUNGA_LOURDES BRAVO </v>
          </cell>
          <cell r="L3371" t="str">
            <v>BELISARIO QUEVEDO 807 Y JUAN ABEL ECHEVERRIA  JUNTO ALMACENES LA GANGA ED. DE 3 PISOS LATACUNGA</v>
          </cell>
          <cell r="M3371" t="str">
            <v>1091717898001</v>
          </cell>
          <cell r="N3371" t="str">
            <v>0980558242 - 0980520332</v>
          </cell>
          <cell r="O3371" t="str">
            <v/>
          </cell>
          <cell r="P3371" t="str">
            <v>LATACUNGA</v>
          </cell>
          <cell r="Q3371" t="str">
            <v>LATACUNGA</v>
          </cell>
          <cell r="R3371" t="str">
            <v>COTOPAXI</v>
          </cell>
          <cell r="T3371" t="str">
            <v>TRAMACO</v>
          </cell>
          <cell r="U3371" t="str">
            <v>FLEXNETUIO_PROVINCIA</v>
          </cell>
          <cell r="V3371">
            <v>1</v>
          </cell>
          <cell r="W3371">
            <v>1</v>
          </cell>
          <cell r="X3371" t="str">
            <v>FLEXNET ECUADOR - MOVISTAR</v>
          </cell>
          <cell r="Y3371" t="str">
            <v>CALLE 28 DE JUNIO S/N Y GARCIA MORENO ENTRADA LLANO GRANDE</v>
          </cell>
        </row>
        <row r="3372">
          <cell r="A3372" t="str">
            <v>2023-00377</v>
          </cell>
          <cell r="B3372">
            <v>495354</v>
          </cell>
          <cell r="C3372" t="str">
            <v>2023-00377</v>
          </cell>
          <cell r="D3372" t="str">
            <v>MOVISTAR</v>
          </cell>
          <cell r="E3372" t="str">
            <v>DESPACHO</v>
          </cell>
          <cell r="F3372" t="str">
            <v>NORMAL</v>
          </cell>
          <cell r="G3372" t="str">
            <v>031080202300377</v>
          </cell>
          <cell r="H3372">
            <v>44938</v>
          </cell>
          <cell r="I3372" t="str">
            <v>ENTREGADO</v>
          </cell>
          <cell r="J3372">
            <v>44939</v>
          </cell>
          <cell r="K3372" t="str">
            <v>NORPHONE C.C. SHOPPING MANTA_LOURDES BRAVO</v>
          </cell>
          <cell r="L3372" t="str">
            <v>AV. 4 DE NOVIEMBRE, MANTA 130210   LOCAL 21 PLANTA ALTA</v>
          </cell>
          <cell r="M3372" t="str">
            <v>1091717898001</v>
          </cell>
          <cell r="N3372" t="str">
            <v>984246089</v>
          </cell>
          <cell r="O3372" t="str">
            <v/>
          </cell>
          <cell r="P3372" t="str">
            <v>MANTA</v>
          </cell>
          <cell r="Q3372" t="str">
            <v>MANTA</v>
          </cell>
          <cell r="R3372" t="str">
            <v>MANABI</v>
          </cell>
          <cell r="T3372" t="str">
            <v>TRAMACO</v>
          </cell>
          <cell r="U3372" t="str">
            <v>FLEXNETUIO_PROVINCIA</v>
          </cell>
          <cell r="V3372">
            <v>1</v>
          </cell>
          <cell r="W3372">
            <v>1</v>
          </cell>
          <cell r="X3372" t="str">
            <v>FLEXNET ECUADOR - MOVISTAR</v>
          </cell>
          <cell r="Y3372" t="str">
            <v>CALLE 28 DE JUNIO S/N Y GARCIA MORENO ENTRADA LLANO GRANDE</v>
          </cell>
        </row>
        <row r="3373">
          <cell r="A3373" t="str">
            <v>2023-00378</v>
          </cell>
          <cell r="B3373">
            <v>495355</v>
          </cell>
          <cell r="C3373" t="str">
            <v>2023-00378</v>
          </cell>
          <cell r="D3373" t="str">
            <v>MOVISTAR</v>
          </cell>
          <cell r="E3373" t="str">
            <v>DESPACHO</v>
          </cell>
          <cell r="F3373" t="str">
            <v>NORMAL</v>
          </cell>
          <cell r="G3373" t="str">
            <v>031080202300378</v>
          </cell>
          <cell r="H3373">
            <v>44938</v>
          </cell>
          <cell r="I3373" t="str">
            <v>ENTREGADO</v>
          </cell>
          <cell r="J3373">
            <v>44939</v>
          </cell>
          <cell r="K3373" t="str">
            <v>NORPHONE LA PLAZA IBARRA_PAOLA MORAN</v>
          </cell>
          <cell r="L3373" t="str">
            <v>LOCAL 22 Y 23 CCLA PLAZA AV MARIANO ACOSTA Y2147 Y VICTOR GOMEZ JURADO IBARRA</v>
          </cell>
          <cell r="M3373" t="str">
            <v>1091717898001</v>
          </cell>
          <cell r="N3373" t="str">
            <v>998659562</v>
          </cell>
          <cell r="O3373" t="str">
            <v/>
          </cell>
          <cell r="P3373" t="str">
            <v>IBARRA</v>
          </cell>
          <cell r="Q3373" t="str">
            <v>IBARRA</v>
          </cell>
          <cell r="R3373" t="str">
            <v>IMBABURA</v>
          </cell>
          <cell r="T3373" t="str">
            <v>TRAMACO</v>
          </cell>
          <cell r="U3373" t="str">
            <v>FLEXNETUIO_PROVINCIA</v>
          </cell>
          <cell r="V3373">
            <v>1</v>
          </cell>
          <cell r="W3373">
            <v>1</v>
          </cell>
          <cell r="X3373" t="str">
            <v>FLEXNET ECUADOR - MOVISTAR</v>
          </cell>
          <cell r="Y3373" t="str">
            <v>CALLE 28 DE JUNIO S/N Y GARCIA MORENO ENTRADA LLANO GRANDE</v>
          </cell>
        </row>
        <row r="3374">
          <cell r="A3374" t="str">
            <v>2023-00379</v>
          </cell>
          <cell r="B3374">
            <v>495356</v>
          </cell>
          <cell r="C3374" t="str">
            <v>2023-00379</v>
          </cell>
          <cell r="D3374" t="str">
            <v>MOVISTAR</v>
          </cell>
          <cell r="E3374" t="str">
            <v>DESPACHO</v>
          </cell>
          <cell r="F3374" t="str">
            <v>NORMAL</v>
          </cell>
          <cell r="G3374" t="str">
            <v>FT79470</v>
          </cell>
          <cell r="H3374">
            <v>44938</v>
          </cell>
          <cell r="I3374" t="str">
            <v>ENTREGADO</v>
          </cell>
          <cell r="J3374">
            <v>44939</v>
          </cell>
          <cell r="K3374" t="str">
            <v xml:space="preserve">NORPHONE CAVS DAS TUMBACO_LOURDES BRAVO </v>
          </cell>
          <cell r="L3374" t="str">
            <v xml:space="preserve">AV INTEROCEANICA Y JUAN MONTALVO JUNTO A PRODUBANCO CC SANTA MARIA </v>
          </cell>
          <cell r="M3374" t="str">
            <v>1091717898001</v>
          </cell>
          <cell r="N3374" t="str">
            <v>984246089</v>
          </cell>
          <cell r="O3374" t="str">
            <v/>
          </cell>
          <cell r="P3374" t="str">
            <v>QUITO</v>
          </cell>
          <cell r="Q3374" t="str">
            <v>QUITO</v>
          </cell>
          <cell r="R3374" t="str">
            <v>PICHINCHA</v>
          </cell>
          <cell r="T3374" t="str">
            <v>FLEXTRANS UIO</v>
          </cell>
          <cell r="U3374" t="str">
            <v>FLEXNETUIO_LOCAL</v>
          </cell>
          <cell r="V3374">
            <v>1</v>
          </cell>
          <cell r="W3374">
            <v>1</v>
          </cell>
          <cell r="X3374" t="str">
            <v>FLEXNET ECUADOR - MOVISTAR</v>
          </cell>
          <cell r="Y3374" t="str">
            <v>CALLE 28 DE JUNIO S/N Y GARCIA MORENO ENTRADA LLANO GRANDE</v>
          </cell>
        </row>
        <row r="3375">
          <cell r="A3375" t="str">
            <v>2023-00380</v>
          </cell>
          <cell r="B3375">
            <v>495357</v>
          </cell>
          <cell r="C3375" t="str">
            <v>2023-00380</v>
          </cell>
          <cell r="D3375" t="str">
            <v>MOVISTAR</v>
          </cell>
          <cell r="E3375" t="str">
            <v>DESPACHO</v>
          </cell>
          <cell r="F3375" t="str">
            <v>NORMAL</v>
          </cell>
          <cell r="G3375" t="str">
            <v>031080202300380</v>
          </cell>
          <cell r="H3375">
            <v>44938</v>
          </cell>
          <cell r="I3375" t="str">
            <v>ENTREGADO</v>
          </cell>
          <cell r="J3375">
            <v>44939</v>
          </cell>
          <cell r="K3375" t="str">
            <v>NORPHONE C.C. PASEO SHOPPING LA LIBERTAD_LOURDES BRAVO</v>
          </cell>
          <cell r="L3375" t="str">
            <v xml:space="preserve">C.C. EL PASEO SHOPPING LA PENINSULA LOCAL 1 PLANTA BAJA BARRIO SAN FRANCISCO MZ 38. CALLE 9 </v>
          </cell>
          <cell r="M3375" t="str">
            <v>1091717898001</v>
          </cell>
          <cell r="N3375" t="str">
            <v>984246089</v>
          </cell>
          <cell r="O3375" t="str">
            <v/>
          </cell>
          <cell r="P3375" t="str">
            <v>LA LIBERTAD</v>
          </cell>
          <cell r="Q3375" t="str">
            <v>LA LIBERTAD</v>
          </cell>
          <cell r="R3375" t="str">
            <v>SANTA ELENA</v>
          </cell>
          <cell r="T3375" t="str">
            <v>TRAMACO</v>
          </cell>
          <cell r="U3375" t="str">
            <v>FLEXNETUIO_PROVINCIA</v>
          </cell>
          <cell r="V3375">
            <v>1</v>
          </cell>
          <cell r="W3375">
            <v>1</v>
          </cell>
          <cell r="X3375" t="str">
            <v>FLEXNET ECUADOR - MOVISTAR</v>
          </cell>
          <cell r="Y3375" t="str">
            <v>CALLE 28 DE JUNIO S/N Y GARCIA MORENO ENTRADA LLANO GRANDE</v>
          </cell>
        </row>
        <row r="3376">
          <cell r="A3376" t="str">
            <v>2023-00381</v>
          </cell>
          <cell r="B3376">
            <v>495358</v>
          </cell>
          <cell r="C3376" t="str">
            <v>2023-00381</v>
          </cell>
          <cell r="D3376" t="str">
            <v>MOVISTAR</v>
          </cell>
          <cell r="E3376" t="str">
            <v>DESPACHO</v>
          </cell>
          <cell r="F3376" t="str">
            <v>NORMAL</v>
          </cell>
          <cell r="G3376" t="str">
            <v>031080202300381</v>
          </cell>
          <cell r="H3376">
            <v>44938</v>
          </cell>
          <cell r="I3376" t="str">
            <v>ENTREGADO</v>
          </cell>
          <cell r="J3376">
            <v>44939</v>
          </cell>
          <cell r="K3376" t="str">
            <v>NORPHONE CHONE_LOURDES BRAVO</v>
          </cell>
          <cell r="L3376" t="str">
            <v>CENTRO CALLE PICHINCHA ENTRE CALLES WASHINGTON Y BOLIVAR A LADO DE ALMACENES ARTEFACTA</v>
          </cell>
          <cell r="M3376" t="str">
            <v>1091717898001</v>
          </cell>
          <cell r="N3376" t="str">
            <v>984246089</v>
          </cell>
          <cell r="O3376" t="str">
            <v/>
          </cell>
          <cell r="P3376" t="str">
            <v>CHONE</v>
          </cell>
          <cell r="Q3376" t="str">
            <v>CHONE</v>
          </cell>
          <cell r="R3376" t="str">
            <v>MANABI</v>
          </cell>
          <cell r="T3376" t="str">
            <v>TRAMACO</v>
          </cell>
          <cell r="U3376" t="str">
            <v>FLEXNETUIO_PROVINCIA</v>
          </cell>
          <cell r="V3376">
            <v>1</v>
          </cell>
          <cell r="W3376">
            <v>1</v>
          </cell>
          <cell r="X3376" t="str">
            <v>FLEXNET ECUADOR - MOVISTAR</v>
          </cell>
          <cell r="Y3376" t="str">
            <v>CALLE 28 DE JUNIO S/N Y GARCIA MORENO ENTRADA LLANO GRANDE</v>
          </cell>
        </row>
        <row r="3377">
          <cell r="A3377" t="str">
            <v>2023-00382</v>
          </cell>
          <cell r="B3377">
            <v>495359</v>
          </cell>
          <cell r="C3377" t="str">
            <v>2023-00382</v>
          </cell>
          <cell r="D3377" t="str">
            <v>MOVISTAR</v>
          </cell>
          <cell r="E3377" t="str">
            <v>DESPACHO</v>
          </cell>
          <cell r="F3377" t="str">
            <v>NORMAL</v>
          </cell>
          <cell r="G3377" t="str">
            <v>031080202300382</v>
          </cell>
          <cell r="H3377">
            <v>44938</v>
          </cell>
          <cell r="I3377" t="str">
            <v>ENTREGADO</v>
          </cell>
          <cell r="J3377">
            <v>44939</v>
          </cell>
          <cell r="K3377" t="str">
            <v>TENEMAZA (MOVIPHONE)_GALO PALLAROSO</v>
          </cell>
          <cell r="L3377" t="str">
            <v>AV CACIQUE TENEMAZA 507 Y LUIS CORDERO AZOGUES</v>
          </cell>
          <cell r="M3377" t="str">
            <v>0391007160001</v>
          </cell>
          <cell r="N3377" t="str">
            <v>995936079</v>
          </cell>
          <cell r="O3377" t="str">
            <v/>
          </cell>
          <cell r="P3377" t="str">
            <v>AZOGUES</v>
          </cell>
          <cell r="Q3377" t="str">
            <v>AZOGUES</v>
          </cell>
          <cell r="R3377" t="str">
            <v>CAÑAR</v>
          </cell>
          <cell r="S3377" t="str">
            <v>AZOGUES</v>
          </cell>
          <cell r="T3377" t="str">
            <v>TRAMACO</v>
          </cell>
          <cell r="U3377" t="str">
            <v>FLEXNETUIO_PROVINCIA</v>
          </cell>
          <cell r="V3377">
            <v>1</v>
          </cell>
          <cell r="W3377">
            <v>1</v>
          </cell>
          <cell r="X3377" t="str">
            <v>FLEXNET ECUADOR - MOVISTAR</v>
          </cell>
          <cell r="Y3377" t="str">
            <v>CALLE 28 DE JUNIO S/N Y GARCIA MORENO ENTRADA LLANO GRANDE</v>
          </cell>
        </row>
        <row r="3378">
          <cell r="A3378" t="str">
            <v>2023-00344</v>
          </cell>
          <cell r="B3378">
            <v>495321</v>
          </cell>
          <cell r="C3378" t="str">
            <v>2023-00344</v>
          </cell>
          <cell r="D3378" t="str">
            <v>MOVISTAR</v>
          </cell>
          <cell r="E3378" t="str">
            <v>DESPACHO</v>
          </cell>
          <cell r="F3378" t="str">
            <v>NORMAL</v>
          </cell>
          <cell r="G3378" t="str">
            <v>031080202300344</v>
          </cell>
          <cell r="H3378">
            <v>44938</v>
          </cell>
          <cell r="I3378" t="str">
            <v>ENTREGADO</v>
          </cell>
          <cell r="J3378">
            <v>44939</v>
          </cell>
          <cell r="K3378" t="str">
            <v>CAVS AE NORPHONE EL CONDADO_PUSDA CHEZA ERIKA ELIZABETH</v>
          </cell>
          <cell r="L3378" t="str">
            <v>AVENIDA DE LA PRENSA Y AVENIDA KENNEDY CC CONDADO SHOPPING  LOCAL 314 FRENTE A KIA</v>
          </cell>
          <cell r="M3378" t="str">
            <v>1091717898001</v>
          </cell>
          <cell r="N3378" t="str">
            <v>984246089</v>
          </cell>
          <cell r="O3378" t="str">
            <v/>
          </cell>
          <cell r="P3378" t="str">
            <v>QUITO</v>
          </cell>
          <cell r="Q3378" t="str">
            <v>QUITO</v>
          </cell>
          <cell r="R3378" t="str">
            <v>PICHINCHA</v>
          </cell>
          <cell r="T3378" t="str">
            <v>TRAMACO</v>
          </cell>
          <cell r="U3378" t="str">
            <v>FLEXNETUIO_LOCAL</v>
          </cell>
          <cell r="V3378">
            <v>1</v>
          </cell>
          <cell r="W3378">
            <v>1</v>
          </cell>
          <cell r="X3378" t="str">
            <v>FLEXNET ECUADOR - MOVISTAR</v>
          </cell>
          <cell r="Y3378" t="str">
            <v>CALLE 28 DE JUNIO S/N Y GARCIA MORENO ENTRADA LLANO GRANDE</v>
          </cell>
        </row>
        <row r="3379">
          <cell r="A3379" t="str">
            <v>2023-00345</v>
          </cell>
          <cell r="B3379">
            <v>495322</v>
          </cell>
          <cell r="C3379" t="str">
            <v>2023-00345</v>
          </cell>
          <cell r="D3379" t="str">
            <v>MOVISTAR</v>
          </cell>
          <cell r="E3379" t="str">
            <v>DESPACHO</v>
          </cell>
          <cell r="F3379" t="str">
            <v>NORMAL</v>
          </cell>
          <cell r="G3379" t="str">
            <v>031080202300345</v>
          </cell>
          <cell r="H3379">
            <v>44938</v>
          </cell>
          <cell r="I3379" t="str">
            <v>ENTREGADO</v>
          </cell>
          <cell r="J3379">
            <v>44939</v>
          </cell>
          <cell r="K3379" t="str">
            <v>AGENTE AE CELISTICS SAN LUIS_KLEBER GRANDA_DANY IMBAQUINGO</v>
          </cell>
          <cell r="L3379" t="str">
            <v xml:space="preserve">CAVS PREMIUM AUTOPISTA GRAL RUMINAHUI Y AV SAN LUIS  </v>
          </cell>
          <cell r="M3379" t="str">
            <v>1792161037001</v>
          </cell>
          <cell r="N3379" t="str">
            <v>0992567346_094084829</v>
          </cell>
          <cell r="O3379" t="str">
            <v/>
          </cell>
          <cell r="P3379" t="str">
            <v>QUITO</v>
          </cell>
          <cell r="Q3379" t="str">
            <v>QUITO</v>
          </cell>
          <cell r="R3379" t="str">
            <v>PICHINCHA</v>
          </cell>
          <cell r="T3379" t="str">
            <v>TRAMACO</v>
          </cell>
          <cell r="U3379" t="str">
            <v>FLEXNETUIO_LOCAL</v>
          </cell>
          <cell r="V3379">
            <v>1</v>
          </cell>
          <cell r="W3379">
            <v>1</v>
          </cell>
          <cell r="X3379" t="str">
            <v>FLEXNET ECUADOR - MOVISTAR</v>
          </cell>
          <cell r="Y3379" t="str">
            <v>CALLE 28 DE JUNIO S/N Y GARCIA MORENO ENTRADA LLANO GRANDE</v>
          </cell>
        </row>
        <row r="3380">
          <cell r="A3380" t="str">
            <v>2023-00346</v>
          </cell>
          <cell r="B3380">
            <v>495323</v>
          </cell>
          <cell r="C3380" t="str">
            <v>2023-00346</v>
          </cell>
          <cell r="D3380" t="str">
            <v>MOVISTAR</v>
          </cell>
          <cell r="E3380" t="str">
            <v>DESPACHO</v>
          </cell>
          <cell r="F3380" t="str">
            <v>NORMAL</v>
          </cell>
          <cell r="G3380" t="str">
            <v>031080202300346</v>
          </cell>
          <cell r="H3380">
            <v>44938</v>
          </cell>
          <cell r="I3380" t="str">
            <v>ENTREGADO</v>
          </cell>
          <cell r="J3380">
            <v>44939</v>
          </cell>
          <cell r="K3380" t="str">
            <v>AE NORPHONE MALL DEL SOL_Andy Solorzano - Samantha Enriquez</v>
          </cell>
          <cell r="L3380" t="str">
            <v>AV. JOAQUIN ORRANTIA Y AV. CONSTITUCION. PARROQUIA TARQUI 4TO PSJ. 1 NE.POSTAL 090513</v>
          </cell>
          <cell r="M3380" t="str">
            <v>1091717898001</v>
          </cell>
          <cell r="N3380" t="str">
            <v>0995482890  - 0987620147</v>
          </cell>
          <cell r="O3380" t="str">
            <v/>
          </cell>
          <cell r="P3380" t="str">
            <v>GUAYAQUIL</v>
          </cell>
          <cell r="Q3380" t="str">
            <v>GUAYAQUIL</v>
          </cell>
          <cell r="R3380" t="str">
            <v>GUAYAS</v>
          </cell>
          <cell r="T3380" t="str">
            <v>TRAMACO</v>
          </cell>
          <cell r="U3380" t="str">
            <v>FLEXNETUIO_GYE</v>
          </cell>
          <cell r="V3380">
            <v>1</v>
          </cell>
          <cell r="W3380">
            <v>1</v>
          </cell>
          <cell r="X3380" t="str">
            <v>FLEXNET ECUADOR - MOVISTAR</v>
          </cell>
          <cell r="Y3380" t="str">
            <v>CALLE 28 DE JUNIO S/N Y GARCIA MORENO ENTRADA LLANO GRANDE</v>
          </cell>
        </row>
        <row r="3381">
          <cell r="A3381" t="str">
            <v>2023-00347</v>
          </cell>
          <cell r="B3381">
            <v>495324</v>
          </cell>
          <cell r="C3381" t="str">
            <v>2023-00347</v>
          </cell>
          <cell r="D3381" t="str">
            <v>MOVISTAR</v>
          </cell>
          <cell r="E3381" t="str">
            <v>DESPACHO</v>
          </cell>
          <cell r="F3381" t="str">
            <v>NORMAL</v>
          </cell>
          <cell r="G3381" t="str">
            <v>031080202300347</v>
          </cell>
          <cell r="H3381">
            <v>44938</v>
          </cell>
          <cell r="I3381" t="str">
            <v>ENTREGADO</v>
          </cell>
          <cell r="J3381">
            <v>44939</v>
          </cell>
          <cell r="K3381" t="str">
            <v>AE CELISTICS QUICENTRO SUR_KLEBER GRANDA_DANY IMBAQUINGO</v>
          </cell>
          <cell r="L3381" t="str">
            <v xml:space="preserve">MORAN VALVERDE Y TENIENTE HUGO ORTIZ CC QUICENTRO SHOPPING SUR N 1 LOCAL 91 – 92 JUNTO A MEGAMAXI </v>
          </cell>
          <cell r="M3381" t="str">
            <v>1792161037001</v>
          </cell>
          <cell r="N3381" t="str">
            <v>0992567346_094084829</v>
          </cell>
          <cell r="O3381" t="str">
            <v/>
          </cell>
          <cell r="P3381" t="str">
            <v>QUITO</v>
          </cell>
          <cell r="Q3381" t="str">
            <v>QUITO</v>
          </cell>
          <cell r="R3381" t="str">
            <v>PICHINCHA</v>
          </cell>
          <cell r="T3381" t="str">
            <v>TRAMACO</v>
          </cell>
          <cell r="U3381" t="str">
            <v>FLEXNETUIO_LOCAL</v>
          </cell>
          <cell r="V3381">
            <v>1</v>
          </cell>
          <cell r="W3381">
            <v>1</v>
          </cell>
          <cell r="X3381" t="str">
            <v>FLEXNET ECUADOR - MOVISTAR</v>
          </cell>
          <cell r="Y3381" t="str">
            <v>CALLE 28 DE JUNIO S/N Y GARCIA MORENO ENTRADA LLANO GRANDE</v>
          </cell>
        </row>
        <row r="3382">
          <cell r="A3382" t="str">
            <v>2023-00348</v>
          </cell>
          <cell r="B3382">
            <v>495325</v>
          </cell>
          <cell r="C3382" t="str">
            <v>2023-00348</v>
          </cell>
          <cell r="D3382" t="str">
            <v>MOVISTAR</v>
          </cell>
          <cell r="E3382" t="str">
            <v>DESPACHO</v>
          </cell>
          <cell r="F3382" t="str">
            <v>NORMAL</v>
          </cell>
          <cell r="G3382" t="str">
            <v>031080202300348</v>
          </cell>
          <cell r="H3382">
            <v>44938</v>
          </cell>
          <cell r="I3382" t="str">
            <v>ENTREGADO</v>
          </cell>
          <cell r="J3382">
            <v>44939</v>
          </cell>
          <cell r="K3382" t="str">
            <v>CAVS AE NORPHONE EL PORTAL_LOURDES BRAVO</v>
          </cell>
          <cell r="L3382" t="str">
            <v>AV GALO PLAZA LASSO Y AV SIMON BOLIVAR CENTRO COMERCIAL PORTAL SHOPPING LOCAL P25253 PISO DOS</v>
          </cell>
          <cell r="M3382" t="str">
            <v>1091717898001</v>
          </cell>
          <cell r="N3382" t="str">
            <v>998659562</v>
          </cell>
          <cell r="O3382" t="str">
            <v/>
          </cell>
          <cell r="P3382" t="str">
            <v>QUITO</v>
          </cell>
          <cell r="Q3382" t="str">
            <v>QUITO</v>
          </cell>
          <cell r="R3382" t="str">
            <v>PICHINCHA</v>
          </cell>
          <cell r="T3382" t="str">
            <v>TRAMACO</v>
          </cell>
          <cell r="U3382" t="str">
            <v>FLEXNETUIO_LOCAL</v>
          </cell>
          <cell r="V3382">
            <v>1</v>
          </cell>
          <cell r="W3382">
            <v>1</v>
          </cell>
          <cell r="X3382" t="str">
            <v>FLEXNET ECUADOR - MOVISTAR</v>
          </cell>
          <cell r="Y3382" t="str">
            <v>CALLE 28 DE JUNIO S/N Y GARCIA MORENO ENTRADA LLANO GRANDE</v>
          </cell>
        </row>
        <row r="3383">
          <cell r="A3383" t="str">
            <v>2023-00349</v>
          </cell>
          <cell r="B3383">
            <v>495326</v>
          </cell>
          <cell r="C3383" t="str">
            <v>2023-00349</v>
          </cell>
          <cell r="D3383" t="str">
            <v>MOVISTAR</v>
          </cell>
          <cell r="E3383" t="str">
            <v>DESPACHO</v>
          </cell>
          <cell r="F3383" t="str">
            <v>NORMAL</v>
          </cell>
          <cell r="G3383" t="str">
            <v>031080202300349</v>
          </cell>
          <cell r="H3383">
            <v>44938</v>
          </cell>
          <cell r="I3383" t="str">
            <v>ENTREGADO</v>
          </cell>
          <cell r="J3383">
            <v>44939</v>
          </cell>
          <cell r="K3383" t="str">
            <v>AE CELISTICS PORTAL SHOPPING_KLEBER GRANDA_DANY IMBAQUINGO</v>
          </cell>
          <cell r="L3383" t="str">
            <v xml:space="preserve">GALO PLAZA LASSO Y AV SIMON BOLIVAR CC PORTAL SHOPPING TERCER PISO P350 LOCAL MOVISTAR </v>
          </cell>
          <cell r="M3383" t="str">
            <v>1792161037001</v>
          </cell>
          <cell r="N3383" t="str">
            <v>0992567346_094084829</v>
          </cell>
          <cell r="O3383" t="str">
            <v/>
          </cell>
          <cell r="P3383" t="str">
            <v>QUITO</v>
          </cell>
          <cell r="Q3383" t="str">
            <v>QUITO</v>
          </cell>
          <cell r="R3383" t="str">
            <v>PICHINCHA</v>
          </cell>
          <cell r="T3383" t="str">
            <v>TRAMACO</v>
          </cell>
          <cell r="U3383" t="str">
            <v>FLEXNETUIO_LOCAL</v>
          </cell>
          <cell r="V3383">
            <v>1</v>
          </cell>
          <cell r="W3383">
            <v>1</v>
          </cell>
          <cell r="X3383" t="str">
            <v>FLEXNET ECUADOR - MOVISTAR</v>
          </cell>
          <cell r="Y3383" t="str">
            <v>CALLE 28 DE JUNIO S/N Y GARCIA MORENO ENTRADA LLANO GRANDE</v>
          </cell>
        </row>
        <row r="3384">
          <cell r="A3384" t="str">
            <v>2023-00350</v>
          </cell>
          <cell r="B3384">
            <v>495327</v>
          </cell>
          <cell r="C3384" t="str">
            <v>2023-00350</v>
          </cell>
          <cell r="D3384" t="str">
            <v>MOVISTAR</v>
          </cell>
          <cell r="E3384" t="str">
            <v>DESPACHO</v>
          </cell>
          <cell r="F3384" t="str">
            <v>NORMAL</v>
          </cell>
          <cell r="G3384" t="str">
            <v>FT79460</v>
          </cell>
          <cell r="H3384">
            <v>44938</v>
          </cell>
          <cell r="I3384" t="str">
            <v>ENTREGADO</v>
          </cell>
          <cell r="J3384">
            <v>44939</v>
          </cell>
          <cell r="K3384" t="str">
            <v xml:space="preserve">AE NORPHONE 9 DE OCT_LOURDES BRAVO </v>
          </cell>
          <cell r="L3384" t="str">
            <v xml:space="preserve">9 DE OCTUBRE ENTRE PEDRO CARBO Y GENERAL CORDOVA, EDIFICIO SAN FRANCISCO 300 LOCAL NO. 8 PLANTA BAJA (PARTE EXTERIOR) </v>
          </cell>
          <cell r="M3384" t="str">
            <v>1091717898001</v>
          </cell>
          <cell r="N3384" t="str">
            <v>0984246089</v>
          </cell>
          <cell r="O3384" t="str">
            <v/>
          </cell>
          <cell r="P3384" t="str">
            <v>GUAYAQUIL</v>
          </cell>
          <cell r="Q3384" t="str">
            <v>GUAYAQUIL</v>
          </cell>
          <cell r="R3384" t="str">
            <v>GUAYAS</v>
          </cell>
          <cell r="T3384" t="str">
            <v>ITSACOURIER</v>
          </cell>
          <cell r="U3384" t="str">
            <v>FLEXNETUIO_GYE</v>
          </cell>
          <cell r="V3384">
            <v>1</v>
          </cell>
          <cell r="W3384">
            <v>1</v>
          </cell>
          <cell r="X3384" t="str">
            <v>FLEXNET ECUADOR - MOVISTAR</v>
          </cell>
          <cell r="Y3384" t="str">
            <v>CALLE 28 DE JUNIO S/N Y GARCIA MORENO ENTRADA LLANO GRANDE</v>
          </cell>
        </row>
        <row r="3385">
          <cell r="A3385" t="str">
            <v>2023-00351</v>
          </cell>
          <cell r="B3385">
            <v>495328</v>
          </cell>
          <cell r="C3385" t="str">
            <v>2023-00351</v>
          </cell>
          <cell r="D3385" t="str">
            <v>MOVISTAR</v>
          </cell>
          <cell r="E3385" t="str">
            <v>DESPACHO</v>
          </cell>
          <cell r="F3385" t="str">
            <v>NORMAL</v>
          </cell>
          <cell r="G3385" t="str">
            <v>031080202300351</v>
          </cell>
          <cell r="H3385">
            <v>44938</v>
          </cell>
          <cell r="I3385" t="str">
            <v>ENTREGADO</v>
          </cell>
          <cell r="J3385">
            <v>44939</v>
          </cell>
          <cell r="K3385" t="str">
            <v>AE CELISTICS CCI_KLEBER GRANDA_DANY IMBAQUINGO</v>
          </cell>
          <cell r="L3385" t="str">
            <v>AV AMAZONAS Y NACIONES UNIDAS CENTRO COMERCIAL INAQUITO LC 223 224</v>
          </cell>
          <cell r="M3385" t="str">
            <v>1792161037001</v>
          </cell>
          <cell r="N3385" t="str">
            <v>0992567346_094084829</v>
          </cell>
          <cell r="O3385" t="str">
            <v/>
          </cell>
          <cell r="P3385" t="str">
            <v>QUITO</v>
          </cell>
          <cell r="Q3385" t="str">
            <v>QUITO</v>
          </cell>
          <cell r="R3385" t="str">
            <v>PICHINCHA</v>
          </cell>
          <cell r="T3385" t="str">
            <v>TRAMACO</v>
          </cell>
          <cell r="U3385" t="str">
            <v>FLEXNETUIO_LOCAL</v>
          </cell>
          <cell r="V3385">
            <v>1</v>
          </cell>
          <cell r="W3385">
            <v>1</v>
          </cell>
          <cell r="X3385" t="str">
            <v>FLEXNET ECUADOR - MOVISTAR</v>
          </cell>
          <cell r="Y3385" t="str">
            <v>CALLE 28 DE JUNIO S/N Y GARCIA MORENO ENTRADA LLANO GRANDE</v>
          </cell>
        </row>
        <row r="3386">
          <cell r="A3386" t="str">
            <v>2023-00352</v>
          </cell>
          <cell r="B3386">
            <v>495329</v>
          </cell>
          <cell r="C3386" t="str">
            <v>2023-00352</v>
          </cell>
          <cell r="D3386" t="str">
            <v>MOVISTAR</v>
          </cell>
          <cell r="E3386" t="str">
            <v>DESPACHO</v>
          </cell>
          <cell r="F3386" t="str">
            <v>NORMAL</v>
          </cell>
          <cell r="G3386" t="str">
            <v>031080202300352</v>
          </cell>
          <cell r="H3386">
            <v>44938</v>
          </cell>
          <cell r="I3386" t="str">
            <v>ENTREGADO</v>
          </cell>
          <cell r="J3386">
            <v>44939</v>
          </cell>
          <cell r="K3386" t="str">
            <v>AGENTE AE CELISTICS EL RECREO QUITO_KLEBER GRANDA_DANY IMBAQUINGO</v>
          </cell>
          <cell r="L3386" t="str">
            <v xml:space="preserve">FRANQUICIA PEDRO VICENTE MALDONADO 510194 Y CALVAS CC RECREO OF P106 </v>
          </cell>
          <cell r="M3386" t="str">
            <v>1792161037001</v>
          </cell>
          <cell r="N3386" t="str">
            <v>0992567346_094084829</v>
          </cell>
          <cell r="O3386" t="str">
            <v/>
          </cell>
          <cell r="P3386" t="str">
            <v>QUITO</v>
          </cell>
          <cell r="Q3386" t="str">
            <v>QUITO</v>
          </cell>
          <cell r="R3386" t="str">
            <v>PICHINCHA</v>
          </cell>
          <cell r="T3386" t="str">
            <v>TRAMACO</v>
          </cell>
          <cell r="U3386" t="str">
            <v>FLEXNETUIO_LOCAL</v>
          </cell>
          <cell r="V3386">
            <v>1</v>
          </cell>
          <cell r="W3386">
            <v>1</v>
          </cell>
          <cell r="X3386" t="str">
            <v>FLEXNET ECUADOR - MOVISTAR</v>
          </cell>
          <cell r="Y3386" t="str">
            <v>CALLE 28 DE JUNIO S/N Y GARCIA MORENO ENTRADA LLANO GRANDE</v>
          </cell>
        </row>
        <row r="3387">
          <cell r="A3387" t="str">
            <v>2023-00353</v>
          </cell>
          <cell r="B3387">
            <v>495330</v>
          </cell>
          <cell r="C3387" t="str">
            <v>2023-00353</v>
          </cell>
          <cell r="D3387" t="str">
            <v>MOVISTAR</v>
          </cell>
          <cell r="E3387" t="str">
            <v>DESPACHO</v>
          </cell>
          <cell r="F3387" t="str">
            <v>NORMAL</v>
          </cell>
          <cell r="G3387" t="str">
            <v>031080202300353</v>
          </cell>
          <cell r="H3387">
            <v>44938</v>
          </cell>
          <cell r="I3387" t="str">
            <v>ENTREGADO</v>
          </cell>
          <cell r="J3387">
            <v>44939</v>
          </cell>
          <cell r="K3387" t="str">
            <v>AE NORPHONE PORTOVIEJO_JORGE EDUARDO GUZMAN BENITEZ</v>
          </cell>
          <cell r="L3387" t="str">
            <v>Av. America y, Jorge Washington, Portoviejo LOCAL 16 Y 17 PLANTA BAJA</v>
          </cell>
          <cell r="M3387" t="str">
            <v>1713171823</v>
          </cell>
          <cell r="N3387" t="str">
            <v>984620069</v>
          </cell>
          <cell r="O3387" t="str">
            <v/>
          </cell>
          <cell r="P3387" t="str">
            <v>PORTOVIEJO</v>
          </cell>
          <cell r="Q3387" t="str">
            <v>PORTOVIEJO</v>
          </cell>
          <cell r="R3387" t="str">
            <v>MANABI</v>
          </cell>
          <cell r="T3387" t="str">
            <v>TRAMACO</v>
          </cell>
          <cell r="U3387" t="str">
            <v>FLEXNETUIO_PROVINCIA</v>
          </cell>
          <cell r="V3387">
            <v>1</v>
          </cell>
          <cell r="W3387">
            <v>1</v>
          </cell>
          <cell r="X3387" t="str">
            <v>FLEXNET ECUADOR - MOVISTAR</v>
          </cell>
          <cell r="Y3387" t="str">
            <v>CALLE 28 DE JUNIO S/N Y GARCIA MORENO ENTRADA LLANO GRANDE</v>
          </cell>
        </row>
        <row r="3388">
          <cell r="A3388" t="str">
            <v>2023-00354</v>
          </cell>
          <cell r="B3388">
            <v>495331</v>
          </cell>
          <cell r="C3388" t="str">
            <v>2023-00354</v>
          </cell>
          <cell r="D3388" t="str">
            <v>MOVISTAR</v>
          </cell>
          <cell r="E3388" t="str">
            <v>DESPACHO</v>
          </cell>
          <cell r="F3388" t="str">
            <v>NORMAL</v>
          </cell>
          <cell r="G3388" t="str">
            <v>031080202300354</v>
          </cell>
          <cell r="H3388">
            <v>44938</v>
          </cell>
          <cell r="I3388" t="str">
            <v>ENTREGADO</v>
          </cell>
          <cell r="J3388">
            <v>44939</v>
          </cell>
          <cell r="K3388" t="str">
            <v>CELISTICS CAVS DAS AMBATO CENTRO_KLEBER GRANDA_DANY IMBAQUINGO</v>
          </cell>
          <cell r="L3388" t="str">
            <v>CALLE SUCRE ENTRE CALLE MERA Y MARTINEZ N 750</v>
          </cell>
          <cell r="M3388" t="str">
            <v>1792161037001</v>
          </cell>
          <cell r="N3388" t="str">
            <v>0992567346_094084829</v>
          </cell>
          <cell r="O3388" t="str">
            <v/>
          </cell>
          <cell r="P3388" t="str">
            <v>AMBATO</v>
          </cell>
          <cell r="Q3388" t="str">
            <v>AMBATO</v>
          </cell>
          <cell r="R3388" t="str">
            <v>TUNGURAHUA</v>
          </cell>
          <cell r="S3388" t="str">
            <v>AMBATO</v>
          </cell>
          <cell r="T3388" t="str">
            <v>TRAMACO</v>
          </cell>
          <cell r="U3388" t="str">
            <v>FLEXNETUIO_PROVINCIA</v>
          </cell>
          <cell r="V3388">
            <v>1</v>
          </cell>
          <cell r="W3388">
            <v>1</v>
          </cell>
          <cell r="X3388" t="str">
            <v>FLEXNET ECUADOR - MOVISTAR</v>
          </cell>
          <cell r="Y3388" t="str">
            <v>CALLE 28 DE JUNIO S/N Y GARCIA MORENO ENTRADA LLANO GRANDE</v>
          </cell>
        </row>
        <row r="3389">
          <cell r="A3389" t="str">
            <v>2023-00355</v>
          </cell>
          <cell r="B3389">
            <v>495332</v>
          </cell>
          <cell r="C3389" t="str">
            <v>2023-00355</v>
          </cell>
          <cell r="D3389" t="str">
            <v>MOVISTAR</v>
          </cell>
          <cell r="E3389" t="str">
            <v>DESPACHO</v>
          </cell>
          <cell r="F3389" t="str">
            <v>NORMAL</v>
          </cell>
          <cell r="G3389" t="str">
            <v>031080202300355</v>
          </cell>
          <cell r="H3389">
            <v>44938</v>
          </cell>
          <cell r="I3389" t="str">
            <v>ENTREGADO</v>
          </cell>
          <cell r="J3389">
            <v>44939</v>
          </cell>
          <cell r="K3389" t="str">
            <v>AGENTE AE CELISTICS MALL DE LOS ANDES_KLEBER GRANDA_DANY IMBAQUINGO</v>
          </cell>
          <cell r="L3389" t="str">
            <v>Av. Atahualpa y Victor Hugo, Centro Comercial Mall de los Andes Local #120.</v>
          </cell>
          <cell r="M3389" t="str">
            <v>1792161037001</v>
          </cell>
          <cell r="N3389" t="str">
            <v>0992567346_094084829</v>
          </cell>
          <cell r="O3389" t="str">
            <v/>
          </cell>
          <cell r="P3389" t="str">
            <v>AMBATO</v>
          </cell>
          <cell r="Q3389" t="str">
            <v>AMBATO</v>
          </cell>
          <cell r="R3389" t="str">
            <v>TUNGURAHUA</v>
          </cell>
          <cell r="S3389" t="str">
            <v>AMBATO</v>
          </cell>
          <cell r="T3389" t="str">
            <v>TRAMACO</v>
          </cell>
          <cell r="U3389" t="str">
            <v>FLEXNETUIO_PROVINCIA</v>
          </cell>
          <cell r="V3389">
            <v>1</v>
          </cell>
          <cell r="W3389">
            <v>1</v>
          </cell>
          <cell r="X3389" t="str">
            <v>FLEXNET ECUADOR - MOVISTAR</v>
          </cell>
          <cell r="Y3389" t="str">
            <v>CALLE 28 DE JUNIO S/N Y GARCIA MORENO ENTRADA LLANO GRANDE</v>
          </cell>
        </row>
        <row r="3390">
          <cell r="A3390" t="str">
            <v>2023-00356</v>
          </cell>
          <cell r="B3390">
            <v>495333</v>
          </cell>
          <cell r="C3390" t="str">
            <v>2023-00356</v>
          </cell>
          <cell r="D3390" t="str">
            <v>MOVISTAR</v>
          </cell>
          <cell r="E3390" t="str">
            <v>DESPACHO</v>
          </cell>
          <cell r="F3390" t="str">
            <v>NORMAL</v>
          </cell>
          <cell r="G3390" t="str">
            <v>031080202300356</v>
          </cell>
          <cell r="H3390">
            <v>44938</v>
          </cell>
          <cell r="I3390" t="str">
            <v>ENTREGADO</v>
          </cell>
          <cell r="J3390">
            <v>44939</v>
          </cell>
          <cell r="K3390" t="str">
            <v>CAVS AE NORPHONE EL JARDIN_PAOLA MORAN</v>
          </cell>
          <cell r="L3390" t="str">
            <v xml:space="preserve">AV AMAZONAS N6  114 Y REPUBLICA CC EL JARDIN  </v>
          </cell>
          <cell r="M3390" t="str">
            <v>1091717898001</v>
          </cell>
          <cell r="N3390" t="str">
            <v>998659562</v>
          </cell>
          <cell r="O3390" t="str">
            <v/>
          </cell>
          <cell r="P3390" t="str">
            <v>QUITO</v>
          </cell>
          <cell r="Q3390" t="str">
            <v>QUITO</v>
          </cell>
          <cell r="R3390" t="str">
            <v>PICHINCHA</v>
          </cell>
          <cell r="T3390" t="str">
            <v>TRAMACO</v>
          </cell>
          <cell r="U3390" t="str">
            <v>FLEXNETUIO_LOCAL</v>
          </cell>
          <cell r="V3390">
            <v>1</v>
          </cell>
          <cell r="W3390">
            <v>1</v>
          </cell>
          <cell r="X3390" t="str">
            <v>FLEXNET ECUADOR - MOVISTAR</v>
          </cell>
          <cell r="Y3390" t="str">
            <v>CALLE 28 DE JUNIO S/N Y GARCIA MORENO ENTRADA LLANO GRANDE</v>
          </cell>
        </row>
        <row r="3391">
          <cell r="A3391" t="str">
            <v>2023-00357</v>
          </cell>
          <cell r="B3391">
            <v>495334</v>
          </cell>
          <cell r="C3391" t="str">
            <v>2023-00357</v>
          </cell>
          <cell r="D3391" t="str">
            <v>MOVISTAR</v>
          </cell>
          <cell r="E3391" t="str">
            <v>DESPACHO</v>
          </cell>
          <cell r="F3391" t="str">
            <v>NORMAL</v>
          </cell>
          <cell r="G3391" t="str">
            <v>031080202300357</v>
          </cell>
          <cell r="H3391">
            <v>44938</v>
          </cell>
          <cell r="I3391" t="str">
            <v>ENTREGADO</v>
          </cell>
          <cell r="J3391">
            <v>44939</v>
          </cell>
          <cell r="K3391" t="str">
            <v>PDV CELISTICS LA MALTERIA LATACUNGA_KLEBER GRANDA_JORGE ZAPATA JORGE CHIRIBOGA</v>
          </cell>
          <cell r="L3391" t="str">
            <v>PDV PANAMERICANA NORTE KM 1 Y MARCO AURELIO SUBIA</v>
          </cell>
          <cell r="M3391" t="str">
            <v>1792161037001</v>
          </cell>
          <cell r="N3391" t="str">
            <v>0992567346_0987992389_0992918181</v>
          </cell>
          <cell r="O3391" t="str">
            <v/>
          </cell>
          <cell r="P3391" t="str">
            <v>LATACUNGA</v>
          </cell>
          <cell r="Q3391" t="str">
            <v>LATACUNGA</v>
          </cell>
          <cell r="R3391" t="str">
            <v>COTOPAXI</v>
          </cell>
          <cell r="T3391" t="str">
            <v>TRAMACO</v>
          </cell>
          <cell r="U3391" t="str">
            <v>FLEXNETUIO_PROVINCIA</v>
          </cell>
          <cell r="V3391">
            <v>1</v>
          </cell>
          <cell r="W3391">
            <v>1</v>
          </cell>
          <cell r="X3391" t="str">
            <v>FLEXNET ECUADOR - MOVISTAR</v>
          </cell>
          <cell r="Y3391" t="str">
            <v>CALLE 28 DE JUNIO S/N Y GARCIA MORENO ENTRADA LLANO GRANDE</v>
          </cell>
        </row>
        <row r="3392">
          <cell r="A3392" t="str">
            <v>2023-00358</v>
          </cell>
          <cell r="B3392">
            <v>495335</v>
          </cell>
          <cell r="C3392" t="str">
            <v>2023-00358</v>
          </cell>
          <cell r="D3392" t="str">
            <v>MOVISTAR</v>
          </cell>
          <cell r="E3392" t="str">
            <v>DESPACHO</v>
          </cell>
          <cell r="F3392" t="str">
            <v>NORMAL</v>
          </cell>
          <cell r="G3392" t="str">
            <v>031080202300358</v>
          </cell>
          <cell r="H3392">
            <v>44938</v>
          </cell>
          <cell r="I3392" t="str">
            <v>ENTREGADO</v>
          </cell>
          <cell r="J3392">
            <v>44939</v>
          </cell>
          <cell r="K3392" t="str">
            <v>PDV CELISTICS ISLA SAN LUIS_KLEBER GRANDA_DANY IMBAQUINGO</v>
          </cell>
          <cell r="L3392" t="str">
            <v xml:space="preserve">AV ILALO Y GENERAL ENRIQUEZ SECTOR RUMINAHUI CC SAN LUIS PRIMERA PLANTA </v>
          </cell>
          <cell r="M3392" t="str">
            <v>1792161037001</v>
          </cell>
          <cell r="N3392" t="str">
            <v>0992567346_094084829</v>
          </cell>
          <cell r="O3392" t="str">
            <v/>
          </cell>
          <cell r="P3392" t="str">
            <v>QUITO</v>
          </cell>
          <cell r="Q3392" t="str">
            <v>QUITO</v>
          </cell>
          <cell r="R3392" t="str">
            <v>PICHINCHA</v>
          </cell>
          <cell r="T3392" t="str">
            <v>TRAMACO</v>
          </cell>
          <cell r="U3392" t="str">
            <v>FLEXNETUIO_LOCAL</v>
          </cell>
          <cell r="V3392">
            <v>1</v>
          </cell>
          <cell r="W3392">
            <v>1</v>
          </cell>
          <cell r="X3392" t="str">
            <v>FLEXNET ECUADOR - MOVISTAR</v>
          </cell>
          <cell r="Y3392" t="str">
            <v>CALLE 28 DE JUNIO S/N Y GARCIA MORENO ENTRADA LLANO GRANDE</v>
          </cell>
        </row>
        <row r="3393">
          <cell r="A3393" t="str">
            <v>2023-00359</v>
          </cell>
          <cell r="B3393">
            <v>495336</v>
          </cell>
          <cell r="C3393" t="str">
            <v>2023-00359</v>
          </cell>
          <cell r="D3393" t="str">
            <v>MOVISTAR</v>
          </cell>
          <cell r="E3393" t="str">
            <v>DESPACHO</v>
          </cell>
          <cell r="F3393" t="str">
            <v>NORMAL</v>
          </cell>
          <cell r="G3393" t="str">
            <v>031080202300359</v>
          </cell>
          <cell r="H3393">
            <v>44938</v>
          </cell>
          <cell r="I3393" t="str">
            <v>ENTREGADO</v>
          </cell>
          <cell r="J3393">
            <v>44939</v>
          </cell>
          <cell r="K3393" t="str">
            <v>AE NORPHONE RIOBAMBA_LOURDES BRAVO</v>
          </cell>
          <cell r="L3393" t="str">
            <v>10 DE AGOSTO Y GARCIA MORENO ESQUINA LOCAL PLANTA BAJA DIAGONAL BANCO INTERNACIONAL</v>
          </cell>
          <cell r="M3393" t="str">
            <v>1091717898001</v>
          </cell>
          <cell r="N3393" t="str">
            <v>998659562</v>
          </cell>
          <cell r="O3393" t="str">
            <v/>
          </cell>
          <cell r="P3393" t="str">
            <v>RIOBAMBA</v>
          </cell>
          <cell r="Q3393" t="str">
            <v>RIOBAMBA</v>
          </cell>
          <cell r="R3393" t="str">
            <v>CHIMBORAZO</v>
          </cell>
          <cell r="T3393" t="str">
            <v>TRAMACO</v>
          </cell>
          <cell r="U3393" t="str">
            <v>FLEXNETUIO_PROVINCIA</v>
          </cell>
          <cell r="V3393">
            <v>1</v>
          </cell>
          <cell r="W3393">
            <v>1</v>
          </cell>
          <cell r="X3393" t="str">
            <v>FLEXNET ECUADOR - MOVISTAR</v>
          </cell>
          <cell r="Y3393" t="str">
            <v>CALLE 28 DE JUNIO S/N Y GARCIA MORENO ENTRADA LLANO GRANDE</v>
          </cell>
        </row>
        <row r="3394">
          <cell r="A3394" t="str">
            <v>2023-00360</v>
          </cell>
          <cell r="B3394">
            <v>495337</v>
          </cell>
          <cell r="C3394" t="str">
            <v>2023-00360</v>
          </cell>
          <cell r="D3394" t="str">
            <v>MOVISTAR</v>
          </cell>
          <cell r="E3394" t="str">
            <v>DESPACHO</v>
          </cell>
          <cell r="F3394" t="str">
            <v>NORMAL</v>
          </cell>
          <cell r="G3394" t="str">
            <v>031080202300360</v>
          </cell>
          <cell r="H3394">
            <v>44938</v>
          </cell>
          <cell r="I3394" t="str">
            <v>ENTREGADO</v>
          </cell>
          <cell r="J3394">
            <v>44939</v>
          </cell>
          <cell r="K3394" t="str">
            <v xml:space="preserve">AE NORPHONE SANTO DOMINGO_LOURDES BRAVO </v>
          </cell>
          <cell r="L3394" t="str">
            <v>Av Quito &amp; Av. Abraham Calazaccon. C C. Paseo Shoping. Local 15 Frente a Computron al Lado de Crocs</v>
          </cell>
          <cell r="M3394" t="str">
            <v>1091717898001</v>
          </cell>
          <cell r="N3394" t="str">
            <v>984246089</v>
          </cell>
          <cell r="O3394" t="str">
            <v/>
          </cell>
          <cell r="P3394" t="str">
            <v>SANTO DOMINGO</v>
          </cell>
          <cell r="Q3394" t="str">
            <v>SANTO DOMINGO</v>
          </cell>
          <cell r="R3394" t="str">
            <v>SANTO DOMINGO DE LOS TSACHILAS</v>
          </cell>
          <cell r="T3394" t="str">
            <v>TRAMACO</v>
          </cell>
          <cell r="U3394" t="str">
            <v>FLEXNETUIO_PROVINCIA</v>
          </cell>
          <cell r="V3394">
            <v>1</v>
          </cell>
          <cell r="W3394">
            <v>1</v>
          </cell>
          <cell r="X3394" t="str">
            <v>FLEXNET ECUADOR - MOVISTAR</v>
          </cell>
          <cell r="Y3394" t="str">
            <v>CALLE 28 DE JUNIO S/N Y GARCIA MORENO ENTRADA LLANO GRANDE</v>
          </cell>
        </row>
        <row r="3395">
          <cell r="A3395" t="str">
            <v>2023-00361</v>
          </cell>
          <cell r="B3395">
            <v>495338</v>
          </cell>
          <cell r="C3395" t="str">
            <v>2023-00361</v>
          </cell>
          <cell r="D3395" t="str">
            <v>MOVISTAR</v>
          </cell>
          <cell r="E3395" t="str">
            <v>DESPACHO</v>
          </cell>
          <cell r="F3395" t="str">
            <v>NORMAL</v>
          </cell>
          <cell r="G3395" t="str">
            <v>031080202300361</v>
          </cell>
          <cell r="H3395">
            <v>44938</v>
          </cell>
          <cell r="I3395" t="str">
            <v>ENTREGADO</v>
          </cell>
          <cell r="J3395">
            <v>44939</v>
          </cell>
          <cell r="K3395" t="str">
            <v>CAVS AE SALESLAND SCALA_DIEGO FERNANDO MENA VILLALBA</v>
          </cell>
          <cell r="L3395" t="str">
            <v>Kilometro 12 ½, Parroquia de Cumbaya, CENTRO COMERCIAL SCALA SHOPPING, Planta Baja, Local L104</v>
          </cell>
          <cell r="M3395" t="str">
            <v>1713085593</v>
          </cell>
          <cell r="N3395" t="str">
            <v>22256500</v>
          </cell>
          <cell r="O3395" t="str">
            <v/>
          </cell>
          <cell r="P3395" t="str">
            <v>QUITO</v>
          </cell>
          <cell r="Q3395" t="str">
            <v>QUITO</v>
          </cell>
          <cell r="R3395" t="str">
            <v>PICHINCHA</v>
          </cell>
          <cell r="T3395" t="str">
            <v>TRAMACO</v>
          </cell>
          <cell r="U3395" t="str">
            <v>FLEXNETUIO_LOCAL</v>
          </cell>
          <cell r="V3395">
            <v>1</v>
          </cell>
          <cell r="W3395">
            <v>1</v>
          </cell>
          <cell r="X3395" t="str">
            <v>FLEXNET ECUADOR - MOVISTAR</v>
          </cell>
          <cell r="Y3395" t="str">
            <v>CALLE 28 DE JUNIO S/N Y GARCIA MORENO ENTRADA LLANO GRANDE</v>
          </cell>
        </row>
        <row r="3396">
          <cell r="A3396" t="str">
            <v>2023-00362</v>
          </cell>
          <cell r="B3396">
            <v>495339</v>
          </cell>
          <cell r="C3396" t="str">
            <v>2023-00362</v>
          </cell>
          <cell r="D3396" t="str">
            <v>MOVISTAR</v>
          </cell>
          <cell r="E3396" t="str">
            <v>DESPACHO</v>
          </cell>
          <cell r="F3396" t="str">
            <v>NORMAL</v>
          </cell>
          <cell r="G3396" t="str">
            <v>031080202300362</v>
          </cell>
          <cell r="H3396">
            <v>44938</v>
          </cell>
          <cell r="I3396" t="str">
            <v>ENTREGADO</v>
          </cell>
          <cell r="J3396">
            <v>44939</v>
          </cell>
          <cell r="K3396" t="str">
            <v xml:space="preserve">AE NORPHONE POLICENTRO_LOURDES BRAVO </v>
          </cell>
          <cell r="L3396" t="str">
            <v>Cdla Kenney Av Del Periodista y Dr Juan Bautista Arzube CC Policentro local 9</v>
          </cell>
          <cell r="M3396" t="str">
            <v>1091717898001</v>
          </cell>
          <cell r="N3396" t="str">
            <v>984246089</v>
          </cell>
          <cell r="O3396" t="str">
            <v/>
          </cell>
          <cell r="P3396" t="str">
            <v>GUAYAQUIL</v>
          </cell>
          <cell r="Q3396" t="str">
            <v>GUAYAQUIL</v>
          </cell>
          <cell r="R3396" t="str">
            <v>GUAYAS</v>
          </cell>
          <cell r="T3396" t="str">
            <v>TRAMACO</v>
          </cell>
          <cell r="U3396" t="str">
            <v>FLEXNETUIO_GYE</v>
          </cell>
          <cell r="V3396">
            <v>1</v>
          </cell>
          <cell r="W3396">
            <v>1</v>
          </cell>
          <cell r="X3396" t="str">
            <v>FLEXNET ECUADOR - MOVISTAR</v>
          </cell>
          <cell r="Y3396" t="str">
            <v>CALLE 28 DE JUNIO S/N Y GARCIA MORENO ENTRADA LLANO GRANDE</v>
          </cell>
        </row>
        <row r="3397">
          <cell r="A3397" t="str">
            <v>2023-00363</v>
          </cell>
          <cell r="B3397">
            <v>495340</v>
          </cell>
          <cell r="C3397" t="str">
            <v>2023-00363</v>
          </cell>
          <cell r="D3397" t="str">
            <v>MOVISTAR</v>
          </cell>
          <cell r="E3397" t="str">
            <v>DESPACHO</v>
          </cell>
          <cell r="F3397" t="str">
            <v>NORMAL</v>
          </cell>
          <cell r="G3397" t="str">
            <v>031080202300363</v>
          </cell>
          <cell r="H3397">
            <v>44938</v>
          </cell>
          <cell r="I3397" t="str">
            <v>ENTREGADO</v>
          </cell>
          <cell r="J3397">
            <v>44939</v>
          </cell>
          <cell r="K3397" t="str">
            <v>CAVS AE SALESLAND RECREO_DIEGO MENA</v>
          </cell>
          <cell r="L3397" t="str">
            <v>AV PEDRO VICENTE MALDONADO CENTRO COMERCIAL RECREO NUM 37 45PLANTA BAJA QUITO</v>
          </cell>
          <cell r="M3397" t="str">
            <v>0</v>
          </cell>
          <cell r="N3397" t="str">
            <v>999805380</v>
          </cell>
          <cell r="O3397" t="str">
            <v/>
          </cell>
          <cell r="P3397" t="str">
            <v>QUITO</v>
          </cell>
          <cell r="Q3397" t="str">
            <v>QUITO</v>
          </cell>
          <cell r="R3397" t="str">
            <v>PICHINCHA</v>
          </cell>
          <cell r="T3397" t="str">
            <v>TRAMACO</v>
          </cell>
          <cell r="U3397" t="str">
            <v>FLEXNETUIO_LOCAL</v>
          </cell>
          <cell r="V3397">
            <v>1</v>
          </cell>
          <cell r="W3397">
            <v>1</v>
          </cell>
          <cell r="X3397" t="str">
            <v>FLEXNET ECUADOR - MOVISTAR</v>
          </cell>
          <cell r="Y3397" t="str">
            <v>CALLE 28 DE JUNIO S/N Y GARCIA MORENO ENTRADA LLANO GRANDE</v>
          </cell>
        </row>
        <row r="3398">
          <cell r="A3398" t="str">
            <v>2023-00364</v>
          </cell>
          <cell r="B3398">
            <v>495341</v>
          </cell>
          <cell r="C3398" t="str">
            <v>2023-00364</v>
          </cell>
          <cell r="D3398" t="str">
            <v>MOVISTAR</v>
          </cell>
          <cell r="E3398" t="str">
            <v>DESPACHO</v>
          </cell>
          <cell r="F3398" t="str">
            <v>NORMAL</v>
          </cell>
          <cell r="G3398" t="str">
            <v>031080202300364</v>
          </cell>
          <cell r="H3398">
            <v>44938</v>
          </cell>
          <cell r="I3398" t="str">
            <v>ENTREGADO</v>
          </cell>
          <cell r="J3398">
            <v>44939</v>
          </cell>
          <cell r="K3398" t="str">
            <v>NORPHONE EL CARMEN_LOURDES BRAVO</v>
          </cell>
          <cell r="L3398" t="str">
            <v>CALLE ABDON CALDERON Y AV. CHONE. FRENTE A JAPON MOTOS,DIAGONAL AL BANCO PICHINCHA</v>
          </cell>
          <cell r="M3398" t="str">
            <v>1091717898001</v>
          </cell>
          <cell r="N3398" t="str">
            <v>984246089</v>
          </cell>
          <cell r="O3398" t="str">
            <v/>
          </cell>
          <cell r="P3398" t="str">
            <v>EL CARMEN</v>
          </cell>
          <cell r="Q3398" t="str">
            <v>EL CARMEN</v>
          </cell>
          <cell r="R3398" t="str">
            <v>MANABI</v>
          </cell>
          <cell r="T3398" t="str">
            <v>TRAMACO</v>
          </cell>
          <cell r="U3398" t="str">
            <v>FLEXNETUIO_PROVINCIA</v>
          </cell>
          <cell r="V3398">
            <v>1</v>
          </cell>
          <cell r="W3398">
            <v>1</v>
          </cell>
          <cell r="X3398" t="str">
            <v>FLEXNET ECUADOR - MOVISTAR</v>
          </cell>
          <cell r="Y3398" t="str">
            <v>CALLE 28 DE JUNIO S/N Y GARCIA MORENO ENTRADA LLANO GRANDE</v>
          </cell>
        </row>
        <row r="3399">
          <cell r="A3399" t="str">
            <v>24666</v>
          </cell>
          <cell r="B3399">
            <v>495318</v>
          </cell>
          <cell r="C3399" t="str">
            <v>24666</v>
          </cell>
          <cell r="D3399" t="str">
            <v>CARESTINO</v>
          </cell>
          <cell r="E3399" t="str">
            <v>DESPACHO</v>
          </cell>
          <cell r="F3399" t="str">
            <v>NORMAL</v>
          </cell>
          <cell r="G3399" t="str">
            <v>031002004175336</v>
          </cell>
          <cell r="H3399">
            <v>44938</v>
          </cell>
          <cell r="I3399" t="str">
            <v>ENTREGADO</v>
          </cell>
          <cell r="J3399">
            <v>44940</v>
          </cell>
          <cell r="K3399" t="str">
            <v>LUCIA LOPEZ CEDENO</v>
          </cell>
          <cell r="L3399" t="str">
            <v xml:space="preserve">AVENIDA 27 DE NOVIEMBRE Y GARCIA MORENO (PICANTERIA D%U2019 LUCY) FRENTE A LA GASOLINERA TERPEL </v>
          </cell>
          <cell r="M3399" t="str">
            <v>LUCIA LOPEZ CEDENO</v>
          </cell>
          <cell r="N3399" t="str">
            <v>593997139791	52391188</v>
          </cell>
          <cell r="O3399" t="str">
            <v>593997139791	52391188</v>
          </cell>
          <cell r="P3399" t="str">
            <v>131001</v>
          </cell>
          <cell r="Q3399" t="str">
            <v>PEDERNALES</v>
          </cell>
          <cell r="R3399" t="str">
            <v>MANABI</v>
          </cell>
          <cell r="S3399" t="str">
            <v>PEDERNALES - RECINTO COAQUE - RECINTO LA CHORRERA</v>
          </cell>
          <cell r="T3399" t="str">
            <v>TRAMACO</v>
          </cell>
          <cell r="U3399" t="str">
            <v>FLEXNETGYE_PROVINCIA</v>
          </cell>
          <cell r="V3399">
            <v>1</v>
          </cell>
          <cell r="W3399">
            <v>3</v>
          </cell>
          <cell r="X3399" t="str">
            <v>FLEX NET GYE</v>
          </cell>
          <cell r="Y3399" t="str">
            <v xml:space="preserve">KM 8 1/2 VIA A DAULE COOP. JUAN MONTALVO </v>
          </cell>
        </row>
        <row r="3400">
          <cell r="A3400" t="str">
            <v>18613632</v>
          </cell>
          <cell r="B3400">
            <v>495317</v>
          </cell>
          <cell r="C3400" t="str">
            <v>18613632</v>
          </cell>
          <cell r="D3400" t="str">
            <v>SPARE</v>
          </cell>
          <cell r="E3400" t="str">
            <v>DESPACHO</v>
          </cell>
          <cell r="F3400" t="str">
            <v>NORMAL</v>
          </cell>
          <cell r="G3400" t="str">
            <v>FT79334</v>
          </cell>
          <cell r="H3400">
            <v>44938</v>
          </cell>
          <cell r="I3400" t="str">
            <v>ENTREGADO</v>
          </cell>
          <cell r="J3400">
            <v>44939</v>
          </cell>
          <cell r="K3400" t="str">
            <v>FLEXNET QUITO</v>
          </cell>
          <cell r="L3400" t="str">
            <v>COMPLEJO SAN JORGE. 28 DE JUNIO Y GARCIA MORENO - ENTRADA A LLANO GRANDE.</v>
          </cell>
          <cell r="M3400" t="str">
            <v>PATRICIO  PONCE - RUC: 1791890663001</v>
          </cell>
          <cell r="N3400" t="str">
            <v>0987602087</v>
          </cell>
          <cell r="P3400" t="str">
            <v>170208</v>
          </cell>
          <cell r="Q3400" t="str">
            <v>QUITO</v>
          </cell>
          <cell r="R3400" t="str">
            <v>PICHINCHA</v>
          </cell>
          <cell r="S3400" t="str">
            <v>CALDERON (CARAPUNGO)</v>
          </cell>
          <cell r="T3400" t="str">
            <v>TRANSCONDUCINT</v>
          </cell>
          <cell r="U3400" t="str">
            <v>FLEXNETGYE_UIO</v>
          </cell>
          <cell r="V3400">
            <v>1</v>
          </cell>
          <cell r="W3400">
            <v>26.2</v>
          </cell>
          <cell r="X3400" t="str">
            <v>FLEXNET GUAYAQUIL</v>
          </cell>
          <cell r="Y3400" t="str">
            <v>FERNANDO GUTIERREZ HILL KM 8 1/2 VIA DAULE COOP. JUAN MONTALVO / FRENTE A PEPSI COLA</v>
          </cell>
        </row>
        <row r="3401">
          <cell r="A3401" t="str">
            <v>53315</v>
          </cell>
          <cell r="B3401">
            <v>495312</v>
          </cell>
          <cell r="C3401" t="str">
            <v>53315</v>
          </cell>
          <cell r="D3401" t="str">
            <v>DEGSO</v>
          </cell>
          <cell r="E3401" t="str">
            <v>DESPACHO</v>
          </cell>
          <cell r="F3401" t="str">
            <v>NORMAL</v>
          </cell>
          <cell r="G3401" t="str">
            <v>#N/A</v>
          </cell>
          <cell r="H3401">
            <v>44938</v>
          </cell>
          <cell r="I3401" t="str">
            <v>ENTREGADO</v>
          </cell>
          <cell r="J3401">
            <v>44942</v>
          </cell>
          <cell r="K3401" t="str">
            <v>UTOPIA FARMS UTF S.A.S.</v>
          </cell>
          <cell r="L3401" t="str">
            <v>FINCA SANTA MARTHA - CAYAMBE - SANTA ROSA DE CUZUBAMBA - HINCHILOMA CALLE: PRINCIPAL SN INTERSECCION: SN REFERENCIA: ENTRADA JUNTO A MIRADOR</v>
          </cell>
          <cell r="M3401" t="str">
            <v>1793074472001</v>
          </cell>
          <cell r="N3401" t="str">
            <v>99-832-0225</v>
          </cell>
          <cell r="O3401" t="str">
            <v>99-832-0225</v>
          </cell>
          <cell r="P3401" t="str">
            <v>171001</v>
          </cell>
          <cell r="Q3401" t="str">
            <v>CAYAMBE</v>
          </cell>
          <cell r="R3401" t="str">
            <v>PICHINCHA</v>
          </cell>
          <cell r="S3401" t="str">
            <v>CAYAMBE</v>
          </cell>
          <cell r="T3401" t="str">
            <v>FLEXTRANS UIO</v>
          </cell>
          <cell r="U3401" t="str">
            <v>FLEXNETUIO_PROVINCIA</v>
          </cell>
          <cell r="V3401">
            <v>1</v>
          </cell>
          <cell r="W3401">
            <v>2.2999999999999998</v>
          </cell>
          <cell r="X3401" t="str">
            <v>FLEXNET</v>
          </cell>
          <cell r="Y3401" t="str">
            <v>FLEX NET CALLE 28 DE JUNIO S/N Y GARCIA MORENO ENTRADA LLANO GRANDE</v>
          </cell>
        </row>
        <row r="3402">
          <cell r="A3402" t="str">
            <v>53318</v>
          </cell>
          <cell r="B3402">
            <v>495316</v>
          </cell>
          <cell r="C3402" t="str">
            <v>53318</v>
          </cell>
          <cell r="D3402" t="str">
            <v>DEGSO</v>
          </cell>
          <cell r="E3402" t="str">
            <v>DESPACHO</v>
          </cell>
          <cell r="F3402" t="str">
            <v>NORMAL</v>
          </cell>
          <cell r="G3402" t="str">
            <v>FT79438</v>
          </cell>
          <cell r="H3402">
            <v>44938</v>
          </cell>
          <cell r="I3402" t="str">
            <v>ENTREGADO</v>
          </cell>
          <cell r="J3402">
            <v>44939</v>
          </cell>
          <cell r="K3402" t="str">
            <v>MURRIN CORPORATION</v>
          </cell>
          <cell r="L3402" t="str">
            <v>Direccion: KM1 ½ VIA SANGOLQUI – TAMBILLO –TEL:2984900 EXT 2323-    Horario de Recepcion: Lunes a Viernes   9 a 2pm</v>
          </cell>
          <cell r="M3402" t="str">
            <v>1790036227001</v>
          </cell>
          <cell r="N3402" t="str">
            <v>99-832-0225</v>
          </cell>
          <cell r="O3402" t="str">
            <v>99-832-0225</v>
          </cell>
          <cell r="P3402" t="str">
            <v>171101</v>
          </cell>
          <cell r="Q3402" t="str">
            <v>RUMIÑAHUI</v>
          </cell>
          <cell r="R3402" t="str">
            <v>PICHINCHA</v>
          </cell>
          <cell r="S3402" t="str">
            <v>SANGOLQUI</v>
          </cell>
          <cell r="T3402" t="str">
            <v>FLEXTRANS UIO</v>
          </cell>
          <cell r="U3402" t="str">
            <v>FLEXNETUIO_LOCAL</v>
          </cell>
          <cell r="V3402">
            <v>1</v>
          </cell>
          <cell r="W3402">
            <v>1</v>
          </cell>
          <cell r="X3402" t="str">
            <v>FLEXNET</v>
          </cell>
          <cell r="Y3402" t="str">
            <v>FLEX NET CALLE 28 DE JUNIO S/N Y GARCIA MORENO ENTRADA LLANO GRANDE</v>
          </cell>
        </row>
        <row r="3403">
          <cell r="A3403" t="str">
            <v>FACT_2023_14</v>
          </cell>
          <cell r="B3403">
            <v>495310</v>
          </cell>
          <cell r="C3403" t="str">
            <v>FACT_2023_14</v>
          </cell>
          <cell r="D3403" t="str">
            <v>FACTOR</v>
          </cell>
          <cell r="E3403" t="str">
            <v>DESPACHO</v>
          </cell>
          <cell r="F3403" t="str">
            <v>NORMAL</v>
          </cell>
          <cell r="G3403" t="str">
            <v>FT79335</v>
          </cell>
          <cell r="H3403">
            <v>44938</v>
          </cell>
          <cell r="I3403" t="str">
            <v>ENTREGADO</v>
          </cell>
          <cell r="J3403">
            <v>44943</v>
          </cell>
          <cell r="K3403" t="str">
            <v>AUTOFACTOR GRANADOS</v>
          </cell>
          <cell r="L3403" t="str">
            <v>AV. ELOY ALFARO Y GRANADOS</v>
          </cell>
          <cell r="M3403" t="str">
            <v>1792923204001</v>
          </cell>
          <cell r="P3403" t="str">
            <v>170503</v>
          </cell>
          <cell r="Q3403" t="str">
            <v>QUITO</v>
          </cell>
          <cell r="R3403" t="str">
            <v>PICHINCHA</v>
          </cell>
          <cell r="S3403" t="str">
            <v>QUITO</v>
          </cell>
          <cell r="T3403" t="str">
            <v>TRANSERVISS</v>
          </cell>
          <cell r="U3403" t="str">
            <v>FLEXNETUIO_LOCAL</v>
          </cell>
          <cell r="V3403">
            <v>1</v>
          </cell>
          <cell r="W3403">
            <v>8</v>
          </cell>
          <cell r="X3403" t="str">
            <v>FLEXNET DEL ECUAODR</v>
          </cell>
          <cell r="Y3403" t="str">
            <v>CALLE 28 DE JUNIO Y GARCIA MORENO</v>
          </cell>
        </row>
        <row r="3404">
          <cell r="A3404" t="str">
            <v>4827631</v>
          </cell>
          <cell r="B3404">
            <v>495301</v>
          </cell>
          <cell r="C3404" t="str">
            <v>4827631</v>
          </cell>
          <cell r="D3404" t="str">
            <v>MDELIVERY</v>
          </cell>
          <cell r="E3404" t="str">
            <v>DESPACHO</v>
          </cell>
          <cell r="F3404" t="str">
            <v>NORMAL</v>
          </cell>
          <cell r="G3404" t="str">
            <v>FT79338</v>
          </cell>
          <cell r="H3404">
            <v>44938</v>
          </cell>
          <cell r="I3404" t="str">
            <v>DEVOLUCION_EN_PROCESO</v>
          </cell>
          <cell r="J3404">
            <v>44943</v>
          </cell>
          <cell r="K3404" t="str">
            <v>JONATHAN RICARDO ALBAN PROANO</v>
          </cell>
          <cell r="L3404" t="str">
            <v>SAN BARTOLO CALLE MEDARDO ALFARO E3 31  CALLE JORGE STEPHENSON</v>
          </cell>
          <cell r="M3404" t="str">
            <v>1717716730</v>
          </cell>
          <cell r="N3404" t="str">
            <v>0983060251</v>
          </cell>
          <cell r="O3404" t="str">
            <v>0983060251</v>
          </cell>
          <cell r="P3404" t="str">
            <v>170604</v>
          </cell>
          <cell r="Q3404" t="str">
            <v>QUITO</v>
          </cell>
          <cell r="R3404" t="str">
            <v>PICHINCHA</v>
          </cell>
          <cell r="S3404" t="str">
            <v>QUITO</v>
          </cell>
          <cell r="T3404" t="str">
            <v>FLEXTRANS UIO</v>
          </cell>
          <cell r="U3404" t="str">
            <v>FLEXNETUIO_LOCAL</v>
          </cell>
          <cell r="V3404">
            <v>1</v>
          </cell>
          <cell r="W3404">
            <v>1</v>
          </cell>
          <cell r="X3404" t="str">
            <v>FLEXNET ECUADOR - MDELIVERY</v>
          </cell>
          <cell r="Y3404" t="str">
            <v>CALLE 28 DE JUNIO S/N Y GARCIA MORENO ENTRADA LLANO GRANDE</v>
          </cell>
        </row>
        <row r="3405">
          <cell r="A3405" t="str">
            <v>4828107</v>
          </cell>
          <cell r="B3405">
            <v>495302</v>
          </cell>
          <cell r="C3405" t="str">
            <v>4828107</v>
          </cell>
          <cell r="D3405" t="str">
            <v>MDELIVERY</v>
          </cell>
          <cell r="E3405" t="str">
            <v>DESPACHO</v>
          </cell>
          <cell r="F3405" t="str">
            <v>NORMAL</v>
          </cell>
          <cell r="G3405" t="str">
            <v>FT79392</v>
          </cell>
          <cell r="H3405">
            <v>44938</v>
          </cell>
          <cell r="I3405" t="str">
            <v>ENTREGADO</v>
          </cell>
          <cell r="J3405">
            <v>44939</v>
          </cell>
          <cell r="K3405" t="str">
            <v>EDI ANTONIO SOLIS JAMA</v>
          </cell>
          <cell r="L3405" t="str">
            <v>XIMENA   COOP MOLINA DE FRANC SN  AV ABDON CALDERON</v>
          </cell>
          <cell r="M3405" t="str">
            <v>0801691221</v>
          </cell>
          <cell r="N3405" t="str">
            <v>0995920726</v>
          </cell>
          <cell r="O3405" t="str">
            <v>0995920726</v>
          </cell>
          <cell r="P3405" t="str">
            <v>090101</v>
          </cell>
          <cell r="Q3405" t="str">
            <v>GUAYAQUIL</v>
          </cell>
          <cell r="R3405" t="str">
            <v>GUAYAS</v>
          </cell>
          <cell r="S3405" t="str">
            <v>GUAYAQUIL</v>
          </cell>
          <cell r="T3405" t="str">
            <v>FLEXTRANS GYE</v>
          </cell>
          <cell r="U3405" t="str">
            <v>FLEXNETUIO_GYE</v>
          </cell>
          <cell r="V3405">
            <v>1</v>
          </cell>
          <cell r="W3405">
            <v>1</v>
          </cell>
          <cell r="X3405" t="str">
            <v>FLEXNET ECUADOR - MDELIVERY</v>
          </cell>
          <cell r="Y3405" t="str">
            <v>CALLE 28 DE JUNIO S/N Y GARCIA MORENO ENTRADA LLANO GRANDE</v>
          </cell>
        </row>
        <row r="3406">
          <cell r="A3406" t="str">
            <v>4828467</v>
          </cell>
          <cell r="B3406">
            <v>495303</v>
          </cell>
          <cell r="C3406" t="str">
            <v>4828467</v>
          </cell>
          <cell r="D3406" t="str">
            <v>MDELIVERY</v>
          </cell>
          <cell r="E3406" t="str">
            <v>DESPACHO</v>
          </cell>
          <cell r="F3406" t="str">
            <v>NORMAL</v>
          </cell>
          <cell r="G3406" t="str">
            <v>031080004828467</v>
          </cell>
          <cell r="H3406">
            <v>44938</v>
          </cell>
          <cell r="I3406" t="str">
            <v>ENTREGADO</v>
          </cell>
          <cell r="J3406">
            <v>44940</v>
          </cell>
          <cell r="K3406" t="str">
            <v>LUIS ALEXANDER SALVATIERRA LOAIZA</v>
          </cell>
          <cell r="L3406" t="str">
            <v>SANTA ROSA AV CRISTOBAL COLON  SN CALLE JAVIER SOTO</v>
          </cell>
          <cell r="M3406" t="str">
            <v>0705628014</v>
          </cell>
          <cell r="N3406" t="str">
            <v>0983114141</v>
          </cell>
          <cell r="O3406" t="str">
            <v>0983114141</v>
          </cell>
          <cell r="P3406" t="str">
            <v>070602</v>
          </cell>
          <cell r="Q3406" t="str">
            <v>SANTA ROSA</v>
          </cell>
          <cell r="R3406" t="str">
            <v>EL ORO</v>
          </cell>
          <cell r="S3406" t="str">
            <v>SANTA ROSA</v>
          </cell>
          <cell r="T3406" t="str">
            <v>TRAMACO</v>
          </cell>
          <cell r="U3406" t="str">
            <v>FLEXNETUIO_PROVINCIA</v>
          </cell>
          <cell r="V3406">
            <v>1</v>
          </cell>
          <cell r="W3406">
            <v>1</v>
          </cell>
          <cell r="X3406" t="str">
            <v>FLEXNET ECUADOR - MDELIVERY</v>
          </cell>
          <cell r="Y3406" t="str">
            <v>CALLE 28 DE JUNIO S/N Y GARCIA MORENO ENTRADA LLANO GRANDE</v>
          </cell>
        </row>
        <row r="3407">
          <cell r="A3407" t="str">
            <v>4828564</v>
          </cell>
          <cell r="B3407">
            <v>495304</v>
          </cell>
          <cell r="C3407" t="str">
            <v>4828564</v>
          </cell>
          <cell r="D3407" t="str">
            <v>MDELIVERY</v>
          </cell>
          <cell r="E3407" t="str">
            <v>DESPACHO</v>
          </cell>
          <cell r="F3407" t="str">
            <v>NORMAL</v>
          </cell>
          <cell r="G3407" t="str">
            <v>FT79391</v>
          </cell>
          <cell r="H3407">
            <v>44938</v>
          </cell>
          <cell r="I3407" t="str">
            <v>ENTREGADO</v>
          </cell>
          <cell r="J3407">
            <v>44939</v>
          </cell>
          <cell r="K3407" t="str">
            <v>JAIME ANTONIO RIVAS SORIANO</v>
          </cell>
          <cell r="L3407" t="str">
            <v>TARQUI COOP EL CEIBAL MZ 2064 SOLAR 8</v>
          </cell>
          <cell r="M3407" t="str">
            <v>0916252463</v>
          </cell>
          <cell r="N3407" t="str">
            <v>0939364439</v>
          </cell>
          <cell r="O3407" t="str">
            <v>0939364439</v>
          </cell>
          <cell r="P3407" t="str">
            <v>090606</v>
          </cell>
          <cell r="Q3407" t="str">
            <v>GUAYAQUIL</v>
          </cell>
          <cell r="R3407" t="str">
            <v>GUAYAS</v>
          </cell>
          <cell r="S3407" t="str">
            <v>GUAYAQUIL</v>
          </cell>
          <cell r="T3407" t="str">
            <v>ITSACOURIER</v>
          </cell>
          <cell r="U3407" t="str">
            <v>FLEXNETUIO_GYE</v>
          </cell>
          <cell r="V3407">
            <v>1</v>
          </cell>
          <cell r="W3407">
            <v>1</v>
          </cell>
          <cell r="X3407" t="str">
            <v>FLEXNET ECUADOR - MDELIVERY</v>
          </cell>
          <cell r="Y3407" t="str">
            <v>CALLE 28 DE JUNIO S/N Y GARCIA MORENO ENTRADA LLANO GRANDE</v>
          </cell>
        </row>
        <row r="3408">
          <cell r="A3408" t="str">
            <v>4828803</v>
          </cell>
          <cell r="B3408">
            <v>495305</v>
          </cell>
          <cell r="C3408" t="str">
            <v>4828803</v>
          </cell>
          <cell r="D3408" t="str">
            <v>MDELIVERY</v>
          </cell>
          <cell r="E3408" t="str">
            <v>DESPACHO</v>
          </cell>
          <cell r="F3408" t="str">
            <v>NORMAL</v>
          </cell>
          <cell r="G3408" t="str">
            <v>FT79340</v>
          </cell>
          <cell r="H3408">
            <v>44938</v>
          </cell>
          <cell r="I3408" t="str">
            <v>ENTREGADO</v>
          </cell>
          <cell r="J3408">
            <v>44939</v>
          </cell>
          <cell r="K3408" t="str">
            <v>MARIA AUGUSTA REA MORETA</v>
          </cell>
          <cell r="L3408" t="str">
            <v>LA MAGDALENA CALLE ALBERTO ENRIQUEZ S8 209 CALLE JOSE MENDOZA</v>
          </cell>
          <cell r="M3408" t="str">
            <v>1710411693</v>
          </cell>
          <cell r="N3408" t="str">
            <v>0984016086</v>
          </cell>
          <cell r="O3408" t="str">
            <v>0984016086</v>
          </cell>
          <cell r="P3408" t="str">
            <v>170602</v>
          </cell>
          <cell r="Q3408" t="str">
            <v>QUITO</v>
          </cell>
          <cell r="R3408" t="str">
            <v>PICHINCHA</v>
          </cell>
          <cell r="S3408" t="str">
            <v>QUITO</v>
          </cell>
          <cell r="T3408" t="str">
            <v>FLEXTRANS UIO</v>
          </cell>
          <cell r="U3408" t="str">
            <v>FLEXNETUIO_LOCAL</v>
          </cell>
          <cell r="V3408">
            <v>1</v>
          </cell>
          <cell r="W3408">
            <v>1</v>
          </cell>
          <cell r="X3408" t="str">
            <v>FLEXNET ECUADOR - MDELIVERY</v>
          </cell>
          <cell r="Y3408" t="str">
            <v>CALLE 28 DE JUNIO S/N Y GARCIA MORENO ENTRADA LLANO GRANDE</v>
          </cell>
        </row>
        <row r="3409">
          <cell r="A3409" t="str">
            <v>4828938</v>
          </cell>
          <cell r="B3409">
            <v>495306</v>
          </cell>
          <cell r="C3409" t="str">
            <v>4828938</v>
          </cell>
          <cell r="D3409" t="str">
            <v>MDELIVERY</v>
          </cell>
          <cell r="E3409" t="str">
            <v>DESPACHO</v>
          </cell>
          <cell r="F3409" t="str">
            <v>NORMAL</v>
          </cell>
          <cell r="G3409" t="str">
            <v>FT79342</v>
          </cell>
          <cell r="H3409">
            <v>44938</v>
          </cell>
          <cell r="I3409" t="str">
            <v>ENTREGADO</v>
          </cell>
          <cell r="J3409">
            <v>44939</v>
          </cell>
          <cell r="K3409" t="str">
            <v>GRACE ELIZABETH VILLACIS BRIONES</v>
          </cell>
          <cell r="L3409" t="str">
            <v>KENNEDY CALLE FRAY LEONARDO MURIALDO OE 2 303  AV REAL AUDIENCIA</v>
          </cell>
          <cell r="M3409" t="str">
            <v>1717572802</v>
          </cell>
          <cell r="N3409" t="str">
            <v>0992616783</v>
          </cell>
          <cell r="O3409" t="str">
            <v>0992616783</v>
          </cell>
          <cell r="P3409" t="str">
            <v>170512</v>
          </cell>
          <cell r="Q3409" t="str">
            <v>QUITO</v>
          </cell>
          <cell r="R3409" t="str">
            <v>PICHINCHA</v>
          </cell>
          <cell r="S3409" t="str">
            <v>QUITO</v>
          </cell>
          <cell r="T3409" t="str">
            <v>FLEXTRANS UIO</v>
          </cell>
          <cell r="U3409" t="str">
            <v>FLEXNETUIO_LOCAL</v>
          </cell>
          <cell r="V3409">
            <v>1</v>
          </cell>
          <cell r="W3409">
            <v>1</v>
          </cell>
          <cell r="X3409" t="str">
            <v>FLEXNET ECUADOR - MDELIVERY</v>
          </cell>
          <cell r="Y3409" t="str">
            <v>CALLE 28 DE JUNIO S/N Y GARCIA MORENO ENTRADA LLANO GRANDE</v>
          </cell>
        </row>
        <row r="3410">
          <cell r="A3410" t="str">
            <v>4828448</v>
          </cell>
          <cell r="B3410">
            <v>495307</v>
          </cell>
          <cell r="C3410" t="str">
            <v>4828448</v>
          </cell>
          <cell r="D3410" t="str">
            <v>MDELIVERY</v>
          </cell>
          <cell r="E3410" t="str">
            <v>DESPACHO</v>
          </cell>
          <cell r="F3410" t="str">
            <v>DERIVADO PICK UP</v>
          </cell>
          <cell r="G3410" t="str">
            <v>031080004828448</v>
          </cell>
          <cell r="H3410">
            <v>44938</v>
          </cell>
          <cell r="I3410" t="str">
            <v>INCIDENCIA</v>
          </cell>
          <cell r="J3410">
            <v>44942</v>
          </cell>
          <cell r="K3410" t="str">
            <v>JANDRY RAMON PINARGOTE PINARGOTE</v>
          </cell>
          <cell r="L3410" t="str">
            <v>OFICINA TRAMACO EL CARMEN</v>
          </cell>
          <cell r="M3410" t="str">
            <v>2300719925</v>
          </cell>
          <cell r="N3410" t="str">
            <v>0992790178</v>
          </cell>
          <cell r="O3410" t="str">
            <v>0992790178</v>
          </cell>
          <cell r="P3410" t="str">
            <v>EL CARMEN</v>
          </cell>
          <cell r="Q3410" t="str">
            <v>EL CARMEN</v>
          </cell>
          <cell r="R3410" t="str">
            <v>MANABI</v>
          </cell>
          <cell r="T3410" t="str">
            <v>TRAMACO</v>
          </cell>
          <cell r="U3410" t="str">
            <v>FLEXNETUIO_PROVINCIA</v>
          </cell>
          <cell r="V3410">
            <v>1</v>
          </cell>
          <cell r="W3410">
            <v>1</v>
          </cell>
          <cell r="X3410" t="str">
            <v>FLEXNET ECUADOR - MDELIVERY</v>
          </cell>
          <cell r="Y3410" t="str">
            <v>CALLE 28 DE JUNIO S/N Y GARCIA MORENO ENTRADA LLANO GRANDE</v>
          </cell>
        </row>
        <row r="3411">
          <cell r="A3411" t="str">
            <v>4829513</v>
          </cell>
          <cell r="B3411">
            <v>495308</v>
          </cell>
          <cell r="C3411" t="str">
            <v>4829513</v>
          </cell>
          <cell r="D3411" t="str">
            <v>MDELIVERY</v>
          </cell>
          <cell r="E3411" t="str">
            <v>DESPACHO</v>
          </cell>
          <cell r="F3411" t="str">
            <v>DERIVADO PICK UP</v>
          </cell>
          <cell r="G3411" t="str">
            <v>031080004829513</v>
          </cell>
          <cell r="H3411">
            <v>44938</v>
          </cell>
          <cell r="I3411" t="str">
            <v>ENTREGADO</v>
          </cell>
          <cell r="J3411">
            <v>44942</v>
          </cell>
          <cell r="K3411" t="str">
            <v>SAMUEL DAVID ORTEGA ZAMBRANO</v>
          </cell>
          <cell r="L3411" t="str">
            <v>OFICINA TRAMACO SAN MARINO</v>
          </cell>
          <cell r="M3411" t="str">
            <v>0928484971</v>
          </cell>
          <cell r="N3411" t="str">
            <v>0993927936</v>
          </cell>
          <cell r="O3411" t="str">
            <v>0993927936</v>
          </cell>
          <cell r="P3411" t="str">
            <v>GUAYAQUIL</v>
          </cell>
          <cell r="Q3411" t="str">
            <v>GUAYAQUIL</v>
          </cell>
          <cell r="R3411" t="str">
            <v>GUAYAS</v>
          </cell>
          <cell r="T3411" t="str">
            <v>TRAMACO</v>
          </cell>
          <cell r="U3411" t="str">
            <v>FLEXNETUIO_GYE</v>
          </cell>
          <cell r="V3411">
            <v>1</v>
          </cell>
          <cell r="W3411">
            <v>1</v>
          </cell>
          <cell r="X3411" t="str">
            <v>FLEXNET ECUADOR - MDELIVERY</v>
          </cell>
          <cell r="Y3411" t="str">
            <v>CALLE 28 DE JUNIO S/N Y GARCIA MORENO ENTRADA LLANO GRANDE</v>
          </cell>
        </row>
        <row r="3412">
          <cell r="A3412" t="str">
            <v>4820457</v>
          </cell>
          <cell r="B3412">
            <v>495265</v>
          </cell>
          <cell r="C3412" t="str">
            <v>4820457</v>
          </cell>
          <cell r="D3412" t="str">
            <v>MDELIVERY</v>
          </cell>
          <cell r="E3412" t="str">
            <v>DESPACHO</v>
          </cell>
          <cell r="F3412" t="str">
            <v>NORMAL</v>
          </cell>
          <cell r="G3412" t="str">
            <v>FT79347</v>
          </cell>
          <cell r="H3412">
            <v>44938</v>
          </cell>
          <cell r="I3412" t="str">
            <v>ENTREGADO</v>
          </cell>
          <cell r="J3412">
            <v>44939</v>
          </cell>
          <cell r="K3412" t="str">
            <v>AYXA COROMOTO HELLBURG FUENTES</v>
          </cell>
          <cell r="L3412" t="str">
            <v>CHILLOGALLO CALLE CARLOS FREILE ZALDUMBIDE SN Y ANTONIO CONFORTE</v>
          </cell>
          <cell r="M3412" t="str">
            <v>1760607901</v>
          </cell>
          <cell r="N3412" t="str">
            <v>0983989739</v>
          </cell>
          <cell r="O3412" t="str">
            <v>0983989739</v>
          </cell>
          <cell r="P3412" t="str">
            <v>170708</v>
          </cell>
          <cell r="Q3412" t="str">
            <v>QUITO</v>
          </cell>
          <cell r="R3412" t="str">
            <v>PICHINCHA</v>
          </cell>
          <cell r="S3412" t="str">
            <v>QUITO</v>
          </cell>
          <cell r="T3412" t="str">
            <v>FLEXTRANS UIO</v>
          </cell>
          <cell r="U3412" t="str">
            <v>FLEXNETUIO_LOCAL</v>
          </cell>
          <cell r="V3412">
            <v>1</v>
          </cell>
          <cell r="W3412">
            <v>1</v>
          </cell>
          <cell r="X3412" t="str">
            <v>FLEXNET ECUADOR - MDELIVERY</v>
          </cell>
          <cell r="Y3412" t="str">
            <v>CALLE 28 DE JUNIO S/N Y GARCIA MORENO ENTRADA LLANO GRANDE</v>
          </cell>
        </row>
        <row r="3413">
          <cell r="A3413" t="str">
            <v>4820997</v>
          </cell>
          <cell r="B3413">
            <v>495266</v>
          </cell>
          <cell r="C3413" t="str">
            <v>4820997</v>
          </cell>
          <cell r="D3413" t="str">
            <v>MDELIVERY</v>
          </cell>
          <cell r="E3413" t="str">
            <v>DESPACHO</v>
          </cell>
          <cell r="F3413" t="str">
            <v>NORMAL</v>
          </cell>
          <cell r="G3413" t="str">
            <v>FT79341</v>
          </cell>
          <cell r="H3413">
            <v>44938</v>
          </cell>
          <cell r="I3413" t="str">
            <v>DEVOLUCION_EN_PROCESO</v>
          </cell>
          <cell r="J3413">
            <v>44943</v>
          </cell>
          <cell r="K3413" t="str">
            <v>FLORES FLORES DIEGO DANIEL</v>
          </cell>
          <cell r="L3413" t="str">
            <v>CUMBAYA CALLE ALFONSO LAMINIA  SN  Y 23 DE ABRIL</v>
          </cell>
          <cell r="M3413" t="str">
            <v>1004084453</v>
          </cell>
          <cell r="N3413" t="str">
            <v>0983251700</v>
          </cell>
          <cell r="O3413" t="str">
            <v>0983251700</v>
          </cell>
          <cell r="P3413" t="str">
            <v>170904</v>
          </cell>
          <cell r="Q3413" t="str">
            <v>QUITO</v>
          </cell>
          <cell r="R3413" t="str">
            <v>PICHINCHA</v>
          </cell>
          <cell r="S3413" t="str">
            <v>CUMBAYA</v>
          </cell>
          <cell r="T3413" t="str">
            <v>FLEXTRANS UIO</v>
          </cell>
          <cell r="U3413" t="str">
            <v>FLEXNETUIO_LOCAL</v>
          </cell>
          <cell r="V3413">
            <v>1</v>
          </cell>
          <cell r="W3413">
            <v>1</v>
          </cell>
          <cell r="X3413" t="str">
            <v>FLEXNET ECUADOR - MDELIVERY</v>
          </cell>
          <cell r="Y3413" t="str">
            <v>CALLE 28 DE JUNIO S/N Y GARCIA MORENO ENTRADA LLANO GRANDE</v>
          </cell>
        </row>
        <row r="3414">
          <cell r="A3414" t="str">
            <v>4821118</v>
          </cell>
          <cell r="B3414">
            <v>495267</v>
          </cell>
          <cell r="C3414" t="str">
            <v>4821118</v>
          </cell>
          <cell r="D3414" t="str">
            <v>MDELIVERY</v>
          </cell>
          <cell r="E3414" t="str">
            <v>DESPACHO</v>
          </cell>
          <cell r="F3414" t="str">
            <v>NORMAL</v>
          </cell>
          <cell r="G3414" t="str">
            <v>FT79387</v>
          </cell>
          <cell r="H3414">
            <v>44938</v>
          </cell>
          <cell r="I3414" t="str">
            <v>ENTREGADO</v>
          </cell>
          <cell r="J3414">
            <v>44939</v>
          </cell>
          <cell r="K3414" t="str">
            <v>ACOSTA SANCHEZ NIXON ROLANDO</v>
          </cell>
          <cell r="L3414" t="str">
            <v>BOLIVAR    CALLE GOMEZ RENDON  SN CALLE QUITO</v>
          </cell>
          <cell r="M3414" t="str">
            <v>1204280372</v>
          </cell>
          <cell r="N3414" t="str">
            <v>0990469544</v>
          </cell>
          <cell r="O3414" t="str">
            <v>0990469544</v>
          </cell>
          <cell r="P3414" t="str">
            <v>090303</v>
          </cell>
          <cell r="Q3414" t="str">
            <v>GUAYAQUIL</v>
          </cell>
          <cell r="R3414" t="str">
            <v>GUAYAS</v>
          </cell>
          <cell r="S3414" t="str">
            <v>GUAYAQUIL</v>
          </cell>
          <cell r="T3414" t="str">
            <v>ITSACOURIER</v>
          </cell>
          <cell r="U3414" t="str">
            <v>FLEXNETUIO_GYE</v>
          </cell>
          <cell r="V3414">
            <v>1</v>
          </cell>
          <cell r="W3414">
            <v>1</v>
          </cell>
          <cell r="X3414" t="str">
            <v>FLEXNET ECUADOR - MDELIVERY</v>
          </cell>
          <cell r="Y3414" t="str">
            <v>CALLE 28 DE JUNIO S/N Y GARCIA MORENO ENTRADA LLANO GRANDE</v>
          </cell>
        </row>
        <row r="3415">
          <cell r="A3415" t="str">
            <v>4822367</v>
          </cell>
          <cell r="B3415">
            <v>495268</v>
          </cell>
          <cell r="C3415" t="str">
            <v>4822367</v>
          </cell>
          <cell r="D3415" t="str">
            <v>MDELIVERY</v>
          </cell>
          <cell r="E3415" t="str">
            <v>DESPACHO</v>
          </cell>
          <cell r="F3415" t="str">
            <v>DERIVADO PICK UP</v>
          </cell>
          <cell r="G3415" t="str">
            <v>031080004822367</v>
          </cell>
          <cell r="H3415">
            <v>44938</v>
          </cell>
          <cell r="I3415" t="str">
            <v>ENTREGADO</v>
          </cell>
          <cell r="J3415">
            <v>44943</v>
          </cell>
          <cell r="K3415" t="str">
            <v>MORA PLUAS CECIBEL YADIRA</v>
          </cell>
          <cell r="L3415" t="str">
            <v>OFICINA TRAMACO PORTETE</v>
          </cell>
          <cell r="M3415" t="str">
            <v>0918774217</v>
          </cell>
          <cell r="N3415" t="str">
            <v>0967819522</v>
          </cell>
          <cell r="O3415" t="str">
            <v>0967819522</v>
          </cell>
          <cell r="P3415" t="str">
            <v>GUAYAQUIL</v>
          </cell>
          <cell r="Q3415" t="str">
            <v>GUAYAQUIL</v>
          </cell>
          <cell r="R3415" t="str">
            <v>GUAYAS</v>
          </cell>
          <cell r="T3415" t="str">
            <v>TRAMACO</v>
          </cell>
          <cell r="U3415" t="str">
            <v>FLEXNETUIO_GYE</v>
          </cell>
          <cell r="V3415">
            <v>1</v>
          </cell>
          <cell r="W3415">
            <v>1</v>
          </cell>
          <cell r="X3415" t="str">
            <v>FLEXNET ECUADOR - MDELIVERY</v>
          </cell>
          <cell r="Y3415" t="str">
            <v>CALLE 28 DE JUNIO S/N Y GARCIA MORENO ENTRADA LLANO GRANDE</v>
          </cell>
        </row>
        <row r="3416">
          <cell r="A3416" t="str">
            <v>4822803</v>
          </cell>
          <cell r="B3416">
            <v>495269</v>
          </cell>
          <cell r="C3416" t="str">
            <v>4822803</v>
          </cell>
          <cell r="D3416" t="str">
            <v>MDELIVERY</v>
          </cell>
          <cell r="E3416" t="str">
            <v>DESPACHO</v>
          </cell>
          <cell r="F3416" t="str">
            <v>DERIVADO PICK UP</v>
          </cell>
          <cell r="G3416" t="str">
            <v>031080004822803</v>
          </cell>
          <cell r="H3416">
            <v>44938</v>
          </cell>
          <cell r="I3416" t="str">
            <v>ENTREGADO</v>
          </cell>
          <cell r="J3416">
            <v>44939</v>
          </cell>
          <cell r="K3416" t="str">
            <v>YUMBO TANGUILA PASCUAL HIPOLITO</v>
          </cell>
          <cell r="L3416" t="str">
            <v>OFICINA TRAMACO SACHA</v>
          </cell>
          <cell r="M3416" t="str">
            <v>1500280498</v>
          </cell>
          <cell r="N3416" t="str">
            <v>0939880819</v>
          </cell>
          <cell r="O3416" t="str">
            <v>0939880819</v>
          </cell>
          <cell r="P3416" t="str">
            <v>LA JOYA DE LOS SACHAS</v>
          </cell>
          <cell r="Q3416" t="str">
            <v>LA JOYA DE LOS SACHAS</v>
          </cell>
          <cell r="R3416" t="str">
            <v>ORELLANA</v>
          </cell>
          <cell r="T3416" t="str">
            <v>TRAMACO</v>
          </cell>
          <cell r="U3416" t="str">
            <v>FLEXNETUIO_PROVINCIA</v>
          </cell>
          <cell r="V3416">
            <v>1</v>
          </cell>
          <cell r="W3416">
            <v>1</v>
          </cell>
          <cell r="X3416" t="str">
            <v>FLEXNET ECUADOR - MDELIVERY</v>
          </cell>
          <cell r="Y3416" t="str">
            <v>CALLE 28 DE JUNIO S/N Y GARCIA MORENO ENTRADA LLANO GRANDE</v>
          </cell>
        </row>
        <row r="3417">
          <cell r="A3417" t="str">
            <v>4823341</v>
          </cell>
          <cell r="B3417">
            <v>495270</v>
          </cell>
          <cell r="C3417" t="str">
            <v>4823341</v>
          </cell>
          <cell r="D3417" t="str">
            <v>MDELIVERY</v>
          </cell>
          <cell r="E3417" t="str">
            <v>DESPACHO</v>
          </cell>
          <cell r="F3417" t="str">
            <v>NORMAL</v>
          </cell>
          <cell r="G3417" t="str">
            <v>031080004823341</v>
          </cell>
          <cell r="H3417">
            <v>44938</v>
          </cell>
          <cell r="I3417" t="str">
            <v>INCIDENCIA</v>
          </cell>
          <cell r="J3417">
            <v>44944</v>
          </cell>
          <cell r="K3417" t="str">
            <v>ZAMBRANO CORTEZ EDITA BRICEIDA</v>
          </cell>
          <cell r="L3417" t="str">
            <v>FLAVIO ALFARO    CALLE AGUSTIN ZAMBRANO  SN  CALLE AMAZONAS</v>
          </cell>
          <cell r="M3417" t="str">
            <v>1311122905</v>
          </cell>
          <cell r="N3417" t="str">
            <v>0984453110</v>
          </cell>
          <cell r="O3417" t="str">
            <v>0984453110</v>
          </cell>
          <cell r="P3417" t="str">
            <v>130716</v>
          </cell>
          <cell r="Q3417" t="str">
            <v>FLAVIO ALFARO</v>
          </cell>
          <cell r="R3417" t="str">
            <v>MANABI</v>
          </cell>
          <cell r="S3417" t="str">
            <v>FLAVIO ALFARO</v>
          </cell>
          <cell r="T3417" t="str">
            <v>TRAMACO</v>
          </cell>
          <cell r="U3417" t="str">
            <v>FLEXNETUIO_PROVINCIA</v>
          </cell>
          <cell r="V3417">
            <v>1</v>
          </cell>
          <cell r="W3417">
            <v>1</v>
          </cell>
          <cell r="X3417" t="str">
            <v>FLEXNET ECUADOR - MDELIVERY</v>
          </cell>
          <cell r="Y3417" t="str">
            <v>CALLE 28 DE JUNIO S/N Y GARCIA MORENO ENTRADA LLANO GRANDE</v>
          </cell>
        </row>
        <row r="3418">
          <cell r="A3418" t="str">
            <v>4823989</v>
          </cell>
          <cell r="B3418">
            <v>495271</v>
          </cell>
          <cell r="C3418" t="str">
            <v>4823989</v>
          </cell>
          <cell r="D3418" t="str">
            <v>MDELIVERY</v>
          </cell>
          <cell r="E3418" t="str">
            <v>DESPACHO</v>
          </cell>
          <cell r="F3418" t="str">
            <v>NORMAL</v>
          </cell>
          <cell r="G3418" t="str">
            <v>FT79346</v>
          </cell>
          <cell r="H3418">
            <v>44938</v>
          </cell>
          <cell r="I3418" t="str">
            <v>ENTREGADO</v>
          </cell>
          <cell r="J3418">
            <v>44939</v>
          </cell>
          <cell r="K3418" t="str">
            <v>JERSON ALEXANDER PILLAJO QUISHPE</v>
          </cell>
          <cell r="L3418" t="str">
            <v>NAYON CALLE QUITO  OE1 72  CALLE SEGUNDO CORELLA</v>
          </cell>
          <cell r="M3418" t="str">
            <v>1717056533</v>
          </cell>
          <cell r="N3418" t="str">
            <v>0987465181</v>
          </cell>
          <cell r="O3418" t="str">
            <v>0987465181</v>
          </cell>
          <cell r="P3418" t="str">
            <v>170530</v>
          </cell>
          <cell r="Q3418" t="str">
            <v>QUITO</v>
          </cell>
          <cell r="R3418" t="str">
            <v>PICHINCHA</v>
          </cell>
          <cell r="S3418" t="str">
            <v>NAYON - RANCHO SAN FRANCISCO - EL VALLE - URB. MIRAVALLE</v>
          </cell>
          <cell r="T3418" t="str">
            <v>FLEXTRANS UIO</v>
          </cell>
          <cell r="U3418" t="str">
            <v>FLEXNETUIO_LOCAL</v>
          </cell>
          <cell r="V3418">
            <v>1</v>
          </cell>
          <cell r="W3418">
            <v>1</v>
          </cell>
          <cell r="X3418" t="str">
            <v>FLEXNET ECUADOR - MDELIVERY</v>
          </cell>
          <cell r="Y3418" t="str">
            <v>CALLE 28 DE JUNIO S/N Y GARCIA MORENO ENTRADA LLANO GRANDE</v>
          </cell>
        </row>
        <row r="3419">
          <cell r="A3419" t="str">
            <v>4824121</v>
          </cell>
          <cell r="B3419">
            <v>495272</v>
          </cell>
          <cell r="C3419" t="str">
            <v>4824121</v>
          </cell>
          <cell r="D3419" t="str">
            <v>MDELIVERY</v>
          </cell>
          <cell r="E3419" t="str">
            <v>DESPACHO</v>
          </cell>
          <cell r="F3419" t="str">
            <v>NORMAL</v>
          </cell>
          <cell r="G3419" t="str">
            <v>FT79386</v>
          </cell>
          <cell r="H3419">
            <v>44938</v>
          </cell>
          <cell r="I3419" t="str">
            <v>ENTREGADO</v>
          </cell>
          <cell r="J3419">
            <v>44939</v>
          </cell>
          <cell r="K3419" t="str">
            <v>ROBERTO CRISTHIAN ASCENCIO VICTORES</v>
          </cell>
          <cell r="L3419" t="str">
            <v>TARQUI CIUDADELA FLORIDA NORTE  MZ 5 VILLA 7</v>
          </cell>
          <cell r="M3419" t="str">
            <v>0930981691</v>
          </cell>
          <cell r="N3419" t="str">
            <v>0958732311</v>
          </cell>
          <cell r="O3419" t="str">
            <v>0958732311</v>
          </cell>
          <cell r="P3419" t="str">
            <v>090605</v>
          </cell>
          <cell r="Q3419" t="str">
            <v>GUAYAQUIL</v>
          </cell>
          <cell r="R3419" t="str">
            <v>GUAYAS</v>
          </cell>
          <cell r="S3419" t="str">
            <v>GUAYAQUIL</v>
          </cell>
          <cell r="T3419" t="str">
            <v>ITSACOURIER</v>
          </cell>
          <cell r="U3419" t="str">
            <v>FLEXNETUIO_GYE</v>
          </cell>
          <cell r="V3419">
            <v>1</v>
          </cell>
          <cell r="W3419">
            <v>1</v>
          </cell>
          <cell r="X3419" t="str">
            <v>FLEXNET ECUADOR - MDELIVERY</v>
          </cell>
          <cell r="Y3419" t="str">
            <v>CALLE 28 DE JUNIO S/N Y GARCIA MORENO ENTRADA LLANO GRANDE</v>
          </cell>
        </row>
        <row r="3420">
          <cell r="A3420" t="str">
            <v>4824239</v>
          </cell>
          <cell r="B3420">
            <v>495273</v>
          </cell>
          <cell r="C3420" t="str">
            <v>4824239</v>
          </cell>
          <cell r="D3420" t="str">
            <v>MDELIVERY</v>
          </cell>
          <cell r="E3420" t="str">
            <v>DESPACHO</v>
          </cell>
          <cell r="F3420" t="str">
            <v>NORMAL</v>
          </cell>
          <cell r="G3420" t="str">
            <v>FT79430</v>
          </cell>
          <cell r="H3420">
            <v>44938</v>
          </cell>
          <cell r="I3420" t="str">
            <v>ENTREGADO</v>
          </cell>
          <cell r="J3420">
            <v>44942</v>
          </cell>
          <cell r="K3420" t="str">
            <v>GUALLICHICO LOACHAMIN RONNY JAVIER</v>
          </cell>
          <cell r="L3420" t="str">
            <v>AV. HUANCAVILCA E INCA ROCA  ENTREGA EN LA EMPRESA RECTIFICADORA RECTIFICAR DE JOSÉ LLUMIQUINGA</v>
          </cell>
          <cell r="M3420" t="str">
            <v>1726666421</v>
          </cell>
          <cell r="N3420" t="str">
            <v>0979376325</v>
          </cell>
          <cell r="O3420" t="str">
            <v>0979376325</v>
          </cell>
          <cell r="P3420" t="str">
            <v>171101</v>
          </cell>
          <cell r="Q3420" t="str">
            <v>RUMIÑAHUI</v>
          </cell>
          <cell r="R3420" t="str">
            <v>PICHINCHA</v>
          </cell>
          <cell r="S3420" t="str">
            <v>SANGOLQUI</v>
          </cell>
          <cell r="T3420" t="str">
            <v>FLEXTRANS UIO</v>
          </cell>
          <cell r="U3420" t="str">
            <v>FLEXNETUIO_LOCAL</v>
          </cell>
          <cell r="V3420">
            <v>1</v>
          </cell>
          <cell r="W3420">
            <v>1</v>
          </cell>
          <cell r="X3420" t="str">
            <v>FLEXNET ECUADOR - MDELIVERY</v>
          </cell>
          <cell r="Y3420" t="str">
            <v>CALLE 28 DE JUNIO S/N Y GARCIA MORENO ENTRADA LLANO GRANDE</v>
          </cell>
        </row>
        <row r="3421">
          <cell r="A3421" t="str">
            <v>4824242</v>
          </cell>
          <cell r="B3421">
            <v>495274</v>
          </cell>
          <cell r="C3421" t="str">
            <v>4824242</v>
          </cell>
          <cell r="D3421" t="str">
            <v>MDELIVERY</v>
          </cell>
          <cell r="E3421" t="str">
            <v>DESPACHO</v>
          </cell>
          <cell r="F3421" t="str">
            <v>NORMAL</v>
          </cell>
          <cell r="G3421" t="str">
            <v>FT79343</v>
          </cell>
          <cell r="H3421">
            <v>44938</v>
          </cell>
          <cell r="I3421" t="str">
            <v>ENTREGADO</v>
          </cell>
          <cell r="J3421">
            <v>44939</v>
          </cell>
          <cell r="K3421" t="str">
            <v>DORA CAROLINA CADENA PEREZ</v>
          </cell>
          <cell r="L3421" t="str">
            <v>INAQUITO AV DE LA REPUBLICA  OE3 431  Y MANOSCA</v>
          </cell>
          <cell r="M3421" t="str">
            <v>1712515541</v>
          </cell>
          <cell r="N3421" t="str">
            <v>0992717850</v>
          </cell>
          <cell r="O3421" t="str">
            <v>0992717850</v>
          </cell>
          <cell r="P3421" t="str">
            <v>170508</v>
          </cell>
          <cell r="Q3421" t="str">
            <v>QUITO</v>
          </cell>
          <cell r="R3421" t="str">
            <v>PICHINCHA</v>
          </cell>
          <cell r="S3421" t="str">
            <v>QUITO</v>
          </cell>
          <cell r="T3421" t="str">
            <v>FLEXTRANS UIO</v>
          </cell>
          <cell r="U3421" t="str">
            <v>FLEXNETUIO_LOCAL</v>
          </cell>
          <cell r="V3421">
            <v>1</v>
          </cell>
          <cell r="W3421">
            <v>1</v>
          </cell>
          <cell r="X3421" t="str">
            <v>FLEXNET ECUADOR - MDELIVERY</v>
          </cell>
          <cell r="Y3421" t="str">
            <v>CALLE 28 DE JUNIO S/N Y GARCIA MORENO ENTRADA LLANO GRANDE</v>
          </cell>
        </row>
        <row r="3422">
          <cell r="A3422" t="str">
            <v>4824366</v>
          </cell>
          <cell r="B3422">
            <v>495275</v>
          </cell>
          <cell r="C3422" t="str">
            <v>4824366</v>
          </cell>
          <cell r="D3422" t="str">
            <v>MDELIVERY</v>
          </cell>
          <cell r="E3422" t="str">
            <v>DESPACHO</v>
          </cell>
          <cell r="F3422" t="str">
            <v>NORMAL</v>
          </cell>
          <cell r="G3422" t="str">
            <v>031080004824366</v>
          </cell>
          <cell r="H3422">
            <v>44938</v>
          </cell>
          <cell r="I3422" t="str">
            <v>ENTREGADO</v>
          </cell>
          <cell r="J3422">
            <v>44939</v>
          </cell>
          <cell r="K3422" t="str">
            <v>NATHALY POLETH VIVERO SIMISTERRA</v>
          </cell>
          <cell r="L3422" t="str">
            <v>VUELTA LARGA CALLE A  SN  Y AV DEL EJERCITO</v>
          </cell>
          <cell r="M3422" t="str">
            <v>0805164779</v>
          </cell>
          <cell r="N3422" t="str">
            <v>0994911424</v>
          </cell>
          <cell r="O3422" t="str">
            <v>0967597129</v>
          </cell>
          <cell r="P3422" t="str">
            <v>080118</v>
          </cell>
          <cell r="Q3422" t="str">
            <v>ESMERALDAS</v>
          </cell>
          <cell r="R3422" t="str">
            <v>ESMERALDAS</v>
          </cell>
          <cell r="S3422" t="str">
            <v>ESMERALDAS - LA TOLITA</v>
          </cell>
          <cell r="T3422" t="str">
            <v>TRAMACO</v>
          </cell>
          <cell r="U3422" t="str">
            <v>FLEXNETUIO_PROVINCIA</v>
          </cell>
          <cell r="V3422">
            <v>1</v>
          </cell>
          <cell r="W3422">
            <v>1</v>
          </cell>
          <cell r="X3422" t="str">
            <v>FLEXNET ECUADOR - MDELIVERY</v>
          </cell>
          <cell r="Y3422" t="str">
            <v>CALLE 28 DE JUNIO S/N Y GARCIA MORENO ENTRADA LLANO GRANDE</v>
          </cell>
        </row>
        <row r="3423">
          <cell r="A3423" t="str">
            <v>4824429</v>
          </cell>
          <cell r="B3423">
            <v>495276</v>
          </cell>
          <cell r="C3423" t="str">
            <v>4824429</v>
          </cell>
          <cell r="D3423" t="str">
            <v>MDELIVERY</v>
          </cell>
          <cell r="E3423" t="str">
            <v>DESPACHO</v>
          </cell>
          <cell r="F3423" t="str">
            <v>NORMAL</v>
          </cell>
          <cell r="G3423" t="str">
            <v>031080004824429</v>
          </cell>
          <cell r="H3423">
            <v>44938</v>
          </cell>
          <cell r="I3423" t="str">
            <v>ENTREGADO</v>
          </cell>
          <cell r="J3423">
            <v>44939</v>
          </cell>
          <cell r="K3423" t="str">
            <v>ANDREA LISSETT GUZMAN GUILLEN</v>
          </cell>
          <cell r="L3423" t="str">
            <v>OCHOA LEON CALLE ENRIQUE COELLO  SN  ENTRE MACHALA Y 9 DE OCTUBRE</v>
          </cell>
          <cell r="M3423" t="str">
            <v>0705202521</v>
          </cell>
          <cell r="N3423" t="str">
            <v>0984010334</v>
          </cell>
          <cell r="O3423" t="str">
            <v>0992644915</v>
          </cell>
          <cell r="P3423" t="str">
            <v>070105</v>
          </cell>
          <cell r="Q3423" t="str">
            <v>PASAJE</v>
          </cell>
          <cell r="R3423" t="str">
            <v>EL ORO</v>
          </cell>
          <cell r="S3423" t="str">
            <v>PASAJE</v>
          </cell>
          <cell r="T3423" t="str">
            <v>TRAMACO</v>
          </cell>
          <cell r="U3423" t="str">
            <v>FLEXNETUIO_PROVINCIA</v>
          </cell>
          <cell r="V3423">
            <v>1</v>
          </cell>
          <cell r="W3423">
            <v>1</v>
          </cell>
          <cell r="X3423" t="str">
            <v>FLEXNET ECUADOR - MDELIVERY</v>
          </cell>
          <cell r="Y3423" t="str">
            <v>CALLE 28 DE JUNIO S/N Y GARCIA MORENO ENTRADA LLANO GRANDE</v>
          </cell>
        </row>
        <row r="3424">
          <cell r="A3424" t="str">
            <v>4824510</v>
          </cell>
          <cell r="B3424">
            <v>495277</v>
          </cell>
          <cell r="C3424" t="str">
            <v>4824510</v>
          </cell>
          <cell r="D3424" t="str">
            <v>MDELIVERY</v>
          </cell>
          <cell r="E3424" t="str">
            <v>DESPACHO</v>
          </cell>
          <cell r="F3424" t="str">
            <v>NORMAL</v>
          </cell>
          <cell r="G3424" t="str">
            <v>FT79390</v>
          </cell>
          <cell r="H3424">
            <v>44938</v>
          </cell>
          <cell r="I3424" t="str">
            <v>ENTREGADO</v>
          </cell>
          <cell r="J3424">
            <v>44939</v>
          </cell>
          <cell r="K3424" t="str">
            <v>Byron Francisco Alava Carbo</v>
          </cell>
          <cell r="L3424" t="str">
            <v>FEBRES CORDERO  CDLA CISNE 2 MZ 1001  SOLAR 2</v>
          </cell>
          <cell r="M3424" t="str">
            <v>0921672028</v>
          </cell>
          <cell r="N3424" t="str">
            <v>0979865647</v>
          </cell>
          <cell r="O3424" t="str">
            <v>0979865647</v>
          </cell>
          <cell r="P3424" t="str">
            <v>090404</v>
          </cell>
          <cell r="Q3424" t="str">
            <v>GUAYAQUIL</v>
          </cell>
          <cell r="R3424" t="str">
            <v>GUAYAS</v>
          </cell>
          <cell r="S3424" t="str">
            <v>GUAYAQUIL</v>
          </cell>
          <cell r="T3424" t="str">
            <v>FLEXTRANS GYE</v>
          </cell>
          <cell r="U3424" t="str">
            <v>FLEXNETUIO_GYE</v>
          </cell>
          <cell r="V3424">
            <v>1</v>
          </cell>
          <cell r="W3424">
            <v>1</v>
          </cell>
          <cell r="X3424" t="str">
            <v>FLEXNET ECUADOR - MDELIVERY</v>
          </cell>
          <cell r="Y3424" t="str">
            <v>CALLE 28 DE JUNIO S/N Y GARCIA MORENO ENTRADA LLANO GRANDE</v>
          </cell>
        </row>
        <row r="3425">
          <cell r="A3425" t="str">
            <v>4824727</v>
          </cell>
          <cell r="B3425">
            <v>495278</v>
          </cell>
          <cell r="C3425" t="str">
            <v>4824727</v>
          </cell>
          <cell r="D3425" t="str">
            <v>MDELIVERY</v>
          </cell>
          <cell r="E3425" t="str">
            <v>DESPACHO</v>
          </cell>
          <cell r="F3425" t="str">
            <v>NORMAL</v>
          </cell>
          <cell r="G3425" t="str">
            <v>031080004824727</v>
          </cell>
          <cell r="H3425">
            <v>44938</v>
          </cell>
          <cell r="I3425" t="str">
            <v>ENTREGADO</v>
          </cell>
          <cell r="J3425">
            <v>44939</v>
          </cell>
          <cell r="K3425" t="str">
            <v>LUCERO ROMERO JESSICA NOEMI</v>
          </cell>
          <cell r="L3425" t="str">
            <v>LA PROVIDENCIA  AV OLMEDO  SN  ENTRE TARQUI Y COLON</v>
          </cell>
          <cell r="M3425" t="str">
            <v>0703983387</v>
          </cell>
          <cell r="N3425" t="str">
            <v>0989165209</v>
          </cell>
          <cell r="O3425" t="str">
            <v>0989165209</v>
          </cell>
          <cell r="P3425" t="str">
            <v>070206</v>
          </cell>
          <cell r="Q3425" t="str">
            <v>MACHALA</v>
          </cell>
          <cell r="R3425" t="str">
            <v>EL ORO</v>
          </cell>
          <cell r="S3425" t="str">
            <v>MACHALA</v>
          </cell>
          <cell r="T3425" t="str">
            <v>TRAMACO</v>
          </cell>
          <cell r="U3425" t="str">
            <v>FLEXNETUIO_PROVINCIA</v>
          </cell>
          <cell r="V3425">
            <v>1</v>
          </cell>
          <cell r="W3425">
            <v>1</v>
          </cell>
          <cell r="X3425" t="str">
            <v>FLEXNET ECUADOR - MDELIVERY</v>
          </cell>
          <cell r="Y3425" t="str">
            <v>CALLE 28 DE JUNIO S/N Y GARCIA MORENO ENTRADA LLANO GRANDE</v>
          </cell>
        </row>
        <row r="3426">
          <cell r="A3426" t="str">
            <v>4824867</v>
          </cell>
          <cell r="B3426">
            <v>495279</v>
          </cell>
          <cell r="C3426" t="str">
            <v>4824867</v>
          </cell>
          <cell r="D3426" t="str">
            <v>MDELIVERY</v>
          </cell>
          <cell r="E3426" t="str">
            <v>DESPACHO</v>
          </cell>
          <cell r="F3426" t="str">
            <v>DERIVADO PICK UP</v>
          </cell>
          <cell r="G3426" t="str">
            <v>031080004824867</v>
          </cell>
          <cell r="H3426">
            <v>44938</v>
          </cell>
          <cell r="I3426" t="str">
            <v>ENTREGADO</v>
          </cell>
          <cell r="J3426">
            <v>44942</v>
          </cell>
          <cell r="K3426" t="str">
            <v>VILLEGAS CARDENAS KLIFFOR MAURICIO</v>
          </cell>
          <cell r="L3426" t="str">
            <v>OFICINA TRAMACO PORTETE</v>
          </cell>
          <cell r="M3426" t="str">
            <v>0921770152</v>
          </cell>
          <cell r="N3426" t="str">
            <v>0990245103</v>
          </cell>
          <cell r="O3426" t="str">
            <v>0990245103</v>
          </cell>
          <cell r="P3426" t="str">
            <v>GUAYAQUIL</v>
          </cell>
          <cell r="Q3426" t="str">
            <v>GUAYAQUIL</v>
          </cell>
          <cell r="R3426" t="str">
            <v>GUAYAS</v>
          </cell>
          <cell r="T3426" t="str">
            <v>TRAMACO</v>
          </cell>
          <cell r="U3426" t="str">
            <v>FLEXNETUIO_GYE</v>
          </cell>
          <cell r="V3426">
            <v>1</v>
          </cell>
          <cell r="W3426">
            <v>1</v>
          </cell>
          <cell r="X3426" t="str">
            <v>FLEXNET ECUADOR - MDELIVERY</v>
          </cell>
          <cell r="Y3426" t="str">
            <v>CALLE 28 DE JUNIO S/N Y GARCIA MORENO ENTRADA LLANO GRANDE</v>
          </cell>
        </row>
        <row r="3427">
          <cell r="A3427" t="str">
            <v>4824929</v>
          </cell>
          <cell r="B3427">
            <v>495280</v>
          </cell>
          <cell r="C3427" t="str">
            <v>4824929</v>
          </cell>
          <cell r="D3427" t="str">
            <v>MDELIVERY</v>
          </cell>
          <cell r="E3427" t="str">
            <v>DESPACHO</v>
          </cell>
          <cell r="F3427" t="str">
            <v>NORMAL</v>
          </cell>
          <cell r="G3427" t="str">
            <v>031080004824929</v>
          </cell>
          <cell r="H3427">
            <v>44938</v>
          </cell>
          <cell r="I3427" t="str">
            <v>ENTREGADO</v>
          </cell>
          <cell r="J3427">
            <v>44943</v>
          </cell>
          <cell r="K3427" t="str">
            <v>PINOS PIGUAVE RICHARD IVAN</v>
          </cell>
          <cell r="L3427" t="str">
            <v>MARCELINO MARIDUENAS  CDLA ACAPULCO VILLA 7  CALLE 3ERA</v>
          </cell>
          <cell r="M3427" t="str">
            <v>0954098729</v>
          </cell>
          <cell r="N3427" t="str">
            <v>0967664207</v>
          </cell>
          <cell r="O3427" t="str">
            <v>0967664207</v>
          </cell>
          <cell r="P3427" t="str">
            <v>091804</v>
          </cell>
          <cell r="Q3427" t="str">
            <v>CORONEL MARCELINO MARIDUEÑA</v>
          </cell>
          <cell r="R3427" t="str">
            <v>GUAYAS</v>
          </cell>
          <cell r="S3427" t="str">
            <v>CORONEL MARCELINO MARIDUENA (SAN CARLOS) - LA MODELO</v>
          </cell>
          <cell r="T3427" t="str">
            <v>TRAMACO</v>
          </cell>
          <cell r="U3427" t="str">
            <v>FLEXNETUIO_PROVINCIA</v>
          </cell>
          <cell r="V3427">
            <v>1</v>
          </cell>
          <cell r="W3427">
            <v>1</v>
          </cell>
          <cell r="X3427" t="str">
            <v>FLEXNET ECUADOR - MDELIVERY</v>
          </cell>
          <cell r="Y3427" t="str">
            <v>CALLE 28 DE JUNIO S/N Y GARCIA MORENO ENTRADA LLANO GRANDE</v>
          </cell>
        </row>
        <row r="3428">
          <cell r="A3428" t="str">
            <v>4824944</v>
          </cell>
          <cell r="B3428">
            <v>495281</v>
          </cell>
          <cell r="C3428" t="str">
            <v>4824944</v>
          </cell>
          <cell r="D3428" t="str">
            <v>MDELIVERY</v>
          </cell>
          <cell r="E3428" t="str">
            <v>DESPACHO</v>
          </cell>
          <cell r="F3428" t="str">
            <v>DERIVADO PICK UP</v>
          </cell>
          <cell r="G3428" t="str">
            <v>031080004824944</v>
          </cell>
          <cell r="H3428">
            <v>44938</v>
          </cell>
          <cell r="I3428" t="str">
            <v>ENTREGADO</v>
          </cell>
          <cell r="J3428">
            <v>44939</v>
          </cell>
          <cell r="K3428" t="str">
            <v>JUAN XAVIER CARRILLO CASTRO</v>
          </cell>
          <cell r="L3428" t="str">
            <v>OFICINA TRAMACO SAN MARINO</v>
          </cell>
          <cell r="M3428" t="str">
            <v>0909818551</v>
          </cell>
          <cell r="N3428" t="str">
            <v>0998718935</v>
          </cell>
          <cell r="O3428" t="str">
            <v>0998718935</v>
          </cell>
          <cell r="P3428" t="str">
            <v>GUAYAQUIL</v>
          </cell>
          <cell r="Q3428" t="str">
            <v>GUAYAQUIL</v>
          </cell>
          <cell r="R3428" t="str">
            <v>GUAYAS</v>
          </cell>
          <cell r="T3428" t="str">
            <v>TRAMACO</v>
          </cell>
          <cell r="U3428" t="str">
            <v>FLEXNETUIO_GYE</v>
          </cell>
          <cell r="V3428">
            <v>1</v>
          </cell>
          <cell r="W3428">
            <v>1</v>
          </cell>
          <cell r="X3428" t="str">
            <v>FLEXNET ECUADOR - MDELIVERY</v>
          </cell>
          <cell r="Y3428" t="str">
            <v>CALLE 28 DE JUNIO S/N Y GARCIA MORENO ENTRADA LLANO GRANDE</v>
          </cell>
        </row>
        <row r="3429">
          <cell r="A3429" t="str">
            <v>4825089</v>
          </cell>
          <cell r="B3429">
            <v>495282</v>
          </cell>
          <cell r="C3429" t="str">
            <v>4825089</v>
          </cell>
          <cell r="D3429" t="str">
            <v>MDELIVERY</v>
          </cell>
          <cell r="E3429" t="str">
            <v>DESPACHO</v>
          </cell>
          <cell r="F3429" t="str">
            <v>DERIVADO PICK UP</v>
          </cell>
          <cell r="G3429" t="str">
            <v>031080004825089</v>
          </cell>
          <cell r="H3429">
            <v>44938</v>
          </cell>
          <cell r="I3429" t="str">
            <v>ENTREGADO</v>
          </cell>
          <cell r="J3429">
            <v>44939</v>
          </cell>
          <cell r="K3429" t="str">
            <v>JUAN XAVIER CARRILLO CASTRO</v>
          </cell>
          <cell r="L3429" t="str">
            <v>OFICINA TRAMACO SAN MARINO</v>
          </cell>
          <cell r="M3429" t="str">
            <v>0909818551</v>
          </cell>
          <cell r="N3429" t="str">
            <v>0998718935</v>
          </cell>
          <cell r="O3429" t="str">
            <v>0998718935</v>
          </cell>
          <cell r="P3429" t="str">
            <v>GUAYAQUIL</v>
          </cell>
          <cell r="Q3429" t="str">
            <v>GUAYAQUIL</v>
          </cell>
          <cell r="R3429" t="str">
            <v>GUAYAS</v>
          </cell>
          <cell r="T3429" t="str">
            <v>TRAMACO</v>
          </cell>
          <cell r="U3429" t="str">
            <v>FLEXNETUIO_GYE</v>
          </cell>
          <cell r="V3429">
            <v>1</v>
          </cell>
          <cell r="W3429">
            <v>1</v>
          </cell>
          <cell r="X3429" t="str">
            <v>FLEXNET ECUADOR - MDELIVERY</v>
          </cell>
          <cell r="Y3429" t="str">
            <v>CALLE 28 DE JUNIO S/N Y GARCIA MORENO ENTRADA LLANO GRANDE</v>
          </cell>
        </row>
        <row r="3430">
          <cell r="A3430" t="str">
            <v>4825153</v>
          </cell>
          <cell r="B3430">
            <v>495283</v>
          </cell>
          <cell r="C3430" t="str">
            <v>4825153</v>
          </cell>
          <cell r="D3430" t="str">
            <v>MDELIVERY</v>
          </cell>
          <cell r="E3430" t="str">
            <v>DESPACHO</v>
          </cell>
          <cell r="F3430" t="str">
            <v>DERIVADO PICK UP</v>
          </cell>
          <cell r="G3430" t="str">
            <v>031080004825153</v>
          </cell>
          <cell r="H3430">
            <v>44938</v>
          </cell>
          <cell r="I3430" t="str">
            <v>INCIDENCIA</v>
          </cell>
          <cell r="J3430">
            <v>44944</v>
          </cell>
          <cell r="K3430" t="str">
            <v>NIXON ARIEL PARRALES TOALA</v>
          </cell>
          <cell r="L3430" t="str">
            <v>OFICINA TRAMACO LA LIBERTAD</v>
          </cell>
          <cell r="M3430" t="str">
            <v>0923396469</v>
          </cell>
          <cell r="N3430" t="str">
            <v>0990221311</v>
          </cell>
          <cell r="O3430" t="str">
            <v>0990221311</v>
          </cell>
          <cell r="P3430" t="str">
            <v>LA LIBERTAD</v>
          </cell>
          <cell r="Q3430" t="str">
            <v>LA LIBERTAD</v>
          </cell>
          <cell r="R3430" t="str">
            <v>SANTA ELENA</v>
          </cell>
          <cell r="T3430" t="str">
            <v>TRAMACO</v>
          </cell>
          <cell r="U3430" t="str">
            <v>FLEXNETUIO_PROVINCIA</v>
          </cell>
          <cell r="V3430">
            <v>1</v>
          </cell>
          <cell r="W3430">
            <v>1</v>
          </cell>
          <cell r="X3430" t="str">
            <v>FLEXNET ECUADOR - MDELIVERY</v>
          </cell>
          <cell r="Y3430" t="str">
            <v>CALLE 28 DE JUNIO S/N Y GARCIA MORENO ENTRADA LLANO GRANDE</v>
          </cell>
        </row>
        <row r="3431">
          <cell r="A3431" t="str">
            <v>4825176</v>
          </cell>
          <cell r="B3431">
            <v>495284</v>
          </cell>
          <cell r="C3431" t="str">
            <v>4825176</v>
          </cell>
          <cell r="D3431" t="str">
            <v>MDELIVERY</v>
          </cell>
          <cell r="E3431" t="str">
            <v>DESPACHO</v>
          </cell>
          <cell r="F3431" t="str">
            <v>NORMAL</v>
          </cell>
          <cell r="G3431" t="str">
            <v>031080004825176</v>
          </cell>
          <cell r="H3431">
            <v>44938</v>
          </cell>
          <cell r="I3431" t="str">
            <v>ENTREGADO</v>
          </cell>
          <cell r="J3431">
            <v>44939</v>
          </cell>
          <cell r="K3431" t="str">
            <v>FREDY CESAR QUINONEZ QUINONEZ</v>
          </cell>
          <cell r="L3431" t="str">
            <v>PUERTO INCA CALLE 4   SN  CJON A</v>
          </cell>
          <cell r="M3431" t="str">
            <v>0703231720</v>
          </cell>
          <cell r="N3431" t="str">
            <v>0982326754</v>
          </cell>
          <cell r="O3431" t="str">
            <v>0982326754</v>
          </cell>
          <cell r="P3431" t="str">
            <v>091206</v>
          </cell>
          <cell r="Q3431" t="str">
            <v>NARANJAL</v>
          </cell>
          <cell r="R3431" t="str">
            <v>GUAYAS</v>
          </cell>
          <cell r="S3431" t="str">
            <v>SAN CARLOS - PUERTO INCA</v>
          </cell>
          <cell r="T3431" t="str">
            <v>TRAMACO</v>
          </cell>
          <cell r="U3431" t="str">
            <v>FLEXNETUIO_PROVINCIA</v>
          </cell>
          <cell r="V3431">
            <v>1</v>
          </cell>
          <cell r="W3431">
            <v>1</v>
          </cell>
          <cell r="X3431" t="str">
            <v>FLEXNET ECUADOR - MDELIVERY</v>
          </cell>
          <cell r="Y3431" t="str">
            <v>CALLE 28 DE JUNIO S/N Y GARCIA MORENO ENTRADA LLANO GRANDE</v>
          </cell>
        </row>
        <row r="3432">
          <cell r="A3432" t="str">
            <v>4825177</v>
          </cell>
          <cell r="B3432">
            <v>495285</v>
          </cell>
          <cell r="C3432" t="str">
            <v>4825177</v>
          </cell>
          <cell r="D3432" t="str">
            <v>MDELIVERY</v>
          </cell>
          <cell r="E3432" t="str">
            <v>DESPACHO</v>
          </cell>
          <cell r="F3432" t="str">
            <v>NORMAL</v>
          </cell>
          <cell r="G3432" t="str">
            <v>FT79339</v>
          </cell>
          <cell r="H3432">
            <v>44938</v>
          </cell>
          <cell r="I3432" t="str">
            <v>ENTREGADO</v>
          </cell>
          <cell r="J3432">
            <v>44939</v>
          </cell>
          <cell r="K3432" t="str">
            <v>Santiago Jonathan Calle Arevalo</v>
          </cell>
          <cell r="L3432" t="str">
            <v>INIAQUITO CALLE ALEMANIA SN Y AV ELOY ALFARO DELGADO</v>
          </cell>
          <cell r="M3432" t="str">
            <v>1717364440</v>
          </cell>
          <cell r="N3432" t="str">
            <v>0984405605</v>
          </cell>
          <cell r="O3432" t="str">
            <v/>
          </cell>
          <cell r="P3432" t="str">
            <v>170519</v>
          </cell>
          <cell r="Q3432" t="str">
            <v>QUITO</v>
          </cell>
          <cell r="R3432" t="str">
            <v>PICHINCHA</v>
          </cell>
          <cell r="S3432" t="str">
            <v>QUITO</v>
          </cell>
          <cell r="T3432" t="str">
            <v>FLEXTRANS UIO</v>
          </cell>
          <cell r="U3432" t="str">
            <v>FLEXNETUIO_LOCAL</v>
          </cell>
          <cell r="V3432">
            <v>1</v>
          </cell>
          <cell r="W3432">
            <v>1</v>
          </cell>
          <cell r="X3432" t="str">
            <v>FLEXNET ECUADOR - MDELIVERY</v>
          </cell>
          <cell r="Y3432" t="str">
            <v>CALLE 28 DE JUNIO S/N Y GARCIA MORENO ENTRADA LLANO GRANDE</v>
          </cell>
        </row>
        <row r="3433">
          <cell r="A3433" t="str">
            <v>4825226</v>
          </cell>
          <cell r="B3433">
            <v>495286</v>
          </cell>
          <cell r="C3433" t="str">
            <v>4825226</v>
          </cell>
          <cell r="D3433" t="str">
            <v>MDELIVERY</v>
          </cell>
          <cell r="E3433" t="str">
            <v>DESPACHO</v>
          </cell>
          <cell r="F3433" t="str">
            <v>NORMAL</v>
          </cell>
          <cell r="G3433" t="str">
            <v>031080004825226</v>
          </cell>
          <cell r="H3433">
            <v>44938</v>
          </cell>
          <cell r="I3433" t="str">
            <v>ENTREGADO</v>
          </cell>
          <cell r="J3433">
            <v>44940</v>
          </cell>
          <cell r="K3433" t="str">
            <v>BRYAN DANIEL PAZMINO GILCES</v>
          </cell>
          <cell r="L3433" t="str">
            <v>VELASCO IBARRA AV QUEVEDO  SN  Y CALLE QUITO</v>
          </cell>
          <cell r="M3433" t="str">
            <v>0955828215</v>
          </cell>
          <cell r="N3433" t="str">
            <v>0968609677</v>
          </cell>
          <cell r="O3433" t="str">
            <v>0968609677</v>
          </cell>
          <cell r="P3433" t="str">
            <v>091503</v>
          </cell>
          <cell r="Q3433" t="str">
            <v>EL EMPALME</v>
          </cell>
          <cell r="R3433" t="str">
            <v>GUAYAS</v>
          </cell>
          <cell r="S3433" t="str">
            <v>VELASCO IBARRA (CAB. EL EMPALME)</v>
          </cell>
          <cell r="T3433" t="str">
            <v>TRAMACO</v>
          </cell>
          <cell r="U3433" t="str">
            <v>FLEXNETUIO_PROVINCIA</v>
          </cell>
          <cell r="V3433">
            <v>1</v>
          </cell>
          <cell r="W3433">
            <v>1</v>
          </cell>
          <cell r="X3433" t="str">
            <v>FLEXNET ECUADOR - MDELIVERY</v>
          </cell>
          <cell r="Y3433" t="str">
            <v>CALLE 28 DE JUNIO S/N Y GARCIA MORENO ENTRADA LLANO GRANDE</v>
          </cell>
        </row>
        <row r="3434">
          <cell r="A3434" t="str">
            <v>4825930</v>
          </cell>
          <cell r="B3434">
            <v>495287</v>
          </cell>
          <cell r="C3434" t="str">
            <v>4825930</v>
          </cell>
          <cell r="D3434" t="str">
            <v>MDELIVERY</v>
          </cell>
          <cell r="E3434" t="str">
            <v>DESPACHO</v>
          </cell>
          <cell r="F3434" t="str">
            <v>NORMAL</v>
          </cell>
          <cell r="G3434" t="str">
            <v>031080004825930</v>
          </cell>
          <cell r="H3434">
            <v>44938</v>
          </cell>
          <cell r="I3434" t="str">
            <v>ENTREGADO</v>
          </cell>
          <cell r="J3434">
            <v>44939</v>
          </cell>
          <cell r="K3434" t="str">
            <v>ROMERO ARMIJOS VERONICA DEL CONSUELO</v>
          </cell>
          <cell r="L3434" t="str">
            <v>SANTA ROSA    CALLEJON   JULIO BETANCUR 9 14  ENTRE CLA CALLE JOFRE LIMA Y ANTONIO JOSE DE SUCRE</v>
          </cell>
          <cell r="M3434" t="str">
            <v>0703860650</v>
          </cell>
          <cell r="N3434" t="str">
            <v>0992527205</v>
          </cell>
          <cell r="O3434" t="str">
            <v>0992527205</v>
          </cell>
          <cell r="P3434" t="str">
            <v>070603</v>
          </cell>
          <cell r="Q3434" t="str">
            <v>SANTA ROSA</v>
          </cell>
          <cell r="R3434" t="str">
            <v>EL ORO</v>
          </cell>
          <cell r="S3434" t="str">
            <v>SANTA ROSA - RECINTO ESTERO MEDINA</v>
          </cell>
          <cell r="T3434" t="str">
            <v>TRAMACO</v>
          </cell>
          <cell r="U3434" t="str">
            <v>FLEXNETUIO_PROVINCIA</v>
          </cell>
          <cell r="V3434">
            <v>1</v>
          </cell>
          <cell r="W3434">
            <v>1</v>
          </cell>
          <cell r="X3434" t="str">
            <v>FLEXNET ECUADOR - MDELIVERY</v>
          </cell>
          <cell r="Y3434" t="str">
            <v>CALLE 28 DE JUNIO S/N Y GARCIA MORENO ENTRADA LLANO GRANDE</v>
          </cell>
        </row>
        <row r="3435">
          <cell r="A3435" t="str">
            <v>4826228</v>
          </cell>
          <cell r="B3435">
            <v>495288</v>
          </cell>
          <cell r="C3435" t="str">
            <v>4826228</v>
          </cell>
          <cell r="D3435" t="str">
            <v>MDELIVERY</v>
          </cell>
          <cell r="E3435" t="str">
            <v>DESPACHO</v>
          </cell>
          <cell r="F3435" t="str">
            <v>NORMAL</v>
          </cell>
          <cell r="G3435" t="str">
            <v>031080004826228</v>
          </cell>
          <cell r="H3435">
            <v>44938</v>
          </cell>
          <cell r="I3435" t="str">
            <v>ENTREGADO</v>
          </cell>
          <cell r="J3435">
            <v>44943</v>
          </cell>
          <cell r="K3435" t="str">
            <v>JOHANNA DE LOS ANGELES DELGADO BANEGAS</v>
          </cell>
          <cell r="L3435" t="str">
            <v>GUALACEO CALLE VICENTE PENA REYES 212 Y COLON</v>
          </cell>
          <cell r="M3435" t="str">
            <v>0703770453</v>
          </cell>
          <cell r="N3435" t="str">
            <v>0995302526</v>
          </cell>
          <cell r="O3435" t="str">
            <v>0995302526</v>
          </cell>
          <cell r="P3435" t="str">
            <v>010402</v>
          </cell>
          <cell r="Q3435" t="str">
            <v>GUALACEO</v>
          </cell>
          <cell r="R3435" t="str">
            <v>AZUAY</v>
          </cell>
          <cell r="S3435" t="str">
            <v>GUALACEO</v>
          </cell>
          <cell r="T3435" t="str">
            <v>TRAMACO</v>
          </cell>
          <cell r="U3435" t="str">
            <v>FLEXNETUIO_PROVINCIA</v>
          </cell>
          <cell r="V3435">
            <v>1</v>
          </cell>
          <cell r="W3435">
            <v>1</v>
          </cell>
          <cell r="X3435" t="str">
            <v>FLEXNET ECUADOR - MDELIVERY</v>
          </cell>
          <cell r="Y3435" t="str">
            <v>CALLE 28 DE JUNIO S/N Y GARCIA MORENO ENTRADA LLANO GRANDE</v>
          </cell>
        </row>
        <row r="3436">
          <cell r="A3436" t="str">
            <v>4826243</v>
          </cell>
          <cell r="B3436">
            <v>495289</v>
          </cell>
          <cell r="C3436" t="str">
            <v>4826243</v>
          </cell>
          <cell r="D3436" t="str">
            <v>MDELIVERY</v>
          </cell>
          <cell r="E3436" t="str">
            <v>DESPACHO</v>
          </cell>
          <cell r="F3436" t="str">
            <v>NORMAL</v>
          </cell>
          <cell r="G3436" t="str">
            <v>031080004826243</v>
          </cell>
          <cell r="H3436">
            <v>44938</v>
          </cell>
          <cell r="I3436" t="str">
            <v>ENTREGADO</v>
          </cell>
          <cell r="J3436">
            <v>44940</v>
          </cell>
          <cell r="K3436" t="str">
            <v>Carmen Lisbeth Guaman Chica</v>
          </cell>
          <cell r="L3436" t="str">
            <v>GUARANDA CALLE 4 SN CALLE A 3</v>
          </cell>
          <cell r="M3436" t="str">
            <v>0202348397</v>
          </cell>
          <cell r="N3436" t="str">
            <v>0967332893</v>
          </cell>
          <cell r="O3436" t="str">
            <v/>
          </cell>
          <cell r="P3436" t="str">
            <v>020103</v>
          </cell>
          <cell r="Q3436" t="str">
            <v>GUARANDA</v>
          </cell>
          <cell r="R3436" t="str">
            <v>BOLIVAR</v>
          </cell>
          <cell r="S3436" t="str">
            <v>GUARANDA</v>
          </cell>
          <cell r="T3436" t="str">
            <v>TRAMACO</v>
          </cell>
          <cell r="U3436" t="str">
            <v>FLEXNETUIO_PROVINCIA</v>
          </cell>
          <cell r="V3436">
            <v>1</v>
          </cell>
          <cell r="W3436">
            <v>1</v>
          </cell>
          <cell r="X3436" t="str">
            <v>FLEXNET ECUADOR - MDELIVERY</v>
          </cell>
          <cell r="Y3436" t="str">
            <v>CALLE 28 DE JUNIO S/N Y GARCIA MORENO ENTRADA LLANO GRANDE</v>
          </cell>
        </row>
        <row r="3437">
          <cell r="A3437" t="str">
            <v>4826337</v>
          </cell>
          <cell r="B3437">
            <v>495290</v>
          </cell>
          <cell r="C3437" t="str">
            <v>4826337</v>
          </cell>
          <cell r="D3437" t="str">
            <v>MDELIVERY</v>
          </cell>
          <cell r="E3437" t="str">
            <v>DESPACHO</v>
          </cell>
          <cell r="F3437" t="str">
            <v>NORMAL</v>
          </cell>
          <cell r="G3437" t="str">
            <v>FT79337</v>
          </cell>
          <cell r="H3437">
            <v>44938</v>
          </cell>
          <cell r="I3437" t="str">
            <v>DEVOLUCION_EN_PROCESO</v>
          </cell>
          <cell r="J3437">
            <v>44943</v>
          </cell>
          <cell r="K3437" t="str">
            <v>HENRY MIGUEL ESTRADA VALENCIA</v>
          </cell>
          <cell r="L3437" t="str">
            <v>INIAQUITO CALLE RUMIPAMBA  SN AV DE LOS SHYRIS</v>
          </cell>
          <cell r="M3437" t="str">
            <v>1720554318</v>
          </cell>
          <cell r="N3437" t="str">
            <v>0983278091</v>
          </cell>
          <cell r="O3437" t="str">
            <v>0983278091</v>
          </cell>
          <cell r="P3437" t="str">
            <v>170506</v>
          </cell>
          <cell r="Q3437" t="str">
            <v>QUITO</v>
          </cell>
          <cell r="R3437" t="str">
            <v>PICHINCHA</v>
          </cell>
          <cell r="S3437" t="str">
            <v>QUITO</v>
          </cell>
          <cell r="T3437" t="str">
            <v>FLEXTRANS UIO</v>
          </cell>
          <cell r="U3437" t="str">
            <v>FLEXNETUIO_LOCAL</v>
          </cell>
          <cell r="V3437">
            <v>1</v>
          </cell>
          <cell r="W3437">
            <v>1</v>
          </cell>
          <cell r="X3437" t="str">
            <v>FLEXNET ECUADOR - MDELIVERY</v>
          </cell>
          <cell r="Y3437" t="str">
            <v>CALLE 28 DE JUNIO S/N Y GARCIA MORENO ENTRADA LLANO GRANDE</v>
          </cell>
        </row>
        <row r="3438">
          <cell r="A3438" t="str">
            <v>4826501</v>
          </cell>
          <cell r="B3438">
            <v>495291</v>
          </cell>
          <cell r="C3438" t="str">
            <v>4826501</v>
          </cell>
          <cell r="D3438" t="str">
            <v>MDELIVERY</v>
          </cell>
          <cell r="E3438" t="str">
            <v>DESPACHO</v>
          </cell>
          <cell r="F3438" t="str">
            <v>NORMAL</v>
          </cell>
          <cell r="G3438" t="str">
            <v>FT79384</v>
          </cell>
          <cell r="H3438">
            <v>44938</v>
          </cell>
          <cell r="I3438" t="str">
            <v>ENTREGADO</v>
          </cell>
          <cell r="J3438">
            <v>44942</v>
          </cell>
          <cell r="K3438" t="str">
            <v>DAYANNA BRIGGITTI VASQUEZ MENDOZA</v>
          </cell>
          <cell r="L3438" t="str">
            <v>XIMENA  COOP LORENZO TOUS  MZ 1 SOLAR 9</v>
          </cell>
          <cell r="M3438" t="str">
            <v>0950737932</v>
          </cell>
          <cell r="N3438" t="str">
            <v>0939888507</v>
          </cell>
          <cell r="O3438" t="str">
            <v>0939888507</v>
          </cell>
          <cell r="P3438" t="str">
            <v>090101</v>
          </cell>
          <cell r="Q3438" t="str">
            <v>GUAYAQUIL</v>
          </cell>
          <cell r="R3438" t="str">
            <v>GUAYAS</v>
          </cell>
          <cell r="S3438" t="str">
            <v>GUAYAQUIL</v>
          </cell>
          <cell r="T3438" t="str">
            <v>FLEXTRANS GYE</v>
          </cell>
          <cell r="U3438" t="str">
            <v>FLEXNETUIO_GYE</v>
          </cell>
          <cell r="V3438">
            <v>1</v>
          </cell>
          <cell r="W3438">
            <v>1</v>
          </cell>
          <cell r="X3438" t="str">
            <v>FLEXNET ECUADOR - MDELIVERY</v>
          </cell>
          <cell r="Y3438" t="str">
            <v>CALLE 28 DE JUNIO S/N Y GARCIA MORENO ENTRADA LLANO GRANDE</v>
          </cell>
        </row>
        <row r="3439">
          <cell r="A3439" t="str">
            <v>4826507</v>
          </cell>
          <cell r="B3439">
            <v>495292</v>
          </cell>
          <cell r="C3439" t="str">
            <v>4826507</v>
          </cell>
          <cell r="D3439" t="str">
            <v>MDELIVERY</v>
          </cell>
          <cell r="E3439" t="str">
            <v>DESPACHO</v>
          </cell>
          <cell r="F3439" t="str">
            <v>NORMAL</v>
          </cell>
          <cell r="G3439" t="str">
            <v>FT79336</v>
          </cell>
          <cell r="H3439">
            <v>44938</v>
          </cell>
          <cell r="I3439" t="str">
            <v>DEVOLUCION_EN_PROCESO</v>
          </cell>
          <cell r="J3439">
            <v>44942</v>
          </cell>
          <cell r="K3439" t="str">
            <v>ANGEL ALEXIS HURTADO REBOLLEDO</v>
          </cell>
          <cell r="L3439" t="str">
            <v>SOLANDA   AV AJAVI  S15  81 CALLE SOZORANGA</v>
          </cell>
          <cell r="M3439" t="str">
            <v>1761484656</v>
          </cell>
          <cell r="N3439" t="str">
            <v>0981787634</v>
          </cell>
          <cell r="O3439" t="str">
            <v>0981787634</v>
          </cell>
          <cell r="P3439" t="str">
            <v>170606</v>
          </cell>
          <cell r="Q3439" t="str">
            <v>QUITO</v>
          </cell>
          <cell r="R3439" t="str">
            <v>PICHINCHA</v>
          </cell>
          <cell r="S3439" t="str">
            <v>QUITO</v>
          </cell>
          <cell r="T3439" t="str">
            <v>FLEXTRANS UIO</v>
          </cell>
          <cell r="U3439" t="str">
            <v>FLEXNETUIO_LOCAL</v>
          </cell>
          <cell r="V3439">
            <v>1</v>
          </cell>
          <cell r="W3439">
            <v>1</v>
          </cell>
          <cell r="X3439" t="str">
            <v>FLEXNET ECUADOR - MDELIVERY</v>
          </cell>
          <cell r="Y3439" t="str">
            <v>CALLE 28 DE JUNIO S/N Y GARCIA MORENO ENTRADA LLANO GRANDE</v>
          </cell>
        </row>
        <row r="3440">
          <cell r="A3440" t="str">
            <v>4826565</v>
          </cell>
          <cell r="B3440">
            <v>495293</v>
          </cell>
          <cell r="C3440" t="str">
            <v>4826565</v>
          </cell>
          <cell r="D3440" t="str">
            <v>MDELIVERY</v>
          </cell>
          <cell r="E3440" t="str">
            <v>DESPACHO</v>
          </cell>
          <cell r="F3440" t="str">
            <v>NORMAL</v>
          </cell>
          <cell r="G3440" t="str">
            <v>031080004826565</v>
          </cell>
          <cell r="H3440">
            <v>44938</v>
          </cell>
          <cell r="I3440" t="str">
            <v>ENTREGADO</v>
          </cell>
          <cell r="J3440">
            <v>44942</v>
          </cell>
          <cell r="K3440" t="str">
            <v>Angelica Maria Calderon Leon</v>
          </cell>
          <cell r="L3440" t="str">
            <v>DAULE CALLE 9 DE OCTUBRE SOLAR 4 Y ALFREDO BAQUERIZO MORENO</v>
          </cell>
          <cell r="M3440" t="str">
            <v>0922393442</v>
          </cell>
          <cell r="N3440" t="str">
            <v>0994975924</v>
          </cell>
          <cell r="O3440" t="str">
            <v>0994975924</v>
          </cell>
          <cell r="P3440" t="str">
            <v>091901</v>
          </cell>
          <cell r="Q3440" t="str">
            <v>DAULE</v>
          </cell>
          <cell r="R3440" t="str">
            <v>GUAYAS</v>
          </cell>
          <cell r="S3440" t="str">
            <v>DAULE</v>
          </cell>
          <cell r="T3440" t="str">
            <v>TRAMACO</v>
          </cell>
          <cell r="U3440" t="str">
            <v>FLEXNETUIO_PROVINCIA</v>
          </cell>
          <cell r="V3440">
            <v>1</v>
          </cell>
          <cell r="W3440">
            <v>1</v>
          </cell>
          <cell r="X3440" t="str">
            <v>FLEXNET ECUADOR - MDELIVERY</v>
          </cell>
          <cell r="Y3440" t="str">
            <v>CALLE 28 DE JUNIO S/N Y GARCIA MORENO ENTRADA LLANO GRANDE</v>
          </cell>
        </row>
        <row r="3441">
          <cell r="A3441" t="str">
            <v>4826593</v>
          </cell>
          <cell r="B3441">
            <v>495294</v>
          </cell>
          <cell r="C3441" t="str">
            <v>4826593</v>
          </cell>
          <cell r="D3441" t="str">
            <v>MDELIVERY</v>
          </cell>
          <cell r="E3441" t="str">
            <v>DESPACHO</v>
          </cell>
          <cell r="F3441" t="str">
            <v>DERIVADO PICK UP</v>
          </cell>
          <cell r="G3441" t="str">
            <v>031080004826593</v>
          </cell>
          <cell r="H3441">
            <v>44938</v>
          </cell>
          <cell r="I3441" t="str">
            <v>ENTREGADO</v>
          </cell>
          <cell r="J3441">
            <v>44939</v>
          </cell>
          <cell r="K3441" t="str">
            <v>ERIQUE BALCAZAR JOSE LEONARDO</v>
          </cell>
          <cell r="L3441" t="str">
            <v>OFICINA TRAMACO SHUSHUFINDI</v>
          </cell>
          <cell r="M3441" t="str">
            <v>2100363437</v>
          </cell>
          <cell r="N3441" t="str">
            <v>0984539406</v>
          </cell>
          <cell r="O3441" t="str">
            <v>0984539406</v>
          </cell>
          <cell r="P3441" t="str">
            <v>SHUSHUFINDI</v>
          </cell>
          <cell r="Q3441" t="str">
            <v>SHUSHUFINDI</v>
          </cell>
          <cell r="R3441" t="str">
            <v>SUCUMBIOS</v>
          </cell>
          <cell r="T3441" t="str">
            <v>TRAMACO</v>
          </cell>
          <cell r="U3441" t="str">
            <v>FLEXNETUIO_PROVINCIA</v>
          </cell>
          <cell r="V3441">
            <v>1</v>
          </cell>
          <cell r="W3441">
            <v>1</v>
          </cell>
          <cell r="X3441" t="str">
            <v>FLEXNET ECUADOR - MDELIVERY</v>
          </cell>
          <cell r="Y3441" t="str">
            <v>CALLE 28 DE JUNIO S/N Y GARCIA MORENO ENTRADA LLANO GRANDE</v>
          </cell>
        </row>
        <row r="3442">
          <cell r="A3442" t="str">
            <v>4826652</v>
          </cell>
          <cell r="B3442">
            <v>495295</v>
          </cell>
          <cell r="C3442" t="str">
            <v>4826652</v>
          </cell>
          <cell r="D3442" t="str">
            <v>MDELIVERY</v>
          </cell>
          <cell r="E3442" t="str">
            <v>DESPACHO</v>
          </cell>
          <cell r="F3442" t="str">
            <v>DERIVADO PICK UP</v>
          </cell>
          <cell r="G3442" t="str">
            <v>031080004826652</v>
          </cell>
          <cell r="H3442">
            <v>44938</v>
          </cell>
          <cell r="I3442" t="str">
            <v>ENTREGADO</v>
          </cell>
          <cell r="J3442">
            <v>44942</v>
          </cell>
          <cell r="K3442" t="str">
            <v>JIMY FERNANDO BORJA PAUCAR</v>
          </cell>
          <cell r="L3442" t="str">
            <v>OFICINA TRAMACO SALCEDO</v>
          </cell>
          <cell r="M3442" t="str">
            <v>0550488738</v>
          </cell>
          <cell r="N3442" t="str">
            <v>0987877886</v>
          </cell>
          <cell r="O3442" t="str">
            <v>0987877886</v>
          </cell>
          <cell r="P3442" t="str">
            <v>SALCEDO</v>
          </cell>
          <cell r="Q3442" t="str">
            <v>SALCEDO</v>
          </cell>
          <cell r="R3442" t="str">
            <v>COTOPAXI</v>
          </cell>
          <cell r="T3442" t="str">
            <v>TRAMACO</v>
          </cell>
          <cell r="U3442" t="str">
            <v>FLEXNETUIO_PROVINCIA</v>
          </cell>
          <cell r="V3442">
            <v>1</v>
          </cell>
          <cell r="W3442">
            <v>1</v>
          </cell>
          <cell r="X3442" t="str">
            <v>FLEXNET ECUADOR - MDELIVERY</v>
          </cell>
          <cell r="Y3442" t="str">
            <v>CALLE 28 DE JUNIO S/N Y GARCIA MORENO ENTRADA LLANO GRANDE</v>
          </cell>
        </row>
        <row r="3443">
          <cell r="A3443" t="str">
            <v>4826742</v>
          </cell>
          <cell r="B3443">
            <v>495296</v>
          </cell>
          <cell r="C3443" t="str">
            <v>4826742</v>
          </cell>
          <cell r="D3443" t="str">
            <v>MDELIVERY</v>
          </cell>
          <cell r="E3443" t="str">
            <v>DESPACHO</v>
          </cell>
          <cell r="F3443" t="str">
            <v>NORMAL</v>
          </cell>
          <cell r="G3443" t="str">
            <v>FT79385</v>
          </cell>
          <cell r="H3443">
            <v>44938</v>
          </cell>
          <cell r="I3443" t="str">
            <v>ENTREGADO</v>
          </cell>
          <cell r="J3443">
            <v>44939</v>
          </cell>
          <cell r="K3443" t="str">
            <v>MONTECE TROYA WILMER ANDRES</v>
          </cell>
          <cell r="L3443" t="str">
            <v>BOLIVAR CALLE CUENCA 12 40 CALLE PEDRO MONCAYO</v>
          </cell>
          <cell r="M3443" t="str">
            <v>0923256671</v>
          </cell>
          <cell r="N3443" t="str">
            <v>0985226597</v>
          </cell>
          <cell r="O3443" t="str">
            <v>0985226597</v>
          </cell>
          <cell r="P3443" t="str">
            <v>090308</v>
          </cell>
          <cell r="Q3443" t="str">
            <v>GUAYAQUIL</v>
          </cell>
          <cell r="R3443" t="str">
            <v>GUAYAS</v>
          </cell>
          <cell r="S3443" t="str">
            <v>GUAYAQUIL</v>
          </cell>
          <cell r="T3443" t="str">
            <v>ITSACOURIER</v>
          </cell>
          <cell r="U3443" t="str">
            <v>FLEXNETUIO_GYE</v>
          </cell>
          <cell r="V3443">
            <v>1</v>
          </cell>
          <cell r="W3443">
            <v>1</v>
          </cell>
          <cell r="X3443" t="str">
            <v>FLEXNET ECUADOR - MDELIVERY</v>
          </cell>
          <cell r="Y3443" t="str">
            <v>CALLE 28 DE JUNIO S/N Y GARCIA MORENO ENTRADA LLANO GRANDE</v>
          </cell>
        </row>
        <row r="3444">
          <cell r="A3444" t="str">
            <v>4826755</v>
          </cell>
          <cell r="B3444">
            <v>495297</v>
          </cell>
          <cell r="C3444" t="str">
            <v>4826755</v>
          </cell>
          <cell r="D3444" t="str">
            <v>MDELIVERY</v>
          </cell>
          <cell r="E3444" t="str">
            <v>DESPACHO</v>
          </cell>
          <cell r="F3444" t="str">
            <v>DERIVADO PICK UP</v>
          </cell>
          <cell r="G3444" t="str">
            <v>031080004826755</v>
          </cell>
          <cell r="H3444">
            <v>44938</v>
          </cell>
          <cell r="I3444" t="str">
            <v>ENTREGADO</v>
          </cell>
          <cell r="J3444">
            <v>44939</v>
          </cell>
          <cell r="K3444" t="str">
            <v>ROMINA ISABEL VERA ORDONEZ</v>
          </cell>
          <cell r="L3444" t="str">
            <v>OFICINA TRAMACO SAN MARINO</v>
          </cell>
          <cell r="M3444" t="str">
            <v>0932007487</v>
          </cell>
          <cell r="N3444" t="str">
            <v>0985412135</v>
          </cell>
          <cell r="O3444" t="str">
            <v>0982596758</v>
          </cell>
          <cell r="P3444" t="str">
            <v>GUAYAQUIL</v>
          </cell>
          <cell r="Q3444" t="str">
            <v>GUAYAQUIL</v>
          </cell>
          <cell r="R3444" t="str">
            <v>GUAYAS</v>
          </cell>
          <cell r="T3444" t="str">
            <v>TRAMACO</v>
          </cell>
          <cell r="U3444" t="str">
            <v>FLEXNETUIO_GYE</v>
          </cell>
          <cell r="V3444">
            <v>1</v>
          </cell>
          <cell r="W3444">
            <v>1</v>
          </cell>
          <cell r="X3444" t="str">
            <v>FLEXNET ECUADOR - MDELIVERY</v>
          </cell>
          <cell r="Y3444" t="str">
            <v>CALLE 28 DE JUNIO S/N Y GARCIA MORENO ENTRADA LLANO GRANDE</v>
          </cell>
        </row>
        <row r="3445">
          <cell r="A3445" t="str">
            <v>4826809</v>
          </cell>
          <cell r="B3445">
            <v>495298</v>
          </cell>
          <cell r="C3445" t="str">
            <v>4826809</v>
          </cell>
          <cell r="D3445" t="str">
            <v>MDELIVERY</v>
          </cell>
          <cell r="E3445" t="str">
            <v>DESPACHO</v>
          </cell>
          <cell r="F3445" t="str">
            <v>NORMAL</v>
          </cell>
          <cell r="G3445" t="str">
            <v>FT79412</v>
          </cell>
          <cell r="H3445">
            <v>44938</v>
          </cell>
          <cell r="I3445" t="str">
            <v>ENTREGADO</v>
          </cell>
          <cell r="J3445">
            <v>44939</v>
          </cell>
          <cell r="K3445" t="str">
            <v>ELSA KARINA RECILLO FERNANDEZ</v>
          </cell>
          <cell r="L3445" t="str">
            <v>TARQUI AV CARLOS JULIO AROSEMENA   SN AV JUAN DE DIOS MARTINEZ MERA</v>
          </cell>
          <cell r="M3445" t="str">
            <v>0930025226</v>
          </cell>
          <cell r="N3445" t="str">
            <v>0995818347</v>
          </cell>
          <cell r="O3445" t="str">
            <v>0995818347</v>
          </cell>
          <cell r="P3445" t="str">
            <v>090603</v>
          </cell>
          <cell r="Q3445" t="str">
            <v>GUAYAQUIL</v>
          </cell>
          <cell r="R3445" t="str">
            <v>GUAYAS</v>
          </cell>
          <cell r="S3445" t="str">
            <v>GUAYAQUIL</v>
          </cell>
          <cell r="T3445" t="str">
            <v>ITSACOURIER</v>
          </cell>
          <cell r="U3445" t="str">
            <v>FLEXNETUIO_GYE</v>
          </cell>
          <cell r="V3445">
            <v>1</v>
          </cell>
          <cell r="W3445">
            <v>1</v>
          </cell>
          <cell r="X3445" t="str">
            <v>FLEXNET ECUADOR - MDELIVERY</v>
          </cell>
          <cell r="Y3445" t="str">
            <v>CALLE 28 DE JUNIO S/N Y GARCIA MORENO ENTRADA LLANO GRANDE</v>
          </cell>
        </row>
        <row r="3446">
          <cell r="A3446" t="str">
            <v>4827018</v>
          </cell>
          <cell r="B3446">
            <v>495299</v>
          </cell>
          <cell r="C3446" t="str">
            <v>4827018</v>
          </cell>
          <cell r="D3446" t="str">
            <v>MDELIVERY</v>
          </cell>
          <cell r="E3446" t="str">
            <v>DESPACHO</v>
          </cell>
          <cell r="F3446" t="str">
            <v>NORMAL</v>
          </cell>
          <cell r="G3446" t="str">
            <v>FT79344</v>
          </cell>
          <cell r="H3446">
            <v>44938</v>
          </cell>
          <cell r="I3446" t="str">
            <v>ENTREGADO</v>
          </cell>
          <cell r="J3446">
            <v>44939</v>
          </cell>
          <cell r="K3446" t="str">
            <v>ANGELICA MARIA LLERENA GUAMAN</v>
          </cell>
          <cell r="L3446" t="str">
            <v>MARISCAL SUCRE    CALLE ANDALUCIA  N 24 118 CALLE GALICIA</v>
          </cell>
          <cell r="M3446" t="str">
            <v>1722788443</v>
          </cell>
          <cell r="N3446" t="str">
            <v>0983433482</v>
          </cell>
          <cell r="O3446" t="str">
            <v>0983433482</v>
          </cell>
          <cell r="P3446" t="str">
            <v>170525</v>
          </cell>
          <cell r="Q3446" t="str">
            <v>QUITO</v>
          </cell>
          <cell r="R3446" t="str">
            <v>PICHINCHA</v>
          </cell>
          <cell r="S3446" t="str">
            <v>QUITO</v>
          </cell>
          <cell r="T3446" t="str">
            <v>FLEXTRANS UIO</v>
          </cell>
          <cell r="U3446" t="str">
            <v>FLEXNETUIO_LOCAL</v>
          </cell>
          <cell r="V3446">
            <v>1</v>
          </cell>
          <cell r="W3446">
            <v>1</v>
          </cell>
          <cell r="X3446" t="str">
            <v>FLEXNET ECUADOR - MDELIVERY</v>
          </cell>
          <cell r="Y3446" t="str">
            <v>CALLE 28 DE JUNIO S/N Y GARCIA MORENO ENTRADA LLANO GRANDE</v>
          </cell>
        </row>
        <row r="3447">
          <cell r="A3447" t="str">
            <v>4827191</v>
          </cell>
          <cell r="B3447">
            <v>495300</v>
          </cell>
          <cell r="C3447" t="str">
            <v>4827191</v>
          </cell>
          <cell r="D3447" t="str">
            <v>MDELIVERY</v>
          </cell>
          <cell r="E3447" t="str">
            <v>DESPACHO</v>
          </cell>
          <cell r="F3447" t="str">
            <v>DERIVADO PICK UP</v>
          </cell>
          <cell r="G3447" t="str">
            <v>031080004827191</v>
          </cell>
          <cell r="H3447">
            <v>44938</v>
          </cell>
          <cell r="I3447" t="str">
            <v>ENTREGADO</v>
          </cell>
          <cell r="J3447">
            <v>44942</v>
          </cell>
          <cell r="K3447" t="str">
            <v>KEVIN ANDRES ARREAGA MURILLO</v>
          </cell>
          <cell r="L3447" t="str">
            <v>OFICINA TRAMACO MILAGRO</v>
          </cell>
          <cell r="M3447" t="str">
            <v>0927455709</v>
          </cell>
          <cell r="N3447" t="str">
            <v>0987189880</v>
          </cell>
          <cell r="O3447" t="str">
            <v>0987189880</v>
          </cell>
          <cell r="P3447" t="str">
            <v>MILAGRO</v>
          </cell>
          <cell r="Q3447" t="str">
            <v>MILAGRO</v>
          </cell>
          <cell r="R3447" t="str">
            <v>GUAYAS</v>
          </cell>
          <cell r="T3447" t="str">
            <v>TRAMACO</v>
          </cell>
          <cell r="U3447" t="str">
            <v>FLEXNETUIO_PROVINCIA</v>
          </cell>
          <cell r="V3447">
            <v>1</v>
          </cell>
          <cell r="W3447">
            <v>1</v>
          </cell>
          <cell r="X3447" t="str">
            <v>FLEXNET ECUADOR - MDELIVERY</v>
          </cell>
          <cell r="Y3447" t="str">
            <v>CALLE 28 DE JUNIO S/N Y GARCIA MORENO ENTRADA LLANO GRANDE</v>
          </cell>
        </row>
        <row r="3448">
          <cell r="A3448" t="str">
            <v>4784400</v>
          </cell>
          <cell r="B3448">
            <v>495256</v>
          </cell>
          <cell r="C3448" t="str">
            <v>4784400</v>
          </cell>
          <cell r="D3448" t="str">
            <v>MDELIVERY</v>
          </cell>
          <cell r="E3448" t="str">
            <v>DESPACHO</v>
          </cell>
          <cell r="G3448" t="str">
            <v>FT79345</v>
          </cell>
          <cell r="H3448">
            <v>44938</v>
          </cell>
          <cell r="I3448" t="str">
            <v>ENTREGADO</v>
          </cell>
          <cell r="J3448">
            <v>44939</v>
          </cell>
          <cell r="K3448" t="str">
            <v>ANDY MAURICIO TOMALO BORJA</v>
          </cell>
          <cell r="L3448" t="str">
            <v>GUAMANI CALLE 4 O CALLE S45B E9 56 CALLE CARLOS VILLACIS</v>
          </cell>
          <cell r="M3448" t="str">
            <v>1720775301</v>
          </cell>
          <cell r="N3448" t="str">
            <v>0987364912</v>
          </cell>
          <cell r="O3448" t="str">
            <v>0987364912</v>
          </cell>
          <cell r="P3448" t="str">
            <v>170703</v>
          </cell>
          <cell r="Q3448" t="str">
            <v>QUITO</v>
          </cell>
          <cell r="R3448" t="str">
            <v>PICHINCHA</v>
          </cell>
          <cell r="S3448" t="str">
            <v>QUITO</v>
          </cell>
          <cell r="T3448" t="str">
            <v>FLEXTRANS UIO</v>
          </cell>
          <cell r="U3448" t="str">
            <v>FLEXNETUIO_LOCAL</v>
          </cell>
          <cell r="V3448">
            <v>1</v>
          </cell>
          <cell r="W3448">
            <v>1</v>
          </cell>
          <cell r="X3448" t="str">
            <v>FLEXNET ECUADOR - MDELIVERY</v>
          </cell>
          <cell r="Y3448" t="str">
            <v>CALLE 28 DE JUNIO S/N Y GARCIA MORENO ENTRADA LLANO GRANDE</v>
          </cell>
        </row>
        <row r="3449">
          <cell r="A3449" t="str">
            <v>4787754</v>
          </cell>
          <cell r="B3449">
            <v>495257</v>
          </cell>
          <cell r="C3449" t="str">
            <v>4787754</v>
          </cell>
          <cell r="D3449" t="str">
            <v>MDELIVERY</v>
          </cell>
          <cell r="E3449" t="str">
            <v>DESPACHO</v>
          </cell>
          <cell r="G3449" t="str">
            <v>031080004787754</v>
          </cell>
          <cell r="H3449">
            <v>44938</v>
          </cell>
          <cell r="I3449" t="str">
            <v>ENTREGADO</v>
          </cell>
          <cell r="J3449">
            <v>44943</v>
          </cell>
          <cell r="K3449" t="str">
            <v>GABRIELA MARISOL MINIGUANO NAULA</v>
          </cell>
          <cell r="L3449" t="str">
            <v>PUYO CALLE PAMBAY  456 CALLE PICHINCHA</v>
          </cell>
          <cell r="M3449" t="str">
            <v>1804353264</v>
          </cell>
          <cell r="N3449" t="str">
            <v>0987767605</v>
          </cell>
          <cell r="P3449" t="str">
            <v>160101</v>
          </cell>
          <cell r="Q3449" t="str">
            <v>PUYO</v>
          </cell>
          <cell r="R3449" t="str">
            <v>PASTAZA</v>
          </cell>
          <cell r="S3449" t="str">
            <v>PUYO</v>
          </cell>
          <cell r="T3449" t="str">
            <v>TRAMACO</v>
          </cell>
          <cell r="U3449" t="str">
            <v>FLEXNETUIO_PROVINCIA</v>
          </cell>
          <cell r="V3449">
            <v>1</v>
          </cell>
          <cell r="W3449">
            <v>1</v>
          </cell>
          <cell r="X3449" t="str">
            <v>FLEXNET ECUADOR - MDELIVERY</v>
          </cell>
          <cell r="Y3449" t="str">
            <v>CALLE 28 DE JUNIO S/N Y GARCIA MORENO ENTRADA LLANO GRANDE</v>
          </cell>
        </row>
        <row r="3450">
          <cell r="A3450" t="str">
            <v>4795708</v>
          </cell>
          <cell r="B3450">
            <v>495258</v>
          </cell>
          <cell r="C3450" t="str">
            <v>4795708</v>
          </cell>
          <cell r="D3450" t="str">
            <v>MDELIVERY</v>
          </cell>
          <cell r="E3450" t="str">
            <v>DESPACHO</v>
          </cell>
          <cell r="F3450" t="str">
            <v>NORMAL</v>
          </cell>
          <cell r="G3450" t="str">
            <v>FT79388</v>
          </cell>
          <cell r="H3450">
            <v>44938</v>
          </cell>
          <cell r="I3450" t="str">
            <v>ENTREGADO</v>
          </cell>
          <cell r="J3450">
            <v>44942</v>
          </cell>
          <cell r="K3450" t="str">
            <v>QUINONEZ BENNETT PEDRO FULTON</v>
          </cell>
          <cell r="L3450" t="str">
            <v>LETAMENDI CALLE NICOLAS SEGOVIA SOLAR 20 CALLE H</v>
          </cell>
          <cell r="M3450" t="str">
            <v>0801467861</v>
          </cell>
          <cell r="N3450" t="str">
            <v>0962876823</v>
          </cell>
          <cell r="O3450" t="str">
            <v>0962876823</v>
          </cell>
          <cell r="P3450" t="str">
            <v>090305</v>
          </cell>
          <cell r="Q3450" t="str">
            <v>GUAYAQUIL</v>
          </cell>
          <cell r="R3450" t="str">
            <v>GUAYAS</v>
          </cell>
          <cell r="S3450" t="str">
            <v>GUAYAQUIL</v>
          </cell>
          <cell r="T3450" t="str">
            <v>FLEXTRANS GYE</v>
          </cell>
          <cell r="U3450" t="str">
            <v>FLEXNETUIO_GYE</v>
          </cell>
          <cell r="V3450">
            <v>1</v>
          </cell>
          <cell r="W3450">
            <v>1</v>
          </cell>
          <cell r="X3450" t="str">
            <v>FLEXNET ECUADOR - MDELIVERY</v>
          </cell>
          <cell r="Y3450" t="str">
            <v>CALLE 28 DE JUNIO S/N Y GARCIA MORENO ENTRADA LLANO GRANDE</v>
          </cell>
        </row>
        <row r="3451">
          <cell r="A3451" t="str">
            <v>4799998</v>
          </cell>
          <cell r="B3451">
            <v>495259</v>
          </cell>
          <cell r="C3451" t="str">
            <v>4799998</v>
          </cell>
          <cell r="D3451" t="str">
            <v>MDELIVERY</v>
          </cell>
          <cell r="E3451" t="str">
            <v>DESPACHO</v>
          </cell>
          <cell r="F3451" t="str">
            <v>NORMAL</v>
          </cell>
          <cell r="G3451" t="str">
            <v>031080004799998</v>
          </cell>
          <cell r="H3451">
            <v>44938</v>
          </cell>
          <cell r="I3451" t="str">
            <v>ENTREGADO</v>
          </cell>
          <cell r="J3451">
            <v>44939</v>
          </cell>
          <cell r="K3451" t="str">
            <v>MONTESDEOCA ALARCON RAMON DAGOBERTO</v>
          </cell>
          <cell r="L3451" t="str">
            <v>LOS ESTEROS       AV P 6 MZ 104    VILLA 4  CALLE 20</v>
          </cell>
          <cell r="M3451" t="str">
            <v>1310410186</v>
          </cell>
          <cell r="N3451" t="str">
            <v>0993582234</v>
          </cell>
          <cell r="O3451" t="str">
            <v>0993582234</v>
          </cell>
          <cell r="P3451" t="str">
            <v>130210</v>
          </cell>
          <cell r="Q3451" t="str">
            <v>MANTA</v>
          </cell>
          <cell r="R3451" t="str">
            <v>MANABI</v>
          </cell>
          <cell r="S3451" t="str">
            <v>MANTA</v>
          </cell>
          <cell r="T3451" t="str">
            <v>TRAMACO</v>
          </cell>
          <cell r="U3451" t="str">
            <v>FLEXNETUIO_PROVINCIA</v>
          </cell>
          <cell r="V3451">
            <v>1</v>
          </cell>
          <cell r="W3451">
            <v>1</v>
          </cell>
          <cell r="X3451" t="str">
            <v>FLEXNET ECUADOR - MDELIVERY</v>
          </cell>
          <cell r="Y3451" t="str">
            <v>CALLE 28 DE JUNIO S/N Y GARCIA MORENO ENTRADA LLANO GRANDE</v>
          </cell>
        </row>
        <row r="3452">
          <cell r="A3452" t="str">
            <v>4812005</v>
          </cell>
          <cell r="B3452">
            <v>495260</v>
          </cell>
          <cell r="C3452" t="str">
            <v>4812005</v>
          </cell>
          <cell r="D3452" t="str">
            <v>MDELIVERY</v>
          </cell>
          <cell r="E3452" t="str">
            <v>DESPACHO</v>
          </cell>
          <cell r="F3452" t="str">
            <v>DERIVADO PICK UP</v>
          </cell>
          <cell r="G3452" t="str">
            <v>031080004812005</v>
          </cell>
          <cell r="H3452">
            <v>44938</v>
          </cell>
          <cell r="I3452" t="str">
            <v>ENTREGADO</v>
          </cell>
          <cell r="J3452">
            <v>44944</v>
          </cell>
          <cell r="K3452" t="str">
            <v>KATHERINE RAFAELA SOLIS CONTRERAS</v>
          </cell>
          <cell r="L3452" t="str">
            <v>OFICINA TRAMACO QUEVEDO</v>
          </cell>
          <cell r="M3452" t="str">
            <v>1205414194</v>
          </cell>
          <cell r="N3452" t="str">
            <v>0998970482</v>
          </cell>
          <cell r="O3452" t="str">
            <v>0998970482</v>
          </cell>
          <cell r="P3452" t="str">
            <v>QUEVEDO</v>
          </cell>
          <cell r="Q3452" t="str">
            <v>QUEVEDO</v>
          </cell>
          <cell r="R3452" t="str">
            <v>LOS RIOS</v>
          </cell>
          <cell r="T3452" t="str">
            <v>TRAMACO</v>
          </cell>
          <cell r="U3452" t="str">
            <v>FLEXNETUIO_PROVINCIA</v>
          </cell>
          <cell r="V3452">
            <v>1</v>
          </cell>
          <cell r="W3452">
            <v>1</v>
          </cell>
          <cell r="X3452" t="str">
            <v>FLEXNET ECUADOR - MDELIVERY</v>
          </cell>
          <cell r="Y3452" t="str">
            <v>CALLE 28 DE JUNIO S/N Y GARCIA MORENO ENTRADA LLANO GRANDE</v>
          </cell>
        </row>
        <row r="3453">
          <cell r="A3453" t="str">
            <v>4813872</v>
          </cell>
          <cell r="B3453">
            <v>495261</v>
          </cell>
          <cell r="C3453" t="str">
            <v>4813872</v>
          </cell>
          <cell r="D3453" t="str">
            <v>MDELIVERY</v>
          </cell>
          <cell r="E3453" t="str">
            <v>DESPACHO</v>
          </cell>
          <cell r="F3453" t="str">
            <v>DERIVADO PICK UP</v>
          </cell>
          <cell r="G3453" t="str">
            <v>031080004813872</v>
          </cell>
          <cell r="H3453">
            <v>44938</v>
          </cell>
          <cell r="I3453" t="str">
            <v>ENTREGADO</v>
          </cell>
          <cell r="J3453">
            <v>44939</v>
          </cell>
          <cell r="K3453" t="str">
            <v>MORENO BURGOS RAUL ANDRES</v>
          </cell>
          <cell r="L3453" t="str">
            <v>OFICINA TRAMACO CENTRO DE DISTRIBUCION VIA A DAULE</v>
          </cell>
          <cell r="M3453" t="str">
            <v>0930532221</v>
          </cell>
          <cell r="N3453" t="str">
            <v>0984578896</v>
          </cell>
          <cell r="O3453" t="str">
            <v>0984578896</v>
          </cell>
          <cell r="P3453" t="str">
            <v>GUAYAQUIL</v>
          </cell>
          <cell r="Q3453" t="str">
            <v>GUAYAQUIL</v>
          </cell>
          <cell r="R3453" t="str">
            <v>GUAYAS</v>
          </cell>
          <cell r="T3453" t="str">
            <v>TRAMACO</v>
          </cell>
          <cell r="U3453" t="str">
            <v>FLEXNETUIO_GYE</v>
          </cell>
          <cell r="V3453">
            <v>1</v>
          </cell>
          <cell r="W3453">
            <v>1</v>
          </cell>
          <cell r="X3453" t="str">
            <v>FLEXNET ECUADOR - MDELIVERY</v>
          </cell>
          <cell r="Y3453" t="str">
            <v>CALLE 28 DE JUNIO S/N Y GARCIA MORENO ENTRADA LLANO GRANDE</v>
          </cell>
        </row>
        <row r="3454">
          <cell r="A3454" t="str">
            <v>4816435</v>
          </cell>
          <cell r="B3454">
            <v>495262</v>
          </cell>
          <cell r="C3454" t="str">
            <v>4816435</v>
          </cell>
          <cell r="D3454" t="str">
            <v>MDELIVERY</v>
          </cell>
          <cell r="E3454" t="str">
            <v>DESPACHO</v>
          </cell>
          <cell r="F3454" t="str">
            <v>NORMAL</v>
          </cell>
          <cell r="G3454" t="str">
            <v>FT79389</v>
          </cell>
          <cell r="H3454">
            <v>44938</v>
          </cell>
          <cell r="I3454" t="str">
            <v>ENTREGADO</v>
          </cell>
          <cell r="J3454">
            <v>44944</v>
          </cell>
          <cell r="K3454" t="str">
            <v>JOSE MIGUEL PICO MERO</v>
          </cell>
          <cell r="L3454" t="str">
            <v>XIMENA COOPERATIVA GUAYAS Y QUIL 2  MZ 2354 SL 9</v>
          </cell>
          <cell r="M3454" t="str">
            <v>0926289240</v>
          </cell>
          <cell r="N3454" t="str">
            <v>0959536809</v>
          </cell>
          <cell r="O3454" t="str">
            <v>0959536809</v>
          </cell>
          <cell r="P3454" t="str">
            <v>090102</v>
          </cell>
          <cell r="Q3454" t="str">
            <v>GUAYAQUIL</v>
          </cell>
          <cell r="R3454" t="str">
            <v>GUAYAS</v>
          </cell>
          <cell r="S3454" t="str">
            <v>GUAYAQUIL</v>
          </cell>
          <cell r="T3454" t="str">
            <v>ITSACOURIER</v>
          </cell>
          <cell r="U3454" t="str">
            <v>FLEXNETUIO_GYE</v>
          </cell>
          <cell r="V3454">
            <v>1</v>
          </cell>
          <cell r="W3454">
            <v>1</v>
          </cell>
          <cell r="X3454" t="str">
            <v>FLEXNET ECUADOR - MDELIVERY</v>
          </cell>
          <cell r="Y3454" t="str">
            <v>CALLE 28 DE JUNIO S/N Y GARCIA MORENO ENTRADA LLANO GRANDE</v>
          </cell>
        </row>
        <row r="3455">
          <cell r="A3455" t="str">
            <v>4817391</v>
          </cell>
          <cell r="B3455">
            <v>495263</v>
          </cell>
          <cell r="C3455" t="str">
            <v>4817391</v>
          </cell>
          <cell r="D3455" t="str">
            <v>MDELIVERY</v>
          </cell>
          <cell r="E3455" t="str">
            <v>DESPACHO</v>
          </cell>
          <cell r="F3455" t="str">
            <v>NORMAL</v>
          </cell>
          <cell r="G3455" t="str">
            <v>031080004817391</v>
          </cell>
          <cell r="H3455">
            <v>44938</v>
          </cell>
          <cell r="I3455" t="str">
            <v>ENTREGADO</v>
          </cell>
          <cell r="J3455">
            <v>44940</v>
          </cell>
          <cell r="K3455" t="str">
            <v>SOLORZANO INTRIAGO ANA MERISU</v>
          </cell>
          <cell r="L3455" t="str">
            <v>ANDRES DE VERA CALLE C  0079 CALLE C</v>
          </cell>
          <cell r="M3455" t="str">
            <v>1308816444</v>
          </cell>
          <cell r="N3455" t="str">
            <v>0987342019</v>
          </cell>
          <cell r="O3455" t="str">
            <v>0987342019</v>
          </cell>
          <cell r="P3455" t="str">
            <v>130108</v>
          </cell>
          <cell r="Q3455" t="str">
            <v>PORTOVIEJO</v>
          </cell>
          <cell r="R3455" t="str">
            <v>MANABI</v>
          </cell>
          <cell r="S3455" t="str">
            <v>PORTOVIEJO</v>
          </cell>
          <cell r="T3455" t="str">
            <v>TRAMACO</v>
          </cell>
          <cell r="U3455" t="str">
            <v>FLEXNETUIO_PROVINCIA</v>
          </cell>
          <cell r="V3455">
            <v>1</v>
          </cell>
          <cell r="W3455">
            <v>1</v>
          </cell>
          <cell r="X3455" t="str">
            <v>FLEXNET ECUADOR - MDELIVERY</v>
          </cell>
          <cell r="Y3455" t="str">
            <v>CALLE 28 DE JUNIO S/N Y GARCIA MORENO ENTRADA LLANO GRANDE</v>
          </cell>
        </row>
        <row r="3456">
          <cell r="A3456" t="str">
            <v>4817627</v>
          </cell>
          <cell r="B3456">
            <v>495264</v>
          </cell>
          <cell r="C3456" t="str">
            <v>4817627</v>
          </cell>
          <cell r="D3456" t="str">
            <v>MDELIVERY</v>
          </cell>
          <cell r="E3456" t="str">
            <v>DESPACHO</v>
          </cell>
          <cell r="F3456" t="str">
            <v>NORMAL</v>
          </cell>
          <cell r="G3456" t="str">
            <v>031080004817627</v>
          </cell>
          <cell r="H3456">
            <v>44938</v>
          </cell>
          <cell r="I3456" t="str">
            <v>ENTREGADO</v>
          </cell>
          <cell r="J3456">
            <v>44939</v>
          </cell>
          <cell r="K3456" t="str">
            <v>EVELYN MARIUXI HERRERA GURUMENDI</v>
          </cell>
          <cell r="L3456" t="str">
            <v>DURAN   SAN GREGORIO 2  SOLAR 4</v>
          </cell>
          <cell r="M3456" t="str">
            <v>0924996879</v>
          </cell>
          <cell r="N3456" t="str">
            <v>0968790644</v>
          </cell>
          <cell r="O3456" t="str">
            <v>0968790644</v>
          </cell>
          <cell r="P3456" t="str">
            <v>092405</v>
          </cell>
          <cell r="Q3456" t="str">
            <v>DURAN</v>
          </cell>
          <cell r="R3456" t="str">
            <v>GUAYAS</v>
          </cell>
          <cell r="S3456" t="str">
            <v>ELOY ALFARO (DURAN)</v>
          </cell>
          <cell r="T3456" t="str">
            <v>TRAMACO</v>
          </cell>
          <cell r="U3456" t="str">
            <v>FLEXNETUIO_GYE</v>
          </cell>
          <cell r="V3456">
            <v>1</v>
          </cell>
          <cell r="W3456">
            <v>1</v>
          </cell>
          <cell r="X3456" t="str">
            <v>FLEXNET ECUADOR - MDELIVERY</v>
          </cell>
          <cell r="Y3456" t="str">
            <v>CALLE 28 DE JUNIO S/N Y GARCIA MORENO ENTRADA LLANO GRANDE</v>
          </cell>
        </row>
        <row r="3457">
          <cell r="A3457" t="str">
            <v>FTSTO00141</v>
          </cell>
          <cell r="B3457">
            <v>495255</v>
          </cell>
          <cell r="C3457" t="str">
            <v>FTSTO00141</v>
          </cell>
          <cell r="D3457" t="str">
            <v>CONECEL_DOCUMENTOS</v>
          </cell>
          <cell r="E3457" t="str">
            <v>DESPACHO</v>
          </cell>
          <cell r="G3457" t="str">
            <v>031002004176244</v>
          </cell>
          <cell r="H3457">
            <v>44938</v>
          </cell>
          <cell r="I3457" t="str">
            <v>ENTREGADO</v>
          </cell>
          <cell r="J3457">
            <v>44939</v>
          </cell>
          <cell r="K3457" t="str">
            <v>FERNANDA SABANO</v>
          </cell>
          <cell r="L3457" t="str">
            <v>RETIRA AGENCIA TRAMACO STO DOMINGO VIA QUEVEDO</v>
          </cell>
          <cell r="P3457" t="str">
            <v>230101</v>
          </cell>
          <cell r="Q3457" t="str">
            <v>SANTO DOMINGO</v>
          </cell>
          <cell r="R3457" t="str">
            <v>SANTO DOMINGO DE LOS TSACHILAS</v>
          </cell>
          <cell r="S3457" t="str">
            <v>SANTO DOMINGO DE LOS COLORADOS</v>
          </cell>
          <cell r="T3457" t="str">
            <v>TRAMACO</v>
          </cell>
          <cell r="U3457" t="str">
            <v>FLEXNETUIO_PROVINCIA</v>
          </cell>
          <cell r="V3457">
            <v>1</v>
          </cell>
          <cell r="X3457" t="str">
            <v>FLEXNET</v>
          </cell>
        </row>
        <row r="3458">
          <cell r="A3458" t="str">
            <v>2483322</v>
          </cell>
          <cell r="B3458">
            <v>495254</v>
          </cell>
          <cell r="C3458" t="str">
            <v>2483322</v>
          </cell>
          <cell r="D3458" t="str">
            <v>MDELIVERY</v>
          </cell>
          <cell r="E3458" t="str">
            <v>DESPACHO</v>
          </cell>
          <cell r="F3458" t="str">
            <v>NORMAL</v>
          </cell>
          <cell r="G3458" t="str">
            <v>FT79407</v>
          </cell>
          <cell r="H3458">
            <v>44938</v>
          </cell>
          <cell r="I3458" t="str">
            <v>ENTREGADO</v>
          </cell>
          <cell r="J3458">
            <v>44939</v>
          </cell>
          <cell r="K3458" t="str">
            <v xml:space="preserve">Oswaldo Leon_EARTHFRUCTIFERA CIA LTDA </v>
          </cell>
          <cell r="L3458" t="str">
            <v>GUAYAS GUAYAQUIL Km 6 5 N A via a la Costa Edif Vista San Eduardo Piso 02 Oficina 206</v>
          </cell>
          <cell r="M3458" t="str">
            <v>0992696923001</v>
          </cell>
          <cell r="N3458" t="str">
            <v>992224360</v>
          </cell>
          <cell r="O3458" t="str">
            <v/>
          </cell>
          <cell r="P3458" t="str">
            <v>GUAYAQUIL</v>
          </cell>
          <cell r="Q3458" t="str">
            <v>GUAYAQUIL</v>
          </cell>
          <cell r="R3458" t="str">
            <v>GUAYAS</v>
          </cell>
          <cell r="T3458" t="str">
            <v>ITSACOURIER</v>
          </cell>
          <cell r="U3458" t="str">
            <v>FLEXNETUIO_GYE</v>
          </cell>
          <cell r="V3458">
            <v>1</v>
          </cell>
          <cell r="W3458">
            <v>1</v>
          </cell>
          <cell r="X3458" t="str">
            <v>FLEXNET ECUADOR - MDELIVERY</v>
          </cell>
          <cell r="Y3458" t="str">
            <v>CALLE 28 DE JUNIO S/N Y GARCIA MORENO ENTRADA LLANO GRANDE</v>
          </cell>
        </row>
        <row r="3459">
          <cell r="A3459" t="str">
            <v>2483190</v>
          </cell>
          <cell r="B3459">
            <v>495214</v>
          </cell>
          <cell r="C3459" t="str">
            <v>2483190</v>
          </cell>
          <cell r="D3459" t="str">
            <v>MDELIVERY</v>
          </cell>
          <cell r="E3459" t="str">
            <v>DESPACHO</v>
          </cell>
          <cell r="F3459" t="str">
            <v>NORMAL</v>
          </cell>
          <cell r="G3459" t="str">
            <v>031080002483190</v>
          </cell>
          <cell r="H3459">
            <v>44938</v>
          </cell>
          <cell r="I3459" t="str">
            <v>ENTREGADO</v>
          </cell>
          <cell r="J3459">
            <v>44939</v>
          </cell>
          <cell r="K3459" t="str">
            <v>SANTIAGO ANDRES ORQUERA YAR_BANCO GUAYAQUIL S A</v>
          </cell>
          <cell r="L3459" t="str">
            <v>IMBABURA IBARRA Ejido de caranqui via al barrio 19 de enero Subiendo la calle Lucio Andrade condominios terrazas de chorlavi casa 5 7 58</v>
          </cell>
          <cell r="M3459" t="str">
            <v>0990049459001</v>
          </cell>
          <cell r="N3459" t="str">
            <v>0991633470</v>
          </cell>
          <cell r="O3459" t="str">
            <v/>
          </cell>
          <cell r="P3459" t="str">
            <v>IBARRA</v>
          </cell>
          <cell r="Q3459" t="str">
            <v>IBARRA</v>
          </cell>
          <cell r="R3459" t="str">
            <v>IMBABURA</v>
          </cell>
          <cell r="T3459" t="str">
            <v>TRAMACO</v>
          </cell>
          <cell r="U3459" t="str">
            <v>FLEXNETUIO_PROVINCIA</v>
          </cell>
          <cell r="V3459">
            <v>1</v>
          </cell>
          <cell r="W3459">
            <v>1</v>
          </cell>
          <cell r="X3459" t="str">
            <v>FLEXNET ECUADOR - MDELIVERY</v>
          </cell>
          <cell r="Y3459" t="str">
            <v>CALLE 28 DE JUNIO S/N Y GARCIA MORENO ENTRADA LLANO GRANDE</v>
          </cell>
        </row>
        <row r="3460">
          <cell r="A3460" t="str">
            <v>2483191</v>
          </cell>
          <cell r="B3460">
            <v>495215</v>
          </cell>
          <cell r="C3460" t="str">
            <v>2483191</v>
          </cell>
          <cell r="D3460" t="str">
            <v>MDELIVERY</v>
          </cell>
          <cell r="E3460" t="str">
            <v>DESPACHO</v>
          </cell>
          <cell r="F3460" t="str">
            <v>NORMAL</v>
          </cell>
          <cell r="G3460" t="str">
            <v>FT79355</v>
          </cell>
          <cell r="H3460">
            <v>44938</v>
          </cell>
          <cell r="I3460" t="str">
            <v>ENTREGADO</v>
          </cell>
          <cell r="J3460">
            <v>44939</v>
          </cell>
          <cell r="K3460" t="str">
            <v xml:space="preserve">AIDA GOMEZ_QUITO AIRPORT MANAGEMENT ECUADOR QUIAMAECUADOR S A </v>
          </cell>
          <cell r="L3460" t="str">
            <v>Aeropuerto Mariscal Sucre Oficinas Quiport Edificio QAC</v>
          </cell>
          <cell r="M3460" t="str">
            <v>1791846087001</v>
          </cell>
          <cell r="N3460" t="str">
            <v>0998326002</v>
          </cell>
          <cell r="O3460" t="str">
            <v/>
          </cell>
          <cell r="P3460" t="str">
            <v>QUITO</v>
          </cell>
          <cell r="Q3460" t="str">
            <v>QUITO</v>
          </cell>
          <cell r="R3460" t="str">
            <v>PICHINCHA</v>
          </cell>
          <cell r="T3460" t="str">
            <v>FLEXTRANS UIO</v>
          </cell>
          <cell r="U3460" t="str">
            <v>FLEXNETUIO_LOCAL</v>
          </cell>
          <cell r="V3460">
            <v>1</v>
          </cell>
          <cell r="W3460">
            <v>1</v>
          </cell>
          <cell r="X3460" t="str">
            <v>FLEXNET ECUADOR - MDELIVERY</v>
          </cell>
          <cell r="Y3460" t="str">
            <v>CALLE 28 DE JUNIO S/N Y GARCIA MORENO ENTRADA LLANO GRANDE</v>
          </cell>
        </row>
        <row r="3461">
          <cell r="A3461" t="str">
            <v>2483198</v>
          </cell>
          <cell r="B3461">
            <v>495216</v>
          </cell>
          <cell r="C3461" t="str">
            <v>2483198</v>
          </cell>
          <cell r="D3461" t="str">
            <v>MDELIVERY</v>
          </cell>
          <cell r="E3461" t="str">
            <v>DESPACHO</v>
          </cell>
          <cell r="F3461" t="str">
            <v>NORMAL</v>
          </cell>
          <cell r="G3461" t="str">
            <v>FT79350</v>
          </cell>
          <cell r="H3461">
            <v>44938</v>
          </cell>
          <cell r="I3461" t="str">
            <v>INCIDENCIA</v>
          </cell>
          <cell r="J3461">
            <v>44939</v>
          </cell>
          <cell r="K3461" t="str">
            <v>LUIS ANGEL HERDOIZA SUING_LUIS ANGEL HERDOIZA SUING</v>
          </cell>
          <cell r="L3461" t="str">
            <v xml:space="preserve">AV 6 DE DICIEMBRE Y GASPAR CANERO EDIFICIO PETROECUADOR </v>
          </cell>
          <cell r="M3461" t="str">
            <v>1102978077001</v>
          </cell>
          <cell r="N3461" t="str">
            <v>0998536052</v>
          </cell>
          <cell r="O3461" t="str">
            <v/>
          </cell>
          <cell r="P3461" t="str">
            <v>QUITO</v>
          </cell>
          <cell r="Q3461" t="str">
            <v>QUITO</v>
          </cell>
          <cell r="R3461" t="str">
            <v>PICHINCHA</v>
          </cell>
          <cell r="T3461" t="str">
            <v>FLEXTRANS UIO</v>
          </cell>
          <cell r="U3461" t="str">
            <v>FLEXNETUIO_LOCAL</v>
          </cell>
          <cell r="V3461">
            <v>1</v>
          </cell>
          <cell r="W3461">
            <v>1</v>
          </cell>
          <cell r="X3461" t="str">
            <v>FLEXNET ECUADOR - MDELIVERY</v>
          </cell>
          <cell r="Y3461" t="str">
            <v>CALLE 28 DE JUNIO S/N Y GARCIA MORENO ENTRADA LLANO GRANDE</v>
          </cell>
        </row>
        <row r="3462">
          <cell r="A3462" t="str">
            <v>2483199</v>
          </cell>
          <cell r="B3462">
            <v>495217</v>
          </cell>
          <cell r="C3462" t="str">
            <v>2483199</v>
          </cell>
          <cell r="D3462" t="str">
            <v>MDELIVERY</v>
          </cell>
          <cell r="E3462" t="str">
            <v>DESPACHO</v>
          </cell>
          <cell r="F3462" t="str">
            <v>NORMAL</v>
          </cell>
          <cell r="G3462" t="str">
            <v>FT79395</v>
          </cell>
          <cell r="H3462">
            <v>44938</v>
          </cell>
          <cell r="I3462" t="str">
            <v>ENTREGADO</v>
          </cell>
          <cell r="J3462">
            <v>44942</v>
          </cell>
          <cell r="K3462" t="str">
            <v xml:space="preserve"> MARJORIE CHAMBA SHIRMA MANJARREZ _ COMITE DE EMPRESA DE LOS TRABAJADORES DE CONTECON </v>
          </cell>
          <cell r="L3462" t="str">
            <v xml:space="preserve">AV 25 DE JULIO COMPLEJO DE INGENIEROS DIAGONAL A LA GASOLINERA PRIMAX PORTON NARANJA </v>
          </cell>
          <cell r="M3462" t="str">
            <v>0992602600001</v>
          </cell>
          <cell r="N3462" t="str">
            <v>958899375</v>
          </cell>
          <cell r="O3462" t="str">
            <v/>
          </cell>
          <cell r="P3462" t="str">
            <v>GUAYAQUIL</v>
          </cell>
          <cell r="Q3462" t="str">
            <v>GUAYAQUIL</v>
          </cell>
          <cell r="R3462" t="str">
            <v>GUAYAS</v>
          </cell>
          <cell r="T3462" t="str">
            <v>ITSACOURIER</v>
          </cell>
          <cell r="U3462" t="str">
            <v>FLEXNETUIO_GYE</v>
          </cell>
          <cell r="V3462">
            <v>1</v>
          </cell>
          <cell r="W3462">
            <v>1</v>
          </cell>
          <cell r="X3462" t="str">
            <v>FLEXNET ECUADOR - MDELIVERY</v>
          </cell>
          <cell r="Y3462" t="str">
            <v>CALLE 28 DE JUNIO S/N Y GARCIA MORENO ENTRADA LLANO GRANDE</v>
          </cell>
        </row>
        <row r="3463">
          <cell r="A3463" t="str">
            <v>2483207</v>
          </cell>
          <cell r="B3463">
            <v>495218</v>
          </cell>
          <cell r="C3463" t="str">
            <v>2483207</v>
          </cell>
          <cell r="D3463" t="str">
            <v>MDELIVERY</v>
          </cell>
          <cell r="E3463" t="str">
            <v>DESPACHO</v>
          </cell>
          <cell r="F3463" t="str">
            <v>NORMAL</v>
          </cell>
          <cell r="G3463" t="str">
            <v>FT79393</v>
          </cell>
          <cell r="H3463">
            <v>44938</v>
          </cell>
          <cell r="I3463" t="str">
            <v>ENTREGADO</v>
          </cell>
          <cell r="J3463">
            <v>44939</v>
          </cell>
          <cell r="K3463" t="str">
            <v xml:space="preserve">Arturo Francisco Salcedo Lopez_BANCO GUAYAQUIL S A </v>
          </cell>
          <cell r="L3463" t="str">
            <v xml:space="preserve">Pichincha 107 y P Ycaza Matriz Banco Guayaquil </v>
          </cell>
          <cell r="M3463" t="str">
            <v>0990049459001</v>
          </cell>
          <cell r="N3463" t="str">
            <v>0968639191</v>
          </cell>
          <cell r="O3463" t="str">
            <v/>
          </cell>
          <cell r="P3463" t="str">
            <v>GUAYAQUIL</v>
          </cell>
          <cell r="Q3463" t="str">
            <v>GUAYAQUIL</v>
          </cell>
          <cell r="R3463" t="str">
            <v>GUAYAS</v>
          </cell>
          <cell r="T3463" t="str">
            <v>ITSACOURIER</v>
          </cell>
          <cell r="U3463" t="str">
            <v>FLEXNETUIO_GYE</v>
          </cell>
          <cell r="V3463">
            <v>1</v>
          </cell>
          <cell r="W3463">
            <v>1</v>
          </cell>
          <cell r="X3463" t="str">
            <v>FLEXNET ECUADOR - MDELIVERY</v>
          </cell>
          <cell r="Y3463" t="str">
            <v>CALLE 28 DE JUNIO S/N Y GARCIA MORENO ENTRADA LLANO GRANDE</v>
          </cell>
        </row>
        <row r="3464">
          <cell r="A3464" t="str">
            <v>2483208</v>
          </cell>
          <cell r="B3464">
            <v>495219</v>
          </cell>
          <cell r="C3464" t="str">
            <v>2483208</v>
          </cell>
          <cell r="D3464" t="str">
            <v>MDELIVERY</v>
          </cell>
          <cell r="E3464" t="str">
            <v>DESPACHO</v>
          </cell>
          <cell r="F3464" t="str">
            <v>NORMAL</v>
          </cell>
          <cell r="G3464" t="str">
            <v>FT79362</v>
          </cell>
          <cell r="H3464">
            <v>44938</v>
          </cell>
          <cell r="I3464" t="str">
            <v>ENTREGADO</v>
          </cell>
          <cell r="J3464">
            <v>44939</v>
          </cell>
          <cell r="K3464" t="str">
            <v xml:space="preserve">MARCO COELLO_IDEAL ALAMBREC S A </v>
          </cell>
          <cell r="L3464" t="str">
            <v>DX CALLE S60 E3 423 Y CLL E3E SCTR PARQUE INDUSTRIA L EN LA PANASUR FRTE A NOVA CERO TRAS DE LA FBCA DE ETERNI</v>
          </cell>
          <cell r="M3464" t="str">
            <v>1790050947001</v>
          </cell>
          <cell r="N3464" t="str">
            <v>0983182291</v>
          </cell>
          <cell r="O3464" t="str">
            <v/>
          </cell>
          <cell r="P3464" t="str">
            <v>QUITO</v>
          </cell>
          <cell r="Q3464" t="str">
            <v>QUITO</v>
          </cell>
          <cell r="R3464" t="str">
            <v>PICHINCHA</v>
          </cell>
          <cell r="T3464" t="str">
            <v>FLEXTRANS UIO</v>
          </cell>
          <cell r="U3464" t="str">
            <v>FLEXNETUIO_LOCAL</v>
          </cell>
          <cell r="V3464">
            <v>1</v>
          </cell>
          <cell r="W3464">
            <v>1</v>
          </cell>
          <cell r="X3464" t="str">
            <v>FLEXNET ECUADOR - MDELIVERY</v>
          </cell>
          <cell r="Y3464" t="str">
            <v>CALLE 28 DE JUNIO S/N Y GARCIA MORENO ENTRADA LLANO GRANDE</v>
          </cell>
        </row>
        <row r="3465">
          <cell r="A3465" t="str">
            <v>2483209</v>
          </cell>
          <cell r="B3465">
            <v>495220</v>
          </cell>
          <cell r="C3465" t="str">
            <v>2483209</v>
          </cell>
          <cell r="D3465" t="str">
            <v>MDELIVERY</v>
          </cell>
          <cell r="E3465" t="str">
            <v>DESPACHO</v>
          </cell>
          <cell r="F3465" t="str">
            <v>NORMAL</v>
          </cell>
          <cell r="G3465" t="str">
            <v>FT79411</v>
          </cell>
          <cell r="H3465">
            <v>44938</v>
          </cell>
          <cell r="I3465" t="str">
            <v>ENTREGADO</v>
          </cell>
          <cell r="J3465">
            <v>44939</v>
          </cell>
          <cell r="K3465" t="str">
            <v>CARLOS ROBERTO TULCANAZA PALACIOS_CARLOS ROBERTO TULCANAZA PALACIOS</v>
          </cell>
          <cell r="L3465" t="str">
            <v>DR EMILIO ROMERO Y AV BENJAMIN CARRION EDIFICIO ESQ LABRA QUE LABRA EMPANADAS ALBORADA 6TA ETAPA MZ 601 VILLA 1 PISO 1 OFICINA</v>
          </cell>
          <cell r="M3465" t="str">
            <v>1003571252001</v>
          </cell>
          <cell r="N3465" t="str">
            <v>0983454026</v>
          </cell>
          <cell r="O3465" t="str">
            <v/>
          </cell>
          <cell r="P3465" t="str">
            <v>GUAYAQUIL</v>
          </cell>
          <cell r="Q3465" t="str">
            <v>GUAYAQUIL</v>
          </cell>
          <cell r="R3465" t="str">
            <v>GUAYAS</v>
          </cell>
          <cell r="T3465" t="str">
            <v>ITSACOURIER</v>
          </cell>
          <cell r="U3465" t="str">
            <v>FLEXNETUIO_GYE</v>
          </cell>
          <cell r="V3465">
            <v>1</v>
          </cell>
          <cell r="W3465">
            <v>1</v>
          </cell>
          <cell r="X3465" t="str">
            <v>FLEXNET ECUADOR - MDELIVERY</v>
          </cell>
          <cell r="Y3465" t="str">
            <v>CALLE 28 DE JUNIO S/N Y GARCIA MORENO ENTRADA LLANO GRANDE</v>
          </cell>
        </row>
        <row r="3466">
          <cell r="A3466" t="str">
            <v>2483210</v>
          </cell>
          <cell r="B3466">
            <v>495221</v>
          </cell>
          <cell r="C3466" t="str">
            <v>2483210</v>
          </cell>
          <cell r="D3466" t="str">
            <v>MDELIVERY</v>
          </cell>
          <cell r="E3466" t="str">
            <v>DESPACHO</v>
          </cell>
          <cell r="F3466" t="str">
            <v>NORMAL</v>
          </cell>
          <cell r="G3466" t="str">
            <v>031080002483210</v>
          </cell>
          <cell r="H3466">
            <v>44938</v>
          </cell>
          <cell r="I3466" t="str">
            <v>ENTREGADO</v>
          </cell>
          <cell r="J3466">
            <v>44942</v>
          </cell>
          <cell r="K3466" t="str">
            <v>MISHEL NATHALY LOPEZ AGUILAR_MISHEL NATHALY LOPEZ AGUILAR</v>
          </cell>
          <cell r="L3466" t="str">
            <v>AV MANUELA AGUIRRE Y JUAN JOSE SAMANIEGO HOSPITAL ISIDRO AYORA SECCION BODEGA</v>
          </cell>
          <cell r="M3466" t="str">
            <v>1104864549001</v>
          </cell>
          <cell r="N3466" t="str">
            <v>0982469685/0998631329</v>
          </cell>
          <cell r="O3466" t="str">
            <v/>
          </cell>
          <cell r="P3466" t="str">
            <v>LOJA</v>
          </cell>
          <cell r="Q3466" t="str">
            <v>LOJA</v>
          </cell>
          <cell r="R3466" t="str">
            <v>LOJA</v>
          </cell>
          <cell r="T3466" t="str">
            <v>TRAMACO</v>
          </cell>
          <cell r="U3466" t="str">
            <v>FLEXNETUIO_PROVINCIA</v>
          </cell>
          <cell r="V3466">
            <v>1</v>
          </cell>
          <cell r="W3466">
            <v>1</v>
          </cell>
          <cell r="X3466" t="str">
            <v>FLEXNET ECUADOR - MDELIVERY</v>
          </cell>
          <cell r="Y3466" t="str">
            <v>CALLE 28 DE JUNIO S/N Y GARCIA MORENO ENTRADA LLANO GRANDE</v>
          </cell>
        </row>
        <row r="3467">
          <cell r="A3467" t="str">
            <v>2483211</v>
          </cell>
          <cell r="B3467">
            <v>495222</v>
          </cell>
          <cell r="C3467" t="str">
            <v>2483211</v>
          </cell>
          <cell r="D3467" t="str">
            <v>MDELIVERY</v>
          </cell>
          <cell r="E3467" t="str">
            <v>DESPACHO</v>
          </cell>
          <cell r="F3467" t="str">
            <v>NORMAL</v>
          </cell>
          <cell r="G3467" t="str">
            <v>FT79408</v>
          </cell>
          <cell r="H3467">
            <v>44938</v>
          </cell>
          <cell r="I3467" t="str">
            <v>ENTREGADO</v>
          </cell>
          <cell r="J3467">
            <v>44939</v>
          </cell>
          <cell r="K3467" t="str">
            <v>MARIA BELEN TULCANAZA PALACIOS_MARIA BELEN TULCANAZA PALACIOS</v>
          </cell>
          <cell r="L3467" t="str">
            <v>DR EMILIO ROMERO Y AV BENJAMIN CARRION EDIFICIO ESQ LABRA QUE LABRA EMPANADAS ALBORADA 6TA ETAPA MZ 601 VILLA 1 PISO 1 OFICINA</v>
          </cell>
          <cell r="M3467" t="str">
            <v>1003973433001</v>
          </cell>
          <cell r="N3467" t="str">
            <v>0983454026</v>
          </cell>
          <cell r="O3467" t="str">
            <v/>
          </cell>
          <cell r="P3467" t="str">
            <v>GUAYAQUIL</v>
          </cell>
          <cell r="Q3467" t="str">
            <v>GUAYAQUIL</v>
          </cell>
          <cell r="R3467" t="str">
            <v>GUAYAS</v>
          </cell>
          <cell r="T3467" t="str">
            <v>ITSACOURIER</v>
          </cell>
          <cell r="U3467" t="str">
            <v>FLEXNETUIO_GYE</v>
          </cell>
          <cell r="V3467">
            <v>1</v>
          </cell>
          <cell r="W3467">
            <v>1</v>
          </cell>
          <cell r="X3467" t="str">
            <v>FLEXNET ECUADOR - MDELIVERY</v>
          </cell>
          <cell r="Y3467" t="str">
            <v>CALLE 28 DE JUNIO S/N Y GARCIA MORENO ENTRADA LLANO GRANDE</v>
          </cell>
        </row>
        <row r="3468">
          <cell r="A3468" t="str">
            <v>2483212</v>
          </cell>
          <cell r="B3468">
            <v>495223</v>
          </cell>
          <cell r="C3468" t="str">
            <v>2483212</v>
          </cell>
          <cell r="D3468" t="str">
            <v>MDELIVERY</v>
          </cell>
          <cell r="E3468" t="str">
            <v>DESPACHO</v>
          </cell>
          <cell r="F3468" t="str">
            <v>NORMAL</v>
          </cell>
          <cell r="G3468" t="str">
            <v>031080002483212</v>
          </cell>
          <cell r="H3468">
            <v>44938</v>
          </cell>
          <cell r="I3468" t="str">
            <v>ENTREGADO</v>
          </cell>
          <cell r="J3468">
            <v>44939</v>
          </cell>
          <cell r="K3468" t="str">
            <v>JASON PAUL DASD OBANDO ROMERO_JASON PAUL DASD OBANDO ROMERO</v>
          </cell>
          <cell r="L3468" t="str">
            <v xml:space="preserve"> VIA QUEVEDO Y BAMBOLI ENQUINA REFERENCIA SU FARMACIA </v>
          </cell>
          <cell r="M3468" t="str">
            <v>1723910525001</v>
          </cell>
          <cell r="N3468" t="str">
            <v>0989315902</v>
          </cell>
          <cell r="O3468" t="str">
            <v/>
          </cell>
          <cell r="P3468" t="str">
            <v>SANTO DOMINGO</v>
          </cell>
          <cell r="Q3468" t="str">
            <v>SANTO DOMINGO</v>
          </cell>
          <cell r="R3468" t="str">
            <v>SANTO DOMINGO DE LOS TSACHILAS</v>
          </cell>
          <cell r="T3468" t="str">
            <v>TRAMACO</v>
          </cell>
          <cell r="U3468" t="str">
            <v>FLEXNETUIO_PROVINCIA</v>
          </cell>
          <cell r="V3468">
            <v>1</v>
          </cell>
          <cell r="W3468">
            <v>1</v>
          </cell>
          <cell r="X3468" t="str">
            <v>FLEXNET ECUADOR - MDELIVERY</v>
          </cell>
          <cell r="Y3468" t="str">
            <v>CALLE 28 DE JUNIO S/N Y GARCIA MORENO ENTRADA LLANO GRANDE</v>
          </cell>
        </row>
        <row r="3469">
          <cell r="A3469" t="str">
            <v>2483213</v>
          </cell>
          <cell r="B3469">
            <v>495224</v>
          </cell>
          <cell r="C3469" t="str">
            <v>2483213</v>
          </cell>
          <cell r="D3469" t="str">
            <v>MDELIVERY</v>
          </cell>
          <cell r="E3469" t="str">
            <v>DESPACHO</v>
          </cell>
          <cell r="F3469" t="str">
            <v>NORMAL</v>
          </cell>
          <cell r="G3469" t="str">
            <v>FT79402</v>
          </cell>
          <cell r="H3469">
            <v>44938</v>
          </cell>
          <cell r="I3469" t="str">
            <v>ENTREGADO</v>
          </cell>
          <cell r="J3469">
            <v>44939</v>
          </cell>
          <cell r="K3469" t="str">
            <v>LILIANA PAMELA ALVARADO VERA_LILIANA PAMELA ALVARADO VERA</v>
          </cell>
          <cell r="L3469" t="str">
            <v xml:space="preserve"> EMPRESA JOFRE IMPOR REFERENCIA CALLE TUNGURAGUA 1521 ENTRE AYACUCHO Y PEDRO PABLO GOMEZ </v>
          </cell>
          <cell r="M3469" t="str">
            <v>0922512611001</v>
          </cell>
          <cell r="N3469" t="str">
            <v>0985556575</v>
          </cell>
          <cell r="O3469" t="str">
            <v/>
          </cell>
          <cell r="P3469" t="str">
            <v>GUAYAQUIL</v>
          </cell>
          <cell r="Q3469" t="str">
            <v>GUAYAQUIL</v>
          </cell>
          <cell r="R3469" t="str">
            <v>GUAYAS</v>
          </cell>
          <cell r="T3469" t="str">
            <v>ITSACOURIER</v>
          </cell>
          <cell r="U3469" t="str">
            <v>FLEXNETUIO_GYE</v>
          </cell>
          <cell r="V3469">
            <v>1</v>
          </cell>
          <cell r="W3469">
            <v>1</v>
          </cell>
          <cell r="X3469" t="str">
            <v>FLEXNET ECUADOR - MDELIVERY</v>
          </cell>
          <cell r="Y3469" t="str">
            <v>CALLE 28 DE JUNIO S/N Y GARCIA MORENO ENTRADA LLANO GRANDE</v>
          </cell>
        </row>
        <row r="3470">
          <cell r="A3470" t="str">
            <v>2483215</v>
          </cell>
          <cell r="B3470">
            <v>495225</v>
          </cell>
          <cell r="C3470" t="str">
            <v>2483215</v>
          </cell>
          <cell r="D3470" t="str">
            <v>MDELIVERY</v>
          </cell>
          <cell r="E3470" t="str">
            <v>DESPACHO</v>
          </cell>
          <cell r="F3470" t="str">
            <v>NORMAL</v>
          </cell>
          <cell r="G3470" t="str">
            <v>FT79399</v>
          </cell>
          <cell r="H3470">
            <v>44938</v>
          </cell>
          <cell r="I3470" t="str">
            <v>ENTREGADO</v>
          </cell>
          <cell r="J3470">
            <v>44939</v>
          </cell>
          <cell r="K3470" t="str">
            <v>Jenniffer Villacis_PROFUTURO</v>
          </cell>
          <cell r="L3470" t="str">
            <v xml:space="preserve"> GUAYAS GUAYAQUIL Av Jose Rodriguez Bonin y Av Barcelona Planta San Eduardo Holcim Ecuador Planta Baja </v>
          </cell>
          <cell r="M3470" t="str">
            <v>0992424222001</v>
          </cell>
          <cell r="N3470" t="str">
            <v>0989547209</v>
          </cell>
          <cell r="O3470" t="str">
            <v/>
          </cell>
          <cell r="P3470" t="str">
            <v>GUAYAQUIL</v>
          </cell>
          <cell r="Q3470" t="str">
            <v>GUAYAQUIL</v>
          </cell>
          <cell r="R3470" t="str">
            <v>GUAYAS</v>
          </cell>
          <cell r="T3470" t="str">
            <v>ITSACOURIER</v>
          </cell>
          <cell r="U3470" t="str">
            <v>FLEXNETUIO_GYE</v>
          </cell>
          <cell r="V3470">
            <v>1</v>
          </cell>
          <cell r="W3470">
            <v>1</v>
          </cell>
          <cell r="X3470" t="str">
            <v>FLEXNET ECUADOR - MDELIVERY</v>
          </cell>
          <cell r="Y3470" t="str">
            <v>CALLE 28 DE JUNIO S/N Y GARCIA MORENO ENTRADA LLANO GRANDE</v>
          </cell>
        </row>
        <row r="3471">
          <cell r="A3471" t="str">
            <v>2483217</v>
          </cell>
          <cell r="B3471">
            <v>495226</v>
          </cell>
          <cell r="C3471" t="str">
            <v>2483217</v>
          </cell>
          <cell r="D3471" t="str">
            <v>MDELIVERY</v>
          </cell>
          <cell r="E3471" t="str">
            <v>DESPACHO</v>
          </cell>
          <cell r="F3471" t="str">
            <v>NORMAL</v>
          </cell>
          <cell r="G3471" t="str">
            <v>FT79406</v>
          </cell>
          <cell r="H3471">
            <v>44938</v>
          </cell>
          <cell r="I3471" t="str">
            <v>ENTREGADO</v>
          </cell>
          <cell r="J3471">
            <v>44939</v>
          </cell>
          <cell r="K3471" t="str">
            <v>NERY JIMMY HOLGUIN SANTOS_NERY JIMMY HOLGUIN SANTOS</v>
          </cell>
          <cell r="L3471" t="str">
            <v>LOTE ALGRIA EN LA JUAN MONTALVO MZ 2 16 VILLA 1 ARRIBA DE UNA PIZZERIA ALEGRIA CASA COLOR ROSADA DE TRES PISOS ENTREGA EN LA PIZZERIA EN LA TARDE</v>
          </cell>
          <cell r="M3471" t="str">
            <v>0916279201001</v>
          </cell>
          <cell r="N3471" t="str">
            <v>0996734498</v>
          </cell>
          <cell r="O3471" t="str">
            <v/>
          </cell>
          <cell r="P3471" t="str">
            <v>GUAYAQUIL</v>
          </cell>
          <cell r="Q3471" t="str">
            <v>GUAYAQUIL</v>
          </cell>
          <cell r="R3471" t="str">
            <v>GUAYAS</v>
          </cell>
          <cell r="T3471" t="str">
            <v>ITSACOURIER</v>
          </cell>
          <cell r="U3471" t="str">
            <v>FLEXNETUIO_GYE</v>
          </cell>
          <cell r="V3471">
            <v>1</v>
          </cell>
          <cell r="W3471">
            <v>1</v>
          </cell>
          <cell r="X3471" t="str">
            <v>FLEXNET ECUADOR - MDELIVERY</v>
          </cell>
          <cell r="Y3471" t="str">
            <v>CALLE 28 DE JUNIO S/N Y GARCIA MORENO ENTRADA LLANO GRANDE</v>
          </cell>
        </row>
        <row r="3472">
          <cell r="A3472" t="str">
            <v>2483220</v>
          </cell>
          <cell r="B3472">
            <v>495227</v>
          </cell>
          <cell r="C3472" t="str">
            <v>2483220</v>
          </cell>
          <cell r="D3472" t="str">
            <v>MDELIVERY</v>
          </cell>
          <cell r="E3472" t="str">
            <v>DESPACHO</v>
          </cell>
          <cell r="F3472" t="str">
            <v>NORMAL</v>
          </cell>
          <cell r="G3472" t="str">
            <v>031080002483220</v>
          </cell>
          <cell r="H3472">
            <v>44938</v>
          </cell>
          <cell r="I3472" t="str">
            <v>ENTREGADO</v>
          </cell>
          <cell r="J3472">
            <v>44939</v>
          </cell>
          <cell r="K3472" t="str">
            <v xml:space="preserve">Carlos Steven Mejia Portilla_BANCO GUAYAQUIL S A </v>
          </cell>
          <cell r="L3472" t="str">
            <v xml:space="preserve"> GUAYAS DAULE Malecon Banco Guayaquil Colon y Guayaquil Banco Guayaquil </v>
          </cell>
          <cell r="M3472" t="str">
            <v>0990049459001</v>
          </cell>
          <cell r="N3472" t="str">
            <v>0981170579</v>
          </cell>
          <cell r="O3472" t="str">
            <v/>
          </cell>
          <cell r="P3472" t="str">
            <v>DAULE</v>
          </cell>
          <cell r="Q3472" t="str">
            <v>DAULE</v>
          </cell>
          <cell r="R3472" t="str">
            <v>GUAYAS</v>
          </cell>
          <cell r="T3472" t="str">
            <v>TRAMACO</v>
          </cell>
          <cell r="U3472" t="str">
            <v>FLEXNETUIO_PROVINCIA</v>
          </cell>
          <cell r="V3472">
            <v>1</v>
          </cell>
          <cell r="W3472">
            <v>1</v>
          </cell>
          <cell r="X3472" t="str">
            <v>FLEXNET ECUADOR - MDELIVERY</v>
          </cell>
          <cell r="Y3472" t="str">
            <v>CALLE 28 DE JUNIO S/N Y GARCIA MORENO ENTRADA LLANO GRANDE</v>
          </cell>
        </row>
        <row r="3473">
          <cell r="A3473" t="str">
            <v>2483221</v>
          </cell>
          <cell r="B3473">
            <v>495228</v>
          </cell>
          <cell r="C3473" t="str">
            <v>2483221</v>
          </cell>
          <cell r="D3473" t="str">
            <v>MDELIVERY</v>
          </cell>
          <cell r="E3473" t="str">
            <v>DESPACHO</v>
          </cell>
          <cell r="F3473" t="str">
            <v>NORMAL</v>
          </cell>
          <cell r="G3473" t="str">
            <v>FT79409</v>
          </cell>
          <cell r="H3473">
            <v>44938</v>
          </cell>
          <cell r="I3473" t="str">
            <v>ENTREGADO</v>
          </cell>
          <cell r="J3473">
            <v>44939</v>
          </cell>
          <cell r="K3473" t="str">
            <v>CARLOS ROBERTO TULCANAZA PALACIOS_CARLOS ROBERTO TULCANAZA PALACIOS</v>
          </cell>
          <cell r="L3473" t="str">
            <v>DR EMILIO ROMERO Y AV BENJAMIN CARRION EDIFICIO ESQ LABRA QUE LABRA EMPANADAS ALBORADA 6TA ETAPA MZ 601 VILLA 1 PISO 1 OFICINA</v>
          </cell>
          <cell r="M3473" t="str">
            <v>1003571252001</v>
          </cell>
          <cell r="N3473" t="str">
            <v>0983454026</v>
          </cell>
          <cell r="O3473" t="str">
            <v/>
          </cell>
          <cell r="P3473" t="str">
            <v>GUAYAQUIL</v>
          </cell>
          <cell r="Q3473" t="str">
            <v>GUAYAQUIL</v>
          </cell>
          <cell r="R3473" t="str">
            <v>GUAYAS</v>
          </cell>
          <cell r="T3473" t="str">
            <v>ITSACOURIER</v>
          </cell>
          <cell r="U3473" t="str">
            <v>FLEXNETUIO_GYE</v>
          </cell>
          <cell r="V3473">
            <v>1</v>
          </cell>
          <cell r="W3473">
            <v>1</v>
          </cell>
          <cell r="X3473" t="str">
            <v>FLEXNET ECUADOR - MDELIVERY</v>
          </cell>
          <cell r="Y3473" t="str">
            <v>CALLE 28 DE JUNIO S/N Y GARCIA MORENO ENTRADA LLANO GRANDE</v>
          </cell>
        </row>
        <row r="3474">
          <cell r="A3474" t="str">
            <v>2483222</v>
          </cell>
          <cell r="B3474">
            <v>495229</v>
          </cell>
          <cell r="C3474" t="str">
            <v>2483222</v>
          </cell>
          <cell r="D3474" t="str">
            <v>MDELIVERY</v>
          </cell>
          <cell r="E3474" t="str">
            <v>DESPACHO</v>
          </cell>
          <cell r="F3474" t="str">
            <v>NORMAL</v>
          </cell>
          <cell r="G3474" t="str">
            <v>FT79410</v>
          </cell>
          <cell r="H3474">
            <v>44938</v>
          </cell>
          <cell r="I3474" t="str">
            <v>ENTREGADO</v>
          </cell>
          <cell r="J3474">
            <v>44939</v>
          </cell>
          <cell r="K3474" t="str">
            <v>MARIA BELEN TULCANAZA PALACIOS_MARIA BELEN TULCANAZA PALACIOS</v>
          </cell>
          <cell r="L3474" t="str">
            <v>DR EMILIO ROMERO Y AV BENJAMIN CARRION EDIFICIO ESQ LABRA QUE LABRA EMPANADAS ALBORADA 6TA ETAPA MZ 601 VILLA 1 PISO 1 OFICINA</v>
          </cell>
          <cell r="M3474" t="str">
            <v>1003973433001</v>
          </cell>
          <cell r="N3474" t="str">
            <v>0983454026</v>
          </cell>
          <cell r="O3474" t="str">
            <v/>
          </cell>
          <cell r="P3474" t="str">
            <v>GUAYAQUIL</v>
          </cell>
          <cell r="Q3474" t="str">
            <v>GUAYAQUIL</v>
          </cell>
          <cell r="R3474" t="str">
            <v>GUAYAS</v>
          </cell>
          <cell r="T3474" t="str">
            <v>ITSACOURIER</v>
          </cell>
          <cell r="U3474" t="str">
            <v>FLEXNETUIO_GYE</v>
          </cell>
          <cell r="V3474">
            <v>1</v>
          </cell>
          <cell r="W3474">
            <v>1</v>
          </cell>
          <cell r="X3474" t="str">
            <v>FLEXNET ECUADOR - MDELIVERY</v>
          </cell>
          <cell r="Y3474" t="str">
            <v>CALLE 28 DE JUNIO S/N Y GARCIA MORENO ENTRADA LLANO GRANDE</v>
          </cell>
        </row>
        <row r="3475">
          <cell r="A3475" t="str">
            <v>2483223</v>
          </cell>
          <cell r="B3475">
            <v>495230</v>
          </cell>
          <cell r="C3475" t="str">
            <v>2483223</v>
          </cell>
          <cell r="D3475" t="str">
            <v>MDELIVERY</v>
          </cell>
          <cell r="E3475" t="str">
            <v>DESPACHO</v>
          </cell>
          <cell r="F3475" t="str">
            <v>NORMAL</v>
          </cell>
          <cell r="G3475" t="str">
            <v>031080002483223</v>
          </cell>
          <cell r="H3475">
            <v>44938</v>
          </cell>
          <cell r="I3475" t="str">
            <v>ENTREGADO</v>
          </cell>
          <cell r="J3475">
            <v>44939</v>
          </cell>
          <cell r="K3475" t="str">
            <v>JASON PAUL DASD OBANDO ROMERO_JASON PAUL DASD OBANDO ROMERO</v>
          </cell>
          <cell r="L3475" t="str">
            <v xml:space="preserve"> VIA QUEVEDO Y BAMBOLI ENQUINA REFERENCIA SU FARMACIA </v>
          </cell>
          <cell r="M3475" t="str">
            <v>1723910525001</v>
          </cell>
          <cell r="N3475" t="str">
            <v>0989315902</v>
          </cell>
          <cell r="O3475" t="str">
            <v/>
          </cell>
          <cell r="P3475" t="str">
            <v>SANTO DOMINGO</v>
          </cell>
          <cell r="Q3475" t="str">
            <v>SANTO DOMINGO</v>
          </cell>
          <cell r="R3475" t="str">
            <v>SANTO DOMINGO DE LOS TSACHILAS</v>
          </cell>
          <cell r="T3475" t="str">
            <v>TRAMACO</v>
          </cell>
          <cell r="U3475" t="str">
            <v>FLEXNETUIO_PROVINCIA</v>
          </cell>
          <cell r="V3475">
            <v>1</v>
          </cell>
          <cell r="W3475">
            <v>1</v>
          </cell>
          <cell r="X3475" t="str">
            <v>FLEXNET ECUADOR - MDELIVERY</v>
          </cell>
          <cell r="Y3475" t="str">
            <v>CALLE 28 DE JUNIO S/N Y GARCIA MORENO ENTRADA LLANO GRANDE</v>
          </cell>
        </row>
        <row r="3476">
          <cell r="A3476" t="str">
            <v>2483224</v>
          </cell>
          <cell r="B3476">
            <v>495231</v>
          </cell>
          <cell r="C3476" t="str">
            <v>2483224</v>
          </cell>
          <cell r="D3476" t="str">
            <v>MDELIVERY</v>
          </cell>
          <cell r="E3476" t="str">
            <v>DESPACHO</v>
          </cell>
          <cell r="F3476" t="str">
            <v>NORMAL</v>
          </cell>
          <cell r="G3476" t="str">
            <v>FT79403</v>
          </cell>
          <cell r="H3476">
            <v>44938</v>
          </cell>
          <cell r="I3476" t="str">
            <v>ENTREGADO</v>
          </cell>
          <cell r="J3476">
            <v>44939</v>
          </cell>
          <cell r="K3476" t="str">
            <v>LILIANA PAMELA ALVARADO VERA_LILIANA PAMELA ALVARADO VERA</v>
          </cell>
          <cell r="L3476" t="str">
            <v xml:space="preserve"> EMPRESA JOFRE IMPOR REFERENCIA CALLE TUNGURAGUA 1521 ENTRE AYACUCHO Y PEDRO PABLO GOMEZ </v>
          </cell>
          <cell r="M3476" t="str">
            <v>0922512611001</v>
          </cell>
          <cell r="N3476" t="str">
            <v>0985556575</v>
          </cell>
          <cell r="O3476" t="str">
            <v/>
          </cell>
          <cell r="P3476" t="str">
            <v>GUAYAQUIL</v>
          </cell>
          <cell r="Q3476" t="str">
            <v>GUAYAQUIL</v>
          </cell>
          <cell r="R3476" t="str">
            <v>GUAYAS</v>
          </cell>
          <cell r="T3476" t="str">
            <v>ITSACOURIER</v>
          </cell>
          <cell r="U3476" t="str">
            <v>FLEXNETUIO_GYE</v>
          </cell>
          <cell r="V3476">
            <v>1</v>
          </cell>
          <cell r="W3476">
            <v>1</v>
          </cell>
          <cell r="X3476" t="str">
            <v>FLEXNET ECUADOR - MDELIVERY</v>
          </cell>
          <cell r="Y3476" t="str">
            <v>CALLE 28 DE JUNIO S/N Y GARCIA MORENO ENTRADA LLANO GRANDE</v>
          </cell>
        </row>
        <row r="3477">
          <cell r="A3477" t="str">
            <v>2483226</v>
          </cell>
          <cell r="B3477">
            <v>495232</v>
          </cell>
          <cell r="C3477" t="str">
            <v>2483226</v>
          </cell>
          <cell r="D3477" t="str">
            <v>MDELIVERY</v>
          </cell>
          <cell r="E3477" t="str">
            <v>DESPACHO</v>
          </cell>
          <cell r="F3477" t="str">
            <v>NORMAL</v>
          </cell>
          <cell r="G3477" t="str">
            <v>031080002483226</v>
          </cell>
          <cell r="H3477">
            <v>44938</v>
          </cell>
          <cell r="I3477" t="str">
            <v>ENTREGADO</v>
          </cell>
          <cell r="J3477">
            <v>44939</v>
          </cell>
          <cell r="K3477" t="str">
            <v>Liza Macias Gomez_MACOMON S A</v>
          </cell>
          <cell r="L3477" t="str">
            <v>Cdla 12 de noviembre Mz W Sl1</v>
          </cell>
          <cell r="M3477" t="str">
            <v>0992537205001</v>
          </cell>
          <cell r="N3477" t="str">
            <v>985099413</v>
          </cell>
          <cell r="O3477" t="str">
            <v/>
          </cell>
          <cell r="P3477" t="str">
            <v>DURAN</v>
          </cell>
          <cell r="Q3477" t="str">
            <v>DURAN</v>
          </cell>
          <cell r="R3477" t="str">
            <v>GUAYAS</v>
          </cell>
          <cell r="T3477" t="str">
            <v>TRAMACO</v>
          </cell>
          <cell r="U3477" t="str">
            <v>FLEXNETUIO_GYE</v>
          </cell>
          <cell r="V3477">
            <v>1</v>
          </cell>
          <cell r="W3477">
            <v>1</v>
          </cell>
          <cell r="X3477" t="str">
            <v>FLEXNET ECUADOR - MDELIVERY</v>
          </cell>
          <cell r="Y3477" t="str">
            <v>CALLE 28 DE JUNIO S/N Y GARCIA MORENO ENTRADA LLANO GRANDE</v>
          </cell>
        </row>
        <row r="3478">
          <cell r="A3478" t="str">
            <v>2483229</v>
          </cell>
          <cell r="B3478">
            <v>495233</v>
          </cell>
          <cell r="C3478" t="str">
            <v>2483229</v>
          </cell>
          <cell r="D3478" t="str">
            <v>MDELIVERY</v>
          </cell>
          <cell r="E3478" t="str">
            <v>DESPACHO</v>
          </cell>
          <cell r="F3478" t="str">
            <v>NORMAL</v>
          </cell>
          <cell r="G3478" t="str">
            <v>FT79359</v>
          </cell>
          <cell r="H3478">
            <v>44938</v>
          </cell>
          <cell r="I3478" t="str">
            <v>ENTREGADO</v>
          </cell>
          <cell r="J3478">
            <v>44939</v>
          </cell>
          <cell r="K3478" t="str">
            <v xml:space="preserve">AIDA GOMEZ_QUITO AIRPORT MANAGEMENT ECUADOR QUIAMAECUADOR S A </v>
          </cell>
          <cell r="L3478" t="str">
            <v>Aeropuerto Mariscal Sucre Oficinas Quiport Edificio QAC</v>
          </cell>
          <cell r="M3478" t="str">
            <v>1791846087001</v>
          </cell>
          <cell r="N3478" t="str">
            <v>0998326002</v>
          </cell>
          <cell r="O3478" t="str">
            <v/>
          </cell>
          <cell r="P3478" t="str">
            <v>QUITO</v>
          </cell>
          <cell r="Q3478" t="str">
            <v>QUITO</v>
          </cell>
          <cell r="R3478" t="str">
            <v>PICHINCHA</v>
          </cell>
          <cell r="T3478" t="str">
            <v>FLEXTRANS UIO</v>
          </cell>
          <cell r="U3478" t="str">
            <v>FLEXNETUIO_LOCAL</v>
          </cell>
          <cell r="V3478">
            <v>1</v>
          </cell>
          <cell r="W3478">
            <v>1</v>
          </cell>
          <cell r="X3478" t="str">
            <v>FLEXNET ECUADOR - MDELIVERY</v>
          </cell>
          <cell r="Y3478" t="str">
            <v>CALLE 28 DE JUNIO S/N Y GARCIA MORENO ENTRADA LLANO GRANDE</v>
          </cell>
        </row>
        <row r="3479">
          <cell r="A3479" t="str">
            <v>2483230</v>
          </cell>
          <cell r="B3479">
            <v>495234</v>
          </cell>
          <cell r="C3479" t="str">
            <v>2483230</v>
          </cell>
          <cell r="D3479" t="str">
            <v>MDELIVERY</v>
          </cell>
          <cell r="E3479" t="str">
            <v>DESPACHO</v>
          </cell>
          <cell r="F3479" t="str">
            <v>NORMAL</v>
          </cell>
          <cell r="G3479" t="str">
            <v>FT79405 / 031080002483230</v>
          </cell>
          <cell r="H3479">
            <v>44938</v>
          </cell>
          <cell r="I3479" t="str">
            <v>INCIDENCIA</v>
          </cell>
          <cell r="J3479">
            <v>44943</v>
          </cell>
          <cell r="K3479" t="str">
            <v>FERNANDO ABEL ESPINAL BRIONES_FERNANDO ABEL ESPINAL BRIONES</v>
          </cell>
          <cell r="L3479" t="str">
            <v>RETIRO AGENCIA MILAGRO</v>
          </cell>
          <cell r="M3479" t="str">
            <v>0916909856001</v>
          </cell>
          <cell r="N3479" t="str">
            <v>0968636970/0979723071</v>
          </cell>
          <cell r="P3479" t="str">
            <v>MILAGRO</v>
          </cell>
          <cell r="Q3479" t="str">
            <v>MILAGRO</v>
          </cell>
          <cell r="R3479" t="str">
            <v>GUAYAS</v>
          </cell>
          <cell r="T3479" t="str">
            <v>TRAMACO</v>
          </cell>
          <cell r="U3479" t="str">
            <v>FLEXNETUIO_GYE</v>
          </cell>
          <cell r="V3479">
            <v>1</v>
          </cell>
          <cell r="W3479">
            <v>1</v>
          </cell>
          <cell r="X3479" t="str">
            <v>FLEXNET ECUADOR - MDELIVERY</v>
          </cell>
          <cell r="Y3479" t="str">
            <v>CALLE 28 DE JUNIO S/N Y GARCIA MORENO ENTRADA LLANO GRANDE</v>
          </cell>
        </row>
        <row r="3480">
          <cell r="A3480" t="str">
            <v>2483231</v>
          </cell>
          <cell r="B3480">
            <v>495235</v>
          </cell>
          <cell r="C3480" t="str">
            <v>2483231</v>
          </cell>
          <cell r="D3480" t="str">
            <v>MDELIVERY</v>
          </cell>
          <cell r="E3480" t="str">
            <v>DESPACHO</v>
          </cell>
          <cell r="F3480" t="str">
            <v>NORMAL</v>
          </cell>
          <cell r="G3480" t="str">
            <v>031080002483231</v>
          </cell>
          <cell r="H3480">
            <v>44938</v>
          </cell>
          <cell r="I3480" t="str">
            <v>ENTREGADO</v>
          </cell>
          <cell r="J3480">
            <v>44942</v>
          </cell>
          <cell r="K3480" t="str">
            <v>ALEXANDRA ESMERALDA FRANCO FAJARDO_ALEXANDRA ESMERALDA FRANCO FAJARDO</v>
          </cell>
          <cell r="L3480" t="str">
            <v xml:space="preserve"> Los rios vinces nicolas cotto infante y gomez carbo CASA DE UN PISO COLOR MELON REJAS NEGRAS JUNTO A UNA TIENDA </v>
          </cell>
          <cell r="M3480" t="str">
            <v>1204040065001</v>
          </cell>
          <cell r="N3480" t="str">
            <v>0995643927</v>
          </cell>
          <cell r="O3480" t="str">
            <v/>
          </cell>
          <cell r="P3480" t="str">
            <v>VINCES</v>
          </cell>
          <cell r="Q3480" t="str">
            <v>VINCES</v>
          </cell>
          <cell r="R3480" t="str">
            <v>LOS RIOS</v>
          </cell>
          <cell r="T3480" t="str">
            <v>TRAMACO</v>
          </cell>
          <cell r="U3480" t="str">
            <v>FLEXNETUIO_PROVINCIA</v>
          </cell>
          <cell r="V3480">
            <v>1</v>
          </cell>
          <cell r="W3480">
            <v>1</v>
          </cell>
          <cell r="X3480" t="str">
            <v>FLEXNET ECUADOR - MDELIVERY</v>
          </cell>
          <cell r="Y3480" t="str">
            <v>CALLE 28 DE JUNIO S/N Y GARCIA MORENO ENTRADA LLANO GRANDE</v>
          </cell>
        </row>
        <row r="3481">
          <cell r="A3481" t="str">
            <v>2483232</v>
          </cell>
          <cell r="B3481">
            <v>495236</v>
          </cell>
          <cell r="C3481" t="str">
            <v>2483232</v>
          </cell>
          <cell r="D3481" t="str">
            <v>MDELIVERY</v>
          </cell>
          <cell r="E3481" t="str">
            <v>DESPACHO</v>
          </cell>
          <cell r="F3481" t="str">
            <v>NORMAL</v>
          </cell>
          <cell r="G3481" t="str">
            <v>IC4527</v>
          </cell>
          <cell r="H3481">
            <v>44938</v>
          </cell>
          <cell r="I3481" t="str">
            <v>ENTREGADO</v>
          </cell>
          <cell r="J3481">
            <v>44939</v>
          </cell>
          <cell r="K3481" t="str">
            <v>Marlon Zamora Sarmiento_EL CARRUSEL C LTDA</v>
          </cell>
          <cell r="L3481" t="str">
            <v>Paseo Rio Machangara y Cornelio Vintimilla Fabrica Carrusel Parque Industrial de Cuenca</v>
          </cell>
          <cell r="M3481" t="str">
            <v>0190085503001</v>
          </cell>
          <cell r="N3481" t="str">
            <v>0999483727</v>
          </cell>
          <cell r="O3481" t="str">
            <v/>
          </cell>
          <cell r="P3481" t="str">
            <v>CUENCA</v>
          </cell>
          <cell r="Q3481" t="str">
            <v>CUENCA</v>
          </cell>
          <cell r="R3481" t="str">
            <v>AZUAY</v>
          </cell>
          <cell r="T3481" t="str">
            <v>ITSACOURIER</v>
          </cell>
          <cell r="U3481" t="str">
            <v>FLEXNETUIO_PROVINCIA</v>
          </cell>
          <cell r="V3481">
            <v>1</v>
          </cell>
          <cell r="W3481">
            <v>1</v>
          </cell>
          <cell r="X3481" t="str">
            <v>FLEXNET ECUADOR - MDELIVERY</v>
          </cell>
          <cell r="Y3481" t="str">
            <v>CALLE 28 DE JUNIO S/N Y GARCIA MORENO ENTRADA LLANO GRANDE</v>
          </cell>
        </row>
        <row r="3482">
          <cell r="A3482" t="str">
            <v>2483236</v>
          </cell>
          <cell r="B3482">
            <v>495237</v>
          </cell>
          <cell r="C3482" t="str">
            <v>2483236</v>
          </cell>
          <cell r="D3482" t="str">
            <v>MDELIVERY</v>
          </cell>
          <cell r="E3482" t="str">
            <v>DESPACHO</v>
          </cell>
          <cell r="F3482" t="str">
            <v>NORMAL</v>
          </cell>
          <cell r="G3482" t="str">
            <v>FT79398</v>
          </cell>
          <cell r="H3482">
            <v>44938</v>
          </cell>
          <cell r="I3482" t="str">
            <v>ENTREGADO</v>
          </cell>
          <cell r="J3482">
            <v>44939</v>
          </cell>
          <cell r="K3482" t="str">
            <v xml:space="preserve">Ximena Soledad Gomez Haz_BANCO GUAYAQUIL S A </v>
          </cell>
          <cell r="L3482" t="str">
            <v xml:space="preserve"> GUAYAS GUAYAQUIL Pichincha P Icaza edificio anexo Banco Guayaquil piso 3 </v>
          </cell>
          <cell r="M3482" t="str">
            <v>0990049459001</v>
          </cell>
          <cell r="N3482" t="str">
            <v>0990990140</v>
          </cell>
          <cell r="O3482" t="str">
            <v/>
          </cell>
          <cell r="P3482" t="str">
            <v>GUAYAQUIL</v>
          </cell>
          <cell r="Q3482" t="str">
            <v>GUAYAQUIL</v>
          </cell>
          <cell r="R3482" t="str">
            <v>GUAYAS</v>
          </cell>
          <cell r="T3482" t="str">
            <v>ITSACOURIER</v>
          </cell>
          <cell r="U3482" t="str">
            <v>FLEXNETUIO_GYE</v>
          </cell>
          <cell r="V3482">
            <v>1</v>
          </cell>
          <cell r="W3482">
            <v>1</v>
          </cell>
          <cell r="X3482" t="str">
            <v>FLEXNET ECUADOR - MDELIVERY</v>
          </cell>
          <cell r="Y3482" t="str">
            <v>CALLE 28 DE JUNIO S/N Y GARCIA MORENO ENTRADA LLANO GRANDE</v>
          </cell>
        </row>
        <row r="3483">
          <cell r="A3483" t="str">
            <v>2483238</v>
          </cell>
          <cell r="B3483">
            <v>495238</v>
          </cell>
          <cell r="C3483" t="str">
            <v>2483238</v>
          </cell>
          <cell r="D3483" t="str">
            <v>MDELIVERY</v>
          </cell>
          <cell r="E3483" t="str">
            <v>DESPACHO</v>
          </cell>
          <cell r="F3483" t="str">
            <v>NORMAL</v>
          </cell>
          <cell r="G3483" t="str">
            <v>FT79404</v>
          </cell>
          <cell r="H3483">
            <v>44938</v>
          </cell>
          <cell r="I3483" t="str">
            <v>INCIDENCIA</v>
          </cell>
          <cell r="J3483">
            <v>44942</v>
          </cell>
          <cell r="K3483" t="str">
            <v>VALESKA PATRICIA LAVAYEN VERGARA_VALESKA PATRICIA LAVAYEN VERGARA</v>
          </cell>
          <cell r="L3483" t="str">
            <v xml:space="preserve">COLINAS DE LA FLORIDA M Z 414 CASA V1o </v>
          </cell>
          <cell r="M3483" t="str">
            <v>0929047488001</v>
          </cell>
          <cell r="N3483" t="str">
            <v>0996850041</v>
          </cell>
          <cell r="O3483" t="str">
            <v/>
          </cell>
          <cell r="P3483" t="str">
            <v>GUAYAQUIL</v>
          </cell>
          <cell r="Q3483" t="str">
            <v>GUAYAQUIL</v>
          </cell>
          <cell r="R3483" t="str">
            <v>GUAYAS</v>
          </cell>
          <cell r="T3483" t="str">
            <v>ITSACOURIER</v>
          </cell>
          <cell r="U3483" t="str">
            <v>FLEXNETUIO_GYE</v>
          </cell>
          <cell r="V3483">
            <v>1</v>
          </cell>
          <cell r="W3483">
            <v>1</v>
          </cell>
          <cell r="X3483" t="str">
            <v>FLEXNET ECUADOR - MDELIVERY</v>
          </cell>
          <cell r="Y3483" t="str">
            <v>CALLE 28 DE JUNIO S/N Y GARCIA MORENO ENTRADA LLANO GRANDE</v>
          </cell>
        </row>
        <row r="3484">
          <cell r="A3484" t="str">
            <v>2483241</v>
          </cell>
          <cell r="B3484">
            <v>495239</v>
          </cell>
          <cell r="C3484" t="str">
            <v>2483241</v>
          </cell>
          <cell r="D3484" t="str">
            <v>MDELIVERY</v>
          </cell>
          <cell r="E3484" t="str">
            <v>DESPACHO</v>
          </cell>
          <cell r="F3484" t="str">
            <v>NORMAL</v>
          </cell>
          <cell r="G3484" t="str">
            <v>FT79360</v>
          </cell>
          <cell r="H3484">
            <v>44938</v>
          </cell>
          <cell r="I3484" t="str">
            <v>ENTREGADO</v>
          </cell>
          <cell r="J3484">
            <v>44939</v>
          </cell>
          <cell r="K3484" t="str">
            <v xml:space="preserve">MARCO COELLO_IDEAL ALAMBREC S A </v>
          </cell>
          <cell r="L3484" t="str">
            <v>DX CALLE S60 E3 423 Y CLL E3E SCTR PARQUE INDUSTRIA L EN LA PANASUR FRTE A NOVA CERO TRAS DE LA FBCA DE ETERNI</v>
          </cell>
          <cell r="M3484" t="str">
            <v>1790050947001</v>
          </cell>
          <cell r="N3484" t="str">
            <v>0983182291</v>
          </cell>
          <cell r="O3484" t="str">
            <v/>
          </cell>
          <cell r="P3484" t="str">
            <v>QUITO</v>
          </cell>
          <cell r="Q3484" t="str">
            <v>QUITO</v>
          </cell>
          <cell r="R3484" t="str">
            <v>PICHINCHA</v>
          </cell>
          <cell r="T3484" t="str">
            <v>FLEXTRANS UIO</v>
          </cell>
          <cell r="U3484" t="str">
            <v>FLEXNETUIO_LOCAL</v>
          </cell>
          <cell r="V3484">
            <v>1</v>
          </cell>
          <cell r="W3484">
            <v>1</v>
          </cell>
          <cell r="X3484" t="str">
            <v>FLEXNET ECUADOR - MDELIVERY</v>
          </cell>
          <cell r="Y3484" t="str">
            <v>CALLE 28 DE JUNIO S/N Y GARCIA MORENO ENTRADA LLANO GRANDE</v>
          </cell>
        </row>
        <row r="3485">
          <cell r="A3485" t="str">
            <v>2483242</v>
          </cell>
          <cell r="B3485">
            <v>495240</v>
          </cell>
          <cell r="C3485" t="str">
            <v>2483242</v>
          </cell>
          <cell r="D3485" t="str">
            <v>MDELIVERY</v>
          </cell>
          <cell r="E3485" t="str">
            <v>DESPACHO</v>
          </cell>
          <cell r="F3485" t="str">
            <v>NORMAL</v>
          </cell>
          <cell r="G3485" t="str">
            <v>031080002483242</v>
          </cell>
          <cell r="H3485">
            <v>44938</v>
          </cell>
          <cell r="I3485" t="str">
            <v>INCIDENCIA</v>
          </cell>
          <cell r="J3485">
            <v>44942</v>
          </cell>
          <cell r="K3485" t="str">
            <v xml:space="preserve"> FAUSTO GERARDO PROANO GUERRERO_ FAUSTO GERARDO PROANO GUERRERO</v>
          </cell>
          <cell r="L3485" t="str">
            <v>CIUDADELA RUMINAHUI CALLE VIRGILIO CHAVEZ 3 42 Y CESAR DAVILA</v>
          </cell>
          <cell r="M3485" t="str">
            <v>1002261780001</v>
          </cell>
          <cell r="N3485" t="str">
            <v>0999835566</v>
          </cell>
          <cell r="O3485" t="str">
            <v/>
          </cell>
          <cell r="P3485" t="str">
            <v>IBARRA</v>
          </cell>
          <cell r="Q3485" t="str">
            <v>IBARRA</v>
          </cell>
          <cell r="R3485" t="str">
            <v>IMBABURA</v>
          </cell>
          <cell r="T3485" t="str">
            <v>TRAMACO</v>
          </cell>
          <cell r="U3485" t="str">
            <v>FLEXNETUIO_PROVINCIA</v>
          </cell>
          <cell r="V3485">
            <v>1</v>
          </cell>
          <cell r="W3485">
            <v>1</v>
          </cell>
          <cell r="X3485" t="str">
            <v>FLEXNET ECUADOR - MDELIVERY</v>
          </cell>
          <cell r="Y3485" t="str">
            <v>CALLE 28 DE JUNIO S/N Y GARCIA MORENO ENTRADA LLANO GRANDE</v>
          </cell>
        </row>
        <row r="3486">
          <cell r="A3486" t="str">
            <v>2483247</v>
          </cell>
          <cell r="B3486">
            <v>495241</v>
          </cell>
          <cell r="C3486" t="str">
            <v>2483247</v>
          </cell>
          <cell r="D3486" t="str">
            <v>MDELIVERY</v>
          </cell>
          <cell r="E3486" t="str">
            <v>DESPACHO</v>
          </cell>
          <cell r="F3486" t="str">
            <v>NORMAL</v>
          </cell>
          <cell r="G3486" t="str">
            <v>FT79361</v>
          </cell>
          <cell r="H3486">
            <v>44938</v>
          </cell>
          <cell r="I3486" t="str">
            <v>ENTREGADO</v>
          </cell>
          <cell r="J3486">
            <v>44939</v>
          </cell>
          <cell r="K3486" t="str">
            <v xml:space="preserve">ANA VANRONZELEN_ZAIMELLA DEL ECUADOR S A </v>
          </cell>
          <cell r="L3486" t="str">
            <v xml:space="preserve">Zaimella del Ecuador S A en Juan de Dios Moraless y Panamericana Sur Setor Balvinas </v>
          </cell>
          <cell r="M3486" t="str">
            <v>1791297385001</v>
          </cell>
          <cell r="N3486" t="str">
            <v>0998041161</v>
          </cell>
          <cell r="O3486" t="str">
            <v/>
          </cell>
          <cell r="P3486" t="str">
            <v>QUITO</v>
          </cell>
          <cell r="Q3486" t="str">
            <v>QUITO</v>
          </cell>
          <cell r="R3486" t="str">
            <v>PICHINCHA</v>
          </cell>
          <cell r="T3486" t="str">
            <v>FLEXTRANS UIO</v>
          </cell>
          <cell r="U3486" t="str">
            <v>FLEXNETUIO_LOCAL</v>
          </cell>
          <cell r="V3486">
            <v>1</v>
          </cell>
          <cell r="W3486">
            <v>1</v>
          </cell>
          <cell r="X3486" t="str">
            <v>FLEXNET ECUADOR - MDELIVERY</v>
          </cell>
          <cell r="Y3486" t="str">
            <v>CALLE 28 DE JUNIO S/N Y GARCIA MORENO ENTRADA LLANO GRANDE</v>
          </cell>
        </row>
        <row r="3487">
          <cell r="A3487" t="str">
            <v>2483250</v>
          </cell>
          <cell r="B3487">
            <v>495242</v>
          </cell>
          <cell r="C3487" t="str">
            <v>2483250</v>
          </cell>
          <cell r="D3487" t="str">
            <v>MDELIVERY</v>
          </cell>
          <cell r="E3487" t="str">
            <v>DESPACHO</v>
          </cell>
          <cell r="F3487" t="str">
            <v>DERIVADO PICK UP</v>
          </cell>
          <cell r="G3487" t="str">
            <v>031080002483250</v>
          </cell>
          <cell r="H3487">
            <v>44938</v>
          </cell>
          <cell r="I3487" t="str">
            <v>ENTREGADO</v>
          </cell>
          <cell r="J3487">
            <v>44940</v>
          </cell>
          <cell r="K3487" t="str">
            <v>LILIBETH SALGADO DIAZ_LILIBETH SALGADO DIAZ</v>
          </cell>
          <cell r="L3487" t="str">
            <v xml:space="preserve"> SUCUMBIOS RETIRO AGENCIA TRAMACO CALLE ELOY ALFARO 320 Y FRANCISCO DE ORELLANA COMUNICARSE CON LA SRA CUANDO EL EQUIPO LLEGUE A BODEGAS </v>
          </cell>
          <cell r="M3487" t="str">
            <v>1759691627001</v>
          </cell>
          <cell r="N3487" t="str">
            <v>0980259713</v>
          </cell>
          <cell r="O3487" t="str">
            <v/>
          </cell>
          <cell r="P3487" t="str">
            <v>LAGO AGRIO</v>
          </cell>
          <cell r="Q3487" t="str">
            <v>LAGO AGRIO</v>
          </cell>
          <cell r="R3487" t="str">
            <v>SUCUMBIOS</v>
          </cell>
          <cell r="T3487" t="str">
            <v>TRAMACO</v>
          </cell>
          <cell r="U3487" t="str">
            <v>FLEXNETUIO_PROVINCIA</v>
          </cell>
          <cell r="V3487">
            <v>1</v>
          </cell>
          <cell r="W3487">
            <v>1</v>
          </cell>
          <cell r="X3487" t="str">
            <v>FLEXNET ECUADOR - MDELIVERY</v>
          </cell>
          <cell r="Y3487" t="str">
            <v>CALLE 28 DE JUNIO S/N Y GARCIA MORENO ENTRADA LLANO GRANDE</v>
          </cell>
        </row>
        <row r="3488">
          <cell r="A3488" t="str">
            <v>2483252</v>
          </cell>
          <cell r="B3488">
            <v>495243</v>
          </cell>
          <cell r="C3488" t="str">
            <v>2483252</v>
          </cell>
          <cell r="D3488" t="str">
            <v>MDELIVERY</v>
          </cell>
          <cell r="E3488" t="str">
            <v>DESPACHO</v>
          </cell>
          <cell r="F3488" t="str">
            <v>DERIVADO PICK UP</v>
          </cell>
          <cell r="G3488" t="str">
            <v>031080002483252</v>
          </cell>
          <cell r="H3488">
            <v>44938</v>
          </cell>
          <cell r="I3488" t="str">
            <v>ENTREGADO</v>
          </cell>
          <cell r="J3488">
            <v>44939</v>
          </cell>
          <cell r="K3488" t="str">
            <v>KETTY MARICELA BRAVO BALLADARES_KETTY MARICELA BRAVO BALLADARES</v>
          </cell>
          <cell r="L3488" t="str">
            <v xml:space="preserve"> SANTO DOMINGO DE LOS TSaCHILAS RETIRO AGENCIA TRAMACO AV BABAHOYO 403 Y LOJA COMUNICARSE CON LA SRA CUANDO EL EQUIPO LLEGUE A BODEGAS </v>
          </cell>
          <cell r="M3488" t="str">
            <v>1716836497001</v>
          </cell>
          <cell r="N3488" t="str">
            <v>0989383586</v>
          </cell>
          <cell r="O3488" t="str">
            <v/>
          </cell>
          <cell r="P3488" t="str">
            <v>LA CONCORDIA</v>
          </cell>
          <cell r="Q3488" t="str">
            <v>LA CONCORDIA</v>
          </cell>
          <cell r="R3488" t="str">
            <v>ESMERALDAS</v>
          </cell>
          <cell r="T3488" t="str">
            <v>TRAMACO</v>
          </cell>
          <cell r="U3488" t="str">
            <v>FLEXNETUIO_PROVINCIA</v>
          </cell>
          <cell r="V3488">
            <v>1</v>
          </cell>
          <cell r="W3488">
            <v>1</v>
          </cell>
          <cell r="X3488" t="str">
            <v>FLEXNET ECUADOR - MDELIVERY</v>
          </cell>
          <cell r="Y3488" t="str">
            <v>CALLE 28 DE JUNIO S/N Y GARCIA MORENO ENTRADA LLANO GRANDE</v>
          </cell>
        </row>
        <row r="3489">
          <cell r="A3489" t="str">
            <v>2483253</v>
          </cell>
          <cell r="B3489">
            <v>495244</v>
          </cell>
          <cell r="C3489" t="str">
            <v>2483253</v>
          </cell>
          <cell r="D3489" t="str">
            <v>MDELIVERY</v>
          </cell>
          <cell r="E3489" t="str">
            <v>DESPACHO</v>
          </cell>
          <cell r="F3489" t="str">
            <v>NORMAL</v>
          </cell>
          <cell r="G3489" t="str">
            <v>031080002483253</v>
          </cell>
          <cell r="H3489">
            <v>44938</v>
          </cell>
          <cell r="I3489" t="str">
            <v>ENTREGADO</v>
          </cell>
          <cell r="J3489">
            <v>44943</v>
          </cell>
          <cell r="K3489" t="str">
            <v>NARCISA MERY MURILLO ZAMBRANO_NARCISA MERY MURILLO ZAMBRANO</v>
          </cell>
          <cell r="L3489" t="str">
            <v xml:space="preserve"> GUAYAS PARROQUIA CHONGON AV VIA LA COSTA LLEGA PASANDO VALLE ALTO Y AHI A LA DERECHA ES LA ENTRADA AL KILOMETRO 22 CASA O VILLA NO ESTA PINTADA LAS VENTANAS DE ROJO PASANDO EL HOTEL DE MASCOTAS COO 2</v>
          </cell>
          <cell r="M3489" t="str">
            <v>0922680087001</v>
          </cell>
          <cell r="N3489" t="str">
            <v>0991907127</v>
          </cell>
          <cell r="O3489" t="str">
            <v/>
          </cell>
          <cell r="P3489" t="str">
            <v>GUAYAQUIL</v>
          </cell>
          <cell r="Q3489" t="str">
            <v>GUAYAQUIL</v>
          </cell>
          <cell r="R3489" t="str">
            <v>GUAYAS</v>
          </cell>
          <cell r="T3489" t="str">
            <v>TRAMACO</v>
          </cell>
          <cell r="U3489" t="str">
            <v>FLEXNETUIO_GYE</v>
          </cell>
          <cell r="V3489">
            <v>1</v>
          </cell>
          <cell r="W3489">
            <v>1</v>
          </cell>
          <cell r="X3489" t="str">
            <v>FLEXNET ECUADOR - MDELIVERY</v>
          </cell>
          <cell r="Y3489" t="str">
            <v>CALLE 28 DE JUNIO S/N Y GARCIA MORENO ENTRADA LLANO GRANDE</v>
          </cell>
        </row>
        <row r="3490">
          <cell r="A3490" t="str">
            <v>2483254</v>
          </cell>
          <cell r="B3490">
            <v>495245</v>
          </cell>
          <cell r="C3490" t="str">
            <v>2483254</v>
          </cell>
          <cell r="D3490" t="str">
            <v>MDELIVERY</v>
          </cell>
          <cell r="E3490" t="str">
            <v>DESPACHO</v>
          </cell>
          <cell r="F3490" t="str">
            <v>NORMAL</v>
          </cell>
          <cell r="G3490" t="str">
            <v>031080002483254</v>
          </cell>
          <cell r="H3490">
            <v>44938</v>
          </cell>
          <cell r="I3490" t="str">
            <v>INCIDENCIA</v>
          </cell>
          <cell r="J3490">
            <v>44944</v>
          </cell>
          <cell r="K3490" t="str">
            <v>JASMANI ARMANDO CONTRERAS DE LOS ANGELES_JASMANI ARMANDO CONTRERAS DE LOS ANGELES</v>
          </cell>
          <cell r="L3490" t="str">
            <v>LOS RiOS 10 DE NOVIEMBRE MEDARDO ANGEL SILVA MORAIMA ASTUDILLO CASA DE DOS PISOS COLOR TURQUESA FRENTE A LA PELUQUERIA CARLITOS CONTACTO ADICIONAL 0991805189</v>
          </cell>
          <cell r="M3490" t="str">
            <v>1205856543001</v>
          </cell>
          <cell r="N3490" t="str">
            <v>0989468625</v>
          </cell>
          <cell r="O3490" t="str">
            <v/>
          </cell>
          <cell r="P3490" t="str">
            <v>VENTANAS</v>
          </cell>
          <cell r="Q3490" t="str">
            <v>VENTANAS</v>
          </cell>
          <cell r="R3490" t="str">
            <v>LOS RIOS</v>
          </cell>
          <cell r="T3490" t="str">
            <v>TRAMACO</v>
          </cell>
          <cell r="U3490" t="str">
            <v>FLEXNETUIO_PROVINCIA</v>
          </cell>
          <cell r="V3490">
            <v>1</v>
          </cell>
          <cell r="W3490">
            <v>1</v>
          </cell>
          <cell r="X3490" t="str">
            <v>FLEXNET ECUADOR - MDELIVERY</v>
          </cell>
          <cell r="Y3490" t="str">
            <v>CALLE 28 DE JUNIO S/N Y GARCIA MORENO ENTRADA LLANO GRANDE</v>
          </cell>
        </row>
        <row r="3491">
          <cell r="A3491" t="str">
            <v>2483255</v>
          </cell>
          <cell r="B3491">
            <v>495246</v>
          </cell>
          <cell r="C3491" t="str">
            <v>2483255</v>
          </cell>
          <cell r="D3491" t="str">
            <v>MDELIVERY</v>
          </cell>
          <cell r="E3491" t="str">
            <v>DESPACHO</v>
          </cell>
          <cell r="F3491" t="str">
            <v>NORMAL</v>
          </cell>
          <cell r="G3491" t="str">
            <v>FT79349</v>
          </cell>
          <cell r="H3491">
            <v>44938</v>
          </cell>
          <cell r="I3491" t="str">
            <v>ENTREGADO</v>
          </cell>
          <cell r="J3491">
            <v>44939</v>
          </cell>
          <cell r="K3491" t="str">
            <v>GEOVANNY GONZALO YUNGAN CHIQUIZA_GEOVANNY GONZALO YUNGAN CHIQUIZA</v>
          </cell>
          <cell r="L3491" t="str">
            <v>CARAPUNGO ETAPA 4 CONJUNTOS VIDEAL CASA 27</v>
          </cell>
          <cell r="M3491" t="str">
            <v>1720061991001</v>
          </cell>
          <cell r="N3491" t="str">
            <v>0968653762/0998696582</v>
          </cell>
          <cell r="O3491" t="str">
            <v/>
          </cell>
          <cell r="P3491" t="str">
            <v>QUITO</v>
          </cell>
          <cell r="Q3491" t="str">
            <v>QUITO</v>
          </cell>
          <cell r="R3491" t="str">
            <v>PICHINCHA</v>
          </cell>
          <cell r="T3491" t="str">
            <v>FLEXTRANS UIO</v>
          </cell>
          <cell r="U3491" t="str">
            <v>FLEXNETUIO_LOCAL</v>
          </cell>
          <cell r="V3491">
            <v>1</v>
          </cell>
          <cell r="W3491">
            <v>1</v>
          </cell>
          <cell r="X3491" t="str">
            <v>FLEXNET ECUADOR - MDELIVERY</v>
          </cell>
          <cell r="Y3491" t="str">
            <v>CALLE 28 DE JUNIO S/N Y GARCIA MORENO ENTRADA LLANO GRANDE</v>
          </cell>
        </row>
        <row r="3492">
          <cell r="A3492" t="str">
            <v>2483257</v>
          </cell>
          <cell r="B3492">
            <v>495247</v>
          </cell>
          <cell r="C3492" t="str">
            <v>2483257</v>
          </cell>
          <cell r="D3492" t="str">
            <v>MDELIVERY</v>
          </cell>
          <cell r="E3492" t="str">
            <v>DESPACHO</v>
          </cell>
          <cell r="F3492" t="str">
            <v>NORMAL</v>
          </cell>
          <cell r="G3492" t="str">
            <v>FT79348</v>
          </cell>
          <cell r="H3492">
            <v>44938</v>
          </cell>
          <cell r="I3492" t="str">
            <v>ENTREGADO</v>
          </cell>
          <cell r="J3492">
            <v>44939</v>
          </cell>
          <cell r="K3492" t="str">
            <v>Elena Beltran Katherine Llumiquinga_ORGANIZACION NO GUBERNAMENTAL INTERNACIONAL HIAS</v>
          </cell>
          <cell r="L3492" t="str">
            <v>PICHINCHA QUITO INAQUITO LA CORUNA N26 92 Y SAN IGNACIO Edificio Austria</v>
          </cell>
          <cell r="M3492" t="str">
            <v>1791940571001</v>
          </cell>
          <cell r="N3492" t="str">
            <v>0981591660 / 0983868211</v>
          </cell>
          <cell r="O3492" t="str">
            <v/>
          </cell>
          <cell r="P3492" t="str">
            <v>QUITO</v>
          </cell>
          <cell r="Q3492" t="str">
            <v>QUITO</v>
          </cell>
          <cell r="R3492" t="str">
            <v>PICHINCHA</v>
          </cell>
          <cell r="T3492" t="str">
            <v>TRANSERVISS</v>
          </cell>
          <cell r="U3492" t="str">
            <v>FLEXNETUIO_LOCAL</v>
          </cell>
          <cell r="V3492">
            <v>1</v>
          </cell>
          <cell r="W3492">
            <v>1</v>
          </cell>
          <cell r="X3492" t="str">
            <v>FLEXNET ECUADOR - MDELIVERY</v>
          </cell>
          <cell r="Y3492" t="str">
            <v>CALLE 28 DE JUNIO S/N Y GARCIA MORENO ENTRADA LLANO GRANDE</v>
          </cell>
        </row>
        <row r="3493">
          <cell r="A3493" t="str">
            <v>2483267</v>
          </cell>
          <cell r="B3493">
            <v>495248</v>
          </cell>
          <cell r="C3493" t="str">
            <v>2483267</v>
          </cell>
          <cell r="D3493" t="str">
            <v>MDELIVERY</v>
          </cell>
          <cell r="E3493" t="str">
            <v>DESPACHO</v>
          </cell>
          <cell r="F3493" t="str">
            <v>NORMAL</v>
          </cell>
          <cell r="G3493" t="str">
            <v>031080002483267</v>
          </cell>
          <cell r="H3493">
            <v>44938</v>
          </cell>
          <cell r="I3493" t="str">
            <v>ENTREGADO</v>
          </cell>
          <cell r="J3493">
            <v>44939</v>
          </cell>
          <cell r="K3493" t="str">
            <v xml:space="preserve">Wagner Garcia Lissette Colon_VISUALSAT ECUADOR S A </v>
          </cell>
          <cell r="L3493" t="str">
            <v xml:space="preserve"> GUAYAS GUAYAQUIL Via Daule Km 12 5 junto al terminal de Metrovia Guayaquil Ecuador </v>
          </cell>
          <cell r="M3493" t="str">
            <v>0992715839001</v>
          </cell>
          <cell r="N3493" t="str">
            <v>0958869685</v>
          </cell>
          <cell r="O3493" t="str">
            <v/>
          </cell>
          <cell r="P3493" t="str">
            <v>GUAYAQUIL</v>
          </cell>
          <cell r="Q3493" t="str">
            <v>GUAYAQUIL</v>
          </cell>
          <cell r="R3493" t="str">
            <v>GUAYAS</v>
          </cell>
          <cell r="T3493" t="str">
            <v>TRAMACO</v>
          </cell>
          <cell r="U3493" t="str">
            <v>FLEXNETUIO_GYE</v>
          </cell>
          <cell r="V3493">
            <v>1</v>
          </cell>
          <cell r="W3493">
            <v>1</v>
          </cell>
          <cell r="X3493" t="str">
            <v>FLEXNET ECUADOR - MDELIVERY</v>
          </cell>
          <cell r="Y3493" t="str">
            <v>CALLE 28 DE JUNIO S/N Y GARCIA MORENO ENTRADA LLANO GRANDE</v>
          </cell>
        </row>
        <row r="3494">
          <cell r="A3494" t="str">
            <v>2483297</v>
          </cell>
          <cell r="B3494">
            <v>495249</v>
          </cell>
          <cell r="C3494" t="str">
            <v>2483297</v>
          </cell>
          <cell r="D3494" t="str">
            <v>MDELIVERY</v>
          </cell>
          <cell r="E3494" t="str">
            <v>DESPACHO</v>
          </cell>
          <cell r="F3494" t="str">
            <v>NORMAL</v>
          </cell>
          <cell r="G3494" t="str">
            <v>FT79357</v>
          </cell>
          <cell r="H3494">
            <v>44938</v>
          </cell>
          <cell r="I3494" t="str">
            <v>ENTREGADO</v>
          </cell>
          <cell r="J3494">
            <v>44939</v>
          </cell>
          <cell r="K3494" t="str">
            <v>Maria Jose Borja_ECUAPRIMAS</v>
          </cell>
          <cell r="L3494" t="str">
            <v xml:space="preserve">Av Naciones Unidas 1084 y Av Amazonas Edificio Previsora torre B Oficina 612 ASTAP Cia Ltda </v>
          </cell>
          <cell r="M3494" t="str">
            <v>0927929273</v>
          </cell>
          <cell r="N3494" t="str">
            <v>0998126662</v>
          </cell>
          <cell r="O3494" t="str">
            <v/>
          </cell>
          <cell r="P3494" t="str">
            <v>QUITO</v>
          </cell>
          <cell r="Q3494" t="str">
            <v>QUITO</v>
          </cell>
          <cell r="R3494" t="str">
            <v>PICHINCHA</v>
          </cell>
          <cell r="T3494" t="str">
            <v>FLEXTRANS UIO</v>
          </cell>
          <cell r="U3494" t="str">
            <v>FLEXNETUIO_LOCAL</v>
          </cell>
          <cell r="V3494">
            <v>1</v>
          </cell>
          <cell r="W3494">
            <v>1</v>
          </cell>
          <cell r="X3494" t="str">
            <v>FLEXNET ECUADOR - MDELIVERY</v>
          </cell>
          <cell r="Y3494" t="str">
            <v>CALLE 28 DE JUNIO S/N Y GARCIA MORENO ENTRADA LLANO GRANDE</v>
          </cell>
        </row>
        <row r="3495">
          <cell r="A3495" t="str">
            <v>2483299</v>
          </cell>
          <cell r="B3495">
            <v>495250</v>
          </cell>
          <cell r="C3495" t="str">
            <v>2483299</v>
          </cell>
          <cell r="D3495" t="str">
            <v>MDELIVERY</v>
          </cell>
          <cell r="E3495" t="str">
            <v>DESPACHO</v>
          </cell>
          <cell r="F3495" t="str">
            <v>NORMAL</v>
          </cell>
          <cell r="G3495" t="str">
            <v>FT79356</v>
          </cell>
          <cell r="H3495">
            <v>44938</v>
          </cell>
          <cell r="I3495" t="str">
            <v>ENTREGADO</v>
          </cell>
          <cell r="J3495">
            <v>44939</v>
          </cell>
          <cell r="K3495" t="str">
            <v xml:space="preserve">FANNY REVELO LEIDY MONTE_MEGADATOS S A </v>
          </cell>
          <cell r="L3495" t="str">
            <v xml:space="preserve"> PICHINCHA QUITO NuNez de Vela E3 13 y Atahualpa Ed Torre del puente 3er piso QUITO </v>
          </cell>
          <cell r="M3495" t="str">
            <v>1791287541001</v>
          </cell>
          <cell r="N3495" t="str">
            <v>0998042913</v>
          </cell>
          <cell r="O3495" t="str">
            <v/>
          </cell>
          <cell r="P3495" t="str">
            <v>QUITO</v>
          </cell>
          <cell r="Q3495" t="str">
            <v>QUITO</v>
          </cell>
          <cell r="R3495" t="str">
            <v>PICHINCHA</v>
          </cell>
          <cell r="T3495" t="str">
            <v>FLEXTRANS UIO</v>
          </cell>
          <cell r="U3495" t="str">
            <v>FLEXNETUIO_LOCAL</v>
          </cell>
          <cell r="V3495">
            <v>1</v>
          </cell>
          <cell r="W3495">
            <v>1</v>
          </cell>
          <cell r="X3495" t="str">
            <v>FLEXNET ECUADOR - MDELIVERY</v>
          </cell>
          <cell r="Y3495" t="str">
            <v>CALLE 28 DE JUNIO S/N Y GARCIA MORENO ENTRADA LLANO GRANDE</v>
          </cell>
        </row>
        <row r="3496">
          <cell r="A3496" t="str">
            <v>2483319</v>
          </cell>
          <cell r="B3496">
            <v>495251</v>
          </cell>
          <cell r="C3496" t="str">
            <v>2483319</v>
          </cell>
          <cell r="D3496" t="str">
            <v>MDELIVERY</v>
          </cell>
          <cell r="E3496" t="str">
            <v>DESPACHO</v>
          </cell>
          <cell r="F3496" t="str">
            <v>NORMAL</v>
          </cell>
          <cell r="G3496" t="str">
            <v>FT79352</v>
          </cell>
          <cell r="H3496">
            <v>44938</v>
          </cell>
          <cell r="I3496" t="str">
            <v>ENTREGADO</v>
          </cell>
          <cell r="J3496">
            <v>44939</v>
          </cell>
          <cell r="K3496" t="str">
            <v>ANDRES CORONEL FONSECA_SONIA CAROLINA CORONEL FONSECA</v>
          </cell>
          <cell r="L3496" t="str">
            <v>CALLE JUAN PICAYO OE1 194 Y PEDRO CANDO DETRaS DE SERVIPAGOS Y AV LUIS TUFINO</v>
          </cell>
          <cell r="M3496" t="str">
            <v>1716823867001</v>
          </cell>
          <cell r="N3496" t="str">
            <v>0967558679</v>
          </cell>
          <cell r="O3496" t="str">
            <v/>
          </cell>
          <cell r="P3496" t="str">
            <v>QUITO</v>
          </cell>
          <cell r="Q3496" t="str">
            <v>QUITO</v>
          </cell>
          <cell r="R3496" t="str">
            <v>PICHINCHA</v>
          </cell>
          <cell r="T3496" t="str">
            <v>FLEXTRANS UIO</v>
          </cell>
          <cell r="U3496" t="str">
            <v>FLEXNETUIO_LOCAL</v>
          </cell>
          <cell r="V3496">
            <v>1</v>
          </cell>
          <cell r="W3496">
            <v>1</v>
          </cell>
          <cell r="X3496" t="str">
            <v>FLEXNET ECUADOR - MDELIVERY</v>
          </cell>
          <cell r="Y3496" t="str">
            <v>CALLE 28 DE JUNIO S/N Y GARCIA MORENO ENTRADA LLANO GRANDE</v>
          </cell>
        </row>
        <row r="3497">
          <cell r="A3497" t="str">
            <v>2483320</v>
          </cell>
          <cell r="B3497">
            <v>495252</v>
          </cell>
          <cell r="C3497" t="str">
            <v>2483320</v>
          </cell>
          <cell r="D3497" t="str">
            <v>MDELIVERY</v>
          </cell>
          <cell r="E3497" t="str">
            <v>DESPACHO</v>
          </cell>
          <cell r="F3497" t="str">
            <v>NORMAL</v>
          </cell>
          <cell r="G3497" t="str">
            <v>FT79397</v>
          </cell>
          <cell r="H3497">
            <v>44938</v>
          </cell>
          <cell r="I3497" t="str">
            <v>ENTREGADO</v>
          </cell>
          <cell r="J3497">
            <v>44939</v>
          </cell>
          <cell r="K3497" t="str">
            <v xml:space="preserve">CARLOS SEGARRA o Fernando Ortega_BANCO DEL PACIFICO S A </v>
          </cell>
          <cell r="L3497" t="str">
            <v>GUAYAS GUAYAQUIL P ICAZA 200 Y PEDRO CARBO ANEXO1 BANCO DEL PACIFICO PISO 5</v>
          </cell>
          <cell r="M3497" t="str">
            <v>0990005737001</v>
          </cell>
          <cell r="N3497" t="str">
            <v>999867836</v>
          </cell>
          <cell r="O3497" t="str">
            <v/>
          </cell>
          <cell r="P3497" t="str">
            <v>GUAYAQUIL</v>
          </cell>
          <cell r="Q3497" t="str">
            <v>GUAYAQUIL</v>
          </cell>
          <cell r="R3497" t="str">
            <v>GUAYAS</v>
          </cell>
          <cell r="T3497" t="str">
            <v>ITSACOURIER</v>
          </cell>
          <cell r="U3497" t="str">
            <v>FLEXNETUIO_GYE</v>
          </cell>
          <cell r="V3497">
            <v>1</v>
          </cell>
          <cell r="W3497">
            <v>1</v>
          </cell>
          <cell r="X3497" t="str">
            <v>FLEXNET ECUADOR - MDELIVERY</v>
          </cell>
          <cell r="Y3497" t="str">
            <v>CALLE 28 DE JUNIO S/N Y GARCIA MORENO ENTRADA LLANO GRANDE</v>
          </cell>
        </row>
        <row r="3498">
          <cell r="A3498" t="str">
            <v>2483321</v>
          </cell>
          <cell r="B3498">
            <v>495253</v>
          </cell>
          <cell r="C3498" t="str">
            <v>2483321</v>
          </cell>
          <cell r="D3498" t="str">
            <v>MDELIVERY</v>
          </cell>
          <cell r="E3498" t="str">
            <v>DESPACHO</v>
          </cell>
          <cell r="F3498" t="str">
            <v>NORMAL</v>
          </cell>
          <cell r="G3498" t="str">
            <v>FT79353</v>
          </cell>
          <cell r="H3498">
            <v>44938</v>
          </cell>
          <cell r="I3498" t="str">
            <v>ENTREGADO</v>
          </cell>
          <cell r="J3498">
            <v>44939</v>
          </cell>
          <cell r="K3498" t="str">
            <v>CATOTA YUGCHA ERIKA PAMELA_CATOTA YUGCHA ERIKA PAMELA</v>
          </cell>
          <cell r="L3498" t="str">
            <v>AV ELOY ALFARO 9 DE OCTUBRE EN EL EDIFICIO DE LA CESANTIA DE LA POLICIA NACIONAL</v>
          </cell>
          <cell r="M3498" t="str">
            <v>1719525360001</v>
          </cell>
          <cell r="N3498" t="str">
            <v>022495456</v>
          </cell>
          <cell r="O3498" t="str">
            <v/>
          </cell>
          <cell r="P3498" t="str">
            <v>QUITO</v>
          </cell>
          <cell r="Q3498" t="str">
            <v>QUITO</v>
          </cell>
          <cell r="R3498" t="str">
            <v>PICHINCHA</v>
          </cell>
          <cell r="T3498" t="str">
            <v>TRANSERVISS</v>
          </cell>
          <cell r="U3498" t="str">
            <v>FLEXNETUIO_LOCAL</v>
          </cell>
          <cell r="V3498">
            <v>1</v>
          </cell>
          <cell r="W3498">
            <v>1</v>
          </cell>
          <cell r="X3498" t="str">
            <v>FLEXNET ECUADOR - MDELIVERY</v>
          </cell>
          <cell r="Y3498" t="str">
            <v>CALLE 28 DE JUNIO S/N Y GARCIA MORENO ENTRADA LLANO GRANDE</v>
          </cell>
        </row>
        <row r="3499">
          <cell r="A3499" t="str">
            <v>2483159</v>
          </cell>
          <cell r="B3499">
            <v>495183</v>
          </cell>
          <cell r="C3499" t="str">
            <v>2483159</v>
          </cell>
          <cell r="D3499" t="str">
            <v>MDELIVERY</v>
          </cell>
          <cell r="E3499" t="str">
            <v>DESPACHO</v>
          </cell>
          <cell r="F3499" t="str">
            <v>EXPRESS</v>
          </cell>
          <cell r="G3499" t="str">
            <v>EC6567</v>
          </cell>
          <cell r="H3499">
            <v>44938</v>
          </cell>
          <cell r="I3499" t="str">
            <v>ENTREGADO</v>
          </cell>
          <cell r="J3499">
            <v>44938</v>
          </cell>
          <cell r="K3499" t="str">
            <v>PATRICIA LUNA_URBANO EXPRESS S A RAPIEXX</v>
          </cell>
          <cell r="L3499" t="str">
            <v>De Las Azucenas N44 131 y de Los Granados</v>
          </cell>
          <cell r="M3499" t="str">
            <v>1791312813001</v>
          </cell>
          <cell r="N3499" t="str">
            <v>0992526528</v>
          </cell>
          <cell r="O3499" t="str">
            <v/>
          </cell>
          <cell r="P3499" t="str">
            <v>QUITO</v>
          </cell>
          <cell r="Q3499" t="str">
            <v>QUITO</v>
          </cell>
          <cell r="R3499" t="str">
            <v>PICHINCHA</v>
          </cell>
          <cell r="T3499" t="str">
            <v>EXPRESSCON</v>
          </cell>
          <cell r="U3499" t="str">
            <v>FLEXNETUIO_LOCAL</v>
          </cell>
          <cell r="V3499">
            <v>1</v>
          </cell>
          <cell r="W3499">
            <v>1</v>
          </cell>
          <cell r="X3499" t="str">
            <v>FLEXNET ECUADOR - MDELIVERY</v>
          </cell>
          <cell r="Y3499" t="str">
            <v>CALLE 28 DE JUNIO S/N Y GARCIA MORENO ENTRADA LLANO GRANDE</v>
          </cell>
        </row>
        <row r="3500">
          <cell r="A3500" t="str">
            <v>2483162</v>
          </cell>
          <cell r="B3500">
            <v>495184</v>
          </cell>
          <cell r="C3500" t="str">
            <v>2483162</v>
          </cell>
          <cell r="D3500" t="str">
            <v>MDELIVERY</v>
          </cell>
          <cell r="E3500" t="str">
            <v>DESPACHO</v>
          </cell>
          <cell r="F3500" t="str">
            <v>EXPRESS</v>
          </cell>
          <cell r="G3500" t="str">
            <v>FTS45482</v>
          </cell>
          <cell r="H3500">
            <v>44938</v>
          </cell>
          <cell r="I3500" t="str">
            <v>ENTREGADO</v>
          </cell>
          <cell r="J3500">
            <v>44938</v>
          </cell>
          <cell r="K3500" t="str">
            <v xml:space="preserve">Johanna Ramos_SOCIEDAD INDUSTRIAL GANADERA ELORDENO S A </v>
          </cell>
          <cell r="L3500" t="str">
            <v>Av Isabela catolica y luis cordero edificio RFS piso 3</v>
          </cell>
          <cell r="M3500" t="str">
            <v>1791767535001</v>
          </cell>
          <cell r="N3500" t="str">
            <v>0992032845</v>
          </cell>
          <cell r="O3500" t="str">
            <v/>
          </cell>
          <cell r="P3500" t="str">
            <v>QUITO</v>
          </cell>
          <cell r="Q3500" t="str">
            <v>QUITO</v>
          </cell>
          <cell r="R3500" t="str">
            <v>PICHINCHA</v>
          </cell>
          <cell r="T3500" t="str">
            <v>TRANSERVISS</v>
          </cell>
          <cell r="U3500" t="str">
            <v>FLEXNETUIO_LOCAL</v>
          </cell>
          <cell r="V3500">
            <v>1</v>
          </cell>
          <cell r="W3500">
            <v>1</v>
          </cell>
          <cell r="X3500" t="str">
            <v>FLEXNET ECUADOR - MDELIVERY</v>
          </cell>
          <cell r="Y3500" t="str">
            <v>CALLE 28 DE JUNIO S/N Y GARCIA MORENO ENTRADA LLANO GRANDE</v>
          </cell>
        </row>
        <row r="3501">
          <cell r="A3501" t="str">
            <v>2483163</v>
          </cell>
          <cell r="B3501">
            <v>495185</v>
          </cell>
          <cell r="C3501" t="str">
            <v>2483163</v>
          </cell>
          <cell r="D3501" t="str">
            <v>MDELIVERY</v>
          </cell>
          <cell r="E3501" t="str">
            <v>DESPACHO</v>
          </cell>
          <cell r="F3501" t="str">
            <v>EXPRESS</v>
          </cell>
          <cell r="G3501" t="str">
            <v>FTS45485</v>
          </cell>
          <cell r="H3501">
            <v>44938</v>
          </cell>
          <cell r="I3501" t="str">
            <v>ENTREGADO</v>
          </cell>
          <cell r="J3501">
            <v>44938</v>
          </cell>
          <cell r="K3501" t="str">
            <v>ANA CRISTINA CABRERA_BANCO INTERNACIONAL</v>
          </cell>
          <cell r="L3501" t="str">
            <v>PATRIA Y 9 DE OCTUBRE MATRIZ BANCO INTERNACIONAL AREA DE CORRESPONDENCIA</v>
          </cell>
          <cell r="M3501" t="str">
            <v>1790098354001</v>
          </cell>
          <cell r="N3501" t="str">
            <v>0984009904</v>
          </cell>
          <cell r="O3501" t="str">
            <v/>
          </cell>
          <cell r="P3501" t="str">
            <v>QUITO</v>
          </cell>
          <cell r="Q3501" t="str">
            <v>QUITO</v>
          </cell>
          <cell r="R3501" t="str">
            <v>PICHINCHA</v>
          </cell>
          <cell r="T3501" t="str">
            <v>TRANSERVISS</v>
          </cell>
          <cell r="U3501" t="str">
            <v>FLEXNETUIO_LOCAL</v>
          </cell>
          <cell r="V3501">
            <v>1</v>
          </cell>
          <cell r="W3501">
            <v>1</v>
          </cell>
          <cell r="X3501" t="str">
            <v>FLEXNET ECUADOR - MDELIVERY</v>
          </cell>
          <cell r="Y3501" t="str">
            <v>CALLE 28 DE JUNIO S/N Y GARCIA MORENO ENTRADA LLANO GRANDE</v>
          </cell>
        </row>
        <row r="3502">
          <cell r="A3502" t="str">
            <v>2483187</v>
          </cell>
          <cell r="B3502">
            <v>495186</v>
          </cell>
          <cell r="C3502" t="str">
            <v>2483187</v>
          </cell>
          <cell r="D3502" t="str">
            <v>MDELIVERY</v>
          </cell>
          <cell r="E3502" t="str">
            <v>DESPACHO</v>
          </cell>
          <cell r="F3502" t="str">
            <v>EXPRESS</v>
          </cell>
          <cell r="G3502" t="str">
            <v>EC6558</v>
          </cell>
          <cell r="H3502">
            <v>44938</v>
          </cell>
          <cell r="I3502" t="str">
            <v>ENTREGADO</v>
          </cell>
          <cell r="J3502">
            <v>44938</v>
          </cell>
          <cell r="K3502" t="str">
            <v xml:space="preserve">Monica Guayasamin_ENERGYPETROL S A </v>
          </cell>
          <cell r="L3502" t="str">
            <v>Jose Puerta N 39 155 y Eloy Alfaro Pichincha Quito</v>
          </cell>
          <cell r="M3502" t="str">
            <v>1791403916001</v>
          </cell>
          <cell r="N3502" t="str">
            <v>0984426381</v>
          </cell>
          <cell r="O3502" t="str">
            <v/>
          </cell>
          <cell r="P3502" t="str">
            <v>QUITO</v>
          </cell>
          <cell r="Q3502" t="str">
            <v>QUITO</v>
          </cell>
          <cell r="R3502" t="str">
            <v>PICHINCHA</v>
          </cell>
          <cell r="T3502" t="str">
            <v>EXPRESSCON</v>
          </cell>
          <cell r="U3502" t="str">
            <v>FLEXNETUIO_LOCAL</v>
          </cell>
          <cell r="V3502">
            <v>1</v>
          </cell>
          <cell r="W3502">
            <v>1</v>
          </cell>
          <cell r="X3502" t="str">
            <v>FLEXNET ECUADOR - MDELIVERY</v>
          </cell>
          <cell r="Y3502" t="str">
            <v>CALLE 28 DE JUNIO S/N Y GARCIA MORENO ENTRADA LLANO GRANDE</v>
          </cell>
        </row>
        <row r="3503">
          <cell r="A3503" t="str">
            <v>2483189_1</v>
          </cell>
          <cell r="B3503">
            <v>495187</v>
          </cell>
          <cell r="C3503" t="str">
            <v>2483189_1</v>
          </cell>
          <cell r="D3503" t="str">
            <v>MDELIVERY</v>
          </cell>
          <cell r="E3503" t="str">
            <v>DESPACHO</v>
          </cell>
          <cell r="F3503" t="str">
            <v>EXPRESS</v>
          </cell>
          <cell r="G3503" t="str">
            <v>EC6562</v>
          </cell>
          <cell r="H3503">
            <v>44938</v>
          </cell>
          <cell r="I3503" t="str">
            <v>ENTREGADO</v>
          </cell>
          <cell r="J3503">
            <v>44938</v>
          </cell>
          <cell r="K3503" t="str">
            <v>MARISOL NARANJO_ NIPRO MEDICAL CORPORATION</v>
          </cell>
          <cell r="L3503" t="str">
            <v>Calle El Arenal Oe11 192 y Panamericana Norte Galpon Azul</v>
          </cell>
          <cell r="M3503" t="str">
            <v>1790010937001</v>
          </cell>
          <cell r="N3503" t="str">
            <v>0962592597</v>
          </cell>
          <cell r="O3503" t="str">
            <v/>
          </cell>
          <cell r="P3503" t="str">
            <v>QUITO</v>
          </cell>
          <cell r="Q3503" t="str">
            <v>QUITO</v>
          </cell>
          <cell r="R3503" t="str">
            <v>PICHINCHA</v>
          </cell>
          <cell r="T3503" t="str">
            <v>EXPRESSCON</v>
          </cell>
          <cell r="U3503" t="str">
            <v>FLEXNETUIO_LOCAL</v>
          </cell>
          <cell r="V3503">
            <v>1</v>
          </cell>
          <cell r="W3503">
            <v>1</v>
          </cell>
          <cell r="X3503" t="str">
            <v>FLEXNET ECUADOR - MDELIVERY</v>
          </cell>
          <cell r="Y3503" t="str">
            <v>CALLE 28 DE JUNIO S/N Y GARCIA MORENO ENTRADA LLANO GRANDE</v>
          </cell>
        </row>
        <row r="3504">
          <cell r="A3504" t="str">
            <v>2483195</v>
          </cell>
          <cell r="B3504">
            <v>495188</v>
          </cell>
          <cell r="C3504" t="str">
            <v>2483195</v>
          </cell>
          <cell r="D3504" t="str">
            <v>MDELIVERY</v>
          </cell>
          <cell r="E3504" t="str">
            <v>DESPACHO</v>
          </cell>
          <cell r="F3504" t="str">
            <v>EXPRESS</v>
          </cell>
          <cell r="G3504" t="str">
            <v>FTS45472</v>
          </cell>
          <cell r="H3504">
            <v>44938</v>
          </cell>
          <cell r="I3504" t="str">
            <v>ENTREGADO</v>
          </cell>
          <cell r="J3504">
            <v>44938</v>
          </cell>
          <cell r="K3504" t="str">
            <v>KATHERINE LLUMIQUINGA_ORGANIZACION NO GUBERNAMENTAL INTERNACIONAL HIAS</v>
          </cell>
          <cell r="L3504" t="str">
            <v>Av CoruNa N26 92 edificio Austria</v>
          </cell>
          <cell r="M3504" t="str">
            <v>1791940571001</v>
          </cell>
          <cell r="N3504" t="str">
            <v>0983868211</v>
          </cell>
          <cell r="O3504" t="str">
            <v/>
          </cell>
          <cell r="P3504" t="str">
            <v>QUITO</v>
          </cell>
          <cell r="Q3504" t="str">
            <v>QUITO</v>
          </cell>
          <cell r="R3504" t="str">
            <v>PICHINCHA</v>
          </cell>
          <cell r="T3504" t="str">
            <v>TRANSERVISS</v>
          </cell>
          <cell r="U3504" t="str">
            <v>FLEXNETUIO_LOCAL</v>
          </cell>
          <cell r="V3504">
            <v>1</v>
          </cell>
          <cell r="W3504">
            <v>1</v>
          </cell>
          <cell r="X3504" t="str">
            <v>FLEXNET ECUADOR - MDELIVERY</v>
          </cell>
          <cell r="Y3504" t="str">
            <v>CALLE 28 DE JUNIO S/N Y GARCIA MORENO ENTRADA LLANO GRANDE</v>
          </cell>
        </row>
        <row r="3505">
          <cell r="A3505" t="str">
            <v>2483200</v>
          </cell>
          <cell r="B3505">
            <v>495189</v>
          </cell>
          <cell r="C3505" t="str">
            <v>2483200</v>
          </cell>
          <cell r="D3505" t="str">
            <v>MDELIVERY</v>
          </cell>
          <cell r="E3505" t="str">
            <v>DESPACHO</v>
          </cell>
          <cell r="F3505" t="str">
            <v>NORMAL</v>
          </cell>
          <cell r="G3505" t="str">
            <v>FT79364</v>
          </cell>
          <cell r="H3505">
            <v>44938</v>
          </cell>
          <cell r="I3505" t="str">
            <v>ENTREGADO</v>
          </cell>
          <cell r="J3505">
            <v>44939</v>
          </cell>
          <cell r="K3505" t="str">
            <v xml:space="preserve">Julio Navarrete_FLORES LATITUD CERO FLORLATCERO CIA LTDA </v>
          </cell>
          <cell r="L3505" t="str">
            <v>PICHINCHA QUITO PANAMERICANA NORTE KM 22 A TRES KILOMETROS DEL ESCUADRON DE CARRETERAS HACIENDA LA VICTORIA</v>
          </cell>
          <cell r="M3505" t="str">
            <v>1791340728001</v>
          </cell>
          <cell r="N3505" t="str">
            <v>0979726875</v>
          </cell>
          <cell r="O3505" t="str">
            <v/>
          </cell>
          <cell r="P3505" t="str">
            <v>QUITO</v>
          </cell>
          <cell r="Q3505" t="str">
            <v>QUITO</v>
          </cell>
          <cell r="R3505" t="str">
            <v>PICHINCHA</v>
          </cell>
          <cell r="T3505" t="str">
            <v>FLEXTRANS UIO</v>
          </cell>
          <cell r="U3505" t="str">
            <v>FLEXNETUIO_LOCAL</v>
          </cell>
          <cell r="V3505">
            <v>1</v>
          </cell>
          <cell r="W3505">
            <v>1</v>
          </cell>
          <cell r="X3505" t="str">
            <v>FLEXNET ECUADOR - MDELIVERY</v>
          </cell>
          <cell r="Y3505" t="str">
            <v>CALLE 28 DE JUNIO S/N Y GARCIA MORENO ENTRADA LLANO GRANDE</v>
          </cell>
        </row>
        <row r="3506">
          <cell r="A3506" t="str">
            <v>2483206</v>
          </cell>
          <cell r="B3506">
            <v>495190</v>
          </cell>
          <cell r="C3506" t="str">
            <v>2483206</v>
          </cell>
          <cell r="D3506" t="str">
            <v>MDELIVERY</v>
          </cell>
          <cell r="E3506" t="str">
            <v>DESPACHO</v>
          </cell>
          <cell r="F3506" t="str">
            <v>EXPRESS</v>
          </cell>
          <cell r="G3506" t="str">
            <v>EC6556</v>
          </cell>
          <cell r="H3506">
            <v>44938</v>
          </cell>
          <cell r="I3506" t="str">
            <v>ENTREGADO</v>
          </cell>
          <cell r="J3506">
            <v>44938</v>
          </cell>
          <cell r="K3506" t="str">
            <v>Paola Castro_PROCESADORA NACIONAL DE ALIMENTOS C A PRONACA</v>
          </cell>
          <cell r="L3506" t="str">
            <v>edificio Inverna calle los Naranjos N44 15 y Av De los Granados PRONACA</v>
          </cell>
          <cell r="M3506" t="str">
            <v>1790319857001</v>
          </cell>
          <cell r="N3506" t="str">
            <v>0998914659</v>
          </cell>
          <cell r="O3506" t="str">
            <v/>
          </cell>
          <cell r="P3506" t="str">
            <v>QUITO</v>
          </cell>
          <cell r="Q3506" t="str">
            <v>QUITO</v>
          </cell>
          <cell r="R3506" t="str">
            <v>PICHINCHA</v>
          </cell>
          <cell r="T3506" t="str">
            <v>EXPRESSCON</v>
          </cell>
          <cell r="U3506" t="str">
            <v>FLEXNETUIO_LOCAL</v>
          </cell>
          <cell r="V3506">
            <v>1</v>
          </cell>
          <cell r="W3506">
            <v>1</v>
          </cell>
          <cell r="X3506" t="str">
            <v>FLEXNET ECUADOR - MDELIVERY</v>
          </cell>
          <cell r="Y3506" t="str">
            <v>CALLE 28 DE JUNIO S/N Y GARCIA MORENO ENTRADA LLANO GRANDE</v>
          </cell>
        </row>
        <row r="3507">
          <cell r="A3507" t="str">
            <v>2483218</v>
          </cell>
          <cell r="B3507">
            <v>495191</v>
          </cell>
          <cell r="C3507" t="str">
            <v>2483218</v>
          </cell>
          <cell r="D3507" t="str">
            <v>MDELIVERY</v>
          </cell>
          <cell r="E3507" t="str">
            <v>DESPACHO</v>
          </cell>
          <cell r="F3507" t="str">
            <v>EXPRESS</v>
          </cell>
          <cell r="G3507" t="str">
            <v>FTS45470</v>
          </cell>
          <cell r="H3507">
            <v>44938</v>
          </cell>
          <cell r="I3507" t="str">
            <v>ENTREGADO</v>
          </cell>
          <cell r="J3507">
            <v>44938</v>
          </cell>
          <cell r="K3507" t="str">
            <v>CARLOS BUSTO_FLOR MARIA VARGAS CASTILLO</v>
          </cell>
          <cell r="L3507" t="str">
            <v>LA PRADERA CALLE HUNGRIA Y RUMANIA N31216</v>
          </cell>
          <cell r="M3507" t="str">
            <v>1751089978001</v>
          </cell>
          <cell r="N3507" t="str">
            <v>0964093842</v>
          </cell>
          <cell r="O3507" t="str">
            <v/>
          </cell>
          <cell r="P3507" t="str">
            <v>QUITO</v>
          </cell>
          <cell r="Q3507" t="str">
            <v>QUITO</v>
          </cell>
          <cell r="R3507" t="str">
            <v>PICHINCHA</v>
          </cell>
          <cell r="T3507" t="str">
            <v>TRANSERVISS</v>
          </cell>
          <cell r="U3507" t="str">
            <v>FLEXNETUIO_LOCAL</v>
          </cell>
          <cell r="V3507">
            <v>1</v>
          </cell>
          <cell r="W3507">
            <v>1</v>
          </cell>
          <cell r="X3507" t="str">
            <v>FLEXNET ECUADOR - MDELIVERY</v>
          </cell>
          <cell r="Y3507" t="str">
            <v>CALLE 28 DE JUNIO S/N Y GARCIA MORENO ENTRADA LLANO GRANDE</v>
          </cell>
        </row>
        <row r="3508">
          <cell r="A3508" t="str">
            <v>2483235</v>
          </cell>
          <cell r="B3508">
            <v>495192</v>
          </cell>
          <cell r="C3508" t="str">
            <v>2483235</v>
          </cell>
          <cell r="D3508" t="str">
            <v>MDELIVERY</v>
          </cell>
          <cell r="E3508" t="str">
            <v>DESPACHO</v>
          </cell>
          <cell r="F3508" t="str">
            <v>EXPRESS</v>
          </cell>
          <cell r="G3508" t="str">
            <v>FTS45471</v>
          </cell>
          <cell r="H3508">
            <v>44938</v>
          </cell>
          <cell r="I3508" t="str">
            <v>ENTREGADO</v>
          </cell>
          <cell r="J3508">
            <v>44938</v>
          </cell>
          <cell r="K3508" t="str">
            <v>Carolina Ramos_LEN ASESORES CONTABLES S A S</v>
          </cell>
          <cell r="L3508" t="str">
            <v>Av Portugal E959 y Shyris</v>
          </cell>
          <cell r="M3508" t="str">
            <v>1793098657001</v>
          </cell>
          <cell r="N3508" t="str">
            <v>0998254188</v>
          </cell>
          <cell r="O3508" t="str">
            <v/>
          </cell>
          <cell r="P3508" t="str">
            <v>QUITO</v>
          </cell>
          <cell r="Q3508" t="str">
            <v>QUITO</v>
          </cell>
          <cell r="R3508" t="str">
            <v>PICHINCHA</v>
          </cell>
          <cell r="T3508" t="str">
            <v>TRANSERVISS</v>
          </cell>
          <cell r="U3508" t="str">
            <v>FLEXNETUIO_LOCAL</v>
          </cell>
          <cell r="V3508">
            <v>1</v>
          </cell>
          <cell r="W3508">
            <v>1</v>
          </cell>
          <cell r="X3508" t="str">
            <v>FLEXNET ECUADOR - MDELIVERY</v>
          </cell>
          <cell r="Y3508" t="str">
            <v>CALLE 28 DE JUNIO S/N Y GARCIA MORENO ENTRADA LLANO GRANDE</v>
          </cell>
        </row>
        <row r="3509">
          <cell r="A3509" t="str">
            <v>2483237</v>
          </cell>
          <cell r="B3509">
            <v>495193</v>
          </cell>
          <cell r="C3509" t="str">
            <v>2483237</v>
          </cell>
          <cell r="D3509" t="str">
            <v>MDELIVERY</v>
          </cell>
          <cell r="E3509" t="str">
            <v>DESPACHO</v>
          </cell>
          <cell r="F3509" t="str">
            <v>EXPRESS</v>
          </cell>
          <cell r="G3509" t="str">
            <v>FTS45484</v>
          </cell>
          <cell r="H3509">
            <v>44938</v>
          </cell>
          <cell r="I3509" t="str">
            <v>ENTREGADO</v>
          </cell>
          <cell r="J3509">
            <v>44938</v>
          </cell>
          <cell r="K3509" t="str">
            <v xml:space="preserve"> JUAN CARLOS IZA CHANCUSIG_ JUAN CARLOS IZA CHANCUSIG</v>
          </cell>
          <cell r="L3509" t="str">
            <v>Av Republica de El Salvador N36 140 Edif Mansion Blanca Quito Ecuador</v>
          </cell>
          <cell r="M3509" t="str">
            <v>1791766008001</v>
          </cell>
          <cell r="N3509" t="str">
            <v>995287850</v>
          </cell>
          <cell r="O3509" t="str">
            <v/>
          </cell>
          <cell r="P3509" t="str">
            <v>QUITO</v>
          </cell>
          <cell r="Q3509" t="str">
            <v>QUITO</v>
          </cell>
          <cell r="R3509" t="str">
            <v>PICHINCHA</v>
          </cell>
          <cell r="T3509" t="str">
            <v>TRANSERVISS</v>
          </cell>
          <cell r="U3509" t="str">
            <v>FLEXNETUIO_LOCAL</v>
          </cell>
          <cell r="V3509">
            <v>1</v>
          </cell>
          <cell r="W3509">
            <v>1</v>
          </cell>
          <cell r="X3509" t="str">
            <v>FLEXNET ECUADOR - MDELIVERY</v>
          </cell>
          <cell r="Y3509" t="str">
            <v>CALLE 28 DE JUNIO S/N Y GARCIA MORENO ENTRADA LLANO GRANDE</v>
          </cell>
        </row>
        <row r="3510">
          <cell r="A3510" t="str">
            <v>2483240</v>
          </cell>
          <cell r="B3510">
            <v>495194</v>
          </cell>
          <cell r="C3510" t="str">
            <v>2483240</v>
          </cell>
          <cell r="D3510" t="str">
            <v>MDELIVERY</v>
          </cell>
          <cell r="E3510" t="str">
            <v>DESPACHO</v>
          </cell>
          <cell r="F3510" t="str">
            <v>EXPRESS</v>
          </cell>
          <cell r="G3510" t="str">
            <v>EC6557</v>
          </cell>
          <cell r="H3510">
            <v>44938</v>
          </cell>
          <cell r="I3510" t="str">
            <v>ENTREGADO</v>
          </cell>
          <cell r="J3510">
            <v>44938</v>
          </cell>
          <cell r="K3510" t="str">
            <v>ADRIANA MENESES_TECNISEGUROS S A AGENCIA ASESORA PRODUCTORA DE SE</v>
          </cell>
          <cell r="L3510" t="str">
            <v xml:space="preserve">Leon de Febres Cordero N56 170 y Capitan Yepez tras Colegio Aeronautico </v>
          </cell>
          <cell r="M3510" t="str">
            <v>1790048772001</v>
          </cell>
          <cell r="N3510" t="str">
            <v>0998208261</v>
          </cell>
          <cell r="O3510" t="str">
            <v/>
          </cell>
          <cell r="P3510" t="str">
            <v>QUITO</v>
          </cell>
          <cell r="Q3510" t="str">
            <v>QUITO</v>
          </cell>
          <cell r="R3510" t="str">
            <v>PICHINCHA</v>
          </cell>
          <cell r="T3510" t="str">
            <v>EXPRESSCON</v>
          </cell>
          <cell r="U3510" t="str">
            <v>FLEXNETUIO_LOCAL</v>
          </cell>
          <cell r="V3510">
            <v>1</v>
          </cell>
          <cell r="W3510">
            <v>1</v>
          </cell>
          <cell r="X3510" t="str">
            <v>FLEXNET ECUADOR - MDELIVERY</v>
          </cell>
          <cell r="Y3510" t="str">
            <v>CALLE 28 DE JUNIO S/N Y GARCIA MORENO ENTRADA LLANO GRANDE</v>
          </cell>
        </row>
        <row r="3511">
          <cell r="A3511" t="str">
            <v>2483246</v>
          </cell>
          <cell r="B3511">
            <v>495195</v>
          </cell>
          <cell r="C3511" t="str">
            <v>2483246</v>
          </cell>
          <cell r="D3511" t="str">
            <v>MDELIVERY</v>
          </cell>
          <cell r="E3511" t="str">
            <v>DESPACHO</v>
          </cell>
          <cell r="F3511" t="str">
            <v>EXPRESS</v>
          </cell>
          <cell r="G3511" t="str">
            <v>FTS45469</v>
          </cell>
          <cell r="H3511">
            <v>44938</v>
          </cell>
          <cell r="I3511" t="str">
            <v>ENTREGADO</v>
          </cell>
          <cell r="J3511">
            <v>44942</v>
          </cell>
          <cell r="K3511" t="str">
            <v>GLENDA PRISCILA VILLARREAL ARIAS_GLENDA PRISCILA VILLARREAL ARIAS</v>
          </cell>
          <cell r="L3511" t="str">
            <v>QUITO AV ENRIQUE GARCeS Y CHILIBULO ENTREGA EN HOSPITAL ENRIQUE GARCeS</v>
          </cell>
          <cell r="M3511" t="str">
            <v>1710881929001</v>
          </cell>
          <cell r="N3511" t="str">
            <v>0984040465</v>
          </cell>
          <cell r="O3511" t="str">
            <v/>
          </cell>
          <cell r="P3511" t="str">
            <v>QUITO</v>
          </cell>
          <cell r="Q3511" t="str">
            <v>QUITO</v>
          </cell>
          <cell r="R3511" t="str">
            <v>PICHINCHA</v>
          </cell>
          <cell r="T3511" t="str">
            <v>TRANSERVISS</v>
          </cell>
          <cell r="U3511" t="str">
            <v>FLEXNETUIO_LOCAL</v>
          </cell>
          <cell r="V3511">
            <v>1</v>
          </cell>
          <cell r="W3511">
            <v>1</v>
          </cell>
          <cell r="X3511" t="str">
            <v>FLEXNET ECUADOR - MDELIVERY</v>
          </cell>
          <cell r="Y3511" t="str">
            <v>CALLE 28 DE JUNIO S/N Y GARCIA MORENO ENTRADA LLANO GRANDE</v>
          </cell>
        </row>
        <row r="3512">
          <cell r="A3512" t="str">
            <v>2483298</v>
          </cell>
          <cell r="B3512">
            <v>495196</v>
          </cell>
          <cell r="C3512" t="str">
            <v>2483298</v>
          </cell>
          <cell r="D3512" t="str">
            <v>MDELIVERY</v>
          </cell>
          <cell r="E3512" t="str">
            <v>DESPACHO</v>
          </cell>
          <cell r="F3512" t="str">
            <v>EXPRESS</v>
          </cell>
          <cell r="G3512" t="str">
            <v>EC6568</v>
          </cell>
          <cell r="H3512">
            <v>44938</v>
          </cell>
          <cell r="I3512" t="str">
            <v>ENTREGADO</v>
          </cell>
          <cell r="J3512">
            <v>44938</v>
          </cell>
          <cell r="K3512" t="str">
            <v>Patricia Luna_URBANO EXPRESS S A RAPIEXX</v>
          </cell>
          <cell r="L3512" t="str">
            <v>De Las Azucenas N44 131 y de Los Granados</v>
          </cell>
          <cell r="M3512" t="str">
            <v>1791312813001</v>
          </cell>
          <cell r="N3512" t="str">
            <v>0992526528</v>
          </cell>
          <cell r="O3512" t="str">
            <v/>
          </cell>
          <cell r="P3512" t="str">
            <v>QUITO</v>
          </cell>
          <cell r="Q3512" t="str">
            <v>QUITO</v>
          </cell>
          <cell r="R3512" t="str">
            <v>PICHINCHA</v>
          </cell>
          <cell r="T3512" t="str">
            <v>EXPRESSCON</v>
          </cell>
          <cell r="U3512" t="str">
            <v>FLEXNETUIO_LOCAL</v>
          </cell>
          <cell r="V3512">
            <v>1</v>
          </cell>
          <cell r="W3512">
            <v>1</v>
          </cell>
          <cell r="X3512" t="str">
            <v>FLEXNET ECUADOR - MDELIVERY</v>
          </cell>
          <cell r="Y3512" t="str">
            <v>CALLE 28 DE JUNIO S/N Y GARCIA MORENO ENTRADA LLANO GRANDE</v>
          </cell>
        </row>
        <row r="3513">
          <cell r="A3513" t="str">
            <v>2483323</v>
          </cell>
          <cell r="B3513">
            <v>495197</v>
          </cell>
          <cell r="C3513" t="str">
            <v>2483323</v>
          </cell>
          <cell r="D3513" t="str">
            <v>MDELIVERY</v>
          </cell>
          <cell r="E3513" t="str">
            <v>DESPACHO</v>
          </cell>
          <cell r="F3513" t="str">
            <v>EXPRESS</v>
          </cell>
          <cell r="G3513" t="str">
            <v>FTS45486</v>
          </cell>
          <cell r="H3513">
            <v>44938</v>
          </cell>
          <cell r="I3513" t="str">
            <v>ENTREGADO</v>
          </cell>
          <cell r="J3513">
            <v>44938</v>
          </cell>
          <cell r="K3513" t="str">
            <v xml:space="preserve">KELLI VILLAMARIN LUIS TOAPANTA_COMERCIAL KYWI S A </v>
          </cell>
          <cell r="L3513" t="str">
            <v>AV 10 DE AGOSTO N24 59 Y LUIS CORDERO EDIF COMERCIAL KYWI</v>
          </cell>
          <cell r="M3513" t="str">
            <v>1790041220001</v>
          </cell>
          <cell r="N3513" t="str">
            <v>0998754352</v>
          </cell>
          <cell r="O3513" t="str">
            <v/>
          </cell>
          <cell r="P3513" t="str">
            <v>QUITO</v>
          </cell>
          <cell r="Q3513" t="str">
            <v>QUITO</v>
          </cell>
          <cell r="R3513" t="str">
            <v>PICHINCHA</v>
          </cell>
          <cell r="T3513" t="str">
            <v>TRANSERVISS</v>
          </cell>
          <cell r="U3513" t="str">
            <v>FLEXNETUIO_LOCAL</v>
          </cell>
          <cell r="V3513">
            <v>1</v>
          </cell>
          <cell r="W3513">
            <v>1</v>
          </cell>
          <cell r="X3513" t="str">
            <v>FLEXNET ECUADOR - MDELIVERY</v>
          </cell>
          <cell r="Y3513" t="str">
            <v>CALLE 28 DE JUNIO S/N Y GARCIA MORENO ENTRADA LLANO GRANDE</v>
          </cell>
        </row>
        <row r="3514">
          <cell r="A3514" t="str">
            <v>2483248</v>
          </cell>
          <cell r="B3514">
            <v>495198</v>
          </cell>
          <cell r="C3514" t="str">
            <v>2483248</v>
          </cell>
          <cell r="D3514" t="str">
            <v>MDELIVERY</v>
          </cell>
          <cell r="E3514" t="str">
            <v>DESPACHO</v>
          </cell>
          <cell r="F3514" t="str">
            <v>EXPRESS</v>
          </cell>
          <cell r="G3514" t="str">
            <v>EC6563</v>
          </cell>
          <cell r="H3514">
            <v>44938</v>
          </cell>
          <cell r="I3514" t="str">
            <v>ENTREGADO</v>
          </cell>
          <cell r="J3514">
            <v>44938</v>
          </cell>
          <cell r="K3514" t="str">
            <v>SALVADOR RODRIGUEZ CHRISTIAN RAUL 1709627739_SALVADOR IMPORT EXPORT SALVIMPEX CIA LTDA</v>
          </cell>
          <cell r="L3514" t="str">
            <v xml:space="preserve">PICHINCHA SECTOR DEL INCA Calle de los tulipanes e12 83 y de los rosales Ref atras de la estacion de la rio coca Trabaja en casa de 2 pisos color beish y una puerta negra </v>
          </cell>
          <cell r="M3514" t="str">
            <v>1791715837001</v>
          </cell>
          <cell r="N3514" t="str">
            <v>0997687968</v>
          </cell>
          <cell r="O3514" t="str">
            <v/>
          </cell>
          <cell r="P3514" t="str">
            <v>QUITO</v>
          </cell>
          <cell r="Q3514" t="str">
            <v>QUITO</v>
          </cell>
          <cell r="R3514" t="str">
            <v>PICHINCHA</v>
          </cell>
          <cell r="T3514" t="str">
            <v>EXPRESSCON</v>
          </cell>
          <cell r="U3514" t="str">
            <v>FLEXNETUIO_LOCAL</v>
          </cell>
          <cell r="V3514">
            <v>1</v>
          </cell>
          <cell r="W3514">
            <v>1</v>
          </cell>
          <cell r="X3514" t="str">
            <v>FLEXNET ECUADOR - MDELIVERY</v>
          </cell>
          <cell r="Y3514" t="str">
            <v>CALLE 28 DE JUNIO S/N Y GARCIA MORENO ENTRADA LLANO GRANDE</v>
          </cell>
        </row>
        <row r="3515">
          <cell r="A3515" t="str">
            <v>2483249</v>
          </cell>
          <cell r="B3515">
            <v>495199</v>
          </cell>
          <cell r="C3515" t="str">
            <v>2483249</v>
          </cell>
          <cell r="D3515" t="str">
            <v>MDELIVERY</v>
          </cell>
          <cell r="E3515" t="str">
            <v>DESPACHO</v>
          </cell>
          <cell r="F3515" t="str">
            <v>EXPRESS</v>
          </cell>
          <cell r="G3515" t="str">
            <v>EC6565</v>
          </cell>
          <cell r="H3515">
            <v>44938</v>
          </cell>
          <cell r="I3515" t="str">
            <v>ENTREGADO</v>
          </cell>
          <cell r="J3515">
            <v>44938</v>
          </cell>
          <cell r="K3515" t="str">
            <v xml:space="preserve">SALVADOR RODRIGUEZ CHRISTIAN RAUL_SALVADOR IMPORT EXPORT SALVIMPEX CIA LTDA </v>
          </cell>
          <cell r="L3515" t="str">
            <v xml:space="preserve">PICHINCHA Parroquia sector el inca Calle de los tulipanes e12 83 y de los rosales Ref atras de la estacion de la rio coca Trabaja en casa de 2 pisos color beish y una puerta negra </v>
          </cell>
          <cell r="M3515" t="str">
            <v>1791715837001</v>
          </cell>
          <cell r="N3515" t="str">
            <v>0997687968</v>
          </cell>
          <cell r="O3515" t="str">
            <v/>
          </cell>
          <cell r="P3515" t="str">
            <v>QUITO</v>
          </cell>
          <cell r="Q3515" t="str">
            <v>QUITO</v>
          </cell>
          <cell r="R3515" t="str">
            <v>PICHINCHA</v>
          </cell>
          <cell r="T3515" t="str">
            <v>EXPRESSCON</v>
          </cell>
          <cell r="U3515" t="str">
            <v>FLEXNETUIO_LOCAL</v>
          </cell>
          <cell r="V3515">
            <v>1</v>
          </cell>
          <cell r="W3515">
            <v>1</v>
          </cell>
          <cell r="X3515" t="str">
            <v>FLEXNET ECUADOR - MDELIVERY</v>
          </cell>
          <cell r="Y3515" t="str">
            <v>CALLE 28 DE JUNIO S/N Y GARCIA MORENO ENTRADA LLANO GRANDE</v>
          </cell>
        </row>
        <row r="3516">
          <cell r="A3516" t="str">
            <v>2483251</v>
          </cell>
          <cell r="B3516">
            <v>495200</v>
          </cell>
          <cell r="C3516" t="str">
            <v>2483251</v>
          </cell>
          <cell r="D3516" t="str">
            <v>MDELIVERY</v>
          </cell>
          <cell r="E3516" t="str">
            <v>DESPACHO</v>
          </cell>
          <cell r="F3516" t="str">
            <v>EXPRESS</v>
          </cell>
          <cell r="G3516" t="str">
            <v>EC6566</v>
          </cell>
          <cell r="H3516">
            <v>44938</v>
          </cell>
          <cell r="I3516" t="str">
            <v>ENTREGADO</v>
          </cell>
          <cell r="J3516">
            <v>44938</v>
          </cell>
          <cell r="K3516" t="str">
            <v>CRISTIAN GERARDO OROZCO AGUILAR_CRISTIAN GERARDO OROZCO AGUILAR</v>
          </cell>
          <cell r="L3516" t="str">
            <v>PICHINCHA SECTOR COMITe DEL PUEBLO CALLE FERNANDO ORTEGA 424 MIGUEL ARISTIZAVAL REF A 2 CUADRAS DEL BANCO DE PICHINCHA CASA DE COLOR BLANCA DE 2 PISOS</v>
          </cell>
          <cell r="M3516" t="str">
            <v>1708238934001</v>
          </cell>
          <cell r="N3516" t="str">
            <v>0984258381</v>
          </cell>
          <cell r="O3516" t="str">
            <v/>
          </cell>
          <cell r="P3516" t="str">
            <v>QUITO</v>
          </cell>
          <cell r="Q3516" t="str">
            <v>QUITO</v>
          </cell>
          <cell r="R3516" t="str">
            <v>PICHINCHA</v>
          </cell>
          <cell r="T3516" t="str">
            <v>EXPRESSCON</v>
          </cell>
          <cell r="U3516" t="str">
            <v>FLEXNETUIO_LOCAL</v>
          </cell>
          <cell r="V3516">
            <v>1</v>
          </cell>
          <cell r="W3516">
            <v>1</v>
          </cell>
          <cell r="X3516" t="str">
            <v>FLEXNET ECUADOR - MDELIVERY</v>
          </cell>
          <cell r="Y3516" t="str">
            <v>CALLE 28 DE JUNIO S/N Y GARCIA MORENO ENTRADA LLANO GRANDE</v>
          </cell>
        </row>
        <row r="3517">
          <cell r="A3517" t="str">
            <v>2483155</v>
          </cell>
          <cell r="B3517">
            <v>495201</v>
          </cell>
          <cell r="C3517" t="str">
            <v>2483155</v>
          </cell>
          <cell r="D3517" t="str">
            <v>MDELIVERY</v>
          </cell>
          <cell r="E3517" t="str">
            <v>DESPACHO</v>
          </cell>
          <cell r="F3517" t="str">
            <v>NORMAL</v>
          </cell>
          <cell r="G3517" t="str">
            <v>FT79429</v>
          </cell>
          <cell r="H3517">
            <v>44938</v>
          </cell>
          <cell r="I3517" t="str">
            <v>ENTREGADO</v>
          </cell>
          <cell r="J3517">
            <v>44939</v>
          </cell>
          <cell r="K3517" t="str">
            <v>VERONICA DEL CARMEN ZUNIGA ANDRANGO_VERONICA DEL CARMEN ZUNIGA ANDRANGO</v>
          </cell>
          <cell r="L3517" t="str">
            <v xml:space="preserve"> VALLE DE LOS CHILLOS BARRIO SELVA ALEGRE FRANCISCO GUARDERO ESQUINA ANTONIO CHECA LAVENDRIA DE CARROS PA TODOS </v>
          </cell>
          <cell r="M3517" t="str">
            <v>1713838405001</v>
          </cell>
          <cell r="N3517" t="str">
            <v>0997066845/0989842421</v>
          </cell>
          <cell r="O3517" t="str">
            <v/>
          </cell>
          <cell r="P3517" t="str">
            <v>RUMIÑAHUI</v>
          </cell>
          <cell r="Q3517" t="str">
            <v>RUMIÑAHUI</v>
          </cell>
          <cell r="R3517" t="str">
            <v>PICHINCHA</v>
          </cell>
          <cell r="T3517" t="str">
            <v>FLEXTRANS UIO</v>
          </cell>
          <cell r="U3517" t="str">
            <v>FLEXNETUIO_LOCAL</v>
          </cell>
          <cell r="V3517">
            <v>1</v>
          </cell>
          <cell r="W3517">
            <v>1</v>
          </cell>
          <cell r="X3517" t="str">
            <v>FLEXNET ECUADOR - MDELIVERY</v>
          </cell>
          <cell r="Y3517" t="str">
            <v>CALLE 28 DE JUNIO S/N Y GARCIA MORENO ENTRADA LLANO GRANDE</v>
          </cell>
        </row>
        <row r="3518">
          <cell r="A3518" t="str">
            <v>2483156</v>
          </cell>
          <cell r="B3518">
            <v>495202</v>
          </cell>
          <cell r="C3518" t="str">
            <v>2483156</v>
          </cell>
          <cell r="D3518" t="str">
            <v>MDELIVERY</v>
          </cell>
          <cell r="E3518" t="str">
            <v>DESPACHO</v>
          </cell>
          <cell r="F3518" t="str">
            <v>NORMAL</v>
          </cell>
          <cell r="G3518" t="str">
            <v>031080002483156</v>
          </cell>
          <cell r="H3518">
            <v>44938</v>
          </cell>
          <cell r="I3518" t="str">
            <v>INCIDENCIA</v>
          </cell>
          <cell r="J3518">
            <v>44944</v>
          </cell>
          <cell r="K3518" t="str">
            <v>BERNARDO ENRIQUE TELLO VILLAFUERTE_BERNARDO ENRIQUE TELLO VILLAFUERTE</v>
          </cell>
          <cell r="L3518" t="str">
            <v>AV 3 DE JULIO Y VICTOR VILLEGAS HOSPITAL PADRE ALBERTO BUFONNI</v>
          </cell>
          <cell r="M3518" t="str">
            <v>0803022342001</v>
          </cell>
          <cell r="N3518" t="str">
            <v>0999442497/0980723361</v>
          </cell>
          <cell r="O3518" t="str">
            <v/>
          </cell>
          <cell r="P3518" t="str">
            <v>QUININDE</v>
          </cell>
          <cell r="Q3518" t="str">
            <v>QUININDE</v>
          </cell>
          <cell r="R3518" t="str">
            <v>ESMERALDAS</v>
          </cell>
          <cell r="T3518" t="str">
            <v>TRAMACO</v>
          </cell>
          <cell r="U3518" t="str">
            <v>FLEXNETUIO_PROVINCIA</v>
          </cell>
          <cell r="V3518">
            <v>1</v>
          </cell>
          <cell r="W3518">
            <v>1</v>
          </cell>
          <cell r="X3518" t="str">
            <v>FLEXNET ECUADOR - MDELIVERY</v>
          </cell>
          <cell r="Y3518" t="str">
            <v>CALLE 28 DE JUNIO S/N Y GARCIA MORENO ENTRADA LLANO GRANDE</v>
          </cell>
        </row>
        <row r="3519">
          <cell r="A3519" t="str">
            <v>2483157</v>
          </cell>
          <cell r="B3519">
            <v>495203</v>
          </cell>
          <cell r="C3519" t="str">
            <v>2483157</v>
          </cell>
          <cell r="D3519" t="str">
            <v>MDELIVERY</v>
          </cell>
          <cell r="E3519" t="str">
            <v>DESPACHO</v>
          </cell>
          <cell r="F3519" t="str">
            <v>NORMAL</v>
          </cell>
          <cell r="G3519" t="str">
            <v>FT79354</v>
          </cell>
          <cell r="H3519">
            <v>44938</v>
          </cell>
          <cell r="I3519" t="str">
            <v>ENTREGADO</v>
          </cell>
          <cell r="J3519">
            <v>44939</v>
          </cell>
          <cell r="K3519" t="str">
            <v xml:space="preserve">daniela cardenas_SEGUROS CONFIANZA S A </v>
          </cell>
          <cell r="L3519" t="str">
            <v xml:space="preserve"> PICHINCHA QUITO Av Amazonas N34 33 y Azuay Edif Seguros Confianza piso 7 </v>
          </cell>
          <cell r="M3519" t="str">
            <v>0990794596001</v>
          </cell>
          <cell r="N3519" t="str">
            <v>0999299996</v>
          </cell>
          <cell r="O3519" t="str">
            <v/>
          </cell>
          <cell r="P3519" t="str">
            <v>QUITO</v>
          </cell>
          <cell r="Q3519" t="str">
            <v>QUITO</v>
          </cell>
          <cell r="R3519" t="str">
            <v>PICHINCHA</v>
          </cell>
          <cell r="T3519" t="str">
            <v>FLEXTRANS UIO</v>
          </cell>
          <cell r="U3519" t="str">
            <v>FLEXNETUIO_LOCAL</v>
          </cell>
          <cell r="V3519">
            <v>1</v>
          </cell>
          <cell r="W3519">
            <v>1</v>
          </cell>
          <cell r="X3519" t="str">
            <v>FLEXNET ECUADOR - MDELIVERY</v>
          </cell>
          <cell r="Y3519" t="str">
            <v>CALLE 28 DE JUNIO S/N Y GARCIA MORENO ENTRADA LLANO GRANDE</v>
          </cell>
        </row>
        <row r="3520">
          <cell r="A3520" t="str">
            <v>2483158</v>
          </cell>
          <cell r="B3520">
            <v>495204</v>
          </cell>
          <cell r="C3520" t="str">
            <v>2483158</v>
          </cell>
          <cell r="D3520" t="str">
            <v>MDELIVERY</v>
          </cell>
          <cell r="E3520" t="str">
            <v>DESPACHO</v>
          </cell>
          <cell r="F3520" t="str">
            <v>NORMAL</v>
          </cell>
          <cell r="G3520" t="str">
            <v>FT79358</v>
          </cell>
          <cell r="H3520">
            <v>44938</v>
          </cell>
          <cell r="I3520" t="str">
            <v>ENTREGADO</v>
          </cell>
          <cell r="J3520">
            <v>44939</v>
          </cell>
          <cell r="K3520" t="str">
            <v>CRISTIAN PAREDES_ BANCO PICHINCHA CA</v>
          </cell>
          <cell r="L3520" t="str">
            <v>Amazonas y Pereira Matriz Banco Pichincha Av Piso 7</v>
          </cell>
          <cell r="M3520" t="str">
            <v>1790010937001</v>
          </cell>
          <cell r="N3520" t="str">
            <v>0999059226</v>
          </cell>
          <cell r="O3520" t="str">
            <v/>
          </cell>
          <cell r="P3520" t="str">
            <v>QUITO</v>
          </cell>
          <cell r="Q3520" t="str">
            <v>QUITO</v>
          </cell>
          <cell r="R3520" t="str">
            <v>PICHINCHA</v>
          </cell>
          <cell r="T3520" t="str">
            <v>FLEXTRANS UIO</v>
          </cell>
          <cell r="U3520" t="str">
            <v>FLEXNETUIO_LOCAL</v>
          </cell>
          <cell r="V3520">
            <v>1</v>
          </cell>
          <cell r="W3520">
            <v>1</v>
          </cell>
          <cell r="X3520" t="str">
            <v>FLEXNET ECUADOR - MDELIVERY</v>
          </cell>
          <cell r="Y3520" t="str">
            <v>CALLE 28 DE JUNIO S/N Y GARCIA MORENO ENTRADA LLANO GRANDE</v>
          </cell>
        </row>
        <row r="3521">
          <cell r="A3521" t="str">
            <v>2483160</v>
          </cell>
          <cell r="B3521">
            <v>495205</v>
          </cell>
          <cell r="C3521" t="str">
            <v>2483160</v>
          </cell>
          <cell r="D3521" t="str">
            <v>MDELIVERY</v>
          </cell>
          <cell r="E3521" t="str">
            <v>DESPACHO</v>
          </cell>
          <cell r="F3521" t="str">
            <v>NORMAL</v>
          </cell>
          <cell r="G3521" t="str">
            <v>FT79396</v>
          </cell>
          <cell r="H3521">
            <v>44938</v>
          </cell>
          <cell r="I3521" t="str">
            <v>ENTREGADO</v>
          </cell>
          <cell r="J3521">
            <v>44939</v>
          </cell>
          <cell r="K3521" t="str">
            <v xml:space="preserve">ANA GARCIA CASTRO_BANCO GUAYAQUIL S A </v>
          </cell>
          <cell r="L3521" t="str">
            <v>Matriz Banco de Guayaquil Pichincha 108 y P Icaza</v>
          </cell>
          <cell r="M3521" t="str">
            <v>0990049459001</v>
          </cell>
          <cell r="N3521" t="str">
            <v>0997580817</v>
          </cell>
          <cell r="O3521" t="str">
            <v/>
          </cell>
          <cell r="P3521" t="str">
            <v>GUAYAQUIL</v>
          </cell>
          <cell r="Q3521" t="str">
            <v>GUAYAQUIL</v>
          </cell>
          <cell r="R3521" t="str">
            <v>GUAYAS</v>
          </cell>
          <cell r="T3521" t="str">
            <v>ITSACOURIER</v>
          </cell>
          <cell r="U3521" t="str">
            <v>FLEXNETUIO_GYE</v>
          </cell>
          <cell r="V3521">
            <v>1</v>
          </cell>
          <cell r="W3521">
            <v>1</v>
          </cell>
          <cell r="X3521" t="str">
            <v>FLEXNET ECUADOR - MDELIVERY</v>
          </cell>
          <cell r="Y3521" t="str">
            <v>CALLE 28 DE JUNIO S/N Y GARCIA MORENO ENTRADA LLANO GRANDE</v>
          </cell>
        </row>
        <row r="3522">
          <cell r="A3522" t="str">
            <v>2483161</v>
          </cell>
          <cell r="B3522">
            <v>495206</v>
          </cell>
          <cell r="C3522" t="str">
            <v>2483161</v>
          </cell>
          <cell r="D3522" t="str">
            <v>MDELIVERY</v>
          </cell>
          <cell r="E3522" t="str">
            <v>DESPACHO</v>
          </cell>
          <cell r="F3522" t="str">
            <v>NORMAL</v>
          </cell>
          <cell r="G3522" t="str">
            <v>031080002483161</v>
          </cell>
          <cell r="H3522">
            <v>44938</v>
          </cell>
          <cell r="I3522" t="str">
            <v>ENTREGADO</v>
          </cell>
          <cell r="J3522">
            <v>44939</v>
          </cell>
          <cell r="K3522" t="str">
            <v xml:space="preserve">DELGADO ROSADO ANA BELEN_BANCO GUAYAQUIL S A </v>
          </cell>
          <cell r="L3522" t="str">
            <v xml:space="preserve"> MANABI MANTA PASEO SHOPPING MANTA PASEO SHOPPING MANTA PASEO SHOPPING MANTA PASEO SHOPPING MANTA </v>
          </cell>
          <cell r="M3522" t="str">
            <v>0990049459001</v>
          </cell>
          <cell r="N3522" t="str">
            <v>968016439</v>
          </cell>
          <cell r="O3522" t="str">
            <v/>
          </cell>
          <cell r="P3522" t="str">
            <v>MANTA</v>
          </cell>
          <cell r="Q3522" t="str">
            <v>MANTA</v>
          </cell>
          <cell r="R3522" t="str">
            <v>MANABI</v>
          </cell>
          <cell r="T3522" t="str">
            <v>TRAMACO</v>
          </cell>
          <cell r="U3522" t="str">
            <v>FLEXNETUIO_PROVINCIA</v>
          </cell>
          <cell r="V3522">
            <v>1</v>
          </cell>
          <cell r="W3522">
            <v>1</v>
          </cell>
          <cell r="X3522" t="str">
            <v>FLEXNET ECUADOR - MDELIVERY</v>
          </cell>
          <cell r="Y3522" t="str">
            <v>CALLE 28 DE JUNIO S/N Y GARCIA MORENO ENTRADA LLANO GRANDE</v>
          </cell>
        </row>
        <row r="3523">
          <cell r="A3523" t="str">
            <v>2483171</v>
          </cell>
          <cell r="B3523">
            <v>495207</v>
          </cell>
          <cell r="C3523" t="str">
            <v>2483171</v>
          </cell>
          <cell r="D3523" t="str">
            <v>MDELIVERY</v>
          </cell>
          <cell r="E3523" t="str">
            <v>DESPACHO</v>
          </cell>
          <cell r="F3523" t="str">
            <v>NORMAL</v>
          </cell>
          <cell r="G3523" t="str">
            <v>031080002483171</v>
          </cell>
          <cell r="H3523">
            <v>44938</v>
          </cell>
          <cell r="I3523" t="str">
            <v>ENTREGADO</v>
          </cell>
          <cell r="J3523">
            <v>44939</v>
          </cell>
          <cell r="K3523" t="str">
            <v xml:space="preserve">Jose Merchan_MUEBLES EL BOSQUE S A </v>
          </cell>
          <cell r="L3523" t="str">
            <v>via Daule Km 6 5 oficinas principales muebles el bosque</v>
          </cell>
          <cell r="M3523" t="str">
            <v>0990299390001</v>
          </cell>
          <cell r="N3523" t="str">
            <v>0992177903</v>
          </cell>
          <cell r="O3523" t="str">
            <v/>
          </cell>
          <cell r="P3523" t="str">
            <v>GUAYAQUIL</v>
          </cell>
          <cell r="Q3523" t="str">
            <v>GUAYAQUIL</v>
          </cell>
          <cell r="R3523" t="str">
            <v>GUAYAS</v>
          </cell>
          <cell r="T3523" t="str">
            <v>TRAMACO</v>
          </cell>
          <cell r="U3523" t="str">
            <v>FLEXNETUIO_GYE</v>
          </cell>
          <cell r="V3523">
            <v>1</v>
          </cell>
          <cell r="W3523">
            <v>1</v>
          </cell>
          <cell r="X3523" t="str">
            <v>FLEXNET ECUADOR - MDELIVERY</v>
          </cell>
          <cell r="Y3523" t="str">
            <v>CALLE 28 DE JUNIO S/N Y GARCIA MORENO ENTRADA LLANO GRANDE</v>
          </cell>
        </row>
        <row r="3524">
          <cell r="A3524" t="str">
            <v>2483181</v>
          </cell>
          <cell r="B3524">
            <v>495208</v>
          </cell>
          <cell r="C3524" t="str">
            <v>2483181</v>
          </cell>
          <cell r="D3524" t="str">
            <v>MDELIVERY</v>
          </cell>
          <cell r="E3524" t="str">
            <v>DESPACHO</v>
          </cell>
          <cell r="F3524" t="str">
            <v>NORMAL</v>
          </cell>
          <cell r="G3524" t="str">
            <v>FT79400</v>
          </cell>
          <cell r="H3524">
            <v>44938</v>
          </cell>
          <cell r="I3524" t="str">
            <v>ENTREGADO</v>
          </cell>
          <cell r="J3524">
            <v>44939</v>
          </cell>
          <cell r="K3524" t="str">
            <v>JUAN CARLOS HUONGA DESIDERIO o EDWIN AVILES_BANCO DEL PACIFICO</v>
          </cell>
          <cell r="L3524" t="str">
            <v>P ICAZA Y PEDRO CARBO EDIFICIO ANEXO 1 BANCO DEL PACIFICO PISO 5 AREA COBRANZAS ESPECIALIZADA</v>
          </cell>
          <cell r="M3524" t="str">
            <v>0990005737001</v>
          </cell>
          <cell r="N3524" t="str">
            <v>0984934161/0984600152</v>
          </cell>
          <cell r="O3524" t="str">
            <v/>
          </cell>
          <cell r="P3524" t="str">
            <v>GUAYAQUIL</v>
          </cell>
          <cell r="Q3524" t="str">
            <v>GUAYAQUIL</v>
          </cell>
          <cell r="R3524" t="str">
            <v>GUAYAS</v>
          </cell>
          <cell r="T3524" t="str">
            <v>ITSACOURIER</v>
          </cell>
          <cell r="U3524" t="str">
            <v>FLEXNETUIO_GYE</v>
          </cell>
          <cell r="V3524">
            <v>1</v>
          </cell>
          <cell r="W3524">
            <v>1</v>
          </cell>
          <cell r="X3524" t="str">
            <v>FLEXNET ECUADOR - MDELIVERY</v>
          </cell>
          <cell r="Y3524" t="str">
            <v>CALLE 28 DE JUNIO S/N Y GARCIA MORENO ENTRADA LLANO GRANDE</v>
          </cell>
        </row>
        <row r="3525">
          <cell r="A3525" t="str">
            <v>2483183</v>
          </cell>
          <cell r="B3525">
            <v>495209</v>
          </cell>
          <cell r="C3525" t="str">
            <v>2483183</v>
          </cell>
          <cell r="D3525" t="str">
            <v>MDELIVERY</v>
          </cell>
          <cell r="E3525" t="str">
            <v>DESPACHO</v>
          </cell>
          <cell r="F3525" t="str">
            <v>NORMAL</v>
          </cell>
          <cell r="G3525" t="str">
            <v>031080002483183</v>
          </cell>
          <cell r="H3525">
            <v>44938</v>
          </cell>
          <cell r="I3525" t="str">
            <v>ENTREGADO</v>
          </cell>
          <cell r="J3525">
            <v>44939</v>
          </cell>
          <cell r="K3525" t="str">
            <v>ALEX MOLINA_CECIBEL ESTEFANIA SAVERIO AGUILAR</v>
          </cell>
          <cell r="L3525" t="str">
            <v>BAQUERIZO MORENO Y LOS CHASQUIS CASA DE 2 P BEIGE JUNTO A LAVANDERIAS MARYTERE</v>
          </cell>
          <cell r="M3525" t="str">
            <v>0704651785001</v>
          </cell>
          <cell r="N3525" t="str">
            <v>0992928133</v>
          </cell>
          <cell r="O3525" t="str">
            <v/>
          </cell>
          <cell r="P3525" t="str">
            <v>AMBATO</v>
          </cell>
          <cell r="Q3525" t="str">
            <v>AMBATO</v>
          </cell>
          <cell r="R3525" t="str">
            <v>TUNGURAHUA</v>
          </cell>
          <cell r="S3525" t="str">
            <v>AMBATO</v>
          </cell>
          <cell r="T3525" t="str">
            <v>TRAMACO</v>
          </cell>
          <cell r="U3525" t="str">
            <v>FLEXNETUIO_PROVINCIA</v>
          </cell>
          <cell r="V3525">
            <v>1</v>
          </cell>
          <cell r="W3525">
            <v>1</v>
          </cell>
          <cell r="X3525" t="str">
            <v>FLEXNET ECUADOR - MDELIVERY</v>
          </cell>
          <cell r="Y3525" t="str">
            <v>CALLE 28 DE JUNIO S/N Y GARCIA MORENO ENTRADA LLANO GRANDE</v>
          </cell>
        </row>
        <row r="3526">
          <cell r="A3526" t="str">
            <v>2483184</v>
          </cell>
          <cell r="B3526">
            <v>495210</v>
          </cell>
          <cell r="C3526" t="str">
            <v>2483184</v>
          </cell>
          <cell r="D3526" t="str">
            <v>MDELIVERY</v>
          </cell>
          <cell r="E3526" t="str">
            <v>DESPACHO</v>
          </cell>
          <cell r="F3526" t="str">
            <v>NORMAL</v>
          </cell>
          <cell r="G3526" t="str">
            <v>FT79363</v>
          </cell>
          <cell r="H3526">
            <v>44938</v>
          </cell>
          <cell r="I3526" t="str">
            <v>ENTREGADO</v>
          </cell>
          <cell r="J3526">
            <v>44939</v>
          </cell>
          <cell r="K3526" t="str">
            <v>Sandra Cruz_GROWFLOWERS PRODUCCIONES S A</v>
          </cell>
          <cell r="L3526" t="str">
            <v xml:space="preserve">Calle D S2 265 y Av de los Establos Santa Lucia Alta una cuadra arriba del Site Center </v>
          </cell>
          <cell r="M3526" t="str">
            <v>1792224217001</v>
          </cell>
          <cell r="N3526" t="str">
            <v>0984656988</v>
          </cell>
          <cell r="O3526" t="str">
            <v/>
          </cell>
          <cell r="P3526" t="str">
            <v>QUITO</v>
          </cell>
          <cell r="Q3526" t="str">
            <v>QUITO</v>
          </cell>
          <cell r="R3526" t="str">
            <v>PICHINCHA</v>
          </cell>
          <cell r="T3526" t="str">
            <v>FLEXTRANS UIO</v>
          </cell>
          <cell r="U3526" t="str">
            <v>FLEXNETUIO_LOCAL</v>
          </cell>
          <cell r="V3526">
            <v>1</v>
          </cell>
          <cell r="W3526">
            <v>1</v>
          </cell>
          <cell r="X3526" t="str">
            <v>FLEXNET ECUADOR - MDELIVERY</v>
          </cell>
          <cell r="Y3526" t="str">
            <v>CALLE 28 DE JUNIO S/N Y GARCIA MORENO ENTRADA LLANO GRANDE</v>
          </cell>
        </row>
        <row r="3527">
          <cell r="A3527" t="str">
            <v>2483185</v>
          </cell>
          <cell r="B3527">
            <v>495211</v>
          </cell>
          <cell r="C3527" t="str">
            <v>2483185</v>
          </cell>
          <cell r="D3527" t="str">
            <v>MDELIVERY</v>
          </cell>
          <cell r="E3527" t="str">
            <v>DESPACHO</v>
          </cell>
          <cell r="F3527" t="str">
            <v>NORMAL</v>
          </cell>
          <cell r="G3527" t="str">
            <v>FT79394</v>
          </cell>
          <cell r="H3527">
            <v>44938</v>
          </cell>
          <cell r="I3527" t="str">
            <v>ENTREGADO</v>
          </cell>
          <cell r="J3527">
            <v>44939</v>
          </cell>
          <cell r="K3527" t="str">
            <v>Ariana Paulina Oyola Gomez_BANCO GUAYAQUIL S A</v>
          </cell>
          <cell r="L3527" t="str">
            <v xml:space="preserve">GUAYAS GUAYAQUIL Guayacanes mz 9 villa 6 frente a la avicola Fernandez entrando por un local llamados asa2 frente a un parque 2 1203045 79 8996595 </v>
          </cell>
          <cell r="M3527" t="str">
            <v>0990049459001</v>
          </cell>
          <cell r="N3527" t="str">
            <v>0961848153</v>
          </cell>
          <cell r="O3527" t="str">
            <v/>
          </cell>
          <cell r="P3527" t="str">
            <v>GUAYAQUIL</v>
          </cell>
          <cell r="Q3527" t="str">
            <v>GUAYAQUIL</v>
          </cell>
          <cell r="R3527" t="str">
            <v>GUAYAS</v>
          </cell>
          <cell r="T3527" t="str">
            <v>ITSACOURIER</v>
          </cell>
          <cell r="U3527" t="str">
            <v>FLEXNETUIO_GYE</v>
          </cell>
          <cell r="V3527">
            <v>1</v>
          </cell>
          <cell r="W3527">
            <v>1</v>
          </cell>
          <cell r="X3527" t="str">
            <v>FLEXNET ECUADOR - MDELIVERY</v>
          </cell>
          <cell r="Y3527" t="str">
            <v>CALLE 28 DE JUNIO S/N Y GARCIA MORENO ENTRADA LLANO GRANDE</v>
          </cell>
        </row>
        <row r="3528">
          <cell r="A3528" t="str">
            <v>2483186</v>
          </cell>
          <cell r="B3528">
            <v>495212</v>
          </cell>
          <cell r="C3528" t="str">
            <v>2483186</v>
          </cell>
          <cell r="D3528" t="str">
            <v>MDELIVERY</v>
          </cell>
          <cell r="E3528" t="str">
            <v>DESPACHO</v>
          </cell>
          <cell r="F3528" t="str">
            <v>NORMAL</v>
          </cell>
          <cell r="G3528" t="str">
            <v>FT79401</v>
          </cell>
          <cell r="H3528">
            <v>44938</v>
          </cell>
          <cell r="I3528" t="str">
            <v>ENTREGADO</v>
          </cell>
          <cell r="J3528">
            <v>44939</v>
          </cell>
          <cell r="K3528" t="str">
            <v>MIGUEL LEMA o SHIRLEY SORNOZA SUBIAGA_BANCO DEL PACIFICO</v>
          </cell>
          <cell r="L3528" t="str">
            <v>P ICAZA Y PEDRO CARBO EDIFICIO ANEXO 1 BANCO DEL PACIFICO PISO 6 AREA TALENTO HUMANO</v>
          </cell>
          <cell r="M3528" t="str">
            <v>0990005737001</v>
          </cell>
          <cell r="N3528" t="str">
            <v>0992640583/0985764636</v>
          </cell>
          <cell r="O3528" t="str">
            <v/>
          </cell>
          <cell r="P3528" t="str">
            <v>GUAYAQUIL</v>
          </cell>
          <cell r="Q3528" t="str">
            <v>GUAYAQUIL</v>
          </cell>
          <cell r="R3528" t="str">
            <v>GUAYAS</v>
          </cell>
          <cell r="T3528" t="str">
            <v>ITSACOURIER</v>
          </cell>
          <cell r="U3528" t="str">
            <v>FLEXNETUIO_GYE</v>
          </cell>
          <cell r="V3528">
            <v>1</v>
          </cell>
          <cell r="W3528">
            <v>1</v>
          </cell>
          <cell r="X3528" t="str">
            <v>FLEXNET ECUADOR - MDELIVERY</v>
          </cell>
          <cell r="Y3528" t="str">
            <v>CALLE 28 DE JUNIO S/N Y GARCIA MORENO ENTRADA LLANO GRANDE</v>
          </cell>
        </row>
        <row r="3529">
          <cell r="A3529" t="str">
            <v>2483188</v>
          </cell>
          <cell r="B3529">
            <v>495213</v>
          </cell>
          <cell r="C3529" t="str">
            <v>2483188</v>
          </cell>
          <cell r="D3529" t="str">
            <v>MDELIVERY</v>
          </cell>
          <cell r="E3529" t="str">
            <v>DESPACHO</v>
          </cell>
          <cell r="F3529" t="str">
            <v>NORMAL</v>
          </cell>
          <cell r="G3529" t="str">
            <v>FT79351</v>
          </cell>
          <cell r="H3529">
            <v>44938</v>
          </cell>
          <cell r="I3529" t="str">
            <v>ENTREGADO</v>
          </cell>
          <cell r="J3529">
            <v>44939</v>
          </cell>
          <cell r="K3529" t="str">
            <v>BRYAN KAEL PAZMINO QUEZADA_BRYAN KAEL PAZMINO QUEZADA</v>
          </cell>
          <cell r="L3529" t="str">
            <v>Av Mariscal Sucre y Carlos bonilla conjuntos Ferrara 1</v>
          </cell>
          <cell r="M3529" t="str">
            <v>1751089978001</v>
          </cell>
          <cell r="N3529" t="str">
            <v>0958773363</v>
          </cell>
          <cell r="O3529" t="str">
            <v/>
          </cell>
          <cell r="P3529" t="str">
            <v>QUITO</v>
          </cell>
          <cell r="Q3529" t="str">
            <v>QUITO</v>
          </cell>
          <cell r="R3529" t="str">
            <v>PICHINCHA</v>
          </cell>
          <cell r="T3529" t="str">
            <v>FLEXTRANS UIO</v>
          </cell>
          <cell r="U3529" t="str">
            <v>FLEXNETUIO_LOCAL</v>
          </cell>
          <cell r="V3529">
            <v>1</v>
          </cell>
          <cell r="W3529">
            <v>1</v>
          </cell>
          <cell r="X3529" t="str">
            <v>FLEXNET ECUADOR - MDELIVERY</v>
          </cell>
          <cell r="Y3529" t="str">
            <v>CALLE 28 DE JUNIO S/N Y GARCIA MORENO ENTRADA LLANO GRANDE</v>
          </cell>
        </row>
        <row r="3530">
          <cell r="A3530" t="str">
            <v>53312</v>
          </cell>
          <cell r="B3530">
            <v>495182</v>
          </cell>
          <cell r="C3530" t="str">
            <v>53312</v>
          </cell>
          <cell r="D3530" t="str">
            <v>DEGSO</v>
          </cell>
          <cell r="E3530" t="str">
            <v>DESPACHO</v>
          </cell>
          <cell r="F3530" t="str">
            <v>NORMAL</v>
          </cell>
          <cell r="G3530" t="str">
            <v>FT79437</v>
          </cell>
          <cell r="H3530">
            <v>44938</v>
          </cell>
          <cell r="I3530" t="str">
            <v>ENTREGADO</v>
          </cell>
          <cell r="J3530">
            <v>44939</v>
          </cell>
          <cell r="K3530" t="str">
            <v>COHECO S.A.</v>
          </cell>
          <cell r="L3530" t="str">
            <v xml:space="preserve"> NORTE - DE LOS NARANJOS N44-421 Y DE LOS GRANADOS  - ATENCION HUGO CUNEZ O HECTOR LORA - 09 9546 6890 -  TEL 2434820 - DEJAR EN GARITA </v>
          </cell>
          <cell r="M3530" t="str">
            <v>1.79004E+12</v>
          </cell>
          <cell r="N3530" t="str">
            <v>99-832-0225</v>
          </cell>
          <cell r="O3530" t="str">
            <v>99-832-0225</v>
          </cell>
          <cell r="P3530" t="str">
            <v>170301</v>
          </cell>
          <cell r="Q3530" t="str">
            <v>QUITO</v>
          </cell>
          <cell r="R3530" t="str">
            <v>PICHINCHA</v>
          </cell>
          <cell r="S3530" t="str">
            <v>QUITO</v>
          </cell>
          <cell r="T3530" t="str">
            <v>FLEXTRANS UIO</v>
          </cell>
          <cell r="U3530" t="str">
            <v>FLEXNETUIO_LOCAL</v>
          </cell>
          <cell r="V3530">
            <v>3</v>
          </cell>
          <cell r="W3530">
            <v>18.399999999999999</v>
          </cell>
          <cell r="X3530" t="str">
            <v>FLEXNET</v>
          </cell>
          <cell r="Y3530" t="str">
            <v>FLEX NET CALLE 28 DE JUNIO S/N Y GARCIA MORENO ENTRADA LLANO GRANDE</v>
          </cell>
        </row>
        <row r="3531">
          <cell r="A3531" t="str">
            <v>24506</v>
          </cell>
          <cell r="B3531">
            <v>495169</v>
          </cell>
          <cell r="C3531" t="str">
            <v>24506</v>
          </cell>
          <cell r="D3531" t="str">
            <v>CARESTINO</v>
          </cell>
          <cell r="E3531" t="str">
            <v>DESPACHO</v>
          </cell>
          <cell r="F3531" t="str">
            <v>NORMAL</v>
          </cell>
          <cell r="G3531" t="str">
            <v>031002004174664</v>
          </cell>
          <cell r="H3531">
            <v>44938</v>
          </cell>
          <cell r="I3531" t="str">
            <v>ENTREGADO</v>
          </cell>
          <cell r="J3531">
            <v>44943</v>
          </cell>
          <cell r="K3531" t="str">
            <v>RACHELL FRANCO</v>
          </cell>
          <cell r="L3531" t="str">
            <v>CIUDADELA PARQUES 2 SECTOR RUSSEL CRAWFORD  CALLE FIDEL ZUNIGA  Y CESAR PADILLA 4. ENTRE DIAGONAL DE LA CANCHA MUNICIPAL</v>
          </cell>
          <cell r="N3531" t="str">
            <v>593996924055</v>
          </cell>
          <cell r="O3531" t="str">
            <v>593985884740</v>
          </cell>
          <cell r="P3531" t="str">
            <v>091804</v>
          </cell>
          <cell r="Q3531" t="str">
            <v>CORONEL MARCELINO MARIDUEÑA</v>
          </cell>
          <cell r="R3531" t="str">
            <v>GUAYAS</v>
          </cell>
          <cell r="S3531" t="str">
            <v>CORONEL MARCELINO MARIDUENA (SAN CARLOS) - LA MODELO</v>
          </cell>
          <cell r="T3531" t="str">
            <v>TRAMACO</v>
          </cell>
          <cell r="U3531" t="str">
            <v>FLEXNETGYE_LOCAL</v>
          </cell>
          <cell r="V3531">
            <v>2</v>
          </cell>
          <cell r="W3531">
            <v>28.78</v>
          </cell>
          <cell r="X3531" t="str">
            <v>FLEXNET ECUADOR - CAREST</v>
          </cell>
          <cell r="Y3531" t="str">
            <v>FERNANDO GUTIERREZ HILL VIA A DAULE KM 8 1/2 ENTRADA A COOPERATIVA JUAN MONTALVO</v>
          </cell>
        </row>
        <row r="3532">
          <cell r="A3532" t="str">
            <v>24597</v>
          </cell>
          <cell r="B3532">
            <v>495170</v>
          </cell>
          <cell r="C3532" t="str">
            <v>24597</v>
          </cell>
          <cell r="D3532" t="str">
            <v>CARESTINO</v>
          </cell>
          <cell r="E3532" t="str">
            <v>DESPACHO</v>
          </cell>
          <cell r="F3532" t="str">
            <v>NORMAL</v>
          </cell>
          <cell r="G3532" t="str">
            <v>031002004174700</v>
          </cell>
          <cell r="H3532">
            <v>44938</v>
          </cell>
          <cell r="I3532" t="str">
            <v>ENTREGADO</v>
          </cell>
          <cell r="J3532">
            <v>44939</v>
          </cell>
          <cell r="K3532" t="str">
            <v>CRISTINA VITERI</v>
          </cell>
          <cell r="L3532" t="str">
            <v>CALLE JOAQUIN LALAMA, URB. PRADOS DE TANDA CASA 2B. ENTRE URBANIZACION PRADOS DE TANDA</v>
          </cell>
          <cell r="N3532" t="str">
            <v>593984084780</v>
          </cell>
          <cell r="O3532" t="str">
            <v>593984084780</v>
          </cell>
          <cell r="P3532" t="str">
            <v>000001</v>
          </cell>
          <cell r="Q3532" t="str">
            <v>QUITO</v>
          </cell>
          <cell r="R3532" t="str">
            <v>PICHINCHA</v>
          </cell>
          <cell r="S3532" t="str">
            <v>BODEGA FLEXNET UIO - RETIRA CLIENTE</v>
          </cell>
          <cell r="T3532" t="str">
            <v>TRAMACO</v>
          </cell>
          <cell r="U3532" t="str">
            <v>FLEXNETGYE_UIO</v>
          </cell>
          <cell r="V3532">
            <v>1</v>
          </cell>
          <cell r="W3532">
            <v>8.3800000000000008</v>
          </cell>
          <cell r="X3532" t="str">
            <v>FLEXNET ECUADOR - CAREST</v>
          </cell>
          <cell r="Y3532" t="str">
            <v>FERNANDO GUTIERREZ HILL VIA A DAULE KM 8 1/2 ENTRADA A COOPERATIVA JUAN MONTALVO</v>
          </cell>
        </row>
        <row r="3533">
          <cell r="A3533" t="str">
            <v>24607</v>
          </cell>
          <cell r="B3533">
            <v>495171</v>
          </cell>
          <cell r="C3533" t="str">
            <v>24607</v>
          </cell>
          <cell r="D3533" t="str">
            <v>CARESTINO</v>
          </cell>
          <cell r="E3533" t="str">
            <v>DESPACHO</v>
          </cell>
          <cell r="F3533" t="str">
            <v>NORMAL</v>
          </cell>
          <cell r="G3533" t="str">
            <v>031002004174721</v>
          </cell>
          <cell r="H3533">
            <v>44938</v>
          </cell>
          <cell r="I3533" t="str">
            <v>DEVOLUCION_EN_PROCESO</v>
          </cell>
          <cell r="J3533">
            <v>44942</v>
          </cell>
          <cell r="K3533" t="str">
            <v>MARIELBIS REGUEIRA ESPIN</v>
          </cell>
          <cell r="L3533" t="str">
            <v>CALLE RAMOS IDUARTE Y AVENIDA UNIVERSITARIA 0000000000. ENTRE REFERENCIA DE DOMICILIO: JUSTO EN LA DISTRIBUIDORA DE AGUA , PUERTA CELESTE</v>
          </cell>
          <cell r="N3533" t="str">
            <v>593961125973</v>
          </cell>
          <cell r="O3533" t="str">
            <v>593961125973</v>
          </cell>
          <cell r="P3533" t="str">
            <v>130105</v>
          </cell>
          <cell r="Q3533" t="str">
            <v>PORTOVIEJO</v>
          </cell>
          <cell r="R3533" t="str">
            <v>MANABI</v>
          </cell>
          <cell r="S3533" t="str">
            <v>PORTOVIEJO</v>
          </cell>
          <cell r="T3533" t="str">
            <v>TRAMACO</v>
          </cell>
          <cell r="U3533" t="str">
            <v>FLEXNETGYE_PROVINCIA</v>
          </cell>
          <cell r="V3533">
            <v>4</v>
          </cell>
          <cell r="W3533">
            <v>33.520000000000003</v>
          </cell>
          <cell r="X3533" t="str">
            <v>FLEXNET ECUADOR - CAREST</v>
          </cell>
          <cell r="Y3533" t="str">
            <v>FERNANDO GUTIERREZ HILL VIA A DAULE KM 8 1/2 ENTRADA A COOPERATIVA JUAN MONTALVO</v>
          </cell>
        </row>
        <row r="3534">
          <cell r="A3534" t="str">
            <v>24609</v>
          </cell>
          <cell r="B3534">
            <v>495172</v>
          </cell>
          <cell r="C3534" t="str">
            <v>24609</v>
          </cell>
          <cell r="D3534" t="str">
            <v>CARESTINO</v>
          </cell>
          <cell r="E3534" t="str">
            <v>DESPACHO</v>
          </cell>
          <cell r="F3534" t="str">
            <v>NORMAL</v>
          </cell>
          <cell r="G3534" t="str">
            <v>031002004174803</v>
          </cell>
          <cell r="H3534">
            <v>44938</v>
          </cell>
          <cell r="I3534" t="str">
            <v>ENTREGADO</v>
          </cell>
          <cell r="J3534">
            <v>44939</v>
          </cell>
          <cell r="K3534" t="str">
            <v>ARISDELY PARRALES YAGUAL</v>
          </cell>
          <cell r="L3534" t="str">
            <v>BARRIO LIBERTAD, CALLE 21A Y AV. 9 EN EL COLEGIO ELOY VELASQUEZ SN PISO/DPTO: COLEGIO ELOY VELASQUEZ CEVALLOS. ENTRE EN EL COLEGIO ELOY VELASQUEZ FRENTE AL HOSTAL LA ALBARRADA</v>
          </cell>
          <cell r="N3534" t="str">
            <v>997000099</v>
          </cell>
          <cell r="O3534" t="str">
            <v>997000099</v>
          </cell>
          <cell r="P3534" t="str">
            <v>240201</v>
          </cell>
          <cell r="Q3534" t="str">
            <v>LA LIBERTAD</v>
          </cell>
          <cell r="R3534" t="str">
            <v>SANTA ELENA</v>
          </cell>
          <cell r="S3534" t="str">
            <v>LA LIBERTAD</v>
          </cell>
          <cell r="T3534" t="str">
            <v>TRAMACO</v>
          </cell>
          <cell r="U3534" t="str">
            <v>FLEXNETGYE_PROVINCIA</v>
          </cell>
          <cell r="V3534">
            <v>1</v>
          </cell>
          <cell r="W3534">
            <v>11.57</v>
          </cell>
          <cell r="X3534" t="str">
            <v>FLEXNET ECUADOR - CAREST</v>
          </cell>
          <cell r="Y3534" t="str">
            <v>FERNANDO GUTIERREZ HILL VIA A DAULE KM 8 1/2 ENTRADA A COOPERATIVA JUAN MONTALVO</v>
          </cell>
        </row>
        <row r="3535">
          <cell r="A3535" t="str">
            <v>24622</v>
          </cell>
          <cell r="B3535">
            <v>495173</v>
          </cell>
          <cell r="C3535" t="str">
            <v>24622</v>
          </cell>
          <cell r="D3535" t="str">
            <v>CARESTINO</v>
          </cell>
          <cell r="E3535" t="str">
            <v>DESPACHO</v>
          </cell>
          <cell r="F3535" t="str">
            <v>NORMAL</v>
          </cell>
          <cell r="G3535" t="str">
            <v>031002004174763</v>
          </cell>
          <cell r="H3535">
            <v>44938</v>
          </cell>
          <cell r="I3535" t="str">
            <v>ENTREGADO</v>
          </cell>
          <cell r="J3535">
            <v>44940</v>
          </cell>
          <cell r="K3535" t="str">
            <v>DANY MORAN</v>
          </cell>
          <cell r="L3535" t="str">
            <v>CALLE SALINAS Y 24 DE MAYO SN. ENTRE FRENTE AL COLISEO DEL COLEGIO LUIS ULPIANO DE LA TORRE</v>
          </cell>
          <cell r="N3535" t="str">
            <v>593991733537</v>
          </cell>
          <cell r="O3535" t="str">
            <v>62915415</v>
          </cell>
          <cell r="P3535" t="str">
            <v>100301</v>
          </cell>
          <cell r="Q3535" t="str">
            <v>COTACACHI</v>
          </cell>
          <cell r="R3535" t="str">
            <v>IMBABURA</v>
          </cell>
          <cell r="S3535" t="str">
            <v>COTACACHI - QUIROGA</v>
          </cell>
          <cell r="T3535" t="str">
            <v>TRAMACO</v>
          </cell>
          <cell r="U3535" t="str">
            <v>FLEXNETGYE_PROVINCIA</v>
          </cell>
          <cell r="V3535">
            <v>1</v>
          </cell>
          <cell r="W3535">
            <v>3.41</v>
          </cell>
          <cell r="X3535" t="str">
            <v>FLEXNET ECUADOR - CAREST</v>
          </cell>
          <cell r="Y3535" t="str">
            <v>FERNANDO GUTIERREZ HILL VIA A DAULE KM 8 1/2 ENTRADA A COOPERATIVA JUAN MONTALVO</v>
          </cell>
        </row>
        <row r="3536">
          <cell r="A3536" t="str">
            <v>24625</v>
          </cell>
          <cell r="B3536">
            <v>495174</v>
          </cell>
          <cell r="C3536" t="str">
            <v>24625</v>
          </cell>
          <cell r="D3536" t="str">
            <v>CARESTINO</v>
          </cell>
          <cell r="E3536" t="str">
            <v>DESPACHO</v>
          </cell>
          <cell r="F3536" t="str">
            <v>NORMAL</v>
          </cell>
          <cell r="G3536" t="str">
            <v>031002004174737</v>
          </cell>
          <cell r="H3536">
            <v>44938</v>
          </cell>
          <cell r="I3536" t="str">
            <v>ENTREGADO</v>
          </cell>
          <cell r="J3536">
            <v>44939</v>
          </cell>
          <cell r="K3536" t="str">
            <v>JOSE NARCISO BUSTOS BARRETO</v>
          </cell>
          <cell r="L3536" t="str">
            <v>CALLE CANAR ENTRE MARISCAL SUCRE Y AV ALBERTO OCHOA 208. ENTRE FRENTE A LAS NOTARIA 2</v>
          </cell>
          <cell r="N3536" t="str">
            <v>593999916212</v>
          </cell>
          <cell r="O3536" t="str">
            <v>72230738</v>
          </cell>
          <cell r="P3536" t="str">
            <v>030106</v>
          </cell>
          <cell r="Q3536" t="str">
            <v>BIBLIAN</v>
          </cell>
          <cell r="R3536" t="str">
            <v>CAÑAR</v>
          </cell>
          <cell r="S3536" t="str">
            <v>BIBLIAN - SAN FRANCISCO DE SAGEO - TURUPAMBA</v>
          </cell>
          <cell r="T3536" t="str">
            <v>TRAMACO</v>
          </cell>
          <cell r="U3536" t="str">
            <v>FLEXNETGYE_PROVINCIA</v>
          </cell>
          <cell r="V3536">
            <v>3</v>
          </cell>
          <cell r="W3536">
            <v>21.81</v>
          </cell>
          <cell r="X3536" t="str">
            <v>FLEXNET ECUADOR - CAREST</v>
          </cell>
          <cell r="Y3536" t="str">
            <v>FERNANDO GUTIERREZ HILL VIA A DAULE KM 8 1/2 ENTRADA A COOPERATIVA JUAN MONTALVO</v>
          </cell>
        </row>
        <row r="3537">
          <cell r="A3537" t="str">
            <v>24634</v>
          </cell>
          <cell r="B3537">
            <v>495175</v>
          </cell>
          <cell r="C3537" t="str">
            <v>24634</v>
          </cell>
          <cell r="D3537" t="str">
            <v>CARESTINO</v>
          </cell>
          <cell r="E3537" t="str">
            <v>DESPACHO</v>
          </cell>
          <cell r="F3537" t="str">
            <v>NORMAL</v>
          </cell>
          <cell r="G3537" t="str">
            <v>031002004175285</v>
          </cell>
          <cell r="H3537">
            <v>44938</v>
          </cell>
          <cell r="I3537" t="str">
            <v>ENTREGADO</v>
          </cell>
          <cell r="J3537">
            <v>44939</v>
          </cell>
          <cell r="K3537" t="str">
            <v>ARISDELY PARRALES YAGUAL</v>
          </cell>
          <cell r="L3537" t="str">
            <v>BARRIO LIBERTAD, CALLE 21A Y AV. 9 EN EL COLEGIO ELOY VELASQUEZ SN. ENTRE EN EL COLEGIO ELOY VELASQUEZ FRENTE AL HOSTAL LA ALBARRADA</v>
          </cell>
          <cell r="N3537" t="str">
            <v>997000099</v>
          </cell>
          <cell r="O3537" t="str">
            <v>997000099</v>
          </cell>
          <cell r="P3537" t="str">
            <v>240201</v>
          </cell>
          <cell r="Q3537" t="str">
            <v>LA LIBERTAD</v>
          </cell>
          <cell r="R3537" t="str">
            <v>SANTA ELENA</v>
          </cell>
          <cell r="S3537" t="str">
            <v>LA LIBERTAD</v>
          </cell>
          <cell r="T3537" t="str">
            <v>TRAMACO</v>
          </cell>
          <cell r="U3537" t="str">
            <v>FLEXNETGYE_PROVINCIA</v>
          </cell>
          <cell r="V3537">
            <v>1</v>
          </cell>
          <cell r="W3537">
            <v>20</v>
          </cell>
          <cell r="X3537" t="str">
            <v>FLEXNET ECUADOR - CAREST</v>
          </cell>
          <cell r="Y3537" t="str">
            <v>FERNANDO GUTIERREZ HILL VIA A DAULE KM 8 1/2 ENTRADA A COOPERATIVA JUAN MONTALVO</v>
          </cell>
        </row>
        <row r="3538">
          <cell r="A3538" t="str">
            <v>24651</v>
          </cell>
          <cell r="B3538">
            <v>495176</v>
          </cell>
          <cell r="C3538" t="str">
            <v>24651</v>
          </cell>
          <cell r="D3538" t="str">
            <v>CARESTINO</v>
          </cell>
          <cell r="E3538" t="str">
            <v>DESPACHO</v>
          </cell>
          <cell r="F3538" t="str">
            <v>NORMAL</v>
          </cell>
          <cell r="G3538" t="str">
            <v>031002004175318</v>
          </cell>
          <cell r="H3538">
            <v>44938</v>
          </cell>
          <cell r="I3538" t="str">
            <v>ENTREGADO</v>
          </cell>
          <cell r="J3538">
            <v>44943</v>
          </cell>
          <cell r="K3538" t="str">
            <v>ANA ORTIZ</v>
          </cell>
          <cell r="L3538" t="str">
            <v>JOSE FELIX VALDIVIESO OE55-45 PISO/DPTO: 11. ENTRE EDIFICIO LEBLON 4</v>
          </cell>
          <cell r="N3538" t="str">
            <v>593998719410</v>
          </cell>
          <cell r="O3538" t="str">
            <v>5933250206</v>
          </cell>
          <cell r="P3538" t="str">
            <v>170101</v>
          </cell>
          <cell r="Q3538" t="str">
            <v>QUITO</v>
          </cell>
          <cell r="R3538" t="str">
            <v>PICHINCHA</v>
          </cell>
          <cell r="S3538" t="str">
            <v>PACTO - EL PARAISO</v>
          </cell>
          <cell r="T3538" t="str">
            <v>TRAMACO</v>
          </cell>
          <cell r="U3538" t="str">
            <v>FLEXNETGYE_UIO</v>
          </cell>
          <cell r="V3538">
            <v>1</v>
          </cell>
          <cell r="W3538">
            <v>12</v>
          </cell>
          <cell r="X3538" t="str">
            <v>FLEXNET ECUADOR - CAREST</v>
          </cell>
          <cell r="Y3538" t="str">
            <v>FERNANDO GUTIERREZ HILL VIA A DAULE KM 8 1/2 ENTRADA A COOPERATIVA JUAN MONTALVO</v>
          </cell>
        </row>
        <row r="3539">
          <cell r="A3539" t="str">
            <v>24659</v>
          </cell>
          <cell r="B3539">
            <v>495177</v>
          </cell>
          <cell r="C3539" t="str">
            <v>24659</v>
          </cell>
          <cell r="D3539" t="str">
            <v>CARESTINO</v>
          </cell>
          <cell r="E3539" t="str">
            <v>DESPACHO</v>
          </cell>
          <cell r="F3539" t="str">
            <v>NORMAL</v>
          </cell>
          <cell r="G3539" t="str">
            <v>031002004175352</v>
          </cell>
          <cell r="H3539">
            <v>44938</v>
          </cell>
          <cell r="I3539" t="str">
            <v>ENTREGADO</v>
          </cell>
          <cell r="J3539">
            <v>44943</v>
          </cell>
          <cell r="K3539" t="str">
            <v>KATHERINE APOLO</v>
          </cell>
          <cell r="L3539" t="str">
            <v>CALLE SUCRE Y 24 DE MAYO SN. ENTRE EN FERRETERIA APOLOS</v>
          </cell>
          <cell r="N3539" t="str">
            <v>593997358376</v>
          </cell>
          <cell r="O3539" t="str">
            <v>72517272</v>
          </cell>
          <cell r="P3539" t="str">
            <v>070404</v>
          </cell>
          <cell r="Q3539" t="str">
            <v>BALSAS</v>
          </cell>
          <cell r="R3539" t="str">
            <v>EL ORO</v>
          </cell>
          <cell r="S3539" t="str">
            <v>BALSAS - BELLAMARIA</v>
          </cell>
          <cell r="T3539" t="str">
            <v>TRAMACO</v>
          </cell>
          <cell r="U3539" t="str">
            <v>FLEXNETGYE_PROVINCIA</v>
          </cell>
          <cell r="V3539">
            <v>1</v>
          </cell>
          <cell r="W3539">
            <v>3</v>
          </cell>
          <cell r="X3539" t="str">
            <v>FLEXNET ECUADOR - CAREST</v>
          </cell>
          <cell r="Y3539" t="str">
            <v>FERNANDO GUTIERREZ HILL VIA A DAULE KM 8 1/2 ENTRADA A COOPERATIVA JUAN MONTALVO</v>
          </cell>
        </row>
        <row r="3540">
          <cell r="A3540" t="str">
            <v>DHL_23_015</v>
          </cell>
          <cell r="B3540">
            <v>495167</v>
          </cell>
          <cell r="C3540" t="str">
            <v>DHL_23_015</v>
          </cell>
          <cell r="D3540" t="str">
            <v>DHL</v>
          </cell>
          <cell r="E3540" t="str">
            <v>DESPACHO</v>
          </cell>
          <cell r="F3540" t="str">
            <v>NORMAL</v>
          </cell>
          <cell r="H3540">
            <v>44938</v>
          </cell>
          <cell r="I3540" t="str">
            <v>ENTREGADO</v>
          </cell>
          <cell r="J3540">
            <v>44938</v>
          </cell>
          <cell r="K3540" t="str">
            <v>DHL MATRIZ</v>
          </cell>
          <cell r="L3540" t="str">
            <v>AV. ELOY ALFARO 113 A Y PASAJE LOS JUNCOS EDIFICIO DHL, SECTOR COMITE DEL PUEBLO</v>
          </cell>
          <cell r="P3540" t="str">
            <v>QUITO</v>
          </cell>
          <cell r="Q3540" t="str">
            <v>QUITO</v>
          </cell>
          <cell r="R3540" t="str">
            <v>PICHINCHA</v>
          </cell>
          <cell r="T3540" t="str">
            <v>FLEXTRANS UIO</v>
          </cell>
          <cell r="U3540" t="str">
            <v>FLEXNETUIO_LOCAL</v>
          </cell>
          <cell r="V3540">
            <v>1</v>
          </cell>
          <cell r="W3540">
            <v>1</v>
          </cell>
          <cell r="X3540" t="str">
            <v>ALMACENES TABACARCEN</v>
          </cell>
          <cell r="Y3540" t="str">
            <v>TABABELA</v>
          </cell>
        </row>
        <row r="3541">
          <cell r="A3541" t="str">
            <v>DHL_23_016</v>
          </cell>
          <cell r="B3541">
            <v>495168</v>
          </cell>
          <cell r="C3541" t="str">
            <v>DHL_23_016</v>
          </cell>
          <cell r="D3541" t="str">
            <v>DHL</v>
          </cell>
          <cell r="E3541" t="str">
            <v>DESPACHO</v>
          </cell>
          <cell r="F3541" t="str">
            <v>NORMAL</v>
          </cell>
          <cell r="H3541">
            <v>44938</v>
          </cell>
          <cell r="I3541" t="str">
            <v>ENTREGADO</v>
          </cell>
          <cell r="J3541">
            <v>44938</v>
          </cell>
          <cell r="K3541" t="str">
            <v>DHL MATRIZ</v>
          </cell>
          <cell r="L3541" t="str">
            <v>AV. ELOY ALFARO 113 A Y PASAJE LOS JUNCOS EDIFICIO DHL, SECTOR COMITE DEL PUEBLO</v>
          </cell>
          <cell r="P3541" t="str">
            <v>QUITO</v>
          </cell>
          <cell r="Q3541" t="str">
            <v>QUITO</v>
          </cell>
          <cell r="R3541" t="str">
            <v>PICHINCHA</v>
          </cell>
          <cell r="T3541" t="str">
            <v>FLEXTRANS UIO</v>
          </cell>
          <cell r="U3541" t="str">
            <v>FLEXNETUIO_LOCAL</v>
          </cell>
          <cell r="V3541">
            <v>1</v>
          </cell>
          <cell r="W3541">
            <v>1</v>
          </cell>
          <cell r="X3541" t="str">
            <v>ALMACENES TABACARCEN</v>
          </cell>
          <cell r="Y3541" t="str">
            <v>TABABELA</v>
          </cell>
        </row>
        <row r="3542">
          <cell r="A3542" t="str">
            <v>98820070</v>
          </cell>
          <cell r="B3542">
            <v>495156</v>
          </cell>
          <cell r="C3542" t="str">
            <v>98820070</v>
          </cell>
          <cell r="D3542" t="str">
            <v>HYCITE</v>
          </cell>
          <cell r="E3542" t="str">
            <v>DESPACHO</v>
          </cell>
          <cell r="F3542" t="str">
            <v>NORMAL</v>
          </cell>
          <cell r="G3542" t="str">
            <v>031002004173971</v>
          </cell>
          <cell r="H3542">
            <v>44938</v>
          </cell>
          <cell r="I3542" t="str">
            <v>ENTREGADO</v>
          </cell>
          <cell r="J3542">
            <v>44942</v>
          </cell>
          <cell r="K3542" t="str">
            <v>ARTURO PALACIOS</v>
          </cell>
          <cell r="L3542" t="str">
            <v>AV CUXIBAMBA ANCON ALTOS DE FARMACIA PICHINCHA LOJA // CENTRO NORTE SUCRE 110107 LOJA</v>
          </cell>
          <cell r="M3542" t="str">
            <v/>
          </cell>
          <cell r="N3542" t="str">
            <v>0968636778</v>
          </cell>
          <cell r="O3542" t="str">
            <v>0968636778</v>
          </cell>
          <cell r="P3542" t="str">
            <v>110107</v>
          </cell>
          <cell r="Q3542" t="str">
            <v>LOJA</v>
          </cell>
          <cell r="R3542" t="str">
            <v>LOJA</v>
          </cell>
          <cell r="S3542" t="str">
            <v>LOJA</v>
          </cell>
          <cell r="T3542" t="str">
            <v>TRAMACO</v>
          </cell>
          <cell r="U3542" t="str">
            <v>FLEXNETUIO_PROVINCIA</v>
          </cell>
          <cell r="V3542">
            <v>1</v>
          </cell>
          <cell r="W3542">
            <v>0.3</v>
          </cell>
          <cell r="X3542" t="str">
            <v>HYCITE QUITO</v>
          </cell>
          <cell r="Y3542" t="str">
            <v>FLEX NET CALLE 28 DE JUNIO S/N Y GARCIA MORENO ENTRADA LLANO GRANDE</v>
          </cell>
        </row>
        <row r="3543">
          <cell r="A3543" t="str">
            <v>98821368</v>
          </cell>
          <cell r="B3543">
            <v>495157</v>
          </cell>
          <cell r="C3543" t="str">
            <v>98821368</v>
          </cell>
          <cell r="D3543" t="str">
            <v>HYCITE</v>
          </cell>
          <cell r="E3543" t="str">
            <v>DESPACHO</v>
          </cell>
          <cell r="F3543" t="str">
            <v>NORMAL</v>
          </cell>
          <cell r="G3543" t="str">
            <v>031002004173972</v>
          </cell>
          <cell r="H3543">
            <v>44938</v>
          </cell>
          <cell r="I3543" t="str">
            <v>EN_TRANSITO</v>
          </cell>
          <cell r="J3543">
            <v>44938</v>
          </cell>
          <cell r="K3543" t="str">
            <v>VICTORIA LAUOIS</v>
          </cell>
          <cell r="L3543" t="str">
            <v>ROBERTO LUIS CERVANTES Y 29 DE ABRIL REFERENCIA DIAGONAL A SERVIENTREGA SAN LORENZO SAN LORENZO 080501 ESMERALDAS</v>
          </cell>
          <cell r="M3543" t="str">
            <v/>
          </cell>
          <cell r="N3543" t="str">
            <v>0997977491 / 997880051</v>
          </cell>
          <cell r="O3543" t="str">
            <v>0997977491 / 997880051</v>
          </cell>
          <cell r="P3543" t="str">
            <v>080501</v>
          </cell>
          <cell r="Q3543" t="str">
            <v>SAN LORENZO</v>
          </cell>
          <cell r="R3543" t="str">
            <v>ESMERALDAS</v>
          </cell>
          <cell r="S3543" t="str">
            <v>SAN LORENZO - LA FLORIDA - ANCON (PICHANGAL) (CAB. EN PALMA REAL) - MATAJE (CAB. EN SANTANDER)</v>
          </cell>
          <cell r="T3543" t="str">
            <v>TRAMACO</v>
          </cell>
          <cell r="U3543" t="str">
            <v>FLEXNETUIO_PROVINCIA</v>
          </cell>
          <cell r="V3543">
            <v>1</v>
          </cell>
          <cell r="W3543">
            <v>1</v>
          </cell>
          <cell r="X3543" t="str">
            <v>HYCITE QUITO</v>
          </cell>
          <cell r="Y3543" t="str">
            <v>FLEX NET CALLE 28 DE JUNIO S/N Y GARCIA MORENO ENTRADA LLANO GRANDE</v>
          </cell>
        </row>
        <row r="3544">
          <cell r="A3544" t="str">
            <v>98821585</v>
          </cell>
          <cell r="B3544">
            <v>495158</v>
          </cell>
          <cell r="C3544" t="str">
            <v>98821585</v>
          </cell>
          <cell r="D3544" t="str">
            <v>HYCITE</v>
          </cell>
          <cell r="E3544" t="str">
            <v>DESPACHO</v>
          </cell>
          <cell r="F3544" t="str">
            <v>NORMAL</v>
          </cell>
          <cell r="G3544" t="str">
            <v>ITQ4521</v>
          </cell>
          <cell r="H3544">
            <v>44938</v>
          </cell>
          <cell r="I3544" t="str">
            <v>ENTREGADO</v>
          </cell>
          <cell r="J3544">
            <v>44939</v>
          </cell>
          <cell r="K3544" t="str">
            <v>RENATO GABRIEL MUNOZ VALDIVIESO</v>
          </cell>
          <cell r="L3544" t="str">
            <v>INGLATERRA 12 10 Y REPUBLICA QUTO  INAQUITO 170507 PICHINCHA</v>
          </cell>
          <cell r="M3544" t="str">
            <v/>
          </cell>
          <cell r="N3544" t="str">
            <v>0993415172 / 993433185</v>
          </cell>
          <cell r="O3544" t="str">
            <v>0993415172 / 993433185</v>
          </cell>
          <cell r="P3544" t="str">
            <v>170507</v>
          </cell>
          <cell r="Q3544" t="str">
            <v>QUITO</v>
          </cell>
          <cell r="R3544" t="str">
            <v>PICHINCHA</v>
          </cell>
          <cell r="S3544" t="str">
            <v>QUITO</v>
          </cell>
          <cell r="T3544" t="str">
            <v>FLEXTRANS UIO</v>
          </cell>
          <cell r="U3544" t="str">
            <v>FLEXNETUIO_LOCAL</v>
          </cell>
          <cell r="V3544">
            <v>1</v>
          </cell>
          <cell r="W3544">
            <v>15.9</v>
          </cell>
          <cell r="X3544" t="str">
            <v>HYCITE QUITO</v>
          </cell>
          <cell r="Y3544" t="str">
            <v>FLEX NET CALLE 28 DE JUNIO S/N Y GARCIA MORENO ENTRADA LLANO GRANDE</v>
          </cell>
        </row>
        <row r="3545">
          <cell r="A3545" t="str">
            <v>98821639</v>
          </cell>
          <cell r="B3545">
            <v>495159</v>
          </cell>
          <cell r="C3545" t="str">
            <v>98821639</v>
          </cell>
          <cell r="D3545" t="str">
            <v>HYCITE</v>
          </cell>
          <cell r="E3545" t="str">
            <v>DESPACHO</v>
          </cell>
          <cell r="F3545" t="str">
            <v>NORMAL</v>
          </cell>
          <cell r="G3545" t="str">
            <v>031002004173973</v>
          </cell>
          <cell r="H3545">
            <v>44938</v>
          </cell>
          <cell r="I3545" t="str">
            <v>ENTREGADO</v>
          </cell>
          <cell r="J3545">
            <v>44943</v>
          </cell>
          <cell r="K3545" t="str">
            <v>ABEL ANTONIO VERA FRANCO</v>
          </cell>
          <cell r="L3545" t="str">
            <v>VAA CALCETA CANUTO, SITIO ARRASTRADERO. CERCA DE COLEGIO FRANCISCO GONZALEZ ALAV BOLIVAR CALCETA 130601 MANABI</v>
          </cell>
          <cell r="M3545" t="str">
            <v/>
          </cell>
          <cell r="N3545" t="str">
            <v>0997977491 / 997880051</v>
          </cell>
          <cell r="O3545" t="str">
            <v>0997977491 / 997880051</v>
          </cell>
          <cell r="P3545" t="str">
            <v>130601</v>
          </cell>
          <cell r="Q3545" t="str">
            <v>BOLIVAR (MANABI)</v>
          </cell>
          <cell r="R3545" t="str">
            <v>MANABI</v>
          </cell>
          <cell r="S3545" t="str">
            <v>CALCETA</v>
          </cell>
          <cell r="T3545" t="str">
            <v>TRAMACO</v>
          </cell>
          <cell r="U3545" t="str">
            <v>FLEXNETUIO_PROVINCIA</v>
          </cell>
          <cell r="V3545">
            <v>1</v>
          </cell>
          <cell r="W3545">
            <v>1</v>
          </cell>
          <cell r="X3545" t="str">
            <v>HYCITE QUITO</v>
          </cell>
          <cell r="Y3545" t="str">
            <v>FLEX NET CALLE 28 DE JUNIO S/N Y GARCIA MORENO ENTRADA LLANO GRANDE</v>
          </cell>
        </row>
        <row r="3546">
          <cell r="A3546" t="str">
            <v>98821723</v>
          </cell>
          <cell r="B3546">
            <v>495160</v>
          </cell>
          <cell r="C3546" t="str">
            <v>98821723</v>
          </cell>
          <cell r="D3546" t="str">
            <v>HYCITE</v>
          </cell>
          <cell r="E3546" t="str">
            <v>DESPACHO</v>
          </cell>
          <cell r="F3546" t="str">
            <v>NORMAL</v>
          </cell>
          <cell r="G3546" t="str">
            <v>031002004173974</v>
          </cell>
          <cell r="H3546">
            <v>44938</v>
          </cell>
          <cell r="I3546" t="str">
            <v>ENTREGADO</v>
          </cell>
          <cell r="J3546">
            <v>44939</v>
          </cell>
          <cell r="K3546" t="str">
            <v>ZOILA ESPERANZA PENARANDA FEIJOO</v>
          </cell>
          <cell r="L3546" t="str">
            <v>OSWALDO HURTADO Y FRANCISCO OCHOA PASAJE  BOLIVAR 070101 EL ORO</v>
          </cell>
          <cell r="M3546" t="str">
            <v/>
          </cell>
          <cell r="N3546" t="str">
            <v>0996778530 /</v>
          </cell>
          <cell r="O3546" t="str">
            <v>0996778530 /</v>
          </cell>
          <cell r="P3546" t="str">
            <v>070101</v>
          </cell>
          <cell r="Q3546" t="str">
            <v>PASAJE</v>
          </cell>
          <cell r="R3546" t="str">
            <v>EL ORO</v>
          </cell>
          <cell r="S3546" t="str">
            <v>PASAJE</v>
          </cell>
          <cell r="T3546" t="str">
            <v>TRAMACO</v>
          </cell>
          <cell r="U3546" t="str">
            <v>FLEXNETUIO_PROVINCIA</v>
          </cell>
          <cell r="V3546">
            <v>1</v>
          </cell>
          <cell r="W3546">
            <v>0.4</v>
          </cell>
          <cell r="X3546" t="str">
            <v>HYCITE QUITO</v>
          </cell>
          <cell r="Y3546" t="str">
            <v>FLEX NET CALLE 28 DE JUNIO S/N Y GARCIA MORENO ENTRADA LLANO GRANDE</v>
          </cell>
        </row>
        <row r="3547">
          <cell r="A3547" t="str">
            <v>98822063</v>
          </cell>
          <cell r="B3547">
            <v>495161</v>
          </cell>
          <cell r="C3547" t="str">
            <v>98822063</v>
          </cell>
          <cell r="D3547" t="str">
            <v>HYCITE</v>
          </cell>
          <cell r="E3547" t="str">
            <v>DESPACHO</v>
          </cell>
          <cell r="F3547" t="str">
            <v>NORMAL</v>
          </cell>
          <cell r="G3547" t="str">
            <v>ITQ4522</v>
          </cell>
          <cell r="H3547">
            <v>44938</v>
          </cell>
          <cell r="I3547" t="str">
            <v>ENTREGADO</v>
          </cell>
          <cell r="J3547">
            <v>44939</v>
          </cell>
          <cell r="K3547" t="str">
            <v>JENNIFER CECILIA CERVANTES CHALA</v>
          </cell>
          <cell r="L3547" t="str">
            <v>CLL: RIO COFANES Y BARTOLOME DE SEGOVIA NA°: E1-53 REF ATRAS DE GASOLINERA TERPE QUTO QUITO DISTRITO METROPOLIT 170513 PICHINCHA</v>
          </cell>
          <cell r="M3547" t="str">
            <v/>
          </cell>
          <cell r="N3547" t="str">
            <v>0999231908 / 099923190</v>
          </cell>
          <cell r="O3547" t="str">
            <v>0999231908 / 099923190</v>
          </cell>
          <cell r="P3547" t="str">
            <v>170513</v>
          </cell>
          <cell r="Q3547" t="str">
            <v>QUITO</v>
          </cell>
          <cell r="R3547" t="str">
            <v>PICHINCHA</v>
          </cell>
          <cell r="S3547" t="str">
            <v>QUITO</v>
          </cell>
          <cell r="T3547" t="str">
            <v>FLEXTRANS UIO</v>
          </cell>
          <cell r="U3547" t="str">
            <v>FLEXNETUIO_LOCAL</v>
          </cell>
          <cell r="V3547">
            <v>1</v>
          </cell>
          <cell r="W3547">
            <v>11.1</v>
          </cell>
          <cell r="X3547" t="str">
            <v>HYCITE QUITO</v>
          </cell>
          <cell r="Y3547" t="str">
            <v>FLEX NET CALLE 28 DE JUNIO S/N Y GARCIA MORENO ENTRADA LLANO GRANDE</v>
          </cell>
        </row>
        <row r="3548">
          <cell r="A3548" t="str">
            <v>98822410</v>
          </cell>
          <cell r="B3548">
            <v>495162</v>
          </cell>
          <cell r="C3548" t="str">
            <v>98822410</v>
          </cell>
          <cell r="D3548" t="str">
            <v>HYCITE</v>
          </cell>
          <cell r="E3548" t="str">
            <v>DESPACHO</v>
          </cell>
          <cell r="F3548" t="str">
            <v>NORMAL</v>
          </cell>
          <cell r="G3548" t="str">
            <v>ITQ4523</v>
          </cell>
          <cell r="H3548">
            <v>44938</v>
          </cell>
          <cell r="I3548" t="str">
            <v>ENTREGADO</v>
          </cell>
          <cell r="J3548">
            <v>44939</v>
          </cell>
          <cell r="K3548" t="str">
            <v>MARIANA VILLACIS</v>
          </cell>
          <cell r="L3548" t="str">
            <v>JUAN LOPEZ DE VELASCO S11-130 CHILIBUCO (BARRIO 4 DE DICIEMBRE) QUITO // SUR DE QUITO LA MAGDALENA 170608 PICHINCHA</v>
          </cell>
          <cell r="M3548" t="str">
            <v/>
          </cell>
          <cell r="N3548" t="str">
            <v>0992829743</v>
          </cell>
          <cell r="O3548" t="str">
            <v>0992829743</v>
          </cell>
          <cell r="P3548" t="str">
            <v>170608</v>
          </cell>
          <cell r="Q3548" t="str">
            <v>QUITO</v>
          </cell>
          <cell r="R3548" t="str">
            <v>PICHINCHA</v>
          </cell>
          <cell r="S3548" t="str">
            <v>QUITO</v>
          </cell>
          <cell r="T3548" t="str">
            <v>FLEXTRANS UIO</v>
          </cell>
          <cell r="U3548" t="str">
            <v>FLEXNETUIO_LOCAL</v>
          </cell>
          <cell r="V3548">
            <v>1</v>
          </cell>
          <cell r="W3548">
            <v>2.1</v>
          </cell>
          <cell r="X3548" t="str">
            <v>HYCITE QUITO</v>
          </cell>
          <cell r="Y3548" t="str">
            <v>FLEX NET CALLE 28 DE JUNIO S/N Y GARCIA MORENO ENTRADA LLANO GRANDE</v>
          </cell>
        </row>
        <row r="3549">
          <cell r="A3549" t="str">
            <v>98822630</v>
          </cell>
          <cell r="B3549">
            <v>495163</v>
          </cell>
          <cell r="C3549" t="str">
            <v>98822630</v>
          </cell>
          <cell r="D3549" t="str">
            <v>HYCITE</v>
          </cell>
          <cell r="E3549" t="str">
            <v>DESPACHO</v>
          </cell>
          <cell r="F3549" t="str">
            <v>NORMAL</v>
          </cell>
          <cell r="G3549" t="str">
            <v>ITQ4524</v>
          </cell>
          <cell r="H3549">
            <v>44938</v>
          </cell>
          <cell r="I3549" t="str">
            <v>ENTREGADO</v>
          </cell>
          <cell r="J3549">
            <v>44939</v>
          </cell>
          <cell r="K3549" t="str">
            <v>ISABEL MURILLO</v>
          </cell>
          <cell r="L3549" t="str">
            <v>PASAJE JORGE ENRIQUEZ Y CARLOS ANDRADE MARIN AL LADO DE CANCHA, CASA BLANCA QUITO PUEMBA 170179 PICHINCHA</v>
          </cell>
          <cell r="N3549" t="str">
            <v>0959782331 / 987330518</v>
          </cell>
          <cell r="O3549" t="str">
            <v>0959782331 / 987330518</v>
          </cell>
          <cell r="P3549" t="str">
            <v>170179</v>
          </cell>
          <cell r="Q3549" t="str">
            <v>QUITO</v>
          </cell>
          <cell r="R3549" t="str">
            <v>PICHINCHA</v>
          </cell>
          <cell r="S3549" t="str">
            <v>PUEMBO</v>
          </cell>
          <cell r="T3549" t="str">
            <v>FLEXTRANS UIO</v>
          </cell>
          <cell r="U3549" t="str">
            <v>FLEXNETUIO_LOCAL</v>
          </cell>
          <cell r="V3549">
            <v>1</v>
          </cell>
          <cell r="W3549">
            <v>0.3</v>
          </cell>
          <cell r="X3549" t="str">
            <v>HYCITE QUITO</v>
          </cell>
          <cell r="Y3549" t="str">
            <v>FLEX NET CALLE 28 DE JUNIO S/N Y GARCIA MORENO ENTRADA LLANO GRANDE</v>
          </cell>
        </row>
        <row r="3550">
          <cell r="A3550" t="str">
            <v>98822637</v>
          </cell>
          <cell r="B3550">
            <v>495164</v>
          </cell>
          <cell r="C3550" t="str">
            <v>98822637</v>
          </cell>
          <cell r="D3550" t="str">
            <v>HYCITE</v>
          </cell>
          <cell r="E3550" t="str">
            <v>DESPACHO</v>
          </cell>
          <cell r="F3550" t="str">
            <v>NORMAL</v>
          </cell>
          <cell r="G3550" t="str">
            <v>031002004173975</v>
          </cell>
          <cell r="H3550">
            <v>44938</v>
          </cell>
          <cell r="I3550" t="str">
            <v>ENTREGADO</v>
          </cell>
          <cell r="J3550">
            <v>44939</v>
          </cell>
          <cell r="K3550" t="str">
            <v>MARIA DEL ROCIO IZA VIERA</v>
          </cell>
          <cell r="L3550" t="str">
            <v>MONTE BLANCO Y ATITLAN JUANTO AL UPC LATACUNGA-NUEVA VIDA SAN BUENAVENTURA 170405 COTOPAXI</v>
          </cell>
          <cell r="N3550" t="str">
            <v>0939859081 / 323518508</v>
          </cell>
          <cell r="O3550" t="str">
            <v>0939859081 / 323518508</v>
          </cell>
          <cell r="P3550" t="str">
            <v>050101</v>
          </cell>
          <cell r="Q3550" t="str">
            <v>LATACUNGA</v>
          </cell>
          <cell r="R3550" t="str">
            <v>COTOPAXI</v>
          </cell>
          <cell r="S3550" t="str">
            <v>LATACUNGA</v>
          </cell>
          <cell r="T3550" t="str">
            <v>TRAMACO</v>
          </cell>
          <cell r="U3550" t="str">
            <v>FLEXNETUIO_PROVINCIA</v>
          </cell>
          <cell r="V3550">
            <v>1</v>
          </cell>
          <cell r="W3550">
            <v>1.6</v>
          </cell>
          <cell r="X3550" t="str">
            <v>HYCITE QUITO</v>
          </cell>
          <cell r="Y3550" t="str">
            <v>FLEX NET CALLE 28 DE JUNIO S/N Y GARCIA MORENO ENTRADA LLANO GRANDE</v>
          </cell>
        </row>
        <row r="3551">
          <cell r="A3551" t="str">
            <v>98822669</v>
          </cell>
          <cell r="B3551">
            <v>495165</v>
          </cell>
          <cell r="C3551" t="str">
            <v>98822669</v>
          </cell>
          <cell r="D3551" t="str">
            <v>HYCITE</v>
          </cell>
          <cell r="E3551" t="str">
            <v>DESPACHO</v>
          </cell>
          <cell r="F3551" t="str">
            <v>NORMAL</v>
          </cell>
          <cell r="G3551" t="str">
            <v>IC4504</v>
          </cell>
          <cell r="H3551">
            <v>44938</v>
          </cell>
          <cell r="I3551" t="str">
            <v>ENTREGADO</v>
          </cell>
          <cell r="J3551">
            <v>44939</v>
          </cell>
          <cell r="K3551" t="str">
            <v>ROSA AMERICA PONCE PRIETO</v>
          </cell>
          <cell r="L3551" t="str">
            <v>ORDOA,EZ LASSO E HIGUERILLA. EDIFICIO PINAR DEL LAGO 4 A 100 METROS DEL HOTEL CUENCA SAN SEBASTIAN 010111 AZUAY</v>
          </cell>
          <cell r="M3551" t="str">
            <v/>
          </cell>
          <cell r="N3551" t="str">
            <v>0992679054 /</v>
          </cell>
          <cell r="O3551" t="str">
            <v>0992679054 /</v>
          </cell>
          <cell r="P3551" t="str">
            <v>010111</v>
          </cell>
          <cell r="Q3551" t="str">
            <v>CUENCA</v>
          </cell>
          <cell r="R3551" t="str">
            <v>AZUAY</v>
          </cell>
          <cell r="S3551" t="str">
            <v>PACCHA</v>
          </cell>
          <cell r="T3551" t="str">
            <v>ITSACOURIER</v>
          </cell>
          <cell r="U3551" t="str">
            <v>FLEXNETUIO_PROVINCIA</v>
          </cell>
          <cell r="V3551">
            <v>1</v>
          </cell>
          <cell r="W3551">
            <v>0.74</v>
          </cell>
          <cell r="X3551" t="str">
            <v>HYCITE QUITO</v>
          </cell>
          <cell r="Y3551" t="str">
            <v>FLEX NET CALLE 28 DE JUNIO S/N Y GARCIA MORENO ENTRADA LLANO GRANDE</v>
          </cell>
        </row>
        <row r="3552">
          <cell r="A3552" t="str">
            <v>98822852</v>
          </cell>
          <cell r="B3552">
            <v>495166</v>
          </cell>
          <cell r="C3552" t="str">
            <v>98822852</v>
          </cell>
          <cell r="D3552" t="str">
            <v>HYCITE</v>
          </cell>
          <cell r="E3552" t="str">
            <v>DESPACHO</v>
          </cell>
          <cell r="F3552" t="str">
            <v>NORMAL</v>
          </cell>
          <cell r="G3552" t="str">
            <v>031002004173976</v>
          </cell>
          <cell r="H3552">
            <v>44938</v>
          </cell>
          <cell r="I3552" t="str">
            <v>ENTREGADO</v>
          </cell>
          <cell r="J3552">
            <v>44943</v>
          </cell>
          <cell r="K3552" t="str">
            <v>SILVANA SANTANDER</v>
          </cell>
          <cell r="L3552" t="str">
            <v>CL TAMIHURCO S/N CL SECUNDARIA: MARPINDO CASA BLANCA DE DOS PISOS CON TECHO TIPO TENA AEROPUERTO 2 TENA 150101 NAPO</v>
          </cell>
          <cell r="M3552" t="str">
            <v/>
          </cell>
          <cell r="N3552" t="str">
            <v>0984954452 /</v>
          </cell>
          <cell r="O3552" t="str">
            <v>0984954452 /</v>
          </cell>
          <cell r="P3552" t="str">
            <v>150101</v>
          </cell>
          <cell r="Q3552" t="str">
            <v>TENA</v>
          </cell>
          <cell r="R3552" t="str">
            <v>NAPO</v>
          </cell>
          <cell r="S3552" t="str">
            <v>TENA</v>
          </cell>
          <cell r="T3552" t="str">
            <v>TRAMACO</v>
          </cell>
          <cell r="U3552" t="str">
            <v>FLEXNETUIO_PROVINCIA</v>
          </cell>
          <cell r="V3552">
            <v>1</v>
          </cell>
          <cell r="W3552">
            <v>1.36</v>
          </cell>
          <cell r="X3552" t="str">
            <v>HYCITE QUITO</v>
          </cell>
          <cell r="Y3552" t="str">
            <v>FLEX NET CALLE 28 DE JUNIO S/N Y GARCIA MORENO ENTRADA LLANO GRANDE</v>
          </cell>
        </row>
        <row r="3553">
          <cell r="A3553" t="str">
            <v>98780194</v>
          </cell>
          <cell r="B3553">
            <v>495132</v>
          </cell>
          <cell r="C3553" t="str">
            <v>98780194</v>
          </cell>
          <cell r="D3553" t="str">
            <v>HYCITE</v>
          </cell>
          <cell r="E3553" t="str">
            <v>DESPACHO</v>
          </cell>
          <cell r="F3553" t="str">
            <v>NORMAL</v>
          </cell>
          <cell r="G3553" t="str">
            <v>031002004173966</v>
          </cell>
          <cell r="H3553">
            <v>44938</v>
          </cell>
          <cell r="I3553" t="str">
            <v>ENTREGADO</v>
          </cell>
          <cell r="J3553">
            <v>44939</v>
          </cell>
          <cell r="K3553" t="str">
            <v>LORENA SAN LUCAS</v>
          </cell>
          <cell r="L3553" t="str">
            <v>AV 5 DE JUNIO Y AV MANABI PORTOVIEJO  18 DE OCTUBRE 130103 MANABI</v>
          </cell>
          <cell r="M3553" t="str">
            <v/>
          </cell>
          <cell r="N3553" t="str">
            <v>0988168970 / 983134903</v>
          </cell>
          <cell r="O3553" t="str">
            <v>0988168970 / 983134903</v>
          </cell>
          <cell r="P3553" t="str">
            <v>130103</v>
          </cell>
          <cell r="Q3553" t="str">
            <v>PORTOVIEJO</v>
          </cell>
          <cell r="R3553" t="str">
            <v>MANABI</v>
          </cell>
          <cell r="S3553" t="str">
            <v>PORTOVIEJO</v>
          </cell>
          <cell r="T3553" t="str">
            <v>TRAMACO</v>
          </cell>
          <cell r="U3553" t="str">
            <v>FLEXNETUIO_PROVINCIA</v>
          </cell>
          <cell r="V3553">
            <v>1</v>
          </cell>
          <cell r="W3553">
            <v>0.6</v>
          </cell>
          <cell r="X3553" t="str">
            <v>HYCITE QUITO</v>
          </cell>
          <cell r="Y3553" t="str">
            <v>FLEX NET CALLE 28 DE JUNIO S/N Y GARCIA MORENO ENTRADA LLANO GRANDE</v>
          </cell>
        </row>
        <row r="3554">
          <cell r="A3554" t="str">
            <v>98787739</v>
          </cell>
          <cell r="B3554">
            <v>495133</v>
          </cell>
          <cell r="C3554" t="str">
            <v>98787739</v>
          </cell>
          <cell r="D3554" t="str">
            <v>HYCITE</v>
          </cell>
          <cell r="E3554" t="str">
            <v>DESPACHO</v>
          </cell>
          <cell r="F3554" t="str">
            <v>NORMAL</v>
          </cell>
          <cell r="G3554" t="str">
            <v>ITQ4505</v>
          </cell>
          <cell r="H3554">
            <v>44938</v>
          </cell>
          <cell r="I3554" t="str">
            <v>ENTREGADO</v>
          </cell>
          <cell r="J3554">
            <v>44939</v>
          </cell>
          <cell r="K3554" t="str">
            <v>GABRIEL FREIRE ROMO(S)</v>
          </cell>
          <cell r="L3554" t="str">
            <v>AV MACHALA N 57-138 CONJ MARIA AMELIA SAN PEDRO CLAVER QUITO 170301 PICHINCHA</v>
          </cell>
          <cell r="M3554" t="str">
            <v/>
          </cell>
          <cell r="N3554" t="str">
            <v>00998765345 / 2292954 /</v>
          </cell>
          <cell r="O3554" t="str">
            <v>00998765345 / 2292954 /</v>
          </cell>
          <cell r="P3554" t="str">
            <v>170301</v>
          </cell>
          <cell r="Q3554" t="str">
            <v>QUITO</v>
          </cell>
          <cell r="R3554" t="str">
            <v>PICHINCHA</v>
          </cell>
          <cell r="S3554" t="str">
            <v>QUITO</v>
          </cell>
          <cell r="T3554" t="str">
            <v>FLEXTRANS UIO</v>
          </cell>
          <cell r="U3554" t="str">
            <v>FLEXNETUIO_LOCAL</v>
          </cell>
          <cell r="V3554">
            <v>1</v>
          </cell>
          <cell r="W3554">
            <v>5.5</v>
          </cell>
          <cell r="X3554" t="str">
            <v>HYCITE QUITO</v>
          </cell>
          <cell r="Y3554" t="str">
            <v>FLEX NET CALLE 28 DE JUNIO S/N Y GARCIA MORENO ENTRADA LLANO GRANDE</v>
          </cell>
        </row>
        <row r="3555">
          <cell r="A3555" t="str">
            <v>98792028</v>
          </cell>
          <cell r="B3555">
            <v>495134</v>
          </cell>
          <cell r="C3555" t="str">
            <v>98792028</v>
          </cell>
          <cell r="D3555" t="str">
            <v>HYCITE</v>
          </cell>
          <cell r="E3555" t="str">
            <v>DESPACHO</v>
          </cell>
          <cell r="F3555" t="str">
            <v>NORMAL</v>
          </cell>
          <cell r="G3555" t="str">
            <v>ITQ4506</v>
          </cell>
          <cell r="H3555">
            <v>44938</v>
          </cell>
          <cell r="I3555" t="str">
            <v>ENTREGADO</v>
          </cell>
          <cell r="J3555">
            <v>44943</v>
          </cell>
          <cell r="K3555" t="str">
            <v>RAFAEL SORIA</v>
          </cell>
          <cell r="L3555" t="str">
            <v>DE LAS NUECES N15-166 Y DE LOS TULIPES ATRAS DE LA PISCINA DEL BR LA ESPERANZA QUITO - LA ESPERANZA 1 CALDERON 170204 PICHINCHA</v>
          </cell>
          <cell r="M3555" t="str">
            <v/>
          </cell>
          <cell r="N3555" t="str">
            <v>0963322654</v>
          </cell>
          <cell r="O3555" t="str">
            <v>0963322654</v>
          </cell>
          <cell r="P3555" t="str">
            <v>170204</v>
          </cell>
          <cell r="Q3555" t="str">
            <v>QUITO</v>
          </cell>
          <cell r="R3555" t="str">
            <v>PICHINCHA</v>
          </cell>
          <cell r="S3555" t="str">
            <v>CALDERON (CARAPUNGO)</v>
          </cell>
          <cell r="T3555" t="str">
            <v>FLEXTRANS UIO</v>
          </cell>
          <cell r="U3555" t="str">
            <v>FLEXNETUIO_LOCAL</v>
          </cell>
          <cell r="V3555">
            <v>1</v>
          </cell>
          <cell r="W3555">
            <v>9.1</v>
          </cell>
          <cell r="X3555" t="str">
            <v>HYCITE QUITO</v>
          </cell>
          <cell r="Y3555" t="str">
            <v>FLEX NET CALLE 28 DE JUNIO S/N Y GARCIA MORENO ENTRADA LLANO GRANDE</v>
          </cell>
        </row>
        <row r="3556">
          <cell r="A3556" t="str">
            <v>98792653</v>
          </cell>
          <cell r="B3556">
            <v>495135</v>
          </cell>
          <cell r="C3556" t="str">
            <v>98792653</v>
          </cell>
          <cell r="D3556" t="str">
            <v>HYCITE</v>
          </cell>
          <cell r="E3556" t="str">
            <v>DESPACHO</v>
          </cell>
          <cell r="F3556" t="str">
            <v>NORMAL</v>
          </cell>
          <cell r="G3556" t="str">
            <v>ITQ4507</v>
          </cell>
          <cell r="H3556">
            <v>44938</v>
          </cell>
          <cell r="I3556" t="str">
            <v>DEVOLUCION_EN_PROCESO</v>
          </cell>
          <cell r="J3556">
            <v>44944</v>
          </cell>
          <cell r="K3556" t="str">
            <v>FULVIO BIFARINI</v>
          </cell>
          <cell r="L3556" t="str">
            <v>DE LAS ORQUIDEAS E1408 GUAYACANES EDCEVALLOS DPTO 2 QUITO//SOLCA ALANGASI 170124 PICHINCHA</v>
          </cell>
          <cell r="N3556" t="str">
            <v>0991961418</v>
          </cell>
          <cell r="O3556" t="str">
            <v>0991961418</v>
          </cell>
          <cell r="P3556" t="str">
            <v>170208</v>
          </cell>
          <cell r="Q3556" t="str">
            <v>QUITO</v>
          </cell>
          <cell r="R3556" t="str">
            <v>PICHINCHA</v>
          </cell>
          <cell r="S3556" t="str">
            <v>CALDERON (CARAPUNGO)</v>
          </cell>
          <cell r="T3556" t="str">
            <v>FLEXTRANS UIO</v>
          </cell>
          <cell r="U3556" t="str">
            <v>FLEXNETUIO_LOCAL</v>
          </cell>
          <cell r="V3556">
            <v>1</v>
          </cell>
          <cell r="W3556">
            <v>10.7</v>
          </cell>
          <cell r="X3556" t="str">
            <v>HYCITE QUITO</v>
          </cell>
          <cell r="Y3556" t="str">
            <v>FLEX NET CALLE 28 DE JUNIO S/N Y GARCIA MORENO ENTRADA LLANO GRANDE</v>
          </cell>
        </row>
        <row r="3557">
          <cell r="A3557" t="str">
            <v>98794074</v>
          </cell>
          <cell r="B3557">
            <v>495136</v>
          </cell>
          <cell r="C3557" t="str">
            <v>98794074</v>
          </cell>
          <cell r="D3557" t="str">
            <v>HYCITE</v>
          </cell>
          <cell r="E3557" t="str">
            <v>DESPACHO</v>
          </cell>
          <cell r="F3557" t="str">
            <v>NORMAL</v>
          </cell>
          <cell r="G3557" t="str">
            <v>ITG4501</v>
          </cell>
          <cell r="H3557">
            <v>44938</v>
          </cell>
          <cell r="I3557" t="str">
            <v>ENTREGADO</v>
          </cell>
          <cell r="J3557">
            <v>44939</v>
          </cell>
          <cell r="K3557" t="str">
            <v>MARIA MENDOZA</v>
          </cell>
          <cell r="L3557" t="str">
            <v>CAMILO DESTRUGE 2623 Y LEONIDAS PLAZA A DOS CASA DE FEDERACION ECUATORIANA GUAYAQUIL// SUR OESTE GARCIA MORENO 090301 GUAYAS</v>
          </cell>
          <cell r="M3557" t="str">
            <v/>
          </cell>
          <cell r="N3557" t="str">
            <v>0980549676</v>
          </cell>
          <cell r="O3557" t="str">
            <v>0980549676</v>
          </cell>
          <cell r="P3557" t="str">
            <v>090301</v>
          </cell>
          <cell r="Q3557" t="str">
            <v>GUAYAQUIL</v>
          </cell>
          <cell r="R3557" t="str">
            <v>GUAYAS</v>
          </cell>
          <cell r="S3557" t="str">
            <v>GUAYAQUIL</v>
          </cell>
          <cell r="T3557" t="str">
            <v>FLEXTRANS GYE</v>
          </cell>
          <cell r="U3557" t="str">
            <v>FLEXNETUIO_GYE</v>
          </cell>
          <cell r="V3557">
            <v>1</v>
          </cell>
          <cell r="W3557">
            <v>6.9</v>
          </cell>
          <cell r="X3557" t="str">
            <v>HYCITE QUITO</v>
          </cell>
          <cell r="Y3557" t="str">
            <v>FLEX NET CALLE 28 DE JUNIO S/N Y GARCIA MORENO ENTRADA LLANO GRANDE</v>
          </cell>
        </row>
        <row r="3558">
          <cell r="A3558" t="str">
            <v>98802587</v>
          </cell>
          <cell r="B3558">
            <v>495137</v>
          </cell>
          <cell r="C3558" t="str">
            <v>98802587</v>
          </cell>
          <cell r="D3558" t="str">
            <v>HYCITE</v>
          </cell>
          <cell r="E3558" t="str">
            <v>DESPACHO</v>
          </cell>
          <cell r="F3558" t="str">
            <v>NORMAL</v>
          </cell>
          <cell r="G3558" t="str">
            <v>ITQ4508</v>
          </cell>
          <cell r="H3558">
            <v>44938</v>
          </cell>
          <cell r="I3558" t="str">
            <v>ENTREGADO</v>
          </cell>
          <cell r="J3558">
            <v>44939</v>
          </cell>
          <cell r="K3558" t="str">
            <v>INGRIT GOMEZ</v>
          </cell>
          <cell r="L3558" t="str">
            <v>MARIA GODOY Y PROGRESO CONJUNTO JARDINES DE CALDERON 2 CASA 1 QUITO // MARIANITAS CALDERON 170203 PICHINCHA</v>
          </cell>
          <cell r="M3558" t="str">
            <v/>
          </cell>
          <cell r="N3558" t="str">
            <v>0994261714</v>
          </cell>
          <cell r="O3558" t="str">
            <v>0994261714</v>
          </cell>
          <cell r="P3558" t="str">
            <v>170203</v>
          </cell>
          <cell r="Q3558" t="str">
            <v>QUITO</v>
          </cell>
          <cell r="R3558" t="str">
            <v>PICHINCHA</v>
          </cell>
          <cell r="S3558" t="str">
            <v>CALDERON (CARAPUNGO)</v>
          </cell>
          <cell r="T3558" t="str">
            <v>FLEXTRANS UIO</v>
          </cell>
          <cell r="U3558" t="str">
            <v>FLEXNETUIO_LOCAL</v>
          </cell>
          <cell r="V3558">
            <v>1</v>
          </cell>
          <cell r="W3558">
            <v>3.5</v>
          </cell>
          <cell r="X3558" t="str">
            <v>HYCITE QUITO</v>
          </cell>
          <cell r="Y3558" t="str">
            <v>FLEX NET CALLE 28 DE JUNIO S/N Y GARCIA MORENO ENTRADA LLANO GRANDE</v>
          </cell>
        </row>
        <row r="3559">
          <cell r="A3559" t="str">
            <v>98803585</v>
          </cell>
          <cell r="B3559">
            <v>495138</v>
          </cell>
          <cell r="C3559" t="str">
            <v>98803585</v>
          </cell>
          <cell r="D3559" t="str">
            <v>HYCITE</v>
          </cell>
          <cell r="E3559" t="str">
            <v>DESPACHO</v>
          </cell>
          <cell r="F3559" t="str">
            <v>NORMAL</v>
          </cell>
          <cell r="G3559" t="str">
            <v>ITG4502</v>
          </cell>
          <cell r="H3559">
            <v>44938</v>
          </cell>
          <cell r="I3559" t="str">
            <v>ENTREGADO</v>
          </cell>
          <cell r="J3559">
            <v>44939</v>
          </cell>
          <cell r="K3559" t="str">
            <v>DANIEL D MORENO</v>
          </cell>
          <cell r="L3559" t="str">
            <v>AV LAS AGUAS Y JIGUAS no. 1111   TARQUI 090507 GUAYAS</v>
          </cell>
          <cell r="M3559" t="str">
            <v/>
          </cell>
          <cell r="N3559" t="str">
            <v>0998444234 / 045065411</v>
          </cell>
          <cell r="O3559" t="str">
            <v>0998444234 / 045065411</v>
          </cell>
          <cell r="P3559" t="str">
            <v>090507</v>
          </cell>
          <cell r="Q3559" t="str">
            <v>GUAYAQUIL</v>
          </cell>
          <cell r="R3559" t="str">
            <v>GUAYAS</v>
          </cell>
          <cell r="S3559" t="str">
            <v>GUAYAQUIL</v>
          </cell>
          <cell r="T3559" t="str">
            <v>FLEXTRANS GYE</v>
          </cell>
          <cell r="U3559" t="str">
            <v>FLEXNETUIO_GYE</v>
          </cell>
          <cell r="V3559">
            <v>1</v>
          </cell>
          <cell r="W3559">
            <v>6.58</v>
          </cell>
          <cell r="X3559" t="str">
            <v>HYCITE QUITO</v>
          </cell>
          <cell r="Y3559" t="str">
            <v>FLEX NET CALLE 28 DE JUNIO S/N Y GARCIA MORENO ENTRADA LLANO GRANDE</v>
          </cell>
        </row>
        <row r="3560">
          <cell r="A3560" t="str">
            <v>98805981</v>
          </cell>
          <cell r="B3560">
            <v>495139</v>
          </cell>
          <cell r="C3560" t="str">
            <v>98805981</v>
          </cell>
          <cell r="D3560" t="str">
            <v>HYCITE</v>
          </cell>
          <cell r="E3560" t="str">
            <v>DESPACHO</v>
          </cell>
          <cell r="F3560" t="str">
            <v>NORMAL</v>
          </cell>
          <cell r="G3560" t="str">
            <v>ITQ4509</v>
          </cell>
          <cell r="H3560">
            <v>44938</v>
          </cell>
          <cell r="I3560" t="str">
            <v>ENTREGADO</v>
          </cell>
          <cell r="J3560">
            <v>44939</v>
          </cell>
          <cell r="K3560" t="str">
            <v>YESSENIA E RUEDA AMANAKI</v>
          </cell>
          <cell r="L3560" t="str">
            <v>ISLA FERNANDINA N43-125 Y TOMAS DE BERLANGA  QUITO DISTRITO METROPOLIT 170513 PICHINCHA</v>
          </cell>
          <cell r="M3560" t="str">
            <v/>
          </cell>
          <cell r="N3560" t="str">
            <v>0987665653 / 323199265</v>
          </cell>
          <cell r="O3560" t="str">
            <v>0987665653 / 323199265</v>
          </cell>
          <cell r="P3560" t="str">
            <v>170513</v>
          </cell>
          <cell r="Q3560" t="str">
            <v>QUITO</v>
          </cell>
          <cell r="R3560" t="str">
            <v>PICHINCHA</v>
          </cell>
          <cell r="S3560" t="str">
            <v>QUITO</v>
          </cell>
          <cell r="T3560" t="str">
            <v>FLEXTRANS UIO</v>
          </cell>
          <cell r="U3560" t="str">
            <v>FLEXNETUIO_LOCAL</v>
          </cell>
          <cell r="V3560">
            <v>1</v>
          </cell>
          <cell r="W3560">
            <v>4.2</v>
          </cell>
          <cell r="X3560" t="str">
            <v>HYCITE QUITO</v>
          </cell>
          <cell r="Y3560" t="str">
            <v>FLEX NET CALLE 28 DE JUNIO S/N Y GARCIA MORENO ENTRADA LLANO GRANDE</v>
          </cell>
        </row>
        <row r="3561">
          <cell r="A3561" t="str">
            <v>98806312</v>
          </cell>
          <cell r="B3561">
            <v>495140</v>
          </cell>
          <cell r="C3561" t="str">
            <v>98806312</v>
          </cell>
          <cell r="D3561" t="str">
            <v>HYCITE</v>
          </cell>
          <cell r="E3561" t="str">
            <v>DESPACHO</v>
          </cell>
          <cell r="F3561" t="str">
            <v>NORMAL</v>
          </cell>
          <cell r="G3561" t="str">
            <v>031002004173967</v>
          </cell>
          <cell r="H3561">
            <v>44938</v>
          </cell>
          <cell r="I3561" t="str">
            <v>ENTREGADO</v>
          </cell>
          <cell r="J3561">
            <v>44939</v>
          </cell>
          <cell r="K3561" t="str">
            <v>GLORIA QUISPE</v>
          </cell>
          <cell r="L3561" t="str">
            <v>MARIANITA DE JESUS TRAS NIGTH CLUB SON DE AZUCAR SHUSHUFINDI// LA ZENAIDA SHUSHUFINDI 210451 SUCUMBIOS</v>
          </cell>
          <cell r="N3561" t="str">
            <v>0986255727 / 989112549</v>
          </cell>
          <cell r="O3561" t="str">
            <v>0986255727 / 989112549</v>
          </cell>
          <cell r="P3561" t="str">
            <v>210401</v>
          </cell>
          <cell r="Q3561" t="str">
            <v>SHUSHUFINDI</v>
          </cell>
          <cell r="R3561" t="str">
            <v>SUCUMBIOS</v>
          </cell>
          <cell r="S3561" t="str">
            <v>SHUSHUFINDI - LA VICTORIA</v>
          </cell>
          <cell r="T3561" t="str">
            <v>TRAMACO</v>
          </cell>
          <cell r="U3561" t="str">
            <v>FLEXNETUIO_PROVINCIA</v>
          </cell>
          <cell r="V3561">
            <v>1</v>
          </cell>
          <cell r="W3561">
            <v>6.5</v>
          </cell>
          <cell r="X3561" t="str">
            <v>HYCITE QUITO</v>
          </cell>
          <cell r="Y3561" t="str">
            <v>FLEX NET CALLE 28 DE JUNIO S/N Y GARCIA MORENO ENTRADA LLANO GRANDE</v>
          </cell>
        </row>
        <row r="3562">
          <cell r="A3562" t="str">
            <v>98809302</v>
          </cell>
          <cell r="B3562">
            <v>495141</v>
          </cell>
          <cell r="C3562" t="str">
            <v>98809302</v>
          </cell>
          <cell r="D3562" t="str">
            <v>HYCITE</v>
          </cell>
          <cell r="E3562" t="str">
            <v>DESPACHO</v>
          </cell>
          <cell r="F3562" t="str">
            <v>NORMAL</v>
          </cell>
          <cell r="G3562" t="str">
            <v>ITQ4510</v>
          </cell>
          <cell r="H3562">
            <v>44938</v>
          </cell>
          <cell r="I3562" t="str">
            <v>ENTREGADO</v>
          </cell>
          <cell r="J3562">
            <v>44942</v>
          </cell>
          <cell r="K3562" t="str">
            <v>MONICA QUISILEMA</v>
          </cell>
          <cell r="L3562" t="str">
            <v>27 DE JULIO 5428 Y GUILLERMO VALDIVIEZO UNA CUADRA ANTES DE LA GILESIA QUITO // POMASQUI POMASQUI 170308 PICHINCHA</v>
          </cell>
          <cell r="M3562" t="str">
            <v/>
          </cell>
          <cell r="N3562" t="str">
            <v>0999069736 / 023432259</v>
          </cell>
          <cell r="O3562" t="str">
            <v>0999069736 / 023432259</v>
          </cell>
          <cell r="P3562" t="str">
            <v>170308</v>
          </cell>
          <cell r="Q3562" t="str">
            <v>QUITO</v>
          </cell>
          <cell r="R3562" t="str">
            <v>PICHINCHA</v>
          </cell>
          <cell r="S3562" t="str">
            <v>POMASQUI - BELLA MARIA SANTA ROSA - URBANIZACION LOS SAUCES</v>
          </cell>
          <cell r="T3562" t="str">
            <v>FLEXTRANS UIO</v>
          </cell>
          <cell r="U3562" t="str">
            <v>FLEXNETUIO_LOCAL</v>
          </cell>
          <cell r="V3562">
            <v>1</v>
          </cell>
          <cell r="W3562">
            <v>9.9</v>
          </cell>
          <cell r="X3562" t="str">
            <v>HYCITE QUITO</v>
          </cell>
          <cell r="Y3562" t="str">
            <v>FLEX NET CALLE 28 DE JUNIO S/N Y GARCIA MORENO ENTRADA LLANO GRANDE</v>
          </cell>
        </row>
        <row r="3563">
          <cell r="A3563" t="str">
            <v>98812942</v>
          </cell>
          <cell r="B3563">
            <v>495142</v>
          </cell>
          <cell r="C3563" t="str">
            <v>98812942</v>
          </cell>
          <cell r="D3563" t="str">
            <v>HYCITE</v>
          </cell>
          <cell r="E3563" t="str">
            <v>DESPACHO</v>
          </cell>
          <cell r="F3563" t="str">
            <v>NORMAL</v>
          </cell>
          <cell r="G3563" t="str">
            <v>ITQ4511</v>
          </cell>
          <cell r="H3563">
            <v>44938</v>
          </cell>
          <cell r="I3563" t="str">
            <v>ENTREGADO</v>
          </cell>
          <cell r="J3563">
            <v>44939</v>
          </cell>
          <cell r="K3563" t="str">
            <v>ALCIDES YANEZ</v>
          </cell>
          <cell r="L3563" t="str">
            <v>ISLA FERNANDINA N43-125 RIO COCA Y TOMAS DE BERLANGA QUITO-NORTE JIPIJAPA 170513 PICHINCHA</v>
          </cell>
          <cell r="M3563" t="str">
            <v/>
          </cell>
          <cell r="N3563" t="str">
            <v>0993012384</v>
          </cell>
          <cell r="O3563" t="str">
            <v>0993012384</v>
          </cell>
          <cell r="P3563" t="str">
            <v>170513</v>
          </cell>
          <cell r="Q3563" t="str">
            <v>QUITO</v>
          </cell>
          <cell r="R3563" t="str">
            <v>PICHINCHA</v>
          </cell>
          <cell r="S3563" t="str">
            <v>QUITO</v>
          </cell>
          <cell r="T3563" t="str">
            <v>FLEXTRANS UIO</v>
          </cell>
          <cell r="U3563" t="str">
            <v>FLEXNETUIO_LOCAL</v>
          </cell>
          <cell r="V3563">
            <v>1</v>
          </cell>
          <cell r="W3563">
            <v>9.8000000000000007</v>
          </cell>
          <cell r="X3563" t="str">
            <v>HYCITE QUITO</v>
          </cell>
          <cell r="Y3563" t="str">
            <v>FLEX NET CALLE 28 DE JUNIO S/N Y GARCIA MORENO ENTRADA LLANO GRANDE</v>
          </cell>
        </row>
        <row r="3564">
          <cell r="A3564" t="str">
            <v>98813688</v>
          </cell>
          <cell r="B3564">
            <v>495143</v>
          </cell>
          <cell r="C3564" t="str">
            <v>98813688</v>
          </cell>
          <cell r="D3564" t="str">
            <v>HYCITE</v>
          </cell>
          <cell r="E3564" t="str">
            <v>DESPACHO</v>
          </cell>
          <cell r="F3564" t="str">
            <v>NORMAL</v>
          </cell>
          <cell r="G3564" t="str">
            <v>ITQ4512</v>
          </cell>
          <cell r="H3564">
            <v>44938</v>
          </cell>
          <cell r="I3564" t="str">
            <v>ENTREGADO</v>
          </cell>
          <cell r="J3564">
            <v>44943</v>
          </cell>
          <cell r="K3564" t="str">
            <v>JONATHAN MANOSALVAS</v>
          </cell>
          <cell r="L3564" t="str">
            <v>DE LOS TULIPANES Y LOS ROSALES CONJUNTO LOS TULIPANES QUITO- EL BATAN EL BATAN 170503 PICHINCHA</v>
          </cell>
          <cell r="M3564" t="str">
            <v/>
          </cell>
          <cell r="N3564" t="str">
            <v>0987265714</v>
          </cell>
          <cell r="O3564" t="str">
            <v>0987265714</v>
          </cell>
          <cell r="P3564" t="str">
            <v>170503</v>
          </cell>
          <cell r="Q3564" t="str">
            <v>QUITO</v>
          </cell>
          <cell r="R3564" t="str">
            <v>PICHINCHA</v>
          </cell>
          <cell r="S3564" t="str">
            <v>QUITO</v>
          </cell>
          <cell r="T3564" t="str">
            <v>FLEXTRANS UIO</v>
          </cell>
          <cell r="U3564" t="str">
            <v>FLEXNETUIO_LOCAL</v>
          </cell>
          <cell r="V3564">
            <v>1</v>
          </cell>
          <cell r="W3564">
            <v>8.8000000000000007</v>
          </cell>
          <cell r="X3564" t="str">
            <v>HYCITE QUITO</v>
          </cell>
          <cell r="Y3564" t="str">
            <v>FLEX NET CALLE 28 DE JUNIO S/N Y GARCIA MORENO ENTRADA LLANO GRANDE</v>
          </cell>
        </row>
        <row r="3565">
          <cell r="A3565" t="str">
            <v>98814334</v>
          </cell>
          <cell r="B3565">
            <v>495144</v>
          </cell>
          <cell r="C3565" t="str">
            <v>98814334</v>
          </cell>
          <cell r="D3565" t="str">
            <v>HYCITE</v>
          </cell>
          <cell r="E3565" t="str">
            <v>DESPACHO</v>
          </cell>
          <cell r="F3565" t="str">
            <v>NORMAL</v>
          </cell>
          <cell r="G3565" t="str">
            <v>ITQ4513</v>
          </cell>
          <cell r="H3565">
            <v>44938</v>
          </cell>
          <cell r="I3565" t="str">
            <v>ENTREGADO</v>
          </cell>
          <cell r="J3565">
            <v>44939</v>
          </cell>
          <cell r="K3565" t="str">
            <v>IVAN SEMPERTEGUI</v>
          </cell>
          <cell r="L3565" t="str">
            <v>23 DE ABRIL Y LINARES CONJUNTO PRADOS DE VILLANUEVA CASA #30 QUITO//LLANO GRANDE CALDERON 170208 PICHINCHA</v>
          </cell>
          <cell r="M3565" t="str">
            <v/>
          </cell>
          <cell r="N3565" t="str">
            <v>0982227579 / 022837958</v>
          </cell>
          <cell r="O3565" t="str">
            <v>0982227579 / 022837958</v>
          </cell>
          <cell r="P3565" t="str">
            <v>170208</v>
          </cell>
          <cell r="Q3565" t="str">
            <v>QUITO</v>
          </cell>
          <cell r="R3565" t="str">
            <v>PICHINCHA</v>
          </cell>
          <cell r="S3565" t="str">
            <v>CALDERON (CARAPUNGO)</v>
          </cell>
          <cell r="T3565" t="str">
            <v>FLEXTRANS UIO</v>
          </cell>
          <cell r="U3565" t="str">
            <v>FLEXNETUIO_LOCAL</v>
          </cell>
          <cell r="V3565">
            <v>1</v>
          </cell>
          <cell r="W3565">
            <v>8.6</v>
          </cell>
          <cell r="X3565" t="str">
            <v>HYCITE QUITO</v>
          </cell>
          <cell r="Y3565" t="str">
            <v>FLEX NET CALLE 28 DE JUNIO S/N Y GARCIA MORENO ENTRADA LLANO GRANDE</v>
          </cell>
        </row>
        <row r="3566">
          <cell r="A3566" t="str">
            <v>98814874</v>
          </cell>
          <cell r="B3566">
            <v>495145</v>
          </cell>
          <cell r="C3566" t="str">
            <v>98814874</v>
          </cell>
          <cell r="D3566" t="str">
            <v>HYCITE</v>
          </cell>
          <cell r="E3566" t="str">
            <v>DESPACHO</v>
          </cell>
          <cell r="F3566" t="str">
            <v>NORMAL</v>
          </cell>
          <cell r="G3566" t="str">
            <v>ITQ4514</v>
          </cell>
          <cell r="H3566">
            <v>44938</v>
          </cell>
          <cell r="I3566" t="str">
            <v>ENTREGADO</v>
          </cell>
          <cell r="J3566">
            <v>44939</v>
          </cell>
          <cell r="K3566" t="str">
            <v>LUIS MARMOL</v>
          </cell>
          <cell r="L3566" t="str">
            <v>LOS ANDES E4-44 Y AVENIDA NAPO PUENTE PEATONAL POBRE DIABLO QUITO ** CHIMBACALLE CHIMBACALLE 170603 PICHINCHA</v>
          </cell>
          <cell r="M3566" t="str">
            <v/>
          </cell>
          <cell r="N3566" t="str">
            <v>0984074158 / 022613789</v>
          </cell>
          <cell r="O3566" t="str">
            <v>0984074158 / 022613789</v>
          </cell>
          <cell r="P3566" t="str">
            <v>170603</v>
          </cell>
          <cell r="Q3566" t="str">
            <v>QUITO</v>
          </cell>
          <cell r="R3566" t="str">
            <v>PICHINCHA</v>
          </cell>
          <cell r="S3566" t="str">
            <v>QUITO</v>
          </cell>
          <cell r="T3566" t="str">
            <v>FLEXTRANS UIO</v>
          </cell>
          <cell r="U3566" t="str">
            <v>FLEXNETUIO_LOCAL</v>
          </cell>
          <cell r="V3566">
            <v>1</v>
          </cell>
          <cell r="W3566">
            <v>7.4</v>
          </cell>
          <cell r="X3566" t="str">
            <v>HYCITE QUITO</v>
          </cell>
          <cell r="Y3566" t="str">
            <v>FLEX NET CALLE 28 DE JUNIO S/N Y GARCIA MORENO ENTRADA LLANO GRANDE</v>
          </cell>
        </row>
        <row r="3567">
          <cell r="A3567" t="str">
            <v>98815250</v>
          </cell>
          <cell r="B3567">
            <v>495146</v>
          </cell>
          <cell r="C3567" t="str">
            <v>98815250</v>
          </cell>
          <cell r="D3567" t="str">
            <v>HYCITE</v>
          </cell>
          <cell r="E3567" t="str">
            <v>DESPACHO</v>
          </cell>
          <cell r="F3567" t="str">
            <v>NORMAL</v>
          </cell>
          <cell r="G3567" t="str">
            <v>ITQ4515</v>
          </cell>
          <cell r="H3567">
            <v>44938</v>
          </cell>
          <cell r="I3567" t="str">
            <v>ENTREGADO</v>
          </cell>
          <cell r="J3567">
            <v>44939</v>
          </cell>
          <cell r="K3567" t="str">
            <v>CHRISTIAN SILVA</v>
          </cell>
          <cell r="L3567" t="str">
            <v>OE13B Y RIO PUTUMAYO CUCHARA, TRAS COLEG DAL CORZE (CASA BLANCA PORTON NEGRO) QUITO // VALLE DE LOS CHILLOS ALANGASI 170804 PICHINCHA</v>
          </cell>
          <cell r="N3567" t="str">
            <v>0995887970</v>
          </cell>
          <cell r="O3567" t="str">
            <v>0995887970</v>
          </cell>
          <cell r="P3567" t="str">
            <v>170804</v>
          </cell>
          <cell r="Q3567" t="str">
            <v>QUITO</v>
          </cell>
          <cell r="R3567" t="str">
            <v>PICHINCHA</v>
          </cell>
          <cell r="S3567" t="str">
            <v>ALANGASI - SAN CARLOS</v>
          </cell>
          <cell r="T3567" t="str">
            <v>FLEXTRANS UIO</v>
          </cell>
          <cell r="U3567" t="str">
            <v>FLEXNETUIO_LOCAL</v>
          </cell>
          <cell r="V3567">
            <v>2</v>
          </cell>
          <cell r="W3567">
            <v>14.9</v>
          </cell>
          <cell r="X3567" t="str">
            <v>HYCITE QUITO</v>
          </cell>
          <cell r="Y3567" t="str">
            <v>FLEX NET CALLE 28 DE JUNIO S/N Y GARCIA MORENO ENTRADA LLANO GRANDE</v>
          </cell>
        </row>
        <row r="3568">
          <cell r="A3568" t="str">
            <v>98815436</v>
          </cell>
          <cell r="B3568">
            <v>495147</v>
          </cell>
          <cell r="C3568" t="str">
            <v>98815436</v>
          </cell>
          <cell r="D3568" t="str">
            <v>HYCITE</v>
          </cell>
          <cell r="E3568" t="str">
            <v>DESPACHO</v>
          </cell>
          <cell r="F3568" t="str">
            <v>NORMAL</v>
          </cell>
          <cell r="G3568" t="str">
            <v>ITQ4516</v>
          </cell>
          <cell r="H3568">
            <v>44938</v>
          </cell>
          <cell r="I3568" t="str">
            <v>ENTREGADO</v>
          </cell>
          <cell r="J3568">
            <v>44939</v>
          </cell>
          <cell r="K3568" t="str">
            <v>CHRISTIAN R CEVALLOS</v>
          </cell>
          <cell r="L3568" t="str">
            <v>JUAN DE DIOS MARTINEZ MERA N34-449 Y PORTUGAL  QUITO DISTRITO METROPOLIT 170516 PICHINCHA</v>
          </cell>
          <cell r="M3568" t="str">
            <v/>
          </cell>
          <cell r="N3568" t="str">
            <v>0998877928 / 984010671</v>
          </cell>
          <cell r="O3568" t="str">
            <v>0998877928 / 984010671</v>
          </cell>
          <cell r="P3568" t="str">
            <v>170516</v>
          </cell>
          <cell r="Q3568" t="str">
            <v>QUITO</v>
          </cell>
          <cell r="R3568" t="str">
            <v>PICHINCHA</v>
          </cell>
          <cell r="S3568" t="str">
            <v>QUITO - COMUNA MIRAFLORES</v>
          </cell>
          <cell r="T3568" t="str">
            <v>FLEXTRANS UIO</v>
          </cell>
          <cell r="U3568" t="str">
            <v>FLEXNETUIO_LOCAL</v>
          </cell>
          <cell r="V3568">
            <v>1</v>
          </cell>
          <cell r="W3568">
            <v>12.3</v>
          </cell>
          <cell r="X3568" t="str">
            <v>HYCITE QUITO</v>
          </cell>
          <cell r="Y3568" t="str">
            <v>FLEX NET CALLE 28 DE JUNIO S/N Y GARCIA MORENO ENTRADA LLANO GRANDE</v>
          </cell>
        </row>
        <row r="3569">
          <cell r="A3569" t="str">
            <v>98815481</v>
          </cell>
          <cell r="B3569">
            <v>495148</v>
          </cell>
          <cell r="C3569" t="str">
            <v>98815481</v>
          </cell>
          <cell r="D3569" t="str">
            <v>HYCITE</v>
          </cell>
          <cell r="E3569" t="str">
            <v>DESPACHO</v>
          </cell>
          <cell r="F3569" t="str">
            <v>NORMAL</v>
          </cell>
          <cell r="G3569" t="str">
            <v>031002004173968</v>
          </cell>
          <cell r="H3569">
            <v>44938</v>
          </cell>
          <cell r="I3569" t="str">
            <v>ENTREGADO</v>
          </cell>
          <cell r="J3569">
            <v>44942</v>
          </cell>
          <cell r="K3569" t="str">
            <v>LOURDES ORTEGA</v>
          </cell>
          <cell r="L3569" t="str">
            <v>VIA VALENCIA DIAGONAL A RESTAURANTE RECTA DEL SABOR LA MANA//LA MANA LA MANA 050201 COTOPAXI</v>
          </cell>
          <cell r="M3569" t="str">
            <v/>
          </cell>
          <cell r="N3569" t="str">
            <v>0992242574 / 969230320</v>
          </cell>
          <cell r="O3569" t="str">
            <v>0992242574 / 969230320</v>
          </cell>
          <cell r="P3569" t="str">
            <v>050201</v>
          </cell>
          <cell r="Q3569" t="str">
            <v>LA MANA</v>
          </cell>
          <cell r="R3569" t="str">
            <v>COTOPAXI</v>
          </cell>
          <cell r="S3569" t="str">
            <v>LA MANA - SAN JACINTO (CHIPE HAMBURGO N2)</v>
          </cell>
          <cell r="T3569" t="str">
            <v>TRAMACO</v>
          </cell>
          <cell r="U3569" t="str">
            <v>FLEXNETUIO_PROVINCIA</v>
          </cell>
          <cell r="V3569">
            <v>1</v>
          </cell>
          <cell r="W3569">
            <v>9.3000000000000007</v>
          </cell>
          <cell r="X3569" t="str">
            <v>HYCITE QUITO</v>
          </cell>
          <cell r="Y3569" t="str">
            <v>FLEX NET CALLE 28 DE JUNIO S/N Y GARCIA MORENO ENTRADA LLANO GRANDE</v>
          </cell>
        </row>
        <row r="3570">
          <cell r="A3570" t="str">
            <v>98815804</v>
          </cell>
          <cell r="B3570">
            <v>495149</v>
          </cell>
          <cell r="C3570" t="str">
            <v>98815804</v>
          </cell>
          <cell r="D3570" t="str">
            <v>HYCITE</v>
          </cell>
          <cell r="E3570" t="str">
            <v>DESPACHO</v>
          </cell>
          <cell r="F3570" t="str">
            <v>NORMAL</v>
          </cell>
          <cell r="G3570" t="str">
            <v>ITG4503</v>
          </cell>
          <cell r="H3570">
            <v>44938</v>
          </cell>
          <cell r="I3570" t="str">
            <v>ENTREGADO</v>
          </cell>
          <cell r="J3570">
            <v>44939</v>
          </cell>
          <cell r="K3570" t="str">
            <v>ARTURO ALVARADO</v>
          </cell>
          <cell r="L3570" t="str">
            <v>CL RODOLFO BAQUERIZO Y DEMETRIO AGUILERA ALBORADA VIII ETAPA MZ 378 SL 1 OF.101  TARQUI 090501 GUAYAS</v>
          </cell>
          <cell r="M3570" t="str">
            <v/>
          </cell>
          <cell r="N3570" t="str">
            <v>0985832799 / 45041300</v>
          </cell>
          <cell r="O3570" t="str">
            <v>0985832799 / 45041300</v>
          </cell>
          <cell r="P3570" t="str">
            <v>090501</v>
          </cell>
          <cell r="Q3570" t="str">
            <v>GUAYAQUIL</v>
          </cell>
          <cell r="R3570" t="str">
            <v>GUAYAS</v>
          </cell>
          <cell r="S3570" t="str">
            <v>GUAYAQUIL</v>
          </cell>
          <cell r="T3570" t="str">
            <v>ITSACOURIER</v>
          </cell>
          <cell r="U3570" t="str">
            <v>FLEXNETUIO_GYE</v>
          </cell>
          <cell r="V3570">
            <v>1</v>
          </cell>
          <cell r="W3570">
            <v>4.0999999999999996</v>
          </cell>
          <cell r="X3570" t="str">
            <v>HYCITE QUITO</v>
          </cell>
          <cell r="Y3570" t="str">
            <v>FLEX NET CALLE 28 DE JUNIO S/N Y GARCIA MORENO ENTRADA LLANO GRANDE</v>
          </cell>
        </row>
        <row r="3571">
          <cell r="A3571" t="str">
            <v>98815839</v>
          </cell>
          <cell r="B3571">
            <v>495150</v>
          </cell>
          <cell r="C3571" t="str">
            <v>98815839</v>
          </cell>
          <cell r="D3571" t="str">
            <v>HYCITE</v>
          </cell>
          <cell r="E3571" t="str">
            <v>DESPACHO</v>
          </cell>
          <cell r="F3571" t="str">
            <v>NORMAL</v>
          </cell>
          <cell r="G3571" t="str">
            <v>ITQ4517</v>
          </cell>
          <cell r="H3571">
            <v>44938</v>
          </cell>
          <cell r="I3571" t="str">
            <v>ENTREGADO</v>
          </cell>
          <cell r="J3571">
            <v>44939</v>
          </cell>
          <cell r="K3571" t="str">
            <v>GULNARA CASTILLO</v>
          </cell>
          <cell r="L3571" t="str">
            <v>PASAJE RIO AMAZONAS N 51 -207 Y RIO ARAJ ANTIGUO AEROPUERTO QUITO // QUITO LA CONCEPCION 170104 PICHINCHA</v>
          </cell>
          <cell r="N3571" t="str">
            <v>0985229805</v>
          </cell>
          <cell r="O3571" t="str">
            <v>0985229805</v>
          </cell>
          <cell r="P3571" t="str">
            <v>170104</v>
          </cell>
          <cell r="Q3571" t="str">
            <v>QUITO</v>
          </cell>
          <cell r="R3571" t="str">
            <v>PICHINCHA</v>
          </cell>
          <cell r="S3571" t="str">
            <v>NANEGALITO</v>
          </cell>
          <cell r="T3571" t="str">
            <v>FLEXTRANS UIO</v>
          </cell>
          <cell r="U3571" t="str">
            <v>FLEXNETUIO_LOCAL</v>
          </cell>
          <cell r="V3571">
            <v>1</v>
          </cell>
          <cell r="W3571">
            <v>9.7799999999999994</v>
          </cell>
          <cell r="X3571" t="str">
            <v>HYCITE QUITO</v>
          </cell>
          <cell r="Y3571" t="str">
            <v>FLEX NET CALLE 28 DE JUNIO S/N Y GARCIA MORENO ENTRADA LLANO GRANDE</v>
          </cell>
        </row>
        <row r="3572">
          <cell r="A3572" t="str">
            <v>98816446</v>
          </cell>
          <cell r="B3572">
            <v>495151</v>
          </cell>
          <cell r="C3572" t="str">
            <v>98816446</v>
          </cell>
          <cell r="D3572" t="str">
            <v>HYCITE</v>
          </cell>
          <cell r="E3572" t="str">
            <v>DESPACHO</v>
          </cell>
          <cell r="F3572" t="str">
            <v>NORMAL</v>
          </cell>
          <cell r="G3572" t="str">
            <v>ITQ4518</v>
          </cell>
          <cell r="H3572">
            <v>44938</v>
          </cell>
          <cell r="I3572" t="str">
            <v>ENTREGADO</v>
          </cell>
          <cell r="J3572">
            <v>44939</v>
          </cell>
          <cell r="K3572" t="str">
            <v>MARIA JIMENEZ</v>
          </cell>
          <cell r="L3572" t="str">
            <v>OE13B Y RIO PUTUMAYO (CUCHARA) TRAS EL CONJ DALAOZE (CASA BLANCA PORTON NEGRO) QUITO // VALLE DE LOS CHILLOS ALANGASI 170804 PICHINCHA</v>
          </cell>
          <cell r="N3572" t="str">
            <v>0983840130 / 995887970</v>
          </cell>
          <cell r="O3572" t="str">
            <v>0983840130 / 995887970</v>
          </cell>
          <cell r="P3572" t="str">
            <v>170804</v>
          </cell>
          <cell r="Q3572" t="str">
            <v>QUITO</v>
          </cell>
          <cell r="R3572" t="str">
            <v>PICHINCHA</v>
          </cell>
          <cell r="S3572" t="str">
            <v>ALANGASI - SAN CARLOS</v>
          </cell>
          <cell r="T3572" t="str">
            <v>FLEXTRANS UIO</v>
          </cell>
          <cell r="U3572" t="str">
            <v>FLEXNETUIO_LOCAL</v>
          </cell>
          <cell r="V3572">
            <v>1</v>
          </cell>
          <cell r="W3572">
            <v>13.9</v>
          </cell>
          <cell r="X3572" t="str">
            <v>HYCITE QUITO</v>
          </cell>
          <cell r="Y3572" t="str">
            <v>FLEX NET CALLE 28 DE JUNIO S/N Y GARCIA MORENO ENTRADA LLANO GRANDE</v>
          </cell>
        </row>
        <row r="3573">
          <cell r="A3573" t="str">
            <v>98817754</v>
          </cell>
          <cell r="B3573">
            <v>495152</v>
          </cell>
          <cell r="C3573" t="str">
            <v>98817754</v>
          </cell>
          <cell r="D3573" t="str">
            <v>HYCITE</v>
          </cell>
          <cell r="E3573" t="str">
            <v>DESPACHO</v>
          </cell>
          <cell r="F3573" t="str">
            <v>NORMAL</v>
          </cell>
          <cell r="G3573" t="str">
            <v>031002004173969</v>
          </cell>
          <cell r="H3573">
            <v>44938</v>
          </cell>
          <cell r="I3573" t="str">
            <v>ENTREGADO</v>
          </cell>
          <cell r="J3573">
            <v>44939</v>
          </cell>
          <cell r="K3573" t="str">
            <v>ROBERT LOPEZ</v>
          </cell>
          <cell r="L3573" t="str">
            <v>URB ORO CITY#4 CASA 23 ENTRANDO SEMAFORO DE LA BOYACA MACHALA // POR BOYACA JUBONES 070222 EL ORO</v>
          </cell>
          <cell r="M3573" t="str">
            <v/>
          </cell>
          <cell r="N3573" t="str">
            <v>0995566091</v>
          </cell>
          <cell r="O3573" t="str">
            <v>0995566091</v>
          </cell>
          <cell r="P3573" t="str">
            <v>070222</v>
          </cell>
          <cell r="Q3573" t="str">
            <v>MACHALA</v>
          </cell>
          <cell r="R3573" t="str">
            <v>EL ORO</v>
          </cell>
          <cell r="S3573" t="str">
            <v>MACHALA - VILLAS Y DE CORRALITOS - LA IBERIA - LA UNION</v>
          </cell>
          <cell r="T3573" t="str">
            <v>TRAMACO</v>
          </cell>
          <cell r="U3573" t="str">
            <v>FLEXNETUIO_PROVINCIA</v>
          </cell>
          <cell r="V3573">
            <v>1</v>
          </cell>
          <cell r="W3573">
            <v>7.1</v>
          </cell>
          <cell r="X3573" t="str">
            <v>HYCITE QUITO</v>
          </cell>
          <cell r="Y3573" t="str">
            <v>FLEX NET CALLE 28 DE JUNIO S/N Y GARCIA MORENO ENTRADA LLANO GRANDE</v>
          </cell>
        </row>
        <row r="3574">
          <cell r="A3574" t="str">
            <v>98817968</v>
          </cell>
          <cell r="B3574">
            <v>495153</v>
          </cell>
          <cell r="C3574" t="str">
            <v>98817968</v>
          </cell>
          <cell r="D3574" t="str">
            <v>HYCITE</v>
          </cell>
          <cell r="E3574" t="str">
            <v>DESPACHO</v>
          </cell>
          <cell r="F3574" t="str">
            <v>NORMAL</v>
          </cell>
          <cell r="G3574" t="str">
            <v>031002004174461</v>
          </cell>
          <cell r="H3574">
            <v>44938</v>
          </cell>
          <cell r="I3574" t="str">
            <v>ENTREGADO</v>
          </cell>
          <cell r="J3574">
            <v>44943</v>
          </cell>
          <cell r="K3574" t="str">
            <v>GLADYS BASURTO</v>
          </cell>
          <cell r="L3574" t="str">
            <v>SITIO SAN MIGUEL DE SARAMPION LADO DE DISPENSARIO IESS BOLIVAR/SARAMPION (130602) CALCETA 130602 MANABI</v>
          </cell>
          <cell r="N3574" t="str">
            <v>0998834468</v>
          </cell>
          <cell r="O3574" t="str">
            <v>0998834468</v>
          </cell>
          <cell r="P3574" t="str">
            <v>130602</v>
          </cell>
          <cell r="Q3574" t="str">
            <v>BOLIVAR (MANABI)</v>
          </cell>
          <cell r="R3574" t="str">
            <v>MANABI</v>
          </cell>
          <cell r="S3574" t="str">
            <v>CALCETA</v>
          </cell>
          <cell r="T3574" t="str">
            <v>TRAMACO</v>
          </cell>
          <cell r="U3574" t="str">
            <v>FLEXNETUIO_PROVINCIA</v>
          </cell>
          <cell r="V3574">
            <v>2</v>
          </cell>
          <cell r="W3574">
            <v>11.2</v>
          </cell>
          <cell r="X3574" t="str">
            <v>HYCITE QUITO</v>
          </cell>
          <cell r="Y3574" t="str">
            <v>FLEX NET CALLE 28 DE JUNIO S/N Y GARCIA MORENO ENTRADA LLANO GRANDE</v>
          </cell>
        </row>
        <row r="3575">
          <cell r="A3575" t="str">
            <v>98818264</v>
          </cell>
          <cell r="B3575">
            <v>495154</v>
          </cell>
          <cell r="C3575" t="str">
            <v>98818264</v>
          </cell>
          <cell r="D3575" t="str">
            <v>HYCITE</v>
          </cell>
          <cell r="E3575" t="str">
            <v>DESPACHO</v>
          </cell>
          <cell r="F3575" t="str">
            <v>NORMAL</v>
          </cell>
          <cell r="G3575" t="str">
            <v>ITQ4519</v>
          </cell>
          <cell r="H3575">
            <v>44938</v>
          </cell>
          <cell r="I3575" t="str">
            <v>ENTREGADO</v>
          </cell>
          <cell r="J3575">
            <v>44939</v>
          </cell>
          <cell r="K3575" t="str">
            <v>DIEGO A GREFA</v>
          </cell>
          <cell r="L3575" t="str">
            <v>INGLATERRA 12 10 Y REPUBLICA   INAQUITO 170507 PICHINCHA</v>
          </cell>
          <cell r="M3575" t="str">
            <v/>
          </cell>
          <cell r="N3575" t="str">
            <v>0993415172 / 993433185</v>
          </cell>
          <cell r="O3575" t="str">
            <v>0993415172 / 993433185</v>
          </cell>
          <cell r="P3575" t="str">
            <v>170507</v>
          </cell>
          <cell r="Q3575" t="str">
            <v>QUITO</v>
          </cell>
          <cell r="R3575" t="str">
            <v>PICHINCHA</v>
          </cell>
          <cell r="S3575" t="str">
            <v>QUITO</v>
          </cell>
          <cell r="T3575" t="str">
            <v>FLEXTRANS UIO</v>
          </cell>
          <cell r="U3575" t="str">
            <v>FLEXNETUIO_LOCAL</v>
          </cell>
          <cell r="V3575">
            <v>1</v>
          </cell>
          <cell r="W3575">
            <v>3.05</v>
          </cell>
          <cell r="X3575" t="str">
            <v>HYCITE QUITO</v>
          </cell>
          <cell r="Y3575" t="str">
            <v>FLEX NET CALLE 28 DE JUNIO S/N Y GARCIA MORENO ENTRADA LLANO GRANDE</v>
          </cell>
        </row>
        <row r="3576">
          <cell r="A3576" t="str">
            <v>98818800</v>
          </cell>
          <cell r="B3576">
            <v>495155</v>
          </cell>
          <cell r="C3576" t="str">
            <v>98818800</v>
          </cell>
          <cell r="D3576" t="str">
            <v>HYCITE</v>
          </cell>
          <cell r="E3576" t="str">
            <v>DESPACHO</v>
          </cell>
          <cell r="F3576" t="str">
            <v>NORMAL</v>
          </cell>
          <cell r="G3576" t="str">
            <v>ITQ4520</v>
          </cell>
          <cell r="H3576">
            <v>44938</v>
          </cell>
          <cell r="I3576" t="str">
            <v>ENTREGADO</v>
          </cell>
          <cell r="J3576">
            <v>44939</v>
          </cell>
          <cell r="K3576" t="str">
            <v>YESSENIA E RUEDA RAJOMA</v>
          </cell>
          <cell r="L3576" t="str">
            <v>ISLA FERNANDINA N43-125 Y TOMAS DE BERLANGA  QUITO DISTRITO METROPOLIT 170513 PICHINCHA</v>
          </cell>
          <cell r="M3576" t="str">
            <v/>
          </cell>
          <cell r="N3576" t="str">
            <v>0984100936 / 322669881</v>
          </cell>
          <cell r="O3576" t="str">
            <v>0984100936 / 322669881</v>
          </cell>
          <cell r="P3576" t="str">
            <v>170513</v>
          </cell>
          <cell r="Q3576" t="str">
            <v>QUITO</v>
          </cell>
          <cell r="R3576" t="str">
            <v>PICHINCHA</v>
          </cell>
          <cell r="S3576" t="str">
            <v>QUITO</v>
          </cell>
          <cell r="T3576" t="str">
            <v>FLEXTRANS UIO</v>
          </cell>
          <cell r="U3576" t="str">
            <v>FLEXNETUIO_LOCAL</v>
          </cell>
          <cell r="V3576">
            <v>1</v>
          </cell>
          <cell r="W3576">
            <v>4.7</v>
          </cell>
          <cell r="X3576" t="str">
            <v>HYCITE QUITO</v>
          </cell>
          <cell r="Y3576" t="str">
            <v>FLEX NET CALLE 28 DE JUNIO S/N Y GARCIA MORENO ENTRADA LLANO GRANDE</v>
          </cell>
        </row>
        <row r="3577">
          <cell r="A3577" t="str">
            <v>DEC3202301110045 DEC3202301110041</v>
          </cell>
          <cell r="B3577">
            <v>495131</v>
          </cell>
          <cell r="C3577" t="str">
            <v>DEC3202301110045 DEC3202301110041</v>
          </cell>
          <cell r="D3577" t="str">
            <v>HUAWEI</v>
          </cell>
          <cell r="E3577" t="str">
            <v>DESPACHO</v>
          </cell>
          <cell r="F3577" t="str">
            <v>EXCLUSIVO</v>
          </cell>
          <cell r="G3577" t="str">
            <v>79307</v>
          </cell>
          <cell r="H3577">
            <v>44938</v>
          </cell>
          <cell r="I3577" t="str">
            <v>ENTREGADO</v>
          </cell>
          <cell r="J3577">
            <v>44938</v>
          </cell>
          <cell r="K3577" t="str">
            <v>CN SYSTEM INTEGRATION AND CONSTRUCTION DEL ECUADOR CNSIC S.A.</v>
          </cell>
          <cell r="L3577" t="str">
            <v>CDLA. VERNAZA NORTE MZ. 14 ? VILLA 4</v>
          </cell>
          <cell r="M3577" t="str">
            <v>WASHINGTON XAVIER OSORIO QUINTO</v>
          </cell>
          <cell r="N3577" t="str">
            <v>0979989316</v>
          </cell>
          <cell r="P3577" t="str">
            <v>GUAYAQUIL</v>
          </cell>
          <cell r="Q3577" t="str">
            <v>GUAYAQUIL</v>
          </cell>
          <cell r="R3577" t="str">
            <v>GUAYAS</v>
          </cell>
          <cell r="T3577" t="str">
            <v>FLEXTRANS GYE</v>
          </cell>
          <cell r="U3577" t="str">
            <v>FLEXNETGYE_LOCAL</v>
          </cell>
          <cell r="V3577">
            <v>5</v>
          </cell>
          <cell r="W3577">
            <v>13.14</v>
          </cell>
          <cell r="X3577" t="str">
            <v>FLEXNET GUAYAQUIL</v>
          </cell>
          <cell r="Y3577" t="str">
            <v>FERNANDO GUTIERREZ HILL KM 8 1/2 VIA DAULE COOP. JUAN MONTALVO / FRENTE A PEPSI COLA</v>
          </cell>
        </row>
        <row r="3578">
          <cell r="A3578" t="str">
            <v>DEC3202301110031 DEC3202301110034</v>
          </cell>
          <cell r="B3578">
            <v>495130</v>
          </cell>
          <cell r="C3578" t="str">
            <v>DEC3202301110031 DEC3202301110034</v>
          </cell>
          <cell r="D3578" t="str">
            <v>HUAWEI</v>
          </cell>
          <cell r="E3578" t="str">
            <v>DESPACHO</v>
          </cell>
          <cell r="F3578" t="str">
            <v>EXCLUSIVO</v>
          </cell>
          <cell r="G3578" t="str">
            <v>79306</v>
          </cell>
          <cell r="H3578">
            <v>44938</v>
          </cell>
          <cell r="I3578" t="str">
            <v>ENTREGADO</v>
          </cell>
          <cell r="J3578">
            <v>44938</v>
          </cell>
          <cell r="K3578" t="str">
            <v>CN SYSTEM INTEGRATION AND CONSTRUCTION DEL ECUADOR CNSIC S.A.</v>
          </cell>
          <cell r="L3578" t="str">
            <v>COOPERATIVA NUEVA PROSPERINA ETAPA II; MZ. 749 SOLAR 20</v>
          </cell>
          <cell r="M3578" t="str">
            <v>WASHINGTON XAVIER OSORIO QUINTO</v>
          </cell>
          <cell r="N3578" t="str">
            <v>0979989316</v>
          </cell>
          <cell r="P3578" t="str">
            <v>GUAYAQUIL</v>
          </cell>
          <cell r="Q3578" t="str">
            <v>GUAYAQUIL</v>
          </cell>
          <cell r="R3578" t="str">
            <v>GUAYAS</v>
          </cell>
          <cell r="T3578" t="str">
            <v>FLEXTRANS GYE</v>
          </cell>
          <cell r="U3578" t="str">
            <v>FLEXNETGYE_LOCAL</v>
          </cell>
          <cell r="V3578">
            <v>5</v>
          </cell>
          <cell r="W3578">
            <v>13.14</v>
          </cell>
          <cell r="X3578" t="str">
            <v>FLEXNET GUAYAQUIL</v>
          </cell>
          <cell r="Y3578" t="str">
            <v>FERNANDO GUTIERREZ HILL KM 8 1/2 VIA DAULE COOP. JUAN MONTALVO / FRENTE A PEPSI COLA</v>
          </cell>
        </row>
        <row r="3579">
          <cell r="A3579" t="str">
            <v>DEC3202301110044 DEC3202301110026</v>
          </cell>
          <cell r="B3579">
            <v>495129</v>
          </cell>
          <cell r="C3579" t="str">
            <v>DEC3202301110044 DEC3202301110026</v>
          </cell>
          <cell r="D3579" t="str">
            <v>HUAWEI</v>
          </cell>
          <cell r="E3579" t="str">
            <v>DESPACHO</v>
          </cell>
          <cell r="F3579" t="str">
            <v>EXCLUSIVO</v>
          </cell>
          <cell r="G3579" t="str">
            <v>79305</v>
          </cell>
          <cell r="H3579">
            <v>44938</v>
          </cell>
          <cell r="I3579" t="str">
            <v>ENTREGADO</v>
          </cell>
          <cell r="J3579">
            <v>44938</v>
          </cell>
          <cell r="K3579" t="str">
            <v>CN SYSTEM INTEGRATION AND CONSTRUCTION DEL ECUADOR CNSIC S.A.</v>
          </cell>
          <cell r="L3579" t="str">
            <v>COOP COMANDOS I MZ 1147 SOLAR CDLA.LA PROSPERINA, GUAYAQUIL</v>
          </cell>
          <cell r="M3579" t="str">
            <v>WASHINGTON XAVIER OSORIO QUINTO</v>
          </cell>
          <cell r="N3579" t="str">
            <v>0979989316</v>
          </cell>
          <cell r="P3579" t="str">
            <v>GUAYAQUIL</v>
          </cell>
          <cell r="Q3579" t="str">
            <v>GUAYAQUIL</v>
          </cell>
          <cell r="R3579" t="str">
            <v>GUAYAS</v>
          </cell>
          <cell r="T3579" t="str">
            <v>FLEXTRANS GYE</v>
          </cell>
          <cell r="U3579" t="str">
            <v>FLEXNETGYE_LOCAL</v>
          </cell>
          <cell r="V3579">
            <v>8</v>
          </cell>
          <cell r="W3579">
            <v>14.04</v>
          </cell>
          <cell r="X3579" t="str">
            <v>FLEXNET GUAYAQUIL</v>
          </cell>
          <cell r="Y3579" t="str">
            <v>FERNANDO GUTIERREZ HILL KM 8 1/2 VIA DAULE COOP. JUAN MONTALVO / FRENTE A PEPSI COLA</v>
          </cell>
        </row>
        <row r="3580">
          <cell r="A3580" t="str">
            <v>DEC3202301110036 DEC3202301110025</v>
          </cell>
          <cell r="B3580">
            <v>495128</v>
          </cell>
          <cell r="C3580" t="str">
            <v>DEC3202301110036 DEC3202301110025</v>
          </cell>
          <cell r="D3580" t="str">
            <v>HUAWEI</v>
          </cell>
          <cell r="E3580" t="str">
            <v>DESPACHO</v>
          </cell>
          <cell r="F3580" t="str">
            <v>EXCLUSIVO</v>
          </cell>
          <cell r="G3580" t="str">
            <v>79304</v>
          </cell>
          <cell r="H3580">
            <v>44938</v>
          </cell>
          <cell r="I3580" t="str">
            <v>ENTREGADO</v>
          </cell>
          <cell r="J3580">
            <v>44938</v>
          </cell>
          <cell r="K3580" t="str">
            <v>CN SYSTEM INTEGRATION AND CONSTRUCTION DEL ECUADOR CNSIC S.A.</v>
          </cell>
          <cell r="L3580" t="str">
            <v>AV. G. ROLANDO PAREJA  Y CALLE 3°, ECUADOR</v>
          </cell>
          <cell r="M3580" t="str">
            <v>WASHINGTON XAVIER OSORIO QUINTO</v>
          </cell>
          <cell r="N3580" t="str">
            <v>0979989316</v>
          </cell>
          <cell r="P3580" t="str">
            <v>GUAYAQUIL</v>
          </cell>
          <cell r="Q3580" t="str">
            <v>GUAYAQUIL</v>
          </cell>
          <cell r="R3580" t="str">
            <v>GUAYAS</v>
          </cell>
          <cell r="T3580" t="str">
            <v>FLEXTRANS GYE</v>
          </cell>
          <cell r="U3580" t="str">
            <v>FLEXNETGYE_LOCAL</v>
          </cell>
          <cell r="V3580">
            <v>5</v>
          </cell>
          <cell r="W3580">
            <v>13.24</v>
          </cell>
          <cell r="X3580" t="str">
            <v>FLEXNET GUAYAQUIL</v>
          </cell>
          <cell r="Y3580" t="str">
            <v>FERNANDO GUTIERREZ HILL KM 8 1/2 VIA DAULE COOP. JUAN MONTALVO / FRENTE A PEPSI COLA</v>
          </cell>
        </row>
        <row r="3581">
          <cell r="A3581" t="str">
            <v>DEC3202301110039 DEC3202301110032</v>
          </cell>
          <cell r="B3581">
            <v>495127</v>
          </cell>
          <cell r="C3581" t="str">
            <v>DEC3202301110039 DEC3202301110032</v>
          </cell>
          <cell r="D3581" t="str">
            <v>HUAWEI</v>
          </cell>
          <cell r="E3581" t="str">
            <v>DESPACHO</v>
          </cell>
          <cell r="F3581" t="str">
            <v>EXCLUSIVO</v>
          </cell>
          <cell r="G3581" t="str">
            <v>79303</v>
          </cell>
          <cell r="H3581">
            <v>44938</v>
          </cell>
          <cell r="I3581" t="str">
            <v>ENTREGADO</v>
          </cell>
          <cell r="J3581">
            <v>44938</v>
          </cell>
          <cell r="K3581" t="str">
            <v>CN SYSTEM INTEGRATION AND CONSTRUCTION DEL ECUADOR CNSIC S.A.</v>
          </cell>
          <cell r="L3581" t="str">
            <v>AVD. DEL BOMBERO, TEATRO FEDENADOR. GUAYAQUIL</v>
          </cell>
          <cell r="M3581" t="str">
            <v>WASHINGTON XAVIER OSORIO QUINTO</v>
          </cell>
          <cell r="N3581" t="str">
            <v>0979989316</v>
          </cell>
          <cell r="P3581" t="str">
            <v>GUAYAQUIL</v>
          </cell>
          <cell r="Q3581" t="str">
            <v>GUAYAQUIL</v>
          </cell>
          <cell r="R3581" t="str">
            <v>GUAYAS</v>
          </cell>
          <cell r="T3581" t="str">
            <v>FLEXTRANS GYE</v>
          </cell>
          <cell r="U3581" t="str">
            <v>FLEXNETGYE_LOCAL</v>
          </cell>
          <cell r="V3581">
            <v>6</v>
          </cell>
          <cell r="W3581">
            <v>13.38</v>
          </cell>
          <cell r="X3581" t="str">
            <v>FLEXNET GUAYAQUIL</v>
          </cell>
          <cell r="Y3581" t="str">
            <v>FERNANDO GUTIERREZ HILL KM 8 1/2 VIA DAULE COOP. JUAN MONTALVO / FRENTE A PEPSI COLA</v>
          </cell>
        </row>
        <row r="3582">
          <cell r="A3582" t="str">
            <v>DEC3202301110047 DEC3202301110046</v>
          </cell>
          <cell r="B3582">
            <v>495126</v>
          </cell>
          <cell r="C3582" t="str">
            <v>DEC3202301110047 DEC3202301110046</v>
          </cell>
          <cell r="D3582" t="str">
            <v>HUAWEI</v>
          </cell>
          <cell r="E3582" t="str">
            <v>DESPACHO</v>
          </cell>
          <cell r="F3582" t="str">
            <v>EXCLUSIVO</v>
          </cell>
          <cell r="G3582" t="str">
            <v>79302</v>
          </cell>
          <cell r="H3582">
            <v>44938</v>
          </cell>
          <cell r="I3582" t="str">
            <v>ENTREGADO</v>
          </cell>
          <cell r="J3582">
            <v>44938</v>
          </cell>
          <cell r="K3582" t="str">
            <v>CN SYSTEM INTEGRATION AND CONSTRUCTION DEL ECUADOR CNSIC S.A.</v>
          </cell>
          <cell r="L3582" t="str">
            <v>GUAYAQUIL, COOP. PANCHO JACOME MZ. 225 SI 10</v>
          </cell>
          <cell r="M3582" t="str">
            <v>WASHINGTON XAVIER OSORIO QUINTO</v>
          </cell>
          <cell r="N3582" t="str">
            <v>0979989316</v>
          </cell>
          <cell r="P3582" t="str">
            <v>GUAYAQUIL</v>
          </cell>
          <cell r="Q3582" t="str">
            <v>GUAYAQUIL</v>
          </cell>
          <cell r="R3582" t="str">
            <v>GUAYAS</v>
          </cell>
          <cell r="T3582" t="str">
            <v>FLEXTRANS GYE</v>
          </cell>
          <cell r="U3582" t="str">
            <v>FLEXNETGYE_LOCAL</v>
          </cell>
          <cell r="V3582">
            <v>5</v>
          </cell>
          <cell r="W3582">
            <v>13.12</v>
          </cell>
          <cell r="X3582" t="str">
            <v>FLEXNET GUAYAQUIL</v>
          </cell>
          <cell r="Y3582" t="str">
            <v>FERNANDO GUTIERREZ HILL KM 8 1/2 VIA DAULE COOP. JUAN MONTALVO / FRENTE A PEPSI COLA</v>
          </cell>
        </row>
        <row r="3583">
          <cell r="A3583" t="str">
            <v>DEC3202301110035 DEC3202301110028</v>
          </cell>
          <cell r="B3583">
            <v>495125</v>
          </cell>
          <cell r="C3583" t="str">
            <v>DEC3202301110035 DEC3202301110028</v>
          </cell>
          <cell r="D3583" t="str">
            <v>HUAWEI</v>
          </cell>
          <cell r="E3583" t="str">
            <v>DESPACHO</v>
          </cell>
          <cell r="F3583" t="str">
            <v>EXCLUSIVO</v>
          </cell>
          <cell r="G3583" t="str">
            <v>79301</v>
          </cell>
          <cell r="H3583">
            <v>44938</v>
          </cell>
          <cell r="I3583" t="str">
            <v>ENTREGADO</v>
          </cell>
          <cell r="J3583">
            <v>44938</v>
          </cell>
          <cell r="K3583" t="str">
            <v>CN SYSTEM INTEGRATION AND CONSTRUCTION DEL ECUADOR CNSIC S.A.</v>
          </cell>
          <cell r="L3583" t="str">
            <v>NUEVA PROSPERINA, SECTOR EL MIRADOR MZ 703 SOLAR SN, PARROQUIA TARQUI.</v>
          </cell>
          <cell r="M3583" t="str">
            <v>WASHINGTON XAVIER OSORIO QUINTO</v>
          </cell>
          <cell r="N3583" t="str">
            <v>0979989316</v>
          </cell>
          <cell r="P3583" t="str">
            <v>GUAYAQUIL</v>
          </cell>
          <cell r="Q3583" t="str">
            <v>GUAYAQUIL</v>
          </cell>
          <cell r="R3583" t="str">
            <v>GUAYAS</v>
          </cell>
          <cell r="T3583" t="str">
            <v>FLEXTRANS GYE</v>
          </cell>
          <cell r="U3583" t="str">
            <v>FLEXNETGYE_LOCAL</v>
          </cell>
          <cell r="V3583">
            <v>5</v>
          </cell>
          <cell r="W3583">
            <v>13.1</v>
          </cell>
          <cell r="X3583" t="str">
            <v>FLEXNET GUAYAQUIL</v>
          </cell>
          <cell r="Y3583" t="str">
            <v>FERNANDO GUTIERREZ HILL KM 8 1/2 VIA DAULE COOP. JUAN MONTALVO / FRENTE A PEPSI COLA</v>
          </cell>
        </row>
        <row r="3584">
          <cell r="A3584" t="str">
            <v>DEC3202301110043 DEC3202301110030</v>
          </cell>
          <cell r="B3584">
            <v>495124</v>
          </cell>
          <cell r="C3584" t="str">
            <v>DEC3202301110043 DEC3202301110030</v>
          </cell>
          <cell r="D3584" t="str">
            <v>HUAWEI</v>
          </cell>
          <cell r="E3584" t="str">
            <v>DESPACHO</v>
          </cell>
          <cell r="F3584" t="str">
            <v>EXCLUSIVO</v>
          </cell>
          <cell r="G3584" t="str">
            <v>79300</v>
          </cell>
          <cell r="H3584">
            <v>44938</v>
          </cell>
          <cell r="I3584" t="str">
            <v>ENTREGADO</v>
          </cell>
          <cell r="J3584">
            <v>44938</v>
          </cell>
          <cell r="K3584" t="str">
            <v>CN SYSTEM INTEGRATION AND CONSTRUCTION DEL ECUADOR CNSIC S.A.</v>
          </cell>
          <cell r="L3584" t="str">
            <v>KM. 4 1/2 AV. JUAN TANCA MARENGO (DETRAS BODEGA JUAN MARCET)</v>
          </cell>
          <cell r="M3584" t="str">
            <v>WASHINGTON XAVIER OSORIO QUINTO</v>
          </cell>
          <cell r="N3584" t="str">
            <v>0979989316</v>
          </cell>
          <cell r="P3584" t="str">
            <v>GUAYAQUIL</v>
          </cell>
          <cell r="Q3584" t="str">
            <v>GUAYAQUIL</v>
          </cell>
          <cell r="R3584" t="str">
            <v>GUAYAS</v>
          </cell>
          <cell r="T3584" t="str">
            <v>FLEXTRANS GYE</v>
          </cell>
          <cell r="U3584" t="str">
            <v>FLEXNETGYE_LOCAL</v>
          </cell>
          <cell r="V3584">
            <v>5</v>
          </cell>
          <cell r="W3584">
            <v>13.12</v>
          </cell>
          <cell r="X3584" t="str">
            <v>FLEXNET GUAYAQUIL</v>
          </cell>
          <cell r="Y3584" t="str">
            <v>FERNANDO GUTIERREZ HILL KM 8 1/2 VIA DAULE COOP. JUAN MONTALVO / FRENTE A PEPSI COLA</v>
          </cell>
        </row>
        <row r="3585">
          <cell r="A3585" t="str">
            <v>DEC3202301110038 DEC3202301110029</v>
          </cell>
          <cell r="B3585">
            <v>495123</v>
          </cell>
          <cell r="C3585" t="str">
            <v>DEC3202301110038 DEC3202301110029</v>
          </cell>
          <cell r="D3585" t="str">
            <v>HUAWEI</v>
          </cell>
          <cell r="E3585" t="str">
            <v>DESPACHO</v>
          </cell>
          <cell r="F3585" t="str">
            <v>EXCLUSIVO</v>
          </cell>
          <cell r="G3585" t="str">
            <v>79299</v>
          </cell>
          <cell r="H3585">
            <v>44938</v>
          </cell>
          <cell r="I3585" t="str">
            <v>ENTREGADO</v>
          </cell>
          <cell r="J3585">
            <v>44938</v>
          </cell>
          <cell r="K3585" t="str">
            <v>CN SYSTEM INTEGRATION AND CONSTRUCTION DEL ECUADOR CNSIC S.A.</v>
          </cell>
          <cell r="L3585" t="str">
            <v>2DO CALLEJÓN 18-D Y SEGUNDO PASAJE 43 NE</v>
          </cell>
          <cell r="M3585" t="str">
            <v>WASHINGTON XAVIER OSORIO QUINTO</v>
          </cell>
          <cell r="N3585" t="str">
            <v>0979989316</v>
          </cell>
          <cell r="P3585" t="str">
            <v>GUAYAQUIL</v>
          </cell>
          <cell r="Q3585" t="str">
            <v>GUAYAQUIL</v>
          </cell>
          <cell r="R3585" t="str">
            <v>GUAYAS</v>
          </cell>
          <cell r="T3585" t="str">
            <v>FLEXTRANS GYE</v>
          </cell>
          <cell r="U3585" t="str">
            <v>FLEXNETGYE_LOCAL</v>
          </cell>
          <cell r="V3585">
            <v>6</v>
          </cell>
          <cell r="W3585">
            <v>13.36</v>
          </cell>
          <cell r="X3585" t="str">
            <v>FLEXNET GUAYAQUIL</v>
          </cell>
          <cell r="Y3585" t="str">
            <v>FERNANDO GUTIERREZ HILL KM 8 1/2 VIA DAULE COOP. JUAN MONTALVO / FRENTE A PEPSI COLA</v>
          </cell>
        </row>
        <row r="3586">
          <cell r="A3586" t="str">
            <v>DEC3202301110037 DEC3202301110033</v>
          </cell>
          <cell r="B3586">
            <v>495122</v>
          </cell>
          <cell r="C3586" t="str">
            <v>DEC3202301110037 DEC3202301110033</v>
          </cell>
          <cell r="D3586" t="str">
            <v>HUAWEI</v>
          </cell>
          <cell r="E3586" t="str">
            <v>DESPACHO</v>
          </cell>
          <cell r="F3586" t="str">
            <v>EXCLUSIVO</v>
          </cell>
          <cell r="G3586" t="str">
            <v>79298</v>
          </cell>
          <cell r="H3586">
            <v>44938</v>
          </cell>
          <cell r="I3586" t="str">
            <v>ENTREGADO</v>
          </cell>
          <cell r="J3586">
            <v>44938</v>
          </cell>
          <cell r="K3586" t="str">
            <v>CN SYSTEM INTEGRATION AND CONSTRUCTION DEL ECUADOR CNSIC S.A.</v>
          </cell>
          <cell r="L3586" t="str">
            <v>MAPASINGUE ESTE AV. PRIMERA - 220ROUTERS_MAPASISUR_INST_2022</v>
          </cell>
          <cell r="M3586" t="str">
            <v>WASHINGTON XAVIER OSORIO QUINTO</v>
          </cell>
          <cell r="N3586" t="str">
            <v>0979989316</v>
          </cell>
          <cell r="P3586" t="str">
            <v>GUAYAQUIL</v>
          </cell>
          <cell r="Q3586" t="str">
            <v>GUAYAQUIL</v>
          </cell>
          <cell r="R3586" t="str">
            <v>GUAYAS</v>
          </cell>
          <cell r="T3586" t="str">
            <v>FLEXTRANS GYE</v>
          </cell>
          <cell r="U3586" t="str">
            <v>FLEXNETGYE_LOCAL</v>
          </cell>
          <cell r="V3586">
            <v>6</v>
          </cell>
          <cell r="W3586">
            <v>13.38</v>
          </cell>
          <cell r="X3586" t="str">
            <v>FLEXNET GUAYAQUIL</v>
          </cell>
          <cell r="Y3586" t="str">
            <v>FERNANDO GUTIERREZ HILL KM 8 1/2 VIA DAULE COOP. JUAN MONTALVO / FRENTE A PEPSI COLA</v>
          </cell>
        </row>
        <row r="3587">
          <cell r="A3587" t="str">
            <v>DEC3202301110042 DEC3202301110027</v>
          </cell>
          <cell r="B3587">
            <v>495121</v>
          </cell>
          <cell r="C3587" t="str">
            <v>DEC3202301110042 DEC3202301110027</v>
          </cell>
          <cell r="D3587" t="str">
            <v>HUAWEI</v>
          </cell>
          <cell r="E3587" t="str">
            <v>DESPACHO</v>
          </cell>
          <cell r="F3587" t="str">
            <v>EXCLUSIVO</v>
          </cell>
          <cell r="G3587" t="str">
            <v>79297</v>
          </cell>
          <cell r="H3587">
            <v>44938</v>
          </cell>
          <cell r="I3587" t="str">
            <v>ENTREGADO</v>
          </cell>
          <cell r="J3587">
            <v>44938</v>
          </cell>
          <cell r="K3587" t="str">
            <v>CN SYSTEM INTEGRATION AND CONSTRUCTION DEL ECUADOR CNSIC S.A.</v>
          </cell>
          <cell r="L3587" t="str">
            <v>TERRENO EN HORIZONTE DEL GUERRERO MZ 113 SOLAR 50</v>
          </cell>
          <cell r="M3587" t="str">
            <v>WASHINGTON XAVIER OSORIO QUINTO</v>
          </cell>
          <cell r="N3587" t="str">
            <v>0979989316</v>
          </cell>
          <cell r="P3587" t="str">
            <v>GUAYAQUIL</v>
          </cell>
          <cell r="Q3587" t="str">
            <v>GUAYAQUIL</v>
          </cell>
          <cell r="R3587" t="str">
            <v>GUAYAS</v>
          </cell>
          <cell r="T3587" t="str">
            <v>FLEXTRANS GYE</v>
          </cell>
          <cell r="U3587" t="str">
            <v>FLEXNETGYE_LOCAL</v>
          </cell>
          <cell r="V3587">
            <v>5</v>
          </cell>
          <cell r="W3587">
            <v>13.08</v>
          </cell>
          <cell r="X3587" t="str">
            <v>FLEXNET GUAYAQUIL</v>
          </cell>
          <cell r="Y3587" t="str">
            <v>FERNANDO GUTIERREZ HILL KM 8 1/2 VIA DAULE COOP. JUAN MONTALVO / FRENTE A PEPSI COLA</v>
          </cell>
        </row>
        <row r="3588">
          <cell r="A3588" t="str">
            <v>DEC3202301110040 DEC3202301110024</v>
          </cell>
          <cell r="B3588">
            <v>495120</v>
          </cell>
          <cell r="C3588" t="str">
            <v>DEC3202301110040 DEC3202301110024</v>
          </cell>
          <cell r="D3588" t="str">
            <v>HUAWEI</v>
          </cell>
          <cell r="E3588" t="str">
            <v>DESPACHO</v>
          </cell>
          <cell r="F3588" t="str">
            <v>EXCLUSIVO</v>
          </cell>
          <cell r="G3588" t="str">
            <v>79296</v>
          </cell>
          <cell r="H3588">
            <v>44938</v>
          </cell>
          <cell r="I3588" t="str">
            <v>ENTREGADO</v>
          </cell>
          <cell r="J3588">
            <v>44938</v>
          </cell>
          <cell r="K3588" t="str">
            <v>CN SYSTEM INTEGRATION AND CONSTRUCTION DEL ECUADOR CNSIC S.A.</v>
          </cell>
          <cell r="L3588" t="str">
            <v>CERCA DE PUERTO LIMPIO - BASTIONPOP2</v>
          </cell>
          <cell r="M3588" t="str">
            <v>WASHINGTON XAVIER OSORIO QUINTO</v>
          </cell>
          <cell r="N3588" t="str">
            <v>0979989316</v>
          </cell>
          <cell r="P3588" t="str">
            <v>GUAYAQUIL</v>
          </cell>
          <cell r="Q3588" t="str">
            <v>GUAYAQUIL</v>
          </cell>
          <cell r="R3588" t="str">
            <v>GUAYAS</v>
          </cell>
          <cell r="T3588" t="str">
            <v>FLEXTRANS GYE</v>
          </cell>
          <cell r="U3588" t="str">
            <v>FLEXNETGYE_LOCAL</v>
          </cell>
          <cell r="V3588">
            <v>7</v>
          </cell>
          <cell r="W3588">
            <v>13.92</v>
          </cell>
          <cell r="X3588" t="str">
            <v>FLEXNET GUAYAQUIL</v>
          </cell>
          <cell r="Y3588" t="str">
            <v>FERNANDO GUTIERREZ HILL KM 8 1/2 VIA DAULE COOP. JUAN MONTALVO / FRENTE A PEPSI COLA</v>
          </cell>
        </row>
        <row r="3589">
          <cell r="A3589" t="str">
            <v>SG_2023_27</v>
          </cell>
          <cell r="B3589">
            <v>495119</v>
          </cell>
          <cell r="C3589" t="str">
            <v>SG_2023_27</v>
          </cell>
          <cell r="D3589" t="str">
            <v>SG</v>
          </cell>
          <cell r="E3589" t="str">
            <v>DESPACHO</v>
          </cell>
          <cell r="F3589" t="str">
            <v>NORMAL</v>
          </cell>
          <cell r="G3589" t="str">
            <v>79292</v>
          </cell>
          <cell r="H3589">
            <v>44937</v>
          </cell>
          <cell r="I3589" t="str">
            <v>ENTREGADO</v>
          </cell>
          <cell r="J3589">
            <v>44938</v>
          </cell>
          <cell r="K3589" t="str">
            <v>FINPAC</v>
          </cell>
          <cell r="L3589" t="str">
            <v>LOTIZACION CERRO COLORADO COOP VERGELES MZ 1245 SOLAR 1-2</v>
          </cell>
          <cell r="P3589" t="str">
            <v>091003</v>
          </cell>
          <cell r="Q3589" t="str">
            <v>GUAYAQUIL</v>
          </cell>
          <cell r="R3589" t="str">
            <v>GUAYAS</v>
          </cell>
          <cell r="S3589" t="str">
            <v>GUAYAQUIL - COMUNA DAULAR - RECINTO SAFANDO - SABANA GRANDE - RECINTO CONSUELO - JUAN GOMEZ RENDON (</v>
          </cell>
          <cell r="T3589" t="str">
            <v>FLEXTRANS GYE</v>
          </cell>
          <cell r="U3589" t="str">
            <v>FLEXNETGYE_LOCAL</v>
          </cell>
          <cell r="V3589">
            <v>5</v>
          </cell>
          <cell r="W3589">
            <v>42.38</v>
          </cell>
          <cell r="X3589" t="str">
            <v>FLEXNET - GYE</v>
          </cell>
          <cell r="Y3589" t="str">
            <v>FERNANDO GUTIERREZ HILL KM 8 1/2 VIA DAULE</v>
          </cell>
        </row>
        <row r="3590">
          <cell r="A3590" t="str">
            <v>SG_2023_25</v>
          </cell>
          <cell r="B3590">
            <v>495118</v>
          </cell>
          <cell r="C3590" t="str">
            <v>SG_2023_25</v>
          </cell>
          <cell r="D3590" t="str">
            <v>SG</v>
          </cell>
          <cell r="E3590" t="str">
            <v>DESPACHO</v>
          </cell>
          <cell r="F3590" t="str">
            <v>NORMAL</v>
          </cell>
          <cell r="G3590" t="str">
            <v>79293</v>
          </cell>
          <cell r="H3590">
            <v>44937</v>
          </cell>
          <cell r="I3590" t="str">
            <v>ENTREGADO</v>
          </cell>
          <cell r="J3590">
            <v>44938</v>
          </cell>
          <cell r="K3590" t="str">
            <v>KYWI SA CALIFORNIA</v>
          </cell>
          <cell r="L3590" t="str">
            <v>KM. 12 1/2 VÍA A DAULE Y CALLE C, JUNTO AL PARQUE CALIFORNIA 2 -  DETRÁS DE SUPERMAXI</v>
          </cell>
          <cell r="P3590" t="str">
            <v>GUAYAQUIL</v>
          </cell>
          <cell r="Q3590" t="str">
            <v>GUAYAQUIL</v>
          </cell>
          <cell r="R3590" t="str">
            <v>GUAYAS</v>
          </cell>
          <cell r="T3590" t="str">
            <v>FLEXTRANS GYE</v>
          </cell>
          <cell r="U3590" t="str">
            <v>FLEXNETGYE_LOCAL</v>
          </cell>
          <cell r="V3590">
            <v>1</v>
          </cell>
          <cell r="W3590">
            <v>191.4</v>
          </cell>
          <cell r="X3590" t="str">
            <v>FLEXNET - GYE</v>
          </cell>
          <cell r="Y3590" t="str">
            <v>FERNANDO GUTIERREZ HILL KM 8 1/2 VIA DAULE</v>
          </cell>
        </row>
        <row r="3591">
          <cell r="A3591" t="str">
            <v>SG_2023_35_41</v>
          </cell>
          <cell r="B3591">
            <v>495117</v>
          </cell>
          <cell r="C3591" t="str">
            <v>SG_2023_35_41</v>
          </cell>
          <cell r="D3591" t="str">
            <v>SG</v>
          </cell>
          <cell r="E3591" t="str">
            <v>DESPACHO</v>
          </cell>
          <cell r="G3591" t="str">
            <v>79295</v>
          </cell>
          <cell r="H3591">
            <v>44937</v>
          </cell>
          <cell r="I3591" t="str">
            <v>ENTREGADO</v>
          </cell>
          <cell r="J3591">
            <v>44939</v>
          </cell>
          <cell r="K3591" t="str">
            <v>PROMESA - BODEGAS GYE</v>
          </cell>
          <cell r="L3591" t="str">
            <v>KM 1 AUTOPISTA NARCISA DE JESUS (AUTOPISTA TERMINAL PASCUALES) A 100 MTS DE CIUDADES METROPOLIS 2</v>
          </cell>
          <cell r="P3591" t="str">
            <v>GUAYAQUIL</v>
          </cell>
          <cell r="Q3591" t="str">
            <v>GUAYAQUIL</v>
          </cell>
          <cell r="R3591" t="str">
            <v>GUAYAS</v>
          </cell>
          <cell r="T3591" t="str">
            <v>FLEXTRANS GYE</v>
          </cell>
          <cell r="U3591" t="str">
            <v>FLEXNETGYE_LOCAL</v>
          </cell>
          <cell r="V3591">
            <v>7</v>
          </cell>
          <cell r="W3591">
            <v>3845.01</v>
          </cell>
          <cell r="X3591" t="str">
            <v>FLEXNET - GYE</v>
          </cell>
          <cell r="Y3591" t="str">
            <v>FERNANDO GUTIERREZ HILL KM 8 1/2 VIA DAULE</v>
          </cell>
        </row>
        <row r="3592">
          <cell r="A3592" t="str">
            <v>SG_2023_33</v>
          </cell>
          <cell r="B3592">
            <v>495116</v>
          </cell>
          <cell r="C3592" t="str">
            <v>SG_2023_33</v>
          </cell>
          <cell r="D3592" t="str">
            <v>SG</v>
          </cell>
          <cell r="E3592" t="str">
            <v>DESPACHO</v>
          </cell>
          <cell r="F3592" t="str">
            <v>NORMAL</v>
          </cell>
          <cell r="G3592" t="str">
            <v>79294</v>
          </cell>
          <cell r="H3592">
            <v>44937</v>
          </cell>
          <cell r="I3592" t="str">
            <v>ENTREGADO</v>
          </cell>
          <cell r="J3592">
            <v>44938</v>
          </cell>
          <cell r="K3592" t="str">
            <v>FERREMUNDO</v>
          </cell>
          <cell r="L3592" t="str">
            <v>KM. 16 ½  VÍA A DAULE, AV. RÍO DAULE, MZ. C3 SL. 28 Y P.I. PASCUALES.</v>
          </cell>
          <cell r="P3592" t="str">
            <v>GUAYAQUIL</v>
          </cell>
          <cell r="Q3592" t="str">
            <v>GUAYAQUIL</v>
          </cell>
          <cell r="R3592" t="str">
            <v>GUAYAS</v>
          </cell>
          <cell r="T3592" t="str">
            <v>FLEXTRANS GYE</v>
          </cell>
          <cell r="U3592" t="str">
            <v>FLEXNETGYE_LOCAL</v>
          </cell>
          <cell r="V3592">
            <v>2</v>
          </cell>
          <cell r="W3592">
            <v>527.07000000000005</v>
          </cell>
          <cell r="X3592" t="str">
            <v>FLEXNET - GYE</v>
          </cell>
          <cell r="Y3592" t="str">
            <v>FERNANDO GUTIERREZ HILL KM 8 1/2 VIA DAULE</v>
          </cell>
        </row>
        <row r="3593">
          <cell r="A3593" t="str">
            <v>SG_2023_30_39</v>
          </cell>
          <cell r="B3593">
            <v>495115</v>
          </cell>
          <cell r="C3593" t="str">
            <v>SG_2023_30_39</v>
          </cell>
          <cell r="D3593" t="str">
            <v>SG</v>
          </cell>
          <cell r="E3593" t="str">
            <v>DESPACHO</v>
          </cell>
          <cell r="F3593" t="str">
            <v>NORMAL</v>
          </cell>
          <cell r="G3593" t="str">
            <v>79291</v>
          </cell>
          <cell r="H3593">
            <v>44937</v>
          </cell>
          <cell r="I3593" t="str">
            <v>ENTREGADO</v>
          </cell>
          <cell r="J3593">
            <v>44938</v>
          </cell>
          <cell r="K3593" t="str">
            <v>DEMACO STA LEONOR</v>
          </cell>
          <cell r="L3593" t="str">
            <v>AV BENJAMIN ROSALES URBANIZACION SANTA LEONOR MZ 6 SOLAR 13</v>
          </cell>
          <cell r="P3593" t="str">
            <v>GUAYAQUIL</v>
          </cell>
          <cell r="Q3593" t="str">
            <v>GUAYAQUIL</v>
          </cell>
          <cell r="R3593" t="str">
            <v>GUAYAS</v>
          </cell>
          <cell r="T3593" t="str">
            <v>FLEXTRANS GYE</v>
          </cell>
          <cell r="U3593" t="str">
            <v>FLEXNETGYE_LOCAL</v>
          </cell>
          <cell r="V3593">
            <v>2</v>
          </cell>
          <cell r="W3593">
            <v>836.15</v>
          </cell>
          <cell r="X3593" t="str">
            <v>FLEXNET - GYE</v>
          </cell>
          <cell r="Y3593" t="str">
            <v>FERNANDO GUTIERREZ HILL KM 8 1/2 VIA DAULE</v>
          </cell>
        </row>
        <row r="3594">
          <cell r="A3594" t="str">
            <v>SG_2023_12</v>
          </cell>
          <cell r="B3594">
            <v>495114</v>
          </cell>
          <cell r="C3594" t="str">
            <v>SG_2023_12</v>
          </cell>
          <cell r="D3594" t="str">
            <v>SG</v>
          </cell>
          <cell r="E3594" t="str">
            <v>DESPACHO</v>
          </cell>
          <cell r="F3594" t="str">
            <v>NORMAL</v>
          </cell>
          <cell r="G3594" t="str">
            <v>79290</v>
          </cell>
          <cell r="H3594">
            <v>44937</v>
          </cell>
          <cell r="I3594" t="str">
            <v>ENTREGADO</v>
          </cell>
          <cell r="J3594">
            <v>44938</v>
          </cell>
          <cell r="K3594" t="str">
            <v>VERDESOTO AMBATO</v>
          </cell>
          <cell r="L3594" t="str">
            <v>HUACHI CHICO / AV. VICTOR HUGO S/N Y ARISTIDES SARTORIO</v>
          </cell>
          <cell r="P3594" t="str">
            <v>AMBATO</v>
          </cell>
          <cell r="Q3594" t="str">
            <v>AMBATO</v>
          </cell>
          <cell r="R3594" t="str">
            <v>TUNGURAHUA</v>
          </cell>
          <cell r="S3594" t="str">
            <v>AMBATO</v>
          </cell>
          <cell r="T3594" t="str">
            <v>FLEXTRANS GYE</v>
          </cell>
          <cell r="U3594" t="str">
            <v>FLEXNETGYE_PROVINCIA</v>
          </cell>
          <cell r="V3594">
            <v>1</v>
          </cell>
          <cell r="W3594">
            <v>31.5</v>
          </cell>
          <cell r="X3594" t="str">
            <v>FLEXNET - GYE</v>
          </cell>
          <cell r="Y3594" t="str">
            <v>FERNANDO GUTIERREZ HILL KM 8 1/2 VIA DAULE</v>
          </cell>
        </row>
        <row r="3595">
          <cell r="A3595" t="str">
            <v>SG_2023_3_40</v>
          </cell>
          <cell r="B3595">
            <v>495113</v>
          </cell>
          <cell r="C3595" t="str">
            <v>SG_2023_3_40</v>
          </cell>
          <cell r="D3595" t="str">
            <v>SG</v>
          </cell>
          <cell r="E3595" t="str">
            <v>DESPACHO</v>
          </cell>
          <cell r="F3595" t="str">
            <v>NORMAL</v>
          </cell>
          <cell r="G3595" t="str">
            <v>79289</v>
          </cell>
          <cell r="H3595">
            <v>44937</v>
          </cell>
          <cell r="I3595" t="str">
            <v>ENTREGADO</v>
          </cell>
          <cell r="J3595">
            <v>44938</v>
          </cell>
          <cell r="K3595" t="str">
            <v>DEMACO AMBATO</v>
          </cell>
          <cell r="L3595" t="str">
            <v>IZAMBRA PANAMERICANA NORTE S/N MIGUEL ANDA VASCONE. VIA PILLARO KM 5</v>
          </cell>
          <cell r="P3595" t="str">
            <v>AMBATO</v>
          </cell>
          <cell r="Q3595" t="str">
            <v>AMBATO</v>
          </cell>
          <cell r="R3595" t="str">
            <v>TUNGURAHUA</v>
          </cell>
          <cell r="S3595" t="str">
            <v>AMBATO</v>
          </cell>
          <cell r="T3595" t="str">
            <v>FLEXTRANS GYE</v>
          </cell>
          <cell r="U3595" t="str">
            <v>FLEXNETGYE_PROVINCIA</v>
          </cell>
          <cell r="V3595">
            <v>1</v>
          </cell>
          <cell r="W3595">
            <v>359.63</v>
          </cell>
          <cell r="X3595" t="str">
            <v>FLEXNET - GYE</v>
          </cell>
          <cell r="Y3595" t="str">
            <v>FERNANDO GUTIERREZ HILL KM 8 1/2 VIA DAULE</v>
          </cell>
        </row>
        <row r="3596">
          <cell r="A3596" t="str">
            <v>SG_2023_15_34_38</v>
          </cell>
          <cell r="B3596">
            <v>495112</v>
          </cell>
          <cell r="C3596" t="str">
            <v>SG_2023_15_34_38</v>
          </cell>
          <cell r="D3596" t="str">
            <v>SG</v>
          </cell>
          <cell r="E3596" t="str">
            <v>DESPACHO</v>
          </cell>
          <cell r="F3596" t="str">
            <v>EXCLUSIVO</v>
          </cell>
          <cell r="G3596" t="str">
            <v>79288</v>
          </cell>
          <cell r="H3596">
            <v>44937</v>
          </cell>
          <cell r="I3596" t="str">
            <v>ENTREGADO</v>
          </cell>
          <cell r="J3596">
            <v>44938</v>
          </cell>
          <cell r="K3596" t="str">
            <v>MEGAPROFER-STA ROSA</v>
          </cell>
          <cell r="L3596" t="str">
            <v>CALLE VENEZUELA S/N Y BERNARDIO ECHEVERRÍA (KM 71/2 VÍA A GUARANDA) PARROQUIA SANTA ROSA.</v>
          </cell>
          <cell r="P3596" t="str">
            <v>180215</v>
          </cell>
          <cell r="Q3596" t="str">
            <v>AMBATO</v>
          </cell>
          <cell r="R3596" t="str">
            <v>TUNGURAHUA</v>
          </cell>
          <cell r="S3596" t="str">
            <v>HUACHI GRANDE - MONTALVO - TOTORAS</v>
          </cell>
          <cell r="T3596" t="str">
            <v>FLEXTRANS GYE</v>
          </cell>
          <cell r="U3596" t="str">
            <v>FLEXNETGYE_PROVINCIA</v>
          </cell>
          <cell r="V3596">
            <v>17</v>
          </cell>
          <cell r="W3596">
            <v>7701.41</v>
          </cell>
          <cell r="X3596" t="str">
            <v>FLEXNET - GYE</v>
          </cell>
          <cell r="Y3596" t="str">
            <v>FERNANDO GUTIERREZ HILL KM 8 1/2 VIA DAULE</v>
          </cell>
        </row>
        <row r="3597">
          <cell r="A3597" t="str">
            <v>SG_2023_32</v>
          </cell>
          <cell r="B3597">
            <v>495111</v>
          </cell>
          <cell r="C3597" t="str">
            <v>SG_2023_32</v>
          </cell>
          <cell r="D3597" t="str">
            <v>SG</v>
          </cell>
          <cell r="E3597" t="str">
            <v>DESPACHO</v>
          </cell>
          <cell r="F3597" t="str">
            <v>NORMAL</v>
          </cell>
          <cell r="G3597" t="str">
            <v>79286</v>
          </cell>
          <cell r="H3597">
            <v>44937</v>
          </cell>
          <cell r="I3597" t="str">
            <v>ENTREGADO</v>
          </cell>
          <cell r="J3597">
            <v>44938</v>
          </cell>
          <cell r="K3597" t="str">
            <v>DICOPAINT/DIEGO FERNANDEZ MEJIA</v>
          </cell>
          <cell r="L3597" t="str">
            <v> AV RUMICHACA S26-113 Y CUSUBAMBA</v>
          </cell>
          <cell r="P3597" t="str">
            <v>QUITO</v>
          </cell>
          <cell r="Q3597" t="str">
            <v>QUITO</v>
          </cell>
          <cell r="R3597" t="str">
            <v>PICHINCHA</v>
          </cell>
          <cell r="T3597" t="str">
            <v>FLEXTRANS GYE</v>
          </cell>
          <cell r="U3597" t="str">
            <v>FLEXNETGYE_UIO</v>
          </cell>
          <cell r="V3597">
            <v>1</v>
          </cell>
          <cell r="W3597">
            <v>95.48</v>
          </cell>
          <cell r="X3597" t="str">
            <v>FLEXNET - GYE</v>
          </cell>
          <cell r="Y3597" t="str">
            <v>FERNANDO GUTIERREZ HILL KM 8 1/2 VIA DAULE</v>
          </cell>
        </row>
        <row r="3598">
          <cell r="A3598" t="str">
            <v>SG_2023_31</v>
          </cell>
          <cell r="B3598">
            <v>495110</v>
          </cell>
          <cell r="C3598" t="str">
            <v>SG_2023_31</v>
          </cell>
          <cell r="D3598" t="str">
            <v>SG</v>
          </cell>
          <cell r="E3598" t="str">
            <v>DESPACHO</v>
          </cell>
          <cell r="F3598" t="str">
            <v>NORMAL</v>
          </cell>
          <cell r="G3598" t="str">
            <v>FT79285</v>
          </cell>
          <cell r="H3598">
            <v>44937</v>
          </cell>
          <cell r="I3598" t="str">
            <v>ENTREGADO</v>
          </cell>
          <cell r="J3598">
            <v>44938</v>
          </cell>
          <cell r="K3598" t="str">
            <v>DISPROSEG SANGOLQUI</v>
          </cell>
          <cell r="L3598" t="str">
            <v>CALLE SAN LUIS S/N O IRITIYACU SECTOR SALNGOLQUI</v>
          </cell>
          <cell r="P3598" t="str">
            <v>QUITO</v>
          </cell>
          <cell r="Q3598" t="str">
            <v>QUITO</v>
          </cell>
          <cell r="R3598" t="str">
            <v>PICHINCHA</v>
          </cell>
          <cell r="T3598" t="str">
            <v>TRANSCONDUCINT</v>
          </cell>
          <cell r="U3598" t="str">
            <v>FLEXNETGYE_UIO</v>
          </cell>
          <cell r="V3598">
            <v>1</v>
          </cell>
          <cell r="W3598">
            <v>177.5</v>
          </cell>
          <cell r="X3598" t="str">
            <v>FLEXNET - GYE</v>
          </cell>
          <cell r="Y3598" t="str">
            <v>FERNANDO GUTIERREZ HILL KM 8 1/2 VIA DAULE</v>
          </cell>
        </row>
        <row r="3599">
          <cell r="A3599" t="str">
            <v>SG_2023_36</v>
          </cell>
          <cell r="B3599">
            <v>495109</v>
          </cell>
          <cell r="C3599" t="str">
            <v>SG_2023_36</v>
          </cell>
          <cell r="D3599" t="str">
            <v>SG</v>
          </cell>
          <cell r="E3599" t="str">
            <v>DESPACHO</v>
          </cell>
          <cell r="F3599" t="str">
            <v>NORMAL</v>
          </cell>
          <cell r="G3599" t="str">
            <v>FT79284</v>
          </cell>
          <cell r="H3599">
            <v>44937</v>
          </cell>
          <cell r="I3599" t="str">
            <v>ENTREGADO</v>
          </cell>
          <cell r="J3599">
            <v>44938</v>
          </cell>
          <cell r="K3599" t="str">
            <v>FLEXNET QUITO</v>
          </cell>
          <cell r="L3599" t="str">
            <v>PANAMERICANA NORTE KM 12 1/2</v>
          </cell>
          <cell r="M3599" t="str">
            <v>OMAR PONCE</v>
          </cell>
          <cell r="P3599" t="str">
            <v>QUITO</v>
          </cell>
          <cell r="Q3599" t="str">
            <v>QUITO</v>
          </cell>
          <cell r="R3599" t="str">
            <v>PICHINCHA</v>
          </cell>
          <cell r="T3599" t="str">
            <v>TRANSCONDUCINT</v>
          </cell>
          <cell r="U3599" t="str">
            <v>FLEXNETGYE_UIO</v>
          </cell>
          <cell r="V3599">
            <v>1</v>
          </cell>
          <cell r="W3599">
            <v>3.1</v>
          </cell>
          <cell r="X3599" t="str">
            <v>FLEXNET - GYE</v>
          </cell>
          <cell r="Y3599" t="str">
            <v>FERNANDO GUTIERREZ HILL KM 8 1/2 VIA DAULE</v>
          </cell>
        </row>
        <row r="3600">
          <cell r="A3600" t="str">
            <v>SG_2023_24_26</v>
          </cell>
          <cell r="B3600">
            <v>495108</v>
          </cell>
          <cell r="C3600" t="str">
            <v>SG_2023_24_26</v>
          </cell>
          <cell r="D3600" t="str">
            <v>SG</v>
          </cell>
          <cell r="E3600" t="str">
            <v>DESPACHO</v>
          </cell>
          <cell r="F3600" t="str">
            <v>NORMAL</v>
          </cell>
          <cell r="G3600" t="str">
            <v>FT79287</v>
          </cell>
          <cell r="H3600">
            <v>44937</v>
          </cell>
          <cell r="I3600" t="str">
            <v>ENTREGADO</v>
          </cell>
          <cell r="J3600">
            <v>44938</v>
          </cell>
          <cell r="K3600" t="str">
            <v>KYWI SA QUITO</v>
          </cell>
          <cell r="L3600" t="str">
            <v>CEDI CORPORACION FAVORITA,AV.GRAL. ENRÍQUEZ Y CALLE E SANGOLQUI</v>
          </cell>
          <cell r="P3600" t="str">
            <v>QUITO</v>
          </cell>
          <cell r="Q3600" t="str">
            <v>QUITO</v>
          </cell>
          <cell r="R3600" t="str">
            <v>PICHINCHA</v>
          </cell>
          <cell r="T3600" t="str">
            <v>TRANSERVISS</v>
          </cell>
          <cell r="U3600" t="str">
            <v>FLEXNETGYE_UIO</v>
          </cell>
          <cell r="V3600">
            <v>1</v>
          </cell>
          <cell r="W3600">
            <v>181.98</v>
          </cell>
          <cell r="X3600" t="str">
            <v>FLEXNET - GYE</v>
          </cell>
          <cell r="Y3600" t="str">
            <v>FERNANDO GUTIERREZ HILL KM 8 1/2 VIA DAULE</v>
          </cell>
        </row>
        <row r="3601">
          <cell r="A3601" t="str">
            <v>SG_23_034</v>
          </cell>
          <cell r="B3601">
            <v>495107</v>
          </cell>
          <cell r="C3601" t="str">
            <v>SG_23_034</v>
          </cell>
          <cell r="D3601" t="str">
            <v>SG</v>
          </cell>
          <cell r="E3601" t="str">
            <v>DESPACHO</v>
          </cell>
          <cell r="F3601" t="str">
            <v>NORMAL</v>
          </cell>
          <cell r="G3601" t="str">
            <v>FT79273</v>
          </cell>
          <cell r="H3601">
            <v>44937</v>
          </cell>
          <cell r="I3601" t="str">
            <v>ENTREGADO</v>
          </cell>
          <cell r="J3601">
            <v>44938</v>
          </cell>
          <cell r="K3601" t="str">
            <v>MEGAPROFER S.A.</v>
          </cell>
          <cell r="L3601" t="str">
            <v>BODEGA AMBATO ,PANAMERICANA SUR/ PARQUE INDUSTRIAL STA ROSA VIA GUARANDA</v>
          </cell>
          <cell r="P3601" t="str">
            <v>180110</v>
          </cell>
          <cell r="Q3601" t="str">
            <v>AMBATO</v>
          </cell>
          <cell r="R3601" t="str">
            <v>TUNGURAHUA</v>
          </cell>
          <cell r="S3601" t="str">
            <v>ATAHUALPA (CHISALATA) - IZAMBA - PARQUE INDUSTRIAL</v>
          </cell>
          <cell r="T3601" t="str">
            <v>FLEXTRANS UIO</v>
          </cell>
          <cell r="U3601" t="str">
            <v>FLEXNETUIO_PROVINCIA</v>
          </cell>
          <cell r="V3601">
            <v>1</v>
          </cell>
          <cell r="W3601">
            <v>2.7</v>
          </cell>
          <cell r="X3601" t="str">
            <v>FLEXNET UIO</v>
          </cell>
          <cell r="Y3601" t="str">
            <v>PANAMERICANA NORTE KM 12 1/2  LLANO GRANDE</v>
          </cell>
        </row>
        <row r="3602">
          <cell r="A3602" t="str">
            <v>SG_2023_28</v>
          </cell>
          <cell r="B3602">
            <v>495106</v>
          </cell>
          <cell r="C3602" t="str">
            <v>SG_2023_28</v>
          </cell>
          <cell r="D3602" t="str">
            <v>SG</v>
          </cell>
          <cell r="E3602" t="str">
            <v>DESPACHO</v>
          </cell>
          <cell r="F3602" t="str">
            <v>NORMAL</v>
          </cell>
          <cell r="G3602" t="str">
            <v>FT79283</v>
          </cell>
          <cell r="H3602">
            <v>44937</v>
          </cell>
          <cell r="I3602" t="str">
            <v>ENTREGADO</v>
          </cell>
          <cell r="J3602">
            <v>44939</v>
          </cell>
          <cell r="K3602" t="str">
            <v>MEDICO INDUSTRIAL COMERCIAL MEDINCOSOCIEDAD COLECTIVA CIVIL</v>
          </cell>
          <cell r="L3602" t="str">
            <v>CDLA. ATAHUALPA, CALLE GALO MOLINA S11-204 Y CALLE INTI</v>
          </cell>
          <cell r="P3602" t="str">
            <v>QUITO</v>
          </cell>
          <cell r="Q3602" t="str">
            <v>QUITO</v>
          </cell>
          <cell r="R3602" t="str">
            <v>PICHINCHA</v>
          </cell>
          <cell r="T3602" t="str">
            <v>TRANSERVISS</v>
          </cell>
          <cell r="U3602" t="str">
            <v>FLEXNETGYE_UIO</v>
          </cell>
          <cell r="V3602">
            <v>1</v>
          </cell>
          <cell r="W3602">
            <v>77.86</v>
          </cell>
          <cell r="X3602" t="str">
            <v>FLEXNET - GYE</v>
          </cell>
          <cell r="Y3602" t="str">
            <v>FERNANDO GUTIERREZ HILL KM 8 1/2 VIA DAULE</v>
          </cell>
        </row>
        <row r="3603">
          <cell r="A3603" t="str">
            <v>FIBER_23_002</v>
          </cell>
          <cell r="B3603">
            <v>495105</v>
          </cell>
          <cell r="C3603" t="str">
            <v>FIBER_23_002</v>
          </cell>
          <cell r="D3603" t="str">
            <v>FIBER</v>
          </cell>
          <cell r="E3603" t="str">
            <v>DESPACHO</v>
          </cell>
          <cell r="F3603" t="str">
            <v>EXCLUSIVO</v>
          </cell>
          <cell r="G3603" t="str">
            <v>79267</v>
          </cell>
          <cell r="H3603">
            <v>44937</v>
          </cell>
          <cell r="I3603" t="str">
            <v>ENTREGADO</v>
          </cell>
          <cell r="J3603">
            <v>44938</v>
          </cell>
          <cell r="K3603" t="str">
            <v xml:space="preserve">SANTA ELENA CNT </v>
          </cell>
          <cell r="L3603" t="str">
            <v>CALLE JUAN MONTALVO Y CALLE 9 DE OCTUBRE</v>
          </cell>
          <cell r="M3603" t="str">
            <v xml:space="preserve">LUIS MOREIRA </v>
          </cell>
          <cell r="N3603" t="str">
            <v>099-9454785</v>
          </cell>
          <cell r="O3603" t="str">
            <v>099-9454785</v>
          </cell>
          <cell r="P3603" t="str">
            <v>240101</v>
          </cell>
          <cell r="Q3603" t="str">
            <v>SANTA ELENA</v>
          </cell>
          <cell r="R3603" t="str">
            <v>SANTA ELENA</v>
          </cell>
          <cell r="S3603" t="str">
            <v>ATAHUALPA - SAN JOSE DE ANCON - PROSPERIDAD - EL TAMBO</v>
          </cell>
          <cell r="T3603" t="str">
            <v>FLEXTRANS GYE</v>
          </cell>
          <cell r="U3603" t="str">
            <v>FLEXNETGYE_PROVINCIA</v>
          </cell>
          <cell r="V3603">
            <v>6</v>
          </cell>
          <cell r="W3603">
            <v>687</v>
          </cell>
          <cell r="X3603" t="str">
            <v>FLEX NET GYE</v>
          </cell>
          <cell r="Y3603" t="str">
            <v xml:space="preserve">KM 8 1/2 VIA A DAULE COOP. JUAN MONTALVO </v>
          </cell>
        </row>
        <row r="3604">
          <cell r="A3604" t="str">
            <v>FIBER_23_001</v>
          </cell>
          <cell r="B3604">
            <v>495104</v>
          </cell>
          <cell r="C3604" t="str">
            <v>FIBER_23_001</v>
          </cell>
          <cell r="D3604" t="str">
            <v>FIBER</v>
          </cell>
          <cell r="E3604" t="str">
            <v>DESPACHO</v>
          </cell>
          <cell r="F3604" t="str">
            <v>EXCLUSIVO</v>
          </cell>
          <cell r="G3604" t="str">
            <v>79274</v>
          </cell>
          <cell r="H3604">
            <v>44937</v>
          </cell>
          <cell r="I3604" t="str">
            <v>ENTREGADO</v>
          </cell>
          <cell r="J3604">
            <v>44938</v>
          </cell>
          <cell r="K3604" t="str">
            <v>SALINAS 2 CNT</v>
          </cell>
          <cell r="L3604" t="str">
            <v>VÍA A SALINAS</v>
          </cell>
          <cell r="M3604" t="str">
            <v xml:space="preserve">LUIS MOREIRA </v>
          </cell>
          <cell r="N3604" t="str">
            <v>099-9454785</v>
          </cell>
          <cell r="O3604" t="str">
            <v>099-9454785</v>
          </cell>
          <cell r="P3604" t="str">
            <v>240205</v>
          </cell>
          <cell r="Q3604" t="str">
            <v>SALINAS</v>
          </cell>
          <cell r="R3604" t="str">
            <v>SANTA ELENA</v>
          </cell>
          <cell r="S3604" t="str">
            <v>JOSE LUIS TAMAYO (MUEY) - PUNTA CARNERO - VILLAS DEL MAR</v>
          </cell>
          <cell r="T3604" t="str">
            <v>FLEXTRANS GYE</v>
          </cell>
          <cell r="U3604" t="str">
            <v>FLEXNETGYE_PROVINCIA</v>
          </cell>
          <cell r="V3604">
            <v>5</v>
          </cell>
          <cell r="W3604">
            <v>900</v>
          </cell>
          <cell r="X3604" t="str">
            <v>FLEX NET GYE</v>
          </cell>
          <cell r="Y3604" t="str">
            <v xml:space="preserve">KM 8 1/2 VIA A DAULE COOP. JUAN MONTALVO </v>
          </cell>
        </row>
        <row r="3605">
          <cell r="A3605" t="str">
            <v>80084084-80084085-80084086</v>
          </cell>
          <cell r="B3605">
            <v>495103</v>
          </cell>
          <cell r="C3605" t="str">
            <v>80084084-80084085-80084086</v>
          </cell>
          <cell r="D3605" t="str">
            <v>AVIBM</v>
          </cell>
          <cell r="E3605" t="str">
            <v>DESPACHO</v>
          </cell>
          <cell r="F3605" t="str">
            <v>EXCLUSIVO</v>
          </cell>
          <cell r="G3605" t="str">
            <v>FT79258</v>
          </cell>
          <cell r="H3605">
            <v>44937</v>
          </cell>
          <cell r="I3605" t="str">
            <v>ENTREGADO</v>
          </cell>
          <cell r="J3605">
            <v>44938</v>
          </cell>
          <cell r="K3605" t="str">
            <v>CORESOLUTIONS S.A. / ANDREA MONTERO CARDENAS</v>
          </cell>
          <cell r="L3605" t="str">
            <v>AV. 3 DE NOVIEMBRE 21-176 Y JUAN PABLO I, PISO 3.</v>
          </cell>
          <cell r="M3605" t="str">
            <v>0190322734001</v>
          </cell>
          <cell r="N3605" t="str">
            <v>099-123-4567</v>
          </cell>
          <cell r="O3605" t="str">
            <v>099-123-4567</v>
          </cell>
          <cell r="P3605" t="str">
            <v>010208</v>
          </cell>
          <cell r="Q3605" t="str">
            <v>CUENCA</v>
          </cell>
          <cell r="R3605" t="str">
            <v>AZUAY</v>
          </cell>
          <cell r="S3605" t="str">
            <v>CUENCA</v>
          </cell>
          <cell r="T3605" t="str">
            <v>FLEXTRANS UIO</v>
          </cell>
          <cell r="U3605" t="str">
            <v>FLEXNETUIO_PROVINCIA</v>
          </cell>
          <cell r="V3605">
            <v>11</v>
          </cell>
          <cell r="W3605">
            <v>340.5</v>
          </cell>
          <cell r="X3605" t="str">
            <v>BODEGA TECH DATA</v>
          </cell>
          <cell r="Y3605" t="str">
            <v>CALLE 28 DE JUNIO S/N Y GARCIA MORENO ENTRADA LLANO GRANDE</v>
          </cell>
        </row>
        <row r="3606">
          <cell r="A3606" t="str">
            <v>SG_23_044</v>
          </cell>
          <cell r="B3606">
            <v>495102</v>
          </cell>
          <cell r="C3606" t="str">
            <v>SG_23_044</v>
          </cell>
          <cell r="D3606" t="str">
            <v>SG</v>
          </cell>
          <cell r="E3606" t="str">
            <v>DESPACHO</v>
          </cell>
          <cell r="F3606" t="str">
            <v>NORMAL</v>
          </cell>
          <cell r="G3606" t="str">
            <v>FT79269</v>
          </cell>
          <cell r="H3606">
            <v>44937</v>
          </cell>
          <cell r="I3606" t="str">
            <v>ENTREGADO</v>
          </cell>
          <cell r="J3606">
            <v>44938</v>
          </cell>
          <cell r="K3606" t="str">
            <v>DEMACO AMBATO</v>
          </cell>
          <cell r="L3606" t="str">
            <v>PANAMERICANA NORTE S/N / AV. INDOAMERICA  PILLAR KM 5</v>
          </cell>
          <cell r="P3606" t="str">
            <v>180101</v>
          </cell>
          <cell r="Q3606" t="str">
            <v>AMBATO</v>
          </cell>
          <cell r="R3606" t="str">
            <v>TUNGURAHUA</v>
          </cell>
          <cell r="S3606" t="str">
            <v>AMBATO</v>
          </cell>
          <cell r="T3606" t="str">
            <v>FLEXTRANS UIO</v>
          </cell>
          <cell r="U3606" t="str">
            <v>FLEXNETUIO_PROVINCIA</v>
          </cell>
          <cell r="V3606">
            <v>1</v>
          </cell>
          <cell r="W3606">
            <v>615</v>
          </cell>
          <cell r="X3606" t="str">
            <v>FLEXNET UIO</v>
          </cell>
          <cell r="Y3606" t="str">
            <v>PANAMERICANA NORTE KM 12 1/2  LLANO GRANDE</v>
          </cell>
        </row>
        <row r="3607">
          <cell r="A3607" t="str">
            <v>20003064375964</v>
          </cell>
          <cell r="B3607">
            <v>495073</v>
          </cell>
          <cell r="C3607" t="str">
            <v>20003064375964</v>
          </cell>
          <cell r="D3607" t="str">
            <v>CONECEL</v>
          </cell>
          <cell r="E3607" t="str">
            <v>DESPACHO</v>
          </cell>
          <cell r="F3607" t="str">
            <v>NORMAL</v>
          </cell>
          <cell r="G3607" t="str">
            <v/>
          </cell>
          <cell r="H3607">
            <v>44937</v>
          </cell>
          <cell r="I3607" t="str">
            <v>ENTREGADO</v>
          </cell>
          <cell r="J3607">
            <v>44938</v>
          </cell>
          <cell r="K3607" t="str">
            <v xml:space="preserve">ALVARO XAVIER BETANCOUR REYES / </v>
          </cell>
          <cell r="L3607" t="str">
            <v>CUENCA / HUAYNACAPAC / AV FRAY VICENTE SOLANO Y AV 12 DE ARBIL EN EL BANCO PICHINCHA JUNTO A LA FACULTAD DE CIENCIA DEL HOSPITAL DE CUENCA</v>
          </cell>
          <cell r="M3607" t="str">
            <v>105681050</v>
          </cell>
          <cell r="N3607" t="str">
            <v>984059041 /  987736507</v>
          </cell>
          <cell r="O3607" t="str">
            <v/>
          </cell>
          <cell r="P3607" t="str">
            <v>CUENCA</v>
          </cell>
          <cell r="Q3607" t="str">
            <v>CUENCA</v>
          </cell>
          <cell r="R3607" t="str">
            <v>AZUAY</v>
          </cell>
          <cell r="T3607" t="str">
            <v>ITSACOURIER</v>
          </cell>
          <cell r="U3607" t="str">
            <v>FLEXNETUIO_PROVINCIA</v>
          </cell>
          <cell r="V3607">
            <v>1</v>
          </cell>
          <cell r="W3607">
            <v>1</v>
          </cell>
          <cell r="X3607" t="str">
            <v>FLEXNET</v>
          </cell>
          <cell r="Y3607" t="str">
            <v>FLEX NET CALLE 28 DE JUNIO S/N Y GARCIA MORENO ENTRADA LLANO GRANDE</v>
          </cell>
        </row>
        <row r="3608">
          <cell r="A3608" t="str">
            <v>20003064370984</v>
          </cell>
          <cell r="B3608">
            <v>495076</v>
          </cell>
          <cell r="C3608" t="str">
            <v>20003064370984</v>
          </cell>
          <cell r="D3608" t="str">
            <v>CONECEL</v>
          </cell>
          <cell r="E3608" t="str">
            <v>DESPACHO</v>
          </cell>
          <cell r="F3608" t="str">
            <v>NORMAL</v>
          </cell>
          <cell r="G3608" t="str">
            <v/>
          </cell>
          <cell r="H3608">
            <v>44937</v>
          </cell>
          <cell r="I3608" t="str">
            <v>ENTREGADO</v>
          </cell>
          <cell r="J3608">
            <v>44938</v>
          </cell>
          <cell r="K3608" t="str">
            <v xml:space="preserve">MARISOL RIANO DIAZ / </v>
          </cell>
          <cell r="L3608" t="str">
            <v>CUENCA / SAN SEBASTIAN / SAN JOSE DE BALZAI/CONDOMINIO SAN LUIS CS 5 CLL CESAR ANDRADE Y CORDERO Y JOSE MARIA FERREIRA/ FRENTE A COMERCIAL JIMENEZ/CERCADO CON REJAS BLANCAS</v>
          </cell>
          <cell r="M3608" t="str">
            <v>1758492530</v>
          </cell>
          <cell r="N3608" t="str">
            <v>963931873 /  963931865</v>
          </cell>
          <cell r="O3608" t="str">
            <v/>
          </cell>
          <cell r="P3608" t="str">
            <v>CUENCA</v>
          </cell>
          <cell r="Q3608" t="str">
            <v>CUENCA</v>
          </cell>
          <cell r="R3608" t="str">
            <v>AZUAY</v>
          </cell>
          <cell r="T3608" t="str">
            <v>ITSACOURIER</v>
          </cell>
          <cell r="U3608" t="str">
            <v>FLEXNETUIO_PROVINCIA</v>
          </cell>
          <cell r="V3608">
            <v>1</v>
          </cell>
          <cell r="W3608">
            <v>1</v>
          </cell>
          <cell r="X3608" t="str">
            <v>FLEXNET</v>
          </cell>
          <cell r="Y3608" t="str">
            <v>FLEX NET CALLE 28 DE JUNIO S/N Y GARCIA MORENO ENTRADA LLANO GRANDE</v>
          </cell>
        </row>
        <row r="3609">
          <cell r="A3609" t="str">
            <v>20003065230058</v>
          </cell>
          <cell r="B3609">
            <v>495084</v>
          </cell>
          <cell r="C3609" t="str">
            <v>20003065230058</v>
          </cell>
          <cell r="D3609" t="str">
            <v>CONECEL</v>
          </cell>
          <cell r="E3609" t="str">
            <v>DESPACHO</v>
          </cell>
          <cell r="F3609" t="str">
            <v>NORMAL</v>
          </cell>
          <cell r="G3609" t="str">
            <v/>
          </cell>
          <cell r="H3609">
            <v>44937</v>
          </cell>
          <cell r="I3609" t="str">
            <v>ENTREGADO</v>
          </cell>
          <cell r="J3609">
            <v>44938</v>
          </cell>
          <cell r="K3609" t="str">
            <v xml:space="preserve">RUBEN MARCELO SANCHEZ YUNGA / </v>
          </cell>
          <cell r="L3609" t="str">
            <v>CUENCA / HERMANO MIGUEL / CDLA VILLA DORADA CALLE DANIEL RIOS Y RUBEN MOSCOSO CASA DE DOS PISOS COLOR BLANCO A MEDIA CUADRA DEL PARQUE VILLA DORADA FRENTE AL BAZAR YOLY</v>
          </cell>
          <cell r="M3609" t="str">
            <v>104476452</v>
          </cell>
          <cell r="N3609" t="str">
            <v xml:space="preserve">962911354 /  </v>
          </cell>
          <cell r="O3609" t="str">
            <v/>
          </cell>
          <cell r="P3609" t="str">
            <v>CUENCA</v>
          </cell>
          <cell r="Q3609" t="str">
            <v>CUENCA</v>
          </cell>
          <cell r="R3609" t="str">
            <v>AZUAY</v>
          </cell>
          <cell r="T3609" t="str">
            <v>ITSACOURIER</v>
          </cell>
          <cell r="U3609" t="str">
            <v>FLEXNETUIO_PROVINCIA</v>
          </cell>
          <cell r="V3609">
            <v>1</v>
          </cell>
          <cell r="W3609">
            <v>1</v>
          </cell>
          <cell r="X3609" t="str">
            <v>FLEXNET</v>
          </cell>
          <cell r="Y3609" t="str">
            <v>FLEX NET CALLE 28 DE JUNIO S/N Y GARCIA MORENO ENTRADA LLANO GRANDE</v>
          </cell>
        </row>
        <row r="3610">
          <cell r="A3610" t="str">
            <v>20003065225243</v>
          </cell>
          <cell r="B3610">
            <v>495085</v>
          </cell>
          <cell r="C3610" t="str">
            <v>20003065225243</v>
          </cell>
          <cell r="D3610" t="str">
            <v>CONECEL</v>
          </cell>
          <cell r="E3610" t="str">
            <v>DESPACHO</v>
          </cell>
          <cell r="F3610" t="str">
            <v>NORMAL</v>
          </cell>
          <cell r="G3610" t="str">
            <v/>
          </cell>
          <cell r="H3610">
            <v>44937</v>
          </cell>
          <cell r="I3610" t="str">
            <v>ENTREGADO</v>
          </cell>
          <cell r="J3610">
            <v>44938</v>
          </cell>
          <cell r="K3610" t="str">
            <v xml:space="preserve">DIEGO RAMIRO FAJARDO VEGA / </v>
          </cell>
          <cell r="L3610" t="str">
            <v>CUENCA / SAN SEBASTIAN / AV CESAR ANDRADE Y CORDERO Y SAN JOSE DE BALZA EN EL RESTAURANTE CEVICHE DEL BUEN ENCEBOLLADO A UNA CUADRA DE CANCHAS MARGARITA PENALOSA</v>
          </cell>
          <cell r="M3610" t="str">
            <v>106271372</v>
          </cell>
          <cell r="N3610" t="str">
            <v xml:space="preserve">963252586 /  </v>
          </cell>
          <cell r="O3610" t="str">
            <v/>
          </cell>
          <cell r="P3610" t="str">
            <v>CUENCA</v>
          </cell>
          <cell r="Q3610" t="str">
            <v>CUENCA</v>
          </cell>
          <cell r="R3610" t="str">
            <v>AZUAY</v>
          </cell>
          <cell r="T3610" t="str">
            <v>ITSACOURIER</v>
          </cell>
          <cell r="U3610" t="str">
            <v>FLEXNETUIO_PROVINCIA</v>
          </cell>
          <cell r="V3610">
            <v>1</v>
          </cell>
          <cell r="W3610">
            <v>1</v>
          </cell>
          <cell r="X3610" t="str">
            <v>FLEXNET</v>
          </cell>
          <cell r="Y3610" t="str">
            <v>FLEX NET CALLE 28 DE JUNIO S/N Y GARCIA MORENO ENTRADA LLANO GRANDE</v>
          </cell>
        </row>
        <row r="3611">
          <cell r="A3611" t="str">
            <v>20003062122096</v>
          </cell>
          <cell r="B3611">
            <v>495088</v>
          </cell>
          <cell r="C3611" t="str">
            <v>20003062122096</v>
          </cell>
          <cell r="D3611" t="str">
            <v>CONECEL</v>
          </cell>
          <cell r="E3611" t="str">
            <v>DESPACHO</v>
          </cell>
          <cell r="F3611" t="str">
            <v>NORMAL</v>
          </cell>
          <cell r="G3611" t="str">
            <v>031002004173609.</v>
          </cell>
          <cell r="H3611">
            <v>44937</v>
          </cell>
          <cell r="I3611" t="str">
            <v>DEVOLUCION_EN_PROCESO</v>
          </cell>
          <cell r="J3611">
            <v>44943</v>
          </cell>
          <cell r="K3611" t="str">
            <v xml:space="preserve">DANNY SAUL PALACIOS CARBO / </v>
          </cell>
          <cell r="L3611" t="str">
            <v>MACHALA / LA PROVIDENCIA / AV COLON TINOCO Y C. X CASA DE 4 PISOS SIN PINTAR AL LADO DE FARMACIA ECONOMICA Y AL FRENTE DE ASADERO DE POLLOS</v>
          </cell>
          <cell r="M3611" t="str">
            <v>1719151076</v>
          </cell>
          <cell r="N3611" t="str">
            <v xml:space="preserve">979000688 /  </v>
          </cell>
          <cell r="P3611" t="str">
            <v>MACHALA</v>
          </cell>
          <cell r="Q3611" t="str">
            <v>MACHALA</v>
          </cell>
          <cell r="R3611" t="str">
            <v>EL ORO</v>
          </cell>
          <cell r="T3611" t="str">
            <v>TRAMACO</v>
          </cell>
          <cell r="U3611" t="str">
            <v>FLEXNETUIO_PROVINCIA</v>
          </cell>
          <cell r="V3611">
            <v>1</v>
          </cell>
          <cell r="W3611">
            <v>1</v>
          </cell>
          <cell r="X3611" t="str">
            <v>FLEXNET</v>
          </cell>
          <cell r="Y3611" t="str">
            <v>FLEX NET CALLE 28 DE JUNIO S/N Y GARCIA MORENO ENTRADA LLANO GRANDE</v>
          </cell>
        </row>
        <row r="3612">
          <cell r="A3612" t="str">
            <v>20003065256206</v>
          </cell>
          <cell r="B3612">
            <v>495091</v>
          </cell>
          <cell r="C3612" t="str">
            <v>20003065256206</v>
          </cell>
          <cell r="D3612" t="str">
            <v>CONECEL</v>
          </cell>
          <cell r="E3612" t="str">
            <v>DESPACHO</v>
          </cell>
          <cell r="F3612" t="str">
            <v>NORMAL</v>
          </cell>
          <cell r="G3612" t="str">
            <v>031002004173610</v>
          </cell>
          <cell r="H3612">
            <v>44937</v>
          </cell>
          <cell r="I3612" t="str">
            <v>DEVOLUCION_EN_PROCESO</v>
          </cell>
          <cell r="J3612">
            <v>44942</v>
          </cell>
          <cell r="K3612" t="str">
            <v xml:space="preserve">GLENDA MISHELL ZUMBA SANCHEZ / </v>
          </cell>
          <cell r="L3612" t="str">
            <v>MACHALA / PUERTO BOLIVAR / AV BOLIVAR MADERO VARGAS ENTRE AV 2DA SUR Y CALLE CARRERA12AVA OESTE CASA CREMA DE 2 PISOS A UNA CUADRA DE LA ESCUELA VICTOR ANTONIO MORENO MOSQUERA</v>
          </cell>
          <cell r="M3612" t="str">
            <v>751045139</v>
          </cell>
          <cell r="N3612" t="str">
            <v xml:space="preserve">985600643 /  </v>
          </cell>
          <cell r="P3612" t="str">
            <v>MACHALA</v>
          </cell>
          <cell r="Q3612" t="str">
            <v>MACHALA</v>
          </cell>
          <cell r="R3612" t="str">
            <v>EL ORO</v>
          </cell>
          <cell r="T3612" t="str">
            <v>TRAMACO</v>
          </cell>
          <cell r="U3612" t="str">
            <v>FLEXNETUIO_PROVINCIA</v>
          </cell>
          <cell r="V3612">
            <v>1</v>
          </cell>
          <cell r="W3612">
            <v>1</v>
          </cell>
          <cell r="X3612" t="str">
            <v>FLEXNET</v>
          </cell>
          <cell r="Y3612" t="str">
            <v>FLEX NET CALLE 28 DE JUNIO S/N Y GARCIA MORENO ENTRADA LLANO GRANDE</v>
          </cell>
        </row>
        <row r="3613">
          <cell r="A3613" t="str">
            <v>20003065230022</v>
          </cell>
          <cell r="B3613">
            <v>495101</v>
          </cell>
          <cell r="C3613" t="str">
            <v>20003065230022</v>
          </cell>
          <cell r="D3613" t="str">
            <v>CONECEL</v>
          </cell>
          <cell r="E3613" t="str">
            <v>DESPACHO</v>
          </cell>
          <cell r="F3613" t="str">
            <v>NORMAL</v>
          </cell>
          <cell r="G3613" t="str">
            <v>031002004175597</v>
          </cell>
          <cell r="H3613">
            <v>44937</v>
          </cell>
          <cell r="I3613" t="str">
            <v>ENTREGADO</v>
          </cell>
          <cell r="J3613">
            <v>44939</v>
          </cell>
          <cell r="K3613" t="str">
            <v xml:space="preserve">ROMULO EVARISTO HUNGRIA CAICEDO / </v>
          </cell>
          <cell r="L3613" t="str">
            <v>MILAGRO / MILAGRO / AV MARISCAL SUCRE KM 1.5 EN EL COMPLEJO HERMANO RUIZ POR LLEGAR AL ASENTAMIENTO DE BASURA DEL MUNICIPIO</v>
          </cell>
          <cell r="M3613" t="str">
            <v>911766079</v>
          </cell>
          <cell r="N3613" t="str">
            <v xml:space="preserve">962984217 /  </v>
          </cell>
          <cell r="P3613" t="str">
            <v>MILAGRO</v>
          </cell>
          <cell r="Q3613" t="str">
            <v>MILAGRO</v>
          </cell>
          <cell r="R3613" t="str">
            <v>GUAYAS</v>
          </cell>
          <cell r="T3613" t="str">
            <v>TRAMACO</v>
          </cell>
          <cell r="U3613" t="str">
            <v>FLEXNETUIO_PROVINCIA</v>
          </cell>
          <cell r="V3613">
            <v>1</v>
          </cell>
          <cell r="W3613">
            <v>1</v>
          </cell>
          <cell r="X3613" t="str">
            <v>FLEXNET</v>
          </cell>
          <cell r="Y3613" t="str">
            <v>FLEX NET CALLE 28 DE JUNIO S/N Y GARCIA MORENO ENTRADA LLANO GRANDE</v>
          </cell>
        </row>
        <row r="3614">
          <cell r="A3614" t="str">
            <v>20003064325756</v>
          </cell>
          <cell r="B3614">
            <v>495067</v>
          </cell>
          <cell r="C3614" t="str">
            <v>20003064325756</v>
          </cell>
          <cell r="D3614" t="str">
            <v>CONECEL</v>
          </cell>
          <cell r="E3614" t="str">
            <v>DESPACHO</v>
          </cell>
          <cell r="F3614" t="str">
            <v>NORMAL</v>
          </cell>
          <cell r="G3614" t="str">
            <v>031002004173603.</v>
          </cell>
          <cell r="H3614">
            <v>44937</v>
          </cell>
          <cell r="I3614" t="str">
            <v>DEVOLUCION_EN_PROCESO</v>
          </cell>
          <cell r="J3614">
            <v>44943</v>
          </cell>
          <cell r="K3614" t="str">
            <v xml:space="preserve">CINTHYA LALESKA GONZAGA SALAS / </v>
          </cell>
          <cell r="L3614" t="str">
            <v>AMBATO / HUACHI LORETO / AV LETAMENDI Y CAZADORES CASA COLOR CAFE 2 PISOS CERCA TIENDA CON TUBITOS ROJOS</v>
          </cell>
          <cell r="M3614" t="str">
            <v>706556008</v>
          </cell>
          <cell r="N3614" t="str">
            <v xml:space="preserve">963034357 /  </v>
          </cell>
          <cell r="P3614" t="str">
            <v>AMBATO</v>
          </cell>
          <cell r="Q3614" t="str">
            <v>AMBATO</v>
          </cell>
          <cell r="R3614" t="str">
            <v>TUNGURAHUA</v>
          </cell>
          <cell r="S3614" t="str">
            <v>AMBATO</v>
          </cell>
          <cell r="T3614" t="str">
            <v>TRAMACO</v>
          </cell>
          <cell r="U3614" t="str">
            <v>FLEXNETUIO_PROVINCIA</v>
          </cell>
          <cell r="V3614">
            <v>1</v>
          </cell>
          <cell r="W3614">
            <v>1</v>
          </cell>
          <cell r="X3614" t="str">
            <v>FLEXNET</v>
          </cell>
          <cell r="Y3614" t="str">
            <v>FLEX NET CALLE 28 DE JUNIO S/N Y GARCIA MORENO ENTRADA LLANO GRANDE</v>
          </cell>
        </row>
        <row r="3615">
          <cell r="A3615" t="str">
            <v>ENTREGADOC120123_1</v>
          </cell>
          <cell r="B3615">
            <v>495057</v>
          </cell>
          <cell r="C3615" t="str">
            <v>ENTREGADOC120123_1</v>
          </cell>
          <cell r="D3615" t="str">
            <v>NOKIA</v>
          </cell>
          <cell r="E3615" t="str">
            <v>DESPACHO</v>
          </cell>
          <cell r="F3615" t="str">
            <v>NORMAL</v>
          </cell>
          <cell r="G3615" t="str">
            <v>79239</v>
          </cell>
          <cell r="H3615">
            <v>44937</v>
          </cell>
          <cell r="I3615" t="str">
            <v>ENTREGADO</v>
          </cell>
          <cell r="J3615">
            <v>44938</v>
          </cell>
          <cell r="K3615" t="str">
            <v>DOMICILIO MARIBEL HERRERA- NOKIA</v>
          </cell>
          <cell r="L3615" t="str">
            <v>KM 11 ½ VIA A LA COSTA ? URB. BELO HORIZONTE CONJUNTO BENEVENTO MZ 16 VILLA 8</v>
          </cell>
          <cell r="M3615" t="str">
            <v>MARIBEL HERRERA 0996503973</v>
          </cell>
          <cell r="P3615" t="str">
            <v>090108</v>
          </cell>
          <cell r="Q3615" t="str">
            <v>GUAYAQUIL</v>
          </cell>
          <cell r="R3615" t="str">
            <v>GUAYAS</v>
          </cell>
          <cell r="S3615" t="str">
            <v>GUAYAQUIL</v>
          </cell>
          <cell r="T3615" t="str">
            <v>ITSACOURIER</v>
          </cell>
          <cell r="U3615" t="str">
            <v>FLEXNETGYE_LOCAL</v>
          </cell>
          <cell r="V3615">
            <v>1</v>
          </cell>
          <cell r="W3615">
            <v>1</v>
          </cell>
          <cell r="X3615" t="str">
            <v>FLEXNET GYE</v>
          </cell>
          <cell r="Y3615" t="str">
            <v>KM 8.5 VIA A DAULE</v>
          </cell>
        </row>
        <row r="3616">
          <cell r="A3616" t="str">
            <v>RETIRO_01</v>
          </cell>
          <cell r="B3616">
            <v>495056</v>
          </cell>
          <cell r="C3616" t="str">
            <v>RETIRO_01</v>
          </cell>
          <cell r="D3616" t="str">
            <v>DEGSO</v>
          </cell>
          <cell r="E3616" t="str">
            <v>DESPACHO</v>
          </cell>
          <cell r="F3616" t="str">
            <v>NORMAL</v>
          </cell>
          <cell r="G3616" t="str">
            <v>FT79229</v>
          </cell>
          <cell r="H3616">
            <v>44937</v>
          </cell>
          <cell r="I3616" t="str">
            <v>ENTREGADO</v>
          </cell>
          <cell r="J3616">
            <v>44938</v>
          </cell>
          <cell r="K3616" t="str">
            <v>CENTRO DEL MUCHO TRABAJADOR</v>
          </cell>
          <cell r="L3616" t="str">
            <v> CENTRO DEL MUCHO TRABAJADOR  /HORA: 11:00 AM  /DIRECCION:  JOSE NOGALES N69-172 Y PIEDRAS NEGRAS</v>
          </cell>
          <cell r="M3616" t="str">
            <v>#N/A</v>
          </cell>
          <cell r="N3616" t="str">
            <v>99-832-0225</v>
          </cell>
          <cell r="O3616" t="str">
            <v>99-832-0225</v>
          </cell>
          <cell r="P3616" t="str">
            <v>170301</v>
          </cell>
          <cell r="Q3616" t="str">
            <v>QUITO</v>
          </cell>
          <cell r="R3616" t="str">
            <v>PICHINCHA</v>
          </cell>
          <cell r="S3616" t="str">
            <v>QUITO</v>
          </cell>
          <cell r="T3616" t="str">
            <v>FLEXTRANS UIO</v>
          </cell>
          <cell r="U3616" t="str">
            <v>FLEXNETUIO_LOCAL</v>
          </cell>
          <cell r="V3616">
            <v>2</v>
          </cell>
          <cell r="W3616">
            <v>600</v>
          </cell>
          <cell r="X3616" t="str">
            <v>FLEXNET</v>
          </cell>
          <cell r="Y3616" t="str">
            <v>FLEX NET CALLE 28 DE JUNIO S/N Y GARCIA MORENO ENTRADA LLANO GRANDE</v>
          </cell>
        </row>
        <row r="3617">
          <cell r="A3617" t="str">
            <v>SOBRE 01</v>
          </cell>
          <cell r="B3617">
            <v>495055</v>
          </cell>
          <cell r="C3617" t="str">
            <v>SOBRE 01</v>
          </cell>
          <cell r="D3617" t="str">
            <v>HYCITE</v>
          </cell>
          <cell r="E3617" t="str">
            <v>DESPACHO</v>
          </cell>
          <cell r="F3617" t="str">
            <v>NORMAL</v>
          </cell>
          <cell r="G3617" t="str">
            <v>ITQ4631</v>
          </cell>
          <cell r="H3617">
            <v>44937</v>
          </cell>
          <cell r="I3617" t="str">
            <v>ENTREGADO</v>
          </cell>
          <cell r="J3617">
            <v>44938</v>
          </cell>
          <cell r="K3617" t="str">
            <v>CARLOS AMPUDIA / MARIA ALEXANDRA RODRIGUEZ Y JHON PETER MASABANDA</v>
          </cell>
          <cell r="L3617" t="str">
            <v>ALFONSO PÉREZ PALLARES 12-118 Y ACOSTA SOBERON </v>
          </cell>
          <cell r="N3617" t="str">
            <v>983501659</v>
          </cell>
          <cell r="O3617" t="str">
            <v>983501659</v>
          </cell>
          <cell r="P3617" t="str">
            <v>000001</v>
          </cell>
          <cell r="Q3617" t="str">
            <v>QUITO</v>
          </cell>
          <cell r="R3617" t="str">
            <v>PICHINCHA</v>
          </cell>
          <cell r="S3617" t="str">
            <v>BODEGA FLEXNET UIO - RETIRA CLIENTE</v>
          </cell>
          <cell r="T3617" t="str">
            <v>FLEXTRANS UIO</v>
          </cell>
          <cell r="U3617" t="str">
            <v>FLEXNETUIO_LOCAL</v>
          </cell>
          <cell r="V3617">
            <v>1</v>
          </cell>
          <cell r="W3617">
            <v>0.2</v>
          </cell>
          <cell r="X3617" t="str">
            <v>HYCITE QUITO</v>
          </cell>
          <cell r="Y3617" t="str">
            <v>FLEX NET CALLE 28 DE JUNIO S/N Y GARCIA MORENO ENTRADA LLANO GRANDE</v>
          </cell>
        </row>
        <row r="3618">
          <cell r="A3618" t="str">
            <v>TK-7740</v>
          </cell>
          <cell r="B3618">
            <v>495052</v>
          </cell>
          <cell r="C3618" t="str">
            <v>TK-7740</v>
          </cell>
          <cell r="D3618" t="str">
            <v>MDELIVERY</v>
          </cell>
          <cell r="E3618" t="str">
            <v>DESPACHO</v>
          </cell>
          <cell r="F3618" t="str">
            <v>EXPRESS</v>
          </cell>
          <cell r="G3618" t="str">
            <v/>
          </cell>
          <cell r="H3618">
            <v>44937</v>
          </cell>
          <cell r="I3618" t="str">
            <v>ENTREGADO</v>
          </cell>
          <cell r="J3618">
            <v>44942</v>
          </cell>
          <cell r="K3618" t="str">
            <v>OTECEL</v>
          </cell>
          <cell r="L3618" t="str">
            <v>AVDA SIMON BOLIVAR Y VIA NAYON CONJUNTO CORPORATIVO EKOPARK TORRE 3 TELEFONICA</v>
          </cell>
          <cell r="M3618" t="str">
            <v/>
          </cell>
          <cell r="N3618" t="str">
            <v>098299225</v>
          </cell>
          <cell r="O3618" t="str">
            <v/>
          </cell>
          <cell r="P3618" t="str">
            <v>QUITO</v>
          </cell>
          <cell r="Q3618" t="str">
            <v>QUITO</v>
          </cell>
          <cell r="R3618" t="str">
            <v>PICHINCHA</v>
          </cell>
          <cell r="T3618" t="str">
            <v>FLEXTRANS UIO</v>
          </cell>
          <cell r="U3618" t="str">
            <v>FLEXNETUIO_LOCAL</v>
          </cell>
          <cell r="V3618">
            <v>1</v>
          </cell>
          <cell r="W3618">
            <v>1</v>
          </cell>
          <cell r="X3618" t="str">
            <v>FLEXNET ECUADOR - MDELIVERY</v>
          </cell>
          <cell r="Y3618" t="str">
            <v>CALLE 28 DE JUNIO S/N Y GARCIA MORENO ENTRADA LLANO GRANDE</v>
          </cell>
        </row>
        <row r="3619">
          <cell r="A3619" t="str">
            <v>TK-7741</v>
          </cell>
          <cell r="B3619">
            <v>495053</v>
          </cell>
          <cell r="C3619" t="str">
            <v>TK-7741</v>
          </cell>
          <cell r="D3619" t="str">
            <v>MDELIVERY</v>
          </cell>
          <cell r="E3619" t="str">
            <v>DESPACHO</v>
          </cell>
          <cell r="F3619" t="str">
            <v>EXPRESS</v>
          </cell>
          <cell r="G3619" t="str">
            <v/>
          </cell>
          <cell r="H3619">
            <v>44937</v>
          </cell>
          <cell r="I3619" t="str">
            <v>ENTREGADO</v>
          </cell>
          <cell r="J3619">
            <v>44942</v>
          </cell>
          <cell r="K3619" t="str">
            <v>OTECEL</v>
          </cell>
          <cell r="L3619" t="str">
            <v>AVDA SIMON BOLIVAR Y VIA NAYON CONJUNTO CORPORATIVO EKOPARK TORRE 3 TELEFONICA</v>
          </cell>
          <cell r="M3619" t="str">
            <v/>
          </cell>
          <cell r="N3619" t="str">
            <v>098299225</v>
          </cell>
          <cell r="O3619" t="str">
            <v/>
          </cell>
          <cell r="P3619" t="str">
            <v>QUITO</v>
          </cell>
          <cell r="Q3619" t="str">
            <v>QUITO</v>
          </cell>
          <cell r="R3619" t="str">
            <v>PICHINCHA</v>
          </cell>
          <cell r="T3619" t="str">
            <v>FLEXTRANS UIO</v>
          </cell>
          <cell r="U3619" t="str">
            <v>FLEXNETUIO_LOCAL</v>
          </cell>
          <cell r="V3619">
            <v>1</v>
          </cell>
          <cell r="W3619">
            <v>1</v>
          </cell>
          <cell r="X3619" t="str">
            <v>FLEXNET ECUADOR - MDELIVERY</v>
          </cell>
          <cell r="Y3619" t="str">
            <v>CALLE 28 DE JUNIO S/N Y GARCIA MORENO ENTRADA LLANO GRANDE</v>
          </cell>
        </row>
        <row r="3620">
          <cell r="A3620" t="str">
            <v>TK-7742</v>
          </cell>
          <cell r="B3620">
            <v>495054</v>
          </cell>
          <cell r="C3620" t="str">
            <v>TK-7742</v>
          </cell>
          <cell r="D3620" t="str">
            <v>MDELIVERY</v>
          </cell>
          <cell r="E3620" t="str">
            <v>DESPACHO</v>
          </cell>
          <cell r="F3620" t="str">
            <v>EXPRESS</v>
          </cell>
          <cell r="G3620" t="str">
            <v/>
          </cell>
          <cell r="H3620">
            <v>44937</v>
          </cell>
          <cell r="I3620" t="str">
            <v>ENTREGADO</v>
          </cell>
          <cell r="J3620">
            <v>44942</v>
          </cell>
          <cell r="K3620" t="str">
            <v>OTECEL</v>
          </cell>
          <cell r="L3620" t="str">
            <v>AVDA SIMON BOLIVAR Y VIA NAYON CONJUNTO CORPORATIVO EKOPARK TORRE 3 TELEFONICA</v>
          </cell>
          <cell r="M3620" t="str">
            <v/>
          </cell>
          <cell r="N3620" t="str">
            <v>098299225</v>
          </cell>
          <cell r="O3620" t="str">
            <v/>
          </cell>
          <cell r="P3620" t="str">
            <v>QUITO</v>
          </cell>
          <cell r="Q3620" t="str">
            <v>QUITO</v>
          </cell>
          <cell r="R3620" t="str">
            <v>PICHINCHA</v>
          </cell>
          <cell r="T3620" t="str">
            <v>FLEXTRANS UIO</v>
          </cell>
          <cell r="U3620" t="str">
            <v>FLEXNETUIO_LOCAL</v>
          </cell>
          <cell r="V3620">
            <v>1</v>
          </cell>
          <cell r="W3620">
            <v>1</v>
          </cell>
          <cell r="X3620" t="str">
            <v>FLEXNET ECUADOR - MDELIVERY</v>
          </cell>
          <cell r="Y3620" t="str">
            <v>CALLE 28 DE JUNIO S/N Y GARCIA MORENO ENTRADA LLANO GRANDE</v>
          </cell>
        </row>
        <row r="3621">
          <cell r="A3621" t="str">
            <v>TK-7698</v>
          </cell>
          <cell r="B3621">
            <v>495015</v>
          </cell>
          <cell r="C3621" t="str">
            <v>TK-7698</v>
          </cell>
          <cell r="D3621" t="str">
            <v>MDELIVERY</v>
          </cell>
          <cell r="E3621" t="str">
            <v>DESPACHO</v>
          </cell>
          <cell r="F3621" t="str">
            <v>EXPRESS</v>
          </cell>
          <cell r="G3621" t="str">
            <v/>
          </cell>
          <cell r="H3621">
            <v>44937</v>
          </cell>
          <cell r="I3621" t="str">
            <v>ENTREGADO</v>
          </cell>
          <cell r="J3621">
            <v>44942</v>
          </cell>
          <cell r="K3621" t="str">
            <v>OTECEL</v>
          </cell>
          <cell r="L3621" t="str">
            <v>AVDA SIMON BOLIVAR Y VIA NAYON CONJUNTO CORPORATIVO EKOPARK TORRE 3 TELEFONICA</v>
          </cell>
          <cell r="M3621" t="str">
            <v/>
          </cell>
          <cell r="N3621" t="str">
            <v>098299225</v>
          </cell>
          <cell r="O3621" t="str">
            <v/>
          </cell>
          <cell r="P3621" t="str">
            <v>QUITO</v>
          </cell>
          <cell r="Q3621" t="str">
            <v>QUITO</v>
          </cell>
          <cell r="R3621" t="str">
            <v>PICHINCHA</v>
          </cell>
          <cell r="T3621" t="str">
            <v>FLEXTRANS UIO</v>
          </cell>
          <cell r="U3621" t="str">
            <v>FLEXNETUIO_LOCAL</v>
          </cell>
          <cell r="V3621">
            <v>1</v>
          </cell>
          <cell r="W3621">
            <v>1</v>
          </cell>
          <cell r="X3621" t="str">
            <v>FLEXNET ECUADOR - MDELIVERY</v>
          </cell>
          <cell r="Y3621" t="str">
            <v>CALLE 28 DE JUNIO S/N Y GARCIA MORENO ENTRADA LLANO GRANDE</v>
          </cell>
        </row>
        <row r="3622">
          <cell r="A3622" t="str">
            <v>TK-7699</v>
          </cell>
          <cell r="B3622">
            <v>495016</v>
          </cell>
          <cell r="C3622" t="str">
            <v>TK-7699</v>
          </cell>
          <cell r="D3622" t="str">
            <v>MDELIVERY</v>
          </cell>
          <cell r="E3622" t="str">
            <v>DESPACHO</v>
          </cell>
          <cell r="F3622" t="str">
            <v>EXPRESS</v>
          </cell>
          <cell r="G3622" t="str">
            <v/>
          </cell>
          <cell r="H3622">
            <v>44937</v>
          </cell>
          <cell r="I3622" t="str">
            <v>ENTREGADO</v>
          </cell>
          <cell r="J3622">
            <v>44942</v>
          </cell>
          <cell r="K3622" t="str">
            <v>OTECEL</v>
          </cell>
          <cell r="L3622" t="str">
            <v>AVDA SIMON BOLIVAR Y VIA NAYON CONJUNTO CORPORATIVO EKOPARK TORRE 3 TELEFONICA</v>
          </cell>
          <cell r="M3622" t="str">
            <v/>
          </cell>
          <cell r="N3622" t="str">
            <v>098299225</v>
          </cell>
          <cell r="O3622" t="str">
            <v/>
          </cell>
          <cell r="P3622" t="str">
            <v>QUITO</v>
          </cell>
          <cell r="Q3622" t="str">
            <v>QUITO</v>
          </cell>
          <cell r="R3622" t="str">
            <v>PICHINCHA</v>
          </cell>
          <cell r="T3622" t="str">
            <v>FLEXTRANS UIO</v>
          </cell>
          <cell r="U3622" t="str">
            <v>FLEXNETUIO_LOCAL</v>
          </cell>
          <cell r="V3622">
            <v>1</v>
          </cell>
          <cell r="W3622">
            <v>1</v>
          </cell>
          <cell r="X3622" t="str">
            <v>FLEXNET ECUADOR - MDELIVERY</v>
          </cell>
          <cell r="Y3622" t="str">
            <v>CALLE 28 DE JUNIO S/N Y GARCIA MORENO ENTRADA LLANO GRANDE</v>
          </cell>
        </row>
        <row r="3623">
          <cell r="A3623" t="str">
            <v>TK-7700</v>
          </cell>
          <cell r="B3623">
            <v>495017</v>
          </cell>
          <cell r="C3623" t="str">
            <v>TK-7700</v>
          </cell>
          <cell r="D3623" t="str">
            <v>MDELIVERY</v>
          </cell>
          <cell r="E3623" t="str">
            <v>DESPACHO</v>
          </cell>
          <cell r="F3623" t="str">
            <v>EXPRESS</v>
          </cell>
          <cell r="G3623" t="str">
            <v/>
          </cell>
          <cell r="H3623">
            <v>44937</v>
          </cell>
          <cell r="I3623" t="str">
            <v>ENTREGADO</v>
          </cell>
          <cell r="J3623">
            <v>44942</v>
          </cell>
          <cell r="K3623" t="str">
            <v>OTECEL</v>
          </cell>
          <cell r="L3623" t="str">
            <v>AVDA SIMON BOLIVAR Y VIA NAYON CONJUNTO CORPORATIVO EKOPARK TORRE 3 TELEFONICA</v>
          </cell>
          <cell r="M3623" t="str">
            <v/>
          </cell>
          <cell r="N3623" t="str">
            <v>098299225</v>
          </cell>
          <cell r="O3623" t="str">
            <v/>
          </cell>
          <cell r="P3623" t="str">
            <v>QUITO</v>
          </cell>
          <cell r="Q3623" t="str">
            <v>QUITO</v>
          </cell>
          <cell r="R3623" t="str">
            <v>PICHINCHA</v>
          </cell>
          <cell r="T3623" t="str">
            <v>FLEXTRANS UIO</v>
          </cell>
          <cell r="U3623" t="str">
            <v>FLEXNETUIO_LOCAL</v>
          </cell>
          <cell r="V3623">
            <v>1</v>
          </cell>
          <cell r="W3623">
            <v>1</v>
          </cell>
          <cell r="X3623" t="str">
            <v>FLEXNET ECUADOR - MDELIVERY</v>
          </cell>
          <cell r="Y3623" t="str">
            <v>CALLE 28 DE JUNIO S/N Y GARCIA MORENO ENTRADA LLANO GRANDE</v>
          </cell>
        </row>
        <row r="3624">
          <cell r="A3624" t="str">
            <v>TK-7702</v>
          </cell>
          <cell r="B3624">
            <v>495018</v>
          </cell>
          <cell r="C3624" t="str">
            <v>TK-7702</v>
          </cell>
          <cell r="D3624" t="str">
            <v>MDELIVERY</v>
          </cell>
          <cell r="E3624" t="str">
            <v>DESPACHO</v>
          </cell>
          <cell r="F3624" t="str">
            <v>EXPRESS</v>
          </cell>
          <cell r="G3624" t="str">
            <v/>
          </cell>
          <cell r="H3624">
            <v>44937</v>
          </cell>
          <cell r="I3624" t="str">
            <v>ENTREGADO</v>
          </cell>
          <cell r="J3624">
            <v>44942</v>
          </cell>
          <cell r="K3624" t="str">
            <v>OTECEL</v>
          </cell>
          <cell r="L3624" t="str">
            <v>AVDA SIMON BOLIVAR Y VIA NAYON CONJUNTO CORPORATIVO EKOPARK TORRE 3 TELEFONICA</v>
          </cell>
          <cell r="M3624" t="str">
            <v/>
          </cell>
          <cell r="N3624" t="str">
            <v>098299225</v>
          </cell>
          <cell r="O3624" t="str">
            <v/>
          </cell>
          <cell r="P3624" t="str">
            <v>QUITO</v>
          </cell>
          <cell r="Q3624" t="str">
            <v>QUITO</v>
          </cell>
          <cell r="R3624" t="str">
            <v>PICHINCHA</v>
          </cell>
          <cell r="T3624" t="str">
            <v>FLEXTRANS UIO</v>
          </cell>
          <cell r="U3624" t="str">
            <v>FLEXNETUIO_LOCAL</v>
          </cell>
          <cell r="V3624">
            <v>1</v>
          </cell>
          <cell r="W3624">
            <v>1</v>
          </cell>
          <cell r="X3624" t="str">
            <v>FLEXNET ECUADOR - MDELIVERY</v>
          </cell>
          <cell r="Y3624" t="str">
            <v>CALLE 28 DE JUNIO S/N Y GARCIA MORENO ENTRADA LLANO GRANDE</v>
          </cell>
        </row>
        <row r="3625">
          <cell r="A3625" t="str">
            <v>TK-7703</v>
          </cell>
          <cell r="B3625">
            <v>495019</v>
          </cell>
          <cell r="C3625" t="str">
            <v>TK-7703</v>
          </cell>
          <cell r="D3625" t="str">
            <v>MDELIVERY</v>
          </cell>
          <cell r="E3625" t="str">
            <v>DESPACHO</v>
          </cell>
          <cell r="F3625" t="str">
            <v>EXPRESS</v>
          </cell>
          <cell r="G3625" t="str">
            <v/>
          </cell>
          <cell r="H3625">
            <v>44937</v>
          </cell>
          <cell r="I3625" t="str">
            <v>ENTREGADO</v>
          </cell>
          <cell r="J3625">
            <v>44942</v>
          </cell>
          <cell r="K3625" t="str">
            <v>OTECEL</v>
          </cell>
          <cell r="L3625" t="str">
            <v>AVDA SIMON BOLIVAR Y VIA NAYON CONJUNTO CORPORATIVO EKOPARK TORRE 3 TELEFONICA</v>
          </cell>
          <cell r="M3625" t="str">
            <v/>
          </cell>
          <cell r="N3625" t="str">
            <v>098299225</v>
          </cell>
          <cell r="O3625" t="str">
            <v/>
          </cell>
          <cell r="P3625" t="str">
            <v>QUITO</v>
          </cell>
          <cell r="Q3625" t="str">
            <v>QUITO</v>
          </cell>
          <cell r="R3625" t="str">
            <v>PICHINCHA</v>
          </cell>
          <cell r="T3625" t="str">
            <v>FLEXTRANS UIO</v>
          </cell>
          <cell r="U3625" t="str">
            <v>FLEXNETUIO_LOCAL</v>
          </cell>
          <cell r="V3625">
            <v>1</v>
          </cell>
          <cell r="W3625">
            <v>1</v>
          </cell>
          <cell r="X3625" t="str">
            <v>FLEXNET ECUADOR - MDELIVERY</v>
          </cell>
          <cell r="Y3625" t="str">
            <v>CALLE 28 DE JUNIO S/N Y GARCIA MORENO ENTRADA LLANO GRANDE</v>
          </cell>
        </row>
        <row r="3626">
          <cell r="A3626" t="str">
            <v>TK-7704</v>
          </cell>
          <cell r="B3626">
            <v>495020</v>
          </cell>
          <cell r="C3626" t="str">
            <v>TK-7704</v>
          </cell>
          <cell r="D3626" t="str">
            <v>MDELIVERY</v>
          </cell>
          <cell r="E3626" t="str">
            <v>DESPACHO</v>
          </cell>
          <cell r="F3626" t="str">
            <v>EXPRESS</v>
          </cell>
          <cell r="G3626" t="str">
            <v/>
          </cell>
          <cell r="H3626">
            <v>44937</v>
          </cell>
          <cell r="I3626" t="str">
            <v>ENTREGADO</v>
          </cell>
          <cell r="J3626">
            <v>44942</v>
          </cell>
          <cell r="K3626" t="str">
            <v>OTECEL</v>
          </cell>
          <cell r="L3626" t="str">
            <v>AVDA SIMON BOLIVAR Y VIA NAYON CONJUNTO CORPORATIVO EKOPARK TORRE 3 TELEFONICA</v>
          </cell>
          <cell r="M3626" t="str">
            <v/>
          </cell>
          <cell r="N3626" t="str">
            <v>098299225</v>
          </cell>
          <cell r="O3626" t="str">
            <v/>
          </cell>
          <cell r="P3626" t="str">
            <v>QUITO</v>
          </cell>
          <cell r="Q3626" t="str">
            <v>QUITO</v>
          </cell>
          <cell r="R3626" t="str">
            <v>PICHINCHA</v>
          </cell>
          <cell r="T3626" t="str">
            <v>FLEXTRANS UIO</v>
          </cell>
          <cell r="U3626" t="str">
            <v>FLEXNETUIO_LOCAL</v>
          </cell>
          <cell r="V3626">
            <v>1</v>
          </cell>
          <cell r="W3626">
            <v>1</v>
          </cell>
          <cell r="X3626" t="str">
            <v>FLEXNET ECUADOR - MDELIVERY</v>
          </cell>
          <cell r="Y3626" t="str">
            <v>CALLE 28 DE JUNIO S/N Y GARCIA MORENO ENTRADA LLANO GRANDE</v>
          </cell>
        </row>
        <row r="3627">
          <cell r="A3627" t="str">
            <v>TK-7705</v>
          </cell>
          <cell r="B3627">
            <v>495021</v>
          </cell>
          <cell r="C3627" t="str">
            <v>TK-7705</v>
          </cell>
          <cell r="D3627" t="str">
            <v>MDELIVERY</v>
          </cell>
          <cell r="E3627" t="str">
            <v>DESPACHO</v>
          </cell>
          <cell r="F3627" t="str">
            <v>EXPRESS</v>
          </cell>
          <cell r="G3627" t="str">
            <v/>
          </cell>
          <cell r="H3627">
            <v>44937</v>
          </cell>
          <cell r="I3627" t="str">
            <v>ENTREGADO</v>
          </cell>
          <cell r="J3627">
            <v>44942</v>
          </cell>
          <cell r="K3627" t="str">
            <v>OTECEL</v>
          </cell>
          <cell r="L3627" t="str">
            <v>AVDA SIMON BOLIVAR Y VIA NAYON CONJUNTO CORPORATIVO EKOPARK TORRE 3 TELEFONICA</v>
          </cell>
          <cell r="M3627" t="str">
            <v/>
          </cell>
          <cell r="N3627" t="str">
            <v>098299225</v>
          </cell>
          <cell r="O3627" t="str">
            <v/>
          </cell>
          <cell r="P3627" t="str">
            <v>QUITO</v>
          </cell>
          <cell r="Q3627" t="str">
            <v>QUITO</v>
          </cell>
          <cell r="R3627" t="str">
            <v>PICHINCHA</v>
          </cell>
          <cell r="T3627" t="str">
            <v>FLEXTRANS UIO</v>
          </cell>
          <cell r="U3627" t="str">
            <v>FLEXNETUIO_LOCAL</v>
          </cell>
          <cell r="V3627">
            <v>1</v>
          </cell>
          <cell r="W3627">
            <v>1</v>
          </cell>
          <cell r="X3627" t="str">
            <v>FLEXNET ECUADOR - MDELIVERY</v>
          </cell>
          <cell r="Y3627" t="str">
            <v>CALLE 28 DE JUNIO S/N Y GARCIA MORENO ENTRADA LLANO GRANDE</v>
          </cell>
        </row>
        <row r="3628">
          <cell r="A3628" t="str">
            <v>TK-7706</v>
          </cell>
          <cell r="B3628">
            <v>495022</v>
          </cell>
          <cell r="C3628" t="str">
            <v>TK-7706</v>
          </cell>
          <cell r="D3628" t="str">
            <v>MDELIVERY</v>
          </cell>
          <cell r="E3628" t="str">
            <v>DESPACHO</v>
          </cell>
          <cell r="F3628" t="str">
            <v>EXPRESS</v>
          </cell>
          <cell r="G3628" t="str">
            <v/>
          </cell>
          <cell r="H3628">
            <v>44937</v>
          </cell>
          <cell r="I3628" t="str">
            <v>ENTREGADO</v>
          </cell>
          <cell r="J3628">
            <v>44942</v>
          </cell>
          <cell r="K3628" t="str">
            <v>OTECEL</v>
          </cell>
          <cell r="L3628" t="str">
            <v>AVDA SIMON BOLIVAR Y VIA NAYON CONJUNTO CORPORATIVO EKOPARK TORRE 3 TELEFONICA</v>
          </cell>
          <cell r="M3628" t="str">
            <v/>
          </cell>
          <cell r="N3628" t="str">
            <v>098299225</v>
          </cell>
          <cell r="O3628" t="str">
            <v/>
          </cell>
          <cell r="P3628" t="str">
            <v>QUITO</v>
          </cell>
          <cell r="Q3628" t="str">
            <v>QUITO</v>
          </cell>
          <cell r="R3628" t="str">
            <v>PICHINCHA</v>
          </cell>
          <cell r="T3628" t="str">
            <v>FLEXTRANS UIO</v>
          </cell>
          <cell r="U3628" t="str">
            <v>FLEXNETUIO_LOCAL</v>
          </cell>
          <cell r="V3628">
            <v>1</v>
          </cell>
          <cell r="W3628">
            <v>1</v>
          </cell>
          <cell r="X3628" t="str">
            <v>FLEXNET ECUADOR - MDELIVERY</v>
          </cell>
          <cell r="Y3628" t="str">
            <v>CALLE 28 DE JUNIO S/N Y GARCIA MORENO ENTRADA LLANO GRANDE</v>
          </cell>
        </row>
        <row r="3629">
          <cell r="A3629" t="str">
            <v>TK-7707</v>
          </cell>
          <cell r="B3629">
            <v>495023</v>
          </cell>
          <cell r="C3629" t="str">
            <v>TK-7707</v>
          </cell>
          <cell r="D3629" t="str">
            <v>MDELIVERY</v>
          </cell>
          <cell r="E3629" t="str">
            <v>DESPACHO</v>
          </cell>
          <cell r="F3629" t="str">
            <v>EXPRESS</v>
          </cell>
          <cell r="G3629" t="str">
            <v/>
          </cell>
          <cell r="H3629">
            <v>44937</v>
          </cell>
          <cell r="I3629" t="str">
            <v>ENTREGADO</v>
          </cell>
          <cell r="J3629">
            <v>44942</v>
          </cell>
          <cell r="K3629" t="str">
            <v>OTECEL</v>
          </cell>
          <cell r="L3629" t="str">
            <v>AVDA SIMON BOLIVAR Y VIA NAYON CONJUNTO CORPORATIVO EKOPARK TORRE 3 TELEFONICA</v>
          </cell>
          <cell r="M3629" t="str">
            <v/>
          </cell>
          <cell r="N3629" t="str">
            <v>098299225</v>
          </cell>
          <cell r="O3629" t="str">
            <v/>
          </cell>
          <cell r="P3629" t="str">
            <v>QUITO</v>
          </cell>
          <cell r="Q3629" t="str">
            <v>QUITO</v>
          </cell>
          <cell r="R3629" t="str">
            <v>PICHINCHA</v>
          </cell>
          <cell r="T3629" t="str">
            <v>FLEXTRANS UIO</v>
          </cell>
          <cell r="U3629" t="str">
            <v>FLEXNETUIO_LOCAL</v>
          </cell>
          <cell r="V3629">
            <v>1</v>
          </cell>
          <cell r="W3629">
            <v>1</v>
          </cell>
          <cell r="X3629" t="str">
            <v>FLEXNET ECUADOR - MDELIVERY</v>
          </cell>
          <cell r="Y3629" t="str">
            <v>CALLE 28 DE JUNIO S/N Y GARCIA MORENO ENTRADA LLANO GRANDE</v>
          </cell>
        </row>
        <row r="3630">
          <cell r="A3630" t="str">
            <v>TK-7709</v>
          </cell>
          <cell r="B3630">
            <v>495024</v>
          </cell>
          <cell r="C3630" t="str">
            <v>TK-7709</v>
          </cell>
          <cell r="D3630" t="str">
            <v>MDELIVERY</v>
          </cell>
          <cell r="E3630" t="str">
            <v>DESPACHO</v>
          </cell>
          <cell r="F3630" t="str">
            <v>EXPRESS</v>
          </cell>
          <cell r="G3630" t="str">
            <v/>
          </cell>
          <cell r="H3630">
            <v>44937</v>
          </cell>
          <cell r="I3630" t="str">
            <v>ENTREGADO</v>
          </cell>
          <cell r="J3630">
            <v>44942</v>
          </cell>
          <cell r="K3630" t="str">
            <v>OTECEL</v>
          </cell>
          <cell r="L3630" t="str">
            <v>AVDA SIMON BOLIVAR Y VIA NAYON CONJUNTO CORPORATIVO EKOPARK TORRE 3 TELEFONICA</v>
          </cell>
          <cell r="M3630" t="str">
            <v/>
          </cell>
          <cell r="N3630" t="str">
            <v>098299225</v>
          </cell>
          <cell r="O3630" t="str">
            <v/>
          </cell>
          <cell r="P3630" t="str">
            <v>QUITO</v>
          </cell>
          <cell r="Q3630" t="str">
            <v>QUITO</v>
          </cell>
          <cell r="R3630" t="str">
            <v>PICHINCHA</v>
          </cell>
          <cell r="T3630" t="str">
            <v>FLEXTRANS UIO</v>
          </cell>
          <cell r="U3630" t="str">
            <v>FLEXNETUIO_LOCAL</v>
          </cell>
          <cell r="V3630">
            <v>1</v>
          </cell>
          <cell r="W3630">
            <v>1</v>
          </cell>
          <cell r="X3630" t="str">
            <v>FLEXNET ECUADOR - MDELIVERY</v>
          </cell>
          <cell r="Y3630" t="str">
            <v>CALLE 28 DE JUNIO S/N Y GARCIA MORENO ENTRADA LLANO GRANDE</v>
          </cell>
        </row>
        <row r="3631">
          <cell r="A3631" t="str">
            <v>TK-7710</v>
          </cell>
          <cell r="B3631">
            <v>495025</v>
          </cell>
          <cell r="C3631" t="str">
            <v>TK-7710</v>
          </cell>
          <cell r="D3631" t="str">
            <v>MDELIVERY</v>
          </cell>
          <cell r="E3631" t="str">
            <v>DESPACHO</v>
          </cell>
          <cell r="F3631" t="str">
            <v>EXPRESS</v>
          </cell>
          <cell r="G3631" t="str">
            <v/>
          </cell>
          <cell r="H3631">
            <v>44937</v>
          </cell>
          <cell r="I3631" t="str">
            <v>ENTREGADO</v>
          </cell>
          <cell r="J3631">
            <v>44942</v>
          </cell>
          <cell r="K3631" t="str">
            <v>OTECEL</v>
          </cell>
          <cell r="L3631" t="str">
            <v>AVDA SIMON BOLIVAR Y VIA NAYON CONJUNTO CORPORATIVO EKOPARK TORRE 3 TELEFONICA</v>
          </cell>
          <cell r="M3631" t="str">
            <v/>
          </cell>
          <cell r="N3631" t="str">
            <v>098299225</v>
          </cell>
          <cell r="O3631" t="str">
            <v/>
          </cell>
          <cell r="P3631" t="str">
            <v>QUITO</v>
          </cell>
          <cell r="Q3631" t="str">
            <v>QUITO</v>
          </cell>
          <cell r="R3631" t="str">
            <v>PICHINCHA</v>
          </cell>
          <cell r="T3631" t="str">
            <v>FLEXTRANS UIO</v>
          </cell>
          <cell r="U3631" t="str">
            <v>FLEXNETUIO_LOCAL</v>
          </cell>
          <cell r="V3631">
            <v>1</v>
          </cell>
          <cell r="W3631">
            <v>1</v>
          </cell>
          <cell r="X3631" t="str">
            <v>FLEXNET ECUADOR - MDELIVERY</v>
          </cell>
          <cell r="Y3631" t="str">
            <v>CALLE 28 DE JUNIO S/N Y GARCIA MORENO ENTRADA LLANO GRANDE</v>
          </cell>
        </row>
        <row r="3632">
          <cell r="A3632" t="str">
            <v>TK-7711</v>
          </cell>
          <cell r="B3632">
            <v>495026</v>
          </cell>
          <cell r="C3632" t="str">
            <v>TK-7711</v>
          </cell>
          <cell r="D3632" t="str">
            <v>MDELIVERY</v>
          </cell>
          <cell r="E3632" t="str">
            <v>DESPACHO</v>
          </cell>
          <cell r="F3632" t="str">
            <v>EXPRESS</v>
          </cell>
          <cell r="G3632" t="str">
            <v/>
          </cell>
          <cell r="H3632">
            <v>44937</v>
          </cell>
          <cell r="I3632" t="str">
            <v>ENTREGADO</v>
          </cell>
          <cell r="J3632">
            <v>44942</v>
          </cell>
          <cell r="K3632" t="str">
            <v>OTECEL</v>
          </cell>
          <cell r="L3632" t="str">
            <v>AVDA SIMON BOLIVAR Y VIA NAYON CONJUNTO CORPORATIVO EKOPARK TORRE 3 TELEFONICA</v>
          </cell>
          <cell r="M3632" t="str">
            <v/>
          </cell>
          <cell r="N3632" t="str">
            <v>098299225</v>
          </cell>
          <cell r="O3632" t="str">
            <v/>
          </cell>
          <cell r="P3632" t="str">
            <v>QUITO</v>
          </cell>
          <cell r="Q3632" t="str">
            <v>QUITO</v>
          </cell>
          <cell r="R3632" t="str">
            <v>PICHINCHA</v>
          </cell>
          <cell r="T3632" t="str">
            <v>FLEXTRANS UIO</v>
          </cell>
          <cell r="U3632" t="str">
            <v>FLEXNETUIO_LOCAL</v>
          </cell>
          <cell r="V3632">
            <v>1</v>
          </cell>
          <cell r="W3632">
            <v>1</v>
          </cell>
          <cell r="X3632" t="str">
            <v>FLEXNET ECUADOR - MDELIVERY</v>
          </cell>
          <cell r="Y3632" t="str">
            <v>CALLE 28 DE JUNIO S/N Y GARCIA MORENO ENTRADA LLANO GRANDE</v>
          </cell>
        </row>
        <row r="3633">
          <cell r="A3633" t="str">
            <v>TK-7712</v>
          </cell>
          <cell r="B3633">
            <v>495027</v>
          </cell>
          <cell r="C3633" t="str">
            <v>TK-7712</v>
          </cell>
          <cell r="D3633" t="str">
            <v>MDELIVERY</v>
          </cell>
          <cell r="E3633" t="str">
            <v>DESPACHO</v>
          </cell>
          <cell r="F3633" t="str">
            <v>EXPRESS</v>
          </cell>
          <cell r="G3633" t="str">
            <v/>
          </cell>
          <cell r="H3633">
            <v>44937</v>
          </cell>
          <cell r="I3633" t="str">
            <v>ENTREGADO</v>
          </cell>
          <cell r="J3633">
            <v>44942</v>
          </cell>
          <cell r="K3633" t="str">
            <v>OTECEL</v>
          </cell>
          <cell r="L3633" t="str">
            <v>AVDA SIMON BOLIVAR Y VIA NAYON CONJUNTO CORPORATIVO EKOPARK TORRE 3 TELEFONICA</v>
          </cell>
          <cell r="M3633" t="str">
            <v/>
          </cell>
          <cell r="N3633" t="str">
            <v>098299225</v>
          </cell>
          <cell r="O3633" t="str">
            <v/>
          </cell>
          <cell r="P3633" t="str">
            <v>QUITO</v>
          </cell>
          <cell r="Q3633" t="str">
            <v>QUITO</v>
          </cell>
          <cell r="R3633" t="str">
            <v>PICHINCHA</v>
          </cell>
          <cell r="T3633" t="str">
            <v>FLEXTRANS UIO</v>
          </cell>
          <cell r="U3633" t="str">
            <v>FLEXNETUIO_LOCAL</v>
          </cell>
          <cell r="V3633">
            <v>1</v>
          </cell>
          <cell r="W3633">
            <v>1</v>
          </cell>
          <cell r="X3633" t="str">
            <v>FLEXNET ECUADOR - MDELIVERY</v>
          </cell>
          <cell r="Y3633" t="str">
            <v>CALLE 28 DE JUNIO S/N Y GARCIA MORENO ENTRADA LLANO GRANDE</v>
          </cell>
        </row>
        <row r="3634">
          <cell r="A3634" t="str">
            <v>TK-7713</v>
          </cell>
          <cell r="B3634">
            <v>495028</v>
          </cell>
          <cell r="C3634" t="str">
            <v>TK-7713</v>
          </cell>
          <cell r="D3634" t="str">
            <v>MDELIVERY</v>
          </cell>
          <cell r="E3634" t="str">
            <v>DESPACHO</v>
          </cell>
          <cell r="F3634" t="str">
            <v>EXPRESS</v>
          </cell>
          <cell r="G3634" t="str">
            <v/>
          </cell>
          <cell r="H3634">
            <v>44937</v>
          </cell>
          <cell r="I3634" t="str">
            <v>ENTREGADO</v>
          </cell>
          <cell r="J3634">
            <v>44942</v>
          </cell>
          <cell r="K3634" t="str">
            <v>OTECEL</v>
          </cell>
          <cell r="L3634" t="str">
            <v>AVDA SIMON BOLIVAR Y VIA NAYON CONJUNTO CORPORATIVO EKOPARK TORRE 3 TELEFONICA</v>
          </cell>
          <cell r="M3634" t="str">
            <v/>
          </cell>
          <cell r="N3634" t="str">
            <v>098299225</v>
          </cell>
          <cell r="O3634" t="str">
            <v/>
          </cell>
          <cell r="P3634" t="str">
            <v>QUITO</v>
          </cell>
          <cell r="Q3634" t="str">
            <v>QUITO</v>
          </cell>
          <cell r="R3634" t="str">
            <v>PICHINCHA</v>
          </cell>
          <cell r="T3634" t="str">
            <v>FLEXTRANS UIO</v>
          </cell>
          <cell r="U3634" t="str">
            <v>FLEXNETUIO_LOCAL</v>
          </cell>
          <cell r="V3634">
            <v>1</v>
          </cell>
          <cell r="W3634">
            <v>1</v>
          </cell>
          <cell r="X3634" t="str">
            <v>FLEXNET ECUADOR - MDELIVERY</v>
          </cell>
          <cell r="Y3634" t="str">
            <v>CALLE 28 DE JUNIO S/N Y GARCIA MORENO ENTRADA LLANO GRANDE</v>
          </cell>
        </row>
        <row r="3635">
          <cell r="A3635" t="str">
            <v>TK-7714</v>
          </cell>
          <cell r="B3635">
            <v>495029</v>
          </cell>
          <cell r="C3635" t="str">
            <v>TK-7714</v>
          </cell>
          <cell r="D3635" t="str">
            <v>MDELIVERY</v>
          </cell>
          <cell r="E3635" t="str">
            <v>DESPACHO</v>
          </cell>
          <cell r="F3635" t="str">
            <v>EXPRESS</v>
          </cell>
          <cell r="G3635" t="str">
            <v/>
          </cell>
          <cell r="H3635">
            <v>44937</v>
          </cell>
          <cell r="I3635" t="str">
            <v>ENTREGADO</v>
          </cell>
          <cell r="J3635">
            <v>44942</v>
          </cell>
          <cell r="K3635" t="str">
            <v>OTECEL</v>
          </cell>
          <cell r="L3635" t="str">
            <v>AVDA SIMON BOLIVAR Y VIA NAYON CONJUNTO CORPORATIVO EKOPARK TORRE 3 TELEFONICA</v>
          </cell>
          <cell r="M3635" t="str">
            <v/>
          </cell>
          <cell r="N3635" t="str">
            <v>098299225</v>
          </cell>
          <cell r="O3635" t="str">
            <v/>
          </cell>
          <cell r="P3635" t="str">
            <v>QUITO</v>
          </cell>
          <cell r="Q3635" t="str">
            <v>QUITO</v>
          </cell>
          <cell r="R3635" t="str">
            <v>PICHINCHA</v>
          </cell>
          <cell r="T3635" t="str">
            <v>FLEXTRANS UIO</v>
          </cell>
          <cell r="U3635" t="str">
            <v>FLEXNETUIO_LOCAL</v>
          </cell>
          <cell r="V3635">
            <v>1</v>
          </cell>
          <cell r="W3635">
            <v>1</v>
          </cell>
          <cell r="X3635" t="str">
            <v>FLEXNET ECUADOR - MDELIVERY</v>
          </cell>
          <cell r="Y3635" t="str">
            <v>CALLE 28 DE JUNIO S/N Y GARCIA MORENO ENTRADA LLANO GRANDE</v>
          </cell>
        </row>
        <row r="3636">
          <cell r="A3636" t="str">
            <v>TK-7715</v>
          </cell>
          <cell r="B3636">
            <v>495030</v>
          </cell>
          <cell r="C3636" t="str">
            <v>TK-7715</v>
          </cell>
          <cell r="D3636" t="str">
            <v>MDELIVERY</v>
          </cell>
          <cell r="E3636" t="str">
            <v>DESPACHO</v>
          </cell>
          <cell r="F3636" t="str">
            <v>EXPRESS</v>
          </cell>
          <cell r="G3636" t="str">
            <v/>
          </cell>
          <cell r="H3636">
            <v>44937</v>
          </cell>
          <cell r="I3636" t="str">
            <v>ENTREGADO</v>
          </cell>
          <cell r="J3636">
            <v>44942</v>
          </cell>
          <cell r="K3636" t="str">
            <v>OTECEL</v>
          </cell>
          <cell r="L3636" t="str">
            <v>AVDA SIMON BOLIVAR Y VIA NAYON CONJUNTO CORPORATIVO EKOPARK TORRE 3 TELEFONICA</v>
          </cell>
          <cell r="M3636" t="str">
            <v/>
          </cell>
          <cell r="N3636" t="str">
            <v>098299225</v>
          </cell>
          <cell r="O3636" t="str">
            <v/>
          </cell>
          <cell r="P3636" t="str">
            <v>QUITO</v>
          </cell>
          <cell r="Q3636" t="str">
            <v>QUITO</v>
          </cell>
          <cell r="R3636" t="str">
            <v>PICHINCHA</v>
          </cell>
          <cell r="T3636" t="str">
            <v>FLEXTRANS UIO</v>
          </cell>
          <cell r="U3636" t="str">
            <v>FLEXNETUIO_LOCAL</v>
          </cell>
          <cell r="V3636">
            <v>1</v>
          </cell>
          <cell r="W3636">
            <v>1</v>
          </cell>
          <cell r="X3636" t="str">
            <v>FLEXNET ECUADOR - MDELIVERY</v>
          </cell>
          <cell r="Y3636" t="str">
            <v>CALLE 28 DE JUNIO S/N Y GARCIA MORENO ENTRADA LLANO GRANDE</v>
          </cell>
        </row>
        <row r="3637">
          <cell r="A3637" t="str">
            <v>TK-7716</v>
          </cell>
          <cell r="B3637">
            <v>495031</v>
          </cell>
          <cell r="C3637" t="str">
            <v>TK-7716</v>
          </cell>
          <cell r="D3637" t="str">
            <v>MDELIVERY</v>
          </cell>
          <cell r="E3637" t="str">
            <v>DESPACHO</v>
          </cell>
          <cell r="F3637" t="str">
            <v>EXPRESS</v>
          </cell>
          <cell r="G3637" t="str">
            <v/>
          </cell>
          <cell r="H3637">
            <v>44937</v>
          </cell>
          <cell r="I3637" t="str">
            <v>ENTREGADO</v>
          </cell>
          <cell r="J3637">
            <v>44942</v>
          </cell>
          <cell r="K3637" t="str">
            <v>OTECEL</v>
          </cell>
          <cell r="L3637" t="str">
            <v>AVDA SIMON BOLIVAR Y VIA NAYON CONJUNTO CORPORATIVO EKOPARK TORRE 3 TELEFONICA</v>
          </cell>
          <cell r="M3637" t="str">
            <v/>
          </cell>
          <cell r="N3637" t="str">
            <v>098299225</v>
          </cell>
          <cell r="O3637" t="str">
            <v/>
          </cell>
          <cell r="P3637" t="str">
            <v>QUITO</v>
          </cell>
          <cell r="Q3637" t="str">
            <v>QUITO</v>
          </cell>
          <cell r="R3637" t="str">
            <v>PICHINCHA</v>
          </cell>
          <cell r="T3637" t="str">
            <v>FLEXTRANS UIO</v>
          </cell>
          <cell r="U3637" t="str">
            <v>FLEXNETUIO_LOCAL</v>
          </cell>
          <cell r="V3637">
            <v>1</v>
          </cell>
          <cell r="W3637">
            <v>1</v>
          </cell>
          <cell r="X3637" t="str">
            <v>FLEXNET ECUADOR - MDELIVERY</v>
          </cell>
          <cell r="Y3637" t="str">
            <v>CALLE 28 DE JUNIO S/N Y GARCIA MORENO ENTRADA LLANO GRANDE</v>
          </cell>
        </row>
        <row r="3638">
          <cell r="A3638" t="str">
            <v>TK-7717</v>
          </cell>
          <cell r="B3638">
            <v>495032</v>
          </cell>
          <cell r="C3638" t="str">
            <v>TK-7717</v>
          </cell>
          <cell r="D3638" t="str">
            <v>MDELIVERY</v>
          </cell>
          <cell r="E3638" t="str">
            <v>DESPACHO</v>
          </cell>
          <cell r="F3638" t="str">
            <v>EXPRESS</v>
          </cell>
          <cell r="G3638" t="str">
            <v/>
          </cell>
          <cell r="H3638">
            <v>44937</v>
          </cell>
          <cell r="I3638" t="str">
            <v>ENTREGADO</v>
          </cell>
          <cell r="J3638">
            <v>44942</v>
          </cell>
          <cell r="K3638" t="str">
            <v>OTECEL</v>
          </cell>
          <cell r="L3638" t="str">
            <v>AVDA SIMON BOLIVAR Y VIA NAYON CONJUNTO CORPORATIVO EKOPARK TORRE 3 TELEFONICA</v>
          </cell>
          <cell r="M3638" t="str">
            <v/>
          </cell>
          <cell r="N3638" t="str">
            <v>098299225</v>
          </cell>
          <cell r="O3638" t="str">
            <v/>
          </cell>
          <cell r="P3638" t="str">
            <v>QUITO</v>
          </cell>
          <cell r="Q3638" t="str">
            <v>QUITO</v>
          </cell>
          <cell r="R3638" t="str">
            <v>PICHINCHA</v>
          </cell>
          <cell r="T3638" t="str">
            <v>FLEXTRANS UIO</v>
          </cell>
          <cell r="U3638" t="str">
            <v>FLEXNETUIO_LOCAL</v>
          </cell>
          <cell r="V3638">
            <v>1</v>
          </cell>
          <cell r="W3638">
            <v>1</v>
          </cell>
          <cell r="X3638" t="str">
            <v>FLEXNET ECUADOR - MDELIVERY</v>
          </cell>
          <cell r="Y3638" t="str">
            <v>CALLE 28 DE JUNIO S/N Y GARCIA MORENO ENTRADA LLANO GRANDE</v>
          </cell>
        </row>
        <row r="3639">
          <cell r="A3639" t="str">
            <v>TK-7718</v>
          </cell>
          <cell r="B3639">
            <v>495033</v>
          </cell>
          <cell r="C3639" t="str">
            <v>TK-7718</v>
          </cell>
          <cell r="D3639" t="str">
            <v>MDELIVERY</v>
          </cell>
          <cell r="E3639" t="str">
            <v>DESPACHO</v>
          </cell>
          <cell r="F3639" t="str">
            <v>EXPRESS</v>
          </cell>
          <cell r="G3639" t="str">
            <v/>
          </cell>
          <cell r="H3639">
            <v>44937</v>
          </cell>
          <cell r="I3639" t="str">
            <v>ENTREGADO</v>
          </cell>
          <cell r="J3639">
            <v>44942</v>
          </cell>
          <cell r="K3639" t="str">
            <v>OTECEL</v>
          </cell>
          <cell r="L3639" t="str">
            <v>AVDA SIMON BOLIVAR Y VIA NAYON CONJUNTO CORPORATIVO EKOPARK TORRE 3 TELEFONICA</v>
          </cell>
          <cell r="M3639" t="str">
            <v/>
          </cell>
          <cell r="N3639" t="str">
            <v>098299225</v>
          </cell>
          <cell r="O3639" t="str">
            <v/>
          </cell>
          <cell r="P3639" t="str">
            <v>QUITO</v>
          </cell>
          <cell r="Q3639" t="str">
            <v>QUITO</v>
          </cell>
          <cell r="R3639" t="str">
            <v>PICHINCHA</v>
          </cell>
          <cell r="T3639" t="str">
            <v>FLEXTRANS UIO</v>
          </cell>
          <cell r="U3639" t="str">
            <v>FLEXNETUIO_LOCAL</v>
          </cell>
          <cell r="V3639">
            <v>1</v>
          </cell>
          <cell r="W3639">
            <v>1</v>
          </cell>
          <cell r="X3639" t="str">
            <v>FLEXNET ECUADOR - MDELIVERY</v>
          </cell>
          <cell r="Y3639" t="str">
            <v>CALLE 28 DE JUNIO S/N Y GARCIA MORENO ENTRADA LLANO GRANDE</v>
          </cell>
        </row>
        <row r="3640">
          <cell r="A3640" t="str">
            <v>TK-7719</v>
          </cell>
          <cell r="B3640">
            <v>495034</v>
          </cell>
          <cell r="C3640" t="str">
            <v>TK-7719</v>
          </cell>
          <cell r="D3640" t="str">
            <v>MDELIVERY</v>
          </cell>
          <cell r="E3640" t="str">
            <v>DESPACHO</v>
          </cell>
          <cell r="F3640" t="str">
            <v>EXPRESS</v>
          </cell>
          <cell r="G3640" t="str">
            <v/>
          </cell>
          <cell r="H3640">
            <v>44937</v>
          </cell>
          <cell r="I3640" t="str">
            <v>ENTREGADO</v>
          </cell>
          <cell r="J3640">
            <v>44942</v>
          </cell>
          <cell r="K3640" t="str">
            <v>OTECEL</v>
          </cell>
          <cell r="L3640" t="str">
            <v>AVDA SIMON BOLIVAR Y VIA NAYON CONJUNTO CORPORATIVO EKOPARK TORRE 3 TELEFONICA</v>
          </cell>
          <cell r="M3640" t="str">
            <v/>
          </cell>
          <cell r="N3640" t="str">
            <v>098299225</v>
          </cell>
          <cell r="O3640" t="str">
            <v/>
          </cell>
          <cell r="P3640" t="str">
            <v>QUITO</v>
          </cell>
          <cell r="Q3640" t="str">
            <v>QUITO</v>
          </cell>
          <cell r="R3640" t="str">
            <v>PICHINCHA</v>
          </cell>
          <cell r="T3640" t="str">
            <v>FLEXTRANS UIO</v>
          </cell>
          <cell r="U3640" t="str">
            <v>FLEXNETUIO_LOCAL</v>
          </cell>
          <cell r="V3640">
            <v>1</v>
          </cell>
          <cell r="W3640">
            <v>1</v>
          </cell>
          <cell r="X3640" t="str">
            <v>FLEXNET ECUADOR - MDELIVERY</v>
          </cell>
          <cell r="Y3640" t="str">
            <v>CALLE 28 DE JUNIO S/N Y GARCIA MORENO ENTRADA LLANO GRANDE</v>
          </cell>
        </row>
        <row r="3641">
          <cell r="A3641" t="str">
            <v>TK-7720</v>
          </cell>
          <cell r="B3641">
            <v>495035</v>
          </cell>
          <cell r="C3641" t="str">
            <v>TK-7720</v>
          </cell>
          <cell r="D3641" t="str">
            <v>MDELIVERY</v>
          </cell>
          <cell r="E3641" t="str">
            <v>DESPACHO</v>
          </cell>
          <cell r="F3641" t="str">
            <v>EXPRESS</v>
          </cell>
          <cell r="G3641" t="str">
            <v/>
          </cell>
          <cell r="H3641">
            <v>44937</v>
          </cell>
          <cell r="I3641" t="str">
            <v>ENTREGADO</v>
          </cell>
          <cell r="J3641">
            <v>44942</v>
          </cell>
          <cell r="K3641" t="str">
            <v>OTECEL</v>
          </cell>
          <cell r="L3641" t="str">
            <v>AVDA SIMON BOLIVAR Y VIA NAYON CONJUNTO CORPORATIVO EKOPARK TORRE 3 TELEFONICA</v>
          </cell>
          <cell r="M3641" t="str">
            <v/>
          </cell>
          <cell r="N3641" t="str">
            <v>098299225</v>
          </cell>
          <cell r="O3641" t="str">
            <v/>
          </cell>
          <cell r="P3641" t="str">
            <v>QUITO</v>
          </cell>
          <cell r="Q3641" t="str">
            <v>QUITO</v>
          </cell>
          <cell r="R3641" t="str">
            <v>PICHINCHA</v>
          </cell>
          <cell r="T3641" t="str">
            <v>FLEXTRANS UIO</v>
          </cell>
          <cell r="U3641" t="str">
            <v>FLEXNETUIO_LOCAL</v>
          </cell>
          <cell r="V3641">
            <v>1</v>
          </cell>
          <cell r="W3641">
            <v>1</v>
          </cell>
          <cell r="X3641" t="str">
            <v>FLEXNET ECUADOR - MDELIVERY</v>
          </cell>
          <cell r="Y3641" t="str">
            <v>CALLE 28 DE JUNIO S/N Y GARCIA MORENO ENTRADA LLANO GRANDE</v>
          </cell>
        </row>
        <row r="3642">
          <cell r="A3642" t="str">
            <v>TK-7721</v>
          </cell>
          <cell r="B3642">
            <v>495036</v>
          </cell>
          <cell r="C3642" t="str">
            <v>TK-7721</v>
          </cell>
          <cell r="D3642" t="str">
            <v>MDELIVERY</v>
          </cell>
          <cell r="E3642" t="str">
            <v>DESPACHO</v>
          </cell>
          <cell r="F3642" t="str">
            <v>EXPRESS</v>
          </cell>
          <cell r="G3642" t="str">
            <v/>
          </cell>
          <cell r="H3642">
            <v>44937</v>
          </cell>
          <cell r="I3642" t="str">
            <v>ENTREGADO</v>
          </cell>
          <cell r="J3642">
            <v>44942</v>
          </cell>
          <cell r="K3642" t="str">
            <v>OTECEL</v>
          </cell>
          <cell r="L3642" t="str">
            <v>AVDA SIMON BOLIVAR Y VIA NAYON CONJUNTO CORPORATIVO EKOPARK TORRE 3 TELEFONICA</v>
          </cell>
          <cell r="M3642" t="str">
            <v/>
          </cell>
          <cell r="N3642" t="str">
            <v>098299225</v>
          </cell>
          <cell r="O3642" t="str">
            <v/>
          </cell>
          <cell r="P3642" t="str">
            <v>QUITO</v>
          </cell>
          <cell r="Q3642" t="str">
            <v>QUITO</v>
          </cell>
          <cell r="R3642" t="str">
            <v>PICHINCHA</v>
          </cell>
          <cell r="T3642" t="str">
            <v>FLEXTRANS UIO</v>
          </cell>
          <cell r="U3642" t="str">
            <v>FLEXNETUIO_LOCAL</v>
          </cell>
          <cell r="V3642">
            <v>1</v>
          </cell>
          <cell r="W3642">
            <v>1</v>
          </cell>
          <cell r="X3642" t="str">
            <v>FLEXNET ECUADOR - MDELIVERY</v>
          </cell>
          <cell r="Y3642" t="str">
            <v>CALLE 28 DE JUNIO S/N Y GARCIA MORENO ENTRADA LLANO GRANDE</v>
          </cell>
        </row>
        <row r="3643">
          <cell r="A3643" t="str">
            <v>TK-7722</v>
          </cell>
          <cell r="B3643">
            <v>495037</v>
          </cell>
          <cell r="C3643" t="str">
            <v>TK-7722</v>
          </cell>
          <cell r="D3643" t="str">
            <v>MDELIVERY</v>
          </cell>
          <cell r="E3643" t="str">
            <v>DESPACHO</v>
          </cell>
          <cell r="F3643" t="str">
            <v>EXPRESS</v>
          </cell>
          <cell r="G3643" t="str">
            <v/>
          </cell>
          <cell r="H3643">
            <v>44937</v>
          </cell>
          <cell r="I3643" t="str">
            <v>ENTREGADO</v>
          </cell>
          <cell r="J3643">
            <v>44942</v>
          </cell>
          <cell r="K3643" t="str">
            <v>OTECEL</v>
          </cell>
          <cell r="L3643" t="str">
            <v>AVDA SIMON BOLIVAR Y VIA NAYON CONJUNTO CORPORATIVO EKOPARK TORRE 3 TELEFONICA</v>
          </cell>
          <cell r="M3643" t="str">
            <v/>
          </cell>
          <cell r="N3643" t="str">
            <v>098299225</v>
          </cell>
          <cell r="O3643" t="str">
            <v/>
          </cell>
          <cell r="P3643" t="str">
            <v>QUITO</v>
          </cell>
          <cell r="Q3643" t="str">
            <v>QUITO</v>
          </cell>
          <cell r="R3643" t="str">
            <v>PICHINCHA</v>
          </cell>
          <cell r="T3643" t="str">
            <v>FLEXTRANS UIO</v>
          </cell>
          <cell r="U3643" t="str">
            <v>FLEXNETUIO_LOCAL</v>
          </cell>
          <cell r="V3643">
            <v>1</v>
          </cell>
          <cell r="W3643">
            <v>1</v>
          </cell>
          <cell r="X3643" t="str">
            <v>FLEXNET ECUADOR - MDELIVERY</v>
          </cell>
          <cell r="Y3643" t="str">
            <v>CALLE 28 DE JUNIO S/N Y GARCIA MORENO ENTRADA LLANO GRANDE</v>
          </cell>
        </row>
        <row r="3644">
          <cell r="A3644" t="str">
            <v>TK-7723</v>
          </cell>
          <cell r="B3644">
            <v>495038</v>
          </cell>
          <cell r="C3644" t="str">
            <v>TK-7723</v>
          </cell>
          <cell r="D3644" t="str">
            <v>MDELIVERY</v>
          </cell>
          <cell r="E3644" t="str">
            <v>DESPACHO</v>
          </cell>
          <cell r="F3644" t="str">
            <v>EXPRESS</v>
          </cell>
          <cell r="G3644" t="str">
            <v/>
          </cell>
          <cell r="H3644">
            <v>44937</v>
          </cell>
          <cell r="I3644" t="str">
            <v>ENTREGADO</v>
          </cell>
          <cell r="J3644">
            <v>44942</v>
          </cell>
          <cell r="K3644" t="str">
            <v>OTECEL</v>
          </cell>
          <cell r="L3644" t="str">
            <v>AVDA SIMON BOLIVAR Y VIA NAYON CONJUNTO CORPORATIVO EKOPARK TORRE 3 TELEFONICA</v>
          </cell>
          <cell r="M3644" t="str">
            <v/>
          </cell>
          <cell r="N3644" t="str">
            <v>098299225</v>
          </cell>
          <cell r="O3644" t="str">
            <v/>
          </cell>
          <cell r="P3644" t="str">
            <v>QUITO</v>
          </cell>
          <cell r="Q3644" t="str">
            <v>QUITO</v>
          </cell>
          <cell r="R3644" t="str">
            <v>PICHINCHA</v>
          </cell>
          <cell r="T3644" t="str">
            <v>FLEXTRANS UIO</v>
          </cell>
          <cell r="U3644" t="str">
            <v>FLEXNETUIO_LOCAL</v>
          </cell>
          <cell r="V3644">
            <v>1</v>
          </cell>
          <cell r="W3644">
            <v>1</v>
          </cell>
          <cell r="X3644" t="str">
            <v>FLEXNET ECUADOR - MDELIVERY</v>
          </cell>
          <cell r="Y3644" t="str">
            <v>CALLE 28 DE JUNIO S/N Y GARCIA MORENO ENTRADA LLANO GRANDE</v>
          </cell>
        </row>
        <row r="3645">
          <cell r="A3645" t="str">
            <v>TK-7724</v>
          </cell>
          <cell r="B3645">
            <v>495039</v>
          </cell>
          <cell r="C3645" t="str">
            <v>TK-7724</v>
          </cell>
          <cell r="D3645" t="str">
            <v>MDELIVERY</v>
          </cell>
          <cell r="E3645" t="str">
            <v>DESPACHO</v>
          </cell>
          <cell r="F3645" t="str">
            <v>EXPRESS</v>
          </cell>
          <cell r="G3645" t="str">
            <v/>
          </cell>
          <cell r="H3645">
            <v>44937</v>
          </cell>
          <cell r="I3645" t="str">
            <v>ENTREGADO</v>
          </cell>
          <cell r="J3645">
            <v>44942</v>
          </cell>
          <cell r="K3645" t="str">
            <v>OTECEL</v>
          </cell>
          <cell r="L3645" t="str">
            <v>AVDA SIMON BOLIVAR Y VIA NAYON CONJUNTO CORPORATIVO EKOPARK TORRE 3 TELEFONICA</v>
          </cell>
          <cell r="M3645" t="str">
            <v/>
          </cell>
          <cell r="N3645" t="str">
            <v>098299225</v>
          </cell>
          <cell r="O3645" t="str">
            <v/>
          </cell>
          <cell r="P3645" t="str">
            <v>QUITO</v>
          </cell>
          <cell r="Q3645" t="str">
            <v>QUITO</v>
          </cell>
          <cell r="R3645" t="str">
            <v>PICHINCHA</v>
          </cell>
          <cell r="T3645" t="str">
            <v>FLEXTRANS UIO</v>
          </cell>
          <cell r="U3645" t="str">
            <v>FLEXNETUIO_LOCAL</v>
          </cell>
          <cell r="V3645">
            <v>1</v>
          </cell>
          <cell r="W3645">
            <v>1</v>
          </cell>
          <cell r="X3645" t="str">
            <v>FLEXNET ECUADOR - MDELIVERY</v>
          </cell>
          <cell r="Y3645" t="str">
            <v>CALLE 28 DE JUNIO S/N Y GARCIA MORENO ENTRADA LLANO GRANDE</v>
          </cell>
        </row>
        <row r="3646">
          <cell r="A3646" t="str">
            <v>TK-7725</v>
          </cell>
          <cell r="B3646">
            <v>495040</v>
          </cell>
          <cell r="C3646" t="str">
            <v>TK-7725</v>
          </cell>
          <cell r="D3646" t="str">
            <v>MDELIVERY</v>
          </cell>
          <cell r="E3646" t="str">
            <v>DESPACHO</v>
          </cell>
          <cell r="F3646" t="str">
            <v>EXPRESS</v>
          </cell>
          <cell r="G3646" t="str">
            <v/>
          </cell>
          <cell r="H3646">
            <v>44937</v>
          </cell>
          <cell r="I3646" t="str">
            <v>ENTREGADO</v>
          </cell>
          <cell r="J3646">
            <v>44942</v>
          </cell>
          <cell r="K3646" t="str">
            <v>OTECEL</v>
          </cell>
          <cell r="L3646" t="str">
            <v>AVDA SIMON BOLIVAR Y VIA NAYON CONJUNTO CORPORATIVO EKOPARK TORRE 3 TELEFONICA</v>
          </cell>
          <cell r="M3646" t="str">
            <v/>
          </cell>
          <cell r="N3646" t="str">
            <v>098299225</v>
          </cell>
          <cell r="O3646" t="str">
            <v/>
          </cell>
          <cell r="P3646" t="str">
            <v>QUITO</v>
          </cell>
          <cell r="Q3646" t="str">
            <v>QUITO</v>
          </cell>
          <cell r="R3646" t="str">
            <v>PICHINCHA</v>
          </cell>
          <cell r="T3646" t="str">
            <v>FLEXTRANS UIO</v>
          </cell>
          <cell r="U3646" t="str">
            <v>FLEXNETUIO_LOCAL</v>
          </cell>
          <cell r="V3646">
            <v>1</v>
          </cell>
          <cell r="W3646">
            <v>1</v>
          </cell>
          <cell r="X3646" t="str">
            <v>FLEXNET ECUADOR - MDELIVERY</v>
          </cell>
          <cell r="Y3646" t="str">
            <v>CALLE 28 DE JUNIO S/N Y GARCIA MORENO ENTRADA LLANO GRANDE</v>
          </cell>
        </row>
        <row r="3647">
          <cell r="A3647" t="str">
            <v>TK-7726</v>
          </cell>
          <cell r="B3647">
            <v>495041</v>
          </cell>
          <cell r="C3647" t="str">
            <v>TK-7726</v>
          </cell>
          <cell r="D3647" t="str">
            <v>MDELIVERY</v>
          </cell>
          <cell r="E3647" t="str">
            <v>DESPACHO</v>
          </cell>
          <cell r="F3647" t="str">
            <v>EXPRESS</v>
          </cell>
          <cell r="G3647" t="str">
            <v/>
          </cell>
          <cell r="H3647">
            <v>44937</v>
          </cell>
          <cell r="I3647" t="str">
            <v>ENTREGADO</v>
          </cell>
          <cell r="J3647">
            <v>44942</v>
          </cell>
          <cell r="K3647" t="str">
            <v>OTECEL</v>
          </cell>
          <cell r="L3647" t="str">
            <v>AVDA SIMON BOLIVAR Y VIA NAYON CONJUNTO CORPORATIVO EKOPARK TORRE 3 TELEFONICA</v>
          </cell>
          <cell r="M3647" t="str">
            <v/>
          </cell>
          <cell r="N3647" t="str">
            <v>098299225</v>
          </cell>
          <cell r="O3647" t="str">
            <v/>
          </cell>
          <cell r="P3647" t="str">
            <v>QUITO</v>
          </cell>
          <cell r="Q3647" t="str">
            <v>QUITO</v>
          </cell>
          <cell r="R3647" t="str">
            <v>PICHINCHA</v>
          </cell>
          <cell r="T3647" t="str">
            <v>FLEXTRANS UIO</v>
          </cell>
          <cell r="U3647" t="str">
            <v>FLEXNETUIO_LOCAL</v>
          </cell>
          <cell r="V3647">
            <v>1</v>
          </cell>
          <cell r="W3647">
            <v>1</v>
          </cell>
          <cell r="X3647" t="str">
            <v>FLEXNET ECUADOR - MDELIVERY</v>
          </cell>
          <cell r="Y3647" t="str">
            <v>CALLE 28 DE JUNIO S/N Y GARCIA MORENO ENTRADA LLANO GRANDE</v>
          </cell>
        </row>
        <row r="3648">
          <cell r="A3648" t="str">
            <v>TK-7727</v>
          </cell>
          <cell r="B3648">
            <v>495042</v>
          </cell>
          <cell r="C3648" t="str">
            <v>TK-7727</v>
          </cell>
          <cell r="D3648" t="str">
            <v>MDELIVERY</v>
          </cell>
          <cell r="E3648" t="str">
            <v>DESPACHO</v>
          </cell>
          <cell r="F3648" t="str">
            <v>EXPRESS</v>
          </cell>
          <cell r="G3648" t="str">
            <v/>
          </cell>
          <cell r="H3648">
            <v>44937</v>
          </cell>
          <cell r="I3648" t="str">
            <v>ENTREGADO</v>
          </cell>
          <cell r="J3648">
            <v>44942</v>
          </cell>
          <cell r="K3648" t="str">
            <v>OTECEL</v>
          </cell>
          <cell r="L3648" t="str">
            <v>AVDA SIMON BOLIVAR Y VIA NAYON CONJUNTO CORPORATIVO EKOPARK TORRE 3 TELEFONICA</v>
          </cell>
          <cell r="M3648" t="str">
            <v/>
          </cell>
          <cell r="N3648" t="str">
            <v>098299225</v>
          </cell>
          <cell r="O3648" t="str">
            <v/>
          </cell>
          <cell r="P3648" t="str">
            <v>QUITO</v>
          </cell>
          <cell r="Q3648" t="str">
            <v>QUITO</v>
          </cell>
          <cell r="R3648" t="str">
            <v>PICHINCHA</v>
          </cell>
          <cell r="T3648" t="str">
            <v>FLEXTRANS UIO</v>
          </cell>
          <cell r="U3648" t="str">
            <v>FLEXNETUIO_LOCAL</v>
          </cell>
          <cell r="V3648">
            <v>1</v>
          </cell>
          <cell r="W3648">
            <v>1</v>
          </cell>
          <cell r="X3648" t="str">
            <v>FLEXNET ECUADOR - MDELIVERY</v>
          </cell>
          <cell r="Y3648" t="str">
            <v>CALLE 28 DE JUNIO S/N Y GARCIA MORENO ENTRADA LLANO GRANDE</v>
          </cell>
        </row>
        <row r="3649">
          <cell r="A3649" t="str">
            <v>TK-7728</v>
          </cell>
          <cell r="B3649">
            <v>495043</v>
          </cell>
          <cell r="C3649" t="str">
            <v>TK-7728</v>
          </cell>
          <cell r="D3649" t="str">
            <v>MDELIVERY</v>
          </cell>
          <cell r="E3649" t="str">
            <v>DESPACHO</v>
          </cell>
          <cell r="F3649" t="str">
            <v>EXPRESS</v>
          </cell>
          <cell r="G3649" t="str">
            <v/>
          </cell>
          <cell r="H3649">
            <v>44937</v>
          </cell>
          <cell r="I3649" t="str">
            <v>ENTREGADO</v>
          </cell>
          <cell r="J3649">
            <v>44942</v>
          </cell>
          <cell r="K3649" t="str">
            <v>OTECEL</v>
          </cell>
          <cell r="L3649" t="str">
            <v>AVDA SIMON BOLIVAR Y VIA NAYON CONJUNTO CORPORATIVO EKOPARK TORRE 3 TELEFONICA</v>
          </cell>
          <cell r="M3649" t="str">
            <v/>
          </cell>
          <cell r="N3649" t="str">
            <v>098299225</v>
          </cell>
          <cell r="O3649" t="str">
            <v/>
          </cell>
          <cell r="P3649" t="str">
            <v>QUITO</v>
          </cell>
          <cell r="Q3649" t="str">
            <v>QUITO</v>
          </cell>
          <cell r="R3649" t="str">
            <v>PICHINCHA</v>
          </cell>
          <cell r="T3649" t="str">
            <v>FLEXTRANS UIO</v>
          </cell>
          <cell r="U3649" t="str">
            <v>FLEXNETUIO_LOCAL</v>
          </cell>
          <cell r="V3649">
            <v>1</v>
          </cell>
          <cell r="W3649">
            <v>1</v>
          </cell>
          <cell r="X3649" t="str">
            <v>FLEXNET ECUADOR - MDELIVERY</v>
          </cell>
          <cell r="Y3649" t="str">
            <v>CALLE 28 DE JUNIO S/N Y GARCIA MORENO ENTRADA LLANO GRANDE</v>
          </cell>
        </row>
        <row r="3650">
          <cell r="A3650" t="str">
            <v>TK-7730</v>
          </cell>
          <cell r="B3650">
            <v>495044</v>
          </cell>
          <cell r="C3650" t="str">
            <v>TK-7730</v>
          </cell>
          <cell r="D3650" t="str">
            <v>MDELIVERY</v>
          </cell>
          <cell r="E3650" t="str">
            <v>DESPACHO</v>
          </cell>
          <cell r="F3650" t="str">
            <v>EXPRESS</v>
          </cell>
          <cell r="G3650" t="str">
            <v/>
          </cell>
          <cell r="H3650">
            <v>44937</v>
          </cell>
          <cell r="I3650" t="str">
            <v>ENTREGADO</v>
          </cell>
          <cell r="J3650">
            <v>44942</v>
          </cell>
          <cell r="K3650" t="str">
            <v>OTECEL</v>
          </cell>
          <cell r="L3650" t="str">
            <v>AVDA SIMON BOLIVAR Y VIA NAYON CONJUNTO CORPORATIVO EKOPARK TORRE 3 TELEFONICA</v>
          </cell>
          <cell r="M3650" t="str">
            <v/>
          </cell>
          <cell r="N3650" t="str">
            <v>098299225</v>
          </cell>
          <cell r="O3650" t="str">
            <v/>
          </cell>
          <cell r="P3650" t="str">
            <v>QUITO</v>
          </cell>
          <cell r="Q3650" t="str">
            <v>QUITO</v>
          </cell>
          <cell r="R3650" t="str">
            <v>PICHINCHA</v>
          </cell>
          <cell r="T3650" t="str">
            <v>FLEXTRANS UIO</v>
          </cell>
          <cell r="U3650" t="str">
            <v>FLEXNETUIO_LOCAL</v>
          </cell>
          <cell r="V3650">
            <v>1</v>
          </cell>
          <cell r="W3650">
            <v>1</v>
          </cell>
          <cell r="X3650" t="str">
            <v>FLEXNET ECUADOR - MDELIVERY</v>
          </cell>
          <cell r="Y3650" t="str">
            <v>CALLE 28 DE JUNIO S/N Y GARCIA MORENO ENTRADA LLANO GRANDE</v>
          </cell>
        </row>
        <row r="3651">
          <cell r="A3651" t="str">
            <v>TK-7731</v>
          </cell>
          <cell r="B3651">
            <v>495045</v>
          </cell>
          <cell r="C3651" t="str">
            <v>TK-7731</v>
          </cell>
          <cell r="D3651" t="str">
            <v>MDELIVERY</v>
          </cell>
          <cell r="E3651" t="str">
            <v>DESPACHO</v>
          </cell>
          <cell r="F3651" t="str">
            <v>EXPRESS</v>
          </cell>
          <cell r="G3651" t="str">
            <v/>
          </cell>
          <cell r="H3651">
            <v>44937</v>
          </cell>
          <cell r="I3651" t="str">
            <v>ENTREGADO</v>
          </cell>
          <cell r="J3651">
            <v>44942</v>
          </cell>
          <cell r="K3651" t="str">
            <v>OTECEL</v>
          </cell>
          <cell r="L3651" t="str">
            <v>AVDA SIMON BOLIVAR Y VIA NAYON CONJUNTO CORPORATIVO EKOPARK TORRE 3 TELEFONICA</v>
          </cell>
          <cell r="M3651" t="str">
            <v/>
          </cell>
          <cell r="N3651" t="str">
            <v>098299225</v>
          </cell>
          <cell r="O3651" t="str">
            <v/>
          </cell>
          <cell r="P3651" t="str">
            <v>QUITO</v>
          </cell>
          <cell r="Q3651" t="str">
            <v>QUITO</v>
          </cell>
          <cell r="R3651" t="str">
            <v>PICHINCHA</v>
          </cell>
          <cell r="T3651" t="str">
            <v>FLEXTRANS UIO</v>
          </cell>
          <cell r="U3651" t="str">
            <v>FLEXNETUIO_LOCAL</v>
          </cell>
          <cell r="V3651">
            <v>1</v>
          </cell>
          <cell r="W3651">
            <v>1</v>
          </cell>
          <cell r="X3651" t="str">
            <v>FLEXNET ECUADOR - MDELIVERY</v>
          </cell>
          <cell r="Y3651" t="str">
            <v>CALLE 28 DE JUNIO S/N Y GARCIA MORENO ENTRADA LLANO GRANDE</v>
          </cell>
        </row>
        <row r="3652">
          <cell r="A3652" t="str">
            <v>TK-7732</v>
          </cell>
          <cell r="B3652">
            <v>495046</v>
          </cell>
          <cell r="C3652" t="str">
            <v>TK-7732</v>
          </cell>
          <cell r="D3652" t="str">
            <v>MDELIVERY</v>
          </cell>
          <cell r="E3652" t="str">
            <v>DESPACHO</v>
          </cell>
          <cell r="F3652" t="str">
            <v>EXPRESS</v>
          </cell>
          <cell r="G3652" t="str">
            <v/>
          </cell>
          <cell r="H3652">
            <v>44937</v>
          </cell>
          <cell r="I3652" t="str">
            <v>ENTREGADO</v>
          </cell>
          <cell r="J3652">
            <v>44942</v>
          </cell>
          <cell r="K3652" t="str">
            <v>OTECEL</v>
          </cell>
          <cell r="L3652" t="str">
            <v>AVDA SIMON BOLIVAR Y VIA NAYON CONJUNTO CORPORATIVO EKOPARK TORRE 3 TELEFONICA</v>
          </cell>
          <cell r="M3652" t="str">
            <v/>
          </cell>
          <cell r="N3652" t="str">
            <v>098299225</v>
          </cell>
          <cell r="O3652" t="str">
            <v/>
          </cell>
          <cell r="P3652" t="str">
            <v>QUITO</v>
          </cell>
          <cell r="Q3652" t="str">
            <v>QUITO</v>
          </cell>
          <cell r="R3652" t="str">
            <v>PICHINCHA</v>
          </cell>
          <cell r="T3652" t="str">
            <v>FLEXTRANS UIO</v>
          </cell>
          <cell r="U3652" t="str">
            <v>FLEXNETUIO_LOCAL</v>
          </cell>
          <cell r="V3652">
            <v>1</v>
          </cell>
          <cell r="W3652">
            <v>1</v>
          </cell>
          <cell r="X3652" t="str">
            <v>FLEXNET ECUADOR - MDELIVERY</v>
          </cell>
          <cell r="Y3652" t="str">
            <v>CALLE 28 DE JUNIO S/N Y GARCIA MORENO ENTRADA LLANO GRANDE</v>
          </cell>
        </row>
        <row r="3653">
          <cell r="A3653" t="str">
            <v>TK-7733</v>
          </cell>
          <cell r="B3653">
            <v>495047</v>
          </cell>
          <cell r="C3653" t="str">
            <v>TK-7733</v>
          </cell>
          <cell r="D3653" t="str">
            <v>MDELIVERY</v>
          </cell>
          <cell r="E3653" t="str">
            <v>DESPACHO</v>
          </cell>
          <cell r="F3653" t="str">
            <v>EXPRESS</v>
          </cell>
          <cell r="G3653" t="str">
            <v/>
          </cell>
          <cell r="H3653">
            <v>44937</v>
          </cell>
          <cell r="I3653" t="str">
            <v>ENTREGADO</v>
          </cell>
          <cell r="J3653">
            <v>44942</v>
          </cell>
          <cell r="K3653" t="str">
            <v>OTECEL</v>
          </cell>
          <cell r="L3653" t="str">
            <v>AVDA SIMON BOLIVAR Y VIA NAYON CONJUNTO CORPORATIVO EKOPARK TORRE 3 TELEFONICA</v>
          </cell>
          <cell r="M3653" t="str">
            <v/>
          </cell>
          <cell r="N3653" t="str">
            <v>098299225</v>
          </cell>
          <cell r="O3653" t="str">
            <v/>
          </cell>
          <cell r="P3653" t="str">
            <v>QUITO</v>
          </cell>
          <cell r="Q3653" t="str">
            <v>QUITO</v>
          </cell>
          <cell r="R3653" t="str">
            <v>PICHINCHA</v>
          </cell>
          <cell r="T3653" t="str">
            <v>FLEXTRANS UIO</v>
          </cell>
          <cell r="U3653" t="str">
            <v>FLEXNETUIO_LOCAL</v>
          </cell>
          <cell r="V3653">
            <v>1</v>
          </cell>
          <cell r="W3653">
            <v>1</v>
          </cell>
          <cell r="X3653" t="str">
            <v>FLEXNET ECUADOR - MDELIVERY</v>
          </cell>
          <cell r="Y3653" t="str">
            <v>CALLE 28 DE JUNIO S/N Y GARCIA MORENO ENTRADA LLANO GRANDE</v>
          </cell>
        </row>
        <row r="3654">
          <cell r="A3654" t="str">
            <v>TK-7734</v>
          </cell>
          <cell r="B3654">
            <v>495048</v>
          </cell>
          <cell r="C3654" t="str">
            <v>TK-7734</v>
          </cell>
          <cell r="D3654" t="str">
            <v>MDELIVERY</v>
          </cell>
          <cell r="E3654" t="str">
            <v>DESPACHO</v>
          </cell>
          <cell r="F3654" t="str">
            <v>EXPRESS</v>
          </cell>
          <cell r="G3654" t="str">
            <v/>
          </cell>
          <cell r="H3654">
            <v>44937</v>
          </cell>
          <cell r="I3654" t="str">
            <v>ENTREGADO</v>
          </cell>
          <cell r="J3654">
            <v>44942</v>
          </cell>
          <cell r="K3654" t="str">
            <v>OTECEL</v>
          </cell>
          <cell r="L3654" t="str">
            <v>AVDA SIMON BOLIVAR Y VIA NAYON CONJUNTO CORPORATIVO EKOPARK TORRE 3 TELEFONICA</v>
          </cell>
          <cell r="M3654" t="str">
            <v/>
          </cell>
          <cell r="N3654" t="str">
            <v>098299225</v>
          </cell>
          <cell r="O3654" t="str">
            <v/>
          </cell>
          <cell r="P3654" t="str">
            <v>QUITO</v>
          </cell>
          <cell r="Q3654" t="str">
            <v>QUITO</v>
          </cell>
          <cell r="R3654" t="str">
            <v>PICHINCHA</v>
          </cell>
          <cell r="T3654" t="str">
            <v>FLEXTRANS UIO</v>
          </cell>
          <cell r="U3654" t="str">
            <v>FLEXNETUIO_LOCAL</v>
          </cell>
          <cell r="V3654">
            <v>1</v>
          </cell>
          <cell r="W3654">
            <v>1</v>
          </cell>
          <cell r="X3654" t="str">
            <v>FLEXNET ECUADOR - MDELIVERY</v>
          </cell>
          <cell r="Y3654" t="str">
            <v>CALLE 28 DE JUNIO S/N Y GARCIA MORENO ENTRADA LLANO GRANDE</v>
          </cell>
        </row>
        <row r="3655">
          <cell r="A3655" t="str">
            <v>TK-7735</v>
          </cell>
          <cell r="B3655">
            <v>495049</v>
          </cell>
          <cell r="C3655" t="str">
            <v>TK-7735</v>
          </cell>
          <cell r="D3655" t="str">
            <v>MDELIVERY</v>
          </cell>
          <cell r="E3655" t="str">
            <v>DESPACHO</v>
          </cell>
          <cell r="F3655" t="str">
            <v>EXPRESS</v>
          </cell>
          <cell r="G3655" t="str">
            <v/>
          </cell>
          <cell r="H3655">
            <v>44937</v>
          </cell>
          <cell r="I3655" t="str">
            <v>ENTREGADO</v>
          </cell>
          <cell r="J3655">
            <v>44942</v>
          </cell>
          <cell r="K3655" t="str">
            <v>OTECEL</v>
          </cell>
          <cell r="L3655" t="str">
            <v>AVDA SIMON BOLIVAR Y VIA NAYON CONJUNTO CORPORATIVO EKOPARK TORRE 3 TELEFONICA</v>
          </cell>
          <cell r="M3655" t="str">
            <v/>
          </cell>
          <cell r="N3655" t="str">
            <v>098299225</v>
          </cell>
          <cell r="O3655" t="str">
            <v/>
          </cell>
          <cell r="P3655" t="str">
            <v>QUITO</v>
          </cell>
          <cell r="Q3655" t="str">
            <v>QUITO</v>
          </cell>
          <cell r="R3655" t="str">
            <v>PICHINCHA</v>
          </cell>
          <cell r="T3655" t="str">
            <v>FLEXTRANS UIO</v>
          </cell>
          <cell r="U3655" t="str">
            <v>FLEXNETUIO_LOCAL</v>
          </cell>
          <cell r="V3655">
            <v>1</v>
          </cell>
          <cell r="W3655">
            <v>1</v>
          </cell>
          <cell r="X3655" t="str">
            <v>FLEXNET ECUADOR - MDELIVERY</v>
          </cell>
          <cell r="Y3655" t="str">
            <v>CALLE 28 DE JUNIO S/N Y GARCIA MORENO ENTRADA LLANO GRANDE</v>
          </cell>
        </row>
        <row r="3656">
          <cell r="A3656" t="str">
            <v>TK-7738</v>
          </cell>
          <cell r="B3656">
            <v>495050</v>
          </cell>
          <cell r="C3656" t="str">
            <v>TK-7738</v>
          </cell>
          <cell r="D3656" t="str">
            <v>MDELIVERY</v>
          </cell>
          <cell r="E3656" t="str">
            <v>DESPACHO</v>
          </cell>
          <cell r="F3656" t="str">
            <v>EXPRESS</v>
          </cell>
          <cell r="G3656" t="str">
            <v/>
          </cell>
          <cell r="H3656">
            <v>44937</v>
          </cell>
          <cell r="I3656" t="str">
            <v>ENTREGADO</v>
          </cell>
          <cell r="J3656">
            <v>44942</v>
          </cell>
          <cell r="K3656" t="str">
            <v>OTECEL</v>
          </cell>
          <cell r="L3656" t="str">
            <v>AVDA SIMON BOLIVAR Y VIA NAYON CONJUNTO CORPORATIVO EKOPARK TORRE 3 TELEFONICA</v>
          </cell>
          <cell r="M3656" t="str">
            <v/>
          </cell>
          <cell r="N3656" t="str">
            <v>098299225</v>
          </cell>
          <cell r="O3656" t="str">
            <v/>
          </cell>
          <cell r="P3656" t="str">
            <v>QUITO</v>
          </cell>
          <cell r="Q3656" t="str">
            <v>QUITO</v>
          </cell>
          <cell r="R3656" t="str">
            <v>PICHINCHA</v>
          </cell>
          <cell r="T3656" t="str">
            <v>FLEXTRANS UIO</v>
          </cell>
          <cell r="U3656" t="str">
            <v>FLEXNETUIO_LOCAL</v>
          </cell>
          <cell r="V3656">
            <v>1</v>
          </cell>
          <cell r="W3656">
            <v>1</v>
          </cell>
          <cell r="X3656" t="str">
            <v>FLEXNET ECUADOR - MDELIVERY</v>
          </cell>
          <cell r="Y3656" t="str">
            <v>CALLE 28 DE JUNIO S/N Y GARCIA MORENO ENTRADA LLANO GRANDE</v>
          </cell>
        </row>
        <row r="3657">
          <cell r="A3657" t="str">
            <v>TK-7739</v>
          </cell>
          <cell r="B3657">
            <v>495051</v>
          </cell>
          <cell r="C3657" t="str">
            <v>TK-7739</v>
          </cell>
          <cell r="D3657" t="str">
            <v>MDELIVERY</v>
          </cell>
          <cell r="E3657" t="str">
            <v>DESPACHO</v>
          </cell>
          <cell r="F3657" t="str">
            <v>EXPRESS</v>
          </cell>
          <cell r="G3657" t="str">
            <v/>
          </cell>
          <cell r="H3657">
            <v>44937</v>
          </cell>
          <cell r="I3657" t="str">
            <v>ENTREGADO</v>
          </cell>
          <cell r="J3657">
            <v>44942</v>
          </cell>
          <cell r="K3657" t="str">
            <v>OTECEL</v>
          </cell>
          <cell r="L3657" t="str">
            <v>AVDA SIMON BOLIVAR Y VIA NAYON CONJUNTO CORPORATIVO EKOPARK TORRE 3 TELEFONICA</v>
          </cell>
          <cell r="M3657" t="str">
            <v/>
          </cell>
          <cell r="N3657" t="str">
            <v>098299225</v>
          </cell>
          <cell r="O3657" t="str">
            <v/>
          </cell>
          <cell r="P3657" t="str">
            <v>QUITO</v>
          </cell>
          <cell r="Q3657" t="str">
            <v>QUITO</v>
          </cell>
          <cell r="R3657" t="str">
            <v>PICHINCHA</v>
          </cell>
          <cell r="T3657" t="str">
            <v>FLEXTRANS UIO</v>
          </cell>
          <cell r="U3657" t="str">
            <v>FLEXNETUIO_LOCAL</v>
          </cell>
          <cell r="V3657">
            <v>1</v>
          </cell>
          <cell r="W3657">
            <v>1</v>
          </cell>
          <cell r="X3657" t="str">
            <v>FLEXNET ECUADOR - MDELIVERY</v>
          </cell>
          <cell r="Y3657" t="str">
            <v>CALLE 28 DE JUNIO S/N Y GARCIA MORENO ENTRADA LLANO GRANDE</v>
          </cell>
        </row>
        <row r="3658">
          <cell r="A3658" t="str">
            <v>TK-7676</v>
          </cell>
          <cell r="B3658">
            <v>494995</v>
          </cell>
          <cell r="C3658" t="str">
            <v>TK-7676</v>
          </cell>
          <cell r="D3658" t="str">
            <v>MDELIVERY</v>
          </cell>
          <cell r="E3658" t="str">
            <v>DESPACHO</v>
          </cell>
          <cell r="F3658" t="str">
            <v>EXPRESS</v>
          </cell>
          <cell r="G3658" t="str">
            <v/>
          </cell>
          <cell r="H3658">
            <v>44937</v>
          </cell>
          <cell r="I3658" t="str">
            <v>ENTREGADO</v>
          </cell>
          <cell r="J3658">
            <v>44942</v>
          </cell>
          <cell r="K3658" t="str">
            <v>OTECEL</v>
          </cell>
          <cell r="L3658" t="str">
            <v>AVDA SIMON BOLIVAR Y VIA NAYON CONJUNTO CORPORATIVO EKOPARK TORRE 3 TELEFONICA</v>
          </cell>
          <cell r="M3658" t="str">
            <v/>
          </cell>
          <cell r="N3658" t="str">
            <v>098299225</v>
          </cell>
          <cell r="O3658" t="str">
            <v/>
          </cell>
          <cell r="P3658" t="str">
            <v>QUITO</v>
          </cell>
          <cell r="Q3658" t="str">
            <v>QUITO</v>
          </cell>
          <cell r="R3658" t="str">
            <v>PICHINCHA</v>
          </cell>
          <cell r="T3658" t="str">
            <v>FLEXTRANS UIO</v>
          </cell>
          <cell r="U3658" t="str">
            <v>FLEXNETUIO_LOCAL</v>
          </cell>
          <cell r="V3658">
            <v>1</v>
          </cell>
          <cell r="W3658">
            <v>1</v>
          </cell>
          <cell r="X3658" t="str">
            <v>FLEXNET ECUADOR - MDELIVERY</v>
          </cell>
          <cell r="Y3658" t="str">
            <v>CALLE 28 DE JUNIO S/N Y GARCIA MORENO ENTRADA LLANO GRANDE</v>
          </cell>
        </row>
        <row r="3659">
          <cell r="A3659" t="str">
            <v>TK-7677</v>
          </cell>
          <cell r="B3659">
            <v>494996</v>
          </cell>
          <cell r="C3659" t="str">
            <v>TK-7677</v>
          </cell>
          <cell r="D3659" t="str">
            <v>MDELIVERY</v>
          </cell>
          <cell r="E3659" t="str">
            <v>DESPACHO</v>
          </cell>
          <cell r="F3659" t="str">
            <v>EXPRESS</v>
          </cell>
          <cell r="G3659" t="str">
            <v/>
          </cell>
          <cell r="H3659">
            <v>44937</v>
          </cell>
          <cell r="I3659" t="str">
            <v>ENTREGADO</v>
          </cell>
          <cell r="J3659">
            <v>44942</v>
          </cell>
          <cell r="K3659" t="str">
            <v>OTECEL</v>
          </cell>
          <cell r="L3659" t="str">
            <v>AVDA SIMON BOLIVAR Y VIA NAYON CONJUNTO CORPORATIVO EKOPARK TORRE 3 TELEFONICA</v>
          </cell>
          <cell r="M3659" t="str">
            <v/>
          </cell>
          <cell r="N3659" t="str">
            <v>098299225</v>
          </cell>
          <cell r="O3659" t="str">
            <v/>
          </cell>
          <cell r="P3659" t="str">
            <v>QUITO</v>
          </cell>
          <cell r="Q3659" t="str">
            <v>QUITO</v>
          </cell>
          <cell r="R3659" t="str">
            <v>PICHINCHA</v>
          </cell>
          <cell r="T3659" t="str">
            <v>FLEXTRANS UIO</v>
          </cell>
          <cell r="U3659" t="str">
            <v>FLEXNETUIO_LOCAL</v>
          </cell>
          <cell r="V3659">
            <v>1</v>
          </cell>
          <cell r="W3659">
            <v>1</v>
          </cell>
          <cell r="X3659" t="str">
            <v>FLEXNET ECUADOR - MDELIVERY</v>
          </cell>
          <cell r="Y3659" t="str">
            <v>CALLE 28 DE JUNIO S/N Y GARCIA MORENO ENTRADA LLANO GRANDE</v>
          </cell>
        </row>
        <row r="3660">
          <cell r="A3660" t="str">
            <v>TK-7678</v>
          </cell>
          <cell r="B3660">
            <v>494997</v>
          </cell>
          <cell r="C3660" t="str">
            <v>TK-7678</v>
          </cell>
          <cell r="D3660" t="str">
            <v>MDELIVERY</v>
          </cell>
          <cell r="E3660" t="str">
            <v>DESPACHO</v>
          </cell>
          <cell r="F3660" t="str">
            <v>EXPRESS</v>
          </cell>
          <cell r="G3660" t="str">
            <v/>
          </cell>
          <cell r="H3660">
            <v>44937</v>
          </cell>
          <cell r="I3660" t="str">
            <v>ENTREGADO</v>
          </cell>
          <cell r="J3660">
            <v>44942</v>
          </cell>
          <cell r="K3660" t="str">
            <v>OTECEL</v>
          </cell>
          <cell r="L3660" t="str">
            <v>AVDA SIMON BOLIVAR Y VIA NAYON CONJUNTO CORPORATIVO EKOPARK TORRE 3 TELEFONICA</v>
          </cell>
          <cell r="M3660" t="str">
            <v/>
          </cell>
          <cell r="N3660" t="str">
            <v>098299225</v>
          </cell>
          <cell r="O3660" t="str">
            <v/>
          </cell>
          <cell r="P3660" t="str">
            <v>QUITO</v>
          </cell>
          <cell r="Q3660" t="str">
            <v>QUITO</v>
          </cell>
          <cell r="R3660" t="str">
            <v>PICHINCHA</v>
          </cell>
          <cell r="T3660" t="str">
            <v>FLEXTRANS UIO</v>
          </cell>
          <cell r="U3660" t="str">
            <v>FLEXNETUIO_LOCAL</v>
          </cell>
          <cell r="V3660">
            <v>1</v>
          </cell>
          <cell r="W3660">
            <v>1</v>
          </cell>
          <cell r="X3660" t="str">
            <v>FLEXNET ECUADOR - MDELIVERY</v>
          </cell>
          <cell r="Y3660" t="str">
            <v>CALLE 28 DE JUNIO S/N Y GARCIA MORENO ENTRADA LLANO GRANDE</v>
          </cell>
        </row>
        <row r="3661">
          <cell r="A3661" t="str">
            <v>TK-7680</v>
          </cell>
          <cell r="B3661">
            <v>494998</v>
          </cell>
          <cell r="C3661" t="str">
            <v>TK-7680</v>
          </cell>
          <cell r="D3661" t="str">
            <v>MDELIVERY</v>
          </cell>
          <cell r="E3661" t="str">
            <v>DESPACHO</v>
          </cell>
          <cell r="F3661" t="str">
            <v>EXPRESS</v>
          </cell>
          <cell r="G3661" t="str">
            <v/>
          </cell>
          <cell r="H3661">
            <v>44937</v>
          </cell>
          <cell r="I3661" t="str">
            <v>ENTREGADO</v>
          </cell>
          <cell r="J3661">
            <v>44942</v>
          </cell>
          <cell r="K3661" t="str">
            <v>OTECEL</v>
          </cell>
          <cell r="L3661" t="str">
            <v>AVDA SIMON BOLIVAR Y VIA NAYON CONJUNTO CORPORATIVO EKOPARK TORRE 3 TELEFONICA</v>
          </cell>
          <cell r="M3661" t="str">
            <v/>
          </cell>
          <cell r="N3661" t="str">
            <v>098299225</v>
          </cell>
          <cell r="O3661" t="str">
            <v/>
          </cell>
          <cell r="P3661" t="str">
            <v>QUITO</v>
          </cell>
          <cell r="Q3661" t="str">
            <v>QUITO</v>
          </cell>
          <cell r="R3661" t="str">
            <v>PICHINCHA</v>
          </cell>
          <cell r="T3661" t="str">
            <v>FLEXTRANS UIO</v>
          </cell>
          <cell r="U3661" t="str">
            <v>FLEXNETUIO_LOCAL</v>
          </cell>
          <cell r="V3661">
            <v>1</v>
          </cell>
          <cell r="W3661">
            <v>1</v>
          </cell>
          <cell r="X3661" t="str">
            <v>FLEXNET ECUADOR - MDELIVERY</v>
          </cell>
          <cell r="Y3661" t="str">
            <v>CALLE 28 DE JUNIO S/N Y GARCIA MORENO ENTRADA LLANO GRANDE</v>
          </cell>
        </row>
        <row r="3662">
          <cell r="A3662" t="str">
            <v>TK-7681</v>
          </cell>
          <cell r="B3662">
            <v>494999</v>
          </cell>
          <cell r="C3662" t="str">
            <v>TK-7681</v>
          </cell>
          <cell r="D3662" t="str">
            <v>MDELIVERY</v>
          </cell>
          <cell r="E3662" t="str">
            <v>DESPACHO</v>
          </cell>
          <cell r="F3662" t="str">
            <v>EXPRESS</v>
          </cell>
          <cell r="G3662" t="str">
            <v/>
          </cell>
          <cell r="H3662">
            <v>44937</v>
          </cell>
          <cell r="I3662" t="str">
            <v>ENTREGADO</v>
          </cell>
          <cell r="J3662">
            <v>44942</v>
          </cell>
          <cell r="K3662" t="str">
            <v>OTECEL</v>
          </cell>
          <cell r="L3662" t="str">
            <v>AVDA SIMON BOLIVAR Y VIA NAYON CONJUNTO CORPORATIVO EKOPARK TORRE 3 TELEFONICA</v>
          </cell>
          <cell r="M3662" t="str">
            <v/>
          </cell>
          <cell r="N3662" t="str">
            <v>098299225</v>
          </cell>
          <cell r="O3662" t="str">
            <v/>
          </cell>
          <cell r="P3662" t="str">
            <v>QUITO</v>
          </cell>
          <cell r="Q3662" t="str">
            <v>QUITO</v>
          </cell>
          <cell r="R3662" t="str">
            <v>PICHINCHA</v>
          </cell>
          <cell r="T3662" t="str">
            <v>FLEXTRANS UIO</v>
          </cell>
          <cell r="U3662" t="str">
            <v>FLEXNETUIO_LOCAL</v>
          </cell>
          <cell r="V3662">
            <v>1</v>
          </cell>
          <cell r="W3662">
            <v>1</v>
          </cell>
          <cell r="X3662" t="str">
            <v>FLEXNET ECUADOR - MDELIVERY</v>
          </cell>
          <cell r="Y3662" t="str">
            <v>CALLE 28 DE JUNIO S/N Y GARCIA MORENO ENTRADA LLANO GRANDE</v>
          </cell>
        </row>
        <row r="3663">
          <cell r="A3663" t="str">
            <v>TK-7682</v>
          </cell>
          <cell r="B3663">
            <v>495000</v>
          </cell>
          <cell r="C3663" t="str">
            <v>TK-7682</v>
          </cell>
          <cell r="D3663" t="str">
            <v>MDELIVERY</v>
          </cell>
          <cell r="E3663" t="str">
            <v>DESPACHO</v>
          </cell>
          <cell r="F3663" t="str">
            <v>EXPRESS</v>
          </cell>
          <cell r="G3663" t="str">
            <v/>
          </cell>
          <cell r="H3663">
            <v>44937</v>
          </cell>
          <cell r="I3663" t="str">
            <v>ENTREGADO</v>
          </cell>
          <cell r="J3663">
            <v>44942</v>
          </cell>
          <cell r="K3663" t="str">
            <v>OTECEL</v>
          </cell>
          <cell r="L3663" t="str">
            <v>AVDA SIMON BOLIVAR Y VIA NAYON CONJUNTO CORPORATIVO EKOPARK TORRE 3 TELEFONICA</v>
          </cell>
          <cell r="M3663" t="str">
            <v/>
          </cell>
          <cell r="N3663" t="str">
            <v>098299225</v>
          </cell>
          <cell r="O3663" t="str">
            <v/>
          </cell>
          <cell r="P3663" t="str">
            <v>QUITO</v>
          </cell>
          <cell r="Q3663" t="str">
            <v>QUITO</v>
          </cell>
          <cell r="R3663" t="str">
            <v>PICHINCHA</v>
          </cell>
          <cell r="T3663" t="str">
            <v>FLEXTRANS UIO</v>
          </cell>
          <cell r="U3663" t="str">
            <v>FLEXNETUIO_LOCAL</v>
          </cell>
          <cell r="V3663">
            <v>1</v>
          </cell>
          <cell r="W3663">
            <v>1</v>
          </cell>
          <cell r="X3663" t="str">
            <v>FLEXNET ECUADOR - MDELIVERY</v>
          </cell>
          <cell r="Y3663" t="str">
            <v>CALLE 28 DE JUNIO S/N Y GARCIA MORENO ENTRADA LLANO GRANDE</v>
          </cell>
        </row>
        <row r="3664">
          <cell r="A3664" t="str">
            <v>TK-7683</v>
          </cell>
          <cell r="B3664">
            <v>495001</v>
          </cell>
          <cell r="C3664" t="str">
            <v>TK-7683</v>
          </cell>
          <cell r="D3664" t="str">
            <v>MDELIVERY</v>
          </cell>
          <cell r="E3664" t="str">
            <v>DESPACHO</v>
          </cell>
          <cell r="F3664" t="str">
            <v>EXPRESS</v>
          </cell>
          <cell r="G3664" t="str">
            <v/>
          </cell>
          <cell r="H3664">
            <v>44937</v>
          </cell>
          <cell r="I3664" t="str">
            <v>ENTREGADO</v>
          </cell>
          <cell r="J3664">
            <v>44942</v>
          </cell>
          <cell r="K3664" t="str">
            <v>OTECEL</v>
          </cell>
          <cell r="L3664" t="str">
            <v>AVDA SIMON BOLIVAR Y VIA NAYON CONJUNTO CORPORATIVO EKOPARK TORRE 3 TELEFONICA</v>
          </cell>
          <cell r="M3664" t="str">
            <v/>
          </cell>
          <cell r="N3664" t="str">
            <v>098299225</v>
          </cell>
          <cell r="O3664" t="str">
            <v/>
          </cell>
          <cell r="P3664" t="str">
            <v>QUITO</v>
          </cell>
          <cell r="Q3664" t="str">
            <v>QUITO</v>
          </cell>
          <cell r="R3664" t="str">
            <v>PICHINCHA</v>
          </cell>
          <cell r="T3664" t="str">
            <v>FLEXTRANS UIO</v>
          </cell>
          <cell r="U3664" t="str">
            <v>FLEXNETUIO_LOCAL</v>
          </cell>
          <cell r="V3664">
            <v>1</v>
          </cell>
          <cell r="W3664">
            <v>1</v>
          </cell>
          <cell r="X3664" t="str">
            <v>FLEXNET ECUADOR - MDELIVERY</v>
          </cell>
          <cell r="Y3664" t="str">
            <v>CALLE 28 DE JUNIO S/N Y GARCIA MORENO ENTRADA LLANO GRANDE</v>
          </cell>
        </row>
        <row r="3665">
          <cell r="A3665" t="str">
            <v>TK-7685</v>
          </cell>
          <cell r="B3665">
            <v>495002</v>
          </cell>
          <cell r="C3665" t="str">
            <v>TK-7685</v>
          </cell>
          <cell r="D3665" t="str">
            <v>MDELIVERY</v>
          </cell>
          <cell r="E3665" t="str">
            <v>DESPACHO</v>
          </cell>
          <cell r="F3665" t="str">
            <v>EXPRESS</v>
          </cell>
          <cell r="G3665" t="str">
            <v/>
          </cell>
          <cell r="H3665">
            <v>44937</v>
          </cell>
          <cell r="I3665" t="str">
            <v>ENTREGADO</v>
          </cell>
          <cell r="J3665">
            <v>44942</v>
          </cell>
          <cell r="K3665" t="str">
            <v>OTECEL</v>
          </cell>
          <cell r="L3665" t="str">
            <v>AVDA SIMON BOLIVAR Y VIA NAYON CONJUNTO CORPORATIVO EKOPARK TORRE 3 TELEFONICA</v>
          </cell>
          <cell r="M3665" t="str">
            <v/>
          </cell>
          <cell r="N3665" t="str">
            <v>098299225</v>
          </cell>
          <cell r="O3665" t="str">
            <v/>
          </cell>
          <cell r="P3665" t="str">
            <v>QUITO</v>
          </cell>
          <cell r="Q3665" t="str">
            <v>QUITO</v>
          </cell>
          <cell r="R3665" t="str">
            <v>PICHINCHA</v>
          </cell>
          <cell r="T3665" t="str">
            <v>FLEXTRANS UIO</v>
          </cell>
          <cell r="U3665" t="str">
            <v>FLEXNETUIO_LOCAL</v>
          </cell>
          <cell r="V3665">
            <v>1</v>
          </cell>
          <cell r="W3665">
            <v>1</v>
          </cell>
          <cell r="X3665" t="str">
            <v>FLEXNET ECUADOR - MDELIVERY</v>
          </cell>
          <cell r="Y3665" t="str">
            <v>CALLE 28 DE JUNIO S/N Y GARCIA MORENO ENTRADA LLANO GRANDE</v>
          </cell>
        </row>
        <row r="3666">
          <cell r="A3666" t="str">
            <v>TK-7686</v>
          </cell>
          <cell r="B3666">
            <v>495003</v>
          </cell>
          <cell r="C3666" t="str">
            <v>TK-7686</v>
          </cell>
          <cell r="D3666" t="str">
            <v>MDELIVERY</v>
          </cell>
          <cell r="E3666" t="str">
            <v>DESPACHO</v>
          </cell>
          <cell r="F3666" t="str">
            <v>EXPRESS</v>
          </cell>
          <cell r="G3666" t="str">
            <v/>
          </cell>
          <cell r="H3666">
            <v>44937</v>
          </cell>
          <cell r="I3666" t="str">
            <v>ENTREGADO</v>
          </cell>
          <cell r="J3666">
            <v>44942</v>
          </cell>
          <cell r="K3666" t="str">
            <v>OTECEL</v>
          </cell>
          <cell r="L3666" t="str">
            <v>AVDA SIMON BOLIVAR Y VIA NAYON CONJUNTO CORPORATIVO EKOPARK TORRE 3 TELEFONICA</v>
          </cell>
          <cell r="M3666" t="str">
            <v/>
          </cell>
          <cell r="N3666" t="str">
            <v>098299225</v>
          </cell>
          <cell r="O3666" t="str">
            <v/>
          </cell>
          <cell r="P3666" t="str">
            <v>QUITO</v>
          </cell>
          <cell r="Q3666" t="str">
            <v>QUITO</v>
          </cell>
          <cell r="R3666" t="str">
            <v>PICHINCHA</v>
          </cell>
          <cell r="T3666" t="str">
            <v>FLEXTRANS UIO</v>
          </cell>
          <cell r="U3666" t="str">
            <v>FLEXNETUIO_LOCAL</v>
          </cell>
          <cell r="V3666">
            <v>1</v>
          </cell>
          <cell r="W3666">
            <v>1</v>
          </cell>
          <cell r="X3666" t="str">
            <v>FLEXNET ECUADOR - MDELIVERY</v>
          </cell>
          <cell r="Y3666" t="str">
            <v>CALLE 28 DE JUNIO S/N Y GARCIA MORENO ENTRADA LLANO GRANDE</v>
          </cell>
        </row>
        <row r="3667">
          <cell r="A3667" t="str">
            <v>TK-7687</v>
          </cell>
          <cell r="B3667">
            <v>495004</v>
          </cell>
          <cell r="C3667" t="str">
            <v>TK-7687</v>
          </cell>
          <cell r="D3667" t="str">
            <v>MDELIVERY</v>
          </cell>
          <cell r="E3667" t="str">
            <v>DESPACHO</v>
          </cell>
          <cell r="F3667" t="str">
            <v>EXPRESS</v>
          </cell>
          <cell r="G3667" t="str">
            <v/>
          </cell>
          <cell r="H3667">
            <v>44937</v>
          </cell>
          <cell r="I3667" t="str">
            <v>ENTREGADO</v>
          </cell>
          <cell r="J3667">
            <v>44942</v>
          </cell>
          <cell r="K3667" t="str">
            <v>OTECEL</v>
          </cell>
          <cell r="L3667" t="str">
            <v>AVDA SIMON BOLIVAR Y VIA NAYON CONJUNTO CORPORATIVO EKOPARK TORRE 3 TELEFONICA</v>
          </cell>
          <cell r="M3667" t="str">
            <v/>
          </cell>
          <cell r="N3667" t="str">
            <v>098299225</v>
          </cell>
          <cell r="O3667" t="str">
            <v/>
          </cell>
          <cell r="P3667" t="str">
            <v>QUITO</v>
          </cell>
          <cell r="Q3667" t="str">
            <v>QUITO</v>
          </cell>
          <cell r="R3667" t="str">
            <v>PICHINCHA</v>
          </cell>
          <cell r="T3667" t="str">
            <v>FLEXTRANS UIO</v>
          </cell>
          <cell r="U3667" t="str">
            <v>FLEXNETUIO_LOCAL</v>
          </cell>
          <cell r="V3667">
            <v>1</v>
          </cell>
          <cell r="W3667">
            <v>1</v>
          </cell>
          <cell r="X3667" t="str">
            <v>FLEXNET ECUADOR - MDELIVERY</v>
          </cell>
          <cell r="Y3667" t="str">
            <v>CALLE 28 DE JUNIO S/N Y GARCIA MORENO ENTRADA LLANO GRANDE</v>
          </cell>
        </row>
        <row r="3668">
          <cell r="A3668" t="str">
            <v>TK-7688</v>
          </cell>
          <cell r="B3668">
            <v>495005</v>
          </cell>
          <cell r="C3668" t="str">
            <v>TK-7688</v>
          </cell>
          <cell r="D3668" t="str">
            <v>MDELIVERY</v>
          </cell>
          <cell r="E3668" t="str">
            <v>DESPACHO</v>
          </cell>
          <cell r="F3668" t="str">
            <v>EXPRESS</v>
          </cell>
          <cell r="G3668" t="str">
            <v/>
          </cell>
          <cell r="H3668">
            <v>44937</v>
          </cell>
          <cell r="I3668" t="str">
            <v>ENTREGADO</v>
          </cell>
          <cell r="J3668">
            <v>44942</v>
          </cell>
          <cell r="K3668" t="str">
            <v>OTECEL</v>
          </cell>
          <cell r="L3668" t="str">
            <v>AVDA SIMON BOLIVAR Y VIA NAYON CONJUNTO CORPORATIVO EKOPARK TORRE 3 TELEFONICA</v>
          </cell>
          <cell r="M3668" t="str">
            <v/>
          </cell>
          <cell r="N3668" t="str">
            <v>098299225</v>
          </cell>
          <cell r="O3668" t="str">
            <v/>
          </cell>
          <cell r="P3668" t="str">
            <v>QUITO</v>
          </cell>
          <cell r="Q3668" t="str">
            <v>QUITO</v>
          </cell>
          <cell r="R3668" t="str">
            <v>PICHINCHA</v>
          </cell>
          <cell r="T3668" t="str">
            <v>FLEXTRANS UIO</v>
          </cell>
          <cell r="U3668" t="str">
            <v>FLEXNETUIO_LOCAL</v>
          </cell>
          <cell r="V3668">
            <v>1</v>
          </cell>
          <cell r="W3668">
            <v>1</v>
          </cell>
          <cell r="X3668" t="str">
            <v>FLEXNET ECUADOR - MDELIVERY</v>
          </cell>
          <cell r="Y3668" t="str">
            <v>CALLE 28 DE JUNIO S/N Y GARCIA MORENO ENTRADA LLANO GRANDE</v>
          </cell>
        </row>
        <row r="3669">
          <cell r="A3669" t="str">
            <v>TK-7689</v>
          </cell>
          <cell r="B3669">
            <v>495006</v>
          </cell>
          <cell r="C3669" t="str">
            <v>TK-7689</v>
          </cell>
          <cell r="D3669" t="str">
            <v>MDELIVERY</v>
          </cell>
          <cell r="E3669" t="str">
            <v>DESPACHO</v>
          </cell>
          <cell r="F3669" t="str">
            <v>EXPRESS</v>
          </cell>
          <cell r="G3669" t="str">
            <v/>
          </cell>
          <cell r="H3669">
            <v>44937</v>
          </cell>
          <cell r="I3669" t="str">
            <v>ENTREGADO</v>
          </cell>
          <cell r="J3669">
            <v>44942</v>
          </cell>
          <cell r="K3669" t="str">
            <v>OTECEL</v>
          </cell>
          <cell r="L3669" t="str">
            <v>AVDA SIMON BOLIVAR Y VIA NAYON CONJUNTO CORPORATIVO EKOPARK TORRE 3 TELEFONICA</v>
          </cell>
          <cell r="M3669" t="str">
            <v/>
          </cell>
          <cell r="N3669" t="str">
            <v>098299225</v>
          </cell>
          <cell r="O3669" t="str">
            <v/>
          </cell>
          <cell r="P3669" t="str">
            <v>QUITO</v>
          </cell>
          <cell r="Q3669" t="str">
            <v>QUITO</v>
          </cell>
          <cell r="R3669" t="str">
            <v>PICHINCHA</v>
          </cell>
          <cell r="T3669" t="str">
            <v>FLEXTRANS UIO</v>
          </cell>
          <cell r="U3669" t="str">
            <v>FLEXNETUIO_LOCAL</v>
          </cell>
          <cell r="V3669">
            <v>1</v>
          </cell>
          <cell r="W3669">
            <v>1</v>
          </cell>
          <cell r="X3669" t="str">
            <v>FLEXNET ECUADOR - MDELIVERY</v>
          </cell>
          <cell r="Y3669" t="str">
            <v>CALLE 28 DE JUNIO S/N Y GARCIA MORENO ENTRADA LLANO GRANDE</v>
          </cell>
        </row>
        <row r="3670">
          <cell r="A3670" t="str">
            <v>TK-7690</v>
          </cell>
          <cell r="B3670">
            <v>495007</v>
          </cell>
          <cell r="C3670" t="str">
            <v>TK-7690</v>
          </cell>
          <cell r="D3670" t="str">
            <v>MDELIVERY</v>
          </cell>
          <cell r="E3670" t="str">
            <v>DESPACHO</v>
          </cell>
          <cell r="F3670" t="str">
            <v>EXPRESS</v>
          </cell>
          <cell r="G3670" t="str">
            <v/>
          </cell>
          <cell r="H3670">
            <v>44937</v>
          </cell>
          <cell r="I3670" t="str">
            <v>ENTREGADO</v>
          </cell>
          <cell r="J3670">
            <v>44942</v>
          </cell>
          <cell r="K3670" t="str">
            <v>OTECEL</v>
          </cell>
          <cell r="L3670" t="str">
            <v>AVDA SIMON BOLIVAR Y VIA NAYON CONJUNTO CORPORATIVO EKOPARK TORRE 3 TELEFONICA</v>
          </cell>
          <cell r="M3670" t="str">
            <v/>
          </cell>
          <cell r="N3670" t="str">
            <v>098299225</v>
          </cell>
          <cell r="O3670" t="str">
            <v/>
          </cell>
          <cell r="P3670" t="str">
            <v>QUITO</v>
          </cell>
          <cell r="Q3670" t="str">
            <v>QUITO</v>
          </cell>
          <cell r="R3670" t="str">
            <v>PICHINCHA</v>
          </cell>
          <cell r="T3670" t="str">
            <v>FLEXTRANS UIO</v>
          </cell>
          <cell r="U3670" t="str">
            <v>FLEXNETUIO_LOCAL</v>
          </cell>
          <cell r="V3670">
            <v>1</v>
          </cell>
          <cell r="W3670">
            <v>1</v>
          </cell>
          <cell r="X3670" t="str">
            <v>FLEXNET ECUADOR - MDELIVERY</v>
          </cell>
          <cell r="Y3670" t="str">
            <v>CALLE 28 DE JUNIO S/N Y GARCIA MORENO ENTRADA LLANO GRANDE</v>
          </cell>
        </row>
        <row r="3671">
          <cell r="A3671" t="str">
            <v>TK-7691</v>
          </cell>
          <cell r="B3671">
            <v>495008</v>
          </cell>
          <cell r="C3671" t="str">
            <v>TK-7691</v>
          </cell>
          <cell r="D3671" t="str">
            <v>MDELIVERY</v>
          </cell>
          <cell r="E3671" t="str">
            <v>DESPACHO</v>
          </cell>
          <cell r="F3671" t="str">
            <v>EXPRESS</v>
          </cell>
          <cell r="G3671" t="str">
            <v/>
          </cell>
          <cell r="H3671">
            <v>44937</v>
          </cell>
          <cell r="I3671" t="str">
            <v>ENTREGADO</v>
          </cell>
          <cell r="J3671">
            <v>44942</v>
          </cell>
          <cell r="K3671" t="str">
            <v>OTECEL</v>
          </cell>
          <cell r="L3671" t="str">
            <v>AVDA SIMON BOLIVAR Y VIA NAYON CONJUNTO CORPORATIVO EKOPARK TORRE 3 TELEFONICA</v>
          </cell>
          <cell r="M3671" t="str">
            <v/>
          </cell>
          <cell r="N3671" t="str">
            <v>098299225</v>
          </cell>
          <cell r="O3671" t="str">
            <v/>
          </cell>
          <cell r="P3671" t="str">
            <v>QUITO</v>
          </cell>
          <cell r="Q3671" t="str">
            <v>QUITO</v>
          </cell>
          <cell r="R3671" t="str">
            <v>PICHINCHA</v>
          </cell>
          <cell r="T3671" t="str">
            <v>FLEXTRANS UIO</v>
          </cell>
          <cell r="U3671" t="str">
            <v>FLEXNETUIO_LOCAL</v>
          </cell>
          <cell r="V3671">
            <v>1</v>
          </cell>
          <cell r="W3671">
            <v>1</v>
          </cell>
          <cell r="X3671" t="str">
            <v>FLEXNET ECUADOR - MDELIVERY</v>
          </cell>
          <cell r="Y3671" t="str">
            <v>CALLE 28 DE JUNIO S/N Y GARCIA MORENO ENTRADA LLANO GRANDE</v>
          </cell>
        </row>
        <row r="3672">
          <cell r="A3672" t="str">
            <v>TK-7692</v>
          </cell>
          <cell r="B3672">
            <v>495009</v>
          </cell>
          <cell r="C3672" t="str">
            <v>TK-7692</v>
          </cell>
          <cell r="D3672" t="str">
            <v>MDELIVERY</v>
          </cell>
          <cell r="E3672" t="str">
            <v>DESPACHO</v>
          </cell>
          <cell r="F3672" t="str">
            <v>EXPRESS</v>
          </cell>
          <cell r="G3672" t="str">
            <v/>
          </cell>
          <cell r="H3672">
            <v>44937</v>
          </cell>
          <cell r="I3672" t="str">
            <v>ENTREGADO</v>
          </cell>
          <cell r="J3672">
            <v>44942</v>
          </cell>
          <cell r="K3672" t="str">
            <v>OTECEL</v>
          </cell>
          <cell r="L3672" t="str">
            <v>AVDA SIMON BOLIVAR Y VIA NAYON CONJUNTO CORPORATIVO EKOPARK TORRE 3 TELEFONICA</v>
          </cell>
          <cell r="M3672" t="str">
            <v/>
          </cell>
          <cell r="N3672" t="str">
            <v>098299225</v>
          </cell>
          <cell r="O3672" t="str">
            <v/>
          </cell>
          <cell r="P3672" t="str">
            <v>QUITO</v>
          </cell>
          <cell r="Q3672" t="str">
            <v>QUITO</v>
          </cell>
          <cell r="R3672" t="str">
            <v>PICHINCHA</v>
          </cell>
          <cell r="T3672" t="str">
            <v>FLEXTRANS UIO</v>
          </cell>
          <cell r="U3672" t="str">
            <v>FLEXNETUIO_LOCAL</v>
          </cell>
          <cell r="V3672">
            <v>1</v>
          </cell>
          <cell r="W3672">
            <v>1</v>
          </cell>
          <cell r="X3672" t="str">
            <v>FLEXNET ECUADOR - MDELIVERY</v>
          </cell>
          <cell r="Y3672" t="str">
            <v>CALLE 28 DE JUNIO S/N Y GARCIA MORENO ENTRADA LLANO GRANDE</v>
          </cell>
        </row>
        <row r="3673">
          <cell r="A3673" t="str">
            <v>TK-7693</v>
          </cell>
          <cell r="B3673">
            <v>495010</v>
          </cell>
          <cell r="C3673" t="str">
            <v>TK-7693</v>
          </cell>
          <cell r="D3673" t="str">
            <v>MDELIVERY</v>
          </cell>
          <cell r="E3673" t="str">
            <v>DESPACHO</v>
          </cell>
          <cell r="F3673" t="str">
            <v>EXPRESS</v>
          </cell>
          <cell r="G3673" t="str">
            <v/>
          </cell>
          <cell r="H3673">
            <v>44937</v>
          </cell>
          <cell r="I3673" t="str">
            <v>ENTREGADO</v>
          </cell>
          <cell r="J3673">
            <v>44942</v>
          </cell>
          <cell r="K3673" t="str">
            <v>OTECEL</v>
          </cell>
          <cell r="L3673" t="str">
            <v>AVDA SIMON BOLIVAR Y VIA NAYON CONJUNTO CORPORATIVO EKOPARK TORRE 3 TELEFONICA</v>
          </cell>
          <cell r="M3673" t="str">
            <v/>
          </cell>
          <cell r="N3673" t="str">
            <v>098299225</v>
          </cell>
          <cell r="O3673" t="str">
            <v/>
          </cell>
          <cell r="P3673" t="str">
            <v>QUITO</v>
          </cell>
          <cell r="Q3673" t="str">
            <v>QUITO</v>
          </cell>
          <cell r="R3673" t="str">
            <v>PICHINCHA</v>
          </cell>
          <cell r="T3673" t="str">
            <v>FLEXTRANS UIO</v>
          </cell>
          <cell r="U3673" t="str">
            <v>FLEXNETUIO_LOCAL</v>
          </cell>
          <cell r="V3673">
            <v>1</v>
          </cell>
          <cell r="W3673">
            <v>1</v>
          </cell>
          <cell r="X3673" t="str">
            <v>FLEXNET ECUADOR - MDELIVERY</v>
          </cell>
          <cell r="Y3673" t="str">
            <v>CALLE 28 DE JUNIO S/N Y GARCIA MORENO ENTRADA LLANO GRANDE</v>
          </cell>
        </row>
        <row r="3674">
          <cell r="A3674" t="str">
            <v>TK-7694</v>
          </cell>
          <cell r="B3674">
            <v>495011</v>
          </cell>
          <cell r="C3674" t="str">
            <v>TK-7694</v>
          </cell>
          <cell r="D3674" t="str">
            <v>MDELIVERY</v>
          </cell>
          <cell r="E3674" t="str">
            <v>DESPACHO</v>
          </cell>
          <cell r="F3674" t="str">
            <v>EXPRESS</v>
          </cell>
          <cell r="G3674" t="str">
            <v/>
          </cell>
          <cell r="H3674">
            <v>44937</v>
          </cell>
          <cell r="I3674" t="str">
            <v>ENTREGADO</v>
          </cell>
          <cell r="J3674">
            <v>44942</v>
          </cell>
          <cell r="K3674" t="str">
            <v>OTECEL</v>
          </cell>
          <cell r="L3674" t="str">
            <v>AVDA SIMON BOLIVAR Y VIA NAYON CONJUNTO CORPORATIVO EKOPARK TORRE 3 TELEFONICA</v>
          </cell>
          <cell r="M3674" t="str">
            <v/>
          </cell>
          <cell r="N3674" t="str">
            <v>098299225</v>
          </cell>
          <cell r="O3674" t="str">
            <v/>
          </cell>
          <cell r="P3674" t="str">
            <v>QUITO</v>
          </cell>
          <cell r="Q3674" t="str">
            <v>QUITO</v>
          </cell>
          <cell r="R3674" t="str">
            <v>PICHINCHA</v>
          </cell>
          <cell r="T3674" t="str">
            <v>FLEXTRANS UIO</v>
          </cell>
          <cell r="U3674" t="str">
            <v>FLEXNETUIO_LOCAL</v>
          </cell>
          <cell r="V3674">
            <v>1</v>
          </cell>
          <cell r="W3674">
            <v>1</v>
          </cell>
          <cell r="X3674" t="str">
            <v>FLEXNET ECUADOR - MDELIVERY</v>
          </cell>
          <cell r="Y3674" t="str">
            <v>CALLE 28 DE JUNIO S/N Y GARCIA MORENO ENTRADA LLANO GRANDE</v>
          </cell>
        </row>
        <row r="3675">
          <cell r="A3675" t="str">
            <v>TK-7695</v>
          </cell>
          <cell r="B3675">
            <v>495012</v>
          </cell>
          <cell r="C3675" t="str">
            <v>TK-7695</v>
          </cell>
          <cell r="D3675" t="str">
            <v>MDELIVERY</v>
          </cell>
          <cell r="E3675" t="str">
            <v>DESPACHO</v>
          </cell>
          <cell r="F3675" t="str">
            <v>EXPRESS</v>
          </cell>
          <cell r="G3675" t="str">
            <v/>
          </cell>
          <cell r="H3675">
            <v>44937</v>
          </cell>
          <cell r="I3675" t="str">
            <v>ENTREGADO</v>
          </cell>
          <cell r="J3675">
            <v>44942</v>
          </cell>
          <cell r="K3675" t="str">
            <v>OTECEL</v>
          </cell>
          <cell r="L3675" t="str">
            <v>AVDA SIMON BOLIVAR Y VIA NAYON CONJUNTO CORPORATIVO EKOPARK TORRE 3 TELEFONICA</v>
          </cell>
          <cell r="M3675" t="str">
            <v/>
          </cell>
          <cell r="N3675" t="str">
            <v>098299225</v>
          </cell>
          <cell r="O3675" t="str">
            <v/>
          </cell>
          <cell r="P3675" t="str">
            <v>QUITO</v>
          </cell>
          <cell r="Q3675" t="str">
            <v>QUITO</v>
          </cell>
          <cell r="R3675" t="str">
            <v>PICHINCHA</v>
          </cell>
          <cell r="T3675" t="str">
            <v>FLEXTRANS UIO</v>
          </cell>
          <cell r="U3675" t="str">
            <v>FLEXNETUIO_LOCAL</v>
          </cell>
          <cell r="V3675">
            <v>1</v>
          </cell>
          <cell r="W3675">
            <v>1</v>
          </cell>
          <cell r="X3675" t="str">
            <v>FLEXNET ECUADOR - MDELIVERY</v>
          </cell>
          <cell r="Y3675" t="str">
            <v>CALLE 28 DE JUNIO S/N Y GARCIA MORENO ENTRADA LLANO GRANDE</v>
          </cell>
        </row>
        <row r="3676">
          <cell r="A3676" t="str">
            <v>TK-7696</v>
          </cell>
          <cell r="B3676">
            <v>495013</v>
          </cell>
          <cell r="C3676" t="str">
            <v>TK-7696</v>
          </cell>
          <cell r="D3676" t="str">
            <v>MDELIVERY</v>
          </cell>
          <cell r="E3676" t="str">
            <v>DESPACHO</v>
          </cell>
          <cell r="F3676" t="str">
            <v>EXPRESS</v>
          </cell>
          <cell r="G3676" t="str">
            <v/>
          </cell>
          <cell r="H3676">
            <v>44937</v>
          </cell>
          <cell r="I3676" t="str">
            <v>ENTREGADO</v>
          </cell>
          <cell r="J3676">
            <v>44942</v>
          </cell>
          <cell r="K3676" t="str">
            <v>OTECEL</v>
          </cell>
          <cell r="L3676" t="str">
            <v>AVDA SIMON BOLIVAR Y VIA NAYON CONJUNTO CORPORATIVO EKOPARK TORRE 3 TELEFONICA</v>
          </cell>
          <cell r="M3676" t="str">
            <v/>
          </cell>
          <cell r="N3676" t="str">
            <v>098299225</v>
          </cell>
          <cell r="O3676" t="str">
            <v/>
          </cell>
          <cell r="P3676" t="str">
            <v>QUITO</v>
          </cell>
          <cell r="Q3676" t="str">
            <v>QUITO</v>
          </cell>
          <cell r="R3676" t="str">
            <v>PICHINCHA</v>
          </cell>
          <cell r="T3676" t="str">
            <v>FLEXTRANS UIO</v>
          </cell>
          <cell r="U3676" t="str">
            <v>FLEXNETUIO_LOCAL</v>
          </cell>
          <cell r="V3676">
            <v>1</v>
          </cell>
          <cell r="W3676">
            <v>1</v>
          </cell>
          <cell r="X3676" t="str">
            <v>FLEXNET ECUADOR - MDELIVERY</v>
          </cell>
          <cell r="Y3676" t="str">
            <v>CALLE 28 DE JUNIO S/N Y GARCIA MORENO ENTRADA LLANO GRANDE</v>
          </cell>
        </row>
        <row r="3677">
          <cell r="A3677" t="str">
            <v>TK-7697</v>
          </cell>
          <cell r="B3677">
            <v>495014</v>
          </cell>
          <cell r="C3677" t="str">
            <v>TK-7697</v>
          </cell>
          <cell r="D3677" t="str">
            <v>MDELIVERY</v>
          </cell>
          <cell r="E3677" t="str">
            <v>DESPACHO</v>
          </cell>
          <cell r="F3677" t="str">
            <v>EXPRESS</v>
          </cell>
          <cell r="G3677" t="str">
            <v/>
          </cell>
          <cell r="H3677">
            <v>44937</v>
          </cell>
          <cell r="I3677" t="str">
            <v>ENTREGADO</v>
          </cell>
          <cell r="J3677">
            <v>44942</v>
          </cell>
          <cell r="K3677" t="str">
            <v>OTECEL</v>
          </cell>
          <cell r="L3677" t="str">
            <v>AVDA SIMON BOLIVAR Y VIA NAYON CONJUNTO CORPORATIVO EKOPARK TORRE 3 TELEFONICA</v>
          </cell>
          <cell r="M3677" t="str">
            <v/>
          </cell>
          <cell r="N3677" t="str">
            <v>098299225</v>
          </cell>
          <cell r="O3677" t="str">
            <v/>
          </cell>
          <cell r="P3677" t="str">
            <v>QUITO</v>
          </cell>
          <cell r="Q3677" t="str">
            <v>QUITO</v>
          </cell>
          <cell r="R3677" t="str">
            <v>PICHINCHA</v>
          </cell>
          <cell r="T3677" t="str">
            <v>FLEXTRANS UIO</v>
          </cell>
          <cell r="U3677" t="str">
            <v>FLEXNETUIO_LOCAL</v>
          </cell>
          <cell r="V3677">
            <v>1</v>
          </cell>
          <cell r="W3677">
            <v>1</v>
          </cell>
          <cell r="X3677" t="str">
            <v>FLEXNET ECUADOR - MDELIVERY</v>
          </cell>
          <cell r="Y3677" t="str">
            <v>CALLE 28 DE JUNIO S/N Y GARCIA MORENO ENTRADA LLANO GRANDE</v>
          </cell>
        </row>
        <row r="3678">
          <cell r="A3678" t="str">
            <v>GAR5526</v>
          </cell>
          <cell r="B3678">
            <v>494923</v>
          </cell>
          <cell r="C3678" t="str">
            <v>GAR5526</v>
          </cell>
          <cell r="D3678" t="str">
            <v>HYCITE</v>
          </cell>
          <cell r="E3678" t="str">
            <v>RETIRO</v>
          </cell>
          <cell r="F3678" t="str">
            <v>NORMAL</v>
          </cell>
          <cell r="G3678" t="str">
            <v>ITQ4480</v>
          </cell>
          <cell r="H3678">
            <v>44937</v>
          </cell>
          <cell r="I3678" t="str">
            <v>ENTREGADO</v>
          </cell>
          <cell r="J3678">
            <v>44938</v>
          </cell>
          <cell r="K3678" t="str">
            <v>CHRISTIAN RAUL CEVALLOS</v>
          </cell>
          <cell r="L3678" t="str">
            <v>JUAN DE DIOS MARTINEZ MERA N34-449 Y PORTUGAL</v>
          </cell>
          <cell r="M3678" t="str">
            <v/>
          </cell>
          <cell r="N3678" t="str">
            <v>998877928</v>
          </cell>
          <cell r="O3678" t="str">
            <v>998877928</v>
          </cell>
          <cell r="P3678" t="str">
            <v>170301</v>
          </cell>
          <cell r="Q3678" t="str">
            <v>QUITO</v>
          </cell>
          <cell r="R3678" t="str">
            <v>PICHINCHA</v>
          </cell>
          <cell r="S3678" t="str">
            <v>QUITO</v>
          </cell>
          <cell r="T3678" t="str">
            <v>FLEXTRANS UIO</v>
          </cell>
          <cell r="U3678" t="str">
            <v>FLEXNETUIO_LOCAL</v>
          </cell>
          <cell r="V3678">
            <v>0</v>
          </cell>
          <cell r="W3678">
            <v>0</v>
          </cell>
          <cell r="X3678" t="str">
            <v>HYCITE QUITO</v>
          </cell>
          <cell r="Y3678" t="str">
            <v>FLEX NET CALLE 28 DE JUNIO S/N Y GARCIA MORENO ENTRADA LLANO GRANDE</v>
          </cell>
        </row>
        <row r="3679">
          <cell r="A3679" t="str">
            <v>GAR5527</v>
          </cell>
          <cell r="B3679">
            <v>494924</v>
          </cell>
          <cell r="C3679" t="str">
            <v>GAR5527</v>
          </cell>
          <cell r="D3679" t="str">
            <v>HYCITE</v>
          </cell>
          <cell r="E3679" t="str">
            <v>RETIRO</v>
          </cell>
          <cell r="F3679" t="str">
            <v>NORMAL</v>
          </cell>
          <cell r="G3679" t="str">
            <v>ITQ4481</v>
          </cell>
          <cell r="H3679">
            <v>44937</v>
          </cell>
          <cell r="I3679" t="str">
            <v>ENTREGADO</v>
          </cell>
          <cell r="J3679">
            <v>44938</v>
          </cell>
          <cell r="K3679" t="str">
            <v>PATRICIO NARANJO</v>
          </cell>
          <cell r="L3679" t="str">
            <v>URB ARMENIA II CALLE CESAR ENDARA E8-111 Y CALLE 8 CASA BLANCA PORTON VERDE Provincia: PICHINCHA Canton: QUITO  Parroquia: CONOCOTO  Localidad: LA ARMENIA II  Codigo Postal: 170803</v>
          </cell>
          <cell r="M3679" t="str">
            <v/>
          </cell>
          <cell r="N3679" t="str">
            <v>0999468259 / 0997104239</v>
          </cell>
          <cell r="O3679" t="str">
            <v>0999468259 / 0997104239</v>
          </cell>
          <cell r="P3679" t="str">
            <v>170301</v>
          </cell>
          <cell r="Q3679" t="str">
            <v>QUITO</v>
          </cell>
          <cell r="R3679" t="str">
            <v>PICHINCHA</v>
          </cell>
          <cell r="S3679" t="str">
            <v>QUITO</v>
          </cell>
          <cell r="T3679" t="str">
            <v>FLEXTRANS UIO</v>
          </cell>
          <cell r="U3679" t="str">
            <v>FLEXNETUIO_LOCAL</v>
          </cell>
          <cell r="V3679">
            <v>0</v>
          </cell>
          <cell r="W3679">
            <v>0</v>
          </cell>
          <cell r="X3679" t="str">
            <v>HYCITE QUITO</v>
          </cell>
          <cell r="Y3679" t="str">
            <v>FLEX NET CALLE 28 DE JUNIO S/N Y GARCIA MORENO ENTRADA LLANO GRANDE</v>
          </cell>
        </row>
        <row r="3680">
          <cell r="A3680" t="str">
            <v>GAR5528</v>
          </cell>
          <cell r="B3680">
            <v>494925</v>
          </cell>
          <cell r="C3680" t="str">
            <v>GAR5528</v>
          </cell>
          <cell r="D3680" t="str">
            <v>HYCITE</v>
          </cell>
          <cell r="E3680" t="str">
            <v>RETIRO</v>
          </cell>
          <cell r="F3680" t="str">
            <v>NORMAL</v>
          </cell>
          <cell r="G3680" t="str">
            <v>ITG4478</v>
          </cell>
          <cell r="H3680">
            <v>44937</v>
          </cell>
          <cell r="I3680" t="str">
            <v>ENTREGADO</v>
          </cell>
          <cell r="J3680">
            <v>44938</v>
          </cell>
          <cell r="K3680" t="str">
            <v>MARIA DEL CARMEN RAMIREZ HARO</v>
          </cell>
          <cell r="L3680" t="str">
            <v>URB VILLA DEL REY ETAPA REY CARLOS MZ 8 VILLA 14 DAULE // DAULE 091905, AURORA GUAYA 090109 - 0901_GUAYAQUIL - 09_GUAYAS</v>
          </cell>
          <cell r="N3680" t="str">
            <v xml:space="preserve">99-732-0424 </v>
          </cell>
          <cell r="O3680" t="str">
            <v xml:space="preserve">99-732-0424 </v>
          </cell>
          <cell r="P3680" t="str">
            <v>090109</v>
          </cell>
          <cell r="Q3680" t="str">
            <v>GUAYAQUIL</v>
          </cell>
          <cell r="R3680" t="str">
            <v>GUAYAS</v>
          </cell>
          <cell r="S3680" t="str">
            <v>GUAYAQUIL</v>
          </cell>
          <cell r="T3680" t="str">
            <v>FLEXTRANS GYE</v>
          </cell>
          <cell r="U3680" t="str">
            <v>FLEXNETUIO_GYE</v>
          </cell>
          <cell r="V3680">
            <v>0</v>
          </cell>
          <cell r="W3680">
            <v>0</v>
          </cell>
          <cell r="X3680" t="str">
            <v>HYCITE QUITO</v>
          </cell>
          <cell r="Y3680" t="str">
            <v>FLEX NET CALLE 28 DE JUNIO S/N Y GARCIA MORENO ENTRADA LLANO GRANDE</v>
          </cell>
        </row>
        <row r="3681">
          <cell r="A3681" t="str">
            <v>GAR5529</v>
          </cell>
          <cell r="B3681">
            <v>494926</v>
          </cell>
          <cell r="C3681" t="str">
            <v>GAR5529</v>
          </cell>
          <cell r="D3681" t="str">
            <v>HYCITE</v>
          </cell>
          <cell r="E3681" t="str">
            <v>RETIRO</v>
          </cell>
          <cell r="F3681" t="str">
            <v>NORMAL</v>
          </cell>
          <cell r="G3681" t="str">
            <v>031001000228738</v>
          </cell>
          <cell r="H3681">
            <v>44937</v>
          </cell>
          <cell r="I3681" t="str">
            <v>ENTREGADO</v>
          </cell>
          <cell r="J3681">
            <v>44942</v>
          </cell>
          <cell r="K3681" t="str">
            <v>DIEGO PATRICIO SGHIRLA</v>
          </cell>
          <cell r="L3681" t="str">
            <v>CHIMBORAZO VELASCO ROCAFUERTE 3562 Y OROZCO / ALAMCEN PROTECCION INDUSTRIAL / PROVINCIA CHIMBORAZO CANTON RIOBAMBA PARROQUIA VELASCO ((060102)</v>
          </cell>
          <cell r="N3681" t="str">
            <v>998221266</v>
          </cell>
          <cell r="O3681" t="str">
            <v>998221266</v>
          </cell>
          <cell r="P3681" t="str">
            <v>060101</v>
          </cell>
          <cell r="Q3681" t="str">
            <v>RIOBAMBA</v>
          </cell>
          <cell r="R3681" t="str">
            <v>CHIMBORAZO</v>
          </cell>
          <cell r="S3681" t="str">
            <v>RIOBAMBA</v>
          </cell>
          <cell r="T3681" t="str">
            <v>TRAMACO</v>
          </cell>
          <cell r="U3681" t="str">
            <v>FLEXNETUIO_PROVINCIA</v>
          </cell>
          <cell r="V3681">
            <v>0</v>
          </cell>
          <cell r="W3681">
            <v>0</v>
          </cell>
          <cell r="X3681" t="str">
            <v>HYCITE QUITO</v>
          </cell>
          <cell r="Y3681" t="str">
            <v>FLEX NET CALLE 28 DE JUNIO S/N Y GARCIA MORENO ENTRADA LLANO GRANDE</v>
          </cell>
        </row>
        <row r="3682">
          <cell r="A3682" t="str">
            <v>GAR5530</v>
          </cell>
          <cell r="B3682">
            <v>494927</v>
          </cell>
          <cell r="C3682" t="str">
            <v>GAR5530</v>
          </cell>
          <cell r="D3682" t="str">
            <v>HYCITE</v>
          </cell>
          <cell r="E3682" t="str">
            <v>RETIRO</v>
          </cell>
          <cell r="F3682" t="str">
            <v>NORMAL</v>
          </cell>
          <cell r="G3682" t="str">
            <v>031001000228739</v>
          </cell>
          <cell r="H3682">
            <v>44937</v>
          </cell>
          <cell r="I3682" t="str">
            <v>ENTREGADO</v>
          </cell>
          <cell r="J3682">
            <v>44942</v>
          </cell>
          <cell r="K3682" t="str">
            <v>GLADIS MARIA SANCHEZ BALCAZAR</v>
          </cell>
          <cell r="L3682" t="str">
            <v>CALLE PRINCIPAL VICTOR MANUEL VILLEGAS JUNTO AL SUB CENTRO DE SALUD</v>
          </cell>
          <cell r="N3682" t="str">
            <v>99-380-1773</v>
          </cell>
          <cell r="O3682" t="str">
            <v>99-380-1773</v>
          </cell>
          <cell r="P3682" t="str">
            <v>230101</v>
          </cell>
          <cell r="Q3682" t="str">
            <v>SANTO DOMINGO</v>
          </cell>
          <cell r="R3682" t="str">
            <v>SANTO DOMINGO DE LOS TSACHILAS</v>
          </cell>
          <cell r="S3682" t="str">
            <v>SANTO DOMINGO DE LOS COLORADOS</v>
          </cell>
          <cell r="T3682" t="str">
            <v>TRAMACO</v>
          </cell>
          <cell r="U3682" t="str">
            <v>FLEXNETUIO_PROVINCIA</v>
          </cell>
          <cell r="V3682">
            <v>0</v>
          </cell>
          <cell r="W3682">
            <v>0</v>
          </cell>
          <cell r="X3682" t="str">
            <v>HYCITE QUITO</v>
          </cell>
          <cell r="Y3682" t="str">
            <v>FLEX NET CALLE 28 DE JUNIO S/N Y GARCIA MORENO ENTRADA LLANO GRANDE</v>
          </cell>
        </row>
        <row r="3683">
          <cell r="A3683" t="str">
            <v>GAR5531</v>
          </cell>
          <cell r="B3683">
            <v>494928</v>
          </cell>
          <cell r="C3683" t="str">
            <v>GAR5531</v>
          </cell>
          <cell r="D3683" t="str">
            <v>HYCITE</v>
          </cell>
          <cell r="E3683" t="str">
            <v>RETIRO</v>
          </cell>
          <cell r="F3683" t="str">
            <v>NORMAL</v>
          </cell>
          <cell r="G3683" t="str">
            <v>031001000228740</v>
          </cell>
          <cell r="H3683">
            <v>44937</v>
          </cell>
          <cell r="I3683" t="str">
            <v>ENTREGADO</v>
          </cell>
          <cell r="J3683">
            <v>44943</v>
          </cell>
          <cell r="K3683" t="str">
            <v>JEFF BRANDON AREVALO RIVERA</v>
          </cell>
          <cell r="L3683" t="str">
            <v>AV FERROVIARIA Y ALEJANDRO CASTRO BENITE REFERENCIA A LADO DE LA FARMACIA EXFARI</v>
          </cell>
          <cell r="N3683" t="str">
            <v>998-271-801_</v>
          </cell>
          <cell r="O3683" t="str">
            <v>998-271-801_</v>
          </cell>
          <cell r="P3683" t="str">
            <v>070201</v>
          </cell>
          <cell r="Q3683" t="str">
            <v>MACHALA</v>
          </cell>
          <cell r="R3683" t="str">
            <v>EL ORO</v>
          </cell>
          <cell r="S3683" t="str">
            <v>MACHALA</v>
          </cell>
          <cell r="T3683" t="str">
            <v>TRAMACO</v>
          </cell>
          <cell r="U3683" t="str">
            <v>FLEXNETUIO_PROVINCIA</v>
          </cell>
          <cell r="V3683">
            <v>0</v>
          </cell>
          <cell r="W3683">
            <v>0</v>
          </cell>
          <cell r="X3683" t="str">
            <v>HYCITE QUITO</v>
          </cell>
          <cell r="Y3683" t="str">
            <v>FLEX NET CALLE 28 DE JUNIO S/N Y GARCIA MORENO ENTRADA LLANO GRANDE</v>
          </cell>
        </row>
        <row r="3684">
          <cell r="A3684" t="str">
            <v>GAR5532</v>
          </cell>
          <cell r="B3684">
            <v>494929</v>
          </cell>
          <cell r="C3684" t="str">
            <v>GAR5532</v>
          </cell>
          <cell r="D3684" t="str">
            <v>HYCITE</v>
          </cell>
          <cell r="E3684" t="str">
            <v>RETIRO</v>
          </cell>
          <cell r="F3684" t="str">
            <v>NORMAL</v>
          </cell>
          <cell r="G3684" t="str">
            <v>ITQ4479</v>
          </cell>
          <cell r="H3684">
            <v>44937</v>
          </cell>
          <cell r="I3684" t="str">
            <v>ENTREGADO</v>
          </cell>
          <cell r="J3684">
            <v>44942</v>
          </cell>
          <cell r="K3684" t="str">
            <v>WILSON EDUARDO CEVALLOS VARGAS</v>
          </cell>
          <cell r="L3684" t="str">
            <v>GUASMO CENTRAL COOP HOGAR PARA LOSPOBRES MZ 03 S/30 AR ESCLAVOS</v>
          </cell>
          <cell r="N3684" t="str">
            <v>997-282-088_</v>
          </cell>
          <cell r="O3684" t="str">
            <v>997-282-088_</v>
          </cell>
          <cell r="P3684" t="str">
            <v>090109</v>
          </cell>
          <cell r="Q3684" t="str">
            <v>GUAYAQUIL</v>
          </cell>
          <cell r="R3684" t="str">
            <v>GUAYAS</v>
          </cell>
          <cell r="S3684" t="str">
            <v>GUAYAQUIL</v>
          </cell>
          <cell r="T3684" t="str">
            <v>FLEXTRANS GYE</v>
          </cell>
          <cell r="U3684" t="str">
            <v>FLEXNETUIO_GYE</v>
          </cell>
          <cell r="V3684">
            <v>0</v>
          </cell>
          <cell r="W3684">
            <v>0</v>
          </cell>
          <cell r="X3684" t="str">
            <v>HYCITE QUITO</v>
          </cell>
          <cell r="Y3684" t="str">
            <v>FLEX NET CALLE 28 DE JUNIO S/N Y GARCIA MORENO ENTRADA LLANO GRANDE</v>
          </cell>
        </row>
        <row r="3685">
          <cell r="A3685" t="str">
            <v>GAR5533</v>
          </cell>
          <cell r="B3685">
            <v>494930</v>
          </cell>
          <cell r="C3685" t="str">
            <v>GAR5533</v>
          </cell>
          <cell r="D3685" t="str">
            <v>HYCITE</v>
          </cell>
          <cell r="E3685" t="str">
            <v>RETIRO</v>
          </cell>
          <cell r="F3685" t="str">
            <v>NORMAL</v>
          </cell>
          <cell r="G3685" t="str">
            <v>ITQ4482</v>
          </cell>
          <cell r="H3685">
            <v>44937</v>
          </cell>
          <cell r="I3685" t="str">
            <v>ENTREGADO</v>
          </cell>
          <cell r="J3685">
            <v>44938</v>
          </cell>
          <cell r="K3685" t="str">
            <v>ROSA ELVIRA SILVA SILVA</v>
          </cell>
          <cell r="L3685" t="str">
            <v>Graciela Escudero y S59 esquina Numero de casa o departamento: lote 32  Provincia: Pichincha  Canton: Quito  Parroquia: Turubamba  Codigo postal: 170126  Referencias del domicilio:Diagonal a las canch</v>
          </cell>
          <cell r="M3685" t="str">
            <v/>
          </cell>
          <cell r="N3685" t="str">
            <v>979224719</v>
          </cell>
          <cell r="O3685" t="str">
            <v>979224719</v>
          </cell>
          <cell r="P3685" t="str">
            <v>170301</v>
          </cell>
          <cell r="Q3685" t="str">
            <v>QUITO</v>
          </cell>
          <cell r="R3685" t="str">
            <v>PICHINCHA</v>
          </cell>
          <cell r="S3685" t="str">
            <v>QUITO</v>
          </cell>
          <cell r="T3685" t="str">
            <v>FLEXTRANS UIO</v>
          </cell>
          <cell r="U3685" t="str">
            <v>FLEXNETUIO_LOCAL</v>
          </cell>
          <cell r="V3685">
            <v>0</v>
          </cell>
          <cell r="W3685">
            <v>0</v>
          </cell>
          <cell r="X3685" t="str">
            <v>HYCITE QUITO</v>
          </cell>
          <cell r="Y3685" t="str">
            <v>FLEX NET CALLE 28 DE JUNIO S/N Y GARCIA MORENO ENTRADA LLANO GRANDE</v>
          </cell>
        </row>
        <row r="3686">
          <cell r="A3686" t="str">
            <v>GAR5534</v>
          </cell>
          <cell r="B3686">
            <v>494931</v>
          </cell>
          <cell r="C3686" t="str">
            <v>GAR5534</v>
          </cell>
          <cell r="D3686" t="str">
            <v>HYCITE</v>
          </cell>
          <cell r="E3686" t="str">
            <v>RETIRO</v>
          </cell>
          <cell r="F3686" t="str">
            <v>NORMAL</v>
          </cell>
          <cell r="G3686" t="str">
            <v>031001000228741</v>
          </cell>
          <cell r="H3686">
            <v>44937</v>
          </cell>
          <cell r="I3686" t="str">
            <v>EN_TRANSITO</v>
          </cell>
          <cell r="J3686">
            <v>44937</v>
          </cell>
          <cell r="K3686" t="str">
            <v>VICTORIA LAUOIS___</v>
          </cell>
          <cell r="L3686" t="str">
            <v>ROBERTO LUIS CERVANTES Y 29 DE ABRIL REFERENCIA DIAGONAL A SERVIENTREGA</v>
          </cell>
          <cell r="N3686" t="str">
            <v>967-461-644_</v>
          </cell>
          <cell r="O3686" t="str">
            <v>967-461-644_</v>
          </cell>
          <cell r="P3686" t="str">
            <v>080108</v>
          </cell>
          <cell r="Q3686" t="str">
            <v>ESMERALDAS</v>
          </cell>
          <cell r="R3686" t="str">
            <v>ESMERALDAS</v>
          </cell>
          <cell r="S3686" t="str">
            <v>ESMERALDAS</v>
          </cell>
          <cell r="T3686" t="str">
            <v>TRAMACO</v>
          </cell>
          <cell r="U3686" t="str">
            <v>FLEXNETUIO_PROVINCIA</v>
          </cell>
          <cell r="V3686">
            <v>0</v>
          </cell>
          <cell r="W3686">
            <v>0</v>
          </cell>
          <cell r="X3686" t="str">
            <v>HYCITE QUITO</v>
          </cell>
          <cell r="Y3686" t="str">
            <v>FLEX NET CALLE 28 DE JUNIO S/N Y GARCIA MORENO ENTRADA LLANO GRANDE</v>
          </cell>
        </row>
        <row r="3687">
          <cell r="A3687" t="str">
            <v>GAR5535</v>
          </cell>
          <cell r="B3687">
            <v>494932</v>
          </cell>
          <cell r="C3687" t="str">
            <v>GAR5535</v>
          </cell>
          <cell r="D3687" t="str">
            <v>HYCITE</v>
          </cell>
          <cell r="E3687" t="str">
            <v>RETIRO</v>
          </cell>
          <cell r="F3687" t="str">
            <v>NORMAL</v>
          </cell>
          <cell r="G3687" t="str">
            <v>031001000228742</v>
          </cell>
          <cell r="H3687">
            <v>44937</v>
          </cell>
          <cell r="I3687" t="str">
            <v>ENTREGADO</v>
          </cell>
          <cell r="J3687">
            <v>44942</v>
          </cell>
          <cell r="K3687" t="str">
            <v>DANIEL MARCELINO ALQUINGA BALCECA</v>
          </cell>
          <cell r="L3687" t="str">
            <v xml:space="preserve"> CALLE NICOSIA Y BRISELAS COOP 9 DE DICIEMBRE REFERENCIA: CASA COLOR BLANCO PORTON CAFE</v>
          </cell>
          <cell r="N3687" t="str">
            <v xml:space="preserve">99-707-7795 </v>
          </cell>
          <cell r="O3687" t="str">
            <v xml:space="preserve">99-707-7795 </v>
          </cell>
          <cell r="P3687" t="str">
            <v>230101</v>
          </cell>
          <cell r="Q3687" t="str">
            <v>SANTO DOMINGO</v>
          </cell>
          <cell r="R3687" t="str">
            <v>SANTO DOMINGO DE LOS TSACHILAS</v>
          </cell>
          <cell r="S3687" t="str">
            <v>SANTO DOMINGO DE LOS COLORADOS</v>
          </cell>
          <cell r="T3687" t="str">
            <v>TRAMACO</v>
          </cell>
          <cell r="U3687" t="str">
            <v>FLEXNETUIO_PROVINCIA</v>
          </cell>
          <cell r="V3687">
            <v>0</v>
          </cell>
          <cell r="W3687">
            <v>0</v>
          </cell>
          <cell r="X3687" t="str">
            <v>HYCITE QUITO</v>
          </cell>
          <cell r="Y3687" t="str">
            <v>FLEX NET CALLE 28 DE JUNIO S/N Y GARCIA MORENO ENTRADA LLANO GRANDE</v>
          </cell>
        </row>
        <row r="3688">
          <cell r="A3688" t="str">
            <v>GAR5536</v>
          </cell>
          <cell r="B3688">
            <v>494933</v>
          </cell>
          <cell r="C3688" t="str">
            <v>GAR5536</v>
          </cell>
          <cell r="D3688" t="str">
            <v>HYCITE</v>
          </cell>
          <cell r="E3688" t="str">
            <v>RETIRO</v>
          </cell>
          <cell r="F3688" t="str">
            <v>NORMAL</v>
          </cell>
          <cell r="G3688" t="str">
            <v>031001000228743</v>
          </cell>
          <cell r="H3688">
            <v>44937</v>
          </cell>
          <cell r="I3688" t="str">
            <v>EN_TRANSITO</v>
          </cell>
          <cell r="J3688">
            <v>44937</v>
          </cell>
          <cell r="K3688" t="str">
            <v>ABEL ANTONIO VERA FRANCO__</v>
          </cell>
          <cell r="L3688" t="str">
            <v>VIA CALCETA CANUTO, SITIO ARRASTRADERO CERCA DE COLEGIO FRANCISCO GONZALEZ ALAVA</v>
          </cell>
          <cell r="N3688" t="str">
            <v>963-954-678_</v>
          </cell>
          <cell r="O3688" t="str">
            <v>963-954-678_</v>
          </cell>
          <cell r="P3688" t="str">
            <v>130101</v>
          </cell>
          <cell r="Q3688" t="str">
            <v>PORTOVIEJO</v>
          </cell>
          <cell r="R3688" t="str">
            <v>MANABI</v>
          </cell>
          <cell r="S3688" t="str">
            <v>PORTOVIEJO</v>
          </cell>
          <cell r="T3688" t="str">
            <v>TRAMACO</v>
          </cell>
          <cell r="U3688" t="str">
            <v>FLEXNETUIO_PROVINCIA</v>
          </cell>
          <cell r="V3688">
            <v>0</v>
          </cell>
          <cell r="W3688">
            <v>0</v>
          </cell>
          <cell r="X3688" t="str">
            <v>HYCITE QUITO</v>
          </cell>
          <cell r="Y3688" t="str">
            <v>FLEX NET CALLE 28 DE JUNIO S/N Y GARCIA MORENO ENTRADA LLANO GRANDE</v>
          </cell>
        </row>
        <row r="3689">
          <cell r="A3689" t="str">
            <v>GAR5537</v>
          </cell>
          <cell r="B3689">
            <v>494934</v>
          </cell>
          <cell r="C3689" t="str">
            <v>GAR5537</v>
          </cell>
          <cell r="D3689" t="str">
            <v>HYCITE</v>
          </cell>
          <cell r="E3689" t="str">
            <v>RETIRO</v>
          </cell>
          <cell r="F3689" t="str">
            <v>NORMAL</v>
          </cell>
          <cell r="G3689" t="str">
            <v>ITQ4483</v>
          </cell>
          <cell r="H3689">
            <v>44937</v>
          </cell>
          <cell r="I3689" t="str">
            <v>ENTREGADO</v>
          </cell>
          <cell r="J3689">
            <v>44938</v>
          </cell>
          <cell r="K3689" t="str">
            <v>SILVA PUENTE GENESIS MAYTE </v>
          </cell>
          <cell r="L3689" t="str">
            <v xml:space="preserve"> San Juan de calderon calle francisco guanuna y paseo San isidro 2 la aborada casa 12 /// Referencias: DE LA BOMBA DE GASOLINA PETROECUADOR PARA ARRIBA </v>
          </cell>
          <cell r="M3689" t="str">
            <v/>
          </cell>
          <cell r="N3689" t="str">
            <v>987549906</v>
          </cell>
          <cell r="O3689" t="str">
            <v>987549906</v>
          </cell>
          <cell r="P3689" t="str">
            <v>170301</v>
          </cell>
          <cell r="Q3689" t="str">
            <v>QUITO</v>
          </cell>
          <cell r="R3689" t="str">
            <v>PICHINCHA</v>
          </cell>
          <cell r="S3689" t="str">
            <v>QUITO</v>
          </cell>
          <cell r="T3689" t="str">
            <v>FLEXTRANS UIO</v>
          </cell>
          <cell r="U3689" t="str">
            <v>FLEXNETUIO_LOCAL</v>
          </cell>
          <cell r="V3689">
            <v>0</v>
          </cell>
          <cell r="W3689">
            <v>0</v>
          </cell>
          <cell r="X3689" t="str">
            <v>HYCITE QUITO</v>
          </cell>
          <cell r="Y3689" t="str">
            <v>FLEX NET CALLE 28 DE JUNIO S/N Y GARCIA MORENO ENTRADA LLANO GRANDE</v>
          </cell>
        </row>
        <row r="3690">
          <cell r="A3690" t="str">
            <v>2023-00341</v>
          </cell>
          <cell r="B3690">
            <v>494920</v>
          </cell>
          <cell r="C3690" t="str">
            <v>2023-00341</v>
          </cell>
          <cell r="D3690" t="str">
            <v>MOVISTAR</v>
          </cell>
          <cell r="E3690" t="str">
            <v>DESPACHO</v>
          </cell>
          <cell r="F3690" t="str">
            <v>NORMAL</v>
          </cell>
          <cell r="G3690" t="str">
            <v>031080202300341</v>
          </cell>
          <cell r="H3690">
            <v>44937</v>
          </cell>
          <cell r="I3690" t="str">
            <v>ENTREGADO</v>
          </cell>
          <cell r="J3690">
            <v>44938</v>
          </cell>
          <cell r="K3690" t="str">
            <v>CAVS QUICENTRO_KLEVER ANDRES REA BARRERA_ESTEBAN ALEJANDRO JIMENEZ ORTIZ</v>
          </cell>
          <cell r="L3690" t="str">
            <v>AV 6 DE DICIEMBRE NOP104 Y NACIONES UNIDAS CQUICENTRO SHOPPING PLANTA ALTA LOCAL 9</v>
          </cell>
          <cell r="M3690" t="str">
            <v>0</v>
          </cell>
          <cell r="N3690" t="str">
            <v>0979219715 - 0983013833</v>
          </cell>
          <cell r="O3690" t="str">
            <v/>
          </cell>
          <cell r="P3690" t="str">
            <v>QUITO</v>
          </cell>
          <cell r="Q3690" t="str">
            <v>QUITO</v>
          </cell>
          <cell r="R3690" t="str">
            <v>PICHINCHA</v>
          </cell>
          <cell r="T3690" t="str">
            <v>TRAMACO</v>
          </cell>
          <cell r="U3690" t="str">
            <v>FLEXNETUIO_LOCAL</v>
          </cell>
          <cell r="V3690">
            <v>1</v>
          </cell>
          <cell r="W3690">
            <v>1</v>
          </cell>
          <cell r="X3690" t="str">
            <v>FLEXNET ECUADOR - MOVISTAR</v>
          </cell>
          <cell r="Y3690" t="str">
            <v>CALLE 28 DE JUNIO S/N Y GARCIA MORENO ENTRADA LLANO GRANDE</v>
          </cell>
        </row>
        <row r="3691">
          <cell r="A3691" t="str">
            <v>2023-00342</v>
          </cell>
          <cell r="B3691">
            <v>494921</v>
          </cell>
          <cell r="C3691" t="str">
            <v>2023-00342</v>
          </cell>
          <cell r="D3691" t="str">
            <v>MOVISTAR</v>
          </cell>
          <cell r="E3691" t="str">
            <v>DESPACHO</v>
          </cell>
          <cell r="F3691" t="str">
            <v>NORMAL</v>
          </cell>
          <cell r="G3691" t="str">
            <v>IC4498</v>
          </cell>
          <cell r="H3691">
            <v>44937</v>
          </cell>
          <cell r="I3691" t="str">
            <v>ENTREGADO</v>
          </cell>
          <cell r="J3691">
            <v>44938</v>
          </cell>
          <cell r="K3691" t="str">
            <v>CAVS MALL DEL RIO_SANTIAGO IVAN PINEDA BERMEO_ALIRIO JOSE BRICENO RIVAS</v>
          </cell>
          <cell r="L3691" t="str">
            <v>AV FELIPE II LB86 Y CIRCUNVALACION SUR CC MALL DEL RIO</v>
          </cell>
          <cell r="M3691" t="str">
            <v>0</v>
          </cell>
          <cell r="N3691" t="str">
            <v>0979146599 - 0999923627</v>
          </cell>
          <cell r="O3691" t="str">
            <v/>
          </cell>
          <cell r="P3691" t="str">
            <v>CUENCA</v>
          </cell>
          <cell r="Q3691" t="str">
            <v>CUENCA</v>
          </cell>
          <cell r="R3691" t="str">
            <v>AZUAY</v>
          </cell>
          <cell r="T3691" t="str">
            <v>ITSACOURIER</v>
          </cell>
          <cell r="U3691" t="str">
            <v>FLEXNETUIO_PROVINCIA</v>
          </cell>
          <cell r="V3691">
            <v>1</v>
          </cell>
          <cell r="W3691">
            <v>1</v>
          </cell>
          <cell r="X3691" t="str">
            <v>FLEXNET ECUADOR - MOVISTAR</v>
          </cell>
          <cell r="Y3691" t="str">
            <v>CALLE 28 DE JUNIO S/N Y GARCIA MORENO ENTRADA LLANO GRANDE</v>
          </cell>
        </row>
        <row r="3692">
          <cell r="A3692" t="str">
            <v>2023-00343</v>
          </cell>
          <cell r="B3692">
            <v>494922</v>
          </cell>
          <cell r="C3692" t="str">
            <v>2023-00343</v>
          </cell>
          <cell r="D3692" t="str">
            <v>MOVISTAR</v>
          </cell>
          <cell r="E3692" t="str">
            <v>DESPACHO</v>
          </cell>
          <cell r="F3692" t="str">
            <v>NORMAL</v>
          </cell>
          <cell r="G3692" t="str">
            <v>031080202300343</v>
          </cell>
          <cell r="H3692">
            <v>44937</v>
          </cell>
          <cell r="I3692" t="str">
            <v>ENTREGADO</v>
          </cell>
          <cell r="J3692">
            <v>44938</v>
          </cell>
          <cell r="K3692" t="str">
            <v>CAVS SAN MARINO_CARLOS FRANCO_ERIKA GOMEZ_IAN RIVERA</v>
          </cell>
          <cell r="L3692" t="str">
            <v>AV FRANCISCO DE ORELLANA SN Y AV PLAZA DANIN</v>
          </cell>
          <cell r="M3692" t="str">
            <v>0</v>
          </cell>
          <cell r="N3692" t="str">
            <v>0925614026_0918395781_0920349156</v>
          </cell>
          <cell r="O3692" t="str">
            <v/>
          </cell>
          <cell r="P3692" t="str">
            <v>GUAYAQUIL</v>
          </cell>
          <cell r="Q3692" t="str">
            <v>GUAYAQUIL</v>
          </cell>
          <cell r="R3692" t="str">
            <v>GUAYAS</v>
          </cell>
          <cell r="T3692" t="str">
            <v>TRAMACO</v>
          </cell>
          <cell r="U3692" t="str">
            <v>FLEXNETUIO_GYE</v>
          </cell>
          <cell r="V3692">
            <v>1</v>
          </cell>
          <cell r="W3692">
            <v>1</v>
          </cell>
          <cell r="X3692" t="str">
            <v>FLEXNET ECUADOR - MOVISTAR</v>
          </cell>
          <cell r="Y3692" t="str">
            <v>CALLE 28 DE JUNIO S/N Y GARCIA MORENO ENTRADA LLANO GRANDE</v>
          </cell>
        </row>
        <row r="3693">
          <cell r="A3693" t="str">
            <v>ZP_2023_005</v>
          </cell>
          <cell r="B3693">
            <v>494876</v>
          </cell>
          <cell r="C3693" t="str">
            <v>ZP_2023_005</v>
          </cell>
          <cell r="D3693" t="str">
            <v>ZIPPAK</v>
          </cell>
          <cell r="E3693" t="str">
            <v>DESPACHO</v>
          </cell>
          <cell r="F3693" t="str">
            <v>NORMAL</v>
          </cell>
          <cell r="G3693" t="str">
            <v>FT79149</v>
          </cell>
          <cell r="H3693">
            <v>44937</v>
          </cell>
          <cell r="I3693" t="str">
            <v>ENTREGADO</v>
          </cell>
          <cell r="J3693">
            <v>44938</v>
          </cell>
          <cell r="K3693" t="str">
            <v>NEYPLEX CIA. LTDA.</v>
          </cell>
          <cell r="L3693" t="str">
            <v>AV. DE LA PRENSA N69-221 Y EZEQUIEL MARQUEZ</v>
          </cell>
          <cell r="M3693" t="str">
            <v>MARIA ELENA AGUIRRE / MILTON ESPIN - RUC:1790221652001</v>
          </cell>
          <cell r="N3693" t="str">
            <v>022533011</v>
          </cell>
          <cell r="P3693" t="str">
            <v>170301</v>
          </cell>
          <cell r="Q3693" t="str">
            <v>QUITO</v>
          </cell>
          <cell r="R3693" t="str">
            <v>PICHINCHA</v>
          </cell>
          <cell r="S3693" t="str">
            <v>QUITO</v>
          </cell>
          <cell r="T3693" t="str">
            <v>TRANSCONDUCINT</v>
          </cell>
          <cell r="U3693" t="str">
            <v>FLEXNETGYE_UIO</v>
          </cell>
          <cell r="V3693">
            <v>6</v>
          </cell>
          <cell r="W3693">
            <v>2059.1999999999998</v>
          </cell>
          <cell r="X3693" t="str">
            <v>FLEXNET GUAYAQUIL</v>
          </cell>
          <cell r="Y3693" t="str">
            <v>FERNANDO GUTIERREZ HILL KM 8 1/2 VIA DAULE COOP. JUAN MONTALVO / FRENTE A PEPSI COLA</v>
          </cell>
        </row>
        <row r="3694">
          <cell r="A3694" t="str">
            <v>20003055580528</v>
          </cell>
          <cell r="B3694">
            <v>494867</v>
          </cell>
          <cell r="C3694" t="str">
            <v>20003055580528</v>
          </cell>
          <cell r="D3694" t="str">
            <v>CONECEL_REG</v>
          </cell>
          <cell r="E3694" t="str">
            <v>DESPACHO</v>
          </cell>
          <cell r="F3694" t="str">
            <v>NORMAL</v>
          </cell>
          <cell r="G3694" t="str">
            <v>EC6547</v>
          </cell>
          <cell r="H3694">
            <v>44937</v>
          </cell>
          <cell r="I3694" t="str">
            <v>INCIDENCIA</v>
          </cell>
          <cell r="J3694">
            <v>44943</v>
          </cell>
          <cell r="K3694" t="str">
            <v>ALFREDO CRISTOBAL RODRIGUEZ</v>
          </cell>
          <cell r="L3694" t="str">
            <v xml:space="preserve">QUITO COTOCOLLAO CALLE BERNARDO DE  LEGARDA Y 4TA TRANVERSAL EDIF LEGARDA PISO 3ER PISO  DPTO 7 REF DIAGONAL CENTRO DE SALUD SANTA ANITA </v>
          </cell>
          <cell r="M3694" t="str">
            <v>1704250651</v>
          </cell>
          <cell r="N3694" t="str">
            <v>0992719107</v>
          </cell>
          <cell r="P3694" t="str">
            <v>QUITO</v>
          </cell>
          <cell r="Q3694" t="str">
            <v>QUITO</v>
          </cell>
          <cell r="R3694" t="str">
            <v>PICHINCHA</v>
          </cell>
          <cell r="T3694" t="str">
            <v>EXPRESSCON</v>
          </cell>
          <cell r="U3694" t="str">
            <v>FLEXNETUIO_LOCAL</v>
          </cell>
          <cell r="V3694">
            <v>1</v>
          </cell>
          <cell r="W3694">
            <v>1</v>
          </cell>
          <cell r="X3694" t="str">
            <v>FLEXNET UIO</v>
          </cell>
          <cell r="Y3694" t="str">
            <v>FLEX NET CALLE 28 DE JUNIO S/N Y GARCIA MORENO ENTRADA LLANO GRANDE</v>
          </cell>
        </row>
        <row r="3695">
          <cell r="A3695" t="str">
            <v>20003058944079</v>
          </cell>
          <cell r="B3695">
            <v>494868</v>
          </cell>
          <cell r="C3695" t="str">
            <v>20003058944079</v>
          </cell>
          <cell r="D3695" t="str">
            <v>CONECEL_REG</v>
          </cell>
          <cell r="E3695" t="str">
            <v>DESPACHO</v>
          </cell>
          <cell r="F3695" t="str">
            <v>NORMAL</v>
          </cell>
          <cell r="G3695" t="str">
            <v>EC6553</v>
          </cell>
          <cell r="H3695">
            <v>44937</v>
          </cell>
          <cell r="I3695" t="str">
            <v>ENTREGADO</v>
          </cell>
          <cell r="J3695">
            <v>44944</v>
          </cell>
          <cell r="K3695" t="str">
            <v>RICARDO ALEJANDRO VACA</v>
          </cell>
          <cell r="L3695" t="str">
            <v>QUITO  SAN BARTOLO CALLE S13D NO: 72 Y PASAJE OE5D BARRIONUEVO / CASA COLOR LADRILLO Y BLANCO 2 PISOS  REF CANCHA DE FUTBOL Y DIAGONAL A LA OPTICA LA SANTE</v>
          </cell>
          <cell r="M3695" t="str">
            <v>201774809</v>
          </cell>
          <cell r="N3695" t="str">
            <v>990305044</v>
          </cell>
          <cell r="P3695" t="str">
            <v>QUITO</v>
          </cell>
          <cell r="Q3695" t="str">
            <v>QUITO</v>
          </cell>
          <cell r="R3695" t="str">
            <v>PICHINCHA</v>
          </cell>
          <cell r="T3695" t="str">
            <v>EXPRESSCON</v>
          </cell>
          <cell r="U3695" t="str">
            <v>FLEXNETUIO_LOCAL</v>
          </cell>
          <cell r="V3695">
            <v>1</v>
          </cell>
          <cell r="W3695">
            <v>1</v>
          </cell>
          <cell r="X3695" t="str">
            <v>FLEXNET UIO</v>
          </cell>
          <cell r="Y3695" t="str">
            <v>FLEX NET CALLE 28 DE JUNIO S/N Y GARCIA MORENO ENTRADA LLANO GRANDE</v>
          </cell>
        </row>
        <row r="3696">
          <cell r="A3696" t="str">
            <v>20003022970645</v>
          </cell>
          <cell r="B3696">
            <v>494869</v>
          </cell>
          <cell r="C3696" t="str">
            <v>20003022970645</v>
          </cell>
          <cell r="D3696" t="str">
            <v>CONECEL_REG</v>
          </cell>
          <cell r="E3696" t="str">
            <v>DESPACHO</v>
          </cell>
          <cell r="F3696" t="str">
            <v>NORMAL</v>
          </cell>
          <cell r="G3696" t="str">
            <v>EC6551</v>
          </cell>
          <cell r="H3696">
            <v>44937</v>
          </cell>
          <cell r="I3696" t="str">
            <v>INCIDENCIA</v>
          </cell>
          <cell r="J3696">
            <v>44943</v>
          </cell>
          <cell r="K3696" t="str">
            <v>LUIS MIGUEL SEVILLA</v>
          </cell>
          <cell r="L3696" t="str">
            <v>QUITO INAQUITO GOSSENNIAT N32-89 y CALLE JACINTO BEJARANO EDIFICIO GREEN PALACE DEPART 801EJARANO</v>
          </cell>
          <cell r="M3696" t="str">
            <v>1712080272</v>
          </cell>
          <cell r="N3696" t="str">
            <v>0998188806   25198491</v>
          </cell>
          <cell r="O3696" t="str">
            <v/>
          </cell>
          <cell r="P3696" t="str">
            <v>QUITO</v>
          </cell>
          <cell r="Q3696" t="str">
            <v>QUITO</v>
          </cell>
          <cell r="R3696" t="str">
            <v>PICHINCHA</v>
          </cell>
          <cell r="T3696" t="str">
            <v>EXPRESSCON</v>
          </cell>
          <cell r="U3696" t="str">
            <v>FLEXNETUIO_LOCAL</v>
          </cell>
          <cell r="V3696">
            <v>1</v>
          </cell>
          <cell r="W3696">
            <v>1</v>
          </cell>
          <cell r="X3696" t="str">
            <v>FLEXNET UIO</v>
          </cell>
          <cell r="Y3696" t="str">
            <v>FLEX NET CALLE 28 DE JUNIO S/N Y GARCIA MORENO ENTRADA LLANO GRANDE</v>
          </cell>
        </row>
        <row r="3697">
          <cell r="A3697" t="str">
            <v>20003054681470</v>
          </cell>
          <cell r="B3697">
            <v>494871</v>
          </cell>
          <cell r="C3697" t="str">
            <v>20003054681470</v>
          </cell>
          <cell r="D3697" t="str">
            <v>CONECEL_REG</v>
          </cell>
          <cell r="E3697" t="str">
            <v>DESPACHO</v>
          </cell>
          <cell r="F3697" t="str">
            <v>NORMAL</v>
          </cell>
          <cell r="G3697" t="str">
            <v>EC6549</v>
          </cell>
          <cell r="H3697">
            <v>44937</v>
          </cell>
          <cell r="I3697" t="str">
            <v>ENTREGADO</v>
          </cell>
          <cell r="J3697">
            <v>44943</v>
          </cell>
          <cell r="K3697" t="str">
            <v>ERIC GABRIEL GARCIA</v>
          </cell>
          <cell r="L3697" t="str">
            <v>QUITO SAN BARTOLO CALLES  LUCAS DE LA CUEVA OE4 76 Y AV. CARDENAL DE LA TORRE CASA DE 3 PISOS EN LA ESQUINA FARMACIAS CRUZ AZUL</v>
          </cell>
          <cell r="M3697" t="str">
            <v>1759011057</v>
          </cell>
          <cell r="N3697" t="str">
            <v>0985562586</v>
          </cell>
          <cell r="P3697" t="str">
            <v>QUITO</v>
          </cell>
          <cell r="Q3697" t="str">
            <v>QUITO</v>
          </cell>
          <cell r="R3697" t="str">
            <v>PICHINCHA</v>
          </cell>
          <cell r="T3697" t="str">
            <v>EXPRESSCON</v>
          </cell>
          <cell r="U3697" t="str">
            <v>FLEXNETUIO_LOCAL</v>
          </cell>
          <cell r="V3697">
            <v>1</v>
          </cell>
          <cell r="W3697">
            <v>1</v>
          </cell>
          <cell r="X3697" t="str">
            <v>FLEXNET UIO</v>
          </cell>
          <cell r="Y3697" t="str">
            <v>FLEX NET CALLE 28 DE JUNIO S/N Y GARCIA MORENO ENTRADA LLANO GRANDE</v>
          </cell>
        </row>
        <row r="3698">
          <cell r="A3698" t="str">
            <v>20003054648735</v>
          </cell>
          <cell r="B3698">
            <v>494873</v>
          </cell>
          <cell r="C3698" t="str">
            <v>20003054648735</v>
          </cell>
          <cell r="D3698" t="str">
            <v>CONECEL_REG</v>
          </cell>
          <cell r="E3698" t="str">
            <v>DESPACHO</v>
          </cell>
          <cell r="F3698" t="str">
            <v>NORMAL</v>
          </cell>
          <cell r="G3698" t="str">
            <v>EC6545</v>
          </cell>
          <cell r="H3698">
            <v>44937</v>
          </cell>
          <cell r="I3698" t="str">
            <v>DEVOLUCION_EN_PROCESO</v>
          </cell>
          <cell r="J3698">
            <v>44943</v>
          </cell>
          <cell r="K3698" t="str">
            <v>VIRGINIA ABIGAIL ANDRADE</v>
          </cell>
          <cell r="L3698" t="str">
            <v>QUITO INAQUITO AV 6 DE DICIEMBRE NO: 0 Y CALLE HUGO MONCAYO EDF TORRE SOLARI DEP 17A</v>
          </cell>
          <cell r="M3698" t="str">
            <v>1717436503</v>
          </cell>
          <cell r="N3698" t="str">
            <v>0960152543  0990680233</v>
          </cell>
          <cell r="P3698" t="str">
            <v>QUITO</v>
          </cell>
          <cell r="Q3698" t="str">
            <v>QUITO</v>
          </cell>
          <cell r="R3698" t="str">
            <v>PICHINCHA</v>
          </cell>
          <cell r="T3698" t="str">
            <v>EXPRESSCON</v>
          </cell>
          <cell r="U3698" t="str">
            <v>FLEXNETUIO_LOCAL</v>
          </cell>
          <cell r="V3698">
            <v>1</v>
          </cell>
          <cell r="W3698">
            <v>1</v>
          </cell>
          <cell r="X3698" t="str">
            <v>FLEXNET UIO</v>
          </cell>
          <cell r="Y3698" t="str">
            <v>FLEX NET CALLE 28 DE JUNIO S/N Y GARCIA MORENO ENTRADA LLANO GRANDE</v>
          </cell>
        </row>
        <row r="3699">
          <cell r="A3699" t="str">
            <v>20003047367501</v>
          </cell>
          <cell r="B3699">
            <v>494875</v>
          </cell>
          <cell r="C3699" t="str">
            <v>20003047367501</v>
          </cell>
          <cell r="D3699" t="str">
            <v>CONECEL_REG</v>
          </cell>
          <cell r="E3699" t="str">
            <v>DESPACHO</v>
          </cell>
          <cell r="F3699" t="str">
            <v>NORMAL</v>
          </cell>
          <cell r="G3699" t="str">
            <v>EC6552</v>
          </cell>
          <cell r="H3699">
            <v>44937</v>
          </cell>
          <cell r="I3699" t="str">
            <v>DEVOLUCION_EN_PROCESO</v>
          </cell>
          <cell r="J3699">
            <v>44943</v>
          </cell>
          <cell r="K3699" t="str">
            <v>PABLO ISAAC SANCHEZ</v>
          </cell>
          <cell r="L3699" t="str">
            <v xml:space="preserve"> AMAGUANA  CALLE VENTANAS NO: LOTE 568 Y  CALLE VINCES CASA DE 2 PISOS EN CONSTRUCCION  ESQUINERA /AL FRENTE DE UNA CSA DE 2 PISOS CON PORTON CAFE </v>
          </cell>
          <cell r="M3699" t="str">
            <v>1718911017</v>
          </cell>
          <cell r="N3699" t="str">
            <v xml:space="preserve">0967742879  </v>
          </cell>
          <cell r="P3699" t="str">
            <v>QUITO</v>
          </cell>
          <cell r="Q3699" t="str">
            <v>QUITO</v>
          </cell>
          <cell r="R3699" t="str">
            <v>PICHINCHA</v>
          </cell>
          <cell r="T3699" t="str">
            <v>EXPRESSCON</v>
          </cell>
          <cell r="U3699" t="str">
            <v>FLEXNETUIO_LOCAL</v>
          </cell>
          <cell r="V3699">
            <v>1</v>
          </cell>
          <cell r="W3699">
            <v>1</v>
          </cell>
          <cell r="X3699" t="str">
            <v>FLEXNET UIO</v>
          </cell>
          <cell r="Y3699" t="str">
            <v>FLEX NET CALLE 28 DE JUNIO S/N Y GARCIA MORENO ENTRADA LLANO GRANDE</v>
          </cell>
        </row>
        <row r="3700">
          <cell r="A3700" t="str">
            <v>53300</v>
          </cell>
          <cell r="B3700">
            <v>494864</v>
          </cell>
          <cell r="C3700" t="str">
            <v>53300</v>
          </cell>
          <cell r="D3700" t="str">
            <v>DEGSO</v>
          </cell>
          <cell r="E3700" t="str">
            <v>DESPACHO</v>
          </cell>
          <cell r="F3700" t="str">
            <v>NORMAL</v>
          </cell>
          <cell r="G3700" t="str">
            <v>FT79228</v>
          </cell>
          <cell r="H3700">
            <v>44937</v>
          </cell>
          <cell r="I3700" t="str">
            <v>ENTREGADO</v>
          </cell>
          <cell r="J3700">
            <v>44938</v>
          </cell>
          <cell r="K3700" t="str">
            <v xml:space="preserve">HIDRONORMANDIA S.A </v>
          </cell>
          <cell r="L3700" t="str">
            <v>DIRECCION:AV. EUGENIO ESPEJO 2410 CENTRO DE NEGOCIOS PLAZA DE RANCHO .TELFONO  0998189025 SR JUAN MORA</v>
          </cell>
          <cell r="M3700" t="str">
            <v>1792355257001</v>
          </cell>
          <cell r="N3700" t="str">
            <v>99-832-0225</v>
          </cell>
          <cell r="O3700" t="str">
            <v>99-832-0225</v>
          </cell>
          <cell r="P3700" t="str">
            <v>170301</v>
          </cell>
          <cell r="Q3700" t="str">
            <v>QUITO</v>
          </cell>
          <cell r="R3700" t="str">
            <v>PICHINCHA</v>
          </cell>
          <cell r="S3700" t="str">
            <v>QUITO</v>
          </cell>
          <cell r="T3700" t="str">
            <v>FLEXTRANS UIO</v>
          </cell>
          <cell r="U3700" t="str">
            <v>FLEXNETUIO_LOCAL</v>
          </cell>
          <cell r="V3700">
            <v>1</v>
          </cell>
          <cell r="W3700">
            <v>1.8</v>
          </cell>
          <cell r="X3700" t="str">
            <v>FLEXNET</v>
          </cell>
          <cell r="Y3700" t="str">
            <v>FLEX NET CALLE 28 DE JUNIO S/N Y GARCIA MORENO ENTRADA LLANO GRANDE</v>
          </cell>
        </row>
        <row r="3701">
          <cell r="A3701" t="str">
            <v>9609</v>
          </cell>
          <cell r="B3701">
            <v>494854</v>
          </cell>
          <cell r="C3701" t="str">
            <v>9609</v>
          </cell>
          <cell r="D3701" t="str">
            <v>DEGSO</v>
          </cell>
          <cell r="E3701" t="str">
            <v>DESPACHO</v>
          </cell>
          <cell r="F3701" t="str">
            <v>NORMAL</v>
          </cell>
          <cell r="G3701" t="str">
            <v>FT79224</v>
          </cell>
          <cell r="H3701">
            <v>44937</v>
          </cell>
          <cell r="I3701" t="str">
            <v>ENTREGADO</v>
          </cell>
          <cell r="J3701">
            <v>44938</v>
          </cell>
          <cell r="K3701" t="str">
            <v>PLUSPETROL ECUADOR B.V</v>
          </cell>
          <cell r="L3701" t="str">
            <v>DIRECCION: PIFO, COMPLEJO DE BODEGAS INDUCHAUPI, CALLE MANUEL BURBANO S/N, SECTOR CHAUPIMOLINO - CONTACTO:  SR. MAX TERAN - TELF 02900621EXT. 121 - CELULAR: 0985304086 - LOS MATERIALES SE RECIBIRAN UN</v>
          </cell>
          <cell r="M3701" t="str">
            <v>1791401492001</v>
          </cell>
          <cell r="N3701" t="str">
            <v>99-832-0225</v>
          </cell>
          <cell r="O3701" t="str">
            <v>99-832-0225</v>
          </cell>
          <cell r="P3701" t="str">
            <v>170909</v>
          </cell>
          <cell r="Q3701" t="str">
            <v>QUITO</v>
          </cell>
          <cell r="R3701" t="str">
            <v>PICHINCHA</v>
          </cell>
          <cell r="S3701" t="str">
            <v>PIFO</v>
          </cell>
          <cell r="T3701" t="str">
            <v>FLEXTRANS UIO</v>
          </cell>
          <cell r="U3701" t="str">
            <v>FLEXNETUIO_LOCAL</v>
          </cell>
          <cell r="V3701">
            <v>4</v>
          </cell>
          <cell r="W3701">
            <v>29.6</v>
          </cell>
          <cell r="X3701" t="str">
            <v>FLEXNET</v>
          </cell>
          <cell r="Y3701" t="str">
            <v>FLEX NET CALLE 28 DE JUNIO S/N Y GARCIA MORENO ENTRADA LLANO GRANDE</v>
          </cell>
        </row>
        <row r="3702">
          <cell r="A3702" t="str">
            <v>53294</v>
          </cell>
          <cell r="B3702">
            <v>494857</v>
          </cell>
          <cell r="C3702" t="str">
            <v>53294</v>
          </cell>
          <cell r="D3702" t="str">
            <v>DEGSO</v>
          </cell>
          <cell r="E3702" t="str">
            <v>DESPACHO</v>
          </cell>
          <cell r="F3702" t="str">
            <v>NORMAL</v>
          </cell>
          <cell r="G3702" t="str">
            <v>FT79225</v>
          </cell>
          <cell r="H3702">
            <v>44937</v>
          </cell>
          <cell r="I3702" t="str">
            <v>ENTREGADO</v>
          </cell>
          <cell r="J3702">
            <v>44938</v>
          </cell>
          <cell r="K3702" t="str">
            <v>PALMERAS DEL ECUADOR S.A.</v>
          </cell>
          <cell r="L3702" t="str">
            <v>Direccion: KM1 ½ VIA SANGOLQUI – TAMBILLO –TEL:2984900 EXT 2323-Lunes a Viernes   9 a  2pm</v>
          </cell>
          <cell r="M3702" t="str">
            <v>1790370690001</v>
          </cell>
          <cell r="N3702" t="str">
            <v>99-832-0225</v>
          </cell>
          <cell r="O3702" t="str">
            <v>99-832-0225</v>
          </cell>
          <cell r="P3702" t="str">
            <v>171101</v>
          </cell>
          <cell r="Q3702" t="str">
            <v>RUMIÑAHUI</v>
          </cell>
          <cell r="R3702" t="str">
            <v>PICHINCHA</v>
          </cell>
          <cell r="S3702" t="str">
            <v>SANGOLQUI</v>
          </cell>
          <cell r="U3702" t="str">
            <v>FLEXNETUIO_LOCAL</v>
          </cell>
          <cell r="V3702">
            <v>1</v>
          </cell>
          <cell r="W3702">
            <v>1</v>
          </cell>
          <cell r="X3702" t="str">
            <v>FLEXNET</v>
          </cell>
          <cell r="Y3702" t="str">
            <v>FLEX NET CALLE 28 DE JUNIO S/N Y GARCIA MORENO ENTRADA LLANO GRANDE</v>
          </cell>
        </row>
        <row r="3703">
          <cell r="A3703" t="str">
            <v>9610</v>
          </cell>
          <cell r="B3703">
            <v>494858</v>
          </cell>
          <cell r="C3703" t="str">
            <v>9610</v>
          </cell>
          <cell r="D3703" t="str">
            <v>DEGSO</v>
          </cell>
          <cell r="E3703" t="str">
            <v>DESPACHO</v>
          </cell>
          <cell r="F3703" t="str">
            <v>NORMAL</v>
          </cell>
          <cell r="G3703" t="str">
            <v>FT79226</v>
          </cell>
          <cell r="H3703">
            <v>44937</v>
          </cell>
          <cell r="I3703" t="str">
            <v>ENTREGADO</v>
          </cell>
          <cell r="J3703">
            <v>44938</v>
          </cell>
          <cell r="K3703" t="str">
            <v xml:space="preserve">CNPC CHUANQING DRILLING ENGINEERING COMPANY LIMITED                        </v>
          </cell>
          <cell r="L3703" t="str">
            <v>DIRECCION:  TRANSPORTE TRASEVANRUZ - AV LAS ALGAS N50-105 Y CALIFORNIA ALTA - SECTOR SAN ISIDRO DEL INCA, DIAGONAL A ESCUELA 12 DE OCTUBRE</v>
          </cell>
          <cell r="M3703" t="str">
            <v>#N/A</v>
          </cell>
          <cell r="N3703" t="str">
            <v>99-832-0225</v>
          </cell>
          <cell r="O3703" t="str">
            <v>99-832-0225</v>
          </cell>
          <cell r="P3703" t="str">
            <v>170301</v>
          </cell>
          <cell r="Q3703" t="str">
            <v>QUITO</v>
          </cell>
          <cell r="R3703" t="str">
            <v>PICHINCHA</v>
          </cell>
          <cell r="S3703" t="str">
            <v>QUITO</v>
          </cell>
          <cell r="T3703" t="str">
            <v>FLEXTRANS UIO</v>
          </cell>
          <cell r="U3703" t="str">
            <v>FLEXNETUIO_LOCAL</v>
          </cell>
          <cell r="V3703">
            <v>1</v>
          </cell>
          <cell r="W3703">
            <v>2</v>
          </cell>
          <cell r="X3703" t="str">
            <v>FLEXNET</v>
          </cell>
          <cell r="Y3703" t="str">
            <v>FLEX NET CALLE 28 DE JUNIO S/N Y GARCIA MORENO ENTRADA LLANO GRANDE</v>
          </cell>
        </row>
        <row r="3704">
          <cell r="A3704" t="str">
            <v>53297</v>
          </cell>
          <cell r="B3704">
            <v>494861</v>
          </cell>
          <cell r="C3704" t="str">
            <v>53297</v>
          </cell>
          <cell r="D3704" t="str">
            <v>DEGSO</v>
          </cell>
          <cell r="E3704" t="str">
            <v>DESPACHO</v>
          </cell>
          <cell r="F3704" t="str">
            <v>NORMAL</v>
          </cell>
          <cell r="G3704" t="str">
            <v>FT79227</v>
          </cell>
          <cell r="H3704">
            <v>44937</v>
          </cell>
          <cell r="I3704" t="str">
            <v>ENTREGADO</v>
          </cell>
          <cell r="J3704">
            <v>44938</v>
          </cell>
          <cell r="K3704" t="str">
            <v>RODRIGUEZ MERCHAN ESTEFANIA ALEXANDRA</v>
          </cell>
          <cell r="L3704" t="str">
            <v>DIRECCION: EL UNIVERSO E8-14 Y SHYRIS / CLINICA ODONTOLOGICA SANDOVAL SAMPOR - ATENCION DE 9 A 4 PM</v>
          </cell>
          <cell r="M3704" t="str">
            <v>#N/A</v>
          </cell>
          <cell r="N3704" t="str">
            <v>99-832-0225</v>
          </cell>
          <cell r="O3704" t="str">
            <v>99-832-0225</v>
          </cell>
          <cell r="P3704" t="str">
            <v>170301</v>
          </cell>
          <cell r="Q3704" t="str">
            <v>QUITO</v>
          </cell>
          <cell r="R3704" t="str">
            <v>PICHINCHA</v>
          </cell>
          <cell r="S3704" t="str">
            <v>QUITO</v>
          </cell>
          <cell r="T3704" t="str">
            <v>FLEXTRANS UIO</v>
          </cell>
          <cell r="U3704" t="str">
            <v>FLEXNETUIO_LOCAL</v>
          </cell>
          <cell r="V3704">
            <v>1</v>
          </cell>
          <cell r="W3704">
            <v>1.9</v>
          </cell>
          <cell r="X3704" t="str">
            <v>FLEXNET</v>
          </cell>
          <cell r="Y3704" t="str">
            <v>FLEX NET CALLE 28 DE JUNIO S/N Y GARCIA MORENO ENTRADA LLANO GRANDE</v>
          </cell>
        </row>
        <row r="3705">
          <cell r="A3705" t="str">
            <v>R_23_008_01096501</v>
          </cell>
          <cell r="B3705">
            <v>494850</v>
          </cell>
          <cell r="C3705" t="str">
            <v>R_23_008_01096501</v>
          </cell>
          <cell r="D3705" t="str">
            <v>ROER</v>
          </cell>
          <cell r="E3705" t="str">
            <v>DESPACHO</v>
          </cell>
          <cell r="F3705" t="str">
            <v>EMERGENCIA</v>
          </cell>
          <cell r="G3705" t="str">
            <v>FT79148</v>
          </cell>
          <cell r="H3705">
            <v>44937</v>
          </cell>
          <cell r="I3705" t="str">
            <v>ENTREGADO</v>
          </cell>
          <cell r="J3705">
            <v>44937</v>
          </cell>
          <cell r="K3705" t="str">
            <v>ROER_BORIS MONTOYA</v>
          </cell>
          <cell r="L3705" t="str">
            <v>CENTRAL CHONGÓN ? URB. ALGARROBOS VÍA LA COSTA KM 19 Y MEDIO</v>
          </cell>
          <cell r="M3705" t="str">
            <v>BORIS MONTOYA / 1791890663001</v>
          </cell>
          <cell r="N3705" t="str">
            <v>097 978 9900</v>
          </cell>
          <cell r="P3705" t="str">
            <v>GUAYAQUIL</v>
          </cell>
          <cell r="Q3705" t="str">
            <v>GUAYAQUIL</v>
          </cell>
          <cell r="R3705" t="str">
            <v>GUAYAS</v>
          </cell>
          <cell r="T3705" t="str">
            <v>ITSACOURIER</v>
          </cell>
          <cell r="U3705" t="str">
            <v>FLEXNETGYE_LOCAL</v>
          </cell>
          <cell r="V3705">
            <v>1</v>
          </cell>
          <cell r="W3705">
            <v>1</v>
          </cell>
          <cell r="X3705" t="str">
            <v>FLEXNET DEL ECUADOR</v>
          </cell>
          <cell r="Y3705" t="str">
            <v>FERNANDO GUTIÉRREZ HILL. VÍA A DAULE KM 8 1/2. ENTRADA A COOPERATIVA JUAN MONTALVO.</v>
          </cell>
        </row>
        <row r="3706">
          <cell r="A3706" t="str">
            <v>2483153</v>
          </cell>
          <cell r="B3706">
            <v>494848</v>
          </cell>
          <cell r="C3706" t="str">
            <v>2483153</v>
          </cell>
          <cell r="D3706" t="str">
            <v>MDELIVERY</v>
          </cell>
          <cell r="E3706" t="str">
            <v>DESPACHO</v>
          </cell>
          <cell r="F3706" t="str">
            <v>NORMAL</v>
          </cell>
          <cell r="G3706" t="str">
            <v>FT79191</v>
          </cell>
          <cell r="H3706">
            <v>44937</v>
          </cell>
          <cell r="I3706" t="str">
            <v>ENTREGADO</v>
          </cell>
          <cell r="J3706">
            <v>44938</v>
          </cell>
          <cell r="K3706" t="str">
            <v>JUAN ELOY QUILACHAMIN PILLAPANA_JUAN ELOY QUILACHAMIN PILLAPANA</v>
          </cell>
          <cell r="L3706" t="str">
            <v>NAYON Quisquis N3 25 y Pablo Calero Dos cuadras para arriba del parque central de Nayon</v>
          </cell>
          <cell r="M3706" t="str">
            <v>1723005854001</v>
          </cell>
          <cell r="N3706" t="str">
            <v>0979215343</v>
          </cell>
          <cell r="O3706" t="str">
            <v/>
          </cell>
          <cell r="P3706" t="str">
            <v>QUITO</v>
          </cell>
          <cell r="Q3706" t="str">
            <v>QUITO</v>
          </cell>
          <cell r="R3706" t="str">
            <v>PICHINCHA</v>
          </cell>
          <cell r="T3706" t="str">
            <v>FLEXTRANS UIO</v>
          </cell>
          <cell r="U3706" t="str">
            <v>FLEXNETUIO_LOCAL</v>
          </cell>
          <cell r="V3706">
            <v>1</v>
          </cell>
          <cell r="W3706">
            <v>1</v>
          </cell>
          <cell r="X3706" t="str">
            <v>FLEXNET ECUADOR - MDELIVERY</v>
          </cell>
          <cell r="Y3706" t="str">
            <v>CALLE 28 DE JUNIO S/N Y GARCIA MORENO ENTRADA LLANO GRANDE</v>
          </cell>
        </row>
        <row r="3707">
          <cell r="A3707" t="str">
            <v>2483154</v>
          </cell>
          <cell r="B3707">
            <v>494849</v>
          </cell>
          <cell r="C3707" t="str">
            <v>2483154</v>
          </cell>
          <cell r="D3707" t="str">
            <v>MDELIVERY</v>
          </cell>
          <cell r="E3707" t="str">
            <v>DESPACHO</v>
          </cell>
          <cell r="F3707" t="str">
            <v>NORMAL</v>
          </cell>
          <cell r="G3707" t="str">
            <v>FT79195</v>
          </cell>
          <cell r="H3707">
            <v>44937</v>
          </cell>
          <cell r="I3707" t="str">
            <v>ENTREGADO</v>
          </cell>
          <cell r="J3707">
            <v>44943</v>
          </cell>
          <cell r="K3707" t="str">
            <v xml:space="preserve">JENNIFER RUEDA_BSK MAYORISTA DE TURISMO CIA LTDA </v>
          </cell>
          <cell r="L3707" t="str">
            <v>RAMON BORJA E8 173 Y AVENIDA 6 DE DICIEMBRE CONJUNTO BRASILIA 1 C 92</v>
          </cell>
          <cell r="M3707" t="str">
            <v>1792110513001</v>
          </cell>
          <cell r="N3707" t="str">
            <v>0987412011/0984068741</v>
          </cell>
          <cell r="O3707" t="str">
            <v/>
          </cell>
          <cell r="P3707" t="str">
            <v>QUITO</v>
          </cell>
          <cell r="Q3707" t="str">
            <v>QUITO</v>
          </cell>
          <cell r="R3707" t="str">
            <v>PICHINCHA</v>
          </cell>
          <cell r="T3707" t="str">
            <v>FLEXTRANS UIO</v>
          </cell>
          <cell r="U3707" t="str">
            <v>FLEXNETUIO_LOCAL</v>
          </cell>
          <cell r="V3707">
            <v>1</v>
          </cell>
          <cell r="W3707">
            <v>1</v>
          </cell>
          <cell r="X3707" t="str">
            <v>FLEXNET ECUADOR - MDELIVERY</v>
          </cell>
          <cell r="Y3707" t="str">
            <v>CALLE 28 DE JUNIO S/N Y GARCIA MORENO ENTRADA LLANO GRANDE</v>
          </cell>
        </row>
        <row r="3708">
          <cell r="A3708" t="str">
            <v>2483099</v>
          </cell>
          <cell r="B3708">
            <v>494814</v>
          </cell>
          <cell r="C3708" t="str">
            <v>2483099</v>
          </cell>
          <cell r="D3708" t="str">
            <v>MDELIVERY</v>
          </cell>
          <cell r="E3708" t="str">
            <v>DESPACHO</v>
          </cell>
          <cell r="F3708" t="str">
            <v>NORMAL</v>
          </cell>
          <cell r="G3708" t="str">
            <v>031080002483099</v>
          </cell>
          <cell r="H3708">
            <v>44937</v>
          </cell>
          <cell r="I3708" t="str">
            <v>ENTREGADO</v>
          </cell>
          <cell r="J3708">
            <v>44939</v>
          </cell>
          <cell r="K3708" t="str">
            <v>SANDRA XIMENA SOLANO CRUZ_SANDRA XIMENA SOLANO CRUZ</v>
          </cell>
          <cell r="L3708" t="str">
            <v>SANTO DOMINGO DE LOS TSaCHILAS CENTRO SUR AV CHONE CALLE SAN CRISTOBAL ENTRADA A DE LA UNIVERSIDAD CATOLICA EMPRESA HUNTER EN LA ESQUINA DE LA CHONE CASA COLOR ROJO DE UN PISO CON PUERTAS BLANCAS</v>
          </cell>
          <cell r="M3708" t="str">
            <v>2100765326001</v>
          </cell>
          <cell r="N3708" t="str">
            <v>0997229205</v>
          </cell>
          <cell r="O3708" t="str">
            <v/>
          </cell>
          <cell r="P3708" t="str">
            <v>SANTO DOMINGO</v>
          </cell>
          <cell r="Q3708" t="str">
            <v>SANTO DOMINGO</v>
          </cell>
          <cell r="R3708" t="str">
            <v>SANTO DOMINGO DE LOS TSACHILAS</v>
          </cell>
          <cell r="T3708" t="str">
            <v>TRAMACO</v>
          </cell>
          <cell r="U3708" t="str">
            <v>FLEXNETUIO_PROVINCIA</v>
          </cell>
          <cell r="V3708">
            <v>1</v>
          </cell>
          <cell r="W3708">
            <v>1</v>
          </cell>
          <cell r="X3708" t="str">
            <v>FLEXNET ECUADOR - MDELIVERY</v>
          </cell>
          <cell r="Y3708" t="str">
            <v>CALLE 28 DE JUNIO S/N Y GARCIA MORENO ENTRADA LLANO GRANDE</v>
          </cell>
        </row>
        <row r="3709">
          <cell r="A3709" t="str">
            <v>2483100</v>
          </cell>
          <cell r="B3709">
            <v>494815</v>
          </cell>
          <cell r="C3709" t="str">
            <v>2483100</v>
          </cell>
          <cell r="D3709" t="str">
            <v>MDELIVERY</v>
          </cell>
          <cell r="E3709" t="str">
            <v>DESPACHO</v>
          </cell>
          <cell r="F3709" t="str">
            <v>NORMAL</v>
          </cell>
          <cell r="G3709" t="str">
            <v>FT79220</v>
          </cell>
          <cell r="H3709">
            <v>44937</v>
          </cell>
          <cell r="I3709" t="str">
            <v>ENTREGADO</v>
          </cell>
          <cell r="J3709">
            <v>44938</v>
          </cell>
          <cell r="K3709" t="str">
            <v xml:space="preserve">Tamara Cifuentes_CORPORACION AIDA MONTOYA Y HIJAS CIA LTDA </v>
          </cell>
          <cell r="L3709" t="str">
            <v>Azucenas San Miguel de Anagaes y Avigiras Amagasi del Inca Colegio ism quito</v>
          </cell>
          <cell r="M3709" t="str">
            <v>1792214904001</v>
          </cell>
          <cell r="N3709" t="str">
            <v>0998178649</v>
          </cell>
          <cell r="O3709" t="str">
            <v/>
          </cell>
          <cell r="P3709" t="str">
            <v>QUITO</v>
          </cell>
          <cell r="Q3709" t="str">
            <v>QUITO</v>
          </cell>
          <cell r="R3709" t="str">
            <v>PICHINCHA</v>
          </cell>
          <cell r="T3709" t="str">
            <v>FLEXTRANS UIO</v>
          </cell>
          <cell r="U3709" t="str">
            <v>FLEXNETUIO_LOCAL</v>
          </cell>
          <cell r="V3709">
            <v>1</v>
          </cell>
          <cell r="W3709">
            <v>1</v>
          </cell>
          <cell r="X3709" t="str">
            <v>FLEXNET ECUADOR - MDELIVERY</v>
          </cell>
          <cell r="Y3709" t="str">
            <v>CALLE 28 DE JUNIO S/N Y GARCIA MORENO ENTRADA LLANO GRANDE</v>
          </cell>
        </row>
        <row r="3710">
          <cell r="A3710" t="str">
            <v>2483101</v>
          </cell>
          <cell r="B3710">
            <v>494816</v>
          </cell>
          <cell r="C3710" t="str">
            <v>2483101</v>
          </cell>
          <cell r="D3710" t="str">
            <v>MDELIVERY</v>
          </cell>
          <cell r="E3710" t="str">
            <v>DESPACHO</v>
          </cell>
          <cell r="F3710" t="str">
            <v>NORMAL</v>
          </cell>
          <cell r="G3710" t="str">
            <v>FT79218</v>
          </cell>
          <cell r="H3710">
            <v>44937</v>
          </cell>
          <cell r="I3710" t="str">
            <v>ENTREGADO</v>
          </cell>
          <cell r="J3710">
            <v>44938</v>
          </cell>
          <cell r="K3710" t="str">
            <v>CRISTIAN PAREDES_ BANCO PICHINCHA CA</v>
          </cell>
          <cell r="L3710" t="str">
            <v>Amazonas y Pereira Matriz Banco Pichincha Av Piso 7</v>
          </cell>
          <cell r="M3710" t="str">
            <v>1790010937001</v>
          </cell>
          <cell r="N3710" t="str">
            <v>0999059226</v>
          </cell>
          <cell r="O3710" t="str">
            <v/>
          </cell>
          <cell r="P3710" t="str">
            <v>QUITO</v>
          </cell>
          <cell r="Q3710" t="str">
            <v>QUITO</v>
          </cell>
          <cell r="R3710" t="str">
            <v>PICHINCHA</v>
          </cell>
          <cell r="T3710" t="str">
            <v>FLEXTRANS UIO</v>
          </cell>
          <cell r="U3710" t="str">
            <v>FLEXNETUIO_LOCAL</v>
          </cell>
          <cell r="V3710">
            <v>1</v>
          </cell>
          <cell r="W3710">
            <v>1</v>
          </cell>
          <cell r="X3710" t="str">
            <v>FLEXNET ECUADOR - MDELIVERY</v>
          </cell>
          <cell r="Y3710" t="str">
            <v>CALLE 28 DE JUNIO S/N Y GARCIA MORENO ENTRADA LLANO GRANDE</v>
          </cell>
        </row>
        <row r="3711">
          <cell r="A3711" t="str">
            <v>2483102</v>
          </cell>
          <cell r="B3711">
            <v>494817</v>
          </cell>
          <cell r="C3711" t="str">
            <v>2483102</v>
          </cell>
          <cell r="D3711" t="str">
            <v>MDELIVERY</v>
          </cell>
          <cell r="E3711" t="str">
            <v>DESPACHO</v>
          </cell>
          <cell r="F3711" t="str">
            <v>NORMAL</v>
          </cell>
          <cell r="G3711" t="str">
            <v>031080002483102</v>
          </cell>
          <cell r="H3711">
            <v>44937</v>
          </cell>
          <cell r="I3711" t="str">
            <v>ENTREGADO</v>
          </cell>
          <cell r="J3711">
            <v>44938</v>
          </cell>
          <cell r="K3711" t="str">
            <v>Edgar Arellano_ALIMENTOS YUPI S A</v>
          </cell>
          <cell r="L3711" t="str">
            <v xml:space="preserve">GUAYAS GUAYAQUIL Km 10 5 via Daule Parque Industrial Inmaconsa </v>
          </cell>
          <cell r="M3711" t="str">
            <v>1791895843001</v>
          </cell>
          <cell r="N3711" t="str">
            <v>0967157475</v>
          </cell>
          <cell r="O3711" t="str">
            <v/>
          </cell>
          <cell r="P3711" t="str">
            <v>GUAYAQUIL</v>
          </cell>
          <cell r="Q3711" t="str">
            <v>GUAYAQUIL</v>
          </cell>
          <cell r="R3711" t="str">
            <v>GUAYAS</v>
          </cell>
          <cell r="T3711" t="str">
            <v>TRAMACO</v>
          </cell>
          <cell r="U3711" t="str">
            <v>FLEXNETUIO_GYE</v>
          </cell>
          <cell r="V3711">
            <v>1</v>
          </cell>
          <cell r="W3711">
            <v>1</v>
          </cell>
          <cell r="X3711" t="str">
            <v>FLEXNET ECUADOR - MDELIVERY</v>
          </cell>
          <cell r="Y3711" t="str">
            <v>CALLE 28 DE JUNIO S/N Y GARCIA MORENO ENTRADA LLANO GRANDE</v>
          </cell>
        </row>
        <row r="3712">
          <cell r="A3712" t="str">
            <v>2483103</v>
          </cell>
          <cell r="B3712">
            <v>494818</v>
          </cell>
          <cell r="C3712" t="str">
            <v>2483103</v>
          </cell>
          <cell r="D3712" t="str">
            <v>MDELIVERY</v>
          </cell>
          <cell r="E3712" t="str">
            <v>DESPACHO</v>
          </cell>
          <cell r="F3712" t="str">
            <v>NORMAL</v>
          </cell>
          <cell r="G3712" t="str">
            <v>031080002483103</v>
          </cell>
          <cell r="H3712">
            <v>44937</v>
          </cell>
          <cell r="I3712" t="str">
            <v>ENTREGADO</v>
          </cell>
          <cell r="J3712">
            <v>44938</v>
          </cell>
          <cell r="K3712" t="str">
            <v xml:space="preserve">Lissette Colon_VISUALSAT ECUADOR S A </v>
          </cell>
          <cell r="L3712" t="str">
            <v xml:space="preserve">Km 12 5 Via Daule junto al terminal de Metrovia </v>
          </cell>
          <cell r="M3712" t="str">
            <v>0992715839001</v>
          </cell>
          <cell r="N3712" t="str">
            <v>0939515561</v>
          </cell>
          <cell r="O3712" t="str">
            <v/>
          </cell>
          <cell r="P3712" t="str">
            <v>GUAYAQUIL</v>
          </cell>
          <cell r="Q3712" t="str">
            <v>GUAYAQUIL</v>
          </cell>
          <cell r="R3712" t="str">
            <v>GUAYAS</v>
          </cell>
          <cell r="T3712" t="str">
            <v>TRAMACO</v>
          </cell>
          <cell r="U3712" t="str">
            <v>FLEXNETUIO_GYE</v>
          </cell>
          <cell r="V3712">
            <v>1</v>
          </cell>
          <cell r="W3712">
            <v>1</v>
          </cell>
          <cell r="X3712" t="str">
            <v>FLEXNET ECUADOR - MDELIVERY</v>
          </cell>
          <cell r="Y3712" t="str">
            <v>CALLE 28 DE JUNIO S/N Y GARCIA MORENO ENTRADA LLANO GRANDE</v>
          </cell>
        </row>
        <row r="3713">
          <cell r="A3713" t="str">
            <v>2483118</v>
          </cell>
          <cell r="B3713">
            <v>494819</v>
          </cell>
          <cell r="C3713" t="str">
            <v>2483118</v>
          </cell>
          <cell r="D3713" t="str">
            <v>MDELIVERY</v>
          </cell>
          <cell r="E3713" t="str">
            <v>DESPACHO</v>
          </cell>
          <cell r="F3713" t="str">
            <v>NORMAL</v>
          </cell>
          <cell r="G3713" t="str">
            <v>FT79179</v>
          </cell>
          <cell r="H3713">
            <v>44937</v>
          </cell>
          <cell r="I3713" t="str">
            <v>ENTREGADO</v>
          </cell>
          <cell r="J3713">
            <v>44938</v>
          </cell>
          <cell r="K3713" t="str">
            <v xml:space="preserve">Daniela Gomez o Julia Torres_GRUPOKG S A S </v>
          </cell>
          <cell r="L3713" t="str">
            <v>Puerto Santana local 3 4 CheporteA o</v>
          </cell>
          <cell r="M3713" t="str">
            <v>0993372371001</v>
          </cell>
          <cell r="N3713" t="str">
            <v>0984794986</v>
          </cell>
          <cell r="O3713" t="str">
            <v/>
          </cell>
          <cell r="P3713" t="str">
            <v>GUAYAQUIL</v>
          </cell>
          <cell r="Q3713" t="str">
            <v>GUAYAQUIL</v>
          </cell>
          <cell r="R3713" t="str">
            <v>GUAYAS</v>
          </cell>
          <cell r="T3713" t="str">
            <v>ITSACOURIER</v>
          </cell>
          <cell r="U3713" t="str">
            <v>FLEXNETUIO_GYE</v>
          </cell>
          <cell r="V3713">
            <v>1</v>
          </cell>
          <cell r="W3713">
            <v>1</v>
          </cell>
          <cell r="X3713" t="str">
            <v>FLEXNET ECUADOR - MDELIVERY</v>
          </cell>
          <cell r="Y3713" t="str">
            <v>CALLE 28 DE JUNIO S/N Y GARCIA MORENO ENTRADA LLANO GRANDE</v>
          </cell>
        </row>
        <row r="3714">
          <cell r="A3714" t="str">
            <v>2483119</v>
          </cell>
          <cell r="B3714">
            <v>494820</v>
          </cell>
          <cell r="C3714" t="str">
            <v>2483119</v>
          </cell>
          <cell r="D3714" t="str">
            <v>MDELIVERY</v>
          </cell>
          <cell r="E3714" t="str">
            <v>DESPACHO</v>
          </cell>
          <cell r="F3714" t="str">
            <v>NORMAL</v>
          </cell>
          <cell r="G3714" t="str">
            <v>031080002483119</v>
          </cell>
          <cell r="H3714">
            <v>44937</v>
          </cell>
          <cell r="I3714" t="str">
            <v>ENTREGADO</v>
          </cell>
          <cell r="J3714">
            <v>44938</v>
          </cell>
          <cell r="K3714" t="str">
            <v>SANDRA JOHANA RODRIGUEZ ROMERO_SANDRA JOHANA RODRIGUEZ ROMERO</v>
          </cell>
          <cell r="L3714" t="str">
            <v>ALPACHACA CALLE PELICANOS 730 Y MANTA REFERENCIA A UNA CUADRA DEL COLEGIO ALINTO LARREA CASA DE 3 PLANTAS COLOR HUESO ENTREGAR jULLY RODRIGUEZ</v>
          </cell>
          <cell r="M3714" t="str">
            <v>1004762702001</v>
          </cell>
          <cell r="N3714" t="str">
            <v>0981627990</v>
          </cell>
          <cell r="O3714" t="str">
            <v/>
          </cell>
          <cell r="P3714" t="str">
            <v>IBARRA</v>
          </cell>
          <cell r="Q3714" t="str">
            <v>IBARRA</v>
          </cell>
          <cell r="R3714" t="str">
            <v>IMBABURA</v>
          </cell>
          <cell r="T3714" t="str">
            <v>TRAMACO</v>
          </cell>
          <cell r="U3714" t="str">
            <v>FLEXNETUIO_PROVINCIA</v>
          </cell>
          <cell r="V3714">
            <v>1</v>
          </cell>
          <cell r="W3714">
            <v>1</v>
          </cell>
          <cell r="X3714" t="str">
            <v>FLEXNET ECUADOR - MDELIVERY</v>
          </cell>
          <cell r="Y3714" t="str">
            <v>CALLE 28 DE JUNIO S/N Y GARCIA MORENO ENTRADA LLANO GRANDE</v>
          </cell>
        </row>
        <row r="3715">
          <cell r="A3715" t="str">
            <v>SG_23_042</v>
          </cell>
          <cell r="B3715">
            <v>494821</v>
          </cell>
          <cell r="C3715" t="str">
            <v>SG_23_042</v>
          </cell>
          <cell r="D3715" t="str">
            <v>SG</v>
          </cell>
          <cell r="E3715" t="str">
            <v>DESPACHO</v>
          </cell>
          <cell r="F3715" t="str">
            <v>NORMAL</v>
          </cell>
          <cell r="G3715" t="str">
            <v>FT79260</v>
          </cell>
          <cell r="H3715">
            <v>44937</v>
          </cell>
          <cell r="I3715" t="str">
            <v>ENTREGADO</v>
          </cell>
          <cell r="J3715">
            <v>44939</v>
          </cell>
          <cell r="K3715" t="str">
            <v>PROMESA</v>
          </cell>
          <cell r="L3715" t="str">
            <v>KM 1 AUTOPISTA NARCISA DE JESUS (AUTOPISTA TERMINAL PASCUALES) A 100 MTS DE CIUDADES METROPOLIS 2</v>
          </cell>
          <cell r="P3715" t="str">
            <v>090601</v>
          </cell>
          <cell r="Q3715" t="str">
            <v>GUAYAQUIL</v>
          </cell>
          <cell r="R3715" t="str">
            <v>GUAYAS</v>
          </cell>
          <cell r="S3715" t="str">
            <v>GUAYAQUIL</v>
          </cell>
          <cell r="T3715" t="str">
            <v>FLEXTRANS GYE</v>
          </cell>
          <cell r="U3715" t="str">
            <v>FLEXNETUIO_GYE</v>
          </cell>
          <cell r="V3715">
            <v>7</v>
          </cell>
          <cell r="W3715">
            <v>6298</v>
          </cell>
          <cell r="X3715" t="str">
            <v>FLEXNET UIO</v>
          </cell>
          <cell r="Y3715" t="str">
            <v>PANAMERICANA NORTE KM 12 1/2  LLANO GRANDE</v>
          </cell>
        </row>
        <row r="3716">
          <cell r="A3716" t="str">
            <v>2483120</v>
          </cell>
          <cell r="B3716">
            <v>494822</v>
          </cell>
          <cell r="C3716" t="str">
            <v>2483120</v>
          </cell>
          <cell r="D3716" t="str">
            <v>MDELIVERY</v>
          </cell>
          <cell r="E3716" t="str">
            <v>DESPACHO</v>
          </cell>
          <cell r="F3716" t="str">
            <v>NORMAL</v>
          </cell>
          <cell r="G3716" t="str">
            <v>031080002483120</v>
          </cell>
          <cell r="H3716">
            <v>44937</v>
          </cell>
          <cell r="I3716" t="str">
            <v>ENTREGADO</v>
          </cell>
          <cell r="J3716">
            <v>44939</v>
          </cell>
          <cell r="K3716" t="str">
            <v>JOSUE ALEJANDRO HERNANDEZ VEGA_JOSUE ALEJANDRO HERNANDEZ VEGA</v>
          </cell>
          <cell r="L3716" t="str">
            <v>PARROQUIA SAN ANDRES DE CANOA CALLE JAVIER SANTO Y ROMAN CENTENO CASA DE LADRILLOS DE 2 PISOS A LADO DE LA ESTACION DE TAXI EN EL HOSTAL SEBASTIAN SURF ENTREGAR ROSALINA ELENA ROMAN</v>
          </cell>
          <cell r="M3716" t="str">
            <v>1311412595001</v>
          </cell>
          <cell r="N3716" t="str">
            <v>0979895413</v>
          </cell>
          <cell r="O3716" t="str">
            <v/>
          </cell>
          <cell r="P3716" t="str">
            <v>SAN VICENTE</v>
          </cell>
          <cell r="Q3716" t="str">
            <v>SAN VICENTE</v>
          </cell>
          <cell r="R3716" t="str">
            <v>MANABI</v>
          </cell>
          <cell r="T3716" t="str">
            <v>TRAMACO</v>
          </cell>
          <cell r="U3716" t="str">
            <v>FLEXNETUIO_PROVINCIA</v>
          </cell>
          <cell r="V3716">
            <v>1</v>
          </cell>
          <cell r="W3716">
            <v>1</v>
          </cell>
          <cell r="X3716" t="str">
            <v>FLEXNET ECUADOR - MDELIVERY</v>
          </cell>
          <cell r="Y3716" t="str">
            <v>CALLE 28 DE JUNIO S/N Y GARCIA MORENO ENTRADA LLANO GRANDE</v>
          </cell>
        </row>
        <row r="3717">
          <cell r="A3717" t="str">
            <v>2483121</v>
          </cell>
          <cell r="B3717">
            <v>494823</v>
          </cell>
          <cell r="C3717" t="str">
            <v>2483121</v>
          </cell>
          <cell r="D3717" t="str">
            <v>MDELIVERY</v>
          </cell>
          <cell r="E3717" t="str">
            <v>DESPACHO</v>
          </cell>
          <cell r="F3717" t="str">
            <v>NORMAL</v>
          </cell>
          <cell r="G3717" t="str">
            <v>FT79196</v>
          </cell>
          <cell r="H3717">
            <v>44937</v>
          </cell>
          <cell r="I3717" t="str">
            <v>ENTREGADO</v>
          </cell>
          <cell r="J3717">
            <v>44938</v>
          </cell>
          <cell r="K3717" t="str">
            <v xml:space="preserve"> Mayra Vanessa Guerrero Tapia Ruben Saucedo Mendoza _ASOCIACION DE TRABAJADORES PONTIFICIA UNIVERSIDAD</v>
          </cell>
          <cell r="L3717" t="str">
            <v>Quito 12 de Octubre y Veintimilla Asociacion de Trabajadores COPUCE o en el edificio DE ADMISTRACION PISO 2</v>
          </cell>
          <cell r="M3717" t="str">
            <v>1791297024001</v>
          </cell>
          <cell r="N3717" t="str">
            <v>0983287793/0983372560</v>
          </cell>
          <cell r="O3717" t="str">
            <v/>
          </cell>
          <cell r="P3717" t="str">
            <v>QUITO</v>
          </cell>
          <cell r="Q3717" t="str">
            <v>QUITO</v>
          </cell>
          <cell r="R3717" t="str">
            <v>PICHINCHA</v>
          </cell>
          <cell r="T3717" t="str">
            <v>FLEXTRANS UIO</v>
          </cell>
          <cell r="U3717" t="str">
            <v>FLEXNETUIO_LOCAL</v>
          </cell>
          <cell r="V3717">
            <v>1</v>
          </cell>
          <cell r="W3717">
            <v>1</v>
          </cell>
          <cell r="X3717" t="str">
            <v>FLEXNET ECUADOR - MDELIVERY</v>
          </cell>
          <cell r="Y3717" t="str">
            <v>CALLE 28 DE JUNIO S/N Y GARCIA MORENO ENTRADA LLANO GRANDE</v>
          </cell>
        </row>
        <row r="3718">
          <cell r="A3718" t="str">
            <v>2483122</v>
          </cell>
          <cell r="B3718">
            <v>494824</v>
          </cell>
          <cell r="C3718" t="str">
            <v>2483122</v>
          </cell>
          <cell r="D3718" t="str">
            <v>MDELIVERY</v>
          </cell>
          <cell r="E3718" t="str">
            <v>DESPACHO</v>
          </cell>
          <cell r="F3718" t="str">
            <v>NORMAL</v>
          </cell>
          <cell r="G3718" t="str">
            <v>FT79209</v>
          </cell>
          <cell r="H3718">
            <v>44937</v>
          </cell>
          <cell r="I3718" t="str">
            <v>ENTREGADO</v>
          </cell>
          <cell r="J3718">
            <v>44938</v>
          </cell>
          <cell r="K3718" t="str">
            <v>ANA CRISTINA CABRERA_BANCO INTERNACIONAL</v>
          </cell>
          <cell r="L3718" t="str">
            <v>PATRIA Y 9 DE OCTUBRE MATRIZ BANCO INTERNACIONAL AREA DE CORRESPONDENCIA</v>
          </cell>
          <cell r="M3718" t="str">
            <v>1790098354001</v>
          </cell>
          <cell r="N3718" t="str">
            <v>0984009904</v>
          </cell>
          <cell r="O3718" t="str">
            <v/>
          </cell>
          <cell r="P3718" t="str">
            <v>QUITO</v>
          </cell>
          <cell r="Q3718" t="str">
            <v>QUITO</v>
          </cell>
          <cell r="R3718" t="str">
            <v>PICHINCHA</v>
          </cell>
          <cell r="T3718" t="str">
            <v>FLEXTRANS UIO</v>
          </cell>
          <cell r="U3718" t="str">
            <v>FLEXNETUIO_LOCAL</v>
          </cell>
          <cell r="V3718">
            <v>1</v>
          </cell>
          <cell r="W3718">
            <v>1</v>
          </cell>
          <cell r="X3718" t="str">
            <v>FLEXNET ECUADOR - MDELIVERY</v>
          </cell>
          <cell r="Y3718" t="str">
            <v>CALLE 28 DE JUNIO S/N Y GARCIA MORENO ENTRADA LLANO GRANDE</v>
          </cell>
        </row>
        <row r="3719">
          <cell r="A3719" t="str">
            <v>2483125</v>
          </cell>
          <cell r="B3719">
            <v>494825</v>
          </cell>
          <cell r="C3719" t="str">
            <v>2483125</v>
          </cell>
          <cell r="D3719" t="str">
            <v>MDELIVERY</v>
          </cell>
          <cell r="E3719" t="str">
            <v>DESPACHO</v>
          </cell>
          <cell r="F3719" t="str">
            <v>NORMAL</v>
          </cell>
          <cell r="G3719" t="str">
            <v>031080002483125</v>
          </cell>
          <cell r="H3719">
            <v>44937</v>
          </cell>
          <cell r="I3719" t="str">
            <v>ENTREGADO</v>
          </cell>
          <cell r="J3719">
            <v>44943</v>
          </cell>
          <cell r="K3719" t="str">
            <v>DARWIN COOX_LILIAN VIVIANA CANO GARZON</v>
          </cell>
          <cell r="L3719" t="str">
            <v xml:space="preserve">PARROQUIA SANTA MARIANITA CIUDADELA PLAYA ALTA OFICINAS ADMINISTRATIVAS </v>
          </cell>
          <cell r="M3719" t="str">
            <v>1305322164001</v>
          </cell>
          <cell r="N3719" t="str">
            <v>0995329058</v>
          </cell>
          <cell r="O3719" t="str">
            <v/>
          </cell>
          <cell r="P3719" t="str">
            <v>MANTA</v>
          </cell>
          <cell r="Q3719" t="str">
            <v>MANTA</v>
          </cell>
          <cell r="R3719" t="str">
            <v>MANABI</v>
          </cell>
          <cell r="T3719" t="str">
            <v>TRAMACO</v>
          </cell>
          <cell r="U3719" t="str">
            <v>FLEXNETUIO_PROVINCIA</v>
          </cell>
          <cell r="V3719">
            <v>1</v>
          </cell>
          <cell r="W3719">
            <v>1</v>
          </cell>
          <cell r="X3719" t="str">
            <v>FLEXNET ECUADOR - MDELIVERY</v>
          </cell>
          <cell r="Y3719" t="str">
            <v>CALLE 28 DE JUNIO S/N Y GARCIA MORENO ENTRADA LLANO GRANDE</v>
          </cell>
        </row>
        <row r="3720">
          <cell r="A3720" t="str">
            <v>2483127</v>
          </cell>
          <cell r="B3720">
            <v>494826</v>
          </cell>
          <cell r="C3720" t="str">
            <v>2483127</v>
          </cell>
          <cell r="D3720" t="str">
            <v>MDELIVERY</v>
          </cell>
          <cell r="E3720" t="str">
            <v>DESPACHO</v>
          </cell>
          <cell r="F3720" t="str">
            <v>NORMAL</v>
          </cell>
          <cell r="G3720" t="str">
            <v>FT79234</v>
          </cell>
          <cell r="H3720">
            <v>44937</v>
          </cell>
          <cell r="I3720" t="str">
            <v>ENTREGADO</v>
          </cell>
          <cell r="J3720">
            <v>44938</v>
          </cell>
          <cell r="K3720" t="str">
            <v>CRISTIAN PAREDES_DINERS CLUB DEL ECUADOR S A SOCIEDAD FINANCIERA</v>
          </cell>
          <cell r="L3720" t="str">
            <v>Amazonas y Pereira Matriz Banco Pichincha Av Piso 7</v>
          </cell>
          <cell r="M3720" t="str">
            <v>1790010937001</v>
          </cell>
          <cell r="N3720" t="str">
            <v>0999059226</v>
          </cell>
          <cell r="O3720" t="str">
            <v/>
          </cell>
          <cell r="P3720" t="str">
            <v>QUITO</v>
          </cell>
          <cell r="Q3720" t="str">
            <v>QUITO</v>
          </cell>
          <cell r="R3720" t="str">
            <v>PICHINCHA</v>
          </cell>
          <cell r="T3720" t="str">
            <v>FLEXTRANS UIO</v>
          </cell>
          <cell r="U3720" t="str">
            <v>FLEXNETUIO_LOCAL</v>
          </cell>
          <cell r="V3720">
            <v>1</v>
          </cell>
          <cell r="W3720">
            <v>1</v>
          </cell>
          <cell r="X3720" t="str">
            <v>FLEXNET ECUADOR - MDELIVERY</v>
          </cell>
          <cell r="Y3720" t="str">
            <v>CALLE 28 DE JUNIO S/N Y GARCIA MORENO ENTRADA LLANO GRANDE</v>
          </cell>
        </row>
        <row r="3721">
          <cell r="A3721" t="str">
            <v>2483128</v>
          </cell>
          <cell r="B3721">
            <v>494827</v>
          </cell>
          <cell r="C3721" t="str">
            <v>2483128</v>
          </cell>
          <cell r="D3721" t="str">
            <v>MDELIVERY</v>
          </cell>
          <cell r="E3721" t="str">
            <v>DESPACHO</v>
          </cell>
          <cell r="F3721" t="str">
            <v>NORMAL</v>
          </cell>
          <cell r="G3721" t="str">
            <v>031080002483128</v>
          </cell>
          <cell r="H3721">
            <v>44937</v>
          </cell>
          <cell r="I3721" t="str">
            <v>ENTREGADO</v>
          </cell>
          <cell r="J3721">
            <v>44938</v>
          </cell>
          <cell r="K3721" t="str">
            <v>RICARDO DAVID ARAUZ CEDENO_RICARDO DAVID ARAUZ CEDENO</v>
          </cell>
          <cell r="L3721" t="str">
            <v>Privamera 2 sector 2b manzana 15 villa 10</v>
          </cell>
          <cell r="M3721" t="str">
            <v>1204214181001</v>
          </cell>
          <cell r="N3721" t="str">
            <v>0968283857</v>
          </cell>
          <cell r="O3721" t="str">
            <v/>
          </cell>
          <cell r="P3721" t="str">
            <v>DURAN</v>
          </cell>
          <cell r="Q3721" t="str">
            <v>DURAN</v>
          </cell>
          <cell r="R3721" t="str">
            <v>GUAYAS</v>
          </cell>
          <cell r="T3721" t="str">
            <v>TRAMACO</v>
          </cell>
          <cell r="U3721" t="str">
            <v>FLEXNETUIO_GYE</v>
          </cell>
          <cell r="V3721">
            <v>1</v>
          </cell>
          <cell r="W3721">
            <v>1</v>
          </cell>
          <cell r="X3721" t="str">
            <v>FLEXNET ECUADOR - MDELIVERY</v>
          </cell>
          <cell r="Y3721" t="str">
            <v>CALLE 28 DE JUNIO S/N Y GARCIA MORENO ENTRADA LLANO GRANDE</v>
          </cell>
        </row>
        <row r="3722">
          <cell r="A3722" t="str">
            <v>2483130</v>
          </cell>
          <cell r="B3722">
            <v>494828</v>
          </cell>
          <cell r="C3722" t="str">
            <v>2483130</v>
          </cell>
          <cell r="D3722" t="str">
            <v>MDELIVERY</v>
          </cell>
          <cell r="E3722" t="str">
            <v>DESPACHO</v>
          </cell>
          <cell r="F3722" t="str">
            <v>NORMAL</v>
          </cell>
          <cell r="G3722" t="str">
            <v>031080002483130</v>
          </cell>
          <cell r="H3722">
            <v>44937</v>
          </cell>
          <cell r="I3722" t="str">
            <v>ENTREGADO</v>
          </cell>
          <cell r="J3722">
            <v>44938</v>
          </cell>
          <cell r="K3722" t="str">
            <v>IMPORTADORA Y DISTRIBUIDORA COSMO BELLEZA IMPOCOSMOBELLEZA S A_ IMPORTADORA Y DISTRIBUIDORA COSMO BELLEZA IMPOCOSMOBELLEZA S A</v>
          </cell>
          <cell r="L3722" t="str">
            <v>COSMOBELLEZA Av Loja y 29 de mayo FRENTE A OPTICA AMAZONAS</v>
          </cell>
          <cell r="M3722" t="str">
            <v>2390021227001</v>
          </cell>
          <cell r="N3722" t="str">
            <v>0997061110</v>
          </cell>
          <cell r="O3722" t="str">
            <v/>
          </cell>
          <cell r="P3722" t="str">
            <v>SANTO DOMINGO</v>
          </cell>
          <cell r="Q3722" t="str">
            <v>SANTO DOMINGO</v>
          </cell>
          <cell r="R3722" t="str">
            <v>SANTO DOMINGO DE LOS TSACHILAS</v>
          </cell>
          <cell r="T3722" t="str">
            <v>TRAMACO</v>
          </cell>
          <cell r="U3722" t="str">
            <v>FLEXNETUIO_PROVINCIA</v>
          </cell>
          <cell r="V3722">
            <v>1</v>
          </cell>
          <cell r="W3722">
            <v>1</v>
          </cell>
          <cell r="X3722" t="str">
            <v>FLEXNET ECUADOR - MDELIVERY</v>
          </cell>
          <cell r="Y3722" t="str">
            <v>CALLE 28 DE JUNIO S/N Y GARCIA MORENO ENTRADA LLANO GRANDE</v>
          </cell>
        </row>
        <row r="3723">
          <cell r="A3723" t="str">
            <v>2483131</v>
          </cell>
          <cell r="B3723">
            <v>494829</v>
          </cell>
          <cell r="C3723" t="str">
            <v>2483131</v>
          </cell>
          <cell r="D3723" t="str">
            <v>MDELIVERY</v>
          </cell>
          <cell r="E3723" t="str">
            <v>DESPACHO</v>
          </cell>
          <cell r="F3723" t="str">
            <v>NORMAL</v>
          </cell>
          <cell r="G3723" t="str">
            <v>031080002483131</v>
          </cell>
          <cell r="H3723">
            <v>44937</v>
          </cell>
          <cell r="I3723" t="str">
            <v>ENTREGADO</v>
          </cell>
          <cell r="J3723">
            <v>44939</v>
          </cell>
          <cell r="K3723" t="str">
            <v>WILBERTH DANIEL MARCILLO INTRIAGO_WILBERTH DANIEL MARCILLO INTRIAGO</v>
          </cell>
          <cell r="L3723" t="str">
            <v>PQA ANDRES DE VERA CDLA EUDORO BERMEO CALLE CHIMBORAZO E VICENTE MACIAS Y LUIS EDUARDO REF CASA 1PS BLANCA FRT TESSYPLATS</v>
          </cell>
          <cell r="M3723" t="str">
            <v>1303473837001</v>
          </cell>
          <cell r="N3723" t="str">
            <v>0993862739/0998572010/052935088</v>
          </cell>
          <cell r="O3723" t="str">
            <v/>
          </cell>
          <cell r="P3723" t="str">
            <v>PORTOVIEJO</v>
          </cell>
          <cell r="Q3723" t="str">
            <v>PORTOVIEJO</v>
          </cell>
          <cell r="R3723" t="str">
            <v>MANABI</v>
          </cell>
          <cell r="T3723" t="str">
            <v>TRAMACO</v>
          </cell>
          <cell r="U3723" t="str">
            <v>FLEXNETUIO_PROVINCIA</v>
          </cell>
          <cell r="V3723">
            <v>1</v>
          </cell>
          <cell r="W3723">
            <v>1</v>
          </cell>
          <cell r="X3723" t="str">
            <v>FLEXNET ECUADOR - MDELIVERY</v>
          </cell>
          <cell r="Y3723" t="str">
            <v>CALLE 28 DE JUNIO S/N Y GARCIA MORENO ENTRADA LLANO GRANDE</v>
          </cell>
        </row>
        <row r="3724">
          <cell r="A3724" t="str">
            <v>2483132</v>
          </cell>
          <cell r="B3724">
            <v>494830</v>
          </cell>
          <cell r="C3724" t="str">
            <v>2483132</v>
          </cell>
          <cell r="D3724" t="str">
            <v>MDELIVERY</v>
          </cell>
          <cell r="E3724" t="str">
            <v>DESPACHO</v>
          </cell>
          <cell r="F3724" t="str">
            <v>NORMAL</v>
          </cell>
          <cell r="G3724" t="str">
            <v>FT79198</v>
          </cell>
          <cell r="H3724">
            <v>44937</v>
          </cell>
          <cell r="I3724" t="str">
            <v>ENTREGADO</v>
          </cell>
          <cell r="J3724">
            <v>44938</v>
          </cell>
          <cell r="K3724" t="str">
            <v>VICKY MUELA_COMITE DE EMPRESA DE LOS TRABAJADORES DE LA EMPRES</v>
          </cell>
          <cell r="L3724" t="str">
            <v xml:space="preserve"> PICHINCHA QUITO Via AmaguaNa sn km 25 empresa FV </v>
          </cell>
          <cell r="M3724" t="str">
            <v>1791706943001</v>
          </cell>
          <cell r="N3724" t="str">
            <v>0995917877</v>
          </cell>
          <cell r="O3724" t="str">
            <v/>
          </cell>
          <cell r="P3724" t="str">
            <v>QUITO</v>
          </cell>
          <cell r="Q3724" t="str">
            <v>QUITO</v>
          </cell>
          <cell r="R3724" t="str">
            <v>PICHINCHA</v>
          </cell>
          <cell r="T3724" t="str">
            <v>FLEXTRANS UIO</v>
          </cell>
          <cell r="U3724" t="str">
            <v>FLEXNETUIO_LOCAL</v>
          </cell>
          <cell r="V3724">
            <v>1</v>
          </cell>
          <cell r="W3724">
            <v>1</v>
          </cell>
          <cell r="X3724" t="str">
            <v>FLEXNET ECUADOR - MDELIVERY</v>
          </cell>
          <cell r="Y3724" t="str">
            <v>CALLE 28 DE JUNIO S/N Y GARCIA MORENO ENTRADA LLANO GRANDE</v>
          </cell>
        </row>
        <row r="3725">
          <cell r="A3725" t="str">
            <v>2483133</v>
          </cell>
          <cell r="B3725">
            <v>494831</v>
          </cell>
          <cell r="C3725" t="str">
            <v>2483133</v>
          </cell>
          <cell r="D3725" t="str">
            <v>MDELIVERY</v>
          </cell>
          <cell r="E3725" t="str">
            <v>DESPACHO</v>
          </cell>
          <cell r="F3725" t="str">
            <v>NORMAL</v>
          </cell>
          <cell r="G3725" t="str">
            <v>031080002483133</v>
          </cell>
          <cell r="H3725">
            <v>44937</v>
          </cell>
          <cell r="I3725" t="str">
            <v>ENTREGADO</v>
          </cell>
          <cell r="J3725">
            <v>44942</v>
          </cell>
          <cell r="K3725" t="str">
            <v xml:space="preserve">CRISTHIAN GUANOQUIZA_MIC ECUADOR MAQUILA INTERNACIONAL DE CONFECCION S A S </v>
          </cell>
          <cell r="L3725" t="str">
            <v xml:space="preserve"> GUAYAS DURAN Complejo Combo Duran Bodega A4 VIA DURAN TAMBO referencia pasando la Gasolinera PRIMAX </v>
          </cell>
          <cell r="M3725" t="str">
            <v>1793161294001</v>
          </cell>
          <cell r="N3725" t="str">
            <v>0978877559</v>
          </cell>
          <cell r="O3725" t="str">
            <v/>
          </cell>
          <cell r="P3725" t="str">
            <v>DURAN</v>
          </cell>
          <cell r="Q3725" t="str">
            <v>DURAN</v>
          </cell>
          <cell r="R3725" t="str">
            <v>GUAYAS</v>
          </cell>
          <cell r="T3725" t="str">
            <v>TRAMACO</v>
          </cell>
          <cell r="U3725" t="str">
            <v>FLEXNETUIO_GYE</v>
          </cell>
          <cell r="V3725">
            <v>1</v>
          </cell>
          <cell r="W3725">
            <v>1</v>
          </cell>
          <cell r="X3725" t="str">
            <v>FLEXNET ECUADOR - MDELIVERY</v>
          </cell>
          <cell r="Y3725" t="str">
            <v>CALLE 28 DE JUNIO S/N Y GARCIA MORENO ENTRADA LLANO GRANDE</v>
          </cell>
        </row>
        <row r="3726">
          <cell r="A3726" t="str">
            <v>2483134</v>
          </cell>
          <cell r="B3726">
            <v>494832</v>
          </cell>
          <cell r="C3726" t="str">
            <v>2483134</v>
          </cell>
          <cell r="D3726" t="str">
            <v>MDELIVERY</v>
          </cell>
          <cell r="E3726" t="str">
            <v>DESPACHO</v>
          </cell>
          <cell r="F3726" t="str">
            <v>NORMAL</v>
          </cell>
          <cell r="G3726" t="str">
            <v>FT79211</v>
          </cell>
          <cell r="H3726">
            <v>44937</v>
          </cell>
          <cell r="I3726" t="str">
            <v>ENTREGADO</v>
          </cell>
          <cell r="J3726">
            <v>44938</v>
          </cell>
          <cell r="K3726" t="str">
            <v xml:space="preserve">PENAFIEL AGUILAR MYRIAM MANUEL ESPINOZA_COOPERATIVA DE AHORRO Y CREDITO POLITECNICA LTDA </v>
          </cell>
          <cell r="L3726" t="str">
            <v xml:space="preserve">SECTOR VALLE DE LOS CHILLOS CALLE AZOGUEZ N72 Y NARANJAL URBANIZACION LOS ANGLES FRENTE A LA ESPE </v>
          </cell>
          <cell r="M3726" t="str">
            <v>1790641392001</v>
          </cell>
          <cell r="N3726" t="str">
            <v>0999028825</v>
          </cell>
          <cell r="O3726" t="str">
            <v/>
          </cell>
          <cell r="P3726" t="str">
            <v>QUITO</v>
          </cell>
          <cell r="Q3726" t="str">
            <v>QUITO</v>
          </cell>
          <cell r="R3726" t="str">
            <v>PICHINCHA</v>
          </cell>
          <cell r="T3726" t="str">
            <v>FLEXTRANS UIO</v>
          </cell>
          <cell r="U3726" t="str">
            <v>FLEXNETUIO_LOCAL</v>
          </cell>
          <cell r="V3726">
            <v>1</v>
          </cell>
          <cell r="W3726">
            <v>1</v>
          </cell>
          <cell r="X3726" t="str">
            <v>FLEXNET ECUADOR - MDELIVERY</v>
          </cell>
          <cell r="Y3726" t="str">
            <v>CALLE 28 DE JUNIO S/N Y GARCIA MORENO ENTRADA LLANO GRANDE</v>
          </cell>
        </row>
        <row r="3727">
          <cell r="A3727" t="str">
            <v>2483135</v>
          </cell>
          <cell r="B3727">
            <v>494833</v>
          </cell>
          <cell r="C3727" t="str">
            <v>2483135</v>
          </cell>
          <cell r="D3727" t="str">
            <v>MDELIVERY</v>
          </cell>
          <cell r="E3727" t="str">
            <v>DESPACHO</v>
          </cell>
          <cell r="F3727" t="str">
            <v>NORMAL</v>
          </cell>
          <cell r="G3727" t="str">
            <v>FT79207</v>
          </cell>
          <cell r="H3727">
            <v>44937</v>
          </cell>
          <cell r="I3727" t="str">
            <v>ENTREGADO</v>
          </cell>
          <cell r="J3727">
            <v>44939</v>
          </cell>
          <cell r="K3727" t="str">
            <v>0501255921 MUNOZ PAREDES FRANCISCA DE LOS ANGELES_COOPERATIVA DE AHORRO Y CREDITO POLITECNICA LTDA 2</v>
          </cell>
          <cell r="L3727" t="str">
            <v>ESCUELA POLITECNICA NACIONAL CALLE MADRID Y TOLEDO LLAMAR PARA QUE SALGA A LA PUERTA</v>
          </cell>
          <cell r="M3727" t="str">
            <v>1790641392001</v>
          </cell>
          <cell r="N3727" t="str">
            <v>998204699</v>
          </cell>
          <cell r="O3727" t="str">
            <v/>
          </cell>
          <cell r="P3727" t="str">
            <v>QUITO</v>
          </cell>
          <cell r="Q3727" t="str">
            <v>QUITO</v>
          </cell>
          <cell r="R3727" t="str">
            <v>PICHINCHA</v>
          </cell>
          <cell r="T3727" t="str">
            <v>FLEXTRANS UIO</v>
          </cell>
          <cell r="U3727" t="str">
            <v>FLEXNETUIO_LOCAL</v>
          </cell>
          <cell r="V3727">
            <v>1</v>
          </cell>
          <cell r="W3727">
            <v>1</v>
          </cell>
          <cell r="X3727" t="str">
            <v>FLEXNET ECUADOR - MDELIVERY</v>
          </cell>
          <cell r="Y3727" t="str">
            <v>CALLE 28 DE JUNIO S/N Y GARCIA MORENO ENTRADA LLANO GRANDE</v>
          </cell>
        </row>
        <row r="3728">
          <cell r="A3728" t="str">
            <v>2483137</v>
          </cell>
          <cell r="B3728">
            <v>494834</v>
          </cell>
          <cell r="C3728" t="str">
            <v>2483137</v>
          </cell>
          <cell r="D3728" t="str">
            <v>MDELIVERY</v>
          </cell>
          <cell r="E3728" t="str">
            <v>DESPACHO</v>
          </cell>
          <cell r="F3728" t="str">
            <v>NORMAL</v>
          </cell>
          <cell r="G3728" t="str">
            <v>FT79215</v>
          </cell>
          <cell r="H3728">
            <v>44937</v>
          </cell>
          <cell r="I3728" t="str">
            <v>ENTREGADO</v>
          </cell>
          <cell r="J3728">
            <v>44938</v>
          </cell>
          <cell r="K3728" t="str">
            <v>1711858389 MORA MERA VILMA NARC_COOPERATIVA DE AHORRO Y CREDITO POLITECNICA LTDA 3</v>
          </cell>
          <cell r="L3728" t="str">
            <v>ESCUELA POLITECNICA NACIONAL CALLE LADRON DE GUEVARA FACULTAD DE INGENIERIA CIVIL EDIFICIO 6</v>
          </cell>
          <cell r="M3728" t="str">
            <v>1790641392001</v>
          </cell>
          <cell r="N3728" t="str">
            <v>987073150</v>
          </cell>
          <cell r="O3728" t="str">
            <v/>
          </cell>
          <cell r="P3728" t="str">
            <v>QUITO</v>
          </cell>
          <cell r="Q3728" t="str">
            <v>QUITO</v>
          </cell>
          <cell r="R3728" t="str">
            <v>PICHINCHA</v>
          </cell>
          <cell r="T3728" t="str">
            <v>FLEXTRANS UIO</v>
          </cell>
          <cell r="U3728" t="str">
            <v>FLEXNETUIO_LOCAL</v>
          </cell>
          <cell r="V3728">
            <v>1</v>
          </cell>
          <cell r="W3728">
            <v>1</v>
          </cell>
          <cell r="X3728" t="str">
            <v>FLEXNET ECUADOR - MDELIVERY</v>
          </cell>
          <cell r="Y3728" t="str">
            <v>CALLE 28 DE JUNIO S/N Y GARCIA MORENO ENTRADA LLANO GRANDE</v>
          </cell>
        </row>
        <row r="3729">
          <cell r="A3729" t="str">
            <v>2483138</v>
          </cell>
          <cell r="B3729">
            <v>494835</v>
          </cell>
          <cell r="C3729" t="str">
            <v>2483138</v>
          </cell>
          <cell r="D3729" t="str">
            <v>MDELIVERY</v>
          </cell>
          <cell r="E3729" t="str">
            <v>DESPACHO</v>
          </cell>
          <cell r="F3729" t="str">
            <v>NORMAL</v>
          </cell>
          <cell r="G3729" t="str">
            <v>FT79235</v>
          </cell>
          <cell r="H3729">
            <v>44937</v>
          </cell>
          <cell r="I3729" t="str">
            <v>ENTREGADO</v>
          </cell>
          <cell r="J3729">
            <v>44938</v>
          </cell>
          <cell r="K3729" t="str">
            <v>1716473366 Utreras Bonilla Edwin Richard_COOPERATIVA DE AHORRO Y CREDITO POLITECNICA LTDA 4</v>
          </cell>
          <cell r="L3729" t="str">
            <v>ESCUELA POLITECNICA NACIONAL CALLE MADRID Y TOLEDO LLAMAR PARA QUE SALGA A LA PUERTA</v>
          </cell>
          <cell r="M3729" t="str">
            <v>1790641392001</v>
          </cell>
          <cell r="N3729" t="str">
            <v>958696877</v>
          </cell>
          <cell r="O3729" t="str">
            <v/>
          </cell>
          <cell r="P3729" t="str">
            <v>QUITO</v>
          </cell>
          <cell r="Q3729" t="str">
            <v>QUITO</v>
          </cell>
          <cell r="R3729" t="str">
            <v>PICHINCHA</v>
          </cell>
          <cell r="T3729" t="str">
            <v>FLEXTRANS UIO</v>
          </cell>
          <cell r="U3729" t="str">
            <v>FLEXNETUIO_LOCAL</v>
          </cell>
          <cell r="V3729">
            <v>1</v>
          </cell>
          <cell r="W3729">
            <v>1</v>
          </cell>
          <cell r="X3729" t="str">
            <v>FLEXNET ECUADOR - MDELIVERY</v>
          </cell>
          <cell r="Y3729" t="str">
            <v>CALLE 28 DE JUNIO S/N Y GARCIA MORENO ENTRADA LLANO GRANDE</v>
          </cell>
        </row>
        <row r="3730">
          <cell r="A3730" t="str">
            <v>2483139</v>
          </cell>
          <cell r="B3730">
            <v>494836</v>
          </cell>
          <cell r="C3730" t="str">
            <v>2483139</v>
          </cell>
          <cell r="D3730" t="str">
            <v>MDELIVERY</v>
          </cell>
          <cell r="E3730" t="str">
            <v>DESPACHO</v>
          </cell>
          <cell r="F3730" t="str">
            <v>NORMAL</v>
          </cell>
          <cell r="G3730" t="str">
            <v>FT79210</v>
          </cell>
          <cell r="H3730">
            <v>44937</v>
          </cell>
          <cell r="I3730" t="str">
            <v>ENTREGADO</v>
          </cell>
          <cell r="J3730">
            <v>44938</v>
          </cell>
          <cell r="K3730" t="str">
            <v>GUTIERREZ GUTIERREZ LUIS SANTIAGO_COOPERATIVA DE AHORRO Y CREDITO POLITECNICA LTDA 5</v>
          </cell>
          <cell r="L3730" t="str">
            <v>ESCUELA POLITECNICA NACIONAL CALLE MADRID Y TOLEDO LLAMAR PARA QUE SALGA A LA PUERTA</v>
          </cell>
          <cell r="M3730" t="str">
            <v>1790641392001</v>
          </cell>
          <cell r="N3730" t="str">
            <v>958643417</v>
          </cell>
          <cell r="O3730" t="str">
            <v/>
          </cell>
          <cell r="P3730" t="str">
            <v>QUITO</v>
          </cell>
          <cell r="Q3730" t="str">
            <v>QUITO</v>
          </cell>
          <cell r="R3730" t="str">
            <v>PICHINCHA</v>
          </cell>
          <cell r="T3730" t="str">
            <v>FLEXTRANS UIO</v>
          </cell>
          <cell r="U3730" t="str">
            <v>FLEXNETUIO_LOCAL</v>
          </cell>
          <cell r="V3730">
            <v>1</v>
          </cell>
          <cell r="W3730">
            <v>1</v>
          </cell>
          <cell r="X3730" t="str">
            <v>FLEXNET ECUADOR - MDELIVERY</v>
          </cell>
          <cell r="Y3730" t="str">
            <v>CALLE 28 DE JUNIO S/N Y GARCIA MORENO ENTRADA LLANO GRANDE</v>
          </cell>
        </row>
        <row r="3731">
          <cell r="A3731" t="str">
            <v>2483140</v>
          </cell>
          <cell r="B3731">
            <v>494837</v>
          </cell>
          <cell r="C3731" t="str">
            <v>2483140</v>
          </cell>
          <cell r="D3731" t="str">
            <v>MDELIVERY</v>
          </cell>
          <cell r="E3731" t="str">
            <v>DESPACHO</v>
          </cell>
          <cell r="F3731" t="str">
            <v>NORMAL</v>
          </cell>
          <cell r="G3731" t="str">
            <v>FT79473</v>
          </cell>
          <cell r="H3731">
            <v>44937</v>
          </cell>
          <cell r="I3731" t="str">
            <v>ENTREGADO</v>
          </cell>
          <cell r="J3731">
            <v>44939</v>
          </cell>
          <cell r="K3731" t="str">
            <v>ERIKA GUARQUILA</v>
          </cell>
          <cell r="L3731" t="str">
            <v>QUITO, TOLEDO Y MADRID, ESQUINA, COOPERATIVA DE LA POLITÉCNICA</v>
          </cell>
          <cell r="M3731" t="str">
            <v>1790641392001</v>
          </cell>
          <cell r="N3731" t="str">
            <v>0998716306</v>
          </cell>
          <cell r="P3731" t="str">
            <v>QUITO</v>
          </cell>
          <cell r="Q3731" t="str">
            <v>QUITO</v>
          </cell>
          <cell r="R3731" t="str">
            <v>PICHINCHA</v>
          </cell>
          <cell r="T3731" t="str">
            <v>FLEXTRANS UIO</v>
          </cell>
          <cell r="U3731" t="str">
            <v>FLEXNETUIO_LOCAL</v>
          </cell>
          <cell r="V3731">
            <v>1</v>
          </cell>
          <cell r="W3731">
            <v>1</v>
          </cell>
          <cell r="X3731" t="str">
            <v>FLEXNET ECUADOR - MDELIVERY</v>
          </cell>
          <cell r="Y3731" t="str">
            <v>CALLE 28 DE JUNIO S/N Y GARCIA MORENO ENTRADA LLANO GRANDE</v>
          </cell>
        </row>
        <row r="3732">
          <cell r="A3732" t="str">
            <v>2483141</v>
          </cell>
          <cell r="B3732">
            <v>494838</v>
          </cell>
          <cell r="C3732" t="str">
            <v>2483141</v>
          </cell>
          <cell r="D3732" t="str">
            <v>MDELIVERY</v>
          </cell>
          <cell r="E3732" t="str">
            <v>DESPACHO</v>
          </cell>
          <cell r="F3732" t="str">
            <v>NORMAL</v>
          </cell>
          <cell r="G3732" t="str">
            <v>031080002483141</v>
          </cell>
          <cell r="H3732">
            <v>44937</v>
          </cell>
          <cell r="I3732" t="str">
            <v>ENTREGADO</v>
          </cell>
          <cell r="J3732">
            <v>44939</v>
          </cell>
          <cell r="K3732" t="str">
            <v>WILLIAN ALEXANDER HINCAPIE HINCAPIE_WILLIAN ALEXANDER HINCAPIE HINCAPIE</v>
          </cell>
          <cell r="L3732" t="str">
            <v>RETIRA EN TRAMACO JOYA DE LOS SACHAS DIRECCION CALLE VELASCO IBARRA y JAIME ROLDOS</v>
          </cell>
          <cell r="M3732" t="str">
            <v>2100444351001</v>
          </cell>
          <cell r="N3732" t="str">
            <v>0996317290</v>
          </cell>
          <cell r="O3732" t="str">
            <v/>
          </cell>
          <cell r="P3732" t="str">
            <v>LA JOYA DE LOS SACHAS</v>
          </cell>
          <cell r="Q3732" t="str">
            <v>LA JOYA DE LOS SACHAS</v>
          </cell>
          <cell r="R3732" t="str">
            <v>ORELLANA</v>
          </cell>
          <cell r="T3732" t="str">
            <v>TRAMACO</v>
          </cell>
          <cell r="U3732" t="str">
            <v>FLEXNETUIO_PROVINCIA</v>
          </cell>
          <cell r="V3732">
            <v>1</v>
          </cell>
          <cell r="W3732">
            <v>1</v>
          </cell>
          <cell r="X3732" t="str">
            <v>FLEXNET ECUADOR - MDELIVERY</v>
          </cell>
          <cell r="Y3732" t="str">
            <v>CALLE 28 DE JUNIO S/N Y GARCIA MORENO ENTRADA LLANO GRANDE</v>
          </cell>
        </row>
        <row r="3733">
          <cell r="A3733" t="str">
            <v>2483142</v>
          </cell>
          <cell r="B3733">
            <v>494839</v>
          </cell>
          <cell r="C3733" t="str">
            <v>2483142</v>
          </cell>
          <cell r="D3733" t="str">
            <v>MDELIVERY</v>
          </cell>
          <cell r="E3733" t="str">
            <v>DESPACHO</v>
          </cell>
          <cell r="F3733" t="str">
            <v>NORMAL</v>
          </cell>
          <cell r="G3733" t="str">
            <v>FT79193</v>
          </cell>
          <cell r="H3733">
            <v>44937</v>
          </cell>
          <cell r="I3733" t="str">
            <v>ENTREGADO</v>
          </cell>
          <cell r="J3733">
            <v>44938</v>
          </cell>
          <cell r="K3733" t="str">
            <v>LENIN GUAMAN_MARIA EUGENIA SARAUZ MONTALVO</v>
          </cell>
          <cell r="L3733" t="str">
            <v>TORIBIO MONTES Y DANIEL HIDALGO CASA N27 07</v>
          </cell>
          <cell r="M3733" t="str">
            <v>1711160745001</v>
          </cell>
          <cell r="N3733" t="str">
            <v>0984738619</v>
          </cell>
          <cell r="O3733" t="str">
            <v/>
          </cell>
          <cell r="P3733" t="str">
            <v>QUITO</v>
          </cell>
          <cell r="Q3733" t="str">
            <v>QUITO</v>
          </cell>
          <cell r="R3733" t="str">
            <v>PICHINCHA</v>
          </cell>
          <cell r="T3733" t="str">
            <v>FLEXTRANS UIO</v>
          </cell>
          <cell r="U3733" t="str">
            <v>FLEXNETUIO_LOCAL</v>
          </cell>
          <cell r="V3733">
            <v>1</v>
          </cell>
          <cell r="W3733">
            <v>1</v>
          </cell>
          <cell r="X3733" t="str">
            <v>FLEXNET ECUADOR - MDELIVERY</v>
          </cell>
          <cell r="Y3733" t="str">
            <v>CALLE 28 DE JUNIO S/N Y GARCIA MORENO ENTRADA LLANO GRANDE</v>
          </cell>
        </row>
        <row r="3734">
          <cell r="A3734" t="str">
            <v>2483143</v>
          </cell>
          <cell r="B3734">
            <v>494840</v>
          </cell>
          <cell r="C3734" t="str">
            <v>2483143</v>
          </cell>
          <cell r="D3734" t="str">
            <v>MDELIVERY</v>
          </cell>
          <cell r="E3734" t="str">
            <v>DESPACHO</v>
          </cell>
          <cell r="F3734" t="str">
            <v>NORMAL</v>
          </cell>
          <cell r="G3734" t="str">
            <v>FT79192</v>
          </cell>
          <cell r="H3734">
            <v>44937</v>
          </cell>
          <cell r="I3734" t="str">
            <v>ENTREGADO</v>
          </cell>
          <cell r="J3734">
            <v>44938</v>
          </cell>
          <cell r="K3734" t="str">
            <v>LENIN GUAMAN_MARCO ANTONIO BARROS FLORES</v>
          </cell>
          <cell r="L3734" t="str">
            <v>TORIBIO MONTES Y DANIEL HIDALGO CASA N27 07</v>
          </cell>
          <cell r="M3734" t="str">
            <v>1706674445001</v>
          </cell>
          <cell r="N3734" t="str">
            <v>0984738619</v>
          </cell>
          <cell r="O3734" t="str">
            <v/>
          </cell>
          <cell r="P3734" t="str">
            <v>QUITO</v>
          </cell>
          <cell r="Q3734" t="str">
            <v>QUITO</v>
          </cell>
          <cell r="R3734" t="str">
            <v>PICHINCHA</v>
          </cell>
          <cell r="T3734" t="str">
            <v>FLEXTRANS UIO</v>
          </cell>
          <cell r="U3734" t="str">
            <v>FLEXNETUIO_LOCAL</v>
          </cell>
          <cell r="V3734">
            <v>1</v>
          </cell>
          <cell r="W3734">
            <v>1</v>
          </cell>
          <cell r="X3734" t="str">
            <v>FLEXNET ECUADOR - MDELIVERY</v>
          </cell>
          <cell r="Y3734" t="str">
            <v>CALLE 28 DE JUNIO S/N Y GARCIA MORENO ENTRADA LLANO GRANDE</v>
          </cell>
        </row>
        <row r="3735">
          <cell r="A3735" t="str">
            <v>2483144</v>
          </cell>
          <cell r="B3735">
            <v>494841</v>
          </cell>
          <cell r="C3735" t="str">
            <v>2483144</v>
          </cell>
          <cell r="D3735" t="str">
            <v>MDELIVERY</v>
          </cell>
          <cell r="E3735" t="str">
            <v>DESPACHO</v>
          </cell>
          <cell r="F3735" t="str">
            <v>NORMAL</v>
          </cell>
          <cell r="G3735" t="str">
            <v>FT79236</v>
          </cell>
          <cell r="H3735">
            <v>44937</v>
          </cell>
          <cell r="I3735" t="str">
            <v>ENTREGADO</v>
          </cell>
          <cell r="J3735">
            <v>44938</v>
          </cell>
          <cell r="K3735" t="str">
            <v>CRISTIAN PAREDES_ BANCO PICHINCHA CA</v>
          </cell>
          <cell r="L3735" t="str">
            <v>Amazonas y Pereira Matriz Banco Pichincha Av Piso 7</v>
          </cell>
          <cell r="M3735" t="str">
            <v>1790010937001</v>
          </cell>
          <cell r="N3735" t="str">
            <v>0999059226</v>
          </cell>
          <cell r="O3735" t="str">
            <v/>
          </cell>
          <cell r="P3735" t="str">
            <v>QUITO</v>
          </cell>
          <cell r="Q3735" t="str">
            <v>QUITO</v>
          </cell>
          <cell r="R3735" t="str">
            <v>PICHINCHA</v>
          </cell>
          <cell r="T3735" t="str">
            <v>FLEXTRANS UIO</v>
          </cell>
          <cell r="U3735" t="str">
            <v>FLEXNETUIO_LOCAL</v>
          </cell>
          <cell r="V3735">
            <v>1</v>
          </cell>
          <cell r="W3735">
            <v>1</v>
          </cell>
          <cell r="X3735" t="str">
            <v>FLEXNET ECUADOR - MDELIVERY</v>
          </cell>
          <cell r="Y3735" t="str">
            <v>CALLE 28 DE JUNIO S/N Y GARCIA MORENO ENTRADA LLANO GRANDE</v>
          </cell>
        </row>
        <row r="3736">
          <cell r="A3736" t="str">
            <v>2483145</v>
          </cell>
          <cell r="B3736">
            <v>494842</v>
          </cell>
          <cell r="C3736" t="str">
            <v>2483145</v>
          </cell>
          <cell r="D3736" t="str">
            <v>MDELIVERY</v>
          </cell>
          <cell r="E3736" t="str">
            <v>DESPACHO</v>
          </cell>
          <cell r="F3736" t="str">
            <v>NORMAL</v>
          </cell>
          <cell r="G3736" t="str">
            <v>FT79178</v>
          </cell>
          <cell r="H3736">
            <v>44937</v>
          </cell>
          <cell r="I3736" t="str">
            <v>ENTREGADO</v>
          </cell>
          <cell r="J3736">
            <v>44938</v>
          </cell>
          <cell r="K3736" t="str">
            <v>GRACIELA FERNANDA GARCIA MEDINA_GRACIELA FERNANDA GARCIA MEDINA</v>
          </cell>
          <cell r="L3736" t="str">
            <v>PQA CHONGON URBANIZACION CIUDAD OLIMPO ETAPA 2 MZ 2551 SL 40 CS 2 PISOS COLOR CREMA REF FRENTE DEL INGRESO DEL RESTAURANTE DEL CAMPO</v>
          </cell>
          <cell r="M3736" t="str">
            <v>0704638956001</v>
          </cell>
          <cell r="N3736" t="str">
            <v>0995129014</v>
          </cell>
          <cell r="O3736" t="str">
            <v/>
          </cell>
          <cell r="P3736" t="str">
            <v>GUAYAQUIL</v>
          </cell>
          <cell r="Q3736" t="str">
            <v>GUAYAQUIL</v>
          </cell>
          <cell r="R3736" t="str">
            <v>GUAYAS</v>
          </cell>
          <cell r="T3736" t="str">
            <v>ITSACOURIER</v>
          </cell>
          <cell r="U3736" t="str">
            <v>FLEXNETUIO_GYE</v>
          </cell>
          <cell r="V3736">
            <v>1</v>
          </cell>
          <cell r="W3736">
            <v>1</v>
          </cell>
          <cell r="X3736" t="str">
            <v>FLEXNET ECUADOR - MDELIVERY</v>
          </cell>
          <cell r="Y3736" t="str">
            <v>CALLE 28 DE JUNIO S/N Y GARCIA MORENO ENTRADA LLANO GRANDE</v>
          </cell>
        </row>
        <row r="3737">
          <cell r="A3737" t="str">
            <v>2483146</v>
          </cell>
          <cell r="B3737">
            <v>494843</v>
          </cell>
          <cell r="C3737" t="str">
            <v>2483146</v>
          </cell>
          <cell r="D3737" t="str">
            <v>MDELIVERY</v>
          </cell>
          <cell r="E3737" t="str">
            <v>DESPACHO</v>
          </cell>
          <cell r="F3737" t="str">
            <v>NORMAL</v>
          </cell>
          <cell r="G3737" t="str">
            <v>FT79216</v>
          </cell>
          <cell r="H3737">
            <v>44937</v>
          </cell>
          <cell r="I3737" t="str">
            <v>ENTREGADO</v>
          </cell>
          <cell r="J3737">
            <v>44938</v>
          </cell>
          <cell r="K3737" t="str">
            <v xml:space="preserve">Maria Eugenia Ayala_TRECX S A </v>
          </cell>
          <cell r="L3737" t="str">
            <v>RUMIHURCO OE4 365 Y PEDRO FREIRE EN PINTULAC</v>
          </cell>
          <cell r="M3737" t="str">
            <v>1791812484001</v>
          </cell>
          <cell r="N3737" t="str">
            <v>0996294594</v>
          </cell>
          <cell r="O3737" t="str">
            <v/>
          </cell>
          <cell r="P3737" t="str">
            <v>QUITO</v>
          </cell>
          <cell r="Q3737" t="str">
            <v>QUITO</v>
          </cell>
          <cell r="R3737" t="str">
            <v>PICHINCHA</v>
          </cell>
          <cell r="T3737" t="str">
            <v>FLEXTRANS UIO</v>
          </cell>
          <cell r="U3737" t="str">
            <v>FLEXNETUIO_LOCAL</v>
          </cell>
          <cell r="V3737">
            <v>1</v>
          </cell>
          <cell r="W3737">
            <v>1</v>
          </cell>
          <cell r="X3737" t="str">
            <v>FLEXNET ECUADOR - MDELIVERY</v>
          </cell>
          <cell r="Y3737" t="str">
            <v>CALLE 28 DE JUNIO S/N Y GARCIA MORENO ENTRADA LLANO GRANDE</v>
          </cell>
        </row>
        <row r="3738">
          <cell r="A3738" t="str">
            <v>2483147</v>
          </cell>
          <cell r="B3738">
            <v>494844</v>
          </cell>
          <cell r="C3738" t="str">
            <v>2483147</v>
          </cell>
          <cell r="D3738" t="str">
            <v>MDELIVERY</v>
          </cell>
          <cell r="E3738" t="str">
            <v>DESPACHO</v>
          </cell>
          <cell r="F3738" t="str">
            <v>NORMAL</v>
          </cell>
          <cell r="G3738" t="str">
            <v>FT79197</v>
          </cell>
          <cell r="H3738">
            <v>44937</v>
          </cell>
          <cell r="I3738" t="str">
            <v>ENTREGADO</v>
          </cell>
          <cell r="J3738">
            <v>44938</v>
          </cell>
          <cell r="K3738" t="str">
            <v xml:space="preserve">BORIS BAIER_INDUSTRIAL DANEC S A </v>
          </cell>
          <cell r="L3738" t="str">
            <v xml:space="preserve"> PICHINCHA QUITO General Enriquez s n Shirys Sangolqui Ecuador </v>
          </cell>
          <cell r="M3738" t="str">
            <v>1790040968001</v>
          </cell>
          <cell r="N3738" t="str">
            <v>0999464811</v>
          </cell>
          <cell r="O3738" t="str">
            <v/>
          </cell>
          <cell r="P3738" t="str">
            <v>QUITO</v>
          </cell>
          <cell r="Q3738" t="str">
            <v>QUITO</v>
          </cell>
          <cell r="R3738" t="str">
            <v>PICHINCHA</v>
          </cell>
          <cell r="T3738" t="str">
            <v>FLEXTRANS UIO</v>
          </cell>
          <cell r="U3738" t="str">
            <v>FLEXNETUIO_LOCAL</v>
          </cell>
          <cell r="V3738">
            <v>1</v>
          </cell>
          <cell r="W3738">
            <v>1</v>
          </cell>
          <cell r="X3738" t="str">
            <v>FLEXNET ECUADOR - MDELIVERY</v>
          </cell>
          <cell r="Y3738" t="str">
            <v>CALLE 28 DE JUNIO S/N Y GARCIA MORENO ENTRADA LLANO GRANDE</v>
          </cell>
        </row>
        <row r="3739">
          <cell r="A3739" t="str">
            <v>2483150</v>
          </cell>
          <cell r="B3739">
            <v>494845</v>
          </cell>
          <cell r="C3739" t="str">
            <v>2483150</v>
          </cell>
          <cell r="D3739" t="str">
            <v>MDELIVERY</v>
          </cell>
          <cell r="E3739" t="str">
            <v>DESPACHO</v>
          </cell>
          <cell r="F3739" t="str">
            <v>NORMAL</v>
          </cell>
          <cell r="G3739" t="str">
            <v>FT79180</v>
          </cell>
          <cell r="H3739">
            <v>44937</v>
          </cell>
          <cell r="I3739" t="str">
            <v>ENTREGADO</v>
          </cell>
          <cell r="J3739">
            <v>44942</v>
          </cell>
          <cell r="K3739" t="str">
            <v>DAVID AGUSTIN REYES QUIMIS_DAVID AGUSTIN REYES QUIMIS</v>
          </cell>
          <cell r="L3739" t="str">
            <v>COOPERTATIVA GUAYAQUIL 2 MZ19 SOLAR10 COLOR DE CASA BLANCA DE 2 PISOS ALADO DE LA TIENDA DON ANGEL</v>
          </cell>
          <cell r="M3739" t="str">
            <v>0919513515001</v>
          </cell>
          <cell r="N3739" t="str">
            <v>0996571510/0961152501</v>
          </cell>
          <cell r="O3739" t="str">
            <v/>
          </cell>
          <cell r="P3739" t="str">
            <v>GUAYAQUIL</v>
          </cell>
          <cell r="Q3739" t="str">
            <v>GUAYAQUIL</v>
          </cell>
          <cell r="R3739" t="str">
            <v>GUAYAS</v>
          </cell>
          <cell r="T3739" t="str">
            <v>FLEXTRANS GYE</v>
          </cell>
          <cell r="U3739" t="str">
            <v>FLEXNETUIO_GYE</v>
          </cell>
          <cell r="V3739">
            <v>1</v>
          </cell>
          <cell r="W3739">
            <v>1</v>
          </cell>
          <cell r="X3739" t="str">
            <v>FLEXNET ECUADOR - MDELIVERY</v>
          </cell>
          <cell r="Y3739" t="str">
            <v>CALLE 28 DE JUNIO S/N Y GARCIA MORENO ENTRADA LLANO GRANDE</v>
          </cell>
        </row>
        <row r="3740">
          <cell r="A3740" t="str">
            <v>2483151</v>
          </cell>
          <cell r="B3740">
            <v>494846</v>
          </cell>
          <cell r="C3740" t="str">
            <v>2483151</v>
          </cell>
          <cell r="D3740" t="str">
            <v>MDELIVERY</v>
          </cell>
          <cell r="E3740" t="str">
            <v>DESPACHO</v>
          </cell>
          <cell r="F3740" t="str">
            <v>NORMAL</v>
          </cell>
          <cell r="G3740" t="str">
            <v>FT79194</v>
          </cell>
          <cell r="H3740">
            <v>44937</v>
          </cell>
          <cell r="I3740" t="str">
            <v>ENTREGADO</v>
          </cell>
          <cell r="J3740">
            <v>44938</v>
          </cell>
          <cell r="K3740" t="str">
            <v>CARINA PAOLA PONCE MARTINEZ_CARINA PAOLA PONCE MARTINEZ</v>
          </cell>
          <cell r="L3740" t="str">
            <v xml:space="preserve"> EMPRESA HAMNERSENSOR AVE SHYRIS Y ELOY ALFARO REFERENCIA EDIFICIO PARQUET CENTRAL PISO 12 OFICINA 04 </v>
          </cell>
          <cell r="M3740" t="str">
            <v>1718939372001</v>
          </cell>
          <cell r="N3740" t="str">
            <v>0998088040</v>
          </cell>
          <cell r="O3740" t="str">
            <v/>
          </cell>
          <cell r="P3740" t="str">
            <v>QUITO</v>
          </cell>
          <cell r="Q3740" t="str">
            <v>QUITO</v>
          </cell>
          <cell r="R3740" t="str">
            <v>PICHINCHA</v>
          </cell>
          <cell r="T3740" t="str">
            <v>FLEXTRANS UIO</v>
          </cell>
          <cell r="U3740" t="str">
            <v>FLEXNETUIO_LOCAL</v>
          </cell>
          <cell r="V3740">
            <v>1</v>
          </cell>
          <cell r="W3740">
            <v>1</v>
          </cell>
          <cell r="X3740" t="str">
            <v>FLEXNET ECUADOR - MDELIVERY</v>
          </cell>
          <cell r="Y3740" t="str">
            <v>CALLE 28 DE JUNIO S/N Y GARCIA MORENO ENTRADA LLANO GRANDE</v>
          </cell>
        </row>
        <row r="3741">
          <cell r="A3741" t="str">
            <v>2483152</v>
          </cell>
          <cell r="B3741">
            <v>494847</v>
          </cell>
          <cell r="C3741" t="str">
            <v>2483152</v>
          </cell>
          <cell r="D3741" t="str">
            <v>MDELIVERY</v>
          </cell>
          <cell r="E3741" t="str">
            <v>DESPACHO</v>
          </cell>
          <cell r="F3741" t="str">
            <v>NORMAL</v>
          </cell>
          <cell r="G3741" t="str">
            <v>031080002483152</v>
          </cell>
          <cell r="H3741">
            <v>44937</v>
          </cell>
          <cell r="I3741" t="str">
            <v>DEVOLUCION_EN_PROCESO</v>
          </cell>
          <cell r="J3741">
            <v>44943</v>
          </cell>
          <cell r="K3741" t="str">
            <v>HUGO FERNANDO PALMA ESPINALES_HUGO FERNANDO PALMA ESPINALES</v>
          </cell>
          <cell r="L3741" t="str">
            <v>PQA ABRAHAM CALAZACON VIA QUEVEDO KM 5 1 2 Y ZARACAY SECTOR EL PROLETARIADO REF CS 1PS AMARILLO A 3 CUADRAS UPC PRIMERA CASA ESQUINERA</v>
          </cell>
          <cell r="M3741" t="str">
            <v>1203765191001</v>
          </cell>
          <cell r="N3741" t="str">
            <v>0991885154</v>
          </cell>
          <cell r="O3741" t="str">
            <v/>
          </cell>
          <cell r="P3741" t="str">
            <v>SANTO DOMINGO</v>
          </cell>
          <cell r="Q3741" t="str">
            <v>SANTO DOMINGO</v>
          </cell>
          <cell r="R3741" t="str">
            <v>SANTO DOMINGO DE LOS TSACHILAS</v>
          </cell>
          <cell r="T3741" t="str">
            <v>TRAMACO</v>
          </cell>
          <cell r="U3741" t="str">
            <v>FLEXNETUIO_PROVINCIA</v>
          </cell>
          <cell r="V3741">
            <v>1</v>
          </cell>
          <cell r="W3741">
            <v>1</v>
          </cell>
          <cell r="X3741" t="str">
            <v>FLEXNET ECUADOR - MDELIVERY</v>
          </cell>
          <cell r="Y3741" t="str">
            <v>CALLE 28 DE JUNIO S/N Y GARCIA MORENO ENTRADA LLANO GRANDE</v>
          </cell>
        </row>
        <row r="3742">
          <cell r="A3742" t="str">
            <v>2483079</v>
          </cell>
          <cell r="B3742">
            <v>494806</v>
          </cell>
          <cell r="C3742" t="str">
            <v>2483079</v>
          </cell>
          <cell r="D3742" t="str">
            <v>MDELIVERY</v>
          </cell>
          <cell r="E3742" t="str">
            <v>DESPACHO</v>
          </cell>
          <cell r="F3742" t="str">
            <v>NORMAL</v>
          </cell>
          <cell r="G3742" t="str">
            <v>FT79190</v>
          </cell>
          <cell r="H3742">
            <v>44937</v>
          </cell>
          <cell r="I3742" t="str">
            <v>ENTREGADO</v>
          </cell>
          <cell r="J3742">
            <v>44938</v>
          </cell>
          <cell r="K3742" t="str">
            <v xml:space="preserve">FANNY REVELO LEIDY MONTE_MEGADATOS S A </v>
          </cell>
          <cell r="L3742" t="str">
            <v xml:space="preserve"> PICHINCHA QUITO NuNez de Vela E3 13 y Atahualpa Ed Torre del puente 3er piso QUITO </v>
          </cell>
          <cell r="M3742" t="str">
            <v>1791287541001</v>
          </cell>
          <cell r="N3742" t="str">
            <v>998042913</v>
          </cell>
          <cell r="O3742" t="str">
            <v/>
          </cell>
          <cell r="P3742" t="str">
            <v>QUITO</v>
          </cell>
          <cell r="Q3742" t="str">
            <v>QUITO</v>
          </cell>
          <cell r="R3742" t="str">
            <v>PICHINCHA</v>
          </cell>
          <cell r="T3742" t="str">
            <v>FLEXTRANS UIO</v>
          </cell>
          <cell r="U3742" t="str">
            <v>FLEXNETUIO_LOCAL</v>
          </cell>
          <cell r="V3742">
            <v>1</v>
          </cell>
          <cell r="W3742">
            <v>1</v>
          </cell>
          <cell r="X3742" t="str">
            <v>FLEXNET ECUADOR - MDELIVERY</v>
          </cell>
          <cell r="Y3742" t="str">
            <v>CALLE 28 DE JUNIO S/N Y GARCIA MORENO ENTRADA LLANO GRANDE</v>
          </cell>
        </row>
        <row r="3743">
          <cell r="A3743" t="str">
            <v>2483085</v>
          </cell>
          <cell r="B3743">
            <v>494807</v>
          </cell>
          <cell r="C3743" t="str">
            <v>2483085</v>
          </cell>
          <cell r="D3743" t="str">
            <v>MDELIVERY</v>
          </cell>
          <cell r="E3743" t="str">
            <v>DESPACHO</v>
          </cell>
          <cell r="F3743" t="str">
            <v>NORMAL</v>
          </cell>
          <cell r="G3743" t="str">
            <v>031080002483085</v>
          </cell>
          <cell r="H3743">
            <v>44937</v>
          </cell>
          <cell r="I3743" t="str">
            <v>ENTREGADO</v>
          </cell>
          <cell r="J3743">
            <v>44938</v>
          </cell>
          <cell r="K3743" t="str">
            <v>MARTHA GUERRERO_CLUB DE EMPLEADOS POLITECNICOS DE CHIMBORAZO</v>
          </cell>
          <cell r="L3743" t="str">
            <v>PANAMERICANA SUR KM 1 1 2 DPTO DE PLANIFICACION ESPOCH CHIMBORAZO</v>
          </cell>
          <cell r="M3743" t="str">
            <v>0691712370001</v>
          </cell>
          <cell r="N3743" t="str">
            <v>983300536</v>
          </cell>
          <cell r="O3743" t="str">
            <v/>
          </cell>
          <cell r="P3743" t="str">
            <v>RIOBAMBA</v>
          </cell>
          <cell r="Q3743" t="str">
            <v>RIOBAMBA</v>
          </cell>
          <cell r="R3743" t="str">
            <v>CHIMBORAZO</v>
          </cell>
          <cell r="T3743" t="str">
            <v>TRAMACO</v>
          </cell>
          <cell r="U3743" t="str">
            <v>FLEXNETUIO_PROVINCIA</v>
          </cell>
          <cell r="V3743">
            <v>1</v>
          </cell>
          <cell r="W3743">
            <v>1</v>
          </cell>
          <cell r="X3743" t="str">
            <v>FLEXNET ECUADOR - MDELIVERY</v>
          </cell>
          <cell r="Y3743" t="str">
            <v>CALLE 28 DE JUNIO S/N Y GARCIA MORENO ENTRADA LLANO GRANDE</v>
          </cell>
        </row>
        <row r="3744">
          <cell r="A3744" t="str">
            <v>2483089</v>
          </cell>
          <cell r="B3744">
            <v>494808</v>
          </cell>
          <cell r="C3744" t="str">
            <v>2483089</v>
          </cell>
          <cell r="D3744" t="str">
            <v>MDELIVERY</v>
          </cell>
          <cell r="E3744" t="str">
            <v>DESPACHO</v>
          </cell>
          <cell r="F3744" t="str">
            <v>NORMAL</v>
          </cell>
          <cell r="G3744" t="str">
            <v>031080002483089</v>
          </cell>
          <cell r="H3744">
            <v>44937</v>
          </cell>
          <cell r="I3744" t="str">
            <v>ENTREGADO</v>
          </cell>
          <cell r="J3744">
            <v>44938</v>
          </cell>
          <cell r="K3744" t="str">
            <v>JOSE DAVID CHAVEZ MARCILLO_JOSE DAVID CHAVEZ MARCILLO</v>
          </cell>
          <cell r="L3744" t="str">
            <v xml:space="preserve"> Calle F y Calle 4 Parque Industrial de Ambato ACOSTAHORMIGONES </v>
          </cell>
          <cell r="M3744" t="str">
            <v>0908178981001</v>
          </cell>
          <cell r="N3744" t="str">
            <v>0982779368</v>
          </cell>
          <cell r="O3744" t="str">
            <v/>
          </cell>
          <cell r="P3744" t="str">
            <v>AMBATO</v>
          </cell>
          <cell r="Q3744" t="str">
            <v>AMBATO</v>
          </cell>
          <cell r="R3744" t="str">
            <v>TUNGURAHUA</v>
          </cell>
          <cell r="S3744" t="str">
            <v>AMBATO</v>
          </cell>
          <cell r="T3744" t="str">
            <v>TRAMACO</v>
          </cell>
          <cell r="U3744" t="str">
            <v>FLEXNETUIO_PROVINCIA</v>
          </cell>
          <cell r="V3744">
            <v>1</v>
          </cell>
          <cell r="W3744">
            <v>1</v>
          </cell>
          <cell r="X3744" t="str">
            <v>FLEXNET ECUADOR - MDELIVERY</v>
          </cell>
          <cell r="Y3744" t="str">
            <v>CALLE 28 DE JUNIO S/N Y GARCIA MORENO ENTRADA LLANO GRANDE</v>
          </cell>
        </row>
        <row r="3745">
          <cell r="A3745" t="str">
            <v>2483091</v>
          </cell>
          <cell r="B3745">
            <v>494809</v>
          </cell>
          <cell r="C3745" t="str">
            <v>2483091</v>
          </cell>
          <cell r="D3745" t="str">
            <v>MDELIVERY</v>
          </cell>
          <cell r="E3745" t="str">
            <v>DESPACHO</v>
          </cell>
          <cell r="F3745" t="str">
            <v>NORMAL</v>
          </cell>
          <cell r="G3745" t="str">
            <v>FT79233</v>
          </cell>
          <cell r="H3745">
            <v>44937</v>
          </cell>
          <cell r="I3745" t="str">
            <v>ENTREGADO</v>
          </cell>
          <cell r="J3745">
            <v>44938</v>
          </cell>
          <cell r="K3745" t="str">
            <v>Stiven Agreda Maria Samaniego_ASOCIACION NACIONAL DE SERVIDORES PUBLICOS DE LA C</v>
          </cell>
          <cell r="L3745" t="str">
            <v xml:space="preserve">Juan Montalvo E4 37 y Av 6 de diciembre 4to piso comedor edificio de la Contraloria General del Estado </v>
          </cell>
          <cell r="M3745" t="str">
            <v>1791294467001</v>
          </cell>
          <cell r="N3745" t="str">
            <v>0984606524</v>
          </cell>
          <cell r="O3745" t="str">
            <v/>
          </cell>
          <cell r="P3745" t="str">
            <v>QUITO</v>
          </cell>
          <cell r="Q3745" t="str">
            <v>QUITO</v>
          </cell>
          <cell r="R3745" t="str">
            <v>PICHINCHA</v>
          </cell>
          <cell r="T3745" t="str">
            <v>FLEXTRANS UIO</v>
          </cell>
          <cell r="U3745" t="str">
            <v>FLEXNETUIO_LOCAL</v>
          </cell>
          <cell r="V3745">
            <v>1</v>
          </cell>
          <cell r="W3745">
            <v>1</v>
          </cell>
          <cell r="X3745" t="str">
            <v>FLEXNET ECUADOR - MDELIVERY</v>
          </cell>
          <cell r="Y3745" t="str">
            <v>CALLE 28 DE JUNIO S/N Y GARCIA MORENO ENTRADA LLANO GRANDE</v>
          </cell>
        </row>
        <row r="3746">
          <cell r="A3746" t="str">
            <v>2483092</v>
          </cell>
          <cell r="B3746">
            <v>494810</v>
          </cell>
          <cell r="C3746" t="str">
            <v>2483092</v>
          </cell>
          <cell r="D3746" t="str">
            <v>MDELIVERY</v>
          </cell>
          <cell r="E3746" t="str">
            <v>DESPACHO</v>
          </cell>
          <cell r="F3746" t="str">
            <v>NORMAL</v>
          </cell>
          <cell r="G3746" t="str">
            <v>FT79208</v>
          </cell>
          <cell r="H3746">
            <v>44937</v>
          </cell>
          <cell r="I3746" t="str">
            <v>ENTREGADO</v>
          </cell>
          <cell r="J3746">
            <v>44938</v>
          </cell>
          <cell r="K3746" t="str">
            <v>ANA CRISTINA CABRERA_BANCO INTERNACIONAL</v>
          </cell>
          <cell r="L3746" t="str">
            <v>PATRIA Y 9 DE OCTUBRE MATRIZ BANCO INTERNACIONAL AREA DE CORRESPONDENCIA</v>
          </cell>
          <cell r="M3746" t="str">
            <v>1790098354001</v>
          </cell>
          <cell r="N3746" t="str">
            <v>0984009904</v>
          </cell>
          <cell r="O3746" t="str">
            <v/>
          </cell>
          <cell r="P3746" t="str">
            <v>QUITO</v>
          </cell>
          <cell r="Q3746" t="str">
            <v>QUITO</v>
          </cell>
          <cell r="R3746" t="str">
            <v>PICHINCHA</v>
          </cell>
          <cell r="T3746" t="str">
            <v>FLEXTRANS UIO</v>
          </cell>
          <cell r="U3746" t="str">
            <v>FLEXNETUIO_LOCAL</v>
          </cell>
          <cell r="V3746">
            <v>1</v>
          </cell>
          <cell r="W3746">
            <v>1</v>
          </cell>
          <cell r="X3746" t="str">
            <v>FLEXNET ECUADOR - MDELIVERY</v>
          </cell>
          <cell r="Y3746" t="str">
            <v>CALLE 28 DE JUNIO S/N Y GARCIA MORENO ENTRADA LLANO GRANDE</v>
          </cell>
        </row>
        <row r="3747">
          <cell r="A3747" t="str">
            <v>2483095</v>
          </cell>
          <cell r="B3747">
            <v>494811</v>
          </cell>
          <cell r="C3747" t="str">
            <v>2483095</v>
          </cell>
          <cell r="D3747" t="str">
            <v>MDELIVERY</v>
          </cell>
          <cell r="E3747" t="str">
            <v>DESPACHO</v>
          </cell>
          <cell r="F3747" t="str">
            <v>NORMAL</v>
          </cell>
          <cell r="G3747" t="str">
            <v>FT79174</v>
          </cell>
          <cell r="H3747">
            <v>44937</v>
          </cell>
          <cell r="I3747" t="str">
            <v>ENTREGADO</v>
          </cell>
          <cell r="J3747">
            <v>44938</v>
          </cell>
          <cell r="K3747" t="str">
            <v>Jenniffer Villacis_PROFUTURO</v>
          </cell>
          <cell r="L3747" t="str">
            <v>GUAYAS GUAYAQUIL Av Jose Rodriguez Bonin y Av Barcelona Planta San Eduardo Holcim Ecuador Planta Baja</v>
          </cell>
          <cell r="M3747" t="str">
            <v>0992424222001</v>
          </cell>
          <cell r="N3747" t="str">
            <v>989547209</v>
          </cell>
          <cell r="O3747" t="str">
            <v/>
          </cell>
          <cell r="P3747" t="str">
            <v>GUAYAQUIL</v>
          </cell>
          <cell r="Q3747" t="str">
            <v>GUAYAQUIL</v>
          </cell>
          <cell r="R3747" t="str">
            <v>GUAYAS</v>
          </cell>
          <cell r="T3747" t="str">
            <v>ITSACOURIER</v>
          </cell>
          <cell r="U3747" t="str">
            <v>FLEXNETUIO_GYE</v>
          </cell>
          <cell r="V3747">
            <v>1</v>
          </cell>
          <cell r="W3747">
            <v>1</v>
          </cell>
          <cell r="X3747" t="str">
            <v>FLEXNET ECUADOR - MDELIVERY</v>
          </cell>
          <cell r="Y3747" t="str">
            <v>CALLE 28 DE JUNIO S/N Y GARCIA MORENO ENTRADA LLANO GRANDE</v>
          </cell>
        </row>
        <row r="3748">
          <cell r="A3748" t="str">
            <v>2483097</v>
          </cell>
          <cell r="B3748">
            <v>494812</v>
          </cell>
          <cell r="C3748" t="str">
            <v>2483097</v>
          </cell>
          <cell r="D3748" t="str">
            <v>MDELIVERY</v>
          </cell>
          <cell r="E3748" t="str">
            <v>DESPACHO</v>
          </cell>
          <cell r="F3748" t="str">
            <v>NORMAL</v>
          </cell>
          <cell r="G3748" t="str">
            <v>FT79177</v>
          </cell>
          <cell r="H3748">
            <v>44937</v>
          </cell>
          <cell r="I3748" t="str">
            <v>ENTREGADO</v>
          </cell>
          <cell r="J3748">
            <v>44938</v>
          </cell>
          <cell r="K3748" t="str">
            <v>GABRIELLA NAOMI FOYAIN PENAFIEL_GABRIELLA NAOMI FOYAIN PENAFIEL</v>
          </cell>
          <cell r="L3748" t="str">
            <v>GUAYAS PARROQUIA SAMBORONDON CALLE AV LOS ARCOS SN Y CALLE FERNAND SANCHEZ REF FRENTE AL TEATRO SANCHEZ AGUILAR TRABAJA EN EL EDIFICO BISNES CENTER TORRE A PISO 1 OFICINA 103</v>
          </cell>
          <cell r="M3748" t="str">
            <v>1206486902001</v>
          </cell>
          <cell r="N3748" t="str">
            <v>0963947302</v>
          </cell>
          <cell r="O3748" t="str">
            <v/>
          </cell>
          <cell r="P3748" t="str">
            <v>GUAYAQUIL</v>
          </cell>
          <cell r="Q3748" t="str">
            <v>GUAYAQUIL</v>
          </cell>
          <cell r="R3748" t="str">
            <v>GUAYAS</v>
          </cell>
          <cell r="T3748" t="str">
            <v>ITSACOURIER</v>
          </cell>
          <cell r="U3748" t="str">
            <v>FLEXNETUIO_GYE</v>
          </cell>
          <cell r="V3748">
            <v>1</v>
          </cell>
          <cell r="W3748">
            <v>1</v>
          </cell>
          <cell r="X3748" t="str">
            <v>FLEXNET ECUADOR - MDELIVERY</v>
          </cell>
          <cell r="Y3748" t="str">
            <v>CALLE 28 DE JUNIO S/N Y GARCIA MORENO ENTRADA LLANO GRANDE</v>
          </cell>
        </row>
        <row r="3749">
          <cell r="A3749" t="str">
            <v>2483098</v>
          </cell>
          <cell r="B3749">
            <v>494813</v>
          </cell>
          <cell r="C3749" t="str">
            <v>2483098</v>
          </cell>
          <cell r="D3749" t="str">
            <v>MDELIVERY</v>
          </cell>
          <cell r="E3749" t="str">
            <v>DESPACHO</v>
          </cell>
          <cell r="F3749" t="str">
            <v>NORMAL</v>
          </cell>
          <cell r="G3749" t="str">
            <v>031080002483098</v>
          </cell>
          <cell r="H3749">
            <v>44937</v>
          </cell>
          <cell r="I3749" t="str">
            <v>ENTREGADO</v>
          </cell>
          <cell r="J3749">
            <v>44939</v>
          </cell>
          <cell r="K3749" t="str">
            <v>MUNOZ LLAGUNO JACQUELINE PATRICIA_MUNOZ LLAGUNO JACQUELINE PATRICIA</v>
          </cell>
          <cell r="L3749" t="str">
            <v>GUAYAS RETIRA EN TRAMACO EXPRESS PORTETE PORTETE 2500 Y TUNGURAHUA RETIRA EN TRAMACO EXPRESS</v>
          </cell>
          <cell r="M3749" t="str">
            <v>0917165672001</v>
          </cell>
          <cell r="N3749" t="str">
            <v>0984126989</v>
          </cell>
          <cell r="O3749" t="str">
            <v/>
          </cell>
          <cell r="P3749" t="str">
            <v>GUAYAQUIL</v>
          </cell>
          <cell r="Q3749" t="str">
            <v>GUAYAQUIL</v>
          </cell>
          <cell r="R3749" t="str">
            <v>GUAYAS</v>
          </cell>
          <cell r="T3749" t="str">
            <v>TRAMACO</v>
          </cell>
          <cell r="U3749" t="str">
            <v>FLEXNETUIO_GYE</v>
          </cell>
          <cell r="V3749">
            <v>1</v>
          </cell>
          <cell r="W3749">
            <v>1</v>
          </cell>
          <cell r="X3749" t="str">
            <v>FLEXNET ECUADOR - MDELIVERY</v>
          </cell>
          <cell r="Y3749" t="str">
            <v>CALLE 28 DE JUNIO S/N Y GARCIA MORENO ENTRADA LLANO GRANDE</v>
          </cell>
        </row>
        <row r="3750">
          <cell r="A3750" t="str">
            <v>SG_23_041</v>
          </cell>
          <cell r="B3750">
            <v>494805</v>
          </cell>
          <cell r="C3750" t="str">
            <v>SG_23_041</v>
          </cell>
          <cell r="D3750" t="str">
            <v>SG</v>
          </cell>
          <cell r="E3750" t="str">
            <v>DESPACHO</v>
          </cell>
          <cell r="F3750" t="str">
            <v>NORMAL</v>
          </cell>
          <cell r="G3750" t="str">
            <v>FT79247</v>
          </cell>
          <cell r="H3750">
            <v>44937</v>
          </cell>
          <cell r="I3750" t="str">
            <v>ENTREGADO</v>
          </cell>
          <cell r="J3750">
            <v>44938</v>
          </cell>
          <cell r="K3750" t="str">
            <v>MEGAPROFER S.A.</v>
          </cell>
          <cell r="L3750" t="str">
            <v>BODEGA AMBATO ,PANAMERICANA SUR/ PARQUE INDUSTRIAL STA ROSA VIA GUARANDA</v>
          </cell>
          <cell r="P3750" t="str">
            <v>180110</v>
          </cell>
          <cell r="Q3750" t="str">
            <v>AMBATO</v>
          </cell>
          <cell r="R3750" t="str">
            <v>TUNGURAHUA</v>
          </cell>
          <cell r="S3750" t="str">
            <v>ATAHUALPA (CHISALATA) - IZAMBA - PARQUE INDUSTRIAL</v>
          </cell>
          <cell r="T3750" t="str">
            <v>FLEXTRANS UIO</v>
          </cell>
          <cell r="U3750" t="str">
            <v>FLEXNETUIO_PROVINCIA</v>
          </cell>
          <cell r="V3750">
            <v>1</v>
          </cell>
          <cell r="W3750">
            <v>453</v>
          </cell>
          <cell r="X3750" t="str">
            <v>FLEXNET UIO</v>
          </cell>
          <cell r="Y3750" t="str">
            <v>PANAMERICANA NORTE KM 12 1/2  LLANO GRANDE</v>
          </cell>
        </row>
        <row r="3751">
          <cell r="A3751" t="str">
            <v>SG_23_040</v>
          </cell>
          <cell r="B3751">
            <v>494804</v>
          </cell>
          <cell r="C3751" t="str">
            <v>SG_23_040</v>
          </cell>
          <cell r="D3751" t="str">
            <v>SG</v>
          </cell>
          <cell r="E3751" t="str">
            <v>DESPACHO</v>
          </cell>
          <cell r="F3751" t="str">
            <v>NORMAL</v>
          </cell>
          <cell r="G3751" t="str">
            <v>FT79271</v>
          </cell>
          <cell r="H3751">
            <v>44937</v>
          </cell>
          <cell r="I3751" t="str">
            <v>ENTREGADO</v>
          </cell>
          <cell r="J3751">
            <v>44938</v>
          </cell>
          <cell r="K3751" t="str">
            <v>FERNANDEZ MEJIA DIEGO (DICOPAINT)</v>
          </cell>
          <cell r="L3751" t="str">
            <v>AV RUMICHACA S26-113 Y CUSUBAMBA</v>
          </cell>
          <cell r="P3751" t="str">
            <v>170606</v>
          </cell>
          <cell r="Q3751" t="str">
            <v>QUITO</v>
          </cell>
          <cell r="R3751" t="str">
            <v>PICHINCHA</v>
          </cell>
          <cell r="S3751" t="str">
            <v>QUITO</v>
          </cell>
          <cell r="T3751" t="str">
            <v>FLEXTRANS UIO</v>
          </cell>
          <cell r="U3751" t="str">
            <v>FLEXNETUIO_LOCAL</v>
          </cell>
          <cell r="V3751">
            <v>1</v>
          </cell>
          <cell r="W3751">
            <v>68</v>
          </cell>
          <cell r="X3751" t="str">
            <v>FLEXNET UIO</v>
          </cell>
          <cell r="Y3751" t="str">
            <v>PANAMERICANA NORTE KM 12 1/2  LLANO GRANDE</v>
          </cell>
        </row>
        <row r="3752">
          <cell r="A3752" t="str">
            <v>SG_23_039</v>
          </cell>
          <cell r="B3752">
            <v>494803</v>
          </cell>
          <cell r="C3752" t="str">
            <v>SG_23_039</v>
          </cell>
          <cell r="D3752" t="str">
            <v>SG</v>
          </cell>
          <cell r="E3752" t="str">
            <v>DESPACHO</v>
          </cell>
          <cell r="F3752" t="str">
            <v>NORMAL</v>
          </cell>
          <cell r="G3752" t="str">
            <v>FT79270</v>
          </cell>
          <cell r="H3752">
            <v>44937</v>
          </cell>
          <cell r="I3752" t="str">
            <v>ENTREGADO</v>
          </cell>
          <cell r="J3752">
            <v>44938</v>
          </cell>
          <cell r="K3752" t="str">
            <v>DISPROSEG SANGOLQUI</v>
          </cell>
          <cell r="L3752" t="str">
            <v>SANGOLQUI, CUENDINA, SAN LUIS E IRITIYACU, SANGOLQUÍ</v>
          </cell>
          <cell r="P3752" t="str">
            <v>170708</v>
          </cell>
          <cell r="Q3752" t="str">
            <v>QUITO</v>
          </cell>
          <cell r="R3752" t="str">
            <v>PICHINCHA</v>
          </cell>
          <cell r="S3752" t="str">
            <v>QUITO</v>
          </cell>
          <cell r="T3752" t="str">
            <v>FLEXTRANS UIO</v>
          </cell>
          <cell r="U3752" t="str">
            <v>FLEXNETUIO_LOCAL</v>
          </cell>
          <cell r="V3752">
            <v>1</v>
          </cell>
          <cell r="W3752">
            <v>14.47</v>
          </cell>
          <cell r="X3752" t="str">
            <v>FLEXNET UIO</v>
          </cell>
          <cell r="Y3752" t="str">
            <v>PANAMERICANA NORTE KM 12 1/2  LLANO GRANDE</v>
          </cell>
        </row>
        <row r="3753">
          <cell r="A3753" t="str">
            <v>SG_23_038</v>
          </cell>
          <cell r="B3753">
            <v>494802</v>
          </cell>
          <cell r="C3753" t="str">
            <v>SG_23_038</v>
          </cell>
          <cell r="D3753" t="str">
            <v>SG</v>
          </cell>
          <cell r="E3753" t="str">
            <v>DESPACHO</v>
          </cell>
          <cell r="G3753" t="str">
            <v>FT79246</v>
          </cell>
          <cell r="H3753">
            <v>44937</v>
          </cell>
          <cell r="I3753" t="str">
            <v>ENTREGADO</v>
          </cell>
          <cell r="J3753">
            <v>44938</v>
          </cell>
          <cell r="K3753" t="str">
            <v>DEMACO SANTA LEONOR</v>
          </cell>
          <cell r="L3753" t="str">
            <v>AV BENJAMIN ROSALES URBANIZACION SANTA LEONOR MZ 6 SOLAR 13</v>
          </cell>
          <cell r="P3753" t="str">
            <v>090505</v>
          </cell>
          <cell r="Q3753" t="str">
            <v>GUAYAQUIL</v>
          </cell>
          <cell r="R3753" t="str">
            <v>GUAYAS</v>
          </cell>
          <cell r="S3753" t="str">
            <v>GUAYAQUIL</v>
          </cell>
          <cell r="T3753" t="str">
            <v>FLEXTRANS GYE</v>
          </cell>
          <cell r="U3753" t="str">
            <v>FLEXNETUIO_GYE</v>
          </cell>
          <cell r="V3753">
            <v>1</v>
          </cell>
          <cell r="W3753">
            <v>127.8</v>
          </cell>
          <cell r="X3753" t="str">
            <v>FLEXNET UIO</v>
          </cell>
          <cell r="Y3753" t="str">
            <v>PANAMERICANA NORTE KM 12 1/2  LLANO GRANDE</v>
          </cell>
        </row>
        <row r="3754">
          <cell r="A3754" t="str">
            <v>DEC3202301110049_DEC3202301110052</v>
          </cell>
          <cell r="B3754">
            <v>494798</v>
          </cell>
          <cell r="C3754" t="str">
            <v>DEC3202301110049_DEC3202301110052</v>
          </cell>
          <cell r="D3754" t="str">
            <v>HUAWEI</v>
          </cell>
          <cell r="E3754" t="str">
            <v>DESPACHO</v>
          </cell>
          <cell r="F3754" t="str">
            <v>NORMAL</v>
          </cell>
          <cell r="G3754" t="str">
            <v>FT79144</v>
          </cell>
          <cell r="H3754">
            <v>44937</v>
          </cell>
          <cell r="I3754" t="str">
            <v>ENTREGADO</v>
          </cell>
          <cell r="J3754">
            <v>44938</v>
          </cell>
          <cell r="K3754" t="str">
            <v>ALEX ROMERO</v>
          </cell>
          <cell r="L3754" t="str">
            <v>AV. MANUEL CORDOVA, KM 9.5, INGRESO POR CALLE JUNTO A CONJUNTO VILLAS DE POMASQUI.</v>
          </cell>
          <cell r="M3754" t="str">
            <v>CNSIC</v>
          </cell>
          <cell r="N3754" t="str">
            <v>0996499936</v>
          </cell>
          <cell r="O3754" t="str">
            <v>0996499936</v>
          </cell>
          <cell r="P3754" t="str">
            <v>170208</v>
          </cell>
          <cell r="Q3754" t="str">
            <v>QUITO</v>
          </cell>
          <cell r="R3754" t="str">
            <v>PICHINCHA</v>
          </cell>
          <cell r="S3754" t="str">
            <v>CALDERON (CARAPUNGO)</v>
          </cell>
          <cell r="T3754" t="str">
            <v>FLEXTRANS UIO</v>
          </cell>
          <cell r="U3754" t="str">
            <v>FLEXNETUIO_LOCAL</v>
          </cell>
          <cell r="V3754">
            <v>8</v>
          </cell>
          <cell r="W3754">
            <v>13.82</v>
          </cell>
          <cell r="X3754" t="str">
            <v>FLEXNET</v>
          </cell>
          <cell r="Y3754" t="str">
            <v>FLEX NET CALLE 28 DE JUNIO S/N Y GARCIA MORENO ENTRADA LLANO GRANDE</v>
          </cell>
        </row>
        <row r="3755">
          <cell r="A3755" t="str">
            <v>DEC3202301110053_DEC3202301110055</v>
          </cell>
          <cell r="B3755">
            <v>494799</v>
          </cell>
          <cell r="C3755" t="str">
            <v>DEC3202301110053_DEC3202301110055</v>
          </cell>
          <cell r="D3755" t="str">
            <v>HUAWEI</v>
          </cell>
          <cell r="E3755" t="str">
            <v>DESPACHO</v>
          </cell>
          <cell r="F3755" t="str">
            <v>NORMAL</v>
          </cell>
          <cell r="G3755" t="str">
            <v>FT79145</v>
          </cell>
          <cell r="H3755">
            <v>44937</v>
          </cell>
          <cell r="I3755" t="str">
            <v>ENTREGADO</v>
          </cell>
          <cell r="J3755">
            <v>44938</v>
          </cell>
          <cell r="K3755" t="str">
            <v>ALEX ROMERO</v>
          </cell>
          <cell r="L3755" t="str">
            <v>CALLE 5 S/N Y PASAJE B, UNA CUADRA AL ESTE DE LA AV RUMICHACA, SECTOR QUITUMBE</v>
          </cell>
          <cell r="M3755" t="str">
            <v>CNSIC</v>
          </cell>
          <cell r="N3755" t="str">
            <v>0996499936</v>
          </cell>
          <cell r="O3755" t="str">
            <v>0996499936</v>
          </cell>
          <cell r="P3755" t="str">
            <v>170208</v>
          </cell>
          <cell r="Q3755" t="str">
            <v>QUITO</v>
          </cell>
          <cell r="R3755" t="str">
            <v>PICHINCHA</v>
          </cell>
          <cell r="S3755" t="str">
            <v>CALDERON (CARAPUNGO)</v>
          </cell>
          <cell r="T3755" t="str">
            <v>FLEXTRANS UIO</v>
          </cell>
          <cell r="U3755" t="str">
            <v>FLEXNETUIO_LOCAL</v>
          </cell>
          <cell r="V3755">
            <v>5</v>
          </cell>
          <cell r="W3755">
            <v>13.08</v>
          </cell>
          <cell r="X3755" t="str">
            <v>FLEXNET</v>
          </cell>
          <cell r="Y3755" t="str">
            <v>FLEX NET CALLE 28 DE JUNIO S/N Y GARCIA MORENO ENTRADA LLANO GRANDE</v>
          </cell>
        </row>
        <row r="3756">
          <cell r="A3756" t="str">
            <v>DEC3202301110048_DEC3202301110051</v>
          </cell>
          <cell r="B3756">
            <v>494800</v>
          </cell>
          <cell r="C3756" t="str">
            <v>DEC3202301110048_DEC3202301110051</v>
          </cell>
          <cell r="D3756" t="str">
            <v>HUAWEI</v>
          </cell>
          <cell r="E3756" t="str">
            <v>DESPACHO</v>
          </cell>
          <cell r="F3756" t="str">
            <v>NORMAL</v>
          </cell>
          <cell r="G3756" t="str">
            <v>FT79146</v>
          </cell>
          <cell r="H3756">
            <v>44937</v>
          </cell>
          <cell r="I3756" t="str">
            <v>ENTREGADO</v>
          </cell>
          <cell r="J3756">
            <v>44938</v>
          </cell>
          <cell r="K3756" t="str">
            <v>WASHINGTON XAVIER OSORIO QUINTO</v>
          </cell>
          <cell r="L3756" t="str">
            <v>CALLE FERNANDO AYARZA Y CALLE CARLOS MONTUFAR</v>
          </cell>
          <cell r="M3756" t="str">
            <v>CNSIC</v>
          </cell>
          <cell r="N3756" t="str">
            <v>0996499936</v>
          </cell>
          <cell r="O3756" t="str">
            <v>0996499936</v>
          </cell>
          <cell r="P3756" t="str">
            <v>170208</v>
          </cell>
          <cell r="Q3756" t="str">
            <v>QUITO</v>
          </cell>
          <cell r="R3756" t="str">
            <v>PICHINCHA</v>
          </cell>
          <cell r="S3756" t="str">
            <v>CALDERON (CARAPUNGO)</v>
          </cell>
          <cell r="T3756" t="str">
            <v>FLEXTRANS UIO</v>
          </cell>
          <cell r="U3756" t="str">
            <v>FLEXNETUIO_LOCAL</v>
          </cell>
          <cell r="V3756">
            <v>5</v>
          </cell>
          <cell r="W3756">
            <v>13.1</v>
          </cell>
          <cell r="X3756" t="str">
            <v>FLEXNET</v>
          </cell>
          <cell r="Y3756" t="str">
            <v>FLEX NET CALLE 28 DE JUNIO S/N Y GARCIA MORENO ENTRADA LLANO GRANDE</v>
          </cell>
        </row>
        <row r="3757">
          <cell r="A3757" t="str">
            <v>DEC3202301110050_DEC3202301110054</v>
          </cell>
          <cell r="B3757">
            <v>494801</v>
          </cell>
          <cell r="C3757" t="str">
            <v>DEC3202301110050_DEC3202301110054</v>
          </cell>
          <cell r="D3757" t="str">
            <v>HUAWEI</v>
          </cell>
          <cell r="E3757" t="str">
            <v>DESPACHO</v>
          </cell>
          <cell r="F3757" t="str">
            <v>NORMAL</v>
          </cell>
          <cell r="G3757" t="str">
            <v>FT79147</v>
          </cell>
          <cell r="H3757">
            <v>44937</v>
          </cell>
          <cell r="I3757" t="str">
            <v>ENTREGADO</v>
          </cell>
          <cell r="J3757">
            <v>44938</v>
          </cell>
          <cell r="K3757" t="str">
            <v>ALEX ROMERO</v>
          </cell>
          <cell r="L3757" t="str">
            <v>CAP. GIOVANNI CALLES Y EMILIO OBANDO</v>
          </cell>
          <cell r="M3757" t="str">
            <v>CNSIC</v>
          </cell>
          <cell r="N3757" t="str">
            <v>0996499936</v>
          </cell>
          <cell r="O3757" t="str">
            <v>0996499936</v>
          </cell>
          <cell r="P3757" t="str">
            <v>170208</v>
          </cell>
          <cell r="Q3757" t="str">
            <v>QUITO</v>
          </cell>
          <cell r="R3757" t="str">
            <v>PICHINCHA</v>
          </cell>
          <cell r="S3757" t="str">
            <v>CALDERON (CARAPUNGO)</v>
          </cell>
          <cell r="T3757" t="str">
            <v>FLEXTRANS UIO</v>
          </cell>
          <cell r="U3757" t="str">
            <v>FLEXNETUIO_LOCAL</v>
          </cell>
          <cell r="V3757">
            <v>7</v>
          </cell>
          <cell r="W3757">
            <v>13.66</v>
          </cell>
          <cell r="X3757" t="str">
            <v>FLEXNET</v>
          </cell>
          <cell r="Y3757" t="str">
            <v>FLEX NET CALLE 28 DE JUNIO S/N Y GARCIA MORENO ENTRADA LLANO GRANDE</v>
          </cell>
        </row>
        <row r="3758">
          <cell r="A3758" t="str">
            <v>4824799</v>
          </cell>
          <cell r="B3758">
            <v>494790</v>
          </cell>
          <cell r="C3758" t="str">
            <v>4824799</v>
          </cell>
          <cell r="D3758" t="str">
            <v>MDELIVERY</v>
          </cell>
          <cell r="E3758" t="str">
            <v>DESPACHO</v>
          </cell>
          <cell r="F3758" t="str">
            <v>NORMAL</v>
          </cell>
          <cell r="G3758" t="str">
            <v>FT79172</v>
          </cell>
          <cell r="H3758">
            <v>44937</v>
          </cell>
          <cell r="I3758" t="str">
            <v>ENTREGADO</v>
          </cell>
          <cell r="J3758">
            <v>44938</v>
          </cell>
          <cell r="K3758" t="str">
            <v>MONICA MARCELA HOLGUIN PESANTES</v>
          </cell>
          <cell r="L3758" t="str">
            <v>TARQUI AV PRINCIPAL DE LA ESPOL SN  Y PERIMETRAL</v>
          </cell>
          <cell r="M3758" t="str">
            <v>0918724055</v>
          </cell>
          <cell r="N3758" t="str">
            <v>0958613273</v>
          </cell>
          <cell r="O3758" t="str">
            <v>0958613273</v>
          </cell>
          <cell r="P3758" t="str">
            <v>090902</v>
          </cell>
          <cell r="Q3758" t="str">
            <v>GUAYAQUIL</v>
          </cell>
          <cell r="R3758" t="str">
            <v>GUAYAS</v>
          </cell>
          <cell r="S3758" t="str">
            <v>GUAYAQUIL</v>
          </cell>
          <cell r="T3758" t="str">
            <v>ITSACOURIER</v>
          </cell>
          <cell r="U3758" t="str">
            <v>FLEXNETUIO_GYE</v>
          </cell>
          <cell r="V3758">
            <v>1</v>
          </cell>
          <cell r="W3758">
            <v>1</v>
          </cell>
          <cell r="X3758" t="str">
            <v>FLEXNET ECUADOR - MDELIVERY</v>
          </cell>
          <cell r="Y3758" t="str">
            <v>CALLE 28 DE JUNIO S/N Y GARCIA MORENO ENTRADA LLANO GRANDE</v>
          </cell>
        </row>
        <row r="3759">
          <cell r="A3759" t="str">
            <v>4824853</v>
          </cell>
          <cell r="B3759">
            <v>494791</v>
          </cell>
          <cell r="C3759" t="str">
            <v>4824853</v>
          </cell>
          <cell r="D3759" t="str">
            <v>MDELIVERY</v>
          </cell>
          <cell r="E3759" t="str">
            <v>DESPACHO</v>
          </cell>
          <cell r="F3759" t="str">
            <v>DERIVADO PICK UP</v>
          </cell>
          <cell r="G3759" t="str">
            <v>031080004824853</v>
          </cell>
          <cell r="H3759">
            <v>44937</v>
          </cell>
          <cell r="I3759" t="str">
            <v>ENTREGADO</v>
          </cell>
          <cell r="J3759">
            <v>44939</v>
          </cell>
          <cell r="K3759" t="str">
            <v>CEVALLOS SARMIENTO DIEGO FERNANDO</v>
          </cell>
          <cell r="L3759" t="str">
            <v>OFICINA TRAMACO CUENCA CENTRO DE TRANSFERENCIA PUMAPUNGO</v>
          </cell>
          <cell r="M3759" t="str">
            <v>1709565582</v>
          </cell>
          <cell r="N3759" t="str">
            <v>0995100871</v>
          </cell>
          <cell r="O3759" t="str">
            <v>0995100871</v>
          </cell>
          <cell r="P3759" t="str">
            <v>CUENCA</v>
          </cell>
          <cell r="Q3759" t="str">
            <v>CUENCA</v>
          </cell>
          <cell r="R3759" t="str">
            <v>AZUAY</v>
          </cell>
          <cell r="T3759" t="str">
            <v>TRAMACO</v>
          </cell>
          <cell r="U3759" t="str">
            <v>FLEXNETUIO_PROVINCIA</v>
          </cell>
          <cell r="V3759">
            <v>1</v>
          </cell>
          <cell r="W3759">
            <v>1</v>
          </cell>
          <cell r="X3759" t="str">
            <v>FLEXNET ECUADOR - MDELIVERY</v>
          </cell>
          <cell r="Y3759" t="str">
            <v>CALLE 28 DE JUNIO S/N Y GARCIA MORENO ENTRADA LLANO GRANDE</v>
          </cell>
        </row>
        <row r="3760">
          <cell r="A3760" t="str">
            <v>4824954</v>
          </cell>
          <cell r="B3760">
            <v>494792</v>
          </cell>
          <cell r="C3760" t="str">
            <v>4824954</v>
          </cell>
          <cell r="D3760" t="str">
            <v>MDELIVERY</v>
          </cell>
          <cell r="E3760" t="str">
            <v>DESPACHO</v>
          </cell>
          <cell r="F3760" t="str">
            <v>NORMAL</v>
          </cell>
          <cell r="G3760" t="str">
            <v>FT79173</v>
          </cell>
          <cell r="H3760">
            <v>44937</v>
          </cell>
          <cell r="I3760" t="str">
            <v>ENTREGADO</v>
          </cell>
          <cell r="J3760">
            <v>44938</v>
          </cell>
          <cell r="K3760" t="str">
            <v>GLADYS KARINA MENENDEZ BENAVIDES</v>
          </cell>
          <cell r="L3760" t="str">
            <v>TARQUI BASTION POPULAR  BLOQUE 6 MZ 911 SOLAR 3</v>
          </cell>
          <cell r="M3760" t="str">
            <v>0924116320</v>
          </cell>
          <cell r="N3760" t="str">
            <v>0998362032</v>
          </cell>
          <cell r="O3760" t="str">
            <v>0998362032</v>
          </cell>
          <cell r="P3760" t="str">
            <v>090701</v>
          </cell>
          <cell r="Q3760" t="str">
            <v>GUAYAQUIL</v>
          </cell>
          <cell r="R3760" t="str">
            <v>GUAYAS</v>
          </cell>
          <cell r="S3760" t="str">
            <v>GUAYAQUIL</v>
          </cell>
          <cell r="T3760" t="str">
            <v>ITSACOURIER</v>
          </cell>
          <cell r="U3760" t="str">
            <v>FLEXNETUIO_GYE</v>
          </cell>
          <cell r="V3760">
            <v>1</v>
          </cell>
          <cell r="W3760">
            <v>1</v>
          </cell>
          <cell r="X3760" t="str">
            <v>FLEXNET ECUADOR - MDELIVERY</v>
          </cell>
          <cell r="Y3760" t="str">
            <v>CALLE 28 DE JUNIO S/N Y GARCIA MORENO ENTRADA LLANO GRANDE</v>
          </cell>
        </row>
        <row r="3761">
          <cell r="A3761" t="str">
            <v>4825023</v>
          </cell>
          <cell r="B3761">
            <v>494793</v>
          </cell>
          <cell r="C3761" t="str">
            <v>4825023</v>
          </cell>
          <cell r="D3761" t="str">
            <v>MDELIVERY</v>
          </cell>
          <cell r="E3761" t="str">
            <v>DESPACHO</v>
          </cell>
          <cell r="F3761" t="str">
            <v>NORMAL</v>
          </cell>
          <cell r="G3761" t="str">
            <v>FT79232</v>
          </cell>
          <cell r="H3761">
            <v>44937</v>
          </cell>
          <cell r="I3761" t="str">
            <v>ENTREGADO</v>
          </cell>
          <cell r="J3761">
            <v>44939</v>
          </cell>
          <cell r="K3761" t="str">
            <v>FREIRE ONA JULIO CESAR</v>
          </cell>
          <cell r="L3761" t="str">
            <v>GUAMANI PASJE OE2G  S48 03  Y S48</v>
          </cell>
          <cell r="M3761" t="str">
            <v>1720663648</v>
          </cell>
          <cell r="N3761" t="str">
            <v>0995800581</v>
          </cell>
          <cell r="O3761" t="str">
            <v>0995800581</v>
          </cell>
          <cell r="P3761" t="str">
            <v>170701</v>
          </cell>
          <cell r="Q3761" t="str">
            <v>QUITO</v>
          </cell>
          <cell r="R3761" t="str">
            <v>PICHINCHA</v>
          </cell>
          <cell r="S3761" t="str">
            <v>QUITO</v>
          </cell>
          <cell r="T3761" t="str">
            <v>FLEXTRANS UIO</v>
          </cell>
          <cell r="U3761" t="str">
            <v>FLEXNETUIO_LOCAL</v>
          </cell>
          <cell r="V3761">
            <v>1</v>
          </cell>
          <cell r="W3761">
            <v>1</v>
          </cell>
          <cell r="X3761" t="str">
            <v>FLEXNET ECUADOR - MDELIVERY</v>
          </cell>
          <cell r="Y3761" t="str">
            <v>CALLE 28 DE JUNIO S/N Y GARCIA MORENO ENTRADA LLANO GRANDE</v>
          </cell>
        </row>
        <row r="3762">
          <cell r="A3762" t="str">
            <v>4825024</v>
          </cell>
          <cell r="B3762">
            <v>494794</v>
          </cell>
          <cell r="C3762" t="str">
            <v>4825024</v>
          </cell>
          <cell r="D3762" t="str">
            <v>MDELIVERY</v>
          </cell>
          <cell r="E3762" t="str">
            <v>DESPACHO</v>
          </cell>
          <cell r="F3762" t="str">
            <v>NORMAL</v>
          </cell>
          <cell r="G3762" t="str">
            <v>FT79214</v>
          </cell>
          <cell r="H3762">
            <v>44937</v>
          </cell>
          <cell r="I3762" t="str">
            <v>ENTREGADO</v>
          </cell>
          <cell r="J3762">
            <v>44939</v>
          </cell>
          <cell r="K3762" t="str">
            <v>JONATHAN PATRICIO CASTELLANOS CALLE</v>
          </cell>
          <cell r="L3762" t="str">
            <v>INAQUITO  CALLE DIEGO ALMAGRO SN  CALLE WHIMPER</v>
          </cell>
          <cell r="M3762" t="str">
            <v>1723567549</v>
          </cell>
          <cell r="N3762" t="str">
            <v>0983441444</v>
          </cell>
          <cell r="O3762" t="str">
            <v/>
          </cell>
          <cell r="P3762" t="str">
            <v>170518</v>
          </cell>
          <cell r="Q3762" t="str">
            <v>QUITO</v>
          </cell>
          <cell r="R3762" t="str">
            <v>PICHINCHA</v>
          </cell>
          <cell r="S3762" t="str">
            <v>QUITO</v>
          </cell>
          <cell r="T3762" t="str">
            <v>FLEXTRANS UIO</v>
          </cell>
          <cell r="U3762" t="str">
            <v>FLEXNETUIO_LOCAL</v>
          </cell>
          <cell r="V3762">
            <v>1</v>
          </cell>
          <cell r="W3762">
            <v>1</v>
          </cell>
          <cell r="X3762" t="str">
            <v>FLEXNET ECUADOR - MDELIVERY</v>
          </cell>
          <cell r="Y3762" t="str">
            <v>CALLE 28 DE JUNIO S/N Y GARCIA MORENO ENTRADA LLANO GRANDE</v>
          </cell>
        </row>
        <row r="3763">
          <cell r="A3763" t="str">
            <v>4825037</v>
          </cell>
          <cell r="B3763">
            <v>494795</v>
          </cell>
          <cell r="C3763" t="str">
            <v>4825037</v>
          </cell>
          <cell r="D3763" t="str">
            <v>MDELIVERY</v>
          </cell>
          <cell r="E3763" t="str">
            <v>DESPACHO</v>
          </cell>
          <cell r="F3763" t="str">
            <v>NORMAL</v>
          </cell>
          <cell r="G3763" t="str">
            <v>031080004825037</v>
          </cell>
          <cell r="H3763">
            <v>44937</v>
          </cell>
          <cell r="I3763" t="str">
            <v>ENTREGADO</v>
          </cell>
          <cell r="J3763">
            <v>44939</v>
          </cell>
          <cell r="K3763" t="str">
            <v>LORELYN MABELLA SANCHEZ MERCHAN</v>
          </cell>
          <cell r="L3763" t="str">
            <v>PEDRO CARBO CALLE LEOPOLDO GORDON  SN  Y COLOMBIA</v>
          </cell>
          <cell r="M3763" t="str">
            <v>0928535368</v>
          </cell>
          <cell r="N3763" t="str">
            <v>0984375077</v>
          </cell>
          <cell r="O3763" t="str">
            <v>0984375077</v>
          </cell>
          <cell r="P3763" t="str">
            <v>091402</v>
          </cell>
          <cell r="Q3763" t="str">
            <v>PEDRO CARBO</v>
          </cell>
          <cell r="R3763" t="str">
            <v>GUAYAS</v>
          </cell>
          <cell r="S3763" t="str">
            <v>PEDRO CARBO - ZAMORA</v>
          </cell>
          <cell r="T3763" t="str">
            <v>TRAMACO</v>
          </cell>
          <cell r="U3763" t="str">
            <v>FLEXNETUIO_PROVINCIA</v>
          </cell>
          <cell r="V3763">
            <v>1</v>
          </cell>
          <cell r="W3763">
            <v>1</v>
          </cell>
          <cell r="X3763" t="str">
            <v>FLEXNET ECUADOR - MDELIVERY</v>
          </cell>
          <cell r="Y3763" t="str">
            <v>CALLE 28 DE JUNIO S/N Y GARCIA MORENO ENTRADA LLANO GRANDE</v>
          </cell>
        </row>
        <row r="3764">
          <cell r="A3764" t="str">
            <v>4825103</v>
          </cell>
          <cell r="B3764">
            <v>494796</v>
          </cell>
          <cell r="C3764" t="str">
            <v>4825103</v>
          </cell>
          <cell r="D3764" t="str">
            <v>MDELIVERY</v>
          </cell>
          <cell r="E3764" t="str">
            <v>DESPACHO</v>
          </cell>
          <cell r="F3764" t="str">
            <v>DERIVADO PICK UP</v>
          </cell>
          <cell r="G3764" t="str">
            <v>031080004825103</v>
          </cell>
          <cell r="H3764">
            <v>44937</v>
          </cell>
          <cell r="I3764" t="str">
            <v>ENTREGADO</v>
          </cell>
          <cell r="J3764">
            <v>44938</v>
          </cell>
          <cell r="K3764" t="str">
            <v>VACA RODRIGUEZ LISSETTE ALEXANDRA</v>
          </cell>
          <cell r="L3764" t="str">
            <v>OFICINA TRAMACO PUNTO DE ATENCION SANTA LEONOR</v>
          </cell>
          <cell r="M3764" t="str">
            <v>0916730419</v>
          </cell>
          <cell r="N3764" t="str">
            <v>0987572112</v>
          </cell>
          <cell r="O3764" t="str">
            <v>0987572112</v>
          </cell>
          <cell r="P3764" t="str">
            <v>GUAYAQUIL</v>
          </cell>
          <cell r="Q3764" t="str">
            <v>GUAYAQUIL</v>
          </cell>
          <cell r="R3764" t="str">
            <v>GUAYAS</v>
          </cell>
          <cell r="T3764" t="str">
            <v>TRAMACO</v>
          </cell>
          <cell r="U3764" t="str">
            <v>FLEXNETUIO_GYE</v>
          </cell>
          <cell r="V3764">
            <v>1</v>
          </cell>
          <cell r="W3764">
            <v>1</v>
          </cell>
          <cell r="X3764" t="str">
            <v>FLEXNET ECUADOR - MDELIVERY</v>
          </cell>
          <cell r="Y3764" t="str">
            <v>CALLE 28 DE JUNIO S/N Y GARCIA MORENO ENTRADA LLANO GRANDE</v>
          </cell>
        </row>
        <row r="3765">
          <cell r="A3765" t="str">
            <v>4826212</v>
          </cell>
          <cell r="B3765">
            <v>494797</v>
          </cell>
          <cell r="C3765" t="str">
            <v>4826212</v>
          </cell>
          <cell r="D3765" t="str">
            <v>MDELIVERY</v>
          </cell>
          <cell r="E3765" t="str">
            <v>DESPACHO</v>
          </cell>
          <cell r="F3765" t="str">
            <v>DERIVADO PICK UP</v>
          </cell>
          <cell r="G3765" t="str">
            <v>031080004826212</v>
          </cell>
          <cell r="H3765">
            <v>44937</v>
          </cell>
          <cell r="I3765" t="str">
            <v>INCIDENCIA</v>
          </cell>
          <cell r="J3765">
            <v>44939</v>
          </cell>
          <cell r="K3765" t="str">
            <v>GREFA LICUY CLIDER MOISES</v>
          </cell>
          <cell r="L3765" t="str">
            <v>OFICINA TRAMACO EL COCA</v>
          </cell>
          <cell r="M3765" t="str">
            <v>2200157382</v>
          </cell>
          <cell r="N3765" t="str">
            <v>0995387941</v>
          </cell>
          <cell r="O3765" t="str">
            <v>0995387941</v>
          </cell>
          <cell r="P3765" t="str">
            <v>220201</v>
          </cell>
          <cell r="Q3765" t="str">
            <v>EL COCA</v>
          </cell>
          <cell r="R3765" t="str">
            <v>ORELLANA</v>
          </cell>
          <cell r="S3765" t="str">
            <v>PUERTO FRANCISCO DE ORELLANA (EL COCA)</v>
          </cell>
          <cell r="T3765" t="str">
            <v>TRAMACO</v>
          </cell>
          <cell r="V3765">
            <v>1</v>
          </cell>
          <cell r="W3765">
            <v>1</v>
          </cell>
          <cell r="X3765" t="str">
            <v>FLEXNET ECUADOR - MDELIVERY</v>
          </cell>
          <cell r="Y3765" t="str">
            <v>CALLE 28 DE JUNIO S/N Y GARCIA MORENO ENTRADA LLANO GRANDE</v>
          </cell>
        </row>
        <row r="3766">
          <cell r="A3766" t="str">
            <v>4789156</v>
          </cell>
          <cell r="B3766">
            <v>494755</v>
          </cell>
          <cell r="C3766" t="str">
            <v>4789156</v>
          </cell>
          <cell r="D3766" t="str">
            <v>MDELIVERY</v>
          </cell>
          <cell r="E3766" t="str">
            <v>DESPACHO</v>
          </cell>
          <cell r="F3766" t="str">
            <v>DERIVADO PICK UP</v>
          </cell>
          <cell r="G3766" t="str">
            <v>031080004789156</v>
          </cell>
          <cell r="H3766">
            <v>44937</v>
          </cell>
          <cell r="I3766" t="str">
            <v>ENTREGADO</v>
          </cell>
          <cell r="J3766">
            <v>44938</v>
          </cell>
          <cell r="K3766" t="str">
            <v>JUAN FRANCISCO HERAS CALDERON</v>
          </cell>
          <cell r="L3766" t="str">
            <v>OFICINA TRAMACO CUENCA QUINTA CHICA</v>
          </cell>
          <cell r="M3766" t="str">
            <v>0105764096</v>
          </cell>
          <cell r="N3766" t="str">
            <v>0992241990</v>
          </cell>
          <cell r="O3766" t="str">
            <v>0992241990</v>
          </cell>
          <cell r="P3766" t="str">
            <v>CUENCA</v>
          </cell>
          <cell r="Q3766" t="str">
            <v>CUENCA</v>
          </cell>
          <cell r="R3766" t="str">
            <v>AZUAY</v>
          </cell>
          <cell r="T3766" t="str">
            <v>TRAMACO</v>
          </cell>
          <cell r="U3766" t="str">
            <v>FLEXNETUIO_PROVINCIA</v>
          </cell>
          <cell r="V3766">
            <v>1</v>
          </cell>
          <cell r="W3766">
            <v>1</v>
          </cell>
          <cell r="X3766" t="str">
            <v>FLEXNET ECUADOR - MDELIVERY</v>
          </cell>
          <cell r="Y3766" t="str">
            <v>CALLE 28 DE JUNIO S/N Y GARCIA MORENO ENTRADA LLANO GRANDE</v>
          </cell>
        </row>
        <row r="3767">
          <cell r="A3767" t="str">
            <v>4800676</v>
          </cell>
          <cell r="B3767">
            <v>494756</v>
          </cell>
          <cell r="C3767" t="str">
            <v>4800676</v>
          </cell>
          <cell r="D3767" t="str">
            <v>MDELIVERY</v>
          </cell>
          <cell r="E3767" t="str">
            <v>DESPACHO</v>
          </cell>
          <cell r="F3767" t="str">
            <v>NORMAL</v>
          </cell>
          <cell r="G3767" t="str">
            <v>FT79213</v>
          </cell>
          <cell r="H3767">
            <v>44937</v>
          </cell>
          <cell r="I3767" t="str">
            <v>ENTREGADO</v>
          </cell>
          <cell r="J3767">
            <v>44938</v>
          </cell>
          <cell r="K3767" t="str">
            <v>ORTIZ BUENO JUAN GABRIEL</v>
          </cell>
          <cell r="L3767" t="str">
            <v>TUMBACO DE LOS RUISENIORES OE1 170 CALLE DE LOS GUAYACAMAYOS</v>
          </cell>
          <cell r="M3767" t="str">
            <v>0105010052</v>
          </cell>
          <cell r="N3767" t="str">
            <v>0962782890</v>
          </cell>
          <cell r="O3767" t="str">
            <v>0962782890</v>
          </cell>
          <cell r="P3767" t="str">
            <v>170903</v>
          </cell>
          <cell r="Q3767" t="str">
            <v>QUITO</v>
          </cell>
          <cell r="R3767" t="str">
            <v>PICHINCHA</v>
          </cell>
          <cell r="S3767" t="str">
            <v>TUMBACO</v>
          </cell>
          <cell r="T3767" t="str">
            <v>FLEXTRANS UIO</v>
          </cell>
          <cell r="U3767" t="str">
            <v>FLEXNETUIO_LOCAL</v>
          </cell>
          <cell r="V3767">
            <v>1</v>
          </cell>
          <cell r="W3767">
            <v>1</v>
          </cell>
          <cell r="X3767" t="str">
            <v>FLEXNET ECUADOR - MDELIVERY</v>
          </cell>
          <cell r="Y3767" t="str">
            <v>CALLE 28 DE JUNIO S/N Y GARCIA MORENO ENTRADA LLANO GRANDE</v>
          </cell>
        </row>
        <row r="3768">
          <cell r="A3768" t="str">
            <v>4801746</v>
          </cell>
          <cell r="B3768">
            <v>494757</v>
          </cell>
          <cell r="C3768" t="str">
            <v>4801746</v>
          </cell>
          <cell r="D3768" t="str">
            <v>MDELIVERY</v>
          </cell>
          <cell r="E3768" t="str">
            <v>DESPACHO</v>
          </cell>
          <cell r="F3768" t="str">
            <v>NORMAL</v>
          </cell>
          <cell r="G3768" t="str">
            <v>031080004801746</v>
          </cell>
          <cell r="H3768">
            <v>44937</v>
          </cell>
          <cell r="I3768" t="str">
            <v>ENTREGADO</v>
          </cell>
          <cell r="J3768">
            <v>44942</v>
          </cell>
          <cell r="K3768" t="str">
            <v>GONZALEZ ABARCA ROBER GUILLERMO</v>
          </cell>
          <cell r="L3768" t="str">
            <v>CATAMAYO VIA PANAMERICANA SUR  SN CALLE TRANSVERSAL SUR O AV ISIDRO AYORA</v>
          </cell>
          <cell r="M3768" t="str">
            <v>1103592398</v>
          </cell>
          <cell r="N3768" t="str">
            <v>0989075262</v>
          </cell>
          <cell r="O3768" t="str">
            <v>0999508623</v>
          </cell>
          <cell r="P3768" t="str">
            <v>110201</v>
          </cell>
          <cell r="Q3768" t="str">
            <v>CATAMAYO</v>
          </cell>
          <cell r="R3768" t="str">
            <v>LOJA</v>
          </cell>
          <cell r="S3768" t="str">
            <v>CATAMAYO (LA TOMA)</v>
          </cell>
          <cell r="T3768" t="str">
            <v>TRAMACO</v>
          </cell>
          <cell r="U3768" t="str">
            <v>FLEXNETUIO_PROVINCIA</v>
          </cell>
          <cell r="V3768">
            <v>1</v>
          </cell>
          <cell r="W3768">
            <v>1</v>
          </cell>
          <cell r="X3768" t="str">
            <v>FLEXNET ECUADOR - MDELIVERY</v>
          </cell>
          <cell r="Y3768" t="str">
            <v>CALLE 28 DE JUNIO S/N Y GARCIA MORENO ENTRADA LLANO GRANDE</v>
          </cell>
        </row>
        <row r="3769">
          <cell r="A3769" t="str">
            <v>4808060</v>
          </cell>
          <cell r="B3769">
            <v>494758</v>
          </cell>
          <cell r="C3769" t="str">
            <v>4808060</v>
          </cell>
          <cell r="D3769" t="str">
            <v>MDELIVERY</v>
          </cell>
          <cell r="E3769" t="str">
            <v>DESPACHO</v>
          </cell>
          <cell r="F3769" t="str">
            <v>NORMAL</v>
          </cell>
          <cell r="G3769" t="str">
            <v>FT79182</v>
          </cell>
          <cell r="H3769">
            <v>44937</v>
          </cell>
          <cell r="I3769" t="str">
            <v>ENTREGADO</v>
          </cell>
          <cell r="J3769">
            <v>44938</v>
          </cell>
          <cell r="K3769" t="str">
            <v>ANA DEL ROCIO CANELOS LOOR</v>
          </cell>
          <cell r="L3769" t="str">
            <v>TARQUI CDLA SAUCES VI MZ 345 VILLA 9</v>
          </cell>
          <cell r="M3769" t="str">
            <v>0922105457</v>
          </cell>
          <cell r="N3769" t="str">
            <v>0967144873</v>
          </cell>
          <cell r="O3769" t="str">
            <v>0967144873</v>
          </cell>
          <cell r="P3769" t="str">
            <v>090503</v>
          </cell>
          <cell r="Q3769" t="str">
            <v>GUAYAQUIL</v>
          </cell>
          <cell r="R3769" t="str">
            <v>GUAYAS</v>
          </cell>
          <cell r="S3769" t="str">
            <v>GUAYAQUIL</v>
          </cell>
          <cell r="T3769" t="str">
            <v>ITSACOURIER</v>
          </cell>
          <cell r="U3769" t="str">
            <v>FLEXNETUIO_GYE</v>
          </cell>
          <cell r="V3769">
            <v>1</v>
          </cell>
          <cell r="W3769">
            <v>1</v>
          </cell>
          <cell r="X3769" t="str">
            <v>FLEXNET ECUADOR - MDELIVERY</v>
          </cell>
          <cell r="Y3769" t="str">
            <v>CALLE 28 DE JUNIO S/N Y GARCIA MORENO ENTRADA LLANO GRANDE</v>
          </cell>
        </row>
        <row r="3770">
          <cell r="A3770" t="str">
            <v>4816279</v>
          </cell>
          <cell r="B3770">
            <v>494759</v>
          </cell>
          <cell r="C3770" t="str">
            <v>4816279</v>
          </cell>
          <cell r="D3770" t="str">
            <v>MDELIVERY</v>
          </cell>
          <cell r="E3770" t="str">
            <v>DESPACHO</v>
          </cell>
          <cell r="F3770" t="str">
            <v>NORMAL</v>
          </cell>
          <cell r="G3770" t="str">
            <v>031080004816279</v>
          </cell>
          <cell r="H3770">
            <v>44937</v>
          </cell>
          <cell r="I3770" t="str">
            <v>ENTREGADO</v>
          </cell>
          <cell r="J3770">
            <v>44938</v>
          </cell>
          <cell r="K3770" t="str">
            <v>CARLOS VICENTE ESPINOZA VALAREZO</v>
          </cell>
          <cell r="L3770" t="str">
            <v>MACHALA CALLE BOLIVAR  SN  Y AYACUCHO</v>
          </cell>
          <cell r="M3770" t="str">
            <v>0702147315</v>
          </cell>
          <cell r="N3770" t="str">
            <v>0998232899</v>
          </cell>
          <cell r="O3770" t="str">
            <v>0998232899</v>
          </cell>
          <cell r="P3770" t="str">
            <v>070206</v>
          </cell>
          <cell r="Q3770" t="str">
            <v>MACHALA</v>
          </cell>
          <cell r="R3770" t="str">
            <v>EL ORO</v>
          </cell>
          <cell r="S3770" t="str">
            <v>MACHALA</v>
          </cell>
          <cell r="T3770" t="str">
            <v>TRAMACO</v>
          </cell>
          <cell r="U3770" t="str">
            <v>FLEXNETUIO_PROVINCIA</v>
          </cell>
          <cell r="V3770">
            <v>1</v>
          </cell>
          <cell r="W3770">
            <v>1</v>
          </cell>
          <cell r="X3770" t="str">
            <v>FLEXNET ECUADOR - MDELIVERY</v>
          </cell>
          <cell r="Y3770" t="str">
            <v>CALLE 28 DE JUNIO S/N Y GARCIA MORENO ENTRADA LLANO GRANDE</v>
          </cell>
        </row>
        <row r="3771">
          <cell r="A3771" t="str">
            <v>4817721</v>
          </cell>
          <cell r="B3771">
            <v>494760</v>
          </cell>
          <cell r="C3771" t="str">
            <v>4817721</v>
          </cell>
          <cell r="D3771" t="str">
            <v>MDELIVERY</v>
          </cell>
          <cell r="E3771" t="str">
            <v>DESPACHO</v>
          </cell>
          <cell r="F3771" t="str">
            <v>NORMAL</v>
          </cell>
          <cell r="G3771" t="str">
            <v>031080004817721</v>
          </cell>
          <cell r="H3771">
            <v>44937</v>
          </cell>
          <cell r="I3771" t="str">
            <v>ENTREGADO</v>
          </cell>
          <cell r="J3771">
            <v>44938</v>
          </cell>
          <cell r="K3771" t="str">
            <v>MOISES ABRAHAM DELGADO LEON</v>
          </cell>
          <cell r="L3771" t="str">
            <v>ELOY ALFARO AV TANASA  SN  Y SEMILLA</v>
          </cell>
          <cell r="M3771" t="str">
            <v>0925286486</v>
          </cell>
          <cell r="N3771" t="str">
            <v>0967800720</v>
          </cell>
          <cell r="O3771" t="str">
            <v>0967800720</v>
          </cell>
          <cell r="P3771" t="str">
            <v>092407</v>
          </cell>
          <cell r="Q3771" t="str">
            <v>DURAN</v>
          </cell>
          <cell r="R3771" t="str">
            <v>GUAYAS</v>
          </cell>
          <cell r="S3771" t="str">
            <v>ELOY ALFARO (DURAN)</v>
          </cell>
          <cell r="T3771" t="str">
            <v>TRAMACO</v>
          </cell>
          <cell r="U3771" t="str">
            <v>FLEXNETUIO_GYE</v>
          </cell>
          <cell r="V3771">
            <v>1</v>
          </cell>
          <cell r="W3771">
            <v>1</v>
          </cell>
          <cell r="X3771" t="str">
            <v>FLEXNET ECUADOR - MDELIVERY</v>
          </cell>
          <cell r="Y3771" t="str">
            <v>CALLE 28 DE JUNIO S/N Y GARCIA MORENO ENTRADA LLANO GRANDE</v>
          </cell>
        </row>
        <row r="3772">
          <cell r="A3772" t="str">
            <v>4818396</v>
          </cell>
          <cell r="B3772">
            <v>494761</v>
          </cell>
          <cell r="C3772" t="str">
            <v>4818396</v>
          </cell>
          <cell r="D3772" t="str">
            <v>MDELIVERY</v>
          </cell>
          <cell r="E3772" t="str">
            <v>DESPACHO</v>
          </cell>
          <cell r="F3772" t="str">
            <v>DERIVADO PICK UP</v>
          </cell>
          <cell r="G3772" t="str">
            <v>031080004818396</v>
          </cell>
          <cell r="H3772">
            <v>44937</v>
          </cell>
          <cell r="I3772" t="str">
            <v>ENTREGADO</v>
          </cell>
          <cell r="J3772">
            <v>44939</v>
          </cell>
          <cell r="K3772" t="str">
            <v>IVAN VICTOR LEMA SANGACHA</v>
          </cell>
          <cell r="L3772" t="str">
            <v>OFICINA TRAMACO GUARANDA</v>
          </cell>
          <cell r="M3772" t="str">
            <v>0202442182</v>
          </cell>
          <cell r="N3772" t="str">
            <v>0987657348</v>
          </cell>
          <cell r="O3772" t="str">
            <v>0987657348</v>
          </cell>
          <cell r="P3772" t="str">
            <v>GUARANDA</v>
          </cell>
          <cell r="Q3772" t="str">
            <v>GUARANDA</v>
          </cell>
          <cell r="R3772" t="str">
            <v>BOLIVAR</v>
          </cell>
          <cell r="T3772" t="str">
            <v>TRAMACO</v>
          </cell>
          <cell r="U3772" t="str">
            <v>FLEXNETUIO_PROVINCIA</v>
          </cell>
          <cell r="V3772">
            <v>1</v>
          </cell>
          <cell r="W3772">
            <v>1</v>
          </cell>
          <cell r="X3772" t="str">
            <v>FLEXNET ECUADOR - MDELIVERY</v>
          </cell>
          <cell r="Y3772" t="str">
            <v>CALLE 28 DE JUNIO S/N Y GARCIA MORENO ENTRADA LLANO GRANDE</v>
          </cell>
        </row>
        <row r="3773">
          <cell r="A3773" t="str">
            <v>4819836</v>
          </cell>
          <cell r="B3773">
            <v>494762</v>
          </cell>
          <cell r="C3773" t="str">
            <v>4819836</v>
          </cell>
          <cell r="D3773" t="str">
            <v>MDELIVERY</v>
          </cell>
          <cell r="E3773" t="str">
            <v>DESPACHO</v>
          </cell>
          <cell r="F3773" t="str">
            <v>DERIVADO PICK UP</v>
          </cell>
          <cell r="G3773" t="str">
            <v>031080004819836</v>
          </cell>
          <cell r="H3773">
            <v>44937</v>
          </cell>
          <cell r="I3773" t="str">
            <v>INCIDENCIA</v>
          </cell>
          <cell r="J3773">
            <v>44939</v>
          </cell>
          <cell r="K3773" t="str">
            <v>MENDEZ PARRAGA STALIN GEOVANNY</v>
          </cell>
          <cell r="L3773" t="str">
            <v>OFICINA TRAMACO QUININDE</v>
          </cell>
          <cell r="M3773" t="str">
            <v>2350839524</v>
          </cell>
          <cell r="N3773" t="str">
            <v>0984042973</v>
          </cell>
          <cell r="O3773" t="str">
            <v>0984042973</v>
          </cell>
          <cell r="P3773" t="str">
            <v>QUININDE</v>
          </cell>
          <cell r="Q3773" t="str">
            <v>QUININDE</v>
          </cell>
          <cell r="R3773" t="str">
            <v>ESMERALDAS</v>
          </cell>
          <cell r="T3773" t="str">
            <v>TRAMACO</v>
          </cell>
          <cell r="U3773" t="str">
            <v>FLEXNETUIO_PROVINCIA</v>
          </cell>
          <cell r="V3773">
            <v>1</v>
          </cell>
          <cell r="W3773">
            <v>1</v>
          </cell>
          <cell r="X3773" t="str">
            <v>FLEXNET ECUADOR - MDELIVERY</v>
          </cell>
          <cell r="Y3773" t="str">
            <v>CALLE 28 DE JUNIO S/N Y GARCIA MORENO ENTRADA LLANO GRANDE</v>
          </cell>
        </row>
        <row r="3774">
          <cell r="A3774" t="str">
            <v>4820399</v>
          </cell>
          <cell r="B3774">
            <v>494763</v>
          </cell>
          <cell r="C3774" t="str">
            <v>4820399</v>
          </cell>
          <cell r="D3774" t="str">
            <v>MDELIVERY</v>
          </cell>
          <cell r="E3774" t="str">
            <v>DESPACHO</v>
          </cell>
          <cell r="F3774" t="str">
            <v>NORMAL</v>
          </cell>
          <cell r="G3774" t="str">
            <v>FT79201</v>
          </cell>
          <cell r="H3774">
            <v>44937</v>
          </cell>
          <cell r="I3774" t="str">
            <v>ENTREGADO</v>
          </cell>
          <cell r="J3774">
            <v>44942</v>
          </cell>
          <cell r="K3774" t="str">
            <v>SHANIK YESSENIA DIAZ AGUIRRE</v>
          </cell>
          <cell r="L3774" t="str">
            <v>NAYON CALLE QUITO SN ENTRE CALLE PICHINCHA Y SEGUNDO CORELLA</v>
          </cell>
          <cell r="M3774" t="str">
            <v>1755882014</v>
          </cell>
          <cell r="N3774" t="str">
            <v>0986153780</v>
          </cell>
          <cell r="O3774" t="str">
            <v>0981197701</v>
          </cell>
          <cell r="P3774" t="str">
            <v>170530</v>
          </cell>
          <cell r="Q3774" t="str">
            <v>QUITO</v>
          </cell>
          <cell r="R3774" t="str">
            <v>PICHINCHA</v>
          </cell>
          <cell r="S3774" t="str">
            <v>NAYON - RANCHO SAN FRANCISCO - EL VALLE - URB. MIRAVALLE</v>
          </cell>
          <cell r="T3774" t="str">
            <v>FLEXTRANS UIO</v>
          </cell>
          <cell r="U3774" t="str">
            <v>FLEXNETUIO_LOCAL</v>
          </cell>
          <cell r="V3774">
            <v>1</v>
          </cell>
          <cell r="W3774">
            <v>1</v>
          </cell>
          <cell r="X3774" t="str">
            <v>FLEXNET ECUADOR - MDELIVERY</v>
          </cell>
          <cell r="Y3774" t="str">
            <v>CALLE 28 DE JUNIO S/N Y GARCIA MORENO ENTRADA LLANO GRANDE</v>
          </cell>
        </row>
        <row r="3775">
          <cell r="A3775" t="str">
            <v>4821019</v>
          </cell>
          <cell r="B3775">
            <v>494764</v>
          </cell>
          <cell r="C3775" t="str">
            <v>4821019</v>
          </cell>
          <cell r="D3775" t="str">
            <v>MDELIVERY</v>
          </cell>
          <cell r="E3775" t="str">
            <v>DESPACHO</v>
          </cell>
          <cell r="F3775" t="str">
            <v>NORMAL</v>
          </cell>
          <cell r="G3775" t="str">
            <v>FT79204</v>
          </cell>
          <cell r="H3775">
            <v>44937</v>
          </cell>
          <cell r="I3775" t="str">
            <v>ENTREGADO</v>
          </cell>
          <cell r="J3775">
            <v>44942</v>
          </cell>
          <cell r="K3775" t="str">
            <v>EDISON JAIRON ZAMBRANO GARCIA</v>
          </cell>
          <cell r="L3775" t="str">
            <v>PUENGASI CALLE S2 SN CALLE E12</v>
          </cell>
          <cell r="M3775" t="str">
            <v>1723277925</v>
          </cell>
          <cell r="N3775" t="str">
            <v>0991396144</v>
          </cell>
          <cell r="O3775" t="str">
            <v>0000000000</v>
          </cell>
          <cell r="P3775" t="str">
            <v>170404</v>
          </cell>
          <cell r="Q3775" t="str">
            <v>QUITO</v>
          </cell>
          <cell r="R3775" t="str">
            <v>PICHINCHA</v>
          </cell>
          <cell r="S3775" t="str">
            <v>QUITO</v>
          </cell>
          <cell r="T3775" t="str">
            <v>FLEXTRANS UIO</v>
          </cell>
          <cell r="U3775" t="str">
            <v>FLEXNETUIO_LOCAL</v>
          </cell>
          <cell r="V3775">
            <v>1</v>
          </cell>
          <cell r="W3775">
            <v>1</v>
          </cell>
          <cell r="X3775" t="str">
            <v>FLEXNET ECUADOR - MDELIVERY</v>
          </cell>
          <cell r="Y3775" t="str">
            <v>CALLE 28 DE JUNIO S/N Y GARCIA MORENO ENTRADA LLANO GRANDE</v>
          </cell>
        </row>
        <row r="3776">
          <cell r="A3776" t="str">
            <v>4821932</v>
          </cell>
          <cell r="B3776">
            <v>494765</v>
          </cell>
          <cell r="C3776" t="str">
            <v>4821932</v>
          </cell>
          <cell r="D3776" t="str">
            <v>MDELIVERY</v>
          </cell>
          <cell r="E3776" t="str">
            <v>DESPACHO</v>
          </cell>
          <cell r="F3776" t="str">
            <v>NORMAL</v>
          </cell>
          <cell r="G3776" t="str">
            <v>FT79183</v>
          </cell>
          <cell r="H3776">
            <v>44937</v>
          </cell>
          <cell r="I3776" t="str">
            <v>ENTREGADO</v>
          </cell>
          <cell r="J3776">
            <v>44938</v>
          </cell>
          <cell r="K3776" t="str">
            <v>MAJOJO MACIAS OSCAR ADOLFO</v>
          </cell>
          <cell r="L3776" t="str">
            <v>PUNTILLA VIA A LA PUNTILLA  KM 10</v>
          </cell>
          <cell r="M3776" t="str">
            <v>1312360652</v>
          </cell>
          <cell r="N3776" t="str">
            <v>0983507617</v>
          </cell>
          <cell r="O3776" t="str">
            <v>0983507617</v>
          </cell>
          <cell r="P3776" t="str">
            <v>092302</v>
          </cell>
          <cell r="Q3776" t="str">
            <v>SAMBORONDON</v>
          </cell>
          <cell r="R3776" t="str">
            <v>GUAYAS</v>
          </cell>
          <cell r="S3776" t="str">
            <v>SAMBORONDON</v>
          </cell>
          <cell r="T3776" t="str">
            <v>ITSACOURIER</v>
          </cell>
          <cell r="U3776" t="str">
            <v>FLEXNETUIO_GYE</v>
          </cell>
          <cell r="V3776">
            <v>1</v>
          </cell>
          <cell r="W3776">
            <v>1</v>
          </cell>
          <cell r="X3776" t="str">
            <v>FLEXNET ECUADOR - MDELIVERY</v>
          </cell>
          <cell r="Y3776" t="str">
            <v>CALLE 28 DE JUNIO S/N Y GARCIA MORENO ENTRADA LLANO GRANDE</v>
          </cell>
        </row>
        <row r="3777">
          <cell r="A3777" t="str">
            <v>4822559</v>
          </cell>
          <cell r="B3777">
            <v>494767</v>
          </cell>
          <cell r="C3777" t="str">
            <v>4822559</v>
          </cell>
          <cell r="D3777" t="str">
            <v>MDELIVERY</v>
          </cell>
          <cell r="E3777" t="str">
            <v>DESPACHO</v>
          </cell>
          <cell r="F3777" t="str">
            <v>NORMAL</v>
          </cell>
          <cell r="G3777" t="str">
            <v>031080004822559</v>
          </cell>
          <cell r="H3777">
            <v>44937</v>
          </cell>
          <cell r="I3777" t="str">
            <v>DEVOLUCION_EN_PROCESO</v>
          </cell>
          <cell r="J3777">
            <v>44943</v>
          </cell>
          <cell r="K3777" t="str">
            <v>MARIA JOSE MENA MOGROVEJO</v>
          </cell>
          <cell r="L3777" t="str">
            <v>EL SAGRARIO CALLE JUAN DE SALINAS SN Y AV EMILIANO ORTEGA</v>
          </cell>
          <cell r="M3777" t="str">
            <v>1104045479</v>
          </cell>
          <cell r="N3777" t="str">
            <v>0999628696</v>
          </cell>
          <cell r="O3777" t="str">
            <v>0999628696</v>
          </cell>
          <cell r="P3777" t="str">
            <v>110108</v>
          </cell>
          <cell r="Q3777" t="str">
            <v>LOJA</v>
          </cell>
          <cell r="R3777" t="str">
            <v>LOJA</v>
          </cell>
          <cell r="S3777" t="str">
            <v>LOJA</v>
          </cell>
          <cell r="T3777" t="str">
            <v>TRAMACO</v>
          </cell>
          <cell r="U3777" t="str">
            <v>FLEXNETUIO_PROVINCIA</v>
          </cell>
          <cell r="V3777">
            <v>1</v>
          </cell>
          <cell r="W3777">
            <v>1</v>
          </cell>
          <cell r="X3777" t="str">
            <v>FLEXNET ECUADOR - MDELIVERY</v>
          </cell>
          <cell r="Y3777" t="str">
            <v>CALLE 28 DE JUNIO S/N Y GARCIA MORENO ENTRADA LLANO GRANDE</v>
          </cell>
        </row>
        <row r="3778">
          <cell r="A3778" t="str">
            <v>4822692</v>
          </cell>
          <cell r="B3778">
            <v>494768</v>
          </cell>
          <cell r="C3778" t="str">
            <v>4822692</v>
          </cell>
          <cell r="D3778" t="str">
            <v>MDELIVERY</v>
          </cell>
          <cell r="E3778" t="str">
            <v>DESPACHO</v>
          </cell>
          <cell r="F3778" t="str">
            <v>DERIVADO PICK UP</v>
          </cell>
          <cell r="G3778" t="str">
            <v>031080004822692</v>
          </cell>
          <cell r="H3778">
            <v>44937</v>
          </cell>
          <cell r="I3778" t="str">
            <v>ENTREGADO</v>
          </cell>
          <cell r="J3778">
            <v>44939</v>
          </cell>
          <cell r="K3778" t="str">
            <v>DANY ANTONIO MORA VARELA</v>
          </cell>
          <cell r="L3778" t="str">
            <v>OFICINA TRAMACO CENTRO DE DISTRIBUCION VIA A DAULE</v>
          </cell>
          <cell r="M3778" t="str">
            <v>0921720165</v>
          </cell>
          <cell r="N3778" t="str">
            <v>0962701768</v>
          </cell>
          <cell r="O3778" t="str">
            <v>0962701768</v>
          </cell>
          <cell r="P3778" t="str">
            <v>GUAYAQUIL</v>
          </cell>
          <cell r="Q3778" t="str">
            <v>GUAYAQUIL</v>
          </cell>
          <cell r="R3778" t="str">
            <v>GUAYAS</v>
          </cell>
          <cell r="T3778" t="str">
            <v>TRAMACO</v>
          </cell>
          <cell r="U3778" t="str">
            <v>FLEXNETUIO_GYE</v>
          </cell>
          <cell r="V3778">
            <v>1</v>
          </cell>
          <cell r="W3778">
            <v>1</v>
          </cell>
          <cell r="X3778" t="str">
            <v>FLEXNET ECUADOR - MDELIVERY</v>
          </cell>
          <cell r="Y3778" t="str">
            <v>CALLE 28 DE JUNIO S/N Y GARCIA MORENO ENTRADA LLANO GRANDE</v>
          </cell>
        </row>
        <row r="3779">
          <cell r="A3779" t="str">
            <v>4822783</v>
          </cell>
          <cell r="B3779">
            <v>494769</v>
          </cell>
          <cell r="C3779" t="str">
            <v>4822783</v>
          </cell>
          <cell r="D3779" t="str">
            <v>MDELIVERY</v>
          </cell>
          <cell r="E3779" t="str">
            <v>DESPACHO</v>
          </cell>
          <cell r="F3779" t="str">
            <v>NORMAL</v>
          </cell>
          <cell r="G3779" t="str">
            <v>031080004822783</v>
          </cell>
          <cell r="H3779">
            <v>44937</v>
          </cell>
          <cell r="I3779" t="str">
            <v>ENTREGADO</v>
          </cell>
          <cell r="J3779">
            <v>44939</v>
          </cell>
          <cell r="K3779" t="str">
            <v>WILMER ALEJANDRO MENDOZA QUIJIJE</v>
          </cell>
          <cell r="L3779" t="str">
            <v>ELOY ALFARO VIA DURAN TAMBO  K 9 Y MEDIO</v>
          </cell>
          <cell r="M3779" t="str">
            <v>0925856494</v>
          </cell>
          <cell r="N3779" t="str">
            <v>0979773008</v>
          </cell>
          <cell r="O3779" t="str">
            <v/>
          </cell>
          <cell r="P3779" t="str">
            <v>092407</v>
          </cell>
          <cell r="Q3779" t="str">
            <v>DURAN</v>
          </cell>
          <cell r="R3779" t="str">
            <v>GUAYAS</v>
          </cell>
          <cell r="S3779" t="str">
            <v>ELOY ALFARO (DURAN)</v>
          </cell>
          <cell r="T3779" t="str">
            <v>TRAMACO</v>
          </cell>
          <cell r="U3779" t="str">
            <v>FLEXNETUIO_GYE</v>
          </cell>
          <cell r="V3779">
            <v>1</v>
          </cell>
          <cell r="W3779">
            <v>1</v>
          </cell>
          <cell r="X3779" t="str">
            <v>FLEXNET ECUADOR - MDELIVERY</v>
          </cell>
          <cell r="Y3779" t="str">
            <v>CALLE 28 DE JUNIO S/N Y GARCIA MORENO ENTRADA LLANO GRANDE</v>
          </cell>
        </row>
        <row r="3780">
          <cell r="A3780" t="str">
            <v>4822837</v>
          </cell>
          <cell r="B3780">
            <v>494770</v>
          </cell>
          <cell r="C3780" t="str">
            <v>4822837</v>
          </cell>
          <cell r="D3780" t="str">
            <v>MDELIVERY</v>
          </cell>
          <cell r="E3780" t="str">
            <v>DESPACHO</v>
          </cell>
          <cell r="F3780" t="str">
            <v>NORMAL</v>
          </cell>
          <cell r="G3780" t="str">
            <v>FT79202</v>
          </cell>
          <cell r="H3780">
            <v>44937</v>
          </cell>
          <cell r="I3780" t="str">
            <v>ENTREGADO</v>
          </cell>
          <cell r="J3780">
            <v>44938</v>
          </cell>
          <cell r="K3780" t="str">
            <v>EDDY RICHARD ESTRELLA PASPUEL</v>
          </cell>
          <cell r="L3780" t="str">
            <v>INAQUITO CALLE RUSIA  E932  Y SHIRYS</v>
          </cell>
          <cell r="M3780" t="str">
            <v>1723301956</v>
          </cell>
          <cell r="N3780" t="str">
            <v>0963355146</v>
          </cell>
          <cell r="O3780" t="str">
            <v>0963355146</v>
          </cell>
          <cell r="P3780" t="str">
            <v>170505</v>
          </cell>
          <cell r="Q3780" t="str">
            <v>QUITO</v>
          </cell>
          <cell r="R3780" t="str">
            <v>PICHINCHA</v>
          </cell>
          <cell r="S3780" t="str">
            <v>QUITO</v>
          </cell>
          <cell r="T3780" t="str">
            <v>FLEXTRANS UIO</v>
          </cell>
          <cell r="U3780" t="str">
            <v>FLEXNETUIO_LOCAL</v>
          </cell>
          <cell r="V3780">
            <v>1</v>
          </cell>
          <cell r="W3780">
            <v>1</v>
          </cell>
          <cell r="X3780" t="str">
            <v>FLEXNET ECUADOR - MDELIVERY</v>
          </cell>
          <cell r="Y3780" t="str">
            <v>CALLE 28 DE JUNIO S/N Y GARCIA MORENO ENTRADA LLANO GRANDE</v>
          </cell>
        </row>
        <row r="3781">
          <cell r="A3781" t="str">
            <v>4823232</v>
          </cell>
          <cell r="B3781">
            <v>494771</v>
          </cell>
          <cell r="C3781" t="str">
            <v>4823232</v>
          </cell>
          <cell r="D3781" t="str">
            <v>MDELIVERY</v>
          </cell>
          <cell r="E3781" t="str">
            <v>DESPACHO</v>
          </cell>
          <cell r="F3781" t="str">
            <v>NORMAL</v>
          </cell>
          <cell r="G3781" t="str">
            <v>031080004823232</v>
          </cell>
          <cell r="H3781">
            <v>44937</v>
          </cell>
          <cell r="I3781" t="str">
            <v>ENTREGADO</v>
          </cell>
          <cell r="J3781">
            <v>44940</v>
          </cell>
          <cell r="K3781" t="str">
            <v>ANA LICETH ENRIQUEZ CHASILUISA</v>
          </cell>
          <cell r="L3781" t="str">
            <v>SAN CAMILO CALLE EUGENIO ESPEJO  SN  Y HUMBERTO ALVARADO</v>
          </cell>
          <cell r="M3781" t="str">
            <v>1206430439</v>
          </cell>
          <cell r="N3781" t="str">
            <v>0998368888</v>
          </cell>
          <cell r="O3781" t="str">
            <v>0998368888</v>
          </cell>
          <cell r="P3781" t="str">
            <v>120303</v>
          </cell>
          <cell r="Q3781" t="str">
            <v>QUEVEDO</v>
          </cell>
          <cell r="R3781" t="str">
            <v>LOS RIOS</v>
          </cell>
          <cell r="S3781" t="str">
            <v>QUEVEDO</v>
          </cell>
          <cell r="T3781" t="str">
            <v>TRAMACO</v>
          </cell>
          <cell r="U3781" t="str">
            <v>FLEXNETUIO_PROVINCIA</v>
          </cell>
          <cell r="V3781">
            <v>1</v>
          </cell>
          <cell r="W3781">
            <v>1</v>
          </cell>
          <cell r="X3781" t="str">
            <v>FLEXNET ECUADOR - MDELIVERY</v>
          </cell>
          <cell r="Y3781" t="str">
            <v>CALLE 28 DE JUNIO S/N Y GARCIA MORENO ENTRADA LLANO GRANDE</v>
          </cell>
        </row>
        <row r="3782">
          <cell r="A3782" t="str">
            <v>4823440</v>
          </cell>
          <cell r="B3782">
            <v>494772</v>
          </cell>
          <cell r="C3782" t="str">
            <v>4823440</v>
          </cell>
          <cell r="D3782" t="str">
            <v>MDELIVERY</v>
          </cell>
          <cell r="E3782" t="str">
            <v>DESPACHO</v>
          </cell>
          <cell r="F3782" t="str">
            <v>NORMAL</v>
          </cell>
          <cell r="G3782" t="str">
            <v>031080004823440</v>
          </cell>
          <cell r="H3782">
            <v>44937</v>
          </cell>
          <cell r="I3782" t="str">
            <v>ENTREGADO</v>
          </cell>
          <cell r="J3782">
            <v>44942</v>
          </cell>
          <cell r="K3782" t="str">
            <v>ROCIO DEL CARMEN CUESTA JIMENEZ</v>
          </cell>
          <cell r="L3782" t="str">
            <v>CATAMAYO CALLE OLMEDO SN CALLE 18 DE NOVIEMBRE</v>
          </cell>
          <cell r="M3782" t="str">
            <v>1103695985</v>
          </cell>
          <cell r="N3782" t="str">
            <v>0985658360</v>
          </cell>
          <cell r="O3782" t="str">
            <v>0980091195</v>
          </cell>
          <cell r="P3782" t="str">
            <v>110202</v>
          </cell>
          <cell r="Q3782" t="str">
            <v>CATAMAYO</v>
          </cell>
          <cell r="R3782" t="str">
            <v>LOJA</v>
          </cell>
          <cell r="S3782" t="str">
            <v>CATAMAYO (LA TOMA)</v>
          </cell>
          <cell r="T3782" t="str">
            <v>TRAMACO</v>
          </cell>
          <cell r="U3782" t="str">
            <v>FLEXNETUIO_PROVINCIA</v>
          </cell>
          <cell r="V3782">
            <v>1</v>
          </cell>
          <cell r="W3782">
            <v>1</v>
          </cell>
          <cell r="X3782" t="str">
            <v>FLEXNET ECUADOR - MDELIVERY</v>
          </cell>
          <cell r="Y3782" t="str">
            <v>CALLE 28 DE JUNIO S/N Y GARCIA MORENO ENTRADA LLANO GRANDE</v>
          </cell>
        </row>
        <row r="3783">
          <cell r="A3783" t="str">
            <v>4823483</v>
          </cell>
          <cell r="B3783">
            <v>494773</v>
          </cell>
          <cell r="C3783" t="str">
            <v>4823483</v>
          </cell>
          <cell r="D3783" t="str">
            <v>MDELIVERY</v>
          </cell>
          <cell r="E3783" t="str">
            <v>DESPACHO</v>
          </cell>
          <cell r="F3783" t="str">
            <v>NORMAL</v>
          </cell>
          <cell r="G3783" t="str">
            <v>FT79181</v>
          </cell>
          <cell r="H3783">
            <v>44937</v>
          </cell>
          <cell r="I3783" t="str">
            <v>ENTREGADO</v>
          </cell>
          <cell r="J3783">
            <v>44938</v>
          </cell>
          <cell r="K3783" t="str">
            <v>JOSE BENJAMIN VALAREZO CEDENO</v>
          </cell>
          <cell r="L3783" t="str">
            <v>TARQUI VIA A LA COSTA  KM 11 Y MEDIO</v>
          </cell>
          <cell r="M3783" t="str">
            <v>0931485833</v>
          </cell>
          <cell r="N3783" t="str">
            <v>0997727568</v>
          </cell>
          <cell r="O3783" t="str">
            <v>0997727568</v>
          </cell>
          <cell r="P3783" t="str">
            <v>090902</v>
          </cell>
          <cell r="Q3783" t="str">
            <v>GUAYAQUIL</v>
          </cell>
          <cell r="R3783" t="str">
            <v>GUAYAS</v>
          </cell>
          <cell r="S3783" t="str">
            <v>GUAYAQUIL</v>
          </cell>
          <cell r="T3783" t="str">
            <v>ITSACOURIER</v>
          </cell>
          <cell r="U3783" t="str">
            <v>FLEXNETUIO_GYE</v>
          </cell>
          <cell r="V3783">
            <v>1</v>
          </cell>
          <cell r="W3783">
            <v>1</v>
          </cell>
          <cell r="X3783" t="str">
            <v>FLEXNET ECUADOR - MDELIVERY</v>
          </cell>
          <cell r="Y3783" t="str">
            <v>CALLE 28 DE JUNIO S/N Y GARCIA MORENO ENTRADA LLANO GRANDE</v>
          </cell>
        </row>
        <row r="3784">
          <cell r="A3784" t="str">
            <v>4823592</v>
          </cell>
          <cell r="B3784">
            <v>494774</v>
          </cell>
          <cell r="C3784" t="str">
            <v>4823592</v>
          </cell>
          <cell r="D3784" t="str">
            <v>MDELIVERY</v>
          </cell>
          <cell r="E3784" t="str">
            <v>DESPACHO</v>
          </cell>
          <cell r="F3784" t="str">
            <v>NORMAL</v>
          </cell>
          <cell r="G3784" t="str">
            <v>031080004823592</v>
          </cell>
          <cell r="H3784">
            <v>44937</v>
          </cell>
          <cell r="I3784" t="str">
            <v>ENTREGADO</v>
          </cell>
          <cell r="J3784">
            <v>44942</v>
          </cell>
          <cell r="K3784" t="str">
            <v>SILVIA LUCIA ANDRADE ANDRADE</v>
          </cell>
          <cell r="L3784" t="str">
            <v>TENA CALLE CUENCA SN CALLE TENA</v>
          </cell>
          <cell r="M3784" t="str">
            <v>1501107807</v>
          </cell>
          <cell r="N3784" t="str">
            <v>0995307474</v>
          </cell>
          <cell r="O3784" t="str">
            <v>0995307474</v>
          </cell>
          <cell r="P3784" t="str">
            <v>150101</v>
          </cell>
          <cell r="Q3784" t="str">
            <v>TENA</v>
          </cell>
          <cell r="R3784" t="str">
            <v>NAPO</v>
          </cell>
          <cell r="S3784" t="str">
            <v>TENA</v>
          </cell>
          <cell r="T3784" t="str">
            <v>TRAMACO</v>
          </cell>
          <cell r="U3784" t="str">
            <v>FLEXNETUIO_PROVINCIA</v>
          </cell>
          <cell r="V3784">
            <v>1</v>
          </cell>
          <cell r="W3784">
            <v>1</v>
          </cell>
          <cell r="X3784" t="str">
            <v>FLEXNET ECUADOR - MDELIVERY</v>
          </cell>
          <cell r="Y3784" t="str">
            <v>CALLE 28 DE JUNIO S/N Y GARCIA MORENO ENTRADA LLANO GRANDE</v>
          </cell>
        </row>
        <row r="3785">
          <cell r="A3785" t="str">
            <v>4823722</v>
          </cell>
          <cell r="B3785">
            <v>494775</v>
          </cell>
          <cell r="C3785" t="str">
            <v>4823722</v>
          </cell>
          <cell r="D3785" t="str">
            <v>MDELIVERY</v>
          </cell>
          <cell r="E3785" t="str">
            <v>DESPACHO</v>
          </cell>
          <cell r="F3785" t="str">
            <v>NORMAL</v>
          </cell>
          <cell r="G3785" t="str">
            <v>031080004823722</v>
          </cell>
          <cell r="H3785">
            <v>44937</v>
          </cell>
          <cell r="I3785" t="str">
            <v>ENTREGADO</v>
          </cell>
          <cell r="J3785">
            <v>44939</v>
          </cell>
          <cell r="K3785" t="str">
            <v>JIMMY ARMANDO BAJANA GARCI</v>
          </cell>
          <cell r="L3785" t="str">
            <v>LA AURORA  URB LA RIOJA ETAPA ASTURIAS  MZ 14 VILLA 09</v>
          </cell>
          <cell r="M3785" t="str">
            <v>0919750968</v>
          </cell>
          <cell r="N3785" t="str">
            <v>0997000658</v>
          </cell>
          <cell r="O3785" t="str">
            <v>0997000658</v>
          </cell>
          <cell r="P3785" t="str">
            <v>091901</v>
          </cell>
          <cell r="Q3785" t="str">
            <v>DAULE</v>
          </cell>
          <cell r="R3785" t="str">
            <v>GUAYAS</v>
          </cell>
          <cell r="S3785" t="str">
            <v>DAULE</v>
          </cell>
          <cell r="T3785" t="str">
            <v>TRAMACO</v>
          </cell>
          <cell r="V3785">
            <v>1</v>
          </cell>
          <cell r="W3785">
            <v>1</v>
          </cell>
          <cell r="X3785" t="str">
            <v>FLEXNET ECUADOR - MDELIVERY</v>
          </cell>
          <cell r="Y3785" t="str">
            <v>CALLE 28 DE JUNIO S/N Y GARCIA MORENO ENTRADA LLANO GRANDE</v>
          </cell>
        </row>
        <row r="3786">
          <cell r="A3786" t="str">
            <v>4823813</v>
          </cell>
          <cell r="B3786">
            <v>494776</v>
          </cell>
          <cell r="C3786" t="str">
            <v>4823813</v>
          </cell>
          <cell r="D3786" t="str">
            <v>MDELIVERY</v>
          </cell>
          <cell r="E3786" t="str">
            <v>DESPACHO</v>
          </cell>
          <cell r="F3786" t="str">
            <v>NORMAL</v>
          </cell>
          <cell r="G3786" t="str">
            <v>FT79238</v>
          </cell>
          <cell r="H3786">
            <v>44937</v>
          </cell>
          <cell r="I3786" t="str">
            <v>ENTREGADO</v>
          </cell>
          <cell r="J3786">
            <v>44938</v>
          </cell>
          <cell r="K3786" t="str">
            <v>MARIA FERNANDA GOMEZ GORTAYRE</v>
          </cell>
          <cell r="L3786" t="str">
            <v>RUMIPAMBA AV MARIANA DE JESUS SN  AV OCCIDENTAL</v>
          </cell>
          <cell r="M3786" t="str">
            <v>1711312106</v>
          </cell>
          <cell r="N3786" t="str">
            <v>0998350823</v>
          </cell>
          <cell r="O3786" t="str">
            <v>0998350823</v>
          </cell>
          <cell r="P3786" t="str">
            <v>170521</v>
          </cell>
          <cell r="Q3786" t="str">
            <v>QUITO</v>
          </cell>
          <cell r="R3786" t="str">
            <v>PICHINCHA</v>
          </cell>
          <cell r="S3786" t="str">
            <v>QUITO</v>
          </cell>
          <cell r="T3786" t="str">
            <v>FLEXTRANS UIO</v>
          </cell>
          <cell r="U3786" t="str">
            <v>FLEXNETUIO_LOCAL</v>
          </cell>
          <cell r="V3786">
            <v>1</v>
          </cell>
          <cell r="W3786">
            <v>1</v>
          </cell>
          <cell r="X3786" t="str">
            <v>FLEXNET ECUADOR - MDELIVERY</v>
          </cell>
          <cell r="Y3786" t="str">
            <v>CALLE 28 DE JUNIO S/N Y GARCIA MORENO ENTRADA LLANO GRANDE</v>
          </cell>
        </row>
        <row r="3787">
          <cell r="A3787" t="str">
            <v>4823829</v>
          </cell>
          <cell r="B3787">
            <v>494777</v>
          </cell>
          <cell r="C3787" t="str">
            <v>4823829</v>
          </cell>
          <cell r="D3787" t="str">
            <v>MDELIVERY</v>
          </cell>
          <cell r="E3787" t="str">
            <v>DESPACHO</v>
          </cell>
          <cell r="F3787" t="str">
            <v>NORMAL</v>
          </cell>
          <cell r="G3787" t="str">
            <v>FT79212</v>
          </cell>
          <cell r="H3787">
            <v>44937</v>
          </cell>
          <cell r="I3787" t="str">
            <v>ENTREGADO</v>
          </cell>
          <cell r="J3787">
            <v>44938</v>
          </cell>
          <cell r="K3787" t="str">
            <v>TULMO TULMO MARCO ANTONIO</v>
          </cell>
          <cell r="L3787" t="str">
            <v>PUEMBO CALLE 24 DE MAYO SN CALLE CESAR MORA</v>
          </cell>
          <cell r="M3787" t="str">
            <v>1711915957</v>
          </cell>
          <cell r="N3787" t="str">
            <v>0995106640</v>
          </cell>
          <cell r="O3787" t="str">
            <v>0995106640</v>
          </cell>
          <cell r="P3787" t="str">
            <v>170905</v>
          </cell>
          <cell r="Q3787" t="str">
            <v>QUITO</v>
          </cell>
          <cell r="R3787" t="str">
            <v>PICHINCHA</v>
          </cell>
          <cell r="S3787" t="str">
            <v>PUEMBO</v>
          </cell>
          <cell r="T3787" t="str">
            <v>FLEXTRANS UIO</v>
          </cell>
          <cell r="U3787" t="str">
            <v>FLEXNETUIO_LOCAL</v>
          </cell>
          <cell r="V3787">
            <v>1</v>
          </cell>
          <cell r="W3787">
            <v>1</v>
          </cell>
          <cell r="X3787" t="str">
            <v>FLEXNET ECUADOR - MDELIVERY</v>
          </cell>
          <cell r="Y3787" t="str">
            <v>CALLE 28 DE JUNIO S/N Y GARCIA MORENO ENTRADA LLANO GRANDE</v>
          </cell>
        </row>
        <row r="3788">
          <cell r="A3788" t="str">
            <v>4823918</v>
          </cell>
          <cell r="B3788">
            <v>494778</v>
          </cell>
          <cell r="C3788" t="str">
            <v>4823918</v>
          </cell>
          <cell r="D3788" t="str">
            <v>MDELIVERY</v>
          </cell>
          <cell r="E3788" t="str">
            <v>DESPACHO</v>
          </cell>
          <cell r="F3788" t="str">
            <v>NORMAL</v>
          </cell>
          <cell r="G3788" t="str">
            <v>FT79219</v>
          </cell>
          <cell r="H3788">
            <v>44937</v>
          </cell>
          <cell r="I3788" t="str">
            <v>ENTREGADO</v>
          </cell>
          <cell r="J3788">
            <v>44938</v>
          </cell>
          <cell r="K3788" t="str">
            <v>FABIO XAVIER ZAMBRANO DE LA CRU</v>
          </cell>
          <cell r="L3788" t="str">
            <v>COMITE DEL PUEBLO AV ELOY ALFARO  SN  Y JUAN MOLINEROS</v>
          </cell>
          <cell r="M3788" t="str">
            <v>0850744640</v>
          </cell>
          <cell r="N3788" t="str">
            <v>0939320339</v>
          </cell>
          <cell r="O3788" t="str">
            <v>0939320339</v>
          </cell>
          <cell r="P3788" t="str">
            <v>170513</v>
          </cell>
          <cell r="Q3788" t="str">
            <v>QUITO</v>
          </cell>
          <cell r="R3788" t="str">
            <v>PICHINCHA</v>
          </cell>
          <cell r="S3788" t="str">
            <v>QUITO</v>
          </cell>
          <cell r="T3788" t="str">
            <v>FLEXTRANS UIO</v>
          </cell>
          <cell r="U3788" t="str">
            <v>FLEXNETUIO_LOCAL</v>
          </cell>
          <cell r="V3788">
            <v>1</v>
          </cell>
          <cell r="W3788">
            <v>1</v>
          </cell>
          <cell r="X3788" t="str">
            <v>FLEXNET ECUADOR - MDELIVERY</v>
          </cell>
          <cell r="Y3788" t="str">
            <v>CALLE 28 DE JUNIO S/N Y GARCIA MORENO ENTRADA LLANO GRANDE</v>
          </cell>
        </row>
        <row r="3789">
          <cell r="A3789" t="str">
            <v>4823980</v>
          </cell>
          <cell r="B3789">
            <v>494779</v>
          </cell>
          <cell r="C3789" t="str">
            <v>4823980</v>
          </cell>
          <cell r="D3789" t="str">
            <v>MDELIVERY</v>
          </cell>
          <cell r="E3789" t="str">
            <v>DESPACHO</v>
          </cell>
          <cell r="F3789" t="str">
            <v>DERIVADO PICK UP</v>
          </cell>
          <cell r="G3789" t="str">
            <v>031080004823980</v>
          </cell>
          <cell r="H3789">
            <v>44937</v>
          </cell>
          <cell r="I3789" t="str">
            <v>DEVOLUCION_EN_PROCESO</v>
          </cell>
          <cell r="J3789">
            <v>44942</v>
          </cell>
          <cell r="K3789" t="str">
            <v>CORTEZ ORTEGA FADUA RUTH</v>
          </cell>
          <cell r="L3789" t="str">
            <v>LA AURORA URB VILLA CLUB  ETAPA COSMOS  MZ 7 VILLA 11</v>
          </cell>
          <cell r="M3789" t="str">
            <v>1705142451</v>
          </cell>
          <cell r="N3789" t="str">
            <v>0989531616</v>
          </cell>
          <cell r="O3789" t="str">
            <v>0985939764</v>
          </cell>
          <cell r="P3789" t="str">
            <v>091901</v>
          </cell>
          <cell r="Q3789" t="str">
            <v>DAULE</v>
          </cell>
          <cell r="R3789" t="str">
            <v>GUAYAS</v>
          </cell>
          <cell r="S3789" t="str">
            <v>DAULE</v>
          </cell>
          <cell r="T3789" t="str">
            <v>TRAMACO</v>
          </cell>
          <cell r="V3789">
            <v>1</v>
          </cell>
          <cell r="W3789">
            <v>1</v>
          </cell>
          <cell r="X3789" t="str">
            <v>FLEXNET ECUADOR - MDELIVERY</v>
          </cell>
          <cell r="Y3789" t="str">
            <v>CALLE 28 DE JUNIO S/N Y GARCIA MORENO ENTRADA LLANO GRANDE</v>
          </cell>
        </row>
        <row r="3790">
          <cell r="A3790" t="str">
            <v>4824124</v>
          </cell>
          <cell r="B3790">
            <v>494780</v>
          </cell>
          <cell r="C3790" t="str">
            <v>4824124</v>
          </cell>
          <cell r="D3790" t="str">
            <v>MDELIVERY</v>
          </cell>
          <cell r="E3790" t="str">
            <v>DESPACHO</v>
          </cell>
          <cell r="F3790" t="str">
            <v>NORMAL</v>
          </cell>
          <cell r="G3790" t="str">
            <v>FT79200</v>
          </cell>
          <cell r="H3790">
            <v>44937</v>
          </cell>
          <cell r="I3790" t="str">
            <v>ENTREGADO</v>
          </cell>
          <cell r="J3790">
            <v>44938</v>
          </cell>
          <cell r="K3790" t="str">
            <v>Paula Sthefany Vistin Jaramillo</v>
          </cell>
          <cell r="L3790" t="str">
            <v>CHILLOGALLO CALLE TABIAZO  OE10295  Y TAISHA</v>
          </cell>
          <cell r="M3790" t="str">
            <v>0603913906</v>
          </cell>
          <cell r="N3790" t="str">
            <v>0979157311</v>
          </cell>
          <cell r="O3790" t="str">
            <v>0979157311</v>
          </cell>
          <cell r="P3790" t="str">
            <v>170607</v>
          </cell>
          <cell r="Q3790" t="str">
            <v>QUITO</v>
          </cell>
          <cell r="R3790" t="str">
            <v>PICHINCHA</v>
          </cell>
          <cell r="S3790" t="str">
            <v>QUITO</v>
          </cell>
          <cell r="T3790" t="str">
            <v>FLEXTRANS UIO</v>
          </cell>
          <cell r="U3790" t="str">
            <v>FLEXNETUIO_LOCAL</v>
          </cell>
          <cell r="V3790">
            <v>1</v>
          </cell>
          <cell r="W3790">
            <v>1</v>
          </cell>
          <cell r="X3790" t="str">
            <v>FLEXNET ECUADOR - MDELIVERY</v>
          </cell>
          <cell r="Y3790" t="str">
            <v>CALLE 28 DE JUNIO S/N Y GARCIA MORENO ENTRADA LLANO GRANDE</v>
          </cell>
        </row>
        <row r="3791">
          <cell r="A3791" t="str">
            <v>4824149</v>
          </cell>
          <cell r="B3791">
            <v>494781</v>
          </cell>
          <cell r="C3791" t="str">
            <v>4824149</v>
          </cell>
          <cell r="D3791" t="str">
            <v>MDELIVERY</v>
          </cell>
          <cell r="E3791" t="str">
            <v>DESPACHO</v>
          </cell>
          <cell r="F3791" t="str">
            <v>DERIVADO PICK UP</v>
          </cell>
          <cell r="G3791" t="str">
            <v>031080004824149</v>
          </cell>
          <cell r="H3791">
            <v>44937</v>
          </cell>
          <cell r="I3791" t="str">
            <v>ENTREGADO</v>
          </cell>
          <cell r="J3791">
            <v>44942</v>
          </cell>
          <cell r="K3791" t="str">
            <v>CARLOS JAVIER TIPANTASI PINCAY</v>
          </cell>
          <cell r="L3791" t="str">
            <v>OFICINA TRAMACO PORTETE</v>
          </cell>
          <cell r="M3791" t="str">
            <v>0922074414</v>
          </cell>
          <cell r="N3791" t="str">
            <v>0986657490</v>
          </cell>
          <cell r="O3791" t="str">
            <v>0939945226</v>
          </cell>
          <cell r="P3791" t="str">
            <v>GUAYAQUIL</v>
          </cell>
          <cell r="Q3791" t="str">
            <v>GUAYAQUIL</v>
          </cell>
          <cell r="R3791" t="str">
            <v>GUAYAS</v>
          </cell>
          <cell r="T3791" t="str">
            <v>TRAMACO</v>
          </cell>
          <cell r="U3791" t="str">
            <v>FLEXNETUIO_GYE</v>
          </cell>
          <cell r="V3791">
            <v>1</v>
          </cell>
          <cell r="W3791">
            <v>1</v>
          </cell>
          <cell r="X3791" t="str">
            <v>FLEXNET ECUADOR - MDELIVERY</v>
          </cell>
          <cell r="Y3791" t="str">
            <v>CALLE 28 DE JUNIO S/N Y GARCIA MORENO ENTRADA LLANO GRANDE</v>
          </cell>
        </row>
        <row r="3792">
          <cell r="A3792" t="str">
            <v>4824153</v>
          </cell>
          <cell r="B3792">
            <v>494782</v>
          </cell>
          <cell r="C3792" t="str">
            <v>4824153</v>
          </cell>
          <cell r="D3792" t="str">
            <v>MDELIVERY</v>
          </cell>
          <cell r="E3792" t="str">
            <v>DESPACHO</v>
          </cell>
          <cell r="F3792" t="str">
            <v>NORMAL</v>
          </cell>
          <cell r="G3792" t="str">
            <v>FT79217</v>
          </cell>
          <cell r="H3792">
            <v>44937</v>
          </cell>
          <cell r="I3792" t="str">
            <v>ENTREGADO</v>
          </cell>
          <cell r="J3792">
            <v>44939</v>
          </cell>
          <cell r="K3792" t="str">
            <v>MAURICIO XAVIER VARGAS SAEZ</v>
          </cell>
          <cell r="L3792" t="str">
            <v>INAQUITO AV 6 DE DICIEMBRE N32 623  Y BOSSANO</v>
          </cell>
          <cell r="M3792" t="str">
            <v>1714300785</v>
          </cell>
          <cell r="N3792" t="str">
            <v>0995201968</v>
          </cell>
          <cell r="O3792" t="str">
            <v/>
          </cell>
          <cell r="P3792" t="str">
            <v>170516</v>
          </cell>
          <cell r="Q3792" t="str">
            <v>QUITO</v>
          </cell>
          <cell r="R3792" t="str">
            <v>PICHINCHA</v>
          </cell>
          <cell r="S3792" t="str">
            <v>QUITO - COMUNA MIRAFLORES</v>
          </cell>
          <cell r="T3792" t="str">
            <v>FLEXTRANS UIO</v>
          </cell>
          <cell r="U3792" t="str">
            <v>FLEXNETUIO_LOCAL</v>
          </cell>
          <cell r="V3792">
            <v>1</v>
          </cell>
          <cell r="W3792">
            <v>1</v>
          </cell>
          <cell r="X3792" t="str">
            <v>FLEXNET ECUADOR - MDELIVERY</v>
          </cell>
          <cell r="Y3792" t="str">
            <v>CALLE 28 DE JUNIO S/N Y GARCIA MORENO ENTRADA LLANO GRANDE</v>
          </cell>
        </row>
        <row r="3793">
          <cell r="A3793" t="str">
            <v>4824247</v>
          </cell>
          <cell r="B3793">
            <v>494783</v>
          </cell>
          <cell r="C3793" t="str">
            <v>4824247</v>
          </cell>
          <cell r="D3793" t="str">
            <v>MDELIVERY</v>
          </cell>
          <cell r="E3793" t="str">
            <v>DESPACHO</v>
          </cell>
          <cell r="F3793" t="str">
            <v>NORMAL</v>
          </cell>
          <cell r="G3793" t="str">
            <v>FT79199</v>
          </cell>
          <cell r="H3793">
            <v>44937</v>
          </cell>
          <cell r="I3793" t="str">
            <v>ENTREGADO</v>
          </cell>
          <cell r="J3793">
            <v>44938</v>
          </cell>
          <cell r="K3793" t="str">
            <v>FABIO XAVIER ZAMBRANO DE LA CRUZ</v>
          </cell>
          <cell r="L3793" t="str">
            <v>COMITE DEL PUEBLO AV ELOY ALFARO  SN  Y JUAN MOLINEROS</v>
          </cell>
          <cell r="M3793" t="str">
            <v>0850744640</v>
          </cell>
          <cell r="N3793" t="str">
            <v>0939320339</v>
          </cell>
          <cell r="O3793" t="str">
            <v>0939320339</v>
          </cell>
          <cell r="P3793" t="str">
            <v>170513</v>
          </cell>
          <cell r="Q3793" t="str">
            <v>QUITO</v>
          </cell>
          <cell r="R3793" t="str">
            <v>PICHINCHA</v>
          </cell>
          <cell r="S3793" t="str">
            <v>QUITO</v>
          </cell>
          <cell r="T3793" t="str">
            <v>FLEXTRANS UIO</v>
          </cell>
          <cell r="U3793" t="str">
            <v>FLEXNETUIO_LOCAL</v>
          </cell>
          <cell r="V3793">
            <v>1</v>
          </cell>
          <cell r="W3793">
            <v>1</v>
          </cell>
          <cell r="X3793" t="str">
            <v>FLEXNET ECUADOR - MDELIVERY</v>
          </cell>
          <cell r="Y3793" t="str">
            <v>CALLE 28 DE JUNIO S/N Y GARCIA MORENO ENTRADA LLANO GRANDE</v>
          </cell>
        </row>
        <row r="3794">
          <cell r="A3794" t="str">
            <v>4824330</v>
          </cell>
          <cell r="B3794">
            <v>494784</v>
          </cell>
          <cell r="C3794" t="str">
            <v>4824330</v>
          </cell>
          <cell r="D3794" t="str">
            <v>MDELIVERY</v>
          </cell>
          <cell r="E3794" t="str">
            <v>DESPACHO</v>
          </cell>
          <cell r="F3794" t="str">
            <v>NORMAL</v>
          </cell>
          <cell r="G3794" t="str">
            <v>031080004824330</v>
          </cell>
          <cell r="H3794">
            <v>44937</v>
          </cell>
          <cell r="I3794" t="str">
            <v>ENTREGADO</v>
          </cell>
          <cell r="J3794">
            <v>44939</v>
          </cell>
          <cell r="K3794" t="str">
            <v>YOCONDA ELIZABETH SANCHEZ BARAHONA</v>
          </cell>
          <cell r="L3794" t="str">
            <v>SALITRE AV BERNAZA  SN  Y CALLE 2DA</v>
          </cell>
          <cell r="M3794" t="str">
            <v>0911623189</v>
          </cell>
          <cell r="N3794" t="str">
            <v>0960161188</v>
          </cell>
          <cell r="O3794" t="str">
            <v>0960161188</v>
          </cell>
          <cell r="P3794" t="str">
            <v>092002</v>
          </cell>
          <cell r="Q3794" t="str">
            <v>SALITRE</v>
          </cell>
          <cell r="R3794" t="str">
            <v>GUAYAS</v>
          </cell>
          <cell r="S3794" t="str">
            <v>GRAL. VERNAZA (DOS ESTEROS) - LAS RAMAS</v>
          </cell>
          <cell r="T3794" t="str">
            <v>TRAMACO</v>
          </cell>
          <cell r="U3794" t="str">
            <v>FLEXNETUIO_PROVINCIA</v>
          </cell>
          <cell r="V3794">
            <v>1</v>
          </cell>
          <cell r="W3794">
            <v>1</v>
          </cell>
          <cell r="X3794" t="str">
            <v>FLEXNET ECUADOR - MDELIVERY</v>
          </cell>
          <cell r="Y3794" t="str">
            <v>CALLE 28 DE JUNIO S/N Y GARCIA MORENO ENTRADA LLANO GRANDE</v>
          </cell>
        </row>
        <row r="3795">
          <cell r="A3795" t="str">
            <v>4824349</v>
          </cell>
          <cell r="B3795">
            <v>494785</v>
          </cell>
          <cell r="C3795" t="str">
            <v>4824349</v>
          </cell>
          <cell r="D3795" t="str">
            <v>MDELIVERY</v>
          </cell>
          <cell r="E3795" t="str">
            <v>DESPACHO</v>
          </cell>
          <cell r="F3795" t="str">
            <v>NORMAL</v>
          </cell>
          <cell r="G3795" t="str">
            <v>FT79175</v>
          </cell>
          <cell r="H3795">
            <v>44937</v>
          </cell>
          <cell r="I3795" t="str">
            <v>ENTREGADO</v>
          </cell>
          <cell r="J3795">
            <v>44938</v>
          </cell>
          <cell r="K3795" t="str">
            <v>GISELLA JACQUELINE YEPEZ GUTIERREZ</v>
          </cell>
          <cell r="L3795" t="str">
            <v>TARQUI  CALLE QUISQUIS  1115 Y JOSE MASCOTE</v>
          </cell>
          <cell r="M3795" t="str">
            <v>1206627489</v>
          </cell>
          <cell r="N3795" t="str">
            <v>0999055853</v>
          </cell>
          <cell r="O3795" t="str">
            <v/>
          </cell>
          <cell r="P3795" t="str">
            <v>090510</v>
          </cell>
          <cell r="Q3795" t="str">
            <v>GUAYAQUIL</v>
          </cell>
          <cell r="R3795" t="str">
            <v>GUAYAS</v>
          </cell>
          <cell r="S3795" t="str">
            <v>GUAYAQUIL</v>
          </cell>
          <cell r="T3795" t="str">
            <v>ITSACOURIER</v>
          </cell>
          <cell r="U3795" t="str">
            <v>FLEXNETUIO_GYE</v>
          </cell>
          <cell r="V3795">
            <v>1</v>
          </cell>
          <cell r="W3795">
            <v>1</v>
          </cell>
          <cell r="X3795" t="str">
            <v>FLEXNET ECUADOR - MDELIVERY</v>
          </cell>
          <cell r="Y3795" t="str">
            <v>CALLE 28 DE JUNIO S/N Y GARCIA MORENO ENTRADA LLANO GRANDE</v>
          </cell>
        </row>
        <row r="3796">
          <cell r="A3796" t="str">
            <v>4824379</v>
          </cell>
          <cell r="B3796">
            <v>494786</v>
          </cell>
          <cell r="C3796" t="str">
            <v>4824379</v>
          </cell>
          <cell r="D3796" t="str">
            <v>MDELIVERY</v>
          </cell>
          <cell r="E3796" t="str">
            <v>DESPACHO</v>
          </cell>
          <cell r="F3796" t="str">
            <v>NORMAL</v>
          </cell>
          <cell r="G3796" t="str">
            <v>FT79206</v>
          </cell>
          <cell r="H3796">
            <v>44937</v>
          </cell>
          <cell r="I3796" t="str">
            <v>ENTREGADO</v>
          </cell>
          <cell r="J3796">
            <v>44939</v>
          </cell>
          <cell r="K3796" t="str">
            <v>JESSICA ISABEL OCANA LOPEZ</v>
          </cell>
          <cell r="L3796" t="str">
            <v>LA MARISCAL AV RIO AMAZONAS  SN  Y LA NINA</v>
          </cell>
          <cell r="M3796" t="str">
            <v>1724994817</v>
          </cell>
          <cell r="N3796" t="str">
            <v>0998048090</v>
          </cell>
          <cell r="O3796" t="str">
            <v/>
          </cell>
          <cell r="P3796" t="str">
            <v>170522</v>
          </cell>
          <cell r="Q3796" t="str">
            <v>QUITO</v>
          </cell>
          <cell r="R3796" t="str">
            <v>PICHINCHA</v>
          </cell>
          <cell r="S3796" t="str">
            <v>QUITO</v>
          </cell>
          <cell r="T3796" t="str">
            <v>FLEXTRANS UIO</v>
          </cell>
          <cell r="U3796" t="str">
            <v>FLEXNETUIO_LOCAL</v>
          </cell>
          <cell r="V3796">
            <v>1</v>
          </cell>
          <cell r="W3796">
            <v>1</v>
          </cell>
          <cell r="X3796" t="str">
            <v>FLEXNET ECUADOR - MDELIVERY</v>
          </cell>
          <cell r="Y3796" t="str">
            <v>CALLE 28 DE JUNIO S/N Y GARCIA MORENO ENTRADA LLANO GRANDE</v>
          </cell>
        </row>
        <row r="3797">
          <cell r="A3797" t="str">
            <v>4824397</v>
          </cell>
          <cell r="B3797">
            <v>494787</v>
          </cell>
          <cell r="C3797" t="str">
            <v>4824397</v>
          </cell>
          <cell r="D3797" t="str">
            <v>MDELIVERY</v>
          </cell>
          <cell r="E3797" t="str">
            <v>DESPACHO</v>
          </cell>
          <cell r="F3797" t="str">
            <v>NORMAL</v>
          </cell>
          <cell r="G3797" t="str">
            <v>FT79203</v>
          </cell>
          <cell r="H3797">
            <v>44937</v>
          </cell>
          <cell r="I3797" t="str">
            <v>ENTREGADO</v>
          </cell>
          <cell r="J3797">
            <v>44938</v>
          </cell>
          <cell r="K3797" t="str">
            <v>Moises Santiago Marcillo Gomez</v>
          </cell>
          <cell r="L3797" t="str">
            <v>KENNEDY  AV EL MORLAN  N49 110  Y CUCARDAS</v>
          </cell>
          <cell r="M3797" t="str">
            <v>1717723306</v>
          </cell>
          <cell r="N3797" t="str">
            <v>0993634241</v>
          </cell>
          <cell r="O3797" t="str">
            <v>0993634241</v>
          </cell>
          <cell r="P3797" t="str">
            <v>170502</v>
          </cell>
          <cell r="Q3797" t="str">
            <v>QUITO</v>
          </cell>
          <cell r="R3797" t="str">
            <v>PICHINCHA</v>
          </cell>
          <cell r="S3797" t="str">
            <v>QUITO</v>
          </cell>
          <cell r="T3797" t="str">
            <v>FLEXTRANS UIO</v>
          </cell>
          <cell r="U3797" t="str">
            <v>FLEXNETUIO_LOCAL</v>
          </cell>
          <cell r="V3797">
            <v>1</v>
          </cell>
          <cell r="W3797">
            <v>1</v>
          </cell>
          <cell r="X3797" t="str">
            <v>FLEXNET ECUADOR - MDELIVERY</v>
          </cell>
          <cell r="Y3797" t="str">
            <v>CALLE 28 DE JUNIO S/N Y GARCIA MORENO ENTRADA LLANO GRANDE</v>
          </cell>
        </row>
        <row r="3798">
          <cell r="A3798" t="str">
            <v>4824597</v>
          </cell>
          <cell r="B3798">
            <v>494788</v>
          </cell>
          <cell r="C3798" t="str">
            <v>4824597</v>
          </cell>
          <cell r="D3798" t="str">
            <v>MDELIVERY</v>
          </cell>
          <cell r="E3798" t="str">
            <v>DESPACHO</v>
          </cell>
          <cell r="F3798" t="str">
            <v>NORMAL</v>
          </cell>
          <cell r="G3798" t="str">
            <v>FT79231</v>
          </cell>
          <cell r="H3798">
            <v>44937</v>
          </cell>
          <cell r="I3798" t="str">
            <v>ENTREGADO</v>
          </cell>
          <cell r="J3798">
            <v>44944</v>
          </cell>
          <cell r="K3798" t="str">
            <v>REYES MORALES JUVER JUNIOR</v>
          </cell>
          <cell r="L3798" t="str">
            <v>LA MARISCAL CALLE RAMON ROCA  SN Y AMAZONAS</v>
          </cell>
          <cell r="M3798" t="str">
            <v>0802904706</v>
          </cell>
          <cell r="N3798" t="str">
            <v>0983972156</v>
          </cell>
          <cell r="O3798" t="str">
            <v>0983972156</v>
          </cell>
          <cell r="P3798" t="str">
            <v>170526</v>
          </cell>
          <cell r="Q3798" t="str">
            <v>QUITO</v>
          </cell>
          <cell r="R3798" t="str">
            <v>PICHINCHA</v>
          </cell>
          <cell r="S3798" t="str">
            <v>QUITO</v>
          </cell>
          <cell r="T3798" t="str">
            <v>FLEXTRANS UIO</v>
          </cell>
          <cell r="U3798" t="str">
            <v>FLEXNETUIO_LOCAL</v>
          </cell>
          <cell r="V3798">
            <v>1</v>
          </cell>
          <cell r="W3798">
            <v>1</v>
          </cell>
          <cell r="X3798" t="str">
            <v>FLEXNET ECUADOR - MDELIVERY</v>
          </cell>
          <cell r="Y3798" t="str">
            <v>CALLE 28 DE JUNIO S/N Y GARCIA MORENO ENTRADA LLANO GRANDE</v>
          </cell>
        </row>
        <row r="3799">
          <cell r="A3799" t="str">
            <v>4824783</v>
          </cell>
          <cell r="B3799">
            <v>494789</v>
          </cell>
          <cell r="C3799" t="str">
            <v>4824783</v>
          </cell>
          <cell r="D3799" t="str">
            <v>MDELIVERY</v>
          </cell>
          <cell r="E3799" t="str">
            <v>DESPACHO</v>
          </cell>
          <cell r="F3799" t="str">
            <v>NORMAL</v>
          </cell>
          <cell r="G3799" t="str">
            <v>FT79176</v>
          </cell>
          <cell r="H3799">
            <v>44937</v>
          </cell>
          <cell r="I3799" t="str">
            <v>ENTREGADO</v>
          </cell>
          <cell r="J3799">
            <v>44938</v>
          </cell>
          <cell r="K3799" t="str">
            <v>ASTRID YFIGENIA SALAZAR PIEDRAHITA</v>
          </cell>
          <cell r="L3799" t="str">
            <v>TARQUI CIUDADELA PORTON DE LAS LOMAS  MZ 10 VILLA 1</v>
          </cell>
          <cell r="M3799" t="str">
            <v>0916636848</v>
          </cell>
          <cell r="N3799" t="str">
            <v>0981471281</v>
          </cell>
          <cell r="P3799" t="str">
            <v xml:space="preserve"> VILLAMIL PLAYAS</v>
          </cell>
          <cell r="Q3799" t="str">
            <v>GUAYAQUIL</v>
          </cell>
          <cell r="R3799" t="str">
            <v>GUAYAS</v>
          </cell>
          <cell r="S3799" t="str">
            <v/>
          </cell>
          <cell r="T3799" t="str">
            <v>ITSACOURIER</v>
          </cell>
          <cell r="U3799" t="str">
            <v>FLEXNETUIO_GYE</v>
          </cell>
          <cell r="V3799">
            <v>1</v>
          </cell>
          <cell r="W3799">
            <v>1</v>
          </cell>
          <cell r="X3799" t="str">
            <v>FLEXNET ECUADOR - MDELIVERY</v>
          </cell>
          <cell r="Y3799" t="str">
            <v>CALLE 28 DE JUNIO S/N Y GARCIA MORENO ENTRADA LLANO GRANDE</v>
          </cell>
        </row>
        <row r="3800">
          <cell r="A3800" t="str">
            <v>4772122</v>
          </cell>
          <cell r="B3800">
            <v>494753</v>
          </cell>
          <cell r="C3800" t="str">
            <v>4772122</v>
          </cell>
          <cell r="D3800" t="str">
            <v>MDELIVERY</v>
          </cell>
          <cell r="E3800" t="str">
            <v>DESPACHO</v>
          </cell>
          <cell r="F3800" t="str">
            <v>DERIVADO PICK UP</v>
          </cell>
          <cell r="G3800" t="str">
            <v>031080004772122</v>
          </cell>
          <cell r="H3800">
            <v>44937</v>
          </cell>
          <cell r="I3800" t="str">
            <v>ENTREGADO</v>
          </cell>
          <cell r="J3800">
            <v>44940</v>
          </cell>
          <cell r="K3800" t="str">
            <v>SANCHEZ BRAVO LUIS BARTOLO</v>
          </cell>
          <cell r="L3800" t="str">
            <v>OFICINA TRAMACO PORTOVIEJO CENTRO DE DISTRIBUCION</v>
          </cell>
          <cell r="M3800" t="str">
            <v>1350240709</v>
          </cell>
          <cell r="N3800" t="str">
            <v>0991930799</v>
          </cell>
          <cell r="O3800" t="str">
            <v>0991930799</v>
          </cell>
          <cell r="P3800" t="str">
            <v>PORTOVIEJO</v>
          </cell>
          <cell r="Q3800" t="str">
            <v>PORTOVIEJO</v>
          </cell>
          <cell r="R3800" t="str">
            <v>MANABI</v>
          </cell>
          <cell r="T3800" t="str">
            <v>TRAMACO</v>
          </cell>
          <cell r="U3800" t="str">
            <v>FLEXNETUIO_PROVINCIA</v>
          </cell>
          <cell r="V3800">
            <v>1</v>
          </cell>
          <cell r="W3800">
            <v>1</v>
          </cell>
          <cell r="X3800" t="str">
            <v>FLEXNET ECUADOR - MDELIVERY</v>
          </cell>
          <cell r="Y3800" t="str">
            <v>CALLE 28 DE JUNIO S/N Y GARCIA MORENO ENTRADA LLANO GRANDE</v>
          </cell>
        </row>
        <row r="3801">
          <cell r="A3801" t="str">
            <v>4782461</v>
          </cell>
          <cell r="B3801">
            <v>494754</v>
          </cell>
          <cell r="C3801" t="str">
            <v>4782461</v>
          </cell>
          <cell r="D3801" t="str">
            <v>MDELIVERY</v>
          </cell>
          <cell r="E3801" t="str">
            <v>DESPACHO</v>
          </cell>
          <cell r="F3801" t="str">
            <v>NORMAL</v>
          </cell>
          <cell r="G3801" t="str">
            <v>FT79205</v>
          </cell>
          <cell r="H3801">
            <v>44937</v>
          </cell>
          <cell r="I3801" t="str">
            <v>ENTREGADO</v>
          </cell>
          <cell r="J3801">
            <v>44938</v>
          </cell>
          <cell r="K3801" t="str">
            <v>HIDALGO CHAMORRO JORGE JONATHAN</v>
          </cell>
          <cell r="L3801" t="str">
            <v>SANGOLQUI CALLE GUAYAS  SN Y PICHINCHA</v>
          </cell>
          <cell r="M3801" t="str">
            <v>1720843729</v>
          </cell>
          <cell r="N3801" t="str">
            <v>0958606365</v>
          </cell>
          <cell r="O3801" t="str">
            <v>0958606365</v>
          </cell>
          <cell r="P3801" t="str">
            <v>171103</v>
          </cell>
          <cell r="Q3801" t="str">
            <v>RUMIÑAHUI</v>
          </cell>
          <cell r="R3801" t="str">
            <v>PICHINCHA</v>
          </cell>
          <cell r="S3801" t="str">
            <v>SANGOLQUI</v>
          </cell>
          <cell r="T3801" t="str">
            <v>FLEXTRANS UIO</v>
          </cell>
          <cell r="U3801" t="str">
            <v>FLEXNETUIO_LOCAL</v>
          </cell>
          <cell r="V3801">
            <v>1</v>
          </cell>
          <cell r="W3801">
            <v>1</v>
          </cell>
          <cell r="X3801" t="str">
            <v>FLEXNET ECUADOR - MDELIVERY</v>
          </cell>
          <cell r="Y3801" t="str">
            <v>CALLE 28 DE JUNIO S/N Y GARCIA MORENO ENTRADA LLANO GRANDE</v>
          </cell>
        </row>
        <row r="3802">
          <cell r="A3802" t="str">
            <v>98819113</v>
          </cell>
          <cell r="B3802">
            <v>494750</v>
          </cell>
          <cell r="C3802" t="str">
            <v>98819113</v>
          </cell>
          <cell r="D3802" t="str">
            <v>HYCITE</v>
          </cell>
          <cell r="E3802" t="str">
            <v>DESPACHO</v>
          </cell>
          <cell r="F3802" t="str">
            <v>NORMAL</v>
          </cell>
          <cell r="G3802" t="str">
            <v>031002004171290</v>
          </cell>
          <cell r="H3802">
            <v>44937</v>
          </cell>
          <cell r="I3802" t="str">
            <v>ENTREGADO</v>
          </cell>
          <cell r="J3802">
            <v>44938</v>
          </cell>
          <cell r="K3802" t="str">
            <v>JANETH GILER</v>
          </cell>
          <cell r="L3802" t="str">
            <v>CALLE LAS ACACIAS Y CALLE LAS PALMAS-VILLAS 15 DE ABRIL CA PORTOVIEJO ANDRES DE VERA 130101 MANABI</v>
          </cell>
          <cell r="M3802" t="str">
            <v/>
          </cell>
          <cell r="N3802" t="str">
            <v>0959759487</v>
          </cell>
          <cell r="O3802" t="str">
            <v>0959759487</v>
          </cell>
          <cell r="P3802" t="str">
            <v>130101</v>
          </cell>
          <cell r="Q3802" t="str">
            <v>PORTOVIEJO</v>
          </cell>
          <cell r="R3802" t="str">
            <v>MANABI</v>
          </cell>
          <cell r="S3802" t="str">
            <v>PORTOVIEJO</v>
          </cell>
          <cell r="T3802" t="str">
            <v>TRAMACO</v>
          </cell>
          <cell r="U3802" t="str">
            <v>FLEXNETUIO_PROVINCIA</v>
          </cell>
          <cell r="V3802">
            <v>1</v>
          </cell>
          <cell r="W3802">
            <v>8.1</v>
          </cell>
          <cell r="X3802" t="str">
            <v>HYCITE QUITO</v>
          </cell>
          <cell r="Y3802" t="str">
            <v>FLEX NET CALLE 28 DE JUNIO S/N Y GARCIA MORENO ENTRADA LLANO GRANDE</v>
          </cell>
        </row>
        <row r="3803">
          <cell r="A3803" t="str">
            <v>98819115</v>
          </cell>
          <cell r="B3803">
            <v>494751</v>
          </cell>
          <cell r="C3803" t="str">
            <v>98819115</v>
          </cell>
          <cell r="D3803" t="str">
            <v>HYCITE</v>
          </cell>
          <cell r="E3803" t="str">
            <v>DESPACHO</v>
          </cell>
          <cell r="F3803" t="str">
            <v>NORMAL</v>
          </cell>
          <cell r="G3803" t="str">
            <v>031002004171291</v>
          </cell>
          <cell r="H3803">
            <v>44937</v>
          </cell>
          <cell r="I3803" t="str">
            <v>ENTREGADO</v>
          </cell>
          <cell r="J3803">
            <v>44939</v>
          </cell>
          <cell r="K3803" t="str">
            <v>ERIKA CEVALLOS</v>
          </cell>
          <cell r="L3803" t="str">
            <v>BERNARDO ESPINAR CEDENO Y MARCO CEVALLOS VALENCIA DIAGONAL A MERCADO J JAMA JAMA 131009 MANABI</v>
          </cell>
          <cell r="M3803" t="str">
            <v/>
          </cell>
          <cell r="N3803" t="str">
            <v>0996084738</v>
          </cell>
          <cell r="O3803" t="str">
            <v>0996084738</v>
          </cell>
          <cell r="P3803" t="str">
            <v>131009</v>
          </cell>
          <cell r="Q3803" t="str">
            <v>JAMA</v>
          </cell>
          <cell r="R3803" t="str">
            <v>MANABI</v>
          </cell>
          <cell r="S3803" t="str">
            <v>JAMA</v>
          </cell>
          <cell r="T3803" t="str">
            <v>TRAMACO</v>
          </cell>
          <cell r="U3803" t="str">
            <v>FLEXNETUIO_PROVINCIA</v>
          </cell>
          <cell r="V3803">
            <v>1</v>
          </cell>
          <cell r="W3803">
            <v>2.4</v>
          </cell>
          <cell r="X3803" t="str">
            <v>HYCITE QUITO</v>
          </cell>
          <cell r="Y3803" t="str">
            <v>FLEX NET CALLE 28 DE JUNIO S/N Y GARCIA MORENO ENTRADA LLANO GRANDE</v>
          </cell>
        </row>
        <row r="3804">
          <cell r="A3804" t="str">
            <v>98820233</v>
          </cell>
          <cell r="B3804">
            <v>494752</v>
          </cell>
          <cell r="C3804" t="str">
            <v>98820233</v>
          </cell>
          <cell r="D3804" t="str">
            <v>HYCITE</v>
          </cell>
          <cell r="E3804" t="str">
            <v>DESPACHO</v>
          </cell>
          <cell r="F3804" t="str">
            <v>NORMAL</v>
          </cell>
          <cell r="G3804" t="str">
            <v>ITQ4475</v>
          </cell>
          <cell r="H3804">
            <v>44937</v>
          </cell>
          <cell r="I3804" t="str">
            <v>DEVOLUCION_EN_PROCESO</v>
          </cell>
          <cell r="J3804">
            <v>44944</v>
          </cell>
          <cell r="K3804" t="str">
            <v>JEFFERSON PEREZ</v>
          </cell>
          <cell r="L3804" t="str">
            <v>BONANZA VILLA PEDREGAL 2 CASA #26 JOSE MIGUEL GUARDERAZ DEL CONJUNTO QUITO CALDERON (CARAPUNGO) 170208 PICHINCHA</v>
          </cell>
          <cell r="M3804" t="str">
            <v/>
          </cell>
          <cell r="N3804" t="str">
            <v>0998600621</v>
          </cell>
          <cell r="O3804" t="str">
            <v>0998600621</v>
          </cell>
          <cell r="P3804" t="str">
            <v>170208</v>
          </cell>
          <cell r="Q3804" t="str">
            <v>QUITO</v>
          </cell>
          <cell r="R3804" t="str">
            <v>PICHINCHA</v>
          </cell>
          <cell r="S3804" t="str">
            <v>CALDERON (CARAPUNGO)</v>
          </cell>
          <cell r="T3804" t="str">
            <v>FLEXTRANS UIO</v>
          </cell>
          <cell r="U3804" t="str">
            <v>FLEXNETUIO_LOCAL</v>
          </cell>
          <cell r="V3804">
            <v>1</v>
          </cell>
          <cell r="W3804">
            <v>9.1</v>
          </cell>
          <cell r="X3804" t="str">
            <v>HYCITE QUITO</v>
          </cell>
          <cell r="Y3804" t="str">
            <v>FLEX NET CALLE 28 DE JUNIO S/N Y GARCIA MORENO ENTRADA LLANO GRANDE</v>
          </cell>
        </row>
        <row r="3805">
          <cell r="A3805" t="str">
            <v>98777752</v>
          </cell>
          <cell r="B3805">
            <v>494725</v>
          </cell>
          <cell r="C3805" t="str">
            <v>98777752</v>
          </cell>
          <cell r="D3805" t="str">
            <v>HYCITE</v>
          </cell>
          <cell r="E3805" t="str">
            <v>DESPACHO</v>
          </cell>
          <cell r="F3805" t="str">
            <v>NORMAL</v>
          </cell>
          <cell r="G3805" t="str">
            <v>ITQ4465</v>
          </cell>
          <cell r="H3805">
            <v>44937</v>
          </cell>
          <cell r="I3805" t="str">
            <v>ENTREGADO</v>
          </cell>
          <cell r="J3805">
            <v>44938</v>
          </cell>
          <cell r="K3805" t="str">
            <v>FRANKLIN A GUADALUPE SAA</v>
          </cell>
          <cell r="L3805" t="str">
            <v>RIO COFANES Y BARTOLOME DE SEGOVIA E1 - 53 ATRAS DE LA GASOLINERIA TERPEL  INAQUITO 170501 PICHINCHA</v>
          </cell>
          <cell r="M3805" t="str">
            <v/>
          </cell>
          <cell r="N3805" t="str">
            <v>0969078589 / 934515115</v>
          </cell>
          <cell r="O3805" t="str">
            <v>0969078589 / 934515115</v>
          </cell>
          <cell r="P3805" t="str">
            <v>170501</v>
          </cell>
          <cell r="Q3805" t="str">
            <v>QUITO</v>
          </cell>
          <cell r="R3805" t="str">
            <v>PICHINCHA</v>
          </cell>
          <cell r="S3805" t="str">
            <v>QUITO</v>
          </cell>
          <cell r="T3805" t="str">
            <v>FLEXTRANS UIO</v>
          </cell>
          <cell r="U3805" t="str">
            <v>FLEXNETUIO_LOCAL</v>
          </cell>
          <cell r="V3805">
            <v>1</v>
          </cell>
          <cell r="W3805">
            <v>1.7</v>
          </cell>
          <cell r="X3805" t="str">
            <v>HYCITE QUITO</v>
          </cell>
          <cell r="Y3805" t="str">
            <v>FLEX NET CALLE 28 DE JUNIO S/N Y GARCIA MORENO ENTRADA LLANO GRANDE</v>
          </cell>
        </row>
        <row r="3806">
          <cell r="A3806" t="str">
            <v>98797279</v>
          </cell>
          <cell r="B3806">
            <v>494727</v>
          </cell>
          <cell r="C3806" t="str">
            <v>98797279</v>
          </cell>
          <cell r="D3806" t="str">
            <v>HYCITE</v>
          </cell>
          <cell r="E3806" t="str">
            <v>DESPACHO</v>
          </cell>
          <cell r="F3806" t="str">
            <v>NORMAL</v>
          </cell>
          <cell r="G3806" t="str">
            <v>031002004171277</v>
          </cell>
          <cell r="H3806">
            <v>44937</v>
          </cell>
          <cell r="I3806" t="str">
            <v>ENTREGADO</v>
          </cell>
          <cell r="J3806">
            <v>44942</v>
          </cell>
          <cell r="K3806" t="str">
            <v>ELSA ESCOBAR</v>
          </cell>
          <cell r="L3806" t="str">
            <v>JUAMUJO VIA AMBATO CASA COLOR NARANJO FRENTE A PLACA CENTRO GUARANDA GUARANDA / JESUS DEL GRAN PODER JUAMUJO 020103 BOLIVAR</v>
          </cell>
          <cell r="M3806" t="str">
            <v/>
          </cell>
          <cell r="N3806" t="str">
            <v>0967081807</v>
          </cell>
          <cell r="O3806" t="str">
            <v>0967081807</v>
          </cell>
          <cell r="P3806" t="str">
            <v>020103</v>
          </cell>
          <cell r="Q3806" t="str">
            <v>GUARANDA</v>
          </cell>
          <cell r="R3806" t="str">
            <v>BOLIVAR</v>
          </cell>
          <cell r="S3806" t="str">
            <v>GUARANDA</v>
          </cell>
          <cell r="T3806" t="str">
            <v>TRAMACO</v>
          </cell>
          <cell r="U3806" t="str">
            <v>FLEXNETUIO_PROVINCIA</v>
          </cell>
          <cell r="V3806">
            <v>1</v>
          </cell>
          <cell r="W3806">
            <v>9.9</v>
          </cell>
          <cell r="X3806" t="str">
            <v>HYCITE QUITO</v>
          </cell>
          <cell r="Y3806" t="str">
            <v>FLEX NET CALLE 28 DE JUNIO S/N Y GARCIA MORENO ENTRADA LLANO GRANDE</v>
          </cell>
        </row>
        <row r="3807">
          <cell r="A3807" t="str">
            <v>98799725</v>
          </cell>
          <cell r="B3807">
            <v>494728</v>
          </cell>
          <cell r="C3807" t="str">
            <v>98799725</v>
          </cell>
          <cell r="D3807" t="str">
            <v>HYCITE</v>
          </cell>
          <cell r="E3807" t="str">
            <v>DESPACHO</v>
          </cell>
          <cell r="F3807" t="str">
            <v>NORMAL</v>
          </cell>
          <cell r="G3807" t="str">
            <v>031002004171278</v>
          </cell>
          <cell r="H3807">
            <v>44937</v>
          </cell>
          <cell r="I3807" t="str">
            <v>ENTREGADO</v>
          </cell>
          <cell r="J3807">
            <v>44942</v>
          </cell>
          <cell r="K3807" t="str">
            <v>JUAN C MORALES ECON</v>
          </cell>
          <cell r="L3807" t="str">
            <v>CARMELA MALO Y PRIMERO DE MAYO   CUENCA 010206 AZUAY</v>
          </cell>
          <cell r="M3807" t="str">
            <v/>
          </cell>
          <cell r="N3807" t="str">
            <v>0996779949 / 932817350</v>
          </cell>
          <cell r="O3807" t="str">
            <v>0996779949 / 932817350</v>
          </cell>
          <cell r="P3807" t="str">
            <v>010206</v>
          </cell>
          <cell r="Q3807" t="str">
            <v>CUENCA</v>
          </cell>
          <cell r="R3807" t="str">
            <v>AZUAY</v>
          </cell>
          <cell r="S3807" t="str">
            <v>CUENCA</v>
          </cell>
          <cell r="T3807" t="str">
            <v>TRAMACO</v>
          </cell>
          <cell r="U3807" t="str">
            <v>FLEXNETUIO_PROVINCIA</v>
          </cell>
          <cell r="V3807">
            <v>1</v>
          </cell>
          <cell r="W3807">
            <v>2.8</v>
          </cell>
          <cell r="X3807" t="str">
            <v>HYCITE QUITO</v>
          </cell>
          <cell r="Y3807" t="str">
            <v>FLEX NET CALLE 28 DE JUNIO S/N Y GARCIA MORENO ENTRADA LLANO GRANDE</v>
          </cell>
        </row>
        <row r="3808">
          <cell r="A3808" t="str">
            <v>98800563</v>
          </cell>
          <cell r="B3808">
            <v>494729</v>
          </cell>
          <cell r="C3808" t="str">
            <v>98800563</v>
          </cell>
          <cell r="D3808" t="str">
            <v>HYCITE</v>
          </cell>
          <cell r="E3808" t="str">
            <v>DESPACHO</v>
          </cell>
          <cell r="F3808" t="str">
            <v>NORMAL</v>
          </cell>
          <cell r="G3808" t="str">
            <v>ITQ4467</v>
          </cell>
          <cell r="H3808">
            <v>44937</v>
          </cell>
          <cell r="I3808" t="str">
            <v>ENTREGADO</v>
          </cell>
          <cell r="J3808">
            <v>44938</v>
          </cell>
          <cell r="K3808" t="str">
            <v>PATRICIA A VERDUGO</v>
          </cell>
          <cell r="L3808" t="str">
            <v>RIO COFANES E153 Y BARTOLOME DE SEGOVIA EDIFICIO FERRARA  QUITO DISTRITO METROPOLIT 170513 PICHINCHA</v>
          </cell>
          <cell r="M3808" t="str">
            <v/>
          </cell>
          <cell r="N3808" t="str">
            <v>0979236232 / 932498352</v>
          </cell>
          <cell r="O3808" t="str">
            <v>0979236232 / 932498352</v>
          </cell>
          <cell r="P3808" t="str">
            <v>170513</v>
          </cell>
          <cell r="Q3808" t="str">
            <v>QUITO</v>
          </cell>
          <cell r="R3808" t="str">
            <v>PICHINCHA</v>
          </cell>
          <cell r="S3808" t="str">
            <v>QUITO</v>
          </cell>
          <cell r="T3808" t="str">
            <v>FLEXTRANS UIO</v>
          </cell>
          <cell r="U3808" t="str">
            <v>FLEXNETUIO_LOCAL</v>
          </cell>
          <cell r="V3808">
            <v>1</v>
          </cell>
          <cell r="W3808">
            <v>4.3</v>
          </cell>
          <cell r="X3808" t="str">
            <v>HYCITE QUITO</v>
          </cell>
          <cell r="Y3808" t="str">
            <v>FLEX NET CALLE 28 DE JUNIO S/N Y GARCIA MORENO ENTRADA LLANO GRANDE</v>
          </cell>
        </row>
        <row r="3809">
          <cell r="A3809" t="str">
            <v>98803144</v>
          </cell>
          <cell r="B3809">
            <v>494730</v>
          </cell>
          <cell r="C3809" t="str">
            <v>98803144</v>
          </cell>
          <cell r="D3809" t="str">
            <v>HYCITE</v>
          </cell>
          <cell r="E3809" t="str">
            <v>DESPACHO</v>
          </cell>
          <cell r="F3809" t="str">
            <v>NORMAL</v>
          </cell>
          <cell r="G3809" t="str">
            <v>031002004171279</v>
          </cell>
          <cell r="H3809">
            <v>44937</v>
          </cell>
          <cell r="I3809" t="str">
            <v>ENTREGADO</v>
          </cell>
          <cell r="J3809">
            <v>44938</v>
          </cell>
          <cell r="K3809" t="str">
            <v>JOSE L ACOSTA</v>
          </cell>
          <cell r="L3809" t="str">
            <v>CALLE JUAN FRANCISCO BONILLA Y MALDONADO   IBARRA 100107 IMBABURA</v>
          </cell>
          <cell r="M3809" t="str">
            <v/>
          </cell>
          <cell r="N3809" t="str">
            <v>0939157329 / 997900698</v>
          </cell>
          <cell r="O3809" t="str">
            <v>0939157329 / 997900698</v>
          </cell>
          <cell r="P3809" t="str">
            <v>100107</v>
          </cell>
          <cell r="Q3809" t="str">
            <v>IBARRA</v>
          </cell>
          <cell r="R3809" t="str">
            <v>IMBABURA</v>
          </cell>
          <cell r="S3809" t="str">
            <v>SAN MIGUEL DE IBARRA</v>
          </cell>
          <cell r="T3809" t="str">
            <v>TRAMACO</v>
          </cell>
          <cell r="U3809" t="str">
            <v>FLEXNETUIO_PROVINCIA</v>
          </cell>
          <cell r="V3809">
            <v>1</v>
          </cell>
          <cell r="W3809">
            <v>4.2</v>
          </cell>
          <cell r="X3809" t="str">
            <v>HYCITE QUITO</v>
          </cell>
          <cell r="Y3809" t="str">
            <v>FLEX NET CALLE 28 DE JUNIO S/N Y GARCIA MORENO ENTRADA LLANO GRANDE</v>
          </cell>
        </row>
        <row r="3810">
          <cell r="A3810" t="str">
            <v>98806203</v>
          </cell>
          <cell r="B3810">
            <v>494731</v>
          </cell>
          <cell r="C3810" t="str">
            <v>98806203</v>
          </cell>
          <cell r="D3810" t="str">
            <v>HYCITE</v>
          </cell>
          <cell r="E3810" t="str">
            <v>DESPACHO</v>
          </cell>
          <cell r="F3810" t="str">
            <v>NORMAL</v>
          </cell>
          <cell r="G3810" t="str">
            <v>031002004171280</v>
          </cell>
          <cell r="H3810">
            <v>44937</v>
          </cell>
          <cell r="I3810" t="str">
            <v>ENTREGADO</v>
          </cell>
          <cell r="J3810">
            <v>44938</v>
          </cell>
          <cell r="K3810" t="str">
            <v>JINETH M PEREIRA ARNEDO (S)</v>
          </cell>
          <cell r="L3810" t="str">
            <v>AV JAIME ROLDOS AGUILERA MANCHENO REF ECO 911 MACAS (MORONAS)// LA UNION MACAS 140101 MORONA-SANTIAGO</v>
          </cell>
          <cell r="M3810" t="str">
            <v/>
          </cell>
          <cell r="N3810" t="str">
            <v>0999948851 / 098 892 8514 – 098 647 8527</v>
          </cell>
          <cell r="O3810" t="str">
            <v>0999948851 / 098 892 8514 – 098 647 8527</v>
          </cell>
          <cell r="P3810" t="str">
            <v>140101</v>
          </cell>
          <cell r="Q3810" t="str">
            <v>MORONA</v>
          </cell>
          <cell r="R3810" t="str">
            <v>MORONA SANTIAGO</v>
          </cell>
          <cell r="S3810" t="str">
            <v>MACAS</v>
          </cell>
          <cell r="T3810" t="str">
            <v>TRAMACO</v>
          </cell>
          <cell r="U3810" t="str">
            <v>FLEXNETUIO_PROVINCIA</v>
          </cell>
          <cell r="V3810">
            <v>1</v>
          </cell>
          <cell r="W3810">
            <v>1.22</v>
          </cell>
          <cell r="X3810" t="str">
            <v>HYCITE QUITO</v>
          </cell>
          <cell r="Y3810" t="str">
            <v>FLEX NET CALLE 28 DE JUNIO S/N Y GARCIA MORENO ENTRADA LLANO GRANDE</v>
          </cell>
        </row>
        <row r="3811">
          <cell r="A3811" t="str">
            <v>98810039</v>
          </cell>
          <cell r="B3811">
            <v>494732</v>
          </cell>
          <cell r="C3811" t="str">
            <v>98810039</v>
          </cell>
          <cell r="D3811" t="str">
            <v>HYCITE</v>
          </cell>
          <cell r="E3811" t="str">
            <v>DESPACHO</v>
          </cell>
          <cell r="F3811" t="str">
            <v>NORMAL</v>
          </cell>
          <cell r="G3811" t="str">
            <v>ITG4468</v>
          </cell>
          <cell r="H3811">
            <v>44937</v>
          </cell>
          <cell r="I3811" t="str">
            <v>ENTREGADO</v>
          </cell>
          <cell r="J3811">
            <v>44938</v>
          </cell>
          <cell r="K3811" t="str">
            <v>CARMEN CORTE</v>
          </cell>
          <cell r="L3811" t="str">
            <v>ALAMOS DE LA ATARAZANA MZ K SOLAR 14C GUAYAQUIL/NORTE  TARQUI 090505 GUAYAS</v>
          </cell>
          <cell r="M3811" t="str">
            <v/>
          </cell>
          <cell r="N3811" t="str">
            <v>0992976281</v>
          </cell>
          <cell r="O3811" t="str">
            <v>0992976281</v>
          </cell>
          <cell r="P3811" t="str">
            <v>090505</v>
          </cell>
          <cell r="Q3811" t="str">
            <v>GUAYAQUIL</v>
          </cell>
          <cell r="R3811" t="str">
            <v>GUAYAS</v>
          </cell>
          <cell r="S3811" t="str">
            <v>GUAYAQUIL</v>
          </cell>
          <cell r="T3811" t="str">
            <v>TRANSCONDUCINT</v>
          </cell>
          <cell r="U3811" t="str">
            <v>FLEXNETUIO_GYE</v>
          </cell>
          <cell r="V3811">
            <v>1</v>
          </cell>
          <cell r="W3811">
            <v>1.8</v>
          </cell>
          <cell r="X3811" t="str">
            <v>HYCITE QUITO</v>
          </cell>
          <cell r="Y3811" t="str">
            <v>FLEX NET CALLE 28 DE JUNIO S/N Y GARCIA MORENO ENTRADA LLANO GRANDE</v>
          </cell>
        </row>
        <row r="3812">
          <cell r="A3812" t="str">
            <v>98810926</v>
          </cell>
          <cell r="B3812">
            <v>494733</v>
          </cell>
          <cell r="C3812" t="str">
            <v>98810926</v>
          </cell>
          <cell r="D3812" t="str">
            <v>HYCITE</v>
          </cell>
          <cell r="E3812" t="str">
            <v>DESPACHO</v>
          </cell>
          <cell r="F3812" t="str">
            <v>NORMAL</v>
          </cell>
          <cell r="G3812" t="str">
            <v>031002004171281</v>
          </cell>
          <cell r="H3812">
            <v>44937</v>
          </cell>
          <cell r="I3812" t="str">
            <v>ENTREGADO</v>
          </cell>
          <cell r="J3812">
            <v>44939</v>
          </cell>
          <cell r="K3812" t="str">
            <v>GLORIA VALDIVIESO</v>
          </cell>
          <cell r="L3812" t="str">
            <v>PSJ ESPINDOLA 164-16 Y JUAN JOSE PENA LOJA-SAN SEBASTIAN  SAN SEBASTIAN 110105 LOJA</v>
          </cell>
          <cell r="M3812" t="str">
            <v/>
          </cell>
          <cell r="N3812" t="str">
            <v>0999394818</v>
          </cell>
          <cell r="O3812" t="str">
            <v>0999394818</v>
          </cell>
          <cell r="P3812" t="str">
            <v>110105</v>
          </cell>
          <cell r="Q3812" t="str">
            <v>LOJA</v>
          </cell>
          <cell r="R3812" t="str">
            <v>LOJA</v>
          </cell>
          <cell r="S3812" t="str">
            <v>LOJA</v>
          </cell>
          <cell r="T3812" t="str">
            <v>TRAMACO</v>
          </cell>
          <cell r="U3812" t="str">
            <v>FLEXNETUIO_PROVINCIA</v>
          </cell>
          <cell r="V3812">
            <v>1</v>
          </cell>
          <cell r="W3812">
            <v>9.9</v>
          </cell>
          <cell r="X3812" t="str">
            <v>HYCITE QUITO</v>
          </cell>
          <cell r="Y3812" t="str">
            <v>FLEX NET CALLE 28 DE JUNIO S/N Y GARCIA MORENO ENTRADA LLANO GRANDE</v>
          </cell>
        </row>
        <row r="3813">
          <cell r="A3813" t="str">
            <v>98811776</v>
          </cell>
          <cell r="B3813">
            <v>494734</v>
          </cell>
          <cell r="C3813" t="str">
            <v>98811776</v>
          </cell>
          <cell r="D3813" t="str">
            <v>HYCITE</v>
          </cell>
          <cell r="E3813" t="str">
            <v>DESPACHO</v>
          </cell>
          <cell r="F3813" t="str">
            <v>NORMAL</v>
          </cell>
          <cell r="G3813" t="str">
            <v>ITG4469</v>
          </cell>
          <cell r="H3813">
            <v>44937</v>
          </cell>
          <cell r="I3813" t="str">
            <v>ENTREGADO</v>
          </cell>
          <cell r="J3813">
            <v>44938</v>
          </cell>
          <cell r="K3813" t="str">
            <v>JANETH E NARANJO</v>
          </cell>
          <cell r="L3813" t="str">
            <v>CDLA GARZOTA 33 Y VILLA 21   TARQUI 090607 GUAYAS</v>
          </cell>
          <cell r="M3813" t="str">
            <v/>
          </cell>
          <cell r="N3813" t="str">
            <v>0393622525 / 045000152</v>
          </cell>
          <cell r="O3813" t="str">
            <v>0393622525 / 045000152</v>
          </cell>
          <cell r="P3813" t="str">
            <v>090607</v>
          </cell>
          <cell r="Q3813" t="str">
            <v>GUAYAQUIL</v>
          </cell>
          <cell r="R3813" t="str">
            <v>GUAYAS</v>
          </cell>
          <cell r="S3813" t="str">
            <v>GUAYAQUIL</v>
          </cell>
          <cell r="T3813" t="str">
            <v>FLEXTRANS GYE</v>
          </cell>
          <cell r="U3813" t="str">
            <v>FLEXNETUIO_GYE</v>
          </cell>
          <cell r="V3813">
            <v>1</v>
          </cell>
          <cell r="W3813">
            <v>17.16</v>
          </cell>
          <cell r="X3813" t="str">
            <v>HYCITE QUITO</v>
          </cell>
          <cell r="Y3813" t="str">
            <v>FLEX NET CALLE 28 DE JUNIO S/N Y GARCIA MORENO ENTRADA LLANO GRANDE</v>
          </cell>
        </row>
        <row r="3814">
          <cell r="A3814" t="str">
            <v>98812841</v>
          </cell>
          <cell r="B3814">
            <v>494735</v>
          </cell>
          <cell r="C3814" t="str">
            <v>98812841</v>
          </cell>
          <cell r="D3814" t="str">
            <v>HYCITE</v>
          </cell>
          <cell r="E3814" t="str">
            <v>DESPACHO</v>
          </cell>
          <cell r="F3814" t="str">
            <v>NORMAL</v>
          </cell>
          <cell r="G3814" t="str">
            <v>031002004171282</v>
          </cell>
          <cell r="H3814">
            <v>44937</v>
          </cell>
          <cell r="I3814" t="str">
            <v>ENTREGADO</v>
          </cell>
          <cell r="J3814">
            <v>44938</v>
          </cell>
          <cell r="K3814" t="str">
            <v>LUIS LANCHIMBA</v>
          </cell>
          <cell r="L3814" t="str">
            <v>COMUNA SAN JUAN CHINCHIN LOMA BARRIO GUADALUPE BAJO 2DA GRUTA CAYAMBE // SAN JUAN CHINCHILA SANTA ROSA DE CUZUBAMBA 170209 PICHINCHA</v>
          </cell>
          <cell r="N3814" t="str">
            <v>0994899851</v>
          </cell>
          <cell r="O3814" t="str">
            <v>0994899851</v>
          </cell>
          <cell r="P3814" t="str">
            <v>171001</v>
          </cell>
          <cell r="Q3814" t="str">
            <v>CAYAMBE</v>
          </cell>
          <cell r="R3814" t="str">
            <v>PICHINCHA</v>
          </cell>
          <cell r="S3814" t="str">
            <v>CAYAMBE</v>
          </cell>
          <cell r="T3814" t="str">
            <v>TRAMACO</v>
          </cell>
          <cell r="U3814" t="str">
            <v>FLEXNETUIO_PROVINCIA</v>
          </cell>
          <cell r="V3814">
            <v>1</v>
          </cell>
          <cell r="W3814">
            <v>8.5</v>
          </cell>
          <cell r="X3814" t="str">
            <v>HYCITE QUITO</v>
          </cell>
          <cell r="Y3814" t="str">
            <v>FLEX NET CALLE 28 DE JUNIO S/N Y GARCIA MORENO ENTRADA LLANO GRANDE</v>
          </cell>
        </row>
        <row r="3815">
          <cell r="A3815" t="str">
            <v>98813076</v>
          </cell>
          <cell r="B3815">
            <v>494736</v>
          </cell>
          <cell r="C3815" t="str">
            <v>98813076</v>
          </cell>
          <cell r="D3815" t="str">
            <v>HYCITE</v>
          </cell>
          <cell r="E3815" t="str">
            <v>DESPACHO</v>
          </cell>
          <cell r="F3815" t="str">
            <v>NORMAL</v>
          </cell>
          <cell r="G3815" t="str">
            <v>031002004172534</v>
          </cell>
          <cell r="H3815">
            <v>44937</v>
          </cell>
          <cell r="I3815" t="str">
            <v>ENTREGADO</v>
          </cell>
          <cell r="J3815">
            <v>44938</v>
          </cell>
          <cell r="K3815" t="str">
            <v>MARIA IZA</v>
          </cell>
          <cell r="L3815" t="str">
            <v>MONTE BLANCO Y ATITLAN JUANTO AL UPC LATACUNGA-NUEVA VIDA SAN BUENAVENTURA 170405 COTOPAXI</v>
          </cell>
          <cell r="N3815" t="str">
            <v>0995834227 / 999834227</v>
          </cell>
          <cell r="O3815" t="str">
            <v>0995834227 / 999834227</v>
          </cell>
          <cell r="P3815" t="str">
            <v>050101</v>
          </cell>
          <cell r="Q3815" t="str">
            <v>LATACUNGA</v>
          </cell>
          <cell r="R3815" t="str">
            <v>COTOPAXI</v>
          </cell>
          <cell r="S3815" t="str">
            <v>LATACUNGA</v>
          </cell>
          <cell r="T3815" t="str">
            <v>TRAMACO</v>
          </cell>
          <cell r="U3815" t="str">
            <v>FLEXNETUIO_PROVINCIA</v>
          </cell>
          <cell r="V3815">
            <v>3</v>
          </cell>
          <cell r="W3815">
            <v>26.4</v>
          </cell>
          <cell r="X3815" t="str">
            <v>HYCITE QUITO</v>
          </cell>
          <cell r="Y3815" t="str">
            <v>FLEX NET CALLE 28 DE JUNIO S/N Y GARCIA MORENO ENTRADA LLANO GRANDE</v>
          </cell>
        </row>
        <row r="3816">
          <cell r="A3816" t="str">
            <v>98813592</v>
          </cell>
          <cell r="B3816">
            <v>494737</v>
          </cell>
          <cell r="C3816" t="str">
            <v>98813592</v>
          </cell>
          <cell r="D3816" t="str">
            <v>HYCITE</v>
          </cell>
          <cell r="E3816" t="str">
            <v>DESPACHO</v>
          </cell>
          <cell r="F3816" t="str">
            <v>NORMAL</v>
          </cell>
          <cell r="G3816" t="str">
            <v>031002004171284</v>
          </cell>
          <cell r="H3816">
            <v>44937</v>
          </cell>
          <cell r="I3816" t="str">
            <v>ENTREGADO</v>
          </cell>
          <cell r="J3816">
            <v>44938</v>
          </cell>
          <cell r="K3816" t="str">
            <v>ENMA MONTES</v>
          </cell>
          <cell r="L3816" t="str">
            <v>VIA SAN PABLO DE LA CRUZ PASANDO LA IGLU LAS VEGAS LA MANA // EL CARMEN EL CARMEN 050201 COTOPAXI</v>
          </cell>
          <cell r="M3816" t="str">
            <v/>
          </cell>
          <cell r="N3816" t="str">
            <v>0991436207 / 982796150</v>
          </cell>
          <cell r="O3816" t="str">
            <v>0991436207 / 982796150</v>
          </cell>
          <cell r="P3816" t="str">
            <v>050201</v>
          </cell>
          <cell r="Q3816" t="str">
            <v>LA MANA</v>
          </cell>
          <cell r="R3816" t="str">
            <v>COTOPAXI</v>
          </cell>
          <cell r="S3816" t="str">
            <v>LA MANA - SAN JACINTO (CHIPE HAMBURGO N2)</v>
          </cell>
          <cell r="T3816" t="str">
            <v>TRAMACO</v>
          </cell>
          <cell r="U3816" t="str">
            <v>FLEXNETUIO_PROVINCIA</v>
          </cell>
          <cell r="V3816">
            <v>1</v>
          </cell>
          <cell r="W3816">
            <v>8.8000000000000007</v>
          </cell>
          <cell r="X3816" t="str">
            <v>HYCITE QUITO</v>
          </cell>
          <cell r="Y3816" t="str">
            <v>FLEX NET CALLE 28 DE JUNIO S/N Y GARCIA MORENO ENTRADA LLANO GRANDE</v>
          </cell>
        </row>
        <row r="3817">
          <cell r="A3817" t="str">
            <v>98815587</v>
          </cell>
          <cell r="B3817">
            <v>494738</v>
          </cell>
          <cell r="C3817" t="str">
            <v>98815587</v>
          </cell>
          <cell r="D3817" t="str">
            <v>HYCITE</v>
          </cell>
          <cell r="E3817" t="str">
            <v>DESPACHO</v>
          </cell>
          <cell r="F3817" t="str">
            <v>NORMAL</v>
          </cell>
          <cell r="G3817" t="str">
            <v>ITQ4470</v>
          </cell>
          <cell r="H3817">
            <v>44937</v>
          </cell>
          <cell r="I3817" t="str">
            <v>ENTREGADO</v>
          </cell>
          <cell r="J3817">
            <v>44939</v>
          </cell>
          <cell r="K3817" t="str">
            <v>SILVIA CAIZALUISA</v>
          </cell>
          <cell r="L3817" t="str">
            <v>OE2B - S 41A TERESA TIPANTA # CASA OE2-93 QUITO //LAS ARCADIA QUITUMBE 170701 PICHINCHA</v>
          </cell>
          <cell r="M3817" t="str">
            <v/>
          </cell>
          <cell r="N3817" t="str">
            <v>0984828365 / 024529472</v>
          </cell>
          <cell r="O3817" t="str">
            <v>0984828365 / 024529472</v>
          </cell>
          <cell r="P3817" t="str">
            <v>170701</v>
          </cell>
          <cell r="Q3817" t="str">
            <v>QUITO</v>
          </cell>
          <cell r="R3817" t="str">
            <v>PICHINCHA</v>
          </cell>
          <cell r="S3817" t="str">
            <v>QUITO</v>
          </cell>
          <cell r="T3817" t="str">
            <v>FLEXTRANS UIO</v>
          </cell>
          <cell r="U3817" t="str">
            <v>FLEXNETUIO_LOCAL</v>
          </cell>
          <cell r="V3817">
            <v>1</v>
          </cell>
          <cell r="W3817">
            <v>6.5</v>
          </cell>
          <cell r="X3817" t="str">
            <v>HYCITE QUITO</v>
          </cell>
          <cell r="Y3817" t="str">
            <v>FLEX NET CALLE 28 DE JUNIO S/N Y GARCIA MORENO ENTRADA LLANO GRANDE</v>
          </cell>
        </row>
        <row r="3818">
          <cell r="A3818" t="str">
            <v>98815760</v>
          </cell>
          <cell r="B3818">
            <v>494739</v>
          </cell>
          <cell r="C3818" t="str">
            <v>98815760</v>
          </cell>
          <cell r="D3818" t="str">
            <v>HYCITE</v>
          </cell>
          <cell r="E3818" t="str">
            <v>DESPACHO</v>
          </cell>
          <cell r="F3818" t="str">
            <v>NORMAL</v>
          </cell>
          <cell r="G3818" t="str">
            <v>031002004171285</v>
          </cell>
          <cell r="H3818">
            <v>44937</v>
          </cell>
          <cell r="I3818" t="str">
            <v>ENTREGADO</v>
          </cell>
          <cell r="J3818">
            <v>44938</v>
          </cell>
          <cell r="K3818" t="str">
            <v>MAYRA CRIOLLO</v>
          </cell>
          <cell r="L3818" t="str">
            <v>SANCHEZ Y CIFUENTES 16-52 Y AV TEODO GOM A LADO DE LA HELADERIA COLON IBARRA//CENTRO SAN FRANCISCO 100106 IMBABURA</v>
          </cell>
          <cell r="M3818" t="str">
            <v/>
          </cell>
          <cell r="N3818" t="str">
            <v>0985543705</v>
          </cell>
          <cell r="O3818" t="str">
            <v>0985543705</v>
          </cell>
          <cell r="P3818" t="str">
            <v>100106</v>
          </cell>
          <cell r="Q3818" t="str">
            <v>IBARRA</v>
          </cell>
          <cell r="R3818" t="str">
            <v>IMBABURA</v>
          </cell>
          <cell r="S3818" t="str">
            <v>SAN MIGUEL DE IBARRA</v>
          </cell>
          <cell r="T3818" t="str">
            <v>TRAMACO</v>
          </cell>
          <cell r="U3818" t="str">
            <v>FLEXNETUIO_PROVINCIA</v>
          </cell>
          <cell r="V3818">
            <v>1</v>
          </cell>
          <cell r="W3818">
            <v>7.9</v>
          </cell>
          <cell r="X3818" t="str">
            <v>HYCITE QUITO</v>
          </cell>
          <cell r="Y3818" t="str">
            <v>FLEX NET CALLE 28 DE JUNIO S/N Y GARCIA MORENO ENTRADA LLANO GRANDE</v>
          </cell>
        </row>
        <row r="3819">
          <cell r="A3819" t="str">
            <v>98815909</v>
          </cell>
          <cell r="B3819">
            <v>494740</v>
          </cell>
          <cell r="C3819" t="str">
            <v>98815909</v>
          </cell>
          <cell r="D3819" t="str">
            <v>HYCITE</v>
          </cell>
          <cell r="E3819" t="str">
            <v>DESPACHO</v>
          </cell>
          <cell r="F3819" t="str">
            <v>NORMAL</v>
          </cell>
          <cell r="G3819" t="str">
            <v>ITQ4484</v>
          </cell>
          <cell r="H3819">
            <v>44937</v>
          </cell>
          <cell r="I3819" t="str">
            <v>ENTREGADO</v>
          </cell>
          <cell r="J3819">
            <v>44938</v>
          </cell>
          <cell r="K3819" t="str">
            <v>JOHN RODRIGUEZ</v>
          </cell>
          <cell r="L3819" t="str">
            <v>DE LAS AMAPOLAS N 15-369 DE LAS CAMELIAS QUITO-NUEVO AMANECER CALDERON 150170 PICHINCHA</v>
          </cell>
          <cell r="N3819" t="str">
            <v>0987048831</v>
          </cell>
          <cell r="O3819" t="str">
            <v>0987048831</v>
          </cell>
          <cell r="P3819" t="str">
            <v>170208</v>
          </cell>
          <cell r="Q3819" t="str">
            <v>QUITO</v>
          </cell>
          <cell r="R3819" t="str">
            <v>PICHINCHA</v>
          </cell>
          <cell r="S3819" t="str">
            <v>CALDERON (CARAPUNGO)</v>
          </cell>
          <cell r="T3819" t="str">
            <v>FLEXTRANS UIO</v>
          </cell>
          <cell r="U3819" t="str">
            <v>FLEXNETUIO_LOCAL</v>
          </cell>
          <cell r="V3819">
            <v>2</v>
          </cell>
          <cell r="W3819">
            <v>13</v>
          </cell>
          <cell r="X3819" t="str">
            <v>HYCITE QUITO</v>
          </cell>
          <cell r="Y3819" t="str">
            <v>FLEX NET CALLE 28 DE JUNIO S/N Y GARCIA MORENO ENTRADA LLANO GRANDE</v>
          </cell>
        </row>
        <row r="3820">
          <cell r="A3820" t="str">
            <v>98815929</v>
          </cell>
          <cell r="B3820">
            <v>494741</v>
          </cell>
          <cell r="C3820" t="str">
            <v>98815929</v>
          </cell>
          <cell r="D3820" t="str">
            <v>HYCITE</v>
          </cell>
          <cell r="E3820" t="str">
            <v>DESPACHO</v>
          </cell>
          <cell r="F3820" t="str">
            <v>NORMAL</v>
          </cell>
          <cell r="G3820" t="str">
            <v>ITQ4471</v>
          </cell>
          <cell r="H3820">
            <v>44937</v>
          </cell>
          <cell r="I3820" t="str">
            <v>ENTREGADO</v>
          </cell>
          <cell r="J3820">
            <v>44938</v>
          </cell>
          <cell r="K3820" t="str">
            <v>ELSI CORONEL</v>
          </cell>
          <cell r="L3820" t="str">
            <v>LOS ROSALES Y S/N CASA 3 PISOS BLANCA Y ROJO QUITO-SAN JUAN DE CALDERON CALDERON 170201 PICHINCHA</v>
          </cell>
          <cell r="M3820" t="str">
            <v/>
          </cell>
          <cell r="N3820" t="str">
            <v>0987209258</v>
          </cell>
          <cell r="O3820" t="str">
            <v>0987209258</v>
          </cell>
          <cell r="P3820" t="str">
            <v>170201</v>
          </cell>
          <cell r="Q3820" t="str">
            <v>QUITO</v>
          </cell>
          <cell r="R3820" t="str">
            <v>PICHINCHA</v>
          </cell>
          <cell r="S3820" t="str">
            <v>CALDERON (CARAPUNGO)</v>
          </cell>
          <cell r="T3820" t="str">
            <v>FLEXTRANS UIO</v>
          </cell>
          <cell r="U3820" t="str">
            <v>FLEXNETUIO_LOCAL</v>
          </cell>
          <cell r="V3820">
            <v>1</v>
          </cell>
          <cell r="W3820">
            <v>11.4</v>
          </cell>
          <cell r="X3820" t="str">
            <v>HYCITE QUITO</v>
          </cell>
          <cell r="Y3820" t="str">
            <v>FLEX NET CALLE 28 DE JUNIO S/N Y GARCIA MORENO ENTRADA LLANO GRANDE</v>
          </cell>
        </row>
        <row r="3821">
          <cell r="A3821" t="str">
            <v>98816117</v>
          </cell>
          <cell r="B3821">
            <v>494742</v>
          </cell>
          <cell r="C3821" t="str">
            <v>98816117</v>
          </cell>
          <cell r="D3821" t="str">
            <v>HYCITE</v>
          </cell>
          <cell r="E3821" t="str">
            <v>DESPACHO</v>
          </cell>
          <cell r="F3821" t="str">
            <v>NORMAL</v>
          </cell>
          <cell r="G3821" t="str">
            <v>031002004171286</v>
          </cell>
          <cell r="H3821">
            <v>44937</v>
          </cell>
          <cell r="I3821" t="str">
            <v>ENTREGADO</v>
          </cell>
          <cell r="J3821">
            <v>44943</v>
          </cell>
          <cell r="K3821" t="str">
            <v>EVA ESCOBAR</v>
          </cell>
          <cell r="L3821" t="str">
            <v>BOVACA Y LOJA 13-30 ATRAS DE LAS CANCHAS DEPORTIVAS QUINTA ROSITA RIOBAMBA // CIUDADELA QUINTA DE LA ROSIT VELOZ 060111 CHIMBORAZO</v>
          </cell>
          <cell r="M3821" t="str">
            <v/>
          </cell>
          <cell r="N3821" t="str">
            <v>0969679214</v>
          </cell>
          <cell r="O3821" t="str">
            <v>0969679214</v>
          </cell>
          <cell r="P3821" t="str">
            <v>060111</v>
          </cell>
          <cell r="Q3821" t="str">
            <v>RIOBAMBA</v>
          </cell>
          <cell r="R3821" t="str">
            <v>CHIMBORAZO</v>
          </cell>
          <cell r="S3821" t="str">
            <v>RIOBAMBA</v>
          </cell>
          <cell r="T3821" t="str">
            <v>TRAMACO</v>
          </cell>
          <cell r="U3821" t="str">
            <v>FLEXNETUIO_PROVINCIA</v>
          </cell>
          <cell r="V3821">
            <v>1</v>
          </cell>
          <cell r="W3821">
            <v>3.3</v>
          </cell>
          <cell r="X3821" t="str">
            <v>HYCITE QUITO</v>
          </cell>
          <cell r="Y3821" t="str">
            <v>FLEX NET CALLE 28 DE JUNIO S/N Y GARCIA MORENO ENTRADA LLANO GRANDE</v>
          </cell>
        </row>
        <row r="3822">
          <cell r="A3822" t="str">
            <v>98817730</v>
          </cell>
          <cell r="B3822">
            <v>494744</v>
          </cell>
          <cell r="C3822" t="str">
            <v>98817730</v>
          </cell>
          <cell r="D3822" t="str">
            <v>HYCITE</v>
          </cell>
          <cell r="E3822" t="str">
            <v>DESPACHO</v>
          </cell>
          <cell r="F3822" t="str">
            <v>NORMAL</v>
          </cell>
          <cell r="G3822" t="str">
            <v>031002004171287</v>
          </cell>
          <cell r="H3822">
            <v>44937</v>
          </cell>
          <cell r="I3822" t="str">
            <v>ENTREGADO</v>
          </cell>
          <cell r="J3822">
            <v>44938</v>
          </cell>
          <cell r="K3822" t="str">
            <v>FABIOLA ESPERANZA LINCANGO PACHA(S)</v>
          </cell>
          <cell r="L3822" t="str">
            <v>CALLE PARIS Y SAN JOSE CASA 15 CASA ESQUINERA DTE CANCHAS DEL CUADRADO RIOBAMBA PUCARA MALDONADO 060110 CHIMBORAZO</v>
          </cell>
          <cell r="M3822" t="str">
            <v/>
          </cell>
          <cell r="N3822" t="str">
            <v>0999948851 / 998322275</v>
          </cell>
          <cell r="O3822" t="str">
            <v>0999948851 / 998322275</v>
          </cell>
          <cell r="P3822" t="str">
            <v>060110</v>
          </cell>
          <cell r="Q3822" t="str">
            <v>RIOBAMBA</v>
          </cell>
          <cell r="R3822" t="str">
            <v>CHIMBORAZO</v>
          </cell>
          <cell r="S3822" t="str">
            <v>RIOBAMBA</v>
          </cell>
          <cell r="T3822" t="str">
            <v>TRAMACO</v>
          </cell>
          <cell r="U3822" t="str">
            <v>FLEXNETUIO_PROVINCIA</v>
          </cell>
          <cell r="V3822">
            <v>1</v>
          </cell>
          <cell r="W3822">
            <v>1.3</v>
          </cell>
          <cell r="X3822" t="str">
            <v>HYCITE QUITO</v>
          </cell>
          <cell r="Y3822" t="str">
            <v>FLEX NET CALLE 28 DE JUNIO S/N Y GARCIA MORENO ENTRADA LLANO GRANDE</v>
          </cell>
        </row>
        <row r="3823">
          <cell r="A3823" t="str">
            <v>98817774</v>
          </cell>
          <cell r="B3823">
            <v>494745</v>
          </cell>
          <cell r="C3823" t="str">
            <v>98817774</v>
          </cell>
          <cell r="D3823" t="str">
            <v>HYCITE</v>
          </cell>
          <cell r="E3823" t="str">
            <v>DESPACHO</v>
          </cell>
          <cell r="F3823" t="str">
            <v>NORMAL</v>
          </cell>
          <cell r="G3823" t="str">
            <v>031002004171288</v>
          </cell>
          <cell r="H3823">
            <v>44937</v>
          </cell>
          <cell r="I3823" t="str">
            <v>ENTREGADO</v>
          </cell>
          <cell r="J3823">
            <v>44938</v>
          </cell>
          <cell r="K3823" t="str">
            <v>HILDER ELIECER MOYA MAYORGA</v>
          </cell>
          <cell r="L3823" t="str">
            <v>SAN JOSE 15 Y BELMOPAN RIOBAMBA  RIOBAMBA 060110 CHIMBORAZO</v>
          </cell>
          <cell r="M3823" t="str">
            <v/>
          </cell>
          <cell r="N3823" t="str">
            <v>0999948851 / 998322275</v>
          </cell>
          <cell r="O3823" t="str">
            <v>0999948851 / 998322275</v>
          </cell>
          <cell r="P3823" t="str">
            <v>060110</v>
          </cell>
          <cell r="Q3823" t="str">
            <v>RIOBAMBA</v>
          </cell>
          <cell r="R3823" t="str">
            <v>CHIMBORAZO</v>
          </cell>
          <cell r="S3823" t="str">
            <v>RIOBAMBA</v>
          </cell>
          <cell r="T3823" t="str">
            <v>TRAMACO</v>
          </cell>
          <cell r="U3823" t="str">
            <v>FLEXNETUIO_PROVINCIA</v>
          </cell>
          <cell r="V3823">
            <v>1</v>
          </cell>
          <cell r="W3823">
            <v>2.8</v>
          </cell>
          <cell r="X3823" t="str">
            <v>HYCITE QUITO</v>
          </cell>
          <cell r="Y3823" t="str">
            <v>FLEX NET CALLE 28 DE JUNIO S/N Y GARCIA MORENO ENTRADA LLANO GRANDE</v>
          </cell>
        </row>
        <row r="3824">
          <cell r="A3824" t="str">
            <v>98817904</v>
          </cell>
          <cell r="B3824">
            <v>494746</v>
          </cell>
          <cell r="C3824" t="str">
            <v>98817904</v>
          </cell>
          <cell r="D3824" t="str">
            <v>HYCITE</v>
          </cell>
          <cell r="E3824" t="str">
            <v>DESPACHO</v>
          </cell>
          <cell r="F3824" t="str">
            <v>NORMAL</v>
          </cell>
          <cell r="G3824" t="str">
            <v>ITQ4473</v>
          </cell>
          <cell r="H3824">
            <v>44937</v>
          </cell>
          <cell r="I3824" t="str">
            <v>ENTREGADO</v>
          </cell>
          <cell r="J3824">
            <v>44938</v>
          </cell>
          <cell r="K3824" t="str">
            <v>ANDREA CHARPENTIER</v>
          </cell>
          <cell r="L3824" t="str">
            <v>ISLA FERNANDINA N43-125 Y TOMAS DE BERLANGA QUITO QUITO DISTRITO METROPOLIT 170513 PICHINCHA</v>
          </cell>
          <cell r="M3824" t="str">
            <v/>
          </cell>
          <cell r="N3824" t="str">
            <v>022863092</v>
          </cell>
          <cell r="O3824" t="str">
            <v>022863092</v>
          </cell>
          <cell r="P3824" t="str">
            <v>170513</v>
          </cell>
          <cell r="Q3824" t="str">
            <v>QUITO</v>
          </cell>
          <cell r="R3824" t="str">
            <v>PICHINCHA</v>
          </cell>
          <cell r="S3824" t="str">
            <v>QUITO</v>
          </cell>
          <cell r="T3824" t="str">
            <v>FLEXTRANS UIO</v>
          </cell>
          <cell r="U3824" t="str">
            <v>FLEXNETUIO_LOCAL</v>
          </cell>
          <cell r="V3824">
            <v>1</v>
          </cell>
          <cell r="W3824">
            <v>4.0999999999999996</v>
          </cell>
          <cell r="X3824" t="str">
            <v>HYCITE QUITO</v>
          </cell>
          <cell r="Y3824" t="str">
            <v>FLEX NET CALLE 28 DE JUNIO S/N Y GARCIA MORENO ENTRADA LLANO GRANDE</v>
          </cell>
        </row>
        <row r="3825">
          <cell r="A3825" t="str">
            <v>98817994</v>
          </cell>
          <cell r="B3825">
            <v>494747</v>
          </cell>
          <cell r="C3825" t="str">
            <v>98817994</v>
          </cell>
          <cell r="D3825" t="str">
            <v>HYCITE</v>
          </cell>
          <cell r="E3825" t="str">
            <v>DESPACHO</v>
          </cell>
          <cell r="F3825" t="str">
            <v>NORMAL</v>
          </cell>
          <cell r="G3825" t="str">
            <v>ITG4485</v>
          </cell>
          <cell r="H3825">
            <v>44937</v>
          </cell>
          <cell r="I3825" t="str">
            <v>INCIDENCIA</v>
          </cell>
          <cell r="J3825">
            <v>44942</v>
          </cell>
          <cell r="K3825" t="str">
            <v>MARIA GARCIA</v>
          </cell>
          <cell r="L3825" t="str">
            <v>LA JOYA ETAPA ESMERALDA MZA 5 V 40 DAULE// NORTE  LA AURORA 090154 GUAYAS</v>
          </cell>
          <cell r="N3825" t="str">
            <v>0989455744</v>
          </cell>
          <cell r="O3825" t="str">
            <v>0989455744</v>
          </cell>
          <cell r="P3825" t="str">
            <v>091901</v>
          </cell>
          <cell r="Q3825" t="str">
            <v>DAULE</v>
          </cell>
          <cell r="R3825" t="str">
            <v>GUAYAS</v>
          </cell>
          <cell r="S3825" t="str">
            <v>DAULE</v>
          </cell>
          <cell r="T3825" t="str">
            <v>ITSACOURIER</v>
          </cell>
          <cell r="U3825" t="str">
            <v>FLEXNETUIO_GYE</v>
          </cell>
          <cell r="V3825">
            <v>1</v>
          </cell>
          <cell r="W3825">
            <v>10.1</v>
          </cell>
          <cell r="X3825" t="str">
            <v>HYCITE QUITO</v>
          </cell>
          <cell r="Y3825" t="str">
            <v>FLEX NET CALLE 28 DE JUNIO S/N Y GARCIA MORENO ENTRADA LLANO GRANDE</v>
          </cell>
        </row>
        <row r="3826">
          <cell r="A3826" t="str">
            <v>98818321</v>
          </cell>
          <cell r="B3826">
            <v>494748</v>
          </cell>
          <cell r="C3826" t="str">
            <v>98818321</v>
          </cell>
          <cell r="D3826" t="str">
            <v>HYCITE</v>
          </cell>
          <cell r="E3826" t="str">
            <v>DESPACHO</v>
          </cell>
          <cell r="F3826" t="str">
            <v>NORMAL</v>
          </cell>
          <cell r="G3826" t="str">
            <v>031002004171289</v>
          </cell>
          <cell r="H3826">
            <v>44937</v>
          </cell>
          <cell r="I3826" t="str">
            <v>ENTREGADO</v>
          </cell>
          <cell r="J3826">
            <v>44938</v>
          </cell>
          <cell r="K3826" t="str">
            <v>LADY BRAVO</v>
          </cell>
          <cell r="L3826" t="str">
            <v>AV METROPOLITANA ELOY ALFARO Y 27 DE JULIO FRENTE GASOLINERA CTM A LADO DE B PORTOVIEJO // PORTOVIEJO ANDRES DE VERA 130108 MANABI</v>
          </cell>
          <cell r="M3826" t="str">
            <v/>
          </cell>
          <cell r="N3826" t="str">
            <v>0980051818</v>
          </cell>
          <cell r="O3826" t="str">
            <v>0980051818</v>
          </cell>
          <cell r="P3826" t="str">
            <v>130108</v>
          </cell>
          <cell r="Q3826" t="str">
            <v>PORTOVIEJO</v>
          </cell>
          <cell r="R3826" t="str">
            <v>MANABI</v>
          </cell>
          <cell r="S3826" t="str">
            <v>PORTOVIEJO</v>
          </cell>
          <cell r="T3826" t="str">
            <v>TRAMACO</v>
          </cell>
          <cell r="U3826" t="str">
            <v>FLEXNETUIO_PROVINCIA</v>
          </cell>
          <cell r="V3826">
            <v>1</v>
          </cell>
          <cell r="W3826">
            <v>3.5</v>
          </cell>
          <cell r="X3826" t="str">
            <v>HYCITE QUITO</v>
          </cell>
          <cell r="Y3826" t="str">
            <v>FLEX NET CALLE 28 DE JUNIO S/N Y GARCIA MORENO ENTRADA LLANO GRANDE</v>
          </cell>
        </row>
        <row r="3827">
          <cell r="A3827" t="str">
            <v>98818457</v>
          </cell>
          <cell r="B3827">
            <v>494749</v>
          </cell>
          <cell r="C3827" t="str">
            <v>98818457</v>
          </cell>
          <cell r="D3827" t="str">
            <v>HYCITE</v>
          </cell>
          <cell r="E3827" t="str">
            <v>DESPACHO</v>
          </cell>
          <cell r="F3827" t="str">
            <v>NORMAL</v>
          </cell>
          <cell r="G3827" t="str">
            <v>ITQ4474</v>
          </cell>
          <cell r="H3827">
            <v>44937</v>
          </cell>
          <cell r="I3827" t="str">
            <v>ENTREGADO</v>
          </cell>
          <cell r="J3827">
            <v>44938</v>
          </cell>
          <cell r="K3827" t="str">
            <v>SANDRA CALDERON</v>
          </cell>
          <cell r="L3827" t="str">
            <v>AV GASPAR DE VILLAREAL EDIF COAGUE CALLE ABASCAL DPTO 8A QUITO//EL BATAN EL BATAN 170504 PICHINCHA</v>
          </cell>
          <cell r="M3827" t="str">
            <v/>
          </cell>
          <cell r="N3827" t="str">
            <v>0998204795</v>
          </cell>
          <cell r="O3827" t="str">
            <v>0998204795</v>
          </cell>
          <cell r="P3827" t="str">
            <v>170504</v>
          </cell>
          <cell r="Q3827" t="str">
            <v>QUITO</v>
          </cell>
          <cell r="R3827" t="str">
            <v>PICHINCHA</v>
          </cell>
          <cell r="S3827" t="str">
            <v>QUITO</v>
          </cell>
          <cell r="T3827" t="str">
            <v>FLEXTRANS UIO</v>
          </cell>
          <cell r="U3827" t="str">
            <v>FLEXNETUIO_LOCAL</v>
          </cell>
          <cell r="V3827">
            <v>1</v>
          </cell>
          <cell r="W3827">
            <v>3.5</v>
          </cell>
          <cell r="X3827" t="str">
            <v>HYCITE QUITO</v>
          </cell>
          <cell r="Y3827" t="str">
            <v>FLEX NET CALLE 28 DE JUNIO S/N Y GARCIA MORENO ENTRADA LLANO GRANDE</v>
          </cell>
        </row>
        <row r="3828">
          <cell r="A3828" t="str">
            <v>98807665</v>
          </cell>
          <cell r="B3828">
            <v>494724</v>
          </cell>
          <cell r="C3828" t="str">
            <v>98807665</v>
          </cell>
          <cell r="D3828" t="str">
            <v>HYCITE</v>
          </cell>
          <cell r="E3828" t="str">
            <v>DESPACHO</v>
          </cell>
          <cell r="F3828" t="str">
            <v>NORMAL</v>
          </cell>
          <cell r="G3828" t="str">
            <v>ITQ4464</v>
          </cell>
          <cell r="H3828">
            <v>44937</v>
          </cell>
          <cell r="I3828" t="str">
            <v>ENTREGADO</v>
          </cell>
          <cell r="J3828">
            <v>44938</v>
          </cell>
          <cell r="K3828" t="str">
            <v>LEONARDO ENRIQUE LINDAO NAVARRETE</v>
          </cell>
          <cell r="L3828" t="str">
            <v>CDLA IETEL MZ 33 SOLAR 1, DIAGONAL A TECNICENTRO/ PROVINCIA:GUAYAS / CANTON: GUAYAQUIL / PARROQUIA: TARQUI</v>
          </cell>
          <cell r="N3828" t="str">
            <v>0978931353/346-007-000</v>
          </cell>
          <cell r="O3828" t="str">
            <v>0978931353/346-007-000</v>
          </cell>
          <cell r="P3828" t="str">
            <v>090505</v>
          </cell>
          <cell r="Q3828" t="str">
            <v>GUAYAQUIL</v>
          </cell>
          <cell r="R3828" t="str">
            <v>GUAYAS</v>
          </cell>
          <cell r="S3828" t="str">
            <v>GUAYAQUIL</v>
          </cell>
          <cell r="T3828" t="str">
            <v>FLEXTRANS GYE</v>
          </cell>
          <cell r="U3828" t="str">
            <v>FLEXNETUIO_GYE</v>
          </cell>
          <cell r="V3828">
            <v>2</v>
          </cell>
          <cell r="W3828">
            <v>27.3</v>
          </cell>
          <cell r="X3828" t="str">
            <v>HYCITE QUITO</v>
          </cell>
          <cell r="Y3828" t="str">
            <v>FLEX NET CALLE 28 DE JUNIO S/N Y GARCIA MORENO ENTRADA LLANO GRANDE</v>
          </cell>
        </row>
        <row r="3829">
          <cell r="A3829" t="str">
            <v>98809614</v>
          </cell>
          <cell r="B3829">
            <v>494718</v>
          </cell>
          <cell r="C3829" t="str">
            <v>98809614</v>
          </cell>
          <cell r="D3829" t="str">
            <v>HYCITE</v>
          </cell>
          <cell r="E3829" t="str">
            <v>DESPACHO</v>
          </cell>
          <cell r="F3829" t="str">
            <v>NORMAL</v>
          </cell>
          <cell r="G3829" t="str">
            <v>031002004171572</v>
          </cell>
          <cell r="H3829">
            <v>44937</v>
          </cell>
          <cell r="I3829" t="str">
            <v>ENTREGADO</v>
          </cell>
          <cell r="J3829">
            <v>44940</v>
          </cell>
          <cell r="K3829" t="str">
            <v>JESENIA MARGARITA PERERO SANCHEZ</v>
          </cell>
          <cell r="L3829" t="str">
            <v>AV #6 MUEY CENTRO BR CENTENARIO AFUERA QUEDA UNA PANADERIA / PROVINCIA: SANTA ELENA / CANTON: SALINAS-SUR ESTE/ PARROQUIA: JOSE LUIS TAMAYO</v>
          </cell>
          <cell r="N3829" t="str">
            <v>0994265432</v>
          </cell>
          <cell r="O3829" t="str">
            <v>0994265432</v>
          </cell>
          <cell r="P3829" t="str">
            <v>240101</v>
          </cell>
          <cell r="Q3829" t="str">
            <v>SANTA ELENA</v>
          </cell>
          <cell r="R3829" t="str">
            <v>SANTA ELENA</v>
          </cell>
          <cell r="S3829" t="str">
            <v>ATAHUALPA - SAN JOSE DE ANCON - PROSPERIDAD - EL TAMBO</v>
          </cell>
          <cell r="T3829" t="str">
            <v>TRAMACO</v>
          </cell>
          <cell r="U3829" t="str">
            <v>FLEXNETUIO_PROVINCIA</v>
          </cell>
          <cell r="V3829">
            <v>1</v>
          </cell>
          <cell r="W3829">
            <v>11.1</v>
          </cell>
          <cell r="X3829" t="str">
            <v>HYCITE QUITO</v>
          </cell>
          <cell r="Y3829" t="str">
            <v>FLEX NET CALLE 28 DE JUNIO S/N Y GARCIA MORENO ENTRADA LLANO GRANDE</v>
          </cell>
        </row>
        <row r="3830">
          <cell r="A3830" t="str">
            <v>98809620</v>
          </cell>
          <cell r="B3830">
            <v>494719</v>
          </cell>
          <cell r="C3830" t="str">
            <v>98809620</v>
          </cell>
          <cell r="D3830" t="str">
            <v>HYCITE</v>
          </cell>
          <cell r="E3830" t="str">
            <v>DESPACHO</v>
          </cell>
          <cell r="F3830" t="str">
            <v>NORMAL</v>
          </cell>
          <cell r="G3830" t="str">
            <v>ITQ4477</v>
          </cell>
          <cell r="H3830">
            <v>44937</v>
          </cell>
          <cell r="I3830" t="str">
            <v>ENTREGADO</v>
          </cell>
          <cell r="J3830">
            <v>44938</v>
          </cell>
          <cell r="K3830" t="str">
            <v>BAYRENE ROSSANA BRIONES INTRIAGO</v>
          </cell>
          <cell r="L3830" t="str">
            <v>RIO COFANES E1-53 BARTOLOME DE SEGOVIA, EDIFICIO FERRARA LC1 PISO PB / PROVINCIA: PICHINCHA / CANTON: QUITO / PARROQUIA: JIPIJAPA</v>
          </cell>
          <cell r="N3830" t="str">
            <v>0962730724</v>
          </cell>
          <cell r="O3830" t="str">
            <v>0962730724</v>
          </cell>
          <cell r="P3830" t="str">
            <v>170305</v>
          </cell>
          <cell r="Q3830" t="str">
            <v>QUITO</v>
          </cell>
          <cell r="R3830" t="str">
            <v>PICHINCHA</v>
          </cell>
          <cell r="S3830" t="str">
            <v>QUITO - URBANIZACION DE LOS ARQUITECTOS - CONJUNTO SAN GREGORIO</v>
          </cell>
          <cell r="T3830" t="str">
            <v>FLEXTRANS UIO</v>
          </cell>
          <cell r="U3830" t="str">
            <v>FLEXNETUIO_LOCAL</v>
          </cell>
          <cell r="V3830">
            <v>1</v>
          </cell>
          <cell r="W3830">
            <v>1.8</v>
          </cell>
          <cell r="X3830" t="str">
            <v>HYCITE QUITO</v>
          </cell>
          <cell r="Y3830" t="str">
            <v>FLEX NET CALLE 28 DE JUNIO S/N Y GARCIA MORENO ENTRADA LLANO GRANDE</v>
          </cell>
        </row>
        <row r="3831">
          <cell r="A3831" t="str">
            <v>98815690</v>
          </cell>
          <cell r="B3831">
            <v>494720</v>
          </cell>
          <cell r="C3831" t="str">
            <v>98815690</v>
          </cell>
          <cell r="D3831" t="str">
            <v>HYCITE</v>
          </cell>
          <cell r="E3831" t="str">
            <v>DESPACHO</v>
          </cell>
          <cell r="F3831" t="str">
            <v>NORMAL</v>
          </cell>
          <cell r="G3831" t="str">
            <v>ITQ4463</v>
          </cell>
          <cell r="H3831">
            <v>44937</v>
          </cell>
          <cell r="I3831" t="str">
            <v>ENTREGADO</v>
          </cell>
          <cell r="J3831">
            <v>44939</v>
          </cell>
          <cell r="K3831" t="str">
            <v>ANA GABRIELA CACUANGO LOPEZ</v>
          </cell>
          <cell r="L3831" t="str">
            <v>AV INTEROCEANICA KM 22 1/2 Y PASAJE CACHAGO/ PROVINCIA: PICHINCHA / CANTON: QUITO / PARROQUIA: PIFO</v>
          </cell>
          <cell r="N3831" t="str">
            <v>09886199487/0987-674-607</v>
          </cell>
          <cell r="O3831" t="str">
            <v>09886199487/0987-674-607</v>
          </cell>
          <cell r="P3831" t="str">
            <v>170528</v>
          </cell>
          <cell r="Q3831" t="str">
            <v>QUITO</v>
          </cell>
          <cell r="R3831" t="str">
            <v>PICHINCHA</v>
          </cell>
          <cell r="S3831" t="str">
            <v>QUITO</v>
          </cell>
          <cell r="T3831" t="str">
            <v>FLEXTRANS UIO</v>
          </cell>
          <cell r="U3831" t="str">
            <v>FLEXNETUIO_LOCAL</v>
          </cell>
          <cell r="V3831">
            <v>1</v>
          </cell>
          <cell r="W3831">
            <v>6.1</v>
          </cell>
          <cell r="X3831" t="str">
            <v>HYCITE QUITO</v>
          </cell>
          <cell r="Y3831" t="str">
            <v>FLEX NET CALLE 28 DE JUNIO S/N Y GARCIA MORENO ENTRADA LLANO GRANDE</v>
          </cell>
        </row>
        <row r="3832">
          <cell r="A3832" t="str">
            <v>2023-00330</v>
          </cell>
          <cell r="B3832">
            <v>494707</v>
          </cell>
          <cell r="C3832" t="str">
            <v>2023-00330</v>
          </cell>
          <cell r="D3832" t="str">
            <v>MOVISTAR</v>
          </cell>
          <cell r="E3832" t="str">
            <v>DESPACHO</v>
          </cell>
          <cell r="F3832" t="str">
            <v>NORMAL</v>
          </cell>
          <cell r="G3832" t="str">
            <v>FT79168</v>
          </cell>
          <cell r="H3832">
            <v>44937</v>
          </cell>
          <cell r="I3832" t="str">
            <v>ENTREGADO</v>
          </cell>
          <cell r="J3832">
            <v>44938</v>
          </cell>
          <cell r="K3832" t="str">
            <v>DISTRIMARKET ZONIFICACION GYE MOVISTAR_VERONICA CHIRAN</v>
          </cell>
          <cell r="L3832" t="str">
            <v>JOSE MASCOTE 907 ENTRE HURTADO Y  9 DE OCTUBRE</v>
          </cell>
          <cell r="M3832" t="str">
            <v>1792141850001</v>
          </cell>
          <cell r="N3832" t="str">
            <v>984312183</v>
          </cell>
          <cell r="P3832" t="str">
            <v>GUAYAQUIL</v>
          </cell>
          <cell r="Q3832" t="str">
            <v>GUAYAQUIL</v>
          </cell>
          <cell r="R3832" t="str">
            <v>GUAYAS</v>
          </cell>
          <cell r="T3832" t="str">
            <v>ITSACOURIER</v>
          </cell>
          <cell r="U3832" t="str">
            <v>FLEXNETUIO_GYE</v>
          </cell>
          <cell r="V3832">
            <v>2</v>
          </cell>
          <cell r="W3832">
            <v>1</v>
          </cell>
          <cell r="X3832" t="str">
            <v>FLEXNET ECUADOR - MOVISTAR</v>
          </cell>
          <cell r="Y3832" t="str">
            <v>CALLE 28 DE JUNIO S/N Y GARCIA MORENO ENTRADA LLANO GRANDE</v>
          </cell>
        </row>
        <row r="3833">
          <cell r="A3833" t="str">
            <v>2023-00331</v>
          </cell>
          <cell r="B3833">
            <v>494708</v>
          </cell>
          <cell r="C3833" t="str">
            <v>2023-00331</v>
          </cell>
          <cell r="D3833" t="str">
            <v>MOVISTAR</v>
          </cell>
          <cell r="E3833" t="str">
            <v>DESPACHO</v>
          </cell>
          <cell r="F3833" t="str">
            <v>NORMAL</v>
          </cell>
          <cell r="G3833" t="str">
            <v>FT79169</v>
          </cell>
          <cell r="H3833">
            <v>44937</v>
          </cell>
          <cell r="I3833" t="str">
            <v>ENTREGADO</v>
          </cell>
          <cell r="J3833">
            <v>44938</v>
          </cell>
          <cell r="K3833" t="str">
            <v>DISTRIMARKET ZONIFICADO GUAYAQUIL CALLE_VERONICA CHIRAN</v>
          </cell>
          <cell r="L3833" t="str">
            <v>Av 2 entre las calles Josue Robles Bodero y Salomon Pinargote atras del banco de Gyq</v>
          </cell>
          <cell r="M3833" t="str">
            <v>1792141850001</v>
          </cell>
          <cell r="N3833" t="str">
            <v>984312183</v>
          </cell>
          <cell r="O3833" t="str">
            <v/>
          </cell>
          <cell r="P3833" t="str">
            <v>GUAYAQUIL</v>
          </cell>
          <cell r="Q3833" t="str">
            <v>GUAYAQUIL</v>
          </cell>
          <cell r="R3833" t="str">
            <v>GUAYAS</v>
          </cell>
          <cell r="T3833" t="str">
            <v>ITSACOURIER</v>
          </cell>
          <cell r="U3833" t="str">
            <v>FLEXNETUIO_GYE</v>
          </cell>
          <cell r="V3833">
            <v>1</v>
          </cell>
          <cell r="W3833">
            <v>1</v>
          </cell>
          <cell r="X3833" t="str">
            <v>FLEXNET ECUADOR - MOVISTAR</v>
          </cell>
          <cell r="Y3833" t="str">
            <v>CALLE 28 DE JUNIO S/N Y GARCIA MORENO ENTRADA LLANO GRANDE</v>
          </cell>
        </row>
        <row r="3834">
          <cell r="A3834" t="str">
            <v>2023-00332</v>
          </cell>
          <cell r="B3834">
            <v>494709</v>
          </cell>
          <cell r="C3834" t="str">
            <v>2023-00332</v>
          </cell>
          <cell r="D3834" t="str">
            <v>MOVISTAR</v>
          </cell>
          <cell r="E3834" t="str">
            <v>DESPACHO</v>
          </cell>
          <cell r="F3834" t="str">
            <v>NORMAL</v>
          </cell>
          <cell r="G3834" t="str">
            <v>031080202300332</v>
          </cell>
          <cell r="H3834">
            <v>44937</v>
          </cell>
          <cell r="I3834" t="str">
            <v>ENTREGADO</v>
          </cell>
          <cell r="J3834">
            <v>44938</v>
          </cell>
          <cell r="K3834" t="str">
            <v>BUSINESS SOLUTIONS ZONIFICACION ORIENTE_ALISON MISHELLE MORENO GOMEZ</v>
          </cell>
          <cell r="L3834" t="str">
            <v>Av. Ceslao Marin y 27 de febrero diagonal la gran Hotel Cofanes local atras de Movistar.</v>
          </cell>
          <cell r="M3834" t="str">
            <v>1721787024</v>
          </cell>
          <cell r="N3834" t="str">
            <v>983172903</v>
          </cell>
          <cell r="O3834" t="str">
            <v/>
          </cell>
          <cell r="P3834" t="str">
            <v>PUYO</v>
          </cell>
          <cell r="Q3834" t="str">
            <v>PUYO</v>
          </cell>
          <cell r="R3834" t="str">
            <v>PASTAZA</v>
          </cell>
          <cell r="S3834" t="str">
            <v/>
          </cell>
          <cell r="T3834" t="str">
            <v>TRAMACO</v>
          </cell>
          <cell r="U3834" t="str">
            <v>FLEXNETUIO_PROVINCIA</v>
          </cell>
          <cell r="V3834">
            <v>1</v>
          </cell>
          <cell r="W3834">
            <v>1</v>
          </cell>
          <cell r="X3834" t="str">
            <v>FLEXNET ECUADOR - MOVISTAR</v>
          </cell>
          <cell r="Y3834" t="str">
            <v>CALLE 28 DE JUNIO S/N Y GARCIA MORENO ENTRADA LLANO GRANDE</v>
          </cell>
        </row>
        <row r="3835">
          <cell r="A3835" t="str">
            <v>2023-00333</v>
          </cell>
          <cell r="B3835">
            <v>494710</v>
          </cell>
          <cell r="C3835" t="str">
            <v>2023-00333</v>
          </cell>
          <cell r="D3835" t="str">
            <v>MOVISTAR</v>
          </cell>
          <cell r="E3835" t="str">
            <v>DESPACHO</v>
          </cell>
          <cell r="F3835" t="str">
            <v>NORMAL</v>
          </cell>
          <cell r="G3835" t="str">
            <v>IC4499</v>
          </cell>
          <cell r="H3835">
            <v>44937</v>
          </cell>
          <cell r="I3835" t="str">
            <v>ENTREGADO</v>
          </cell>
          <cell r="J3835">
            <v>44938</v>
          </cell>
          <cell r="K3835" t="str">
            <v>CAVS MALL DEL RIO_SANTIAGO IVAN PINEDA BERMEO_ALIRIO JOSE BRICENO RIVAS</v>
          </cell>
          <cell r="L3835" t="str">
            <v>AV FELIPE II LB86 Y CIRCUNVALACION SUR CC MALL DEL RIO</v>
          </cell>
          <cell r="M3835" t="str">
            <v>0</v>
          </cell>
          <cell r="N3835" t="str">
            <v>0979146599 - 0999923627</v>
          </cell>
          <cell r="O3835" t="str">
            <v/>
          </cell>
          <cell r="P3835" t="str">
            <v>CUENCA</v>
          </cell>
          <cell r="Q3835" t="str">
            <v>CUENCA</v>
          </cell>
          <cell r="R3835" t="str">
            <v>AZUAY</v>
          </cell>
          <cell r="T3835" t="str">
            <v>ITSACOURIER</v>
          </cell>
          <cell r="U3835" t="str">
            <v>FLEXNETUIO_PROVINCIA</v>
          </cell>
          <cell r="V3835">
            <v>1</v>
          </cell>
          <cell r="W3835">
            <v>1</v>
          </cell>
          <cell r="X3835" t="str">
            <v>FLEXNET ECUADOR - MOVISTAR</v>
          </cell>
          <cell r="Y3835" t="str">
            <v>CALLE 28 DE JUNIO S/N Y GARCIA MORENO ENTRADA LLANO GRANDE</v>
          </cell>
        </row>
        <row r="3836">
          <cell r="A3836" t="str">
            <v>2023-00334</v>
          </cell>
          <cell r="B3836">
            <v>494711</v>
          </cell>
          <cell r="C3836" t="str">
            <v>2023-00334</v>
          </cell>
          <cell r="D3836" t="str">
            <v>TUENTI</v>
          </cell>
          <cell r="E3836" t="str">
            <v>DESPACHO</v>
          </cell>
          <cell r="F3836" t="str">
            <v>NORMAL</v>
          </cell>
          <cell r="G3836" t="str">
            <v>FT79165</v>
          </cell>
          <cell r="H3836">
            <v>44937</v>
          </cell>
          <cell r="I3836" t="str">
            <v>ENTREGADO</v>
          </cell>
          <cell r="J3836">
            <v>44938</v>
          </cell>
          <cell r="K3836" t="str">
            <v>GETTAREQ BODEGA GYE_MARIA VERONICA CARRIEL</v>
          </cell>
          <cell r="L3836" t="str">
            <v>RETAIL TUENTI, KM. 11,5 VIA DAULE JUNTO AL BANCO BOLIVARIANO UBICADO EN LA GASOLINERA MOBIL.</v>
          </cell>
          <cell r="M3836" t="str">
            <v>0992840234001</v>
          </cell>
          <cell r="N3836" t="str">
            <v>990186858</v>
          </cell>
          <cell r="O3836" t="str">
            <v/>
          </cell>
          <cell r="P3836" t="str">
            <v>GUAYAQUIL</v>
          </cell>
          <cell r="Q3836" t="str">
            <v>GUAYAQUIL</v>
          </cell>
          <cell r="R3836" t="str">
            <v>GUAYAS</v>
          </cell>
          <cell r="T3836" t="str">
            <v>ITSACOURIER</v>
          </cell>
          <cell r="U3836" t="str">
            <v>FLEXNETUIO_GYE</v>
          </cell>
          <cell r="V3836">
            <v>1</v>
          </cell>
          <cell r="W3836">
            <v>1</v>
          </cell>
          <cell r="X3836" t="str">
            <v>FLEXNET ECUADOR - MOVISTAR</v>
          </cell>
          <cell r="Y3836" t="str">
            <v>CALLE 28 DE JUNIO S/N Y GARCIA MORENO ENTRADA LLANO GRANDE</v>
          </cell>
        </row>
        <row r="3837">
          <cell r="A3837" t="str">
            <v>2023-00335</v>
          </cell>
          <cell r="B3837">
            <v>494712</v>
          </cell>
          <cell r="C3837" t="str">
            <v>2023-00335</v>
          </cell>
          <cell r="D3837" t="str">
            <v>TUENTI</v>
          </cell>
          <cell r="E3837" t="str">
            <v>DESPACHO</v>
          </cell>
          <cell r="F3837" t="str">
            <v>NORMAL</v>
          </cell>
          <cell r="G3837" t="str">
            <v>FT79255</v>
          </cell>
          <cell r="H3837">
            <v>44937</v>
          </cell>
          <cell r="I3837" t="str">
            <v>ENTREGADO</v>
          </cell>
          <cell r="J3837">
            <v>44938</v>
          </cell>
          <cell r="K3837" t="str">
            <v>UIO CASA TUENTI_VERONICA CHIRAN</v>
          </cell>
          <cell r="L3837" t="str">
            <v xml:space="preserve">PASAJE EL JARDIN 168 Y AVENIDA 6 DE DICIEMBRE, ED. CENTURY PLAZA I, OFICINA 19 </v>
          </cell>
          <cell r="M3837" t="str">
            <v>1792141850001</v>
          </cell>
          <cell r="N3837" t="str">
            <v>984312183</v>
          </cell>
          <cell r="P3837" t="str">
            <v>QUITO</v>
          </cell>
          <cell r="Q3837" t="str">
            <v>QUITO</v>
          </cell>
          <cell r="R3837" t="str">
            <v>PICHINCHA</v>
          </cell>
          <cell r="T3837" t="str">
            <v>FLEXTRANS</v>
          </cell>
          <cell r="U3837" t="str">
            <v>FLEXNETUIO_LOCAL</v>
          </cell>
          <cell r="V3837">
            <v>3</v>
          </cell>
          <cell r="W3837">
            <v>1</v>
          </cell>
          <cell r="X3837" t="str">
            <v>FLEXNET ECUADOR - MOVISTAR</v>
          </cell>
          <cell r="Y3837" t="str">
            <v>CALLE 28 DE JUNIO S/N Y GARCIA MORENO ENTRADA LLANO GRANDE</v>
          </cell>
        </row>
        <row r="3838">
          <cell r="A3838" t="str">
            <v>2023-00336</v>
          </cell>
          <cell r="B3838">
            <v>494713</v>
          </cell>
          <cell r="C3838" t="str">
            <v>2023-00336</v>
          </cell>
          <cell r="D3838" t="str">
            <v>TUENTI</v>
          </cell>
          <cell r="E3838" t="str">
            <v>DESPACHO</v>
          </cell>
          <cell r="F3838" t="str">
            <v>NORMAL</v>
          </cell>
          <cell r="G3838" t="str">
            <v>FT79171</v>
          </cell>
          <cell r="H3838">
            <v>44937</v>
          </cell>
          <cell r="I3838" t="str">
            <v>ENTREGADO</v>
          </cell>
          <cell r="J3838">
            <v>44938</v>
          </cell>
          <cell r="K3838" t="str">
            <v>DISTRIMARKET ZONIFICACION GYE TUENTI_Veronica Chiran</v>
          </cell>
          <cell r="L3838" t="str">
            <v>Jose Mascote 907 entre Hurtado y  9 de Octubre, Zonificacion Tuenti</v>
          </cell>
          <cell r="M3838" t="str">
            <v>1792141850001</v>
          </cell>
          <cell r="N3838" t="str">
            <v>984312183</v>
          </cell>
          <cell r="O3838" t="str">
            <v/>
          </cell>
          <cell r="P3838" t="str">
            <v>GUAYAQUIL</v>
          </cell>
          <cell r="Q3838" t="str">
            <v>GUAYAQUIL</v>
          </cell>
          <cell r="R3838" t="str">
            <v>GUAYAS</v>
          </cell>
          <cell r="T3838" t="str">
            <v>ITSACOURIER</v>
          </cell>
          <cell r="U3838" t="str">
            <v>FLEXNETUIO_GYE</v>
          </cell>
          <cell r="V3838">
            <v>1</v>
          </cell>
          <cell r="W3838">
            <v>1</v>
          </cell>
          <cell r="X3838" t="str">
            <v>FLEXNET ECUADOR - MOVISTAR</v>
          </cell>
          <cell r="Y3838" t="str">
            <v>CALLE 28 DE JUNIO S/N Y GARCIA MORENO ENTRADA LLANO GRANDE</v>
          </cell>
        </row>
        <row r="3839">
          <cell r="A3839" t="str">
            <v>2023-00337</v>
          </cell>
          <cell r="B3839">
            <v>494714</v>
          </cell>
          <cell r="C3839" t="str">
            <v>2023-00337</v>
          </cell>
          <cell r="D3839" t="str">
            <v>TUENTI</v>
          </cell>
          <cell r="E3839" t="str">
            <v>DESPACHO</v>
          </cell>
          <cell r="F3839" t="str">
            <v>NORMAL</v>
          </cell>
          <cell r="G3839" t="str">
            <v>FT79167</v>
          </cell>
          <cell r="H3839">
            <v>44937</v>
          </cell>
          <cell r="I3839" t="str">
            <v>ENTREGADO</v>
          </cell>
          <cell r="J3839">
            <v>44938</v>
          </cell>
          <cell r="K3839" t="str">
            <v>RAUL ANTONIO ALVAREZ JARAMILLO_Raul Alvarez</v>
          </cell>
          <cell r="L3839" t="str">
            <v>Cdla. La Herradura mz8 v14, planta alta, entre Banco Bolivariano de la  Francisco de Orellana.</v>
          </cell>
          <cell r="M3839" t="str">
            <v>0912181591001</v>
          </cell>
          <cell r="N3839" t="str">
            <v>998819826</v>
          </cell>
          <cell r="O3839" t="str">
            <v/>
          </cell>
          <cell r="P3839" t="str">
            <v>GUAYAQUIL</v>
          </cell>
          <cell r="Q3839" t="str">
            <v>GUAYAQUIL</v>
          </cell>
          <cell r="R3839" t="str">
            <v>GUAYAS</v>
          </cell>
          <cell r="T3839" t="str">
            <v>ITSACOURIER</v>
          </cell>
          <cell r="U3839" t="str">
            <v>FLEXNETUIO_GYE</v>
          </cell>
          <cell r="V3839">
            <v>1</v>
          </cell>
          <cell r="W3839">
            <v>1</v>
          </cell>
          <cell r="X3839" t="str">
            <v>FLEXNET ECUADOR - MOVISTAR</v>
          </cell>
          <cell r="Y3839" t="str">
            <v>CALLE 28 DE JUNIO S/N Y GARCIA MORENO ENTRADA LLANO GRANDE</v>
          </cell>
        </row>
        <row r="3840">
          <cell r="A3840" t="str">
            <v>2023-00338</v>
          </cell>
          <cell r="B3840">
            <v>494715</v>
          </cell>
          <cell r="C3840" t="str">
            <v>2023-00338</v>
          </cell>
          <cell r="D3840" t="str">
            <v>TUENTI</v>
          </cell>
          <cell r="E3840" t="str">
            <v>DESPACHO</v>
          </cell>
          <cell r="F3840" t="str">
            <v>NORMAL</v>
          </cell>
          <cell r="G3840" t="str">
            <v>IC4500</v>
          </cell>
          <cell r="H3840">
            <v>44937</v>
          </cell>
          <cell r="I3840" t="str">
            <v>ENTREGADO</v>
          </cell>
          <cell r="J3840">
            <v>44938</v>
          </cell>
          <cell r="K3840" t="str">
            <v>SALESLAND TUENTI - AZUAY_CUENCA</v>
          </cell>
          <cell r="L3840" t="str">
            <v>Calle San Blas 2.25  e/ Tomas Ordonez y Manuel Vega</v>
          </cell>
          <cell r="M3840" t="str">
            <v>1713085593</v>
          </cell>
          <cell r="N3840" t="str">
            <v>0999805380</v>
          </cell>
          <cell r="O3840" t="str">
            <v/>
          </cell>
          <cell r="P3840" t="str">
            <v>CUENCA</v>
          </cell>
          <cell r="Q3840" t="str">
            <v>CUENCA</v>
          </cell>
          <cell r="R3840" t="str">
            <v>AZUAY</v>
          </cell>
          <cell r="T3840" t="str">
            <v>ITSACOURIER</v>
          </cell>
          <cell r="U3840" t="str">
            <v>FLEXNETUIO_PROVINCIA</v>
          </cell>
          <cell r="V3840">
            <v>1</v>
          </cell>
          <cell r="W3840">
            <v>1</v>
          </cell>
          <cell r="X3840" t="str">
            <v>FLEXNET ECUADOR - MOVISTAR</v>
          </cell>
          <cell r="Y3840" t="str">
            <v>CALLE 28 DE JUNIO S/N Y GARCIA MORENO ENTRADA LLANO GRANDE</v>
          </cell>
        </row>
        <row r="3841">
          <cell r="A3841" t="str">
            <v>2023-00339</v>
          </cell>
          <cell r="B3841">
            <v>494716</v>
          </cell>
          <cell r="C3841" t="str">
            <v>2023-00339</v>
          </cell>
          <cell r="D3841" t="str">
            <v>TUENTI</v>
          </cell>
          <cell r="E3841" t="str">
            <v>DESPACHO</v>
          </cell>
          <cell r="F3841" t="str">
            <v>NORMAL</v>
          </cell>
          <cell r="G3841" t="str">
            <v>031080202300339</v>
          </cell>
          <cell r="H3841">
            <v>44937</v>
          </cell>
          <cell r="I3841" t="str">
            <v>ENTREGADO</v>
          </cell>
          <cell r="J3841">
            <v>44938</v>
          </cell>
          <cell r="K3841" t="str">
            <v>BUSINESS SOLUTIONS ZONIFICACION TUENTI ORIENTE_ALISON MISHELLE MORENO GOMEZ</v>
          </cell>
          <cell r="L3841" t="str">
            <v>Av. Ceslao Marin y 27 de febrero diagonal la gran Hotel Cofanes local atras de Movistar.</v>
          </cell>
          <cell r="M3841" t="str">
            <v>1721787024</v>
          </cell>
          <cell r="N3841" t="str">
            <v>983172903</v>
          </cell>
          <cell r="O3841" t="str">
            <v/>
          </cell>
          <cell r="P3841" t="str">
            <v>PUYO</v>
          </cell>
          <cell r="Q3841" t="str">
            <v>PUYO</v>
          </cell>
          <cell r="R3841" t="str">
            <v>PASTAZA</v>
          </cell>
          <cell r="S3841" t="str">
            <v/>
          </cell>
          <cell r="T3841" t="str">
            <v>TRAMACO</v>
          </cell>
          <cell r="U3841" t="str">
            <v>FLEXNETUIO_PROVINCIA</v>
          </cell>
          <cell r="V3841">
            <v>1</v>
          </cell>
          <cell r="W3841">
            <v>1</v>
          </cell>
          <cell r="X3841" t="str">
            <v>FLEXNET ECUADOR - MOVISTAR</v>
          </cell>
          <cell r="Y3841" t="str">
            <v>CALLE 28 DE JUNIO S/N Y GARCIA MORENO ENTRADA LLANO GRANDE</v>
          </cell>
        </row>
        <row r="3842">
          <cell r="A3842" t="str">
            <v>2023-00340</v>
          </cell>
          <cell r="B3842">
            <v>494717</v>
          </cell>
          <cell r="C3842" t="str">
            <v>2023-00340</v>
          </cell>
          <cell r="D3842" t="str">
            <v>TUENTI</v>
          </cell>
          <cell r="E3842" t="str">
            <v>DESPACHO</v>
          </cell>
          <cell r="F3842" t="str">
            <v>NORMAL</v>
          </cell>
          <cell r="G3842" t="str">
            <v>FT79170</v>
          </cell>
          <cell r="H3842">
            <v>44937</v>
          </cell>
          <cell r="I3842" t="str">
            <v>ENTREGADO</v>
          </cell>
          <cell r="J3842">
            <v>44943</v>
          </cell>
          <cell r="K3842" t="str">
            <v>DISTRIMARKET TUENTI GUAYAQUIL_DIEXY ALEXANDRA ALMEIDA GUZMAN</v>
          </cell>
          <cell r="L3842" t="str">
            <v>SAUCES 6 MZ 259 V 16</v>
          </cell>
          <cell r="M3842" t="str">
            <v>1709422552</v>
          </cell>
          <cell r="N3842" t="str">
            <v>0987001456</v>
          </cell>
          <cell r="O3842" t="str">
            <v/>
          </cell>
          <cell r="P3842" t="str">
            <v>GUAYAQUIL</v>
          </cell>
          <cell r="Q3842" t="str">
            <v>GUAYAQUIL</v>
          </cell>
          <cell r="R3842" t="str">
            <v>GUAYAS</v>
          </cell>
          <cell r="T3842" t="str">
            <v>ITSACOURIER</v>
          </cell>
          <cell r="U3842" t="str">
            <v>FLEXNETUIO_GYE</v>
          </cell>
          <cell r="V3842">
            <v>1</v>
          </cell>
          <cell r="W3842">
            <v>1</v>
          </cell>
          <cell r="X3842" t="str">
            <v>FLEXNET ECUADOR - MOVISTAR</v>
          </cell>
          <cell r="Y3842" t="str">
            <v>CALLE 28 DE JUNIO S/N Y GARCIA MORENO ENTRADA LLANO GRANDE</v>
          </cell>
        </row>
        <row r="3843">
          <cell r="A3843" t="str">
            <v>11676</v>
          </cell>
          <cell r="B3843">
            <v>494700</v>
          </cell>
          <cell r="C3843" t="str">
            <v>11676</v>
          </cell>
          <cell r="D3843" t="str">
            <v>MOVISTAR</v>
          </cell>
          <cell r="E3843" t="str">
            <v>RETIRO</v>
          </cell>
          <cell r="F3843" t="str">
            <v>NORMAL</v>
          </cell>
          <cell r="G3843" t="str">
            <v>031002004171889</v>
          </cell>
          <cell r="H3843">
            <v>44937</v>
          </cell>
          <cell r="I3843" t="str">
            <v>ENTREGADO</v>
          </cell>
          <cell r="J3843">
            <v>44942</v>
          </cell>
          <cell r="K3843" t="str">
            <v>FLEXNET - LI</v>
          </cell>
          <cell r="L3843" t="str">
            <v>CALLE 28 DE JUNIO S/N Y GARCIA MORENO ENTRADA LLANO GRANDE</v>
          </cell>
          <cell r="M3843" t="str">
            <v/>
          </cell>
          <cell r="N3843" t="str">
            <v>958915204</v>
          </cell>
          <cell r="O3843" t="str">
            <v>958915204</v>
          </cell>
          <cell r="P3843" t="str">
            <v>QUITO</v>
          </cell>
          <cell r="Q3843" t="str">
            <v>QUITO</v>
          </cell>
          <cell r="R3843" t="str">
            <v>PICHINCHA</v>
          </cell>
          <cell r="T3843" t="str">
            <v>TRAMACO</v>
          </cell>
          <cell r="U3843" t="str">
            <v>FLEXNETUIO_PROVINCIA</v>
          </cell>
          <cell r="V3843">
            <v>0</v>
          </cell>
          <cell r="W3843">
            <v>1</v>
          </cell>
          <cell r="X3843" t="str">
            <v>AGRIPINA LEON</v>
          </cell>
          <cell r="Y3843" t="str">
            <v>CC.PASEO SHOPPING  LOCAL 8-9</v>
          </cell>
        </row>
        <row r="3844">
          <cell r="A3844" t="str">
            <v>11677</v>
          </cell>
          <cell r="B3844">
            <v>494701</v>
          </cell>
          <cell r="C3844" t="str">
            <v>11677</v>
          </cell>
          <cell r="D3844" t="str">
            <v>MOVISTAR</v>
          </cell>
          <cell r="E3844" t="str">
            <v>RETIRO</v>
          </cell>
          <cell r="F3844" t="str">
            <v>NORMAL</v>
          </cell>
          <cell r="G3844" t="str">
            <v>031002004171733</v>
          </cell>
          <cell r="H3844">
            <v>44937</v>
          </cell>
          <cell r="I3844" t="str">
            <v>ENTREGADO</v>
          </cell>
          <cell r="J3844">
            <v>44939</v>
          </cell>
          <cell r="K3844" t="str">
            <v>FLEXNET - LI</v>
          </cell>
          <cell r="L3844" t="str">
            <v>CALLE 28 DE JUNIO S/N Y GARCIA MORENO ENTRADA LLANO GRANDE</v>
          </cell>
          <cell r="M3844" t="str">
            <v/>
          </cell>
          <cell r="N3844" t="str">
            <v>991522034</v>
          </cell>
          <cell r="O3844" t="str">
            <v>991522034</v>
          </cell>
          <cell r="P3844" t="str">
            <v>QUITO</v>
          </cell>
          <cell r="Q3844" t="str">
            <v>QUITO</v>
          </cell>
          <cell r="R3844" t="str">
            <v>PICHINCHA</v>
          </cell>
          <cell r="T3844" t="str">
            <v>TRAMACO</v>
          </cell>
          <cell r="U3844" t="str">
            <v>FLEXNETUIO_LOCAL</v>
          </cell>
          <cell r="V3844">
            <v>0</v>
          </cell>
          <cell r="W3844">
            <v>1</v>
          </cell>
          <cell r="X3844" t="str">
            <v>ERNESTO CORDOBA</v>
          </cell>
          <cell r="Y3844" t="str">
            <v>PLAZA DE LAS AMERICAS INTERSECCION DE LAS AVENIDAS NACIONES UNIDAS Y REPUBLICA PB (6-2), QUITO , QUITO, PICHINCHA, REGION SIERRA, Ecuador</v>
          </cell>
        </row>
        <row r="3845">
          <cell r="A3845" t="str">
            <v>11678</v>
          </cell>
          <cell r="B3845">
            <v>494702</v>
          </cell>
          <cell r="C3845" t="str">
            <v>11678</v>
          </cell>
          <cell r="D3845" t="str">
            <v>MOVISTAR</v>
          </cell>
          <cell r="E3845" t="str">
            <v>RETIRO</v>
          </cell>
          <cell r="F3845" t="str">
            <v>NORMAL</v>
          </cell>
          <cell r="G3845" t="str">
            <v>031002004171833</v>
          </cell>
          <cell r="H3845">
            <v>44937</v>
          </cell>
          <cell r="I3845" t="str">
            <v>ENTREGADO</v>
          </cell>
          <cell r="J3845">
            <v>44939</v>
          </cell>
          <cell r="K3845" t="str">
            <v>FLEXNET - LI</v>
          </cell>
          <cell r="L3845" t="str">
            <v>CALLE 28 DE JUNIO S/N Y GARCIA MORENO ENTRADA LLANO GRANDE</v>
          </cell>
          <cell r="M3845" t="str">
            <v/>
          </cell>
          <cell r="N3845" t="str">
            <v>987511757</v>
          </cell>
          <cell r="O3845" t="str">
            <v>987511757</v>
          </cell>
          <cell r="P3845" t="str">
            <v>QUITO</v>
          </cell>
          <cell r="Q3845" t="str">
            <v>QUITO</v>
          </cell>
          <cell r="R3845" t="str">
            <v>PICHINCHA</v>
          </cell>
          <cell r="T3845" t="str">
            <v>TRAMACO</v>
          </cell>
          <cell r="U3845" t="str">
            <v>FLEXNETUIO_LOCAL</v>
          </cell>
          <cell r="V3845">
            <v>0</v>
          </cell>
          <cell r="W3845">
            <v>1</v>
          </cell>
          <cell r="X3845" t="str">
            <v>Sol Mena</v>
          </cell>
          <cell r="Y3845" t="str">
            <v>AVENIDA DE LA PRENSA Y AVENIDA KENNEDY, CC. CONDADO SHOPPING NIVEL 3 NO. L354-355., QUITO , QUITO, PICHINCHA, REGION SIERRA, Ecuador</v>
          </cell>
        </row>
        <row r="3846">
          <cell r="A3846" t="str">
            <v>11679</v>
          </cell>
          <cell r="B3846">
            <v>494703</v>
          </cell>
          <cell r="C3846" t="str">
            <v>11679</v>
          </cell>
          <cell r="D3846" t="str">
            <v>MOVISTAR</v>
          </cell>
          <cell r="E3846" t="str">
            <v>RETIRO</v>
          </cell>
          <cell r="F3846" t="str">
            <v>NORMAL</v>
          </cell>
          <cell r="G3846" t="str">
            <v>031002004171804</v>
          </cell>
          <cell r="H3846">
            <v>44937</v>
          </cell>
          <cell r="I3846" t="str">
            <v>ENTREGADO</v>
          </cell>
          <cell r="J3846">
            <v>44939</v>
          </cell>
          <cell r="K3846" t="str">
            <v>FLEXNET - LI</v>
          </cell>
          <cell r="L3846" t="str">
            <v>CALLE 28 DE JUNIO S/N Y GARCIA MORENO ENTRADA LLANO GRANDE</v>
          </cell>
          <cell r="M3846" t="str">
            <v/>
          </cell>
          <cell r="N3846" t="str">
            <v>999233183/987444170</v>
          </cell>
          <cell r="O3846" t="str">
            <v>999233183/987444170</v>
          </cell>
          <cell r="P3846" t="str">
            <v>QUITO</v>
          </cell>
          <cell r="Q3846" t="str">
            <v>QUITO</v>
          </cell>
          <cell r="R3846" t="str">
            <v>PICHINCHA</v>
          </cell>
          <cell r="T3846" t="str">
            <v>TRAMACO</v>
          </cell>
          <cell r="U3846" t="str">
            <v>FLEXNETUIO_LOCAL</v>
          </cell>
          <cell r="V3846">
            <v>0</v>
          </cell>
          <cell r="W3846">
            <v>1</v>
          </cell>
          <cell r="X3846" t="str">
            <v>Alexandra Vargas/Cristopher Fernandez</v>
          </cell>
          <cell r="Y3846" t="str">
            <v>C.C EL RECREO LOCAL E-37-45 ALLADO DE CHEFARINA</v>
          </cell>
        </row>
        <row r="3847">
          <cell r="A3847" t="str">
            <v>11681</v>
          </cell>
          <cell r="B3847">
            <v>494705</v>
          </cell>
          <cell r="C3847" t="str">
            <v>11681</v>
          </cell>
          <cell r="D3847" t="str">
            <v>MOVISTAR</v>
          </cell>
          <cell r="E3847" t="str">
            <v>RETIRO</v>
          </cell>
          <cell r="F3847" t="str">
            <v>NORMAL</v>
          </cell>
          <cell r="G3847" t="str">
            <v>031002004171967</v>
          </cell>
          <cell r="H3847">
            <v>44937</v>
          </cell>
          <cell r="I3847" t="str">
            <v>ENTREGADO</v>
          </cell>
          <cell r="J3847">
            <v>44939</v>
          </cell>
          <cell r="K3847" t="str">
            <v>FLEXNET - LI</v>
          </cell>
          <cell r="L3847" t="str">
            <v>CALLE 28 DE JUNIO S/N Y GARCIA MORENO ENTRADA LLANO GRANDE</v>
          </cell>
          <cell r="M3847" t="str">
            <v/>
          </cell>
          <cell r="N3847" t="str">
            <v>0992918181</v>
          </cell>
          <cell r="O3847" t="str">
            <v>0992918181</v>
          </cell>
          <cell r="P3847" t="str">
            <v>QUITO</v>
          </cell>
          <cell r="Q3847" t="str">
            <v>QUITO</v>
          </cell>
          <cell r="R3847" t="str">
            <v>PICHINCHA</v>
          </cell>
          <cell r="T3847" t="str">
            <v>TRAMACO</v>
          </cell>
          <cell r="U3847" t="str">
            <v>FLEXNETUIO_PROVINCIA</v>
          </cell>
          <cell r="V3847">
            <v>0</v>
          </cell>
          <cell r="W3847">
            <v>1</v>
          </cell>
          <cell r="X3847" t="str">
            <v>Jorge Chiriboga</v>
          </cell>
          <cell r="Y3847" t="str">
            <v xml:space="preserve"> AV ELOY ALFARO S/N GATAZO, JUNTO AL PRODUBANCO, CC LA MALTERIA LATACUNGA</v>
          </cell>
        </row>
        <row r="3848">
          <cell r="A3848" t="str">
            <v>11682</v>
          </cell>
          <cell r="B3848">
            <v>494706</v>
          </cell>
          <cell r="C3848" t="str">
            <v>11682</v>
          </cell>
          <cell r="D3848" t="str">
            <v>MOVISTAR</v>
          </cell>
          <cell r="E3848" t="str">
            <v>RETIRO</v>
          </cell>
          <cell r="F3848" t="str">
            <v>NORMAL</v>
          </cell>
          <cell r="G3848" t="str">
            <v>031002004171692</v>
          </cell>
          <cell r="H3848">
            <v>44937</v>
          </cell>
          <cell r="I3848" t="str">
            <v>ENTREGADO</v>
          </cell>
          <cell r="J3848">
            <v>44939</v>
          </cell>
          <cell r="K3848" t="str">
            <v>FLEXNET - LI</v>
          </cell>
          <cell r="L3848" t="str">
            <v>CALLE 28 DE JUNIO S/N Y GARCIA MORENO ENTRADA LLANO GRANDE</v>
          </cell>
          <cell r="M3848" t="str">
            <v/>
          </cell>
          <cell r="N3848" t="str">
            <v>982387574</v>
          </cell>
          <cell r="O3848" t="str">
            <v>982387574</v>
          </cell>
          <cell r="P3848" t="str">
            <v>QUITO</v>
          </cell>
          <cell r="Q3848" t="str">
            <v>QUITO</v>
          </cell>
          <cell r="R3848" t="str">
            <v>PICHINCHA</v>
          </cell>
          <cell r="T3848" t="str">
            <v>TRAMACO</v>
          </cell>
          <cell r="U3848" t="str">
            <v>FLEXNETUIO_GYE</v>
          </cell>
          <cell r="V3848">
            <v>0</v>
          </cell>
          <cell r="W3848">
            <v>1</v>
          </cell>
          <cell r="X3848" t="str">
            <v>MAURENY ROMERO</v>
          </cell>
          <cell r="Y3848" t="str">
            <v>AV CASUARINA MALL DEL FORTIN LOCAL NRO 127</v>
          </cell>
        </row>
        <row r="3849">
          <cell r="A3849" t="str">
            <v>11675</v>
          </cell>
          <cell r="B3849">
            <v>494699</v>
          </cell>
          <cell r="C3849" t="str">
            <v>11675</v>
          </cell>
          <cell r="D3849" t="str">
            <v>MOVISTAR</v>
          </cell>
          <cell r="E3849" t="str">
            <v>RETIRO</v>
          </cell>
          <cell r="F3849" t="str">
            <v>NORMAL</v>
          </cell>
          <cell r="G3849" t="str">
            <v>031002004172019</v>
          </cell>
          <cell r="H3849">
            <v>44937</v>
          </cell>
          <cell r="I3849" t="str">
            <v>ENTREGADO</v>
          </cell>
          <cell r="J3849">
            <v>44939</v>
          </cell>
          <cell r="K3849" t="str">
            <v>FLEXNET - LI</v>
          </cell>
          <cell r="L3849" t="str">
            <v>CALLE 28 DE JUNIO S/N Y GARCIA MORENO ENTRADA LLANO GRANDE</v>
          </cell>
          <cell r="M3849" t="str">
            <v/>
          </cell>
          <cell r="N3849" t="str">
            <v>0992918181</v>
          </cell>
          <cell r="O3849" t="str">
            <v>0992918181</v>
          </cell>
          <cell r="P3849" t="str">
            <v>QUITO</v>
          </cell>
          <cell r="Q3849" t="str">
            <v>QUITO</v>
          </cell>
          <cell r="R3849" t="str">
            <v>PICHINCHA</v>
          </cell>
          <cell r="T3849" t="str">
            <v>TRAMACO</v>
          </cell>
          <cell r="U3849" t="str">
            <v>FLEXNETUIO_PROVINCIA</v>
          </cell>
          <cell r="V3849">
            <v>0</v>
          </cell>
          <cell r="W3849">
            <v>1</v>
          </cell>
          <cell r="X3849" t="str">
            <v>Jorge Chiriboga</v>
          </cell>
          <cell r="Y3849" t="str">
            <v xml:space="preserve"> AV ELOY ALFARO S/N GATAZO, JUNTO AL PRODUBANCO, CC LA MALTERIA LATACUNGA</v>
          </cell>
        </row>
        <row r="3850">
          <cell r="A3850" t="str">
            <v>CLDEV_SIM220198</v>
          </cell>
          <cell r="B3850">
            <v>494691</v>
          </cell>
          <cell r="C3850" t="str">
            <v>CLDEV_SIM220198</v>
          </cell>
          <cell r="D3850" t="str">
            <v>CONECEL_DOCUMENTOS</v>
          </cell>
          <cell r="E3850" t="str">
            <v>DESPACHO</v>
          </cell>
          <cell r="F3850" t="str">
            <v>NORMAL</v>
          </cell>
          <cell r="G3850" t="str">
            <v>FT79098</v>
          </cell>
          <cell r="H3850">
            <v>44937</v>
          </cell>
          <cell r="I3850" t="str">
            <v>ENTREGADO</v>
          </cell>
          <cell r="J3850">
            <v>44938</v>
          </cell>
          <cell r="K3850" t="str">
            <v>Cristian Zambrano / Carolina Perez</v>
          </cell>
          <cell r="L3850" t="str">
            <v>AV. Amazonas N44-124 y Luis Barbery, edificio color Blanco</v>
          </cell>
          <cell r="M3850" t="str">
            <v/>
          </cell>
          <cell r="N3850" t="str">
            <v/>
          </cell>
          <cell r="O3850" t="str">
            <v/>
          </cell>
          <cell r="P3850" t="str">
            <v>QUITO</v>
          </cell>
          <cell r="Q3850" t="str">
            <v>QUITO</v>
          </cell>
          <cell r="R3850" t="str">
            <v>PICHINCHA</v>
          </cell>
          <cell r="V3850">
            <v>1</v>
          </cell>
          <cell r="W3850">
            <v>1</v>
          </cell>
          <cell r="X3850" t="str">
            <v>FLEXNET</v>
          </cell>
          <cell r="Y3850" t="str">
            <v>FLEX NET CALLE 28 DE JUNIO S/N Y GARCIA MORENO ENTRADA LLANO GRANDE</v>
          </cell>
        </row>
        <row r="3851">
          <cell r="A3851" t="str">
            <v>CLDEV_SIM220191</v>
          </cell>
          <cell r="B3851">
            <v>494692</v>
          </cell>
          <cell r="C3851" t="str">
            <v>CLDEV_SIM220191</v>
          </cell>
          <cell r="D3851" t="str">
            <v>CONECEL_DOCUMENTOS</v>
          </cell>
          <cell r="E3851" t="str">
            <v>DESPACHO</v>
          </cell>
          <cell r="F3851" t="str">
            <v>NORMAL</v>
          </cell>
          <cell r="G3851" t="str">
            <v>FT79142</v>
          </cell>
          <cell r="H3851">
            <v>44937</v>
          </cell>
          <cell r="I3851" t="str">
            <v>ENTREGADO</v>
          </cell>
          <cell r="J3851">
            <v>44938</v>
          </cell>
          <cell r="K3851" t="str">
            <v>ROLANDO MORALES / MARIA SUNTAXI</v>
          </cell>
          <cell r="L3851" t="str">
            <v>CIUDADELA SANTA LEONOR MZ 6 SOLAR 17</v>
          </cell>
          <cell r="P3851" t="str">
            <v>GUAYAQUIL</v>
          </cell>
          <cell r="Q3851" t="str">
            <v>GUAYAQUIL</v>
          </cell>
          <cell r="R3851" t="str">
            <v>GUAYAS</v>
          </cell>
          <cell r="T3851" t="str">
            <v>FLEXTRANS GYE</v>
          </cell>
          <cell r="U3851" t="str">
            <v>FLEXNETGYE_LOCAL</v>
          </cell>
          <cell r="V3851">
            <v>1</v>
          </cell>
          <cell r="W3851">
            <v>1</v>
          </cell>
          <cell r="X3851" t="str">
            <v>FLEXNET</v>
          </cell>
          <cell r="Y3851" t="str">
            <v>FLEX NET CALLE 28 DE JUNIO S/N Y GARCIA MORENO ENTRADA LLANO GRANDE</v>
          </cell>
        </row>
        <row r="3852">
          <cell r="A3852" t="str">
            <v>25164</v>
          </cell>
          <cell r="B3852">
            <v>494690</v>
          </cell>
          <cell r="C3852" t="str">
            <v>25164</v>
          </cell>
          <cell r="D3852" t="str">
            <v>WORLINASLI</v>
          </cell>
          <cell r="E3852" t="str">
            <v>DESPACHO</v>
          </cell>
          <cell r="F3852" t="str">
            <v>NORMAL</v>
          </cell>
          <cell r="G3852" t="str">
            <v>FT79080</v>
          </cell>
          <cell r="H3852">
            <v>44937</v>
          </cell>
          <cell r="I3852" t="str">
            <v>ENTREGADO</v>
          </cell>
          <cell r="J3852">
            <v>44938</v>
          </cell>
          <cell r="K3852" t="str">
            <v>INGRID YULEYSI TIGRERO ANAPA</v>
          </cell>
          <cell r="L3852" t="str">
            <v>ENTRE LA 46 Y 47 PANCHO SEGURA</v>
          </cell>
          <cell r="N3852" t="str">
            <v>0969925742</v>
          </cell>
          <cell r="O3852" t="str">
            <v>0989816783</v>
          </cell>
          <cell r="P3852" t="str">
            <v>090104</v>
          </cell>
          <cell r="Q3852" t="str">
            <v>GUAYAQUIL</v>
          </cell>
          <cell r="R3852" t="str">
            <v>GUAYAS</v>
          </cell>
          <cell r="S3852" t="str">
            <v>GUAYAQUIL - PUNA - CAMPO ALEGRE</v>
          </cell>
          <cell r="U3852" t="str">
            <v>FLEXNETGYE_LOCAL</v>
          </cell>
          <cell r="V3852">
            <v>1</v>
          </cell>
          <cell r="W3852">
            <v>3.5</v>
          </cell>
          <cell r="X3852" t="str">
            <v>FLEXNET ECUADOR - WORLIN</v>
          </cell>
          <cell r="Y3852" t="str">
            <v>FERNANDO GUTIERREZ HILL VIA A DAULE KM 8 1/2 ENTRADA A COOPERATIVA JUAN MONTALVO</v>
          </cell>
        </row>
        <row r="3853">
          <cell r="A3853" t="str">
            <v>FACT_2023_12</v>
          </cell>
          <cell r="B3853">
            <v>494689</v>
          </cell>
          <cell r="C3853" t="str">
            <v>FACT_2023_12</v>
          </cell>
          <cell r="D3853" t="str">
            <v>FACTOR</v>
          </cell>
          <cell r="E3853" t="str">
            <v>DESPACHO</v>
          </cell>
          <cell r="F3853" t="str">
            <v>NORMAL</v>
          </cell>
          <cell r="G3853" t="str">
            <v>FT79257</v>
          </cell>
          <cell r="H3853">
            <v>44937</v>
          </cell>
          <cell r="I3853" t="str">
            <v>ENTREGADO</v>
          </cell>
          <cell r="J3853">
            <v>44939</v>
          </cell>
          <cell r="K3853" t="str">
            <v>E. MAULME C.A. GYE</v>
          </cell>
          <cell r="L3853" t="str">
            <v xml:space="preserve">AV DE LAS AMERICAS 601 Y CALLE 13 </v>
          </cell>
          <cell r="M3853" t="str">
            <v>1792885620001_1</v>
          </cell>
          <cell r="P3853" t="str">
            <v>090505</v>
          </cell>
          <cell r="Q3853" t="str">
            <v>GUAYAQUIL</v>
          </cell>
          <cell r="R3853" t="str">
            <v>GUAYAS</v>
          </cell>
          <cell r="S3853" t="str">
            <v>GUAYAQUIL</v>
          </cell>
          <cell r="T3853" t="str">
            <v>FLEXTRANS GYE</v>
          </cell>
          <cell r="U3853" t="str">
            <v>FLEXNETUIO_GYE</v>
          </cell>
          <cell r="V3853">
            <v>1</v>
          </cell>
          <cell r="W3853">
            <v>13</v>
          </cell>
          <cell r="X3853" t="str">
            <v>FLEXNET DEL ECUAODR</v>
          </cell>
          <cell r="Y3853" t="str">
            <v>CALLE 28 DE JUNIO Y GARCIA MORENO</v>
          </cell>
        </row>
        <row r="3854">
          <cell r="A3854" t="str">
            <v>LDDGYEB0045</v>
          </cell>
          <cell r="B3854">
            <v>494682</v>
          </cell>
          <cell r="C3854" t="str">
            <v>LDDGYEB0045</v>
          </cell>
          <cell r="D3854" t="str">
            <v>CONECEL_DOCUMENTOS</v>
          </cell>
          <cell r="E3854" t="str">
            <v>DESPACHO</v>
          </cell>
          <cell r="F3854" t="str">
            <v>NORMAL</v>
          </cell>
          <cell r="G3854" t="str">
            <v>FT79161</v>
          </cell>
          <cell r="H3854">
            <v>44937</v>
          </cell>
          <cell r="I3854" t="str">
            <v>ENTREGADO</v>
          </cell>
          <cell r="J3854">
            <v>44938</v>
          </cell>
          <cell r="K3854" t="str">
            <v>Stephanie Perez ACC</v>
          </cell>
          <cell r="L3854" t="str">
            <v>GYE - Centro Comercial Garzo centro-ACC</v>
          </cell>
          <cell r="M3854" t="str">
            <v>0</v>
          </cell>
          <cell r="N3854" t="str">
            <v>9399196442</v>
          </cell>
          <cell r="O3854" t="str">
            <v/>
          </cell>
          <cell r="P3854" t="str">
            <v>GUAYAQUIL</v>
          </cell>
          <cell r="Q3854" t="str">
            <v>GUAYAQUIL</v>
          </cell>
          <cell r="R3854" t="str">
            <v>GUAYAS</v>
          </cell>
          <cell r="T3854" t="str">
            <v>ITSACOURIER</v>
          </cell>
          <cell r="U3854" t="str">
            <v>FLEXNETUIO_GYE</v>
          </cell>
          <cell r="V3854">
            <v>1</v>
          </cell>
          <cell r="W3854">
            <v>1</v>
          </cell>
          <cell r="X3854" t="str">
            <v>FLEXNET</v>
          </cell>
          <cell r="Y3854" t="str">
            <v>FLEX NET CALLE 28 DE JUNIO S/N Y GARCIA MORENO ENTRADA LLANO GRANDE</v>
          </cell>
        </row>
        <row r="3855">
          <cell r="A3855" t="str">
            <v>LDDUIOC0028</v>
          </cell>
          <cell r="B3855">
            <v>494683</v>
          </cell>
          <cell r="C3855" t="str">
            <v>LDDUIOC0028</v>
          </cell>
          <cell r="D3855" t="str">
            <v>CONECEL_DOCUMENTOS</v>
          </cell>
          <cell r="E3855" t="str">
            <v>DESPACHO</v>
          </cell>
          <cell r="F3855" t="str">
            <v>NORMAL</v>
          </cell>
          <cell r="G3855" t="str">
            <v>FT79150</v>
          </cell>
          <cell r="H3855">
            <v>44937</v>
          </cell>
          <cell r="I3855" t="str">
            <v>ENTREGADO</v>
          </cell>
          <cell r="J3855">
            <v>44938</v>
          </cell>
          <cell r="K3855" t="str">
            <v>YOEL RAMIREZ/ADT</v>
          </cell>
          <cell r="L3855" t="str">
            <v>QUITO: YANEZ PINZON Y COLON EDIFICIO RIGEL PISO 3</v>
          </cell>
          <cell r="M3855" t="str">
            <v>0</v>
          </cell>
          <cell r="N3855" t="str">
            <v>961420773</v>
          </cell>
          <cell r="P3855" t="str">
            <v>QUITO</v>
          </cell>
          <cell r="Q3855" t="str">
            <v>QUITO</v>
          </cell>
          <cell r="R3855" t="str">
            <v>PICHINCHA</v>
          </cell>
          <cell r="U3855" t="str">
            <v>FLEXNETUIO_LOCAL</v>
          </cell>
          <cell r="V3855">
            <v>1</v>
          </cell>
          <cell r="W3855">
            <v>1</v>
          </cell>
          <cell r="X3855" t="str">
            <v>FLEXNET</v>
          </cell>
          <cell r="Y3855" t="str">
            <v>FLEX NET CALLE 28 DE JUNIO S/N Y GARCIA MORENO ENTRADA LLANO GRANDE</v>
          </cell>
        </row>
        <row r="3856">
          <cell r="A3856" t="str">
            <v>LDDUIOE0049</v>
          </cell>
          <cell r="B3856">
            <v>494684</v>
          </cell>
          <cell r="C3856" t="str">
            <v>LDDUIOE0049</v>
          </cell>
          <cell r="D3856" t="str">
            <v>CONECEL_DOCUMENTOS</v>
          </cell>
          <cell r="E3856" t="str">
            <v>DESPACHO</v>
          </cell>
          <cell r="F3856" t="str">
            <v>NORMAL</v>
          </cell>
          <cell r="G3856" t="str">
            <v>FT79151</v>
          </cell>
          <cell r="H3856">
            <v>44937</v>
          </cell>
          <cell r="I3856" t="str">
            <v>ENTREGADO</v>
          </cell>
          <cell r="J3856">
            <v>44938</v>
          </cell>
          <cell r="K3856" t="str">
            <v>Maria Fernanda Munoz/CANT</v>
          </cell>
          <cell r="L3856" t="str">
            <v xml:space="preserve">QUITO Av. 10 de Agosto N34-601 y Juan Pablo Sanz </v>
          </cell>
          <cell r="M3856" t="str">
            <v>0</v>
          </cell>
          <cell r="N3856" t="str">
            <v>998118542/979067498</v>
          </cell>
          <cell r="O3856" t="str">
            <v/>
          </cell>
          <cell r="P3856" t="str">
            <v>QUITO</v>
          </cell>
          <cell r="Q3856" t="str">
            <v>QUITO</v>
          </cell>
          <cell r="R3856" t="str">
            <v>PICHINCHA</v>
          </cell>
          <cell r="V3856">
            <v>1</v>
          </cell>
          <cell r="W3856">
            <v>1</v>
          </cell>
          <cell r="X3856" t="str">
            <v>FLEXNET</v>
          </cell>
          <cell r="Y3856" t="str">
            <v>FLEX NET CALLE 28 DE JUNIO S/N Y GARCIA MORENO ENTRADA LLANO GRANDE</v>
          </cell>
        </row>
        <row r="3857">
          <cell r="A3857" t="str">
            <v>LDDGYEF0044</v>
          </cell>
          <cell r="B3857">
            <v>494685</v>
          </cell>
          <cell r="C3857" t="str">
            <v>LDDGYEF0044</v>
          </cell>
          <cell r="D3857" t="str">
            <v>CONECEL_DOCUMENTOS</v>
          </cell>
          <cell r="E3857" t="str">
            <v>DESPACHO</v>
          </cell>
          <cell r="F3857" t="str">
            <v>NORMAL</v>
          </cell>
          <cell r="G3857" t="str">
            <v>FT79160</v>
          </cell>
          <cell r="H3857">
            <v>44937</v>
          </cell>
          <cell r="I3857" t="str">
            <v>ENTREGADO</v>
          </cell>
          <cell r="J3857">
            <v>44938</v>
          </cell>
          <cell r="K3857" t="str">
            <v>TOMAS ANDRADE/GSO/ALG</v>
          </cell>
          <cell r="L3857" t="str">
            <v xml:space="preserve"> Gye:  Urdenor 2 - parque empresarial colon , edificio Coloncorp B mezanine atras de Netlife</v>
          </cell>
          <cell r="M3857" t="str">
            <v>0</v>
          </cell>
          <cell r="N3857" t="str">
            <v>982033756</v>
          </cell>
          <cell r="O3857" t="str">
            <v/>
          </cell>
          <cell r="P3857" t="str">
            <v>GUAYAQUIL</v>
          </cell>
          <cell r="Q3857" t="str">
            <v>GUAYAQUIL</v>
          </cell>
          <cell r="R3857" t="str">
            <v>GUAYAS</v>
          </cell>
          <cell r="T3857" t="str">
            <v>ITSACOURIER</v>
          </cell>
          <cell r="U3857" t="str">
            <v>FLEXNETUIO_GYE</v>
          </cell>
          <cell r="V3857">
            <v>1</v>
          </cell>
          <cell r="W3857">
            <v>1</v>
          </cell>
          <cell r="X3857" t="str">
            <v>FLEXNET</v>
          </cell>
          <cell r="Y3857" t="str">
            <v>FLEX NET CALLE 28 DE JUNIO S/N Y GARCIA MORENO ENTRADA LLANO GRANDE</v>
          </cell>
        </row>
        <row r="3858">
          <cell r="A3858" t="str">
            <v>LDDGYEG0051</v>
          </cell>
          <cell r="B3858">
            <v>494686</v>
          </cell>
          <cell r="C3858" t="str">
            <v>LDDGYEG0051</v>
          </cell>
          <cell r="D3858" t="str">
            <v>CONECEL_DOCUMENTOS</v>
          </cell>
          <cell r="E3858" t="str">
            <v>DESPACHO</v>
          </cell>
          <cell r="F3858" t="str">
            <v>NORMAL</v>
          </cell>
          <cell r="G3858" t="str">
            <v>FT79159</v>
          </cell>
          <cell r="H3858">
            <v>44937</v>
          </cell>
          <cell r="I3858" t="str">
            <v>ENTREGADO</v>
          </cell>
          <cell r="J3858">
            <v>44938</v>
          </cell>
          <cell r="K3858" t="str">
            <v>GABRIELA SANDOVAL/PSG</v>
          </cell>
          <cell r="L3858" t="str">
            <v xml:space="preserve"> Gye:  Urdenor 2 - parque empresarial colon , edificio Coloncorp B mezanine atras de Netlife</v>
          </cell>
          <cell r="M3858" t="str">
            <v>0</v>
          </cell>
          <cell r="N3858" t="str">
            <v>982033756</v>
          </cell>
          <cell r="O3858" t="str">
            <v/>
          </cell>
          <cell r="P3858" t="str">
            <v>GUAYAQUIL</v>
          </cell>
          <cell r="Q3858" t="str">
            <v>GUAYAQUIL</v>
          </cell>
          <cell r="R3858" t="str">
            <v>GUAYAS</v>
          </cell>
          <cell r="T3858" t="str">
            <v>ITSACOURIER</v>
          </cell>
          <cell r="U3858" t="str">
            <v>FLEXNETUIO_GYE</v>
          </cell>
          <cell r="V3858">
            <v>1</v>
          </cell>
          <cell r="W3858">
            <v>1</v>
          </cell>
          <cell r="X3858" t="str">
            <v>FLEXNET</v>
          </cell>
          <cell r="Y3858" t="str">
            <v>FLEX NET CALLE 28 DE JUNIO S/N Y GARCIA MORENO ENTRADA LLANO GRANDE</v>
          </cell>
        </row>
        <row r="3859">
          <cell r="A3859" t="str">
            <v>LDDGYEH0030</v>
          </cell>
          <cell r="B3859">
            <v>494687</v>
          </cell>
          <cell r="C3859" t="str">
            <v>LDDGYEH0030</v>
          </cell>
          <cell r="D3859" t="str">
            <v>CONECEL_DOCUMENTOS</v>
          </cell>
          <cell r="E3859" t="str">
            <v>DESPACHO</v>
          </cell>
          <cell r="F3859" t="str">
            <v>NORMAL</v>
          </cell>
          <cell r="G3859" t="str">
            <v>FT79158</v>
          </cell>
          <cell r="H3859">
            <v>44937</v>
          </cell>
          <cell r="I3859" t="str">
            <v>ENTREGADO</v>
          </cell>
          <cell r="J3859">
            <v>44938</v>
          </cell>
          <cell r="K3859" t="str">
            <v>Lourdes Quinteros/OFC BRELDYNG</v>
          </cell>
          <cell r="L3859" t="str">
            <v>OFC BRELDYNG CALLE 7MO PASAJE 37ª Y V. EMILIO ROMERO, BODEGAS DE FERRETERIA ESPINOZA, bodega #8 (exactamente queda en la Juan Tanca Marengo km. 4.5 pasando la coca cola</v>
          </cell>
          <cell r="M3859" t="str">
            <v>0</v>
          </cell>
          <cell r="N3859" t="str">
            <v>0</v>
          </cell>
          <cell r="O3859" t="str">
            <v/>
          </cell>
          <cell r="P3859" t="str">
            <v>GUAYAQUIL</v>
          </cell>
          <cell r="Q3859" t="str">
            <v>GUAYAQUIL</v>
          </cell>
          <cell r="R3859" t="str">
            <v>GUAYAS</v>
          </cell>
          <cell r="T3859" t="str">
            <v>TRANSCONDUCINT</v>
          </cell>
          <cell r="U3859" t="str">
            <v>FLEXNETUIO_GYE</v>
          </cell>
          <cell r="V3859">
            <v>1</v>
          </cell>
          <cell r="W3859">
            <v>1</v>
          </cell>
          <cell r="X3859" t="str">
            <v>FLEXNET</v>
          </cell>
          <cell r="Y3859" t="str">
            <v>FLEX NET CALLE 28 DE JUNIO S/N Y GARCIA MORENO ENTRADA LLANO GRANDE</v>
          </cell>
        </row>
        <row r="3860">
          <cell r="A3860" t="str">
            <v>LDDGYEI0031</v>
          </cell>
          <cell r="B3860">
            <v>494688</v>
          </cell>
          <cell r="C3860" t="str">
            <v>LDDGYEI0031</v>
          </cell>
          <cell r="D3860" t="str">
            <v>CONECEL_DOCUMENTOS</v>
          </cell>
          <cell r="E3860" t="str">
            <v>DESPACHO</v>
          </cell>
          <cell r="F3860" t="str">
            <v>NORMAL</v>
          </cell>
          <cell r="G3860" t="str">
            <v>FT79157</v>
          </cell>
          <cell r="H3860">
            <v>44937</v>
          </cell>
          <cell r="I3860" t="str">
            <v>ENTREGADO</v>
          </cell>
          <cell r="J3860">
            <v>44938</v>
          </cell>
          <cell r="K3860" t="str">
            <v>Paola Loja /Conecel Reg</v>
          </cell>
          <cell r="L3860" t="str">
            <v>GYE - Centro Comercial Garzo centro-ACC</v>
          </cell>
          <cell r="M3860" t="str">
            <v>0</v>
          </cell>
          <cell r="N3860" t="str">
            <v>993393277</v>
          </cell>
          <cell r="O3860" t="str">
            <v/>
          </cell>
          <cell r="P3860" t="str">
            <v>GUAYAQUIL</v>
          </cell>
          <cell r="Q3860" t="str">
            <v>GUAYAQUIL</v>
          </cell>
          <cell r="R3860" t="str">
            <v>GUAYAS</v>
          </cell>
          <cell r="T3860" t="str">
            <v>ITSACOURIER</v>
          </cell>
          <cell r="U3860" t="str">
            <v>FLEXNETUIO_GYE</v>
          </cell>
          <cell r="V3860">
            <v>1</v>
          </cell>
          <cell r="W3860">
            <v>1</v>
          </cell>
          <cell r="X3860" t="str">
            <v>FLEXNET</v>
          </cell>
          <cell r="Y3860" t="str">
            <v>FLEX NET CALLE 28 DE JUNIO S/N Y GARCIA MORENO ENTRADA LLANO GRANDE</v>
          </cell>
        </row>
        <row r="3861">
          <cell r="A3861" t="str">
            <v>LDDGYEA0045</v>
          </cell>
          <cell r="B3861">
            <v>494681</v>
          </cell>
          <cell r="C3861" t="str">
            <v>LDDGYEA0045</v>
          </cell>
          <cell r="D3861" t="str">
            <v>CONECEL_DOCUMENTOS</v>
          </cell>
          <cell r="E3861" t="str">
            <v>DESPACHO</v>
          </cell>
          <cell r="F3861" t="str">
            <v>NORMAL</v>
          </cell>
          <cell r="G3861" t="str">
            <v>FT79162</v>
          </cell>
          <cell r="H3861">
            <v>44937</v>
          </cell>
          <cell r="I3861" t="str">
            <v>ENTREGADO</v>
          </cell>
          <cell r="J3861">
            <v>44938</v>
          </cell>
          <cell r="K3861" t="str">
            <v>Stephanie Perez ACC/Paola Loja ACC-OPE Equipos</v>
          </cell>
          <cell r="L3861" t="str">
            <v>GYE - Centro Comercial Garzo centro-ACC/REGULARIZACIONES</v>
          </cell>
          <cell r="M3861" t="str">
            <v>0</v>
          </cell>
          <cell r="N3861" t="str">
            <v>993393277</v>
          </cell>
          <cell r="O3861" t="str">
            <v/>
          </cell>
          <cell r="P3861" t="str">
            <v>GUAYAQUIL</v>
          </cell>
          <cell r="Q3861" t="str">
            <v>GUAYAQUIL</v>
          </cell>
          <cell r="R3861" t="str">
            <v>GUAYAS</v>
          </cell>
          <cell r="T3861" t="str">
            <v>ITSACOURIER</v>
          </cell>
          <cell r="U3861" t="str">
            <v>FLEXNETUIO_GYE</v>
          </cell>
          <cell r="V3861">
            <v>1</v>
          </cell>
          <cell r="W3861">
            <v>1</v>
          </cell>
          <cell r="X3861" t="str">
            <v>FLEXNET</v>
          </cell>
          <cell r="Y3861" t="str">
            <v>FLEX NET CALLE 28 DE JUNIO S/N Y GARCIA MORENO ENTRADA LLANO GRANDE</v>
          </cell>
        </row>
        <row r="3862">
          <cell r="A3862" t="str">
            <v>20003062133626</v>
          </cell>
          <cell r="B3862">
            <v>494680</v>
          </cell>
          <cell r="C3862" t="str">
            <v>20003062133626</v>
          </cell>
          <cell r="D3862" t="str">
            <v>BRELDYNG</v>
          </cell>
          <cell r="E3862" t="str">
            <v>DESPACHO</v>
          </cell>
          <cell r="F3862" t="str">
            <v>NORMAL</v>
          </cell>
          <cell r="G3862" t="str">
            <v>031002004171588</v>
          </cell>
          <cell r="H3862">
            <v>44937</v>
          </cell>
          <cell r="I3862" t="str">
            <v>DEVOLUCION_EN_PROCESO</v>
          </cell>
          <cell r="J3862">
            <v>44944</v>
          </cell>
          <cell r="K3862" t="str">
            <v>MORENO VICENTE KEVIN ANDRES</v>
          </cell>
          <cell r="L3862" t="str">
            <v xml:space="preserve"> / SUCUMBIOS / LAGO AGRIO / NUEVA LOJA / AV QUITO / SN /  / BARRIO LOS CEIBOS QUINTA CUADRA A MANO IZQUIERDA CASA DE DOS PISOS COLOR MEDIO MOSTAZA CON COLUMNAS ROSADAS CONTACTO 0980993283</v>
          </cell>
          <cell r="M3862" t="str">
            <v>2100602677</v>
          </cell>
          <cell r="N3862" t="str">
            <v>980993283</v>
          </cell>
          <cell r="P3862" t="str">
            <v>LAGO AGRIO</v>
          </cell>
          <cell r="Q3862" t="str">
            <v>LAGO AGRIO</v>
          </cell>
          <cell r="R3862" t="str">
            <v>SUCUMBIOS</v>
          </cell>
          <cell r="T3862" t="str">
            <v>TRAMACO</v>
          </cell>
          <cell r="U3862" t="str">
            <v>FLEXNETGYE_PROVINCIA</v>
          </cell>
          <cell r="V3862">
            <v>1</v>
          </cell>
          <cell r="W3862">
            <v>3</v>
          </cell>
          <cell r="X3862" t="str">
            <v>FLEXNET</v>
          </cell>
          <cell r="Y3862" t="str">
            <v>FLEX NET GYE KM 8.5 VIA DAULE</v>
          </cell>
        </row>
        <row r="3863">
          <cell r="A3863" t="str">
            <v>2023-00329</v>
          </cell>
          <cell r="B3863">
            <v>494679</v>
          </cell>
          <cell r="C3863" t="str">
            <v>2023-00329</v>
          </cell>
          <cell r="D3863" t="str">
            <v>MOVISTAR</v>
          </cell>
          <cell r="E3863" t="str">
            <v>DESPACHO</v>
          </cell>
          <cell r="F3863" t="str">
            <v>NORMAL</v>
          </cell>
          <cell r="G3863" t="str">
            <v>031080202300329</v>
          </cell>
          <cell r="H3863">
            <v>44937</v>
          </cell>
          <cell r="I3863" t="str">
            <v>ENTREGADO</v>
          </cell>
          <cell r="J3863">
            <v>44938</v>
          </cell>
          <cell r="K3863" t="str">
            <v>CAVS SAN MARINO_CARLOS FRANCO_ERIKA GOMEZ_IAN RIVERA</v>
          </cell>
          <cell r="L3863" t="str">
            <v>AV FRANCISCO DE ORELLANA SN Y AV PLAZA DANIN</v>
          </cell>
          <cell r="M3863" t="str">
            <v>0</v>
          </cell>
          <cell r="N3863" t="str">
            <v>0925614026_0918395781_0920349156</v>
          </cell>
          <cell r="P3863" t="str">
            <v>GUAYAQUIL</v>
          </cell>
          <cell r="Q3863" t="str">
            <v>GUAYAQUIL</v>
          </cell>
          <cell r="R3863" t="str">
            <v>GUAYAS</v>
          </cell>
          <cell r="T3863" t="str">
            <v>TRAMACO</v>
          </cell>
          <cell r="U3863" t="str">
            <v>FLEXNETUIO_GYE</v>
          </cell>
          <cell r="V3863">
            <v>2</v>
          </cell>
          <cell r="W3863">
            <v>1</v>
          </cell>
          <cell r="X3863" t="str">
            <v>FLEXNET ECUADOR - MOVISTAR</v>
          </cell>
          <cell r="Y3863" t="str">
            <v>CALLE 28 DE JUNIO S/N Y GARCIA MORENO ENTRADA LLANO GRANDE</v>
          </cell>
        </row>
        <row r="3864">
          <cell r="A3864" t="str">
            <v>20003063947597</v>
          </cell>
          <cell r="B3864">
            <v>494675</v>
          </cell>
          <cell r="C3864" t="str">
            <v>20003063947597</v>
          </cell>
          <cell r="D3864" t="str">
            <v>CONECEL</v>
          </cell>
          <cell r="E3864" t="str">
            <v>DESPACHO</v>
          </cell>
          <cell r="F3864" t="str">
            <v>NORMAL</v>
          </cell>
          <cell r="G3864" t="str">
            <v>FT79092</v>
          </cell>
          <cell r="H3864">
            <v>44937</v>
          </cell>
          <cell r="I3864" t="str">
            <v>DEVOLUCION_EN_PROCESO</v>
          </cell>
          <cell r="J3864">
            <v>44943</v>
          </cell>
          <cell r="K3864" t="str">
            <v xml:space="preserve">DARLYN NEY VELIZ MONCAY / </v>
          </cell>
          <cell r="L3864" t="str">
            <v>QUITO / CONOCOTO / BARRIO SAN JUAN AV LEONIDAS PLAZA OE4-106 Y TERCERA TRANSVERSAL CASA DE COLOR BEIGE CON NARANJA DE 3 PISOS FRENTE A LA ESCUELA JOAQUINA GANGOTENA</v>
          </cell>
          <cell r="M3864" t="str">
            <v>1207334382</v>
          </cell>
          <cell r="N3864" t="str">
            <v xml:space="preserve">983036567 /  </v>
          </cell>
          <cell r="P3864" t="str">
            <v>QUITO</v>
          </cell>
          <cell r="Q3864" t="str">
            <v>QUITO</v>
          </cell>
          <cell r="R3864" t="str">
            <v>PICHINCHA</v>
          </cell>
          <cell r="T3864" t="str">
            <v>FLEXTRANS UIO</v>
          </cell>
          <cell r="U3864" t="str">
            <v>FLEXNETUIO_LOCAL</v>
          </cell>
          <cell r="V3864">
            <v>1</v>
          </cell>
          <cell r="W3864">
            <v>1</v>
          </cell>
          <cell r="X3864" t="str">
            <v>FLEXNET</v>
          </cell>
          <cell r="Y3864" t="str">
            <v>FLEX NET CALLE 28 DE JUNIO S/N Y GARCIA MORENO ENTRADA LLANO GRANDE</v>
          </cell>
        </row>
        <row r="3865">
          <cell r="A3865" t="str">
            <v>20003064366628</v>
          </cell>
          <cell r="B3865">
            <v>494677</v>
          </cell>
          <cell r="C3865" t="str">
            <v>20003064366628</v>
          </cell>
          <cell r="D3865" t="str">
            <v>CONECEL</v>
          </cell>
          <cell r="E3865" t="str">
            <v>DESPACHO</v>
          </cell>
          <cell r="F3865" t="str">
            <v>NORMAL</v>
          </cell>
          <cell r="G3865" t="str">
            <v/>
          </cell>
          <cell r="H3865">
            <v>44937</v>
          </cell>
          <cell r="I3865" t="str">
            <v>ENTREGADO</v>
          </cell>
          <cell r="J3865">
            <v>44938</v>
          </cell>
          <cell r="K3865" t="str">
            <v xml:space="preserve">CAROLINA SALOME PINA DELGADO / </v>
          </cell>
          <cell r="L3865" t="str">
            <v>CUENCA / YANUNCAY / AV LOJA Y RODRIGO DE TRIANA EN EL EDIFICIO DE LADRILLO EN EL SEGUNDO PISO JUNTO A LA PAPELERIA MINERVA</v>
          </cell>
          <cell r="M3865" t="str">
            <v>106515711</v>
          </cell>
          <cell r="N3865" t="str">
            <v>987390364 /  984059041</v>
          </cell>
          <cell r="O3865" t="str">
            <v/>
          </cell>
          <cell r="P3865" t="str">
            <v>CUENCA</v>
          </cell>
          <cell r="Q3865" t="str">
            <v>CUENCA</v>
          </cell>
          <cell r="R3865" t="str">
            <v>AZUAY</v>
          </cell>
          <cell r="T3865" t="str">
            <v>ITSACOURIER</v>
          </cell>
          <cell r="U3865" t="str">
            <v>FLEXNETUIO_PROVINCIA</v>
          </cell>
          <cell r="V3865">
            <v>1</v>
          </cell>
          <cell r="W3865">
            <v>1</v>
          </cell>
          <cell r="X3865" t="str">
            <v>FLEXNET</v>
          </cell>
          <cell r="Y3865" t="str">
            <v>FLEX NET CALLE 28 DE JUNIO S/N Y GARCIA MORENO ENTRADA LLANO GRANDE</v>
          </cell>
        </row>
        <row r="3866">
          <cell r="A3866" t="str">
            <v>20003063932277</v>
          </cell>
          <cell r="B3866">
            <v>494649</v>
          </cell>
          <cell r="C3866" t="str">
            <v>20003063932277</v>
          </cell>
          <cell r="D3866" t="str">
            <v>CONECEL</v>
          </cell>
          <cell r="E3866" t="str">
            <v>DESPACHO</v>
          </cell>
          <cell r="F3866" t="str">
            <v>NORMAL</v>
          </cell>
          <cell r="G3866" t="str">
            <v>031002004172411.</v>
          </cell>
          <cell r="H3866">
            <v>44937</v>
          </cell>
          <cell r="I3866" t="str">
            <v>DEVOLUCION_EN_PROCESO</v>
          </cell>
          <cell r="J3866">
            <v>44943</v>
          </cell>
          <cell r="K3866" t="str">
            <v xml:space="preserve">DANIEL FERNANDO GARZON FARFAN / </v>
          </cell>
          <cell r="L3866" t="str">
            <v>PORTOVIEJO / 12DE MARZO / AV. MORALES Y 10 DE AGOSTO/ FRENTE DEL EDIFICIO MUTUALISTA MANABI/AL LADO DE NOTARIA PRIMERA DE PORTOVIEJO</v>
          </cell>
          <cell r="M3866" t="str">
            <v>1312216755</v>
          </cell>
          <cell r="N3866" t="str">
            <v>963771014 /  209637710</v>
          </cell>
          <cell r="P3866" t="str">
            <v>PORTOVIEJO</v>
          </cell>
          <cell r="Q3866" t="str">
            <v>PORTOVIEJO</v>
          </cell>
          <cell r="R3866" t="str">
            <v>MANABI</v>
          </cell>
          <cell r="T3866" t="str">
            <v>TRAMACO</v>
          </cell>
          <cell r="U3866" t="str">
            <v>FLEXNETUIO_PROVINCIA</v>
          </cell>
          <cell r="V3866">
            <v>1</v>
          </cell>
          <cell r="W3866">
            <v>1</v>
          </cell>
          <cell r="X3866" t="str">
            <v>FLEXNET</v>
          </cell>
          <cell r="Y3866" t="str">
            <v>FLEX NET CALLE 28 DE JUNIO S/N Y GARCIA MORENO ENTRADA LLANO GRANDE</v>
          </cell>
        </row>
        <row r="3867">
          <cell r="A3867" t="str">
            <v>20003063946380</v>
          </cell>
          <cell r="B3867">
            <v>494650</v>
          </cell>
          <cell r="C3867" t="str">
            <v>20003063946380</v>
          </cell>
          <cell r="D3867" t="str">
            <v>CONECEL</v>
          </cell>
          <cell r="E3867" t="str">
            <v>DESPACHO</v>
          </cell>
          <cell r="F3867" t="str">
            <v>NORMAL</v>
          </cell>
          <cell r="G3867" t="str">
            <v/>
          </cell>
          <cell r="H3867">
            <v>44937</v>
          </cell>
          <cell r="I3867" t="str">
            <v>ENTREGADO</v>
          </cell>
          <cell r="J3867">
            <v>44938</v>
          </cell>
          <cell r="K3867" t="str">
            <v xml:space="preserve">MANUEL FLORENCIO JAPA SUQUILANDA / </v>
          </cell>
          <cell r="L3867" t="str">
            <v>CUENCA / SAN BLAS / CALLE MARISCAL SUCRE Y VARGAS MACHUCA/A LADO DEL LA UNIDAD EDUCATIVA SALESIANA MARIA AUXILIADORA TRABAJA EN LA TIENDA DE ABRROTES YANUNCAY</v>
          </cell>
          <cell r="M3867" t="str">
            <v>104316518</v>
          </cell>
          <cell r="N3867" t="str">
            <v xml:space="preserve">963252180 /  </v>
          </cell>
          <cell r="O3867" t="str">
            <v/>
          </cell>
          <cell r="P3867" t="str">
            <v>CUENCA</v>
          </cell>
          <cell r="Q3867" t="str">
            <v>CUENCA</v>
          </cell>
          <cell r="R3867" t="str">
            <v>AZUAY</v>
          </cell>
          <cell r="T3867" t="str">
            <v>ITSACOURIER</v>
          </cell>
          <cell r="U3867" t="str">
            <v>FLEXNETUIO_PROVINCIA</v>
          </cell>
          <cell r="V3867">
            <v>1</v>
          </cell>
          <cell r="W3867">
            <v>1</v>
          </cell>
          <cell r="X3867" t="str">
            <v>FLEXNET</v>
          </cell>
          <cell r="Y3867" t="str">
            <v>FLEX NET CALLE 28 DE JUNIO S/N Y GARCIA MORENO ENTRADA LLANO GRANDE</v>
          </cell>
        </row>
        <row r="3868">
          <cell r="A3868" t="str">
            <v>20003063979694</v>
          </cell>
          <cell r="B3868">
            <v>494654</v>
          </cell>
          <cell r="C3868" t="str">
            <v>20003063979694</v>
          </cell>
          <cell r="D3868" t="str">
            <v>CONECEL</v>
          </cell>
          <cell r="E3868" t="str">
            <v>DESPACHO</v>
          </cell>
          <cell r="F3868" t="str">
            <v>NORMAL</v>
          </cell>
          <cell r="G3868" t="str">
            <v>031002004172415</v>
          </cell>
          <cell r="H3868">
            <v>44937</v>
          </cell>
          <cell r="I3868" t="str">
            <v>DEVOLUCION_EN_PROCESO</v>
          </cell>
          <cell r="J3868">
            <v>44944</v>
          </cell>
          <cell r="K3868" t="str">
            <v xml:space="preserve">DAYANA MISHELL PADILLA ANGAMARCA / </v>
          </cell>
          <cell r="L3868" t="str">
            <v>IBARRA / SAGRARIO / MARIANA ACOSTA Y CORINA PARRAL DE VELASCO CS 1P PORTON NEGRO REF JUNTO A MAZDA Y JUNTO AL ASADERO GALAXIS</v>
          </cell>
          <cell r="M3868" t="str">
            <v>1003860820</v>
          </cell>
          <cell r="N3868" t="str">
            <v>983375430 /  994869588</v>
          </cell>
          <cell r="P3868" t="str">
            <v>IBARRA</v>
          </cell>
          <cell r="Q3868" t="str">
            <v>IBARRA</v>
          </cell>
          <cell r="R3868" t="str">
            <v>IMBABURA</v>
          </cell>
          <cell r="T3868" t="str">
            <v>TRAMACO</v>
          </cell>
          <cell r="U3868" t="str">
            <v>FLEXNETUIO_PROVINCIA</v>
          </cell>
          <cell r="V3868">
            <v>1</v>
          </cell>
          <cell r="W3868">
            <v>1</v>
          </cell>
          <cell r="X3868" t="str">
            <v>FLEXNET</v>
          </cell>
          <cell r="Y3868" t="str">
            <v>FLEX NET CALLE 28 DE JUNIO S/N Y GARCIA MORENO ENTRADA LLANO GRANDE</v>
          </cell>
        </row>
        <row r="3869">
          <cell r="A3869" t="str">
            <v>20003063928030</v>
          </cell>
          <cell r="B3869">
            <v>494659</v>
          </cell>
          <cell r="C3869" t="str">
            <v>20003063928030</v>
          </cell>
          <cell r="D3869" t="str">
            <v>CONECEL</v>
          </cell>
          <cell r="E3869" t="str">
            <v>DESPACHO</v>
          </cell>
          <cell r="F3869" t="str">
            <v>NORMAL</v>
          </cell>
          <cell r="G3869" t="str">
            <v/>
          </cell>
          <cell r="H3869">
            <v>44937</v>
          </cell>
          <cell r="I3869" t="str">
            <v>ENTREGADO</v>
          </cell>
          <cell r="J3869">
            <v>44938</v>
          </cell>
          <cell r="K3869" t="str">
            <v xml:space="preserve">TANIA VERONICA LONDA MIRANDA / </v>
          </cell>
          <cell r="L3869" t="str">
            <v>CUENCA / RICAURTE / CALLE JULIA BERNAL KM 11 Y MEDIO FRENTE A LA QUINTA SOFIA EN CHEMICAL SOLUTION IMPORTADORA MONTANO JUNTO A BLUE TARGET</v>
          </cell>
          <cell r="M3869" t="str">
            <v>104613690</v>
          </cell>
          <cell r="N3869" t="str">
            <v>963750079 /  986431546</v>
          </cell>
          <cell r="O3869" t="str">
            <v/>
          </cell>
          <cell r="P3869" t="str">
            <v>CUENCA</v>
          </cell>
          <cell r="Q3869" t="str">
            <v>CUENCA</v>
          </cell>
          <cell r="R3869" t="str">
            <v>AZUAY</v>
          </cell>
          <cell r="T3869" t="str">
            <v>ITSACOURIER</v>
          </cell>
          <cell r="U3869" t="str">
            <v>FLEXNETUIO_PROVINCIA</v>
          </cell>
          <cell r="V3869">
            <v>1</v>
          </cell>
          <cell r="W3869">
            <v>1</v>
          </cell>
          <cell r="X3869" t="str">
            <v>FLEXNET</v>
          </cell>
          <cell r="Y3869" t="str">
            <v>FLEX NET CALLE 28 DE JUNIO S/N Y GARCIA MORENO ENTRADA LLANO GRANDE</v>
          </cell>
        </row>
        <row r="3870">
          <cell r="A3870" t="str">
            <v>20003063514800</v>
          </cell>
          <cell r="B3870">
            <v>494662</v>
          </cell>
          <cell r="C3870" t="str">
            <v>20003063514800</v>
          </cell>
          <cell r="D3870" t="str">
            <v>CONECEL</v>
          </cell>
          <cell r="E3870" t="str">
            <v>DESPACHO</v>
          </cell>
          <cell r="F3870" t="str">
            <v>NORMAL</v>
          </cell>
          <cell r="G3870" t="str">
            <v>GR20003063514800</v>
          </cell>
          <cell r="H3870">
            <v>44937</v>
          </cell>
          <cell r="I3870" t="str">
            <v>INCIDENCIA</v>
          </cell>
          <cell r="J3870">
            <v>44942</v>
          </cell>
          <cell r="K3870" t="str">
            <v xml:space="preserve">NATALIA YANIRE VERNAZA YEPEZ / </v>
          </cell>
          <cell r="L3870" t="str">
            <v>ESMERALDAS / 5 DE AGOSTO / CALLE MALECON Y PICHINCHA CASA DE UN PISO CON VENTANAS BLANCAS A UNA CUADRA DEL ALMACEN GRAN AKI</v>
          </cell>
          <cell r="M3870" t="str">
            <v>804336600</v>
          </cell>
          <cell r="N3870" t="str">
            <v xml:space="preserve">963740713 /  </v>
          </cell>
          <cell r="O3870" t="str">
            <v/>
          </cell>
          <cell r="P3870" t="str">
            <v>ESMERALDAS</v>
          </cell>
          <cell r="Q3870" t="str">
            <v>ESMERALDAS</v>
          </cell>
          <cell r="R3870" t="str">
            <v>ESMERALDAS</v>
          </cell>
          <cell r="U3870" t="str">
            <v>FLEXNETUIO_PROVINCIA</v>
          </cell>
          <cell r="V3870">
            <v>1</v>
          </cell>
          <cell r="W3870">
            <v>1</v>
          </cell>
          <cell r="X3870" t="str">
            <v>FLEXNET</v>
          </cell>
          <cell r="Y3870" t="str">
            <v>FLEX NET CALLE 28 DE JUNIO S/N Y GARCIA MORENO ENTRADA LLANO GRANDE</v>
          </cell>
        </row>
        <row r="3871">
          <cell r="A3871" t="str">
            <v>18028154</v>
          </cell>
          <cell r="B3871">
            <v>494666</v>
          </cell>
          <cell r="C3871" t="str">
            <v>18028154</v>
          </cell>
          <cell r="D3871" t="str">
            <v>CONECEL</v>
          </cell>
          <cell r="E3871" t="str">
            <v>DESPACHO</v>
          </cell>
          <cell r="F3871" t="str">
            <v>NORMAL</v>
          </cell>
          <cell r="G3871" t="str">
            <v>FT79096</v>
          </cell>
          <cell r="H3871">
            <v>44937</v>
          </cell>
          <cell r="I3871" t="str">
            <v>COORDINADO</v>
          </cell>
          <cell r="J3871">
            <v>44944</v>
          </cell>
          <cell r="K3871" t="str">
            <v>LUM S.A.S / RIBADENEIRA MARIA/REPRESENTANTE LEGAL</v>
          </cell>
          <cell r="L3871" t="str">
            <v>QUITO / CUMBAYA / FCO DE ORELLANA 550 Y JUAN MONTALVO RECIBEN EN EDIF. PLAZA COELHO DPTO 101 ANUNCIARSE EN RECEPCION</v>
          </cell>
          <cell r="M3871" t="str">
            <v>1.79314E+12</v>
          </cell>
          <cell r="N3871" t="str">
            <v xml:space="preserve">980593869 /  </v>
          </cell>
          <cell r="P3871" t="str">
            <v>QUITO</v>
          </cell>
          <cell r="Q3871" t="str">
            <v>QUITO</v>
          </cell>
          <cell r="R3871" t="str">
            <v>PICHINCHA</v>
          </cell>
          <cell r="T3871" t="str">
            <v>FLEXTRANS UIO</v>
          </cell>
          <cell r="U3871" t="str">
            <v>FLEXNETUIO_LOCAL</v>
          </cell>
          <cell r="V3871">
            <v>1</v>
          </cell>
          <cell r="W3871">
            <v>1</v>
          </cell>
          <cell r="X3871" t="str">
            <v>FLEXNET</v>
          </cell>
          <cell r="Y3871" t="str">
            <v>FLEX NET CALLE 28 DE JUNIO S/N Y GARCIA MORENO ENTRADA LLANO GRANDE</v>
          </cell>
        </row>
        <row r="3872">
          <cell r="A3872" t="str">
            <v>20003063543977</v>
          </cell>
          <cell r="B3872">
            <v>494667</v>
          </cell>
          <cell r="C3872" t="str">
            <v>20003063543977</v>
          </cell>
          <cell r="D3872" t="str">
            <v>CONECEL</v>
          </cell>
          <cell r="E3872" t="str">
            <v>DESPACHO</v>
          </cell>
          <cell r="F3872" t="str">
            <v>NORMAL</v>
          </cell>
          <cell r="G3872" t="str">
            <v/>
          </cell>
          <cell r="H3872">
            <v>44937</v>
          </cell>
          <cell r="I3872" t="str">
            <v>ENTREGADO</v>
          </cell>
          <cell r="J3872">
            <v>44938</v>
          </cell>
          <cell r="K3872" t="str">
            <v xml:space="preserve">TANIA VERONICA LONDA MIRANDA / </v>
          </cell>
          <cell r="L3872" t="str">
            <v>CUENCA / RICAURTE / SECTOR 4 ESQUINAS CALLE JULIA BERNAL KM 1 1/2 /TRABAJO RECIBEN EN INDUSTRIAL DE EQUIPOS DE FRIO CERVECERIA ALADO EMPRESA BLUE TARGET</v>
          </cell>
          <cell r="M3872" t="str">
            <v>104613690</v>
          </cell>
          <cell r="N3872" t="str">
            <v>963750079 /  986431546</v>
          </cell>
          <cell r="O3872" t="str">
            <v/>
          </cell>
          <cell r="P3872" t="str">
            <v>CUENCA</v>
          </cell>
          <cell r="Q3872" t="str">
            <v>CUENCA</v>
          </cell>
          <cell r="R3872" t="str">
            <v>AZUAY</v>
          </cell>
          <cell r="T3872" t="str">
            <v>ITSACOURIER</v>
          </cell>
          <cell r="U3872" t="str">
            <v>FLEXNETUIO_PROVINCIA</v>
          </cell>
          <cell r="V3872">
            <v>1</v>
          </cell>
          <cell r="W3872">
            <v>1</v>
          </cell>
          <cell r="X3872" t="str">
            <v>FLEXNET</v>
          </cell>
          <cell r="Y3872" t="str">
            <v>FLEX NET CALLE 28 DE JUNIO S/N Y GARCIA MORENO ENTRADA LLANO GRANDE</v>
          </cell>
        </row>
        <row r="3873">
          <cell r="A3873" t="str">
            <v>20003064385210</v>
          </cell>
          <cell r="B3873">
            <v>494671</v>
          </cell>
          <cell r="C3873" t="str">
            <v>20003064385210</v>
          </cell>
          <cell r="D3873" t="str">
            <v>CONECEL</v>
          </cell>
          <cell r="E3873" t="str">
            <v>DESPACHO</v>
          </cell>
          <cell r="F3873" t="str">
            <v>NORMAL</v>
          </cell>
          <cell r="G3873" t="str">
            <v>031002004172418</v>
          </cell>
          <cell r="H3873">
            <v>44937</v>
          </cell>
          <cell r="I3873" t="str">
            <v>INCIDENCIA</v>
          </cell>
          <cell r="J3873">
            <v>44944</v>
          </cell>
          <cell r="K3873" t="str">
            <v xml:space="preserve">DIEGO ISRAEL SANCHEZ ORDONEZ / </v>
          </cell>
          <cell r="L3873" t="str">
            <v>LOJA / SAN SEBASTIAN / CDLA DANIEL ALVAREZ CALLE MANUEL ROSAS Y JOSE ARTIGAS CASA DE DOS PISOS A UNA CUADRA DE LAS CANCHAS DEL VOLLEY</v>
          </cell>
          <cell r="M3873" t="str">
            <v>1104304165</v>
          </cell>
          <cell r="N3873" t="str">
            <v xml:space="preserve">968351473 /  </v>
          </cell>
          <cell r="P3873" t="str">
            <v>LOJA</v>
          </cell>
          <cell r="Q3873" t="str">
            <v>LOJA</v>
          </cell>
          <cell r="R3873" t="str">
            <v>LOJA</v>
          </cell>
          <cell r="T3873" t="str">
            <v>TRAMACO</v>
          </cell>
          <cell r="U3873" t="str">
            <v>FLEXNETUIO_PROVINCIA</v>
          </cell>
          <cell r="V3873">
            <v>1</v>
          </cell>
          <cell r="W3873">
            <v>1</v>
          </cell>
          <cell r="X3873" t="str">
            <v>FLEXNET</v>
          </cell>
          <cell r="Y3873" t="str">
            <v>FLEX NET CALLE 28 DE JUNIO S/N Y GARCIA MORENO ENTRADA LLANO GRANDE</v>
          </cell>
        </row>
        <row r="3874">
          <cell r="A3874" t="str">
            <v>2482821</v>
          </cell>
          <cell r="B3874">
            <v>494635</v>
          </cell>
          <cell r="C3874" t="str">
            <v>2482821</v>
          </cell>
          <cell r="D3874" t="str">
            <v>MDELIVERY</v>
          </cell>
          <cell r="E3874" t="str">
            <v>DESPACHO</v>
          </cell>
          <cell r="F3874" t="str">
            <v>EXPRESS</v>
          </cell>
          <cell r="G3874" t="str">
            <v>031080002482821</v>
          </cell>
          <cell r="H3874">
            <v>44937</v>
          </cell>
          <cell r="I3874" t="str">
            <v>ENTREGADO</v>
          </cell>
          <cell r="J3874">
            <v>44937</v>
          </cell>
          <cell r="K3874" t="str">
            <v>CECILIA PADILLA_FERNANDO ADRIAN CALDERON CORDERO</v>
          </cell>
          <cell r="L3874" t="str">
            <v xml:space="preserve"> AZUAY CUENCA PASEO RIO MACHANGARA S N C VINTIMILLA LA EUROPEA PARQUE INDUSTRIAL </v>
          </cell>
          <cell r="M3874" t="str">
            <v>0101687143001</v>
          </cell>
          <cell r="N3874" t="str">
            <v>0983354392</v>
          </cell>
          <cell r="P3874" t="str">
            <v>CUENCA</v>
          </cell>
          <cell r="Q3874" t="str">
            <v>CUENCA</v>
          </cell>
          <cell r="R3874" t="str">
            <v>AZUAY</v>
          </cell>
          <cell r="T3874" t="str">
            <v>TRAMACO</v>
          </cell>
          <cell r="U3874" t="str">
            <v>FLEXNETUIO_PROVINCIA</v>
          </cell>
          <cell r="V3874">
            <v>1</v>
          </cell>
          <cell r="W3874">
            <v>1</v>
          </cell>
          <cell r="X3874" t="str">
            <v>FLEXNET ECUADOR - MDELIVERY</v>
          </cell>
          <cell r="Y3874" t="str">
            <v>CALLE 28 DE JUNIO S/N Y GARCIA MORENO ENTRADA LLANO GRANDE</v>
          </cell>
        </row>
        <row r="3875">
          <cell r="A3875" t="str">
            <v>2482528</v>
          </cell>
          <cell r="B3875">
            <v>494636</v>
          </cell>
          <cell r="C3875" t="str">
            <v>2482528</v>
          </cell>
          <cell r="D3875" t="str">
            <v>MDELIVERY</v>
          </cell>
          <cell r="E3875" t="str">
            <v>DESPACHO</v>
          </cell>
          <cell r="F3875" t="str">
            <v>EXPRESS</v>
          </cell>
          <cell r="G3875" t="str">
            <v>FT79075</v>
          </cell>
          <cell r="H3875">
            <v>44937</v>
          </cell>
          <cell r="I3875" t="str">
            <v>ENTREGADO</v>
          </cell>
          <cell r="J3875">
            <v>44938</v>
          </cell>
          <cell r="K3875" t="str">
            <v xml:space="preserve">ANGELA MORALES_OPTICA LOZANO Y ASOCIADOS OPTILOZANO S A </v>
          </cell>
          <cell r="L3875" t="str">
            <v xml:space="preserve">GUAYAS GUAYAQUIL JOSE MASCOTE 707 Y QUISQUIS </v>
          </cell>
          <cell r="M3875" t="str">
            <v>0992996668001</v>
          </cell>
          <cell r="N3875" t="str">
            <v>0983318312</v>
          </cell>
          <cell r="P3875" t="str">
            <v>GUAYAQUIL</v>
          </cell>
          <cell r="Q3875" t="str">
            <v>GUAYAQUIL</v>
          </cell>
          <cell r="R3875" t="str">
            <v>GUAYAS</v>
          </cell>
          <cell r="T3875" t="str">
            <v>FLEXTRANS GYE</v>
          </cell>
          <cell r="U3875" t="str">
            <v>FLEXNETUIO_GYE</v>
          </cell>
          <cell r="V3875">
            <v>1</v>
          </cell>
          <cell r="W3875">
            <v>1</v>
          </cell>
          <cell r="X3875" t="str">
            <v>FLEXNET ECUADOR - MDELIVERY</v>
          </cell>
          <cell r="Y3875" t="str">
            <v>CALLE 28 DE JUNIO S/N Y GARCIA MORENO ENTRADA LLANO GRANDE</v>
          </cell>
        </row>
        <row r="3876">
          <cell r="A3876" t="str">
            <v>2482655</v>
          </cell>
          <cell r="B3876">
            <v>494637</v>
          </cell>
          <cell r="C3876" t="str">
            <v>2482655</v>
          </cell>
          <cell r="D3876" t="str">
            <v>MDELIVERY</v>
          </cell>
          <cell r="E3876" t="str">
            <v>DESPACHO</v>
          </cell>
          <cell r="F3876" t="str">
            <v>EXPRESS</v>
          </cell>
          <cell r="G3876" t="str">
            <v>FT79076</v>
          </cell>
          <cell r="H3876">
            <v>44937</v>
          </cell>
          <cell r="I3876" t="str">
            <v>ENTREGADO</v>
          </cell>
          <cell r="J3876">
            <v>44938</v>
          </cell>
          <cell r="K3876" t="str">
            <v xml:space="preserve">XIMENA ARZUBE_ESLIVE S A </v>
          </cell>
          <cell r="L3876" t="str">
            <v>GUAYAS GUAYAQUIL HURTADO 212 ENTRE AV MACHALA Y ANTEPARA EDIF FURNAS RADIO TROPICANA</v>
          </cell>
          <cell r="M3876" t="str">
            <v>0992211237001</v>
          </cell>
          <cell r="N3876" t="str">
            <v>0983829468</v>
          </cell>
          <cell r="P3876" t="str">
            <v>GUAYAQUIL</v>
          </cell>
          <cell r="Q3876" t="str">
            <v>GUAYAQUIL</v>
          </cell>
          <cell r="R3876" t="str">
            <v>GUAYAS</v>
          </cell>
          <cell r="T3876" t="str">
            <v>FLEXTRANS GYE</v>
          </cell>
          <cell r="U3876" t="str">
            <v>FLEXNETUIO_GYE</v>
          </cell>
          <cell r="V3876">
            <v>1</v>
          </cell>
          <cell r="W3876">
            <v>1</v>
          </cell>
          <cell r="X3876" t="str">
            <v>FLEXNET ECUADOR - MDELIVERY</v>
          </cell>
          <cell r="Y3876" t="str">
            <v>CALLE 28 DE JUNIO S/N Y GARCIA MORENO ENTRADA LLANO GRANDE</v>
          </cell>
        </row>
        <row r="3877">
          <cell r="A3877" t="str">
            <v>2482805</v>
          </cell>
          <cell r="B3877">
            <v>494639</v>
          </cell>
          <cell r="C3877" t="str">
            <v>2482805</v>
          </cell>
          <cell r="D3877" t="str">
            <v>MDELIVERY</v>
          </cell>
          <cell r="E3877" t="str">
            <v>DESPACHO</v>
          </cell>
          <cell r="F3877" t="str">
            <v>EXPRESS</v>
          </cell>
          <cell r="G3877" t="str">
            <v/>
          </cell>
          <cell r="H3877">
            <v>44937</v>
          </cell>
          <cell r="I3877" t="str">
            <v>ENTREGADO</v>
          </cell>
          <cell r="J3877">
            <v>44937</v>
          </cell>
          <cell r="K3877" t="str">
            <v xml:space="preserve">Paul Castro_PRICEWATERHOUSECOOPERS DEL ECUADOR CIA LTDA </v>
          </cell>
          <cell r="L3877" t="str">
            <v>Av Rodrigo Chavez s n Urbanizacion Parque Empresarial Colon Mz 275 Solar 1 Edificio Metropark Piso 2</v>
          </cell>
          <cell r="M3877" t="str">
            <v>1791105958001</v>
          </cell>
          <cell r="N3877" t="str">
            <v>0991398086</v>
          </cell>
          <cell r="O3877" t="str">
            <v/>
          </cell>
          <cell r="P3877" t="str">
            <v>GUAYAQUIL</v>
          </cell>
          <cell r="Q3877" t="str">
            <v>GUAYAQUIL</v>
          </cell>
          <cell r="R3877" t="str">
            <v>GUAYAS</v>
          </cell>
          <cell r="T3877" t="str">
            <v>FLEXTRANS GYE</v>
          </cell>
          <cell r="U3877" t="str">
            <v>FLEXNETUIO_GYE</v>
          </cell>
          <cell r="V3877">
            <v>1</v>
          </cell>
          <cell r="W3877">
            <v>1</v>
          </cell>
          <cell r="X3877" t="str">
            <v>FLEXNET ECUADOR - MDELIVERY</v>
          </cell>
          <cell r="Y3877" t="str">
            <v>CALLE 28 DE JUNIO S/N Y GARCIA MORENO ENTRADA LLANO GRANDE</v>
          </cell>
        </row>
        <row r="3878">
          <cell r="A3878" t="str">
            <v>2483056</v>
          </cell>
          <cell r="B3878">
            <v>494606</v>
          </cell>
          <cell r="C3878" t="str">
            <v>2483056</v>
          </cell>
          <cell r="D3878" t="str">
            <v>MDELIVERY</v>
          </cell>
          <cell r="E3878" t="str">
            <v>DESPACHO</v>
          </cell>
          <cell r="F3878" t="str">
            <v>EXPRESS</v>
          </cell>
          <cell r="G3878" t="str">
            <v>FTS45451</v>
          </cell>
          <cell r="H3878">
            <v>44937</v>
          </cell>
          <cell r="I3878" t="str">
            <v>ENTREGADO</v>
          </cell>
          <cell r="J3878">
            <v>44937</v>
          </cell>
          <cell r="K3878" t="str">
            <v>Rocio Quishpe Romina Villalba_MOLECULAS BIOLOGICAS BIOMOLEC CIA LTDA</v>
          </cell>
          <cell r="L3878" t="str">
            <v xml:space="preserve">PICHINCHA QUITO Avenida de los Shyris 34 246 Holanda esq Edificio Lopez Local Pharma Vida </v>
          </cell>
          <cell r="M3878" t="str">
            <v>1792465214001</v>
          </cell>
          <cell r="N3878" t="str">
            <v>0984254268</v>
          </cell>
          <cell r="O3878" t="str">
            <v/>
          </cell>
          <cell r="P3878" t="str">
            <v>QUITO</v>
          </cell>
          <cell r="Q3878" t="str">
            <v>QUITO</v>
          </cell>
          <cell r="R3878" t="str">
            <v>PICHINCHA</v>
          </cell>
          <cell r="T3878" t="str">
            <v>TRANSERVISS</v>
          </cell>
          <cell r="U3878" t="str">
            <v>FLEXNETUIO_LOCAL</v>
          </cell>
          <cell r="V3878">
            <v>1</v>
          </cell>
          <cell r="W3878">
            <v>1</v>
          </cell>
          <cell r="X3878" t="str">
            <v>FLEXNET ECUADOR - MDELIVERY</v>
          </cell>
          <cell r="Y3878" t="str">
            <v>CALLE 28 DE JUNIO S/N Y GARCIA MORENO ENTRADA LLANO GRANDE</v>
          </cell>
        </row>
        <row r="3879">
          <cell r="A3879" t="str">
            <v>2483059</v>
          </cell>
          <cell r="B3879">
            <v>494607</v>
          </cell>
          <cell r="C3879" t="str">
            <v>2483059</v>
          </cell>
          <cell r="D3879" t="str">
            <v>MDELIVERY</v>
          </cell>
          <cell r="E3879" t="str">
            <v>DESPACHO</v>
          </cell>
          <cell r="F3879" t="str">
            <v>EXPRESS</v>
          </cell>
          <cell r="G3879" t="str">
            <v>FTS45448</v>
          </cell>
          <cell r="H3879">
            <v>44937</v>
          </cell>
          <cell r="I3879" t="str">
            <v>ENTREGADO</v>
          </cell>
          <cell r="J3879">
            <v>44937</v>
          </cell>
          <cell r="K3879" t="str">
            <v>LUCRECIA CATALINA GILCES TUAREZ_LUCRECIA CATALINA GILCES TUAREZ</v>
          </cell>
          <cell r="L3879" t="str">
            <v>Humberto albornoz y atacames</v>
          </cell>
          <cell r="M3879" t="str">
            <v>0915050934001</v>
          </cell>
          <cell r="N3879" t="str">
            <v>0962877109</v>
          </cell>
          <cell r="O3879" t="str">
            <v/>
          </cell>
          <cell r="P3879" t="str">
            <v>QUITO</v>
          </cell>
          <cell r="Q3879" t="str">
            <v>QUITO</v>
          </cell>
          <cell r="R3879" t="str">
            <v>PICHINCHA</v>
          </cell>
          <cell r="T3879" t="str">
            <v>TRANSERVISS</v>
          </cell>
          <cell r="U3879" t="str">
            <v>FLEXNETUIO_LOCAL</v>
          </cell>
          <cell r="V3879">
            <v>1</v>
          </cell>
          <cell r="W3879">
            <v>1</v>
          </cell>
          <cell r="X3879" t="str">
            <v>FLEXNET ECUADOR - MDELIVERY</v>
          </cell>
          <cell r="Y3879" t="str">
            <v>CALLE 28 DE JUNIO S/N Y GARCIA MORENO ENTRADA LLANO GRANDE</v>
          </cell>
        </row>
        <row r="3880">
          <cell r="A3880" t="str">
            <v>2483062</v>
          </cell>
          <cell r="B3880">
            <v>494608</v>
          </cell>
          <cell r="C3880" t="str">
            <v>2483062</v>
          </cell>
          <cell r="D3880" t="str">
            <v>MDELIVERY</v>
          </cell>
          <cell r="E3880" t="str">
            <v>DESPACHO</v>
          </cell>
          <cell r="F3880" t="str">
            <v>EXPRESS</v>
          </cell>
          <cell r="G3880" t="str">
            <v>FTS45445</v>
          </cell>
          <cell r="H3880">
            <v>44937</v>
          </cell>
          <cell r="I3880" t="str">
            <v>ENTREGADO</v>
          </cell>
          <cell r="J3880">
            <v>44938</v>
          </cell>
          <cell r="K3880" t="str">
            <v>MORALES FLORES JAIME RODRIGO_MORALES FLORES JAIME RODRIGO</v>
          </cell>
          <cell r="L3880" t="str">
            <v>CARAPUNGO PUERTAS DEL SOL 2 HALO PLASSA LASSO LOTE 608 Y RIO VILLANACO EN LA LUBRICADORA COMERCIAL TANE REF TRAS EL ASILO DE ANCIANOS DE CARAPUNGO</v>
          </cell>
          <cell r="M3880" t="str">
            <v>1707495386001</v>
          </cell>
          <cell r="N3880" t="str">
            <v>982615625</v>
          </cell>
          <cell r="O3880" t="str">
            <v/>
          </cell>
          <cell r="P3880" t="str">
            <v>QUITO</v>
          </cell>
          <cell r="Q3880" t="str">
            <v>QUITO</v>
          </cell>
          <cell r="R3880" t="str">
            <v>PICHINCHA</v>
          </cell>
          <cell r="T3880" t="str">
            <v>TRANSERVISS</v>
          </cell>
          <cell r="U3880" t="str">
            <v>FLEXNETUIO_LOCAL</v>
          </cell>
          <cell r="V3880">
            <v>1</v>
          </cell>
          <cell r="W3880">
            <v>1</v>
          </cell>
          <cell r="X3880" t="str">
            <v>FLEXNET ECUADOR - MDELIVERY</v>
          </cell>
          <cell r="Y3880" t="str">
            <v>CALLE 28 DE JUNIO S/N Y GARCIA MORENO ENTRADA LLANO GRANDE</v>
          </cell>
        </row>
        <row r="3881">
          <cell r="A3881" t="str">
            <v>2482791</v>
          </cell>
          <cell r="B3881">
            <v>494609</v>
          </cell>
          <cell r="C3881" t="str">
            <v>2482791</v>
          </cell>
          <cell r="D3881" t="str">
            <v>MDELIVERY</v>
          </cell>
          <cell r="E3881" t="str">
            <v>DESPACHO</v>
          </cell>
          <cell r="F3881" t="str">
            <v>NORMAL</v>
          </cell>
          <cell r="G3881" t="str">
            <v>FT79123</v>
          </cell>
          <cell r="H3881">
            <v>44937</v>
          </cell>
          <cell r="I3881" t="str">
            <v>ENTREGADO</v>
          </cell>
          <cell r="J3881">
            <v>44938</v>
          </cell>
          <cell r="K3881" t="str">
            <v>Ing Tatiana Tapia_INSTITUTO SUPERIOR TECNOLOGICO BOLIVARIANO DE TECN</v>
          </cell>
          <cell r="L3881" t="str">
            <v>Victor Manuel Rendon 236 y Pedro Carbo Esquina</v>
          </cell>
          <cell r="M3881" t="str">
            <v>0992180021001</v>
          </cell>
          <cell r="N3881" t="str">
            <v>0984976156</v>
          </cell>
          <cell r="O3881" t="str">
            <v/>
          </cell>
          <cell r="P3881" t="str">
            <v>GUAYAQUIL</v>
          </cell>
          <cell r="Q3881" t="str">
            <v>GUAYAQUIL</v>
          </cell>
          <cell r="R3881" t="str">
            <v>GUAYAS</v>
          </cell>
          <cell r="T3881" t="str">
            <v>ITSACOURIER</v>
          </cell>
          <cell r="U3881" t="str">
            <v>FLEXNETUIO_GYE</v>
          </cell>
          <cell r="V3881">
            <v>1</v>
          </cell>
          <cell r="W3881">
            <v>1</v>
          </cell>
          <cell r="X3881" t="str">
            <v>FLEXNET ECUADOR - MDELIVERY</v>
          </cell>
          <cell r="Y3881" t="str">
            <v>CALLE 28 DE JUNIO S/N Y GARCIA MORENO ENTRADA LLANO GRANDE</v>
          </cell>
        </row>
        <row r="3882">
          <cell r="A3882" t="str">
            <v>2482797</v>
          </cell>
          <cell r="B3882">
            <v>494610</v>
          </cell>
          <cell r="C3882" t="str">
            <v>2482797</v>
          </cell>
          <cell r="D3882" t="str">
            <v>MDELIVERY</v>
          </cell>
          <cell r="E3882" t="str">
            <v>DESPACHO</v>
          </cell>
          <cell r="F3882" t="str">
            <v>NORMAL</v>
          </cell>
          <cell r="G3882" t="str">
            <v>031080002482797</v>
          </cell>
          <cell r="H3882">
            <v>44937</v>
          </cell>
          <cell r="I3882" t="str">
            <v>ENTREGADO</v>
          </cell>
          <cell r="J3882">
            <v>44938</v>
          </cell>
          <cell r="K3882" t="str">
            <v>Carlos Carrera Servio Bermeo y Carlos Cevallos_PORTRANS</v>
          </cell>
          <cell r="L3882" t="str">
            <v>Km 18 5 via Daule frente al campo chino bodegas Agunsa oficinas de Portrans norte</v>
          </cell>
          <cell r="M3882" t="str">
            <v>0991306625001</v>
          </cell>
          <cell r="N3882" t="str">
            <v>0998952822</v>
          </cell>
          <cell r="O3882" t="str">
            <v/>
          </cell>
          <cell r="P3882" t="str">
            <v>GUAYAQUIL</v>
          </cell>
          <cell r="Q3882" t="str">
            <v>GUAYAQUIL</v>
          </cell>
          <cell r="R3882" t="str">
            <v>GUAYAS</v>
          </cell>
          <cell r="T3882" t="str">
            <v>TRAMACO</v>
          </cell>
          <cell r="U3882" t="str">
            <v>FLEXNETUIO_GYE</v>
          </cell>
          <cell r="V3882">
            <v>1</v>
          </cell>
          <cell r="W3882">
            <v>1</v>
          </cell>
          <cell r="X3882" t="str">
            <v>FLEXNET ECUADOR - MDELIVERY</v>
          </cell>
          <cell r="Y3882" t="str">
            <v>CALLE 28 DE JUNIO S/N Y GARCIA MORENO ENTRADA LLANO GRANDE</v>
          </cell>
        </row>
        <row r="3883">
          <cell r="A3883" t="str">
            <v>2482798</v>
          </cell>
          <cell r="B3883">
            <v>494611</v>
          </cell>
          <cell r="C3883" t="str">
            <v>2482798</v>
          </cell>
          <cell r="D3883" t="str">
            <v>MDELIVERY</v>
          </cell>
          <cell r="E3883" t="str">
            <v>DESPACHO</v>
          </cell>
          <cell r="F3883" t="str">
            <v>NORMAL</v>
          </cell>
          <cell r="G3883" t="str">
            <v>FT79122</v>
          </cell>
          <cell r="H3883">
            <v>44937</v>
          </cell>
          <cell r="I3883" t="str">
            <v>ENTREGADO</v>
          </cell>
          <cell r="J3883">
            <v>44938</v>
          </cell>
          <cell r="K3883" t="str">
            <v>DAVID SALOMON CARRASCO SOLIS_DAVID SALOMON CARRASCO SOLIS</v>
          </cell>
          <cell r="L3883" t="str">
            <v>Calle Numa Pompilio Llona S N Junto a River Front Wyndham Hotel Guayaquil</v>
          </cell>
          <cell r="M3883" t="str">
            <v>0912666534001</v>
          </cell>
          <cell r="N3883" t="str">
            <v>0982296700</v>
          </cell>
          <cell r="O3883" t="str">
            <v/>
          </cell>
          <cell r="P3883" t="str">
            <v>GUAYAQUIL</v>
          </cell>
          <cell r="Q3883" t="str">
            <v>GUAYAQUIL</v>
          </cell>
          <cell r="R3883" t="str">
            <v>GUAYAS</v>
          </cell>
          <cell r="T3883" t="str">
            <v>ITSACOURIER</v>
          </cell>
          <cell r="U3883" t="str">
            <v>FLEXNETUIO_GYE</v>
          </cell>
          <cell r="V3883">
            <v>1</v>
          </cell>
          <cell r="W3883">
            <v>1</v>
          </cell>
          <cell r="X3883" t="str">
            <v>FLEXNET ECUADOR - MDELIVERY</v>
          </cell>
          <cell r="Y3883" t="str">
            <v>CALLE 28 DE JUNIO S/N Y GARCIA MORENO ENTRADA LLANO GRANDE</v>
          </cell>
        </row>
        <row r="3884">
          <cell r="A3884" t="str">
            <v>2482799</v>
          </cell>
          <cell r="B3884">
            <v>494612</v>
          </cell>
          <cell r="C3884" t="str">
            <v>2482799</v>
          </cell>
          <cell r="D3884" t="str">
            <v>MDELIVERY</v>
          </cell>
          <cell r="E3884" t="str">
            <v>DESPACHO</v>
          </cell>
          <cell r="F3884" t="str">
            <v>NORMAL</v>
          </cell>
          <cell r="G3884" t="str">
            <v>FT79101</v>
          </cell>
          <cell r="H3884">
            <v>44937</v>
          </cell>
          <cell r="I3884" t="str">
            <v>ENTREGADO</v>
          </cell>
          <cell r="J3884">
            <v>44938</v>
          </cell>
          <cell r="K3884" t="str">
            <v>ALVARO MIGUEL AGUILERA PATINO o Katty Gonzabay_BANCO DEL PACIFICO</v>
          </cell>
          <cell r="L3884" t="str">
            <v>P ICAZA 200 ENTRE PEDRO CARBO Y PICHINCHA MATRIZ BANCO DEL PACIFICO PISO 5 AREA OPERACIONES INTEGRALES Y RECLAMOS</v>
          </cell>
          <cell r="M3884" t="str">
            <v>0990005737001</v>
          </cell>
          <cell r="N3884" t="str">
            <v>0982476492/0990928146</v>
          </cell>
          <cell r="O3884" t="str">
            <v/>
          </cell>
          <cell r="P3884" t="str">
            <v>GUAYAQUIL</v>
          </cell>
          <cell r="Q3884" t="str">
            <v>GUAYAQUIL</v>
          </cell>
          <cell r="R3884" t="str">
            <v>GUAYAS</v>
          </cell>
          <cell r="T3884" t="str">
            <v>ITSACOURIER</v>
          </cell>
          <cell r="U3884" t="str">
            <v>FLEXNETUIO_GYE</v>
          </cell>
          <cell r="V3884">
            <v>1</v>
          </cell>
          <cell r="W3884">
            <v>1</v>
          </cell>
          <cell r="X3884" t="str">
            <v>FLEXNET ECUADOR - MDELIVERY</v>
          </cell>
          <cell r="Y3884" t="str">
            <v>CALLE 28 DE JUNIO S/N Y GARCIA MORENO ENTRADA LLANO GRANDE</v>
          </cell>
        </row>
        <row r="3885">
          <cell r="A3885" t="str">
            <v>2482801</v>
          </cell>
          <cell r="B3885">
            <v>494613</v>
          </cell>
          <cell r="C3885" t="str">
            <v>2482801</v>
          </cell>
          <cell r="D3885" t="str">
            <v>MDELIVERY</v>
          </cell>
          <cell r="E3885" t="str">
            <v>DESPACHO</v>
          </cell>
          <cell r="F3885" t="str">
            <v>NORMAL</v>
          </cell>
          <cell r="G3885" t="str">
            <v>FT79103</v>
          </cell>
          <cell r="H3885">
            <v>44937</v>
          </cell>
          <cell r="I3885" t="str">
            <v>ENTREGADO</v>
          </cell>
          <cell r="J3885">
            <v>44938</v>
          </cell>
          <cell r="K3885" t="str">
            <v>Claudia Ayala_FARMAYALA PHARMACEUTICAL COMPANY S A FPC</v>
          </cell>
          <cell r="L3885" t="str">
            <v>Oficina de Farmayala en ave Carlos Julio Arosemena</v>
          </cell>
          <cell r="M3885" t="str">
            <v>0990013314001</v>
          </cell>
          <cell r="N3885" t="str">
            <v>0984814414</v>
          </cell>
          <cell r="O3885" t="str">
            <v/>
          </cell>
          <cell r="P3885" t="str">
            <v>GUAYAQUIL</v>
          </cell>
          <cell r="Q3885" t="str">
            <v>GUAYAQUIL</v>
          </cell>
          <cell r="R3885" t="str">
            <v>GUAYAS</v>
          </cell>
          <cell r="T3885" t="str">
            <v>ITSACOURIER</v>
          </cell>
          <cell r="U3885" t="str">
            <v>FLEXNETUIO_GYE</v>
          </cell>
          <cell r="V3885">
            <v>1</v>
          </cell>
          <cell r="W3885">
            <v>1</v>
          </cell>
          <cell r="X3885" t="str">
            <v>FLEXNET ECUADOR - MDELIVERY</v>
          </cell>
          <cell r="Y3885" t="str">
            <v>CALLE 28 DE JUNIO S/N Y GARCIA MORENO ENTRADA LLANO GRANDE</v>
          </cell>
        </row>
        <row r="3886">
          <cell r="A3886" t="str">
            <v>2482820</v>
          </cell>
          <cell r="B3886">
            <v>494614</v>
          </cell>
          <cell r="C3886" t="str">
            <v>2482820</v>
          </cell>
          <cell r="D3886" t="str">
            <v>MDELIVERY</v>
          </cell>
          <cell r="E3886" t="str">
            <v>DESPACHO</v>
          </cell>
          <cell r="F3886" t="str">
            <v>NORMAL</v>
          </cell>
          <cell r="G3886" t="str">
            <v>FT79085</v>
          </cell>
          <cell r="H3886">
            <v>44937</v>
          </cell>
          <cell r="I3886" t="str">
            <v>ENTREGADO</v>
          </cell>
          <cell r="J3886">
            <v>44938</v>
          </cell>
          <cell r="K3886" t="str">
            <v>Sofia Alexandra Benitez Recalde_PROFUTURO</v>
          </cell>
          <cell r="L3886" t="str">
            <v>Holcim Planta Quito Norte Av Manuel Zambrano 200 y 6 de Diciembre</v>
          </cell>
          <cell r="M3886" t="str">
            <v>0992424222001</v>
          </cell>
          <cell r="N3886" t="str">
            <v>0987383995</v>
          </cell>
          <cell r="O3886" t="str">
            <v/>
          </cell>
          <cell r="P3886" t="str">
            <v>QUITO</v>
          </cell>
          <cell r="Q3886" t="str">
            <v>QUITO</v>
          </cell>
          <cell r="R3886" t="str">
            <v>PICHINCHA</v>
          </cell>
          <cell r="T3886" t="str">
            <v>FLEXTRANS UIO</v>
          </cell>
          <cell r="U3886" t="str">
            <v>FLEXNETUIO_LOCAL</v>
          </cell>
          <cell r="V3886">
            <v>1</v>
          </cell>
          <cell r="W3886">
            <v>1</v>
          </cell>
          <cell r="X3886" t="str">
            <v>FLEXNET ECUADOR - MDELIVERY</v>
          </cell>
          <cell r="Y3886" t="str">
            <v>CALLE 28 DE JUNIO S/N Y GARCIA MORENO ENTRADA LLANO GRANDE</v>
          </cell>
        </row>
        <row r="3887">
          <cell r="A3887" t="str">
            <v>2482978</v>
          </cell>
          <cell r="B3887">
            <v>494615</v>
          </cell>
          <cell r="C3887" t="str">
            <v>2482978</v>
          </cell>
          <cell r="D3887" t="str">
            <v>MDELIVERY</v>
          </cell>
          <cell r="E3887" t="str">
            <v>DESPACHO</v>
          </cell>
          <cell r="F3887" t="str">
            <v>NORMAL</v>
          </cell>
          <cell r="G3887" t="str">
            <v>FT79084</v>
          </cell>
          <cell r="H3887">
            <v>44937</v>
          </cell>
          <cell r="I3887" t="str">
            <v>ENTREGADO</v>
          </cell>
          <cell r="J3887">
            <v>44938</v>
          </cell>
          <cell r="K3887" t="str">
            <v xml:space="preserve"> SANTIAGO GRANDA JHANINA BARRAGAN_COOPERATIVA DE AHORRO Y CREDITO POLITECNICA LTDA </v>
          </cell>
          <cell r="L3887" t="str">
            <v>CONOCOTO SECTOR PARQUE DE LA ARMENIA CALLE SEBASTINA DE BENALCAZAR Y RICARDO DESCALZI CONJUNTO BARU 1 CASA 4 ESQUINA</v>
          </cell>
          <cell r="M3887" t="str">
            <v>1790641392001</v>
          </cell>
          <cell r="N3887" t="str">
            <v>0987563850</v>
          </cell>
          <cell r="O3887" t="str">
            <v/>
          </cell>
          <cell r="P3887" t="str">
            <v>QUITO</v>
          </cell>
          <cell r="Q3887" t="str">
            <v>QUITO</v>
          </cell>
          <cell r="R3887" t="str">
            <v>PICHINCHA</v>
          </cell>
          <cell r="T3887" t="str">
            <v>FLEXTRANS UIO</v>
          </cell>
          <cell r="U3887" t="str">
            <v>FLEXNETUIO_LOCAL</v>
          </cell>
          <cell r="V3887">
            <v>1</v>
          </cell>
          <cell r="W3887">
            <v>1</v>
          </cell>
          <cell r="X3887" t="str">
            <v>FLEXNET ECUADOR - MDELIVERY</v>
          </cell>
          <cell r="Y3887" t="str">
            <v>CALLE 28 DE JUNIO S/N Y GARCIA MORENO ENTRADA LLANO GRANDE</v>
          </cell>
        </row>
        <row r="3888">
          <cell r="A3888" t="str">
            <v>2483053</v>
          </cell>
          <cell r="B3888">
            <v>494616</v>
          </cell>
          <cell r="C3888" t="str">
            <v>2483053</v>
          </cell>
          <cell r="D3888" t="str">
            <v>MDELIVERY</v>
          </cell>
          <cell r="E3888" t="str">
            <v>DESPACHO</v>
          </cell>
          <cell r="F3888" t="str">
            <v>NORMAL</v>
          </cell>
          <cell r="G3888" t="str">
            <v>FT79124</v>
          </cell>
          <cell r="H3888">
            <v>44937</v>
          </cell>
          <cell r="I3888" t="str">
            <v>ENTREGADO</v>
          </cell>
          <cell r="J3888">
            <v>44938</v>
          </cell>
          <cell r="K3888" t="str">
            <v xml:space="preserve">MIRELLA FREIRE CHRISTIAN ECHANIQUE_SISTEMAS MECANICOS SISMECAN S A </v>
          </cell>
          <cell r="L3888" t="str">
            <v>URDENOR 1 MZ 121 SL 2 DETRaS DE JARDINES DE ESPERANZA</v>
          </cell>
          <cell r="M3888" t="str">
            <v>0992798831001</v>
          </cell>
          <cell r="N3888" t="str">
            <v>0999477298</v>
          </cell>
          <cell r="O3888" t="str">
            <v/>
          </cell>
          <cell r="P3888" t="str">
            <v>GUAYAQUIL</v>
          </cell>
          <cell r="Q3888" t="str">
            <v>GUAYAQUIL</v>
          </cell>
          <cell r="R3888" t="str">
            <v>GUAYAS</v>
          </cell>
          <cell r="T3888" t="str">
            <v>ITSACOURIER</v>
          </cell>
          <cell r="U3888" t="str">
            <v>FLEXNETUIO_GYE</v>
          </cell>
          <cell r="V3888">
            <v>1</v>
          </cell>
          <cell r="W3888">
            <v>1</v>
          </cell>
          <cell r="X3888" t="str">
            <v>FLEXNET ECUADOR - MDELIVERY</v>
          </cell>
          <cell r="Y3888" t="str">
            <v>CALLE 28 DE JUNIO S/N Y GARCIA MORENO ENTRADA LLANO GRANDE</v>
          </cell>
        </row>
        <row r="3889">
          <cell r="A3889" t="str">
            <v>2483054</v>
          </cell>
          <cell r="B3889">
            <v>494617</v>
          </cell>
          <cell r="C3889" t="str">
            <v>2483054</v>
          </cell>
          <cell r="D3889" t="str">
            <v>MDELIVERY</v>
          </cell>
          <cell r="E3889" t="str">
            <v>DESPACHO</v>
          </cell>
          <cell r="F3889" t="str">
            <v>NORMAL</v>
          </cell>
          <cell r="G3889" t="str">
            <v>FT79100</v>
          </cell>
          <cell r="H3889">
            <v>44937</v>
          </cell>
          <cell r="I3889" t="str">
            <v>ENTREGADO</v>
          </cell>
          <cell r="J3889">
            <v>44938</v>
          </cell>
          <cell r="K3889" t="str">
            <v xml:space="preserve">GONZALO ESCOBAR_HASHEM S A </v>
          </cell>
          <cell r="L3889" t="str">
            <v xml:space="preserve"> P ICAZA Y CORDOVA RESTAURANTE COSTILLA GRILL PREGUNTAR POR GONZALO ESCOBAR O NANCY SALAZAR </v>
          </cell>
          <cell r="M3889" t="str">
            <v>0992695447001</v>
          </cell>
          <cell r="N3889" t="str">
            <v>0987779125</v>
          </cell>
          <cell r="O3889" t="str">
            <v/>
          </cell>
          <cell r="P3889" t="str">
            <v>GUAYAQUIL</v>
          </cell>
          <cell r="Q3889" t="str">
            <v>GUAYAQUIL</v>
          </cell>
          <cell r="R3889" t="str">
            <v>GUAYAS</v>
          </cell>
          <cell r="T3889" t="str">
            <v>ITSACOURIER</v>
          </cell>
          <cell r="U3889" t="str">
            <v>FLEXNETUIO_GYE</v>
          </cell>
          <cell r="V3889">
            <v>1</v>
          </cell>
          <cell r="W3889">
            <v>1</v>
          </cell>
          <cell r="X3889" t="str">
            <v>FLEXNET ECUADOR - MDELIVERY</v>
          </cell>
          <cell r="Y3889" t="str">
            <v>CALLE 28 DE JUNIO S/N Y GARCIA MORENO ENTRADA LLANO GRANDE</v>
          </cell>
        </row>
        <row r="3890">
          <cell r="A3890" t="str">
            <v>2483058</v>
          </cell>
          <cell r="B3890">
            <v>494618</v>
          </cell>
          <cell r="C3890" t="str">
            <v>2483058</v>
          </cell>
          <cell r="D3890" t="str">
            <v>MDELIVERY</v>
          </cell>
          <cell r="E3890" t="str">
            <v>DESPACHO</v>
          </cell>
          <cell r="F3890" t="str">
            <v>NORMAL</v>
          </cell>
          <cell r="G3890" t="str">
            <v>031080002483058</v>
          </cell>
          <cell r="H3890">
            <v>44937</v>
          </cell>
          <cell r="I3890" t="str">
            <v>ENTREGADO</v>
          </cell>
          <cell r="J3890">
            <v>44938</v>
          </cell>
          <cell r="K3890" t="str">
            <v>EFREN LORENZO YAGUAL BAZAN_EFREN LORENZO YAGUAL BAZAN</v>
          </cell>
          <cell r="L3890" t="str">
            <v>SALINAS BARRIO PUEBLO NUEVO REYNALDO CHAVEZ Y AVENIDA GUAYA Y QUIL A LADO DE LA PANADERIA FAVIPAN CASA MIXTA DE DOS PISOS COLOR CELESTE</v>
          </cell>
          <cell r="M3890" t="str">
            <v>2400096273001</v>
          </cell>
          <cell r="N3890" t="str">
            <v>0979842796</v>
          </cell>
          <cell r="P3890" t="str">
            <v>240205</v>
          </cell>
          <cell r="Q3890" t="str">
            <v>SALINAS</v>
          </cell>
          <cell r="R3890" t="str">
            <v>SANTA ELENA</v>
          </cell>
          <cell r="S3890" t="str">
            <v>JOSE LUIS TAMAYO (MUEY) - PUNTA CARNERO - VILLAS DEL MAR</v>
          </cell>
          <cell r="T3890" t="str">
            <v>TRAMACO</v>
          </cell>
          <cell r="V3890">
            <v>1</v>
          </cell>
          <cell r="W3890">
            <v>1</v>
          </cell>
          <cell r="X3890" t="str">
            <v>FLEXNET ECUADOR - MDELIVERY</v>
          </cell>
          <cell r="Y3890" t="str">
            <v>CALLE 28 DE JUNIO S/N Y GARCIA MORENO ENTRADA LLANO GRANDE</v>
          </cell>
        </row>
        <row r="3891">
          <cell r="A3891" t="str">
            <v>2483060</v>
          </cell>
          <cell r="B3891">
            <v>494619</v>
          </cell>
          <cell r="C3891" t="str">
            <v>2483060</v>
          </cell>
          <cell r="D3891" t="str">
            <v>MDELIVERY</v>
          </cell>
          <cell r="E3891" t="str">
            <v>DESPACHO</v>
          </cell>
          <cell r="F3891" t="str">
            <v>NORMAL</v>
          </cell>
          <cell r="G3891" t="str">
            <v>FT79086</v>
          </cell>
          <cell r="H3891">
            <v>44937</v>
          </cell>
          <cell r="I3891" t="str">
            <v>ENTREGADO</v>
          </cell>
          <cell r="J3891">
            <v>44938</v>
          </cell>
          <cell r="K3891" t="str">
            <v xml:space="preserve">Maria Eugenia Ayala_TRECX S A </v>
          </cell>
          <cell r="L3891" t="str">
            <v>RUMIHURCO OE4 365 Y PEDRO FREIRE EN PINTULAC</v>
          </cell>
          <cell r="M3891" t="str">
            <v>1791812484001</v>
          </cell>
          <cell r="N3891" t="str">
            <v>0996294594</v>
          </cell>
          <cell r="O3891" t="str">
            <v/>
          </cell>
          <cell r="P3891" t="str">
            <v>QUITO</v>
          </cell>
          <cell r="Q3891" t="str">
            <v>QUITO</v>
          </cell>
          <cell r="R3891" t="str">
            <v>PICHINCHA</v>
          </cell>
          <cell r="T3891" t="str">
            <v>FLEXTRANS UIO</v>
          </cell>
          <cell r="U3891" t="str">
            <v>FLEXNETUIO_LOCAL</v>
          </cell>
          <cell r="V3891">
            <v>1</v>
          </cell>
          <cell r="W3891">
            <v>1</v>
          </cell>
          <cell r="X3891" t="str">
            <v>FLEXNET ECUADOR - MDELIVERY</v>
          </cell>
          <cell r="Y3891" t="str">
            <v>CALLE 28 DE JUNIO S/N Y GARCIA MORENO ENTRADA LLANO GRANDE</v>
          </cell>
        </row>
        <row r="3892">
          <cell r="A3892" t="str">
            <v>2483061</v>
          </cell>
          <cell r="B3892">
            <v>494620</v>
          </cell>
          <cell r="C3892" t="str">
            <v>2483061</v>
          </cell>
          <cell r="D3892" t="str">
            <v>MDELIVERY</v>
          </cell>
          <cell r="E3892" t="str">
            <v>DESPACHO</v>
          </cell>
          <cell r="F3892" t="str">
            <v>NORMAL</v>
          </cell>
          <cell r="G3892" t="str">
            <v>IC4487</v>
          </cell>
          <cell r="H3892">
            <v>44937</v>
          </cell>
          <cell r="I3892" t="str">
            <v>ENTREGADO</v>
          </cell>
          <cell r="J3892">
            <v>44938</v>
          </cell>
          <cell r="K3892" t="str">
            <v>DANIELA MOLINA_COMITE DE EMPRESA DE IMPORTADORA TOMEBAMBA</v>
          </cell>
          <cell r="L3892" t="str">
            <v xml:space="preserve"> AZUAY CUENCA AV ESPANA 17 30 Y TURUHUAICO EN IMPORTADORA TOMEBAMBA </v>
          </cell>
          <cell r="M3892" t="str">
            <v>0190314413001</v>
          </cell>
          <cell r="N3892" t="str">
            <v>995325476</v>
          </cell>
          <cell r="O3892" t="str">
            <v/>
          </cell>
          <cell r="P3892" t="str">
            <v>CUENCA</v>
          </cell>
          <cell r="Q3892" t="str">
            <v>CUENCA</v>
          </cell>
          <cell r="R3892" t="str">
            <v>AZUAY</v>
          </cell>
          <cell r="T3892" t="str">
            <v>ITSACOURIER</v>
          </cell>
          <cell r="U3892" t="str">
            <v>FLEXNETUIO_PROVINCIA</v>
          </cell>
          <cell r="V3892">
            <v>1</v>
          </cell>
          <cell r="W3892">
            <v>1</v>
          </cell>
          <cell r="X3892" t="str">
            <v>FLEXNET ECUADOR - MDELIVERY</v>
          </cell>
          <cell r="Y3892" t="str">
            <v>CALLE 28 DE JUNIO S/N Y GARCIA MORENO ENTRADA LLANO GRANDE</v>
          </cell>
        </row>
        <row r="3893">
          <cell r="A3893" t="str">
            <v>2483063</v>
          </cell>
          <cell r="B3893">
            <v>494621</v>
          </cell>
          <cell r="C3893" t="str">
            <v>2483063</v>
          </cell>
          <cell r="D3893" t="str">
            <v>MDELIVERY</v>
          </cell>
          <cell r="E3893" t="str">
            <v>DESPACHO</v>
          </cell>
          <cell r="F3893" t="str">
            <v>NORMAL</v>
          </cell>
          <cell r="G3893" t="str">
            <v>FT79120</v>
          </cell>
          <cell r="H3893">
            <v>44937</v>
          </cell>
          <cell r="I3893" t="str">
            <v>ENTREGADO</v>
          </cell>
          <cell r="J3893">
            <v>44938</v>
          </cell>
          <cell r="K3893" t="str">
            <v xml:space="preserve"> OPTIDERMA S A_ OPTIDERMA S A</v>
          </cell>
          <cell r="L3893" t="str">
            <v>VICTOR HUGO ESCALA 808 Y LUIS ORRANTIA EDIFICIO BETHANIA PISO 2 OFI 2A</v>
          </cell>
          <cell r="M3893" t="str">
            <v>0993096776001</v>
          </cell>
          <cell r="N3893" t="str">
            <v>983387953</v>
          </cell>
          <cell r="O3893" t="str">
            <v/>
          </cell>
          <cell r="P3893" t="str">
            <v>GUAYAQUIL</v>
          </cell>
          <cell r="Q3893" t="str">
            <v>GUAYAQUIL</v>
          </cell>
          <cell r="R3893" t="str">
            <v>GUAYAS</v>
          </cell>
          <cell r="T3893" t="str">
            <v>ITSACOURIER</v>
          </cell>
          <cell r="U3893" t="str">
            <v>FLEXNETUIO_GYE</v>
          </cell>
          <cell r="V3893">
            <v>1</v>
          </cell>
          <cell r="W3893">
            <v>1</v>
          </cell>
          <cell r="X3893" t="str">
            <v>FLEXNET ECUADOR - MDELIVERY</v>
          </cell>
          <cell r="Y3893" t="str">
            <v>CALLE 28 DE JUNIO S/N Y GARCIA MORENO ENTRADA LLANO GRANDE</v>
          </cell>
        </row>
        <row r="3894">
          <cell r="A3894" t="str">
            <v>2483064</v>
          </cell>
          <cell r="B3894">
            <v>494622</v>
          </cell>
          <cell r="C3894" t="str">
            <v>2483064</v>
          </cell>
          <cell r="D3894" t="str">
            <v>MDELIVERY</v>
          </cell>
          <cell r="E3894" t="str">
            <v>DESPACHO</v>
          </cell>
          <cell r="F3894" t="str">
            <v>NORMAL</v>
          </cell>
          <cell r="G3894" t="str">
            <v>FT79102</v>
          </cell>
          <cell r="H3894">
            <v>44937</v>
          </cell>
          <cell r="I3894" t="str">
            <v>ENTREGADO</v>
          </cell>
          <cell r="J3894">
            <v>44938</v>
          </cell>
          <cell r="K3894" t="str">
            <v>CARLOS MIGUEL JIMENEZ_ECUAPRIMAS</v>
          </cell>
          <cell r="L3894" t="str">
            <v xml:space="preserve">AV PERRONE GALARZA BELLAVISTA MZ 20 SL 23 ATRaS DE IDEAL ALAMBREC distribuidora Romero Reyes </v>
          </cell>
          <cell r="M3894" t="str">
            <v>0927929273</v>
          </cell>
          <cell r="N3894" t="str">
            <v>0998065329</v>
          </cell>
          <cell r="O3894" t="str">
            <v/>
          </cell>
          <cell r="P3894" t="str">
            <v>GUAYAQUIL</v>
          </cell>
          <cell r="Q3894" t="str">
            <v>GUAYAQUIL</v>
          </cell>
          <cell r="R3894" t="str">
            <v>GUAYAS</v>
          </cell>
          <cell r="T3894" t="str">
            <v>ITSACOURIER</v>
          </cell>
          <cell r="U3894" t="str">
            <v>FLEXNETUIO_GYE</v>
          </cell>
          <cell r="V3894">
            <v>1</v>
          </cell>
          <cell r="W3894">
            <v>1</v>
          </cell>
          <cell r="X3894" t="str">
            <v>FLEXNET ECUADOR - MDELIVERY</v>
          </cell>
          <cell r="Y3894" t="str">
            <v>CALLE 28 DE JUNIO S/N Y GARCIA MORENO ENTRADA LLANO GRANDE</v>
          </cell>
        </row>
        <row r="3895">
          <cell r="A3895" t="str">
            <v>2483065</v>
          </cell>
          <cell r="B3895">
            <v>494623</v>
          </cell>
          <cell r="C3895" t="str">
            <v>2483065</v>
          </cell>
          <cell r="D3895" t="str">
            <v>MDELIVERY</v>
          </cell>
          <cell r="E3895" t="str">
            <v>DESPACHO</v>
          </cell>
          <cell r="F3895" t="str">
            <v>NORMAL</v>
          </cell>
          <cell r="G3895" t="str">
            <v>FT79083</v>
          </cell>
          <cell r="H3895">
            <v>44937</v>
          </cell>
          <cell r="I3895" t="str">
            <v>ENTREGADO</v>
          </cell>
          <cell r="J3895">
            <v>44938</v>
          </cell>
          <cell r="K3895" t="str">
            <v>CARLOS EDWARD CHICAIZA PAZMINO_CARLOS EDWARD CHICAIZA PAZMINO</v>
          </cell>
          <cell r="L3895" t="str">
            <v xml:space="preserve"> BARRIO EL CARMEN CALLES LLACAO Y NAZON OE2 09 SECTOR MERCADO DE MAYORISTA REFERENCIA CASA DE 3 PISOS PREGUNTAR POR EL SR SANTIAGO PAZMINO </v>
          </cell>
          <cell r="M3895" t="str">
            <v>1724105018001</v>
          </cell>
          <cell r="N3895" t="str">
            <v>0992733987</v>
          </cell>
          <cell r="O3895" t="str">
            <v/>
          </cell>
          <cell r="P3895" t="str">
            <v>QUITO</v>
          </cell>
          <cell r="Q3895" t="str">
            <v>QUITO</v>
          </cell>
          <cell r="R3895" t="str">
            <v>PICHINCHA</v>
          </cell>
          <cell r="T3895" t="str">
            <v>FLEXTRANS UIO</v>
          </cell>
          <cell r="U3895" t="str">
            <v>FLEXNETUIO_LOCAL</v>
          </cell>
          <cell r="V3895">
            <v>1</v>
          </cell>
          <cell r="W3895">
            <v>1</v>
          </cell>
          <cell r="X3895" t="str">
            <v>FLEXNET ECUADOR - MDELIVERY</v>
          </cell>
          <cell r="Y3895" t="str">
            <v>CALLE 28 DE JUNIO S/N Y GARCIA MORENO ENTRADA LLANO GRANDE</v>
          </cell>
        </row>
        <row r="3896">
          <cell r="A3896" t="str">
            <v>2483067</v>
          </cell>
          <cell r="B3896">
            <v>494625</v>
          </cell>
          <cell r="C3896" t="str">
            <v>2483067</v>
          </cell>
          <cell r="D3896" t="str">
            <v>MDELIVERY</v>
          </cell>
          <cell r="E3896" t="str">
            <v>DESPACHO</v>
          </cell>
          <cell r="F3896" t="str">
            <v>NORMAL</v>
          </cell>
          <cell r="G3896" t="str">
            <v>031080002483067</v>
          </cell>
          <cell r="H3896">
            <v>44937</v>
          </cell>
          <cell r="I3896" t="str">
            <v>ENTREGADO</v>
          </cell>
          <cell r="J3896">
            <v>44938</v>
          </cell>
          <cell r="K3896" t="str">
            <v>SEGUNDO WILLIAM LEMA SANCHEZ_SEGUNDO WILLIAM LEMA SANCHEZ</v>
          </cell>
          <cell r="L3896" t="str">
            <v xml:space="preserve"> PARROQUIA TAMBILLO PANAMERICANA SUR KILOMETRO 20 PUENTE PEATONAL FRENTE AL BARRIO EL MURCO HACIENDA LA VICTORIA REFERENCIA FRENTE AL BARRIO EL MURCO HACIENDA LA VICTORIA TELEFONOS DE CONTACTO 0963100</v>
          </cell>
          <cell r="M3896" t="str">
            <v>1720611290001</v>
          </cell>
          <cell r="N3896" t="str">
            <v>0963100170 / 0988761283</v>
          </cell>
          <cell r="O3896" t="str">
            <v/>
          </cell>
          <cell r="P3896" t="str">
            <v>MEJIA</v>
          </cell>
          <cell r="Q3896" t="str">
            <v>MEJIA</v>
          </cell>
          <cell r="R3896" t="str">
            <v>PICHINCHA</v>
          </cell>
          <cell r="T3896" t="str">
            <v>TRAMACO</v>
          </cell>
          <cell r="U3896" t="str">
            <v>FLEXNETUIO_LOCAL</v>
          </cell>
          <cell r="V3896">
            <v>1</v>
          </cell>
          <cell r="W3896">
            <v>1</v>
          </cell>
          <cell r="X3896" t="str">
            <v>FLEXNET ECUADOR - MDELIVERY</v>
          </cell>
          <cell r="Y3896" t="str">
            <v>CALLE 28 DE JUNIO S/N Y GARCIA MORENO ENTRADA LLANO GRANDE</v>
          </cell>
        </row>
        <row r="3897">
          <cell r="A3897" t="str">
            <v>2483068</v>
          </cell>
          <cell r="B3897">
            <v>494626</v>
          </cell>
          <cell r="C3897" t="str">
            <v>2483068</v>
          </cell>
          <cell r="D3897" t="str">
            <v>MDELIVERY</v>
          </cell>
          <cell r="E3897" t="str">
            <v>DESPACHO</v>
          </cell>
          <cell r="F3897" t="str">
            <v>NORMAL</v>
          </cell>
          <cell r="G3897" t="str">
            <v>FT79081</v>
          </cell>
          <cell r="H3897">
            <v>44937</v>
          </cell>
          <cell r="I3897" t="str">
            <v>INCIDENCIA</v>
          </cell>
          <cell r="J3897">
            <v>44943</v>
          </cell>
          <cell r="K3897" t="str">
            <v>HENRY ORTIZ_CARLOS OSWALDO GUERRERO CALDERON</v>
          </cell>
          <cell r="L3897" t="str">
            <v xml:space="preserve"> Calle Iquique y sodiro REFERENCIA ENTREGAR EN FACULTA DE CIENCIAS DE LA DISCAPACIDAD </v>
          </cell>
          <cell r="M3897" t="str">
            <v>0401732631001</v>
          </cell>
          <cell r="N3897" t="str">
            <v>0995007842 / 0967838333</v>
          </cell>
          <cell r="O3897" t="str">
            <v/>
          </cell>
          <cell r="P3897" t="str">
            <v>QUITO</v>
          </cell>
          <cell r="Q3897" t="str">
            <v>QUITO</v>
          </cell>
          <cell r="R3897" t="str">
            <v>PICHINCHA</v>
          </cell>
          <cell r="T3897" t="str">
            <v>FLEXTRANS UIO</v>
          </cell>
          <cell r="U3897" t="str">
            <v>FLEXNETUIO_LOCAL</v>
          </cell>
          <cell r="V3897">
            <v>1</v>
          </cell>
          <cell r="W3897">
            <v>1</v>
          </cell>
          <cell r="X3897" t="str">
            <v>FLEXNET ECUADOR - MDELIVERY</v>
          </cell>
          <cell r="Y3897" t="str">
            <v>CALLE 28 DE JUNIO S/N Y GARCIA MORENO ENTRADA LLANO GRANDE</v>
          </cell>
        </row>
        <row r="3898">
          <cell r="A3898" t="str">
            <v>2483069</v>
          </cell>
          <cell r="B3898">
            <v>494627</v>
          </cell>
          <cell r="C3898" t="str">
            <v>2483069</v>
          </cell>
          <cell r="D3898" t="str">
            <v>MDELIVERY</v>
          </cell>
          <cell r="E3898" t="str">
            <v>DESPACHO</v>
          </cell>
          <cell r="F3898" t="str">
            <v>NORMAL</v>
          </cell>
          <cell r="G3898" t="str">
            <v>031080002483069</v>
          </cell>
          <cell r="H3898">
            <v>44937</v>
          </cell>
          <cell r="I3898" t="str">
            <v>INCIDENCIA</v>
          </cell>
          <cell r="J3898">
            <v>44944</v>
          </cell>
          <cell r="K3898" t="str">
            <v>BRYAN JESUS BASTIDAS RAMOS_BRYAN JESUS BASTIDAS RAMOS</v>
          </cell>
          <cell r="L3898" t="str">
            <v>Perimetro de las Industrias Rivera 615 y el clarin diagonal a la fabrica de Big Cola Casa color tomate con color durazno</v>
          </cell>
          <cell r="M3898" t="str">
            <v>0604421479001</v>
          </cell>
          <cell r="N3898" t="str">
            <v>0958736300</v>
          </cell>
          <cell r="O3898" t="str">
            <v/>
          </cell>
          <cell r="P3898" t="str">
            <v>RIOBAMBA</v>
          </cell>
          <cell r="Q3898" t="str">
            <v>RIOBAMBA</v>
          </cell>
          <cell r="R3898" t="str">
            <v>CHIMBORAZO</v>
          </cell>
          <cell r="T3898" t="str">
            <v>TRAMACO</v>
          </cell>
          <cell r="U3898" t="str">
            <v>FLEXNETUIO_PROVINCIA</v>
          </cell>
          <cell r="V3898">
            <v>1</v>
          </cell>
          <cell r="W3898">
            <v>1</v>
          </cell>
          <cell r="X3898" t="str">
            <v>FLEXNET ECUADOR - MDELIVERY</v>
          </cell>
          <cell r="Y3898" t="str">
            <v>CALLE 28 DE JUNIO S/N Y GARCIA MORENO ENTRADA LLANO GRANDE</v>
          </cell>
        </row>
        <row r="3899">
          <cell r="A3899" t="str">
            <v>2483070</v>
          </cell>
          <cell r="B3899">
            <v>494628</v>
          </cell>
          <cell r="C3899" t="str">
            <v>2483070</v>
          </cell>
          <cell r="D3899" t="str">
            <v>MDELIVERY</v>
          </cell>
          <cell r="E3899" t="str">
            <v>DESPACHO</v>
          </cell>
          <cell r="F3899" t="str">
            <v>NORMAL</v>
          </cell>
          <cell r="G3899" t="str">
            <v>031080002483070</v>
          </cell>
          <cell r="H3899">
            <v>44937</v>
          </cell>
          <cell r="I3899" t="str">
            <v>ENTREGADO</v>
          </cell>
          <cell r="J3899">
            <v>44939</v>
          </cell>
          <cell r="K3899" t="str">
            <v>ALVAREZ AUCAY CARLOS JAVIER O JANINE MARITZA SAULA_ALVAREZ AUCAY CARLOS JAVIER</v>
          </cell>
          <cell r="L3899" t="str">
            <v>PUYO CALLE IMBABURA Y CHIMBORAZO CIUDADELA DEL CHOFER Casa COLOR DURAZNO ALADO DE CASA ESQUINA EN CONSTRUCCION</v>
          </cell>
          <cell r="M3899" t="str">
            <v>1501078131001</v>
          </cell>
          <cell r="N3899" t="str">
            <v>0998393368</v>
          </cell>
          <cell r="O3899" t="str">
            <v/>
          </cell>
          <cell r="P3899" t="str">
            <v>PASTAZA</v>
          </cell>
          <cell r="Q3899" t="str">
            <v>PUYO</v>
          </cell>
          <cell r="R3899" t="str">
            <v>PASTAZA</v>
          </cell>
          <cell r="T3899" t="str">
            <v>TRAMACO</v>
          </cell>
          <cell r="U3899" t="str">
            <v>FLEXNETUIO_PROVINCIA</v>
          </cell>
          <cell r="V3899">
            <v>1</v>
          </cell>
          <cell r="W3899">
            <v>1</v>
          </cell>
          <cell r="X3899" t="str">
            <v>FLEXNET ECUADOR - MDELIVERY</v>
          </cell>
          <cell r="Y3899" t="str">
            <v>CALLE 28 DE JUNIO S/N Y GARCIA MORENO ENTRADA LLANO GRANDE</v>
          </cell>
        </row>
        <row r="3900">
          <cell r="A3900" t="str">
            <v>2483071</v>
          </cell>
          <cell r="B3900">
            <v>494629</v>
          </cell>
          <cell r="C3900" t="str">
            <v>2483071</v>
          </cell>
          <cell r="D3900" t="str">
            <v>MDELIVERY</v>
          </cell>
          <cell r="E3900" t="str">
            <v>DESPACHO</v>
          </cell>
          <cell r="F3900" t="str">
            <v>NORMAL</v>
          </cell>
          <cell r="G3900" t="str">
            <v>031080002483071</v>
          </cell>
          <cell r="H3900">
            <v>44937</v>
          </cell>
          <cell r="I3900" t="str">
            <v>ENTREGADO</v>
          </cell>
          <cell r="J3900">
            <v>44938</v>
          </cell>
          <cell r="K3900" t="str">
            <v>BARBARA CASANDRA TENORIO ROBAYO O RICARDO PENAFIEL_ FUNDACION DE DESARROLLO HUMANO Y SOCIAL LATACUNGA</v>
          </cell>
          <cell r="L3900" t="str">
            <v>AMBATO AV QUIZ QUIZ 15 69 Y AV ATAHUALPA CENTRO DE CAPACITACIoN FUNDEL AMBATO</v>
          </cell>
          <cell r="M3900" t="str">
            <v>0591710230001</v>
          </cell>
          <cell r="N3900" t="str">
            <v>0984069083</v>
          </cell>
          <cell r="O3900" t="str">
            <v/>
          </cell>
          <cell r="P3900" t="str">
            <v>AMBATO</v>
          </cell>
          <cell r="Q3900" t="str">
            <v>AMBATO</v>
          </cell>
          <cell r="R3900" t="str">
            <v>TUNGURAHUA</v>
          </cell>
          <cell r="S3900" t="str">
            <v>AMBATO</v>
          </cell>
          <cell r="T3900" t="str">
            <v>TRAMACO</v>
          </cell>
          <cell r="U3900" t="str">
            <v>FLEXNETUIO_PROVINCIA</v>
          </cell>
          <cell r="V3900">
            <v>1</v>
          </cell>
          <cell r="W3900">
            <v>1</v>
          </cell>
          <cell r="X3900" t="str">
            <v>FLEXNET ECUADOR - MDELIVERY</v>
          </cell>
          <cell r="Y3900" t="str">
            <v>CALLE 28 DE JUNIO S/N Y GARCIA MORENO ENTRADA LLANO GRANDE</v>
          </cell>
        </row>
        <row r="3901">
          <cell r="A3901" t="str">
            <v>2483073</v>
          </cell>
          <cell r="B3901">
            <v>494630</v>
          </cell>
          <cell r="C3901" t="str">
            <v>2483073</v>
          </cell>
          <cell r="D3901" t="str">
            <v>MDELIVERY</v>
          </cell>
          <cell r="E3901" t="str">
            <v>DESPACHO</v>
          </cell>
          <cell r="F3901" t="str">
            <v>DERIVADO PICK UP</v>
          </cell>
          <cell r="G3901" t="str">
            <v>031080002483073</v>
          </cell>
          <cell r="H3901">
            <v>44937</v>
          </cell>
          <cell r="I3901" t="str">
            <v>ENTREGADO</v>
          </cell>
          <cell r="J3901">
            <v>44939</v>
          </cell>
          <cell r="K3901" t="str">
            <v>RAUL VINICIO BORBOR_RAUL VINICIO BORBOR</v>
          </cell>
          <cell r="L3901" t="str">
            <v>retiro en oficinas de tramaco SAN MARINO</v>
          </cell>
          <cell r="M3901" t="str">
            <v>0915885404001</v>
          </cell>
          <cell r="N3901" t="str">
            <v>0989128321</v>
          </cell>
          <cell r="O3901" t="str">
            <v/>
          </cell>
          <cell r="P3901" t="str">
            <v>GUAYAQUIL</v>
          </cell>
          <cell r="Q3901" t="str">
            <v>GUAYAQUIL</v>
          </cell>
          <cell r="R3901" t="str">
            <v>GUAYAS</v>
          </cell>
          <cell r="T3901" t="str">
            <v>TRAMACO</v>
          </cell>
          <cell r="U3901" t="str">
            <v>FLEXNETUIO_GYE</v>
          </cell>
          <cell r="V3901">
            <v>1</v>
          </cell>
          <cell r="W3901">
            <v>1</v>
          </cell>
          <cell r="X3901" t="str">
            <v>FLEXNET ECUADOR - MDELIVERY</v>
          </cell>
          <cell r="Y3901" t="str">
            <v>CALLE 28 DE JUNIO S/N Y GARCIA MORENO ENTRADA LLANO GRANDE</v>
          </cell>
        </row>
        <row r="3902">
          <cell r="A3902" t="str">
            <v>2483074</v>
          </cell>
          <cell r="B3902">
            <v>494631</v>
          </cell>
          <cell r="C3902" t="str">
            <v>2483074</v>
          </cell>
          <cell r="D3902" t="str">
            <v>MDELIVERY</v>
          </cell>
          <cell r="E3902" t="str">
            <v>DESPACHO</v>
          </cell>
          <cell r="F3902" t="str">
            <v>NORMAL</v>
          </cell>
          <cell r="G3902" t="str">
            <v>FT79099 / 031080002483074</v>
          </cell>
          <cell r="H3902">
            <v>44937</v>
          </cell>
          <cell r="I3902" t="str">
            <v>ENTREGADO</v>
          </cell>
          <cell r="J3902">
            <v>44942</v>
          </cell>
          <cell r="K3902" t="str">
            <v>HENRRY FAVIAN DELGADO RUIZ O MARIA GABRIELA GANAN_VIPELEC S A</v>
          </cell>
          <cell r="L3902" t="str">
            <v>URBANIZACION DURAN CITY ETAPA BROMERIA MZ 8 VL 27</v>
          </cell>
          <cell r="M3902" t="str">
            <v>0992650044001</v>
          </cell>
          <cell r="N3902" t="str">
            <v>0994392951</v>
          </cell>
          <cell r="P3902" t="str">
            <v>GUAYAQUIL</v>
          </cell>
          <cell r="Q3902" t="str">
            <v>GUAYAQUIL</v>
          </cell>
          <cell r="R3902" t="str">
            <v>GUAYAS</v>
          </cell>
          <cell r="T3902" t="str">
            <v>TRAMACO</v>
          </cell>
          <cell r="U3902" t="str">
            <v>FLEXNETUIO_GYE</v>
          </cell>
          <cell r="V3902">
            <v>1</v>
          </cell>
          <cell r="W3902">
            <v>1</v>
          </cell>
          <cell r="X3902" t="str">
            <v>FLEXNET ECUADOR - MDELIVERY</v>
          </cell>
          <cell r="Y3902" t="str">
            <v>CALLE 28 DE JUNIO S/N Y GARCIA MORENO ENTRADA LLANO GRANDE</v>
          </cell>
        </row>
        <row r="3903">
          <cell r="A3903" t="str">
            <v>2483075</v>
          </cell>
          <cell r="B3903">
            <v>494632</v>
          </cell>
          <cell r="C3903" t="str">
            <v>2483075</v>
          </cell>
          <cell r="D3903" t="str">
            <v>MDELIVERY</v>
          </cell>
          <cell r="E3903" t="str">
            <v>DESPACHO</v>
          </cell>
          <cell r="F3903" t="str">
            <v>NORMAL</v>
          </cell>
          <cell r="G3903" t="str">
            <v>031080002483075</v>
          </cell>
          <cell r="H3903">
            <v>44937</v>
          </cell>
          <cell r="I3903" t="str">
            <v>ENTREGADO</v>
          </cell>
          <cell r="J3903">
            <v>44938</v>
          </cell>
          <cell r="K3903" t="str">
            <v xml:space="preserve">MARISOL MARTINEZ_FORTIUS S A </v>
          </cell>
          <cell r="L3903" t="str">
            <v>LOTIZACION LAS BRISAS MZ D11 SOLAR 6 A UNA CUADRA DEL CENTRO DE REVISION VEHICULAR INGRESANDO POR LA FERIA GANADERA</v>
          </cell>
          <cell r="M3903" t="str">
            <v>1791151135001</v>
          </cell>
          <cell r="N3903" t="str">
            <v>0995398882</v>
          </cell>
          <cell r="O3903" t="str">
            <v/>
          </cell>
          <cell r="P3903" t="str">
            <v>DURAN</v>
          </cell>
          <cell r="Q3903" t="str">
            <v>DURAN</v>
          </cell>
          <cell r="R3903" t="str">
            <v>GUAYAS</v>
          </cell>
          <cell r="T3903" t="str">
            <v>TRAMACO</v>
          </cell>
          <cell r="U3903" t="str">
            <v>FLEXNETUIO_GYE</v>
          </cell>
          <cell r="V3903">
            <v>1</v>
          </cell>
          <cell r="W3903">
            <v>1</v>
          </cell>
          <cell r="X3903" t="str">
            <v>FLEXNET ECUADOR - MDELIVERY</v>
          </cell>
          <cell r="Y3903" t="str">
            <v>CALLE 28 DE JUNIO S/N Y GARCIA MORENO ENTRADA LLANO GRANDE</v>
          </cell>
        </row>
        <row r="3904">
          <cell r="A3904" t="str">
            <v>2483076</v>
          </cell>
          <cell r="B3904">
            <v>494633</v>
          </cell>
          <cell r="C3904" t="str">
            <v>2483076</v>
          </cell>
          <cell r="D3904" t="str">
            <v>MDELIVERY</v>
          </cell>
          <cell r="E3904" t="str">
            <v>DESPACHO</v>
          </cell>
          <cell r="F3904" t="str">
            <v>NORMAL</v>
          </cell>
          <cell r="G3904" t="str">
            <v>031080002483076</v>
          </cell>
          <cell r="H3904">
            <v>44937</v>
          </cell>
          <cell r="I3904" t="str">
            <v>ENTREGADO</v>
          </cell>
          <cell r="J3904">
            <v>44938</v>
          </cell>
          <cell r="K3904" t="str">
            <v xml:space="preserve">Karla Cazar_OSELLA S A </v>
          </cell>
          <cell r="L3904" t="str">
            <v>Km 1 5 via Duran Tambo</v>
          </cell>
          <cell r="M3904" t="str">
            <v>0991303448001</v>
          </cell>
          <cell r="N3904" t="str">
            <v>0998620441</v>
          </cell>
          <cell r="O3904" t="str">
            <v/>
          </cell>
          <cell r="P3904" t="str">
            <v>DURAN</v>
          </cell>
          <cell r="Q3904" t="str">
            <v>DURAN</v>
          </cell>
          <cell r="R3904" t="str">
            <v>GUAYAS</v>
          </cell>
          <cell r="T3904" t="str">
            <v>TRAMACO</v>
          </cell>
          <cell r="U3904" t="str">
            <v>FLEXNETUIO_GYE</v>
          </cell>
          <cell r="V3904">
            <v>1</v>
          </cell>
          <cell r="W3904">
            <v>1</v>
          </cell>
          <cell r="X3904" t="str">
            <v>FLEXNET ECUADOR - MDELIVERY</v>
          </cell>
          <cell r="Y3904" t="str">
            <v>CALLE 28 DE JUNIO S/N Y GARCIA MORENO ENTRADA LLANO GRANDE</v>
          </cell>
        </row>
        <row r="3905">
          <cell r="A3905" t="str">
            <v>2483077</v>
          </cell>
          <cell r="B3905">
            <v>494634</v>
          </cell>
          <cell r="C3905" t="str">
            <v>2483077</v>
          </cell>
          <cell r="D3905" t="str">
            <v>MDELIVERY</v>
          </cell>
          <cell r="E3905" t="str">
            <v>DESPACHO</v>
          </cell>
          <cell r="F3905" t="str">
            <v>NORMAL</v>
          </cell>
          <cell r="G3905" t="str">
            <v>IC4486</v>
          </cell>
          <cell r="H3905">
            <v>44937</v>
          </cell>
          <cell r="I3905" t="str">
            <v>ENTREGADO</v>
          </cell>
          <cell r="J3905">
            <v>44938</v>
          </cell>
          <cell r="K3905" t="str">
            <v>Maria Rosa Peralta_ASOCIACION DE PROFESORES DE LA UNIVERSIDAD DEL AZUAY</v>
          </cell>
          <cell r="L3905" t="str">
            <v>AV 24 DE MAYO 7 77 Y HERNAN MALO EN LA UNIV DEL AZUAY DEJE EN LA ASOCIACION DE PROFESORES CUENCA</v>
          </cell>
          <cell r="M3905" t="str">
            <v>0190301842001</v>
          </cell>
          <cell r="N3905" t="str">
            <v>0984870352</v>
          </cell>
          <cell r="O3905" t="str">
            <v/>
          </cell>
          <cell r="P3905" t="str">
            <v>CUENCA</v>
          </cell>
          <cell r="Q3905" t="str">
            <v>CUENCA</v>
          </cell>
          <cell r="R3905" t="str">
            <v>AZUAY</v>
          </cell>
          <cell r="T3905" t="str">
            <v>ITSACOURIER</v>
          </cell>
          <cell r="U3905" t="str">
            <v>FLEXNETUIO_PROVINCIA</v>
          </cell>
          <cell r="V3905">
            <v>1</v>
          </cell>
          <cell r="W3905">
            <v>1</v>
          </cell>
          <cell r="X3905" t="str">
            <v>FLEXNET ECUADOR - MDELIVERY</v>
          </cell>
          <cell r="Y3905" t="str">
            <v>CALLE 28 DE JUNIO S/N Y GARCIA MORENO ENTRADA LLANO GRANDE</v>
          </cell>
        </row>
        <row r="3906">
          <cell r="A3906" t="str">
            <v>2482784</v>
          </cell>
          <cell r="B3906">
            <v>494596</v>
          </cell>
          <cell r="C3906" t="str">
            <v>2482784</v>
          </cell>
          <cell r="D3906" t="str">
            <v>MDELIVERY</v>
          </cell>
          <cell r="E3906" t="str">
            <v>DESPACHO</v>
          </cell>
          <cell r="F3906" t="str">
            <v>EXPRESS</v>
          </cell>
          <cell r="G3906" t="str">
            <v>FTS45447</v>
          </cell>
          <cell r="H3906">
            <v>44937</v>
          </cell>
          <cell r="I3906" t="str">
            <v>ENTREGADO</v>
          </cell>
          <cell r="J3906">
            <v>44937</v>
          </cell>
          <cell r="K3906" t="str">
            <v>LUIS CHAMAIDAN_JAIME OSWALDO AREVALO ROSALES</v>
          </cell>
          <cell r="L3906" t="str">
            <v>Alemania E3 57 y las guayanas edificio alemania planta baja oficina 5 en global Touring Ecuador</v>
          </cell>
          <cell r="M3906" t="str">
            <v>1723796049001</v>
          </cell>
          <cell r="N3906" t="str">
            <v>0989488829/026004050</v>
          </cell>
          <cell r="O3906" t="str">
            <v/>
          </cell>
          <cell r="P3906" t="str">
            <v>QUITO</v>
          </cell>
          <cell r="Q3906" t="str">
            <v>QUITO</v>
          </cell>
          <cell r="R3906" t="str">
            <v>PICHINCHA</v>
          </cell>
          <cell r="T3906" t="str">
            <v>TRANSERVISS</v>
          </cell>
          <cell r="U3906" t="str">
            <v>FLEXNETUIO_LOCAL</v>
          </cell>
          <cell r="V3906">
            <v>1</v>
          </cell>
          <cell r="W3906">
            <v>1</v>
          </cell>
          <cell r="X3906" t="str">
            <v>FLEXNET ECUADOR - MDELIVERY</v>
          </cell>
          <cell r="Y3906" t="str">
            <v>CALLE 28 DE JUNIO S/N Y GARCIA MORENO ENTRADA LLANO GRANDE</v>
          </cell>
        </row>
        <row r="3907">
          <cell r="A3907" t="str">
            <v>2482786</v>
          </cell>
          <cell r="B3907">
            <v>494597</v>
          </cell>
          <cell r="C3907" t="str">
            <v>2482786</v>
          </cell>
          <cell r="D3907" t="str">
            <v>MDELIVERY</v>
          </cell>
          <cell r="E3907" t="str">
            <v>DESPACHO</v>
          </cell>
          <cell r="F3907" t="str">
            <v>EXPRESS</v>
          </cell>
          <cell r="G3907" t="str">
            <v>FTS45441</v>
          </cell>
          <cell r="H3907">
            <v>44937</v>
          </cell>
          <cell r="I3907" t="str">
            <v>ENTREGADO</v>
          </cell>
          <cell r="J3907">
            <v>44939</v>
          </cell>
          <cell r="K3907" t="str">
            <v xml:space="preserve">Roberto Ramirez Andrea Echeverria Mauricio Echeverria_ROAD TRACK ECUADOR S A </v>
          </cell>
          <cell r="L3907" t="str">
            <v xml:space="preserve">CALLE MANUEL NAJAS OE1 181 Y JUAN DE SELIS CARCELEN INDUSTRIAL </v>
          </cell>
          <cell r="M3907" t="str">
            <v>1791887565001</v>
          </cell>
          <cell r="N3907" t="str">
            <v>0999095722</v>
          </cell>
          <cell r="O3907" t="str">
            <v/>
          </cell>
          <cell r="P3907" t="str">
            <v>QUITO</v>
          </cell>
          <cell r="Q3907" t="str">
            <v>QUITO</v>
          </cell>
          <cell r="R3907" t="str">
            <v>PICHINCHA</v>
          </cell>
          <cell r="T3907" t="str">
            <v>TRANSERVISS</v>
          </cell>
          <cell r="U3907" t="str">
            <v>FLEXNETUIO_LOCAL</v>
          </cell>
          <cell r="V3907">
            <v>1</v>
          </cell>
          <cell r="W3907">
            <v>1</v>
          </cell>
          <cell r="X3907" t="str">
            <v>FLEXNET ECUADOR - MDELIVERY</v>
          </cell>
          <cell r="Y3907" t="str">
            <v>CALLE 28 DE JUNIO S/N Y GARCIA MORENO ENTRADA LLANO GRANDE</v>
          </cell>
        </row>
        <row r="3908">
          <cell r="A3908" t="str">
            <v>2482793</v>
          </cell>
          <cell r="B3908">
            <v>494598</v>
          </cell>
          <cell r="C3908" t="str">
            <v>2482793</v>
          </cell>
          <cell r="D3908" t="str">
            <v>MDELIVERY</v>
          </cell>
          <cell r="E3908" t="str">
            <v>DESPACHO</v>
          </cell>
          <cell r="F3908" t="str">
            <v>EXPRESS</v>
          </cell>
          <cell r="G3908" t="str">
            <v>FTS45440</v>
          </cell>
          <cell r="H3908">
            <v>44937</v>
          </cell>
          <cell r="I3908" t="str">
            <v>ENTREGADO</v>
          </cell>
          <cell r="J3908">
            <v>44939</v>
          </cell>
          <cell r="K3908" t="str">
            <v xml:space="preserve">Roberto Ramirez Andrea Echeverria Mauricio Echeverria_ROAD TRACK ECUADOR S A </v>
          </cell>
          <cell r="L3908" t="str">
            <v xml:space="preserve">CALLE MANUEL NAJAS OE1 181 Y JUAN DE SELIS CARCELEN INDUSTRIAL </v>
          </cell>
          <cell r="M3908" t="str">
            <v>1791887565001</v>
          </cell>
          <cell r="N3908" t="str">
            <v>0999095722</v>
          </cell>
          <cell r="O3908" t="str">
            <v/>
          </cell>
          <cell r="P3908" t="str">
            <v>QUITO</v>
          </cell>
          <cell r="Q3908" t="str">
            <v>QUITO</v>
          </cell>
          <cell r="R3908" t="str">
            <v>PICHINCHA</v>
          </cell>
          <cell r="T3908" t="str">
            <v>TRANSERVISS</v>
          </cell>
          <cell r="U3908" t="str">
            <v>FLEXNETUIO_LOCAL</v>
          </cell>
          <cell r="V3908">
            <v>1</v>
          </cell>
          <cell r="W3908">
            <v>1</v>
          </cell>
          <cell r="X3908" t="str">
            <v>FLEXNET ECUADOR - MDELIVERY</v>
          </cell>
          <cell r="Y3908" t="str">
            <v>CALLE 28 DE JUNIO S/N Y GARCIA MORENO ENTRADA LLANO GRANDE</v>
          </cell>
        </row>
        <row r="3909">
          <cell r="A3909" t="str">
            <v>2482952</v>
          </cell>
          <cell r="B3909">
            <v>494599</v>
          </cell>
          <cell r="C3909" t="str">
            <v>2482952</v>
          </cell>
          <cell r="D3909" t="str">
            <v>MDELIVERY</v>
          </cell>
          <cell r="E3909" t="str">
            <v>DESPACHO</v>
          </cell>
          <cell r="F3909" t="str">
            <v>EXPRESS</v>
          </cell>
          <cell r="G3909" t="str">
            <v>FTS45452</v>
          </cell>
          <cell r="H3909">
            <v>44937</v>
          </cell>
          <cell r="I3909" t="str">
            <v>ENTREGADO</v>
          </cell>
          <cell r="J3909">
            <v>44937</v>
          </cell>
          <cell r="K3909" t="str">
            <v>GABRIELA QUEZADA_ASOCIACION DE EMPLEADOS DE PETROAMAZONAS E</v>
          </cell>
          <cell r="L3909" t="str">
            <v xml:space="preserve">PICHINCHA QUITO PICHINCHA QUITO LA NINA E9 64 Y AV 6 DE DICIEMBRE EDIFICIO SAN FRANCISCO PLAZA PISO 2 ALADO BANCO INTERNACIONAL </v>
          </cell>
          <cell r="M3909" t="str">
            <v>1792376041001</v>
          </cell>
          <cell r="N3909" t="str">
            <v>0969055964</v>
          </cell>
          <cell r="O3909" t="str">
            <v/>
          </cell>
          <cell r="P3909" t="str">
            <v>QUITO</v>
          </cell>
          <cell r="Q3909" t="str">
            <v>QUITO</v>
          </cell>
          <cell r="R3909" t="str">
            <v>PICHINCHA</v>
          </cell>
          <cell r="T3909" t="str">
            <v>TRANSERVISS</v>
          </cell>
          <cell r="U3909" t="str">
            <v>FLEXNETUIO_LOCAL</v>
          </cell>
          <cell r="V3909">
            <v>1</v>
          </cell>
          <cell r="W3909">
            <v>1</v>
          </cell>
          <cell r="X3909" t="str">
            <v>FLEXNET ECUADOR - MDELIVERY</v>
          </cell>
          <cell r="Y3909" t="str">
            <v>CALLE 28 DE JUNIO S/N Y GARCIA MORENO ENTRADA LLANO GRANDE</v>
          </cell>
        </row>
        <row r="3910">
          <cell r="A3910" t="str">
            <v>2482953</v>
          </cell>
          <cell r="B3910">
            <v>494600</v>
          </cell>
          <cell r="C3910" t="str">
            <v>2482953</v>
          </cell>
          <cell r="D3910" t="str">
            <v>MDELIVERY</v>
          </cell>
          <cell r="E3910" t="str">
            <v>DESPACHO</v>
          </cell>
          <cell r="F3910" t="str">
            <v>EXPRESS</v>
          </cell>
          <cell r="G3910" t="str">
            <v>FTS45443</v>
          </cell>
          <cell r="H3910">
            <v>44937</v>
          </cell>
          <cell r="I3910" t="str">
            <v>ENTREGADO</v>
          </cell>
          <cell r="J3910">
            <v>44938</v>
          </cell>
          <cell r="K3910" t="str">
            <v>Marisol Naranjo_NIPRO MEDICAL CORPORATION</v>
          </cell>
          <cell r="L3910" t="str">
            <v>Calle El Arenal Oe11 192 y Panamericana Norte Galpon Azul</v>
          </cell>
          <cell r="M3910" t="str">
            <v>1791830105001</v>
          </cell>
          <cell r="N3910" t="str">
            <v>0962592597</v>
          </cell>
          <cell r="O3910" t="str">
            <v/>
          </cell>
          <cell r="P3910" t="str">
            <v>QUITO</v>
          </cell>
          <cell r="Q3910" t="str">
            <v>QUITO</v>
          </cell>
          <cell r="R3910" t="str">
            <v>PICHINCHA</v>
          </cell>
          <cell r="T3910" t="str">
            <v>TRANSERVISS</v>
          </cell>
          <cell r="U3910" t="str">
            <v>FLEXNETUIO_LOCAL</v>
          </cell>
          <cell r="V3910">
            <v>1</v>
          </cell>
          <cell r="W3910">
            <v>1</v>
          </cell>
          <cell r="X3910" t="str">
            <v>FLEXNET ECUADOR - MDELIVERY</v>
          </cell>
          <cell r="Y3910" t="str">
            <v>CALLE 28 DE JUNIO S/N Y GARCIA MORENO ENTRADA LLANO GRANDE</v>
          </cell>
        </row>
        <row r="3911">
          <cell r="A3911" t="str">
            <v>2482963</v>
          </cell>
          <cell r="B3911">
            <v>494601</v>
          </cell>
          <cell r="C3911" t="str">
            <v>2482963</v>
          </cell>
          <cell r="D3911" t="str">
            <v>MDELIVERY</v>
          </cell>
          <cell r="E3911" t="str">
            <v>DESPACHO</v>
          </cell>
          <cell r="F3911" t="str">
            <v>EXPRESS</v>
          </cell>
          <cell r="G3911" t="str">
            <v>FTS45442</v>
          </cell>
          <cell r="H3911">
            <v>44937</v>
          </cell>
          <cell r="I3911" t="str">
            <v>ENTREGADO</v>
          </cell>
          <cell r="J3911">
            <v>44937</v>
          </cell>
          <cell r="K3911" t="str">
            <v xml:space="preserve">JACOME VARGAS EDGAR JORDI VIVIANA CORDOVA_PRICEWATERHOUSECOOPERS DEL ECUADOR CIA LTDA </v>
          </cell>
          <cell r="L3911" t="str">
            <v>Av 6 de Diciembre y Boussingault Edificio T6 Piso 14</v>
          </cell>
          <cell r="M3911" t="str">
            <v>1791105958001</v>
          </cell>
          <cell r="N3911" t="str">
            <v>0994519765</v>
          </cell>
          <cell r="O3911" t="str">
            <v/>
          </cell>
          <cell r="P3911" t="str">
            <v>QUITO</v>
          </cell>
          <cell r="Q3911" t="str">
            <v>QUITO</v>
          </cell>
          <cell r="R3911" t="str">
            <v>PICHINCHA</v>
          </cell>
          <cell r="T3911" t="str">
            <v>TRANSERVISS</v>
          </cell>
          <cell r="U3911" t="str">
            <v>FLEXNETUIO_LOCAL</v>
          </cell>
          <cell r="V3911">
            <v>1</v>
          </cell>
          <cell r="W3911">
            <v>1</v>
          </cell>
          <cell r="X3911" t="str">
            <v>FLEXNET ECUADOR - MDELIVERY</v>
          </cell>
          <cell r="Y3911" t="str">
            <v>CALLE 28 DE JUNIO S/N Y GARCIA MORENO ENTRADA LLANO GRANDE</v>
          </cell>
        </row>
        <row r="3912">
          <cell r="A3912" t="str">
            <v>2482998</v>
          </cell>
          <cell r="B3912">
            <v>494602</v>
          </cell>
          <cell r="C3912" t="str">
            <v>2482998</v>
          </cell>
          <cell r="D3912" t="str">
            <v>MDELIVERY</v>
          </cell>
          <cell r="E3912" t="str">
            <v>DESPACHO</v>
          </cell>
          <cell r="F3912" t="str">
            <v>EXPRESS</v>
          </cell>
          <cell r="G3912" t="str">
            <v>FTS45444</v>
          </cell>
          <cell r="H3912">
            <v>44937</v>
          </cell>
          <cell r="I3912" t="str">
            <v>ENTREGADO</v>
          </cell>
          <cell r="J3912">
            <v>44937</v>
          </cell>
          <cell r="K3912" t="str">
            <v xml:space="preserve">Narcisa Manzo_NOVARTIS ECUADOR S A </v>
          </cell>
          <cell r="L3912" t="str">
            <v>Av Amazonas N37 39 y Union Nacional de Periodistas Edificio Eurocenter Piso 2</v>
          </cell>
          <cell r="M3912" t="str">
            <v>1790233332001</v>
          </cell>
          <cell r="N3912" t="str">
            <v>0987692394</v>
          </cell>
          <cell r="O3912" t="str">
            <v/>
          </cell>
          <cell r="P3912" t="str">
            <v>QUITO</v>
          </cell>
          <cell r="Q3912" t="str">
            <v>QUITO</v>
          </cell>
          <cell r="R3912" t="str">
            <v>PICHINCHA</v>
          </cell>
          <cell r="T3912" t="str">
            <v>TRANSERVISS</v>
          </cell>
          <cell r="U3912" t="str">
            <v>FLEXNETUIO_LOCAL</v>
          </cell>
          <cell r="V3912">
            <v>1</v>
          </cell>
          <cell r="W3912">
            <v>1</v>
          </cell>
          <cell r="X3912" t="str">
            <v>FLEXNET ECUADOR - MDELIVERY</v>
          </cell>
          <cell r="Y3912" t="str">
            <v>CALLE 28 DE JUNIO S/N Y GARCIA MORENO ENTRADA LLANO GRANDE</v>
          </cell>
        </row>
        <row r="3913">
          <cell r="A3913" t="str">
            <v>2483008</v>
          </cell>
          <cell r="B3913">
            <v>494603</v>
          </cell>
          <cell r="C3913" t="str">
            <v>2483008</v>
          </cell>
          <cell r="D3913" t="str">
            <v>MDELIVERY</v>
          </cell>
          <cell r="E3913" t="str">
            <v>DESPACHO</v>
          </cell>
          <cell r="F3913" t="str">
            <v>EXPRESS</v>
          </cell>
          <cell r="G3913" t="str">
            <v>FTS45454</v>
          </cell>
          <cell r="H3913">
            <v>44937</v>
          </cell>
          <cell r="I3913" t="str">
            <v>ENTREGADO</v>
          </cell>
          <cell r="J3913">
            <v>44942</v>
          </cell>
          <cell r="K3913" t="str">
            <v>Santiago Duque_LABORATORIOS INDUSTRIALES FARMACEUTICOS ECUATORIAN</v>
          </cell>
          <cell r="L3913" t="str">
            <v>AV DE LA PRENSA OE2 22 ESQUINA Y CALLE JUAN GALARZA EDIFICIO LABORATORIOS LIFE</v>
          </cell>
          <cell r="M3913" t="str">
            <v>1790013502001</v>
          </cell>
          <cell r="N3913" t="str">
            <v>0958628955</v>
          </cell>
          <cell r="O3913" t="str">
            <v/>
          </cell>
          <cell r="P3913" t="str">
            <v>QUITO</v>
          </cell>
          <cell r="Q3913" t="str">
            <v>QUITO</v>
          </cell>
          <cell r="R3913" t="str">
            <v>PICHINCHA</v>
          </cell>
          <cell r="T3913" t="str">
            <v>TRANSERVISS</v>
          </cell>
          <cell r="U3913" t="str">
            <v>FLEXNETUIO_LOCAL</v>
          </cell>
          <cell r="V3913">
            <v>1</v>
          </cell>
          <cell r="W3913">
            <v>1</v>
          </cell>
          <cell r="X3913" t="str">
            <v>FLEXNET ECUADOR - MDELIVERY</v>
          </cell>
          <cell r="Y3913" t="str">
            <v>CALLE 28 DE JUNIO S/N Y GARCIA MORENO ENTRADA LLANO GRANDE</v>
          </cell>
        </row>
        <row r="3914">
          <cell r="A3914" t="str">
            <v>2483033</v>
          </cell>
          <cell r="B3914">
            <v>494604</v>
          </cell>
          <cell r="C3914" t="str">
            <v>2483033</v>
          </cell>
          <cell r="D3914" t="str">
            <v>MDELIVERY</v>
          </cell>
          <cell r="E3914" t="str">
            <v>DESPACHO</v>
          </cell>
          <cell r="F3914" t="str">
            <v>EXPRESS</v>
          </cell>
          <cell r="G3914" t="str">
            <v>FTS45453</v>
          </cell>
          <cell r="H3914">
            <v>44937</v>
          </cell>
          <cell r="I3914" t="str">
            <v>ENTREGADO</v>
          </cell>
          <cell r="J3914">
            <v>44937</v>
          </cell>
          <cell r="K3914" t="str">
            <v>Rene Giovany Gongora_BANCO DE LA PRODUCCION S A PRODUBANCO</v>
          </cell>
          <cell r="L3914" t="str">
            <v>Centro Corporativo Ekopark Torre 1 Av Simon Bolivar y Via a Nayon PRODUBANCO</v>
          </cell>
          <cell r="M3914" t="str">
            <v>1790368718001</v>
          </cell>
          <cell r="N3914" t="str">
            <v>0979152102</v>
          </cell>
          <cell r="O3914" t="str">
            <v/>
          </cell>
          <cell r="P3914" t="str">
            <v>QUITO</v>
          </cell>
          <cell r="Q3914" t="str">
            <v>QUITO</v>
          </cell>
          <cell r="R3914" t="str">
            <v>PICHINCHA</v>
          </cell>
          <cell r="T3914" t="str">
            <v>TRANSERVISS</v>
          </cell>
          <cell r="U3914" t="str">
            <v>FLEXNETUIO_LOCAL</v>
          </cell>
          <cell r="V3914">
            <v>1</v>
          </cell>
          <cell r="W3914">
            <v>1</v>
          </cell>
          <cell r="X3914" t="str">
            <v>FLEXNET ECUADOR - MDELIVERY</v>
          </cell>
          <cell r="Y3914" t="str">
            <v>CALLE 28 DE JUNIO S/N Y GARCIA MORENO ENTRADA LLANO GRANDE</v>
          </cell>
        </row>
        <row r="3915">
          <cell r="A3915" t="str">
            <v>2483055</v>
          </cell>
          <cell r="B3915">
            <v>494605</v>
          </cell>
          <cell r="C3915" t="str">
            <v>2483055</v>
          </cell>
          <cell r="D3915" t="str">
            <v>MDELIVERY</v>
          </cell>
          <cell r="E3915" t="str">
            <v>DESPACHO</v>
          </cell>
          <cell r="F3915" t="str">
            <v>EXPRESS</v>
          </cell>
          <cell r="G3915" t="str">
            <v>FTS45446</v>
          </cell>
          <cell r="H3915">
            <v>44937</v>
          </cell>
          <cell r="I3915" t="str">
            <v>ENTREGADO</v>
          </cell>
          <cell r="J3915">
            <v>44937</v>
          </cell>
          <cell r="K3915" t="str">
            <v>ANDRADE ESCOBAR PASIONARIA MIRELLA_ANDRADE ESCOBAR PASIONARIA MIRELLA</v>
          </cell>
          <cell r="L3915" t="str">
            <v>REPUBLICA DEL SALVADOR 8 80 Y SUECIA</v>
          </cell>
          <cell r="M3915" t="str">
            <v>1714429725001</v>
          </cell>
          <cell r="N3915" t="str">
            <v>0984704180</v>
          </cell>
          <cell r="O3915" t="str">
            <v/>
          </cell>
          <cell r="P3915" t="str">
            <v>QUITO</v>
          </cell>
          <cell r="Q3915" t="str">
            <v>QUITO</v>
          </cell>
          <cell r="R3915" t="str">
            <v>PICHINCHA</v>
          </cell>
          <cell r="T3915" t="str">
            <v>TRANSERVISS</v>
          </cell>
          <cell r="U3915" t="str">
            <v>FLEXNETUIO_LOCAL</v>
          </cell>
          <cell r="V3915">
            <v>1</v>
          </cell>
          <cell r="W3915">
            <v>1</v>
          </cell>
          <cell r="X3915" t="str">
            <v>FLEXNET ECUADOR - MDELIVERY</v>
          </cell>
          <cell r="Y3915" t="str">
            <v>CALLE 28 DE JUNIO S/N Y GARCIA MORENO ENTRADA LLANO GRANDE</v>
          </cell>
        </row>
        <row r="3916">
          <cell r="A3916" t="str">
            <v>SG_23_036</v>
          </cell>
          <cell r="B3916">
            <v>494595</v>
          </cell>
          <cell r="C3916" t="str">
            <v>SG_23_036</v>
          </cell>
          <cell r="D3916" t="str">
            <v>SG</v>
          </cell>
          <cell r="E3916" t="str">
            <v>DESPACHO</v>
          </cell>
          <cell r="F3916" t="str">
            <v>NORMAL</v>
          </cell>
          <cell r="G3916" t="str">
            <v>FT79253</v>
          </cell>
          <cell r="H3916">
            <v>44937</v>
          </cell>
          <cell r="I3916" t="str">
            <v>ENTREGADO</v>
          </cell>
          <cell r="J3916">
            <v>44938</v>
          </cell>
          <cell r="K3916" t="str">
            <v>MEDICO INDUSTRIAL COMERCIAL MEDINCO</v>
          </cell>
          <cell r="L3916" t="str">
            <v>CDLA. ATAHUALPA, CALLE GALO MOLINA S11-204 Y CALLE INTI</v>
          </cell>
          <cell r="P3916" t="str">
            <v>170601</v>
          </cell>
          <cell r="Q3916" t="str">
            <v>QUITO</v>
          </cell>
          <cell r="R3916" t="str">
            <v>PICHINCHA</v>
          </cell>
          <cell r="S3916" t="str">
            <v>QUITO</v>
          </cell>
          <cell r="T3916" t="str">
            <v>FLEXTRANS UIO</v>
          </cell>
          <cell r="U3916" t="str">
            <v>FLEXNETUIO_LOCAL</v>
          </cell>
          <cell r="V3916">
            <v>1</v>
          </cell>
          <cell r="W3916">
            <v>34.67</v>
          </cell>
          <cell r="X3916" t="str">
            <v>FLEXNET UIO</v>
          </cell>
          <cell r="Y3916" t="str">
            <v>PANAMERICANA NORTE KM 12 1/2  LLANO GRANDE</v>
          </cell>
        </row>
        <row r="3917">
          <cell r="A3917" t="str">
            <v>SG_23_035</v>
          </cell>
          <cell r="B3917">
            <v>494594</v>
          </cell>
          <cell r="C3917" t="str">
            <v>SG_23_035</v>
          </cell>
          <cell r="D3917" t="str">
            <v>SG</v>
          </cell>
          <cell r="E3917" t="str">
            <v>DESPACHO</v>
          </cell>
          <cell r="F3917" t="str">
            <v>NORMAL</v>
          </cell>
          <cell r="G3917" t="str">
            <v>FT79252</v>
          </cell>
          <cell r="H3917">
            <v>44937</v>
          </cell>
          <cell r="I3917" t="str">
            <v>ENTREGADO</v>
          </cell>
          <cell r="J3917">
            <v>44938</v>
          </cell>
          <cell r="K3917" t="str">
            <v>FERRETERIA INDUSTRIAL - FINPAC</v>
          </cell>
          <cell r="L3917" t="str">
            <v>LOTIZACION CERRO COLORADO COOP VERGELES MZ 1245 SOLAR 1-2</v>
          </cell>
          <cell r="P3917" t="str">
            <v>090703</v>
          </cell>
          <cell r="Q3917" t="str">
            <v>GUAYAQUIL</v>
          </cell>
          <cell r="R3917" t="str">
            <v>GUAYAS</v>
          </cell>
          <cell r="S3917" t="str">
            <v>GUAYAQUIL</v>
          </cell>
          <cell r="T3917" t="str">
            <v>FLEXTRANS GYE</v>
          </cell>
          <cell r="U3917" t="str">
            <v>FLEXNETUIO_GYE</v>
          </cell>
          <cell r="V3917">
            <v>2</v>
          </cell>
          <cell r="W3917">
            <v>44.5</v>
          </cell>
          <cell r="X3917" t="str">
            <v>FLEXNET UIO</v>
          </cell>
          <cell r="Y3917" t="str">
            <v>PANAMERICANA NORTE KM 12 1/2  LLANO GRANDE</v>
          </cell>
        </row>
        <row r="3918">
          <cell r="A3918" t="str">
            <v>SG_23_030</v>
          </cell>
          <cell r="B3918">
            <v>494593</v>
          </cell>
          <cell r="C3918" t="str">
            <v>SG_23_030</v>
          </cell>
          <cell r="D3918" t="str">
            <v>SG</v>
          </cell>
          <cell r="E3918" t="str">
            <v>DESPACHO</v>
          </cell>
          <cell r="F3918" t="str">
            <v>NORMAL</v>
          </cell>
          <cell r="G3918" t="str">
            <v>FT79249</v>
          </cell>
          <cell r="H3918">
            <v>44937</v>
          </cell>
          <cell r="I3918" t="str">
            <v>ENTREGADO</v>
          </cell>
          <cell r="J3918">
            <v>44938</v>
          </cell>
          <cell r="K3918" t="str">
            <v>KYWI GYE CALIFORNIA</v>
          </cell>
          <cell r="L3918" t="str">
            <v>KM. 12 1/2 VÍA A DAULE Y CALLE C, JUNTO AL PARQUE CALIFORNIA 2 -  DETRÁS DE SUPERMAXI SECTOR PECA</v>
          </cell>
          <cell r="P3918" t="str">
            <v>090706</v>
          </cell>
          <cell r="Q3918" t="str">
            <v>GUAYAQUIL</v>
          </cell>
          <cell r="R3918" t="str">
            <v>GUAYAS</v>
          </cell>
          <cell r="S3918" t="str">
            <v>GUAYAQUIL</v>
          </cell>
          <cell r="T3918" t="str">
            <v>FLEXTRANS GYE</v>
          </cell>
          <cell r="U3918" t="str">
            <v>FLEXNETUIO_GYE</v>
          </cell>
          <cell r="V3918">
            <v>1</v>
          </cell>
          <cell r="W3918">
            <v>16</v>
          </cell>
          <cell r="X3918" t="str">
            <v>FLEXNET UIO</v>
          </cell>
          <cell r="Y3918" t="str">
            <v>PANAMERICANA NORTE KM 12 1/2  LLANO GRANDE</v>
          </cell>
        </row>
        <row r="3919">
          <cell r="A3919" t="str">
            <v>SG_23_029</v>
          </cell>
          <cell r="B3919">
            <v>494592</v>
          </cell>
          <cell r="C3919" t="str">
            <v>SG_23_029</v>
          </cell>
          <cell r="D3919" t="str">
            <v>SG</v>
          </cell>
          <cell r="E3919" t="str">
            <v>DESPACHO</v>
          </cell>
          <cell r="F3919" t="str">
            <v>NORMAL</v>
          </cell>
          <cell r="G3919" t="str">
            <v>FT79248</v>
          </cell>
          <cell r="H3919">
            <v>44937</v>
          </cell>
          <cell r="I3919" t="str">
            <v>ENTREGADO</v>
          </cell>
          <cell r="J3919">
            <v>44938</v>
          </cell>
          <cell r="K3919" t="str">
            <v>KYWI UIO MATRIZ</v>
          </cell>
          <cell r="L3919" t="str">
            <v>CEDI CORPORACION FAVORITA,AV.GRAL. ENRÍQUEZ Y CALLE E SANGOLQUI</v>
          </cell>
          <cell r="P3919" t="str">
            <v>170517</v>
          </cell>
          <cell r="Q3919" t="str">
            <v>QUITO</v>
          </cell>
          <cell r="R3919" t="str">
            <v>PICHINCHA</v>
          </cell>
          <cell r="S3919" t="str">
            <v>QUITO</v>
          </cell>
          <cell r="T3919" t="str">
            <v>TRANSERVISS</v>
          </cell>
          <cell r="U3919" t="str">
            <v>FLEXNETUIO_LOCAL</v>
          </cell>
          <cell r="V3919">
            <v>1</v>
          </cell>
          <cell r="W3919">
            <v>292</v>
          </cell>
          <cell r="X3919" t="str">
            <v>FLEXNET UIO</v>
          </cell>
          <cell r="Y3919" t="str">
            <v>PANAMERICANA NORTE KM 12 1/2  LLANO GRANDE</v>
          </cell>
        </row>
        <row r="3920">
          <cell r="A3920" t="str">
            <v>SG_23_027</v>
          </cell>
          <cell r="B3920">
            <v>494591</v>
          </cell>
          <cell r="C3920" t="str">
            <v>SG_23_027</v>
          </cell>
          <cell r="D3920" t="str">
            <v>SG</v>
          </cell>
          <cell r="E3920" t="str">
            <v>DESPACHO</v>
          </cell>
          <cell r="F3920" t="str">
            <v>NORMAL</v>
          </cell>
          <cell r="G3920" t="str">
            <v>FT79254</v>
          </cell>
          <cell r="H3920">
            <v>44937</v>
          </cell>
          <cell r="I3920" t="str">
            <v>ENTREGADO</v>
          </cell>
          <cell r="J3920">
            <v>44938</v>
          </cell>
          <cell r="K3920" t="str">
            <v>PROFERMACO CIA. LTDA</v>
          </cell>
          <cell r="L3920" t="str">
            <v>CALDERON Y AV CARAPUNGO OE7-348, QUITO</v>
          </cell>
          <cell r="P3920" t="str">
            <v>170208</v>
          </cell>
          <cell r="Q3920" t="str">
            <v>QUITO</v>
          </cell>
          <cell r="R3920" t="str">
            <v>PICHINCHA</v>
          </cell>
          <cell r="S3920" t="str">
            <v>CALDERON (CARAPUNGO)</v>
          </cell>
          <cell r="T3920" t="str">
            <v>FLEXTRANS UIO</v>
          </cell>
          <cell r="U3920" t="str">
            <v>FLEXNETUIO_LOCAL</v>
          </cell>
          <cell r="V3920">
            <v>1</v>
          </cell>
          <cell r="W3920">
            <v>3.8</v>
          </cell>
          <cell r="X3920" t="str">
            <v>FLEXNET UIO</v>
          </cell>
          <cell r="Y3920" t="str">
            <v>PANAMERICANA NORTE KM 12 1/2  LLANO GRANDE</v>
          </cell>
        </row>
        <row r="3921">
          <cell r="A3921" t="str">
            <v>SG_23_032</v>
          </cell>
          <cell r="B3921">
            <v>494590</v>
          </cell>
          <cell r="C3921" t="str">
            <v>SG_23_032</v>
          </cell>
          <cell r="D3921" t="str">
            <v>SG</v>
          </cell>
          <cell r="E3921" t="str">
            <v>DESPACHO</v>
          </cell>
          <cell r="F3921" t="str">
            <v>NORMAL</v>
          </cell>
          <cell r="G3921" t="str">
            <v>FT79251</v>
          </cell>
          <cell r="H3921">
            <v>44937</v>
          </cell>
          <cell r="I3921" t="str">
            <v>ENTREGADO</v>
          </cell>
          <cell r="J3921">
            <v>44938</v>
          </cell>
          <cell r="K3921" t="str">
            <v>PROFERMACO CIA. LTDA</v>
          </cell>
          <cell r="L3921" t="str">
            <v>CALDERON Y AV CARAPUNGO OE7-348, QUITO</v>
          </cell>
          <cell r="P3921" t="str">
            <v>170208</v>
          </cell>
          <cell r="Q3921" t="str">
            <v>QUITO</v>
          </cell>
          <cell r="R3921" t="str">
            <v>PICHINCHA</v>
          </cell>
          <cell r="S3921" t="str">
            <v>CALDERON (CARAPUNGO)</v>
          </cell>
          <cell r="T3921" t="str">
            <v>FLEXTRANS UIO</v>
          </cell>
          <cell r="U3921" t="str">
            <v>FLEXNETUIO_LOCAL</v>
          </cell>
          <cell r="V3921">
            <v>1</v>
          </cell>
          <cell r="W3921">
            <v>2</v>
          </cell>
          <cell r="X3921" t="str">
            <v>FLEXNET UIO</v>
          </cell>
          <cell r="Y3921" t="str">
            <v>PANAMERICANA NORTE KM 12 1/2  LLANO GRANDE</v>
          </cell>
        </row>
        <row r="3922">
          <cell r="A3922" t="str">
            <v>SG_23_031</v>
          </cell>
          <cell r="B3922">
            <v>494589</v>
          </cell>
          <cell r="C3922" t="str">
            <v>SG_23_031</v>
          </cell>
          <cell r="D3922" t="str">
            <v>SG</v>
          </cell>
          <cell r="E3922" t="str">
            <v>DESPACHO</v>
          </cell>
          <cell r="F3922" t="str">
            <v>NORMAL</v>
          </cell>
          <cell r="G3922" t="str">
            <v>FT79250</v>
          </cell>
          <cell r="H3922">
            <v>44937</v>
          </cell>
          <cell r="I3922" t="str">
            <v>ENTREGADO</v>
          </cell>
          <cell r="J3922">
            <v>44938</v>
          </cell>
          <cell r="K3922" t="str">
            <v>KYWI UIO MATRIZ</v>
          </cell>
          <cell r="L3922" t="str">
            <v>CEDI CORPORACION FAVORITA,AV.GRAL. ENRÍQUEZ Y CALLE E SANGOLQUI</v>
          </cell>
          <cell r="P3922" t="str">
            <v>170517</v>
          </cell>
          <cell r="Q3922" t="str">
            <v>QUITO</v>
          </cell>
          <cell r="R3922" t="str">
            <v>PICHINCHA</v>
          </cell>
          <cell r="S3922" t="str">
            <v>QUITO</v>
          </cell>
          <cell r="T3922" t="str">
            <v>TRANSERVISS</v>
          </cell>
          <cell r="U3922" t="str">
            <v>FLEXNETUIO_LOCAL</v>
          </cell>
          <cell r="V3922">
            <v>1</v>
          </cell>
          <cell r="W3922">
            <v>18</v>
          </cell>
          <cell r="X3922" t="str">
            <v>FLEXNET UIO</v>
          </cell>
          <cell r="Y3922" t="str">
            <v>PANAMERICANA NORTE KM 12 1/2  LLANO GRANDE</v>
          </cell>
        </row>
        <row r="3923">
          <cell r="A3923" t="str">
            <v>2023-00325</v>
          </cell>
          <cell r="B3923">
            <v>494585</v>
          </cell>
          <cell r="C3923" t="str">
            <v>2023-00325</v>
          </cell>
          <cell r="D3923" t="str">
            <v>MOVISTAR</v>
          </cell>
          <cell r="E3923" t="str">
            <v>DESPACHO</v>
          </cell>
          <cell r="F3923" t="str">
            <v>NORMAL</v>
          </cell>
          <cell r="G3923" t="str">
            <v>IC4488</v>
          </cell>
          <cell r="H3923">
            <v>44937</v>
          </cell>
          <cell r="I3923" t="str">
            <v>ENTREGADO</v>
          </cell>
          <cell r="J3923">
            <v>44938</v>
          </cell>
          <cell r="K3923" t="str">
            <v>ECUABUY S.A. CUENCA_VICTOR ESPINOZA</v>
          </cell>
          <cell r="L3923" t="str">
            <v>AVE. REMIGIO CRESPO TORAL Y CALLE LORENZO PIEDRA 4-25</v>
          </cell>
          <cell r="M3923" t="str">
            <v>0190451453001</v>
          </cell>
          <cell r="N3923" t="str">
            <v>998070899</v>
          </cell>
          <cell r="O3923" t="str">
            <v/>
          </cell>
          <cell r="P3923" t="str">
            <v>CUENCA</v>
          </cell>
          <cell r="Q3923" t="str">
            <v>CUENCA</v>
          </cell>
          <cell r="R3923" t="str">
            <v>AZUAY</v>
          </cell>
          <cell r="T3923" t="str">
            <v>ITSACOURIER</v>
          </cell>
          <cell r="U3923" t="str">
            <v>FLEXNETUIO_PROVINCIA</v>
          </cell>
          <cell r="V3923">
            <v>1</v>
          </cell>
          <cell r="W3923">
            <v>1</v>
          </cell>
          <cell r="X3923" t="str">
            <v>FLEXNET ECUADOR - MOVISTAR</v>
          </cell>
          <cell r="Y3923" t="str">
            <v>CALLE 28 DE JUNIO S/N Y GARCIA MORENO ENTRADA LLANO GRANDE</v>
          </cell>
        </row>
        <row r="3924">
          <cell r="A3924" t="str">
            <v>2023-00326</v>
          </cell>
          <cell r="B3924">
            <v>494586</v>
          </cell>
          <cell r="C3924" t="str">
            <v>2023-00326</v>
          </cell>
          <cell r="D3924" t="str">
            <v>MOVISTAR</v>
          </cell>
          <cell r="E3924" t="str">
            <v>DESPACHO</v>
          </cell>
          <cell r="F3924" t="str">
            <v>NORMAL</v>
          </cell>
          <cell r="G3924" t="str">
            <v>031080202300326</v>
          </cell>
          <cell r="H3924">
            <v>44937</v>
          </cell>
          <cell r="I3924" t="str">
            <v>ENTREGADO</v>
          </cell>
          <cell r="J3924">
            <v>44938</v>
          </cell>
          <cell r="K3924" t="str">
            <v>CAV MALL DEL PACIFICO_Maria Fernanda Carvajal Reinoso</v>
          </cell>
          <cell r="L3924" t="str">
            <v>Avenida Malecon y Calle 23 , Centro Comercial Mall del Pacifico, Local PB -057-058</v>
          </cell>
          <cell r="M3924" t="str">
            <v>1715480081001</v>
          </cell>
          <cell r="N3924" t="str">
            <v>995025256</v>
          </cell>
          <cell r="O3924" t="str">
            <v/>
          </cell>
          <cell r="P3924" t="str">
            <v>MANTA</v>
          </cell>
          <cell r="Q3924" t="str">
            <v>MANTA</v>
          </cell>
          <cell r="R3924" t="str">
            <v>MANABI</v>
          </cell>
          <cell r="T3924" t="str">
            <v>TRAMACO</v>
          </cell>
          <cell r="U3924" t="str">
            <v>FLEXNETUIO_PROVINCIA</v>
          </cell>
          <cell r="V3924">
            <v>1</v>
          </cell>
          <cell r="W3924">
            <v>1</v>
          </cell>
          <cell r="X3924" t="str">
            <v>FLEXNET ECUADOR - MOVISTAR</v>
          </cell>
          <cell r="Y3924" t="str">
            <v>CALLE 28 DE JUNIO S/N Y GARCIA MORENO ENTRADA LLANO GRANDE</v>
          </cell>
        </row>
        <row r="3925">
          <cell r="A3925" t="str">
            <v>2023-00327</v>
          </cell>
          <cell r="B3925">
            <v>494587</v>
          </cell>
          <cell r="C3925" t="str">
            <v>2023-00327</v>
          </cell>
          <cell r="D3925" t="str">
            <v>MOVISTAR</v>
          </cell>
          <cell r="E3925" t="str">
            <v>DESPACHO</v>
          </cell>
          <cell r="F3925" t="str">
            <v>NORMAL</v>
          </cell>
          <cell r="G3925" t="str">
            <v>IC4495</v>
          </cell>
          <cell r="H3925">
            <v>44937</v>
          </cell>
          <cell r="I3925" t="str">
            <v>ENTREGADO</v>
          </cell>
          <cell r="J3925">
            <v>44938</v>
          </cell>
          <cell r="K3925" t="str">
            <v>CAVS MALL DEL RIO_SANTIAGO IVAN PINEDA BERMEO_ALIRIO JOSE BRICENO RIVAS</v>
          </cell>
          <cell r="L3925" t="str">
            <v>AV FELIPE II LB86 Y CIRCUNVALACION SUR CC MALL DEL RIO</v>
          </cell>
          <cell r="M3925" t="str">
            <v>0</v>
          </cell>
          <cell r="N3925" t="str">
            <v>0979146599 - 0999923627</v>
          </cell>
          <cell r="O3925" t="str">
            <v/>
          </cell>
          <cell r="P3925" t="str">
            <v>CUENCA</v>
          </cell>
          <cell r="Q3925" t="str">
            <v>CUENCA</v>
          </cell>
          <cell r="R3925" t="str">
            <v>AZUAY</v>
          </cell>
          <cell r="T3925" t="str">
            <v>ITSACOURIER</v>
          </cell>
          <cell r="U3925" t="str">
            <v>FLEXNETUIO_PROVINCIA</v>
          </cell>
          <cell r="V3925">
            <v>1</v>
          </cell>
          <cell r="W3925">
            <v>1</v>
          </cell>
          <cell r="X3925" t="str">
            <v>FLEXNET ECUADOR - MOVISTAR</v>
          </cell>
          <cell r="Y3925" t="str">
            <v>CALLE 28 DE JUNIO S/N Y GARCIA MORENO ENTRADA LLANO GRANDE</v>
          </cell>
        </row>
        <row r="3926">
          <cell r="A3926" t="str">
            <v>2023-00328</v>
          </cell>
          <cell r="B3926">
            <v>494588</v>
          </cell>
          <cell r="C3926" t="str">
            <v>2023-00328</v>
          </cell>
          <cell r="D3926" t="str">
            <v>MOVISTAR</v>
          </cell>
          <cell r="E3926" t="str">
            <v>DESPACHO</v>
          </cell>
          <cell r="F3926" t="str">
            <v>NORMAL</v>
          </cell>
          <cell r="G3926" t="str">
            <v>IC4493</v>
          </cell>
          <cell r="H3926">
            <v>44937</v>
          </cell>
          <cell r="I3926" t="str">
            <v>ENTREGADO</v>
          </cell>
          <cell r="J3926">
            <v>44938</v>
          </cell>
          <cell r="K3926" t="str">
            <v>DELIVERY EXPRESS CUENCA_SANTIAGO IVAN PINEDA BERMEO_ALIRIO JOSE BRICENO</v>
          </cell>
          <cell r="L3926" t="str">
            <v>AV FELIPE II LB86 Y CIRCUNVALACION SUR CC MALL DEL RIO</v>
          </cell>
          <cell r="M3926" t="str">
            <v>0</v>
          </cell>
          <cell r="N3926" t="str">
            <v>987717518</v>
          </cell>
          <cell r="O3926" t="str">
            <v/>
          </cell>
          <cell r="P3926" t="str">
            <v>CUENCA</v>
          </cell>
          <cell r="Q3926" t="str">
            <v>CUENCA</v>
          </cell>
          <cell r="R3926" t="str">
            <v>AZUAY</v>
          </cell>
          <cell r="T3926" t="str">
            <v>ITSACOURIER</v>
          </cell>
          <cell r="U3926" t="str">
            <v>FLEXNETUIO_PROVINCIA</v>
          </cell>
          <cell r="V3926">
            <v>1</v>
          </cell>
          <cell r="W3926">
            <v>1</v>
          </cell>
          <cell r="X3926" t="str">
            <v>FLEXNET ECUADOR - MOVISTAR</v>
          </cell>
          <cell r="Y3926" t="str">
            <v>CALLE 28 DE JUNIO S/N Y GARCIA MORENO ENTRADA LLANO GRANDE</v>
          </cell>
        </row>
        <row r="3927">
          <cell r="A3927" t="str">
            <v>53282</v>
          </cell>
          <cell r="B3927">
            <v>494574</v>
          </cell>
          <cell r="C3927" t="str">
            <v>53282</v>
          </cell>
          <cell r="D3927" t="str">
            <v>DEGSO</v>
          </cell>
          <cell r="E3927" t="str">
            <v>DESPACHO</v>
          </cell>
          <cell r="F3927" t="str">
            <v>NORMAL</v>
          </cell>
          <cell r="G3927" t="str">
            <v>FT79221</v>
          </cell>
          <cell r="H3927">
            <v>44937</v>
          </cell>
          <cell r="I3927" t="str">
            <v>ENTREGADO</v>
          </cell>
          <cell r="J3927">
            <v>44938</v>
          </cell>
          <cell r="K3927" t="str">
            <v>PALMERAS DE LOS ANDES S.A.</v>
          </cell>
          <cell r="L3927" t="str">
            <v>DIRECCION: KM1 ½ VIA SANGOLQUI ? TAMBILLO ?TEL:2984900 EXT 2323-HORARIO DE RECEPCION: LUNES A VIERNES   9 A  2PM</v>
          </cell>
          <cell r="M3927" t="str">
            <v>1.79018E+12</v>
          </cell>
          <cell r="N3927" t="str">
            <v>99-832-0225</v>
          </cell>
          <cell r="O3927" t="str">
            <v>99-832-0225</v>
          </cell>
          <cell r="P3927" t="str">
            <v>171101</v>
          </cell>
          <cell r="Q3927" t="str">
            <v>RUMIÑAHUI</v>
          </cell>
          <cell r="R3927" t="str">
            <v>PICHINCHA</v>
          </cell>
          <cell r="S3927" t="str">
            <v>SANGOLQUI</v>
          </cell>
          <cell r="T3927" t="str">
            <v>FLEXTRANS UIO</v>
          </cell>
          <cell r="U3927" t="str">
            <v>FLEXNETUIO_LOCAL</v>
          </cell>
          <cell r="V3927">
            <v>1</v>
          </cell>
          <cell r="W3927">
            <v>7.5</v>
          </cell>
          <cell r="X3927" t="str">
            <v>FLEXNET</v>
          </cell>
          <cell r="Y3927" t="str">
            <v>FLEX NET CALLE 28 DE JUNIO S/N Y GARCIA MORENO ENTRADA LLANO GRANDE</v>
          </cell>
        </row>
        <row r="3928">
          <cell r="A3928" t="str">
            <v>53283</v>
          </cell>
          <cell r="B3928">
            <v>494575</v>
          </cell>
          <cell r="C3928" t="str">
            <v>53283</v>
          </cell>
          <cell r="D3928" t="str">
            <v>DEGSO</v>
          </cell>
          <cell r="E3928" t="str">
            <v>DESPACHO</v>
          </cell>
          <cell r="F3928" t="str">
            <v>NORMAL</v>
          </cell>
          <cell r="G3928" t="str">
            <v>FT79222</v>
          </cell>
          <cell r="H3928">
            <v>44937</v>
          </cell>
          <cell r="I3928" t="str">
            <v>ENTREGADO</v>
          </cell>
          <cell r="J3928">
            <v>44938</v>
          </cell>
          <cell r="K3928" t="str">
            <v>CHAIDE Y CHAIDE S.A.</v>
          </cell>
          <cell r="L3928" t="str">
            <v>DIRECCION: SANGOLQUI ? AV. LOS SHYRIS KM 4 SECTOR SAN JOSE ? ATENCION EMILIA CEVALLOS ? TELF 3989100</v>
          </cell>
          <cell r="M3928" t="str">
            <v>1.79024E+12</v>
          </cell>
          <cell r="N3928" t="str">
            <v>99-832-0225</v>
          </cell>
          <cell r="O3928" t="str">
            <v>99-832-0225</v>
          </cell>
          <cell r="P3928" t="str">
            <v>171101</v>
          </cell>
          <cell r="Q3928" t="str">
            <v>RUMIÑAHUI</v>
          </cell>
          <cell r="R3928" t="str">
            <v>PICHINCHA</v>
          </cell>
          <cell r="S3928" t="str">
            <v>SANGOLQUI</v>
          </cell>
          <cell r="T3928" t="str">
            <v>FLEXTRANS UIO</v>
          </cell>
          <cell r="U3928" t="str">
            <v>FLEXNETUIO_LOCAL</v>
          </cell>
          <cell r="V3928">
            <v>1</v>
          </cell>
          <cell r="W3928">
            <v>4</v>
          </cell>
          <cell r="X3928" t="str">
            <v>FLEXNET</v>
          </cell>
          <cell r="Y3928" t="str">
            <v>FLEX NET CALLE 28 DE JUNIO S/N Y GARCIA MORENO ENTRADA LLANO GRANDE</v>
          </cell>
        </row>
        <row r="3929">
          <cell r="A3929" t="str">
            <v>53284</v>
          </cell>
          <cell r="B3929">
            <v>494576</v>
          </cell>
          <cell r="C3929" t="str">
            <v>53284</v>
          </cell>
          <cell r="D3929" t="str">
            <v>DEGSO</v>
          </cell>
          <cell r="E3929" t="str">
            <v>DESPACHO</v>
          </cell>
          <cell r="F3929" t="str">
            <v>NORMAL</v>
          </cell>
          <cell r="G3929" t="str">
            <v>FT79223</v>
          </cell>
          <cell r="H3929">
            <v>44937</v>
          </cell>
          <cell r="I3929" t="str">
            <v>ENTREGADO</v>
          </cell>
          <cell r="J3929">
            <v>44938</v>
          </cell>
          <cell r="K3929" t="str">
            <v>SIMED S. A.</v>
          </cell>
          <cell r="L3929" t="str">
            <v xml:space="preserve">DIRECCION: CENTRO DE DISTRIBUCION CALLE DE LOS CIPRESES N65-31 Y MANUEL AMBROSI, (8:00 A 14:00), </v>
          </cell>
          <cell r="M3929" t="str">
            <v>1.79069E+12</v>
          </cell>
          <cell r="N3929" t="str">
            <v>99-832-0225</v>
          </cell>
          <cell r="O3929" t="str">
            <v>99-832-0225</v>
          </cell>
          <cell r="P3929" t="str">
            <v>170301</v>
          </cell>
          <cell r="Q3929" t="str">
            <v>QUITO</v>
          </cell>
          <cell r="R3929" t="str">
            <v>PICHINCHA</v>
          </cell>
          <cell r="S3929" t="str">
            <v>QUITO</v>
          </cell>
          <cell r="T3929" t="str">
            <v>FLEXTRANS UIO</v>
          </cell>
          <cell r="U3929" t="str">
            <v>FLEXNETUIO_LOCAL</v>
          </cell>
          <cell r="V3929">
            <v>2</v>
          </cell>
          <cell r="W3929">
            <v>12.2</v>
          </cell>
          <cell r="X3929" t="str">
            <v>FLEXNET</v>
          </cell>
          <cell r="Y3929" t="str">
            <v>FLEX NET CALLE 28 DE JUNIO S/N Y GARCIA MORENO ENTRADA LLANO GRANDE</v>
          </cell>
        </row>
        <row r="3930">
          <cell r="A3930" t="str">
            <v>DEC3202301110022</v>
          </cell>
          <cell r="B3930">
            <v>494572</v>
          </cell>
          <cell r="C3930" t="str">
            <v>DEC3202301110022</v>
          </cell>
          <cell r="D3930" t="str">
            <v>HUAWEI</v>
          </cell>
          <cell r="E3930" t="str">
            <v>DESPACHO</v>
          </cell>
          <cell r="F3930" t="str">
            <v>EXCLUSIVO</v>
          </cell>
          <cell r="G3930" t="str">
            <v>79029</v>
          </cell>
          <cell r="H3930">
            <v>44937</v>
          </cell>
          <cell r="I3930" t="str">
            <v>ENTREGADO</v>
          </cell>
          <cell r="J3930">
            <v>44937</v>
          </cell>
          <cell r="K3930" t="str">
            <v>TOTALTEK S.A.</v>
          </cell>
          <cell r="L3930" t="str">
            <v>VIA PRINCIPAL DE CIUDAD CELESTE FRENTE A LA URBANIZACION BRISA</v>
          </cell>
          <cell r="M3930" t="str">
            <v>JOAN BILL MORAN VERA - RUC: 1791900359001</v>
          </cell>
          <cell r="N3930" t="str">
            <v>0984528127</v>
          </cell>
          <cell r="P3930" t="str">
            <v>GUAYAQUIL</v>
          </cell>
          <cell r="Q3930" t="str">
            <v>GUAYAQUIL</v>
          </cell>
          <cell r="R3930" t="str">
            <v>GUAYAS</v>
          </cell>
          <cell r="T3930" t="str">
            <v>FLEXTRANS GYE</v>
          </cell>
          <cell r="U3930" t="str">
            <v>FLEXNETGYE_LOCAL</v>
          </cell>
          <cell r="V3930">
            <v>7</v>
          </cell>
          <cell r="W3930">
            <v>13.71</v>
          </cell>
          <cell r="X3930" t="str">
            <v>FLEXNET GUAYAQUIL</v>
          </cell>
          <cell r="Y3930" t="str">
            <v>FERNANDO GUTIERREZ HILL KM 8 1/2 VIA DAULE COOP. JUAN MONTALVO / FRENTE A PEPSI COLA</v>
          </cell>
        </row>
        <row r="3931">
          <cell r="A3931" t="str">
            <v>DEC3202301110013</v>
          </cell>
          <cell r="B3931">
            <v>494571</v>
          </cell>
          <cell r="C3931" t="str">
            <v>DEC3202301110013</v>
          </cell>
          <cell r="D3931" t="str">
            <v>HUAWEI</v>
          </cell>
          <cell r="E3931" t="str">
            <v>DESPACHO</v>
          </cell>
          <cell r="F3931" t="str">
            <v>EXCLUSIVO</v>
          </cell>
          <cell r="G3931" t="str">
            <v>79028</v>
          </cell>
          <cell r="H3931">
            <v>44937</v>
          </cell>
          <cell r="I3931" t="str">
            <v>ENTREGADO</v>
          </cell>
          <cell r="J3931">
            <v>44937</v>
          </cell>
          <cell r="K3931" t="str">
            <v>TOTALTEK S.A.</v>
          </cell>
          <cell r="L3931" t="str">
            <v>209, AV. JUAN TANCA MARENGO, GUAYAQUIL</v>
          </cell>
          <cell r="M3931" t="str">
            <v>JOAN BILL MORAN VERA - RUC: 1791900359001</v>
          </cell>
          <cell r="N3931" t="str">
            <v>0984528127</v>
          </cell>
          <cell r="P3931" t="str">
            <v>GUAYAQUIL</v>
          </cell>
          <cell r="Q3931" t="str">
            <v>GUAYAQUIL</v>
          </cell>
          <cell r="R3931" t="str">
            <v>GUAYAS</v>
          </cell>
          <cell r="T3931" t="str">
            <v>FLEXTRANS GYE</v>
          </cell>
          <cell r="U3931" t="str">
            <v>FLEXNETGYE_LOCAL</v>
          </cell>
          <cell r="V3931">
            <v>7</v>
          </cell>
          <cell r="W3931">
            <v>13.65</v>
          </cell>
          <cell r="X3931" t="str">
            <v>FLEXNET GUAYAQUIL</v>
          </cell>
          <cell r="Y3931" t="str">
            <v>FERNANDO GUTIERREZ HILL KM 8 1/2 VIA DAULE COOP. JUAN MONTALVO / FRENTE A PEPSI COLA</v>
          </cell>
        </row>
        <row r="3932">
          <cell r="A3932" t="str">
            <v>23-90</v>
          </cell>
          <cell r="B3932">
            <v>494555</v>
          </cell>
          <cell r="C3932" t="str">
            <v>23-90</v>
          </cell>
          <cell r="D3932" t="str">
            <v>VENTURA</v>
          </cell>
          <cell r="E3932" t="str">
            <v>DESPACHO</v>
          </cell>
          <cell r="F3932" t="str">
            <v>NORMAL</v>
          </cell>
          <cell r="G3932" t="str">
            <v>FT79729</v>
          </cell>
          <cell r="H3932">
            <v>44937</v>
          </cell>
          <cell r="I3932" t="str">
            <v>ENTREGADO</v>
          </cell>
          <cell r="J3932">
            <v>44938</v>
          </cell>
          <cell r="K3932" t="str">
            <v>PROAUTO QUITO</v>
          </cell>
          <cell r="L3932" t="str">
            <v>AV. ELOY ALFARO Y RUSIA</v>
          </cell>
          <cell r="M3932" t="str">
            <v>1792885620001_5</v>
          </cell>
          <cell r="P3932" t="str">
            <v>170518</v>
          </cell>
          <cell r="Q3932" t="str">
            <v>QUITO</v>
          </cell>
          <cell r="R3932" t="str">
            <v>PICHINCHA</v>
          </cell>
          <cell r="S3932" t="str">
            <v>QUITO</v>
          </cell>
          <cell r="U3932" t="str">
            <v>FLEXNETUIO_LOCAL</v>
          </cell>
          <cell r="V3932">
            <v>2</v>
          </cell>
          <cell r="W3932">
            <v>78</v>
          </cell>
          <cell r="X3932" t="str">
            <v>FLEXNET DEL ECUADOR</v>
          </cell>
          <cell r="Y3932" t="str">
            <v xml:space="preserve">CALLE 28 DE JUNIO S/N Y GARCIA MORENO </v>
          </cell>
        </row>
        <row r="3933">
          <cell r="A3933" t="str">
            <v>23-74</v>
          </cell>
          <cell r="B3933">
            <v>494556</v>
          </cell>
          <cell r="C3933" t="str">
            <v>23-74</v>
          </cell>
          <cell r="D3933" t="str">
            <v>VENTURA</v>
          </cell>
          <cell r="E3933" t="str">
            <v>DESPACHO</v>
          </cell>
          <cell r="F3933" t="str">
            <v>NORMAL</v>
          </cell>
          <cell r="G3933" t="str">
            <v>FT79242</v>
          </cell>
          <cell r="H3933">
            <v>44937</v>
          </cell>
          <cell r="I3933" t="str">
            <v>ENTREGADO</v>
          </cell>
          <cell r="J3933">
            <v>44938</v>
          </cell>
          <cell r="K3933" t="str">
            <v>ASSA CUMBAYA</v>
          </cell>
          <cell r="L3933" t="str">
            <v>AV INTEROCEANICA Y PASAJE LEONIDAS PLAZA</v>
          </cell>
          <cell r="M3933" t="str">
            <v>1890141818001_2</v>
          </cell>
          <cell r="P3933" t="str">
            <v>170902</v>
          </cell>
          <cell r="Q3933" t="str">
            <v>QUITO</v>
          </cell>
          <cell r="R3933" t="str">
            <v>PICHINCHA</v>
          </cell>
          <cell r="S3933" t="str">
            <v>TUMBACO</v>
          </cell>
          <cell r="T3933" t="str">
            <v>FLEXTRANS UIO</v>
          </cell>
          <cell r="U3933" t="str">
            <v>FLEXNETUIO_LOCAL</v>
          </cell>
          <cell r="V3933">
            <v>2</v>
          </cell>
          <cell r="W3933">
            <v>47.1</v>
          </cell>
          <cell r="X3933" t="str">
            <v>FLEXNET DEL ECUADOR</v>
          </cell>
          <cell r="Y3933" t="str">
            <v xml:space="preserve">CALLE 28 DE JUNIO S/N Y GARCIA MORENO </v>
          </cell>
        </row>
        <row r="3934">
          <cell r="A3934" t="str">
            <v>23-78</v>
          </cell>
          <cell r="B3934">
            <v>494557</v>
          </cell>
          <cell r="C3934" t="str">
            <v>23-78</v>
          </cell>
          <cell r="D3934" t="str">
            <v>VENTURA</v>
          </cell>
          <cell r="E3934" t="str">
            <v>DESPACHO</v>
          </cell>
          <cell r="F3934" t="str">
            <v>NORMAL</v>
          </cell>
          <cell r="G3934" t="str">
            <v>031002004173110</v>
          </cell>
          <cell r="H3934">
            <v>44937</v>
          </cell>
          <cell r="I3934" t="str">
            <v>ENTREGADO</v>
          </cell>
          <cell r="J3934">
            <v>44938</v>
          </cell>
          <cell r="K3934" t="str">
            <v>ASSA RIOBAMBA</v>
          </cell>
          <cell r="L3934" t="str">
            <v>AV. DE LA PRENSA 45-86 Y AV. MANUEL ELICIO FLOR</v>
          </cell>
          <cell r="M3934" t="str">
            <v>1890141818002</v>
          </cell>
          <cell r="P3934" t="str">
            <v>060102</v>
          </cell>
          <cell r="Q3934" t="str">
            <v>RIOBAMBA</v>
          </cell>
          <cell r="R3934" t="str">
            <v>CHIMBORAZO</v>
          </cell>
          <cell r="S3934" t="str">
            <v>RIOBAMBA</v>
          </cell>
          <cell r="T3934" t="str">
            <v>TRAMACO</v>
          </cell>
          <cell r="U3934" t="str">
            <v>FLEXNETUIO_PROVINCIA</v>
          </cell>
          <cell r="V3934">
            <v>2</v>
          </cell>
          <cell r="W3934">
            <v>15.9</v>
          </cell>
          <cell r="X3934" t="str">
            <v>FLEXNET DEL ECUADOR</v>
          </cell>
          <cell r="Y3934" t="str">
            <v xml:space="preserve">CALLE 28 DE JUNIO S/N Y GARCIA MORENO </v>
          </cell>
        </row>
        <row r="3935">
          <cell r="A3935" t="str">
            <v>23-76</v>
          </cell>
          <cell r="B3935">
            <v>494558</v>
          </cell>
          <cell r="C3935" t="str">
            <v>23-76</v>
          </cell>
          <cell r="D3935" t="str">
            <v>VENTURA</v>
          </cell>
          <cell r="E3935" t="str">
            <v>DESPACHO</v>
          </cell>
          <cell r="F3935" t="str">
            <v>NORMAL</v>
          </cell>
          <cell r="G3935" t="str">
            <v>FT79241</v>
          </cell>
          <cell r="H3935">
            <v>44937</v>
          </cell>
          <cell r="I3935" t="str">
            <v>ENTREGADO</v>
          </cell>
          <cell r="J3935">
            <v>44938</v>
          </cell>
          <cell r="K3935" t="str">
            <v>ASSA MIRAFLORES</v>
          </cell>
          <cell r="L3935" t="str">
            <v>AV FRANCISCO FLOR Y BOLIVAR</v>
          </cell>
          <cell r="M3935" t="str">
            <v>1890141818001_4</v>
          </cell>
          <cell r="P3935" t="str">
            <v>180103</v>
          </cell>
          <cell r="Q3935" t="str">
            <v>AMBATO</v>
          </cell>
          <cell r="R3935" t="str">
            <v>TUNGURAHUA</v>
          </cell>
          <cell r="S3935" t="str">
            <v>AMBATO</v>
          </cell>
          <cell r="U3935" t="str">
            <v>FLEXNETUIO_PROVINCIA</v>
          </cell>
          <cell r="V3935">
            <v>6</v>
          </cell>
          <cell r="W3935">
            <v>31.7</v>
          </cell>
          <cell r="X3935" t="str">
            <v>FLEXNET DEL ECUADOR</v>
          </cell>
          <cell r="Y3935" t="str">
            <v xml:space="preserve">CALLE 28 DE JUNIO S/N Y GARCIA MORENO </v>
          </cell>
        </row>
        <row r="3936">
          <cell r="A3936" t="str">
            <v>23-79</v>
          </cell>
          <cell r="B3936">
            <v>494559</v>
          </cell>
          <cell r="C3936" t="str">
            <v>23-79</v>
          </cell>
          <cell r="D3936" t="str">
            <v>VENTURA</v>
          </cell>
          <cell r="E3936" t="str">
            <v>DESPACHO</v>
          </cell>
          <cell r="F3936" t="str">
            <v>NORMAL</v>
          </cell>
          <cell r="G3936" t="str">
            <v>FT79278</v>
          </cell>
          <cell r="H3936">
            <v>44937</v>
          </cell>
          <cell r="I3936" t="str">
            <v>ENTREGADO</v>
          </cell>
          <cell r="J3936">
            <v>44938</v>
          </cell>
          <cell r="K3936" t="str">
            <v>ASSA VALLE</v>
          </cell>
          <cell r="L3936" t="str">
            <v>CALLE ISABELA ENTRE AV. SAN LUIS Y AV.GENERAL</v>
          </cell>
          <cell r="M3936" t="str">
            <v>1790003388002</v>
          </cell>
          <cell r="P3936" t="str">
            <v>171103</v>
          </cell>
          <cell r="Q3936" t="str">
            <v>RUMIÑAHUI</v>
          </cell>
          <cell r="R3936" t="str">
            <v>PICHINCHA</v>
          </cell>
          <cell r="S3936" t="str">
            <v>SANGOLQUI</v>
          </cell>
          <cell r="U3936" t="str">
            <v>FLEXNETUIO_LOCAL</v>
          </cell>
          <cell r="V3936">
            <v>1</v>
          </cell>
          <cell r="W3936">
            <v>50</v>
          </cell>
          <cell r="X3936" t="str">
            <v>FLEXNET DEL ECUADOR</v>
          </cell>
          <cell r="Y3936" t="str">
            <v xml:space="preserve">CALLE 28 DE JUNIO S/N Y GARCIA MORENO </v>
          </cell>
        </row>
        <row r="3937">
          <cell r="A3937" t="str">
            <v>23-87</v>
          </cell>
          <cell r="B3937">
            <v>494560</v>
          </cell>
          <cell r="C3937" t="str">
            <v>23-87</v>
          </cell>
          <cell r="D3937" t="str">
            <v>VENTURA</v>
          </cell>
          <cell r="E3937" t="str">
            <v>DESPACHO</v>
          </cell>
          <cell r="F3937" t="str">
            <v>NORMAL</v>
          </cell>
          <cell r="G3937" t="str">
            <v>031002004173111</v>
          </cell>
          <cell r="H3937">
            <v>44937</v>
          </cell>
          <cell r="I3937" t="str">
            <v>ENTREGADO</v>
          </cell>
          <cell r="J3937">
            <v>44938</v>
          </cell>
          <cell r="K3937" t="str">
            <v>NORWAGEN</v>
          </cell>
          <cell r="L3937" t="str">
            <v>AV MARIANO ACOSTA # 1 Y LUIS JARAMILLO PEREZ</v>
          </cell>
          <cell r="M3937" t="str">
            <v>1791937813001</v>
          </cell>
          <cell r="P3937" t="str">
            <v>100101</v>
          </cell>
          <cell r="Q3937" t="str">
            <v>IBARRA</v>
          </cell>
          <cell r="R3937" t="str">
            <v>IMBABURA</v>
          </cell>
          <cell r="S3937" t="str">
            <v>SAN MIGUEL DE IBARRA</v>
          </cell>
          <cell r="T3937" t="str">
            <v>TRAMACO</v>
          </cell>
          <cell r="U3937" t="str">
            <v>FLEXNETUIO_PROVINCIA</v>
          </cell>
          <cell r="V3937">
            <v>3</v>
          </cell>
          <cell r="W3937">
            <v>18.3</v>
          </cell>
          <cell r="X3937" t="str">
            <v>FLEXNET DEL ECUADOR</v>
          </cell>
          <cell r="Y3937" t="str">
            <v xml:space="preserve">CALLE 28 DE JUNIO S/N Y GARCIA MORENO </v>
          </cell>
        </row>
        <row r="3938">
          <cell r="A3938" t="str">
            <v>23-83</v>
          </cell>
          <cell r="B3938">
            <v>494561</v>
          </cell>
          <cell r="C3938" t="str">
            <v>23-83</v>
          </cell>
          <cell r="D3938" t="str">
            <v>VENTURA</v>
          </cell>
          <cell r="E3938" t="str">
            <v>DESPACHO</v>
          </cell>
          <cell r="F3938" t="str">
            <v>NORMAL</v>
          </cell>
          <cell r="G3938" t="str">
            <v>FT79277</v>
          </cell>
          <cell r="H3938">
            <v>44937</v>
          </cell>
          <cell r="I3938" t="str">
            <v>ENTREGADO</v>
          </cell>
          <cell r="J3938">
            <v>44938</v>
          </cell>
          <cell r="K3938" t="str">
            <v>ECUAWAGEN</v>
          </cell>
          <cell r="L3938" t="str">
            <v> AV. DE LOS GRANADOS E14-70 E ISLA MARCHENA.</v>
          </cell>
          <cell r="M3938" t="str">
            <v>1791765842001</v>
          </cell>
          <cell r="P3938" t="str">
            <v>170503</v>
          </cell>
          <cell r="Q3938" t="str">
            <v>QUITO</v>
          </cell>
          <cell r="R3938" t="str">
            <v>PICHINCHA</v>
          </cell>
          <cell r="S3938" t="str">
            <v>QUITO</v>
          </cell>
          <cell r="T3938" t="str">
            <v>FLEXTRANS UIO</v>
          </cell>
          <cell r="U3938" t="str">
            <v>FLEXNETUIO_LOCAL</v>
          </cell>
          <cell r="V3938">
            <v>8</v>
          </cell>
          <cell r="W3938">
            <v>173.1</v>
          </cell>
          <cell r="X3938" t="str">
            <v>FLEXNET DEL ECUADOR</v>
          </cell>
          <cell r="Y3938" t="str">
            <v xml:space="preserve">CALLE 28 DE JUNIO S/N Y GARCIA MORENO </v>
          </cell>
        </row>
        <row r="3939">
          <cell r="A3939" t="str">
            <v>23-77</v>
          </cell>
          <cell r="B3939">
            <v>494562</v>
          </cell>
          <cell r="C3939" t="str">
            <v>23-77</v>
          </cell>
          <cell r="D3939" t="str">
            <v>VENTURA</v>
          </cell>
          <cell r="E3939" t="str">
            <v>DESPACHO</v>
          </cell>
          <cell r="F3939" t="str">
            <v>NORMAL</v>
          </cell>
          <cell r="G3939" t="str">
            <v>FT79280</v>
          </cell>
          <cell r="H3939">
            <v>44937</v>
          </cell>
          <cell r="I3939" t="str">
            <v>ENTREGADO</v>
          </cell>
          <cell r="J3939">
            <v>44939</v>
          </cell>
          <cell r="K3939" t="str">
            <v>ASSA QUITO SUR</v>
          </cell>
          <cell r="L3939" t="str">
            <v>AV. MALDONADO S12-72 Y PUJILI</v>
          </cell>
          <cell r="M3939" t="str">
            <v>1890141818001_3</v>
          </cell>
          <cell r="P3939" t="str">
            <v>170601</v>
          </cell>
          <cell r="Q3939" t="str">
            <v>QUITO</v>
          </cell>
          <cell r="R3939" t="str">
            <v>PICHINCHA</v>
          </cell>
          <cell r="S3939" t="str">
            <v>QUITO</v>
          </cell>
          <cell r="T3939" t="str">
            <v>FLEXTRANS UIO</v>
          </cell>
          <cell r="U3939" t="str">
            <v>FLEXNETUIO_LOCAL</v>
          </cell>
          <cell r="V3939">
            <v>1</v>
          </cell>
          <cell r="W3939">
            <v>5.5</v>
          </cell>
          <cell r="X3939" t="str">
            <v>FLEXNET DEL ECUADOR</v>
          </cell>
          <cell r="Y3939" t="str">
            <v xml:space="preserve">CALLE 28 DE JUNIO S/N Y GARCIA MORENO </v>
          </cell>
        </row>
        <row r="3940">
          <cell r="A3940" t="str">
            <v>23-81</v>
          </cell>
          <cell r="B3940">
            <v>494563</v>
          </cell>
          <cell r="C3940" t="str">
            <v>23-81</v>
          </cell>
          <cell r="D3940" t="str">
            <v>VENTURA</v>
          </cell>
          <cell r="E3940" t="str">
            <v>DESPACHO</v>
          </cell>
          <cell r="F3940" t="str">
            <v>NORMAL</v>
          </cell>
          <cell r="G3940" t="str">
            <v>FT79243</v>
          </cell>
          <cell r="H3940">
            <v>44937</v>
          </cell>
          <cell r="I3940" t="str">
            <v>ENTREGADO</v>
          </cell>
          <cell r="J3940">
            <v>44938</v>
          </cell>
          <cell r="K3940" t="str">
            <v>DISMARKLUB GYE</v>
          </cell>
          <cell r="L3940" t="str">
            <v>AV. CARLOS JULIO AROSEMENA KM 11 ½</v>
          </cell>
          <cell r="M3940" t="str">
            <v>1791937813001_1</v>
          </cell>
          <cell r="P3940" t="str">
            <v>090603</v>
          </cell>
          <cell r="Q3940" t="str">
            <v>GUAYAQUIL</v>
          </cell>
          <cell r="R3940" t="str">
            <v>GUAYAS</v>
          </cell>
          <cell r="S3940" t="str">
            <v>GUAYAQUIL</v>
          </cell>
          <cell r="T3940" t="str">
            <v>TRANSCONDUCINT</v>
          </cell>
          <cell r="U3940" t="str">
            <v>FLEXNETUIO_GYE</v>
          </cell>
          <cell r="V3940">
            <v>3</v>
          </cell>
          <cell r="W3940">
            <v>34.5</v>
          </cell>
          <cell r="X3940" t="str">
            <v>FLEXNET DEL ECUADOR</v>
          </cell>
          <cell r="Y3940" t="str">
            <v xml:space="preserve">CALLE 28 DE JUNIO S/N Y GARCIA MORENO </v>
          </cell>
        </row>
        <row r="3941">
          <cell r="A3941" t="str">
            <v>23-86</v>
          </cell>
          <cell r="B3941">
            <v>494564</v>
          </cell>
          <cell r="C3941" t="str">
            <v>23-86</v>
          </cell>
          <cell r="D3941" t="str">
            <v>VENTURA</v>
          </cell>
          <cell r="E3941" t="str">
            <v>DESPACHO</v>
          </cell>
          <cell r="F3941" t="str">
            <v>NORMAL</v>
          </cell>
          <cell r="G3941" t="str">
            <v>FT79282</v>
          </cell>
          <cell r="H3941">
            <v>44937</v>
          </cell>
          <cell r="I3941" t="str">
            <v>ENTREGADO</v>
          </cell>
          <cell r="J3941">
            <v>44938</v>
          </cell>
          <cell r="K3941" t="str">
            <v>MUNDO MOTRIZ</v>
          </cell>
          <cell r="L3941" t="str">
            <v>AV. ELOY ALFARO Y DE LAS ANONAS</v>
          </cell>
          <cell r="M3941" t="str">
            <v> 1792151473001</v>
          </cell>
          <cell r="P3941" t="str">
            <v>170513</v>
          </cell>
          <cell r="Q3941" t="str">
            <v>QUITO</v>
          </cell>
          <cell r="R3941" t="str">
            <v>PICHINCHA</v>
          </cell>
          <cell r="S3941" t="str">
            <v>QUITO</v>
          </cell>
          <cell r="T3941" t="str">
            <v>FLEXTRANS UIO</v>
          </cell>
          <cell r="U3941" t="str">
            <v>FLEXNETUIO_LOCAL</v>
          </cell>
          <cell r="V3941">
            <v>4</v>
          </cell>
          <cell r="W3941">
            <v>13.8</v>
          </cell>
          <cell r="X3941" t="str">
            <v>FLEXNET DEL ECUADOR</v>
          </cell>
          <cell r="Y3941" t="str">
            <v xml:space="preserve">CALLE 28 DE JUNIO S/N Y GARCIA MORENO </v>
          </cell>
        </row>
        <row r="3942">
          <cell r="A3942" t="str">
            <v>23-89</v>
          </cell>
          <cell r="B3942">
            <v>494565</v>
          </cell>
          <cell r="C3942" t="str">
            <v>23-89</v>
          </cell>
          <cell r="D3942" t="str">
            <v>VENTURA</v>
          </cell>
          <cell r="E3942" t="str">
            <v>DESPACHO</v>
          </cell>
          <cell r="F3942" t="str">
            <v>NORMAL</v>
          </cell>
          <cell r="G3942" t="str">
            <v>031002004173112</v>
          </cell>
          <cell r="H3942">
            <v>44937</v>
          </cell>
          <cell r="I3942" t="str">
            <v>ENTREGADO</v>
          </cell>
          <cell r="J3942">
            <v>44942</v>
          </cell>
          <cell r="K3942" t="str">
            <v>PROAUTO C.A. LOJA</v>
          </cell>
          <cell r="L3942" t="str">
            <v>AV. SALVADOR BUSTAMANTE Y NEWYORK</v>
          </cell>
          <cell r="M3942" t="str">
            <v>1792885620001_4</v>
          </cell>
          <cell r="P3942" t="str">
            <v>110105</v>
          </cell>
          <cell r="Q3942" t="str">
            <v>LOJA</v>
          </cell>
          <cell r="R3942" t="str">
            <v>LOJA</v>
          </cell>
          <cell r="S3942" t="str">
            <v>LOJA</v>
          </cell>
          <cell r="T3942" t="str">
            <v>TRAMACO</v>
          </cell>
          <cell r="U3942" t="str">
            <v>FLEXNETUIO_PROVINCIA</v>
          </cell>
          <cell r="V3942">
            <v>1</v>
          </cell>
          <cell r="W3942">
            <v>4.8</v>
          </cell>
          <cell r="X3942" t="str">
            <v>FLEXNET DEL ECUADOR</v>
          </cell>
          <cell r="Y3942" t="str">
            <v xml:space="preserve">CALLE 28 DE JUNIO S/N Y GARCIA MORENO </v>
          </cell>
        </row>
        <row r="3943">
          <cell r="A3943" t="str">
            <v>23-73</v>
          </cell>
          <cell r="B3943">
            <v>494567</v>
          </cell>
          <cell r="C3943" t="str">
            <v>23-73</v>
          </cell>
          <cell r="D3943" t="str">
            <v>VENTURA</v>
          </cell>
          <cell r="E3943" t="str">
            <v>DESPACHO</v>
          </cell>
          <cell r="F3943" t="str">
            <v>NORMAL</v>
          </cell>
          <cell r="G3943" t="str">
            <v>FT79240</v>
          </cell>
          <cell r="H3943">
            <v>44937</v>
          </cell>
          <cell r="I3943" t="str">
            <v>ENTREGADO</v>
          </cell>
          <cell r="J3943">
            <v>44938</v>
          </cell>
          <cell r="K3943" t="str">
            <v>ASSA AMBATO MATRIZ</v>
          </cell>
          <cell r="L3943" t="str">
            <v>AV. ATAHUALPA Y RIO GUAYLLABAMBA</v>
          </cell>
          <cell r="M3943" t="str">
            <v>1890141818001_8</v>
          </cell>
          <cell r="P3943" t="str">
            <v>180103</v>
          </cell>
          <cell r="Q3943" t="str">
            <v>AMBATO</v>
          </cell>
          <cell r="R3943" t="str">
            <v>TUNGURAHUA</v>
          </cell>
          <cell r="S3943" t="str">
            <v>AMBATO</v>
          </cell>
          <cell r="T3943" t="str">
            <v>FLEXTRANS UIO</v>
          </cell>
          <cell r="U3943" t="str">
            <v>FLEXNETUIO_PROVINCIA</v>
          </cell>
          <cell r="V3943">
            <v>6</v>
          </cell>
          <cell r="W3943">
            <v>75</v>
          </cell>
          <cell r="X3943" t="str">
            <v>FLEXNET DEL ECUADOR</v>
          </cell>
          <cell r="Y3943" t="str">
            <v xml:space="preserve">CALLE 28 DE JUNIO S/N Y GARCIA MORENO </v>
          </cell>
        </row>
        <row r="3944">
          <cell r="A3944" t="str">
            <v>23-85</v>
          </cell>
          <cell r="B3944">
            <v>494568</v>
          </cell>
          <cell r="C3944" t="str">
            <v>23-85</v>
          </cell>
          <cell r="D3944" t="str">
            <v>VENTURA</v>
          </cell>
          <cell r="E3944" t="str">
            <v>DESPACHO</v>
          </cell>
          <cell r="F3944" t="str">
            <v>NORMAL</v>
          </cell>
          <cell r="G3944" t="str">
            <v>031002004173113</v>
          </cell>
          <cell r="H3944">
            <v>44937</v>
          </cell>
          <cell r="I3944" t="str">
            <v>ENTREGADO</v>
          </cell>
          <cell r="J3944">
            <v>44942</v>
          </cell>
          <cell r="K3944" t="str">
            <v xml:space="preserve">MIRASOL LOJA </v>
          </cell>
          <cell r="L3944" t="str">
            <v>AV. ISIDRO AYORA Y JUAN JOSE FLORES </v>
          </cell>
          <cell r="M3944" t="str">
            <v>1792885620001_3</v>
          </cell>
          <cell r="P3944" t="str">
            <v>110105</v>
          </cell>
          <cell r="Q3944" t="str">
            <v>LOJA</v>
          </cell>
          <cell r="R3944" t="str">
            <v>LOJA</v>
          </cell>
          <cell r="S3944" t="str">
            <v>LOJA</v>
          </cell>
          <cell r="T3944" t="str">
            <v>TRAMACO</v>
          </cell>
          <cell r="U3944" t="str">
            <v>FLEXNETUIO_PROVINCIA</v>
          </cell>
          <cell r="V3944">
            <v>1</v>
          </cell>
          <cell r="W3944">
            <v>4</v>
          </cell>
          <cell r="X3944" t="str">
            <v>FLEXNET DEL ECUADOR</v>
          </cell>
          <cell r="Y3944" t="str">
            <v xml:space="preserve">CALLE 28 DE JUNIO S/N Y GARCIA MORENO </v>
          </cell>
        </row>
        <row r="3945">
          <cell r="A3945" t="str">
            <v>23-80</v>
          </cell>
          <cell r="B3945">
            <v>494569</v>
          </cell>
          <cell r="C3945" t="str">
            <v>23-80</v>
          </cell>
          <cell r="D3945" t="str">
            <v>VENTURA</v>
          </cell>
          <cell r="E3945" t="str">
            <v>DESPACHO</v>
          </cell>
          <cell r="F3945" t="str">
            <v>NORMAL</v>
          </cell>
          <cell r="G3945" t="str">
            <v>FT79281</v>
          </cell>
          <cell r="H3945">
            <v>44937</v>
          </cell>
          <cell r="I3945" t="str">
            <v>ENTREGADO</v>
          </cell>
          <cell r="J3945">
            <v>44938</v>
          </cell>
          <cell r="K3945" t="str">
            <v>AUTOEASTERN SANGOLQUI</v>
          </cell>
          <cell r="L3945" t="str">
            <v>V. GRAL. ENRIQUEZ 2179 C.C. CIBONEY PLAZA PB 4</v>
          </cell>
          <cell r="M3945" t="str">
            <v>1791806956001-1</v>
          </cell>
          <cell r="P3945" t="str">
            <v>171103</v>
          </cell>
          <cell r="Q3945" t="str">
            <v>RUMIÑAHUI</v>
          </cell>
          <cell r="R3945" t="str">
            <v>PICHINCHA</v>
          </cell>
          <cell r="S3945" t="str">
            <v>SANGOLQUI</v>
          </cell>
          <cell r="T3945" t="str">
            <v>FLEXTRANS UIO</v>
          </cell>
          <cell r="U3945" t="str">
            <v>FLEXNETUIO_LOCAL</v>
          </cell>
          <cell r="V3945">
            <v>1</v>
          </cell>
          <cell r="W3945">
            <v>3</v>
          </cell>
          <cell r="X3945" t="str">
            <v>FLEXNET DEL ECUADOR</v>
          </cell>
          <cell r="Y3945" t="str">
            <v xml:space="preserve">CALLE 28 DE JUNIO S/N Y GARCIA MORENO </v>
          </cell>
        </row>
        <row r="3946">
          <cell r="A3946" t="str">
            <v>FACT_2023_11</v>
          </cell>
          <cell r="B3946">
            <v>494570</v>
          </cell>
          <cell r="C3946" t="str">
            <v>FACT_2023_11</v>
          </cell>
          <cell r="D3946" t="str">
            <v>FACTOR</v>
          </cell>
          <cell r="E3946" t="str">
            <v>DESPACHO</v>
          </cell>
          <cell r="F3946" t="str">
            <v>NORMAL</v>
          </cell>
          <cell r="G3946" t="str">
            <v>FT79256</v>
          </cell>
          <cell r="H3946">
            <v>44937</v>
          </cell>
          <cell r="I3946" t="str">
            <v>ENTREGADO</v>
          </cell>
          <cell r="J3946">
            <v>44938</v>
          </cell>
          <cell r="K3946" t="str">
            <v>AUTOELITE</v>
          </cell>
          <cell r="L3946" t="str">
            <v>AV. CEVALLOS Y FILOMENTOR CUESTA ? VEHYSA</v>
          </cell>
          <cell r="M3946" t="str">
            <v>1891781837001-7</v>
          </cell>
          <cell r="P3946" t="str">
            <v>180104</v>
          </cell>
          <cell r="Q3946" t="str">
            <v>AMBATO</v>
          </cell>
          <cell r="R3946" t="str">
            <v>TUNGURAHUA</v>
          </cell>
          <cell r="S3946" t="str">
            <v>AMBATO</v>
          </cell>
          <cell r="T3946" t="str">
            <v>FLEXTRANS UIO</v>
          </cell>
          <cell r="U3946" t="str">
            <v>FLEXNETUIO_PROVINCIA</v>
          </cell>
          <cell r="V3946">
            <v>2</v>
          </cell>
          <cell r="W3946">
            <v>21</v>
          </cell>
          <cell r="X3946" t="str">
            <v>FLEXNET DEL ECUADOR</v>
          </cell>
          <cell r="Y3946" t="str">
            <v xml:space="preserve">CALLE 28 DE JUNIO S/N Y GARCIA MORENO </v>
          </cell>
        </row>
        <row r="3947">
          <cell r="A3947" t="str">
            <v>23-75</v>
          </cell>
          <cell r="B3947">
            <v>494552</v>
          </cell>
          <cell r="C3947" t="str">
            <v>23-75</v>
          </cell>
          <cell r="D3947" t="str">
            <v>VENTURA</v>
          </cell>
          <cell r="E3947" t="str">
            <v>DESPACHO</v>
          </cell>
          <cell r="F3947" t="str">
            <v>NORMAL</v>
          </cell>
          <cell r="G3947" t="str">
            <v>031002004173109</v>
          </cell>
          <cell r="H3947">
            <v>44937</v>
          </cell>
          <cell r="I3947" t="str">
            <v>ENTREGADO</v>
          </cell>
          <cell r="J3947">
            <v>44938</v>
          </cell>
          <cell r="K3947" t="str">
            <v>ASSA MANTA</v>
          </cell>
          <cell r="L3947" t="str">
            <v>AV 4 DE NOVIEMBRE ENTRE CALLES 311 Y  312</v>
          </cell>
          <cell r="M3947" t="str">
            <v>1890141818001_1</v>
          </cell>
          <cell r="P3947" t="str">
            <v>130204</v>
          </cell>
          <cell r="Q3947" t="str">
            <v>MANTA</v>
          </cell>
          <cell r="R3947" t="str">
            <v>MANABI</v>
          </cell>
          <cell r="S3947" t="str">
            <v>MANTA</v>
          </cell>
          <cell r="T3947" t="str">
            <v>TRAMACO</v>
          </cell>
          <cell r="U3947" t="str">
            <v>FLEXNETUIO_PROVINCIA</v>
          </cell>
          <cell r="V3947">
            <v>1</v>
          </cell>
          <cell r="W3947">
            <v>5.3</v>
          </cell>
          <cell r="X3947" t="str">
            <v>FLEXNET DEL ECUADOR</v>
          </cell>
          <cell r="Y3947" t="str">
            <v xml:space="preserve">CALLE 28 DE JUNIO S/N Y GARCIA MORENO </v>
          </cell>
        </row>
        <row r="3948">
          <cell r="A3948" t="str">
            <v>23-88</v>
          </cell>
          <cell r="B3948">
            <v>494553</v>
          </cell>
          <cell r="C3948" t="str">
            <v>23-88</v>
          </cell>
          <cell r="D3948" t="str">
            <v>VENTURA</v>
          </cell>
          <cell r="E3948" t="str">
            <v>DESPACHO</v>
          </cell>
          <cell r="F3948" t="str">
            <v>NORMAL</v>
          </cell>
          <cell r="G3948" t="str">
            <v>IC4497</v>
          </cell>
          <cell r="H3948">
            <v>44937</v>
          </cell>
          <cell r="I3948" t="str">
            <v>ENTREGADO</v>
          </cell>
          <cell r="J3948">
            <v>44938</v>
          </cell>
          <cell r="K3948" t="str">
            <v>PROAUTO C.A. CUENCA</v>
          </cell>
          <cell r="L3948" t="str">
            <v>AV. GIL RAMIREZ DAVALOS Y TURUHAYCO</v>
          </cell>
          <cell r="M3948" t="str">
            <v>1792885620001_2</v>
          </cell>
          <cell r="P3948" t="str">
            <v>010103</v>
          </cell>
          <cell r="Q3948" t="str">
            <v>CUENCA</v>
          </cell>
          <cell r="R3948" t="str">
            <v>AZUAY</v>
          </cell>
          <cell r="S3948" t="str">
            <v>CUENCA</v>
          </cell>
          <cell r="T3948" t="str">
            <v>ITSACOURIER</v>
          </cell>
          <cell r="U3948" t="str">
            <v>FLEXNETUIO_PROVINCIA</v>
          </cell>
          <cell r="V3948">
            <v>14</v>
          </cell>
          <cell r="W3948">
            <v>102.4</v>
          </cell>
          <cell r="X3948" t="str">
            <v>FLEXNET DEL ECUADOR</v>
          </cell>
          <cell r="Y3948" t="str">
            <v xml:space="preserve">CALLE 28 DE JUNIO S/N Y GARCIA MORENO </v>
          </cell>
        </row>
        <row r="3949">
          <cell r="A3949" t="str">
            <v>23-82</v>
          </cell>
          <cell r="B3949">
            <v>494554</v>
          </cell>
          <cell r="C3949" t="str">
            <v>23-82</v>
          </cell>
          <cell r="D3949" t="str">
            <v>VENTURA</v>
          </cell>
          <cell r="E3949" t="str">
            <v>DESPACHO</v>
          </cell>
          <cell r="F3949" t="str">
            <v>NORMAL</v>
          </cell>
          <cell r="G3949" t="str">
            <v>FT79275</v>
          </cell>
          <cell r="H3949">
            <v>44937</v>
          </cell>
          <cell r="I3949" t="str">
            <v>ENTREGADO</v>
          </cell>
          <cell r="J3949">
            <v>44939</v>
          </cell>
          <cell r="K3949" t="str">
            <v>E. MAULME C.A. GYE</v>
          </cell>
          <cell r="L3949" t="str">
            <v xml:space="preserve">AV DE LAS AMERICAS 601 Y CALLE 13 </v>
          </cell>
          <cell r="M3949" t="str">
            <v>1792885620001_1</v>
          </cell>
          <cell r="P3949" t="str">
            <v>090505</v>
          </cell>
          <cell r="Q3949" t="str">
            <v>GUAYAQUIL</v>
          </cell>
          <cell r="R3949" t="str">
            <v>GUAYAS</v>
          </cell>
          <cell r="S3949" t="str">
            <v>GUAYAQUIL</v>
          </cell>
          <cell r="T3949" t="str">
            <v>FLEXTRANS GYE</v>
          </cell>
          <cell r="U3949" t="str">
            <v>FLEXNETUIO_GYE</v>
          </cell>
          <cell r="V3949">
            <v>17</v>
          </cell>
          <cell r="W3949">
            <v>168.8</v>
          </cell>
          <cell r="X3949" t="str">
            <v>FLEXNET DEL ECUADOR</v>
          </cell>
          <cell r="Y3949" t="str">
            <v xml:space="preserve">CALLE 28 DE JUNIO S/N Y GARCIA MORENO </v>
          </cell>
        </row>
        <row r="3950">
          <cell r="A3950" t="str">
            <v>DEC3202301110023</v>
          </cell>
          <cell r="B3950">
            <v>494551</v>
          </cell>
          <cell r="C3950" t="str">
            <v>DEC3202301110023</v>
          </cell>
          <cell r="D3950" t="str">
            <v>HUAWEI</v>
          </cell>
          <cell r="E3950" t="str">
            <v>DESPACHO</v>
          </cell>
          <cell r="F3950" t="str">
            <v>EXCLUSIVO</v>
          </cell>
          <cell r="G3950" t="str">
            <v>79027</v>
          </cell>
          <cell r="H3950">
            <v>44937</v>
          </cell>
          <cell r="I3950" t="str">
            <v>ENTREGADO</v>
          </cell>
          <cell r="J3950">
            <v>44937</v>
          </cell>
          <cell r="K3950" t="str">
            <v>TOTALTEK S.A.</v>
          </cell>
          <cell r="L3950" t="str">
            <v>NOROESTE DE GUAYAQUIL. AV. CASUARINA - COOP. MONTE SINAI. ESTRUCTURA CNT</v>
          </cell>
          <cell r="M3950" t="str">
            <v>JOAN BILL MORAN VERA - RUC: 1791900359001</v>
          </cell>
          <cell r="N3950" t="str">
            <v>0984528127</v>
          </cell>
          <cell r="P3950" t="str">
            <v>GUAYAQUIL</v>
          </cell>
          <cell r="Q3950" t="str">
            <v>GUAYAQUIL</v>
          </cell>
          <cell r="R3950" t="str">
            <v>GUAYAS</v>
          </cell>
          <cell r="T3950" t="str">
            <v>FLEXTRANS GYE</v>
          </cell>
          <cell r="U3950" t="str">
            <v>FLEXNETGYE_LOCAL</v>
          </cell>
          <cell r="V3950">
            <v>7</v>
          </cell>
          <cell r="W3950">
            <v>13.67</v>
          </cell>
          <cell r="X3950" t="str">
            <v>FLEXNET GUAYAQUIL</v>
          </cell>
          <cell r="Y3950" t="str">
            <v>FERNANDO GUTIERREZ HILL KM 8 1/2 VIA DAULE COOP. JUAN MONTALVO / FRENTE A PEPSI COLA</v>
          </cell>
        </row>
        <row r="3951">
          <cell r="A3951" t="str">
            <v>24442</v>
          </cell>
          <cell r="B3951">
            <v>494547</v>
          </cell>
          <cell r="C3951" t="str">
            <v>24442</v>
          </cell>
          <cell r="D3951" t="str">
            <v>CARESTINO</v>
          </cell>
          <cell r="E3951" t="str">
            <v>DESPACHO</v>
          </cell>
          <cell r="G3951" t="str">
            <v>031002004170369</v>
          </cell>
          <cell r="H3951">
            <v>44937</v>
          </cell>
          <cell r="I3951" t="str">
            <v>ENTREGADO</v>
          </cell>
          <cell r="J3951">
            <v>44938</v>
          </cell>
          <cell r="K3951" t="str">
            <v>MELISSA ORELLANA</v>
          </cell>
          <cell r="L3951" t="str">
            <v>FRANCISCA DAVILA Y LORENZO PIEDRA 3-80. ENTRE CASA CON PORTON CAFE</v>
          </cell>
          <cell r="N3951" t="str">
            <v>0984341692</v>
          </cell>
          <cell r="P3951" t="str">
            <v>010101</v>
          </cell>
          <cell r="Q3951" t="str">
            <v>CUENCA</v>
          </cell>
          <cell r="R3951" t="str">
            <v>AZUAY</v>
          </cell>
          <cell r="S3951" t="str">
            <v>CUENCA</v>
          </cell>
          <cell r="T3951" t="str">
            <v>TRAMACO</v>
          </cell>
          <cell r="U3951" t="str">
            <v>FLEXNETGYE_PROVINCIA</v>
          </cell>
          <cell r="V3951">
            <v>1</v>
          </cell>
          <cell r="W3951">
            <v>13.22</v>
          </cell>
          <cell r="X3951" t="str">
            <v>FLEXNET ECUADOR - CAREST</v>
          </cell>
          <cell r="Y3951" t="str">
            <v>FERNANDO GUTIERREZ HILL VIA A DAULE KM 8 1/2 ENTRADA A COOPERATIVA JUAN MONTALVO</v>
          </cell>
        </row>
        <row r="3952">
          <cell r="A3952" t="str">
            <v>24512</v>
          </cell>
          <cell r="B3952">
            <v>494548</v>
          </cell>
          <cell r="C3952" t="str">
            <v>24512</v>
          </cell>
          <cell r="D3952" t="str">
            <v>CARESTINO</v>
          </cell>
          <cell r="E3952" t="str">
            <v>DESPACHO</v>
          </cell>
          <cell r="G3952" t="str">
            <v>031002004170495</v>
          </cell>
          <cell r="H3952">
            <v>44937</v>
          </cell>
          <cell r="I3952" t="str">
            <v>ENTREGADO</v>
          </cell>
          <cell r="J3952">
            <v>44939</v>
          </cell>
          <cell r="K3952" t="str">
            <v>SOLANGE CASTILLO</v>
          </cell>
          <cell r="L3952" t="str">
            <v>OLMEDO Y ELIZA MARINO DE CARVAJAL 413. ENTRE CASA ESQUINERA SIN PINTAR FRENTE AL TENIS CLUB</v>
          </cell>
          <cell r="N3952" t="str">
            <v>0992813569</v>
          </cell>
          <cell r="P3952" t="str">
            <v>020101</v>
          </cell>
          <cell r="Q3952" t="str">
            <v>GUARANDA</v>
          </cell>
          <cell r="R3952" t="str">
            <v>BOLIVAR</v>
          </cell>
          <cell r="S3952" t="str">
            <v>GUARANDA</v>
          </cell>
          <cell r="T3952" t="str">
            <v>TRAMACO</v>
          </cell>
          <cell r="U3952" t="str">
            <v>FLEXNETGYE_PROVINCIA</v>
          </cell>
          <cell r="V3952">
            <v>1</v>
          </cell>
          <cell r="W3952">
            <v>4.0599999999999996</v>
          </cell>
          <cell r="X3952" t="str">
            <v>FLEXNET ECUADOR - CAREST</v>
          </cell>
          <cell r="Y3952" t="str">
            <v>FERNANDO GUTIERREZ HILL VIA A DAULE KM 8 1/2 ENTRADA A COOPERATIVA JUAN MONTALVO</v>
          </cell>
        </row>
        <row r="3953">
          <cell r="A3953" t="str">
            <v>24518</v>
          </cell>
          <cell r="B3953">
            <v>494549</v>
          </cell>
          <cell r="C3953" t="str">
            <v>24518</v>
          </cell>
          <cell r="D3953" t="str">
            <v>CARESTINO</v>
          </cell>
          <cell r="E3953" t="str">
            <v>DESPACHO</v>
          </cell>
          <cell r="G3953" t="str">
            <v>031002004170485</v>
          </cell>
          <cell r="H3953">
            <v>44937</v>
          </cell>
          <cell r="I3953" t="str">
            <v>ENTREGADO</v>
          </cell>
          <cell r="J3953">
            <v>44938</v>
          </cell>
          <cell r="K3953" t="str">
            <v>MARIA SOLIS</v>
          </cell>
          <cell r="L3953" t="str">
            <v>AVENIDA REALES TAMARINDOS Y ATANACIO SANTOS SN. ENTRE PORTON CAFE JUSTO AL FRENTE DE PARRILLADAS EL GATO</v>
          </cell>
          <cell r="N3953" t="str">
            <v xml:space="preserve">0987999543	</v>
          </cell>
          <cell r="O3953" t="str">
            <v>0939450663</v>
          </cell>
          <cell r="P3953" t="str">
            <v>130105</v>
          </cell>
          <cell r="Q3953" t="str">
            <v>PORTOVIEJO</v>
          </cell>
          <cell r="R3953" t="str">
            <v>MANABI</v>
          </cell>
          <cell r="S3953" t="str">
            <v>PORTOVIEJO</v>
          </cell>
          <cell r="T3953" t="str">
            <v>TRAMACO</v>
          </cell>
          <cell r="U3953" t="str">
            <v>FLEXNETGYE_PROVINCIA</v>
          </cell>
          <cell r="V3953">
            <v>2</v>
          </cell>
          <cell r="W3953">
            <v>12.7</v>
          </cell>
          <cell r="X3953" t="str">
            <v>FLEXNET ECUADOR - CAREST</v>
          </cell>
          <cell r="Y3953" t="str">
            <v>FERNANDO GUTIERREZ HILL VIA A DAULE KM 8 1/2 ENTRADA A COOPERATIVA JUAN MONTALVO</v>
          </cell>
        </row>
        <row r="3954">
          <cell r="A3954" t="str">
            <v>24542</v>
          </cell>
          <cell r="B3954">
            <v>494550</v>
          </cell>
          <cell r="C3954" t="str">
            <v>24542</v>
          </cell>
          <cell r="D3954" t="str">
            <v>CARESTINO</v>
          </cell>
          <cell r="E3954" t="str">
            <v>DESPACHO</v>
          </cell>
          <cell r="G3954" t="str">
            <v>031002004170466</v>
          </cell>
          <cell r="H3954">
            <v>44937</v>
          </cell>
          <cell r="I3954" t="str">
            <v>ENTREGADO</v>
          </cell>
          <cell r="J3954">
            <v>44938</v>
          </cell>
          <cell r="K3954" t="str">
            <v>MARIO GUALOTU A</v>
          </cell>
          <cell r="L3954" t="str">
            <v>AV INES GANGOTENA Y 18 DE ENERO CASA 21. ENTRE INST SUPERIOR RUMINAHUI</v>
          </cell>
          <cell r="N3954" t="str">
            <v>0939452104</v>
          </cell>
          <cell r="P3954" t="str">
            <v>171101</v>
          </cell>
          <cell r="Q3954" t="str">
            <v>RUMIÑAHUI</v>
          </cell>
          <cell r="R3954" t="str">
            <v>PICHINCHA</v>
          </cell>
          <cell r="S3954" t="str">
            <v>SANGOLQUI</v>
          </cell>
          <cell r="T3954" t="str">
            <v>TRAMACO</v>
          </cell>
          <cell r="U3954" t="str">
            <v>FLEXNETGYE_UIO</v>
          </cell>
          <cell r="V3954">
            <v>1</v>
          </cell>
          <cell r="W3954">
            <v>3.07</v>
          </cell>
          <cell r="X3954" t="str">
            <v>FLEXNET ECUADOR - CAREST</v>
          </cell>
          <cell r="Y3954" t="str">
            <v>FERNANDO GUTIERREZ HILL VIA A DAULE KM 8 1/2 ENTRADA A COOPERATIVA JUAN MONTALVO</v>
          </cell>
        </row>
        <row r="3955">
          <cell r="A3955" t="str">
            <v>2023-00315</v>
          </cell>
          <cell r="B3955">
            <v>494537</v>
          </cell>
          <cell r="C3955" t="str">
            <v>2023-00315</v>
          </cell>
          <cell r="D3955" t="str">
            <v>MOVISTAR</v>
          </cell>
          <cell r="E3955" t="str">
            <v>DESPACHO</v>
          </cell>
          <cell r="F3955" t="str">
            <v>NORMAL</v>
          </cell>
          <cell r="G3955" t="str">
            <v>031080202300315</v>
          </cell>
          <cell r="H3955">
            <v>44937</v>
          </cell>
          <cell r="I3955" t="str">
            <v>ENTREGADO</v>
          </cell>
          <cell r="J3955">
            <v>44938</v>
          </cell>
          <cell r="K3955" t="str">
            <v>CAVS QUICENTRO_KLEVER ANDRES REA BARRERA_ESTEBAN ALEJANDRO JIMENEZ ORTIZ</v>
          </cell>
          <cell r="L3955" t="str">
            <v>AV 6 DE DICIEMBRE NOP104 Y NACIONES UNIDAS CQUICENTRO SHOPPING PLANTA ALTA LOCAL 9</v>
          </cell>
          <cell r="M3955" t="str">
            <v>0</v>
          </cell>
          <cell r="N3955" t="str">
            <v>0979219715 - 0983013833</v>
          </cell>
          <cell r="O3955" t="str">
            <v/>
          </cell>
          <cell r="P3955" t="str">
            <v>QUITO</v>
          </cell>
          <cell r="Q3955" t="str">
            <v>QUITO</v>
          </cell>
          <cell r="R3955" t="str">
            <v>PICHINCHA</v>
          </cell>
          <cell r="T3955" t="str">
            <v>TRAMACO</v>
          </cell>
          <cell r="U3955" t="str">
            <v>FLEXNETUIO_LOCAL</v>
          </cell>
          <cell r="V3955">
            <v>1</v>
          </cell>
          <cell r="W3955">
            <v>1</v>
          </cell>
          <cell r="X3955" t="str">
            <v>FLEXNET ECUADOR - MOVISTAR</v>
          </cell>
          <cell r="Y3955" t="str">
            <v>CALLE 28 DE JUNIO S/N Y GARCIA MORENO ENTRADA LLANO GRANDE</v>
          </cell>
        </row>
        <row r="3956">
          <cell r="A3956" t="str">
            <v>2023-00316</v>
          </cell>
          <cell r="B3956">
            <v>494538</v>
          </cell>
          <cell r="C3956" t="str">
            <v>2023-00316</v>
          </cell>
          <cell r="D3956" t="str">
            <v>MOVISTAR</v>
          </cell>
          <cell r="E3956" t="str">
            <v>DESPACHO</v>
          </cell>
          <cell r="F3956" t="str">
            <v>NORMAL</v>
          </cell>
          <cell r="G3956" t="str">
            <v>031080202300316</v>
          </cell>
          <cell r="H3956">
            <v>44937</v>
          </cell>
          <cell r="I3956" t="str">
            <v>ENTREGADO</v>
          </cell>
          <cell r="J3956">
            <v>44938</v>
          </cell>
          <cell r="K3956" t="str">
            <v>CAV MALL DEL PACIFICO_Maria Fernanda Carvajal Reinoso</v>
          </cell>
          <cell r="L3956" t="str">
            <v>Avenida Malecon y Calle 23 , Centro Comercial Mall del Pacifico, Local PB -057-058</v>
          </cell>
          <cell r="M3956" t="str">
            <v>1715480081001</v>
          </cell>
          <cell r="N3956" t="str">
            <v>995025256</v>
          </cell>
          <cell r="O3956" t="str">
            <v/>
          </cell>
          <cell r="P3956" t="str">
            <v>MANTA</v>
          </cell>
          <cell r="Q3956" t="str">
            <v>MANTA</v>
          </cell>
          <cell r="R3956" t="str">
            <v>MANABI</v>
          </cell>
          <cell r="T3956" t="str">
            <v>TRAMACO</v>
          </cell>
          <cell r="U3956" t="str">
            <v>FLEXNETUIO_PROVINCIA</v>
          </cell>
          <cell r="V3956">
            <v>1</v>
          </cell>
          <cell r="W3956">
            <v>1</v>
          </cell>
          <cell r="X3956" t="str">
            <v>FLEXNET ECUADOR - MOVISTAR</v>
          </cell>
          <cell r="Y3956" t="str">
            <v>CALLE 28 DE JUNIO S/N Y GARCIA MORENO ENTRADA LLANO GRANDE</v>
          </cell>
        </row>
        <row r="3957">
          <cell r="A3957" t="str">
            <v>2023-00317</v>
          </cell>
          <cell r="B3957">
            <v>494539</v>
          </cell>
          <cell r="C3957" t="str">
            <v>2023-00317</v>
          </cell>
          <cell r="D3957" t="str">
            <v>MOVISTAR</v>
          </cell>
          <cell r="E3957" t="str">
            <v>DESPACHO</v>
          </cell>
          <cell r="F3957" t="str">
            <v>NORMAL</v>
          </cell>
          <cell r="G3957" t="str">
            <v>IC4492</v>
          </cell>
          <cell r="H3957">
            <v>44937</v>
          </cell>
          <cell r="I3957" t="str">
            <v>ENTREGADO</v>
          </cell>
          <cell r="J3957">
            <v>44938</v>
          </cell>
          <cell r="K3957" t="str">
            <v>CAVS MALL DEL RIO_SANTIAGO IVAN PINEDA BERMEO_ALIRIO JOSE BRICENO RIVAS</v>
          </cell>
          <cell r="L3957" t="str">
            <v>AV FELIPE II LB86 Y CIRCUNVALACION SUR CC MALL DEL RIO</v>
          </cell>
          <cell r="M3957" t="str">
            <v>0</v>
          </cell>
          <cell r="N3957" t="str">
            <v>0979146599 - 0999923627</v>
          </cell>
          <cell r="O3957" t="str">
            <v/>
          </cell>
          <cell r="P3957" t="str">
            <v>CUENCA</v>
          </cell>
          <cell r="Q3957" t="str">
            <v>CUENCA</v>
          </cell>
          <cell r="R3957" t="str">
            <v>AZUAY</v>
          </cell>
          <cell r="T3957" t="str">
            <v>ITSACOURIER</v>
          </cell>
          <cell r="U3957" t="str">
            <v>FLEXNETUIO_PROVINCIA</v>
          </cell>
          <cell r="V3957">
            <v>1</v>
          </cell>
          <cell r="W3957">
            <v>1</v>
          </cell>
          <cell r="X3957" t="str">
            <v>FLEXNET ECUADOR - MOVISTAR</v>
          </cell>
          <cell r="Y3957" t="str">
            <v>CALLE 28 DE JUNIO S/N Y GARCIA MORENO ENTRADA LLANO GRANDE</v>
          </cell>
        </row>
        <row r="3958">
          <cell r="A3958" t="str">
            <v>2023-00318</v>
          </cell>
          <cell r="B3958">
            <v>494540</v>
          </cell>
          <cell r="C3958" t="str">
            <v>2023-00318</v>
          </cell>
          <cell r="D3958" t="str">
            <v>MOVISTAR</v>
          </cell>
          <cell r="E3958" t="str">
            <v>DESPACHO</v>
          </cell>
          <cell r="F3958" t="str">
            <v>NORMAL</v>
          </cell>
          <cell r="G3958" t="str">
            <v>031080202300318</v>
          </cell>
          <cell r="H3958">
            <v>44937</v>
          </cell>
          <cell r="I3958" t="str">
            <v>ENTREGADO</v>
          </cell>
          <cell r="J3958">
            <v>44938</v>
          </cell>
          <cell r="K3958" t="str">
            <v>CAVS SAN MARINO_CARLOS FRANCO_ERIKA GOMEZ_IAN RIVERA</v>
          </cell>
          <cell r="L3958" t="str">
            <v>AV FRANCISCO DE ORELLANA SN Y AV PLAZA DANIN</v>
          </cell>
          <cell r="M3958" t="str">
            <v>0</v>
          </cell>
          <cell r="N3958" t="str">
            <v>0925614026_0918395781_0920349156</v>
          </cell>
          <cell r="O3958" t="str">
            <v/>
          </cell>
          <cell r="P3958" t="str">
            <v>GUAYAQUIL</v>
          </cell>
          <cell r="Q3958" t="str">
            <v>GUAYAQUIL</v>
          </cell>
          <cell r="R3958" t="str">
            <v>GUAYAS</v>
          </cell>
          <cell r="T3958" t="str">
            <v>TRAMACO</v>
          </cell>
          <cell r="U3958" t="str">
            <v>FLEXNETUIO_GYE</v>
          </cell>
          <cell r="V3958">
            <v>1</v>
          </cell>
          <cell r="W3958">
            <v>1</v>
          </cell>
          <cell r="X3958" t="str">
            <v>FLEXNET ECUADOR - MOVISTAR</v>
          </cell>
          <cell r="Y3958" t="str">
            <v>CALLE 28 DE JUNIO S/N Y GARCIA MORENO ENTRADA LLANO GRANDE</v>
          </cell>
        </row>
        <row r="3959">
          <cell r="A3959" t="str">
            <v>2023-00319</v>
          </cell>
          <cell r="B3959">
            <v>494541</v>
          </cell>
          <cell r="C3959" t="str">
            <v>2023-00319</v>
          </cell>
          <cell r="D3959" t="str">
            <v>MOVISTAR</v>
          </cell>
          <cell r="E3959" t="str">
            <v>DESPACHO</v>
          </cell>
          <cell r="F3959" t="str">
            <v>NORMAL</v>
          </cell>
          <cell r="G3959" t="str">
            <v>031080202300319</v>
          </cell>
          <cell r="H3959">
            <v>44937</v>
          </cell>
          <cell r="I3959" t="str">
            <v>ENTREGADO</v>
          </cell>
          <cell r="J3959">
            <v>44938</v>
          </cell>
          <cell r="K3959" t="str">
            <v>AE CELISTICS QUICENTRO SUR_KLEBER GRANDA_DANY IMBAQUINGO</v>
          </cell>
          <cell r="L3959" t="str">
            <v xml:space="preserve">MORAN VALVERDE Y TENIENTE HUGO ORTIZ CC QUICENTRO SHOPPING SUR N 1 LOCAL 91 – 92 JUNTO A MEGAMAXI </v>
          </cell>
          <cell r="M3959" t="str">
            <v>1792161037001</v>
          </cell>
          <cell r="N3959" t="str">
            <v>0992567346_094084829</v>
          </cell>
          <cell r="O3959" t="str">
            <v/>
          </cell>
          <cell r="P3959" t="str">
            <v>QUITO</v>
          </cell>
          <cell r="Q3959" t="str">
            <v>QUITO</v>
          </cell>
          <cell r="R3959" t="str">
            <v>PICHINCHA</v>
          </cell>
          <cell r="T3959" t="str">
            <v>TRAMACO</v>
          </cell>
          <cell r="U3959" t="str">
            <v>FLEXNETUIO_LOCAL</v>
          </cell>
          <cell r="V3959">
            <v>1</v>
          </cell>
          <cell r="W3959">
            <v>1</v>
          </cell>
          <cell r="X3959" t="str">
            <v>FLEXNET ECUADOR - MOVISTAR</v>
          </cell>
          <cell r="Y3959" t="str">
            <v>CALLE 28 DE JUNIO S/N Y GARCIA MORENO ENTRADA LLANO GRANDE</v>
          </cell>
        </row>
        <row r="3960">
          <cell r="A3960" t="str">
            <v>2023-00320</v>
          </cell>
          <cell r="B3960">
            <v>494542</v>
          </cell>
          <cell r="C3960" t="str">
            <v>2023-00320</v>
          </cell>
          <cell r="D3960" t="str">
            <v>MOVISTAR</v>
          </cell>
          <cell r="E3960" t="str">
            <v>DESPACHO</v>
          </cell>
          <cell r="F3960" t="str">
            <v>NORMAL</v>
          </cell>
          <cell r="G3960" t="str">
            <v>031080202300320</v>
          </cell>
          <cell r="H3960">
            <v>44937</v>
          </cell>
          <cell r="I3960" t="str">
            <v>ENTREGADO</v>
          </cell>
          <cell r="J3960">
            <v>44938</v>
          </cell>
          <cell r="K3960" t="str">
            <v>AGENTE AE CELISTICS EL RECREO QUITO_KLEBER GRANDA_DANY IMBAQUINGO</v>
          </cell>
          <cell r="L3960" t="str">
            <v xml:space="preserve">FRANQUICIA PEDRO VICENTE MALDONADO 510194 Y CALVAS CC RECREO OF P106 </v>
          </cell>
          <cell r="M3960" t="str">
            <v>1792161037001</v>
          </cell>
          <cell r="N3960" t="str">
            <v>0992567346_094084829</v>
          </cell>
          <cell r="O3960" t="str">
            <v/>
          </cell>
          <cell r="P3960" t="str">
            <v>QUITO</v>
          </cell>
          <cell r="Q3960" t="str">
            <v>QUITO</v>
          </cell>
          <cell r="R3960" t="str">
            <v>PICHINCHA</v>
          </cell>
          <cell r="T3960" t="str">
            <v>TRAMACO</v>
          </cell>
          <cell r="U3960" t="str">
            <v>FLEXNETUIO_LOCAL</v>
          </cell>
          <cell r="V3960">
            <v>1</v>
          </cell>
          <cell r="W3960">
            <v>1</v>
          </cell>
          <cell r="X3960" t="str">
            <v>FLEXNET ECUADOR - MOVISTAR</v>
          </cell>
          <cell r="Y3960" t="str">
            <v>CALLE 28 DE JUNIO S/N Y GARCIA MORENO ENTRADA LLANO GRANDE</v>
          </cell>
        </row>
        <row r="3961">
          <cell r="A3961" t="str">
            <v>2023-00321</v>
          </cell>
          <cell r="B3961">
            <v>494543</v>
          </cell>
          <cell r="C3961" t="str">
            <v>2023-00321</v>
          </cell>
          <cell r="D3961" t="str">
            <v>MOVISTAR</v>
          </cell>
          <cell r="E3961" t="str">
            <v>DESPACHO</v>
          </cell>
          <cell r="F3961" t="str">
            <v>NORMAL</v>
          </cell>
          <cell r="G3961" t="str">
            <v>031080202300321</v>
          </cell>
          <cell r="H3961">
            <v>44937</v>
          </cell>
          <cell r="I3961" t="str">
            <v>ENTREGADO</v>
          </cell>
          <cell r="J3961">
            <v>44938</v>
          </cell>
          <cell r="K3961" t="str">
            <v>AGENTE AE CELISTICS SAN LUIS_KLEBER GRANDA_DANY IMBAQUINGO</v>
          </cell>
          <cell r="L3961" t="str">
            <v xml:space="preserve">CAVS PREMIUM AUTOPISTA GRAL RUMINAHUI Y AV SAN LUIS  </v>
          </cell>
          <cell r="M3961" t="str">
            <v>1792161037001</v>
          </cell>
          <cell r="N3961" t="str">
            <v>0992567346_094084829</v>
          </cell>
          <cell r="O3961" t="str">
            <v/>
          </cell>
          <cell r="P3961" t="str">
            <v>QUITO</v>
          </cell>
          <cell r="Q3961" t="str">
            <v>QUITO</v>
          </cell>
          <cell r="R3961" t="str">
            <v>PICHINCHA</v>
          </cell>
          <cell r="T3961" t="str">
            <v>TRAMACO</v>
          </cell>
          <cell r="U3961" t="str">
            <v>FLEXNETUIO_LOCAL</v>
          </cell>
          <cell r="V3961">
            <v>1</v>
          </cell>
          <cell r="W3961">
            <v>1</v>
          </cell>
          <cell r="X3961" t="str">
            <v>FLEXNET ECUADOR - MOVISTAR</v>
          </cell>
          <cell r="Y3961" t="str">
            <v>CALLE 28 DE JUNIO S/N Y GARCIA MORENO ENTRADA LLANO GRANDE</v>
          </cell>
        </row>
        <row r="3962">
          <cell r="A3962" t="str">
            <v>2023-00322</v>
          </cell>
          <cell r="B3962">
            <v>494544</v>
          </cell>
          <cell r="C3962" t="str">
            <v>2023-00322</v>
          </cell>
          <cell r="D3962" t="str">
            <v>MOVISTAR</v>
          </cell>
          <cell r="E3962" t="str">
            <v>DESPACHO</v>
          </cell>
          <cell r="F3962" t="str">
            <v>NORMAL</v>
          </cell>
          <cell r="G3962" t="str">
            <v>031080202300322</v>
          </cell>
          <cell r="H3962">
            <v>44937</v>
          </cell>
          <cell r="I3962" t="str">
            <v>ENTREGADO</v>
          </cell>
          <cell r="J3962">
            <v>44938</v>
          </cell>
          <cell r="K3962" t="str">
            <v>CAVS AE SALESLAND SCALA_DIEGO FERNANDO MENA VILLALBA</v>
          </cell>
          <cell r="L3962" t="str">
            <v>Kilometro 12 ½, Parroquia de Cumbaya, CENTRO COMERCIAL SCALA SHOPPING, Planta Baja, Local L104</v>
          </cell>
          <cell r="M3962" t="str">
            <v>1713085593</v>
          </cell>
          <cell r="N3962" t="str">
            <v>22256500</v>
          </cell>
          <cell r="O3962" t="str">
            <v/>
          </cell>
          <cell r="P3962" t="str">
            <v>QUITO</v>
          </cell>
          <cell r="Q3962" t="str">
            <v>QUITO</v>
          </cell>
          <cell r="R3962" t="str">
            <v>PICHINCHA</v>
          </cell>
          <cell r="T3962" t="str">
            <v>TRAMACO</v>
          </cell>
          <cell r="U3962" t="str">
            <v>FLEXNETUIO_LOCAL</v>
          </cell>
          <cell r="V3962">
            <v>1</v>
          </cell>
          <cell r="W3962">
            <v>1</v>
          </cell>
          <cell r="X3962" t="str">
            <v>FLEXNET ECUADOR - MOVISTAR</v>
          </cell>
          <cell r="Y3962" t="str">
            <v>CALLE 28 DE JUNIO S/N Y GARCIA MORENO ENTRADA LLANO GRANDE</v>
          </cell>
        </row>
        <row r="3963">
          <cell r="A3963" t="str">
            <v>2023-00323</v>
          </cell>
          <cell r="B3963">
            <v>494545</v>
          </cell>
          <cell r="C3963" t="str">
            <v>2023-00323</v>
          </cell>
          <cell r="D3963" t="str">
            <v>MOVISTAR</v>
          </cell>
          <cell r="E3963" t="str">
            <v>DESPACHO</v>
          </cell>
          <cell r="F3963" t="str">
            <v>NORMAL</v>
          </cell>
          <cell r="G3963" t="str">
            <v>031080202300323</v>
          </cell>
          <cell r="H3963">
            <v>44937</v>
          </cell>
          <cell r="I3963" t="str">
            <v>ENTREGADO</v>
          </cell>
          <cell r="J3963">
            <v>44938</v>
          </cell>
          <cell r="K3963" t="str">
            <v>CAVS AE NORPHONE EL CONDADO_PUSDA CHEZA ERIKA ELIZABETH</v>
          </cell>
          <cell r="L3963" t="str">
            <v>AVENIDA DE LA PRENSA Y AVENIDA KENNEDY CC CONDADO SHOPPING  LOCAL 314 FRENTE A KIA</v>
          </cell>
          <cell r="M3963" t="str">
            <v>1091717898001</v>
          </cell>
          <cell r="N3963" t="str">
            <v>984246089</v>
          </cell>
          <cell r="O3963" t="str">
            <v/>
          </cell>
          <cell r="P3963" t="str">
            <v>QUITO</v>
          </cell>
          <cell r="Q3963" t="str">
            <v>QUITO</v>
          </cell>
          <cell r="R3963" t="str">
            <v>PICHINCHA</v>
          </cell>
          <cell r="T3963" t="str">
            <v>TRAMACO</v>
          </cell>
          <cell r="U3963" t="str">
            <v>FLEXNETUIO_LOCAL</v>
          </cell>
          <cell r="V3963">
            <v>1</v>
          </cell>
          <cell r="W3963">
            <v>1</v>
          </cell>
          <cell r="X3963" t="str">
            <v>FLEXNET ECUADOR - MOVISTAR</v>
          </cell>
          <cell r="Y3963" t="str">
            <v>CALLE 28 DE JUNIO S/N Y GARCIA MORENO ENTRADA LLANO GRANDE</v>
          </cell>
        </row>
        <row r="3964">
          <cell r="A3964" t="str">
            <v>2023-00324</v>
          </cell>
          <cell r="B3964">
            <v>494546</v>
          </cell>
          <cell r="C3964" t="str">
            <v>2023-00324</v>
          </cell>
          <cell r="D3964" t="str">
            <v>MOVISTAR</v>
          </cell>
          <cell r="E3964" t="str">
            <v>DESPACHO</v>
          </cell>
          <cell r="F3964" t="str">
            <v>NORMAL</v>
          </cell>
          <cell r="G3964" t="str">
            <v>031080202300324</v>
          </cell>
          <cell r="H3964">
            <v>44937</v>
          </cell>
          <cell r="I3964" t="str">
            <v>ENTREGADO</v>
          </cell>
          <cell r="J3964">
            <v>44938</v>
          </cell>
          <cell r="K3964" t="str">
            <v>CAVS AE NORPHONE EL JARDIN_PAOLA MORAN</v>
          </cell>
          <cell r="L3964" t="str">
            <v xml:space="preserve">AV AMAZONAS N6  114 Y REPUBLICA CC EL JARDIN  </v>
          </cell>
          <cell r="M3964" t="str">
            <v>1091717898001</v>
          </cell>
          <cell r="N3964" t="str">
            <v>998659562</v>
          </cell>
          <cell r="O3964" t="str">
            <v/>
          </cell>
          <cell r="P3964" t="str">
            <v>QUITO</v>
          </cell>
          <cell r="Q3964" t="str">
            <v>QUITO</v>
          </cell>
          <cell r="R3964" t="str">
            <v>PICHINCHA</v>
          </cell>
          <cell r="T3964" t="str">
            <v>TRAMACO</v>
          </cell>
          <cell r="U3964" t="str">
            <v>FLEXNETUIO_LOCAL</v>
          </cell>
          <cell r="V3964">
            <v>1</v>
          </cell>
          <cell r="W3964">
            <v>1</v>
          </cell>
          <cell r="X3964" t="str">
            <v>FLEXNET ECUADOR - MOVISTAR</v>
          </cell>
          <cell r="Y3964" t="str">
            <v>CALLE 28 DE JUNIO S/N Y GARCIA MORENO ENTRADA LLANO GRANDE</v>
          </cell>
        </row>
        <row r="3965">
          <cell r="A3965" t="str">
            <v>2482681</v>
          </cell>
          <cell r="B3965">
            <v>494493</v>
          </cell>
          <cell r="C3965" t="str">
            <v>2482681</v>
          </cell>
          <cell r="D3965" t="str">
            <v>MDELIVERY</v>
          </cell>
          <cell r="E3965" t="str">
            <v>DESPACHO</v>
          </cell>
          <cell r="F3965" t="str">
            <v>NORMAL</v>
          </cell>
          <cell r="G3965" t="str">
            <v>FT79039</v>
          </cell>
          <cell r="H3965">
            <v>44937</v>
          </cell>
          <cell r="I3965" t="str">
            <v>ENTREGADO</v>
          </cell>
          <cell r="J3965">
            <v>44938</v>
          </cell>
          <cell r="K3965" t="str">
            <v xml:space="preserve">BELEN JARA_TIPTOPTRAVEL AGENCIA DE VIAJES CIA LTDA </v>
          </cell>
          <cell r="L3965" t="str">
            <v xml:space="preserve"> PICHINCHA QUITO mariscal foch e7 81 Diego de Almagro Quito 170143 Ecuador tip top travel </v>
          </cell>
          <cell r="M3965" t="str">
            <v>1792091454001</v>
          </cell>
          <cell r="N3965" t="str">
            <v>0984255196</v>
          </cell>
          <cell r="O3965" t="str">
            <v/>
          </cell>
          <cell r="P3965" t="str">
            <v>QUITO</v>
          </cell>
          <cell r="Q3965" t="str">
            <v>QUITO</v>
          </cell>
          <cell r="R3965" t="str">
            <v>PICHINCHA</v>
          </cell>
          <cell r="T3965" t="str">
            <v>FLEXTRANS UIO</v>
          </cell>
          <cell r="U3965" t="str">
            <v>FLEXNETUIO_LOCAL</v>
          </cell>
          <cell r="V3965">
            <v>1</v>
          </cell>
          <cell r="W3965">
            <v>1</v>
          </cell>
          <cell r="X3965" t="str">
            <v>FLEXNET ECUADOR - MDELIVERY</v>
          </cell>
          <cell r="Y3965" t="str">
            <v>CALLE 28 DE JUNIO S/N Y GARCIA MORENO ENTRADA LLANO GRANDE</v>
          </cell>
        </row>
        <row r="3966">
          <cell r="A3966" t="str">
            <v>2482687</v>
          </cell>
          <cell r="B3966">
            <v>494494</v>
          </cell>
          <cell r="C3966" t="str">
            <v>2482687</v>
          </cell>
          <cell r="D3966" t="str">
            <v>MDELIVERY</v>
          </cell>
          <cell r="E3966" t="str">
            <v>DESPACHO</v>
          </cell>
          <cell r="F3966" t="str">
            <v>NORMAL</v>
          </cell>
          <cell r="G3966" t="str">
            <v>FT79113</v>
          </cell>
          <cell r="H3966">
            <v>44937</v>
          </cell>
          <cell r="I3966" t="str">
            <v>DEVOLUCION_EN_PROCESO</v>
          </cell>
          <cell r="J3966">
            <v>44943</v>
          </cell>
          <cell r="K3966" t="str">
            <v>CESAR SORIANO_SINDICATO PROVINCIALDE TRABAJADORES DE LA EMPRESA</v>
          </cell>
          <cell r="L3966" t="str">
            <v>KM 7 5 VIA A LA COSTA INGRESE X DURAGS LA EMP TIENE ROTULOS DE TERMO ELECTRICA DJ</v>
          </cell>
          <cell r="M3966" t="str">
            <v>0992633999001</v>
          </cell>
          <cell r="N3966" t="str">
            <v>0987684648</v>
          </cell>
          <cell r="O3966" t="str">
            <v/>
          </cell>
          <cell r="P3966" t="str">
            <v>GUAYAQUIL</v>
          </cell>
          <cell r="Q3966" t="str">
            <v>GUAYAQUIL</v>
          </cell>
          <cell r="R3966" t="str">
            <v>GUAYAS</v>
          </cell>
          <cell r="T3966" t="str">
            <v>ITSACOURIER</v>
          </cell>
          <cell r="U3966" t="str">
            <v>FLEXNETUIO_GYE</v>
          </cell>
          <cell r="V3966">
            <v>1</v>
          </cell>
          <cell r="W3966">
            <v>1</v>
          </cell>
          <cell r="X3966" t="str">
            <v>FLEXNET ECUADOR - MDELIVERY</v>
          </cell>
          <cell r="Y3966" t="str">
            <v>CALLE 28 DE JUNIO S/N Y GARCIA MORENO ENTRADA LLANO GRANDE</v>
          </cell>
        </row>
        <row r="3967">
          <cell r="A3967" t="str">
            <v>2482688</v>
          </cell>
          <cell r="B3967">
            <v>494495</v>
          </cell>
          <cell r="C3967" t="str">
            <v>2482688</v>
          </cell>
          <cell r="D3967" t="str">
            <v>MDELIVERY</v>
          </cell>
          <cell r="E3967" t="str">
            <v>DESPACHO</v>
          </cell>
          <cell r="F3967" t="str">
            <v>NORMAL</v>
          </cell>
          <cell r="G3967" t="str">
            <v>FT79042</v>
          </cell>
          <cell r="H3967">
            <v>44937</v>
          </cell>
          <cell r="I3967" t="str">
            <v>ENTREGADO</v>
          </cell>
          <cell r="J3967">
            <v>44938</v>
          </cell>
          <cell r="K3967" t="str">
            <v xml:space="preserve">Paola Cantero_ACINO PHARMA ECUADOR S A </v>
          </cell>
          <cell r="L3967" t="str">
            <v>UGENIA MORENO N65 121 Y VICENTE LOPEZ COTOPOYAU</v>
          </cell>
          <cell r="M3967" t="str">
            <v>1792715652001</v>
          </cell>
          <cell r="N3967" t="str">
            <v>0958806605</v>
          </cell>
          <cell r="O3967" t="str">
            <v/>
          </cell>
          <cell r="P3967" t="str">
            <v>QUITO</v>
          </cell>
          <cell r="Q3967" t="str">
            <v>QUITO</v>
          </cell>
          <cell r="R3967" t="str">
            <v>PICHINCHA</v>
          </cell>
          <cell r="T3967" t="str">
            <v>FLEXTRANS UIO</v>
          </cell>
          <cell r="U3967" t="str">
            <v>FLEXNETUIO_LOCAL</v>
          </cell>
          <cell r="V3967">
            <v>1</v>
          </cell>
          <cell r="W3967">
            <v>1</v>
          </cell>
          <cell r="X3967" t="str">
            <v>FLEXNET ECUADOR - MDELIVERY</v>
          </cell>
          <cell r="Y3967" t="str">
            <v>CALLE 28 DE JUNIO S/N Y GARCIA MORENO ENTRADA LLANO GRANDE</v>
          </cell>
        </row>
        <row r="3968">
          <cell r="A3968" t="str">
            <v>2482689</v>
          </cell>
          <cell r="B3968">
            <v>494496</v>
          </cell>
          <cell r="C3968" t="str">
            <v>2482689</v>
          </cell>
          <cell r="D3968" t="str">
            <v>MDELIVERY</v>
          </cell>
          <cell r="E3968" t="str">
            <v>DESPACHO</v>
          </cell>
          <cell r="F3968" t="str">
            <v>NORMAL</v>
          </cell>
          <cell r="G3968" t="str">
            <v>FT79047</v>
          </cell>
          <cell r="H3968">
            <v>44937</v>
          </cell>
          <cell r="I3968" t="str">
            <v>ENTREGADO</v>
          </cell>
          <cell r="J3968">
            <v>44938</v>
          </cell>
          <cell r="K3968" t="str">
            <v>CRISTIAN PAREDES_ BANCO PICHINCHA CA</v>
          </cell>
          <cell r="L3968" t="str">
            <v>Amazonas y Pereira Matriz Banco Pichincha Av Piso 7</v>
          </cell>
          <cell r="M3968" t="str">
            <v>1790010937001</v>
          </cell>
          <cell r="N3968" t="str">
            <v>0999059226</v>
          </cell>
          <cell r="O3968" t="str">
            <v/>
          </cell>
          <cell r="P3968" t="str">
            <v>QUITO</v>
          </cell>
          <cell r="Q3968" t="str">
            <v>QUITO</v>
          </cell>
          <cell r="R3968" t="str">
            <v>PICHINCHA</v>
          </cell>
          <cell r="T3968" t="str">
            <v>FLEXTRANS UIO</v>
          </cell>
          <cell r="U3968" t="str">
            <v>FLEXNETUIO_LOCAL</v>
          </cell>
          <cell r="V3968">
            <v>1</v>
          </cell>
          <cell r="W3968">
            <v>1</v>
          </cell>
          <cell r="X3968" t="str">
            <v>FLEXNET ECUADOR - MDELIVERY</v>
          </cell>
          <cell r="Y3968" t="str">
            <v>CALLE 28 DE JUNIO S/N Y GARCIA MORENO ENTRADA LLANO GRANDE</v>
          </cell>
        </row>
        <row r="3969">
          <cell r="A3969" t="str">
            <v>2482691</v>
          </cell>
          <cell r="B3969">
            <v>494497</v>
          </cell>
          <cell r="C3969" t="str">
            <v>2482691</v>
          </cell>
          <cell r="D3969" t="str">
            <v>MDELIVERY</v>
          </cell>
          <cell r="E3969" t="str">
            <v>DESPACHO</v>
          </cell>
          <cell r="F3969" t="str">
            <v>NORMAL</v>
          </cell>
          <cell r="G3969" t="str">
            <v>FT80119</v>
          </cell>
          <cell r="H3969">
            <v>44937</v>
          </cell>
          <cell r="I3969" t="str">
            <v>ENTREGADO</v>
          </cell>
          <cell r="J3969">
            <v>44943</v>
          </cell>
          <cell r="K3969" t="str">
            <v>JORGE NAVARRETE</v>
          </cell>
          <cell r="L3969" t="str">
            <v>DIRECCIÓN: AV. 6 DE DICIEMBRE N36-07 Y PASAJE TURQUÍA. EDIFICIO AGUILAR MERCHAN.</v>
          </cell>
          <cell r="M3969" t="str">
            <v>1724831589001</v>
          </cell>
          <cell r="N3969" t="str">
            <v>0998810613</v>
          </cell>
          <cell r="P3969" t="str">
            <v>QUITO</v>
          </cell>
          <cell r="Q3969" t="str">
            <v>QUITO</v>
          </cell>
          <cell r="R3969" t="str">
            <v>PICHINCHA</v>
          </cell>
          <cell r="T3969" t="str">
            <v>FLEXTRANS UIO</v>
          </cell>
          <cell r="U3969" t="str">
            <v>FLEXNETUIO_LOCAL</v>
          </cell>
          <cell r="V3969">
            <v>1</v>
          </cell>
          <cell r="W3969">
            <v>1</v>
          </cell>
          <cell r="X3969" t="str">
            <v>FLEXNET ECUADOR - MDELIVERY</v>
          </cell>
          <cell r="Y3969" t="str">
            <v>CALLE 28 DE JUNIO S/N Y GARCIA MORENO ENTRADA LLANO GRANDE</v>
          </cell>
        </row>
        <row r="3970">
          <cell r="A3970" t="str">
            <v>2482692</v>
          </cell>
          <cell r="B3970">
            <v>494498</v>
          </cell>
          <cell r="C3970" t="str">
            <v>2482692</v>
          </cell>
          <cell r="D3970" t="str">
            <v>MDELIVERY</v>
          </cell>
          <cell r="E3970" t="str">
            <v>DESPACHO</v>
          </cell>
          <cell r="F3970" t="str">
            <v>NORMAL</v>
          </cell>
          <cell r="G3970" t="str">
            <v>FT79038</v>
          </cell>
          <cell r="H3970">
            <v>44937</v>
          </cell>
          <cell r="I3970" t="str">
            <v>ENTREGADO</v>
          </cell>
          <cell r="J3970">
            <v>44938</v>
          </cell>
          <cell r="K3970" t="str">
            <v xml:space="preserve">MARIA JOSE BORJA_ASTAP CIA LTDA </v>
          </cell>
          <cell r="L3970" t="str">
            <v xml:space="preserve"> PICHINCHA QUITO AV NACIONES UNIDAS 1084 AV AMAZONAS ASTAP </v>
          </cell>
          <cell r="M3970" t="str">
            <v>1790027740001</v>
          </cell>
          <cell r="N3970" t="str">
            <v>0998126662</v>
          </cell>
          <cell r="O3970" t="str">
            <v/>
          </cell>
          <cell r="P3970" t="str">
            <v>QUITO</v>
          </cell>
          <cell r="Q3970" t="str">
            <v>QUITO</v>
          </cell>
          <cell r="R3970" t="str">
            <v>PICHINCHA</v>
          </cell>
          <cell r="T3970" t="str">
            <v>FLEXTRANS UIO</v>
          </cell>
          <cell r="U3970" t="str">
            <v>FLEXNETUIO_LOCAL</v>
          </cell>
          <cell r="V3970">
            <v>1</v>
          </cell>
          <cell r="W3970">
            <v>1</v>
          </cell>
          <cell r="X3970" t="str">
            <v>FLEXNET ECUADOR - MDELIVERY</v>
          </cell>
          <cell r="Y3970" t="str">
            <v>CALLE 28 DE JUNIO S/N Y GARCIA MORENO ENTRADA LLANO GRANDE</v>
          </cell>
        </row>
        <row r="3971">
          <cell r="A3971" t="str">
            <v>2482695</v>
          </cell>
          <cell r="B3971">
            <v>494499</v>
          </cell>
          <cell r="C3971" t="str">
            <v>2482695</v>
          </cell>
          <cell r="D3971" t="str">
            <v>MDELIVERY</v>
          </cell>
          <cell r="E3971" t="str">
            <v>DESPACHO</v>
          </cell>
          <cell r="F3971" t="str">
            <v>NORMAL</v>
          </cell>
          <cell r="G3971" t="str">
            <v>FT79116</v>
          </cell>
          <cell r="H3971">
            <v>44937</v>
          </cell>
          <cell r="I3971" t="str">
            <v>ENTREGADO</v>
          </cell>
          <cell r="J3971">
            <v>44938</v>
          </cell>
          <cell r="K3971" t="str">
            <v xml:space="preserve">Thalia Velez_PYCCA S A </v>
          </cell>
          <cell r="L3971" t="str">
            <v>Edificio Pycca 3er piso Of Administracion General Boyaca 1205 y 9 de octubre</v>
          </cell>
          <cell r="M3971" t="str">
            <v>0990000530001</v>
          </cell>
          <cell r="N3971" t="str">
            <v>0969672718</v>
          </cell>
          <cell r="O3971" t="str">
            <v/>
          </cell>
          <cell r="P3971" t="str">
            <v>GUAYAQUIL</v>
          </cell>
          <cell r="Q3971" t="str">
            <v>GUAYAQUIL</v>
          </cell>
          <cell r="R3971" t="str">
            <v>GUAYAS</v>
          </cell>
          <cell r="T3971" t="str">
            <v>ITSACOURIER</v>
          </cell>
          <cell r="U3971" t="str">
            <v>FLEXNETUIO_GYE</v>
          </cell>
          <cell r="V3971">
            <v>1</v>
          </cell>
          <cell r="W3971">
            <v>1</v>
          </cell>
          <cell r="X3971" t="str">
            <v>FLEXNET ECUADOR - MDELIVERY</v>
          </cell>
          <cell r="Y3971" t="str">
            <v>CALLE 28 DE JUNIO S/N Y GARCIA MORENO ENTRADA LLANO GRANDE</v>
          </cell>
        </row>
        <row r="3972">
          <cell r="A3972" t="str">
            <v>2482696</v>
          </cell>
          <cell r="B3972">
            <v>494500</v>
          </cell>
          <cell r="C3972" t="str">
            <v>2482696</v>
          </cell>
          <cell r="D3972" t="str">
            <v>MDELIVERY</v>
          </cell>
          <cell r="E3972" t="str">
            <v>DESPACHO</v>
          </cell>
          <cell r="F3972" t="str">
            <v>NORMAL</v>
          </cell>
          <cell r="G3972" t="str">
            <v>FT79051</v>
          </cell>
          <cell r="H3972">
            <v>44937</v>
          </cell>
          <cell r="I3972" t="str">
            <v>ENTREGADO</v>
          </cell>
          <cell r="J3972">
            <v>44938</v>
          </cell>
          <cell r="K3972" t="str">
            <v xml:space="preserve">Belen Jara_TIPTOPTRAVEL AGENCIA DE VIAJES CIA LTDA </v>
          </cell>
          <cell r="L3972" t="str">
            <v>FOCH E7 81 Y DIEGO DE ALMAGRO EDIFICIO FOCH PISO 1</v>
          </cell>
          <cell r="M3972" t="str">
            <v>1792091454001</v>
          </cell>
          <cell r="N3972" t="str">
            <v>09842551960</v>
          </cell>
          <cell r="O3972" t="str">
            <v/>
          </cell>
          <cell r="P3972" t="str">
            <v>QUITO</v>
          </cell>
          <cell r="Q3972" t="str">
            <v>QUITO</v>
          </cell>
          <cell r="R3972" t="str">
            <v>PICHINCHA</v>
          </cell>
          <cell r="T3972" t="str">
            <v>FLEXTRANS UIO</v>
          </cell>
          <cell r="U3972" t="str">
            <v>FLEXNETUIO_LOCAL</v>
          </cell>
          <cell r="V3972">
            <v>1</v>
          </cell>
          <cell r="W3972">
            <v>1</v>
          </cell>
          <cell r="X3972" t="str">
            <v>FLEXNET ECUADOR - MDELIVERY</v>
          </cell>
          <cell r="Y3972" t="str">
            <v>CALLE 28 DE JUNIO S/N Y GARCIA MORENO ENTRADA LLANO GRANDE</v>
          </cell>
        </row>
        <row r="3973">
          <cell r="A3973" t="str">
            <v>2482697</v>
          </cell>
          <cell r="B3973">
            <v>494501</v>
          </cell>
          <cell r="C3973" t="str">
            <v>2482697</v>
          </cell>
          <cell r="D3973" t="str">
            <v>MDELIVERY</v>
          </cell>
          <cell r="E3973" t="str">
            <v>DESPACHO</v>
          </cell>
          <cell r="F3973" t="str">
            <v>NORMAL</v>
          </cell>
          <cell r="G3973" t="str">
            <v>FT79132</v>
          </cell>
          <cell r="H3973">
            <v>44937</v>
          </cell>
          <cell r="I3973" t="str">
            <v>ENTREGADO</v>
          </cell>
          <cell r="J3973">
            <v>44939</v>
          </cell>
          <cell r="K3973" t="str">
            <v>DENISSE SANCHEZ_FUNDACION ALEMAN HUMBOLDT SAMBORONDON</v>
          </cell>
          <cell r="L3973" t="str">
            <v xml:space="preserve"> GUAYAS GUAYAQUIL CIUDAD CELESTE AV LEON FEBRES CORDERO 4571 EN COLEGIO ALEMAN HUMBOLDT SAMBORONDON </v>
          </cell>
          <cell r="M3973" t="str">
            <v>0993331228001</v>
          </cell>
          <cell r="N3973" t="str">
            <v>0994482320</v>
          </cell>
          <cell r="O3973" t="str">
            <v/>
          </cell>
          <cell r="P3973" t="str">
            <v>GUAYAQUIL</v>
          </cell>
          <cell r="Q3973" t="str">
            <v>GUAYAQUIL</v>
          </cell>
          <cell r="R3973" t="str">
            <v>GUAYAS</v>
          </cell>
          <cell r="T3973" t="str">
            <v>ITSACOURIER</v>
          </cell>
          <cell r="U3973" t="str">
            <v>FLEXNETUIO_GYE</v>
          </cell>
          <cell r="V3973">
            <v>1</v>
          </cell>
          <cell r="W3973">
            <v>1</v>
          </cell>
          <cell r="X3973" t="str">
            <v>FLEXNET ECUADOR - MDELIVERY</v>
          </cell>
          <cell r="Y3973" t="str">
            <v>CALLE 28 DE JUNIO S/N Y GARCIA MORENO ENTRADA LLANO GRANDE</v>
          </cell>
        </row>
        <row r="3974">
          <cell r="A3974" t="str">
            <v>2482699</v>
          </cell>
          <cell r="B3974">
            <v>494502</v>
          </cell>
          <cell r="C3974" t="str">
            <v>2482699</v>
          </cell>
          <cell r="D3974" t="str">
            <v>MDELIVERY</v>
          </cell>
          <cell r="E3974" t="str">
            <v>DESPACHO</v>
          </cell>
          <cell r="F3974" t="str">
            <v>NORMAL</v>
          </cell>
          <cell r="G3974" t="str">
            <v>FT79141</v>
          </cell>
          <cell r="H3974">
            <v>44937</v>
          </cell>
          <cell r="I3974" t="str">
            <v>ENTREGADO</v>
          </cell>
          <cell r="J3974">
            <v>44938</v>
          </cell>
          <cell r="K3974" t="str">
            <v>Yusabeth Mora_SEGURIDAD PRIVADA ACTIVE SECURITY COMPANY A S C C</v>
          </cell>
          <cell r="L3974" t="str">
            <v>La Garzota 3ra etapa MZ 92 Solar 7</v>
          </cell>
          <cell r="M3974" t="str">
            <v>1791810848001</v>
          </cell>
          <cell r="N3974" t="str">
            <v>0998738458</v>
          </cell>
          <cell r="O3974" t="str">
            <v/>
          </cell>
          <cell r="P3974" t="str">
            <v>GUAYAQUIL</v>
          </cell>
          <cell r="Q3974" t="str">
            <v>GUAYAQUIL</v>
          </cell>
          <cell r="R3974" t="str">
            <v>GUAYAS</v>
          </cell>
          <cell r="T3974" t="str">
            <v>ITSACOURIER</v>
          </cell>
          <cell r="U3974" t="str">
            <v>FLEXNETUIO_GYE</v>
          </cell>
          <cell r="V3974">
            <v>1</v>
          </cell>
          <cell r="W3974">
            <v>1</v>
          </cell>
          <cell r="X3974" t="str">
            <v>FLEXNET ECUADOR - MDELIVERY</v>
          </cell>
          <cell r="Y3974" t="str">
            <v>CALLE 28 DE JUNIO S/N Y GARCIA MORENO ENTRADA LLANO GRANDE</v>
          </cell>
        </row>
        <row r="3975">
          <cell r="A3975" t="str">
            <v>2482709</v>
          </cell>
          <cell r="B3975">
            <v>494503</v>
          </cell>
          <cell r="C3975" t="str">
            <v>2482709</v>
          </cell>
          <cell r="D3975" t="str">
            <v>MDELIVERY</v>
          </cell>
          <cell r="E3975" t="str">
            <v>DESPACHO</v>
          </cell>
          <cell r="F3975" t="str">
            <v>NORMAL</v>
          </cell>
          <cell r="G3975" t="str">
            <v>FT79128</v>
          </cell>
          <cell r="H3975">
            <v>44937</v>
          </cell>
          <cell r="I3975" t="str">
            <v>ENTREGADO</v>
          </cell>
          <cell r="J3975">
            <v>44938</v>
          </cell>
          <cell r="K3975" t="str">
            <v>KARINA RIOS_MORA ZAMORA JENIFFER LISSETH</v>
          </cell>
          <cell r="L3975" t="str">
            <v>AV JOSE DE LA CUADRA Y CALLE SEGUNDA FRENTE AL MALL DEL SUR ENTRANDO POR EL KIWI DIAGONAL AL RESTAURANTE VERDE PINTON Y MADURO</v>
          </cell>
          <cell r="M3975" t="str">
            <v>0942464066001</v>
          </cell>
          <cell r="N3975" t="str">
            <v>0993349521</v>
          </cell>
          <cell r="O3975" t="str">
            <v/>
          </cell>
          <cell r="P3975" t="str">
            <v>GUAYAQUIL</v>
          </cell>
          <cell r="Q3975" t="str">
            <v>GUAYAQUIL</v>
          </cell>
          <cell r="R3975" t="str">
            <v>GUAYAS</v>
          </cell>
          <cell r="T3975" t="str">
            <v>ITSACOURIER</v>
          </cell>
          <cell r="U3975" t="str">
            <v>FLEXNETUIO_GYE</v>
          </cell>
          <cell r="V3975">
            <v>1</v>
          </cell>
          <cell r="W3975">
            <v>1</v>
          </cell>
          <cell r="X3975" t="str">
            <v>FLEXNET ECUADOR - MDELIVERY</v>
          </cell>
          <cell r="Y3975" t="str">
            <v>CALLE 28 DE JUNIO S/N Y GARCIA MORENO ENTRADA LLANO GRANDE</v>
          </cell>
        </row>
        <row r="3976">
          <cell r="A3976" t="str">
            <v>2482710</v>
          </cell>
          <cell r="B3976">
            <v>494504</v>
          </cell>
          <cell r="C3976" t="str">
            <v>2482710</v>
          </cell>
          <cell r="D3976" t="str">
            <v>MDELIVERY</v>
          </cell>
          <cell r="E3976" t="str">
            <v>DESPACHO</v>
          </cell>
          <cell r="F3976" t="str">
            <v>NORMAL</v>
          </cell>
          <cell r="G3976" t="str">
            <v>FT79140</v>
          </cell>
          <cell r="H3976">
            <v>44937</v>
          </cell>
          <cell r="I3976" t="str">
            <v>ENTREGADO</v>
          </cell>
          <cell r="J3976">
            <v>44938</v>
          </cell>
          <cell r="K3976" t="str">
            <v>KARINA RIOS_MACAS ALMEIDA SANDY MARGARITA</v>
          </cell>
          <cell r="L3976" t="str">
            <v>AV JOSE DE LA CUADRA Y CALLE SEGUNDA FRENTE AL MALL DEL SUR ENTRANDO POR EL KIWI DIAGONAL AL RESTAURANTE VERDE PINTON Y MADURO</v>
          </cell>
          <cell r="M3976" t="str">
            <v>1725001596001</v>
          </cell>
          <cell r="N3976" t="str">
            <v>0993349521</v>
          </cell>
          <cell r="O3976" t="str">
            <v/>
          </cell>
          <cell r="P3976" t="str">
            <v>GUAYAQUIL</v>
          </cell>
          <cell r="Q3976" t="str">
            <v>GUAYAQUIL</v>
          </cell>
          <cell r="R3976" t="str">
            <v>GUAYAS</v>
          </cell>
          <cell r="T3976" t="str">
            <v>ITSACOURIER</v>
          </cell>
          <cell r="U3976" t="str">
            <v>FLEXNETUIO_GYE</v>
          </cell>
          <cell r="V3976">
            <v>1</v>
          </cell>
          <cell r="W3976">
            <v>1</v>
          </cell>
          <cell r="X3976" t="str">
            <v>FLEXNET ECUADOR - MDELIVERY</v>
          </cell>
          <cell r="Y3976" t="str">
            <v>CALLE 28 DE JUNIO S/N Y GARCIA MORENO ENTRADA LLANO GRANDE</v>
          </cell>
        </row>
        <row r="3977">
          <cell r="A3977" t="str">
            <v>2482711</v>
          </cell>
          <cell r="B3977">
            <v>494505</v>
          </cell>
          <cell r="C3977" t="str">
            <v>2482711</v>
          </cell>
          <cell r="D3977" t="str">
            <v>MDELIVERY</v>
          </cell>
          <cell r="E3977" t="str">
            <v>DESPACHO</v>
          </cell>
          <cell r="F3977" t="str">
            <v>NORMAL</v>
          </cell>
          <cell r="G3977" t="str">
            <v>FT79137</v>
          </cell>
          <cell r="H3977">
            <v>44937</v>
          </cell>
          <cell r="I3977" t="str">
            <v>ENTREGADO</v>
          </cell>
          <cell r="J3977">
            <v>44938</v>
          </cell>
          <cell r="K3977" t="str">
            <v>KARINA RIOS_HURTADO LEMA DAVID XAVIER</v>
          </cell>
          <cell r="L3977" t="str">
            <v>AV JOSE DE LA CUADRA Y CALLE SEGUNDA FRENTE AL MALL DEL SUR ENTRANDO POR EL KIWI DIAGONAL AL RESTAURANTE VERDE PINTON Y MADURO</v>
          </cell>
          <cell r="M3977" t="str">
            <v>1723484026001</v>
          </cell>
          <cell r="N3977" t="str">
            <v>0993349521</v>
          </cell>
          <cell r="O3977" t="str">
            <v/>
          </cell>
          <cell r="P3977" t="str">
            <v>GUAYAQUIL</v>
          </cell>
          <cell r="Q3977" t="str">
            <v>GUAYAQUIL</v>
          </cell>
          <cell r="R3977" t="str">
            <v>GUAYAS</v>
          </cell>
          <cell r="T3977" t="str">
            <v>ITSACOURIER</v>
          </cell>
          <cell r="U3977" t="str">
            <v>FLEXNETUIO_GYE</v>
          </cell>
          <cell r="V3977">
            <v>1</v>
          </cell>
          <cell r="W3977">
            <v>1</v>
          </cell>
          <cell r="X3977" t="str">
            <v>FLEXNET ECUADOR - MDELIVERY</v>
          </cell>
          <cell r="Y3977" t="str">
            <v>CALLE 28 DE JUNIO S/N Y GARCIA MORENO ENTRADA LLANO GRANDE</v>
          </cell>
        </row>
        <row r="3978">
          <cell r="A3978" t="str">
            <v>2482712</v>
          </cell>
          <cell r="B3978">
            <v>494506</v>
          </cell>
          <cell r="C3978" t="str">
            <v>2482712</v>
          </cell>
          <cell r="D3978" t="str">
            <v>MDELIVERY</v>
          </cell>
          <cell r="E3978" t="str">
            <v>DESPACHO</v>
          </cell>
          <cell r="F3978" t="str">
            <v>NORMAL</v>
          </cell>
          <cell r="G3978" t="str">
            <v>FT79119</v>
          </cell>
          <cell r="H3978">
            <v>44937</v>
          </cell>
          <cell r="I3978" t="str">
            <v>ENTREGADO</v>
          </cell>
          <cell r="J3978">
            <v>44938</v>
          </cell>
          <cell r="K3978" t="str">
            <v>KARINA RIOS_RAMIREZ GONZALES JOSE GREGORIO</v>
          </cell>
          <cell r="L3978" t="str">
            <v>AV JOSE DE LA CUADRA Y CALLE SEGUNDA FRENTE AL MALL DEL SUR ENTRANDO POR EL KIWI DIAGONAL AL RESTAURANTE VERDE PINTON Y MADURO</v>
          </cell>
          <cell r="M3978" t="str">
            <v>0925463531001</v>
          </cell>
          <cell r="N3978" t="str">
            <v>0993349521</v>
          </cell>
          <cell r="O3978" t="str">
            <v/>
          </cell>
          <cell r="P3978" t="str">
            <v>GUAYAQUIL</v>
          </cell>
          <cell r="Q3978" t="str">
            <v>GUAYAQUIL</v>
          </cell>
          <cell r="R3978" t="str">
            <v>GUAYAS</v>
          </cell>
          <cell r="T3978" t="str">
            <v>ITSACOURIER</v>
          </cell>
          <cell r="U3978" t="str">
            <v>FLEXNETUIO_GYE</v>
          </cell>
          <cell r="V3978">
            <v>1</v>
          </cell>
          <cell r="W3978">
            <v>1</v>
          </cell>
          <cell r="X3978" t="str">
            <v>FLEXNET ECUADOR - MDELIVERY</v>
          </cell>
          <cell r="Y3978" t="str">
            <v>CALLE 28 DE JUNIO S/N Y GARCIA MORENO ENTRADA LLANO GRANDE</v>
          </cell>
        </row>
        <row r="3979">
          <cell r="A3979" t="str">
            <v>2482713</v>
          </cell>
          <cell r="B3979">
            <v>494507</v>
          </cell>
          <cell r="C3979" t="str">
            <v>2482713</v>
          </cell>
          <cell r="D3979" t="str">
            <v>MDELIVERY</v>
          </cell>
          <cell r="E3979" t="str">
            <v>DESPACHO</v>
          </cell>
          <cell r="F3979" t="str">
            <v>NORMAL</v>
          </cell>
          <cell r="G3979" t="str">
            <v>FT79134</v>
          </cell>
          <cell r="H3979">
            <v>44937</v>
          </cell>
          <cell r="I3979" t="str">
            <v>ENTREGADO</v>
          </cell>
          <cell r="J3979">
            <v>44938</v>
          </cell>
          <cell r="K3979" t="str">
            <v>KARINA RIOS_GUSQUI CORO LUIS HERNAN</v>
          </cell>
          <cell r="L3979" t="str">
            <v>AV JOSE DE LA CUADRA Y CALLE SEGUNDA FRENTE AL MALL DEL SUR ENTRANDO POR EL KIWI DIAGONAL AL RESTAURANTE VERDE PINTON Y MADURO</v>
          </cell>
          <cell r="M3979" t="str">
            <v>0603264763001</v>
          </cell>
          <cell r="N3979" t="str">
            <v>0993349521</v>
          </cell>
          <cell r="O3979" t="str">
            <v/>
          </cell>
          <cell r="P3979" t="str">
            <v>GUAYAQUIL</v>
          </cell>
          <cell r="Q3979" t="str">
            <v>GUAYAQUIL</v>
          </cell>
          <cell r="R3979" t="str">
            <v>GUAYAS</v>
          </cell>
          <cell r="T3979" t="str">
            <v>ITSACOURIER</v>
          </cell>
          <cell r="U3979" t="str">
            <v>FLEXNETUIO_GYE</v>
          </cell>
          <cell r="V3979">
            <v>1</v>
          </cell>
          <cell r="W3979">
            <v>1</v>
          </cell>
          <cell r="X3979" t="str">
            <v>FLEXNET ECUADOR - MDELIVERY</v>
          </cell>
          <cell r="Y3979" t="str">
            <v>CALLE 28 DE JUNIO S/N Y GARCIA MORENO ENTRADA LLANO GRANDE</v>
          </cell>
        </row>
        <row r="3980">
          <cell r="A3980" t="str">
            <v>2482714</v>
          </cell>
          <cell r="B3980">
            <v>494508</v>
          </cell>
          <cell r="C3980" t="str">
            <v>2482714</v>
          </cell>
          <cell r="D3980" t="str">
            <v>MDELIVERY</v>
          </cell>
          <cell r="E3980" t="str">
            <v>DESPACHO</v>
          </cell>
          <cell r="F3980" t="str">
            <v>NORMAL</v>
          </cell>
          <cell r="G3980" t="str">
            <v>FT79133</v>
          </cell>
          <cell r="H3980">
            <v>44937</v>
          </cell>
          <cell r="I3980" t="str">
            <v>ENTREGADO</v>
          </cell>
          <cell r="J3980">
            <v>44938</v>
          </cell>
          <cell r="K3980" t="str">
            <v>KARINA RIOS_ARREAGA JAIME JONATHAN ISRAEL</v>
          </cell>
          <cell r="L3980" t="str">
            <v>AV JOSE DE LA CUADRA Y CALLE SEGUNDA FRENTE AL MALL DEL SUR ENTRANDO POR EL KIWI DIAGONAL AL RESTAURANTE VERDE PINTON Y MADURO</v>
          </cell>
          <cell r="M3980" t="str">
            <v>0944324227001</v>
          </cell>
          <cell r="N3980" t="str">
            <v>0993349521</v>
          </cell>
          <cell r="O3980" t="str">
            <v/>
          </cell>
          <cell r="P3980" t="str">
            <v>GUAYAQUIL</v>
          </cell>
          <cell r="Q3980" t="str">
            <v>GUAYAQUIL</v>
          </cell>
          <cell r="R3980" t="str">
            <v>GUAYAS</v>
          </cell>
          <cell r="T3980" t="str">
            <v>ITSACOURIER</v>
          </cell>
          <cell r="U3980" t="str">
            <v>FLEXNETUIO_GYE</v>
          </cell>
          <cell r="V3980">
            <v>1</v>
          </cell>
          <cell r="W3980">
            <v>1</v>
          </cell>
          <cell r="X3980" t="str">
            <v>FLEXNET ECUADOR - MDELIVERY</v>
          </cell>
          <cell r="Y3980" t="str">
            <v>CALLE 28 DE JUNIO S/N Y GARCIA MORENO ENTRADA LLANO GRANDE</v>
          </cell>
        </row>
        <row r="3981">
          <cell r="A3981" t="str">
            <v>2482717</v>
          </cell>
          <cell r="B3981">
            <v>494509</v>
          </cell>
          <cell r="C3981" t="str">
            <v>2482717</v>
          </cell>
          <cell r="D3981" t="str">
            <v>MDELIVERY</v>
          </cell>
          <cell r="E3981" t="str">
            <v>DESPACHO</v>
          </cell>
          <cell r="F3981" t="str">
            <v>NORMAL</v>
          </cell>
          <cell r="G3981" t="str">
            <v>FT79129</v>
          </cell>
          <cell r="H3981">
            <v>44937</v>
          </cell>
          <cell r="I3981" t="str">
            <v>ENTREGADO</v>
          </cell>
          <cell r="J3981">
            <v>44938</v>
          </cell>
          <cell r="K3981" t="str">
            <v xml:space="preserve">Daniela Jaramillo_SERVICIOS EDUCATIVOS SERVIEDUCA S A </v>
          </cell>
          <cell r="L3981" t="str">
            <v>KM 14 5 VIA A LA COSTA REGION COSTA Ecuador</v>
          </cell>
          <cell r="M3981" t="str">
            <v>0991217673001</v>
          </cell>
          <cell r="N3981" t="str">
            <v>0989667844</v>
          </cell>
          <cell r="O3981" t="str">
            <v/>
          </cell>
          <cell r="P3981" t="str">
            <v>GUAYAQUIL</v>
          </cell>
          <cell r="Q3981" t="str">
            <v>GUAYAQUIL</v>
          </cell>
          <cell r="R3981" t="str">
            <v>GUAYAS</v>
          </cell>
          <cell r="T3981" t="str">
            <v>ITSACOURIER</v>
          </cell>
          <cell r="U3981" t="str">
            <v>FLEXNETUIO_GYE</v>
          </cell>
          <cell r="V3981">
            <v>1</v>
          </cell>
          <cell r="W3981">
            <v>1</v>
          </cell>
          <cell r="X3981" t="str">
            <v>FLEXNET ECUADOR - MDELIVERY</v>
          </cell>
          <cell r="Y3981" t="str">
            <v>CALLE 28 DE JUNIO S/N Y GARCIA MORENO ENTRADA LLANO GRANDE</v>
          </cell>
        </row>
        <row r="3982">
          <cell r="A3982" t="str">
            <v>2482718</v>
          </cell>
          <cell r="B3982">
            <v>494510</v>
          </cell>
          <cell r="C3982" t="str">
            <v>2482718</v>
          </cell>
          <cell r="D3982" t="str">
            <v>MDELIVERY</v>
          </cell>
          <cell r="E3982" t="str">
            <v>DESPACHO</v>
          </cell>
          <cell r="F3982" t="str">
            <v>NORMAL</v>
          </cell>
          <cell r="G3982" t="str">
            <v>031080002482718</v>
          </cell>
          <cell r="H3982">
            <v>44937</v>
          </cell>
          <cell r="I3982" t="str">
            <v>ENTREGADO</v>
          </cell>
          <cell r="J3982">
            <v>44938</v>
          </cell>
          <cell r="K3982" t="str">
            <v xml:space="preserve">Jasson Yagual_APRACOM S A PYME </v>
          </cell>
          <cell r="L3982" t="str">
            <v>GUAYAS DURAN Km 4 5 via Duran N A Tambo Plaza Sai Baba bodegas APRACOM</v>
          </cell>
          <cell r="M3982" t="str">
            <v>0992179155001</v>
          </cell>
          <cell r="N3982" t="str">
            <v>0962907481</v>
          </cell>
          <cell r="O3982" t="str">
            <v/>
          </cell>
          <cell r="P3982" t="str">
            <v>DURAN</v>
          </cell>
          <cell r="Q3982" t="str">
            <v>DURAN</v>
          </cell>
          <cell r="R3982" t="str">
            <v>GUAYAS</v>
          </cell>
          <cell r="T3982" t="str">
            <v>TRAMACO</v>
          </cell>
          <cell r="U3982" t="str">
            <v>FLEXNETUIO_GYE</v>
          </cell>
          <cell r="V3982">
            <v>1</v>
          </cell>
          <cell r="W3982">
            <v>1</v>
          </cell>
          <cell r="X3982" t="str">
            <v>FLEXNET ECUADOR - MDELIVERY</v>
          </cell>
          <cell r="Y3982" t="str">
            <v>CALLE 28 DE JUNIO S/N Y GARCIA MORENO ENTRADA LLANO GRANDE</v>
          </cell>
        </row>
        <row r="3983">
          <cell r="A3983" t="str">
            <v>2482719</v>
          </cell>
          <cell r="B3983">
            <v>494511</v>
          </cell>
          <cell r="C3983" t="str">
            <v>2482719</v>
          </cell>
          <cell r="D3983" t="str">
            <v>MDELIVERY</v>
          </cell>
          <cell r="E3983" t="str">
            <v>DESPACHO</v>
          </cell>
          <cell r="F3983" t="str">
            <v>NORMAL</v>
          </cell>
          <cell r="G3983" t="str">
            <v>FT79136</v>
          </cell>
          <cell r="H3983">
            <v>44937</v>
          </cell>
          <cell r="I3983" t="str">
            <v>ENTREGADO</v>
          </cell>
          <cell r="J3983">
            <v>44939</v>
          </cell>
          <cell r="K3983" t="str">
            <v xml:space="preserve">MARIA DE MUNOZ_RUBA S A </v>
          </cell>
          <cell r="L3983" t="str">
            <v xml:space="preserve"> GUAYAS GUAYAQUIL ATARAZANA COOP AGUIRRE ABAD MZ 119 SL 62 ATARAZANA COOP AGUIRRE ABAD EDIFICIO RUBASA </v>
          </cell>
          <cell r="M3983" t="str">
            <v>0991400265001</v>
          </cell>
          <cell r="N3983" t="str">
            <v>999084221</v>
          </cell>
          <cell r="O3983" t="str">
            <v/>
          </cell>
          <cell r="P3983" t="str">
            <v>GUAYAQUIL</v>
          </cell>
          <cell r="Q3983" t="str">
            <v>GUAYAQUIL</v>
          </cell>
          <cell r="R3983" t="str">
            <v>GUAYAS</v>
          </cell>
          <cell r="T3983" t="str">
            <v>ITSACOURIER</v>
          </cell>
          <cell r="U3983" t="str">
            <v>FLEXNETUIO_GYE</v>
          </cell>
          <cell r="V3983">
            <v>1</v>
          </cell>
          <cell r="W3983">
            <v>1</v>
          </cell>
          <cell r="X3983" t="str">
            <v>FLEXNET ECUADOR - MDELIVERY</v>
          </cell>
          <cell r="Y3983" t="str">
            <v>CALLE 28 DE JUNIO S/N Y GARCIA MORENO ENTRADA LLANO GRANDE</v>
          </cell>
        </row>
        <row r="3984">
          <cell r="A3984" t="str">
            <v>2482720</v>
          </cell>
          <cell r="B3984">
            <v>494512</v>
          </cell>
          <cell r="C3984" t="str">
            <v>2482720</v>
          </cell>
          <cell r="D3984" t="str">
            <v>MDELIVERY</v>
          </cell>
          <cell r="E3984" t="str">
            <v>DESPACHO</v>
          </cell>
          <cell r="F3984" t="str">
            <v>NORMAL</v>
          </cell>
          <cell r="G3984" t="str">
            <v>FT79035</v>
          </cell>
          <cell r="H3984">
            <v>44937</v>
          </cell>
          <cell r="I3984" t="str">
            <v>ENTREGADO</v>
          </cell>
          <cell r="J3984">
            <v>44938</v>
          </cell>
          <cell r="K3984" t="str">
            <v xml:space="preserve">FANNY REVELO LEIDY MONTE_MEGADATOS S A </v>
          </cell>
          <cell r="L3984" t="str">
            <v xml:space="preserve"> PICHINCHA QUITO NuNez de Vela E3 13 y Atahualpa Ed Torre del puente 3er piso QUITO </v>
          </cell>
          <cell r="M3984" t="str">
            <v>1791287541001</v>
          </cell>
          <cell r="N3984" t="str">
            <v>998042913</v>
          </cell>
          <cell r="O3984" t="str">
            <v/>
          </cell>
          <cell r="P3984" t="str">
            <v>QUITO</v>
          </cell>
          <cell r="Q3984" t="str">
            <v>QUITO</v>
          </cell>
          <cell r="R3984" t="str">
            <v>PICHINCHA</v>
          </cell>
          <cell r="T3984" t="str">
            <v>FLEXTRANS UIO</v>
          </cell>
          <cell r="U3984" t="str">
            <v>FLEXNETUIO_LOCAL</v>
          </cell>
          <cell r="V3984">
            <v>1</v>
          </cell>
          <cell r="W3984">
            <v>1</v>
          </cell>
          <cell r="X3984" t="str">
            <v>FLEXNET ECUADOR - MDELIVERY</v>
          </cell>
          <cell r="Y3984" t="str">
            <v>CALLE 28 DE JUNIO S/N Y GARCIA MORENO ENTRADA LLANO GRANDE</v>
          </cell>
        </row>
        <row r="3985">
          <cell r="A3985" t="str">
            <v>2482724</v>
          </cell>
          <cell r="B3985">
            <v>494513</v>
          </cell>
          <cell r="C3985" t="str">
            <v>2482724</v>
          </cell>
          <cell r="D3985" t="str">
            <v>MDELIVERY</v>
          </cell>
          <cell r="E3985" t="str">
            <v>DESPACHO</v>
          </cell>
          <cell r="F3985" t="str">
            <v>NORMAL</v>
          </cell>
          <cell r="G3985" t="str">
            <v>IC4489</v>
          </cell>
          <cell r="H3985">
            <v>44937</v>
          </cell>
          <cell r="I3985" t="str">
            <v>ENTREGADO</v>
          </cell>
          <cell r="J3985">
            <v>44938</v>
          </cell>
          <cell r="K3985" t="str">
            <v>EDISON SIGUENZA Y O DIEGO AVILA_INDUATENAS S A</v>
          </cell>
          <cell r="L3985" t="str">
            <v>PANAMERICANA NORTE KM 4 1 2 Y AV DE LAS AMERICAS PARQUE INDUSTRIAL DE CUENTA EN FABRICA GRAIMAN CUENCA AZUAY</v>
          </cell>
          <cell r="M3985" t="str">
            <v>0190087719001</v>
          </cell>
          <cell r="N3985" t="str">
            <v>987215822</v>
          </cell>
          <cell r="O3985" t="str">
            <v/>
          </cell>
          <cell r="P3985" t="str">
            <v>CUENCA</v>
          </cell>
          <cell r="Q3985" t="str">
            <v>CUENCA</v>
          </cell>
          <cell r="R3985" t="str">
            <v>AZUAY</v>
          </cell>
          <cell r="T3985" t="str">
            <v>ITSACOURIER</v>
          </cell>
          <cell r="U3985" t="str">
            <v>FLEXNETUIO_PROVINCIA</v>
          </cell>
          <cell r="V3985">
            <v>1</v>
          </cell>
          <cell r="W3985">
            <v>1</v>
          </cell>
          <cell r="X3985" t="str">
            <v>FLEXNET ECUADOR - MDELIVERY</v>
          </cell>
          <cell r="Y3985" t="str">
            <v>CALLE 28 DE JUNIO S/N Y GARCIA MORENO ENTRADA LLANO GRANDE</v>
          </cell>
        </row>
        <row r="3986">
          <cell r="A3986" t="str">
            <v>2482726</v>
          </cell>
          <cell r="B3986">
            <v>494514</v>
          </cell>
          <cell r="C3986" t="str">
            <v>2482726</v>
          </cell>
          <cell r="D3986" t="str">
            <v>MDELIVERY</v>
          </cell>
          <cell r="E3986" t="str">
            <v>DESPACHO</v>
          </cell>
          <cell r="F3986" t="str">
            <v>NORMAL</v>
          </cell>
          <cell r="G3986" t="str">
            <v>031080002482726</v>
          </cell>
          <cell r="H3986">
            <v>44937</v>
          </cell>
          <cell r="I3986" t="str">
            <v>ENTREGADO</v>
          </cell>
          <cell r="J3986">
            <v>44942</v>
          </cell>
          <cell r="K3986" t="str">
            <v>DIEGO ARTURO BAZAN SUAREZ_DIEGO ARTURO BAZAN SUAREZ</v>
          </cell>
          <cell r="L3986" t="str">
            <v>SANTA ELENA PARROQUIA LIBERTAD BARRIO MANABI CALLE 21 Y 22 SN AV 23 REF DIAGONAL A LA ESCUELA ABDON CALDERON CASA DE COLOR CREMA CON CELESTE DE 1 PISO Y HAY UNA MECANICA QUE SE LLAMA GEOMOTOR</v>
          </cell>
          <cell r="M3986" t="str">
            <v>2450130451001</v>
          </cell>
          <cell r="N3986" t="str">
            <v>0960290421</v>
          </cell>
          <cell r="O3986" t="str">
            <v/>
          </cell>
          <cell r="P3986" t="str">
            <v>LA LIBERTAD</v>
          </cell>
          <cell r="Q3986" t="str">
            <v>LA LIBERTAD</v>
          </cell>
          <cell r="R3986" t="str">
            <v>SANTA ELENA</v>
          </cell>
          <cell r="T3986" t="str">
            <v>TRAMACO</v>
          </cell>
          <cell r="U3986" t="str">
            <v>FLEXNETUIO_PROVINCIA</v>
          </cell>
          <cell r="V3986">
            <v>1</v>
          </cell>
          <cell r="W3986">
            <v>1</v>
          </cell>
          <cell r="X3986" t="str">
            <v>FLEXNET ECUADOR - MDELIVERY</v>
          </cell>
          <cell r="Y3986" t="str">
            <v>CALLE 28 DE JUNIO S/N Y GARCIA MORENO ENTRADA LLANO GRANDE</v>
          </cell>
        </row>
        <row r="3987">
          <cell r="A3987" t="str">
            <v>2482727</v>
          </cell>
          <cell r="B3987">
            <v>494515</v>
          </cell>
          <cell r="C3987" t="str">
            <v>2482727</v>
          </cell>
          <cell r="D3987" t="str">
            <v>MDELIVERY</v>
          </cell>
          <cell r="E3987" t="str">
            <v>DESPACHO</v>
          </cell>
          <cell r="F3987" t="str">
            <v>NORMAL</v>
          </cell>
          <cell r="G3987" t="str">
            <v>FT79115</v>
          </cell>
          <cell r="H3987">
            <v>44937</v>
          </cell>
          <cell r="I3987" t="str">
            <v>ENTREGADO</v>
          </cell>
          <cell r="J3987">
            <v>44938</v>
          </cell>
          <cell r="K3987" t="str">
            <v>MARCO ANTONIO ALMEIDA DELGADO 0918164872 MORAN GAVILANEZ ERIKA ESTEFANIA min 0991069101_MARCO ANTONIO ALMEIDA DELGADO</v>
          </cell>
          <cell r="L3987" t="str">
            <v>GUAYAS SECTOR CENTRO SUR CHILE 30 13 GARCIA BOLLENA FRENTE A RESTAURANTE OLGUITA EDIFICIO DE 3 PISOS COLOR VERDE 2DO TIMBRE COMUNICARSE CON EL SR ANTES DE ACERCARSE</v>
          </cell>
          <cell r="M3987" t="str">
            <v>0909740748001</v>
          </cell>
          <cell r="N3987" t="str">
            <v>0990037640</v>
          </cell>
          <cell r="O3987" t="str">
            <v/>
          </cell>
          <cell r="P3987" t="str">
            <v>GUAYAQUIL</v>
          </cell>
          <cell r="Q3987" t="str">
            <v>GUAYAQUIL</v>
          </cell>
          <cell r="R3987" t="str">
            <v>GUAYAS</v>
          </cell>
          <cell r="T3987" t="str">
            <v>ITSACOURIER</v>
          </cell>
          <cell r="U3987" t="str">
            <v>FLEXNETUIO_GYE</v>
          </cell>
          <cell r="V3987">
            <v>1</v>
          </cell>
          <cell r="W3987">
            <v>1</v>
          </cell>
          <cell r="X3987" t="str">
            <v>FLEXNET ECUADOR - MDELIVERY</v>
          </cell>
          <cell r="Y3987" t="str">
            <v>CALLE 28 DE JUNIO S/N Y GARCIA MORENO ENTRADA LLANO GRANDE</v>
          </cell>
        </row>
        <row r="3988">
          <cell r="A3988" t="str">
            <v>2482728</v>
          </cell>
          <cell r="B3988">
            <v>494516</v>
          </cell>
          <cell r="C3988" t="str">
            <v>2482728</v>
          </cell>
          <cell r="D3988" t="str">
            <v>MDELIVERY</v>
          </cell>
          <cell r="E3988" t="str">
            <v>DESPACHO</v>
          </cell>
          <cell r="F3988" t="str">
            <v>DERIVADO PICK UP</v>
          </cell>
          <cell r="G3988" t="str">
            <v>031080002482728</v>
          </cell>
          <cell r="H3988">
            <v>44937</v>
          </cell>
          <cell r="I3988" t="str">
            <v>ENTREGADO</v>
          </cell>
          <cell r="J3988">
            <v>44938</v>
          </cell>
          <cell r="K3988" t="str">
            <v>EDISON BYRON PULLUPAXI PILLAJO_EDISON BYRON PULLUPAXI PILLAJO</v>
          </cell>
          <cell r="L3988" t="str">
            <v>PICHINCHA retiro agencia tramaco el jardin ELOY ALFARO Y MARIANA DE JESUS JUNTO A FORMAS iNTIMAS retiro agencia tramaco el jardin</v>
          </cell>
          <cell r="M3988" t="str">
            <v>1724249279001</v>
          </cell>
          <cell r="N3988" t="str">
            <v>0987672164</v>
          </cell>
          <cell r="O3988" t="str">
            <v/>
          </cell>
          <cell r="P3988" t="str">
            <v>QUITO</v>
          </cell>
          <cell r="Q3988" t="str">
            <v>QUITO</v>
          </cell>
          <cell r="R3988" t="str">
            <v>PICHINCHA</v>
          </cell>
          <cell r="T3988" t="str">
            <v>TRAMACO</v>
          </cell>
          <cell r="U3988" t="str">
            <v>FLEXNETUIO_LOCAL</v>
          </cell>
          <cell r="V3988">
            <v>1</v>
          </cell>
          <cell r="W3988">
            <v>1</v>
          </cell>
          <cell r="X3988" t="str">
            <v>FLEXNET ECUADOR - MDELIVERY</v>
          </cell>
          <cell r="Y3988" t="str">
            <v>CALLE 28 DE JUNIO S/N Y GARCIA MORENO ENTRADA LLANO GRANDE</v>
          </cell>
        </row>
        <row r="3989">
          <cell r="A3989" t="str">
            <v>2482730</v>
          </cell>
          <cell r="B3989">
            <v>494517</v>
          </cell>
          <cell r="C3989" t="str">
            <v>2482730</v>
          </cell>
          <cell r="D3989" t="str">
            <v>MDELIVERY</v>
          </cell>
          <cell r="E3989" t="str">
            <v>DESPACHO</v>
          </cell>
          <cell r="F3989" t="str">
            <v>NORMAL</v>
          </cell>
          <cell r="G3989" t="str">
            <v>FT79049</v>
          </cell>
          <cell r="H3989">
            <v>44937</v>
          </cell>
          <cell r="I3989" t="str">
            <v>ENTREGADO</v>
          </cell>
          <cell r="J3989">
            <v>44939</v>
          </cell>
          <cell r="K3989" t="str">
            <v>JOHANA BENAVIDES_COOPERATIVA DE AHORRO Y CREDITO DE LOS EMPLEADOS D</v>
          </cell>
          <cell r="L3989" t="str">
            <v xml:space="preserve"> PICHINCHA QUITO Avda Francisco de Orellana Cerveceria Nacional CN S A Parroquia Cumbaya Planta Cumbaya </v>
          </cell>
          <cell r="M3989" t="str">
            <v>0992660368001</v>
          </cell>
          <cell r="N3989" t="str">
            <v>0995559811</v>
          </cell>
          <cell r="O3989" t="str">
            <v/>
          </cell>
          <cell r="P3989" t="str">
            <v>QUITO</v>
          </cell>
          <cell r="Q3989" t="str">
            <v>QUITO</v>
          </cell>
          <cell r="R3989" t="str">
            <v>PICHINCHA</v>
          </cell>
          <cell r="T3989" t="str">
            <v>FLEXTRANS UIO</v>
          </cell>
          <cell r="U3989" t="str">
            <v>FLEXNETUIO_LOCAL</v>
          </cell>
          <cell r="V3989">
            <v>1</v>
          </cell>
          <cell r="W3989">
            <v>1</v>
          </cell>
          <cell r="X3989" t="str">
            <v>FLEXNET ECUADOR - MDELIVERY</v>
          </cell>
          <cell r="Y3989" t="str">
            <v>CALLE 28 DE JUNIO S/N Y GARCIA MORENO ENTRADA LLANO GRANDE</v>
          </cell>
        </row>
        <row r="3990">
          <cell r="A3990" t="str">
            <v>2482731</v>
          </cell>
          <cell r="B3990">
            <v>494518</v>
          </cell>
          <cell r="C3990" t="str">
            <v>2482731</v>
          </cell>
          <cell r="D3990" t="str">
            <v>MDELIVERY</v>
          </cell>
          <cell r="E3990" t="str">
            <v>DESPACHO</v>
          </cell>
          <cell r="F3990" t="str">
            <v>DERIVADO PICK UP</v>
          </cell>
          <cell r="G3990" t="str">
            <v>031080002482731</v>
          </cell>
          <cell r="H3990">
            <v>44937</v>
          </cell>
          <cell r="I3990" t="str">
            <v>ENTREGADO</v>
          </cell>
          <cell r="J3990">
            <v>44938</v>
          </cell>
          <cell r="K3990" t="str">
            <v>MIGUEL ANGEL ALCIVAR VELEZ_MIGUEL ANGEL ALCIVAR VELEZ</v>
          </cell>
          <cell r="L3990" t="str">
            <v>RETIRO EN AGENCIA TRAMACO BOLIVAR Y 20 DE JULIO FRENTE A LABORATORIO CLINICO AMAZONAS</v>
          </cell>
          <cell r="M3990" t="str">
            <v>1313440115001</v>
          </cell>
          <cell r="N3990" t="str">
            <v>0958622792</v>
          </cell>
          <cell r="P3990" t="str">
            <v>160101</v>
          </cell>
          <cell r="Q3990" t="str">
            <v>PUYO</v>
          </cell>
          <cell r="R3990" t="str">
            <v>PASTAZA</v>
          </cell>
          <cell r="S3990" t="str">
            <v>PUYO</v>
          </cell>
          <cell r="T3990" t="str">
            <v>TRAMACO</v>
          </cell>
          <cell r="V3990">
            <v>1</v>
          </cell>
          <cell r="W3990">
            <v>1</v>
          </cell>
          <cell r="X3990" t="str">
            <v>FLEXNET ECUADOR - MDELIVERY</v>
          </cell>
          <cell r="Y3990" t="str">
            <v>CALLE 28 DE JUNIO S/N Y GARCIA MORENO ENTRADA LLANO GRANDE</v>
          </cell>
        </row>
        <row r="3991">
          <cell r="A3991" t="str">
            <v>2482732</v>
          </cell>
          <cell r="B3991">
            <v>494519</v>
          </cell>
          <cell r="C3991" t="str">
            <v>2482732</v>
          </cell>
          <cell r="D3991" t="str">
            <v>MDELIVERY</v>
          </cell>
          <cell r="E3991" t="str">
            <v>DESPACHO</v>
          </cell>
          <cell r="F3991" t="str">
            <v>NORMAL</v>
          </cell>
          <cell r="G3991" t="str">
            <v>IC4491</v>
          </cell>
          <cell r="H3991">
            <v>44937</v>
          </cell>
          <cell r="I3991" t="str">
            <v>ENTREGADO</v>
          </cell>
          <cell r="J3991">
            <v>44938</v>
          </cell>
          <cell r="K3991" t="str">
            <v>Carmen Ucho_COMITE DE EMPRESA DE LOS TRABAJADORES DE ETAPA</v>
          </cell>
          <cell r="L3991" t="str">
            <v>Av Paseo de los CaNaris 5 50 y Cacique Duma EN COMITe ETAPA</v>
          </cell>
          <cell r="M3991" t="str">
            <v>0190160289001</v>
          </cell>
          <cell r="N3991" t="str">
            <v>0988838747</v>
          </cell>
          <cell r="O3991" t="str">
            <v/>
          </cell>
          <cell r="P3991" t="str">
            <v>CUENCA</v>
          </cell>
          <cell r="Q3991" t="str">
            <v>CUENCA</v>
          </cell>
          <cell r="R3991" t="str">
            <v>AZUAY</v>
          </cell>
          <cell r="T3991" t="str">
            <v>ITSACOURIER</v>
          </cell>
          <cell r="U3991" t="str">
            <v>FLEXNETUIO_PROVINCIA</v>
          </cell>
          <cell r="V3991">
            <v>1</v>
          </cell>
          <cell r="W3991">
            <v>1</v>
          </cell>
          <cell r="X3991" t="str">
            <v>FLEXNET ECUADOR - MDELIVERY</v>
          </cell>
          <cell r="Y3991" t="str">
            <v>CALLE 28 DE JUNIO S/N Y GARCIA MORENO ENTRADA LLANO GRANDE</v>
          </cell>
        </row>
        <row r="3992">
          <cell r="A3992" t="str">
            <v>2482733</v>
          </cell>
          <cell r="B3992">
            <v>494520</v>
          </cell>
          <cell r="C3992" t="str">
            <v>2482733</v>
          </cell>
          <cell r="D3992" t="str">
            <v>MDELIVERY</v>
          </cell>
          <cell r="E3992" t="str">
            <v>DESPACHO</v>
          </cell>
          <cell r="F3992" t="str">
            <v>NORMAL</v>
          </cell>
          <cell r="G3992" t="str">
            <v>FT79118</v>
          </cell>
          <cell r="H3992">
            <v>44937</v>
          </cell>
          <cell r="I3992" t="str">
            <v>ENTREGADO</v>
          </cell>
          <cell r="J3992">
            <v>44938</v>
          </cell>
          <cell r="K3992" t="str">
            <v xml:space="preserve">En la garita de los agentes de seguridad _TELCONET S A </v>
          </cell>
          <cell r="L3992" t="str">
            <v xml:space="preserve"> GUAYAS GUAYAQUIL Kennedy Norte N A Mz 109 solar 21 </v>
          </cell>
          <cell r="M3992" t="str">
            <v>0991327371001</v>
          </cell>
          <cell r="N3992" t="str">
            <v>0995551760</v>
          </cell>
          <cell r="O3992" t="str">
            <v/>
          </cell>
          <cell r="P3992" t="str">
            <v>GUAYAQUIL</v>
          </cell>
          <cell r="Q3992" t="str">
            <v>GUAYAQUIL</v>
          </cell>
          <cell r="R3992" t="str">
            <v>GUAYAS</v>
          </cell>
          <cell r="T3992" t="str">
            <v>ITSACOURIER</v>
          </cell>
          <cell r="U3992" t="str">
            <v>FLEXNETUIO_GYE</v>
          </cell>
          <cell r="V3992">
            <v>1</v>
          </cell>
          <cell r="W3992">
            <v>1</v>
          </cell>
          <cell r="X3992" t="str">
            <v>FLEXNET ECUADOR - MDELIVERY</v>
          </cell>
          <cell r="Y3992" t="str">
            <v>CALLE 28 DE JUNIO S/N Y GARCIA MORENO ENTRADA LLANO GRANDE</v>
          </cell>
        </row>
        <row r="3993">
          <cell r="A3993" t="str">
            <v>2482734</v>
          </cell>
          <cell r="B3993">
            <v>494521</v>
          </cell>
          <cell r="C3993" t="str">
            <v>2482734</v>
          </cell>
          <cell r="D3993" t="str">
            <v>MDELIVERY</v>
          </cell>
          <cell r="E3993" t="str">
            <v>DESPACHO</v>
          </cell>
          <cell r="F3993" t="str">
            <v>NORMAL</v>
          </cell>
          <cell r="G3993" t="str">
            <v>FT79117</v>
          </cell>
          <cell r="H3993">
            <v>44937</v>
          </cell>
          <cell r="I3993" t="str">
            <v>ENTREGADO</v>
          </cell>
          <cell r="J3993">
            <v>44938</v>
          </cell>
          <cell r="K3993" t="str">
            <v xml:space="preserve">Carlos Octavio CobeNa Zambrano_TIENDAS INDUSTRIALES ASOCIADAS TIA S A </v>
          </cell>
          <cell r="L3993" t="str">
            <v xml:space="preserve"> GUAYAS GUAYAQUIL Chimborazo 219 y Luque Tia centro guayaquil </v>
          </cell>
          <cell r="M3993" t="str">
            <v>0990017514001</v>
          </cell>
          <cell r="N3993" t="str">
            <v>0979448616</v>
          </cell>
          <cell r="O3993" t="str">
            <v/>
          </cell>
          <cell r="P3993" t="str">
            <v>GUAYAQUIL</v>
          </cell>
          <cell r="Q3993" t="str">
            <v>GUAYAQUIL</v>
          </cell>
          <cell r="R3993" t="str">
            <v>GUAYAS</v>
          </cell>
          <cell r="T3993" t="str">
            <v>ITSACOURIER</v>
          </cell>
          <cell r="U3993" t="str">
            <v>FLEXNETUIO_GYE</v>
          </cell>
          <cell r="V3993">
            <v>1</v>
          </cell>
          <cell r="W3993">
            <v>1</v>
          </cell>
          <cell r="X3993" t="str">
            <v>FLEXNET ECUADOR - MDELIVERY</v>
          </cell>
          <cell r="Y3993" t="str">
            <v>CALLE 28 DE JUNIO S/N Y GARCIA MORENO ENTRADA LLANO GRANDE</v>
          </cell>
        </row>
        <row r="3994">
          <cell r="A3994" t="str">
            <v>2482735</v>
          </cell>
          <cell r="B3994">
            <v>494522</v>
          </cell>
          <cell r="C3994" t="str">
            <v>2482735</v>
          </cell>
          <cell r="D3994" t="str">
            <v>MDELIVERY</v>
          </cell>
          <cell r="E3994" t="str">
            <v>DESPACHO</v>
          </cell>
          <cell r="F3994" t="str">
            <v>NORMAL</v>
          </cell>
          <cell r="G3994" t="str">
            <v>FT79131</v>
          </cell>
          <cell r="H3994">
            <v>44937</v>
          </cell>
          <cell r="I3994" t="str">
            <v>ENTREGADO</v>
          </cell>
          <cell r="J3994">
            <v>44938</v>
          </cell>
          <cell r="K3994" t="str">
            <v>TATIANA PAREDES_BANKERS CLUB</v>
          </cell>
          <cell r="L3994" t="str">
            <v xml:space="preserve"> GUAYAS GUAYAQUIL MALECON SIMON BOLIVAR Y 9 DE OCTUBRE EDIFICO LA PREVISORA PISO 31 BANKERS CLUB </v>
          </cell>
          <cell r="M3994" t="str">
            <v>0991301097001</v>
          </cell>
          <cell r="N3994" t="str">
            <v>0996749649</v>
          </cell>
          <cell r="O3994" t="str">
            <v/>
          </cell>
          <cell r="P3994" t="str">
            <v>GUAYAQUIL</v>
          </cell>
          <cell r="Q3994" t="str">
            <v>GUAYAQUIL</v>
          </cell>
          <cell r="R3994" t="str">
            <v>GUAYAS</v>
          </cell>
          <cell r="T3994" t="str">
            <v>ITSACOURIER</v>
          </cell>
          <cell r="U3994" t="str">
            <v>FLEXNETUIO_GYE</v>
          </cell>
          <cell r="V3994">
            <v>1</v>
          </cell>
          <cell r="W3994">
            <v>1</v>
          </cell>
          <cell r="X3994" t="str">
            <v>FLEXNET ECUADOR - MDELIVERY</v>
          </cell>
          <cell r="Y3994" t="str">
            <v>CALLE 28 DE JUNIO S/N Y GARCIA MORENO ENTRADA LLANO GRANDE</v>
          </cell>
        </row>
        <row r="3995">
          <cell r="A3995" t="str">
            <v>2482760</v>
          </cell>
          <cell r="B3995">
            <v>494523</v>
          </cell>
          <cell r="C3995" t="str">
            <v>2482760</v>
          </cell>
          <cell r="D3995" t="str">
            <v>MDELIVERY</v>
          </cell>
          <cell r="E3995" t="str">
            <v>DESPACHO</v>
          </cell>
          <cell r="F3995" t="str">
            <v>NORMAL</v>
          </cell>
          <cell r="G3995" t="str">
            <v>FT79037</v>
          </cell>
          <cell r="H3995">
            <v>44937</v>
          </cell>
          <cell r="I3995" t="str">
            <v>ENTREGADO</v>
          </cell>
          <cell r="J3995">
            <v>44938</v>
          </cell>
          <cell r="K3995" t="str">
            <v>GALO ANDRES INIGA TREJO_GALO ANDRES INIGA TREJO</v>
          </cell>
          <cell r="L3995" t="str">
            <v>VASCO DE CONTRERAS N 34 180 LAELLEMENT EN EL SECTOR COLEGIO SAN GABRIEL EDIFICIO DE 4 PISOS</v>
          </cell>
          <cell r="M3995" t="str">
            <v>1720585825001</v>
          </cell>
          <cell r="N3995" t="str">
            <v>0984397640</v>
          </cell>
          <cell r="O3995" t="str">
            <v/>
          </cell>
          <cell r="P3995" t="str">
            <v>QUITO</v>
          </cell>
          <cell r="Q3995" t="str">
            <v>QUITO</v>
          </cell>
          <cell r="R3995" t="str">
            <v>PICHINCHA</v>
          </cell>
          <cell r="T3995" t="str">
            <v>FLEXTRANS UIO</v>
          </cell>
          <cell r="U3995" t="str">
            <v>FLEXNETUIO_LOCAL</v>
          </cell>
          <cell r="V3995">
            <v>1</v>
          </cell>
          <cell r="W3995">
            <v>1</v>
          </cell>
          <cell r="X3995" t="str">
            <v>FLEXNET ECUADOR - MDELIVERY</v>
          </cell>
          <cell r="Y3995" t="str">
            <v>CALLE 28 DE JUNIO S/N Y GARCIA MORENO ENTRADA LLANO GRANDE</v>
          </cell>
        </row>
        <row r="3996">
          <cell r="A3996" t="str">
            <v>2482761</v>
          </cell>
          <cell r="B3996">
            <v>494524</v>
          </cell>
          <cell r="C3996" t="str">
            <v>2482761</v>
          </cell>
          <cell r="D3996" t="str">
            <v>MDELIVERY</v>
          </cell>
          <cell r="E3996" t="str">
            <v>DESPACHO</v>
          </cell>
          <cell r="F3996" t="str">
            <v>NORMAL</v>
          </cell>
          <cell r="G3996" t="str">
            <v>FT79156</v>
          </cell>
          <cell r="H3996">
            <v>44937</v>
          </cell>
          <cell r="I3996" t="str">
            <v>ENTREGADO</v>
          </cell>
          <cell r="J3996">
            <v>44938</v>
          </cell>
          <cell r="K3996" t="str">
            <v xml:space="preserve">BYRON REGALADO_LECHE GLORIA ECUADOR S A </v>
          </cell>
          <cell r="L3996" t="str">
            <v>AUTOPISTA GRAL RUMINAHUI KM 17 SCTR SANTA CLARA CLL LEOPOL DO MERCADO Y ZARUMA</v>
          </cell>
          <cell r="M3996" t="str">
            <v>1790663973001</v>
          </cell>
          <cell r="N3996" t="str">
            <v>0986818200</v>
          </cell>
          <cell r="O3996" t="str">
            <v/>
          </cell>
          <cell r="P3996" t="str">
            <v>RUMIÑAHUI</v>
          </cell>
          <cell r="Q3996" t="str">
            <v>RUMIÑAHUI</v>
          </cell>
          <cell r="R3996" t="str">
            <v>PICHINCHA</v>
          </cell>
          <cell r="T3996" t="str">
            <v>FLEXTRANS UIO</v>
          </cell>
          <cell r="U3996" t="str">
            <v>FLEXNETUIO_LOCAL</v>
          </cell>
          <cell r="V3996">
            <v>1</v>
          </cell>
          <cell r="W3996">
            <v>1</v>
          </cell>
          <cell r="X3996" t="str">
            <v>FLEXNET ECUADOR - MDELIVERY</v>
          </cell>
          <cell r="Y3996" t="str">
            <v>CALLE 28 DE JUNIO S/N Y GARCIA MORENO ENTRADA LLANO GRANDE</v>
          </cell>
        </row>
        <row r="3997">
          <cell r="A3997" t="str">
            <v>2482762</v>
          </cell>
          <cell r="B3997">
            <v>494525</v>
          </cell>
          <cell r="C3997" t="str">
            <v>2482762</v>
          </cell>
          <cell r="D3997" t="str">
            <v>MDELIVERY</v>
          </cell>
          <cell r="E3997" t="str">
            <v>DESPACHO</v>
          </cell>
          <cell r="F3997" t="str">
            <v>NORMAL</v>
          </cell>
          <cell r="G3997" t="str">
            <v>031080002482762</v>
          </cell>
          <cell r="H3997">
            <v>44937</v>
          </cell>
          <cell r="I3997" t="str">
            <v>INCIDENCIA</v>
          </cell>
          <cell r="J3997">
            <v>44944</v>
          </cell>
          <cell r="K3997" t="str">
            <v>PAUTE MIRANDA GUSTAVO DANIEL_PAUTE MIRANDA GUSTAVO DANIEL</v>
          </cell>
          <cell r="L3997" t="str">
            <v xml:space="preserve">CUENCA RETIRA EN AGENCIA TRAMACO Sucre 6 74 E BORRERO Y HNO MIGUEL </v>
          </cell>
          <cell r="M3997" t="str">
            <v>0917851289001</v>
          </cell>
          <cell r="N3997" t="str">
            <v>0987501122</v>
          </cell>
          <cell r="O3997" t="str">
            <v/>
          </cell>
          <cell r="P3997" t="str">
            <v>CUENCA</v>
          </cell>
          <cell r="Q3997" t="str">
            <v>CUENCA</v>
          </cell>
          <cell r="R3997" t="str">
            <v>AZUAY</v>
          </cell>
          <cell r="T3997" t="str">
            <v>TRAMACO</v>
          </cell>
          <cell r="U3997" t="str">
            <v>FLEXNETUIO_PROVINCIA</v>
          </cell>
          <cell r="V3997">
            <v>1</v>
          </cell>
          <cell r="W3997">
            <v>1</v>
          </cell>
          <cell r="X3997" t="str">
            <v>FLEXNET ECUADOR - MDELIVERY</v>
          </cell>
          <cell r="Y3997" t="str">
            <v>CALLE 28 DE JUNIO S/N Y GARCIA MORENO ENTRADA LLANO GRANDE</v>
          </cell>
        </row>
        <row r="3998">
          <cell r="A3998" t="str">
            <v>2482763</v>
          </cell>
          <cell r="B3998">
            <v>494526</v>
          </cell>
          <cell r="C3998" t="str">
            <v>2482763</v>
          </cell>
          <cell r="D3998" t="str">
            <v>MDELIVERY</v>
          </cell>
          <cell r="E3998" t="str">
            <v>DESPACHO</v>
          </cell>
          <cell r="F3998" t="str">
            <v>NORMAL</v>
          </cell>
          <cell r="G3998" t="str">
            <v>FT79126</v>
          </cell>
          <cell r="H3998">
            <v>44937</v>
          </cell>
          <cell r="I3998" t="str">
            <v>ENTREGADO</v>
          </cell>
          <cell r="J3998">
            <v>44938</v>
          </cell>
          <cell r="K3998" t="str">
            <v>VILLOTA PERALTA ERWIN ANTONIO_VILLOTA PERALTA ERWIN ANTONIO</v>
          </cell>
          <cell r="L3998" t="str">
            <v xml:space="preserve">GUAYAQUIL 090513 URB SANTA LEONOR MZ 5 SOLAR 14 AV BENJAMiN ROSALES 5 ENTREGAR EN BAR SKY EN HORAS DE LA TARDE NOCHE </v>
          </cell>
          <cell r="M3998" t="str">
            <v>0922168513001</v>
          </cell>
          <cell r="N3998" t="str">
            <v>0987744000</v>
          </cell>
          <cell r="O3998" t="str">
            <v/>
          </cell>
          <cell r="P3998" t="str">
            <v>GUAYAQUIL</v>
          </cell>
          <cell r="Q3998" t="str">
            <v>GUAYAQUIL</v>
          </cell>
          <cell r="R3998" t="str">
            <v>GUAYAS</v>
          </cell>
          <cell r="T3998" t="str">
            <v>ITSACOURIER</v>
          </cell>
          <cell r="U3998" t="str">
            <v>FLEXNETUIO_GYE</v>
          </cell>
          <cell r="V3998">
            <v>1</v>
          </cell>
          <cell r="W3998">
            <v>1</v>
          </cell>
          <cell r="X3998" t="str">
            <v>FLEXNET ECUADOR - MDELIVERY</v>
          </cell>
          <cell r="Y3998" t="str">
            <v>CALLE 28 DE JUNIO S/N Y GARCIA MORENO ENTRADA LLANO GRANDE</v>
          </cell>
        </row>
        <row r="3999">
          <cell r="A3999" t="str">
            <v>2482764</v>
          </cell>
          <cell r="B3999">
            <v>494527</v>
          </cell>
          <cell r="C3999" t="str">
            <v>2482764</v>
          </cell>
          <cell r="D3999" t="str">
            <v>MDELIVERY</v>
          </cell>
          <cell r="E3999" t="str">
            <v>DESPACHO</v>
          </cell>
          <cell r="F3999" t="str">
            <v>NORMAL</v>
          </cell>
          <cell r="G3999" t="str">
            <v>FT79127</v>
          </cell>
          <cell r="H3999">
            <v>44937</v>
          </cell>
          <cell r="I3999" t="str">
            <v>ENTREGADO</v>
          </cell>
          <cell r="J3999">
            <v>44942</v>
          </cell>
          <cell r="K3999" t="str">
            <v>VICTOR HUGO BAQUERIZO CUUASQUER_VICTOR HUGO BAQUERIZO CUUASQUER</v>
          </cell>
          <cell r="L3999" t="str">
            <v>COOPERATIVA SANTIAGUITO DE JESUS FERTIZA PACO ONATE 2 MZ3182 SOLAR 9 CASA DE 1 PISO COLOR AMARILLO REF JUNTO A LA IGLUESIA JUNTO A LA MARINA PARROQUI XIMENA</v>
          </cell>
          <cell r="M3999" t="str">
            <v>0940347768001</v>
          </cell>
          <cell r="N3999" t="str">
            <v>0991489503</v>
          </cell>
          <cell r="O3999" t="str">
            <v/>
          </cell>
          <cell r="P3999" t="str">
            <v>GUAYAQUIL</v>
          </cell>
          <cell r="Q3999" t="str">
            <v>GUAYAQUIL</v>
          </cell>
          <cell r="R3999" t="str">
            <v>GUAYAS</v>
          </cell>
          <cell r="T3999" t="str">
            <v>ITSACOURIER</v>
          </cell>
          <cell r="U3999" t="str">
            <v>FLEXNETUIO_GYE</v>
          </cell>
          <cell r="V3999">
            <v>1</v>
          </cell>
          <cell r="W3999">
            <v>1</v>
          </cell>
          <cell r="X3999" t="str">
            <v>FLEXNET ECUADOR - MDELIVERY</v>
          </cell>
          <cell r="Y3999" t="str">
            <v>CALLE 28 DE JUNIO S/N Y GARCIA MORENO ENTRADA LLANO GRANDE</v>
          </cell>
        </row>
        <row r="4000">
          <cell r="A4000" t="str">
            <v>2482765</v>
          </cell>
          <cell r="B4000">
            <v>494528</v>
          </cell>
          <cell r="C4000" t="str">
            <v>2482765</v>
          </cell>
          <cell r="D4000" t="str">
            <v>MDELIVERY</v>
          </cell>
          <cell r="E4000" t="str">
            <v>DESPACHO</v>
          </cell>
          <cell r="F4000" t="str">
            <v>NORMAL</v>
          </cell>
          <cell r="G4000" t="str">
            <v>031080002482765</v>
          </cell>
          <cell r="H4000">
            <v>44937</v>
          </cell>
          <cell r="I4000" t="str">
            <v>DEVOLUCION_EN_PROCESO</v>
          </cell>
          <cell r="J4000">
            <v>44943</v>
          </cell>
          <cell r="K4000" t="str">
            <v>LANDETA VALLEJO IVAN SANTIAGO_LANDETA VALLEJO IVAN SANTIAGO</v>
          </cell>
          <cell r="L4000" t="str">
            <v xml:space="preserve">TERMINAL DE TULCAN A 4 CASAS AV ARELLANO 4TA CASA DETRaS DE PARADA DE TAXIS PORToN AMARILLO PLANTA BAJA DONA CARMITA 1 186 </v>
          </cell>
          <cell r="M4000" t="str">
            <v>1003399407001</v>
          </cell>
          <cell r="N4000" t="str">
            <v>0995111355</v>
          </cell>
          <cell r="O4000" t="str">
            <v/>
          </cell>
          <cell r="P4000" t="str">
            <v>TULCAN</v>
          </cell>
          <cell r="Q4000" t="str">
            <v>TULCAN</v>
          </cell>
          <cell r="R4000" t="str">
            <v>CARCHI</v>
          </cell>
          <cell r="S4000" t="str">
            <v/>
          </cell>
          <cell r="T4000" t="str">
            <v>TRAMACO</v>
          </cell>
          <cell r="U4000" t="str">
            <v>FLEXNETUIO_PROVINCIA</v>
          </cell>
          <cell r="V4000">
            <v>1</v>
          </cell>
          <cell r="W4000">
            <v>1</v>
          </cell>
          <cell r="X4000" t="str">
            <v>FLEXNET ECUADOR - MDELIVERY</v>
          </cell>
          <cell r="Y4000" t="str">
            <v>CALLE 28 DE JUNIO S/N Y GARCIA MORENO ENTRADA LLANO GRANDE</v>
          </cell>
        </row>
        <row r="4001">
          <cell r="A4001" t="str">
            <v>2482766</v>
          </cell>
          <cell r="B4001">
            <v>494529</v>
          </cell>
          <cell r="C4001" t="str">
            <v>2482766</v>
          </cell>
          <cell r="D4001" t="str">
            <v>MDELIVERY</v>
          </cell>
          <cell r="E4001" t="str">
            <v>DESPACHO</v>
          </cell>
          <cell r="F4001" t="str">
            <v>NORMAL</v>
          </cell>
          <cell r="G4001" t="str">
            <v>FT79154</v>
          </cell>
          <cell r="H4001">
            <v>44937</v>
          </cell>
          <cell r="I4001" t="str">
            <v>ENTREGADO</v>
          </cell>
          <cell r="J4001">
            <v>44938</v>
          </cell>
          <cell r="K4001" t="str">
            <v>Sra Luppe Vasquez_Estefania Contreras</v>
          </cell>
          <cell r="L4001" t="str">
            <v xml:space="preserve">Venezuela y ViNedos Conjunto Terracota F Casa 41 Sangolqui </v>
          </cell>
          <cell r="M4001" t="str">
            <v>1002838694</v>
          </cell>
          <cell r="N4001" t="str">
            <v>0995230887</v>
          </cell>
          <cell r="O4001" t="str">
            <v/>
          </cell>
          <cell r="P4001" t="str">
            <v>RUMIÑAHUI</v>
          </cell>
          <cell r="Q4001" t="str">
            <v>RUMIÑAHUI</v>
          </cell>
          <cell r="R4001" t="str">
            <v>PICHINCHA</v>
          </cell>
          <cell r="T4001" t="str">
            <v>FLEXTRANS UIO</v>
          </cell>
          <cell r="U4001" t="str">
            <v>FLEXNETUIO_LOCAL</v>
          </cell>
          <cell r="V4001">
            <v>1</v>
          </cell>
          <cell r="W4001">
            <v>1</v>
          </cell>
          <cell r="X4001" t="str">
            <v>FLEXNET ECUADOR - MDELIVERY</v>
          </cell>
          <cell r="Y4001" t="str">
            <v>CALLE 28 DE JUNIO S/N Y GARCIA MORENO ENTRADA LLANO GRANDE</v>
          </cell>
        </row>
        <row r="4002">
          <cell r="A4002" t="str">
            <v>2482767</v>
          </cell>
          <cell r="B4002">
            <v>494530</v>
          </cell>
          <cell r="C4002" t="str">
            <v>2482767</v>
          </cell>
          <cell r="D4002" t="str">
            <v>MDELIVERY</v>
          </cell>
          <cell r="E4002" t="str">
            <v>DESPACHO</v>
          </cell>
          <cell r="F4002" t="str">
            <v>NORMAL</v>
          </cell>
          <cell r="G4002" t="str">
            <v>031080002482767/031002004184951</v>
          </cell>
          <cell r="H4002">
            <v>44937</v>
          </cell>
          <cell r="I4002" t="str">
            <v>ENTREGADO</v>
          </cell>
          <cell r="J4002">
            <v>44944</v>
          </cell>
          <cell r="K4002" t="str">
            <v>ROMEL PASCUEL_SOCIEDAD CIVIL Y COMERCIAL NIKITA FLOWERS</v>
          </cell>
          <cell r="L4002" t="str">
            <v>PANAMERICANA NORTE KILOMETRO 4 VIA ACAJAS DIAGONAL A LA BASTERIA SAN LUIS</v>
          </cell>
          <cell r="M4002" t="str">
            <v>1792015723001</v>
          </cell>
          <cell r="N4002" t="str">
            <v>0997899194</v>
          </cell>
          <cell r="P4002" t="str">
            <v>PEDRO MONCAYO</v>
          </cell>
          <cell r="Q4002" t="str">
            <v>PEDRO MONCAYO</v>
          </cell>
          <cell r="R4002" t="str">
            <v>PICHINCHA</v>
          </cell>
          <cell r="T4002" t="str">
            <v>TRAMACO</v>
          </cell>
          <cell r="U4002" t="str">
            <v>FLEXNETUIO_PROVINCIA</v>
          </cell>
          <cell r="V4002">
            <v>1</v>
          </cell>
          <cell r="W4002">
            <v>1</v>
          </cell>
          <cell r="X4002" t="str">
            <v>FLEXNET ECUADOR - MDELIVERY</v>
          </cell>
          <cell r="Y4002" t="str">
            <v>CALLE 28 DE JUNIO S/N Y GARCIA MORENO ENTRADA LLANO GRANDE</v>
          </cell>
        </row>
        <row r="4003">
          <cell r="A4003" t="str">
            <v>2482772</v>
          </cell>
          <cell r="B4003">
            <v>494531</v>
          </cell>
          <cell r="C4003" t="str">
            <v>2482772</v>
          </cell>
          <cell r="D4003" t="str">
            <v>MDELIVERY</v>
          </cell>
          <cell r="E4003" t="str">
            <v>DESPACHO</v>
          </cell>
          <cell r="F4003" t="str">
            <v>NORMAL</v>
          </cell>
          <cell r="G4003" t="str">
            <v>031080002482772</v>
          </cell>
          <cell r="H4003">
            <v>44937</v>
          </cell>
          <cell r="I4003" t="str">
            <v>ENTREGADO</v>
          </cell>
          <cell r="J4003">
            <v>44939</v>
          </cell>
          <cell r="K4003" t="str">
            <v>CESAR LEONARDO MORALES LUCERO_CESAR LEONARDO MORALES LUCERO</v>
          </cell>
          <cell r="L4003" t="str">
            <v xml:space="preserve"> PROVINCIA DEL GUAYAS POSORJA CALLE NERY CHALEN CALLE 25 DE JULIO VIA SALICA POSORJA FRENTE A LA UNIDAD EDUCATIVA LUIS CHIRIBOGA MANRIQUE CADA DE DOS PLANTAS COLOR CREMA 2 ARBOLES DE ALMENDRA PARA EXT</v>
          </cell>
          <cell r="M4003" t="str">
            <v>0952873529</v>
          </cell>
          <cell r="N4003" t="str">
            <v>0998744676</v>
          </cell>
          <cell r="P4003" t="str">
            <v>GUAYAQUIL</v>
          </cell>
          <cell r="Q4003" t="str">
            <v>GUAYAQUIL</v>
          </cell>
          <cell r="R4003" t="str">
            <v>GUAYAS</v>
          </cell>
          <cell r="T4003" t="str">
            <v>TRAMACO</v>
          </cell>
          <cell r="V4003">
            <v>1</v>
          </cell>
          <cell r="W4003">
            <v>1</v>
          </cell>
          <cell r="X4003" t="str">
            <v>FLEXNET ECUADOR - MDELIVERY</v>
          </cell>
          <cell r="Y4003" t="str">
            <v>CALLE 28 DE JUNIO S/N Y GARCIA MORENO ENTRADA LLANO GRANDE</v>
          </cell>
        </row>
        <row r="4004">
          <cell r="A4004" t="str">
            <v>2482773</v>
          </cell>
          <cell r="B4004">
            <v>494532</v>
          </cell>
          <cell r="C4004" t="str">
            <v>2482773</v>
          </cell>
          <cell r="D4004" t="str">
            <v>MDELIVERY</v>
          </cell>
          <cell r="E4004" t="str">
            <v>DESPACHO</v>
          </cell>
          <cell r="F4004" t="str">
            <v>NORMAL</v>
          </cell>
          <cell r="G4004" t="str">
            <v>031080002482773</v>
          </cell>
          <cell r="H4004">
            <v>44937</v>
          </cell>
          <cell r="I4004" t="str">
            <v>ENTREGADO</v>
          </cell>
          <cell r="J4004">
            <v>44938</v>
          </cell>
          <cell r="K4004" t="str">
            <v>KAREN DEL ROCIO DELGADO SALTOS_KAREN DEL ROCIO DELGADO SALTOS</v>
          </cell>
          <cell r="L4004" t="str">
            <v xml:space="preserve"> Provincia Manabi Cuidad bahia de caraquez Calle principal Barrio astillero Av Velasco Ibarra quinta transversal en la siguiente cuadra del colegio 3 de noviembre </v>
          </cell>
          <cell r="M4004" t="str">
            <v>0919148585</v>
          </cell>
          <cell r="N4004" t="str">
            <v>0978883331</v>
          </cell>
          <cell r="O4004" t="str">
            <v/>
          </cell>
          <cell r="P4004" t="str">
            <v>SUCRE</v>
          </cell>
          <cell r="Q4004" t="str">
            <v>SUCRE</v>
          </cell>
          <cell r="R4004" t="str">
            <v>MANABI</v>
          </cell>
          <cell r="T4004" t="str">
            <v>TRAMACO</v>
          </cell>
          <cell r="U4004" t="str">
            <v>FLEXNETUIO_PROVINCIA</v>
          </cell>
          <cell r="V4004">
            <v>1</v>
          </cell>
          <cell r="W4004">
            <v>1</v>
          </cell>
          <cell r="X4004" t="str">
            <v>FLEXNET ECUADOR - MDELIVERY</v>
          </cell>
          <cell r="Y4004" t="str">
            <v>CALLE 28 DE JUNIO S/N Y GARCIA MORENO ENTRADA LLANO GRANDE</v>
          </cell>
        </row>
        <row r="4005">
          <cell r="A4005" t="str">
            <v>2482774</v>
          </cell>
          <cell r="B4005">
            <v>494533</v>
          </cell>
          <cell r="C4005" t="str">
            <v>2482774</v>
          </cell>
          <cell r="D4005" t="str">
            <v>MDELIVERY</v>
          </cell>
          <cell r="E4005" t="str">
            <v>DESPACHO</v>
          </cell>
          <cell r="F4005" t="str">
            <v>NORMAL</v>
          </cell>
          <cell r="G4005" t="str">
            <v>031080002482774</v>
          </cell>
          <cell r="H4005">
            <v>44937</v>
          </cell>
          <cell r="I4005" t="str">
            <v>ENTREGADO</v>
          </cell>
          <cell r="J4005">
            <v>44938</v>
          </cell>
          <cell r="K4005" t="str">
            <v>Tania Salinas Moreira_LA CASA DEL CABLE S A CASACAB</v>
          </cell>
          <cell r="L4005" t="str">
            <v xml:space="preserve"> Guayaquil KM 5 5 via Daule Calle 4ta 112 </v>
          </cell>
          <cell r="M4005" t="str">
            <v>0991515011001</v>
          </cell>
          <cell r="N4005" t="str">
            <v>0985905570</v>
          </cell>
          <cell r="O4005" t="str">
            <v/>
          </cell>
          <cell r="P4005" t="str">
            <v>GUAYAQUIL</v>
          </cell>
          <cell r="Q4005" t="str">
            <v>GUAYAQUIL</v>
          </cell>
          <cell r="R4005" t="str">
            <v>GUAYAS</v>
          </cell>
          <cell r="T4005" t="str">
            <v>TRAMACO</v>
          </cell>
          <cell r="U4005" t="str">
            <v>FLEXNETUIO_GYE</v>
          </cell>
          <cell r="V4005">
            <v>1</v>
          </cell>
          <cell r="W4005">
            <v>1</v>
          </cell>
          <cell r="X4005" t="str">
            <v>FLEXNET ECUADOR - MDELIVERY</v>
          </cell>
          <cell r="Y4005" t="str">
            <v>CALLE 28 DE JUNIO S/N Y GARCIA MORENO ENTRADA LLANO GRANDE</v>
          </cell>
        </row>
        <row r="4006">
          <cell r="A4006" t="str">
            <v>2482664_1</v>
          </cell>
          <cell r="B4006">
            <v>494534</v>
          </cell>
          <cell r="C4006" t="str">
            <v>2482664_1</v>
          </cell>
          <cell r="D4006" t="str">
            <v>MDELIVERY</v>
          </cell>
          <cell r="E4006" t="str">
            <v>DESPACHO</v>
          </cell>
          <cell r="F4006" t="str">
            <v>NORMAL</v>
          </cell>
          <cell r="G4006" t="str">
            <v>FT79130</v>
          </cell>
          <cell r="H4006">
            <v>44937</v>
          </cell>
          <cell r="I4006" t="str">
            <v>ENTREGADO</v>
          </cell>
          <cell r="J4006">
            <v>44938</v>
          </cell>
          <cell r="K4006" t="str">
            <v>ADRIANA ANGEL_CITIUS CIA LTDA CITIUSCIA</v>
          </cell>
          <cell r="L4006" t="str">
            <v xml:space="preserve">GUAYAS GUAYAQUIL Av Jose Castillo Mz 801 Solar 3 Edificio Citius Nahim Isaias Cdla Kennedy Norte </v>
          </cell>
          <cell r="M4006" t="str">
            <v>0991477365001</v>
          </cell>
          <cell r="N4006" t="str">
            <v>0982421649</v>
          </cell>
          <cell r="O4006" t="str">
            <v/>
          </cell>
          <cell r="P4006" t="str">
            <v>GUAYAQUIL</v>
          </cell>
          <cell r="Q4006" t="str">
            <v>GUAYAQUIL</v>
          </cell>
          <cell r="R4006" t="str">
            <v>GUAYAS</v>
          </cell>
          <cell r="T4006" t="str">
            <v>ITSACOURIER</v>
          </cell>
          <cell r="U4006" t="str">
            <v>FLEXNETUIO_GYE</v>
          </cell>
          <cell r="V4006">
            <v>1</v>
          </cell>
          <cell r="W4006">
            <v>1</v>
          </cell>
          <cell r="X4006" t="str">
            <v>FLEXNET ECUADOR - MDELIVERY</v>
          </cell>
          <cell r="Y4006" t="str">
            <v>CALLE 28 DE JUNIO S/N Y GARCIA MORENO ENTRADA LLANO GRANDE</v>
          </cell>
        </row>
        <row r="4007">
          <cell r="A4007" t="str">
            <v>2482675_1</v>
          </cell>
          <cell r="B4007">
            <v>494535</v>
          </cell>
          <cell r="C4007" t="str">
            <v>2482675_1</v>
          </cell>
          <cell r="D4007" t="str">
            <v>MDELIVERY</v>
          </cell>
          <cell r="E4007" t="str">
            <v>DESPACHO</v>
          </cell>
          <cell r="F4007" t="str">
            <v>NORMAL</v>
          </cell>
          <cell r="G4007" t="str">
            <v>FT79050</v>
          </cell>
          <cell r="H4007">
            <v>44937</v>
          </cell>
          <cell r="I4007" t="str">
            <v>ENTREGADO</v>
          </cell>
          <cell r="J4007">
            <v>44939</v>
          </cell>
          <cell r="K4007" t="str">
            <v>JOHANA BENAVIDES_COOPERATIVA DE AHORRO Y CREDITO DE LOS EMPLEADOS D</v>
          </cell>
          <cell r="L4007" t="str">
            <v xml:space="preserve"> PICHINCHA QUITO Avda Francisco de Orellana Cerveceria Nacional CN S A Parroquia Cumbaya Planta Cumbaya </v>
          </cell>
          <cell r="M4007" t="str">
            <v>0992660368001</v>
          </cell>
          <cell r="N4007" t="str">
            <v>0995559811</v>
          </cell>
          <cell r="O4007" t="str">
            <v/>
          </cell>
          <cell r="P4007" t="str">
            <v>QUITO</v>
          </cell>
          <cell r="Q4007" t="str">
            <v>QUITO</v>
          </cell>
          <cell r="R4007" t="str">
            <v>PICHINCHA</v>
          </cell>
          <cell r="T4007" t="str">
            <v>FLEXTRANS UIO</v>
          </cell>
          <cell r="U4007" t="str">
            <v>FLEXNETUIO_LOCAL</v>
          </cell>
          <cell r="V4007">
            <v>1</v>
          </cell>
          <cell r="W4007">
            <v>1</v>
          </cell>
          <cell r="X4007" t="str">
            <v>FLEXNET ECUADOR - MDELIVERY</v>
          </cell>
          <cell r="Y4007" t="str">
            <v>CALLE 28 DE JUNIO S/N Y GARCIA MORENO ENTRADA LLANO GRANDE</v>
          </cell>
        </row>
        <row r="4008">
          <cell r="A4008" t="str">
            <v>2482676</v>
          </cell>
          <cell r="B4008">
            <v>494536</v>
          </cell>
          <cell r="C4008" t="str">
            <v>2482676</v>
          </cell>
          <cell r="D4008" t="str">
            <v>MDELIVERY</v>
          </cell>
          <cell r="E4008" t="str">
            <v>DESPACHO</v>
          </cell>
          <cell r="F4008" t="str">
            <v>NORMAL</v>
          </cell>
          <cell r="G4008" t="str">
            <v>FT79139</v>
          </cell>
          <cell r="H4008">
            <v>44937</v>
          </cell>
          <cell r="I4008" t="str">
            <v>ENTREGADO</v>
          </cell>
          <cell r="J4008">
            <v>44938</v>
          </cell>
          <cell r="K4008" t="str">
            <v>MARIO MICHAEL MURILLO RUALES_MARIO MICHAEL MURILLO RUALES</v>
          </cell>
          <cell r="L4008" t="str">
            <v>GARCIA GOYEMA Y LA 11 CASA 118 CASA DE 3 PISOS VIDRIOS DE COLOR AZUL</v>
          </cell>
          <cell r="M4008" t="str">
            <v>0927170605001</v>
          </cell>
          <cell r="N4008" t="str">
            <v>0998760572</v>
          </cell>
          <cell r="O4008" t="str">
            <v/>
          </cell>
          <cell r="P4008" t="str">
            <v>GUAYAQUIL</v>
          </cell>
          <cell r="Q4008" t="str">
            <v>GUAYAQUIL</v>
          </cell>
          <cell r="R4008" t="str">
            <v>GUAYAS</v>
          </cell>
          <cell r="T4008" t="str">
            <v>ITSACOURIER</v>
          </cell>
          <cell r="U4008" t="str">
            <v>FLEXNETUIO_GYE</v>
          </cell>
          <cell r="V4008">
            <v>1</v>
          </cell>
          <cell r="W4008">
            <v>1</v>
          </cell>
          <cell r="X4008" t="str">
            <v>FLEXNET ECUADOR - MDELIVERY</v>
          </cell>
          <cell r="Y4008" t="str">
            <v>CALLE 28 DE JUNIO S/N Y GARCIA MORENO ENTRADA LLANO GRANDE</v>
          </cell>
        </row>
        <row r="4009">
          <cell r="A4009" t="str">
            <v>2482633</v>
          </cell>
          <cell r="B4009">
            <v>494460</v>
          </cell>
          <cell r="C4009" t="str">
            <v>2482633</v>
          </cell>
          <cell r="D4009" t="str">
            <v>MDELIVERY</v>
          </cell>
          <cell r="E4009" t="str">
            <v>DESPACHO</v>
          </cell>
          <cell r="F4009" t="str">
            <v>EXPRESS</v>
          </cell>
          <cell r="G4009" t="str">
            <v>FTS45450</v>
          </cell>
          <cell r="H4009">
            <v>44937</v>
          </cell>
          <cell r="I4009" t="str">
            <v>ENTREGADO</v>
          </cell>
          <cell r="J4009">
            <v>44937</v>
          </cell>
          <cell r="K4009" t="str">
            <v>CECILIA BASTIDAS KEVIN CARRION_BANCO INTERNACIONAL</v>
          </cell>
          <cell r="L4009" t="str">
            <v>PATRIA Y 9 DE OCTUBRE MATRIZ BANCO INTERNACIONAL AREA DE CORRESPONDENCIA</v>
          </cell>
          <cell r="M4009" t="str">
            <v>1790098354001</v>
          </cell>
          <cell r="N4009" t="str">
            <v>0987069659</v>
          </cell>
          <cell r="O4009" t="str">
            <v/>
          </cell>
          <cell r="P4009" t="str">
            <v>QUITO</v>
          </cell>
          <cell r="Q4009" t="str">
            <v>QUITO</v>
          </cell>
          <cell r="R4009" t="str">
            <v>PICHINCHA</v>
          </cell>
          <cell r="T4009" t="str">
            <v>TRANSERVISS</v>
          </cell>
          <cell r="U4009" t="str">
            <v>FLEXNETUIO_LOCAL</v>
          </cell>
          <cell r="V4009">
            <v>1</v>
          </cell>
          <cell r="W4009">
            <v>1</v>
          </cell>
          <cell r="X4009" t="str">
            <v>FLEXNET ECUADOR - MDELIVERY</v>
          </cell>
          <cell r="Y4009" t="str">
            <v>CALLE 28 DE JUNIO S/N Y GARCIA MORENO ENTRADA LLANO GRANDE</v>
          </cell>
        </row>
        <row r="4010">
          <cell r="A4010" t="str">
            <v>2482635</v>
          </cell>
          <cell r="B4010">
            <v>494461</v>
          </cell>
          <cell r="C4010" t="str">
            <v>2482635</v>
          </cell>
          <cell r="D4010" t="str">
            <v>MDELIVERY</v>
          </cell>
          <cell r="E4010" t="str">
            <v>DESPACHO</v>
          </cell>
          <cell r="F4010" t="str">
            <v>EXPRESS</v>
          </cell>
          <cell r="G4010" t="str">
            <v>FTS45431</v>
          </cell>
          <cell r="H4010">
            <v>44937</v>
          </cell>
          <cell r="I4010" t="str">
            <v>ENTREGADO</v>
          </cell>
          <cell r="J4010">
            <v>44937</v>
          </cell>
          <cell r="K4010" t="str">
            <v>Andrea Arcos_EQUIFAX ECUADOR C A BURo DE INFORMACIoN CREDITICIA</v>
          </cell>
          <cell r="L4010" t="str">
            <v>PICHINCHA QUITO Av Isabel la Catolica N24 430 y Luis Cordero Atras del Swissotel Edf Rfs Quito</v>
          </cell>
          <cell r="M4010" t="str">
            <v>1791901215001</v>
          </cell>
          <cell r="N4010" t="str">
            <v>0987206484</v>
          </cell>
          <cell r="O4010" t="str">
            <v/>
          </cell>
          <cell r="P4010" t="str">
            <v>QUITO</v>
          </cell>
          <cell r="Q4010" t="str">
            <v>QUITO</v>
          </cell>
          <cell r="R4010" t="str">
            <v>PICHINCHA</v>
          </cell>
          <cell r="T4010" t="str">
            <v>TRANSERVISS</v>
          </cell>
          <cell r="U4010" t="str">
            <v>FLEXNETUIO_LOCAL</v>
          </cell>
          <cell r="V4010">
            <v>1</v>
          </cell>
          <cell r="W4010">
            <v>1</v>
          </cell>
          <cell r="X4010" t="str">
            <v>FLEXNET ECUADOR - MDELIVERY</v>
          </cell>
          <cell r="Y4010" t="str">
            <v>CALLE 28 DE JUNIO S/N Y GARCIA MORENO ENTRADA LLANO GRANDE</v>
          </cell>
        </row>
        <row r="4011">
          <cell r="A4011" t="str">
            <v>2482638</v>
          </cell>
          <cell r="B4011">
            <v>494462</v>
          </cell>
          <cell r="C4011" t="str">
            <v>2482638</v>
          </cell>
          <cell r="D4011" t="str">
            <v>MDELIVERY</v>
          </cell>
          <cell r="E4011" t="str">
            <v>DESPACHO</v>
          </cell>
          <cell r="F4011" t="str">
            <v>EXPRESS</v>
          </cell>
          <cell r="G4011" t="str">
            <v>FTS45434</v>
          </cell>
          <cell r="H4011">
            <v>44937</v>
          </cell>
          <cell r="I4011" t="str">
            <v>ENTREGADO</v>
          </cell>
          <cell r="J4011">
            <v>44937</v>
          </cell>
          <cell r="K4011" t="str">
            <v>Diana Camuendo_ASOCIACIoN DE EMPLEADOS DE LA FUNCIoN LEGISLATIVA</v>
          </cell>
          <cell r="L4011" t="str">
            <v xml:space="preserve"> Calle Luis Saa N14 122 y Piedrahita diagonal a la entrada de la asamblea Nacional frente a la guarderia Carolina Teran </v>
          </cell>
          <cell r="M4011" t="str">
            <v>1791342100001</v>
          </cell>
          <cell r="N4011" t="str">
            <v>0998783840</v>
          </cell>
          <cell r="O4011" t="str">
            <v/>
          </cell>
          <cell r="P4011" t="str">
            <v>QUITO</v>
          </cell>
          <cell r="Q4011" t="str">
            <v>QUITO</v>
          </cell>
          <cell r="R4011" t="str">
            <v>PICHINCHA</v>
          </cell>
          <cell r="T4011" t="str">
            <v>TRANSERVISS</v>
          </cell>
          <cell r="U4011" t="str">
            <v>FLEXNETUIO_LOCAL</v>
          </cell>
          <cell r="V4011">
            <v>1</v>
          </cell>
          <cell r="W4011">
            <v>1</v>
          </cell>
          <cell r="X4011" t="str">
            <v>FLEXNET ECUADOR - MDELIVERY</v>
          </cell>
          <cell r="Y4011" t="str">
            <v>CALLE 28 DE JUNIO S/N Y GARCIA MORENO ENTRADA LLANO GRANDE</v>
          </cell>
        </row>
        <row r="4012">
          <cell r="A4012" t="str">
            <v>2482639</v>
          </cell>
          <cell r="B4012">
            <v>494463</v>
          </cell>
          <cell r="C4012" t="str">
            <v>2482639</v>
          </cell>
          <cell r="D4012" t="str">
            <v>MDELIVERY</v>
          </cell>
          <cell r="E4012" t="str">
            <v>DESPACHO</v>
          </cell>
          <cell r="F4012" t="str">
            <v>EXPRESS</v>
          </cell>
          <cell r="G4012" t="str">
            <v>FTS45437</v>
          </cell>
          <cell r="H4012">
            <v>44937</v>
          </cell>
          <cell r="I4012" t="str">
            <v>ENTREGADO</v>
          </cell>
          <cell r="J4012">
            <v>44939</v>
          </cell>
          <cell r="K4012" t="str">
            <v>Patricia Luna_URBANO EXPRESS S A RAPIEXX</v>
          </cell>
          <cell r="L4012" t="str">
            <v>AZUCENAS N44 131 Y GRANADOS REDONDEL CICLISTA</v>
          </cell>
          <cell r="M4012" t="str">
            <v>1791312813001</v>
          </cell>
          <cell r="N4012" t="str">
            <v>0992526528</v>
          </cell>
          <cell r="O4012" t="str">
            <v/>
          </cell>
          <cell r="P4012" t="str">
            <v>QUITO</v>
          </cell>
          <cell r="Q4012" t="str">
            <v>QUITO</v>
          </cell>
          <cell r="R4012" t="str">
            <v>PICHINCHA</v>
          </cell>
          <cell r="T4012" t="str">
            <v>TRANSERVISS</v>
          </cell>
          <cell r="U4012" t="str">
            <v>FLEXNETUIO_LOCAL</v>
          </cell>
          <cell r="V4012">
            <v>1</v>
          </cell>
          <cell r="W4012">
            <v>1</v>
          </cell>
          <cell r="X4012" t="str">
            <v>FLEXNET ECUADOR - MDELIVERY</v>
          </cell>
          <cell r="Y4012" t="str">
            <v>CALLE 28 DE JUNIO S/N Y GARCIA MORENO ENTRADA LLANO GRANDE</v>
          </cell>
        </row>
        <row r="4013">
          <cell r="A4013" t="str">
            <v>2482650</v>
          </cell>
          <cell r="B4013">
            <v>494464</v>
          </cell>
          <cell r="C4013" t="str">
            <v>2482650</v>
          </cell>
          <cell r="D4013" t="str">
            <v>MDELIVERY</v>
          </cell>
          <cell r="E4013" t="str">
            <v>DESPACHO</v>
          </cell>
          <cell r="F4013" t="str">
            <v>EXPRESS</v>
          </cell>
          <cell r="G4013" t="str">
            <v>FTS45428</v>
          </cell>
          <cell r="H4013">
            <v>44937</v>
          </cell>
          <cell r="I4013" t="str">
            <v>ENTREGADO</v>
          </cell>
          <cell r="J4013">
            <v>44937</v>
          </cell>
          <cell r="K4013" t="str">
            <v>Leonardo Herdoiza_LACTALIS DEL ECUADOR S A</v>
          </cell>
          <cell r="L4013" t="str">
            <v>Av Naciones Unidas E3 39 Y Amazonas Edificio la PREVISORA Torrea A Oficina 501</v>
          </cell>
          <cell r="M4013" t="str">
            <v>0590036951001</v>
          </cell>
          <cell r="N4013" t="str">
            <v>0994257209</v>
          </cell>
          <cell r="O4013" t="str">
            <v/>
          </cell>
          <cell r="P4013" t="str">
            <v>QUITO</v>
          </cell>
          <cell r="Q4013" t="str">
            <v>QUITO</v>
          </cell>
          <cell r="R4013" t="str">
            <v>PICHINCHA</v>
          </cell>
          <cell r="T4013" t="str">
            <v>TRANSERVISS</v>
          </cell>
          <cell r="U4013" t="str">
            <v>FLEXNETUIO_LOCAL</v>
          </cell>
          <cell r="V4013">
            <v>1</v>
          </cell>
          <cell r="W4013">
            <v>1</v>
          </cell>
          <cell r="X4013" t="str">
            <v>FLEXNET ECUADOR - MDELIVERY</v>
          </cell>
          <cell r="Y4013" t="str">
            <v>CALLE 28 DE JUNIO S/N Y GARCIA MORENO ENTRADA LLANO GRANDE</v>
          </cell>
        </row>
        <row r="4014">
          <cell r="A4014" t="str">
            <v>2482656</v>
          </cell>
          <cell r="B4014">
            <v>494465</v>
          </cell>
          <cell r="C4014" t="str">
            <v>2482656</v>
          </cell>
          <cell r="D4014" t="str">
            <v>MDELIVERY</v>
          </cell>
          <cell r="E4014" t="str">
            <v>DESPACHO</v>
          </cell>
          <cell r="F4014" t="str">
            <v>EXPRESS</v>
          </cell>
          <cell r="G4014" t="str">
            <v>FTS45429</v>
          </cell>
          <cell r="H4014">
            <v>44937</v>
          </cell>
          <cell r="I4014" t="str">
            <v>ENTREGADO</v>
          </cell>
          <cell r="J4014">
            <v>44937</v>
          </cell>
          <cell r="K4014" t="str">
            <v>MAURICIO VICENCIO_VICENCIOGPS CIA LTDA</v>
          </cell>
          <cell r="L4014" t="str">
            <v>El Batan bajo El Dia N39 62 y El Heraldo</v>
          </cell>
          <cell r="M4014" t="str">
            <v>1792817366001</v>
          </cell>
          <cell r="N4014" t="str">
            <v>0983871492</v>
          </cell>
          <cell r="O4014" t="str">
            <v/>
          </cell>
          <cell r="P4014" t="str">
            <v>QUITO</v>
          </cell>
          <cell r="Q4014" t="str">
            <v>QUITO</v>
          </cell>
          <cell r="R4014" t="str">
            <v>PICHINCHA</v>
          </cell>
          <cell r="T4014" t="str">
            <v>TRANSERVISS</v>
          </cell>
          <cell r="U4014" t="str">
            <v>FLEXNETUIO_LOCAL</v>
          </cell>
          <cell r="V4014">
            <v>1</v>
          </cell>
          <cell r="W4014">
            <v>1</v>
          </cell>
          <cell r="X4014" t="str">
            <v>FLEXNET ECUADOR - MDELIVERY</v>
          </cell>
          <cell r="Y4014" t="str">
            <v>CALLE 28 DE JUNIO S/N Y GARCIA MORENO ENTRADA LLANO GRANDE</v>
          </cell>
        </row>
        <row r="4015">
          <cell r="A4015" t="str">
            <v>2482677</v>
          </cell>
          <cell r="B4015">
            <v>494466</v>
          </cell>
          <cell r="C4015" t="str">
            <v>2482677</v>
          </cell>
          <cell r="D4015" t="str">
            <v>MDELIVERY</v>
          </cell>
          <cell r="E4015" t="str">
            <v>DESPACHO</v>
          </cell>
          <cell r="F4015" t="str">
            <v>EXPRESS</v>
          </cell>
          <cell r="G4015" t="str">
            <v>FTS45426</v>
          </cell>
          <cell r="H4015">
            <v>44937</v>
          </cell>
          <cell r="I4015" t="str">
            <v>ENTREGADO</v>
          </cell>
          <cell r="J4015">
            <v>44937</v>
          </cell>
          <cell r="K4015" t="str">
            <v>Paulina Murillo de Molina_ CONSTRUIR FUTURO S A CONFUTURO</v>
          </cell>
          <cell r="L4015" t="str">
            <v>Avenida Republica E7 123 y Pasaje Martin Carrion Edificio Pucara 3er piso</v>
          </cell>
          <cell r="M4015" t="str">
            <v>1791713311001</v>
          </cell>
          <cell r="N4015" t="str">
            <v>0992042149</v>
          </cell>
          <cell r="O4015" t="str">
            <v/>
          </cell>
          <cell r="P4015" t="str">
            <v>QUITO</v>
          </cell>
          <cell r="Q4015" t="str">
            <v>QUITO</v>
          </cell>
          <cell r="R4015" t="str">
            <v>PICHINCHA</v>
          </cell>
          <cell r="T4015" t="str">
            <v>TRANSERVISS</v>
          </cell>
          <cell r="U4015" t="str">
            <v>FLEXNETUIO_LOCAL</v>
          </cell>
          <cell r="V4015">
            <v>1</v>
          </cell>
          <cell r="W4015">
            <v>1</v>
          </cell>
          <cell r="X4015" t="str">
            <v>FLEXNET ECUADOR - MDELIVERY</v>
          </cell>
          <cell r="Y4015" t="str">
            <v>CALLE 28 DE JUNIO S/N Y GARCIA MORENO ENTRADA LLANO GRANDE</v>
          </cell>
        </row>
        <row r="4016">
          <cell r="A4016" t="str">
            <v>2482679</v>
          </cell>
          <cell r="B4016">
            <v>494467</v>
          </cell>
          <cell r="C4016" t="str">
            <v>2482679</v>
          </cell>
          <cell r="D4016" t="str">
            <v>MDELIVERY</v>
          </cell>
          <cell r="E4016" t="str">
            <v>DESPACHO</v>
          </cell>
          <cell r="F4016" t="str">
            <v>EXPRESS</v>
          </cell>
          <cell r="G4016" t="str">
            <v>FTS45430</v>
          </cell>
          <cell r="H4016">
            <v>44937</v>
          </cell>
          <cell r="I4016" t="str">
            <v>ENTREGADO</v>
          </cell>
          <cell r="J4016">
            <v>44937</v>
          </cell>
          <cell r="K4016" t="str">
            <v xml:space="preserve">STALEEN FLORES_AQUAGREEN S A </v>
          </cell>
          <cell r="L4016" t="str">
            <v>av 6 de diciembre y whimper edificio cosideco piso 4</v>
          </cell>
          <cell r="M4016" t="str">
            <v>1793186920001</v>
          </cell>
          <cell r="N4016" t="str">
            <v>0984834265</v>
          </cell>
          <cell r="O4016" t="str">
            <v/>
          </cell>
          <cell r="P4016" t="str">
            <v>QUITO</v>
          </cell>
          <cell r="Q4016" t="str">
            <v>QUITO</v>
          </cell>
          <cell r="R4016" t="str">
            <v>PICHINCHA</v>
          </cell>
          <cell r="T4016" t="str">
            <v>TRANSERVISS</v>
          </cell>
          <cell r="U4016" t="str">
            <v>FLEXNETUIO_LOCAL</v>
          </cell>
          <cell r="V4016">
            <v>1</v>
          </cell>
          <cell r="W4016">
            <v>1</v>
          </cell>
          <cell r="X4016" t="str">
            <v>FLEXNET ECUADOR - MDELIVERY</v>
          </cell>
          <cell r="Y4016" t="str">
            <v>CALLE 28 DE JUNIO S/N Y GARCIA MORENO ENTRADA LLANO GRANDE</v>
          </cell>
        </row>
        <row r="4017">
          <cell r="A4017" t="str">
            <v>2482682</v>
          </cell>
          <cell r="B4017">
            <v>494468</v>
          </cell>
          <cell r="C4017" t="str">
            <v>2482682</v>
          </cell>
          <cell r="D4017" t="str">
            <v>MDELIVERY</v>
          </cell>
          <cell r="E4017" t="str">
            <v>DESPACHO</v>
          </cell>
          <cell r="F4017" t="str">
            <v>EXPRESS</v>
          </cell>
          <cell r="G4017" t="str">
            <v>FTS45439</v>
          </cell>
          <cell r="H4017">
            <v>44937</v>
          </cell>
          <cell r="I4017" t="str">
            <v>ENTREGADO</v>
          </cell>
          <cell r="J4017">
            <v>44939</v>
          </cell>
          <cell r="K4017" t="str">
            <v>Patricia Luna_URBANO EXPRESS S A RAPIEXX</v>
          </cell>
          <cell r="L4017" t="str">
            <v>AZUCENAS N44 131 Y GRANADOS REDONDEL CICLISTA</v>
          </cell>
          <cell r="M4017" t="str">
            <v>1791312813001</v>
          </cell>
          <cell r="N4017" t="str">
            <v>0992526528</v>
          </cell>
          <cell r="O4017" t="str">
            <v/>
          </cell>
          <cell r="P4017" t="str">
            <v>QUITO</v>
          </cell>
          <cell r="Q4017" t="str">
            <v>QUITO</v>
          </cell>
          <cell r="R4017" t="str">
            <v>PICHINCHA</v>
          </cell>
          <cell r="T4017" t="str">
            <v>TRANSERVISS</v>
          </cell>
          <cell r="U4017" t="str">
            <v>FLEXNETUIO_LOCAL</v>
          </cell>
          <cell r="V4017">
            <v>1</v>
          </cell>
          <cell r="W4017">
            <v>1</v>
          </cell>
          <cell r="X4017" t="str">
            <v>FLEXNET ECUADOR - MDELIVERY</v>
          </cell>
          <cell r="Y4017" t="str">
            <v>CALLE 28 DE JUNIO S/N Y GARCIA MORENO ENTRADA LLANO GRANDE</v>
          </cell>
        </row>
        <row r="4018">
          <cell r="A4018" t="str">
            <v>2482686</v>
          </cell>
          <cell r="B4018">
            <v>494469</v>
          </cell>
          <cell r="C4018" t="str">
            <v>2482686</v>
          </cell>
          <cell r="D4018" t="str">
            <v>MDELIVERY</v>
          </cell>
          <cell r="E4018" t="str">
            <v>DESPACHO</v>
          </cell>
          <cell r="F4018" t="str">
            <v>EXPRESS</v>
          </cell>
          <cell r="G4018" t="str">
            <v>FTS45433</v>
          </cell>
          <cell r="H4018">
            <v>44937</v>
          </cell>
          <cell r="I4018" t="str">
            <v>ENTREGADO</v>
          </cell>
          <cell r="J4018">
            <v>44937</v>
          </cell>
          <cell r="K4018" t="str">
            <v xml:space="preserve">Nancy PazmiNo_ BANGARA S A </v>
          </cell>
          <cell r="L4018" t="str">
            <v xml:space="preserve">Av America N37 204 y Jose Villalengua Edificio Bangara </v>
          </cell>
          <cell r="M4018" t="str">
            <v>0992117192001</v>
          </cell>
          <cell r="N4018" t="str">
            <v>0987432250</v>
          </cell>
          <cell r="O4018" t="str">
            <v/>
          </cell>
          <cell r="P4018" t="str">
            <v>QUITO</v>
          </cell>
          <cell r="Q4018" t="str">
            <v>QUITO</v>
          </cell>
          <cell r="R4018" t="str">
            <v>PICHINCHA</v>
          </cell>
          <cell r="T4018" t="str">
            <v>TRANSERVISS</v>
          </cell>
          <cell r="U4018" t="str">
            <v>FLEXNETUIO_LOCAL</v>
          </cell>
          <cell r="V4018">
            <v>1</v>
          </cell>
          <cell r="W4018">
            <v>1</v>
          </cell>
          <cell r="X4018" t="str">
            <v>FLEXNET ECUADOR - MDELIVERY</v>
          </cell>
          <cell r="Y4018" t="str">
            <v>CALLE 28 DE JUNIO S/N Y GARCIA MORENO ENTRADA LLANO GRANDE</v>
          </cell>
        </row>
        <row r="4019">
          <cell r="A4019" t="str">
            <v>2482690</v>
          </cell>
          <cell r="B4019">
            <v>494470</v>
          </cell>
          <cell r="C4019" t="str">
            <v>2482690</v>
          </cell>
          <cell r="D4019" t="str">
            <v>MDELIVERY</v>
          </cell>
          <cell r="E4019" t="str">
            <v>DESPACHO</v>
          </cell>
          <cell r="F4019" t="str">
            <v>EXPRESS</v>
          </cell>
          <cell r="G4019" t="str">
            <v>FTS45427</v>
          </cell>
          <cell r="H4019">
            <v>44937</v>
          </cell>
          <cell r="I4019" t="str">
            <v>ENTREGADO</v>
          </cell>
          <cell r="J4019">
            <v>44939</v>
          </cell>
          <cell r="K4019" t="str">
            <v>HEIDY ESTEFANIA LLUMITAXI RONQUILLO_HEIDY ESTEFANIA LLUMITAXI RONQUILLO</v>
          </cell>
          <cell r="L4019" t="str">
            <v>CALLE DE LOS OLIVOS Y CALLE E16A FRENTE A LA PANADERiA PAN RIQUENO</v>
          </cell>
          <cell r="M4019" t="str">
            <v>1208124634001</v>
          </cell>
          <cell r="N4019" t="str">
            <v>0996966076/0995026752</v>
          </cell>
          <cell r="O4019" t="str">
            <v/>
          </cell>
          <cell r="P4019" t="str">
            <v>QUITO</v>
          </cell>
          <cell r="Q4019" t="str">
            <v>QUITO</v>
          </cell>
          <cell r="R4019" t="str">
            <v>PICHINCHA</v>
          </cell>
          <cell r="T4019" t="str">
            <v>TRANSERVISS</v>
          </cell>
          <cell r="U4019" t="str">
            <v>FLEXNETUIO_LOCAL</v>
          </cell>
          <cell r="V4019">
            <v>1</v>
          </cell>
          <cell r="W4019">
            <v>1</v>
          </cell>
          <cell r="X4019" t="str">
            <v>FLEXNET ECUADOR - MDELIVERY</v>
          </cell>
          <cell r="Y4019" t="str">
            <v>CALLE 28 DE JUNIO S/N Y GARCIA MORENO ENTRADA LLANO GRANDE</v>
          </cell>
        </row>
        <row r="4020">
          <cell r="A4020" t="str">
            <v>2482715</v>
          </cell>
          <cell r="B4020">
            <v>494471</v>
          </cell>
          <cell r="C4020" t="str">
            <v>2482715</v>
          </cell>
          <cell r="D4020" t="str">
            <v>MDELIVERY</v>
          </cell>
          <cell r="E4020" t="str">
            <v>DESPACHO</v>
          </cell>
          <cell r="F4020" t="str">
            <v>EXPRESS</v>
          </cell>
          <cell r="G4020" t="str">
            <v>FTS45449</v>
          </cell>
          <cell r="H4020">
            <v>44937</v>
          </cell>
          <cell r="I4020" t="str">
            <v>ENTREGADO</v>
          </cell>
          <cell r="J4020">
            <v>44937</v>
          </cell>
          <cell r="K4020" t="str">
            <v>LENIN GUAMAN_MARIA HERMINIA AGUAY MOPOSITA</v>
          </cell>
          <cell r="L4020" t="str">
            <v>TORIBIO MONTES Y DANIEL HIDALGO CASA N27 07</v>
          </cell>
          <cell r="M4020" t="str">
            <v>0200542546001</v>
          </cell>
          <cell r="N4020" t="str">
            <v>0984738619</v>
          </cell>
          <cell r="O4020" t="str">
            <v/>
          </cell>
          <cell r="P4020" t="str">
            <v>QUITO</v>
          </cell>
          <cell r="Q4020" t="str">
            <v>QUITO</v>
          </cell>
          <cell r="R4020" t="str">
            <v>PICHINCHA</v>
          </cell>
          <cell r="T4020" t="str">
            <v>TRANSERVISS</v>
          </cell>
          <cell r="U4020" t="str">
            <v>FLEXNETUIO_LOCAL</v>
          </cell>
          <cell r="V4020">
            <v>1</v>
          </cell>
          <cell r="W4020">
            <v>1</v>
          </cell>
          <cell r="X4020" t="str">
            <v>FLEXNET ECUADOR - MDELIVERY</v>
          </cell>
          <cell r="Y4020" t="str">
            <v>CALLE 28 DE JUNIO S/N Y GARCIA MORENO ENTRADA LLANO GRANDE</v>
          </cell>
        </row>
        <row r="4021">
          <cell r="A4021" t="str">
            <v>2482716</v>
          </cell>
          <cell r="B4021">
            <v>494472</v>
          </cell>
          <cell r="C4021" t="str">
            <v>2482716</v>
          </cell>
          <cell r="D4021" t="str">
            <v>MDELIVERY</v>
          </cell>
          <cell r="E4021" t="str">
            <v>DESPACHO</v>
          </cell>
          <cell r="F4021" t="str">
            <v>EXPRESS</v>
          </cell>
          <cell r="G4021" t="str">
            <v>FTS45436</v>
          </cell>
          <cell r="H4021">
            <v>44937</v>
          </cell>
          <cell r="I4021" t="str">
            <v>ENTREGADO</v>
          </cell>
          <cell r="J4021">
            <v>44939</v>
          </cell>
          <cell r="K4021" t="str">
            <v>PATRICIA LUNA_URBANO EXPRESS S A RAPIEXX</v>
          </cell>
          <cell r="L4021" t="str">
            <v>De Las Azucenas N44 131 y de Los Granados</v>
          </cell>
          <cell r="M4021" t="str">
            <v>1791312813001</v>
          </cell>
          <cell r="N4021" t="str">
            <v>0992526528</v>
          </cell>
          <cell r="O4021" t="str">
            <v/>
          </cell>
          <cell r="P4021" t="str">
            <v>QUITO</v>
          </cell>
          <cell r="Q4021" t="str">
            <v>QUITO</v>
          </cell>
          <cell r="R4021" t="str">
            <v>PICHINCHA</v>
          </cell>
          <cell r="T4021" t="str">
            <v>TRANSERVISS</v>
          </cell>
          <cell r="U4021" t="str">
            <v>FLEXNETUIO_LOCAL</v>
          </cell>
          <cell r="V4021">
            <v>1</v>
          </cell>
          <cell r="W4021">
            <v>1</v>
          </cell>
          <cell r="X4021" t="str">
            <v>FLEXNET ECUADOR - MDELIVERY</v>
          </cell>
          <cell r="Y4021" t="str">
            <v>CALLE 28 DE JUNIO S/N Y GARCIA MORENO ENTRADA LLANO GRANDE</v>
          </cell>
        </row>
        <row r="4022">
          <cell r="A4022" t="str">
            <v>2482725</v>
          </cell>
          <cell r="B4022">
            <v>494473</v>
          </cell>
          <cell r="C4022" t="str">
            <v>2482725</v>
          </cell>
          <cell r="D4022" t="str">
            <v>MDELIVERY</v>
          </cell>
          <cell r="E4022" t="str">
            <v>DESPACHO</v>
          </cell>
          <cell r="F4022" t="str">
            <v>EXPRESS</v>
          </cell>
          <cell r="G4022" t="str">
            <v>FTS45438</v>
          </cell>
          <cell r="H4022">
            <v>44937</v>
          </cell>
          <cell r="I4022" t="str">
            <v>ENTREGADO</v>
          </cell>
          <cell r="J4022">
            <v>44939</v>
          </cell>
          <cell r="K4022" t="str">
            <v>Patricia Luna_URBANO EXPRESS S A RAPIEXX</v>
          </cell>
          <cell r="L4022" t="str">
            <v>De Las Azucenas N44 131 y de Los Granados</v>
          </cell>
          <cell r="M4022" t="str">
            <v>1791312813001</v>
          </cell>
          <cell r="N4022" t="str">
            <v>0992526528</v>
          </cell>
          <cell r="O4022" t="str">
            <v/>
          </cell>
          <cell r="P4022" t="str">
            <v>QUITO</v>
          </cell>
          <cell r="Q4022" t="str">
            <v>QUITO</v>
          </cell>
          <cell r="R4022" t="str">
            <v>PICHINCHA</v>
          </cell>
          <cell r="T4022" t="str">
            <v>TRANSERVISS</v>
          </cell>
          <cell r="U4022" t="str">
            <v>FLEXNETUIO_LOCAL</v>
          </cell>
          <cell r="V4022">
            <v>1</v>
          </cell>
          <cell r="W4022">
            <v>1</v>
          </cell>
          <cell r="X4022" t="str">
            <v>FLEXNET ECUADOR - MDELIVERY</v>
          </cell>
          <cell r="Y4022" t="str">
            <v>CALLE 28 DE JUNIO S/N Y GARCIA MORENO ENTRADA LLANO GRANDE</v>
          </cell>
        </row>
        <row r="4023">
          <cell r="A4023" t="str">
            <v>2482729</v>
          </cell>
          <cell r="B4023">
            <v>494474</v>
          </cell>
          <cell r="C4023" t="str">
            <v>2482729</v>
          </cell>
          <cell r="D4023" t="str">
            <v>MDELIVERY</v>
          </cell>
          <cell r="E4023" t="str">
            <v>DESPACHO</v>
          </cell>
          <cell r="F4023" t="str">
            <v>EXPRESS</v>
          </cell>
          <cell r="G4023" t="str">
            <v>FTS45432</v>
          </cell>
          <cell r="H4023">
            <v>44937</v>
          </cell>
          <cell r="I4023" t="str">
            <v>ENTREGADO</v>
          </cell>
          <cell r="J4023">
            <v>44937</v>
          </cell>
          <cell r="K4023" t="str">
            <v>MARIA ISABEL VASQUEZ LEIVA_MARIA ISABEL VASQUEZ LEIVA</v>
          </cell>
          <cell r="L4023" t="str">
            <v>PICHINCHA MIRAFLORES ENRIQUE RIPER N20 170 BOLIVIA EDIFICIO DE 4 PISOS ESQUINERO BLANCO CON VERDE FRENTE A LA UNIVERSIDAD CENTRAFACULTAD DE QUIMICA</v>
          </cell>
          <cell r="M4023" t="str">
            <v>1708166010001</v>
          </cell>
          <cell r="N4023" t="str">
            <v>0998700977</v>
          </cell>
          <cell r="O4023" t="str">
            <v/>
          </cell>
          <cell r="P4023" t="str">
            <v>QUITO</v>
          </cell>
          <cell r="Q4023" t="str">
            <v>QUITO</v>
          </cell>
          <cell r="R4023" t="str">
            <v>PICHINCHA</v>
          </cell>
          <cell r="T4023" t="str">
            <v>TRANSERVISS</v>
          </cell>
          <cell r="U4023" t="str">
            <v>FLEXNETUIO_LOCAL</v>
          </cell>
          <cell r="V4023">
            <v>1</v>
          </cell>
          <cell r="W4023">
            <v>1</v>
          </cell>
          <cell r="X4023" t="str">
            <v>FLEXNET ECUADOR - MDELIVERY</v>
          </cell>
          <cell r="Y4023" t="str">
            <v>CALLE 28 DE JUNIO S/N Y GARCIA MORENO ENTRADA LLANO GRANDE</v>
          </cell>
        </row>
        <row r="4024">
          <cell r="A4024" t="str">
            <v>2482736</v>
          </cell>
          <cell r="B4024">
            <v>494475</v>
          </cell>
          <cell r="C4024" t="str">
            <v>2482736</v>
          </cell>
          <cell r="D4024" t="str">
            <v>MDELIVERY</v>
          </cell>
          <cell r="E4024" t="str">
            <v>DESPACHO</v>
          </cell>
          <cell r="F4024" t="str">
            <v>EXPRESS</v>
          </cell>
          <cell r="G4024" t="str">
            <v>FT79074</v>
          </cell>
          <cell r="H4024">
            <v>44937</v>
          </cell>
          <cell r="I4024" t="str">
            <v>ENTREGADO</v>
          </cell>
          <cell r="J4024">
            <v>44938</v>
          </cell>
          <cell r="K4024" t="str">
            <v>ANA CRISTINA CABRERA_BANCO INTERNACIONAL</v>
          </cell>
          <cell r="L4024" t="str">
            <v>PATRIA Y 9 DE OCTUBRE MATRIZ BANCO INTERNACIONAL AREA DE CORRESPONDENCIA</v>
          </cell>
          <cell r="M4024" t="str">
            <v>1790098354001</v>
          </cell>
          <cell r="N4024" t="str">
            <v>0984009904</v>
          </cell>
          <cell r="O4024" t="str">
            <v/>
          </cell>
          <cell r="P4024" t="str">
            <v>QUITO</v>
          </cell>
          <cell r="Q4024" t="str">
            <v>QUITO</v>
          </cell>
          <cell r="R4024" t="str">
            <v>PICHINCHA</v>
          </cell>
          <cell r="T4024" t="str">
            <v>FLEXTRANS UIO</v>
          </cell>
          <cell r="U4024" t="str">
            <v>FLEXNETUIO_LOCAL</v>
          </cell>
          <cell r="V4024">
            <v>1</v>
          </cell>
          <cell r="W4024">
            <v>1</v>
          </cell>
          <cell r="X4024" t="str">
            <v>FLEXNET ECUADOR - MDELIVERY</v>
          </cell>
          <cell r="Y4024" t="str">
            <v>CALLE 28 DE JUNIO S/N Y GARCIA MORENO ENTRADA LLANO GRANDE</v>
          </cell>
        </row>
        <row r="4025">
          <cell r="A4025" t="str">
            <v>2482768</v>
          </cell>
          <cell r="B4025">
            <v>494476</v>
          </cell>
          <cell r="C4025" t="str">
            <v>2482768</v>
          </cell>
          <cell r="D4025" t="str">
            <v>MDELIVERY</v>
          </cell>
          <cell r="E4025" t="str">
            <v>DESPACHO</v>
          </cell>
          <cell r="F4025" t="str">
            <v>EXPRESS</v>
          </cell>
          <cell r="G4025" t="str">
            <v>FTS45435</v>
          </cell>
          <cell r="H4025">
            <v>44937</v>
          </cell>
          <cell r="I4025" t="str">
            <v>ENTREGADO</v>
          </cell>
          <cell r="J4025">
            <v>44937</v>
          </cell>
          <cell r="K4025" t="str">
            <v xml:space="preserve">Geovanny Ramirez y o Sandra Chavez_ EMPRESAS PINTO S A </v>
          </cell>
          <cell r="L4025" t="str">
            <v>Av de la Prensa N70 121 y Pablo Picasso Conjunto arrendamiento las Violetas sector el Condado</v>
          </cell>
          <cell r="M4025" t="str">
            <v>1090033944001</v>
          </cell>
          <cell r="N4025" t="str">
            <v>983373297</v>
          </cell>
          <cell r="O4025" t="str">
            <v/>
          </cell>
          <cell r="P4025" t="str">
            <v>QUITO</v>
          </cell>
          <cell r="Q4025" t="str">
            <v>QUITO</v>
          </cell>
          <cell r="R4025" t="str">
            <v>PICHINCHA</v>
          </cell>
          <cell r="T4025" t="str">
            <v>TRANSERVISS</v>
          </cell>
          <cell r="U4025" t="str">
            <v>FLEXNETUIO_LOCAL</v>
          </cell>
          <cell r="V4025">
            <v>1</v>
          </cell>
          <cell r="W4025">
            <v>1</v>
          </cell>
          <cell r="X4025" t="str">
            <v>FLEXNET ECUADOR - MDELIVERY</v>
          </cell>
          <cell r="Y4025" t="str">
            <v>CALLE 28 DE JUNIO S/N Y GARCIA MORENO ENTRADA LLANO GRANDE</v>
          </cell>
        </row>
        <row r="4026">
          <cell r="A4026" t="str">
            <v>2482632</v>
          </cell>
          <cell r="B4026">
            <v>494477</v>
          </cell>
          <cell r="C4026" t="str">
            <v>2482632</v>
          </cell>
          <cell r="D4026" t="str">
            <v>MDELIVERY</v>
          </cell>
          <cell r="E4026" t="str">
            <v>DESPACHO</v>
          </cell>
          <cell r="F4026" t="str">
            <v>NORMAL</v>
          </cell>
          <cell r="G4026" t="str">
            <v>FT79114</v>
          </cell>
          <cell r="H4026">
            <v>44937</v>
          </cell>
          <cell r="I4026" t="str">
            <v>ENTREGADO</v>
          </cell>
          <cell r="J4026">
            <v>44938</v>
          </cell>
          <cell r="K4026" t="str">
            <v>Estefania Pacheco Cervantes_ECUAPRIMAS</v>
          </cell>
          <cell r="L4026" t="str">
            <v>Av Carlos Julio Arosemena km 2 5 atras de MAQSUM edificio Ecuaprimas</v>
          </cell>
          <cell r="M4026" t="str">
            <v>0927929273</v>
          </cell>
          <cell r="N4026" t="str">
            <v>0959456248</v>
          </cell>
          <cell r="O4026" t="str">
            <v/>
          </cell>
          <cell r="P4026" t="str">
            <v>GUAYAQUIL</v>
          </cell>
          <cell r="Q4026" t="str">
            <v>GUAYAQUIL</v>
          </cell>
          <cell r="R4026" t="str">
            <v>GUAYAS</v>
          </cell>
          <cell r="T4026" t="str">
            <v>ITSACOURIER</v>
          </cell>
          <cell r="U4026" t="str">
            <v>FLEXNETUIO_GYE</v>
          </cell>
          <cell r="V4026">
            <v>1</v>
          </cell>
          <cell r="W4026">
            <v>1</v>
          </cell>
          <cell r="X4026" t="str">
            <v>FLEXNET ECUADOR - MDELIVERY</v>
          </cell>
          <cell r="Y4026" t="str">
            <v>CALLE 28 DE JUNIO S/N Y GARCIA MORENO ENTRADA LLANO GRANDE</v>
          </cell>
        </row>
        <row r="4027">
          <cell r="A4027" t="str">
            <v>2482636</v>
          </cell>
          <cell r="B4027">
            <v>494478</v>
          </cell>
          <cell r="C4027" t="str">
            <v>2482636</v>
          </cell>
          <cell r="D4027" t="str">
            <v>MDELIVERY</v>
          </cell>
          <cell r="E4027" t="str">
            <v>DESPACHO</v>
          </cell>
          <cell r="F4027" t="str">
            <v>NORMAL</v>
          </cell>
          <cell r="G4027" t="str">
            <v>FT79125</v>
          </cell>
          <cell r="H4027">
            <v>44937</v>
          </cell>
          <cell r="I4027" t="str">
            <v>ENTREGADO</v>
          </cell>
          <cell r="J4027">
            <v>44938</v>
          </cell>
          <cell r="K4027" t="str">
            <v>GUILLERMO XAVIER YAGUAL QUINDE_GUILLERMO XAVIER YAGUAL QUINDE</v>
          </cell>
          <cell r="L4027" t="str">
            <v>MEDARDO ANGEL SILVA Y CARLOS ESTARELLAS 22 AVA CASA ESQUINERA COLOR LADRILLO CON FILOS BLANCOS</v>
          </cell>
          <cell r="M4027" t="str">
            <v>0916460223001</v>
          </cell>
          <cell r="N4027" t="str">
            <v>0993715493</v>
          </cell>
          <cell r="O4027" t="str">
            <v/>
          </cell>
          <cell r="P4027" t="str">
            <v>GUAYAQUIL</v>
          </cell>
          <cell r="Q4027" t="str">
            <v>GUAYAQUIL</v>
          </cell>
          <cell r="R4027" t="str">
            <v>GUAYAS</v>
          </cell>
          <cell r="T4027" t="str">
            <v>ITSACOURIER</v>
          </cell>
          <cell r="U4027" t="str">
            <v>FLEXNETUIO_GYE</v>
          </cell>
          <cell r="V4027">
            <v>1</v>
          </cell>
          <cell r="W4027">
            <v>1</v>
          </cell>
          <cell r="X4027" t="str">
            <v>FLEXNET ECUADOR - MDELIVERY</v>
          </cell>
          <cell r="Y4027" t="str">
            <v>CALLE 28 DE JUNIO S/N Y GARCIA MORENO ENTRADA LLANO GRANDE</v>
          </cell>
        </row>
        <row r="4028">
          <cell r="A4028" t="str">
            <v>2482637</v>
          </cell>
          <cell r="B4028">
            <v>494479</v>
          </cell>
          <cell r="C4028" t="str">
            <v>2482637</v>
          </cell>
          <cell r="D4028" t="str">
            <v>MDELIVERY</v>
          </cell>
          <cell r="E4028" t="str">
            <v>DESPACHO</v>
          </cell>
          <cell r="F4028" t="str">
            <v>NORMAL</v>
          </cell>
          <cell r="G4028" t="str">
            <v>031080002482637</v>
          </cell>
          <cell r="H4028">
            <v>44937</v>
          </cell>
          <cell r="I4028" t="str">
            <v>ENTREGADO</v>
          </cell>
          <cell r="J4028">
            <v>44938</v>
          </cell>
          <cell r="K4028" t="str">
            <v>FRANCISCO GABRIEL MEDINA CHAVEZ_FRANCISCO GABRIEL MEDINA CHAVEZ</v>
          </cell>
          <cell r="L4028" t="str">
            <v>GUAYAQUIL Km 9 5 via Daule Brenntag Ecuador S A Junto a Lab Indunidas</v>
          </cell>
          <cell r="M4028" t="str">
            <v>0915432603</v>
          </cell>
          <cell r="N4028" t="str">
            <v>0969973574</v>
          </cell>
          <cell r="O4028" t="str">
            <v/>
          </cell>
          <cell r="P4028" t="str">
            <v>GUAYAQUIL</v>
          </cell>
          <cell r="Q4028" t="str">
            <v>GUAYAQUIL</v>
          </cell>
          <cell r="R4028" t="str">
            <v>GUAYAS</v>
          </cell>
          <cell r="T4028" t="str">
            <v>TRAMACO</v>
          </cell>
          <cell r="U4028" t="str">
            <v>FLEXNETUIO_GYE</v>
          </cell>
          <cell r="V4028">
            <v>1</v>
          </cell>
          <cell r="W4028">
            <v>1</v>
          </cell>
          <cell r="X4028" t="str">
            <v>FLEXNET ECUADOR - MDELIVERY</v>
          </cell>
          <cell r="Y4028" t="str">
            <v>CALLE 28 DE JUNIO S/N Y GARCIA MORENO ENTRADA LLANO GRANDE</v>
          </cell>
        </row>
        <row r="4029">
          <cell r="A4029" t="str">
            <v>2482640</v>
          </cell>
          <cell r="B4029">
            <v>494480</v>
          </cell>
          <cell r="C4029" t="str">
            <v>2482640</v>
          </cell>
          <cell r="D4029" t="str">
            <v>MDELIVERY</v>
          </cell>
          <cell r="E4029" t="str">
            <v>DESPACHO</v>
          </cell>
          <cell r="F4029" t="str">
            <v>NORMAL</v>
          </cell>
          <cell r="G4029" t="str">
            <v>031080002482640</v>
          </cell>
          <cell r="H4029">
            <v>44937</v>
          </cell>
          <cell r="I4029" t="str">
            <v>ENTREGADO</v>
          </cell>
          <cell r="J4029">
            <v>44938</v>
          </cell>
          <cell r="K4029" t="str">
            <v xml:space="preserve">ANGEL GUERRA_SUPERDEPORTE S A </v>
          </cell>
          <cell r="L4029" t="str">
            <v>C C Paseo Shopping Quevedo calle via Quevedo Buena Fe s n Marathon</v>
          </cell>
          <cell r="M4029" t="str">
            <v>1791413237001</v>
          </cell>
          <cell r="N4029" t="str">
            <v>0990562579</v>
          </cell>
          <cell r="O4029" t="str">
            <v/>
          </cell>
          <cell r="P4029" t="str">
            <v>QUEVEDO</v>
          </cell>
          <cell r="Q4029" t="str">
            <v>QUEVEDO</v>
          </cell>
          <cell r="R4029" t="str">
            <v>LOS RIOS</v>
          </cell>
          <cell r="T4029" t="str">
            <v>TRAMACO</v>
          </cell>
          <cell r="U4029" t="str">
            <v>FLEXNETUIO_PROVINCIA</v>
          </cell>
          <cell r="V4029">
            <v>1</v>
          </cell>
          <cell r="W4029">
            <v>1</v>
          </cell>
          <cell r="X4029" t="str">
            <v>FLEXNET ECUADOR - MDELIVERY</v>
          </cell>
          <cell r="Y4029" t="str">
            <v>CALLE 28 DE JUNIO S/N Y GARCIA MORENO ENTRADA LLANO GRANDE</v>
          </cell>
        </row>
        <row r="4030">
          <cell r="A4030" t="str">
            <v>2482641</v>
          </cell>
          <cell r="B4030">
            <v>494481</v>
          </cell>
          <cell r="C4030" t="str">
            <v>2482641</v>
          </cell>
          <cell r="D4030" t="str">
            <v>MDELIVERY</v>
          </cell>
          <cell r="E4030" t="str">
            <v>DESPACHO</v>
          </cell>
          <cell r="F4030" t="str">
            <v>NORMAL</v>
          </cell>
          <cell r="G4030" t="str">
            <v>FT79135</v>
          </cell>
          <cell r="H4030">
            <v>44937</v>
          </cell>
          <cell r="I4030" t="str">
            <v>ENTREGADO</v>
          </cell>
          <cell r="J4030">
            <v>44938</v>
          </cell>
          <cell r="K4030" t="str">
            <v xml:space="preserve">En la garita de los agentes de seguridad _TELCONET S A </v>
          </cell>
          <cell r="L4030" t="str">
            <v xml:space="preserve"> GUAYAS GUAYAQUIL Kennedy Norte N A Mz 109 solar 21 </v>
          </cell>
          <cell r="M4030" t="str">
            <v>0991327371001</v>
          </cell>
          <cell r="N4030" t="str">
            <v>0995551760</v>
          </cell>
          <cell r="O4030" t="str">
            <v/>
          </cell>
          <cell r="P4030" t="str">
            <v>GUAYAQUIL</v>
          </cell>
          <cell r="Q4030" t="str">
            <v>GUAYAQUIL</v>
          </cell>
          <cell r="R4030" t="str">
            <v>GUAYAS</v>
          </cell>
          <cell r="T4030" t="str">
            <v>ITSACOURIER</v>
          </cell>
          <cell r="U4030" t="str">
            <v>FLEXNETUIO_GYE</v>
          </cell>
          <cell r="V4030">
            <v>1</v>
          </cell>
          <cell r="W4030">
            <v>1</v>
          </cell>
          <cell r="X4030" t="str">
            <v>FLEXNET ECUADOR - MDELIVERY</v>
          </cell>
          <cell r="Y4030" t="str">
            <v>CALLE 28 DE JUNIO S/N Y GARCIA MORENO ENTRADA LLANO GRANDE</v>
          </cell>
        </row>
        <row r="4031">
          <cell r="A4031" t="str">
            <v>2482644</v>
          </cell>
          <cell r="B4031">
            <v>494482</v>
          </cell>
          <cell r="C4031" t="str">
            <v>2482644</v>
          </cell>
          <cell r="D4031" t="str">
            <v>MDELIVERY</v>
          </cell>
          <cell r="E4031" t="str">
            <v>DESPACHO</v>
          </cell>
          <cell r="F4031" t="str">
            <v>NORMAL</v>
          </cell>
          <cell r="G4031" t="str">
            <v>FT79041</v>
          </cell>
          <cell r="H4031">
            <v>44937</v>
          </cell>
          <cell r="I4031" t="str">
            <v>ENTREGADO</v>
          </cell>
          <cell r="J4031">
            <v>44938</v>
          </cell>
          <cell r="K4031" t="str">
            <v xml:space="preserve">Gabriela Arteaga_PERUZZI S A </v>
          </cell>
          <cell r="L4031" t="str">
            <v>Av Amazonas N22 48 y Ramirez Davalos 2do piso Ars pichincha quito</v>
          </cell>
          <cell r="M4031" t="str">
            <v>1791881842001</v>
          </cell>
          <cell r="N4031" t="str">
            <v>0995801070</v>
          </cell>
          <cell r="O4031" t="str">
            <v/>
          </cell>
          <cell r="P4031" t="str">
            <v>QUITO</v>
          </cell>
          <cell r="Q4031" t="str">
            <v>QUITO</v>
          </cell>
          <cell r="R4031" t="str">
            <v>PICHINCHA</v>
          </cell>
          <cell r="T4031" t="str">
            <v>FLEXTRANS UIO</v>
          </cell>
          <cell r="U4031" t="str">
            <v>FLEXNETUIO_LOCAL</v>
          </cell>
          <cell r="V4031">
            <v>1</v>
          </cell>
          <cell r="W4031">
            <v>1</v>
          </cell>
          <cell r="X4031" t="str">
            <v>FLEXNET ECUADOR - MDELIVERY</v>
          </cell>
          <cell r="Y4031" t="str">
            <v>CALLE 28 DE JUNIO S/N Y GARCIA MORENO ENTRADA LLANO GRANDE</v>
          </cell>
        </row>
        <row r="4032">
          <cell r="A4032" t="str">
            <v>2482645</v>
          </cell>
          <cell r="B4032">
            <v>494483</v>
          </cell>
          <cell r="C4032" t="str">
            <v>2482645</v>
          </cell>
          <cell r="D4032" t="str">
            <v>MDELIVERY</v>
          </cell>
          <cell r="E4032" t="str">
            <v>DESPACHO</v>
          </cell>
          <cell r="F4032" t="str">
            <v>NORMAL</v>
          </cell>
          <cell r="G4032" t="str">
            <v>FT79054</v>
          </cell>
          <cell r="H4032">
            <v>44937</v>
          </cell>
          <cell r="I4032" t="str">
            <v>ENTREGADO</v>
          </cell>
          <cell r="J4032">
            <v>44938</v>
          </cell>
          <cell r="K4032" t="str">
            <v>CRISTIAN PAREDES_ BANCO PICHINCHA CA</v>
          </cell>
          <cell r="L4032" t="str">
            <v>Amazonas y Pereira Matriz Banco Pichincha Av Piso 7</v>
          </cell>
          <cell r="M4032" t="str">
            <v>1790010937001</v>
          </cell>
          <cell r="N4032" t="str">
            <v>0999059226</v>
          </cell>
          <cell r="O4032" t="str">
            <v/>
          </cell>
          <cell r="P4032" t="str">
            <v>QUITO</v>
          </cell>
          <cell r="Q4032" t="str">
            <v>QUITO</v>
          </cell>
          <cell r="R4032" t="str">
            <v>PICHINCHA</v>
          </cell>
          <cell r="T4032" t="str">
            <v>FLEXTRANS UIO</v>
          </cell>
          <cell r="U4032" t="str">
            <v>FLEXNETUIO_LOCAL</v>
          </cell>
          <cell r="V4032">
            <v>1</v>
          </cell>
          <cell r="W4032">
            <v>1</v>
          </cell>
          <cell r="X4032" t="str">
            <v>FLEXNET ECUADOR - MDELIVERY</v>
          </cell>
          <cell r="Y4032" t="str">
            <v>CALLE 28 DE JUNIO S/N Y GARCIA MORENO ENTRADA LLANO GRANDE</v>
          </cell>
        </row>
        <row r="4033">
          <cell r="A4033" t="str">
            <v>2482646</v>
          </cell>
          <cell r="B4033">
            <v>494484</v>
          </cell>
          <cell r="C4033" t="str">
            <v>2482646</v>
          </cell>
          <cell r="D4033" t="str">
            <v>MDELIVERY</v>
          </cell>
          <cell r="E4033" t="str">
            <v>DESPACHO</v>
          </cell>
          <cell r="F4033" t="str">
            <v>NORMAL</v>
          </cell>
          <cell r="G4033" t="str">
            <v>FT79155</v>
          </cell>
          <cell r="H4033">
            <v>44937</v>
          </cell>
          <cell r="I4033" t="str">
            <v>ENTREGADO</v>
          </cell>
          <cell r="J4033">
            <v>44938</v>
          </cell>
          <cell r="K4033" t="str">
            <v>RAY JONATHAN MOSQUERA LAGOS_RAY JONATHAN MOSQUERA LAGOS</v>
          </cell>
          <cell r="L4033" t="str">
            <v xml:space="preserve"> AV DE LOS SHIRYS Y PASAJE SAMANIEGO LOTE 7 CASA 3 0 20 10 3 S 78 26 35 4 W </v>
          </cell>
          <cell r="M4033" t="str">
            <v>1723081020001</v>
          </cell>
          <cell r="N4033" t="str">
            <v>0984665077/0997884017</v>
          </cell>
          <cell r="O4033" t="str">
            <v/>
          </cell>
          <cell r="P4033" t="str">
            <v>RUMIÑAHUI</v>
          </cell>
          <cell r="Q4033" t="str">
            <v>RUMIÑAHUI</v>
          </cell>
          <cell r="R4033" t="str">
            <v>PICHINCHA</v>
          </cell>
          <cell r="T4033" t="str">
            <v>TRAMACO</v>
          </cell>
          <cell r="U4033" t="str">
            <v>FLEXNETUIO_LOCAL</v>
          </cell>
          <cell r="V4033">
            <v>1</v>
          </cell>
          <cell r="W4033">
            <v>1</v>
          </cell>
          <cell r="X4033" t="str">
            <v>FLEXNET ECUADOR - MDELIVERY</v>
          </cell>
          <cell r="Y4033" t="str">
            <v>CALLE 28 DE JUNIO S/N Y GARCIA MORENO ENTRADA LLANO GRANDE</v>
          </cell>
        </row>
        <row r="4034">
          <cell r="A4034" t="str">
            <v>2482648</v>
          </cell>
          <cell r="B4034">
            <v>494485</v>
          </cell>
          <cell r="C4034" t="str">
            <v>2482648</v>
          </cell>
          <cell r="D4034" t="str">
            <v>MDELIVERY</v>
          </cell>
          <cell r="E4034" t="str">
            <v>DESPACHO</v>
          </cell>
          <cell r="F4034" t="str">
            <v>NORMAL</v>
          </cell>
          <cell r="G4034" t="str">
            <v>FT79052</v>
          </cell>
          <cell r="H4034">
            <v>44937</v>
          </cell>
          <cell r="I4034" t="str">
            <v>ENTREGADO</v>
          </cell>
          <cell r="J4034">
            <v>44938</v>
          </cell>
          <cell r="K4034" t="str">
            <v xml:space="preserve">Pedro Salvador_ACNIELSEN ECUADOR S A </v>
          </cell>
          <cell r="L4034" t="str">
            <v>Calle Lloque Yupanqui S N y Miguel Riofrio Santa Monica de Conocoto</v>
          </cell>
          <cell r="M4034" t="str">
            <v>0990857997001</v>
          </cell>
          <cell r="N4034" t="str">
            <v>0996700537</v>
          </cell>
          <cell r="O4034" t="str">
            <v/>
          </cell>
          <cell r="P4034" t="str">
            <v>QUITO</v>
          </cell>
          <cell r="Q4034" t="str">
            <v>QUITO</v>
          </cell>
          <cell r="R4034" t="str">
            <v>PICHINCHA</v>
          </cell>
          <cell r="T4034" t="str">
            <v>FLEXTRANS UIO</v>
          </cell>
          <cell r="U4034" t="str">
            <v>FLEXNETUIO_LOCAL</v>
          </cell>
          <cell r="V4034">
            <v>1</v>
          </cell>
          <cell r="W4034">
            <v>1</v>
          </cell>
          <cell r="X4034" t="str">
            <v>FLEXNET ECUADOR - MDELIVERY</v>
          </cell>
          <cell r="Y4034" t="str">
            <v>CALLE 28 DE JUNIO S/N Y GARCIA MORENO ENTRADA LLANO GRANDE</v>
          </cell>
        </row>
        <row r="4035">
          <cell r="A4035" t="str">
            <v>2482649</v>
          </cell>
          <cell r="B4035">
            <v>494486</v>
          </cell>
          <cell r="C4035" t="str">
            <v>2482649</v>
          </cell>
          <cell r="D4035" t="str">
            <v>MDELIVERY</v>
          </cell>
          <cell r="E4035" t="str">
            <v>DESPACHO</v>
          </cell>
          <cell r="F4035" t="str">
            <v>NORMAL</v>
          </cell>
          <cell r="G4035" t="str">
            <v>031080002482649</v>
          </cell>
          <cell r="H4035">
            <v>44937</v>
          </cell>
          <cell r="I4035" t="str">
            <v>ENTREGADO</v>
          </cell>
          <cell r="J4035">
            <v>44938</v>
          </cell>
          <cell r="K4035" t="str">
            <v xml:space="preserve">Sully Zambrano Mary Tumbaco_FUMITEC S A </v>
          </cell>
          <cell r="L4035" t="str">
            <v>Km 10 Via Daule Av Eucalipto Mz 11 Solar 8</v>
          </cell>
          <cell r="M4035" t="str">
            <v>0991342613001</v>
          </cell>
          <cell r="N4035" t="str">
            <v>0996485801</v>
          </cell>
          <cell r="O4035" t="str">
            <v/>
          </cell>
          <cell r="P4035" t="str">
            <v>GUAYAQUIL</v>
          </cell>
          <cell r="Q4035" t="str">
            <v>GUAYAQUIL</v>
          </cell>
          <cell r="R4035" t="str">
            <v>GUAYAS</v>
          </cell>
          <cell r="T4035" t="str">
            <v>TRAMACO</v>
          </cell>
          <cell r="U4035" t="str">
            <v>FLEXNETUIO_GYE</v>
          </cell>
          <cell r="V4035">
            <v>1</v>
          </cell>
          <cell r="W4035">
            <v>1</v>
          </cell>
          <cell r="X4035" t="str">
            <v>FLEXNET ECUADOR - MDELIVERY</v>
          </cell>
          <cell r="Y4035" t="str">
            <v>CALLE 28 DE JUNIO S/N Y GARCIA MORENO ENTRADA LLANO GRANDE</v>
          </cell>
        </row>
        <row r="4036">
          <cell r="A4036" t="str">
            <v>2482651</v>
          </cell>
          <cell r="B4036">
            <v>494487</v>
          </cell>
          <cell r="C4036" t="str">
            <v>2482651</v>
          </cell>
          <cell r="D4036" t="str">
            <v>MDELIVERY</v>
          </cell>
          <cell r="E4036" t="str">
            <v>DESPACHO</v>
          </cell>
          <cell r="F4036" t="str">
            <v>NORMAL</v>
          </cell>
          <cell r="G4036" t="str">
            <v>FT79040</v>
          </cell>
          <cell r="H4036">
            <v>44937</v>
          </cell>
          <cell r="I4036" t="str">
            <v>ENTREGADO</v>
          </cell>
          <cell r="J4036">
            <v>44938</v>
          </cell>
          <cell r="K4036" t="str">
            <v>Katherine Llumiquinga_ORGANIZACION NO GUBERNAMENTAL INTERNACIONAL HIAS</v>
          </cell>
          <cell r="L4036" t="str">
            <v xml:space="preserve"> PICHINCHA QUITO INaquito Av CoruNa N26 92 San Ignacio Edificio Austria </v>
          </cell>
          <cell r="M4036" t="str">
            <v>1791940571001</v>
          </cell>
          <cell r="N4036" t="str">
            <v>0983868211</v>
          </cell>
          <cell r="O4036" t="str">
            <v/>
          </cell>
          <cell r="P4036" t="str">
            <v>QUITO</v>
          </cell>
          <cell r="Q4036" t="str">
            <v>QUITO</v>
          </cell>
          <cell r="R4036" t="str">
            <v>PICHINCHA</v>
          </cell>
          <cell r="T4036" t="str">
            <v>FLEXTRANS UIO</v>
          </cell>
          <cell r="U4036" t="str">
            <v>FLEXNETUIO_LOCAL</v>
          </cell>
          <cell r="V4036">
            <v>1</v>
          </cell>
          <cell r="W4036">
            <v>1</v>
          </cell>
          <cell r="X4036" t="str">
            <v>FLEXNET ECUADOR - MDELIVERY</v>
          </cell>
          <cell r="Y4036" t="str">
            <v>CALLE 28 DE JUNIO S/N Y GARCIA MORENO ENTRADA LLANO GRANDE</v>
          </cell>
        </row>
        <row r="4037">
          <cell r="A4037" t="str">
            <v>2482654</v>
          </cell>
          <cell r="B4037">
            <v>494488</v>
          </cell>
          <cell r="C4037" t="str">
            <v>2482654</v>
          </cell>
          <cell r="D4037" t="str">
            <v>MDELIVERY</v>
          </cell>
          <cell r="E4037" t="str">
            <v>DESPACHO</v>
          </cell>
          <cell r="F4037" t="str">
            <v>NORMAL</v>
          </cell>
          <cell r="G4037" t="str">
            <v>FT79043</v>
          </cell>
          <cell r="H4037">
            <v>44937</v>
          </cell>
          <cell r="I4037" t="str">
            <v>ENTREGADO</v>
          </cell>
          <cell r="J4037">
            <v>44939</v>
          </cell>
          <cell r="K4037" t="str">
            <v>DILAN FERNANDO PARRA IBADANGO_DILAN FERNANDO PARRA IBADANGO</v>
          </cell>
          <cell r="L4037" t="str">
            <v xml:space="preserve"> CALACALI PAJE MEDIA NAVAS FRENTE LA GALLERA EL PALOMO DE ORO EN LA EMPRESA MASTERCORD 0 00 04 0 S 78 30 22 6 W </v>
          </cell>
          <cell r="M4037" t="str">
            <v>1750178483001</v>
          </cell>
          <cell r="N4037" t="str">
            <v>0991071759</v>
          </cell>
          <cell r="O4037" t="str">
            <v/>
          </cell>
          <cell r="P4037" t="str">
            <v>QUITO</v>
          </cell>
          <cell r="Q4037" t="str">
            <v>QUITO</v>
          </cell>
          <cell r="R4037" t="str">
            <v>PICHINCHA</v>
          </cell>
          <cell r="T4037" t="str">
            <v>TRANSERVISS</v>
          </cell>
          <cell r="U4037" t="str">
            <v>FLEXNETUIO_LOCAL</v>
          </cell>
          <cell r="V4037">
            <v>1</v>
          </cell>
          <cell r="W4037">
            <v>1</v>
          </cell>
          <cell r="X4037" t="str">
            <v>FLEXNET ECUADOR - MDELIVERY</v>
          </cell>
          <cell r="Y4037" t="str">
            <v>CALLE 28 DE JUNIO S/N Y GARCIA MORENO ENTRADA LLANO GRANDE</v>
          </cell>
        </row>
        <row r="4038">
          <cell r="A4038" t="str">
            <v>2482657</v>
          </cell>
          <cell r="B4038">
            <v>494489</v>
          </cell>
          <cell r="C4038" t="str">
            <v>2482657</v>
          </cell>
          <cell r="D4038" t="str">
            <v>MDELIVERY</v>
          </cell>
          <cell r="E4038" t="str">
            <v>DESPACHO</v>
          </cell>
          <cell r="F4038" t="str">
            <v>NORMAL</v>
          </cell>
          <cell r="G4038" t="str">
            <v>FT79053</v>
          </cell>
          <cell r="H4038">
            <v>44937</v>
          </cell>
          <cell r="I4038" t="str">
            <v>ENTREGADO</v>
          </cell>
          <cell r="J4038">
            <v>44938</v>
          </cell>
          <cell r="K4038" t="str">
            <v>Henry Paul MuNoz Gines_COOPERATIVA DE AHORRO Y CREDITO DE LOS EMPLEADOS D</v>
          </cell>
          <cell r="L4038" t="str">
            <v xml:space="preserve"> PICHINCHA QUITO Avda Maldonado Bodega Cerveceria SUR Puente de Guajalo referencia EDESA Outlet Guajalo </v>
          </cell>
          <cell r="M4038" t="str">
            <v>0992660368001</v>
          </cell>
          <cell r="N4038" t="str">
            <v>992964051</v>
          </cell>
          <cell r="O4038" t="str">
            <v/>
          </cell>
          <cell r="P4038" t="str">
            <v>QUITO</v>
          </cell>
          <cell r="Q4038" t="str">
            <v>QUITO</v>
          </cell>
          <cell r="R4038" t="str">
            <v>PICHINCHA</v>
          </cell>
          <cell r="T4038" t="str">
            <v>FLEXTRANS UIO</v>
          </cell>
          <cell r="U4038" t="str">
            <v>FLEXNETUIO_LOCAL</v>
          </cell>
          <cell r="V4038">
            <v>1</v>
          </cell>
          <cell r="W4038">
            <v>1</v>
          </cell>
          <cell r="X4038" t="str">
            <v>FLEXNET ECUADOR - MDELIVERY</v>
          </cell>
          <cell r="Y4038" t="str">
            <v>CALLE 28 DE JUNIO S/N Y GARCIA MORENO ENTRADA LLANO GRANDE</v>
          </cell>
        </row>
        <row r="4039">
          <cell r="A4039" t="str">
            <v>2482665</v>
          </cell>
          <cell r="B4039">
            <v>494491</v>
          </cell>
          <cell r="C4039" t="str">
            <v>2482665</v>
          </cell>
          <cell r="D4039" t="str">
            <v>MDELIVERY</v>
          </cell>
          <cell r="E4039" t="str">
            <v>DESPACHO</v>
          </cell>
          <cell r="F4039" t="str">
            <v>NORMAL</v>
          </cell>
          <cell r="G4039" t="str">
            <v>FT79138</v>
          </cell>
          <cell r="H4039">
            <v>44937</v>
          </cell>
          <cell r="I4039" t="str">
            <v>ENTREGADO</v>
          </cell>
          <cell r="J4039">
            <v>44938</v>
          </cell>
          <cell r="K4039" t="str">
            <v>Yusabeth Mora_SEGURIDAD PRIVADA ACTIVE SECURITY COMPANY A S C C</v>
          </cell>
          <cell r="L4039" t="str">
            <v>La Garzota 3ra etapa MZ 92 Solar 7</v>
          </cell>
          <cell r="M4039" t="str">
            <v>1791810848001</v>
          </cell>
          <cell r="N4039" t="str">
            <v>0998738458</v>
          </cell>
          <cell r="O4039" t="str">
            <v/>
          </cell>
          <cell r="P4039" t="str">
            <v>GUAYAQUIL</v>
          </cell>
          <cell r="Q4039" t="str">
            <v>GUAYAQUIL</v>
          </cell>
          <cell r="R4039" t="str">
            <v>GUAYAS</v>
          </cell>
          <cell r="T4039" t="str">
            <v>ITSACOURIER</v>
          </cell>
          <cell r="U4039" t="str">
            <v>FLEXNETUIO_GYE</v>
          </cell>
          <cell r="V4039">
            <v>1</v>
          </cell>
          <cell r="W4039">
            <v>1</v>
          </cell>
          <cell r="X4039" t="str">
            <v>FLEXNET ECUADOR - MDELIVERY</v>
          </cell>
          <cell r="Y4039" t="str">
            <v>CALLE 28 DE JUNIO S/N Y GARCIA MORENO ENTRADA LLANO GRANDE</v>
          </cell>
        </row>
        <row r="4040">
          <cell r="A4040" t="str">
            <v>2482678</v>
          </cell>
          <cell r="B4040">
            <v>494492</v>
          </cell>
          <cell r="C4040" t="str">
            <v>2482678</v>
          </cell>
          <cell r="D4040" t="str">
            <v>MDELIVERY</v>
          </cell>
          <cell r="E4040" t="str">
            <v>DESPACHO</v>
          </cell>
          <cell r="F4040" t="str">
            <v>NORMAL</v>
          </cell>
          <cell r="G4040" t="str">
            <v>031080002482678</v>
          </cell>
          <cell r="H4040">
            <v>44937</v>
          </cell>
          <cell r="I4040" t="str">
            <v>ENTREGADO</v>
          </cell>
          <cell r="J4040">
            <v>44942</v>
          </cell>
          <cell r="K4040" t="str">
            <v>BOLIVAR MARCELO TAPUY LOPEZ_BOLIVAR MARCELO TAPUY LOPEZ</v>
          </cell>
          <cell r="L4040" t="str">
            <v>Barrio El Prado a pasos de la Clinica Castillo en el CENTRO DE QUIROMASAJE Y REHABILITACIoN</v>
          </cell>
          <cell r="M4040" t="str">
            <v>1711683431001</v>
          </cell>
          <cell r="N4040" t="str">
            <v>0984353579</v>
          </cell>
          <cell r="O4040" t="str">
            <v/>
          </cell>
          <cell r="P4040" t="str">
            <v>ATACAMES</v>
          </cell>
          <cell r="Q4040" t="str">
            <v>ATACAMES</v>
          </cell>
          <cell r="R4040" t="str">
            <v>ESMERALDAS</v>
          </cell>
          <cell r="S4040" t="str">
            <v>SUA (CAB. EN LA BOCANA) - TONCHIGUE - SAME</v>
          </cell>
          <cell r="T4040" t="str">
            <v>TRAMACO</v>
          </cell>
          <cell r="U4040" t="str">
            <v>FLEXNETUIO_PROVINCIA</v>
          </cell>
          <cell r="V4040">
            <v>1</v>
          </cell>
          <cell r="W4040">
            <v>1</v>
          </cell>
          <cell r="X4040" t="str">
            <v>FLEXNET ECUADOR - MDELIVERY</v>
          </cell>
          <cell r="Y4040" t="str">
            <v>CALLE 28 DE JUNIO S/N Y GARCIA MORENO ENTRADA LLANO GRANDE</v>
          </cell>
        </row>
        <row r="4041">
          <cell r="A4041" t="str">
            <v>DEC3202301110021 DEC3202301110010</v>
          </cell>
          <cell r="B4041">
            <v>494459</v>
          </cell>
          <cell r="C4041" t="str">
            <v>DEC3202301110021 DEC3202301110010</v>
          </cell>
          <cell r="D4041" t="str">
            <v>HUAWEI</v>
          </cell>
          <cell r="E4041" t="str">
            <v>DESPACHO</v>
          </cell>
          <cell r="F4041" t="str">
            <v>EXCLUSIVO</v>
          </cell>
          <cell r="G4041" t="str">
            <v>79026</v>
          </cell>
          <cell r="H4041">
            <v>44937</v>
          </cell>
          <cell r="I4041" t="str">
            <v>ENTREGADO</v>
          </cell>
          <cell r="J4041">
            <v>44937</v>
          </cell>
          <cell r="K4041" t="str">
            <v>CN SYSTEM INTEGRATION AND CONSTRUCTION DEL ECUADOR CNSIC S.A.</v>
          </cell>
          <cell r="L4041" t="str">
            <v>LOTIZACION POPULAR  “AB. REINALDO QUIÑONEZ”</v>
          </cell>
          <cell r="M4041" t="str">
            <v>WASHINGTON XAVIER OSORIO QUINTO</v>
          </cell>
          <cell r="N4041" t="str">
            <v>0979989316</v>
          </cell>
          <cell r="P4041" t="str">
            <v>GUAYAQUIL</v>
          </cell>
          <cell r="Q4041" t="str">
            <v>GUAYAQUIL</v>
          </cell>
          <cell r="R4041" t="str">
            <v>GUAYAS</v>
          </cell>
          <cell r="T4041" t="str">
            <v>FLEXTRANS GYE</v>
          </cell>
          <cell r="U4041" t="str">
            <v>FLEXNETGYE_LOCAL</v>
          </cell>
          <cell r="V4041">
            <v>5</v>
          </cell>
          <cell r="W4041">
            <v>13.12</v>
          </cell>
          <cell r="X4041" t="str">
            <v>FLEXNET GUAYAQUIL</v>
          </cell>
          <cell r="Y4041" t="str">
            <v>FERNANDO GUTIERREZ HILL KM 8 1/2 VIA DAULE COOP. JUAN MONTALVO / FRENTE A PEPSI COLA</v>
          </cell>
        </row>
        <row r="4042">
          <cell r="A4042" t="str">
            <v>CLDEV_GYESIM0072</v>
          </cell>
          <cell r="B4042">
            <v>494458</v>
          </cell>
          <cell r="C4042" t="str">
            <v>CLDEV_GYESIM0072</v>
          </cell>
          <cell r="D4042" t="str">
            <v>CONECEL_DOCUMENTOS</v>
          </cell>
          <cell r="E4042" t="str">
            <v>DESPACHO</v>
          </cell>
          <cell r="F4042" t="str">
            <v>NORMAL</v>
          </cell>
          <cell r="G4042" t="str">
            <v>FT79025</v>
          </cell>
          <cell r="H4042">
            <v>44937</v>
          </cell>
          <cell r="I4042" t="str">
            <v>ENTREGADO</v>
          </cell>
          <cell r="J4042">
            <v>44937</v>
          </cell>
          <cell r="K4042" t="str">
            <v>ANA AGUIRRE / MARIA SUNTAXI - PATRICIA</v>
          </cell>
          <cell r="L4042" t="str">
            <v>CIUDADELA SANTA LEONOR MZ 6 SOLAR 17</v>
          </cell>
          <cell r="P4042" t="str">
            <v>GUAYAQUIL</v>
          </cell>
          <cell r="Q4042" t="str">
            <v>GUAYAQUIL</v>
          </cell>
          <cell r="R4042" t="str">
            <v>GUAYAS</v>
          </cell>
          <cell r="T4042" t="str">
            <v>ITSACOURIER</v>
          </cell>
          <cell r="U4042" t="str">
            <v>FLEXNETUIO_GYE</v>
          </cell>
          <cell r="V4042">
            <v>1</v>
          </cell>
          <cell r="X4042" t="str">
            <v>FLEXNET DEL ECUADOR</v>
          </cell>
          <cell r="Y4042" t="str">
            <v>KM 8 1/2 VIA A DAULE</v>
          </cell>
        </row>
        <row r="4043">
          <cell r="A4043" t="str">
            <v>20003056404755</v>
          </cell>
          <cell r="B4043">
            <v>494447</v>
          </cell>
          <cell r="C4043" t="str">
            <v>20003056404755</v>
          </cell>
          <cell r="D4043" t="str">
            <v>CONECEL_REG</v>
          </cell>
          <cell r="E4043" t="str">
            <v>DESPACHO</v>
          </cell>
          <cell r="F4043" t="str">
            <v>NORMAL</v>
          </cell>
          <cell r="G4043" t="str">
            <v>EC6542</v>
          </cell>
          <cell r="H4043">
            <v>44937</v>
          </cell>
          <cell r="I4043" t="str">
            <v>ENTREGADO</v>
          </cell>
          <cell r="J4043">
            <v>44943</v>
          </cell>
          <cell r="K4043" t="str">
            <v>JANETH ALEXANDRA POZO</v>
          </cell>
          <cell r="L4043" t="str">
            <v>QUITO CARCELEN AV ISIDRO AYORA NO: 88-15 Y CALLE E5 URBANIZACION LOS MASTODONTES, CUARTA TRANVERSAL E5 CASA ESQUINERA 3PISOS</v>
          </cell>
          <cell r="M4043" t="str">
            <v>1715144067</v>
          </cell>
          <cell r="N4043" t="str">
            <v>983105191</v>
          </cell>
          <cell r="P4043" t="str">
            <v>QUITO</v>
          </cell>
          <cell r="Q4043" t="str">
            <v>QUITO</v>
          </cell>
          <cell r="R4043" t="str">
            <v>PICHINCHA</v>
          </cell>
          <cell r="T4043" t="str">
            <v>EXPRESSCON</v>
          </cell>
          <cell r="U4043" t="str">
            <v>FLEXNETUIO_LOCAL</v>
          </cell>
          <cell r="V4043">
            <v>1</v>
          </cell>
          <cell r="W4043">
            <v>1</v>
          </cell>
          <cell r="X4043" t="str">
            <v>FLEXNET UIO</v>
          </cell>
          <cell r="Y4043" t="str">
            <v>FLEX NET CALLE 28 DE JUNIO S/N Y GARCIA MORENO ENTRADA LLANO GRANDE</v>
          </cell>
        </row>
        <row r="4044">
          <cell r="A4044" t="str">
            <v>20003057861520</v>
          </cell>
          <cell r="B4044">
            <v>494448</v>
          </cell>
          <cell r="C4044" t="str">
            <v>20003057861520</v>
          </cell>
          <cell r="D4044" t="str">
            <v>CONECEL_REG</v>
          </cell>
          <cell r="E4044" t="str">
            <v>DESPACHO</v>
          </cell>
          <cell r="F4044" t="str">
            <v>NORMAL</v>
          </cell>
          <cell r="G4044" t="str">
            <v>EC6541</v>
          </cell>
          <cell r="H4044">
            <v>44937</v>
          </cell>
          <cell r="I4044" t="str">
            <v>EN_TRANSITO</v>
          </cell>
          <cell r="J4044">
            <v>44943</v>
          </cell>
          <cell r="K4044" t="str">
            <v>GEOVANNY PATRICIO ULLAURI</v>
          </cell>
          <cell r="L4044" t="str">
            <v>QUITO LA MAGDALENA AV GATAZO No: OE3 213 y AV LICTO CASA COLOR TACSO Y VERDE 2 PISOS REF FRENTE AL PARQUE DE LA PARADA DEL METRO</v>
          </cell>
          <cell r="M4044" t="str">
            <v>602041188</v>
          </cell>
          <cell r="N4044" t="str">
            <v>0984451909 0984000550</v>
          </cell>
          <cell r="O4044" t="str">
            <v/>
          </cell>
          <cell r="P4044" t="str">
            <v>QUITO</v>
          </cell>
          <cell r="Q4044" t="str">
            <v>QUITO</v>
          </cell>
          <cell r="R4044" t="str">
            <v>PICHINCHA</v>
          </cell>
          <cell r="T4044" t="str">
            <v>EXPRESSCON</v>
          </cell>
          <cell r="U4044" t="str">
            <v>FLEXNETUIO_LOCAL</v>
          </cell>
          <cell r="V4044">
            <v>1</v>
          </cell>
          <cell r="W4044">
            <v>1</v>
          </cell>
          <cell r="X4044" t="str">
            <v>FLEXNET UIO</v>
          </cell>
          <cell r="Y4044" t="str">
            <v>FLEX NET CALLE 28 DE JUNIO S/N Y GARCIA MORENO ENTRADA LLANO GRANDE</v>
          </cell>
        </row>
        <row r="4045">
          <cell r="A4045" t="str">
            <v>20003053251770</v>
          </cell>
          <cell r="B4045">
            <v>494449</v>
          </cell>
          <cell r="C4045" t="str">
            <v>20003053251770</v>
          </cell>
          <cell r="D4045" t="str">
            <v>CONECEL_REG</v>
          </cell>
          <cell r="E4045" t="str">
            <v>DESPACHO</v>
          </cell>
          <cell r="F4045" t="str">
            <v>NORMAL</v>
          </cell>
          <cell r="G4045" t="str">
            <v>EC6538</v>
          </cell>
          <cell r="H4045">
            <v>44937</v>
          </cell>
          <cell r="I4045" t="str">
            <v>ENTREGADO</v>
          </cell>
          <cell r="J4045">
            <v>44944</v>
          </cell>
          <cell r="K4045" t="str">
            <v>DAVID STEEVEN REA</v>
          </cell>
          <cell r="L4045" t="str">
            <v>QUITO TRABAJO CONOCOTO AV JUAN MONTALVO Y OLMEDO /EN  LA UNIDAD EDUCATIVA ATLANTIS DEL VALLE</v>
          </cell>
          <cell r="M4045" t="str">
            <v>1719668368</v>
          </cell>
          <cell r="N4045" t="str">
            <v>987983524</v>
          </cell>
          <cell r="P4045" t="str">
            <v>QUITO</v>
          </cell>
          <cell r="Q4045" t="str">
            <v>QUITO</v>
          </cell>
          <cell r="R4045" t="str">
            <v>PICHINCHA</v>
          </cell>
          <cell r="T4045" t="str">
            <v>EXPRESSCON</v>
          </cell>
          <cell r="U4045" t="str">
            <v>FLEXNETUIO_LOCAL</v>
          </cell>
          <cell r="V4045">
            <v>1</v>
          </cell>
          <cell r="W4045">
            <v>1</v>
          </cell>
          <cell r="X4045" t="str">
            <v>FLEXNET UIO</v>
          </cell>
          <cell r="Y4045" t="str">
            <v>FLEX NET CALLE 28 DE JUNIO S/N Y GARCIA MORENO ENTRADA LLANO GRANDE</v>
          </cell>
        </row>
        <row r="4046">
          <cell r="A4046" t="str">
            <v>20003057823077</v>
          </cell>
          <cell r="B4046">
            <v>494450</v>
          </cell>
          <cell r="C4046" t="str">
            <v>20003057823077</v>
          </cell>
          <cell r="D4046" t="str">
            <v>CONECEL_REG</v>
          </cell>
          <cell r="E4046" t="str">
            <v>DESPACHO</v>
          </cell>
          <cell r="F4046" t="str">
            <v>NORMAL</v>
          </cell>
          <cell r="G4046" t="str">
            <v>EC6535</v>
          </cell>
          <cell r="H4046">
            <v>44937</v>
          </cell>
          <cell r="I4046" t="str">
            <v>ENTREGADO</v>
          </cell>
          <cell r="J4046">
            <v>44943</v>
          </cell>
          <cell r="K4046" t="str">
            <v>ANGEL OVIDIO POMA</v>
          </cell>
          <cell r="L4046" t="str">
            <v>QUITO PQ CONOCOTO VALLE DE LOS CHILLOS TRABAJO MANUEL POLIT LASSO Y OLMEDO ESQUINA LOCAL DE PINTURAS SUPER COLOR</v>
          </cell>
          <cell r="M4046" t="str">
            <v>200900892</v>
          </cell>
          <cell r="N4046" t="str">
            <v>968307543</v>
          </cell>
          <cell r="P4046" t="str">
            <v>QUITO</v>
          </cell>
          <cell r="Q4046" t="str">
            <v>QUITO</v>
          </cell>
          <cell r="R4046" t="str">
            <v>PICHINCHA</v>
          </cell>
          <cell r="T4046" t="str">
            <v>EXPRESSCON</v>
          </cell>
          <cell r="U4046" t="str">
            <v>FLEXNETUIO_LOCAL</v>
          </cell>
          <cell r="V4046">
            <v>1</v>
          </cell>
          <cell r="W4046">
            <v>1</v>
          </cell>
          <cell r="X4046" t="str">
            <v>FLEXNET UIO</v>
          </cell>
          <cell r="Y4046" t="str">
            <v>FLEX NET CALLE 28 DE JUNIO S/N Y GARCIA MORENO ENTRADA LLANO GRANDE</v>
          </cell>
        </row>
        <row r="4047">
          <cell r="A4047" t="str">
            <v>20003007583461_2</v>
          </cell>
          <cell r="B4047">
            <v>494451</v>
          </cell>
          <cell r="C4047" t="str">
            <v>20003007583461_2</v>
          </cell>
          <cell r="D4047" t="str">
            <v>CONECEL_REG</v>
          </cell>
          <cell r="E4047" t="str">
            <v>DESPACHO</v>
          </cell>
          <cell r="F4047" t="str">
            <v>NORMAL</v>
          </cell>
          <cell r="G4047" t="str">
            <v>EC6539</v>
          </cell>
          <cell r="H4047">
            <v>44937</v>
          </cell>
          <cell r="I4047" t="str">
            <v>ENTREGADO</v>
          </cell>
          <cell r="J4047">
            <v>44940</v>
          </cell>
          <cell r="K4047" t="str">
            <v>DIANA CAROLINA PALLO</v>
          </cell>
          <cell r="L4047" t="str">
            <v>QUITO/INAQUITO/ QUICENTRO NORTE CALLE ZURIAGO Y EL VENGADOR//EN LA EMPRESA BLESING/EL EDIFICIO SE ENCUENTRA EN LA ESQUINA ES DE LADRILLO DE 4 PISOS /AL FRENTE DE FEDERACION /ATRAS DEL QUICENTRO NORTE</v>
          </cell>
          <cell r="M4047" t="str">
            <v>1719085639</v>
          </cell>
          <cell r="N4047" t="str">
            <v>987146996</v>
          </cell>
          <cell r="O4047" t="str">
            <v/>
          </cell>
          <cell r="P4047" t="str">
            <v>QUITO</v>
          </cell>
          <cell r="Q4047" t="str">
            <v>QUITO</v>
          </cell>
          <cell r="R4047" t="str">
            <v>PICHINCHA</v>
          </cell>
          <cell r="T4047" t="str">
            <v>EXPRESSCON</v>
          </cell>
          <cell r="U4047" t="str">
            <v>FLEXNETUIO_LOCAL</v>
          </cell>
          <cell r="V4047">
            <v>1</v>
          </cell>
          <cell r="W4047">
            <v>1</v>
          </cell>
          <cell r="X4047" t="str">
            <v>FLEXNET UIO</v>
          </cell>
          <cell r="Y4047" t="str">
            <v>FLEX NET CALLE 28 DE JUNIO S/N Y GARCIA MORENO ENTRADA LLANO GRANDE</v>
          </cell>
        </row>
        <row r="4048">
          <cell r="A4048" t="str">
            <v>4821803</v>
          </cell>
          <cell r="B4048">
            <v>494421</v>
          </cell>
          <cell r="C4048" t="str">
            <v>4821803</v>
          </cell>
          <cell r="D4048" t="str">
            <v>MDELIVERY</v>
          </cell>
          <cell r="E4048" t="str">
            <v>DESPACHO</v>
          </cell>
          <cell r="F4048" t="str">
            <v>NORMAL</v>
          </cell>
          <cell r="G4048" t="str">
            <v>031080004821803</v>
          </cell>
          <cell r="H4048">
            <v>44937</v>
          </cell>
          <cell r="I4048" t="str">
            <v>ENTREGADO</v>
          </cell>
          <cell r="J4048">
            <v>44938</v>
          </cell>
          <cell r="K4048" t="str">
            <v>STALIN ALEXANDER CHARRO VITE</v>
          </cell>
          <cell r="L4048" t="str">
            <v>EL COCA  CALLE FRANCISCO PIZARRO  SN  Y RIO GUANO</v>
          </cell>
          <cell r="M4048" t="str">
            <v>2250160567</v>
          </cell>
          <cell r="N4048" t="str">
            <v>0982767131</v>
          </cell>
          <cell r="O4048" t="str">
            <v>0982767131</v>
          </cell>
          <cell r="P4048" t="str">
            <v>220202</v>
          </cell>
          <cell r="Q4048" t="str">
            <v>EL COCA</v>
          </cell>
          <cell r="R4048" t="str">
            <v>ORELLANA</v>
          </cell>
          <cell r="S4048" t="str">
            <v>PUERTO FRANCISCO DE ORELLANA (EL COCA) - FLOR DE ORIENTE</v>
          </cell>
          <cell r="T4048" t="str">
            <v>TRAMACO</v>
          </cell>
          <cell r="U4048" t="str">
            <v>FLEXNETUIO_PROVINCIA</v>
          </cell>
          <cell r="V4048">
            <v>1</v>
          </cell>
          <cell r="W4048">
            <v>1</v>
          </cell>
          <cell r="X4048" t="str">
            <v>FLEXNET ECUADOR - MDELIVERY</v>
          </cell>
          <cell r="Y4048" t="str">
            <v>CALLE 28 DE JUNIO S/N Y GARCIA MORENO ENTRADA LLANO GRANDE</v>
          </cell>
        </row>
        <row r="4049">
          <cell r="A4049" t="str">
            <v>4821933</v>
          </cell>
          <cell r="B4049">
            <v>494422</v>
          </cell>
          <cell r="C4049" t="str">
            <v>4821933</v>
          </cell>
          <cell r="D4049" t="str">
            <v>MDELIVERY</v>
          </cell>
          <cell r="E4049" t="str">
            <v>DESPACHO</v>
          </cell>
          <cell r="F4049" t="str">
            <v>NORMAL</v>
          </cell>
          <cell r="G4049" t="str">
            <v>FT79044</v>
          </cell>
          <cell r="H4049">
            <v>44937</v>
          </cell>
          <cell r="I4049" t="str">
            <v>ENTREGADO</v>
          </cell>
          <cell r="J4049">
            <v>44939</v>
          </cell>
          <cell r="K4049" t="str">
            <v>JOSE STALIN REA AVILES</v>
          </cell>
          <cell r="L4049" t="str">
            <v>ITCHIMBIA    AV  PATRIA  SN AV 12 DE OCTUBRE</v>
          </cell>
          <cell r="M4049" t="str">
            <v>0202490553</v>
          </cell>
          <cell r="N4049" t="str">
            <v>0979164600</v>
          </cell>
          <cell r="O4049" t="str">
            <v>0979164600</v>
          </cell>
          <cell r="P4049" t="str">
            <v>170525</v>
          </cell>
          <cell r="Q4049" t="str">
            <v>QUITO</v>
          </cell>
          <cell r="R4049" t="str">
            <v>PICHINCHA</v>
          </cell>
          <cell r="S4049" t="str">
            <v>QUITO</v>
          </cell>
          <cell r="T4049" t="str">
            <v>TRANSERVISS</v>
          </cell>
          <cell r="U4049" t="str">
            <v>FLEXNETUIO_LOCAL</v>
          </cell>
          <cell r="V4049">
            <v>1</v>
          </cell>
          <cell r="W4049">
            <v>1</v>
          </cell>
          <cell r="X4049" t="str">
            <v>FLEXNET ECUADOR - MDELIVERY</v>
          </cell>
          <cell r="Y4049" t="str">
            <v>CALLE 28 DE JUNIO S/N Y GARCIA MORENO ENTRADA LLANO GRANDE</v>
          </cell>
        </row>
        <row r="4050">
          <cell r="A4050" t="str">
            <v>4821959</v>
          </cell>
          <cell r="B4050">
            <v>494423</v>
          </cell>
          <cell r="C4050" t="str">
            <v>4821959</v>
          </cell>
          <cell r="D4050" t="str">
            <v>MDELIVERY</v>
          </cell>
          <cell r="E4050" t="str">
            <v>DESPACHO</v>
          </cell>
          <cell r="F4050" t="str">
            <v>NORMAL</v>
          </cell>
          <cell r="G4050" t="str">
            <v>031080004821959</v>
          </cell>
          <cell r="H4050">
            <v>44937</v>
          </cell>
          <cell r="I4050" t="str">
            <v>ENTREGADO</v>
          </cell>
          <cell r="J4050">
            <v>44938</v>
          </cell>
          <cell r="K4050" t="str">
            <v>ANTONIA ELICEA VILLAMAR ESPINOZA</v>
          </cell>
          <cell r="L4050" t="str">
            <v>LA AURORA   AV FEBRES CORDERO  SN VIA SAMBORONDON</v>
          </cell>
          <cell r="M4050" t="str">
            <v>0911758597</v>
          </cell>
          <cell r="N4050" t="str">
            <v>0984210981</v>
          </cell>
          <cell r="O4050" t="str">
            <v>0984210981</v>
          </cell>
          <cell r="P4050" t="str">
            <v>091901</v>
          </cell>
          <cell r="Q4050" t="str">
            <v>DAULE</v>
          </cell>
          <cell r="R4050" t="str">
            <v>GUAYAS</v>
          </cell>
          <cell r="S4050" t="str">
            <v>DAULE</v>
          </cell>
          <cell r="T4050" t="str">
            <v>TRAMACO</v>
          </cell>
          <cell r="V4050">
            <v>1</v>
          </cell>
          <cell r="W4050">
            <v>1</v>
          </cell>
          <cell r="X4050" t="str">
            <v>FLEXNET ECUADOR - MDELIVERY</v>
          </cell>
          <cell r="Y4050" t="str">
            <v>CALLE 28 DE JUNIO S/N Y GARCIA MORENO ENTRADA LLANO GRANDE</v>
          </cell>
        </row>
        <row r="4051">
          <cell r="A4051" t="str">
            <v>4822279</v>
          </cell>
          <cell r="B4051">
            <v>494424</v>
          </cell>
          <cell r="C4051" t="str">
            <v>4822279</v>
          </cell>
          <cell r="D4051" t="str">
            <v>MDELIVERY</v>
          </cell>
          <cell r="E4051" t="str">
            <v>DESPACHO</v>
          </cell>
          <cell r="F4051" t="str">
            <v>NORMAL</v>
          </cell>
          <cell r="G4051" t="str">
            <v>031080004822279</v>
          </cell>
          <cell r="H4051">
            <v>44937</v>
          </cell>
          <cell r="I4051" t="str">
            <v>ENTREGADO</v>
          </cell>
          <cell r="J4051">
            <v>44939</v>
          </cell>
          <cell r="K4051" t="str">
            <v>POZO YARUSCUAN JENNY ALEXANDRA</v>
          </cell>
          <cell r="L4051" t="str">
            <v>EL ANGEL    CALLE RIO FRIO  SN CALLE  PRIMERA TRANSVERSAL</v>
          </cell>
          <cell r="M4051" t="str">
            <v>0401544903</v>
          </cell>
          <cell r="N4051" t="str">
            <v>0979105394</v>
          </cell>
          <cell r="O4051" t="str">
            <v>0979105394</v>
          </cell>
          <cell r="P4051" t="str">
            <v>040301</v>
          </cell>
          <cell r="Q4051" t="str">
            <v>ESPEJO</v>
          </cell>
          <cell r="R4051" t="str">
            <v>CARCHI</v>
          </cell>
          <cell r="S4051" t="str">
            <v>EL ANGEL - INGUEZA - LA LIBERTAD (ALIZO) - SAN ISIDRO</v>
          </cell>
          <cell r="T4051" t="str">
            <v>TRAMACO</v>
          </cell>
          <cell r="U4051" t="str">
            <v>FLEXNETUIO_PROVINCIA</v>
          </cell>
          <cell r="V4051">
            <v>1</v>
          </cell>
          <cell r="W4051">
            <v>1</v>
          </cell>
          <cell r="X4051" t="str">
            <v>FLEXNET ECUADOR - MDELIVERY</v>
          </cell>
          <cell r="Y4051" t="str">
            <v>CALLE 28 DE JUNIO S/N Y GARCIA MORENO ENTRADA LLANO GRANDE</v>
          </cell>
        </row>
        <row r="4052">
          <cell r="A4052" t="str">
            <v>4822333</v>
          </cell>
          <cell r="B4052">
            <v>494425</v>
          </cell>
          <cell r="C4052" t="str">
            <v>4822333</v>
          </cell>
          <cell r="D4052" t="str">
            <v>MDELIVERY</v>
          </cell>
          <cell r="E4052" t="str">
            <v>DESPACHO</v>
          </cell>
          <cell r="F4052" t="str">
            <v>DERIVADO PICK UP</v>
          </cell>
          <cell r="G4052" t="str">
            <v>031080004822333</v>
          </cell>
          <cell r="H4052">
            <v>44937</v>
          </cell>
          <cell r="I4052" t="str">
            <v>ENTREGADO</v>
          </cell>
          <cell r="J4052">
            <v>44938</v>
          </cell>
          <cell r="K4052" t="str">
            <v>ALEJANDRA ABIGAIL BAJANA MORAN</v>
          </cell>
          <cell r="L4052" t="str">
            <v>OFICINA TRAMACO PORTETE</v>
          </cell>
          <cell r="M4052" t="str">
            <v>0929374171</v>
          </cell>
          <cell r="N4052" t="str">
            <v>0979129787</v>
          </cell>
          <cell r="O4052" t="str">
            <v>0979129787</v>
          </cell>
          <cell r="P4052" t="str">
            <v>GUAYAQUIL</v>
          </cell>
          <cell r="Q4052" t="str">
            <v>GUAYAQUIL</v>
          </cell>
          <cell r="R4052" t="str">
            <v>GUAYAS</v>
          </cell>
          <cell r="T4052" t="str">
            <v>TRAMACO</v>
          </cell>
          <cell r="U4052" t="str">
            <v>FLEXNETUIO_GYE</v>
          </cell>
          <cell r="V4052">
            <v>1</v>
          </cell>
          <cell r="W4052">
            <v>1</v>
          </cell>
          <cell r="X4052" t="str">
            <v>FLEXNET ECUADOR - MDELIVERY</v>
          </cell>
          <cell r="Y4052" t="str">
            <v>CALLE 28 DE JUNIO S/N Y GARCIA MORENO ENTRADA LLANO GRANDE</v>
          </cell>
        </row>
        <row r="4053">
          <cell r="A4053" t="str">
            <v>4822405</v>
          </cell>
          <cell r="B4053">
            <v>494426</v>
          </cell>
          <cell r="C4053" t="str">
            <v>4822405</v>
          </cell>
          <cell r="D4053" t="str">
            <v>MDELIVERY</v>
          </cell>
          <cell r="E4053" t="str">
            <v>DESPACHO</v>
          </cell>
          <cell r="F4053" t="str">
            <v>NORMAL</v>
          </cell>
          <cell r="G4053" t="str">
            <v>FT79071</v>
          </cell>
          <cell r="H4053">
            <v>44937</v>
          </cell>
          <cell r="I4053" t="str">
            <v>ENTREGADO</v>
          </cell>
          <cell r="J4053">
            <v>44938</v>
          </cell>
          <cell r="K4053" t="str">
            <v>GUAMAN SOLIZ XIMENA DEL PILAR</v>
          </cell>
          <cell r="L4053" t="str">
            <v>SAN JUAN CALLE NICARAGUA OE7 165 Y ASUNCION</v>
          </cell>
          <cell r="M4053" t="str">
            <v>1713155099</v>
          </cell>
          <cell r="N4053" t="str">
            <v>0995230873</v>
          </cell>
          <cell r="O4053" t="str">
            <v>0995230873</v>
          </cell>
          <cell r="P4053" t="str">
            <v>170402</v>
          </cell>
          <cell r="Q4053" t="str">
            <v>QUITO</v>
          </cell>
          <cell r="R4053" t="str">
            <v>PICHINCHA</v>
          </cell>
          <cell r="S4053" t="str">
            <v>QUITO</v>
          </cell>
          <cell r="T4053" t="str">
            <v>FLEXTRANS UIO</v>
          </cell>
          <cell r="U4053" t="str">
            <v>FLEXNETUIO_LOCAL</v>
          </cell>
          <cell r="V4053">
            <v>1</v>
          </cell>
          <cell r="W4053">
            <v>1</v>
          </cell>
          <cell r="X4053" t="str">
            <v>FLEXNET ECUADOR - MDELIVERY</v>
          </cell>
          <cell r="Y4053" t="str">
            <v>CALLE 28 DE JUNIO S/N Y GARCIA MORENO ENTRADA LLANO GRANDE</v>
          </cell>
        </row>
        <row r="4054">
          <cell r="A4054" t="str">
            <v>4822449</v>
          </cell>
          <cell r="B4054">
            <v>494427</v>
          </cell>
          <cell r="C4054" t="str">
            <v>4822449</v>
          </cell>
          <cell r="D4054" t="str">
            <v>MDELIVERY</v>
          </cell>
          <cell r="E4054" t="str">
            <v>DESPACHO</v>
          </cell>
          <cell r="F4054" t="str">
            <v>NORMAL</v>
          </cell>
          <cell r="G4054" t="str">
            <v>FT79108</v>
          </cell>
          <cell r="H4054">
            <v>44937</v>
          </cell>
          <cell r="I4054" t="str">
            <v>ENTREGADO</v>
          </cell>
          <cell r="J4054">
            <v>44938</v>
          </cell>
          <cell r="K4054" t="str">
            <v>KARLA DANIELA GARZON QUIMI</v>
          </cell>
          <cell r="L4054" t="str">
            <v>XIMENA COOP CARLOS CASTRO 2  MZ 27 SOLAR 18</v>
          </cell>
          <cell r="M4054" t="str">
            <v>0951587328</v>
          </cell>
          <cell r="N4054" t="str">
            <v>0998667337</v>
          </cell>
          <cell r="O4054" t="str">
            <v>0998667337</v>
          </cell>
          <cell r="P4054" t="str">
            <v>090101</v>
          </cell>
          <cell r="Q4054" t="str">
            <v>GUAYAQUIL</v>
          </cell>
          <cell r="R4054" t="str">
            <v>GUAYAS</v>
          </cell>
          <cell r="S4054" t="str">
            <v>GUAYAQUIL</v>
          </cell>
          <cell r="T4054" t="str">
            <v>ITSACOURIER</v>
          </cell>
          <cell r="U4054" t="str">
            <v>FLEXNETUIO_GYE</v>
          </cell>
          <cell r="V4054">
            <v>1</v>
          </cell>
          <cell r="W4054">
            <v>1</v>
          </cell>
          <cell r="X4054" t="str">
            <v>FLEXNET ECUADOR - MDELIVERY</v>
          </cell>
          <cell r="Y4054" t="str">
            <v>CALLE 28 DE JUNIO S/N Y GARCIA MORENO ENTRADA LLANO GRANDE</v>
          </cell>
        </row>
        <row r="4055">
          <cell r="A4055" t="str">
            <v>4822583</v>
          </cell>
          <cell r="B4055">
            <v>494428</v>
          </cell>
          <cell r="C4055" t="str">
            <v>4822583</v>
          </cell>
          <cell r="D4055" t="str">
            <v>MDELIVERY</v>
          </cell>
          <cell r="E4055" t="str">
            <v>DESPACHO</v>
          </cell>
          <cell r="F4055" t="str">
            <v>NORMAL</v>
          </cell>
          <cell r="G4055" t="str">
            <v>031080004822583</v>
          </cell>
          <cell r="H4055">
            <v>44937</v>
          </cell>
          <cell r="I4055" t="str">
            <v>ENTREGADO</v>
          </cell>
          <cell r="J4055">
            <v>44943</v>
          </cell>
          <cell r="K4055" t="str">
            <v>Gabriela Katiuska Vera Vinueza</v>
          </cell>
          <cell r="L4055" t="str">
            <v>YAGUACHI VIEJO CALLE BOLIVAR SN Y CALDERON</v>
          </cell>
          <cell r="M4055" t="str">
            <v>0940389273</v>
          </cell>
          <cell r="N4055" t="str">
            <v>0982888024</v>
          </cell>
          <cell r="O4055" t="str">
            <v>0982888024</v>
          </cell>
          <cell r="P4055" t="str">
            <v>092102</v>
          </cell>
          <cell r="Q4055" t="str">
            <v>SAN JACINTO DE YAGUACHI</v>
          </cell>
          <cell r="R4055" t="str">
            <v>GUAYAS</v>
          </cell>
          <cell r="S4055" t="str">
            <v>SAN JACINTO DE YAGUACHI - LOS TRES POSTES</v>
          </cell>
          <cell r="T4055" t="str">
            <v>TRAMACO</v>
          </cell>
          <cell r="U4055" t="str">
            <v>FLEXNETUIO_PROVINCIA</v>
          </cell>
          <cell r="V4055">
            <v>1</v>
          </cell>
          <cell r="W4055">
            <v>1</v>
          </cell>
          <cell r="X4055" t="str">
            <v>FLEXNET ECUADOR - MDELIVERY</v>
          </cell>
          <cell r="Y4055" t="str">
            <v>CALLE 28 DE JUNIO S/N Y GARCIA MORENO ENTRADA LLANO GRANDE</v>
          </cell>
        </row>
        <row r="4056">
          <cell r="A4056" t="str">
            <v>4822606</v>
          </cell>
          <cell r="B4056">
            <v>494429</v>
          </cell>
          <cell r="C4056" t="str">
            <v>4822606</v>
          </cell>
          <cell r="D4056" t="str">
            <v>MDELIVERY</v>
          </cell>
          <cell r="E4056" t="str">
            <v>DESPACHO</v>
          </cell>
          <cell r="F4056" t="str">
            <v>NORMAL</v>
          </cell>
          <cell r="G4056" t="str">
            <v>FT79061</v>
          </cell>
          <cell r="H4056">
            <v>44937</v>
          </cell>
          <cell r="I4056" t="str">
            <v>ENTREGADO</v>
          </cell>
          <cell r="J4056">
            <v>44938</v>
          </cell>
          <cell r="K4056" t="str">
            <v>ANGEL MARCELO CHILUISA DEFAZ</v>
          </cell>
          <cell r="L4056" t="str">
            <v>CALDERON  CAPITAL GEOVANY CALLES N15 35 CALLE ISAAC NEWTON</v>
          </cell>
          <cell r="M4056" t="str">
            <v>1714480876</v>
          </cell>
          <cell r="N4056" t="str">
            <v>0998296767</v>
          </cell>
          <cell r="O4056" t="str">
            <v>0998296767</v>
          </cell>
          <cell r="P4056" t="str">
            <v>170201</v>
          </cell>
          <cell r="Q4056" t="str">
            <v>QUITO</v>
          </cell>
          <cell r="R4056" t="str">
            <v>PICHINCHA</v>
          </cell>
          <cell r="S4056" t="str">
            <v>CALDERON (CARAPUNGO)</v>
          </cell>
          <cell r="T4056" t="str">
            <v>FLEXTRANS UIO</v>
          </cell>
          <cell r="U4056" t="str">
            <v>FLEXNETUIO_LOCAL</v>
          </cell>
          <cell r="V4056">
            <v>1</v>
          </cell>
          <cell r="W4056">
            <v>1</v>
          </cell>
          <cell r="X4056" t="str">
            <v>FLEXNET ECUADOR - MDELIVERY</v>
          </cell>
          <cell r="Y4056" t="str">
            <v>CALLE 28 DE JUNIO S/N Y GARCIA MORENO ENTRADA LLANO GRANDE</v>
          </cell>
        </row>
        <row r="4057">
          <cell r="A4057" t="str">
            <v>4822759</v>
          </cell>
          <cell r="B4057">
            <v>494430</v>
          </cell>
          <cell r="C4057" t="str">
            <v>4822759</v>
          </cell>
          <cell r="D4057" t="str">
            <v>MDELIVERY</v>
          </cell>
          <cell r="E4057" t="str">
            <v>DESPACHO</v>
          </cell>
          <cell r="F4057" t="str">
            <v>NORMAL</v>
          </cell>
          <cell r="G4057" t="str">
            <v>FT79111</v>
          </cell>
          <cell r="H4057">
            <v>44937</v>
          </cell>
          <cell r="I4057" t="str">
            <v>ENTREGADO</v>
          </cell>
          <cell r="J4057">
            <v>44938</v>
          </cell>
          <cell r="K4057" t="str">
            <v>ULISES ALEXI DE LUCCA OBANDO</v>
          </cell>
          <cell r="L4057" t="str">
            <v>TARQUI FLORIDA NORTE MZ 230 SL 7</v>
          </cell>
          <cell r="M4057" t="str">
            <v>1206353888</v>
          </cell>
          <cell r="N4057" t="str">
            <v>0958858100</v>
          </cell>
          <cell r="O4057" t="str">
            <v>0958858100</v>
          </cell>
          <cell r="P4057" t="str">
            <v>090605</v>
          </cell>
          <cell r="Q4057" t="str">
            <v>GUAYAQUIL</v>
          </cell>
          <cell r="R4057" t="str">
            <v>GUAYAS</v>
          </cell>
          <cell r="S4057" t="str">
            <v>GUAYAQUIL</v>
          </cell>
          <cell r="T4057" t="str">
            <v>ITSACOURIER</v>
          </cell>
          <cell r="U4057" t="str">
            <v>FLEXNETUIO_GYE</v>
          </cell>
          <cell r="V4057">
            <v>1</v>
          </cell>
          <cell r="W4057">
            <v>1</v>
          </cell>
          <cell r="X4057" t="str">
            <v>FLEXNET ECUADOR - MDELIVERY</v>
          </cell>
          <cell r="Y4057" t="str">
            <v>CALLE 28 DE JUNIO S/N Y GARCIA MORENO ENTRADA LLANO GRANDE</v>
          </cell>
        </row>
        <row r="4058">
          <cell r="A4058" t="str">
            <v>4822820</v>
          </cell>
          <cell r="B4058">
            <v>494431</v>
          </cell>
          <cell r="C4058" t="str">
            <v>4822820</v>
          </cell>
          <cell r="D4058" t="str">
            <v>MDELIVERY</v>
          </cell>
          <cell r="E4058" t="str">
            <v>DESPACHO</v>
          </cell>
          <cell r="F4058" t="str">
            <v>NORMAL</v>
          </cell>
          <cell r="G4058" t="str">
            <v>FT79105</v>
          </cell>
          <cell r="H4058">
            <v>44937</v>
          </cell>
          <cell r="I4058" t="str">
            <v>ENTREGADO</v>
          </cell>
          <cell r="J4058">
            <v>44938</v>
          </cell>
          <cell r="K4058" t="str">
            <v>MARIO JOSUE LOPEZ MONTIEL</v>
          </cell>
          <cell r="L4058" t="str">
            <v>CARBO CONCEPCION CALLE RUMICHACA  233 CALLE VELEZ</v>
          </cell>
          <cell r="M4058" t="str">
            <v>0958310567</v>
          </cell>
          <cell r="N4058" t="str">
            <v>0988594298</v>
          </cell>
          <cell r="O4058" t="str">
            <v>0988594298</v>
          </cell>
          <cell r="P4058" t="str">
            <v>090307</v>
          </cell>
          <cell r="Q4058" t="str">
            <v>GUAYAQUIL</v>
          </cell>
          <cell r="R4058" t="str">
            <v>GUAYAS</v>
          </cell>
          <cell r="S4058" t="str">
            <v>GUAYAQUIL</v>
          </cell>
          <cell r="T4058" t="str">
            <v>ITSACOURIER</v>
          </cell>
          <cell r="U4058" t="str">
            <v>FLEXNETUIO_GYE</v>
          </cell>
          <cell r="V4058">
            <v>1</v>
          </cell>
          <cell r="W4058">
            <v>1</v>
          </cell>
          <cell r="X4058" t="str">
            <v>FLEXNET ECUADOR - MDELIVERY</v>
          </cell>
          <cell r="Y4058" t="str">
            <v>CALLE 28 DE JUNIO S/N Y GARCIA MORENO ENTRADA LLANO GRANDE</v>
          </cell>
        </row>
        <row r="4059">
          <cell r="A4059" t="str">
            <v>4822903</v>
          </cell>
          <cell r="B4059">
            <v>494432</v>
          </cell>
          <cell r="C4059" t="str">
            <v>4822903</v>
          </cell>
          <cell r="D4059" t="str">
            <v>MDELIVERY</v>
          </cell>
          <cell r="E4059" t="str">
            <v>DESPACHO</v>
          </cell>
          <cell r="F4059" t="str">
            <v>NORMAL</v>
          </cell>
          <cell r="G4059" t="str">
            <v>FT79070</v>
          </cell>
          <cell r="H4059">
            <v>44937</v>
          </cell>
          <cell r="I4059" t="str">
            <v>ENTREGADO</v>
          </cell>
          <cell r="J4059">
            <v>44938</v>
          </cell>
          <cell r="K4059" t="str">
            <v>BARAHONA MIRANDA WILSON GEOVANNY</v>
          </cell>
          <cell r="L4059" t="str">
            <v>CARCELEN CALLE AV JAIME ROLDOS AGUILERA SN Y DIEGO TORRES</v>
          </cell>
          <cell r="M4059" t="str">
            <v>0604313551</v>
          </cell>
          <cell r="N4059" t="str">
            <v>0984937882</v>
          </cell>
          <cell r="O4059" t="str">
            <v>0984937882</v>
          </cell>
          <cell r="P4059" t="str">
            <v>170302</v>
          </cell>
          <cell r="Q4059" t="str">
            <v>QUITO</v>
          </cell>
          <cell r="R4059" t="str">
            <v>PICHINCHA</v>
          </cell>
          <cell r="S4059" t="str">
            <v>QUITO</v>
          </cell>
          <cell r="T4059" t="str">
            <v>FLEXTRANS UIO</v>
          </cell>
          <cell r="U4059" t="str">
            <v>FLEXNETUIO_LOCAL</v>
          </cell>
          <cell r="V4059">
            <v>1</v>
          </cell>
          <cell r="W4059">
            <v>1</v>
          </cell>
          <cell r="X4059" t="str">
            <v>FLEXNET ECUADOR - MDELIVERY</v>
          </cell>
          <cell r="Y4059" t="str">
            <v>CALLE 28 DE JUNIO S/N Y GARCIA MORENO ENTRADA LLANO GRANDE</v>
          </cell>
        </row>
        <row r="4060">
          <cell r="A4060" t="str">
            <v>4823154</v>
          </cell>
          <cell r="B4060">
            <v>494433</v>
          </cell>
          <cell r="C4060" t="str">
            <v>4823154</v>
          </cell>
          <cell r="D4060" t="str">
            <v>MDELIVERY</v>
          </cell>
          <cell r="E4060" t="str">
            <v>DESPACHO</v>
          </cell>
          <cell r="F4060" t="str">
            <v>NORMAL</v>
          </cell>
          <cell r="G4060" t="str">
            <v>FT79110</v>
          </cell>
          <cell r="H4060">
            <v>44937</v>
          </cell>
          <cell r="I4060" t="str">
            <v>ENTREGADO</v>
          </cell>
          <cell r="J4060">
            <v>44938</v>
          </cell>
          <cell r="K4060" t="str">
            <v>CARLOS MODESTO MONTOYA ANZOATEGUI</v>
          </cell>
          <cell r="L4060" t="str">
            <v>CARBO CONCEPCION CALLE JUNIN SN CALLE ESCOBEDO</v>
          </cell>
          <cell r="M4060" t="str">
            <v>0906849856</v>
          </cell>
          <cell r="N4060" t="str">
            <v>0994511909</v>
          </cell>
          <cell r="O4060" t="str">
            <v>0994511909</v>
          </cell>
          <cell r="P4060" t="str">
            <v>090306</v>
          </cell>
          <cell r="Q4060" t="str">
            <v>GUAYAQUIL</v>
          </cell>
          <cell r="R4060" t="str">
            <v>GUAYAS</v>
          </cell>
          <cell r="S4060" t="str">
            <v>GUAYAQUIL</v>
          </cell>
          <cell r="T4060" t="str">
            <v>ITSACOURIER</v>
          </cell>
          <cell r="U4060" t="str">
            <v>FLEXNETUIO_GYE</v>
          </cell>
          <cell r="V4060">
            <v>1</v>
          </cell>
          <cell r="W4060">
            <v>1</v>
          </cell>
          <cell r="X4060" t="str">
            <v>FLEXNET ECUADOR - MDELIVERY</v>
          </cell>
          <cell r="Y4060" t="str">
            <v>CALLE 28 DE JUNIO S/N Y GARCIA MORENO ENTRADA LLANO GRANDE</v>
          </cell>
        </row>
        <row r="4061">
          <cell r="A4061" t="str">
            <v>4823167</v>
          </cell>
          <cell r="B4061">
            <v>494434</v>
          </cell>
          <cell r="C4061" t="str">
            <v>4823167</v>
          </cell>
          <cell r="D4061" t="str">
            <v>MDELIVERY</v>
          </cell>
          <cell r="E4061" t="str">
            <v>DESPACHO</v>
          </cell>
          <cell r="F4061" t="str">
            <v>NORMAL</v>
          </cell>
          <cell r="G4061" t="str">
            <v>FT79064</v>
          </cell>
          <cell r="H4061">
            <v>44937</v>
          </cell>
          <cell r="I4061" t="str">
            <v>ENTREGADO</v>
          </cell>
          <cell r="J4061">
            <v>44938</v>
          </cell>
          <cell r="K4061" t="str">
            <v>RUBIO VELASTEGUI ELIAS MAURICIO</v>
          </cell>
          <cell r="L4061" t="str">
            <v>TUMBACO  CALLE RITA LECUMBERRY  SN CALLE ROCAFUERTE</v>
          </cell>
          <cell r="M4061" t="str">
            <v>1713088118</v>
          </cell>
          <cell r="N4061" t="str">
            <v>0962789779</v>
          </cell>
          <cell r="O4061" t="str">
            <v>0962789779</v>
          </cell>
          <cell r="P4061" t="str">
            <v>170903</v>
          </cell>
          <cell r="Q4061" t="str">
            <v>QUITO</v>
          </cell>
          <cell r="R4061" t="str">
            <v>PICHINCHA</v>
          </cell>
          <cell r="S4061" t="str">
            <v>TUMBACO</v>
          </cell>
          <cell r="T4061" t="str">
            <v>FLEXTRANS UIO</v>
          </cell>
          <cell r="U4061" t="str">
            <v>FLEXNETUIO_LOCAL</v>
          </cell>
          <cell r="V4061">
            <v>1</v>
          </cell>
          <cell r="W4061">
            <v>1</v>
          </cell>
          <cell r="X4061" t="str">
            <v>FLEXNET ECUADOR - MDELIVERY</v>
          </cell>
          <cell r="Y4061" t="str">
            <v>CALLE 28 DE JUNIO S/N Y GARCIA MORENO ENTRADA LLANO GRANDE</v>
          </cell>
        </row>
        <row r="4062">
          <cell r="A4062" t="str">
            <v>4823346</v>
          </cell>
          <cell r="B4062">
            <v>494435</v>
          </cell>
          <cell r="C4062" t="str">
            <v>4823346</v>
          </cell>
          <cell r="D4062" t="str">
            <v>MDELIVERY</v>
          </cell>
          <cell r="E4062" t="str">
            <v>DESPACHO</v>
          </cell>
          <cell r="F4062" t="str">
            <v>NORMAL</v>
          </cell>
          <cell r="G4062" t="str">
            <v>FT79153</v>
          </cell>
          <cell r="H4062">
            <v>44937</v>
          </cell>
          <cell r="I4062" t="str">
            <v>ENTREGADO</v>
          </cell>
          <cell r="J4062">
            <v>44938</v>
          </cell>
          <cell r="K4062" t="str">
            <v>FELIPE ARMANDO MINAYO PEREZ</v>
          </cell>
          <cell r="L4062" t="str">
            <v>SANGOLQUI CALLE B SN AV GENERAL ENRIQUEZ</v>
          </cell>
          <cell r="M4062" t="str">
            <v>1718644972</v>
          </cell>
          <cell r="N4062" t="str">
            <v>0987458327</v>
          </cell>
          <cell r="O4062" t="str">
            <v>0987458327</v>
          </cell>
          <cell r="P4062" t="str">
            <v>171102</v>
          </cell>
          <cell r="Q4062" t="str">
            <v>RUMIÑAHUI</v>
          </cell>
          <cell r="R4062" t="str">
            <v>PICHINCHA</v>
          </cell>
          <cell r="S4062" t="str">
            <v>SANGOLQUI - LOS BOHIOS</v>
          </cell>
          <cell r="T4062" t="str">
            <v>FLEXTRANS UIO</v>
          </cell>
          <cell r="U4062" t="str">
            <v>FLEXNETUIO_LOCAL</v>
          </cell>
          <cell r="V4062">
            <v>1</v>
          </cell>
          <cell r="W4062">
            <v>1</v>
          </cell>
          <cell r="X4062" t="str">
            <v>FLEXNET ECUADOR - MDELIVERY</v>
          </cell>
          <cell r="Y4062" t="str">
            <v>CALLE 28 DE JUNIO S/N Y GARCIA MORENO ENTRADA LLANO GRANDE</v>
          </cell>
        </row>
        <row r="4063">
          <cell r="A4063" t="str">
            <v>4823414</v>
          </cell>
          <cell r="B4063">
            <v>494436</v>
          </cell>
          <cell r="C4063" t="str">
            <v>4823414</v>
          </cell>
          <cell r="D4063" t="str">
            <v>MDELIVERY</v>
          </cell>
          <cell r="E4063" t="str">
            <v>DESPACHO</v>
          </cell>
          <cell r="F4063" t="str">
            <v>NORMAL</v>
          </cell>
          <cell r="G4063" t="str">
            <v>031080004823414</v>
          </cell>
          <cell r="H4063">
            <v>44937</v>
          </cell>
          <cell r="I4063" t="str">
            <v>ENTREGADO</v>
          </cell>
          <cell r="J4063">
            <v>44939</v>
          </cell>
          <cell r="K4063" t="str">
            <v>WINSTON ENRIQUE VINUEZA VERA</v>
          </cell>
          <cell r="L4063" t="str">
            <v>SAN CAMILO CALLE NOVENA SN ENTRE CALLE N1 Y CALLE M1</v>
          </cell>
          <cell r="M4063" t="str">
            <v>1205795683</v>
          </cell>
          <cell r="N4063" t="str">
            <v>0982387216</v>
          </cell>
          <cell r="O4063" t="str">
            <v>0982387216</v>
          </cell>
          <cell r="P4063" t="str">
            <v>120304</v>
          </cell>
          <cell r="Q4063" t="str">
            <v>QUEVEDO</v>
          </cell>
          <cell r="R4063" t="str">
            <v>LOS RIOS</v>
          </cell>
          <cell r="S4063" t="str">
            <v>QUEVEDO</v>
          </cell>
          <cell r="T4063" t="str">
            <v>TRAMACO</v>
          </cell>
          <cell r="U4063" t="str">
            <v>FLEXNETUIO_PROVINCIA</v>
          </cell>
          <cell r="V4063">
            <v>1</v>
          </cell>
          <cell r="W4063">
            <v>1</v>
          </cell>
          <cell r="X4063" t="str">
            <v>FLEXNET ECUADOR - MDELIVERY</v>
          </cell>
          <cell r="Y4063" t="str">
            <v>CALLE 28 DE JUNIO S/N Y GARCIA MORENO ENTRADA LLANO GRANDE</v>
          </cell>
        </row>
        <row r="4064">
          <cell r="A4064" t="str">
            <v>4823529</v>
          </cell>
          <cell r="B4064">
            <v>494437</v>
          </cell>
          <cell r="C4064" t="str">
            <v>4823529</v>
          </cell>
          <cell r="D4064" t="str">
            <v>MDELIVERY</v>
          </cell>
          <cell r="E4064" t="str">
            <v>DESPACHO</v>
          </cell>
          <cell r="F4064" t="str">
            <v>NORMAL</v>
          </cell>
          <cell r="G4064" t="str">
            <v>FT79048</v>
          </cell>
          <cell r="H4064">
            <v>44937</v>
          </cell>
          <cell r="I4064" t="str">
            <v>ENTREGADO</v>
          </cell>
          <cell r="J4064">
            <v>44939</v>
          </cell>
          <cell r="K4064" t="str">
            <v>CHELSEA KATHERINE GOYES SALVATIERRA</v>
          </cell>
          <cell r="L4064" t="str">
            <v>POMASQUI  CALLE GUILLERMO VALDIVIEZO  S4  141 CALLE 27 DDE JULIO</v>
          </cell>
          <cell r="M4064" t="str">
            <v>0951019207</v>
          </cell>
          <cell r="N4064" t="str">
            <v>0960577767</v>
          </cell>
          <cell r="O4064" t="str">
            <v>0960577767</v>
          </cell>
          <cell r="P4064" t="str">
            <v>170308</v>
          </cell>
          <cell r="Q4064" t="str">
            <v>QUITO</v>
          </cell>
          <cell r="R4064" t="str">
            <v>PICHINCHA</v>
          </cell>
          <cell r="S4064" t="str">
            <v>POMASQUI - BELLA MARIA SANTA ROSA - URBANIZACION LOS SAUCES</v>
          </cell>
          <cell r="T4064" t="str">
            <v>TRANSERVISS</v>
          </cell>
          <cell r="U4064" t="str">
            <v>FLEXNETUIO_LOCAL</v>
          </cell>
          <cell r="V4064">
            <v>1</v>
          </cell>
          <cell r="W4064">
            <v>1</v>
          </cell>
          <cell r="X4064" t="str">
            <v>FLEXNET ECUADOR - MDELIVERY</v>
          </cell>
          <cell r="Y4064" t="str">
            <v>CALLE 28 DE JUNIO S/N Y GARCIA MORENO ENTRADA LLANO GRANDE</v>
          </cell>
        </row>
        <row r="4065">
          <cell r="A4065" t="str">
            <v>4824130</v>
          </cell>
          <cell r="B4065">
            <v>494438</v>
          </cell>
          <cell r="C4065" t="str">
            <v>4824130</v>
          </cell>
          <cell r="D4065" t="str">
            <v>MDELIVERY</v>
          </cell>
          <cell r="E4065" t="str">
            <v>DESPACHO</v>
          </cell>
          <cell r="F4065" t="str">
            <v>NORMAL</v>
          </cell>
          <cell r="G4065" t="str">
            <v>FT79068</v>
          </cell>
          <cell r="H4065">
            <v>44937</v>
          </cell>
          <cell r="I4065" t="str">
            <v>ENTREGADO</v>
          </cell>
          <cell r="J4065">
            <v>44938</v>
          </cell>
          <cell r="K4065" t="str">
            <v>MARIUXI LIZETH GONZALEZ ENCALADA</v>
          </cell>
          <cell r="L4065" t="str">
            <v>BELISARIO QUEVEDO CALLE AV CRISTOBAL COLON OE1 42 Y AV 10 DE AGOSTO</v>
          </cell>
          <cell r="M4065" t="str">
            <v>1726368465</v>
          </cell>
          <cell r="N4065" t="str">
            <v>0984855776</v>
          </cell>
          <cell r="O4065" t="str">
            <v>0984855776</v>
          </cell>
          <cell r="P4065" t="str">
            <v>170524</v>
          </cell>
          <cell r="Q4065" t="str">
            <v>QUITO</v>
          </cell>
          <cell r="R4065" t="str">
            <v>PICHINCHA</v>
          </cell>
          <cell r="S4065" t="str">
            <v>QUITO</v>
          </cell>
          <cell r="T4065" t="str">
            <v>FLEXTRANS UIO</v>
          </cell>
          <cell r="U4065" t="str">
            <v>FLEXNETUIO_LOCAL</v>
          </cell>
          <cell r="V4065">
            <v>1</v>
          </cell>
          <cell r="W4065">
            <v>1</v>
          </cell>
          <cell r="X4065" t="str">
            <v>FLEXNET ECUADOR - MDELIVERY</v>
          </cell>
          <cell r="Y4065" t="str">
            <v>CALLE 28 DE JUNIO S/N Y GARCIA MORENO ENTRADA LLANO GRANDE</v>
          </cell>
        </row>
        <row r="4066">
          <cell r="A4066" t="str">
            <v>4824187</v>
          </cell>
          <cell r="B4066">
            <v>494439</v>
          </cell>
          <cell r="C4066" t="str">
            <v>4824187</v>
          </cell>
          <cell r="D4066" t="str">
            <v>MDELIVERY</v>
          </cell>
          <cell r="E4066" t="str">
            <v>DESPACHO</v>
          </cell>
          <cell r="F4066" t="str">
            <v>NORMAL</v>
          </cell>
          <cell r="G4066" t="str">
            <v>031080004824187</v>
          </cell>
          <cell r="H4066">
            <v>44937</v>
          </cell>
          <cell r="I4066" t="str">
            <v>ENTREGADO</v>
          </cell>
          <cell r="J4066">
            <v>44938</v>
          </cell>
          <cell r="K4066" t="str">
            <v>EDGAR ANDRES TERAN AVILA</v>
          </cell>
          <cell r="L4066" t="str">
            <v>SAGRARIO CALLE ANTONIO CORDERO 10 71 CALLE TOBIAS MENA</v>
          </cell>
          <cell r="M4066" t="str">
            <v>1002662037</v>
          </cell>
          <cell r="N4066" t="str">
            <v>0998511461</v>
          </cell>
          <cell r="O4066" t="str">
            <v>0998511461</v>
          </cell>
          <cell r="P4066" t="str">
            <v>100108</v>
          </cell>
          <cell r="Q4066" t="str">
            <v>IBARRA</v>
          </cell>
          <cell r="R4066" t="str">
            <v>IMBABURA</v>
          </cell>
          <cell r="S4066" t="str">
            <v>SAN MIGUEL DE IBARRA</v>
          </cell>
          <cell r="T4066" t="str">
            <v>TRAMACO</v>
          </cell>
          <cell r="U4066" t="str">
            <v>FLEXNETUIO_PROVINCIA</v>
          </cell>
          <cell r="V4066">
            <v>1</v>
          </cell>
          <cell r="W4066">
            <v>1</v>
          </cell>
          <cell r="X4066" t="str">
            <v>FLEXNET ECUADOR - MDELIVERY</v>
          </cell>
          <cell r="Y4066" t="str">
            <v>CALLE 28 DE JUNIO S/N Y GARCIA MORENO ENTRADA LLANO GRANDE</v>
          </cell>
        </row>
        <row r="4067">
          <cell r="A4067" t="str">
            <v>4824559</v>
          </cell>
          <cell r="B4067">
            <v>494440</v>
          </cell>
          <cell r="C4067" t="str">
            <v>4824559</v>
          </cell>
          <cell r="D4067" t="str">
            <v>MDELIVERY</v>
          </cell>
          <cell r="E4067" t="str">
            <v>DESPACHO</v>
          </cell>
          <cell r="F4067" t="str">
            <v>NORMAL</v>
          </cell>
          <cell r="G4067" t="str">
            <v>FT79112</v>
          </cell>
          <cell r="H4067">
            <v>44937</v>
          </cell>
          <cell r="I4067" t="str">
            <v>ENTREGADO</v>
          </cell>
          <cell r="J4067">
            <v>44938</v>
          </cell>
          <cell r="K4067" t="str">
            <v>Angel Honorato Moya Gonzabay</v>
          </cell>
          <cell r="L4067" t="str">
            <v>TARQUI AV PRIMERA  101 Y CALLE PRIMERA</v>
          </cell>
          <cell r="M4067" t="str">
            <v>0914801311</v>
          </cell>
          <cell r="N4067" t="str">
            <v>0962719176</v>
          </cell>
          <cell r="O4067" t="str">
            <v>0962719176</v>
          </cell>
          <cell r="P4067" t="str">
            <v>090507</v>
          </cell>
          <cell r="Q4067" t="str">
            <v>GUAYAQUIL</v>
          </cell>
          <cell r="R4067" t="str">
            <v>GUAYAS</v>
          </cell>
          <cell r="S4067" t="str">
            <v>GUAYAQUIL</v>
          </cell>
          <cell r="T4067" t="str">
            <v>ITSACOURIER</v>
          </cell>
          <cell r="U4067" t="str">
            <v>FLEXNETUIO_GYE</v>
          </cell>
          <cell r="V4067">
            <v>1</v>
          </cell>
          <cell r="W4067">
            <v>1</v>
          </cell>
          <cell r="X4067" t="str">
            <v>FLEXNET ECUADOR - MDELIVERY</v>
          </cell>
          <cell r="Y4067" t="str">
            <v>CALLE 28 DE JUNIO S/N Y GARCIA MORENO ENTRADA LLANO GRANDE</v>
          </cell>
        </row>
        <row r="4068">
          <cell r="A4068" t="str">
            <v>4775198</v>
          </cell>
          <cell r="B4068">
            <v>494379</v>
          </cell>
          <cell r="C4068" t="str">
            <v>4775198</v>
          </cell>
          <cell r="D4068" t="str">
            <v>MDELIVERY</v>
          </cell>
          <cell r="E4068" t="str">
            <v>DESPACHO</v>
          </cell>
          <cell r="G4068" t="str">
            <v>031080004775198</v>
          </cell>
          <cell r="H4068">
            <v>44937</v>
          </cell>
          <cell r="I4068" t="str">
            <v>ENTREGADO</v>
          </cell>
          <cell r="J4068">
            <v>44938</v>
          </cell>
          <cell r="K4068" t="str">
            <v>WILSON PAUL IMBAQUINGO CAICEDO CEDULA: 1003173729</v>
          </cell>
          <cell r="L4068" t="str">
            <v>SAN FRANCISCO CALLE LUIS ALFONSO MORENO SN CALLE HERMANO REMIGIO GERMAN</v>
          </cell>
          <cell r="M4068" t="str">
            <v>1003173729</v>
          </cell>
          <cell r="N4068" t="str">
            <v>0995742101</v>
          </cell>
          <cell r="O4068" t="str">
            <v>0995742101</v>
          </cell>
          <cell r="P4068" t="str">
            <v>100102</v>
          </cell>
          <cell r="Q4068" t="str">
            <v>IBARRA</v>
          </cell>
          <cell r="R4068" t="str">
            <v>IMBABURA</v>
          </cell>
          <cell r="S4068" t="str">
            <v>SAN MIGUEL DE IBARRA</v>
          </cell>
          <cell r="T4068" t="str">
            <v>TRAMACO</v>
          </cell>
          <cell r="U4068" t="str">
            <v>FLEXNETUIO_PROVINCIA</v>
          </cell>
          <cell r="V4068">
            <v>1</v>
          </cell>
          <cell r="W4068">
            <v>1</v>
          </cell>
          <cell r="X4068" t="str">
            <v>FLEXNET ECUADOR - MDELIVERY</v>
          </cell>
          <cell r="Y4068" t="str">
            <v>CALLE 28 DE JUNIO S/N Y GARCIA MORENO ENTRADA LLANO GRANDE</v>
          </cell>
        </row>
        <row r="4069">
          <cell r="A4069" t="str">
            <v>4780334</v>
          </cell>
          <cell r="B4069">
            <v>494380</v>
          </cell>
          <cell r="C4069" t="str">
            <v>4780334</v>
          </cell>
          <cell r="D4069" t="str">
            <v>MDELIVERY</v>
          </cell>
          <cell r="E4069" t="str">
            <v>DESPACHO</v>
          </cell>
          <cell r="F4069" t="str">
            <v>NORMAL</v>
          </cell>
          <cell r="G4069" t="str">
            <v>031080004780334</v>
          </cell>
          <cell r="H4069">
            <v>44937</v>
          </cell>
          <cell r="I4069" t="str">
            <v>ENTREGADO</v>
          </cell>
          <cell r="J4069">
            <v>44938</v>
          </cell>
          <cell r="K4069" t="str">
            <v>DIXON DARLIN AMAIQUEMA MEDINA</v>
          </cell>
          <cell r="L4069" t="str">
            <v>CARANQUI  CALLE ARMANDO IDROVO  SN  Y DR ERNESTO FLORES</v>
          </cell>
          <cell r="M4069" t="str">
            <v>1206734020</v>
          </cell>
          <cell r="N4069" t="str">
            <v>0987387931</v>
          </cell>
          <cell r="O4069" t="str">
            <v>0981013467</v>
          </cell>
          <cell r="P4069" t="str">
            <v>100108</v>
          </cell>
          <cell r="Q4069" t="str">
            <v>IBARRA</v>
          </cell>
          <cell r="R4069" t="str">
            <v>IMBABURA</v>
          </cell>
          <cell r="S4069" t="str">
            <v>SAN MIGUEL DE IBARRA</v>
          </cell>
          <cell r="T4069" t="str">
            <v>TRAMACO</v>
          </cell>
          <cell r="U4069" t="str">
            <v>FLEXNETUIO_PROVINCIA</v>
          </cell>
          <cell r="V4069">
            <v>1</v>
          </cell>
          <cell r="W4069">
            <v>1</v>
          </cell>
          <cell r="X4069" t="str">
            <v>FLEXNET ECUADOR - MDELIVERY</v>
          </cell>
          <cell r="Y4069" t="str">
            <v>CALLE 28 DE JUNIO S/N Y GARCIA MORENO ENTRADA LLANO GRANDE</v>
          </cell>
        </row>
        <row r="4070">
          <cell r="A4070" t="str">
            <v>4783958</v>
          </cell>
          <cell r="B4070">
            <v>494381</v>
          </cell>
          <cell r="C4070" t="str">
            <v>4783958</v>
          </cell>
          <cell r="D4070" t="str">
            <v>MDELIVERY</v>
          </cell>
          <cell r="E4070" t="str">
            <v>DESPACHO</v>
          </cell>
          <cell r="F4070" t="str">
            <v>NORMAL</v>
          </cell>
          <cell r="G4070" t="str">
            <v>FT79062</v>
          </cell>
          <cell r="H4070">
            <v>44937</v>
          </cell>
          <cell r="I4070" t="str">
            <v>ENTREGADO</v>
          </cell>
          <cell r="J4070">
            <v>44938</v>
          </cell>
          <cell r="K4070" t="str">
            <v>BYRON PATRICIO CARTUCHE LLANEZ</v>
          </cell>
          <cell r="L4070" t="str">
            <v>COMITE DEL PUEBLO CALLE DE LOS EUCALIPTOS E1 80 AV GALO PLAZA LASSO</v>
          </cell>
          <cell r="M4070" t="str">
            <v>1713343455</v>
          </cell>
          <cell r="N4070" t="str">
            <v>0984221943</v>
          </cell>
          <cell r="O4070" t="str">
            <v>0984221943</v>
          </cell>
          <cell r="P4070" t="str">
            <v>170307</v>
          </cell>
          <cell r="Q4070" t="str">
            <v>QUITO</v>
          </cell>
          <cell r="R4070" t="str">
            <v>PICHINCHA</v>
          </cell>
          <cell r="S4070" t="str">
            <v>QUITO</v>
          </cell>
          <cell r="T4070" t="str">
            <v>FLEXTRANS UIO</v>
          </cell>
          <cell r="U4070" t="str">
            <v>FLEXNETUIO_LOCAL</v>
          </cell>
          <cell r="V4070">
            <v>1</v>
          </cell>
          <cell r="W4070">
            <v>1</v>
          </cell>
          <cell r="X4070" t="str">
            <v>FLEXNET ECUADOR - MDELIVERY</v>
          </cell>
          <cell r="Y4070" t="str">
            <v>CALLE 28 DE JUNIO S/N Y GARCIA MORENO ENTRADA LLANO GRANDE</v>
          </cell>
        </row>
        <row r="4071">
          <cell r="A4071" t="str">
            <v>4800200</v>
          </cell>
          <cell r="B4071">
            <v>494382</v>
          </cell>
          <cell r="C4071" t="str">
            <v>4800200</v>
          </cell>
          <cell r="D4071" t="str">
            <v>MDELIVERY</v>
          </cell>
          <cell r="E4071" t="str">
            <v>DESPACHO</v>
          </cell>
          <cell r="F4071" t="str">
            <v>NORMAL</v>
          </cell>
          <cell r="G4071" t="str">
            <v>031080004800200</v>
          </cell>
          <cell r="H4071">
            <v>44937</v>
          </cell>
          <cell r="I4071" t="str">
            <v>ENTREGADO</v>
          </cell>
          <cell r="J4071">
            <v>44939</v>
          </cell>
          <cell r="K4071" t="str">
            <v>ISAEL NIXON SANCHEZ TOAZA</v>
          </cell>
          <cell r="L4071" t="str">
            <v>BALZAR AV VILLAFUERTE  SN  Y VICTOR HUGO BRIONES</v>
          </cell>
          <cell r="M4071" t="str">
            <v>0921207619</v>
          </cell>
          <cell r="N4071" t="str">
            <v>0998830364</v>
          </cell>
          <cell r="O4071" t="str">
            <v>0998830364</v>
          </cell>
          <cell r="P4071" t="str">
            <v>091302</v>
          </cell>
          <cell r="Q4071" t="str">
            <v>BALZAR</v>
          </cell>
          <cell r="R4071" t="str">
            <v>GUAYAS</v>
          </cell>
          <cell r="S4071" t="str">
            <v>BALZAR - EL CERRITO</v>
          </cell>
          <cell r="T4071" t="str">
            <v>TRAMACO</v>
          </cell>
          <cell r="U4071" t="str">
            <v>FLEXNETUIO_PROVINCIA</v>
          </cell>
          <cell r="V4071">
            <v>1</v>
          </cell>
          <cell r="W4071">
            <v>1</v>
          </cell>
          <cell r="X4071" t="str">
            <v>FLEXNET ECUADOR - MDELIVERY</v>
          </cell>
          <cell r="Y4071" t="str">
            <v>CALLE 28 DE JUNIO S/N Y GARCIA MORENO ENTRADA LLANO GRANDE</v>
          </cell>
        </row>
        <row r="4072">
          <cell r="A4072" t="str">
            <v>4800349</v>
          </cell>
          <cell r="B4072">
            <v>494383</v>
          </cell>
          <cell r="C4072" t="str">
            <v>4800349</v>
          </cell>
          <cell r="D4072" t="str">
            <v>MDELIVERY</v>
          </cell>
          <cell r="E4072" t="str">
            <v>DESPACHO</v>
          </cell>
          <cell r="F4072" t="str">
            <v>DERIVADO PICK UP</v>
          </cell>
          <cell r="G4072" t="str">
            <v>031080004800349</v>
          </cell>
          <cell r="H4072">
            <v>44937</v>
          </cell>
          <cell r="I4072" t="str">
            <v>INCIDENCIA</v>
          </cell>
          <cell r="J4072">
            <v>44944</v>
          </cell>
          <cell r="K4072" t="str">
            <v>JUAN MIGUEL LITARDO VELEZ</v>
          </cell>
          <cell r="L4072" t="str">
            <v>OFICINA TRAMACO PUNTO DE ATENCION VIA DAULE</v>
          </cell>
          <cell r="M4072" t="str">
            <v>1313016022</v>
          </cell>
          <cell r="N4072" t="str">
            <v>0978763356</v>
          </cell>
          <cell r="O4072" t="str">
            <v>0978763356</v>
          </cell>
          <cell r="P4072" t="str">
            <v>GUAYAQUIL</v>
          </cell>
          <cell r="Q4072" t="str">
            <v>GUAYAQUIL</v>
          </cell>
          <cell r="R4072" t="str">
            <v>GUAYAS</v>
          </cell>
          <cell r="T4072" t="str">
            <v>TRAMACO</v>
          </cell>
          <cell r="U4072" t="str">
            <v>FLEXNETUIO_GYE</v>
          </cell>
          <cell r="V4072">
            <v>1</v>
          </cell>
          <cell r="W4072">
            <v>1</v>
          </cell>
          <cell r="X4072" t="str">
            <v>FLEXNET ECUADOR - MDELIVERY</v>
          </cell>
          <cell r="Y4072" t="str">
            <v>CALLE 28 DE JUNIO S/N Y GARCIA MORENO ENTRADA LLANO GRANDE</v>
          </cell>
        </row>
        <row r="4073">
          <cell r="A4073" t="str">
            <v>4801563</v>
          </cell>
          <cell r="B4073">
            <v>494384</v>
          </cell>
          <cell r="C4073" t="str">
            <v>4801563</v>
          </cell>
          <cell r="D4073" t="str">
            <v>MDELIVERY</v>
          </cell>
          <cell r="E4073" t="str">
            <v>DESPACHO</v>
          </cell>
          <cell r="F4073" t="str">
            <v>NORMAL</v>
          </cell>
          <cell r="G4073" t="str">
            <v>031080004801563</v>
          </cell>
          <cell r="H4073">
            <v>44937</v>
          </cell>
          <cell r="I4073" t="str">
            <v>ENTREGADO</v>
          </cell>
          <cell r="J4073">
            <v>44938</v>
          </cell>
          <cell r="K4073" t="str">
            <v>FELIX SANTANA AVILES CEDENO</v>
          </cell>
          <cell r="L4073" t="str">
            <v>LA AURORA VIA PRINCIPAL VILLA CLUB SN</v>
          </cell>
          <cell r="M4073" t="str">
            <v>0911569945</v>
          </cell>
          <cell r="N4073" t="str">
            <v>0997117395</v>
          </cell>
          <cell r="O4073" t="str">
            <v>0997117395</v>
          </cell>
          <cell r="P4073" t="str">
            <v>091901</v>
          </cell>
          <cell r="Q4073" t="str">
            <v>DAULE</v>
          </cell>
          <cell r="R4073" t="str">
            <v>GUAYAS</v>
          </cell>
          <cell r="S4073" t="str">
            <v>DAULE</v>
          </cell>
          <cell r="T4073" t="str">
            <v>TRAMACO</v>
          </cell>
          <cell r="V4073">
            <v>1</v>
          </cell>
          <cell r="W4073">
            <v>1</v>
          </cell>
          <cell r="X4073" t="str">
            <v>FLEXNET ECUADOR - MDELIVERY</v>
          </cell>
          <cell r="Y4073" t="str">
            <v>CALLE 28 DE JUNIO S/N Y GARCIA MORENO ENTRADA LLANO GRANDE</v>
          </cell>
        </row>
        <row r="4074">
          <cell r="A4074" t="str">
            <v>4803760</v>
          </cell>
          <cell r="B4074">
            <v>494385</v>
          </cell>
          <cell r="C4074" t="str">
            <v>4803760</v>
          </cell>
          <cell r="D4074" t="str">
            <v>MDELIVERY</v>
          </cell>
          <cell r="E4074" t="str">
            <v>DESPACHO</v>
          </cell>
          <cell r="F4074" t="str">
            <v>DERIVADO PICK UP</v>
          </cell>
          <cell r="G4074" t="str">
            <v>031080004803760</v>
          </cell>
          <cell r="H4074">
            <v>44937</v>
          </cell>
          <cell r="I4074" t="str">
            <v>ENTREGADO</v>
          </cell>
          <cell r="J4074">
            <v>44942</v>
          </cell>
          <cell r="K4074" t="str">
            <v>JESUS MICHAEL ENGRACIA YEPEZ</v>
          </cell>
          <cell r="L4074" t="str">
            <v>OFICINA TRAMACO SHUSHUFINDI</v>
          </cell>
          <cell r="M4074" t="str">
            <v>2100858527</v>
          </cell>
          <cell r="N4074" t="str">
            <v>0985413187</v>
          </cell>
          <cell r="O4074" t="str">
            <v>0985413187</v>
          </cell>
          <cell r="P4074" t="str">
            <v>SHUSHUFINDI</v>
          </cell>
          <cell r="Q4074" t="str">
            <v>SHUSHUFINDI</v>
          </cell>
          <cell r="R4074" t="str">
            <v>SUCUMBIOS</v>
          </cell>
          <cell r="T4074" t="str">
            <v>TRAMACO</v>
          </cell>
          <cell r="U4074" t="str">
            <v>FLEXNETUIO_PROVINCIA</v>
          </cell>
          <cell r="V4074">
            <v>1</v>
          </cell>
          <cell r="W4074">
            <v>1</v>
          </cell>
          <cell r="X4074" t="str">
            <v>FLEXNET ECUADOR - MDELIVERY</v>
          </cell>
          <cell r="Y4074" t="str">
            <v>CALLE 28 DE JUNIO S/N Y GARCIA MORENO ENTRADA LLANO GRANDE</v>
          </cell>
        </row>
        <row r="4075">
          <cell r="A4075" t="str">
            <v>4812202</v>
          </cell>
          <cell r="B4075">
            <v>494386</v>
          </cell>
          <cell r="C4075" t="str">
            <v>4812202</v>
          </cell>
          <cell r="D4075" t="str">
            <v>MDELIVERY</v>
          </cell>
          <cell r="E4075" t="str">
            <v>DESPACHO</v>
          </cell>
          <cell r="F4075" t="str">
            <v>NORMAL</v>
          </cell>
          <cell r="G4075" t="str">
            <v>FT79065</v>
          </cell>
          <cell r="H4075">
            <v>44937</v>
          </cell>
          <cell r="I4075" t="str">
            <v>ENTREGADO</v>
          </cell>
          <cell r="J4075">
            <v>44938</v>
          </cell>
          <cell r="K4075" t="str">
            <v>SANTIAGO JAVIER CABEZAS MANTILLA</v>
          </cell>
          <cell r="L4075" t="str">
            <v>KENNEDY   CALLE SABANILLA    SN AV GALO PLAZA LASSO</v>
          </cell>
          <cell r="M4075" t="str">
            <v>1713731113</v>
          </cell>
          <cell r="N4075" t="str">
            <v>0987822447</v>
          </cell>
          <cell r="O4075" t="str">
            <v>0987822447</v>
          </cell>
          <cell r="P4075" t="str">
            <v>170513</v>
          </cell>
          <cell r="Q4075" t="str">
            <v>QUITO</v>
          </cell>
          <cell r="R4075" t="str">
            <v>PICHINCHA</v>
          </cell>
          <cell r="S4075" t="str">
            <v>QUITO</v>
          </cell>
          <cell r="T4075" t="str">
            <v>FLEXTRANS UIO</v>
          </cell>
          <cell r="U4075" t="str">
            <v>FLEXNETUIO_LOCAL</v>
          </cell>
          <cell r="V4075">
            <v>1</v>
          </cell>
          <cell r="W4075">
            <v>1</v>
          </cell>
          <cell r="X4075" t="str">
            <v>FLEXNET ECUADOR - MDELIVERY</v>
          </cell>
          <cell r="Y4075" t="str">
            <v>CALLE 28 DE JUNIO S/N Y GARCIA MORENO ENTRADA LLANO GRANDE</v>
          </cell>
        </row>
        <row r="4076">
          <cell r="A4076" t="str">
            <v>4815322</v>
          </cell>
          <cell r="B4076">
            <v>494387</v>
          </cell>
          <cell r="C4076" t="str">
            <v>4815322</v>
          </cell>
          <cell r="D4076" t="str">
            <v>MDELIVERY</v>
          </cell>
          <cell r="E4076" t="str">
            <v>DESPACHO</v>
          </cell>
          <cell r="F4076" t="str">
            <v>DERIVADO PICK UP</v>
          </cell>
          <cell r="G4076" t="str">
            <v>031080004815322</v>
          </cell>
          <cell r="H4076">
            <v>44937</v>
          </cell>
          <cell r="I4076" t="str">
            <v>ENTREGADO</v>
          </cell>
          <cell r="J4076">
            <v>44940</v>
          </cell>
          <cell r="K4076" t="str">
            <v>CHAVEZ LESCANO GLADYS MICHELLE</v>
          </cell>
          <cell r="L4076" t="str">
            <v>OFICINA TRAMACO CUENCA QUINTA CHICA</v>
          </cell>
          <cell r="M4076" t="str">
            <v>1312637182</v>
          </cell>
          <cell r="N4076" t="str">
            <v>0984682226</v>
          </cell>
          <cell r="O4076" t="str">
            <v>0984682226</v>
          </cell>
          <cell r="P4076" t="str">
            <v>CUENCA</v>
          </cell>
          <cell r="Q4076" t="str">
            <v>CUENCA</v>
          </cell>
          <cell r="R4076" t="str">
            <v>AZUAY</v>
          </cell>
          <cell r="T4076" t="str">
            <v>TRAMACO</v>
          </cell>
          <cell r="U4076" t="str">
            <v>FLEXNETUIO_PROVINCIA</v>
          </cell>
          <cell r="V4076">
            <v>1</v>
          </cell>
          <cell r="W4076">
            <v>1</v>
          </cell>
          <cell r="X4076" t="str">
            <v>FLEXNET ECUADOR - MDELIVERY</v>
          </cell>
          <cell r="Y4076" t="str">
            <v>CALLE 28 DE JUNIO S/N Y GARCIA MORENO ENTRADA LLANO GRANDE</v>
          </cell>
        </row>
        <row r="4077">
          <cell r="A4077" t="str">
            <v>4815571</v>
          </cell>
          <cell r="B4077">
            <v>494388</v>
          </cell>
          <cell r="C4077" t="str">
            <v>4815571</v>
          </cell>
          <cell r="D4077" t="str">
            <v>MDELIVERY</v>
          </cell>
          <cell r="E4077" t="str">
            <v>DESPACHO</v>
          </cell>
          <cell r="F4077" t="str">
            <v>NORMAL</v>
          </cell>
          <cell r="G4077" t="str">
            <v>031080004815571</v>
          </cell>
          <cell r="H4077">
            <v>44937</v>
          </cell>
          <cell r="I4077" t="str">
            <v>ENTREGADO</v>
          </cell>
          <cell r="J4077">
            <v>44938</v>
          </cell>
          <cell r="K4077" t="str">
            <v>STALIN ALEXANDER CHARRO VITE</v>
          </cell>
          <cell r="L4077" t="str">
            <v>EL COCA  CALLE FRANCISCO PIZARRO  SN  Y RIO GUANO</v>
          </cell>
          <cell r="M4077" t="str">
            <v>2250160567</v>
          </cell>
          <cell r="N4077" t="str">
            <v>0982767131</v>
          </cell>
          <cell r="O4077" t="str">
            <v>0982767131</v>
          </cell>
          <cell r="P4077" t="str">
            <v>220202</v>
          </cell>
          <cell r="Q4077" t="str">
            <v>EL COCA</v>
          </cell>
          <cell r="R4077" t="str">
            <v>ORELLANA</v>
          </cell>
          <cell r="S4077" t="str">
            <v>PUERTO FRANCISCO DE ORELLANA (EL COCA) - FLOR DE ORIENTE</v>
          </cell>
          <cell r="T4077" t="str">
            <v>TRAMACO</v>
          </cell>
          <cell r="U4077" t="str">
            <v>FLEXNETUIO_PROVINCIA</v>
          </cell>
          <cell r="V4077">
            <v>1</v>
          </cell>
          <cell r="W4077">
            <v>1</v>
          </cell>
          <cell r="X4077" t="str">
            <v>FLEXNET ECUADOR - MDELIVERY</v>
          </cell>
          <cell r="Y4077" t="str">
            <v>CALLE 28 DE JUNIO S/N Y GARCIA MORENO ENTRADA LLANO GRANDE</v>
          </cell>
        </row>
        <row r="4078">
          <cell r="A4078" t="str">
            <v>4815787</v>
          </cell>
          <cell r="B4078">
            <v>494389</v>
          </cell>
          <cell r="C4078" t="str">
            <v>4815787</v>
          </cell>
          <cell r="D4078" t="str">
            <v>MDELIVERY</v>
          </cell>
          <cell r="E4078" t="str">
            <v>DESPACHO</v>
          </cell>
          <cell r="F4078" t="str">
            <v>NORMAL</v>
          </cell>
          <cell r="G4078" t="str">
            <v>FT79152</v>
          </cell>
          <cell r="H4078">
            <v>44937</v>
          </cell>
          <cell r="I4078" t="str">
            <v>ENTREGADO</v>
          </cell>
          <cell r="J4078">
            <v>44938</v>
          </cell>
          <cell r="K4078" t="str">
            <v>REVELO CHANGO CESAR AUGUSTO</v>
          </cell>
          <cell r="L4078" t="str">
            <v>SANGOLQUI PASAJE SAN MIGUEL  SN  Y   AV EL INCA</v>
          </cell>
          <cell r="M4078" t="str">
            <v>1726820093</v>
          </cell>
          <cell r="N4078" t="str">
            <v>0987808899</v>
          </cell>
          <cell r="O4078" t="str">
            <v>0987808899</v>
          </cell>
          <cell r="P4078" t="str">
            <v>171101</v>
          </cell>
          <cell r="Q4078" t="str">
            <v>RUMIÑAHUI</v>
          </cell>
          <cell r="R4078" t="str">
            <v>PICHINCHA</v>
          </cell>
          <cell r="S4078" t="str">
            <v>SANGOLQUI</v>
          </cell>
          <cell r="T4078" t="str">
            <v>FLEXTRANS UIO</v>
          </cell>
          <cell r="U4078" t="str">
            <v>FLEXNETUIO_LOCAL</v>
          </cell>
          <cell r="V4078">
            <v>1</v>
          </cell>
          <cell r="W4078">
            <v>1</v>
          </cell>
          <cell r="X4078" t="str">
            <v>FLEXNET ECUADOR - MDELIVERY</v>
          </cell>
          <cell r="Y4078" t="str">
            <v>CALLE 28 DE JUNIO S/N Y GARCIA MORENO ENTRADA LLANO GRANDE</v>
          </cell>
        </row>
        <row r="4079">
          <cell r="A4079" t="str">
            <v>4816066</v>
          </cell>
          <cell r="B4079">
            <v>494390</v>
          </cell>
          <cell r="C4079" t="str">
            <v>4816066</v>
          </cell>
          <cell r="D4079" t="str">
            <v>MDELIVERY</v>
          </cell>
          <cell r="E4079" t="str">
            <v>DESPACHO</v>
          </cell>
          <cell r="F4079" t="str">
            <v>NORMAL</v>
          </cell>
          <cell r="G4079" t="str">
            <v>FT79104</v>
          </cell>
          <cell r="H4079">
            <v>44937</v>
          </cell>
          <cell r="I4079" t="str">
            <v>ENTREGADO</v>
          </cell>
          <cell r="J4079">
            <v>44938</v>
          </cell>
          <cell r="K4079" t="str">
            <v>PARRAGA BRIONES RONAL ANDRES</v>
          </cell>
          <cell r="L4079" t="str">
            <v>TARQUI URDESA CALLE BALSAMOS 419 Y EBANOS</v>
          </cell>
          <cell r="M4079" t="str">
            <v>0950989103</v>
          </cell>
          <cell r="N4079" t="str">
            <v>0961290391</v>
          </cell>
          <cell r="O4079" t="str">
            <v>0961290391</v>
          </cell>
          <cell r="P4079" t="str">
            <v>090507</v>
          </cell>
          <cell r="Q4079" t="str">
            <v>GUAYAQUIL</v>
          </cell>
          <cell r="R4079" t="str">
            <v>GUAYAS</v>
          </cell>
          <cell r="S4079" t="str">
            <v>GUAYAQUIL</v>
          </cell>
          <cell r="T4079" t="str">
            <v>ITSACOURIER</v>
          </cell>
          <cell r="U4079" t="str">
            <v>FLEXNETUIO_GYE</v>
          </cell>
          <cell r="V4079">
            <v>1</v>
          </cell>
          <cell r="W4079">
            <v>1</v>
          </cell>
          <cell r="X4079" t="str">
            <v>FLEXNET ECUADOR - MDELIVERY</v>
          </cell>
          <cell r="Y4079" t="str">
            <v>CALLE 28 DE JUNIO S/N Y GARCIA MORENO ENTRADA LLANO GRANDE</v>
          </cell>
        </row>
        <row r="4080">
          <cell r="A4080" t="str">
            <v>4816508</v>
          </cell>
          <cell r="B4080">
            <v>494391</v>
          </cell>
          <cell r="C4080" t="str">
            <v>4816508</v>
          </cell>
          <cell r="D4080" t="str">
            <v>MDELIVERY</v>
          </cell>
          <cell r="E4080" t="str">
            <v>DESPACHO</v>
          </cell>
          <cell r="F4080" t="str">
            <v>NORMAL</v>
          </cell>
          <cell r="G4080" t="str">
            <v>031080004816508</v>
          </cell>
          <cell r="H4080">
            <v>44937</v>
          </cell>
          <cell r="I4080" t="str">
            <v>ENTREGADO</v>
          </cell>
          <cell r="J4080">
            <v>44939</v>
          </cell>
          <cell r="K4080" t="str">
            <v>QUIJIJE ALAVA JOSE ANDRES</v>
          </cell>
          <cell r="L4080" t="str">
            <v>STO DOMINGO  AV QUITO  SN  Y TULCAN</v>
          </cell>
          <cell r="M4080" t="str">
            <v>1302665722</v>
          </cell>
          <cell r="N4080" t="str">
            <v>0991457256</v>
          </cell>
          <cell r="O4080" t="str">
            <v>0991457256</v>
          </cell>
          <cell r="P4080" t="str">
            <v>230102</v>
          </cell>
          <cell r="Q4080" t="str">
            <v>SANTO DOMINGO</v>
          </cell>
          <cell r="R4080" t="str">
            <v>SANTO DOMINGO DE LOS TSACHILAS</v>
          </cell>
          <cell r="S4080" t="str">
            <v>SANTO DOMINGO DE LOS COLORADOS</v>
          </cell>
          <cell r="T4080" t="str">
            <v>TRAMACO</v>
          </cell>
          <cell r="U4080" t="str">
            <v>FLEXNETUIO_PROVINCIA</v>
          </cell>
          <cell r="V4080">
            <v>1</v>
          </cell>
          <cell r="W4080">
            <v>1</v>
          </cell>
          <cell r="X4080" t="str">
            <v>FLEXNET ECUADOR - MDELIVERY</v>
          </cell>
          <cell r="Y4080" t="str">
            <v>CALLE 28 DE JUNIO S/N Y GARCIA MORENO ENTRADA LLANO GRANDE</v>
          </cell>
        </row>
        <row r="4081">
          <cell r="A4081" t="str">
            <v>4816719</v>
          </cell>
          <cell r="B4081">
            <v>494392</v>
          </cell>
          <cell r="C4081" t="str">
            <v>4816719</v>
          </cell>
          <cell r="D4081" t="str">
            <v>MDELIVERY</v>
          </cell>
          <cell r="E4081" t="str">
            <v>DESPACHO</v>
          </cell>
          <cell r="F4081" t="str">
            <v>NORMAL</v>
          </cell>
          <cell r="G4081" t="str">
            <v>031080004816719</v>
          </cell>
          <cell r="H4081">
            <v>44937</v>
          </cell>
          <cell r="I4081" t="str">
            <v>ENTREGADO</v>
          </cell>
          <cell r="J4081">
            <v>44939</v>
          </cell>
          <cell r="K4081" t="str">
            <v>SANDRA MONICA ROMAN BRAVO</v>
          </cell>
          <cell r="L4081" t="str">
            <v>LA AURORA URB VILLA CLUB  ETAPA AURA MZ O VILLA 26</v>
          </cell>
          <cell r="M4081" t="str">
            <v>0911285914</v>
          </cell>
          <cell r="N4081" t="str">
            <v>0982231722</v>
          </cell>
          <cell r="O4081" t="str">
            <v>0982231722</v>
          </cell>
          <cell r="P4081" t="str">
            <v>091901</v>
          </cell>
          <cell r="Q4081" t="str">
            <v>DAULE</v>
          </cell>
          <cell r="R4081" t="str">
            <v>GUAYAS</v>
          </cell>
          <cell r="S4081" t="str">
            <v>DAULE</v>
          </cell>
          <cell r="T4081" t="str">
            <v>TRAMACO</v>
          </cell>
          <cell r="V4081">
            <v>1</v>
          </cell>
          <cell r="W4081">
            <v>1</v>
          </cell>
          <cell r="X4081" t="str">
            <v>FLEXNET ECUADOR - MDELIVERY</v>
          </cell>
          <cell r="Y4081" t="str">
            <v>CALLE 28 DE JUNIO S/N Y GARCIA MORENO ENTRADA LLANO GRANDE</v>
          </cell>
        </row>
        <row r="4082">
          <cell r="A4082" t="str">
            <v>4817203</v>
          </cell>
          <cell r="B4082">
            <v>494393</v>
          </cell>
          <cell r="C4082" t="str">
            <v>4817203</v>
          </cell>
          <cell r="D4082" t="str">
            <v>MDELIVERY</v>
          </cell>
          <cell r="E4082" t="str">
            <v>DESPACHO</v>
          </cell>
          <cell r="F4082" t="str">
            <v>NORMAL</v>
          </cell>
          <cell r="G4082" t="str">
            <v>FT79045</v>
          </cell>
          <cell r="H4082">
            <v>44937</v>
          </cell>
          <cell r="I4082" t="str">
            <v>ENTREGADO</v>
          </cell>
          <cell r="J4082">
            <v>44938</v>
          </cell>
          <cell r="K4082" t="str">
            <v>CARLOS ALBERTO PARRENO MUIRRAGUI</v>
          </cell>
          <cell r="L4082" t="str">
            <v>CARCELEN AV JAIME ROLDOS AGUILERA  SN  Y FRANCISCO DEL CAMPO</v>
          </cell>
          <cell r="M4082" t="str">
            <v>1718479940</v>
          </cell>
          <cell r="N4082" t="str">
            <v>0997687862</v>
          </cell>
          <cell r="O4082" t="str">
            <v>0997687862</v>
          </cell>
          <cell r="P4082" t="str">
            <v>170302</v>
          </cell>
          <cell r="Q4082" t="str">
            <v>QUITO</v>
          </cell>
          <cell r="R4082" t="str">
            <v>PICHINCHA</v>
          </cell>
          <cell r="S4082" t="str">
            <v>QUITO</v>
          </cell>
          <cell r="T4082" t="str">
            <v>FLEXTRANS UIO</v>
          </cell>
          <cell r="U4082" t="str">
            <v>FLEXNETUIO_LOCAL</v>
          </cell>
          <cell r="V4082">
            <v>1</v>
          </cell>
          <cell r="W4082">
            <v>1</v>
          </cell>
          <cell r="X4082" t="str">
            <v>FLEXNET ECUADOR - MDELIVERY</v>
          </cell>
          <cell r="Y4082" t="str">
            <v>CALLE 28 DE JUNIO S/N Y GARCIA MORENO ENTRADA LLANO GRANDE</v>
          </cell>
        </row>
        <row r="4083">
          <cell r="A4083" t="str">
            <v>4818127</v>
          </cell>
          <cell r="B4083">
            <v>494394</v>
          </cell>
          <cell r="C4083" t="str">
            <v>4818127</v>
          </cell>
          <cell r="D4083" t="str">
            <v>MDELIVERY</v>
          </cell>
          <cell r="E4083" t="str">
            <v>DESPACHO</v>
          </cell>
          <cell r="F4083" t="str">
            <v>DERIVADO PICK UP</v>
          </cell>
          <cell r="G4083" t="str">
            <v>031080004818127</v>
          </cell>
          <cell r="H4083">
            <v>44937</v>
          </cell>
          <cell r="I4083" t="str">
            <v>ENTREGADO</v>
          </cell>
          <cell r="J4083">
            <v>44939</v>
          </cell>
          <cell r="K4083" t="str">
            <v>JUAN MIGUEL LITARDO VELEZ</v>
          </cell>
          <cell r="L4083" t="str">
            <v>OFICINA TRAMACO PUNTO DE ATENCION VIA DAULE</v>
          </cell>
          <cell r="M4083" t="str">
            <v>1313016022</v>
          </cell>
          <cell r="N4083" t="str">
            <v>0978763356</v>
          </cell>
          <cell r="O4083" t="str">
            <v>0978763356</v>
          </cell>
          <cell r="P4083" t="str">
            <v>GUAYAQUIL</v>
          </cell>
          <cell r="Q4083" t="str">
            <v>GUAYAQUIL</v>
          </cell>
          <cell r="R4083" t="str">
            <v>GUAYAS</v>
          </cell>
          <cell r="T4083" t="str">
            <v>TRAMACO</v>
          </cell>
          <cell r="U4083" t="str">
            <v>FLEXNETUIO_GYE</v>
          </cell>
          <cell r="V4083">
            <v>1</v>
          </cell>
          <cell r="W4083">
            <v>1</v>
          </cell>
          <cell r="X4083" t="str">
            <v>FLEXNET ECUADOR - MDELIVERY</v>
          </cell>
          <cell r="Y4083" t="str">
            <v>CALLE 28 DE JUNIO S/N Y GARCIA MORENO ENTRADA LLANO GRANDE</v>
          </cell>
        </row>
        <row r="4084">
          <cell r="A4084" t="str">
            <v>4818587</v>
          </cell>
          <cell r="B4084">
            <v>494395</v>
          </cell>
          <cell r="C4084" t="str">
            <v>4818587</v>
          </cell>
          <cell r="D4084" t="str">
            <v>MDELIVERY</v>
          </cell>
          <cell r="E4084" t="str">
            <v>DESPACHO</v>
          </cell>
          <cell r="F4084" t="str">
            <v>NORMAL</v>
          </cell>
          <cell r="G4084" t="str">
            <v>IC4490</v>
          </cell>
          <cell r="H4084">
            <v>44937</v>
          </cell>
          <cell r="I4084" t="str">
            <v>ENTREGADO</v>
          </cell>
          <cell r="J4084">
            <v>44938</v>
          </cell>
          <cell r="K4084" t="str">
            <v>DARWIN FRANCISCO MAZA CHAMBA</v>
          </cell>
          <cell r="L4084" t="str">
            <v>BANIOS  CALLE BEETHOVEN  SN  Y LA SERENATA</v>
          </cell>
          <cell r="M4084" t="str">
            <v>0705263267</v>
          </cell>
          <cell r="N4084" t="str">
            <v>0992608184</v>
          </cell>
          <cell r="O4084" t="str">
            <v>0994406304</v>
          </cell>
          <cell r="P4084" t="str">
            <v>010206</v>
          </cell>
          <cell r="Q4084" t="str">
            <v>CUENCA</v>
          </cell>
          <cell r="R4084" t="str">
            <v>AZUAY</v>
          </cell>
          <cell r="S4084" t="str">
            <v>CUENCA</v>
          </cell>
          <cell r="T4084" t="str">
            <v>ITSACOURIER</v>
          </cell>
          <cell r="U4084" t="str">
            <v>FLEXNETUIO_PROVINCIA</v>
          </cell>
          <cell r="V4084">
            <v>1</v>
          </cell>
          <cell r="W4084">
            <v>1</v>
          </cell>
          <cell r="X4084" t="str">
            <v>FLEXNET ECUADOR - MDELIVERY</v>
          </cell>
          <cell r="Y4084" t="str">
            <v>CALLE 28 DE JUNIO S/N Y GARCIA MORENO ENTRADA LLANO GRANDE</v>
          </cell>
        </row>
        <row r="4085">
          <cell r="A4085" t="str">
            <v>4818875</v>
          </cell>
          <cell r="B4085">
            <v>494396</v>
          </cell>
          <cell r="C4085" t="str">
            <v>4818875</v>
          </cell>
          <cell r="D4085" t="str">
            <v>MDELIVERY</v>
          </cell>
          <cell r="E4085" t="str">
            <v>DESPACHO</v>
          </cell>
          <cell r="F4085" t="str">
            <v>NORMAL</v>
          </cell>
          <cell r="G4085" t="str">
            <v>FT79069</v>
          </cell>
          <cell r="H4085">
            <v>44937</v>
          </cell>
          <cell r="I4085" t="str">
            <v>ENTREGADO</v>
          </cell>
          <cell r="J4085">
            <v>44939</v>
          </cell>
          <cell r="K4085" t="str">
            <v>LUIS FELIPE CENTENO ESTRELLA</v>
          </cell>
          <cell r="L4085" t="str">
            <v>LA MAGDALENA  AV MARISCAL SUCRE  SN CALLE TAISHA</v>
          </cell>
          <cell r="M4085" t="str">
            <v>1712575867</v>
          </cell>
          <cell r="N4085" t="str">
            <v>0962922176</v>
          </cell>
          <cell r="O4085" t="str">
            <v>0962922176</v>
          </cell>
          <cell r="P4085" t="str">
            <v>170607</v>
          </cell>
          <cell r="Q4085" t="str">
            <v>QUITO</v>
          </cell>
          <cell r="R4085" t="str">
            <v>PICHINCHA</v>
          </cell>
          <cell r="S4085" t="str">
            <v>QUITO</v>
          </cell>
          <cell r="T4085" t="str">
            <v>FLEXTRANS UIO</v>
          </cell>
          <cell r="U4085" t="str">
            <v>FLEXNETUIO_LOCAL</v>
          </cell>
          <cell r="V4085">
            <v>1</v>
          </cell>
          <cell r="W4085">
            <v>1</v>
          </cell>
          <cell r="X4085" t="str">
            <v>FLEXNET ECUADOR - MDELIVERY</v>
          </cell>
          <cell r="Y4085" t="str">
            <v>CALLE 28 DE JUNIO S/N Y GARCIA MORENO ENTRADA LLANO GRANDE</v>
          </cell>
        </row>
        <row r="4086">
          <cell r="A4086" t="str">
            <v>4818887</v>
          </cell>
          <cell r="B4086">
            <v>494397</v>
          </cell>
          <cell r="C4086" t="str">
            <v>4818887</v>
          </cell>
          <cell r="D4086" t="str">
            <v>MDELIVERY</v>
          </cell>
          <cell r="E4086" t="str">
            <v>DESPACHO</v>
          </cell>
          <cell r="F4086" t="str">
            <v>NORMAL</v>
          </cell>
          <cell r="G4086" t="str">
            <v>031080004818887</v>
          </cell>
          <cell r="H4086">
            <v>44937</v>
          </cell>
          <cell r="I4086" t="str">
            <v>ENTREGADO</v>
          </cell>
          <cell r="J4086">
            <v>44939</v>
          </cell>
          <cell r="K4086" t="str">
            <v>JUSMAIRA LISETTE PELAEZ CHAPA</v>
          </cell>
          <cell r="L4086" t="str">
            <v>9 DE MAYO VIA BALOSA MACHALA MZ F VILLA 5</v>
          </cell>
          <cell r="M4086" t="str">
            <v>0704831213</v>
          </cell>
          <cell r="N4086" t="str">
            <v>0997434769</v>
          </cell>
          <cell r="O4086" t="str">
            <v>0997434769</v>
          </cell>
          <cell r="P4086" t="str">
            <v>070209</v>
          </cell>
          <cell r="Q4086" t="str">
            <v>MACHALA</v>
          </cell>
          <cell r="R4086" t="str">
            <v>EL ORO</v>
          </cell>
          <cell r="S4086" t="str">
            <v>MACHALA</v>
          </cell>
          <cell r="T4086" t="str">
            <v>TRAMACO</v>
          </cell>
          <cell r="U4086" t="str">
            <v>FLEXNETUIO_PROVINCIA</v>
          </cell>
          <cell r="V4086">
            <v>1</v>
          </cell>
          <cell r="W4086">
            <v>1</v>
          </cell>
          <cell r="X4086" t="str">
            <v>FLEXNET ECUADOR - MDELIVERY</v>
          </cell>
          <cell r="Y4086" t="str">
            <v>CALLE 28 DE JUNIO S/N Y GARCIA MORENO ENTRADA LLANO GRANDE</v>
          </cell>
        </row>
        <row r="4087">
          <cell r="A4087" t="str">
            <v>4818940</v>
          </cell>
          <cell r="B4087">
            <v>494398</v>
          </cell>
          <cell r="C4087" t="str">
            <v>4818940</v>
          </cell>
          <cell r="D4087" t="str">
            <v>MDELIVERY</v>
          </cell>
          <cell r="E4087" t="str">
            <v>DESPACHO</v>
          </cell>
          <cell r="F4087" t="str">
            <v>DERIVADO PICK UP</v>
          </cell>
          <cell r="G4087" t="str">
            <v>031080004818940</v>
          </cell>
          <cell r="H4087">
            <v>44937</v>
          </cell>
          <cell r="I4087" t="str">
            <v>ENTREGADO</v>
          </cell>
          <cell r="J4087">
            <v>44938</v>
          </cell>
          <cell r="K4087" t="str">
            <v>MUNOZ MENDIETA JOSE ORLEY</v>
          </cell>
          <cell r="L4087" t="str">
            <v>OFICINA TRAMACO JOYA DE LOS SACHAS</v>
          </cell>
          <cell r="M4087" t="str">
            <v>1713111803</v>
          </cell>
          <cell r="N4087" t="str">
            <v>0987950133</v>
          </cell>
          <cell r="O4087" t="str">
            <v>0987950133</v>
          </cell>
          <cell r="P4087" t="str">
            <v>LA JOYA DE LOS SACHAS</v>
          </cell>
          <cell r="Q4087" t="str">
            <v>LA JOYA DE LOS SACHAS</v>
          </cell>
          <cell r="R4087" t="str">
            <v>ORELLANA</v>
          </cell>
          <cell r="T4087" t="str">
            <v>TRAMACO</v>
          </cell>
          <cell r="U4087" t="str">
            <v>FLEXNETUIO_PROVINCIA</v>
          </cell>
          <cell r="V4087">
            <v>1</v>
          </cell>
          <cell r="W4087">
            <v>1</v>
          </cell>
          <cell r="X4087" t="str">
            <v>FLEXNET ECUADOR - MDELIVERY</v>
          </cell>
          <cell r="Y4087" t="str">
            <v>CALLE 28 DE JUNIO S/N Y GARCIA MORENO ENTRADA LLANO GRANDE</v>
          </cell>
        </row>
        <row r="4088">
          <cell r="A4088" t="str">
            <v>4819470</v>
          </cell>
          <cell r="B4088">
            <v>494399</v>
          </cell>
          <cell r="C4088" t="str">
            <v>4819470</v>
          </cell>
          <cell r="D4088" t="str">
            <v>MDELIVERY</v>
          </cell>
          <cell r="E4088" t="str">
            <v>DESPACHO</v>
          </cell>
          <cell r="F4088" t="str">
            <v>NORMAL</v>
          </cell>
          <cell r="G4088" t="str">
            <v>FT79121</v>
          </cell>
          <cell r="H4088">
            <v>44937</v>
          </cell>
          <cell r="I4088" t="str">
            <v>ENTREGADO</v>
          </cell>
          <cell r="J4088">
            <v>44938</v>
          </cell>
          <cell r="K4088" t="str">
            <v>CRISTHIAN MAURICIO VALLEJO MOREIRA</v>
          </cell>
          <cell r="L4088" t="str">
            <v>SAGRARIO AV JOSE DE ANTEPARA SN  Y URDANETA</v>
          </cell>
          <cell r="M4088" t="str">
            <v>0930150602</v>
          </cell>
          <cell r="N4088" t="str">
            <v>0980210074</v>
          </cell>
          <cell r="O4088" t="str">
            <v>0980210074</v>
          </cell>
          <cell r="P4088" t="str">
            <v>090510</v>
          </cell>
          <cell r="Q4088" t="str">
            <v>GUAYAQUIL</v>
          </cell>
          <cell r="R4088" t="str">
            <v>GUAYAS</v>
          </cell>
          <cell r="S4088" t="str">
            <v>GUAYAQUIL</v>
          </cell>
          <cell r="T4088" t="str">
            <v>ITSACOURIER</v>
          </cell>
          <cell r="U4088" t="str">
            <v>FLEXNETUIO_GYE</v>
          </cell>
          <cell r="V4088">
            <v>1</v>
          </cell>
          <cell r="W4088">
            <v>1</v>
          </cell>
          <cell r="X4088" t="str">
            <v>FLEXNET ECUADOR - MDELIVERY</v>
          </cell>
          <cell r="Y4088" t="str">
            <v>CALLE 28 DE JUNIO S/N Y GARCIA MORENO ENTRADA LLANO GRANDE</v>
          </cell>
        </row>
        <row r="4089">
          <cell r="A4089" t="str">
            <v>4819664</v>
          </cell>
          <cell r="B4089">
            <v>494400</v>
          </cell>
          <cell r="C4089" t="str">
            <v>4819664</v>
          </cell>
          <cell r="D4089" t="str">
            <v>MDELIVERY</v>
          </cell>
          <cell r="E4089" t="str">
            <v>DESPACHO</v>
          </cell>
          <cell r="F4089" t="str">
            <v>NORMAL</v>
          </cell>
          <cell r="G4089" t="str">
            <v>FT79107</v>
          </cell>
          <cell r="H4089">
            <v>44937</v>
          </cell>
          <cell r="I4089" t="str">
            <v>ENTREGADO</v>
          </cell>
          <cell r="J4089">
            <v>44938</v>
          </cell>
          <cell r="K4089" t="str">
            <v>FLAVIO ALEXANDER SAQUINGA CHICAIZA</v>
          </cell>
          <cell r="L4089" t="str">
            <v>XIMENA CALLE AV 25 DE JULIO COOP GUAYAQUIL POR GUAYAQUIL  MZ 6 SL 1</v>
          </cell>
          <cell r="M4089" t="str">
            <v>0953328473</v>
          </cell>
          <cell r="N4089" t="str">
            <v>0998993121</v>
          </cell>
          <cell r="O4089" t="str">
            <v>0998993121</v>
          </cell>
          <cell r="P4089" t="str">
            <v>090102</v>
          </cell>
          <cell r="Q4089" t="str">
            <v>GUAYAQUIL</v>
          </cell>
          <cell r="R4089" t="str">
            <v>GUAYAS</v>
          </cell>
          <cell r="S4089" t="str">
            <v>GUAYAQUIL</v>
          </cell>
          <cell r="T4089" t="str">
            <v>ITSACOURIER</v>
          </cell>
          <cell r="U4089" t="str">
            <v>FLEXNETUIO_GYE</v>
          </cell>
          <cell r="V4089">
            <v>1</v>
          </cell>
          <cell r="W4089">
            <v>1</v>
          </cell>
          <cell r="X4089" t="str">
            <v>FLEXNET ECUADOR - MDELIVERY</v>
          </cell>
          <cell r="Y4089" t="str">
            <v>CALLE 28 DE JUNIO S/N Y GARCIA MORENO ENTRADA LLANO GRANDE</v>
          </cell>
        </row>
        <row r="4090">
          <cell r="A4090" t="str">
            <v>4819888</v>
          </cell>
          <cell r="B4090">
            <v>494401</v>
          </cell>
          <cell r="C4090" t="str">
            <v>4819888</v>
          </cell>
          <cell r="D4090" t="str">
            <v>MDELIVERY</v>
          </cell>
          <cell r="E4090" t="str">
            <v>DESPACHO</v>
          </cell>
          <cell r="F4090" t="str">
            <v>NORMAL</v>
          </cell>
          <cell r="G4090" t="str">
            <v>FT79066</v>
          </cell>
          <cell r="H4090">
            <v>44937</v>
          </cell>
          <cell r="I4090" t="str">
            <v>ENTREGADO</v>
          </cell>
          <cell r="J4090">
            <v>44939</v>
          </cell>
          <cell r="K4090" t="str">
            <v>TOAPANTA AMBAS MIGUEL ANGEL</v>
          </cell>
          <cell r="L4090" t="str">
            <v>BELISARIO QUEVEDO CALLE MARIA TRONCATI LOTE 201 Y JUAN PABLO II</v>
          </cell>
          <cell r="M4090" t="str">
            <v>1714135876</v>
          </cell>
          <cell r="N4090" t="str">
            <v>0958602930</v>
          </cell>
          <cell r="O4090" t="str">
            <v>0958602930</v>
          </cell>
          <cell r="P4090" t="str">
            <v>170527</v>
          </cell>
          <cell r="Q4090" t="str">
            <v>QUITO</v>
          </cell>
          <cell r="R4090" t="str">
            <v>PICHINCHA</v>
          </cell>
          <cell r="S4090" t="str">
            <v>QUITO</v>
          </cell>
          <cell r="T4090" t="str">
            <v>TRANSERVISS</v>
          </cell>
          <cell r="U4090" t="str">
            <v>FLEXNETUIO_LOCAL</v>
          </cell>
          <cell r="V4090">
            <v>1</v>
          </cell>
          <cell r="W4090">
            <v>1</v>
          </cell>
          <cell r="X4090" t="str">
            <v>FLEXNET ECUADOR - MDELIVERY</v>
          </cell>
          <cell r="Y4090" t="str">
            <v>CALLE 28 DE JUNIO S/N Y GARCIA MORENO ENTRADA LLANO GRANDE</v>
          </cell>
        </row>
        <row r="4091">
          <cell r="A4091" t="str">
            <v>4820039</v>
          </cell>
          <cell r="B4091">
            <v>494402</v>
          </cell>
          <cell r="C4091" t="str">
            <v>4820039</v>
          </cell>
          <cell r="D4091" t="str">
            <v>MDELIVERY</v>
          </cell>
          <cell r="E4091" t="str">
            <v>DESPACHO</v>
          </cell>
          <cell r="F4091" t="str">
            <v>NORMAL</v>
          </cell>
          <cell r="G4091" t="str">
            <v>FT79056</v>
          </cell>
          <cell r="H4091">
            <v>44937</v>
          </cell>
          <cell r="I4091" t="str">
            <v>ENTREGADO</v>
          </cell>
          <cell r="J4091">
            <v>44938</v>
          </cell>
          <cell r="K4091" t="str">
            <v>FRANCISCO CRISTOBAL CHAMBA SARANGO</v>
          </cell>
          <cell r="L4091" t="str">
            <v>CUMBAYA ALFONSO LAMINA  SN  Y 23 DE ABRIL</v>
          </cell>
          <cell r="M4091" t="str">
            <v>1715449151</v>
          </cell>
          <cell r="N4091" t="str">
            <v>0984482314</v>
          </cell>
          <cell r="O4091" t="str">
            <v>0984482314</v>
          </cell>
          <cell r="P4091" t="str">
            <v>170904</v>
          </cell>
          <cell r="Q4091" t="str">
            <v>QUITO</v>
          </cell>
          <cell r="R4091" t="str">
            <v>PICHINCHA</v>
          </cell>
          <cell r="S4091" t="str">
            <v>CUMBAYA</v>
          </cell>
          <cell r="T4091" t="str">
            <v>FLEXTRANS UIO</v>
          </cell>
          <cell r="U4091" t="str">
            <v>FLEXNETUIO_LOCAL</v>
          </cell>
          <cell r="V4091">
            <v>1</v>
          </cell>
          <cell r="W4091">
            <v>1</v>
          </cell>
          <cell r="X4091" t="str">
            <v>FLEXNET ECUADOR - MDELIVERY</v>
          </cell>
          <cell r="Y4091" t="str">
            <v>CALLE 28 DE JUNIO S/N Y GARCIA MORENO ENTRADA LLANO GRANDE</v>
          </cell>
        </row>
        <row r="4092">
          <cell r="A4092" t="str">
            <v>4820108</v>
          </cell>
          <cell r="B4092">
            <v>494403</v>
          </cell>
          <cell r="C4092" t="str">
            <v>4820108</v>
          </cell>
          <cell r="D4092" t="str">
            <v>MDELIVERY</v>
          </cell>
          <cell r="E4092" t="str">
            <v>DESPACHO</v>
          </cell>
          <cell r="F4092" t="str">
            <v>NORMAL</v>
          </cell>
          <cell r="G4092" t="str">
            <v>FT79055</v>
          </cell>
          <cell r="H4092">
            <v>44937</v>
          </cell>
          <cell r="I4092" t="str">
            <v>ENTREGADO</v>
          </cell>
          <cell r="J4092">
            <v>44938</v>
          </cell>
          <cell r="K4092" t="str">
            <v>XIMENA ISABEL LABRE ANAGOS</v>
          </cell>
          <cell r="L4092" t="str">
            <v>COMITE DEL PUEBLO CALLE PEDRO CAMPANIO  N64 85  Y RAFAEL ECHEVERRIA</v>
          </cell>
          <cell r="M4092" t="str">
            <v>1723744692</v>
          </cell>
          <cell r="N4092" t="str">
            <v>0987351238</v>
          </cell>
          <cell r="O4092" t="str">
            <v>0987351238</v>
          </cell>
          <cell r="P4092" t="str">
            <v>170306</v>
          </cell>
          <cell r="Q4092" t="str">
            <v>QUITO</v>
          </cell>
          <cell r="R4092" t="str">
            <v>PICHINCHA</v>
          </cell>
          <cell r="S4092" t="str">
            <v>QUITO</v>
          </cell>
          <cell r="T4092" t="str">
            <v>FLEXTRANS UIO</v>
          </cell>
          <cell r="U4092" t="str">
            <v>FLEXNETUIO_LOCAL</v>
          </cell>
          <cell r="V4092">
            <v>1</v>
          </cell>
          <cell r="W4092">
            <v>1</v>
          </cell>
          <cell r="X4092" t="str">
            <v>FLEXNET ECUADOR - MDELIVERY</v>
          </cell>
          <cell r="Y4092" t="str">
            <v>CALLE 28 DE JUNIO S/N Y GARCIA MORENO ENTRADA LLANO GRANDE</v>
          </cell>
        </row>
        <row r="4093">
          <cell r="A4093" t="str">
            <v>4820175</v>
          </cell>
          <cell r="B4093">
            <v>494404</v>
          </cell>
          <cell r="C4093" t="str">
            <v>4820175</v>
          </cell>
          <cell r="D4093" t="str">
            <v>MDELIVERY</v>
          </cell>
          <cell r="E4093" t="str">
            <v>DESPACHO</v>
          </cell>
          <cell r="F4093" t="str">
            <v>NORMAL</v>
          </cell>
          <cell r="G4093" t="str">
            <v>FT79060</v>
          </cell>
          <cell r="H4093">
            <v>44937</v>
          </cell>
          <cell r="I4093" t="str">
            <v>ENTREGADO</v>
          </cell>
          <cell r="J4093">
            <v>44938</v>
          </cell>
          <cell r="K4093" t="str">
            <v>MEJIA PENA MARIA EUGENIA</v>
          </cell>
          <cell r="L4093" t="str">
            <v>INAQUITO AV REPUBLICA DEL SALVADOR  N34 529  Y PORTUGAL</v>
          </cell>
          <cell r="M4093" t="str">
            <v>1707566707</v>
          </cell>
          <cell r="N4093" t="str">
            <v>0999205323</v>
          </cell>
          <cell r="O4093" t="str">
            <v>0999205323</v>
          </cell>
          <cell r="P4093" t="str">
            <v>170505</v>
          </cell>
          <cell r="Q4093" t="str">
            <v>QUITO</v>
          </cell>
          <cell r="R4093" t="str">
            <v>PICHINCHA</v>
          </cell>
          <cell r="S4093" t="str">
            <v>QUITO</v>
          </cell>
          <cell r="T4093" t="str">
            <v>FLEXTRANS UIO</v>
          </cell>
          <cell r="U4093" t="str">
            <v>FLEXNETUIO_LOCAL</v>
          </cell>
          <cell r="V4093">
            <v>1</v>
          </cell>
          <cell r="W4093">
            <v>1</v>
          </cell>
          <cell r="X4093" t="str">
            <v>FLEXNET ECUADOR - MDELIVERY</v>
          </cell>
          <cell r="Y4093" t="str">
            <v>CALLE 28 DE JUNIO S/N Y GARCIA MORENO ENTRADA LLANO GRANDE</v>
          </cell>
        </row>
        <row r="4094">
          <cell r="A4094" t="str">
            <v>4820282</v>
          </cell>
          <cell r="B4094">
            <v>494405</v>
          </cell>
          <cell r="C4094" t="str">
            <v>4820282</v>
          </cell>
          <cell r="D4094" t="str">
            <v>MDELIVERY</v>
          </cell>
          <cell r="E4094" t="str">
            <v>DESPACHO</v>
          </cell>
          <cell r="F4094" t="str">
            <v>NORMAL</v>
          </cell>
          <cell r="G4094" t="str">
            <v>FT79058</v>
          </cell>
          <cell r="H4094">
            <v>44937</v>
          </cell>
          <cell r="I4094" t="str">
            <v>ENTREGADO</v>
          </cell>
          <cell r="J4094">
            <v>44939</v>
          </cell>
          <cell r="K4094" t="str">
            <v>CHARCOPA BAUTISTA DIEGO FERNANDO</v>
          </cell>
          <cell r="L4094" t="str">
            <v>POMASQUI CALLE LAS ORQUIDEAS  OE22 23  INDEPENDIENCIA</v>
          </cell>
          <cell r="M4094" t="str">
            <v>0802736918</v>
          </cell>
          <cell r="N4094" t="str">
            <v>0989768109</v>
          </cell>
          <cell r="O4094" t="str">
            <v>0989768109</v>
          </cell>
          <cell r="P4094" t="str">
            <v>170308</v>
          </cell>
          <cell r="Q4094" t="str">
            <v>QUITO</v>
          </cell>
          <cell r="R4094" t="str">
            <v>PICHINCHA</v>
          </cell>
          <cell r="S4094" t="str">
            <v>POMASQUI - BELLA MARIA SANTA ROSA - URBANIZACION LOS SAUCES</v>
          </cell>
          <cell r="T4094" t="str">
            <v>FLEXTRANS UIO</v>
          </cell>
          <cell r="U4094" t="str">
            <v>FLEXNETUIO_LOCAL</v>
          </cell>
          <cell r="V4094">
            <v>1</v>
          </cell>
          <cell r="W4094">
            <v>1</v>
          </cell>
          <cell r="X4094" t="str">
            <v>FLEXNET ECUADOR - MDELIVERY</v>
          </cell>
          <cell r="Y4094" t="str">
            <v>CALLE 28 DE JUNIO S/N Y GARCIA MORENO ENTRADA LLANO GRANDE</v>
          </cell>
        </row>
        <row r="4095">
          <cell r="A4095" t="str">
            <v>4820283</v>
          </cell>
          <cell r="B4095">
            <v>494406</v>
          </cell>
          <cell r="C4095" t="str">
            <v>4820283</v>
          </cell>
          <cell r="D4095" t="str">
            <v>MDELIVERY</v>
          </cell>
          <cell r="E4095" t="str">
            <v>DESPACHO</v>
          </cell>
          <cell r="F4095" t="str">
            <v>NORMAL</v>
          </cell>
          <cell r="G4095" t="str">
            <v>FT79106</v>
          </cell>
          <cell r="H4095">
            <v>44937</v>
          </cell>
          <cell r="I4095" t="str">
            <v>ENTREGADO</v>
          </cell>
          <cell r="J4095">
            <v>44938</v>
          </cell>
          <cell r="K4095" t="str">
            <v>ILAN JAVIER MOREANO LARA</v>
          </cell>
          <cell r="L4095" t="str">
            <v>CARBO CONCEPCION AV 9 DE OCTUBRE  593  Y RUMICHACA</v>
          </cell>
          <cell r="M4095" t="str">
            <v>0931856272</v>
          </cell>
          <cell r="N4095" t="str">
            <v>0962306638</v>
          </cell>
          <cell r="O4095" t="str">
            <v>0962306638</v>
          </cell>
          <cell r="P4095" t="str">
            <v>090306</v>
          </cell>
          <cell r="Q4095" t="str">
            <v>GUAYAQUIL</v>
          </cell>
          <cell r="R4095" t="str">
            <v>GUAYAS</v>
          </cell>
          <cell r="S4095" t="str">
            <v>GUAYAQUIL</v>
          </cell>
          <cell r="T4095" t="str">
            <v>ITSACOURIER</v>
          </cell>
          <cell r="U4095" t="str">
            <v>FLEXNETUIO_GYE</v>
          </cell>
          <cell r="V4095">
            <v>1</v>
          </cell>
          <cell r="W4095">
            <v>1</v>
          </cell>
          <cell r="X4095" t="str">
            <v>FLEXNET ECUADOR - MDELIVERY</v>
          </cell>
          <cell r="Y4095" t="str">
            <v>CALLE 28 DE JUNIO S/N Y GARCIA MORENO ENTRADA LLANO GRANDE</v>
          </cell>
        </row>
        <row r="4096">
          <cell r="A4096" t="str">
            <v>4820308</v>
          </cell>
          <cell r="B4096">
            <v>494407</v>
          </cell>
          <cell r="C4096" t="str">
            <v>4820308</v>
          </cell>
          <cell r="D4096" t="str">
            <v>MDELIVERY</v>
          </cell>
          <cell r="E4096" t="str">
            <v>DESPACHO</v>
          </cell>
          <cell r="F4096" t="str">
            <v>DERIVADO PICK UP</v>
          </cell>
          <cell r="G4096" t="str">
            <v>031080004820308</v>
          </cell>
          <cell r="H4096">
            <v>44937</v>
          </cell>
          <cell r="I4096" t="str">
            <v>ENTREGADO</v>
          </cell>
          <cell r="J4096">
            <v>44939</v>
          </cell>
          <cell r="K4096" t="str">
            <v>ENRIQUE FABIAN BONILLA CRUZ</v>
          </cell>
          <cell r="L4096" t="str">
            <v>OFICINA TRAMACO PUNTO DE ATENCION MACHALA</v>
          </cell>
          <cell r="M4096" t="str">
            <v>0705706414</v>
          </cell>
          <cell r="N4096" t="str">
            <v>0991939013</v>
          </cell>
          <cell r="O4096" t="str">
            <v>0900000000</v>
          </cell>
          <cell r="P4096" t="str">
            <v>MACHALA</v>
          </cell>
          <cell r="Q4096" t="str">
            <v>MACHALA</v>
          </cell>
          <cell r="R4096" t="str">
            <v>EL ORO</v>
          </cell>
          <cell r="T4096" t="str">
            <v>TRAMACO</v>
          </cell>
          <cell r="U4096" t="str">
            <v>FLEXNETUIO_PROVINCIA</v>
          </cell>
          <cell r="V4096">
            <v>1</v>
          </cell>
          <cell r="W4096">
            <v>1</v>
          </cell>
          <cell r="X4096" t="str">
            <v>FLEXNET ECUADOR - MDELIVERY</v>
          </cell>
          <cell r="Y4096" t="str">
            <v>CALLE 28 DE JUNIO S/N Y GARCIA MORENO ENTRADA LLANO GRANDE</v>
          </cell>
        </row>
        <row r="4097">
          <cell r="A4097" t="str">
            <v>4820482</v>
          </cell>
          <cell r="B4097">
            <v>494408</v>
          </cell>
          <cell r="C4097" t="str">
            <v>4820482</v>
          </cell>
          <cell r="D4097" t="str">
            <v>MDELIVERY</v>
          </cell>
          <cell r="E4097" t="str">
            <v>DESPACHO</v>
          </cell>
          <cell r="F4097" t="str">
            <v>NORMAL</v>
          </cell>
          <cell r="G4097" t="str">
            <v>FT79072</v>
          </cell>
          <cell r="H4097">
            <v>44937</v>
          </cell>
          <cell r="I4097" t="str">
            <v>ENTREGADO</v>
          </cell>
          <cell r="J4097">
            <v>44938</v>
          </cell>
          <cell r="K4097" t="str">
            <v>MARIA BELEN TRUJILLO LINCANGO</v>
          </cell>
          <cell r="L4097" t="str">
            <v>INAQUITO   CALLE INAQUITO  SN CALLE COREA</v>
          </cell>
          <cell r="M4097" t="str">
            <v>1713810370</v>
          </cell>
          <cell r="N4097" t="str">
            <v>0998508818</v>
          </cell>
          <cell r="O4097" t="str">
            <v>0998508818</v>
          </cell>
          <cell r="P4097" t="str">
            <v>170507</v>
          </cell>
          <cell r="Q4097" t="str">
            <v>QUITO</v>
          </cell>
          <cell r="R4097" t="str">
            <v>PICHINCHA</v>
          </cell>
          <cell r="S4097" t="str">
            <v>QUITO</v>
          </cell>
          <cell r="T4097" t="str">
            <v>FLEXTRANS UIO</v>
          </cell>
          <cell r="U4097" t="str">
            <v>FLEXNETUIO_LOCAL</v>
          </cell>
          <cell r="V4097">
            <v>1</v>
          </cell>
          <cell r="W4097">
            <v>1</v>
          </cell>
          <cell r="X4097" t="str">
            <v>FLEXNET ECUADOR - MDELIVERY</v>
          </cell>
          <cell r="Y4097" t="str">
            <v>CALLE 28 DE JUNIO S/N Y GARCIA MORENO ENTRADA LLANO GRANDE</v>
          </cell>
        </row>
        <row r="4098">
          <cell r="A4098" t="str">
            <v>4820624</v>
          </cell>
          <cell r="B4098">
            <v>494409</v>
          </cell>
          <cell r="C4098" t="str">
            <v>4820624</v>
          </cell>
          <cell r="D4098" t="str">
            <v>MDELIVERY</v>
          </cell>
          <cell r="E4098" t="str">
            <v>DESPACHO</v>
          </cell>
          <cell r="F4098" t="str">
            <v>NORMAL</v>
          </cell>
          <cell r="G4098" t="str">
            <v>FT79059</v>
          </cell>
          <cell r="H4098">
            <v>44937</v>
          </cell>
          <cell r="I4098" t="str">
            <v>ENTREGADO</v>
          </cell>
          <cell r="J4098">
            <v>44938</v>
          </cell>
          <cell r="K4098" t="str">
            <v>EDWIN DUFFER TENORIO RODRIGUEZ</v>
          </cell>
          <cell r="L4098" t="str">
            <v>CARCELEN CALLE TADEO BENITEZ  OE1 943  Y VICENTE DUQUE</v>
          </cell>
          <cell r="M4098" t="str">
            <v>1720514155</v>
          </cell>
          <cell r="N4098" t="str">
            <v>0995276897</v>
          </cell>
          <cell r="O4098" t="str">
            <v>0995276897</v>
          </cell>
          <cell r="P4098" t="str">
            <v>170303</v>
          </cell>
          <cell r="Q4098" t="str">
            <v>QUITO</v>
          </cell>
          <cell r="R4098" t="str">
            <v>PICHINCHA</v>
          </cell>
          <cell r="S4098" t="str">
            <v>QUITO</v>
          </cell>
          <cell r="T4098" t="str">
            <v>FLEXTRANS UIO</v>
          </cell>
          <cell r="U4098" t="str">
            <v>FLEXNETUIO_LOCAL</v>
          </cell>
          <cell r="V4098">
            <v>1</v>
          </cell>
          <cell r="W4098">
            <v>1</v>
          </cell>
          <cell r="X4098" t="str">
            <v>FLEXNET ECUADOR - MDELIVERY</v>
          </cell>
          <cell r="Y4098" t="str">
            <v>CALLE 28 DE JUNIO S/N Y GARCIA MORENO ENTRADA LLANO GRANDE</v>
          </cell>
        </row>
        <row r="4099">
          <cell r="A4099" t="str">
            <v>4820771</v>
          </cell>
          <cell r="B4099">
            <v>494410</v>
          </cell>
          <cell r="C4099" t="str">
            <v>4820771</v>
          </cell>
          <cell r="D4099" t="str">
            <v>MDELIVERY</v>
          </cell>
          <cell r="E4099" t="str">
            <v>DESPACHO</v>
          </cell>
          <cell r="F4099" t="str">
            <v>NORMAL</v>
          </cell>
          <cell r="G4099" t="str">
            <v>FT79067</v>
          </cell>
          <cell r="H4099">
            <v>44937</v>
          </cell>
          <cell r="I4099" t="str">
            <v>ENTREGADO</v>
          </cell>
          <cell r="J4099">
            <v>44938</v>
          </cell>
          <cell r="K4099" t="str">
            <v>IBARRA ESMERALDAS JOSE FRANCISCO</v>
          </cell>
          <cell r="L4099" t="str">
            <v>CONOCOTO   CALLE SERGIO GUARDERAS  SN AV GENERAL RUMINAHUI</v>
          </cell>
          <cell r="M4099" t="str">
            <v>1723946172</v>
          </cell>
          <cell r="N4099" t="str">
            <v>0992751015</v>
          </cell>
          <cell r="O4099" t="str">
            <v>0992751015</v>
          </cell>
          <cell r="P4099" t="str">
            <v>170806</v>
          </cell>
          <cell r="Q4099" t="str">
            <v>QUITO</v>
          </cell>
          <cell r="R4099" t="str">
            <v>PICHINCHA</v>
          </cell>
          <cell r="S4099" t="str">
            <v>CONOCOTO - EL ROSARIO - MONSERRAT</v>
          </cell>
          <cell r="T4099" t="str">
            <v>FLEXTRANS UIO</v>
          </cell>
          <cell r="U4099" t="str">
            <v>FLEXNETUIO_LOCAL</v>
          </cell>
          <cell r="V4099">
            <v>1</v>
          </cell>
          <cell r="W4099">
            <v>1</v>
          </cell>
          <cell r="X4099" t="str">
            <v>FLEXNET ECUADOR - MDELIVERY</v>
          </cell>
          <cell r="Y4099" t="str">
            <v>CALLE 28 DE JUNIO S/N Y GARCIA MORENO ENTRADA LLANO GRANDE</v>
          </cell>
        </row>
        <row r="4100">
          <cell r="A4100" t="str">
            <v>4820788</v>
          </cell>
          <cell r="B4100">
            <v>494411</v>
          </cell>
          <cell r="C4100" t="str">
            <v>4820788</v>
          </cell>
          <cell r="D4100" t="str">
            <v>MDELIVERY</v>
          </cell>
          <cell r="E4100" t="str">
            <v>DESPACHO</v>
          </cell>
          <cell r="F4100" t="str">
            <v>NORMAL</v>
          </cell>
          <cell r="G4100" t="str">
            <v>031080004820788</v>
          </cell>
          <cell r="H4100">
            <v>44937</v>
          </cell>
          <cell r="I4100" t="str">
            <v>ENTREGADO</v>
          </cell>
          <cell r="J4100">
            <v>44938</v>
          </cell>
          <cell r="K4100" t="str">
            <v>ESPINOZA CASTRO FERNANDA GABRIELA</v>
          </cell>
          <cell r="L4100" t="str">
            <v>VIRGEN DE FATIMA CALLE 5 DE JUNIO KM 26  Y 12 DE OCTUBRE</v>
          </cell>
          <cell r="M4100" t="str">
            <v>0928792324</v>
          </cell>
          <cell r="N4100" t="str">
            <v>0982574166</v>
          </cell>
          <cell r="O4100" t="str">
            <v>0982574166</v>
          </cell>
          <cell r="P4100" t="str">
            <v>092105</v>
          </cell>
          <cell r="Q4100" t="str">
            <v>SAN JACINTO DE YAGUACHI</v>
          </cell>
          <cell r="R4100" t="str">
            <v>GUAYAS</v>
          </cell>
          <cell r="S4100" t="str">
            <v>VIRGEN DE FATIMA</v>
          </cell>
          <cell r="T4100" t="str">
            <v>TRAMACO</v>
          </cell>
          <cell r="U4100" t="str">
            <v>FLEXNETUIO_PROVINCIA</v>
          </cell>
          <cell r="V4100">
            <v>1</v>
          </cell>
          <cell r="W4100">
            <v>1</v>
          </cell>
          <cell r="X4100" t="str">
            <v>FLEXNET ECUADOR - MDELIVERY</v>
          </cell>
          <cell r="Y4100" t="str">
            <v>CALLE 28 DE JUNIO S/N Y GARCIA MORENO ENTRADA LLANO GRANDE</v>
          </cell>
        </row>
        <row r="4101">
          <cell r="A4101" t="str">
            <v>4821002</v>
          </cell>
          <cell r="B4101">
            <v>494412</v>
          </cell>
          <cell r="C4101" t="str">
            <v>4821002</v>
          </cell>
          <cell r="D4101" t="str">
            <v>MDELIVERY</v>
          </cell>
          <cell r="E4101" t="str">
            <v>DESPACHO</v>
          </cell>
          <cell r="F4101" t="str">
            <v>NORMAL</v>
          </cell>
          <cell r="G4101" t="str">
            <v>031080004821002</v>
          </cell>
          <cell r="H4101">
            <v>44937</v>
          </cell>
          <cell r="I4101" t="str">
            <v>ENTREGADO</v>
          </cell>
          <cell r="J4101">
            <v>44942</v>
          </cell>
          <cell r="K4101" t="str">
            <v>MARIANA DE JESUS TOVAR CASTILLO</v>
          </cell>
          <cell r="L4101" t="str">
            <v>SAN JACINTO DE BUENA FE    CALLE C  N 05  AV 7 DE AGOSTO  VIA A SANTO DOMINGO</v>
          </cell>
          <cell r="M4101" t="str">
            <v>1201729777</v>
          </cell>
          <cell r="N4101" t="str">
            <v>0961888426</v>
          </cell>
          <cell r="O4101" t="str">
            <v>0961888426</v>
          </cell>
          <cell r="P4101" t="str">
            <v>120602</v>
          </cell>
          <cell r="Q4101" t="str">
            <v>BUENA FE</v>
          </cell>
          <cell r="R4101" t="str">
            <v>LOS RIOS</v>
          </cell>
          <cell r="S4101" t="str">
            <v>SAN JACINTO DE BUENA FE</v>
          </cell>
          <cell r="T4101" t="str">
            <v>TRAMACO</v>
          </cell>
          <cell r="U4101" t="str">
            <v>FLEXNETUIO_PROVINCIA</v>
          </cell>
          <cell r="V4101">
            <v>1</v>
          </cell>
          <cell r="W4101">
            <v>1</v>
          </cell>
          <cell r="X4101" t="str">
            <v>FLEXNET ECUADOR - MDELIVERY</v>
          </cell>
          <cell r="Y4101" t="str">
            <v>CALLE 28 DE JUNIO S/N Y GARCIA MORENO ENTRADA LLANO GRANDE</v>
          </cell>
        </row>
        <row r="4102">
          <cell r="A4102" t="str">
            <v>4821025</v>
          </cell>
          <cell r="B4102">
            <v>494413</v>
          </cell>
          <cell r="C4102" t="str">
            <v>4821025</v>
          </cell>
          <cell r="D4102" t="str">
            <v>MDELIVERY</v>
          </cell>
          <cell r="E4102" t="str">
            <v>DESPACHO</v>
          </cell>
          <cell r="F4102" t="str">
            <v>DERIVADO PICK UP</v>
          </cell>
          <cell r="G4102" t="str">
            <v>031080004821025</v>
          </cell>
          <cell r="H4102">
            <v>44937</v>
          </cell>
          <cell r="I4102" t="str">
            <v>ENTREGADO</v>
          </cell>
          <cell r="J4102">
            <v>44938</v>
          </cell>
          <cell r="K4102" t="str">
            <v>DARWIN ENRIQUE MENDOZA HERRERA</v>
          </cell>
          <cell r="L4102" t="str">
            <v>OFICINA TRAMACO CUENCA CENTRO DE TRANSFERENCIA PUMAPUNGO</v>
          </cell>
          <cell r="M4102" t="str">
            <v>1102996418</v>
          </cell>
          <cell r="N4102" t="str">
            <v>0992815496</v>
          </cell>
          <cell r="O4102" t="str">
            <v>0992815496</v>
          </cell>
          <cell r="P4102" t="str">
            <v>CUENCA</v>
          </cell>
          <cell r="Q4102" t="str">
            <v>CUENCA</v>
          </cell>
          <cell r="R4102" t="str">
            <v>AZUAY</v>
          </cell>
          <cell r="T4102" t="str">
            <v>TRAMACO</v>
          </cell>
          <cell r="U4102" t="str">
            <v>FLEXNETUIO_PROVINCIA</v>
          </cell>
          <cell r="V4102">
            <v>1</v>
          </cell>
          <cell r="W4102">
            <v>1</v>
          </cell>
          <cell r="X4102" t="str">
            <v>FLEXNET ECUADOR - MDELIVERY</v>
          </cell>
          <cell r="Y4102" t="str">
            <v>CALLE 28 DE JUNIO S/N Y GARCIA MORENO ENTRADA LLANO GRANDE</v>
          </cell>
        </row>
        <row r="4103">
          <cell r="A4103" t="str">
            <v>4821136</v>
          </cell>
          <cell r="B4103">
            <v>494414</v>
          </cell>
          <cell r="C4103" t="str">
            <v>4821136</v>
          </cell>
          <cell r="D4103" t="str">
            <v>MDELIVERY</v>
          </cell>
          <cell r="E4103" t="str">
            <v>DESPACHO</v>
          </cell>
          <cell r="F4103" t="str">
            <v>NORMAL</v>
          </cell>
          <cell r="G4103" t="str">
            <v>FT79109</v>
          </cell>
          <cell r="H4103">
            <v>44937</v>
          </cell>
          <cell r="I4103" t="str">
            <v>ENTREGADO</v>
          </cell>
          <cell r="J4103">
            <v>44938</v>
          </cell>
          <cell r="K4103" t="str">
            <v>JOSEP RIVELINHO PINCAY ZAVALA</v>
          </cell>
          <cell r="L4103" t="str">
            <v>TARQUI CDLA GUAYACANES  MZ 230 SOLAR 19</v>
          </cell>
          <cell r="M4103" t="str">
            <v>1307533818</v>
          </cell>
          <cell r="N4103" t="str">
            <v>0979062679</v>
          </cell>
          <cell r="O4103" t="str">
            <v>0979062679</v>
          </cell>
          <cell r="P4103" t="str">
            <v>090509</v>
          </cell>
          <cell r="Q4103" t="str">
            <v>GUAYAQUIL</v>
          </cell>
          <cell r="R4103" t="str">
            <v>GUAYAS</v>
          </cell>
          <cell r="S4103" t="str">
            <v>GUAYAQUIL</v>
          </cell>
          <cell r="T4103" t="str">
            <v>ITSACOURIER</v>
          </cell>
          <cell r="U4103" t="str">
            <v>FLEXNETUIO_GYE</v>
          </cell>
          <cell r="V4103">
            <v>1</v>
          </cell>
          <cell r="W4103">
            <v>1</v>
          </cell>
          <cell r="X4103" t="str">
            <v>FLEXNET ECUADOR - MDELIVERY</v>
          </cell>
          <cell r="Y4103" t="str">
            <v>CALLE 28 DE JUNIO S/N Y GARCIA MORENO ENTRADA LLANO GRANDE</v>
          </cell>
        </row>
        <row r="4104">
          <cell r="A4104" t="str">
            <v>4821456</v>
          </cell>
          <cell r="B4104">
            <v>494415</v>
          </cell>
          <cell r="C4104" t="str">
            <v>4821456</v>
          </cell>
          <cell r="D4104" t="str">
            <v>MDELIVERY</v>
          </cell>
          <cell r="E4104" t="str">
            <v>DESPACHO</v>
          </cell>
          <cell r="F4104" t="str">
            <v>NORMAL</v>
          </cell>
          <cell r="G4104" t="str">
            <v>FT79057</v>
          </cell>
          <cell r="H4104">
            <v>44937</v>
          </cell>
          <cell r="I4104" t="str">
            <v>ENTREGADO</v>
          </cell>
          <cell r="J4104">
            <v>44938</v>
          </cell>
          <cell r="K4104" t="str">
            <v>PAUL ALEXANDER FLORES CAGUA</v>
          </cell>
          <cell r="L4104" t="str">
            <v>COTOCOLLAO   CALLE UNION Y PROGRESO  SN CALLE ALFAREROS</v>
          </cell>
          <cell r="M4104" t="str">
            <v>1755656020</v>
          </cell>
          <cell r="N4104" t="str">
            <v>0979166626</v>
          </cell>
          <cell r="O4104" t="str">
            <v>0979166626</v>
          </cell>
          <cell r="P4104" t="str">
            <v>170301</v>
          </cell>
          <cell r="Q4104" t="str">
            <v>QUITO</v>
          </cell>
          <cell r="R4104" t="str">
            <v>PICHINCHA</v>
          </cell>
          <cell r="S4104" t="str">
            <v>QUITO</v>
          </cell>
          <cell r="T4104" t="str">
            <v>FLEXTRANS UIO</v>
          </cell>
          <cell r="U4104" t="str">
            <v>FLEXNETUIO_LOCAL</v>
          </cell>
          <cell r="V4104">
            <v>1</v>
          </cell>
          <cell r="W4104">
            <v>1</v>
          </cell>
          <cell r="X4104" t="str">
            <v>FLEXNET ECUADOR - MDELIVERY</v>
          </cell>
          <cell r="Y4104" t="str">
            <v>CALLE 28 DE JUNIO S/N Y GARCIA MORENO ENTRADA LLANO GRANDE</v>
          </cell>
        </row>
        <row r="4105">
          <cell r="A4105" t="str">
            <v>4821482</v>
          </cell>
          <cell r="B4105">
            <v>494416</v>
          </cell>
          <cell r="C4105" t="str">
            <v>4821482</v>
          </cell>
          <cell r="D4105" t="str">
            <v>MDELIVERY</v>
          </cell>
          <cell r="E4105" t="str">
            <v>DESPACHO</v>
          </cell>
          <cell r="F4105" t="str">
            <v>NORMAL</v>
          </cell>
          <cell r="G4105" t="str">
            <v>FT79063</v>
          </cell>
          <cell r="H4105">
            <v>44937</v>
          </cell>
          <cell r="I4105" t="str">
            <v>ENTREGADO</v>
          </cell>
          <cell r="J4105">
            <v>44938</v>
          </cell>
          <cell r="K4105" t="str">
            <v>AUQUILLA SINALUISA MAURO HERNAN</v>
          </cell>
          <cell r="L4105" t="str">
            <v>INAQUITO AV DE LOS SHYRIS  SN  Y SUECIA</v>
          </cell>
          <cell r="M4105" t="str">
            <v>1725301210</v>
          </cell>
          <cell r="N4105" t="str">
            <v>0962997221</v>
          </cell>
          <cell r="O4105" t="str">
            <v>0962997221</v>
          </cell>
          <cell r="P4105" t="str">
            <v>170505</v>
          </cell>
          <cell r="Q4105" t="str">
            <v>QUITO</v>
          </cell>
          <cell r="R4105" t="str">
            <v>PICHINCHA</v>
          </cell>
          <cell r="S4105" t="str">
            <v>QUITO</v>
          </cell>
          <cell r="T4105" t="str">
            <v>FLEXTRANS UIO</v>
          </cell>
          <cell r="U4105" t="str">
            <v>FLEXNETUIO_LOCAL</v>
          </cell>
          <cell r="V4105">
            <v>1</v>
          </cell>
          <cell r="W4105">
            <v>1</v>
          </cell>
          <cell r="X4105" t="str">
            <v>FLEXNET ECUADOR - MDELIVERY</v>
          </cell>
          <cell r="Y4105" t="str">
            <v>CALLE 28 DE JUNIO S/N Y GARCIA MORENO ENTRADA LLANO GRANDE</v>
          </cell>
        </row>
        <row r="4106">
          <cell r="A4106" t="str">
            <v>4821495</v>
          </cell>
          <cell r="B4106">
            <v>494417</v>
          </cell>
          <cell r="C4106" t="str">
            <v>4821495</v>
          </cell>
          <cell r="D4106" t="str">
            <v>MDELIVERY</v>
          </cell>
          <cell r="E4106" t="str">
            <v>DESPACHO</v>
          </cell>
          <cell r="F4106" t="str">
            <v>NORMAL</v>
          </cell>
          <cell r="G4106" t="str">
            <v>031080004821495</v>
          </cell>
          <cell r="H4106">
            <v>44937</v>
          </cell>
          <cell r="I4106" t="str">
            <v>ENTREGADO</v>
          </cell>
          <cell r="J4106">
            <v>44938</v>
          </cell>
          <cell r="K4106" t="str">
            <v>SALMON FIGUEROA STEEVEN ABDULFO</v>
          </cell>
          <cell r="L4106" t="str">
            <v>MONTECRISTI   CALLE MANTA SN CALLE QUITO</v>
          </cell>
          <cell r="M4106" t="str">
            <v>1315534790</v>
          </cell>
          <cell r="N4106" t="str">
            <v>0958644436</v>
          </cell>
          <cell r="O4106" t="str">
            <v>0958644436</v>
          </cell>
          <cell r="P4106" t="str">
            <v>130219</v>
          </cell>
          <cell r="Q4106" t="str">
            <v>MONTECRISTI</v>
          </cell>
          <cell r="R4106" t="str">
            <v>MANABI</v>
          </cell>
          <cell r="S4106" t="str">
            <v>MONTECRISTI - EL CHORRILLO - LOS CORRALES</v>
          </cell>
          <cell r="T4106" t="str">
            <v>TRAMACO</v>
          </cell>
          <cell r="U4106" t="str">
            <v>FLEXNETUIO_PROVINCIA</v>
          </cell>
          <cell r="V4106">
            <v>1</v>
          </cell>
          <cell r="W4106">
            <v>1</v>
          </cell>
          <cell r="X4106" t="str">
            <v>FLEXNET ECUADOR - MDELIVERY</v>
          </cell>
          <cell r="Y4106" t="str">
            <v>CALLE 28 DE JUNIO S/N Y GARCIA MORENO ENTRADA LLANO GRANDE</v>
          </cell>
        </row>
        <row r="4107">
          <cell r="A4107" t="str">
            <v>4821644</v>
          </cell>
          <cell r="B4107">
            <v>494418</v>
          </cell>
          <cell r="C4107" t="str">
            <v>4821644</v>
          </cell>
          <cell r="D4107" t="str">
            <v>MDELIVERY</v>
          </cell>
          <cell r="E4107" t="str">
            <v>DESPACHO</v>
          </cell>
          <cell r="F4107" t="str">
            <v>NORMAL</v>
          </cell>
          <cell r="G4107" t="str">
            <v>FT79046</v>
          </cell>
          <cell r="H4107">
            <v>44937</v>
          </cell>
          <cell r="I4107" t="str">
            <v>ENTREGADO</v>
          </cell>
          <cell r="J4107">
            <v>44938</v>
          </cell>
          <cell r="K4107" t="str">
            <v>EUDALDO BENALCAZAR GUZMAN</v>
          </cell>
          <cell r="L4107" t="str">
            <v>SAN BARTOLO  CALLE ANTONIO RODRIGUEZ CASA  S12 16 PASAJE  OE2M</v>
          </cell>
          <cell r="M4107" t="str">
            <v>1703542215</v>
          </cell>
          <cell r="N4107" t="str">
            <v>0962299777</v>
          </cell>
          <cell r="O4107" t="str">
            <v>0962299777</v>
          </cell>
          <cell r="P4107" t="str">
            <v>170601</v>
          </cell>
          <cell r="Q4107" t="str">
            <v>QUITO</v>
          </cell>
          <cell r="R4107" t="str">
            <v>PICHINCHA</v>
          </cell>
          <cell r="S4107" t="str">
            <v>QUITO</v>
          </cell>
          <cell r="T4107" t="str">
            <v>FLEXTRANS UIO</v>
          </cell>
          <cell r="U4107" t="str">
            <v>FLEXNETUIO_LOCAL</v>
          </cell>
          <cell r="V4107">
            <v>1</v>
          </cell>
          <cell r="W4107">
            <v>1</v>
          </cell>
          <cell r="X4107" t="str">
            <v>FLEXNET ECUADOR - MDELIVERY</v>
          </cell>
          <cell r="Y4107" t="str">
            <v>CALLE 28 DE JUNIO S/N Y GARCIA MORENO ENTRADA LLANO GRANDE</v>
          </cell>
        </row>
        <row r="4108">
          <cell r="A4108" t="str">
            <v>4821792</v>
          </cell>
          <cell r="B4108">
            <v>494420</v>
          </cell>
          <cell r="C4108" t="str">
            <v>4821792</v>
          </cell>
          <cell r="D4108" t="str">
            <v>MDELIVERY</v>
          </cell>
          <cell r="E4108" t="str">
            <v>DESPACHO</v>
          </cell>
          <cell r="F4108" t="str">
            <v>DERIVADO PICK UP</v>
          </cell>
          <cell r="G4108" t="str">
            <v>031080004821792</v>
          </cell>
          <cell r="H4108">
            <v>44937</v>
          </cell>
          <cell r="I4108" t="str">
            <v>ENTREGADO</v>
          </cell>
          <cell r="J4108">
            <v>44938</v>
          </cell>
          <cell r="K4108" t="str">
            <v>BETTY MARIANITA LUCAS FALLAIL</v>
          </cell>
          <cell r="L4108" t="str">
            <v>OFICINA TRAMACO CHONE</v>
          </cell>
          <cell r="M4108" t="str">
            <v>1305449876</v>
          </cell>
          <cell r="N4108" t="str">
            <v>0995811046</v>
          </cell>
          <cell r="O4108" t="str">
            <v>0992978129</v>
          </cell>
          <cell r="P4108" t="str">
            <v>CHONE</v>
          </cell>
          <cell r="Q4108" t="str">
            <v>CHONE</v>
          </cell>
          <cell r="R4108" t="str">
            <v>MANABI</v>
          </cell>
          <cell r="T4108" t="str">
            <v>TRAMACO</v>
          </cell>
          <cell r="U4108" t="str">
            <v>FLEXNETUIO_PROVINCIA</v>
          </cell>
          <cell r="V4108">
            <v>1</v>
          </cell>
          <cell r="W4108">
            <v>1</v>
          </cell>
          <cell r="X4108" t="str">
            <v>FLEXNET ECUADOR - MDELIVERY</v>
          </cell>
          <cell r="Y4108" t="str">
            <v>CALLE 28 DE JUNIO S/N Y GARCIA MORENO ENTRADA LLANO GRANDE</v>
          </cell>
        </row>
        <row r="4109">
          <cell r="A4109" t="str">
            <v>DHL_23_013</v>
          </cell>
          <cell r="B4109">
            <v>494377</v>
          </cell>
          <cell r="C4109" t="str">
            <v>DHL_23_013</v>
          </cell>
          <cell r="D4109" t="str">
            <v>DHL</v>
          </cell>
          <cell r="E4109" t="str">
            <v>DESPACHO</v>
          </cell>
          <cell r="F4109" t="str">
            <v>NORMAL</v>
          </cell>
          <cell r="H4109">
            <v>44937</v>
          </cell>
          <cell r="I4109" t="str">
            <v>ENTREGADO</v>
          </cell>
          <cell r="J4109">
            <v>44937</v>
          </cell>
          <cell r="K4109" t="str">
            <v>DHL MATRIZ</v>
          </cell>
          <cell r="L4109" t="str">
            <v>AV. ELOY ALFARO 113 A Y PASAJE LOS JUNCOS EDIFICIO DHL, SECTOR COMITE DEL PUEBLO</v>
          </cell>
          <cell r="P4109" t="str">
            <v>QUITO</v>
          </cell>
          <cell r="Q4109" t="str">
            <v>QUITO</v>
          </cell>
          <cell r="R4109" t="str">
            <v>PICHINCHA</v>
          </cell>
          <cell r="T4109" t="str">
            <v>FLEXTRANS UIO</v>
          </cell>
          <cell r="U4109" t="str">
            <v>FLEXNETUIO_LOCAL</v>
          </cell>
          <cell r="V4109">
            <v>1</v>
          </cell>
          <cell r="W4109">
            <v>1</v>
          </cell>
          <cell r="X4109" t="str">
            <v>ALMACENES TABACARCEN</v>
          </cell>
          <cell r="Y4109" t="str">
            <v>TABABELA</v>
          </cell>
        </row>
        <row r="4110">
          <cell r="A4110" t="str">
            <v>DHL_23_014</v>
          </cell>
          <cell r="B4110">
            <v>494378</v>
          </cell>
          <cell r="C4110" t="str">
            <v>DHL_23_014</v>
          </cell>
          <cell r="D4110" t="str">
            <v>DHL</v>
          </cell>
          <cell r="E4110" t="str">
            <v>DESPACHO</v>
          </cell>
          <cell r="F4110" t="str">
            <v>NORMAL</v>
          </cell>
          <cell r="H4110">
            <v>44937</v>
          </cell>
          <cell r="I4110" t="str">
            <v>ENTREGADO</v>
          </cell>
          <cell r="J4110">
            <v>44937</v>
          </cell>
          <cell r="K4110" t="str">
            <v>DHL MATRIZ</v>
          </cell>
          <cell r="L4110" t="str">
            <v>AV. ELOY ALFARO 113 A Y PASAJE LOS JUNCOS EDIFICIO DHL, SECTOR COMITE DEL PUEBLO</v>
          </cell>
          <cell r="P4110" t="str">
            <v>QUITO</v>
          </cell>
          <cell r="Q4110" t="str">
            <v>QUITO</v>
          </cell>
          <cell r="R4110" t="str">
            <v>PICHINCHA</v>
          </cell>
          <cell r="T4110" t="str">
            <v>FLEXTRANS UIO</v>
          </cell>
          <cell r="U4110" t="str">
            <v>FLEXNETUIO_LOCAL</v>
          </cell>
          <cell r="V4110">
            <v>1</v>
          </cell>
          <cell r="W4110">
            <v>1</v>
          </cell>
          <cell r="X4110" t="str">
            <v>ALMACENES TABACARCEN</v>
          </cell>
          <cell r="Y4110" t="str">
            <v>TABABELA</v>
          </cell>
        </row>
        <row r="4111">
          <cell r="A4111" t="str">
            <v>98810751</v>
          </cell>
          <cell r="B4111">
            <v>494345</v>
          </cell>
          <cell r="C4111" t="str">
            <v>98810751</v>
          </cell>
          <cell r="D4111" t="str">
            <v>HYCITE</v>
          </cell>
          <cell r="E4111" t="str">
            <v>DESPACHO</v>
          </cell>
          <cell r="F4111" t="str">
            <v>NORMAL</v>
          </cell>
          <cell r="G4111" t="str">
            <v>ITG4437</v>
          </cell>
          <cell r="H4111">
            <v>44937</v>
          </cell>
          <cell r="I4111" t="str">
            <v>ENTREGADO</v>
          </cell>
          <cell r="J4111">
            <v>44938</v>
          </cell>
          <cell r="K4111" t="str">
            <v>ENRIQUE RIVADENEIRA</v>
          </cell>
          <cell r="L4111" t="str">
            <v>BALSAMOS 515 CALLE 6 AL LADO DE TWENTI GUAYAQUIL // GUAYQUIL TARQUI 090507 GUAYAS</v>
          </cell>
          <cell r="M4111" t="str">
            <v/>
          </cell>
          <cell r="N4111" t="str">
            <v>00984486678</v>
          </cell>
          <cell r="O4111" t="str">
            <v>00984486678</v>
          </cell>
          <cell r="P4111" t="str">
            <v>090507</v>
          </cell>
          <cell r="Q4111" t="str">
            <v>GUAYAQUIL</v>
          </cell>
          <cell r="R4111" t="str">
            <v>GUAYAS</v>
          </cell>
          <cell r="S4111" t="str">
            <v>GUAYAQUIL</v>
          </cell>
          <cell r="T4111" t="str">
            <v>TRANSCONDUCINT</v>
          </cell>
          <cell r="U4111" t="str">
            <v>FLEXNETUIO_GYE</v>
          </cell>
          <cell r="V4111">
            <v>1</v>
          </cell>
          <cell r="W4111">
            <v>10.3</v>
          </cell>
          <cell r="X4111" t="str">
            <v>HYCITE QUITO</v>
          </cell>
          <cell r="Y4111" t="str">
            <v>FLEX NET CALLE 28 DE JUNIO S/N Y GARCIA MORENO ENTRADA LLANO GRANDE</v>
          </cell>
        </row>
        <row r="4112">
          <cell r="A4112" t="str">
            <v>98810863</v>
          </cell>
          <cell r="B4112">
            <v>494346</v>
          </cell>
          <cell r="C4112" t="str">
            <v>98810863</v>
          </cell>
          <cell r="D4112" t="str">
            <v>HYCITE</v>
          </cell>
          <cell r="E4112" t="str">
            <v>DESPACHO</v>
          </cell>
          <cell r="F4112" t="str">
            <v>NORMAL</v>
          </cell>
          <cell r="G4112" t="str">
            <v>ITQ4438</v>
          </cell>
          <cell r="H4112">
            <v>44937</v>
          </cell>
          <cell r="I4112" t="str">
            <v>ENTREGADO</v>
          </cell>
          <cell r="J4112">
            <v>44938</v>
          </cell>
          <cell r="K4112" t="str">
            <v>AXEL YEPEZ</v>
          </cell>
          <cell r="L4112" t="str">
            <v>CL DEL PUENTE EDF DIAMOND CLUB 1 P.H MONTESERRIN-SIERRA DEL MORAL QUITO-MONTESERRIN IA,AQUITO 170124 PICHINCHA</v>
          </cell>
          <cell r="N4112" t="str">
            <v>00999443355</v>
          </cell>
          <cell r="O4112" t="str">
            <v>00999443355</v>
          </cell>
          <cell r="P4112" t="str">
            <v>170208</v>
          </cell>
          <cell r="Q4112" t="str">
            <v>QUITO</v>
          </cell>
          <cell r="R4112" t="str">
            <v>PICHINCHA</v>
          </cell>
          <cell r="S4112" t="str">
            <v>CALDERON (CARAPUNGO)</v>
          </cell>
          <cell r="T4112" t="str">
            <v>FLEXTRANS UIO</v>
          </cell>
          <cell r="U4112" t="str">
            <v>FLEXNETUIO_LOCAL</v>
          </cell>
          <cell r="V4112">
            <v>1</v>
          </cell>
          <cell r="W4112">
            <v>13.7</v>
          </cell>
          <cell r="X4112" t="str">
            <v>HYCITE QUITO</v>
          </cell>
          <cell r="Y4112" t="str">
            <v>FLEX NET CALLE 28 DE JUNIO S/N Y GARCIA MORENO ENTRADA LLANO GRANDE</v>
          </cell>
        </row>
        <row r="4113">
          <cell r="A4113" t="str">
            <v>98811187</v>
          </cell>
          <cell r="B4113">
            <v>494347</v>
          </cell>
          <cell r="C4113" t="str">
            <v>98811187</v>
          </cell>
          <cell r="D4113" t="str">
            <v>HYCITE</v>
          </cell>
          <cell r="E4113" t="str">
            <v>DESPACHO</v>
          </cell>
          <cell r="F4113" t="str">
            <v>NORMAL</v>
          </cell>
          <cell r="G4113" t="str">
            <v>ITQ4439</v>
          </cell>
          <cell r="H4113">
            <v>44937</v>
          </cell>
          <cell r="I4113" t="str">
            <v>ENTREGADO</v>
          </cell>
          <cell r="J4113">
            <v>44939</v>
          </cell>
          <cell r="K4113" t="str">
            <v>IRINA A MOSCOSO SRA</v>
          </cell>
          <cell r="L4113" t="str">
            <v>CALLE VERACRUZ N34 90 ENTRE PEDRO BEDON Y AMERICA  RUMIPAMBA 170508 PICHINCHA</v>
          </cell>
          <cell r="N4113" t="str">
            <v>163963103 / 152729310</v>
          </cell>
          <cell r="O4113" t="str">
            <v>163963103 / 152729310</v>
          </cell>
          <cell r="P4113" t="str">
            <v>170508</v>
          </cell>
          <cell r="Q4113" t="str">
            <v>QUITO</v>
          </cell>
          <cell r="R4113" t="str">
            <v>PICHINCHA</v>
          </cell>
          <cell r="S4113" t="str">
            <v>QUITO</v>
          </cell>
          <cell r="T4113" t="str">
            <v>TRANSERVISS</v>
          </cell>
          <cell r="U4113" t="str">
            <v>FLEXNETUIO_LOCAL</v>
          </cell>
          <cell r="V4113">
            <v>1</v>
          </cell>
          <cell r="W4113">
            <v>8.1999999999999993</v>
          </cell>
          <cell r="X4113" t="str">
            <v>HYCITE QUITO</v>
          </cell>
          <cell r="Y4113" t="str">
            <v>FLEX NET CALLE 28 DE JUNIO S/N Y GARCIA MORENO ENTRADA LLANO GRANDE</v>
          </cell>
        </row>
        <row r="4114">
          <cell r="A4114" t="str">
            <v>98811519</v>
          </cell>
          <cell r="B4114">
            <v>494348</v>
          </cell>
          <cell r="C4114" t="str">
            <v>98811519</v>
          </cell>
          <cell r="D4114" t="str">
            <v>HYCITE</v>
          </cell>
          <cell r="E4114" t="str">
            <v>DESPACHO</v>
          </cell>
          <cell r="F4114" t="str">
            <v>NORMAL</v>
          </cell>
          <cell r="G4114" t="str">
            <v>031002004170097</v>
          </cell>
          <cell r="H4114">
            <v>44937</v>
          </cell>
          <cell r="I4114" t="str">
            <v>ENTREGADO</v>
          </cell>
          <cell r="J4114">
            <v>44938</v>
          </cell>
          <cell r="K4114" t="str">
            <v>ALEXANDRA VELEZ</v>
          </cell>
          <cell r="L4114" t="str">
            <v>AV EDUARDO KIGMAN Y GONZANAMA FRENTE CABO MINACHO LOJA // CABO MINACHO SAN SEBASTIAN 110109 LOJA</v>
          </cell>
          <cell r="M4114" t="str">
            <v/>
          </cell>
          <cell r="N4114" t="str">
            <v>00994863413</v>
          </cell>
          <cell r="O4114" t="str">
            <v>00994863413</v>
          </cell>
          <cell r="P4114" t="str">
            <v>110109</v>
          </cell>
          <cell r="Q4114" t="str">
            <v>LOJA</v>
          </cell>
          <cell r="R4114" t="str">
            <v>LOJA</v>
          </cell>
          <cell r="S4114" t="str">
            <v>LOJA</v>
          </cell>
          <cell r="T4114" t="str">
            <v>TRAMACO</v>
          </cell>
          <cell r="U4114" t="str">
            <v>FLEXNETUIO_PROVINCIA</v>
          </cell>
          <cell r="V4114">
            <v>1</v>
          </cell>
          <cell r="W4114">
            <v>7.1</v>
          </cell>
          <cell r="X4114" t="str">
            <v>HYCITE QUITO</v>
          </cell>
          <cell r="Y4114" t="str">
            <v>FLEX NET CALLE 28 DE JUNIO S/N Y GARCIA MORENO ENTRADA LLANO GRANDE</v>
          </cell>
        </row>
        <row r="4115">
          <cell r="A4115" t="str">
            <v>98811520</v>
          </cell>
          <cell r="B4115">
            <v>494349</v>
          </cell>
          <cell r="C4115" t="str">
            <v>98811520</v>
          </cell>
          <cell r="D4115" t="str">
            <v>HYCITE</v>
          </cell>
          <cell r="E4115" t="str">
            <v>DESPACHO</v>
          </cell>
          <cell r="F4115" t="str">
            <v>NORMAL</v>
          </cell>
          <cell r="G4115" t="str">
            <v>031002004170098</v>
          </cell>
          <cell r="H4115">
            <v>44937</v>
          </cell>
          <cell r="I4115" t="str">
            <v>ENTREGADO</v>
          </cell>
          <cell r="J4115">
            <v>44942</v>
          </cell>
          <cell r="K4115" t="str">
            <v>ANGELA VELEZ</v>
          </cell>
          <cell r="L4115" t="str">
            <v>ESPAA,A Y AV PIO JARAMILLO ESCUALEA COLMENA 2 PISO LOJA // SAN PEDRO PUNZARA 110101 LOJA</v>
          </cell>
          <cell r="M4115" t="str">
            <v/>
          </cell>
          <cell r="N4115" t="str">
            <v>00988550813</v>
          </cell>
          <cell r="O4115" t="str">
            <v>00988550813</v>
          </cell>
          <cell r="P4115" t="str">
            <v>110101</v>
          </cell>
          <cell r="Q4115" t="str">
            <v>LOJA</v>
          </cell>
          <cell r="R4115" t="str">
            <v>LOJA</v>
          </cell>
          <cell r="S4115" t="str">
            <v>LOJA</v>
          </cell>
          <cell r="T4115" t="str">
            <v>TRAMACO</v>
          </cell>
          <cell r="U4115" t="str">
            <v>FLEXNETUIO_PROVINCIA</v>
          </cell>
          <cell r="V4115">
            <v>1</v>
          </cell>
          <cell r="W4115">
            <v>2.1</v>
          </cell>
          <cell r="X4115" t="str">
            <v>HYCITE QUITO</v>
          </cell>
          <cell r="Y4115" t="str">
            <v>FLEX NET CALLE 28 DE JUNIO S/N Y GARCIA MORENO ENTRADA LLANO GRANDE</v>
          </cell>
        </row>
        <row r="4116">
          <cell r="A4116" t="str">
            <v>98811958</v>
          </cell>
          <cell r="B4116">
            <v>494350</v>
          </cell>
          <cell r="C4116" t="str">
            <v>98811958</v>
          </cell>
          <cell r="D4116" t="str">
            <v>HYCITE</v>
          </cell>
          <cell r="E4116" t="str">
            <v>DESPACHO</v>
          </cell>
          <cell r="F4116" t="str">
            <v>NORMAL</v>
          </cell>
          <cell r="G4116" t="str">
            <v>ITQ4440</v>
          </cell>
          <cell r="H4116">
            <v>44937</v>
          </cell>
          <cell r="I4116" t="str">
            <v>ENTREGADO</v>
          </cell>
          <cell r="J4116">
            <v>44938</v>
          </cell>
          <cell r="K4116" t="str">
            <v>LIGIA YANEZ</v>
          </cell>
          <cell r="L4116" t="str">
            <v>GONZALO PIZARRO NE-218 Y GONZALO MENECES 1 CUADRA PASANDO EL PUENTE CERRAMIENTO D QUITO ** SAN BLAS TUMBACO 170902 PASTAZA</v>
          </cell>
          <cell r="N4116" t="str">
            <v>00999780543</v>
          </cell>
          <cell r="O4116" t="str">
            <v>00999780543</v>
          </cell>
          <cell r="P4116" t="str">
            <v>170902</v>
          </cell>
          <cell r="Q4116" t="str">
            <v>QUITO</v>
          </cell>
          <cell r="R4116" t="str">
            <v>PICHINCHA</v>
          </cell>
          <cell r="S4116" t="str">
            <v>TUMBACO</v>
          </cell>
          <cell r="T4116" t="str">
            <v>FLEXTRANS UIO</v>
          </cell>
          <cell r="U4116" t="str">
            <v>FLEXNETUIO_LOCAL</v>
          </cell>
          <cell r="V4116">
            <v>1</v>
          </cell>
          <cell r="W4116">
            <v>5.4</v>
          </cell>
          <cell r="X4116" t="str">
            <v>HYCITE QUITO</v>
          </cell>
          <cell r="Y4116" t="str">
            <v>FLEX NET CALLE 28 DE JUNIO S/N Y GARCIA MORENO ENTRADA LLANO GRANDE</v>
          </cell>
        </row>
        <row r="4117">
          <cell r="A4117" t="str">
            <v>98811970</v>
          </cell>
          <cell r="B4117">
            <v>494351</v>
          </cell>
          <cell r="C4117" t="str">
            <v>98811970</v>
          </cell>
          <cell r="D4117" t="str">
            <v>HYCITE</v>
          </cell>
          <cell r="E4117" t="str">
            <v>DESPACHO</v>
          </cell>
          <cell r="F4117" t="str">
            <v>NORMAL</v>
          </cell>
          <cell r="G4117" t="str">
            <v>031002004170099</v>
          </cell>
          <cell r="H4117">
            <v>44937</v>
          </cell>
          <cell r="I4117" t="str">
            <v>ENTREGADO</v>
          </cell>
          <cell r="J4117">
            <v>44939</v>
          </cell>
          <cell r="K4117" t="str">
            <v>MARIA CARVAJAL</v>
          </cell>
          <cell r="L4117" t="str">
            <v>BLANCA MARTINEZ 0172 EDMUNDO MARTINEZ TRAS EL HOSPITAL DEL IESS AMBATO / ALOCHA LICON LA MATRIZ 180103 IMBABURA</v>
          </cell>
          <cell r="M4117" t="str">
            <v/>
          </cell>
          <cell r="N4117" t="str">
            <v>00997477453</v>
          </cell>
          <cell r="O4117" t="str">
            <v>00997477453</v>
          </cell>
          <cell r="P4117" t="str">
            <v>180103</v>
          </cell>
          <cell r="Q4117" t="str">
            <v>AMBATO</v>
          </cell>
          <cell r="R4117" t="str">
            <v>TUNGURAHUA</v>
          </cell>
          <cell r="S4117" t="str">
            <v>AMBATO</v>
          </cell>
          <cell r="T4117" t="str">
            <v>TRAMACO</v>
          </cell>
          <cell r="U4117" t="str">
            <v>FLEXNETUIO_PROVINCIA</v>
          </cell>
          <cell r="V4117">
            <v>1</v>
          </cell>
          <cell r="W4117">
            <v>11.6</v>
          </cell>
          <cell r="X4117" t="str">
            <v>HYCITE QUITO</v>
          </cell>
          <cell r="Y4117" t="str">
            <v>FLEX NET CALLE 28 DE JUNIO S/N Y GARCIA MORENO ENTRADA LLANO GRANDE</v>
          </cell>
        </row>
        <row r="4118">
          <cell r="A4118" t="str">
            <v>98812107</v>
          </cell>
          <cell r="B4118">
            <v>494352</v>
          </cell>
          <cell r="C4118" t="str">
            <v>98812107</v>
          </cell>
          <cell r="D4118" t="str">
            <v>HYCITE</v>
          </cell>
          <cell r="E4118" t="str">
            <v>DESPACHO</v>
          </cell>
          <cell r="F4118" t="str">
            <v>NORMAL</v>
          </cell>
          <cell r="G4118" t="str">
            <v>031002004170100</v>
          </cell>
          <cell r="H4118">
            <v>44937</v>
          </cell>
          <cell r="I4118" t="str">
            <v>ENTREGADO</v>
          </cell>
          <cell r="J4118">
            <v>44938</v>
          </cell>
          <cell r="K4118" t="str">
            <v>BYRON CHIGUE</v>
          </cell>
          <cell r="L4118" t="str">
            <v>AV 19 DE MAYO SIN NOMBRE POR LA CAMARA DE COMERCIO LA MANA / BARRIO NUEVO LA MANA 050202 COTOPAXI</v>
          </cell>
          <cell r="M4118" t="str">
            <v/>
          </cell>
          <cell r="N4118" t="str">
            <v>00939048433</v>
          </cell>
          <cell r="O4118" t="str">
            <v>00939048433</v>
          </cell>
          <cell r="P4118" t="str">
            <v>050202</v>
          </cell>
          <cell r="Q4118" t="str">
            <v>LA MANA</v>
          </cell>
          <cell r="R4118" t="str">
            <v>COTOPAXI</v>
          </cell>
          <cell r="S4118" t="str">
            <v>LA MANA</v>
          </cell>
          <cell r="T4118" t="str">
            <v>TRAMACO</v>
          </cell>
          <cell r="U4118" t="str">
            <v>FLEXNETUIO_PROVINCIA</v>
          </cell>
          <cell r="V4118">
            <v>1</v>
          </cell>
          <cell r="W4118">
            <v>8.8000000000000007</v>
          </cell>
          <cell r="X4118" t="str">
            <v>HYCITE QUITO</v>
          </cell>
          <cell r="Y4118" t="str">
            <v>FLEX NET CALLE 28 DE JUNIO S/N Y GARCIA MORENO ENTRADA LLANO GRANDE</v>
          </cell>
        </row>
        <row r="4119">
          <cell r="A4119" t="str">
            <v>98812785</v>
          </cell>
          <cell r="B4119">
            <v>494353</v>
          </cell>
          <cell r="C4119" t="str">
            <v>98812785</v>
          </cell>
          <cell r="D4119" t="str">
            <v>HYCITE</v>
          </cell>
          <cell r="E4119" t="str">
            <v>DESPACHO</v>
          </cell>
          <cell r="F4119" t="str">
            <v>NORMAL</v>
          </cell>
          <cell r="G4119" t="str">
            <v>ITQ4441</v>
          </cell>
          <cell r="H4119">
            <v>44937</v>
          </cell>
          <cell r="I4119" t="str">
            <v>ENTREGADO</v>
          </cell>
          <cell r="J4119">
            <v>44939</v>
          </cell>
          <cell r="K4119" t="str">
            <v>AMBAR VACA</v>
          </cell>
          <cell r="L4119" t="str">
            <v>CL N73 Y ELOY ALFARO CONJ GRANDA DPT D09 QUITO-CARRETAS CARCELEN 170133 PICHINCHA</v>
          </cell>
          <cell r="N4119" t="str">
            <v>00984662406</v>
          </cell>
          <cell r="O4119" t="str">
            <v>00984662406</v>
          </cell>
          <cell r="P4119" t="str">
            <v>170208</v>
          </cell>
          <cell r="Q4119" t="str">
            <v>QUITO</v>
          </cell>
          <cell r="R4119" t="str">
            <v>PICHINCHA</v>
          </cell>
          <cell r="S4119" t="str">
            <v>CALDERON (CARAPUNGO)</v>
          </cell>
          <cell r="T4119" t="str">
            <v>TRANSERVISS</v>
          </cell>
          <cell r="U4119" t="str">
            <v>FLEXNETUIO_LOCAL</v>
          </cell>
          <cell r="V4119">
            <v>1</v>
          </cell>
          <cell r="W4119">
            <v>11.8</v>
          </cell>
          <cell r="X4119" t="str">
            <v>HYCITE QUITO</v>
          </cell>
          <cell r="Y4119" t="str">
            <v>FLEX NET CALLE 28 DE JUNIO S/N Y GARCIA MORENO ENTRADA LLANO GRANDE</v>
          </cell>
        </row>
        <row r="4120">
          <cell r="A4120" t="str">
            <v>98813030</v>
          </cell>
          <cell r="B4120">
            <v>494354</v>
          </cell>
          <cell r="C4120" t="str">
            <v>98813030</v>
          </cell>
          <cell r="D4120" t="str">
            <v>HYCITE</v>
          </cell>
          <cell r="E4120" t="str">
            <v>DESPACHO</v>
          </cell>
          <cell r="F4120" t="str">
            <v>NORMAL</v>
          </cell>
          <cell r="G4120" t="str">
            <v>ITG4442</v>
          </cell>
          <cell r="H4120">
            <v>44937</v>
          </cell>
          <cell r="I4120" t="str">
            <v>ENTREGADO</v>
          </cell>
          <cell r="J4120">
            <v>44939</v>
          </cell>
          <cell r="K4120" t="str">
            <v>GLADIS TACORA</v>
          </cell>
          <cell r="L4120" t="str">
            <v>URB VERANDA MZA 1210 VILLA 4 GUAYAQUIL // NORTE  PASCUALES 090703 GUAYAS</v>
          </cell>
          <cell r="M4120" t="str">
            <v/>
          </cell>
          <cell r="N4120" t="str">
            <v>00987371756</v>
          </cell>
          <cell r="O4120" t="str">
            <v>00987371756</v>
          </cell>
          <cell r="P4120" t="str">
            <v>090703</v>
          </cell>
          <cell r="Q4120" t="str">
            <v>GUAYAQUIL</v>
          </cell>
          <cell r="R4120" t="str">
            <v>GUAYAS</v>
          </cell>
          <cell r="S4120" t="str">
            <v>GUAYAQUIL</v>
          </cell>
          <cell r="T4120" t="str">
            <v>ITSACOURIER</v>
          </cell>
          <cell r="U4120" t="str">
            <v>FLEXNETUIO_GYE</v>
          </cell>
          <cell r="V4120">
            <v>1</v>
          </cell>
          <cell r="W4120">
            <v>3.5</v>
          </cell>
          <cell r="X4120" t="str">
            <v>HYCITE QUITO</v>
          </cell>
          <cell r="Y4120" t="str">
            <v>FLEX NET CALLE 28 DE JUNIO S/N Y GARCIA MORENO ENTRADA LLANO GRANDE</v>
          </cell>
        </row>
        <row r="4121">
          <cell r="A4121" t="str">
            <v>98813036</v>
          </cell>
          <cell r="B4121">
            <v>494355</v>
          </cell>
          <cell r="C4121" t="str">
            <v>98813036</v>
          </cell>
          <cell r="D4121" t="str">
            <v>HYCITE</v>
          </cell>
          <cell r="E4121" t="str">
            <v>DESPACHO</v>
          </cell>
          <cell r="F4121" t="str">
            <v>NORMAL</v>
          </cell>
          <cell r="G4121" t="str">
            <v>031002004170101</v>
          </cell>
          <cell r="H4121">
            <v>44937</v>
          </cell>
          <cell r="I4121" t="str">
            <v>ENTREGADO</v>
          </cell>
          <cell r="J4121">
            <v>44939</v>
          </cell>
          <cell r="K4121" t="str">
            <v>MARIA PASTUNA</v>
          </cell>
          <cell r="L4121" t="str">
            <v>DIEGO DE ALMAGRO Y PALESTINA VENEZUELA LA MANA-7 ARCANGELES EL CARMEN 050201 COTOPAXI</v>
          </cell>
          <cell r="M4121" t="str">
            <v/>
          </cell>
          <cell r="N4121" t="str">
            <v>00992171415</v>
          </cell>
          <cell r="O4121" t="str">
            <v>00992171415</v>
          </cell>
          <cell r="P4121" t="str">
            <v>050201</v>
          </cell>
          <cell r="Q4121" t="str">
            <v>LA MANA</v>
          </cell>
          <cell r="R4121" t="str">
            <v>COTOPAXI</v>
          </cell>
          <cell r="S4121" t="str">
            <v>LA MANA - SAN JACINTO (CHIPE HAMBURGO N2)</v>
          </cell>
          <cell r="T4121" t="str">
            <v>TRAMACO</v>
          </cell>
          <cell r="U4121" t="str">
            <v>FLEXNETUIO_PROVINCIA</v>
          </cell>
          <cell r="V4121">
            <v>1</v>
          </cell>
          <cell r="W4121">
            <v>8.8000000000000007</v>
          </cell>
          <cell r="X4121" t="str">
            <v>HYCITE QUITO</v>
          </cell>
          <cell r="Y4121" t="str">
            <v>FLEX NET CALLE 28 DE JUNIO S/N Y GARCIA MORENO ENTRADA LLANO GRANDE</v>
          </cell>
        </row>
        <row r="4122">
          <cell r="A4122" t="str">
            <v>98813112</v>
          </cell>
          <cell r="B4122">
            <v>494356</v>
          </cell>
          <cell r="C4122" t="str">
            <v>98813112</v>
          </cell>
          <cell r="D4122" t="str">
            <v>HYCITE</v>
          </cell>
          <cell r="E4122" t="str">
            <v>DESPACHO</v>
          </cell>
          <cell r="F4122" t="str">
            <v>NORMAL</v>
          </cell>
          <cell r="G4122" t="str">
            <v>031002004170102</v>
          </cell>
          <cell r="H4122">
            <v>44937</v>
          </cell>
          <cell r="I4122" t="str">
            <v>ENTREGADO</v>
          </cell>
          <cell r="J4122">
            <v>44940</v>
          </cell>
          <cell r="K4122" t="str">
            <v>MARIA FEIJOO</v>
          </cell>
          <cell r="L4122" t="str">
            <v>5 DE AGOSTO Y 10MA AV, UNA CUADRA DESPUE DE LA CONCHA VILLAFLORA AURORA A MANO DE MACHALA // MACHALA LA PROVIDENCIA 070218 EL ORO</v>
          </cell>
          <cell r="M4122" t="str">
            <v/>
          </cell>
          <cell r="N4122" t="str">
            <v>00985950446</v>
          </cell>
          <cell r="O4122" t="str">
            <v>00985950446</v>
          </cell>
          <cell r="P4122" t="str">
            <v>070218</v>
          </cell>
          <cell r="Q4122" t="str">
            <v>MACHALA</v>
          </cell>
          <cell r="R4122" t="str">
            <v>EL ORO</v>
          </cell>
          <cell r="S4122" t="str">
            <v>MACHALA</v>
          </cell>
          <cell r="T4122" t="str">
            <v>TRAMACO</v>
          </cell>
          <cell r="U4122" t="str">
            <v>FLEXNETUIO_PROVINCIA</v>
          </cell>
          <cell r="V4122">
            <v>1</v>
          </cell>
          <cell r="W4122">
            <v>10.1</v>
          </cell>
          <cell r="X4122" t="str">
            <v>HYCITE QUITO</v>
          </cell>
          <cell r="Y4122" t="str">
            <v>FLEX NET CALLE 28 DE JUNIO S/N Y GARCIA MORENO ENTRADA LLANO GRANDE</v>
          </cell>
        </row>
        <row r="4123">
          <cell r="A4123" t="str">
            <v>98813185</v>
          </cell>
          <cell r="B4123">
            <v>494357</v>
          </cell>
          <cell r="C4123" t="str">
            <v>98813185</v>
          </cell>
          <cell r="D4123" t="str">
            <v>HYCITE</v>
          </cell>
          <cell r="E4123" t="str">
            <v>DESPACHO</v>
          </cell>
          <cell r="F4123" t="str">
            <v>NORMAL</v>
          </cell>
          <cell r="G4123" t="str">
            <v>ITQ4443</v>
          </cell>
          <cell r="H4123">
            <v>44937</v>
          </cell>
          <cell r="I4123" t="str">
            <v>ENTREGADO</v>
          </cell>
          <cell r="J4123">
            <v>44939</v>
          </cell>
          <cell r="K4123" t="str">
            <v>NESTOR CARRERA</v>
          </cell>
          <cell r="L4123" t="str">
            <v>MATILDE DELGADO LOTE 43 PSJE E 19 S QUITO // EL GUABO PUENGASI 170410 PICHINCHA</v>
          </cell>
          <cell r="N4123" t="str">
            <v>998526963 / 997914989</v>
          </cell>
          <cell r="O4123" t="str">
            <v>998526963 / 997914989</v>
          </cell>
          <cell r="P4123" t="str">
            <v>170410</v>
          </cell>
          <cell r="Q4123" t="str">
            <v>QUITO</v>
          </cell>
          <cell r="R4123" t="str">
            <v>PICHINCHA</v>
          </cell>
          <cell r="S4123" t="str">
            <v>QUITO</v>
          </cell>
          <cell r="T4123" t="str">
            <v>FLEXTRANS UIO</v>
          </cell>
          <cell r="U4123" t="str">
            <v>FLEXNETUIO_LOCAL</v>
          </cell>
          <cell r="V4123">
            <v>1</v>
          </cell>
          <cell r="W4123">
            <v>9.6999999999999993</v>
          </cell>
          <cell r="X4123" t="str">
            <v>HYCITE QUITO</v>
          </cell>
          <cell r="Y4123" t="str">
            <v>FLEX NET CALLE 28 DE JUNIO S/N Y GARCIA MORENO ENTRADA LLANO GRANDE</v>
          </cell>
        </row>
        <row r="4124">
          <cell r="A4124" t="str">
            <v>98813649</v>
          </cell>
          <cell r="B4124">
            <v>494358</v>
          </cell>
          <cell r="C4124" t="str">
            <v>98813649</v>
          </cell>
          <cell r="D4124" t="str">
            <v>HYCITE</v>
          </cell>
          <cell r="E4124" t="str">
            <v>DESPACHO</v>
          </cell>
          <cell r="F4124" t="str">
            <v>NORMAL</v>
          </cell>
          <cell r="G4124" t="str">
            <v>031002004170103</v>
          </cell>
          <cell r="H4124">
            <v>44937</v>
          </cell>
          <cell r="I4124" t="str">
            <v>ENTREGADO</v>
          </cell>
          <cell r="J4124">
            <v>44938</v>
          </cell>
          <cell r="K4124" t="str">
            <v>MARGARITA BATIOJA</v>
          </cell>
          <cell r="L4124" t="str">
            <v>DELGADILLO Y SEPTIMA (ESQUINA) ESMERALDAS // BARRIO CALIENTE  5 DE AGOSTO 080111 ESMERALDAS</v>
          </cell>
          <cell r="M4124" t="str">
            <v/>
          </cell>
          <cell r="N4124" t="str">
            <v>00989000400</v>
          </cell>
          <cell r="O4124" t="str">
            <v>00989000400</v>
          </cell>
          <cell r="P4124" t="str">
            <v>080111</v>
          </cell>
          <cell r="Q4124" t="str">
            <v>ESMERALDAS</v>
          </cell>
          <cell r="R4124" t="str">
            <v>ESMERALDAS</v>
          </cell>
          <cell r="S4124" t="str">
            <v>ESMERALDAS</v>
          </cell>
          <cell r="T4124" t="str">
            <v>TRAMACO</v>
          </cell>
          <cell r="U4124" t="str">
            <v>FLEXNETUIO_PROVINCIA</v>
          </cell>
          <cell r="V4124">
            <v>1</v>
          </cell>
          <cell r="W4124">
            <v>5.7</v>
          </cell>
          <cell r="X4124" t="str">
            <v>HYCITE QUITO</v>
          </cell>
          <cell r="Y4124" t="str">
            <v>FLEX NET CALLE 28 DE JUNIO S/N Y GARCIA MORENO ENTRADA LLANO GRANDE</v>
          </cell>
        </row>
        <row r="4125">
          <cell r="A4125" t="str">
            <v>98813694</v>
          </cell>
          <cell r="B4125">
            <v>494359</v>
          </cell>
          <cell r="C4125" t="str">
            <v>98813694</v>
          </cell>
          <cell r="D4125" t="str">
            <v>HYCITE</v>
          </cell>
          <cell r="E4125" t="str">
            <v>DESPACHO</v>
          </cell>
          <cell r="F4125" t="str">
            <v>NORMAL</v>
          </cell>
          <cell r="G4125" t="str">
            <v>031002004170104</v>
          </cell>
          <cell r="H4125">
            <v>44937</v>
          </cell>
          <cell r="I4125" t="str">
            <v>ENTREGADO</v>
          </cell>
          <cell r="J4125">
            <v>44938</v>
          </cell>
          <cell r="K4125" t="str">
            <v>JENNY CAIZA</v>
          </cell>
          <cell r="L4125" t="str">
            <v>ROMA Y CANADA AIRE LIBRE ALTO ESMERALDAS // ESMERALDAS 5 DE AGOSTO 080102 ESMERALDAS</v>
          </cell>
          <cell r="M4125" t="str">
            <v/>
          </cell>
          <cell r="N4125" t="str">
            <v>00992138100</v>
          </cell>
          <cell r="O4125" t="str">
            <v>00992138100</v>
          </cell>
          <cell r="P4125" t="str">
            <v>080102</v>
          </cell>
          <cell r="Q4125" t="str">
            <v>ESMERALDAS</v>
          </cell>
          <cell r="R4125" t="str">
            <v>ESMERALDAS</v>
          </cell>
          <cell r="S4125" t="str">
            <v>ESMERALDAS</v>
          </cell>
          <cell r="T4125" t="str">
            <v>TRAMACO</v>
          </cell>
          <cell r="U4125" t="str">
            <v>FLEXNETUIO_PROVINCIA</v>
          </cell>
          <cell r="V4125">
            <v>1</v>
          </cell>
          <cell r="W4125">
            <v>7.7</v>
          </cell>
          <cell r="X4125" t="str">
            <v>HYCITE QUITO</v>
          </cell>
          <cell r="Y4125" t="str">
            <v>FLEX NET CALLE 28 DE JUNIO S/N Y GARCIA MORENO ENTRADA LLANO GRANDE</v>
          </cell>
        </row>
        <row r="4126">
          <cell r="A4126" t="str">
            <v>98814230</v>
          </cell>
          <cell r="B4126">
            <v>494360</v>
          </cell>
          <cell r="C4126" t="str">
            <v>98814230</v>
          </cell>
          <cell r="D4126" t="str">
            <v>HYCITE</v>
          </cell>
          <cell r="E4126" t="str">
            <v>DESPACHO</v>
          </cell>
          <cell r="F4126" t="str">
            <v>NORMAL</v>
          </cell>
          <cell r="G4126" t="str">
            <v>031002004170105</v>
          </cell>
          <cell r="H4126">
            <v>44937</v>
          </cell>
          <cell r="I4126" t="str">
            <v>ENTREGADO</v>
          </cell>
          <cell r="J4126">
            <v>44938</v>
          </cell>
          <cell r="K4126" t="str">
            <v>ALEJANDRO HERRERA BORJA</v>
          </cell>
          <cell r="L4126" t="str">
            <v>PEDRO MONCAYO 653 Y ENTER OLMEDO Y BOLIVAR  SAN FRANCISCO 100107 IMBABURA</v>
          </cell>
          <cell r="M4126" t="str">
            <v/>
          </cell>
          <cell r="N4126" t="str">
            <v>00939241931</v>
          </cell>
          <cell r="O4126" t="str">
            <v>00939241931</v>
          </cell>
          <cell r="P4126" t="str">
            <v>100107</v>
          </cell>
          <cell r="Q4126" t="str">
            <v>IBARRA</v>
          </cell>
          <cell r="R4126" t="str">
            <v>IMBABURA</v>
          </cell>
          <cell r="S4126" t="str">
            <v>SAN MIGUEL DE IBARRA</v>
          </cell>
          <cell r="T4126" t="str">
            <v>TRAMACO</v>
          </cell>
          <cell r="U4126" t="str">
            <v>FLEXNETUIO_PROVINCIA</v>
          </cell>
          <cell r="V4126">
            <v>1</v>
          </cell>
          <cell r="W4126">
            <v>4.0999999999999996</v>
          </cell>
          <cell r="X4126" t="str">
            <v>HYCITE QUITO</v>
          </cell>
          <cell r="Y4126" t="str">
            <v>FLEX NET CALLE 28 DE JUNIO S/N Y GARCIA MORENO ENTRADA LLANO GRANDE</v>
          </cell>
        </row>
        <row r="4127">
          <cell r="A4127" t="str">
            <v>98814474</v>
          </cell>
          <cell r="B4127">
            <v>494361</v>
          </cell>
          <cell r="C4127" t="str">
            <v>98814474</v>
          </cell>
          <cell r="D4127" t="str">
            <v>HYCITE</v>
          </cell>
          <cell r="E4127" t="str">
            <v>DESPACHO</v>
          </cell>
          <cell r="F4127" t="str">
            <v>NORMAL</v>
          </cell>
          <cell r="G4127" t="str">
            <v>ITG4444</v>
          </cell>
          <cell r="H4127">
            <v>44937</v>
          </cell>
          <cell r="I4127" t="str">
            <v>ENTREGADO</v>
          </cell>
          <cell r="J4127">
            <v>44938</v>
          </cell>
          <cell r="K4127" t="str">
            <v>DENNICE MOSCOL</v>
          </cell>
          <cell r="L4127" t="str">
            <v>SAVEESEL MZ 522 VILLA 1 VILLA DE 1 PLANTA ESQUINERA GUAYAQUIL/SAUCES TARQUI 090503 GUAYAS</v>
          </cell>
          <cell r="M4127" t="str">
            <v/>
          </cell>
          <cell r="N4127" t="str">
            <v>00998350834</v>
          </cell>
          <cell r="O4127" t="str">
            <v>00998350834</v>
          </cell>
          <cell r="P4127" t="str">
            <v>090503</v>
          </cell>
          <cell r="Q4127" t="str">
            <v>GUAYAQUIL</v>
          </cell>
          <cell r="R4127" t="str">
            <v>GUAYAS</v>
          </cell>
          <cell r="S4127" t="str">
            <v>GUAYAQUIL</v>
          </cell>
          <cell r="T4127" t="str">
            <v>FLEXTRANS GYE</v>
          </cell>
          <cell r="U4127" t="str">
            <v>FLEXNETUIO_GYE</v>
          </cell>
          <cell r="V4127">
            <v>1</v>
          </cell>
          <cell r="W4127">
            <v>9.8000000000000007</v>
          </cell>
          <cell r="X4127" t="str">
            <v>HYCITE QUITO</v>
          </cell>
          <cell r="Y4127" t="str">
            <v>FLEX NET CALLE 28 DE JUNIO S/N Y GARCIA MORENO ENTRADA LLANO GRANDE</v>
          </cell>
        </row>
        <row r="4128">
          <cell r="A4128" t="str">
            <v>98814896</v>
          </cell>
          <cell r="B4128">
            <v>494363</v>
          </cell>
          <cell r="C4128" t="str">
            <v>98814896</v>
          </cell>
          <cell r="D4128" t="str">
            <v>HYCITE</v>
          </cell>
          <cell r="E4128" t="str">
            <v>DESPACHO</v>
          </cell>
          <cell r="F4128" t="str">
            <v>NORMAL</v>
          </cell>
          <cell r="G4128" t="str">
            <v>031002004170106</v>
          </cell>
          <cell r="H4128">
            <v>44937</v>
          </cell>
          <cell r="I4128" t="str">
            <v>ENTREGADO</v>
          </cell>
          <cell r="J4128">
            <v>44938</v>
          </cell>
          <cell r="K4128" t="str">
            <v>CARLOS NAVARRETE</v>
          </cell>
          <cell r="L4128" t="str">
            <v>CARRETERA VIA MANTA MONTECRISTI PANIFICADORA DANDY FRENTE AURORA MANTA // AURORA MANTA 130210 MANABI</v>
          </cell>
          <cell r="M4128" t="str">
            <v/>
          </cell>
          <cell r="N4128" t="str">
            <v>00987592813</v>
          </cell>
          <cell r="O4128" t="str">
            <v>00987592813</v>
          </cell>
          <cell r="P4128" t="str">
            <v>130210</v>
          </cell>
          <cell r="Q4128" t="str">
            <v>MANTA</v>
          </cell>
          <cell r="R4128" t="str">
            <v>MANABI</v>
          </cell>
          <cell r="S4128" t="str">
            <v>MANTA</v>
          </cell>
          <cell r="T4128" t="str">
            <v>TRAMACO</v>
          </cell>
          <cell r="U4128" t="str">
            <v>FLEXNETUIO_PROVINCIA</v>
          </cell>
          <cell r="V4128">
            <v>1</v>
          </cell>
          <cell r="W4128">
            <v>0.7</v>
          </cell>
          <cell r="X4128" t="str">
            <v>HYCITE QUITO</v>
          </cell>
          <cell r="Y4128" t="str">
            <v>FLEX NET CALLE 28 DE JUNIO S/N Y GARCIA MORENO ENTRADA LLANO GRANDE</v>
          </cell>
        </row>
        <row r="4129">
          <cell r="A4129" t="str">
            <v>98814938</v>
          </cell>
          <cell r="B4129">
            <v>494364</v>
          </cell>
          <cell r="C4129" t="str">
            <v>98814938</v>
          </cell>
          <cell r="D4129" t="str">
            <v>HYCITE</v>
          </cell>
          <cell r="E4129" t="str">
            <v>DESPACHO</v>
          </cell>
          <cell r="F4129" t="str">
            <v>NORMAL</v>
          </cell>
          <cell r="G4129" t="str">
            <v>ITQ4446</v>
          </cell>
          <cell r="H4129">
            <v>44937</v>
          </cell>
          <cell r="I4129" t="str">
            <v>ENTREGADO</v>
          </cell>
          <cell r="J4129">
            <v>44938</v>
          </cell>
          <cell r="K4129" t="str">
            <v>GLORIA RUIZ</v>
          </cell>
          <cell r="L4129" t="str">
            <v>EL CANELO OE5-35S Y SERAPIO JAPERAVI QUITO // URB SANTA ANITA 2 SAN BARTOLO 170601 PICHINCHA</v>
          </cell>
          <cell r="N4129" t="str">
            <v>/ 022645033</v>
          </cell>
          <cell r="O4129" t="str">
            <v>/ 022645033</v>
          </cell>
          <cell r="P4129" t="str">
            <v>170601</v>
          </cell>
          <cell r="Q4129" t="str">
            <v>QUITO</v>
          </cell>
          <cell r="R4129" t="str">
            <v>PICHINCHA</v>
          </cell>
          <cell r="S4129" t="str">
            <v>QUITO</v>
          </cell>
          <cell r="T4129" t="str">
            <v>FLEXTRANS UIO</v>
          </cell>
          <cell r="U4129" t="str">
            <v>FLEXNETUIO_LOCAL</v>
          </cell>
          <cell r="V4129">
            <v>1</v>
          </cell>
          <cell r="W4129">
            <v>5.4</v>
          </cell>
          <cell r="X4129" t="str">
            <v>HYCITE QUITO</v>
          </cell>
          <cell r="Y4129" t="str">
            <v>FLEX NET CALLE 28 DE JUNIO S/N Y GARCIA MORENO ENTRADA LLANO GRANDE</v>
          </cell>
        </row>
        <row r="4130">
          <cell r="A4130" t="str">
            <v>98814965</v>
          </cell>
          <cell r="B4130">
            <v>494365</v>
          </cell>
          <cell r="C4130" t="str">
            <v>98814965</v>
          </cell>
          <cell r="D4130" t="str">
            <v>HYCITE</v>
          </cell>
          <cell r="E4130" t="str">
            <v>DESPACHO</v>
          </cell>
          <cell r="F4130" t="str">
            <v>NORMAL</v>
          </cell>
          <cell r="G4130" t="str">
            <v>031002004170107</v>
          </cell>
          <cell r="H4130">
            <v>44937</v>
          </cell>
          <cell r="I4130" t="str">
            <v>ENTREGADO</v>
          </cell>
          <cell r="J4130">
            <v>44938</v>
          </cell>
          <cell r="K4130" t="str">
            <v>VIVIANA CUASQUER</v>
          </cell>
          <cell r="L4130" t="str">
            <v>NAZACOTA PUENTO 21-82 PIURACOCHA - PORTON BLANCO IBARRA // CARANQUI CARANQUI 100108 IMBABURA</v>
          </cell>
          <cell r="M4130" t="str">
            <v/>
          </cell>
          <cell r="N4130" t="str">
            <v>00992042102</v>
          </cell>
          <cell r="O4130" t="str">
            <v>00992042102</v>
          </cell>
          <cell r="P4130" t="str">
            <v>100108</v>
          </cell>
          <cell r="Q4130" t="str">
            <v>IBARRA</v>
          </cell>
          <cell r="R4130" t="str">
            <v>IMBABURA</v>
          </cell>
          <cell r="S4130" t="str">
            <v>SAN MIGUEL DE IBARRA</v>
          </cell>
          <cell r="T4130" t="str">
            <v>TRAMACO</v>
          </cell>
          <cell r="U4130" t="str">
            <v>FLEXNETUIO_PROVINCIA</v>
          </cell>
          <cell r="V4130">
            <v>1</v>
          </cell>
          <cell r="W4130">
            <v>2.1</v>
          </cell>
          <cell r="X4130" t="str">
            <v>HYCITE QUITO</v>
          </cell>
          <cell r="Y4130" t="str">
            <v>FLEX NET CALLE 28 DE JUNIO S/N Y GARCIA MORENO ENTRADA LLANO GRANDE</v>
          </cell>
        </row>
        <row r="4131">
          <cell r="A4131" t="str">
            <v>98815002</v>
          </cell>
          <cell r="B4131">
            <v>494366</v>
          </cell>
          <cell r="C4131" t="str">
            <v>98815002</v>
          </cell>
          <cell r="D4131" t="str">
            <v>HYCITE</v>
          </cell>
          <cell r="E4131" t="str">
            <v>DESPACHO</v>
          </cell>
          <cell r="F4131" t="str">
            <v>NORMAL</v>
          </cell>
          <cell r="G4131" t="str">
            <v>ITQ4447</v>
          </cell>
          <cell r="H4131">
            <v>44937</v>
          </cell>
          <cell r="I4131" t="str">
            <v>ENTREGADO</v>
          </cell>
          <cell r="J4131">
            <v>44938</v>
          </cell>
          <cell r="K4131" t="str">
            <v>ANDREA JARA</v>
          </cell>
          <cell r="L4131" t="str">
            <v>RIO COTANES 328 Y BARTOLOME DE SEQUIA QUITO// LA 4 INAQUITO 170513 PICHINCHA</v>
          </cell>
          <cell r="M4131" t="str">
            <v/>
          </cell>
          <cell r="N4131" t="str">
            <v>00982040509</v>
          </cell>
          <cell r="O4131" t="str">
            <v>00982040509</v>
          </cell>
          <cell r="P4131" t="str">
            <v>170513</v>
          </cell>
          <cell r="Q4131" t="str">
            <v>QUITO</v>
          </cell>
          <cell r="R4131" t="str">
            <v>PICHINCHA</v>
          </cell>
          <cell r="S4131" t="str">
            <v>QUITO</v>
          </cell>
          <cell r="T4131" t="str">
            <v>FLEXTRANS UIO</v>
          </cell>
          <cell r="U4131" t="str">
            <v>FLEXNETUIO_LOCAL</v>
          </cell>
          <cell r="V4131">
            <v>1</v>
          </cell>
          <cell r="W4131">
            <v>5.6</v>
          </cell>
          <cell r="X4131" t="str">
            <v>HYCITE QUITO</v>
          </cell>
          <cell r="Y4131" t="str">
            <v>FLEX NET CALLE 28 DE JUNIO S/N Y GARCIA MORENO ENTRADA LLANO GRANDE</v>
          </cell>
        </row>
        <row r="4132">
          <cell r="A4132" t="str">
            <v>98815819</v>
          </cell>
          <cell r="B4132">
            <v>494367</v>
          </cell>
          <cell r="C4132" t="str">
            <v>98815819</v>
          </cell>
          <cell r="D4132" t="str">
            <v>HYCITE</v>
          </cell>
          <cell r="E4132" t="str">
            <v>DESPACHO</v>
          </cell>
          <cell r="F4132" t="str">
            <v>NORMAL</v>
          </cell>
          <cell r="G4132" t="str">
            <v>031002004170108</v>
          </cell>
          <cell r="H4132">
            <v>44937</v>
          </cell>
          <cell r="I4132" t="str">
            <v>ENTREGADO</v>
          </cell>
          <cell r="J4132">
            <v>44938</v>
          </cell>
          <cell r="K4132" t="str">
            <v>MIRIAN MACIAS</v>
          </cell>
          <cell r="L4132" t="str">
            <v>CALLE 309 AV 223 LADO LAVADORA J MONTA / TARQUI 130204 MANABI</v>
          </cell>
          <cell r="M4132" t="str">
            <v/>
          </cell>
          <cell r="N4132" t="str">
            <v>00992031713</v>
          </cell>
          <cell r="O4132" t="str">
            <v>00992031713</v>
          </cell>
          <cell r="P4132" t="str">
            <v>130204</v>
          </cell>
          <cell r="Q4132" t="str">
            <v>MANTA</v>
          </cell>
          <cell r="R4132" t="str">
            <v>MANABI</v>
          </cell>
          <cell r="S4132" t="str">
            <v>MANTA</v>
          </cell>
          <cell r="T4132" t="str">
            <v>TRAMACO</v>
          </cell>
          <cell r="U4132" t="str">
            <v>FLEXNETUIO_PROVINCIA</v>
          </cell>
          <cell r="V4132">
            <v>1</v>
          </cell>
          <cell r="W4132">
            <v>12.4</v>
          </cell>
          <cell r="X4132" t="str">
            <v>HYCITE QUITO</v>
          </cell>
          <cell r="Y4132" t="str">
            <v>FLEX NET CALLE 28 DE JUNIO S/N Y GARCIA MORENO ENTRADA LLANO GRANDE</v>
          </cell>
        </row>
        <row r="4133">
          <cell r="A4133" t="str">
            <v>98817799</v>
          </cell>
          <cell r="B4133">
            <v>494368</v>
          </cell>
          <cell r="C4133" t="str">
            <v>98817799</v>
          </cell>
          <cell r="D4133" t="str">
            <v>HYCITE</v>
          </cell>
          <cell r="E4133" t="str">
            <v>DESPACHO</v>
          </cell>
          <cell r="F4133" t="str">
            <v>NORMAL</v>
          </cell>
          <cell r="G4133" t="str">
            <v>031002004170109</v>
          </cell>
          <cell r="H4133">
            <v>44937</v>
          </cell>
          <cell r="I4133" t="str">
            <v>ENTREGADO</v>
          </cell>
          <cell r="J4133">
            <v>44938</v>
          </cell>
          <cell r="K4133" t="str">
            <v>SILVIA CHILA</v>
          </cell>
          <cell r="L4133" t="str">
            <v>CIUDADELA JACINTA TAMIS CASA VILLA NARANJAL NARANJAL 091150 GUAYAS</v>
          </cell>
          <cell r="N4133" t="str">
            <v>00969958859</v>
          </cell>
          <cell r="O4133" t="str">
            <v>00969958859</v>
          </cell>
          <cell r="P4133" t="str">
            <v>091201</v>
          </cell>
          <cell r="Q4133" t="str">
            <v>NARANJAL</v>
          </cell>
          <cell r="R4133" t="str">
            <v>GUAYAS</v>
          </cell>
          <cell r="S4133" t="str">
            <v>NARANJAL</v>
          </cell>
          <cell r="T4133" t="str">
            <v>TRAMACO</v>
          </cell>
          <cell r="U4133" t="str">
            <v>FLEXNETUIO_PROVINCIA</v>
          </cell>
          <cell r="V4133">
            <v>1</v>
          </cell>
          <cell r="W4133">
            <v>8.8000000000000007</v>
          </cell>
          <cell r="X4133" t="str">
            <v>HYCITE QUITO</v>
          </cell>
          <cell r="Y4133" t="str">
            <v>FLEX NET CALLE 28 DE JUNIO S/N Y GARCIA MORENO ENTRADA LLANO GRANDE</v>
          </cell>
        </row>
        <row r="4134">
          <cell r="A4134" t="str">
            <v>98817859</v>
          </cell>
          <cell r="B4134">
            <v>494369</v>
          </cell>
          <cell r="C4134" t="str">
            <v>98817859</v>
          </cell>
          <cell r="D4134" t="str">
            <v>HYCITE</v>
          </cell>
          <cell r="E4134" t="str">
            <v>DESPACHO</v>
          </cell>
          <cell r="F4134" t="str">
            <v>NORMAL</v>
          </cell>
          <cell r="G4134" t="str">
            <v>ITG4448</v>
          </cell>
          <cell r="H4134">
            <v>44937</v>
          </cell>
          <cell r="I4134" t="str">
            <v>ENTREGADO</v>
          </cell>
          <cell r="J4134">
            <v>44939</v>
          </cell>
          <cell r="K4134" t="str">
            <v>JOSE FELIX CRUZ QUISNE</v>
          </cell>
          <cell r="L4134" t="str">
            <v>CDLA LUIS MOREJON ALMEID MZ A3 V3 ENTRADA A LADO DE CHIFA REAL GUAYAQUIL SUR XIMENA 090202 GUAYAS</v>
          </cell>
          <cell r="N4134" t="str">
            <v>979763125 / 99-697-9891</v>
          </cell>
          <cell r="O4134" t="str">
            <v>979763125 / 99-697-9891</v>
          </cell>
          <cell r="P4134" t="str">
            <v>090202</v>
          </cell>
          <cell r="Q4134" t="str">
            <v>GUAYAQUIL</v>
          </cell>
          <cell r="R4134" t="str">
            <v>GUAYAS</v>
          </cell>
          <cell r="S4134" t="str">
            <v>GUAYAQUIL</v>
          </cell>
          <cell r="T4134" t="str">
            <v>FLEXTRANS GYE</v>
          </cell>
          <cell r="U4134" t="str">
            <v>FLEXNETUIO_GYE</v>
          </cell>
          <cell r="V4134">
            <v>1</v>
          </cell>
          <cell r="W4134">
            <v>1.5</v>
          </cell>
          <cell r="X4134" t="str">
            <v>HYCITE QUITO</v>
          </cell>
          <cell r="Y4134" t="str">
            <v>FLEX NET CALLE 28 DE JUNIO S/N Y GARCIA MORENO ENTRADA LLANO GRANDE</v>
          </cell>
        </row>
        <row r="4135">
          <cell r="A4135" t="str">
            <v>98819161</v>
          </cell>
          <cell r="B4135">
            <v>494370</v>
          </cell>
          <cell r="C4135" t="str">
            <v>98819161</v>
          </cell>
          <cell r="D4135" t="str">
            <v>HYCITE</v>
          </cell>
          <cell r="E4135" t="str">
            <v>DESPACHO</v>
          </cell>
          <cell r="F4135" t="str">
            <v>NORMAL</v>
          </cell>
          <cell r="G4135" t="str">
            <v>ITG4449</v>
          </cell>
          <cell r="H4135">
            <v>44937</v>
          </cell>
          <cell r="I4135" t="str">
            <v>ENTREGADO</v>
          </cell>
          <cell r="J4135">
            <v>44938</v>
          </cell>
          <cell r="K4135" t="str">
            <v>ALEJANDRO IDROVO</v>
          </cell>
          <cell r="L4135" t="str">
            <v>KENNEDY NORTE POMPILIO ULLOA REYES NO 7 A UNA CUADRA AV MIGUEL H ALCIVAR MZ 309 GUAYAQUIL TARQUI 090607 GUAYAS</v>
          </cell>
          <cell r="N4135" t="str">
            <v>995959364 / 422157583</v>
          </cell>
          <cell r="O4135" t="str">
            <v>995959364 / 422157583</v>
          </cell>
          <cell r="P4135" t="str">
            <v>090607</v>
          </cell>
          <cell r="Q4135" t="str">
            <v>GUAYAQUIL</v>
          </cell>
          <cell r="R4135" t="str">
            <v>GUAYAS</v>
          </cell>
          <cell r="S4135" t="str">
            <v>GUAYAQUIL</v>
          </cell>
          <cell r="T4135" t="str">
            <v>TRANSCONDUCINT</v>
          </cell>
          <cell r="U4135" t="str">
            <v>FLEXNETUIO_GYE</v>
          </cell>
          <cell r="V4135">
            <v>1</v>
          </cell>
          <cell r="W4135">
            <v>0.12</v>
          </cell>
          <cell r="X4135" t="str">
            <v>HYCITE QUITO</v>
          </cell>
          <cell r="Y4135" t="str">
            <v>FLEX NET CALLE 28 DE JUNIO S/N Y GARCIA MORENO ENTRADA LLANO GRANDE</v>
          </cell>
        </row>
        <row r="4136">
          <cell r="A4136" t="str">
            <v>98819239</v>
          </cell>
          <cell r="B4136">
            <v>494371</v>
          </cell>
          <cell r="C4136" t="str">
            <v>98819239</v>
          </cell>
          <cell r="D4136" t="str">
            <v>HYCITE</v>
          </cell>
          <cell r="E4136" t="str">
            <v>DESPACHO</v>
          </cell>
          <cell r="F4136" t="str">
            <v>NORMAL</v>
          </cell>
          <cell r="G4136" t="str">
            <v>031002004170110</v>
          </cell>
          <cell r="H4136">
            <v>44937</v>
          </cell>
          <cell r="I4136" t="str">
            <v>ENTREGADO</v>
          </cell>
          <cell r="J4136">
            <v>44939</v>
          </cell>
          <cell r="K4136" t="str">
            <v>JEFF BRANDON AREVALO RIVERA</v>
          </cell>
          <cell r="L4136" t="str">
            <v>AV FERROVIARIA Y ALEJANDRO CASTRO BENITE REFERENCIA A LADO DE LA FARMACIA EXFARI MACHALA EL CAMBIO 070222 EL ORO</v>
          </cell>
          <cell r="M4136" t="str">
            <v/>
          </cell>
          <cell r="N4136" t="str">
            <v>00000000000</v>
          </cell>
          <cell r="O4136" t="str">
            <v>00000000000</v>
          </cell>
          <cell r="P4136" t="str">
            <v>070222</v>
          </cell>
          <cell r="Q4136" t="str">
            <v>MACHALA</v>
          </cell>
          <cell r="R4136" t="str">
            <v>EL ORO</v>
          </cell>
          <cell r="S4136" t="str">
            <v>MACHALA - VILLAS Y DE CORRALITOS - LA IBERIA - LA UNION</v>
          </cell>
          <cell r="T4136" t="str">
            <v>TRAMACO</v>
          </cell>
          <cell r="U4136" t="str">
            <v>FLEXNETUIO_PROVINCIA</v>
          </cell>
          <cell r="V4136">
            <v>1</v>
          </cell>
          <cell r="W4136">
            <v>5.5</v>
          </cell>
          <cell r="X4136" t="str">
            <v>HYCITE QUITO</v>
          </cell>
          <cell r="Y4136" t="str">
            <v>FLEX NET CALLE 28 DE JUNIO S/N Y GARCIA MORENO ENTRADA LLANO GRANDE</v>
          </cell>
        </row>
        <row r="4137">
          <cell r="A4137" t="str">
            <v>98819384</v>
          </cell>
          <cell r="B4137">
            <v>494372</v>
          </cell>
          <cell r="C4137" t="str">
            <v>98819384</v>
          </cell>
          <cell r="D4137" t="str">
            <v>HYCITE</v>
          </cell>
          <cell r="E4137" t="str">
            <v>DESPACHO</v>
          </cell>
          <cell r="F4137" t="str">
            <v>NORMAL</v>
          </cell>
          <cell r="G4137" t="str">
            <v>ITG4450</v>
          </cell>
          <cell r="H4137">
            <v>44937</v>
          </cell>
          <cell r="I4137" t="str">
            <v>ENTREGADO</v>
          </cell>
          <cell r="J4137">
            <v>44942</v>
          </cell>
          <cell r="K4137" t="str">
            <v>WILSON EDUARDO CEVALLOS VARGAS</v>
          </cell>
          <cell r="L4137" t="str">
            <v>GUASMO CENTRAL COOP HOGAR PARA LOSPOBRES MZ 03 S/30 AR ESCLAVOS GUAYAQUIL XIMENA 090103 GUAYAS</v>
          </cell>
          <cell r="N4137" t="str">
            <v>979763125 / 346001221</v>
          </cell>
          <cell r="O4137" t="str">
            <v>979763125 / 346001221</v>
          </cell>
          <cell r="P4137" t="str">
            <v>090103</v>
          </cell>
          <cell r="Q4137" t="str">
            <v>GUAYAQUIL</v>
          </cell>
          <cell r="R4137" t="str">
            <v>GUAYAS</v>
          </cell>
          <cell r="S4137" t="str">
            <v>GUAYAQUIL</v>
          </cell>
          <cell r="T4137" t="str">
            <v>FLEXTRANS GYE</v>
          </cell>
          <cell r="U4137" t="str">
            <v>FLEXNETUIO_GYE</v>
          </cell>
          <cell r="V4137">
            <v>1</v>
          </cell>
          <cell r="W4137">
            <v>1</v>
          </cell>
          <cell r="X4137" t="str">
            <v>HYCITE QUITO</v>
          </cell>
          <cell r="Y4137" t="str">
            <v>FLEX NET CALLE 28 DE JUNIO S/N Y GARCIA MORENO ENTRADA LLANO GRANDE</v>
          </cell>
        </row>
        <row r="4138">
          <cell r="A4138" t="str">
            <v>98819578</v>
          </cell>
          <cell r="B4138">
            <v>494373</v>
          </cell>
          <cell r="C4138" t="str">
            <v>98819578</v>
          </cell>
          <cell r="D4138" t="str">
            <v>HYCITE</v>
          </cell>
          <cell r="E4138" t="str">
            <v>DESPACHO</v>
          </cell>
          <cell r="F4138" t="str">
            <v>NORMAL</v>
          </cell>
          <cell r="G4138" t="str">
            <v>ITQ4451</v>
          </cell>
          <cell r="H4138">
            <v>44937</v>
          </cell>
          <cell r="I4138" t="str">
            <v>ENTREGADO</v>
          </cell>
          <cell r="J4138">
            <v>44938</v>
          </cell>
          <cell r="K4138" t="str">
            <v>ROSA ELVIRA SILVA SILVA</v>
          </cell>
          <cell r="L4138" t="str">
            <v>GRACIELA ESCUDERO Y S59 (ESQUINA) LOTE 32 DIAGONAL A LAS CANCHAS MATILDE A QUITO TURUBAMBA 170126 PICHINCHA</v>
          </cell>
          <cell r="N4138" t="str">
            <v>987522263 / 933034787</v>
          </cell>
          <cell r="O4138" t="str">
            <v>987522263 / 933034787</v>
          </cell>
          <cell r="P4138" t="str">
            <v>170208</v>
          </cell>
          <cell r="Q4138" t="str">
            <v>QUITO</v>
          </cell>
          <cell r="R4138" t="str">
            <v>PICHINCHA</v>
          </cell>
          <cell r="S4138" t="str">
            <v>CALDERON (CARAPUNGO)</v>
          </cell>
          <cell r="T4138" t="str">
            <v>FLEXTRANS UIO</v>
          </cell>
          <cell r="U4138" t="str">
            <v>FLEXNETUIO_LOCAL</v>
          </cell>
          <cell r="V4138">
            <v>1</v>
          </cell>
          <cell r="W4138">
            <v>1.6</v>
          </cell>
          <cell r="X4138" t="str">
            <v>HYCITE QUITO</v>
          </cell>
          <cell r="Y4138" t="str">
            <v>FLEX NET CALLE 28 DE JUNIO S/N Y GARCIA MORENO ENTRADA LLANO GRANDE</v>
          </cell>
        </row>
        <row r="4139">
          <cell r="A4139" t="str">
            <v>98819763</v>
          </cell>
          <cell r="B4139">
            <v>494374</v>
          </cell>
          <cell r="C4139" t="str">
            <v>98819763</v>
          </cell>
          <cell r="D4139" t="str">
            <v>HYCITE</v>
          </cell>
          <cell r="E4139" t="str">
            <v>DESPACHO</v>
          </cell>
          <cell r="F4139" t="str">
            <v>NORMAL</v>
          </cell>
          <cell r="G4139" t="str">
            <v>031002004170111</v>
          </cell>
          <cell r="H4139">
            <v>44937</v>
          </cell>
          <cell r="I4139" t="str">
            <v>ENTREGADO</v>
          </cell>
          <cell r="J4139">
            <v>44938</v>
          </cell>
          <cell r="K4139" t="str">
            <v>JOHAN LEONARDO PRECIADO MARQUEZ</v>
          </cell>
          <cell r="L4139" t="str">
            <v>CALLE CHILE Y VERONA BARRIO 24 DE MAYO ESMERALDAS ESMERALDAS SIMON PLATA TORRES 080117 ESMERALDAS</v>
          </cell>
          <cell r="M4139" t="str">
            <v/>
          </cell>
          <cell r="N4139" t="str">
            <v>00993959667</v>
          </cell>
          <cell r="O4139" t="str">
            <v>00993959667</v>
          </cell>
          <cell r="P4139" t="str">
            <v>080117</v>
          </cell>
          <cell r="Q4139" t="str">
            <v>ESMERALDAS</v>
          </cell>
          <cell r="R4139" t="str">
            <v>ESMERALDAS</v>
          </cell>
          <cell r="S4139" t="str">
            <v>ESMERALDAS</v>
          </cell>
          <cell r="T4139" t="str">
            <v>TRAMACO</v>
          </cell>
          <cell r="U4139" t="str">
            <v>FLEXNETUIO_PROVINCIA</v>
          </cell>
          <cell r="V4139">
            <v>1</v>
          </cell>
          <cell r="W4139">
            <v>7.0000000000000007E-2</v>
          </cell>
          <cell r="X4139" t="str">
            <v>HYCITE QUITO</v>
          </cell>
          <cell r="Y4139" t="str">
            <v>FLEX NET CALLE 28 DE JUNIO S/N Y GARCIA MORENO ENTRADA LLANO GRANDE</v>
          </cell>
        </row>
        <row r="4140">
          <cell r="A4140" t="str">
            <v>98819937</v>
          </cell>
          <cell r="B4140">
            <v>494375</v>
          </cell>
          <cell r="C4140" t="str">
            <v>98819937</v>
          </cell>
          <cell r="D4140" t="str">
            <v>HYCITE</v>
          </cell>
          <cell r="E4140" t="str">
            <v>DESPACHO</v>
          </cell>
          <cell r="F4140" t="str">
            <v>NORMAL</v>
          </cell>
          <cell r="G4140" t="str">
            <v>ITQ4452</v>
          </cell>
          <cell r="H4140">
            <v>44937</v>
          </cell>
          <cell r="I4140" t="str">
            <v>ENTREGADO</v>
          </cell>
          <cell r="J4140">
            <v>44938</v>
          </cell>
          <cell r="K4140" t="str">
            <v>CHRISTIAN RAUL CEVALLOS</v>
          </cell>
          <cell r="L4140" t="str">
            <v>JUAN DE DIOS MARTINEZ MERA N34-449 Y PORTUGAL QUITO QUITO DISTRITO METROPOLIT 170516 PICHINCHA</v>
          </cell>
          <cell r="N4140" t="str">
            <v>998877928 / 984010671</v>
          </cell>
          <cell r="O4140" t="str">
            <v>998877928 / 984010671</v>
          </cell>
          <cell r="P4140" t="str">
            <v>170516</v>
          </cell>
          <cell r="Q4140" t="str">
            <v>QUITO</v>
          </cell>
          <cell r="R4140" t="str">
            <v>PICHINCHA</v>
          </cell>
          <cell r="S4140" t="str">
            <v>QUITO - COMUNA MIRAFLORES</v>
          </cell>
          <cell r="T4140" t="str">
            <v>FLEXTRANS UIO</v>
          </cell>
          <cell r="U4140" t="str">
            <v>FLEXNETUIO_LOCAL</v>
          </cell>
          <cell r="V4140">
            <v>1</v>
          </cell>
          <cell r="W4140">
            <v>0.2</v>
          </cell>
          <cell r="X4140" t="str">
            <v>HYCITE QUITO</v>
          </cell>
          <cell r="Y4140" t="str">
            <v>FLEX NET CALLE 28 DE JUNIO S/N Y GARCIA MORENO ENTRADA LLANO GRANDE</v>
          </cell>
        </row>
        <row r="4141">
          <cell r="A4141" t="str">
            <v>98820076</v>
          </cell>
          <cell r="B4141">
            <v>494376</v>
          </cell>
          <cell r="C4141" t="str">
            <v>98820076</v>
          </cell>
          <cell r="D4141" t="str">
            <v>HYCITE</v>
          </cell>
          <cell r="E4141" t="str">
            <v>DESPACHO</v>
          </cell>
          <cell r="F4141" t="str">
            <v>NORMAL</v>
          </cell>
          <cell r="G4141" t="str">
            <v>031002004170112</v>
          </cell>
          <cell r="H4141">
            <v>44937</v>
          </cell>
          <cell r="I4141" t="str">
            <v>ENTREGADO</v>
          </cell>
          <cell r="J4141">
            <v>44938</v>
          </cell>
          <cell r="K4141" t="str">
            <v>DIEGO PATRICIO SGHIRLA</v>
          </cell>
          <cell r="L4141" t="str">
            <v>CHIMBORAZO VELASCO ROCAFUERTE 3562 Y OROZCO / ALAMCEN PROTECCIA,N INDUSTRIAL RIOBAMBA VELASCO 060102 CHIMBORAZO</v>
          </cell>
          <cell r="M4141" t="str">
            <v/>
          </cell>
          <cell r="N4141" t="str">
            <v>00000000000</v>
          </cell>
          <cell r="O4141" t="str">
            <v>00000000000</v>
          </cell>
          <cell r="P4141" t="str">
            <v>060102</v>
          </cell>
          <cell r="Q4141" t="str">
            <v>RIOBAMBA</v>
          </cell>
          <cell r="R4141" t="str">
            <v>CHIMBORAZO</v>
          </cell>
          <cell r="S4141" t="str">
            <v>RIOBAMBA</v>
          </cell>
          <cell r="T4141" t="str">
            <v>TRAMACO</v>
          </cell>
          <cell r="U4141" t="str">
            <v>FLEXNETUIO_PROVINCIA</v>
          </cell>
          <cell r="V4141">
            <v>1</v>
          </cell>
          <cell r="W4141">
            <v>0.8</v>
          </cell>
          <cell r="X4141" t="str">
            <v>HYCITE QUITO</v>
          </cell>
          <cell r="Y4141" t="str">
            <v>FLEX NET CALLE 28 DE JUNIO S/N Y GARCIA MORENO ENTRADA LLANO GRANDE</v>
          </cell>
        </row>
        <row r="4142">
          <cell r="A4142" t="str">
            <v>98809046</v>
          </cell>
          <cell r="B4142">
            <v>494336</v>
          </cell>
          <cell r="C4142" t="str">
            <v>98809046</v>
          </cell>
          <cell r="D4142" t="str">
            <v>HYCITE</v>
          </cell>
          <cell r="E4142" t="str">
            <v>DESPACHO</v>
          </cell>
          <cell r="F4142" t="str">
            <v>NORMAL</v>
          </cell>
          <cell r="G4142" t="str">
            <v>ITQ4431</v>
          </cell>
          <cell r="H4142">
            <v>44937</v>
          </cell>
          <cell r="I4142" t="str">
            <v>ENTREGADO</v>
          </cell>
          <cell r="J4142">
            <v>44938</v>
          </cell>
          <cell r="K4142" t="str">
            <v>MARTHA VIVIANA YANEZ ERAZO(S)</v>
          </cell>
          <cell r="L4142" t="str">
            <v>LOUVRE N43 169 Y AV 6 DE DICIEMBRE. 1ER PISO,MULTIFAMILIARES EL BATAN QUITO JIPIJAPA 170137 PICHINCHA</v>
          </cell>
          <cell r="N4142" t="str">
            <v>998043169 / 994923483</v>
          </cell>
          <cell r="O4142" t="str">
            <v>998043169 / 994923483</v>
          </cell>
          <cell r="P4142" t="str">
            <v>170208</v>
          </cell>
          <cell r="Q4142" t="str">
            <v>QUITO</v>
          </cell>
          <cell r="R4142" t="str">
            <v>PICHINCHA</v>
          </cell>
          <cell r="S4142" t="str">
            <v>CALDERON (CARAPUNGO)</v>
          </cell>
          <cell r="T4142" t="str">
            <v>FLEXTRANS UIO</v>
          </cell>
          <cell r="U4142" t="str">
            <v>FLEXNETUIO_LOCAL</v>
          </cell>
          <cell r="V4142">
            <v>1</v>
          </cell>
          <cell r="W4142">
            <v>1.5</v>
          </cell>
          <cell r="X4142" t="str">
            <v>HYCITE QUITO</v>
          </cell>
          <cell r="Y4142" t="str">
            <v>FLEX NET CALLE 28 DE JUNIO S/N Y GARCIA MORENO ENTRADA LLANO GRANDE</v>
          </cell>
        </row>
        <row r="4143">
          <cell r="A4143" t="str">
            <v>98809118</v>
          </cell>
          <cell r="B4143">
            <v>494337</v>
          </cell>
          <cell r="C4143" t="str">
            <v>98809118</v>
          </cell>
          <cell r="D4143" t="str">
            <v>HYCITE</v>
          </cell>
          <cell r="E4143" t="str">
            <v>DESPACHO</v>
          </cell>
          <cell r="F4143" t="str">
            <v>NORMAL</v>
          </cell>
          <cell r="G4143" t="str">
            <v>ITQ4432</v>
          </cell>
          <cell r="H4143">
            <v>44937</v>
          </cell>
          <cell r="I4143" t="str">
            <v>ENTREGADO</v>
          </cell>
          <cell r="J4143">
            <v>44938</v>
          </cell>
          <cell r="K4143" t="str">
            <v>FANNY EUDOCIA FIGUEROA CARRILLO(S)</v>
          </cell>
          <cell r="L4143" t="str">
            <v>PSJE N 37 Y EDUARDO CORONEL N 36-302 QUITO  EL BATAN DE IA,AQUITO 170516 PICHINCHA</v>
          </cell>
          <cell r="N4143" t="str">
            <v>983366975 / 98-185-2192</v>
          </cell>
          <cell r="O4143" t="str">
            <v>983366975 / 98-185-2192</v>
          </cell>
          <cell r="P4143" t="str">
            <v>170516</v>
          </cell>
          <cell r="Q4143" t="str">
            <v>QUITO</v>
          </cell>
          <cell r="R4143" t="str">
            <v>PICHINCHA</v>
          </cell>
          <cell r="S4143" t="str">
            <v>QUITO - COMUNA MIRAFLORES</v>
          </cell>
          <cell r="T4143" t="str">
            <v>FLEXTRANS UIO</v>
          </cell>
          <cell r="U4143" t="str">
            <v>FLEXNETUIO_LOCAL</v>
          </cell>
          <cell r="V4143">
            <v>1</v>
          </cell>
          <cell r="W4143">
            <v>6.8</v>
          </cell>
          <cell r="X4143" t="str">
            <v>HYCITE QUITO</v>
          </cell>
          <cell r="Y4143" t="str">
            <v>FLEX NET CALLE 28 DE JUNIO S/N Y GARCIA MORENO ENTRADA LLANO GRANDE</v>
          </cell>
        </row>
        <row r="4144">
          <cell r="A4144" t="str">
            <v>98809260</v>
          </cell>
          <cell r="B4144">
            <v>494338</v>
          </cell>
          <cell r="C4144" t="str">
            <v>98809260</v>
          </cell>
          <cell r="D4144" t="str">
            <v>HYCITE</v>
          </cell>
          <cell r="E4144" t="str">
            <v>DESPACHO</v>
          </cell>
          <cell r="F4144" t="str">
            <v>NORMAL</v>
          </cell>
          <cell r="G4144" t="str">
            <v>031002004170094</v>
          </cell>
          <cell r="H4144">
            <v>44937</v>
          </cell>
          <cell r="I4144" t="str">
            <v>ENTREGADO</v>
          </cell>
          <cell r="J4144">
            <v>44942</v>
          </cell>
          <cell r="K4144" t="str">
            <v>NARCISA ORDONEZ</v>
          </cell>
          <cell r="L4144" t="str">
            <v>VIA QUITO KM 57 3 SN SN PB MARGEN IZQUIERDO EL PROGRESO GONZALO PIZARRO // LUMBAQUI LUMBAQUI 210101 SUCUMBIOS</v>
          </cell>
          <cell r="M4144" t="str">
            <v/>
          </cell>
          <cell r="N4144" t="str">
            <v>00985718996</v>
          </cell>
          <cell r="O4144" t="str">
            <v>00985718996</v>
          </cell>
          <cell r="P4144" t="str">
            <v>210101</v>
          </cell>
          <cell r="Q4144" t="str">
            <v>GONZALO PIZARRO</v>
          </cell>
          <cell r="R4144" t="str">
            <v>SUCUMBIOS</v>
          </cell>
          <cell r="S4144" t="str">
            <v>LUMBAQUI - EL REVENTADOR - GONZALO PIZARRO - AMAZONAS EL CISNE - PUERTO LIBRE - CABENO -</v>
          </cell>
          <cell r="T4144" t="str">
            <v>TRAMACO</v>
          </cell>
          <cell r="U4144" t="str">
            <v>FLEXNETUIO_PROVINCIA</v>
          </cell>
          <cell r="V4144">
            <v>1</v>
          </cell>
          <cell r="W4144">
            <v>11.3</v>
          </cell>
          <cell r="X4144" t="str">
            <v>HYCITE QUITO</v>
          </cell>
          <cell r="Y4144" t="str">
            <v>FLEX NET CALLE 28 DE JUNIO S/N Y GARCIA MORENO ENTRADA LLANO GRANDE</v>
          </cell>
        </row>
        <row r="4145">
          <cell r="A4145" t="str">
            <v>98809413</v>
          </cell>
          <cell r="B4145">
            <v>494339</v>
          </cell>
          <cell r="C4145" t="str">
            <v>98809413</v>
          </cell>
          <cell r="D4145" t="str">
            <v>HYCITE</v>
          </cell>
          <cell r="E4145" t="str">
            <v>DESPACHO</v>
          </cell>
          <cell r="F4145" t="str">
            <v>NORMAL</v>
          </cell>
          <cell r="G4145" t="str">
            <v>ITG4433</v>
          </cell>
          <cell r="H4145">
            <v>44937</v>
          </cell>
          <cell r="I4145" t="str">
            <v>ENTREGADO</v>
          </cell>
          <cell r="J4145">
            <v>44938</v>
          </cell>
          <cell r="K4145" t="str">
            <v>CLARA MONCADA</v>
          </cell>
          <cell r="L4145" t="str">
            <v>BALSAMOS 515 CL 6TA AL LADO DE TWENTI GUAYAQUIL-GUAYAQUIL TARQUI 090507 GUAYAS</v>
          </cell>
          <cell r="M4145" t="str">
            <v/>
          </cell>
          <cell r="N4145" t="str">
            <v>00979296064</v>
          </cell>
          <cell r="O4145" t="str">
            <v>00979296064</v>
          </cell>
          <cell r="P4145" t="str">
            <v>090507</v>
          </cell>
          <cell r="Q4145" t="str">
            <v>GUAYAQUIL</v>
          </cell>
          <cell r="R4145" t="str">
            <v>GUAYAS</v>
          </cell>
          <cell r="S4145" t="str">
            <v>GUAYAQUIL</v>
          </cell>
          <cell r="T4145" t="str">
            <v>TRANSCONDUCINT</v>
          </cell>
          <cell r="U4145" t="str">
            <v>FLEXNETUIO_GYE</v>
          </cell>
          <cell r="V4145">
            <v>1</v>
          </cell>
          <cell r="W4145">
            <v>7.4</v>
          </cell>
          <cell r="X4145" t="str">
            <v>HYCITE QUITO</v>
          </cell>
          <cell r="Y4145" t="str">
            <v>FLEX NET CALLE 28 DE JUNIO S/N Y GARCIA MORENO ENTRADA LLANO GRANDE</v>
          </cell>
        </row>
        <row r="4146">
          <cell r="A4146" t="str">
            <v>98809451</v>
          </cell>
          <cell r="B4146">
            <v>494340</v>
          </cell>
          <cell r="C4146" t="str">
            <v>98809451</v>
          </cell>
          <cell r="D4146" t="str">
            <v>HYCITE</v>
          </cell>
          <cell r="E4146" t="str">
            <v>DESPACHO</v>
          </cell>
          <cell r="F4146" t="str">
            <v>NORMAL</v>
          </cell>
          <cell r="G4146" t="str">
            <v>ITQ4434</v>
          </cell>
          <cell r="H4146">
            <v>44937</v>
          </cell>
          <cell r="I4146" t="str">
            <v>ENTREGADO</v>
          </cell>
          <cell r="J4146">
            <v>44939</v>
          </cell>
          <cell r="K4146" t="str">
            <v>MARIA PLATZER</v>
          </cell>
          <cell r="L4146" t="str">
            <v>PEDRO DE VILLAR OE5-196 RAFAEL QUIJANO N57 A BLOQUE JG DPTO 1B QUITO // SAN PEDRO CLAVER LA CONCEPCION 170511 PICHINCHA</v>
          </cell>
          <cell r="M4146" t="str">
            <v/>
          </cell>
          <cell r="N4146" t="str">
            <v>00995324536</v>
          </cell>
          <cell r="O4146" t="str">
            <v>00995324536</v>
          </cell>
          <cell r="P4146" t="str">
            <v>170511</v>
          </cell>
          <cell r="Q4146" t="str">
            <v>QUITO</v>
          </cell>
          <cell r="R4146" t="str">
            <v>PICHINCHA</v>
          </cell>
          <cell r="S4146" t="str">
            <v>QUITO</v>
          </cell>
          <cell r="T4146" t="str">
            <v>TRANSERVISS</v>
          </cell>
          <cell r="U4146" t="str">
            <v>FLEXNETUIO_LOCAL</v>
          </cell>
          <cell r="V4146">
            <v>1</v>
          </cell>
          <cell r="W4146">
            <v>7.7</v>
          </cell>
          <cell r="X4146" t="str">
            <v>HYCITE QUITO</v>
          </cell>
          <cell r="Y4146" t="str">
            <v>FLEX NET CALLE 28 DE JUNIO S/N Y GARCIA MORENO ENTRADA LLANO GRANDE</v>
          </cell>
        </row>
        <row r="4147">
          <cell r="A4147" t="str">
            <v>98809684</v>
          </cell>
          <cell r="B4147">
            <v>494341</v>
          </cell>
          <cell r="C4147" t="str">
            <v>98809684</v>
          </cell>
          <cell r="D4147" t="str">
            <v>HYCITE</v>
          </cell>
          <cell r="E4147" t="str">
            <v>DESPACHO</v>
          </cell>
          <cell r="F4147" t="str">
            <v>NORMAL</v>
          </cell>
          <cell r="G4147" t="str">
            <v>ITQ4435</v>
          </cell>
          <cell r="H4147">
            <v>44937</v>
          </cell>
          <cell r="I4147" t="str">
            <v>ENTREGADO</v>
          </cell>
          <cell r="J4147">
            <v>44939</v>
          </cell>
          <cell r="K4147" t="str">
            <v>LEOPOLDO M LEON 593</v>
          </cell>
          <cell r="L4147" t="str">
            <v>AV DE LA REPUBLICA OE2 4 Y TERESA DE CEDEPA  QUITO DISTRITO METROPOLIT 170508 PICHINCHA</v>
          </cell>
          <cell r="N4147" t="str">
            <v>995872465 / 322907865</v>
          </cell>
          <cell r="O4147" t="str">
            <v>995872465 / 322907865</v>
          </cell>
          <cell r="P4147" t="str">
            <v>170508</v>
          </cell>
          <cell r="Q4147" t="str">
            <v>QUITO</v>
          </cell>
          <cell r="R4147" t="str">
            <v>PICHINCHA</v>
          </cell>
          <cell r="S4147" t="str">
            <v>QUITO</v>
          </cell>
          <cell r="T4147" t="str">
            <v>TRANSERVISS</v>
          </cell>
          <cell r="U4147" t="str">
            <v>FLEXNETUIO_LOCAL</v>
          </cell>
          <cell r="V4147">
            <v>1</v>
          </cell>
          <cell r="W4147">
            <v>3.76</v>
          </cell>
          <cell r="X4147" t="str">
            <v>HYCITE QUITO</v>
          </cell>
          <cell r="Y4147" t="str">
            <v>FLEX NET CALLE 28 DE JUNIO S/N Y GARCIA MORENO ENTRADA LLANO GRANDE</v>
          </cell>
        </row>
        <row r="4148">
          <cell r="A4148" t="str">
            <v>98809915</v>
          </cell>
          <cell r="B4148">
            <v>494342</v>
          </cell>
          <cell r="C4148" t="str">
            <v>98809915</v>
          </cell>
          <cell r="D4148" t="str">
            <v>HYCITE</v>
          </cell>
          <cell r="E4148" t="str">
            <v>DESPACHO</v>
          </cell>
          <cell r="F4148" t="str">
            <v>NORMAL</v>
          </cell>
          <cell r="G4148" t="str">
            <v>031002004170095</v>
          </cell>
          <cell r="H4148">
            <v>44937</v>
          </cell>
          <cell r="I4148" t="str">
            <v>ENTREGADO</v>
          </cell>
          <cell r="J4148">
            <v>44938</v>
          </cell>
          <cell r="K4148" t="str">
            <v>MARIA PENAFIEL</v>
          </cell>
          <cell r="L4148" t="str">
            <v>ADAN ANICETO ESCOBAR Y LUIS GERARDO PICO CASA REJILLAS NEGRAS Y PORTON NEGRO PASTAZA // OBRERO PUYO 160101 PASTAZA</v>
          </cell>
          <cell r="M4148" t="str">
            <v/>
          </cell>
          <cell r="N4148" t="str">
            <v>00983138050</v>
          </cell>
          <cell r="O4148" t="str">
            <v>00983138050</v>
          </cell>
          <cell r="P4148" t="str">
            <v>160101</v>
          </cell>
          <cell r="Q4148" t="str">
            <v>PUYO</v>
          </cell>
          <cell r="R4148" t="str">
            <v>PASTAZA</v>
          </cell>
          <cell r="S4148" t="str">
            <v>PUYO</v>
          </cell>
          <cell r="T4148" t="str">
            <v>TRAMACO</v>
          </cell>
          <cell r="U4148" t="str">
            <v>FLEXNETUIO_PROVINCIA</v>
          </cell>
          <cell r="V4148">
            <v>1</v>
          </cell>
          <cell r="W4148">
            <v>3.5</v>
          </cell>
          <cell r="X4148" t="str">
            <v>HYCITE QUITO</v>
          </cell>
          <cell r="Y4148" t="str">
            <v>FLEX NET CALLE 28 DE JUNIO S/N Y GARCIA MORENO ENTRADA LLANO GRANDE</v>
          </cell>
        </row>
        <row r="4149">
          <cell r="A4149" t="str">
            <v>98810058</v>
          </cell>
          <cell r="B4149">
            <v>494343</v>
          </cell>
          <cell r="C4149" t="str">
            <v>98810058</v>
          </cell>
          <cell r="D4149" t="str">
            <v>HYCITE</v>
          </cell>
          <cell r="E4149" t="str">
            <v>DESPACHO</v>
          </cell>
          <cell r="F4149" t="str">
            <v>NORMAL</v>
          </cell>
          <cell r="G4149" t="str">
            <v>031002004170096</v>
          </cell>
          <cell r="H4149">
            <v>44937</v>
          </cell>
          <cell r="I4149" t="str">
            <v>ENTREGADO</v>
          </cell>
          <cell r="J4149">
            <v>44938</v>
          </cell>
          <cell r="K4149" t="str">
            <v>ELSA ERAZO</v>
          </cell>
          <cell r="L4149" t="str">
            <v>JUAN MONTALVO ELOY ALFARO Y CORNELIO VELASCO ANTONIO ANTE / BARRIO CENTRAL CHALTURA 100217 IMBABURA</v>
          </cell>
          <cell r="M4149" t="str">
            <v/>
          </cell>
          <cell r="N4149" t="str">
            <v>00985169932</v>
          </cell>
          <cell r="O4149" t="str">
            <v>00985169932</v>
          </cell>
          <cell r="P4149" t="str">
            <v>100217</v>
          </cell>
          <cell r="Q4149" t="str">
            <v>ANTONIO ANTE</v>
          </cell>
          <cell r="R4149" t="str">
            <v>IMBABURA</v>
          </cell>
          <cell r="S4149" t="str">
            <v>IMBAYA (SAN LUIS DE COBUENDO) - SAN FCO. DE NATABUELA - SAN JOSE DE CHALTURA</v>
          </cell>
          <cell r="T4149" t="str">
            <v>TRAMACO</v>
          </cell>
          <cell r="U4149" t="str">
            <v>FLEXNETUIO_PROVINCIA</v>
          </cell>
          <cell r="V4149">
            <v>1</v>
          </cell>
          <cell r="W4149">
            <v>10.9</v>
          </cell>
          <cell r="X4149" t="str">
            <v>HYCITE QUITO</v>
          </cell>
          <cell r="Y4149" t="str">
            <v>FLEX NET CALLE 28 DE JUNIO S/N Y GARCIA MORENO ENTRADA LLANO GRANDE</v>
          </cell>
        </row>
        <row r="4150">
          <cell r="A4150" t="str">
            <v>98810099</v>
          </cell>
          <cell r="B4150">
            <v>494344</v>
          </cell>
          <cell r="C4150" t="str">
            <v>98810099</v>
          </cell>
          <cell r="D4150" t="str">
            <v>HYCITE</v>
          </cell>
          <cell r="E4150" t="str">
            <v>DESPACHO</v>
          </cell>
          <cell r="F4150" t="str">
            <v>NORMAL</v>
          </cell>
          <cell r="G4150" t="str">
            <v>ITG4436</v>
          </cell>
          <cell r="H4150">
            <v>44937</v>
          </cell>
          <cell r="I4150" t="str">
            <v>ENTREGADO</v>
          </cell>
          <cell r="J4150">
            <v>44938</v>
          </cell>
          <cell r="K4150" t="str">
            <v>CAMILO BORRERO</v>
          </cell>
          <cell r="L4150" t="str">
            <v>CIUDADELA SIMON BOLIVAR-PSJE 2 ESQUINA FTE A SANDUCHES DEL CHINO GUAYAQUIL-SIMON BOLIVAR TARQUI 090308 GUAYAS</v>
          </cell>
          <cell r="M4150" t="str">
            <v/>
          </cell>
          <cell r="N4150" t="str">
            <v>00987921341</v>
          </cell>
          <cell r="O4150" t="str">
            <v>00987921341</v>
          </cell>
          <cell r="P4150" t="str">
            <v>090308</v>
          </cell>
          <cell r="Q4150" t="str">
            <v>GUAYAQUIL</v>
          </cell>
          <cell r="R4150" t="str">
            <v>GUAYAS</v>
          </cell>
          <cell r="S4150" t="str">
            <v>GUAYAQUIL</v>
          </cell>
          <cell r="T4150" t="str">
            <v>FLEXTRANS GYE</v>
          </cell>
          <cell r="U4150" t="str">
            <v>FLEXNETUIO_GYE</v>
          </cell>
          <cell r="V4150">
            <v>1</v>
          </cell>
          <cell r="W4150">
            <v>10.7</v>
          </cell>
          <cell r="X4150" t="str">
            <v>HYCITE QUITO</v>
          </cell>
          <cell r="Y4150" t="str">
            <v>FLEX NET CALLE 28 DE JUNIO S/N Y GARCIA MORENO ENTRADA LLANO GRANDE</v>
          </cell>
        </row>
        <row r="4151">
          <cell r="A4151" t="str">
            <v>98787720</v>
          </cell>
          <cell r="B4151">
            <v>494302</v>
          </cell>
          <cell r="C4151" t="str">
            <v>98787720</v>
          </cell>
          <cell r="D4151" t="str">
            <v>HYCITE</v>
          </cell>
          <cell r="E4151" t="str">
            <v>DESPACHO</v>
          </cell>
          <cell r="F4151" t="str">
            <v>NORMAL</v>
          </cell>
          <cell r="G4151" t="str">
            <v>031002004170078</v>
          </cell>
          <cell r="H4151">
            <v>44937</v>
          </cell>
          <cell r="I4151" t="str">
            <v>ENTREGADO</v>
          </cell>
          <cell r="J4151">
            <v>44939</v>
          </cell>
          <cell r="K4151" t="str">
            <v>JORGE CASTRO(S)</v>
          </cell>
          <cell r="L4151" t="str">
            <v>CALLE 15 DE NOVIEMBRE Y 12 DE FEBRERO CASA JUNTOS COOPERATIVA CHIBULEO TENA TENA 150101 NAPO</v>
          </cell>
          <cell r="M4151" t="str">
            <v/>
          </cell>
          <cell r="N4151" t="str">
            <v>00000000000</v>
          </cell>
          <cell r="O4151" t="str">
            <v>00000000000</v>
          </cell>
          <cell r="P4151" t="str">
            <v>150101</v>
          </cell>
          <cell r="Q4151" t="str">
            <v>TENA</v>
          </cell>
          <cell r="R4151" t="str">
            <v>NAPO</v>
          </cell>
          <cell r="S4151" t="str">
            <v>TENA</v>
          </cell>
          <cell r="T4151" t="str">
            <v>TRAMACO</v>
          </cell>
          <cell r="U4151" t="str">
            <v>FLEXNETUIO_PROVINCIA</v>
          </cell>
          <cell r="V4151">
            <v>1</v>
          </cell>
          <cell r="W4151">
            <v>0</v>
          </cell>
          <cell r="X4151" t="str">
            <v>HYCITE QUITO</v>
          </cell>
          <cell r="Y4151" t="str">
            <v>FLEX NET CALLE 28 DE JUNIO S/N Y GARCIA MORENO ENTRADA LLANO GRANDE</v>
          </cell>
        </row>
        <row r="4152">
          <cell r="A4152" t="str">
            <v>98787929</v>
          </cell>
          <cell r="B4152">
            <v>494303</v>
          </cell>
          <cell r="C4152" t="str">
            <v>98787929</v>
          </cell>
          <cell r="D4152" t="str">
            <v>HYCITE</v>
          </cell>
          <cell r="E4152" t="str">
            <v>DESPACHO</v>
          </cell>
          <cell r="F4152" t="str">
            <v>NORMAL</v>
          </cell>
          <cell r="G4152" t="str">
            <v>ITG4455</v>
          </cell>
          <cell r="H4152">
            <v>44937</v>
          </cell>
          <cell r="I4152" t="str">
            <v>ENTREGADO</v>
          </cell>
          <cell r="J4152">
            <v>44938</v>
          </cell>
          <cell r="K4152" t="str">
            <v>FRANCISCO CEDENO</v>
          </cell>
          <cell r="L4152" t="str">
            <v>ASO PROSPERINA COMERCIAL MZ 0023 SL 8A GUAYAQUIL / NORTE TARQUI 090610 GUAYAS</v>
          </cell>
          <cell r="N4152" t="str">
            <v>00987145519</v>
          </cell>
          <cell r="O4152" t="str">
            <v>00987145519</v>
          </cell>
          <cell r="P4152" t="str">
            <v>GUAYAQUIL</v>
          </cell>
          <cell r="Q4152" t="str">
            <v>GUAYAQUIL</v>
          </cell>
          <cell r="R4152" t="str">
            <v>GUAYAS</v>
          </cell>
          <cell r="T4152" t="str">
            <v>TRANSCONDUCINT</v>
          </cell>
          <cell r="U4152" t="str">
            <v>FLEXNETUIO_GYE</v>
          </cell>
          <cell r="V4152">
            <v>1</v>
          </cell>
          <cell r="W4152">
            <v>1.6</v>
          </cell>
          <cell r="X4152" t="str">
            <v>HYCITE QUITO</v>
          </cell>
          <cell r="Y4152" t="str">
            <v>FLEX NET CALLE 28 DE JUNIO S/N Y GARCIA MORENO ENTRADA LLANO GRANDE</v>
          </cell>
        </row>
        <row r="4153">
          <cell r="A4153" t="str">
            <v>98788701</v>
          </cell>
          <cell r="B4153">
            <v>494304</v>
          </cell>
          <cell r="C4153" t="str">
            <v>98788701</v>
          </cell>
          <cell r="D4153" t="str">
            <v>HYCITE</v>
          </cell>
          <cell r="E4153" t="str">
            <v>DESPACHO</v>
          </cell>
          <cell r="F4153" t="str">
            <v>NORMAL</v>
          </cell>
          <cell r="G4153" t="str">
            <v>ITG4456</v>
          </cell>
          <cell r="H4153">
            <v>44937</v>
          </cell>
          <cell r="I4153" t="str">
            <v>ENTREGADO</v>
          </cell>
          <cell r="J4153">
            <v>44938</v>
          </cell>
          <cell r="K4153" t="str">
            <v>ALFREDO COELLO</v>
          </cell>
          <cell r="L4153" t="str">
            <v>DURAN EL RECREO 4TA ETAPA MZ 439 V 4 DIAGONAL BAZAR DURAN//NORTE EL RECREO 090702 GUAYAS</v>
          </cell>
          <cell r="N4153" t="str">
            <v>997452064 / 023945666</v>
          </cell>
          <cell r="O4153" t="str">
            <v>997452064 / 023945666</v>
          </cell>
          <cell r="P4153" t="str">
            <v>090702</v>
          </cell>
          <cell r="Q4153" t="str">
            <v>GUAYAQUIL</v>
          </cell>
          <cell r="R4153" t="str">
            <v>GUAYAS</v>
          </cell>
          <cell r="S4153" t="str">
            <v>GUAYAQUIL</v>
          </cell>
          <cell r="T4153" t="str">
            <v>FLEXTRANS GYE</v>
          </cell>
          <cell r="U4153" t="str">
            <v>FLEXNETUIO_GYE</v>
          </cell>
          <cell r="V4153">
            <v>1</v>
          </cell>
          <cell r="W4153">
            <v>9.6</v>
          </cell>
          <cell r="X4153" t="str">
            <v>HYCITE QUITO</v>
          </cell>
          <cell r="Y4153" t="str">
            <v>FLEX NET CALLE 28 DE JUNIO S/N Y GARCIA MORENO ENTRADA LLANO GRANDE</v>
          </cell>
        </row>
        <row r="4154">
          <cell r="A4154" t="str">
            <v>98789393</v>
          </cell>
          <cell r="B4154">
            <v>494305</v>
          </cell>
          <cell r="C4154" t="str">
            <v>98789393</v>
          </cell>
          <cell r="D4154" t="str">
            <v>HYCITE</v>
          </cell>
          <cell r="E4154" t="str">
            <v>DESPACHO</v>
          </cell>
          <cell r="F4154" t="str">
            <v>NORMAL</v>
          </cell>
          <cell r="G4154" t="str">
            <v>031002004170079</v>
          </cell>
          <cell r="H4154">
            <v>44937</v>
          </cell>
          <cell r="I4154" t="str">
            <v>ENTREGADO</v>
          </cell>
          <cell r="J4154">
            <v>44938</v>
          </cell>
          <cell r="K4154" t="str">
            <v>ANGELA ZAMORA</v>
          </cell>
          <cell r="L4154" t="str">
            <v>CALLE QUITO Y OLMEDO TODO MUEBLE QUTO ENTRE RICONTO Y OLMEDO-TODO MUEBLE PORTOVIEJO 12 DE MARZO 100105 MANABI</v>
          </cell>
          <cell r="N4154" t="str">
            <v>00997590280</v>
          </cell>
          <cell r="O4154" t="str">
            <v>00997590280</v>
          </cell>
          <cell r="P4154" t="str">
            <v>130101</v>
          </cell>
          <cell r="Q4154" t="str">
            <v>PORTOVIEJO</v>
          </cell>
          <cell r="R4154" t="str">
            <v>MANABI</v>
          </cell>
          <cell r="S4154" t="str">
            <v>PORTOVIEJO</v>
          </cell>
          <cell r="T4154" t="str">
            <v>TRAMACO</v>
          </cell>
          <cell r="U4154" t="str">
            <v>FLEXNETUIO_PROVINCIA</v>
          </cell>
          <cell r="V4154">
            <v>1</v>
          </cell>
          <cell r="W4154">
            <v>3.5</v>
          </cell>
          <cell r="X4154" t="str">
            <v>HYCITE QUITO</v>
          </cell>
          <cell r="Y4154" t="str">
            <v>FLEX NET CALLE 28 DE JUNIO S/N Y GARCIA MORENO ENTRADA LLANO GRANDE</v>
          </cell>
        </row>
        <row r="4155">
          <cell r="A4155" t="str">
            <v>98790219</v>
          </cell>
          <cell r="B4155">
            <v>494306</v>
          </cell>
          <cell r="C4155" t="str">
            <v>98790219</v>
          </cell>
          <cell r="D4155" t="str">
            <v>HYCITE</v>
          </cell>
          <cell r="E4155" t="str">
            <v>DESPACHO</v>
          </cell>
          <cell r="F4155" t="str">
            <v>NORMAL</v>
          </cell>
          <cell r="G4155" t="str">
            <v>031002004170080</v>
          </cell>
          <cell r="H4155">
            <v>44937</v>
          </cell>
          <cell r="I4155" t="str">
            <v>INCIDENCIA</v>
          </cell>
          <cell r="J4155">
            <v>44944</v>
          </cell>
          <cell r="K4155" t="str">
            <v>JORGE GRANISO</v>
          </cell>
          <cell r="L4155" t="str">
            <v>AV. SAINT AMANT Y LEOPOLDO ORMAZA ALAMOS 2 CASA 5 FRENTE A IGLESIA EVANGEL RIOBAMBA NORTE LIZARZABARU 060101 CHIMBORAZO</v>
          </cell>
          <cell r="M4155" t="str">
            <v/>
          </cell>
          <cell r="N4155" t="str">
            <v>00999576621</v>
          </cell>
          <cell r="O4155" t="str">
            <v>00999576621</v>
          </cell>
          <cell r="P4155" t="str">
            <v>060101</v>
          </cell>
          <cell r="Q4155" t="str">
            <v>RIOBAMBA</v>
          </cell>
          <cell r="R4155" t="str">
            <v>CHIMBORAZO</v>
          </cell>
          <cell r="S4155" t="str">
            <v>RIOBAMBA</v>
          </cell>
          <cell r="T4155" t="str">
            <v>TRAMACO</v>
          </cell>
          <cell r="U4155" t="str">
            <v>FLEXNETUIO_PROVINCIA</v>
          </cell>
          <cell r="V4155">
            <v>1</v>
          </cell>
          <cell r="W4155">
            <v>1.22</v>
          </cell>
          <cell r="X4155" t="str">
            <v>HYCITE QUITO</v>
          </cell>
          <cell r="Y4155" t="str">
            <v>FLEX NET CALLE 28 DE JUNIO S/N Y GARCIA MORENO ENTRADA LLANO GRANDE</v>
          </cell>
        </row>
        <row r="4156">
          <cell r="A4156" t="str">
            <v>98790269</v>
          </cell>
          <cell r="B4156">
            <v>494307</v>
          </cell>
          <cell r="C4156" t="str">
            <v>98790269</v>
          </cell>
          <cell r="D4156" t="str">
            <v>HYCITE</v>
          </cell>
          <cell r="E4156" t="str">
            <v>DESPACHO</v>
          </cell>
          <cell r="F4156" t="str">
            <v>NORMAL</v>
          </cell>
          <cell r="G4156" t="str">
            <v>ITQ4460</v>
          </cell>
          <cell r="H4156">
            <v>44937</v>
          </cell>
          <cell r="I4156" t="str">
            <v>ENTREGADO</v>
          </cell>
          <cell r="J4156">
            <v>44939</v>
          </cell>
          <cell r="K4156" t="str">
            <v>PEDRO MARCIAL</v>
          </cell>
          <cell r="L4156" t="str">
            <v>CALLE B N48 180 Y CALLE TERCERA   COCHAPAMBA 170528 PICHINCHA</v>
          </cell>
          <cell r="N4156" t="str">
            <v>985173076 / 323170260</v>
          </cell>
          <cell r="O4156" t="str">
            <v>985173076 / 323170260</v>
          </cell>
          <cell r="P4156" t="str">
            <v>170528</v>
          </cell>
          <cell r="Q4156" t="str">
            <v>QUITO</v>
          </cell>
          <cell r="R4156" t="str">
            <v>PICHINCHA</v>
          </cell>
          <cell r="S4156" t="str">
            <v>QUITO</v>
          </cell>
          <cell r="T4156" t="str">
            <v>TRANSERVISS</v>
          </cell>
          <cell r="U4156" t="str">
            <v>FLEXNETUIO_LOCAL</v>
          </cell>
          <cell r="V4156">
            <v>1</v>
          </cell>
          <cell r="W4156">
            <v>6.18</v>
          </cell>
          <cell r="X4156" t="str">
            <v>HYCITE QUITO</v>
          </cell>
          <cell r="Y4156" t="str">
            <v>FLEX NET CALLE 28 DE JUNIO S/N Y GARCIA MORENO ENTRADA LLANO GRANDE</v>
          </cell>
        </row>
        <row r="4157">
          <cell r="A4157" t="str">
            <v>98790975</v>
          </cell>
          <cell r="B4157">
            <v>494308</v>
          </cell>
          <cell r="C4157" t="str">
            <v>98790975</v>
          </cell>
          <cell r="D4157" t="str">
            <v>HYCITE</v>
          </cell>
          <cell r="E4157" t="str">
            <v>DESPACHO</v>
          </cell>
          <cell r="F4157" t="str">
            <v>NORMAL</v>
          </cell>
          <cell r="G4157" t="str">
            <v>031002004170081</v>
          </cell>
          <cell r="H4157">
            <v>44937</v>
          </cell>
          <cell r="I4157" t="str">
            <v>ENTREGADO</v>
          </cell>
          <cell r="J4157">
            <v>44938</v>
          </cell>
          <cell r="K4157" t="str">
            <v>GILMA VERA</v>
          </cell>
          <cell r="L4157" t="str">
            <v>CALLE LOS RIOS QUEVEDO VALENCIA// EL PARAISO VALENCIA 120604 LOS RIOS</v>
          </cell>
          <cell r="M4157" t="str">
            <v/>
          </cell>
          <cell r="N4157" t="str">
            <v>00988547090</v>
          </cell>
          <cell r="O4157" t="str">
            <v>00988547090</v>
          </cell>
          <cell r="P4157" t="str">
            <v>120604</v>
          </cell>
          <cell r="Q4157" t="str">
            <v>VALENCIA</v>
          </cell>
          <cell r="R4157" t="str">
            <v>LOS RIOS</v>
          </cell>
          <cell r="S4157" t="str">
            <v>VALENCIA - SAN PEDRO DE LA Y - EL VERGEL - RECINTO COSTA AZUL</v>
          </cell>
          <cell r="T4157" t="str">
            <v>TRAMACO</v>
          </cell>
          <cell r="U4157" t="str">
            <v>FLEXNETUIO_PROVINCIA</v>
          </cell>
          <cell r="V4157">
            <v>1</v>
          </cell>
          <cell r="W4157">
            <v>4.9000000000000004</v>
          </cell>
          <cell r="X4157" t="str">
            <v>HYCITE QUITO</v>
          </cell>
          <cell r="Y4157" t="str">
            <v>FLEX NET CALLE 28 DE JUNIO S/N Y GARCIA MORENO ENTRADA LLANO GRANDE</v>
          </cell>
        </row>
        <row r="4158">
          <cell r="A4158" t="str">
            <v>98791749</v>
          </cell>
          <cell r="B4158">
            <v>494309</v>
          </cell>
          <cell r="C4158" t="str">
            <v>98791749</v>
          </cell>
          <cell r="D4158" t="str">
            <v>HYCITE</v>
          </cell>
          <cell r="E4158" t="str">
            <v>DESPACHO</v>
          </cell>
          <cell r="F4158" t="str">
            <v>NORMAL</v>
          </cell>
          <cell r="G4158" t="str">
            <v>ITQ4461</v>
          </cell>
          <cell r="H4158">
            <v>44937</v>
          </cell>
          <cell r="I4158" t="str">
            <v>ENTREGADO</v>
          </cell>
          <cell r="J4158">
            <v>44938</v>
          </cell>
          <cell r="K4158" t="str">
            <v>ABRAHAN CHIRIBOGA</v>
          </cell>
          <cell r="L4158" t="str">
            <v>MOROMORO OE4-34 OE4 AV RUMICHACA SANTA RITA DIAGONAL ESTADIO AUCAS QUITO // SANTA RITA TURUBAMBA 170706 PICHINCHA</v>
          </cell>
          <cell r="N4158" t="str">
            <v>994516129 / 994506129</v>
          </cell>
          <cell r="O4158" t="str">
            <v>994516129 / 994506129</v>
          </cell>
          <cell r="P4158" t="str">
            <v>170706</v>
          </cell>
          <cell r="Q4158" t="str">
            <v>QUITO</v>
          </cell>
          <cell r="R4158" t="str">
            <v>PICHINCHA</v>
          </cell>
          <cell r="S4158" t="str">
            <v>QUITO</v>
          </cell>
          <cell r="T4158" t="str">
            <v>FLEXTRANS UIO</v>
          </cell>
          <cell r="U4158" t="str">
            <v>FLEXNETUIO_LOCAL</v>
          </cell>
          <cell r="V4158">
            <v>1</v>
          </cell>
          <cell r="W4158">
            <v>5.86</v>
          </cell>
          <cell r="X4158" t="str">
            <v>HYCITE QUITO</v>
          </cell>
          <cell r="Y4158" t="str">
            <v>FLEX NET CALLE 28 DE JUNIO S/N Y GARCIA MORENO ENTRADA LLANO GRANDE</v>
          </cell>
        </row>
        <row r="4159">
          <cell r="A4159" t="str">
            <v>98792100</v>
          </cell>
          <cell r="B4159">
            <v>494310</v>
          </cell>
          <cell r="C4159" t="str">
            <v>98792100</v>
          </cell>
          <cell r="D4159" t="str">
            <v>HYCITE</v>
          </cell>
          <cell r="E4159" t="str">
            <v>DESPACHO</v>
          </cell>
          <cell r="F4159" t="str">
            <v>NORMAL</v>
          </cell>
          <cell r="G4159" t="str">
            <v>031002004170082</v>
          </cell>
          <cell r="H4159">
            <v>44937</v>
          </cell>
          <cell r="I4159" t="str">
            <v>ENTREGADO</v>
          </cell>
          <cell r="J4159">
            <v>44939</v>
          </cell>
          <cell r="K4159" t="str">
            <v>BEATRIZ VERA</v>
          </cell>
          <cell r="L4159" t="str">
            <v>CALLE RIOBAMPA ENTRE 15 DE NOVIEMBRE DIAGONAL HOSPITAL EL TENA Y CUENCA TENA // ELOY ALFARO TENA 150101 NAPO</v>
          </cell>
          <cell r="M4159" t="str">
            <v/>
          </cell>
          <cell r="N4159" t="str">
            <v>00995277968</v>
          </cell>
          <cell r="O4159" t="str">
            <v>00995277968</v>
          </cell>
          <cell r="P4159" t="str">
            <v>150101</v>
          </cell>
          <cell r="Q4159" t="str">
            <v>TENA</v>
          </cell>
          <cell r="R4159" t="str">
            <v>NAPO</v>
          </cell>
          <cell r="S4159" t="str">
            <v>TENA</v>
          </cell>
          <cell r="T4159" t="str">
            <v>TRAMACO</v>
          </cell>
          <cell r="U4159" t="str">
            <v>FLEXNETUIO_PROVINCIA</v>
          </cell>
          <cell r="V4159">
            <v>1</v>
          </cell>
          <cell r="W4159">
            <v>8.3000000000000007</v>
          </cell>
          <cell r="X4159" t="str">
            <v>HYCITE QUITO</v>
          </cell>
          <cell r="Y4159" t="str">
            <v>FLEX NET CALLE 28 DE JUNIO S/N Y GARCIA MORENO ENTRADA LLANO GRANDE</v>
          </cell>
        </row>
        <row r="4160">
          <cell r="A4160" t="str">
            <v>98792426</v>
          </cell>
          <cell r="B4160">
            <v>494311</v>
          </cell>
          <cell r="C4160" t="str">
            <v>98792426</v>
          </cell>
          <cell r="D4160" t="str">
            <v>HYCITE</v>
          </cell>
          <cell r="E4160" t="str">
            <v>DESPACHO</v>
          </cell>
          <cell r="F4160" t="str">
            <v>NORMAL</v>
          </cell>
          <cell r="G4160" t="str">
            <v>031002004170538</v>
          </cell>
          <cell r="H4160">
            <v>44937</v>
          </cell>
          <cell r="I4160" t="str">
            <v>ENTREGADO</v>
          </cell>
          <cell r="J4160">
            <v>44938</v>
          </cell>
          <cell r="K4160" t="str">
            <v>JESSICA LLANOS</v>
          </cell>
          <cell r="L4160" t="str">
            <v>VELASCO IBARRA MARIA ZAMBRANO POR EL ESTADIO MUNICIPAL LA MANA// EL PARAISO LA MANA 050202 COTOPAXI</v>
          </cell>
          <cell r="N4160" t="str">
            <v>00968133435</v>
          </cell>
          <cell r="O4160" t="str">
            <v>00968133435</v>
          </cell>
          <cell r="P4160" t="str">
            <v>050202</v>
          </cell>
          <cell r="Q4160" t="str">
            <v>LA MANA</v>
          </cell>
          <cell r="R4160" t="str">
            <v>COTOPAXI</v>
          </cell>
          <cell r="S4160" t="str">
            <v>LA MANA</v>
          </cell>
          <cell r="T4160" t="str">
            <v>TRAMACO</v>
          </cell>
          <cell r="U4160" t="str">
            <v>FLEXNETUIO_PROVINCIA</v>
          </cell>
          <cell r="V4160">
            <v>2</v>
          </cell>
          <cell r="W4160">
            <v>15.2</v>
          </cell>
          <cell r="X4160" t="str">
            <v>HYCITE QUITO</v>
          </cell>
          <cell r="Y4160" t="str">
            <v>FLEX NET CALLE 28 DE JUNIO S/N Y GARCIA MORENO ENTRADA LLANO GRANDE</v>
          </cell>
        </row>
        <row r="4161">
          <cell r="A4161" t="str">
            <v>98792779</v>
          </cell>
          <cell r="B4161">
            <v>494312</v>
          </cell>
          <cell r="C4161" t="str">
            <v>98792779</v>
          </cell>
          <cell r="D4161" t="str">
            <v>HYCITE</v>
          </cell>
          <cell r="E4161" t="str">
            <v>DESPACHO</v>
          </cell>
          <cell r="F4161" t="str">
            <v>NORMAL</v>
          </cell>
          <cell r="G4161" t="str">
            <v>ITG4457</v>
          </cell>
          <cell r="H4161">
            <v>44937</v>
          </cell>
          <cell r="I4161" t="str">
            <v>ENTREGADO</v>
          </cell>
          <cell r="J4161">
            <v>44939</v>
          </cell>
          <cell r="K4161" t="str">
            <v>JONATHAN CASTILLO</v>
          </cell>
          <cell r="L4161" t="str">
            <v>URB CASA LASMA ETAPA PARADISA MZA VILLA 20 DAULE //LA AURORA LA AURORA 091910 GUAYAS</v>
          </cell>
          <cell r="N4161" t="str">
            <v>982433067 / 989737929</v>
          </cell>
          <cell r="O4161" t="str">
            <v>982433067 / 989737929</v>
          </cell>
          <cell r="P4161" t="str">
            <v>091901</v>
          </cell>
          <cell r="Q4161" t="str">
            <v>DAULE</v>
          </cell>
          <cell r="R4161" t="str">
            <v>GUAYAS</v>
          </cell>
          <cell r="S4161" t="str">
            <v>DAULE</v>
          </cell>
          <cell r="T4161" t="str">
            <v>ITSACOURIER</v>
          </cell>
          <cell r="U4161" t="str">
            <v>FLEXNETUIO_GYE</v>
          </cell>
          <cell r="V4161">
            <v>1</v>
          </cell>
          <cell r="W4161">
            <v>9.9</v>
          </cell>
          <cell r="X4161" t="str">
            <v>HYCITE QUITO</v>
          </cell>
          <cell r="Y4161" t="str">
            <v>FLEX NET CALLE 28 DE JUNIO S/N Y GARCIA MORENO ENTRADA LLANO GRANDE</v>
          </cell>
        </row>
        <row r="4162">
          <cell r="A4162" t="str">
            <v>98792999</v>
          </cell>
          <cell r="B4162">
            <v>494313</v>
          </cell>
          <cell r="C4162" t="str">
            <v>98792999</v>
          </cell>
          <cell r="D4162" t="str">
            <v>HYCITE</v>
          </cell>
          <cell r="E4162" t="str">
            <v>DESPACHO</v>
          </cell>
          <cell r="F4162" t="str">
            <v>NORMAL</v>
          </cell>
          <cell r="G4162" t="str">
            <v>ITG4462</v>
          </cell>
          <cell r="H4162">
            <v>44937</v>
          </cell>
          <cell r="I4162" t="str">
            <v>ENTREGADO</v>
          </cell>
          <cell r="J4162">
            <v>44938</v>
          </cell>
          <cell r="K4162" t="str">
            <v>FERNANDO ORTIZ</v>
          </cell>
          <cell r="L4162" t="str">
            <v>CIUDADELA KENNEDY NORTE EDIFICIO COLON 104 PISO 3 GUAYAQUIL / KENNEDY NORTE TARQUI 090506 GUAYAS</v>
          </cell>
          <cell r="N4162" t="str">
            <v>00991289111</v>
          </cell>
          <cell r="O4162" t="str">
            <v>00991289111</v>
          </cell>
          <cell r="P4162" t="str">
            <v>090506</v>
          </cell>
          <cell r="Q4162" t="str">
            <v>GUAYAQUIL</v>
          </cell>
          <cell r="R4162" t="str">
            <v>GUAYAS</v>
          </cell>
          <cell r="S4162" t="str">
            <v>GUAYAQUIL</v>
          </cell>
          <cell r="T4162" t="str">
            <v>TRANSCONDUCINT</v>
          </cell>
          <cell r="U4162" t="str">
            <v>FLEXNETUIO_GYE</v>
          </cell>
          <cell r="V4162">
            <v>1</v>
          </cell>
          <cell r="W4162">
            <v>10.7</v>
          </cell>
          <cell r="X4162" t="str">
            <v>HYCITE QUITO</v>
          </cell>
          <cell r="Y4162" t="str">
            <v>FLEX NET CALLE 28 DE JUNIO S/N Y GARCIA MORENO ENTRADA LLANO GRANDE</v>
          </cell>
        </row>
        <row r="4163">
          <cell r="A4163" t="str">
            <v>98795821</v>
          </cell>
          <cell r="B4163">
            <v>494314</v>
          </cell>
          <cell r="C4163" t="str">
            <v>98795821</v>
          </cell>
          <cell r="D4163" t="str">
            <v>HYCITE</v>
          </cell>
          <cell r="E4163" t="str">
            <v>DESPACHO</v>
          </cell>
          <cell r="F4163" t="str">
            <v>NORMAL</v>
          </cell>
          <cell r="G4163" t="str">
            <v>031002004170084</v>
          </cell>
          <cell r="H4163">
            <v>44937</v>
          </cell>
          <cell r="I4163" t="str">
            <v>ENTREGADO</v>
          </cell>
          <cell r="J4163">
            <v>44940</v>
          </cell>
          <cell r="K4163" t="str">
            <v>LUIS CHINGO</v>
          </cell>
          <cell r="L4163" t="str">
            <v>14 DE FEBRERO Y 10 DE AGOSTO AL COSTADO IZQUIERDO DE LA IGLESIA CATOL PALORA//BARRIO NORTE PALORA (METZERA) 140201 MORONA-SANTIAGO</v>
          </cell>
          <cell r="M4163" t="str">
            <v/>
          </cell>
          <cell r="N4163" t="str">
            <v>00983277126</v>
          </cell>
          <cell r="O4163" t="str">
            <v>00983277126</v>
          </cell>
          <cell r="P4163" t="str">
            <v>140201</v>
          </cell>
          <cell r="Q4163" t="str">
            <v>PALORA</v>
          </cell>
          <cell r="R4163" t="str">
            <v>MORONA SANTIAGO</v>
          </cell>
          <cell r="S4163" t="str">
            <v>PALORA (METZERA) - CUMANDA (CAB EN COLONIA AGRICOLA SEVILLA DEL ORO) - 16 DE AGOSTO</v>
          </cell>
          <cell r="T4163" t="str">
            <v>TRAMACO</v>
          </cell>
          <cell r="U4163" t="str">
            <v>FLEXNETUIO_PROVINCIA</v>
          </cell>
          <cell r="V4163">
            <v>1</v>
          </cell>
          <cell r="W4163">
            <v>10.5</v>
          </cell>
          <cell r="X4163" t="str">
            <v>HYCITE QUITO</v>
          </cell>
          <cell r="Y4163" t="str">
            <v>FLEX NET CALLE 28 DE JUNIO S/N Y GARCIA MORENO ENTRADA LLANO GRANDE</v>
          </cell>
        </row>
        <row r="4164">
          <cell r="A4164" t="str">
            <v>98795952</v>
          </cell>
          <cell r="B4164">
            <v>494315</v>
          </cell>
          <cell r="C4164" t="str">
            <v>98795952</v>
          </cell>
          <cell r="D4164" t="str">
            <v>HYCITE</v>
          </cell>
          <cell r="E4164" t="str">
            <v>DESPACHO</v>
          </cell>
          <cell r="F4164" t="str">
            <v>NORMAL</v>
          </cell>
          <cell r="G4164" t="str">
            <v>031002004170085</v>
          </cell>
          <cell r="H4164">
            <v>44937</v>
          </cell>
          <cell r="I4164" t="str">
            <v>INCIDENCIA</v>
          </cell>
          <cell r="J4164">
            <v>44942</v>
          </cell>
          <cell r="K4164" t="str">
            <v>SILVIA TORRES</v>
          </cell>
          <cell r="L4164" t="str">
            <v>VELASCO IBARRA Y PASAJE 5 A 2 CUADRAS CANCHA SINTETICA GUARANDA//VIRGEN DEL CISNE SAN LUIS DE PAMBIL 020160 BOLIVAR</v>
          </cell>
          <cell r="N4164" t="str">
            <v>00994583679</v>
          </cell>
          <cell r="O4164" t="str">
            <v>00994583679</v>
          </cell>
          <cell r="P4164" t="str">
            <v>020101</v>
          </cell>
          <cell r="Q4164" t="str">
            <v>GUARANDA</v>
          </cell>
          <cell r="R4164" t="str">
            <v>BOLIVAR</v>
          </cell>
          <cell r="S4164" t="str">
            <v>GUARANDA</v>
          </cell>
          <cell r="T4164" t="str">
            <v>TRAMACO</v>
          </cell>
          <cell r="U4164" t="str">
            <v>FLEXNETUIO_PROVINCIA</v>
          </cell>
          <cell r="V4164">
            <v>1</v>
          </cell>
          <cell r="W4164">
            <v>10.7</v>
          </cell>
          <cell r="X4164" t="str">
            <v>HYCITE QUITO</v>
          </cell>
          <cell r="Y4164" t="str">
            <v>FLEX NET CALLE 28 DE JUNIO S/N Y GARCIA MORENO ENTRADA LLANO GRANDE</v>
          </cell>
        </row>
        <row r="4165">
          <cell r="A4165" t="str">
            <v>98799931</v>
          </cell>
          <cell r="B4165">
            <v>494316</v>
          </cell>
          <cell r="C4165" t="str">
            <v>98799931</v>
          </cell>
          <cell r="D4165" t="str">
            <v>HYCITE</v>
          </cell>
          <cell r="E4165" t="str">
            <v>DESPACHO</v>
          </cell>
          <cell r="F4165" t="str">
            <v>NORMAL</v>
          </cell>
          <cell r="G4165" t="str">
            <v>031002004170086</v>
          </cell>
          <cell r="H4165">
            <v>44937</v>
          </cell>
          <cell r="I4165" t="str">
            <v>ENTREGADO</v>
          </cell>
          <cell r="J4165">
            <v>44938</v>
          </cell>
          <cell r="K4165" t="str">
            <v>KATHERINE MALDONADO</v>
          </cell>
          <cell r="L4165" t="str">
            <v>BAGDAD Y TEHERAN CASA#2 JUNTO A LA ESCUELA SAN MATEO RIOBAMBA//LUIS A MARTINES MALDONADO 060110 CHIMBORAZO</v>
          </cell>
          <cell r="M4165" t="str">
            <v/>
          </cell>
          <cell r="N4165" t="str">
            <v>00995964566</v>
          </cell>
          <cell r="O4165" t="str">
            <v>00995964566</v>
          </cell>
          <cell r="P4165" t="str">
            <v>060110</v>
          </cell>
          <cell r="Q4165" t="str">
            <v>RIOBAMBA</v>
          </cell>
          <cell r="R4165" t="str">
            <v>CHIMBORAZO</v>
          </cell>
          <cell r="S4165" t="str">
            <v>RIOBAMBA</v>
          </cell>
          <cell r="T4165" t="str">
            <v>TRAMACO</v>
          </cell>
          <cell r="U4165" t="str">
            <v>FLEXNETUIO_PROVINCIA</v>
          </cell>
          <cell r="V4165">
            <v>1</v>
          </cell>
          <cell r="W4165">
            <v>11.6</v>
          </cell>
          <cell r="X4165" t="str">
            <v>HYCITE QUITO</v>
          </cell>
          <cell r="Y4165" t="str">
            <v>FLEX NET CALLE 28 DE JUNIO S/N Y GARCIA MORENO ENTRADA LLANO GRANDE</v>
          </cell>
        </row>
        <row r="4166">
          <cell r="A4166" t="str">
            <v>98800138</v>
          </cell>
          <cell r="B4166">
            <v>494317</v>
          </cell>
          <cell r="C4166" t="str">
            <v>98800138</v>
          </cell>
          <cell r="D4166" t="str">
            <v>HYCITE</v>
          </cell>
          <cell r="E4166" t="str">
            <v>DESPACHO</v>
          </cell>
          <cell r="F4166" t="str">
            <v>NORMAL</v>
          </cell>
          <cell r="G4166" t="str">
            <v>031002004170539</v>
          </cell>
          <cell r="H4166">
            <v>44937</v>
          </cell>
          <cell r="I4166" t="str">
            <v>ENTREGADO</v>
          </cell>
          <cell r="J4166">
            <v>44938</v>
          </cell>
          <cell r="K4166" t="str">
            <v>MARIA D URREA LEDESMA</v>
          </cell>
          <cell r="L4166" t="str">
            <v>DIEZ DE AGOSTO NUMERO 216 Y CORONEL GARCIA, DIAGONAL EDIFICIO BIES  GUARANDA 020101 BOLAVAR</v>
          </cell>
          <cell r="N4166" t="str">
            <v>00967089411</v>
          </cell>
          <cell r="O4166" t="str">
            <v>00967089411</v>
          </cell>
          <cell r="P4166" t="str">
            <v>020101</v>
          </cell>
          <cell r="Q4166" t="str">
            <v>GUARANDA</v>
          </cell>
          <cell r="R4166" t="str">
            <v>BOLIVAR</v>
          </cell>
          <cell r="S4166" t="str">
            <v>GUARANDA</v>
          </cell>
          <cell r="T4166" t="str">
            <v>TRAMACO</v>
          </cell>
          <cell r="U4166" t="str">
            <v>FLEXNETUIO_PROVINCIA</v>
          </cell>
          <cell r="V4166">
            <v>4</v>
          </cell>
          <cell r="W4166">
            <v>51.64</v>
          </cell>
          <cell r="X4166" t="str">
            <v>HYCITE QUITO</v>
          </cell>
          <cell r="Y4166" t="str">
            <v>FLEX NET CALLE 28 DE JUNIO S/N Y GARCIA MORENO ENTRADA LLANO GRANDE</v>
          </cell>
        </row>
        <row r="4167">
          <cell r="A4167" t="str">
            <v>98801658</v>
          </cell>
          <cell r="B4167">
            <v>494318</v>
          </cell>
          <cell r="C4167" t="str">
            <v>98801658</v>
          </cell>
          <cell r="D4167" t="str">
            <v>HYCITE</v>
          </cell>
          <cell r="E4167" t="str">
            <v>DESPACHO</v>
          </cell>
          <cell r="F4167" t="str">
            <v>NORMAL</v>
          </cell>
          <cell r="G4167" t="str">
            <v>ITG4419</v>
          </cell>
          <cell r="H4167">
            <v>44937</v>
          </cell>
          <cell r="I4167" t="str">
            <v>ENTREGADO</v>
          </cell>
          <cell r="J4167">
            <v>44939</v>
          </cell>
          <cell r="K4167" t="str">
            <v>NELLY MUNOZ</v>
          </cell>
          <cell r="L4167" t="str">
            <v>MI LOTE SOLAR 18 MZ 5424 DIAGONAL A LA IGLESIA CATOLICA GUAYAQUIL PASCUALES 090116 GUAYAS</v>
          </cell>
          <cell r="N4167" t="str">
            <v>00982910801</v>
          </cell>
          <cell r="O4167" t="str">
            <v>00982910801</v>
          </cell>
          <cell r="P4167" t="str">
            <v>GUAYAQUIL</v>
          </cell>
          <cell r="Q4167" t="str">
            <v>GUAYAQUIL</v>
          </cell>
          <cell r="R4167" t="str">
            <v>GUAYAS</v>
          </cell>
          <cell r="T4167" t="str">
            <v>ITSACOURIER</v>
          </cell>
          <cell r="U4167" t="str">
            <v>FLEXNETUIO_GYE</v>
          </cell>
          <cell r="V4167">
            <v>1</v>
          </cell>
          <cell r="W4167">
            <v>9.6</v>
          </cell>
          <cell r="X4167" t="str">
            <v>HYCITE QUITO</v>
          </cell>
          <cell r="Y4167" t="str">
            <v>FLEX NET CALLE 28 DE JUNIO S/N Y GARCIA MORENO ENTRADA LLANO GRANDE</v>
          </cell>
        </row>
        <row r="4168">
          <cell r="A4168" t="str">
            <v>98802508</v>
          </cell>
          <cell r="B4168">
            <v>494319</v>
          </cell>
          <cell r="C4168" t="str">
            <v>98802508</v>
          </cell>
          <cell r="D4168" t="str">
            <v>HYCITE</v>
          </cell>
          <cell r="E4168" t="str">
            <v>DESPACHO</v>
          </cell>
          <cell r="F4168" t="str">
            <v>NORMAL</v>
          </cell>
          <cell r="G4168" t="str">
            <v>ITQ4420</v>
          </cell>
          <cell r="H4168">
            <v>44937</v>
          </cell>
          <cell r="I4168" t="str">
            <v>ENTREGADO</v>
          </cell>
          <cell r="J4168">
            <v>44939</v>
          </cell>
          <cell r="K4168" t="str">
            <v>JOSE ZURITA</v>
          </cell>
          <cell r="L4168" t="str">
            <v>CALLE VERACRUZ N34 90 ENTRE PEDRO BEDON Y AMERICA QUITO RUMIPAMBA 170508 PICHINCHA</v>
          </cell>
          <cell r="M4168" t="str">
            <v/>
          </cell>
          <cell r="N4168" t="str">
            <v>00989418780</v>
          </cell>
          <cell r="O4168" t="str">
            <v>00989418780</v>
          </cell>
          <cell r="P4168" t="str">
            <v>170508</v>
          </cell>
          <cell r="Q4168" t="str">
            <v>QUITO</v>
          </cell>
          <cell r="R4168" t="str">
            <v>PICHINCHA</v>
          </cell>
          <cell r="S4168" t="str">
            <v>QUITO</v>
          </cell>
          <cell r="T4168" t="str">
            <v>TRANSERVISS</v>
          </cell>
          <cell r="U4168" t="str">
            <v>FLEXNETUIO_LOCAL</v>
          </cell>
          <cell r="V4168">
            <v>1</v>
          </cell>
          <cell r="W4168">
            <v>9.1999999999999993</v>
          </cell>
          <cell r="X4168" t="str">
            <v>HYCITE QUITO</v>
          </cell>
          <cell r="Y4168" t="str">
            <v>FLEX NET CALLE 28 DE JUNIO S/N Y GARCIA MORENO ENTRADA LLANO GRANDE</v>
          </cell>
        </row>
        <row r="4169">
          <cell r="A4169" t="str">
            <v>98804542</v>
          </cell>
          <cell r="B4169">
            <v>494320</v>
          </cell>
          <cell r="C4169" t="str">
            <v>98804542</v>
          </cell>
          <cell r="D4169" t="str">
            <v>HYCITE</v>
          </cell>
          <cell r="E4169" t="str">
            <v>DESPACHO</v>
          </cell>
          <cell r="F4169" t="str">
            <v>NORMAL</v>
          </cell>
          <cell r="G4169" t="str">
            <v>031002004170088</v>
          </cell>
          <cell r="H4169">
            <v>44937</v>
          </cell>
          <cell r="I4169" t="str">
            <v>ENTREGADO</v>
          </cell>
          <cell r="J4169">
            <v>44938</v>
          </cell>
          <cell r="K4169" t="str">
            <v>RAQUEL PIGUAVE</v>
          </cell>
          <cell r="L4169" t="str">
            <v>LOS HIJOS Y 26 DE SEPTIEMBRE Y ALMENDROS 26 DE SEPTIEMBRE LAVADORA PORTOVIEJO // VILLAS 15 DE ABRIL ANDRES DE VERA 130106 MANABI</v>
          </cell>
          <cell r="M4169" t="str">
            <v/>
          </cell>
          <cell r="N4169" t="str">
            <v>00991807200</v>
          </cell>
          <cell r="O4169" t="str">
            <v>00991807200</v>
          </cell>
          <cell r="P4169" t="str">
            <v>130106</v>
          </cell>
          <cell r="Q4169" t="str">
            <v>PORTOVIEJO</v>
          </cell>
          <cell r="R4169" t="str">
            <v>MANABI</v>
          </cell>
          <cell r="S4169" t="str">
            <v>PORTOVIEJO</v>
          </cell>
          <cell r="T4169" t="str">
            <v>TRAMACO</v>
          </cell>
          <cell r="U4169" t="str">
            <v>FLEXNETUIO_PROVINCIA</v>
          </cell>
          <cell r="V4169">
            <v>1</v>
          </cell>
          <cell r="W4169">
            <v>9.6</v>
          </cell>
          <cell r="X4169" t="str">
            <v>HYCITE QUITO</v>
          </cell>
          <cell r="Y4169" t="str">
            <v>FLEX NET CALLE 28 DE JUNIO S/N Y GARCIA MORENO ENTRADA LLANO GRANDE</v>
          </cell>
        </row>
        <row r="4170">
          <cell r="A4170" t="str">
            <v>98805309</v>
          </cell>
          <cell r="B4170">
            <v>494321</v>
          </cell>
          <cell r="C4170" t="str">
            <v>98805309</v>
          </cell>
          <cell r="D4170" t="str">
            <v>HYCITE</v>
          </cell>
          <cell r="E4170" t="str">
            <v>DESPACHO</v>
          </cell>
          <cell r="F4170" t="str">
            <v>NORMAL</v>
          </cell>
          <cell r="G4170" t="str">
            <v>031002004170089</v>
          </cell>
          <cell r="H4170">
            <v>44937</v>
          </cell>
          <cell r="I4170" t="str">
            <v>ENTREGADO</v>
          </cell>
          <cell r="J4170">
            <v>44938</v>
          </cell>
          <cell r="K4170" t="str">
            <v>JESSICA CHANGOLUISA</v>
          </cell>
          <cell r="L4170" t="str">
            <v>VIA LATACUNGA FRENTE DE LA ENTRADA SAN VICENTE DE JUAN LA MANA // PUEMBO LA MANA 050201 COTOPAXI</v>
          </cell>
          <cell r="M4170" t="str">
            <v/>
          </cell>
          <cell r="N4170" t="str">
            <v>00991239379</v>
          </cell>
          <cell r="O4170" t="str">
            <v>00991239379</v>
          </cell>
          <cell r="P4170" t="str">
            <v>050201</v>
          </cell>
          <cell r="Q4170" t="str">
            <v>LA MANA</v>
          </cell>
          <cell r="R4170" t="str">
            <v>COTOPAXI</v>
          </cell>
          <cell r="S4170" t="str">
            <v>LA MANA - SAN JACINTO (CHIPE HAMBURGO N2)</v>
          </cell>
          <cell r="T4170" t="str">
            <v>TRAMACO</v>
          </cell>
          <cell r="U4170" t="str">
            <v>FLEXNETUIO_PROVINCIA</v>
          </cell>
          <cell r="V4170">
            <v>1</v>
          </cell>
          <cell r="W4170">
            <v>9.6</v>
          </cell>
          <cell r="X4170" t="str">
            <v>HYCITE QUITO</v>
          </cell>
          <cell r="Y4170" t="str">
            <v>FLEX NET CALLE 28 DE JUNIO S/N Y GARCIA MORENO ENTRADA LLANO GRANDE</v>
          </cell>
        </row>
        <row r="4171">
          <cell r="A4171" t="str">
            <v>98805727</v>
          </cell>
          <cell r="B4171">
            <v>494322</v>
          </cell>
          <cell r="C4171" t="str">
            <v>98805727</v>
          </cell>
          <cell r="D4171" t="str">
            <v>HYCITE</v>
          </cell>
          <cell r="E4171" t="str">
            <v>DESPACHO</v>
          </cell>
          <cell r="F4171" t="str">
            <v>NORMAL</v>
          </cell>
          <cell r="G4171" t="str">
            <v>ITQ4421</v>
          </cell>
          <cell r="H4171">
            <v>44937</v>
          </cell>
          <cell r="I4171" t="str">
            <v>ENTREGADO</v>
          </cell>
          <cell r="J4171">
            <v>44939</v>
          </cell>
          <cell r="K4171" t="str">
            <v>IRENE SIERRA (S)</v>
          </cell>
          <cell r="L4171" t="str">
            <v>RAO UMAA,A E5-193 Y LAS MONJAS SAN ANTONIO DE PICHINCHA  QUITO 170311 PICHINCHA</v>
          </cell>
          <cell r="N4171" t="str">
            <v>997164415 /</v>
          </cell>
          <cell r="O4171" t="str">
            <v>997164415 /</v>
          </cell>
          <cell r="P4171" t="str">
            <v>170311</v>
          </cell>
          <cell r="Q4171" t="str">
            <v>QUITO</v>
          </cell>
          <cell r="R4171" t="str">
            <v>PICHINCHA</v>
          </cell>
          <cell r="S4171" t="str">
            <v>QUITO - CIUDAD DEL SOL - CONDOMINIO SUPIROSA - LA ANTONIA</v>
          </cell>
          <cell r="T4171" t="str">
            <v>TRANSERVISS</v>
          </cell>
          <cell r="U4171" t="str">
            <v>FLEXNETUIO_LOCAL</v>
          </cell>
          <cell r="V4171">
            <v>1</v>
          </cell>
          <cell r="W4171">
            <v>5.5</v>
          </cell>
          <cell r="X4171" t="str">
            <v>HYCITE QUITO</v>
          </cell>
          <cell r="Y4171" t="str">
            <v>FLEX NET CALLE 28 DE JUNIO S/N Y GARCIA MORENO ENTRADA LLANO GRANDE</v>
          </cell>
        </row>
        <row r="4172">
          <cell r="A4172" t="str">
            <v>98806025</v>
          </cell>
          <cell r="B4172">
            <v>494323</v>
          </cell>
          <cell r="C4172" t="str">
            <v>98806025</v>
          </cell>
          <cell r="D4172" t="str">
            <v>HYCITE</v>
          </cell>
          <cell r="E4172" t="str">
            <v>DESPACHO</v>
          </cell>
          <cell r="F4172" t="str">
            <v>NORMAL</v>
          </cell>
          <cell r="G4172" t="str">
            <v>ITG4422</v>
          </cell>
          <cell r="H4172">
            <v>44937</v>
          </cell>
          <cell r="I4172" t="str">
            <v>ENTREGADO</v>
          </cell>
          <cell r="J4172">
            <v>44943</v>
          </cell>
          <cell r="K4172" t="str">
            <v>AZUCENA ORBEA</v>
          </cell>
          <cell r="L4172" t="str">
            <v>CIUDADELA LA GARZOTA 1 JUNTO AL CAFE DE TERE CASA 3 PISOS COLOR BLANCA GUAYAQUIL // LA GARZOTA TARQUI 090513 GUAYAS</v>
          </cell>
          <cell r="N4172" t="str">
            <v>963231598 / 022230271</v>
          </cell>
          <cell r="O4172" t="str">
            <v>963231598 / 022230271</v>
          </cell>
          <cell r="P4172" t="str">
            <v>GUAYAQUIL</v>
          </cell>
          <cell r="Q4172" t="str">
            <v>GUAYAQUIL</v>
          </cell>
          <cell r="R4172" t="str">
            <v>GUAYAS</v>
          </cell>
          <cell r="T4172" t="str">
            <v>ITSACOURIER</v>
          </cell>
          <cell r="U4172" t="str">
            <v>FLEXNETUIO_GYE</v>
          </cell>
          <cell r="V4172">
            <v>1</v>
          </cell>
          <cell r="W4172">
            <v>9.1</v>
          </cell>
          <cell r="X4172" t="str">
            <v>HYCITE QUITO</v>
          </cell>
          <cell r="Y4172" t="str">
            <v>FLEX NET CALLE 28 DE JUNIO S/N Y GARCIA MORENO ENTRADA LLANO GRANDE</v>
          </cell>
        </row>
        <row r="4173">
          <cell r="A4173" t="str">
            <v>98806121</v>
          </cell>
          <cell r="B4173">
            <v>494324</v>
          </cell>
          <cell r="C4173" t="str">
            <v>98806121</v>
          </cell>
          <cell r="D4173" t="str">
            <v>HYCITE</v>
          </cell>
          <cell r="E4173" t="str">
            <v>DESPACHO</v>
          </cell>
          <cell r="F4173" t="str">
            <v>NORMAL</v>
          </cell>
          <cell r="G4173" t="str">
            <v>ITG4423</v>
          </cell>
          <cell r="H4173">
            <v>44937</v>
          </cell>
          <cell r="I4173" t="str">
            <v>ENTREGADO</v>
          </cell>
          <cell r="J4173">
            <v>44938</v>
          </cell>
          <cell r="K4173" t="str">
            <v>FRANCISCO OLIVARES</v>
          </cell>
          <cell r="L4173" t="str">
            <v>CDLA EL RECREO MZ 444 V.46 FORMACION SANPIONS DURAN / NORTE EL RECREO 090702 GUAYAS</v>
          </cell>
          <cell r="M4173" t="str">
            <v/>
          </cell>
          <cell r="N4173" t="str">
            <v>00981948696</v>
          </cell>
          <cell r="O4173" t="str">
            <v>00981948696</v>
          </cell>
          <cell r="P4173" t="str">
            <v>090702</v>
          </cell>
          <cell r="Q4173" t="str">
            <v>GUAYAQUIL</v>
          </cell>
          <cell r="R4173" t="str">
            <v>GUAYAS</v>
          </cell>
          <cell r="S4173" t="str">
            <v>GUAYAQUIL</v>
          </cell>
          <cell r="T4173" t="str">
            <v>FLEXTRANS GYE</v>
          </cell>
          <cell r="U4173" t="str">
            <v>FLEXNETUIO_GYE</v>
          </cell>
          <cell r="V4173">
            <v>1</v>
          </cell>
          <cell r="W4173">
            <v>8.1</v>
          </cell>
          <cell r="X4173" t="str">
            <v>HYCITE QUITO</v>
          </cell>
          <cell r="Y4173" t="str">
            <v>FLEX NET CALLE 28 DE JUNIO S/N Y GARCIA MORENO ENTRADA LLANO GRANDE</v>
          </cell>
        </row>
        <row r="4174">
          <cell r="A4174" t="str">
            <v>98806269</v>
          </cell>
          <cell r="B4174">
            <v>494325</v>
          </cell>
          <cell r="C4174" t="str">
            <v>98806269</v>
          </cell>
          <cell r="D4174" t="str">
            <v>HYCITE</v>
          </cell>
          <cell r="E4174" t="str">
            <v>DESPACHO</v>
          </cell>
          <cell r="F4174" t="str">
            <v>NORMAL</v>
          </cell>
          <cell r="G4174" t="str">
            <v>031002004170090</v>
          </cell>
          <cell r="H4174">
            <v>44937</v>
          </cell>
          <cell r="I4174" t="str">
            <v>ENTREGADO</v>
          </cell>
          <cell r="J4174">
            <v>44939</v>
          </cell>
          <cell r="K4174" t="str">
            <v>LUIS PUMA</v>
          </cell>
          <cell r="L4174" t="str">
            <v>CALLE F Y PICHINCHA - CANCHA CUBIERTA DE LAURELES AZCUADOS LAGO AGRIO / LOS LAURELES NUEVA LOJA 210201 SUCUMBIOS</v>
          </cell>
          <cell r="M4174" t="str">
            <v/>
          </cell>
          <cell r="N4174" t="str">
            <v>00959228973</v>
          </cell>
          <cell r="O4174" t="str">
            <v>00959228973</v>
          </cell>
          <cell r="P4174" t="str">
            <v>210201</v>
          </cell>
          <cell r="Q4174" t="str">
            <v>LAGO AGRIO</v>
          </cell>
          <cell r="R4174" t="str">
            <v>SUCUMBIOS</v>
          </cell>
          <cell r="S4174" t="str">
            <v>NUEVA LOJA - DIEZ DE AGOSTO</v>
          </cell>
          <cell r="T4174" t="str">
            <v>TRAMACO</v>
          </cell>
          <cell r="U4174" t="str">
            <v>FLEXNETUIO_PROVINCIA</v>
          </cell>
          <cell r="V4174">
            <v>1</v>
          </cell>
          <cell r="W4174">
            <v>13.7</v>
          </cell>
          <cell r="X4174" t="str">
            <v>HYCITE QUITO</v>
          </cell>
          <cell r="Y4174" t="str">
            <v>FLEX NET CALLE 28 DE JUNIO S/N Y GARCIA MORENO ENTRADA LLANO GRANDE</v>
          </cell>
        </row>
        <row r="4175">
          <cell r="A4175" t="str">
            <v>98806403</v>
          </cell>
          <cell r="B4175">
            <v>494326</v>
          </cell>
          <cell r="C4175" t="str">
            <v>98806403</v>
          </cell>
          <cell r="D4175" t="str">
            <v>HYCITE</v>
          </cell>
          <cell r="E4175" t="str">
            <v>DESPACHO</v>
          </cell>
          <cell r="F4175" t="str">
            <v>NORMAL</v>
          </cell>
          <cell r="G4175" t="str">
            <v>ITQ4424</v>
          </cell>
          <cell r="H4175">
            <v>44937</v>
          </cell>
          <cell r="I4175" t="str">
            <v>ENTREGADO</v>
          </cell>
          <cell r="J4175">
            <v>44938</v>
          </cell>
          <cell r="K4175" t="str">
            <v>RICARDO JAVIER CALERO ANDRADE (S)</v>
          </cell>
          <cell r="L4175" t="str">
            <v>GUALBERTO ARCOS Y MANUEL J CALLE CONJUNTO ARMENIA PARK 1 CASA 11 QUITO CONOCOTO 170803 PICHINCHA</v>
          </cell>
          <cell r="N4175" t="str">
            <v>984367452 / 988025947</v>
          </cell>
          <cell r="O4175" t="str">
            <v>984367452 / 988025947</v>
          </cell>
          <cell r="P4175" t="str">
            <v>170803</v>
          </cell>
          <cell r="Q4175" t="str">
            <v>QUITO</v>
          </cell>
          <cell r="R4175" t="str">
            <v>PICHINCHA</v>
          </cell>
          <cell r="S4175" t="str">
            <v>CONOCOTO - SALVADOR CELI</v>
          </cell>
          <cell r="T4175" t="str">
            <v>FLEXTRANS UIO</v>
          </cell>
          <cell r="U4175" t="str">
            <v>FLEXNETUIO_LOCAL</v>
          </cell>
          <cell r="V4175">
            <v>1</v>
          </cell>
          <cell r="W4175">
            <v>5.5</v>
          </cell>
          <cell r="X4175" t="str">
            <v>HYCITE QUITO</v>
          </cell>
          <cell r="Y4175" t="str">
            <v>FLEX NET CALLE 28 DE JUNIO S/N Y GARCIA MORENO ENTRADA LLANO GRANDE</v>
          </cell>
        </row>
        <row r="4176">
          <cell r="A4176" t="str">
            <v>98806409</v>
          </cell>
          <cell r="B4176">
            <v>494327</v>
          </cell>
          <cell r="C4176" t="str">
            <v>98806409</v>
          </cell>
          <cell r="D4176" t="str">
            <v>HYCITE</v>
          </cell>
          <cell r="E4176" t="str">
            <v>DESPACHO</v>
          </cell>
          <cell r="F4176" t="str">
            <v>NORMAL</v>
          </cell>
          <cell r="G4176" t="str">
            <v>ITQ4425</v>
          </cell>
          <cell r="H4176">
            <v>44937</v>
          </cell>
          <cell r="I4176" t="str">
            <v>ENTREGADO</v>
          </cell>
          <cell r="J4176">
            <v>44938</v>
          </cell>
          <cell r="K4176" t="str">
            <v>FLOR VICTORIA GAIBOR MORETA (S)</v>
          </cell>
          <cell r="L4176" t="str">
            <v>ALAMOS E8 171 Y ALMERIA SECTOR MATOVELLE PUENTE DEL COLEGIO DE LOS SHYRIS QUITO EL INCA 170502 PICHINCHA</v>
          </cell>
          <cell r="N4176" t="str">
            <v>998812206 /</v>
          </cell>
          <cell r="O4176" t="str">
            <v>998812206 /</v>
          </cell>
          <cell r="P4176" t="str">
            <v>170502</v>
          </cell>
          <cell r="Q4176" t="str">
            <v>QUITO</v>
          </cell>
          <cell r="R4176" t="str">
            <v>PICHINCHA</v>
          </cell>
          <cell r="S4176" t="str">
            <v>QUITO</v>
          </cell>
          <cell r="T4176" t="str">
            <v>FLEXTRANS UIO</v>
          </cell>
          <cell r="U4176" t="str">
            <v>FLEXNETUIO_LOCAL</v>
          </cell>
          <cell r="V4176">
            <v>1</v>
          </cell>
          <cell r="W4176">
            <v>5.5</v>
          </cell>
          <cell r="X4176" t="str">
            <v>HYCITE QUITO</v>
          </cell>
          <cell r="Y4176" t="str">
            <v>FLEX NET CALLE 28 DE JUNIO S/N Y GARCIA MORENO ENTRADA LLANO GRANDE</v>
          </cell>
        </row>
        <row r="4177">
          <cell r="A4177" t="str">
            <v>98806496</v>
          </cell>
          <cell r="B4177">
            <v>494328</v>
          </cell>
          <cell r="C4177" t="str">
            <v>98806496</v>
          </cell>
          <cell r="D4177" t="str">
            <v>HYCITE</v>
          </cell>
          <cell r="E4177" t="str">
            <v>DESPACHO</v>
          </cell>
          <cell r="F4177" t="str">
            <v>NORMAL</v>
          </cell>
          <cell r="G4177" t="str">
            <v>ITQ4426</v>
          </cell>
          <cell r="H4177">
            <v>44937</v>
          </cell>
          <cell r="I4177" t="str">
            <v>ENTREGADO</v>
          </cell>
          <cell r="J4177">
            <v>44938</v>
          </cell>
          <cell r="K4177" t="str">
            <v>JORGE CHILUISA</v>
          </cell>
          <cell r="L4177" t="str">
            <v>FRANCISCO BECERRA LOTE 61 544 JUAN VASQUEZ CASA 2 PISOS VIDRIOS AZULES QUITO// MARTHA BUCARANA LA ECUATORIANA 170707 PICHINCHA</v>
          </cell>
          <cell r="N4177" t="str">
            <v>999421517 / 984205741</v>
          </cell>
          <cell r="O4177" t="str">
            <v>999421517 / 984205741</v>
          </cell>
          <cell r="P4177" t="str">
            <v>170707</v>
          </cell>
          <cell r="Q4177" t="str">
            <v>QUITO</v>
          </cell>
          <cell r="R4177" t="str">
            <v>PICHINCHA</v>
          </cell>
          <cell r="S4177" t="str">
            <v>QUITO</v>
          </cell>
          <cell r="T4177" t="str">
            <v>FLEXTRANS UIO</v>
          </cell>
          <cell r="U4177" t="str">
            <v>FLEXNETUIO_LOCAL</v>
          </cell>
          <cell r="V4177">
            <v>1</v>
          </cell>
          <cell r="W4177">
            <v>9.9</v>
          </cell>
          <cell r="X4177" t="str">
            <v>HYCITE QUITO</v>
          </cell>
          <cell r="Y4177" t="str">
            <v>FLEX NET CALLE 28 DE JUNIO S/N Y GARCIA MORENO ENTRADA LLANO GRANDE</v>
          </cell>
        </row>
        <row r="4178">
          <cell r="A4178" t="str">
            <v>98806771</v>
          </cell>
          <cell r="B4178">
            <v>494329</v>
          </cell>
          <cell r="C4178" t="str">
            <v>98806771</v>
          </cell>
          <cell r="D4178" t="str">
            <v>HYCITE</v>
          </cell>
          <cell r="E4178" t="str">
            <v>DESPACHO</v>
          </cell>
          <cell r="F4178" t="str">
            <v>NORMAL</v>
          </cell>
          <cell r="G4178" t="str">
            <v>031002004170091</v>
          </cell>
          <cell r="H4178">
            <v>44937</v>
          </cell>
          <cell r="I4178" t="str">
            <v>ENTREGADO</v>
          </cell>
          <cell r="J4178">
            <v>44939</v>
          </cell>
          <cell r="K4178" t="str">
            <v>REEM ABEDRABBO</v>
          </cell>
          <cell r="L4178" t="str">
            <v>VIA UNIVERSITARIA KM 17 VIA URCUQUI EN HDA MINDABURTO SC CUALTA SAN MIGUEL URCUQUI-CUALTA SAN BLAS 100115 IMBABURA</v>
          </cell>
          <cell r="M4178" t="str">
            <v/>
          </cell>
          <cell r="N4178" t="str">
            <v>00997702945</v>
          </cell>
          <cell r="O4178" t="str">
            <v>00997702945</v>
          </cell>
          <cell r="P4178" t="str">
            <v>100115</v>
          </cell>
          <cell r="Q4178" t="str">
            <v>SAN MIGUEL DE URCUQUI</v>
          </cell>
          <cell r="R4178" t="str">
            <v>IMBABURA</v>
          </cell>
          <cell r="S4178" t="str">
            <v>URCUQUI - SAN BLAS - TUMBABIRO</v>
          </cell>
          <cell r="T4178" t="str">
            <v>TRAMACO</v>
          </cell>
          <cell r="U4178" t="str">
            <v>FLEXNETUIO_PROVINCIA</v>
          </cell>
          <cell r="V4178">
            <v>1</v>
          </cell>
          <cell r="W4178">
            <v>9.9</v>
          </cell>
          <cell r="X4178" t="str">
            <v>HYCITE QUITO</v>
          </cell>
          <cell r="Y4178" t="str">
            <v>FLEX NET CALLE 28 DE JUNIO S/N Y GARCIA MORENO ENTRADA LLANO GRANDE</v>
          </cell>
        </row>
        <row r="4179">
          <cell r="A4179" t="str">
            <v>98807457</v>
          </cell>
          <cell r="B4179">
            <v>494330</v>
          </cell>
          <cell r="C4179" t="str">
            <v>98807457</v>
          </cell>
          <cell r="D4179" t="str">
            <v>HYCITE</v>
          </cell>
          <cell r="E4179" t="str">
            <v>DESPACHO</v>
          </cell>
          <cell r="F4179" t="str">
            <v>NORMAL</v>
          </cell>
          <cell r="G4179" t="str">
            <v>ITG4427</v>
          </cell>
          <cell r="H4179">
            <v>44937</v>
          </cell>
          <cell r="I4179" t="str">
            <v>ENTREGADO</v>
          </cell>
          <cell r="J4179">
            <v>44938</v>
          </cell>
          <cell r="K4179" t="str">
            <v>SERGIO FONSECA</v>
          </cell>
          <cell r="L4179" t="str">
            <v>CDA PROSPERINO COOP LOS ANGELES MZ 9 SL 15 GUAYAQUIL-NORTE TARQUI 090609 GUAYAS</v>
          </cell>
          <cell r="N4179" t="str">
            <v>00987889004</v>
          </cell>
          <cell r="O4179" t="str">
            <v>00987889004</v>
          </cell>
          <cell r="P4179" t="str">
            <v>GUAYAQUIL</v>
          </cell>
          <cell r="Q4179" t="str">
            <v>GUAYAQUIL</v>
          </cell>
          <cell r="R4179" t="str">
            <v>GUAYAS</v>
          </cell>
          <cell r="T4179" t="str">
            <v>TRANSCONDUCINT</v>
          </cell>
          <cell r="U4179" t="str">
            <v>FLEXNETUIO_GYE</v>
          </cell>
          <cell r="V4179">
            <v>1</v>
          </cell>
          <cell r="W4179">
            <v>11.3</v>
          </cell>
          <cell r="X4179" t="str">
            <v>HYCITE QUITO</v>
          </cell>
          <cell r="Y4179" t="str">
            <v>FLEX NET CALLE 28 DE JUNIO S/N Y GARCIA MORENO ENTRADA LLANO GRANDE</v>
          </cell>
        </row>
        <row r="4180">
          <cell r="A4180" t="str">
            <v>98808159</v>
          </cell>
          <cell r="B4180">
            <v>494331</v>
          </cell>
          <cell r="C4180" t="str">
            <v>98808159</v>
          </cell>
          <cell r="D4180" t="str">
            <v>HYCITE</v>
          </cell>
          <cell r="E4180" t="str">
            <v>DESPACHO</v>
          </cell>
          <cell r="F4180" t="str">
            <v>NORMAL</v>
          </cell>
          <cell r="G4180" t="str">
            <v>ITQ4428</v>
          </cell>
          <cell r="H4180">
            <v>44937</v>
          </cell>
          <cell r="I4180" t="str">
            <v>ENTREGADO</v>
          </cell>
          <cell r="J4180">
            <v>44939</v>
          </cell>
          <cell r="K4180" t="str">
            <v>ALEJANDRO OBISPO</v>
          </cell>
          <cell r="L4180" t="str">
            <v>CALLE B N48 180 Y CALLE TERCERA   COCHAPAMBA 170505 PICHINCHA</v>
          </cell>
          <cell r="N4180" t="str">
            <v>978655620 / 022532370</v>
          </cell>
          <cell r="O4180" t="str">
            <v>978655620 / 022532370</v>
          </cell>
          <cell r="P4180" t="str">
            <v>170505</v>
          </cell>
          <cell r="Q4180" t="str">
            <v>QUITO</v>
          </cell>
          <cell r="R4180" t="str">
            <v>PICHINCHA</v>
          </cell>
          <cell r="S4180" t="str">
            <v>QUITO</v>
          </cell>
          <cell r="T4180" t="str">
            <v>TRANSERVISS</v>
          </cell>
          <cell r="U4180" t="str">
            <v>FLEXNETUIO_LOCAL</v>
          </cell>
          <cell r="V4180">
            <v>1</v>
          </cell>
          <cell r="W4180">
            <v>8.49</v>
          </cell>
          <cell r="X4180" t="str">
            <v>HYCITE QUITO</v>
          </cell>
          <cell r="Y4180" t="str">
            <v>FLEX NET CALLE 28 DE JUNIO S/N Y GARCIA MORENO ENTRADA LLANO GRANDE</v>
          </cell>
        </row>
        <row r="4181">
          <cell r="A4181" t="str">
            <v>98808432</v>
          </cell>
          <cell r="B4181">
            <v>494332</v>
          </cell>
          <cell r="C4181" t="str">
            <v>98808432</v>
          </cell>
          <cell r="D4181" t="str">
            <v>HYCITE</v>
          </cell>
          <cell r="E4181" t="str">
            <v>DESPACHO</v>
          </cell>
          <cell r="F4181" t="str">
            <v>NORMAL</v>
          </cell>
          <cell r="G4181" t="str">
            <v>ITQ4429</v>
          </cell>
          <cell r="H4181">
            <v>44937</v>
          </cell>
          <cell r="I4181" t="str">
            <v>ENTREGADO</v>
          </cell>
          <cell r="J4181">
            <v>44938</v>
          </cell>
          <cell r="K4181" t="str">
            <v>WENDY CALDERON</v>
          </cell>
          <cell r="L4181" t="str">
            <v>RIO COFANES Y BARTOLOME DE SEGOVIA EDIFI CIO ROYAL PRESTIGE 4 PISO BLANCO QUITO QUITO 170513 PICHINCHA</v>
          </cell>
          <cell r="M4181" t="str">
            <v/>
          </cell>
          <cell r="N4181" t="str">
            <v>00987280286</v>
          </cell>
          <cell r="O4181" t="str">
            <v>00987280286</v>
          </cell>
          <cell r="P4181" t="str">
            <v>170513</v>
          </cell>
          <cell r="Q4181" t="str">
            <v>QUITO</v>
          </cell>
          <cell r="R4181" t="str">
            <v>PICHINCHA</v>
          </cell>
          <cell r="S4181" t="str">
            <v>QUITO</v>
          </cell>
          <cell r="T4181" t="str">
            <v>FLEXTRANS UIO</v>
          </cell>
          <cell r="U4181" t="str">
            <v>FLEXNETUIO_LOCAL</v>
          </cell>
          <cell r="V4181">
            <v>1</v>
          </cell>
          <cell r="W4181">
            <v>9.9</v>
          </cell>
          <cell r="X4181" t="str">
            <v>HYCITE QUITO</v>
          </cell>
          <cell r="Y4181" t="str">
            <v>FLEX NET CALLE 28 DE JUNIO S/N Y GARCIA MORENO ENTRADA LLANO GRANDE</v>
          </cell>
        </row>
        <row r="4182">
          <cell r="A4182" t="str">
            <v>98808438</v>
          </cell>
          <cell r="B4182">
            <v>494333</v>
          </cell>
          <cell r="C4182" t="str">
            <v>98808438</v>
          </cell>
          <cell r="D4182" t="str">
            <v>HYCITE</v>
          </cell>
          <cell r="E4182" t="str">
            <v>DESPACHO</v>
          </cell>
          <cell r="F4182" t="str">
            <v>NORMAL</v>
          </cell>
          <cell r="G4182" t="str">
            <v>031002004170092</v>
          </cell>
          <cell r="H4182">
            <v>44937</v>
          </cell>
          <cell r="I4182" t="str">
            <v>ENTREGADO</v>
          </cell>
          <cell r="J4182">
            <v>44938</v>
          </cell>
          <cell r="K4182" t="str">
            <v>EDISON FLORES</v>
          </cell>
          <cell r="L4182" t="str">
            <v>SAN ANTONIO SIN NOMBRE LA MANA / TOQUILLAL LA MANA 050201 COTOPAXI</v>
          </cell>
          <cell r="M4182" t="str">
            <v/>
          </cell>
          <cell r="N4182" t="str">
            <v>00987379534</v>
          </cell>
          <cell r="O4182" t="str">
            <v>00987379534</v>
          </cell>
          <cell r="P4182" t="str">
            <v>050201</v>
          </cell>
          <cell r="Q4182" t="str">
            <v>LA MANA</v>
          </cell>
          <cell r="R4182" t="str">
            <v>COTOPAXI</v>
          </cell>
          <cell r="S4182" t="str">
            <v>LA MANA - SAN JACINTO (CHIPE HAMBURGO N2)</v>
          </cell>
          <cell r="T4182" t="str">
            <v>TRAMACO</v>
          </cell>
          <cell r="U4182" t="str">
            <v>FLEXNETUIO_PROVINCIA</v>
          </cell>
          <cell r="V4182">
            <v>1</v>
          </cell>
          <cell r="W4182">
            <v>9.3000000000000007</v>
          </cell>
          <cell r="X4182" t="str">
            <v>HYCITE QUITO</v>
          </cell>
          <cell r="Y4182" t="str">
            <v>FLEX NET CALLE 28 DE JUNIO S/N Y GARCIA MORENO ENTRADA LLANO GRANDE</v>
          </cell>
        </row>
        <row r="4183">
          <cell r="A4183" t="str">
            <v>98808697</v>
          </cell>
          <cell r="B4183">
            <v>494334</v>
          </cell>
          <cell r="C4183" t="str">
            <v>98808697</v>
          </cell>
          <cell r="D4183" t="str">
            <v>HYCITE</v>
          </cell>
          <cell r="E4183" t="str">
            <v>DESPACHO</v>
          </cell>
          <cell r="F4183" t="str">
            <v>NORMAL</v>
          </cell>
          <cell r="G4183" t="str">
            <v>031002004170093</v>
          </cell>
          <cell r="H4183">
            <v>44937</v>
          </cell>
          <cell r="I4183" t="str">
            <v>ENTREGADO</v>
          </cell>
          <cell r="J4183">
            <v>44940</v>
          </cell>
          <cell r="K4183" t="str">
            <v>DAVID SALTOS</v>
          </cell>
          <cell r="L4183" t="str">
            <v>LAGO AGRIO VIA ALCOCA KM 19 DIAGONAL COLEGIO A DISTANCIA LAGO AGRIO / SANTA TERESITA EL ENO 210208 SUCUMBIOS</v>
          </cell>
          <cell r="M4183" t="str">
            <v/>
          </cell>
          <cell r="N4183" t="str">
            <v>00997435150</v>
          </cell>
          <cell r="O4183" t="str">
            <v>00997435150</v>
          </cell>
          <cell r="P4183" t="str">
            <v>210208</v>
          </cell>
          <cell r="Q4183" t="str">
            <v>LAGO AGRIO</v>
          </cell>
          <cell r="R4183" t="str">
            <v>SUCUMBIOS</v>
          </cell>
          <cell r="S4183" t="str">
            <v>EL ENO</v>
          </cell>
          <cell r="T4183" t="str">
            <v>TRAMACO</v>
          </cell>
          <cell r="U4183" t="str">
            <v>FLEXNETUIO_PROVINCIA</v>
          </cell>
          <cell r="V4183">
            <v>1</v>
          </cell>
          <cell r="W4183">
            <v>11.7</v>
          </cell>
          <cell r="X4183" t="str">
            <v>HYCITE QUITO</v>
          </cell>
          <cell r="Y4183" t="str">
            <v>FLEX NET CALLE 28 DE JUNIO S/N Y GARCIA MORENO ENTRADA LLANO GRANDE</v>
          </cell>
        </row>
        <row r="4184">
          <cell r="A4184" t="str">
            <v>98808996</v>
          </cell>
          <cell r="B4184">
            <v>494335</v>
          </cell>
          <cell r="C4184" t="str">
            <v>98808996</v>
          </cell>
          <cell r="D4184" t="str">
            <v>HYCITE</v>
          </cell>
          <cell r="E4184" t="str">
            <v>DESPACHO</v>
          </cell>
          <cell r="F4184" t="str">
            <v>NORMAL</v>
          </cell>
          <cell r="G4184" t="str">
            <v>ITQ4430</v>
          </cell>
          <cell r="H4184">
            <v>44937</v>
          </cell>
          <cell r="I4184" t="str">
            <v>ENTREGADO</v>
          </cell>
          <cell r="J4184">
            <v>44938</v>
          </cell>
          <cell r="K4184" t="str">
            <v>MARITZA NACATO (S)</v>
          </cell>
          <cell r="L4184" t="str">
            <v>CARANQUI OE 8-29 Y ZARUMA DPTO 1 CASA ESQUINERA COLOR CREMA PORTON CAFA, QUITO LA MAGDALENA 170111 PICHINCHA</v>
          </cell>
          <cell r="N4184" t="str">
            <v>984614862 / 992938034</v>
          </cell>
          <cell r="O4184" t="str">
            <v>984614862 / 992938034</v>
          </cell>
          <cell r="P4184" t="str">
            <v>170208</v>
          </cell>
          <cell r="Q4184" t="str">
            <v>QUITO</v>
          </cell>
          <cell r="R4184" t="str">
            <v>PICHINCHA</v>
          </cell>
          <cell r="S4184" t="str">
            <v>CALDERON (CARAPUNGO)</v>
          </cell>
          <cell r="T4184" t="str">
            <v>FLEXTRANS UIO</v>
          </cell>
          <cell r="U4184" t="str">
            <v>FLEXNETUIO_LOCAL</v>
          </cell>
          <cell r="V4184">
            <v>1</v>
          </cell>
          <cell r="W4184">
            <v>6.8</v>
          </cell>
          <cell r="X4184" t="str">
            <v>HYCITE QUITO</v>
          </cell>
          <cell r="Y4184" t="str">
            <v>FLEX NET CALLE 28 DE JUNIO S/N Y GARCIA MORENO ENTRADA LLANO GRANDE</v>
          </cell>
        </row>
        <row r="4185">
          <cell r="A4185" t="str">
            <v>98227164</v>
          </cell>
          <cell r="B4185">
            <v>494292</v>
          </cell>
          <cell r="C4185" t="str">
            <v>98227164</v>
          </cell>
          <cell r="D4185" t="str">
            <v>HYCITE</v>
          </cell>
          <cell r="E4185" t="str">
            <v>DESPACHO</v>
          </cell>
          <cell r="F4185" t="str">
            <v>NORMAL</v>
          </cell>
          <cell r="G4185" t="str">
            <v>031002004170071</v>
          </cell>
          <cell r="H4185">
            <v>44937</v>
          </cell>
          <cell r="I4185" t="str">
            <v>ENTREGADO</v>
          </cell>
          <cell r="J4185">
            <v>44939</v>
          </cell>
          <cell r="K4185" t="str">
            <v>GUENI PATRICIA LOZADA</v>
          </cell>
          <cell r="L4185" t="str">
            <v>TAMIABURCO S/N, CASA 1 PISO PORTON DE MADERA, BROMELEAS / PARED COLOR ROSADA TENA // AEROPUERTO TENA 150102 NAPO</v>
          </cell>
          <cell r="M4185" t="str">
            <v/>
          </cell>
          <cell r="N4185" t="str">
            <v/>
          </cell>
          <cell r="O4185" t="str">
            <v/>
          </cell>
          <cell r="P4185" t="str">
            <v>150102</v>
          </cell>
          <cell r="Q4185" t="str">
            <v>TENA</v>
          </cell>
          <cell r="R4185" t="str">
            <v>NAPO</v>
          </cell>
          <cell r="S4185" t="str">
            <v>TENA - ASOCIACION 21 DE ENERO - SAN JUAN DE MUYUNA - AMADEN - SAN PEDRO DEL TENA</v>
          </cell>
          <cell r="T4185" t="str">
            <v>TRAMACO</v>
          </cell>
          <cell r="U4185" t="str">
            <v>FLEXNETUIO_PROVINCIA</v>
          </cell>
          <cell r="V4185">
            <v>1</v>
          </cell>
          <cell r="W4185">
            <v>1.1000000000000001</v>
          </cell>
          <cell r="X4185" t="str">
            <v>HYCITE QUITO</v>
          </cell>
          <cell r="Y4185" t="str">
            <v>FLEX NET CALLE 28 DE JUNIO S/N Y GARCIA MORENO ENTRADA LLANO GRANDE</v>
          </cell>
        </row>
        <row r="4186">
          <cell r="A4186" t="str">
            <v>98481711</v>
          </cell>
          <cell r="B4186">
            <v>494293</v>
          </cell>
          <cell r="C4186" t="str">
            <v>98481711</v>
          </cell>
          <cell r="D4186" t="str">
            <v>HYCITE</v>
          </cell>
          <cell r="E4186" t="str">
            <v>DESPACHO</v>
          </cell>
          <cell r="F4186" t="str">
            <v>NORMAL</v>
          </cell>
          <cell r="G4186" t="str">
            <v>031002004170072</v>
          </cell>
          <cell r="H4186">
            <v>44937</v>
          </cell>
          <cell r="I4186" t="str">
            <v>ENTREGADO</v>
          </cell>
          <cell r="J4186">
            <v>44938</v>
          </cell>
          <cell r="K4186" t="str">
            <v>JOSE LUIS DEL PEZO GONZALEZ</v>
          </cell>
          <cell r="L4186" t="str">
            <v>CALLE GALAPAGOS Y CALLE CUENCA CASA 414 COLOR VERDE CON BLANCO SANTO DOMINGO SANTO DOMINGO 230101 SANTO DOMINGO</v>
          </cell>
          <cell r="M4186" t="str">
            <v/>
          </cell>
          <cell r="N4186" t="str">
            <v/>
          </cell>
          <cell r="O4186" t="str">
            <v/>
          </cell>
          <cell r="P4186" t="str">
            <v>230101</v>
          </cell>
          <cell r="Q4186" t="str">
            <v>SANTO DOMINGO</v>
          </cell>
          <cell r="R4186" t="str">
            <v>SANTO DOMINGO DE LOS TSACHILAS</v>
          </cell>
          <cell r="S4186" t="str">
            <v>SANTO DOMINGO DE LOS COLORADOS</v>
          </cell>
          <cell r="T4186" t="str">
            <v>TRAMACO</v>
          </cell>
          <cell r="U4186" t="str">
            <v>FLEXNETUIO_PROVINCIA</v>
          </cell>
          <cell r="V4186">
            <v>1</v>
          </cell>
          <cell r="W4186">
            <v>0.5</v>
          </cell>
          <cell r="X4186" t="str">
            <v>HYCITE QUITO</v>
          </cell>
          <cell r="Y4186" t="str">
            <v>FLEX NET CALLE 28 DE JUNIO S/N Y GARCIA MORENO ENTRADA LLANO GRANDE</v>
          </cell>
        </row>
        <row r="4187">
          <cell r="A4187" t="str">
            <v>98680353</v>
          </cell>
          <cell r="B4187">
            <v>494294</v>
          </cell>
          <cell r="C4187" t="str">
            <v>98680353</v>
          </cell>
          <cell r="D4187" t="str">
            <v>HYCITE</v>
          </cell>
          <cell r="E4187" t="str">
            <v>DESPACHO</v>
          </cell>
          <cell r="F4187" t="str">
            <v>NORMAL</v>
          </cell>
          <cell r="G4187" t="str">
            <v>031002004170536</v>
          </cell>
          <cell r="H4187">
            <v>44937</v>
          </cell>
          <cell r="I4187" t="str">
            <v>ENTREGADO</v>
          </cell>
          <cell r="J4187">
            <v>44942</v>
          </cell>
          <cell r="K4187" t="str">
            <v>JOSE PEREZ</v>
          </cell>
          <cell r="L4187" t="str">
            <v>AV TIMBARA AV SAN MARCOS ZAMORA//SAN MARCOS TIMBARA 190156 ZAMORA-CHINCHIPE</v>
          </cell>
          <cell r="N4187" t="str">
            <v>00981558651</v>
          </cell>
          <cell r="O4187" t="str">
            <v>00981558651</v>
          </cell>
          <cell r="P4187" t="str">
            <v>190101</v>
          </cell>
          <cell r="Q4187" t="str">
            <v>ZAMORA</v>
          </cell>
          <cell r="R4187" t="str">
            <v>ZAMORA CHINCHIPE</v>
          </cell>
          <cell r="S4187" t="str">
            <v>ZAMORA</v>
          </cell>
          <cell r="T4187" t="str">
            <v>TRAMACO</v>
          </cell>
          <cell r="U4187" t="str">
            <v>FLEXNETUIO_PROVINCIA</v>
          </cell>
          <cell r="V4187">
            <v>2</v>
          </cell>
          <cell r="W4187">
            <v>23.2</v>
          </cell>
          <cell r="X4187" t="str">
            <v>HYCITE QUITO</v>
          </cell>
          <cell r="Y4187" t="str">
            <v>FLEX NET CALLE 28 DE JUNIO S/N Y GARCIA MORENO ENTRADA LLANO GRANDE</v>
          </cell>
        </row>
        <row r="4188">
          <cell r="A4188" t="str">
            <v>98728578_A</v>
          </cell>
          <cell r="B4188">
            <v>494295</v>
          </cell>
          <cell r="C4188" t="str">
            <v>98728578_A</v>
          </cell>
          <cell r="D4188" t="str">
            <v>HYCITE</v>
          </cell>
          <cell r="E4188" t="str">
            <v>DESPACHO</v>
          </cell>
          <cell r="F4188" t="str">
            <v>NORMAL</v>
          </cell>
          <cell r="G4188" t="str">
            <v>ITG4453</v>
          </cell>
          <cell r="H4188">
            <v>44937</v>
          </cell>
          <cell r="I4188" t="str">
            <v>ENTREGADO</v>
          </cell>
          <cell r="J4188">
            <v>44938</v>
          </cell>
          <cell r="K4188" t="str">
            <v>SARA GONZALEZ CARRIEL(S)</v>
          </cell>
          <cell r="L4188" t="str">
            <v>AVENIDA DEL SANTUARIO BLOQUE 9 VILLA 38 CONJUNTO RESIDENCIAL SANTORINI GUAYAQUIL TURQUAA 000000 GUAYAS</v>
          </cell>
          <cell r="N4188" t="str">
            <v>999575500 /</v>
          </cell>
          <cell r="O4188" t="str">
            <v>999575500 /</v>
          </cell>
          <cell r="P4188" t="str">
            <v>GUAYAQUIL</v>
          </cell>
          <cell r="Q4188" t="str">
            <v>GUAYAQUIL</v>
          </cell>
          <cell r="R4188" t="str">
            <v>GUAYAS</v>
          </cell>
          <cell r="T4188" t="str">
            <v>TRANSCONDUCINT</v>
          </cell>
          <cell r="U4188" t="str">
            <v>FLEXNETUIO_GYE</v>
          </cell>
          <cell r="V4188">
            <v>1</v>
          </cell>
          <cell r="W4188">
            <v>0</v>
          </cell>
          <cell r="X4188" t="str">
            <v>HYCITE QUITO</v>
          </cell>
          <cell r="Y4188" t="str">
            <v>FLEX NET CALLE 28 DE JUNIO S/N Y GARCIA MORENO ENTRADA LLANO GRANDE</v>
          </cell>
        </row>
        <row r="4189">
          <cell r="A4189" t="str">
            <v>98735898</v>
          </cell>
          <cell r="B4189">
            <v>494296</v>
          </cell>
          <cell r="C4189" t="str">
            <v>98735898</v>
          </cell>
          <cell r="D4189" t="str">
            <v>HYCITE</v>
          </cell>
          <cell r="E4189" t="str">
            <v>DESPACHO</v>
          </cell>
          <cell r="F4189" t="str">
            <v>NORMAL</v>
          </cell>
          <cell r="G4189" t="str">
            <v>031002004170074</v>
          </cell>
          <cell r="H4189">
            <v>44937</v>
          </cell>
          <cell r="I4189" t="str">
            <v>ENTREGADO</v>
          </cell>
          <cell r="J4189">
            <v>44938</v>
          </cell>
          <cell r="K4189" t="str">
            <v>JOSTHIN DIAZ</v>
          </cell>
          <cell r="L4189" t="str">
            <v>AV 4 DE NOVIEMBRE SECTOR TARQUI A UNA CUADRA GRAN AKI/JUNTO PARRILLADAS MANTA TARQUI (MA) 130210 MANABI</v>
          </cell>
          <cell r="M4189" t="str">
            <v/>
          </cell>
          <cell r="N4189" t="str">
            <v>00983188705</v>
          </cell>
          <cell r="O4189" t="str">
            <v>00983188705</v>
          </cell>
          <cell r="P4189" t="str">
            <v>130210</v>
          </cell>
          <cell r="Q4189" t="str">
            <v>MANTA</v>
          </cell>
          <cell r="R4189" t="str">
            <v>MANABI</v>
          </cell>
          <cell r="S4189" t="str">
            <v>MANTA</v>
          </cell>
          <cell r="T4189" t="str">
            <v>TRAMACO</v>
          </cell>
          <cell r="U4189" t="str">
            <v>FLEXNETUIO_PROVINCIA</v>
          </cell>
          <cell r="V4189">
            <v>1</v>
          </cell>
          <cell r="W4189">
            <v>10.8</v>
          </cell>
          <cell r="X4189" t="str">
            <v>HYCITE QUITO</v>
          </cell>
          <cell r="Y4189" t="str">
            <v>FLEX NET CALLE 28 DE JUNIO S/N Y GARCIA MORENO ENTRADA LLANO GRANDE</v>
          </cell>
        </row>
        <row r="4190">
          <cell r="A4190" t="str">
            <v>98738781</v>
          </cell>
          <cell r="B4190">
            <v>494297</v>
          </cell>
          <cell r="C4190" t="str">
            <v>98738781</v>
          </cell>
          <cell r="D4190" t="str">
            <v>HYCITE</v>
          </cell>
          <cell r="E4190" t="str">
            <v>DESPACHO</v>
          </cell>
          <cell r="F4190" t="str">
            <v>NORMAL</v>
          </cell>
          <cell r="G4190" t="str">
            <v>031002004170537</v>
          </cell>
          <cell r="H4190">
            <v>44937</v>
          </cell>
          <cell r="I4190" t="str">
            <v>ENTREGADO</v>
          </cell>
          <cell r="J4190">
            <v>44939</v>
          </cell>
          <cell r="K4190" t="str">
            <v>JIXON LOOR</v>
          </cell>
          <cell r="L4190" t="str">
            <v>RECINTO MOCOCHAL FRENTE A PUENTE CEMENTO CASA DE 2 PISOS CONSTRUCCION MIXTA BOLIVAR / NORTE CALCETA 130601 MANABI</v>
          </cell>
          <cell r="N4190" t="str">
            <v>00959596126</v>
          </cell>
          <cell r="O4190" t="str">
            <v>00959596126</v>
          </cell>
          <cell r="P4190" t="str">
            <v>130601</v>
          </cell>
          <cell r="Q4190" t="str">
            <v>BOLIVAR (MANABI)</v>
          </cell>
          <cell r="R4190" t="str">
            <v>MANABI</v>
          </cell>
          <cell r="S4190" t="str">
            <v>CALCETA</v>
          </cell>
          <cell r="T4190" t="str">
            <v>TRAMACO</v>
          </cell>
          <cell r="U4190" t="str">
            <v>FLEXNETUIO_PROVINCIA</v>
          </cell>
          <cell r="V4190">
            <v>2</v>
          </cell>
          <cell r="W4190">
            <v>21.2</v>
          </cell>
          <cell r="X4190" t="str">
            <v>HYCITE QUITO</v>
          </cell>
          <cell r="Y4190" t="str">
            <v>FLEX NET CALLE 28 DE JUNIO S/N Y GARCIA MORENO ENTRADA LLANO GRANDE</v>
          </cell>
        </row>
        <row r="4191">
          <cell r="A4191" t="str">
            <v>98747563_A</v>
          </cell>
          <cell r="B4191">
            <v>494298</v>
          </cell>
          <cell r="C4191" t="str">
            <v>98747563_A</v>
          </cell>
          <cell r="D4191" t="str">
            <v>HYCITE</v>
          </cell>
          <cell r="E4191" t="str">
            <v>DESPACHO</v>
          </cell>
          <cell r="F4191" t="str">
            <v>NORMAL</v>
          </cell>
          <cell r="G4191" t="str">
            <v>031002004170076</v>
          </cell>
          <cell r="H4191">
            <v>44937</v>
          </cell>
          <cell r="I4191" t="str">
            <v>ENTREGADO</v>
          </cell>
          <cell r="J4191">
            <v>44942</v>
          </cell>
          <cell r="K4191" t="str">
            <v>FLORIPES D SAMANIEGO ERAZO(S)</v>
          </cell>
          <cell r="L4191" t="str">
            <v>RIO MARANON Y RIO QUININDE MZ F CASA 3 CASA CON TEJA 2 PISOS AMARILLO CONCUTE RIOBAMBA // CERAMICA VELASCO 060107 CHIMBORAZO</v>
          </cell>
          <cell r="M4191" t="str">
            <v/>
          </cell>
          <cell r="N4191" t="str">
            <v>00000000000</v>
          </cell>
          <cell r="O4191" t="str">
            <v>00000000000</v>
          </cell>
          <cell r="P4191" t="str">
            <v>060107</v>
          </cell>
          <cell r="Q4191" t="str">
            <v>RIOBAMBA</v>
          </cell>
          <cell r="R4191" t="str">
            <v>CHIMBORAZO</v>
          </cell>
          <cell r="S4191" t="str">
            <v>RIOBAMBA</v>
          </cell>
          <cell r="T4191" t="str">
            <v>TRAMACO</v>
          </cell>
          <cell r="U4191" t="str">
            <v>FLEXNETUIO_PROVINCIA</v>
          </cell>
          <cell r="V4191">
            <v>1</v>
          </cell>
          <cell r="W4191">
            <v>2.4</v>
          </cell>
          <cell r="X4191" t="str">
            <v>HYCITE QUITO</v>
          </cell>
          <cell r="Y4191" t="str">
            <v>FLEX NET CALLE 28 DE JUNIO S/N Y GARCIA MORENO ENTRADA LLANO GRANDE</v>
          </cell>
        </row>
        <row r="4192">
          <cell r="A4192" t="str">
            <v>98773577</v>
          </cell>
          <cell r="B4192">
            <v>494299</v>
          </cell>
          <cell r="C4192" t="str">
            <v>98773577</v>
          </cell>
          <cell r="D4192" t="str">
            <v>HYCITE</v>
          </cell>
          <cell r="E4192" t="str">
            <v>DESPACHO</v>
          </cell>
          <cell r="F4192" t="str">
            <v>NORMAL</v>
          </cell>
          <cell r="G4192" t="str">
            <v>031002004170077</v>
          </cell>
          <cell r="H4192">
            <v>44937</v>
          </cell>
          <cell r="I4192" t="str">
            <v>ENTREGADO</v>
          </cell>
          <cell r="J4192">
            <v>44938</v>
          </cell>
          <cell r="K4192" t="str">
            <v>CARMEN VILLA</v>
          </cell>
          <cell r="L4192" t="str">
            <v>BRR SAN FERNANDO MA AZCASUBI GAVO PLAZA TULCAN // CENTRO TULCAN 040102 CARCHI</v>
          </cell>
          <cell r="M4192" t="str">
            <v/>
          </cell>
          <cell r="N4192" t="str">
            <v>00982793651</v>
          </cell>
          <cell r="O4192" t="str">
            <v>00982793651</v>
          </cell>
          <cell r="P4192" t="str">
            <v>040102</v>
          </cell>
          <cell r="Q4192" t="str">
            <v>TULCAN</v>
          </cell>
          <cell r="R4192" t="str">
            <v>CARCHI</v>
          </cell>
          <cell r="S4192" t="str">
            <v>TULCAN - TAJAMAR</v>
          </cell>
          <cell r="T4192" t="str">
            <v>TRAMACO</v>
          </cell>
          <cell r="U4192" t="str">
            <v>FLEXNETUIO_PROVINCIA</v>
          </cell>
          <cell r="V4192">
            <v>1</v>
          </cell>
          <cell r="W4192">
            <v>4.4000000000000004</v>
          </cell>
          <cell r="X4192" t="str">
            <v>HYCITE QUITO</v>
          </cell>
          <cell r="Y4192" t="str">
            <v>FLEX NET CALLE 28 DE JUNIO S/N Y GARCIA MORENO ENTRADA LLANO GRANDE</v>
          </cell>
        </row>
        <row r="4193">
          <cell r="A4193" t="str">
            <v>98783566</v>
          </cell>
          <cell r="B4193">
            <v>494300</v>
          </cell>
          <cell r="C4193" t="str">
            <v>98783566</v>
          </cell>
          <cell r="D4193" t="str">
            <v>HYCITE</v>
          </cell>
          <cell r="E4193" t="str">
            <v>DESPACHO</v>
          </cell>
          <cell r="F4193" t="str">
            <v>NORMAL</v>
          </cell>
          <cell r="G4193" t="str">
            <v>ITQ4459</v>
          </cell>
          <cell r="H4193">
            <v>44937</v>
          </cell>
          <cell r="I4193" t="str">
            <v>ENTREGADO</v>
          </cell>
          <cell r="J4193">
            <v>44938</v>
          </cell>
          <cell r="K4193" t="str">
            <v>RODRIGO I CAMPOS ING</v>
          </cell>
          <cell r="L4193" t="str">
            <v>ISLA FERNANDINA N43 125 Y TOMAS BERLANGA  QUITO DISTRITO METROPOLIT 170501 PICHINCHA</v>
          </cell>
          <cell r="N4193" t="str">
            <v>983896653 / 322867064</v>
          </cell>
          <cell r="O4193" t="str">
            <v>983896653 / 322867064</v>
          </cell>
          <cell r="P4193" t="str">
            <v>170501</v>
          </cell>
          <cell r="Q4193" t="str">
            <v>QUITO</v>
          </cell>
          <cell r="R4193" t="str">
            <v>PICHINCHA</v>
          </cell>
          <cell r="S4193" t="str">
            <v>QUITO</v>
          </cell>
          <cell r="T4193" t="str">
            <v>FLEXTRANS UIO</v>
          </cell>
          <cell r="U4193" t="str">
            <v>FLEXNETUIO_LOCAL</v>
          </cell>
          <cell r="V4193">
            <v>1</v>
          </cell>
          <cell r="W4193">
            <v>4.87</v>
          </cell>
          <cell r="X4193" t="str">
            <v>HYCITE QUITO</v>
          </cell>
          <cell r="Y4193" t="str">
            <v>FLEX NET CALLE 28 DE JUNIO S/N Y GARCIA MORENO ENTRADA LLANO GRANDE</v>
          </cell>
        </row>
        <row r="4194">
          <cell r="A4194" t="str">
            <v>98786636</v>
          </cell>
          <cell r="B4194">
            <v>494301</v>
          </cell>
          <cell r="C4194" t="str">
            <v>98786636</v>
          </cell>
          <cell r="D4194" t="str">
            <v>HYCITE</v>
          </cell>
          <cell r="E4194" t="str">
            <v>DESPACHO</v>
          </cell>
          <cell r="F4194" t="str">
            <v>NORMAL</v>
          </cell>
          <cell r="G4194" t="str">
            <v>ITG4454</v>
          </cell>
          <cell r="H4194">
            <v>44937</v>
          </cell>
          <cell r="I4194" t="str">
            <v>ENTREGADO</v>
          </cell>
          <cell r="J4194">
            <v>44938</v>
          </cell>
          <cell r="K4194" t="str">
            <v>YADIXA ROJAS</v>
          </cell>
          <cell r="L4194" t="str">
            <v>URB MILAN 4TA ETAPA FERRANA MZ 1 V 17 DAULE ** NORTE  LA AURORA 091901 GUAYAS</v>
          </cell>
          <cell r="N4194" t="str">
            <v>00999309375</v>
          </cell>
          <cell r="O4194" t="str">
            <v>00999309375</v>
          </cell>
          <cell r="P4194" t="str">
            <v>091901</v>
          </cell>
          <cell r="Q4194" t="str">
            <v>DAULE</v>
          </cell>
          <cell r="R4194" t="str">
            <v>GUAYAS</v>
          </cell>
          <cell r="S4194" t="str">
            <v>DAULE</v>
          </cell>
          <cell r="T4194" t="str">
            <v>FLEXTRANS GYE</v>
          </cell>
          <cell r="U4194" t="str">
            <v>FLEXNETUIO_GYE</v>
          </cell>
          <cell r="V4194">
            <v>3</v>
          </cell>
          <cell r="W4194">
            <v>32.200000000000003</v>
          </cell>
          <cell r="X4194" t="str">
            <v>HYCITE QUITO</v>
          </cell>
          <cell r="Y4194" t="str">
            <v>FLEX NET CALLE 28 DE JUNIO S/N Y GARCIA MORENO ENTRADA LLANO GRANDE</v>
          </cell>
        </row>
        <row r="4195">
          <cell r="A4195" t="str">
            <v>DEC3202301110020 DEC3202301110009</v>
          </cell>
          <cell r="B4195">
            <v>494291</v>
          </cell>
          <cell r="C4195" t="str">
            <v>DEC3202301110020 DEC3202301110009</v>
          </cell>
          <cell r="D4195" t="str">
            <v>HUAWEI</v>
          </cell>
          <cell r="E4195" t="str">
            <v>DESPACHO</v>
          </cell>
          <cell r="F4195" t="str">
            <v>EXCLUSIVO</v>
          </cell>
          <cell r="G4195" t="str">
            <v>79016</v>
          </cell>
          <cell r="H4195">
            <v>44937</v>
          </cell>
          <cell r="I4195" t="str">
            <v>ENTREGADO</v>
          </cell>
          <cell r="J4195">
            <v>44937</v>
          </cell>
          <cell r="K4195" t="str">
            <v>CN SYSTEM INTEGRATION AND CONSTRUCTION DEL ECUADOR CNSIC S.A.</v>
          </cell>
          <cell r="L4195" t="str">
            <v>CDLA MONTEBELLO MZ 2D VILLA 40 ESQUINA,</v>
          </cell>
          <cell r="M4195" t="str">
            <v>WASHINGTON XAVIER OSORIO QUINTO</v>
          </cell>
          <cell r="N4195" t="str">
            <v>0979989316</v>
          </cell>
          <cell r="P4195" t="str">
            <v>GUAYAQUIL</v>
          </cell>
          <cell r="Q4195" t="str">
            <v>GUAYAQUIL</v>
          </cell>
          <cell r="R4195" t="str">
            <v>GUAYAS</v>
          </cell>
          <cell r="T4195" t="str">
            <v>FLEXTRANS GYE</v>
          </cell>
          <cell r="U4195" t="str">
            <v>FLEXNETGYE_LOCAL</v>
          </cell>
          <cell r="V4195">
            <v>5</v>
          </cell>
          <cell r="W4195">
            <v>13.06</v>
          </cell>
          <cell r="X4195" t="str">
            <v>FLEXNET GUAYAQUIL</v>
          </cell>
          <cell r="Y4195" t="str">
            <v>FERNANDO GUTIERREZ HILL KM 8 1/2 VIA DAULE COOP. JUAN MONTALVO / FRENTE A PEPSI COLA</v>
          </cell>
        </row>
        <row r="4196">
          <cell r="A4196" t="str">
            <v>DEC3202301110018 DEC3202301110007</v>
          </cell>
          <cell r="B4196">
            <v>494290</v>
          </cell>
          <cell r="C4196" t="str">
            <v>DEC3202301110018 DEC3202301110007</v>
          </cell>
          <cell r="D4196" t="str">
            <v>HUAWEI</v>
          </cell>
          <cell r="E4196" t="str">
            <v>DESPACHO</v>
          </cell>
          <cell r="F4196" t="str">
            <v>EXCLUSIVO</v>
          </cell>
          <cell r="G4196" t="str">
            <v>79015</v>
          </cell>
          <cell r="H4196">
            <v>44937</v>
          </cell>
          <cell r="I4196" t="str">
            <v>ENTREGADO</v>
          </cell>
          <cell r="J4196">
            <v>44937</v>
          </cell>
          <cell r="K4196" t="str">
            <v>CN SYSTEM INTEGRATION AND CONSTRUCTION DEL ECUADOR CNSIC S.A.</v>
          </cell>
          <cell r="L4196" t="str">
            <v>BASTIÓN POPULAR, BLOQUE # 8, MANZANA 1069 SOLAR 18 GUAYAQUIL,</v>
          </cell>
          <cell r="M4196" t="str">
            <v>WASHINGTON XAVIER OSORIO QUINTO</v>
          </cell>
          <cell r="N4196" t="str">
            <v>0979989316</v>
          </cell>
          <cell r="P4196" t="str">
            <v>GUAYAQUIL</v>
          </cell>
          <cell r="Q4196" t="str">
            <v>GUAYAQUIL</v>
          </cell>
          <cell r="R4196" t="str">
            <v>GUAYAS</v>
          </cell>
          <cell r="T4196" t="str">
            <v>FLEXTRANS GYE</v>
          </cell>
          <cell r="U4196" t="str">
            <v>FLEXNETGYE_LOCAL</v>
          </cell>
          <cell r="V4196">
            <v>7</v>
          </cell>
          <cell r="W4196">
            <v>13.8</v>
          </cell>
          <cell r="X4196" t="str">
            <v>FLEXNET GUAYAQUIL</v>
          </cell>
          <cell r="Y4196" t="str">
            <v>FERNANDO GUTIERREZ HILL KM 8 1/2 VIA DAULE COOP. JUAN MONTALVO / FRENTE A PEPSI COLA</v>
          </cell>
        </row>
        <row r="4197">
          <cell r="A4197" t="str">
            <v>DEC3202301110019 DEC3202301110008</v>
          </cell>
          <cell r="B4197">
            <v>494289</v>
          </cell>
          <cell r="C4197" t="str">
            <v>DEC3202301110019 DEC3202301110008</v>
          </cell>
          <cell r="D4197" t="str">
            <v>HUAWEI</v>
          </cell>
          <cell r="E4197" t="str">
            <v>DESPACHO</v>
          </cell>
          <cell r="F4197" t="str">
            <v>EXCLUSIVO</v>
          </cell>
          <cell r="G4197" t="str">
            <v>79014</v>
          </cell>
          <cell r="H4197">
            <v>44937</v>
          </cell>
          <cell r="I4197" t="str">
            <v>ENTREGADO</v>
          </cell>
          <cell r="J4197">
            <v>44937</v>
          </cell>
          <cell r="K4197" t="str">
            <v>CN SYSTEM INTEGRATION AND CONSTRUCTION DEL ECUADOR CNSIC S.A.</v>
          </cell>
          <cell r="L4197" t="str">
            <v>TERRENO EN LA LOMA DE FLOR DE BASTIÓN BLOQUE 7; MZ. 1068; SOLAR 5.</v>
          </cell>
          <cell r="M4197" t="str">
            <v>WASHINGTON XAVIER OSORIO QUINTO</v>
          </cell>
          <cell r="N4197" t="str">
            <v>0979989316</v>
          </cell>
          <cell r="P4197" t="str">
            <v>GUAYAQUIL</v>
          </cell>
          <cell r="Q4197" t="str">
            <v>GUAYAQUIL</v>
          </cell>
          <cell r="R4197" t="str">
            <v>GUAYAS</v>
          </cell>
          <cell r="T4197" t="str">
            <v>FLEXTRANS GYE</v>
          </cell>
          <cell r="U4197" t="str">
            <v>FLEXNETGYE_LOCAL</v>
          </cell>
          <cell r="V4197">
            <v>7</v>
          </cell>
          <cell r="W4197">
            <v>13.64</v>
          </cell>
          <cell r="X4197" t="str">
            <v>FLEXNET GUAYAQUIL</v>
          </cell>
          <cell r="Y4197" t="str">
            <v>FERNANDO GUTIERREZ HILL KM 8 1/2 VIA DAULE COOP. JUAN MONTALVO / FRENTE A PEPSI COLA</v>
          </cell>
        </row>
        <row r="4198">
          <cell r="A4198" t="str">
            <v>DEC3202301110017 DEC3202301110006</v>
          </cell>
          <cell r="B4198">
            <v>494288</v>
          </cell>
          <cell r="C4198" t="str">
            <v>DEC3202301110017 DEC3202301110006</v>
          </cell>
          <cell r="D4198" t="str">
            <v>HUAWEI</v>
          </cell>
          <cell r="E4198" t="str">
            <v>DESPACHO</v>
          </cell>
          <cell r="F4198" t="str">
            <v>EXCLUSIVO</v>
          </cell>
          <cell r="G4198" t="str">
            <v>79013</v>
          </cell>
          <cell r="H4198">
            <v>44937</v>
          </cell>
          <cell r="I4198" t="str">
            <v>ENTREGADO</v>
          </cell>
          <cell r="J4198">
            <v>44937</v>
          </cell>
          <cell r="K4198" t="str">
            <v>CN SYSTEM INTEGRATION AND CONSTRUCTION DEL ECUADOR CNSIC S.A.</v>
          </cell>
          <cell r="L4198" t="str">
            <v>CALLE NAPOLEON HERNANDEZ, BASTION POPULAR NO 2</v>
          </cell>
          <cell r="M4198" t="str">
            <v>WASHINGTON XAVIER OSORIO QUINTO</v>
          </cell>
          <cell r="N4198" t="str">
            <v>0979989316</v>
          </cell>
          <cell r="P4198" t="str">
            <v>GUAYAQUIL</v>
          </cell>
          <cell r="Q4198" t="str">
            <v>GUAYAQUIL</v>
          </cell>
          <cell r="R4198" t="str">
            <v>GUAYAS</v>
          </cell>
          <cell r="T4198" t="str">
            <v>FLEXTRANS GYE</v>
          </cell>
          <cell r="U4198" t="str">
            <v>FLEXNETGYE_LOCAL</v>
          </cell>
          <cell r="V4198">
            <v>7</v>
          </cell>
          <cell r="W4198">
            <v>13.74</v>
          </cell>
          <cell r="X4198" t="str">
            <v>FLEXNET GUAYAQUIL</v>
          </cell>
          <cell r="Y4198" t="str">
            <v>FERNANDO GUTIERREZ HILL KM 8 1/2 VIA DAULE COOP. JUAN MONTALVO / FRENTE A PEPSI COLA</v>
          </cell>
        </row>
        <row r="4199">
          <cell r="A4199" t="str">
            <v>DEC3202301110016 DEC3202301110005</v>
          </cell>
          <cell r="B4199">
            <v>494287</v>
          </cell>
          <cell r="C4199" t="str">
            <v>DEC3202301110016 DEC3202301110005</v>
          </cell>
          <cell r="D4199" t="str">
            <v>HUAWEI</v>
          </cell>
          <cell r="E4199" t="str">
            <v>DESPACHO</v>
          </cell>
          <cell r="F4199" t="str">
            <v>EXCLUSIVO</v>
          </cell>
          <cell r="G4199" t="str">
            <v>79012</v>
          </cell>
          <cell r="H4199">
            <v>44937</v>
          </cell>
          <cell r="I4199" t="str">
            <v>ENTREGADO</v>
          </cell>
          <cell r="J4199">
            <v>44937</v>
          </cell>
          <cell r="K4199" t="str">
            <v>CN SYSTEM INTEGRATION AND CONSTRUCTION DEL ECUADOR CNSIC S.A.</v>
          </cell>
          <cell r="L4199" t="str">
            <v>BASTION 5 JUNTO A LA ESCUELA DR. MANUEL CORDOVA</v>
          </cell>
          <cell r="M4199" t="str">
            <v>WASHINGTON XAVIER OSORIO QUINTO</v>
          </cell>
          <cell r="N4199" t="str">
            <v>0979989316</v>
          </cell>
          <cell r="P4199" t="str">
            <v>GUAYAQUIL</v>
          </cell>
          <cell r="Q4199" t="str">
            <v>GUAYAQUIL</v>
          </cell>
          <cell r="R4199" t="str">
            <v>GUAYAS</v>
          </cell>
          <cell r="T4199" t="str">
            <v>FLEXTRANS GYE</v>
          </cell>
          <cell r="U4199" t="str">
            <v>FLEXNETGYE_LOCAL</v>
          </cell>
          <cell r="V4199">
            <v>6</v>
          </cell>
          <cell r="W4199">
            <v>13.42</v>
          </cell>
          <cell r="X4199" t="str">
            <v>FLEXNET GUAYAQUIL</v>
          </cell>
          <cell r="Y4199" t="str">
            <v>FERNANDO GUTIERREZ HILL KM 8 1/2 VIA DAULE COOP. JUAN MONTALVO / FRENTE A PEPSI COLA</v>
          </cell>
        </row>
        <row r="4200">
          <cell r="A4200" t="str">
            <v>DEC3202301110015 DEC3202301110004</v>
          </cell>
          <cell r="B4200">
            <v>494286</v>
          </cell>
          <cell r="C4200" t="str">
            <v>DEC3202301110015 DEC3202301110004</v>
          </cell>
          <cell r="D4200" t="str">
            <v>HUAWEI</v>
          </cell>
          <cell r="E4200" t="str">
            <v>DESPACHO</v>
          </cell>
          <cell r="F4200" t="str">
            <v>EXCLUSIVO</v>
          </cell>
          <cell r="G4200" t="str">
            <v>79011</v>
          </cell>
          <cell r="H4200">
            <v>44937</v>
          </cell>
          <cell r="I4200" t="str">
            <v>ENTREGADO</v>
          </cell>
          <cell r="J4200">
            <v>44937</v>
          </cell>
          <cell r="K4200" t="str">
            <v>TELECOMUNICACIONES EQUINOCCIALES CIA. LTDA.</v>
          </cell>
          <cell r="L4200" t="str">
            <v>CDLA. ORQUIDEAS MZ. 67 SOLAR 7</v>
          </cell>
          <cell r="M4200" t="str">
            <v>MUNOZ_LEONARDO - RUC:1791854357001</v>
          </cell>
          <cell r="N4200" t="str">
            <v>0989010927</v>
          </cell>
          <cell r="P4200" t="str">
            <v>GUAYAQUIL</v>
          </cell>
          <cell r="Q4200" t="str">
            <v>GUAYAQUIL</v>
          </cell>
          <cell r="R4200" t="str">
            <v>GUAYAS</v>
          </cell>
          <cell r="T4200" t="str">
            <v>FLEXTRANS GYE</v>
          </cell>
          <cell r="U4200" t="str">
            <v>FLEXNETGYE_LOCAL</v>
          </cell>
          <cell r="V4200">
            <v>5</v>
          </cell>
          <cell r="W4200">
            <v>13.12</v>
          </cell>
          <cell r="X4200" t="str">
            <v>FLEXNET GUAYAQUIL</v>
          </cell>
          <cell r="Y4200" t="str">
            <v>FERNANDO GUTIERREZ HILL KM 8 1/2 VIA DAULE COOP. JUAN MONTALVO / FRENTE A PEPSI COLA</v>
          </cell>
        </row>
        <row r="4201">
          <cell r="A4201" t="str">
            <v>DEC3202301110014 DEC3202301110003</v>
          </cell>
          <cell r="B4201">
            <v>494285</v>
          </cell>
          <cell r="C4201" t="str">
            <v>DEC3202301110014 DEC3202301110003</v>
          </cell>
          <cell r="D4201" t="str">
            <v>HUAWEI</v>
          </cell>
          <cell r="E4201" t="str">
            <v>DESPACHO</v>
          </cell>
          <cell r="F4201" t="str">
            <v>EXCLUSIVO</v>
          </cell>
          <cell r="G4201" t="str">
            <v>79010</v>
          </cell>
          <cell r="H4201">
            <v>44937</v>
          </cell>
          <cell r="I4201" t="str">
            <v>ENTREGADO</v>
          </cell>
          <cell r="J4201">
            <v>44937</v>
          </cell>
          <cell r="K4201" t="str">
            <v>TELECOMUNICACIONES EQUINOCCIALES CIA. LTDA.</v>
          </cell>
          <cell r="L4201" t="str">
            <v>MZ. DC, VILLA 3, ALBORADA 5TA ETAPA, ECUADOR</v>
          </cell>
          <cell r="M4201" t="str">
            <v>PAUCAR_EDWIN - RUC:1791854357001</v>
          </cell>
          <cell r="N4201" t="str">
            <v>0994192072</v>
          </cell>
          <cell r="P4201" t="str">
            <v>GUAYAQUIL</v>
          </cell>
          <cell r="Q4201" t="str">
            <v>GUAYAQUIL</v>
          </cell>
          <cell r="R4201" t="str">
            <v>GUAYAS</v>
          </cell>
          <cell r="T4201" t="str">
            <v>FLEXTRANS GYE</v>
          </cell>
          <cell r="U4201" t="str">
            <v>FLEXNETGYE_LOCAL</v>
          </cell>
          <cell r="V4201">
            <v>5</v>
          </cell>
          <cell r="W4201">
            <v>13.06</v>
          </cell>
          <cell r="X4201" t="str">
            <v>FLEXNET GUAYAQUIL</v>
          </cell>
          <cell r="Y4201" t="str">
            <v>FERNANDO GUTIERREZ HILL KM 8 1/2 VIA DAULE COOP. JUAN MONTALVO / FRENTE A PEPSI COLA</v>
          </cell>
        </row>
        <row r="4202">
          <cell r="A4202" t="str">
            <v>DEC3202301110011 DEC3202301110001</v>
          </cell>
          <cell r="B4202">
            <v>494284</v>
          </cell>
          <cell r="C4202" t="str">
            <v>DEC3202301110011 DEC3202301110001</v>
          </cell>
          <cell r="D4202" t="str">
            <v>HUAWEI</v>
          </cell>
          <cell r="E4202" t="str">
            <v>DESPACHO</v>
          </cell>
          <cell r="F4202" t="str">
            <v>EXCLUSIVO</v>
          </cell>
          <cell r="G4202" t="str">
            <v>79009</v>
          </cell>
          <cell r="H4202">
            <v>44937</v>
          </cell>
          <cell r="I4202" t="str">
            <v>ENTREGADO</v>
          </cell>
          <cell r="J4202">
            <v>44937</v>
          </cell>
          <cell r="K4202" t="str">
            <v>TELECOMUNICACIONES EQUINOCCIALES CIA. LTDA.</v>
          </cell>
          <cell r="L4202" t="str">
            <v>CDLA. SIMON BOLIVAR AV. HERMANO MIGUEL Y PEATONAL</v>
          </cell>
          <cell r="M4202" t="str">
            <v>MUNOZ_LEONARDO - RUC:1791854357001</v>
          </cell>
          <cell r="N4202" t="str">
            <v>0989010927</v>
          </cell>
          <cell r="P4202" t="str">
            <v>GUAYAQUIL</v>
          </cell>
          <cell r="Q4202" t="str">
            <v>GUAYAQUIL</v>
          </cell>
          <cell r="R4202" t="str">
            <v>GUAYAS</v>
          </cell>
          <cell r="T4202" t="str">
            <v>FLEXTRANS GYE</v>
          </cell>
          <cell r="U4202" t="str">
            <v>FLEXNETGYE_LOCAL</v>
          </cell>
          <cell r="V4202">
            <v>5</v>
          </cell>
          <cell r="W4202">
            <v>13.22</v>
          </cell>
          <cell r="X4202" t="str">
            <v>FLEXNET GUAYAQUIL</v>
          </cell>
          <cell r="Y4202" t="str">
            <v>FERNANDO GUTIERREZ HILL KM 8 1/2 VIA DAULE COOP. JUAN MONTALVO / FRENTE A PEPSI COLA</v>
          </cell>
        </row>
        <row r="4203">
          <cell r="A4203" t="str">
            <v>DEC3202301110012 DEC3202301110002</v>
          </cell>
          <cell r="B4203">
            <v>494283</v>
          </cell>
          <cell r="C4203" t="str">
            <v>DEC3202301110012 DEC3202301110002</v>
          </cell>
          <cell r="D4203" t="str">
            <v>HUAWEI</v>
          </cell>
          <cell r="E4203" t="str">
            <v>DESPACHO</v>
          </cell>
          <cell r="F4203" t="str">
            <v>EXCLUSIVO</v>
          </cell>
          <cell r="G4203" t="str">
            <v>79008</v>
          </cell>
          <cell r="H4203">
            <v>44937</v>
          </cell>
          <cell r="I4203" t="str">
            <v>ENTREGADO</v>
          </cell>
          <cell r="J4203">
            <v>44937</v>
          </cell>
          <cell r="K4203" t="str">
            <v>TELECOMUNICACIONES EQUINOCCIALES CIA. LTDA.</v>
          </cell>
          <cell r="L4203" t="str">
            <v>CALLE ARMANDO PAREJA C., ESQUINA CON CALLE JULIÁN LARA CALDERÓN</v>
          </cell>
          <cell r="M4203" t="str">
            <v>PAUCAR_EDWIN - RUC:1791854357001</v>
          </cell>
          <cell r="N4203" t="str">
            <v>0994192072</v>
          </cell>
          <cell r="P4203" t="str">
            <v>GUAYAQUIL</v>
          </cell>
          <cell r="Q4203" t="str">
            <v>GUAYAQUIL</v>
          </cell>
          <cell r="R4203" t="str">
            <v>GUAYAS</v>
          </cell>
          <cell r="T4203" t="str">
            <v>FLEXTRANS GYE</v>
          </cell>
          <cell r="U4203" t="str">
            <v>FLEXNETGYE_LOCAL</v>
          </cell>
          <cell r="V4203">
            <v>5</v>
          </cell>
          <cell r="W4203">
            <v>13.14</v>
          </cell>
          <cell r="X4203" t="str">
            <v>FLEXNET GUAYAQUIL</v>
          </cell>
          <cell r="Y4203" t="str">
            <v>FERNANDO GUTIERREZ HILL KM 8 1/2 VIA DAULE COOP. JUAN MONTALVO / FRENTE A PEPSI COLA</v>
          </cell>
        </row>
        <row r="4204">
          <cell r="A4204" t="str">
            <v>R_23_007_01096501</v>
          </cell>
          <cell r="B4204">
            <v>494282</v>
          </cell>
          <cell r="C4204" t="str">
            <v>R_23_007_01096501</v>
          </cell>
          <cell r="D4204" t="str">
            <v>ROER</v>
          </cell>
          <cell r="E4204" t="str">
            <v>DESPACHO</v>
          </cell>
          <cell r="F4204" t="str">
            <v>EMERGENCIA</v>
          </cell>
          <cell r="G4204" t="str">
            <v>FT79007</v>
          </cell>
          <cell r="H4204">
            <v>44936</v>
          </cell>
          <cell r="I4204" t="str">
            <v>ENTREGADO</v>
          </cell>
          <cell r="J4204">
            <v>44939</v>
          </cell>
          <cell r="K4204" t="str">
            <v>FLEXNET DEL ECUADOR</v>
          </cell>
          <cell r="L4204" t="str">
            <v>FERNANDO GUTIÉRREZ HILL. VÍA A DAULE KM 8 1/2. ENTRADA A COOPERATIVA JUAN MONTALVO.</v>
          </cell>
          <cell r="M4204" t="str">
            <v>PABLO HERNANDEZ  / 1791890663001</v>
          </cell>
          <cell r="N4204" t="str">
            <v>097 978 9900</v>
          </cell>
          <cell r="P4204" t="str">
            <v>GUAYAQUIL</v>
          </cell>
          <cell r="Q4204" t="str">
            <v>GUAYAQUIL</v>
          </cell>
          <cell r="R4204" t="str">
            <v>GUAYAS</v>
          </cell>
          <cell r="U4204" t="str">
            <v>FLEXNETUIO_GYE</v>
          </cell>
          <cell r="V4204">
            <v>1</v>
          </cell>
          <cell r="W4204">
            <v>1</v>
          </cell>
          <cell r="X4204" t="str">
            <v>FLEXNET DEL ECUADOR</v>
          </cell>
          <cell r="Y4204" t="str">
            <v>28 DE JUNIO Y GARCIA MORENO</v>
          </cell>
        </row>
        <row r="4205">
          <cell r="A4205" t="str">
            <v>53251</v>
          </cell>
          <cell r="B4205">
            <v>494281</v>
          </cell>
          <cell r="C4205" t="str">
            <v>53251</v>
          </cell>
          <cell r="D4205" t="str">
            <v>DEGSO</v>
          </cell>
          <cell r="E4205" t="str">
            <v>DESPACHO</v>
          </cell>
          <cell r="F4205" t="str">
            <v>NORMAL</v>
          </cell>
          <cell r="G4205" t="str">
            <v>FT78970</v>
          </cell>
          <cell r="H4205">
            <v>44936</v>
          </cell>
          <cell r="I4205" t="str">
            <v>ENTREGADO</v>
          </cell>
          <cell r="J4205">
            <v>44937</v>
          </cell>
          <cell r="K4205" t="str">
            <v>INDUSTRIAL DANEC S.A.</v>
          </cell>
          <cell r="L4205" t="str">
            <v>DIRECCION: KM1 ½ VIA SANGOLQUI ? TAMBILLO ?TEL:2984900 EXT 2323-NOTA/ HORARIO DE ENTREGA DE 8:30 A 2:00 PM</v>
          </cell>
          <cell r="M4205" t="str">
            <v>1790040968001</v>
          </cell>
          <cell r="N4205" t="str">
            <v>99-832-0225</v>
          </cell>
          <cell r="O4205" t="str">
            <v>99-832-0225</v>
          </cell>
          <cell r="P4205" t="str">
            <v>171101</v>
          </cell>
          <cell r="Q4205" t="str">
            <v>RUMIÑAHUI</v>
          </cell>
          <cell r="R4205" t="str">
            <v>PICHINCHA</v>
          </cell>
          <cell r="S4205" t="str">
            <v>SANGOLQUI</v>
          </cell>
          <cell r="T4205" t="str">
            <v>FLEXTRANS UIO</v>
          </cell>
          <cell r="U4205" t="str">
            <v>FLEXNETUIO_LOCAL</v>
          </cell>
          <cell r="V4205">
            <v>1</v>
          </cell>
          <cell r="W4205">
            <v>2</v>
          </cell>
          <cell r="X4205" t="str">
            <v>FLEXNET</v>
          </cell>
          <cell r="Y4205" t="str">
            <v>FLEX NET CALLE 28 DE JUNIO S/N Y GARCIA MORENO ENTRADA LLANO GRANDE</v>
          </cell>
        </row>
        <row r="4206">
          <cell r="A4206" t="str">
            <v>NOKIA-DOCU-002</v>
          </cell>
          <cell r="B4206">
            <v>494280</v>
          </cell>
          <cell r="C4206" t="str">
            <v>NOKIA-DOCU-002</v>
          </cell>
          <cell r="D4206" t="str">
            <v>NOKIA</v>
          </cell>
          <cell r="E4206" t="str">
            <v>DESPACHO</v>
          </cell>
          <cell r="F4206" t="str">
            <v>NORMAL</v>
          </cell>
          <cell r="G4206" t="str">
            <v>78968</v>
          </cell>
          <cell r="H4206">
            <v>44936</v>
          </cell>
          <cell r="I4206" t="str">
            <v>ENTREGADO</v>
          </cell>
          <cell r="J4206">
            <v>44937</v>
          </cell>
          <cell r="K4206" t="str">
            <v>CNT/TRES CERRITOS</v>
          </cell>
          <cell r="L4206" t="str">
            <v>AV FRANCISCO DE ORELLANA JUNTO AL COMPLEJO TRES CERRITOS</v>
          </cell>
          <cell r="M4206" t="str">
            <v>Adrian Sigtu</v>
          </cell>
          <cell r="P4206" t="str">
            <v>GUAYAQUIL</v>
          </cell>
          <cell r="Q4206" t="str">
            <v>GUAYAQUIL</v>
          </cell>
          <cell r="R4206" t="str">
            <v>GUAYAS</v>
          </cell>
          <cell r="T4206" t="str">
            <v>FLEXTRANS GYE</v>
          </cell>
          <cell r="U4206" t="str">
            <v>FLEXNETGYE_LOCAL</v>
          </cell>
          <cell r="V4206">
            <v>1</v>
          </cell>
          <cell r="W4206">
            <v>1</v>
          </cell>
          <cell r="X4206" t="str">
            <v>FLEXNET GUAYAQUIL</v>
          </cell>
          <cell r="Y4206" t="str">
            <v xml:space="preserve"> FERNANDO GUTIERREZ HILL KM 8 1/2 VIA DAULE</v>
          </cell>
        </row>
        <row r="4207">
          <cell r="A4207" t="str">
            <v>SP_23_016_18611412</v>
          </cell>
          <cell r="B4207">
            <v>494279</v>
          </cell>
          <cell r="C4207" t="str">
            <v>SP_23_016_18611412</v>
          </cell>
          <cell r="D4207" t="str">
            <v>SPARE</v>
          </cell>
          <cell r="E4207" t="str">
            <v>DESPACHO</v>
          </cell>
          <cell r="F4207" t="str">
            <v>NORMAL</v>
          </cell>
          <cell r="G4207" t="str">
            <v>FT78969</v>
          </cell>
          <cell r="H4207">
            <v>44936</v>
          </cell>
          <cell r="I4207" t="str">
            <v>ENTREGADO</v>
          </cell>
          <cell r="J4207">
            <v>44937</v>
          </cell>
          <cell r="K4207" t="str">
            <v>HUAWEI_UIO_EDISO PILATASIG</v>
          </cell>
          <cell r="L4207" t="str">
            <v>NACIONES UNIDAS E2-30 Y NUÑEZ DE VELA EDIFICIO METROPOLITAN PISO 18</v>
          </cell>
          <cell r="M4207" t="str">
            <v>EDISON PILATASIG / 1791256115001</v>
          </cell>
          <cell r="N4207" t="str">
            <v>0981325460</v>
          </cell>
          <cell r="P4207" t="str">
            <v>170505</v>
          </cell>
          <cell r="Q4207" t="str">
            <v>QUITO</v>
          </cell>
          <cell r="R4207" t="str">
            <v>PICHINCHA</v>
          </cell>
          <cell r="S4207" t="str">
            <v>QUITO</v>
          </cell>
          <cell r="U4207" t="str">
            <v>FLEXNETUIO_LOCAL</v>
          </cell>
          <cell r="V4207">
            <v>1</v>
          </cell>
          <cell r="W4207">
            <v>1</v>
          </cell>
          <cell r="X4207" t="str">
            <v>FLEXNET DEL ECUADOR</v>
          </cell>
        </row>
        <row r="4208">
          <cell r="A4208" t="str">
            <v>LEIDY  VARGAS-10-01-2023</v>
          </cell>
          <cell r="B4208">
            <v>494278</v>
          </cell>
          <cell r="C4208" t="str">
            <v>LEIDY  VARGAS-10-01-2023</v>
          </cell>
          <cell r="D4208" t="str">
            <v>SG</v>
          </cell>
          <cell r="E4208" t="str">
            <v>DESPACHO</v>
          </cell>
          <cell r="F4208" t="str">
            <v>NORMAL</v>
          </cell>
          <cell r="G4208" t="str">
            <v>78966</v>
          </cell>
          <cell r="H4208">
            <v>44936</v>
          </cell>
          <cell r="I4208" t="str">
            <v>ENTREGADO</v>
          </cell>
          <cell r="J4208">
            <v>44939</v>
          </cell>
          <cell r="K4208" t="str">
            <v>LEIDY VARGAS / QUITO</v>
          </cell>
          <cell r="L4208" t="str">
            <v>HOTEL FINLANDIA 35-129 &amp; SUECIA, QUITO, ECUADOR.6853. DEJAR EN LA RECEPCIÓN DEL HOTEL.</v>
          </cell>
          <cell r="P4208" t="str">
            <v>QUITO</v>
          </cell>
          <cell r="Q4208" t="str">
            <v>QUITO</v>
          </cell>
          <cell r="R4208" t="str">
            <v>PICHINCHA</v>
          </cell>
          <cell r="T4208" t="str">
            <v>TRANSERVISS</v>
          </cell>
          <cell r="U4208" t="str">
            <v>FLEXNETGYE_UIO</v>
          </cell>
          <cell r="V4208">
            <v>2</v>
          </cell>
          <cell r="W4208">
            <v>42</v>
          </cell>
          <cell r="X4208" t="str">
            <v>FLEXNET - GYE</v>
          </cell>
          <cell r="Y4208" t="str">
            <v>FERNANDO GUTIERREZ HILL KM 8 1/2 VIA DAULE</v>
          </cell>
        </row>
        <row r="4209">
          <cell r="A4209" t="str">
            <v>20003061296499</v>
          </cell>
          <cell r="B4209">
            <v>494236</v>
          </cell>
          <cell r="C4209" t="str">
            <v>20003061296499</v>
          </cell>
          <cell r="D4209" t="str">
            <v>CONECEL</v>
          </cell>
          <cell r="E4209" t="str">
            <v>DESPACHO</v>
          </cell>
          <cell r="F4209" t="str">
            <v>NORMAL</v>
          </cell>
          <cell r="G4209" t="str">
            <v>031002004169669</v>
          </cell>
          <cell r="H4209">
            <v>44936</v>
          </cell>
          <cell r="I4209" t="str">
            <v>DEVOLUCION_EN_PROCESO</v>
          </cell>
          <cell r="J4209">
            <v>44943</v>
          </cell>
          <cell r="K4209" t="str">
            <v xml:space="preserve">ERNESTO RUBEN ESCOLA EGAS / </v>
          </cell>
          <cell r="L4209" t="str">
            <v>IBARRA / SAN FRANCISCO / AV JUAN DE SALINAS Y ELIAS LIBORIO MADERA CASA COLOR AMARILLO DE 3P VIVE EN PISO 2 A UNA CUADRA DEL TACI JARDIN</v>
          </cell>
          <cell r="M4209" t="str">
            <v>1001562618</v>
          </cell>
          <cell r="N4209" t="str">
            <v xml:space="preserve">963804623 /  </v>
          </cell>
          <cell r="O4209" t="str">
            <v/>
          </cell>
          <cell r="P4209" t="str">
            <v>IBARRA</v>
          </cell>
          <cell r="Q4209" t="str">
            <v>IBARRA</v>
          </cell>
          <cell r="R4209" t="str">
            <v>IMBABURA</v>
          </cell>
          <cell r="T4209" t="str">
            <v>TRAMACO</v>
          </cell>
          <cell r="U4209" t="str">
            <v>FLEXNETUIO_PROVINCIA</v>
          </cell>
          <cell r="V4209">
            <v>1</v>
          </cell>
          <cell r="W4209">
            <v>1</v>
          </cell>
          <cell r="X4209" t="str">
            <v>FLEXNET</v>
          </cell>
          <cell r="Y4209" t="str">
            <v>FLEX NET CALLE 28 DE JUNIO S/N Y GARCIA MORENO ENTRADA LLANO GRANDE</v>
          </cell>
        </row>
        <row r="4210">
          <cell r="A4210" t="str">
            <v>20003063548635</v>
          </cell>
          <cell r="B4210">
            <v>494263</v>
          </cell>
          <cell r="C4210" t="str">
            <v>20003063548635</v>
          </cell>
          <cell r="D4210" t="str">
            <v>CONECEL</v>
          </cell>
          <cell r="E4210" t="str">
            <v>DESPACHO</v>
          </cell>
          <cell r="F4210" t="str">
            <v>NORMAL</v>
          </cell>
          <cell r="H4210">
            <v>44936</v>
          </cell>
          <cell r="I4210" t="str">
            <v>ENTREGADO</v>
          </cell>
          <cell r="J4210">
            <v>44939</v>
          </cell>
          <cell r="K4210" t="str">
            <v xml:space="preserve">JENNY PAOLA BERMEO BAUTISTA / </v>
          </cell>
          <cell r="L4210" t="str">
            <v>CUENCA / MACHANGARA / CALLE CAJAMARCA 558 Y CHINCHAISUYO CASA DE UN PISO COLOR BEIGE A MEDIA CUADRA DEL RESTAURANTE GOLO DULCESITO</v>
          </cell>
          <cell r="M4210" t="str">
            <v>107549511</v>
          </cell>
          <cell r="N4210" t="str">
            <v xml:space="preserve">963206269 /  </v>
          </cell>
          <cell r="P4210" t="str">
            <v>CUENCA</v>
          </cell>
          <cell r="Q4210" t="str">
            <v>CUENCA</v>
          </cell>
          <cell r="R4210" t="str">
            <v>AZUAY</v>
          </cell>
          <cell r="T4210" t="str">
            <v>ITSACOURIER</v>
          </cell>
          <cell r="U4210" t="str">
            <v>FLEXNETUIO_PROVINCIA</v>
          </cell>
          <cell r="V4210">
            <v>1</v>
          </cell>
          <cell r="W4210">
            <v>1</v>
          </cell>
          <cell r="X4210" t="str">
            <v>FLEXNET</v>
          </cell>
          <cell r="Y4210" t="str">
            <v>FLEX NET CALLE 28 DE JUNIO S/N Y GARCIA MORENO ENTRADA LLANO GRANDE</v>
          </cell>
        </row>
        <row r="4211">
          <cell r="A4211" t="str">
            <v>20003063556392</v>
          </cell>
          <cell r="B4211">
            <v>494271</v>
          </cell>
          <cell r="C4211" t="str">
            <v>20003063556392</v>
          </cell>
          <cell r="D4211" t="str">
            <v>CONECEL</v>
          </cell>
          <cell r="E4211" t="str">
            <v>DESPACHO</v>
          </cell>
          <cell r="F4211" t="str">
            <v>NORMAL</v>
          </cell>
          <cell r="G4211" t="str">
            <v/>
          </cell>
          <cell r="H4211">
            <v>44936</v>
          </cell>
          <cell r="I4211" t="str">
            <v>ENTREGADO</v>
          </cell>
          <cell r="J4211">
            <v>44938</v>
          </cell>
          <cell r="K4211" t="str">
            <v xml:space="preserve">VERONICA PATRICIA SANCHEZ GUAMAN / </v>
          </cell>
          <cell r="L4211" t="str">
            <v>CUENCA / YANUNCAY / CALLE SIESA DE LEON Y 1ERO DE MAYO CASA DE UN PISO CON PUERTA PLOMA A MEDIA CUADRA DE LA SALA DE VELACION PORTALES DE YANUNCAY FRENTE A UNA MECANICA</v>
          </cell>
          <cell r="M4211" t="str">
            <v>1721624870</v>
          </cell>
          <cell r="N4211" t="str">
            <v>984614870 /  983377331</v>
          </cell>
          <cell r="O4211" t="str">
            <v/>
          </cell>
          <cell r="P4211" t="str">
            <v>CUENCA</v>
          </cell>
          <cell r="Q4211" t="str">
            <v>CUENCA</v>
          </cell>
          <cell r="R4211" t="str">
            <v>AZUAY</v>
          </cell>
          <cell r="T4211" t="str">
            <v>ITSACOURIER</v>
          </cell>
          <cell r="U4211" t="str">
            <v>FLEXNETUIO_PROVINCIA</v>
          </cell>
          <cell r="V4211">
            <v>1</v>
          </cell>
          <cell r="W4211">
            <v>1</v>
          </cell>
          <cell r="X4211" t="str">
            <v>FLEXNET</v>
          </cell>
          <cell r="Y4211" t="str">
            <v>FLEX NET CALLE 28 DE JUNIO S/N Y GARCIA MORENO ENTRADA LLANO GRANDE</v>
          </cell>
        </row>
        <row r="4212">
          <cell r="A4212" t="str">
            <v>20003063491472</v>
          </cell>
          <cell r="B4212">
            <v>494272</v>
          </cell>
          <cell r="C4212" t="str">
            <v>20003063491472</v>
          </cell>
          <cell r="D4212" t="str">
            <v>CONECEL</v>
          </cell>
          <cell r="E4212" t="str">
            <v>DESPACHO</v>
          </cell>
          <cell r="F4212" t="str">
            <v>NORMAL</v>
          </cell>
          <cell r="G4212" t="str">
            <v/>
          </cell>
          <cell r="H4212">
            <v>44936</v>
          </cell>
          <cell r="I4212" t="str">
            <v>ENTREGADO</v>
          </cell>
          <cell r="J4212">
            <v>44938</v>
          </cell>
          <cell r="K4212" t="str">
            <v xml:space="preserve">VERONICA PATRICIA SANCHEZ GUAMAN / </v>
          </cell>
          <cell r="L4212" t="str">
            <v>CUENCA / YANUNCAY / CALLE SIESA DE LEON Y 1ERO DE MAYO CASA DE UN PISO CON PUERTA PLOMA A MEDIA CUADRA DE LA SALA DE VELACION PORTALES DE YANUNCAY FRENTE A UNA MECANICA</v>
          </cell>
          <cell r="M4212" t="str">
            <v>1721624870</v>
          </cell>
          <cell r="N4212" t="str">
            <v>984614870 /  983377331</v>
          </cell>
          <cell r="O4212" t="str">
            <v/>
          </cell>
          <cell r="P4212" t="str">
            <v>CUENCA</v>
          </cell>
          <cell r="Q4212" t="str">
            <v>CUENCA</v>
          </cell>
          <cell r="R4212" t="str">
            <v>AZUAY</v>
          </cell>
          <cell r="T4212" t="str">
            <v>ITSACOURIER</v>
          </cell>
          <cell r="U4212" t="str">
            <v>FLEXNETUIO_PROVINCIA</v>
          </cell>
          <cell r="V4212">
            <v>1</v>
          </cell>
          <cell r="W4212">
            <v>1</v>
          </cell>
          <cell r="X4212" t="str">
            <v>FLEXNET</v>
          </cell>
          <cell r="Y4212" t="str">
            <v>FLEX NET CALLE 28 DE JUNIO S/N Y GARCIA MORENO ENTRADA LLANO GRANDE</v>
          </cell>
        </row>
        <row r="4213">
          <cell r="A4213" t="str">
            <v>20003063569674</v>
          </cell>
          <cell r="B4213">
            <v>494273</v>
          </cell>
          <cell r="C4213" t="str">
            <v>20003063569674</v>
          </cell>
          <cell r="D4213" t="str">
            <v>CONECEL</v>
          </cell>
          <cell r="E4213" t="str">
            <v>DESPACHO</v>
          </cell>
          <cell r="F4213" t="str">
            <v>NORMAL</v>
          </cell>
          <cell r="G4213" t="str">
            <v>GR20003063569674</v>
          </cell>
          <cell r="H4213">
            <v>44936</v>
          </cell>
          <cell r="I4213" t="str">
            <v>INCIDENCIA</v>
          </cell>
          <cell r="J4213">
            <v>44942</v>
          </cell>
          <cell r="K4213" t="str">
            <v xml:space="preserve">LUIS DAVID MOSQUERA SUAREZ / </v>
          </cell>
          <cell r="L4213" t="str">
            <v>ESMERALDAS / SIMON PLATA TORRES / EN EL HOSPITAL DEL SUR CALLE MARIA MEJIA EDIFICIO DE 3 PISOS CON PORTON BLANCO</v>
          </cell>
          <cell r="M4213" t="str">
            <v>804364438</v>
          </cell>
          <cell r="N4213" t="str">
            <v xml:space="preserve">967613599 /  </v>
          </cell>
          <cell r="P4213" t="str">
            <v>ESMERALDAS</v>
          </cell>
          <cell r="Q4213" t="str">
            <v>ESMERALDAS</v>
          </cell>
          <cell r="R4213" t="str">
            <v>ESMERALDAS</v>
          </cell>
          <cell r="U4213" t="str">
            <v>FLEXNETUIO_PROVINCIA</v>
          </cell>
          <cell r="V4213">
            <v>1</v>
          </cell>
          <cell r="W4213">
            <v>1</v>
          </cell>
          <cell r="X4213" t="str">
            <v>FLEXNET</v>
          </cell>
          <cell r="Y4213" t="str">
            <v>FLEX NET CALLE 28 DE JUNIO S/N Y GARCIA MORENO ENTRADA LLANO GRANDE</v>
          </cell>
        </row>
        <row r="4214">
          <cell r="A4214" t="str">
            <v>20003058960256</v>
          </cell>
          <cell r="B4214">
            <v>494227</v>
          </cell>
          <cell r="C4214" t="str">
            <v>20003058960256</v>
          </cell>
          <cell r="D4214" t="str">
            <v>CONECEL</v>
          </cell>
          <cell r="E4214" t="str">
            <v>DESPACHO</v>
          </cell>
          <cell r="F4214" t="str">
            <v>NORMAL</v>
          </cell>
          <cell r="G4214" t="str">
            <v>FT78988/EC6470</v>
          </cell>
          <cell r="H4214">
            <v>44936</v>
          </cell>
          <cell r="I4214" t="str">
            <v>EN_TRANSITO</v>
          </cell>
          <cell r="J4214">
            <v>44944</v>
          </cell>
          <cell r="K4214" t="str">
            <v xml:space="preserve">JENIFFER DANIELA PAREDES GUACHAMIN / </v>
          </cell>
          <cell r="L4214" t="str">
            <v>QUITO / EL CONDADO / SAN JOSE DE CANDAGUA CALLE SAN FRANCISCO DE RUMIHURCO Y CARR A LA ROLDOS CASA N78-46 2 PISOS PRIMERO DE COLOR TURQUESA ALADO DE PAPELERIA D Y D</v>
          </cell>
          <cell r="M4214" t="str">
            <v>1754326807</v>
          </cell>
          <cell r="N4214" t="str">
            <v>983197011 /  969082858</v>
          </cell>
          <cell r="P4214" t="str">
            <v>QUITO</v>
          </cell>
          <cell r="Q4214" t="str">
            <v>QUITO</v>
          </cell>
          <cell r="R4214" t="str">
            <v>PICHINCHA</v>
          </cell>
          <cell r="T4214" t="str">
            <v>EXPRESSCON</v>
          </cell>
          <cell r="U4214" t="str">
            <v>FLEXNETUIO_LOCAL</v>
          </cell>
          <cell r="V4214">
            <v>1</v>
          </cell>
          <cell r="W4214">
            <v>1</v>
          </cell>
          <cell r="X4214" t="str">
            <v>FLEXNET</v>
          </cell>
          <cell r="Y4214" t="str">
            <v>FLEX NET CALLE 28 DE JUNIO S/N Y GARCIA MORENO ENTRADA LLANO GRANDE</v>
          </cell>
        </row>
        <row r="4215">
          <cell r="A4215" t="str">
            <v>2023-00314</v>
          </cell>
          <cell r="B4215">
            <v>494221</v>
          </cell>
          <cell r="C4215" t="str">
            <v>2023-00314</v>
          </cell>
          <cell r="D4215" t="str">
            <v>MOVISTAR</v>
          </cell>
          <cell r="E4215" t="str">
            <v>DESPACHO</v>
          </cell>
          <cell r="F4215" t="str">
            <v>NORMAL</v>
          </cell>
          <cell r="G4215" t="str">
            <v>FT79002</v>
          </cell>
          <cell r="H4215">
            <v>44936</v>
          </cell>
          <cell r="I4215" t="str">
            <v>ENTREGADO</v>
          </cell>
          <cell r="J4215">
            <v>44937</v>
          </cell>
          <cell r="K4215" t="str">
            <v>CAVS AE SALESLAND AMERICA_DIEGO MENA</v>
          </cell>
          <cell r="L4215" t="str">
            <v>LAZA DE LAS AMERICAS INTERSECCION AV NACIONES UNIDAS Y REPUBLICA PB 6 2 QUITO</v>
          </cell>
          <cell r="M4215" t="str">
            <v>0</v>
          </cell>
          <cell r="N4215" t="str">
            <v>999805380</v>
          </cell>
          <cell r="O4215" t="str">
            <v/>
          </cell>
          <cell r="P4215" t="str">
            <v>QUITO</v>
          </cell>
          <cell r="Q4215" t="str">
            <v>QUITO</v>
          </cell>
          <cell r="R4215" t="str">
            <v>PICHINCHA</v>
          </cell>
          <cell r="T4215" t="str">
            <v>FLEXTRANS UIO</v>
          </cell>
          <cell r="U4215" t="str">
            <v>FLEXNETUIO_LOCAL</v>
          </cell>
          <cell r="V4215">
            <v>1</v>
          </cell>
          <cell r="W4215">
            <v>1</v>
          </cell>
          <cell r="X4215" t="str">
            <v>FLEXNET ECUADOR - MOVISTAR</v>
          </cell>
          <cell r="Y4215" t="str">
            <v>CALLE 28 DE JUNIO S/N Y GARCIA MORENO ENTRADA LLANO GRANDE</v>
          </cell>
        </row>
        <row r="4216">
          <cell r="A4216" t="str">
            <v>23-59.1</v>
          </cell>
          <cell r="B4216">
            <v>494220</v>
          </cell>
          <cell r="C4216" t="str">
            <v>23-59.1</v>
          </cell>
          <cell r="D4216" t="str">
            <v>VENTURA</v>
          </cell>
          <cell r="E4216" t="str">
            <v>DESPACHO</v>
          </cell>
          <cell r="F4216" t="str">
            <v>NORMAL</v>
          </cell>
          <cell r="G4216" t="str">
            <v>IC4413</v>
          </cell>
          <cell r="H4216">
            <v>44936</v>
          </cell>
          <cell r="I4216" t="str">
            <v>ENTREGADO</v>
          </cell>
          <cell r="J4216">
            <v>44937</v>
          </cell>
          <cell r="K4216" t="str">
            <v>PROAUTO C.A. CUENCA</v>
          </cell>
          <cell r="L4216" t="str">
            <v>AV. GIL RAMIREZ DAVALOS Y TURUHAYCO</v>
          </cell>
          <cell r="M4216" t="str">
            <v>1792885620001_2</v>
          </cell>
          <cell r="P4216" t="str">
            <v>010103</v>
          </cell>
          <cell r="Q4216" t="str">
            <v>CUENCA</v>
          </cell>
          <cell r="R4216" t="str">
            <v>AZUAY</v>
          </cell>
          <cell r="S4216" t="str">
            <v>CUENCA</v>
          </cell>
          <cell r="T4216" t="str">
            <v>ITSACOURIER</v>
          </cell>
          <cell r="U4216" t="str">
            <v>FLEXNETUIO_PROVINCIA</v>
          </cell>
          <cell r="V4216">
            <v>19</v>
          </cell>
          <cell r="W4216">
            <v>114.1</v>
          </cell>
          <cell r="X4216" t="str">
            <v>FLEXNET DEL ECUAODR</v>
          </cell>
          <cell r="Y4216" t="str">
            <v>CALLE 28 DE JUNIO Y GARCIA MORENO</v>
          </cell>
        </row>
        <row r="4217">
          <cell r="A4217" t="str">
            <v>98763904</v>
          </cell>
          <cell r="B4217">
            <v>494217</v>
          </cell>
          <cell r="C4217" t="str">
            <v>98763904</v>
          </cell>
          <cell r="D4217" t="str">
            <v>HYCITE</v>
          </cell>
          <cell r="E4217" t="str">
            <v>DESPACHO</v>
          </cell>
          <cell r="F4217" t="str">
            <v>NORMAL</v>
          </cell>
          <cell r="G4217" t="str">
            <v>031002004168733</v>
          </cell>
          <cell r="H4217">
            <v>44936</v>
          </cell>
          <cell r="I4217" t="str">
            <v>INCIDENCIA</v>
          </cell>
          <cell r="J4217">
            <v>44942</v>
          </cell>
          <cell r="K4217" t="str">
            <v>CARMEN LIDIA MORENO</v>
          </cell>
          <cell r="L4217" t="str">
            <v>VIA A OLMEDO ATRAS DE LA IGLESIA, JUNTO A FERRETERIA ELECTRICA / PROVINCIA: LOJA / CANTON: CHAPICRUZ / PARROQUIA: CHAGUARPAMBA / LOCALIDAD: MIRAFLORES</v>
          </cell>
          <cell r="M4217" t="str">
            <v/>
          </cell>
          <cell r="N4217" t="str">
            <v>0989058180</v>
          </cell>
          <cell r="O4217" t="str">
            <v>0989058180</v>
          </cell>
          <cell r="P4217" t="str">
            <v>110203</v>
          </cell>
          <cell r="Q4217" t="str">
            <v>CATAMAYO</v>
          </cell>
          <cell r="R4217" t="str">
            <v>LOJA</v>
          </cell>
          <cell r="S4217" t="str">
            <v>EL TAMBO - CAPILLA BAJA</v>
          </cell>
          <cell r="T4217" t="str">
            <v>TRAMACO</v>
          </cell>
          <cell r="U4217" t="str">
            <v>FLEXNETUIO_PROVINCIA</v>
          </cell>
          <cell r="V4217">
            <v>1</v>
          </cell>
          <cell r="W4217">
            <v>17.600000000000001</v>
          </cell>
          <cell r="X4217" t="str">
            <v>HYCITE QUITO</v>
          </cell>
          <cell r="Y4217" t="str">
            <v>FLEX NET CALLE 28 DE JUNIO S/N Y GARCIA MORENO ENTRADA LLANO GRANDE</v>
          </cell>
        </row>
        <row r="4218">
          <cell r="A4218" t="str">
            <v>98789581</v>
          </cell>
          <cell r="B4218">
            <v>494218</v>
          </cell>
          <cell r="C4218" t="str">
            <v>98789581</v>
          </cell>
          <cell r="D4218" t="str">
            <v>HYCITE</v>
          </cell>
          <cell r="E4218" t="str">
            <v>DESPACHO</v>
          </cell>
          <cell r="F4218" t="str">
            <v>NORMAL</v>
          </cell>
          <cell r="G4218" t="str">
            <v>ITQ4406</v>
          </cell>
          <cell r="H4218">
            <v>44936</v>
          </cell>
          <cell r="I4218" t="str">
            <v>ENTREGADO</v>
          </cell>
          <cell r="J4218">
            <v>44937</v>
          </cell>
          <cell r="K4218" t="str">
            <v>GUILLERMO G PROANO RIVAS</v>
          </cell>
          <cell r="L4218" t="str">
            <v>INGLATERRA 12 10 Y REPUBLICA / PROVINCIA: PICHINCHA / CANTON: QUITO / PARROQUIA: INAQUITO NOTA: OFI DE DESTRIBUIDOR</v>
          </cell>
          <cell r="M4218" t="str">
            <v/>
          </cell>
          <cell r="N4218" t="str">
            <v>0993415172</v>
          </cell>
          <cell r="O4218" t="str">
            <v>0993415172</v>
          </cell>
          <cell r="P4218" t="str">
            <v>170507</v>
          </cell>
          <cell r="Q4218" t="str">
            <v>QUITO</v>
          </cell>
          <cell r="R4218" t="str">
            <v>PICHINCHA</v>
          </cell>
          <cell r="S4218" t="str">
            <v>QUITO</v>
          </cell>
          <cell r="T4218" t="str">
            <v>FLEXTRANS UIO</v>
          </cell>
          <cell r="U4218" t="str">
            <v>FLEXNETUIO_LOCAL</v>
          </cell>
          <cell r="V4218">
            <v>1</v>
          </cell>
          <cell r="W4218">
            <v>3.4</v>
          </cell>
          <cell r="X4218" t="str">
            <v>HYCITE QUITO</v>
          </cell>
          <cell r="Y4218" t="str">
            <v>FLEX NET CALLE 28 DE JUNIO S/N Y GARCIA MORENO ENTRADA LLANO GRANDE</v>
          </cell>
        </row>
        <row r="4219">
          <cell r="A4219" t="str">
            <v>98805768</v>
          </cell>
          <cell r="B4219">
            <v>494219</v>
          </cell>
          <cell r="C4219" t="str">
            <v>98805768</v>
          </cell>
          <cell r="D4219" t="str">
            <v>HYCITE</v>
          </cell>
          <cell r="E4219" t="str">
            <v>DESPACHO</v>
          </cell>
          <cell r="F4219" t="str">
            <v>NORMAL</v>
          </cell>
          <cell r="G4219" t="str">
            <v>031002004168734</v>
          </cell>
          <cell r="H4219">
            <v>44936</v>
          </cell>
          <cell r="I4219" t="str">
            <v>ENTREGADO</v>
          </cell>
          <cell r="J4219">
            <v>44937</v>
          </cell>
          <cell r="K4219" t="str">
            <v>FELIX NEPTALI CAMPUZANO ARCE</v>
          </cell>
          <cell r="L4219" t="str">
            <v>CALLE ROTARIA Y AV REALES TAMARINDOS, DIAGONAL A LA URBANIZACION LA CORUNA / PROVINCIA: MANABI / CANTON: PORTOVIEJO / PARROQUIA: 18 DE OCTUBRE</v>
          </cell>
          <cell r="M4219" t="str">
            <v/>
          </cell>
          <cell r="N4219" t="str">
            <v>0988277169 / 0997682278</v>
          </cell>
          <cell r="O4219" t="str">
            <v>0988277169 / 0997682278</v>
          </cell>
          <cell r="P4219" t="str">
            <v>130103</v>
          </cell>
          <cell r="Q4219" t="str">
            <v>PORTOVIEJO</v>
          </cell>
          <cell r="R4219" t="str">
            <v>MANABI</v>
          </cell>
          <cell r="S4219" t="str">
            <v>PORTOVIEJO</v>
          </cell>
          <cell r="T4219" t="str">
            <v>TRAMACO</v>
          </cell>
          <cell r="U4219" t="str">
            <v>FLEXNETUIO_PROVINCIA</v>
          </cell>
          <cell r="V4219">
            <v>2</v>
          </cell>
          <cell r="W4219">
            <v>15.3</v>
          </cell>
          <cell r="X4219" t="str">
            <v>HYCITE QUITO</v>
          </cell>
          <cell r="Y4219" t="str">
            <v>FLEX NET CALLE 28 DE JUNIO S/N Y GARCIA MORENO ENTRADA LLANO GRANDE</v>
          </cell>
        </row>
        <row r="4220">
          <cell r="A4220" t="str">
            <v>PE_23_02</v>
          </cell>
          <cell r="B4220">
            <v>494216</v>
          </cell>
          <cell r="C4220" t="str">
            <v>PE_23_02</v>
          </cell>
          <cell r="D4220" t="str">
            <v>PE</v>
          </cell>
          <cell r="E4220" t="str">
            <v>DESPACHO</v>
          </cell>
          <cell r="F4220" t="str">
            <v>NORMAL</v>
          </cell>
          <cell r="G4220" t="str">
            <v>031002004169431</v>
          </cell>
          <cell r="H4220">
            <v>44936</v>
          </cell>
          <cell r="I4220" t="str">
            <v>ENTREGADO</v>
          </cell>
          <cell r="J4220">
            <v>44938</v>
          </cell>
          <cell r="K4220" t="str">
            <v>CESAR ANDRADE</v>
          </cell>
          <cell r="L4220" t="str">
            <v>AV.109 ENTRE CALLES 123 Y 124 (MANTA-MANABI)</v>
          </cell>
          <cell r="M4220" t="str">
            <v>983979965</v>
          </cell>
          <cell r="P4220" t="str">
            <v>130201</v>
          </cell>
          <cell r="Q4220" t="str">
            <v>MANTA</v>
          </cell>
          <cell r="R4220" t="str">
            <v>MANABI</v>
          </cell>
          <cell r="S4220" t="str">
            <v>MANTA</v>
          </cell>
          <cell r="T4220" t="str">
            <v>TRAMACO</v>
          </cell>
          <cell r="U4220" t="str">
            <v>FLEXNETUIO_PROVINCIA</v>
          </cell>
          <cell r="V4220">
            <v>7</v>
          </cell>
          <cell r="W4220">
            <v>81.3</v>
          </cell>
          <cell r="X4220" t="str">
            <v>FLEXNET UIO</v>
          </cell>
          <cell r="Y4220" t="str">
            <v>PANAMERICANA NORTE KM 12 1/2  LLANO GRANDE</v>
          </cell>
        </row>
        <row r="4221">
          <cell r="A4221" t="str">
            <v>23-72</v>
          </cell>
          <cell r="B4221">
            <v>494215</v>
          </cell>
          <cell r="C4221" t="str">
            <v>23-72</v>
          </cell>
          <cell r="D4221" t="str">
            <v>VENTURA</v>
          </cell>
          <cell r="E4221" t="str">
            <v>DESPACHO</v>
          </cell>
          <cell r="F4221" t="str">
            <v>NORMAL</v>
          </cell>
          <cell r="G4221" t="str">
            <v>FT78912</v>
          </cell>
          <cell r="H4221">
            <v>44936</v>
          </cell>
          <cell r="I4221" t="str">
            <v>ENTREGADO</v>
          </cell>
          <cell r="J4221">
            <v>44937</v>
          </cell>
          <cell r="K4221" t="str">
            <v>ASSA QUITO SUR</v>
          </cell>
          <cell r="L4221" t="str">
            <v>AV. MALDONADO S12-72 Y PUJILI</v>
          </cell>
          <cell r="M4221" t="str">
            <v>1890141818001_3</v>
          </cell>
          <cell r="P4221" t="str">
            <v>170601</v>
          </cell>
          <cell r="Q4221" t="str">
            <v>QUITO</v>
          </cell>
          <cell r="R4221" t="str">
            <v>PICHINCHA</v>
          </cell>
          <cell r="S4221" t="str">
            <v>QUITO</v>
          </cell>
          <cell r="T4221" t="str">
            <v>FLEXTRANS UIO</v>
          </cell>
          <cell r="U4221" t="str">
            <v>FLEXNETUIO_LOCAL</v>
          </cell>
          <cell r="V4221">
            <v>1</v>
          </cell>
          <cell r="W4221">
            <v>1</v>
          </cell>
          <cell r="X4221" t="str">
            <v>FLEXNET DEL ECUAODR</v>
          </cell>
          <cell r="Y4221" t="str">
            <v>CALLE 28 DE JUNIO Y GARCIA MORENO</v>
          </cell>
        </row>
        <row r="4222">
          <cell r="A4222" t="str">
            <v>23-71</v>
          </cell>
          <cell r="B4222">
            <v>494214</v>
          </cell>
          <cell r="C4222" t="str">
            <v>23-71</v>
          </cell>
          <cell r="D4222" t="str">
            <v>VENTURA</v>
          </cell>
          <cell r="E4222" t="str">
            <v>DESPACHO</v>
          </cell>
          <cell r="F4222" t="str">
            <v>NORMAL</v>
          </cell>
          <cell r="G4222" t="str">
            <v>FT78930</v>
          </cell>
          <cell r="H4222">
            <v>44936</v>
          </cell>
          <cell r="I4222" t="str">
            <v>ENTREGADO</v>
          </cell>
          <cell r="J4222">
            <v>44937</v>
          </cell>
          <cell r="K4222" t="str">
            <v>PROAUTO QUITO</v>
          </cell>
          <cell r="L4222" t="str">
            <v>AV. ELOY ALFARO Y RUSIA</v>
          </cell>
          <cell r="M4222" t="str">
            <v>1792885620001_5</v>
          </cell>
          <cell r="N4222" t="str">
            <v>diego.flores@proauto.com.ec</v>
          </cell>
          <cell r="P4222" t="str">
            <v>170518</v>
          </cell>
          <cell r="Q4222" t="str">
            <v>QUITO</v>
          </cell>
          <cell r="R4222" t="str">
            <v>PICHINCHA</v>
          </cell>
          <cell r="S4222" t="str">
            <v>QUITO</v>
          </cell>
          <cell r="T4222" t="str">
            <v>FLEXTRANS UIO</v>
          </cell>
          <cell r="U4222" t="str">
            <v>FLEXNETUIO_LOCAL</v>
          </cell>
          <cell r="V4222">
            <v>1</v>
          </cell>
          <cell r="W4222">
            <v>50</v>
          </cell>
          <cell r="X4222" t="str">
            <v>FLEXNET DEL ECUAODR</v>
          </cell>
          <cell r="Y4222" t="str">
            <v>CALLE 28 DE JUNIO Y GARCIA MORENO</v>
          </cell>
        </row>
        <row r="4223">
          <cell r="A4223" t="str">
            <v>2023-00290</v>
          </cell>
          <cell r="B4223">
            <v>494213</v>
          </cell>
          <cell r="C4223" t="str">
            <v>2023-00290</v>
          </cell>
          <cell r="D4223" t="str">
            <v>MOVISTAR</v>
          </cell>
          <cell r="E4223" t="str">
            <v>DESPACHO</v>
          </cell>
          <cell r="F4223" t="str">
            <v>NORMAL</v>
          </cell>
          <cell r="G4223" t="str">
            <v>FT79005</v>
          </cell>
          <cell r="H4223">
            <v>44936</v>
          </cell>
          <cell r="I4223" t="str">
            <v>ENTREGADO</v>
          </cell>
          <cell r="J4223">
            <v>44937</v>
          </cell>
          <cell r="K4223" t="str">
            <v>CTEC CONECTIVIDAD &amp; TECNOLOGIA S.A_IVAN GALARZA</v>
          </cell>
          <cell r="L4223" t="str">
            <v> AV GENERAL ENRIQUEZ VIA COTOGCHOA SN PANAMERICANA NORTE KM 5 ½ CENTRO DE DISTRIBUCION EN AMAGUANA EN LAS BODEGAS DE COMOHOGAR</v>
          </cell>
          <cell r="M4223" t="str">
            <v>1792976278001</v>
          </cell>
          <cell r="N4223" t="str">
            <v>0999740659</v>
          </cell>
          <cell r="P4223" t="str">
            <v>QUITO</v>
          </cell>
          <cell r="Q4223" t="str">
            <v>QUITO</v>
          </cell>
          <cell r="R4223" t="str">
            <v>PICHINCHA</v>
          </cell>
          <cell r="T4223" t="str">
            <v>FLEXTRANS UIO</v>
          </cell>
          <cell r="U4223" t="str">
            <v>FLEXNETUIO_LOCAL</v>
          </cell>
          <cell r="V4223">
            <v>7</v>
          </cell>
          <cell r="W4223">
            <v>1</v>
          </cell>
          <cell r="X4223" t="str">
            <v>FLEXNET ECUADOR - MOVISTAR</v>
          </cell>
          <cell r="Y4223" t="str">
            <v>CALLE 28 DE JUNIO S/N Y GARCIA MORENO ENTRADA LLANO GRANDE</v>
          </cell>
        </row>
        <row r="4224">
          <cell r="A4224" t="str">
            <v>20003058931592</v>
          </cell>
          <cell r="B4224">
            <v>494012</v>
          </cell>
          <cell r="C4224" t="str">
            <v>20003058931592</v>
          </cell>
          <cell r="D4224" t="str">
            <v>BRELDYNG</v>
          </cell>
          <cell r="E4224" t="str">
            <v>DESPACHO</v>
          </cell>
          <cell r="F4224" t="str">
            <v>NORMAL</v>
          </cell>
          <cell r="G4224" t="str">
            <v>FT78913</v>
          </cell>
          <cell r="H4224">
            <v>44936</v>
          </cell>
          <cell r="I4224" t="str">
            <v>ENTREGADO</v>
          </cell>
          <cell r="J4224">
            <v>44942</v>
          </cell>
          <cell r="K4224" t="str">
            <v>BLANCA GISSELA REGALADO EGAS</v>
          </cell>
          <cell r="L4224" t="str">
            <v>PICHINCHA / QUITO / QUITUMBE / CALLE QUITUMBE NAN / S32 / PASAJE OE21 / CASA #S311-79 CASA DE DOS PISOS COLOR HORMIGON, ATRAS DE LA ESCUELA SAN ANDRES QUITUMBE, A MEDIA CUADRA DE HELADERIA COPA DE NIE</v>
          </cell>
          <cell r="M4224" t="str">
            <v>502273782</v>
          </cell>
          <cell r="N4224" t="str">
            <v>991891431</v>
          </cell>
          <cell r="P4224" t="str">
            <v>QUITO</v>
          </cell>
          <cell r="Q4224" t="str">
            <v>QUITO</v>
          </cell>
          <cell r="R4224" t="str">
            <v>PICHINCHA</v>
          </cell>
          <cell r="T4224" t="str">
            <v>TRANSERVISS</v>
          </cell>
          <cell r="U4224" t="str">
            <v>FLEXNETGYE_UIO</v>
          </cell>
          <cell r="V4224">
            <v>2</v>
          </cell>
          <cell r="W4224">
            <v>12</v>
          </cell>
          <cell r="X4224" t="str">
            <v>FLEXNET</v>
          </cell>
          <cell r="Y4224" t="str">
            <v>FLEX NET GYE KM 8.5 VIA DAULE</v>
          </cell>
        </row>
        <row r="4225">
          <cell r="A4225" t="str">
            <v>23-70</v>
          </cell>
          <cell r="B4225">
            <v>494011</v>
          </cell>
          <cell r="C4225" t="str">
            <v>23-70</v>
          </cell>
          <cell r="D4225" t="str">
            <v>VENTURA</v>
          </cell>
          <cell r="E4225" t="str">
            <v>DESPACHO</v>
          </cell>
          <cell r="F4225" t="str">
            <v>NORMAL</v>
          </cell>
          <cell r="G4225" t="str">
            <v>FT78929</v>
          </cell>
          <cell r="H4225">
            <v>44936</v>
          </cell>
          <cell r="I4225" t="str">
            <v>ENTREGADO</v>
          </cell>
          <cell r="J4225">
            <v>44937</v>
          </cell>
          <cell r="K4225" t="str">
            <v>IMPOVENTURA</v>
          </cell>
          <cell r="L4225" t="str">
            <v>CALLE DEL ESTABLO Y DEL CHARRO</v>
          </cell>
          <cell r="M4225" t="str">
            <v>1792861616001</v>
          </cell>
          <cell r="P4225" t="str">
            <v>170904</v>
          </cell>
          <cell r="Q4225" t="str">
            <v>QUITO</v>
          </cell>
          <cell r="R4225" t="str">
            <v>PICHINCHA</v>
          </cell>
          <cell r="S4225" t="str">
            <v>CUMBAYA</v>
          </cell>
          <cell r="T4225" t="str">
            <v>FLEXTRANS UIO</v>
          </cell>
          <cell r="U4225" t="str">
            <v>FLEXNETUIO_LOCAL</v>
          </cell>
          <cell r="V4225">
            <v>2</v>
          </cell>
          <cell r="W4225">
            <v>22</v>
          </cell>
          <cell r="X4225" t="str">
            <v>FLEXNET DEL ECUAODR</v>
          </cell>
          <cell r="Y4225" t="str">
            <v>CALLE 28 DE JUNIO Y GARCIA MORENO</v>
          </cell>
        </row>
        <row r="4226">
          <cell r="A4226" t="str">
            <v>2482541</v>
          </cell>
          <cell r="B4226">
            <v>493992</v>
          </cell>
          <cell r="C4226" t="str">
            <v>2482541</v>
          </cell>
          <cell r="D4226" t="str">
            <v>MDELIVERY</v>
          </cell>
          <cell r="E4226" t="str">
            <v>DESPACHO</v>
          </cell>
          <cell r="F4226" t="str">
            <v>NORMAL</v>
          </cell>
          <cell r="G4226" t="str">
            <v>FT78927</v>
          </cell>
          <cell r="H4226">
            <v>44936</v>
          </cell>
          <cell r="I4226" t="str">
            <v>ENTREGADO</v>
          </cell>
          <cell r="J4226">
            <v>44937</v>
          </cell>
          <cell r="K4226" t="str">
            <v>FABIOLA ROMERO VERA o MICHELLE HERRERA BOZA_BANCO DEL PACIFICO</v>
          </cell>
          <cell r="L4226" t="str">
            <v>P ICAZA Y PEDRO CARBO EDIFICIO ANEXO 1 BANCO DEL PACIFICO PISO 8 AREA AUDITORIA INTERNA</v>
          </cell>
          <cell r="M4226" t="str">
            <v>0990005737001</v>
          </cell>
          <cell r="N4226" t="str">
            <v>0983750689/0999224979</v>
          </cell>
          <cell r="O4226" t="str">
            <v/>
          </cell>
          <cell r="P4226" t="str">
            <v>GUAYAQUIL</v>
          </cell>
          <cell r="Q4226" t="str">
            <v>GUAYAQUIL</v>
          </cell>
          <cell r="R4226" t="str">
            <v>GUAYAS</v>
          </cell>
          <cell r="T4226" t="str">
            <v>ITSACOURIER</v>
          </cell>
          <cell r="U4226" t="str">
            <v>FLEXNETUIO_GYE</v>
          </cell>
          <cell r="V4226">
            <v>1</v>
          </cell>
          <cell r="W4226">
            <v>1</v>
          </cell>
          <cell r="X4226" t="str">
            <v>FLEXNET ECUADOR - MDELIVERY</v>
          </cell>
          <cell r="Y4226" t="str">
            <v>CALLE 28 DE JUNIO S/N Y GARCIA MORENO ENTRADA LLANO GRANDE</v>
          </cell>
        </row>
        <row r="4227">
          <cell r="A4227" t="str">
            <v>2482542</v>
          </cell>
          <cell r="B4227">
            <v>493993</v>
          </cell>
          <cell r="C4227" t="str">
            <v>2482542</v>
          </cell>
          <cell r="D4227" t="str">
            <v>MDELIVERY</v>
          </cell>
          <cell r="E4227" t="str">
            <v>DESPACHO</v>
          </cell>
          <cell r="F4227" t="str">
            <v>NORMAL</v>
          </cell>
          <cell r="G4227" t="str">
            <v>FT78939</v>
          </cell>
          <cell r="H4227">
            <v>44936</v>
          </cell>
          <cell r="I4227" t="str">
            <v>ENTREGADO</v>
          </cell>
          <cell r="J4227">
            <v>44937</v>
          </cell>
          <cell r="K4227" t="str">
            <v>Johana cordova_TELMO LEONARDO VARGAS CALDERON</v>
          </cell>
          <cell r="L4227" t="str">
            <v xml:space="preserve"> Cdla Chimborazo Av Mariscal Sucre N S13 281 Frente a las canchas de Gonzales Suarez https www google com maps place Av Mariscal Sucre Quito @ 0 2493919 78 5422621 15z data 4m5 3m4 1s0x91d5997ff408676</v>
          </cell>
          <cell r="M4227" t="str">
            <v>1715523161001</v>
          </cell>
          <cell r="N4227" t="str">
            <v>0987884962</v>
          </cell>
          <cell r="O4227" t="str">
            <v/>
          </cell>
          <cell r="P4227" t="str">
            <v>QUITO</v>
          </cell>
          <cell r="Q4227" t="str">
            <v>QUITO</v>
          </cell>
          <cell r="R4227" t="str">
            <v>PICHINCHA</v>
          </cell>
          <cell r="T4227" t="str">
            <v>FLEXTRANS UIO</v>
          </cell>
          <cell r="U4227" t="str">
            <v>FLEXNETUIO_LOCAL</v>
          </cell>
          <cell r="V4227">
            <v>1</v>
          </cell>
          <cell r="W4227">
            <v>1</v>
          </cell>
          <cell r="X4227" t="str">
            <v>FLEXNET ECUADOR - MDELIVERY</v>
          </cell>
          <cell r="Y4227" t="str">
            <v>CALLE 28 DE JUNIO S/N Y GARCIA MORENO ENTRADA LLANO GRANDE</v>
          </cell>
        </row>
        <row r="4228">
          <cell r="A4228" t="str">
            <v>2482543</v>
          </cell>
          <cell r="B4228">
            <v>493994</v>
          </cell>
          <cell r="C4228" t="str">
            <v>2482543</v>
          </cell>
          <cell r="D4228" t="str">
            <v>MDELIVERY</v>
          </cell>
          <cell r="E4228" t="str">
            <v>DESPACHO</v>
          </cell>
          <cell r="F4228" t="str">
            <v>NORMAL</v>
          </cell>
          <cell r="G4228" t="str">
            <v>031080002482543</v>
          </cell>
          <cell r="H4228">
            <v>44936</v>
          </cell>
          <cell r="I4228" t="str">
            <v>ENTREGADO</v>
          </cell>
          <cell r="J4228">
            <v>44937</v>
          </cell>
          <cell r="K4228" t="str">
            <v>Rebeca Briones_ LABORATORIOS SIEGFRIED S A</v>
          </cell>
          <cell r="L4228" t="str">
            <v>Kilometro 9 5 via Daule frente al Regimiento Huancavilca SN Manzana 8 Solar 7</v>
          </cell>
          <cell r="M4228" t="str">
            <v>1791897498001</v>
          </cell>
          <cell r="N4228" t="str">
            <v>024009600</v>
          </cell>
          <cell r="O4228" t="str">
            <v/>
          </cell>
          <cell r="P4228" t="str">
            <v>GUAYAQUIL</v>
          </cell>
          <cell r="Q4228" t="str">
            <v>GUAYAQUIL</v>
          </cell>
          <cell r="R4228" t="str">
            <v>GUAYAS</v>
          </cell>
          <cell r="T4228" t="str">
            <v>TRAMACO</v>
          </cell>
          <cell r="U4228" t="str">
            <v>FLEXNETUIO_GYE</v>
          </cell>
          <cell r="V4228">
            <v>1</v>
          </cell>
          <cell r="W4228">
            <v>1</v>
          </cell>
          <cell r="X4228" t="str">
            <v>FLEXNET ECUADOR - MDELIVERY</v>
          </cell>
          <cell r="Y4228" t="str">
            <v>CALLE 28 DE JUNIO S/N Y GARCIA MORENO ENTRADA LLANO GRANDE</v>
          </cell>
        </row>
        <row r="4229">
          <cell r="A4229" t="str">
            <v>2482544</v>
          </cell>
          <cell r="B4229">
            <v>493995</v>
          </cell>
          <cell r="C4229" t="str">
            <v>2482544</v>
          </cell>
          <cell r="D4229" t="str">
            <v>MDELIVERY</v>
          </cell>
          <cell r="E4229" t="str">
            <v>DESPACHO</v>
          </cell>
          <cell r="F4229" t="str">
            <v>NORMAL</v>
          </cell>
          <cell r="G4229" t="str">
            <v>FT78960</v>
          </cell>
          <cell r="H4229">
            <v>44936</v>
          </cell>
          <cell r="I4229" t="str">
            <v>ENTREGADO</v>
          </cell>
          <cell r="J4229">
            <v>44937</v>
          </cell>
          <cell r="K4229" t="str">
            <v xml:space="preserve">EDUARDO FONSECA_SUPERDEPORTE S A </v>
          </cell>
          <cell r="L4229" t="str">
            <v>DE LOS CEREZOS S N Y AV GALO PLAZA LASSO</v>
          </cell>
          <cell r="M4229" t="str">
            <v>1791413237001</v>
          </cell>
          <cell r="N4229" t="str">
            <v>0999377306</v>
          </cell>
          <cell r="O4229" t="str">
            <v/>
          </cell>
          <cell r="P4229" t="str">
            <v>QUITO</v>
          </cell>
          <cell r="Q4229" t="str">
            <v>QUITO</v>
          </cell>
          <cell r="R4229" t="str">
            <v>PICHINCHA</v>
          </cell>
          <cell r="T4229" t="str">
            <v>FLEXTRANS UIO</v>
          </cell>
          <cell r="U4229" t="str">
            <v>FLEXNETUIO_LOCAL</v>
          </cell>
          <cell r="V4229">
            <v>1</v>
          </cell>
          <cell r="W4229">
            <v>1</v>
          </cell>
          <cell r="X4229" t="str">
            <v>FLEXNET ECUADOR - MDELIVERY</v>
          </cell>
          <cell r="Y4229" t="str">
            <v>CALLE 28 DE JUNIO S/N Y GARCIA MORENO ENTRADA LLANO GRANDE</v>
          </cell>
        </row>
        <row r="4230">
          <cell r="A4230" t="str">
            <v>2482545</v>
          </cell>
          <cell r="B4230">
            <v>493996</v>
          </cell>
          <cell r="C4230" t="str">
            <v>2482545</v>
          </cell>
          <cell r="D4230" t="str">
            <v>MDELIVERY</v>
          </cell>
          <cell r="E4230" t="str">
            <v>DESPACHO</v>
          </cell>
          <cell r="F4230" t="str">
            <v>NORMAL</v>
          </cell>
          <cell r="G4230" t="str">
            <v>FT78955</v>
          </cell>
          <cell r="H4230">
            <v>44936</v>
          </cell>
          <cell r="I4230" t="str">
            <v>ENTREGADO</v>
          </cell>
          <cell r="J4230">
            <v>44937</v>
          </cell>
          <cell r="K4230" t="str">
            <v xml:space="preserve">GABRIELA VACA_ LABORATORIOS SIEGFRIED S A </v>
          </cell>
          <cell r="L4230" t="str">
            <v>Av Republica de El Salvador N34 493 170135 Edificio Torre Gibraltar PB</v>
          </cell>
          <cell r="M4230" t="str">
            <v>1791897498001</v>
          </cell>
          <cell r="N4230" t="str">
            <v>024009600</v>
          </cell>
          <cell r="O4230" t="str">
            <v/>
          </cell>
          <cell r="P4230" t="str">
            <v>QUITO</v>
          </cell>
          <cell r="Q4230" t="str">
            <v>QUITO</v>
          </cell>
          <cell r="R4230" t="str">
            <v>PICHINCHA</v>
          </cell>
          <cell r="T4230" t="str">
            <v>FLEXTRANS UIO</v>
          </cell>
          <cell r="U4230" t="str">
            <v>FLEXNETUIO_LOCAL</v>
          </cell>
          <cell r="V4230">
            <v>1</v>
          </cell>
          <cell r="W4230">
            <v>1</v>
          </cell>
          <cell r="X4230" t="str">
            <v>FLEXNET ECUADOR - MDELIVERY</v>
          </cell>
          <cell r="Y4230" t="str">
            <v>CALLE 28 DE JUNIO S/N Y GARCIA MORENO ENTRADA LLANO GRANDE</v>
          </cell>
        </row>
        <row r="4231">
          <cell r="A4231" t="str">
            <v>2482546</v>
          </cell>
          <cell r="B4231">
            <v>493997</v>
          </cell>
          <cell r="C4231" t="str">
            <v>2482546</v>
          </cell>
          <cell r="D4231" t="str">
            <v>MDELIVERY</v>
          </cell>
          <cell r="E4231" t="str">
            <v>DESPACHO</v>
          </cell>
          <cell r="F4231" t="str">
            <v>NORMAL</v>
          </cell>
          <cell r="G4231" t="str">
            <v>FT78933</v>
          </cell>
          <cell r="H4231">
            <v>44936</v>
          </cell>
          <cell r="I4231" t="str">
            <v>ENTREGADO</v>
          </cell>
          <cell r="J4231">
            <v>44937</v>
          </cell>
          <cell r="K4231" t="str">
            <v xml:space="preserve">Gladys Cornejo_SZK DEL ECUADOR S A </v>
          </cell>
          <cell r="L4231" t="str">
            <v xml:space="preserve">Agencia Suzuki el Labrador Av El Inca y Amazonas esquina </v>
          </cell>
          <cell r="M4231" t="str">
            <v>1793107958001</v>
          </cell>
          <cell r="N4231" t="str">
            <v>0998971534</v>
          </cell>
          <cell r="O4231" t="str">
            <v/>
          </cell>
          <cell r="P4231" t="str">
            <v>QUITO</v>
          </cell>
          <cell r="Q4231" t="str">
            <v>QUITO</v>
          </cell>
          <cell r="R4231" t="str">
            <v>PICHINCHA</v>
          </cell>
          <cell r="T4231" t="str">
            <v>FLEXTRANS UIO</v>
          </cell>
          <cell r="U4231" t="str">
            <v>FLEXNETUIO_LOCAL</v>
          </cell>
          <cell r="V4231">
            <v>1</v>
          </cell>
          <cell r="W4231">
            <v>1</v>
          </cell>
          <cell r="X4231" t="str">
            <v>FLEXNET ECUADOR - MDELIVERY</v>
          </cell>
          <cell r="Y4231" t="str">
            <v>CALLE 28 DE JUNIO S/N Y GARCIA MORENO ENTRADA LLANO GRANDE</v>
          </cell>
        </row>
        <row r="4232">
          <cell r="A4232" t="str">
            <v>2482548</v>
          </cell>
          <cell r="B4232">
            <v>493998</v>
          </cell>
          <cell r="C4232" t="str">
            <v>2482548</v>
          </cell>
          <cell r="D4232" t="str">
            <v>MDELIVERY</v>
          </cell>
          <cell r="E4232" t="str">
            <v>DESPACHO</v>
          </cell>
          <cell r="F4232" t="str">
            <v>NORMAL</v>
          </cell>
          <cell r="G4232" t="str">
            <v>FT78921</v>
          </cell>
          <cell r="H4232">
            <v>44936</v>
          </cell>
          <cell r="I4232" t="str">
            <v>ENTREGADO</v>
          </cell>
          <cell r="J4232">
            <v>44937</v>
          </cell>
          <cell r="K4232" t="str">
            <v>DARWIN DANIEL GOMEZ RIVAS_DARWIN DANIEL GOMEZ RIVAS</v>
          </cell>
          <cell r="L4232" t="str">
            <v xml:space="preserve"> GUASMO NORTE COOP UNIoN CIVICA Mz L Sl 4 Ingresando por el Pailon 2 cuadras ingresa del lado derecho En la esquina hay una casa de 2 pisos Color naranja </v>
          </cell>
          <cell r="M4232" t="str">
            <v>0918818162001</v>
          </cell>
          <cell r="N4232" t="str">
            <v>0978721699</v>
          </cell>
          <cell r="O4232" t="str">
            <v/>
          </cell>
          <cell r="P4232" t="str">
            <v>GUAYAQUIL</v>
          </cell>
          <cell r="Q4232" t="str">
            <v>GUAYAQUIL</v>
          </cell>
          <cell r="R4232" t="str">
            <v>GUAYAS</v>
          </cell>
          <cell r="T4232" t="str">
            <v>FLEXTRANS GYE</v>
          </cell>
          <cell r="U4232" t="str">
            <v>FLEXNETUIO_GYE</v>
          </cell>
          <cell r="V4232">
            <v>1</v>
          </cell>
          <cell r="W4232">
            <v>1</v>
          </cell>
          <cell r="X4232" t="str">
            <v>FLEXNET ECUADOR - MDELIVERY</v>
          </cell>
          <cell r="Y4232" t="str">
            <v>CALLE 28 DE JUNIO S/N Y GARCIA MORENO ENTRADA LLANO GRANDE</v>
          </cell>
        </row>
        <row r="4233">
          <cell r="A4233" t="str">
            <v>2482549</v>
          </cell>
          <cell r="B4233">
            <v>493999</v>
          </cell>
          <cell r="C4233" t="str">
            <v>2482549</v>
          </cell>
          <cell r="D4233" t="str">
            <v>MDELIVERY</v>
          </cell>
          <cell r="E4233" t="str">
            <v>DESPACHO</v>
          </cell>
          <cell r="F4233" t="str">
            <v>NORMAL</v>
          </cell>
          <cell r="G4233" t="str">
            <v>FT78934</v>
          </cell>
          <cell r="H4233">
            <v>44936</v>
          </cell>
          <cell r="I4233" t="str">
            <v>ENTREGADO</v>
          </cell>
          <cell r="J4233">
            <v>44938</v>
          </cell>
          <cell r="K4233" t="str">
            <v xml:space="preserve">LENIN GUAMAN_GEO IMPORTACIONES S A S </v>
          </cell>
          <cell r="L4233" t="str">
            <v>TORIBIO MONTES Y DANIEL HIDALGO CASA N27 07</v>
          </cell>
          <cell r="M4233" t="str">
            <v>1793196632001</v>
          </cell>
          <cell r="N4233" t="str">
            <v>0984738619</v>
          </cell>
          <cell r="O4233" t="str">
            <v/>
          </cell>
          <cell r="P4233" t="str">
            <v>QUITO</v>
          </cell>
          <cell r="Q4233" t="str">
            <v>QUITO</v>
          </cell>
          <cell r="R4233" t="str">
            <v>PICHINCHA</v>
          </cell>
          <cell r="T4233" t="str">
            <v>FLEXTRANS UIO</v>
          </cell>
          <cell r="U4233" t="str">
            <v>FLEXNETUIO_LOCAL</v>
          </cell>
          <cell r="V4233">
            <v>1</v>
          </cell>
          <cell r="W4233">
            <v>1</v>
          </cell>
          <cell r="X4233" t="str">
            <v>FLEXNET ECUADOR - MDELIVERY</v>
          </cell>
          <cell r="Y4233" t="str">
            <v>CALLE 28 DE JUNIO S/N Y GARCIA MORENO ENTRADA LLANO GRANDE</v>
          </cell>
        </row>
        <row r="4234">
          <cell r="A4234" t="str">
            <v>2482552</v>
          </cell>
          <cell r="B4234">
            <v>494000</v>
          </cell>
          <cell r="C4234" t="str">
            <v>2482552</v>
          </cell>
          <cell r="D4234" t="str">
            <v>MDELIVERY</v>
          </cell>
          <cell r="E4234" t="str">
            <v>DESPACHO</v>
          </cell>
          <cell r="F4234" t="str">
            <v>NORMAL</v>
          </cell>
          <cell r="G4234" t="str">
            <v>FT78961</v>
          </cell>
          <cell r="H4234">
            <v>44936</v>
          </cell>
          <cell r="I4234" t="str">
            <v>ENTREGADO</v>
          </cell>
          <cell r="J4234">
            <v>44938</v>
          </cell>
          <cell r="K4234" t="str">
            <v>Gabriela Imbaquingo BolaNos_TECNISEGUROS S A AGENCIA ASESORA PRODUCTORA DE SE</v>
          </cell>
          <cell r="L4234" t="str">
            <v>Leos Febres Cordero y Mariano Ventimill Pasaje Fidel Quijano N56 132 Atras del Colegio aeronautico</v>
          </cell>
          <cell r="M4234" t="str">
            <v>1790048772001</v>
          </cell>
          <cell r="N4234" t="str">
            <v>0999901809</v>
          </cell>
          <cell r="O4234" t="str">
            <v/>
          </cell>
          <cell r="P4234" t="str">
            <v>QUITO</v>
          </cell>
          <cell r="Q4234" t="str">
            <v>QUITO</v>
          </cell>
          <cell r="R4234" t="str">
            <v>PICHINCHA</v>
          </cell>
          <cell r="T4234" t="str">
            <v>FLEXTRANS UIO</v>
          </cell>
          <cell r="U4234" t="str">
            <v>FLEXNETUIO_LOCAL</v>
          </cell>
          <cell r="V4234">
            <v>1</v>
          </cell>
          <cell r="W4234">
            <v>1</v>
          </cell>
          <cell r="X4234" t="str">
            <v>FLEXNET ECUADOR - MDELIVERY</v>
          </cell>
          <cell r="Y4234" t="str">
            <v>CALLE 28 DE JUNIO S/N Y GARCIA MORENO ENTRADA LLANO GRANDE</v>
          </cell>
        </row>
        <row r="4235">
          <cell r="A4235" t="str">
            <v>2482553</v>
          </cell>
          <cell r="B4235">
            <v>494001</v>
          </cell>
          <cell r="C4235" t="str">
            <v>2482553</v>
          </cell>
          <cell r="D4235" t="str">
            <v>MDELIVERY</v>
          </cell>
          <cell r="E4235" t="str">
            <v>DESPACHO</v>
          </cell>
          <cell r="F4235" t="str">
            <v>NORMAL</v>
          </cell>
          <cell r="G4235" t="str">
            <v>FT78925</v>
          </cell>
          <cell r="H4235">
            <v>44936</v>
          </cell>
          <cell r="I4235" t="str">
            <v>ENTREGADO</v>
          </cell>
          <cell r="J4235">
            <v>44938</v>
          </cell>
          <cell r="K4235" t="str">
            <v>Magda Gamarra_ARVIEDO</v>
          </cell>
          <cell r="L4235" t="str">
            <v xml:space="preserve">Urdesa Circunvalacion sur 306 y todos los santos Aloha M </v>
          </cell>
          <cell r="M4235" t="str">
            <v>0993188298001</v>
          </cell>
          <cell r="N4235" t="str">
            <v>0992598352</v>
          </cell>
          <cell r="O4235" t="str">
            <v/>
          </cell>
          <cell r="P4235" t="str">
            <v>GUAYAQUIL</v>
          </cell>
          <cell r="Q4235" t="str">
            <v>GUAYAQUIL</v>
          </cell>
          <cell r="R4235" t="str">
            <v>GUAYAS</v>
          </cell>
          <cell r="T4235" t="str">
            <v>ITSACOURIER</v>
          </cell>
          <cell r="U4235" t="str">
            <v>FLEXNETUIO_GYE</v>
          </cell>
          <cell r="V4235">
            <v>1</v>
          </cell>
          <cell r="W4235">
            <v>1</v>
          </cell>
          <cell r="X4235" t="str">
            <v>FLEXNET ECUADOR - MDELIVERY</v>
          </cell>
          <cell r="Y4235" t="str">
            <v>CALLE 28 DE JUNIO S/N Y GARCIA MORENO ENTRADA LLANO GRANDE</v>
          </cell>
        </row>
        <row r="4236">
          <cell r="A4236" t="str">
            <v>2482555</v>
          </cell>
          <cell r="B4236">
            <v>494002</v>
          </cell>
          <cell r="C4236" t="str">
            <v>2482555</v>
          </cell>
          <cell r="D4236" t="str">
            <v>MDELIVERY</v>
          </cell>
          <cell r="E4236" t="str">
            <v>DESPACHO</v>
          </cell>
          <cell r="F4236" t="str">
            <v>NORMAL</v>
          </cell>
          <cell r="G4236" t="str">
            <v>FT78958</v>
          </cell>
          <cell r="H4236">
            <v>44936</v>
          </cell>
          <cell r="I4236" t="str">
            <v>ENTREGADO</v>
          </cell>
          <cell r="J4236">
            <v>44937</v>
          </cell>
          <cell r="K4236" t="str">
            <v>TOASA GUAMAN CARMEN IRENE_BANCO INTERNACIONAL</v>
          </cell>
          <cell r="L4236" t="str">
            <v>AV MARISCAL SUCRE Y CALLE QUITUS ESQUINA BANCO INTERNACIOAL AGENCIA MARISCAL SUCRE</v>
          </cell>
          <cell r="M4236" t="str">
            <v>1790098354001</v>
          </cell>
          <cell r="N4236" t="str">
            <v>5003600</v>
          </cell>
          <cell r="O4236" t="str">
            <v/>
          </cell>
          <cell r="P4236" t="str">
            <v>QUITO</v>
          </cell>
          <cell r="Q4236" t="str">
            <v>QUITO</v>
          </cell>
          <cell r="R4236" t="str">
            <v>PICHINCHA</v>
          </cell>
          <cell r="T4236" t="str">
            <v>FLEXTRANS UIO</v>
          </cell>
          <cell r="U4236" t="str">
            <v>FLEXNETUIO_LOCAL</v>
          </cell>
          <cell r="V4236">
            <v>1</v>
          </cell>
          <cell r="W4236">
            <v>1</v>
          </cell>
          <cell r="X4236" t="str">
            <v>FLEXNET ECUADOR - MDELIVERY</v>
          </cell>
          <cell r="Y4236" t="str">
            <v>CALLE 28 DE JUNIO S/N Y GARCIA MORENO ENTRADA LLANO GRANDE</v>
          </cell>
        </row>
        <row r="4237">
          <cell r="A4237" t="str">
            <v>2482556</v>
          </cell>
          <cell r="B4237">
            <v>494003</v>
          </cell>
          <cell r="C4237" t="str">
            <v>2482556</v>
          </cell>
          <cell r="D4237" t="str">
            <v>MDELIVERY</v>
          </cell>
          <cell r="E4237" t="str">
            <v>DESPACHO</v>
          </cell>
          <cell r="F4237" t="str">
            <v>NORMAL</v>
          </cell>
          <cell r="G4237" t="str">
            <v>FT78936</v>
          </cell>
          <cell r="H4237">
            <v>44936</v>
          </cell>
          <cell r="I4237" t="str">
            <v>ENTREGADO</v>
          </cell>
          <cell r="J4237">
            <v>44937</v>
          </cell>
          <cell r="K4237" t="str">
            <v>LUIS ANDRADE_LUIS FERNANDO ANDRADE BELTRAN</v>
          </cell>
          <cell r="L4237" t="str">
            <v>Tumbaco Eloy Alfaro av interoceanica km 14 30 sector la granja agrocalidad</v>
          </cell>
          <cell r="M4237" t="str">
            <v>1719230961001</v>
          </cell>
          <cell r="N4237" t="str">
            <v>0987882035</v>
          </cell>
          <cell r="O4237" t="str">
            <v/>
          </cell>
          <cell r="P4237" t="str">
            <v>QUITO</v>
          </cell>
          <cell r="Q4237" t="str">
            <v>QUITO</v>
          </cell>
          <cell r="R4237" t="str">
            <v>PICHINCHA</v>
          </cell>
          <cell r="T4237" t="str">
            <v>FLEXTRANS UIO</v>
          </cell>
          <cell r="U4237" t="str">
            <v>FLEXNETUIO_LOCAL</v>
          </cell>
          <cell r="V4237">
            <v>1</v>
          </cell>
          <cell r="W4237">
            <v>1</v>
          </cell>
          <cell r="X4237" t="str">
            <v>FLEXNET ECUADOR - MDELIVERY</v>
          </cell>
          <cell r="Y4237" t="str">
            <v>CALLE 28 DE JUNIO S/N Y GARCIA MORENO ENTRADA LLANO GRANDE</v>
          </cell>
        </row>
        <row r="4238">
          <cell r="A4238" t="str">
            <v>2482557</v>
          </cell>
          <cell r="B4238">
            <v>494004</v>
          </cell>
          <cell r="C4238" t="str">
            <v>2482557</v>
          </cell>
          <cell r="D4238" t="str">
            <v>MDELIVERY</v>
          </cell>
          <cell r="E4238" t="str">
            <v>DESPACHO</v>
          </cell>
          <cell r="F4238" t="str">
            <v>NORMAL</v>
          </cell>
          <cell r="G4238" t="str">
            <v>FT78923</v>
          </cell>
          <cell r="H4238">
            <v>44936</v>
          </cell>
          <cell r="I4238" t="str">
            <v>ENTREGADO</v>
          </cell>
          <cell r="J4238">
            <v>44938</v>
          </cell>
          <cell r="K4238" t="str">
            <v>Jenniffer Villacis_ASOCIACION SOLIDARISTA PROFUTURO</v>
          </cell>
          <cell r="L4238" t="str">
            <v xml:space="preserve"> GUAYAS GUAYAQUIL Av Jose Rodriguez Bonin y Av Barcelona Planta San Eduardo Holcim Ecuador Planta Baja </v>
          </cell>
          <cell r="M4238" t="str">
            <v>0992424222001</v>
          </cell>
          <cell r="N4238" t="str">
            <v>0989547209</v>
          </cell>
          <cell r="O4238" t="str">
            <v/>
          </cell>
          <cell r="P4238" t="str">
            <v>GUAYAQUIL</v>
          </cell>
          <cell r="Q4238" t="str">
            <v>GUAYAQUIL</v>
          </cell>
          <cell r="R4238" t="str">
            <v>GUAYAS</v>
          </cell>
          <cell r="T4238" t="str">
            <v>ITSACOURIER</v>
          </cell>
          <cell r="U4238" t="str">
            <v>FLEXNETUIO_GYE</v>
          </cell>
          <cell r="V4238">
            <v>1</v>
          </cell>
          <cell r="W4238">
            <v>1</v>
          </cell>
          <cell r="X4238" t="str">
            <v>FLEXNET ECUADOR - MDELIVERY</v>
          </cell>
          <cell r="Y4238" t="str">
            <v>CALLE 28 DE JUNIO S/N Y GARCIA MORENO ENTRADA LLANO GRANDE</v>
          </cell>
        </row>
        <row r="4239">
          <cell r="A4239" t="str">
            <v>2482558</v>
          </cell>
          <cell r="B4239">
            <v>494005</v>
          </cell>
          <cell r="C4239" t="str">
            <v>2482558</v>
          </cell>
          <cell r="D4239" t="str">
            <v>MDELIVERY</v>
          </cell>
          <cell r="E4239" t="str">
            <v>DESPACHO</v>
          </cell>
          <cell r="F4239" t="str">
            <v>NORMAL</v>
          </cell>
          <cell r="G4239" t="str">
            <v>IC4414</v>
          </cell>
          <cell r="H4239">
            <v>44936</v>
          </cell>
          <cell r="I4239" t="str">
            <v>ENTREGADO</v>
          </cell>
          <cell r="J4239">
            <v>44937</v>
          </cell>
          <cell r="K4239" t="str">
            <v xml:space="preserve">edison siguenza diego avilar_GRAIMAN CIA LTDA </v>
          </cell>
          <cell r="L4239" t="str">
            <v>PANAMARICANA NORTE KILOMETRO 4 5 SCTR PARQUE INDUSTRIAL INDRUSTRIAS GRAIMAN</v>
          </cell>
          <cell r="M4239" t="str">
            <v>0190122271001</v>
          </cell>
          <cell r="N4239" t="str">
            <v>0984891859</v>
          </cell>
          <cell r="O4239" t="str">
            <v/>
          </cell>
          <cell r="P4239" t="str">
            <v>CUENCA</v>
          </cell>
          <cell r="Q4239" t="str">
            <v>CUENCA</v>
          </cell>
          <cell r="R4239" t="str">
            <v>AZUAY</v>
          </cell>
          <cell r="T4239" t="str">
            <v>ITSACOURIER</v>
          </cell>
          <cell r="U4239" t="str">
            <v>FLEXNETUIO_PROVINCIA</v>
          </cell>
          <cell r="V4239">
            <v>1</v>
          </cell>
          <cell r="W4239">
            <v>1</v>
          </cell>
          <cell r="X4239" t="str">
            <v>FLEXNET ECUADOR - MDELIVERY</v>
          </cell>
          <cell r="Y4239" t="str">
            <v>CALLE 28 DE JUNIO S/N Y GARCIA MORENO ENTRADA LLANO GRANDE</v>
          </cell>
        </row>
        <row r="4240">
          <cell r="A4240" t="str">
            <v>2482598</v>
          </cell>
          <cell r="B4240">
            <v>494006</v>
          </cell>
          <cell r="C4240" t="str">
            <v>2482598</v>
          </cell>
          <cell r="D4240" t="str">
            <v>MDELIVERY</v>
          </cell>
          <cell r="E4240" t="str">
            <v>DESPACHO</v>
          </cell>
          <cell r="F4240" t="str">
            <v>NORMAL</v>
          </cell>
          <cell r="G4240" t="str">
            <v>FT78959</v>
          </cell>
          <cell r="H4240">
            <v>44936</v>
          </cell>
          <cell r="I4240" t="str">
            <v>ENTREGADO</v>
          </cell>
          <cell r="J4240">
            <v>44937</v>
          </cell>
          <cell r="K4240" t="str">
            <v>Patricia Luna_URBANO EXPRESS S A RAPIEXX</v>
          </cell>
          <cell r="L4240" t="str">
            <v>De Las Azucenas N44 131 y de Los Granados</v>
          </cell>
          <cell r="M4240" t="str">
            <v>1791312813001</v>
          </cell>
          <cell r="N4240" t="str">
            <v>0992526528</v>
          </cell>
          <cell r="O4240" t="str">
            <v/>
          </cell>
          <cell r="P4240" t="str">
            <v>QUITO</v>
          </cell>
          <cell r="Q4240" t="str">
            <v>QUITO</v>
          </cell>
          <cell r="R4240" t="str">
            <v>PICHINCHA</v>
          </cell>
          <cell r="T4240" t="str">
            <v>FLEXTRANS UIO</v>
          </cell>
          <cell r="U4240" t="str">
            <v>FLEXNETUIO_LOCAL</v>
          </cell>
          <cell r="V4240">
            <v>1</v>
          </cell>
          <cell r="W4240">
            <v>1</v>
          </cell>
          <cell r="X4240" t="str">
            <v>FLEXNET ECUADOR - MDELIVERY</v>
          </cell>
          <cell r="Y4240" t="str">
            <v>CALLE 28 DE JUNIO S/N Y GARCIA MORENO ENTRADA LLANO GRANDE</v>
          </cell>
        </row>
        <row r="4241">
          <cell r="A4241" t="str">
            <v>2482618</v>
          </cell>
          <cell r="B4241">
            <v>494007</v>
          </cell>
          <cell r="C4241" t="str">
            <v>2482618</v>
          </cell>
          <cell r="D4241" t="str">
            <v>MDELIVERY</v>
          </cell>
          <cell r="E4241" t="str">
            <v>DESPACHO</v>
          </cell>
          <cell r="F4241" t="str">
            <v>NORMAL</v>
          </cell>
          <cell r="G4241" t="str">
            <v>FT78935</v>
          </cell>
          <cell r="H4241">
            <v>44936</v>
          </cell>
          <cell r="I4241" t="str">
            <v>ENTREGADO</v>
          </cell>
          <cell r="J4241">
            <v>44937</v>
          </cell>
          <cell r="K4241" t="str">
            <v>CECILIA BASTIDAS KEVIN CARRION_BANCO INTERNACIONAL</v>
          </cell>
          <cell r="L4241" t="str">
            <v>PATRIA Y 9 DE OCTUBRE MATRIZ BANCO INTERNACIONAL AREA DE CORRESPONDENCIA</v>
          </cell>
          <cell r="M4241" t="str">
            <v>1790098354001</v>
          </cell>
          <cell r="N4241" t="str">
            <v>0987069659</v>
          </cell>
          <cell r="O4241" t="str">
            <v/>
          </cell>
          <cell r="P4241" t="str">
            <v>QUITO</v>
          </cell>
          <cell r="Q4241" t="str">
            <v>QUITO</v>
          </cell>
          <cell r="R4241" t="str">
            <v>PICHINCHA</v>
          </cell>
          <cell r="T4241" t="str">
            <v>FLEXTRANS UIO</v>
          </cell>
          <cell r="U4241" t="str">
            <v>FLEXNETUIO_LOCAL</v>
          </cell>
          <cell r="V4241">
            <v>1</v>
          </cell>
          <cell r="W4241">
            <v>1</v>
          </cell>
          <cell r="X4241" t="str">
            <v>FLEXNET ECUADOR - MDELIVERY</v>
          </cell>
          <cell r="Y4241" t="str">
            <v>CALLE 28 DE JUNIO S/N Y GARCIA MORENO ENTRADA LLANO GRANDE</v>
          </cell>
        </row>
        <row r="4242">
          <cell r="A4242" t="str">
            <v>2482619</v>
          </cell>
          <cell r="B4242">
            <v>494008</v>
          </cell>
          <cell r="C4242" t="str">
            <v>2482619</v>
          </cell>
          <cell r="D4242" t="str">
            <v>MDELIVERY</v>
          </cell>
          <cell r="E4242" t="str">
            <v>DESPACHO</v>
          </cell>
          <cell r="F4242" t="str">
            <v>NORMAL</v>
          </cell>
          <cell r="G4242" t="str">
            <v>FT78940</v>
          </cell>
          <cell r="H4242">
            <v>44936</v>
          </cell>
          <cell r="I4242" t="str">
            <v>ENTREGADO</v>
          </cell>
          <cell r="J4242">
            <v>44937</v>
          </cell>
          <cell r="K4242" t="str">
            <v xml:space="preserve">ALEXANDRA LARREA_PAREDES ROBALINO MARCELO JAVIER </v>
          </cell>
          <cell r="L4242" t="str">
            <v xml:space="preserve"> PICHINCHA RUMINAHUI AUTOPISTA GENERAL RUMINAHUI PUENTE 2 SENTIDO QUITO VALLE CONJUNTO PUERTAS DEL SOL 2 DEPTO 66 COORD 0 252865 78 484591 </v>
          </cell>
          <cell r="M4242" t="str">
            <v>1802150357001</v>
          </cell>
          <cell r="N4242" t="str">
            <v>998309128</v>
          </cell>
          <cell r="O4242" t="str">
            <v/>
          </cell>
          <cell r="P4242" t="str">
            <v>RUMIÑAHUI</v>
          </cell>
          <cell r="Q4242" t="str">
            <v>RUMIÑAHUI</v>
          </cell>
          <cell r="R4242" t="str">
            <v>PICHINCHA</v>
          </cell>
          <cell r="T4242" t="str">
            <v>FLEXTRANS UIO</v>
          </cell>
          <cell r="U4242" t="str">
            <v>FLEXNETUIO_LOCAL</v>
          </cell>
          <cell r="V4242">
            <v>1</v>
          </cell>
          <cell r="W4242">
            <v>1</v>
          </cell>
          <cell r="X4242" t="str">
            <v>FLEXNET ECUADOR - MDELIVERY</v>
          </cell>
          <cell r="Y4242" t="str">
            <v>CALLE 28 DE JUNIO S/N Y GARCIA MORENO ENTRADA LLANO GRANDE</v>
          </cell>
        </row>
        <row r="4243">
          <cell r="A4243" t="str">
            <v>2482629</v>
          </cell>
          <cell r="B4243">
            <v>494009</v>
          </cell>
          <cell r="C4243" t="str">
            <v>2482629</v>
          </cell>
          <cell r="D4243" t="str">
            <v>MDELIVERY</v>
          </cell>
          <cell r="E4243" t="str">
            <v>DESPACHO</v>
          </cell>
          <cell r="F4243" t="str">
            <v>NORMAL</v>
          </cell>
          <cell r="G4243" t="str">
            <v>FT78957</v>
          </cell>
          <cell r="H4243">
            <v>44936</v>
          </cell>
          <cell r="I4243" t="str">
            <v>ENTREGADO</v>
          </cell>
          <cell r="J4243">
            <v>44937</v>
          </cell>
          <cell r="K4243" t="str">
            <v>MARIANGEL MARTINEZ_LUCIA VINUEZA CIA LTDA</v>
          </cell>
          <cell r="L4243" t="str">
            <v xml:space="preserve"> PICHINCHA QUITO Av Interoceanica NA Av Oswaldo Guayasamin CUMBAYA Urb Santa Lucia Av Interoceanica Calle G Av Oswaldo Guayasamin Local Lucia ITALIA </v>
          </cell>
          <cell r="M4243" t="str">
            <v>1792270456001</v>
          </cell>
          <cell r="N4243" t="str">
            <v>0961310798</v>
          </cell>
          <cell r="O4243" t="str">
            <v/>
          </cell>
          <cell r="P4243" t="str">
            <v>QUITO</v>
          </cell>
          <cell r="Q4243" t="str">
            <v>QUITO</v>
          </cell>
          <cell r="R4243" t="str">
            <v>PICHINCHA</v>
          </cell>
          <cell r="T4243" t="str">
            <v>FLEXTRANS UIO</v>
          </cell>
          <cell r="U4243" t="str">
            <v>FLEXNETUIO_LOCAL</v>
          </cell>
          <cell r="V4243">
            <v>1</v>
          </cell>
          <cell r="W4243">
            <v>1</v>
          </cell>
          <cell r="X4243" t="str">
            <v>FLEXNET ECUADOR - MDELIVERY</v>
          </cell>
          <cell r="Y4243" t="str">
            <v>CALLE 28 DE JUNIO S/N Y GARCIA MORENO ENTRADA LLANO GRANDE</v>
          </cell>
        </row>
        <row r="4244">
          <cell r="A4244" t="str">
            <v>2482630</v>
          </cell>
          <cell r="B4244">
            <v>494010</v>
          </cell>
          <cell r="C4244" t="str">
            <v>2482630</v>
          </cell>
          <cell r="D4244" t="str">
            <v>MDELIVERY</v>
          </cell>
          <cell r="E4244" t="str">
            <v>DESPACHO</v>
          </cell>
          <cell r="F4244" t="str">
            <v>NORMAL</v>
          </cell>
          <cell r="G4244" t="str">
            <v>FT78931</v>
          </cell>
          <cell r="H4244">
            <v>44936</v>
          </cell>
          <cell r="I4244" t="str">
            <v>ENTREGADO</v>
          </cell>
          <cell r="J4244">
            <v>44938</v>
          </cell>
          <cell r="K4244" t="str">
            <v>ADRIANA PLAZA_VALLEJO ALVEAR GLORIA ELIZABETH</v>
          </cell>
          <cell r="L4244" t="str">
            <v>RUIZ DE CASTILLA N30 13 Y ANDAGOYA EDF EXPOCOLOR MZ OFIC 3</v>
          </cell>
          <cell r="M4244" t="str">
            <v>1309272456001</v>
          </cell>
          <cell r="N4244" t="str">
            <v>0999701302</v>
          </cell>
          <cell r="O4244" t="str">
            <v/>
          </cell>
          <cell r="P4244" t="str">
            <v>QUITO</v>
          </cell>
          <cell r="Q4244" t="str">
            <v>QUITO</v>
          </cell>
          <cell r="R4244" t="str">
            <v>PICHINCHA</v>
          </cell>
          <cell r="T4244" t="str">
            <v>FLEXTRANS UIO</v>
          </cell>
          <cell r="U4244" t="str">
            <v>FLEXNETUIO_LOCAL</v>
          </cell>
          <cell r="V4244">
            <v>1</v>
          </cell>
          <cell r="W4244">
            <v>1</v>
          </cell>
          <cell r="X4244" t="str">
            <v>FLEXNET ECUADOR - MDELIVERY</v>
          </cell>
          <cell r="Y4244" t="str">
            <v>CALLE 28 DE JUNIO S/N Y GARCIA MORENO ENTRADA LLANO GRANDE</v>
          </cell>
        </row>
        <row r="4245">
          <cell r="A4245" t="str">
            <v>2482525</v>
          </cell>
          <cell r="B4245">
            <v>493978</v>
          </cell>
          <cell r="C4245" t="str">
            <v>2482525</v>
          </cell>
          <cell r="D4245" t="str">
            <v>MDELIVERY</v>
          </cell>
          <cell r="E4245" t="str">
            <v>DESPACHO</v>
          </cell>
          <cell r="F4245" t="str">
            <v>NORMAL</v>
          </cell>
          <cell r="G4245" t="str">
            <v>FT78962</v>
          </cell>
          <cell r="H4245">
            <v>44936</v>
          </cell>
          <cell r="I4245" t="str">
            <v>ENTREGADO</v>
          </cell>
          <cell r="J4245">
            <v>44937</v>
          </cell>
          <cell r="K4245" t="str">
            <v>CECILIA BASTIDAS KEVIN CARRION_BANCO INTERNACIONAL</v>
          </cell>
          <cell r="L4245" t="str">
            <v>PATRIA Y 9 DE OCTUBRE MATRIZ BANCO INTERNACIONAL AREA DE CORRESPONDENCIA</v>
          </cell>
          <cell r="M4245" t="str">
            <v>1790098354001</v>
          </cell>
          <cell r="N4245" t="str">
            <v>0987069659</v>
          </cell>
          <cell r="O4245" t="str">
            <v/>
          </cell>
          <cell r="P4245" t="str">
            <v>QUITO</v>
          </cell>
          <cell r="Q4245" t="str">
            <v>QUITO</v>
          </cell>
          <cell r="R4245" t="str">
            <v>PICHINCHA</v>
          </cell>
          <cell r="T4245" t="str">
            <v>FLEXTRANS UIO</v>
          </cell>
          <cell r="U4245" t="str">
            <v>FLEXNETUIO_LOCAL</v>
          </cell>
          <cell r="V4245">
            <v>1</v>
          </cell>
          <cell r="W4245">
            <v>1</v>
          </cell>
          <cell r="X4245" t="str">
            <v>FLEXNET ECUADOR - MDELIVERY</v>
          </cell>
          <cell r="Y4245" t="str">
            <v>CALLE 28 DE JUNIO S/N Y GARCIA MORENO ENTRADA LLANO GRANDE</v>
          </cell>
        </row>
        <row r="4246">
          <cell r="A4246" t="str">
            <v>2482526</v>
          </cell>
          <cell r="B4246">
            <v>493979</v>
          </cell>
          <cell r="C4246" t="str">
            <v>2482526</v>
          </cell>
          <cell r="D4246" t="str">
            <v>MDELIVERY</v>
          </cell>
          <cell r="E4246" t="str">
            <v>DESPACHO</v>
          </cell>
          <cell r="F4246" t="str">
            <v>NORMAL</v>
          </cell>
          <cell r="G4246" t="str">
            <v>FT78938</v>
          </cell>
          <cell r="H4246">
            <v>44936</v>
          </cell>
          <cell r="I4246" t="str">
            <v>ENTREGADO</v>
          </cell>
          <cell r="J4246">
            <v>44937</v>
          </cell>
          <cell r="K4246" t="str">
            <v xml:space="preserve">Ing William Torres_TRANS ESMERALDAS INTERNACIONAL TEISA S A </v>
          </cell>
          <cell r="L4246" t="str">
            <v xml:space="preserve"> PICHINCHA QUITO Calle Marcos Escorza S N y Carlos Freile Zaldumbide PB trans esmeraldas </v>
          </cell>
          <cell r="M4246" t="str">
            <v>1790320359001</v>
          </cell>
          <cell r="N4246" t="str">
            <v>223922300</v>
          </cell>
          <cell r="O4246" t="str">
            <v/>
          </cell>
          <cell r="P4246" t="str">
            <v>QUITO</v>
          </cell>
          <cell r="Q4246" t="str">
            <v>QUITO</v>
          </cell>
          <cell r="R4246" t="str">
            <v>PICHINCHA</v>
          </cell>
          <cell r="T4246" t="str">
            <v>FLEXTRANS UIO</v>
          </cell>
          <cell r="U4246" t="str">
            <v>FLEXNETUIO_LOCAL</v>
          </cell>
          <cell r="V4246">
            <v>1</v>
          </cell>
          <cell r="W4246">
            <v>1</v>
          </cell>
          <cell r="X4246" t="str">
            <v>FLEXNET ECUADOR - MDELIVERY</v>
          </cell>
          <cell r="Y4246" t="str">
            <v>CALLE 28 DE JUNIO S/N Y GARCIA MORENO ENTRADA LLANO GRANDE</v>
          </cell>
        </row>
        <row r="4247">
          <cell r="A4247" t="str">
            <v>2482527</v>
          </cell>
          <cell r="B4247">
            <v>493980</v>
          </cell>
          <cell r="C4247" t="str">
            <v>2482527</v>
          </cell>
          <cell r="D4247" t="str">
            <v>MDELIVERY</v>
          </cell>
          <cell r="E4247" t="str">
            <v>DESPACHO</v>
          </cell>
          <cell r="F4247" t="str">
            <v>NORMAL</v>
          </cell>
          <cell r="G4247" t="str">
            <v>FT78932</v>
          </cell>
          <cell r="H4247">
            <v>44936</v>
          </cell>
          <cell r="I4247" t="str">
            <v>ENTREGADO</v>
          </cell>
          <cell r="J4247">
            <v>44937</v>
          </cell>
          <cell r="K4247" t="str">
            <v>MAURICIO GABRIEL NAVARRETE TOSCANO_ MAURICIO GABRIEL NAVARRETE TOSCANO</v>
          </cell>
          <cell r="L4247" t="str">
            <v>VOZ ANDES N42 74 Y MARIANO ECHEVERRIA</v>
          </cell>
          <cell r="M4247" t="str">
            <v>1723476964001</v>
          </cell>
          <cell r="N4247" t="str">
            <v>0995508662</v>
          </cell>
          <cell r="O4247" t="str">
            <v/>
          </cell>
          <cell r="P4247" t="str">
            <v>QUITO</v>
          </cell>
          <cell r="Q4247" t="str">
            <v>QUITO</v>
          </cell>
          <cell r="R4247" t="str">
            <v>PICHINCHA</v>
          </cell>
          <cell r="T4247" t="str">
            <v>FLEXTRANS UIO</v>
          </cell>
          <cell r="U4247" t="str">
            <v>FLEXNETUIO_LOCAL</v>
          </cell>
          <cell r="V4247">
            <v>1</v>
          </cell>
          <cell r="W4247">
            <v>1</v>
          </cell>
          <cell r="X4247" t="str">
            <v>FLEXNET ECUADOR - MDELIVERY</v>
          </cell>
          <cell r="Y4247" t="str">
            <v>CALLE 28 DE JUNIO S/N Y GARCIA MORENO ENTRADA LLANO GRANDE</v>
          </cell>
        </row>
        <row r="4248">
          <cell r="A4248" t="str">
            <v>2482529</v>
          </cell>
          <cell r="B4248">
            <v>493981</v>
          </cell>
          <cell r="C4248" t="str">
            <v>2482529</v>
          </cell>
          <cell r="D4248" t="str">
            <v>MDELIVERY</v>
          </cell>
          <cell r="E4248" t="str">
            <v>DESPACHO</v>
          </cell>
          <cell r="F4248" t="str">
            <v>NORMAL</v>
          </cell>
          <cell r="G4248" t="str">
            <v>FT78926</v>
          </cell>
          <cell r="H4248">
            <v>44936</v>
          </cell>
          <cell r="I4248" t="str">
            <v>ENTREGADO</v>
          </cell>
          <cell r="J4248">
            <v>44937</v>
          </cell>
          <cell r="K4248" t="str">
            <v xml:space="preserve">Maria Teresa Navarro_BANCO COMERCIAL DE MANABI S A </v>
          </cell>
          <cell r="L4248" t="str">
            <v xml:space="preserve"> GUAYAS GUAYAQUIL Banco Comercial de Manabi Wall TRADE center Torre B av francisco de orellana piso 14 OFICINA GOLD WORKING </v>
          </cell>
          <cell r="M4248" t="str">
            <v>1390067506001</v>
          </cell>
          <cell r="N4248" t="str">
            <v>0999151108</v>
          </cell>
          <cell r="O4248" t="str">
            <v/>
          </cell>
          <cell r="P4248" t="str">
            <v>GUAYAQUIL</v>
          </cell>
          <cell r="Q4248" t="str">
            <v>GUAYAQUIL</v>
          </cell>
          <cell r="R4248" t="str">
            <v>GUAYAS</v>
          </cell>
          <cell r="T4248" t="str">
            <v>ITSACOURIER</v>
          </cell>
          <cell r="U4248" t="str">
            <v>FLEXNETUIO_GYE</v>
          </cell>
          <cell r="V4248">
            <v>1</v>
          </cell>
          <cell r="W4248">
            <v>1</v>
          </cell>
          <cell r="X4248" t="str">
            <v>FLEXNET ECUADOR - MDELIVERY</v>
          </cell>
          <cell r="Y4248" t="str">
            <v>CALLE 28 DE JUNIO S/N Y GARCIA MORENO ENTRADA LLANO GRANDE</v>
          </cell>
        </row>
        <row r="4249">
          <cell r="A4249" t="str">
            <v>2482531</v>
          </cell>
          <cell r="B4249">
            <v>493982</v>
          </cell>
          <cell r="C4249" t="str">
            <v>2482531</v>
          </cell>
          <cell r="D4249" t="str">
            <v>MDELIVERY</v>
          </cell>
          <cell r="E4249" t="str">
            <v>DESPACHO</v>
          </cell>
          <cell r="F4249" t="str">
            <v>NORMAL</v>
          </cell>
          <cell r="G4249" t="str">
            <v>FT78954</v>
          </cell>
          <cell r="H4249">
            <v>44936</v>
          </cell>
          <cell r="I4249" t="str">
            <v>ENTREGADO</v>
          </cell>
          <cell r="J4249">
            <v>44937</v>
          </cell>
          <cell r="K4249" t="str">
            <v>Gabriela Vallejo_TALAHASY SEGURIDAD CIA LTDA</v>
          </cell>
          <cell r="L4249" t="str">
            <v>PICHINCHA QUITO Av La Prensa N49 180 y Juan Holguin Edificio AMAFKAR Quinto Piso</v>
          </cell>
          <cell r="M4249" t="str">
            <v>1792003121001</v>
          </cell>
          <cell r="N4249" t="str">
            <v>0980212261</v>
          </cell>
          <cell r="O4249" t="str">
            <v/>
          </cell>
          <cell r="P4249" t="str">
            <v>QUITO</v>
          </cell>
          <cell r="Q4249" t="str">
            <v>QUITO</v>
          </cell>
          <cell r="R4249" t="str">
            <v>PICHINCHA</v>
          </cell>
          <cell r="T4249" t="str">
            <v>FLEXTRANS UIO</v>
          </cell>
          <cell r="U4249" t="str">
            <v>FLEXNETUIO_LOCAL</v>
          </cell>
          <cell r="V4249">
            <v>1</v>
          </cell>
          <cell r="W4249">
            <v>1</v>
          </cell>
          <cell r="X4249" t="str">
            <v>FLEXNET ECUADOR - MDELIVERY</v>
          </cell>
          <cell r="Y4249" t="str">
            <v>CALLE 28 DE JUNIO S/N Y GARCIA MORENO ENTRADA LLANO GRANDE</v>
          </cell>
        </row>
        <row r="4250">
          <cell r="A4250" t="str">
            <v>2482532</v>
          </cell>
          <cell r="B4250">
            <v>493983</v>
          </cell>
          <cell r="C4250" t="str">
            <v>2482532</v>
          </cell>
          <cell r="D4250" t="str">
            <v>MDELIVERY</v>
          </cell>
          <cell r="E4250" t="str">
            <v>DESPACHO</v>
          </cell>
          <cell r="F4250" t="str">
            <v>NORMAL</v>
          </cell>
          <cell r="G4250" t="str">
            <v>FT78924</v>
          </cell>
          <cell r="H4250">
            <v>44936</v>
          </cell>
          <cell r="I4250" t="str">
            <v>ENTREGADO</v>
          </cell>
          <cell r="J4250">
            <v>44938</v>
          </cell>
          <cell r="K4250" t="str">
            <v>Adriana Gutierrez_UNIVERSIDAD CASA GRANDE</v>
          </cell>
          <cell r="L4250" t="str">
            <v>Calle Ilanes diagonal a la puerta 6 del Centro Comercial Alban Borja Garita de Universidad Casa Grande</v>
          </cell>
          <cell r="M4250" t="str">
            <v>0992541539001</v>
          </cell>
          <cell r="N4250" t="str">
            <v>0999611695</v>
          </cell>
          <cell r="O4250" t="str">
            <v/>
          </cell>
          <cell r="P4250" t="str">
            <v>GUAYAQUIL</v>
          </cell>
          <cell r="Q4250" t="str">
            <v>GUAYAQUIL</v>
          </cell>
          <cell r="R4250" t="str">
            <v>GUAYAS</v>
          </cell>
          <cell r="T4250" t="str">
            <v>ITSACOURIER</v>
          </cell>
          <cell r="U4250" t="str">
            <v>FLEXNETUIO_GYE</v>
          </cell>
          <cell r="V4250">
            <v>1</v>
          </cell>
          <cell r="W4250">
            <v>1</v>
          </cell>
          <cell r="X4250" t="str">
            <v>FLEXNET ECUADOR - MDELIVERY</v>
          </cell>
          <cell r="Y4250" t="str">
            <v>CALLE 28 DE JUNIO S/N Y GARCIA MORENO ENTRADA LLANO GRANDE</v>
          </cell>
        </row>
        <row r="4251">
          <cell r="A4251" t="str">
            <v>2482534</v>
          </cell>
          <cell r="B4251">
            <v>493985</v>
          </cell>
          <cell r="C4251" t="str">
            <v>2482534</v>
          </cell>
          <cell r="D4251" t="str">
            <v>MDELIVERY</v>
          </cell>
          <cell r="E4251" t="str">
            <v>DESPACHO</v>
          </cell>
          <cell r="F4251" t="str">
            <v>NORMAL</v>
          </cell>
          <cell r="G4251" t="str">
            <v>FT78956</v>
          </cell>
          <cell r="H4251">
            <v>44936</v>
          </cell>
          <cell r="I4251" t="str">
            <v>ENTREGADO</v>
          </cell>
          <cell r="J4251">
            <v>44937</v>
          </cell>
          <cell r="K4251" t="str">
            <v>Rocio Quishpe Romina Villalba_MOLECULAS BIOLOGICAS BIOMOLEC CIA LTDA</v>
          </cell>
          <cell r="L4251" t="str">
            <v>Avenida de los Shyris 34 246 y Holanda esq Edificio Lopez Local Pharma Vida Quito Ecuador</v>
          </cell>
          <cell r="M4251" t="str">
            <v>1792465214001</v>
          </cell>
          <cell r="N4251" t="str">
            <v>0984254268</v>
          </cell>
          <cell r="O4251" t="str">
            <v/>
          </cell>
          <cell r="P4251" t="str">
            <v>QUITO</v>
          </cell>
          <cell r="Q4251" t="str">
            <v>QUITO</v>
          </cell>
          <cell r="R4251" t="str">
            <v>PICHINCHA</v>
          </cell>
          <cell r="T4251" t="str">
            <v>FLEXTRANS UIO</v>
          </cell>
          <cell r="U4251" t="str">
            <v>FLEXNETUIO_LOCAL</v>
          </cell>
          <cell r="V4251">
            <v>1</v>
          </cell>
          <cell r="W4251">
            <v>1</v>
          </cell>
          <cell r="X4251" t="str">
            <v>FLEXNET ECUADOR - MDELIVERY</v>
          </cell>
          <cell r="Y4251" t="str">
            <v>CALLE 28 DE JUNIO S/N Y GARCIA MORENO ENTRADA LLANO GRANDE</v>
          </cell>
        </row>
        <row r="4252">
          <cell r="A4252" t="str">
            <v>2482535</v>
          </cell>
          <cell r="B4252">
            <v>493986</v>
          </cell>
          <cell r="C4252" t="str">
            <v>2482535</v>
          </cell>
          <cell r="D4252" t="str">
            <v>MDELIVERY</v>
          </cell>
          <cell r="E4252" t="str">
            <v>DESPACHO</v>
          </cell>
          <cell r="F4252" t="str">
            <v>NORMAL</v>
          </cell>
          <cell r="G4252" t="str">
            <v>FT78920</v>
          </cell>
          <cell r="H4252">
            <v>44936</v>
          </cell>
          <cell r="I4252" t="str">
            <v>ENTREGADO</v>
          </cell>
          <cell r="J4252">
            <v>44937</v>
          </cell>
          <cell r="K4252" t="str">
            <v xml:space="preserve">Cintia barona Villegas_SOLUCIONES HIDRAULICAS INDUSTRIALES SOHIND S A </v>
          </cell>
          <cell r="L4252" t="str">
            <v>Clemente ballen 1715 entre Jose mascote y avenida del ejercito provincia</v>
          </cell>
          <cell r="M4252" t="str">
            <v>0992834803001</v>
          </cell>
          <cell r="N4252" t="str">
            <v>0998228165</v>
          </cell>
          <cell r="O4252" t="str">
            <v/>
          </cell>
          <cell r="P4252" t="str">
            <v>GUAYAQUIL</v>
          </cell>
          <cell r="Q4252" t="str">
            <v>GUAYAQUIL</v>
          </cell>
          <cell r="R4252" t="str">
            <v>GUAYAS</v>
          </cell>
          <cell r="T4252" t="str">
            <v>ITSACOURIER</v>
          </cell>
          <cell r="U4252" t="str">
            <v>FLEXNETUIO_GYE</v>
          </cell>
          <cell r="V4252">
            <v>1</v>
          </cell>
          <cell r="W4252">
            <v>1</v>
          </cell>
          <cell r="X4252" t="str">
            <v>FLEXNET ECUADOR - MDELIVERY</v>
          </cell>
          <cell r="Y4252" t="str">
            <v>CALLE 28 DE JUNIO S/N Y GARCIA MORENO ENTRADA LLANO GRANDE</v>
          </cell>
        </row>
        <row r="4253">
          <cell r="A4253" t="str">
            <v>2482536</v>
          </cell>
          <cell r="B4253">
            <v>493987</v>
          </cell>
          <cell r="C4253" t="str">
            <v>2482536</v>
          </cell>
          <cell r="D4253" t="str">
            <v>MDELIVERY</v>
          </cell>
          <cell r="E4253" t="str">
            <v>DESPACHO</v>
          </cell>
          <cell r="F4253" t="str">
            <v>NORMAL</v>
          </cell>
          <cell r="G4253" t="str">
            <v>FT78922</v>
          </cell>
          <cell r="H4253">
            <v>44936</v>
          </cell>
          <cell r="I4253" t="str">
            <v>ENTREGADO</v>
          </cell>
          <cell r="J4253">
            <v>44937</v>
          </cell>
          <cell r="K4253" t="str">
            <v>ARTURO ANDRES QUIMIS CARRASCO_ARTURO ANDRES QUIMIS CARRASCO</v>
          </cell>
          <cell r="L4253" t="str">
            <v xml:space="preserve"> AUTOPISTA NARCISA DE JUSUS VIA TERMINAL TERRESTRE FRENTE A LA CUIDADELA VERANDA EMPRESA HIDALGO Y HIDALGO 2 03 58 9 S 79 54 31 2 W </v>
          </cell>
          <cell r="M4253" t="str">
            <v>0926893272001</v>
          </cell>
          <cell r="N4253" t="str">
            <v>0989441604/0981376832</v>
          </cell>
          <cell r="O4253" t="str">
            <v/>
          </cell>
          <cell r="P4253" t="str">
            <v>GUAYAQUIL</v>
          </cell>
          <cell r="Q4253" t="str">
            <v>GUAYAQUIL</v>
          </cell>
          <cell r="R4253" t="str">
            <v>GUAYAS</v>
          </cell>
          <cell r="T4253" t="str">
            <v>ITSACOURIER</v>
          </cell>
          <cell r="U4253" t="str">
            <v>FLEXNETUIO_GYE</v>
          </cell>
          <cell r="V4253">
            <v>1</v>
          </cell>
          <cell r="W4253">
            <v>1</v>
          </cell>
          <cell r="X4253" t="str">
            <v>FLEXNET ECUADOR - MDELIVERY</v>
          </cell>
          <cell r="Y4253" t="str">
            <v>CALLE 28 DE JUNIO S/N Y GARCIA MORENO ENTRADA LLANO GRANDE</v>
          </cell>
        </row>
        <row r="4254">
          <cell r="A4254" t="str">
            <v>2482537</v>
          </cell>
          <cell r="B4254">
            <v>493988</v>
          </cell>
          <cell r="C4254" t="str">
            <v>2482537</v>
          </cell>
          <cell r="D4254" t="str">
            <v>MDELIVERY</v>
          </cell>
          <cell r="E4254" t="str">
            <v>DESPACHO</v>
          </cell>
          <cell r="F4254" t="str">
            <v>NORMAL</v>
          </cell>
          <cell r="G4254" t="str">
            <v>FT78963</v>
          </cell>
          <cell r="H4254">
            <v>44936</v>
          </cell>
          <cell r="I4254" t="str">
            <v>ENTREGADO</v>
          </cell>
          <cell r="J4254">
            <v>44938</v>
          </cell>
          <cell r="K4254" t="str">
            <v xml:space="preserve">TERESA RUBIO_ HOSPITAL METROPOLITANO S A S </v>
          </cell>
          <cell r="L4254" t="str">
            <v>Av Mariana de Jesus s n y Nicolas Arteta Hospital Metropolitano Area Talento Humano</v>
          </cell>
          <cell r="M4254" t="str">
            <v>1793178138001</v>
          </cell>
          <cell r="N4254" t="str">
            <v>0987832346</v>
          </cell>
          <cell r="O4254" t="str">
            <v/>
          </cell>
          <cell r="P4254" t="str">
            <v>QUITO</v>
          </cell>
          <cell r="Q4254" t="str">
            <v>QUITO</v>
          </cell>
          <cell r="R4254" t="str">
            <v>PICHINCHA</v>
          </cell>
          <cell r="T4254" t="str">
            <v>FLEXTRANS UIO</v>
          </cell>
          <cell r="U4254" t="str">
            <v>FLEXNETUIO_LOCAL</v>
          </cell>
          <cell r="V4254">
            <v>1</v>
          </cell>
          <cell r="W4254">
            <v>1</v>
          </cell>
          <cell r="X4254" t="str">
            <v>FLEXNET ECUADOR - MDELIVERY</v>
          </cell>
          <cell r="Y4254" t="str">
            <v>CALLE 28 DE JUNIO S/N Y GARCIA MORENO ENTRADA LLANO GRANDE</v>
          </cell>
        </row>
        <row r="4255">
          <cell r="A4255" t="str">
            <v>2482539</v>
          </cell>
          <cell r="B4255">
            <v>493990</v>
          </cell>
          <cell r="C4255" t="str">
            <v>2482539</v>
          </cell>
          <cell r="D4255" t="str">
            <v>MDELIVERY</v>
          </cell>
          <cell r="E4255" t="str">
            <v>DESPACHO</v>
          </cell>
          <cell r="F4255" t="str">
            <v>NORMAL</v>
          </cell>
          <cell r="G4255" t="str">
            <v>FT78928</v>
          </cell>
          <cell r="H4255">
            <v>44936</v>
          </cell>
          <cell r="I4255" t="str">
            <v>ENTREGADO</v>
          </cell>
          <cell r="J4255">
            <v>44937</v>
          </cell>
          <cell r="K4255" t="str">
            <v>BORIS RAMOS_BANCO DEL PACIFICO</v>
          </cell>
          <cell r="L4255" t="str">
            <v>P ICAZA Y PEDRO CARBO MATRIZ BANCO DEL PACIFICO PISO 5 AREA OPERACIONES INTEGRALES RECLAMOS TARJETA DE CREDITO</v>
          </cell>
          <cell r="M4255" t="str">
            <v>0990005737001</v>
          </cell>
          <cell r="N4255" t="str">
            <v>995311774</v>
          </cell>
          <cell r="O4255" t="str">
            <v/>
          </cell>
          <cell r="P4255" t="str">
            <v>GUAYAQUIL</v>
          </cell>
          <cell r="Q4255" t="str">
            <v>GUAYAQUIL</v>
          </cell>
          <cell r="R4255" t="str">
            <v>GUAYAS</v>
          </cell>
          <cell r="T4255" t="str">
            <v>ITSACOURIER</v>
          </cell>
          <cell r="U4255" t="str">
            <v>FLEXNETUIO_GYE</v>
          </cell>
          <cell r="V4255">
            <v>1</v>
          </cell>
          <cell r="W4255">
            <v>1</v>
          </cell>
          <cell r="X4255" t="str">
            <v>FLEXNET ECUADOR - MDELIVERY</v>
          </cell>
          <cell r="Y4255" t="str">
            <v>CALLE 28 DE JUNIO S/N Y GARCIA MORENO ENTRADA LLANO GRANDE</v>
          </cell>
        </row>
        <row r="4256">
          <cell r="A4256" t="str">
            <v>2482540</v>
          </cell>
          <cell r="B4256">
            <v>493991</v>
          </cell>
          <cell r="C4256" t="str">
            <v>2482540</v>
          </cell>
          <cell r="D4256" t="str">
            <v>MDELIVERY</v>
          </cell>
          <cell r="E4256" t="str">
            <v>DESPACHO</v>
          </cell>
          <cell r="F4256" t="str">
            <v>NORMAL</v>
          </cell>
          <cell r="G4256" t="str">
            <v>FT78953</v>
          </cell>
          <cell r="H4256">
            <v>44936</v>
          </cell>
          <cell r="I4256" t="str">
            <v>ENTREGADO</v>
          </cell>
          <cell r="J4256">
            <v>44937</v>
          </cell>
          <cell r="K4256" t="str">
            <v xml:space="preserve">Maricela Moreno_IMPORTADORA VEGA S A </v>
          </cell>
          <cell r="L4256" t="str">
            <v>AVENIDA MARISCAL SUCRE S N Y CALLE ALONSO DE TORRES EN HOME VEGA SECT EL BOSQUE QUITO 1701 QUITO 17 PICHINCHA</v>
          </cell>
          <cell r="M4256" t="str">
            <v>1790183750001</v>
          </cell>
          <cell r="N4256" t="str">
            <v>0958906578</v>
          </cell>
          <cell r="O4256" t="str">
            <v/>
          </cell>
          <cell r="P4256" t="str">
            <v>QUITO</v>
          </cell>
          <cell r="Q4256" t="str">
            <v>QUITO</v>
          </cell>
          <cell r="R4256" t="str">
            <v>PICHINCHA</v>
          </cell>
          <cell r="T4256" t="str">
            <v>FLEXTRANS UIO</v>
          </cell>
          <cell r="U4256" t="str">
            <v>FLEXNETUIO_LOCAL</v>
          </cell>
          <cell r="V4256">
            <v>1</v>
          </cell>
          <cell r="W4256">
            <v>1</v>
          </cell>
          <cell r="X4256" t="str">
            <v>FLEXNET ECUADOR - MDELIVERY</v>
          </cell>
          <cell r="Y4256" t="str">
            <v>CALLE 28 DE JUNIO S/N Y GARCIA MORENO ENTRADA LLANO GRANDE</v>
          </cell>
        </row>
        <row r="4257">
          <cell r="A4257" t="str">
            <v>20003056034020</v>
          </cell>
          <cell r="B4257">
            <v>493965</v>
          </cell>
          <cell r="C4257" t="str">
            <v>20003056034020</v>
          </cell>
          <cell r="D4257" t="str">
            <v>CONECEL_REG</v>
          </cell>
          <cell r="E4257" t="str">
            <v>DESPACHO</v>
          </cell>
          <cell r="F4257" t="str">
            <v>NORMAL</v>
          </cell>
          <cell r="G4257" t="str">
            <v>EC6518</v>
          </cell>
          <cell r="H4257">
            <v>44936</v>
          </cell>
          <cell r="I4257" t="str">
            <v>DEVOLUCION_EN_PROCESO</v>
          </cell>
          <cell r="J4257">
            <v>44943</v>
          </cell>
          <cell r="K4257" t="str">
            <v>LUIS CHRISTIAM PAEZ</v>
          </cell>
          <cell r="L4257" t="str">
            <v>QUITO INAQUITO CALLE CARLOS TOBAR NO: E6 130 Y CALLE NAVARRO EDF TORRE BLANCA PN OFI 2</v>
          </cell>
          <cell r="M4257" t="str">
            <v>1759483348</v>
          </cell>
          <cell r="N4257" t="str">
            <v>998694270</v>
          </cell>
          <cell r="P4257" t="str">
            <v>QUITO</v>
          </cell>
          <cell r="Q4257" t="str">
            <v>QUITO</v>
          </cell>
          <cell r="R4257" t="str">
            <v>PICHINCHA</v>
          </cell>
          <cell r="T4257" t="str">
            <v>EXPRESSCON</v>
          </cell>
          <cell r="U4257" t="str">
            <v>FLEXNETUIO_LOCAL</v>
          </cell>
          <cell r="V4257">
            <v>1</v>
          </cell>
          <cell r="W4257">
            <v>1</v>
          </cell>
          <cell r="X4257" t="str">
            <v>FLEXNET UIO</v>
          </cell>
          <cell r="Y4257" t="str">
            <v>FLEX NET CALLE 28 DE JUNIO S/N Y GARCIA MORENO ENTRADA LLANO GRANDE</v>
          </cell>
        </row>
        <row r="4258">
          <cell r="A4258" t="str">
            <v>20003057362465</v>
          </cell>
          <cell r="B4258">
            <v>493966</v>
          </cell>
          <cell r="C4258" t="str">
            <v>20003057362465</v>
          </cell>
          <cell r="D4258" t="str">
            <v>CONECEL_REG</v>
          </cell>
          <cell r="E4258" t="str">
            <v>DESPACHO</v>
          </cell>
          <cell r="F4258" t="str">
            <v>NORMAL</v>
          </cell>
          <cell r="G4258" t="str">
            <v>EC6527</v>
          </cell>
          <cell r="H4258">
            <v>44936</v>
          </cell>
          <cell r="I4258" t="str">
            <v>ENTREGADO</v>
          </cell>
          <cell r="J4258">
            <v>44943</v>
          </cell>
          <cell r="K4258" t="str">
            <v>TATIANA MISHELLE ENCALADA</v>
          </cell>
          <cell r="L4258" t="str">
            <v>QUITO POMASQUI  CALLE N91 NO: N51-36 Y  CALLE OE3N CASA DE 2 PISOS AMARILLA CON REJA POR LA ENTRADA A LA URBANIZACION LOS ARQUITECTOS</v>
          </cell>
          <cell r="M4258" t="str">
            <v>1726208133</v>
          </cell>
          <cell r="N4258" t="str">
            <v>982458033</v>
          </cell>
          <cell r="P4258" t="str">
            <v>QUITO</v>
          </cell>
          <cell r="Q4258" t="str">
            <v>QUITO</v>
          </cell>
          <cell r="R4258" t="str">
            <v>PICHINCHA</v>
          </cell>
          <cell r="T4258" t="str">
            <v>EXPRESSCON</v>
          </cell>
          <cell r="U4258" t="str">
            <v>FLEXNETUIO_LOCAL</v>
          </cell>
          <cell r="V4258">
            <v>1</v>
          </cell>
          <cell r="W4258">
            <v>1</v>
          </cell>
          <cell r="X4258" t="str">
            <v>FLEXNET UIO</v>
          </cell>
          <cell r="Y4258" t="str">
            <v>FLEX NET CALLE 28 DE JUNIO S/N Y GARCIA MORENO ENTRADA LLANO GRANDE</v>
          </cell>
        </row>
        <row r="4259">
          <cell r="A4259" t="str">
            <v>20003055569506</v>
          </cell>
          <cell r="B4259">
            <v>493968</v>
          </cell>
          <cell r="C4259" t="str">
            <v>20003055569506</v>
          </cell>
          <cell r="D4259" t="str">
            <v>CONECEL_REG</v>
          </cell>
          <cell r="E4259" t="str">
            <v>DESPACHO</v>
          </cell>
          <cell r="F4259" t="str">
            <v>NORMAL</v>
          </cell>
          <cell r="G4259" t="str">
            <v>EC6522</v>
          </cell>
          <cell r="H4259">
            <v>44936</v>
          </cell>
          <cell r="I4259" t="str">
            <v>EN_TRANSITO</v>
          </cell>
          <cell r="J4259">
            <v>44944</v>
          </cell>
          <cell r="K4259" t="str">
            <v>MONICA ELIZABETH SALGUERO</v>
          </cell>
          <cell r="L4259" t="str">
            <v>QUITO Centro de salud centro historico Rocafuerte y Venezuela Laboratorio clinico</v>
          </cell>
          <cell r="M4259" t="str">
            <v>1713470407</v>
          </cell>
          <cell r="N4259" t="str">
            <v>995882128</v>
          </cell>
          <cell r="O4259" t="str">
            <v/>
          </cell>
          <cell r="P4259" t="str">
            <v>QUITO</v>
          </cell>
          <cell r="Q4259" t="str">
            <v>QUITO</v>
          </cell>
          <cell r="R4259" t="str">
            <v>PICHINCHA</v>
          </cell>
          <cell r="T4259" t="str">
            <v>EXPRESSCON</v>
          </cell>
          <cell r="U4259" t="str">
            <v>FLEXNETUIO_LOCAL</v>
          </cell>
          <cell r="V4259">
            <v>1</v>
          </cell>
          <cell r="W4259">
            <v>1</v>
          </cell>
          <cell r="X4259" t="str">
            <v>FLEXNET UIO</v>
          </cell>
          <cell r="Y4259" t="str">
            <v>FLEX NET CALLE 28 DE JUNIO S/N Y GARCIA MORENO ENTRADA LLANO GRANDE</v>
          </cell>
        </row>
        <row r="4260">
          <cell r="A4260" t="str">
            <v>20003058956123</v>
          </cell>
          <cell r="B4260">
            <v>493970</v>
          </cell>
          <cell r="C4260" t="str">
            <v>20003058956123</v>
          </cell>
          <cell r="D4260" t="str">
            <v>CONECEL_REG</v>
          </cell>
          <cell r="E4260" t="str">
            <v>DESPACHO</v>
          </cell>
          <cell r="F4260" t="str">
            <v>NORMAL</v>
          </cell>
          <cell r="G4260" t="str">
            <v>EC6526</v>
          </cell>
          <cell r="H4260">
            <v>44936</v>
          </cell>
          <cell r="I4260" t="str">
            <v>ENTREGADO</v>
          </cell>
          <cell r="J4260">
            <v>44943</v>
          </cell>
          <cell r="K4260" t="str">
            <v>SHADYA SAUD</v>
          </cell>
          <cell r="L4260" t="str">
            <v>QUITO INAQUITO AV RIO AMAZONAS Y AV NACIONES UNIDAS EDF ONE PISO 23 APTO 23-08 ATRAS DEL CC CARACOL</v>
          </cell>
          <cell r="M4260" t="str">
            <v>802156257</v>
          </cell>
          <cell r="N4260" t="str">
            <v>994289528</v>
          </cell>
          <cell r="P4260" t="str">
            <v>QUITO</v>
          </cell>
          <cell r="Q4260" t="str">
            <v>QUITO</v>
          </cell>
          <cell r="R4260" t="str">
            <v>PICHINCHA</v>
          </cell>
          <cell r="T4260" t="str">
            <v>EXPRESSCON</v>
          </cell>
          <cell r="U4260" t="str">
            <v>FLEXNETUIO_LOCAL</v>
          </cell>
          <cell r="V4260">
            <v>1</v>
          </cell>
          <cell r="W4260">
            <v>1</v>
          </cell>
          <cell r="X4260" t="str">
            <v>FLEXNET UIO</v>
          </cell>
          <cell r="Y4260" t="str">
            <v>FLEX NET CALLE 28 DE JUNIO S/N Y GARCIA MORENO ENTRADA LLANO GRANDE</v>
          </cell>
        </row>
        <row r="4261">
          <cell r="A4261" t="str">
            <v>20003054704430</v>
          </cell>
          <cell r="B4261">
            <v>493972</v>
          </cell>
          <cell r="C4261" t="str">
            <v>20003054704430</v>
          </cell>
          <cell r="D4261" t="str">
            <v>CONECEL_REG</v>
          </cell>
          <cell r="E4261" t="str">
            <v>DESPACHO</v>
          </cell>
          <cell r="F4261" t="str">
            <v>NORMAL</v>
          </cell>
          <cell r="G4261" t="str">
            <v>EC6516</v>
          </cell>
          <cell r="H4261">
            <v>44936</v>
          </cell>
          <cell r="I4261" t="str">
            <v>ENTREGADO</v>
          </cell>
          <cell r="J4261">
            <v>44940</v>
          </cell>
          <cell r="K4261" t="str">
            <v>JEAN CARLOS LALAMA</v>
          </cell>
          <cell r="L4261" t="str">
            <v>QUITO SOLANDA AV FRANCISCO RUEDA y CALLE JULIAN AZATE CASA CON PORTON VERDE FRENTE A PAPELERIA 1 CUADRA ANTES ESCUELA SAN GABRIEL</v>
          </cell>
          <cell r="M4261" t="str">
            <v>1005354459</v>
          </cell>
          <cell r="N4261" t="str">
            <v>992432303</v>
          </cell>
          <cell r="O4261" t="str">
            <v/>
          </cell>
          <cell r="P4261" t="str">
            <v>QUITO</v>
          </cell>
          <cell r="Q4261" t="str">
            <v>QUITO</v>
          </cell>
          <cell r="R4261" t="str">
            <v>PICHINCHA</v>
          </cell>
          <cell r="T4261" t="str">
            <v>EXPRESSCON</v>
          </cell>
          <cell r="U4261" t="str">
            <v>FLEXNETUIO_LOCAL</v>
          </cell>
          <cell r="V4261">
            <v>1</v>
          </cell>
          <cell r="W4261">
            <v>1</v>
          </cell>
          <cell r="X4261" t="str">
            <v>FLEXNET UIO</v>
          </cell>
          <cell r="Y4261" t="str">
            <v>FLEX NET CALLE 28 DE JUNIO S/N Y GARCIA MORENO ENTRADA LLANO GRANDE</v>
          </cell>
        </row>
        <row r="4262">
          <cell r="A4262" t="str">
            <v>20003056437313</v>
          </cell>
          <cell r="B4262">
            <v>493976</v>
          </cell>
          <cell r="C4262" t="str">
            <v>20003056437313</v>
          </cell>
          <cell r="D4262" t="str">
            <v>CONECEL_REG</v>
          </cell>
          <cell r="E4262" t="str">
            <v>DESPACHO</v>
          </cell>
          <cell r="F4262" t="str">
            <v>NORMAL</v>
          </cell>
          <cell r="G4262" t="str">
            <v>EC6525</v>
          </cell>
          <cell r="H4262">
            <v>44936</v>
          </cell>
          <cell r="I4262" t="str">
            <v>ENTREGADO</v>
          </cell>
          <cell r="J4262">
            <v>44943</v>
          </cell>
          <cell r="K4262" t="str">
            <v>SEGUNDO CESAR SIGCHA</v>
          </cell>
          <cell r="L4262" t="str">
            <v>QUITO PONCEANO CALLE GERTRUDIS ESPARZA NO: N71-282 Y CALLE MANUEL HERRERA CASA 2 PISOS VINO CON ANARANJADO REF COLEGIO SAIN PATRICK</v>
          </cell>
          <cell r="M4262" t="str">
            <v>1712508363</v>
          </cell>
          <cell r="N4262" t="str">
            <v>963731370</v>
          </cell>
          <cell r="P4262" t="str">
            <v>QUITO</v>
          </cell>
          <cell r="Q4262" t="str">
            <v>QUITO</v>
          </cell>
          <cell r="R4262" t="str">
            <v>PICHINCHA</v>
          </cell>
          <cell r="T4262" t="str">
            <v>EXPRESSCON</v>
          </cell>
          <cell r="U4262" t="str">
            <v>FLEXNETUIO_LOCAL</v>
          </cell>
          <cell r="V4262">
            <v>1</v>
          </cell>
          <cell r="W4262">
            <v>1</v>
          </cell>
          <cell r="X4262" t="str">
            <v>FLEXNET UIO</v>
          </cell>
          <cell r="Y4262" t="str">
            <v>FLEX NET CALLE 28 DE JUNIO S/N Y GARCIA MORENO ENTRADA LLANO GRANDE</v>
          </cell>
        </row>
        <row r="4263">
          <cell r="A4263" t="str">
            <v>78910</v>
          </cell>
          <cell r="B4263">
            <v>493963</v>
          </cell>
          <cell r="C4263" t="str">
            <v>78910</v>
          </cell>
          <cell r="D4263" t="str">
            <v>VENTURA</v>
          </cell>
          <cell r="E4263" t="str">
            <v>RETIRO</v>
          </cell>
          <cell r="F4263" t="str">
            <v>NORMAL</v>
          </cell>
          <cell r="G4263" t="str">
            <v>FT78910</v>
          </cell>
          <cell r="H4263">
            <v>44936</v>
          </cell>
          <cell r="I4263" t="str">
            <v>ENTREGADO</v>
          </cell>
          <cell r="J4263">
            <v>44937</v>
          </cell>
          <cell r="K4263" t="str">
            <v>FLEXNET DEL ECUAODR</v>
          </cell>
          <cell r="L4263" t="str">
            <v>CALLE 28 DE JUNIO Y GARCIA MORENO</v>
          </cell>
          <cell r="P4263" t="str">
            <v>170208</v>
          </cell>
          <cell r="Q4263" t="str">
            <v>QUITO</v>
          </cell>
          <cell r="R4263" t="str">
            <v>PICHINCHA</v>
          </cell>
          <cell r="S4263" t="str">
            <v>CALDERON (CARAPUNGO)</v>
          </cell>
          <cell r="T4263" t="str">
            <v>FLEXTRANS UIO</v>
          </cell>
          <cell r="U4263" t="str">
            <v>FLEXNETUIO_LOCAL</v>
          </cell>
          <cell r="V4263">
            <v>1</v>
          </cell>
          <cell r="W4263">
            <v>0.01</v>
          </cell>
          <cell r="X4263" t="str">
            <v>ECUAWAGEN</v>
          </cell>
          <cell r="Y4263" t="str">
            <v> AV. DE LOS GRANADOS E14-70 E ISLA MARCHENA.</v>
          </cell>
        </row>
        <row r="4264">
          <cell r="A4264" t="str">
            <v>53269</v>
          </cell>
          <cell r="B4264">
            <v>493952</v>
          </cell>
          <cell r="C4264" t="str">
            <v>53269</v>
          </cell>
          <cell r="D4264" t="str">
            <v>DEGSO</v>
          </cell>
          <cell r="E4264" t="str">
            <v>DESPACHO</v>
          </cell>
          <cell r="F4264" t="str">
            <v>NORMAL</v>
          </cell>
          <cell r="G4264" t="str">
            <v>FT78976</v>
          </cell>
          <cell r="H4264">
            <v>44936</v>
          </cell>
          <cell r="I4264" t="str">
            <v>ENTREGADO</v>
          </cell>
          <cell r="J4264">
            <v>44937</v>
          </cell>
          <cell r="K4264" t="str">
            <v>ISCH JARAMILLO MICAELA</v>
          </cell>
          <cell r="L4264" t="str">
            <v>LUMBISI-CUMBAYA CALLE 23 DE ABRIL Y ALFONSO LAMINA, CONJUNTO PARQUES DE ANDALUCIA, CASA 76, -CONTACTO MICAELA- 099 765 6316</v>
          </cell>
          <cell r="M4264" t="str">
            <v>#N/A</v>
          </cell>
          <cell r="N4264" t="str">
            <v>99-832-0225</v>
          </cell>
          <cell r="O4264" t="str">
            <v>99-832-0225</v>
          </cell>
          <cell r="P4264" t="str">
            <v>170901</v>
          </cell>
          <cell r="Q4264" t="str">
            <v>QUITO</v>
          </cell>
          <cell r="R4264" t="str">
            <v>PICHINCHA</v>
          </cell>
          <cell r="S4264" t="str">
            <v>CUMBAYA</v>
          </cell>
          <cell r="T4264" t="str">
            <v>FLEXTRANS UIO</v>
          </cell>
          <cell r="U4264" t="str">
            <v>FLEXNETUIO_LOCAL</v>
          </cell>
          <cell r="V4264">
            <v>1</v>
          </cell>
          <cell r="W4264">
            <v>0.3</v>
          </cell>
          <cell r="X4264" t="str">
            <v>FLEXNET</v>
          </cell>
          <cell r="Y4264" t="str">
            <v>FLEX NET CALLE 28 DE JUNIO S/N Y GARCIA MORENO ENTRADA LLANO GRANDE</v>
          </cell>
        </row>
        <row r="4265">
          <cell r="A4265" t="str">
            <v>53270</v>
          </cell>
          <cell r="B4265">
            <v>493953</v>
          </cell>
          <cell r="C4265" t="str">
            <v>53270</v>
          </cell>
          <cell r="D4265" t="str">
            <v>DEGSO</v>
          </cell>
          <cell r="E4265" t="str">
            <v>DESPACHO</v>
          </cell>
          <cell r="F4265" t="str">
            <v>NORMAL</v>
          </cell>
          <cell r="G4265" t="str">
            <v>FT78977</v>
          </cell>
          <cell r="H4265">
            <v>44936</v>
          </cell>
          <cell r="I4265" t="str">
            <v>ENTREGADO</v>
          </cell>
          <cell r="J4265">
            <v>44937</v>
          </cell>
          <cell r="K4265" t="str">
            <v>ESPAGROTEC ESPECIALIDADES AGRICOLAS CIA. LTDA.</v>
          </cell>
          <cell r="L4265" t="str">
            <v>DIRECCION: SANGOLQUI - AV. GENERAL ENRIQUEZ N°8 Y AV. GENERAL RUMINAHUI</v>
          </cell>
          <cell r="M4265" t="str">
            <v>#N/A</v>
          </cell>
          <cell r="N4265" t="str">
            <v>99-832-0225</v>
          </cell>
          <cell r="O4265" t="str">
            <v>99-832-0225</v>
          </cell>
          <cell r="P4265" t="str">
            <v>171101</v>
          </cell>
          <cell r="Q4265" t="str">
            <v>RUMIÑAHUI</v>
          </cell>
          <cell r="R4265" t="str">
            <v>PICHINCHA</v>
          </cell>
          <cell r="S4265" t="str">
            <v>SANGOLQUI</v>
          </cell>
          <cell r="T4265" t="str">
            <v>FLEXTRANS UIO</v>
          </cell>
          <cell r="U4265" t="str">
            <v>FLEXNETUIO_LOCAL</v>
          </cell>
          <cell r="V4265">
            <v>2</v>
          </cell>
          <cell r="W4265">
            <v>9.3000000000000007</v>
          </cell>
          <cell r="X4265" t="str">
            <v>FLEXNET</v>
          </cell>
          <cell r="Y4265" t="str">
            <v>FLEX NET CALLE 28 DE JUNIO S/N Y GARCIA MORENO ENTRADA LLANO GRANDE</v>
          </cell>
        </row>
        <row r="4266">
          <cell r="A4266" t="str">
            <v>53135_R</v>
          </cell>
          <cell r="B4266">
            <v>493954</v>
          </cell>
          <cell r="C4266" t="str">
            <v>53135_R</v>
          </cell>
          <cell r="D4266" t="str">
            <v>DEGSO</v>
          </cell>
          <cell r="E4266" t="str">
            <v>DESPACHO</v>
          </cell>
          <cell r="F4266" t="str">
            <v>NORMAL</v>
          </cell>
          <cell r="G4266" t="str">
            <v>FT78978</v>
          </cell>
          <cell r="H4266">
            <v>44936</v>
          </cell>
          <cell r="I4266" t="str">
            <v>ENTREGADO</v>
          </cell>
          <cell r="J4266">
            <v>44937</v>
          </cell>
          <cell r="K4266" t="str">
            <v>UNICON</v>
          </cell>
          <cell r="L4266" t="str">
            <v xml:space="preserve"> AV SIMON BOLIVAR S/N Y AV. INTEROCEANICA – ATENCION LUIS AREQUIPA - TELF 2898452/Por favor su gentil ayuda retirando factura 53135 (3M8247R95  2 UNIDADES)</v>
          </cell>
          <cell r="M4266" t="str">
            <v>#N/A</v>
          </cell>
          <cell r="N4266" t="str">
            <v>99-832-0225</v>
          </cell>
          <cell r="O4266" t="str">
            <v>99-832-0225</v>
          </cell>
          <cell r="P4266" t="str">
            <v>170301</v>
          </cell>
          <cell r="Q4266" t="str">
            <v>QUITO</v>
          </cell>
          <cell r="R4266" t="str">
            <v>PICHINCHA</v>
          </cell>
          <cell r="S4266" t="str">
            <v>QUITO</v>
          </cell>
          <cell r="T4266" t="str">
            <v>FLEXTRANS UIO</v>
          </cell>
          <cell r="U4266" t="str">
            <v>FLEXNETUIO_LOCAL</v>
          </cell>
          <cell r="V4266">
            <v>1</v>
          </cell>
          <cell r="W4266">
            <v>1</v>
          </cell>
          <cell r="X4266" t="str">
            <v>FLEXNET</v>
          </cell>
          <cell r="Y4266" t="str">
            <v>FLEX NET CALLE 28 DE JUNIO S/N Y GARCIA MORENO ENTRADA LLANO GRANDE</v>
          </cell>
        </row>
        <row r="4267">
          <cell r="A4267" t="str">
            <v>53277</v>
          </cell>
          <cell r="B4267">
            <v>493959</v>
          </cell>
          <cell r="C4267" t="str">
            <v>53277</v>
          </cell>
          <cell r="D4267" t="str">
            <v>DEGSO</v>
          </cell>
          <cell r="E4267" t="str">
            <v>DESPACHO</v>
          </cell>
          <cell r="F4267" t="str">
            <v>NORMAL</v>
          </cell>
          <cell r="G4267" t="str">
            <v>FT78979</v>
          </cell>
          <cell r="H4267">
            <v>44936</v>
          </cell>
          <cell r="I4267" t="str">
            <v>ENTREGADO</v>
          </cell>
          <cell r="J4267">
            <v>44937</v>
          </cell>
          <cell r="K4267" t="str">
            <v>ENERGY &amp; PALMA ENERGYPALMA S.A.</v>
          </cell>
          <cell r="L4267" t="str">
            <v>DIRECCION: ENVIAR POR TRANS ESMERALDAS A SAN LORENZO. ATENCION ENERGYPALMA - TELF 063046501</v>
          </cell>
          <cell r="M4267" t="str">
            <v>1391738986001</v>
          </cell>
          <cell r="N4267" t="str">
            <v>99-832-0225</v>
          </cell>
          <cell r="O4267" t="str">
            <v>99-832-0225</v>
          </cell>
          <cell r="P4267" t="str">
            <v>170301</v>
          </cell>
          <cell r="Q4267" t="str">
            <v>QUITO</v>
          </cell>
          <cell r="R4267" t="str">
            <v>PICHINCHA</v>
          </cell>
          <cell r="S4267" t="str">
            <v>QUITO</v>
          </cell>
          <cell r="T4267" t="str">
            <v>FLEXTRANS UIO</v>
          </cell>
          <cell r="U4267" t="str">
            <v>FLEXNETUIO_LOCAL</v>
          </cell>
          <cell r="V4267">
            <v>2</v>
          </cell>
          <cell r="W4267">
            <v>8.1</v>
          </cell>
          <cell r="X4267" t="str">
            <v>FLEXNET</v>
          </cell>
          <cell r="Y4267" t="str">
            <v>FLEX NET CALLE 28 DE JUNIO S/N Y GARCIA MORENO ENTRADA LLANO GRANDE</v>
          </cell>
        </row>
        <row r="4268">
          <cell r="A4268" t="str">
            <v>2023-00297</v>
          </cell>
          <cell r="B4268">
            <v>493934</v>
          </cell>
          <cell r="C4268" t="str">
            <v>2023-00297</v>
          </cell>
          <cell r="D4268" t="str">
            <v>MOVISTAR</v>
          </cell>
          <cell r="E4268" t="str">
            <v>DESPACHO</v>
          </cell>
          <cell r="F4268" t="str">
            <v>NORMAL</v>
          </cell>
          <cell r="G4268" t="str">
            <v>031080202300297</v>
          </cell>
          <cell r="H4268">
            <v>44936</v>
          </cell>
          <cell r="I4268" t="str">
            <v>ENTREGADO</v>
          </cell>
          <cell r="J4268">
            <v>44937</v>
          </cell>
          <cell r="K4268" t="str">
            <v>NORPHONE EL CARMEN_LOURDES BRAVO</v>
          </cell>
          <cell r="L4268" t="str">
            <v>CALLE ABDON CALDERON Y AV. CHONE. FRENTE A JAPON MOTOS,DIAGONAL AL BANCO PICHINCHA</v>
          </cell>
          <cell r="M4268" t="str">
            <v>1091717898001</v>
          </cell>
          <cell r="N4268" t="str">
            <v>984246089</v>
          </cell>
          <cell r="O4268" t="str">
            <v/>
          </cell>
          <cell r="P4268" t="str">
            <v>EL CARMEN</v>
          </cell>
          <cell r="Q4268" t="str">
            <v>EL CARMEN</v>
          </cell>
          <cell r="R4268" t="str">
            <v>MANABI</v>
          </cell>
          <cell r="T4268" t="str">
            <v>TRAMACO</v>
          </cell>
          <cell r="U4268" t="str">
            <v>FLEXNETUIO_PROVINCIA</v>
          </cell>
          <cell r="V4268">
            <v>1</v>
          </cell>
          <cell r="W4268">
            <v>1</v>
          </cell>
          <cell r="X4268" t="str">
            <v>FLEXNET ECUADOR - MOVISTAR</v>
          </cell>
          <cell r="Y4268" t="str">
            <v>CALLE 28 DE JUNIO S/N Y GARCIA MORENO ENTRADA LLANO GRANDE</v>
          </cell>
        </row>
        <row r="4269">
          <cell r="A4269" t="str">
            <v>2023-00298</v>
          </cell>
          <cell r="B4269">
            <v>493935</v>
          </cell>
          <cell r="C4269" t="str">
            <v>2023-00298</v>
          </cell>
          <cell r="D4269" t="str">
            <v>MOVISTAR</v>
          </cell>
          <cell r="E4269" t="str">
            <v>DESPACHO</v>
          </cell>
          <cell r="F4269" t="str">
            <v>NORMAL</v>
          </cell>
          <cell r="G4269" t="str">
            <v>031080202300298</v>
          </cell>
          <cell r="H4269">
            <v>44936</v>
          </cell>
          <cell r="I4269" t="str">
            <v>ENTREGADO</v>
          </cell>
          <cell r="J4269">
            <v>44937</v>
          </cell>
          <cell r="K4269" t="str">
            <v>NORPHONE LA PLAZA IBARRA_PAOLA MORAN</v>
          </cell>
          <cell r="L4269" t="str">
            <v>LOCAL 22 Y 23 CCLA PLAZA AV MARIANO ACOSTA Y2147 Y VICTOR GOMEZ JURADO IBARRA</v>
          </cell>
          <cell r="M4269" t="str">
            <v>1091717898001</v>
          </cell>
          <cell r="N4269" t="str">
            <v>998659562</v>
          </cell>
          <cell r="O4269" t="str">
            <v/>
          </cell>
          <cell r="P4269" t="str">
            <v>IBARRA</v>
          </cell>
          <cell r="Q4269" t="str">
            <v>IBARRA</v>
          </cell>
          <cell r="R4269" t="str">
            <v>IMBABURA</v>
          </cell>
          <cell r="T4269" t="str">
            <v>TRAMACO</v>
          </cell>
          <cell r="U4269" t="str">
            <v>FLEXNETUIO_PROVINCIA</v>
          </cell>
          <cell r="V4269">
            <v>1</v>
          </cell>
          <cell r="W4269">
            <v>1</v>
          </cell>
          <cell r="X4269" t="str">
            <v>FLEXNET ECUADOR - MOVISTAR</v>
          </cell>
          <cell r="Y4269" t="str">
            <v>CALLE 28 DE JUNIO S/N Y GARCIA MORENO ENTRADA LLANO GRANDE</v>
          </cell>
        </row>
        <row r="4270">
          <cell r="A4270" t="str">
            <v>2023-00299</v>
          </cell>
          <cell r="B4270">
            <v>493936</v>
          </cell>
          <cell r="C4270" t="str">
            <v>2023-00299</v>
          </cell>
          <cell r="D4270" t="str">
            <v>MOVISTAR</v>
          </cell>
          <cell r="E4270" t="str">
            <v>DESPACHO</v>
          </cell>
          <cell r="F4270" t="str">
            <v>NORMAL</v>
          </cell>
          <cell r="G4270" t="str">
            <v>031080202300299</v>
          </cell>
          <cell r="H4270">
            <v>44936</v>
          </cell>
          <cell r="I4270" t="str">
            <v>ENTREGADO</v>
          </cell>
          <cell r="J4270">
            <v>44937</v>
          </cell>
          <cell r="K4270" t="str">
            <v>AGENTE AE CELISTICS SAN LUIS_KLEBER GRANDA_DANY IMBAQUINGO</v>
          </cell>
          <cell r="L4270" t="str">
            <v xml:space="preserve">CAVS PREMIUM AUTOPISTA GRAL RUMINAHUI Y AV SAN LUIS  </v>
          </cell>
          <cell r="M4270" t="str">
            <v>1792161037001</v>
          </cell>
          <cell r="N4270" t="str">
            <v>0992567346_094084829</v>
          </cell>
          <cell r="P4270" t="str">
            <v>QUITO</v>
          </cell>
          <cell r="Q4270" t="str">
            <v>QUITO</v>
          </cell>
          <cell r="R4270" t="str">
            <v>PICHINCHA</v>
          </cell>
          <cell r="T4270" t="str">
            <v>TRAMACO</v>
          </cell>
          <cell r="U4270" t="str">
            <v>FLEXNETUIO_LOCAL</v>
          </cell>
          <cell r="V4270">
            <v>2</v>
          </cell>
          <cell r="W4270">
            <v>1</v>
          </cell>
          <cell r="X4270" t="str">
            <v>FLEXNET ECUADOR - MOVISTAR</v>
          </cell>
          <cell r="Y4270" t="str">
            <v>CALLE 28 DE JUNIO S/N Y GARCIA MORENO ENTRADA LLANO GRANDE</v>
          </cell>
        </row>
        <row r="4271">
          <cell r="A4271" t="str">
            <v>2023-00300</v>
          </cell>
          <cell r="B4271">
            <v>493937</v>
          </cell>
          <cell r="C4271" t="str">
            <v>2023-00300</v>
          </cell>
          <cell r="D4271" t="str">
            <v>MOVISTAR</v>
          </cell>
          <cell r="E4271" t="str">
            <v>DESPACHO</v>
          </cell>
          <cell r="F4271" t="str">
            <v>NORMAL</v>
          </cell>
          <cell r="G4271" t="str">
            <v>031080202300300</v>
          </cell>
          <cell r="H4271">
            <v>44936</v>
          </cell>
          <cell r="I4271" t="str">
            <v>ENTREGADO</v>
          </cell>
          <cell r="J4271">
            <v>44937</v>
          </cell>
          <cell r="K4271" t="str">
            <v>PDV NORPHONE ISLA SHOPPING RIOBAMBA_CARLOS JOSE CAMPOVERDE BERRU</v>
          </cell>
          <cell r="L4271" t="str">
            <v>PASEO SHOPPING RIOBAMBA ANTONIO JOSE DE SUCRE Y BEGONIAS PLANTA BAJA FRENTE A PHARMACYS RIOBAMBA</v>
          </cell>
          <cell r="M4271" t="str">
            <v>1091717898001</v>
          </cell>
          <cell r="N4271" t="str">
            <v>994454243</v>
          </cell>
          <cell r="O4271" t="str">
            <v/>
          </cell>
          <cell r="P4271" t="str">
            <v>RIOBAMBA</v>
          </cell>
          <cell r="Q4271" t="str">
            <v>RIOBAMBA</v>
          </cell>
          <cell r="R4271" t="str">
            <v>CHIMBORAZO</v>
          </cell>
          <cell r="T4271" t="str">
            <v>TRAMACO</v>
          </cell>
          <cell r="U4271" t="str">
            <v>FLEXNETUIO_PROVINCIA</v>
          </cell>
          <cell r="V4271">
            <v>1</v>
          </cell>
          <cell r="W4271">
            <v>1</v>
          </cell>
          <cell r="X4271" t="str">
            <v>FLEXNET ECUADOR - MOVISTAR</v>
          </cell>
          <cell r="Y4271" t="str">
            <v>CALLE 28 DE JUNIO S/N Y GARCIA MORENO ENTRADA LLANO GRANDE</v>
          </cell>
        </row>
        <row r="4272">
          <cell r="A4272" t="str">
            <v>2023-00301</v>
          </cell>
          <cell r="B4272">
            <v>493938</v>
          </cell>
          <cell r="C4272" t="str">
            <v>2023-00301</v>
          </cell>
          <cell r="D4272" t="str">
            <v>MOVISTAR</v>
          </cell>
          <cell r="E4272" t="str">
            <v>DESPACHO</v>
          </cell>
          <cell r="F4272" t="str">
            <v>NORMAL</v>
          </cell>
          <cell r="G4272" t="str">
            <v>031080202300301</v>
          </cell>
          <cell r="H4272">
            <v>44936</v>
          </cell>
          <cell r="I4272" t="str">
            <v>ENTREGADO</v>
          </cell>
          <cell r="J4272">
            <v>44937</v>
          </cell>
          <cell r="K4272" t="str">
            <v>CELISTICS CAVS DAS AMBATO CENTRO_KLEBER GRANDA_DANY IMBAQUINGO</v>
          </cell>
          <cell r="L4272" t="str">
            <v>CALLE SUCRE ENTRE CALLE MERA Y MARTINEZ N 750</v>
          </cell>
          <cell r="M4272" t="str">
            <v>1792161037001</v>
          </cell>
          <cell r="N4272" t="str">
            <v>0992567346_094084829</v>
          </cell>
          <cell r="O4272" t="str">
            <v/>
          </cell>
          <cell r="P4272" t="str">
            <v>AMBATO</v>
          </cell>
          <cell r="Q4272" t="str">
            <v>AMBATO</v>
          </cell>
          <cell r="R4272" t="str">
            <v>TUNGURAHUA</v>
          </cell>
          <cell r="S4272" t="str">
            <v>AMBATO</v>
          </cell>
          <cell r="T4272" t="str">
            <v>TRAMACO</v>
          </cell>
          <cell r="U4272" t="str">
            <v>FLEXNETUIO_PROVINCIA</v>
          </cell>
          <cell r="V4272">
            <v>1</v>
          </cell>
          <cell r="W4272">
            <v>1</v>
          </cell>
          <cell r="X4272" t="str">
            <v>FLEXNET ECUADOR - MOVISTAR</v>
          </cell>
          <cell r="Y4272" t="str">
            <v>CALLE 28 DE JUNIO S/N Y GARCIA MORENO ENTRADA LLANO GRANDE</v>
          </cell>
        </row>
        <row r="4273">
          <cell r="A4273" t="str">
            <v>2023-00302</v>
          </cell>
          <cell r="B4273">
            <v>493939</v>
          </cell>
          <cell r="C4273" t="str">
            <v>2023-00302</v>
          </cell>
          <cell r="D4273" t="str">
            <v>MOVISTAR</v>
          </cell>
          <cell r="E4273" t="str">
            <v>DESPACHO</v>
          </cell>
          <cell r="F4273" t="str">
            <v>NORMAL</v>
          </cell>
          <cell r="G4273" t="str">
            <v>031080202300302</v>
          </cell>
          <cell r="H4273">
            <v>44936</v>
          </cell>
          <cell r="I4273" t="str">
            <v>ENTREGADO</v>
          </cell>
          <cell r="J4273">
            <v>44937</v>
          </cell>
          <cell r="K4273" t="str">
            <v>NORPHONE ISLA MALECON 2000_JORGE GUZMAN</v>
          </cell>
          <cell r="L4273" t="str">
            <v>AVENIDA MALECON SIMON BOLIVAR Y COLON, C.C. MALECON 2000 (PUERTA 3)</v>
          </cell>
          <cell r="M4273" t="str">
            <v>1792387930</v>
          </cell>
          <cell r="N4273" t="str">
            <v>984620069</v>
          </cell>
          <cell r="O4273" t="str">
            <v/>
          </cell>
          <cell r="P4273" t="str">
            <v>GUAYAQUIL</v>
          </cell>
          <cell r="Q4273" t="str">
            <v>GUAYAQUIL</v>
          </cell>
          <cell r="R4273" t="str">
            <v>GUAYAS</v>
          </cell>
          <cell r="T4273" t="str">
            <v>TRAMACO</v>
          </cell>
          <cell r="U4273" t="str">
            <v>FLEXNETUIO_GYE</v>
          </cell>
          <cell r="V4273">
            <v>1</v>
          </cell>
          <cell r="W4273">
            <v>1</v>
          </cell>
          <cell r="X4273" t="str">
            <v>FLEXNET ECUADOR - MOVISTAR</v>
          </cell>
          <cell r="Y4273" t="str">
            <v>CALLE 28 DE JUNIO S/N Y GARCIA MORENO ENTRADA LLANO GRANDE</v>
          </cell>
        </row>
        <row r="4274">
          <cell r="A4274" t="str">
            <v>2023-00303</v>
          </cell>
          <cell r="B4274">
            <v>493940</v>
          </cell>
          <cell r="C4274" t="str">
            <v>2023-00303</v>
          </cell>
          <cell r="D4274" t="str">
            <v>MOVISTAR</v>
          </cell>
          <cell r="E4274" t="str">
            <v>DESPACHO</v>
          </cell>
          <cell r="F4274" t="str">
            <v>NORMAL</v>
          </cell>
          <cell r="G4274" t="str">
            <v>031080202300303</v>
          </cell>
          <cell r="H4274">
            <v>44936</v>
          </cell>
          <cell r="I4274" t="str">
            <v>ENTREGADO</v>
          </cell>
          <cell r="J4274">
            <v>44937</v>
          </cell>
          <cell r="K4274" t="str">
            <v>CAVS QUICENTRO_KLEVER ANDRES REA BARRERA_ESTEBAN ALEJANDRO JIMENEZ ORTIZ</v>
          </cell>
          <cell r="L4274" t="str">
            <v>AV 6 DE DICIEMBRE NOP104 Y NACIONES UNIDAS CQUICENTRO SHOPPING PLANTA ALTA LOCAL 9</v>
          </cell>
          <cell r="M4274" t="str">
            <v>0</v>
          </cell>
          <cell r="N4274" t="str">
            <v>0979219715 - 0983013833</v>
          </cell>
          <cell r="O4274" t="str">
            <v/>
          </cell>
          <cell r="P4274" t="str">
            <v>QUITO</v>
          </cell>
          <cell r="Q4274" t="str">
            <v>QUITO</v>
          </cell>
          <cell r="R4274" t="str">
            <v>PICHINCHA</v>
          </cell>
          <cell r="T4274" t="str">
            <v>TRAMACO</v>
          </cell>
          <cell r="U4274" t="str">
            <v>FLEXNETUIO_LOCAL</v>
          </cell>
          <cell r="V4274">
            <v>1</v>
          </cell>
          <cell r="W4274">
            <v>1</v>
          </cell>
          <cell r="X4274" t="str">
            <v>FLEXNET ECUADOR - MOVISTAR</v>
          </cell>
          <cell r="Y4274" t="str">
            <v>CALLE 28 DE JUNIO S/N Y GARCIA MORENO ENTRADA LLANO GRANDE</v>
          </cell>
        </row>
        <row r="4275">
          <cell r="A4275" t="str">
            <v>2023-00304</v>
          </cell>
          <cell r="B4275">
            <v>493941</v>
          </cell>
          <cell r="C4275" t="str">
            <v>2023-00304</v>
          </cell>
          <cell r="D4275" t="str">
            <v>MOVISTAR</v>
          </cell>
          <cell r="E4275" t="str">
            <v>DESPACHO</v>
          </cell>
          <cell r="F4275" t="str">
            <v>NORMAL</v>
          </cell>
          <cell r="G4275" t="str">
            <v>031080202300304</v>
          </cell>
          <cell r="H4275">
            <v>44936</v>
          </cell>
          <cell r="I4275" t="str">
            <v>ENTREGADO</v>
          </cell>
          <cell r="J4275">
            <v>44937</v>
          </cell>
          <cell r="K4275" t="str">
            <v>AE CELISTICS MALTERIA LATACUNGA_MARIA JOSE TOBAR ZAMBRANO</v>
          </cell>
          <cell r="L4275" t="str">
            <v>AV. ELOY ALFARO ENTRE CALLE GATAZO Y AV. MARCO AURELIO SUBIA, CENTRO COMERCIAL LA MALTERIA PLAZA, PLANTA BAJA, LOCAL PB-007</v>
          </cell>
          <cell r="M4275" t="str">
            <v>1306571512</v>
          </cell>
          <cell r="N4275" t="str">
            <v>983508879</v>
          </cell>
          <cell r="P4275" t="str">
            <v>LATACUNGA</v>
          </cell>
          <cell r="Q4275" t="str">
            <v>LATACUNGA</v>
          </cell>
          <cell r="R4275" t="str">
            <v>COTOPAXI</v>
          </cell>
          <cell r="T4275" t="str">
            <v>TRAMACO</v>
          </cell>
          <cell r="U4275" t="str">
            <v>FLEXNETUIO_PROVINCIA</v>
          </cell>
          <cell r="V4275">
            <v>2</v>
          </cell>
          <cell r="W4275">
            <v>1</v>
          </cell>
          <cell r="X4275" t="str">
            <v>FLEXNET ECUADOR - MOVISTAR</v>
          </cell>
          <cell r="Y4275" t="str">
            <v>CALLE 28 DE JUNIO S/N Y GARCIA MORENO ENTRADA LLANO GRANDE</v>
          </cell>
        </row>
        <row r="4276">
          <cell r="A4276" t="str">
            <v>2023-00305</v>
          </cell>
          <cell r="B4276">
            <v>493942</v>
          </cell>
          <cell r="C4276" t="str">
            <v>2023-00305</v>
          </cell>
          <cell r="D4276" t="str">
            <v>MOVISTAR</v>
          </cell>
          <cell r="E4276" t="str">
            <v>DESPACHO</v>
          </cell>
          <cell r="F4276" t="str">
            <v>NORMAL</v>
          </cell>
          <cell r="G4276" t="str">
            <v>031080202300305</v>
          </cell>
          <cell r="H4276">
            <v>44936</v>
          </cell>
          <cell r="I4276" t="str">
            <v>ENTREGADO</v>
          </cell>
          <cell r="J4276">
            <v>44937</v>
          </cell>
          <cell r="K4276" t="str">
            <v>FDV GUILLERMO JARA JR MANAMOVIL_MONICA PINARGOTE ARAY</v>
          </cell>
          <cell r="L4276" t="str">
            <v xml:space="preserve">CALLE 8 AVENIDA 8 EDIFICIO BEIGE DE TRES PISOS, LOCAL ESQUINERO </v>
          </cell>
          <cell r="M4276" t="str">
            <v>1313932061001</v>
          </cell>
          <cell r="N4276" t="str">
            <v>0987147849</v>
          </cell>
          <cell r="O4276" t="str">
            <v/>
          </cell>
          <cell r="P4276" t="str">
            <v>MANTA</v>
          </cell>
          <cell r="Q4276" t="str">
            <v>MANTA</v>
          </cell>
          <cell r="R4276" t="str">
            <v>MANABI</v>
          </cell>
          <cell r="T4276" t="str">
            <v>TRAMACO</v>
          </cell>
          <cell r="U4276" t="str">
            <v>FLEXNETUIO_PROVINCIA</v>
          </cell>
          <cell r="V4276">
            <v>1</v>
          </cell>
          <cell r="W4276">
            <v>1</v>
          </cell>
          <cell r="X4276" t="str">
            <v>FLEXNET ECUADOR - MOVISTAR</v>
          </cell>
          <cell r="Y4276" t="str">
            <v>CALLE 28 DE JUNIO S/N Y GARCIA MORENO ENTRADA LLANO GRANDE</v>
          </cell>
        </row>
        <row r="4277">
          <cell r="A4277" t="str">
            <v>2023-00306</v>
          </cell>
          <cell r="B4277">
            <v>493943</v>
          </cell>
          <cell r="C4277" t="str">
            <v>2023-00306</v>
          </cell>
          <cell r="D4277" t="str">
            <v>MOVISTAR</v>
          </cell>
          <cell r="E4277" t="str">
            <v>DESPACHO</v>
          </cell>
          <cell r="F4277" t="str">
            <v>NORMAL</v>
          </cell>
          <cell r="G4277" t="str">
            <v>031080202300306</v>
          </cell>
          <cell r="H4277">
            <v>44936</v>
          </cell>
          <cell r="I4277" t="str">
            <v>ENTREGADO</v>
          </cell>
          <cell r="J4277">
            <v>44937</v>
          </cell>
          <cell r="K4277" t="str">
            <v>NORPHONE ZONIFICACION SANTA ELENA CALLE_JOSE GUAMAN / FUNCIONARIO CAV MOVISTAR</v>
          </cell>
          <cell r="L4277" t="str">
            <v>C.C. Paseo Shopping Libertad CAV MOVISTAR: AV Carlos Espinosa E/ calle 10 y 11 C.C. Paseo Shopping Libertad</v>
          </cell>
          <cell r="M4277" t="str">
            <v>1713272647</v>
          </cell>
          <cell r="N4277" t="str">
            <v>996570999</v>
          </cell>
          <cell r="O4277" t="str">
            <v/>
          </cell>
          <cell r="P4277" t="str">
            <v>LA LIBERTAD</v>
          </cell>
          <cell r="Q4277" t="str">
            <v>LA LIBERTAD</v>
          </cell>
          <cell r="R4277" t="str">
            <v>SANTA ELENA</v>
          </cell>
          <cell r="T4277" t="str">
            <v>TRAMACO</v>
          </cell>
          <cell r="U4277" t="str">
            <v>FLEXNETUIO_PROVINCIA</v>
          </cell>
          <cell r="V4277">
            <v>1</v>
          </cell>
          <cell r="W4277">
            <v>1</v>
          </cell>
          <cell r="X4277" t="str">
            <v>FLEXNET ECUADOR - MOVISTAR</v>
          </cell>
          <cell r="Y4277" t="str">
            <v>CALLE 28 DE JUNIO S/N Y GARCIA MORENO ENTRADA LLANO GRANDE</v>
          </cell>
        </row>
        <row r="4278">
          <cell r="A4278" t="str">
            <v>2023-00307</v>
          </cell>
          <cell r="B4278">
            <v>493944</v>
          </cell>
          <cell r="C4278" t="str">
            <v>2023-00307</v>
          </cell>
          <cell r="D4278" t="str">
            <v>MOVISTAR</v>
          </cell>
          <cell r="E4278" t="str">
            <v>DESPACHO</v>
          </cell>
          <cell r="F4278" t="str">
            <v>NORMAL</v>
          </cell>
          <cell r="G4278" t="str">
            <v>FT79003</v>
          </cell>
          <cell r="H4278">
            <v>44936</v>
          </cell>
          <cell r="I4278" t="str">
            <v>ENTREGADO</v>
          </cell>
          <cell r="J4278">
            <v>44937</v>
          </cell>
          <cell r="K4278" t="str">
            <v>CAVS AE SALESLAND AMERICA_DIEGO MENA</v>
          </cell>
          <cell r="L4278" t="str">
            <v>LAZA DE LAS AMERICAS INTERSECCION AV NACIONES UNIDAS Y REPUBLICA PB 6 2 QUITO</v>
          </cell>
          <cell r="M4278" t="str">
            <v>0</v>
          </cell>
          <cell r="N4278" t="str">
            <v>999805380</v>
          </cell>
          <cell r="O4278" t="str">
            <v/>
          </cell>
          <cell r="P4278" t="str">
            <v>QUITO</v>
          </cell>
          <cell r="Q4278" t="str">
            <v>QUITO</v>
          </cell>
          <cell r="R4278" t="str">
            <v>PICHINCHA</v>
          </cell>
          <cell r="T4278" t="str">
            <v>FLEXTRANS UIO</v>
          </cell>
          <cell r="U4278" t="str">
            <v>FLEXNETUIO_LOCAL</v>
          </cell>
          <cell r="V4278">
            <v>1</v>
          </cell>
          <cell r="W4278">
            <v>1</v>
          </cell>
          <cell r="X4278" t="str">
            <v>FLEXNET ECUADOR - MOVISTAR</v>
          </cell>
          <cell r="Y4278" t="str">
            <v>CALLE 28 DE JUNIO S/N Y GARCIA MORENO ENTRADA LLANO GRANDE</v>
          </cell>
        </row>
        <row r="4279">
          <cell r="A4279" t="str">
            <v>2023-00308</v>
          </cell>
          <cell r="B4279">
            <v>493945</v>
          </cell>
          <cell r="C4279" t="str">
            <v>2023-00308</v>
          </cell>
          <cell r="D4279" t="str">
            <v>MOVISTAR</v>
          </cell>
          <cell r="E4279" t="str">
            <v>DESPACHO</v>
          </cell>
          <cell r="F4279" t="str">
            <v>NORMAL</v>
          </cell>
          <cell r="G4279" t="str">
            <v>031080202300308</v>
          </cell>
          <cell r="H4279">
            <v>44936</v>
          </cell>
          <cell r="I4279" t="str">
            <v>ENTREGADO</v>
          </cell>
          <cell r="J4279">
            <v>44937</v>
          </cell>
          <cell r="K4279" t="str">
            <v>CAVS AE SALESLAND CONDADO_DIEGO MENA</v>
          </cell>
          <cell r="L4279" t="str">
            <v>AV DE LA PRENSA Y AV KENNED CENTRO COMERCIAL CONDADO SHOPING NIVEL 3 NUM L35 4 355 QUITO</v>
          </cell>
          <cell r="M4279" t="str">
            <v>0</v>
          </cell>
          <cell r="N4279" t="str">
            <v>999805380</v>
          </cell>
          <cell r="O4279" t="str">
            <v/>
          </cell>
          <cell r="P4279" t="str">
            <v>QUITO</v>
          </cell>
          <cell r="Q4279" t="str">
            <v>QUITO</v>
          </cell>
          <cell r="R4279" t="str">
            <v>PICHINCHA</v>
          </cell>
          <cell r="T4279" t="str">
            <v>TRAMACO</v>
          </cell>
          <cell r="U4279" t="str">
            <v>FLEXNETUIO_LOCAL</v>
          </cell>
          <cell r="V4279">
            <v>1</v>
          </cell>
          <cell r="W4279">
            <v>1</v>
          </cell>
          <cell r="X4279" t="str">
            <v>FLEXNET ECUADOR - MOVISTAR</v>
          </cell>
          <cell r="Y4279" t="str">
            <v>CALLE 28 DE JUNIO S/N Y GARCIA MORENO ENTRADA LLANO GRANDE</v>
          </cell>
        </row>
        <row r="4280">
          <cell r="A4280" t="str">
            <v>2023-00309</v>
          </cell>
          <cell r="B4280">
            <v>493946</v>
          </cell>
          <cell r="C4280" t="str">
            <v>2023-00309</v>
          </cell>
          <cell r="D4280" t="str">
            <v>MOVISTAR</v>
          </cell>
          <cell r="E4280" t="str">
            <v>DESPACHO</v>
          </cell>
          <cell r="F4280" t="str">
            <v>NORMAL</v>
          </cell>
          <cell r="G4280" t="str">
            <v>IC4415</v>
          </cell>
          <cell r="H4280">
            <v>44936</v>
          </cell>
          <cell r="I4280" t="str">
            <v>ENTREGADO</v>
          </cell>
          <cell r="J4280">
            <v>44937</v>
          </cell>
          <cell r="K4280" t="str">
            <v>CAVS AE SALESLAND CUENCA CENTRO_DIEGO MENA</v>
          </cell>
          <cell r="L4280" t="str">
            <v>CALLE BOLIVAR Y LUIS CORDERO N 755 CUENCA</v>
          </cell>
          <cell r="M4280" t="str">
            <v>0</v>
          </cell>
          <cell r="N4280" t="str">
            <v>999805380</v>
          </cell>
          <cell r="O4280" t="str">
            <v/>
          </cell>
          <cell r="P4280" t="str">
            <v>CUENCA</v>
          </cell>
          <cell r="Q4280" t="str">
            <v>CUENCA</v>
          </cell>
          <cell r="R4280" t="str">
            <v>AZUAY</v>
          </cell>
          <cell r="T4280" t="str">
            <v>ITSACOURIER</v>
          </cell>
          <cell r="U4280" t="str">
            <v>FLEXNETUIO_PROVINCIA</v>
          </cell>
          <cell r="V4280">
            <v>1</v>
          </cell>
          <cell r="W4280">
            <v>1</v>
          </cell>
          <cell r="X4280" t="str">
            <v>FLEXNET ECUADOR - MOVISTAR</v>
          </cell>
          <cell r="Y4280" t="str">
            <v>CALLE 28 DE JUNIO S/N Y GARCIA MORENO ENTRADA LLANO GRANDE</v>
          </cell>
        </row>
        <row r="4281">
          <cell r="A4281" t="str">
            <v>2023-00310</v>
          </cell>
          <cell r="B4281">
            <v>493947</v>
          </cell>
          <cell r="C4281" t="str">
            <v>2023-00310</v>
          </cell>
          <cell r="D4281" t="str">
            <v>MOVISTAR</v>
          </cell>
          <cell r="E4281" t="str">
            <v>DESPACHO</v>
          </cell>
          <cell r="F4281" t="str">
            <v>NORMAL</v>
          </cell>
          <cell r="G4281" t="str">
            <v>IC4417</v>
          </cell>
          <cell r="H4281">
            <v>44936</v>
          </cell>
          <cell r="I4281" t="str">
            <v>ENTREGADO</v>
          </cell>
          <cell r="J4281">
            <v>44937</v>
          </cell>
          <cell r="K4281" t="str">
            <v>CAVS AE SALESLAND CUENCA REMIGIO_DIEGO MENA</v>
          </cell>
          <cell r="L4281" t="str">
            <v>AV REMIGIO CCRESPO Y FEDERICO PROANO NUM 294 CUENCA</v>
          </cell>
          <cell r="M4281" t="str">
            <v>0</v>
          </cell>
          <cell r="N4281" t="str">
            <v>999805380</v>
          </cell>
          <cell r="O4281" t="str">
            <v/>
          </cell>
          <cell r="P4281" t="str">
            <v>CUENCA</v>
          </cell>
          <cell r="Q4281" t="str">
            <v>CUENCA</v>
          </cell>
          <cell r="R4281" t="str">
            <v>AZUAY</v>
          </cell>
          <cell r="T4281" t="str">
            <v>ITSACOURIER</v>
          </cell>
          <cell r="U4281" t="str">
            <v>FLEXNETUIO_PROVINCIA</v>
          </cell>
          <cell r="V4281">
            <v>1</v>
          </cell>
          <cell r="W4281">
            <v>1</v>
          </cell>
          <cell r="X4281" t="str">
            <v>FLEXNET ECUADOR - MOVISTAR</v>
          </cell>
          <cell r="Y4281" t="str">
            <v>CALLE 28 DE JUNIO S/N Y GARCIA MORENO ENTRADA LLANO GRANDE</v>
          </cell>
        </row>
        <row r="4282">
          <cell r="A4282" t="str">
            <v>2023-00311</v>
          </cell>
          <cell r="B4282">
            <v>493948</v>
          </cell>
          <cell r="C4282" t="str">
            <v>2023-00311</v>
          </cell>
          <cell r="D4282" t="str">
            <v>MOVISTAR</v>
          </cell>
          <cell r="E4282" t="str">
            <v>DESPACHO</v>
          </cell>
          <cell r="F4282" t="str">
            <v>NORMAL</v>
          </cell>
          <cell r="G4282" t="str">
            <v>031080202300311</v>
          </cell>
          <cell r="H4282">
            <v>44936</v>
          </cell>
          <cell r="I4282" t="str">
            <v>ENTREGADO</v>
          </cell>
          <cell r="J4282">
            <v>44937</v>
          </cell>
          <cell r="K4282" t="str">
            <v xml:space="preserve">CAVS AE SALESLAND MACHALA_MENA DIEGO </v>
          </cell>
          <cell r="L4282" t="str">
            <v>CALLE ROCAFUERTE 1005 ENTRE 09 DE MAYO Y GUAYAS</v>
          </cell>
          <cell r="M4282" t="str">
            <v>1793079628001</v>
          </cell>
          <cell r="N4282" t="str">
            <v>999805380</v>
          </cell>
          <cell r="O4282" t="str">
            <v/>
          </cell>
          <cell r="P4282" t="str">
            <v>MACHALA</v>
          </cell>
          <cell r="Q4282" t="str">
            <v>MACHALA</v>
          </cell>
          <cell r="R4282" t="str">
            <v>EL ORO</v>
          </cell>
          <cell r="T4282" t="str">
            <v>TRAMACO</v>
          </cell>
          <cell r="U4282" t="str">
            <v>FLEXNETUIO_PROVINCIA</v>
          </cell>
          <cell r="V4282">
            <v>1</v>
          </cell>
          <cell r="W4282">
            <v>1</v>
          </cell>
          <cell r="X4282" t="str">
            <v>FLEXNET ECUADOR - MOVISTAR</v>
          </cell>
          <cell r="Y4282" t="str">
            <v>CALLE 28 DE JUNIO S/N Y GARCIA MORENO ENTRADA LLANO GRANDE</v>
          </cell>
        </row>
        <row r="4283">
          <cell r="A4283" t="str">
            <v>2023-00312</v>
          </cell>
          <cell r="B4283">
            <v>493949</v>
          </cell>
          <cell r="C4283" t="str">
            <v>2023-00312</v>
          </cell>
          <cell r="D4283" t="str">
            <v>MOVISTAR</v>
          </cell>
          <cell r="E4283" t="str">
            <v>DESPACHO</v>
          </cell>
          <cell r="F4283" t="str">
            <v>NORMAL</v>
          </cell>
          <cell r="G4283" t="str">
            <v>031080202300312</v>
          </cell>
          <cell r="H4283">
            <v>44936</v>
          </cell>
          <cell r="I4283" t="str">
            <v>ENTREGADO</v>
          </cell>
          <cell r="J4283">
            <v>44937</v>
          </cell>
          <cell r="K4283" t="str">
            <v>CAVS AE SALESLAND RECREO_DIEGO MENA</v>
          </cell>
          <cell r="L4283" t="str">
            <v>AV PEDRO VICENTE MALDONADO CENTRO COMERCIAL RECREO NUM 37 45PLANTA BAJA QUITO</v>
          </cell>
          <cell r="M4283" t="str">
            <v>0</v>
          </cell>
          <cell r="N4283" t="str">
            <v>999805380</v>
          </cell>
          <cell r="O4283" t="str">
            <v/>
          </cell>
          <cell r="P4283" t="str">
            <v>QUITO</v>
          </cell>
          <cell r="Q4283" t="str">
            <v>QUITO</v>
          </cell>
          <cell r="R4283" t="str">
            <v>PICHINCHA</v>
          </cell>
          <cell r="T4283" t="str">
            <v>TRAMACO</v>
          </cell>
          <cell r="U4283" t="str">
            <v>FLEXNETUIO_LOCAL</v>
          </cell>
          <cell r="V4283">
            <v>1</v>
          </cell>
          <cell r="W4283">
            <v>1</v>
          </cell>
          <cell r="X4283" t="str">
            <v>FLEXNET ECUADOR - MOVISTAR</v>
          </cell>
          <cell r="Y4283" t="str">
            <v>CALLE 28 DE JUNIO S/N Y GARCIA MORENO ENTRADA LLANO GRANDE</v>
          </cell>
        </row>
        <row r="4284">
          <cell r="A4284" t="str">
            <v>2023-00313</v>
          </cell>
          <cell r="B4284">
            <v>493950</v>
          </cell>
          <cell r="C4284" t="str">
            <v>2023-00313</v>
          </cell>
          <cell r="D4284" t="str">
            <v>MOVISTAR</v>
          </cell>
          <cell r="E4284" t="str">
            <v>DESPACHO</v>
          </cell>
          <cell r="F4284" t="str">
            <v>NORMAL</v>
          </cell>
          <cell r="G4284" t="str">
            <v>031080202300313</v>
          </cell>
          <cell r="H4284">
            <v>44936</v>
          </cell>
          <cell r="I4284" t="str">
            <v>ENTREGADO</v>
          </cell>
          <cell r="J4284">
            <v>44937</v>
          </cell>
          <cell r="K4284" t="str">
            <v>CAVS AE SALESLAND SCALA_DIEGO FERNANDO MENA VILLALBA</v>
          </cell>
          <cell r="L4284" t="str">
            <v>Kilometro 12 ½, Parroquia de Cumbaya, CENTRO COMERCIAL SCALA SHOPPING, Planta Baja, Local L104</v>
          </cell>
          <cell r="M4284" t="str">
            <v>1713085593</v>
          </cell>
          <cell r="N4284" t="str">
            <v>22256500</v>
          </cell>
          <cell r="O4284" t="str">
            <v/>
          </cell>
          <cell r="P4284" t="str">
            <v>QUITO</v>
          </cell>
          <cell r="Q4284" t="str">
            <v>QUITO</v>
          </cell>
          <cell r="R4284" t="str">
            <v>PICHINCHA</v>
          </cell>
          <cell r="T4284" t="str">
            <v>TRAMACO</v>
          </cell>
          <cell r="U4284" t="str">
            <v>FLEXNETUIO_LOCAL</v>
          </cell>
          <cell r="V4284">
            <v>1</v>
          </cell>
          <cell r="W4284">
            <v>1</v>
          </cell>
          <cell r="X4284" t="str">
            <v>FLEXNET ECUADOR - MOVISTAR</v>
          </cell>
          <cell r="Y4284" t="str">
            <v>CALLE 28 DE JUNIO S/N Y GARCIA MORENO ENTRADA LLANO GRANDE</v>
          </cell>
        </row>
        <row r="4285">
          <cell r="A4285" t="str">
            <v>2023-00291</v>
          </cell>
          <cell r="B4285">
            <v>493928</v>
          </cell>
          <cell r="C4285" t="str">
            <v>2023-00291</v>
          </cell>
          <cell r="D4285" t="str">
            <v>MOVISTAR</v>
          </cell>
          <cell r="E4285" t="str">
            <v>DESPACHO</v>
          </cell>
          <cell r="F4285" t="str">
            <v>NORMAL</v>
          </cell>
          <cell r="G4285" t="str">
            <v>FT79004</v>
          </cell>
          <cell r="H4285">
            <v>44936</v>
          </cell>
          <cell r="I4285" t="str">
            <v>ENTREGADO</v>
          </cell>
          <cell r="J4285">
            <v>44937</v>
          </cell>
          <cell r="K4285" t="str">
            <v xml:space="preserve">NORPHONE CAVS DAS TUMBACO_LOURDES BRAVO </v>
          </cell>
          <cell r="L4285" t="str">
            <v xml:space="preserve">AV INTEROCEANICA Y JUAN MONTALVO JUNTO A PRODUBANCO CC SANTA MARIA </v>
          </cell>
          <cell r="M4285" t="str">
            <v>1091717898001</v>
          </cell>
          <cell r="N4285" t="str">
            <v>984246089</v>
          </cell>
          <cell r="O4285" t="str">
            <v/>
          </cell>
          <cell r="P4285" t="str">
            <v>QUITO</v>
          </cell>
          <cell r="Q4285" t="str">
            <v>QUITO</v>
          </cell>
          <cell r="R4285" t="str">
            <v>PICHINCHA</v>
          </cell>
          <cell r="T4285" t="str">
            <v>FLEXTRANS UIO</v>
          </cell>
          <cell r="U4285" t="str">
            <v>FLEXNETUIO_LOCAL</v>
          </cell>
          <cell r="V4285">
            <v>1</v>
          </cell>
          <cell r="W4285">
            <v>1</v>
          </cell>
          <cell r="X4285" t="str">
            <v>FLEXNET ECUADOR - MOVISTAR</v>
          </cell>
          <cell r="Y4285" t="str">
            <v>CALLE 28 DE JUNIO S/N Y GARCIA MORENO ENTRADA LLANO GRANDE</v>
          </cell>
        </row>
        <row r="4286">
          <cell r="A4286" t="str">
            <v>2023-00292</v>
          </cell>
          <cell r="B4286">
            <v>493929</v>
          </cell>
          <cell r="C4286" t="str">
            <v>2023-00292</v>
          </cell>
          <cell r="D4286" t="str">
            <v>MOVISTAR</v>
          </cell>
          <cell r="E4286" t="str">
            <v>DESPACHO</v>
          </cell>
          <cell r="F4286" t="str">
            <v>NORMAL</v>
          </cell>
          <cell r="G4286" t="str">
            <v>031080202300292</v>
          </cell>
          <cell r="H4286">
            <v>44936</v>
          </cell>
          <cell r="I4286" t="str">
            <v>ENTREGADO</v>
          </cell>
          <cell r="J4286">
            <v>44937</v>
          </cell>
          <cell r="K4286" t="str">
            <v>AE CELISTICS QUICENTRO SUR_KLEBER GRANDA_DANY IMBAQUINGO</v>
          </cell>
          <cell r="L4286" t="str">
            <v xml:space="preserve">MORAN VALVERDE Y TENIENTE HUGO ORTIZ CC QUICENTRO SHOPPING SUR N 1 LOCAL 91 ? 92 JUNTO A MEGAMAXI </v>
          </cell>
          <cell r="M4286" t="str">
            <v>1792161037001</v>
          </cell>
          <cell r="N4286" t="str">
            <v>0992567346_094084829</v>
          </cell>
          <cell r="P4286" t="str">
            <v>QUITO</v>
          </cell>
          <cell r="Q4286" t="str">
            <v>QUITO</v>
          </cell>
          <cell r="R4286" t="str">
            <v>PICHINCHA</v>
          </cell>
          <cell r="T4286" t="str">
            <v>TRAMACO</v>
          </cell>
          <cell r="U4286" t="str">
            <v>FLEXNETUIO_LOCAL</v>
          </cell>
          <cell r="V4286">
            <v>2</v>
          </cell>
          <cell r="W4286">
            <v>1</v>
          </cell>
          <cell r="X4286" t="str">
            <v>FLEXNET ECUADOR - MOVISTAR</v>
          </cell>
          <cell r="Y4286" t="str">
            <v>CALLE 28 DE JUNIO S/N Y GARCIA MORENO ENTRADA LLANO GRANDE</v>
          </cell>
        </row>
        <row r="4287">
          <cell r="A4287" t="str">
            <v>2023-00293</v>
          </cell>
          <cell r="B4287">
            <v>493930</v>
          </cell>
          <cell r="C4287" t="str">
            <v>2023-00293</v>
          </cell>
          <cell r="D4287" t="str">
            <v>MOVISTAR</v>
          </cell>
          <cell r="E4287" t="str">
            <v>DESPACHO</v>
          </cell>
          <cell r="F4287" t="str">
            <v>NORMAL</v>
          </cell>
          <cell r="G4287" t="str">
            <v>031080202300293</v>
          </cell>
          <cell r="H4287">
            <v>44936</v>
          </cell>
          <cell r="I4287" t="str">
            <v>ENTREGADO</v>
          </cell>
          <cell r="J4287">
            <v>44937</v>
          </cell>
          <cell r="K4287" t="str">
            <v>NORPHONE CAYAMBE_PAOLA MORAN</v>
          </cell>
          <cell r="L4287" t="str">
            <v>GRAN AKI AV RESTAURACION Y JUNIN LOCAL ESQUINERO CAYAMBE</v>
          </cell>
          <cell r="M4287" t="str">
            <v>1091717898001</v>
          </cell>
          <cell r="N4287" t="str">
            <v>998659562</v>
          </cell>
          <cell r="O4287" t="str">
            <v/>
          </cell>
          <cell r="P4287" t="str">
            <v>CAYAMBE</v>
          </cell>
          <cell r="Q4287" t="str">
            <v>CAYAMBE</v>
          </cell>
          <cell r="R4287" t="str">
            <v>PICHINCHA</v>
          </cell>
          <cell r="T4287" t="str">
            <v>TRAMACO</v>
          </cell>
          <cell r="U4287" t="str">
            <v>FLEXNETUIO_PROVINCIA</v>
          </cell>
          <cell r="V4287">
            <v>1</v>
          </cell>
          <cell r="W4287">
            <v>1</v>
          </cell>
          <cell r="X4287" t="str">
            <v>FLEXNET ECUADOR - MOVISTAR</v>
          </cell>
          <cell r="Y4287" t="str">
            <v>CALLE 28 DE JUNIO S/N Y GARCIA MORENO ENTRADA LLANO GRANDE</v>
          </cell>
        </row>
        <row r="4288">
          <cell r="A4288" t="str">
            <v>2023-00294</v>
          </cell>
          <cell r="B4288">
            <v>493931</v>
          </cell>
          <cell r="C4288" t="str">
            <v>2023-00294</v>
          </cell>
          <cell r="D4288" t="str">
            <v>MOVISTAR</v>
          </cell>
          <cell r="E4288" t="str">
            <v>DESPACHO</v>
          </cell>
          <cell r="F4288" t="str">
            <v>NORMAL</v>
          </cell>
          <cell r="G4288" t="str">
            <v>031080202300294</v>
          </cell>
          <cell r="H4288">
            <v>44936</v>
          </cell>
          <cell r="I4288" t="str">
            <v>ENTREGADO</v>
          </cell>
          <cell r="J4288">
            <v>44937</v>
          </cell>
          <cell r="K4288" t="str">
            <v>AGENTE AE CELISTICS EL RECREO QUITO_KLEBER GRANDA_DANY IMBAQUINGO</v>
          </cell>
          <cell r="L4288" t="str">
            <v xml:space="preserve">FRANQUICIA PEDRO VICENTE MALDONADO 510194 Y CALVAS CC RECREO OF P106 </v>
          </cell>
          <cell r="M4288" t="str">
            <v>1792161037001</v>
          </cell>
          <cell r="N4288" t="str">
            <v>0992567346_094084829</v>
          </cell>
          <cell r="O4288" t="str">
            <v/>
          </cell>
          <cell r="P4288" t="str">
            <v>QUITO</v>
          </cell>
          <cell r="Q4288" t="str">
            <v>QUITO</v>
          </cell>
          <cell r="R4288" t="str">
            <v>PICHINCHA</v>
          </cell>
          <cell r="T4288" t="str">
            <v>TRAMACO</v>
          </cell>
          <cell r="U4288" t="str">
            <v>FLEXNETUIO_LOCAL</v>
          </cell>
          <cell r="V4288">
            <v>1</v>
          </cell>
          <cell r="W4288">
            <v>1</v>
          </cell>
          <cell r="X4288" t="str">
            <v>FLEXNET ECUADOR - MOVISTAR</v>
          </cell>
          <cell r="Y4288" t="str">
            <v>CALLE 28 DE JUNIO S/N Y GARCIA MORENO ENTRADA LLANO GRANDE</v>
          </cell>
        </row>
        <row r="4289">
          <cell r="A4289" t="str">
            <v>2023-00295</v>
          </cell>
          <cell r="B4289">
            <v>493932</v>
          </cell>
          <cell r="C4289" t="str">
            <v>2023-00295</v>
          </cell>
          <cell r="D4289" t="str">
            <v>MOVISTAR</v>
          </cell>
          <cell r="E4289" t="str">
            <v>DESPACHO</v>
          </cell>
          <cell r="F4289" t="str">
            <v>NORMAL</v>
          </cell>
          <cell r="G4289" t="str">
            <v>031080202300295</v>
          </cell>
          <cell r="H4289">
            <v>44936</v>
          </cell>
          <cell r="I4289" t="str">
            <v>ENTREGADO</v>
          </cell>
          <cell r="J4289">
            <v>44937</v>
          </cell>
          <cell r="K4289" t="str">
            <v>AGENTE AE CELISTICS MALL DE LOS ANDES_KLEBER GRANDA_DANY IMBAQUINGO</v>
          </cell>
          <cell r="L4289" t="str">
            <v>Av. Atahualpa y Victor Hugo, Centro Comercial Mall de los Andes Local #120.</v>
          </cell>
          <cell r="M4289" t="str">
            <v>1792161037001</v>
          </cell>
          <cell r="N4289" t="str">
            <v>0992567346_094084829</v>
          </cell>
          <cell r="O4289" t="str">
            <v/>
          </cell>
          <cell r="P4289" t="str">
            <v>AMBATO</v>
          </cell>
          <cell r="Q4289" t="str">
            <v>AMBATO</v>
          </cell>
          <cell r="R4289" t="str">
            <v>TUNGURAHUA</v>
          </cell>
          <cell r="S4289" t="str">
            <v>AMBATO</v>
          </cell>
          <cell r="T4289" t="str">
            <v>TRAMACO</v>
          </cell>
          <cell r="U4289" t="str">
            <v>FLEXNETUIO_PROVINCIA</v>
          </cell>
          <cell r="V4289">
            <v>1</v>
          </cell>
          <cell r="W4289">
            <v>1</v>
          </cell>
          <cell r="X4289" t="str">
            <v>FLEXNET ECUADOR - MOVISTAR</v>
          </cell>
          <cell r="Y4289" t="str">
            <v>CALLE 28 DE JUNIO S/N Y GARCIA MORENO ENTRADA LLANO GRANDE</v>
          </cell>
        </row>
        <row r="4290">
          <cell r="A4290" t="str">
            <v>2023-00296</v>
          </cell>
          <cell r="B4290">
            <v>493933</v>
          </cell>
          <cell r="C4290" t="str">
            <v>2023-00296</v>
          </cell>
          <cell r="D4290" t="str">
            <v>MOVISTAR</v>
          </cell>
          <cell r="E4290" t="str">
            <v>DESPACHO</v>
          </cell>
          <cell r="F4290" t="str">
            <v>NORMAL</v>
          </cell>
          <cell r="G4290" t="str">
            <v>031080202300296</v>
          </cell>
          <cell r="H4290">
            <v>44936</v>
          </cell>
          <cell r="I4290" t="str">
            <v>ENTREGADO</v>
          </cell>
          <cell r="J4290">
            <v>44937</v>
          </cell>
          <cell r="K4290" t="str">
            <v>NORPHONE CHONE_LOURDES BRAVO</v>
          </cell>
          <cell r="L4290" t="str">
            <v>CENTRO CALLE PICHINCHA ENTRE CALLES WASHINGTON Y BOLIVAR A LADO DE ALMACENES ARTEFACTA</v>
          </cell>
          <cell r="M4290" t="str">
            <v>1091717898001</v>
          </cell>
          <cell r="N4290" t="str">
            <v>984246089</v>
          </cell>
          <cell r="O4290" t="str">
            <v/>
          </cell>
          <cell r="P4290" t="str">
            <v>CHONE</v>
          </cell>
          <cell r="Q4290" t="str">
            <v>CHONE</v>
          </cell>
          <cell r="R4290" t="str">
            <v>MANABI</v>
          </cell>
          <cell r="T4290" t="str">
            <v>TRAMACO</v>
          </cell>
          <cell r="U4290" t="str">
            <v>FLEXNETUIO_PROVINCIA</v>
          </cell>
          <cell r="V4290">
            <v>1</v>
          </cell>
          <cell r="W4290">
            <v>1</v>
          </cell>
          <cell r="X4290" t="str">
            <v>FLEXNET ECUADOR - MOVISTAR</v>
          </cell>
          <cell r="Y4290" t="str">
            <v>CALLE 28 DE JUNIO S/N Y GARCIA MORENO ENTRADA LLANO GRANDE</v>
          </cell>
        </row>
        <row r="4291">
          <cell r="A4291" t="str">
            <v>23-64</v>
          </cell>
          <cell r="B4291">
            <v>493921</v>
          </cell>
          <cell r="C4291" t="str">
            <v>23-64</v>
          </cell>
          <cell r="D4291" t="str">
            <v>VENTURA</v>
          </cell>
          <cell r="E4291" t="str">
            <v>DESPACHO</v>
          </cell>
          <cell r="F4291" t="str">
            <v>NORMAL</v>
          </cell>
          <cell r="G4291" t="str">
            <v>FT78907</v>
          </cell>
          <cell r="H4291">
            <v>44936</v>
          </cell>
          <cell r="I4291" t="str">
            <v>ENTREGADO</v>
          </cell>
          <cell r="J4291">
            <v>44937</v>
          </cell>
          <cell r="K4291" t="str">
            <v>ASSA CUMBAYA</v>
          </cell>
          <cell r="L4291" t="str">
            <v>AV INTEROCEANICA Y PASAJE LEONIDAS PLAZA</v>
          </cell>
          <cell r="M4291" t="str">
            <v>1890141818001_2</v>
          </cell>
          <cell r="P4291" t="str">
            <v>170902</v>
          </cell>
          <cell r="Q4291" t="str">
            <v>QUITO</v>
          </cell>
          <cell r="R4291" t="str">
            <v>PICHINCHA</v>
          </cell>
          <cell r="S4291" t="str">
            <v>TUMBACO</v>
          </cell>
          <cell r="T4291" t="str">
            <v>FLEXTRANS UIO</v>
          </cell>
          <cell r="U4291" t="str">
            <v>FLEXNETUIO_LOCAL</v>
          </cell>
          <cell r="V4291">
            <v>2</v>
          </cell>
          <cell r="W4291">
            <v>14.2</v>
          </cell>
          <cell r="X4291" t="str">
            <v>FLEXNET DEL ECUADOR</v>
          </cell>
          <cell r="Y4291" t="str">
            <v xml:space="preserve">CALLE 28 DE JUNIO S/N Y GARCIA MORENO </v>
          </cell>
        </row>
        <row r="4292">
          <cell r="A4292" t="str">
            <v>23-65</v>
          </cell>
          <cell r="B4292">
            <v>493922</v>
          </cell>
          <cell r="C4292" t="str">
            <v>23-65</v>
          </cell>
          <cell r="D4292" t="str">
            <v>VENTURA</v>
          </cell>
          <cell r="E4292" t="str">
            <v>DESPACHO</v>
          </cell>
          <cell r="F4292" t="str">
            <v>NORMAL</v>
          </cell>
          <cell r="G4292" t="str">
            <v>031002004168390</v>
          </cell>
          <cell r="H4292">
            <v>44936</v>
          </cell>
          <cell r="I4292" t="str">
            <v>ENTREGADO</v>
          </cell>
          <cell r="J4292">
            <v>44937</v>
          </cell>
          <cell r="K4292" t="str">
            <v>ASSA MIRAFLORES</v>
          </cell>
          <cell r="L4292" t="str">
            <v>AV FRANCISCO FLOR Y BOLIVAR</v>
          </cell>
          <cell r="M4292" t="str">
            <v>1890141818001_4</v>
          </cell>
          <cell r="P4292" t="str">
            <v>180103</v>
          </cell>
          <cell r="Q4292" t="str">
            <v>AMBATO</v>
          </cell>
          <cell r="R4292" t="str">
            <v>TUNGURAHUA</v>
          </cell>
          <cell r="S4292" t="str">
            <v>AMBATO</v>
          </cell>
          <cell r="T4292" t="str">
            <v>TRAMACO</v>
          </cell>
          <cell r="U4292" t="str">
            <v>FLEXNETUIO_PROVINCIA</v>
          </cell>
          <cell r="V4292">
            <v>1</v>
          </cell>
          <cell r="W4292">
            <v>1</v>
          </cell>
          <cell r="X4292" t="str">
            <v>FLEXNET DEL ECUADOR</v>
          </cell>
          <cell r="Y4292" t="str">
            <v xml:space="preserve">CALLE 28 DE JUNIO S/N Y GARCIA MORENO </v>
          </cell>
        </row>
        <row r="4293">
          <cell r="A4293" t="str">
            <v>23-66</v>
          </cell>
          <cell r="B4293">
            <v>493923</v>
          </cell>
          <cell r="C4293" t="str">
            <v>23-66</v>
          </cell>
          <cell r="D4293" t="str">
            <v>VENTURA</v>
          </cell>
          <cell r="E4293" t="str">
            <v>DESPACHO</v>
          </cell>
          <cell r="F4293" t="str">
            <v>NORMAL</v>
          </cell>
          <cell r="G4293" t="str">
            <v>FT78909</v>
          </cell>
          <cell r="H4293">
            <v>44936</v>
          </cell>
          <cell r="I4293" t="str">
            <v>ENTREGADO</v>
          </cell>
          <cell r="J4293">
            <v>44937</v>
          </cell>
          <cell r="K4293" t="str">
            <v>ECUAWAGEN</v>
          </cell>
          <cell r="L4293" t="str">
            <v> AV. DE LOS GRANADOS E14-70 E ISLA MARCHENA.</v>
          </cell>
          <cell r="M4293" t="str">
            <v>1791765842001</v>
          </cell>
          <cell r="P4293" t="str">
            <v>170503</v>
          </cell>
          <cell r="Q4293" t="str">
            <v>QUITO</v>
          </cell>
          <cell r="R4293" t="str">
            <v>PICHINCHA</v>
          </cell>
          <cell r="S4293" t="str">
            <v>QUITO</v>
          </cell>
          <cell r="T4293" t="str">
            <v>FLEXTRANS UIO</v>
          </cell>
          <cell r="U4293" t="str">
            <v>FLEXNETUIO_LOCAL</v>
          </cell>
          <cell r="V4293">
            <v>2</v>
          </cell>
          <cell r="W4293">
            <v>165</v>
          </cell>
          <cell r="X4293" t="str">
            <v>FLEXNET DEL ECUADOR</v>
          </cell>
          <cell r="Y4293" t="str">
            <v xml:space="preserve">CALLE 28 DE JUNIO S/N Y GARCIA MORENO </v>
          </cell>
        </row>
        <row r="4294">
          <cell r="A4294" t="str">
            <v>23-68</v>
          </cell>
          <cell r="B4294">
            <v>493924</v>
          </cell>
          <cell r="C4294" t="str">
            <v>23-68</v>
          </cell>
          <cell r="D4294" t="str">
            <v>VENTURA</v>
          </cell>
          <cell r="E4294" t="str">
            <v>DESPACHO</v>
          </cell>
          <cell r="F4294" t="str">
            <v>NORMAL</v>
          </cell>
          <cell r="G4294" t="str">
            <v>FT78908</v>
          </cell>
          <cell r="H4294">
            <v>44936</v>
          </cell>
          <cell r="I4294" t="str">
            <v>ENTREGADO</v>
          </cell>
          <cell r="J4294">
            <v>44937</v>
          </cell>
          <cell r="K4294" t="str">
            <v>MUNDO MOTRIZ</v>
          </cell>
          <cell r="L4294" t="str">
            <v>AV. ELOY ALFARO Y DE LAS ANONAS</v>
          </cell>
          <cell r="M4294" t="str">
            <v> 1792151473001</v>
          </cell>
          <cell r="P4294" t="str">
            <v>170513</v>
          </cell>
          <cell r="Q4294" t="str">
            <v>QUITO</v>
          </cell>
          <cell r="R4294" t="str">
            <v>PICHINCHA</v>
          </cell>
          <cell r="S4294" t="str">
            <v>QUITO</v>
          </cell>
          <cell r="T4294" t="str">
            <v>FLEXTRANS UIO</v>
          </cell>
          <cell r="U4294" t="str">
            <v>FLEXNETUIO_LOCAL</v>
          </cell>
          <cell r="V4294">
            <v>1</v>
          </cell>
          <cell r="W4294">
            <v>4.2</v>
          </cell>
          <cell r="X4294" t="str">
            <v>FLEXNET DEL ECUADOR</v>
          </cell>
          <cell r="Y4294" t="str">
            <v xml:space="preserve">CALLE 28 DE JUNIO S/N Y GARCIA MORENO </v>
          </cell>
        </row>
        <row r="4295">
          <cell r="A4295" t="str">
            <v>23-69</v>
          </cell>
          <cell r="B4295">
            <v>493926</v>
          </cell>
          <cell r="C4295" t="str">
            <v>23-69</v>
          </cell>
          <cell r="D4295" t="str">
            <v>VENTURA</v>
          </cell>
          <cell r="E4295" t="str">
            <v>DESPACHO</v>
          </cell>
          <cell r="F4295" t="str">
            <v>NORMAL</v>
          </cell>
          <cell r="G4295" t="str">
            <v>IC4405</v>
          </cell>
          <cell r="H4295">
            <v>44936</v>
          </cell>
          <cell r="I4295" t="str">
            <v>ENTREGADO</v>
          </cell>
          <cell r="J4295">
            <v>44937</v>
          </cell>
          <cell r="K4295" t="str">
            <v>MIRASOL CUENCA</v>
          </cell>
          <cell r="L4295" t="str">
            <v>AV ESPANA 2-114 Y SEBASTIAN DE BENALCAZAR</v>
          </cell>
          <cell r="M4295" t="str">
            <v>1890141818001_5</v>
          </cell>
          <cell r="P4295" t="str">
            <v>010103</v>
          </cell>
          <cell r="Q4295" t="str">
            <v>CUENCA</v>
          </cell>
          <cell r="R4295" t="str">
            <v>AZUAY</v>
          </cell>
          <cell r="S4295" t="str">
            <v>CUENCA</v>
          </cell>
          <cell r="T4295" t="str">
            <v>ITSACOURIER</v>
          </cell>
          <cell r="U4295" t="str">
            <v>FLEXNETUIO_PROVINCIA</v>
          </cell>
          <cell r="V4295">
            <v>1</v>
          </cell>
          <cell r="W4295">
            <v>1</v>
          </cell>
          <cell r="X4295" t="str">
            <v>FLEXNET DEL ECUADOR</v>
          </cell>
          <cell r="Y4295" t="str">
            <v xml:space="preserve">CALLE 28 DE JUNIO S/N Y GARCIA MORENO </v>
          </cell>
        </row>
        <row r="4296">
          <cell r="A4296" t="str">
            <v>98814560</v>
          </cell>
          <cell r="B4296">
            <v>493913</v>
          </cell>
          <cell r="C4296" t="str">
            <v>98814560</v>
          </cell>
          <cell r="D4296" t="str">
            <v>HYCITE</v>
          </cell>
          <cell r="E4296" t="str">
            <v>DESPACHO</v>
          </cell>
          <cell r="F4296" t="str">
            <v>NORMAL</v>
          </cell>
          <cell r="G4296" t="str">
            <v>ITQ4386 / ITQ4634</v>
          </cell>
          <cell r="H4296">
            <v>44936</v>
          </cell>
          <cell r="I4296" t="str">
            <v>ENTREGADO</v>
          </cell>
          <cell r="J4296">
            <v>44942</v>
          </cell>
          <cell r="K4296" t="str">
            <v>KAREN STEPHANY CORDOVA VERA</v>
          </cell>
          <cell r="L4296" t="str">
            <v>URB. LDU CALLE ALBERTO SPENCER CASA 1 UBICADA EN LA CALLE ALBERTO SPENCER, FRENTE AL CLUB DE LA LIGA, ENTRADA PRINCIPAL POR LA AVENIDA SIMON BOLIVAR ANTES DE LLEGAR AL RONDEL DE LA CALLE MANGO 1, PROV</v>
          </cell>
          <cell r="N4296" t="str">
            <v>+59399-454-1161, +5932-340-1744</v>
          </cell>
          <cell r="O4296" t="str">
            <v>+59399-454-1161, +5932-340-1744</v>
          </cell>
          <cell r="P4296" t="str">
            <v>170208</v>
          </cell>
          <cell r="Q4296" t="str">
            <v>QUITO</v>
          </cell>
          <cell r="R4296" t="str">
            <v>PICHINCHA</v>
          </cell>
          <cell r="S4296" t="str">
            <v>CALDERON (CARAPUNGO)</v>
          </cell>
          <cell r="T4296" t="str">
            <v>FLEXTRANS UIO</v>
          </cell>
          <cell r="U4296" t="str">
            <v>FLEXNETUIO_LOCAL</v>
          </cell>
          <cell r="V4296">
            <v>1</v>
          </cell>
          <cell r="W4296">
            <v>0.5</v>
          </cell>
          <cell r="X4296" t="str">
            <v>HYCITE QUITO</v>
          </cell>
          <cell r="Y4296" t="str">
            <v>FLEX NET CALLE 28 DE JUNIO S/N Y GARCIA MORENO ENTRADA LLANO GRANDE</v>
          </cell>
        </row>
        <row r="4297">
          <cell r="A4297" t="str">
            <v>98815993</v>
          </cell>
          <cell r="B4297">
            <v>493914</v>
          </cell>
          <cell r="C4297" t="str">
            <v>98815993</v>
          </cell>
          <cell r="D4297" t="str">
            <v>HYCITE</v>
          </cell>
          <cell r="E4297" t="str">
            <v>DESPACHO</v>
          </cell>
          <cell r="F4297" t="str">
            <v>NORMAL</v>
          </cell>
          <cell r="G4297" t="str">
            <v>031002004167369</v>
          </cell>
          <cell r="H4297">
            <v>44936</v>
          </cell>
          <cell r="I4297" t="str">
            <v>ENTREGADO</v>
          </cell>
          <cell r="J4297">
            <v>44937</v>
          </cell>
          <cell r="K4297" t="str">
            <v>LADY SOFIA BRAVO CEDENO</v>
          </cell>
          <cell r="L4297" t="str">
            <v>AVENIDA METROPOLITANA ELOY ALFARO 27 DE JULIO FRENTE A LA GASOLINERA CTM R PORTOVIEJO ANDRES DE VERA 130108 MANABI</v>
          </cell>
          <cell r="M4297" t="str">
            <v/>
          </cell>
          <cell r="N4297" t="str">
            <v>0990966959 / 325102511</v>
          </cell>
          <cell r="O4297" t="str">
            <v>0990966959 / 325102511</v>
          </cell>
          <cell r="P4297" t="str">
            <v>130108</v>
          </cell>
          <cell r="Q4297" t="str">
            <v>PORTOVIEJO</v>
          </cell>
          <cell r="R4297" t="str">
            <v>MANABI</v>
          </cell>
          <cell r="S4297" t="str">
            <v>PORTOVIEJO</v>
          </cell>
          <cell r="T4297" t="str">
            <v>TRAMACO</v>
          </cell>
          <cell r="U4297" t="str">
            <v>FLEXNETUIO_PROVINCIA</v>
          </cell>
          <cell r="V4297">
            <v>1</v>
          </cell>
          <cell r="W4297">
            <v>1.4</v>
          </cell>
          <cell r="X4297" t="str">
            <v>HYCITE QUITO</v>
          </cell>
          <cell r="Y4297" t="str">
            <v>FLEX NET CALLE 28 DE JUNIO S/N Y GARCIA MORENO ENTRADA LLANO GRANDE</v>
          </cell>
        </row>
        <row r="4298">
          <cell r="A4298" t="str">
            <v>98816224</v>
          </cell>
          <cell r="B4298">
            <v>493915</v>
          </cell>
          <cell r="C4298" t="str">
            <v>98816224</v>
          </cell>
          <cell r="D4298" t="str">
            <v>HYCITE</v>
          </cell>
          <cell r="E4298" t="str">
            <v>DESPACHO</v>
          </cell>
          <cell r="F4298" t="str">
            <v>NORMAL</v>
          </cell>
          <cell r="G4298" t="str">
            <v>ITQ4387 / ITQ4387 / ITQ4576</v>
          </cell>
          <cell r="H4298">
            <v>44936</v>
          </cell>
          <cell r="I4298" t="str">
            <v>ENTREGADO</v>
          </cell>
          <cell r="J4298">
            <v>44939</v>
          </cell>
          <cell r="K4298" t="str">
            <v>DAVID MOSQUERA</v>
          </cell>
          <cell r="L4298" t="str">
            <v>PICHINCHA, QUITO, COCHAPAMBA, BELLA AURORA N46-284 Y FRANCISCO MONTALVO, PUERTA METÁLICA COLOR NEGRO, JUNTO A CASA DE 1 PISO COLOR NARANJA</v>
          </cell>
          <cell r="N4298" t="str">
            <v>0969056374</v>
          </cell>
          <cell r="O4298" t="str">
            <v>0969056374</v>
          </cell>
          <cell r="P4298" t="str">
            <v>170528</v>
          </cell>
          <cell r="Q4298" t="str">
            <v>QUITO</v>
          </cell>
          <cell r="R4298" t="str">
            <v>PICHINCHA</v>
          </cell>
          <cell r="S4298" t="str">
            <v>QUITO</v>
          </cell>
          <cell r="T4298" t="str">
            <v>FLEXTRANS UIO</v>
          </cell>
          <cell r="U4298" t="str">
            <v>FLEXNETUIO_LOCAL</v>
          </cell>
          <cell r="V4298">
            <v>1</v>
          </cell>
          <cell r="W4298">
            <v>4.8</v>
          </cell>
          <cell r="X4298" t="str">
            <v>HYCITE QUITO</v>
          </cell>
          <cell r="Y4298" t="str">
            <v>FLEX NET CALLE 28 DE JUNIO S/N Y GARCIA MORENO ENTRADA LLANO GRANDE</v>
          </cell>
        </row>
        <row r="4299">
          <cell r="A4299" t="str">
            <v>98817524</v>
          </cell>
          <cell r="B4299">
            <v>493917</v>
          </cell>
          <cell r="C4299" t="str">
            <v>98817524</v>
          </cell>
          <cell r="D4299" t="str">
            <v>HYCITE</v>
          </cell>
          <cell r="E4299" t="str">
            <v>DESPACHO</v>
          </cell>
          <cell r="F4299" t="str">
            <v>NORMAL</v>
          </cell>
          <cell r="G4299" t="str">
            <v>ITG4389</v>
          </cell>
          <cell r="H4299">
            <v>44936</v>
          </cell>
          <cell r="I4299" t="str">
            <v>ENTREGADO</v>
          </cell>
          <cell r="J4299">
            <v>44937</v>
          </cell>
          <cell r="K4299" t="str">
            <v>MARIA LORENA VELASQUEZ MACIAS</v>
          </cell>
          <cell r="L4299" t="str">
            <v>MI LOTE MZ 5158 VLL 5 CERCA DE LA CRUZ A CERCA DE LA CRUZ AZUL GUAYAQUIL PASCUALES 090116 GUAYAS</v>
          </cell>
          <cell r="N4299" t="str">
            <v>0991586665 / 042017457</v>
          </cell>
          <cell r="O4299" t="str">
            <v>0991586665 / 042017457</v>
          </cell>
          <cell r="P4299" t="str">
            <v>GUAYAQUIL</v>
          </cell>
          <cell r="Q4299" t="str">
            <v>GUAYAQUIL</v>
          </cell>
          <cell r="R4299" t="str">
            <v>GUAYAS</v>
          </cell>
          <cell r="T4299" t="str">
            <v>FLEXTRANS GYE</v>
          </cell>
          <cell r="U4299" t="str">
            <v>FLEXNETUIO_GYE</v>
          </cell>
          <cell r="V4299">
            <v>1</v>
          </cell>
          <cell r="W4299">
            <v>7.6</v>
          </cell>
          <cell r="X4299" t="str">
            <v>HYCITE QUITO</v>
          </cell>
          <cell r="Y4299" t="str">
            <v>FLEX NET CALLE 28 DE JUNIO S/N Y GARCIA MORENO ENTRADA LLANO GRANDE</v>
          </cell>
        </row>
        <row r="4300">
          <cell r="A4300" t="str">
            <v>98817569</v>
          </cell>
          <cell r="B4300">
            <v>493918</v>
          </cell>
          <cell r="C4300" t="str">
            <v>98817569</v>
          </cell>
          <cell r="D4300" t="str">
            <v>HYCITE</v>
          </cell>
          <cell r="E4300" t="str">
            <v>DESPACHO</v>
          </cell>
          <cell r="F4300" t="str">
            <v>NORMAL</v>
          </cell>
          <cell r="G4300" t="str">
            <v>ITQ4390</v>
          </cell>
          <cell r="H4300">
            <v>44936</v>
          </cell>
          <cell r="I4300" t="str">
            <v>ENTREGADO</v>
          </cell>
          <cell r="J4300">
            <v>44937</v>
          </cell>
          <cell r="K4300" t="str">
            <v>CHRISTIAN RAUL CEVALLOS &amp; MARIA LOP</v>
          </cell>
          <cell r="L4300" t="str">
            <v>JUAN DE DIOS MARTINEZ MERA N34-449 Y PORTUGAL QUITO QUITO DISTRITO METROPOLIT 170516 PICHINCHA</v>
          </cell>
          <cell r="M4300" t="str">
            <v/>
          </cell>
          <cell r="N4300" t="str">
            <v>0998877928 / 984010671</v>
          </cell>
          <cell r="O4300" t="str">
            <v>0998877928 / 984010671</v>
          </cell>
          <cell r="P4300" t="str">
            <v>170516</v>
          </cell>
          <cell r="Q4300" t="str">
            <v>QUITO</v>
          </cell>
          <cell r="R4300" t="str">
            <v>PICHINCHA</v>
          </cell>
          <cell r="S4300" t="str">
            <v>QUITO - COMUNA MIRAFLORES</v>
          </cell>
          <cell r="T4300" t="str">
            <v>FLEXTRANS UIO</v>
          </cell>
          <cell r="U4300" t="str">
            <v>FLEXNETUIO_LOCAL</v>
          </cell>
          <cell r="V4300">
            <v>1</v>
          </cell>
          <cell r="W4300">
            <v>3.9</v>
          </cell>
          <cell r="X4300" t="str">
            <v>HYCITE QUITO</v>
          </cell>
          <cell r="Y4300" t="str">
            <v>FLEX NET CALLE 28 DE JUNIO S/N Y GARCIA MORENO ENTRADA LLANO GRANDE</v>
          </cell>
        </row>
        <row r="4301">
          <cell r="A4301" t="str">
            <v>98817698</v>
          </cell>
          <cell r="B4301">
            <v>493919</v>
          </cell>
          <cell r="C4301" t="str">
            <v>98817698</v>
          </cell>
          <cell r="D4301" t="str">
            <v>HYCITE</v>
          </cell>
          <cell r="E4301" t="str">
            <v>DESPACHO</v>
          </cell>
          <cell r="F4301" t="str">
            <v>NORMAL</v>
          </cell>
          <cell r="G4301" t="str">
            <v>ITQ4391</v>
          </cell>
          <cell r="H4301">
            <v>44936</v>
          </cell>
          <cell r="I4301" t="str">
            <v>ENTREGADO</v>
          </cell>
          <cell r="J4301">
            <v>44937</v>
          </cell>
          <cell r="K4301" t="str">
            <v>PATRICIO NARANJO</v>
          </cell>
          <cell r="L4301" t="str">
            <v>URB ARMENIA II CALLE CESAR ENDARA E8-111 CALLE 8 CASA BLANCA PORTA,N VERDE QUITO / LOCALIDAD: LA ARMENIA II CONOCOTO 170803 PICHINCHA</v>
          </cell>
          <cell r="N4301" t="str">
            <v>0999468259 /</v>
          </cell>
          <cell r="O4301" t="str">
            <v>0999468259 /</v>
          </cell>
          <cell r="P4301" t="str">
            <v>170803</v>
          </cell>
          <cell r="Q4301" t="str">
            <v>QUITO</v>
          </cell>
          <cell r="R4301" t="str">
            <v>PICHINCHA</v>
          </cell>
          <cell r="S4301" t="str">
            <v>CONOCOTO - SALVADOR CELI</v>
          </cell>
          <cell r="T4301" t="str">
            <v>FLEXTRANS UIO</v>
          </cell>
          <cell r="U4301" t="str">
            <v>FLEXNETUIO_LOCAL</v>
          </cell>
          <cell r="V4301">
            <v>1</v>
          </cell>
          <cell r="W4301">
            <v>0.1</v>
          </cell>
          <cell r="X4301" t="str">
            <v>HYCITE QUITO</v>
          </cell>
          <cell r="Y4301" t="str">
            <v>FLEX NET CALLE 28 DE JUNIO S/N Y GARCIA MORENO ENTRADA LLANO GRANDE</v>
          </cell>
        </row>
        <row r="4302">
          <cell r="A4302" t="str">
            <v>98817833</v>
          </cell>
          <cell r="B4302">
            <v>493920</v>
          </cell>
          <cell r="C4302" t="str">
            <v>98817833</v>
          </cell>
          <cell r="D4302" t="str">
            <v>HYCITE</v>
          </cell>
          <cell r="E4302" t="str">
            <v>DESPACHO</v>
          </cell>
          <cell r="F4302" t="str">
            <v>NORMAL</v>
          </cell>
          <cell r="G4302" t="str">
            <v>031002004167370</v>
          </cell>
          <cell r="H4302">
            <v>44936</v>
          </cell>
          <cell r="I4302" t="str">
            <v>ENTREGADO</v>
          </cell>
          <cell r="J4302">
            <v>44939</v>
          </cell>
          <cell r="K4302" t="str">
            <v>JOSE EDUARDO AGUILAR RAMIREZ</v>
          </cell>
          <cell r="L4302" t="str">
            <v>REGINO VICTORIANO RIZO CUARTA AVENIDA MACHACA // VICTORIO RIZO JUBONES 070211 EL ORO</v>
          </cell>
          <cell r="M4302" t="str">
            <v/>
          </cell>
          <cell r="N4302" t="str">
            <v>0988480482 /</v>
          </cell>
          <cell r="O4302" t="str">
            <v>0988480482 /</v>
          </cell>
          <cell r="P4302" t="str">
            <v>070211</v>
          </cell>
          <cell r="Q4302" t="str">
            <v>MACHALA</v>
          </cell>
          <cell r="R4302" t="str">
            <v>EL ORO</v>
          </cell>
          <cell r="S4302" t="str">
            <v>MACHALA</v>
          </cell>
          <cell r="T4302" t="str">
            <v>TRAMACO</v>
          </cell>
          <cell r="U4302" t="str">
            <v>FLEXNETUIO_PROVINCIA</v>
          </cell>
          <cell r="V4302">
            <v>1</v>
          </cell>
          <cell r="W4302">
            <v>4.0999999999999996</v>
          </cell>
          <cell r="X4302" t="str">
            <v>HYCITE QUITO</v>
          </cell>
          <cell r="Y4302" t="str">
            <v>FLEX NET CALLE 28 DE JUNIO S/N Y GARCIA MORENO ENTRADA LLANO GRANDE</v>
          </cell>
        </row>
        <row r="4303">
          <cell r="A4303" t="str">
            <v>98737822</v>
          </cell>
          <cell r="B4303">
            <v>493896</v>
          </cell>
          <cell r="C4303" t="str">
            <v>98737822</v>
          </cell>
          <cell r="D4303" t="str">
            <v>HYCITE</v>
          </cell>
          <cell r="E4303" t="str">
            <v>DESPACHO</v>
          </cell>
          <cell r="F4303" t="str">
            <v>NORMAL</v>
          </cell>
          <cell r="G4303" t="str">
            <v>ITQ4374</v>
          </cell>
          <cell r="H4303">
            <v>44936</v>
          </cell>
          <cell r="I4303" t="str">
            <v>ENTREGADO</v>
          </cell>
          <cell r="J4303">
            <v>44937</v>
          </cell>
          <cell r="K4303" t="str">
            <v>MARIO A TOAPANTA SR</v>
          </cell>
          <cell r="L4303" t="str">
            <v>VERACRUZ N34 90 Y PEDRO BEDON   RUMIPAMBA 170508 PICHINCHA</v>
          </cell>
          <cell r="M4303" t="str">
            <v/>
          </cell>
          <cell r="N4303" t="str">
            <v>0987073544 / 32421763</v>
          </cell>
          <cell r="O4303" t="str">
            <v>0987073544 / 32421763</v>
          </cell>
          <cell r="P4303" t="str">
            <v>170508</v>
          </cell>
          <cell r="Q4303" t="str">
            <v>QUITO</v>
          </cell>
          <cell r="R4303" t="str">
            <v>PICHINCHA</v>
          </cell>
          <cell r="S4303" t="str">
            <v>QUITO</v>
          </cell>
          <cell r="T4303" t="str">
            <v>FLEXTRANS UIO</v>
          </cell>
          <cell r="U4303" t="str">
            <v>FLEXNETUIO_LOCAL</v>
          </cell>
          <cell r="V4303">
            <v>1</v>
          </cell>
          <cell r="W4303">
            <v>11.73</v>
          </cell>
          <cell r="X4303" t="str">
            <v>HYCITE QUITO</v>
          </cell>
          <cell r="Y4303" t="str">
            <v>FLEX NET CALLE 28 DE JUNIO S/N Y GARCIA MORENO ENTRADA LLANO GRANDE</v>
          </cell>
        </row>
        <row r="4304">
          <cell r="A4304" t="str">
            <v>98799257</v>
          </cell>
          <cell r="B4304">
            <v>493897</v>
          </cell>
          <cell r="C4304" t="str">
            <v>98799257</v>
          </cell>
          <cell r="D4304" t="str">
            <v>HYCITE</v>
          </cell>
          <cell r="E4304" t="str">
            <v>DESPACHO</v>
          </cell>
          <cell r="F4304" t="str">
            <v>NORMAL</v>
          </cell>
          <cell r="G4304" t="str">
            <v>ITQ4375</v>
          </cell>
          <cell r="H4304">
            <v>44936</v>
          </cell>
          <cell r="I4304" t="str">
            <v>ENTREGADO</v>
          </cell>
          <cell r="J4304">
            <v>44937</v>
          </cell>
          <cell r="K4304" t="str">
            <v>EVELYN R CAIZA DEUS</v>
          </cell>
          <cell r="L4304" t="str">
            <v>RIO COFANES E1-53 BARTOLOME SEGOVIA EDIF FERRARA OFIC 4 CERCA PLAZA DE TORO  QUITO DISTRITO METROPOLIT 170513 PICHINCHA</v>
          </cell>
          <cell r="M4304" t="str">
            <v/>
          </cell>
          <cell r="N4304" t="str">
            <v>0995359545 / 995570832</v>
          </cell>
          <cell r="O4304" t="str">
            <v>0995359545 / 995570832</v>
          </cell>
          <cell r="P4304" t="str">
            <v>170513</v>
          </cell>
          <cell r="Q4304" t="str">
            <v>QUITO</v>
          </cell>
          <cell r="R4304" t="str">
            <v>PICHINCHA</v>
          </cell>
          <cell r="S4304" t="str">
            <v>QUITO</v>
          </cell>
          <cell r="T4304" t="str">
            <v>FLEXTRANS UIO</v>
          </cell>
          <cell r="U4304" t="str">
            <v>FLEXNETUIO_LOCAL</v>
          </cell>
          <cell r="V4304">
            <v>1</v>
          </cell>
          <cell r="W4304">
            <v>5.73</v>
          </cell>
          <cell r="X4304" t="str">
            <v>HYCITE QUITO</v>
          </cell>
          <cell r="Y4304" t="str">
            <v>FLEX NET CALLE 28 DE JUNIO S/N Y GARCIA MORENO ENTRADA LLANO GRANDE</v>
          </cell>
        </row>
        <row r="4305">
          <cell r="A4305" t="str">
            <v>98806240</v>
          </cell>
          <cell r="B4305">
            <v>493898</v>
          </cell>
          <cell r="C4305" t="str">
            <v>98806240</v>
          </cell>
          <cell r="D4305" t="str">
            <v>HYCITE</v>
          </cell>
          <cell r="E4305" t="str">
            <v>DESPACHO</v>
          </cell>
          <cell r="F4305" t="str">
            <v>NORMAL</v>
          </cell>
          <cell r="G4305" t="str">
            <v>ITQ4392</v>
          </cell>
          <cell r="H4305">
            <v>44936</v>
          </cell>
          <cell r="I4305" t="str">
            <v>ENTREGADO</v>
          </cell>
          <cell r="J4305">
            <v>44937</v>
          </cell>
          <cell r="K4305" t="str">
            <v>ISABEL MURILLO (S)</v>
          </cell>
          <cell r="L4305" t="str">
            <v>PASAJE JORGE ENRIQUEZ Y CARLOS ANDRADE MARIN, LADO DE CANCHA, CASA BLANCA, GRIS PUEMBA CENTRO / QUITO PUEMBA 170179 PICHINCHA</v>
          </cell>
          <cell r="N4305" t="str">
            <v>00993030552 / 0993030543  /</v>
          </cell>
          <cell r="O4305" t="str">
            <v>00993030552 / 0993030543  /</v>
          </cell>
          <cell r="P4305" t="str">
            <v>170179</v>
          </cell>
          <cell r="Q4305" t="str">
            <v>QUITO</v>
          </cell>
          <cell r="R4305" t="str">
            <v>PICHINCHA</v>
          </cell>
          <cell r="S4305" t="str">
            <v>PUEMBO</v>
          </cell>
          <cell r="T4305" t="str">
            <v>FLEXTRANS UIO</v>
          </cell>
          <cell r="U4305" t="str">
            <v>FLEXNETUIO_LOCAL</v>
          </cell>
          <cell r="V4305">
            <v>1</v>
          </cell>
          <cell r="W4305">
            <v>5.5</v>
          </cell>
          <cell r="X4305" t="str">
            <v>HYCITE QUITO</v>
          </cell>
          <cell r="Y4305" t="str">
            <v>FLEX NET CALLE 28 DE JUNIO S/N Y GARCIA MORENO ENTRADA LLANO GRANDE</v>
          </cell>
        </row>
        <row r="4306">
          <cell r="A4306" t="str">
            <v>98806375</v>
          </cell>
          <cell r="B4306">
            <v>493899</v>
          </cell>
          <cell r="C4306" t="str">
            <v>98806375</v>
          </cell>
          <cell r="D4306" t="str">
            <v>HYCITE</v>
          </cell>
          <cell r="E4306" t="str">
            <v>DESPACHO</v>
          </cell>
          <cell r="F4306" t="str">
            <v>NORMAL</v>
          </cell>
          <cell r="G4306" t="str">
            <v>ITQ4376</v>
          </cell>
          <cell r="H4306">
            <v>44936</v>
          </cell>
          <cell r="I4306" t="str">
            <v>ENTREGADO</v>
          </cell>
          <cell r="J4306">
            <v>44937</v>
          </cell>
          <cell r="K4306" t="str">
            <v>GABRIELA FREIRE (S)</v>
          </cell>
          <cell r="L4306" t="str">
            <v>URB. EL RANCHO SAN FRANCISCO LOTE 66 QUITO  CUMBAYA 170530 PICHINCHA</v>
          </cell>
          <cell r="M4306" t="str">
            <v/>
          </cell>
          <cell r="N4306" t="str">
            <v>0939161751 /</v>
          </cell>
          <cell r="O4306" t="str">
            <v>0939161751 /</v>
          </cell>
          <cell r="P4306" t="str">
            <v>170530</v>
          </cell>
          <cell r="Q4306" t="str">
            <v>QUITO</v>
          </cell>
          <cell r="R4306" t="str">
            <v>PICHINCHA</v>
          </cell>
          <cell r="S4306" t="str">
            <v>NAYON - RANCHO SAN FRANCISCO - EL VALLE - URB. MIRAVALLE</v>
          </cell>
          <cell r="T4306" t="str">
            <v>FLEXTRANS UIO</v>
          </cell>
          <cell r="U4306" t="str">
            <v>FLEXNETUIO_LOCAL</v>
          </cell>
          <cell r="V4306">
            <v>1</v>
          </cell>
          <cell r="W4306">
            <v>3.3</v>
          </cell>
          <cell r="X4306" t="str">
            <v>HYCITE QUITO</v>
          </cell>
          <cell r="Y4306" t="str">
            <v>FLEX NET CALLE 28 DE JUNIO S/N Y GARCIA MORENO ENTRADA LLANO GRANDE</v>
          </cell>
        </row>
        <row r="4307">
          <cell r="A4307" t="str">
            <v>98806951</v>
          </cell>
          <cell r="B4307">
            <v>493900</v>
          </cell>
          <cell r="C4307" t="str">
            <v>98806951</v>
          </cell>
          <cell r="D4307" t="str">
            <v>HYCITE</v>
          </cell>
          <cell r="E4307" t="str">
            <v>DESPACHO</v>
          </cell>
          <cell r="F4307" t="str">
            <v>NORMAL</v>
          </cell>
          <cell r="G4307" t="str">
            <v>ITQ4377</v>
          </cell>
          <cell r="H4307">
            <v>44936</v>
          </cell>
          <cell r="I4307" t="str">
            <v>ENTREGADO</v>
          </cell>
          <cell r="J4307">
            <v>44937</v>
          </cell>
          <cell r="K4307" t="str">
            <v>PATRICIO RENAN ANDRADE JACOME (S)</v>
          </cell>
          <cell r="L4307" t="str">
            <v>URBANIZACION LOS ANGELES, PASAJE NARANJA #24 QUITO SANGOLQUI 171103 PICHINCHA</v>
          </cell>
          <cell r="N4307" t="str">
            <v>0999351916 /</v>
          </cell>
          <cell r="O4307" t="str">
            <v>0999351916 /</v>
          </cell>
          <cell r="P4307" t="str">
            <v>171103</v>
          </cell>
          <cell r="Q4307" t="str">
            <v>RUMIÑAHUI</v>
          </cell>
          <cell r="R4307" t="str">
            <v>PICHINCHA</v>
          </cell>
          <cell r="S4307" t="str">
            <v>SANGOLQUI</v>
          </cell>
          <cell r="T4307" t="str">
            <v>FLEXTRANS UIO</v>
          </cell>
          <cell r="U4307" t="str">
            <v>FLEXNETUIO_LOCAL</v>
          </cell>
          <cell r="V4307">
            <v>1</v>
          </cell>
          <cell r="W4307">
            <v>5.5</v>
          </cell>
          <cell r="X4307" t="str">
            <v>HYCITE QUITO</v>
          </cell>
          <cell r="Y4307" t="str">
            <v>FLEX NET CALLE 28 DE JUNIO S/N Y GARCIA MORENO ENTRADA LLANO GRANDE</v>
          </cell>
        </row>
        <row r="4308">
          <cell r="A4308" t="str">
            <v>98806964</v>
          </cell>
          <cell r="B4308">
            <v>493901</v>
          </cell>
          <cell r="C4308" t="str">
            <v>98806964</v>
          </cell>
          <cell r="D4308" t="str">
            <v>HYCITE</v>
          </cell>
          <cell r="E4308" t="str">
            <v>DESPACHO</v>
          </cell>
          <cell r="F4308" t="str">
            <v>NORMAL</v>
          </cell>
          <cell r="G4308" t="str">
            <v>ITQ4402</v>
          </cell>
          <cell r="H4308">
            <v>44936</v>
          </cell>
          <cell r="I4308" t="str">
            <v>ENTREGADO</v>
          </cell>
          <cell r="J4308">
            <v>44937</v>
          </cell>
          <cell r="K4308" t="str">
            <v>VERONICA ALEXANDRA MERINO (S) </v>
          </cell>
          <cell r="L4308" t="str">
            <v>JOSA, JOAQUAN DE OLMEDO S8-103 Y JUAN MONTALVO S8-103 QUITO CONOCOTO 170801 PICHINCHA</v>
          </cell>
          <cell r="N4308" t="str">
            <v>00998685684 / 0999046330 /</v>
          </cell>
          <cell r="O4308" t="str">
            <v>00998685684 / 0999046330 /</v>
          </cell>
          <cell r="P4308" t="str">
            <v>170801</v>
          </cell>
          <cell r="Q4308" t="str">
            <v>QUITO</v>
          </cell>
          <cell r="R4308" t="str">
            <v>PICHINCHA</v>
          </cell>
          <cell r="S4308" t="str">
            <v>CONOCOTO</v>
          </cell>
          <cell r="T4308" t="str">
            <v>FLEXTRANS UIO</v>
          </cell>
          <cell r="U4308" t="str">
            <v>FLEXNETUIO_LOCAL</v>
          </cell>
          <cell r="V4308">
            <v>2</v>
          </cell>
          <cell r="W4308">
            <v>11.7</v>
          </cell>
          <cell r="X4308" t="str">
            <v>HYCITE QUITO</v>
          </cell>
          <cell r="Y4308" t="str">
            <v>FLEX NET CALLE 28 DE JUNIO S/N Y GARCIA MORENO ENTRADA LLANO GRANDE</v>
          </cell>
        </row>
        <row r="4309">
          <cell r="A4309" t="str">
            <v>98806986</v>
          </cell>
          <cell r="B4309">
            <v>493902</v>
          </cell>
          <cell r="C4309" t="str">
            <v>98806986</v>
          </cell>
          <cell r="D4309" t="str">
            <v>HYCITE</v>
          </cell>
          <cell r="E4309" t="str">
            <v>DESPACHO</v>
          </cell>
          <cell r="F4309" t="str">
            <v>NORMAL</v>
          </cell>
          <cell r="G4309" t="str">
            <v>ITQ4403</v>
          </cell>
          <cell r="H4309">
            <v>44936</v>
          </cell>
          <cell r="I4309" t="str">
            <v>ENTREGADO</v>
          </cell>
          <cell r="J4309">
            <v>44937</v>
          </cell>
          <cell r="K4309" t="str">
            <v>NICOLAS AUGUSTO MAFLA HIDALGO(S)</v>
          </cell>
          <cell r="L4309" t="str">
            <v>LA ISLA 780 Y PASAJE LA ISLA A UNA CUADRA AL NORTE DE LAS CASAS QUITO BELISARIO QUEVEDO 170521 PICHINCHA</v>
          </cell>
          <cell r="N4309" t="str">
            <v>0992048716 / 984062734</v>
          </cell>
          <cell r="O4309" t="str">
            <v>0992048716 / 984062734</v>
          </cell>
          <cell r="P4309" t="str">
            <v>170521</v>
          </cell>
          <cell r="Q4309" t="str">
            <v>QUITO</v>
          </cell>
          <cell r="R4309" t="str">
            <v>PICHINCHA</v>
          </cell>
          <cell r="S4309" t="str">
            <v>QUITO</v>
          </cell>
          <cell r="T4309" t="str">
            <v>FLEXTRANS UIO</v>
          </cell>
          <cell r="U4309" t="str">
            <v>FLEXNETUIO_LOCAL</v>
          </cell>
          <cell r="V4309">
            <v>2</v>
          </cell>
          <cell r="W4309">
            <v>21.8</v>
          </cell>
          <cell r="X4309" t="str">
            <v>HYCITE QUITO</v>
          </cell>
          <cell r="Y4309" t="str">
            <v>FLEX NET CALLE 28 DE JUNIO S/N Y GARCIA MORENO ENTRADA LLANO GRANDE</v>
          </cell>
        </row>
        <row r="4310">
          <cell r="A4310" t="str">
            <v>98806995</v>
          </cell>
          <cell r="B4310">
            <v>493903</v>
          </cell>
          <cell r="C4310" t="str">
            <v>98806995</v>
          </cell>
          <cell r="D4310" t="str">
            <v>HYCITE</v>
          </cell>
          <cell r="E4310" t="str">
            <v>DESPACHO</v>
          </cell>
          <cell r="F4310" t="str">
            <v>NORMAL</v>
          </cell>
          <cell r="G4310" t="str">
            <v>ITG4380</v>
          </cell>
          <cell r="H4310">
            <v>44936</v>
          </cell>
          <cell r="I4310" t="str">
            <v>ENTREGADO</v>
          </cell>
          <cell r="J4310">
            <v>44938</v>
          </cell>
          <cell r="K4310" t="str">
            <v>GRACE ARTEAGA VERA (S)</v>
          </cell>
          <cell r="L4310" t="str">
            <v>URBANIZACIA,N CASTE LAGO KM 6,5 SAMBORONDON  LA PUNTILLA 092301 GUAYAS</v>
          </cell>
          <cell r="M4310" t="str">
            <v/>
          </cell>
          <cell r="N4310" t="str">
            <v>0995645229 /</v>
          </cell>
          <cell r="O4310" t="str">
            <v>0995645229 /</v>
          </cell>
          <cell r="P4310" t="str">
            <v>092301</v>
          </cell>
          <cell r="Q4310" t="str">
            <v>SAMBORONDON</v>
          </cell>
          <cell r="R4310" t="str">
            <v>GUAYAS</v>
          </cell>
          <cell r="S4310" t="str">
            <v>SAMBORONDON</v>
          </cell>
          <cell r="T4310" t="str">
            <v>FLEXTRANS GYE</v>
          </cell>
          <cell r="U4310" t="str">
            <v>FLEXNETUIO_GYE</v>
          </cell>
          <cell r="V4310">
            <v>1</v>
          </cell>
          <cell r="W4310">
            <v>6.3</v>
          </cell>
          <cell r="X4310" t="str">
            <v>HYCITE QUITO</v>
          </cell>
          <cell r="Y4310" t="str">
            <v>FLEX NET CALLE 28 DE JUNIO S/N Y GARCIA MORENO ENTRADA LLANO GRANDE</v>
          </cell>
        </row>
        <row r="4311">
          <cell r="A4311" t="str">
            <v>98807210</v>
          </cell>
          <cell r="B4311">
            <v>493904</v>
          </cell>
          <cell r="C4311" t="str">
            <v>98807210</v>
          </cell>
          <cell r="D4311" t="str">
            <v>HYCITE</v>
          </cell>
          <cell r="E4311" t="str">
            <v>DESPACHO</v>
          </cell>
          <cell r="F4311" t="str">
            <v>NORMAL</v>
          </cell>
          <cell r="G4311" t="str">
            <v>031002004168540</v>
          </cell>
          <cell r="H4311">
            <v>44936</v>
          </cell>
          <cell r="I4311" t="str">
            <v>ENTREGADO</v>
          </cell>
          <cell r="J4311">
            <v>44937</v>
          </cell>
          <cell r="K4311" t="str">
            <v>LUISA LEON</v>
          </cell>
          <cell r="L4311" t="str">
            <v>LOS MIRTOS JORGE AVILES Y CORDOVA FRENTE A LA EL PIBE (LOLITA LEON) VINCES // SUR VINCES 120504 LOS RIOS</v>
          </cell>
          <cell r="N4311" t="str">
            <v>0990723302 / 052791397</v>
          </cell>
          <cell r="O4311" t="str">
            <v>0990723302 / 052791397</v>
          </cell>
          <cell r="P4311" t="str">
            <v>120504</v>
          </cell>
          <cell r="Q4311" t="str">
            <v>VINCES</v>
          </cell>
          <cell r="R4311" t="str">
            <v>LOS RIOS</v>
          </cell>
          <cell r="S4311" t="str">
            <v>VINCES</v>
          </cell>
          <cell r="T4311" t="str">
            <v>TRAMACO</v>
          </cell>
          <cell r="U4311" t="str">
            <v>FLEXNETUIO_PROVINCIA</v>
          </cell>
          <cell r="V4311">
            <v>2</v>
          </cell>
          <cell r="W4311">
            <v>15.7</v>
          </cell>
          <cell r="X4311" t="str">
            <v>HYCITE QUITO</v>
          </cell>
          <cell r="Y4311" t="str">
            <v>FLEX NET CALLE 28 DE JUNIO S/N Y GARCIA MORENO ENTRADA LLANO GRANDE</v>
          </cell>
        </row>
        <row r="4312">
          <cell r="A4312" t="str">
            <v>98810502</v>
          </cell>
          <cell r="B4312">
            <v>493905</v>
          </cell>
          <cell r="C4312" t="str">
            <v>98810502</v>
          </cell>
          <cell r="D4312" t="str">
            <v>HYCITE</v>
          </cell>
          <cell r="E4312" t="str">
            <v>DESPACHO</v>
          </cell>
          <cell r="F4312" t="str">
            <v>NORMAL</v>
          </cell>
          <cell r="G4312" t="str">
            <v>ITG4381</v>
          </cell>
          <cell r="H4312">
            <v>44936</v>
          </cell>
          <cell r="I4312" t="str">
            <v>ENTREGADO</v>
          </cell>
          <cell r="J4312">
            <v>44937</v>
          </cell>
          <cell r="K4312" t="str">
            <v>MARIUXI CORDOVA FREIRE</v>
          </cell>
          <cell r="L4312" t="str">
            <v>AV. LAS AGUAS 0211. EDF 1111. INTERSECCION JIGUAS LAURELES GUAYAQUIL TARQUI 090507 GUAYAS</v>
          </cell>
          <cell r="M4312" t="str">
            <v/>
          </cell>
          <cell r="N4312" t="str">
            <v>0995367477 / 945070124</v>
          </cell>
          <cell r="O4312" t="str">
            <v>0995367477 / 945070124</v>
          </cell>
          <cell r="P4312" t="str">
            <v>090507</v>
          </cell>
          <cell r="Q4312" t="str">
            <v>GUAYAQUIL</v>
          </cell>
          <cell r="R4312" t="str">
            <v>GUAYAS</v>
          </cell>
          <cell r="S4312" t="str">
            <v>GUAYAQUIL</v>
          </cell>
          <cell r="T4312" t="str">
            <v>FLEXTRANS GYE</v>
          </cell>
          <cell r="U4312" t="str">
            <v>FLEXNETUIO_GYE</v>
          </cell>
          <cell r="V4312">
            <v>1</v>
          </cell>
          <cell r="W4312">
            <v>1.5</v>
          </cell>
          <cell r="X4312" t="str">
            <v>HYCITE QUITO</v>
          </cell>
          <cell r="Y4312" t="str">
            <v>FLEX NET CALLE 28 DE JUNIO S/N Y GARCIA MORENO ENTRADA LLANO GRANDE</v>
          </cell>
        </row>
        <row r="4313">
          <cell r="A4313" t="str">
            <v>98810806</v>
          </cell>
          <cell r="B4313">
            <v>493906</v>
          </cell>
          <cell r="C4313" t="str">
            <v>98810806</v>
          </cell>
          <cell r="D4313" t="str">
            <v>HYCITE</v>
          </cell>
          <cell r="E4313" t="str">
            <v>DESPACHO</v>
          </cell>
          <cell r="F4313" t="str">
            <v>NORMAL</v>
          </cell>
          <cell r="G4313" t="str">
            <v>031002004167366</v>
          </cell>
          <cell r="H4313">
            <v>44936</v>
          </cell>
          <cell r="I4313" t="str">
            <v>ENTREGADO</v>
          </cell>
          <cell r="J4313">
            <v>44938</v>
          </cell>
          <cell r="K4313" t="str">
            <v>LIGIA ELENA DELGADO MERO</v>
          </cell>
          <cell r="L4313" t="str">
            <v>CALLE 297 TRAS UNIDAD EDUCATIVA TARQUI MANTA PORVENIR ALTO 2 MANTA TARQUI 130201 MANABI</v>
          </cell>
          <cell r="M4313" t="str">
            <v/>
          </cell>
          <cell r="N4313" t="str">
            <v>0990966959 / 325102511</v>
          </cell>
          <cell r="O4313" t="str">
            <v>0990966959 / 325102511</v>
          </cell>
          <cell r="P4313" t="str">
            <v>130201</v>
          </cell>
          <cell r="Q4313" t="str">
            <v>MANTA</v>
          </cell>
          <cell r="R4313" t="str">
            <v>MANABI</v>
          </cell>
          <cell r="S4313" t="str">
            <v>MANTA</v>
          </cell>
          <cell r="T4313" t="str">
            <v>TRAMACO</v>
          </cell>
          <cell r="U4313" t="str">
            <v>FLEXNETUIO_PROVINCIA</v>
          </cell>
          <cell r="V4313">
            <v>1</v>
          </cell>
          <cell r="W4313">
            <v>1.4</v>
          </cell>
          <cell r="X4313" t="str">
            <v>HYCITE QUITO</v>
          </cell>
          <cell r="Y4313" t="str">
            <v>FLEX NET CALLE 28 DE JUNIO S/N Y GARCIA MORENO ENTRADA LLANO GRANDE</v>
          </cell>
        </row>
        <row r="4314">
          <cell r="A4314" t="str">
            <v>98810812</v>
          </cell>
          <cell r="B4314">
            <v>493907</v>
          </cell>
          <cell r="C4314" t="str">
            <v>98810812</v>
          </cell>
          <cell r="D4314" t="str">
            <v>HYCITE</v>
          </cell>
          <cell r="E4314" t="str">
            <v>DESPACHO</v>
          </cell>
          <cell r="F4314" t="str">
            <v>NORMAL</v>
          </cell>
          <cell r="G4314" t="str">
            <v>ITG4382</v>
          </cell>
          <cell r="H4314">
            <v>44936</v>
          </cell>
          <cell r="I4314" t="str">
            <v>ENTREGADO</v>
          </cell>
          <cell r="J4314">
            <v>44938</v>
          </cell>
          <cell r="K4314" t="str">
            <v>MARIA BELEN</v>
          </cell>
          <cell r="L4314" t="str">
            <v>TULCAN 1630 YALCEDO GUAYAQUIL CENTRO  SUCRE 090311 GUAYAS</v>
          </cell>
          <cell r="N4314" t="str">
            <v>0990776902 /</v>
          </cell>
          <cell r="O4314" t="str">
            <v>0990776902 /</v>
          </cell>
          <cell r="P4314" t="str">
            <v>GUAYAQUIL</v>
          </cell>
          <cell r="Q4314" t="str">
            <v>GUAYAQUIL</v>
          </cell>
          <cell r="R4314" t="str">
            <v>GUAYAS</v>
          </cell>
          <cell r="T4314" t="str">
            <v>FLEXTRANS GYE</v>
          </cell>
          <cell r="U4314" t="str">
            <v>FLEXNETUIO_GYE</v>
          </cell>
          <cell r="V4314">
            <v>1</v>
          </cell>
          <cell r="W4314">
            <v>0.8</v>
          </cell>
          <cell r="X4314" t="str">
            <v>HYCITE QUITO</v>
          </cell>
          <cell r="Y4314" t="str">
            <v>FLEX NET CALLE 28 DE JUNIO S/N Y GARCIA MORENO ENTRADA LLANO GRANDE</v>
          </cell>
        </row>
        <row r="4315">
          <cell r="A4315" t="str">
            <v>98810959</v>
          </cell>
          <cell r="B4315">
            <v>493908</v>
          </cell>
          <cell r="C4315" t="str">
            <v>98810959</v>
          </cell>
          <cell r="D4315" t="str">
            <v>HYCITE</v>
          </cell>
          <cell r="E4315" t="str">
            <v>DESPACHO</v>
          </cell>
          <cell r="F4315" t="str">
            <v>NORMAL</v>
          </cell>
          <cell r="G4315" t="str">
            <v>031002004167367</v>
          </cell>
          <cell r="H4315">
            <v>44936</v>
          </cell>
          <cell r="I4315" t="str">
            <v>ENTREGADO</v>
          </cell>
          <cell r="J4315">
            <v>44939</v>
          </cell>
          <cell r="K4315" t="str">
            <v>GERARDO CUENCA</v>
          </cell>
          <cell r="L4315" t="str">
            <v>CALLE CLOTORU MEDIA Y EUGENIO ESPEJO JUNTO UNIDAD EDUCATIVA LUIS FELIPE BORJA ZAMORA- BOMBOSCARGO ZAMORA 190101 PICHINCHA</v>
          </cell>
          <cell r="M4315" t="str">
            <v/>
          </cell>
          <cell r="N4315" t="str">
            <v>0960192431 / 932912014</v>
          </cell>
          <cell r="O4315" t="str">
            <v>0960192431 / 932912014</v>
          </cell>
          <cell r="P4315" t="str">
            <v>190101</v>
          </cell>
          <cell r="Q4315" t="str">
            <v>ZAMORA</v>
          </cell>
          <cell r="R4315" t="str">
            <v>ZAMORA CHINCHIPE</v>
          </cell>
          <cell r="S4315" t="str">
            <v>ZAMORA</v>
          </cell>
          <cell r="T4315" t="str">
            <v>TRAMACO</v>
          </cell>
          <cell r="U4315" t="str">
            <v>FLEXNETUIO_PROVINCIA</v>
          </cell>
          <cell r="V4315">
            <v>1</v>
          </cell>
          <cell r="W4315">
            <v>2.2000000000000002</v>
          </cell>
          <cell r="X4315" t="str">
            <v>HYCITE QUITO</v>
          </cell>
          <cell r="Y4315" t="str">
            <v>FLEX NET CALLE 28 DE JUNIO S/N Y GARCIA MORENO ENTRADA LLANO GRANDE</v>
          </cell>
        </row>
        <row r="4316">
          <cell r="A4316" t="str">
            <v>98810995</v>
          </cell>
          <cell r="B4316">
            <v>493910</v>
          </cell>
          <cell r="C4316" t="str">
            <v>98810995</v>
          </cell>
          <cell r="D4316" t="str">
            <v>HYCITE</v>
          </cell>
          <cell r="E4316" t="str">
            <v>DESPACHO</v>
          </cell>
          <cell r="F4316" t="str">
            <v>NORMAL</v>
          </cell>
          <cell r="G4316" t="str">
            <v>ITQ4384</v>
          </cell>
          <cell r="H4316">
            <v>44936</v>
          </cell>
          <cell r="I4316" t="str">
            <v>ENTREGADO</v>
          </cell>
          <cell r="J4316">
            <v>44937</v>
          </cell>
          <cell r="K4316" t="str">
            <v>NARCISA MOREIRA</v>
          </cell>
          <cell r="L4316" t="str">
            <v>VERACRUZ N34 90 Y PEDRO BEDON Y AMERICA QUITO  RUMIPAMBA 170508 PICHINCHA</v>
          </cell>
          <cell r="M4316" t="str">
            <v/>
          </cell>
          <cell r="N4316" t="str">
            <v>0993929693 / 342960801</v>
          </cell>
          <cell r="O4316" t="str">
            <v>0993929693 / 342960801</v>
          </cell>
          <cell r="P4316" t="str">
            <v>170508</v>
          </cell>
          <cell r="Q4316" t="str">
            <v>QUITO</v>
          </cell>
          <cell r="R4316" t="str">
            <v>PICHINCHA</v>
          </cell>
          <cell r="S4316" t="str">
            <v>QUITO</v>
          </cell>
          <cell r="T4316" t="str">
            <v>FLEXTRANS UIO</v>
          </cell>
          <cell r="U4316" t="str">
            <v>FLEXNETUIO_LOCAL</v>
          </cell>
          <cell r="V4316">
            <v>1</v>
          </cell>
          <cell r="W4316">
            <v>5.48</v>
          </cell>
          <cell r="X4316" t="str">
            <v>HYCITE QUITO</v>
          </cell>
          <cell r="Y4316" t="str">
            <v>FLEX NET CALLE 28 DE JUNIO S/N Y GARCIA MORENO ENTRADA LLANO GRANDE</v>
          </cell>
        </row>
        <row r="4317">
          <cell r="A4317" t="str">
            <v>98811968</v>
          </cell>
          <cell r="B4317">
            <v>493911</v>
          </cell>
          <cell r="C4317" t="str">
            <v>98811968</v>
          </cell>
          <cell r="D4317" t="str">
            <v>HYCITE</v>
          </cell>
          <cell r="E4317" t="str">
            <v>DESPACHO</v>
          </cell>
          <cell r="F4317" t="str">
            <v>NORMAL</v>
          </cell>
          <cell r="G4317" t="str">
            <v>031002004167368</v>
          </cell>
          <cell r="H4317">
            <v>44936</v>
          </cell>
          <cell r="I4317" t="str">
            <v>ENTREGADO</v>
          </cell>
          <cell r="J4317">
            <v>44939</v>
          </cell>
          <cell r="K4317" t="str">
            <v>LILA PIEDRA</v>
          </cell>
          <cell r="L4317" t="str">
            <v>SIMON BOLIVARY ENTRE 18 NOVIEMBRE Y CARLOS OJEDA GONZANAMA ** CIUDADELA LOJA GONZANAMA 110601 LOJA</v>
          </cell>
          <cell r="M4317" t="str">
            <v/>
          </cell>
          <cell r="N4317" t="str">
            <v>0991975855 / 072664068</v>
          </cell>
          <cell r="O4317" t="str">
            <v>0991975855 / 072664068</v>
          </cell>
          <cell r="P4317" t="str">
            <v>110601</v>
          </cell>
          <cell r="Q4317" t="str">
            <v>GONZANAMA</v>
          </cell>
          <cell r="R4317" t="str">
            <v>LOJA</v>
          </cell>
          <cell r="S4317" t="str">
            <v>GONZANAMA</v>
          </cell>
          <cell r="T4317" t="str">
            <v>TRAMACO</v>
          </cell>
          <cell r="U4317" t="str">
            <v>FLEXNETUIO_PROVINCIA</v>
          </cell>
          <cell r="V4317">
            <v>1</v>
          </cell>
          <cell r="W4317">
            <v>3.5</v>
          </cell>
          <cell r="X4317" t="str">
            <v>HYCITE QUITO</v>
          </cell>
          <cell r="Y4317" t="str">
            <v>FLEX NET CALLE 28 DE JUNIO S/N Y GARCIA MORENO ENTRADA LLANO GRANDE</v>
          </cell>
        </row>
        <row r="4318">
          <cell r="A4318" t="str">
            <v>4764395</v>
          </cell>
          <cell r="B4318">
            <v>493860</v>
          </cell>
          <cell r="C4318" t="str">
            <v>4764395</v>
          </cell>
          <cell r="D4318" t="str">
            <v>MDELIVERY</v>
          </cell>
          <cell r="E4318" t="str">
            <v>DESPACHO</v>
          </cell>
          <cell r="F4318" t="str">
            <v>DERIVADO PICK UP</v>
          </cell>
          <cell r="G4318" t="str">
            <v>031080004764395</v>
          </cell>
          <cell r="H4318">
            <v>44936</v>
          </cell>
          <cell r="I4318" t="str">
            <v>ENTREGADO</v>
          </cell>
          <cell r="J4318">
            <v>44938</v>
          </cell>
          <cell r="K4318" t="str">
            <v>WILSON ARMANDO GARCIA MENDOZA</v>
          </cell>
          <cell r="L4318" t="str">
            <v>OFICINA TRAMACO PUNTO DE ATENCION VIA DAULE</v>
          </cell>
          <cell r="M4318" t="str">
            <v>0924379415</v>
          </cell>
          <cell r="N4318" t="str">
            <v>0991122430</v>
          </cell>
          <cell r="O4318" t="str">
            <v>0979514615</v>
          </cell>
          <cell r="P4318" t="str">
            <v>GUAYAQUIL</v>
          </cell>
          <cell r="Q4318" t="str">
            <v>GUAYAQUIL</v>
          </cell>
          <cell r="R4318" t="str">
            <v>GUAYAS</v>
          </cell>
          <cell r="T4318" t="str">
            <v>TRAMACO</v>
          </cell>
          <cell r="U4318" t="str">
            <v>FLEXNETUIO_GYE</v>
          </cell>
          <cell r="V4318">
            <v>1</v>
          </cell>
          <cell r="W4318">
            <v>1</v>
          </cell>
          <cell r="X4318" t="str">
            <v>FLEXNET ECUADOR - MDELIVERY</v>
          </cell>
          <cell r="Y4318" t="str">
            <v>CALLE 28 DE JUNIO S/N Y GARCIA MORENO ENTRADA LLANO GRANDE</v>
          </cell>
        </row>
        <row r="4319">
          <cell r="A4319" t="str">
            <v>4789782</v>
          </cell>
          <cell r="B4319">
            <v>493861</v>
          </cell>
          <cell r="C4319" t="str">
            <v>4789782</v>
          </cell>
          <cell r="D4319" t="str">
            <v>MDELIVERY</v>
          </cell>
          <cell r="E4319" t="str">
            <v>DESPACHO</v>
          </cell>
          <cell r="F4319" t="str">
            <v>NORMAL</v>
          </cell>
          <cell r="G4319" t="str">
            <v>031080004789782</v>
          </cell>
          <cell r="H4319">
            <v>44936</v>
          </cell>
          <cell r="I4319" t="str">
            <v>ENTREGADO</v>
          </cell>
          <cell r="J4319">
            <v>44937</v>
          </cell>
          <cell r="K4319" t="str">
            <v>GERMAN DARIO JARAMILLO POSADA</v>
          </cell>
          <cell r="L4319" t="str">
            <v>PASCUALES AUTOPISTA NARCISA DE JESUS ETAPA G MZ 2059 VILLA 26</v>
          </cell>
          <cell r="M4319" t="str">
            <v>1759304569</v>
          </cell>
          <cell r="N4319" t="str">
            <v>0999847062</v>
          </cell>
          <cell r="O4319" t="str">
            <v>0999847062</v>
          </cell>
          <cell r="P4319" t="str">
            <v>090702</v>
          </cell>
          <cell r="Q4319" t="str">
            <v>GUAYAQUIL</v>
          </cell>
          <cell r="R4319" t="str">
            <v>GUAYAS</v>
          </cell>
          <cell r="S4319" t="str">
            <v>GUAYAQUIL</v>
          </cell>
          <cell r="T4319" t="str">
            <v>TRAMACO</v>
          </cell>
          <cell r="U4319" t="str">
            <v>FLEXNETUIO_GYE</v>
          </cell>
          <cell r="V4319">
            <v>1</v>
          </cell>
          <cell r="W4319">
            <v>1</v>
          </cell>
          <cell r="X4319" t="str">
            <v>FLEXNET ECUADOR - MDELIVERY</v>
          </cell>
          <cell r="Y4319" t="str">
            <v>CALLE 28 DE JUNIO S/N Y GARCIA MORENO ENTRADA LLANO GRANDE</v>
          </cell>
        </row>
        <row r="4320">
          <cell r="A4320" t="str">
            <v>4790190</v>
          </cell>
          <cell r="B4320">
            <v>493862</v>
          </cell>
          <cell r="C4320" t="str">
            <v>4790190</v>
          </cell>
          <cell r="D4320" t="str">
            <v>MDELIVERY</v>
          </cell>
          <cell r="E4320" t="str">
            <v>DESPACHO</v>
          </cell>
          <cell r="F4320" t="str">
            <v>DERIVADO PICK UP</v>
          </cell>
          <cell r="G4320" t="str">
            <v>031080004790190</v>
          </cell>
          <cell r="H4320">
            <v>44936</v>
          </cell>
          <cell r="I4320" t="str">
            <v>ENTREGADO</v>
          </cell>
          <cell r="J4320">
            <v>44942</v>
          </cell>
          <cell r="K4320" t="str">
            <v>TORRES VASQUEZ ROXANA YSAMORA</v>
          </cell>
          <cell r="L4320" t="str">
            <v>OFICINA TRAMACO SAN LORENZO</v>
          </cell>
          <cell r="M4320" t="str">
            <v>0804134849</v>
          </cell>
          <cell r="N4320" t="str">
            <v>0987315710</v>
          </cell>
          <cell r="O4320" t="str">
            <v>0987315710</v>
          </cell>
          <cell r="P4320" t="str">
            <v>SAN LORENZO</v>
          </cell>
          <cell r="Q4320" t="str">
            <v>SAN LORENZO</v>
          </cell>
          <cell r="R4320" t="str">
            <v>ESMERALDAS</v>
          </cell>
          <cell r="T4320" t="str">
            <v>TRAMACO</v>
          </cell>
          <cell r="U4320" t="str">
            <v>FLEXNETUIO_PROVINCIA</v>
          </cell>
          <cell r="V4320">
            <v>1</v>
          </cell>
          <cell r="W4320">
            <v>1</v>
          </cell>
          <cell r="X4320" t="str">
            <v>FLEXNET ECUADOR - MDELIVERY</v>
          </cell>
          <cell r="Y4320" t="str">
            <v>CALLE 28 DE JUNIO S/N Y GARCIA MORENO ENTRADA LLANO GRANDE</v>
          </cell>
        </row>
        <row r="4321">
          <cell r="A4321" t="str">
            <v>4791034</v>
          </cell>
          <cell r="B4321">
            <v>493863</v>
          </cell>
          <cell r="C4321" t="str">
            <v>4791034</v>
          </cell>
          <cell r="D4321" t="str">
            <v>MDELIVERY</v>
          </cell>
          <cell r="E4321" t="str">
            <v>DESPACHO</v>
          </cell>
          <cell r="F4321" t="str">
            <v>DERIVADO PICK UP</v>
          </cell>
          <cell r="G4321" t="str">
            <v>031080004791034</v>
          </cell>
          <cell r="H4321">
            <v>44936</v>
          </cell>
          <cell r="I4321" t="str">
            <v>ENTREGADO</v>
          </cell>
          <cell r="J4321">
            <v>44938</v>
          </cell>
          <cell r="K4321" t="str">
            <v>VALENCIA VERDE JOEL FABIAN</v>
          </cell>
          <cell r="L4321" t="str">
            <v>OFICINA TRAMACO NARANJITO</v>
          </cell>
          <cell r="M4321" t="str">
            <v>0750206229</v>
          </cell>
          <cell r="N4321" t="str">
            <v>0939530328</v>
          </cell>
          <cell r="O4321" t="str">
            <v>0939530328</v>
          </cell>
          <cell r="P4321" t="str">
            <v>NARANJITO</v>
          </cell>
          <cell r="Q4321" t="str">
            <v>NARANJITO</v>
          </cell>
          <cell r="R4321" t="str">
            <v>GUAYAS</v>
          </cell>
          <cell r="T4321" t="str">
            <v>TRAMACO</v>
          </cell>
          <cell r="U4321" t="str">
            <v>FLEXNETUIO_PROVINCIA</v>
          </cell>
          <cell r="V4321">
            <v>1</v>
          </cell>
          <cell r="W4321">
            <v>1</v>
          </cell>
          <cell r="X4321" t="str">
            <v>FLEXNET ECUADOR - MDELIVERY</v>
          </cell>
          <cell r="Y4321" t="str">
            <v>CALLE 28 DE JUNIO S/N Y GARCIA MORENO ENTRADA LLANO GRANDE</v>
          </cell>
        </row>
        <row r="4322">
          <cell r="A4322" t="str">
            <v>4794455</v>
          </cell>
          <cell r="B4322">
            <v>493864</v>
          </cell>
          <cell r="C4322" t="str">
            <v>4794455</v>
          </cell>
          <cell r="D4322" t="str">
            <v>MDELIVERY</v>
          </cell>
          <cell r="E4322" t="str">
            <v>DESPACHO</v>
          </cell>
          <cell r="F4322" t="str">
            <v>DERIVADO PICK UP</v>
          </cell>
          <cell r="G4322" t="str">
            <v>031080004794455</v>
          </cell>
          <cell r="H4322">
            <v>44936</v>
          </cell>
          <cell r="I4322" t="str">
            <v>ENTREGADO</v>
          </cell>
          <cell r="J4322">
            <v>44939</v>
          </cell>
          <cell r="K4322" t="str">
            <v>AULLA SHULCA TOMAS</v>
          </cell>
          <cell r="L4322" t="str">
            <v>OFICINA TRAMACO RIOBAMBA CENTRO</v>
          </cell>
          <cell r="M4322" t="str">
            <v>0603181827</v>
          </cell>
          <cell r="N4322" t="str">
            <v>0983237617</v>
          </cell>
          <cell r="O4322" t="str">
            <v>0959530951</v>
          </cell>
          <cell r="P4322" t="str">
            <v>RIOBAMBA</v>
          </cell>
          <cell r="Q4322" t="str">
            <v>RIOBAMBA</v>
          </cell>
          <cell r="R4322" t="str">
            <v>CHIMBORAZO</v>
          </cell>
          <cell r="T4322" t="str">
            <v>TRAMACO</v>
          </cell>
          <cell r="U4322" t="str">
            <v>FLEXNETUIO_PROVINCIA</v>
          </cell>
          <cell r="V4322">
            <v>1</v>
          </cell>
          <cell r="W4322">
            <v>1</v>
          </cell>
          <cell r="X4322" t="str">
            <v>FLEXNET ECUADOR - MDELIVERY</v>
          </cell>
          <cell r="Y4322" t="str">
            <v>CALLE 28 DE JUNIO S/N Y GARCIA MORENO ENTRADA LLANO GRANDE</v>
          </cell>
        </row>
        <row r="4323">
          <cell r="A4323" t="str">
            <v>4802318</v>
          </cell>
          <cell r="B4323">
            <v>493865</v>
          </cell>
          <cell r="C4323" t="str">
            <v>4802318</v>
          </cell>
          <cell r="D4323" t="str">
            <v>MDELIVERY</v>
          </cell>
          <cell r="E4323" t="str">
            <v>DESPACHO</v>
          </cell>
          <cell r="F4323" t="str">
            <v>DERIVADO PICK UP</v>
          </cell>
          <cell r="G4323" t="str">
            <v>031080004802318</v>
          </cell>
          <cell r="H4323">
            <v>44936</v>
          </cell>
          <cell r="I4323" t="str">
            <v>ENTREGADO</v>
          </cell>
          <cell r="J4323">
            <v>44938</v>
          </cell>
          <cell r="K4323" t="str">
            <v>VILLEGAS PIBAQUE MARCOS ALEXANDER</v>
          </cell>
          <cell r="L4323" t="str">
            <v>OFICINA TRAMACO PUNTO DE ATENCION VIA DAULE</v>
          </cell>
          <cell r="M4323" t="str">
            <v>0918518747</v>
          </cell>
          <cell r="N4323" t="str">
            <v>0999761528</v>
          </cell>
          <cell r="O4323" t="str">
            <v>0999761528</v>
          </cell>
          <cell r="P4323" t="str">
            <v>GUAYAQUIL</v>
          </cell>
          <cell r="Q4323" t="str">
            <v>GUAYAQUIL</v>
          </cell>
          <cell r="R4323" t="str">
            <v>GUAYAS</v>
          </cell>
          <cell r="T4323" t="str">
            <v>TRAMACO</v>
          </cell>
          <cell r="U4323" t="str">
            <v>FLEXNETUIO_GYE</v>
          </cell>
          <cell r="V4323">
            <v>1</v>
          </cell>
          <cell r="W4323">
            <v>1</v>
          </cell>
          <cell r="X4323" t="str">
            <v>FLEXNET ECUADOR - MDELIVERY</v>
          </cell>
          <cell r="Y4323" t="str">
            <v>CALLE 28 DE JUNIO S/N Y GARCIA MORENO ENTRADA LLANO GRANDE</v>
          </cell>
        </row>
        <row r="4324">
          <cell r="A4324" t="str">
            <v>4805608</v>
          </cell>
          <cell r="B4324">
            <v>493866</v>
          </cell>
          <cell r="C4324" t="str">
            <v>4805608</v>
          </cell>
          <cell r="D4324" t="str">
            <v>MDELIVERY</v>
          </cell>
          <cell r="E4324" t="str">
            <v>DESPACHO</v>
          </cell>
          <cell r="F4324" t="str">
            <v>NORMAL</v>
          </cell>
          <cell r="G4324" t="str">
            <v>031080004805608</v>
          </cell>
          <cell r="H4324">
            <v>44936</v>
          </cell>
          <cell r="I4324" t="str">
            <v>ENTREGADO</v>
          </cell>
          <cell r="J4324">
            <v>44938</v>
          </cell>
          <cell r="K4324" t="str">
            <v>CALVA RODRIGUEZ HENRY PAUL</v>
          </cell>
          <cell r="L4324" t="str">
            <v>SAN SEBASTIAN CALLE LAURO GUERRERO  SN  ENTRE COLON Y JUAN JOSE SAMANIEGO</v>
          </cell>
          <cell r="M4324" t="str">
            <v>1104207962</v>
          </cell>
          <cell r="N4324" t="str">
            <v>0958830379</v>
          </cell>
          <cell r="O4324" t="str">
            <v>0958830379</v>
          </cell>
          <cell r="P4324" t="str">
            <v>110103</v>
          </cell>
          <cell r="Q4324" t="str">
            <v>LOJA</v>
          </cell>
          <cell r="R4324" t="str">
            <v>LOJA</v>
          </cell>
          <cell r="S4324" t="str">
            <v>LOJA</v>
          </cell>
          <cell r="T4324" t="str">
            <v>TRAMACO</v>
          </cell>
          <cell r="U4324" t="str">
            <v>FLEXNETUIO_PROVINCIA</v>
          </cell>
          <cell r="V4324">
            <v>1</v>
          </cell>
          <cell r="W4324">
            <v>1</v>
          </cell>
          <cell r="X4324" t="str">
            <v>FLEXNET ECUADOR - MDELIVERY</v>
          </cell>
          <cell r="Y4324" t="str">
            <v>CALLE 28 DE JUNIO S/N Y GARCIA MORENO ENTRADA LLANO GRANDE</v>
          </cell>
        </row>
        <row r="4325">
          <cell r="A4325" t="str">
            <v>4806893</v>
          </cell>
          <cell r="B4325">
            <v>493867</v>
          </cell>
          <cell r="C4325" t="str">
            <v>4806893</v>
          </cell>
          <cell r="D4325" t="str">
            <v>MDELIVERY</v>
          </cell>
          <cell r="E4325" t="str">
            <v>DESPACHO</v>
          </cell>
          <cell r="F4325" t="str">
            <v>NORMAL</v>
          </cell>
          <cell r="G4325" t="str">
            <v>031080004806893</v>
          </cell>
          <cell r="H4325">
            <v>44936</v>
          </cell>
          <cell r="I4325" t="str">
            <v>ENTREGADO</v>
          </cell>
          <cell r="J4325">
            <v>44937</v>
          </cell>
          <cell r="K4325" t="str">
            <v>SALTO RENDON NARCISA MARIUXI</v>
          </cell>
          <cell r="L4325" t="str">
            <v>GRAL VILLAMIL AV GUAYAQUIL PLAYAS  SN  Y CALLE E</v>
          </cell>
          <cell r="M4325" t="str">
            <v>0927359489</v>
          </cell>
          <cell r="N4325" t="str">
            <v>0983043712</v>
          </cell>
          <cell r="O4325" t="str">
            <v>0983043712</v>
          </cell>
          <cell r="P4325" t="str">
            <v>092202</v>
          </cell>
          <cell r="Q4325" t="str">
            <v>PLAYAS</v>
          </cell>
          <cell r="R4325" t="str">
            <v>GUAYAS</v>
          </cell>
          <cell r="S4325" t="str">
            <v>GENERAL VILLAMIL (PLAYAS) - DATA DE VILLAMIL</v>
          </cell>
          <cell r="T4325" t="str">
            <v>TRAMACO</v>
          </cell>
          <cell r="U4325" t="str">
            <v>FLEXNETUIO_PROVINCIA</v>
          </cell>
          <cell r="V4325">
            <v>1</v>
          </cell>
          <cell r="W4325">
            <v>1</v>
          </cell>
          <cell r="X4325" t="str">
            <v>FLEXNET ECUADOR - MDELIVERY</v>
          </cell>
          <cell r="Y4325" t="str">
            <v>CALLE 28 DE JUNIO S/N Y GARCIA MORENO ENTRADA LLANO GRANDE</v>
          </cell>
        </row>
        <row r="4326">
          <cell r="A4326" t="str">
            <v>4815242</v>
          </cell>
          <cell r="B4326">
            <v>493868</v>
          </cell>
          <cell r="C4326" t="str">
            <v>4815242</v>
          </cell>
          <cell r="D4326" t="str">
            <v>MDELIVERY</v>
          </cell>
          <cell r="E4326" t="str">
            <v>DESPACHO</v>
          </cell>
          <cell r="F4326" t="str">
            <v>NORMAL</v>
          </cell>
          <cell r="G4326" t="str">
            <v>031080004815242</v>
          </cell>
          <cell r="H4326">
            <v>44936</v>
          </cell>
          <cell r="I4326" t="str">
            <v>INCIDENCIA</v>
          </cell>
          <cell r="J4326">
            <v>44944</v>
          </cell>
          <cell r="K4326" t="str">
            <v>GLADYS KATHERINE CABRERA CASTILLO</v>
          </cell>
          <cell r="L4326" t="str">
            <v>HUAQUILLAS CALLE MACHALA SN CALLE SANTA ROSA</v>
          </cell>
          <cell r="M4326" t="str">
            <v>0704999457</v>
          </cell>
          <cell r="N4326" t="str">
            <v>0958705002</v>
          </cell>
          <cell r="O4326" t="str">
            <v>0958705002</v>
          </cell>
          <cell r="P4326" t="str">
            <v>070503</v>
          </cell>
          <cell r="Q4326" t="str">
            <v>HUAQUILLAS</v>
          </cell>
          <cell r="R4326" t="str">
            <v>EL ORO</v>
          </cell>
          <cell r="S4326" t="str">
            <v>HUAQUILLAS</v>
          </cell>
          <cell r="T4326" t="str">
            <v>TRAMACO</v>
          </cell>
          <cell r="U4326" t="str">
            <v>FLEXNETUIO_PROVINCIA</v>
          </cell>
          <cell r="V4326">
            <v>1</v>
          </cell>
          <cell r="W4326">
            <v>1</v>
          </cell>
          <cell r="X4326" t="str">
            <v>FLEXNET ECUADOR - MDELIVERY</v>
          </cell>
          <cell r="Y4326" t="str">
            <v>CALLE 28 DE JUNIO S/N Y GARCIA MORENO ENTRADA LLANO GRANDE</v>
          </cell>
        </row>
        <row r="4327">
          <cell r="A4327" t="str">
            <v>4815800</v>
          </cell>
          <cell r="B4327">
            <v>493869</v>
          </cell>
          <cell r="C4327" t="str">
            <v>4815800</v>
          </cell>
          <cell r="D4327" t="str">
            <v>MDELIVERY</v>
          </cell>
          <cell r="E4327" t="str">
            <v>DESPACHO</v>
          </cell>
          <cell r="F4327" t="str">
            <v>NORMAL</v>
          </cell>
          <cell r="G4327" t="str">
            <v>FT78892</v>
          </cell>
          <cell r="H4327">
            <v>44936</v>
          </cell>
          <cell r="I4327" t="str">
            <v>ENTREGADO</v>
          </cell>
          <cell r="J4327">
            <v>44937</v>
          </cell>
          <cell r="K4327" t="str">
            <v>LEONIDAS OSWALDO VEGA MALLA</v>
          </cell>
          <cell r="L4327" t="str">
            <v>TARQUI ALBORADA XI ETAPA MZ 42 VILLA 1</v>
          </cell>
          <cell r="M4327" t="str">
            <v>0903371763</v>
          </cell>
          <cell r="N4327" t="str">
            <v>0995022781</v>
          </cell>
          <cell r="O4327" t="str">
            <v/>
          </cell>
          <cell r="P4327" t="str">
            <v>090502</v>
          </cell>
          <cell r="Q4327" t="str">
            <v>GUAYAQUIL</v>
          </cell>
          <cell r="R4327" t="str">
            <v>GUAYAS</v>
          </cell>
          <cell r="S4327" t="str">
            <v>GUAYAQUIL</v>
          </cell>
          <cell r="T4327" t="str">
            <v>ITSACOURIER</v>
          </cell>
          <cell r="U4327" t="str">
            <v>FLEXNETUIO_GYE</v>
          </cell>
          <cell r="V4327">
            <v>1</v>
          </cell>
          <cell r="W4327">
            <v>1</v>
          </cell>
          <cell r="X4327" t="str">
            <v>FLEXNET ECUADOR - MDELIVERY</v>
          </cell>
          <cell r="Y4327" t="str">
            <v>CALLE 28 DE JUNIO S/N Y GARCIA MORENO ENTRADA LLANO GRANDE</v>
          </cell>
        </row>
        <row r="4328">
          <cell r="A4328" t="str">
            <v>4817172</v>
          </cell>
          <cell r="B4328">
            <v>493870</v>
          </cell>
          <cell r="C4328" t="str">
            <v>4817172</v>
          </cell>
          <cell r="D4328" t="str">
            <v>MDELIVERY</v>
          </cell>
          <cell r="E4328" t="str">
            <v>DESPACHO</v>
          </cell>
          <cell r="F4328" t="str">
            <v>NORMAL</v>
          </cell>
          <cell r="G4328" t="str">
            <v>031080004817172</v>
          </cell>
          <cell r="H4328">
            <v>44936</v>
          </cell>
          <cell r="I4328" t="str">
            <v>ENTREGADO</v>
          </cell>
          <cell r="J4328">
            <v>44938</v>
          </cell>
          <cell r="K4328" t="str">
            <v>SUAREZ MINGA JONATHAN ENRIQUE</v>
          </cell>
          <cell r="L4328" t="str">
            <v>PUERTO BOLIVAR AV BOLIVAR MADERO VARGAS SN CALLE 5TA NORTE</v>
          </cell>
          <cell r="M4328" t="str">
            <v>0706508116</v>
          </cell>
          <cell r="N4328" t="str">
            <v>0967808001</v>
          </cell>
          <cell r="O4328" t="str">
            <v>0900000000</v>
          </cell>
          <cell r="P4328" t="str">
            <v>070215</v>
          </cell>
          <cell r="Q4328" t="str">
            <v>MACHALA</v>
          </cell>
          <cell r="R4328" t="str">
            <v>EL ORO</v>
          </cell>
          <cell r="S4328" t="str">
            <v>MACHALA</v>
          </cell>
          <cell r="T4328" t="str">
            <v>TRAMACO</v>
          </cell>
          <cell r="U4328" t="str">
            <v>FLEXNETUIO_PROVINCIA</v>
          </cell>
          <cell r="V4328">
            <v>1</v>
          </cell>
          <cell r="W4328">
            <v>1</v>
          </cell>
          <cell r="X4328" t="str">
            <v>FLEXNET ECUADOR - MDELIVERY</v>
          </cell>
          <cell r="Y4328" t="str">
            <v>CALLE 28 DE JUNIO S/N Y GARCIA MORENO ENTRADA LLANO GRANDE</v>
          </cell>
        </row>
        <row r="4329">
          <cell r="A4329" t="str">
            <v>4817841</v>
          </cell>
          <cell r="B4329">
            <v>493871</v>
          </cell>
          <cell r="C4329" t="str">
            <v>4817841</v>
          </cell>
          <cell r="D4329" t="str">
            <v>MDELIVERY</v>
          </cell>
          <cell r="E4329" t="str">
            <v>DESPACHO</v>
          </cell>
          <cell r="F4329" t="str">
            <v>NORMAL</v>
          </cell>
          <cell r="G4329" t="str">
            <v>031080004817841</v>
          </cell>
          <cell r="H4329">
            <v>44936</v>
          </cell>
          <cell r="I4329" t="str">
            <v>ENTREGADO</v>
          </cell>
          <cell r="J4329">
            <v>44937</v>
          </cell>
          <cell r="K4329" t="str">
            <v>FARFAN CARBO STEVEN FERNANDO</v>
          </cell>
          <cell r="L4329" t="str">
            <v>ESMERALDAS CALLE MANABI  SN  Y STA ROSA</v>
          </cell>
          <cell r="M4329" t="str">
            <v>0803205384</v>
          </cell>
          <cell r="N4329" t="str">
            <v>0995135177</v>
          </cell>
          <cell r="O4329" t="str">
            <v>0995135177</v>
          </cell>
          <cell r="P4329" t="str">
            <v>080102</v>
          </cell>
          <cell r="Q4329" t="str">
            <v>ESMERALDAS</v>
          </cell>
          <cell r="R4329" t="str">
            <v>ESMERALDAS</v>
          </cell>
          <cell r="S4329" t="str">
            <v>ESMERALDAS</v>
          </cell>
          <cell r="T4329" t="str">
            <v>TRAMACO</v>
          </cell>
          <cell r="U4329" t="str">
            <v>FLEXNETUIO_PROVINCIA</v>
          </cell>
          <cell r="V4329">
            <v>1</v>
          </cell>
          <cell r="W4329">
            <v>1</v>
          </cell>
          <cell r="X4329" t="str">
            <v>FLEXNET ECUADOR - MDELIVERY</v>
          </cell>
          <cell r="Y4329" t="str">
            <v>CALLE 28 DE JUNIO S/N Y GARCIA MORENO ENTRADA LLANO GRANDE</v>
          </cell>
        </row>
        <row r="4330">
          <cell r="A4330" t="str">
            <v>4817935</v>
          </cell>
          <cell r="B4330">
            <v>493872</v>
          </cell>
          <cell r="C4330" t="str">
            <v>4817935</v>
          </cell>
          <cell r="D4330" t="str">
            <v>MDELIVERY</v>
          </cell>
          <cell r="E4330" t="str">
            <v>DESPACHO</v>
          </cell>
          <cell r="F4330" t="str">
            <v>NORMAL</v>
          </cell>
          <cell r="G4330" t="str">
            <v>FT78895</v>
          </cell>
          <cell r="H4330">
            <v>44936</v>
          </cell>
          <cell r="I4330" t="str">
            <v>ENTREGADO</v>
          </cell>
          <cell r="J4330">
            <v>44937</v>
          </cell>
          <cell r="K4330" t="str">
            <v>ALEXIS DAVID TULMO TORO</v>
          </cell>
          <cell r="L4330" t="str">
            <v>LA MARISCAL CALLE JORGE WASHINGTON  SN  Y AMAZONAS</v>
          </cell>
          <cell r="M4330" t="str">
            <v>1714283098</v>
          </cell>
          <cell r="N4330" t="str">
            <v>0998713660</v>
          </cell>
          <cell r="O4330" t="str">
            <v>0998713660</v>
          </cell>
          <cell r="P4330" t="str">
            <v>170526</v>
          </cell>
          <cell r="Q4330" t="str">
            <v>QUITO</v>
          </cell>
          <cell r="R4330" t="str">
            <v>PICHINCHA</v>
          </cell>
          <cell r="S4330" t="str">
            <v>QUITO</v>
          </cell>
          <cell r="T4330" t="str">
            <v>FLEXTRANS UIO</v>
          </cell>
          <cell r="U4330" t="str">
            <v>FLEXNETUIO_LOCAL</v>
          </cell>
          <cell r="V4330">
            <v>1</v>
          </cell>
          <cell r="W4330">
            <v>1</v>
          </cell>
          <cell r="X4330" t="str">
            <v>FLEXNET ECUADOR - MDELIVERY</v>
          </cell>
          <cell r="Y4330" t="str">
            <v>CALLE 28 DE JUNIO S/N Y GARCIA MORENO ENTRADA LLANO GRANDE</v>
          </cell>
        </row>
        <row r="4331">
          <cell r="A4331" t="str">
            <v>4818145</v>
          </cell>
          <cell r="B4331">
            <v>493873</v>
          </cell>
          <cell r="C4331" t="str">
            <v>4818145</v>
          </cell>
          <cell r="D4331" t="str">
            <v>MDELIVERY</v>
          </cell>
          <cell r="E4331" t="str">
            <v>DESPACHO</v>
          </cell>
          <cell r="F4331" t="str">
            <v>NORMAL</v>
          </cell>
          <cell r="G4331" t="str">
            <v>FT78889</v>
          </cell>
          <cell r="H4331">
            <v>44936</v>
          </cell>
          <cell r="I4331" t="str">
            <v>ENTREGADO</v>
          </cell>
          <cell r="J4331">
            <v>44937</v>
          </cell>
          <cell r="K4331" t="str">
            <v>REINA ANDREINA VANEGAS ESCALANTE</v>
          </cell>
          <cell r="L4331" t="str">
            <v>ROCA CALLE JUNIN  SN  ENTRE CORDOVA Y BAQUERIZO MORENO</v>
          </cell>
          <cell r="M4331" t="str">
            <v>0966182636</v>
          </cell>
          <cell r="N4331" t="str">
            <v>0963967017</v>
          </cell>
          <cell r="O4331" t="str">
            <v>0963967017</v>
          </cell>
          <cell r="P4331" t="str">
            <v>090306</v>
          </cell>
          <cell r="Q4331" t="str">
            <v>GUAYAQUIL</v>
          </cell>
          <cell r="R4331" t="str">
            <v>GUAYAS</v>
          </cell>
          <cell r="S4331" t="str">
            <v>GUAYAQUIL</v>
          </cell>
          <cell r="T4331" t="str">
            <v>ITSACOURIER</v>
          </cell>
          <cell r="U4331" t="str">
            <v>FLEXNETUIO_GYE</v>
          </cell>
          <cell r="V4331">
            <v>1</v>
          </cell>
          <cell r="W4331">
            <v>1</v>
          </cell>
          <cell r="X4331" t="str">
            <v>FLEXNET ECUADOR - MDELIVERY</v>
          </cell>
          <cell r="Y4331" t="str">
            <v>CALLE 28 DE JUNIO S/N Y GARCIA MORENO ENTRADA LLANO GRANDE</v>
          </cell>
        </row>
        <row r="4332">
          <cell r="A4332" t="str">
            <v>4818366</v>
          </cell>
          <cell r="B4332">
            <v>493874</v>
          </cell>
          <cell r="C4332" t="str">
            <v>4818366</v>
          </cell>
          <cell r="D4332" t="str">
            <v>MDELIVERY</v>
          </cell>
          <cell r="E4332" t="str">
            <v>DESPACHO</v>
          </cell>
          <cell r="F4332" t="str">
            <v>NORMAL</v>
          </cell>
          <cell r="G4332" t="str">
            <v>031080004818366</v>
          </cell>
          <cell r="H4332">
            <v>44936</v>
          </cell>
          <cell r="I4332" t="str">
            <v>ENTREGADO</v>
          </cell>
          <cell r="J4332">
            <v>44939</v>
          </cell>
          <cell r="K4332" t="str">
            <v>ANDY DAVID LOOR CHIQUITO</v>
          </cell>
          <cell r="L4332" t="str">
            <v>SANTO DOMINGO CALLE ABELARDO MONCAYO 308 Y FELISISIMO RIVAS</v>
          </cell>
          <cell r="M4332" t="str">
            <v>2300043920</v>
          </cell>
          <cell r="N4332" t="str">
            <v>0999032202</v>
          </cell>
          <cell r="O4332" t="str">
            <v>0999032202</v>
          </cell>
          <cell r="P4332" t="str">
            <v>230106</v>
          </cell>
          <cell r="Q4332" t="str">
            <v>SANTO DOMINGO</v>
          </cell>
          <cell r="R4332" t="str">
            <v>SANTO DOMINGO DE LOS TSACHILAS</v>
          </cell>
          <cell r="S4332" t="str">
            <v>SANTO DOMINGO DE LOS COLORADOS</v>
          </cell>
          <cell r="T4332" t="str">
            <v>TRAMACO</v>
          </cell>
          <cell r="U4332" t="str">
            <v>FLEXNETUIO_PROVINCIA</v>
          </cell>
          <cell r="V4332">
            <v>1</v>
          </cell>
          <cell r="W4332">
            <v>1</v>
          </cell>
          <cell r="X4332" t="str">
            <v>FLEXNET ECUADOR - MDELIVERY</v>
          </cell>
          <cell r="Y4332" t="str">
            <v>CALLE 28 DE JUNIO S/N Y GARCIA MORENO ENTRADA LLANO GRANDE</v>
          </cell>
        </row>
        <row r="4333">
          <cell r="A4333" t="str">
            <v>4818512</v>
          </cell>
          <cell r="B4333">
            <v>493875</v>
          </cell>
          <cell r="C4333" t="str">
            <v>4818512</v>
          </cell>
          <cell r="D4333" t="str">
            <v>MDELIVERY</v>
          </cell>
          <cell r="E4333" t="str">
            <v>DESPACHO</v>
          </cell>
          <cell r="G4333" t="str">
            <v>FT78899</v>
          </cell>
          <cell r="H4333">
            <v>44936</v>
          </cell>
          <cell r="I4333" t="str">
            <v>ENTREGADO</v>
          </cell>
          <cell r="J4333">
            <v>44937</v>
          </cell>
          <cell r="K4333" t="str">
            <v>PILLIGUA TERAN BRYAN FABRICIO</v>
          </cell>
          <cell r="L4333" t="str">
            <v>SAN RAFAEL AV GENERAL ENRIQUEZ SN CALLE ISLA SALANGO</v>
          </cell>
          <cell r="M4333" t="str">
            <v>1316680246</v>
          </cell>
          <cell r="N4333" t="str">
            <v>0998101085</v>
          </cell>
          <cell r="O4333" t="str">
            <v>0998101085</v>
          </cell>
          <cell r="P4333" t="str">
            <v>171102</v>
          </cell>
          <cell r="Q4333" t="str">
            <v>RUMIÑAHUI</v>
          </cell>
          <cell r="R4333" t="str">
            <v>PICHINCHA</v>
          </cell>
          <cell r="S4333" t="str">
            <v>SANGOLQUI - LOS BOHIOS</v>
          </cell>
          <cell r="T4333" t="str">
            <v>FLEXTRANS UIO</v>
          </cell>
          <cell r="U4333" t="str">
            <v>FLEXNETUIO_LOCAL</v>
          </cell>
          <cell r="V4333">
            <v>1</v>
          </cell>
          <cell r="W4333">
            <v>1</v>
          </cell>
          <cell r="X4333" t="str">
            <v>FLEXNET ECUADOR - MDELIVERY</v>
          </cell>
          <cell r="Y4333" t="str">
            <v>CALLE 28 DE JUNIO S/N Y GARCIA MORENO ENTRADA LLANO GRANDE</v>
          </cell>
        </row>
        <row r="4334">
          <cell r="A4334" t="str">
            <v>4818687</v>
          </cell>
          <cell r="B4334">
            <v>493876</v>
          </cell>
          <cell r="C4334" t="str">
            <v>4818687</v>
          </cell>
          <cell r="D4334" t="str">
            <v>MDELIVERY</v>
          </cell>
          <cell r="E4334" t="str">
            <v>DESPACHO</v>
          </cell>
          <cell r="F4334" t="str">
            <v>NORMAL</v>
          </cell>
          <cell r="G4334" t="str">
            <v>FT78900</v>
          </cell>
          <cell r="H4334">
            <v>44936</v>
          </cell>
          <cell r="I4334" t="str">
            <v>ENTREGADO</v>
          </cell>
          <cell r="J4334">
            <v>44937</v>
          </cell>
          <cell r="K4334" t="str">
            <v>LAURO ALEJANDRO TOSCANO PAREDES</v>
          </cell>
          <cell r="L4334" t="str">
            <v>INAQUITO  AV ELOY ALFARO DELGADO 3013 ITALIA</v>
          </cell>
          <cell r="M4334" t="str">
            <v>1719767954</v>
          </cell>
          <cell r="N4334" t="str">
            <v>0983915023</v>
          </cell>
          <cell r="O4334" t="str">
            <v>0983915023</v>
          </cell>
          <cell r="P4334" t="str">
            <v>170519</v>
          </cell>
          <cell r="Q4334" t="str">
            <v>QUITO</v>
          </cell>
          <cell r="R4334" t="str">
            <v>PICHINCHA</v>
          </cell>
          <cell r="S4334" t="str">
            <v>QUITO</v>
          </cell>
          <cell r="T4334" t="str">
            <v>FLEXTRANS UIO</v>
          </cell>
          <cell r="U4334" t="str">
            <v>FLEXNETUIO_LOCAL</v>
          </cell>
          <cell r="V4334">
            <v>1</v>
          </cell>
          <cell r="W4334">
            <v>1</v>
          </cell>
          <cell r="X4334" t="str">
            <v>FLEXNET ECUADOR - MDELIVERY</v>
          </cell>
          <cell r="Y4334" t="str">
            <v>CALLE 28 DE JUNIO S/N Y GARCIA MORENO ENTRADA LLANO GRANDE</v>
          </cell>
        </row>
        <row r="4335">
          <cell r="A4335" t="str">
            <v>4818702</v>
          </cell>
          <cell r="B4335">
            <v>493877</v>
          </cell>
          <cell r="C4335" t="str">
            <v>4818702</v>
          </cell>
          <cell r="D4335" t="str">
            <v>MDELIVERY</v>
          </cell>
          <cell r="E4335" t="str">
            <v>DESPACHO</v>
          </cell>
          <cell r="F4335" t="str">
            <v>NORMAL</v>
          </cell>
          <cell r="G4335" t="str">
            <v>031080004818702</v>
          </cell>
          <cell r="H4335">
            <v>44936</v>
          </cell>
          <cell r="I4335" t="str">
            <v>ENTREGADO</v>
          </cell>
          <cell r="J4335">
            <v>44937</v>
          </cell>
          <cell r="K4335" t="str">
            <v>SHEYLA EDITH CEPEDA QUINONEZ</v>
          </cell>
          <cell r="L4335" t="str">
            <v>VUELTA LARGA CALLE 28  KM 7 Y MEDIO  VIA A ATACAMES</v>
          </cell>
          <cell r="M4335" t="str">
            <v>0851873646</v>
          </cell>
          <cell r="N4335" t="str">
            <v>0982726909</v>
          </cell>
          <cell r="O4335" t="str">
            <v>0982726909</v>
          </cell>
          <cell r="P4335" t="str">
            <v>080119</v>
          </cell>
          <cell r="Q4335" t="str">
            <v>ESMERALDAS</v>
          </cell>
          <cell r="R4335" t="str">
            <v>ESMERALDAS</v>
          </cell>
          <cell r="S4335" t="str">
            <v>ESMERALDAS - CASA BONITA</v>
          </cell>
          <cell r="T4335" t="str">
            <v>TRAMACO</v>
          </cell>
          <cell r="U4335" t="str">
            <v>FLEXNETUIO_PROVINCIA</v>
          </cell>
          <cell r="V4335">
            <v>1</v>
          </cell>
          <cell r="W4335">
            <v>1</v>
          </cell>
          <cell r="X4335" t="str">
            <v>FLEXNET ECUADOR - MDELIVERY</v>
          </cell>
          <cell r="Y4335" t="str">
            <v>CALLE 28 DE JUNIO S/N Y GARCIA MORENO ENTRADA LLANO GRANDE</v>
          </cell>
        </row>
        <row r="4336">
          <cell r="A4336" t="str">
            <v>4819545</v>
          </cell>
          <cell r="B4336">
            <v>493878</v>
          </cell>
          <cell r="C4336" t="str">
            <v>4819545</v>
          </cell>
          <cell r="D4336" t="str">
            <v>MDELIVERY</v>
          </cell>
          <cell r="E4336" t="str">
            <v>DESPACHO</v>
          </cell>
          <cell r="F4336" t="str">
            <v>NORMAL</v>
          </cell>
          <cell r="G4336" t="str">
            <v>031080004819545</v>
          </cell>
          <cell r="H4336">
            <v>44936</v>
          </cell>
          <cell r="I4336" t="str">
            <v>ENTREGADO</v>
          </cell>
          <cell r="J4336">
            <v>44938</v>
          </cell>
          <cell r="K4336" t="str">
            <v>MOREIRA SALAVARRIA GLENDA KATIUSKA</v>
          </cell>
          <cell r="L4336" t="str">
            <v>MANTA AV 200  SN  ENTRE CALLE 296 Y 297</v>
          </cell>
          <cell r="M4336" t="str">
            <v>1308149366</v>
          </cell>
          <cell r="N4336" t="str">
            <v>0995713133</v>
          </cell>
          <cell r="O4336" t="str">
            <v>0995713133</v>
          </cell>
          <cell r="P4336" t="str">
            <v>130201</v>
          </cell>
          <cell r="Q4336" t="str">
            <v>MANTA</v>
          </cell>
          <cell r="R4336" t="str">
            <v>MANABI</v>
          </cell>
          <cell r="S4336" t="str">
            <v>MANTA</v>
          </cell>
          <cell r="T4336" t="str">
            <v>TRAMACO</v>
          </cell>
          <cell r="U4336" t="str">
            <v>FLEXNETUIO_PROVINCIA</v>
          </cell>
          <cell r="V4336">
            <v>1</v>
          </cell>
          <cell r="W4336">
            <v>1</v>
          </cell>
          <cell r="X4336" t="str">
            <v>FLEXNET ECUADOR - MDELIVERY</v>
          </cell>
          <cell r="Y4336" t="str">
            <v>CALLE 28 DE JUNIO S/N Y GARCIA MORENO ENTRADA LLANO GRANDE</v>
          </cell>
        </row>
        <row r="4337">
          <cell r="A4337" t="str">
            <v>4819598</v>
          </cell>
          <cell r="B4337">
            <v>493879</v>
          </cell>
          <cell r="C4337" t="str">
            <v>4819598</v>
          </cell>
          <cell r="D4337" t="str">
            <v>MDELIVERY</v>
          </cell>
          <cell r="E4337" t="str">
            <v>DESPACHO</v>
          </cell>
          <cell r="F4337" t="str">
            <v>NORMAL</v>
          </cell>
          <cell r="G4337" t="str">
            <v>FT78890</v>
          </cell>
          <cell r="H4337">
            <v>44936</v>
          </cell>
          <cell r="I4337" t="str">
            <v>ENTREGADO</v>
          </cell>
          <cell r="J4337">
            <v>44938</v>
          </cell>
          <cell r="K4337" t="str">
            <v>MARCOS VINICIO TARIRA ALVAREZ</v>
          </cell>
          <cell r="L4337" t="str">
            <v>TARQUI VIA A LA COSTA  KM 13 Y MEDIO</v>
          </cell>
          <cell r="M4337" t="str">
            <v>1204333080</v>
          </cell>
          <cell r="N4337" t="str">
            <v>0989812167</v>
          </cell>
          <cell r="O4337" t="str">
            <v>0989812167</v>
          </cell>
          <cell r="P4337" t="str">
            <v>090603</v>
          </cell>
          <cell r="Q4337" t="str">
            <v>GUAYAQUIL</v>
          </cell>
          <cell r="R4337" t="str">
            <v>GUAYAS</v>
          </cell>
          <cell r="S4337" t="str">
            <v>GUAYAQUIL</v>
          </cell>
          <cell r="T4337" t="str">
            <v>ITSACOURIER</v>
          </cell>
          <cell r="U4337" t="str">
            <v>FLEXNETUIO_GYE</v>
          </cell>
          <cell r="V4337">
            <v>1</v>
          </cell>
          <cell r="W4337">
            <v>1</v>
          </cell>
          <cell r="X4337" t="str">
            <v>FLEXNET ECUADOR - MDELIVERY</v>
          </cell>
          <cell r="Y4337" t="str">
            <v>CALLE 28 DE JUNIO S/N Y GARCIA MORENO ENTRADA LLANO GRANDE</v>
          </cell>
        </row>
        <row r="4338">
          <cell r="A4338" t="str">
            <v>4819995</v>
          </cell>
          <cell r="B4338">
            <v>493880</v>
          </cell>
          <cell r="C4338" t="str">
            <v>4819995</v>
          </cell>
          <cell r="D4338" t="str">
            <v>MDELIVERY</v>
          </cell>
          <cell r="E4338" t="str">
            <v>DESPACHO</v>
          </cell>
          <cell r="F4338" t="str">
            <v>NORMAL</v>
          </cell>
          <cell r="G4338" t="str">
            <v>FT78905</v>
          </cell>
          <cell r="H4338">
            <v>44936</v>
          </cell>
          <cell r="I4338" t="str">
            <v>ENTREGADO</v>
          </cell>
          <cell r="J4338">
            <v>44937</v>
          </cell>
          <cell r="K4338" t="str">
            <v>CACERES SANCHEZ GLADYS YESSENIA</v>
          </cell>
          <cell r="L4338" t="str">
            <v>CHILLOGALLO AV MARISCAL SUCRE SN AV CONDOR NIAN</v>
          </cell>
          <cell r="M4338" t="str">
            <v>1716541196</v>
          </cell>
          <cell r="N4338" t="str">
            <v>0992939658</v>
          </cell>
          <cell r="O4338" t="str">
            <v>0992939658</v>
          </cell>
          <cell r="P4338" t="str">
            <v>170707</v>
          </cell>
          <cell r="Q4338" t="str">
            <v>QUITO</v>
          </cell>
          <cell r="R4338" t="str">
            <v>PICHINCHA</v>
          </cell>
          <cell r="S4338" t="str">
            <v>QUITO</v>
          </cell>
          <cell r="T4338" t="str">
            <v>FLEXTRANS UIO</v>
          </cell>
          <cell r="U4338" t="str">
            <v>FLEXNETUIO_LOCAL</v>
          </cell>
          <cell r="V4338">
            <v>1</v>
          </cell>
          <cell r="W4338">
            <v>1</v>
          </cell>
          <cell r="X4338" t="str">
            <v>FLEXNET ECUADOR - MDELIVERY</v>
          </cell>
          <cell r="Y4338" t="str">
            <v>CALLE 28 DE JUNIO S/N Y GARCIA MORENO ENTRADA LLANO GRANDE</v>
          </cell>
        </row>
        <row r="4339">
          <cell r="A4339" t="str">
            <v>4820016</v>
          </cell>
          <cell r="B4339">
            <v>493881</v>
          </cell>
          <cell r="C4339" t="str">
            <v>4820016</v>
          </cell>
          <cell r="D4339" t="str">
            <v>MDELIVERY</v>
          </cell>
          <cell r="E4339" t="str">
            <v>DESPACHO</v>
          </cell>
          <cell r="F4339" t="str">
            <v>NORMAL</v>
          </cell>
          <cell r="G4339" t="str">
            <v>031080004820016</v>
          </cell>
          <cell r="H4339">
            <v>44936</v>
          </cell>
          <cell r="I4339" t="str">
            <v>ENTREGADO</v>
          </cell>
          <cell r="J4339">
            <v>44937</v>
          </cell>
          <cell r="K4339" t="str">
            <v>MADELYNE ELIZABETH SARMIENTO CARRION</v>
          </cell>
          <cell r="L4339" t="str">
            <v>DURAN  LOTIZACION PROGRESO   MZ B SL 3</v>
          </cell>
          <cell r="M4339" t="str">
            <v>0915512305</v>
          </cell>
          <cell r="N4339" t="str">
            <v>0958689299</v>
          </cell>
          <cell r="O4339" t="str">
            <v>0958689299</v>
          </cell>
          <cell r="P4339" t="str">
            <v>092406</v>
          </cell>
          <cell r="Q4339" t="str">
            <v>DURAN</v>
          </cell>
          <cell r="R4339" t="str">
            <v>GUAYAS</v>
          </cell>
          <cell r="S4339" t="str">
            <v>ELOY ALFARO (DURAN)</v>
          </cell>
          <cell r="T4339" t="str">
            <v>TRAMACO</v>
          </cell>
          <cell r="U4339" t="str">
            <v>FLEXNETUIO_GYE</v>
          </cell>
          <cell r="V4339">
            <v>1</v>
          </cell>
          <cell r="W4339">
            <v>1</v>
          </cell>
          <cell r="X4339" t="str">
            <v>FLEXNET ECUADOR - MDELIVERY</v>
          </cell>
          <cell r="Y4339" t="str">
            <v>CALLE 28 DE JUNIO S/N Y GARCIA MORENO ENTRADA LLANO GRANDE</v>
          </cell>
        </row>
        <row r="4340">
          <cell r="A4340" t="str">
            <v>4820207</v>
          </cell>
          <cell r="B4340">
            <v>493882</v>
          </cell>
          <cell r="C4340" t="str">
            <v>4820207</v>
          </cell>
          <cell r="D4340" t="str">
            <v>MDELIVERY</v>
          </cell>
          <cell r="E4340" t="str">
            <v>DESPACHO</v>
          </cell>
          <cell r="F4340" t="str">
            <v>NORMAL</v>
          </cell>
          <cell r="G4340" t="str">
            <v>FT78897</v>
          </cell>
          <cell r="H4340">
            <v>44936</v>
          </cell>
          <cell r="I4340" t="str">
            <v>ENTREGADO</v>
          </cell>
          <cell r="J4340">
            <v>44942</v>
          </cell>
          <cell r="K4340" t="str">
            <v>MARY VANESA ROMERO PALLASCO</v>
          </cell>
          <cell r="L4340" t="str">
            <v>SOLANDA  CALLE ANTONIO MOSCOSO  SN  Y JOSE VITERI</v>
          </cell>
          <cell r="M4340" t="str">
            <v>1754525390</v>
          </cell>
          <cell r="N4340" t="str">
            <v>0979362521</v>
          </cell>
          <cell r="O4340" t="str">
            <v>0979362521</v>
          </cell>
          <cell r="P4340" t="str">
            <v>170606</v>
          </cell>
          <cell r="Q4340" t="str">
            <v>QUITO</v>
          </cell>
          <cell r="R4340" t="str">
            <v>PICHINCHA</v>
          </cell>
          <cell r="S4340" t="str">
            <v>QUITO</v>
          </cell>
          <cell r="T4340" t="str">
            <v>FLEXTRANS UIO</v>
          </cell>
          <cell r="U4340" t="str">
            <v>FLEXNETUIO_LOCAL</v>
          </cell>
          <cell r="V4340">
            <v>1</v>
          </cell>
          <cell r="W4340">
            <v>1</v>
          </cell>
          <cell r="X4340" t="str">
            <v>FLEXNET ECUADOR - MDELIVERY</v>
          </cell>
          <cell r="Y4340" t="str">
            <v>CALLE 28 DE JUNIO S/N Y GARCIA MORENO ENTRADA LLANO GRANDE</v>
          </cell>
        </row>
        <row r="4341">
          <cell r="A4341" t="str">
            <v>4820212</v>
          </cell>
          <cell r="B4341">
            <v>493883</v>
          </cell>
          <cell r="C4341" t="str">
            <v>4820212</v>
          </cell>
          <cell r="D4341" t="str">
            <v>MDELIVERY</v>
          </cell>
          <cell r="E4341" t="str">
            <v>DESPACHO</v>
          </cell>
          <cell r="F4341" t="str">
            <v>DERIVADO PICK UP</v>
          </cell>
          <cell r="G4341" t="str">
            <v>031080004820212</v>
          </cell>
          <cell r="H4341">
            <v>44936</v>
          </cell>
          <cell r="I4341" t="str">
            <v>ENTREGADO</v>
          </cell>
          <cell r="J4341">
            <v>44937</v>
          </cell>
          <cell r="K4341" t="str">
            <v>JENNY MARICEL GOMEZ ESPINOZA</v>
          </cell>
          <cell r="L4341" t="str">
            <v>OFICINA TRAMACO PORTETE</v>
          </cell>
          <cell r="M4341" t="str">
            <v>0915341127</v>
          </cell>
          <cell r="N4341" t="str">
            <v>0939957874</v>
          </cell>
          <cell r="O4341" t="str">
            <v>0939957874</v>
          </cell>
          <cell r="P4341" t="str">
            <v>GUAYAQUIL</v>
          </cell>
          <cell r="Q4341" t="str">
            <v>GUAYAQUIL</v>
          </cell>
          <cell r="R4341" t="str">
            <v>GUAYAS</v>
          </cell>
          <cell r="T4341" t="str">
            <v>TRAMACO</v>
          </cell>
          <cell r="U4341" t="str">
            <v>FLEXNETUIO_GYE</v>
          </cell>
          <cell r="V4341">
            <v>1</v>
          </cell>
          <cell r="W4341">
            <v>1</v>
          </cell>
          <cell r="X4341" t="str">
            <v>FLEXNET ECUADOR - MDELIVERY</v>
          </cell>
          <cell r="Y4341" t="str">
            <v>CALLE 28 DE JUNIO S/N Y GARCIA MORENO ENTRADA LLANO GRANDE</v>
          </cell>
        </row>
        <row r="4342">
          <cell r="A4342" t="str">
            <v>4820350</v>
          </cell>
          <cell r="B4342">
            <v>493884</v>
          </cell>
          <cell r="C4342" t="str">
            <v>4820350</v>
          </cell>
          <cell r="D4342" t="str">
            <v>MDELIVERY</v>
          </cell>
          <cell r="E4342" t="str">
            <v>DESPACHO</v>
          </cell>
          <cell r="F4342" t="str">
            <v>NORMAL</v>
          </cell>
          <cell r="G4342" t="str">
            <v>FT78901</v>
          </cell>
          <cell r="H4342">
            <v>44936</v>
          </cell>
          <cell r="I4342" t="str">
            <v>ENTREGADO</v>
          </cell>
          <cell r="J4342">
            <v>44939</v>
          </cell>
          <cell r="K4342" t="str">
            <v>ELVIA CORINA RIVADENEIRA SANCHEZ</v>
          </cell>
          <cell r="L4342" t="str">
            <v>SAN BARTOLO CALLE S12D  SN  OE2L</v>
          </cell>
          <cell r="M4342" t="str">
            <v>0201112653</v>
          </cell>
          <cell r="N4342" t="str">
            <v>0999723942</v>
          </cell>
          <cell r="O4342" t="str">
            <v>0999723942</v>
          </cell>
          <cell r="P4342" t="str">
            <v>170601</v>
          </cell>
          <cell r="Q4342" t="str">
            <v>QUITO</v>
          </cell>
          <cell r="R4342" t="str">
            <v>PICHINCHA</v>
          </cell>
          <cell r="S4342" t="str">
            <v>QUITO</v>
          </cell>
          <cell r="T4342" t="str">
            <v>FLEXTRANS UIO</v>
          </cell>
          <cell r="U4342" t="str">
            <v>FLEXNETUIO_LOCAL</v>
          </cell>
          <cell r="V4342">
            <v>1</v>
          </cell>
          <cell r="W4342">
            <v>1</v>
          </cell>
          <cell r="X4342" t="str">
            <v>FLEXNET ECUADOR - MDELIVERY</v>
          </cell>
          <cell r="Y4342" t="str">
            <v>CALLE 28 DE JUNIO S/N Y GARCIA MORENO ENTRADA LLANO GRANDE</v>
          </cell>
        </row>
        <row r="4343">
          <cell r="A4343" t="str">
            <v>4820419</v>
          </cell>
          <cell r="B4343">
            <v>493885</v>
          </cell>
          <cell r="C4343" t="str">
            <v>4820419</v>
          </cell>
          <cell r="D4343" t="str">
            <v>MDELIVERY</v>
          </cell>
          <cell r="E4343" t="str">
            <v>DESPACHO</v>
          </cell>
          <cell r="F4343" t="str">
            <v>NORMAL</v>
          </cell>
          <cell r="G4343" t="str">
            <v>FT78893</v>
          </cell>
          <cell r="H4343">
            <v>44936</v>
          </cell>
          <cell r="I4343" t="str">
            <v>ENTREGADO</v>
          </cell>
          <cell r="J4343">
            <v>44943</v>
          </cell>
          <cell r="K4343" t="str">
            <v>LUIS STEVEN HOLGUIN HOLGUIN</v>
          </cell>
          <cell r="L4343" t="str">
            <v>TARQUI  AV JOAQUIN JOSE ORRANTIA  SN  JUAN TANCA MARENGO</v>
          </cell>
          <cell r="M4343" t="str">
            <v>0956678536</v>
          </cell>
          <cell r="N4343" t="str">
            <v>0986257998</v>
          </cell>
          <cell r="O4343" t="str">
            <v>0986257998</v>
          </cell>
          <cell r="P4343" t="str">
            <v>090505</v>
          </cell>
          <cell r="Q4343" t="str">
            <v>GUAYAQUIL</v>
          </cell>
          <cell r="R4343" t="str">
            <v>GUAYAS</v>
          </cell>
          <cell r="S4343" t="str">
            <v>GUAYAQUIL</v>
          </cell>
          <cell r="T4343" t="str">
            <v>ITSACOURIER</v>
          </cell>
          <cell r="U4343" t="str">
            <v>FLEXNETUIO_GYE</v>
          </cell>
          <cell r="V4343">
            <v>1</v>
          </cell>
          <cell r="W4343">
            <v>1</v>
          </cell>
          <cell r="X4343" t="str">
            <v>FLEXNET ECUADOR - MDELIVERY</v>
          </cell>
          <cell r="Y4343" t="str">
            <v>CALLE 28 DE JUNIO S/N Y GARCIA MORENO ENTRADA LLANO GRANDE</v>
          </cell>
        </row>
        <row r="4344">
          <cell r="A4344" t="str">
            <v>4820468</v>
          </cell>
          <cell r="B4344">
            <v>493886</v>
          </cell>
          <cell r="C4344" t="str">
            <v>4820468</v>
          </cell>
          <cell r="D4344" t="str">
            <v>MDELIVERY</v>
          </cell>
          <cell r="E4344" t="str">
            <v>DESPACHO</v>
          </cell>
          <cell r="F4344" t="str">
            <v>NORMAL</v>
          </cell>
          <cell r="G4344" t="str">
            <v>FT78904</v>
          </cell>
          <cell r="H4344">
            <v>44936</v>
          </cell>
          <cell r="I4344" t="str">
            <v>ENTREGADO</v>
          </cell>
          <cell r="J4344">
            <v>44937</v>
          </cell>
          <cell r="K4344" t="str">
            <v>EDWIN JONATHAN PERUGACHI MONARCO</v>
          </cell>
          <cell r="L4344" t="str">
            <v>CONDADO  AV LA PRENSA  N71 192  Y DAVINCI</v>
          </cell>
          <cell r="M4344" t="str">
            <v>1725867368</v>
          </cell>
          <cell r="N4344" t="str">
            <v>0998944863</v>
          </cell>
          <cell r="O4344" t="str">
            <v>0998944863</v>
          </cell>
          <cell r="P4344" t="str">
            <v>170301</v>
          </cell>
          <cell r="Q4344" t="str">
            <v>QUITO</v>
          </cell>
          <cell r="R4344" t="str">
            <v>PICHINCHA</v>
          </cell>
          <cell r="S4344" t="str">
            <v>QUITO</v>
          </cell>
          <cell r="T4344" t="str">
            <v>FLEXTRANS UIO</v>
          </cell>
          <cell r="U4344" t="str">
            <v>FLEXNETUIO_LOCAL</v>
          </cell>
          <cell r="V4344">
            <v>1</v>
          </cell>
          <cell r="W4344">
            <v>1</v>
          </cell>
          <cell r="X4344" t="str">
            <v>FLEXNET ECUADOR - MDELIVERY</v>
          </cell>
          <cell r="Y4344" t="str">
            <v>CALLE 28 DE JUNIO S/N Y GARCIA MORENO ENTRADA LLANO GRANDE</v>
          </cell>
        </row>
        <row r="4345">
          <cell r="A4345" t="str">
            <v>4820488</v>
          </cell>
          <cell r="B4345">
            <v>493887</v>
          </cell>
          <cell r="C4345" t="str">
            <v>4820488</v>
          </cell>
          <cell r="D4345" t="str">
            <v>MDELIVERY</v>
          </cell>
          <cell r="E4345" t="str">
            <v>DESPACHO</v>
          </cell>
          <cell r="F4345" t="str">
            <v>NORMAL</v>
          </cell>
          <cell r="G4345" t="str">
            <v>031080004820488</v>
          </cell>
          <cell r="H4345">
            <v>44936</v>
          </cell>
          <cell r="I4345" t="str">
            <v>ENTREGADO</v>
          </cell>
          <cell r="J4345">
            <v>44937</v>
          </cell>
          <cell r="K4345" t="str">
            <v>VANESSA VIVIANA JUNGBLUTH AGUILAR</v>
          </cell>
          <cell r="L4345" t="str">
            <v>ATOCHA FICOA  PSJE LOS GIRASOLES  01151 Y AV LOS GUAYTAMBOS</v>
          </cell>
          <cell r="M4345" t="str">
            <v>1804284063</v>
          </cell>
          <cell r="N4345" t="str">
            <v>0999802720</v>
          </cell>
          <cell r="O4345" t="str">
            <v/>
          </cell>
          <cell r="P4345" t="str">
            <v>180108</v>
          </cell>
          <cell r="Q4345" t="str">
            <v>AMBATO</v>
          </cell>
          <cell r="R4345" t="str">
            <v>TUNGURAHUA</v>
          </cell>
          <cell r="S4345" t="str">
            <v>AMBATO - AMBATILLO - SAN BARTOLOME DE PINLLOG</v>
          </cell>
          <cell r="T4345" t="str">
            <v>TRAMACO</v>
          </cell>
          <cell r="U4345" t="str">
            <v>FLEXNETUIO_PROVINCIA</v>
          </cell>
          <cell r="V4345">
            <v>1</v>
          </cell>
          <cell r="W4345">
            <v>1</v>
          </cell>
          <cell r="X4345" t="str">
            <v>FLEXNET ECUADOR - MDELIVERY</v>
          </cell>
          <cell r="Y4345" t="str">
            <v>CALLE 28 DE JUNIO S/N Y GARCIA MORENO ENTRADA LLANO GRANDE</v>
          </cell>
        </row>
        <row r="4346">
          <cell r="A4346" t="str">
            <v>4820656</v>
          </cell>
          <cell r="B4346">
            <v>493888</v>
          </cell>
          <cell r="C4346" t="str">
            <v>4820656</v>
          </cell>
          <cell r="D4346" t="str">
            <v>MDELIVERY</v>
          </cell>
          <cell r="E4346" t="str">
            <v>DESPACHO</v>
          </cell>
          <cell r="F4346" t="str">
            <v>NORMAL</v>
          </cell>
          <cell r="G4346" t="str">
            <v>FT78891</v>
          </cell>
          <cell r="H4346">
            <v>44936</v>
          </cell>
          <cell r="I4346" t="str">
            <v>ENTREGADO</v>
          </cell>
          <cell r="J4346">
            <v>44937</v>
          </cell>
          <cell r="K4346" t="str">
            <v>Gonzalo Elias Lozano Parreno</v>
          </cell>
          <cell r="L4346" t="str">
            <v>PEDRO CARBO  CALLE PADRE SOLANO  324 BOYACA</v>
          </cell>
          <cell r="M4346" t="str">
            <v>0926943457</v>
          </cell>
          <cell r="N4346" t="str">
            <v>0961370269</v>
          </cell>
          <cell r="O4346" t="str">
            <v/>
          </cell>
          <cell r="P4346" t="str">
            <v>090306</v>
          </cell>
          <cell r="Q4346" t="str">
            <v>GUAYAQUIL</v>
          </cell>
          <cell r="R4346" t="str">
            <v>GUAYAS</v>
          </cell>
          <cell r="S4346" t="str">
            <v>GUAYAQUIL</v>
          </cell>
          <cell r="T4346" t="str">
            <v>ITSACOURIER</v>
          </cell>
          <cell r="U4346" t="str">
            <v>FLEXNETUIO_GYE</v>
          </cell>
          <cell r="V4346">
            <v>1</v>
          </cell>
          <cell r="W4346">
            <v>1</v>
          </cell>
          <cell r="X4346" t="str">
            <v>FLEXNET ECUADOR - MDELIVERY</v>
          </cell>
          <cell r="Y4346" t="str">
            <v>CALLE 28 DE JUNIO S/N Y GARCIA MORENO ENTRADA LLANO GRANDE</v>
          </cell>
        </row>
        <row r="4347">
          <cell r="A4347" t="str">
            <v>4820838</v>
          </cell>
          <cell r="B4347">
            <v>493889</v>
          </cell>
          <cell r="C4347" t="str">
            <v>4820838</v>
          </cell>
          <cell r="D4347" t="str">
            <v>MDELIVERY</v>
          </cell>
          <cell r="E4347" t="str">
            <v>DESPACHO</v>
          </cell>
          <cell r="F4347" t="str">
            <v>NORMAL</v>
          </cell>
          <cell r="G4347" t="str">
            <v>FT78906</v>
          </cell>
          <cell r="H4347">
            <v>44936</v>
          </cell>
          <cell r="I4347" t="str">
            <v>ENTREGADO</v>
          </cell>
          <cell r="J4347">
            <v>44939</v>
          </cell>
          <cell r="K4347" t="str">
            <v>ELVIA CORINA RIVADENEIRA SANCHEZ</v>
          </cell>
          <cell r="L4347" t="str">
            <v>SAN BARTOLO CALLE S12D  SN  Y OE2L</v>
          </cell>
          <cell r="M4347" t="str">
            <v>0201112653</v>
          </cell>
          <cell r="N4347" t="str">
            <v>0999723942</v>
          </cell>
          <cell r="O4347" t="str">
            <v>0999723942</v>
          </cell>
          <cell r="P4347" t="str">
            <v>170601</v>
          </cell>
          <cell r="Q4347" t="str">
            <v>QUITO</v>
          </cell>
          <cell r="R4347" t="str">
            <v>PICHINCHA</v>
          </cell>
          <cell r="S4347" t="str">
            <v>QUITO</v>
          </cell>
          <cell r="T4347" t="str">
            <v>FLEXTRANS UIO</v>
          </cell>
          <cell r="U4347" t="str">
            <v>FLEXNETUIO_LOCAL</v>
          </cell>
          <cell r="V4347">
            <v>1</v>
          </cell>
          <cell r="W4347">
            <v>1</v>
          </cell>
          <cell r="X4347" t="str">
            <v>FLEXNET ECUADOR - MDELIVERY</v>
          </cell>
          <cell r="Y4347" t="str">
            <v>CALLE 28 DE JUNIO S/N Y GARCIA MORENO ENTRADA LLANO GRANDE</v>
          </cell>
        </row>
        <row r="4348">
          <cell r="A4348" t="str">
            <v>4820850</v>
          </cell>
          <cell r="B4348">
            <v>493890</v>
          </cell>
          <cell r="C4348" t="str">
            <v>4820850</v>
          </cell>
          <cell r="D4348" t="str">
            <v>MDELIVERY</v>
          </cell>
          <cell r="E4348" t="str">
            <v>DESPACHO</v>
          </cell>
          <cell r="F4348" t="str">
            <v>NORMAL</v>
          </cell>
          <cell r="G4348" t="str">
            <v>FT78902</v>
          </cell>
          <cell r="H4348">
            <v>44936</v>
          </cell>
          <cell r="I4348" t="str">
            <v>ENTREGADO</v>
          </cell>
          <cell r="J4348">
            <v>44937</v>
          </cell>
          <cell r="K4348" t="str">
            <v>ALZURO RICAURTE ANA YASMINA</v>
          </cell>
          <cell r="L4348" t="str">
            <v>LA MARISCAL PASAJE GUILLERMO BORRERO  E9 52  Y AV 6 DE DICIEMBRE</v>
          </cell>
          <cell r="M4348" t="str">
            <v>1706084504</v>
          </cell>
          <cell r="N4348" t="str">
            <v>0983093121</v>
          </cell>
          <cell r="O4348" t="str">
            <v>0983093121</v>
          </cell>
          <cell r="P4348" t="str">
            <v>170518</v>
          </cell>
          <cell r="Q4348" t="str">
            <v>QUITO</v>
          </cell>
          <cell r="R4348" t="str">
            <v>PICHINCHA</v>
          </cell>
          <cell r="S4348" t="str">
            <v>QUITO</v>
          </cell>
          <cell r="T4348" t="str">
            <v>FLEXTRANS UIO</v>
          </cell>
          <cell r="U4348" t="str">
            <v>FLEXNETUIO_LOCAL</v>
          </cell>
          <cell r="V4348">
            <v>1</v>
          </cell>
          <cell r="W4348">
            <v>1</v>
          </cell>
          <cell r="X4348" t="str">
            <v>FLEXNET ECUADOR - MDELIVERY</v>
          </cell>
          <cell r="Y4348" t="str">
            <v>CALLE 28 DE JUNIO S/N Y GARCIA MORENO ENTRADA LLANO GRANDE</v>
          </cell>
        </row>
        <row r="4349">
          <cell r="A4349" t="str">
            <v>4820994</v>
          </cell>
          <cell r="B4349">
            <v>493891</v>
          </cell>
          <cell r="C4349" t="str">
            <v>4820994</v>
          </cell>
          <cell r="D4349" t="str">
            <v>MDELIVERY</v>
          </cell>
          <cell r="E4349" t="str">
            <v>DESPACHO</v>
          </cell>
          <cell r="F4349" t="str">
            <v>NORMAL</v>
          </cell>
          <cell r="G4349" t="str">
            <v>FT78898</v>
          </cell>
          <cell r="H4349">
            <v>44936</v>
          </cell>
          <cell r="I4349" t="str">
            <v>ENTREGADO</v>
          </cell>
          <cell r="J4349">
            <v>44937</v>
          </cell>
          <cell r="K4349" t="str">
            <v>JAIME AURELIO CASTELLANOS FONSECA</v>
          </cell>
          <cell r="L4349" t="str">
            <v>QUITUMBE AV RUMICHACA NAN  SN  Y MORAN VALVERDE</v>
          </cell>
          <cell r="M4349" t="str">
            <v>1709263410</v>
          </cell>
          <cell r="N4349" t="str">
            <v>0995936176</v>
          </cell>
          <cell r="O4349" t="str">
            <v/>
          </cell>
          <cell r="P4349" t="str">
            <v>170702</v>
          </cell>
          <cell r="Q4349" t="str">
            <v>QUITO</v>
          </cell>
          <cell r="R4349" t="str">
            <v>PICHINCHA</v>
          </cell>
          <cell r="S4349" t="str">
            <v>QUITO</v>
          </cell>
          <cell r="T4349" t="str">
            <v>FLEXTRANS UIO</v>
          </cell>
          <cell r="U4349" t="str">
            <v>FLEXNETUIO_LOCAL</v>
          </cell>
          <cell r="V4349">
            <v>1</v>
          </cell>
          <cell r="W4349">
            <v>1</v>
          </cell>
          <cell r="X4349" t="str">
            <v>FLEXNET ECUADOR - MDELIVERY</v>
          </cell>
          <cell r="Y4349" t="str">
            <v>CALLE 28 DE JUNIO S/N Y GARCIA MORENO ENTRADA LLANO GRANDE</v>
          </cell>
        </row>
        <row r="4350">
          <cell r="A4350" t="str">
            <v>4821028</v>
          </cell>
          <cell r="B4350">
            <v>493892</v>
          </cell>
          <cell r="C4350" t="str">
            <v>4821028</v>
          </cell>
          <cell r="D4350" t="str">
            <v>MDELIVERY</v>
          </cell>
          <cell r="E4350" t="str">
            <v>DESPACHO</v>
          </cell>
          <cell r="F4350" t="str">
            <v>NORMAL</v>
          </cell>
          <cell r="G4350" t="str">
            <v>FT78903</v>
          </cell>
          <cell r="H4350">
            <v>44936</v>
          </cell>
          <cell r="I4350" t="str">
            <v>ENTREGADO</v>
          </cell>
          <cell r="J4350">
            <v>44938</v>
          </cell>
          <cell r="K4350" t="str">
            <v>Gabriel Alejandro Gracia Cervantes</v>
          </cell>
          <cell r="L4350" t="str">
            <v>MARISCAL SUCRE AV JOSE TAMAYO  E1025  Y LIZARDO GARCIA</v>
          </cell>
          <cell r="M4350" t="str">
            <v>0802360743</v>
          </cell>
          <cell r="N4350" t="str">
            <v>0995964470</v>
          </cell>
          <cell r="O4350" t="str">
            <v/>
          </cell>
          <cell r="P4350" t="str">
            <v>170523</v>
          </cell>
          <cell r="Q4350" t="str">
            <v>QUITO</v>
          </cell>
          <cell r="R4350" t="str">
            <v>PICHINCHA</v>
          </cell>
          <cell r="S4350" t="str">
            <v>QUITO</v>
          </cell>
          <cell r="T4350" t="str">
            <v>FLEXTRANS UIO</v>
          </cell>
          <cell r="U4350" t="str">
            <v>FLEXNETUIO_LOCAL</v>
          </cell>
          <cell r="V4350">
            <v>1</v>
          </cell>
          <cell r="W4350">
            <v>1</v>
          </cell>
          <cell r="X4350" t="str">
            <v>FLEXNET ECUADOR - MDELIVERY</v>
          </cell>
          <cell r="Y4350" t="str">
            <v>CALLE 28 DE JUNIO S/N Y GARCIA MORENO ENTRADA LLANO GRANDE</v>
          </cell>
        </row>
        <row r="4351">
          <cell r="A4351" t="str">
            <v>4821063</v>
          </cell>
          <cell r="B4351">
            <v>493893</v>
          </cell>
          <cell r="C4351" t="str">
            <v>4821063</v>
          </cell>
          <cell r="D4351" t="str">
            <v>MDELIVERY</v>
          </cell>
          <cell r="E4351" t="str">
            <v>DESPACHO</v>
          </cell>
          <cell r="F4351" t="str">
            <v>DERIVADO PICK UP</v>
          </cell>
          <cell r="G4351" t="str">
            <v>031080004821063</v>
          </cell>
          <cell r="H4351">
            <v>44936</v>
          </cell>
          <cell r="I4351" t="str">
            <v>ENTREGADO</v>
          </cell>
          <cell r="J4351">
            <v>44938</v>
          </cell>
          <cell r="K4351" t="str">
            <v>BETTY NARCISA MOTATO MORLA</v>
          </cell>
          <cell r="L4351" t="str">
            <v>OFICINA TRAMACO PORTETE</v>
          </cell>
          <cell r="M4351" t="str">
            <v>0922938071</v>
          </cell>
          <cell r="N4351" t="str">
            <v>0987976347</v>
          </cell>
          <cell r="O4351" t="str">
            <v>0962718117</v>
          </cell>
          <cell r="P4351" t="str">
            <v>GUAYAQUIL</v>
          </cell>
          <cell r="Q4351" t="str">
            <v>GUAYAQUIL</v>
          </cell>
          <cell r="R4351" t="str">
            <v>GUAYAS</v>
          </cell>
          <cell r="T4351" t="str">
            <v>TRAMACO</v>
          </cell>
          <cell r="U4351" t="str">
            <v>FLEXNETUIO_GYE</v>
          </cell>
          <cell r="V4351">
            <v>1</v>
          </cell>
          <cell r="W4351">
            <v>1</v>
          </cell>
          <cell r="X4351" t="str">
            <v>FLEXNET ECUADOR - MDELIVERY</v>
          </cell>
          <cell r="Y4351" t="str">
            <v>CALLE 28 DE JUNIO S/N Y GARCIA MORENO ENTRADA LLANO GRANDE</v>
          </cell>
        </row>
        <row r="4352">
          <cell r="A4352" t="str">
            <v>4821157</v>
          </cell>
          <cell r="B4352">
            <v>493894</v>
          </cell>
          <cell r="C4352" t="str">
            <v>4821157</v>
          </cell>
          <cell r="D4352" t="str">
            <v>MDELIVERY</v>
          </cell>
          <cell r="E4352" t="str">
            <v>DESPACHO</v>
          </cell>
          <cell r="F4352" t="str">
            <v>NORMAL</v>
          </cell>
          <cell r="G4352" t="str">
            <v>FT78896</v>
          </cell>
          <cell r="H4352">
            <v>44936</v>
          </cell>
          <cell r="I4352" t="str">
            <v>ENTREGADO</v>
          </cell>
          <cell r="J4352">
            <v>44937</v>
          </cell>
          <cell r="K4352" t="str">
            <v>LILIANA ANDREA OSEJOS ARMAS</v>
          </cell>
          <cell r="L4352" t="str">
            <v>COTOCOLLAO  CALLE RUMIHURCO  N8080</v>
          </cell>
          <cell r="M4352" t="str">
            <v>1722977145</v>
          </cell>
          <cell r="N4352" t="str">
            <v>0962857474</v>
          </cell>
          <cell r="O4352" t="str">
            <v/>
          </cell>
          <cell r="P4352" t="str">
            <v>170301</v>
          </cell>
          <cell r="Q4352" t="str">
            <v>QUITO</v>
          </cell>
          <cell r="R4352" t="str">
            <v>PICHINCHA</v>
          </cell>
          <cell r="S4352" t="str">
            <v>QUITO</v>
          </cell>
          <cell r="T4352" t="str">
            <v>FLEXTRANS UIO</v>
          </cell>
          <cell r="U4352" t="str">
            <v>FLEXNETUIO_LOCAL</v>
          </cell>
          <cell r="V4352">
            <v>1</v>
          </cell>
          <cell r="W4352">
            <v>1</v>
          </cell>
          <cell r="X4352" t="str">
            <v>FLEXNET ECUADOR - MDELIVERY</v>
          </cell>
          <cell r="Y4352" t="str">
            <v>CALLE 28 DE JUNIO S/N Y GARCIA MORENO ENTRADA LLANO GRANDE</v>
          </cell>
        </row>
        <row r="4353">
          <cell r="A4353" t="str">
            <v>4821407</v>
          </cell>
          <cell r="B4353">
            <v>493895</v>
          </cell>
          <cell r="C4353" t="str">
            <v>4821407</v>
          </cell>
          <cell r="D4353" t="str">
            <v>MDELIVERY</v>
          </cell>
          <cell r="E4353" t="str">
            <v>DESPACHO</v>
          </cell>
          <cell r="F4353" t="str">
            <v>DERIVADO PICK UP</v>
          </cell>
          <cell r="G4353" t="str">
            <v>031080004821407</v>
          </cell>
          <cell r="H4353">
            <v>44936</v>
          </cell>
          <cell r="I4353" t="str">
            <v>ENTREGADO</v>
          </cell>
          <cell r="J4353">
            <v>44939</v>
          </cell>
          <cell r="K4353" t="str">
            <v>ROMERO MONTOYA FRANCISCO VICENTE</v>
          </cell>
          <cell r="L4353" t="str">
            <v>OFICINA TRAMACO QUEVEDO</v>
          </cell>
          <cell r="M4353" t="str">
            <v>1201729496</v>
          </cell>
          <cell r="N4353" t="str">
            <v>0984639482</v>
          </cell>
          <cell r="O4353" t="str">
            <v>0984639482</v>
          </cell>
          <cell r="P4353" t="str">
            <v>QUEVEDO</v>
          </cell>
          <cell r="Q4353" t="str">
            <v>QUEVEDO</v>
          </cell>
          <cell r="R4353" t="str">
            <v>LOS RIOS</v>
          </cell>
          <cell r="T4353" t="str">
            <v>TRAMACO</v>
          </cell>
          <cell r="U4353" t="str">
            <v>FLEXNETUIO_PROVINCIA</v>
          </cell>
          <cell r="V4353">
            <v>1</v>
          </cell>
          <cell r="W4353">
            <v>1</v>
          </cell>
          <cell r="X4353" t="str">
            <v>FLEXNET ECUADOR - MDELIVERY</v>
          </cell>
          <cell r="Y4353" t="str">
            <v>CALLE 28 DE JUNIO S/N Y GARCIA MORENO ENTRADA LLANO GRANDE</v>
          </cell>
        </row>
        <row r="4354">
          <cell r="A4354" t="str">
            <v>4713395</v>
          </cell>
          <cell r="B4354">
            <v>493859</v>
          </cell>
          <cell r="C4354" t="str">
            <v>4713395</v>
          </cell>
          <cell r="D4354" t="str">
            <v>MDELIVERY</v>
          </cell>
          <cell r="E4354" t="str">
            <v>DESPACHO</v>
          </cell>
          <cell r="F4354" t="str">
            <v>NORMAL</v>
          </cell>
          <cell r="G4354" t="str">
            <v>031080004713395</v>
          </cell>
          <cell r="H4354">
            <v>44936</v>
          </cell>
          <cell r="I4354" t="str">
            <v>ENTREGADO</v>
          </cell>
          <cell r="J4354">
            <v>44937</v>
          </cell>
          <cell r="K4354" t="str">
            <v>JORGE RAUL MENDOZA PARRAGA</v>
          </cell>
          <cell r="L4354" t="str">
            <v>5 DE AGOSTO AV CARLOS CONCHA  SN  Y CALLE J</v>
          </cell>
          <cell r="M4354" t="str">
            <v>0803585462</v>
          </cell>
          <cell r="N4354" t="str">
            <v>0981729038</v>
          </cell>
          <cell r="O4354" t="str">
            <v>0981729038</v>
          </cell>
          <cell r="P4354" t="str">
            <v>080106</v>
          </cell>
          <cell r="Q4354" t="str">
            <v>ESMERALDAS</v>
          </cell>
          <cell r="R4354" t="str">
            <v>ESMERALDAS</v>
          </cell>
          <cell r="S4354" t="str">
            <v>ESMERALDAS</v>
          </cell>
          <cell r="T4354" t="str">
            <v>TRAMACO</v>
          </cell>
          <cell r="U4354" t="str">
            <v>FLEXNETUIO_PROVINCIA</v>
          </cell>
          <cell r="V4354">
            <v>1</v>
          </cell>
          <cell r="W4354">
            <v>1</v>
          </cell>
          <cell r="X4354" t="str">
            <v>FLEXNET ECUADOR - MDELIVERY</v>
          </cell>
          <cell r="Y4354" t="str">
            <v>CALLE 28 DE JUNIO S/N Y GARCIA MORENO ENTRADA LLANO GRANDE</v>
          </cell>
        </row>
        <row r="4355">
          <cell r="A4355" t="str">
            <v>414651874</v>
          </cell>
          <cell r="B4355">
            <v>493840</v>
          </cell>
          <cell r="C4355" t="str">
            <v>414651874</v>
          </cell>
          <cell r="D4355" t="str">
            <v>FLEXTUENTI</v>
          </cell>
          <cell r="E4355" t="str">
            <v>DESPACHO</v>
          </cell>
          <cell r="F4355" t="str">
            <v>NORMAL</v>
          </cell>
          <cell r="G4355" t="str">
            <v>031080414651874</v>
          </cell>
          <cell r="H4355">
            <v>44936</v>
          </cell>
          <cell r="I4355" t="str">
            <v>ENTREGADO</v>
          </cell>
          <cell r="J4355">
            <v>44938</v>
          </cell>
          <cell r="K4355" t="str">
            <v>Michael Erick Segura Castillo</v>
          </cell>
          <cell r="L4355" t="str">
            <v>PASCUALES  AV 41 NO VIA A DAULE  BLOQUE  3 VILLA 5  SN</v>
          </cell>
          <cell r="M4355" t="str">
            <v>0923016679</v>
          </cell>
          <cell r="N4355" t="str">
            <v>0994078761/0963185189</v>
          </cell>
          <cell r="O4355" t="str">
            <v/>
          </cell>
          <cell r="P4355" t="str">
            <v>GUAYAQUIL</v>
          </cell>
          <cell r="Q4355" t="str">
            <v>GUAYAQUIL</v>
          </cell>
          <cell r="R4355" t="str">
            <v>GUAYAS</v>
          </cell>
          <cell r="T4355" t="str">
            <v>TRAMACO</v>
          </cell>
          <cell r="U4355" t="str">
            <v>FLEXNETUIO_GYE</v>
          </cell>
          <cell r="V4355">
            <v>1</v>
          </cell>
          <cell r="W4355">
            <v>1</v>
          </cell>
          <cell r="X4355" t="str">
            <v>FLEXNET ECUADOR - FLEXTUENTI</v>
          </cell>
          <cell r="Y4355" t="str">
            <v>CALLE 28 DE JUNIO S/N Y GARCIA MORENO ENTRADA LLANO GRANDE</v>
          </cell>
        </row>
        <row r="4356">
          <cell r="A4356" t="str">
            <v>414651920</v>
          </cell>
          <cell r="B4356">
            <v>493841</v>
          </cell>
          <cell r="C4356" t="str">
            <v>414651920</v>
          </cell>
          <cell r="D4356" t="str">
            <v>FLEXTUENTI</v>
          </cell>
          <cell r="E4356" t="str">
            <v>DESPACHO</v>
          </cell>
          <cell r="F4356" t="str">
            <v>NORMAL</v>
          </cell>
          <cell r="G4356" t="str">
            <v>FT78918</v>
          </cell>
          <cell r="H4356">
            <v>44936</v>
          </cell>
          <cell r="I4356" t="str">
            <v>ENTREGADO</v>
          </cell>
          <cell r="J4356">
            <v>44937</v>
          </cell>
          <cell r="K4356" t="str">
            <v>Steven Pomboza</v>
          </cell>
          <cell r="L4356" t="str">
            <v>XIMENA  2DO PASAJE 15 SO MNZ B2 VILLA 25 AVDA ERNESTO ALBAN MOSQUERA</v>
          </cell>
          <cell r="M4356" t="str">
            <v>0941639015</v>
          </cell>
          <cell r="N4356" t="str">
            <v>0961248485/0961796560</v>
          </cell>
          <cell r="O4356" t="str">
            <v/>
          </cell>
          <cell r="P4356" t="str">
            <v>GUAYAQUIL</v>
          </cell>
          <cell r="Q4356" t="str">
            <v>GUAYAQUIL</v>
          </cell>
          <cell r="R4356" t="str">
            <v>GUAYAS</v>
          </cell>
          <cell r="T4356" t="str">
            <v>FLEXTRANS GYE</v>
          </cell>
          <cell r="U4356" t="str">
            <v>FLEXNETUIO_GYE</v>
          </cell>
          <cell r="V4356">
            <v>1</v>
          </cell>
          <cell r="W4356">
            <v>1</v>
          </cell>
          <cell r="X4356" t="str">
            <v>FLEXNET ECUADOR - FLEXTUENTI</v>
          </cell>
          <cell r="Y4356" t="str">
            <v>CALLE 28 DE JUNIO S/N Y GARCIA MORENO ENTRADA LLANO GRANDE</v>
          </cell>
        </row>
        <row r="4357">
          <cell r="A4357" t="str">
            <v>414652024</v>
          </cell>
          <cell r="B4357">
            <v>493842</v>
          </cell>
          <cell r="C4357" t="str">
            <v>414652024</v>
          </cell>
          <cell r="D4357" t="str">
            <v>FLEXTUENTI</v>
          </cell>
          <cell r="E4357" t="str">
            <v>DESPACHO</v>
          </cell>
          <cell r="F4357" t="str">
            <v>NORMAL</v>
          </cell>
          <cell r="G4357" t="str">
            <v>FT78947</v>
          </cell>
          <cell r="H4357">
            <v>44936</v>
          </cell>
          <cell r="I4357" t="str">
            <v>ENTREGADO</v>
          </cell>
          <cell r="J4357">
            <v>44937</v>
          </cell>
          <cell r="K4357" t="str">
            <v>John Camacho</v>
          </cell>
          <cell r="L4357" t="str">
            <v>LA FERROVIARIA CALLE JUAN CUEVA GARCIA  S9 36 NARIZ DEL DIABLO</v>
          </cell>
          <cell r="M4357" t="str">
            <v>1707830426</v>
          </cell>
          <cell r="N4357" t="str">
            <v>0984231969/0964189614</v>
          </cell>
          <cell r="O4357" t="str">
            <v/>
          </cell>
          <cell r="P4357" t="str">
            <v>QUITO</v>
          </cell>
          <cell r="Q4357" t="str">
            <v>QUITO</v>
          </cell>
          <cell r="R4357" t="str">
            <v>PICHINCHA</v>
          </cell>
          <cell r="T4357" t="str">
            <v>FLEXTRANS UIO</v>
          </cell>
          <cell r="U4357" t="str">
            <v>FLEXNETUIO_LOCAL</v>
          </cell>
          <cell r="V4357">
            <v>1</v>
          </cell>
          <cell r="W4357">
            <v>1</v>
          </cell>
          <cell r="X4357" t="str">
            <v>FLEXNET ECUADOR - FLEXTUENTI</v>
          </cell>
          <cell r="Y4357" t="str">
            <v>CALLE 28 DE JUNIO S/N Y GARCIA MORENO ENTRADA LLANO GRANDE</v>
          </cell>
        </row>
        <row r="4358">
          <cell r="A4358" t="str">
            <v>414652229</v>
          </cell>
          <cell r="B4358">
            <v>493843</v>
          </cell>
          <cell r="C4358" t="str">
            <v>414652229</v>
          </cell>
          <cell r="D4358" t="str">
            <v>FLEXTUENTI</v>
          </cell>
          <cell r="E4358" t="str">
            <v>DESPACHO</v>
          </cell>
          <cell r="F4358" t="str">
            <v>NORMAL</v>
          </cell>
          <cell r="G4358" t="str">
            <v>FT78946</v>
          </cell>
          <cell r="H4358">
            <v>44936</v>
          </cell>
          <cell r="I4358" t="str">
            <v>ENTREGADO</v>
          </cell>
          <cell r="J4358">
            <v>44937</v>
          </cell>
          <cell r="K4358" t="str">
            <v>Jose Napoleon Rubin calvache</v>
          </cell>
          <cell r="L4358" t="str">
            <v>CALDERON CALLE PUERTO BAQUERIZO  OE9 32   ISLA SANTA MARIA</v>
          </cell>
          <cell r="M4358" t="str">
            <v>0202134938</v>
          </cell>
          <cell r="N4358" t="str">
            <v>0984895601/0960541533</v>
          </cell>
          <cell r="O4358" t="str">
            <v/>
          </cell>
          <cell r="P4358" t="str">
            <v>QUITO</v>
          </cell>
          <cell r="Q4358" t="str">
            <v>QUITO</v>
          </cell>
          <cell r="R4358" t="str">
            <v>PICHINCHA</v>
          </cell>
          <cell r="T4358" t="str">
            <v>FLEXTRANS UIO</v>
          </cell>
          <cell r="U4358" t="str">
            <v>FLEXNETUIO_LOCAL</v>
          </cell>
          <cell r="V4358">
            <v>1</v>
          </cell>
          <cell r="W4358">
            <v>1</v>
          </cell>
          <cell r="X4358" t="str">
            <v>FLEXNET ECUADOR - FLEXTUENTI</v>
          </cell>
          <cell r="Y4358" t="str">
            <v>CALLE 28 DE JUNIO S/N Y GARCIA MORENO ENTRADA LLANO GRANDE</v>
          </cell>
        </row>
        <row r="4359">
          <cell r="A4359" t="str">
            <v>414652297</v>
          </cell>
          <cell r="B4359">
            <v>493844</v>
          </cell>
          <cell r="C4359" t="str">
            <v>414652297</v>
          </cell>
          <cell r="D4359" t="str">
            <v>FLEXTUENTI</v>
          </cell>
          <cell r="E4359" t="str">
            <v>DESPACHO</v>
          </cell>
          <cell r="F4359" t="str">
            <v>NORMAL</v>
          </cell>
          <cell r="G4359" t="str">
            <v>031080414652297</v>
          </cell>
          <cell r="H4359">
            <v>44936</v>
          </cell>
          <cell r="I4359" t="str">
            <v>ENTREGADO</v>
          </cell>
          <cell r="J4359">
            <v>44938</v>
          </cell>
          <cell r="K4359" t="str">
            <v>Jose Francisco Cedeno Alcivar</v>
          </cell>
          <cell r="L4359" t="str">
            <v>SAN JACINTO DEL BUA JULIO JARAMILLO  SN  MILTON REYES</v>
          </cell>
          <cell r="M4359" t="str">
            <v>1722847439</v>
          </cell>
          <cell r="N4359" t="str">
            <v>0992067960/0963043154</v>
          </cell>
          <cell r="O4359" t="str">
            <v/>
          </cell>
          <cell r="P4359" t="str">
            <v>SANTO DOMINGO</v>
          </cell>
          <cell r="Q4359" t="str">
            <v>SANTO DOMINGO</v>
          </cell>
          <cell r="R4359" t="str">
            <v>SANTO DOMINGO DE LOS TSACHILAS</v>
          </cell>
          <cell r="T4359" t="str">
            <v>TRAMACO</v>
          </cell>
          <cell r="U4359" t="str">
            <v>FLEXNETUIO_PROVINCIA</v>
          </cell>
          <cell r="V4359">
            <v>1</v>
          </cell>
          <cell r="W4359">
            <v>1</v>
          </cell>
          <cell r="X4359" t="str">
            <v>FLEXNET ECUADOR - FLEXTUENTI</v>
          </cell>
          <cell r="Y4359" t="str">
            <v>CALLE 28 DE JUNIO S/N Y GARCIA MORENO ENTRADA LLANO GRANDE</v>
          </cell>
        </row>
        <row r="4360">
          <cell r="A4360" t="str">
            <v>414652366</v>
          </cell>
          <cell r="B4360">
            <v>493845</v>
          </cell>
          <cell r="C4360" t="str">
            <v>414652366</v>
          </cell>
          <cell r="D4360" t="str">
            <v>FLEXTUENTI</v>
          </cell>
          <cell r="E4360" t="str">
            <v>DESPACHO</v>
          </cell>
          <cell r="F4360" t="str">
            <v>NORMAL</v>
          </cell>
          <cell r="G4360" t="str">
            <v>FT78945</v>
          </cell>
          <cell r="H4360">
            <v>44936</v>
          </cell>
          <cell r="I4360" t="str">
            <v>ENTREGADO</v>
          </cell>
          <cell r="J4360">
            <v>44937</v>
          </cell>
          <cell r="K4360" t="str">
            <v>Zhi Gang Fan Li</v>
          </cell>
          <cell r="L4360" t="str">
            <v>LA CONCEPCION  CALLE MANUEL ROMO  N48 123  CALLE  JOSE MINO</v>
          </cell>
          <cell r="M4360" t="str">
            <v>1711121382</v>
          </cell>
          <cell r="N4360" t="str">
            <v>0986436381/0986436381</v>
          </cell>
          <cell r="O4360" t="str">
            <v/>
          </cell>
          <cell r="P4360" t="str">
            <v>QUITO</v>
          </cell>
          <cell r="Q4360" t="str">
            <v>QUITO</v>
          </cell>
          <cell r="R4360" t="str">
            <v>PICHINCHA</v>
          </cell>
          <cell r="T4360" t="str">
            <v>FLEXTRANS UIO</v>
          </cell>
          <cell r="U4360" t="str">
            <v>FLEXNETUIO_LOCAL</v>
          </cell>
          <cell r="V4360">
            <v>1</v>
          </cell>
          <cell r="W4360">
            <v>1</v>
          </cell>
          <cell r="X4360" t="str">
            <v>FLEXNET ECUADOR - FLEXTUENTI</v>
          </cell>
          <cell r="Y4360" t="str">
            <v>CALLE 28 DE JUNIO S/N Y GARCIA MORENO ENTRADA LLANO GRANDE</v>
          </cell>
        </row>
        <row r="4361">
          <cell r="A4361" t="str">
            <v>414652380</v>
          </cell>
          <cell r="B4361">
            <v>493846</v>
          </cell>
          <cell r="C4361" t="str">
            <v>414652380</v>
          </cell>
          <cell r="D4361" t="str">
            <v>FLEXTUENTI</v>
          </cell>
          <cell r="E4361" t="str">
            <v>DESPACHO</v>
          </cell>
          <cell r="F4361" t="str">
            <v>NORMAL</v>
          </cell>
          <cell r="G4361" t="str">
            <v>031080414652380</v>
          </cell>
          <cell r="H4361">
            <v>44936</v>
          </cell>
          <cell r="I4361" t="str">
            <v>ENTREGADO</v>
          </cell>
          <cell r="J4361">
            <v>44937</v>
          </cell>
          <cell r="K4361" t="str">
            <v>Nelson Cabrera</v>
          </cell>
          <cell r="L4361" t="str">
            <v>NUEVE DE MAYO  AV 10MA A SUR  CASA 1510  AV CIRCUNVALACION SUR</v>
          </cell>
          <cell r="M4361" t="str">
            <v>0700339377</v>
          </cell>
          <cell r="N4361" t="str">
            <v>0993170001/0963020442</v>
          </cell>
          <cell r="O4361" t="str">
            <v/>
          </cell>
          <cell r="P4361" t="str">
            <v>MACHALA</v>
          </cell>
          <cell r="Q4361" t="str">
            <v>MACHALA</v>
          </cell>
          <cell r="R4361" t="str">
            <v>EL ORO</v>
          </cell>
          <cell r="T4361" t="str">
            <v>TRAMACO</v>
          </cell>
          <cell r="U4361" t="str">
            <v>FLEXNETUIO_PROVINCIA</v>
          </cell>
          <cell r="V4361">
            <v>1</v>
          </cell>
          <cell r="W4361">
            <v>1</v>
          </cell>
          <cell r="X4361" t="str">
            <v>FLEXNET ECUADOR - FLEXTUENTI</v>
          </cell>
          <cell r="Y4361" t="str">
            <v>CALLE 28 DE JUNIO S/N Y GARCIA MORENO ENTRADA LLANO GRANDE</v>
          </cell>
        </row>
        <row r="4362">
          <cell r="A4362" t="str">
            <v>414652383</v>
          </cell>
          <cell r="B4362">
            <v>493847</v>
          </cell>
          <cell r="C4362" t="str">
            <v>414652383</v>
          </cell>
          <cell r="D4362" t="str">
            <v>FLEXTUENTI</v>
          </cell>
          <cell r="E4362" t="str">
            <v>DESPACHO</v>
          </cell>
          <cell r="F4362" t="str">
            <v>DERIVADO PICK UP</v>
          </cell>
          <cell r="G4362" t="str">
            <v>031080414652383</v>
          </cell>
          <cell r="H4362">
            <v>44936</v>
          </cell>
          <cell r="I4362" t="str">
            <v>ENTREGADO</v>
          </cell>
          <cell r="J4362">
            <v>44937</v>
          </cell>
          <cell r="K4362" t="str">
            <v>Ariana Michelle Mora Salazar</v>
          </cell>
          <cell r="L4362" t="str">
            <v>OFICINA TRAMACO PORTOVIEJO</v>
          </cell>
          <cell r="M4362" t="str">
            <v>1350050991</v>
          </cell>
          <cell r="N4362" t="str">
            <v>0969648960/0968120112</v>
          </cell>
          <cell r="O4362" t="str">
            <v/>
          </cell>
          <cell r="P4362" t="str">
            <v>PORTOVIEJO</v>
          </cell>
          <cell r="Q4362" t="str">
            <v>PORTOVIEJO</v>
          </cell>
          <cell r="R4362" t="str">
            <v>MANABI</v>
          </cell>
          <cell r="T4362" t="str">
            <v>TRAMACO</v>
          </cell>
          <cell r="U4362" t="str">
            <v>FLEXNETUIO_PROVINCIA</v>
          </cell>
          <cell r="V4362">
            <v>1</v>
          </cell>
          <cell r="W4362">
            <v>1</v>
          </cell>
          <cell r="X4362" t="str">
            <v>FLEXNET ECUADOR - FLEXTUENTI</v>
          </cell>
          <cell r="Y4362" t="str">
            <v>CALLE 28 DE JUNIO S/N Y GARCIA MORENO ENTRADA LLANO GRANDE</v>
          </cell>
        </row>
        <row r="4363">
          <cell r="A4363" t="str">
            <v>414652385</v>
          </cell>
          <cell r="B4363">
            <v>493848</v>
          </cell>
          <cell r="C4363" t="str">
            <v>414652385</v>
          </cell>
          <cell r="D4363" t="str">
            <v>FLEXTUENTI</v>
          </cell>
          <cell r="E4363" t="str">
            <v>DESPACHO</v>
          </cell>
          <cell r="F4363" t="str">
            <v>NORMAL</v>
          </cell>
          <cell r="G4363" t="str">
            <v>FT78944</v>
          </cell>
          <cell r="H4363">
            <v>44936</v>
          </cell>
          <cell r="I4363" t="str">
            <v>ENTREGADO</v>
          </cell>
          <cell r="J4363">
            <v>44937</v>
          </cell>
          <cell r="K4363" t="str">
            <v>Tommy Gomez</v>
          </cell>
          <cell r="L4363" t="str">
            <v>EL CONDADO   AV LA PRENSA N71  CALLE JOSE DE SOTO</v>
          </cell>
          <cell r="M4363" t="str">
            <v>1726349945</v>
          </cell>
          <cell r="N4363" t="str">
            <v>0939566391/0990527074</v>
          </cell>
          <cell r="O4363" t="str">
            <v/>
          </cell>
          <cell r="P4363" t="str">
            <v>QUITO</v>
          </cell>
          <cell r="Q4363" t="str">
            <v>QUITO</v>
          </cell>
          <cell r="R4363" t="str">
            <v>PICHINCHA</v>
          </cell>
          <cell r="T4363" t="str">
            <v>FLEXTRANS UIO</v>
          </cell>
          <cell r="U4363" t="str">
            <v>FLEXNETUIO_LOCAL</v>
          </cell>
          <cell r="V4363">
            <v>1</v>
          </cell>
          <cell r="W4363">
            <v>1</v>
          </cell>
          <cell r="X4363" t="str">
            <v>FLEXNET ECUADOR - FLEXTUENTI</v>
          </cell>
          <cell r="Y4363" t="str">
            <v>CALLE 28 DE JUNIO S/N Y GARCIA MORENO ENTRADA LLANO GRANDE</v>
          </cell>
        </row>
        <row r="4364">
          <cell r="A4364" t="str">
            <v>414652395</v>
          </cell>
          <cell r="B4364">
            <v>493849</v>
          </cell>
          <cell r="C4364" t="str">
            <v>414652395</v>
          </cell>
          <cell r="D4364" t="str">
            <v>FLEXTUENTI</v>
          </cell>
          <cell r="E4364" t="str">
            <v>DESPACHO</v>
          </cell>
          <cell r="F4364" t="str">
            <v>NORMAL</v>
          </cell>
          <cell r="G4364" t="str">
            <v>FT78943</v>
          </cell>
          <cell r="H4364">
            <v>44936</v>
          </cell>
          <cell r="I4364" t="str">
            <v>ENTREGADO</v>
          </cell>
          <cell r="J4364">
            <v>44937</v>
          </cell>
          <cell r="K4364" t="str">
            <v>Ana Iturralde</v>
          </cell>
          <cell r="L4364" t="str">
            <v>CHILLOGALLO CALLE MARTHA BUCARAM  S36 177  CALLE S37</v>
          </cell>
          <cell r="M4364" t="str">
            <v>1719200501</v>
          </cell>
          <cell r="N4364" t="str">
            <v>0998725864/0983547373</v>
          </cell>
          <cell r="O4364" t="str">
            <v/>
          </cell>
          <cell r="P4364" t="str">
            <v>QUITO</v>
          </cell>
          <cell r="Q4364" t="str">
            <v>QUITO</v>
          </cell>
          <cell r="R4364" t="str">
            <v>PICHINCHA</v>
          </cell>
          <cell r="T4364" t="str">
            <v>FLEXTRANS UIO</v>
          </cell>
          <cell r="U4364" t="str">
            <v>FLEXNETUIO_LOCAL</v>
          </cell>
          <cell r="V4364">
            <v>1</v>
          </cell>
          <cell r="W4364">
            <v>1</v>
          </cell>
          <cell r="X4364" t="str">
            <v>FLEXNET ECUADOR - FLEXTUENTI</v>
          </cell>
          <cell r="Y4364" t="str">
            <v>CALLE 28 DE JUNIO S/N Y GARCIA MORENO ENTRADA LLANO GRANDE</v>
          </cell>
        </row>
        <row r="4365">
          <cell r="A4365" t="str">
            <v>414652516</v>
          </cell>
          <cell r="B4365">
            <v>493850</v>
          </cell>
          <cell r="C4365" t="str">
            <v>414652516</v>
          </cell>
          <cell r="D4365" t="str">
            <v>FLEXTUENTI</v>
          </cell>
          <cell r="E4365" t="str">
            <v>DESPACHO</v>
          </cell>
          <cell r="F4365" t="str">
            <v>NORMAL</v>
          </cell>
          <cell r="G4365" t="str">
            <v>031080414652516</v>
          </cell>
          <cell r="H4365">
            <v>44936</v>
          </cell>
          <cell r="I4365" t="str">
            <v>ENTREGADO</v>
          </cell>
          <cell r="J4365">
            <v>44937</v>
          </cell>
          <cell r="K4365" t="str">
            <v>Yannick Manay</v>
          </cell>
          <cell r="L4365" t="str">
            <v>TARQUI VIA MANTA JARAMIJO  SN  SN</v>
          </cell>
          <cell r="M4365" t="str">
            <v>1251263867</v>
          </cell>
          <cell r="N4365" t="str">
            <v>0994178666/0982325939</v>
          </cell>
          <cell r="O4365" t="str">
            <v/>
          </cell>
          <cell r="P4365" t="str">
            <v>MANTA</v>
          </cell>
          <cell r="Q4365" t="str">
            <v>MANTA</v>
          </cell>
          <cell r="R4365" t="str">
            <v>MANABI</v>
          </cell>
          <cell r="T4365" t="str">
            <v>TRAMACO</v>
          </cell>
          <cell r="U4365" t="str">
            <v>FLEXNETUIO_PROVINCIA</v>
          </cell>
          <cell r="V4365">
            <v>1</v>
          </cell>
          <cell r="W4365">
            <v>1</v>
          </cell>
          <cell r="X4365" t="str">
            <v>FLEXNET ECUADOR - FLEXTUENTI</v>
          </cell>
          <cell r="Y4365" t="str">
            <v>CALLE 28 DE JUNIO S/N Y GARCIA MORENO ENTRADA LLANO GRANDE</v>
          </cell>
        </row>
        <row r="4366">
          <cell r="A4366" t="str">
            <v>414661094</v>
          </cell>
          <cell r="B4366">
            <v>493851</v>
          </cell>
          <cell r="C4366" t="str">
            <v>414661094</v>
          </cell>
          <cell r="D4366" t="str">
            <v>FLEXTUENTI</v>
          </cell>
          <cell r="E4366" t="str">
            <v>DESPACHO</v>
          </cell>
          <cell r="F4366" t="str">
            <v>NORMAL</v>
          </cell>
          <cell r="G4366" t="str">
            <v>031080414661094</v>
          </cell>
          <cell r="H4366">
            <v>44936</v>
          </cell>
          <cell r="I4366" t="str">
            <v>ENTREGADO</v>
          </cell>
          <cell r="J4366">
            <v>44937</v>
          </cell>
          <cell r="K4366" t="str">
            <v>Gustavo Tipanguano</v>
          </cell>
          <cell r="L4366" t="str">
            <v>SAGRARIO (IM)   CALLE  NELSON DAVILA  SN  CALLE LUIS CORNEJO</v>
          </cell>
          <cell r="M4366" t="str">
            <v>0550229165</v>
          </cell>
          <cell r="N4366" t="str">
            <v>0984550074/0997236683</v>
          </cell>
          <cell r="O4366" t="str">
            <v/>
          </cell>
          <cell r="P4366" t="str">
            <v>IBARRA</v>
          </cell>
          <cell r="Q4366" t="str">
            <v>IBARRA</v>
          </cell>
          <cell r="R4366" t="str">
            <v>IMBABURA</v>
          </cell>
          <cell r="T4366" t="str">
            <v>TRAMACO</v>
          </cell>
          <cell r="U4366" t="str">
            <v>FLEXNETUIO_PROVINCIA</v>
          </cell>
          <cell r="V4366">
            <v>1</v>
          </cell>
          <cell r="W4366">
            <v>1</v>
          </cell>
          <cell r="X4366" t="str">
            <v>FLEXNET ECUADOR - FLEXTUENTI</v>
          </cell>
          <cell r="Y4366" t="str">
            <v>CALLE 28 DE JUNIO S/N Y GARCIA MORENO ENTRADA LLANO GRANDE</v>
          </cell>
        </row>
        <row r="4367">
          <cell r="A4367" t="str">
            <v>414661150</v>
          </cell>
          <cell r="B4367">
            <v>493852</v>
          </cell>
          <cell r="C4367" t="str">
            <v>414661150</v>
          </cell>
          <cell r="D4367" t="str">
            <v>FLEXTUENTI</v>
          </cell>
          <cell r="E4367" t="str">
            <v>DESPACHO</v>
          </cell>
          <cell r="F4367" t="str">
            <v>NORMAL</v>
          </cell>
          <cell r="G4367" t="str">
            <v>031080414661150</v>
          </cell>
          <cell r="H4367">
            <v>44936</v>
          </cell>
          <cell r="I4367" t="str">
            <v>ENTREGADO</v>
          </cell>
          <cell r="J4367">
            <v>44938</v>
          </cell>
          <cell r="K4367" t="str">
            <v>Sonia Martha Mota Villamar</v>
          </cell>
          <cell r="L4367" t="str">
            <v>DAULE CALLE PADRE JUAN BAUTISTA AGUIRRE SN  AYACUCHO</v>
          </cell>
          <cell r="M4367" t="str">
            <v>0909635641</v>
          </cell>
          <cell r="N4367" t="str">
            <v>0996567382/0968665759</v>
          </cell>
          <cell r="O4367" t="str">
            <v/>
          </cell>
          <cell r="P4367" t="str">
            <v>DAULE</v>
          </cell>
          <cell r="Q4367" t="str">
            <v>DAULE</v>
          </cell>
          <cell r="R4367" t="str">
            <v>GUAYAS</v>
          </cell>
          <cell r="T4367" t="str">
            <v>TRAMACO</v>
          </cell>
          <cell r="U4367" t="str">
            <v>FLEXNETUIO_PROVINCIA</v>
          </cell>
          <cell r="V4367">
            <v>1</v>
          </cell>
          <cell r="W4367">
            <v>1</v>
          </cell>
          <cell r="X4367" t="str">
            <v>FLEXNET ECUADOR - FLEXTUENTI</v>
          </cell>
          <cell r="Y4367" t="str">
            <v>CALLE 28 DE JUNIO S/N Y GARCIA MORENO ENTRADA LLANO GRANDE</v>
          </cell>
        </row>
        <row r="4368">
          <cell r="A4368" t="str">
            <v>414661189</v>
          </cell>
          <cell r="B4368">
            <v>493853</v>
          </cell>
          <cell r="C4368" t="str">
            <v>414661189</v>
          </cell>
          <cell r="D4368" t="str">
            <v>FLEXTUENTI</v>
          </cell>
          <cell r="E4368" t="str">
            <v>DESPACHO</v>
          </cell>
          <cell r="F4368" t="str">
            <v>NORMAL</v>
          </cell>
          <cell r="G4368" t="str">
            <v>031080414661189</v>
          </cell>
          <cell r="H4368">
            <v>44936</v>
          </cell>
          <cell r="I4368" t="str">
            <v>ENTREGADO</v>
          </cell>
          <cell r="J4368">
            <v>44938</v>
          </cell>
          <cell r="K4368" t="str">
            <v>JORGE OSWALDO CARRERA CHURTA</v>
          </cell>
          <cell r="L4368" t="str">
            <v>CARANQUI  AV  ATAHUALPA 4669 LOS HUANCAVILCAS</v>
          </cell>
          <cell r="M4368" t="str">
            <v>1001908407</v>
          </cell>
          <cell r="N4368" t="str">
            <v>0994613032/0963352030</v>
          </cell>
          <cell r="O4368" t="str">
            <v/>
          </cell>
          <cell r="P4368" t="str">
            <v>IBARRA</v>
          </cell>
          <cell r="Q4368" t="str">
            <v>IBARRA</v>
          </cell>
          <cell r="R4368" t="str">
            <v>IMBABURA</v>
          </cell>
          <cell r="T4368" t="str">
            <v>TRAMACO</v>
          </cell>
          <cell r="U4368" t="str">
            <v>FLEXNETUIO_PROVINCIA</v>
          </cell>
          <cell r="V4368">
            <v>1</v>
          </cell>
          <cell r="W4368">
            <v>1</v>
          </cell>
          <cell r="X4368" t="str">
            <v>FLEXNET ECUADOR - FLEXTUENTI</v>
          </cell>
          <cell r="Y4368" t="str">
            <v>CALLE 28 DE JUNIO S/N Y GARCIA MORENO ENTRADA LLANO GRANDE</v>
          </cell>
        </row>
        <row r="4369">
          <cell r="A4369" t="str">
            <v>414661192</v>
          </cell>
          <cell r="B4369">
            <v>493854</v>
          </cell>
          <cell r="C4369" t="str">
            <v>414661192</v>
          </cell>
          <cell r="D4369" t="str">
            <v>FLEXTUENTI</v>
          </cell>
          <cell r="E4369" t="str">
            <v>DESPACHO</v>
          </cell>
          <cell r="F4369" t="str">
            <v>NORMAL</v>
          </cell>
          <cell r="G4369" t="str">
            <v>FT78942</v>
          </cell>
          <cell r="H4369">
            <v>44936</v>
          </cell>
          <cell r="I4369" t="str">
            <v>ENTREGADO</v>
          </cell>
          <cell r="J4369">
            <v>44937</v>
          </cell>
          <cell r="K4369" t="str">
            <v>Mishell Gaspar</v>
          </cell>
          <cell r="L4369" t="str">
            <v>LA MENA   CALLE ARSENIO ANDRADE OE10 123  PASAJE 2</v>
          </cell>
          <cell r="M4369" t="str">
            <v>1755929971</v>
          </cell>
          <cell r="N4369" t="str">
            <v>0986259284/0968170684</v>
          </cell>
          <cell r="O4369" t="str">
            <v/>
          </cell>
          <cell r="P4369" t="str">
            <v>QUITO</v>
          </cell>
          <cell r="Q4369" t="str">
            <v>QUITO</v>
          </cell>
          <cell r="R4369" t="str">
            <v>PICHINCHA</v>
          </cell>
          <cell r="T4369" t="str">
            <v>FLEXTRANS UIO</v>
          </cell>
          <cell r="U4369" t="str">
            <v>FLEXNETUIO_LOCAL</v>
          </cell>
          <cell r="V4369">
            <v>1</v>
          </cell>
          <cell r="W4369">
            <v>1</v>
          </cell>
          <cell r="X4369" t="str">
            <v>FLEXNET ECUADOR - FLEXTUENTI</v>
          </cell>
          <cell r="Y4369" t="str">
            <v>CALLE 28 DE JUNIO S/N Y GARCIA MORENO ENTRADA LLANO GRANDE</v>
          </cell>
        </row>
        <row r="4370">
          <cell r="A4370" t="str">
            <v>414661270</v>
          </cell>
          <cell r="B4370">
            <v>493855</v>
          </cell>
          <cell r="C4370" t="str">
            <v>414661270</v>
          </cell>
          <cell r="D4370" t="str">
            <v>FLEXTUENTI</v>
          </cell>
          <cell r="E4370" t="str">
            <v>DESPACHO</v>
          </cell>
          <cell r="F4370" t="str">
            <v>NORMAL</v>
          </cell>
          <cell r="G4370" t="str">
            <v>031080414661270</v>
          </cell>
          <cell r="H4370">
            <v>44936</v>
          </cell>
          <cell r="I4370" t="str">
            <v>ENTREGADO</v>
          </cell>
          <cell r="J4370">
            <v>44937</v>
          </cell>
          <cell r="K4370" t="str">
            <v>Johanna Basantes Toala</v>
          </cell>
          <cell r="L4370" t="str">
            <v>ROSA ZARATE  AV JIMMY ANCHICO N14 CALLE 3 DE JULIO</v>
          </cell>
          <cell r="M4370" t="str">
            <v>0802256602</v>
          </cell>
          <cell r="N4370" t="str">
            <v>0999483352/0999255315</v>
          </cell>
          <cell r="O4370" t="str">
            <v/>
          </cell>
          <cell r="P4370" t="str">
            <v>QUININDE</v>
          </cell>
          <cell r="Q4370" t="str">
            <v>QUININDE</v>
          </cell>
          <cell r="R4370" t="str">
            <v>ESMERALDAS</v>
          </cell>
          <cell r="T4370" t="str">
            <v>TRAMACO</v>
          </cell>
          <cell r="U4370" t="str">
            <v>FLEXNETUIO_PROVINCIA</v>
          </cell>
          <cell r="V4370">
            <v>1</v>
          </cell>
          <cell r="W4370">
            <v>1</v>
          </cell>
          <cell r="X4370" t="str">
            <v>FLEXNET ECUADOR - FLEXTUENTI</v>
          </cell>
          <cell r="Y4370" t="str">
            <v>CALLE 28 DE JUNIO S/N Y GARCIA MORENO ENTRADA LLANO GRANDE</v>
          </cell>
        </row>
        <row r="4371">
          <cell r="A4371" t="str">
            <v>414661275</v>
          </cell>
          <cell r="B4371">
            <v>493856</v>
          </cell>
          <cell r="C4371" t="str">
            <v>414661275</v>
          </cell>
          <cell r="D4371" t="str">
            <v>FLEXTUENTI</v>
          </cell>
          <cell r="E4371" t="str">
            <v>DESPACHO</v>
          </cell>
          <cell r="F4371" t="str">
            <v>NORMAL</v>
          </cell>
          <cell r="G4371" t="str">
            <v>031080414661275</v>
          </cell>
          <cell r="H4371">
            <v>44936</v>
          </cell>
          <cell r="I4371" t="str">
            <v>ENTREGADO</v>
          </cell>
          <cell r="J4371">
            <v>44938</v>
          </cell>
          <cell r="K4371" t="str">
            <v>Giancarlo Ginocchio</v>
          </cell>
          <cell r="L4371" t="str">
            <v>LA AURORA AV PRINCIPAL CIUDAD VILLA CLUB   MZ 10 V18  CALLE FLORESMILO VARGAS ALMEIDA</v>
          </cell>
          <cell r="M4371" t="str">
            <v>0706720737</v>
          </cell>
          <cell r="N4371" t="str">
            <v>0967530796/0984277717</v>
          </cell>
          <cell r="O4371" t="str">
            <v/>
          </cell>
          <cell r="P4371" t="str">
            <v>DAULE</v>
          </cell>
          <cell r="Q4371" t="str">
            <v>DAULE</v>
          </cell>
          <cell r="R4371" t="str">
            <v>GUAYAS</v>
          </cell>
          <cell r="T4371" t="str">
            <v>TRAMACO</v>
          </cell>
          <cell r="U4371" t="str">
            <v>FLEXNETUIO_PROVINCIA</v>
          </cell>
          <cell r="V4371">
            <v>1</v>
          </cell>
          <cell r="W4371">
            <v>1</v>
          </cell>
          <cell r="X4371" t="str">
            <v>FLEXNET ECUADOR - FLEXTUENTI</v>
          </cell>
          <cell r="Y4371" t="str">
            <v>CALLE 28 DE JUNIO S/N Y GARCIA MORENO ENTRADA LLANO GRANDE</v>
          </cell>
        </row>
        <row r="4372">
          <cell r="A4372" t="str">
            <v>WS414639765</v>
          </cell>
          <cell r="B4372">
            <v>493857</v>
          </cell>
          <cell r="C4372" t="str">
            <v>WS414639765</v>
          </cell>
          <cell r="D4372" t="str">
            <v>FLEXTUENTI</v>
          </cell>
          <cell r="E4372" t="str">
            <v>DESPACHO</v>
          </cell>
          <cell r="F4372" t="str">
            <v>NORMAL</v>
          </cell>
          <cell r="G4372" t="str">
            <v>FT78941</v>
          </cell>
          <cell r="H4372">
            <v>44936</v>
          </cell>
          <cell r="I4372" t="str">
            <v>ENTREGADO</v>
          </cell>
          <cell r="J4372">
            <v>44937</v>
          </cell>
          <cell r="K4372" t="str">
            <v>Miguel Zabala</v>
          </cell>
          <cell r="L4372" t="str">
            <v>SAN ISIDRO DEL INCA  CALLE  LOS MUELLES TORRE E   DPT E6B RINCON DE BUENOS AIRES</v>
          </cell>
          <cell r="M4372" t="str">
            <v>1758943441</v>
          </cell>
          <cell r="N4372" t="str">
            <v>0981351661/0981351661</v>
          </cell>
          <cell r="O4372" t="str">
            <v/>
          </cell>
          <cell r="P4372" t="str">
            <v>QUITO</v>
          </cell>
          <cell r="Q4372" t="str">
            <v>QUITO</v>
          </cell>
          <cell r="R4372" t="str">
            <v>PICHINCHA</v>
          </cell>
          <cell r="T4372" t="str">
            <v>FLEXTRANS UIO</v>
          </cell>
          <cell r="U4372" t="str">
            <v>FLEXNETUIO_LOCAL</v>
          </cell>
          <cell r="V4372">
            <v>1</v>
          </cell>
          <cell r="W4372">
            <v>1</v>
          </cell>
          <cell r="X4372" t="str">
            <v>FLEXNET ECUADOR - FLEXTUENTI</v>
          </cell>
          <cell r="Y4372" t="str">
            <v>CALLE 28 DE JUNIO S/N Y GARCIA MORENO ENTRADA LLANO GRANDE</v>
          </cell>
        </row>
        <row r="4373">
          <cell r="A4373" t="str">
            <v>WS414661209</v>
          </cell>
          <cell r="B4373">
            <v>493858</v>
          </cell>
          <cell r="C4373" t="str">
            <v>WS414661209</v>
          </cell>
          <cell r="D4373" t="str">
            <v>FLEXTUENTI</v>
          </cell>
          <cell r="E4373" t="str">
            <v>DESPACHO</v>
          </cell>
          <cell r="F4373" t="str">
            <v>NORMAL</v>
          </cell>
          <cell r="G4373" t="str">
            <v>FT78919</v>
          </cell>
          <cell r="H4373">
            <v>44936</v>
          </cell>
          <cell r="I4373" t="str">
            <v>ENTREGADO</v>
          </cell>
          <cell r="J4373">
            <v>44938</v>
          </cell>
          <cell r="K4373" t="str">
            <v>Heydy Stefany Castillo Rivas</v>
          </cell>
          <cell r="L4373" t="str">
            <v>TARQUI  AV 22 NO  HONORATO VASQUEZ SN AV 42 NO</v>
          </cell>
          <cell r="M4373" t="str">
            <v>0930453261</v>
          </cell>
          <cell r="N4373" t="str">
            <v>0983905563/0983905563</v>
          </cell>
          <cell r="O4373" t="str">
            <v/>
          </cell>
          <cell r="P4373" t="str">
            <v>GUAYAQUIL</v>
          </cell>
          <cell r="Q4373" t="str">
            <v>GUAYAQUIL</v>
          </cell>
          <cell r="R4373" t="str">
            <v>GUAYAS</v>
          </cell>
          <cell r="T4373" t="str">
            <v>ITSACOURIER</v>
          </cell>
          <cell r="U4373" t="str">
            <v>FLEXNETUIO_GYE</v>
          </cell>
          <cell r="V4373">
            <v>1</v>
          </cell>
          <cell r="W4373">
            <v>1</v>
          </cell>
          <cell r="X4373" t="str">
            <v>FLEXNET ECUADOR - FLEXTUENTI</v>
          </cell>
          <cell r="Y4373" t="str">
            <v>CALLE 28 DE JUNIO S/N Y GARCIA MORENO ENTRADA LLANO GRANDE</v>
          </cell>
        </row>
        <row r="4374">
          <cell r="A4374" t="str">
            <v>WS414639359</v>
          </cell>
          <cell r="B4374">
            <v>493828</v>
          </cell>
          <cell r="C4374" t="str">
            <v>WS414639359</v>
          </cell>
          <cell r="D4374" t="str">
            <v>FLEXTUENTI</v>
          </cell>
          <cell r="E4374" t="str">
            <v>DESPACHO</v>
          </cell>
          <cell r="F4374" t="str">
            <v>NORMAL</v>
          </cell>
          <cell r="G4374" t="str">
            <v>031080414639359</v>
          </cell>
          <cell r="H4374">
            <v>44936</v>
          </cell>
          <cell r="I4374" t="str">
            <v>ENTREGADO</v>
          </cell>
          <cell r="J4374">
            <v>44938</v>
          </cell>
          <cell r="K4374" t="str">
            <v>Josue David Cava paguay</v>
          </cell>
          <cell r="L4374" t="str">
            <v>LIZARZABURU  PICHINCHA SN CHILE</v>
          </cell>
          <cell r="M4374" t="str">
            <v>0604129536</v>
          </cell>
          <cell r="N4374" t="str">
            <v>0958802454/0958802454</v>
          </cell>
          <cell r="O4374" t="str">
            <v/>
          </cell>
          <cell r="P4374" t="str">
            <v>RIOBAMBA</v>
          </cell>
          <cell r="Q4374" t="str">
            <v>RIOBAMBA</v>
          </cell>
          <cell r="R4374" t="str">
            <v>CHIMBORAZO</v>
          </cell>
          <cell r="T4374" t="str">
            <v>TRAMACO</v>
          </cell>
          <cell r="U4374" t="str">
            <v>FLEXNETUIO_PROVINCIA</v>
          </cell>
          <cell r="V4374">
            <v>1</v>
          </cell>
          <cell r="W4374">
            <v>1</v>
          </cell>
          <cell r="X4374" t="str">
            <v>FLEXNET ECUADOR - FLEXTUENTI</v>
          </cell>
          <cell r="Y4374" t="str">
            <v>CALLE 28 DE JUNIO S/N Y GARCIA MORENO ENTRADA LLANO GRANDE</v>
          </cell>
        </row>
        <row r="4375">
          <cell r="A4375" t="str">
            <v>414640161</v>
          </cell>
          <cell r="B4375">
            <v>493829</v>
          </cell>
          <cell r="C4375" t="str">
            <v>414640161</v>
          </cell>
          <cell r="D4375" t="str">
            <v>FLEXTUENTI</v>
          </cell>
          <cell r="E4375" t="str">
            <v>DESPACHO</v>
          </cell>
          <cell r="F4375" t="str">
            <v>NORMAL</v>
          </cell>
          <cell r="G4375" t="str">
            <v>FT78952</v>
          </cell>
          <cell r="H4375">
            <v>44936</v>
          </cell>
          <cell r="I4375" t="str">
            <v>ENTREGADO</v>
          </cell>
          <cell r="J4375">
            <v>44938</v>
          </cell>
          <cell r="K4375" t="str">
            <v>Diana Cacuango</v>
          </cell>
          <cell r="L4375" t="str">
            <v>CALDERON  CALLE C 474   LAS LAGUNARIAS</v>
          </cell>
          <cell r="M4375" t="str">
            <v>1722691704</v>
          </cell>
          <cell r="N4375" t="str">
            <v>0987481612/0979225809</v>
          </cell>
          <cell r="O4375" t="str">
            <v/>
          </cell>
          <cell r="P4375" t="str">
            <v>QUITO</v>
          </cell>
          <cell r="Q4375" t="str">
            <v>QUITO</v>
          </cell>
          <cell r="R4375" t="str">
            <v>PICHINCHA</v>
          </cell>
          <cell r="T4375" t="str">
            <v>FLEXTRANS UIO</v>
          </cell>
          <cell r="U4375" t="str">
            <v>FLEXNETUIO_LOCAL</v>
          </cell>
          <cell r="V4375">
            <v>1</v>
          </cell>
          <cell r="W4375">
            <v>1</v>
          </cell>
          <cell r="X4375" t="str">
            <v>FLEXNET ECUADOR - FLEXTUENTI</v>
          </cell>
          <cell r="Y4375" t="str">
            <v>CALLE 28 DE JUNIO S/N Y GARCIA MORENO ENTRADA LLANO GRANDE</v>
          </cell>
        </row>
        <row r="4376">
          <cell r="A4376" t="str">
            <v>414640162</v>
          </cell>
          <cell r="B4376">
            <v>493830</v>
          </cell>
          <cell r="C4376" t="str">
            <v>414640162</v>
          </cell>
          <cell r="D4376" t="str">
            <v>FLEXTUENTI</v>
          </cell>
          <cell r="E4376" t="str">
            <v>DESPACHO</v>
          </cell>
          <cell r="F4376" t="str">
            <v>NORMAL</v>
          </cell>
          <cell r="G4376" t="str">
            <v>031080414640162</v>
          </cell>
          <cell r="H4376">
            <v>44936</v>
          </cell>
          <cell r="I4376" t="str">
            <v>ENTREGADO</v>
          </cell>
          <cell r="J4376">
            <v>44938</v>
          </cell>
          <cell r="K4376" t="str">
            <v>Justo lizandro Velasquez almeida</v>
          </cell>
          <cell r="L4376" t="str">
            <v>CALCETA  BOLIVAR SN JOSE MARIA HUERTA</v>
          </cell>
          <cell r="M4376" t="str">
            <v>1309440160</v>
          </cell>
          <cell r="N4376" t="str">
            <v>0993406638/0963277904</v>
          </cell>
          <cell r="O4376" t="str">
            <v/>
          </cell>
          <cell r="P4376" t="str">
            <v>CALCETA</v>
          </cell>
          <cell r="Q4376" t="str">
            <v>BOLIVAR (MANABI)</v>
          </cell>
          <cell r="R4376" t="str">
            <v>MANABI</v>
          </cell>
          <cell r="S4376" t="str">
            <v/>
          </cell>
          <cell r="T4376" t="str">
            <v>TRAMACO</v>
          </cell>
          <cell r="V4376">
            <v>1</v>
          </cell>
          <cell r="W4376">
            <v>1</v>
          </cell>
          <cell r="X4376" t="str">
            <v>FLEXNET ECUADOR - FLEXTUENTI</v>
          </cell>
          <cell r="Y4376" t="str">
            <v>CALLE 28 DE JUNIO S/N Y GARCIA MORENO ENTRADA LLANO GRANDE</v>
          </cell>
        </row>
        <row r="4377">
          <cell r="A4377" t="str">
            <v>414640163</v>
          </cell>
          <cell r="B4377">
            <v>493831</v>
          </cell>
          <cell r="C4377" t="str">
            <v>414640163</v>
          </cell>
          <cell r="D4377" t="str">
            <v>FLEXTUENTI</v>
          </cell>
          <cell r="E4377" t="str">
            <v>DESPACHO</v>
          </cell>
          <cell r="F4377" t="str">
            <v>NORMAL</v>
          </cell>
          <cell r="G4377" t="str">
            <v>FT78951</v>
          </cell>
          <cell r="H4377">
            <v>44936</v>
          </cell>
          <cell r="I4377" t="str">
            <v>ENTREGADO</v>
          </cell>
          <cell r="J4377">
            <v>44938</v>
          </cell>
          <cell r="K4377" t="str">
            <v>Juan Esparza</v>
          </cell>
          <cell r="L4377" t="str">
            <v>BELISARIO QUEVEDO  VERSALLES N29 23 BARTOLOME DE LAS CASAS</v>
          </cell>
          <cell r="M4377" t="str">
            <v>0602451296</v>
          </cell>
          <cell r="N4377" t="str">
            <v>0992679708/0979152208</v>
          </cell>
          <cell r="O4377" t="str">
            <v/>
          </cell>
          <cell r="P4377" t="str">
            <v>QUITO</v>
          </cell>
          <cell r="Q4377" t="str">
            <v>QUITO</v>
          </cell>
          <cell r="R4377" t="str">
            <v>PICHINCHA</v>
          </cell>
          <cell r="T4377" t="str">
            <v>FLEXTRANS UIO</v>
          </cell>
          <cell r="U4377" t="str">
            <v>FLEXNETUIO_LOCAL</v>
          </cell>
          <cell r="V4377">
            <v>1</v>
          </cell>
          <cell r="W4377">
            <v>1</v>
          </cell>
          <cell r="X4377" t="str">
            <v>FLEXNET ECUADOR - FLEXTUENTI</v>
          </cell>
          <cell r="Y4377" t="str">
            <v>CALLE 28 DE JUNIO S/N Y GARCIA MORENO ENTRADA LLANO GRANDE</v>
          </cell>
        </row>
        <row r="4378">
          <cell r="A4378" t="str">
            <v>414640168</v>
          </cell>
          <cell r="B4378">
            <v>493832</v>
          </cell>
          <cell r="C4378" t="str">
            <v>414640168</v>
          </cell>
          <cell r="D4378" t="str">
            <v>FLEXTUENTI</v>
          </cell>
          <cell r="E4378" t="str">
            <v>DESPACHO</v>
          </cell>
          <cell r="F4378" t="str">
            <v>DERIVADO PICK UP</v>
          </cell>
          <cell r="G4378" t="str">
            <v>031080414640168</v>
          </cell>
          <cell r="H4378">
            <v>44936</v>
          </cell>
          <cell r="I4378" t="str">
            <v>ENTREGADO</v>
          </cell>
          <cell r="J4378">
            <v>44937</v>
          </cell>
          <cell r="K4378" t="str">
            <v>Bismar alexander Reyes gallego</v>
          </cell>
          <cell r="L4378" t="str">
            <v>OFICINA TRAMACO LA LIBERTAD</v>
          </cell>
          <cell r="M4378" t="str">
            <v>0923164875</v>
          </cell>
          <cell r="N4378" t="str">
            <v>0960342562/0960137747</v>
          </cell>
          <cell r="O4378" t="str">
            <v/>
          </cell>
          <cell r="P4378" t="str">
            <v>LA LIBERTAD</v>
          </cell>
          <cell r="Q4378" t="str">
            <v>LA LIBERTAD</v>
          </cell>
          <cell r="R4378" t="str">
            <v>SANTA ELENA</v>
          </cell>
          <cell r="T4378" t="str">
            <v>TRAMACO</v>
          </cell>
          <cell r="U4378" t="str">
            <v>FLEXNETUIO_PROVINCIA</v>
          </cell>
          <cell r="V4378">
            <v>1</v>
          </cell>
          <cell r="W4378">
            <v>1</v>
          </cell>
          <cell r="X4378" t="str">
            <v>FLEXNET ECUADOR - FLEXTUENTI</v>
          </cell>
          <cell r="Y4378" t="str">
            <v>CALLE 28 DE JUNIO S/N Y GARCIA MORENO ENTRADA LLANO GRANDE</v>
          </cell>
        </row>
        <row r="4379">
          <cell r="A4379" t="str">
            <v>414640216</v>
          </cell>
          <cell r="B4379">
            <v>493833</v>
          </cell>
          <cell r="C4379" t="str">
            <v>414640216</v>
          </cell>
          <cell r="D4379" t="str">
            <v>FLEXTUENTI</v>
          </cell>
          <cell r="E4379" t="str">
            <v>DESPACHO</v>
          </cell>
          <cell r="F4379" t="str">
            <v>NORMAL</v>
          </cell>
          <cell r="G4379" t="str">
            <v>FT78950</v>
          </cell>
          <cell r="H4379">
            <v>44936</v>
          </cell>
          <cell r="I4379" t="str">
            <v>INCIDENCIA</v>
          </cell>
          <cell r="J4379">
            <v>44944</v>
          </cell>
          <cell r="K4379" t="str">
            <v>Oscar Rodriguez</v>
          </cell>
          <cell r="L4379" t="str">
            <v>ALANGASI CALLE  SAN JUAN DE DIOS N4 350  VICENTE MEJIA</v>
          </cell>
          <cell r="M4379" t="str">
            <v>1754492922</v>
          </cell>
          <cell r="N4379" t="str">
            <v>0961019975/0961019975</v>
          </cell>
          <cell r="O4379" t="str">
            <v/>
          </cell>
          <cell r="P4379" t="str">
            <v>QUITO</v>
          </cell>
          <cell r="Q4379" t="str">
            <v>QUITO</v>
          </cell>
          <cell r="R4379" t="str">
            <v>PICHINCHA</v>
          </cell>
          <cell r="T4379" t="str">
            <v>FLEXTRANS UIO</v>
          </cell>
          <cell r="U4379" t="str">
            <v>FLEXNETUIO_LOCAL</v>
          </cell>
          <cell r="V4379">
            <v>1</v>
          </cell>
          <cell r="W4379">
            <v>1</v>
          </cell>
          <cell r="X4379" t="str">
            <v>FLEXNET ECUADOR - FLEXTUENTI</v>
          </cell>
          <cell r="Y4379" t="str">
            <v>CALLE 28 DE JUNIO S/N Y GARCIA MORENO ENTRADA LLANO GRANDE</v>
          </cell>
        </row>
        <row r="4380">
          <cell r="A4380" t="str">
            <v>414651657</v>
          </cell>
          <cell r="B4380">
            <v>493834</v>
          </cell>
          <cell r="C4380" t="str">
            <v>414651657</v>
          </cell>
          <cell r="D4380" t="str">
            <v>FLEXTUENTI</v>
          </cell>
          <cell r="E4380" t="str">
            <v>DESPACHO</v>
          </cell>
          <cell r="F4380" t="str">
            <v>NORMAL</v>
          </cell>
          <cell r="G4380" t="str">
            <v>FT78949</v>
          </cell>
          <cell r="H4380">
            <v>44936</v>
          </cell>
          <cell r="I4380" t="str">
            <v>ENTREGADO</v>
          </cell>
          <cell r="J4380">
            <v>44937</v>
          </cell>
          <cell r="K4380" t="str">
            <v>Jennifer Arellano</v>
          </cell>
          <cell r="L4380" t="str">
            <v>SAN ISIDRO DEL INCA  CALLE DE LAS TORONJAS E12 87   AV EL INCA</v>
          </cell>
          <cell r="M4380" t="str">
            <v>1724982184</v>
          </cell>
          <cell r="N4380" t="str">
            <v>0993233894/0992582609</v>
          </cell>
          <cell r="O4380" t="str">
            <v/>
          </cell>
          <cell r="P4380" t="str">
            <v>QUITO</v>
          </cell>
          <cell r="Q4380" t="str">
            <v>QUITO</v>
          </cell>
          <cell r="R4380" t="str">
            <v>PICHINCHA</v>
          </cell>
          <cell r="T4380" t="str">
            <v>FLEXTRANS UIO</v>
          </cell>
          <cell r="U4380" t="str">
            <v>FLEXNETUIO_LOCAL</v>
          </cell>
          <cell r="V4380">
            <v>1</v>
          </cell>
          <cell r="W4380">
            <v>1</v>
          </cell>
          <cell r="X4380" t="str">
            <v>FLEXNET ECUADOR - FLEXTUENTI</v>
          </cell>
          <cell r="Y4380" t="str">
            <v>CALLE 28 DE JUNIO S/N Y GARCIA MORENO ENTRADA LLANO GRANDE</v>
          </cell>
        </row>
        <row r="4381">
          <cell r="A4381" t="str">
            <v>414651668</v>
          </cell>
          <cell r="B4381">
            <v>493835</v>
          </cell>
          <cell r="C4381" t="str">
            <v>414651668</v>
          </cell>
          <cell r="D4381" t="str">
            <v>FLEXTUENTI</v>
          </cell>
          <cell r="E4381" t="str">
            <v>DESPACHO</v>
          </cell>
          <cell r="F4381" t="str">
            <v>NORMAL</v>
          </cell>
          <cell r="G4381" t="str">
            <v>031080414651668</v>
          </cell>
          <cell r="H4381">
            <v>44936</v>
          </cell>
          <cell r="I4381" t="str">
            <v>ENTREGADO</v>
          </cell>
          <cell r="J4381">
            <v>44937</v>
          </cell>
          <cell r="K4381" t="str">
            <v>diana jacqueline bazan reyes</v>
          </cell>
          <cell r="L4381" t="str">
            <v>LA LIBERTAD CALLE  23 SN  A VEI 5</v>
          </cell>
          <cell r="M4381" t="str">
            <v>0921221032</v>
          </cell>
          <cell r="N4381" t="str">
            <v>0982088785/0994817178</v>
          </cell>
          <cell r="O4381" t="str">
            <v/>
          </cell>
          <cell r="P4381" t="str">
            <v>LA LIBERTAD</v>
          </cell>
          <cell r="Q4381" t="str">
            <v>LA LIBERTAD</v>
          </cell>
          <cell r="R4381" t="str">
            <v>SANTA ELENA</v>
          </cell>
          <cell r="T4381" t="str">
            <v>TRAMACO</v>
          </cell>
          <cell r="U4381" t="str">
            <v>FLEXNETUIO_PROVINCIA</v>
          </cell>
          <cell r="V4381">
            <v>1</v>
          </cell>
          <cell r="W4381">
            <v>1</v>
          </cell>
          <cell r="X4381" t="str">
            <v>FLEXNET ECUADOR - FLEXTUENTI</v>
          </cell>
          <cell r="Y4381" t="str">
            <v>CALLE 28 DE JUNIO S/N Y GARCIA MORENO ENTRADA LLANO GRANDE</v>
          </cell>
        </row>
        <row r="4382">
          <cell r="A4382" t="str">
            <v>414651680</v>
          </cell>
          <cell r="B4382">
            <v>493836</v>
          </cell>
          <cell r="C4382" t="str">
            <v>414651680</v>
          </cell>
          <cell r="D4382" t="str">
            <v>FLEXTUENTI</v>
          </cell>
          <cell r="E4382" t="str">
            <v>DESPACHO</v>
          </cell>
          <cell r="F4382" t="str">
            <v>NORMAL</v>
          </cell>
          <cell r="G4382" t="str">
            <v>031080414651680</v>
          </cell>
          <cell r="H4382">
            <v>44936</v>
          </cell>
          <cell r="I4382" t="str">
            <v>ENTREGADO</v>
          </cell>
          <cell r="J4382">
            <v>44937</v>
          </cell>
          <cell r="K4382" t="str">
            <v>Francisco Maranon</v>
          </cell>
          <cell r="L4382" t="str">
            <v>MATRIZ (TU)  CALLE ZARAGOZA SN  CALLE VALENCIA</v>
          </cell>
          <cell r="M4382" t="str">
            <v>1802608644</v>
          </cell>
          <cell r="N4382" t="str">
            <v>0982012597/0982012597</v>
          </cell>
          <cell r="O4382" t="str">
            <v/>
          </cell>
          <cell r="P4382" t="str">
            <v>AMBATO</v>
          </cell>
          <cell r="Q4382" t="str">
            <v>AMBATO</v>
          </cell>
          <cell r="R4382" t="str">
            <v>TUNGURAHUA</v>
          </cell>
          <cell r="S4382" t="str">
            <v>AMBATO</v>
          </cell>
          <cell r="T4382" t="str">
            <v>TRAMACO</v>
          </cell>
          <cell r="U4382" t="str">
            <v>FLEXNETUIO_PROVINCIA</v>
          </cell>
          <cell r="V4382">
            <v>1</v>
          </cell>
          <cell r="W4382">
            <v>1</v>
          </cell>
          <cell r="X4382" t="str">
            <v>FLEXNET ECUADOR - FLEXTUENTI</v>
          </cell>
          <cell r="Y4382" t="str">
            <v>CALLE 28 DE JUNIO S/N Y GARCIA MORENO ENTRADA LLANO GRANDE</v>
          </cell>
        </row>
        <row r="4383">
          <cell r="A4383" t="str">
            <v>414651715</v>
          </cell>
          <cell r="B4383">
            <v>493837</v>
          </cell>
          <cell r="C4383" t="str">
            <v>414651715</v>
          </cell>
          <cell r="D4383" t="str">
            <v>FLEXTUENTI</v>
          </cell>
          <cell r="E4383" t="str">
            <v>DESPACHO</v>
          </cell>
          <cell r="F4383" t="str">
            <v>NORMAL</v>
          </cell>
          <cell r="G4383" t="str">
            <v>FT78948</v>
          </cell>
          <cell r="H4383">
            <v>44936</v>
          </cell>
          <cell r="I4383" t="str">
            <v>ENTREGADO</v>
          </cell>
          <cell r="J4383">
            <v>44937</v>
          </cell>
          <cell r="K4383" t="str">
            <v>Derek Jimenez</v>
          </cell>
          <cell r="L4383" t="str">
            <v>INAQUITO  CALLE JORGE DROM  SN  CALLE JOSE ARIZAGA</v>
          </cell>
          <cell r="M4383" t="str">
            <v>1751472455</v>
          </cell>
          <cell r="N4383" t="str">
            <v>0967137175/0993816174</v>
          </cell>
          <cell r="O4383" t="str">
            <v/>
          </cell>
          <cell r="P4383" t="str">
            <v>QUITO</v>
          </cell>
          <cell r="Q4383" t="str">
            <v>QUITO</v>
          </cell>
          <cell r="R4383" t="str">
            <v>PICHINCHA</v>
          </cell>
          <cell r="T4383" t="str">
            <v>FLEXTRANS UIO</v>
          </cell>
          <cell r="U4383" t="str">
            <v>FLEXNETUIO_LOCAL</v>
          </cell>
          <cell r="V4383">
            <v>1</v>
          </cell>
          <cell r="W4383">
            <v>1</v>
          </cell>
          <cell r="X4383" t="str">
            <v>FLEXNET ECUADOR - FLEXTUENTI</v>
          </cell>
          <cell r="Y4383" t="str">
            <v>CALLE 28 DE JUNIO S/N Y GARCIA MORENO ENTRADA LLANO GRANDE</v>
          </cell>
        </row>
        <row r="4384">
          <cell r="A4384" t="str">
            <v>414651723</v>
          </cell>
          <cell r="B4384">
            <v>493838</v>
          </cell>
          <cell r="C4384" t="str">
            <v>414651723</v>
          </cell>
          <cell r="D4384" t="str">
            <v>FLEXTUENTI</v>
          </cell>
          <cell r="E4384" t="str">
            <v>DESPACHO</v>
          </cell>
          <cell r="F4384" t="str">
            <v>NORMAL</v>
          </cell>
          <cell r="G4384" t="str">
            <v>031080414651723</v>
          </cell>
          <cell r="H4384">
            <v>44936</v>
          </cell>
          <cell r="I4384" t="str">
            <v>ENTREGADO</v>
          </cell>
          <cell r="J4384">
            <v>44937</v>
          </cell>
          <cell r="K4384" t="str">
            <v>Ivan Delgado</v>
          </cell>
          <cell r="L4384" t="str">
            <v>PLAYAS AV  JAIME ROLDOS AGUILERA SN AV  PAQUISHA</v>
          </cell>
          <cell r="M4384" t="str">
            <v>0940076862</v>
          </cell>
          <cell r="N4384" t="str">
            <v>0997712113/0997712113</v>
          </cell>
          <cell r="O4384" t="str">
            <v/>
          </cell>
          <cell r="P4384" t="str">
            <v>PLAYAS</v>
          </cell>
          <cell r="Q4384" t="str">
            <v>PLAYAS</v>
          </cell>
          <cell r="R4384" t="str">
            <v>GUAYAS</v>
          </cell>
          <cell r="T4384" t="str">
            <v>TRAMACO</v>
          </cell>
          <cell r="U4384" t="str">
            <v>FLEXNETUIO_PROVINCIA</v>
          </cell>
          <cell r="V4384">
            <v>1</v>
          </cell>
          <cell r="W4384">
            <v>1</v>
          </cell>
          <cell r="X4384" t="str">
            <v>FLEXNET ECUADOR - FLEXTUENTI</v>
          </cell>
          <cell r="Y4384" t="str">
            <v>CALLE 28 DE JUNIO S/N Y GARCIA MORENO ENTRADA LLANO GRANDE</v>
          </cell>
        </row>
        <row r="4385">
          <cell r="A4385" t="str">
            <v>414651736</v>
          </cell>
          <cell r="B4385">
            <v>493839</v>
          </cell>
          <cell r="C4385" t="str">
            <v>414651736</v>
          </cell>
          <cell r="D4385" t="str">
            <v>FLEXTUENTI</v>
          </cell>
          <cell r="E4385" t="str">
            <v>DESPACHO</v>
          </cell>
          <cell r="F4385" t="str">
            <v>NORMAL</v>
          </cell>
          <cell r="G4385" t="str">
            <v>031080414651736</v>
          </cell>
          <cell r="H4385">
            <v>44936</v>
          </cell>
          <cell r="I4385" t="str">
            <v>ENTREGADO</v>
          </cell>
          <cell r="J4385">
            <v>44937</v>
          </cell>
          <cell r="K4385" t="str">
            <v>Angelo Martinez</v>
          </cell>
          <cell r="L4385" t="str">
            <v>BOMBOLI AV SANTA ROSA SN  GUATEMALA</v>
          </cell>
          <cell r="M4385" t="str">
            <v>0926356882</v>
          </cell>
          <cell r="N4385" t="str">
            <v>0990538217/0984185245</v>
          </cell>
          <cell r="O4385" t="str">
            <v/>
          </cell>
          <cell r="P4385" t="str">
            <v>SANTO DOMINGO</v>
          </cell>
          <cell r="Q4385" t="str">
            <v>SANTO DOMINGO</v>
          </cell>
          <cell r="R4385" t="str">
            <v>SANTO DOMINGO DE LOS TSACHILAS</v>
          </cell>
          <cell r="T4385" t="str">
            <v>TRAMACO</v>
          </cell>
          <cell r="U4385" t="str">
            <v>FLEXNETUIO_PROVINCIA</v>
          </cell>
          <cell r="V4385">
            <v>1</v>
          </cell>
          <cell r="W4385">
            <v>1</v>
          </cell>
          <cell r="X4385" t="str">
            <v>FLEXNET ECUADOR - FLEXTUENTI</v>
          </cell>
          <cell r="Y4385" t="str">
            <v>CALLE 28 DE JUNIO S/N Y GARCIA MORENO ENTRADA LLANO GRANDE</v>
          </cell>
        </row>
        <row r="4386">
          <cell r="A4386" t="str">
            <v>11672</v>
          </cell>
          <cell r="B4386">
            <v>493824</v>
          </cell>
          <cell r="C4386" t="str">
            <v>11672</v>
          </cell>
          <cell r="D4386" t="str">
            <v>MOVISTAR</v>
          </cell>
          <cell r="E4386" t="str">
            <v>RETIRO</v>
          </cell>
          <cell r="F4386" t="str">
            <v>NORMAL</v>
          </cell>
          <cell r="G4386" t="str">
            <v>031002004168021</v>
          </cell>
          <cell r="H4386">
            <v>44936</v>
          </cell>
          <cell r="I4386" t="str">
            <v>ENTREGADO</v>
          </cell>
          <cell r="J4386">
            <v>44938</v>
          </cell>
          <cell r="K4386" t="str">
            <v>FLEXNET - LI</v>
          </cell>
          <cell r="L4386" t="str">
            <v>CALLE 28 DE JUNIO S/N Y GARCIA MORENO ENTRADA LLANO GRANDE</v>
          </cell>
          <cell r="M4386" t="str">
            <v/>
          </cell>
          <cell r="N4386" t="str">
            <v>0995936079</v>
          </cell>
          <cell r="O4386" t="str">
            <v>0995936079</v>
          </cell>
          <cell r="P4386" t="str">
            <v>QUITO</v>
          </cell>
          <cell r="Q4386" t="str">
            <v>QUITO</v>
          </cell>
          <cell r="R4386" t="str">
            <v>PICHINCHA</v>
          </cell>
          <cell r="T4386" t="str">
            <v>TRAMACO</v>
          </cell>
          <cell r="U4386" t="str">
            <v>FLEXNETUIO_PROVINCIA</v>
          </cell>
          <cell r="V4386">
            <v>0</v>
          </cell>
          <cell r="W4386">
            <v>1</v>
          </cell>
          <cell r="X4386" t="str">
            <v>GALO PALLAROSO</v>
          </cell>
          <cell r="Y4386" t="str">
            <v>CALLE TENEMAZA 5-13 Y AV. 24 DE MAYO</v>
          </cell>
        </row>
        <row r="4387">
          <cell r="A4387" t="str">
            <v>11673</v>
          </cell>
          <cell r="B4387">
            <v>493825</v>
          </cell>
          <cell r="C4387" t="str">
            <v>11673</v>
          </cell>
          <cell r="D4387" t="str">
            <v>MOVISTAR</v>
          </cell>
          <cell r="E4387" t="str">
            <v>RETIRO</v>
          </cell>
          <cell r="F4387" t="str">
            <v>NORMAL</v>
          </cell>
          <cell r="G4387" t="str">
            <v>031002004168338</v>
          </cell>
          <cell r="H4387">
            <v>44936</v>
          </cell>
          <cell r="I4387" t="str">
            <v>ENTREGADO</v>
          </cell>
          <cell r="J4387">
            <v>44938</v>
          </cell>
          <cell r="K4387" t="str">
            <v>FLEXNET - LI</v>
          </cell>
          <cell r="L4387" t="str">
            <v>CALLE 28 DE JUNIO S/N Y GARCIA MORENO ENTRADA LLANO GRANDE</v>
          </cell>
          <cell r="M4387" t="str">
            <v/>
          </cell>
          <cell r="N4387" t="str">
            <v>0984356978</v>
          </cell>
          <cell r="O4387" t="str">
            <v>0984356978</v>
          </cell>
          <cell r="P4387" t="str">
            <v>QUITO</v>
          </cell>
          <cell r="Q4387" t="str">
            <v>QUITO</v>
          </cell>
          <cell r="R4387" t="str">
            <v>PICHINCHA</v>
          </cell>
          <cell r="T4387" t="str">
            <v>TRAMACO</v>
          </cell>
          <cell r="U4387" t="str">
            <v>FLEXNETUIO_LOCAL</v>
          </cell>
          <cell r="V4387">
            <v>0</v>
          </cell>
          <cell r="W4387">
            <v>1</v>
          </cell>
          <cell r="X4387" t="str">
            <v xml:space="preserve">XIMENA GIRALDO </v>
          </cell>
          <cell r="Y4387" t="str">
            <v xml:space="preserve">AVENIDA MORAN VALVERDE CENTRO COMERCIAL QUICENTRO SUR PLANTA ALTA </v>
          </cell>
        </row>
        <row r="4388">
          <cell r="A4388" t="str">
            <v>11674</v>
          </cell>
          <cell r="B4388">
            <v>493826</v>
          </cell>
          <cell r="C4388" t="str">
            <v>11674</v>
          </cell>
          <cell r="D4388" t="str">
            <v>MOVISTAR</v>
          </cell>
          <cell r="E4388" t="str">
            <v>RETIRO</v>
          </cell>
          <cell r="F4388" t="str">
            <v>NORMAL</v>
          </cell>
          <cell r="G4388" t="str">
            <v>031002004167830</v>
          </cell>
          <cell r="H4388">
            <v>44936</v>
          </cell>
          <cell r="I4388" t="str">
            <v>ENTREGADO</v>
          </cell>
          <cell r="J4388">
            <v>44939</v>
          </cell>
          <cell r="K4388" t="str">
            <v>FLEXNET - LI</v>
          </cell>
          <cell r="L4388" t="str">
            <v>CALLE 28 DE JUNIO S/N Y GARCIA MORENO ENTRADA LLANO GRANDE</v>
          </cell>
          <cell r="M4388" t="str">
            <v/>
          </cell>
          <cell r="N4388" t="str">
            <v>0979594076</v>
          </cell>
          <cell r="O4388" t="str">
            <v>0979594076</v>
          </cell>
          <cell r="P4388" t="str">
            <v>QUITO</v>
          </cell>
          <cell r="Q4388" t="str">
            <v>QUITO</v>
          </cell>
          <cell r="R4388" t="str">
            <v>PICHINCHA</v>
          </cell>
          <cell r="T4388" t="str">
            <v>TRAMACO</v>
          </cell>
          <cell r="U4388" t="str">
            <v>FLEXNETUIO_PROVINCIA</v>
          </cell>
          <cell r="V4388">
            <v>0</v>
          </cell>
          <cell r="W4388">
            <v>1</v>
          </cell>
          <cell r="X4388" t="str">
            <v>MADELIN VELEZ</v>
          </cell>
          <cell r="Y4388" t="str">
            <v>El Carmen, Abdon Calderon y Av. Chone frente a Japon Motos, Diagonal al Banco Pichincha a lado de farmacia Sana Sana</v>
          </cell>
        </row>
        <row r="4389">
          <cell r="A4389" t="str">
            <v>RET23-001</v>
          </cell>
          <cell r="B4389">
            <v>493827</v>
          </cell>
          <cell r="C4389" t="str">
            <v>RET23-001</v>
          </cell>
          <cell r="D4389" t="str">
            <v>MOVISTAR</v>
          </cell>
          <cell r="E4389" t="str">
            <v>RETIRO</v>
          </cell>
          <cell r="F4389" t="str">
            <v>NORMAL</v>
          </cell>
          <cell r="G4389" t="str">
            <v>FT78887</v>
          </cell>
          <cell r="H4389">
            <v>44936</v>
          </cell>
          <cell r="I4389" t="str">
            <v>ENTREGADO</v>
          </cell>
          <cell r="J4389">
            <v>44937</v>
          </cell>
          <cell r="K4389" t="str">
            <v>FLEXNET - LI</v>
          </cell>
          <cell r="L4389" t="str">
            <v>CALLE 28 DE JUNIO S/N Y GARCIA MORENO ENTRADA LLANO GRANDE</v>
          </cell>
          <cell r="M4389" t="str">
            <v/>
          </cell>
          <cell r="N4389" t="str">
            <v>963000279</v>
          </cell>
          <cell r="O4389" t="str">
            <v>963000279</v>
          </cell>
          <cell r="P4389" t="str">
            <v>QUITO</v>
          </cell>
          <cell r="Q4389" t="str">
            <v>QUITO</v>
          </cell>
          <cell r="R4389" t="str">
            <v>PICHINCHA</v>
          </cell>
          <cell r="T4389" t="str">
            <v>FLEXTRANS UIO</v>
          </cell>
          <cell r="U4389" t="str">
            <v>FLEXNETUIO_LOCAL</v>
          </cell>
          <cell r="V4389">
            <v>0</v>
          </cell>
          <cell r="W4389">
            <v>1</v>
          </cell>
          <cell r="X4389" t="str">
            <v xml:space="preserve">DAYANA ABRAJAN </v>
          </cell>
          <cell r="Y4389" t="str">
            <v>Antonio Flor N74-105 y Joaquin Mancheno Carcelen Industrial, Quito </v>
          </cell>
        </row>
        <row r="4390">
          <cell r="A4390" t="str">
            <v>11660</v>
          </cell>
          <cell r="B4390">
            <v>493813</v>
          </cell>
          <cell r="C4390" t="str">
            <v>11660</v>
          </cell>
          <cell r="D4390" t="str">
            <v>MOVISTAR</v>
          </cell>
          <cell r="E4390" t="str">
            <v>RETIRO</v>
          </cell>
          <cell r="F4390" t="str">
            <v>NORMAL</v>
          </cell>
          <cell r="G4390" t="str">
            <v>031002004168790</v>
          </cell>
          <cell r="H4390">
            <v>44936</v>
          </cell>
          <cell r="I4390" t="str">
            <v>ENTREGADO</v>
          </cell>
          <cell r="J4390">
            <v>44938</v>
          </cell>
          <cell r="K4390" t="str">
            <v>FLEXNET - LI</v>
          </cell>
          <cell r="L4390" t="str">
            <v>CALLE 28 DE JUNIO S/N Y GARCIA MORENO ENTRADA LLANO GRANDE</v>
          </cell>
          <cell r="M4390" t="str">
            <v/>
          </cell>
          <cell r="N4390" t="str">
            <v>987855226</v>
          </cell>
          <cell r="O4390" t="str">
            <v>987855226</v>
          </cell>
          <cell r="P4390" t="str">
            <v>QUITO</v>
          </cell>
          <cell r="Q4390" t="str">
            <v>QUITO</v>
          </cell>
          <cell r="R4390" t="str">
            <v>PICHINCHA</v>
          </cell>
          <cell r="T4390" t="str">
            <v>TRAMACO</v>
          </cell>
          <cell r="U4390" t="str">
            <v>FLEXNETUIO_LOCAL</v>
          </cell>
          <cell r="V4390">
            <v>0</v>
          </cell>
          <cell r="W4390">
            <v>1</v>
          </cell>
          <cell r="X4390" t="str">
            <v>Edwin Espinoza</v>
          </cell>
          <cell r="Y4390" t="str">
            <v>CENTRO COMERCIAL INAQUITO (CCI) AVENIDA NACIONES UNIDAS Y AMAZONAS LOCAL 224-225</v>
          </cell>
        </row>
        <row r="4391">
          <cell r="A4391" t="str">
            <v>11661</v>
          </cell>
          <cell r="B4391">
            <v>493814</v>
          </cell>
          <cell r="C4391" t="str">
            <v>11661</v>
          </cell>
          <cell r="D4391" t="str">
            <v>MOVISTAR</v>
          </cell>
          <cell r="E4391" t="str">
            <v>RETIRO</v>
          </cell>
          <cell r="F4391" t="str">
            <v>NORMAL</v>
          </cell>
          <cell r="G4391" t="str">
            <v>031002004168259</v>
          </cell>
          <cell r="H4391">
            <v>44936</v>
          </cell>
          <cell r="I4391" t="str">
            <v>ENTREGADO</v>
          </cell>
          <cell r="J4391">
            <v>44939</v>
          </cell>
          <cell r="K4391" t="str">
            <v>FLEXNET - LI</v>
          </cell>
          <cell r="L4391" t="str">
            <v>CALLE 28 DE JUNIO S/N Y GARCIA MORENO ENTRADA LLANO GRANDE</v>
          </cell>
          <cell r="M4391" t="str">
            <v/>
          </cell>
          <cell r="N4391" t="str">
            <v>0995154734</v>
          </cell>
          <cell r="O4391" t="str">
            <v>0995154734</v>
          </cell>
          <cell r="P4391" t="str">
            <v>QUITO</v>
          </cell>
          <cell r="Q4391" t="str">
            <v>QUITO</v>
          </cell>
          <cell r="R4391" t="str">
            <v>PICHINCHA</v>
          </cell>
          <cell r="T4391" t="str">
            <v>TRAMACO</v>
          </cell>
          <cell r="U4391" t="str">
            <v>FLEXNETUIO_PROVINCIA</v>
          </cell>
          <cell r="V4391">
            <v>0</v>
          </cell>
          <cell r="W4391">
            <v>1</v>
          </cell>
          <cell r="X4391" t="str">
            <v>MERY CAMPANA</v>
          </cell>
          <cell r="Y4391" t="str">
            <v>Av.  Atahualpa y Victor Hugo, Centro comerial Mall de los Andes local  frente al Megamaxi</v>
          </cell>
        </row>
        <row r="4392">
          <cell r="A4392" t="str">
            <v>11662</v>
          </cell>
          <cell r="B4392">
            <v>493815</v>
          </cell>
          <cell r="C4392" t="str">
            <v>11662</v>
          </cell>
          <cell r="D4392" t="str">
            <v>MOVISTAR</v>
          </cell>
          <cell r="E4392" t="str">
            <v>RETIRO</v>
          </cell>
          <cell r="F4392" t="str">
            <v>NORMAL</v>
          </cell>
          <cell r="G4392" t="str">
            <v>031002004168748</v>
          </cell>
          <cell r="H4392">
            <v>44936</v>
          </cell>
          <cell r="I4392" t="str">
            <v>ENTREGADO</v>
          </cell>
          <cell r="J4392">
            <v>44938</v>
          </cell>
          <cell r="K4392" t="str">
            <v>FLEXNET - LI</v>
          </cell>
          <cell r="L4392" t="str">
            <v>CALLE 28 DE JUNIO S/N Y GARCIA MORENO ENTRADA LLANO GRANDE</v>
          </cell>
          <cell r="M4392" t="str">
            <v/>
          </cell>
          <cell r="N4392" t="str">
            <v>0999708902</v>
          </cell>
          <cell r="O4392" t="str">
            <v>0999708902</v>
          </cell>
          <cell r="P4392" t="str">
            <v>QUITO</v>
          </cell>
          <cell r="Q4392" t="str">
            <v>QUITO</v>
          </cell>
          <cell r="R4392" t="str">
            <v>PICHINCHA</v>
          </cell>
          <cell r="T4392" t="str">
            <v>TRAMACO</v>
          </cell>
          <cell r="U4392" t="str">
            <v>FLEXNETUIO_LOCAL</v>
          </cell>
          <cell r="V4392">
            <v>0</v>
          </cell>
          <cell r="W4392">
            <v>1</v>
          </cell>
          <cell r="X4392" t="str">
            <v>Patricio Valarezo</v>
          </cell>
          <cell r="Y4392" t="str">
            <v>CENTRO COMERCIAL QUICENTRO SUR (PLANTA BAJA)</v>
          </cell>
        </row>
        <row r="4393">
          <cell r="A4393" t="str">
            <v>11663</v>
          </cell>
          <cell r="B4393">
            <v>493816</v>
          </cell>
          <cell r="C4393" t="str">
            <v>11663</v>
          </cell>
          <cell r="D4393" t="str">
            <v>MOVISTAR</v>
          </cell>
          <cell r="E4393" t="str">
            <v>RETIRO</v>
          </cell>
          <cell r="F4393" t="str">
            <v>NORMAL</v>
          </cell>
          <cell r="G4393" t="str">
            <v>031002004168150</v>
          </cell>
          <cell r="H4393">
            <v>44936</v>
          </cell>
          <cell r="I4393" t="str">
            <v>ENTREGADO</v>
          </cell>
          <cell r="J4393">
            <v>44938</v>
          </cell>
          <cell r="K4393" t="str">
            <v>FLEXNET - LI</v>
          </cell>
          <cell r="L4393" t="str">
            <v>CALLE 28 DE JUNIO S/N Y GARCIA MORENO ENTRADA LLANO GRANDE</v>
          </cell>
          <cell r="M4393" t="str">
            <v/>
          </cell>
          <cell r="N4393" t="str">
            <v>0993714346</v>
          </cell>
          <cell r="O4393" t="str">
            <v>0993714346</v>
          </cell>
          <cell r="P4393" t="str">
            <v>QUITO</v>
          </cell>
          <cell r="Q4393" t="str">
            <v>QUITO</v>
          </cell>
          <cell r="R4393" t="str">
            <v>PICHINCHA</v>
          </cell>
          <cell r="T4393" t="str">
            <v>TRAMACO</v>
          </cell>
          <cell r="U4393" t="str">
            <v>FLEXNETUIO_PROVINCIA</v>
          </cell>
          <cell r="V4393">
            <v>0</v>
          </cell>
          <cell r="W4393">
            <v>1</v>
          </cell>
          <cell r="X4393" t="str">
            <v xml:space="preserve">GABRIELA PEREZ </v>
          </cell>
          <cell r="Y4393" t="str">
            <v>Av. Quito y Av. Abraham Calazacon Centro Comercial Pase Shopping Local 15</v>
          </cell>
        </row>
        <row r="4394">
          <cell r="A4394" t="str">
            <v>11664</v>
          </cell>
          <cell r="B4394">
            <v>493817</v>
          </cell>
          <cell r="C4394" t="str">
            <v>11664</v>
          </cell>
          <cell r="D4394" t="str">
            <v>MOVISTAR</v>
          </cell>
          <cell r="E4394" t="str">
            <v>RETIRO</v>
          </cell>
          <cell r="F4394" t="str">
            <v>NORMAL</v>
          </cell>
          <cell r="G4394" t="str">
            <v>031002004168096</v>
          </cell>
          <cell r="H4394">
            <v>44936</v>
          </cell>
          <cell r="I4394" t="str">
            <v>ENTREGADO</v>
          </cell>
          <cell r="J4394">
            <v>44938</v>
          </cell>
          <cell r="K4394" t="str">
            <v>FLEXNET - LI</v>
          </cell>
          <cell r="L4394" t="str">
            <v>CALLE 28 DE JUNIO S/N Y GARCIA MORENO ENTRADA LLANO GRANDE</v>
          </cell>
          <cell r="M4394" t="str">
            <v/>
          </cell>
          <cell r="N4394" t="str">
            <v>0987148413</v>
          </cell>
          <cell r="O4394" t="str">
            <v>0987148413</v>
          </cell>
          <cell r="P4394" t="str">
            <v>QUITO</v>
          </cell>
          <cell r="Q4394" t="str">
            <v>QUITO</v>
          </cell>
          <cell r="R4394" t="str">
            <v>PICHINCHA</v>
          </cell>
          <cell r="T4394" t="str">
            <v>TRAMACO</v>
          </cell>
          <cell r="U4394" t="str">
            <v>FLEXNETUIO_PROVINCIA</v>
          </cell>
          <cell r="V4394">
            <v>0</v>
          </cell>
          <cell r="W4394">
            <v>1</v>
          </cell>
          <cell r="X4394" t="str">
            <v>DIEGO SOLORZANO</v>
          </cell>
          <cell r="Y4394" t="str">
            <v xml:space="preserve">Av. 4 de Noviembre, Manta 130210 LOCAL 21 PLANTA ALTA </v>
          </cell>
        </row>
        <row r="4395">
          <cell r="A4395" t="str">
            <v>11666</v>
          </cell>
          <cell r="B4395">
            <v>493818</v>
          </cell>
          <cell r="C4395" t="str">
            <v>11666</v>
          </cell>
          <cell r="D4395" t="str">
            <v>MOVISTAR</v>
          </cell>
          <cell r="E4395" t="str">
            <v>RETIRO</v>
          </cell>
          <cell r="F4395" t="str">
            <v>NORMAL</v>
          </cell>
          <cell r="G4395" t="str">
            <v>031002004168711</v>
          </cell>
          <cell r="H4395">
            <v>44936</v>
          </cell>
          <cell r="I4395" t="str">
            <v>ENTREGADO</v>
          </cell>
          <cell r="J4395">
            <v>44938</v>
          </cell>
          <cell r="K4395" t="str">
            <v>FLEXNET - LI</v>
          </cell>
          <cell r="L4395" t="str">
            <v>CALLE 28 DE JUNIO S/N Y GARCIA MORENO ENTRADA LLANO GRANDE</v>
          </cell>
          <cell r="M4395" t="str">
            <v/>
          </cell>
          <cell r="N4395" t="str">
            <v>968042344</v>
          </cell>
          <cell r="O4395" t="str">
            <v>968042344</v>
          </cell>
          <cell r="P4395" t="str">
            <v>QUITO</v>
          </cell>
          <cell r="Q4395" t="str">
            <v>QUITO</v>
          </cell>
          <cell r="R4395" t="str">
            <v>PICHINCHA</v>
          </cell>
          <cell r="T4395" t="str">
            <v>TRAMACO</v>
          </cell>
          <cell r="U4395" t="str">
            <v>FLEXNETUIO_LOCAL</v>
          </cell>
          <cell r="V4395">
            <v>0</v>
          </cell>
          <cell r="W4395">
            <v>1</v>
          </cell>
          <cell r="X4395" t="str">
            <v>Douglas Caceres</v>
          </cell>
          <cell r="Y4395" t="str">
            <v>Av Maldonado local P 106  construccion nueva planta baja por el ingreso 1</v>
          </cell>
        </row>
        <row r="4396">
          <cell r="A4396" t="str">
            <v>11667</v>
          </cell>
          <cell r="B4396">
            <v>493819</v>
          </cell>
          <cell r="C4396" t="str">
            <v>11667</v>
          </cell>
          <cell r="D4396" t="str">
            <v>MOVISTAR</v>
          </cell>
          <cell r="E4396" t="str">
            <v>RETIRO</v>
          </cell>
          <cell r="F4396" t="str">
            <v>NORMAL</v>
          </cell>
          <cell r="G4396" t="str">
            <v>031002004168063</v>
          </cell>
          <cell r="H4396">
            <v>44936</v>
          </cell>
          <cell r="I4396" t="str">
            <v>ENTREGADO</v>
          </cell>
          <cell r="J4396">
            <v>44938</v>
          </cell>
          <cell r="K4396" t="str">
            <v>FLEXNET - LI</v>
          </cell>
          <cell r="L4396" t="str">
            <v>CALLE 28 DE JUNIO S/N Y GARCIA MORENO ENTRADA LLANO GRANDE</v>
          </cell>
          <cell r="M4396" t="str">
            <v/>
          </cell>
          <cell r="N4396" t="str">
            <v>0992918181</v>
          </cell>
          <cell r="O4396" t="str">
            <v>0992918181</v>
          </cell>
          <cell r="P4396" t="str">
            <v>QUITO</v>
          </cell>
          <cell r="Q4396" t="str">
            <v>QUITO</v>
          </cell>
          <cell r="R4396" t="str">
            <v>PICHINCHA</v>
          </cell>
          <cell r="T4396" t="str">
            <v>TRAMACO</v>
          </cell>
          <cell r="U4396" t="str">
            <v>FLEXNETUIO_PROVINCIA</v>
          </cell>
          <cell r="V4396">
            <v>0</v>
          </cell>
          <cell r="W4396">
            <v>1</v>
          </cell>
          <cell r="X4396" t="str">
            <v>Jorge Chiriboga</v>
          </cell>
          <cell r="Y4396" t="str">
            <v xml:space="preserve"> AV ELOY ALFARO S/N GATAZO, JUNTO AL PRODUBANCO, CC LA MALTERIA LATACUNGA</v>
          </cell>
        </row>
        <row r="4397">
          <cell r="A4397" t="str">
            <v>11668</v>
          </cell>
          <cell r="B4397">
            <v>493820</v>
          </cell>
          <cell r="C4397" t="str">
            <v>11668</v>
          </cell>
          <cell r="D4397" t="str">
            <v>MOVISTAR</v>
          </cell>
          <cell r="E4397" t="str">
            <v>RETIRO</v>
          </cell>
          <cell r="F4397" t="str">
            <v>NORMAL</v>
          </cell>
          <cell r="G4397" t="str">
            <v>031002004168603</v>
          </cell>
          <cell r="H4397">
            <v>44936</v>
          </cell>
          <cell r="I4397" t="str">
            <v>ENTREGADO</v>
          </cell>
          <cell r="J4397">
            <v>44938</v>
          </cell>
          <cell r="K4397" t="str">
            <v>FLEXNET - LI</v>
          </cell>
          <cell r="L4397" t="str">
            <v>CALLE 28 DE JUNIO S/N Y GARCIA MORENO ENTRADA LLANO GRANDE</v>
          </cell>
          <cell r="M4397" t="str">
            <v/>
          </cell>
          <cell r="N4397" t="str">
            <v>998239158</v>
          </cell>
          <cell r="O4397" t="str">
            <v>998239158</v>
          </cell>
          <cell r="P4397" t="str">
            <v>QUITO</v>
          </cell>
          <cell r="Q4397" t="str">
            <v>QUITO</v>
          </cell>
          <cell r="R4397" t="str">
            <v>PICHINCHA</v>
          </cell>
          <cell r="T4397" t="str">
            <v>TRAMACO</v>
          </cell>
          <cell r="U4397" t="str">
            <v>FLEXNETUIO_LOCAL</v>
          </cell>
          <cell r="V4397">
            <v>0</v>
          </cell>
          <cell r="W4397">
            <v>1</v>
          </cell>
          <cell r="X4397" t="str">
            <v>Pablo Mosquera</v>
          </cell>
          <cell r="Y4397" t="str">
            <v>Av San Luis S/N e Isla Santa Clara Edi. San Luis Shopping</v>
          </cell>
        </row>
        <row r="4398">
          <cell r="A4398" t="str">
            <v>11669</v>
          </cell>
          <cell r="B4398">
            <v>493821</v>
          </cell>
          <cell r="C4398" t="str">
            <v>11669</v>
          </cell>
          <cell r="D4398" t="str">
            <v>MOVISTAR</v>
          </cell>
          <cell r="E4398" t="str">
            <v>RETIRO</v>
          </cell>
          <cell r="F4398" t="str">
            <v>NORMAL</v>
          </cell>
          <cell r="G4398" t="str">
            <v>031002004168203</v>
          </cell>
          <cell r="H4398">
            <v>44936</v>
          </cell>
          <cell r="I4398" t="str">
            <v>ENTREGADO</v>
          </cell>
          <cell r="J4398">
            <v>44938</v>
          </cell>
          <cell r="K4398" t="str">
            <v>FLEXNET - LI</v>
          </cell>
          <cell r="L4398" t="str">
            <v>CALLE 28 DE JUNIO S/N Y GARCIA MORENO ENTRADA LLANO GRANDE</v>
          </cell>
          <cell r="M4398" t="str">
            <v/>
          </cell>
          <cell r="N4398" t="str">
            <v>0983174351</v>
          </cell>
          <cell r="O4398" t="str">
            <v>0983174351</v>
          </cell>
          <cell r="P4398" t="str">
            <v>QUITO</v>
          </cell>
          <cell r="Q4398" t="str">
            <v>QUITO</v>
          </cell>
          <cell r="R4398" t="str">
            <v>PICHINCHA</v>
          </cell>
          <cell r="T4398" t="str">
            <v>TRAMACO</v>
          </cell>
          <cell r="U4398" t="str">
            <v>FLEXNETUIO_PROVINCIA</v>
          </cell>
          <cell r="V4398">
            <v>0</v>
          </cell>
          <cell r="W4398">
            <v>1</v>
          </cell>
          <cell r="X4398" t="str">
            <v>DANILO PALOMO GADVAY</v>
          </cell>
          <cell r="Y4398" t="str">
            <v>SUCRE 750 ENTRE MERA Y MARTINEZ</v>
          </cell>
        </row>
        <row r="4399">
          <cell r="A4399" t="str">
            <v>11670</v>
          </cell>
          <cell r="B4399">
            <v>493822</v>
          </cell>
          <cell r="C4399" t="str">
            <v>11670</v>
          </cell>
          <cell r="D4399" t="str">
            <v>MOVISTAR</v>
          </cell>
          <cell r="E4399" t="str">
            <v>RETIRO</v>
          </cell>
          <cell r="F4399" t="str">
            <v>NORMAL</v>
          </cell>
          <cell r="G4399" t="str">
            <v>031002004168538</v>
          </cell>
          <cell r="H4399">
            <v>44936</v>
          </cell>
          <cell r="I4399" t="str">
            <v>ENTREGADO</v>
          </cell>
          <cell r="J4399">
            <v>44939</v>
          </cell>
          <cell r="K4399" t="str">
            <v>FLEXNET - LI</v>
          </cell>
          <cell r="L4399" t="str">
            <v>CALLE 28 DE JUNIO S/N Y GARCIA MORENO ENTRADA LLANO GRANDE</v>
          </cell>
          <cell r="M4399" t="str">
            <v/>
          </cell>
          <cell r="N4399" t="str">
            <v>099 256 7346/ 098 767 2636</v>
          </cell>
          <cell r="O4399" t="str">
            <v>099 256 7346/ 098 767 2636</v>
          </cell>
          <cell r="P4399" t="str">
            <v>QUITO</v>
          </cell>
          <cell r="Q4399" t="str">
            <v>QUITO</v>
          </cell>
          <cell r="R4399" t="str">
            <v>PICHINCHA</v>
          </cell>
          <cell r="T4399" t="str">
            <v>TRAMACO</v>
          </cell>
          <cell r="U4399" t="str">
            <v>FLEXNETUIO_LOCAL</v>
          </cell>
          <cell r="V4399">
            <v>0</v>
          </cell>
          <cell r="W4399">
            <v>1</v>
          </cell>
          <cell r="X4399" t="str">
            <v>Kleber Granda/Antonio Miranda</v>
          </cell>
          <cell r="Y4399" t="str">
            <v>Av. Galo Plaza Lasso y Av. Simon Bolivar, Centro Comercial Portal Shopping Tercer Piso P3 – 50</v>
          </cell>
        </row>
        <row r="4400">
          <cell r="A4400" t="str">
            <v>11671</v>
          </cell>
          <cell r="B4400">
            <v>493823</v>
          </cell>
          <cell r="C4400" t="str">
            <v>11671</v>
          </cell>
          <cell r="D4400" t="str">
            <v>MOVISTAR</v>
          </cell>
          <cell r="E4400" t="str">
            <v>RETIRO</v>
          </cell>
          <cell r="F4400" t="str">
            <v>NORMAL</v>
          </cell>
          <cell r="G4400" t="str">
            <v>031002004168493</v>
          </cell>
          <cell r="H4400">
            <v>44936</v>
          </cell>
          <cell r="I4400" t="str">
            <v>ENTREGADO</v>
          </cell>
          <cell r="J4400">
            <v>44938</v>
          </cell>
          <cell r="K4400" t="str">
            <v>FLEXNET - LI</v>
          </cell>
          <cell r="L4400" t="str">
            <v>CALLE 28 DE JUNIO S/N Y GARCIA MORENO ENTRADA LLANO GRANDE</v>
          </cell>
          <cell r="M4400" t="str">
            <v/>
          </cell>
          <cell r="N4400" t="str">
            <v>0983013833</v>
          </cell>
          <cell r="O4400" t="str">
            <v>0983013833</v>
          </cell>
          <cell r="P4400" t="str">
            <v>QUITO</v>
          </cell>
          <cell r="Q4400" t="str">
            <v>QUITO</v>
          </cell>
          <cell r="R4400" t="str">
            <v>PICHINCHA</v>
          </cell>
          <cell r="T4400" t="str">
            <v>TRAMACO</v>
          </cell>
          <cell r="U4400" t="str">
            <v>FLEXNETUIO_LOCAL</v>
          </cell>
          <cell r="V4400">
            <v>0</v>
          </cell>
          <cell r="W4400">
            <v>1</v>
          </cell>
          <cell r="X4400" t="str">
            <v>ESTEBAN JIMENEZ</v>
          </cell>
          <cell r="Y4400" t="str">
            <v>CENTRO COMERCIAL QUICENTRO SHOPPING AVENIDA NACIONES UNIDAS.</v>
          </cell>
        </row>
        <row r="4401">
          <cell r="A4401" t="str">
            <v>422222841</v>
          </cell>
          <cell r="B4401">
            <v>493812</v>
          </cell>
          <cell r="C4401" t="str">
            <v>422222841</v>
          </cell>
          <cell r="D4401" t="str">
            <v>MOVISTAR</v>
          </cell>
          <cell r="E4401" t="str">
            <v>RETIRO</v>
          </cell>
          <cell r="F4401" t="str">
            <v>NORMAL</v>
          </cell>
          <cell r="G4401" t="str">
            <v>FTS45425</v>
          </cell>
          <cell r="H4401">
            <v>44936</v>
          </cell>
          <cell r="I4401" t="str">
            <v>ENTREGADO</v>
          </cell>
          <cell r="J4401">
            <v>44939</v>
          </cell>
          <cell r="K4401" t="str">
            <v>FLEXNET UIO</v>
          </cell>
          <cell r="L4401" t="str">
            <v>GARCIA MORENO Y 28 DE JUNIO</v>
          </cell>
          <cell r="N4401" t="str">
            <v>939675393</v>
          </cell>
          <cell r="O4401" t="str">
            <v>939675393</v>
          </cell>
          <cell r="P4401" t="str">
            <v>170208</v>
          </cell>
          <cell r="Q4401" t="str">
            <v>QUITO</v>
          </cell>
          <cell r="R4401" t="str">
            <v>PICHINCHA</v>
          </cell>
          <cell r="S4401" t="str">
            <v>CALDERON (CARAPUNGO)</v>
          </cell>
          <cell r="T4401" t="str">
            <v>TRANSERVISS</v>
          </cell>
          <cell r="U4401" t="str">
            <v>FLEXNETUIO_LOCAL</v>
          </cell>
          <cell r="V4401">
            <v>1</v>
          </cell>
          <cell r="W4401">
            <v>39</v>
          </cell>
          <cell r="X4401" t="str">
            <v>COIMPEXA</v>
          </cell>
          <cell r="Y4401" t="str">
            <v>ADUANA-TABABELA</v>
          </cell>
        </row>
        <row r="4402">
          <cell r="A4402" t="str">
            <v>20003062175950</v>
          </cell>
          <cell r="B4402">
            <v>493810</v>
          </cell>
          <cell r="C4402" t="str">
            <v>20003062175950</v>
          </cell>
          <cell r="D4402" t="str">
            <v>CONECEL</v>
          </cell>
          <cell r="E4402" t="str">
            <v>DESPACHO</v>
          </cell>
          <cell r="F4402" t="str">
            <v>NORMAL</v>
          </cell>
          <cell r="G4402" t="str">
            <v>FT79073</v>
          </cell>
          <cell r="H4402">
            <v>44936</v>
          </cell>
          <cell r="I4402" t="str">
            <v>ENTREGADO</v>
          </cell>
          <cell r="J4402">
            <v>44939</v>
          </cell>
          <cell r="K4402" t="str">
            <v>MORENO HERMOZA OSWALDO RAUL</v>
          </cell>
          <cell r="L4402" t="str">
            <v>RAFAEL CARVAJAL N77B Y DIEGO VASQUEZ DE CEPEDA REF DIAG A LA CANCHA DEP QUITO PORTON PL/EMPRESA DYD SALAZAR CADENA</v>
          </cell>
          <cell r="M4402" t="str">
            <v>1715385900</v>
          </cell>
          <cell r="N4402" t="str">
            <v>992058525/</v>
          </cell>
          <cell r="O4402" t="str">
            <v/>
          </cell>
          <cell r="P4402" t="str">
            <v>QUITO</v>
          </cell>
          <cell r="Q4402" t="str">
            <v>QUITO</v>
          </cell>
          <cell r="R4402" t="str">
            <v>PICHINCHA</v>
          </cell>
          <cell r="T4402" t="str">
            <v>TRANSERVISS</v>
          </cell>
          <cell r="U4402" t="str">
            <v>FLEXNETUIO_LOCAL</v>
          </cell>
          <cell r="V4402">
            <v>1</v>
          </cell>
          <cell r="W4402">
            <v>1</v>
          </cell>
          <cell r="X4402" t="str">
            <v>FLEXNET</v>
          </cell>
          <cell r="Y4402" t="str">
            <v>FLEX NET CALLE 28 DE JUNIO S/N Y GARCIA MORENO ENTRADA LLANO GRANDE</v>
          </cell>
        </row>
        <row r="4403">
          <cell r="A4403" t="str">
            <v>20003062533862</v>
          </cell>
          <cell r="B4403">
            <v>493811</v>
          </cell>
          <cell r="C4403" t="str">
            <v>20003062533862</v>
          </cell>
          <cell r="D4403" t="str">
            <v>CONECEL</v>
          </cell>
          <cell r="E4403" t="str">
            <v>DESPACHO</v>
          </cell>
          <cell r="F4403" t="str">
            <v>NORMAL</v>
          </cell>
          <cell r="G4403" t="str">
            <v>FT79006/EC6453</v>
          </cell>
          <cell r="H4403">
            <v>44936</v>
          </cell>
          <cell r="I4403" t="str">
            <v>ENTREGADO</v>
          </cell>
          <cell r="J4403">
            <v>44942</v>
          </cell>
          <cell r="K4403" t="str">
            <v xml:space="preserve">QUILUMBAQUIN GAIBOR ELSA PAULINA </v>
          </cell>
          <cell r="L4403" t="str">
            <v xml:space="preserve">11-01 FLEXNET PICHINCHA QUITO PUEMBO AV JULIO TOBAR DONOSP Y ANTONIO ARIAS CSA 2P BLOQUE CELESTE Y PUERTAS DE LANFORT REF FRENTE A UN DEPOSITO DE GAS SOLICITAR CI </v>
          </cell>
          <cell r="M4403" t="str">
            <v>1714984729</v>
          </cell>
          <cell r="N4403" t="str">
            <v>0988584113/0988584113</v>
          </cell>
          <cell r="P4403" t="str">
            <v>QUITO</v>
          </cell>
          <cell r="Q4403" t="str">
            <v>QUITO</v>
          </cell>
          <cell r="R4403" t="str">
            <v>PICHINCHA</v>
          </cell>
          <cell r="T4403" t="str">
            <v>EXPRESSCON</v>
          </cell>
          <cell r="U4403" t="str">
            <v>FLEXNETUIO_LOCAL</v>
          </cell>
          <cell r="V4403">
            <v>1</v>
          </cell>
          <cell r="W4403">
            <v>1</v>
          </cell>
          <cell r="X4403" t="str">
            <v>FLEXNET</v>
          </cell>
          <cell r="Y4403" t="str">
            <v>FLEX NET CALLE 28 DE JUNIO S/N Y GARCIA MORENO ENTRADA LLANO GRANDE</v>
          </cell>
        </row>
        <row r="4404">
          <cell r="A4404" t="str">
            <v>MYD_2023_00140</v>
          </cell>
          <cell r="B4404">
            <v>493808</v>
          </cell>
          <cell r="C4404" t="str">
            <v>MYD_2023_00140</v>
          </cell>
          <cell r="D4404" t="str">
            <v>MYD</v>
          </cell>
          <cell r="E4404" t="str">
            <v>DESPACHO</v>
          </cell>
          <cell r="F4404" t="str">
            <v>NORMAL</v>
          </cell>
          <cell r="G4404" t="str">
            <v>031002004167170</v>
          </cell>
          <cell r="H4404">
            <v>44936</v>
          </cell>
          <cell r="I4404" t="str">
            <v>ENTREGADO</v>
          </cell>
          <cell r="J4404">
            <v>44938</v>
          </cell>
          <cell r="K4404" t="str">
            <v>KATTY CRISTINA LANDA</v>
          </cell>
          <cell r="L4404" t="str">
            <v>AV. RAUL FRIAS S/N VENEZUELA Y JAIME ROLDOS.,  070507, ARENILLAS</v>
          </cell>
          <cell r="M4404" t="str">
            <v>#N/D</v>
          </cell>
          <cell r="P4404" t="str">
            <v>070505</v>
          </cell>
          <cell r="Q4404" t="str">
            <v>ARENILLAS</v>
          </cell>
          <cell r="R4404" t="str">
            <v>EL ORO</v>
          </cell>
          <cell r="S4404" t="str">
            <v>CHACRAS - CARCABON</v>
          </cell>
          <cell r="T4404" t="str">
            <v>TRAMACO</v>
          </cell>
          <cell r="U4404" t="str">
            <v>FLEXNETUIO_PROVINCIA</v>
          </cell>
          <cell r="V4404">
            <v>1</v>
          </cell>
          <cell r="W4404">
            <v>1</v>
          </cell>
          <cell r="X4404" t="str">
            <v>FLEXNET</v>
          </cell>
          <cell r="Y4404" t="str">
            <v>FLEX NET CALLE 28 DE JUNIO S/N Y GARCIA MORENO ENTRADA LLANO GRANDE</v>
          </cell>
        </row>
        <row r="4405">
          <cell r="A4405" t="str">
            <v>FTORI000002</v>
          </cell>
          <cell r="B4405">
            <v>493754</v>
          </cell>
          <cell r="C4405" t="str">
            <v>FTORI000002</v>
          </cell>
          <cell r="D4405" t="str">
            <v>CONECEL_DOCUMENTOS</v>
          </cell>
          <cell r="E4405" t="str">
            <v>DESPACHO</v>
          </cell>
          <cell r="G4405" t="str">
            <v>031002004168838</v>
          </cell>
          <cell r="H4405">
            <v>44936</v>
          </cell>
          <cell r="I4405" t="str">
            <v>ENTREGADO</v>
          </cell>
          <cell r="J4405">
            <v>44938</v>
          </cell>
          <cell r="K4405" t="str">
            <v>SANDRA LOOR</v>
          </cell>
          <cell r="L4405" t="str">
            <v>RETIRA AGENCIA TRAMACO LAGO AGRIO</v>
          </cell>
          <cell r="P4405" t="str">
            <v>210201</v>
          </cell>
          <cell r="Q4405" t="str">
            <v>LAGO AGRIO</v>
          </cell>
          <cell r="R4405" t="str">
            <v>SUCUMBIOS</v>
          </cell>
          <cell r="S4405" t="str">
            <v>NUEVA LOJA - DIEZ DE AGOSTO</v>
          </cell>
          <cell r="T4405" t="str">
            <v>TRAMACO</v>
          </cell>
          <cell r="U4405" t="str">
            <v>FLEXNETUIO_PROVINCIA</v>
          </cell>
          <cell r="V4405">
            <v>1</v>
          </cell>
          <cell r="X4405" t="str">
            <v>FLEXNET</v>
          </cell>
        </row>
        <row r="4406">
          <cell r="A4406" t="str">
            <v>2023-00272</v>
          </cell>
          <cell r="B4406">
            <v>493611</v>
          </cell>
          <cell r="C4406" t="str">
            <v>2023-00272</v>
          </cell>
          <cell r="D4406" t="str">
            <v>MOVISTAR</v>
          </cell>
          <cell r="E4406" t="str">
            <v>DESPACHO</v>
          </cell>
          <cell r="F4406" t="str">
            <v>NORMAL</v>
          </cell>
          <cell r="G4406" t="str">
            <v>031080202300272</v>
          </cell>
          <cell r="H4406">
            <v>44936</v>
          </cell>
          <cell r="I4406" t="str">
            <v>ENTREGADO</v>
          </cell>
          <cell r="J4406">
            <v>44937</v>
          </cell>
          <cell r="K4406" t="str">
            <v>CAVS AE NORPHONE EL JARDIN_PAOLA MORAN</v>
          </cell>
          <cell r="L4406" t="str">
            <v xml:space="preserve">AV AMAZONAS N6  114 Y REPUBLICA CC EL JARDIN  </v>
          </cell>
          <cell r="M4406" t="str">
            <v>1091717898001</v>
          </cell>
          <cell r="N4406" t="str">
            <v>998659562</v>
          </cell>
          <cell r="O4406" t="str">
            <v/>
          </cell>
          <cell r="P4406" t="str">
            <v>QUITO</v>
          </cell>
          <cell r="Q4406" t="str">
            <v>QUITO</v>
          </cell>
          <cell r="R4406" t="str">
            <v>PICHINCHA</v>
          </cell>
          <cell r="T4406" t="str">
            <v>TRAMACO</v>
          </cell>
          <cell r="U4406" t="str">
            <v>FLEXNETUIO_LOCAL</v>
          </cell>
          <cell r="V4406">
            <v>1</v>
          </cell>
          <cell r="W4406">
            <v>1</v>
          </cell>
          <cell r="X4406" t="str">
            <v>FLEXNET ECUADOR - MOVISTAR</v>
          </cell>
          <cell r="Y4406" t="str">
            <v>CALLE 28 DE JUNIO S/N Y GARCIA MORENO ENTRADA LLANO GRANDE</v>
          </cell>
        </row>
        <row r="4407">
          <cell r="A4407" t="str">
            <v>2023-00273</v>
          </cell>
          <cell r="B4407">
            <v>493612</v>
          </cell>
          <cell r="C4407" t="str">
            <v>2023-00273</v>
          </cell>
          <cell r="D4407" t="str">
            <v>MOVISTAR</v>
          </cell>
          <cell r="E4407" t="str">
            <v>DESPACHO</v>
          </cell>
          <cell r="F4407" t="str">
            <v>NORMAL</v>
          </cell>
          <cell r="G4407" t="str">
            <v>031080202300273</v>
          </cell>
          <cell r="H4407">
            <v>44936</v>
          </cell>
          <cell r="I4407" t="str">
            <v>ENTREGADO</v>
          </cell>
          <cell r="J4407">
            <v>44937</v>
          </cell>
          <cell r="K4407" t="str">
            <v>CORPORATIVO ROMERO RYRTECH S.A.S (SHOPPING QUEVEDO)_MAURENY ROMERO</v>
          </cell>
          <cell r="L4407" t="str">
            <v xml:space="preserve">km 1.5 vIa a Sto Domingo y Patria Nueva, Av. Walter Andrade </v>
          </cell>
          <cell r="M4407" t="str">
            <v>0993323705001</v>
          </cell>
          <cell r="N4407" t="str">
            <v>982387574</v>
          </cell>
          <cell r="O4407" t="str">
            <v/>
          </cell>
          <cell r="P4407" t="str">
            <v>QUEVEDO</v>
          </cell>
          <cell r="Q4407" t="str">
            <v>QUEVEDO</v>
          </cell>
          <cell r="R4407" t="str">
            <v>LOS RIOS</v>
          </cell>
          <cell r="T4407" t="str">
            <v>TRAMACO</v>
          </cell>
          <cell r="U4407" t="str">
            <v>FLEXNETUIO_PROVINCIA</v>
          </cell>
          <cell r="V4407">
            <v>1</v>
          </cell>
          <cell r="W4407">
            <v>1</v>
          </cell>
          <cell r="X4407" t="str">
            <v>FLEXNET ECUADOR - MOVISTAR</v>
          </cell>
          <cell r="Y4407" t="str">
            <v>CALLE 28 DE JUNIO S/N Y GARCIA MORENO ENTRADA LLANO GRANDE</v>
          </cell>
        </row>
        <row r="4408">
          <cell r="A4408" t="str">
            <v>2023-00274</v>
          </cell>
          <cell r="B4408">
            <v>493613</v>
          </cell>
          <cell r="C4408" t="str">
            <v>2023-00274</v>
          </cell>
          <cell r="D4408" t="str">
            <v>MOVISTAR</v>
          </cell>
          <cell r="E4408" t="str">
            <v>DESPACHO</v>
          </cell>
          <cell r="F4408" t="str">
            <v>NORMAL</v>
          </cell>
          <cell r="G4408" t="str">
            <v>031080202300274</v>
          </cell>
          <cell r="H4408">
            <v>44936</v>
          </cell>
          <cell r="I4408" t="str">
            <v>ENTREGADO</v>
          </cell>
          <cell r="J4408">
            <v>44937</v>
          </cell>
          <cell r="K4408" t="str">
            <v>CAVS AE NORPHONE EL PORTAL_LOURDES BRAVO</v>
          </cell>
          <cell r="L4408" t="str">
            <v>AV GALO PLAZA LASSO Y AV SIMON BOLIVAR CENTRO COMERCIAL PORTAL SHOPPING LOCAL P25253 PISO DOS</v>
          </cell>
          <cell r="M4408" t="str">
            <v>1091717898001</v>
          </cell>
          <cell r="N4408" t="str">
            <v>998659562</v>
          </cell>
          <cell r="O4408" t="str">
            <v/>
          </cell>
          <cell r="P4408" t="str">
            <v>QUITO</v>
          </cell>
          <cell r="Q4408" t="str">
            <v>QUITO</v>
          </cell>
          <cell r="R4408" t="str">
            <v>PICHINCHA</v>
          </cell>
          <cell r="T4408" t="str">
            <v>TRAMACO</v>
          </cell>
          <cell r="U4408" t="str">
            <v>FLEXNETUIO_LOCAL</v>
          </cell>
          <cell r="V4408">
            <v>1</v>
          </cell>
          <cell r="W4408">
            <v>1</v>
          </cell>
          <cell r="X4408" t="str">
            <v>FLEXNET ECUADOR - MOVISTAR</v>
          </cell>
          <cell r="Y4408" t="str">
            <v>CALLE 28 DE JUNIO S/N Y GARCIA MORENO ENTRADA LLANO GRANDE</v>
          </cell>
        </row>
        <row r="4409">
          <cell r="A4409" t="str">
            <v>2023-00275</v>
          </cell>
          <cell r="B4409">
            <v>493614</v>
          </cell>
          <cell r="C4409" t="str">
            <v>2023-00275</v>
          </cell>
          <cell r="D4409" t="str">
            <v>MOVISTAR</v>
          </cell>
          <cell r="E4409" t="str">
            <v>DESPACHO</v>
          </cell>
          <cell r="F4409" t="str">
            <v>NORMAL</v>
          </cell>
          <cell r="G4409" t="str">
            <v>031080202300275</v>
          </cell>
          <cell r="H4409">
            <v>44936</v>
          </cell>
          <cell r="I4409" t="str">
            <v>ENTREGADO</v>
          </cell>
          <cell r="J4409">
            <v>44937</v>
          </cell>
          <cell r="K4409" t="str">
            <v xml:space="preserve">NORPHONE (ISLA RIOCENTRO SUR)_LOURDES BRAVO </v>
          </cell>
          <cell r="L4409" t="str">
            <v>CC RIOCENTRO SUR AVENIDA 25 DE JULIO</v>
          </cell>
          <cell r="M4409" t="str">
            <v>1091717898001</v>
          </cell>
          <cell r="N4409" t="str">
            <v>984246089</v>
          </cell>
          <cell r="O4409" t="str">
            <v/>
          </cell>
          <cell r="P4409" t="str">
            <v>GUAYAQUIL</v>
          </cell>
          <cell r="Q4409" t="str">
            <v>GUAYAQUIL</v>
          </cell>
          <cell r="R4409" t="str">
            <v>GUAYAS</v>
          </cell>
          <cell r="T4409" t="str">
            <v>TRAMACO</v>
          </cell>
          <cell r="U4409" t="str">
            <v>FLEXNETUIO_GYE</v>
          </cell>
          <cell r="V4409">
            <v>1</v>
          </cell>
          <cell r="W4409">
            <v>1</v>
          </cell>
          <cell r="X4409" t="str">
            <v>FLEXNET ECUADOR - MOVISTAR</v>
          </cell>
          <cell r="Y4409" t="str">
            <v>CALLE 28 DE JUNIO S/N Y GARCIA MORENO ENTRADA LLANO GRANDE</v>
          </cell>
        </row>
        <row r="4410">
          <cell r="A4410" t="str">
            <v>2023-00276</v>
          </cell>
          <cell r="B4410">
            <v>493615</v>
          </cell>
          <cell r="C4410" t="str">
            <v>2023-00276</v>
          </cell>
          <cell r="D4410" t="str">
            <v>MOVISTAR</v>
          </cell>
          <cell r="E4410" t="str">
            <v>DESPACHO</v>
          </cell>
          <cell r="F4410" t="str">
            <v>NORMAL</v>
          </cell>
          <cell r="G4410" t="str">
            <v>031080202300276</v>
          </cell>
          <cell r="H4410">
            <v>44936</v>
          </cell>
          <cell r="I4410" t="str">
            <v>ENTREGADO</v>
          </cell>
          <cell r="J4410">
            <v>44937</v>
          </cell>
          <cell r="K4410" t="str">
            <v>NORPHONE AMBATO_PAOLA MORAN</v>
          </cell>
          <cell r="L4410" t="str">
            <v>AV CEVALLOS ENTRE CALLES MERA Y MARTINEZ CAV NORPHONE</v>
          </cell>
          <cell r="M4410" t="str">
            <v>1091717898001</v>
          </cell>
          <cell r="N4410" t="str">
            <v>998659562</v>
          </cell>
          <cell r="O4410" t="str">
            <v/>
          </cell>
          <cell r="P4410" t="str">
            <v>AMBATO</v>
          </cell>
          <cell r="Q4410" t="str">
            <v>AMBATO</v>
          </cell>
          <cell r="R4410" t="str">
            <v>TUNGURAHUA</v>
          </cell>
          <cell r="S4410" t="str">
            <v>AMBATO</v>
          </cell>
          <cell r="T4410" t="str">
            <v>TRAMACO</v>
          </cell>
          <cell r="U4410" t="str">
            <v>FLEXNETUIO_PROVINCIA</v>
          </cell>
          <cell r="V4410">
            <v>1</v>
          </cell>
          <cell r="W4410">
            <v>1</v>
          </cell>
          <cell r="X4410" t="str">
            <v>FLEXNET ECUADOR - MOVISTAR</v>
          </cell>
          <cell r="Y4410" t="str">
            <v>CALLE 28 DE JUNIO S/N Y GARCIA MORENO ENTRADA LLANO GRANDE</v>
          </cell>
        </row>
        <row r="4411">
          <cell r="A4411" t="str">
            <v>2023-00277</v>
          </cell>
          <cell r="B4411">
            <v>493616</v>
          </cell>
          <cell r="C4411" t="str">
            <v>2023-00277</v>
          </cell>
          <cell r="D4411" t="str">
            <v>MOVISTAR</v>
          </cell>
          <cell r="E4411" t="str">
            <v>DESPACHO</v>
          </cell>
          <cell r="F4411" t="str">
            <v>NORMAL</v>
          </cell>
          <cell r="G4411" t="str">
            <v>031080202300277</v>
          </cell>
          <cell r="H4411">
            <v>44936</v>
          </cell>
          <cell r="I4411" t="str">
            <v>ENTREGADO</v>
          </cell>
          <cell r="J4411">
            <v>44937</v>
          </cell>
          <cell r="K4411" t="str">
            <v>PDV QUICENTRO SUR (XPERTO.NET)_XIMENA GIRALDO</v>
          </cell>
          <cell r="L4411" t="str">
            <v xml:space="preserve">AV MORAN VALVERDE C C QUICENTRO SUR LOCAL  188 NIVEL 1 JUNTO A LAN </v>
          </cell>
          <cell r="M4411" t="str">
            <v>1792255007001</v>
          </cell>
          <cell r="N4411" t="str">
            <v>0984356978</v>
          </cell>
          <cell r="O4411" t="str">
            <v/>
          </cell>
          <cell r="P4411" t="str">
            <v>QUITO</v>
          </cell>
          <cell r="Q4411" t="str">
            <v>QUITO</v>
          </cell>
          <cell r="R4411" t="str">
            <v>PICHINCHA</v>
          </cell>
          <cell r="T4411" t="str">
            <v>TRAMACO</v>
          </cell>
          <cell r="U4411" t="str">
            <v>FLEXNETUIO_LOCAL</v>
          </cell>
          <cell r="V4411">
            <v>1</v>
          </cell>
          <cell r="W4411">
            <v>1</v>
          </cell>
          <cell r="X4411" t="str">
            <v>FLEXNET ECUADOR - MOVISTAR</v>
          </cell>
          <cell r="Y4411" t="str">
            <v>CALLE 28 DE JUNIO S/N Y GARCIA MORENO ENTRADA LLANO GRANDE</v>
          </cell>
        </row>
        <row r="4412">
          <cell r="A4412" t="str">
            <v>2023-00278</v>
          </cell>
          <cell r="B4412">
            <v>493617</v>
          </cell>
          <cell r="C4412" t="str">
            <v>2023-00278</v>
          </cell>
          <cell r="D4412" t="str">
            <v>MOVISTAR</v>
          </cell>
          <cell r="E4412" t="str">
            <v>DESPACHO</v>
          </cell>
          <cell r="F4412" t="str">
            <v>NORMAL</v>
          </cell>
          <cell r="G4412" t="str">
            <v>031080202300278</v>
          </cell>
          <cell r="H4412">
            <v>44936</v>
          </cell>
          <cell r="I4412" t="str">
            <v>ENTREGADO</v>
          </cell>
          <cell r="J4412">
            <v>44937</v>
          </cell>
          <cell r="K4412" t="str">
            <v>MOVIL PI 10 DE AGOSTO_SANTIAGO ISRAEL CUMBE VALVERDE</v>
          </cell>
          <cell r="L4412" t="str">
            <v>AV 10 DE AGOSTO  16026 ENTRE BERNARDO VALDIVIEZO Y OLMEDO LOJA LOJA LOJA</v>
          </cell>
          <cell r="M4412" t="str">
            <v>0</v>
          </cell>
          <cell r="N4412" t="str">
            <v>996729960</v>
          </cell>
          <cell r="O4412" t="str">
            <v/>
          </cell>
          <cell r="P4412" t="str">
            <v>LOJA</v>
          </cell>
          <cell r="Q4412" t="str">
            <v>LOJA</v>
          </cell>
          <cell r="R4412" t="str">
            <v>LOJA</v>
          </cell>
          <cell r="T4412" t="str">
            <v>TRAMACO</v>
          </cell>
          <cell r="U4412" t="str">
            <v>FLEXNETUIO_PROVINCIA</v>
          </cell>
          <cell r="V4412">
            <v>1</v>
          </cell>
          <cell r="W4412">
            <v>1</v>
          </cell>
          <cell r="X4412" t="str">
            <v>FLEXNET ECUADOR - MOVISTAR</v>
          </cell>
          <cell r="Y4412" t="str">
            <v>CALLE 28 DE JUNIO S/N Y GARCIA MORENO ENTRADA LLANO GRANDE</v>
          </cell>
        </row>
        <row r="4413">
          <cell r="A4413" t="str">
            <v>2023-00279</v>
          </cell>
          <cell r="B4413">
            <v>493618</v>
          </cell>
          <cell r="C4413" t="str">
            <v>2023-00279</v>
          </cell>
          <cell r="D4413" t="str">
            <v>MOVISTAR</v>
          </cell>
          <cell r="E4413" t="str">
            <v>DESPACHO</v>
          </cell>
          <cell r="F4413" t="str">
            <v>NORMAL</v>
          </cell>
          <cell r="G4413" t="str">
            <v>031080202300279</v>
          </cell>
          <cell r="H4413">
            <v>44936</v>
          </cell>
          <cell r="I4413" t="str">
            <v>ENTREGADO</v>
          </cell>
          <cell r="J4413">
            <v>44937</v>
          </cell>
          <cell r="K4413" t="str">
            <v>NORPHONE C.C. Riocentro Ceibos_PAOLA MORAN</v>
          </cell>
          <cell r="L4413" t="str">
            <v>C.C. RIOCENTRO CEIBOS LOCAL 28 AV DEL BOMBERO VIA A LA COSTA KM 65</v>
          </cell>
          <cell r="M4413" t="str">
            <v>1091717898001</v>
          </cell>
          <cell r="N4413" t="str">
            <v>998659562</v>
          </cell>
          <cell r="O4413" t="str">
            <v/>
          </cell>
          <cell r="P4413" t="str">
            <v>GUAYAQUIL</v>
          </cell>
          <cell r="Q4413" t="str">
            <v>GUAYAQUIL</v>
          </cell>
          <cell r="R4413" t="str">
            <v>GUAYAS</v>
          </cell>
          <cell r="T4413" t="str">
            <v>TRAMACO</v>
          </cell>
          <cell r="U4413" t="str">
            <v>FLEXNETUIO_GYE</v>
          </cell>
          <cell r="V4413">
            <v>1</v>
          </cell>
          <cell r="W4413">
            <v>1</v>
          </cell>
          <cell r="X4413" t="str">
            <v>FLEXNET ECUADOR - MOVISTAR</v>
          </cell>
          <cell r="Y4413" t="str">
            <v>CALLE 28 DE JUNIO S/N Y GARCIA MORENO ENTRADA LLANO GRANDE</v>
          </cell>
        </row>
        <row r="4414">
          <cell r="A4414" t="str">
            <v>2023-00280</v>
          </cell>
          <cell r="B4414">
            <v>493619</v>
          </cell>
          <cell r="C4414" t="str">
            <v>2023-00280</v>
          </cell>
          <cell r="D4414" t="str">
            <v>MOVISTAR</v>
          </cell>
          <cell r="E4414" t="str">
            <v>DESPACHO</v>
          </cell>
          <cell r="F4414" t="str">
            <v>NORMAL</v>
          </cell>
          <cell r="G4414" t="str">
            <v>031080202300280</v>
          </cell>
          <cell r="H4414">
            <v>44936</v>
          </cell>
          <cell r="I4414" t="str">
            <v>ENTREGADO</v>
          </cell>
          <cell r="J4414">
            <v>44937</v>
          </cell>
          <cell r="K4414" t="str">
            <v>NORPHONE C.C. Riocentro Norte_PAOLA MORAN</v>
          </cell>
          <cell r="L4414" t="str">
            <v>CENTRO COMERCIAL RIOCENTRO NORTE AV FRANCISCO DE ORELLANA LOCAL 10 PRIMERA PUERTA</v>
          </cell>
          <cell r="M4414" t="str">
            <v>1091717898001</v>
          </cell>
          <cell r="N4414" t="str">
            <v>998659562</v>
          </cell>
          <cell r="O4414" t="str">
            <v/>
          </cell>
          <cell r="P4414" t="str">
            <v>GUAYAQUIL</v>
          </cell>
          <cell r="Q4414" t="str">
            <v>GUAYAQUIL</v>
          </cell>
          <cell r="R4414" t="str">
            <v>GUAYAS</v>
          </cell>
          <cell r="T4414" t="str">
            <v>TRAMACO</v>
          </cell>
          <cell r="U4414" t="str">
            <v>FLEXNETUIO_GYE</v>
          </cell>
          <cell r="V4414">
            <v>1</v>
          </cell>
          <cell r="W4414">
            <v>1</v>
          </cell>
          <cell r="X4414" t="str">
            <v>FLEXNET ECUADOR - MOVISTAR</v>
          </cell>
          <cell r="Y4414" t="str">
            <v>CALLE 28 DE JUNIO S/N Y GARCIA MORENO ENTRADA LLANO GRANDE</v>
          </cell>
        </row>
        <row r="4415">
          <cell r="A4415" t="str">
            <v>2023-00281</v>
          </cell>
          <cell r="B4415">
            <v>493620</v>
          </cell>
          <cell r="C4415" t="str">
            <v>2023-00281</v>
          </cell>
          <cell r="D4415" t="str">
            <v>MOVISTAR</v>
          </cell>
          <cell r="E4415" t="str">
            <v>DESPACHO</v>
          </cell>
          <cell r="F4415" t="str">
            <v>NORMAL</v>
          </cell>
          <cell r="G4415" t="str">
            <v>031080202300281</v>
          </cell>
          <cell r="H4415">
            <v>44936</v>
          </cell>
          <cell r="I4415" t="str">
            <v>ENTREGADO</v>
          </cell>
          <cell r="J4415">
            <v>44937</v>
          </cell>
          <cell r="K4415" t="str">
            <v>NORPHONE C.C. Riocentro Sur_PAOLA MORAN</v>
          </cell>
          <cell r="L4415" t="str">
            <v>C.C. RIOCENTRO SUR AV 25 DE JULIO LOCAL 43 JUNTO A LA UNIV. AGRARIA</v>
          </cell>
          <cell r="M4415" t="str">
            <v>1091717898001</v>
          </cell>
          <cell r="N4415" t="str">
            <v>998659562</v>
          </cell>
          <cell r="O4415" t="str">
            <v/>
          </cell>
          <cell r="P4415" t="str">
            <v>GUAYAQUIL</v>
          </cell>
          <cell r="Q4415" t="str">
            <v>GUAYAQUIL</v>
          </cell>
          <cell r="R4415" t="str">
            <v>GUAYAS</v>
          </cell>
          <cell r="T4415" t="str">
            <v>TRAMACO</v>
          </cell>
          <cell r="U4415" t="str">
            <v>FLEXNETUIO_GYE</v>
          </cell>
          <cell r="V4415">
            <v>1</v>
          </cell>
          <cell r="W4415">
            <v>1</v>
          </cell>
          <cell r="X4415" t="str">
            <v>FLEXNET ECUADOR - MOVISTAR</v>
          </cell>
          <cell r="Y4415" t="str">
            <v>CALLE 28 DE JUNIO S/N Y GARCIA MORENO ENTRADA LLANO GRANDE</v>
          </cell>
        </row>
        <row r="4416">
          <cell r="A4416" t="str">
            <v>2023-00282</v>
          </cell>
          <cell r="B4416">
            <v>493621</v>
          </cell>
          <cell r="C4416" t="str">
            <v>2023-00282</v>
          </cell>
          <cell r="D4416" t="str">
            <v>MOVISTAR</v>
          </cell>
          <cell r="E4416" t="str">
            <v>DESPACHO</v>
          </cell>
          <cell r="F4416" t="str">
            <v>NORMAL</v>
          </cell>
          <cell r="G4416" t="str">
            <v>031080202300282</v>
          </cell>
          <cell r="H4416">
            <v>44936</v>
          </cell>
          <cell r="I4416" t="str">
            <v>ENTREGADO</v>
          </cell>
          <cell r="J4416">
            <v>44938</v>
          </cell>
          <cell r="K4416" t="str">
            <v>CC PASEO SHOPPING (DANICELL)_DANIELA BARRAZUETA</v>
          </cell>
          <cell r="L4416" t="str">
            <v>DV VIA MACHALA – PASAJE EN EL KM 1 ½ CENTRO COMERCIAL PASEO SHOPPING MACHALA MACHALA EL ORO</v>
          </cell>
          <cell r="M4416" t="str">
            <v>0791758629001</v>
          </cell>
          <cell r="N4416" t="str">
            <v>984167915</v>
          </cell>
          <cell r="O4416" t="str">
            <v/>
          </cell>
          <cell r="P4416" t="str">
            <v>MACHALA</v>
          </cell>
          <cell r="Q4416" t="str">
            <v>MACHALA</v>
          </cell>
          <cell r="R4416" t="str">
            <v>EL ORO</v>
          </cell>
          <cell r="T4416" t="str">
            <v>TRAMACO</v>
          </cell>
          <cell r="U4416" t="str">
            <v>FLEXNETUIO_PROVINCIA</v>
          </cell>
          <cell r="V4416">
            <v>1</v>
          </cell>
          <cell r="W4416">
            <v>1</v>
          </cell>
          <cell r="X4416" t="str">
            <v>FLEXNET ECUADOR - MOVISTAR</v>
          </cell>
          <cell r="Y4416" t="str">
            <v>CALLE 28 DE JUNIO S/N Y GARCIA MORENO ENTRADA LLANO GRANDE</v>
          </cell>
        </row>
        <row r="4417">
          <cell r="A4417" t="str">
            <v>2023-00283</v>
          </cell>
          <cell r="B4417">
            <v>493622</v>
          </cell>
          <cell r="C4417" t="str">
            <v>2023-00283</v>
          </cell>
          <cell r="D4417" t="str">
            <v>TUENTI</v>
          </cell>
          <cell r="E4417" t="str">
            <v>DESPACHO</v>
          </cell>
          <cell r="F4417" t="str">
            <v>NORMAL</v>
          </cell>
          <cell r="G4417" t="str">
            <v>031080202300283</v>
          </cell>
          <cell r="H4417">
            <v>44936</v>
          </cell>
          <cell r="I4417" t="str">
            <v>ENTREGADO</v>
          </cell>
          <cell r="J4417">
            <v>44937</v>
          </cell>
          <cell r="K4417" t="str">
            <v>TECECAB CANAL MODERNO MANTA_BRYAN LEDESMA</v>
          </cell>
          <cell r="L4417" t="str">
            <v>Sector El Murcielago - Calle M2 y Calle 23, Edificio Manta Business Center, 4to piso , Oficina 404 – MANTA – MANABI</v>
          </cell>
          <cell r="M4417" t="str">
            <v>1716278575</v>
          </cell>
          <cell r="N4417" t="str">
            <v>998277655</v>
          </cell>
          <cell r="O4417" t="str">
            <v/>
          </cell>
          <cell r="P4417" t="str">
            <v>MANTA</v>
          </cell>
          <cell r="Q4417" t="str">
            <v>MANTA</v>
          </cell>
          <cell r="R4417" t="str">
            <v>MANABI</v>
          </cell>
          <cell r="T4417" t="str">
            <v>TRAMACO</v>
          </cell>
          <cell r="U4417" t="str">
            <v>FLEXNETUIO_PROVINCIA</v>
          </cell>
          <cell r="V4417">
            <v>1</v>
          </cell>
          <cell r="W4417">
            <v>1</v>
          </cell>
          <cell r="X4417" t="str">
            <v>FLEXNET ECUADOR - MOVISTAR</v>
          </cell>
          <cell r="Y4417" t="str">
            <v>CALLE 28 DE JUNIO S/N Y GARCIA MORENO ENTRADA LLANO GRANDE</v>
          </cell>
        </row>
        <row r="4418">
          <cell r="A4418" t="str">
            <v>2023-00284</v>
          </cell>
          <cell r="B4418">
            <v>493623</v>
          </cell>
          <cell r="C4418" t="str">
            <v>2023-00284</v>
          </cell>
          <cell r="D4418" t="str">
            <v>TUENTI</v>
          </cell>
          <cell r="E4418" t="str">
            <v>DESPACHO</v>
          </cell>
          <cell r="F4418" t="str">
            <v>NORMAL</v>
          </cell>
          <cell r="G4418" t="str">
            <v>031080202300284</v>
          </cell>
          <cell r="H4418">
            <v>44936</v>
          </cell>
          <cell r="I4418" t="str">
            <v>ENTREGADO</v>
          </cell>
          <cell r="J4418">
            <v>44938</v>
          </cell>
          <cell r="K4418" t="str">
            <v>MOVIPHONE EL ORO TUENTI_Galo Pallaroso</v>
          </cell>
          <cell r="L4418" t="str">
            <v>Bolivar y 9 de Mayo</v>
          </cell>
          <cell r="M4418" t="str">
            <v>0301787776</v>
          </cell>
          <cell r="N4418" t="str">
            <v>995936079</v>
          </cell>
          <cell r="O4418" t="str">
            <v/>
          </cell>
          <cell r="P4418" t="str">
            <v>MACHALA</v>
          </cell>
          <cell r="Q4418" t="str">
            <v>MACHALA</v>
          </cell>
          <cell r="R4418" t="str">
            <v>EL ORO</v>
          </cell>
          <cell r="T4418" t="str">
            <v>TRAMACO</v>
          </cell>
          <cell r="U4418" t="str">
            <v>FLEXNETUIO_PROVINCIA</v>
          </cell>
          <cell r="V4418">
            <v>1</v>
          </cell>
          <cell r="W4418">
            <v>1</v>
          </cell>
          <cell r="X4418" t="str">
            <v>FLEXNET ECUADOR - MOVISTAR</v>
          </cell>
          <cell r="Y4418" t="str">
            <v>CALLE 28 DE JUNIO S/N Y GARCIA MORENO ENTRADA LLANO GRANDE</v>
          </cell>
        </row>
        <row r="4419">
          <cell r="A4419" t="str">
            <v>2023-00285</v>
          </cell>
          <cell r="B4419">
            <v>493624</v>
          </cell>
          <cell r="C4419" t="str">
            <v>2023-00285</v>
          </cell>
          <cell r="D4419" t="str">
            <v>TUENTI</v>
          </cell>
          <cell r="E4419" t="str">
            <v>DESPACHO</v>
          </cell>
          <cell r="F4419" t="str">
            <v>NORMAL</v>
          </cell>
          <cell r="G4419" t="str">
            <v>031080202300285</v>
          </cell>
          <cell r="H4419">
            <v>44936</v>
          </cell>
          <cell r="I4419" t="str">
            <v>ENTREGADO</v>
          </cell>
          <cell r="J4419">
            <v>44937</v>
          </cell>
          <cell r="K4419" t="str">
            <v>MAURICIO GUERRERO TUENTI SANTO DOMINGO_EDUARDO LUIS SILVA IVARRA</v>
          </cell>
          <cell r="L4419" t="str">
            <v>CALLE GUAYAQUIL, ENTRE RIO SOLAYA Y CUICOCHA</v>
          </cell>
          <cell r="M4419" t="str">
            <v>1719571208</v>
          </cell>
          <cell r="N4419" t="str">
            <v>998999242</v>
          </cell>
          <cell r="P4419" t="str">
            <v>230101</v>
          </cell>
          <cell r="Q4419" t="str">
            <v>SANTO DOMINGO</v>
          </cell>
          <cell r="R4419" t="str">
            <v>SANTO DOMINGO DE LOS TSACHILAS</v>
          </cell>
          <cell r="S4419" t="str">
            <v>SANTO DOMINGO DE LOS COLORADOS</v>
          </cell>
          <cell r="T4419" t="str">
            <v>TRAMACO</v>
          </cell>
          <cell r="V4419">
            <v>1</v>
          </cell>
          <cell r="W4419">
            <v>1</v>
          </cell>
          <cell r="X4419" t="str">
            <v>FLEXNET ECUADOR - MOVISTAR</v>
          </cell>
          <cell r="Y4419" t="str">
            <v>CALLE 28 DE JUNIO S/N Y GARCIA MORENO ENTRADA LLANO GRANDE</v>
          </cell>
        </row>
        <row r="4420">
          <cell r="A4420" t="str">
            <v>2023-00286</v>
          </cell>
          <cell r="B4420">
            <v>493625</v>
          </cell>
          <cell r="C4420" t="str">
            <v>2023-00286</v>
          </cell>
          <cell r="D4420" t="str">
            <v>TUENTI</v>
          </cell>
          <cell r="E4420" t="str">
            <v>DESPACHO</v>
          </cell>
          <cell r="F4420" t="str">
            <v>NORMAL</v>
          </cell>
          <cell r="G4420" t="str">
            <v>IC4416</v>
          </cell>
          <cell r="H4420">
            <v>44936</v>
          </cell>
          <cell r="I4420" t="str">
            <v>ENTREGADO</v>
          </cell>
          <cell r="J4420">
            <v>44937</v>
          </cell>
          <cell r="K4420" t="str">
            <v>MOVIPHONE CUENCA TUENTI_Galo Pallaroso</v>
          </cell>
          <cell r="L4420" t="str">
            <v>Sucre y Manuel Vega esquina</v>
          </cell>
          <cell r="M4420" t="str">
            <v>0391007160001</v>
          </cell>
          <cell r="N4420" t="str">
            <v>995936079</v>
          </cell>
          <cell r="O4420" t="str">
            <v/>
          </cell>
          <cell r="P4420" t="str">
            <v>CUENCA</v>
          </cell>
          <cell r="Q4420" t="str">
            <v>CUENCA</v>
          </cell>
          <cell r="R4420" t="str">
            <v>AZUAY</v>
          </cell>
          <cell r="T4420" t="str">
            <v>ITSACOURIER</v>
          </cell>
          <cell r="U4420" t="str">
            <v>FLEXNETUIO_PROVINCIA</v>
          </cell>
          <cell r="V4420">
            <v>1</v>
          </cell>
          <cell r="W4420">
            <v>1</v>
          </cell>
          <cell r="X4420" t="str">
            <v>FLEXNET ECUADOR - MOVISTAR</v>
          </cell>
          <cell r="Y4420" t="str">
            <v>CALLE 28 DE JUNIO S/N Y GARCIA MORENO ENTRADA LLANO GRANDE</v>
          </cell>
        </row>
        <row r="4421">
          <cell r="A4421" t="str">
            <v>2023-00287</v>
          </cell>
          <cell r="B4421">
            <v>493626</v>
          </cell>
          <cell r="C4421" t="str">
            <v>2023-00287</v>
          </cell>
          <cell r="D4421" t="str">
            <v>TUENTI</v>
          </cell>
          <cell r="E4421" t="str">
            <v>DESPACHO</v>
          </cell>
          <cell r="F4421" t="str">
            <v>NORMAL</v>
          </cell>
          <cell r="G4421" t="str">
            <v>031080202300287</v>
          </cell>
          <cell r="H4421">
            <v>44936</v>
          </cell>
          <cell r="I4421" t="str">
            <v>ENTREGADO</v>
          </cell>
          <cell r="J4421">
            <v>44938</v>
          </cell>
          <cell r="K4421" t="str">
            <v>MOVIPHONE LOJA TUENTI_Galo Pallaroso</v>
          </cell>
          <cell r="L4421" t="str">
            <v>24 de Mayo y Emiliano Ortega edificio del Rio (Junto a Tame)oficina #9</v>
          </cell>
          <cell r="M4421" t="str">
            <v>0391007160001</v>
          </cell>
          <cell r="N4421" t="str">
            <v>995936079</v>
          </cell>
          <cell r="O4421" t="str">
            <v/>
          </cell>
          <cell r="P4421" t="str">
            <v>LOJA</v>
          </cell>
          <cell r="Q4421" t="str">
            <v>LOJA</v>
          </cell>
          <cell r="R4421" t="str">
            <v>LOJA</v>
          </cell>
          <cell r="T4421" t="str">
            <v>TRAMACO</v>
          </cell>
          <cell r="U4421" t="str">
            <v>FLEXNETUIO_PROVINCIA</v>
          </cell>
          <cell r="V4421">
            <v>1</v>
          </cell>
          <cell r="W4421">
            <v>1</v>
          </cell>
          <cell r="X4421" t="str">
            <v>FLEXNET ECUADOR - MOVISTAR</v>
          </cell>
          <cell r="Y4421" t="str">
            <v>CALLE 28 DE JUNIO S/N Y GARCIA MORENO ENTRADA LLANO GRANDE</v>
          </cell>
        </row>
        <row r="4422">
          <cell r="A4422" t="str">
            <v>2023-00288</v>
          </cell>
          <cell r="B4422">
            <v>493627</v>
          </cell>
          <cell r="C4422" t="str">
            <v>2023-00288</v>
          </cell>
          <cell r="D4422" t="str">
            <v>TUENTI</v>
          </cell>
          <cell r="E4422" t="str">
            <v>DESPACHO</v>
          </cell>
          <cell r="F4422" t="str">
            <v>NORMAL</v>
          </cell>
          <cell r="G4422" t="str">
            <v>031080202300288</v>
          </cell>
          <cell r="H4422">
            <v>44936</v>
          </cell>
          <cell r="I4422" t="str">
            <v>ENTREGADO</v>
          </cell>
          <cell r="J4422">
            <v>44937</v>
          </cell>
          <cell r="K4422" t="str">
            <v>MARLMOBILE MANABI_YENNY ENA SALTOS REYES</v>
          </cell>
          <cell r="L4422" t="str">
            <v>Calle 13 Av. 13 diagonal a Oro Fino</v>
          </cell>
          <cell r="M4422" t="str">
            <v>1304641291001</v>
          </cell>
          <cell r="N4422" t="str">
            <v>0997519808 - 0978838860</v>
          </cell>
          <cell r="O4422" t="str">
            <v/>
          </cell>
          <cell r="P4422" t="str">
            <v>MANTA</v>
          </cell>
          <cell r="Q4422" t="str">
            <v>MANTA</v>
          </cell>
          <cell r="R4422" t="str">
            <v>MANABI</v>
          </cell>
          <cell r="T4422" t="str">
            <v>TRAMACO</v>
          </cell>
          <cell r="U4422" t="str">
            <v>FLEXNETUIO_PROVINCIA</v>
          </cell>
          <cell r="V4422">
            <v>1</v>
          </cell>
          <cell r="W4422">
            <v>1</v>
          </cell>
          <cell r="X4422" t="str">
            <v>FLEXNET ECUADOR - MOVISTAR</v>
          </cell>
          <cell r="Y4422" t="str">
            <v>CALLE 28 DE JUNIO S/N Y GARCIA MORENO ENTRADA LLANO GRANDE</v>
          </cell>
        </row>
        <row r="4423">
          <cell r="A4423" t="str">
            <v>2023-00289</v>
          </cell>
          <cell r="B4423">
            <v>493628</v>
          </cell>
          <cell r="C4423" t="str">
            <v>2023-00289</v>
          </cell>
          <cell r="D4423" t="str">
            <v>TUENTI</v>
          </cell>
          <cell r="E4423" t="str">
            <v>DESPACHO</v>
          </cell>
          <cell r="F4423" t="str">
            <v>NORMAL</v>
          </cell>
          <cell r="G4423" t="str">
            <v>FT78965</v>
          </cell>
          <cell r="H4423">
            <v>44936</v>
          </cell>
          <cell r="I4423" t="str">
            <v>ENTREGADO</v>
          </cell>
          <cell r="J4423">
            <v>44937</v>
          </cell>
          <cell r="K4423" t="str">
            <v>EMPRESA DE DESARROLLO TECNOLOGICO PRILANTEC CTA. LTDA_Oscar Coello</v>
          </cell>
          <cell r="L4423" t="str">
            <v>AV GENERAL ENRIQUEZ Y VENEZUELA ESQUINA # 3148.</v>
          </cell>
          <cell r="M4423" t="str">
            <v>1792412501001</v>
          </cell>
          <cell r="N4423" t="str">
            <v>992591515</v>
          </cell>
          <cell r="O4423" t="str">
            <v/>
          </cell>
          <cell r="P4423" t="str">
            <v>QUITO</v>
          </cell>
          <cell r="Q4423" t="str">
            <v>QUITO</v>
          </cell>
          <cell r="R4423" t="str">
            <v>PICHINCHA</v>
          </cell>
          <cell r="T4423" t="str">
            <v>FLEXTRANS UIO</v>
          </cell>
          <cell r="U4423" t="str">
            <v>FLEXNETUIO_LOCAL</v>
          </cell>
          <cell r="V4423">
            <v>1</v>
          </cell>
          <cell r="W4423">
            <v>1</v>
          </cell>
          <cell r="X4423" t="str">
            <v>FLEXNET ECUADOR - MOVISTAR</v>
          </cell>
          <cell r="Y4423" t="str">
            <v>CALLE 28 DE JUNIO S/N Y GARCIA MORENO ENTRADA LLANO GRANDE</v>
          </cell>
        </row>
        <row r="4424">
          <cell r="A4424" t="str">
            <v>2023-00242</v>
          </cell>
          <cell r="B4424">
            <v>493581</v>
          </cell>
          <cell r="C4424" t="str">
            <v>2023-00242</v>
          </cell>
          <cell r="D4424" t="str">
            <v>MOVISTAR</v>
          </cell>
          <cell r="E4424" t="str">
            <v>DESPACHO</v>
          </cell>
          <cell r="F4424" t="str">
            <v>NORMAL</v>
          </cell>
          <cell r="G4424" t="str">
            <v>IC4418</v>
          </cell>
          <cell r="H4424">
            <v>44936</v>
          </cell>
          <cell r="I4424" t="str">
            <v>ENTREGADO</v>
          </cell>
          <cell r="J4424">
            <v>44937</v>
          </cell>
          <cell r="K4424" t="str">
            <v>CAVS AE SALESLAND CUENCA CENTRO_DIEGO MENA</v>
          </cell>
          <cell r="L4424" t="str">
            <v>CALLE BOLIVAR Y LUIS CORDERO N 755 CUENCA</v>
          </cell>
          <cell r="M4424" t="str">
            <v>0</v>
          </cell>
          <cell r="N4424" t="str">
            <v>999805380</v>
          </cell>
          <cell r="O4424" t="str">
            <v/>
          </cell>
          <cell r="P4424" t="str">
            <v>CUENCA</v>
          </cell>
          <cell r="Q4424" t="str">
            <v>CUENCA</v>
          </cell>
          <cell r="R4424" t="str">
            <v>AZUAY</v>
          </cell>
          <cell r="T4424" t="str">
            <v>ITSACOURIER</v>
          </cell>
          <cell r="U4424" t="str">
            <v>FLEXNETUIO_PROVINCIA</v>
          </cell>
          <cell r="V4424">
            <v>1</v>
          </cell>
          <cell r="W4424">
            <v>1</v>
          </cell>
          <cell r="X4424" t="str">
            <v>FLEXNET ECUADOR - MOVISTAR</v>
          </cell>
          <cell r="Y4424" t="str">
            <v>CALLE 28 DE JUNIO S/N Y GARCIA MORENO ENTRADA LLANO GRANDE</v>
          </cell>
        </row>
        <row r="4425">
          <cell r="A4425" t="str">
            <v>2023-00243</v>
          </cell>
          <cell r="B4425">
            <v>493582</v>
          </cell>
          <cell r="C4425" t="str">
            <v>2023-00243</v>
          </cell>
          <cell r="D4425" t="str">
            <v>MOVISTAR</v>
          </cell>
          <cell r="E4425" t="str">
            <v>DESPACHO</v>
          </cell>
          <cell r="F4425" t="str">
            <v>NORMAL</v>
          </cell>
          <cell r="G4425" t="str">
            <v>031080202300243</v>
          </cell>
          <cell r="H4425">
            <v>44936</v>
          </cell>
          <cell r="I4425" t="str">
            <v>ENTREGADO</v>
          </cell>
          <cell r="J4425">
            <v>44937</v>
          </cell>
          <cell r="K4425" t="str">
            <v>CAVS QUICENTRO_KLEVER ANDRES REA BARRERA_ESTEBAN ALEJANDRO JIMENEZ ORTIZ</v>
          </cell>
          <cell r="L4425" t="str">
            <v>AV 6 DE DICIEMBRE NOP104 Y NACIONES UNIDAS CQUICENTRO SHOPPING PLANTA ALTA LOCAL 9</v>
          </cell>
          <cell r="M4425" t="str">
            <v>0</v>
          </cell>
          <cell r="N4425" t="str">
            <v>0979219715 - 0983013833</v>
          </cell>
          <cell r="O4425" t="str">
            <v/>
          </cell>
          <cell r="P4425" t="str">
            <v>QUITO</v>
          </cell>
          <cell r="Q4425" t="str">
            <v>QUITO</v>
          </cell>
          <cell r="R4425" t="str">
            <v>PICHINCHA</v>
          </cell>
          <cell r="T4425" t="str">
            <v>TRAMACO</v>
          </cell>
          <cell r="U4425" t="str">
            <v>FLEXNETUIO_LOCAL</v>
          </cell>
          <cell r="V4425">
            <v>1</v>
          </cell>
          <cell r="W4425">
            <v>1</v>
          </cell>
          <cell r="X4425" t="str">
            <v>FLEXNET ECUADOR - MOVISTAR</v>
          </cell>
          <cell r="Y4425" t="str">
            <v>CALLE 28 DE JUNIO S/N Y GARCIA MORENO ENTRADA LLANO GRANDE</v>
          </cell>
        </row>
        <row r="4426">
          <cell r="A4426" t="str">
            <v>2023-00244</v>
          </cell>
          <cell r="B4426">
            <v>493583</v>
          </cell>
          <cell r="C4426" t="str">
            <v>2023-00244</v>
          </cell>
          <cell r="D4426" t="str">
            <v>MOVISTAR</v>
          </cell>
          <cell r="E4426" t="str">
            <v>DESPACHO</v>
          </cell>
          <cell r="F4426" t="str">
            <v>NORMAL</v>
          </cell>
          <cell r="G4426" t="str">
            <v>031080202300244</v>
          </cell>
          <cell r="H4426">
            <v>44936</v>
          </cell>
          <cell r="I4426" t="str">
            <v>ENTREGADO</v>
          </cell>
          <cell r="J4426">
            <v>44937</v>
          </cell>
          <cell r="K4426" t="str">
            <v>HONORATO MARQUEZ (LUIS ABAD)_PRISCILA MOSQUERA</v>
          </cell>
          <cell r="L4426" t="str">
            <v>DV CALLE HONORATO MARQUEZ Y SUCRE ZARUMA</v>
          </cell>
          <cell r="M4426" t="str">
            <v>0703759753001</v>
          </cell>
          <cell r="N4426" t="str">
            <v>0984680615</v>
          </cell>
          <cell r="O4426" t="str">
            <v/>
          </cell>
          <cell r="P4426" t="str">
            <v>ZARUMA</v>
          </cell>
          <cell r="Q4426" t="str">
            <v>ZARUMA</v>
          </cell>
          <cell r="R4426" t="str">
            <v>EL ORO</v>
          </cell>
          <cell r="T4426" t="str">
            <v>TRAMACO</v>
          </cell>
          <cell r="U4426" t="str">
            <v>FLEXNETUIO_PROVINCIA</v>
          </cell>
          <cell r="V4426">
            <v>1</v>
          </cell>
          <cell r="W4426">
            <v>1</v>
          </cell>
          <cell r="X4426" t="str">
            <v>FLEXNET ECUADOR - MOVISTAR</v>
          </cell>
          <cell r="Y4426" t="str">
            <v>CALLE 28 DE JUNIO S/N Y GARCIA MORENO ENTRADA LLANO GRANDE</v>
          </cell>
        </row>
        <row r="4427">
          <cell r="A4427" t="str">
            <v>2023-00245</v>
          </cell>
          <cell r="B4427">
            <v>493584</v>
          </cell>
          <cell r="C4427" t="str">
            <v>2023-00245</v>
          </cell>
          <cell r="D4427" t="str">
            <v>MOVISTAR</v>
          </cell>
          <cell r="E4427" t="str">
            <v>DESPACHO</v>
          </cell>
          <cell r="F4427" t="str">
            <v>NORMAL</v>
          </cell>
          <cell r="G4427" t="str">
            <v>031080202300245</v>
          </cell>
          <cell r="H4427">
            <v>44936</v>
          </cell>
          <cell r="I4427" t="str">
            <v>ENTREGADO</v>
          </cell>
          <cell r="J4427">
            <v>44937</v>
          </cell>
          <cell r="K4427" t="str">
            <v>AE CELISTICS CCI_KLEBER GRANDA_DANY IMBAQUINGO</v>
          </cell>
          <cell r="L4427" t="str">
            <v>AV AMAZONAS Y NACIONES UNIDAS CENTRO COMERCIAL INAQUITO LC 223 224</v>
          </cell>
          <cell r="M4427" t="str">
            <v>1792161037001</v>
          </cell>
          <cell r="N4427" t="str">
            <v>0992567346_094084829</v>
          </cell>
          <cell r="O4427" t="str">
            <v/>
          </cell>
          <cell r="P4427" t="str">
            <v>QUITO</v>
          </cell>
          <cell r="Q4427" t="str">
            <v>QUITO</v>
          </cell>
          <cell r="R4427" t="str">
            <v>PICHINCHA</v>
          </cell>
          <cell r="T4427" t="str">
            <v>TRAMACO</v>
          </cell>
          <cell r="U4427" t="str">
            <v>FLEXNETUIO_LOCAL</v>
          </cell>
          <cell r="V4427">
            <v>1</v>
          </cell>
          <cell r="W4427">
            <v>1</v>
          </cell>
          <cell r="X4427" t="str">
            <v>FLEXNET ECUADOR - MOVISTAR</v>
          </cell>
          <cell r="Y4427" t="str">
            <v>CALLE 28 DE JUNIO S/N Y GARCIA MORENO ENTRADA LLANO GRANDE</v>
          </cell>
        </row>
        <row r="4428">
          <cell r="A4428" t="str">
            <v>2023-00246</v>
          </cell>
          <cell r="B4428">
            <v>493585</v>
          </cell>
          <cell r="C4428" t="str">
            <v>2023-00246</v>
          </cell>
          <cell r="D4428" t="str">
            <v>MOVISTAR</v>
          </cell>
          <cell r="E4428" t="str">
            <v>DESPACHO</v>
          </cell>
          <cell r="F4428" t="str">
            <v>NORMAL</v>
          </cell>
          <cell r="G4428" t="str">
            <v>031080202300246</v>
          </cell>
          <cell r="H4428">
            <v>44936</v>
          </cell>
          <cell r="I4428" t="str">
            <v>ENTREGADO</v>
          </cell>
          <cell r="J4428">
            <v>44937</v>
          </cell>
          <cell r="K4428" t="str">
            <v>AE CELISTICS PORTAL SHOPPING_KLEBER GRANDA_DANY IMBAQUINGO</v>
          </cell>
          <cell r="L4428" t="str">
            <v xml:space="preserve">GALO PLAZA LASSO Y AV SIMON BOLIVAR CC PORTAL SHOPPING TERCER PISO P350 LOCAL MOVISTAR </v>
          </cell>
          <cell r="M4428" t="str">
            <v>1792161037001</v>
          </cell>
          <cell r="N4428" t="str">
            <v>0992567346_094084829</v>
          </cell>
          <cell r="O4428" t="str">
            <v/>
          </cell>
          <cell r="P4428" t="str">
            <v>QUITO</v>
          </cell>
          <cell r="Q4428" t="str">
            <v>QUITO</v>
          </cell>
          <cell r="R4428" t="str">
            <v>PICHINCHA</v>
          </cell>
          <cell r="T4428" t="str">
            <v>TRAMACO</v>
          </cell>
          <cell r="U4428" t="str">
            <v>FLEXNETUIO_LOCAL</v>
          </cell>
          <cell r="V4428">
            <v>1</v>
          </cell>
          <cell r="W4428">
            <v>1</v>
          </cell>
          <cell r="X4428" t="str">
            <v>FLEXNET ECUADOR - MOVISTAR</v>
          </cell>
          <cell r="Y4428" t="str">
            <v>CALLE 28 DE JUNIO S/N Y GARCIA MORENO ENTRADA LLANO GRANDE</v>
          </cell>
        </row>
        <row r="4429">
          <cell r="A4429" t="str">
            <v>2023-00247</v>
          </cell>
          <cell r="B4429">
            <v>493586</v>
          </cell>
          <cell r="C4429" t="str">
            <v>2023-00247</v>
          </cell>
          <cell r="D4429" t="str">
            <v>MOVISTAR</v>
          </cell>
          <cell r="E4429" t="str">
            <v>DESPACHO</v>
          </cell>
          <cell r="F4429" t="str">
            <v>NORMAL</v>
          </cell>
          <cell r="G4429" t="str">
            <v>031080202300247</v>
          </cell>
          <cell r="H4429">
            <v>44936</v>
          </cell>
          <cell r="I4429" t="str">
            <v>ENTREGADO</v>
          </cell>
          <cell r="J4429">
            <v>44937</v>
          </cell>
          <cell r="K4429" t="str">
            <v>AE CELISTICS QUICENTRO SUR_KLEBER GRANDA_DANY IMBAQUINGO</v>
          </cell>
          <cell r="L4429" t="str">
            <v xml:space="preserve">MORAN VALVERDE Y TENIENTE HUGO ORTIZ CC QUICENTRO SHOPPING SUR N 1 LOCAL 91 – 92 JUNTO A MEGAMAXI </v>
          </cell>
          <cell r="M4429" t="str">
            <v>1792161037001</v>
          </cell>
          <cell r="N4429" t="str">
            <v>0992567346_094084829</v>
          </cell>
          <cell r="O4429" t="str">
            <v/>
          </cell>
          <cell r="P4429" t="str">
            <v>QUITO</v>
          </cell>
          <cell r="Q4429" t="str">
            <v>QUITO</v>
          </cell>
          <cell r="R4429" t="str">
            <v>PICHINCHA</v>
          </cell>
          <cell r="T4429" t="str">
            <v>TRAMACO</v>
          </cell>
          <cell r="U4429" t="str">
            <v>FLEXNETUIO_LOCAL</v>
          </cell>
          <cell r="V4429">
            <v>1</v>
          </cell>
          <cell r="W4429">
            <v>1</v>
          </cell>
          <cell r="X4429" t="str">
            <v>FLEXNET ECUADOR - MOVISTAR</v>
          </cell>
          <cell r="Y4429" t="str">
            <v>CALLE 28 DE JUNIO S/N Y GARCIA MORENO ENTRADA LLANO GRANDE</v>
          </cell>
        </row>
        <row r="4430">
          <cell r="A4430" t="str">
            <v>2023-00248</v>
          </cell>
          <cell r="B4430">
            <v>493587</v>
          </cell>
          <cell r="C4430" t="str">
            <v>2023-00248</v>
          </cell>
          <cell r="D4430" t="str">
            <v>MOVISTAR</v>
          </cell>
          <cell r="E4430" t="str">
            <v>DESPACHO</v>
          </cell>
          <cell r="F4430" t="str">
            <v>NORMAL</v>
          </cell>
          <cell r="G4430" t="str">
            <v>031080202300248</v>
          </cell>
          <cell r="H4430">
            <v>44936</v>
          </cell>
          <cell r="I4430" t="str">
            <v>ENTREGADO</v>
          </cell>
          <cell r="J4430">
            <v>44937</v>
          </cell>
          <cell r="K4430" t="str">
            <v>AGENTE AE CELISTICS EL RECREO QUITO_KLEBER GRANDA_DANY IMBAQUINGO</v>
          </cell>
          <cell r="L4430" t="str">
            <v xml:space="preserve">FRANQUICIA PEDRO VICENTE MALDONADO 510194 Y CALVAS CC RECREO OF P106 </v>
          </cell>
          <cell r="M4430" t="str">
            <v>1792161037001</v>
          </cell>
          <cell r="N4430" t="str">
            <v>0992567346_094084829</v>
          </cell>
          <cell r="O4430" t="str">
            <v/>
          </cell>
          <cell r="P4430" t="str">
            <v>QUITO</v>
          </cell>
          <cell r="Q4430" t="str">
            <v>QUITO</v>
          </cell>
          <cell r="R4430" t="str">
            <v>PICHINCHA</v>
          </cell>
          <cell r="T4430" t="str">
            <v>TRAMACO</v>
          </cell>
          <cell r="U4430" t="str">
            <v>FLEXNETUIO_LOCAL</v>
          </cell>
          <cell r="V4430">
            <v>1</v>
          </cell>
          <cell r="W4430">
            <v>1</v>
          </cell>
          <cell r="X4430" t="str">
            <v>FLEXNET ECUADOR - MOVISTAR</v>
          </cell>
          <cell r="Y4430" t="str">
            <v>CALLE 28 DE JUNIO S/N Y GARCIA MORENO ENTRADA LLANO GRANDE</v>
          </cell>
        </row>
        <row r="4431">
          <cell r="A4431" t="str">
            <v>2023-00249</v>
          </cell>
          <cell r="B4431">
            <v>493588</v>
          </cell>
          <cell r="C4431" t="str">
            <v>2023-00249</v>
          </cell>
          <cell r="D4431" t="str">
            <v>MOVISTAR</v>
          </cell>
          <cell r="E4431" t="str">
            <v>DESPACHO</v>
          </cell>
          <cell r="F4431" t="str">
            <v>NORMAL</v>
          </cell>
          <cell r="G4431" t="str">
            <v>031080202300249</v>
          </cell>
          <cell r="H4431">
            <v>44936</v>
          </cell>
          <cell r="I4431" t="str">
            <v>ENTREGADO</v>
          </cell>
          <cell r="J4431">
            <v>44937</v>
          </cell>
          <cell r="K4431" t="str">
            <v>AGENTE AE CELISTICS MALL DE LOS ANDES_KLEBER GRANDA_DANY IMBAQUINGO</v>
          </cell>
          <cell r="L4431" t="str">
            <v>AV. ATAHUALPA Y VICTOR HUGO, CENTRO COMERCIAL MALL DE LOS ANDES LOCAL #120.</v>
          </cell>
          <cell r="M4431" t="str">
            <v>1792161037001</v>
          </cell>
          <cell r="N4431" t="str">
            <v>0992567346_094084829</v>
          </cell>
          <cell r="P4431" t="str">
            <v>AMBATO</v>
          </cell>
          <cell r="Q4431" t="str">
            <v>AMBATO</v>
          </cell>
          <cell r="R4431" t="str">
            <v>TUNGURAHUA</v>
          </cell>
          <cell r="S4431" t="str">
            <v>AMBATO</v>
          </cell>
          <cell r="T4431" t="str">
            <v>TRAMACO</v>
          </cell>
          <cell r="U4431" t="str">
            <v>FLEXNETUIO_PROVINCIA</v>
          </cell>
          <cell r="V4431">
            <v>4</v>
          </cell>
          <cell r="W4431">
            <v>1</v>
          </cell>
          <cell r="X4431" t="str">
            <v>FLEXNET ECUADOR - MOVISTAR</v>
          </cell>
          <cell r="Y4431" t="str">
            <v>CALLE 28 DE JUNIO S/N Y GARCIA MORENO ENTRADA LLANO GRANDE</v>
          </cell>
        </row>
        <row r="4432">
          <cell r="A4432" t="str">
            <v>2023-00250</v>
          </cell>
          <cell r="B4432">
            <v>493589</v>
          </cell>
          <cell r="C4432" t="str">
            <v>2023-00250</v>
          </cell>
          <cell r="D4432" t="str">
            <v>MOVISTAR</v>
          </cell>
          <cell r="E4432" t="str">
            <v>DESPACHO</v>
          </cell>
          <cell r="F4432" t="str">
            <v>NORMAL</v>
          </cell>
          <cell r="G4432" t="str">
            <v>031080202300250</v>
          </cell>
          <cell r="H4432">
            <v>44936</v>
          </cell>
          <cell r="I4432" t="str">
            <v>ENTREGADO</v>
          </cell>
          <cell r="J4432">
            <v>44937</v>
          </cell>
          <cell r="K4432" t="str">
            <v>AGENTE AE CELISTICS SAN LUIS_KLEBER GRANDA_DANY IMBAQUINGO</v>
          </cell>
          <cell r="L4432" t="str">
            <v xml:space="preserve">CAVS PREMIUM AUTOPISTA GRAL RUMINAHUI Y AV SAN LUIS  </v>
          </cell>
          <cell r="M4432" t="str">
            <v>1792161037001</v>
          </cell>
          <cell r="N4432" t="str">
            <v>0992567346_094084829</v>
          </cell>
          <cell r="O4432" t="str">
            <v/>
          </cell>
          <cell r="P4432" t="str">
            <v>QUITO</v>
          </cell>
          <cell r="Q4432" t="str">
            <v>QUITO</v>
          </cell>
          <cell r="R4432" t="str">
            <v>PICHINCHA</v>
          </cell>
          <cell r="T4432" t="str">
            <v>TRAMACO</v>
          </cell>
          <cell r="U4432" t="str">
            <v>FLEXNETUIO_LOCAL</v>
          </cell>
          <cell r="V4432">
            <v>1</v>
          </cell>
          <cell r="W4432">
            <v>1</v>
          </cell>
          <cell r="X4432" t="str">
            <v>FLEXNET ECUADOR - MOVISTAR</v>
          </cell>
          <cell r="Y4432" t="str">
            <v>CALLE 28 DE JUNIO S/N Y GARCIA MORENO ENTRADA LLANO GRANDE</v>
          </cell>
        </row>
        <row r="4433">
          <cell r="A4433" t="str">
            <v>2023-00251</v>
          </cell>
          <cell r="B4433">
            <v>493590</v>
          </cell>
          <cell r="C4433" t="str">
            <v>2023-00251</v>
          </cell>
          <cell r="D4433" t="str">
            <v>MOVISTAR</v>
          </cell>
          <cell r="E4433" t="str">
            <v>DESPACHO</v>
          </cell>
          <cell r="F4433" t="str">
            <v>NORMAL</v>
          </cell>
          <cell r="G4433" t="str">
            <v>031080202300251</v>
          </cell>
          <cell r="H4433">
            <v>44936</v>
          </cell>
          <cell r="I4433" t="str">
            <v>ENTREGADO</v>
          </cell>
          <cell r="J4433">
            <v>44937</v>
          </cell>
          <cell r="K4433" t="str">
            <v>CELISTICS CAVS DAS AMBATO CENTRO_KLEBER GRANDA_DANY IMBAQUINGO</v>
          </cell>
          <cell r="L4433" t="str">
            <v>CALLE SUCRE ENTRE CALLE MERA Y MARTINEZ N 750</v>
          </cell>
          <cell r="M4433" t="str">
            <v>1792161037001</v>
          </cell>
          <cell r="N4433" t="str">
            <v>0992567346_094084829</v>
          </cell>
          <cell r="O4433" t="str">
            <v/>
          </cell>
          <cell r="P4433" t="str">
            <v>AMBATO</v>
          </cell>
          <cell r="Q4433" t="str">
            <v>AMBATO</v>
          </cell>
          <cell r="R4433" t="str">
            <v>TUNGURAHUA</v>
          </cell>
          <cell r="S4433" t="str">
            <v>AMBATO</v>
          </cell>
          <cell r="T4433" t="str">
            <v>TRAMACO</v>
          </cell>
          <cell r="U4433" t="str">
            <v>FLEXNETUIO_PROVINCIA</v>
          </cell>
          <cell r="V4433">
            <v>1</v>
          </cell>
          <cell r="W4433">
            <v>1</v>
          </cell>
          <cell r="X4433" t="str">
            <v>FLEXNET ECUADOR - MOVISTAR</v>
          </cell>
          <cell r="Y4433" t="str">
            <v>CALLE 28 DE JUNIO S/N Y GARCIA MORENO ENTRADA LLANO GRANDE</v>
          </cell>
        </row>
        <row r="4434">
          <cell r="A4434" t="str">
            <v>2023-00252</v>
          </cell>
          <cell r="B4434">
            <v>493591</v>
          </cell>
          <cell r="C4434" t="str">
            <v>2023-00252</v>
          </cell>
          <cell r="D4434" t="str">
            <v>MOVISTAR</v>
          </cell>
          <cell r="E4434" t="str">
            <v>DESPACHO</v>
          </cell>
          <cell r="F4434" t="str">
            <v>NORMAL</v>
          </cell>
          <cell r="G4434" t="str">
            <v>031080202300252</v>
          </cell>
          <cell r="H4434">
            <v>44936</v>
          </cell>
          <cell r="I4434" t="str">
            <v>ENTREGADO</v>
          </cell>
          <cell r="J4434">
            <v>44937</v>
          </cell>
          <cell r="K4434" t="str">
            <v>AE CELISTICS MALTERIA LATACUNGA_MARIA JOSE TOBAR ZAMBRANO</v>
          </cell>
          <cell r="L4434" t="str">
            <v>AV. ELOY ALFARO ENTRE CALLE GATAZO Y AV. MARCO AURELIO SUBIA, CENTRO COMERCIAL LA MALTERIA PLAZA, PLANTA BAJA, LOCAL PB-007</v>
          </cell>
          <cell r="M4434" t="str">
            <v>1306571512</v>
          </cell>
          <cell r="N4434" t="str">
            <v>983508879</v>
          </cell>
          <cell r="O4434" t="str">
            <v/>
          </cell>
          <cell r="P4434" t="str">
            <v>LATACUNGA</v>
          </cell>
          <cell r="Q4434" t="str">
            <v>LATACUNGA</v>
          </cell>
          <cell r="R4434" t="str">
            <v>COTOPAXI</v>
          </cell>
          <cell r="T4434" t="str">
            <v>TRAMACO</v>
          </cell>
          <cell r="U4434" t="str">
            <v>FLEXNETUIO_PROVINCIA</v>
          </cell>
          <cell r="V4434">
            <v>1</v>
          </cell>
          <cell r="W4434">
            <v>1</v>
          </cell>
          <cell r="X4434" t="str">
            <v>FLEXNET ECUADOR - MOVISTAR</v>
          </cell>
          <cell r="Y4434" t="str">
            <v>CALLE 28 DE JUNIO S/N Y GARCIA MORENO ENTRADA LLANO GRANDE</v>
          </cell>
        </row>
        <row r="4435">
          <cell r="A4435" t="str">
            <v>2023-00253</v>
          </cell>
          <cell r="B4435">
            <v>493592</v>
          </cell>
          <cell r="C4435" t="str">
            <v>2023-00253</v>
          </cell>
          <cell r="D4435" t="str">
            <v>MOVISTAR</v>
          </cell>
          <cell r="E4435" t="str">
            <v>DESPACHO</v>
          </cell>
          <cell r="F4435" t="str">
            <v>NORMAL</v>
          </cell>
          <cell r="G4435" t="str">
            <v>FT78917</v>
          </cell>
          <cell r="H4435">
            <v>44936</v>
          </cell>
          <cell r="I4435" t="str">
            <v>ENTREGADO</v>
          </cell>
          <cell r="J4435">
            <v>44938</v>
          </cell>
          <cell r="K4435" t="str">
            <v>VICTOR MAMAN (CALL CENTER IND)_DIANA CEDENO</v>
          </cell>
          <cell r="L4435" t="str">
            <v>URDESA CENTRAL CALLE ACACIAS  706 ENTRE FICUS Y GUAYACANES</v>
          </cell>
          <cell r="M4435" t="str">
            <v>0911685394001</v>
          </cell>
          <cell r="N4435" t="str">
            <v>0984998156 -0914742804</v>
          </cell>
          <cell r="O4435" t="str">
            <v/>
          </cell>
          <cell r="P4435" t="str">
            <v>GUAYAQUIL</v>
          </cell>
          <cell r="Q4435" t="str">
            <v>GUAYAQUIL</v>
          </cell>
          <cell r="R4435" t="str">
            <v>GUAYAS</v>
          </cell>
          <cell r="T4435" t="str">
            <v>ITSACOURIER</v>
          </cell>
          <cell r="U4435" t="str">
            <v>FLEXNETUIO_GYE</v>
          </cell>
          <cell r="V4435">
            <v>1</v>
          </cell>
          <cell r="W4435">
            <v>1</v>
          </cell>
          <cell r="X4435" t="str">
            <v>FLEXNET ECUADOR - MOVISTAR</v>
          </cell>
          <cell r="Y4435" t="str">
            <v>CALLE 28 DE JUNIO S/N Y GARCIA MORENO ENTRADA LLANO GRANDE</v>
          </cell>
        </row>
        <row r="4436">
          <cell r="A4436" t="str">
            <v>2023-00254</v>
          </cell>
          <cell r="B4436">
            <v>493593</v>
          </cell>
          <cell r="C4436" t="str">
            <v>2023-00254</v>
          </cell>
          <cell r="D4436" t="str">
            <v>MOVISTAR</v>
          </cell>
          <cell r="E4436" t="str">
            <v>DESPACHO</v>
          </cell>
          <cell r="F4436" t="str">
            <v>NORMAL</v>
          </cell>
          <cell r="G4436" t="str">
            <v>FT78915</v>
          </cell>
          <cell r="H4436">
            <v>44936</v>
          </cell>
          <cell r="I4436" t="str">
            <v>ENTREGADO</v>
          </cell>
          <cell r="J4436">
            <v>44937</v>
          </cell>
          <cell r="K4436" t="str">
            <v xml:space="preserve">AE NORPHONE 9 DE OCT_LOURDES BRAVO </v>
          </cell>
          <cell r="L4436" t="str">
            <v xml:space="preserve">9 DE OCTUBRE ENTRE PEDRO CARBO Y GENERAL CORDOVA, EDIFICIO SAN FRANCISCO 300 LOCAL NO. 8 PLANTA BAJA (PARTE EXTERIOR) </v>
          </cell>
          <cell r="M4436" t="str">
            <v>1091717898001</v>
          </cell>
          <cell r="N4436" t="str">
            <v>0984246089</v>
          </cell>
          <cell r="O4436" t="str">
            <v/>
          </cell>
          <cell r="P4436" t="str">
            <v>GUAYAQUIL</v>
          </cell>
          <cell r="Q4436" t="str">
            <v>GUAYAQUIL</v>
          </cell>
          <cell r="R4436" t="str">
            <v>GUAYAS</v>
          </cell>
          <cell r="T4436" t="str">
            <v>FLEXTRANS GYE</v>
          </cell>
          <cell r="U4436" t="str">
            <v>FLEXNETUIO_GYE</v>
          </cell>
          <cell r="V4436">
            <v>1</v>
          </cell>
          <cell r="W4436">
            <v>1</v>
          </cell>
          <cell r="X4436" t="str">
            <v>FLEXNET ECUADOR - MOVISTAR</v>
          </cell>
          <cell r="Y4436" t="str">
            <v>CALLE 28 DE JUNIO S/N Y GARCIA MORENO ENTRADA LLANO GRANDE</v>
          </cell>
        </row>
        <row r="4437">
          <cell r="A4437" t="str">
            <v>2023-00255</v>
          </cell>
          <cell r="B4437">
            <v>493594</v>
          </cell>
          <cell r="C4437" t="str">
            <v>2023-00255</v>
          </cell>
          <cell r="D4437" t="str">
            <v>MOVISTAR</v>
          </cell>
          <cell r="E4437" t="str">
            <v>DESPACHO</v>
          </cell>
          <cell r="F4437" t="str">
            <v>NORMAL</v>
          </cell>
          <cell r="G4437" t="str">
            <v>031080202300255</v>
          </cell>
          <cell r="H4437">
            <v>44936</v>
          </cell>
          <cell r="I4437" t="str">
            <v>ENTREGADO</v>
          </cell>
          <cell r="J4437">
            <v>44937</v>
          </cell>
          <cell r="K4437" t="str">
            <v>AE NORPHONE MALL DEL SOL_Andy Solorzano - Samantha Enriquez</v>
          </cell>
          <cell r="L4437" t="str">
            <v>AV. JOAQUIN ORRANTIA Y AV. CONSTITUCION. PARROQUIA TARQUI 4TO PSJ. 1 NE.POSTAL 090513</v>
          </cell>
          <cell r="M4437" t="str">
            <v>1091717898001</v>
          </cell>
          <cell r="N4437" t="str">
            <v>0995482890  - 0987620147</v>
          </cell>
          <cell r="O4437" t="str">
            <v/>
          </cell>
          <cell r="P4437" t="str">
            <v>GUAYAQUIL</v>
          </cell>
          <cell r="Q4437" t="str">
            <v>GUAYAQUIL</v>
          </cell>
          <cell r="R4437" t="str">
            <v>GUAYAS</v>
          </cell>
          <cell r="T4437" t="str">
            <v>TRAMACO</v>
          </cell>
          <cell r="U4437" t="str">
            <v>FLEXNETUIO_GYE</v>
          </cell>
          <cell r="V4437">
            <v>1</v>
          </cell>
          <cell r="W4437">
            <v>1</v>
          </cell>
          <cell r="X4437" t="str">
            <v>FLEXNET ECUADOR - MOVISTAR</v>
          </cell>
          <cell r="Y4437" t="str">
            <v>CALLE 28 DE JUNIO S/N Y GARCIA MORENO ENTRADA LLANO GRANDE</v>
          </cell>
        </row>
        <row r="4438">
          <cell r="A4438" t="str">
            <v>2023-00256</v>
          </cell>
          <cell r="B4438">
            <v>493595</v>
          </cell>
          <cell r="C4438" t="str">
            <v>2023-00256</v>
          </cell>
          <cell r="D4438" t="str">
            <v>MOVISTAR</v>
          </cell>
          <cell r="E4438" t="str">
            <v>DESPACHO</v>
          </cell>
          <cell r="F4438" t="str">
            <v>NORMAL</v>
          </cell>
          <cell r="G4438" t="str">
            <v>031080202300256</v>
          </cell>
          <cell r="H4438">
            <v>44936</v>
          </cell>
          <cell r="I4438" t="str">
            <v>ENTREGADO</v>
          </cell>
          <cell r="J4438">
            <v>44937</v>
          </cell>
          <cell r="K4438" t="str">
            <v>AE NORPHONE PORTOVIEJO_JORGE EDUARDO GUZMAN BENITEZ</v>
          </cell>
          <cell r="L4438" t="str">
            <v>Av. America y, Jorge Washington, Portoviejo LOCAL 16 Y 17 PLANTA BAJA</v>
          </cell>
          <cell r="M4438" t="str">
            <v>1713171823</v>
          </cell>
          <cell r="N4438" t="str">
            <v>984620069</v>
          </cell>
          <cell r="O4438" t="str">
            <v/>
          </cell>
          <cell r="P4438" t="str">
            <v>PORTOVIEJO</v>
          </cell>
          <cell r="Q4438" t="str">
            <v>PORTOVIEJO</v>
          </cell>
          <cell r="R4438" t="str">
            <v>MANABI</v>
          </cell>
          <cell r="T4438" t="str">
            <v>TRAMACO</v>
          </cell>
          <cell r="U4438" t="str">
            <v>FLEXNETUIO_PROVINCIA</v>
          </cell>
          <cell r="V4438">
            <v>1</v>
          </cell>
          <cell r="W4438">
            <v>1</v>
          </cell>
          <cell r="X4438" t="str">
            <v>FLEXNET ECUADOR - MOVISTAR</v>
          </cell>
          <cell r="Y4438" t="str">
            <v>CALLE 28 DE JUNIO S/N Y GARCIA MORENO ENTRADA LLANO GRANDE</v>
          </cell>
        </row>
        <row r="4439">
          <cell r="A4439" t="str">
            <v>2023-00257</v>
          </cell>
          <cell r="B4439">
            <v>493596</v>
          </cell>
          <cell r="C4439" t="str">
            <v>2023-00257</v>
          </cell>
          <cell r="D4439" t="str">
            <v>MOVISTAR</v>
          </cell>
          <cell r="E4439" t="str">
            <v>DESPACHO</v>
          </cell>
          <cell r="F4439" t="str">
            <v>NORMAL</v>
          </cell>
          <cell r="G4439" t="str">
            <v>031080202300257</v>
          </cell>
          <cell r="H4439">
            <v>44936</v>
          </cell>
          <cell r="I4439" t="str">
            <v>ENTREGADO</v>
          </cell>
          <cell r="J4439">
            <v>44937</v>
          </cell>
          <cell r="K4439" t="str">
            <v xml:space="preserve">AE NORPHONE SANTO DOMINGO_LOURDES BRAVO </v>
          </cell>
          <cell r="L4439" t="str">
            <v>Av Quito &amp; Av. Abraham Calazaccon. C C. Paseo Shoping. Local 15 Frente a Computron al Lado de Crocs</v>
          </cell>
          <cell r="M4439" t="str">
            <v>1091717898001</v>
          </cell>
          <cell r="N4439" t="str">
            <v>984246089</v>
          </cell>
          <cell r="O4439" t="str">
            <v/>
          </cell>
          <cell r="P4439" t="str">
            <v>SANTO DOMINGO</v>
          </cell>
          <cell r="Q4439" t="str">
            <v>SANTO DOMINGO</v>
          </cell>
          <cell r="R4439" t="str">
            <v>SANTO DOMINGO DE LOS TSACHILAS</v>
          </cell>
          <cell r="T4439" t="str">
            <v>TRAMACO</v>
          </cell>
          <cell r="U4439" t="str">
            <v>FLEXNETUIO_PROVINCIA</v>
          </cell>
          <cell r="V4439">
            <v>1</v>
          </cell>
          <cell r="W4439">
            <v>1</v>
          </cell>
          <cell r="X4439" t="str">
            <v>FLEXNET ECUADOR - MOVISTAR</v>
          </cell>
          <cell r="Y4439" t="str">
            <v>CALLE 28 DE JUNIO S/N Y GARCIA MORENO ENTRADA LLANO GRANDE</v>
          </cell>
        </row>
        <row r="4440">
          <cell r="A4440" t="str">
            <v>2023-00258</v>
          </cell>
          <cell r="B4440">
            <v>493597</v>
          </cell>
          <cell r="C4440" t="str">
            <v>2023-00258</v>
          </cell>
          <cell r="D4440" t="str">
            <v>MOVISTAR</v>
          </cell>
          <cell r="E4440" t="str">
            <v>DESPACHO</v>
          </cell>
          <cell r="F4440" t="str">
            <v>NORMAL</v>
          </cell>
          <cell r="G4440" t="str">
            <v>031080202300258</v>
          </cell>
          <cell r="H4440">
            <v>44936</v>
          </cell>
          <cell r="I4440" t="str">
            <v>ENTREGADO</v>
          </cell>
          <cell r="J4440">
            <v>44937</v>
          </cell>
          <cell r="K4440" t="str">
            <v>NORPHONE C.C. Shopping Duran_PAOLA MORAN</v>
          </cell>
          <cell r="L4440" t="str">
            <v>CC SHOPPING DURAN KILOMETRO 35 DE LA AUTOPISTA DURAN  BOLICHE56</v>
          </cell>
          <cell r="M4440" t="str">
            <v>1091717898001</v>
          </cell>
          <cell r="N4440" t="str">
            <v>998659562</v>
          </cell>
          <cell r="O4440" t="str">
            <v/>
          </cell>
          <cell r="P4440" t="str">
            <v>GUAYAQUIL</v>
          </cell>
          <cell r="Q4440" t="str">
            <v>GUAYAQUIL</v>
          </cell>
          <cell r="R4440" t="str">
            <v>GUAYAS</v>
          </cell>
          <cell r="T4440" t="str">
            <v>TRAMACO</v>
          </cell>
          <cell r="U4440" t="str">
            <v>FLEXNETUIO_GYE</v>
          </cell>
          <cell r="V4440">
            <v>1</v>
          </cell>
          <cell r="W4440">
            <v>1</v>
          </cell>
          <cell r="X4440" t="str">
            <v>FLEXNET ECUADOR - MOVISTAR</v>
          </cell>
          <cell r="Y4440" t="str">
            <v>CALLE 28 DE JUNIO S/N Y GARCIA MORENO ENTRADA LLANO GRANDE</v>
          </cell>
        </row>
        <row r="4441">
          <cell r="A4441" t="str">
            <v>2023-00259</v>
          </cell>
          <cell r="B4441">
            <v>493598</v>
          </cell>
          <cell r="C4441" t="str">
            <v>2023-00259</v>
          </cell>
          <cell r="D4441" t="str">
            <v>MOVISTAR</v>
          </cell>
          <cell r="E4441" t="str">
            <v>DESPACHO</v>
          </cell>
          <cell r="F4441" t="str">
            <v>NORMAL</v>
          </cell>
          <cell r="G4441" t="str">
            <v>031080202300259</v>
          </cell>
          <cell r="H4441">
            <v>44936</v>
          </cell>
          <cell r="I4441" t="str">
            <v>ENTREGADO</v>
          </cell>
          <cell r="J4441">
            <v>44937</v>
          </cell>
          <cell r="K4441" t="str">
            <v>NORPHONE C.C. SHOPPING MANTA_LOURDES BRAVO</v>
          </cell>
          <cell r="L4441" t="str">
            <v>AV. 4 DE NOVIEMBRE, MANTA 130210   LOCAL 21 PLANTA ALTA</v>
          </cell>
          <cell r="M4441" t="str">
            <v>1091717898001</v>
          </cell>
          <cell r="N4441" t="str">
            <v>984246089</v>
          </cell>
          <cell r="O4441" t="str">
            <v/>
          </cell>
          <cell r="P4441" t="str">
            <v>MANTA</v>
          </cell>
          <cell r="Q4441" t="str">
            <v>MANTA</v>
          </cell>
          <cell r="R4441" t="str">
            <v>MANABI</v>
          </cell>
          <cell r="T4441" t="str">
            <v>TRAMACO</v>
          </cell>
          <cell r="U4441" t="str">
            <v>FLEXNETUIO_PROVINCIA</v>
          </cell>
          <cell r="V4441">
            <v>1</v>
          </cell>
          <cell r="W4441">
            <v>1</v>
          </cell>
          <cell r="X4441" t="str">
            <v>FLEXNET ECUADOR - MOVISTAR</v>
          </cell>
          <cell r="Y4441" t="str">
            <v>CALLE 28 DE JUNIO S/N Y GARCIA MORENO ENTRADA LLANO GRANDE</v>
          </cell>
        </row>
        <row r="4442">
          <cell r="A4442" t="str">
            <v>2023-00260</v>
          </cell>
          <cell r="B4442">
            <v>493599</v>
          </cell>
          <cell r="C4442" t="str">
            <v>2023-00260</v>
          </cell>
          <cell r="D4442" t="str">
            <v>MOVISTAR</v>
          </cell>
          <cell r="E4442" t="str">
            <v>DESPACHO</v>
          </cell>
          <cell r="F4442" t="str">
            <v>NORMAL</v>
          </cell>
          <cell r="G4442" t="str">
            <v>FT78964</v>
          </cell>
          <cell r="H4442">
            <v>44936</v>
          </cell>
          <cell r="I4442" t="str">
            <v>ENTREGADO</v>
          </cell>
          <cell r="J4442">
            <v>44937</v>
          </cell>
          <cell r="K4442" t="str">
            <v>TECECAB CALLE PICHINCHA_ZAIDA MOREIRA</v>
          </cell>
          <cell r="L4442" t="str">
            <v>AV. AMAZONAS N21-147 Y ROCA</v>
          </cell>
          <cell r="M4442" t="str">
            <v>1792306043001</v>
          </cell>
          <cell r="N4442" t="str">
            <v>999779051</v>
          </cell>
          <cell r="P4442" t="str">
            <v>QUITO</v>
          </cell>
          <cell r="Q4442" t="str">
            <v>QUITO</v>
          </cell>
          <cell r="R4442" t="str">
            <v>PICHINCHA</v>
          </cell>
          <cell r="T4442" t="str">
            <v>FLEXTRANS UIO</v>
          </cell>
          <cell r="U4442" t="str">
            <v>FLEXNETUIO_LOCAL</v>
          </cell>
          <cell r="V4442">
            <v>4</v>
          </cell>
          <cell r="W4442">
            <v>1</v>
          </cell>
          <cell r="X4442" t="str">
            <v>FLEXNET ECUADOR - MOVISTAR</v>
          </cell>
          <cell r="Y4442" t="str">
            <v>CALLE 28 DE JUNIO S/N Y GARCIA MORENO ENTRADA LLANO GRANDE</v>
          </cell>
        </row>
        <row r="4443">
          <cell r="A4443" t="str">
            <v>2023-00261</v>
          </cell>
          <cell r="B4443">
            <v>493600</v>
          </cell>
          <cell r="C4443" t="str">
            <v>2023-00261</v>
          </cell>
          <cell r="D4443" t="str">
            <v>MOVISTAR</v>
          </cell>
          <cell r="E4443" t="str">
            <v>DESPACHO</v>
          </cell>
          <cell r="F4443" t="str">
            <v>NORMAL</v>
          </cell>
          <cell r="G4443" t="str">
            <v>031080202300261</v>
          </cell>
          <cell r="H4443">
            <v>44936</v>
          </cell>
          <cell r="I4443" t="str">
            <v>ENTREGADO</v>
          </cell>
          <cell r="J4443">
            <v>44937</v>
          </cell>
          <cell r="K4443" t="str">
            <v>NORPHONE C.C. PASEO SHOPPING LA LIBERTAD_LOURDES BRAVO</v>
          </cell>
          <cell r="L4443" t="str">
            <v xml:space="preserve">C.C. EL PASEO SHOPPING LA PENINSULA LOCAL 1 PLANTA BAJA BARRIO SAN FRANCISCO MZ 38. CALLE 9 </v>
          </cell>
          <cell r="M4443" t="str">
            <v>1091717898001</v>
          </cell>
          <cell r="N4443" t="str">
            <v>984246089</v>
          </cell>
          <cell r="O4443" t="str">
            <v/>
          </cell>
          <cell r="P4443" t="str">
            <v>LA LIBERTAD</v>
          </cell>
          <cell r="Q4443" t="str">
            <v>LA LIBERTAD</v>
          </cell>
          <cell r="R4443" t="str">
            <v>SANTA ELENA</v>
          </cell>
          <cell r="T4443" t="str">
            <v>TRAMACO</v>
          </cell>
          <cell r="U4443" t="str">
            <v>FLEXNETUIO_PROVINCIA</v>
          </cell>
          <cell r="V4443">
            <v>1</v>
          </cell>
          <cell r="W4443">
            <v>1</v>
          </cell>
          <cell r="X4443" t="str">
            <v>FLEXNET ECUADOR - MOVISTAR</v>
          </cell>
          <cell r="Y4443" t="str">
            <v>CALLE 28 DE JUNIO S/N Y GARCIA MORENO ENTRADA LLANO GRANDE</v>
          </cell>
        </row>
        <row r="4444">
          <cell r="A4444" t="str">
            <v>2023-00262</v>
          </cell>
          <cell r="B4444">
            <v>493601</v>
          </cell>
          <cell r="C4444" t="str">
            <v>2023-00262</v>
          </cell>
          <cell r="D4444" t="str">
            <v>MOVISTAR</v>
          </cell>
          <cell r="E4444" t="str">
            <v>DESPACHO</v>
          </cell>
          <cell r="F4444" t="str">
            <v>NORMAL</v>
          </cell>
          <cell r="G4444" t="str">
            <v>031080202300262</v>
          </cell>
          <cell r="H4444">
            <v>44936</v>
          </cell>
          <cell r="I4444" t="str">
            <v>ENTREGADO</v>
          </cell>
          <cell r="J4444">
            <v>44937</v>
          </cell>
          <cell r="K4444" t="str">
            <v xml:space="preserve">NORPHONE CAVS DAS LATACUNGA_LOURDES BRAVO </v>
          </cell>
          <cell r="L4444" t="str">
            <v>BELISARIO QUEVEDO 807 Y JUAN ABEL ECHEVERRIA  JUNTO ALMACENES LA GANGA ED. DE 3 PISOS LATACUNGA</v>
          </cell>
          <cell r="M4444" t="str">
            <v>1091717898001</v>
          </cell>
          <cell r="N4444" t="str">
            <v>0980558242 - 0980520332</v>
          </cell>
          <cell r="O4444" t="str">
            <v/>
          </cell>
          <cell r="P4444" t="str">
            <v>LATACUNGA</v>
          </cell>
          <cell r="Q4444" t="str">
            <v>LATACUNGA</v>
          </cell>
          <cell r="R4444" t="str">
            <v>COTOPAXI</v>
          </cell>
          <cell r="T4444" t="str">
            <v>TRAMACO</v>
          </cell>
          <cell r="U4444" t="str">
            <v>FLEXNETUIO_PROVINCIA</v>
          </cell>
          <cell r="V4444">
            <v>1</v>
          </cell>
          <cell r="W4444">
            <v>1</v>
          </cell>
          <cell r="X4444" t="str">
            <v>FLEXNET ECUADOR - MOVISTAR</v>
          </cell>
          <cell r="Y4444" t="str">
            <v>CALLE 28 DE JUNIO S/N Y GARCIA MORENO ENTRADA LLANO GRANDE</v>
          </cell>
        </row>
        <row r="4445">
          <cell r="A4445" t="str">
            <v>2023-00263</v>
          </cell>
          <cell r="B4445">
            <v>493602</v>
          </cell>
          <cell r="C4445" t="str">
            <v>2023-00263</v>
          </cell>
          <cell r="D4445" t="str">
            <v>MOVISTAR</v>
          </cell>
          <cell r="E4445" t="str">
            <v>DESPACHO</v>
          </cell>
          <cell r="F4445" t="str">
            <v>NORMAL</v>
          </cell>
          <cell r="G4445" t="str">
            <v>031080202300263</v>
          </cell>
          <cell r="H4445">
            <v>44936</v>
          </cell>
          <cell r="I4445" t="str">
            <v>ENTREGADO</v>
          </cell>
          <cell r="J4445">
            <v>44937</v>
          </cell>
          <cell r="K4445" t="str">
            <v xml:space="preserve">NORPHONE CAVS DAS SANTO DOMINGO_LOURDES BRAVO </v>
          </cell>
          <cell r="L4445" t="str">
            <v>29 DE MAYO Y LATACUNGA A LADO DEL POLLO GUS SANTO DOMINGO</v>
          </cell>
          <cell r="M4445" t="str">
            <v>1091717898001</v>
          </cell>
          <cell r="N4445" t="str">
            <v>984246089</v>
          </cell>
          <cell r="O4445" t="str">
            <v/>
          </cell>
          <cell r="P4445" t="str">
            <v>SANTO DOMINGO</v>
          </cell>
          <cell r="Q4445" t="str">
            <v>SANTO DOMINGO</v>
          </cell>
          <cell r="R4445" t="str">
            <v>SANTO DOMINGO DE LOS TSACHILAS</v>
          </cell>
          <cell r="T4445" t="str">
            <v>TRAMACO</v>
          </cell>
          <cell r="U4445" t="str">
            <v>FLEXNETUIO_PROVINCIA</v>
          </cell>
          <cell r="V4445">
            <v>1</v>
          </cell>
          <cell r="W4445">
            <v>1</v>
          </cell>
          <cell r="X4445" t="str">
            <v>FLEXNET ECUADOR - MOVISTAR</v>
          </cell>
          <cell r="Y4445" t="str">
            <v>CALLE 28 DE JUNIO S/N Y GARCIA MORENO ENTRADA LLANO GRANDE</v>
          </cell>
        </row>
        <row r="4446">
          <cell r="A4446" t="str">
            <v>2023-00264</v>
          </cell>
          <cell r="B4446">
            <v>493603</v>
          </cell>
          <cell r="C4446" t="str">
            <v>2023-00264</v>
          </cell>
          <cell r="D4446" t="str">
            <v>MOVISTAR</v>
          </cell>
          <cell r="E4446" t="str">
            <v>DESPACHO</v>
          </cell>
          <cell r="F4446" t="str">
            <v>NORMAL</v>
          </cell>
          <cell r="G4446" t="str">
            <v>031080202300264</v>
          </cell>
          <cell r="H4446">
            <v>44936</v>
          </cell>
          <cell r="I4446" t="str">
            <v>ENTREGADO</v>
          </cell>
          <cell r="J4446">
            <v>44937</v>
          </cell>
          <cell r="K4446" t="str">
            <v>PDV NORPHONE ISLA SHOPPING RIOBAMBA_CARLOS JOSE CAMPOVERDE BERRU</v>
          </cell>
          <cell r="L4446" t="str">
            <v>PASEO SHOPPING RIOBAMBA ANTONIO JOSE DE SUCRE Y BEGONIAS PLANTA BAJA FRENTE A PHARMACYS RIOBAMBA</v>
          </cell>
          <cell r="M4446" t="str">
            <v>1091717898001</v>
          </cell>
          <cell r="N4446" t="str">
            <v>994454243</v>
          </cell>
          <cell r="O4446" t="str">
            <v/>
          </cell>
          <cell r="P4446" t="str">
            <v>RIOBAMBA</v>
          </cell>
          <cell r="Q4446" t="str">
            <v>RIOBAMBA</v>
          </cell>
          <cell r="R4446" t="str">
            <v>CHIMBORAZO</v>
          </cell>
          <cell r="T4446" t="str">
            <v>TRAMACO</v>
          </cell>
          <cell r="U4446" t="str">
            <v>FLEXNETUIO_PROVINCIA</v>
          </cell>
          <cell r="V4446">
            <v>1</v>
          </cell>
          <cell r="W4446">
            <v>1</v>
          </cell>
          <cell r="X4446" t="str">
            <v>FLEXNET ECUADOR - MOVISTAR</v>
          </cell>
          <cell r="Y4446" t="str">
            <v>CALLE 28 DE JUNIO S/N Y GARCIA MORENO ENTRADA LLANO GRANDE</v>
          </cell>
        </row>
        <row r="4447">
          <cell r="A4447" t="str">
            <v>2023-00265</v>
          </cell>
          <cell r="B4447">
            <v>493604</v>
          </cell>
          <cell r="C4447" t="str">
            <v>2023-00265</v>
          </cell>
          <cell r="D4447" t="str">
            <v>MOVISTAR</v>
          </cell>
          <cell r="E4447" t="str">
            <v>DESPACHO</v>
          </cell>
          <cell r="F4447" t="str">
            <v>NORMAL</v>
          </cell>
          <cell r="G4447" t="str">
            <v>031080202300265</v>
          </cell>
          <cell r="H4447">
            <v>44936</v>
          </cell>
          <cell r="I4447" t="str">
            <v>ENTREGADO</v>
          </cell>
          <cell r="J4447">
            <v>44938</v>
          </cell>
          <cell r="K4447" t="str">
            <v>MOVIPHONE EL ORO_CRISTIAN MORQUECHO</v>
          </cell>
          <cell r="L4447" t="str">
            <v>ED. MURANO OF. 106 PISO 1 CALLE ROCAFUERTE E 9 DE MAYO Y GUAYAS JUNTO A FISCALIA</v>
          </cell>
          <cell r="M4447" t="str">
            <v>0391007160001</v>
          </cell>
          <cell r="N4447" t="str">
            <v>958931684</v>
          </cell>
          <cell r="P4447" t="str">
            <v>MACHALA</v>
          </cell>
          <cell r="Q4447" t="str">
            <v>MACHALA</v>
          </cell>
          <cell r="R4447" t="str">
            <v>EL ORO</v>
          </cell>
          <cell r="T4447" t="str">
            <v>TRAMACO</v>
          </cell>
          <cell r="U4447" t="str">
            <v>FLEXNETUIO_PROVINCIA</v>
          </cell>
          <cell r="V4447">
            <v>2</v>
          </cell>
          <cell r="W4447">
            <v>1</v>
          </cell>
          <cell r="X4447" t="str">
            <v>FLEXNET ECUADOR - MOVISTAR</v>
          </cell>
          <cell r="Y4447" t="str">
            <v>CALLE 28 DE JUNIO S/N Y GARCIA MORENO ENTRADA LLANO GRANDE</v>
          </cell>
        </row>
        <row r="4448">
          <cell r="A4448" t="str">
            <v>2023-00266</v>
          </cell>
          <cell r="B4448">
            <v>493605</v>
          </cell>
          <cell r="C4448" t="str">
            <v>2023-00266</v>
          </cell>
          <cell r="D4448" t="str">
            <v>MOVISTAR</v>
          </cell>
          <cell r="E4448" t="str">
            <v>DESPACHO</v>
          </cell>
          <cell r="F4448" t="str">
            <v>NORMAL</v>
          </cell>
          <cell r="G4448" t="str">
            <v>031080202300266</v>
          </cell>
          <cell r="H4448">
            <v>44936</v>
          </cell>
          <cell r="I4448" t="str">
            <v>ENTREGADO</v>
          </cell>
          <cell r="J4448">
            <v>44937</v>
          </cell>
          <cell r="K4448" t="str">
            <v xml:space="preserve">AE NORPHONE POLICENTRO_LOURDES BRAVO </v>
          </cell>
          <cell r="L4448" t="str">
            <v>Cdla Kenney Av Del Periodista y Dr Juan Bautista Arzube CC Policentro local 9</v>
          </cell>
          <cell r="M4448" t="str">
            <v>1091717898001</v>
          </cell>
          <cell r="N4448" t="str">
            <v>984246089</v>
          </cell>
          <cell r="O4448" t="str">
            <v/>
          </cell>
          <cell r="P4448" t="str">
            <v>GUAYAQUIL</v>
          </cell>
          <cell r="Q4448" t="str">
            <v>GUAYAQUIL</v>
          </cell>
          <cell r="R4448" t="str">
            <v>GUAYAS</v>
          </cell>
          <cell r="T4448" t="str">
            <v>TRAMACO</v>
          </cell>
          <cell r="U4448" t="str">
            <v>FLEXNETUIO_GYE</v>
          </cell>
          <cell r="V4448">
            <v>1</v>
          </cell>
          <cell r="W4448">
            <v>1</v>
          </cell>
          <cell r="X4448" t="str">
            <v>FLEXNET ECUADOR - MOVISTAR</v>
          </cell>
          <cell r="Y4448" t="str">
            <v>CALLE 28 DE JUNIO S/N Y GARCIA MORENO ENTRADA LLANO GRANDE</v>
          </cell>
        </row>
        <row r="4449">
          <cell r="A4449" t="str">
            <v>2023-00267</v>
          </cell>
          <cell r="B4449">
            <v>493606</v>
          </cell>
          <cell r="C4449" t="str">
            <v>2023-00267</v>
          </cell>
          <cell r="D4449" t="str">
            <v>MOVISTAR</v>
          </cell>
          <cell r="E4449" t="str">
            <v>DESPACHO</v>
          </cell>
          <cell r="F4449" t="str">
            <v>NORMAL</v>
          </cell>
          <cell r="G4449" t="str">
            <v>031080202300267</v>
          </cell>
          <cell r="H4449">
            <v>44936</v>
          </cell>
          <cell r="I4449" t="str">
            <v>ENTREGADO</v>
          </cell>
          <cell r="J4449">
            <v>44938</v>
          </cell>
          <cell r="K4449" t="str">
            <v>DISTEVSATT S.A. HUAQUILLAS_DANNY AUGUSTO SANCHEZ ESPINOSA</v>
          </cell>
          <cell r="L4449" t="str">
            <v>10 DE AGOSTO 111  Y  1 DE MAYO</v>
          </cell>
          <cell r="M4449" t="str">
            <v>0791776163001</v>
          </cell>
          <cell r="N4449" t="str">
            <v>0983648374 - 0958603361</v>
          </cell>
          <cell r="O4449" t="str">
            <v/>
          </cell>
          <cell r="P4449" t="str">
            <v>HUAQUILLAS</v>
          </cell>
          <cell r="Q4449" t="str">
            <v>HUAQUILLAS</v>
          </cell>
          <cell r="R4449" t="str">
            <v>EL ORO</v>
          </cell>
          <cell r="T4449" t="str">
            <v>TRAMACO</v>
          </cell>
          <cell r="U4449" t="str">
            <v>FLEXNETUIO_PROVINCIA</v>
          </cell>
          <cell r="V4449">
            <v>1</v>
          </cell>
          <cell r="W4449">
            <v>1</v>
          </cell>
          <cell r="X4449" t="str">
            <v>FLEXNET ECUADOR - MOVISTAR</v>
          </cell>
          <cell r="Y4449" t="str">
            <v>CALLE 28 DE JUNIO S/N Y GARCIA MORENO ENTRADA LLANO GRANDE</v>
          </cell>
        </row>
        <row r="4450">
          <cell r="A4450" t="str">
            <v>2023-00268</v>
          </cell>
          <cell r="B4450">
            <v>493607</v>
          </cell>
          <cell r="C4450" t="str">
            <v>2023-00268</v>
          </cell>
          <cell r="D4450" t="str">
            <v>MOVISTAR</v>
          </cell>
          <cell r="E4450" t="str">
            <v>DESPACHO</v>
          </cell>
          <cell r="F4450" t="str">
            <v>NORMAL</v>
          </cell>
          <cell r="G4450" t="str">
            <v>031080202300268</v>
          </cell>
          <cell r="H4450">
            <v>44936</v>
          </cell>
          <cell r="I4450" t="str">
            <v>ENTREGADO</v>
          </cell>
          <cell r="J4450">
            <v>44937</v>
          </cell>
          <cell r="K4450" t="str">
            <v>AE NORPHONE RIOBAMBA_LOURDES BRAVO</v>
          </cell>
          <cell r="L4450" t="str">
            <v>10 DE AGOSTO Y GARCIA MORENO ESQUINA LOCAL PLANTA BAJA DIAGONAL BANCO INTERNACIONAL</v>
          </cell>
          <cell r="M4450" t="str">
            <v>1091717898001</v>
          </cell>
          <cell r="N4450" t="str">
            <v>998659562</v>
          </cell>
          <cell r="O4450" t="str">
            <v/>
          </cell>
          <cell r="P4450" t="str">
            <v>RIOBAMBA</v>
          </cell>
          <cell r="Q4450" t="str">
            <v>RIOBAMBA</v>
          </cell>
          <cell r="R4450" t="str">
            <v>CHIMBORAZO</v>
          </cell>
          <cell r="T4450" t="str">
            <v>TRAMACO</v>
          </cell>
          <cell r="U4450" t="str">
            <v>FLEXNETUIO_PROVINCIA</v>
          </cell>
          <cell r="V4450">
            <v>1</v>
          </cell>
          <cell r="W4450">
            <v>1</v>
          </cell>
          <cell r="X4450" t="str">
            <v>FLEXNET ECUADOR - MOVISTAR</v>
          </cell>
          <cell r="Y4450" t="str">
            <v>CALLE 28 DE JUNIO S/N Y GARCIA MORENO ENTRADA LLANO GRANDE</v>
          </cell>
        </row>
        <row r="4451">
          <cell r="A4451" t="str">
            <v>2023-00269</v>
          </cell>
          <cell r="B4451">
            <v>493608</v>
          </cell>
          <cell r="C4451" t="str">
            <v>2023-00269</v>
          </cell>
          <cell r="D4451" t="str">
            <v>MOVISTAR</v>
          </cell>
          <cell r="E4451" t="str">
            <v>DESPACHO</v>
          </cell>
          <cell r="F4451" t="str">
            <v>NORMAL</v>
          </cell>
          <cell r="G4451" t="str">
            <v>031080202300269</v>
          </cell>
          <cell r="H4451">
            <v>44936</v>
          </cell>
          <cell r="I4451" t="str">
            <v>EN_TRANSITO</v>
          </cell>
          <cell r="J4451">
            <v>44936</v>
          </cell>
          <cell r="K4451" t="str">
            <v>GALACELL_ELI JARAMILLO</v>
          </cell>
          <cell r="L4451" t="str">
            <v>V BALTRA Y CHARLES BINFORD ED ESC. SAN FRANCISCO  PUERTO AYORASANTA CRUZ</v>
          </cell>
          <cell r="M4451" t="str">
            <v>0992479736001</v>
          </cell>
          <cell r="N4451" t="str">
            <v>92578886</v>
          </cell>
          <cell r="O4451" t="str">
            <v/>
          </cell>
          <cell r="P4451" t="str">
            <v>SANTA CRUZ</v>
          </cell>
          <cell r="Q4451" t="str">
            <v>SANTA CRUZ</v>
          </cell>
          <cell r="R4451" t="str">
            <v>GALAPAGOS</v>
          </cell>
          <cell r="T4451" t="str">
            <v>TRAMACO</v>
          </cell>
          <cell r="U4451" t="str">
            <v>FLEXNETUIO_PROVINCIA</v>
          </cell>
          <cell r="V4451">
            <v>1</v>
          </cell>
          <cell r="W4451">
            <v>1</v>
          </cell>
          <cell r="X4451" t="str">
            <v>FLEXNET ECUADOR - MOVISTAR</v>
          </cell>
          <cell r="Y4451" t="str">
            <v>CALLE 28 DE JUNIO S/N Y GARCIA MORENO ENTRADA LLANO GRANDE</v>
          </cell>
        </row>
        <row r="4452">
          <cell r="A4452" t="str">
            <v>2023-00270</v>
          </cell>
          <cell r="B4452">
            <v>493609</v>
          </cell>
          <cell r="C4452" t="str">
            <v>2023-00270</v>
          </cell>
          <cell r="D4452" t="str">
            <v>MOVISTAR</v>
          </cell>
          <cell r="E4452" t="str">
            <v>DESPACHO</v>
          </cell>
          <cell r="F4452" t="str">
            <v>NORMAL</v>
          </cell>
          <cell r="G4452" t="str">
            <v>FT78916</v>
          </cell>
          <cell r="H4452">
            <v>44936</v>
          </cell>
          <cell r="I4452" t="str">
            <v>ENTREGADO</v>
          </cell>
          <cell r="J4452">
            <v>44937</v>
          </cell>
          <cell r="K4452" t="str">
            <v>MORENO HIDALGO JHON FREDY GUAYAQUIL_MORENO HIDALGO JHON FREDY</v>
          </cell>
          <cell r="L4452" t="str">
            <v>9 de octubre y Carchi, edificio Platinium referencia arriba de pizza Dominos</v>
          </cell>
          <cell r="M4452" t="str">
            <v>0907345748</v>
          </cell>
          <cell r="N4452" t="str">
            <v>962138827</v>
          </cell>
          <cell r="O4452" t="str">
            <v/>
          </cell>
          <cell r="P4452" t="str">
            <v>GUAYAQUIL</v>
          </cell>
          <cell r="Q4452" t="str">
            <v>GUAYAQUIL</v>
          </cell>
          <cell r="R4452" t="str">
            <v>GUAYAS</v>
          </cell>
          <cell r="T4452" t="str">
            <v>ITSACOURIER</v>
          </cell>
          <cell r="U4452" t="str">
            <v>FLEXNETUIO_GYE</v>
          </cell>
          <cell r="V4452">
            <v>1</v>
          </cell>
          <cell r="W4452">
            <v>1</v>
          </cell>
          <cell r="X4452" t="str">
            <v>FLEXNET ECUADOR - MOVISTAR</v>
          </cell>
          <cell r="Y4452" t="str">
            <v>CALLE 28 DE JUNIO S/N Y GARCIA MORENO ENTRADA LLANO GRANDE</v>
          </cell>
        </row>
        <row r="4453">
          <cell r="A4453" t="str">
            <v>2023-00271</v>
          </cell>
          <cell r="B4453">
            <v>493610</v>
          </cell>
          <cell r="C4453" t="str">
            <v>2023-00271</v>
          </cell>
          <cell r="D4453" t="str">
            <v>MOVISTAR</v>
          </cell>
          <cell r="E4453" t="str">
            <v>DESPACHO</v>
          </cell>
          <cell r="F4453" t="str">
            <v>NORMAL</v>
          </cell>
          <cell r="G4453" t="str">
            <v>031080202300271</v>
          </cell>
          <cell r="H4453">
            <v>44936</v>
          </cell>
          <cell r="I4453" t="str">
            <v>ENTREGADO</v>
          </cell>
          <cell r="J4453">
            <v>44937</v>
          </cell>
          <cell r="K4453" t="str">
            <v>CAVS AE NORPHONE EL CONDADO_PUSDA CHEZA ERIKA ELIZABETH</v>
          </cell>
          <cell r="L4453" t="str">
            <v>AVENIDA DE LA PRENSA Y AVENIDA KENNEDY CC CONDADO SHOPPING  LOCAL 314 FRENTE A KIA</v>
          </cell>
          <cell r="M4453" t="str">
            <v>1091717898001</v>
          </cell>
          <cell r="N4453" t="str">
            <v>984246089</v>
          </cell>
          <cell r="O4453" t="str">
            <v/>
          </cell>
          <cell r="P4453" t="str">
            <v>QUITO</v>
          </cell>
          <cell r="Q4453" t="str">
            <v>QUITO</v>
          </cell>
          <cell r="R4453" t="str">
            <v>PICHINCHA</v>
          </cell>
          <cell r="T4453" t="str">
            <v>TRAMACO</v>
          </cell>
          <cell r="U4453" t="str">
            <v>FLEXNETUIO_LOCAL</v>
          </cell>
          <cell r="V4453">
            <v>1</v>
          </cell>
          <cell r="W4453">
            <v>1</v>
          </cell>
          <cell r="X4453" t="str">
            <v>FLEXNET ECUADOR - MOVISTAR</v>
          </cell>
          <cell r="Y4453" t="str">
            <v>CALLE 28 DE JUNIO S/N Y GARCIA MORENO ENTRADA LLANO GRANDE</v>
          </cell>
        </row>
        <row r="4454">
          <cell r="A4454" t="str">
            <v>FTESM00131</v>
          </cell>
          <cell r="B4454">
            <v>493580</v>
          </cell>
          <cell r="C4454" t="str">
            <v>FTESM00131</v>
          </cell>
          <cell r="D4454" t="str">
            <v>CONECEL_DOCUMENTOS</v>
          </cell>
          <cell r="E4454" t="str">
            <v>DESPACHO</v>
          </cell>
          <cell r="G4454" t="str">
            <v>031002004169681</v>
          </cell>
          <cell r="H4454">
            <v>44936</v>
          </cell>
          <cell r="I4454" t="str">
            <v>ENTREGADO</v>
          </cell>
          <cell r="J4454">
            <v>44938</v>
          </cell>
          <cell r="K4454" t="str">
            <v>GIRA MUÑOZ</v>
          </cell>
          <cell r="L4454" t="str">
            <v>RETIRA AGENCIA TRAMACO ESMERALDAS</v>
          </cell>
          <cell r="P4454" t="str">
            <v>080101</v>
          </cell>
          <cell r="Q4454" t="str">
            <v>ESMERALDAS</v>
          </cell>
          <cell r="R4454" t="str">
            <v>ESMERALDAS</v>
          </cell>
          <cell r="S4454" t="str">
            <v>ESMERALDAS</v>
          </cell>
          <cell r="T4454" t="str">
            <v>TRAMACO</v>
          </cell>
          <cell r="U4454" t="str">
            <v>FLEXNETUIO_PROVINCIA</v>
          </cell>
          <cell r="V4454">
            <v>1</v>
          </cell>
          <cell r="X4454" t="str">
            <v>FLEXNET</v>
          </cell>
        </row>
        <row r="4455">
          <cell r="A4455" t="str">
            <v>18606910</v>
          </cell>
          <cell r="B4455">
            <v>493579</v>
          </cell>
          <cell r="C4455" t="str">
            <v>18606910</v>
          </cell>
          <cell r="D4455" t="str">
            <v>SPARE</v>
          </cell>
          <cell r="E4455" t="str">
            <v>DESPACHO</v>
          </cell>
          <cell r="F4455" t="str">
            <v>NORMAL</v>
          </cell>
          <cell r="G4455" t="str">
            <v>78841</v>
          </cell>
          <cell r="H4455">
            <v>44936</v>
          </cell>
          <cell r="I4455" t="str">
            <v>ENTREGADO</v>
          </cell>
          <cell r="J4455">
            <v>44936</v>
          </cell>
          <cell r="K4455" t="str">
            <v>OFICINA HUAWEI - GYE</v>
          </cell>
          <cell r="L4455" t="str">
            <v>AV. FRANCISCO DE ORELLANA Y ALBERTO BORGES, EDIFICIO CLARO CENTRUM PISO 12</v>
          </cell>
          <cell r="M4455" t="str">
            <v xml:space="preserve">CHRSITIAN AGUILERA </v>
          </cell>
          <cell r="N4455" t="str">
            <v>0984887709</v>
          </cell>
          <cell r="P4455" t="str">
            <v>090506</v>
          </cell>
          <cell r="Q4455" t="str">
            <v>GUAYAQUIL</v>
          </cell>
          <cell r="R4455" t="str">
            <v>GUAYAS</v>
          </cell>
          <cell r="S4455" t="str">
            <v>GUAYAQUIL</v>
          </cell>
          <cell r="T4455" t="str">
            <v>FLEXTRANS GYE</v>
          </cell>
          <cell r="U4455" t="str">
            <v>FLEXNETGYE_LOCAL</v>
          </cell>
          <cell r="V4455">
            <v>1</v>
          </cell>
          <cell r="W4455">
            <v>0.05</v>
          </cell>
          <cell r="X4455" t="str">
            <v>FLEXNET ECUADOR</v>
          </cell>
          <cell r="Y4455" t="str">
            <v>FERNANDO GUTIÉRREZ HILL VÍA DAULE KM 8 1/2 ENTRADA COOPERATIVA JUAN MONTALVO</v>
          </cell>
        </row>
        <row r="4456">
          <cell r="A4456" t="str">
            <v>20003062545421</v>
          </cell>
          <cell r="B4456">
            <v>493569</v>
          </cell>
          <cell r="C4456" t="str">
            <v>20003062545421</v>
          </cell>
          <cell r="D4456" t="str">
            <v>CONECEL</v>
          </cell>
          <cell r="E4456" t="str">
            <v>DESPACHO</v>
          </cell>
          <cell r="F4456" t="str">
            <v>NORMAL</v>
          </cell>
          <cell r="G4456" t="str">
            <v>031002004171465</v>
          </cell>
          <cell r="H4456">
            <v>44936</v>
          </cell>
          <cell r="I4456" t="str">
            <v>INCIDENCIA</v>
          </cell>
          <cell r="J4456">
            <v>44944</v>
          </cell>
          <cell r="K4456" t="str">
            <v xml:space="preserve">OMAR DARIO JIMENEZ BONILLA / </v>
          </cell>
          <cell r="L4456" t="str">
            <v>MILAGRO / MILAGRO / AV 17 SEPTIEMBRE ENTRE CALLE 12 DE OCTUBRE Y PDTE CARRION DIAGONAL A PASEO SHOPPING MILAGRO ENTREGA EN RESTAURANTE LA COSTA PLANTA BAJA</v>
          </cell>
          <cell r="M4456" t="str">
            <v>921005385</v>
          </cell>
          <cell r="N4456" t="str">
            <v>963953672 /  992145500</v>
          </cell>
          <cell r="P4456" t="str">
            <v>MILAGRO</v>
          </cell>
          <cell r="Q4456" t="str">
            <v>MILAGRO</v>
          </cell>
          <cell r="R4456" t="str">
            <v>GUAYAS</v>
          </cell>
          <cell r="T4456" t="str">
            <v>TRAMACO</v>
          </cell>
          <cell r="U4456" t="str">
            <v>FLEXNETUIO_PROVINCIA</v>
          </cell>
          <cell r="V4456">
            <v>1</v>
          </cell>
          <cell r="W4456">
            <v>1</v>
          </cell>
          <cell r="X4456" t="str">
            <v>FLEXNET</v>
          </cell>
          <cell r="Y4456" t="str">
            <v>FLEX NET CALLE 28 DE JUNIO S/N Y GARCIA MORENO ENTRADA LLANO GRANDE</v>
          </cell>
        </row>
        <row r="4457">
          <cell r="A4457" t="str">
            <v>20003062176609</v>
          </cell>
          <cell r="B4457">
            <v>493554</v>
          </cell>
          <cell r="C4457" t="str">
            <v>20003062176609</v>
          </cell>
          <cell r="D4457" t="str">
            <v>CONECEL</v>
          </cell>
          <cell r="E4457" t="str">
            <v>DESPACHO</v>
          </cell>
          <cell r="F4457" t="str">
            <v>NORMAL</v>
          </cell>
          <cell r="H4457">
            <v>44936</v>
          </cell>
          <cell r="I4457" t="str">
            <v>DEVOLUCION_EN_PROCESO</v>
          </cell>
          <cell r="J4457">
            <v>44943</v>
          </cell>
          <cell r="K4457" t="str">
            <v xml:space="preserve">NASE JONATHAN KAEKAT VEGA / </v>
          </cell>
          <cell r="L4457" t="str">
            <v>CUENCA / SAN BLAS / 9 DE OCTUBRE ENTRE MARIA ARIZAGA Y MARIANO CUEVA EN CASA 2 PISO COLOR BLANCO PUERTA NEGRO CENIZAS DE ALUMINIO DOS CALLES MERCADO 9 DE OCTUBRE</v>
          </cell>
          <cell r="M4457" t="str">
            <v>1450328230</v>
          </cell>
          <cell r="N4457" t="str">
            <v>962178256 /  963995211</v>
          </cell>
          <cell r="P4457" t="str">
            <v>CUENCA</v>
          </cell>
          <cell r="Q4457" t="str">
            <v>CUENCA</v>
          </cell>
          <cell r="R4457" t="str">
            <v>AZUAY</v>
          </cell>
          <cell r="T4457" t="str">
            <v>ITSACOURIER</v>
          </cell>
          <cell r="U4457" t="str">
            <v>FLEXNETUIO_PROVINCIA</v>
          </cell>
          <cell r="V4457">
            <v>1</v>
          </cell>
          <cell r="W4457">
            <v>1</v>
          </cell>
          <cell r="X4457" t="str">
            <v>FLEXNET</v>
          </cell>
          <cell r="Y4457" t="str">
            <v>FLEX NET CALLE 28 DE JUNIO S/N Y GARCIA MORENO ENTRADA LLANO GRANDE</v>
          </cell>
        </row>
        <row r="4458">
          <cell r="A4458" t="str">
            <v>20003041180769_1</v>
          </cell>
          <cell r="B4458">
            <v>493557</v>
          </cell>
          <cell r="C4458" t="str">
            <v>20003041180769_1</v>
          </cell>
          <cell r="D4458" t="str">
            <v>CONECEL</v>
          </cell>
          <cell r="E4458" t="str">
            <v>DESPACHO</v>
          </cell>
          <cell r="F4458" t="str">
            <v>NORMAL</v>
          </cell>
          <cell r="G4458" t="str">
            <v>GR20003041180769</v>
          </cell>
          <cell r="H4458">
            <v>44936</v>
          </cell>
          <cell r="I4458" t="str">
            <v>DEVOLUCION_EN_PROCESO</v>
          </cell>
          <cell r="J4458">
            <v>44943</v>
          </cell>
          <cell r="K4458" t="str">
            <v xml:space="preserve">NELSON RODRIGO LLANO HUILCA / </v>
          </cell>
          <cell r="L4458" t="str">
            <v>SANTO DOMINGO / SANTO DOMINGO / COOP LOS VERGELES AV LA LORENA ENTRE CALLE SIONAS Y TAGAERI FRENTE A LAS CANCHAS MULTIPLE EN CASA DE 2 PISO EN OBRA GRIS</v>
          </cell>
          <cell r="M4458" t="str">
            <v>1709882151</v>
          </cell>
          <cell r="N4458" t="str">
            <v>959164262 /  995077318</v>
          </cell>
          <cell r="P4458" t="str">
            <v>SANTO DOMINGO</v>
          </cell>
          <cell r="Q4458" t="str">
            <v>SANTO DOMINGO</v>
          </cell>
          <cell r="R4458" t="str">
            <v>SANTO DOMINGO DE LOS TSACHILAS</v>
          </cell>
          <cell r="U4458" t="str">
            <v>FLEXNETUIO_PROVINCIA</v>
          </cell>
          <cell r="V4458">
            <v>1</v>
          </cell>
          <cell r="W4458">
            <v>1</v>
          </cell>
          <cell r="X4458" t="str">
            <v>FLEXNET</v>
          </cell>
          <cell r="Y4458" t="str">
            <v>FLEX NET CALLE 28 DE JUNIO S/N Y GARCIA MORENO ENTRADA LLANO GRANDE</v>
          </cell>
        </row>
        <row r="4459">
          <cell r="A4459" t="str">
            <v>LDDGYEA0044</v>
          </cell>
          <cell r="B4459">
            <v>493545</v>
          </cell>
          <cell r="C4459" t="str">
            <v>LDDGYEA0044</v>
          </cell>
          <cell r="D4459" t="str">
            <v>CONECEL_DOCUMENTOS</v>
          </cell>
          <cell r="E4459" t="str">
            <v>DESPACHO</v>
          </cell>
          <cell r="F4459" t="str">
            <v>NORMAL</v>
          </cell>
          <cell r="G4459" t="str">
            <v>FT78867</v>
          </cell>
          <cell r="H4459">
            <v>44936</v>
          </cell>
          <cell r="I4459" t="str">
            <v>ENTREGADO</v>
          </cell>
          <cell r="J4459">
            <v>44937</v>
          </cell>
          <cell r="K4459" t="str">
            <v>Stephanie Perez ACC/Paola Loja ACC-OPE Equipos</v>
          </cell>
          <cell r="L4459" t="str">
            <v>GYE - Centro Comercial Garzo centro-ACC/REGULARIZACIONES</v>
          </cell>
          <cell r="M4459" t="str">
            <v>0</v>
          </cell>
          <cell r="N4459" t="str">
            <v>993393277</v>
          </cell>
          <cell r="O4459" t="str">
            <v/>
          </cell>
          <cell r="P4459" t="str">
            <v>GUAYAQUIL</v>
          </cell>
          <cell r="Q4459" t="str">
            <v>GUAYAQUIL</v>
          </cell>
          <cell r="R4459" t="str">
            <v>GUAYAS</v>
          </cell>
          <cell r="T4459" t="str">
            <v>ITSACOURIER</v>
          </cell>
          <cell r="U4459" t="str">
            <v>FLEXNETUIO_GYE</v>
          </cell>
          <cell r="V4459">
            <v>1</v>
          </cell>
          <cell r="W4459">
            <v>1</v>
          </cell>
          <cell r="X4459" t="str">
            <v>FLEXNET</v>
          </cell>
          <cell r="Y4459" t="str">
            <v>FLEX NET CALLE 28 DE JUNIO S/N Y GARCIA MORENO ENTRADA LLANO GRANDE</v>
          </cell>
        </row>
        <row r="4460">
          <cell r="A4460" t="str">
            <v>LDDUIOE0048</v>
          </cell>
          <cell r="B4460">
            <v>493546</v>
          </cell>
          <cell r="C4460" t="str">
            <v>LDDUIOE0048</v>
          </cell>
          <cell r="D4460" t="str">
            <v>CONECEL_DOCUMENTOS</v>
          </cell>
          <cell r="E4460" t="str">
            <v>DESPACHO</v>
          </cell>
          <cell r="F4460" t="str">
            <v>NORMAL</v>
          </cell>
          <cell r="G4460" t="str">
            <v>FT78894</v>
          </cell>
          <cell r="H4460">
            <v>44936</v>
          </cell>
          <cell r="I4460" t="str">
            <v>ENTREGADO</v>
          </cell>
          <cell r="J4460">
            <v>44937</v>
          </cell>
          <cell r="K4460" t="str">
            <v>Maria Fernanda Munoz/CANT</v>
          </cell>
          <cell r="L4460" t="str">
            <v xml:space="preserve">QUITO Av. 10 de Agosto N34-601 y Juan Pablo Sanz </v>
          </cell>
          <cell r="M4460" t="str">
            <v>0</v>
          </cell>
          <cell r="N4460" t="str">
            <v>998118542/979067498</v>
          </cell>
          <cell r="O4460" t="str">
            <v/>
          </cell>
          <cell r="P4460" t="str">
            <v>QUITO</v>
          </cell>
          <cell r="Q4460" t="str">
            <v>QUITO</v>
          </cell>
          <cell r="R4460" t="str">
            <v>PICHINCHA</v>
          </cell>
          <cell r="T4460" t="str">
            <v>FLEXTRANS UIO</v>
          </cell>
          <cell r="V4460">
            <v>1</v>
          </cell>
          <cell r="W4460">
            <v>1</v>
          </cell>
          <cell r="X4460" t="str">
            <v>FLEXNET</v>
          </cell>
          <cell r="Y4460" t="str">
            <v>FLEX NET CALLE 28 DE JUNIO S/N Y GARCIA MORENO ENTRADA LLANO GRANDE</v>
          </cell>
        </row>
        <row r="4461">
          <cell r="A4461" t="str">
            <v>LDDGYEG0050</v>
          </cell>
          <cell r="B4461">
            <v>493547</v>
          </cell>
          <cell r="C4461" t="str">
            <v>LDDGYEG0050</v>
          </cell>
          <cell r="D4461" t="str">
            <v>CONECEL_DOCUMENTOS</v>
          </cell>
          <cell r="E4461" t="str">
            <v>DESPACHO</v>
          </cell>
          <cell r="F4461" t="str">
            <v>NORMAL</v>
          </cell>
          <cell r="G4461" t="str">
            <v>FT78868</v>
          </cell>
          <cell r="H4461">
            <v>44936</v>
          </cell>
          <cell r="I4461" t="str">
            <v>ENTREGADO</v>
          </cell>
          <cell r="J4461">
            <v>44937</v>
          </cell>
          <cell r="K4461" t="str">
            <v>GABRIELA SANDOVAL/PSG</v>
          </cell>
          <cell r="L4461" t="str">
            <v xml:space="preserve"> Gye:  Urdenor 2 - parque empresarial colon , edificio Coloncorp B mezanine atras de Netlife</v>
          </cell>
          <cell r="M4461" t="str">
            <v>0</v>
          </cell>
          <cell r="N4461" t="str">
            <v>982033756</v>
          </cell>
          <cell r="O4461" t="str">
            <v/>
          </cell>
          <cell r="P4461" t="str">
            <v>GUAYAQUIL</v>
          </cell>
          <cell r="Q4461" t="str">
            <v>GUAYAQUIL</v>
          </cell>
          <cell r="R4461" t="str">
            <v>GUAYAS</v>
          </cell>
          <cell r="T4461" t="str">
            <v>ITSACOURIER</v>
          </cell>
          <cell r="U4461" t="str">
            <v>FLEXNETUIO_GYE</v>
          </cell>
          <cell r="V4461">
            <v>1</v>
          </cell>
          <cell r="W4461">
            <v>1</v>
          </cell>
          <cell r="X4461" t="str">
            <v>FLEXNET</v>
          </cell>
          <cell r="Y4461" t="str">
            <v>FLEX NET CALLE 28 DE JUNIO S/N Y GARCIA MORENO ENTRADA LLANO GRANDE</v>
          </cell>
        </row>
        <row r="4462">
          <cell r="A4462" t="str">
            <v>LDDGYEI0030</v>
          </cell>
          <cell r="B4462">
            <v>493548</v>
          </cell>
          <cell r="C4462" t="str">
            <v>LDDGYEI0030</v>
          </cell>
          <cell r="D4462" t="str">
            <v>CONECEL_DOCUMENTOS</v>
          </cell>
          <cell r="E4462" t="str">
            <v>DESPACHO</v>
          </cell>
          <cell r="F4462" t="str">
            <v>NORMAL</v>
          </cell>
          <cell r="G4462" t="str">
            <v>FT78869</v>
          </cell>
          <cell r="H4462">
            <v>44936</v>
          </cell>
          <cell r="I4462" t="str">
            <v>ENTREGADO</v>
          </cell>
          <cell r="J4462">
            <v>44937</v>
          </cell>
          <cell r="K4462" t="str">
            <v>Paola Loja /Conecel Reg</v>
          </cell>
          <cell r="L4462" t="str">
            <v>GYE - Centro Comercial Garzo centro-ACC</v>
          </cell>
          <cell r="M4462" t="str">
            <v>0</v>
          </cell>
          <cell r="N4462" t="str">
            <v>993393277</v>
          </cell>
          <cell r="O4462" t="str">
            <v/>
          </cell>
          <cell r="P4462" t="str">
            <v>GUAYAQUIL</v>
          </cell>
          <cell r="Q4462" t="str">
            <v>GUAYAQUIL</v>
          </cell>
          <cell r="R4462" t="str">
            <v>GUAYAS</v>
          </cell>
          <cell r="T4462" t="str">
            <v>ITSACOURIER</v>
          </cell>
          <cell r="U4462" t="str">
            <v>FLEXNETUIO_GYE</v>
          </cell>
          <cell r="V4462">
            <v>1</v>
          </cell>
          <cell r="W4462">
            <v>1</v>
          </cell>
          <cell r="X4462" t="str">
            <v>FLEXNET</v>
          </cell>
          <cell r="Y4462" t="str">
            <v>FLEX NET CALLE 28 DE JUNIO S/N Y GARCIA MORENO ENTRADA LLANO GRANDE</v>
          </cell>
        </row>
        <row r="4463">
          <cell r="A4463" t="str">
            <v>BREDEVDOC0008</v>
          </cell>
          <cell r="B4463">
            <v>493544</v>
          </cell>
          <cell r="C4463" t="str">
            <v>BREDEVDOC0008</v>
          </cell>
          <cell r="D4463" t="str">
            <v>CONECEL_DOCUMENTOS</v>
          </cell>
          <cell r="E4463" t="str">
            <v>DESPACHO</v>
          </cell>
          <cell r="G4463" t="str">
            <v>FT78791</v>
          </cell>
          <cell r="H4463">
            <v>44936</v>
          </cell>
          <cell r="I4463" t="str">
            <v>ENTREGADO</v>
          </cell>
          <cell r="J4463">
            <v>44936</v>
          </cell>
          <cell r="K4463" t="str">
            <v>OFICINAS BRELDYNG</v>
          </cell>
          <cell r="L4463" t="str">
            <v>OFC BRELDYNG CALLE 7MO PASAJE 37ª Y V. EMILIO ROMERO, BODEGAS DE FERRETERIA ESPINOZA, BODEGA #8 (EXACTAMENTE QUEDA EN LA JUAN TANCA MARENGO KM. 4.5 PASANDO LA COCA COLA</v>
          </cell>
          <cell r="P4463" t="str">
            <v>GUAYAQUIL</v>
          </cell>
          <cell r="Q4463" t="str">
            <v>GUAYAQUIL</v>
          </cell>
          <cell r="R4463" t="str">
            <v>GUAYAS</v>
          </cell>
          <cell r="T4463" t="str">
            <v>FLEXTRANS GYE</v>
          </cell>
          <cell r="U4463" t="str">
            <v>FLEXNETUIO_GYE</v>
          </cell>
          <cell r="V4463">
            <v>1</v>
          </cell>
          <cell r="W4463">
            <v>1</v>
          </cell>
          <cell r="X4463" t="str">
            <v>FLEXNET</v>
          </cell>
          <cell r="Y4463" t="str">
            <v>KM 8 Y MEDIO VIA DAULE COOP JUAN MONTALVO</v>
          </cell>
        </row>
        <row r="4464">
          <cell r="A4464" t="str">
            <v>2482443</v>
          </cell>
          <cell r="B4464">
            <v>493538</v>
          </cell>
          <cell r="C4464" t="str">
            <v>2482443</v>
          </cell>
          <cell r="D4464" t="str">
            <v>MDELIVERY</v>
          </cell>
          <cell r="E4464" t="str">
            <v>DESPACHO</v>
          </cell>
          <cell r="F4464" t="str">
            <v>EXPRESS</v>
          </cell>
          <cell r="G4464" t="str">
            <v>FT78837</v>
          </cell>
          <cell r="H4464">
            <v>44936</v>
          </cell>
          <cell r="I4464" t="str">
            <v>ENTREGADO</v>
          </cell>
          <cell r="J4464">
            <v>44937</v>
          </cell>
          <cell r="K4464" t="str">
            <v>ZORAIDA BARZOLA RENE LEON_UNICOMER DE ECUADOR S A</v>
          </cell>
          <cell r="L4464" t="str">
            <v>AV RODRIGO CHAVEZ Y JUAN TANCA MARENGO PARQUE EMPRESARIAL COLON EDIF CORPORATIVO 4 PLANTA BAJA</v>
          </cell>
          <cell r="M4464" t="str">
            <v>1790895548001</v>
          </cell>
          <cell r="N4464" t="str">
            <v>0980000930/0995128696</v>
          </cell>
          <cell r="P4464" t="str">
            <v>GUAYAQUIL</v>
          </cell>
          <cell r="Q4464" t="str">
            <v>GUAYAQUIL</v>
          </cell>
          <cell r="R4464" t="str">
            <v>GUAYAS</v>
          </cell>
          <cell r="T4464" t="str">
            <v>ITSACOURIER</v>
          </cell>
          <cell r="U4464" t="str">
            <v>FLEXNETUIO_GYE</v>
          </cell>
          <cell r="V4464">
            <v>1</v>
          </cell>
          <cell r="W4464">
            <v>1</v>
          </cell>
          <cell r="X4464" t="str">
            <v>FLEXNET ECUADOR - MDELIVERY</v>
          </cell>
          <cell r="Y4464" t="str">
            <v>CALLE 28 DE JUNIO S/N Y GARCIA MORENO ENTRADA LLANO GRANDE</v>
          </cell>
        </row>
        <row r="4465">
          <cell r="A4465" t="str">
            <v>2482457</v>
          </cell>
          <cell r="B4465">
            <v>493539</v>
          </cell>
          <cell r="C4465" t="str">
            <v>2482457</v>
          </cell>
          <cell r="D4465" t="str">
            <v>MDELIVERY</v>
          </cell>
          <cell r="E4465" t="str">
            <v>DESPACHO</v>
          </cell>
          <cell r="F4465" t="str">
            <v>EXPRESS</v>
          </cell>
          <cell r="G4465" t="str">
            <v>FT78838</v>
          </cell>
          <cell r="H4465">
            <v>44936</v>
          </cell>
          <cell r="I4465" t="str">
            <v>ENTREGADO</v>
          </cell>
          <cell r="J4465">
            <v>44936</v>
          </cell>
          <cell r="K4465" t="str">
            <v xml:space="preserve">CECILIA MALDONADO_QUIFATEX S A </v>
          </cell>
          <cell r="L4465" t="str">
            <v>AV LAS AMERICAS Y EUGENIO ALMAZAN ED DE LAS AMERICAS PISO 2 QUIFATEX</v>
          </cell>
          <cell r="M4465" t="str">
            <v>1790371506001</v>
          </cell>
          <cell r="N4465" t="str">
            <v>0987177870</v>
          </cell>
          <cell r="P4465" t="str">
            <v>GUAYAQUIL</v>
          </cell>
          <cell r="Q4465" t="str">
            <v>GUAYAQUIL</v>
          </cell>
          <cell r="R4465" t="str">
            <v>GUAYAS</v>
          </cell>
          <cell r="T4465" t="str">
            <v>ITSACOURIER</v>
          </cell>
          <cell r="U4465" t="str">
            <v>FLEXNETUIO_GYE</v>
          </cell>
          <cell r="V4465">
            <v>1</v>
          </cell>
          <cell r="W4465">
            <v>1</v>
          </cell>
          <cell r="X4465" t="str">
            <v>FLEXNET ECUADOR - MDELIVERY</v>
          </cell>
          <cell r="Y4465" t="str">
            <v>CALLE 28 DE JUNIO S/N Y GARCIA MORENO ENTRADA LLANO GRANDE</v>
          </cell>
        </row>
        <row r="4466">
          <cell r="A4466" t="str">
            <v>2482484</v>
          </cell>
          <cell r="B4466">
            <v>493540</v>
          </cell>
          <cell r="C4466" t="str">
            <v>2482484</v>
          </cell>
          <cell r="D4466" t="str">
            <v>MDELIVERY</v>
          </cell>
          <cell r="E4466" t="str">
            <v>DESPACHO</v>
          </cell>
          <cell r="F4466" t="str">
            <v>EXPRESS</v>
          </cell>
          <cell r="G4466" t="str">
            <v>FT78839</v>
          </cell>
          <cell r="H4466">
            <v>44936</v>
          </cell>
          <cell r="I4466" t="str">
            <v>ENTREGADO</v>
          </cell>
          <cell r="J4466">
            <v>44938</v>
          </cell>
          <cell r="K4466" t="str">
            <v>JANET CHOEZ_EUROGRESS S A</v>
          </cell>
          <cell r="L4466" t="str">
            <v>GUAYAS GUAYAQUIL VIA A DAULE KM 7 5 DENTRO DE TEXTILES SAN ANTONIO ATN VIA A DAULE</v>
          </cell>
          <cell r="M4466" t="str">
            <v>0991306064001</v>
          </cell>
          <cell r="N4466" t="str">
            <v>0999483159</v>
          </cell>
          <cell r="P4466" t="str">
            <v>GUAYAQUIL</v>
          </cell>
          <cell r="Q4466" t="str">
            <v>GUAYAQUIL</v>
          </cell>
          <cell r="R4466" t="str">
            <v>GUAYAS</v>
          </cell>
          <cell r="T4466" t="str">
            <v>ITSACOURIER</v>
          </cell>
          <cell r="U4466" t="str">
            <v>FLEXNETUIO_GYE</v>
          </cell>
          <cell r="V4466">
            <v>1</v>
          </cell>
          <cell r="W4466">
            <v>1</v>
          </cell>
          <cell r="X4466" t="str">
            <v>FLEXNET ECUADOR - MDELIVERY</v>
          </cell>
          <cell r="Y4466" t="str">
            <v>CALLE 28 DE JUNIO S/N Y GARCIA MORENO ENTRADA LLANO GRANDE</v>
          </cell>
        </row>
        <row r="4467">
          <cell r="A4467" t="str">
            <v>2482506</v>
          </cell>
          <cell r="B4467">
            <v>493541</v>
          </cell>
          <cell r="C4467" t="str">
            <v>2482506</v>
          </cell>
          <cell r="D4467" t="str">
            <v>MDELIVERY</v>
          </cell>
          <cell r="E4467" t="str">
            <v>DESPACHO</v>
          </cell>
          <cell r="F4467" t="str">
            <v>EXPRESS</v>
          </cell>
          <cell r="G4467" t="str">
            <v>FT78840</v>
          </cell>
          <cell r="H4467">
            <v>44936</v>
          </cell>
          <cell r="I4467" t="str">
            <v>ENTREGADO</v>
          </cell>
          <cell r="J4467">
            <v>44936</v>
          </cell>
          <cell r="K4467" t="str">
            <v xml:space="preserve">CECILIA MALDONADO_QUIFATEX S A </v>
          </cell>
          <cell r="L4467" t="str">
            <v>AV LAS AMERICAS Y EUGENIO ALMAZAN ED DE LAS AMERICAS PISO 2 QUIFATEX</v>
          </cell>
          <cell r="M4467" t="str">
            <v>1790371506001</v>
          </cell>
          <cell r="N4467" t="str">
            <v>0987177870</v>
          </cell>
          <cell r="P4467" t="str">
            <v>GUAYAQUIL</v>
          </cell>
          <cell r="Q4467" t="str">
            <v>GUAYAQUIL</v>
          </cell>
          <cell r="R4467" t="str">
            <v>GUAYAS</v>
          </cell>
          <cell r="T4467" t="str">
            <v>ITSACOURIER</v>
          </cell>
          <cell r="U4467" t="str">
            <v>FLEXNETUIO_GYE</v>
          </cell>
          <cell r="V4467">
            <v>1</v>
          </cell>
          <cell r="W4467">
            <v>1</v>
          </cell>
          <cell r="X4467" t="str">
            <v>FLEXNET ECUADOR - MDELIVERY</v>
          </cell>
          <cell r="Y4467" t="str">
            <v>CALLE 28 DE JUNIO S/N Y GARCIA MORENO ENTRADA LLANO GRANDE</v>
          </cell>
        </row>
        <row r="4468">
          <cell r="A4468" t="str">
            <v>2482344</v>
          </cell>
          <cell r="B4468">
            <v>493542</v>
          </cell>
          <cell r="C4468" t="str">
            <v>2482344</v>
          </cell>
          <cell r="D4468" t="str">
            <v>MDELIVERY</v>
          </cell>
          <cell r="E4468" t="str">
            <v>DESPACHO</v>
          </cell>
          <cell r="F4468" t="str">
            <v>EXPRESS</v>
          </cell>
          <cell r="G4468" t="str">
            <v>031080002482344</v>
          </cell>
          <cell r="H4468">
            <v>44936</v>
          </cell>
          <cell r="I4468" t="str">
            <v>ENTREGADO</v>
          </cell>
          <cell r="J4468">
            <v>44937</v>
          </cell>
          <cell r="K4468" t="str">
            <v>Richar Santiago Sanchez_COOPERATIVA DE AHORRO Y CREDITO JARDIN AZUAYO LTDA</v>
          </cell>
          <cell r="L4468" t="str">
            <v>Benigno Malo 9 75 y Gran Colombia en Cooeprativa Jardin Azuayo Cuenca Azuay</v>
          </cell>
          <cell r="M4468" t="str">
            <v>0190155722001</v>
          </cell>
          <cell r="N4468" t="str">
            <v>995877628</v>
          </cell>
          <cell r="O4468" t="str">
            <v/>
          </cell>
          <cell r="P4468" t="str">
            <v>CUENCA</v>
          </cell>
          <cell r="Q4468" t="str">
            <v>CUENCA</v>
          </cell>
          <cell r="R4468" t="str">
            <v>AZUAY</v>
          </cell>
          <cell r="T4468" t="str">
            <v>TRAMACO</v>
          </cell>
          <cell r="U4468" t="str">
            <v>FLEXNETUIO_PROVINCIA</v>
          </cell>
          <cell r="V4468">
            <v>1</v>
          </cell>
          <cell r="W4468">
            <v>1</v>
          </cell>
          <cell r="X4468" t="str">
            <v>FLEXNET ECUADOR - MDELIVERY</v>
          </cell>
          <cell r="Y4468" t="str">
            <v>CALLE 28 DE JUNIO S/N Y GARCIA MORENO ENTRADA LLANO GRANDE</v>
          </cell>
        </row>
        <row r="4469">
          <cell r="A4469" t="str">
            <v>2482356</v>
          </cell>
          <cell r="B4469">
            <v>493543</v>
          </cell>
          <cell r="C4469" t="str">
            <v>2482356</v>
          </cell>
          <cell r="D4469" t="str">
            <v>MDELIVERY</v>
          </cell>
          <cell r="E4469" t="str">
            <v>DESPACHO</v>
          </cell>
          <cell r="F4469" t="str">
            <v>EXPRESS</v>
          </cell>
          <cell r="G4469" t="str">
            <v>031080002482356</v>
          </cell>
          <cell r="H4469">
            <v>44936</v>
          </cell>
          <cell r="I4469" t="str">
            <v>ENTREGADO</v>
          </cell>
          <cell r="J4469">
            <v>44936</v>
          </cell>
          <cell r="K4469" t="str">
            <v>CLAUDIA VASQUEZ_JOYERIA GUILLERMO VAZQUEZ SA</v>
          </cell>
          <cell r="L4469" t="str">
            <v>GRAN COLOMBIA 7 97 Y LUIS CORDERO JOYERIA GUILLERMO VASQUEZ Cuenca Azuay</v>
          </cell>
          <cell r="M4469" t="str">
            <v>0190020185001</v>
          </cell>
          <cell r="N4469" t="str">
            <v>998505983</v>
          </cell>
          <cell r="O4469" t="str">
            <v/>
          </cell>
          <cell r="P4469" t="str">
            <v>CUENCA</v>
          </cell>
          <cell r="Q4469" t="str">
            <v>CUENCA</v>
          </cell>
          <cell r="R4469" t="str">
            <v>AZUAY</v>
          </cell>
          <cell r="T4469" t="str">
            <v>TRAMACO</v>
          </cell>
          <cell r="U4469" t="str">
            <v>FLEXNETUIO_PROVINCIA</v>
          </cell>
          <cell r="V4469">
            <v>1</v>
          </cell>
          <cell r="W4469">
            <v>1</v>
          </cell>
          <cell r="X4469" t="str">
            <v>FLEXNET ECUADOR - MDELIVERY</v>
          </cell>
          <cell r="Y4469" t="str">
            <v>CALLE 28 DE JUNIO S/N Y GARCIA MORENO ENTRADA LLANO GRANDE</v>
          </cell>
        </row>
        <row r="4470">
          <cell r="A4470" t="str">
            <v>53264</v>
          </cell>
          <cell r="B4470">
            <v>493534</v>
          </cell>
          <cell r="C4470" t="str">
            <v>53264</v>
          </cell>
          <cell r="D4470" t="str">
            <v>DEGSO</v>
          </cell>
          <cell r="E4470" t="str">
            <v>DESPACHO</v>
          </cell>
          <cell r="F4470" t="str">
            <v>NORMAL</v>
          </cell>
          <cell r="G4470" t="str">
            <v>FT78973</v>
          </cell>
          <cell r="H4470">
            <v>44936</v>
          </cell>
          <cell r="I4470" t="str">
            <v>ENTREGADO</v>
          </cell>
          <cell r="J4470">
            <v>44937</v>
          </cell>
          <cell r="K4470" t="str">
            <v>COHECO S.A.</v>
          </cell>
          <cell r="L4470" t="str">
            <v xml:space="preserve">NORTE - DE LOS NARANJOS N44-421 Y DE LOS GRANADOS  - ATENCION HUGO CUNEZ O HECTOR LORA - 09 9546 6890 -  TEL 2434820 - DEJAR EN GARITA </v>
          </cell>
          <cell r="M4470" t="str">
            <v>1790043800001</v>
          </cell>
          <cell r="N4470" t="str">
            <v>99-832-0225</v>
          </cell>
          <cell r="O4470" t="str">
            <v>99-832-0225</v>
          </cell>
          <cell r="P4470" t="str">
            <v>170301</v>
          </cell>
          <cell r="Q4470" t="str">
            <v>QUITO</v>
          </cell>
          <cell r="R4470" t="str">
            <v>PICHINCHA</v>
          </cell>
          <cell r="S4470" t="str">
            <v>QUITO</v>
          </cell>
          <cell r="T4470" t="str">
            <v>FLEXTRANS UIO</v>
          </cell>
          <cell r="U4470" t="str">
            <v>FLEXNETUIO_LOCAL</v>
          </cell>
          <cell r="V4470">
            <v>1</v>
          </cell>
          <cell r="W4470">
            <v>2.1</v>
          </cell>
          <cell r="X4470" t="str">
            <v>FLEXNET</v>
          </cell>
          <cell r="Y4470" t="str">
            <v>FLEX NET CALLE 28 DE JUNIO S/N Y GARCIA MORENO ENTRADA LLANO GRANDE</v>
          </cell>
        </row>
        <row r="4471">
          <cell r="A4471" t="str">
            <v>53265</v>
          </cell>
          <cell r="B4471">
            <v>493535</v>
          </cell>
          <cell r="C4471" t="str">
            <v>53265</v>
          </cell>
          <cell r="D4471" t="str">
            <v>DEGSO</v>
          </cell>
          <cell r="E4471" t="str">
            <v>DESPACHO</v>
          </cell>
          <cell r="F4471" t="str">
            <v>NORMAL</v>
          </cell>
          <cell r="G4471" t="str">
            <v>FT78974</v>
          </cell>
          <cell r="H4471">
            <v>44936</v>
          </cell>
          <cell r="I4471" t="str">
            <v>ENTREGADO</v>
          </cell>
          <cell r="J4471">
            <v>44937</v>
          </cell>
          <cell r="K4471" t="str">
            <v>QUIMICA SUPERIOR UNICHEM S.A.</v>
          </cell>
          <cell r="L4471" t="str">
            <v>DIRECCION:YARUQUI - KM 31 VIA YARUQUI BARRIO SAN CARLOS - TEL 2777282</v>
          </cell>
          <cell r="M4471" t="str">
            <v>1792207002001</v>
          </cell>
          <cell r="N4471" t="str">
            <v>99-832-0225</v>
          </cell>
          <cell r="O4471" t="str">
            <v>99-832-0225</v>
          </cell>
          <cell r="P4471" t="str">
            <v>170908</v>
          </cell>
          <cell r="Q4471" t="str">
            <v>QUITO</v>
          </cell>
          <cell r="R4471" t="str">
            <v>PICHINCHA</v>
          </cell>
          <cell r="S4471" t="str">
            <v>YARUQUI</v>
          </cell>
          <cell r="T4471" t="str">
            <v>FLEXTRANS UIO</v>
          </cell>
          <cell r="U4471" t="str">
            <v>FLEXNETUIO_LOCAL</v>
          </cell>
          <cell r="V4471">
            <v>1</v>
          </cell>
          <cell r="W4471">
            <v>4.12</v>
          </cell>
          <cell r="X4471" t="str">
            <v>FLEXNET</v>
          </cell>
          <cell r="Y4471" t="str">
            <v>FLEX NET CALLE 28 DE JUNIO S/N Y GARCIA MORENO ENTRADA LLANO GRANDE</v>
          </cell>
        </row>
        <row r="4472">
          <cell r="A4472" t="str">
            <v>53266</v>
          </cell>
          <cell r="B4472">
            <v>493537</v>
          </cell>
          <cell r="C4472" t="str">
            <v>53266</v>
          </cell>
          <cell r="D4472" t="str">
            <v>DEGSO</v>
          </cell>
          <cell r="E4472" t="str">
            <v>DESPACHO</v>
          </cell>
          <cell r="F4472" t="str">
            <v>NORMAL</v>
          </cell>
          <cell r="G4472" t="str">
            <v>FT78975</v>
          </cell>
          <cell r="H4472">
            <v>44936</v>
          </cell>
          <cell r="I4472" t="str">
            <v>ENTREGADO</v>
          </cell>
          <cell r="J4472">
            <v>44937</v>
          </cell>
          <cell r="K4472" t="str">
            <v>COMSUMED S A S</v>
          </cell>
          <cell r="L4472" t="str">
            <v>JUAN JOSE DE VILLALENGUA Y AMERICA-ALMACEN DE TERNOS MEDICOS CON LETRERO GRANDE EN LA PARTE EXTERNA QUE DICE COMSUMED. ALADO QUEDA EL RESTAURANTE Y AL FRENTE ESTA EL MEMORIAL.-CONTACTO: FIDEL JIMENEZ-</v>
          </cell>
          <cell r="M4472" t="str">
            <v>#N/A</v>
          </cell>
          <cell r="N4472" t="str">
            <v>99-832-0225</v>
          </cell>
          <cell r="O4472" t="str">
            <v>99-832-0225</v>
          </cell>
          <cell r="P4472" t="str">
            <v>170301</v>
          </cell>
          <cell r="Q4472" t="str">
            <v>QUITO</v>
          </cell>
          <cell r="R4472" t="str">
            <v>PICHINCHA</v>
          </cell>
          <cell r="S4472" t="str">
            <v>QUITO</v>
          </cell>
          <cell r="T4472" t="str">
            <v>FLEXTRANS UIO</v>
          </cell>
          <cell r="U4472" t="str">
            <v>FLEXNETUIO_LOCAL</v>
          </cell>
          <cell r="V4472">
            <v>1</v>
          </cell>
          <cell r="W4472">
            <v>0.3</v>
          </cell>
          <cell r="X4472" t="str">
            <v>FLEXNET</v>
          </cell>
          <cell r="Y4472" t="str">
            <v>FLEX NET CALLE 28 DE JUNIO S/N Y GARCIA MORENO ENTRADA LLANO GRANDE</v>
          </cell>
        </row>
        <row r="4473">
          <cell r="A4473" t="str">
            <v>2482522</v>
          </cell>
          <cell r="B4473">
            <v>493504</v>
          </cell>
          <cell r="C4473" t="str">
            <v>2482522</v>
          </cell>
          <cell r="D4473" t="str">
            <v>MDELIVERY</v>
          </cell>
          <cell r="E4473" t="str">
            <v>DESPACHO</v>
          </cell>
          <cell r="F4473" t="str">
            <v>EXPRESS</v>
          </cell>
          <cell r="G4473" t="str">
            <v>FTS45420</v>
          </cell>
          <cell r="H4473">
            <v>44936</v>
          </cell>
          <cell r="I4473" t="str">
            <v>ENTREGADO</v>
          </cell>
          <cell r="J4473">
            <v>44936</v>
          </cell>
          <cell r="K4473" t="str">
            <v>FLOR MARiA VARGAS CASTILLO O CARLOS VASCONEZ O CARLOS VELEZ_FLOR MARiA VARGAS CASTILLO</v>
          </cell>
          <cell r="L4473" t="str">
            <v>SECTOR MARIANA DE JESuS CALLE HUNGRiA N31 216 Y MARIANA DE JESUS CASA E6 N31 216 HAY UN LETRERO QUE DICE FLORAFASHION</v>
          </cell>
          <cell r="M4473" t="str">
            <v>1500362650001</v>
          </cell>
          <cell r="N4473" t="str">
            <v>0998018280</v>
          </cell>
          <cell r="O4473" t="str">
            <v/>
          </cell>
          <cell r="P4473" t="str">
            <v>QUITO</v>
          </cell>
          <cell r="Q4473" t="str">
            <v>QUITO</v>
          </cell>
          <cell r="R4473" t="str">
            <v>PICHINCHA</v>
          </cell>
          <cell r="T4473" t="str">
            <v>TRANSERVISS</v>
          </cell>
          <cell r="U4473" t="str">
            <v>FLEXNETUIO_LOCAL</v>
          </cell>
          <cell r="V4473">
            <v>1</v>
          </cell>
          <cell r="W4473">
            <v>1</v>
          </cell>
          <cell r="X4473" t="str">
            <v>FLEXNET ECUADOR - MDELIVERY</v>
          </cell>
          <cell r="Y4473" t="str">
            <v>CALLE 28 DE JUNIO S/N Y GARCIA MORENO ENTRADA LLANO GRANDE</v>
          </cell>
        </row>
        <row r="4474">
          <cell r="A4474" t="str">
            <v>2482523</v>
          </cell>
          <cell r="B4474">
            <v>493505</v>
          </cell>
          <cell r="C4474" t="str">
            <v>2482523</v>
          </cell>
          <cell r="D4474" t="str">
            <v>MDELIVERY</v>
          </cell>
          <cell r="E4474" t="str">
            <v>DESPACHO</v>
          </cell>
          <cell r="F4474" t="str">
            <v>EXPRESS</v>
          </cell>
          <cell r="G4474" t="str">
            <v>FTS45419</v>
          </cell>
          <cell r="H4474">
            <v>44936</v>
          </cell>
          <cell r="I4474" t="str">
            <v>ENTREGADO</v>
          </cell>
          <cell r="J4474">
            <v>44936</v>
          </cell>
          <cell r="K4474" t="str">
            <v xml:space="preserve">TERESA RUBIO GEMA VALENCIA_ HOSPITAL METROPOLITANO S A S </v>
          </cell>
          <cell r="L4474" t="str">
            <v>Av Mariana de Jesus s n y Nicolas Arteta Hospital Metropolitano Area Talento Humano</v>
          </cell>
          <cell r="M4474" t="str">
            <v>1793178138001</v>
          </cell>
          <cell r="N4474" t="str">
            <v>0987832346</v>
          </cell>
          <cell r="O4474" t="str">
            <v/>
          </cell>
          <cell r="P4474" t="str">
            <v>QUITO</v>
          </cell>
          <cell r="Q4474" t="str">
            <v>QUITO</v>
          </cell>
          <cell r="R4474" t="str">
            <v>PICHINCHA</v>
          </cell>
          <cell r="T4474" t="str">
            <v>TRANSERVISS</v>
          </cell>
          <cell r="U4474" t="str">
            <v>FLEXNETUIO_LOCAL</v>
          </cell>
          <cell r="V4474">
            <v>1</v>
          </cell>
          <cell r="W4474">
            <v>1</v>
          </cell>
          <cell r="X4474" t="str">
            <v>FLEXNET ECUADOR - MDELIVERY</v>
          </cell>
          <cell r="Y4474" t="str">
            <v>CALLE 28 DE JUNIO S/N Y GARCIA MORENO ENTRADA LLANO GRANDE</v>
          </cell>
        </row>
        <row r="4475">
          <cell r="A4475" t="str">
            <v>2482448</v>
          </cell>
          <cell r="B4475">
            <v>493506</v>
          </cell>
          <cell r="C4475" t="str">
            <v>2482448</v>
          </cell>
          <cell r="D4475" t="str">
            <v>MDELIVERY</v>
          </cell>
          <cell r="E4475" t="str">
            <v>DESPACHO</v>
          </cell>
          <cell r="F4475" t="str">
            <v>NORMAL</v>
          </cell>
          <cell r="G4475" t="str">
            <v>FT78881</v>
          </cell>
          <cell r="H4475">
            <v>44936</v>
          </cell>
          <cell r="I4475" t="str">
            <v>ENTREGADO</v>
          </cell>
          <cell r="J4475">
            <v>44937</v>
          </cell>
          <cell r="K4475" t="str">
            <v>Sofia Alexandra Benitez Recalde_ASOCIACION SOLIDARISTA PROFUTURO</v>
          </cell>
          <cell r="L4475" t="str">
            <v>Planta Quito Norte Av Manuel Zambrano 200 y 6 de Diciembre</v>
          </cell>
          <cell r="M4475" t="str">
            <v>0992424222001</v>
          </cell>
          <cell r="N4475" t="str">
            <v>0987383995</v>
          </cell>
          <cell r="O4475" t="str">
            <v/>
          </cell>
          <cell r="P4475" t="str">
            <v>QUITO</v>
          </cell>
          <cell r="Q4475" t="str">
            <v>QUITO</v>
          </cell>
          <cell r="R4475" t="str">
            <v>PICHINCHA</v>
          </cell>
          <cell r="T4475" t="str">
            <v>FLEXTRANS UIO</v>
          </cell>
          <cell r="U4475" t="str">
            <v>FLEXNETUIO_LOCAL</v>
          </cell>
          <cell r="V4475">
            <v>1</v>
          </cell>
          <cell r="W4475">
            <v>1</v>
          </cell>
          <cell r="X4475" t="str">
            <v>FLEXNET ECUADOR - MDELIVERY</v>
          </cell>
          <cell r="Y4475" t="str">
            <v>CALLE 28 DE JUNIO S/N Y GARCIA MORENO ENTRADA LLANO GRANDE</v>
          </cell>
        </row>
        <row r="4476">
          <cell r="A4476" t="str">
            <v>2482449</v>
          </cell>
          <cell r="B4476">
            <v>493507</v>
          </cell>
          <cell r="C4476" t="str">
            <v>2482449</v>
          </cell>
          <cell r="D4476" t="str">
            <v>MDELIVERY</v>
          </cell>
          <cell r="E4476" t="str">
            <v>DESPACHO</v>
          </cell>
          <cell r="F4476" t="str">
            <v>NORMAL</v>
          </cell>
          <cell r="G4476" t="str">
            <v>IC4399</v>
          </cell>
          <cell r="H4476">
            <v>44936</v>
          </cell>
          <cell r="I4476" t="str">
            <v>ENTREGADO</v>
          </cell>
          <cell r="J4476">
            <v>44937</v>
          </cell>
          <cell r="K4476" t="str">
            <v>Erika Ortega_ASOCIACION DE EMPLEADOS PUBLICOS DE ETAPA EP</v>
          </cell>
          <cell r="L4476" t="str">
            <v>Benigno Malo 5 46 y Calle Larga ref En el parqueadero 2 piso EN ETAP</v>
          </cell>
          <cell r="M4476" t="str">
            <v>0190313905001</v>
          </cell>
          <cell r="N4476" t="str">
            <v>0959798138</v>
          </cell>
          <cell r="O4476" t="str">
            <v/>
          </cell>
          <cell r="P4476" t="str">
            <v>CUENCA</v>
          </cell>
          <cell r="Q4476" t="str">
            <v>CUENCA</v>
          </cell>
          <cell r="R4476" t="str">
            <v>AZUAY</v>
          </cell>
          <cell r="T4476" t="str">
            <v>ITSACOURIER</v>
          </cell>
          <cell r="U4476" t="str">
            <v>FLEXNETUIO_PROVINCIA</v>
          </cell>
          <cell r="V4476">
            <v>1</v>
          </cell>
          <cell r="W4476">
            <v>1</v>
          </cell>
          <cell r="X4476" t="str">
            <v>FLEXNET ECUADOR - MDELIVERY</v>
          </cell>
          <cell r="Y4476" t="str">
            <v>CALLE 28 DE JUNIO S/N Y GARCIA MORENO ENTRADA LLANO GRANDE</v>
          </cell>
        </row>
        <row r="4477">
          <cell r="A4477" t="str">
            <v>2482450</v>
          </cell>
          <cell r="B4477">
            <v>493508</v>
          </cell>
          <cell r="C4477" t="str">
            <v>2482450</v>
          </cell>
          <cell r="D4477" t="str">
            <v>MDELIVERY</v>
          </cell>
          <cell r="E4477" t="str">
            <v>DESPACHO</v>
          </cell>
          <cell r="F4477" t="str">
            <v>NORMAL</v>
          </cell>
          <cell r="G4477" t="str">
            <v>FT78862</v>
          </cell>
          <cell r="H4477">
            <v>44936</v>
          </cell>
          <cell r="I4477" t="str">
            <v>ENTREGADO</v>
          </cell>
          <cell r="J4477">
            <v>44937</v>
          </cell>
          <cell r="K4477" t="str">
            <v>Jonathan MuNoz_IMPORTADORA INDUSTRIAL AGRICOLA S A IIASA</v>
          </cell>
          <cell r="L4477" t="str">
            <v xml:space="preserve">Av Juan Tanca Marengo Km3 frente a las antenas de Tvcable </v>
          </cell>
          <cell r="M4477" t="str">
            <v>0990011109001</v>
          </cell>
          <cell r="N4477" t="str">
            <v>0967170576</v>
          </cell>
          <cell r="O4477" t="str">
            <v/>
          </cell>
          <cell r="P4477" t="str">
            <v>GUAYAQUIL</v>
          </cell>
          <cell r="Q4477" t="str">
            <v>GUAYAQUIL</v>
          </cell>
          <cell r="R4477" t="str">
            <v>GUAYAS</v>
          </cell>
          <cell r="T4477" t="str">
            <v>ITSACOURIER</v>
          </cell>
          <cell r="U4477" t="str">
            <v>FLEXNETUIO_GYE</v>
          </cell>
          <cell r="V4477">
            <v>1</v>
          </cell>
          <cell r="W4477">
            <v>1</v>
          </cell>
          <cell r="X4477" t="str">
            <v>FLEXNET ECUADOR - MDELIVERY</v>
          </cell>
          <cell r="Y4477" t="str">
            <v>CALLE 28 DE JUNIO S/N Y GARCIA MORENO ENTRADA LLANO GRANDE</v>
          </cell>
        </row>
        <row r="4478">
          <cell r="A4478" t="str">
            <v>2482455</v>
          </cell>
          <cell r="B4478">
            <v>493509</v>
          </cell>
          <cell r="C4478" t="str">
            <v>2482455</v>
          </cell>
          <cell r="D4478" t="str">
            <v>MDELIVERY</v>
          </cell>
          <cell r="E4478" t="str">
            <v>DESPACHO</v>
          </cell>
          <cell r="F4478" t="str">
            <v>NORMAL</v>
          </cell>
          <cell r="G4478" t="str">
            <v>031080002482455</v>
          </cell>
          <cell r="H4478">
            <v>44936</v>
          </cell>
          <cell r="I4478" t="str">
            <v>ENTREGADO</v>
          </cell>
          <cell r="J4478">
            <v>44937</v>
          </cell>
          <cell r="K4478" t="str">
            <v xml:space="preserve">Xavier Jurado_BRENNTAG ECUADOR S A </v>
          </cell>
          <cell r="L4478" t="str">
            <v xml:space="preserve">Km 9 5 via Daule Brenntag Ecuador S A Junto a Lab Indunidas </v>
          </cell>
          <cell r="M4478" t="str">
            <v>0990005087001</v>
          </cell>
          <cell r="N4478" t="str">
            <v>0968877927</v>
          </cell>
          <cell r="O4478" t="str">
            <v/>
          </cell>
          <cell r="P4478" t="str">
            <v>GUAYAQUIL</v>
          </cell>
          <cell r="Q4478" t="str">
            <v>GUAYAQUIL</v>
          </cell>
          <cell r="R4478" t="str">
            <v>GUAYAS</v>
          </cell>
          <cell r="T4478" t="str">
            <v>TRAMACO</v>
          </cell>
          <cell r="U4478" t="str">
            <v>FLEXNETUIO_GYE</v>
          </cell>
          <cell r="V4478">
            <v>1</v>
          </cell>
          <cell r="W4478">
            <v>1</v>
          </cell>
          <cell r="X4478" t="str">
            <v>FLEXNET ECUADOR - MDELIVERY</v>
          </cell>
          <cell r="Y4478" t="str">
            <v>CALLE 28 DE JUNIO S/N Y GARCIA MORENO ENTRADA LLANO GRANDE</v>
          </cell>
        </row>
        <row r="4479">
          <cell r="A4479" t="str">
            <v>2482456</v>
          </cell>
          <cell r="B4479">
            <v>493510</v>
          </cell>
          <cell r="C4479" t="str">
            <v>2482456</v>
          </cell>
          <cell r="D4479" t="str">
            <v>MDELIVERY</v>
          </cell>
          <cell r="E4479" t="str">
            <v>DESPACHO</v>
          </cell>
          <cell r="F4479" t="str">
            <v>NORMAL</v>
          </cell>
          <cell r="G4479" t="str">
            <v>FT78854</v>
          </cell>
          <cell r="H4479">
            <v>44936</v>
          </cell>
          <cell r="I4479" t="str">
            <v>ENTREGADO</v>
          </cell>
          <cell r="J4479">
            <v>44938</v>
          </cell>
          <cell r="K4479" t="str">
            <v>Jenniffer Villacis_ASOCIACION SOLIDARISTA PROFUTURO</v>
          </cell>
          <cell r="L4479" t="str">
            <v>Av Jose Rodriguez Bonin y Av Barcelona Planta San Eduardo Holcim Ecuador Planta Baja Guayaquil Ecuador</v>
          </cell>
          <cell r="M4479" t="str">
            <v>0992424222001</v>
          </cell>
          <cell r="N4479" t="str">
            <v>0987932799</v>
          </cell>
          <cell r="O4479" t="str">
            <v/>
          </cell>
          <cell r="P4479" t="str">
            <v>GUAYAQUIL</v>
          </cell>
          <cell r="Q4479" t="str">
            <v>GUAYAQUIL</v>
          </cell>
          <cell r="R4479" t="str">
            <v>GUAYAS</v>
          </cell>
          <cell r="T4479" t="str">
            <v>ITSACOURIER</v>
          </cell>
          <cell r="U4479" t="str">
            <v>FLEXNETUIO_GYE</v>
          </cell>
          <cell r="V4479">
            <v>1</v>
          </cell>
          <cell r="W4479">
            <v>1</v>
          </cell>
          <cell r="X4479" t="str">
            <v>FLEXNET ECUADOR - MDELIVERY</v>
          </cell>
          <cell r="Y4479" t="str">
            <v>CALLE 28 DE JUNIO S/N Y GARCIA MORENO ENTRADA LLANO GRANDE</v>
          </cell>
        </row>
        <row r="4480">
          <cell r="A4480" t="str">
            <v>2482462</v>
          </cell>
          <cell r="B4480">
            <v>493511</v>
          </cell>
          <cell r="C4480" t="str">
            <v>2482462</v>
          </cell>
          <cell r="D4480" t="str">
            <v>MDELIVERY</v>
          </cell>
          <cell r="E4480" t="str">
            <v>DESPACHO</v>
          </cell>
          <cell r="F4480" t="str">
            <v>NORMAL</v>
          </cell>
          <cell r="G4480" t="str">
            <v>IC4400</v>
          </cell>
          <cell r="H4480">
            <v>44936</v>
          </cell>
          <cell r="I4480" t="str">
            <v>ENTREGADO</v>
          </cell>
          <cell r="J4480">
            <v>44937</v>
          </cell>
          <cell r="K4480" t="str">
            <v>TANIA NIEVES_ASOCIACION DE DOCENTES EMPLEADOS Y TRAB</v>
          </cell>
          <cell r="L4480" t="str">
            <v xml:space="preserve">calle vieja 12 30 y Elia liut Universidad Politecnica entrar en ADETUPS de 8am a 12pm </v>
          </cell>
          <cell r="M4480" t="str">
            <v>0190436578001</v>
          </cell>
          <cell r="N4480" t="str">
            <v>0995009474</v>
          </cell>
          <cell r="O4480" t="str">
            <v/>
          </cell>
          <cell r="P4480" t="str">
            <v>CUENCA</v>
          </cell>
          <cell r="Q4480" t="str">
            <v>CUENCA</v>
          </cell>
          <cell r="R4480" t="str">
            <v>AZUAY</v>
          </cell>
          <cell r="T4480" t="str">
            <v>ITSACOURIER</v>
          </cell>
          <cell r="U4480" t="str">
            <v>FLEXNETUIO_PROVINCIA</v>
          </cell>
          <cell r="V4480">
            <v>1</v>
          </cell>
          <cell r="W4480">
            <v>1</v>
          </cell>
          <cell r="X4480" t="str">
            <v>FLEXNET ECUADOR - MDELIVERY</v>
          </cell>
          <cell r="Y4480" t="str">
            <v>CALLE 28 DE JUNIO S/N Y GARCIA MORENO ENTRADA LLANO GRANDE</v>
          </cell>
        </row>
        <row r="4481">
          <cell r="A4481" t="str">
            <v>2482463</v>
          </cell>
          <cell r="B4481">
            <v>493512</v>
          </cell>
          <cell r="C4481" t="str">
            <v>2482463</v>
          </cell>
          <cell r="D4481" t="str">
            <v>MDELIVERY</v>
          </cell>
          <cell r="E4481" t="str">
            <v>DESPACHO</v>
          </cell>
          <cell r="F4481" t="str">
            <v>NORMAL</v>
          </cell>
          <cell r="G4481" t="str">
            <v>031080002482463</v>
          </cell>
          <cell r="H4481">
            <v>44936</v>
          </cell>
          <cell r="I4481" t="str">
            <v>ENTREGADO</v>
          </cell>
          <cell r="J4481">
            <v>44938</v>
          </cell>
          <cell r="K4481" t="str">
            <v>KENNY STALYN DOMINGUEZ ALVARADO_KENNY STALYN DOMINGUEZ ALVARADO</v>
          </cell>
          <cell r="L4481" t="str">
            <v xml:space="preserve"> DIRECCION BIMOT 1 CONSTRUCCIoN AV VIA LA CUCA </v>
          </cell>
          <cell r="M4481" t="str">
            <v>0930660386001</v>
          </cell>
          <cell r="N4481" t="str">
            <v>0990381895</v>
          </cell>
          <cell r="O4481" t="str">
            <v/>
          </cell>
          <cell r="P4481" t="str">
            <v>ARENILLAS</v>
          </cell>
          <cell r="Q4481" t="str">
            <v>ARENILLAS</v>
          </cell>
          <cell r="R4481" t="str">
            <v>EL ORO</v>
          </cell>
          <cell r="S4481" t="str">
            <v>CHACRAS - CARCABON</v>
          </cell>
          <cell r="T4481" t="str">
            <v>TRAMACO</v>
          </cell>
          <cell r="U4481" t="str">
            <v>FLEXNETUIO_PROVINCIA</v>
          </cell>
          <cell r="V4481">
            <v>1</v>
          </cell>
          <cell r="W4481">
            <v>1</v>
          </cell>
          <cell r="X4481" t="str">
            <v>FLEXNET ECUADOR - MDELIVERY</v>
          </cell>
          <cell r="Y4481" t="str">
            <v>CALLE 28 DE JUNIO S/N Y GARCIA MORENO ENTRADA LLANO GRANDE</v>
          </cell>
        </row>
        <row r="4482">
          <cell r="A4482" t="str">
            <v>2482464</v>
          </cell>
          <cell r="B4482">
            <v>493513</v>
          </cell>
          <cell r="C4482" t="str">
            <v>2482464</v>
          </cell>
          <cell r="D4482" t="str">
            <v>MDELIVERY</v>
          </cell>
          <cell r="E4482" t="str">
            <v>DESPACHO</v>
          </cell>
          <cell r="F4482" t="str">
            <v>NORMAL</v>
          </cell>
          <cell r="G4482" t="str">
            <v>FT78852</v>
          </cell>
          <cell r="H4482">
            <v>44936</v>
          </cell>
          <cell r="I4482" t="str">
            <v>ENTREGADO</v>
          </cell>
          <cell r="J4482">
            <v>44937</v>
          </cell>
          <cell r="K4482" t="str">
            <v>FABRICIO DANIEL CORONEL ROJAS o DORA ESCUDERO_BANCO DEL PACIFICO</v>
          </cell>
          <cell r="L4482" t="str">
            <v>P ICAZA 200 ENTRE PEDRO CARBO Y PICHINCHA MATRIZ BANCO DEL PACIFICO PISO 5 AREA OPERACIONES INTEGRALES LIQUIDACION</v>
          </cell>
          <cell r="M4482" t="str">
            <v>0990005737001</v>
          </cell>
          <cell r="N4482" t="str">
            <v>0991576972/0999184013</v>
          </cell>
          <cell r="O4482" t="str">
            <v/>
          </cell>
          <cell r="P4482" t="str">
            <v>GUAYAQUIL</v>
          </cell>
          <cell r="Q4482" t="str">
            <v>GUAYAQUIL</v>
          </cell>
          <cell r="R4482" t="str">
            <v>GUAYAS</v>
          </cell>
          <cell r="T4482" t="str">
            <v>ITSACOURIER</v>
          </cell>
          <cell r="U4482" t="str">
            <v>FLEXNETUIO_GYE</v>
          </cell>
          <cell r="V4482">
            <v>1</v>
          </cell>
          <cell r="W4482">
            <v>1</v>
          </cell>
          <cell r="X4482" t="str">
            <v>FLEXNET ECUADOR - MDELIVERY</v>
          </cell>
          <cell r="Y4482" t="str">
            <v>CALLE 28 DE JUNIO S/N Y GARCIA MORENO ENTRADA LLANO GRANDE</v>
          </cell>
        </row>
        <row r="4483">
          <cell r="A4483" t="str">
            <v>2482465</v>
          </cell>
          <cell r="B4483">
            <v>493514</v>
          </cell>
          <cell r="C4483" t="str">
            <v>2482465</v>
          </cell>
          <cell r="D4483" t="str">
            <v>MDELIVERY</v>
          </cell>
          <cell r="E4483" t="str">
            <v>DESPACHO</v>
          </cell>
          <cell r="F4483" t="str">
            <v>NORMAL</v>
          </cell>
          <cell r="G4483" t="str">
            <v>031080002482465</v>
          </cell>
          <cell r="H4483">
            <v>44936</v>
          </cell>
          <cell r="I4483" t="str">
            <v>ENTREGADO</v>
          </cell>
          <cell r="J4483">
            <v>44938</v>
          </cell>
          <cell r="K4483" t="str">
            <v>BYRON RAFAEL BARAHONA VAZQUEZ_BYRON RAFAEL BARAHONA VAZQUEZ</v>
          </cell>
          <cell r="L4483" t="str">
            <v>CALLE BOLiVAR Y 3 DE NOVIEMBRE A MEDIA CUADRA DEN PARQUE CENTRAL</v>
          </cell>
          <cell r="M4483" t="str">
            <v>0302177894001</v>
          </cell>
          <cell r="N4483" t="str">
            <v>0984168684</v>
          </cell>
          <cell r="O4483" t="str">
            <v/>
          </cell>
          <cell r="P4483" t="str">
            <v>CAÑAR</v>
          </cell>
          <cell r="Q4483" t="str">
            <v>CAÑAR</v>
          </cell>
          <cell r="R4483" t="str">
            <v>CAÑAR</v>
          </cell>
          <cell r="T4483" t="str">
            <v>TRAMACO</v>
          </cell>
          <cell r="U4483" t="str">
            <v>FLEXNETUIO_PROVINCIA</v>
          </cell>
          <cell r="V4483">
            <v>1</v>
          </cell>
          <cell r="W4483">
            <v>1</v>
          </cell>
          <cell r="X4483" t="str">
            <v>FLEXNET ECUADOR - MDELIVERY</v>
          </cell>
          <cell r="Y4483" t="str">
            <v>CALLE 28 DE JUNIO S/N Y GARCIA MORENO ENTRADA LLANO GRANDE</v>
          </cell>
        </row>
        <row r="4484">
          <cell r="A4484" t="str">
            <v>2482468</v>
          </cell>
          <cell r="B4484">
            <v>493515</v>
          </cell>
          <cell r="C4484" t="str">
            <v>2482468</v>
          </cell>
          <cell r="D4484" t="str">
            <v>MDELIVERY</v>
          </cell>
          <cell r="E4484" t="str">
            <v>DESPACHO</v>
          </cell>
          <cell r="F4484" t="str">
            <v>NORMAL</v>
          </cell>
          <cell r="G4484" t="str">
            <v>FT78885</v>
          </cell>
          <cell r="H4484">
            <v>44936</v>
          </cell>
          <cell r="I4484" t="str">
            <v>ENTREGADO</v>
          </cell>
          <cell r="J4484">
            <v>44937</v>
          </cell>
          <cell r="K4484" t="str">
            <v>Milton Peralta_ASOCIACION DE EMPLEADOS DE LA PRESIDENCIA DE LA RE</v>
          </cell>
          <cell r="L4484" t="str">
            <v>Edificio La Union Garcia Moreno 679 entre Chile y Espejo</v>
          </cell>
          <cell r="M4484" t="str">
            <v>1791966236001</v>
          </cell>
          <cell r="N4484" t="str">
            <v>0984483202</v>
          </cell>
          <cell r="O4484" t="str">
            <v/>
          </cell>
          <cell r="P4484" t="str">
            <v>QUITO</v>
          </cell>
          <cell r="Q4484" t="str">
            <v>QUITO</v>
          </cell>
          <cell r="R4484" t="str">
            <v>PICHINCHA</v>
          </cell>
          <cell r="T4484" t="str">
            <v>FLEXTRANS UIO</v>
          </cell>
          <cell r="U4484" t="str">
            <v>FLEXNETUIO_LOCAL</v>
          </cell>
          <cell r="V4484">
            <v>1</v>
          </cell>
          <cell r="W4484">
            <v>1</v>
          </cell>
          <cell r="X4484" t="str">
            <v>FLEXNET ECUADOR - MDELIVERY</v>
          </cell>
          <cell r="Y4484" t="str">
            <v>CALLE 28 DE JUNIO S/N Y GARCIA MORENO ENTRADA LLANO GRANDE</v>
          </cell>
        </row>
        <row r="4485">
          <cell r="A4485" t="str">
            <v>2482471</v>
          </cell>
          <cell r="B4485">
            <v>493516</v>
          </cell>
          <cell r="C4485" t="str">
            <v>2482471</v>
          </cell>
          <cell r="D4485" t="str">
            <v>MDELIVERY</v>
          </cell>
          <cell r="E4485" t="str">
            <v>DESPACHO</v>
          </cell>
          <cell r="F4485" t="str">
            <v>NORMAL</v>
          </cell>
          <cell r="G4485" t="str">
            <v>FT78865</v>
          </cell>
          <cell r="H4485">
            <v>44936</v>
          </cell>
          <cell r="I4485" t="str">
            <v>ENTREGADO</v>
          </cell>
          <cell r="J4485">
            <v>44937</v>
          </cell>
          <cell r="K4485" t="str">
            <v>ERIC MERCADO O PEDRO ILLESCAS_ROBALINO TAPIA JACQUELINE ANABEL</v>
          </cell>
          <cell r="L4485" t="str">
            <v>ciudadela 9 de octubre calle tercera villa 306 y avenida tercera sur de la ciudad casa de 2 pisos con rejas blancas</v>
          </cell>
          <cell r="M4485" t="str">
            <v>1715370993</v>
          </cell>
          <cell r="N4485" t="str">
            <v>0995801473</v>
          </cell>
          <cell r="O4485" t="str">
            <v/>
          </cell>
          <cell r="P4485" t="str">
            <v>GUAYAQUIL</v>
          </cell>
          <cell r="Q4485" t="str">
            <v>GUAYAQUIL</v>
          </cell>
          <cell r="R4485" t="str">
            <v>GUAYAS</v>
          </cell>
          <cell r="T4485" t="str">
            <v>ITSACOURIER</v>
          </cell>
          <cell r="U4485" t="str">
            <v>FLEXNETUIO_GYE</v>
          </cell>
          <cell r="V4485">
            <v>1</v>
          </cell>
          <cell r="W4485">
            <v>1</v>
          </cell>
          <cell r="X4485" t="str">
            <v>FLEXNET ECUADOR - MDELIVERY</v>
          </cell>
          <cell r="Y4485" t="str">
            <v>CALLE 28 DE JUNIO S/N Y GARCIA MORENO ENTRADA LLANO GRANDE</v>
          </cell>
        </row>
        <row r="4486">
          <cell r="A4486" t="str">
            <v>2482472</v>
          </cell>
          <cell r="B4486">
            <v>493517</v>
          </cell>
          <cell r="C4486" t="str">
            <v>2482472</v>
          </cell>
          <cell r="D4486" t="str">
            <v>MDELIVERY</v>
          </cell>
          <cell r="E4486" t="str">
            <v>DESPACHO</v>
          </cell>
          <cell r="F4486" t="str">
            <v>NORMAL</v>
          </cell>
          <cell r="G4486" t="str">
            <v>FT78880</v>
          </cell>
          <cell r="H4486">
            <v>44936</v>
          </cell>
          <cell r="I4486" t="str">
            <v>ENTREGADO</v>
          </cell>
          <cell r="J4486">
            <v>44938</v>
          </cell>
          <cell r="K4486" t="str">
            <v xml:space="preserve">Belen Jara_TIPTOPTRAVEL AGENCIA DE VIAJES CIA LTDA </v>
          </cell>
          <cell r="L4486" t="str">
            <v>MARISCAL FOCH Y DIEGO DE ALMAGRO E7 81 ED MARISCAL FOCH PB QUITO QUITO PICHINCHA REGION SIERRA Ecuador</v>
          </cell>
          <cell r="M4486" t="str">
            <v>1792091454001</v>
          </cell>
          <cell r="N4486" t="str">
            <v>0984255196</v>
          </cell>
          <cell r="O4486" t="str">
            <v/>
          </cell>
          <cell r="P4486" t="str">
            <v>QUITO</v>
          </cell>
          <cell r="Q4486" t="str">
            <v>QUITO</v>
          </cell>
          <cell r="R4486" t="str">
            <v>PICHINCHA</v>
          </cell>
          <cell r="T4486" t="str">
            <v>FLEXTRANS UIO</v>
          </cell>
          <cell r="U4486" t="str">
            <v>FLEXNETUIO_LOCAL</v>
          </cell>
          <cell r="V4486">
            <v>1</v>
          </cell>
          <cell r="W4486">
            <v>1</v>
          </cell>
          <cell r="X4486" t="str">
            <v>FLEXNET ECUADOR - MDELIVERY</v>
          </cell>
          <cell r="Y4486" t="str">
            <v>CALLE 28 DE JUNIO S/N Y GARCIA MORENO ENTRADA LLANO GRANDE</v>
          </cell>
        </row>
        <row r="4487">
          <cell r="A4487" t="str">
            <v>2482474</v>
          </cell>
          <cell r="B4487">
            <v>493518</v>
          </cell>
          <cell r="C4487" t="str">
            <v>2482474</v>
          </cell>
          <cell r="D4487" t="str">
            <v>MDELIVERY</v>
          </cell>
          <cell r="E4487" t="str">
            <v>DESPACHO</v>
          </cell>
          <cell r="F4487" t="str">
            <v>NORMAL</v>
          </cell>
          <cell r="G4487" t="str">
            <v>IC4396</v>
          </cell>
          <cell r="H4487">
            <v>44936</v>
          </cell>
          <cell r="I4487" t="str">
            <v>ENTREGADO</v>
          </cell>
          <cell r="J4487">
            <v>44937</v>
          </cell>
          <cell r="K4487" t="str">
            <v>MARJORIE BARZALLO_VITA VIDRIO TEMPLADO</v>
          </cell>
          <cell r="L4487" t="str">
            <v>JAIME ROLDOS EDIFICIO EL CONSORCIO OFICINA 410</v>
          </cell>
          <cell r="M4487" t="str">
            <v>0195088551001</v>
          </cell>
          <cell r="N4487" t="str">
            <v>0963042508</v>
          </cell>
          <cell r="O4487" t="str">
            <v/>
          </cell>
          <cell r="P4487" t="str">
            <v>CUENCA</v>
          </cell>
          <cell r="Q4487" t="str">
            <v>CUENCA</v>
          </cell>
          <cell r="R4487" t="str">
            <v>AZUAY</v>
          </cell>
          <cell r="T4487" t="str">
            <v>ITSACOURIER</v>
          </cell>
          <cell r="U4487" t="str">
            <v>FLEXNETUIO_PROVINCIA</v>
          </cell>
          <cell r="V4487">
            <v>1</v>
          </cell>
          <cell r="W4487">
            <v>1</v>
          </cell>
          <cell r="X4487" t="str">
            <v>FLEXNET ECUADOR - MDELIVERY</v>
          </cell>
          <cell r="Y4487" t="str">
            <v>CALLE 28 DE JUNIO S/N Y GARCIA MORENO ENTRADA LLANO GRANDE</v>
          </cell>
        </row>
        <row r="4488">
          <cell r="A4488" t="str">
            <v>2482475</v>
          </cell>
          <cell r="B4488">
            <v>493519</v>
          </cell>
          <cell r="C4488" t="str">
            <v>2482475</v>
          </cell>
          <cell r="D4488" t="str">
            <v>MDELIVERY</v>
          </cell>
          <cell r="E4488" t="str">
            <v>DESPACHO</v>
          </cell>
          <cell r="F4488" t="str">
            <v>NORMAL</v>
          </cell>
          <cell r="G4488" t="str">
            <v>FT78853</v>
          </cell>
          <cell r="H4488">
            <v>44936</v>
          </cell>
          <cell r="I4488" t="str">
            <v>ENTREGADO</v>
          </cell>
          <cell r="J4488">
            <v>44938</v>
          </cell>
          <cell r="K4488" t="str">
            <v>SANDRA SANTOS o Luisiana Cornejo_BANCO DEL PACIFICO</v>
          </cell>
          <cell r="L4488" t="str">
            <v>VICTOR EMILIO ESTRADA y Las Monjas Agencia Urdesa BANCO DEL PACIFICO Piso alto AREA Negocios LA AGENCIA QUEDA Junto al Manantial</v>
          </cell>
          <cell r="M4488" t="str">
            <v>0990005737001</v>
          </cell>
          <cell r="N4488" t="str">
            <v>0999404727/0994155013</v>
          </cell>
          <cell r="O4488" t="str">
            <v/>
          </cell>
          <cell r="P4488" t="str">
            <v>GUAYAQUIL</v>
          </cell>
          <cell r="Q4488" t="str">
            <v>GUAYAQUIL</v>
          </cell>
          <cell r="R4488" t="str">
            <v>GUAYAS</v>
          </cell>
          <cell r="T4488" t="str">
            <v>ITSACOURIER</v>
          </cell>
          <cell r="U4488" t="str">
            <v>FLEXNETUIO_GYE</v>
          </cell>
          <cell r="V4488">
            <v>1</v>
          </cell>
          <cell r="W4488">
            <v>1</v>
          </cell>
          <cell r="X4488" t="str">
            <v>FLEXNET ECUADOR - MDELIVERY</v>
          </cell>
          <cell r="Y4488" t="str">
            <v>CALLE 28 DE JUNIO S/N Y GARCIA MORENO ENTRADA LLANO GRANDE</v>
          </cell>
        </row>
        <row r="4489">
          <cell r="A4489" t="str">
            <v>2482477</v>
          </cell>
          <cell r="B4489">
            <v>493520</v>
          </cell>
          <cell r="C4489" t="str">
            <v>2482477</v>
          </cell>
          <cell r="D4489" t="str">
            <v>MDELIVERY</v>
          </cell>
          <cell r="E4489" t="str">
            <v>DESPACHO</v>
          </cell>
          <cell r="F4489" t="str">
            <v>NORMAL</v>
          </cell>
          <cell r="G4489" t="str">
            <v>031080002482477</v>
          </cell>
          <cell r="H4489">
            <v>44936</v>
          </cell>
          <cell r="I4489" t="str">
            <v>ENTREGADO</v>
          </cell>
          <cell r="J4489">
            <v>44939</v>
          </cell>
          <cell r="K4489" t="str">
            <v>Luis Arturo Yugcha Defaz_Luis Arturo Yugcha Defaz</v>
          </cell>
          <cell r="L4489" t="str">
            <v>Puerto Quito barrio 13 de Julio Calle T y calle 0 CONTACTOS 0990315148 0982336944</v>
          </cell>
          <cell r="M4489" t="str">
            <v>0502103922001</v>
          </cell>
          <cell r="N4489" t="str">
            <v>0990315148</v>
          </cell>
          <cell r="O4489" t="str">
            <v/>
          </cell>
          <cell r="P4489" t="str">
            <v>PUERTO QUITO</v>
          </cell>
          <cell r="Q4489" t="str">
            <v>PUERTO QUITO</v>
          </cell>
          <cell r="R4489" t="str">
            <v>PICHINCHA</v>
          </cell>
          <cell r="T4489" t="str">
            <v>TRAMACO</v>
          </cell>
          <cell r="U4489" t="str">
            <v>FLEXNETUIO_PROVINCIA</v>
          </cell>
          <cell r="V4489">
            <v>1</v>
          </cell>
          <cell r="W4489">
            <v>1</v>
          </cell>
          <cell r="X4489" t="str">
            <v>FLEXNET ECUADOR - MDELIVERY</v>
          </cell>
          <cell r="Y4489" t="str">
            <v>CALLE 28 DE JUNIO S/N Y GARCIA MORENO ENTRADA LLANO GRANDE</v>
          </cell>
        </row>
        <row r="4490">
          <cell r="A4490" t="str">
            <v>2482495</v>
          </cell>
          <cell r="B4490">
            <v>493522</v>
          </cell>
          <cell r="C4490" t="str">
            <v>2482495</v>
          </cell>
          <cell r="D4490" t="str">
            <v>MDELIVERY</v>
          </cell>
          <cell r="E4490" t="str">
            <v>DESPACHO</v>
          </cell>
          <cell r="F4490" t="str">
            <v>NORMAL</v>
          </cell>
          <cell r="G4490" t="str">
            <v>FT78883</v>
          </cell>
          <cell r="H4490">
            <v>44936</v>
          </cell>
          <cell r="I4490" t="str">
            <v>ENTREGADO</v>
          </cell>
          <cell r="J4490">
            <v>44937</v>
          </cell>
          <cell r="K4490" t="str">
            <v xml:space="preserve">MARICELA MORENO_IMPORTADORA VEGA S A </v>
          </cell>
          <cell r="L4490" t="str">
            <v>AVENIDA MARISCAL SUCRE S N Y CALLE ALONSO DE TORRES EN HOME VEGA SECT EL BOSQUE</v>
          </cell>
          <cell r="M4490" t="str">
            <v>1790183750001</v>
          </cell>
          <cell r="N4490" t="str">
            <v>0995569312</v>
          </cell>
          <cell r="O4490" t="str">
            <v/>
          </cell>
          <cell r="P4490" t="str">
            <v>QUITO</v>
          </cell>
          <cell r="Q4490" t="str">
            <v>QUITO</v>
          </cell>
          <cell r="R4490" t="str">
            <v>PICHINCHA</v>
          </cell>
          <cell r="T4490" t="str">
            <v>FLEXTRANS UIO</v>
          </cell>
          <cell r="U4490" t="str">
            <v>FLEXNETUIO_LOCAL</v>
          </cell>
          <cell r="V4490">
            <v>1</v>
          </cell>
          <cell r="W4490">
            <v>1</v>
          </cell>
          <cell r="X4490" t="str">
            <v>FLEXNET ECUADOR - MDELIVERY</v>
          </cell>
          <cell r="Y4490" t="str">
            <v>CALLE 28 DE JUNIO S/N Y GARCIA MORENO ENTRADA LLANO GRANDE</v>
          </cell>
        </row>
        <row r="4491">
          <cell r="A4491" t="str">
            <v>2482505</v>
          </cell>
          <cell r="B4491">
            <v>493523</v>
          </cell>
          <cell r="C4491" t="str">
            <v>2482505</v>
          </cell>
          <cell r="D4491" t="str">
            <v>MDELIVERY</v>
          </cell>
          <cell r="E4491" t="str">
            <v>DESPACHO</v>
          </cell>
          <cell r="F4491" t="str">
            <v>NORMAL</v>
          </cell>
          <cell r="G4491" t="str">
            <v>FT78884</v>
          </cell>
          <cell r="H4491">
            <v>44936</v>
          </cell>
          <cell r="I4491" t="str">
            <v>ENTREGADO</v>
          </cell>
          <cell r="J4491">
            <v>44937</v>
          </cell>
          <cell r="K4491" t="str">
            <v>ALLISON ANDREA ARREAGA ANDRADE_ALLISON ANDREA ARREAGA ANDRADE</v>
          </cell>
          <cell r="L4491" t="str">
            <v>Sector Seniergues E4 676 and Gral Telmo Paz y Mino Quito Instituto Nacional Geografico</v>
          </cell>
          <cell r="M4491" t="str">
            <v>0923664494001</v>
          </cell>
          <cell r="N4491" t="str">
            <v>0989819103</v>
          </cell>
          <cell r="O4491" t="str">
            <v/>
          </cell>
          <cell r="P4491" t="str">
            <v>QUITO</v>
          </cell>
          <cell r="Q4491" t="str">
            <v>QUITO</v>
          </cell>
          <cell r="R4491" t="str">
            <v>PICHINCHA</v>
          </cell>
          <cell r="T4491" t="str">
            <v>FLEXTRANS UIO</v>
          </cell>
          <cell r="U4491" t="str">
            <v>FLEXNETUIO_LOCAL</v>
          </cell>
          <cell r="V4491">
            <v>1</v>
          </cell>
          <cell r="W4491">
            <v>1</v>
          </cell>
          <cell r="X4491" t="str">
            <v>FLEXNET ECUADOR - MDELIVERY</v>
          </cell>
          <cell r="Y4491" t="str">
            <v>CALLE 28 DE JUNIO S/N Y GARCIA MORENO ENTRADA LLANO GRANDE</v>
          </cell>
        </row>
        <row r="4492">
          <cell r="A4492" t="str">
            <v>2482507</v>
          </cell>
          <cell r="B4492">
            <v>493524</v>
          </cell>
          <cell r="C4492" t="str">
            <v>2482507</v>
          </cell>
          <cell r="D4492" t="str">
            <v>MDELIVERY</v>
          </cell>
          <cell r="E4492" t="str">
            <v>DESPACHO</v>
          </cell>
          <cell r="F4492" t="str">
            <v>NORMAL</v>
          </cell>
          <cell r="G4492" t="str">
            <v>FT78855</v>
          </cell>
          <cell r="H4492">
            <v>44936</v>
          </cell>
          <cell r="I4492" t="str">
            <v>ENTREGADO</v>
          </cell>
          <cell r="J4492">
            <v>44938</v>
          </cell>
          <cell r="K4492" t="str">
            <v>CARLOS MIGUEL JIMENEZ_ECUAPRIMAS</v>
          </cell>
          <cell r="L4492" t="str">
            <v xml:space="preserve">AV PERRONE GALARZA ATRaS DE IDEAL ALAMBREC distribuidora Romero Reyes </v>
          </cell>
          <cell r="M4492" t="str">
            <v>0927929273</v>
          </cell>
          <cell r="N4492" t="str">
            <v>0998065329</v>
          </cell>
          <cell r="O4492" t="str">
            <v/>
          </cell>
          <cell r="P4492" t="str">
            <v>GUAYAQUIL</v>
          </cell>
          <cell r="Q4492" t="str">
            <v>GUAYAQUIL</v>
          </cell>
          <cell r="R4492" t="str">
            <v>GUAYAS</v>
          </cell>
          <cell r="T4492" t="str">
            <v>ITSACOURIER</v>
          </cell>
          <cell r="U4492" t="str">
            <v>FLEXNETUIO_GYE</v>
          </cell>
          <cell r="V4492">
            <v>1</v>
          </cell>
          <cell r="W4492">
            <v>1</v>
          </cell>
          <cell r="X4492" t="str">
            <v>FLEXNET ECUADOR - MDELIVERY</v>
          </cell>
          <cell r="Y4492" t="str">
            <v>CALLE 28 DE JUNIO S/N Y GARCIA MORENO ENTRADA LLANO GRANDE</v>
          </cell>
        </row>
        <row r="4493">
          <cell r="A4493" t="str">
            <v>2482514</v>
          </cell>
          <cell r="B4493">
            <v>493525</v>
          </cell>
          <cell r="C4493" t="str">
            <v>2482514</v>
          </cell>
          <cell r="D4493" t="str">
            <v>MDELIVERY</v>
          </cell>
          <cell r="E4493" t="str">
            <v>DESPACHO</v>
          </cell>
          <cell r="F4493" t="str">
            <v>NORMAL</v>
          </cell>
          <cell r="G4493" t="str">
            <v>FT78861</v>
          </cell>
          <cell r="H4493">
            <v>44936</v>
          </cell>
          <cell r="I4493" t="str">
            <v>ENTREGADO</v>
          </cell>
          <cell r="J4493">
            <v>44937</v>
          </cell>
          <cell r="K4493" t="str">
            <v>KARINA RIOS_TOMALA GARCIA RICARDO JORGE</v>
          </cell>
          <cell r="L4493" t="str">
            <v>Avenida jose de la cuadra y calle segunda frente al mall del sur entrando por el kiwi dos cuadras a mano derecha</v>
          </cell>
          <cell r="M4493" t="str">
            <v>0918269747001</v>
          </cell>
          <cell r="N4493" t="str">
            <v>098409251</v>
          </cell>
          <cell r="O4493" t="str">
            <v/>
          </cell>
          <cell r="P4493" t="str">
            <v>GUAYAQUIL</v>
          </cell>
          <cell r="Q4493" t="str">
            <v>GUAYAQUIL</v>
          </cell>
          <cell r="R4493" t="str">
            <v>GUAYAS</v>
          </cell>
          <cell r="T4493" t="str">
            <v>ITSACOURIER</v>
          </cell>
          <cell r="U4493" t="str">
            <v>FLEXNETUIO_GYE</v>
          </cell>
          <cell r="V4493">
            <v>1</v>
          </cell>
          <cell r="W4493">
            <v>1</v>
          </cell>
          <cell r="X4493" t="str">
            <v>FLEXNET ECUADOR - MDELIVERY</v>
          </cell>
          <cell r="Y4493" t="str">
            <v>CALLE 28 DE JUNIO S/N Y GARCIA MORENO ENTRADA LLANO GRANDE</v>
          </cell>
        </row>
        <row r="4494">
          <cell r="A4494" t="str">
            <v>2482515</v>
          </cell>
          <cell r="B4494">
            <v>493526</v>
          </cell>
          <cell r="C4494" t="str">
            <v>2482515</v>
          </cell>
          <cell r="D4494" t="str">
            <v>MDELIVERY</v>
          </cell>
          <cell r="E4494" t="str">
            <v>DESPACHO</v>
          </cell>
          <cell r="F4494" t="str">
            <v>NORMAL</v>
          </cell>
          <cell r="G4494" t="str">
            <v>FT78858</v>
          </cell>
          <cell r="H4494">
            <v>44936</v>
          </cell>
          <cell r="I4494" t="str">
            <v>ENTREGADO</v>
          </cell>
          <cell r="J4494">
            <v>44937</v>
          </cell>
          <cell r="K4494" t="str">
            <v>KARINA RIOS_AGILA HUANCA GLORIA LORENA</v>
          </cell>
          <cell r="L4494" t="str">
            <v>Avenida jose de la cuadra y calle segunda frente al mall del sur entrando por el kiwi dos cuadras a mano derecha</v>
          </cell>
          <cell r="M4494" t="str">
            <v>2100617964001</v>
          </cell>
          <cell r="N4494" t="str">
            <v>098409251</v>
          </cell>
          <cell r="O4494" t="str">
            <v/>
          </cell>
          <cell r="P4494" t="str">
            <v>GUAYAQUIL</v>
          </cell>
          <cell r="Q4494" t="str">
            <v>GUAYAQUIL</v>
          </cell>
          <cell r="R4494" t="str">
            <v>GUAYAS</v>
          </cell>
          <cell r="T4494" t="str">
            <v>ITSACOURIER</v>
          </cell>
          <cell r="U4494" t="str">
            <v>FLEXNETUIO_GYE</v>
          </cell>
          <cell r="V4494">
            <v>1</v>
          </cell>
          <cell r="W4494">
            <v>1</v>
          </cell>
          <cell r="X4494" t="str">
            <v>FLEXNET ECUADOR - MDELIVERY</v>
          </cell>
          <cell r="Y4494" t="str">
            <v>CALLE 28 DE JUNIO S/N Y GARCIA MORENO ENTRADA LLANO GRANDE</v>
          </cell>
        </row>
        <row r="4495">
          <cell r="A4495" t="str">
            <v>2482516</v>
          </cell>
          <cell r="B4495">
            <v>493527</v>
          </cell>
          <cell r="C4495" t="str">
            <v>2482516</v>
          </cell>
          <cell r="D4495" t="str">
            <v>MDELIVERY</v>
          </cell>
          <cell r="E4495" t="str">
            <v>DESPACHO</v>
          </cell>
          <cell r="F4495" t="str">
            <v>NORMAL</v>
          </cell>
          <cell r="G4495" t="str">
            <v>FT78857</v>
          </cell>
          <cell r="H4495">
            <v>44936</v>
          </cell>
          <cell r="I4495" t="str">
            <v>ENTREGADO</v>
          </cell>
          <cell r="J4495">
            <v>44937</v>
          </cell>
          <cell r="K4495" t="str">
            <v>KARINA RIOS_MOLINA CHILAN KLERI JACQUELINE</v>
          </cell>
          <cell r="L4495" t="str">
            <v>Avenida jose de la cuadra y calle segunda frente al mall del sur entrando por el kiwi dos cuadras a mano derecha</v>
          </cell>
          <cell r="M4495" t="str">
            <v>1350771711001</v>
          </cell>
          <cell r="N4495" t="str">
            <v>098409251</v>
          </cell>
          <cell r="O4495" t="str">
            <v/>
          </cell>
          <cell r="P4495" t="str">
            <v>GUAYAQUIL</v>
          </cell>
          <cell r="Q4495" t="str">
            <v>GUAYAQUIL</v>
          </cell>
          <cell r="R4495" t="str">
            <v>GUAYAS</v>
          </cell>
          <cell r="T4495" t="str">
            <v>ITSACOURIER</v>
          </cell>
          <cell r="U4495" t="str">
            <v>FLEXNETUIO_GYE</v>
          </cell>
          <cell r="V4495">
            <v>1</v>
          </cell>
          <cell r="W4495">
            <v>1</v>
          </cell>
          <cell r="X4495" t="str">
            <v>FLEXNET ECUADOR - MDELIVERY</v>
          </cell>
          <cell r="Y4495" t="str">
            <v>CALLE 28 DE JUNIO S/N Y GARCIA MORENO ENTRADA LLANO GRANDE</v>
          </cell>
        </row>
        <row r="4496">
          <cell r="A4496" t="str">
            <v>2482517</v>
          </cell>
          <cell r="B4496">
            <v>493528</v>
          </cell>
          <cell r="C4496" t="str">
            <v>2482517</v>
          </cell>
          <cell r="D4496" t="str">
            <v>MDELIVERY</v>
          </cell>
          <cell r="E4496" t="str">
            <v>DESPACHO</v>
          </cell>
          <cell r="F4496" t="str">
            <v>NORMAL</v>
          </cell>
          <cell r="G4496" t="str">
            <v>FT78863</v>
          </cell>
          <cell r="H4496">
            <v>44936</v>
          </cell>
          <cell r="I4496" t="str">
            <v>ENTREGADO</v>
          </cell>
          <cell r="J4496">
            <v>44937</v>
          </cell>
          <cell r="K4496" t="str">
            <v>KARINA RIOS_SEGOVIA PIGUABE JESUS ELIAN</v>
          </cell>
          <cell r="L4496" t="str">
            <v>Avenida jose de la cuadra y calle segunda frente al mall del sur entrando por el kiwi dos cuadras a mano derecha</v>
          </cell>
          <cell r="M4496" t="str">
            <v>1316840840001</v>
          </cell>
          <cell r="N4496" t="str">
            <v>098409251</v>
          </cell>
          <cell r="O4496" t="str">
            <v/>
          </cell>
          <cell r="P4496" t="str">
            <v>GUAYAQUIL</v>
          </cell>
          <cell r="Q4496" t="str">
            <v>GUAYAQUIL</v>
          </cell>
          <cell r="R4496" t="str">
            <v>GUAYAS</v>
          </cell>
          <cell r="T4496" t="str">
            <v>ITSACOURIER</v>
          </cell>
          <cell r="U4496" t="str">
            <v>FLEXNETUIO_GYE</v>
          </cell>
          <cell r="V4496">
            <v>1</v>
          </cell>
          <cell r="W4496">
            <v>1</v>
          </cell>
          <cell r="X4496" t="str">
            <v>FLEXNET ECUADOR - MDELIVERY</v>
          </cell>
          <cell r="Y4496" t="str">
            <v>CALLE 28 DE JUNIO S/N Y GARCIA MORENO ENTRADA LLANO GRANDE</v>
          </cell>
        </row>
        <row r="4497">
          <cell r="A4497" t="str">
            <v>2482518</v>
          </cell>
          <cell r="B4497">
            <v>493529</v>
          </cell>
          <cell r="C4497" t="str">
            <v>2482518</v>
          </cell>
          <cell r="D4497" t="str">
            <v>MDELIVERY</v>
          </cell>
          <cell r="E4497" t="str">
            <v>DESPACHO</v>
          </cell>
          <cell r="F4497" t="str">
            <v>NORMAL</v>
          </cell>
          <cell r="G4497" t="str">
            <v>FT78864</v>
          </cell>
          <cell r="H4497">
            <v>44936</v>
          </cell>
          <cell r="I4497" t="str">
            <v>ENTREGADO</v>
          </cell>
          <cell r="J4497">
            <v>44937</v>
          </cell>
          <cell r="K4497" t="str">
            <v>KARINA RIOS_JORGE MAXIMILIANO JACOME BAZAN</v>
          </cell>
          <cell r="L4497" t="str">
            <v>Avenida jose de la cuadra y calle segunda frente al mall del sur entrando por el kiwi dos cuadras a mano derecha</v>
          </cell>
          <cell r="M4497" t="str">
            <v>1723964548001</v>
          </cell>
          <cell r="N4497" t="str">
            <v>098409251</v>
          </cell>
          <cell r="O4497" t="str">
            <v/>
          </cell>
          <cell r="P4497" t="str">
            <v>GUAYAQUIL</v>
          </cell>
          <cell r="Q4497" t="str">
            <v>GUAYAQUIL</v>
          </cell>
          <cell r="R4497" t="str">
            <v>GUAYAS</v>
          </cell>
          <cell r="T4497" t="str">
            <v>ITSACOURIER</v>
          </cell>
          <cell r="U4497" t="str">
            <v>FLEXNETUIO_GYE</v>
          </cell>
          <cell r="V4497">
            <v>1</v>
          </cell>
          <cell r="W4497">
            <v>1</v>
          </cell>
          <cell r="X4497" t="str">
            <v>FLEXNET ECUADOR - MDELIVERY</v>
          </cell>
          <cell r="Y4497" t="str">
            <v>CALLE 28 DE JUNIO S/N Y GARCIA MORENO ENTRADA LLANO GRANDE</v>
          </cell>
        </row>
        <row r="4498">
          <cell r="A4498" t="str">
            <v>2482519</v>
          </cell>
          <cell r="B4498">
            <v>493530</v>
          </cell>
          <cell r="C4498" t="str">
            <v>2482519</v>
          </cell>
          <cell r="D4498" t="str">
            <v>MDELIVERY</v>
          </cell>
          <cell r="E4498" t="str">
            <v>DESPACHO</v>
          </cell>
          <cell r="F4498" t="str">
            <v>NORMAL</v>
          </cell>
          <cell r="G4498" t="str">
            <v>FT78859</v>
          </cell>
          <cell r="H4498">
            <v>44936</v>
          </cell>
          <cell r="I4498" t="str">
            <v>ENTREGADO</v>
          </cell>
          <cell r="J4498">
            <v>44937</v>
          </cell>
          <cell r="K4498" t="str">
            <v>KARINA RIOS_CONDOR SINGO JESSICA VANESSA</v>
          </cell>
          <cell r="L4498" t="str">
            <v>Avenida jose de la cuadra y calle segunda frente al mall del sur entrando por el kiwi dos cuadras a mano derecha</v>
          </cell>
          <cell r="M4498" t="str">
            <v>1750797514001</v>
          </cell>
          <cell r="N4498" t="str">
            <v>098409251</v>
          </cell>
          <cell r="O4498" t="str">
            <v/>
          </cell>
          <cell r="P4498" t="str">
            <v>GUAYAQUIL</v>
          </cell>
          <cell r="Q4498" t="str">
            <v>GUAYAQUIL</v>
          </cell>
          <cell r="R4498" t="str">
            <v>GUAYAS</v>
          </cell>
          <cell r="T4498" t="str">
            <v>ITSACOURIER</v>
          </cell>
          <cell r="U4498" t="str">
            <v>FLEXNETUIO_GYE</v>
          </cell>
          <cell r="V4498">
            <v>1</v>
          </cell>
          <cell r="W4498">
            <v>1</v>
          </cell>
          <cell r="X4498" t="str">
            <v>FLEXNET ECUADOR - MDELIVERY</v>
          </cell>
          <cell r="Y4498" t="str">
            <v>CALLE 28 DE JUNIO S/N Y GARCIA MORENO ENTRADA LLANO GRANDE</v>
          </cell>
        </row>
        <row r="4499">
          <cell r="A4499" t="str">
            <v>2482520</v>
          </cell>
          <cell r="B4499">
            <v>493531</v>
          </cell>
          <cell r="C4499" t="str">
            <v>2482520</v>
          </cell>
          <cell r="D4499" t="str">
            <v>MDELIVERY</v>
          </cell>
          <cell r="E4499" t="str">
            <v>DESPACHO</v>
          </cell>
          <cell r="F4499" t="str">
            <v>NORMAL</v>
          </cell>
          <cell r="G4499" t="str">
            <v>FT78860</v>
          </cell>
          <cell r="H4499">
            <v>44936</v>
          </cell>
          <cell r="I4499" t="str">
            <v>ENTREGADO</v>
          </cell>
          <cell r="J4499">
            <v>44937</v>
          </cell>
          <cell r="K4499" t="str">
            <v>KARINA RIOS_GALEAS GALEAS MAURICIO JHONATAN</v>
          </cell>
          <cell r="L4499" t="str">
            <v>Avenida jose de la cuadra y calle segunda frente al mall del sur entrando por el kiwi dos cuadras a mano derecha</v>
          </cell>
          <cell r="M4499" t="str">
            <v>1724755366001</v>
          </cell>
          <cell r="N4499" t="str">
            <v>098409251</v>
          </cell>
          <cell r="O4499" t="str">
            <v/>
          </cell>
          <cell r="P4499" t="str">
            <v>GUAYAQUIL</v>
          </cell>
          <cell r="Q4499" t="str">
            <v>GUAYAQUIL</v>
          </cell>
          <cell r="R4499" t="str">
            <v>GUAYAS</v>
          </cell>
          <cell r="T4499" t="str">
            <v>ITSACOURIER</v>
          </cell>
          <cell r="U4499" t="str">
            <v>FLEXNETUIO_GYE</v>
          </cell>
          <cell r="V4499">
            <v>1</v>
          </cell>
          <cell r="W4499">
            <v>1</v>
          </cell>
          <cell r="X4499" t="str">
            <v>FLEXNET ECUADOR - MDELIVERY</v>
          </cell>
          <cell r="Y4499" t="str">
            <v>CALLE 28 DE JUNIO S/N Y GARCIA MORENO ENTRADA LLANO GRANDE</v>
          </cell>
        </row>
        <row r="4500">
          <cell r="A4500" t="str">
            <v>2482521</v>
          </cell>
          <cell r="B4500">
            <v>493532</v>
          </cell>
          <cell r="C4500" t="str">
            <v>2482521</v>
          </cell>
          <cell r="D4500" t="str">
            <v>MDELIVERY</v>
          </cell>
          <cell r="E4500" t="str">
            <v>DESPACHO</v>
          </cell>
          <cell r="F4500" t="str">
            <v>NORMAL</v>
          </cell>
          <cell r="G4500" t="str">
            <v>FT78866</v>
          </cell>
          <cell r="H4500">
            <v>44936</v>
          </cell>
          <cell r="I4500" t="str">
            <v>ENTREGADO</v>
          </cell>
          <cell r="J4500">
            <v>44937</v>
          </cell>
          <cell r="K4500" t="str">
            <v>KARINA RIOS_ANDREINA HAIDEE ARIAS ESPINALES</v>
          </cell>
          <cell r="L4500" t="str">
            <v>Avenida jose de la cuadra y calle segunda frente al mall del sur entrando por el kiwi dos cuadras a mano derecha</v>
          </cell>
          <cell r="M4500" t="str">
            <v>0941839540001</v>
          </cell>
          <cell r="N4500" t="str">
            <v>098409251</v>
          </cell>
          <cell r="O4500" t="str">
            <v/>
          </cell>
          <cell r="P4500" t="str">
            <v>GUAYAQUIL</v>
          </cell>
          <cell r="Q4500" t="str">
            <v>GUAYAQUIL</v>
          </cell>
          <cell r="R4500" t="str">
            <v>GUAYAS</v>
          </cell>
          <cell r="T4500" t="str">
            <v>ITSACOURIER</v>
          </cell>
          <cell r="U4500" t="str">
            <v>FLEXNETUIO_GYE</v>
          </cell>
          <cell r="V4500">
            <v>1</v>
          </cell>
          <cell r="W4500">
            <v>1</v>
          </cell>
          <cell r="X4500" t="str">
            <v>FLEXNET ECUADOR - MDELIVERY</v>
          </cell>
          <cell r="Y4500" t="str">
            <v>CALLE 28 DE JUNIO S/N Y GARCIA MORENO ENTRADA LLANO GRANDE</v>
          </cell>
        </row>
        <row r="4501">
          <cell r="A4501" t="str">
            <v>2482524</v>
          </cell>
          <cell r="B4501">
            <v>493533</v>
          </cell>
          <cell r="C4501" t="str">
            <v>2482524</v>
          </cell>
          <cell r="D4501" t="str">
            <v>MDELIVERY</v>
          </cell>
          <cell r="E4501" t="str">
            <v>DESPACHO</v>
          </cell>
          <cell r="F4501" t="str">
            <v>NORMAL</v>
          </cell>
          <cell r="G4501" t="str">
            <v>IC4395</v>
          </cell>
          <cell r="H4501">
            <v>44936</v>
          </cell>
          <cell r="I4501" t="str">
            <v>ENTREGADO</v>
          </cell>
          <cell r="J4501">
            <v>44943</v>
          </cell>
          <cell r="K4501" t="str">
            <v>CRISTIAN HERNAN HERAS INEGUEZ_CRISTIAN HERNAN HERAS INEGUEZ</v>
          </cell>
          <cell r="L4501" t="str">
            <v>BARRIO TOTORACOCHA AV HURTADO DE MENDOZA Y ANTISANA 5 04 Es justo al lado de un almacen de ropa y una lavanderia justo a la salida de la hurtado de Mendoza</v>
          </cell>
          <cell r="M4501" t="str">
            <v>0103094363001</v>
          </cell>
          <cell r="N4501" t="str">
            <v>0999205607</v>
          </cell>
          <cell r="O4501" t="str">
            <v/>
          </cell>
          <cell r="P4501" t="str">
            <v>CUENCA</v>
          </cell>
          <cell r="Q4501" t="str">
            <v>CUENCA</v>
          </cell>
          <cell r="R4501" t="str">
            <v>AZUAY</v>
          </cell>
          <cell r="T4501" t="str">
            <v>ITSACOURIER</v>
          </cell>
          <cell r="U4501" t="str">
            <v>FLEXNETUIO_PROVINCIA</v>
          </cell>
          <cell r="V4501">
            <v>1</v>
          </cell>
          <cell r="W4501">
            <v>1</v>
          </cell>
          <cell r="X4501" t="str">
            <v>FLEXNET ECUADOR - MDELIVERY</v>
          </cell>
          <cell r="Y4501" t="str">
            <v>CALLE 28 DE JUNIO S/N Y GARCIA MORENO ENTRADA LLANO GRANDE</v>
          </cell>
        </row>
        <row r="4502">
          <cell r="A4502" t="str">
            <v>2482444</v>
          </cell>
          <cell r="B4502">
            <v>493491</v>
          </cell>
          <cell r="C4502" t="str">
            <v>2482444</v>
          </cell>
          <cell r="D4502" t="str">
            <v>MDELIVERY</v>
          </cell>
          <cell r="E4502" t="str">
            <v>DESPACHO</v>
          </cell>
          <cell r="F4502" t="str">
            <v>EXPRESS</v>
          </cell>
          <cell r="G4502" t="str">
            <v>EC6501</v>
          </cell>
          <cell r="H4502">
            <v>44936</v>
          </cell>
          <cell r="I4502" t="str">
            <v>ENTREGADO</v>
          </cell>
          <cell r="J4502">
            <v>44936</v>
          </cell>
          <cell r="K4502" t="str">
            <v>Daniela Cisneros_ TECNOWEB SA</v>
          </cell>
          <cell r="L4502" t="str">
            <v>Isla Pinzon N43 34 y Tomas de Berlanga</v>
          </cell>
          <cell r="M4502" t="str">
            <v>1792579856001</v>
          </cell>
          <cell r="N4502" t="str">
            <v>0968847114</v>
          </cell>
          <cell r="O4502" t="str">
            <v/>
          </cell>
          <cell r="P4502" t="str">
            <v>QUITO</v>
          </cell>
          <cell r="Q4502" t="str">
            <v>QUITO</v>
          </cell>
          <cell r="R4502" t="str">
            <v>PICHINCHA</v>
          </cell>
          <cell r="T4502" t="str">
            <v>EXPRESSCON</v>
          </cell>
          <cell r="U4502" t="str">
            <v>FLEXNETUIO_LOCAL</v>
          </cell>
          <cell r="V4502">
            <v>1</v>
          </cell>
          <cell r="W4502">
            <v>1</v>
          </cell>
          <cell r="X4502" t="str">
            <v>FLEXNET ECUADOR - MDELIVERY</v>
          </cell>
          <cell r="Y4502" t="str">
            <v>CALLE 28 DE JUNIO S/N Y GARCIA MORENO ENTRADA LLANO GRANDE</v>
          </cell>
        </row>
        <row r="4503">
          <cell r="A4503" t="str">
            <v>2482469</v>
          </cell>
          <cell r="B4503">
            <v>493492</v>
          </cell>
          <cell r="C4503" t="str">
            <v>2482469</v>
          </cell>
          <cell r="D4503" t="str">
            <v>MDELIVERY</v>
          </cell>
          <cell r="E4503" t="str">
            <v>DESPACHO</v>
          </cell>
          <cell r="F4503" t="str">
            <v>EXPRESS</v>
          </cell>
          <cell r="G4503" t="str">
            <v>FTS45422</v>
          </cell>
          <cell r="H4503">
            <v>44936</v>
          </cell>
          <cell r="I4503" t="str">
            <v>ENTREGADO</v>
          </cell>
          <cell r="J4503">
            <v>44938</v>
          </cell>
          <cell r="K4503" t="str">
            <v xml:space="preserve"> Mayra Vanessa Guerrero Tapia Ruben Saucedo Mendoza _ASOCIACION DE TRABAJADORES PONTIFICIA UNIVERSIDAD</v>
          </cell>
          <cell r="L4503" t="str">
            <v>Quito 12 de Octubre y Veintimilla Asociacion de Trabajadores COPUCE o en el edificio DE ADMISTRACION PISO 2</v>
          </cell>
          <cell r="M4503" t="str">
            <v>1791297024001</v>
          </cell>
          <cell r="N4503" t="str">
            <v>0983287793/0983372560</v>
          </cell>
          <cell r="O4503" t="str">
            <v/>
          </cell>
          <cell r="P4503" t="str">
            <v>QUITO</v>
          </cell>
          <cell r="Q4503" t="str">
            <v>QUITO</v>
          </cell>
          <cell r="R4503" t="str">
            <v>PICHINCHA</v>
          </cell>
          <cell r="T4503" t="str">
            <v>TRANSERVISS</v>
          </cell>
          <cell r="U4503" t="str">
            <v>FLEXNETUIO_LOCAL</v>
          </cell>
          <cell r="V4503">
            <v>1</v>
          </cell>
          <cell r="W4503">
            <v>1</v>
          </cell>
          <cell r="X4503" t="str">
            <v>FLEXNET ECUADOR - MDELIVERY</v>
          </cell>
          <cell r="Y4503" t="str">
            <v>CALLE 28 DE JUNIO S/N Y GARCIA MORENO ENTRADA LLANO GRANDE</v>
          </cell>
        </row>
        <row r="4504">
          <cell r="A4504" t="str">
            <v>2482473</v>
          </cell>
          <cell r="B4504">
            <v>493493</v>
          </cell>
          <cell r="C4504" t="str">
            <v>2482473</v>
          </cell>
          <cell r="D4504" t="str">
            <v>MDELIVERY</v>
          </cell>
          <cell r="E4504" t="str">
            <v>DESPACHO</v>
          </cell>
          <cell r="F4504" t="str">
            <v>EXPRESS</v>
          </cell>
          <cell r="G4504" t="str">
            <v>FTS45417</v>
          </cell>
          <cell r="H4504">
            <v>44936</v>
          </cell>
          <cell r="I4504" t="str">
            <v>ENTREGADO</v>
          </cell>
          <cell r="J4504">
            <v>44936</v>
          </cell>
          <cell r="K4504" t="str">
            <v xml:space="preserve">JOHANA TOPON_CUEVA Y CUEVA INGENIEROS S A </v>
          </cell>
          <cell r="L4504" t="str">
            <v>QUITO 6 de diciembre y juan boussingault torre 6 piso 9 oficina 901</v>
          </cell>
          <cell r="M4504" t="str">
            <v>1791741870001</v>
          </cell>
          <cell r="N4504" t="str">
            <v>0987157905</v>
          </cell>
          <cell r="O4504" t="str">
            <v/>
          </cell>
          <cell r="P4504" t="str">
            <v>QUITO</v>
          </cell>
          <cell r="Q4504" t="str">
            <v>QUITO</v>
          </cell>
          <cell r="R4504" t="str">
            <v>PICHINCHA</v>
          </cell>
          <cell r="T4504" t="str">
            <v>TRANSERVISS</v>
          </cell>
          <cell r="U4504" t="str">
            <v>FLEXNETUIO_LOCAL</v>
          </cell>
          <cell r="V4504">
            <v>1</v>
          </cell>
          <cell r="W4504">
            <v>1</v>
          </cell>
          <cell r="X4504" t="str">
            <v>FLEXNET ECUADOR - MDELIVERY</v>
          </cell>
          <cell r="Y4504" t="str">
            <v>CALLE 28 DE JUNIO S/N Y GARCIA MORENO ENTRADA LLANO GRANDE</v>
          </cell>
        </row>
        <row r="4505">
          <cell r="A4505" t="str">
            <v>2482476</v>
          </cell>
          <cell r="B4505">
            <v>493494</v>
          </cell>
          <cell r="C4505" t="str">
            <v>2482476</v>
          </cell>
          <cell r="D4505" t="str">
            <v>MDELIVERY</v>
          </cell>
          <cell r="E4505" t="str">
            <v>DESPACHO</v>
          </cell>
          <cell r="F4505" t="str">
            <v>EXPRESS</v>
          </cell>
          <cell r="G4505" t="str">
            <v>FTS45416</v>
          </cell>
          <cell r="H4505">
            <v>44936</v>
          </cell>
          <cell r="I4505" t="str">
            <v>ENTREGADO</v>
          </cell>
          <cell r="J4505">
            <v>44936</v>
          </cell>
          <cell r="K4505" t="str">
            <v>ANOYKAR ASTOR_LUZ MORAIMA HERRERA CAMPOVERDE</v>
          </cell>
          <cell r="L4505" t="str">
            <v>MARIANA DE JESUS CALLE VANCOUVER CON ITALIA EDF GARCIAS BUENO</v>
          </cell>
          <cell r="M4505" t="str">
            <v>0703597104001</v>
          </cell>
          <cell r="N4505" t="str">
            <v>0978959550</v>
          </cell>
          <cell r="O4505" t="str">
            <v/>
          </cell>
          <cell r="P4505" t="str">
            <v>QUITO</v>
          </cell>
          <cell r="Q4505" t="str">
            <v>QUITO</v>
          </cell>
          <cell r="R4505" t="str">
            <v>PICHINCHA</v>
          </cell>
          <cell r="T4505" t="str">
            <v>TRANSERVISS</v>
          </cell>
          <cell r="U4505" t="str">
            <v>FLEXNETUIO_LOCAL</v>
          </cell>
          <cell r="V4505">
            <v>1</v>
          </cell>
          <cell r="W4505">
            <v>1</v>
          </cell>
          <cell r="X4505" t="str">
            <v>FLEXNET ECUADOR - MDELIVERY</v>
          </cell>
          <cell r="Y4505" t="str">
            <v>CALLE 28 DE JUNIO S/N Y GARCIA MORENO ENTRADA LLANO GRANDE</v>
          </cell>
        </row>
        <row r="4506">
          <cell r="A4506" t="str">
            <v>2482478</v>
          </cell>
          <cell r="B4506">
            <v>493495</v>
          </cell>
          <cell r="C4506" t="str">
            <v>2482478</v>
          </cell>
          <cell r="D4506" t="str">
            <v>MDELIVERY</v>
          </cell>
          <cell r="E4506" t="str">
            <v>DESPACHO</v>
          </cell>
          <cell r="F4506" t="str">
            <v>EXPRESS</v>
          </cell>
          <cell r="G4506" t="str">
            <v>EC6502</v>
          </cell>
          <cell r="H4506">
            <v>44936</v>
          </cell>
          <cell r="I4506" t="str">
            <v>ENTREGADO</v>
          </cell>
          <cell r="J4506">
            <v>44936</v>
          </cell>
          <cell r="K4506" t="str">
            <v>RODRIGO ANDRES CASTILLO BARRETO_RODRIGO ANDRES CASTILLO BARRETO</v>
          </cell>
          <cell r="L4506" t="str">
            <v>QUITO SECTOR LA LUZ Calle Francisco Nieto N4996 y Abelardo Montalvo al llegar al sitio llamar al 0987498489 con Rodrigo Castillo</v>
          </cell>
          <cell r="M4506" t="str">
            <v>1716608094</v>
          </cell>
          <cell r="N4506" t="str">
            <v>0987498489</v>
          </cell>
          <cell r="O4506" t="str">
            <v/>
          </cell>
          <cell r="P4506" t="str">
            <v>QUITO</v>
          </cell>
          <cell r="Q4506" t="str">
            <v>QUITO</v>
          </cell>
          <cell r="R4506" t="str">
            <v>PICHINCHA</v>
          </cell>
          <cell r="T4506" t="str">
            <v>EXPRESSCON</v>
          </cell>
          <cell r="U4506" t="str">
            <v>FLEXNETUIO_LOCAL</v>
          </cell>
          <cell r="V4506">
            <v>1</v>
          </cell>
          <cell r="W4506">
            <v>1</v>
          </cell>
          <cell r="X4506" t="str">
            <v>FLEXNET ECUADOR - MDELIVERY</v>
          </cell>
          <cell r="Y4506" t="str">
            <v>CALLE 28 DE JUNIO S/N Y GARCIA MORENO ENTRADA LLANO GRANDE</v>
          </cell>
        </row>
        <row r="4507">
          <cell r="A4507" t="str">
            <v>2482479</v>
          </cell>
          <cell r="B4507">
            <v>493496</v>
          </cell>
          <cell r="C4507" t="str">
            <v>2482479</v>
          </cell>
          <cell r="D4507" t="str">
            <v>MDELIVERY</v>
          </cell>
          <cell r="E4507" t="str">
            <v>DESPACHO</v>
          </cell>
          <cell r="F4507" t="str">
            <v>EXPRESS</v>
          </cell>
          <cell r="G4507" t="str">
            <v>EC6508</v>
          </cell>
          <cell r="H4507">
            <v>44936</v>
          </cell>
          <cell r="I4507" t="str">
            <v>ENTREGADO</v>
          </cell>
          <cell r="J4507">
            <v>44936</v>
          </cell>
          <cell r="K4507" t="str">
            <v xml:space="preserve">Roberto Ramirez Andrea Echeverria Mauricio Echeverria_ROAD TRACK ECUADOR S A </v>
          </cell>
          <cell r="L4507" t="str">
            <v xml:space="preserve">CALLE MANUEL NAJAS OE1 181 Y JUAN DE SELIS CARCELEN INDUSTRIAL </v>
          </cell>
          <cell r="M4507" t="str">
            <v>1791887565001</v>
          </cell>
          <cell r="N4507" t="str">
            <v>0999095722</v>
          </cell>
          <cell r="O4507" t="str">
            <v/>
          </cell>
          <cell r="P4507" t="str">
            <v>QUITO</v>
          </cell>
          <cell r="Q4507" t="str">
            <v>QUITO</v>
          </cell>
          <cell r="R4507" t="str">
            <v>PICHINCHA</v>
          </cell>
          <cell r="T4507" t="str">
            <v>EXPRESSCON</v>
          </cell>
          <cell r="U4507" t="str">
            <v>FLEXNETUIO_LOCAL</v>
          </cell>
          <cell r="V4507">
            <v>1</v>
          </cell>
          <cell r="W4507">
            <v>1</v>
          </cell>
          <cell r="X4507" t="str">
            <v>FLEXNET ECUADOR - MDELIVERY</v>
          </cell>
          <cell r="Y4507" t="str">
            <v>CALLE 28 DE JUNIO S/N Y GARCIA MORENO ENTRADA LLANO GRANDE</v>
          </cell>
        </row>
        <row r="4508">
          <cell r="A4508" t="str">
            <v>2482485</v>
          </cell>
          <cell r="B4508">
            <v>493497</v>
          </cell>
          <cell r="C4508" t="str">
            <v>2482485</v>
          </cell>
          <cell r="D4508" t="str">
            <v>MDELIVERY</v>
          </cell>
          <cell r="E4508" t="str">
            <v>DESPACHO</v>
          </cell>
          <cell r="F4508" t="str">
            <v>EXPRESS</v>
          </cell>
          <cell r="G4508" t="str">
            <v>EC6506</v>
          </cell>
          <cell r="H4508">
            <v>44936</v>
          </cell>
          <cell r="I4508" t="str">
            <v>ENTREGADO</v>
          </cell>
          <cell r="J4508">
            <v>44937</v>
          </cell>
          <cell r="K4508" t="str">
            <v>CRISTIAN PAREDES_ BANCO PICHINCHA CA</v>
          </cell>
          <cell r="L4508" t="str">
            <v>Amazonas y Pereira Matriz Banco Pichincha Av Piso 7</v>
          </cell>
          <cell r="M4508" t="str">
            <v>1790010937001</v>
          </cell>
          <cell r="N4508" t="str">
            <v>0999059226</v>
          </cell>
          <cell r="O4508" t="str">
            <v/>
          </cell>
          <cell r="P4508" t="str">
            <v>QUITO</v>
          </cell>
          <cell r="Q4508" t="str">
            <v>QUITO</v>
          </cell>
          <cell r="R4508" t="str">
            <v>PICHINCHA</v>
          </cell>
          <cell r="T4508" t="str">
            <v>EXPRESSCON</v>
          </cell>
          <cell r="U4508" t="str">
            <v>FLEXNETUIO_LOCAL</v>
          </cell>
          <cell r="V4508">
            <v>1</v>
          </cell>
          <cell r="W4508">
            <v>1</v>
          </cell>
          <cell r="X4508" t="str">
            <v>FLEXNET ECUADOR - MDELIVERY</v>
          </cell>
          <cell r="Y4508" t="str">
            <v>CALLE 28 DE JUNIO S/N Y GARCIA MORENO ENTRADA LLANO GRANDE</v>
          </cell>
        </row>
        <row r="4509">
          <cell r="A4509" t="str">
            <v>2482486</v>
          </cell>
          <cell r="B4509">
            <v>493498</v>
          </cell>
          <cell r="C4509" t="str">
            <v>2482486</v>
          </cell>
          <cell r="D4509" t="str">
            <v>MDELIVERY</v>
          </cell>
          <cell r="E4509" t="str">
            <v>DESPACHO</v>
          </cell>
          <cell r="F4509" t="str">
            <v>EXPRESS</v>
          </cell>
          <cell r="G4509" t="str">
            <v>FTS45418</v>
          </cell>
          <cell r="H4509">
            <v>44936</v>
          </cell>
          <cell r="I4509" t="str">
            <v>ENTREGADO</v>
          </cell>
          <cell r="J4509">
            <v>44936</v>
          </cell>
          <cell r="K4509" t="str">
            <v>Diana Camuendo_ASOCIACIoN DE EMPLEADOS DE LA FUNCIoN LEGISLATIVA</v>
          </cell>
          <cell r="L4509" t="str">
            <v xml:space="preserve"> Calle Luis Saa N14 122 y Piedrahita diagonal a la entrada de la asamblea Nacional frente a la guarderia Carolina Teran </v>
          </cell>
          <cell r="M4509" t="str">
            <v>1791342100001</v>
          </cell>
          <cell r="N4509" t="str">
            <v>0998783840</v>
          </cell>
          <cell r="O4509" t="str">
            <v/>
          </cell>
          <cell r="P4509" t="str">
            <v>QUITO</v>
          </cell>
          <cell r="Q4509" t="str">
            <v>QUITO</v>
          </cell>
          <cell r="R4509" t="str">
            <v>PICHINCHA</v>
          </cell>
          <cell r="T4509" t="str">
            <v>TRANSERVISS</v>
          </cell>
          <cell r="U4509" t="str">
            <v>FLEXNETUIO_LOCAL</v>
          </cell>
          <cell r="V4509">
            <v>1</v>
          </cell>
          <cell r="W4509">
            <v>1</v>
          </cell>
          <cell r="X4509" t="str">
            <v>FLEXNET ECUADOR - MDELIVERY</v>
          </cell>
          <cell r="Y4509" t="str">
            <v>CALLE 28 DE JUNIO S/N Y GARCIA MORENO ENTRADA LLANO GRANDE</v>
          </cell>
        </row>
        <row r="4510">
          <cell r="A4510" t="str">
            <v>2482490</v>
          </cell>
          <cell r="B4510">
            <v>493499</v>
          </cell>
          <cell r="C4510" t="str">
            <v>2482490</v>
          </cell>
          <cell r="D4510" t="str">
            <v>MDELIVERY</v>
          </cell>
          <cell r="E4510" t="str">
            <v>DESPACHO</v>
          </cell>
          <cell r="F4510" t="str">
            <v>EXPRESS</v>
          </cell>
          <cell r="G4510" t="str">
            <v>EC6510</v>
          </cell>
          <cell r="H4510">
            <v>44936</v>
          </cell>
          <cell r="I4510" t="str">
            <v>ENTREGADO</v>
          </cell>
          <cell r="J4510">
            <v>44936</v>
          </cell>
          <cell r="K4510" t="str">
            <v xml:space="preserve">Roberto Ramirez Andrea Echeverria Mauricio Echeverria_ROAD TRACK ECUADOR S A </v>
          </cell>
          <cell r="L4510" t="str">
            <v xml:space="preserve">CALLE MANUEL NAJAS OE1 181 Y JUAN DE SELIS CARCELEN INDUSTRIAL </v>
          </cell>
          <cell r="M4510" t="str">
            <v>1791887565001</v>
          </cell>
          <cell r="N4510" t="str">
            <v>0999095722</v>
          </cell>
          <cell r="O4510" t="str">
            <v/>
          </cell>
          <cell r="P4510" t="str">
            <v>QUITO</v>
          </cell>
          <cell r="Q4510" t="str">
            <v>QUITO</v>
          </cell>
          <cell r="R4510" t="str">
            <v>PICHINCHA</v>
          </cell>
          <cell r="T4510" t="str">
            <v>EXPRESSCON</v>
          </cell>
          <cell r="U4510" t="str">
            <v>FLEXNETUIO_LOCAL</v>
          </cell>
          <cell r="V4510">
            <v>1</v>
          </cell>
          <cell r="W4510">
            <v>1</v>
          </cell>
          <cell r="X4510" t="str">
            <v>FLEXNET ECUADOR - MDELIVERY</v>
          </cell>
          <cell r="Y4510" t="str">
            <v>CALLE 28 DE JUNIO S/N Y GARCIA MORENO ENTRADA LLANO GRANDE</v>
          </cell>
        </row>
        <row r="4511">
          <cell r="A4511" t="str">
            <v>2482496</v>
          </cell>
          <cell r="B4511">
            <v>493500</v>
          </cell>
          <cell r="C4511" t="str">
            <v>2482496</v>
          </cell>
          <cell r="D4511" t="str">
            <v>MDELIVERY</v>
          </cell>
          <cell r="E4511" t="str">
            <v>DESPACHO</v>
          </cell>
          <cell r="F4511" t="str">
            <v>EXPRESS</v>
          </cell>
          <cell r="G4511" t="str">
            <v>FTS45421</v>
          </cell>
          <cell r="H4511">
            <v>44936</v>
          </cell>
          <cell r="I4511" t="str">
            <v>ENTREGADO</v>
          </cell>
          <cell r="J4511">
            <v>44936</v>
          </cell>
          <cell r="K4511" t="str">
            <v xml:space="preserve">Viviana Peralta_YANBAL ECUADOR S A </v>
          </cell>
          <cell r="L4511" t="str">
            <v>Av De la Republica E 7 61 y Martin Carrion Edif Titaniuim</v>
          </cell>
          <cell r="M4511" t="str">
            <v>0990340234001</v>
          </cell>
          <cell r="N4511" t="str">
            <v>0983319046</v>
          </cell>
          <cell r="O4511" t="str">
            <v/>
          </cell>
          <cell r="P4511" t="str">
            <v>QUITO</v>
          </cell>
          <cell r="Q4511" t="str">
            <v>QUITO</v>
          </cell>
          <cell r="R4511" t="str">
            <v>PICHINCHA</v>
          </cell>
          <cell r="T4511" t="str">
            <v>TRANSERVISS</v>
          </cell>
          <cell r="U4511" t="str">
            <v>FLEXNETUIO_LOCAL</v>
          </cell>
          <cell r="V4511">
            <v>1</v>
          </cell>
          <cell r="W4511">
            <v>1</v>
          </cell>
          <cell r="X4511" t="str">
            <v>FLEXNET ECUADOR - MDELIVERY</v>
          </cell>
          <cell r="Y4511" t="str">
            <v>CALLE 28 DE JUNIO S/N Y GARCIA MORENO ENTRADA LLANO GRANDE</v>
          </cell>
        </row>
        <row r="4512">
          <cell r="A4512" t="str">
            <v>2482500</v>
          </cell>
          <cell r="B4512">
            <v>493501</v>
          </cell>
          <cell r="C4512" t="str">
            <v>2482500</v>
          </cell>
          <cell r="D4512" t="str">
            <v>MDELIVERY</v>
          </cell>
          <cell r="E4512" t="str">
            <v>DESPACHO</v>
          </cell>
          <cell r="F4512" t="str">
            <v>EXPRESS</v>
          </cell>
          <cell r="G4512" t="str">
            <v>EC6507</v>
          </cell>
          <cell r="H4512">
            <v>44936</v>
          </cell>
          <cell r="I4512" t="str">
            <v>ENTREGADO</v>
          </cell>
          <cell r="J4512">
            <v>44936</v>
          </cell>
          <cell r="K4512" t="str">
            <v xml:space="preserve">Roberto Ramirez Andrea Echeverria Mauricio Echeverria_ROAD TRACK ECUADOR S A </v>
          </cell>
          <cell r="L4512" t="str">
            <v xml:space="preserve">CALLE MANUEL NAJAS OE1 181 Y JUAN DE SELIS CARCELEN INDUSTRIAL </v>
          </cell>
          <cell r="M4512" t="str">
            <v>1791887565001</v>
          </cell>
          <cell r="N4512" t="str">
            <v>0999095722</v>
          </cell>
          <cell r="O4512" t="str">
            <v/>
          </cell>
          <cell r="P4512" t="str">
            <v>QUITO</v>
          </cell>
          <cell r="Q4512" t="str">
            <v>QUITO</v>
          </cell>
          <cell r="R4512" t="str">
            <v>PICHINCHA</v>
          </cell>
          <cell r="T4512" t="str">
            <v>EXPRESSCON</v>
          </cell>
          <cell r="U4512" t="str">
            <v>FLEXNETUIO_LOCAL</v>
          </cell>
          <cell r="V4512">
            <v>1</v>
          </cell>
          <cell r="W4512">
            <v>1</v>
          </cell>
          <cell r="X4512" t="str">
            <v>FLEXNET ECUADOR - MDELIVERY</v>
          </cell>
          <cell r="Y4512" t="str">
            <v>CALLE 28 DE JUNIO S/N Y GARCIA MORENO ENTRADA LLANO GRANDE</v>
          </cell>
        </row>
        <row r="4513">
          <cell r="A4513" t="str">
            <v>2482508</v>
          </cell>
          <cell r="B4513">
            <v>493502</v>
          </cell>
          <cell r="C4513" t="str">
            <v>2482508</v>
          </cell>
          <cell r="D4513" t="str">
            <v>MDELIVERY</v>
          </cell>
          <cell r="E4513" t="str">
            <v>DESPACHO</v>
          </cell>
          <cell r="F4513" t="str">
            <v>EXPRESS</v>
          </cell>
          <cell r="G4513" t="str">
            <v>FTS45415</v>
          </cell>
          <cell r="H4513">
            <v>44936</v>
          </cell>
          <cell r="I4513" t="str">
            <v>ENTREGADO</v>
          </cell>
          <cell r="J4513">
            <v>44936</v>
          </cell>
          <cell r="K4513" t="str">
            <v xml:space="preserve">ANAHI ARIAS_CUEVA Y CUEVA INGENIEROS S A </v>
          </cell>
          <cell r="L4513" t="str">
            <v>Avenida 6 de diciembre y Juan Boussingault edificio Torre 6 esquina piso 3 oficina 903</v>
          </cell>
          <cell r="M4513" t="str">
            <v>1791741870001</v>
          </cell>
          <cell r="N4513" t="str">
            <v>0962647962</v>
          </cell>
          <cell r="O4513" t="str">
            <v/>
          </cell>
          <cell r="P4513" t="str">
            <v>QUITO</v>
          </cell>
          <cell r="Q4513" t="str">
            <v>QUITO</v>
          </cell>
          <cell r="R4513" t="str">
            <v>PICHINCHA</v>
          </cell>
          <cell r="T4513" t="str">
            <v>TRANSERVISS</v>
          </cell>
          <cell r="U4513" t="str">
            <v>FLEXNETUIO_LOCAL</v>
          </cell>
          <cell r="V4513">
            <v>1</v>
          </cell>
          <cell r="W4513">
            <v>1</v>
          </cell>
          <cell r="X4513" t="str">
            <v>FLEXNET ECUADOR - MDELIVERY</v>
          </cell>
          <cell r="Y4513" t="str">
            <v>CALLE 28 DE JUNIO S/N Y GARCIA MORENO ENTRADA LLANO GRANDE</v>
          </cell>
        </row>
        <row r="4514">
          <cell r="A4514" t="str">
            <v>2482509</v>
          </cell>
          <cell r="B4514">
            <v>493503</v>
          </cell>
          <cell r="C4514" t="str">
            <v>2482509</v>
          </cell>
          <cell r="D4514" t="str">
            <v>MDELIVERY</v>
          </cell>
          <cell r="E4514" t="str">
            <v>DESPACHO</v>
          </cell>
          <cell r="F4514" t="str">
            <v>EXPRESS</v>
          </cell>
          <cell r="G4514" t="str">
            <v>EC6511</v>
          </cell>
          <cell r="H4514">
            <v>44936</v>
          </cell>
          <cell r="I4514" t="str">
            <v>ENTREGADO</v>
          </cell>
          <cell r="J4514">
            <v>44936</v>
          </cell>
          <cell r="K4514" t="str">
            <v xml:space="preserve">Roberto Ramirez Andrea Echeverria Mauricio Echeverria_ROAD TRACK ECUADOR S A </v>
          </cell>
          <cell r="L4514" t="str">
            <v xml:space="preserve">CALLE MANUEL NAJAS OE1 181 Y JUAN DE SELIS CARCELEN INDUSTRIAL </v>
          </cell>
          <cell r="M4514" t="str">
            <v>1791887565001</v>
          </cell>
          <cell r="N4514" t="str">
            <v>0999095722</v>
          </cell>
          <cell r="O4514" t="str">
            <v/>
          </cell>
          <cell r="P4514" t="str">
            <v>QUITO</v>
          </cell>
          <cell r="Q4514" t="str">
            <v>QUITO</v>
          </cell>
          <cell r="R4514" t="str">
            <v>PICHINCHA</v>
          </cell>
          <cell r="T4514" t="str">
            <v>EXPRESSCON</v>
          </cell>
          <cell r="U4514" t="str">
            <v>FLEXNETUIO_LOCAL</v>
          </cell>
          <cell r="V4514">
            <v>1</v>
          </cell>
          <cell r="W4514">
            <v>1</v>
          </cell>
          <cell r="X4514" t="str">
            <v>FLEXNET ECUADOR - MDELIVERY</v>
          </cell>
          <cell r="Y4514" t="str">
            <v>CALLE 28 DE JUNIO S/N Y GARCIA MORENO ENTRADA LLANO GRANDE</v>
          </cell>
        </row>
        <row r="4515">
          <cell r="A4515" t="str">
            <v>53257</v>
          </cell>
          <cell r="B4515">
            <v>493488</v>
          </cell>
          <cell r="C4515" t="str">
            <v>53257</v>
          </cell>
          <cell r="D4515" t="str">
            <v>DEGSO</v>
          </cell>
          <cell r="E4515" t="str">
            <v>DESPACHO</v>
          </cell>
          <cell r="F4515" t="str">
            <v>NORMAL</v>
          </cell>
          <cell r="G4515" t="str">
            <v>FT78972</v>
          </cell>
          <cell r="H4515">
            <v>44936</v>
          </cell>
          <cell r="I4515" t="str">
            <v>ENTREGADO</v>
          </cell>
          <cell r="J4515">
            <v>44937</v>
          </cell>
          <cell r="K4515" t="str">
            <v>INEXA INDUSTRIA EXTRACTORA C.A</v>
          </cell>
          <cell r="L4515" t="str">
            <v>DIRECCION:GUAPULO - LA TOLITA N26-210 Y AV LOS CONQUISTADORES - TELF 2220410 - ATENCION SR MARCO SEVILLANO</v>
          </cell>
          <cell r="M4515" t="str">
            <v>1790021335001</v>
          </cell>
          <cell r="N4515" t="str">
            <v>99-832-0225</v>
          </cell>
          <cell r="O4515" t="str">
            <v>99-832-0225</v>
          </cell>
          <cell r="P4515" t="str">
            <v>170301</v>
          </cell>
          <cell r="Q4515" t="str">
            <v>QUITO</v>
          </cell>
          <cell r="R4515" t="str">
            <v>PICHINCHA</v>
          </cell>
          <cell r="S4515" t="str">
            <v>QUITO</v>
          </cell>
          <cell r="T4515" t="str">
            <v>FLEXTRANS UIO</v>
          </cell>
          <cell r="U4515" t="str">
            <v>FLEXNETUIO_LOCAL</v>
          </cell>
          <cell r="V4515">
            <v>1</v>
          </cell>
          <cell r="W4515">
            <v>9.6999999999999993</v>
          </cell>
          <cell r="X4515" t="str">
            <v>FLEXNET</v>
          </cell>
          <cell r="Y4515" t="str">
            <v>FLEX NET CALLE 28 DE JUNIO S/N Y GARCIA MORENO ENTRADA LLANO GRANDE</v>
          </cell>
        </row>
        <row r="4516">
          <cell r="A4516" t="str">
            <v>DEC3202301100008</v>
          </cell>
          <cell r="B4516">
            <v>493482</v>
          </cell>
          <cell r="C4516" t="str">
            <v>DEC3202301100008</v>
          </cell>
          <cell r="D4516" t="str">
            <v>HUAWEI</v>
          </cell>
          <cell r="E4516" t="str">
            <v>DESPACHO</v>
          </cell>
          <cell r="F4516" t="str">
            <v>NORMAL</v>
          </cell>
          <cell r="G4516" t="str">
            <v>FT78749</v>
          </cell>
          <cell r="H4516">
            <v>44936</v>
          </cell>
          <cell r="I4516" t="str">
            <v>ENTREGADO</v>
          </cell>
          <cell r="J4516">
            <v>44936</v>
          </cell>
          <cell r="K4516" t="str">
            <v>ALEX ROMERO</v>
          </cell>
          <cell r="L4516" t="str">
            <v>AV. CONDOR NAN Y AV. MARISCAL SUCRE, QUITUMBE</v>
          </cell>
          <cell r="M4516" t="str">
            <v>CNSIC</v>
          </cell>
          <cell r="N4516" t="str">
            <v>0996499936</v>
          </cell>
          <cell r="O4516" t="str">
            <v>0996499936</v>
          </cell>
          <cell r="P4516" t="str">
            <v>170208</v>
          </cell>
          <cell r="Q4516" t="str">
            <v>QUITO</v>
          </cell>
          <cell r="R4516" t="str">
            <v>PICHINCHA</v>
          </cell>
          <cell r="S4516" t="str">
            <v>CALDERON (CARAPUNGO)</v>
          </cell>
          <cell r="U4516" t="str">
            <v>FLEXNETUIO_LOCAL</v>
          </cell>
          <cell r="V4516">
            <v>7</v>
          </cell>
          <cell r="W4516">
            <v>13.63</v>
          </cell>
          <cell r="X4516" t="str">
            <v>FLEXNET</v>
          </cell>
          <cell r="Y4516" t="str">
            <v>FLEX NET CALLE 28 DE JUNIO S/N Y GARCIA MORENO ENTRADA LLANO GRANDE</v>
          </cell>
        </row>
        <row r="4517">
          <cell r="A4517" t="str">
            <v>DEC3202301100004_DEC3202301100011</v>
          </cell>
          <cell r="B4517">
            <v>493483</v>
          </cell>
          <cell r="C4517" t="str">
            <v>DEC3202301100004_DEC3202301100011</v>
          </cell>
          <cell r="D4517" t="str">
            <v>HUAWEI</v>
          </cell>
          <cell r="E4517" t="str">
            <v>DESPACHO</v>
          </cell>
          <cell r="F4517" t="str">
            <v>NORMAL</v>
          </cell>
          <cell r="G4517" t="str">
            <v>FT78750</v>
          </cell>
          <cell r="H4517">
            <v>44936</v>
          </cell>
          <cell r="I4517" t="str">
            <v>ENTREGADO</v>
          </cell>
          <cell r="J4517">
            <v>44937</v>
          </cell>
          <cell r="K4517" t="str">
            <v>FERNANDO VINICIO LARA SALAS</v>
          </cell>
          <cell r="L4517" t="str">
            <v>AV. LACTEA Y CALLE CHIMBORAZO, RESERVORIO EEQ CUMBAYA</v>
          </cell>
          <cell r="M4517" t="str">
            <v>TELEQUIN</v>
          </cell>
          <cell r="N4517" t="str">
            <v>0999147208</v>
          </cell>
          <cell r="O4517" t="str">
            <v>0999147208</v>
          </cell>
          <cell r="P4517" t="str">
            <v>170208</v>
          </cell>
          <cell r="Q4517" t="str">
            <v>QUITO</v>
          </cell>
          <cell r="R4517" t="str">
            <v>PICHINCHA</v>
          </cell>
          <cell r="S4517" t="str">
            <v>CALDERON (CARAPUNGO)</v>
          </cell>
          <cell r="T4517" t="str">
            <v>FLEXTRANS UIO</v>
          </cell>
          <cell r="U4517" t="str">
            <v>FLEXNETUIO_LOCAL</v>
          </cell>
          <cell r="V4517">
            <v>8</v>
          </cell>
          <cell r="W4517">
            <v>13.96</v>
          </cell>
          <cell r="X4517" t="str">
            <v>FLEXNET</v>
          </cell>
          <cell r="Y4517" t="str">
            <v>FLEX NET CALLE 28 DE JUNIO S/N Y GARCIA MORENO ENTRADA LLANO GRANDE</v>
          </cell>
        </row>
        <row r="4518">
          <cell r="A4518" t="str">
            <v>DEC3202301100005_DEC3202301100009</v>
          </cell>
          <cell r="B4518">
            <v>493484</v>
          </cell>
          <cell r="C4518" t="str">
            <v>DEC3202301100005_DEC3202301100009</v>
          </cell>
          <cell r="D4518" t="str">
            <v>HUAWEI</v>
          </cell>
          <cell r="E4518" t="str">
            <v>DESPACHO</v>
          </cell>
          <cell r="F4518" t="str">
            <v>NORMAL</v>
          </cell>
          <cell r="G4518" t="str">
            <v>FT78751</v>
          </cell>
          <cell r="H4518">
            <v>44936</v>
          </cell>
          <cell r="I4518" t="str">
            <v>ENTREGADO</v>
          </cell>
          <cell r="J4518">
            <v>44936</v>
          </cell>
          <cell r="K4518" t="str">
            <v>ALEX ROMERO</v>
          </cell>
          <cell r="L4518" t="str">
            <v>CALLE GARCIA MORENO, SN Y ALEJANDRO GALARZA, BARRIO SAN FRANCISCO DE LOS PINOS. QUITO, PICHINCHA</v>
          </cell>
          <cell r="M4518" t="str">
            <v>CNSIC</v>
          </cell>
          <cell r="N4518" t="str">
            <v>0996499936</v>
          </cell>
          <cell r="O4518" t="str">
            <v>0996499936</v>
          </cell>
          <cell r="P4518" t="str">
            <v>170208</v>
          </cell>
          <cell r="Q4518" t="str">
            <v>QUITO</v>
          </cell>
          <cell r="R4518" t="str">
            <v>PICHINCHA</v>
          </cell>
          <cell r="S4518" t="str">
            <v>CALDERON (CARAPUNGO)</v>
          </cell>
          <cell r="U4518" t="str">
            <v>FLEXNETUIO_LOCAL</v>
          </cell>
          <cell r="V4518">
            <v>8</v>
          </cell>
          <cell r="W4518">
            <v>13.94</v>
          </cell>
          <cell r="X4518" t="str">
            <v>FLEXNET</v>
          </cell>
          <cell r="Y4518" t="str">
            <v>FLEX NET CALLE 28 DE JUNIO S/N Y GARCIA MORENO ENTRADA LLANO GRANDE</v>
          </cell>
        </row>
        <row r="4519">
          <cell r="A4519" t="str">
            <v>DEC3202301100006_DEC3202301100010</v>
          </cell>
          <cell r="B4519">
            <v>493485</v>
          </cell>
          <cell r="C4519" t="str">
            <v>DEC3202301100006_DEC3202301100010</v>
          </cell>
          <cell r="D4519" t="str">
            <v>HUAWEI</v>
          </cell>
          <cell r="E4519" t="str">
            <v>DESPACHO</v>
          </cell>
          <cell r="F4519" t="str">
            <v>NORMAL</v>
          </cell>
          <cell r="G4519" t="str">
            <v>FT78752</v>
          </cell>
          <cell r="H4519">
            <v>44936</v>
          </cell>
          <cell r="I4519" t="str">
            <v>ENTREGADO</v>
          </cell>
          <cell r="J4519">
            <v>44936</v>
          </cell>
          <cell r="K4519" t="str">
            <v>ALEX ROMERO</v>
          </cell>
          <cell r="L4519" t="str">
            <v>CALLE RIO ZAMORA, LOTE # 1 Y 5TA TRANSVERSAL, URB. SAN RAFAEL,SAN RAFAEL, RUMINAHUI, PICHINCHA.</v>
          </cell>
          <cell r="M4519" t="str">
            <v>CNSIC</v>
          </cell>
          <cell r="N4519" t="str">
            <v>0996499936</v>
          </cell>
          <cell r="O4519" t="str">
            <v>0996499936</v>
          </cell>
          <cell r="P4519" t="str">
            <v>170208</v>
          </cell>
          <cell r="Q4519" t="str">
            <v>QUITO</v>
          </cell>
          <cell r="R4519" t="str">
            <v>PICHINCHA</v>
          </cell>
          <cell r="S4519" t="str">
            <v>CALDERON (CARAPUNGO)</v>
          </cell>
          <cell r="U4519" t="str">
            <v>FLEXNETUIO_LOCAL</v>
          </cell>
          <cell r="V4519">
            <v>5</v>
          </cell>
          <cell r="W4519">
            <v>13.12</v>
          </cell>
          <cell r="X4519" t="str">
            <v>FLEXNET</v>
          </cell>
          <cell r="Y4519" t="str">
            <v>FLEX NET CALLE 28 DE JUNIO S/N Y GARCIA MORENO ENTRADA LLANO GRANDE</v>
          </cell>
        </row>
        <row r="4520">
          <cell r="A4520" t="str">
            <v>DEC3202301100003_DEC3202301100007</v>
          </cell>
          <cell r="B4520">
            <v>493486</v>
          </cell>
          <cell r="C4520" t="str">
            <v>DEC3202301100003_DEC3202301100007</v>
          </cell>
          <cell r="D4520" t="str">
            <v>HUAWEI</v>
          </cell>
          <cell r="E4520" t="str">
            <v>DESPACHO</v>
          </cell>
          <cell r="F4520" t="str">
            <v>NORMAL</v>
          </cell>
          <cell r="G4520" t="str">
            <v>FT78753</v>
          </cell>
          <cell r="H4520">
            <v>44936</v>
          </cell>
          <cell r="I4520" t="str">
            <v>ENTREGADO</v>
          </cell>
          <cell r="J4520">
            <v>44936</v>
          </cell>
          <cell r="K4520" t="str">
            <v>ALEX ROMERO</v>
          </cell>
          <cell r="L4520" t="str">
            <v>EDEN DEL VALLE N°3 CALLE S5A ENTRE CALLE X Y CALLE E19A  - PUENGASI - QUITO - PICHINCHA - ECUADOR</v>
          </cell>
          <cell r="M4520" t="str">
            <v>CNSIC</v>
          </cell>
          <cell r="N4520" t="str">
            <v>0996499936</v>
          </cell>
          <cell r="O4520" t="str">
            <v>0996499936</v>
          </cell>
          <cell r="P4520" t="str">
            <v>170208</v>
          </cell>
          <cell r="Q4520" t="str">
            <v>QUITO</v>
          </cell>
          <cell r="R4520" t="str">
            <v>PICHINCHA</v>
          </cell>
          <cell r="S4520" t="str">
            <v>CALDERON (CARAPUNGO)</v>
          </cell>
          <cell r="U4520" t="str">
            <v>FLEXNETUIO_LOCAL</v>
          </cell>
          <cell r="V4520">
            <v>8</v>
          </cell>
          <cell r="W4520">
            <v>13.86</v>
          </cell>
          <cell r="X4520" t="str">
            <v>FLEXNET</v>
          </cell>
          <cell r="Y4520" t="str">
            <v>FLEX NET CALLE 28 DE JUNIO S/N Y GARCIA MORENO ENTRADA LLANO GRANDE</v>
          </cell>
        </row>
        <row r="4521">
          <cell r="A4521" t="str">
            <v>25159</v>
          </cell>
          <cell r="B4521">
            <v>493473</v>
          </cell>
          <cell r="C4521" t="str">
            <v>25159</v>
          </cell>
          <cell r="D4521" t="str">
            <v>WORLINASLI</v>
          </cell>
          <cell r="E4521" t="str">
            <v>DESPACHO</v>
          </cell>
          <cell r="F4521" t="str">
            <v>NORMAL</v>
          </cell>
          <cell r="G4521" t="str">
            <v>031002004166667</v>
          </cell>
          <cell r="H4521">
            <v>44936</v>
          </cell>
          <cell r="I4521" t="str">
            <v>ENTREGADO</v>
          </cell>
          <cell r="J4521">
            <v>44938</v>
          </cell>
          <cell r="K4521" t="str">
            <v>SERGIO GUNCAY PORTOVIEJO</v>
          </cell>
          <cell r="L4521" t="str">
            <v>FIDEL ANTONIO PIEDRA ENTRE CALLE CUENCA Y MANUEL GUILLEN GASFITERIA MUYCELA</v>
          </cell>
          <cell r="N4521" t="str">
            <v>0995170917</v>
          </cell>
          <cell r="O4521" t="str">
            <v>0982444045</v>
          </cell>
          <cell r="P4521" t="str">
            <v>010402</v>
          </cell>
          <cell r="Q4521" t="str">
            <v>GUALACEO</v>
          </cell>
          <cell r="R4521" t="str">
            <v>AZUAY</v>
          </cell>
          <cell r="S4521" t="str">
            <v>GUALACEO</v>
          </cell>
          <cell r="T4521" t="str">
            <v>TRAMACO</v>
          </cell>
          <cell r="U4521" t="str">
            <v>FLEXNETGYE_PROVINCIA</v>
          </cell>
          <cell r="V4521">
            <v>2</v>
          </cell>
          <cell r="W4521">
            <v>7</v>
          </cell>
          <cell r="X4521" t="str">
            <v>FLEXNET ECUADOR - WORLIN</v>
          </cell>
          <cell r="Y4521" t="str">
            <v>FERNANDO GUTIERREZ HILL VIA A DAULE KM 8 1/2 ENTRADA A COOPERATIVA JUAN MONTALVO</v>
          </cell>
        </row>
        <row r="4522">
          <cell r="A4522" t="str">
            <v>25162</v>
          </cell>
          <cell r="B4522">
            <v>493474</v>
          </cell>
          <cell r="C4522" t="str">
            <v>25162</v>
          </cell>
          <cell r="D4522" t="str">
            <v>WORLINASLI</v>
          </cell>
          <cell r="E4522" t="str">
            <v>DESPACHO</v>
          </cell>
          <cell r="F4522" t="str">
            <v>NORMAL</v>
          </cell>
          <cell r="G4522" t="str">
            <v>78742</v>
          </cell>
          <cell r="H4522">
            <v>44936</v>
          </cell>
          <cell r="I4522" t="str">
            <v>ENTREGADO</v>
          </cell>
          <cell r="J4522">
            <v>44937</v>
          </cell>
          <cell r="K4522" t="str">
            <v>RONALD FABRE AVILA</v>
          </cell>
          <cell r="L4522" t="str">
            <v>P ICAZA Y PEDRO CARBO ES EN MI TRABAJO BANCO DEL PACIFICO EN TODA LA ESQUINA LLAMAR CUANDO ESTE HAY</v>
          </cell>
          <cell r="N4522" t="str">
            <v>0998622404</v>
          </cell>
          <cell r="O4522" t="str">
            <v>0985082080</v>
          </cell>
          <cell r="P4522" t="str">
            <v>090101</v>
          </cell>
          <cell r="Q4522" t="str">
            <v>GUAYAQUIL</v>
          </cell>
          <cell r="R4522" t="str">
            <v>GUAYAS</v>
          </cell>
          <cell r="S4522" t="str">
            <v>GUAYAQUIL</v>
          </cell>
          <cell r="T4522" t="str">
            <v>ITSACOURIER</v>
          </cell>
          <cell r="U4522" t="str">
            <v>FLEXNETGYE_LOCAL</v>
          </cell>
          <cell r="V4522">
            <v>1</v>
          </cell>
          <cell r="W4522">
            <v>3.5</v>
          </cell>
          <cell r="X4522" t="str">
            <v>FLEXNET ECUADOR - WORLIN</v>
          </cell>
          <cell r="Y4522" t="str">
            <v>FERNANDO GUTIERREZ HILL VIA A DAULE KM 8 1/2 ENTRADA A COOPERATIVA JUAN MONTALVO</v>
          </cell>
        </row>
        <row r="4523">
          <cell r="A4523" t="str">
            <v>53253</v>
          </cell>
          <cell r="B4523">
            <v>493472</v>
          </cell>
          <cell r="C4523" t="str">
            <v>53253</v>
          </cell>
          <cell r="D4523" t="str">
            <v>DEGSO</v>
          </cell>
          <cell r="E4523" t="str">
            <v>DESPACHO</v>
          </cell>
          <cell r="F4523" t="str">
            <v>NORMAL</v>
          </cell>
          <cell r="G4523" t="str">
            <v>FT78971</v>
          </cell>
          <cell r="H4523">
            <v>44936</v>
          </cell>
          <cell r="I4523" t="str">
            <v>ENTREGADO</v>
          </cell>
          <cell r="J4523">
            <v>44937</v>
          </cell>
          <cell r="K4523" t="str">
            <v xml:space="preserve">PROCESADORA NACIONAL DE ALIMENTOS C.A. PRONACA                             </v>
          </cell>
          <cell r="L4523" t="str">
            <v>DIRECCION: AV. GENERAL ENRIQUEZ Y TANICUCHI. SECTOR SANGOLQUI. - BODEGA CENTRAL SIERRA - ATENCION PABLO BAUTISTA</v>
          </cell>
          <cell r="M4523" t="str">
            <v>#N/A</v>
          </cell>
          <cell r="N4523" t="str">
            <v>99-832-0225</v>
          </cell>
          <cell r="O4523" t="str">
            <v>99-832-0225</v>
          </cell>
          <cell r="P4523" t="str">
            <v>170301</v>
          </cell>
          <cell r="Q4523" t="str">
            <v>QUITO</v>
          </cell>
          <cell r="R4523" t="str">
            <v>PICHINCHA</v>
          </cell>
          <cell r="S4523" t="str">
            <v>QUITO</v>
          </cell>
          <cell r="T4523" t="str">
            <v>FLEXTRANS UIO</v>
          </cell>
          <cell r="U4523" t="str">
            <v>FLEXNETUIO_LOCAL</v>
          </cell>
          <cell r="V4523">
            <v>1</v>
          </cell>
          <cell r="W4523">
            <v>2.4</v>
          </cell>
          <cell r="X4523" t="str">
            <v>FLEXNET</v>
          </cell>
          <cell r="Y4523" t="str">
            <v>FLEX NET CALLE 28 DE JUNIO S/N Y GARCIA MORENO ENTRADA LLANO GRANDE</v>
          </cell>
        </row>
        <row r="4524">
          <cell r="A4524" t="str">
            <v>DHL_23_011</v>
          </cell>
          <cell r="B4524">
            <v>493468</v>
          </cell>
          <cell r="C4524" t="str">
            <v>DHL_23_011</v>
          </cell>
          <cell r="D4524" t="str">
            <v>DHL</v>
          </cell>
          <cell r="E4524" t="str">
            <v>DESPACHO</v>
          </cell>
          <cell r="F4524" t="str">
            <v>NORMAL</v>
          </cell>
          <cell r="H4524">
            <v>44936</v>
          </cell>
          <cell r="I4524" t="str">
            <v>ENTREGADO</v>
          </cell>
          <cell r="J4524">
            <v>44936</v>
          </cell>
          <cell r="K4524" t="str">
            <v>DHL MATRIZ</v>
          </cell>
          <cell r="L4524" t="str">
            <v>AV. ELOY ALFARO 113 A Y PASAJE LOS JUNCOS EDIFICIO DHL, SECTOR COMITE DEL PUEBLO</v>
          </cell>
          <cell r="P4524" t="str">
            <v>QUITO</v>
          </cell>
          <cell r="Q4524" t="str">
            <v>QUITO</v>
          </cell>
          <cell r="R4524" t="str">
            <v>PICHINCHA</v>
          </cell>
          <cell r="T4524" t="str">
            <v>FLEXTRANS UIO</v>
          </cell>
          <cell r="U4524" t="str">
            <v>FLEXNETUIO_LOCAL</v>
          </cell>
          <cell r="V4524">
            <v>1</v>
          </cell>
          <cell r="W4524">
            <v>1</v>
          </cell>
          <cell r="X4524" t="str">
            <v>ALMACENES TABACARCEN</v>
          </cell>
          <cell r="Y4524" t="str">
            <v>TABABELA</v>
          </cell>
        </row>
        <row r="4525">
          <cell r="A4525" t="str">
            <v>DHL_23_012</v>
          </cell>
          <cell r="B4525">
            <v>493469</v>
          </cell>
          <cell r="C4525" t="str">
            <v>DHL_23_012</v>
          </cell>
          <cell r="D4525" t="str">
            <v>DHL</v>
          </cell>
          <cell r="E4525" t="str">
            <v>DESPACHO</v>
          </cell>
          <cell r="F4525" t="str">
            <v>NORMAL</v>
          </cell>
          <cell r="H4525">
            <v>44936</v>
          </cell>
          <cell r="I4525" t="str">
            <v>ENTREGADO</v>
          </cell>
          <cell r="J4525">
            <v>44936</v>
          </cell>
          <cell r="K4525" t="str">
            <v>DHL MATRIZ</v>
          </cell>
          <cell r="L4525" t="str">
            <v>AV. ELOY ALFARO 113 A Y PASAJE LOS JUNCOS EDIFICIO DHL, SECTOR COMITE DEL PUEBLO</v>
          </cell>
          <cell r="P4525" t="str">
            <v>QUITO</v>
          </cell>
          <cell r="Q4525" t="str">
            <v>QUITO</v>
          </cell>
          <cell r="R4525" t="str">
            <v>PICHINCHA</v>
          </cell>
          <cell r="T4525" t="str">
            <v>FLEXTRANS UIO</v>
          </cell>
          <cell r="U4525" t="str">
            <v>FLEXNETUIO_LOCAL</v>
          </cell>
          <cell r="V4525">
            <v>1</v>
          </cell>
          <cell r="W4525">
            <v>1</v>
          </cell>
          <cell r="X4525" t="str">
            <v>ALMACENES TABACARCEN</v>
          </cell>
          <cell r="Y4525" t="str">
            <v>TABABELA</v>
          </cell>
        </row>
        <row r="4526">
          <cell r="A4526" t="str">
            <v>4816231</v>
          </cell>
          <cell r="B4526">
            <v>493436</v>
          </cell>
          <cell r="C4526" t="str">
            <v>4816231</v>
          </cell>
          <cell r="D4526" t="str">
            <v>MDELIVERY</v>
          </cell>
          <cell r="E4526" t="str">
            <v>DESPACHO</v>
          </cell>
          <cell r="F4526" t="str">
            <v>DERIVADO PICK UP</v>
          </cell>
          <cell r="G4526" t="str">
            <v>031080004816231</v>
          </cell>
          <cell r="H4526">
            <v>44936</v>
          </cell>
          <cell r="I4526" t="str">
            <v>ENTREGADO</v>
          </cell>
          <cell r="J4526">
            <v>44937</v>
          </cell>
          <cell r="K4526" t="str">
            <v>CHRISTOPHER TOMAS GARCIA SOLEDISPA</v>
          </cell>
          <cell r="L4526" t="str">
            <v>OFICINA TRAMACO PUNTO DE ATENCION SAN MARINO</v>
          </cell>
          <cell r="M4526" t="str">
            <v>0927816330</v>
          </cell>
          <cell r="N4526" t="str">
            <v>0961664975</v>
          </cell>
          <cell r="O4526" t="str">
            <v>0961664975</v>
          </cell>
          <cell r="P4526" t="str">
            <v>GUAYAQUIL</v>
          </cell>
          <cell r="Q4526" t="str">
            <v>GUAYAQUIL</v>
          </cell>
          <cell r="R4526" t="str">
            <v>GUAYAS</v>
          </cell>
          <cell r="T4526" t="str">
            <v>TRAMACO</v>
          </cell>
          <cell r="U4526" t="str">
            <v>FLEXNETUIO_GYE</v>
          </cell>
          <cell r="V4526">
            <v>1</v>
          </cell>
          <cell r="W4526">
            <v>1</v>
          </cell>
          <cell r="X4526" t="str">
            <v>FLEXNET ECUADOR - MDELIVERY</v>
          </cell>
          <cell r="Y4526" t="str">
            <v>CALLE 28 DE JUNIO S/N Y GARCIA MORENO ENTRADA LLANO GRANDE</v>
          </cell>
        </row>
        <row r="4527">
          <cell r="A4527" t="str">
            <v>4816637</v>
          </cell>
          <cell r="B4527">
            <v>493437</v>
          </cell>
          <cell r="C4527" t="str">
            <v>4816637</v>
          </cell>
          <cell r="D4527" t="str">
            <v>MDELIVERY</v>
          </cell>
          <cell r="E4527" t="str">
            <v>DESPACHO</v>
          </cell>
          <cell r="F4527" t="str">
            <v>NORMAL</v>
          </cell>
          <cell r="G4527" t="str">
            <v>FT78824</v>
          </cell>
          <cell r="H4527">
            <v>44936</v>
          </cell>
          <cell r="I4527" t="str">
            <v>ENTREGADO</v>
          </cell>
          <cell r="J4527">
            <v>44937</v>
          </cell>
          <cell r="K4527" t="str">
            <v>BLANCA ELIZABETH MANZANO PEREZ</v>
          </cell>
          <cell r="L4527" t="str">
            <v>GUAMANI  CALLE S57G  548 Y CALLE E4</v>
          </cell>
          <cell r="M4527" t="str">
            <v>1802996767</v>
          </cell>
          <cell r="N4527" t="str">
            <v>0984876715</v>
          </cell>
          <cell r="O4527" t="str">
            <v>0984876715</v>
          </cell>
          <cell r="P4527" t="str">
            <v>170704</v>
          </cell>
          <cell r="Q4527" t="str">
            <v>QUITO</v>
          </cell>
          <cell r="R4527" t="str">
            <v>PICHINCHA</v>
          </cell>
          <cell r="S4527" t="str">
            <v>QUITO</v>
          </cell>
          <cell r="T4527" t="str">
            <v>FLEXTRANS UIO</v>
          </cell>
          <cell r="U4527" t="str">
            <v>FLEXNETUIO_LOCAL</v>
          </cell>
          <cell r="V4527">
            <v>1</v>
          </cell>
          <cell r="W4527">
            <v>1</v>
          </cell>
          <cell r="X4527" t="str">
            <v>FLEXNET ECUADOR - MDELIVERY</v>
          </cell>
          <cell r="Y4527" t="str">
            <v>CALLE 28 DE JUNIO S/N Y GARCIA MORENO ENTRADA LLANO GRANDE</v>
          </cell>
        </row>
        <row r="4528">
          <cell r="A4528" t="str">
            <v>4817023</v>
          </cell>
          <cell r="B4528">
            <v>493438</v>
          </cell>
          <cell r="C4528" t="str">
            <v>4817023</v>
          </cell>
          <cell r="D4528" t="str">
            <v>MDELIVERY</v>
          </cell>
          <cell r="E4528" t="str">
            <v>DESPACHO</v>
          </cell>
          <cell r="F4528" t="str">
            <v>NORMAL</v>
          </cell>
          <cell r="G4528" t="str">
            <v>FT78770</v>
          </cell>
          <cell r="H4528">
            <v>44936</v>
          </cell>
          <cell r="I4528" t="str">
            <v>ENTREGADO</v>
          </cell>
          <cell r="J4528">
            <v>44937</v>
          </cell>
          <cell r="K4528" t="str">
            <v>Carmen Alexandra Veloz Rojas</v>
          </cell>
          <cell r="L4528" t="str">
            <v>TARQUI URB MIRADOR DEL NORTE MZ 42 VILLA 20</v>
          </cell>
          <cell r="M4528" t="str">
            <v>0920499472</v>
          </cell>
          <cell r="N4528" t="str">
            <v>0983380331</v>
          </cell>
          <cell r="O4528" t="str">
            <v/>
          </cell>
          <cell r="P4528" t="str">
            <v>090606</v>
          </cell>
          <cell r="Q4528" t="str">
            <v>GUAYAQUIL</v>
          </cell>
          <cell r="R4528" t="str">
            <v>GUAYAS</v>
          </cell>
          <cell r="S4528" t="str">
            <v>GUAYAQUIL</v>
          </cell>
          <cell r="T4528" t="str">
            <v>ITSACOURIER</v>
          </cell>
          <cell r="U4528" t="str">
            <v>FLEXNETUIO_GYE</v>
          </cell>
          <cell r="V4528">
            <v>1</v>
          </cell>
          <cell r="W4528">
            <v>1</v>
          </cell>
          <cell r="X4528" t="str">
            <v>FLEXNET ECUADOR - MDELIVERY</v>
          </cell>
          <cell r="Y4528" t="str">
            <v>CALLE 28 DE JUNIO S/N Y GARCIA MORENO ENTRADA LLANO GRANDE</v>
          </cell>
        </row>
        <row r="4529">
          <cell r="A4529" t="str">
            <v>4817071</v>
          </cell>
          <cell r="B4529">
            <v>493439</v>
          </cell>
          <cell r="C4529" t="str">
            <v>4817071</v>
          </cell>
          <cell r="D4529" t="str">
            <v>MDELIVERY</v>
          </cell>
          <cell r="E4529" t="str">
            <v>DESPACHO</v>
          </cell>
          <cell r="F4529" t="str">
            <v>NORMAL</v>
          </cell>
          <cell r="G4529" t="str">
            <v>FT78777</v>
          </cell>
          <cell r="H4529">
            <v>44936</v>
          </cell>
          <cell r="I4529" t="str">
            <v>ENTREGADO</v>
          </cell>
          <cell r="J4529">
            <v>44938</v>
          </cell>
          <cell r="K4529" t="str">
            <v>VEGA VASQUEZ JORDY EDINSON</v>
          </cell>
          <cell r="L4529" t="str">
            <v>TARQUI BASTION POPULAR BLOQUE 1B  MZ 1715 SL 1</v>
          </cell>
          <cell r="M4529" t="str">
            <v>0955754627</v>
          </cell>
          <cell r="N4529" t="str">
            <v>0979845034</v>
          </cell>
          <cell r="O4529" t="str">
            <v>0989207741</v>
          </cell>
          <cell r="P4529" t="str">
            <v>090705</v>
          </cell>
          <cell r="Q4529" t="str">
            <v>GUAYAQUIL</v>
          </cell>
          <cell r="R4529" t="str">
            <v>GUAYAS</v>
          </cell>
          <cell r="S4529" t="str">
            <v>GUAYAQUIL</v>
          </cell>
          <cell r="T4529" t="str">
            <v>ITSACOURIER</v>
          </cell>
          <cell r="U4529" t="str">
            <v>FLEXNETUIO_GYE</v>
          </cell>
          <cell r="V4529">
            <v>1</v>
          </cell>
          <cell r="W4529">
            <v>1</v>
          </cell>
          <cell r="X4529" t="str">
            <v>FLEXNET ECUADOR - MDELIVERY</v>
          </cell>
          <cell r="Y4529" t="str">
            <v>CALLE 28 DE JUNIO S/N Y GARCIA MORENO ENTRADA LLANO GRANDE</v>
          </cell>
        </row>
        <row r="4530">
          <cell r="A4530" t="str">
            <v>4817548</v>
          </cell>
          <cell r="B4530">
            <v>493440</v>
          </cell>
          <cell r="C4530" t="str">
            <v>4817548</v>
          </cell>
          <cell r="D4530" t="str">
            <v>MDELIVERY</v>
          </cell>
          <cell r="E4530" t="str">
            <v>DESPACHO</v>
          </cell>
          <cell r="F4530" t="str">
            <v>NORMAL</v>
          </cell>
          <cell r="G4530" t="str">
            <v>FT78821</v>
          </cell>
          <cell r="H4530">
            <v>44936</v>
          </cell>
          <cell r="I4530" t="str">
            <v>ENTREGADO</v>
          </cell>
          <cell r="J4530">
            <v>44937</v>
          </cell>
          <cell r="K4530" t="str">
            <v>LONDO ROMERO SANDRA DEL CARMEN</v>
          </cell>
          <cell r="L4530" t="str">
            <v>CHIMBACALLE CALLE VIRGILIO CASTILLO E296 Y JOSE HINOSTROZA</v>
          </cell>
          <cell r="M4530" t="str">
            <v>1719020404</v>
          </cell>
          <cell r="N4530" t="str">
            <v>0962667691</v>
          </cell>
          <cell r="O4530" t="str">
            <v>0962667691</v>
          </cell>
          <cell r="P4530" t="str">
            <v>170604</v>
          </cell>
          <cell r="Q4530" t="str">
            <v>QUITO</v>
          </cell>
          <cell r="R4530" t="str">
            <v>PICHINCHA</v>
          </cell>
          <cell r="S4530" t="str">
            <v>QUITO</v>
          </cell>
          <cell r="T4530" t="str">
            <v>FLEXTRANS UIO</v>
          </cell>
          <cell r="U4530" t="str">
            <v>FLEXNETUIO_LOCAL</v>
          </cell>
          <cell r="V4530">
            <v>1</v>
          </cell>
          <cell r="W4530">
            <v>1</v>
          </cell>
          <cell r="X4530" t="str">
            <v>FLEXNET ECUADOR - MDELIVERY</v>
          </cell>
          <cell r="Y4530" t="str">
            <v>CALLE 28 DE JUNIO S/N Y GARCIA MORENO ENTRADA LLANO GRANDE</v>
          </cell>
        </row>
        <row r="4531">
          <cell r="A4531" t="str">
            <v>4817910</v>
          </cell>
          <cell r="B4531">
            <v>493441</v>
          </cell>
          <cell r="C4531" t="str">
            <v>4817910</v>
          </cell>
          <cell r="D4531" t="str">
            <v>MDELIVERY</v>
          </cell>
          <cell r="E4531" t="str">
            <v>DESPACHO</v>
          </cell>
          <cell r="F4531" t="str">
            <v>NORMAL</v>
          </cell>
          <cell r="G4531" t="str">
            <v>FT78775</v>
          </cell>
          <cell r="H4531">
            <v>44936</v>
          </cell>
          <cell r="I4531" t="str">
            <v>ENTREGADO</v>
          </cell>
          <cell r="J4531">
            <v>44937</v>
          </cell>
          <cell r="K4531" t="str">
            <v>DOMINGUEZ ESPINEL MARIA ANABELL</v>
          </cell>
          <cell r="L4531" t="str">
            <v>XIMENA CDLA LAS ACACIAS  MZ D 7 VILLA 10</v>
          </cell>
          <cell r="M4531" t="str">
            <v>0918835588</v>
          </cell>
          <cell r="N4531" t="str">
            <v>0987000210</v>
          </cell>
          <cell r="O4531" t="str">
            <v>0987000210</v>
          </cell>
          <cell r="P4531" t="str">
            <v>090202</v>
          </cell>
          <cell r="Q4531" t="str">
            <v>GUAYAQUIL</v>
          </cell>
          <cell r="R4531" t="str">
            <v>GUAYAS</v>
          </cell>
          <cell r="S4531" t="str">
            <v>GUAYAQUIL</v>
          </cell>
          <cell r="T4531" t="str">
            <v>ITSACOURIER</v>
          </cell>
          <cell r="U4531" t="str">
            <v>FLEXNETUIO_GYE</v>
          </cell>
          <cell r="V4531">
            <v>1</v>
          </cell>
          <cell r="W4531">
            <v>1</v>
          </cell>
          <cell r="X4531" t="str">
            <v>FLEXNET ECUADOR - MDELIVERY</v>
          </cell>
          <cell r="Y4531" t="str">
            <v>CALLE 28 DE JUNIO S/N Y GARCIA MORENO ENTRADA LLANO GRANDE</v>
          </cell>
        </row>
        <row r="4532">
          <cell r="A4532" t="str">
            <v>4817994</v>
          </cell>
          <cell r="B4532">
            <v>493442</v>
          </cell>
          <cell r="C4532" t="str">
            <v>4817994</v>
          </cell>
          <cell r="D4532" t="str">
            <v>MDELIVERY</v>
          </cell>
          <cell r="E4532" t="str">
            <v>DESPACHO</v>
          </cell>
          <cell r="F4532" t="str">
            <v>NORMAL</v>
          </cell>
          <cell r="G4532" t="str">
            <v>FT78823</v>
          </cell>
          <cell r="H4532">
            <v>44936</v>
          </cell>
          <cell r="I4532" t="str">
            <v>ENTREGADO</v>
          </cell>
          <cell r="J4532">
            <v>44937</v>
          </cell>
          <cell r="K4532" t="str">
            <v>HENRY JOEL CHUQUITARCO LAGLA</v>
          </cell>
          <cell r="L4532" t="str">
            <v>CALDERON   CALLE 24 DE JUNIO  LOTE 2 CALLE MISIONERA</v>
          </cell>
          <cell r="M4532" t="str">
            <v>1726480856</v>
          </cell>
          <cell r="N4532" t="str">
            <v>0983418429</v>
          </cell>
          <cell r="O4532" t="str">
            <v>0983418429</v>
          </cell>
          <cell r="P4532" t="str">
            <v>170202</v>
          </cell>
          <cell r="Q4532" t="str">
            <v>QUITO</v>
          </cell>
          <cell r="R4532" t="str">
            <v>PICHINCHA</v>
          </cell>
          <cell r="S4532" t="str">
            <v>CALDERON (CARAPUNGO)</v>
          </cell>
          <cell r="T4532" t="str">
            <v>FLEXTRANS UIO</v>
          </cell>
          <cell r="U4532" t="str">
            <v>FLEXNETUIO_LOCAL</v>
          </cell>
          <cell r="V4532">
            <v>1</v>
          </cell>
          <cell r="W4532">
            <v>1</v>
          </cell>
          <cell r="X4532" t="str">
            <v>FLEXNET ECUADOR - MDELIVERY</v>
          </cell>
          <cell r="Y4532" t="str">
            <v>CALLE 28 DE JUNIO S/N Y GARCIA MORENO ENTRADA LLANO GRANDE</v>
          </cell>
        </row>
        <row r="4533">
          <cell r="A4533" t="str">
            <v>4818111</v>
          </cell>
          <cell r="B4533">
            <v>493443</v>
          </cell>
          <cell r="C4533" t="str">
            <v>4818111</v>
          </cell>
          <cell r="D4533" t="str">
            <v>MDELIVERY</v>
          </cell>
          <cell r="E4533" t="str">
            <v>DESPACHO</v>
          </cell>
          <cell r="F4533" t="str">
            <v>NORMAL</v>
          </cell>
          <cell r="G4533" t="str">
            <v>031080004818111</v>
          </cell>
          <cell r="H4533">
            <v>44936</v>
          </cell>
          <cell r="I4533" t="str">
            <v>ENTREGADO</v>
          </cell>
          <cell r="J4533">
            <v>44937</v>
          </cell>
          <cell r="K4533" t="str">
            <v>JALMAR JOHAO BENAVIDES BRIONES</v>
          </cell>
          <cell r="L4533" t="str">
            <v>SAN JACINTO DE BUENA FE   CALLE  MIGUEL MENDEZ SN ENTRE LA CALLE ANIBAL OYOLA Y SIMON PARRA</v>
          </cell>
          <cell r="M4533" t="str">
            <v>1206882621</v>
          </cell>
          <cell r="N4533" t="str">
            <v>0939451712</v>
          </cell>
          <cell r="O4533" t="str">
            <v>0939451712</v>
          </cell>
          <cell r="P4533" t="str">
            <v>120602</v>
          </cell>
          <cell r="Q4533" t="str">
            <v>BUENA FE</v>
          </cell>
          <cell r="R4533" t="str">
            <v>LOS RIOS</v>
          </cell>
          <cell r="S4533" t="str">
            <v>SAN JACINTO DE BUENA FE</v>
          </cell>
          <cell r="T4533" t="str">
            <v>TRAMACO</v>
          </cell>
          <cell r="U4533" t="str">
            <v>FLEXNETUIO_PROVINCIA</v>
          </cell>
          <cell r="V4533">
            <v>1</v>
          </cell>
          <cell r="W4533">
            <v>1</v>
          </cell>
          <cell r="X4533" t="str">
            <v>FLEXNET ECUADOR - MDELIVERY</v>
          </cell>
          <cell r="Y4533" t="str">
            <v>CALLE 28 DE JUNIO S/N Y GARCIA MORENO ENTRADA LLANO GRANDE</v>
          </cell>
        </row>
        <row r="4534">
          <cell r="A4534" t="str">
            <v>4818138</v>
          </cell>
          <cell r="B4534">
            <v>493444</v>
          </cell>
          <cell r="C4534" t="str">
            <v>4818138</v>
          </cell>
          <cell r="D4534" t="str">
            <v>MDELIVERY</v>
          </cell>
          <cell r="E4534" t="str">
            <v>DESPACHO</v>
          </cell>
          <cell r="F4534" t="str">
            <v>NORMAL</v>
          </cell>
          <cell r="G4534" t="str">
            <v>031080004818138</v>
          </cell>
          <cell r="H4534">
            <v>44936</v>
          </cell>
          <cell r="I4534" t="str">
            <v>ENTREGADO</v>
          </cell>
          <cell r="J4534">
            <v>44937</v>
          </cell>
          <cell r="K4534" t="str">
            <v>ISAAC ANTONIO CASTRO CASTRO</v>
          </cell>
          <cell r="L4534" t="str">
            <v>PASCUALES CJON PATATE MZ 153 SL 20 Y PSJE SAN LORENZO</v>
          </cell>
          <cell r="M4534" t="str">
            <v>0958152704</v>
          </cell>
          <cell r="N4534" t="str">
            <v>0991940457</v>
          </cell>
          <cell r="O4534" t="str">
            <v>0991940457</v>
          </cell>
          <cell r="P4534" t="str">
            <v>090702</v>
          </cell>
          <cell r="Q4534" t="str">
            <v>GUAYAQUIL</v>
          </cell>
          <cell r="R4534" t="str">
            <v>GUAYAS</v>
          </cell>
          <cell r="S4534" t="str">
            <v>GUAYAQUIL</v>
          </cell>
          <cell r="T4534" t="str">
            <v>TRAMACO</v>
          </cell>
          <cell r="U4534" t="str">
            <v>FLEXNETUIO_GYE</v>
          </cell>
          <cell r="V4534">
            <v>1</v>
          </cell>
          <cell r="W4534">
            <v>1</v>
          </cell>
          <cell r="X4534" t="str">
            <v>FLEXNET ECUADOR - MDELIVERY</v>
          </cell>
          <cell r="Y4534" t="str">
            <v>CALLE 28 DE JUNIO S/N Y GARCIA MORENO ENTRADA LLANO GRANDE</v>
          </cell>
        </row>
        <row r="4535">
          <cell r="A4535" t="str">
            <v>4818227</v>
          </cell>
          <cell r="B4535">
            <v>493445</v>
          </cell>
          <cell r="C4535" t="str">
            <v>4818227</v>
          </cell>
          <cell r="D4535" t="str">
            <v>MDELIVERY</v>
          </cell>
          <cell r="E4535" t="str">
            <v>DESPACHO</v>
          </cell>
          <cell r="F4535" t="str">
            <v>NORMAL</v>
          </cell>
          <cell r="G4535" t="str">
            <v>031080004818227</v>
          </cell>
          <cell r="H4535">
            <v>44936</v>
          </cell>
          <cell r="I4535" t="str">
            <v>ENTREGADO</v>
          </cell>
          <cell r="J4535">
            <v>44937</v>
          </cell>
          <cell r="K4535" t="str">
            <v>ISAAC ANTONIO CASTRO CASTRO</v>
          </cell>
          <cell r="L4535" t="str">
            <v>PASCUALES CJON PATATE MZ 153 SL 20 Y PSJE SAN LORENZO</v>
          </cell>
          <cell r="M4535" t="str">
            <v>0958152704</v>
          </cell>
          <cell r="N4535" t="str">
            <v>0991940457</v>
          </cell>
          <cell r="O4535" t="str">
            <v>0991940457</v>
          </cell>
          <cell r="P4535" t="str">
            <v>090702</v>
          </cell>
          <cell r="Q4535" t="str">
            <v>GUAYAQUIL</v>
          </cell>
          <cell r="R4535" t="str">
            <v>GUAYAS</v>
          </cell>
          <cell r="S4535" t="str">
            <v>GUAYAQUIL</v>
          </cell>
          <cell r="T4535" t="str">
            <v>TRAMACO</v>
          </cell>
          <cell r="U4535" t="str">
            <v>FLEXNETUIO_GYE</v>
          </cell>
          <cell r="V4535">
            <v>1</v>
          </cell>
          <cell r="W4535">
            <v>1</v>
          </cell>
          <cell r="X4535" t="str">
            <v>FLEXNET ECUADOR - MDELIVERY</v>
          </cell>
          <cell r="Y4535" t="str">
            <v>CALLE 28 DE JUNIO S/N Y GARCIA MORENO ENTRADA LLANO GRANDE</v>
          </cell>
        </row>
        <row r="4536">
          <cell r="A4536" t="str">
            <v>4818373</v>
          </cell>
          <cell r="B4536">
            <v>493446</v>
          </cell>
          <cell r="C4536" t="str">
            <v>4818373</v>
          </cell>
          <cell r="D4536" t="str">
            <v>MDELIVERY</v>
          </cell>
          <cell r="E4536" t="str">
            <v>DESPACHO</v>
          </cell>
          <cell r="F4536" t="str">
            <v>NORMAL</v>
          </cell>
          <cell r="G4536" t="str">
            <v>FT78811</v>
          </cell>
          <cell r="H4536">
            <v>44936</v>
          </cell>
          <cell r="I4536" t="str">
            <v>ENTREGADO</v>
          </cell>
          <cell r="J4536">
            <v>44937</v>
          </cell>
          <cell r="K4536" t="str">
            <v>CHANATAXI LOACHAMIN KEVIN ALEXANDER</v>
          </cell>
          <cell r="L4536" t="str">
            <v>AMAGUANA CALLE  FERMIN CASTILLO SN CALLE CACHIPICHA</v>
          </cell>
          <cell r="M4536" t="str">
            <v>1752424562</v>
          </cell>
          <cell r="N4536" t="str">
            <v>0983317426</v>
          </cell>
          <cell r="O4536" t="str">
            <v>0983317426</v>
          </cell>
          <cell r="P4536" t="str">
            <v>170814</v>
          </cell>
          <cell r="Q4536" t="str">
            <v>QUITO</v>
          </cell>
          <cell r="R4536" t="str">
            <v>PICHINCHA</v>
          </cell>
          <cell r="S4536" t="str">
            <v>AMAGUANA</v>
          </cell>
          <cell r="T4536" t="str">
            <v>FLEXTRANS UIO</v>
          </cell>
          <cell r="U4536" t="str">
            <v>FLEXNETUIO_LOCAL</v>
          </cell>
          <cell r="V4536">
            <v>1</v>
          </cell>
          <cell r="W4536">
            <v>1</v>
          </cell>
          <cell r="X4536" t="str">
            <v>FLEXNET ECUADOR - MDELIVERY</v>
          </cell>
          <cell r="Y4536" t="str">
            <v>CALLE 28 DE JUNIO S/N Y GARCIA MORENO ENTRADA LLANO GRANDE</v>
          </cell>
        </row>
        <row r="4537">
          <cell r="A4537" t="str">
            <v>4818404</v>
          </cell>
          <cell r="B4537">
            <v>493447</v>
          </cell>
          <cell r="C4537" t="str">
            <v>4818404</v>
          </cell>
          <cell r="D4537" t="str">
            <v>MDELIVERY</v>
          </cell>
          <cell r="E4537" t="str">
            <v>DESPACHO</v>
          </cell>
          <cell r="F4537" t="str">
            <v>NORMAL</v>
          </cell>
          <cell r="G4537" t="str">
            <v>FT78814</v>
          </cell>
          <cell r="H4537">
            <v>44936</v>
          </cell>
          <cell r="I4537" t="str">
            <v>ENTREGADO</v>
          </cell>
          <cell r="J4537">
            <v>44937</v>
          </cell>
          <cell r="K4537" t="str">
            <v>DELGADO DELGADO JESSICA ELIZABETH</v>
          </cell>
          <cell r="L4537" t="str">
            <v>CARCELEN  CALLE E6A BLOQUE 19 DEP 1A  CALLE N86C</v>
          </cell>
          <cell r="M4537" t="str">
            <v>1003593249</v>
          </cell>
          <cell r="N4537" t="str">
            <v>0995528300</v>
          </cell>
          <cell r="O4537" t="str">
            <v>0995528300</v>
          </cell>
          <cell r="P4537" t="str">
            <v>170302</v>
          </cell>
          <cell r="Q4537" t="str">
            <v>QUITO</v>
          </cell>
          <cell r="R4537" t="str">
            <v>PICHINCHA</v>
          </cell>
          <cell r="S4537" t="str">
            <v>QUITO</v>
          </cell>
          <cell r="T4537" t="str">
            <v>FLEXTRANS UIO</v>
          </cell>
          <cell r="U4537" t="str">
            <v>FLEXNETUIO_LOCAL</v>
          </cell>
          <cell r="V4537">
            <v>1</v>
          </cell>
          <cell r="W4537">
            <v>1</v>
          </cell>
          <cell r="X4537" t="str">
            <v>FLEXNET ECUADOR - MDELIVERY</v>
          </cell>
          <cell r="Y4537" t="str">
            <v>CALLE 28 DE JUNIO S/N Y GARCIA MORENO ENTRADA LLANO GRANDE</v>
          </cell>
        </row>
        <row r="4538">
          <cell r="A4538" t="str">
            <v>4818410</v>
          </cell>
          <cell r="B4538">
            <v>493448</v>
          </cell>
          <cell r="C4538" t="str">
            <v>4818410</v>
          </cell>
          <cell r="D4538" t="str">
            <v>MDELIVERY</v>
          </cell>
          <cell r="E4538" t="str">
            <v>DESPACHO</v>
          </cell>
          <cell r="F4538" t="str">
            <v>NORMAL</v>
          </cell>
          <cell r="G4538" t="str">
            <v>FT78771</v>
          </cell>
          <cell r="H4538">
            <v>44936</v>
          </cell>
          <cell r="I4538" t="str">
            <v>ENTREGADO</v>
          </cell>
          <cell r="J4538">
            <v>44938</v>
          </cell>
          <cell r="K4538" t="str">
            <v>MEJIA MURILLO JOHNN DANIEL</v>
          </cell>
          <cell r="L4538" t="str">
            <v>TARQUI SAUCES 4  MZ 369 VILLA 14</v>
          </cell>
          <cell r="M4538" t="str">
            <v>0920089679</v>
          </cell>
          <cell r="N4538" t="str">
            <v>0983473583</v>
          </cell>
          <cell r="O4538" t="str">
            <v>0983473583</v>
          </cell>
          <cell r="P4538" t="str">
            <v>090504</v>
          </cell>
          <cell r="Q4538" t="str">
            <v>GUAYAQUIL</v>
          </cell>
          <cell r="R4538" t="str">
            <v>GUAYAS</v>
          </cell>
          <cell r="S4538" t="str">
            <v>GUAYAQUIL</v>
          </cell>
          <cell r="T4538" t="str">
            <v>ITSACOURIER</v>
          </cell>
          <cell r="U4538" t="str">
            <v>FLEXNETUIO_GYE</v>
          </cell>
          <cell r="V4538">
            <v>1</v>
          </cell>
          <cell r="W4538">
            <v>1</v>
          </cell>
          <cell r="X4538" t="str">
            <v>FLEXNET ECUADOR - MDELIVERY</v>
          </cell>
          <cell r="Y4538" t="str">
            <v>CALLE 28 DE JUNIO S/N Y GARCIA MORENO ENTRADA LLANO GRANDE</v>
          </cell>
        </row>
        <row r="4539">
          <cell r="A4539" t="str">
            <v>4818462</v>
          </cell>
          <cell r="B4539">
            <v>493449</v>
          </cell>
          <cell r="C4539" t="str">
            <v>4818462</v>
          </cell>
          <cell r="D4539" t="str">
            <v>MDELIVERY</v>
          </cell>
          <cell r="E4539" t="str">
            <v>DESPACHO</v>
          </cell>
          <cell r="F4539" t="str">
            <v>DERIVADO PICK UP</v>
          </cell>
          <cell r="G4539" t="str">
            <v>031080004818462</v>
          </cell>
          <cell r="H4539">
            <v>44936</v>
          </cell>
          <cell r="I4539" t="str">
            <v>ENTREGADO</v>
          </cell>
          <cell r="J4539">
            <v>44938</v>
          </cell>
          <cell r="K4539" t="str">
            <v>GLUENBER DAVID VITE BRIONES</v>
          </cell>
          <cell r="L4539" t="str">
            <v>OFICINA TRAMACO PEDRO VICENTE MALDONADO</v>
          </cell>
          <cell r="M4539" t="str">
            <v>2351155136</v>
          </cell>
          <cell r="N4539" t="str">
            <v>0985669211</v>
          </cell>
          <cell r="O4539" t="str">
            <v>0985669211</v>
          </cell>
          <cell r="P4539" t="str">
            <v>PEDRO VICENTE MALDONADO</v>
          </cell>
          <cell r="Q4539" t="str">
            <v>PEDRO VICENTE MALDONADO</v>
          </cell>
          <cell r="R4539" t="str">
            <v>PICHINCHA</v>
          </cell>
          <cell r="T4539" t="str">
            <v>TRAMACO</v>
          </cell>
          <cell r="U4539" t="str">
            <v>FLEXNETUIO_PROVINCIA</v>
          </cell>
          <cell r="V4539">
            <v>1</v>
          </cell>
          <cell r="W4539">
            <v>1</v>
          </cell>
          <cell r="X4539" t="str">
            <v>FLEXNET ECUADOR - MDELIVERY</v>
          </cell>
          <cell r="Y4539" t="str">
            <v>CALLE 28 DE JUNIO S/N Y GARCIA MORENO ENTRADA LLANO GRANDE</v>
          </cell>
        </row>
        <row r="4540">
          <cell r="A4540" t="str">
            <v>4818542</v>
          </cell>
          <cell r="B4540">
            <v>493450</v>
          </cell>
          <cell r="C4540" t="str">
            <v>4818542</v>
          </cell>
          <cell r="D4540" t="str">
            <v>MDELIVERY</v>
          </cell>
          <cell r="E4540" t="str">
            <v>DESPACHO</v>
          </cell>
          <cell r="F4540" t="str">
            <v>NORMAL</v>
          </cell>
          <cell r="G4540" t="str">
            <v>FT78766</v>
          </cell>
          <cell r="H4540">
            <v>44936</v>
          </cell>
          <cell r="I4540" t="str">
            <v>ENTREGADO</v>
          </cell>
          <cell r="J4540">
            <v>44937</v>
          </cell>
          <cell r="K4540" t="str">
            <v>JEAN MARCELO BALCAZAR ZAMBRANO</v>
          </cell>
          <cell r="L4540" t="str">
            <v>XIMENA  CALLE SEIS DE MARZO   3505 CALLE BOLIVI</v>
          </cell>
          <cell r="M4540" t="str">
            <v>0932172208</v>
          </cell>
          <cell r="N4540" t="str">
            <v>0999373520</v>
          </cell>
          <cell r="O4540" t="str">
            <v>0990957571</v>
          </cell>
          <cell r="P4540" t="str">
            <v>090109</v>
          </cell>
          <cell r="Q4540" t="str">
            <v>GUAYAQUIL</v>
          </cell>
          <cell r="R4540" t="str">
            <v>GUAYAS</v>
          </cell>
          <cell r="S4540" t="str">
            <v>GUAYAQUIL</v>
          </cell>
          <cell r="T4540" t="str">
            <v>ITSACOURIER</v>
          </cell>
          <cell r="U4540" t="str">
            <v>FLEXNETUIO_GYE</v>
          </cell>
          <cell r="V4540">
            <v>1</v>
          </cell>
          <cell r="W4540">
            <v>1</v>
          </cell>
          <cell r="X4540" t="str">
            <v>FLEXNET ECUADOR - MDELIVERY</v>
          </cell>
          <cell r="Y4540" t="str">
            <v>CALLE 28 DE JUNIO S/N Y GARCIA MORENO ENTRADA LLANO GRANDE</v>
          </cell>
        </row>
        <row r="4541">
          <cell r="A4541" t="str">
            <v>4818549</v>
          </cell>
          <cell r="B4541">
            <v>493451</v>
          </cell>
          <cell r="C4541" t="str">
            <v>4818549</v>
          </cell>
          <cell r="D4541" t="str">
            <v>MDELIVERY</v>
          </cell>
          <cell r="E4541" t="str">
            <v>DESPACHO</v>
          </cell>
          <cell r="F4541" t="str">
            <v>NORMAL</v>
          </cell>
          <cell r="G4541" t="str">
            <v>IC4401</v>
          </cell>
          <cell r="H4541">
            <v>44936</v>
          </cell>
          <cell r="I4541" t="str">
            <v>ENTREGADO</v>
          </cell>
          <cell r="J4541">
            <v>44937</v>
          </cell>
          <cell r="K4541" t="str">
            <v>JHOANA ALEXANDRA TENESACA ARCENTALES</v>
          </cell>
          <cell r="L4541" t="str">
            <v>SAN BLAS  CALLE BORRERO  SN CALLE BOLIVAR</v>
          </cell>
          <cell r="M4541" t="str">
            <v>0301509683</v>
          </cell>
          <cell r="N4541" t="str">
            <v>0995752342</v>
          </cell>
          <cell r="O4541" t="str">
            <v>0995752342</v>
          </cell>
          <cell r="P4541" t="str">
            <v>010101</v>
          </cell>
          <cell r="Q4541" t="str">
            <v>CUENCA</v>
          </cell>
          <cell r="R4541" t="str">
            <v>AZUAY</v>
          </cell>
          <cell r="S4541" t="str">
            <v>CUENCA</v>
          </cell>
          <cell r="T4541" t="str">
            <v>ITSACOURIER</v>
          </cell>
          <cell r="U4541" t="str">
            <v>FLEXNETUIO_PROVINCIA</v>
          </cell>
          <cell r="V4541">
            <v>1</v>
          </cell>
          <cell r="W4541">
            <v>1</v>
          </cell>
          <cell r="X4541" t="str">
            <v>FLEXNET ECUADOR - MDELIVERY</v>
          </cell>
          <cell r="Y4541" t="str">
            <v>CALLE 28 DE JUNIO S/N Y GARCIA MORENO ENTRADA LLANO GRANDE</v>
          </cell>
        </row>
        <row r="4542">
          <cell r="A4542" t="str">
            <v>4818631</v>
          </cell>
          <cell r="B4542">
            <v>493452</v>
          </cell>
          <cell r="C4542" t="str">
            <v>4818631</v>
          </cell>
          <cell r="D4542" t="str">
            <v>MDELIVERY</v>
          </cell>
          <cell r="E4542" t="str">
            <v>DESPACHO</v>
          </cell>
          <cell r="F4542" t="str">
            <v>NORMAL</v>
          </cell>
          <cell r="G4542" t="str">
            <v>031080004818631</v>
          </cell>
          <cell r="H4542">
            <v>44936</v>
          </cell>
          <cell r="I4542" t="str">
            <v>ENTREGADO</v>
          </cell>
          <cell r="J4542">
            <v>44943</v>
          </cell>
          <cell r="K4542" t="str">
            <v>CARABALLO GUERRA ISABEL EUSTOQUIA</v>
          </cell>
          <cell r="L4542" t="str">
            <v>TENA CALLE VIA MUYUNA SN Y JOSE MARIA URBINA</v>
          </cell>
          <cell r="M4542" t="str">
            <v>1711120947</v>
          </cell>
          <cell r="N4542" t="str">
            <v>0987106189</v>
          </cell>
          <cell r="O4542" t="str">
            <v>0987106189</v>
          </cell>
          <cell r="P4542" t="str">
            <v>150102</v>
          </cell>
          <cell r="Q4542" t="str">
            <v>TENA</v>
          </cell>
          <cell r="R4542" t="str">
            <v>NAPO</v>
          </cell>
          <cell r="S4542" t="str">
            <v>TENA - ASOCIACION 21 DE ENERO - SAN JUAN DE MUYUNA - AMADEN - SAN PEDRO DEL TENA</v>
          </cell>
          <cell r="T4542" t="str">
            <v>TRAMACO</v>
          </cell>
          <cell r="U4542" t="str">
            <v>FLEXNETUIO_PROVINCIA</v>
          </cell>
          <cell r="V4542">
            <v>1</v>
          </cell>
          <cell r="W4542">
            <v>1</v>
          </cell>
          <cell r="X4542" t="str">
            <v>FLEXNET ECUADOR - MDELIVERY</v>
          </cell>
          <cell r="Y4542" t="str">
            <v>CALLE 28 DE JUNIO S/N Y GARCIA MORENO ENTRADA LLANO GRANDE</v>
          </cell>
        </row>
        <row r="4543">
          <cell r="A4543" t="str">
            <v>4818794</v>
          </cell>
          <cell r="B4543">
            <v>493453</v>
          </cell>
          <cell r="C4543" t="str">
            <v>4818794</v>
          </cell>
          <cell r="D4543" t="str">
            <v>MDELIVERY</v>
          </cell>
          <cell r="E4543" t="str">
            <v>DESPACHO</v>
          </cell>
          <cell r="F4543" t="str">
            <v>DERIVADO PICK UP</v>
          </cell>
          <cell r="G4543" t="str">
            <v>031080004818794</v>
          </cell>
          <cell r="H4543">
            <v>44936</v>
          </cell>
          <cell r="I4543" t="str">
            <v>ENTREGADO</v>
          </cell>
          <cell r="J4543">
            <v>44937</v>
          </cell>
          <cell r="K4543" t="str">
            <v>JIMMY BRYAN ALCIVAR GOMEZ</v>
          </cell>
          <cell r="L4543" t="str">
            <v>OFICINA TRAMACO PUNTO DE ATENCION VIA DAULE</v>
          </cell>
          <cell r="M4543" t="str">
            <v>0953703055</v>
          </cell>
          <cell r="N4543" t="str">
            <v>0958644316</v>
          </cell>
          <cell r="O4543" t="str">
            <v>0958644316</v>
          </cell>
          <cell r="P4543" t="str">
            <v>GUAYAQUIL</v>
          </cell>
          <cell r="Q4543" t="str">
            <v>GUAYAQUIL</v>
          </cell>
          <cell r="R4543" t="str">
            <v>GUAYAS</v>
          </cell>
          <cell r="T4543" t="str">
            <v>TRAMACO</v>
          </cell>
          <cell r="U4543" t="str">
            <v>FLEXNETUIO_GYE</v>
          </cell>
          <cell r="V4543">
            <v>1</v>
          </cell>
          <cell r="W4543">
            <v>1</v>
          </cell>
          <cell r="X4543" t="str">
            <v>FLEXNET ECUADOR - MDELIVERY</v>
          </cell>
          <cell r="Y4543" t="str">
            <v>CALLE 28 DE JUNIO S/N Y GARCIA MORENO ENTRADA LLANO GRANDE</v>
          </cell>
        </row>
        <row r="4544">
          <cell r="A4544" t="str">
            <v>4818871</v>
          </cell>
          <cell r="B4544">
            <v>493454</v>
          </cell>
          <cell r="C4544" t="str">
            <v>4818871</v>
          </cell>
          <cell r="D4544" t="str">
            <v>MDELIVERY</v>
          </cell>
          <cell r="E4544" t="str">
            <v>DESPACHO</v>
          </cell>
          <cell r="F4544" t="str">
            <v>NORMAL</v>
          </cell>
          <cell r="G4544" t="str">
            <v>031080004818871</v>
          </cell>
          <cell r="H4544">
            <v>44936</v>
          </cell>
          <cell r="I4544" t="str">
            <v>ENTREGADO</v>
          </cell>
          <cell r="J4544">
            <v>44937</v>
          </cell>
          <cell r="K4544" t="str">
            <v>JALMAR JOHAO BENAVIDES BRIONES</v>
          </cell>
          <cell r="L4544" t="str">
            <v>BUENA FE   CALLE MIGUEL MENDEZ  SN ENTRE LA CALLE ANIBAL OYOLA Y SIMON PARRA</v>
          </cell>
          <cell r="M4544" t="str">
            <v>1206882621</v>
          </cell>
          <cell r="N4544" t="str">
            <v>0939451712</v>
          </cell>
          <cell r="O4544" t="str">
            <v>0939451712</v>
          </cell>
          <cell r="P4544" t="str">
            <v>120602</v>
          </cell>
          <cell r="Q4544" t="str">
            <v>BUENA FE</v>
          </cell>
          <cell r="R4544" t="str">
            <v>LOS RIOS</v>
          </cell>
          <cell r="S4544" t="str">
            <v>SAN JACINTO DE BUENA FE</v>
          </cell>
          <cell r="T4544" t="str">
            <v>TRAMACO</v>
          </cell>
          <cell r="U4544" t="str">
            <v>FLEXNETUIO_PROVINCIA</v>
          </cell>
          <cell r="V4544">
            <v>1</v>
          </cell>
          <cell r="W4544">
            <v>1</v>
          </cell>
          <cell r="X4544" t="str">
            <v>FLEXNET ECUADOR - MDELIVERY</v>
          </cell>
          <cell r="Y4544" t="str">
            <v>CALLE 28 DE JUNIO S/N Y GARCIA MORENO ENTRADA LLANO GRANDE</v>
          </cell>
        </row>
        <row r="4545">
          <cell r="A4545" t="str">
            <v>4819087</v>
          </cell>
          <cell r="B4545">
            <v>493455</v>
          </cell>
          <cell r="C4545" t="str">
            <v>4819087</v>
          </cell>
          <cell r="D4545" t="str">
            <v>MDELIVERY</v>
          </cell>
          <cell r="E4545" t="str">
            <v>DESPACHO</v>
          </cell>
          <cell r="F4545" t="str">
            <v>NORMAL</v>
          </cell>
          <cell r="G4545" t="str">
            <v>FT78886</v>
          </cell>
          <cell r="H4545">
            <v>44936</v>
          </cell>
          <cell r="I4545" t="str">
            <v>ENTREGADO</v>
          </cell>
          <cell r="J4545">
            <v>44937</v>
          </cell>
          <cell r="K4545" t="str">
            <v>ONTANEDA HARO WASHINTON DANIEL</v>
          </cell>
          <cell r="L4545" t="str">
            <v>SANGOLQUI AV GRAL RUMINUAHUI  SN AV SAN LUIS</v>
          </cell>
          <cell r="M4545" t="str">
            <v>1721139747</v>
          </cell>
          <cell r="N4545" t="str">
            <v>0983274262</v>
          </cell>
          <cell r="O4545" t="str">
            <v>0983274262</v>
          </cell>
          <cell r="P4545" t="str">
            <v>171103</v>
          </cell>
          <cell r="Q4545" t="str">
            <v>RUMIÑAHUI</v>
          </cell>
          <cell r="R4545" t="str">
            <v>PICHINCHA</v>
          </cell>
          <cell r="S4545" t="str">
            <v>SANGOLQUI</v>
          </cell>
          <cell r="T4545" t="str">
            <v>FLEXTRANS UIO</v>
          </cell>
          <cell r="U4545" t="str">
            <v>FLEXNETUIO_LOCAL</v>
          </cell>
          <cell r="V4545">
            <v>1</v>
          </cell>
          <cell r="W4545">
            <v>1</v>
          </cell>
          <cell r="X4545" t="str">
            <v>FLEXNET ECUADOR - MDELIVERY</v>
          </cell>
          <cell r="Y4545" t="str">
            <v>CALLE 28 DE JUNIO S/N Y GARCIA MORENO ENTRADA LLANO GRANDE</v>
          </cell>
        </row>
        <row r="4546">
          <cell r="A4546" t="str">
            <v>4819112</v>
          </cell>
          <cell r="B4546">
            <v>493456</v>
          </cell>
          <cell r="C4546" t="str">
            <v>4819112</v>
          </cell>
          <cell r="D4546" t="str">
            <v>MDELIVERY</v>
          </cell>
          <cell r="E4546" t="str">
            <v>DESPACHO</v>
          </cell>
          <cell r="F4546" t="str">
            <v>NORMAL</v>
          </cell>
          <cell r="G4546" t="str">
            <v>FT78768</v>
          </cell>
          <cell r="H4546">
            <v>44936</v>
          </cell>
          <cell r="I4546" t="str">
            <v>ENTREGADO</v>
          </cell>
          <cell r="J4546">
            <v>44938</v>
          </cell>
          <cell r="K4546" t="str">
            <v>MARCO FRANCISCO MORAN SAULAG</v>
          </cell>
          <cell r="L4546" t="str">
            <v>TARQUI VIA A DAULE  KM 12</v>
          </cell>
          <cell r="M4546" t="str">
            <v>0919569202</v>
          </cell>
          <cell r="N4546" t="str">
            <v>0995072393</v>
          </cell>
          <cell r="O4546" t="str">
            <v>0978987304</v>
          </cell>
          <cell r="P4546" t="str">
            <v>090706</v>
          </cell>
          <cell r="Q4546" t="str">
            <v>GUAYAQUIL</v>
          </cell>
          <cell r="R4546" t="str">
            <v>GUAYAS</v>
          </cell>
          <cell r="S4546" t="str">
            <v>GUAYAQUIL</v>
          </cell>
          <cell r="T4546" t="str">
            <v>ITSACOURIER</v>
          </cell>
          <cell r="U4546" t="str">
            <v>FLEXNETUIO_GYE</v>
          </cell>
          <cell r="V4546">
            <v>1</v>
          </cell>
          <cell r="W4546">
            <v>1</v>
          </cell>
          <cell r="X4546" t="str">
            <v>FLEXNET ECUADOR - MDELIVERY</v>
          </cell>
          <cell r="Y4546" t="str">
            <v>CALLE 28 DE JUNIO S/N Y GARCIA MORENO ENTRADA LLANO GRANDE</v>
          </cell>
        </row>
        <row r="4547">
          <cell r="A4547" t="str">
            <v>4819271</v>
          </cell>
          <cell r="B4547">
            <v>493457</v>
          </cell>
          <cell r="C4547" t="str">
            <v>4819271</v>
          </cell>
          <cell r="D4547" t="str">
            <v>MDELIVERY</v>
          </cell>
          <cell r="E4547" t="str">
            <v>DESPACHO</v>
          </cell>
          <cell r="F4547" t="str">
            <v>NORMAL</v>
          </cell>
          <cell r="G4547" t="str">
            <v>FT78888</v>
          </cell>
          <cell r="H4547">
            <v>44936</v>
          </cell>
          <cell r="I4547" t="str">
            <v>ENTREGADO</v>
          </cell>
          <cell r="J4547">
            <v>44938</v>
          </cell>
          <cell r="K4547" t="str">
            <v>CELIA ESTEFANIA VALERO DELGADO</v>
          </cell>
          <cell r="L4547" t="str">
            <v>LA PUNTILLA     KM 1 VIA SAMBORONDON SN CALLE RIO TINTOS</v>
          </cell>
          <cell r="M4547" t="str">
            <v>0927405829</v>
          </cell>
          <cell r="N4547" t="str">
            <v>0992771021</v>
          </cell>
          <cell r="O4547" t="str">
            <v>0958837828</v>
          </cell>
          <cell r="P4547" t="str">
            <v>092301</v>
          </cell>
          <cell r="Q4547" t="str">
            <v>SAMBORONDON</v>
          </cell>
          <cell r="R4547" t="str">
            <v>GUAYAS</v>
          </cell>
          <cell r="S4547" t="str">
            <v>SAMBORONDON</v>
          </cell>
          <cell r="T4547" t="str">
            <v>ITSACOURIER</v>
          </cell>
          <cell r="U4547" t="str">
            <v>FLEXNETUIO_GYE</v>
          </cell>
          <cell r="V4547">
            <v>1</v>
          </cell>
          <cell r="W4547">
            <v>1</v>
          </cell>
          <cell r="X4547" t="str">
            <v>FLEXNET ECUADOR - MDELIVERY</v>
          </cell>
          <cell r="Y4547" t="str">
            <v>CALLE 28 DE JUNIO S/N Y GARCIA MORENO ENTRADA LLANO GRANDE</v>
          </cell>
        </row>
        <row r="4548">
          <cell r="A4548" t="str">
            <v>4819314</v>
          </cell>
          <cell r="B4548">
            <v>493458</v>
          </cell>
          <cell r="C4548" t="str">
            <v>4819314</v>
          </cell>
          <cell r="D4548" t="str">
            <v>MDELIVERY</v>
          </cell>
          <cell r="E4548" t="str">
            <v>DESPACHO</v>
          </cell>
          <cell r="F4548" t="str">
            <v>NORMAL</v>
          </cell>
          <cell r="G4548" t="str">
            <v>031080004819314</v>
          </cell>
          <cell r="H4548">
            <v>44936</v>
          </cell>
          <cell r="I4548" t="str">
            <v>ENTREGADO</v>
          </cell>
          <cell r="J4548">
            <v>44937</v>
          </cell>
          <cell r="K4548" t="str">
            <v>MARIANA DE JESUS BALLADARES OLMEDO</v>
          </cell>
          <cell r="L4548" t="str">
            <v>MILAGRO CALLE HUMBERTO CENTENARO GANDO SN Y SANGAY</v>
          </cell>
          <cell r="M4548" t="str">
            <v>0921037065</v>
          </cell>
          <cell r="N4548" t="str">
            <v>0982806171</v>
          </cell>
          <cell r="O4548" t="str">
            <v>0982806171</v>
          </cell>
          <cell r="P4548" t="str">
            <v>091711</v>
          </cell>
          <cell r="Q4548" t="str">
            <v>MILAGRO</v>
          </cell>
          <cell r="R4548" t="str">
            <v>GUAYAS</v>
          </cell>
          <cell r="S4548" t="str">
            <v>MILAGRO</v>
          </cell>
          <cell r="T4548" t="str">
            <v>TRAMACO</v>
          </cell>
          <cell r="U4548" t="str">
            <v>FLEXNETUIO_PROVINCIA</v>
          </cell>
          <cell r="V4548">
            <v>1</v>
          </cell>
          <cell r="W4548">
            <v>1</v>
          </cell>
          <cell r="X4548" t="str">
            <v>FLEXNET ECUADOR - MDELIVERY</v>
          </cell>
          <cell r="Y4548" t="str">
            <v>CALLE 28 DE JUNIO S/N Y GARCIA MORENO ENTRADA LLANO GRANDE</v>
          </cell>
        </row>
        <row r="4549">
          <cell r="A4549" t="str">
            <v>4819435</v>
          </cell>
          <cell r="B4549">
            <v>493459</v>
          </cell>
          <cell r="C4549" t="str">
            <v>4819435</v>
          </cell>
          <cell r="D4549" t="str">
            <v>MDELIVERY</v>
          </cell>
          <cell r="E4549" t="str">
            <v>DESPACHO</v>
          </cell>
          <cell r="F4549" t="str">
            <v>NORMAL</v>
          </cell>
          <cell r="G4549" t="str">
            <v>FT78773</v>
          </cell>
          <cell r="H4549">
            <v>44936</v>
          </cell>
          <cell r="I4549" t="str">
            <v>ENTREGADO</v>
          </cell>
          <cell r="J4549">
            <v>44937</v>
          </cell>
          <cell r="K4549" t="str">
            <v>KEILA SOLANGE TORRES GALARZA</v>
          </cell>
          <cell r="L4549" t="str">
            <v>TARQUI LAS ORQUIDEAS MZ 1026 VILLA 22</v>
          </cell>
          <cell r="M4549" t="str">
            <v>0959035742</v>
          </cell>
          <cell r="N4549" t="str">
            <v>0994038116</v>
          </cell>
          <cell r="O4549" t="str">
            <v>0994038116</v>
          </cell>
          <cell r="P4549" t="str">
            <v>090509</v>
          </cell>
          <cell r="Q4549" t="str">
            <v>GUAYAQUIL</v>
          </cell>
          <cell r="R4549" t="str">
            <v>GUAYAS</v>
          </cell>
          <cell r="S4549" t="str">
            <v>GUAYAQUIL</v>
          </cell>
          <cell r="T4549" t="str">
            <v>ITSACOURIER</v>
          </cell>
          <cell r="U4549" t="str">
            <v>FLEXNETUIO_GYE</v>
          </cell>
          <cell r="V4549">
            <v>1</v>
          </cell>
          <cell r="W4549">
            <v>1</v>
          </cell>
          <cell r="X4549" t="str">
            <v>FLEXNET ECUADOR - MDELIVERY</v>
          </cell>
          <cell r="Y4549" t="str">
            <v>CALLE 28 DE JUNIO S/N Y GARCIA MORENO ENTRADA LLANO GRANDE</v>
          </cell>
        </row>
        <row r="4550">
          <cell r="A4550" t="str">
            <v>4819441</v>
          </cell>
          <cell r="B4550">
            <v>493460</v>
          </cell>
          <cell r="C4550" t="str">
            <v>4819441</v>
          </cell>
          <cell r="D4550" t="str">
            <v>MDELIVERY</v>
          </cell>
          <cell r="E4550" t="str">
            <v>DESPACHO</v>
          </cell>
          <cell r="F4550" t="str">
            <v>DERIVADO PICK UP</v>
          </cell>
          <cell r="G4550" t="str">
            <v>031080004819441</v>
          </cell>
          <cell r="H4550">
            <v>44936</v>
          </cell>
          <cell r="I4550" t="str">
            <v>INCIDENCIA</v>
          </cell>
          <cell r="J4550">
            <v>44944</v>
          </cell>
          <cell r="K4550" t="str">
            <v>JEFFERSON JAIR ACOSTA MORA</v>
          </cell>
          <cell r="L4550" t="str">
            <v>OFICINA TRAMACO QUEVEDO</v>
          </cell>
          <cell r="M4550" t="str">
            <v>1251320410</v>
          </cell>
          <cell r="N4550" t="str">
            <v>0988779754</v>
          </cell>
          <cell r="O4550" t="str">
            <v>0988779754</v>
          </cell>
          <cell r="P4550" t="str">
            <v>QUEVEDO</v>
          </cell>
          <cell r="Q4550" t="str">
            <v>QUEVEDO</v>
          </cell>
          <cell r="R4550" t="str">
            <v>LOS RIOS</v>
          </cell>
          <cell r="T4550" t="str">
            <v>TRAMACO</v>
          </cell>
          <cell r="U4550" t="str">
            <v>FLEXNETUIO_PROVINCIA</v>
          </cell>
          <cell r="V4550">
            <v>1</v>
          </cell>
          <cell r="W4550">
            <v>1</v>
          </cell>
          <cell r="X4550" t="str">
            <v>FLEXNET ECUADOR - MDELIVERY</v>
          </cell>
          <cell r="Y4550" t="str">
            <v>CALLE 28 DE JUNIO S/N Y GARCIA MORENO ENTRADA LLANO GRANDE</v>
          </cell>
        </row>
        <row r="4551">
          <cell r="A4551" t="str">
            <v>4819580</v>
          </cell>
          <cell r="B4551">
            <v>493461</v>
          </cell>
          <cell r="C4551" t="str">
            <v>4819580</v>
          </cell>
          <cell r="D4551" t="str">
            <v>MDELIVERY</v>
          </cell>
          <cell r="E4551" t="str">
            <v>DESPACHO</v>
          </cell>
          <cell r="F4551" t="str">
            <v>DERIVADO PICK UP</v>
          </cell>
          <cell r="G4551" t="str">
            <v>031080004819580</v>
          </cell>
          <cell r="H4551">
            <v>44936</v>
          </cell>
          <cell r="I4551" t="str">
            <v>ENTREGADO</v>
          </cell>
          <cell r="J4551">
            <v>44937</v>
          </cell>
          <cell r="K4551" t="str">
            <v>ELI ALEJANDRO CHILA MINAYA</v>
          </cell>
          <cell r="L4551" t="str">
            <v>OFICINA TRAMACO PEDERNALES</v>
          </cell>
          <cell r="M4551" t="str">
            <v>1316401338</v>
          </cell>
          <cell r="N4551" t="str">
            <v>0980490060</v>
          </cell>
          <cell r="O4551" t="str">
            <v>0980490060</v>
          </cell>
          <cell r="P4551" t="str">
            <v>PEDERNALES</v>
          </cell>
          <cell r="Q4551" t="str">
            <v>PEDERNALES</v>
          </cell>
          <cell r="R4551" t="str">
            <v>MANABI</v>
          </cell>
          <cell r="T4551" t="str">
            <v>TRAMACO</v>
          </cell>
          <cell r="U4551" t="str">
            <v>FLEXNETUIO_PROVINCIA</v>
          </cell>
          <cell r="V4551">
            <v>1</v>
          </cell>
          <cell r="W4551">
            <v>1</v>
          </cell>
          <cell r="X4551" t="str">
            <v>FLEXNET ECUADOR - MDELIVERY</v>
          </cell>
          <cell r="Y4551" t="str">
            <v>CALLE 28 DE JUNIO S/N Y GARCIA MORENO ENTRADA LLANO GRANDE</v>
          </cell>
        </row>
        <row r="4552">
          <cell r="A4552" t="str">
            <v>4819581</v>
          </cell>
          <cell r="B4552">
            <v>493462</v>
          </cell>
          <cell r="C4552" t="str">
            <v>4819581</v>
          </cell>
          <cell r="D4552" t="str">
            <v>MDELIVERY</v>
          </cell>
          <cell r="E4552" t="str">
            <v>DESPACHO</v>
          </cell>
          <cell r="F4552" t="str">
            <v>NORMAL</v>
          </cell>
          <cell r="G4552" t="str">
            <v>FT78776</v>
          </cell>
          <cell r="H4552">
            <v>44936</v>
          </cell>
          <cell r="I4552" t="str">
            <v>ENTREGADO</v>
          </cell>
          <cell r="J4552">
            <v>44938</v>
          </cell>
          <cell r="K4552" t="str">
            <v>ALMEIDA SANCHEZ KAREN ELIZABETH</v>
          </cell>
          <cell r="L4552" t="str">
            <v>TARQUI  CDLA URBANOR  MZ 117  SOLRA 32 CALLE AV LAS AGUAS</v>
          </cell>
          <cell r="M4552" t="str">
            <v>2300019185</v>
          </cell>
          <cell r="N4552" t="str">
            <v>0991922572</v>
          </cell>
          <cell r="O4552" t="str">
            <v>0991922572</v>
          </cell>
          <cell r="P4552" t="str">
            <v>090507</v>
          </cell>
          <cell r="Q4552" t="str">
            <v>GUAYAQUIL</v>
          </cell>
          <cell r="R4552" t="str">
            <v>GUAYAS</v>
          </cell>
          <cell r="S4552" t="str">
            <v>GUAYAQUIL</v>
          </cell>
          <cell r="T4552" t="str">
            <v>ITSACOURIER</v>
          </cell>
          <cell r="U4552" t="str">
            <v>FLEXNETUIO_GYE</v>
          </cell>
          <cell r="V4552">
            <v>1</v>
          </cell>
          <cell r="W4552">
            <v>1</v>
          </cell>
          <cell r="X4552" t="str">
            <v>FLEXNET ECUADOR - MDELIVERY</v>
          </cell>
          <cell r="Y4552" t="str">
            <v>CALLE 28 DE JUNIO S/N Y GARCIA MORENO ENTRADA LLANO GRANDE</v>
          </cell>
        </row>
        <row r="4553">
          <cell r="A4553" t="str">
            <v>4819615</v>
          </cell>
          <cell r="B4553">
            <v>493463</v>
          </cell>
          <cell r="C4553" t="str">
            <v>4819615</v>
          </cell>
          <cell r="D4553" t="str">
            <v>MDELIVERY</v>
          </cell>
          <cell r="E4553" t="str">
            <v>DESPACHO</v>
          </cell>
          <cell r="F4553" t="str">
            <v>DERIVADO PICK UP</v>
          </cell>
          <cell r="G4553" t="str">
            <v>031080004819615</v>
          </cell>
          <cell r="H4553">
            <v>44936</v>
          </cell>
          <cell r="I4553" t="str">
            <v>ENTREGADO</v>
          </cell>
          <cell r="J4553">
            <v>44937</v>
          </cell>
          <cell r="K4553" t="str">
            <v>MICHAEL ALEXANDER CASTILLO PAEZ</v>
          </cell>
          <cell r="L4553" t="str">
            <v>OFICINA TRAMACO PORTETE</v>
          </cell>
          <cell r="M4553" t="str">
            <v>0940291503</v>
          </cell>
          <cell r="N4553" t="str">
            <v>0962103995</v>
          </cell>
          <cell r="O4553" t="str">
            <v>0962103995</v>
          </cell>
          <cell r="P4553" t="str">
            <v>GUAYAQUIL</v>
          </cell>
          <cell r="Q4553" t="str">
            <v>GUAYAQUIL</v>
          </cell>
          <cell r="R4553" t="str">
            <v>GUAYAS</v>
          </cell>
          <cell r="T4553" t="str">
            <v>TRAMACO</v>
          </cell>
          <cell r="U4553" t="str">
            <v>FLEXNETUIO_GYE</v>
          </cell>
          <cell r="V4553">
            <v>1</v>
          </cell>
          <cell r="W4553">
            <v>1</v>
          </cell>
          <cell r="X4553" t="str">
            <v>FLEXNET ECUADOR - MDELIVERY</v>
          </cell>
          <cell r="Y4553" t="str">
            <v>CALLE 28 DE JUNIO S/N Y GARCIA MORENO ENTRADA LLANO GRANDE</v>
          </cell>
        </row>
        <row r="4554">
          <cell r="A4554" t="str">
            <v>4819853</v>
          </cell>
          <cell r="B4554">
            <v>493464</v>
          </cell>
          <cell r="C4554" t="str">
            <v>4819853</v>
          </cell>
          <cell r="D4554" t="str">
            <v>MDELIVERY</v>
          </cell>
          <cell r="E4554" t="str">
            <v>DESPACHO</v>
          </cell>
          <cell r="F4554" t="str">
            <v>NORMAL</v>
          </cell>
          <cell r="G4554" t="str">
            <v>FT78808</v>
          </cell>
          <cell r="H4554">
            <v>44936</v>
          </cell>
          <cell r="I4554" t="str">
            <v>ENTREGADO</v>
          </cell>
          <cell r="J4554">
            <v>44938</v>
          </cell>
          <cell r="K4554" t="str">
            <v>Cristian Paul Herrera Barahona</v>
          </cell>
          <cell r="L4554" t="str">
            <v>INIAQUITO AV REPUBLICA DEL SALVADOR  N3640  CALLE SUECIA</v>
          </cell>
          <cell r="M4554" t="str">
            <v>1722411673</v>
          </cell>
          <cell r="N4554" t="str">
            <v>0995100255</v>
          </cell>
          <cell r="O4554" t="str">
            <v/>
          </cell>
          <cell r="P4554" t="str">
            <v>170505</v>
          </cell>
          <cell r="Q4554" t="str">
            <v>QUITO</v>
          </cell>
          <cell r="R4554" t="str">
            <v>PICHINCHA</v>
          </cell>
          <cell r="S4554" t="str">
            <v>QUITO</v>
          </cell>
          <cell r="T4554" t="str">
            <v>FLEXTRANS UIO</v>
          </cell>
          <cell r="U4554" t="str">
            <v>FLEXNETUIO_LOCAL</v>
          </cell>
          <cell r="V4554">
            <v>1</v>
          </cell>
          <cell r="W4554">
            <v>1</v>
          </cell>
          <cell r="X4554" t="str">
            <v>FLEXNET ECUADOR - MDELIVERY</v>
          </cell>
          <cell r="Y4554" t="str">
            <v>CALLE 28 DE JUNIO S/N Y GARCIA MORENO ENTRADA LLANO GRANDE</v>
          </cell>
        </row>
        <row r="4555">
          <cell r="A4555" t="str">
            <v>4820159</v>
          </cell>
          <cell r="B4555">
            <v>493465</v>
          </cell>
          <cell r="C4555" t="str">
            <v>4820159</v>
          </cell>
          <cell r="D4555" t="str">
            <v>MDELIVERY</v>
          </cell>
          <cell r="E4555" t="str">
            <v>DESPACHO</v>
          </cell>
          <cell r="F4555" t="str">
            <v>NORMAL</v>
          </cell>
          <cell r="G4555" t="str">
            <v>031080004820159</v>
          </cell>
          <cell r="H4555">
            <v>44936</v>
          </cell>
          <cell r="I4555" t="str">
            <v>ENTREGADO</v>
          </cell>
          <cell r="J4555">
            <v>44937</v>
          </cell>
          <cell r="K4555" t="str">
            <v>JIMMY GONZALO CABEZAS VERA</v>
          </cell>
          <cell r="L4555" t="str">
            <v>ELOY ALFARO LOTIZACION LAS TERRAZAS MZ 13 SOLAR 1</v>
          </cell>
          <cell r="M4555" t="str">
            <v>0915526305</v>
          </cell>
          <cell r="N4555" t="str">
            <v>0995724628</v>
          </cell>
          <cell r="O4555" t="str">
            <v>0995724628</v>
          </cell>
          <cell r="P4555" t="str">
            <v>092409</v>
          </cell>
          <cell r="Q4555" t="str">
            <v>DURAN</v>
          </cell>
          <cell r="R4555" t="str">
            <v>GUAYAS</v>
          </cell>
          <cell r="S4555" t="str">
            <v>ELOY ALFARO (DURAN)</v>
          </cell>
          <cell r="T4555" t="str">
            <v>TRAMACO</v>
          </cell>
          <cell r="U4555" t="str">
            <v>FLEXNETUIO_GYE</v>
          </cell>
          <cell r="V4555">
            <v>1</v>
          </cell>
          <cell r="W4555">
            <v>1</v>
          </cell>
          <cell r="X4555" t="str">
            <v>FLEXNET ECUADOR - MDELIVERY</v>
          </cell>
          <cell r="Y4555" t="str">
            <v>CALLE 28 DE JUNIO S/N Y GARCIA MORENO ENTRADA LLANO GRANDE</v>
          </cell>
        </row>
        <row r="4556">
          <cell r="A4556" t="str">
            <v>4820228</v>
          </cell>
          <cell r="B4556">
            <v>493466</v>
          </cell>
          <cell r="C4556" t="str">
            <v>4820228</v>
          </cell>
          <cell r="D4556" t="str">
            <v>MDELIVERY</v>
          </cell>
          <cell r="E4556" t="str">
            <v>DESPACHO</v>
          </cell>
          <cell r="F4556" t="str">
            <v>NORMAL</v>
          </cell>
          <cell r="G4556" t="str">
            <v>FT78826</v>
          </cell>
          <cell r="H4556">
            <v>44936</v>
          </cell>
          <cell r="I4556" t="str">
            <v>ENTREGADO</v>
          </cell>
          <cell r="J4556">
            <v>44938</v>
          </cell>
          <cell r="K4556" t="str">
            <v>MARCO ANDRES GARZON FREIRE</v>
          </cell>
          <cell r="L4556" t="str">
            <v>INIAQUITO AV DE LA REPUBLICA E6 505  AV ELOY ALFARO</v>
          </cell>
          <cell r="M4556" t="str">
            <v>1714818729</v>
          </cell>
          <cell r="N4556" t="str">
            <v>0999046040</v>
          </cell>
          <cell r="O4556" t="str">
            <v>0999046040</v>
          </cell>
          <cell r="P4556" t="str">
            <v>170518</v>
          </cell>
          <cell r="Q4556" t="str">
            <v>QUITO</v>
          </cell>
          <cell r="R4556" t="str">
            <v>PICHINCHA</v>
          </cell>
          <cell r="S4556" t="str">
            <v>QUITO</v>
          </cell>
          <cell r="T4556" t="str">
            <v>FLEXTRANS UIO</v>
          </cell>
          <cell r="U4556" t="str">
            <v>FLEXNETUIO_LOCAL</v>
          </cell>
          <cell r="V4556">
            <v>1</v>
          </cell>
          <cell r="W4556">
            <v>1</v>
          </cell>
          <cell r="X4556" t="str">
            <v>FLEXNET ECUADOR - MDELIVERY</v>
          </cell>
          <cell r="Y4556" t="str">
            <v>CALLE 28 DE JUNIO S/N Y GARCIA MORENO ENTRADA LLANO GRANDE</v>
          </cell>
        </row>
        <row r="4557">
          <cell r="A4557" t="str">
            <v>4820333</v>
          </cell>
          <cell r="B4557">
            <v>493467</v>
          </cell>
          <cell r="C4557" t="str">
            <v>4820333</v>
          </cell>
          <cell r="D4557" t="str">
            <v>MDELIVERY</v>
          </cell>
          <cell r="E4557" t="str">
            <v>DESPACHO</v>
          </cell>
          <cell r="F4557" t="str">
            <v>NORMAL</v>
          </cell>
          <cell r="G4557" t="str">
            <v>FT78769</v>
          </cell>
          <cell r="H4557">
            <v>44936</v>
          </cell>
          <cell r="I4557" t="str">
            <v>ENTREGADO</v>
          </cell>
          <cell r="J4557">
            <v>44937</v>
          </cell>
          <cell r="K4557" t="str">
            <v>ESPERANZA NATIVIDAD MOSQUERA LOVATO</v>
          </cell>
          <cell r="L4557" t="str">
            <v>CARBO CONCEPCION CALLE VELEZ SN ENTRE RUMICHACA Y GARAYCOA</v>
          </cell>
          <cell r="M4557" t="str">
            <v>0912408713</v>
          </cell>
          <cell r="N4557" t="str">
            <v>0983812297</v>
          </cell>
          <cell r="O4557" t="str">
            <v>0983812297</v>
          </cell>
          <cell r="P4557" t="str">
            <v>090307</v>
          </cell>
          <cell r="Q4557" t="str">
            <v>GUAYAQUIL</v>
          </cell>
          <cell r="R4557" t="str">
            <v>GUAYAS</v>
          </cell>
          <cell r="S4557" t="str">
            <v>GUAYAQUIL</v>
          </cell>
          <cell r="T4557" t="str">
            <v>ITSACOURIER</v>
          </cell>
          <cell r="U4557" t="str">
            <v>FLEXNETUIO_GYE</v>
          </cell>
          <cell r="V4557">
            <v>1</v>
          </cell>
          <cell r="W4557">
            <v>1</v>
          </cell>
          <cell r="X4557" t="str">
            <v>FLEXNET ECUADOR - MDELIVERY</v>
          </cell>
          <cell r="Y4557" t="str">
            <v>CALLE 28 DE JUNIO S/N Y GARCIA MORENO ENTRADA LLANO GRANDE</v>
          </cell>
        </row>
        <row r="4558">
          <cell r="A4558" t="str">
            <v>4807151</v>
          </cell>
          <cell r="B4558">
            <v>493428</v>
          </cell>
          <cell r="C4558" t="str">
            <v>4807151</v>
          </cell>
          <cell r="D4558" t="str">
            <v>MDELIVERY</v>
          </cell>
          <cell r="E4558" t="str">
            <v>DESPACHO</v>
          </cell>
          <cell r="F4558" t="str">
            <v>NORMAL</v>
          </cell>
          <cell r="G4558" t="str">
            <v>031080004807151</v>
          </cell>
          <cell r="H4558">
            <v>44936</v>
          </cell>
          <cell r="I4558" t="str">
            <v>ENTREGADO</v>
          </cell>
          <cell r="J4558">
            <v>44937</v>
          </cell>
          <cell r="K4558" t="str">
            <v>FEDERICO GASTON ALAVA CEVALLOS</v>
          </cell>
          <cell r="L4558" t="str">
            <v>VINCES  CALLE PEDRO J MEDINA  CASA 6 ENTRE LA CALLE BALZAR Y Y CALLE 9 DE OCTUBRE</v>
          </cell>
          <cell r="M4558" t="str">
            <v>1204255788</v>
          </cell>
          <cell r="N4558" t="str">
            <v>0999914789</v>
          </cell>
          <cell r="O4558" t="str">
            <v>0999914789</v>
          </cell>
          <cell r="P4558" t="str">
            <v>120503</v>
          </cell>
          <cell r="Q4558" t="str">
            <v>VINCES</v>
          </cell>
          <cell r="R4558" t="str">
            <v>LOS RIOS</v>
          </cell>
          <cell r="S4558" t="str">
            <v>VINCES</v>
          </cell>
          <cell r="T4558" t="str">
            <v>TRAMACO</v>
          </cell>
          <cell r="U4558" t="str">
            <v>FLEXNETUIO_PROVINCIA</v>
          </cell>
          <cell r="V4558">
            <v>1</v>
          </cell>
          <cell r="W4558">
            <v>1</v>
          </cell>
          <cell r="X4558" t="str">
            <v>FLEXNET ECUADOR - MDELIVERY</v>
          </cell>
          <cell r="Y4558" t="str">
            <v>CALLE 28 DE JUNIO S/N Y GARCIA MORENO ENTRADA LLANO GRANDE</v>
          </cell>
        </row>
        <row r="4559">
          <cell r="A4559" t="str">
            <v>4808806</v>
          </cell>
          <cell r="B4559">
            <v>493429</v>
          </cell>
          <cell r="C4559" t="str">
            <v>4808806</v>
          </cell>
          <cell r="D4559" t="str">
            <v>MDELIVERY</v>
          </cell>
          <cell r="E4559" t="str">
            <v>DESPACHO</v>
          </cell>
          <cell r="F4559" t="str">
            <v>NORMAL</v>
          </cell>
          <cell r="G4559" t="str">
            <v>FT78817</v>
          </cell>
          <cell r="H4559">
            <v>44936</v>
          </cell>
          <cell r="I4559" t="str">
            <v>ENTREGADO</v>
          </cell>
          <cell r="J4559">
            <v>44937</v>
          </cell>
          <cell r="K4559" t="str">
            <v>TAPIA ESTRADA WILLIAM PATRICIO</v>
          </cell>
          <cell r="L4559" t="str">
            <v>LA MENA    AV MARISCAL SUCRE   S24  172 CALLE  TABIAZO</v>
          </cell>
          <cell r="M4559" t="str">
            <v>1709834285</v>
          </cell>
          <cell r="N4559" t="str">
            <v>0984659113</v>
          </cell>
          <cell r="O4559" t="str">
            <v>0984659113</v>
          </cell>
          <cell r="P4559" t="str">
            <v>170607</v>
          </cell>
          <cell r="Q4559" t="str">
            <v>QUITO</v>
          </cell>
          <cell r="R4559" t="str">
            <v>PICHINCHA</v>
          </cell>
          <cell r="S4559" t="str">
            <v>QUITO</v>
          </cell>
          <cell r="T4559" t="str">
            <v>FLEXTRANS UIO</v>
          </cell>
          <cell r="U4559" t="str">
            <v>FLEXNETUIO_LOCAL</v>
          </cell>
          <cell r="V4559">
            <v>1</v>
          </cell>
          <cell r="W4559">
            <v>1</v>
          </cell>
          <cell r="X4559" t="str">
            <v>FLEXNET ECUADOR - MDELIVERY</v>
          </cell>
          <cell r="Y4559" t="str">
            <v>CALLE 28 DE JUNIO S/N Y GARCIA MORENO ENTRADA LLANO GRANDE</v>
          </cell>
        </row>
        <row r="4560">
          <cell r="A4560" t="str">
            <v>4810451</v>
          </cell>
          <cell r="B4560">
            <v>493430</v>
          </cell>
          <cell r="C4560" t="str">
            <v>4810451</v>
          </cell>
          <cell r="D4560" t="str">
            <v>MDELIVERY</v>
          </cell>
          <cell r="E4560" t="str">
            <v>DESPACHO</v>
          </cell>
          <cell r="F4560" t="str">
            <v>NORMAL</v>
          </cell>
          <cell r="G4560" t="str">
            <v>031080004810451</v>
          </cell>
          <cell r="H4560">
            <v>44936</v>
          </cell>
          <cell r="I4560" t="str">
            <v>ENTREGADO</v>
          </cell>
          <cell r="J4560">
            <v>44938</v>
          </cell>
          <cell r="K4560" t="str">
            <v>SABANDO DIAZ ANGEL ARNALDO</v>
          </cell>
          <cell r="L4560" t="str">
            <v>MANTA VIA SAN MATEO  SN</v>
          </cell>
          <cell r="M4560" t="str">
            <v>1711211746</v>
          </cell>
          <cell r="N4560" t="str">
            <v>0993305600</v>
          </cell>
          <cell r="O4560" t="str">
            <v>0993305600</v>
          </cell>
          <cell r="P4560" t="str">
            <v>130213</v>
          </cell>
          <cell r="Q4560" t="str">
            <v>MANTA</v>
          </cell>
          <cell r="R4560" t="str">
            <v>MANABI</v>
          </cell>
          <cell r="S4560" t="str">
            <v>MANTA</v>
          </cell>
          <cell r="T4560" t="str">
            <v>TRAMACO</v>
          </cell>
          <cell r="U4560" t="str">
            <v>FLEXNETUIO_PROVINCIA</v>
          </cell>
          <cell r="V4560">
            <v>1</v>
          </cell>
          <cell r="W4560">
            <v>1</v>
          </cell>
          <cell r="X4560" t="str">
            <v>FLEXNET ECUADOR - MDELIVERY</v>
          </cell>
          <cell r="Y4560" t="str">
            <v>CALLE 28 DE JUNIO S/N Y GARCIA MORENO ENTRADA LLANO GRANDE</v>
          </cell>
        </row>
        <row r="4561">
          <cell r="A4561" t="str">
            <v>4811120</v>
          </cell>
          <cell r="B4561">
            <v>493431</v>
          </cell>
          <cell r="C4561" t="str">
            <v>4811120</v>
          </cell>
          <cell r="D4561" t="str">
            <v>MDELIVERY</v>
          </cell>
          <cell r="E4561" t="str">
            <v>DESPACHO</v>
          </cell>
          <cell r="F4561" t="str">
            <v>NORMAL</v>
          </cell>
          <cell r="G4561" t="str">
            <v>031080004811120</v>
          </cell>
          <cell r="H4561">
            <v>44936</v>
          </cell>
          <cell r="I4561" t="str">
            <v>ENTREGADO</v>
          </cell>
          <cell r="J4561">
            <v>44937</v>
          </cell>
          <cell r="K4561" t="str">
            <v>DARIO ALEXANDER MACAS AMBULUDI</v>
          </cell>
          <cell r="L4561" t="str">
            <v>SAN MIGUEL DE LOS BANCOS CALLE JAIME ROLDOS 05 CALLE 14 DE FEBRERO</v>
          </cell>
          <cell r="M4561" t="str">
            <v>1724839541</v>
          </cell>
          <cell r="N4561" t="str">
            <v>0982542968</v>
          </cell>
          <cell r="O4561" t="str">
            <v>0982542968</v>
          </cell>
          <cell r="P4561" t="str">
            <v>171202</v>
          </cell>
          <cell r="Q4561" t="str">
            <v>SAN MIGUEL DE LOS BANCOS</v>
          </cell>
          <cell r="R4561" t="str">
            <v>PICHINCHA</v>
          </cell>
          <cell r="S4561" t="str">
            <v>SAN MIGUEL DE LOS BANCOS - SAN BERNABE - MINDO</v>
          </cell>
          <cell r="T4561" t="str">
            <v>TRAMACO</v>
          </cell>
          <cell r="U4561" t="str">
            <v>FLEXNETUIO_PROVINCIA</v>
          </cell>
          <cell r="V4561">
            <v>1</v>
          </cell>
          <cell r="W4561">
            <v>1</v>
          </cell>
          <cell r="X4561" t="str">
            <v>FLEXNET ECUADOR - MDELIVERY</v>
          </cell>
          <cell r="Y4561" t="str">
            <v>CALLE 28 DE JUNIO S/N Y GARCIA MORENO ENTRADA LLANO GRANDE</v>
          </cell>
        </row>
        <row r="4562">
          <cell r="A4562" t="str">
            <v>4815315</v>
          </cell>
          <cell r="B4562">
            <v>493432</v>
          </cell>
          <cell r="C4562" t="str">
            <v>4815315</v>
          </cell>
          <cell r="D4562" t="str">
            <v>MDELIVERY</v>
          </cell>
          <cell r="E4562" t="str">
            <v>DESPACHO</v>
          </cell>
          <cell r="F4562" t="str">
            <v>NORMAL</v>
          </cell>
          <cell r="G4562" t="str">
            <v>031080004815315</v>
          </cell>
          <cell r="H4562">
            <v>44936</v>
          </cell>
          <cell r="I4562" t="str">
            <v>ENTREGADO</v>
          </cell>
          <cell r="J4562">
            <v>44943</v>
          </cell>
          <cell r="K4562" t="str">
            <v>CASTILLO VINAMAGUA ELIZA FABIOLA</v>
          </cell>
          <cell r="L4562" t="str">
            <v>SAN SEBASTIAN  CALLE MEXICO  SN  CALLE  COSTA RICA</v>
          </cell>
          <cell r="M4562" t="str">
            <v>1103152029</v>
          </cell>
          <cell r="N4562" t="str">
            <v>0979208639</v>
          </cell>
          <cell r="O4562" t="str">
            <v>072565054</v>
          </cell>
          <cell r="P4562" t="str">
            <v>110101</v>
          </cell>
          <cell r="Q4562" t="str">
            <v>LOJA</v>
          </cell>
          <cell r="R4562" t="str">
            <v>LOJA</v>
          </cell>
          <cell r="S4562" t="str">
            <v>LOJA</v>
          </cell>
          <cell r="T4562" t="str">
            <v>TRAMACO</v>
          </cell>
          <cell r="U4562" t="str">
            <v>FLEXNETUIO_PROVINCIA</v>
          </cell>
          <cell r="V4562">
            <v>1</v>
          </cell>
          <cell r="W4562">
            <v>1</v>
          </cell>
          <cell r="X4562" t="str">
            <v>FLEXNET ECUADOR - MDELIVERY</v>
          </cell>
          <cell r="Y4562" t="str">
            <v>CALLE 28 DE JUNIO S/N Y GARCIA MORENO ENTRADA LLANO GRANDE</v>
          </cell>
        </row>
        <row r="4563">
          <cell r="A4563" t="str">
            <v>4815621</v>
          </cell>
          <cell r="B4563">
            <v>493433</v>
          </cell>
          <cell r="C4563" t="str">
            <v>4815621</v>
          </cell>
          <cell r="D4563" t="str">
            <v>MDELIVERY</v>
          </cell>
          <cell r="E4563" t="str">
            <v>DESPACHO</v>
          </cell>
          <cell r="F4563" t="str">
            <v>NORMAL</v>
          </cell>
          <cell r="G4563" t="str">
            <v>031080004815621</v>
          </cell>
          <cell r="H4563">
            <v>44936</v>
          </cell>
          <cell r="I4563" t="str">
            <v>ENTREGADO</v>
          </cell>
          <cell r="J4563">
            <v>44938</v>
          </cell>
          <cell r="K4563" t="str">
            <v>FLORES JARRIN VICTOR ARMANDO</v>
          </cell>
          <cell r="L4563" t="str">
            <v>SANTO DOMINGO AV EMILIO LORENZO STEELE SN  ESMERALDAS</v>
          </cell>
          <cell r="M4563" t="str">
            <v>2300376411</v>
          </cell>
          <cell r="N4563" t="str">
            <v>0984470977</v>
          </cell>
          <cell r="O4563" t="str">
            <v>0984470977</v>
          </cell>
          <cell r="P4563" t="str">
            <v>230201</v>
          </cell>
          <cell r="Q4563" t="str">
            <v>SANTO DOMINGO</v>
          </cell>
          <cell r="R4563" t="str">
            <v>SANTO DOMINGO DE LOS TSACHILAS</v>
          </cell>
          <cell r="S4563" t="str">
            <v>SANTO DOMINGO DE LOS COLORADOS</v>
          </cell>
          <cell r="T4563" t="str">
            <v>TRAMACO</v>
          </cell>
          <cell r="U4563" t="str">
            <v>FLEXNETUIO_PROVINCIA</v>
          </cell>
          <cell r="V4563">
            <v>1</v>
          </cell>
          <cell r="W4563">
            <v>1</v>
          </cell>
          <cell r="X4563" t="str">
            <v>FLEXNET ECUADOR - MDELIVERY</v>
          </cell>
          <cell r="Y4563" t="str">
            <v>CALLE 28 DE JUNIO S/N Y GARCIA MORENO ENTRADA LLANO GRANDE</v>
          </cell>
        </row>
        <row r="4564">
          <cell r="A4564" t="str">
            <v>4815858</v>
          </cell>
          <cell r="B4564">
            <v>493434</v>
          </cell>
          <cell r="C4564" t="str">
            <v>4815858</v>
          </cell>
          <cell r="D4564" t="str">
            <v>MDELIVERY</v>
          </cell>
          <cell r="E4564" t="str">
            <v>DESPACHO</v>
          </cell>
          <cell r="F4564" t="str">
            <v>NORMAL</v>
          </cell>
          <cell r="G4564" t="str">
            <v>FT78825</v>
          </cell>
          <cell r="H4564">
            <v>44936</v>
          </cell>
          <cell r="I4564" t="str">
            <v>ENTREGADO</v>
          </cell>
          <cell r="J4564">
            <v>44939</v>
          </cell>
          <cell r="K4564" t="str">
            <v>MOLLOCANO MOLLOCANO JEFFERSON STALIN</v>
          </cell>
          <cell r="L4564" t="str">
            <v>ZAMBIZA  CALLE GUAYAQUIL SN CALLE ATAHUALPA</v>
          </cell>
          <cell r="M4564" t="str">
            <v>1726472838</v>
          </cell>
          <cell r="N4564" t="str">
            <v>0987991441</v>
          </cell>
          <cell r="O4564" t="str">
            <v>0987991441</v>
          </cell>
          <cell r="P4564" t="str">
            <v>170529</v>
          </cell>
          <cell r="Q4564" t="str">
            <v>QUITO</v>
          </cell>
          <cell r="R4564" t="str">
            <v>PICHINCHA</v>
          </cell>
          <cell r="S4564" t="str">
            <v>ZAMBIZA - YURAC AL PALOMA</v>
          </cell>
          <cell r="T4564" t="str">
            <v>FLEXTRANS UIO</v>
          </cell>
          <cell r="U4564" t="str">
            <v>FLEXNETUIO_LOCAL</v>
          </cell>
          <cell r="V4564">
            <v>1</v>
          </cell>
          <cell r="W4564">
            <v>1</v>
          </cell>
          <cell r="X4564" t="str">
            <v>FLEXNET ECUADOR - MDELIVERY</v>
          </cell>
          <cell r="Y4564" t="str">
            <v>CALLE 28 DE JUNIO S/N Y GARCIA MORENO ENTRADA LLANO GRANDE</v>
          </cell>
        </row>
        <row r="4565">
          <cell r="A4565" t="str">
            <v>4816212</v>
          </cell>
          <cell r="B4565">
            <v>493435</v>
          </cell>
          <cell r="C4565" t="str">
            <v>4816212</v>
          </cell>
          <cell r="D4565" t="str">
            <v>MDELIVERY</v>
          </cell>
          <cell r="E4565" t="str">
            <v>DESPACHO</v>
          </cell>
          <cell r="F4565" t="str">
            <v>DERIVADO PICK UP</v>
          </cell>
          <cell r="G4565" t="str">
            <v>031080004816212</v>
          </cell>
          <cell r="H4565">
            <v>44936</v>
          </cell>
          <cell r="I4565" t="str">
            <v>ENTREGADO</v>
          </cell>
          <cell r="J4565">
            <v>44938</v>
          </cell>
          <cell r="K4565" t="str">
            <v>FARIAS RODAS JUAN CARLOS</v>
          </cell>
          <cell r="L4565" t="str">
            <v>OFICINA TRAMACO PUNTO DE ATENCION SAN MARINO</v>
          </cell>
          <cell r="M4565" t="str">
            <v>0927285742</v>
          </cell>
          <cell r="N4565" t="str">
            <v>0983903507</v>
          </cell>
          <cell r="O4565" t="str">
            <v>0983903507</v>
          </cell>
          <cell r="P4565" t="str">
            <v>GUAYAQUIL</v>
          </cell>
          <cell r="Q4565" t="str">
            <v>GUAYAQUIL</v>
          </cell>
          <cell r="R4565" t="str">
            <v>GUAYAS</v>
          </cell>
          <cell r="T4565" t="str">
            <v>TRAMACO</v>
          </cell>
          <cell r="U4565" t="str">
            <v>FLEXNETUIO_GYE</v>
          </cell>
          <cell r="V4565">
            <v>1</v>
          </cell>
          <cell r="W4565">
            <v>1</v>
          </cell>
          <cell r="X4565" t="str">
            <v>FLEXNET ECUADOR - MDELIVERY</v>
          </cell>
          <cell r="Y4565" t="str">
            <v>CALLE 28 DE JUNIO S/N Y GARCIA MORENO ENTRADA LLANO GRANDE</v>
          </cell>
        </row>
        <row r="4566">
          <cell r="A4566" t="str">
            <v>2482337</v>
          </cell>
          <cell r="B4566">
            <v>493410</v>
          </cell>
          <cell r="C4566" t="str">
            <v>2482337</v>
          </cell>
          <cell r="D4566" t="str">
            <v>MDELIVERY</v>
          </cell>
          <cell r="E4566" t="str">
            <v>DESPACHO</v>
          </cell>
          <cell r="F4566" t="str">
            <v>NORMAL</v>
          </cell>
          <cell r="G4566" t="str">
            <v>FT78779</v>
          </cell>
          <cell r="H4566">
            <v>44936</v>
          </cell>
          <cell r="I4566" t="str">
            <v>ENTREGADO</v>
          </cell>
          <cell r="J4566">
            <v>44937</v>
          </cell>
          <cell r="K4566" t="str">
            <v>IRMA JAQUELINE ALCIVAR LEON O JAVIER DIAZ_IRMA JAQUELINE ALCIVAR LEON</v>
          </cell>
          <cell r="L4566" t="str">
            <v>GUASMO CENTRAL COOP CARLOS CASTRO 2 MZ39 SL3</v>
          </cell>
          <cell r="M4566" t="str">
            <v>0909572224001</v>
          </cell>
          <cell r="N4566" t="str">
            <v>0980562359</v>
          </cell>
          <cell r="O4566" t="str">
            <v/>
          </cell>
          <cell r="P4566" t="str">
            <v>GUAYAQUIL</v>
          </cell>
          <cell r="Q4566" t="str">
            <v>GUAYAQUIL</v>
          </cell>
          <cell r="R4566" t="str">
            <v>GUAYAS</v>
          </cell>
          <cell r="T4566" t="str">
            <v>FLEXTRANS GYE</v>
          </cell>
          <cell r="U4566" t="str">
            <v>FLEXNETUIO_GYE</v>
          </cell>
          <cell r="V4566">
            <v>1</v>
          </cell>
          <cell r="W4566">
            <v>1</v>
          </cell>
          <cell r="X4566" t="str">
            <v>FLEXNET ECUADOR - MDELIVERY</v>
          </cell>
          <cell r="Y4566" t="str">
            <v>CALLE 28 DE JUNIO S/N Y GARCIA MORENO ENTRADA LLANO GRANDE</v>
          </cell>
        </row>
        <row r="4567">
          <cell r="A4567" t="str">
            <v>2482338</v>
          </cell>
          <cell r="B4567">
            <v>493411</v>
          </cell>
          <cell r="C4567" t="str">
            <v>2482338</v>
          </cell>
          <cell r="D4567" t="str">
            <v>MDELIVERY</v>
          </cell>
          <cell r="E4567" t="str">
            <v>DESPACHO</v>
          </cell>
          <cell r="F4567" t="str">
            <v>NORMAL</v>
          </cell>
          <cell r="G4567" t="str">
            <v>031080002482338</v>
          </cell>
          <cell r="H4567">
            <v>44936</v>
          </cell>
          <cell r="I4567" t="str">
            <v>ENTREGADO</v>
          </cell>
          <cell r="J4567">
            <v>44937</v>
          </cell>
          <cell r="K4567" t="str">
            <v>EDWIN EDUARDO MEDINA MEDINA O VICTOR EDUARDO MEDINA_EDWIN EDUARDO MEDINA MEDINA</v>
          </cell>
          <cell r="L4567" t="str">
            <v>Entre los Rios y Quito Diagonal a la antena de Claro A una cuadra de la casa comunal del barrio San Vicente CASA DE DOS PISOS COLOR LADRILLO CON MOSTAZA</v>
          </cell>
          <cell r="M4567" t="str">
            <v>0750206468001</v>
          </cell>
          <cell r="N4567" t="str">
            <v>0939194183/0990977908</v>
          </cell>
          <cell r="O4567" t="str">
            <v/>
          </cell>
          <cell r="P4567" t="str">
            <v>SANTA ROSA</v>
          </cell>
          <cell r="Q4567" t="str">
            <v>SANTA ROSA</v>
          </cell>
          <cell r="R4567" t="str">
            <v>EL ORO</v>
          </cell>
          <cell r="T4567" t="str">
            <v>TRAMACO</v>
          </cell>
          <cell r="U4567" t="str">
            <v>FLEXNETUIO_PROVINCIA</v>
          </cell>
          <cell r="V4567">
            <v>1</v>
          </cell>
          <cell r="W4567">
            <v>1</v>
          </cell>
          <cell r="X4567" t="str">
            <v>FLEXNET ECUADOR - MDELIVERY</v>
          </cell>
          <cell r="Y4567" t="str">
            <v>CALLE 28 DE JUNIO S/N Y GARCIA MORENO ENTRADA LLANO GRANDE</v>
          </cell>
        </row>
        <row r="4568">
          <cell r="A4568" t="str">
            <v>2482339</v>
          </cell>
          <cell r="B4568">
            <v>493412</v>
          </cell>
          <cell r="C4568" t="str">
            <v>2482339</v>
          </cell>
          <cell r="D4568" t="str">
            <v>MDELIVERY</v>
          </cell>
          <cell r="E4568" t="str">
            <v>DESPACHO</v>
          </cell>
          <cell r="F4568" t="str">
            <v>NORMAL</v>
          </cell>
          <cell r="G4568" t="str">
            <v>031080002482339</v>
          </cell>
          <cell r="H4568">
            <v>44936</v>
          </cell>
          <cell r="I4568" t="str">
            <v>ENTREGADO</v>
          </cell>
          <cell r="J4568">
            <v>44937</v>
          </cell>
          <cell r="K4568" t="str">
            <v>MAYRA ENCARNACION PANCHI CHANCUSIG_MAYRA ENCARNACION PANCHI CHANCUSIG</v>
          </cell>
          <cell r="L4568" t="str">
            <v>Calle Isla EspaNola y las Focas al final de la Isla EspaNola en la cuchara Casa color tomate de 2 pisos al final de la cuadra en la Isla EspaNola</v>
          </cell>
          <cell r="M4568" t="str">
            <v>0503170573001</v>
          </cell>
          <cell r="N4568" t="str">
            <v>0999502310/0979102217</v>
          </cell>
          <cell r="O4568" t="str">
            <v/>
          </cell>
          <cell r="P4568" t="str">
            <v>LATACUNGA</v>
          </cell>
          <cell r="Q4568" t="str">
            <v>LATACUNGA</v>
          </cell>
          <cell r="R4568" t="str">
            <v>COTOPAXI</v>
          </cell>
          <cell r="T4568" t="str">
            <v>TRAMACO</v>
          </cell>
          <cell r="U4568" t="str">
            <v>FLEXNETUIO_PROVINCIA</v>
          </cell>
          <cell r="V4568">
            <v>1</v>
          </cell>
          <cell r="W4568">
            <v>1</v>
          </cell>
          <cell r="X4568" t="str">
            <v>FLEXNET ECUADOR - MDELIVERY</v>
          </cell>
          <cell r="Y4568" t="str">
            <v>CALLE 28 DE JUNIO S/N Y GARCIA MORENO ENTRADA LLANO GRANDE</v>
          </cell>
        </row>
        <row r="4569">
          <cell r="A4569" t="str">
            <v>2482343</v>
          </cell>
          <cell r="B4569">
            <v>493413</v>
          </cell>
          <cell r="C4569" t="str">
            <v>2482343</v>
          </cell>
          <cell r="D4569" t="str">
            <v>MDELIVERY</v>
          </cell>
          <cell r="E4569" t="str">
            <v>DESPACHO</v>
          </cell>
          <cell r="F4569" t="str">
            <v>NORMAL</v>
          </cell>
          <cell r="G4569" t="str">
            <v>FT78829</v>
          </cell>
          <cell r="H4569">
            <v>44936</v>
          </cell>
          <cell r="I4569" t="str">
            <v>ENTREGADO</v>
          </cell>
          <cell r="J4569">
            <v>44937</v>
          </cell>
          <cell r="K4569" t="str">
            <v>LADY HENRIQUES TEIXEIRA_GIOVANNY FABIAN RIVADENEIRA BRITO</v>
          </cell>
          <cell r="L4569" t="str">
            <v>QUITO COLEGIO JOHANNES KEPLER TRABAJO DEL CLIENTE ViA NAYON SECTOR BOSQUE PROTECTOR BELLAVISTA AV SIMON BOLIVAR</v>
          </cell>
          <cell r="M4569" t="str">
            <v>1713177994001</v>
          </cell>
          <cell r="N4569" t="str">
            <v>0979352466</v>
          </cell>
          <cell r="O4569" t="str">
            <v/>
          </cell>
          <cell r="P4569" t="str">
            <v>QUITO</v>
          </cell>
          <cell r="Q4569" t="str">
            <v>QUITO</v>
          </cell>
          <cell r="R4569" t="str">
            <v>PICHINCHA</v>
          </cell>
          <cell r="T4569" t="str">
            <v>FLEXTRANS UIO</v>
          </cell>
          <cell r="U4569" t="str">
            <v>FLEXNETUIO_LOCAL</v>
          </cell>
          <cell r="V4569">
            <v>1</v>
          </cell>
          <cell r="W4569">
            <v>1</v>
          </cell>
          <cell r="X4569" t="str">
            <v>FLEXNET ECUADOR - MDELIVERY</v>
          </cell>
          <cell r="Y4569" t="str">
            <v>CALLE 28 DE JUNIO S/N Y GARCIA MORENO ENTRADA LLANO GRANDE</v>
          </cell>
        </row>
        <row r="4570">
          <cell r="A4570" t="str">
            <v>2482345</v>
          </cell>
          <cell r="B4570">
            <v>493414</v>
          </cell>
          <cell r="C4570" t="str">
            <v>2482345</v>
          </cell>
          <cell r="D4570" t="str">
            <v>MDELIVERY</v>
          </cell>
          <cell r="E4570" t="str">
            <v>DESPACHO</v>
          </cell>
          <cell r="F4570" t="str">
            <v>NORMAL</v>
          </cell>
          <cell r="G4570" t="str">
            <v>031080002482345</v>
          </cell>
          <cell r="H4570">
            <v>44936</v>
          </cell>
          <cell r="I4570" t="str">
            <v>ENTREGADO</v>
          </cell>
          <cell r="J4570">
            <v>44938</v>
          </cell>
          <cell r="K4570" t="str">
            <v>JOSUE GUILLERMO CALAPUCHA AGUINDA_JOSUE GUILLERMO CALAPUCHA AGUINDA</v>
          </cell>
          <cell r="L4570" t="str">
            <v>NAPO BARRIO TERERE CALLE QUICHUA COLON AL LADO DE 3 PISOS COLOR AMARILLO EN UNA CASA MIXTA DE CEMENTO Y MADERA AL FRENTE DE IGLESIA LUISIA CRISTIANA</v>
          </cell>
          <cell r="M4570" t="str">
            <v>1550083735001</v>
          </cell>
          <cell r="N4570" t="str">
            <v>0963909834</v>
          </cell>
          <cell r="O4570" t="str">
            <v/>
          </cell>
          <cell r="P4570" t="str">
            <v>TENA</v>
          </cell>
          <cell r="Q4570" t="str">
            <v>TENA</v>
          </cell>
          <cell r="R4570" t="str">
            <v>NAPO</v>
          </cell>
          <cell r="T4570" t="str">
            <v>TRAMACO</v>
          </cell>
          <cell r="U4570" t="str">
            <v>FLEXNETUIO_PROVINCIA</v>
          </cell>
          <cell r="V4570">
            <v>1</v>
          </cell>
          <cell r="W4570">
            <v>1</v>
          </cell>
          <cell r="X4570" t="str">
            <v>FLEXNET ECUADOR - MDELIVERY</v>
          </cell>
          <cell r="Y4570" t="str">
            <v>CALLE 28 DE JUNIO S/N Y GARCIA MORENO ENTRADA LLANO GRANDE</v>
          </cell>
        </row>
        <row r="4571">
          <cell r="A4571" t="str">
            <v>2482346</v>
          </cell>
          <cell r="B4571">
            <v>493415</v>
          </cell>
          <cell r="C4571" t="str">
            <v>2482346</v>
          </cell>
          <cell r="D4571" t="str">
            <v>MDELIVERY</v>
          </cell>
          <cell r="E4571" t="str">
            <v>DESPACHO</v>
          </cell>
          <cell r="F4571" t="str">
            <v>NORMAL</v>
          </cell>
          <cell r="G4571" t="str">
            <v>FT78782</v>
          </cell>
          <cell r="H4571">
            <v>44936</v>
          </cell>
          <cell r="I4571" t="str">
            <v>ENTREGADO</v>
          </cell>
          <cell r="J4571">
            <v>44937</v>
          </cell>
          <cell r="K4571" t="str">
            <v>PUBLIO RAMIRO SALTOS MALDONADO_PUBLIO RAMIRO SALTOS MALDONADO</v>
          </cell>
          <cell r="L4571" t="str">
            <v xml:space="preserve"> GUAYAS PARROQUIA TARQUI MANZANA 369 VILLA 34 UNA CASA DE DOS PLANTAS TIENE EL TECHO ROJO CON LAS PAREDES COLOR TABACO EN LA ESQUINA DEL PARQUEADERO AL FRENTE DEL MINIMARKET LA MECHITA </v>
          </cell>
          <cell r="M4571" t="str">
            <v>0905142162001</v>
          </cell>
          <cell r="N4571" t="str">
            <v>0980046360</v>
          </cell>
          <cell r="O4571" t="str">
            <v/>
          </cell>
          <cell r="P4571" t="str">
            <v>GUAYAQUIL</v>
          </cell>
          <cell r="Q4571" t="str">
            <v>GUAYAQUIL</v>
          </cell>
          <cell r="R4571" t="str">
            <v>GUAYAS</v>
          </cell>
          <cell r="T4571" t="str">
            <v>ITSACOURIER</v>
          </cell>
          <cell r="U4571" t="str">
            <v>FLEXNETUIO_GYE</v>
          </cell>
          <cell r="V4571">
            <v>1</v>
          </cell>
          <cell r="W4571">
            <v>1</v>
          </cell>
          <cell r="X4571" t="str">
            <v>FLEXNET ECUADOR - MDELIVERY</v>
          </cell>
          <cell r="Y4571" t="str">
            <v>CALLE 28 DE JUNIO S/N Y GARCIA MORENO ENTRADA LLANO GRANDE</v>
          </cell>
        </row>
        <row r="4572">
          <cell r="A4572" t="str">
            <v>2482347</v>
          </cell>
          <cell r="B4572">
            <v>493416</v>
          </cell>
          <cell r="C4572" t="str">
            <v>2482347</v>
          </cell>
          <cell r="D4572" t="str">
            <v>MDELIVERY</v>
          </cell>
          <cell r="E4572" t="str">
            <v>DESPACHO</v>
          </cell>
          <cell r="F4572" t="str">
            <v>NORMAL</v>
          </cell>
          <cell r="G4572" t="str">
            <v>031080002482347</v>
          </cell>
          <cell r="H4572">
            <v>44936</v>
          </cell>
          <cell r="I4572" t="str">
            <v>ENTREGADO</v>
          </cell>
          <cell r="J4572">
            <v>44937</v>
          </cell>
          <cell r="K4572" t="str">
            <v>LEONARDO GABRIEL SUAREZ DAVILA_LEONARDO GABRIEL SUAREZ DAVILA</v>
          </cell>
          <cell r="L4572" t="str">
            <v xml:space="preserve"> EL ORO PARROQUIA JAMBELI AV CIRCUNVALACION NORTE NGRESA POR LA CALLE LOS ROS Y COGER LA CALLE LOS SAUCES 1 TODO A LA IZQUIERDA ES UNA CAMARONERA GOLD CAMARON COLOR BLANCO UN PISO AL LADO DE CIUDADELA</v>
          </cell>
          <cell r="M4572" t="str">
            <v>0705720498001</v>
          </cell>
          <cell r="N4572" t="str">
            <v>0939460585</v>
          </cell>
          <cell r="O4572" t="str">
            <v/>
          </cell>
          <cell r="P4572" t="str">
            <v>MACHALA</v>
          </cell>
          <cell r="Q4572" t="str">
            <v>MACHALA</v>
          </cell>
          <cell r="R4572" t="str">
            <v>EL ORO</v>
          </cell>
          <cell r="T4572" t="str">
            <v>TRAMACO</v>
          </cell>
          <cell r="U4572" t="str">
            <v>FLEXNETUIO_PROVINCIA</v>
          </cell>
          <cell r="V4572">
            <v>1</v>
          </cell>
          <cell r="W4572">
            <v>1</v>
          </cell>
          <cell r="X4572" t="str">
            <v>FLEXNET ECUADOR - MDELIVERY</v>
          </cell>
          <cell r="Y4572" t="str">
            <v>CALLE 28 DE JUNIO S/N Y GARCIA MORENO ENTRADA LLANO GRANDE</v>
          </cell>
        </row>
        <row r="4573">
          <cell r="A4573" t="str">
            <v>2482348</v>
          </cell>
          <cell r="B4573">
            <v>493417</v>
          </cell>
          <cell r="C4573" t="str">
            <v>2482348</v>
          </cell>
          <cell r="D4573" t="str">
            <v>MDELIVERY</v>
          </cell>
          <cell r="E4573" t="str">
            <v>DESPACHO</v>
          </cell>
          <cell r="F4573" t="str">
            <v>NORMAL</v>
          </cell>
          <cell r="G4573" t="str">
            <v>031080002482348</v>
          </cell>
          <cell r="H4573">
            <v>44936</v>
          </cell>
          <cell r="I4573" t="str">
            <v>ENTREGADO</v>
          </cell>
          <cell r="J4573">
            <v>44937</v>
          </cell>
          <cell r="K4573" t="str">
            <v>JENNIFER RUBI RAMIREZ MUNOZ 098220487 MUNOZ OLMEDO OLGA MARIA 1717955155_JENNIFER RUBI RAMIREZ MUNOZ</v>
          </cell>
          <cell r="L4573" t="str">
            <v>SANTO DOMINGO DE LOS TSaCHILAS PARROQUIA BOMBOLI BARRIO LA GRAN COLOMBIA AV LOS COLONES LA GRAN COLOMBIA CASA DE BLOQUES UN PISO AL LADO HAY UNA CASA CON CERRAMIENTO DE MAYAS</v>
          </cell>
          <cell r="M4573" t="str">
            <v>2350680746001</v>
          </cell>
          <cell r="N4573" t="str">
            <v>0990359225</v>
          </cell>
          <cell r="O4573" t="str">
            <v/>
          </cell>
          <cell r="P4573" t="str">
            <v>SANTO DOMINGO</v>
          </cell>
          <cell r="Q4573" t="str">
            <v>SANTO DOMINGO</v>
          </cell>
          <cell r="R4573" t="str">
            <v>SANTO DOMINGO DE LOS TSACHILAS</v>
          </cell>
          <cell r="T4573" t="str">
            <v>TRAMACO</v>
          </cell>
          <cell r="U4573" t="str">
            <v>FLEXNETUIO_PROVINCIA</v>
          </cell>
          <cell r="V4573">
            <v>1</v>
          </cell>
          <cell r="W4573">
            <v>1</v>
          </cell>
          <cell r="X4573" t="str">
            <v>FLEXNET ECUADOR - MDELIVERY</v>
          </cell>
          <cell r="Y4573" t="str">
            <v>CALLE 28 DE JUNIO S/N Y GARCIA MORENO ENTRADA LLANO GRANDE</v>
          </cell>
        </row>
        <row r="4574">
          <cell r="A4574" t="str">
            <v>2482349</v>
          </cell>
          <cell r="B4574">
            <v>493418</v>
          </cell>
          <cell r="C4574" t="str">
            <v>2482349</v>
          </cell>
          <cell r="D4574" t="str">
            <v>MDELIVERY</v>
          </cell>
          <cell r="E4574" t="str">
            <v>DESPACHO</v>
          </cell>
          <cell r="F4574" t="str">
            <v>NORMAL</v>
          </cell>
          <cell r="G4574" t="str">
            <v>FT78818</v>
          </cell>
          <cell r="H4574">
            <v>44936</v>
          </cell>
          <cell r="I4574" t="str">
            <v>ENTREGADO</v>
          </cell>
          <cell r="J4574">
            <v>44939</v>
          </cell>
          <cell r="K4574" t="str">
            <v>MARTHA JACQUELINE CARVAJAL PALACIOS_MARTHA JACQUELINE CARVAJAL PALACIOS</v>
          </cell>
          <cell r="L4574" t="str">
            <v xml:space="preserve">PICHINCHA VALLE DE LOS CHILLOS BARRIO 6 DE DICIEMBRE PRINCESA TOA OE7J BARRIO 6 DE DICIEMBRE CASA COLOR CAFE DE 2 PISOS DENTRO DE LA URBANIZACION 6 DE DICIEMBRE </v>
          </cell>
          <cell r="M4574" t="str">
            <v>0706297868001</v>
          </cell>
          <cell r="N4574" t="str">
            <v>0983762331</v>
          </cell>
          <cell r="O4574" t="str">
            <v/>
          </cell>
          <cell r="P4574" t="str">
            <v>QUITO</v>
          </cell>
          <cell r="Q4574" t="str">
            <v>QUITO</v>
          </cell>
          <cell r="R4574" t="str">
            <v>PICHINCHA</v>
          </cell>
          <cell r="T4574" t="str">
            <v>FLEXTRANS UIO</v>
          </cell>
          <cell r="U4574" t="str">
            <v>FLEXNETUIO_LOCAL</v>
          </cell>
          <cell r="V4574">
            <v>1</v>
          </cell>
          <cell r="W4574">
            <v>1</v>
          </cell>
          <cell r="X4574" t="str">
            <v>FLEXNET ECUADOR - MDELIVERY</v>
          </cell>
          <cell r="Y4574" t="str">
            <v>CALLE 28 DE JUNIO S/N Y GARCIA MORENO ENTRADA LLANO GRANDE</v>
          </cell>
        </row>
        <row r="4575">
          <cell r="A4575" t="str">
            <v>2482350</v>
          </cell>
          <cell r="B4575">
            <v>493419</v>
          </cell>
          <cell r="C4575" t="str">
            <v>2482350</v>
          </cell>
          <cell r="D4575" t="str">
            <v>MDELIVERY</v>
          </cell>
          <cell r="E4575" t="str">
            <v>DESPACHO</v>
          </cell>
          <cell r="F4575" t="str">
            <v>NORMAL</v>
          </cell>
          <cell r="G4575" t="str">
            <v>FT78760</v>
          </cell>
          <cell r="H4575">
            <v>44936</v>
          </cell>
          <cell r="I4575" t="str">
            <v>ENTREGADO</v>
          </cell>
          <cell r="J4575">
            <v>44937</v>
          </cell>
          <cell r="K4575" t="str">
            <v>GABRIEL ALEJANDRO VELEZ FUENTES_BANCO INTERNACIONAL</v>
          </cell>
          <cell r="L4575" t="str">
            <v>AV PICHINCHA Y ELIZALDE GUAYAQUIL CENTRO Banco Internacional AGENCIA CENTRO</v>
          </cell>
          <cell r="M4575" t="str">
            <v>1790098354001</v>
          </cell>
          <cell r="N4575" t="str">
            <v>045003600</v>
          </cell>
          <cell r="O4575" t="str">
            <v/>
          </cell>
          <cell r="P4575" t="str">
            <v>GUAYAQUIL</v>
          </cell>
          <cell r="Q4575" t="str">
            <v>GUAYAQUIL</v>
          </cell>
          <cell r="R4575" t="str">
            <v>GUAYAS</v>
          </cell>
          <cell r="T4575" t="str">
            <v>ITSACOURIER</v>
          </cell>
          <cell r="U4575" t="str">
            <v>FLEXNETUIO_GYE</v>
          </cell>
          <cell r="V4575">
            <v>1</v>
          </cell>
          <cell r="W4575">
            <v>1</v>
          </cell>
          <cell r="X4575" t="str">
            <v>FLEXNET ECUADOR - MDELIVERY</v>
          </cell>
          <cell r="Y4575" t="str">
            <v>CALLE 28 DE JUNIO S/N Y GARCIA MORENO ENTRADA LLANO GRANDE</v>
          </cell>
        </row>
        <row r="4576">
          <cell r="A4576" t="str">
            <v>2482352</v>
          </cell>
          <cell r="B4576">
            <v>493420</v>
          </cell>
          <cell r="C4576" t="str">
            <v>2482352</v>
          </cell>
          <cell r="D4576" t="str">
            <v>MDELIVERY</v>
          </cell>
          <cell r="E4576" t="str">
            <v>DESPACHO</v>
          </cell>
          <cell r="F4576" t="str">
            <v>NORMAL</v>
          </cell>
          <cell r="G4576" t="str">
            <v>IC4393</v>
          </cell>
          <cell r="H4576">
            <v>44936</v>
          </cell>
          <cell r="I4576" t="str">
            <v>ENTREGADO</v>
          </cell>
          <cell r="J4576">
            <v>44938</v>
          </cell>
          <cell r="K4576" t="str">
            <v>XIMENA SANCHEZ_VAZ SEGUROS S A COMPANIA DE SEGUROS</v>
          </cell>
          <cell r="L4576" t="str">
            <v xml:space="preserve"> AZUAY CUENCA AV SOLANO 3 38 ENTRE AURELIO AGUILAR Y REMIGIO TAMARIZ VAZ SEGUROS S A COMPANIA DE SEGUROS </v>
          </cell>
          <cell r="M4576" t="str">
            <v>0190316815001</v>
          </cell>
          <cell r="N4576" t="str">
            <v>0995141143</v>
          </cell>
          <cell r="O4576" t="str">
            <v/>
          </cell>
          <cell r="P4576" t="str">
            <v>CUENCA</v>
          </cell>
          <cell r="Q4576" t="str">
            <v>CUENCA</v>
          </cell>
          <cell r="R4576" t="str">
            <v>AZUAY</v>
          </cell>
          <cell r="T4576" t="str">
            <v>ITSACOURIER</v>
          </cell>
          <cell r="U4576" t="str">
            <v>FLEXNETUIO_PROVINCIA</v>
          </cell>
          <cell r="V4576">
            <v>1</v>
          </cell>
          <cell r="W4576">
            <v>1</v>
          </cell>
          <cell r="X4576" t="str">
            <v>FLEXNET ECUADOR - MDELIVERY</v>
          </cell>
          <cell r="Y4576" t="str">
            <v>CALLE 28 DE JUNIO S/N Y GARCIA MORENO ENTRADA LLANO GRANDE</v>
          </cell>
        </row>
        <row r="4577">
          <cell r="A4577" t="str">
            <v>2482355</v>
          </cell>
          <cell r="B4577">
            <v>493421</v>
          </cell>
          <cell r="C4577" t="str">
            <v>2482355</v>
          </cell>
          <cell r="D4577" t="str">
            <v>MDELIVERY</v>
          </cell>
          <cell r="E4577" t="str">
            <v>DESPACHO</v>
          </cell>
          <cell r="F4577" t="str">
            <v>NORMAL</v>
          </cell>
          <cell r="G4577" t="str">
            <v>FT78831</v>
          </cell>
          <cell r="H4577">
            <v>44936</v>
          </cell>
          <cell r="I4577" t="str">
            <v>ENTREGADO</v>
          </cell>
          <cell r="J4577">
            <v>44937</v>
          </cell>
          <cell r="K4577" t="str">
            <v xml:space="preserve">Viviana Aguirre_ARIADNAECU CIA LTDA </v>
          </cell>
          <cell r="L4577" t="str">
            <v>LA CAROLINA SHIRY DE PORTUGAL EDIFICIO COSMOPOLITA PAZ ESQUINERO ENTRADA POR LA LUXEMBURGO OFICINA 511 EN 5TO PISO</v>
          </cell>
          <cell r="M4577" t="str">
            <v>1792295939001</v>
          </cell>
          <cell r="N4577" t="str">
            <v>0960240474</v>
          </cell>
          <cell r="O4577" t="str">
            <v/>
          </cell>
          <cell r="P4577" t="str">
            <v>QUITO</v>
          </cell>
          <cell r="Q4577" t="str">
            <v>QUITO</v>
          </cell>
          <cell r="R4577" t="str">
            <v>PICHINCHA</v>
          </cell>
          <cell r="T4577" t="str">
            <v>FLEXTRANS UIO</v>
          </cell>
          <cell r="U4577" t="str">
            <v>FLEXNETUIO_LOCAL</v>
          </cell>
          <cell r="V4577">
            <v>1</v>
          </cell>
          <cell r="W4577">
            <v>1</v>
          </cell>
          <cell r="X4577" t="str">
            <v>FLEXNET ECUADOR - MDELIVERY</v>
          </cell>
          <cell r="Y4577" t="str">
            <v>CALLE 28 DE JUNIO S/N Y GARCIA MORENO ENTRADA LLANO GRANDE</v>
          </cell>
        </row>
        <row r="4578">
          <cell r="A4578" t="str">
            <v>2482357</v>
          </cell>
          <cell r="B4578">
            <v>493422</v>
          </cell>
          <cell r="C4578" t="str">
            <v>2482357</v>
          </cell>
          <cell r="D4578" t="str">
            <v>MDELIVERY</v>
          </cell>
          <cell r="E4578" t="str">
            <v>DESPACHO</v>
          </cell>
          <cell r="F4578" t="str">
            <v>NORMAL</v>
          </cell>
          <cell r="G4578" t="str">
            <v>FT78832</v>
          </cell>
          <cell r="H4578">
            <v>44936</v>
          </cell>
          <cell r="I4578" t="str">
            <v>ENTREGADO</v>
          </cell>
          <cell r="J4578">
            <v>44937</v>
          </cell>
          <cell r="K4578" t="str">
            <v xml:space="preserve">MARIA FERNANDA CARRERA_REPRESENTACIONES METALMECANICAS C A </v>
          </cell>
          <cell r="L4578" t="str">
            <v xml:space="preserve"> Av Atahualpa 1116 y Juan Gonzalez referencia al frente de la embajada china </v>
          </cell>
          <cell r="M4578" t="str">
            <v>1790024474001</v>
          </cell>
          <cell r="N4578" t="str">
            <v>0996468333</v>
          </cell>
          <cell r="O4578" t="str">
            <v/>
          </cell>
          <cell r="P4578" t="str">
            <v>QUITO</v>
          </cell>
          <cell r="Q4578" t="str">
            <v>QUITO</v>
          </cell>
          <cell r="R4578" t="str">
            <v>PICHINCHA</v>
          </cell>
          <cell r="T4578" t="str">
            <v>FLEXTRANS UIO</v>
          </cell>
          <cell r="U4578" t="str">
            <v>FLEXNETUIO_LOCAL</v>
          </cell>
          <cell r="V4578">
            <v>1</v>
          </cell>
          <cell r="W4578">
            <v>1</v>
          </cell>
          <cell r="X4578" t="str">
            <v>FLEXNET ECUADOR - MDELIVERY</v>
          </cell>
          <cell r="Y4578" t="str">
            <v>CALLE 28 DE JUNIO S/N Y GARCIA MORENO ENTRADA LLANO GRANDE</v>
          </cell>
        </row>
        <row r="4579">
          <cell r="A4579" t="str">
            <v>2482383</v>
          </cell>
          <cell r="B4579">
            <v>493423</v>
          </cell>
          <cell r="C4579" t="str">
            <v>2482383</v>
          </cell>
          <cell r="D4579" t="str">
            <v>MDELIVERY</v>
          </cell>
          <cell r="E4579" t="str">
            <v>DESPACHO</v>
          </cell>
          <cell r="F4579" t="str">
            <v>NORMAL</v>
          </cell>
          <cell r="G4579" t="str">
            <v>FT78761</v>
          </cell>
          <cell r="H4579">
            <v>44936</v>
          </cell>
          <cell r="I4579" t="str">
            <v>ENTREGADO</v>
          </cell>
          <cell r="J4579">
            <v>44938</v>
          </cell>
          <cell r="K4579" t="str">
            <v>Mijail Brambilla C _001327 091219629</v>
          </cell>
          <cell r="L4579" t="str">
            <v xml:space="preserve"> GUAYAS GUAYAQUIL AV del Bombero km 6 5 edificio 100 of 170 la vista de San Eduardo </v>
          </cell>
          <cell r="M4579" t="str">
            <v>0992244615001</v>
          </cell>
          <cell r="N4579" t="str">
            <v>0993267119</v>
          </cell>
          <cell r="O4579" t="str">
            <v/>
          </cell>
          <cell r="P4579" t="str">
            <v>GUAYAQUIL</v>
          </cell>
          <cell r="Q4579" t="str">
            <v>GUAYAQUIL</v>
          </cell>
          <cell r="R4579" t="str">
            <v>GUAYAS</v>
          </cell>
          <cell r="T4579" t="str">
            <v>ITSACOURIER</v>
          </cell>
          <cell r="U4579" t="str">
            <v>FLEXNETUIO_GYE</v>
          </cell>
          <cell r="V4579">
            <v>1</v>
          </cell>
          <cell r="W4579">
            <v>1</v>
          </cell>
          <cell r="X4579" t="str">
            <v>FLEXNET ECUADOR - MDELIVERY</v>
          </cell>
          <cell r="Y4579" t="str">
            <v>CALLE 28 DE JUNIO S/N Y GARCIA MORENO ENTRADA LLANO GRANDE</v>
          </cell>
        </row>
        <row r="4580">
          <cell r="A4580" t="str">
            <v>2482410</v>
          </cell>
          <cell r="B4580">
            <v>493424</v>
          </cell>
          <cell r="C4580" t="str">
            <v>2482410</v>
          </cell>
          <cell r="D4580" t="str">
            <v>MDELIVERY</v>
          </cell>
          <cell r="E4580" t="str">
            <v>DESPACHO</v>
          </cell>
          <cell r="F4580" t="str">
            <v>NORMAL</v>
          </cell>
          <cell r="G4580" t="str">
            <v>FT78784</v>
          </cell>
          <cell r="H4580">
            <v>44936</v>
          </cell>
          <cell r="I4580" t="str">
            <v>ENTREGADO</v>
          </cell>
          <cell r="J4580">
            <v>44937</v>
          </cell>
          <cell r="K4580" t="str">
            <v>Tanya Ruano Gestora_SWISSOIL DEL ECUADOR S A SWISSOIL</v>
          </cell>
          <cell r="L4580" t="str">
            <v xml:space="preserve"> GUAYAS GUAYAQUIL Ciudadela Nueve de Octubre Callejon Noveno entre Av Domingo Comin y La Ria Guayaquil Ecuador </v>
          </cell>
          <cell r="M4580" t="str">
            <v>0992634839001</v>
          </cell>
          <cell r="N4580" t="str">
            <v>0994629431</v>
          </cell>
          <cell r="O4580" t="str">
            <v/>
          </cell>
          <cell r="P4580" t="str">
            <v>GUAYAQUIL</v>
          </cell>
          <cell r="Q4580" t="str">
            <v>GUAYAQUIL</v>
          </cell>
          <cell r="R4580" t="str">
            <v>GUAYAS</v>
          </cell>
          <cell r="T4580" t="str">
            <v>ITSACOURIER</v>
          </cell>
          <cell r="U4580" t="str">
            <v>FLEXNETUIO_GYE</v>
          </cell>
          <cell r="V4580">
            <v>1</v>
          </cell>
          <cell r="W4580">
            <v>1</v>
          </cell>
          <cell r="X4580" t="str">
            <v>FLEXNET ECUADOR - MDELIVERY</v>
          </cell>
          <cell r="Y4580" t="str">
            <v>CALLE 28 DE JUNIO S/N Y GARCIA MORENO ENTRADA LLANO GRANDE</v>
          </cell>
        </row>
        <row r="4581">
          <cell r="A4581" t="str">
            <v>2482413</v>
          </cell>
          <cell r="B4581">
            <v>493425</v>
          </cell>
          <cell r="C4581" t="str">
            <v>2482413</v>
          </cell>
          <cell r="D4581" t="str">
            <v>MDELIVERY</v>
          </cell>
          <cell r="E4581" t="str">
            <v>DESPACHO</v>
          </cell>
          <cell r="F4581" t="str">
            <v>NORMAL</v>
          </cell>
          <cell r="G4581" t="str">
            <v>031080002482413</v>
          </cell>
          <cell r="H4581">
            <v>44936</v>
          </cell>
          <cell r="I4581" t="str">
            <v>INCIDENCIA</v>
          </cell>
          <cell r="J4581">
            <v>44944</v>
          </cell>
          <cell r="K4581" t="str">
            <v>Jessica Sanchez_JORGE LEONEL AIMACANA CEDENO</v>
          </cell>
          <cell r="L4581" t="str">
            <v>San camilo calle 3 era entre J y K a lado de la iglesia testigos de jehova</v>
          </cell>
          <cell r="M4581" t="str">
            <v>1711149060001</v>
          </cell>
          <cell r="N4581" t="str">
            <v>0985799363</v>
          </cell>
          <cell r="O4581" t="str">
            <v/>
          </cell>
          <cell r="P4581" t="str">
            <v>QUEVEDO</v>
          </cell>
          <cell r="Q4581" t="str">
            <v>QUEVEDO</v>
          </cell>
          <cell r="R4581" t="str">
            <v>LOS RIOS</v>
          </cell>
          <cell r="T4581" t="str">
            <v>TRAMACO</v>
          </cell>
          <cell r="U4581" t="str">
            <v>FLEXNETUIO_PROVINCIA</v>
          </cell>
          <cell r="V4581">
            <v>1</v>
          </cell>
          <cell r="W4581">
            <v>1</v>
          </cell>
          <cell r="X4581" t="str">
            <v>FLEXNET ECUADOR - MDELIVERY</v>
          </cell>
          <cell r="Y4581" t="str">
            <v>CALLE 28 DE JUNIO S/N Y GARCIA MORENO ENTRADA LLANO GRANDE</v>
          </cell>
        </row>
        <row r="4582">
          <cell r="A4582" t="str">
            <v>2482439</v>
          </cell>
          <cell r="B4582">
            <v>493426</v>
          </cell>
          <cell r="C4582" t="str">
            <v>2482439</v>
          </cell>
          <cell r="D4582" t="str">
            <v>MDELIVERY</v>
          </cell>
          <cell r="E4582" t="str">
            <v>DESPACHO</v>
          </cell>
          <cell r="F4582" t="str">
            <v>NORMAL</v>
          </cell>
          <cell r="G4582" t="str">
            <v>FT78828</v>
          </cell>
          <cell r="H4582">
            <v>44936</v>
          </cell>
          <cell r="I4582" t="str">
            <v>ENTREGADO</v>
          </cell>
          <cell r="J4582">
            <v>44937</v>
          </cell>
          <cell r="K4582" t="str">
            <v xml:space="preserve">DOMENICA VACA_ROBALINO ABOGADOS ECUADOR FEREC S A </v>
          </cell>
          <cell r="L4582" t="str">
            <v>AVENIDA 12 DE OCTUBRE N26 48 LINCON EDIICIO MIRAGE PISO 7 PICHINCHA QUITO</v>
          </cell>
          <cell r="M4582" t="str">
            <v>1792573408001</v>
          </cell>
          <cell r="N4582" t="str">
            <v>0981808092</v>
          </cell>
          <cell r="O4582" t="str">
            <v/>
          </cell>
          <cell r="P4582" t="str">
            <v>QUITO</v>
          </cell>
          <cell r="Q4582" t="str">
            <v>QUITO</v>
          </cell>
          <cell r="R4582" t="str">
            <v>PICHINCHA</v>
          </cell>
          <cell r="T4582" t="str">
            <v>FLEXTRANS UIO</v>
          </cell>
          <cell r="U4582" t="str">
            <v>FLEXNETUIO_LOCAL</v>
          </cell>
          <cell r="V4582">
            <v>1</v>
          </cell>
          <cell r="W4582">
            <v>1</v>
          </cell>
          <cell r="X4582" t="str">
            <v>FLEXNET ECUADOR - MDELIVERY</v>
          </cell>
          <cell r="Y4582" t="str">
            <v>CALLE 28 DE JUNIO S/N Y GARCIA MORENO ENTRADA LLANO GRANDE</v>
          </cell>
        </row>
        <row r="4583">
          <cell r="A4583" t="str">
            <v>2482440</v>
          </cell>
          <cell r="B4583">
            <v>493427</v>
          </cell>
          <cell r="C4583" t="str">
            <v>2482440</v>
          </cell>
          <cell r="D4583" t="str">
            <v>MDELIVERY</v>
          </cell>
          <cell r="E4583" t="str">
            <v>DESPACHO</v>
          </cell>
          <cell r="F4583" t="str">
            <v>NORMAL</v>
          </cell>
          <cell r="G4583" t="str">
            <v>FT78810</v>
          </cell>
          <cell r="H4583">
            <v>44936</v>
          </cell>
          <cell r="I4583" t="str">
            <v>ENTREGADO</v>
          </cell>
          <cell r="J4583">
            <v>44937</v>
          </cell>
          <cell r="K4583" t="str">
            <v xml:space="preserve">GUSTAVO VALENCIA _GODDARD CATERING GROUP QUITO S A </v>
          </cell>
          <cell r="L4583" t="str">
            <v>Tababela nuevo aeropuerto mariscar sucre oficinas goddard catering</v>
          </cell>
          <cell r="M4583" t="str">
            <v>1790011860001</v>
          </cell>
          <cell r="N4583" t="str">
            <v>0983509370</v>
          </cell>
          <cell r="O4583" t="str">
            <v/>
          </cell>
          <cell r="P4583" t="str">
            <v>QUITO</v>
          </cell>
          <cell r="Q4583" t="str">
            <v>QUITO</v>
          </cell>
          <cell r="R4583" t="str">
            <v>PICHINCHA</v>
          </cell>
          <cell r="T4583" t="str">
            <v>FLEXTRANS UIO</v>
          </cell>
          <cell r="U4583" t="str">
            <v>FLEXNETUIO_LOCAL</v>
          </cell>
          <cell r="V4583">
            <v>1</v>
          </cell>
          <cell r="W4583">
            <v>1</v>
          </cell>
          <cell r="X4583" t="str">
            <v>FLEXNET ECUADOR - MDELIVERY</v>
          </cell>
          <cell r="Y4583" t="str">
            <v>CALLE 28 DE JUNIO S/N Y GARCIA MORENO ENTRADA LLANO GRANDE</v>
          </cell>
        </row>
        <row r="4584">
          <cell r="A4584" t="str">
            <v>2482262</v>
          </cell>
          <cell r="B4584">
            <v>493364</v>
          </cell>
          <cell r="C4584" t="str">
            <v>2482262</v>
          </cell>
          <cell r="D4584" t="str">
            <v>MDELIVERY</v>
          </cell>
          <cell r="E4584" t="str">
            <v>DESPACHO</v>
          </cell>
          <cell r="F4584" t="str">
            <v>NORMAL</v>
          </cell>
          <cell r="G4584" t="str">
            <v>FT78786</v>
          </cell>
          <cell r="H4584">
            <v>44936</v>
          </cell>
          <cell r="I4584" t="str">
            <v>ENTREGADO</v>
          </cell>
          <cell r="J4584">
            <v>44938</v>
          </cell>
          <cell r="K4584" t="str">
            <v xml:space="preserve">Marlon Jose Zambrano Franco_BANCO GUAYAQUIL S A </v>
          </cell>
          <cell r="L4584" t="str">
            <v xml:space="preserve"> GUAYAS GUAYAQUIL Via a Salitre Etapa Verona Mz 5 Villa 43 Urbanizacion Milann Via a Salitre </v>
          </cell>
          <cell r="M4584" t="str">
            <v>0990049459001</v>
          </cell>
          <cell r="N4584" t="str">
            <v>994370212</v>
          </cell>
          <cell r="O4584" t="str">
            <v/>
          </cell>
          <cell r="P4584" t="str">
            <v>GUAYAQUIL</v>
          </cell>
          <cell r="Q4584" t="str">
            <v>GUAYAQUIL</v>
          </cell>
          <cell r="R4584" t="str">
            <v>GUAYAS</v>
          </cell>
          <cell r="T4584" t="str">
            <v>ITSACOURIER</v>
          </cell>
          <cell r="U4584" t="str">
            <v>FLEXNETUIO_GYE</v>
          </cell>
          <cell r="V4584">
            <v>1</v>
          </cell>
          <cell r="W4584">
            <v>1</v>
          </cell>
          <cell r="X4584" t="str">
            <v>FLEXNET ECUADOR - MDELIVERY</v>
          </cell>
          <cell r="Y4584" t="str">
            <v>CALLE 28 DE JUNIO S/N Y GARCIA MORENO ENTRADA LLANO GRANDE</v>
          </cell>
        </row>
        <row r="4585">
          <cell r="A4585" t="str">
            <v>2482263</v>
          </cell>
          <cell r="B4585">
            <v>493365</v>
          </cell>
          <cell r="C4585" t="str">
            <v>2482263</v>
          </cell>
          <cell r="D4585" t="str">
            <v>MDELIVERY</v>
          </cell>
          <cell r="E4585" t="str">
            <v>DESPACHO</v>
          </cell>
          <cell r="F4585" t="str">
            <v>NORMAL</v>
          </cell>
          <cell r="G4585" t="str">
            <v>031080002482263</v>
          </cell>
          <cell r="H4585">
            <v>44936</v>
          </cell>
          <cell r="I4585" t="str">
            <v>ENTREGADO</v>
          </cell>
          <cell r="J4585">
            <v>44938</v>
          </cell>
          <cell r="K4585" t="str">
            <v>ELIZALDE JIMENEZ SILVIA PATRICIA_ELIZALDE JIMENEZ SILVIA PATRICIA</v>
          </cell>
          <cell r="L4585" t="str">
            <v>Loja Barrio San Cayetano calles Moscu y Gorki casa verde de tres pisos nro 29b44 Cerca del lote vacio</v>
          </cell>
          <cell r="M4585" t="str">
            <v>1104732571001</v>
          </cell>
          <cell r="N4585" t="str">
            <v>0939211947</v>
          </cell>
          <cell r="O4585" t="str">
            <v/>
          </cell>
          <cell r="P4585" t="str">
            <v>LOJA</v>
          </cell>
          <cell r="Q4585" t="str">
            <v>LOJA</v>
          </cell>
          <cell r="R4585" t="str">
            <v>LOJA</v>
          </cell>
          <cell r="T4585" t="str">
            <v>TRAMACO</v>
          </cell>
          <cell r="U4585" t="str">
            <v>FLEXNETUIO_PROVINCIA</v>
          </cell>
          <cell r="V4585">
            <v>1</v>
          </cell>
          <cell r="W4585">
            <v>1</v>
          </cell>
          <cell r="X4585" t="str">
            <v>FLEXNET ECUADOR - MDELIVERY</v>
          </cell>
          <cell r="Y4585" t="str">
            <v>CALLE 28 DE JUNIO S/N Y GARCIA MORENO ENTRADA LLANO GRANDE</v>
          </cell>
        </row>
        <row r="4586">
          <cell r="A4586" t="str">
            <v>2482264</v>
          </cell>
          <cell r="B4586">
            <v>493366</v>
          </cell>
          <cell r="C4586" t="str">
            <v>2482264</v>
          </cell>
          <cell r="D4586" t="str">
            <v>MDELIVERY</v>
          </cell>
          <cell r="E4586" t="str">
            <v>DESPACHO</v>
          </cell>
          <cell r="F4586" t="str">
            <v>NORMAL</v>
          </cell>
          <cell r="G4586" t="str">
            <v>FT78787</v>
          </cell>
          <cell r="H4586">
            <v>44936</v>
          </cell>
          <cell r="I4586" t="str">
            <v>ENTREGADO</v>
          </cell>
          <cell r="J4586">
            <v>44937</v>
          </cell>
          <cell r="K4586" t="str">
            <v xml:space="preserve">Daniel Enrique Gallardo Cueva_BANCO GUAYAQUIL S A </v>
          </cell>
          <cell r="L4586" t="str">
            <v xml:space="preserve"> GUAYAS GUAYAQUIL Km 10 5 Via Samborondon Mz 14 V5 urb Fuentes del Rio Km 10 5 Via Samborondon </v>
          </cell>
          <cell r="M4586" t="str">
            <v>0990049459001</v>
          </cell>
          <cell r="N4586" t="str">
            <v>982708405</v>
          </cell>
          <cell r="O4586" t="str">
            <v/>
          </cell>
          <cell r="P4586" t="str">
            <v>GUAYAQUIL</v>
          </cell>
          <cell r="Q4586" t="str">
            <v>GUAYAQUIL</v>
          </cell>
          <cell r="R4586" t="str">
            <v>GUAYAS</v>
          </cell>
          <cell r="T4586" t="str">
            <v>ITSACOURIER</v>
          </cell>
          <cell r="U4586" t="str">
            <v>FLEXNETUIO_GYE</v>
          </cell>
          <cell r="V4586">
            <v>1</v>
          </cell>
          <cell r="W4586">
            <v>1</v>
          </cell>
          <cell r="X4586" t="str">
            <v>FLEXNET ECUADOR - MDELIVERY</v>
          </cell>
          <cell r="Y4586" t="str">
            <v>CALLE 28 DE JUNIO S/N Y GARCIA MORENO ENTRADA LLANO GRANDE</v>
          </cell>
        </row>
        <row r="4587">
          <cell r="A4587" t="str">
            <v>2482265</v>
          </cell>
          <cell r="B4587">
            <v>493367</v>
          </cell>
          <cell r="C4587" t="str">
            <v>2482265</v>
          </cell>
          <cell r="D4587" t="str">
            <v>MDELIVERY</v>
          </cell>
          <cell r="E4587" t="str">
            <v>DESPACHO</v>
          </cell>
          <cell r="F4587" t="str">
            <v>NORMAL</v>
          </cell>
          <cell r="G4587" t="str">
            <v>FT78778</v>
          </cell>
          <cell r="H4587">
            <v>44936</v>
          </cell>
          <cell r="I4587" t="str">
            <v>ENTREGADO</v>
          </cell>
          <cell r="J4587">
            <v>44937</v>
          </cell>
          <cell r="K4587" t="str">
            <v>Hugo Choez_INVIMEDIC S A</v>
          </cell>
          <cell r="L4587" t="str">
            <v xml:space="preserve"> Av Jose Santiago Castillo 17 18 y Justino Cornejo Kennedy Norte </v>
          </cell>
          <cell r="M4587" t="str">
            <v>0991278664001</v>
          </cell>
          <cell r="N4587" t="str">
            <v>0939725726</v>
          </cell>
          <cell r="O4587" t="str">
            <v/>
          </cell>
          <cell r="P4587" t="str">
            <v>GUAYAQUIL</v>
          </cell>
          <cell r="Q4587" t="str">
            <v>GUAYAQUIL</v>
          </cell>
          <cell r="R4587" t="str">
            <v>GUAYAS</v>
          </cell>
          <cell r="T4587" t="str">
            <v>ITSACOURIER</v>
          </cell>
          <cell r="U4587" t="str">
            <v>FLEXNETUIO_GYE</v>
          </cell>
          <cell r="V4587">
            <v>1</v>
          </cell>
          <cell r="W4587">
            <v>1</v>
          </cell>
          <cell r="X4587" t="str">
            <v>FLEXNET ECUADOR - MDELIVERY</v>
          </cell>
          <cell r="Y4587" t="str">
            <v>CALLE 28 DE JUNIO S/N Y GARCIA MORENO ENTRADA LLANO GRANDE</v>
          </cell>
        </row>
        <row r="4588">
          <cell r="A4588" t="str">
            <v>2482268</v>
          </cell>
          <cell r="B4588">
            <v>493368</v>
          </cell>
          <cell r="C4588" t="str">
            <v>2482268</v>
          </cell>
          <cell r="D4588" t="str">
            <v>MDELIVERY</v>
          </cell>
          <cell r="E4588" t="str">
            <v>DESPACHO</v>
          </cell>
          <cell r="F4588" t="str">
            <v>NORMAL</v>
          </cell>
          <cell r="G4588" t="str">
            <v>FT78830</v>
          </cell>
          <cell r="H4588">
            <v>44936</v>
          </cell>
          <cell r="I4588" t="str">
            <v>ENTREGADO</v>
          </cell>
          <cell r="J4588">
            <v>44937</v>
          </cell>
          <cell r="K4588" t="str">
            <v>NATHALY ALEJANDRA CHERREZ CARRILLO_NATHALY ALEJANDRA CHERREZ CARRILLO</v>
          </cell>
          <cell r="L4588" t="str">
            <v xml:space="preserve"> AV LOLA QUINTANA EN EL SECTOR CONOCOTO URBANIZACIoN ROSAL DEL VALLE N9 13 LOTE 11 ANTES DE LA CLiNICA LUCKY ENTRAR POR EL PUENTE 8 AUTOPISTA GENERAL RUMINAHUI</v>
          </cell>
          <cell r="M4588" t="str">
            <v>1711970960001</v>
          </cell>
          <cell r="N4588" t="str">
            <v>0998000662</v>
          </cell>
          <cell r="O4588" t="str">
            <v/>
          </cell>
          <cell r="P4588" t="str">
            <v>QUITO</v>
          </cell>
          <cell r="Q4588" t="str">
            <v>QUITO</v>
          </cell>
          <cell r="R4588" t="str">
            <v>PICHINCHA</v>
          </cell>
          <cell r="T4588" t="str">
            <v>FLEXTRANS UIO</v>
          </cell>
          <cell r="U4588" t="str">
            <v>FLEXNETUIO_LOCAL</v>
          </cell>
          <cell r="V4588">
            <v>1</v>
          </cell>
          <cell r="W4588">
            <v>1</v>
          </cell>
          <cell r="X4588" t="str">
            <v>FLEXNET ECUADOR - MDELIVERY</v>
          </cell>
          <cell r="Y4588" t="str">
            <v>CALLE 28 DE JUNIO S/N Y GARCIA MORENO ENTRADA LLANO GRANDE</v>
          </cell>
        </row>
        <row r="4589">
          <cell r="A4589" t="str">
            <v>2482269</v>
          </cell>
          <cell r="B4589">
            <v>493369</v>
          </cell>
          <cell r="C4589" t="str">
            <v>2482269</v>
          </cell>
          <cell r="D4589" t="str">
            <v>MDELIVERY</v>
          </cell>
          <cell r="E4589" t="str">
            <v>DESPACHO</v>
          </cell>
          <cell r="F4589" t="str">
            <v>NORMAL</v>
          </cell>
          <cell r="G4589" t="str">
            <v>031080002482269</v>
          </cell>
          <cell r="H4589">
            <v>44936</v>
          </cell>
          <cell r="I4589" t="str">
            <v>ENTREGADO</v>
          </cell>
          <cell r="J4589">
            <v>44937</v>
          </cell>
          <cell r="K4589" t="str">
            <v>EDUARDO RAFAEL CACERES SANCHEZ_BANCO INTERNACIONAL</v>
          </cell>
          <cell r="L4589" t="str">
            <v>AV ATAHUALPA Y NERY PILLAGUAZO BANCO INTERNACIONAL AGENCIA ATAHUALPA</v>
          </cell>
          <cell r="M4589" t="str">
            <v>1790098354001</v>
          </cell>
          <cell r="N4589" t="str">
            <v>0979178668</v>
          </cell>
          <cell r="O4589" t="str">
            <v/>
          </cell>
          <cell r="P4589" t="str">
            <v>AMBATO</v>
          </cell>
          <cell r="Q4589" t="str">
            <v>AMBATO</v>
          </cell>
          <cell r="R4589" t="str">
            <v>TUNGURAHUA</v>
          </cell>
          <cell r="S4589" t="str">
            <v>AMBATO</v>
          </cell>
          <cell r="T4589" t="str">
            <v>TRAMACO</v>
          </cell>
          <cell r="U4589" t="str">
            <v>FLEXNETUIO_PROVINCIA</v>
          </cell>
          <cell r="V4589">
            <v>1</v>
          </cell>
          <cell r="W4589">
            <v>1</v>
          </cell>
          <cell r="X4589" t="str">
            <v>FLEXNET ECUADOR - MDELIVERY</v>
          </cell>
          <cell r="Y4589" t="str">
            <v>CALLE 28 DE JUNIO S/N Y GARCIA MORENO ENTRADA LLANO GRANDE</v>
          </cell>
        </row>
        <row r="4590">
          <cell r="A4590" t="str">
            <v>2482270</v>
          </cell>
          <cell r="B4590">
            <v>493370</v>
          </cell>
          <cell r="C4590" t="str">
            <v>2482270</v>
          </cell>
          <cell r="D4590" t="str">
            <v>MDELIVERY</v>
          </cell>
          <cell r="E4590" t="str">
            <v>DESPACHO</v>
          </cell>
          <cell r="F4590" t="str">
            <v>NORMAL</v>
          </cell>
          <cell r="G4590" t="str">
            <v>FT78835</v>
          </cell>
          <cell r="H4590">
            <v>44936</v>
          </cell>
          <cell r="I4590" t="str">
            <v>ENTREGADO</v>
          </cell>
          <cell r="J4590">
            <v>44937</v>
          </cell>
          <cell r="K4590" t="str">
            <v>Raquel Castro_COOPERATIVA DE AHORRO Y CREDITO DE LOS EMPLEADOS D</v>
          </cell>
          <cell r="L4590" t="str">
            <v xml:space="preserve"> PICHINCHA QUITO Avda Francisco de Orellana Parroquia Cumbaya Planta Cumbaya Cerveceria Nacional CN S A en Quito </v>
          </cell>
          <cell r="M4590" t="str">
            <v>0992660368001</v>
          </cell>
          <cell r="N4590" t="str">
            <v>969477962</v>
          </cell>
          <cell r="O4590" t="str">
            <v/>
          </cell>
          <cell r="P4590" t="str">
            <v>QUITO</v>
          </cell>
          <cell r="Q4590" t="str">
            <v>QUITO</v>
          </cell>
          <cell r="R4590" t="str">
            <v>PICHINCHA</v>
          </cell>
          <cell r="T4590" t="str">
            <v>FLEXTRANS UIO</v>
          </cell>
          <cell r="U4590" t="str">
            <v>FLEXNETUIO_LOCAL</v>
          </cell>
          <cell r="V4590">
            <v>1</v>
          </cell>
          <cell r="W4590">
            <v>1</v>
          </cell>
          <cell r="X4590" t="str">
            <v>FLEXNET ECUADOR - MDELIVERY</v>
          </cell>
          <cell r="Y4590" t="str">
            <v>CALLE 28 DE JUNIO S/N Y GARCIA MORENO ENTRADA LLANO GRANDE</v>
          </cell>
        </row>
        <row r="4591">
          <cell r="A4591" t="str">
            <v>2482272</v>
          </cell>
          <cell r="B4591">
            <v>493371</v>
          </cell>
          <cell r="C4591" t="str">
            <v>2482272</v>
          </cell>
          <cell r="D4591" t="str">
            <v>MDELIVERY</v>
          </cell>
          <cell r="E4591" t="str">
            <v>DESPACHO</v>
          </cell>
          <cell r="F4591" t="str">
            <v>NORMAL</v>
          </cell>
          <cell r="G4591" t="str">
            <v>IC4398</v>
          </cell>
          <cell r="H4591">
            <v>44936</v>
          </cell>
          <cell r="I4591" t="str">
            <v>ENTREGADO</v>
          </cell>
          <cell r="J4591">
            <v>44937</v>
          </cell>
          <cell r="K4591" t="str">
            <v>TANIA NIEVES_ASOCIACION DE DOCENTES EMPLEADOS Y TRAB</v>
          </cell>
          <cell r="L4591" t="str">
            <v xml:space="preserve">calle vieja 12 30 y Elia liut Universidad Politecnica entrar en ADETUPS de 8am a 12pm </v>
          </cell>
          <cell r="M4591" t="str">
            <v>0190436578001</v>
          </cell>
          <cell r="N4591" t="str">
            <v>0995009474</v>
          </cell>
          <cell r="O4591" t="str">
            <v/>
          </cell>
          <cell r="P4591" t="str">
            <v>CUENCA</v>
          </cell>
          <cell r="Q4591" t="str">
            <v>CUENCA</v>
          </cell>
          <cell r="R4591" t="str">
            <v>AZUAY</v>
          </cell>
          <cell r="T4591" t="str">
            <v>ITSACOURIER</v>
          </cell>
          <cell r="U4591" t="str">
            <v>FLEXNETUIO_PROVINCIA</v>
          </cell>
          <cell r="V4591">
            <v>1</v>
          </cell>
          <cell r="W4591">
            <v>1</v>
          </cell>
          <cell r="X4591" t="str">
            <v>FLEXNET ECUADOR - MDELIVERY</v>
          </cell>
          <cell r="Y4591" t="str">
            <v>CALLE 28 DE JUNIO S/N Y GARCIA MORENO ENTRADA LLANO GRANDE</v>
          </cell>
        </row>
        <row r="4592">
          <cell r="A4592" t="str">
            <v>2482274</v>
          </cell>
          <cell r="B4592">
            <v>493372</v>
          </cell>
          <cell r="C4592" t="str">
            <v>2482274</v>
          </cell>
          <cell r="D4592" t="str">
            <v>MDELIVERY</v>
          </cell>
          <cell r="E4592" t="str">
            <v>DESPACHO</v>
          </cell>
          <cell r="F4592" t="str">
            <v>NORMAL</v>
          </cell>
          <cell r="G4592" t="str">
            <v>FT78822</v>
          </cell>
          <cell r="H4592">
            <v>44936</v>
          </cell>
          <cell r="I4592" t="str">
            <v>ENTREGADO</v>
          </cell>
          <cell r="J4592">
            <v>44937</v>
          </cell>
          <cell r="K4592" t="str">
            <v>Carlos Herrera Cevallos_ASOCIACION DE EMPLEADOS Y TRABAJADORES OMNIBUS B B</v>
          </cell>
          <cell r="L4592" t="str">
            <v xml:space="preserve">Calle S4D E21 139 y calle E21B junto a la Av Simon Bolivar antes de llegar al peaje de bajar a San Rarafel Coop 14 de Diciembre </v>
          </cell>
          <cell r="M4592" t="str">
            <v>1791791185001</v>
          </cell>
          <cell r="N4592" t="str">
            <v>0958986773</v>
          </cell>
          <cell r="O4592" t="str">
            <v/>
          </cell>
          <cell r="P4592" t="str">
            <v>QUITO</v>
          </cell>
          <cell r="Q4592" t="str">
            <v>QUITO</v>
          </cell>
          <cell r="R4592" t="str">
            <v>PICHINCHA</v>
          </cell>
          <cell r="T4592" t="str">
            <v>FLEXTRANS UIO</v>
          </cell>
          <cell r="U4592" t="str">
            <v>FLEXNETUIO_LOCAL</v>
          </cell>
          <cell r="V4592">
            <v>1</v>
          </cell>
          <cell r="W4592">
            <v>1</v>
          </cell>
          <cell r="X4592" t="str">
            <v>FLEXNET ECUADOR - MDELIVERY</v>
          </cell>
          <cell r="Y4592" t="str">
            <v>CALLE 28 DE JUNIO S/N Y GARCIA MORENO ENTRADA LLANO GRANDE</v>
          </cell>
        </row>
        <row r="4593">
          <cell r="A4593" t="str">
            <v>2482275</v>
          </cell>
          <cell r="B4593">
            <v>493373</v>
          </cell>
          <cell r="C4593" t="str">
            <v>2482275</v>
          </cell>
          <cell r="D4593" t="str">
            <v>MDELIVERY</v>
          </cell>
          <cell r="E4593" t="str">
            <v>DESPACHO</v>
          </cell>
          <cell r="F4593" t="str">
            <v>NORMAL</v>
          </cell>
          <cell r="G4593" t="str">
            <v>031080002482275</v>
          </cell>
          <cell r="H4593">
            <v>44936</v>
          </cell>
          <cell r="I4593" t="str">
            <v>ENTREGADO</v>
          </cell>
          <cell r="J4593">
            <v>44937</v>
          </cell>
          <cell r="K4593" t="str">
            <v>ALEX MOLINA_BORIS JAVIER GOMEZ CONSTANTE</v>
          </cell>
          <cell r="L4593" t="str">
            <v>BAQUERIZO MORENO Y LOS CHASQUIS CASA DE DOS PISOS BEIGE JUNTO A LAVANDERIAS MARYTERE</v>
          </cell>
          <cell r="M4593" t="str">
            <v>1204610552001</v>
          </cell>
          <cell r="N4593" t="str">
            <v>0992928133</v>
          </cell>
          <cell r="O4593" t="str">
            <v/>
          </cell>
          <cell r="P4593" t="str">
            <v>AMBATO</v>
          </cell>
          <cell r="Q4593" t="str">
            <v>AMBATO</v>
          </cell>
          <cell r="R4593" t="str">
            <v>TUNGURAHUA</v>
          </cell>
          <cell r="S4593" t="str">
            <v>AMBATO</v>
          </cell>
          <cell r="T4593" t="str">
            <v>TRAMACO</v>
          </cell>
          <cell r="U4593" t="str">
            <v>FLEXNETUIO_PROVINCIA</v>
          </cell>
          <cell r="V4593">
            <v>1</v>
          </cell>
          <cell r="W4593">
            <v>1</v>
          </cell>
          <cell r="X4593" t="str">
            <v>FLEXNET ECUADOR - MDELIVERY</v>
          </cell>
          <cell r="Y4593" t="str">
            <v>CALLE 28 DE JUNIO S/N Y GARCIA MORENO ENTRADA LLANO GRANDE</v>
          </cell>
        </row>
        <row r="4594">
          <cell r="A4594" t="str">
            <v>2482276</v>
          </cell>
          <cell r="B4594">
            <v>493374</v>
          </cell>
          <cell r="C4594" t="str">
            <v>2482276</v>
          </cell>
          <cell r="D4594" t="str">
            <v>MDELIVERY</v>
          </cell>
          <cell r="E4594" t="str">
            <v>DESPACHO</v>
          </cell>
          <cell r="F4594" t="str">
            <v>NORMAL</v>
          </cell>
          <cell r="G4594" t="str">
            <v>031080002482276</v>
          </cell>
          <cell r="H4594">
            <v>44936</v>
          </cell>
          <cell r="I4594" t="str">
            <v>ENTREGADO</v>
          </cell>
          <cell r="J4594">
            <v>44937</v>
          </cell>
          <cell r="K4594" t="str">
            <v>GUSTAVO JAVIER VILLEGA MARQUEZ_GUSTAVO JAVIER VILLEGA MARQUEZ</v>
          </cell>
          <cell r="L4594" t="str">
            <v xml:space="preserve">Calle principal S N via al puerto casa MIDUBI color blanco rodeada de arboles Pasando el parqie de la comunidad a dos cuadras lado izquierdo </v>
          </cell>
          <cell r="M4594" t="str">
            <v>1308583101001</v>
          </cell>
          <cell r="N4594" t="str">
            <v>0992917473</v>
          </cell>
          <cell r="O4594" t="str">
            <v/>
          </cell>
          <cell r="P4594" t="str">
            <v>PEDERNALES</v>
          </cell>
          <cell r="Q4594" t="str">
            <v>PEDERNALES</v>
          </cell>
          <cell r="R4594" t="str">
            <v>MANABI</v>
          </cell>
          <cell r="T4594" t="str">
            <v>TRAMACO</v>
          </cell>
          <cell r="U4594" t="str">
            <v>FLEXNETUIO_PROVINCIA</v>
          </cell>
          <cell r="V4594">
            <v>1</v>
          </cell>
          <cell r="W4594">
            <v>1</v>
          </cell>
          <cell r="X4594" t="str">
            <v>FLEXNET ECUADOR - MDELIVERY</v>
          </cell>
          <cell r="Y4594" t="str">
            <v>CALLE 28 DE JUNIO S/N Y GARCIA MORENO ENTRADA LLANO GRANDE</v>
          </cell>
        </row>
        <row r="4595">
          <cell r="A4595" t="str">
            <v>2482277</v>
          </cell>
          <cell r="B4595">
            <v>493375</v>
          </cell>
          <cell r="C4595" t="str">
            <v>2482277</v>
          </cell>
          <cell r="D4595" t="str">
            <v>MDELIVERY</v>
          </cell>
          <cell r="E4595" t="str">
            <v>DESPACHO</v>
          </cell>
          <cell r="F4595" t="str">
            <v>NORMAL</v>
          </cell>
          <cell r="G4595" t="str">
            <v>FT78783</v>
          </cell>
          <cell r="H4595">
            <v>44936</v>
          </cell>
          <cell r="I4595" t="str">
            <v>ENTREGADO</v>
          </cell>
          <cell r="J4595">
            <v>44937</v>
          </cell>
          <cell r="K4595" t="str">
            <v>MARTHA TAMAYO_ASOCIACION DE EMPLEADOS DEL BANCO DEL PICHINCHA SU</v>
          </cell>
          <cell r="L4595" t="str">
            <v xml:space="preserve"> GUAYAS GUAYAQUIL AV FCO DE ORELLANA Y JUSTIN CORNEJO PISO 5 GUAYAQUIL </v>
          </cell>
          <cell r="M4595" t="str">
            <v>0992117699001</v>
          </cell>
          <cell r="N4595" t="str">
            <v>0994166161</v>
          </cell>
          <cell r="O4595" t="str">
            <v/>
          </cell>
          <cell r="P4595" t="str">
            <v>GUAYAQUIL</v>
          </cell>
          <cell r="Q4595" t="str">
            <v>GUAYAQUIL</v>
          </cell>
          <cell r="R4595" t="str">
            <v>GUAYAS</v>
          </cell>
          <cell r="T4595" t="str">
            <v>ITSACOURIER</v>
          </cell>
          <cell r="U4595" t="str">
            <v>FLEXNETUIO_GYE</v>
          </cell>
          <cell r="V4595">
            <v>1</v>
          </cell>
          <cell r="W4595">
            <v>1</v>
          </cell>
          <cell r="X4595" t="str">
            <v>FLEXNET ECUADOR - MDELIVERY</v>
          </cell>
          <cell r="Y4595" t="str">
            <v>CALLE 28 DE JUNIO S/N Y GARCIA MORENO ENTRADA LLANO GRANDE</v>
          </cell>
        </row>
        <row r="4596">
          <cell r="A4596" t="str">
            <v>2482279</v>
          </cell>
          <cell r="B4596">
            <v>493376</v>
          </cell>
          <cell r="C4596" t="str">
            <v>2482279</v>
          </cell>
          <cell r="D4596" t="str">
            <v>MDELIVERY</v>
          </cell>
          <cell r="E4596" t="str">
            <v>DESPACHO</v>
          </cell>
          <cell r="F4596" t="str">
            <v>NORMAL</v>
          </cell>
          <cell r="G4596" t="str">
            <v>031080002482279</v>
          </cell>
          <cell r="H4596">
            <v>44936</v>
          </cell>
          <cell r="I4596" t="str">
            <v>ENTREGADO</v>
          </cell>
          <cell r="J4596">
            <v>44937</v>
          </cell>
          <cell r="K4596" t="str">
            <v xml:space="preserve">CAPETRA RISK CONSULTING S C C _CAPETRA RISK CONSULTING S C C </v>
          </cell>
          <cell r="L4596" t="str">
            <v xml:space="preserve"> HELEODORO AYALA 223 Y CARLOS MERLO EN CAPETRA REFERENCIA CAPETRA ALADO DE SEGUROS UNIDOS </v>
          </cell>
          <cell r="M4596" t="str">
            <v>1091743422001</v>
          </cell>
          <cell r="N4596" t="str">
            <v>0988501162</v>
          </cell>
          <cell r="O4596" t="str">
            <v/>
          </cell>
          <cell r="P4596" t="str">
            <v>IBARRA</v>
          </cell>
          <cell r="Q4596" t="str">
            <v>IBARRA</v>
          </cell>
          <cell r="R4596" t="str">
            <v>IMBABURA</v>
          </cell>
          <cell r="T4596" t="str">
            <v>TRAMACO</v>
          </cell>
          <cell r="U4596" t="str">
            <v>FLEXNETUIO_PROVINCIA</v>
          </cell>
          <cell r="V4596">
            <v>1</v>
          </cell>
          <cell r="W4596">
            <v>1</v>
          </cell>
          <cell r="X4596" t="str">
            <v>FLEXNET ECUADOR - MDELIVERY</v>
          </cell>
          <cell r="Y4596" t="str">
            <v>CALLE 28 DE JUNIO S/N Y GARCIA MORENO ENTRADA LLANO GRANDE</v>
          </cell>
        </row>
        <row r="4597">
          <cell r="A4597" t="str">
            <v>2482283</v>
          </cell>
          <cell r="B4597">
            <v>493377</v>
          </cell>
          <cell r="C4597" t="str">
            <v>2482283</v>
          </cell>
          <cell r="D4597" t="str">
            <v>MDELIVERY</v>
          </cell>
          <cell r="E4597" t="str">
            <v>DESPACHO</v>
          </cell>
          <cell r="F4597" t="str">
            <v>NORMAL</v>
          </cell>
          <cell r="G4597" t="str">
            <v>IC4394</v>
          </cell>
          <cell r="H4597">
            <v>44936</v>
          </cell>
          <cell r="I4597" t="str">
            <v>ENTREGADO</v>
          </cell>
          <cell r="J4597">
            <v>44937</v>
          </cell>
          <cell r="K4597" t="str">
            <v>MIRIAM KARINA NIEVES MENDEZ_MIRIAM KARINA NIEVES MENDEZ</v>
          </cell>
          <cell r="L4597" t="str">
            <v xml:space="preserve"> CAMINO VIEJO A BANOS Y CALLE PORTOVELO REFERENCIA BARRIO LA VICTORIA A UNA CUADRA EFICIO DE 3 PISOS DE LADRILLO </v>
          </cell>
          <cell r="M4597" t="str">
            <v>0104751946001</v>
          </cell>
          <cell r="N4597" t="str">
            <v>0968736864</v>
          </cell>
          <cell r="O4597" t="str">
            <v/>
          </cell>
          <cell r="P4597" t="str">
            <v>CUENCA</v>
          </cell>
          <cell r="Q4597" t="str">
            <v>CUENCA</v>
          </cell>
          <cell r="R4597" t="str">
            <v>AZUAY</v>
          </cell>
          <cell r="T4597" t="str">
            <v>ITSACOURIER</v>
          </cell>
          <cell r="U4597" t="str">
            <v>FLEXNETUIO_PROVINCIA</v>
          </cell>
          <cell r="V4597">
            <v>1</v>
          </cell>
          <cell r="W4597">
            <v>1</v>
          </cell>
          <cell r="X4597" t="str">
            <v>FLEXNET ECUADOR - MDELIVERY</v>
          </cell>
          <cell r="Y4597" t="str">
            <v>CALLE 28 DE JUNIO S/N Y GARCIA MORENO ENTRADA LLANO GRANDE</v>
          </cell>
        </row>
        <row r="4598">
          <cell r="A4598" t="str">
            <v>2482284</v>
          </cell>
          <cell r="B4598">
            <v>493378</v>
          </cell>
          <cell r="C4598" t="str">
            <v>2482284</v>
          </cell>
          <cell r="D4598" t="str">
            <v>MDELIVERY</v>
          </cell>
          <cell r="E4598" t="str">
            <v>DESPACHO</v>
          </cell>
          <cell r="F4598" t="str">
            <v>NORMAL</v>
          </cell>
          <cell r="G4598" t="str">
            <v>031080002482284</v>
          </cell>
          <cell r="H4598">
            <v>44936</v>
          </cell>
          <cell r="I4598" t="str">
            <v>ENTREGADO</v>
          </cell>
          <cell r="J4598">
            <v>44938</v>
          </cell>
          <cell r="K4598" t="str">
            <v>MARIA ELENA BURGOS AGUIRRE_MARIA ELENA BURGOS AGUIRRE</v>
          </cell>
          <cell r="L4598" t="str">
            <v>VIA A DAULE KM 12 1 2 REFERENCIA PARQUE CALIFORNIA TRBAJA EN PECA almacenes japon</v>
          </cell>
          <cell r="M4598" t="str">
            <v>0920998283001</v>
          </cell>
          <cell r="N4598" t="str">
            <v>0967566817</v>
          </cell>
          <cell r="O4598" t="str">
            <v/>
          </cell>
          <cell r="P4598" t="str">
            <v>GUAYAQUIL</v>
          </cell>
          <cell r="Q4598" t="str">
            <v>GUAYAQUIL</v>
          </cell>
          <cell r="R4598" t="str">
            <v>GUAYAS</v>
          </cell>
          <cell r="T4598" t="str">
            <v>TRAMACO</v>
          </cell>
          <cell r="U4598" t="str">
            <v>FLEXNETUIO_GYE</v>
          </cell>
          <cell r="V4598">
            <v>1</v>
          </cell>
          <cell r="W4598">
            <v>1</v>
          </cell>
          <cell r="X4598" t="str">
            <v>FLEXNET ECUADOR - MDELIVERY</v>
          </cell>
          <cell r="Y4598" t="str">
            <v>CALLE 28 DE JUNIO S/N Y GARCIA MORENO ENTRADA LLANO GRANDE</v>
          </cell>
        </row>
        <row r="4599">
          <cell r="A4599" t="str">
            <v>2482285</v>
          </cell>
          <cell r="B4599">
            <v>493379</v>
          </cell>
          <cell r="C4599" t="str">
            <v>2482285</v>
          </cell>
          <cell r="D4599" t="str">
            <v>MDELIVERY</v>
          </cell>
          <cell r="E4599" t="str">
            <v>DESPACHO</v>
          </cell>
          <cell r="F4599" t="str">
            <v>NORMAL</v>
          </cell>
          <cell r="G4599" t="str">
            <v>031080002482285</v>
          </cell>
          <cell r="H4599">
            <v>44936</v>
          </cell>
          <cell r="I4599" t="str">
            <v>INCIDENCIA</v>
          </cell>
          <cell r="J4599">
            <v>44944</v>
          </cell>
          <cell r="K4599" t="str">
            <v>JUBER ALEJANDRO LOOR CUSME_JUBER ALEJANDRO LOOR CUSME</v>
          </cell>
          <cell r="L4599" t="str">
            <v>RECINTO GARRAPATA a 12 KM VIA FLAVIO ALFARO</v>
          </cell>
          <cell r="M4599" t="str">
            <v>1313608398001</v>
          </cell>
          <cell r="N4599" t="str">
            <v>0968964947</v>
          </cell>
          <cell r="O4599" t="str">
            <v/>
          </cell>
          <cell r="P4599" t="str">
            <v>CHONE</v>
          </cell>
          <cell r="Q4599" t="str">
            <v>CHONE</v>
          </cell>
          <cell r="R4599" t="str">
            <v>MANABI</v>
          </cell>
          <cell r="T4599" t="str">
            <v>TRAMACO</v>
          </cell>
          <cell r="U4599" t="str">
            <v>FLEXNETUIO_PROVINCIA</v>
          </cell>
          <cell r="V4599">
            <v>1</v>
          </cell>
          <cell r="W4599">
            <v>1</v>
          </cell>
          <cell r="X4599" t="str">
            <v>FLEXNET ECUADOR - MDELIVERY</v>
          </cell>
          <cell r="Y4599" t="str">
            <v>CALLE 28 DE JUNIO S/N Y GARCIA MORENO ENTRADA LLANO GRANDE</v>
          </cell>
        </row>
        <row r="4600">
          <cell r="A4600" t="str">
            <v>2482288</v>
          </cell>
          <cell r="B4600">
            <v>493380</v>
          </cell>
          <cell r="C4600" t="str">
            <v>2482288</v>
          </cell>
          <cell r="D4600" t="str">
            <v>MDELIVERY</v>
          </cell>
          <cell r="E4600" t="str">
            <v>DESPACHO</v>
          </cell>
          <cell r="F4600" t="str">
            <v>NORMAL</v>
          </cell>
          <cell r="G4600" t="str">
            <v>FT78772</v>
          </cell>
          <cell r="H4600">
            <v>44936</v>
          </cell>
          <cell r="I4600" t="str">
            <v>ENTREGADO</v>
          </cell>
          <cell r="J4600">
            <v>44937</v>
          </cell>
          <cell r="K4600" t="str">
            <v>MARIA VIVIANA CANTOS SANCHEZ o DORA ESCUDERO_BANCO DEL PACIFICO</v>
          </cell>
          <cell r="L4600" t="str">
            <v>P ICAZA 200 ENTRE PEDRO CARBO Y PICHINCHA MATRIZ BANCO DEL PACIFICO PISO 5 AREA OPERACIONES INTEGRALES COMERCIO EXTERIOR</v>
          </cell>
          <cell r="M4600" t="str">
            <v>0990005737001</v>
          </cell>
          <cell r="N4600" t="str">
            <v>0987900881/0999184013</v>
          </cell>
          <cell r="O4600" t="str">
            <v/>
          </cell>
          <cell r="P4600" t="str">
            <v>GUAYAQUIL</v>
          </cell>
          <cell r="Q4600" t="str">
            <v>GUAYAQUIL</v>
          </cell>
          <cell r="R4600" t="str">
            <v>GUAYAS</v>
          </cell>
          <cell r="T4600" t="str">
            <v>ITSACOURIER</v>
          </cell>
          <cell r="U4600" t="str">
            <v>FLEXNETUIO_GYE</v>
          </cell>
          <cell r="V4600">
            <v>1</v>
          </cell>
          <cell r="W4600">
            <v>1</v>
          </cell>
          <cell r="X4600" t="str">
            <v>FLEXNET ECUADOR - MDELIVERY</v>
          </cell>
          <cell r="Y4600" t="str">
            <v>CALLE 28 DE JUNIO S/N Y GARCIA MORENO ENTRADA LLANO GRANDE</v>
          </cell>
        </row>
        <row r="4601">
          <cell r="A4601" t="str">
            <v>2482289</v>
          </cell>
          <cell r="B4601">
            <v>493381</v>
          </cell>
          <cell r="C4601" t="str">
            <v>2482289</v>
          </cell>
          <cell r="D4601" t="str">
            <v>MDELIVERY</v>
          </cell>
          <cell r="E4601" t="str">
            <v>DESPACHO</v>
          </cell>
          <cell r="F4601" t="str">
            <v>NORMAL</v>
          </cell>
          <cell r="G4601" t="str">
            <v>FT78809</v>
          </cell>
          <cell r="H4601">
            <v>44936</v>
          </cell>
          <cell r="I4601" t="str">
            <v>ENTREGADO</v>
          </cell>
          <cell r="J4601">
            <v>44937</v>
          </cell>
          <cell r="K4601" t="str">
            <v xml:space="preserve">MARCO COELLO_IDEAL ALAMBREC S A </v>
          </cell>
          <cell r="L4601" t="str">
            <v>DX CALLE S60 E3 423 Y CLL E3E SCTR PARQUE INDUSTRIA L EN LA PANASUR FRTE A NOVA CERO TRAS DE LA FBCA DE ETERNI</v>
          </cell>
          <cell r="M4601" t="str">
            <v>1790050947001</v>
          </cell>
          <cell r="N4601" t="str">
            <v>0983182291</v>
          </cell>
          <cell r="O4601" t="str">
            <v/>
          </cell>
          <cell r="P4601" t="str">
            <v>QUITO</v>
          </cell>
          <cell r="Q4601" t="str">
            <v>QUITO</v>
          </cell>
          <cell r="R4601" t="str">
            <v>PICHINCHA</v>
          </cell>
          <cell r="T4601" t="str">
            <v>FLEXTRANS UIO</v>
          </cell>
          <cell r="U4601" t="str">
            <v>FLEXNETUIO_LOCAL</v>
          </cell>
          <cell r="V4601">
            <v>1</v>
          </cell>
          <cell r="W4601">
            <v>1</v>
          </cell>
          <cell r="X4601" t="str">
            <v>FLEXNET ECUADOR - MDELIVERY</v>
          </cell>
          <cell r="Y4601" t="str">
            <v>CALLE 28 DE JUNIO S/N Y GARCIA MORENO ENTRADA LLANO GRANDE</v>
          </cell>
        </row>
        <row r="4602">
          <cell r="A4602" t="str">
            <v>2482290</v>
          </cell>
          <cell r="B4602">
            <v>493382</v>
          </cell>
          <cell r="C4602" t="str">
            <v>2482290</v>
          </cell>
          <cell r="D4602" t="str">
            <v>MDELIVERY</v>
          </cell>
          <cell r="E4602" t="str">
            <v>DESPACHO</v>
          </cell>
          <cell r="F4602" t="str">
            <v>NORMAL</v>
          </cell>
          <cell r="G4602" t="str">
            <v>031080002482290</v>
          </cell>
          <cell r="H4602">
            <v>44936</v>
          </cell>
          <cell r="I4602" t="str">
            <v>ENTREGADO</v>
          </cell>
          <cell r="J4602">
            <v>44937</v>
          </cell>
          <cell r="K4602" t="str">
            <v>LUIS GREGORIO PIHUAVE QUIJIJE_LUIS GREGORIO PIHUAVE QUIJIJE</v>
          </cell>
          <cell r="L4602" t="str">
            <v>BARRIO LA VICTORIA AVENIDA 110 CON CALLE 120</v>
          </cell>
          <cell r="M4602" t="str">
            <v>1307572097001</v>
          </cell>
          <cell r="N4602" t="str">
            <v>0984283442</v>
          </cell>
          <cell r="O4602" t="str">
            <v/>
          </cell>
          <cell r="P4602" t="str">
            <v>MANTA</v>
          </cell>
          <cell r="Q4602" t="str">
            <v>MANTA</v>
          </cell>
          <cell r="R4602" t="str">
            <v>MANABI</v>
          </cell>
          <cell r="T4602" t="str">
            <v>TRAMACO</v>
          </cell>
          <cell r="U4602" t="str">
            <v>FLEXNETUIO_PROVINCIA</v>
          </cell>
          <cell r="V4602">
            <v>1</v>
          </cell>
          <cell r="W4602">
            <v>1</v>
          </cell>
          <cell r="X4602" t="str">
            <v>FLEXNET ECUADOR - MDELIVERY</v>
          </cell>
          <cell r="Y4602" t="str">
            <v>CALLE 28 DE JUNIO S/N Y GARCIA MORENO ENTRADA LLANO GRANDE</v>
          </cell>
        </row>
        <row r="4603">
          <cell r="A4603" t="str">
            <v>2482291</v>
          </cell>
          <cell r="B4603">
            <v>493383</v>
          </cell>
          <cell r="C4603" t="str">
            <v>2482291</v>
          </cell>
          <cell r="D4603" t="str">
            <v>MDELIVERY</v>
          </cell>
          <cell r="E4603" t="str">
            <v>DESPACHO</v>
          </cell>
          <cell r="F4603" t="str">
            <v>NORMAL</v>
          </cell>
          <cell r="G4603" t="str">
            <v>FT78788</v>
          </cell>
          <cell r="H4603">
            <v>44936</v>
          </cell>
          <cell r="I4603" t="str">
            <v>ENTREGADO</v>
          </cell>
          <cell r="J4603">
            <v>44939</v>
          </cell>
          <cell r="K4603" t="str">
            <v xml:space="preserve">KARLA GABRIELA CEVALLOS MOREJON_BANCO GUAYAQUIL S A </v>
          </cell>
          <cell r="L4603" t="str">
            <v xml:space="preserve"> GUAYAS GUAYAQUIL AV EMILIO ESTRADA 109 DATILES AGENCIA URDESA BANCO GUAYAQUIL </v>
          </cell>
          <cell r="M4603" t="str">
            <v>0990049459001</v>
          </cell>
          <cell r="N4603" t="str">
            <v>995986348</v>
          </cell>
          <cell r="O4603" t="str">
            <v/>
          </cell>
          <cell r="P4603" t="str">
            <v>GUAYAQUIL</v>
          </cell>
          <cell r="Q4603" t="str">
            <v>GUAYAQUIL</v>
          </cell>
          <cell r="R4603" t="str">
            <v>GUAYAS</v>
          </cell>
          <cell r="T4603" t="str">
            <v>ITSACOURIER</v>
          </cell>
          <cell r="U4603" t="str">
            <v>FLEXNETUIO_GYE</v>
          </cell>
          <cell r="V4603">
            <v>1</v>
          </cell>
          <cell r="W4603">
            <v>1</v>
          </cell>
          <cell r="X4603" t="str">
            <v>FLEXNET ECUADOR - MDELIVERY</v>
          </cell>
          <cell r="Y4603" t="str">
            <v>CALLE 28 DE JUNIO S/N Y GARCIA MORENO ENTRADA LLANO GRANDE</v>
          </cell>
        </row>
        <row r="4604">
          <cell r="A4604" t="str">
            <v>2482292</v>
          </cell>
          <cell r="B4604">
            <v>493384</v>
          </cell>
          <cell r="C4604" t="str">
            <v>2482292</v>
          </cell>
          <cell r="D4604" t="str">
            <v>MDELIVERY</v>
          </cell>
          <cell r="E4604" t="str">
            <v>DESPACHO</v>
          </cell>
          <cell r="F4604" t="str">
            <v>NORMAL</v>
          </cell>
          <cell r="G4604" t="str">
            <v>FT78836</v>
          </cell>
          <cell r="H4604">
            <v>44936</v>
          </cell>
          <cell r="I4604" t="str">
            <v>ENTREGADO</v>
          </cell>
          <cell r="J4604">
            <v>44937</v>
          </cell>
          <cell r="K4604" t="str">
            <v>MARIANGEL MARTINEZ_LUCIA VINUEZA CIA LTDA</v>
          </cell>
          <cell r="L4604" t="str">
            <v xml:space="preserve"> PICHINCHA QUITO Av Interoceanica NA Av Oswaldo Guayasamin CUMBAYA </v>
          </cell>
          <cell r="M4604" t="str">
            <v>1792270456001</v>
          </cell>
          <cell r="N4604" t="str">
            <v>0961310798</v>
          </cell>
          <cell r="O4604" t="str">
            <v/>
          </cell>
          <cell r="P4604" t="str">
            <v>QUITO</v>
          </cell>
          <cell r="Q4604" t="str">
            <v>QUITO</v>
          </cell>
          <cell r="R4604" t="str">
            <v>PICHINCHA</v>
          </cell>
          <cell r="T4604" t="str">
            <v>FLEXTRANS UIO</v>
          </cell>
          <cell r="U4604" t="str">
            <v>FLEXNETUIO_LOCAL</v>
          </cell>
          <cell r="V4604">
            <v>1</v>
          </cell>
          <cell r="W4604">
            <v>1</v>
          </cell>
          <cell r="X4604" t="str">
            <v>FLEXNET ECUADOR - MDELIVERY</v>
          </cell>
          <cell r="Y4604" t="str">
            <v>CALLE 28 DE JUNIO S/N Y GARCIA MORENO ENTRADA LLANO GRANDE</v>
          </cell>
        </row>
        <row r="4605">
          <cell r="A4605" t="str">
            <v>2482293</v>
          </cell>
          <cell r="B4605">
            <v>493385</v>
          </cell>
          <cell r="C4605" t="str">
            <v>2482293</v>
          </cell>
          <cell r="D4605" t="str">
            <v>MDELIVERY</v>
          </cell>
          <cell r="E4605" t="str">
            <v>DESPACHO</v>
          </cell>
          <cell r="F4605" t="str">
            <v>NORMAL</v>
          </cell>
          <cell r="G4605" t="str">
            <v>031080002482293</v>
          </cell>
          <cell r="H4605">
            <v>44936</v>
          </cell>
          <cell r="I4605" t="str">
            <v>ENTREGADO</v>
          </cell>
          <cell r="J4605">
            <v>44937</v>
          </cell>
          <cell r="K4605" t="str">
            <v>LUZ VERONICA VELASQUEZ DURAN_LUZ VERONICA VELASQUEZ DURAN</v>
          </cell>
          <cell r="L4605" t="str">
            <v xml:space="preserve"> AV ESMERALDAS ENTRE C DE LA PROVINCIAS S N Y ATACAZO REFERENCIA GASOLINERA PRIMAX CARPA LOS TIO </v>
          </cell>
          <cell r="M4605" t="str">
            <v>0105387351001</v>
          </cell>
          <cell r="N4605" t="str">
            <v>0979488990</v>
          </cell>
          <cell r="O4605" t="str">
            <v/>
          </cell>
          <cell r="P4605" t="str">
            <v>SANTO DOMINGO</v>
          </cell>
          <cell r="Q4605" t="str">
            <v>SANTO DOMINGO</v>
          </cell>
          <cell r="R4605" t="str">
            <v>SANTO DOMINGO DE LOS TSACHILAS</v>
          </cell>
          <cell r="T4605" t="str">
            <v>TRAMACO</v>
          </cell>
          <cell r="U4605" t="str">
            <v>FLEXNETUIO_PROVINCIA</v>
          </cell>
          <cell r="V4605">
            <v>1</v>
          </cell>
          <cell r="W4605">
            <v>1</v>
          </cell>
          <cell r="X4605" t="str">
            <v>FLEXNET ECUADOR - MDELIVERY</v>
          </cell>
          <cell r="Y4605" t="str">
            <v>CALLE 28 DE JUNIO S/N Y GARCIA MORENO ENTRADA LLANO GRANDE</v>
          </cell>
        </row>
        <row r="4606">
          <cell r="A4606" t="str">
            <v>2482294</v>
          </cell>
          <cell r="B4606">
            <v>493386</v>
          </cell>
          <cell r="C4606" t="str">
            <v>2482294</v>
          </cell>
          <cell r="D4606" t="str">
            <v>MDELIVERY</v>
          </cell>
          <cell r="E4606" t="str">
            <v>DESPACHO</v>
          </cell>
          <cell r="F4606" t="str">
            <v>NORMAL</v>
          </cell>
          <cell r="G4606" t="str">
            <v>FT78834</v>
          </cell>
          <cell r="H4606">
            <v>44936</v>
          </cell>
          <cell r="I4606" t="str">
            <v>ENTREGADO</v>
          </cell>
          <cell r="J4606">
            <v>44937</v>
          </cell>
          <cell r="K4606" t="str">
            <v>ANA MARIA VALLE TORO_ANA MARIA VALLE TORO</v>
          </cell>
          <cell r="L4606" t="str">
            <v xml:space="preserve"> FRANCISCO SALAZAR E 10 37 Y JOSE TAMAYO EDIFICIO ATLANTICS BUSINESS CENTER 4 PISO OFICINA 401 REFERENCIA EDIFICIO ATLANTICS BUSINESS CENTER </v>
          </cell>
          <cell r="M4606" t="str">
            <v>1801952522001</v>
          </cell>
          <cell r="N4606" t="str">
            <v>0999073211</v>
          </cell>
          <cell r="O4606" t="str">
            <v/>
          </cell>
          <cell r="P4606" t="str">
            <v>QUITO</v>
          </cell>
          <cell r="Q4606" t="str">
            <v>QUITO</v>
          </cell>
          <cell r="R4606" t="str">
            <v>PICHINCHA</v>
          </cell>
          <cell r="T4606" t="str">
            <v>FLEXTRANS UIO</v>
          </cell>
          <cell r="U4606" t="str">
            <v>FLEXNETUIO_LOCAL</v>
          </cell>
          <cell r="V4606">
            <v>1</v>
          </cell>
          <cell r="W4606">
            <v>1</v>
          </cell>
          <cell r="X4606" t="str">
            <v>FLEXNET ECUADOR - MDELIVERY</v>
          </cell>
          <cell r="Y4606" t="str">
            <v>CALLE 28 DE JUNIO S/N Y GARCIA MORENO ENTRADA LLANO GRANDE</v>
          </cell>
        </row>
        <row r="4607">
          <cell r="A4607" t="str">
            <v>2482296</v>
          </cell>
          <cell r="B4607">
            <v>493387</v>
          </cell>
          <cell r="C4607" t="str">
            <v>2482296</v>
          </cell>
          <cell r="D4607" t="str">
            <v>MDELIVERY</v>
          </cell>
          <cell r="E4607" t="str">
            <v>DESPACHO</v>
          </cell>
          <cell r="F4607" t="str">
            <v>NORMAL</v>
          </cell>
          <cell r="G4607" t="str">
            <v>FT78819</v>
          </cell>
          <cell r="H4607">
            <v>44936</v>
          </cell>
          <cell r="I4607" t="str">
            <v>ENTREGADO</v>
          </cell>
          <cell r="J4607">
            <v>44937</v>
          </cell>
          <cell r="K4607" t="str">
            <v>CRISTIAN PAREDES_ BANCO PICHINCHA CA</v>
          </cell>
          <cell r="L4607" t="str">
            <v>Amazonas y Pereira Matriz Banco Pichincha Av Piso 7</v>
          </cell>
          <cell r="M4607" t="str">
            <v>1790010937001</v>
          </cell>
          <cell r="N4607" t="str">
            <v>0999059226</v>
          </cell>
          <cell r="O4607" t="str">
            <v/>
          </cell>
          <cell r="P4607" t="str">
            <v>QUITO</v>
          </cell>
          <cell r="Q4607" t="str">
            <v>QUITO</v>
          </cell>
          <cell r="R4607" t="str">
            <v>PICHINCHA</v>
          </cell>
          <cell r="T4607" t="str">
            <v>FLEXTRANS UIO</v>
          </cell>
          <cell r="U4607" t="str">
            <v>FLEXNETUIO_LOCAL</v>
          </cell>
          <cell r="V4607">
            <v>1</v>
          </cell>
          <cell r="W4607">
            <v>1</v>
          </cell>
          <cell r="X4607" t="str">
            <v>FLEXNET ECUADOR - MDELIVERY</v>
          </cell>
          <cell r="Y4607" t="str">
            <v>CALLE 28 DE JUNIO S/N Y GARCIA MORENO ENTRADA LLANO GRANDE</v>
          </cell>
        </row>
        <row r="4608">
          <cell r="A4608" t="str">
            <v>2482297_1</v>
          </cell>
          <cell r="B4608">
            <v>493388</v>
          </cell>
          <cell r="C4608" t="str">
            <v>2482297_1</v>
          </cell>
          <cell r="D4608" t="str">
            <v>MDELIVERY</v>
          </cell>
          <cell r="E4608" t="str">
            <v>DESPACHO</v>
          </cell>
          <cell r="F4608" t="str">
            <v>NORMAL</v>
          </cell>
          <cell r="G4608" t="str">
            <v>FT78781</v>
          </cell>
          <cell r="H4608">
            <v>44936</v>
          </cell>
          <cell r="I4608" t="str">
            <v>ENTREGADO</v>
          </cell>
          <cell r="J4608">
            <v>44937</v>
          </cell>
          <cell r="K4608" t="str">
            <v xml:space="preserve">Guillermo Veliz_BANCO GUAYAQUIL S A </v>
          </cell>
          <cell r="L4608" t="str">
            <v>Matriz Banco de Guayaquil Pichincha 107 y P Icaza</v>
          </cell>
          <cell r="M4608" t="str">
            <v>0990049459001</v>
          </cell>
          <cell r="N4608" t="str">
            <v>0969626312</v>
          </cell>
          <cell r="O4608" t="str">
            <v/>
          </cell>
          <cell r="P4608" t="str">
            <v>GUAYAQUIL</v>
          </cell>
          <cell r="Q4608" t="str">
            <v>GUAYAQUIL</v>
          </cell>
          <cell r="R4608" t="str">
            <v>GUAYAS</v>
          </cell>
          <cell r="T4608" t="str">
            <v>ITSACOURIER</v>
          </cell>
          <cell r="U4608" t="str">
            <v>FLEXNETUIO_GYE</v>
          </cell>
          <cell r="V4608">
            <v>1</v>
          </cell>
          <cell r="W4608">
            <v>1</v>
          </cell>
          <cell r="X4608" t="str">
            <v>FLEXNET ECUADOR - MDELIVERY</v>
          </cell>
          <cell r="Y4608" t="str">
            <v>CALLE 28 DE JUNIO S/N Y GARCIA MORENO ENTRADA LLANO GRANDE</v>
          </cell>
        </row>
        <row r="4609">
          <cell r="A4609" t="str">
            <v>2482298</v>
          </cell>
          <cell r="B4609">
            <v>493389</v>
          </cell>
          <cell r="C4609" t="str">
            <v>2482298</v>
          </cell>
          <cell r="D4609" t="str">
            <v>MDELIVERY</v>
          </cell>
          <cell r="E4609" t="str">
            <v>DESPACHO</v>
          </cell>
          <cell r="F4609" t="str">
            <v>NORMAL</v>
          </cell>
          <cell r="G4609" t="str">
            <v>FT78816/FT79259</v>
          </cell>
          <cell r="H4609">
            <v>44936</v>
          </cell>
          <cell r="I4609" t="str">
            <v>ENTREGADO</v>
          </cell>
          <cell r="J4609">
            <v>44938</v>
          </cell>
          <cell r="K4609" t="str">
            <v xml:space="preserve">CHIMBO BENALCAZAR LUIS ALEXANDER_EQUINOX ECUADOR S A </v>
          </cell>
          <cell r="L4609" t="str">
            <v>AV GALO PLAZA LASSO  N66-299 Y LOS CEREZOS BODEGA DE MARATHOON</v>
          </cell>
          <cell r="M4609" t="str">
            <v>1790665437001</v>
          </cell>
          <cell r="N4609" t="str">
            <v>0994703653</v>
          </cell>
          <cell r="P4609" t="str">
            <v>QUITO</v>
          </cell>
          <cell r="Q4609" t="str">
            <v>QUITO</v>
          </cell>
          <cell r="R4609" t="str">
            <v>PICHINCHA</v>
          </cell>
          <cell r="T4609" t="str">
            <v>FLEXTRANS UIO</v>
          </cell>
          <cell r="U4609" t="str">
            <v>FLEXNETUIO_LOCAL</v>
          </cell>
          <cell r="V4609">
            <v>1</v>
          </cell>
          <cell r="W4609">
            <v>1</v>
          </cell>
          <cell r="X4609" t="str">
            <v>FLEXNET ECUADOR - MDELIVERY</v>
          </cell>
          <cell r="Y4609" t="str">
            <v>CALLE 28 DE JUNIO S/N Y GARCIA MORENO ENTRADA LLANO GRANDE</v>
          </cell>
        </row>
        <row r="4610">
          <cell r="A4610" t="str">
            <v>2482299</v>
          </cell>
          <cell r="B4610">
            <v>493390</v>
          </cell>
          <cell r="C4610" t="str">
            <v>2482299</v>
          </cell>
          <cell r="D4610" t="str">
            <v>MDELIVERY</v>
          </cell>
          <cell r="E4610" t="str">
            <v>DESPACHO</v>
          </cell>
          <cell r="F4610" t="str">
            <v>NORMAL</v>
          </cell>
          <cell r="G4610" t="str">
            <v>FT78815</v>
          </cell>
          <cell r="H4610">
            <v>44936</v>
          </cell>
          <cell r="I4610" t="str">
            <v>ENTREGADO</v>
          </cell>
          <cell r="J4610">
            <v>44937</v>
          </cell>
          <cell r="K4610" t="str">
            <v xml:space="preserve">JOSSELYN RAMOS_CONFECCIONES RECREATIVAS FIBRAN CIA LTDA </v>
          </cell>
          <cell r="L4610" t="str">
            <v>calle E3 N68 177 y calle N69 barrio las Carretas confecciones fibran</v>
          </cell>
          <cell r="M4610" t="str">
            <v>1791302931001</v>
          </cell>
          <cell r="N4610" t="str">
            <v>0985408381</v>
          </cell>
          <cell r="O4610" t="str">
            <v/>
          </cell>
          <cell r="P4610" t="str">
            <v>QUITO</v>
          </cell>
          <cell r="Q4610" t="str">
            <v>QUITO</v>
          </cell>
          <cell r="R4610" t="str">
            <v>PICHINCHA</v>
          </cell>
          <cell r="T4610" t="str">
            <v>FLEXTRANS UIO</v>
          </cell>
          <cell r="U4610" t="str">
            <v>FLEXNETUIO_LOCAL</v>
          </cell>
          <cell r="V4610">
            <v>1</v>
          </cell>
          <cell r="W4610">
            <v>1</v>
          </cell>
          <cell r="X4610" t="str">
            <v>FLEXNET ECUADOR - MDELIVERY</v>
          </cell>
          <cell r="Y4610" t="str">
            <v>CALLE 28 DE JUNIO S/N Y GARCIA MORENO ENTRADA LLANO GRANDE</v>
          </cell>
        </row>
        <row r="4611">
          <cell r="A4611" t="str">
            <v>2482300</v>
          </cell>
          <cell r="B4611">
            <v>493391</v>
          </cell>
          <cell r="C4611" t="str">
            <v>2482300</v>
          </cell>
          <cell r="D4611" t="str">
            <v>MDELIVERY</v>
          </cell>
          <cell r="E4611" t="str">
            <v>DESPACHO</v>
          </cell>
          <cell r="F4611" t="str">
            <v>NORMAL</v>
          </cell>
          <cell r="G4611" t="str">
            <v>FT78765</v>
          </cell>
          <cell r="H4611">
            <v>44936</v>
          </cell>
          <cell r="I4611" t="str">
            <v>ENTREGADO</v>
          </cell>
          <cell r="J4611">
            <v>44937</v>
          </cell>
          <cell r="K4611" t="str">
            <v>Silvia TriviNo_TELCONET S A</v>
          </cell>
          <cell r="L4611" t="str">
            <v>Kennedy Norte Mz 109 solar 21</v>
          </cell>
          <cell r="M4611" t="str">
            <v>0991327371001</v>
          </cell>
          <cell r="N4611" t="str">
            <v>0995551760</v>
          </cell>
          <cell r="O4611" t="str">
            <v/>
          </cell>
          <cell r="P4611" t="str">
            <v>GUAYAQUIL</v>
          </cell>
          <cell r="Q4611" t="str">
            <v>GUAYAQUIL</v>
          </cell>
          <cell r="R4611" t="str">
            <v>GUAYAS</v>
          </cell>
          <cell r="T4611" t="str">
            <v>ITSACOURIER</v>
          </cell>
          <cell r="U4611" t="str">
            <v>FLEXNETUIO_GYE</v>
          </cell>
          <cell r="V4611">
            <v>1</v>
          </cell>
          <cell r="W4611">
            <v>1</v>
          </cell>
          <cell r="X4611" t="str">
            <v>FLEXNET ECUADOR - MDELIVERY</v>
          </cell>
          <cell r="Y4611" t="str">
            <v>CALLE 28 DE JUNIO S/N Y GARCIA MORENO ENTRADA LLANO GRANDE</v>
          </cell>
        </row>
        <row r="4612">
          <cell r="A4612" t="str">
            <v>2482302</v>
          </cell>
          <cell r="B4612">
            <v>493392</v>
          </cell>
          <cell r="C4612" t="str">
            <v>2482302</v>
          </cell>
          <cell r="D4612" t="str">
            <v>MDELIVERY</v>
          </cell>
          <cell r="E4612" t="str">
            <v>DESPACHO</v>
          </cell>
          <cell r="F4612" t="str">
            <v>NORMAL</v>
          </cell>
          <cell r="G4612" t="str">
            <v>FT78882</v>
          </cell>
          <cell r="H4612">
            <v>44936</v>
          </cell>
          <cell r="I4612" t="str">
            <v>ENTREGADO</v>
          </cell>
          <cell r="J4612">
            <v>44937</v>
          </cell>
          <cell r="K4612" t="str">
            <v>MARIANGEL MARTINEZ_LUCIA VINUEZA CIA LTDA</v>
          </cell>
          <cell r="L4612" t="str">
            <v xml:space="preserve"> PICHINCHA QUITO Av Interoceanica NA Av Oswaldo Guayasamin CUMBAYA </v>
          </cell>
          <cell r="M4612" t="str">
            <v>1792270456001</v>
          </cell>
          <cell r="N4612" t="str">
            <v>0961310798</v>
          </cell>
          <cell r="O4612" t="str">
            <v/>
          </cell>
          <cell r="P4612" t="str">
            <v>QUITO</v>
          </cell>
          <cell r="Q4612" t="str">
            <v>QUITO</v>
          </cell>
          <cell r="R4612" t="str">
            <v>PICHINCHA</v>
          </cell>
          <cell r="T4612" t="str">
            <v>FLEXTRANS UIO</v>
          </cell>
          <cell r="U4612" t="str">
            <v>FLEXNETUIO_LOCAL</v>
          </cell>
          <cell r="V4612">
            <v>1</v>
          </cell>
          <cell r="W4612">
            <v>1</v>
          </cell>
          <cell r="X4612" t="str">
            <v>FLEXNET ECUADOR - MDELIVERY</v>
          </cell>
          <cell r="Y4612" t="str">
            <v>CALLE 28 DE JUNIO S/N Y GARCIA MORENO ENTRADA LLANO GRANDE</v>
          </cell>
        </row>
        <row r="4613">
          <cell r="A4613" t="str">
            <v>2482303</v>
          </cell>
          <cell r="B4613">
            <v>493393</v>
          </cell>
          <cell r="C4613" t="str">
            <v>2482303</v>
          </cell>
          <cell r="D4613" t="str">
            <v>MDELIVERY</v>
          </cell>
          <cell r="E4613" t="str">
            <v>DESPACHO</v>
          </cell>
          <cell r="F4613" t="str">
            <v>NORMAL</v>
          </cell>
          <cell r="G4613" t="str">
            <v>FT78813</v>
          </cell>
          <cell r="H4613">
            <v>44936</v>
          </cell>
          <cell r="I4613" t="str">
            <v>ENTREGADO</v>
          </cell>
          <cell r="J4613">
            <v>44937</v>
          </cell>
          <cell r="K4613" t="str">
            <v xml:space="preserve">Maria Cristina Orbe Aguirre_BANCO GUAYAQUIL S A </v>
          </cell>
          <cell r="L4613" t="str">
            <v>Santa Maria y Reina Victoria Banco Guayaquil</v>
          </cell>
          <cell r="M4613" t="str">
            <v>0990049459001</v>
          </cell>
          <cell r="N4613" t="str">
            <v>0984886373</v>
          </cell>
          <cell r="O4613" t="str">
            <v/>
          </cell>
          <cell r="P4613" t="str">
            <v>QUITO</v>
          </cell>
          <cell r="Q4613" t="str">
            <v>QUITO</v>
          </cell>
          <cell r="R4613" t="str">
            <v>PICHINCHA</v>
          </cell>
          <cell r="T4613" t="str">
            <v>FLEXTRANS UIO</v>
          </cell>
          <cell r="U4613" t="str">
            <v>FLEXNETUIO_LOCAL</v>
          </cell>
          <cell r="V4613">
            <v>1</v>
          </cell>
          <cell r="W4613">
            <v>1</v>
          </cell>
          <cell r="X4613" t="str">
            <v>FLEXNET ECUADOR - MDELIVERY</v>
          </cell>
          <cell r="Y4613" t="str">
            <v>CALLE 28 DE JUNIO S/N Y GARCIA MORENO ENTRADA LLANO GRANDE</v>
          </cell>
        </row>
        <row r="4614">
          <cell r="A4614" t="str">
            <v>2482304</v>
          </cell>
          <cell r="B4614">
            <v>493394</v>
          </cell>
          <cell r="C4614" t="str">
            <v>2482304</v>
          </cell>
          <cell r="D4614" t="str">
            <v>MDELIVERY</v>
          </cell>
          <cell r="E4614" t="str">
            <v>DESPACHO</v>
          </cell>
          <cell r="F4614" t="str">
            <v>NORMAL</v>
          </cell>
          <cell r="G4614" t="str">
            <v>031080002482304</v>
          </cell>
          <cell r="H4614">
            <v>44936</v>
          </cell>
          <cell r="I4614" t="str">
            <v>ENTREGADO</v>
          </cell>
          <cell r="J4614">
            <v>44937</v>
          </cell>
          <cell r="K4614" t="str">
            <v>MOLINA CAJAS MARCIA VERONICA_MOLINA CAJAS MARCIA VERONICA</v>
          </cell>
          <cell r="L4614" t="str">
            <v>LATACUNGA STR SAN MARTIN GRAL PROANO Y JUAN ABEL ECHEVERRIA COMANDO DE LA POLICIA DE LA SUBZONA COTOPAXIN 5 OFICINA DE ACTIVOS FIJOS</v>
          </cell>
          <cell r="M4614" t="str">
            <v>0503255127001</v>
          </cell>
          <cell r="N4614" t="str">
            <v>0991643201/0960837943</v>
          </cell>
          <cell r="O4614" t="str">
            <v/>
          </cell>
          <cell r="P4614" t="str">
            <v>LATACUNGA</v>
          </cell>
          <cell r="Q4614" t="str">
            <v>LATACUNGA</v>
          </cell>
          <cell r="R4614" t="str">
            <v>COTOPAXI</v>
          </cell>
          <cell r="T4614" t="str">
            <v>TRAMACO</v>
          </cell>
          <cell r="U4614" t="str">
            <v>FLEXNETUIO_PROVINCIA</v>
          </cell>
          <cell r="V4614">
            <v>1</v>
          </cell>
          <cell r="W4614">
            <v>1</v>
          </cell>
          <cell r="X4614" t="str">
            <v>FLEXNET ECUADOR - MDELIVERY</v>
          </cell>
          <cell r="Y4614" t="str">
            <v>CALLE 28 DE JUNIO S/N Y GARCIA MORENO ENTRADA LLANO GRANDE</v>
          </cell>
        </row>
        <row r="4615">
          <cell r="A4615" t="str">
            <v>2482305</v>
          </cell>
          <cell r="B4615">
            <v>493395</v>
          </cell>
          <cell r="C4615" t="str">
            <v>2482305</v>
          </cell>
          <cell r="D4615" t="str">
            <v>MDELIVERY</v>
          </cell>
          <cell r="E4615" t="str">
            <v>DESPACHO</v>
          </cell>
          <cell r="F4615" t="str">
            <v>NORMAL</v>
          </cell>
          <cell r="G4615" t="str">
            <v>FT78764</v>
          </cell>
          <cell r="H4615">
            <v>44936</v>
          </cell>
          <cell r="I4615" t="str">
            <v>ENTREGADO</v>
          </cell>
          <cell r="J4615">
            <v>44938</v>
          </cell>
          <cell r="K4615" t="str">
            <v>CLELIO MAURICIO RODRIGUEZ MENDOZA_CLELIO MAURICIO RODRIGUEZ MENDOZA</v>
          </cell>
          <cell r="L4615" t="str">
            <v xml:space="preserve"> AVENIDAD COSME RENELLA MZ 1 VILLA 3 CIUDADELA LA FAE REFERENCIA EN OMNISEP SEGURIDAD PRIVADA </v>
          </cell>
          <cell r="M4615" t="str">
            <v>1708724800001</v>
          </cell>
          <cell r="N4615" t="str">
            <v>0992339131</v>
          </cell>
          <cell r="O4615" t="str">
            <v/>
          </cell>
          <cell r="P4615" t="str">
            <v>GUAYAQUIL</v>
          </cell>
          <cell r="Q4615" t="str">
            <v>GUAYAQUIL</v>
          </cell>
          <cell r="R4615" t="str">
            <v>GUAYAS</v>
          </cell>
          <cell r="T4615" t="str">
            <v>ITSACOURIER</v>
          </cell>
          <cell r="U4615" t="str">
            <v>FLEXNETUIO_GYE</v>
          </cell>
          <cell r="V4615">
            <v>1</v>
          </cell>
          <cell r="W4615">
            <v>1</v>
          </cell>
          <cell r="X4615" t="str">
            <v>FLEXNET ECUADOR - MDELIVERY</v>
          </cell>
          <cell r="Y4615" t="str">
            <v>CALLE 28 DE JUNIO S/N Y GARCIA MORENO ENTRADA LLANO GRANDE</v>
          </cell>
        </row>
        <row r="4616">
          <cell r="A4616" t="str">
            <v>2482306</v>
          </cell>
          <cell r="B4616">
            <v>493396</v>
          </cell>
          <cell r="C4616" t="str">
            <v>2482306</v>
          </cell>
          <cell r="D4616" t="str">
            <v>MDELIVERY</v>
          </cell>
          <cell r="E4616" t="str">
            <v>DESPACHO</v>
          </cell>
          <cell r="F4616" t="str">
            <v>NORMAL</v>
          </cell>
          <cell r="G4616" t="str">
            <v>FT78833</v>
          </cell>
          <cell r="H4616">
            <v>44936</v>
          </cell>
          <cell r="I4616" t="str">
            <v>ENTREGADO</v>
          </cell>
          <cell r="J4616">
            <v>44937</v>
          </cell>
          <cell r="K4616" t="str">
            <v>YOLANDA KATALINA PAVON HERNANDEZ_YOLANDA KATALINA PAVON HERNANDEZ</v>
          </cell>
          <cell r="L4616" t="str">
            <v xml:space="preserve"> Coop Nuevo amanecer calle Manuela Saenz N15 194 y de los ciruelos REFERENCIA DIAGONAL A VIVERES PABLITO </v>
          </cell>
          <cell r="M4616" t="str">
            <v>1713627246001</v>
          </cell>
          <cell r="N4616" t="str">
            <v>09926272354</v>
          </cell>
          <cell r="O4616" t="str">
            <v/>
          </cell>
          <cell r="P4616" t="str">
            <v>QUITO</v>
          </cell>
          <cell r="Q4616" t="str">
            <v>QUITO</v>
          </cell>
          <cell r="R4616" t="str">
            <v>PICHINCHA</v>
          </cell>
          <cell r="T4616" t="str">
            <v>FLEXTRANS UIO</v>
          </cell>
          <cell r="U4616" t="str">
            <v>FLEXNETUIO_LOCAL</v>
          </cell>
          <cell r="V4616">
            <v>1</v>
          </cell>
          <cell r="W4616">
            <v>1</v>
          </cell>
          <cell r="X4616" t="str">
            <v>FLEXNET ECUADOR - MDELIVERY</v>
          </cell>
          <cell r="Y4616" t="str">
            <v>CALLE 28 DE JUNIO S/N Y GARCIA MORENO ENTRADA LLANO GRANDE</v>
          </cell>
        </row>
        <row r="4617">
          <cell r="A4617" t="str">
            <v>2482307</v>
          </cell>
          <cell r="B4617">
            <v>493397</v>
          </cell>
          <cell r="C4617" t="str">
            <v>2482307</v>
          </cell>
          <cell r="D4617" t="str">
            <v>MDELIVERY</v>
          </cell>
          <cell r="E4617" t="str">
            <v>DESPACHO</v>
          </cell>
          <cell r="F4617" t="str">
            <v>NORMAL</v>
          </cell>
          <cell r="G4617" t="str">
            <v>031080002482307</v>
          </cell>
          <cell r="H4617">
            <v>44936</v>
          </cell>
          <cell r="I4617" t="str">
            <v>ENTREGADO</v>
          </cell>
          <cell r="J4617">
            <v>44937</v>
          </cell>
          <cell r="K4617" t="str">
            <v>Diego Vallejo Lara_ECUAPRIMAS</v>
          </cell>
          <cell r="L4617" t="str">
            <v xml:space="preserve">Av Heleodoro Ayala 2 47 entre Carlos Merlo y Cristobal Tobar Ecuaprimas </v>
          </cell>
          <cell r="M4617" t="str">
            <v>0927929273</v>
          </cell>
          <cell r="N4617" t="str">
            <v>0995048870</v>
          </cell>
          <cell r="O4617" t="str">
            <v/>
          </cell>
          <cell r="P4617" t="str">
            <v>IBARRA</v>
          </cell>
          <cell r="Q4617" t="str">
            <v>IBARRA</v>
          </cell>
          <cell r="R4617" t="str">
            <v>IMBABURA</v>
          </cell>
          <cell r="T4617" t="str">
            <v>TRAMACO</v>
          </cell>
          <cell r="U4617" t="str">
            <v>FLEXNETUIO_PROVINCIA</v>
          </cell>
          <cell r="V4617">
            <v>1</v>
          </cell>
          <cell r="W4617">
            <v>1</v>
          </cell>
          <cell r="X4617" t="str">
            <v>FLEXNET ECUADOR - MDELIVERY</v>
          </cell>
          <cell r="Y4617" t="str">
            <v>CALLE 28 DE JUNIO S/N Y GARCIA MORENO ENTRADA LLANO GRANDE</v>
          </cell>
        </row>
        <row r="4618">
          <cell r="A4618" t="str">
            <v>2482308</v>
          </cell>
          <cell r="B4618">
            <v>493398</v>
          </cell>
          <cell r="C4618" t="str">
            <v>2482308</v>
          </cell>
          <cell r="D4618" t="str">
            <v>MDELIVERY</v>
          </cell>
          <cell r="E4618" t="str">
            <v>DESPACHO</v>
          </cell>
          <cell r="F4618" t="str">
            <v>NORMAL</v>
          </cell>
          <cell r="G4618" t="str">
            <v>FT78789</v>
          </cell>
          <cell r="H4618">
            <v>44936</v>
          </cell>
          <cell r="I4618" t="str">
            <v>ENTREGADO</v>
          </cell>
          <cell r="J4618">
            <v>44937</v>
          </cell>
          <cell r="K4618" t="str">
            <v xml:space="preserve">Lisbeth Domenica MuNoz Sandoval_BANCO GUAYAQUIL S A </v>
          </cell>
          <cell r="L4618" t="str">
            <v xml:space="preserve"> GUAYAS GUAYAQUIL Urbanizacion Sambocity etapa madison park mz 10 v 15 Urbanizacion Sambocity etapa madison park mz 10 v 15 Urbanizacion Sambocity etapa madison park mz 10 v 15 </v>
          </cell>
          <cell r="M4618" t="str">
            <v>0990049459001</v>
          </cell>
          <cell r="N4618" t="str">
            <v>986285891</v>
          </cell>
          <cell r="O4618" t="str">
            <v/>
          </cell>
          <cell r="P4618" t="str">
            <v>GUAYAQUIL</v>
          </cell>
          <cell r="Q4618" t="str">
            <v>GUAYAQUIL</v>
          </cell>
          <cell r="R4618" t="str">
            <v>GUAYAS</v>
          </cell>
          <cell r="T4618" t="str">
            <v>ITSACOURIER</v>
          </cell>
          <cell r="U4618" t="str">
            <v>FLEXNETUIO_GYE</v>
          </cell>
          <cell r="V4618">
            <v>1</v>
          </cell>
          <cell r="W4618">
            <v>1</v>
          </cell>
          <cell r="X4618" t="str">
            <v>FLEXNET ECUADOR - MDELIVERY</v>
          </cell>
          <cell r="Y4618" t="str">
            <v>CALLE 28 DE JUNIO S/N Y GARCIA MORENO ENTRADA LLANO GRANDE</v>
          </cell>
        </row>
        <row r="4619">
          <cell r="A4619" t="str">
            <v>2482309</v>
          </cell>
          <cell r="B4619">
            <v>493399</v>
          </cell>
          <cell r="C4619" t="str">
            <v>2482309</v>
          </cell>
          <cell r="D4619" t="str">
            <v>MDELIVERY</v>
          </cell>
          <cell r="E4619" t="str">
            <v>DESPACHO</v>
          </cell>
          <cell r="F4619" t="str">
            <v>NORMAL</v>
          </cell>
          <cell r="G4619" t="str">
            <v>FT78774</v>
          </cell>
          <cell r="H4619">
            <v>44936</v>
          </cell>
          <cell r="I4619" t="str">
            <v>ENTREGADO</v>
          </cell>
          <cell r="J4619">
            <v>44937</v>
          </cell>
          <cell r="K4619" t="str">
            <v>JUAN PEREZ_ BANCO PICHINCHA CA</v>
          </cell>
          <cell r="L4619" t="str">
            <v>Av Francisco de Orellana Y Justino Cornejo Esq 7to Piso</v>
          </cell>
          <cell r="M4619" t="str">
            <v>1790010937001</v>
          </cell>
          <cell r="N4619" t="str">
            <v>0995811533</v>
          </cell>
          <cell r="O4619" t="str">
            <v/>
          </cell>
          <cell r="P4619" t="str">
            <v>GUAYAQUIL</v>
          </cell>
          <cell r="Q4619" t="str">
            <v>GUAYAQUIL</v>
          </cell>
          <cell r="R4619" t="str">
            <v>GUAYAS</v>
          </cell>
          <cell r="T4619" t="str">
            <v>ITSACOURIER</v>
          </cell>
          <cell r="U4619" t="str">
            <v>FLEXNETUIO_GYE</v>
          </cell>
          <cell r="V4619">
            <v>1</v>
          </cell>
          <cell r="W4619">
            <v>1</v>
          </cell>
          <cell r="X4619" t="str">
            <v>FLEXNET ECUADOR - MDELIVERY</v>
          </cell>
          <cell r="Y4619" t="str">
            <v>CALLE 28 DE JUNIO S/N Y GARCIA MORENO ENTRADA LLANO GRANDE</v>
          </cell>
        </row>
        <row r="4620">
          <cell r="A4620" t="str">
            <v>2482311</v>
          </cell>
          <cell r="B4620">
            <v>493400</v>
          </cell>
          <cell r="C4620" t="str">
            <v>2482311</v>
          </cell>
          <cell r="D4620" t="str">
            <v>MDELIVERY</v>
          </cell>
          <cell r="E4620" t="str">
            <v>DESPACHO</v>
          </cell>
          <cell r="F4620" t="str">
            <v>NORMAL</v>
          </cell>
          <cell r="G4620" t="str">
            <v>FT78785</v>
          </cell>
          <cell r="H4620">
            <v>44936</v>
          </cell>
          <cell r="I4620" t="str">
            <v>ENTREGADO</v>
          </cell>
          <cell r="J4620">
            <v>44937</v>
          </cell>
          <cell r="K4620" t="str">
            <v xml:space="preserve">Dennys Ricardo Pilpe Bohorquez_BANCO GUAYAQUIL S A </v>
          </cell>
          <cell r="L4620" t="str">
            <v xml:space="preserve"> GUAYAS GUAYAQUIL pichincha P icaza Matriz Banco Guayaquil Matriz Banco Guayaquil </v>
          </cell>
          <cell r="M4620" t="str">
            <v>0990049459001</v>
          </cell>
          <cell r="N4620" t="str">
            <v>995124336</v>
          </cell>
          <cell r="O4620" t="str">
            <v/>
          </cell>
          <cell r="P4620" t="str">
            <v>GUAYAQUIL</v>
          </cell>
          <cell r="Q4620" t="str">
            <v>GUAYAQUIL</v>
          </cell>
          <cell r="R4620" t="str">
            <v>GUAYAS</v>
          </cell>
          <cell r="T4620" t="str">
            <v>ITSACOURIER</v>
          </cell>
          <cell r="U4620" t="str">
            <v>FLEXNETUIO_GYE</v>
          </cell>
          <cell r="V4620">
            <v>1</v>
          </cell>
          <cell r="W4620">
            <v>1</v>
          </cell>
          <cell r="X4620" t="str">
            <v>FLEXNET ECUADOR - MDELIVERY</v>
          </cell>
          <cell r="Y4620" t="str">
            <v>CALLE 28 DE JUNIO S/N Y GARCIA MORENO ENTRADA LLANO GRANDE</v>
          </cell>
        </row>
        <row r="4621">
          <cell r="A4621" t="str">
            <v>2482317</v>
          </cell>
          <cell r="B4621">
            <v>493401</v>
          </cell>
          <cell r="C4621" t="str">
            <v>2482317</v>
          </cell>
          <cell r="D4621" t="str">
            <v>MDELIVERY</v>
          </cell>
          <cell r="E4621" t="str">
            <v>DESPACHO</v>
          </cell>
          <cell r="F4621" t="str">
            <v>NORMAL</v>
          </cell>
          <cell r="G4621" t="str">
            <v>031080002482317</v>
          </cell>
          <cell r="H4621">
            <v>44936</v>
          </cell>
          <cell r="I4621" t="str">
            <v>ENTREGADO</v>
          </cell>
          <cell r="J4621">
            <v>44937</v>
          </cell>
          <cell r="K4621" t="str">
            <v>Pricila Cueva_DIRECCION EMPRESARIAL S A DIRECSA</v>
          </cell>
          <cell r="L4621" t="str">
            <v xml:space="preserve"> MANABI MANTA Urbanizacion Arroyo Azul Calle Transmarina y Av Hugo Mayo </v>
          </cell>
          <cell r="M4621" t="str">
            <v>1391702434001</v>
          </cell>
          <cell r="N4621" t="str">
            <v>0999883372</v>
          </cell>
          <cell r="O4621" t="str">
            <v/>
          </cell>
          <cell r="P4621" t="str">
            <v>MANTA</v>
          </cell>
          <cell r="Q4621" t="str">
            <v>MANTA</v>
          </cell>
          <cell r="R4621" t="str">
            <v>MANABI</v>
          </cell>
          <cell r="T4621" t="str">
            <v>TRAMACO</v>
          </cell>
          <cell r="U4621" t="str">
            <v>FLEXNETUIO_PROVINCIA</v>
          </cell>
          <cell r="V4621">
            <v>1</v>
          </cell>
          <cell r="W4621">
            <v>1</v>
          </cell>
          <cell r="X4621" t="str">
            <v>FLEXNET ECUADOR - MDELIVERY</v>
          </cell>
          <cell r="Y4621" t="str">
            <v>CALLE 28 DE JUNIO S/N Y GARCIA MORENO ENTRADA LLANO GRANDE</v>
          </cell>
        </row>
        <row r="4622">
          <cell r="A4622" t="str">
            <v>2482320</v>
          </cell>
          <cell r="B4622">
            <v>493402</v>
          </cell>
          <cell r="C4622" t="str">
            <v>2482320</v>
          </cell>
          <cell r="D4622" t="str">
            <v>MDELIVERY</v>
          </cell>
          <cell r="E4622" t="str">
            <v>DESPACHO</v>
          </cell>
          <cell r="F4622" t="str">
            <v>NORMAL</v>
          </cell>
          <cell r="G4622" t="str">
            <v>FT78762</v>
          </cell>
          <cell r="H4622">
            <v>44936</v>
          </cell>
          <cell r="I4622" t="str">
            <v>ENTREGADO</v>
          </cell>
          <cell r="J4622">
            <v>44937</v>
          </cell>
          <cell r="K4622" t="str">
            <v>ARIEL FERNANDO VIVAS SALAZAR_ARIEL FERNANDO VIVAS SALAZAR</v>
          </cell>
          <cell r="L4622" t="str">
            <v xml:space="preserve"> TARQUI AV WASHINGTON DELAGADO Y CALLE LA SALLE AL FRENTE DE CORPBOY S A 2 08 28 8 S 79 53 09 8 W </v>
          </cell>
          <cell r="M4622" t="str">
            <v>0913077764001</v>
          </cell>
          <cell r="N4622" t="str">
            <v>0978622165/0964110413/0985602801</v>
          </cell>
          <cell r="O4622" t="str">
            <v/>
          </cell>
          <cell r="P4622" t="str">
            <v>GUAYAQUIL</v>
          </cell>
          <cell r="Q4622" t="str">
            <v>GUAYAQUIL</v>
          </cell>
          <cell r="R4622" t="str">
            <v>GUAYAS</v>
          </cell>
          <cell r="T4622" t="str">
            <v>ITSACOURIER</v>
          </cell>
          <cell r="U4622" t="str">
            <v>FLEXNETUIO_GYE</v>
          </cell>
          <cell r="V4622">
            <v>1</v>
          </cell>
          <cell r="W4622">
            <v>1</v>
          </cell>
          <cell r="X4622" t="str">
            <v>FLEXNET ECUADOR - MDELIVERY</v>
          </cell>
          <cell r="Y4622" t="str">
            <v>CALLE 28 DE JUNIO S/N Y GARCIA MORENO ENTRADA LLANO GRANDE</v>
          </cell>
        </row>
        <row r="4623">
          <cell r="A4623" t="str">
            <v>2482323</v>
          </cell>
          <cell r="B4623">
            <v>493403</v>
          </cell>
          <cell r="C4623" t="str">
            <v>2482323</v>
          </cell>
          <cell r="D4623" t="str">
            <v>MDELIVERY</v>
          </cell>
          <cell r="E4623" t="str">
            <v>DESPACHO</v>
          </cell>
          <cell r="F4623" t="str">
            <v>NORMAL</v>
          </cell>
          <cell r="G4623" t="str">
            <v>031080002482323</v>
          </cell>
          <cell r="H4623">
            <v>44936</v>
          </cell>
          <cell r="I4623" t="str">
            <v>ENTREGADO</v>
          </cell>
          <cell r="J4623">
            <v>44937</v>
          </cell>
          <cell r="K4623" t="str">
            <v xml:space="preserve">Xavier Jurado_BRENNTAG ECUADOR S A </v>
          </cell>
          <cell r="L4623" t="str">
            <v>Km 9 5 via Daule Brenntag Ecuador S A Junto a Lab Indunidas</v>
          </cell>
          <cell r="M4623" t="str">
            <v>0990005087001</v>
          </cell>
          <cell r="N4623" t="str">
            <v>0968877927 / 0998025786</v>
          </cell>
          <cell r="O4623" t="str">
            <v/>
          </cell>
          <cell r="P4623" t="str">
            <v>GUAYAQUIL</v>
          </cell>
          <cell r="Q4623" t="str">
            <v>GUAYAQUIL</v>
          </cell>
          <cell r="R4623" t="str">
            <v>GUAYAS</v>
          </cell>
          <cell r="T4623" t="str">
            <v>TRAMACO</v>
          </cell>
          <cell r="U4623" t="str">
            <v>FLEXNETUIO_GYE</v>
          </cell>
          <cell r="V4623">
            <v>1</v>
          </cell>
          <cell r="W4623">
            <v>1</v>
          </cell>
          <cell r="X4623" t="str">
            <v>FLEXNET ECUADOR - MDELIVERY</v>
          </cell>
          <cell r="Y4623" t="str">
            <v>CALLE 28 DE JUNIO S/N Y GARCIA MORENO ENTRADA LLANO GRANDE</v>
          </cell>
        </row>
        <row r="4624">
          <cell r="A4624" t="str">
            <v>2482324</v>
          </cell>
          <cell r="B4624">
            <v>493404</v>
          </cell>
          <cell r="C4624" t="str">
            <v>2482324</v>
          </cell>
          <cell r="D4624" t="str">
            <v>MDELIVERY</v>
          </cell>
          <cell r="E4624" t="str">
            <v>DESPACHO</v>
          </cell>
          <cell r="F4624" t="str">
            <v>NORMAL</v>
          </cell>
          <cell r="G4624" t="str">
            <v>FT78790</v>
          </cell>
          <cell r="H4624">
            <v>44936</v>
          </cell>
          <cell r="I4624" t="str">
            <v>ENTREGADO</v>
          </cell>
          <cell r="J4624">
            <v>44937</v>
          </cell>
          <cell r="K4624" t="str">
            <v xml:space="preserve">Sebastian Lauro Loaiza Reinoso_BANCO GUAYAQUIL S A </v>
          </cell>
          <cell r="L4624" t="str">
            <v xml:space="preserve"> GUAYAS GUAYAQUIL Pichincha P Icaza Anexo 2do piso Riesgo integral </v>
          </cell>
          <cell r="M4624" t="str">
            <v>0990049459001</v>
          </cell>
          <cell r="N4624" t="str">
            <v>967493222</v>
          </cell>
          <cell r="O4624" t="str">
            <v/>
          </cell>
          <cell r="P4624" t="str">
            <v>GUAYAQUIL</v>
          </cell>
          <cell r="Q4624" t="str">
            <v>GUAYAQUIL</v>
          </cell>
          <cell r="R4624" t="str">
            <v>GUAYAS</v>
          </cell>
          <cell r="T4624" t="str">
            <v>ITSACOURIER</v>
          </cell>
          <cell r="U4624" t="str">
            <v>FLEXNETUIO_GYE</v>
          </cell>
          <cell r="V4624">
            <v>1</v>
          </cell>
          <cell r="W4624">
            <v>1</v>
          </cell>
          <cell r="X4624" t="str">
            <v>FLEXNET ECUADOR - MDELIVERY</v>
          </cell>
          <cell r="Y4624" t="str">
            <v>CALLE 28 DE JUNIO S/N Y GARCIA MORENO ENTRADA LLANO GRANDE</v>
          </cell>
        </row>
        <row r="4625">
          <cell r="A4625" t="str">
            <v>2482326</v>
          </cell>
          <cell r="B4625">
            <v>493405</v>
          </cell>
          <cell r="C4625" t="str">
            <v>2482326</v>
          </cell>
          <cell r="D4625" t="str">
            <v>MDELIVERY</v>
          </cell>
          <cell r="E4625" t="str">
            <v>DESPACHO</v>
          </cell>
          <cell r="F4625" t="str">
            <v>NORMAL</v>
          </cell>
          <cell r="G4625" t="str">
            <v>FT78763</v>
          </cell>
          <cell r="H4625">
            <v>44936</v>
          </cell>
          <cell r="I4625" t="str">
            <v>ENTREGADO</v>
          </cell>
          <cell r="J4625">
            <v>44937</v>
          </cell>
          <cell r="K4625" t="str">
            <v>REYNA MARISOL CUESTA SIAVICHAY_REYNA MARISOL CUESTA SIAVICHAY</v>
          </cell>
          <cell r="L4625" t="str">
            <v xml:space="preserve"> TARQUI AV WASHINGTON DELAGADO Y CALLE LA SALLE AL FRENTE DE CORPBOY S A 2 08 28 8 S 79 53 09 8 W </v>
          </cell>
          <cell r="M4625" t="str">
            <v>0917848111001</v>
          </cell>
          <cell r="N4625" t="str">
            <v>0996616485</v>
          </cell>
          <cell r="O4625" t="str">
            <v/>
          </cell>
          <cell r="P4625" t="str">
            <v>GUAYAQUIL</v>
          </cell>
          <cell r="Q4625" t="str">
            <v>GUAYAQUIL</v>
          </cell>
          <cell r="R4625" t="str">
            <v>GUAYAS</v>
          </cell>
          <cell r="T4625" t="str">
            <v>ITSACOURIER</v>
          </cell>
          <cell r="U4625" t="str">
            <v>FLEXNETUIO_GYE</v>
          </cell>
          <cell r="V4625">
            <v>1</v>
          </cell>
          <cell r="W4625">
            <v>1</v>
          </cell>
          <cell r="X4625" t="str">
            <v>FLEXNET ECUADOR - MDELIVERY</v>
          </cell>
          <cell r="Y4625" t="str">
            <v>CALLE 28 DE JUNIO S/N Y GARCIA MORENO ENTRADA LLANO GRANDE</v>
          </cell>
        </row>
        <row r="4626">
          <cell r="A4626" t="str">
            <v>2482327</v>
          </cell>
          <cell r="B4626">
            <v>493406</v>
          </cell>
          <cell r="C4626" t="str">
            <v>2482327</v>
          </cell>
          <cell r="D4626" t="str">
            <v>MDELIVERY</v>
          </cell>
          <cell r="E4626" t="str">
            <v>DESPACHO</v>
          </cell>
          <cell r="F4626" t="str">
            <v>NORMAL</v>
          </cell>
          <cell r="G4626" t="str">
            <v>FT78820/031080002482327</v>
          </cell>
          <cell r="H4626">
            <v>44936</v>
          </cell>
          <cell r="I4626" t="str">
            <v>EN_TRANSITO</v>
          </cell>
          <cell r="J4626">
            <v>44943</v>
          </cell>
          <cell r="K4626" t="str">
            <v>RAUL MARCELO MIRANDA ANDRADE O VANESSA ESTRADA_ RAUL MARCELO MIRANDA ANDRADE</v>
          </cell>
          <cell r="L4626" t="str">
            <v>RETIRO AGENCIA TRAMACO ELOY ALFARO</v>
          </cell>
          <cell r="M4626" t="str">
            <v>1715198550001</v>
          </cell>
          <cell r="N4626" t="str">
            <v>0998003752</v>
          </cell>
          <cell r="P4626" t="str">
            <v>QUITO</v>
          </cell>
          <cell r="Q4626" t="str">
            <v>QUITO</v>
          </cell>
          <cell r="R4626" t="str">
            <v>PICHINCHA</v>
          </cell>
          <cell r="T4626" t="str">
            <v>TRAMACO</v>
          </cell>
          <cell r="U4626" t="str">
            <v>FLEXNETUIO_LOCAL</v>
          </cell>
          <cell r="V4626">
            <v>1</v>
          </cell>
          <cell r="W4626">
            <v>1</v>
          </cell>
          <cell r="X4626" t="str">
            <v>FLEXNET ECUADOR - MDELIVERY</v>
          </cell>
          <cell r="Y4626" t="str">
            <v>CALLE 28 DE JUNIO S/N Y GARCIA MORENO ENTRADA LLANO GRANDE</v>
          </cell>
        </row>
        <row r="4627">
          <cell r="A4627" t="str">
            <v>2482328</v>
          </cell>
          <cell r="B4627">
            <v>493407</v>
          </cell>
          <cell r="C4627" t="str">
            <v>2482328</v>
          </cell>
          <cell r="D4627" t="str">
            <v>MDELIVERY</v>
          </cell>
          <cell r="E4627" t="str">
            <v>DESPACHO</v>
          </cell>
          <cell r="F4627" t="str">
            <v>NORMAL</v>
          </cell>
          <cell r="G4627" t="str">
            <v>FT78812</v>
          </cell>
          <cell r="H4627">
            <v>44936</v>
          </cell>
          <cell r="I4627" t="str">
            <v>ENTREGADO</v>
          </cell>
          <cell r="J4627">
            <v>44942</v>
          </cell>
          <cell r="K4627" t="str">
            <v>VASQUEZ PINTO AQUILES RAFAEL O SANDY HERRERA_COMERCIALIZADORA DEL ECUADOR CRADS C A</v>
          </cell>
          <cell r="L4627" t="str">
            <v>CALLE LOS CIPRESES N3 284 Y PASAJE S N LOCAL CRADS</v>
          </cell>
          <cell r="M4627" t="str">
            <v>1792845696001</v>
          </cell>
          <cell r="N4627" t="str">
            <v>0998399762</v>
          </cell>
          <cell r="O4627" t="str">
            <v/>
          </cell>
          <cell r="P4627" t="str">
            <v>QUITO</v>
          </cell>
          <cell r="Q4627" t="str">
            <v>QUITO</v>
          </cell>
          <cell r="R4627" t="str">
            <v>PICHINCHA</v>
          </cell>
          <cell r="T4627" t="str">
            <v>FLEXTRANS UIO</v>
          </cell>
          <cell r="U4627" t="str">
            <v>FLEXNETUIO_LOCAL</v>
          </cell>
          <cell r="V4627">
            <v>1</v>
          </cell>
          <cell r="W4627">
            <v>1</v>
          </cell>
          <cell r="X4627" t="str">
            <v>FLEXNET ECUADOR - MDELIVERY</v>
          </cell>
          <cell r="Y4627" t="str">
            <v>CALLE 28 DE JUNIO S/N Y GARCIA MORENO ENTRADA LLANO GRANDE</v>
          </cell>
        </row>
        <row r="4628">
          <cell r="A4628" t="str">
            <v>2482335</v>
          </cell>
          <cell r="B4628">
            <v>493408</v>
          </cell>
          <cell r="C4628" t="str">
            <v>2482335</v>
          </cell>
          <cell r="D4628" t="str">
            <v>MDELIVERY</v>
          </cell>
          <cell r="E4628" t="str">
            <v>DESPACHO</v>
          </cell>
          <cell r="F4628" t="str">
            <v>NORMAL</v>
          </cell>
          <cell r="G4628" t="str">
            <v>FT78780</v>
          </cell>
          <cell r="H4628">
            <v>44936</v>
          </cell>
          <cell r="I4628" t="str">
            <v>ENTREGADO</v>
          </cell>
          <cell r="J4628">
            <v>44938</v>
          </cell>
          <cell r="K4628" t="str">
            <v>ROCIO JACQUELIN LINO PALMA_ROCIO JACQUELIN LINO PALMA</v>
          </cell>
          <cell r="L4628" t="str">
            <v>5 de octubre Mz 2984 Sl 01</v>
          </cell>
          <cell r="M4628" t="str">
            <v>0957350887001</v>
          </cell>
          <cell r="N4628" t="str">
            <v>0960546846</v>
          </cell>
          <cell r="O4628" t="str">
            <v/>
          </cell>
          <cell r="P4628" t="str">
            <v>GUAYAQUIL</v>
          </cell>
          <cell r="Q4628" t="str">
            <v>GUAYAQUIL</v>
          </cell>
          <cell r="R4628" t="str">
            <v>GUAYAS</v>
          </cell>
          <cell r="T4628" t="str">
            <v>ITSACOURIER</v>
          </cell>
          <cell r="U4628" t="str">
            <v>FLEXNETUIO_GYE</v>
          </cell>
          <cell r="V4628">
            <v>1</v>
          </cell>
          <cell r="W4628">
            <v>1</v>
          </cell>
          <cell r="X4628" t="str">
            <v>FLEXNET ECUADOR - MDELIVERY</v>
          </cell>
          <cell r="Y4628" t="str">
            <v>CALLE 28 DE JUNIO S/N Y GARCIA MORENO ENTRADA LLANO GRANDE</v>
          </cell>
        </row>
        <row r="4629">
          <cell r="A4629" t="str">
            <v>2482336</v>
          </cell>
          <cell r="B4629">
            <v>493409</v>
          </cell>
          <cell r="C4629" t="str">
            <v>2482336</v>
          </cell>
          <cell r="D4629" t="str">
            <v>MDELIVERY</v>
          </cell>
          <cell r="E4629" t="str">
            <v>DESPACHO</v>
          </cell>
          <cell r="F4629" t="str">
            <v>NORMAL</v>
          </cell>
          <cell r="G4629" t="str">
            <v>FT78767</v>
          </cell>
          <cell r="H4629">
            <v>44936</v>
          </cell>
          <cell r="I4629" t="str">
            <v>ENTREGADO</v>
          </cell>
          <cell r="J4629">
            <v>44937</v>
          </cell>
          <cell r="K4629" t="str">
            <v xml:space="preserve"> MERO LOOR CARLOS ENRIQUE_ MERO LOOR CARLOS ENRIQUE</v>
          </cell>
          <cell r="L4629" t="str">
            <v>GUAYAQUIL Cdla el Condor Mz P Villa 20 detras de CC Mal del Rio</v>
          </cell>
          <cell r="M4629" t="str">
            <v>0926416900001</v>
          </cell>
          <cell r="N4629" t="str">
            <v>0992673387</v>
          </cell>
          <cell r="O4629" t="str">
            <v/>
          </cell>
          <cell r="P4629" t="str">
            <v>GUAYAQUIL</v>
          </cell>
          <cell r="Q4629" t="str">
            <v>GUAYAQUIL</v>
          </cell>
          <cell r="R4629" t="str">
            <v>GUAYAS</v>
          </cell>
          <cell r="T4629" t="str">
            <v>ITSACOURIER</v>
          </cell>
          <cell r="U4629" t="str">
            <v>FLEXNETUIO_GYE</v>
          </cell>
          <cell r="V4629">
            <v>1</v>
          </cell>
          <cell r="W4629">
            <v>1</v>
          </cell>
          <cell r="X4629" t="str">
            <v>FLEXNET ECUADOR - MDELIVERY</v>
          </cell>
          <cell r="Y4629" t="str">
            <v>CALLE 28 DE JUNIO S/N Y GARCIA MORENO ENTRADA LLANO GRANDE</v>
          </cell>
        </row>
        <row r="4630">
          <cell r="A4630" t="str">
            <v>2482261</v>
          </cell>
          <cell r="B4630">
            <v>493336</v>
          </cell>
          <cell r="C4630" t="str">
            <v>2482261</v>
          </cell>
          <cell r="D4630" t="str">
            <v>MDELIVERY</v>
          </cell>
          <cell r="E4630" t="str">
            <v>DESPACHO</v>
          </cell>
          <cell r="F4630" t="str">
            <v>EXPRESS</v>
          </cell>
          <cell r="G4630" t="str">
            <v>EC6503</v>
          </cell>
          <cell r="H4630">
            <v>44936</v>
          </cell>
          <cell r="I4630" t="str">
            <v>ENTREGADO</v>
          </cell>
          <cell r="J4630">
            <v>44936</v>
          </cell>
          <cell r="K4630" t="str">
            <v>OSCAR MAURICIO MAYA LOPEZ_OSCAR MAURICIO MAYA LOPEZ</v>
          </cell>
          <cell r="L4630" t="str">
            <v>RumiNahui Av Del Maestro y Galo Plaza Lasso Complejo Habitacional de la Policia Nacional</v>
          </cell>
          <cell r="M4630" t="str">
            <v>1001802527001</v>
          </cell>
          <cell r="N4630" t="str">
            <v>0993403645</v>
          </cell>
          <cell r="O4630" t="str">
            <v/>
          </cell>
          <cell r="P4630" t="str">
            <v>QUITO</v>
          </cell>
          <cell r="Q4630" t="str">
            <v>QUITO</v>
          </cell>
          <cell r="R4630" t="str">
            <v>PICHINCHA</v>
          </cell>
          <cell r="T4630" t="str">
            <v>EXPRESSCON</v>
          </cell>
          <cell r="U4630" t="str">
            <v>FLEXNETUIO_LOCAL</v>
          </cell>
          <cell r="V4630">
            <v>1</v>
          </cell>
          <cell r="W4630">
            <v>1</v>
          </cell>
          <cell r="X4630" t="str">
            <v>FLEXNET ECUADOR - MDELIVERY</v>
          </cell>
          <cell r="Y4630" t="str">
            <v>CALLE 28 DE JUNIO S/N Y GARCIA MORENO ENTRADA LLANO GRANDE</v>
          </cell>
        </row>
        <row r="4631">
          <cell r="A4631" t="str">
            <v>2482286_1</v>
          </cell>
          <cell r="B4631">
            <v>493337</v>
          </cell>
          <cell r="C4631" t="str">
            <v>2482286_1</v>
          </cell>
          <cell r="D4631" t="str">
            <v>MDELIVERY</v>
          </cell>
          <cell r="E4631" t="str">
            <v>DESPACHO</v>
          </cell>
          <cell r="F4631" t="str">
            <v>EXPRESS</v>
          </cell>
          <cell r="G4631" t="str">
            <v>FTS45412</v>
          </cell>
          <cell r="H4631">
            <v>44936</v>
          </cell>
          <cell r="I4631" t="str">
            <v>ENTREGADO</v>
          </cell>
          <cell r="J4631">
            <v>44938</v>
          </cell>
          <cell r="K4631" t="str">
            <v>Stiven Agreda Maria Samaniego_ASOCIACION NACIONAL DE SERVIDORES PUBLICOS DE LA C</v>
          </cell>
          <cell r="L4631" t="str">
            <v xml:space="preserve">Juan Montalvo E4 37 y Av 6 de diciembre 4to piso comedor edificio de la Contraloria General del Estado </v>
          </cell>
          <cell r="M4631" t="str">
            <v>1791294467001</v>
          </cell>
          <cell r="N4631" t="str">
            <v>0984606524</v>
          </cell>
          <cell r="O4631" t="str">
            <v/>
          </cell>
          <cell r="P4631" t="str">
            <v>QUITO</v>
          </cell>
          <cell r="Q4631" t="str">
            <v>QUITO</v>
          </cell>
          <cell r="R4631" t="str">
            <v>PICHINCHA</v>
          </cell>
          <cell r="T4631" t="str">
            <v>TRANSERVISS</v>
          </cell>
          <cell r="U4631" t="str">
            <v>FLEXNETUIO_LOCAL</v>
          </cell>
          <cell r="V4631">
            <v>1</v>
          </cell>
          <cell r="W4631">
            <v>1</v>
          </cell>
          <cell r="X4631" t="str">
            <v>FLEXNET ECUADOR - MDELIVERY</v>
          </cell>
          <cell r="Y4631" t="str">
            <v>CALLE 28 DE JUNIO S/N Y GARCIA MORENO ENTRADA LLANO GRANDE</v>
          </cell>
        </row>
        <row r="4632">
          <cell r="A4632" t="str">
            <v>2482287</v>
          </cell>
          <cell r="B4632">
            <v>493338</v>
          </cell>
          <cell r="C4632" t="str">
            <v>2482287</v>
          </cell>
          <cell r="D4632" t="str">
            <v>MDELIVERY</v>
          </cell>
          <cell r="E4632" t="str">
            <v>DESPACHO</v>
          </cell>
          <cell r="F4632" t="str">
            <v>EXPRESS</v>
          </cell>
          <cell r="G4632" t="str">
            <v>FTS45406</v>
          </cell>
          <cell r="H4632">
            <v>44936</v>
          </cell>
          <cell r="I4632" t="str">
            <v>ENTREGADO</v>
          </cell>
          <cell r="J4632">
            <v>44936</v>
          </cell>
          <cell r="K4632" t="str">
            <v xml:space="preserve"> LUIS ANTONIO GONZALEZ CAJAMARCA_ LUIS ANTONIO GONZALEZ CAJAMARCA</v>
          </cell>
          <cell r="L4632" t="str">
            <v>QUITO SUR SECTOR GUAJALO BARRIO LUCHA DE LO POBRES LA ARGELIA 21 DE AGOSTO LOTE 177 Y PASAJE S24 CASA DE COLOR BLANCO CON BALDOZA EN MECANICA AUTOMOTRIZ SUR</v>
          </cell>
          <cell r="M4632" t="str">
            <v>1105621260</v>
          </cell>
          <cell r="N4632" t="str">
            <v>0991913070</v>
          </cell>
          <cell r="O4632" t="str">
            <v/>
          </cell>
          <cell r="P4632" t="str">
            <v>QUITO</v>
          </cell>
          <cell r="Q4632" t="str">
            <v>QUITO</v>
          </cell>
          <cell r="R4632" t="str">
            <v>PICHINCHA</v>
          </cell>
          <cell r="T4632" t="str">
            <v>TRANSERVISS</v>
          </cell>
          <cell r="U4632" t="str">
            <v>FLEXNETUIO_LOCAL</v>
          </cell>
          <cell r="V4632">
            <v>1</v>
          </cell>
          <cell r="W4632">
            <v>1</v>
          </cell>
          <cell r="X4632" t="str">
            <v>FLEXNET ECUADOR - MDELIVERY</v>
          </cell>
          <cell r="Y4632" t="str">
            <v>CALLE 28 DE JUNIO S/N Y GARCIA MORENO ENTRADA LLANO GRANDE</v>
          </cell>
        </row>
        <row r="4633">
          <cell r="A4633" t="str">
            <v>2482295</v>
          </cell>
          <cell r="B4633">
            <v>493339</v>
          </cell>
          <cell r="C4633" t="str">
            <v>2482295</v>
          </cell>
          <cell r="D4633" t="str">
            <v>MDELIVERY</v>
          </cell>
          <cell r="E4633" t="str">
            <v>DESPACHO</v>
          </cell>
          <cell r="F4633" t="str">
            <v>EXPRESS</v>
          </cell>
          <cell r="G4633" t="str">
            <v>FTS45403</v>
          </cell>
          <cell r="H4633">
            <v>44936</v>
          </cell>
          <cell r="I4633" t="str">
            <v>ENTREGADO</v>
          </cell>
          <cell r="J4633">
            <v>44936</v>
          </cell>
          <cell r="K4633" t="str">
            <v>LENIN GUAMAN_VALENCIA CORDOVA VANESSA MARICELA</v>
          </cell>
          <cell r="L4633" t="str">
            <v>TORIBIO MONTES Y DANIEL HIDALGO CASA N27 07</v>
          </cell>
          <cell r="M4633" t="str">
            <v>1804169132001</v>
          </cell>
          <cell r="N4633" t="str">
            <v>0984738619</v>
          </cell>
          <cell r="O4633" t="str">
            <v/>
          </cell>
          <cell r="P4633" t="str">
            <v>QUITO</v>
          </cell>
          <cell r="Q4633" t="str">
            <v>QUITO</v>
          </cell>
          <cell r="R4633" t="str">
            <v>PICHINCHA</v>
          </cell>
          <cell r="T4633" t="str">
            <v>TRANSERVISS</v>
          </cell>
          <cell r="U4633" t="str">
            <v>FLEXNETUIO_LOCAL</v>
          </cell>
          <cell r="V4633">
            <v>1</v>
          </cell>
          <cell r="W4633">
            <v>1</v>
          </cell>
          <cell r="X4633" t="str">
            <v>FLEXNET ECUADOR - MDELIVERY</v>
          </cell>
          <cell r="Y4633" t="str">
            <v>CALLE 28 DE JUNIO S/N Y GARCIA MORENO ENTRADA LLANO GRANDE</v>
          </cell>
        </row>
        <row r="4634">
          <cell r="A4634" t="str">
            <v>2482310</v>
          </cell>
          <cell r="B4634">
            <v>493340</v>
          </cell>
          <cell r="C4634" t="str">
            <v>2482310</v>
          </cell>
          <cell r="D4634" t="str">
            <v>MDELIVERY</v>
          </cell>
          <cell r="E4634" t="str">
            <v>DESPACHO</v>
          </cell>
          <cell r="F4634" t="str">
            <v>EXPRESS</v>
          </cell>
          <cell r="G4634" t="str">
            <v>FTS45413</v>
          </cell>
          <cell r="H4634">
            <v>44936</v>
          </cell>
          <cell r="I4634" t="str">
            <v>ENTREGADO</v>
          </cell>
          <cell r="J4634">
            <v>44936</v>
          </cell>
          <cell r="K4634" t="str">
            <v xml:space="preserve">TERESA RUBIO_ HOSPITAL METROPOLITANO S A S </v>
          </cell>
          <cell r="L4634" t="str">
            <v>Av Mariana de Jesus s n y Nicolas Arteta Hospital Metropolitano Area Talento Humano</v>
          </cell>
          <cell r="M4634" t="str">
            <v>1793178138001</v>
          </cell>
          <cell r="N4634" t="str">
            <v>0987832346</v>
          </cell>
          <cell r="O4634" t="str">
            <v/>
          </cell>
          <cell r="P4634" t="str">
            <v>QUITO</v>
          </cell>
          <cell r="Q4634" t="str">
            <v>QUITO</v>
          </cell>
          <cell r="R4634" t="str">
            <v>PICHINCHA</v>
          </cell>
          <cell r="T4634" t="str">
            <v>TRANSERVISS</v>
          </cell>
          <cell r="U4634" t="str">
            <v>FLEXNETUIO_LOCAL</v>
          </cell>
          <cell r="V4634">
            <v>1</v>
          </cell>
          <cell r="W4634">
            <v>1</v>
          </cell>
          <cell r="X4634" t="str">
            <v>FLEXNET ECUADOR - MDELIVERY</v>
          </cell>
          <cell r="Y4634" t="str">
            <v>CALLE 28 DE JUNIO S/N Y GARCIA MORENO ENTRADA LLANO GRANDE</v>
          </cell>
        </row>
        <row r="4635">
          <cell r="A4635" t="str">
            <v>2482312</v>
          </cell>
          <cell r="B4635">
            <v>493341</v>
          </cell>
          <cell r="C4635" t="str">
            <v>2482312</v>
          </cell>
          <cell r="D4635" t="str">
            <v>MDELIVERY</v>
          </cell>
          <cell r="E4635" t="str">
            <v>DESPACHO</v>
          </cell>
          <cell r="F4635" t="str">
            <v>EXPRESS</v>
          </cell>
          <cell r="G4635" t="str">
            <v>FTS45401</v>
          </cell>
          <cell r="H4635">
            <v>44936</v>
          </cell>
          <cell r="I4635" t="str">
            <v>ENTREGADO</v>
          </cell>
          <cell r="J4635">
            <v>44936</v>
          </cell>
          <cell r="K4635" t="str">
            <v>Abdon Calderon Macias_Consorcio Linea 1 Metro de Quito Acciona</v>
          </cell>
          <cell r="L4635" t="str">
            <v xml:space="preserve">AV ELOY ALFARO N35 09 Y PORTUGAL en la provincia ciudad PICHINCHA QUITO </v>
          </cell>
          <cell r="M4635" t="str">
            <v>1792627621001</v>
          </cell>
          <cell r="N4635" t="str">
            <v>0958744807</v>
          </cell>
          <cell r="O4635" t="str">
            <v/>
          </cell>
          <cell r="P4635" t="str">
            <v>QUITO</v>
          </cell>
          <cell r="Q4635" t="str">
            <v>QUITO</v>
          </cell>
          <cell r="R4635" t="str">
            <v>PICHINCHA</v>
          </cell>
          <cell r="T4635" t="str">
            <v>TRANSERVISS</v>
          </cell>
          <cell r="U4635" t="str">
            <v>FLEXNETUIO_LOCAL</v>
          </cell>
          <cell r="V4635">
            <v>1</v>
          </cell>
          <cell r="W4635">
            <v>1</v>
          </cell>
          <cell r="X4635" t="str">
            <v>FLEXNET ECUADOR - MDELIVERY</v>
          </cell>
          <cell r="Y4635" t="str">
            <v>CALLE 28 DE JUNIO S/N Y GARCIA MORENO ENTRADA LLANO GRANDE</v>
          </cell>
        </row>
        <row r="4636">
          <cell r="A4636" t="str">
            <v>2482318</v>
          </cell>
          <cell r="B4636">
            <v>493342</v>
          </cell>
          <cell r="C4636" t="str">
            <v>2482318</v>
          </cell>
          <cell r="D4636" t="str">
            <v>MDELIVERY</v>
          </cell>
          <cell r="E4636" t="str">
            <v>DESPACHO</v>
          </cell>
          <cell r="F4636" t="str">
            <v>EXPRESS</v>
          </cell>
          <cell r="G4636" t="str">
            <v>FTS45404</v>
          </cell>
          <cell r="H4636">
            <v>44936</v>
          </cell>
          <cell r="I4636" t="str">
            <v>ENTREGADO</v>
          </cell>
          <cell r="J4636">
            <v>44936</v>
          </cell>
          <cell r="K4636" t="str">
            <v>ADRIANA PLAZA_MAISA ASOCIACION O CUENTAS EN PARTICIPACION</v>
          </cell>
          <cell r="L4636" t="str">
            <v>RUIZ DE CASTILLA N30 13 Y ANDAGOYA EDF EXPOCOLOR MZ OFIC 3</v>
          </cell>
          <cell r="M4636" t="str">
            <v>1793198148001</v>
          </cell>
          <cell r="N4636" t="str">
            <v>0999701302</v>
          </cell>
          <cell r="O4636" t="str">
            <v/>
          </cell>
          <cell r="P4636" t="str">
            <v>QUITO</v>
          </cell>
          <cell r="Q4636" t="str">
            <v>QUITO</v>
          </cell>
          <cell r="R4636" t="str">
            <v>PICHINCHA</v>
          </cell>
          <cell r="T4636" t="str">
            <v>TRANSERVISS</v>
          </cell>
          <cell r="U4636" t="str">
            <v>FLEXNETUIO_LOCAL</v>
          </cell>
          <cell r="V4636">
            <v>1</v>
          </cell>
          <cell r="W4636">
            <v>1</v>
          </cell>
          <cell r="X4636" t="str">
            <v>FLEXNET ECUADOR - MDELIVERY</v>
          </cell>
          <cell r="Y4636" t="str">
            <v>CALLE 28 DE JUNIO S/N Y GARCIA MORENO ENTRADA LLANO GRANDE</v>
          </cell>
        </row>
        <row r="4637">
          <cell r="A4637" t="str">
            <v>2482319</v>
          </cell>
          <cell r="B4637">
            <v>493343</v>
          </cell>
          <cell r="C4637" t="str">
            <v>2482319</v>
          </cell>
          <cell r="D4637" t="str">
            <v>MDELIVERY</v>
          </cell>
          <cell r="E4637" t="str">
            <v>DESPACHO</v>
          </cell>
          <cell r="F4637" t="str">
            <v>EXPRESS</v>
          </cell>
          <cell r="G4637" t="str">
            <v>FTS45405</v>
          </cell>
          <cell r="H4637">
            <v>44936</v>
          </cell>
          <cell r="I4637" t="str">
            <v>ENTREGADO</v>
          </cell>
          <cell r="J4637">
            <v>44936</v>
          </cell>
          <cell r="K4637" t="str">
            <v>ADRIANA PLAZA_RODRIGUEZ MURILLO YOMARA ELIZABETH</v>
          </cell>
          <cell r="L4637" t="str">
            <v>RUIZ DE CASTILLA N30 13 Y ANDAGOYA EDF EXPOCOLOR MZ OFIC 3</v>
          </cell>
          <cell r="M4637" t="str">
            <v>1712987781001</v>
          </cell>
          <cell r="N4637" t="str">
            <v>0999701302</v>
          </cell>
          <cell r="O4637" t="str">
            <v/>
          </cell>
          <cell r="P4637" t="str">
            <v>QUITO</v>
          </cell>
          <cell r="Q4637" t="str">
            <v>QUITO</v>
          </cell>
          <cell r="R4637" t="str">
            <v>PICHINCHA</v>
          </cell>
          <cell r="T4637" t="str">
            <v>TRANSERVISS</v>
          </cell>
          <cell r="U4637" t="str">
            <v>FLEXNETUIO_LOCAL</v>
          </cell>
          <cell r="V4637">
            <v>1</v>
          </cell>
          <cell r="W4637">
            <v>1</v>
          </cell>
          <cell r="X4637" t="str">
            <v>FLEXNET ECUADOR - MDELIVERY</v>
          </cell>
          <cell r="Y4637" t="str">
            <v>CALLE 28 DE JUNIO S/N Y GARCIA MORENO ENTRADA LLANO GRANDE</v>
          </cell>
        </row>
        <row r="4638">
          <cell r="A4638" t="str">
            <v>2482325</v>
          </cell>
          <cell r="B4638">
            <v>493344</v>
          </cell>
          <cell r="C4638" t="str">
            <v>2482325</v>
          </cell>
          <cell r="D4638" t="str">
            <v>MDELIVERY</v>
          </cell>
          <cell r="E4638" t="str">
            <v>DESPACHO</v>
          </cell>
          <cell r="F4638" t="str">
            <v>EXPRESS</v>
          </cell>
          <cell r="G4638" t="str">
            <v>FTS45402</v>
          </cell>
          <cell r="H4638">
            <v>44936</v>
          </cell>
          <cell r="I4638" t="str">
            <v>ENTREGADO</v>
          </cell>
          <cell r="J4638">
            <v>44936</v>
          </cell>
          <cell r="K4638" t="str">
            <v>LENIN GUAMAN_DAMIAN ALFREDO ZOANNI SALDIVAR</v>
          </cell>
          <cell r="L4638" t="str">
            <v>TORIBIO MONTES Y DANIEL HIDALGO CASA N27 07</v>
          </cell>
          <cell r="M4638" t="str">
            <v>1757901002001</v>
          </cell>
          <cell r="N4638" t="str">
            <v>0984043423</v>
          </cell>
          <cell r="O4638" t="str">
            <v/>
          </cell>
          <cell r="P4638" t="str">
            <v>QUITO</v>
          </cell>
          <cell r="Q4638" t="str">
            <v>QUITO</v>
          </cell>
          <cell r="R4638" t="str">
            <v>PICHINCHA</v>
          </cell>
          <cell r="T4638" t="str">
            <v>TRANSERVISS</v>
          </cell>
          <cell r="U4638" t="str">
            <v>FLEXNETUIO_LOCAL</v>
          </cell>
          <cell r="V4638">
            <v>1</v>
          </cell>
          <cell r="W4638">
            <v>1</v>
          </cell>
          <cell r="X4638" t="str">
            <v>FLEXNET ECUADOR - MDELIVERY</v>
          </cell>
          <cell r="Y4638" t="str">
            <v>CALLE 28 DE JUNIO S/N Y GARCIA MORENO ENTRADA LLANO GRANDE</v>
          </cell>
        </row>
        <row r="4639">
          <cell r="A4639" t="str">
            <v>2482329</v>
          </cell>
          <cell r="B4639">
            <v>493345</v>
          </cell>
          <cell r="C4639" t="str">
            <v>2482329</v>
          </cell>
          <cell r="D4639" t="str">
            <v>MDELIVERY</v>
          </cell>
          <cell r="E4639" t="str">
            <v>DESPACHO</v>
          </cell>
          <cell r="F4639" t="str">
            <v>EXPRESS</v>
          </cell>
          <cell r="G4639" t="str">
            <v>FTS45411</v>
          </cell>
          <cell r="H4639">
            <v>44936</v>
          </cell>
          <cell r="I4639" t="str">
            <v>ENTREGADO</v>
          </cell>
          <cell r="J4639">
            <v>44936</v>
          </cell>
          <cell r="K4639" t="str">
            <v>POZO MAYORGA CARMEN BEATRIZ O ERICK CUSICAGUA O DAYANA SUAREZ_CPM SERVICIOS ADUANEROS Y OPERACIONES LOGISTICAS</v>
          </cell>
          <cell r="L4639" t="str">
            <v>PICHINCHA QUITO INAQUITO WHIMPER N31 58 Y PAUL RIVET ENTREGAR EN LA ESQUINA HAY UN ROTULO QUE DICE HORUS AHi ES LA ENTREGA CASA BLANCA</v>
          </cell>
          <cell r="M4639" t="str">
            <v>1793043348001</v>
          </cell>
          <cell r="N4639" t="str">
            <v>0992521883</v>
          </cell>
          <cell r="O4639" t="str">
            <v/>
          </cell>
          <cell r="P4639" t="str">
            <v>QUITO</v>
          </cell>
          <cell r="Q4639" t="str">
            <v>QUITO</v>
          </cell>
          <cell r="R4639" t="str">
            <v>PICHINCHA</v>
          </cell>
          <cell r="T4639" t="str">
            <v>TRANSERVISS</v>
          </cell>
          <cell r="U4639" t="str">
            <v>FLEXNETUIO_LOCAL</v>
          </cell>
          <cell r="V4639">
            <v>1</v>
          </cell>
          <cell r="W4639">
            <v>1</v>
          </cell>
          <cell r="X4639" t="str">
            <v>FLEXNET ECUADOR - MDELIVERY</v>
          </cell>
          <cell r="Y4639" t="str">
            <v>CALLE 28 DE JUNIO S/N Y GARCIA MORENO ENTRADA LLANO GRANDE</v>
          </cell>
        </row>
        <row r="4640">
          <cell r="A4640" t="str">
            <v>2482330</v>
          </cell>
          <cell r="B4640">
            <v>493346</v>
          </cell>
          <cell r="C4640" t="str">
            <v>2482330</v>
          </cell>
          <cell r="D4640" t="str">
            <v>MDELIVERY</v>
          </cell>
          <cell r="E4640" t="str">
            <v>DESPACHO</v>
          </cell>
          <cell r="F4640" t="str">
            <v>EXPRESS</v>
          </cell>
          <cell r="G4640" t="str">
            <v>EC6509</v>
          </cell>
          <cell r="H4640">
            <v>44936</v>
          </cell>
          <cell r="I4640" t="str">
            <v>ENTREGADO</v>
          </cell>
          <cell r="J4640">
            <v>44936</v>
          </cell>
          <cell r="K4640" t="str">
            <v xml:space="preserve">Monica Cruseira O WILSON MALDONADO O OVIDIO BRICENO_ROYAL MONTACARGAS ECUADOR COMERCIALRENTAL S A </v>
          </cell>
          <cell r="L4640" t="str">
            <v xml:space="preserve">SECTOR CARCELEN INDUSTRIAL CALLE N73 y Av Eloy Alfaro Edificio color ladrillo 3er Piso oficinas Royal casi frente a la gasolinera mas gas O bodegas del edicicio </v>
          </cell>
          <cell r="M4640" t="str">
            <v>1792688817001</v>
          </cell>
          <cell r="N4640" t="str">
            <v>0992895062</v>
          </cell>
          <cell r="O4640" t="str">
            <v/>
          </cell>
          <cell r="P4640" t="str">
            <v>QUITO</v>
          </cell>
          <cell r="Q4640" t="str">
            <v>QUITO</v>
          </cell>
          <cell r="R4640" t="str">
            <v>PICHINCHA</v>
          </cell>
          <cell r="T4640" t="str">
            <v>EXPRESSCON</v>
          </cell>
          <cell r="U4640" t="str">
            <v>FLEXNETUIO_LOCAL</v>
          </cell>
          <cell r="V4640">
            <v>1</v>
          </cell>
          <cell r="W4640">
            <v>1</v>
          </cell>
          <cell r="X4640" t="str">
            <v>FLEXNET ECUADOR - MDELIVERY</v>
          </cell>
          <cell r="Y4640" t="str">
            <v>CALLE 28 DE JUNIO S/N Y GARCIA MORENO ENTRADA LLANO GRANDE</v>
          </cell>
        </row>
        <row r="4641">
          <cell r="A4641" t="str">
            <v>2482331</v>
          </cell>
          <cell r="B4641">
            <v>493347</v>
          </cell>
          <cell r="C4641" t="str">
            <v>2482331</v>
          </cell>
          <cell r="D4641" t="str">
            <v>MDELIVERY</v>
          </cell>
          <cell r="E4641" t="str">
            <v>DESPACHO</v>
          </cell>
          <cell r="F4641" t="str">
            <v>EXPRESS</v>
          </cell>
          <cell r="G4641" t="str">
            <v>FTS45410</v>
          </cell>
          <cell r="H4641">
            <v>44936</v>
          </cell>
          <cell r="I4641" t="str">
            <v>ENTREGADO</v>
          </cell>
          <cell r="J4641">
            <v>44936</v>
          </cell>
          <cell r="K4641" t="str">
            <v>DANIELA CISNEROS O PAOLA MARTINEZ_TECNOWEB SA</v>
          </cell>
          <cell r="L4641" t="str">
            <v>Isla pinzon n43 34 y tomas de berlaga EDIF ESQUINERO PINZON ES DE VIDIRIOS AZULES QUEDA AL LADO DEL RIOCENTRO</v>
          </cell>
          <cell r="M4641" t="str">
            <v>1792579856001</v>
          </cell>
          <cell r="N4641" t="str">
            <v>0968847114</v>
          </cell>
          <cell r="O4641" t="str">
            <v/>
          </cell>
          <cell r="P4641" t="str">
            <v>QUITO</v>
          </cell>
          <cell r="Q4641" t="str">
            <v>QUITO</v>
          </cell>
          <cell r="R4641" t="str">
            <v>PICHINCHA</v>
          </cell>
          <cell r="T4641" t="str">
            <v>TRANSERVISS</v>
          </cell>
          <cell r="U4641" t="str">
            <v>FLEXNETUIO_LOCAL</v>
          </cell>
          <cell r="V4641">
            <v>1</v>
          </cell>
          <cell r="W4641">
            <v>1</v>
          </cell>
          <cell r="X4641" t="str">
            <v>FLEXNET ECUADOR - MDELIVERY</v>
          </cell>
          <cell r="Y4641" t="str">
            <v>CALLE 28 DE JUNIO S/N Y GARCIA MORENO ENTRADA LLANO GRANDE</v>
          </cell>
        </row>
        <row r="4642">
          <cell r="A4642" t="str">
            <v>2482340</v>
          </cell>
          <cell r="B4642">
            <v>493348</v>
          </cell>
          <cell r="C4642" t="str">
            <v>2482340</v>
          </cell>
          <cell r="D4642" t="str">
            <v>MDELIVERY</v>
          </cell>
          <cell r="E4642" t="str">
            <v>DESPACHO</v>
          </cell>
          <cell r="F4642" t="str">
            <v>EXPRESS</v>
          </cell>
          <cell r="G4642" t="str">
            <v>FTS45409</v>
          </cell>
          <cell r="H4642">
            <v>44936</v>
          </cell>
          <cell r="I4642" t="str">
            <v>ENTREGADO</v>
          </cell>
          <cell r="J4642">
            <v>44936</v>
          </cell>
          <cell r="K4642" t="str">
            <v>WITTMER GARCIA ENRIQUE ALBERTO_ROLF WITTMER TURISMO GALAPAGOS CIA LTDA</v>
          </cell>
          <cell r="L4642" t="str">
            <v>FOCH E7 81 Y DIEGO DE ALMAGRO EDIFICIO FOCH PISO 1 TELF 2520716 EXT 17 0984255196 HORARIO DE 8 A 1 Y DE 2 a 5PM Preguntar por Belen Jara</v>
          </cell>
          <cell r="M4642" t="str">
            <v>1790552934001</v>
          </cell>
          <cell r="N4642" t="str">
            <v>0984255196</v>
          </cell>
          <cell r="O4642" t="str">
            <v/>
          </cell>
          <cell r="P4642" t="str">
            <v>QUITO</v>
          </cell>
          <cell r="Q4642" t="str">
            <v>QUITO</v>
          </cell>
          <cell r="R4642" t="str">
            <v>PICHINCHA</v>
          </cell>
          <cell r="T4642" t="str">
            <v>TRANSERVISS</v>
          </cell>
          <cell r="U4642" t="str">
            <v>FLEXNETUIO_LOCAL</v>
          </cell>
          <cell r="V4642">
            <v>1</v>
          </cell>
          <cell r="W4642">
            <v>1</v>
          </cell>
          <cell r="X4642" t="str">
            <v>FLEXNET ECUADOR - MDELIVERY</v>
          </cell>
          <cell r="Y4642" t="str">
            <v>CALLE 28 DE JUNIO S/N Y GARCIA MORENO ENTRADA LLANO GRANDE</v>
          </cell>
        </row>
        <row r="4643">
          <cell r="A4643" t="str">
            <v>2482351</v>
          </cell>
          <cell r="B4643">
            <v>493349</v>
          </cell>
          <cell r="C4643" t="str">
            <v>2482351</v>
          </cell>
          <cell r="D4643" t="str">
            <v>MDELIVERY</v>
          </cell>
          <cell r="E4643" t="str">
            <v>DESPACHO</v>
          </cell>
          <cell r="F4643" t="str">
            <v>EXPRESS</v>
          </cell>
          <cell r="G4643" t="str">
            <v>EC6505</v>
          </cell>
          <cell r="H4643">
            <v>44936</v>
          </cell>
          <cell r="I4643" t="str">
            <v>ENTREGADO</v>
          </cell>
          <cell r="J4643">
            <v>44937</v>
          </cell>
          <cell r="K4643" t="str">
            <v xml:space="preserve">MARIA ANGELICA GARCIA_DISTRIBUIDORA E IMPORTADORA CORPORATIVA DIISTRYCORP S A S </v>
          </cell>
          <cell r="L4643" t="str">
            <v>QUITO De los Eucaliptos y Las Lagunas como referencia alado de la panaderia Morales</v>
          </cell>
          <cell r="M4643" t="str">
            <v>1793201758001</v>
          </cell>
          <cell r="N4643" t="str">
            <v>0998123512</v>
          </cell>
          <cell r="O4643" t="str">
            <v/>
          </cell>
          <cell r="P4643" t="str">
            <v>QUITO</v>
          </cell>
          <cell r="Q4643" t="str">
            <v>QUITO</v>
          </cell>
          <cell r="R4643" t="str">
            <v>PICHINCHA</v>
          </cell>
          <cell r="T4643" t="str">
            <v>EXPRESSCON</v>
          </cell>
          <cell r="U4643" t="str">
            <v>FLEXNETUIO_LOCAL</v>
          </cell>
          <cell r="V4643">
            <v>1</v>
          </cell>
          <cell r="W4643">
            <v>1</v>
          </cell>
          <cell r="X4643" t="str">
            <v>FLEXNET ECUADOR - MDELIVERY</v>
          </cell>
          <cell r="Y4643" t="str">
            <v>CALLE 28 DE JUNIO S/N Y GARCIA MORENO ENTRADA LLANO GRANDE</v>
          </cell>
        </row>
        <row r="4644">
          <cell r="A4644" t="str">
            <v>2482358</v>
          </cell>
          <cell r="B4644">
            <v>493350</v>
          </cell>
          <cell r="C4644" t="str">
            <v>2482358</v>
          </cell>
          <cell r="D4644" t="str">
            <v>MDELIVERY</v>
          </cell>
          <cell r="E4644" t="str">
            <v>DESPACHO</v>
          </cell>
          <cell r="F4644" t="str">
            <v>EXPRESS</v>
          </cell>
          <cell r="G4644" t="str">
            <v>FTS45619</v>
          </cell>
          <cell r="H4644">
            <v>44936</v>
          </cell>
          <cell r="I4644" t="str">
            <v>ENTREGADO</v>
          </cell>
          <cell r="J4644">
            <v>44938</v>
          </cell>
          <cell r="K4644" t="str">
            <v xml:space="preserve">Rene Giovany Gongora_PROCONTACTO SOLUCIONES INTELIGENTES S A </v>
          </cell>
          <cell r="L4644" t="str">
            <v>Centro Corporativo Ekopark Torre 1 Av Simon Bolivar y Via a Nayon PRODUBANCO</v>
          </cell>
          <cell r="M4644" t="str">
            <v>1792860334001</v>
          </cell>
          <cell r="N4644" t="str">
            <v>0979152102</v>
          </cell>
          <cell r="O4644" t="str">
            <v/>
          </cell>
          <cell r="P4644" t="str">
            <v>QUITO</v>
          </cell>
          <cell r="Q4644" t="str">
            <v>QUITO</v>
          </cell>
          <cell r="R4644" t="str">
            <v>PICHINCHA</v>
          </cell>
          <cell r="T4644" t="str">
            <v>TRANSERVISS</v>
          </cell>
          <cell r="U4644" t="str">
            <v>FLEXNETUIO_LOCAL</v>
          </cell>
          <cell r="V4644">
            <v>1</v>
          </cell>
          <cell r="W4644">
            <v>1</v>
          </cell>
          <cell r="X4644" t="str">
            <v>FLEXNET ECUADOR - MDELIVERY</v>
          </cell>
          <cell r="Y4644" t="str">
            <v>CALLE 28 DE JUNIO S/N Y GARCIA MORENO ENTRADA LLANO GRANDE</v>
          </cell>
        </row>
        <row r="4645">
          <cell r="A4645" t="str">
            <v>2482363</v>
          </cell>
          <cell r="B4645">
            <v>493351</v>
          </cell>
          <cell r="C4645" t="str">
            <v>2482363</v>
          </cell>
          <cell r="D4645" t="str">
            <v>MDELIVERY</v>
          </cell>
          <cell r="E4645" t="str">
            <v>DESPACHO</v>
          </cell>
          <cell r="F4645" t="str">
            <v>EXPRESS</v>
          </cell>
          <cell r="G4645" t="str">
            <v>FTS45623</v>
          </cell>
          <cell r="H4645">
            <v>44936</v>
          </cell>
          <cell r="I4645" t="str">
            <v>ENTREGADO</v>
          </cell>
          <cell r="J4645">
            <v>44938</v>
          </cell>
          <cell r="K4645" t="str">
            <v xml:space="preserve">Rene Giovany Gongora_PROCONTACTO SOLUCIONES INTELIGENTES S A </v>
          </cell>
          <cell r="L4645" t="str">
            <v>Centro Corporativo Ekopark Torre 1 Av Simon Bolivar y Via a Nayon PRODUBANCO</v>
          </cell>
          <cell r="M4645" t="str">
            <v>1792860334001</v>
          </cell>
          <cell r="N4645" t="str">
            <v>0979152102</v>
          </cell>
          <cell r="O4645" t="str">
            <v/>
          </cell>
          <cell r="P4645" t="str">
            <v>QUITO</v>
          </cell>
          <cell r="Q4645" t="str">
            <v>QUITO</v>
          </cell>
          <cell r="R4645" t="str">
            <v>PICHINCHA</v>
          </cell>
          <cell r="T4645" t="str">
            <v>TRANSERVISS</v>
          </cell>
          <cell r="U4645" t="str">
            <v>FLEXNETUIO_LOCAL</v>
          </cell>
          <cell r="V4645">
            <v>1</v>
          </cell>
          <cell r="W4645">
            <v>1</v>
          </cell>
          <cell r="X4645" t="str">
            <v>FLEXNET ECUADOR - MDELIVERY</v>
          </cell>
          <cell r="Y4645" t="str">
            <v>CALLE 28 DE JUNIO S/N Y GARCIA MORENO ENTRADA LLANO GRANDE</v>
          </cell>
        </row>
        <row r="4646">
          <cell r="A4646" t="str">
            <v>2482368</v>
          </cell>
          <cell r="B4646">
            <v>493352</v>
          </cell>
          <cell r="C4646" t="str">
            <v>2482368</v>
          </cell>
          <cell r="D4646" t="str">
            <v>MDELIVERY</v>
          </cell>
          <cell r="E4646" t="str">
            <v>DESPACHO</v>
          </cell>
          <cell r="F4646" t="str">
            <v>EXPRESS</v>
          </cell>
          <cell r="G4646" t="str">
            <v>FTS45618</v>
          </cell>
          <cell r="H4646">
            <v>44936</v>
          </cell>
          <cell r="I4646" t="str">
            <v>ENTREGADO</v>
          </cell>
          <cell r="J4646">
            <v>44938</v>
          </cell>
          <cell r="K4646" t="str">
            <v xml:space="preserve">Rene Giovany Gongora_PROCONTACTO SOLUCIONES INTELIGENTES S A </v>
          </cell>
          <cell r="L4646" t="str">
            <v>Centro Corporativo Ekopark Torre 1 Av Simon Bolivar y Via a Nayon PRODUBANCO</v>
          </cell>
          <cell r="M4646" t="str">
            <v>1792860334001</v>
          </cell>
          <cell r="N4646" t="str">
            <v>0979152102</v>
          </cell>
          <cell r="O4646" t="str">
            <v/>
          </cell>
          <cell r="P4646" t="str">
            <v>QUITO</v>
          </cell>
          <cell r="Q4646" t="str">
            <v>QUITO</v>
          </cell>
          <cell r="R4646" t="str">
            <v>PICHINCHA</v>
          </cell>
          <cell r="T4646" t="str">
            <v>TRANSERVISS</v>
          </cell>
          <cell r="U4646" t="str">
            <v>FLEXNETUIO_LOCAL</v>
          </cell>
          <cell r="V4646">
            <v>1</v>
          </cell>
          <cell r="W4646">
            <v>1</v>
          </cell>
          <cell r="X4646" t="str">
            <v>FLEXNET ECUADOR - MDELIVERY</v>
          </cell>
          <cell r="Y4646" t="str">
            <v>CALLE 28 DE JUNIO S/N Y GARCIA MORENO ENTRADA LLANO GRANDE</v>
          </cell>
        </row>
        <row r="4647">
          <cell r="A4647" t="str">
            <v>2482373</v>
          </cell>
          <cell r="B4647">
            <v>493353</v>
          </cell>
          <cell r="C4647" t="str">
            <v>2482373</v>
          </cell>
          <cell r="D4647" t="str">
            <v>MDELIVERY</v>
          </cell>
          <cell r="E4647" t="str">
            <v>DESPACHO</v>
          </cell>
          <cell r="F4647" t="str">
            <v>EXPRESS</v>
          </cell>
          <cell r="G4647" t="str">
            <v>FTS45625</v>
          </cell>
          <cell r="H4647">
            <v>44936</v>
          </cell>
          <cell r="I4647" t="str">
            <v>ENTREGADO</v>
          </cell>
          <cell r="J4647">
            <v>44938</v>
          </cell>
          <cell r="K4647" t="str">
            <v xml:space="preserve">Rene Giovany Gongora_PROCONTACTO SOLUCIONES INTELIGENTES S A </v>
          </cell>
          <cell r="L4647" t="str">
            <v>Centro Corporativo Ekopark Torre 1 Av Simon Bolivar y Via a Nayon PRODUBANCO</v>
          </cell>
          <cell r="M4647" t="str">
            <v>1792860334001</v>
          </cell>
          <cell r="N4647" t="str">
            <v>0979152102</v>
          </cell>
          <cell r="O4647" t="str">
            <v/>
          </cell>
          <cell r="P4647" t="str">
            <v>QUITO</v>
          </cell>
          <cell r="Q4647" t="str">
            <v>QUITO</v>
          </cell>
          <cell r="R4647" t="str">
            <v>PICHINCHA</v>
          </cell>
          <cell r="T4647" t="str">
            <v>TRANSERVISS</v>
          </cell>
          <cell r="U4647" t="str">
            <v>FLEXNETUIO_LOCAL</v>
          </cell>
          <cell r="V4647">
            <v>1</v>
          </cell>
          <cell r="W4647">
            <v>1</v>
          </cell>
          <cell r="X4647" t="str">
            <v>FLEXNET ECUADOR - MDELIVERY</v>
          </cell>
          <cell r="Y4647" t="str">
            <v>CALLE 28 DE JUNIO S/N Y GARCIA MORENO ENTRADA LLANO GRANDE</v>
          </cell>
        </row>
        <row r="4648">
          <cell r="A4648" t="str">
            <v>2482378</v>
          </cell>
          <cell r="B4648">
            <v>493354</v>
          </cell>
          <cell r="C4648" t="str">
            <v>2482378</v>
          </cell>
          <cell r="D4648" t="str">
            <v>MDELIVERY</v>
          </cell>
          <cell r="E4648" t="str">
            <v>DESPACHO</v>
          </cell>
          <cell r="F4648" t="str">
            <v>EXPRESS</v>
          </cell>
          <cell r="G4648" t="str">
            <v>FTS45620</v>
          </cell>
          <cell r="H4648">
            <v>44936</v>
          </cell>
          <cell r="I4648" t="str">
            <v>ENTREGADO</v>
          </cell>
          <cell r="J4648">
            <v>44938</v>
          </cell>
          <cell r="K4648" t="str">
            <v xml:space="preserve">Rene Giovany Gongora_PROCONTACTO SOLUCIONES INTELIGENTES S A </v>
          </cell>
          <cell r="L4648" t="str">
            <v>Centro Corporativo Ekopark Torre 1 Av Simon Bolivar y Via a Nayon PRODUBANCO</v>
          </cell>
          <cell r="M4648" t="str">
            <v>1792860334001</v>
          </cell>
          <cell r="N4648" t="str">
            <v>0979152102</v>
          </cell>
          <cell r="O4648" t="str">
            <v/>
          </cell>
          <cell r="P4648" t="str">
            <v>QUITO</v>
          </cell>
          <cell r="Q4648" t="str">
            <v>QUITO</v>
          </cell>
          <cell r="R4648" t="str">
            <v>PICHINCHA</v>
          </cell>
          <cell r="T4648" t="str">
            <v>TRANSERVISS</v>
          </cell>
          <cell r="U4648" t="str">
            <v>FLEXNETUIO_LOCAL</v>
          </cell>
          <cell r="V4648">
            <v>1</v>
          </cell>
          <cell r="W4648">
            <v>1</v>
          </cell>
          <cell r="X4648" t="str">
            <v>FLEXNET ECUADOR - MDELIVERY</v>
          </cell>
          <cell r="Y4648" t="str">
            <v>CALLE 28 DE JUNIO S/N Y GARCIA MORENO ENTRADA LLANO GRANDE</v>
          </cell>
        </row>
        <row r="4649">
          <cell r="A4649" t="str">
            <v>2482384</v>
          </cell>
          <cell r="B4649">
            <v>493355</v>
          </cell>
          <cell r="C4649" t="str">
            <v>2482384</v>
          </cell>
          <cell r="D4649" t="str">
            <v>MDELIVERY</v>
          </cell>
          <cell r="E4649" t="str">
            <v>DESPACHO</v>
          </cell>
          <cell r="F4649" t="str">
            <v>EXPRESS</v>
          </cell>
          <cell r="G4649" t="str">
            <v>FTS45616</v>
          </cell>
          <cell r="H4649">
            <v>44936</v>
          </cell>
          <cell r="I4649" t="str">
            <v>ENTREGADO</v>
          </cell>
          <cell r="J4649">
            <v>44938</v>
          </cell>
          <cell r="K4649" t="str">
            <v xml:space="preserve">Rene Giovany Gongora_PROCONTACTO SOLUCIONES INTELIGENTES S A </v>
          </cell>
          <cell r="L4649" t="str">
            <v>Centro Corporativo Ekopark Torre 1 Av Simon Bolivar y Via a Nayon PRODUBANCO</v>
          </cell>
          <cell r="M4649" t="str">
            <v>1792860334001</v>
          </cell>
          <cell r="N4649" t="str">
            <v>0979152102</v>
          </cell>
          <cell r="O4649" t="str">
            <v/>
          </cell>
          <cell r="P4649" t="str">
            <v>QUITO</v>
          </cell>
          <cell r="Q4649" t="str">
            <v>QUITO</v>
          </cell>
          <cell r="R4649" t="str">
            <v>PICHINCHA</v>
          </cell>
          <cell r="T4649" t="str">
            <v>TRANSERVISS</v>
          </cell>
          <cell r="U4649" t="str">
            <v>FLEXNETUIO_LOCAL</v>
          </cell>
          <cell r="V4649">
            <v>1</v>
          </cell>
          <cell r="W4649">
            <v>1</v>
          </cell>
          <cell r="X4649" t="str">
            <v>FLEXNET ECUADOR - MDELIVERY</v>
          </cell>
          <cell r="Y4649" t="str">
            <v>CALLE 28 DE JUNIO S/N Y GARCIA MORENO ENTRADA LLANO GRANDE</v>
          </cell>
        </row>
        <row r="4650">
          <cell r="A4650" t="str">
            <v>2482389</v>
          </cell>
          <cell r="B4650">
            <v>493356</v>
          </cell>
          <cell r="C4650" t="str">
            <v>2482389</v>
          </cell>
          <cell r="D4650" t="str">
            <v>MDELIVERY</v>
          </cell>
          <cell r="E4650" t="str">
            <v>DESPACHO</v>
          </cell>
          <cell r="F4650" t="str">
            <v>EXPRESS</v>
          </cell>
          <cell r="G4650" t="str">
            <v>FTS45624</v>
          </cell>
          <cell r="H4650">
            <v>44936</v>
          </cell>
          <cell r="I4650" t="str">
            <v>ENTREGADO</v>
          </cell>
          <cell r="J4650">
            <v>44938</v>
          </cell>
          <cell r="K4650" t="str">
            <v xml:space="preserve">Rene Giovany Gongora_PROCONTACTO SOLUCIONES INTELIGENTES S A </v>
          </cell>
          <cell r="L4650" t="str">
            <v>Centro Corporativo Ekopark Torre 1 Av Simon Bolivar y Via a Nayon PRODUBANCO</v>
          </cell>
          <cell r="M4650" t="str">
            <v>1792860334001</v>
          </cell>
          <cell r="N4650" t="str">
            <v>0979152102</v>
          </cell>
          <cell r="O4650" t="str">
            <v/>
          </cell>
          <cell r="P4650" t="str">
            <v>QUITO</v>
          </cell>
          <cell r="Q4650" t="str">
            <v>QUITO</v>
          </cell>
          <cell r="R4650" t="str">
            <v>PICHINCHA</v>
          </cell>
          <cell r="T4650" t="str">
            <v>TRANSERVISS</v>
          </cell>
          <cell r="U4650" t="str">
            <v>FLEXNETUIO_LOCAL</v>
          </cell>
          <cell r="V4650">
            <v>1</v>
          </cell>
          <cell r="W4650">
            <v>1</v>
          </cell>
          <cell r="X4650" t="str">
            <v>FLEXNET ECUADOR - MDELIVERY</v>
          </cell>
          <cell r="Y4650" t="str">
            <v>CALLE 28 DE JUNIO S/N Y GARCIA MORENO ENTRADA LLANO GRANDE</v>
          </cell>
        </row>
        <row r="4651">
          <cell r="A4651" t="str">
            <v>2482394</v>
          </cell>
          <cell r="B4651">
            <v>493357</v>
          </cell>
          <cell r="C4651" t="str">
            <v>2482394</v>
          </cell>
          <cell r="D4651" t="str">
            <v>MDELIVERY</v>
          </cell>
          <cell r="E4651" t="str">
            <v>DESPACHO</v>
          </cell>
          <cell r="F4651" t="str">
            <v>EXPRESS</v>
          </cell>
          <cell r="G4651" t="str">
            <v>FTS45617</v>
          </cell>
          <cell r="H4651">
            <v>44936</v>
          </cell>
          <cell r="I4651" t="str">
            <v>ENTREGADO</v>
          </cell>
          <cell r="J4651">
            <v>44938</v>
          </cell>
          <cell r="K4651" t="str">
            <v xml:space="preserve">Rene Giovany Gongora_PROCONTACTO SOLUCIONES INTELIGENTES S A </v>
          </cell>
          <cell r="L4651" t="str">
            <v>Centro Corporativo Ekopark Torre 1 Av Simon Bolivar y Via a Nayon PRODUBANCO</v>
          </cell>
          <cell r="M4651" t="str">
            <v>1792860334001</v>
          </cell>
          <cell r="N4651" t="str">
            <v>0979152102</v>
          </cell>
          <cell r="O4651" t="str">
            <v/>
          </cell>
          <cell r="P4651" t="str">
            <v>QUITO</v>
          </cell>
          <cell r="Q4651" t="str">
            <v>QUITO</v>
          </cell>
          <cell r="R4651" t="str">
            <v>PICHINCHA</v>
          </cell>
          <cell r="T4651" t="str">
            <v>TRANSERVISS</v>
          </cell>
          <cell r="U4651" t="str">
            <v>FLEXNETUIO_LOCAL</v>
          </cell>
          <cell r="V4651">
            <v>1</v>
          </cell>
          <cell r="W4651">
            <v>1</v>
          </cell>
          <cell r="X4651" t="str">
            <v>FLEXNET ECUADOR - MDELIVERY</v>
          </cell>
          <cell r="Y4651" t="str">
            <v>CALLE 28 DE JUNIO S/N Y GARCIA MORENO ENTRADA LLANO GRANDE</v>
          </cell>
        </row>
        <row r="4652">
          <cell r="A4652" t="str">
            <v>2482399</v>
          </cell>
          <cell r="B4652">
            <v>493358</v>
          </cell>
          <cell r="C4652" t="str">
            <v>2482399</v>
          </cell>
          <cell r="D4652" t="str">
            <v>MDELIVERY</v>
          </cell>
          <cell r="E4652" t="str">
            <v>DESPACHO</v>
          </cell>
          <cell r="F4652" t="str">
            <v>EXPRESS</v>
          </cell>
          <cell r="G4652" t="str">
            <v>FTS45622</v>
          </cell>
          <cell r="H4652">
            <v>44936</v>
          </cell>
          <cell r="I4652" t="str">
            <v>ENTREGADO</v>
          </cell>
          <cell r="J4652">
            <v>44938</v>
          </cell>
          <cell r="K4652" t="str">
            <v xml:space="preserve">Rene Giovany Gongora_PROCONTACTO SOLUCIONES INTELIGENTES S A </v>
          </cell>
          <cell r="L4652" t="str">
            <v>Centro Corporativo Ekopark Torre 1 Av Simon Bolivar y Via a Nayon PRODUBANCO</v>
          </cell>
          <cell r="M4652" t="str">
            <v>1792860334001</v>
          </cell>
          <cell r="N4652" t="str">
            <v>0979152102</v>
          </cell>
          <cell r="O4652" t="str">
            <v/>
          </cell>
          <cell r="P4652" t="str">
            <v>QUITO</v>
          </cell>
          <cell r="Q4652" t="str">
            <v>QUITO</v>
          </cell>
          <cell r="R4652" t="str">
            <v>PICHINCHA</v>
          </cell>
          <cell r="T4652" t="str">
            <v>TRANSERVISS</v>
          </cell>
          <cell r="U4652" t="str">
            <v>FLEXNETUIO_LOCAL</v>
          </cell>
          <cell r="V4652">
            <v>1</v>
          </cell>
          <cell r="W4652">
            <v>1</v>
          </cell>
          <cell r="X4652" t="str">
            <v>FLEXNET ECUADOR - MDELIVERY</v>
          </cell>
          <cell r="Y4652" t="str">
            <v>CALLE 28 DE JUNIO S/N Y GARCIA MORENO ENTRADA LLANO GRANDE</v>
          </cell>
        </row>
        <row r="4653">
          <cell r="A4653" t="str">
            <v>2482404</v>
          </cell>
          <cell r="B4653">
            <v>493359</v>
          </cell>
          <cell r="C4653" t="str">
            <v>2482404</v>
          </cell>
          <cell r="D4653" t="str">
            <v>MDELIVERY</v>
          </cell>
          <cell r="E4653" t="str">
            <v>DESPACHO</v>
          </cell>
          <cell r="F4653" t="str">
            <v>EXPRESS</v>
          </cell>
          <cell r="G4653" t="str">
            <v>FTS45621</v>
          </cell>
          <cell r="H4653">
            <v>44936</v>
          </cell>
          <cell r="I4653" t="str">
            <v>ENTREGADO</v>
          </cell>
          <cell r="J4653">
            <v>44938</v>
          </cell>
          <cell r="K4653" t="str">
            <v xml:space="preserve">Rene Giovany Gongora_PROCONTACTO SOLUCIONES INTELIGENTES S A </v>
          </cell>
          <cell r="L4653" t="str">
            <v>Centro Corporativo Ekopark Torre 1 Av Simon Bolivar y Via a Nayon PRODUBANCO</v>
          </cell>
          <cell r="M4653" t="str">
            <v>1792860334001</v>
          </cell>
          <cell r="N4653" t="str">
            <v>0979152102</v>
          </cell>
          <cell r="O4653" t="str">
            <v/>
          </cell>
          <cell r="P4653" t="str">
            <v>QUITO</v>
          </cell>
          <cell r="Q4653" t="str">
            <v>QUITO</v>
          </cell>
          <cell r="R4653" t="str">
            <v>PICHINCHA</v>
          </cell>
          <cell r="T4653" t="str">
            <v>TRANSERVISS</v>
          </cell>
          <cell r="U4653" t="str">
            <v>FLEXNETUIO_LOCAL</v>
          </cell>
          <cell r="V4653">
            <v>1</v>
          </cell>
          <cell r="W4653">
            <v>1</v>
          </cell>
          <cell r="X4653" t="str">
            <v>FLEXNET ECUADOR - MDELIVERY</v>
          </cell>
          <cell r="Y4653" t="str">
            <v>CALLE 28 DE JUNIO S/N Y GARCIA MORENO ENTRADA LLANO GRANDE</v>
          </cell>
        </row>
        <row r="4654">
          <cell r="A4654" t="str">
            <v>2482409</v>
          </cell>
          <cell r="B4654">
            <v>493360</v>
          </cell>
          <cell r="C4654" t="str">
            <v>2482409</v>
          </cell>
          <cell r="D4654" t="str">
            <v>MDELIVERY</v>
          </cell>
          <cell r="E4654" t="str">
            <v>DESPACHO</v>
          </cell>
          <cell r="F4654" t="str">
            <v>EXPRESS</v>
          </cell>
          <cell r="G4654" t="str">
            <v>FTS45615</v>
          </cell>
          <cell r="H4654">
            <v>44936</v>
          </cell>
          <cell r="I4654" t="str">
            <v>ENTREGADO</v>
          </cell>
          <cell r="J4654">
            <v>44938</v>
          </cell>
          <cell r="K4654" t="str">
            <v xml:space="preserve">Rene Giovany Gongora_PROCONTACTO SOLUCIONES INTELIGENTES S A </v>
          </cell>
          <cell r="L4654" t="str">
            <v>Centro Corporativo Ekopark Torre 1 Av Simon Bolivar y Via a Nayon PRODUBANCO</v>
          </cell>
          <cell r="M4654" t="str">
            <v>1792860334001</v>
          </cell>
          <cell r="N4654" t="str">
            <v>0979152102</v>
          </cell>
          <cell r="O4654" t="str">
            <v/>
          </cell>
          <cell r="P4654" t="str">
            <v>QUITO</v>
          </cell>
          <cell r="Q4654" t="str">
            <v>QUITO</v>
          </cell>
          <cell r="R4654" t="str">
            <v>PICHINCHA</v>
          </cell>
          <cell r="T4654" t="str">
            <v>TRANSERVISS</v>
          </cell>
          <cell r="U4654" t="str">
            <v>FLEXNETUIO_LOCAL</v>
          </cell>
          <cell r="V4654">
            <v>1</v>
          </cell>
          <cell r="W4654">
            <v>1</v>
          </cell>
          <cell r="X4654" t="str">
            <v>FLEXNET ECUADOR - MDELIVERY</v>
          </cell>
          <cell r="Y4654" t="str">
            <v>CALLE 28 DE JUNIO S/N Y GARCIA MORENO ENTRADA LLANO GRANDE</v>
          </cell>
        </row>
        <row r="4655">
          <cell r="A4655" t="str">
            <v>2482414</v>
          </cell>
          <cell r="B4655">
            <v>493361</v>
          </cell>
          <cell r="C4655" t="str">
            <v>2482414</v>
          </cell>
          <cell r="D4655" t="str">
            <v>MDELIVERY</v>
          </cell>
          <cell r="E4655" t="str">
            <v>DESPACHO</v>
          </cell>
          <cell r="F4655" t="str">
            <v>EXPRESS</v>
          </cell>
          <cell r="G4655" t="str">
            <v>FTS45408</v>
          </cell>
          <cell r="H4655">
            <v>44936</v>
          </cell>
          <cell r="I4655" t="str">
            <v>ENTREGADO</v>
          </cell>
          <cell r="J4655">
            <v>44936</v>
          </cell>
          <cell r="K4655" t="str">
            <v>Andrea Guerron_PAPIZZEC S A</v>
          </cell>
          <cell r="L4655" t="str">
            <v>PICHINCHA QUITO PASAJE LOS NARANJOS E10 56 Y AV 6 DE DICIEMBRE INAQUITO OF PAPIZZEC</v>
          </cell>
          <cell r="M4655" t="str">
            <v>1791957342001</v>
          </cell>
          <cell r="N4655" t="str">
            <v>0984890867</v>
          </cell>
          <cell r="O4655" t="str">
            <v/>
          </cell>
          <cell r="P4655" t="str">
            <v>QUITO</v>
          </cell>
          <cell r="Q4655" t="str">
            <v>QUITO</v>
          </cell>
          <cell r="R4655" t="str">
            <v>PICHINCHA</v>
          </cell>
          <cell r="T4655" t="str">
            <v>TRANSERVISS</v>
          </cell>
          <cell r="U4655" t="str">
            <v>FLEXNETUIO_LOCAL</v>
          </cell>
          <cell r="V4655">
            <v>1</v>
          </cell>
          <cell r="W4655">
            <v>1</v>
          </cell>
          <cell r="X4655" t="str">
            <v>FLEXNET ECUADOR - MDELIVERY</v>
          </cell>
          <cell r="Y4655" t="str">
            <v>CALLE 28 DE JUNIO S/N Y GARCIA MORENO ENTRADA LLANO GRANDE</v>
          </cell>
        </row>
        <row r="4656">
          <cell r="A4656" t="str">
            <v>2482441</v>
          </cell>
          <cell r="B4656">
            <v>493362</v>
          </cell>
          <cell r="C4656" t="str">
            <v>2482441</v>
          </cell>
          <cell r="D4656" t="str">
            <v>MDELIVERY</v>
          </cell>
          <cell r="E4656" t="str">
            <v>DESPACHO</v>
          </cell>
          <cell r="F4656" t="str">
            <v>EXPRESS</v>
          </cell>
          <cell r="G4656" t="str">
            <v>FTS45414</v>
          </cell>
          <cell r="H4656">
            <v>44936</v>
          </cell>
          <cell r="I4656" t="str">
            <v>ENTREGADO</v>
          </cell>
          <cell r="J4656">
            <v>44936</v>
          </cell>
          <cell r="K4656" t="str">
            <v>Jorge Contreras _ JORGE TOMAS CONTRERAS CUCHIPE</v>
          </cell>
          <cell r="L4656" t="str">
            <v xml:space="preserve">Republica de el Salvador n36 140 edificio mansion blanca y Naciones Unidas junto al hotel Sheraton </v>
          </cell>
          <cell r="M4656" t="str">
            <v>1723710123</v>
          </cell>
          <cell r="N4656" t="str">
            <v>982892070</v>
          </cell>
          <cell r="O4656" t="str">
            <v/>
          </cell>
          <cell r="P4656" t="str">
            <v>QUITO</v>
          </cell>
          <cell r="Q4656" t="str">
            <v>QUITO</v>
          </cell>
          <cell r="R4656" t="str">
            <v>PICHINCHA</v>
          </cell>
          <cell r="T4656" t="str">
            <v>TRANSERVISS</v>
          </cell>
          <cell r="U4656" t="str">
            <v>FLEXNETUIO_LOCAL</v>
          </cell>
          <cell r="V4656">
            <v>1</v>
          </cell>
          <cell r="W4656">
            <v>1</v>
          </cell>
          <cell r="X4656" t="str">
            <v>FLEXNET ECUADOR - MDELIVERY</v>
          </cell>
          <cell r="Y4656" t="str">
            <v>CALLE 28 DE JUNIO S/N Y GARCIA MORENO ENTRADA LLANO GRANDE</v>
          </cell>
        </row>
        <row r="4657">
          <cell r="A4657" t="str">
            <v>2482260</v>
          </cell>
          <cell r="B4657">
            <v>493363</v>
          </cell>
          <cell r="C4657" t="str">
            <v>2482260</v>
          </cell>
          <cell r="D4657" t="str">
            <v>MDELIVERY</v>
          </cell>
          <cell r="E4657" t="str">
            <v>DESPACHO</v>
          </cell>
          <cell r="F4657" t="str">
            <v>NORMAL</v>
          </cell>
          <cell r="G4657" t="str">
            <v>FT78827</v>
          </cell>
          <cell r="H4657">
            <v>44936</v>
          </cell>
          <cell r="I4657" t="str">
            <v>ENTREGADO</v>
          </cell>
          <cell r="J4657">
            <v>44937</v>
          </cell>
          <cell r="K4657" t="str">
            <v xml:space="preserve">NAYELI ZAMBRANO_RECICLAMETAL CIA LTDA </v>
          </cell>
          <cell r="L4657" t="str">
            <v>1era transversal lote 47 y de los arupos referencia a la vuelta motel trampo pasando el parque el recuerdo</v>
          </cell>
          <cell r="M4657" t="str">
            <v>1791712153001</v>
          </cell>
          <cell r="N4657" t="str">
            <v>0981986440</v>
          </cell>
          <cell r="O4657" t="str">
            <v/>
          </cell>
          <cell r="P4657" t="str">
            <v>QUITO</v>
          </cell>
          <cell r="Q4657" t="str">
            <v>QUITO</v>
          </cell>
          <cell r="R4657" t="str">
            <v>PICHINCHA</v>
          </cell>
          <cell r="T4657" t="str">
            <v>FLEXTRANS UIO</v>
          </cell>
          <cell r="U4657" t="str">
            <v>FLEXNETUIO_LOCAL</v>
          </cell>
          <cell r="V4657">
            <v>1</v>
          </cell>
          <cell r="W4657">
            <v>1</v>
          </cell>
          <cell r="X4657" t="str">
            <v>FLEXNET ECUADOR - MDELIVERY</v>
          </cell>
          <cell r="Y4657" t="str">
            <v>CALLE 28 DE JUNIO S/N Y GARCIA MORENO ENTRADA LLANO GRANDE</v>
          </cell>
        </row>
        <row r="4658">
          <cell r="A4658" t="str">
            <v>21317</v>
          </cell>
          <cell r="B4658">
            <v>493332</v>
          </cell>
          <cell r="C4658" t="str">
            <v>21317</v>
          </cell>
          <cell r="D4658" t="str">
            <v>CARESTINO</v>
          </cell>
          <cell r="E4658" t="str">
            <v>DESPACHO</v>
          </cell>
          <cell r="G4658" t="str">
            <v>031002004166267</v>
          </cell>
          <cell r="H4658">
            <v>44936</v>
          </cell>
          <cell r="I4658" t="str">
            <v>ENTREGADO</v>
          </cell>
          <cell r="J4658">
            <v>44940</v>
          </cell>
          <cell r="K4658" t="str">
            <v>ANDRES ESTEBAN PALACIOS LEDESMA</v>
          </cell>
          <cell r="L4658" t="str">
            <v>AV LUIS MORENO MORA SIN NUMERO PISO/DPTO: 1. ENTRE HOTEL RIONE EDIFICIO DE LADRILLO VISTO</v>
          </cell>
          <cell r="N4658" t="str">
            <v xml:space="preserve">074092085	</v>
          </cell>
          <cell r="O4658" t="str">
            <v>0999082566</v>
          </cell>
          <cell r="P4658" t="str">
            <v>010101</v>
          </cell>
          <cell r="Q4658" t="str">
            <v>CUENCA</v>
          </cell>
          <cell r="R4658" t="str">
            <v>AZUAY</v>
          </cell>
          <cell r="S4658" t="str">
            <v>CUENCA</v>
          </cell>
          <cell r="T4658" t="str">
            <v>TRAMACO</v>
          </cell>
          <cell r="U4658" t="str">
            <v>FLEXNETGYE_PROVINCIA</v>
          </cell>
          <cell r="V4658">
            <v>1</v>
          </cell>
          <cell r="W4658">
            <v>4.0599999999999996</v>
          </cell>
          <cell r="X4658" t="str">
            <v>FLEXNET ECUADOR - CAREST</v>
          </cell>
          <cell r="Y4658" t="str">
            <v>FERNANDO GUTIERREZ HILL VIA A DAULE KM 8 1/2 ENTRADA A COOPERATIVA JUAN MONTALVO</v>
          </cell>
        </row>
        <row r="4659">
          <cell r="A4659" t="str">
            <v>24253</v>
          </cell>
          <cell r="B4659">
            <v>493333</v>
          </cell>
          <cell r="C4659" t="str">
            <v>24253</v>
          </cell>
          <cell r="D4659" t="str">
            <v>CARESTINO</v>
          </cell>
          <cell r="E4659" t="str">
            <v>DESPACHO</v>
          </cell>
          <cell r="G4659" t="str">
            <v>031002004166262</v>
          </cell>
          <cell r="H4659">
            <v>44936</v>
          </cell>
          <cell r="I4659" t="str">
            <v>ENTREGADO</v>
          </cell>
          <cell r="J4659">
            <v>44937</v>
          </cell>
          <cell r="K4659" t="str">
            <v>ANNDY GUEVARA</v>
          </cell>
          <cell r="L4659" t="str">
            <v>AV MARIANA DE JESUS Y PAZALEO  CONJUNTO ARUPOS DE LA HACIENDA LOCAL 10 LOCAL 10. ENTRE FRENTE A LA URBANIZACION PRADOS DE LA HACIENDA EN LA PANADERIA PASTELERIA PAN Y MIEL LOCAL 10</v>
          </cell>
          <cell r="N4659" t="str">
            <v>0967232220</v>
          </cell>
          <cell r="P4659" t="str">
            <v>171101</v>
          </cell>
          <cell r="Q4659" t="str">
            <v>RUMIÑAHUI</v>
          </cell>
          <cell r="R4659" t="str">
            <v>PICHINCHA</v>
          </cell>
          <cell r="S4659" t="str">
            <v>SANGOLQUI</v>
          </cell>
          <cell r="T4659" t="str">
            <v>TRAMACO</v>
          </cell>
          <cell r="U4659" t="str">
            <v>FLEXNETGYE_PROVINCIA</v>
          </cell>
          <cell r="V4659">
            <v>2</v>
          </cell>
          <cell r="W4659">
            <v>28.78</v>
          </cell>
          <cell r="X4659" t="str">
            <v>FLEXNET ECUADOR - CAREST</v>
          </cell>
          <cell r="Y4659" t="str">
            <v>FERNANDO GUTIERREZ HILL VIA A DAULE KM 8 1/2 ENTRADA A COOPERATIVA JUAN MONTALVO</v>
          </cell>
        </row>
        <row r="4660">
          <cell r="A4660" t="str">
            <v>24272</v>
          </cell>
          <cell r="B4660">
            <v>493334</v>
          </cell>
          <cell r="C4660" t="str">
            <v>24272</v>
          </cell>
          <cell r="D4660" t="str">
            <v>CARESTINO</v>
          </cell>
          <cell r="E4660" t="str">
            <v>DESPACHO</v>
          </cell>
          <cell r="G4660" t="str">
            <v>031002004166334</v>
          </cell>
          <cell r="H4660">
            <v>44936</v>
          </cell>
          <cell r="I4660" t="str">
            <v>ENTREGADO</v>
          </cell>
          <cell r="J4660">
            <v>44938</v>
          </cell>
          <cell r="K4660" t="str">
            <v>JOHANA ESTEFANIA CANAR MARTINEZ</v>
          </cell>
          <cell r="L4660" t="str">
            <v>AV.UNIDAD NACIONAL Y VIOLETA PARRA</v>
          </cell>
          <cell r="N4660" t="str">
            <v>0980091862</v>
          </cell>
          <cell r="P4660" t="str">
            <v>210102</v>
          </cell>
          <cell r="Q4660" t="str">
            <v>SUCUMBIOS</v>
          </cell>
          <cell r="R4660" t="str">
            <v>SUCUMBIOS</v>
          </cell>
          <cell r="S4660" t="str">
            <v>LA BONITA - EL PLAYON DE SAN FRANCISCO - LA SOFIA - ROSA FLORIDA - SANTA BARBARA</v>
          </cell>
          <cell r="T4660" t="str">
            <v>TRAMACO</v>
          </cell>
          <cell r="U4660" t="str">
            <v>FLEXNETGYE_PROVINCIA</v>
          </cell>
          <cell r="V4660">
            <v>1</v>
          </cell>
          <cell r="W4660">
            <v>9.6300000000000008</v>
          </cell>
          <cell r="X4660" t="str">
            <v>FLEXNET ECUADOR - CAREST</v>
          </cell>
          <cell r="Y4660" t="str">
            <v>FERNANDO GUTIERREZ HILL VIA A DAULE KM 8 1/2 ENTRADA A COOPERATIVA JUAN MONTALVO</v>
          </cell>
        </row>
        <row r="4661">
          <cell r="A4661" t="str">
            <v>24302</v>
          </cell>
          <cell r="B4661">
            <v>493335</v>
          </cell>
          <cell r="C4661" t="str">
            <v>24302</v>
          </cell>
          <cell r="D4661" t="str">
            <v>CARESTINO</v>
          </cell>
          <cell r="E4661" t="str">
            <v>DESPACHO</v>
          </cell>
          <cell r="G4661" t="str">
            <v>031002004166283</v>
          </cell>
          <cell r="H4661">
            <v>44936</v>
          </cell>
          <cell r="I4661" t="str">
            <v>ENTREGADO</v>
          </cell>
          <cell r="J4661">
            <v>44937</v>
          </cell>
          <cell r="K4661" t="str">
            <v>PAOLA LLERENA</v>
          </cell>
          <cell r="L4661" t="str">
            <v>CARLOS TOBAR Y AV ELOY ALFARO, EDIFICIO VISTTANA E6-101 PISO/DPTO: 2D. ENTRE EDIFICIO COLOR LADRILLO</v>
          </cell>
          <cell r="N4661" t="str">
            <v>0987735082</v>
          </cell>
          <cell r="P4661" t="str">
            <v>000001</v>
          </cell>
          <cell r="Q4661" t="str">
            <v>QUITO</v>
          </cell>
          <cell r="R4661" t="str">
            <v>PICHINCHA</v>
          </cell>
          <cell r="S4661" t="str">
            <v>BODEGA FLEXNET UIO - RETIRA CLIENTE</v>
          </cell>
          <cell r="T4661" t="str">
            <v>TRAMACO</v>
          </cell>
          <cell r="U4661" t="str">
            <v>FLEXNETGYE_UIO</v>
          </cell>
          <cell r="V4661">
            <v>1</v>
          </cell>
          <cell r="W4661">
            <v>3.41</v>
          </cell>
          <cell r="X4661" t="str">
            <v>FLEXNET ECUADOR - CAREST</v>
          </cell>
          <cell r="Y4661" t="str">
            <v>FERNANDO GUTIERREZ HILL VIA A DAULE KM 8 1/2 ENTRADA A COOPERATIVA JUAN MONTALVO</v>
          </cell>
        </row>
        <row r="4662">
          <cell r="A4662" t="str">
            <v>20003062104904</v>
          </cell>
          <cell r="B4662">
            <v>493323</v>
          </cell>
          <cell r="C4662" t="str">
            <v>20003062104904</v>
          </cell>
          <cell r="D4662" t="str">
            <v>CONECEL_REG</v>
          </cell>
          <cell r="E4662" t="str">
            <v>DESPACHO</v>
          </cell>
          <cell r="F4662" t="str">
            <v>NORMAL</v>
          </cell>
          <cell r="G4662" t="str">
            <v>FEC45286</v>
          </cell>
          <cell r="H4662">
            <v>44936</v>
          </cell>
          <cell r="I4662" t="str">
            <v>DEVOLUCION_EN_PROCESO</v>
          </cell>
          <cell r="J4662">
            <v>44943</v>
          </cell>
          <cell r="K4662" t="str">
            <v>IRMA OTILIA PAZMINO JACOME</v>
          </cell>
          <cell r="L4662" t="str">
            <v>QUITO SOLANDA|OE2F|S26A||Num./Villa:S26||| SECTOR TURUMABA BAJO CS DE 3 PISOS COLOR DURAZNO PORTON VERDE</v>
          </cell>
          <cell r="M4662" t="str">
            <v>1711740926</v>
          </cell>
          <cell r="N4662" t="str">
            <v>0982583471  2677314</v>
          </cell>
          <cell r="O4662" t="str">
            <v/>
          </cell>
          <cell r="P4662" t="str">
            <v>QUITO</v>
          </cell>
          <cell r="Q4662" t="str">
            <v>QUITO</v>
          </cell>
          <cell r="R4662" t="str">
            <v>PICHINCHA</v>
          </cell>
          <cell r="T4662" t="str">
            <v>EXPRESSCON</v>
          </cell>
          <cell r="U4662" t="str">
            <v>FLEXNETUIO_LOCAL</v>
          </cell>
          <cell r="V4662">
            <v>1</v>
          </cell>
          <cell r="W4662">
            <v>1</v>
          </cell>
          <cell r="X4662" t="str">
            <v>FLEXNET UIO</v>
          </cell>
          <cell r="Y4662" t="str">
            <v>FLEX NET CALLE 28 DE JUNIO S/N Y GARCIA MORENO ENTRADA LLANO GRANDE</v>
          </cell>
        </row>
        <row r="4663">
          <cell r="A4663" t="str">
            <v>20003008440468_3</v>
          </cell>
          <cell r="B4663">
            <v>493324</v>
          </cell>
          <cell r="C4663" t="str">
            <v>20003008440468_3</v>
          </cell>
          <cell r="D4663" t="str">
            <v>CONECEL_REG</v>
          </cell>
          <cell r="E4663" t="str">
            <v>DESPACHO</v>
          </cell>
          <cell r="F4663" t="str">
            <v>NORMAL</v>
          </cell>
          <cell r="G4663" t="str">
            <v>FEC45292</v>
          </cell>
          <cell r="H4663">
            <v>44936</v>
          </cell>
          <cell r="I4663" t="str">
            <v>EN_TRANSITO</v>
          </cell>
          <cell r="J4663">
            <v>44943</v>
          </cell>
          <cell r="K4663" t="str">
            <v>LUIS CRISTIAN SOTAMINGA</v>
          </cell>
          <cell r="L4663" t="str">
            <v>QUITO  SAN ANTONIO  CALLE HEMISFERIOS NO: N1-130 Y AV AVENIDA EQUINOCCIAL CASA DE 2 PISOS EN OBRA GRIS</v>
          </cell>
          <cell r="M4663" t="str">
            <v>1714441852</v>
          </cell>
          <cell r="N4663" t="str">
            <v>0997736622  22397736  991558404</v>
          </cell>
          <cell r="P4663" t="str">
            <v>QUITO</v>
          </cell>
          <cell r="Q4663" t="str">
            <v>QUITO</v>
          </cell>
          <cell r="R4663" t="str">
            <v>PICHINCHA</v>
          </cell>
          <cell r="T4663" t="str">
            <v>EXPRESSCON</v>
          </cell>
          <cell r="U4663" t="str">
            <v>FLEXNETUIO_LOCAL</v>
          </cell>
          <cell r="V4663">
            <v>1</v>
          </cell>
          <cell r="W4663">
            <v>1</v>
          </cell>
          <cell r="X4663" t="str">
            <v>FLEXNET UIO</v>
          </cell>
          <cell r="Y4663" t="str">
            <v>FLEX NET CALLE 28 DE JUNIO S/N Y GARCIA MORENO ENTRADA LLANO GRANDE</v>
          </cell>
        </row>
        <row r="4664">
          <cell r="A4664" t="str">
            <v>20003022544313_2</v>
          </cell>
          <cell r="B4664">
            <v>493325</v>
          </cell>
          <cell r="C4664" t="str">
            <v>20003022544313_2</v>
          </cell>
          <cell r="D4664" t="str">
            <v>CONECEL_REG</v>
          </cell>
          <cell r="E4664" t="str">
            <v>DESPACHO</v>
          </cell>
          <cell r="F4664" t="str">
            <v>NORMAL</v>
          </cell>
          <cell r="G4664" t="str">
            <v>FEC45289</v>
          </cell>
          <cell r="H4664">
            <v>44936</v>
          </cell>
          <cell r="I4664" t="str">
            <v>ENTREGADO</v>
          </cell>
          <cell r="J4664">
            <v>44943</v>
          </cell>
          <cell r="K4664" t="str">
            <v>LILIANA JOHANNA VACA</v>
          </cell>
          <cell r="L4664" t="str">
            <v xml:space="preserve">QUITO CALDERON TRABAJO CENTRO COMERCIAL EL PORTAL ALMACENES PYCCA </v>
          </cell>
          <cell r="M4664" t="str">
            <v>804167864</v>
          </cell>
          <cell r="N4664" t="str">
            <v>0999642585</v>
          </cell>
          <cell r="P4664" t="str">
            <v>QUITO</v>
          </cell>
          <cell r="Q4664" t="str">
            <v>QUITO</v>
          </cell>
          <cell r="R4664" t="str">
            <v>PICHINCHA</v>
          </cell>
          <cell r="T4664" t="str">
            <v>EXPRESSCON</v>
          </cell>
          <cell r="U4664" t="str">
            <v>FLEXNETUIO_LOCAL</v>
          </cell>
          <cell r="V4664">
            <v>1</v>
          </cell>
          <cell r="W4664">
            <v>1</v>
          </cell>
          <cell r="X4664" t="str">
            <v>FLEXNET UIO</v>
          </cell>
          <cell r="Y4664" t="str">
            <v>FLEX NET CALLE 28 DE JUNIO S/N Y GARCIA MORENO ENTRADA LLANO GRANDE</v>
          </cell>
        </row>
        <row r="4665">
          <cell r="A4665" t="str">
            <v>20003031004946_2</v>
          </cell>
          <cell r="B4665">
            <v>493326</v>
          </cell>
          <cell r="C4665" t="str">
            <v>20003031004946_2</v>
          </cell>
          <cell r="D4665" t="str">
            <v>CONECEL_REG</v>
          </cell>
          <cell r="E4665" t="str">
            <v>DESPACHO</v>
          </cell>
          <cell r="F4665" t="str">
            <v>NORMAL</v>
          </cell>
          <cell r="G4665" t="str">
            <v>FEC45287</v>
          </cell>
          <cell r="H4665">
            <v>44936</v>
          </cell>
          <cell r="I4665" t="str">
            <v>ENTREGADO</v>
          </cell>
          <cell r="J4665">
            <v>44943</v>
          </cell>
          <cell r="K4665" t="str">
            <v>AMERICA IRENE GARZON</v>
          </cell>
          <cell r="L4665" t="str">
            <v>QUITO COTOCOLLAO BARRIO SANTA ANITA  AV BERNARDO DE LEGARDA N61-102 CALLE SEXTA TRANSVERSAL CASA COLOR CELESTE 2 PISOS REF EN LA PARTE ABAJO HAY UN TALLER ELECTRICO</v>
          </cell>
          <cell r="M4665" t="str">
            <v>1706326533</v>
          </cell>
          <cell r="N4665" t="str">
            <v>0978732251</v>
          </cell>
          <cell r="P4665" t="str">
            <v>QUITO</v>
          </cell>
          <cell r="Q4665" t="str">
            <v>QUITO</v>
          </cell>
          <cell r="R4665" t="str">
            <v>PICHINCHA</v>
          </cell>
          <cell r="T4665" t="str">
            <v>EXPRESSCON</v>
          </cell>
          <cell r="U4665" t="str">
            <v>FLEXNETUIO_LOCAL</v>
          </cell>
          <cell r="V4665">
            <v>1</v>
          </cell>
          <cell r="W4665">
            <v>1</v>
          </cell>
          <cell r="X4665" t="str">
            <v>FLEXNET UIO</v>
          </cell>
          <cell r="Y4665" t="str">
            <v>FLEX NET CALLE 28 DE JUNIO S/N Y GARCIA MORENO ENTRADA LLANO GRANDE</v>
          </cell>
        </row>
        <row r="4666">
          <cell r="A4666" t="str">
            <v>20003041175531_1</v>
          </cell>
          <cell r="B4666">
            <v>493328</v>
          </cell>
          <cell r="C4666" t="str">
            <v>20003041175531_1</v>
          </cell>
          <cell r="D4666" t="str">
            <v>CONECEL_REG</v>
          </cell>
          <cell r="E4666" t="str">
            <v>DESPACHO</v>
          </cell>
          <cell r="F4666" t="str">
            <v>NORMAL</v>
          </cell>
          <cell r="G4666" t="str">
            <v>FEC45291</v>
          </cell>
          <cell r="H4666">
            <v>44936</v>
          </cell>
          <cell r="I4666" t="str">
            <v>DEVOLUCION_EN_PROCESO</v>
          </cell>
          <cell r="J4666">
            <v>44943</v>
          </cell>
          <cell r="K4666" t="str">
            <v>LUIS ANDRES BARBOZA</v>
          </cell>
          <cell r="L4666" t="str">
            <v xml:space="preserve">QUITO TRABAJO AV DE LOS HELECHOS EDIFICIO PLAZA SANTA LUCIA EMPRESA DON ALFARO PISO 1 REF FYBECCA </v>
          </cell>
          <cell r="M4666" t="str">
            <v>1759193475</v>
          </cell>
          <cell r="N4666" t="str">
            <v>0998148528</v>
          </cell>
          <cell r="P4666" t="str">
            <v>QUITO</v>
          </cell>
          <cell r="Q4666" t="str">
            <v>QUITO</v>
          </cell>
          <cell r="R4666" t="str">
            <v>PICHINCHA</v>
          </cell>
          <cell r="T4666" t="str">
            <v>EXPRESSCON</v>
          </cell>
          <cell r="U4666" t="str">
            <v>FLEXNETUIO_LOCAL</v>
          </cell>
          <cell r="V4666">
            <v>1</v>
          </cell>
          <cell r="W4666">
            <v>1</v>
          </cell>
          <cell r="X4666" t="str">
            <v>FLEXNET UIO</v>
          </cell>
          <cell r="Y4666" t="str">
            <v>FLEX NET CALLE 28 DE JUNIO S/N Y GARCIA MORENO ENTRADA LLANO GRANDE</v>
          </cell>
        </row>
        <row r="4667">
          <cell r="A4667" t="str">
            <v>20003049030859</v>
          </cell>
          <cell r="B4667">
            <v>493331</v>
          </cell>
          <cell r="C4667" t="str">
            <v>20003049030859</v>
          </cell>
          <cell r="D4667" t="str">
            <v>CONECEL_REG</v>
          </cell>
          <cell r="E4667" t="str">
            <v>DESPACHO</v>
          </cell>
          <cell r="F4667" t="str">
            <v>NORMAL</v>
          </cell>
          <cell r="G4667" t="str">
            <v>EC6450</v>
          </cell>
          <cell r="H4667">
            <v>44936</v>
          </cell>
          <cell r="I4667" t="str">
            <v>ENTREGADO</v>
          </cell>
          <cell r="J4667">
            <v>44943</v>
          </cell>
          <cell r="K4667" t="str">
            <v>ELIZABETH MARIA ROBLES</v>
          </cell>
          <cell r="L4667" t="str">
            <v>QUITO CALDERON AV PADRE LUIS VACARI OE11 360 Y CALLE RIO CHANCHAN CASA COLOR CELESTE DE 2 PISOS CON TERRAZA ESQUINA CENEP , INST. 1ER PISO</v>
          </cell>
          <cell r="M4667" t="str">
            <v>1717724767</v>
          </cell>
          <cell r="N4667" t="str">
            <v xml:space="preserve">0986041702 </v>
          </cell>
          <cell r="P4667" t="str">
            <v>QUITO</v>
          </cell>
          <cell r="Q4667" t="str">
            <v>QUITO</v>
          </cell>
          <cell r="R4667" t="str">
            <v>PICHINCHA</v>
          </cell>
          <cell r="T4667" t="str">
            <v>EXPRESSCON</v>
          </cell>
          <cell r="U4667" t="str">
            <v>FLEXNETUIO_LOCAL</v>
          </cell>
          <cell r="V4667">
            <v>1</v>
          </cell>
          <cell r="W4667">
            <v>1</v>
          </cell>
          <cell r="X4667" t="str">
            <v>FLEXNET UIO</v>
          </cell>
          <cell r="Y4667" t="str">
            <v>FLEX NET CALLE 28 DE JUNIO S/N Y GARCIA MORENO ENTRADA LLANO GRANDE</v>
          </cell>
        </row>
        <row r="4668">
          <cell r="A4668" t="str">
            <v>98809015</v>
          </cell>
          <cell r="B4668">
            <v>493316</v>
          </cell>
          <cell r="C4668" t="str">
            <v>98809015</v>
          </cell>
          <cell r="D4668" t="str">
            <v>HYCITE</v>
          </cell>
          <cell r="E4668" t="str">
            <v>DESPACHO</v>
          </cell>
          <cell r="F4668" t="str">
            <v>NORMAL</v>
          </cell>
          <cell r="G4668" t="str">
            <v>ITQ4372</v>
          </cell>
          <cell r="H4668">
            <v>44936</v>
          </cell>
          <cell r="I4668" t="str">
            <v>ENTREGADO</v>
          </cell>
          <cell r="J4668">
            <v>44937</v>
          </cell>
          <cell r="K4668" t="str">
            <v>WILMAN GIOVANNI VACA ALMEIDA</v>
          </cell>
          <cell r="L4668" t="str">
            <v>VIENA CASA #4 Y PARIS URBANIZACION SAN RAFAEL QUITO RUMIA,AHUI - ALANGASI ALANGASI 170151 PICHINCHA</v>
          </cell>
          <cell r="N4668" t="str">
            <v>0987410776 / 323138426</v>
          </cell>
          <cell r="O4668" t="str">
            <v>0987410776 / 323138426</v>
          </cell>
          <cell r="P4668" t="str">
            <v>170208</v>
          </cell>
          <cell r="Q4668" t="str">
            <v>QUITO</v>
          </cell>
          <cell r="R4668" t="str">
            <v>PICHINCHA</v>
          </cell>
          <cell r="S4668" t="str">
            <v>CALDERON (CARAPUNGO)</v>
          </cell>
          <cell r="T4668" t="str">
            <v>FLEXTRANS UIO</v>
          </cell>
          <cell r="U4668" t="str">
            <v>FLEXNETUIO_LOCAL</v>
          </cell>
          <cell r="V4668">
            <v>1</v>
          </cell>
          <cell r="W4668">
            <v>1.7</v>
          </cell>
          <cell r="X4668" t="str">
            <v>HYCITE QUITO</v>
          </cell>
          <cell r="Y4668" t="str">
            <v>FLEX NET CALLE 28 DE JUNIO S/N Y GARCIA MORENO ENTRADA LLANO GRANDE</v>
          </cell>
        </row>
        <row r="4669">
          <cell r="A4669" t="str">
            <v>98811251</v>
          </cell>
          <cell r="B4669">
            <v>493317</v>
          </cell>
          <cell r="C4669" t="str">
            <v>98811251</v>
          </cell>
          <cell r="D4669" t="str">
            <v>HYCITE</v>
          </cell>
          <cell r="E4669" t="str">
            <v>DESPACHO</v>
          </cell>
          <cell r="F4669" t="str">
            <v>NORMAL</v>
          </cell>
          <cell r="G4669" t="str">
            <v>031002004166197</v>
          </cell>
          <cell r="H4669">
            <v>44936</v>
          </cell>
          <cell r="I4669" t="str">
            <v>ENTREGADO</v>
          </cell>
          <cell r="J4669">
            <v>44937</v>
          </cell>
          <cell r="K4669" t="str">
            <v>MARIANA VILLAMIL</v>
          </cell>
          <cell r="L4669" t="str">
            <v>EL ROSAL 6 - 97 LOS GERANIOS IBARRA-LA FLORIDA SAN FRANCISCO 100101 IMBABURA</v>
          </cell>
          <cell r="M4669" t="str">
            <v/>
          </cell>
          <cell r="N4669" t="str">
            <v>00062632230</v>
          </cell>
          <cell r="O4669" t="str">
            <v>00062632230</v>
          </cell>
          <cell r="P4669" t="str">
            <v>100101</v>
          </cell>
          <cell r="Q4669" t="str">
            <v>IBARRA</v>
          </cell>
          <cell r="R4669" t="str">
            <v>IMBABURA</v>
          </cell>
          <cell r="S4669" t="str">
            <v>SAN MIGUEL DE IBARRA</v>
          </cell>
          <cell r="T4669" t="str">
            <v>TRAMACO</v>
          </cell>
          <cell r="U4669" t="str">
            <v>FLEXNETUIO_PROVINCIA</v>
          </cell>
          <cell r="V4669">
            <v>1</v>
          </cell>
          <cell r="W4669">
            <v>3.4</v>
          </cell>
          <cell r="X4669" t="str">
            <v>HYCITE QUITO</v>
          </cell>
          <cell r="Y4669" t="str">
            <v>FLEX NET CALLE 28 DE JUNIO S/N Y GARCIA MORENO ENTRADA LLANO GRANDE</v>
          </cell>
        </row>
        <row r="4670">
          <cell r="A4670" t="str">
            <v>98811285</v>
          </cell>
          <cell r="B4670">
            <v>493318</v>
          </cell>
          <cell r="C4670" t="str">
            <v>98811285</v>
          </cell>
          <cell r="D4670" t="str">
            <v>HYCITE</v>
          </cell>
          <cell r="E4670" t="str">
            <v>DESPACHO</v>
          </cell>
          <cell r="F4670" t="str">
            <v>NORMAL</v>
          </cell>
          <cell r="G4670" t="str">
            <v>031002004166198</v>
          </cell>
          <cell r="H4670">
            <v>44936</v>
          </cell>
          <cell r="I4670" t="str">
            <v>ENTREGADO</v>
          </cell>
          <cell r="J4670">
            <v>44937</v>
          </cell>
          <cell r="K4670" t="str">
            <v>BLANCA CEDENO</v>
          </cell>
          <cell r="L4670" t="str">
            <v>SUCRE Y ADAM SEA BARRAGAN AL LADO DEL ANTIGUO REGISTRO CIVIL BALZAR // CENTRO BALZAR 091302 GUAYAS</v>
          </cell>
          <cell r="N4670" t="str">
            <v>00985762596</v>
          </cell>
          <cell r="O4670" t="str">
            <v>00985762596</v>
          </cell>
          <cell r="P4670" t="str">
            <v>091302</v>
          </cell>
          <cell r="Q4670" t="str">
            <v>BALZAR</v>
          </cell>
          <cell r="R4670" t="str">
            <v>GUAYAS</v>
          </cell>
          <cell r="S4670" t="str">
            <v>BALZAR - EL CERRITO</v>
          </cell>
          <cell r="T4670" t="str">
            <v>TRAMACO</v>
          </cell>
          <cell r="U4670" t="str">
            <v>FLEXNETUIO_PROVINCIA</v>
          </cell>
          <cell r="V4670">
            <v>2</v>
          </cell>
          <cell r="W4670">
            <v>4.7</v>
          </cell>
          <cell r="X4670" t="str">
            <v>HYCITE QUITO</v>
          </cell>
          <cell r="Y4670" t="str">
            <v>FLEX NET CALLE 28 DE JUNIO S/N Y GARCIA MORENO ENTRADA LLANO GRANDE</v>
          </cell>
        </row>
        <row r="4671">
          <cell r="A4671" t="str">
            <v>98811969</v>
          </cell>
          <cell r="B4671">
            <v>493319</v>
          </cell>
          <cell r="C4671" t="str">
            <v>98811969</v>
          </cell>
          <cell r="D4671" t="str">
            <v>HYCITE</v>
          </cell>
          <cell r="E4671" t="str">
            <v>DESPACHO</v>
          </cell>
          <cell r="F4671" t="str">
            <v>NORMAL</v>
          </cell>
          <cell r="G4671" t="str">
            <v>031002004166199</v>
          </cell>
          <cell r="H4671">
            <v>44936</v>
          </cell>
          <cell r="I4671" t="str">
            <v>ENTREGADO</v>
          </cell>
          <cell r="J4671">
            <v>44937</v>
          </cell>
          <cell r="K4671" t="str">
            <v>LAUTARO GAVILANES</v>
          </cell>
          <cell r="L4671" t="str">
            <v>AV VICTOR HUGO Y PASAJE CORDERO DAVILA LUIS ERNESTO ALVARADO FTE LAVADORA GOLOT AMBATO-HUACHI CHICO HUACHI CHICO 180104 TUNGURAHUA</v>
          </cell>
          <cell r="M4671" t="str">
            <v/>
          </cell>
          <cell r="N4671" t="str">
            <v>00995410017</v>
          </cell>
          <cell r="O4671" t="str">
            <v>00995410017</v>
          </cell>
          <cell r="P4671" t="str">
            <v>180104</v>
          </cell>
          <cell r="Q4671" t="str">
            <v>AMBATO</v>
          </cell>
          <cell r="R4671" t="str">
            <v>TUNGURAHUA</v>
          </cell>
          <cell r="S4671" t="str">
            <v>AMBATO</v>
          </cell>
          <cell r="T4671" t="str">
            <v>TRAMACO</v>
          </cell>
          <cell r="U4671" t="str">
            <v>FLEXNETUIO_PROVINCIA</v>
          </cell>
          <cell r="V4671">
            <v>1</v>
          </cell>
          <cell r="W4671">
            <v>6.5</v>
          </cell>
          <cell r="X4671" t="str">
            <v>HYCITE QUITO</v>
          </cell>
          <cell r="Y4671" t="str">
            <v>FLEX NET CALLE 28 DE JUNIO S/N Y GARCIA MORENO ENTRADA LLANO GRANDE</v>
          </cell>
        </row>
        <row r="4672">
          <cell r="A4672" t="str">
            <v>414651659</v>
          </cell>
          <cell r="B4672">
            <v>493312</v>
          </cell>
          <cell r="C4672" t="str">
            <v>414651659</v>
          </cell>
          <cell r="D4672" t="str">
            <v>FLEXTUENTI</v>
          </cell>
          <cell r="E4672" t="str">
            <v>DESPACHO</v>
          </cell>
          <cell r="F4672" t="str">
            <v>NORMAL</v>
          </cell>
          <cell r="G4672" t="str">
            <v>031080414651659</v>
          </cell>
          <cell r="H4672">
            <v>44936</v>
          </cell>
          <cell r="I4672" t="str">
            <v>ENTREGADO</v>
          </cell>
          <cell r="J4672">
            <v>44937</v>
          </cell>
          <cell r="K4672" t="str">
            <v>fanny del carmen reyes reyes</v>
          </cell>
          <cell r="L4672" t="str">
            <v>LA LIBERTAD  CALLE 23 SN  AV QUINTA</v>
          </cell>
          <cell r="M4672" t="str">
            <v>0909381725</v>
          </cell>
          <cell r="N4672" t="str">
            <v>0992994023/0994817178</v>
          </cell>
          <cell r="O4672" t="str">
            <v/>
          </cell>
          <cell r="P4672" t="str">
            <v>LA LIBERTAD</v>
          </cell>
          <cell r="Q4672" t="str">
            <v>LA LIBERTAD</v>
          </cell>
          <cell r="R4672" t="str">
            <v>SANTA ELENA</v>
          </cell>
          <cell r="T4672" t="str">
            <v>TRAMACO</v>
          </cell>
          <cell r="U4672" t="str">
            <v>FLEXNETUIO_PROVINCIA</v>
          </cell>
          <cell r="V4672">
            <v>1</v>
          </cell>
          <cell r="W4672">
            <v>1</v>
          </cell>
          <cell r="X4672" t="str">
            <v>FLEXNET ECUADOR - FLEXTUENTI</v>
          </cell>
          <cell r="Y4672" t="str">
            <v>CALLE 28 DE JUNIO S/N Y GARCIA MORENO ENTRADA LLANO GRANDE</v>
          </cell>
        </row>
        <row r="4673">
          <cell r="A4673" t="str">
            <v>414652109</v>
          </cell>
          <cell r="B4673">
            <v>493313</v>
          </cell>
          <cell r="C4673" t="str">
            <v>414652109</v>
          </cell>
          <cell r="D4673" t="str">
            <v>FLEXTUENTI</v>
          </cell>
          <cell r="E4673" t="str">
            <v>DESPACHO</v>
          </cell>
          <cell r="F4673" t="str">
            <v>NORMAL</v>
          </cell>
          <cell r="G4673" t="str">
            <v>FT78792</v>
          </cell>
          <cell r="H4673">
            <v>44936</v>
          </cell>
          <cell r="I4673" t="str">
            <v>ENTREGADO</v>
          </cell>
          <cell r="J4673">
            <v>44938</v>
          </cell>
          <cell r="K4673" t="str">
            <v>Kevin Nunez</v>
          </cell>
          <cell r="L4673" t="str">
            <v>LA  MAGDALENA  CALLE  FRANCISCO BALLESTEROS OE6 216        DPT 101 AV  HUGO ORTIZ</v>
          </cell>
          <cell r="M4673" t="str">
            <v>1724081219</v>
          </cell>
          <cell r="N4673" t="str">
            <v>0996233030/0995888241</v>
          </cell>
          <cell r="O4673" t="str">
            <v/>
          </cell>
          <cell r="P4673" t="str">
            <v>QUITO</v>
          </cell>
          <cell r="Q4673" t="str">
            <v>QUITO</v>
          </cell>
          <cell r="R4673" t="str">
            <v>PICHINCHA</v>
          </cell>
          <cell r="T4673" t="str">
            <v>FLEXTRANS UIO</v>
          </cell>
          <cell r="U4673" t="str">
            <v>FLEXNETUIO_LOCAL</v>
          </cell>
          <cell r="V4673">
            <v>1</v>
          </cell>
          <cell r="W4673">
            <v>1</v>
          </cell>
          <cell r="X4673" t="str">
            <v>FLEXNET ECUADOR - FLEXTUENTI</v>
          </cell>
          <cell r="Y4673" t="str">
            <v>CALLE 28 DE JUNIO S/N Y GARCIA MORENO ENTRADA LLANO GRANDE</v>
          </cell>
        </row>
        <row r="4674">
          <cell r="A4674" t="str">
            <v>414661108</v>
          </cell>
          <cell r="B4674">
            <v>493314</v>
          </cell>
          <cell r="C4674" t="str">
            <v>414661108</v>
          </cell>
          <cell r="D4674" t="str">
            <v>FLEXTUENTI</v>
          </cell>
          <cell r="E4674" t="str">
            <v>DESPACHO</v>
          </cell>
          <cell r="F4674" t="str">
            <v>NORMAL</v>
          </cell>
          <cell r="G4674" t="str">
            <v>031080414661108</v>
          </cell>
          <cell r="H4674">
            <v>44936</v>
          </cell>
          <cell r="I4674" t="str">
            <v>ENTREGADO</v>
          </cell>
          <cell r="J4674">
            <v>44937</v>
          </cell>
          <cell r="K4674" t="str">
            <v>Zambrano Bryan</v>
          </cell>
          <cell r="L4674" t="str">
            <v>SAGRARIO  AV   EUGENIO ESPEJO SN  OBISPO MOSQUERA</v>
          </cell>
          <cell r="M4674" t="str">
            <v>1004086664</v>
          </cell>
          <cell r="N4674" t="str">
            <v>0979274925/0963391224</v>
          </cell>
          <cell r="O4674" t="str">
            <v/>
          </cell>
          <cell r="P4674" t="str">
            <v>IBARRA</v>
          </cell>
          <cell r="Q4674" t="str">
            <v>IBARRA</v>
          </cell>
          <cell r="R4674" t="str">
            <v>IMBABURA</v>
          </cell>
          <cell r="T4674" t="str">
            <v>TRAMACO</v>
          </cell>
          <cell r="U4674" t="str">
            <v>FLEXNETUIO_PROVINCIA</v>
          </cell>
          <cell r="V4674">
            <v>1</v>
          </cell>
          <cell r="W4674">
            <v>1</v>
          </cell>
          <cell r="X4674" t="str">
            <v>FLEXNET ECUADOR - FLEXTUENTI</v>
          </cell>
          <cell r="Y4674" t="str">
            <v>CALLE 28 DE JUNIO S/N Y GARCIA MORENO ENTRADA LLANO GRANDE</v>
          </cell>
        </row>
        <row r="4675">
          <cell r="A4675" t="str">
            <v>414661109</v>
          </cell>
          <cell r="B4675">
            <v>493315</v>
          </cell>
          <cell r="C4675" t="str">
            <v>414661109</v>
          </cell>
          <cell r="D4675" t="str">
            <v>FLEXTUENTI</v>
          </cell>
          <cell r="E4675" t="str">
            <v>DESPACHO</v>
          </cell>
          <cell r="F4675" t="str">
            <v>NORMAL</v>
          </cell>
          <cell r="G4675" t="str">
            <v>031080414661109</v>
          </cell>
          <cell r="H4675">
            <v>44936</v>
          </cell>
          <cell r="I4675" t="str">
            <v>ENTREGADO</v>
          </cell>
          <cell r="J4675">
            <v>44937</v>
          </cell>
          <cell r="K4675" t="str">
            <v>Jhon stalin Ipiales mugmal</v>
          </cell>
          <cell r="L4675" t="str">
            <v>SAGRARIO  AV   EUGENIO ESPEJO SN  OBISPO MOSQUERA</v>
          </cell>
          <cell r="M4675" t="str">
            <v>1005049885</v>
          </cell>
          <cell r="N4675" t="str">
            <v>0962635230/0967608496</v>
          </cell>
          <cell r="O4675" t="str">
            <v/>
          </cell>
          <cell r="P4675" t="str">
            <v>IBARRA</v>
          </cell>
          <cell r="Q4675" t="str">
            <v>IBARRA</v>
          </cell>
          <cell r="R4675" t="str">
            <v>IMBABURA</v>
          </cell>
          <cell r="T4675" t="str">
            <v>TRAMACO</v>
          </cell>
          <cell r="U4675" t="str">
            <v>FLEXNETUIO_PROVINCIA</v>
          </cell>
          <cell r="V4675">
            <v>1</v>
          </cell>
          <cell r="W4675">
            <v>1</v>
          </cell>
          <cell r="X4675" t="str">
            <v>FLEXNET ECUADOR - FLEXTUENTI</v>
          </cell>
          <cell r="Y4675" t="str">
            <v>CALLE 28 DE JUNIO S/N Y GARCIA MORENO ENTRADA LLANO GRANDE</v>
          </cell>
        </row>
        <row r="4676">
          <cell r="A4676" t="str">
            <v>414651387</v>
          </cell>
          <cell r="B4676">
            <v>493294</v>
          </cell>
          <cell r="C4676" t="str">
            <v>414651387</v>
          </cell>
          <cell r="D4676" t="str">
            <v>FLEXTUENTI</v>
          </cell>
          <cell r="E4676" t="str">
            <v>DESPACHO</v>
          </cell>
          <cell r="F4676" t="str">
            <v>NORMAL</v>
          </cell>
          <cell r="G4676" t="str">
            <v>FT78756</v>
          </cell>
          <cell r="H4676">
            <v>44936</v>
          </cell>
          <cell r="I4676" t="str">
            <v>ENTREGADO</v>
          </cell>
          <cell r="J4676">
            <v>44937</v>
          </cell>
          <cell r="K4676" t="str">
            <v>luis fernando aveiga intriago</v>
          </cell>
          <cell r="L4676" t="str">
            <v>TARQUI  AV BENJAMIN CARRION  SN  JORGE JARA GRAU</v>
          </cell>
          <cell r="M4676" t="str">
            <v>1315757730</v>
          </cell>
          <cell r="N4676" t="str">
            <v>0988745648/0998967889</v>
          </cell>
          <cell r="O4676" t="str">
            <v/>
          </cell>
          <cell r="P4676" t="str">
            <v>GUAYAQUIL</v>
          </cell>
          <cell r="Q4676" t="str">
            <v>GUAYAQUIL</v>
          </cell>
          <cell r="R4676" t="str">
            <v>GUAYAS</v>
          </cell>
          <cell r="T4676" t="str">
            <v>ITSACOURIER</v>
          </cell>
          <cell r="U4676" t="str">
            <v>FLEXNETUIO_GYE</v>
          </cell>
          <cell r="V4676">
            <v>1</v>
          </cell>
          <cell r="W4676">
            <v>1</v>
          </cell>
          <cell r="X4676" t="str">
            <v>FLEXNET ECUADOR - FLEXTUENTI</v>
          </cell>
          <cell r="Y4676" t="str">
            <v>CALLE 28 DE JUNIO S/N Y GARCIA MORENO ENTRADA LLANO GRANDE</v>
          </cell>
        </row>
        <row r="4677">
          <cell r="A4677" t="str">
            <v>414651422</v>
          </cell>
          <cell r="B4677">
            <v>493295</v>
          </cell>
          <cell r="C4677" t="str">
            <v>414651422</v>
          </cell>
          <cell r="D4677" t="str">
            <v>FLEXTUENTI</v>
          </cell>
          <cell r="E4677" t="str">
            <v>DESPACHO</v>
          </cell>
          <cell r="F4677" t="str">
            <v>NORMAL</v>
          </cell>
          <cell r="G4677" t="str">
            <v>FT78755</v>
          </cell>
          <cell r="H4677">
            <v>44936</v>
          </cell>
          <cell r="I4677" t="str">
            <v>ENTREGADO</v>
          </cell>
          <cell r="J4677">
            <v>44937</v>
          </cell>
          <cell r="K4677" t="str">
            <v>luis fernando aveigaintriago</v>
          </cell>
          <cell r="L4677" t="str">
            <v>TARQUI AV BENJAMIN CARRION  SN  JORGE JARA GRAU</v>
          </cell>
          <cell r="M4677" t="str">
            <v>1315757730</v>
          </cell>
          <cell r="N4677" t="str">
            <v>0998754858/0998814549</v>
          </cell>
          <cell r="O4677" t="str">
            <v/>
          </cell>
          <cell r="P4677" t="str">
            <v>GUAYAQUIL</v>
          </cell>
          <cell r="Q4677" t="str">
            <v>GUAYAQUIL</v>
          </cell>
          <cell r="R4677" t="str">
            <v>GUAYAS</v>
          </cell>
          <cell r="T4677" t="str">
            <v>ITSACOURIER</v>
          </cell>
          <cell r="U4677" t="str">
            <v>FLEXNETUIO_GYE</v>
          </cell>
          <cell r="V4677">
            <v>1</v>
          </cell>
          <cell r="W4677">
            <v>1</v>
          </cell>
          <cell r="X4677" t="str">
            <v>FLEXNET ECUADOR - FLEXTUENTI</v>
          </cell>
          <cell r="Y4677" t="str">
            <v>CALLE 28 DE JUNIO S/N Y GARCIA MORENO ENTRADA LLANO GRANDE</v>
          </cell>
        </row>
        <row r="4678">
          <cell r="A4678" t="str">
            <v>414651424</v>
          </cell>
          <cell r="B4678">
            <v>493296</v>
          </cell>
          <cell r="C4678" t="str">
            <v>414651424</v>
          </cell>
          <cell r="D4678" t="str">
            <v>FLEXTUENTI</v>
          </cell>
          <cell r="E4678" t="str">
            <v>DESPACHO</v>
          </cell>
          <cell r="F4678" t="str">
            <v>DERIVADO PICK UP</v>
          </cell>
          <cell r="G4678" t="str">
            <v>031080414651424</v>
          </cell>
          <cell r="H4678">
            <v>44936</v>
          </cell>
          <cell r="I4678" t="str">
            <v>ENTREGADO</v>
          </cell>
          <cell r="J4678">
            <v>44939</v>
          </cell>
          <cell r="K4678" t="str">
            <v>Wendy Milena Parrales Cagua</v>
          </cell>
          <cell r="L4678" t="str">
            <v>OFICINA TRAMACO EL CARMEN</v>
          </cell>
          <cell r="M4678" t="str">
            <v>1317977393</v>
          </cell>
          <cell r="N4678" t="str">
            <v>0997710365/0984797861</v>
          </cell>
          <cell r="O4678" t="str">
            <v/>
          </cell>
          <cell r="P4678" t="str">
            <v>EL CARMEN</v>
          </cell>
          <cell r="Q4678" t="str">
            <v>EL CARMEN</v>
          </cell>
          <cell r="R4678" t="str">
            <v>MANABI</v>
          </cell>
          <cell r="T4678" t="str">
            <v>TRAMACO</v>
          </cell>
          <cell r="U4678" t="str">
            <v>FLEXNETUIO_PROVINCIA</v>
          </cell>
          <cell r="V4678">
            <v>1</v>
          </cell>
          <cell r="W4678">
            <v>1</v>
          </cell>
          <cell r="X4678" t="str">
            <v>FLEXNET ECUADOR - FLEXTUENTI</v>
          </cell>
          <cell r="Y4678" t="str">
            <v>CALLE 28 DE JUNIO S/N Y GARCIA MORENO ENTRADA LLANO GRANDE</v>
          </cell>
        </row>
        <row r="4679">
          <cell r="A4679" t="str">
            <v>414651478</v>
          </cell>
          <cell r="B4679">
            <v>493297</v>
          </cell>
          <cell r="C4679" t="str">
            <v>414651478</v>
          </cell>
          <cell r="D4679" t="str">
            <v>FLEXTUENTI</v>
          </cell>
          <cell r="E4679" t="str">
            <v>DESPACHO</v>
          </cell>
          <cell r="F4679" t="str">
            <v>DERIVADO PICK UP</v>
          </cell>
          <cell r="G4679" t="str">
            <v>031080414651478</v>
          </cell>
          <cell r="H4679">
            <v>44936</v>
          </cell>
          <cell r="I4679" t="str">
            <v>ENTREGADO</v>
          </cell>
          <cell r="J4679">
            <v>44942</v>
          </cell>
          <cell r="K4679" t="str">
            <v>Cristhina Moscoso</v>
          </cell>
          <cell r="L4679" t="str">
            <v>OFICINA TRAMACO PUNTO DE ATENCION SAN MARINO</v>
          </cell>
          <cell r="M4679" t="str">
            <v>0940661473</v>
          </cell>
          <cell r="N4679" t="str">
            <v>0979716986/0960282895</v>
          </cell>
          <cell r="O4679" t="str">
            <v/>
          </cell>
          <cell r="P4679" t="str">
            <v>GUAYAQUIL</v>
          </cell>
          <cell r="Q4679" t="str">
            <v>GUAYAQUIL</v>
          </cell>
          <cell r="R4679" t="str">
            <v>GUAYAS</v>
          </cell>
          <cell r="T4679" t="str">
            <v>TRAMACO</v>
          </cell>
          <cell r="U4679" t="str">
            <v>FLEXNETUIO_GYE</v>
          </cell>
          <cell r="V4679">
            <v>1</v>
          </cell>
          <cell r="W4679">
            <v>1</v>
          </cell>
          <cell r="X4679" t="str">
            <v>FLEXNET ECUADOR - FLEXTUENTI</v>
          </cell>
          <cell r="Y4679" t="str">
            <v>CALLE 28 DE JUNIO S/N Y GARCIA MORENO ENTRADA LLANO GRANDE</v>
          </cell>
        </row>
        <row r="4680">
          <cell r="A4680" t="str">
            <v>414651479</v>
          </cell>
          <cell r="B4680">
            <v>493298</v>
          </cell>
          <cell r="C4680" t="str">
            <v>414651479</v>
          </cell>
          <cell r="D4680" t="str">
            <v>FLEXTUENTI</v>
          </cell>
          <cell r="E4680" t="str">
            <v>DESPACHO</v>
          </cell>
          <cell r="F4680" t="str">
            <v>NORMAL</v>
          </cell>
          <cell r="G4680" t="str">
            <v>IC4397</v>
          </cell>
          <cell r="H4680">
            <v>44936</v>
          </cell>
          <cell r="I4680" t="str">
            <v>ENTREGADO</v>
          </cell>
          <cell r="J4680">
            <v>44937</v>
          </cell>
          <cell r="K4680" t="str">
            <v>Erick Sempertegui</v>
          </cell>
          <cell r="L4680" t="str">
            <v>EL VECINO CALLE CORDILLERA DE TOIZAN  SN CALLE JUAN  STROBER</v>
          </cell>
          <cell r="M4680" t="str">
            <v>0106632524</v>
          </cell>
          <cell r="N4680" t="str">
            <v>0986108552/0986108552</v>
          </cell>
          <cell r="O4680" t="str">
            <v/>
          </cell>
          <cell r="P4680" t="str">
            <v>CUENCA</v>
          </cell>
          <cell r="Q4680" t="str">
            <v>CUENCA</v>
          </cell>
          <cell r="R4680" t="str">
            <v>AZUAY</v>
          </cell>
          <cell r="T4680" t="str">
            <v>ITSACOURIER</v>
          </cell>
          <cell r="U4680" t="str">
            <v>FLEXNETUIO_PROVINCIA</v>
          </cell>
          <cell r="V4680">
            <v>1</v>
          </cell>
          <cell r="W4680">
            <v>1</v>
          </cell>
          <cell r="X4680" t="str">
            <v>FLEXNET ECUADOR - FLEXTUENTI</v>
          </cell>
          <cell r="Y4680" t="str">
            <v>CALLE 28 DE JUNIO S/N Y GARCIA MORENO ENTRADA LLANO GRANDE</v>
          </cell>
        </row>
        <row r="4681">
          <cell r="A4681" t="str">
            <v>414651481</v>
          </cell>
          <cell r="B4681">
            <v>493299</v>
          </cell>
          <cell r="C4681" t="str">
            <v>414651481</v>
          </cell>
          <cell r="D4681" t="str">
            <v>FLEXTUENTI</v>
          </cell>
          <cell r="E4681" t="str">
            <v>DESPACHO</v>
          </cell>
          <cell r="F4681" t="str">
            <v>NORMAL</v>
          </cell>
          <cell r="G4681" t="str">
            <v>FT78800</v>
          </cell>
          <cell r="H4681">
            <v>44936</v>
          </cell>
          <cell r="I4681" t="str">
            <v>ENTREGADO</v>
          </cell>
          <cell r="J4681">
            <v>44937</v>
          </cell>
          <cell r="K4681" t="str">
            <v>Anarcely Espana</v>
          </cell>
          <cell r="L4681" t="str">
            <v>CALDERON GEOVANY CALLES  SN  VICENTE PAREDES</v>
          </cell>
          <cell r="M4681" t="str">
            <v>1002395232</v>
          </cell>
          <cell r="N4681" t="str">
            <v>0985127950/0987264308</v>
          </cell>
          <cell r="O4681" t="str">
            <v/>
          </cell>
          <cell r="P4681" t="str">
            <v>QUITO</v>
          </cell>
          <cell r="Q4681" t="str">
            <v>QUITO</v>
          </cell>
          <cell r="R4681" t="str">
            <v>PICHINCHA</v>
          </cell>
          <cell r="T4681" t="str">
            <v>FLEXTRANS UIO</v>
          </cell>
          <cell r="U4681" t="str">
            <v>FLEXNETUIO_LOCAL</v>
          </cell>
          <cell r="V4681">
            <v>1</v>
          </cell>
          <cell r="W4681">
            <v>1</v>
          </cell>
          <cell r="X4681" t="str">
            <v>FLEXNET ECUADOR - FLEXTUENTI</v>
          </cell>
          <cell r="Y4681" t="str">
            <v>CALLE 28 DE JUNIO S/N Y GARCIA MORENO ENTRADA LLANO GRANDE</v>
          </cell>
        </row>
        <row r="4682">
          <cell r="A4682" t="str">
            <v>414651483</v>
          </cell>
          <cell r="B4682">
            <v>493300</v>
          </cell>
          <cell r="C4682" t="str">
            <v>414651483</v>
          </cell>
          <cell r="D4682" t="str">
            <v>FLEXTUENTI</v>
          </cell>
          <cell r="E4682" t="str">
            <v>DESPACHO</v>
          </cell>
          <cell r="F4682" t="str">
            <v>NORMAL</v>
          </cell>
          <cell r="G4682" t="str">
            <v>031080414651483</v>
          </cell>
          <cell r="H4682">
            <v>44936</v>
          </cell>
          <cell r="I4682" t="str">
            <v>ENTREGADO</v>
          </cell>
          <cell r="J4682">
            <v>44938</v>
          </cell>
          <cell r="K4682" t="str">
            <v>Gisella Cedeno Zamora</v>
          </cell>
          <cell r="L4682" t="str">
            <v>LOS ESTEROS  AV 108  SN VIA PUERTO AEROPUERTO</v>
          </cell>
          <cell r="M4682" t="str">
            <v>1311724262</v>
          </cell>
          <cell r="N4682" t="str">
            <v>0995740547/0982429257</v>
          </cell>
          <cell r="O4682" t="str">
            <v/>
          </cell>
          <cell r="P4682" t="str">
            <v>MANTA</v>
          </cell>
          <cell r="Q4682" t="str">
            <v>MANTA</v>
          </cell>
          <cell r="R4682" t="str">
            <v>MANABI</v>
          </cell>
          <cell r="T4682" t="str">
            <v>TRAMACO</v>
          </cell>
          <cell r="U4682" t="str">
            <v>FLEXNETUIO_PROVINCIA</v>
          </cell>
          <cell r="V4682">
            <v>1</v>
          </cell>
          <cell r="W4682">
            <v>1</v>
          </cell>
          <cell r="X4682" t="str">
            <v>FLEXNET ECUADOR - FLEXTUENTI</v>
          </cell>
          <cell r="Y4682" t="str">
            <v>CALLE 28 DE JUNIO S/N Y GARCIA MORENO ENTRADA LLANO GRANDE</v>
          </cell>
        </row>
        <row r="4683">
          <cell r="A4683" t="str">
            <v>414651485</v>
          </cell>
          <cell r="B4683">
            <v>493301</v>
          </cell>
          <cell r="C4683" t="str">
            <v>414651485</v>
          </cell>
          <cell r="D4683" t="str">
            <v>FLEXTUENTI</v>
          </cell>
          <cell r="E4683" t="str">
            <v>DESPACHO</v>
          </cell>
          <cell r="F4683" t="str">
            <v>NORMAL</v>
          </cell>
          <cell r="G4683" t="str">
            <v>FT78799</v>
          </cell>
          <cell r="H4683">
            <v>44936</v>
          </cell>
          <cell r="I4683" t="str">
            <v>ENTREGADO</v>
          </cell>
          <cell r="J4683">
            <v>44938</v>
          </cell>
          <cell r="K4683" t="str">
            <v>Jorge Jimenez</v>
          </cell>
          <cell r="L4683" t="str">
            <v>INAQUITO AV DE LOS SHYRIS  CUARTO PISO  AV ELOY ALFARO</v>
          </cell>
          <cell r="M4683" t="str">
            <v>1717651077</v>
          </cell>
          <cell r="N4683" t="str">
            <v>0939821848/0984585724</v>
          </cell>
          <cell r="O4683" t="str">
            <v/>
          </cell>
          <cell r="P4683" t="str">
            <v>QUITO</v>
          </cell>
          <cell r="Q4683" t="str">
            <v>QUITO</v>
          </cell>
          <cell r="R4683" t="str">
            <v>PICHINCHA</v>
          </cell>
          <cell r="T4683" t="str">
            <v>FLEXTRANS UIO</v>
          </cell>
          <cell r="U4683" t="str">
            <v>FLEXNETUIO_LOCAL</v>
          </cell>
          <cell r="V4683">
            <v>1</v>
          </cell>
          <cell r="W4683">
            <v>1</v>
          </cell>
          <cell r="X4683" t="str">
            <v>FLEXNET ECUADOR - FLEXTUENTI</v>
          </cell>
          <cell r="Y4683" t="str">
            <v>CALLE 28 DE JUNIO S/N Y GARCIA MORENO ENTRADA LLANO GRANDE</v>
          </cell>
        </row>
        <row r="4684">
          <cell r="A4684" t="str">
            <v>414651486</v>
          </cell>
          <cell r="B4684">
            <v>493302</v>
          </cell>
          <cell r="C4684" t="str">
            <v>414651486</v>
          </cell>
          <cell r="D4684" t="str">
            <v>FLEXTUENTI</v>
          </cell>
          <cell r="E4684" t="str">
            <v>DESPACHO</v>
          </cell>
          <cell r="F4684" t="str">
            <v>NORMAL</v>
          </cell>
          <cell r="G4684" t="str">
            <v>FT78798</v>
          </cell>
          <cell r="H4684">
            <v>44936</v>
          </cell>
          <cell r="I4684" t="str">
            <v>ENTREGADO</v>
          </cell>
          <cell r="J4684">
            <v>44937</v>
          </cell>
          <cell r="K4684" t="str">
            <v>Juan Carlos Constante</v>
          </cell>
          <cell r="L4684" t="str">
            <v>KENNEDY CALLE JULIO TEODORO SALEM  SN  MARIA JOSE BATADANO</v>
          </cell>
          <cell r="M4684" t="str">
            <v>1712154879</v>
          </cell>
          <cell r="N4684" t="str">
            <v>0995649238/0998787305</v>
          </cell>
          <cell r="O4684" t="str">
            <v/>
          </cell>
          <cell r="P4684" t="str">
            <v>QUITO</v>
          </cell>
          <cell r="Q4684" t="str">
            <v>QUITO</v>
          </cell>
          <cell r="R4684" t="str">
            <v>PICHINCHA</v>
          </cell>
          <cell r="T4684" t="str">
            <v>FLEXTRANS UIO</v>
          </cell>
          <cell r="U4684" t="str">
            <v>FLEXNETUIO_LOCAL</v>
          </cell>
          <cell r="V4684">
            <v>1</v>
          </cell>
          <cell r="W4684">
            <v>1</v>
          </cell>
          <cell r="X4684" t="str">
            <v>FLEXNET ECUADOR - FLEXTUENTI</v>
          </cell>
          <cell r="Y4684" t="str">
            <v>CALLE 28 DE JUNIO S/N Y GARCIA MORENO ENTRADA LLANO GRANDE</v>
          </cell>
        </row>
        <row r="4685">
          <cell r="A4685" t="str">
            <v>414651487</v>
          </cell>
          <cell r="B4685">
            <v>493303</v>
          </cell>
          <cell r="C4685" t="str">
            <v>414651487</v>
          </cell>
          <cell r="D4685" t="str">
            <v>FLEXTUENTI</v>
          </cell>
          <cell r="E4685" t="str">
            <v>DESPACHO</v>
          </cell>
          <cell r="F4685" t="str">
            <v>NORMAL</v>
          </cell>
          <cell r="G4685" t="str">
            <v>031080414651487</v>
          </cell>
          <cell r="H4685">
            <v>44936</v>
          </cell>
          <cell r="I4685" t="str">
            <v>ENTREGADO</v>
          </cell>
          <cell r="J4685">
            <v>44942</v>
          </cell>
          <cell r="K4685" t="str">
            <v>Lizbeth Simbana</v>
          </cell>
          <cell r="L4685" t="str">
            <v>RIOBAMBA AV SIMON BOLIVAR 5 11  CALLE KABUL</v>
          </cell>
          <cell r="M4685" t="str">
            <v>1725567273</v>
          </cell>
          <cell r="N4685" t="str">
            <v>0969756123/0969015164</v>
          </cell>
          <cell r="O4685" t="str">
            <v/>
          </cell>
          <cell r="P4685" t="str">
            <v>RIOBAMBA</v>
          </cell>
          <cell r="Q4685" t="str">
            <v>RIOBAMBA</v>
          </cell>
          <cell r="R4685" t="str">
            <v>CHIMBORAZO</v>
          </cell>
          <cell r="T4685" t="str">
            <v>TRAMACO</v>
          </cell>
          <cell r="U4685" t="str">
            <v>FLEXNETUIO_PROVINCIA</v>
          </cell>
          <cell r="V4685">
            <v>1</v>
          </cell>
          <cell r="W4685">
            <v>1</v>
          </cell>
          <cell r="X4685" t="str">
            <v>FLEXNET ECUADOR - FLEXTUENTI</v>
          </cell>
          <cell r="Y4685" t="str">
            <v>CALLE 28 DE JUNIO S/N Y GARCIA MORENO ENTRADA LLANO GRANDE</v>
          </cell>
        </row>
        <row r="4686">
          <cell r="A4686" t="str">
            <v>414651523</v>
          </cell>
          <cell r="B4686">
            <v>493304</v>
          </cell>
          <cell r="C4686" t="str">
            <v>414651523</v>
          </cell>
          <cell r="D4686" t="str">
            <v>FLEXTUENTI</v>
          </cell>
          <cell r="E4686" t="str">
            <v>DESPACHO</v>
          </cell>
          <cell r="F4686" t="str">
            <v>NORMAL</v>
          </cell>
          <cell r="G4686" t="str">
            <v>FT78797</v>
          </cell>
          <cell r="H4686">
            <v>44936</v>
          </cell>
          <cell r="I4686" t="str">
            <v>ENTREGADO</v>
          </cell>
          <cell r="J4686">
            <v>44937</v>
          </cell>
          <cell r="K4686" t="str">
            <v>Veronica Alvarez</v>
          </cell>
          <cell r="L4686" t="str">
            <v>KENNEDY CALLE APARICIO RIVADENEIRA  E682 CALLE GONZALO  ZALDUMBIDE</v>
          </cell>
          <cell r="M4686" t="str">
            <v>1713814877</v>
          </cell>
          <cell r="N4686" t="str">
            <v>0998846893/0987609603</v>
          </cell>
          <cell r="O4686" t="str">
            <v/>
          </cell>
          <cell r="P4686" t="str">
            <v>QUITO</v>
          </cell>
          <cell r="Q4686" t="str">
            <v>QUITO</v>
          </cell>
          <cell r="R4686" t="str">
            <v>PICHINCHA</v>
          </cell>
          <cell r="T4686" t="str">
            <v>FLEXTRANS UIO</v>
          </cell>
          <cell r="U4686" t="str">
            <v>FLEXNETUIO_LOCAL</v>
          </cell>
          <cell r="V4686">
            <v>1</v>
          </cell>
          <cell r="W4686">
            <v>1</v>
          </cell>
          <cell r="X4686" t="str">
            <v>FLEXNET ECUADOR - FLEXTUENTI</v>
          </cell>
          <cell r="Y4686" t="str">
            <v>CALLE 28 DE JUNIO S/N Y GARCIA MORENO ENTRADA LLANO GRANDE</v>
          </cell>
        </row>
        <row r="4687">
          <cell r="A4687" t="str">
            <v>414651525</v>
          </cell>
          <cell r="B4687">
            <v>493305</v>
          </cell>
          <cell r="C4687" t="str">
            <v>414651525</v>
          </cell>
          <cell r="D4687" t="str">
            <v>FLEXTUENTI</v>
          </cell>
          <cell r="E4687" t="str">
            <v>DESPACHO</v>
          </cell>
          <cell r="F4687" t="str">
            <v>NORMAL</v>
          </cell>
          <cell r="G4687" t="str">
            <v>FT78796</v>
          </cell>
          <cell r="H4687">
            <v>44936</v>
          </cell>
          <cell r="I4687" t="str">
            <v>ENTREGADO</v>
          </cell>
          <cell r="J4687">
            <v>44937</v>
          </cell>
          <cell r="K4687" t="str">
            <v>Veronica Alvarez</v>
          </cell>
          <cell r="L4687" t="str">
            <v>KENNEDY CALLE APARICIO RIVADENEIRA E682 CALLE GONZALO  ZALDUMBIDE</v>
          </cell>
          <cell r="M4687" t="str">
            <v>1713814877</v>
          </cell>
          <cell r="N4687" t="str">
            <v>0983082686/0987609603</v>
          </cell>
          <cell r="O4687" t="str">
            <v/>
          </cell>
          <cell r="P4687" t="str">
            <v>QUITO</v>
          </cell>
          <cell r="Q4687" t="str">
            <v>QUITO</v>
          </cell>
          <cell r="R4687" t="str">
            <v>PICHINCHA</v>
          </cell>
          <cell r="T4687" t="str">
            <v>FLEXTRANS UIO</v>
          </cell>
          <cell r="U4687" t="str">
            <v>FLEXNETUIO_LOCAL</v>
          </cell>
          <cell r="V4687">
            <v>1</v>
          </cell>
          <cell r="W4687">
            <v>1</v>
          </cell>
          <cell r="X4687" t="str">
            <v>FLEXNET ECUADOR - FLEXTUENTI</v>
          </cell>
          <cell r="Y4687" t="str">
            <v>CALLE 28 DE JUNIO S/N Y GARCIA MORENO ENTRADA LLANO GRANDE</v>
          </cell>
        </row>
        <row r="4688">
          <cell r="A4688" t="str">
            <v>414651542</v>
          </cell>
          <cell r="B4688">
            <v>493306</v>
          </cell>
          <cell r="C4688" t="str">
            <v>414651542</v>
          </cell>
          <cell r="D4688" t="str">
            <v>FLEXTUENTI</v>
          </cell>
          <cell r="E4688" t="str">
            <v>DESPACHO</v>
          </cell>
          <cell r="F4688" t="str">
            <v>EXPRESS UIO</v>
          </cell>
          <cell r="G4688" t="str">
            <v>EC6504</v>
          </cell>
          <cell r="H4688">
            <v>44936</v>
          </cell>
          <cell r="I4688" t="str">
            <v>ENTREGADO</v>
          </cell>
          <cell r="J4688">
            <v>44936</v>
          </cell>
          <cell r="K4688" t="str">
            <v>Danny Xavier Quispe</v>
          </cell>
          <cell r="L4688" t="str">
            <v>CALDERON JAIME ROLDOS AGUILERA  N17 70 PASAJE N17 A</v>
          </cell>
          <cell r="M4688" t="str">
            <v>1716957038</v>
          </cell>
          <cell r="N4688" t="str">
            <v>0959206188/0992302725</v>
          </cell>
          <cell r="O4688" t="str">
            <v/>
          </cell>
          <cell r="P4688" t="str">
            <v>QUITO</v>
          </cell>
          <cell r="Q4688" t="str">
            <v>QUITO</v>
          </cell>
          <cell r="R4688" t="str">
            <v>PICHINCHA</v>
          </cell>
          <cell r="T4688" t="str">
            <v>EXPRESSCON</v>
          </cell>
          <cell r="U4688" t="str">
            <v>FLEXNETUIO_LOCAL</v>
          </cell>
          <cell r="V4688">
            <v>1</v>
          </cell>
          <cell r="W4688">
            <v>1</v>
          </cell>
          <cell r="X4688" t="str">
            <v>FLEXNET ECUADOR - FLEXTUENTI</v>
          </cell>
          <cell r="Y4688" t="str">
            <v>CALLE 28 DE JUNIO S/N Y GARCIA MORENO ENTRADA LLANO GRANDE</v>
          </cell>
        </row>
        <row r="4689">
          <cell r="A4689" t="str">
            <v>414651551</v>
          </cell>
          <cell r="B4689">
            <v>493307</v>
          </cell>
          <cell r="C4689" t="str">
            <v>414651551</v>
          </cell>
          <cell r="D4689" t="str">
            <v>FLEXTUENTI</v>
          </cell>
          <cell r="E4689" t="str">
            <v>DESPACHO</v>
          </cell>
          <cell r="F4689" t="str">
            <v>NORMAL</v>
          </cell>
          <cell r="G4689" t="str">
            <v>FT78754</v>
          </cell>
          <cell r="H4689">
            <v>44936</v>
          </cell>
          <cell r="I4689" t="str">
            <v>ENTREGADO</v>
          </cell>
          <cell r="J4689">
            <v>44938</v>
          </cell>
          <cell r="K4689" t="str">
            <v>RAUL VERA</v>
          </cell>
          <cell r="L4689" t="str">
            <v>FEBRES CORDERO PASAJE 12 CS 102  ENTRE OTAVALO Y FEDERICO GODING</v>
          </cell>
          <cell r="M4689" t="str">
            <v>0908992068</v>
          </cell>
          <cell r="N4689" t="str">
            <v>0984441356/0998037442</v>
          </cell>
          <cell r="O4689" t="str">
            <v/>
          </cell>
          <cell r="P4689" t="str">
            <v>GUAYAQUIL</v>
          </cell>
          <cell r="Q4689" t="str">
            <v>GUAYAQUIL</v>
          </cell>
          <cell r="R4689" t="str">
            <v>GUAYAS</v>
          </cell>
          <cell r="T4689" t="str">
            <v>ITSACOURIER</v>
          </cell>
          <cell r="U4689" t="str">
            <v>FLEXNETUIO_GYE</v>
          </cell>
          <cell r="V4689">
            <v>1</v>
          </cell>
          <cell r="W4689">
            <v>1</v>
          </cell>
          <cell r="X4689" t="str">
            <v>FLEXNET ECUADOR - FLEXTUENTI</v>
          </cell>
          <cell r="Y4689" t="str">
            <v>CALLE 28 DE JUNIO S/N Y GARCIA MORENO ENTRADA LLANO GRANDE</v>
          </cell>
        </row>
        <row r="4690">
          <cell r="A4690" t="str">
            <v>414651589</v>
          </cell>
          <cell r="B4690">
            <v>493308</v>
          </cell>
          <cell r="C4690" t="str">
            <v>414651589</v>
          </cell>
          <cell r="D4690" t="str">
            <v>FLEXTUENTI</v>
          </cell>
          <cell r="E4690" t="str">
            <v>DESPACHO</v>
          </cell>
          <cell r="F4690" t="str">
            <v>NORMAL</v>
          </cell>
          <cell r="G4690" t="str">
            <v>FT78795</v>
          </cell>
          <cell r="H4690">
            <v>44936</v>
          </cell>
          <cell r="I4690" t="str">
            <v>ENTREGADO</v>
          </cell>
          <cell r="J4690">
            <v>44937</v>
          </cell>
          <cell r="K4690" t="str">
            <v>David Alejandro Revelo Guerrero</v>
          </cell>
          <cell r="L4690" t="str">
            <v>CARCELEN CALLE N92B E5 75 CALLE G</v>
          </cell>
          <cell r="M4690" t="str">
            <v>1722738661</v>
          </cell>
          <cell r="N4690" t="str">
            <v>0984382095/0988212816</v>
          </cell>
          <cell r="O4690" t="str">
            <v/>
          </cell>
          <cell r="P4690" t="str">
            <v>QUITO</v>
          </cell>
          <cell r="Q4690" t="str">
            <v>QUITO</v>
          </cell>
          <cell r="R4690" t="str">
            <v>PICHINCHA</v>
          </cell>
          <cell r="T4690" t="str">
            <v>FLEXTRANS UIO</v>
          </cell>
          <cell r="U4690" t="str">
            <v>FLEXNETUIO_LOCAL</v>
          </cell>
          <cell r="V4690">
            <v>1</v>
          </cell>
          <cell r="W4690">
            <v>1</v>
          </cell>
          <cell r="X4690" t="str">
            <v>FLEXNET ECUADOR - FLEXTUENTI</v>
          </cell>
          <cell r="Y4690" t="str">
            <v>CALLE 28 DE JUNIO S/N Y GARCIA MORENO ENTRADA LLANO GRANDE</v>
          </cell>
        </row>
        <row r="4691">
          <cell r="A4691" t="str">
            <v>414651594</v>
          </cell>
          <cell r="B4691">
            <v>493309</v>
          </cell>
          <cell r="C4691" t="str">
            <v>414651594</v>
          </cell>
          <cell r="D4691" t="str">
            <v>FLEXTUENTI</v>
          </cell>
          <cell r="E4691" t="str">
            <v>DESPACHO</v>
          </cell>
          <cell r="F4691" t="str">
            <v>NORMAL</v>
          </cell>
          <cell r="G4691" t="str">
            <v>FT78794</v>
          </cell>
          <cell r="H4691">
            <v>44936</v>
          </cell>
          <cell r="I4691" t="str">
            <v>ENTREGADO</v>
          </cell>
          <cell r="J4691">
            <v>44937</v>
          </cell>
          <cell r="K4691" t="str">
            <v>Alexander jose Monsalve lopez</v>
          </cell>
          <cell r="L4691" t="str">
            <v>SAN ISIDRO DEL INCA CALLE LOS CHAMBUROS 1056 DE LOS NOGALES</v>
          </cell>
          <cell r="M4691" t="str">
            <v>1760036234</v>
          </cell>
          <cell r="N4691" t="str">
            <v>0987423249/0964020209</v>
          </cell>
          <cell r="O4691" t="str">
            <v/>
          </cell>
          <cell r="P4691" t="str">
            <v>QUITO</v>
          </cell>
          <cell r="Q4691" t="str">
            <v>QUITO</v>
          </cell>
          <cell r="R4691" t="str">
            <v>PICHINCHA</v>
          </cell>
          <cell r="T4691" t="str">
            <v>FLEXTRANS UIO</v>
          </cell>
          <cell r="U4691" t="str">
            <v>FLEXNETUIO_LOCAL</v>
          </cell>
          <cell r="V4691">
            <v>1</v>
          </cell>
          <cell r="W4691">
            <v>1</v>
          </cell>
          <cell r="X4691" t="str">
            <v>FLEXNET ECUADOR - FLEXTUENTI</v>
          </cell>
          <cell r="Y4691" t="str">
            <v>CALLE 28 DE JUNIO S/N Y GARCIA MORENO ENTRADA LLANO GRANDE</v>
          </cell>
        </row>
        <row r="4692">
          <cell r="A4692" t="str">
            <v>414651600</v>
          </cell>
          <cell r="B4692">
            <v>493310</v>
          </cell>
          <cell r="C4692" t="str">
            <v>414651600</v>
          </cell>
          <cell r="D4692" t="str">
            <v>FLEXTUENTI</v>
          </cell>
          <cell r="E4692" t="str">
            <v>DESPACHO</v>
          </cell>
          <cell r="F4692" t="str">
            <v>NORMAL</v>
          </cell>
          <cell r="G4692" t="str">
            <v>FT78793</v>
          </cell>
          <cell r="H4692">
            <v>44936</v>
          </cell>
          <cell r="I4692" t="str">
            <v>ENTREGADO</v>
          </cell>
          <cell r="J4692">
            <v>44937</v>
          </cell>
          <cell r="K4692" t="str">
            <v>Keyla Moncada</v>
          </cell>
          <cell r="L4692" t="str">
            <v>EL CONDADO CALLE JHON F KENNEDY SN AV  MARISCAL SUCRE</v>
          </cell>
          <cell r="M4692" t="str">
            <v>1726797945</v>
          </cell>
          <cell r="N4692" t="str">
            <v>0984951483/0989489004</v>
          </cell>
          <cell r="O4692" t="str">
            <v/>
          </cell>
          <cell r="P4692" t="str">
            <v>QUITO</v>
          </cell>
          <cell r="Q4692" t="str">
            <v>QUITO</v>
          </cell>
          <cell r="R4692" t="str">
            <v>PICHINCHA</v>
          </cell>
          <cell r="T4692" t="str">
            <v>FLEXTRANS UIO</v>
          </cell>
          <cell r="U4692" t="str">
            <v>FLEXNETUIO_LOCAL</v>
          </cell>
          <cell r="V4692">
            <v>1</v>
          </cell>
          <cell r="W4692">
            <v>1</v>
          </cell>
          <cell r="X4692" t="str">
            <v>FLEXNET ECUADOR - FLEXTUENTI</v>
          </cell>
          <cell r="Y4692" t="str">
            <v>CALLE 28 DE JUNIO S/N Y GARCIA MORENO ENTRADA LLANO GRANDE</v>
          </cell>
        </row>
        <row r="4693">
          <cell r="A4693" t="str">
            <v>414651617</v>
          </cell>
          <cell r="B4693">
            <v>493311</v>
          </cell>
          <cell r="C4693" t="str">
            <v>414651617</v>
          </cell>
          <cell r="D4693" t="str">
            <v>FLEXTUENTI</v>
          </cell>
          <cell r="E4693" t="str">
            <v>DESPACHO</v>
          </cell>
          <cell r="F4693" t="str">
            <v>NORMAL</v>
          </cell>
          <cell r="G4693" t="str">
            <v>031080414651617</v>
          </cell>
          <cell r="H4693">
            <v>44936</v>
          </cell>
          <cell r="I4693" t="str">
            <v>ENTREGADO</v>
          </cell>
          <cell r="J4693">
            <v>44937</v>
          </cell>
          <cell r="K4693" t="str">
            <v>Cindy Tejena</v>
          </cell>
          <cell r="L4693" t="str">
            <v>PICOAZA CALLE VENEZUELA SN CALLE CHIMBORAZO</v>
          </cell>
          <cell r="M4693" t="str">
            <v>1313237099</v>
          </cell>
          <cell r="N4693" t="str">
            <v>0959736688/0978904044</v>
          </cell>
          <cell r="O4693" t="str">
            <v/>
          </cell>
          <cell r="P4693" t="str">
            <v>PORTOVIEJO</v>
          </cell>
          <cell r="Q4693" t="str">
            <v>PORTOVIEJO</v>
          </cell>
          <cell r="R4693" t="str">
            <v>MANABI</v>
          </cell>
          <cell r="T4693" t="str">
            <v>TRAMACO</v>
          </cell>
          <cell r="U4693" t="str">
            <v>FLEXNETUIO_PROVINCIA</v>
          </cell>
          <cell r="V4693">
            <v>1</v>
          </cell>
          <cell r="W4693">
            <v>1</v>
          </cell>
          <cell r="X4693" t="str">
            <v>FLEXNET ECUADOR - FLEXTUENTI</v>
          </cell>
          <cell r="Y4693" t="str">
            <v>CALLE 28 DE JUNIO S/N Y GARCIA MORENO ENTRADA LLANO GRANDE</v>
          </cell>
        </row>
        <row r="4694">
          <cell r="A4694" t="str">
            <v>414639851</v>
          </cell>
          <cell r="B4694">
            <v>493271</v>
          </cell>
          <cell r="C4694" t="str">
            <v>414639851</v>
          </cell>
          <cell r="D4694" t="str">
            <v>FLEXTUENTI</v>
          </cell>
          <cell r="E4694" t="str">
            <v>DESPACHO</v>
          </cell>
          <cell r="F4694" t="str">
            <v>NORMAL</v>
          </cell>
          <cell r="G4694" t="str">
            <v>031080414639851</v>
          </cell>
          <cell r="H4694">
            <v>44936</v>
          </cell>
          <cell r="I4694" t="str">
            <v>INCIDENCIA</v>
          </cell>
          <cell r="J4694">
            <v>44944</v>
          </cell>
          <cell r="K4694" t="str">
            <v>Luis GRANDA</v>
          </cell>
          <cell r="L4694" t="str">
            <v>OFICINA TRAMACO PUNTO DE ATENCION VIA DAULE</v>
          </cell>
          <cell r="M4694" t="str">
            <v>1102167960</v>
          </cell>
          <cell r="N4694" t="str">
            <v>0968943303/0984198255</v>
          </cell>
          <cell r="O4694" t="str">
            <v/>
          </cell>
          <cell r="P4694" t="str">
            <v>GUAYAQUIL</v>
          </cell>
          <cell r="Q4694" t="str">
            <v>GUAYAQUIL</v>
          </cell>
          <cell r="R4694" t="str">
            <v>GUAYAS</v>
          </cell>
          <cell r="T4694" t="str">
            <v>TRAMACO</v>
          </cell>
          <cell r="U4694" t="str">
            <v>FLEXNETUIO_GYE</v>
          </cell>
          <cell r="V4694">
            <v>1</v>
          </cell>
          <cell r="W4694">
            <v>1</v>
          </cell>
          <cell r="X4694" t="str">
            <v>FLEXNET ECUADOR - FLEXTUENTI</v>
          </cell>
          <cell r="Y4694" t="str">
            <v>CALLE 28 DE JUNIO S/N Y GARCIA MORENO ENTRADA LLANO GRANDE</v>
          </cell>
        </row>
        <row r="4695">
          <cell r="A4695" t="str">
            <v>414640016</v>
          </cell>
          <cell r="B4695">
            <v>493272</v>
          </cell>
          <cell r="C4695" t="str">
            <v>414640016</v>
          </cell>
          <cell r="D4695" t="str">
            <v>FLEXTUENTI</v>
          </cell>
          <cell r="E4695" t="str">
            <v>DESPACHO</v>
          </cell>
          <cell r="F4695" t="str">
            <v>EXPRESS UIO</v>
          </cell>
          <cell r="G4695" t="str">
            <v>FTS45407</v>
          </cell>
          <cell r="H4695">
            <v>44936</v>
          </cell>
          <cell r="I4695" t="str">
            <v>ENTREGADO</v>
          </cell>
          <cell r="J4695">
            <v>44936</v>
          </cell>
          <cell r="K4695" t="str">
            <v>Jose Luis Fierro</v>
          </cell>
          <cell r="L4695" t="str">
            <v>INAQUITO  AV  NACIONES UNIDAS N37 NUNEZ DE VELA</v>
          </cell>
          <cell r="M4695" t="str">
            <v>1723738884</v>
          </cell>
          <cell r="N4695" t="str">
            <v>0996155729/0996094612</v>
          </cell>
          <cell r="O4695" t="str">
            <v/>
          </cell>
          <cell r="P4695" t="str">
            <v>QUITO</v>
          </cell>
          <cell r="Q4695" t="str">
            <v>QUITO</v>
          </cell>
          <cell r="R4695" t="str">
            <v>PICHINCHA</v>
          </cell>
          <cell r="T4695" t="str">
            <v>TRANSERVISS</v>
          </cell>
          <cell r="U4695" t="str">
            <v>FLEXNETUIO_LOCAL</v>
          </cell>
          <cell r="V4695">
            <v>1</v>
          </cell>
          <cell r="W4695">
            <v>1</v>
          </cell>
          <cell r="X4695" t="str">
            <v>FLEXNET ECUADOR - FLEXTUENTI</v>
          </cell>
          <cell r="Y4695" t="str">
            <v>CALLE 28 DE JUNIO S/N Y GARCIA MORENO ENTRADA LLANO GRANDE</v>
          </cell>
        </row>
        <row r="4696">
          <cell r="A4696" t="str">
            <v>414640018</v>
          </cell>
          <cell r="B4696">
            <v>493273</v>
          </cell>
          <cell r="C4696" t="str">
            <v>414640018</v>
          </cell>
          <cell r="D4696" t="str">
            <v>FLEXTUENTI</v>
          </cell>
          <cell r="E4696" t="str">
            <v>DESPACHO</v>
          </cell>
          <cell r="F4696" t="str">
            <v>NORMAL</v>
          </cell>
          <cell r="G4696" t="str">
            <v>FT78807</v>
          </cell>
          <cell r="H4696">
            <v>44936</v>
          </cell>
          <cell r="I4696" t="str">
            <v>ENTREGADO</v>
          </cell>
          <cell r="J4696">
            <v>44937</v>
          </cell>
          <cell r="K4696" t="str">
            <v>Paul Childs</v>
          </cell>
          <cell r="L4696" t="str">
            <v>POMASQUI CALLE EMILIO ESTRADA  OE6 276 CALLE  ANTONIO SANTIANA</v>
          </cell>
          <cell r="M4696" t="str">
            <v>1712523156</v>
          </cell>
          <cell r="N4696" t="str">
            <v>0987529408/0981494841</v>
          </cell>
          <cell r="O4696" t="str">
            <v/>
          </cell>
          <cell r="P4696" t="str">
            <v>QUITO</v>
          </cell>
          <cell r="Q4696" t="str">
            <v>QUITO</v>
          </cell>
          <cell r="R4696" t="str">
            <v>PICHINCHA</v>
          </cell>
          <cell r="T4696" t="str">
            <v>FLEXTRANS UIO</v>
          </cell>
          <cell r="U4696" t="str">
            <v>FLEXNETUIO_LOCAL</v>
          </cell>
          <cell r="V4696">
            <v>1</v>
          </cell>
          <cell r="W4696">
            <v>1</v>
          </cell>
          <cell r="X4696" t="str">
            <v>FLEXNET ECUADOR - FLEXTUENTI</v>
          </cell>
          <cell r="Y4696" t="str">
            <v>CALLE 28 DE JUNIO S/N Y GARCIA MORENO ENTRADA LLANO GRANDE</v>
          </cell>
        </row>
        <row r="4697">
          <cell r="A4697" t="str">
            <v>414640051</v>
          </cell>
          <cell r="B4697">
            <v>493274</v>
          </cell>
          <cell r="C4697" t="str">
            <v>414640051</v>
          </cell>
          <cell r="D4697" t="str">
            <v>FLEXTUENTI</v>
          </cell>
          <cell r="E4697" t="str">
            <v>DESPACHO</v>
          </cell>
          <cell r="F4697" t="str">
            <v>NORMAL</v>
          </cell>
          <cell r="G4697" t="str">
            <v>FT78759</v>
          </cell>
          <cell r="H4697">
            <v>44936</v>
          </cell>
          <cell r="I4697" t="str">
            <v>ENTREGADO</v>
          </cell>
          <cell r="J4697">
            <v>44937</v>
          </cell>
          <cell r="K4697" t="str">
            <v>SHIRLEY VILLEGAS</v>
          </cell>
          <cell r="L4697" t="str">
            <v>TARQUI  JUSTINO CORNEJO  MANZANA 704 SOLAR 19  AV. DR. LUIS ORRANTIA CORNEJO</v>
          </cell>
          <cell r="M4697" t="str">
            <v>0924730567</v>
          </cell>
          <cell r="N4697" t="str">
            <v>0960030611/0969900008</v>
          </cell>
          <cell r="O4697" t="str">
            <v/>
          </cell>
          <cell r="P4697" t="str">
            <v>GUAYAQUIL</v>
          </cell>
          <cell r="Q4697" t="str">
            <v>GUAYAQUIL</v>
          </cell>
          <cell r="R4697" t="str">
            <v>GUAYAS</v>
          </cell>
          <cell r="T4697" t="str">
            <v>ITSACOURIER</v>
          </cell>
          <cell r="U4697" t="str">
            <v>FLEXNETUIO_GYE</v>
          </cell>
          <cell r="V4697">
            <v>1</v>
          </cell>
          <cell r="W4697">
            <v>1</v>
          </cell>
          <cell r="X4697" t="str">
            <v>FLEXNET ECUADOR - FLEXTUENTI</v>
          </cell>
          <cell r="Y4697" t="str">
            <v>CALLE 28 DE JUNIO S/N Y GARCIA MORENO ENTRADA LLANO GRANDE</v>
          </cell>
        </row>
        <row r="4698">
          <cell r="A4698" t="str">
            <v>414640097</v>
          </cell>
          <cell r="B4698">
            <v>493275</v>
          </cell>
          <cell r="C4698" t="str">
            <v>414640097</v>
          </cell>
          <cell r="D4698" t="str">
            <v>FLEXTUENTI</v>
          </cell>
          <cell r="E4698" t="str">
            <v>DESPACHO</v>
          </cell>
          <cell r="F4698" t="str">
            <v>NORMAL</v>
          </cell>
          <cell r="G4698" t="str">
            <v>031080414640097</v>
          </cell>
          <cell r="H4698">
            <v>44936</v>
          </cell>
          <cell r="I4698" t="str">
            <v>ENTREGADO</v>
          </cell>
          <cell r="J4698">
            <v>44937</v>
          </cell>
          <cell r="K4698" t="str">
            <v>Rocio del Carmen Loaiza Herrera</v>
          </cell>
          <cell r="L4698" t="str">
            <v>VALLE CALLE ISLA ISABELA  SN  ISLA BALTRA</v>
          </cell>
          <cell r="M4698" t="str">
            <v>1102584065</v>
          </cell>
          <cell r="N4698" t="str">
            <v>0985979144/0992314476</v>
          </cell>
          <cell r="O4698" t="str">
            <v/>
          </cell>
          <cell r="P4698" t="str">
            <v>LOJA</v>
          </cell>
          <cell r="Q4698" t="str">
            <v>LOJA</v>
          </cell>
          <cell r="R4698" t="str">
            <v>LOJA</v>
          </cell>
          <cell r="T4698" t="str">
            <v>TRAMACO</v>
          </cell>
          <cell r="U4698" t="str">
            <v>FLEXNETUIO_PROVINCIA</v>
          </cell>
          <cell r="V4698">
            <v>1</v>
          </cell>
          <cell r="W4698">
            <v>1</v>
          </cell>
          <cell r="X4698" t="str">
            <v>FLEXNET ECUADOR - FLEXTUENTI</v>
          </cell>
          <cell r="Y4698" t="str">
            <v>CALLE 28 DE JUNIO S/N Y GARCIA MORENO ENTRADA LLANO GRANDE</v>
          </cell>
        </row>
        <row r="4699">
          <cell r="A4699" t="str">
            <v>414640104</v>
          </cell>
          <cell r="B4699">
            <v>493276</v>
          </cell>
          <cell r="C4699" t="str">
            <v>414640104</v>
          </cell>
          <cell r="D4699" t="str">
            <v>FLEXTUENTI</v>
          </cell>
          <cell r="E4699" t="str">
            <v>DESPACHO</v>
          </cell>
          <cell r="F4699" t="str">
            <v>NORMAL</v>
          </cell>
          <cell r="G4699" t="str">
            <v>031080414640104</v>
          </cell>
          <cell r="H4699">
            <v>44936</v>
          </cell>
          <cell r="I4699" t="str">
            <v>DEVOLUCION_EN_PROCESO</v>
          </cell>
          <cell r="J4699">
            <v>44942</v>
          </cell>
          <cell r="K4699" t="str">
            <v>Veronica Maria Suarez Hurtado</v>
          </cell>
          <cell r="L4699" t="str">
            <v>MILAGRO AV DEL PERIODISTA  MANZANA 333 VILLA 13  SN</v>
          </cell>
          <cell r="M4699" t="str">
            <v>0925495608</v>
          </cell>
          <cell r="N4699" t="str">
            <v>0981730945/0985842833</v>
          </cell>
          <cell r="O4699" t="str">
            <v/>
          </cell>
          <cell r="P4699" t="str">
            <v>MILAGRO</v>
          </cell>
          <cell r="Q4699" t="str">
            <v>MILAGRO</v>
          </cell>
          <cell r="R4699" t="str">
            <v>GUAYAS</v>
          </cell>
          <cell r="T4699" t="str">
            <v>TRAMACO</v>
          </cell>
          <cell r="U4699" t="str">
            <v>FLEXNETUIO_PROVINCIA</v>
          </cell>
          <cell r="V4699">
            <v>1</v>
          </cell>
          <cell r="W4699">
            <v>1</v>
          </cell>
          <cell r="X4699" t="str">
            <v>FLEXNET ECUADOR - FLEXTUENTI</v>
          </cell>
          <cell r="Y4699" t="str">
            <v>CALLE 28 DE JUNIO S/N Y GARCIA MORENO ENTRADA LLANO GRANDE</v>
          </cell>
        </row>
        <row r="4700">
          <cell r="A4700" t="str">
            <v>414640114</v>
          </cell>
          <cell r="B4700">
            <v>493277</v>
          </cell>
          <cell r="C4700" t="str">
            <v>414640114</v>
          </cell>
          <cell r="D4700" t="str">
            <v>FLEXTUENTI</v>
          </cell>
          <cell r="E4700" t="str">
            <v>DESPACHO</v>
          </cell>
          <cell r="F4700" t="str">
            <v>NORMAL</v>
          </cell>
          <cell r="G4700" t="str">
            <v>FT78806</v>
          </cell>
          <cell r="H4700">
            <v>44936</v>
          </cell>
          <cell r="I4700" t="str">
            <v>ENTREGADO</v>
          </cell>
          <cell r="J4700">
            <v>44937</v>
          </cell>
          <cell r="K4700" t="str">
            <v>Jarol Timbiano</v>
          </cell>
          <cell r="L4700" t="str">
            <v>TURUBAMBA CALLE S49B LT 168 CALLE E1G</v>
          </cell>
          <cell r="M4700" t="str">
            <v>1724026065</v>
          </cell>
          <cell r="N4700" t="str">
            <v>0963247100/0960060001</v>
          </cell>
          <cell r="O4700" t="str">
            <v/>
          </cell>
          <cell r="P4700" t="str">
            <v>QUITO</v>
          </cell>
          <cell r="Q4700" t="str">
            <v>QUITO</v>
          </cell>
          <cell r="R4700" t="str">
            <v>PICHINCHA</v>
          </cell>
          <cell r="T4700" t="str">
            <v>FLEXTRANS UIO</v>
          </cell>
          <cell r="U4700" t="str">
            <v>FLEXNETUIO_LOCAL</v>
          </cell>
          <cell r="V4700">
            <v>1</v>
          </cell>
          <cell r="W4700">
            <v>1</v>
          </cell>
          <cell r="X4700" t="str">
            <v>FLEXNET ECUADOR - FLEXTUENTI</v>
          </cell>
          <cell r="Y4700" t="str">
            <v>CALLE 28 DE JUNIO S/N Y GARCIA MORENO ENTRADA LLANO GRANDE</v>
          </cell>
        </row>
        <row r="4701">
          <cell r="A4701" t="str">
            <v>414640123</v>
          </cell>
          <cell r="B4701">
            <v>493278</v>
          </cell>
          <cell r="C4701" t="str">
            <v>414640123</v>
          </cell>
          <cell r="D4701" t="str">
            <v>FLEXTUENTI</v>
          </cell>
          <cell r="E4701" t="str">
            <v>DESPACHO</v>
          </cell>
          <cell r="F4701" t="str">
            <v>NORMAL</v>
          </cell>
          <cell r="G4701" t="str">
            <v>FT78758</v>
          </cell>
          <cell r="H4701">
            <v>44936</v>
          </cell>
          <cell r="I4701" t="str">
            <v>ENTREGADO</v>
          </cell>
          <cell r="J4701">
            <v>44937</v>
          </cell>
          <cell r="K4701" t="str">
            <v>Cesar Nicolas Huambo Infante</v>
          </cell>
          <cell r="L4701" t="str">
            <v>XIMENA CALLE GABRIEL GARCIA MORENO MZ 5A SOLAR 69  CALLE 50 B</v>
          </cell>
          <cell r="M4701" t="str">
            <v>0953569530</v>
          </cell>
          <cell r="N4701" t="str">
            <v>0981483328/0987153825</v>
          </cell>
          <cell r="O4701" t="str">
            <v/>
          </cell>
          <cell r="P4701" t="str">
            <v>GUAYAQUIL</v>
          </cell>
          <cell r="Q4701" t="str">
            <v>GUAYAQUIL</v>
          </cell>
          <cell r="R4701" t="str">
            <v>GUAYAS</v>
          </cell>
          <cell r="T4701" t="str">
            <v>ITSACOURIER</v>
          </cell>
          <cell r="U4701" t="str">
            <v>FLEXNETUIO_GYE</v>
          </cell>
          <cell r="V4701">
            <v>1</v>
          </cell>
          <cell r="W4701">
            <v>1</v>
          </cell>
          <cell r="X4701" t="str">
            <v>FLEXNET ECUADOR - FLEXTUENTI</v>
          </cell>
          <cell r="Y4701" t="str">
            <v>CALLE 28 DE JUNIO S/N Y GARCIA MORENO ENTRADA LLANO GRANDE</v>
          </cell>
        </row>
        <row r="4702">
          <cell r="A4702" t="str">
            <v>414640131</v>
          </cell>
          <cell r="B4702">
            <v>493279</v>
          </cell>
          <cell r="C4702" t="str">
            <v>414640131</v>
          </cell>
          <cell r="D4702" t="str">
            <v>FLEXTUENTI</v>
          </cell>
          <cell r="E4702" t="str">
            <v>DESPACHO</v>
          </cell>
          <cell r="F4702" t="str">
            <v>NORMAL</v>
          </cell>
          <cell r="G4702" t="str">
            <v>031080414640131/031002004186340</v>
          </cell>
          <cell r="H4702">
            <v>44936</v>
          </cell>
          <cell r="I4702" t="str">
            <v>EN_TRANSITO</v>
          </cell>
          <cell r="J4702">
            <v>44944</v>
          </cell>
          <cell r="K4702" t="str">
            <v>KATHERINE CADENA TORRES</v>
          </cell>
          <cell r="L4702" t="str">
            <v>LA INDEPENDENCIA AV QUITO  SN CALLE LOS RIOS</v>
          </cell>
          <cell r="M4702" t="str">
            <v>0850514878</v>
          </cell>
          <cell r="N4702" t="str">
            <v>0997451906/0997451906</v>
          </cell>
          <cell r="P4702" t="str">
            <v>QUININDE</v>
          </cell>
          <cell r="Q4702" t="str">
            <v>QUININDE</v>
          </cell>
          <cell r="R4702" t="str">
            <v>ESMERALDAS</v>
          </cell>
          <cell r="T4702" t="str">
            <v>TRAMACO</v>
          </cell>
          <cell r="U4702" t="str">
            <v>FLEXNETUIO_PROVINCIA</v>
          </cell>
          <cell r="V4702">
            <v>1</v>
          </cell>
          <cell r="W4702">
            <v>1</v>
          </cell>
          <cell r="X4702" t="str">
            <v>FLEXNET ECUADOR - FLEXTUENTI</v>
          </cell>
          <cell r="Y4702" t="str">
            <v>CALLE 28 DE JUNIO S/N Y GARCIA MORENO ENTRADA LLANO GRANDE</v>
          </cell>
        </row>
        <row r="4703">
          <cell r="A4703" t="str">
            <v>414640135</v>
          </cell>
          <cell r="B4703">
            <v>493280</v>
          </cell>
          <cell r="C4703" t="str">
            <v>414640135</v>
          </cell>
          <cell r="D4703" t="str">
            <v>FLEXTUENTI</v>
          </cell>
          <cell r="E4703" t="str">
            <v>DESPACHO</v>
          </cell>
          <cell r="F4703" t="str">
            <v>NORMAL</v>
          </cell>
          <cell r="G4703" t="str">
            <v>031080414640135</v>
          </cell>
          <cell r="H4703">
            <v>44936</v>
          </cell>
          <cell r="I4703" t="str">
            <v>ENTREGADO</v>
          </cell>
          <cell r="J4703">
            <v>44937</v>
          </cell>
          <cell r="K4703" t="str">
            <v>Narcisa del Carmen Velasquez Cevallos</v>
          </cell>
          <cell r="L4703" t="str">
            <v>ABRAHAN CALAZACON  CALLE JUAN DE SALINAS  102  CALLE BDON CALDERON</v>
          </cell>
          <cell r="M4703" t="str">
            <v>1709120248</v>
          </cell>
          <cell r="N4703" t="str">
            <v>0994245168/0964001901</v>
          </cell>
          <cell r="O4703" t="str">
            <v/>
          </cell>
          <cell r="P4703" t="str">
            <v>SANTO DOMINGO</v>
          </cell>
          <cell r="Q4703" t="str">
            <v>SANTO DOMINGO</v>
          </cell>
          <cell r="R4703" t="str">
            <v>SANTO DOMINGO DE LOS TSACHILAS</v>
          </cell>
          <cell r="T4703" t="str">
            <v>TRAMACO</v>
          </cell>
          <cell r="U4703" t="str">
            <v>FLEXNETUIO_PROVINCIA</v>
          </cell>
          <cell r="V4703">
            <v>1</v>
          </cell>
          <cell r="W4703">
            <v>1</v>
          </cell>
          <cell r="X4703" t="str">
            <v>FLEXNET ECUADOR - FLEXTUENTI</v>
          </cell>
          <cell r="Y4703" t="str">
            <v>CALLE 28 DE JUNIO S/N Y GARCIA MORENO ENTRADA LLANO GRANDE</v>
          </cell>
        </row>
        <row r="4704">
          <cell r="A4704" t="str">
            <v>414640142</v>
          </cell>
          <cell r="B4704">
            <v>493281</v>
          </cell>
          <cell r="C4704" t="str">
            <v>414640142</v>
          </cell>
          <cell r="D4704" t="str">
            <v>FLEXTUENTI</v>
          </cell>
          <cell r="E4704" t="str">
            <v>DESPACHO</v>
          </cell>
          <cell r="F4704" t="str">
            <v>NORMAL</v>
          </cell>
          <cell r="G4704" t="str">
            <v>FT78805</v>
          </cell>
          <cell r="H4704">
            <v>44936</v>
          </cell>
          <cell r="I4704" t="str">
            <v>ENTREGADO</v>
          </cell>
          <cell r="J4704">
            <v>44937</v>
          </cell>
          <cell r="K4704" t="str">
            <v>Ricardo Naranjo</v>
          </cell>
          <cell r="L4704" t="str">
            <v>LA MAGDALENA AV RODRIGO DE CHAVEZ  OEA 19  CALLE JACINTO COLLAHUAZO</v>
          </cell>
          <cell r="M4704" t="str">
            <v>1708009079</v>
          </cell>
          <cell r="N4704" t="str">
            <v>0999609462/0997329044</v>
          </cell>
          <cell r="O4704" t="str">
            <v/>
          </cell>
          <cell r="P4704" t="str">
            <v>QUITO</v>
          </cell>
          <cell r="Q4704" t="str">
            <v>QUITO</v>
          </cell>
          <cell r="R4704" t="str">
            <v>PICHINCHA</v>
          </cell>
          <cell r="T4704" t="str">
            <v>FLEXTRANS UIO</v>
          </cell>
          <cell r="U4704" t="str">
            <v>FLEXNETUIO_LOCAL</v>
          </cell>
          <cell r="V4704">
            <v>1</v>
          </cell>
          <cell r="W4704">
            <v>1</v>
          </cell>
          <cell r="X4704" t="str">
            <v>FLEXNET ECUADOR - FLEXTUENTI</v>
          </cell>
          <cell r="Y4704" t="str">
            <v>CALLE 28 DE JUNIO S/N Y GARCIA MORENO ENTRADA LLANO GRANDE</v>
          </cell>
        </row>
        <row r="4705">
          <cell r="A4705" t="str">
            <v>414640158</v>
          </cell>
          <cell r="B4705">
            <v>493282</v>
          </cell>
          <cell r="C4705" t="str">
            <v>414640158</v>
          </cell>
          <cell r="D4705" t="str">
            <v>FLEXTUENTI</v>
          </cell>
          <cell r="E4705" t="str">
            <v>DESPACHO</v>
          </cell>
          <cell r="F4705" t="str">
            <v>NORMAL</v>
          </cell>
          <cell r="G4705" t="str">
            <v>031080414640158</v>
          </cell>
          <cell r="H4705">
            <v>44936</v>
          </cell>
          <cell r="I4705" t="str">
            <v>ENTREGADO</v>
          </cell>
          <cell r="J4705">
            <v>44937</v>
          </cell>
          <cell r="K4705" t="str">
            <v>Joan Saltos</v>
          </cell>
          <cell r="L4705" t="str">
            <v>12 DE MARZO  CALLEJON MANABI  VILLA 28  CALLE SEBASTIAN GUILLEM</v>
          </cell>
          <cell r="M4705" t="str">
            <v>0960713220</v>
          </cell>
          <cell r="N4705" t="str">
            <v>0988872368/0999579108</v>
          </cell>
          <cell r="O4705" t="str">
            <v/>
          </cell>
          <cell r="P4705" t="str">
            <v>PORTOVIEJO</v>
          </cell>
          <cell r="Q4705" t="str">
            <v>PORTOVIEJO</v>
          </cell>
          <cell r="R4705" t="str">
            <v>MANABI</v>
          </cell>
          <cell r="T4705" t="str">
            <v>TRAMACO</v>
          </cell>
          <cell r="U4705" t="str">
            <v>FLEXNETUIO_PROVINCIA</v>
          </cell>
          <cell r="V4705">
            <v>1</v>
          </cell>
          <cell r="W4705">
            <v>1</v>
          </cell>
          <cell r="X4705" t="str">
            <v>FLEXNET ECUADOR - FLEXTUENTI</v>
          </cell>
          <cell r="Y4705" t="str">
            <v>CALLE 28 DE JUNIO S/N Y GARCIA MORENO ENTRADA LLANO GRANDE</v>
          </cell>
        </row>
        <row r="4706">
          <cell r="A4706" t="str">
            <v>414651039</v>
          </cell>
          <cell r="B4706">
            <v>493283</v>
          </cell>
          <cell r="C4706" t="str">
            <v>414651039</v>
          </cell>
          <cell r="D4706" t="str">
            <v>FLEXTUENTI</v>
          </cell>
          <cell r="E4706" t="str">
            <v>DESPACHO</v>
          </cell>
          <cell r="F4706" t="str">
            <v>NORMAL</v>
          </cell>
          <cell r="G4706" t="str">
            <v>031080414651039</v>
          </cell>
          <cell r="H4706">
            <v>44936</v>
          </cell>
          <cell r="I4706" t="str">
            <v>ENTREGADO</v>
          </cell>
          <cell r="J4706">
            <v>44937</v>
          </cell>
          <cell r="K4706" t="str">
            <v>Darwin Wilmer Delgado Vega</v>
          </cell>
          <cell r="L4706" t="str">
            <v>10 DE NOVIEMBRE CALLE MEDARDO ANGEL SILVA SN CALLE ARTURO CARRION</v>
          </cell>
          <cell r="M4706" t="str">
            <v>1203754203</v>
          </cell>
          <cell r="N4706" t="str">
            <v>0989608705/0968294519</v>
          </cell>
          <cell r="O4706" t="str">
            <v/>
          </cell>
          <cell r="P4706" t="str">
            <v>VENTANAS</v>
          </cell>
          <cell r="Q4706" t="str">
            <v>VENTANAS</v>
          </cell>
          <cell r="R4706" t="str">
            <v>LOS RIOS</v>
          </cell>
          <cell r="T4706" t="str">
            <v>TRAMACO</v>
          </cell>
          <cell r="U4706" t="str">
            <v>FLEXNETUIO_PROVINCIA</v>
          </cell>
          <cell r="V4706">
            <v>1</v>
          </cell>
          <cell r="W4706">
            <v>1</v>
          </cell>
          <cell r="X4706" t="str">
            <v>FLEXNET ECUADOR - FLEXTUENTI</v>
          </cell>
          <cell r="Y4706" t="str">
            <v>CALLE 28 DE JUNIO S/N Y GARCIA MORENO ENTRADA LLANO GRANDE</v>
          </cell>
        </row>
        <row r="4707">
          <cell r="A4707" t="str">
            <v>414651191</v>
          </cell>
          <cell r="B4707">
            <v>493284</v>
          </cell>
          <cell r="C4707" t="str">
            <v>414651191</v>
          </cell>
          <cell r="D4707" t="str">
            <v>FLEXTUENTI</v>
          </cell>
          <cell r="E4707" t="str">
            <v>DESPACHO</v>
          </cell>
          <cell r="F4707" t="str">
            <v>DERIVADO PICK UP</v>
          </cell>
          <cell r="G4707" t="str">
            <v>031080414651191</v>
          </cell>
          <cell r="H4707">
            <v>44936</v>
          </cell>
          <cell r="I4707" t="str">
            <v>ENTREGADO</v>
          </cell>
          <cell r="J4707">
            <v>44943</v>
          </cell>
          <cell r="K4707" t="str">
            <v>Ivan Corral</v>
          </cell>
          <cell r="L4707" t="str">
            <v>OFICINA TRAMACO PORTETE</v>
          </cell>
          <cell r="M4707" t="str">
            <v>0926006453</v>
          </cell>
          <cell r="N4707" t="str">
            <v>0987202150/0990545236</v>
          </cell>
          <cell r="O4707" t="str">
            <v/>
          </cell>
          <cell r="P4707" t="str">
            <v>GUAYAQUIL</v>
          </cell>
          <cell r="Q4707" t="str">
            <v>GUAYAQUIL</v>
          </cell>
          <cell r="R4707" t="str">
            <v>GUAYAS</v>
          </cell>
          <cell r="T4707" t="str">
            <v>TRAMACO</v>
          </cell>
          <cell r="U4707" t="str">
            <v>FLEXNETUIO_GYE</v>
          </cell>
          <cell r="V4707">
            <v>1</v>
          </cell>
          <cell r="W4707">
            <v>1</v>
          </cell>
          <cell r="X4707" t="str">
            <v>FLEXNET ECUADOR - FLEXTUENTI</v>
          </cell>
          <cell r="Y4707" t="str">
            <v>CALLE 28 DE JUNIO S/N Y GARCIA MORENO ENTRADA LLANO GRANDE</v>
          </cell>
        </row>
        <row r="4708">
          <cell r="A4708" t="str">
            <v>414651247</v>
          </cell>
          <cell r="B4708">
            <v>493285</v>
          </cell>
          <cell r="C4708" t="str">
            <v>414651247</v>
          </cell>
          <cell r="D4708" t="str">
            <v>FLEXTUENTI</v>
          </cell>
          <cell r="E4708" t="str">
            <v>DESPACHO</v>
          </cell>
          <cell r="F4708" t="str">
            <v>NORMAL</v>
          </cell>
          <cell r="G4708" t="str">
            <v>FT78804</v>
          </cell>
          <cell r="H4708">
            <v>44936</v>
          </cell>
          <cell r="I4708" t="str">
            <v>ENTREGADO</v>
          </cell>
          <cell r="J4708">
            <v>44937</v>
          </cell>
          <cell r="K4708" t="str">
            <v>Marcelo Alvarez</v>
          </cell>
          <cell r="L4708" t="str">
            <v>BELISARIO QUEVEDO CALLE ASUNCION  SN   MEXICO</v>
          </cell>
          <cell r="M4708" t="str">
            <v>0706674058</v>
          </cell>
          <cell r="N4708" t="str">
            <v>0939710344/0986210196</v>
          </cell>
          <cell r="O4708" t="str">
            <v/>
          </cell>
          <cell r="P4708" t="str">
            <v>QUITO</v>
          </cell>
          <cell r="Q4708" t="str">
            <v>QUITO</v>
          </cell>
          <cell r="R4708" t="str">
            <v>PICHINCHA</v>
          </cell>
          <cell r="T4708" t="str">
            <v>FLEXTRANS UIO</v>
          </cell>
          <cell r="U4708" t="str">
            <v>FLEXNETUIO_LOCAL</v>
          </cell>
          <cell r="V4708">
            <v>1</v>
          </cell>
          <cell r="W4708">
            <v>1</v>
          </cell>
          <cell r="X4708" t="str">
            <v>FLEXNET ECUADOR - FLEXTUENTI</v>
          </cell>
          <cell r="Y4708" t="str">
            <v>CALLE 28 DE JUNIO S/N Y GARCIA MORENO ENTRADA LLANO GRANDE</v>
          </cell>
        </row>
        <row r="4709">
          <cell r="A4709" t="str">
            <v>414651248</v>
          </cell>
          <cell r="B4709">
            <v>493286</v>
          </cell>
          <cell r="C4709" t="str">
            <v>414651248</v>
          </cell>
          <cell r="D4709" t="str">
            <v>FLEXTUENTI</v>
          </cell>
          <cell r="E4709" t="str">
            <v>DESPACHO</v>
          </cell>
          <cell r="F4709" t="str">
            <v>DERIVADO PICK UP</v>
          </cell>
          <cell r="G4709" t="str">
            <v>031080414651248</v>
          </cell>
          <cell r="H4709">
            <v>44936</v>
          </cell>
          <cell r="I4709" t="str">
            <v>ENTREGADO</v>
          </cell>
          <cell r="J4709">
            <v>44942</v>
          </cell>
          <cell r="K4709" t="str">
            <v>Juan Guzman</v>
          </cell>
          <cell r="L4709" t="str">
            <v>OFICINA TRAMACO EL JARDIN</v>
          </cell>
          <cell r="M4709" t="str">
            <v>1718856600</v>
          </cell>
          <cell r="N4709" t="str">
            <v>0982359697/0987403909</v>
          </cell>
          <cell r="O4709" t="str">
            <v/>
          </cell>
          <cell r="P4709" t="str">
            <v>QUITO</v>
          </cell>
          <cell r="Q4709" t="str">
            <v>QUITO</v>
          </cell>
          <cell r="R4709" t="str">
            <v>PICHINCHA</v>
          </cell>
          <cell r="T4709" t="str">
            <v>TRAMACO</v>
          </cell>
          <cell r="U4709" t="str">
            <v>FLEXNETUIO_LOCAL</v>
          </cell>
          <cell r="V4709">
            <v>1</v>
          </cell>
          <cell r="W4709">
            <v>1</v>
          </cell>
          <cell r="X4709" t="str">
            <v>FLEXNET ECUADOR - FLEXTUENTI</v>
          </cell>
          <cell r="Y4709" t="str">
            <v>CALLE 28 DE JUNIO S/N Y GARCIA MORENO ENTRADA LLANO GRANDE</v>
          </cell>
        </row>
        <row r="4710">
          <cell r="A4710" t="str">
            <v>414651250</v>
          </cell>
          <cell r="B4710">
            <v>493287</v>
          </cell>
          <cell r="C4710" t="str">
            <v>414651250</v>
          </cell>
          <cell r="D4710" t="str">
            <v>FLEXTUENTI</v>
          </cell>
          <cell r="E4710" t="str">
            <v>DESPACHO</v>
          </cell>
          <cell r="F4710" t="str">
            <v>NORMAL</v>
          </cell>
          <cell r="G4710" t="str">
            <v>031080414651250</v>
          </cell>
          <cell r="H4710">
            <v>44936</v>
          </cell>
          <cell r="I4710" t="str">
            <v>ENTREGADO</v>
          </cell>
          <cell r="J4710">
            <v>44937</v>
          </cell>
          <cell r="K4710" t="str">
            <v>SUSANA MARQUEZ ONTANEDA</v>
          </cell>
          <cell r="L4710" t="str">
            <v>CHIGUILPE  AV TSACHILAS  SN  GUAYAQUIL</v>
          </cell>
          <cell r="M4710" t="str">
            <v>1701819920</v>
          </cell>
          <cell r="N4710" t="str">
            <v>0997354606/0980856955</v>
          </cell>
          <cell r="O4710" t="str">
            <v/>
          </cell>
          <cell r="P4710" t="str">
            <v>SANTO DOMINGO</v>
          </cell>
          <cell r="Q4710" t="str">
            <v>SANTO DOMINGO</v>
          </cell>
          <cell r="R4710" t="str">
            <v>SANTO DOMINGO DE LOS TSACHILAS</v>
          </cell>
          <cell r="T4710" t="str">
            <v>TRAMACO</v>
          </cell>
          <cell r="U4710" t="str">
            <v>FLEXNETUIO_PROVINCIA</v>
          </cell>
          <cell r="V4710">
            <v>1</v>
          </cell>
          <cell r="W4710">
            <v>1</v>
          </cell>
          <cell r="X4710" t="str">
            <v>FLEXNET ECUADOR - FLEXTUENTI</v>
          </cell>
          <cell r="Y4710" t="str">
            <v>CALLE 28 DE JUNIO S/N Y GARCIA MORENO ENTRADA LLANO GRANDE</v>
          </cell>
        </row>
        <row r="4711">
          <cell r="A4711" t="str">
            <v>414651292</v>
          </cell>
          <cell r="B4711">
            <v>493288</v>
          </cell>
          <cell r="C4711" t="str">
            <v>414651292</v>
          </cell>
          <cell r="D4711" t="str">
            <v>FLEXTUENTI</v>
          </cell>
          <cell r="E4711" t="str">
            <v>DESPACHO</v>
          </cell>
          <cell r="F4711" t="str">
            <v>NORMAL</v>
          </cell>
          <cell r="G4711" t="str">
            <v>FT78803</v>
          </cell>
          <cell r="H4711">
            <v>44936</v>
          </cell>
          <cell r="I4711" t="str">
            <v>ENTREGADO</v>
          </cell>
          <cell r="J4711">
            <v>44937</v>
          </cell>
          <cell r="K4711" t="str">
            <v>Alex Almachi</v>
          </cell>
          <cell r="L4711" t="str">
            <v>CONOCOTO AV LOLA QUITANA  N4 91  CALLE ORIENTE</v>
          </cell>
          <cell r="M4711" t="str">
            <v>1722075619</v>
          </cell>
          <cell r="N4711" t="str">
            <v>0986469305/0979417608</v>
          </cell>
          <cell r="O4711" t="str">
            <v/>
          </cell>
          <cell r="P4711" t="str">
            <v>QUITO</v>
          </cell>
          <cell r="Q4711" t="str">
            <v>QUITO</v>
          </cell>
          <cell r="R4711" t="str">
            <v>PICHINCHA</v>
          </cell>
          <cell r="T4711" t="str">
            <v>FLEXTRANS UIO</v>
          </cell>
          <cell r="U4711" t="str">
            <v>FLEXNETUIO_LOCAL</v>
          </cell>
          <cell r="V4711">
            <v>1</v>
          </cell>
          <cell r="W4711">
            <v>1</v>
          </cell>
          <cell r="X4711" t="str">
            <v>FLEXNET ECUADOR - FLEXTUENTI</v>
          </cell>
          <cell r="Y4711" t="str">
            <v>CALLE 28 DE JUNIO S/N Y GARCIA MORENO ENTRADA LLANO GRANDE</v>
          </cell>
        </row>
        <row r="4712">
          <cell r="A4712" t="str">
            <v>414651316</v>
          </cell>
          <cell r="B4712">
            <v>493289</v>
          </cell>
          <cell r="C4712" t="str">
            <v>414651316</v>
          </cell>
          <cell r="D4712" t="str">
            <v>FLEXTUENTI</v>
          </cell>
          <cell r="E4712" t="str">
            <v>DESPACHO</v>
          </cell>
          <cell r="F4712" t="str">
            <v>NORMAL</v>
          </cell>
          <cell r="G4712" t="str">
            <v>FT78802</v>
          </cell>
          <cell r="H4712">
            <v>44936</v>
          </cell>
          <cell r="I4712" t="str">
            <v>ENTREGADO</v>
          </cell>
          <cell r="J4712">
            <v>44938</v>
          </cell>
          <cell r="K4712" t="str">
            <v>JUAN CARLOS LOPEZ GONZALEZ</v>
          </cell>
          <cell r="L4712" t="str">
            <v>CHIMBACALLE PATTERSON  S11 94  FRANCIS WHITE</v>
          </cell>
          <cell r="M4712" t="str">
            <v>1712721347</v>
          </cell>
          <cell r="N4712" t="str">
            <v>0994777214/0969218389</v>
          </cell>
          <cell r="O4712" t="str">
            <v/>
          </cell>
          <cell r="P4712" t="str">
            <v>QUITO</v>
          </cell>
          <cell r="Q4712" t="str">
            <v>QUITO</v>
          </cell>
          <cell r="R4712" t="str">
            <v>PICHINCHA</v>
          </cell>
          <cell r="T4712" t="str">
            <v>FLEXTRANS UIO</v>
          </cell>
          <cell r="U4712" t="str">
            <v>FLEXNETUIO_LOCAL</v>
          </cell>
          <cell r="V4712">
            <v>1</v>
          </cell>
          <cell r="W4712">
            <v>1</v>
          </cell>
          <cell r="X4712" t="str">
            <v>FLEXNET ECUADOR - FLEXTUENTI</v>
          </cell>
          <cell r="Y4712" t="str">
            <v>CALLE 28 DE JUNIO S/N Y GARCIA MORENO ENTRADA LLANO GRANDE</v>
          </cell>
        </row>
        <row r="4713">
          <cell r="A4713" t="str">
            <v>414651363</v>
          </cell>
          <cell r="B4713">
            <v>493290</v>
          </cell>
          <cell r="C4713" t="str">
            <v>414651363</v>
          </cell>
          <cell r="D4713" t="str">
            <v>FLEXTUENTI</v>
          </cell>
          <cell r="E4713" t="str">
            <v>DESPACHO</v>
          </cell>
          <cell r="F4713" t="str">
            <v>NORMAL</v>
          </cell>
          <cell r="G4713" t="str">
            <v>FT78801</v>
          </cell>
          <cell r="H4713">
            <v>44936</v>
          </cell>
          <cell r="I4713" t="str">
            <v>ENTREGADO</v>
          </cell>
          <cell r="J4713">
            <v>44937</v>
          </cell>
          <cell r="K4713" t="str">
            <v>Anay Reboso Pozo</v>
          </cell>
          <cell r="L4713" t="str">
            <v>LA MAGDALENA MIGUEL PONTON  OE6 85  AV MARISCAL SUCRE</v>
          </cell>
          <cell r="M4713" t="str">
            <v>1759559451</v>
          </cell>
          <cell r="N4713" t="str">
            <v>0979207715/0959095126</v>
          </cell>
          <cell r="O4713" t="str">
            <v/>
          </cell>
          <cell r="P4713" t="str">
            <v>QUITO</v>
          </cell>
          <cell r="Q4713" t="str">
            <v>QUITO</v>
          </cell>
          <cell r="R4713" t="str">
            <v>PICHINCHA</v>
          </cell>
          <cell r="T4713" t="str">
            <v>FLEXTRANS UIO</v>
          </cell>
          <cell r="U4713" t="str">
            <v>FLEXNETUIO_LOCAL</v>
          </cell>
          <cell r="V4713">
            <v>1</v>
          </cell>
          <cell r="W4713">
            <v>1</v>
          </cell>
          <cell r="X4713" t="str">
            <v>FLEXNET ECUADOR - FLEXTUENTI</v>
          </cell>
          <cell r="Y4713" t="str">
            <v>CALLE 28 DE JUNIO S/N Y GARCIA MORENO ENTRADA LLANO GRANDE</v>
          </cell>
        </row>
        <row r="4714">
          <cell r="A4714" t="str">
            <v>414651367</v>
          </cell>
          <cell r="B4714">
            <v>493291</v>
          </cell>
          <cell r="C4714" t="str">
            <v>414651367</v>
          </cell>
          <cell r="D4714" t="str">
            <v>FLEXTUENTI</v>
          </cell>
          <cell r="E4714" t="str">
            <v>DESPACHO</v>
          </cell>
          <cell r="F4714" t="str">
            <v>NORMAL</v>
          </cell>
          <cell r="G4714" t="str">
            <v>FT78757 / 031080414651367</v>
          </cell>
          <cell r="H4714">
            <v>44936</v>
          </cell>
          <cell r="I4714" t="str">
            <v>ENTREGADO</v>
          </cell>
          <cell r="J4714">
            <v>44942</v>
          </cell>
          <cell r="K4714" t="str">
            <v>BRYAN ANDRES CASTILLO HUAYAMABE</v>
          </cell>
          <cell r="L4714" t="str">
            <v>BOLIVARA CALLE REPUBLICA  MANZANA 68 SOLAR 4 SN</v>
          </cell>
          <cell r="M4714" t="str">
            <v>0959457839</v>
          </cell>
          <cell r="N4714" t="str">
            <v>0963135759/0939108203</v>
          </cell>
          <cell r="P4714" t="str">
            <v>GUAYAQUIL</v>
          </cell>
          <cell r="Q4714" t="str">
            <v>GUAYAQUIL</v>
          </cell>
          <cell r="R4714" t="str">
            <v>GUAYAS</v>
          </cell>
          <cell r="T4714" t="str">
            <v>TRAMACO</v>
          </cell>
          <cell r="U4714" t="str">
            <v>FLEXNETUIO_GYE</v>
          </cell>
          <cell r="V4714">
            <v>1</v>
          </cell>
          <cell r="W4714">
            <v>1</v>
          </cell>
          <cell r="X4714" t="str">
            <v>FLEXNET ECUADOR - FLEXTUENTI</v>
          </cell>
          <cell r="Y4714" t="str">
            <v>CALLE 28 DE JUNIO S/N Y GARCIA MORENO ENTRADA LLANO GRANDE</v>
          </cell>
        </row>
        <row r="4715">
          <cell r="A4715" t="str">
            <v>414651369</v>
          </cell>
          <cell r="B4715">
            <v>493292</v>
          </cell>
          <cell r="C4715" t="str">
            <v>414651369</v>
          </cell>
          <cell r="D4715" t="str">
            <v>FLEXTUENTI</v>
          </cell>
          <cell r="E4715" t="str">
            <v>DESPACHO</v>
          </cell>
          <cell r="F4715" t="str">
            <v>NORMAL</v>
          </cell>
          <cell r="G4715" t="str">
            <v>031080414651369</v>
          </cell>
          <cell r="H4715">
            <v>44936</v>
          </cell>
          <cell r="I4715" t="str">
            <v>ENTREGADO</v>
          </cell>
          <cell r="J4715">
            <v>44937</v>
          </cell>
          <cell r="K4715" t="str">
            <v>Hugo Montenegro</v>
          </cell>
          <cell r="L4715" t="str">
            <v>SAN MIGUEL DE IBARRA CALLE LOJA  SN AV 13 DE ABRIL</v>
          </cell>
          <cell r="M4715" t="str">
            <v>1719779645</v>
          </cell>
          <cell r="N4715" t="str">
            <v>0981638709/0981638709</v>
          </cell>
          <cell r="O4715" t="str">
            <v/>
          </cell>
          <cell r="P4715" t="str">
            <v>IBARRA</v>
          </cell>
          <cell r="Q4715" t="str">
            <v>IBARRA</v>
          </cell>
          <cell r="R4715" t="str">
            <v>IMBABURA</v>
          </cell>
          <cell r="T4715" t="str">
            <v>TRAMACO</v>
          </cell>
          <cell r="U4715" t="str">
            <v>FLEXNETUIO_PROVINCIA</v>
          </cell>
          <cell r="V4715">
            <v>1</v>
          </cell>
          <cell r="W4715">
            <v>1</v>
          </cell>
          <cell r="X4715" t="str">
            <v>FLEXNET ECUADOR - FLEXTUENTI</v>
          </cell>
          <cell r="Y4715" t="str">
            <v>CALLE 28 DE JUNIO S/N Y GARCIA MORENO ENTRADA LLANO GRANDE</v>
          </cell>
        </row>
        <row r="4716">
          <cell r="A4716" t="str">
            <v>414651372</v>
          </cell>
          <cell r="B4716">
            <v>493293</v>
          </cell>
          <cell r="C4716" t="str">
            <v>414651372</v>
          </cell>
          <cell r="D4716" t="str">
            <v>FLEXTUENTI</v>
          </cell>
          <cell r="E4716" t="str">
            <v>DESPACHO</v>
          </cell>
          <cell r="F4716" t="str">
            <v>DERIVADO PICK UP</v>
          </cell>
          <cell r="G4716" t="str">
            <v>031080414651372</v>
          </cell>
          <cell r="H4716">
            <v>44936</v>
          </cell>
          <cell r="I4716" t="str">
            <v>ENTREGADO</v>
          </cell>
          <cell r="J4716">
            <v>44939</v>
          </cell>
          <cell r="K4716" t="str">
            <v>maria teresa ormaza basurto</v>
          </cell>
          <cell r="L4716" t="str">
            <v>OFICINA TRAMACO CHONE</v>
          </cell>
          <cell r="M4716" t="str">
            <v>1314763994</v>
          </cell>
          <cell r="N4716" t="str">
            <v>0961963864/0963036260</v>
          </cell>
          <cell r="O4716" t="str">
            <v/>
          </cell>
          <cell r="P4716" t="str">
            <v>CHONE</v>
          </cell>
          <cell r="Q4716" t="str">
            <v>CHONE</v>
          </cell>
          <cell r="R4716" t="str">
            <v>MANABI</v>
          </cell>
          <cell r="T4716" t="str">
            <v>TRAMACO</v>
          </cell>
          <cell r="U4716" t="str">
            <v>FLEXNETUIO_PROVINCIA</v>
          </cell>
          <cell r="V4716">
            <v>1</v>
          </cell>
          <cell r="W4716">
            <v>1</v>
          </cell>
          <cell r="X4716" t="str">
            <v>FLEXNET ECUADOR - FLEXTUENTI</v>
          </cell>
          <cell r="Y4716" t="str">
            <v>CALLE 28 DE JUNIO S/N Y GARCIA MORENO ENTRADA LLANO GRANDE</v>
          </cell>
        </row>
        <row r="4717">
          <cell r="A4717" t="str">
            <v>1412222</v>
          </cell>
          <cell r="B4717">
            <v>493270</v>
          </cell>
          <cell r="C4717" t="str">
            <v>1412222</v>
          </cell>
          <cell r="D4717" t="str">
            <v>TEST</v>
          </cell>
          <cell r="E4717" t="str">
            <v>DESPACHO</v>
          </cell>
          <cell r="F4717" t="str">
            <v>NORMAL</v>
          </cell>
          <cell r="G4717" t="str">
            <v>RM1</v>
          </cell>
          <cell r="H4717">
            <v>44936</v>
          </cell>
          <cell r="I4717" t="str">
            <v>EN_PROCESO</v>
          </cell>
          <cell r="J4717">
            <v>44936</v>
          </cell>
          <cell r="K4717" t="str">
            <v>FLEXNET</v>
          </cell>
          <cell r="L4717" t="str">
            <v>PANAMERICANA NORTE KM 12.15 Y GARCIA MORENO</v>
          </cell>
          <cell r="M4717" t="str">
            <v>1719217364</v>
          </cell>
          <cell r="N4717" t="str">
            <v>09762089</v>
          </cell>
          <cell r="P4717" t="str">
            <v>000001</v>
          </cell>
          <cell r="Q4717" t="str">
            <v>QUITO</v>
          </cell>
          <cell r="R4717" t="str">
            <v>PICHINCHA</v>
          </cell>
          <cell r="S4717" t="str">
            <v>BODEGA FLEXNET UIO - RETIRA CLIENTE</v>
          </cell>
          <cell r="U4717" t="str">
            <v>RETIRA_CLIENTE</v>
          </cell>
          <cell r="V4717">
            <v>1</v>
          </cell>
          <cell r="X4717" t="str">
            <v>DANNY ALEJANDRO VASQUEZ GILER</v>
          </cell>
          <cell r="Y4717" t="str">
            <v>PANAMERICANA NORTE KM 12.15 Y GARCIA MORENO</v>
          </cell>
        </row>
        <row r="4718">
          <cell r="A4718" t="str">
            <v>ING_2023_001</v>
          </cell>
          <cell r="B4718">
            <v>493269</v>
          </cell>
          <cell r="C4718" t="str">
            <v>ING_2023_001</v>
          </cell>
          <cell r="D4718" t="str">
            <v>ZIPPAK</v>
          </cell>
          <cell r="E4718" t="str">
            <v>RETIRO</v>
          </cell>
          <cell r="F4718" t="str">
            <v>NORMAL</v>
          </cell>
          <cell r="G4718" t="str">
            <v>TF78727</v>
          </cell>
          <cell r="H4718">
            <v>44936</v>
          </cell>
          <cell r="I4718" t="str">
            <v>ENTREGADO</v>
          </cell>
          <cell r="J4718">
            <v>44936</v>
          </cell>
          <cell r="K4718" t="str">
            <v>FLEXNET GUAYAQUIL</v>
          </cell>
          <cell r="L4718" t="str">
            <v>FERNANDO GUTIERREZ HILL KM 8 1/2 VIA DAULE COOP. JUAN MONTALVO / FRENTE A PEPSI COLA</v>
          </cell>
          <cell r="M4718" t="str">
            <v>STALIN PALMA - RUC:1791890663001</v>
          </cell>
          <cell r="N4718" t="str">
            <v>0995632694</v>
          </cell>
          <cell r="P4718" t="str">
            <v>090606</v>
          </cell>
          <cell r="Q4718" t="str">
            <v>GUAYAQUIL</v>
          </cell>
          <cell r="R4718" t="str">
            <v>GUAYAS</v>
          </cell>
          <cell r="S4718" t="str">
            <v>GUAYAQUIL</v>
          </cell>
          <cell r="T4718" t="str">
            <v>FLEXTRANS GYE</v>
          </cell>
          <cell r="U4718" t="str">
            <v>FLEXNETGYE_LOCAL</v>
          </cell>
          <cell r="V4718">
            <v>11</v>
          </cell>
          <cell r="W4718">
            <v>371.8</v>
          </cell>
          <cell r="X4718" t="str">
            <v>PLASTICOS DEL LITORAL PLASTLIT S.A.</v>
          </cell>
          <cell r="Y4718" t="str">
            <v>KM 11 1/2 VIA A DAULE</v>
          </cell>
        </row>
        <row r="4719">
          <cell r="A4719" t="str">
            <v>DEC3202301070017 DEC3202301070006</v>
          </cell>
          <cell r="B4719">
            <v>493268</v>
          </cell>
          <cell r="C4719" t="str">
            <v>DEC3202301070017 DEC3202301070006</v>
          </cell>
          <cell r="D4719" t="str">
            <v>HUAWEI</v>
          </cell>
          <cell r="E4719" t="str">
            <v>DESPACHO</v>
          </cell>
          <cell r="F4719" t="str">
            <v>EXCLUSIVO</v>
          </cell>
          <cell r="G4719" t="str">
            <v>TF78725</v>
          </cell>
          <cell r="H4719">
            <v>44935</v>
          </cell>
          <cell r="I4719" t="str">
            <v>ENTREGADO</v>
          </cell>
          <cell r="J4719">
            <v>44936</v>
          </cell>
          <cell r="K4719" t="str">
            <v>CN SYSTEM INTEGRATION AND CONSTRUCTION DEL ECUADOR CNSIC S.A.</v>
          </cell>
          <cell r="L4719" t="str">
            <v>COOPERATIVA SAN FRANCISCO I MZ 720 V 19</v>
          </cell>
          <cell r="M4719" t="str">
            <v>WASHINGTON XAVIER OSORIO QUINTO</v>
          </cell>
          <cell r="N4719" t="str">
            <v>0979989316</v>
          </cell>
          <cell r="P4719" t="str">
            <v>GUAYAQUIL</v>
          </cell>
          <cell r="Q4719" t="str">
            <v>GUAYAQUIL</v>
          </cell>
          <cell r="R4719" t="str">
            <v>GUAYAS</v>
          </cell>
          <cell r="T4719" t="str">
            <v>ITSACOURIER</v>
          </cell>
          <cell r="U4719" t="str">
            <v>FLEXNETGYE_LOCAL</v>
          </cell>
          <cell r="V4719">
            <v>8</v>
          </cell>
          <cell r="W4719">
            <v>13.9</v>
          </cell>
          <cell r="X4719" t="str">
            <v>FLEXNET GUAYAQUIL</v>
          </cell>
          <cell r="Y4719" t="str">
            <v>FERNANDO GUTIERREZ HILL KM 8 1/2 VIA DAULE COOP. JUAN MONTALVO / FRENTE A PEPSI COLA</v>
          </cell>
        </row>
        <row r="4720">
          <cell r="A4720" t="str">
            <v>DEC3202301070016 DEC3202301070011</v>
          </cell>
          <cell r="B4720">
            <v>493267</v>
          </cell>
          <cell r="C4720" t="str">
            <v>DEC3202301070016 DEC3202301070011</v>
          </cell>
          <cell r="D4720" t="str">
            <v>HUAWEI</v>
          </cell>
          <cell r="E4720" t="str">
            <v>DESPACHO</v>
          </cell>
          <cell r="F4720" t="str">
            <v>EXCLUSIVO</v>
          </cell>
          <cell r="G4720" t="str">
            <v>TF78724</v>
          </cell>
          <cell r="H4720">
            <v>44935</v>
          </cell>
          <cell r="I4720" t="str">
            <v>ENTREGADO</v>
          </cell>
          <cell r="J4720">
            <v>44936</v>
          </cell>
          <cell r="K4720" t="str">
            <v>TELECOMUNICACIONES EQUINOCCIALES CIA. LTDA.</v>
          </cell>
          <cell r="L4720" t="str">
            <v>COOP. ORAMAS GONZALEZ, MZ 5, SOLAR 12</v>
          </cell>
          <cell r="M4720" t="str">
            <v>PAUCAR_EDWIN - RUC:1791854357001</v>
          </cell>
          <cell r="N4720" t="str">
            <v>0994192072</v>
          </cell>
          <cell r="P4720" t="str">
            <v>DURAN</v>
          </cell>
          <cell r="Q4720" t="str">
            <v>DURAN</v>
          </cell>
          <cell r="R4720" t="str">
            <v>GUAYAS</v>
          </cell>
          <cell r="T4720" t="str">
            <v>FLEXTRANS GYE</v>
          </cell>
          <cell r="U4720" t="str">
            <v>FLEXNETGYE_LOCAL</v>
          </cell>
          <cell r="V4720">
            <v>7</v>
          </cell>
          <cell r="W4720">
            <v>13.58</v>
          </cell>
          <cell r="X4720" t="str">
            <v>FLEXNET GUAYAQUIL</v>
          </cell>
          <cell r="Y4720" t="str">
            <v>FERNANDO GUTIERREZ HILL KM 8 1/2 VIA DAULE COOP. JUAN MONTALVO / FRENTE A PEPSI COLA</v>
          </cell>
        </row>
        <row r="4721">
          <cell r="A4721" t="str">
            <v>DEC3202301070013 DEC3202301070004</v>
          </cell>
          <cell r="B4721">
            <v>493266</v>
          </cell>
          <cell r="C4721" t="str">
            <v>DEC3202301070013 DEC3202301070004</v>
          </cell>
          <cell r="D4721" t="str">
            <v>HUAWEI</v>
          </cell>
          <cell r="E4721" t="str">
            <v>DESPACHO</v>
          </cell>
          <cell r="F4721" t="str">
            <v>EXCLUSIVO</v>
          </cell>
          <cell r="G4721" t="str">
            <v>TF78723</v>
          </cell>
          <cell r="H4721">
            <v>44935</v>
          </cell>
          <cell r="I4721" t="str">
            <v>ENTREGADO</v>
          </cell>
          <cell r="J4721">
            <v>44936</v>
          </cell>
          <cell r="K4721" t="str">
            <v>TELECOMUNICACIONES EQUINOCCIALES CIA. LTDA.</v>
          </cell>
          <cell r="L4721" t="str">
            <v>CDLA. MODELO, AV. PRINCIPAL # 602 Y CALLE 7MA,</v>
          </cell>
          <cell r="M4721" t="str">
            <v>MUNOZ_LEONARDO - RUC:1791854357001</v>
          </cell>
          <cell r="N4721" t="str">
            <v>0989010927</v>
          </cell>
          <cell r="P4721" t="str">
            <v>GUAYAQUIL</v>
          </cell>
          <cell r="Q4721" t="str">
            <v>GUAYAQUIL</v>
          </cell>
          <cell r="R4721" t="str">
            <v>GUAYAS</v>
          </cell>
          <cell r="T4721" t="str">
            <v>FLEXTRANS GYE</v>
          </cell>
          <cell r="U4721" t="str">
            <v>FLEXNETGYE_LOCAL</v>
          </cell>
          <cell r="V4721">
            <v>5</v>
          </cell>
          <cell r="W4721">
            <v>13.14</v>
          </cell>
          <cell r="X4721" t="str">
            <v>FLEXNET GUAYAQUIL</v>
          </cell>
          <cell r="Y4721" t="str">
            <v>FERNANDO GUTIERREZ HILL KM 8 1/2 VIA DAULE COOP. JUAN MONTALVO / FRENTE A PEPSI COLA</v>
          </cell>
        </row>
        <row r="4722">
          <cell r="A4722" t="str">
            <v>DEC3202301070019 DEC3202301070009</v>
          </cell>
          <cell r="B4722">
            <v>493265</v>
          </cell>
          <cell r="C4722" t="str">
            <v>DEC3202301070019 DEC3202301070009</v>
          </cell>
          <cell r="D4722" t="str">
            <v>HUAWEI</v>
          </cell>
          <cell r="E4722" t="str">
            <v>DESPACHO</v>
          </cell>
          <cell r="F4722" t="str">
            <v>EXCLUSIVO</v>
          </cell>
          <cell r="G4722" t="str">
            <v>TF78722</v>
          </cell>
          <cell r="H4722">
            <v>44935</v>
          </cell>
          <cell r="I4722" t="str">
            <v>ENTREGADO</v>
          </cell>
          <cell r="J4722">
            <v>44936</v>
          </cell>
          <cell r="K4722" t="str">
            <v>CN SYSTEM INTEGRATION AND CONSTRUCTION DEL ECUADOR CNSIC S.A.</v>
          </cell>
          <cell r="L4722" t="str">
            <v>VIÁ GUAYAQUIL - EL EMPALME, SECTOR ESCUELA DE MARINA</v>
          </cell>
          <cell r="M4722" t="str">
            <v>WASHINGTON XAVIER OSORIO QUINTO</v>
          </cell>
          <cell r="N4722" t="str">
            <v>0979989316</v>
          </cell>
          <cell r="P4722" t="str">
            <v>GUAYAQUIL</v>
          </cell>
          <cell r="Q4722" t="str">
            <v>GUAYAQUIL</v>
          </cell>
          <cell r="R4722" t="str">
            <v>GUAYAS</v>
          </cell>
          <cell r="T4722" t="str">
            <v>ITSACOURIER</v>
          </cell>
          <cell r="U4722" t="str">
            <v>FLEXNETGYE_LOCAL</v>
          </cell>
          <cell r="V4722">
            <v>8</v>
          </cell>
          <cell r="W4722">
            <v>13.88</v>
          </cell>
          <cell r="X4722" t="str">
            <v>FLEXNET GUAYAQUIL</v>
          </cell>
          <cell r="Y4722" t="str">
            <v>FERNANDO GUTIERREZ HILL KM 8 1/2 VIA DAULE COOP. JUAN MONTALVO / FRENTE A PEPSI COLA</v>
          </cell>
        </row>
        <row r="4723">
          <cell r="A4723" t="str">
            <v>DEC3202301070021 DEC3202301070005</v>
          </cell>
          <cell r="B4723">
            <v>493264</v>
          </cell>
          <cell r="C4723" t="str">
            <v>DEC3202301070021 DEC3202301070005</v>
          </cell>
          <cell r="D4723" t="str">
            <v>HUAWEI</v>
          </cell>
          <cell r="E4723" t="str">
            <v>DESPACHO</v>
          </cell>
          <cell r="F4723" t="str">
            <v>EXCLUSIVO</v>
          </cell>
          <cell r="G4723" t="str">
            <v>TF78721</v>
          </cell>
          <cell r="H4723">
            <v>44935</v>
          </cell>
          <cell r="I4723" t="str">
            <v>ENTREGADO</v>
          </cell>
          <cell r="J4723">
            <v>44936</v>
          </cell>
          <cell r="K4723" t="str">
            <v>TELECOMUNICACIONES EQUINOCCIALES CIA. LTDA.</v>
          </cell>
          <cell r="L4723" t="str">
            <v>CIUDADELA PANORAMA, AVENIDA PRINCIPAL ENTRE CALLE 1RA Y CALLE 2DA.</v>
          </cell>
          <cell r="M4723" t="str">
            <v>PAUCAR_EDWIN - RUC:1791854357001</v>
          </cell>
          <cell r="N4723" t="str">
            <v>0994192072</v>
          </cell>
          <cell r="P4723" t="str">
            <v>DURAN</v>
          </cell>
          <cell r="Q4723" t="str">
            <v>DURAN</v>
          </cell>
          <cell r="R4723" t="str">
            <v>GUAYAS</v>
          </cell>
          <cell r="T4723" t="str">
            <v>FLEXTRANS GYE</v>
          </cell>
          <cell r="U4723" t="str">
            <v>FLEXNETGYE_LOCAL</v>
          </cell>
          <cell r="V4723">
            <v>7</v>
          </cell>
          <cell r="W4723">
            <v>13.62</v>
          </cell>
          <cell r="X4723" t="str">
            <v>FLEXNET GUAYAQUIL</v>
          </cell>
          <cell r="Y4723" t="str">
            <v>FERNANDO GUTIERREZ HILL KM 8 1/2 VIA DAULE COOP. JUAN MONTALVO / FRENTE A PEPSI COLA</v>
          </cell>
        </row>
        <row r="4724">
          <cell r="A4724" t="str">
            <v>DEC3202301070015 DEC3202301070012</v>
          </cell>
          <cell r="B4724">
            <v>493263</v>
          </cell>
          <cell r="C4724" t="str">
            <v>DEC3202301070015 DEC3202301070012</v>
          </cell>
          <cell r="D4724" t="str">
            <v>HUAWEI</v>
          </cell>
          <cell r="E4724" t="str">
            <v>DESPACHO</v>
          </cell>
          <cell r="F4724" t="str">
            <v>EXCLUSIVO</v>
          </cell>
          <cell r="G4724" t="str">
            <v>TF78720</v>
          </cell>
          <cell r="H4724">
            <v>44935</v>
          </cell>
          <cell r="I4724" t="str">
            <v>ENTREGADO</v>
          </cell>
          <cell r="J4724">
            <v>44936</v>
          </cell>
          <cell r="K4724" t="str">
            <v>CN SYSTEM INTEGRATION AND CONSTRUCTION DEL ECUADOR CNSIC S.A.</v>
          </cell>
          <cell r="L4724" t="str">
            <v>COMPLEJO DE COLEGIO DE ARQUITECTOS DEL GUAYAS AVENIDA LAS IGUANAS</v>
          </cell>
          <cell r="M4724" t="str">
            <v>López  Maxi Pedro Leónidas</v>
          </cell>
          <cell r="N4724" t="str">
            <v>0991409985</v>
          </cell>
          <cell r="P4724" t="str">
            <v>GUAYAQUIL</v>
          </cell>
          <cell r="Q4724" t="str">
            <v>GUAYAQUIL</v>
          </cell>
          <cell r="R4724" t="str">
            <v>GUAYAS</v>
          </cell>
          <cell r="T4724" t="str">
            <v>ITSACOURIER</v>
          </cell>
          <cell r="U4724" t="str">
            <v>FLEXNETGYE_LOCAL</v>
          </cell>
          <cell r="V4724">
            <v>8</v>
          </cell>
          <cell r="W4724">
            <v>13.86</v>
          </cell>
          <cell r="X4724" t="str">
            <v>FLEXNET GUAYAQUIL</v>
          </cell>
          <cell r="Y4724" t="str">
            <v>FERNANDO GUTIERREZ HILL KM 8 1/2 VIA DAULE COOP. JUAN MONTALVO / FRENTE A PEPSI COLA</v>
          </cell>
        </row>
        <row r="4725">
          <cell r="A4725" t="str">
            <v>DEC3202301070014 DEC3202301070008</v>
          </cell>
          <cell r="B4725">
            <v>493262</v>
          </cell>
          <cell r="C4725" t="str">
            <v>DEC3202301070014 DEC3202301070008</v>
          </cell>
          <cell r="D4725" t="str">
            <v>HUAWEI</v>
          </cell>
          <cell r="E4725" t="str">
            <v>DESPACHO</v>
          </cell>
          <cell r="F4725" t="str">
            <v>EXCLUSIVO</v>
          </cell>
          <cell r="G4725" t="str">
            <v>TF78719</v>
          </cell>
          <cell r="H4725">
            <v>44935</v>
          </cell>
          <cell r="I4725" t="str">
            <v>ENTREGADO</v>
          </cell>
          <cell r="J4725">
            <v>44936</v>
          </cell>
          <cell r="K4725" t="str">
            <v>CN SYSTEM INTEGRATION AND CONSTRUCTION DEL ECUADOR CNSIC S.A.</v>
          </cell>
          <cell r="L4725" t="str">
            <v>VIA DAULE - GARZOZI</v>
          </cell>
          <cell r="M4725" t="str">
            <v>López  Maxi Pedro Leónidas</v>
          </cell>
          <cell r="N4725" t="str">
            <v>0991409985</v>
          </cell>
          <cell r="P4725" t="str">
            <v>GUAYAQUIL</v>
          </cell>
          <cell r="Q4725" t="str">
            <v>GUAYAQUIL</v>
          </cell>
          <cell r="R4725" t="str">
            <v>GUAYAS</v>
          </cell>
          <cell r="T4725" t="str">
            <v>ITSACOURIER</v>
          </cell>
          <cell r="U4725" t="str">
            <v>FLEXNETGYE_LOCAL</v>
          </cell>
          <cell r="V4725">
            <v>6</v>
          </cell>
          <cell r="W4725">
            <v>13.46</v>
          </cell>
          <cell r="X4725" t="str">
            <v>FLEXNET GUAYAQUIL</v>
          </cell>
          <cell r="Y4725" t="str">
            <v>FERNANDO GUTIERREZ HILL KM 8 1/2 VIA DAULE COOP. JUAN MONTALVO / FRENTE A PEPSI COLA</v>
          </cell>
        </row>
        <row r="4726">
          <cell r="A4726" t="str">
            <v>DEC3202301070022 DEC3202301070003</v>
          </cell>
          <cell r="B4726">
            <v>493261</v>
          </cell>
          <cell r="C4726" t="str">
            <v>DEC3202301070022 DEC3202301070003</v>
          </cell>
          <cell r="D4726" t="str">
            <v>HUAWEI</v>
          </cell>
          <cell r="E4726" t="str">
            <v>DESPACHO</v>
          </cell>
          <cell r="F4726" t="str">
            <v>EXCLUSIVO</v>
          </cell>
          <cell r="G4726" t="str">
            <v>TF78718</v>
          </cell>
          <cell r="H4726">
            <v>44935</v>
          </cell>
          <cell r="I4726" t="str">
            <v>ENTREGADO</v>
          </cell>
          <cell r="J4726">
            <v>44936</v>
          </cell>
          <cell r="K4726" t="str">
            <v>CN SYSTEM INTEGRATION AND CONSTRUCTION DEL ECUADOR CNSIC S.A.</v>
          </cell>
          <cell r="L4726" t="str">
            <v>VIÁ GUAYAQUIL - EL EMPALME</v>
          </cell>
          <cell r="M4726" t="str">
            <v>WASHINGTON XAVIER OSORIO QUINTO</v>
          </cell>
          <cell r="N4726" t="str">
            <v>0979989316</v>
          </cell>
          <cell r="P4726" t="str">
            <v>GUAYAQUIL</v>
          </cell>
          <cell r="Q4726" t="str">
            <v>GUAYAQUIL</v>
          </cell>
          <cell r="R4726" t="str">
            <v>GUAYAS</v>
          </cell>
          <cell r="T4726" t="str">
            <v>ITSACOURIER</v>
          </cell>
          <cell r="U4726" t="str">
            <v>FLEXNETGYE_LOCAL</v>
          </cell>
          <cell r="V4726">
            <v>5</v>
          </cell>
          <cell r="W4726">
            <v>13.08</v>
          </cell>
          <cell r="X4726" t="str">
            <v>FLEXNET GUAYAQUIL</v>
          </cell>
          <cell r="Y4726" t="str">
            <v>FERNANDO GUTIERREZ HILL KM 8 1/2 VIA DAULE COOP. JUAN MONTALVO / FRENTE A PEPSI COLA</v>
          </cell>
        </row>
        <row r="4727">
          <cell r="A4727" t="str">
            <v>DEC3202301070018 DEC3202301070007</v>
          </cell>
          <cell r="B4727">
            <v>493260</v>
          </cell>
          <cell r="C4727" t="str">
            <v>DEC3202301070018 DEC3202301070007</v>
          </cell>
          <cell r="D4727" t="str">
            <v>HUAWEI</v>
          </cell>
          <cell r="E4727" t="str">
            <v>DESPACHO</v>
          </cell>
          <cell r="F4727" t="str">
            <v>EXCLUSIVO</v>
          </cell>
          <cell r="G4727" t="str">
            <v>TF78717</v>
          </cell>
          <cell r="H4727">
            <v>44935</v>
          </cell>
          <cell r="I4727" t="str">
            <v>ENTREGADO</v>
          </cell>
          <cell r="J4727">
            <v>44936</v>
          </cell>
          <cell r="K4727" t="str">
            <v>TELECOMUNICACIONES EQUINOCCIALES CIA. LTDA.</v>
          </cell>
          <cell r="L4727" t="str">
            <v>AV. PERIMETRAL 38B NO. ESQ. COOP. "ASAAD BUCARAM"</v>
          </cell>
          <cell r="M4727" t="str">
            <v>MUNOZ_LEONARDO - RUC:1791854357001</v>
          </cell>
          <cell r="N4727" t="str">
            <v>0989010927</v>
          </cell>
          <cell r="P4727" t="str">
            <v>GUAYAQUIL</v>
          </cell>
          <cell r="Q4727" t="str">
            <v>GUAYAQUIL</v>
          </cell>
          <cell r="R4727" t="str">
            <v>GUAYAS</v>
          </cell>
          <cell r="T4727" t="str">
            <v>FLEXTRANS GYE</v>
          </cell>
          <cell r="U4727" t="str">
            <v>FLEXNETGYE_LOCAL</v>
          </cell>
          <cell r="V4727">
            <v>6</v>
          </cell>
          <cell r="W4727">
            <v>13.44</v>
          </cell>
          <cell r="X4727" t="str">
            <v>FLEXNET GUAYAQUIL</v>
          </cell>
          <cell r="Y4727" t="str">
            <v>FERNANDO GUTIERREZ HILL KM 8 1/2 VIA DAULE COOP. JUAN MONTALVO / FRENTE A PEPSI COLA</v>
          </cell>
        </row>
        <row r="4728">
          <cell r="A4728" t="str">
            <v>DEC3202301070020 DEC3202301070010</v>
          </cell>
          <cell r="B4728">
            <v>493259</v>
          </cell>
          <cell r="C4728" t="str">
            <v>DEC3202301070020 DEC3202301070010</v>
          </cell>
          <cell r="D4728" t="str">
            <v>HUAWEI</v>
          </cell>
          <cell r="E4728" t="str">
            <v>DESPACHO</v>
          </cell>
          <cell r="F4728" t="str">
            <v>EXCLUSIVO</v>
          </cell>
          <cell r="G4728" t="str">
            <v>TF78716</v>
          </cell>
          <cell r="H4728">
            <v>44935</v>
          </cell>
          <cell r="I4728" t="str">
            <v>ENTREGADO</v>
          </cell>
          <cell r="J4728">
            <v>44936</v>
          </cell>
          <cell r="K4728" t="str">
            <v>TELECOMUNICACIONES EQUINOCCIALES CIA. LTDA.</v>
          </cell>
          <cell r="L4728" t="str">
            <v>AV. JOSE MARÍA ROURA Y PASAJE 13 N-E, MZ 412 VILLA 14 SAUCES7</v>
          </cell>
          <cell r="M4728" t="str">
            <v>PAUCAR_EDWIN - RUC:1791854357001</v>
          </cell>
          <cell r="N4728" t="str">
            <v>0994192072</v>
          </cell>
          <cell r="P4728" t="str">
            <v>GUAYAQUIL</v>
          </cell>
          <cell r="Q4728" t="str">
            <v>GUAYAQUIL</v>
          </cell>
          <cell r="R4728" t="str">
            <v>GUAYAS</v>
          </cell>
          <cell r="T4728" t="str">
            <v>FLEXTRANS GYE</v>
          </cell>
          <cell r="U4728" t="str">
            <v>FLEXNETGYE_LOCAL</v>
          </cell>
          <cell r="V4728">
            <v>6</v>
          </cell>
          <cell r="W4728">
            <v>13.42</v>
          </cell>
          <cell r="X4728" t="str">
            <v>FLEXNET GUAYAQUIL</v>
          </cell>
          <cell r="Y4728" t="str">
            <v>FERNANDO GUTIERREZ HILL KM 8 1/2 VIA DAULE COOP. JUAN MONTALVO / FRENTE A PEPSI COLA</v>
          </cell>
        </row>
        <row r="4729">
          <cell r="A4729" t="str">
            <v>SG_23_028</v>
          </cell>
          <cell r="B4729">
            <v>493258</v>
          </cell>
          <cell r="C4729" t="str">
            <v>SG_23_028</v>
          </cell>
          <cell r="D4729" t="str">
            <v>SG</v>
          </cell>
          <cell r="E4729" t="str">
            <v>DESPACHO</v>
          </cell>
          <cell r="F4729" t="str">
            <v>NORMAL</v>
          </cell>
          <cell r="G4729" t="str">
            <v>FT78707</v>
          </cell>
          <cell r="H4729">
            <v>44935</v>
          </cell>
          <cell r="I4729" t="str">
            <v>ENTREGADO</v>
          </cell>
          <cell r="J4729">
            <v>44936</v>
          </cell>
          <cell r="K4729" t="str">
            <v>PROFERMACO CIA. LTDA</v>
          </cell>
          <cell r="L4729" t="str">
            <v>CALDERON Y AV CARAPUNGO OE7-348, QUITO</v>
          </cell>
          <cell r="P4729" t="str">
            <v>170208</v>
          </cell>
          <cell r="Q4729" t="str">
            <v>QUITO</v>
          </cell>
          <cell r="R4729" t="str">
            <v>PICHINCHA</v>
          </cell>
          <cell r="S4729" t="str">
            <v>CALDERON (CARAPUNGO)</v>
          </cell>
          <cell r="U4729" t="str">
            <v>FLEXNETUIO_LOCAL</v>
          </cell>
          <cell r="V4729">
            <v>2</v>
          </cell>
          <cell r="W4729">
            <v>1138</v>
          </cell>
          <cell r="X4729" t="str">
            <v>FLEXNET UIO</v>
          </cell>
          <cell r="Y4729" t="str">
            <v>PANAMERICANA NORTE KM 12 1/2  LLANO GRANDE</v>
          </cell>
        </row>
        <row r="4730">
          <cell r="A4730" t="str">
            <v>4371</v>
          </cell>
          <cell r="B4730">
            <v>493257</v>
          </cell>
          <cell r="C4730" t="str">
            <v>4371</v>
          </cell>
          <cell r="D4730" t="str">
            <v>FACTOR</v>
          </cell>
          <cell r="E4730" t="str">
            <v>RETIRO</v>
          </cell>
          <cell r="F4730" t="str">
            <v>NORMAL</v>
          </cell>
          <cell r="G4730" t="str">
            <v>IC4371</v>
          </cell>
          <cell r="H4730">
            <v>44935</v>
          </cell>
          <cell r="I4730" t="str">
            <v>ENTREGADO</v>
          </cell>
          <cell r="J4730">
            <v>44938</v>
          </cell>
          <cell r="K4730" t="str">
            <v>FLEXNET DEL ECUAODR</v>
          </cell>
          <cell r="L4730" t="str">
            <v>CALLE 28 DE JUNIO Y GARCIA MORENO</v>
          </cell>
          <cell r="P4730" t="str">
            <v>170208</v>
          </cell>
          <cell r="Q4730" t="str">
            <v>QUITO</v>
          </cell>
          <cell r="R4730" t="str">
            <v>PICHINCHA</v>
          </cell>
          <cell r="S4730" t="str">
            <v>CALDERON (CARAPUNGO)</v>
          </cell>
          <cell r="T4730" t="str">
            <v>TRANSCONDUCINT</v>
          </cell>
          <cell r="U4730" t="str">
            <v>FLEXNETUIO_PROVINCIA</v>
          </cell>
          <cell r="V4730">
            <v>1</v>
          </cell>
          <cell r="W4730">
            <v>0.01</v>
          </cell>
          <cell r="X4730" t="str">
            <v>PROAUTO C.A. CUENCA</v>
          </cell>
          <cell r="Y4730" t="str">
            <v>AV. GIL RAMIREZ DAVALOS Y TURUHAYCO</v>
          </cell>
        </row>
        <row r="4731">
          <cell r="A4731" t="str">
            <v>FACT_2023_10</v>
          </cell>
          <cell r="B4731">
            <v>493256</v>
          </cell>
          <cell r="C4731" t="str">
            <v>FACT_2023_10</v>
          </cell>
          <cell r="D4731" t="str">
            <v>FACTOR</v>
          </cell>
          <cell r="E4731" t="str">
            <v>DESPACHO</v>
          </cell>
          <cell r="F4731" t="str">
            <v>NORMAL</v>
          </cell>
          <cell r="G4731" t="str">
            <v>IC4370</v>
          </cell>
          <cell r="H4731">
            <v>44935</v>
          </cell>
          <cell r="I4731" t="str">
            <v>ENTREGADO</v>
          </cell>
          <cell r="J4731">
            <v>44936</v>
          </cell>
          <cell r="K4731" t="str">
            <v>PROAUTO C.A. CUENCA</v>
          </cell>
          <cell r="L4731" t="str">
            <v>AV. GIL RAMIREZ DAVALOS Y TURUHAYCO</v>
          </cell>
          <cell r="M4731" t="str">
            <v>1792885620001_2</v>
          </cell>
          <cell r="P4731" t="str">
            <v>010103</v>
          </cell>
          <cell r="Q4731" t="str">
            <v>CUENCA</v>
          </cell>
          <cell r="R4731" t="str">
            <v>AZUAY</v>
          </cell>
          <cell r="S4731" t="str">
            <v>CUENCA</v>
          </cell>
          <cell r="T4731" t="str">
            <v>ITSACOURIER</v>
          </cell>
          <cell r="U4731" t="str">
            <v>FLEXNETUIO_PROVINCIA</v>
          </cell>
          <cell r="V4731">
            <v>1</v>
          </cell>
          <cell r="W4731">
            <v>12.2</v>
          </cell>
          <cell r="X4731" t="str">
            <v>FLEXNET DEL ECUAODR</v>
          </cell>
          <cell r="Y4731" t="str">
            <v>CALLE 28 DE JUNIO Y GARCIA MORENO</v>
          </cell>
        </row>
        <row r="4732">
          <cell r="A4732" t="str">
            <v>4817939</v>
          </cell>
          <cell r="B4732">
            <v>493252</v>
          </cell>
          <cell r="C4732" t="str">
            <v>4817939</v>
          </cell>
          <cell r="D4732" t="str">
            <v>MDELIVERY</v>
          </cell>
          <cell r="E4732" t="str">
            <v>DESPACHO</v>
          </cell>
          <cell r="F4732" t="str">
            <v>NORMAL</v>
          </cell>
          <cell r="G4732" t="str">
            <v>IC4368</v>
          </cell>
          <cell r="H4732">
            <v>44935</v>
          </cell>
          <cell r="I4732" t="str">
            <v>ENTREGADO</v>
          </cell>
          <cell r="J4732">
            <v>44936</v>
          </cell>
          <cell r="K4732" t="str">
            <v>BARRERA CHAVEZ EDISSON ELIAS</v>
          </cell>
          <cell r="L4732" t="str">
            <v>CUENCA EL SALADO   SN  Y AV DON BOSCO</v>
          </cell>
          <cell r="M4732" t="str">
            <v>0105264089</v>
          </cell>
          <cell r="N4732" t="str">
            <v>0979051189</v>
          </cell>
          <cell r="O4732" t="str">
            <v>0979051189</v>
          </cell>
          <cell r="P4732" t="str">
            <v>010201</v>
          </cell>
          <cell r="Q4732" t="str">
            <v>CUENCA</v>
          </cell>
          <cell r="R4732" t="str">
            <v>AZUAY</v>
          </cell>
          <cell r="S4732" t="str">
            <v>CUENCA</v>
          </cell>
          <cell r="T4732" t="str">
            <v>ITSACOURIER</v>
          </cell>
          <cell r="U4732" t="str">
            <v>FLEXNETUIO_PROVINCIA</v>
          </cell>
          <cell r="V4732">
            <v>1</v>
          </cell>
          <cell r="W4732">
            <v>1</v>
          </cell>
          <cell r="X4732" t="str">
            <v>FLEXNET ECUADOR - MDELIVERY</v>
          </cell>
          <cell r="Y4732" t="str">
            <v>CALLE 28 DE JUNIO S/N Y GARCIA MORENO ENTRADA LLANO GRANDE</v>
          </cell>
        </row>
        <row r="4733">
          <cell r="A4733" t="str">
            <v>4818087</v>
          </cell>
          <cell r="B4733">
            <v>493253</v>
          </cell>
          <cell r="C4733" t="str">
            <v>4818087</v>
          </cell>
          <cell r="D4733" t="str">
            <v>MDELIVERY</v>
          </cell>
          <cell r="E4733" t="str">
            <v>DESPACHO</v>
          </cell>
          <cell r="F4733" t="str">
            <v>NORMAL</v>
          </cell>
          <cell r="G4733" t="str">
            <v>031080004818087</v>
          </cell>
          <cell r="H4733">
            <v>44935</v>
          </cell>
          <cell r="I4733" t="str">
            <v>ENTREGADO</v>
          </cell>
          <cell r="J4733">
            <v>44936</v>
          </cell>
          <cell r="K4733" t="str">
            <v>Juan Carlos Millingalli Yanez</v>
          </cell>
          <cell r="L4733" t="str">
            <v>SHUSHUFINDI AV PERIMETRAL  SN  Y CALLE PEDRO ANGULO</v>
          </cell>
          <cell r="M4733" t="str">
            <v>1713247771</v>
          </cell>
          <cell r="N4733" t="str">
            <v>0997619959</v>
          </cell>
          <cell r="O4733" t="str">
            <v/>
          </cell>
          <cell r="P4733" t="str">
            <v>210401</v>
          </cell>
          <cell r="Q4733" t="str">
            <v>SHUSHUFINDI</v>
          </cell>
          <cell r="R4733" t="str">
            <v>SUCUMBIOS</v>
          </cell>
          <cell r="S4733" t="str">
            <v>SHUSHUFINDI - LA VICTORIA</v>
          </cell>
          <cell r="T4733" t="str">
            <v>TRAMACO</v>
          </cell>
          <cell r="U4733" t="str">
            <v>FLEXNETUIO_PROVINCIA</v>
          </cell>
          <cell r="V4733">
            <v>1</v>
          </cell>
          <cell r="W4733">
            <v>1</v>
          </cell>
          <cell r="X4733" t="str">
            <v>FLEXNET ECUADOR - MDELIVERY</v>
          </cell>
          <cell r="Y4733" t="str">
            <v>CALLE 28 DE JUNIO S/N Y GARCIA MORENO ENTRADA LLANO GRANDE</v>
          </cell>
        </row>
        <row r="4734">
          <cell r="A4734" t="str">
            <v>4818282</v>
          </cell>
          <cell r="B4734">
            <v>493254</v>
          </cell>
          <cell r="C4734" t="str">
            <v>4818282</v>
          </cell>
          <cell r="D4734" t="str">
            <v>MDELIVERY</v>
          </cell>
          <cell r="E4734" t="str">
            <v>DESPACHO</v>
          </cell>
          <cell r="F4734" t="str">
            <v>NORMAL</v>
          </cell>
          <cell r="G4734" t="str">
            <v>IC4367</v>
          </cell>
          <cell r="H4734">
            <v>44935</v>
          </cell>
          <cell r="I4734" t="str">
            <v>ENTREGADO</v>
          </cell>
          <cell r="J4734">
            <v>44936</v>
          </cell>
          <cell r="K4734" t="str">
            <v>MIGUEL EDUARDO TEJEDOR DIAZ</v>
          </cell>
          <cell r="L4734" t="str">
            <v>TOTORACOCHA  CALLE ACONCAGUA  176 Y HURTADO DE MENDOZA</v>
          </cell>
          <cell r="M4734" t="str">
            <v>0104295043</v>
          </cell>
          <cell r="N4734" t="str">
            <v>0988198800</v>
          </cell>
          <cell r="O4734" t="str">
            <v>0988198800</v>
          </cell>
          <cell r="P4734" t="str">
            <v>010103</v>
          </cell>
          <cell r="Q4734" t="str">
            <v>CUENCA</v>
          </cell>
          <cell r="R4734" t="str">
            <v>AZUAY</v>
          </cell>
          <cell r="S4734" t="str">
            <v>CUENCA</v>
          </cell>
          <cell r="T4734" t="str">
            <v>ITSACOURIER</v>
          </cell>
          <cell r="U4734" t="str">
            <v>FLEXNETUIO_PROVINCIA</v>
          </cell>
          <cell r="V4734">
            <v>1</v>
          </cell>
          <cell r="W4734">
            <v>1</v>
          </cell>
          <cell r="X4734" t="str">
            <v>FLEXNET ECUADOR - MDELIVERY</v>
          </cell>
          <cell r="Y4734" t="str">
            <v>CALLE 28 DE JUNIO S/N Y GARCIA MORENO ENTRADA LLANO GRANDE</v>
          </cell>
        </row>
        <row r="4735">
          <cell r="A4735" t="str">
            <v>4818367</v>
          </cell>
          <cell r="B4735">
            <v>493255</v>
          </cell>
          <cell r="C4735" t="str">
            <v>4818367</v>
          </cell>
          <cell r="D4735" t="str">
            <v>MDELIVERY</v>
          </cell>
          <cell r="E4735" t="str">
            <v>DESPACHO</v>
          </cell>
          <cell r="F4735" t="str">
            <v>NORMAL</v>
          </cell>
          <cell r="G4735" t="str">
            <v>FT78676</v>
          </cell>
          <cell r="H4735">
            <v>44935</v>
          </cell>
          <cell r="I4735" t="str">
            <v>ENTREGADO</v>
          </cell>
          <cell r="J4735">
            <v>44936</v>
          </cell>
          <cell r="K4735" t="str">
            <v>Edwin Mauricio Flores Diaz</v>
          </cell>
          <cell r="L4735" t="str">
            <v>PINTAG   CALLE ANTISANA  SN MARISCAL SUCRE</v>
          </cell>
          <cell r="M4735" t="str">
            <v>1721732939</v>
          </cell>
          <cell r="N4735" t="str">
            <v>0992965567</v>
          </cell>
          <cell r="O4735" t="str">
            <v>0992965567</v>
          </cell>
          <cell r="P4735" t="str">
            <v>170811</v>
          </cell>
          <cell r="Q4735" t="str">
            <v>QUITO</v>
          </cell>
          <cell r="R4735" t="str">
            <v>PICHINCHA</v>
          </cell>
          <cell r="S4735" t="str">
            <v>PINTAG - TOLONTAG</v>
          </cell>
          <cell r="T4735" t="str">
            <v>FLEXTRANS UIO</v>
          </cell>
          <cell r="U4735" t="str">
            <v>FLEXNETUIO_LOCAL</v>
          </cell>
          <cell r="V4735">
            <v>1</v>
          </cell>
          <cell r="W4735">
            <v>1</v>
          </cell>
          <cell r="X4735" t="str">
            <v>FLEXNET ECUADOR - MDELIVERY</v>
          </cell>
          <cell r="Y4735" t="str">
            <v>CALLE 28 DE JUNIO S/N Y GARCIA MORENO ENTRADA LLANO GRANDE</v>
          </cell>
        </row>
        <row r="4736">
          <cell r="A4736" t="str">
            <v>23-62</v>
          </cell>
          <cell r="B4736">
            <v>493250</v>
          </cell>
          <cell r="C4736" t="str">
            <v>23-62</v>
          </cell>
          <cell r="D4736" t="str">
            <v>VENTURA</v>
          </cell>
          <cell r="E4736" t="str">
            <v>DESPACHO</v>
          </cell>
          <cell r="F4736" t="str">
            <v>NORMAL</v>
          </cell>
          <cell r="G4736" t="str">
            <v>FT78714</v>
          </cell>
          <cell r="H4736">
            <v>44935</v>
          </cell>
          <cell r="I4736" t="str">
            <v>ENTREGADO</v>
          </cell>
          <cell r="J4736">
            <v>44936</v>
          </cell>
          <cell r="K4736" t="str">
            <v>IMPOVENTURA</v>
          </cell>
          <cell r="L4736" t="str">
            <v>CALLE DEL ESTABLO Y DEL CHARRO</v>
          </cell>
          <cell r="M4736" t="str">
            <v>1792861616001</v>
          </cell>
          <cell r="P4736" t="str">
            <v>170904</v>
          </cell>
          <cell r="Q4736" t="str">
            <v>QUITO</v>
          </cell>
          <cell r="R4736" t="str">
            <v>PICHINCHA</v>
          </cell>
          <cell r="S4736" t="str">
            <v>CUMBAYA</v>
          </cell>
          <cell r="T4736" t="str">
            <v>FLEXTRANS UIO</v>
          </cell>
          <cell r="U4736" t="str">
            <v>FLEXNETUIO_LOCAL</v>
          </cell>
          <cell r="V4736">
            <v>1</v>
          </cell>
          <cell r="W4736">
            <v>7.3</v>
          </cell>
          <cell r="X4736" t="str">
            <v>FLEXNET DEL ECUAODR</v>
          </cell>
          <cell r="Y4736" t="str">
            <v>CALLE 28 DE JUNIO Y GARCIA MORENO</v>
          </cell>
        </row>
        <row r="4737">
          <cell r="A4737" t="str">
            <v>23-63</v>
          </cell>
          <cell r="B4737">
            <v>493249</v>
          </cell>
          <cell r="C4737" t="str">
            <v>23-63</v>
          </cell>
          <cell r="D4737" t="str">
            <v>VENTURA</v>
          </cell>
          <cell r="E4737" t="str">
            <v>DESPACHO</v>
          </cell>
          <cell r="F4737" t="str">
            <v>NORMAL</v>
          </cell>
          <cell r="G4737" t="str">
            <v>FT78650</v>
          </cell>
          <cell r="H4737">
            <v>44935</v>
          </cell>
          <cell r="I4737" t="str">
            <v>ENTREGADO</v>
          </cell>
          <cell r="J4737">
            <v>44936</v>
          </cell>
          <cell r="K4737" t="str">
            <v>TOTALREPCAR GYE</v>
          </cell>
          <cell r="L4737" t="str">
            <v>URDENOR 1 MANZANA 104 SOLAR 5 Y 6 </v>
          </cell>
          <cell r="M4737" t="str">
            <v>1792115841001-1</v>
          </cell>
          <cell r="P4737" t="str">
            <v>090501</v>
          </cell>
          <cell r="Q4737" t="str">
            <v>GUAYAQUIL</v>
          </cell>
          <cell r="R4737" t="str">
            <v>GUAYAS</v>
          </cell>
          <cell r="S4737" t="str">
            <v>GUAYAQUIL</v>
          </cell>
          <cell r="T4737" t="str">
            <v>ITSACOURIER</v>
          </cell>
          <cell r="U4737" t="str">
            <v>FLEXNETUIO_GYE</v>
          </cell>
          <cell r="V4737">
            <v>5</v>
          </cell>
          <cell r="W4737">
            <v>27</v>
          </cell>
          <cell r="X4737" t="str">
            <v>FLEXNET DEL ECUAODR</v>
          </cell>
          <cell r="Y4737" t="str">
            <v>CALLE 28 DE JUNIO Y GARCIA MORENO</v>
          </cell>
        </row>
        <row r="4738">
          <cell r="A4738" t="str">
            <v>SG_2023_22_23</v>
          </cell>
          <cell r="B4738">
            <v>493248</v>
          </cell>
          <cell r="C4738" t="str">
            <v>SG_2023_22_23</v>
          </cell>
          <cell r="D4738" t="str">
            <v>SG</v>
          </cell>
          <cell r="E4738" t="str">
            <v>DESPACHO</v>
          </cell>
          <cell r="F4738" t="str">
            <v>NORMAL</v>
          </cell>
          <cell r="G4738" t="str">
            <v>78705</v>
          </cell>
          <cell r="H4738">
            <v>44935</v>
          </cell>
          <cell r="I4738" t="str">
            <v>ENTREGADO</v>
          </cell>
          <cell r="J4738">
            <v>44937</v>
          </cell>
          <cell r="K4738" t="str">
            <v>PROFERMACO CIA LTDA</v>
          </cell>
          <cell r="L4738" t="str">
            <v>CALDERON Y AV CARAPUNGO OE7-348, QUITO</v>
          </cell>
          <cell r="P4738" t="str">
            <v>QUITO</v>
          </cell>
          <cell r="Q4738" t="str">
            <v>QUITO</v>
          </cell>
          <cell r="R4738" t="str">
            <v>PICHINCHA</v>
          </cell>
          <cell r="T4738" t="str">
            <v>TRANSERVISS</v>
          </cell>
          <cell r="U4738" t="str">
            <v>FLEXNETGYE_UIO</v>
          </cell>
          <cell r="V4738">
            <v>13</v>
          </cell>
          <cell r="W4738">
            <v>1466.35</v>
          </cell>
          <cell r="X4738" t="str">
            <v>FLEXNET - GYE</v>
          </cell>
          <cell r="Y4738" t="str">
            <v>FERNANDO GUTIERREZ HILL KM 8 1/2 VIA DAULE</v>
          </cell>
        </row>
        <row r="4739">
          <cell r="A4739" t="str">
            <v>SG_2023_4_19</v>
          </cell>
          <cell r="B4739">
            <v>493247</v>
          </cell>
          <cell r="C4739" t="str">
            <v>SG_2023_4_19</v>
          </cell>
          <cell r="D4739" t="str">
            <v>SG</v>
          </cell>
          <cell r="E4739" t="str">
            <v>DESPACHO</v>
          </cell>
          <cell r="F4739" t="str">
            <v>NORMAL</v>
          </cell>
          <cell r="G4739" t="str">
            <v>78709</v>
          </cell>
          <cell r="H4739">
            <v>44935</v>
          </cell>
          <cell r="I4739" t="str">
            <v>ENTREGADO</v>
          </cell>
          <cell r="J4739">
            <v>44936</v>
          </cell>
          <cell r="K4739" t="str">
            <v>DEMACO CENTRO</v>
          </cell>
          <cell r="L4739" t="str">
            <v>AV MACHALA 1701 Y COLON ESQUINA</v>
          </cell>
          <cell r="P4739" t="str">
            <v>GUAYAQUIL</v>
          </cell>
          <cell r="Q4739" t="str">
            <v>GUAYAQUIL</v>
          </cell>
          <cell r="R4739" t="str">
            <v>GUAYAS</v>
          </cell>
          <cell r="U4739" t="str">
            <v>FLEXNETGYE_LOCAL</v>
          </cell>
          <cell r="V4739">
            <v>3</v>
          </cell>
          <cell r="W4739">
            <v>53.38</v>
          </cell>
          <cell r="X4739" t="str">
            <v>FLEXNET - GYE</v>
          </cell>
          <cell r="Y4739" t="str">
            <v>FERNANDO GUTIERREZ HILL KM 8 1/2 VIA DAULE</v>
          </cell>
        </row>
        <row r="4740">
          <cell r="A4740" t="str">
            <v>SG_2023_21</v>
          </cell>
          <cell r="B4740">
            <v>493246</v>
          </cell>
          <cell r="C4740" t="str">
            <v>SG_2023_21</v>
          </cell>
          <cell r="D4740" t="str">
            <v>SG</v>
          </cell>
          <cell r="E4740" t="str">
            <v>DESPACHO</v>
          </cell>
          <cell r="F4740" t="str">
            <v>NORMAL</v>
          </cell>
          <cell r="G4740" t="str">
            <v>78708</v>
          </cell>
          <cell r="H4740">
            <v>44935</v>
          </cell>
          <cell r="I4740" t="str">
            <v>ENTREGADO</v>
          </cell>
          <cell r="J4740">
            <v>44936</v>
          </cell>
          <cell r="K4740" t="str">
            <v>TAPITEX MB-CDGA PARQUE INDUSTRIAL</v>
          </cell>
          <cell r="L4740" t="str">
            <v>BODEGA PARQUE INDUSTRIAL: AVENIDA DEL TORIL Y CARAPUNGO. A LADO DE LA BODEGA DE HOLCIM</v>
          </cell>
          <cell r="P4740" t="str">
            <v>010223</v>
          </cell>
          <cell r="Q4740" t="str">
            <v>CUENCA</v>
          </cell>
          <cell r="R4740" t="str">
            <v>AZUAY</v>
          </cell>
          <cell r="S4740" t="str">
            <v>MOLLETURO</v>
          </cell>
          <cell r="U4740" t="str">
            <v>FLEXNETGYE_PROVINCIA</v>
          </cell>
          <cell r="V4740">
            <v>1</v>
          </cell>
          <cell r="W4740">
            <v>387.52</v>
          </cell>
          <cell r="X4740" t="str">
            <v>FLEXNET - GYE</v>
          </cell>
          <cell r="Y4740" t="str">
            <v>FERNANDO GUTIERREZ HILL KM 8 1/2 VIA DAULE</v>
          </cell>
        </row>
        <row r="4741">
          <cell r="A4741" t="str">
            <v>2023-00240</v>
          </cell>
          <cell r="B4741">
            <v>493244</v>
          </cell>
          <cell r="C4741" t="str">
            <v>2023-00240</v>
          </cell>
          <cell r="D4741" t="str">
            <v>MOVISTAR</v>
          </cell>
          <cell r="E4741" t="str">
            <v>DESPACHO</v>
          </cell>
          <cell r="F4741" t="str">
            <v>NORMAL</v>
          </cell>
          <cell r="G4741" t="str">
            <v>FT78648</v>
          </cell>
          <cell r="H4741">
            <v>44935</v>
          </cell>
          <cell r="I4741" t="str">
            <v>ENTREGADO</v>
          </cell>
          <cell r="J4741">
            <v>44936</v>
          </cell>
          <cell r="K4741" t="str">
            <v>DINADEC S A GUAYAQUIL_MELISA HIDALGO</v>
          </cell>
          <cell r="L4741" t="str">
            <v>KM 15 5 VIA A DAULE  BODEGA GRIFFINE GARITA 2</v>
          </cell>
          <cell r="M4741" t="str">
            <v>0992526742001</v>
          </cell>
          <cell r="N4741" t="str">
            <v>0995647552</v>
          </cell>
          <cell r="P4741" t="str">
            <v>GUAYAQUIL</v>
          </cell>
          <cell r="Q4741" t="str">
            <v>GUAYAQUIL</v>
          </cell>
          <cell r="R4741" t="str">
            <v>GUAYAS</v>
          </cell>
          <cell r="T4741" t="str">
            <v>CARGO UNION</v>
          </cell>
          <cell r="U4741" t="str">
            <v>FLEXNETUIO_GYE</v>
          </cell>
          <cell r="V4741">
            <v>2</v>
          </cell>
          <cell r="W4741">
            <v>1</v>
          </cell>
          <cell r="X4741" t="str">
            <v>FLEXNET ECUADOR - MOVISTAR</v>
          </cell>
          <cell r="Y4741" t="str">
            <v>CALLE 28 DE JUNIO S/N Y GARCIA MORENO ENTRADA LLANO GRANDE</v>
          </cell>
        </row>
        <row r="4742">
          <cell r="A4742" t="str">
            <v>2023-00241</v>
          </cell>
          <cell r="B4742">
            <v>493245</v>
          </cell>
          <cell r="C4742" t="str">
            <v>2023-00241</v>
          </cell>
          <cell r="D4742" t="str">
            <v>TUENTI</v>
          </cell>
          <cell r="E4742" t="str">
            <v>DESPACHO</v>
          </cell>
          <cell r="F4742" t="str">
            <v>NORMAL</v>
          </cell>
          <cell r="G4742" t="str">
            <v>FT78647</v>
          </cell>
          <cell r="H4742">
            <v>44935</v>
          </cell>
          <cell r="I4742" t="str">
            <v>ENTREGADO</v>
          </cell>
          <cell r="J4742">
            <v>44936</v>
          </cell>
          <cell r="K4742" t="str">
            <v>DINADEC S A GUAYAQUIL_MELISA HIDALGO</v>
          </cell>
          <cell r="L4742" t="str">
            <v>KM 15 5 VIA A DAULE  BODEGA GRIFFINE GARITA 2</v>
          </cell>
          <cell r="M4742" t="str">
            <v>0992526742001</v>
          </cell>
          <cell r="N4742" t="str">
            <v>0995647552</v>
          </cell>
          <cell r="O4742" t="str">
            <v/>
          </cell>
          <cell r="P4742" t="str">
            <v>GUAYAQUIL</v>
          </cell>
          <cell r="Q4742" t="str">
            <v>GUAYAQUIL</v>
          </cell>
          <cell r="R4742" t="str">
            <v>GUAYAS</v>
          </cell>
          <cell r="T4742" t="str">
            <v>CARGO UNION</v>
          </cell>
          <cell r="U4742" t="str">
            <v>FLEXNETUIO_GYE</v>
          </cell>
          <cell r="V4742">
            <v>1</v>
          </cell>
          <cell r="W4742">
            <v>1</v>
          </cell>
          <cell r="X4742" t="str">
            <v>FLEXNET ECUADOR - TUENTI</v>
          </cell>
          <cell r="Y4742" t="str">
            <v>CALLE 28 DE JUNIO S/N Y GARCIA MORENO ENTRADA LLANO GRANDE</v>
          </cell>
        </row>
        <row r="4743">
          <cell r="A4743" t="str">
            <v>SG_2023_2_20</v>
          </cell>
          <cell r="B4743">
            <v>493243</v>
          </cell>
          <cell r="C4743" t="str">
            <v>SG_2023_2_20</v>
          </cell>
          <cell r="D4743" t="str">
            <v>SG</v>
          </cell>
          <cell r="E4743" t="str">
            <v>DESPACHO</v>
          </cell>
          <cell r="F4743" t="str">
            <v>NORMAL</v>
          </cell>
          <cell r="G4743" t="str">
            <v>FT78701</v>
          </cell>
          <cell r="H4743">
            <v>44935</v>
          </cell>
          <cell r="I4743" t="str">
            <v>ENTREGADO</v>
          </cell>
          <cell r="J4743">
            <v>44936</v>
          </cell>
          <cell r="K4743" t="str">
            <v>DISFERCAL-CELIO ALFREDO CALDERON</v>
          </cell>
          <cell r="L4743" t="str">
            <v>AV ORDONEZ LASSO Y CEREZOS ED. PROCAL</v>
          </cell>
          <cell r="P4743" t="str">
            <v>010223</v>
          </cell>
          <cell r="Q4743" t="str">
            <v>CUENCA</v>
          </cell>
          <cell r="R4743" t="str">
            <v>AZUAY</v>
          </cell>
          <cell r="S4743" t="str">
            <v>MOLLETURO</v>
          </cell>
          <cell r="U4743" t="str">
            <v>FLEXNETGYE_PROVINCIA</v>
          </cell>
          <cell r="V4743">
            <v>1</v>
          </cell>
          <cell r="W4743">
            <v>201.64</v>
          </cell>
          <cell r="X4743" t="str">
            <v>FLEXNET - GYE</v>
          </cell>
          <cell r="Y4743" t="str">
            <v>FERNANDO GUTIERREZ HILL KM 8 1/2 VIA DAULE</v>
          </cell>
        </row>
        <row r="4744">
          <cell r="A4744" t="str">
            <v>20003058961885</v>
          </cell>
          <cell r="B4744">
            <v>493237</v>
          </cell>
          <cell r="C4744" t="str">
            <v>20003058961885</v>
          </cell>
          <cell r="D4744" t="str">
            <v>CONECEL</v>
          </cell>
          <cell r="E4744" t="str">
            <v>DESPACHO</v>
          </cell>
          <cell r="F4744" t="str">
            <v>NORMAL</v>
          </cell>
          <cell r="G4744" t="str">
            <v>GR20003058961885</v>
          </cell>
          <cell r="H4744">
            <v>44935</v>
          </cell>
          <cell r="I4744" t="str">
            <v>ENTREGADO</v>
          </cell>
          <cell r="J4744">
            <v>44942</v>
          </cell>
          <cell r="K4744" t="str">
            <v xml:space="preserve">MARIA EUGENIA VALENCIA ZAMBRANO / </v>
          </cell>
          <cell r="L4744" t="str">
            <v>SHUSHUFINDI / SHUSHUFINDI / AV AGUARICO Y AV NAPO CASA DE COLOR HUESO DE UN PISO FRENTE AL COMPLEJO TURISTICO NELSON MOROCHO</v>
          </cell>
          <cell r="M4744" t="str">
            <v>1351769896</v>
          </cell>
          <cell r="N4744" t="str">
            <v xml:space="preserve">989989875 /  </v>
          </cell>
          <cell r="O4744" t="str">
            <v/>
          </cell>
          <cell r="P4744" t="str">
            <v>SHUSHUFINDI</v>
          </cell>
          <cell r="Q4744" t="str">
            <v>SHUSHUFINDI</v>
          </cell>
          <cell r="R4744" t="str">
            <v>SUCUMBIOS</v>
          </cell>
          <cell r="U4744" t="str">
            <v>FLEXNETUIO_PROVINCIA</v>
          </cell>
          <cell r="V4744">
            <v>1</v>
          </cell>
          <cell r="W4744">
            <v>1</v>
          </cell>
          <cell r="X4744" t="str">
            <v>FLEXNET</v>
          </cell>
          <cell r="Y4744" t="str">
            <v>FLEX NET CALLE 28 DE JUNIO S/N Y GARCIA MORENO ENTRADA LLANO GRANDE</v>
          </cell>
        </row>
        <row r="4745">
          <cell r="A4745" t="str">
            <v>20003059613963</v>
          </cell>
          <cell r="B4745">
            <v>493190</v>
          </cell>
          <cell r="C4745" t="str">
            <v>20003059613963</v>
          </cell>
          <cell r="D4745" t="str">
            <v>CONECEL</v>
          </cell>
          <cell r="E4745" t="str">
            <v>DESPACHO</v>
          </cell>
          <cell r="F4745" t="str">
            <v>NORMAL</v>
          </cell>
          <cell r="G4745" t="str">
            <v>FT78677/FT79443</v>
          </cell>
          <cell r="H4745">
            <v>44935</v>
          </cell>
          <cell r="I4745" t="str">
            <v>DEVOLUCION_EN_PROCESO</v>
          </cell>
          <cell r="J4745">
            <v>44943</v>
          </cell>
          <cell r="K4745" t="str">
            <v>WENDY ALEJANDRA VISCARRA CHACON / LAMINA GUAMAN EMMA JUDITH</v>
          </cell>
          <cell r="L4745" t="str">
            <v xml:space="preserve">RECIBE EL TITULAR DEL SERVICIO WENDY ALEJANDRA VISCARRA CHACON  EN SU LUGAR DE TRABAJO UBICADO EN SANGOLQUI PICHINCHA 516 Y MONTUFAR CLT LABIORA EN UN ALMACEN DE NOMBRE JOSE PUEBLA     </v>
          </cell>
          <cell r="M4745" t="str">
            <v>1725460610</v>
          </cell>
          <cell r="N4745" t="str">
            <v>979244060 /  984317649</v>
          </cell>
          <cell r="P4745" t="str">
            <v>QUITO</v>
          </cell>
          <cell r="Q4745" t="str">
            <v>QUITO</v>
          </cell>
          <cell r="R4745" t="str">
            <v>PICHINCHA</v>
          </cell>
          <cell r="T4745" t="str">
            <v>FLEXTRANS UIO</v>
          </cell>
          <cell r="U4745" t="str">
            <v>FLEXNETUIO_LOCAL</v>
          </cell>
          <cell r="V4745">
            <v>1</v>
          </cell>
          <cell r="W4745">
            <v>1</v>
          </cell>
          <cell r="X4745" t="str">
            <v>FLEXNET</v>
          </cell>
          <cell r="Y4745" t="str">
            <v>FLEX NET CALLE 28 DE JUNIO S/N Y GARCIA MORENO ENTRADA LLANO GRANDE</v>
          </cell>
        </row>
        <row r="4746">
          <cell r="A4746" t="str">
            <v>20003058935323</v>
          </cell>
          <cell r="B4746">
            <v>493197</v>
          </cell>
          <cell r="C4746" t="str">
            <v>20003058935323</v>
          </cell>
          <cell r="D4746" t="str">
            <v>CONECEL</v>
          </cell>
          <cell r="E4746" t="str">
            <v>DESPACHO</v>
          </cell>
          <cell r="F4746" t="str">
            <v>NORMAL</v>
          </cell>
          <cell r="G4746" t="str">
            <v>031002004165908.</v>
          </cell>
          <cell r="H4746">
            <v>44935</v>
          </cell>
          <cell r="I4746" t="str">
            <v>DEVOLUCION_EN_PROCESO</v>
          </cell>
          <cell r="J4746">
            <v>44939</v>
          </cell>
          <cell r="K4746" t="str">
            <v xml:space="preserve">MARILYN YERIMA PENA RODRIGUEZ / </v>
          </cell>
          <cell r="L4746" t="str">
            <v xml:space="preserve"> (EL ORO/MACHAL/MACHALA) AV 10 DE AGOSTO CON CALLE LOS ALGARROBOS FRENTE A LA ESCUELA LAS ARDILLITAS/EN LA EZQUINA HAY UN CAJERO DEL BANCO DEL BARRIO FRENTE AL CIA.</v>
          </cell>
          <cell r="M4746" t="str">
            <v>2.49712E+12</v>
          </cell>
          <cell r="N4746" t="str">
            <v xml:space="preserve">963350640 /  </v>
          </cell>
          <cell r="P4746" t="str">
            <v>MACHALA</v>
          </cell>
          <cell r="Q4746" t="str">
            <v>MACHALA</v>
          </cell>
          <cell r="R4746" t="str">
            <v>EL ORO</v>
          </cell>
          <cell r="T4746" t="str">
            <v>TRAMACO</v>
          </cell>
          <cell r="U4746" t="str">
            <v>FLEXNETUIO_PROVINCIA</v>
          </cell>
          <cell r="V4746">
            <v>1</v>
          </cell>
          <cell r="W4746">
            <v>1</v>
          </cell>
          <cell r="X4746" t="str">
            <v>FLEXNET</v>
          </cell>
          <cell r="Y4746" t="str">
            <v>FLEX NET CALLE 28 DE JUNIO S/N Y GARCIA MORENO ENTRADA LLANO GRANDE</v>
          </cell>
        </row>
        <row r="4747">
          <cell r="A4747" t="str">
            <v>20003057813933</v>
          </cell>
          <cell r="B4747">
            <v>493204</v>
          </cell>
          <cell r="C4747" t="str">
            <v>20003057813933</v>
          </cell>
          <cell r="D4747" t="str">
            <v>CONECEL</v>
          </cell>
          <cell r="E4747" t="str">
            <v>DESPACHO</v>
          </cell>
          <cell r="F4747" t="str">
            <v>NORMAL</v>
          </cell>
          <cell r="G4747" t="str">
            <v>GR20003057813933</v>
          </cell>
          <cell r="H4747">
            <v>44935</v>
          </cell>
          <cell r="I4747" t="str">
            <v>DEVOLUCION_EN_PROCESO</v>
          </cell>
          <cell r="J4747">
            <v>44939</v>
          </cell>
          <cell r="K4747" t="str">
            <v xml:space="preserve">LUIS OMAR ALONZO ALAY / </v>
          </cell>
          <cell r="L4747" t="str">
            <v>MANTA / MONTECRISTI / AV MANTA Y AV SANTA TERESITA EN CASA 1 PISO COLOR BLANCO MZ 15 ATRAS CENTRO VETERINARIO EL ARROYO Y 3 CDRA TERPEL MONTECRISTI A 2 CDRA MEDICED</v>
          </cell>
          <cell r="M4747" t="str">
            <v>1352075533</v>
          </cell>
          <cell r="N4747" t="str">
            <v xml:space="preserve">963296572 /  </v>
          </cell>
          <cell r="P4747" t="str">
            <v>MANTA</v>
          </cell>
          <cell r="Q4747" t="str">
            <v>MANTA</v>
          </cell>
          <cell r="R4747" t="str">
            <v>MANABI</v>
          </cell>
          <cell r="U4747" t="str">
            <v>FLEXNETUIO_PROVINCIA</v>
          </cell>
          <cell r="V4747">
            <v>1</v>
          </cell>
          <cell r="W4747">
            <v>1</v>
          </cell>
          <cell r="X4747" t="str">
            <v>FLEXNET</v>
          </cell>
          <cell r="Y4747" t="str">
            <v>FLEX NET CALLE 28 DE JUNIO S/N Y GARCIA MORENO ENTRADA LLANO GRANDE</v>
          </cell>
        </row>
        <row r="4748">
          <cell r="A4748" t="str">
            <v>20003059558392</v>
          </cell>
          <cell r="B4748">
            <v>493205</v>
          </cell>
          <cell r="C4748" t="str">
            <v>20003059558392</v>
          </cell>
          <cell r="D4748" t="str">
            <v>CONECEL</v>
          </cell>
          <cell r="E4748" t="str">
            <v>DESPACHO</v>
          </cell>
          <cell r="F4748" t="str">
            <v>NORMAL</v>
          </cell>
          <cell r="G4748" t="str">
            <v>031002004165910.</v>
          </cell>
          <cell r="H4748">
            <v>44935</v>
          </cell>
          <cell r="I4748" t="str">
            <v>DEVOLUCION_EN_PROCESO</v>
          </cell>
          <cell r="J4748">
            <v>44944</v>
          </cell>
          <cell r="K4748" t="str">
            <v xml:space="preserve">JONATHAN PATRICIO CALERO SANCHEZ / </v>
          </cell>
          <cell r="L4748" t="str">
            <v>LATACUNGA / LA MATRIZ / AV PANAMERICANA ELOY ALFARO Y EUGENIO ESPEJO EN CASA 2 PISO COLOR NARANAJA JUNTO AL PUENTE RIO CUTUCHI A UNA CUADRA DE LA FABRICA DON DIEGO</v>
          </cell>
          <cell r="M4748" t="str">
            <v>503939985</v>
          </cell>
          <cell r="N4748" t="str">
            <v xml:space="preserve">992957025 /  </v>
          </cell>
          <cell r="P4748" t="str">
            <v>LATACUNGA</v>
          </cell>
          <cell r="Q4748" t="str">
            <v>LATACUNGA</v>
          </cell>
          <cell r="R4748" t="str">
            <v>COTOPAXI</v>
          </cell>
          <cell r="T4748" t="str">
            <v>TRAMACO</v>
          </cell>
          <cell r="U4748" t="str">
            <v>FLEXNETUIO_PROVINCIA</v>
          </cell>
          <cell r="V4748">
            <v>1</v>
          </cell>
          <cell r="W4748">
            <v>1</v>
          </cell>
          <cell r="X4748" t="str">
            <v>FLEXNET</v>
          </cell>
          <cell r="Y4748" t="str">
            <v>FLEX NET CALLE 28 DE JUNIO S/N Y GARCIA MORENO ENTRADA LLANO GRANDE</v>
          </cell>
        </row>
        <row r="4749">
          <cell r="A4749" t="str">
            <v>20003061435192</v>
          </cell>
          <cell r="B4749">
            <v>493212</v>
          </cell>
          <cell r="C4749" t="str">
            <v>20003061435192</v>
          </cell>
          <cell r="D4749" t="str">
            <v>CONECEL</v>
          </cell>
          <cell r="E4749" t="str">
            <v>DESPACHO</v>
          </cell>
          <cell r="F4749" t="str">
            <v>NORMAL</v>
          </cell>
          <cell r="G4749" t="str">
            <v>031002004165912</v>
          </cell>
          <cell r="H4749">
            <v>44935</v>
          </cell>
          <cell r="I4749" t="str">
            <v>DEVOLUCION_EN_PROCESO</v>
          </cell>
          <cell r="J4749">
            <v>44938</v>
          </cell>
          <cell r="K4749" t="str">
            <v>OSCAR VICENTE SALDARRIAGA CASTRO</v>
          </cell>
          <cell r="L4749" t="str">
            <v>PORTOVIEJO / ANDRE DE VERA / CALLE 10 DE AGOSTO Y GARCIA MORENO FRENTE A LOCAL MICHELIN EN CASA 1 PISO COLOR PLOMA CON HUESO</v>
          </cell>
          <cell r="M4749" t="str">
            <v>2101160667</v>
          </cell>
          <cell r="N4749" t="str">
            <v>978925594 /  964076128</v>
          </cell>
          <cell r="P4749" t="str">
            <v>PORTOVIEJO</v>
          </cell>
          <cell r="Q4749" t="str">
            <v>PORTOVIEJO</v>
          </cell>
          <cell r="R4749" t="str">
            <v>MANABI</v>
          </cell>
          <cell r="T4749" t="str">
            <v>TRAMACO</v>
          </cell>
          <cell r="U4749" t="str">
            <v>FLEXNETUIO_PROVINCIA</v>
          </cell>
          <cell r="V4749">
            <v>1</v>
          </cell>
          <cell r="W4749">
            <v>1</v>
          </cell>
          <cell r="X4749" t="str">
            <v>FLEXNET</v>
          </cell>
          <cell r="Y4749" t="str">
            <v>FLEX NET CALLE 28 DE JUNIO S/N Y GARCIA MORENO ENTRADA LLANO GRANDE</v>
          </cell>
        </row>
        <row r="4750">
          <cell r="A4750" t="str">
            <v>20003061615236</v>
          </cell>
          <cell r="B4750">
            <v>493213</v>
          </cell>
          <cell r="C4750" t="str">
            <v>20003061615236</v>
          </cell>
          <cell r="D4750" t="str">
            <v>CONECEL</v>
          </cell>
          <cell r="E4750" t="str">
            <v>DESPACHO</v>
          </cell>
          <cell r="F4750" t="str">
            <v>NORMAL</v>
          </cell>
          <cell r="G4750" t="str">
            <v>GR20003061615236</v>
          </cell>
          <cell r="H4750">
            <v>44935</v>
          </cell>
          <cell r="I4750" t="str">
            <v>ENTREGADO</v>
          </cell>
          <cell r="J4750">
            <v>44938</v>
          </cell>
          <cell r="K4750" t="str">
            <v>CRISTIAN FERNANDO CUENCA IBARRA</v>
          </cell>
          <cell r="L4750" t="str">
            <v>LAGO AGRIO / NUEVA LOJA / CALLE GABRIEL SOLIZ MOREIRA BARRIO AMAZONAS EN CASA DE 2 PISO COLOR BLANCA Y CERRAMIENTO A UNA CUADRA DE COLEGIO SIMON BOLIVAR</v>
          </cell>
          <cell r="M4750" t="str">
            <v>1001199486</v>
          </cell>
          <cell r="N4750" t="str">
            <v>0982395004</v>
          </cell>
          <cell r="P4750" t="str">
            <v>LAGO AGRIO</v>
          </cell>
          <cell r="Q4750" t="str">
            <v>LAGO AGRIO</v>
          </cell>
          <cell r="R4750" t="str">
            <v>SUCUMBIOS</v>
          </cell>
          <cell r="U4750" t="str">
            <v>FLEXNETUIO_PROVINCIA</v>
          </cell>
          <cell r="V4750">
            <v>1</v>
          </cell>
          <cell r="W4750">
            <v>1</v>
          </cell>
          <cell r="X4750" t="str">
            <v>FLEXNET</v>
          </cell>
          <cell r="Y4750" t="str">
            <v>FLEX NET CALLE 28 DE JUNIO S/N Y GARCIA MORENO ENTRADA LLANO GRANDE</v>
          </cell>
        </row>
        <row r="4751">
          <cell r="A4751" t="str">
            <v>20003061296967</v>
          </cell>
          <cell r="B4751">
            <v>493226</v>
          </cell>
          <cell r="C4751" t="str">
            <v>20003061296967</v>
          </cell>
          <cell r="D4751" t="str">
            <v>CONECEL</v>
          </cell>
          <cell r="E4751" t="str">
            <v>DESPACHO</v>
          </cell>
          <cell r="F4751" t="str">
            <v>NORMAL</v>
          </cell>
          <cell r="G4751" t="str">
            <v>GR20003061296967</v>
          </cell>
          <cell r="H4751">
            <v>44935</v>
          </cell>
          <cell r="I4751" t="str">
            <v>DEVOLUCION_EN_PROCESO</v>
          </cell>
          <cell r="J4751">
            <v>44942</v>
          </cell>
          <cell r="K4751" t="str">
            <v xml:space="preserve">ESTEFANIA YOHANNA ORTIZ ALVARADO / </v>
          </cell>
          <cell r="L4751" t="str">
            <v>SHUSHUFINDI / SHUSHUFINDI / TRBJO NOVEDADES ANGIE AV.NAPO 2104 Y AV UNIDA NACIONAL FRNTE AL RESTAURANT NEO FOOD TRUCK Y LA ESTACION DE BOMBEROS DE SHUSHUFINDI</v>
          </cell>
          <cell r="M4751" t="str">
            <v>1718074261</v>
          </cell>
          <cell r="N4751" t="str">
            <v xml:space="preserve">998840061 /  </v>
          </cell>
          <cell r="P4751" t="str">
            <v>SHUSHUFINDI</v>
          </cell>
          <cell r="Q4751" t="str">
            <v>SHUSHUFINDI</v>
          </cell>
          <cell r="R4751" t="str">
            <v>SUCUMBIOS</v>
          </cell>
          <cell r="U4751" t="str">
            <v>FLEXNETUIO_PROVINCIA</v>
          </cell>
          <cell r="V4751">
            <v>1</v>
          </cell>
          <cell r="W4751">
            <v>1</v>
          </cell>
          <cell r="X4751" t="str">
            <v>FLEXNET</v>
          </cell>
          <cell r="Y4751" t="str">
            <v>FLEX NET CALLE 28 DE JUNIO S/N Y GARCIA MORENO ENTRADA LLANO GRANDE</v>
          </cell>
        </row>
        <row r="4752">
          <cell r="A4752" t="str">
            <v>20003054250577</v>
          </cell>
          <cell r="B4752">
            <v>493183</v>
          </cell>
          <cell r="C4752" t="str">
            <v>20003054250577</v>
          </cell>
          <cell r="D4752" t="str">
            <v>CONECEL</v>
          </cell>
          <cell r="E4752" t="str">
            <v>DESPACHO</v>
          </cell>
          <cell r="F4752" t="str">
            <v>NORMAL</v>
          </cell>
          <cell r="G4752" t="str">
            <v>031002004165902</v>
          </cell>
          <cell r="H4752">
            <v>44935</v>
          </cell>
          <cell r="I4752" t="str">
            <v>DEVOLUCION_EN_PROCESO</v>
          </cell>
          <cell r="J4752">
            <v>44938</v>
          </cell>
          <cell r="K4752" t="str">
            <v xml:space="preserve">DENESIS PAOLA ANCHUNDIA ORTEGA / </v>
          </cell>
          <cell r="L4752" t="str">
            <v>PORTOVIEJO / ANDRES DE VERA / CDLA NUEVA CALIFORNIA CASA N47 CALLE 1 Y SAN JOSE A UNA CUADRA DEL TECNIFRIO BRHAMA</v>
          </cell>
          <cell r="M4752" t="str">
            <v>1729565109</v>
          </cell>
          <cell r="N4752" t="str">
            <v xml:space="preserve">995431083 /  </v>
          </cell>
          <cell r="P4752" t="str">
            <v>PORTOVIEJO</v>
          </cell>
          <cell r="Q4752" t="str">
            <v>PORTOVIEJO</v>
          </cell>
          <cell r="R4752" t="str">
            <v>MANABI</v>
          </cell>
          <cell r="T4752" t="str">
            <v>TRAMACO</v>
          </cell>
          <cell r="U4752" t="str">
            <v>FLEXNETUIO_PROVINCIA</v>
          </cell>
          <cell r="V4752">
            <v>1</v>
          </cell>
          <cell r="W4752">
            <v>1</v>
          </cell>
          <cell r="X4752" t="str">
            <v>FLEXNET</v>
          </cell>
          <cell r="Y4752" t="str">
            <v>FLEX NET CALLE 28 DE JUNIO S/N Y GARCIA MORENO ENTRADA LLANO GRANDE</v>
          </cell>
        </row>
        <row r="4753">
          <cell r="A4753" t="str">
            <v>SP_23_012_18606910</v>
          </cell>
          <cell r="B4753">
            <v>493181</v>
          </cell>
          <cell r="C4753" t="str">
            <v>SP_23_012_18606910</v>
          </cell>
          <cell r="D4753" t="str">
            <v>SPARE</v>
          </cell>
          <cell r="E4753" t="str">
            <v>DESPACHO</v>
          </cell>
          <cell r="F4753" t="str">
            <v>NORMAL</v>
          </cell>
          <cell r="G4753" t="str">
            <v>FT78579</v>
          </cell>
          <cell r="H4753">
            <v>44935</v>
          </cell>
          <cell r="I4753" t="str">
            <v>ENTREGADO</v>
          </cell>
          <cell r="J4753">
            <v>44937</v>
          </cell>
          <cell r="K4753" t="str">
            <v>FLEXNET DEL ECUADOR</v>
          </cell>
          <cell r="L4753" t="str">
            <v>FERNANDO GUTIÉRREZ HILL. VÍA A DAULE KM 8 1/2. ENTRADA A COOPERATIVA JUAN MONTALVO.</v>
          </cell>
          <cell r="M4753" t="str">
            <v>STALIN PALMA  / 1791890663001</v>
          </cell>
          <cell r="P4753" t="str">
            <v>090606</v>
          </cell>
          <cell r="Q4753" t="str">
            <v>GUAYAQUIL</v>
          </cell>
          <cell r="R4753" t="str">
            <v>GUAYAS</v>
          </cell>
          <cell r="S4753" t="str">
            <v>GUAYAQUIL</v>
          </cell>
          <cell r="T4753" t="str">
            <v>CARGO UNION</v>
          </cell>
          <cell r="U4753" t="str">
            <v>FLEXNETUIO_GYE</v>
          </cell>
          <cell r="V4753">
            <v>1</v>
          </cell>
          <cell r="W4753">
            <v>1</v>
          </cell>
          <cell r="X4753" t="str">
            <v>FLEXNET DEL ECUADOR</v>
          </cell>
          <cell r="Y4753" t="str">
            <v>28 DE JUNIO Y GARCIA MORENO</v>
          </cell>
        </row>
        <row r="4754">
          <cell r="A4754" t="str">
            <v>R_23_006_01101352</v>
          </cell>
          <cell r="B4754">
            <v>493180</v>
          </cell>
          <cell r="C4754" t="str">
            <v>R_23_006_01101352</v>
          </cell>
          <cell r="D4754" t="str">
            <v>ROER</v>
          </cell>
          <cell r="E4754" t="str">
            <v>DESPACHO</v>
          </cell>
          <cell r="F4754" t="str">
            <v>NORMAL</v>
          </cell>
          <cell r="G4754" t="str">
            <v>FT78563</v>
          </cell>
          <cell r="H4754">
            <v>44935</v>
          </cell>
          <cell r="I4754" t="str">
            <v>ENTREGADO</v>
          </cell>
          <cell r="J4754">
            <v>44936</v>
          </cell>
          <cell r="K4754" t="str">
            <v>ROER_JUAN CARLOS PARDO</v>
          </cell>
          <cell r="L4754" t="str">
            <v>MIRASIERRA EL SOL OE12-159 Y MERCURIO.</v>
          </cell>
          <cell r="M4754" t="str">
            <v>JUAN CARLOS PARDO / 1791890663001</v>
          </cell>
          <cell r="N4754" t="str">
            <v>0987233502</v>
          </cell>
          <cell r="P4754" t="str">
            <v>170804</v>
          </cell>
          <cell r="Q4754" t="str">
            <v>QUITO</v>
          </cell>
          <cell r="R4754" t="str">
            <v>PICHINCHA</v>
          </cell>
          <cell r="S4754" t="str">
            <v>ALANGASI - SAN CARLOS</v>
          </cell>
          <cell r="T4754" t="str">
            <v>FLEXTRANS UIO</v>
          </cell>
          <cell r="U4754" t="str">
            <v>FLEXNETUIO_LOCAL</v>
          </cell>
          <cell r="V4754">
            <v>1</v>
          </cell>
          <cell r="W4754">
            <v>1</v>
          </cell>
          <cell r="X4754" t="str">
            <v>FLEXNET DEL ECUADOR</v>
          </cell>
          <cell r="Y4754" t="str">
            <v>28 DE JUNIO Y GARCIA MORENO</v>
          </cell>
        </row>
        <row r="4755">
          <cell r="A4755" t="str">
            <v>CL_INVINT_010</v>
          </cell>
          <cell r="B4755">
            <v>493179</v>
          </cell>
          <cell r="C4755" t="str">
            <v>CL_INVINT_010</v>
          </cell>
          <cell r="D4755" t="str">
            <v>CONECEL_DOCUMENTOS</v>
          </cell>
          <cell r="E4755" t="str">
            <v>DESPACHO</v>
          </cell>
          <cell r="G4755" t="str">
            <v>FT78578</v>
          </cell>
          <cell r="H4755">
            <v>44935</v>
          </cell>
          <cell r="I4755" t="str">
            <v>ENTREGADO</v>
          </cell>
          <cell r="J4755">
            <v>44936</v>
          </cell>
          <cell r="K4755" t="str">
            <v>NIEMES VERONICA</v>
          </cell>
          <cell r="L4755" t="str">
            <v>CIUDADELA SANTA LEONOR MZ 6 SOLAR 17</v>
          </cell>
          <cell r="P4755" t="str">
            <v>GUAYAQUIL</v>
          </cell>
          <cell r="Q4755" t="str">
            <v>GUAYAQUIL</v>
          </cell>
          <cell r="R4755" t="str">
            <v>GUAYAS</v>
          </cell>
          <cell r="T4755" t="str">
            <v>ITSACOURIER</v>
          </cell>
          <cell r="U4755" t="str">
            <v>FLEXNETUIO_GYE</v>
          </cell>
          <cell r="V4755">
            <v>1</v>
          </cell>
          <cell r="X4755" t="str">
            <v>FLEXNET</v>
          </cell>
        </row>
        <row r="4756">
          <cell r="A4756" t="str">
            <v>R_23_005_1031977</v>
          </cell>
          <cell r="B4756">
            <v>493178</v>
          </cell>
          <cell r="C4756" t="str">
            <v>R_23_005_1031977</v>
          </cell>
          <cell r="D4756" t="str">
            <v>ROER</v>
          </cell>
          <cell r="E4756" t="str">
            <v>DESPACHO</v>
          </cell>
          <cell r="F4756" t="str">
            <v>NORMAL</v>
          </cell>
          <cell r="G4756" t="str">
            <v>FT78561</v>
          </cell>
          <cell r="H4756">
            <v>44935</v>
          </cell>
          <cell r="I4756" t="str">
            <v>ENTREGADO</v>
          </cell>
          <cell r="J4756">
            <v>44936</v>
          </cell>
          <cell r="K4756" t="str">
            <v>ROER_JUAN CARLOS PARDO</v>
          </cell>
          <cell r="L4756" t="str">
            <v>MIRASIERRA EL SOL OE12-159 Y MERCURIO.</v>
          </cell>
          <cell r="M4756" t="str">
            <v>JAUN CARLOS PARDO / 1791890663001</v>
          </cell>
          <cell r="N4756" t="str">
            <v>0987233502</v>
          </cell>
          <cell r="P4756" t="str">
            <v>170804</v>
          </cell>
          <cell r="Q4756" t="str">
            <v>QUITO</v>
          </cell>
          <cell r="R4756" t="str">
            <v>PICHINCHA</v>
          </cell>
          <cell r="S4756" t="str">
            <v>ALANGASI - SAN CARLOS</v>
          </cell>
          <cell r="T4756" t="str">
            <v>FLEXTRANS UIO</v>
          </cell>
          <cell r="U4756" t="str">
            <v>FLEXNETUIO_LOCAL</v>
          </cell>
          <cell r="V4756">
            <v>1</v>
          </cell>
          <cell r="W4756">
            <v>1</v>
          </cell>
          <cell r="X4756" t="str">
            <v>FLEXNET DEL ECUADOR</v>
          </cell>
          <cell r="Y4756" t="str">
            <v>28 DE JUNIO Y GARCIA MORENO</v>
          </cell>
        </row>
        <row r="4757">
          <cell r="A4757" t="str">
            <v>2023-00238</v>
          </cell>
          <cell r="B4757">
            <v>493176</v>
          </cell>
          <cell r="C4757" t="str">
            <v>2023-00238</v>
          </cell>
          <cell r="D4757" t="str">
            <v>MOVISTAR</v>
          </cell>
          <cell r="E4757" t="str">
            <v>DESPACHO</v>
          </cell>
          <cell r="F4757" t="str">
            <v>NORMAL</v>
          </cell>
          <cell r="G4757" t="str">
            <v>FT78703</v>
          </cell>
          <cell r="H4757">
            <v>44935</v>
          </cell>
          <cell r="I4757" t="str">
            <v>ENTREGADO</v>
          </cell>
          <cell r="J4757">
            <v>44936</v>
          </cell>
          <cell r="K4757" t="str">
            <v>CTEC CONECTIVIDAD &amp; TECNOLOGIA S.A_IVAN GALARZA</v>
          </cell>
          <cell r="L4757" t="str">
            <v>ELOY ALFARO Y AVIGIRAS MEGA KYWI</v>
          </cell>
          <cell r="M4757" t="str">
            <v>1792976278001</v>
          </cell>
          <cell r="N4757" t="str">
            <v>0999740659</v>
          </cell>
          <cell r="P4757" t="str">
            <v>QUITO</v>
          </cell>
          <cell r="Q4757" t="str">
            <v>QUITO</v>
          </cell>
          <cell r="R4757" t="str">
            <v>PICHINCHA</v>
          </cell>
          <cell r="U4757" t="str">
            <v>FLEXNETUIO_LOCAL</v>
          </cell>
          <cell r="V4757">
            <v>18</v>
          </cell>
          <cell r="W4757">
            <v>1</v>
          </cell>
          <cell r="X4757" t="str">
            <v>FLEXNET ECUADOR - MOVISTAR</v>
          </cell>
          <cell r="Y4757" t="str">
            <v>CALLE 28 DE JUNIO S/N Y GARCIA MORENO ENTRADA LLANO GRANDE</v>
          </cell>
        </row>
        <row r="4758">
          <cell r="A4758" t="str">
            <v>2023-00239</v>
          </cell>
          <cell r="B4758">
            <v>493177</v>
          </cell>
          <cell r="C4758" t="str">
            <v>2023-00239</v>
          </cell>
          <cell r="D4758" t="str">
            <v>MOVISTAR</v>
          </cell>
          <cell r="E4758" t="str">
            <v>DESPACHO</v>
          </cell>
          <cell r="F4758" t="str">
            <v>NORMAL</v>
          </cell>
          <cell r="G4758" t="str">
            <v>FT78616</v>
          </cell>
          <cell r="H4758">
            <v>44935</v>
          </cell>
          <cell r="I4758" t="str">
            <v>ENTREGADO</v>
          </cell>
          <cell r="J4758">
            <v>44936</v>
          </cell>
          <cell r="K4758" t="str">
            <v>CONSORCIO PETROSUD PETRORIVA_MATILDE QUINTEROS</v>
          </cell>
          <cell r="L4758" t="str">
            <v>AV. REPUBLICA Y ALPALLANA  ED TITANIUM PLAZA. PISO 1. OF. 1-2. GRUPO PCR</v>
          </cell>
          <cell r="M4758" t="str">
            <v>1791749146001</v>
          </cell>
          <cell r="N4758" t="str">
            <v>0993983278</v>
          </cell>
          <cell r="O4758" t="str">
            <v/>
          </cell>
          <cell r="P4758" t="str">
            <v>QUITO</v>
          </cell>
          <cell r="Q4758" t="str">
            <v>QUITO</v>
          </cell>
          <cell r="R4758" t="str">
            <v>PICHINCHA</v>
          </cell>
          <cell r="U4758" t="str">
            <v>FLEXNETUIO_LOCAL</v>
          </cell>
          <cell r="V4758">
            <v>1</v>
          </cell>
          <cell r="W4758">
            <v>1</v>
          </cell>
          <cell r="X4758" t="str">
            <v>FLEXNET ECUADOR - MOVISTAR</v>
          </cell>
          <cell r="Y4758" t="str">
            <v>CALLE 28 DE JUNIO S/N Y GARCIA MORENO ENTRADA LLANO GRANDE</v>
          </cell>
        </row>
        <row r="4759">
          <cell r="A4759" t="str">
            <v>AGFA_23_009</v>
          </cell>
          <cell r="B4759">
            <v>493175</v>
          </cell>
          <cell r="C4759" t="str">
            <v>AGFA_23_009</v>
          </cell>
          <cell r="D4759" t="str">
            <v>AGFA</v>
          </cell>
          <cell r="E4759" t="str">
            <v>DESPACHO</v>
          </cell>
          <cell r="F4759" t="str">
            <v>NORMAL</v>
          </cell>
          <cell r="G4759" t="str">
            <v>FT78695</v>
          </cell>
          <cell r="H4759">
            <v>44935</v>
          </cell>
          <cell r="I4759" t="str">
            <v>ENTREGADO</v>
          </cell>
          <cell r="J4759">
            <v>44936</v>
          </cell>
          <cell r="K4759" t="str">
            <v>FABRICA DE ENVASES S.A. FADESA</v>
          </cell>
          <cell r="L4759" t="str">
            <v>CALLE NOVENA 109 AV. DOMINGO COMIN</v>
          </cell>
          <cell r="M4759" t="str">
            <v>0990551405001 - CARLOS ZAMBRANO</v>
          </cell>
          <cell r="N4759" t="str">
            <v>042445266 - 042492929</v>
          </cell>
          <cell r="O4759" t="str">
            <v>042445266 - 042492929</v>
          </cell>
          <cell r="P4759" t="str">
            <v>090102</v>
          </cell>
          <cell r="Q4759" t="str">
            <v>GUAYAQUIL</v>
          </cell>
          <cell r="R4759" t="str">
            <v>GUAYAS</v>
          </cell>
          <cell r="S4759" t="str">
            <v>GUAYAQUIL</v>
          </cell>
          <cell r="U4759" t="str">
            <v>FLEXNETGYE_LOCAL</v>
          </cell>
          <cell r="V4759">
            <v>2</v>
          </cell>
          <cell r="W4759">
            <v>530</v>
          </cell>
          <cell r="X4759" t="str">
            <v>FLEX NET GYE</v>
          </cell>
          <cell r="Y4759" t="str">
            <v xml:space="preserve">KM 8 1/2 VIA A DAULE COOP. JUAN MONTALVO </v>
          </cell>
        </row>
        <row r="4760">
          <cell r="A4760" t="str">
            <v>TRASLADO_RT_MEGAPROFER</v>
          </cell>
          <cell r="B4760">
            <v>493174</v>
          </cell>
          <cell r="C4760" t="str">
            <v>TRASLADO_RT_MEGAPROFER</v>
          </cell>
          <cell r="D4760" t="str">
            <v>SG</v>
          </cell>
          <cell r="E4760" t="str">
            <v>DESPACHO</v>
          </cell>
          <cell r="G4760" t="str">
            <v>FT78651</v>
          </cell>
          <cell r="H4760">
            <v>44935</v>
          </cell>
          <cell r="I4760" t="str">
            <v>ENTREGADO</v>
          </cell>
          <cell r="J4760">
            <v>44943</v>
          </cell>
          <cell r="K4760" t="str">
            <v>FLEXNET GYE</v>
          </cell>
          <cell r="L4760" t="str">
            <v xml:space="preserve"> FERNANDO GUTIERREZ HILL KM 8 1/2 VIA DAULE</v>
          </cell>
          <cell r="P4760" t="str">
            <v>090606</v>
          </cell>
          <cell r="Q4760" t="str">
            <v>GUAYAQUIL</v>
          </cell>
          <cell r="R4760" t="str">
            <v>GUAYAS</v>
          </cell>
          <cell r="S4760" t="str">
            <v>GUAYAQUIL</v>
          </cell>
          <cell r="T4760" t="str">
            <v>CARGO UNION</v>
          </cell>
          <cell r="U4760" t="str">
            <v>FLEXNETUIO_GYE</v>
          </cell>
          <cell r="V4760">
            <v>1</v>
          </cell>
          <cell r="W4760">
            <v>17</v>
          </cell>
          <cell r="X4760" t="str">
            <v>FLEXNET UIO</v>
          </cell>
          <cell r="Y4760" t="str">
            <v>PANAMERICANA NORTE KM 12 1/2  LLANO GRANDE</v>
          </cell>
        </row>
        <row r="4761">
          <cell r="A4761" t="str">
            <v>GAR5512</v>
          </cell>
          <cell r="B4761">
            <v>493166</v>
          </cell>
          <cell r="C4761" t="str">
            <v>GAR5512</v>
          </cell>
          <cell r="D4761" t="str">
            <v>HYCITE</v>
          </cell>
          <cell r="E4761" t="str">
            <v>RETIRO</v>
          </cell>
          <cell r="F4761" t="str">
            <v>NORMAL</v>
          </cell>
          <cell r="G4761" t="str">
            <v>ITQ4354</v>
          </cell>
          <cell r="H4761">
            <v>44935</v>
          </cell>
          <cell r="I4761" t="str">
            <v>ENTREGADO</v>
          </cell>
          <cell r="J4761">
            <v>44937</v>
          </cell>
          <cell r="K4761" t="str">
            <v>JULEY ELIZABETH YUGSI JIMENEZ</v>
          </cell>
          <cell r="L4761" t="str">
            <v>S52C - 245 Y CAMILO OREJUELA</v>
          </cell>
          <cell r="M4761" t="str">
            <v/>
          </cell>
          <cell r="N4761" t="str">
            <v>99-878-5406</v>
          </cell>
          <cell r="O4761" t="str">
            <v>99-878-5406</v>
          </cell>
          <cell r="P4761" t="str">
            <v>170301</v>
          </cell>
          <cell r="Q4761" t="str">
            <v>QUITO</v>
          </cell>
          <cell r="R4761" t="str">
            <v>PICHINCHA</v>
          </cell>
          <cell r="S4761" t="str">
            <v>QUITO</v>
          </cell>
          <cell r="T4761" t="str">
            <v>FLEXTRANS UIO</v>
          </cell>
          <cell r="U4761" t="str">
            <v>FLEXNETUIO_LOCAL</v>
          </cell>
          <cell r="V4761">
            <v>0</v>
          </cell>
          <cell r="W4761">
            <v>0</v>
          </cell>
          <cell r="X4761" t="str">
            <v>HYCITE QUITO</v>
          </cell>
          <cell r="Y4761" t="str">
            <v>FLEX NET CALLE 28 DE JUNIO S/N Y GARCIA MORENO ENTRADA LLANO GRANDE</v>
          </cell>
        </row>
        <row r="4762">
          <cell r="A4762" t="str">
            <v>GAR5513</v>
          </cell>
          <cell r="B4762">
            <v>493167</v>
          </cell>
          <cell r="C4762" t="str">
            <v>GAR5513</v>
          </cell>
          <cell r="D4762" t="str">
            <v>HYCITE</v>
          </cell>
          <cell r="E4762" t="str">
            <v>RETIRO</v>
          </cell>
          <cell r="F4762" t="str">
            <v>NORMAL</v>
          </cell>
          <cell r="G4762" t="str">
            <v>ITG4353</v>
          </cell>
          <cell r="H4762">
            <v>44935</v>
          </cell>
          <cell r="I4762" t="str">
            <v>ENTREGADO</v>
          </cell>
          <cell r="J4762">
            <v>44937</v>
          </cell>
          <cell r="K4762" t="str">
            <v>MARIUXI CORDOVA FREIRE_____</v>
          </cell>
          <cell r="L4762" t="str">
            <v>AV. LAS AGUAS 0211. EDF 1111. INTERSECCION JIGUAS LAURELES PROVI GUAYAS  // CANTON GUAYAQUIL // PARROQUIA TARQUI //CP090507</v>
          </cell>
          <cell r="N4762" t="str">
            <v>999-260-899</v>
          </cell>
          <cell r="O4762" t="str">
            <v>999-260-899</v>
          </cell>
          <cell r="P4762" t="str">
            <v>090109</v>
          </cell>
          <cell r="Q4762" t="str">
            <v>GUAYAQUIL</v>
          </cell>
          <cell r="R4762" t="str">
            <v>GUAYAS</v>
          </cell>
          <cell r="S4762" t="str">
            <v>GUAYAQUIL</v>
          </cell>
          <cell r="T4762" t="str">
            <v>FLEXTRANS GYE</v>
          </cell>
          <cell r="U4762" t="str">
            <v>FLEXNETUIO_GYE</v>
          </cell>
          <cell r="V4762">
            <v>0</v>
          </cell>
          <cell r="W4762">
            <v>0</v>
          </cell>
          <cell r="X4762" t="str">
            <v>HYCITE QUITO</v>
          </cell>
          <cell r="Y4762" t="str">
            <v>FLEX NET CALLE 28 DE JUNIO S/N Y GARCIA MORENO ENTRADA LLANO GRANDE</v>
          </cell>
        </row>
        <row r="4763">
          <cell r="A4763" t="str">
            <v>GAR5514</v>
          </cell>
          <cell r="B4763">
            <v>493168</v>
          </cell>
          <cell r="C4763" t="str">
            <v>GAR5514</v>
          </cell>
          <cell r="D4763" t="str">
            <v>HYCITE</v>
          </cell>
          <cell r="E4763" t="str">
            <v>RETIRO</v>
          </cell>
          <cell r="F4763" t="str">
            <v>NORMAL</v>
          </cell>
          <cell r="G4763" t="str">
            <v>031001000228671</v>
          </cell>
          <cell r="H4763">
            <v>44935</v>
          </cell>
          <cell r="I4763" t="str">
            <v>ENTREGADO</v>
          </cell>
          <cell r="J4763">
            <v>44938</v>
          </cell>
          <cell r="K4763" t="str">
            <v>LIGIA ELENA DELGADO MERO__</v>
          </cell>
          <cell r="L4763" t="str">
            <v>CALLE 297 TRAS UNIDAD EDUCATIVA  TARQUI MANTA PORVENIR ALTO 2  // PROV MANABI // CANTON MANTA // PARROQUIA TARQUI  // CP 130201</v>
          </cell>
          <cell r="N4763" t="str">
            <v>968-068-738_</v>
          </cell>
          <cell r="O4763" t="str">
            <v>968-068-738_</v>
          </cell>
          <cell r="P4763" t="str">
            <v>130101</v>
          </cell>
          <cell r="Q4763" t="str">
            <v>PORTOVIEJO</v>
          </cell>
          <cell r="R4763" t="str">
            <v>MANABI</v>
          </cell>
          <cell r="S4763" t="str">
            <v>PORTOVIEJO</v>
          </cell>
          <cell r="T4763" t="str">
            <v>TRAMACO</v>
          </cell>
          <cell r="U4763" t="str">
            <v>FLEXNETUIO_PROVINCIA</v>
          </cell>
          <cell r="V4763">
            <v>0</v>
          </cell>
          <cell r="W4763">
            <v>0</v>
          </cell>
          <cell r="X4763" t="str">
            <v>HYCITE QUITO</v>
          </cell>
          <cell r="Y4763" t="str">
            <v>FLEX NET CALLE 28 DE JUNIO S/N Y GARCIA MORENO ENTRADA LLANO GRANDE</v>
          </cell>
        </row>
        <row r="4764">
          <cell r="A4764" t="str">
            <v>GAR5515</v>
          </cell>
          <cell r="B4764">
            <v>493169</v>
          </cell>
          <cell r="C4764" t="str">
            <v>GAR5515</v>
          </cell>
          <cell r="D4764" t="str">
            <v>HYCITE</v>
          </cell>
          <cell r="E4764" t="str">
            <v>RETIRO</v>
          </cell>
          <cell r="F4764" t="str">
            <v>NORMAL</v>
          </cell>
          <cell r="G4764" t="str">
            <v>031001000228672</v>
          </cell>
          <cell r="H4764">
            <v>44935</v>
          </cell>
          <cell r="I4764" t="str">
            <v>EN_TRANSITO</v>
          </cell>
          <cell r="J4764">
            <v>44935</v>
          </cell>
          <cell r="K4764" t="str">
            <v>JOFFRE PATRICIO MONTANO AGUILERA</v>
          </cell>
          <cell r="L4764" t="str">
            <v>TEODORO GOLF # 825 -18 TEODORO GOLF # 825 -18</v>
          </cell>
          <cell r="N4764" t="str">
            <v xml:space="preserve">98-685-1321  </v>
          </cell>
          <cell r="O4764" t="str">
            <v xml:space="preserve">98-685-1321  </v>
          </cell>
          <cell r="P4764" t="str">
            <v>110101</v>
          </cell>
          <cell r="Q4764" t="str">
            <v>LOJA</v>
          </cell>
          <cell r="R4764" t="str">
            <v>LOJA</v>
          </cell>
          <cell r="S4764" t="str">
            <v>LOJA</v>
          </cell>
          <cell r="T4764" t="str">
            <v>TRAMACO</v>
          </cell>
          <cell r="U4764" t="str">
            <v>FLEXNETUIO_PROVINCIA</v>
          </cell>
          <cell r="V4764">
            <v>0</v>
          </cell>
          <cell r="W4764">
            <v>0</v>
          </cell>
          <cell r="X4764" t="str">
            <v>HYCITE QUITO</v>
          </cell>
          <cell r="Y4764" t="str">
            <v>FLEX NET CALLE 28 DE JUNIO S/N Y GARCIA MORENO ENTRADA LLANO GRANDE</v>
          </cell>
        </row>
        <row r="4765">
          <cell r="A4765" t="str">
            <v>GAR5516</v>
          </cell>
          <cell r="B4765">
            <v>493170</v>
          </cell>
          <cell r="C4765" t="str">
            <v>GAR5516</v>
          </cell>
          <cell r="D4765" t="str">
            <v>HYCITE</v>
          </cell>
          <cell r="E4765" t="str">
            <v>RETIRO</v>
          </cell>
          <cell r="F4765" t="str">
            <v>NORMAL</v>
          </cell>
          <cell r="G4765" t="str">
            <v>ITQ4355</v>
          </cell>
          <cell r="H4765">
            <v>44935</v>
          </cell>
          <cell r="I4765" t="str">
            <v>ENTREGADO</v>
          </cell>
          <cell r="J4765">
            <v>44936</v>
          </cell>
          <cell r="K4765" t="str">
            <v>CINTHIA MERCEDES DIAZ CRUZ</v>
          </cell>
          <cell r="L4765" t="str">
            <v>Bartolome de Zamora Numero de casa :N66-77 Codigo postal:170303 Referencias del domicilio): A UN LADO DE TOTAL CARS.</v>
          </cell>
          <cell r="M4765" t="str">
            <v/>
          </cell>
          <cell r="N4765" t="str">
            <v>995290949</v>
          </cell>
          <cell r="O4765" t="str">
            <v>995290949</v>
          </cell>
          <cell r="P4765" t="str">
            <v>170301</v>
          </cell>
          <cell r="Q4765" t="str">
            <v>QUITO</v>
          </cell>
          <cell r="R4765" t="str">
            <v>PICHINCHA</v>
          </cell>
          <cell r="S4765" t="str">
            <v>QUITO</v>
          </cell>
          <cell r="T4765" t="str">
            <v>FLEXTRANS UIO</v>
          </cell>
          <cell r="U4765" t="str">
            <v>FLEXNETUIO_LOCAL</v>
          </cell>
          <cell r="V4765">
            <v>0</v>
          </cell>
          <cell r="W4765">
            <v>0</v>
          </cell>
          <cell r="X4765" t="str">
            <v>HYCITE QUITO</v>
          </cell>
          <cell r="Y4765" t="str">
            <v>FLEX NET CALLE 28 DE JUNIO S/N Y GARCIA MORENO ENTRADA LLANO GRANDE</v>
          </cell>
        </row>
        <row r="4766">
          <cell r="A4766" t="str">
            <v>GAR5518</v>
          </cell>
          <cell r="B4766">
            <v>493171</v>
          </cell>
          <cell r="C4766" t="str">
            <v>GAR5518</v>
          </cell>
          <cell r="D4766" t="str">
            <v>HYCITE</v>
          </cell>
          <cell r="E4766" t="str">
            <v>RETIRO</v>
          </cell>
          <cell r="F4766" t="str">
            <v>NORMAL</v>
          </cell>
          <cell r="G4766" t="str">
            <v>031001000228673</v>
          </cell>
          <cell r="H4766">
            <v>44935</v>
          </cell>
          <cell r="I4766" t="str">
            <v>INCIDENCIA</v>
          </cell>
          <cell r="J4766">
            <v>44938</v>
          </cell>
          <cell r="K4766" t="str">
            <v> JANET BERONICA MARIN CAMBELL</v>
          </cell>
          <cell r="L4766" t="str">
            <v>CALLE: FRAY VACA GALINDO S/Nº Y DARIO EGAS. REFERENCIA: EN EL ASERRADERO DE MADERAS, EN LA ESQUINA.</v>
          </cell>
          <cell r="N4766" t="str">
            <v>981906096</v>
          </cell>
          <cell r="O4766" t="str">
            <v>981906096</v>
          </cell>
          <cell r="P4766" t="str">
            <v>100101</v>
          </cell>
          <cell r="Q4766" t="str">
            <v>IBARRA</v>
          </cell>
          <cell r="R4766" t="str">
            <v>IMBABURA</v>
          </cell>
          <cell r="S4766" t="str">
            <v>SAN MIGUEL DE IBARRA</v>
          </cell>
          <cell r="T4766" t="str">
            <v>TRAMACO</v>
          </cell>
          <cell r="U4766" t="str">
            <v>FLEXNETUIO_PROVINCIA</v>
          </cell>
          <cell r="V4766">
            <v>0</v>
          </cell>
          <cell r="W4766">
            <v>0</v>
          </cell>
          <cell r="X4766" t="str">
            <v>HYCITE QUITO</v>
          </cell>
          <cell r="Y4766" t="str">
            <v>FLEX NET CALLE 28 DE JUNIO S/N Y GARCIA MORENO ENTRADA LLANO GRANDE</v>
          </cell>
        </row>
        <row r="4767">
          <cell r="A4767" t="str">
            <v>GAR5520</v>
          </cell>
          <cell r="B4767">
            <v>493172</v>
          </cell>
          <cell r="C4767" t="str">
            <v>GAR5520</v>
          </cell>
          <cell r="D4767" t="str">
            <v>HYCITE</v>
          </cell>
          <cell r="E4767" t="str">
            <v>RETIRO</v>
          </cell>
          <cell r="F4767" t="str">
            <v>NORMAL</v>
          </cell>
          <cell r="G4767" t="str">
            <v>ITQ4356</v>
          </cell>
          <cell r="H4767">
            <v>44935</v>
          </cell>
          <cell r="I4767" t="str">
            <v>ENTREGADO</v>
          </cell>
          <cell r="J4767">
            <v>44936</v>
          </cell>
          <cell r="K4767" t="str">
            <v>WILFRIDO ARTURO REDROVAN GALARRAGA</v>
          </cell>
          <cell r="L4767" t="str">
            <v>LA VICTOR VALENCIA OE 8-37 CONSTANTINO MENDOZA, CIUDADELA 23 DE MAYO REF EN LA MISMA CUADRA DE LA TERMINAL DE COPERTATIVA TRANSLATINA</v>
          </cell>
          <cell r="M4767" t="str">
            <v/>
          </cell>
          <cell r="N4767" t="str">
            <v>980751206</v>
          </cell>
          <cell r="O4767" t="str">
            <v>980751206</v>
          </cell>
          <cell r="P4767" t="str">
            <v>170301</v>
          </cell>
          <cell r="Q4767" t="str">
            <v>QUITO</v>
          </cell>
          <cell r="R4767" t="str">
            <v>PICHINCHA</v>
          </cell>
          <cell r="S4767" t="str">
            <v>QUITO</v>
          </cell>
          <cell r="T4767" t="str">
            <v>FLEXTRANS UIO</v>
          </cell>
          <cell r="U4767" t="str">
            <v>FLEXNETUIO_LOCAL</v>
          </cell>
          <cell r="V4767">
            <v>0</v>
          </cell>
          <cell r="W4767">
            <v>0</v>
          </cell>
          <cell r="X4767" t="str">
            <v>HYCITE QUITO</v>
          </cell>
          <cell r="Y4767" t="str">
            <v>FLEX NET CALLE 28 DE JUNIO S/N Y GARCIA MORENO ENTRADA LLANO GRANDE</v>
          </cell>
        </row>
        <row r="4768">
          <cell r="A4768" t="str">
            <v>GAR5521</v>
          </cell>
          <cell r="B4768">
            <v>493173</v>
          </cell>
          <cell r="C4768" t="str">
            <v>GAR5521</v>
          </cell>
          <cell r="D4768" t="str">
            <v>HYCITE</v>
          </cell>
          <cell r="E4768" t="str">
            <v>RETIRO</v>
          </cell>
          <cell r="F4768" t="str">
            <v>NORMAL</v>
          </cell>
          <cell r="G4768" t="str">
            <v>031001000228674</v>
          </cell>
          <cell r="H4768">
            <v>44935</v>
          </cell>
          <cell r="I4768" t="str">
            <v>INCIDENCIA</v>
          </cell>
          <cell r="J4768">
            <v>44943</v>
          </cell>
          <cell r="K4768" t="str">
            <v>EDDY RITTER RAMIREZ BUSTOS</v>
          </cell>
          <cell r="L4768" t="str">
            <v>VILLAS DE PETRO ECUADOR//BR EL PARAISO LA PRADERA 206</v>
          </cell>
          <cell r="N4768" t="str">
            <v>958751361</v>
          </cell>
          <cell r="O4768" t="str">
            <v>958751361</v>
          </cell>
          <cell r="P4768" t="str">
            <v>080108</v>
          </cell>
          <cell r="Q4768" t="str">
            <v>ESMERALDAS</v>
          </cell>
          <cell r="R4768" t="str">
            <v>ESMERALDAS</v>
          </cell>
          <cell r="S4768" t="str">
            <v>ESMERALDAS</v>
          </cell>
          <cell r="T4768" t="str">
            <v>TRAMACO</v>
          </cell>
          <cell r="U4768" t="str">
            <v>FLEXNETUIO_PROVINCIA</v>
          </cell>
          <cell r="V4768">
            <v>0</v>
          </cell>
          <cell r="W4768">
            <v>0</v>
          </cell>
          <cell r="X4768" t="str">
            <v>HYCITE QUITO</v>
          </cell>
          <cell r="Y4768" t="str">
            <v>FLEX NET CALLE 28 DE JUNIO S/N Y GARCIA MORENO ENTRADA LLANO GRANDE</v>
          </cell>
        </row>
        <row r="4769">
          <cell r="A4769" t="str">
            <v>R_23_004_01096501</v>
          </cell>
          <cell r="B4769">
            <v>493164</v>
          </cell>
          <cell r="C4769" t="str">
            <v>R_23_004_01096501</v>
          </cell>
          <cell r="D4769" t="str">
            <v>ROER</v>
          </cell>
          <cell r="E4769" t="str">
            <v>DESPACHO</v>
          </cell>
          <cell r="F4769" t="str">
            <v>EXCLUSIVO</v>
          </cell>
          <cell r="G4769" t="str">
            <v>FT78543</v>
          </cell>
          <cell r="H4769">
            <v>44935</v>
          </cell>
          <cell r="I4769" t="str">
            <v>ENTREGADO</v>
          </cell>
          <cell r="J4769">
            <v>44935</v>
          </cell>
          <cell r="K4769" t="str">
            <v>ROER_BORIS MONTOYA</v>
          </cell>
          <cell r="L4769" t="str">
            <v>CENTRAL CHONGÓN ? URB. ALGARROBOS VÍA LA COSTA KM 19 Y MEDIO</v>
          </cell>
          <cell r="M4769" t="str">
            <v>BORIS MONTOYA / 1791890663001</v>
          </cell>
          <cell r="N4769" t="str">
            <v>0979789900</v>
          </cell>
          <cell r="P4769" t="str">
            <v>GUAYAQUIL</v>
          </cell>
          <cell r="Q4769" t="str">
            <v>GUAYAQUIL</v>
          </cell>
          <cell r="R4769" t="str">
            <v>GUAYAS</v>
          </cell>
          <cell r="U4769" t="str">
            <v>FLEXNETUIO_LOCAL</v>
          </cell>
          <cell r="V4769">
            <v>1</v>
          </cell>
          <cell r="W4769">
            <v>3</v>
          </cell>
          <cell r="X4769" t="str">
            <v>FLEXNET DEL ECUADOR</v>
          </cell>
          <cell r="Y4769" t="str">
            <v>FERNANDO GUTIÉRREZ HILL. VÍA A DAULE KM 8 1/2. ENTRADA A COOPERATIVA JUAN MONTALVO.</v>
          </cell>
        </row>
        <row r="4770">
          <cell r="A4770" t="str">
            <v>98805781</v>
          </cell>
          <cell r="B4770">
            <v>493163</v>
          </cell>
          <cell r="C4770" t="str">
            <v>98805781</v>
          </cell>
          <cell r="D4770" t="str">
            <v>HYCITE</v>
          </cell>
          <cell r="E4770" t="str">
            <v>DESPACHO</v>
          </cell>
          <cell r="F4770" t="str">
            <v>NORMAL</v>
          </cell>
          <cell r="G4770" t="str">
            <v>ITQ4350</v>
          </cell>
          <cell r="H4770">
            <v>44935</v>
          </cell>
          <cell r="I4770" t="str">
            <v>ENTREGADO</v>
          </cell>
          <cell r="J4770">
            <v>44937</v>
          </cell>
          <cell r="K4770" t="str">
            <v>DOMITILA LUCIA BAJANA MARTINEZ</v>
          </cell>
          <cell r="L4770" t="str">
            <v>GUASMO SUR COOPERATIVA MARIUXI FEBRES CORDERO MZ 1642 SL 38 / PROVINCIA: GUAYAS / CANTON: GUAYAQUIL / PARROQUIA: XIMENA</v>
          </cell>
          <cell r="N4770" t="str">
            <v>0990872253 / 046007000</v>
          </cell>
          <cell r="O4770" t="str">
            <v>0990872253 / 046007000</v>
          </cell>
          <cell r="P4770" t="str">
            <v>090103</v>
          </cell>
          <cell r="Q4770" t="str">
            <v>GUAYAQUIL</v>
          </cell>
          <cell r="R4770" t="str">
            <v>GUAYAS</v>
          </cell>
          <cell r="S4770" t="str">
            <v>GUAYAQUIL</v>
          </cell>
          <cell r="T4770" t="str">
            <v>FLEXTRANS GYE</v>
          </cell>
          <cell r="U4770" t="str">
            <v>FLEXNETGYE_LOCAL</v>
          </cell>
          <cell r="V4770">
            <v>1</v>
          </cell>
          <cell r="W4770">
            <v>10.3</v>
          </cell>
          <cell r="X4770" t="str">
            <v>HYCITE QUITO</v>
          </cell>
          <cell r="Y4770" t="str">
            <v>FLEX NET CALLE 28 DE JUNIO S/N Y GARCIA MORENO ENTRADA LLANO GRANDE</v>
          </cell>
        </row>
        <row r="4771">
          <cell r="A4771" t="str">
            <v>53248</v>
          </cell>
          <cell r="B4771">
            <v>493161</v>
          </cell>
          <cell r="C4771" t="str">
            <v>53248</v>
          </cell>
          <cell r="D4771" t="str">
            <v>DEGSO</v>
          </cell>
          <cell r="E4771" t="str">
            <v>DESPACHO</v>
          </cell>
          <cell r="F4771" t="str">
            <v>NORMAL</v>
          </cell>
          <cell r="G4771" t="str">
            <v>#N/A</v>
          </cell>
          <cell r="H4771">
            <v>44935</v>
          </cell>
          <cell r="I4771" t="str">
            <v>ENTREGADO</v>
          </cell>
          <cell r="J4771">
            <v>44937</v>
          </cell>
          <cell r="K4771" t="str">
            <v>F.V.-AREA ANDINA S.A.</v>
          </cell>
          <cell r="L4771" t="str">
            <v>DIRECCION:AUTOPISTA VALLE DE LOS CHILLOS ? KM 25  TEL 2332233 BODEGA DE SANITARIOS</v>
          </cell>
          <cell r="M4771" t="str">
            <v>1790208087001</v>
          </cell>
          <cell r="N4771" t="str">
            <v>99-832-0225</v>
          </cell>
          <cell r="O4771" t="str">
            <v>99-832-0225</v>
          </cell>
          <cell r="P4771" t="str">
            <v>170301</v>
          </cell>
          <cell r="Q4771" t="str">
            <v>QUITO</v>
          </cell>
          <cell r="R4771" t="str">
            <v>PICHINCHA</v>
          </cell>
          <cell r="S4771" t="str">
            <v>QUITO</v>
          </cell>
          <cell r="T4771" t="str">
            <v>FLEXTRANS UIO</v>
          </cell>
          <cell r="U4771" t="str">
            <v>FLEXNETUIO_LOCAL</v>
          </cell>
          <cell r="V4771">
            <v>1</v>
          </cell>
          <cell r="W4771">
            <v>1.6</v>
          </cell>
          <cell r="X4771" t="str">
            <v>FLEXNET</v>
          </cell>
          <cell r="Y4771" t="str">
            <v>FLEX NET CALLE 28 DE JUNIO S/N Y GARCIA MORENO ENTRADA LLANO GRANDE</v>
          </cell>
        </row>
        <row r="4772">
          <cell r="A4772" t="str">
            <v>53246</v>
          </cell>
          <cell r="B4772">
            <v>493162</v>
          </cell>
          <cell r="C4772" t="str">
            <v>53246</v>
          </cell>
          <cell r="D4772" t="str">
            <v>DEGSO</v>
          </cell>
          <cell r="E4772" t="str">
            <v>DESPACHO</v>
          </cell>
          <cell r="F4772" t="str">
            <v>NORMAL</v>
          </cell>
          <cell r="G4772" t="str">
            <v>FT78574</v>
          </cell>
          <cell r="H4772">
            <v>44935</v>
          </cell>
          <cell r="I4772" t="str">
            <v>ENTREGADO</v>
          </cell>
          <cell r="J4772">
            <v>44936</v>
          </cell>
          <cell r="K4772" t="str">
            <v>ANDRADE LOSADA FREDI OSWALDO</v>
          </cell>
          <cell r="L4772" t="str">
            <v xml:space="preserve">ENTREGAR EN TUMBACO: CALLE CIPRESES PASAJE B CASA 2  ATENCION: FREDI ANDRADE TELE. 0991266542            RETIRAR CHEQUE PARA 35 DIAS </v>
          </cell>
          <cell r="M4772" t="str">
            <v>1707615124001</v>
          </cell>
          <cell r="N4772" t="str">
            <v>99-832-0225</v>
          </cell>
          <cell r="O4772" t="str">
            <v>99-832-0225</v>
          </cell>
          <cell r="P4772" t="str">
            <v>170902</v>
          </cell>
          <cell r="Q4772" t="str">
            <v>QUITO</v>
          </cell>
          <cell r="R4772" t="str">
            <v>PICHINCHA</v>
          </cell>
          <cell r="S4772" t="str">
            <v>TUMBACO</v>
          </cell>
          <cell r="T4772" t="str">
            <v>FLEXTRANS UIO</v>
          </cell>
          <cell r="U4772" t="str">
            <v>FLEXNETUIO_LOCAL</v>
          </cell>
          <cell r="V4772">
            <v>1</v>
          </cell>
          <cell r="W4772">
            <v>3</v>
          </cell>
          <cell r="X4772" t="str">
            <v>FLEXNET</v>
          </cell>
          <cell r="Y4772" t="str">
            <v>FLEX NET CALLE 28 DE JUNIO S/N Y GARCIA MORENO ENTRADA LLANO GRANDE</v>
          </cell>
        </row>
        <row r="4773">
          <cell r="A4773" t="str">
            <v>P000000151</v>
          </cell>
          <cell r="B4773">
            <v>493159</v>
          </cell>
          <cell r="C4773" t="str">
            <v>P000000151</v>
          </cell>
          <cell r="D4773" t="str">
            <v>MYD</v>
          </cell>
          <cell r="E4773" t="str">
            <v>DESPACHO</v>
          </cell>
          <cell r="F4773" t="str">
            <v>NORMAL</v>
          </cell>
          <cell r="G4773" t="str">
            <v>031002004163901</v>
          </cell>
          <cell r="H4773">
            <v>44935</v>
          </cell>
          <cell r="I4773" t="str">
            <v>ENTREGADO</v>
          </cell>
          <cell r="J4773">
            <v>44936</v>
          </cell>
          <cell r="K4773" t="str">
            <v>ADRIANA ESMERALDA SOSSA</v>
          </cell>
          <cell r="L4773" t="str">
            <v>AVENIDA QUITO Y RIO TOACHI LOCAL 101</v>
          </cell>
          <cell r="M4773" t="str">
            <v>#N/D</v>
          </cell>
          <cell r="P4773" t="str">
            <v>230101</v>
          </cell>
          <cell r="Q4773" t="str">
            <v>SANTO DOMINGO</v>
          </cell>
          <cell r="R4773" t="str">
            <v>SANTO DOMINGO DE LOS TSACHILAS</v>
          </cell>
          <cell r="S4773" t="str">
            <v>SANTO DOMINGO DE LOS COLORADOS</v>
          </cell>
          <cell r="T4773" t="str">
            <v>TRAMACO</v>
          </cell>
          <cell r="V4773">
            <v>1</v>
          </cell>
          <cell r="W4773">
            <v>4</v>
          </cell>
          <cell r="X4773" t="str">
            <v>FLEXNET</v>
          </cell>
          <cell r="Y4773" t="str">
            <v>FLEX NET CALLE 28 DE JUNIO S/N Y GARCIA MORENO ENTRADA LLANO GRANDE</v>
          </cell>
        </row>
        <row r="4774">
          <cell r="A4774" t="str">
            <v>SG_23_025_1</v>
          </cell>
          <cell r="B4774">
            <v>493158</v>
          </cell>
          <cell r="C4774" t="str">
            <v>SG_23_025_1</v>
          </cell>
          <cell r="D4774" t="str">
            <v>SG</v>
          </cell>
          <cell r="E4774" t="str">
            <v>DESPACHO</v>
          </cell>
          <cell r="F4774" t="str">
            <v>NORMAL</v>
          </cell>
          <cell r="G4774" t="str">
            <v>FT78700</v>
          </cell>
          <cell r="H4774">
            <v>44935</v>
          </cell>
          <cell r="I4774" t="str">
            <v>ENTREGADO</v>
          </cell>
          <cell r="J4774">
            <v>44936</v>
          </cell>
          <cell r="K4774" t="str">
            <v>TAPITEX M&amp;B CIA LTDA</v>
          </cell>
          <cell r="L4774" t="str">
            <v>BODEGA PARQUE INDUSTRIAL: AVENIDA DEL TORIL Y CARAPUNGO. A LADO DE LA BODEGA DE HOLCIM</v>
          </cell>
          <cell r="P4774" t="str">
            <v>010107</v>
          </cell>
          <cell r="Q4774" t="str">
            <v>CUENCA</v>
          </cell>
          <cell r="R4774" t="str">
            <v>AZUAY</v>
          </cell>
          <cell r="S4774" t="str">
            <v>CUENCA</v>
          </cell>
          <cell r="T4774" t="str">
            <v>ITSACOURIER</v>
          </cell>
          <cell r="U4774" t="str">
            <v>FLEXNETUIO_PROVINCIA</v>
          </cell>
          <cell r="V4774">
            <v>1</v>
          </cell>
          <cell r="W4774">
            <v>114.23</v>
          </cell>
          <cell r="X4774" t="str">
            <v>FLEXNET UIO</v>
          </cell>
          <cell r="Y4774" t="str">
            <v>PANAMERICANA NORTE KM 12 1/2  LLANO GRANDE</v>
          </cell>
        </row>
        <row r="4775">
          <cell r="A4775" t="str">
            <v>SG_23_024_1</v>
          </cell>
          <cell r="B4775">
            <v>493157</v>
          </cell>
          <cell r="C4775" t="str">
            <v>SG_23_024_1</v>
          </cell>
          <cell r="D4775" t="str">
            <v>SG</v>
          </cell>
          <cell r="E4775" t="str">
            <v>DESPACHO</v>
          </cell>
          <cell r="F4775" t="str">
            <v>NORMAL</v>
          </cell>
          <cell r="G4775" t="str">
            <v>FT78699</v>
          </cell>
          <cell r="H4775">
            <v>44935</v>
          </cell>
          <cell r="I4775" t="str">
            <v>ENTREGADO</v>
          </cell>
          <cell r="J4775">
            <v>44936</v>
          </cell>
          <cell r="K4775" t="str">
            <v>DEMACO SUCURSAL MACHALA Y COLON</v>
          </cell>
          <cell r="L4775" t="str">
            <v>AV MACHALA 1701 Y COLON ESQUINA</v>
          </cell>
          <cell r="P4775" t="str">
            <v>090303</v>
          </cell>
          <cell r="Q4775" t="str">
            <v>GUAYAQUIL</v>
          </cell>
          <cell r="R4775" t="str">
            <v>GUAYAS</v>
          </cell>
          <cell r="S4775" t="str">
            <v>GUAYAQUIL</v>
          </cell>
          <cell r="T4775" t="str">
            <v>CARGO UNION</v>
          </cell>
          <cell r="U4775" t="str">
            <v>FLEXNETUIO_GYE</v>
          </cell>
          <cell r="V4775">
            <v>1</v>
          </cell>
          <cell r="W4775">
            <v>2</v>
          </cell>
          <cell r="X4775" t="str">
            <v>FLEXNET UIO</v>
          </cell>
          <cell r="Y4775" t="str">
            <v>PANAMERICANA NORTE KM 12 1/2  LLANO GRANDE</v>
          </cell>
        </row>
        <row r="4776">
          <cell r="A4776" t="str">
            <v>20003054269517</v>
          </cell>
          <cell r="B4776">
            <v>493151</v>
          </cell>
          <cell r="C4776" t="str">
            <v>20003054269517</v>
          </cell>
          <cell r="D4776" t="str">
            <v>CONECEL_REG</v>
          </cell>
          <cell r="E4776" t="str">
            <v>DESPACHO</v>
          </cell>
          <cell r="F4776" t="str">
            <v>NORMAL</v>
          </cell>
          <cell r="G4776" t="str">
            <v>FEC45285</v>
          </cell>
          <cell r="H4776">
            <v>44935</v>
          </cell>
          <cell r="I4776" t="str">
            <v>EN_TRANSITO</v>
          </cell>
          <cell r="J4776">
            <v>44943</v>
          </cell>
          <cell r="K4776" t="str">
            <v>STEEVEN ISRAEL RIVERA</v>
          </cell>
          <cell r="L4776" t="str">
            <v xml:space="preserve">QUITO LA ARGELIA CALLE 21 DE AGOSTO NO: E2 96 Y CALLE E2A / CASA DECOLOR ROSADO DE 3  PISOS / TIENE PINTADO EN LETRAS GRANDES QUE DICE GIMNASION MEGAN </v>
          </cell>
          <cell r="M4776" t="str">
            <v>1726597832</v>
          </cell>
          <cell r="N4776" t="str">
            <v>0987026058</v>
          </cell>
          <cell r="P4776" t="str">
            <v>QUITO</v>
          </cell>
          <cell r="Q4776" t="str">
            <v>QUITO</v>
          </cell>
          <cell r="R4776" t="str">
            <v>PICHINCHA</v>
          </cell>
          <cell r="T4776" t="str">
            <v>EXPRESSCON</v>
          </cell>
          <cell r="U4776" t="str">
            <v>FLEXNETUIO_LOCAL</v>
          </cell>
          <cell r="V4776">
            <v>1</v>
          </cell>
          <cell r="W4776">
            <v>1</v>
          </cell>
          <cell r="X4776" t="str">
            <v>FLEXNET UIO</v>
          </cell>
          <cell r="Y4776" t="str">
            <v>FLEX NET CALLE 28 DE JUNIO S/N Y GARCIA MORENO ENTRADA LLANO GRANDE</v>
          </cell>
        </row>
        <row r="4777">
          <cell r="A4777" t="str">
            <v>20003041327435</v>
          </cell>
          <cell r="B4777">
            <v>493139</v>
          </cell>
          <cell r="C4777" t="str">
            <v>20003041327435</v>
          </cell>
          <cell r="D4777" t="str">
            <v>CONECEL_REG</v>
          </cell>
          <cell r="E4777" t="str">
            <v>DESPACHO</v>
          </cell>
          <cell r="F4777" t="str">
            <v>NORMAL</v>
          </cell>
          <cell r="G4777" t="str">
            <v>FEC45672</v>
          </cell>
          <cell r="H4777">
            <v>44935</v>
          </cell>
          <cell r="I4777" t="str">
            <v>INCIDENCIA</v>
          </cell>
          <cell r="J4777">
            <v>44938</v>
          </cell>
          <cell r="K4777" t="str">
            <v>ANA DEL ROSARIO PAREDES</v>
          </cell>
          <cell r="L4777" t="str">
            <v xml:space="preserve">QUITO  CHIMBACALLE CALLE PEDRO PINTO GUZMAN NO: S6-39 Y CALLE JUAN BAUTISTA AGUIRRE CASA DE 2 PISOS COLOR ROSADA REF EMPRESA ELECTRICA </v>
          </cell>
          <cell r="M4777" t="str">
            <v>1714381066</v>
          </cell>
          <cell r="N4777" t="str">
            <v>999793146</v>
          </cell>
          <cell r="P4777" t="str">
            <v>QUITO</v>
          </cell>
          <cell r="Q4777" t="str">
            <v>QUITO</v>
          </cell>
          <cell r="R4777" t="str">
            <v>PICHINCHA</v>
          </cell>
          <cell r="T4777" t="str">
            <v>EXPRESSCON</v>
          </cell>
          <cell r="U4777" t="str">
            <v>FLEXNETUIO_LOCAL</v>
          </cell>
          <cell r="V4777">
            <v>1</v>
          </cell>
          <cell r="W4777">
            <v>1</v>
          </cell>
          <cell r="X4777" t="str">
            <v>FLEXNET UIO</v>
          </cell>
          <cell r="Y4777" t="str">
            <v>FLEX NET CALLE 28 DE JUNIO S/N Y GARCIA MORENO ENTRADA LLANO GRANDE</v>
          </cell>
        </row>
        <row r="4778">
          <cell r="A4778" t="str">
            <v>20003046104850</v>
          </cell>
          <cell r="B4778">
            <v>493144</v>
          </cell>
          <cell r="C4778" t="str">
            <v>20003046104850</v>
          </cell>
          <cell r="D4778" t="str">
            <v>CONECEL_REG</v>
          </cell>
          <cell r="E4778" t="str">
            <v>DESPACHO</v>
          </cell>
          <cell r="F4778" t="str">
            <v>NORMAL</v>
          </cell>
          <cell r="G4778" t="str">
            <v>FEC45674</v>
          </cell>
          <cell r="H4778">
            <v>44935</v>
          </cell>
          <cell r="I4778" t="str">
            <v>INCIDENCIA</v>
          </cell>
          <cell r="J4778">
            <v>44944</v>
          </cell>
          <cell r="K4778" t="str">
            <v>CHRISTIAN SERGIO POMASQUI</v>
          </cell>
          <cell r="L4778" t="str">
            <v xml:space="preserve">QUITO PONCENO ALTO FRANCISCO DALMAU  Y CALLE 6 B FRENTE A LOS TANQUES MARISOL  </v>
          </cell>
          <cell r="M4778" t="str">
            <v>1721945572</v>
          </cell>
          <cell r="N4778" t="str">
            <v>0992443004   0999523325</v>
          </cell>
          <cell r="P4778" t="str">
            <v>QUITO</v>
          </cell>
          <cell r="Q4778" t="str">
            <v>QUITO</v>
          </cell>
          <cell r="R4778" t="str">
            <v>PICHINCHA</v>
          </cell>
          <cell r="T4778" t="str">
            <v>EXPRESSCON</v>
          </cell>
          <cell r="U4778" t="str">
            <v>FLEXNETUIO_LOCAL</v>
          </cell>
          <cell r="V4778">
            <v>1</v>
          </cell>
          <cell r="W4778">
            <v>1</v>
          </cell>
          <cell r="X4778" t="str">
            <v>FLEXNET UIO</v>
          </cell>
          <cell r="Y4778" t="str">
            <v>FLEX NET CALLE 28 DE JUNIO S/N Y GARCIA MORENO ENTRADA LLANO GRANDE</v>
          </cell>
        </row>
        <row r="4779">
          <cell r="A4779" t="str">
            <v>414639895</v>
          </cell>
          <cell r="B4779">
            <v>493107</v>
          </cell>
          <cell r="C4779" t="str">
            <v>414639895</v>
          </cell>
          <cell r="D4779" t="str">
            <v>FLEXTUENTI</v>
          </cell>
          <cell r="E4779" t="str">
            <v>DESPACHO</v>
          </cell>
          <cell r="F4779" t="str">
            <v>NORMAL</v>
          </cell>
          <cell r="G4779" t="str">
            <v>FT78669</v>
          </cell>
          <cell r="H4779">
            <v>44935</v>
          </cell>
          <cell r="I4779" t="str">
            <v>ENTREGADO</v>
          </cell>
          <cell r="J4779">
            <v>44936</v>
          </cell>
          <cell r="K4779" t="str">
            <v>Anita Romo</v>
          </cell>
          <cell r="L4779" t="str">
            <v>COTOCOLLAO   AGUA CLARA OE4 219 EL MANANTIAL</v>
          </cell>
          <cell r="M4779" t="str">
            <v>1721887816</v>
          </cell>
          <cell r="N4779" t="str">
            <v>0997983120/0998996984</v>
          </cell>
          <cell r="O4779" t="str">
            <v/>
          </cell>
          <cell r="P4779" t="str">
            <v>QUITO</v>
          </cell>
          <cell r="Q4779" t="str">
            <v>QUITO</v>
          </cell>
          <cell r="R4779" t="str">
            <v>PICHINCHA</v>
          </cell>
          <cell r="U4779" t="str">
            <v>FLEXNETUIO_LOCAL</v>
          </cell>
          <cell r="V4779">
            <v>1</v>
          </cell>
          <cell r="W4779">
            <v>1</v>
          </cell>
          <cell r="X4779" t="str">
            <v>FLEXNET ECUADOR - FLEXTUENTI</v>
          </cell>
          <cell r="Y4779" t="str">
            <v>CALLE 28 DE JUNIO S/N Y GARCIA MORENO ENTRADA LLANO GRANDE</v>
          </cell>
        </row>
        <row r="4780">
          <cell r="A4780" t="str">
            <v>414639897</v>
          </cell>
          <cell r="B4780">
            <v>493108</v>
          </cell>
          <cell r="C4780" t="str">
            <v>414639897</v>
          </cell>
          <cell r="D4780" t="str">
            <v>FLEXTUENTI</v>
          </cell>
          <cell r="E4780" t="str">
            <v>DESPACHO</v>
          </cell>
          <cell r="F4780" t="str">
            <v>NORMAL</v>
          </cell>
          <cell r="G4780" t="str">
            <v>FT78646</v>
          </cell>
          <cell r="H4780">
            <v>44935</v>
          </cell>
          <cell r="I4780" t="str">
            <v>ENTREGADO</v>
          </cell>
          <cell r="J4780">
            <v>44938</v>
          </cell>
          <cell r="K4780" t="str">
            <v>Franklin Renato Goya Goya</v>
          </cell>
          <cell r="L4780" t="str">
            <v>TARQUI (GY)  AV  BENJAMIN ROSALES SN  SN</v>
          </cell>
          <cell r="M4780" t="str">
            <v>0919594341</v>
          </cell>
          <cell r="N4780" t="str">
            <v>0997222757/0964202225</v>
          </cell>
          <cell r="O4780" t="str">
            <v/>
          </cell>
          <cell r="P4780" t="str">
            <v>GUAYAQUIL</v>
          </cell>
          <cell r="Q4780" t="str">
            <v>GUAYAQUIL</v>
          </cell>
          <cell r="R4780" t="str">
            <v>GUAYAS</v>
          </cell>
          <cell r="T4780" t="str">
            <v>ITSACOURIER</v>
          </cell>
          <cell r="U4780" t="str">
            <v>FLEXNETUIO_GYE</v>
          </cell>
          <cell r="V4780">
            <v>1</v>
          </cell>
          <cell r="W4780">
            <v>1</v>
          </cell>
          <cell r="X4780" t="str">
            <v>FLEXNET ECUADOR - FLEXTUENTI</v>
          </cell>
          <cell r="Y4780" t="str">
            <v>CALLE 28 DE JUNIO S/N Y GARCIA MORENO ENTRADA LLANO GRANDE</v>
          </cell>
        </row>
        <row r="4781">
          <cell r="A4781" t="str">
            <v>414639906</v>
          </cell>
          <cell r="B4781">
            <v>493109</v>
          </cell>
          <cell r="C4781" t="str">
            <v>414639906</v>
          </cell>
          <cell r="D4781" t="str">
            <v>FLEXTUENTI</v>
          </cell>
          <cell r="E4781" t="str">
            <v>DESPACHO</v>
          </cell>
          <cell r="F4781" t="str">
            <v>NORMAL</v>
          </cell>
          <cell r="G4781" t="str">
            <v>031080414639906</v>
          </cell>
          <cell r="H4781">
            <v>44935</v>
          </cell>
          <cell r="I4781" t="str">
            <v>ENTREGADO</v>
          </cell>
          <cell r="J4781">
            <v>44936</v>
          </cell>
          <cell r="K4781" t="str">
            <v>Oscar Llerena</v>
          </cell>
          <cell r="L4781" t="str">
            <v>PASCUALES  AV 76 NO  MZ5005 V26 1ERA TRANVERSAL 44 NO</v>
          </cell>
          <cell r="M4781" t="str">
            <v>0959038134</v>
          </cell>
          <cell r="N4781" t="str">
            <v>0961198893/0991539265</v>
          </cell>
          <cell r="O4781" t="str">
            <v/>
          </cell>
          <cell r="P4781" t="str">
            <v>GUAYAQUIL</v>
          </cell>
          <cell r="Q4781" t="str">
            <v>GUAYAQUIL</v>
          </cell>
          <cell r="R4781" t="str">
            <v>GUAYAS</v>
          </cell>
          <cell r="T4781" t="str">
            <v>TRAMACO</v>
          </cell>
          <cell r="U4781" t="str">
            <v>FLEXNETUIO_GYE</v>
          </cell>
          <cell r="V4781">
            <v>1</v>
          </cell>
          <cell r="W4781">
            <v>1</v>
          </cell>
          <cell r="X4781" t="str">
            <v>FLEXNET ECUADOR - FLEXTUENTI</v>
          </cell>
          <cell r="Y4781" t="str">
            <v>CALLE 28 DE JUNIO S/N Y GARCIA MORENO ENTRADA LLANO GRANDE</v>
          </cell>
        </row>
        <row r="4782">
          <cell r="A4782" t="str">
            <v>414639929</v>
          </cell>
          <cell r="B4782">
            <v>493110</v>
          </cell>
          <cell r="C4782" t="str">
            <v>414639929</v>
          </cell>
          <cell r="D4782" t="str">
            <v>FLEXTUENTI</v>
          </cell>
          <cell r="E4782" t="str">
            <v>DESPACHO</v>
          </cell>
          <cell r="F4782" t="str">
            <v>NORMAL</v>
          </cell>
          <cell r="G4782" t="str">
            <v>FT78668</v>
          </cell>
          <cell r="H4782">
            <v>44935</v>
          </cell>
          <cell r="I4782" t="str">
            <v>ENTREGADO</v>
          </cell>
          <cell r="J4782">
            <v>44936</v>
          </cell>
          <cell r="K4782" t="str">
            <v>Evelyn Luzarraga</v>
          </cell>
          <cell r="L4782" t="str">
            <v>MARISCAL SUCRE AV 12 DE OCTUBRE PISO 6  COLON</v>
          </cell>
          <cell r="M4782" t="str">
            <v>0941414617</v>
          </cell>
          <cell r="N4782" t="str">
            <v>0997549324/0997549324</v>
          </cell>
          <cell r="O4782" t="str">
            <v/>
          </cell>
          <cell r="P4782" t="str">
            <v>QUITO</v>
          </cell>
          <cell r="Q4782" t="str">
            <v>QUITO</v>
          </cell>
          <cell r="R4782" t="str">
            <v>PICHINCHA</v>
          </cell>
          <cell r="U4782" t="str">
            <v>FLEXNETUIO_LOCAL</v>
          </cell>
          <cell r="V4782">
            <v>1</v>
          </cell>
          <cell r="W4782">
            <v>1</v>
          </cell>
          <cell r="X4782" t="str">
            <v>FLEXNET ECUADOR - FLEXTUENTI</v>
          </cell>
          <cell r="Y4782" t="str">
            <v>CALLE 28 DE JUNIO S/N Y GARCIA MORENO ENTRADA LLANO GRANDE</v>
          </cell>
        </row>
        <row r="4783">
          <cell r="A4783" t="str">
            <v>414639938</v>
          </cell>
          <cell r="B4783">
            <v>493111</v>
          </cell>
          <cell r="C4783" t="str">
            <v>414639938</v>
          </cell>
          <cell r="D4783" t="str">
            <v>FLEXTUENTI</v>
          </cell>
          <cell r="E4783" t="str">
            <v>DESPACHO</v>
          </cell>
          <cell r="F4783" t="str">
            <v>NORMAL</v>
          </cell>
          <cell r="G4783" t="str">
            <v>031080414639938</v>
          </cell>
          <cell r="H4783">
            <v>44935</v>
          </cell>
          <cell r="I4783" t="str">
            <v>ENTREGADO</v>
          </cell>
          <cell r="J4783">
            <v>44936</v>
          </cell>
          <cell r="K4783" t="str">
            <v>David Nullan</v>
          </cell>
          <cell r="L4783" t="str">
            <v>LA MATRIZ   MARCOS MONTALVO SN COLON</v>
          </cell>
          <cell r="M4783" t="str">
            <v>0605324821</v>
          </cell>
          <cell r="N4783" t="str">
            <v>0967113836/0999163059</v>
          </cell>
          <cell r="O4783" t="str">
            <v/>
          </cell>
          <cell r="P4783" t="str">
            <v>GUANO</v>
          </cell>
          <cell r="Q4783" t="str">
            <v>GUANO</v>
          </cell>
          <cell r="R4783" t="str">
            <v>CHIMBORAZO</v>
          </cell>
          <cell r="T4783" t="str">
            <v>TRAMACO</v>
          </cell>
          <cell r="U4783" t="str">
            <v>FLEXNETUIO_PROVINCIA</v>
          </cell>
          <cell r="V4783">
            <v>1</v>
          </cell>
          <cell r="W4783">
            <v>1</v>
          </cell>
          <cell r="X4783" t="str">
            <v>FLEXNET ECUADOR - FLEXTUENTI</v>
          </cell>
          <cell r="Y4783" t="str">
            <v>CALLE 28 DE JUNIO S/N Y GARCIA MORENO ENTRADA LLANO GRANDE</v>
          </cell>
        </row>
        <row r="4784">
          <cell r="A4784" t="str">
            <v>414639944</v>
          </cell>
          <cell r="B4784">
            <v>493112</v>
          </cell>
          <cell r="C4784" t="str">
            <v>414639944</v>
          </cell>
          <cell r="D4784" t="str">
            <v>FLEXTUENTI</v>
          </cell>
          <cell r="E4784" t="str">
            <v>DESPACHO</v>
          </cell>
          <cell r="F4784" t="str">
            <v>NORMAL</v>
          </cell>
          <cell r="G4784" t="str">
            <v>031080414639944</v>
          </cell>
          <cell r="H4784">
            <v>44935</v>
          </cell>
          <cell r="I4784" t="str">
            <v>ENTREGADO</v>
          </cell>
          <cell r="J4784">
            <v>44936</v>
          </cell>
          <cell r="K4784" t="str">
            <v>Anthony Avecillas</v>
          </cell>
          <cell r="L4784" t="str">
            <v>LA AURORA   VIA E486 SN  SN</v>
          </cell>
          <cell r="M4784" t="str">
            <v>0932036031</v>
          </cell>
          <cell r="N4784" t="str">
            <v>0990821505/0990821505</v>
          </cell>
          <cell r="O4784" t="str">
            <v/>
          </cell>
          <cell r="P4784" t="str">
            <v>DAULE</v>
          </cell>
          <cell r="Q4784" t="str">
            <v>DAULE</v>
          </cell>
          <cell r="R4784" t="str">
            <v>GUAYAS</v>
          </cell>
          <cell r="T4784" t="str">
            <v>TRAMACO</v>
          </cell>
          <cell r="U4784" t="str">
            <v>FLEXNETUIO_PROVINCIA</v>
          </cell>
          <cell r="V4784">
            <v>1</v>
          </cell>
          <cell r="W4784">
            <v>1</v>
          </cell>
          <cell r="X4784" t="str">
            <v>FLEXNET ECUADOR - FLEXTUENTI</v>
          </cell>
          <cell r="Y4784" t="str">
            <v>CALLE 28 DE JUNIO S/N Y GARCIA MORENO ENTRADA LLANO GRANDE</v>
          </cell>
        </row>
        <row r="4785">
          <cell r="A4785" t="str">
            <v>414639967</v>
          </cell>
          <cell r="B4785">
            <v>493113</v>
          </cell>
          <cell r="C4785" t="str">
            <v>414639967</v>
          </cell>
          <cell r="D4785" t="str">
            <v>FLEXTUENTI</v>
          </cell>
          <cell r="E4785" t="str">
            <v>DESPACHO</v>
          </cell>
          <cell r="F4785" t="str">
            <v>NORMAL</v>
          </cell>
          <cell r="G4785" t="str">
            <v>031080414639967</v>
          </cell>
          <cell r="H4785">
            <v>44935</v>
          </cell>
          <cell r="I4785" t="str">
            <v>ENTREGADO</v>
          </cell>
          <cell r="J4785">
            <v>44936</v>
          </cell>
          <cell r="K4785" t="str">
            <v>Eneida Maria Quindemil Torrijo</v>
          </cell>
          <cell r="L4785" t="str">
            <v>18 DE OCTUBRE   AUTOPISTA DEL VALLE MANABI GUILLEN  BYPASS CSA 5 SN</v>
          </cell>
          <cell r="M4785" t="str">
            <v>0959887852</v>
          </cell>
          <cell r="N4785" t="str">
            <v>0958978158/0993662940</v>
          </cell>
          <cell r="O4785" t="str">
            <v/>
          </cell>
          <cell r="P4785" t="str">
            <v>PORTOVIEJO</v>
          </cell>
          <cell r="Q4785" t="str">
            <v>PORTOVIEJO</v>
          </cell>
          <cell r="R4785" t="str">
            <v>MANABI</v>
          </cell>
          <cell r="T4785" t="str">
            <v>TRAMACO</v>
          </cell>
          <cell r="U4785" t="str">
            <v>FLEXNETUIO_PROVINCIA</v>
          </cell>
          <cell r="V4785">
            <v>1</v>
          </cell>
          <cell r="W4785">
            <v>1</v>
          </cell>
          <cell r="X4785" t="str">
            <v>FLEXNET ECUADOR - FLEXTUENTI</v>
          </cell>
          <cell r="Y4785" t="str">
            <v>CALLE 28 DE JUNIO S/N Y GARCIA MORENO ENTRADA LLANO GRANDE</v>
          </cell>
        </row>
        <row r="4786">
          <cell r="A4786" t="str">
            <v>414639972</v>
          </cell>
          <cell r="B4786">
            <v>493114</v>
          </cell>
          <cell r="C4786" t="str">
            <v>414639972</v>
          </cell>
          <cell r="D4786" t="str">
            <v>FLEXTUENTI</v>
          </cell>
          <cell r="E4786" t="str">
            <v>DESPACHO</v>
          </cell>
          <cell r="F4786" t="str">
            <v>DERIVADO PICK UP</v>
          </cell>
          <cell r="G4786" t="str">
            <v>031080414639972</v>
          </cell>
          <cell r="H4786">
            <v>44935</v>
          </cell>
          <cell r="I4786" t="str">
            <v>ENTREGADO</v>
          </cell>
          <cell r="J4786">
            <v>44939</v>
          </cell>
          <cell r="K4786" t="str">
            <v>CINDY ANDREA ESMERALDAS RISCO</v>
          </cell>
          <cell r="L4786" t="str">
            <v>OFICINA TRAMACO PUNTO DE ATENCION SAN MARINO</v>
          </cell>
          <cell r="M4786" t="str">
            <v>0952160000</v>
          </cell>
          <cell r="N4786" t="str">
            <v>0963624933/0988072063</v>
          </cell>
          <cell r="O4786" t="str">
            <v/>
          </cell>
          <cell r="P4786" t="str">
            <v>GUAYAQUIL</v>
          </cell>
          <cell r="Q4786" t="str">
            <v>GUAYAQUIL</v>
          </cell>
          <cell r="R4786" t="str">
            <v>GUAYAS</v>
          </cell>
          <cell r="T4786" t="str">
            <v>TRAMACO</v>
          </cell>
          <cell r="U4786" t="str">
            <v>FLEXNETUIO_GYE</v>
          </cell>
          <cell r="V4786">
            <v>1</v>
          </cell>
          <cell r="W4786">
            <v>1</v>
          </cell>
          <cell r="X4786" t="str">
            <v>FLEXNET ECUADOR - FLEXTUENTI</v>
          </cell>
          <cell r="Y4786" t="str">
            <v>CALLE 28 DE JUNIO S/N Y GARCIA MORENO ENTRADA LLANO GRANDE</v>
          </cell>
        </row>
        <row r="4787">
          <cell r="A4787" t="str">
            <v>414650146</v>
          </cell>
          <cell r="B4787">
            <v>493115</v>
          </cell>
          <cell r="C4787" t="str">
            <v>414650146</v>
          </cell>
          <cell r="D4787" t="str">
            <v>FLEXTUENTI</v>
          </cell>
          <cell r="E4787" t="str">
            <v>DESPACHO</v>
          </cell>
          <cell r="F4787" t="str">
            <v>DERIVADO PICK UP</v>
          </cell>
          <cell r="G4787" t="str">
            <v>031080414650146</v>
          </cell>
          <cell r="H4787">
            <v>44935</v>
          </cell>
          <cell r="I4787" t="str">
            <v>ENTREGADO</v>
          </cell>
          <cell r="J4787">
            <v>44939</v>
          </cell>
          <cell r="K4787" t="str">
            <v>Jefferson Holguin</v>
          </cell>
          <cell r="L4787" t="str">
            <v>OFICINA TRAMACO PORTETE</v>
          </cell>
          <cell r="M4787" t="str">
            <v>0959097122</v>
          </cell>
          <cell r="N4787" t="str">
            <v>0969306268/0997529487</v>
          </cell>
          <cell r="O4787" t="str">
            <v/>
          </cell>
          <cell r="P4787" t="str">
            <v>GUAYAQUIL</v>
          </cell>
          <cell r="Q4787" t="str">
            <v>GUAYAQUIL</v>
          </cell>
          <cell r="R4787" t="str">
            <v>GUAYAS</v>
          </cell>
          <cell r="T4787" t="str">
            <v>TRAMACO</v>
          </cell>
          <cell r="U4787" t="str">
            <v>FLEXNETUIO_GYE</v>
          </cell>
          <cell r="V4787">
            <v>1</v>
          </cell>
          <cell r="W4787">
            <v>1</v>
          </cell>
          <cell r="X4787" t="str">
            <v>FLEXNET ECUADOR - FLEXTUENTI</v>
          </cell>
          <cell r="Y4787" t="str">
            <v>CALLE 28 DE JUNIO S/N Y GARCIA MORENO ENTRADA LLANO GRANDE</v>
          </cell>
        </row>
        <row r="4788">
          <cell r="A4788" t="str">
            <v>414650151</v>
          </cell>
          <cell r="B4788">
            <v>493116</v>
          </cell>
          <cell r="C4788" t="str">
            <v>414650151</v>
          </cell>
          <cell r="D4788" t="str">
            <v>FLEXTUENTI</v>
          </cell>
          <cell r="E4788" t="str">
            <v>DESPACHO</v>
          </cell>
          <cell r="F4788" t="str">
            <v>NORMAL</v>
          </cell>
          <cell r="G4788" t="str">
            <v>FT78674</v>
          </cell>
          <cell r="H4788">
            <v>44935</v>
          </cell>
          <cell r="I4788" t="str">
            <v>ENTREGADO</v>
          </cell>
          <cell r="J4788">
            <v>44936</v>
          </cell>
          <cell r="K4788" t="str">
            <v>Cristina Chenche</v>
          </cell>
          <cell r="L4788" t="str">
            <v>CARCELEN  CALLE JOSE ORDONEZ OE3588 CALLE PEDRO M DE ARGANLONA</v>
          </cell>
          <cell r="M4788" t="str">
            <v>1724425374</v>
          </cell>
          <cell r="N4788" t="str">
            <v>0992644208/0992644208</v>
          </cell>
          <cell r="O4788" t="str">
            <v/>
          </cell>
          <cell r="P4788" t="str">
            <v>QUITO</v>
          </cell>
          <cell r="Q4788" t="str">
            <v>QUITO</v>
          </cell>
          <cell r="R4788" t="str">
            <v>PICHINCHA</v>
          </cell>
          <cell r="U4788" t="str">
            <v>FLEXNETUIO_LOCAL</v>
          </cell>
          <cell r="V4788">
            <v>1</v>
          </cell>
          <cell r="W4788">
            <v>1</v>
          </cell>
          <cell r="X4788" t="str">
            <v>FLEXNET ECUADOR - FLEXTUENTI</v>
          </cell>
          <cell r="Y4788" t="str">
            <v>CALLE 28 DE JUNIO S/N Y GARCIA MORENO ENTRADA LLANO GRANDE</v>
          </cell>
        </row>
        <row r="4789">
          <cell r="A4789" t="str">
            <v>414650211</v>
          </cell>
          <cell r="B4789">
            <v>493117</v>
          </cell>
          <cell r="C4789" t="str">
            <v>414650211</v>
          </cell>
          <cell r="D4789" t="str">
            <v>FLEXTUENTI</v>
          </cell>
          <cell r="E4789" t="str">
            <v>DESPACHO</v>
          </cell>
          <cell r="F4789" t="str">
            <v>NORMAL</v>
          </cell>
          <cell r="G4789" t="str">
            <v>FT78662</v>
          </cell>
          <cell r="H4789">
            <v>44935</v>
          </cell>
          <cell r="I4789" t="str">
            <v>ENTREGADO</v>
          </cell>
          <cell r="J4789">
            <v>44936</v>
          </cell>
          <cell r="K4789" t="str">
            <v>Bolivar Carvajal</v>
          </cell>
          <cell r="L4789" t="str">
            <v>INAQUITO    AV REPUBLICA DE EL SALVADOR SUBSUELO 2  AV NACIONES UNIDAS</v>
          </cell>
          <cell r="M4789" t="str">
            <v>1709296196</v>
          </cell>
          <cell r="N4789" t="str">
            <v>0986747893/0995867193</v>
          </cell>
          <cell r="O4789" t="str">
            <v/>
          </cell>
          <cell r="P4789" t="str">
            <v>QUITO</v>
          </cell>
          <cell r="Q4789" t="str">
            <v>QUITO</v>
          </cell>
          <cell r="R4789" t="str">
            <v>PICHINCHA</v>
          </cell>
          <cell r="U4789" t="str">
            <v>FLEXNETUIO_LOCAL</v>
          </cell>
          <cell r="V4789">
            <v>1</v>
          </cell>
          <cell r="W4789">
            <v>1</v>
          </cell>
          <cell r="X4789" t="str">
            <v>FLEXNET ECUADOR - FLEXTUENTI</v>
          </cell>
          <cell r="Y4789" t="str">
            <v>CALLE 28 DE JUNIO S/N Y GARCIA MORENO ENTRADA LLANO GRANDE</v>
          </cell>
        </row>
        <row r="4790">
          <cell r="A4790" t="str">
            <v>414650247</v>
          </cell>
          <cell r="B4790">
            <v>493118</v>
          </cell>
          <cell r="C4790" t="str">
            <v>414650247</v>
          </cell>
          <cell r="D4790" t="str">
            <v>FLEXTUENTI</v>
          </cell>
          <cell r="E4790" t="str">
            <v>DESPACHO</v>
          </cell>
          <cell r="F4790" t="str">
            <v>DERIVADO PICK UP</v>
          </cell>
          <cell r="G4790" t="str">
            <v>031080414650247</v>
          </cell>
          <cell r="H4790">
            <v>44935</v>
          </cell>
          <cell r="I4790" t="str">
            <v>ENTREGADO</v>
          </cell>
          <cell r="J4790">
            <v>44939</v>
          </cell>
          <cell r="K4790" t="str">
            <v>Jefferson Roy Lozada Holguin</v>
          </cell>
          <cell r="L4790" t="str">
            <v>OFICINA TRAMACO MANTA PUNTO DE VENTA CENTRO</v>
          </cell>
          <cell r="M4790" t="str">
            <v>1311432841</v>
          </cell>
          <cell r="N4790" t="str">
            <v>0994924229/0963785556</v>
          </cell>
          <cell r="O4790" t="str">
            <v/>
          </cell>
          <cell r="P4790" t="str">
            <v>MANTA</v>
          </cell>
          <cell r="Q4790" t="str">
            <v>MANTA</v>
          </cell>
          <cell r="R4790" t="str">
            <v>MANABI</v>
          </cell>
          <cell r="T4790" t="str">
            <v>TRAMACO</v>
          </cell>
          <cell r="U4790" t="str">
            <v>FLEXNETUIO_PROVINCIA</v>
          </cell>
          <cell r="V4790">
            <v>1</v>
          </cell>
          <cell r="W4790">
            <v>1</v>
          </cell>
          <cell r="X4790" t="str">
            <v>FLEXNET ECUADOR - FLEXTUENTI</v>
          </cell>
          <cell r="Y4790" t="str">
            <v>CALLE 28 DE JUNIO S/N Y GARCIA MORENO ENTRADA LLANO GRANDE</v>
          </cell>
        </row>
        <row r="4791">
          <cell r="A4791" t="str">
            <v>414650259</v>
          </cell>
          <cell r="B4791">
            <v>493119</v>
          </cell>
          <cell r="C4791" t="str">
            <v>414650259</v>
          </cell>
          <cell r="D4791" t="str">
            <v>FLEXTUENTI</v>
          </cell>
          <cell r="E4791" t="str">
            <v>DESPACHO</v>
          </cell>
          <cell r="F4791" t="str">
            <v>NORMAL</v>
          </cell>
          <cell r="G4791" t="str">
            <v>FT78661</v>
          </cell>
          <cell r="H4791">
            <v>44935</v>
          </cell>
          <cell r="I4791" t="str">
            <v>ENTREGADO</v>
          </cell>
          <cell r="J4791">
            <v>44937</v>
          </cell>
          <cell r="K4791" t="str">
            <v>Segundo Rafael Ases Guananga</v>
          </cell>
          <cell r="L4791" t="str">
            <v>CENTRO HISTORICO  LUIS VARGAS TORRES N1142 GALAPAGOS</v>
          </cell>
          <cell r="M4791" t="str">
            <v>1722793070</v>
          </cell>
          <cell r="N4791" t="str">
            <v>0993747783/0984029097</v>
          </cell>
          <cell r="O4791" t="str">
            <v/>
          </cell>
          <cell r="P4791" t="str">
            <v>QUITO</v>
          </cell>
          <cell r="Q4791" t="str">
            <v>QUITO</v>
          </cell>
          <cell r="R4791" t="str">
            <v>PICHINCHA</v>
          </cell>
          <cell r="T4791" t="str">
            <v>FLEXTRANS UIO</v>
          </cell>
          <cell r="U4791" t="str">
            <v>FLEXNETUIO_LOCAL</v>
          </cell>
          <cell r="V4791">
            <v>1</v>
          </cell>
          <cell r="W4791">
            <v>1</v>
          </cell>
          <cell r="X4791" t="str">
            <v>FLEXNET ECUADOR - FLEXTUENTI</v>
          </cell>
          <cell r="Y4791" t="str">
            <v>CALLE 28 DE JUNIO S/N Y GARCIA MORENO ENTRADA LLANO GRANDE</v>
          </cell>
        </row>
        <row r="4792">
          <cell r="A4792" t="str">
            <v>414650260</v>
          </cell>
          <cell r="B4792">
            <v>493120</v>
          </cell>
          <cell r="C4792" t="str">
            <v>414650260</v>
          </cell>
          <cell r="D4792" t="str">
            <v>FLEXTUENTI</v>
          </cell>
          <cell r="E4792" t="str">
            <v>DESPACHO</v>
          </cell>
          <cell r="F4792" t="str">
            <v>NORMAL</v>
          </cell>
          <cell r="G4792" t="str">
            <v>FT78660</v>
          </cell>
          <cell r="H4792">
            <v>44935</v>
          </cell>
          <cell r="I4792" t="str">
            <v>ENTREGADO</v>
          </cell>
          <cell r="J4792">
            <v>44936</v>
          </cell>
          <cell r="K4792" t="str">
            <v>Silvia Llivisaca</v>
          </cell>
          <cell r="L4792" t="str">
            <v>QUITO AV MARIANA DE JESUS  S6 188  ARTETA Y CALISTO</v>
          </cell>
          <cell r="M4792" t="str">
            <v>1712732666</v>
          </cell>
          <cell r="N4792" t="str">
            <v>0962978992/0978975979</v>
          </cell>
          <cell r="O4792" t="str">
            <v/>
          </cell>
          <cell r="P4792" t="str">
            <v>QUITO</v>
          </cell>
          <cell r="Q4792" t="str">
            <v>QUITO</v>
          </cell>
          <cell r="R4792" t="str">
            <v>PICHINCHA</v>
          </cell>
          <cell r="U4792" t="str">
            <v>FLEXNETUIO_LOCAL</v>
          </cell>
          <cell r="V4792">
            <v>1</v>
          </cell>
          <cell r="W4792">
            <v>1</v>
          </cell>
          <cell r="X4792" t="str">
            <v>FLEXNET ECUADOR - FLEXTUENTI</v>
          </cell>
          <cell r="Y4792" t="str">
            <v>CALLE 28 DE JUNIO S/N Y GARCIA MORENO ENTRADA LLANO GRANDE</v>
          </cell>
        </row>
        <row r="4793">
          <cell r="A4793" t="str">
            <v>414650261</v>
          </cell>
          <cell r="B4793">
            <v>493121</v>
          </cell>
          <cell r="C4793" t="str">
            <v>414650261</v>
          </cell>
          <cell r="D4793" t="str">
            <v>FLEXTUENTI</v>
          </cell>
          <cell r="E4793" t="str">
            <v>DESPACHO</v>
          </cell>
          <cell r="F4793" t="str">
            <v>NORMAL</v>
          </cell>
          <cell r="G4793" t="str">
            <v>031080414650261</v>
          </cell>
          <cell r="H4793">
            <v>44935</v>
          </cell>
          <cell r="I4793" t="str">
            <v>ENTREGADO</v>
          </cell>
          <cell r="J4793">
            <v>44936</v>
          </cell>
          <cell r="K4793" t="str">
            <v>Caleb Mejia</v>
          </cell>
          <cell r="L4793" t="str">
            <v>SIMON PLATA TORRES  AV PRINCIPAL  CASA 8  CALLE B</v>
          </cell>
          <cell r="M4793" t="str">
            <v>0850166554</v>
          </cell>
          <cell r="N4793" t="str">
            <v>0969114482/0979240951</v>
          </cell>
          <cell r="O4793" t="str">
            <v/>
          </cell>
          <cell r="P4793" t="str">
            <v>ESMERALDAS</v>
          </cell>
          <cell r="Q4793" t="str">
            <v>ESMERALDAS</v>
          </cell>
          <cell r="R4793" t="str">
            <v>ESMERALDAS</v>
          </cell>
          <cell r="T4793" t="str">
            <v>TRAMACO</v>
          </cell>
          <cell r="U4793" t="str">
            <v>FLEXNETUIO_PROVINCIA</v>
          </cell>
          <cell r="V4793">
            <v>1</v>
          </cell>
          <cell r="W4793">
            <v>1</v>
          </cell>
          <cell r="X4793" t="str">
            <v>FLEXNET ECUADOR - FLEXTUENTI</v>
          </cell>
          <cell r="Y4793" t="str">
            <v>CALLE 28 DE JUNIO S/N Y GARCIA MORENO ENTRADA LLANO GRANDE</v>
          </cell>
        </row>
        <row r="4794">
          <cell r="A4794" t="str">
            <v>414650878</v>
          </cell>
          <cell r="B4794">
            <v>493122</v>
          </cell>
          <cell r="C4794" t="str">
            <v>414650878</v>
          </cell>
          <cell r="D4794" t="str">
            <v>FLEXTUENTI</v>
          </cell>
          <cell r="E4794" t="str">
            <v>DESPACHO</v>
          </cell>
          <cell r="F4794" t="str">
            <v>NORMAL</v>
          </cell>
          <cell r="G4794" t="str">
            <v>IC4359</v>
          </cell>
          <cell r="H4794">
            <v>44935</v>
          </cell>
          <cell r="I4794" t="str">
            <v>ENTREGADO</v>
          </cell>
          <cell r="J4794">
            <v>44936</v>
          </cell>
          <cell r="K4794" t="str">
            <v>Guillermo Andres Armijos Mora</v>
          </cell>
          <cell r="L4794" t="str">
            <v>EL SAGRARIO (AZ) CALLE  CORONEL FRANCISCO CALDERON SN  CALLE MARGARITA TORRES</v>
          </cell>
          <cell r="M4794" t="str">
            <v>0707002044</v>
          </cell>
          <cell r="N4794" t="str">
            <v>0983167586/0995775549</v>
          </cell>
          <cell r="O4794" t="str">
            <v/>
          </cell>
          <cell r="P4794" t="str">
            <v>CUENCA</v>
          </cell>
          <cell r="Q4794" t="str">
            <v>CUENCA</v>
          </cell>
          <cell r="R4794" t="str">
            <v>AZUAY</v>
          </cell>
          <cell r="T4794" t="str">
            <v>ITSACOURIER</v>
          </cell>
          <cell r="U4794" t="str">
            <v>FLEXNETUIO_PROVINCIA</v>
          </cell>
          <cell r="V4794">
            <v>1</v>
          </cell>
          <cell r="W4794">
            <v>1</v>
          </cell>
          <cell r="X4794" t="str">
            <v>FLEXNET ECUADOR - FLEXTUENTI</v>
          </cell>
          <cell r="Y4794" t="str">
            <v>CALLE 28 DE JUNIO S/N Y GARCIA MORENO ENTRADA LLANO GRANDE</v>
          </cell>
        </row>
        <row r="4795">
          <cell r="A4795" t="str">
            <v>414650954</v>
          </cell>
          <cell r="B4795">
            <v>493123</v>
          </cell>
          <cell r="C4795" t="str">
            <v>414650954</v>
          </cell>
          <cell r="D4795" t="str">
            <v>FLEXTUENTI</v>
          </cell>
          <cell r="E4795" t="str">
            <v>DESPACHO</v>
          </cell>
          <cell r="F4795" t="str">
            <v>NORMAL</v>
          </cell>
          <cell r="G4795" t="str">
            <v>031080414650954</v>
          </cell>
          <cell r="H4795">
            <v>44935</v>
          </cell>
          <cell r="I4795" t="str">
            <v>ENTREGADO</v>
          </cell>
          <cell r="J4795">
            <v>44936</v>
          </cell>
          <cell r="K4795" t="str">
            <v>Ivan Bustillos</v>
          </cell>
          <cell r="L4795" t="str">
            <v>PEDRO VICENTE MALDONADO CALLE UNO  PISO 2  CORONEL DONOSO</v>
          </cell>
          <cell r="M4795" t="str">
            <v>1714416342</v>
          </cell>
          <cell r="N4795" t="str">
            <v>0983547373/0996659721</v>
          </cell>
          <cell r="O4795" t="str">
            <v/>
          </cell>
          <cell r="P4795" t="str">
            <v>PEDRO VICENTE MALDONADO</v>
          </cell>
          <cell r="Q4795" t="str">
            <v>PEDRO VICENTE MALDONADO</v>
          </cell>
          <cell r="R4795" t="str">
            <v>PICHINCHA</v>
          </cell>
          <cell r="T4795" t="str">
            <v>TRAMACO</v>
          </cell>
          <cell r="U4795" t="str">
            <v>FLEXNETUIO_PROVINCIA</v>
          </cell>
          <cell r="V4795">
            <v>1</v>
          </cell>
          <cell r="W4795">
            <v>1</v>
          </cell>
          <cell r="X4795" t="str">
            <v>FLEXNET ECUADOR - FLEXTUENTI</v>
          </cell>
          <cell r="Y4795" t="str">
            <v>CALLE 28 DE JUNIO S/N Y GARCIA MORENO ENTRADA LLANO GRANDE</v>
          </cell>
        </row>
        <row r="4796">
          <cell r="A4796" t="str">
            <v>414650964</v>
          </cell>
          <cell r="B4796">
            <v>493124</v>
          </cell>
          <cell r="C4796" t="str">
            <v>414650964</v>
          </cell>
          <cell r="D4796" t="str">
            <v>FLEXTUENTI</v>
          </cell>
          <cell r="E4796" t="str">
            <v>DESPACHO</v>
          </cell>
          <cell r="F4796" t="str">
            <v>NORMAL</v>
          </cell>
          <cell r="G4796" t="str">
            <v>FT78659</v>
          </cell>
          <cell r="H4796">
            <v>44935</v>
          </cell>
          <cell r="I4796" t="str">
            <v>ENTREGADO</v>
          </cell>
          <cell r="J4796">
            <v>44937</v>
          </cell>
          <cell r="K4796" t="str">
            <v>Danilo Rivera</v>
          </cell>
          <cell r="L4796" t="str">
            <v>COTOCOLLAO CALLE AGUA CLARA  OE 4 219 | EL MANANTIAL</v>
          </cell>
          <cell r="M4796" t="str">
            <v>1103975056</v>
          </cell>
          <cell r="N4796" t="str">
            <v>0987587676/0997983120</v>
          </cell>
          <cell r="O4796" t="str">
            <v/>
          </cell>
          <cell r="P4796" t="str">
            <v>QUITO</v>
          </cell>
          <cell r="Q4796" t="str">
            <v>QUITO</v>
          </cell>
          <cell r="R4796" t="str">
            <v>PICHINCHA</v>
          </cell>
          <cell r="U4796" t="str">
            <v>FLEXNETUIO_LOCAL</v>
          </cell>
          <cell r="V4796">
            <v>1</v>
          </cell>
          <cell r="W4796">
            <v>1</v>
          </cell>
          <cell r="X4796" t="str">
            <v>FLEXNET ECUADOR - FLEXTUENTI</v>
          </cell>
          <cell r="Y4796" t="str">
            <v>CALLE 28 DE JUNIO S/N Y GARCIA MORENO ENTRADA LLANO GRANDE</v>
          </cell>
        </row>
        <row r="4797">
          <cell r="A4797" t="str">
            <v>414650966</v>
          </cell>
          <cell r="B4797">
            <v>493125</v>
          </cell>
          <cell r="C4797" t="str">
            <v>414650966</v>
          </cell>
          <cell r="D4797" t="str">
            <v>FLEXTUENTI</v>
          </cell>
          <cell r="E4797" t="str">
            <v>DESPACHO</v>
          </cell>
          <cell r="F4797" t="str">
            <v>NORMAL</v>
          </cell>
          <cell r="G4797" t="str">
            <v>031080414650966</v>
          </cell>
          <cell r="H4797">
            <v>44935</v>
          </cell>
          <cell r="I4797" t="str">
            <v>ENTREGADO</v>
          </cell>
          <cell r="J4797">
            <v>44938</v>
          </cell>
          <cell r="K4797" t="str">
            <v>DAYANARA VALENCIA</v>
          </cell>
          <cell r="L4797" t="str">
            <v>ANDRES DE VERA CALLE PAULO EMILIO MACIAS  SN  RICAURTE</v>
          </cell>
          <cell r="M4797" t="str">
            <v>1720557949</v>
          </cell>
          <cell r="N4797" t="str">
            <v>0968494524/0969046225</v>
          </cell>
          <cell r="O4797" t="str">
            <v/>
          </cell>
          <cell r="P4797" t="str">
            <v>PORTOVIEJO</v>
          </cell>
          <cell r="Q4797" t="str">
            <v>PORTOVIEJO</v>
          </cell>
          <cell r="R4797" t="str">
            <v>MANABI</v>
          </cell>
          <cell r="T4797" t="str">
            <v>TRAMACO</v>
          </cell>
          <cell r="U4797" t="str">
            <v>FLEXNETUIO_PROVINCIA</v>
          </cell>
          <cell r="V4797">
            <v>1</v>
          </cell>
          <cell r="W4797">
            <v>1</v>
          </cell>
          <cell r="X4797" t="str">
            <v>FLEXNET ECUADOR - FLEXTUENTI</v>
          </cell>
          <cell r="Y4797" t="str">
            <v>CALLE 28 DE JUNIO S/N Y GARCIA MORENO ENTRADA LLANO GRANDE</v>
          </cell>
        </row>
        <row r="4798">
          <cell r="A4798" t="str">
            <v>414651014</v>
          </cell>
          <cell r="B4798">
            <v>493126</v>
          </cell>
          <cell r="C4798" t="str">
            <v>414651014</v>
          </cell>
          <cell r="D4798" t="str">
            <v>FLEXTUENTI</v>
          </cell>
          <cell r="E4798" t="str">
            <v>DESPACHO</v>
          </cell>
          <cell r="F4798" t="str">
            <v>NORMAL</v>
          </cell>
          <cell r="G4798" t="str">
            <v>031080414651014</v>
          </cell>
          <cell r="H4798">
            <v>44935</v>
          </cell>
          <cell r="I4798" t="str">
            <v>ENTREGADO</v>
          </cell>
          <cell r="J4798">
            <v>44936</v>
          </cell>
          <cell r="K4798" t="str">
            <v>Britany Parraga</v>
          </cell>
          <cell r="L4798" t="str">
            <v>MACHALA CALLES LOS LAURELES SN  ENTRE 4TA Y 5TA AVENIDA</v>
          </cell>
          <cell r="M4798" t="str">
            <v>2300081334</v>
          </cell>
          <cell r="N4798" t="str">
            <v>0998145251/0963134136</v>
          </cell>
          <cell r="O4798" t="str">
            <v/>
          </cell>
          <cell r="P4798" t="str">
            <v>MACHALA</v>
          </cell>
          <cell r="Q4798" t="str">
            <v>MACHALA</v>
          </cell>
          <cell r="R4798" t="str">
            <v>EL ORO</v>
          </cell>
          <cell r="T4798" t="str">
            <v>TRAMACO</v>
          </cell>
          <cell r="U4798" t="str">
            <v>FLEXNETUIO_PROVINCIA</v>
          </cell>
          <cell r="V4798">
            <v>1</v>
          </cell>
          <cell r="W4798">
            <v>1</v>
          </cell>
          <cell r="X4798" t="str">
            <v>FLEXNET ECUADOR - FLEXTUENTI</v>
          </cell>
          <cell r="Y4798" t="str">
            <v>CALLE 28 DE JUNIO S/N Y GARCIA MORENO ENTRADA LLANO GRANDE</v>
          </cell>
        </row>
        <row r="4799">
          <cell r="A4799" t="str">
            <v>414651016</v>
          </cell>
          <cell r="B4799">
            <v>493127</v>
          </cell>
          <cell r="C4799" t="str">
            <v>414651016</v>
          </cell>
          <cell r="D4799" t="str">
            <v>FLEXTUENTI</v>
          </cell>
          <cell r="E4799" t="str">
            <v>DESPACHO</v>
          </cell>
          <cell r="F4799" t="str">
            <v>NORMAL</v>
          </cell>
          <cell r="G4799" t="str">
            <v>IC4358</v>
          </cell>
          <cell r="H4799">
            <v>44935</v>
          </cell>
          <cell r="I4799" t="str">
            <v>ENTREGADO</v>
          </cell>
          <cell r="J4799">
            <v>44936</v>
          </cell>
          <cell r="K4799" t="str">
            <v>Nathaly Naula</v>
          </cell>
          <cell r="L4799" t="str">
            <v>EL SAGRARIO  CALLE  CORONEL FRANCISCO CALDERON SN  MARGARITA TORRES</v>
          </cell>
          <cell r="M4799" t="str">
            <v>0302334404</v>
          </cell>
          <cell r="N4799" t="str">
            <v>0995775549/0983167586</v>
          </cell>
          <cell r="O4799" t="str">
            <v/>
          </cell>
          <cell r="P4799" t="str">
            <v>CUENCA</v>
          </cell>
          <cell r="Q4799" t="str">
            <v>CUENCA</v>
          </cell>
          <cell r="R4799" t="str">
            <v>AZUAY</v>
          </cell>
          <cell r="T4799" t="str">
            <v>ITSACOURIER</v>
          </cell>
          <cell r="U4799" t="str">
            <v>FLEXNETUIO_PROVINCIA</v>
          </cell>
          <cell r="V4799">
            <v>1</v>
          </cell>
          <cell r="W4799">
            <v>1</v>
          </cell>
          <cell r="X4799" t="str">
            <v>FLEXNET ECUADOR - FLEXTUENTI</v>
          </cell>
          <cell r="Y4799" t="str">
            <v>CALLE 28 DE JUNIO S/N Y GARCIA MORENO ENTRADA LLANO GRANDE</v>
          </cell>
        </row>
        <row r="4800">
          <cell r="A4800" t="str">
            <v>414651040</v>
          </cell>
          <cell r="B4800">
            <v>493128</v>
          </cell>
          <cell r="C4800" t="str">
            <v>414651040</v>
          </cell>
          <cell r="D4800" t="str">
            <v>FLEXTUENTI</v>
          </cell>
          <cell r="E4800" t="str">
            <v>DESPACHO</v>
          </cell>
          <cell r="F4800" t="str">
            <v>NORMAL</v>
          </cell>
          <cell r="G4800" t="str">
            <v>031080414651040</v>
          </cell>
          <cell r="H4800">
            <v>44935</v>
          </cell>
          <cell r="I4800" t="str">
            <v>ENTREGADO</v>
          </cell>
          <cell r="J4800">
            <v>44936</v>
          </cell>
          <cell r="K4800" t="str">
            <v>Ivan Nicolas Smolij Rivera</v>
          </cell>
          <cell r="L4800" t="str">
            <v>SALINAS (SE)   CALLE  BRASIL  MZ B  SL 3 AVE 45</v>
          </cell>
          <cell r="M4800" t="str">
            <v>0919704304</v>
          </cell>
          <cell r="N4800" t="str">
            <v>0997501841/0999424214</v>
          </cell>
          <cell r="O4800" t="str">
            <v/>
          </cell>
          <cell r="P4800" t="str">
            <v>SALINAS</v>
          </cell>
          <cell r="Q4800" t="str">
            <v>SALINAS</v>
          </cell>
          <cell r="R4800" t="str">
            <v>SANTA ELENA</v>
          </cell>
          <cell r="T4800" t="str">
            <v>TRAMACO</v>
          </cell>
          <cell r="U4800" t="str">
            <v>FLEXNETUIO_PROVINCIA</v>
          </cell>
          <cell r="V4800">
            <v>1</v>
          </cell>
          <cell r="W4800">
            <v>1</v>
          </cell>
          <cell r="X4800" t="str">
            <v>FLEXNET ECUADOR - FLEXTUENTI</v>
          </cell>
          <cell r="Y4800" t="str">
            <v>CALLE 28 DE JUNIO S/N Y GARCIA MORENO ENTRADA LLANO GRANDE</v>
          </cell>
        </row>
        <row r="4801">
          <cell r="A4801" t="str">
            <v>414651083</v>
          </cell>
          <cell r="B4801">
            <v>493129</v>
          </cell>
          <cell r="C4801" t="str">
            <v>414651083</v>
          </cell>
          <cell r="D4801" t="str">
            <v>FLEXTUENTI</v>
          </cell>
          <cell r="E4801" t="str">
            <v>DESPACHO</v>
          </cell>
          <cell r="F4801" t="str">
            <v>NORMAL</v>
          </cell>
          <cell r="G4801" t="str">
            <v>FT78658</v>
          </cell>
          <cell r="H4801">
            <v>44935</v>
          </cell>
          <cell r="I4801" t="str">
            <v>ENTREGADO</v>
          </cell>
          <cell r="J4801">
            <v>44936</v>
          </cell>
          <cell r="K4801" t="str">
            <v>CHRISTIAN LOPEZ</v>
          </cell>
          <cell r="L4801" t="str">
            <v>LA MARISCAL   9 DE OCTUBRE N 20 68 JORGE WASHINGTON</v>
          </cell>
          <cell r="M4801" t="str">
            <v>1713739322</v>
          </cell>
          <cell r="N4801" t="str">
            <v>0999090077/0979816736</v>
          </cell>
          <cell r="O4801" t="str">
            <v/>
          </cell>
          <cell r="P4801" t="str">
            <v>QUITO</v>
          </cell>
          <cell r="Q4801" t="str">
            <v>QUITO</v>
          </cell>
          <cell r="R4801" t="str">
            <v>PICHINCHA</v>
          </cell>
          <cell r="U4801" t="str">
            <v>FLEXNETUIO_LOCAL</v>
          </cell>
          <cell r="V4801">
            <v>1</v>
          </cell>
          <cell r="W4801">
            <v>1</v>
          </cell>
          <cell r="X4801" t="str">
            <v>FLEXNET ECUADOR - FLEXTUENTI</v>
          </cell>
          <cell r="Y4801" t="str">
            <v>CALLE 28 DE JUNIO S/N Y GARCIA MORENO ENTRADA LLANO GRANDE</v>
          </cell>
        </row>
        <row r="4802">
          <cell r="A4802" t="str">
            <v>414651095</v>
          </cell>
          <cell r="B4802">
            <v>493130</v>
          </cell>
          <cell r="C4802" t="str">
            <v>414651095</v>
          </cell>
          <cell r="D4802" t="str">
            <v>FLEXTUENTI</v>
          </cell>
          <cell r="E4802" t="str">
            <v>DESPACHO</v>
          </cell>
          <cell r="F4802" t="str">
            <v>DERIVADO PICK UP</v>
          </cell>
          <cell r="G4802" t="str">
            <v>031080414651095</v>
          </cell>
          <cell r="H4802">
            <v>44935</v>
          </cell>
          <cell r="I4802" t="str">
            <v>ENTREGADO</v>
          </cell>
          <cell r="J4802">
            <v>44936</v>
          </cell>
          <cell r="K4802" t="str">
            <v>Holmer Paredes</v>
          </cell>
          <cell r="L4802" t="str">
            <v>OFICINA TRAMACO TOSAGUA</v>
          </cell>
          <cell r="M4802" t="str">
            <v>1350311088</v>
          </cell>
          <cell r="N4802" t="str">
            <v>0968162716/0995566111</v>
          </cell>
          <cell r="O4802" t="str">
            <v/>
          </cell>
          <cell r="P4802" t="str">
            <v>TOSAGUA</v>
          </cell>
          <cell r="Q4802" t="str">
            <v>TOSAGUA</v>
          </cell>
          <cell r="R4802" t="str">
            <v>MANABI</v>
          </cell>
          <cell r="T4802" t="str">
            <v>TRAMACO</v>
          </cell>
          <cell r="U4802" t="str">
            <v>FLEXNETUIO_PROVINCIA</v>
          </cell>
          <cell r="V4802">
            <v>1</v>
          </cell>
          <cell r="W4802">
            <v>1</v>
          </cell>
          <cell r="X4802" t="str">
            <v>FLEXNET ECUADOR - FLEXTUENTI</v>
          </cell>
          <cell r="Y4802" t="str">
            <v>CALLE 28 DE JUNIO S/N Y GARCIA MORENO ENTRADA LLANO GRANDE</v>
          </cell>
        </row>
        <row r="4803">
          <cell r="A4803" t="str">
            <v>414651112</v>
          </cell>
          <cell r="B4803">
            <v>493131</v>
          </cell>
          <cell r="C4803" t="str">
            <v>414651112</v>
          </cell>
          <cell r="D4803" t="str">
            <v>FLEXTUENTI</v>
          </cell>
          <cell r="E4803" t="str">
            <v>DESPACHO</v>
          </cell>
          <cell r="F4803" t="str">
            <v>DERIVADO PICK UP</v>
          </cell>
          <cell r="G4803" t="str">
            <v>031080414651112</v>
          </cell>
          <cell r="H4803">
            <v>44935</v>
          </cell>
          <cell r="I4803" t="str">
            <v>ENTREGADO</v>
          </cell>
          <cell r="J4803">
            <v>44939</v>
          </cell>
          <cell r="K4803" t="str">
            <v>Angie Araujo</v>
          </cell>
          <cell r="L4803" t="str">
            <v>OFICINA TRAMACO PUNTO DE ATENCION SAN MARINO</v>
          </cell>
          <cell r="M4803" t="str">
            <v>0958229106</v>
          </cell>
          <cell r="N4803" t="str">
            <v>0989136412/0989100705</v>
          </cell>
          <cell r="O4803" t="str">
            <v/>
          </cell>
          <cell r="P4803" t="str">
            <v>GUAYAQUIL</v>
          </cell>
          <cell r="Q4803" t="str">
            <v>GUAYAQUIL</v>
          </cell>
          <cell r="R4803" t="str">
            <v>GUAYAS</v>
          </cell>
          <cell r="T4803" t="str">
            <v>TRAMACO</v>
          </cell>
          <cell r="U4803" t="str">
            <v>FLEXNETUIO_GYE</v>
          </cell>
          <cell r="V4803">
            <v>1</v>
          </cell>
          <cell r="W4803">
            <v>1</v>
          </cell>
          <cell r="X4803" t="str">
            <v>FLEXNET ECUADOR - FLEXTUENTI</v>
          </cell>
          <cell r="Y4803" t="str">
            <v>CALLE 28 DE JUNIO S/N Y GARCIA MORENO ENTRADA LLANO GRANDE</v>
          </cell>
        </row>
        <row r="4804">
          <cell r="A4804" t="str">
            <v>414651193</v>
          </cell>
          <cell r="B4804">
            <v>493132</v>
          </cell>
          <cell r="C4804" t="str">
            <v>414651193</v>
          </cell>
          <cell r="D4804" t="str">
            <v>FLEXTUENTI</v>
          </cell>
          <cell r="E4804" t="str">
            <v>DESPACHO</v>
          </cell>
          <cell r="F4804" t="str">
            <v>NORMAL</v>
          </cell>
          <cell r="G4804" t="str">
            <v>031080414651193</v>
          </cell>
          <cell r="H4804">
            <v>44935</v>
          </cell>
          <cell r="I4804" t="str">
            <v>ENTREGADO</v>
          </cell>
          <cell r="J4804">
            <v>44936</v>
          </cell>
          <cell r="K4804" t="str">
            <v>ANDRES GABRIEL ANGULO SALAZAR</v>
          </cell>
          <cell r="L4804" t="str">
            <v>AV CAPITAN CALLES SN  SN</v>
          </cell>
          <cell r="M4804" t="str">
            <v>1803371697</v>
          </cell>
          <cell r="N4804" t="str">
            <v>0982081153/0999746306</v>
          </cell>
          <cell r="O4804" t="str">
            <v/>
          </cell>
          <cell r="P4804" t="str">
            <v>SHUSHUFINDI</v>
          </cell>
          <cell r="Q4804" t="str">
            <v>SHUSHUFINDI</v>
          </cell>
          <cell r="R4804" t="str">
            <v>SUCUMBIOS</v>
          </cell>
          <cell r="T4804" t="str">
            <v>TRAMACO</v>
          </cell>
          <cell r="U4804" t="str">
            <v>FLEXNETUIO_PROVINCIA</v>
          </cell>
          <cell r="V4804">
            <v>1</v>
          </cell>
          <cell r="W4804">
            <v>1</v>
          </cell>
          <cell r="X4804" t="str">
            <v>FLEXNET ECUADOR - FLEXTUENTI</v>
          </cell>
          <cell r="Y4804" t="str">
            <v>CALLE 28 DE JUNIO S/N Y GARCIA MORENO ENTRADA LLANO GRANDE</v>
          </cell>
        </row>
        <row r="4805">
          <cell r="A4805" t="str">
            <v>414651196</v>
          </cell>
          <cell r="B4805">
            <v>493133</v>
          </cell>
          <cell r="C4805" t="str">
            <v>414651196</v>
          </cell>
          <cell r="D4805" t="str">
            <v>FLEXTUENTI</v>
          </cell>
          <cell r="E4805" t="str">
            <v>DESPACHO</v>
          </cell>
          <cell r="F4805" t="str">
            <v>NORMAL</v>
          </cell>
          <cell r="G4805" t="str">
            <v>031080414651196</v>
          </cell>
          <cell r="H4805">
            <v>44935</v>
          </cell>
          <cell r="I4805" t="str">
            <v>ENTREGADO</v>
          </cell>
          <cell r="J4805">
            <v>44936</v>
          </cell>
          <cell r="K4805" t="str">
            <v>Shamara Sandoval</v>
          </cell>
          <cell r="L4805" t="str">
            <v>SIMON PLATA TORRES   AV PRINCIPAL  CASA 8  CALLE B</v>
          </cell>
          <cell r="M4805" t="str">
            <v>0850584244</v>
          </cell>
          <cell r="N4805" t="str">
            <v>0961165676/0979240951</v>
          </cell>
          <cell r="O4805" t="str">
            <v/>
          </cell>
          <cell r="P4805" t="str">
            <v>ESMERALDAS</v>
          </cell>
          <cell r="Q4805" t="str">
            <v>ESMERALDAS</v>
          </cell>
          <cell r="R4805" t="str">
            <v>ESMERALDAS</v>
          </cell>
          <cell r="T4805" t="str">
            <v>TRAMACO</v>
          </cell>
          <cell r="U4805" t="str">
            <v>FLEXNETUIO_PROVINCIA</v>
          </cell>
          <cell r="V4805">
            <v>1</v>
          </cell>
          <cell r="W4805">
            <v>1</v>
          </cell>
          <cell r="X4805" t="str">
            <v>FLEXNET ECUADOR - FLEXTUENTI</v>
          </cell>
          <cell r="Y4805" t="str">
            <v>CALLE 28 DE JUNIO S/N Y GARCIA MORENO ENTRADA LLANO GRANDE</v>
          </cell>
        </row>
        <row r="4806">
          <cell r="A4806" t="str">
            <v>414651197</v>
          </cell>
          <cell r="B4806">
            <v>493134</v>
          </cell>
          <cell r="C4806" t="str">
            <v>414651197</v>
          </cell>
          <cell r="D4806" t="str">
            <v>FLEXTUENTI</v>
          </cell>
          <cell r="E4806" t="str">
            <v>DESPACHO</v>
          </cell>
          <cell r="F4806" t="str">
            <v>NORMAL</v>
          </cell>
          <cell r="G4806" t="str">
            <v>031080414651197</v>
          </cell>
          <cell r="H4806">
            <v>44935</v>
          </cell>
          <cell r="I4806" t="str">
            <v>ENTREGADO</v>
          </cell>
          <cell r="J4806">
            <v>44937</v>
          </cell>
          <cell r="K4806" t="str">
            <v>Robert Chavez</v>
          </cell>
          <cell r="L4806" t="str">
            <v>VELASCO   AURELIO MOSQUERA SN CALLE OTTO AROSEMENA</v>
          </cell>
          <cell r="M4806" t="str">
            <v>1802176865</v>
          </cell>
          <cell r="N4806" t="str">
            <v>0998543928/0999859852</v>
          </cell>
          <cell r="O4806" t="str">
            <v/>
          </cell>
          <cell r="P4806" t="str">
            <v>RIOBAMBA</v>
          </cell>
          <cell r="Q4806" t="str">
            <v>RIOBAMBA</v>
          </cell>
          <cell r="R4806" t="str">
            <v>CHIMBORAZO</v>
          </cell>
          <cell r="T4806" t="str">
            <v>TRAMACO</v>
          </cell>
          <cell r="U4806" t="str">
            <v>FLEXNETUIO_PROVINCIA</v>
          </cell>
          <cell r="V4806">
            <v>1</v>
          </cell>
          <cell r="W4806">
            <v>1</v>
          </cell>
          <cell r="X4806" t="str">
            <v>FLEXNET ECUADOR - FLEXTUENTI</v>
          </cell>
          <cell r="Y4806" t="str">
            <v>CALLE 28 DE JUNIO S/N Y GARCIA MORENO ENTRADA LLANO GRANDE</v>
          </cell>
        </row>
        <row r="4807">
          <cell r="A4807" t="str">
            <v>414651240</v>
          </cell>
          <cell r="B4807">
            <v>493135</v>
          </cell>
          <cell r="C4807" t="str">
            <v>414651240</v>
          </cell>
          <cell r="D4807" t="str">
            <v>FLEXTUENTI</v>
          </cell>
          <cell r="E4807" t="str">
            <v>DESPACHO</v>
          </cell>
          <cell r="F4807" t="str">
            <v>NORMAL</v>
          </cell>
          <cell r="G4807" t="str">
            <v>FT78657</v>
          </cell>
          <cell r="H4807">
            <v>44935</v>
          </cell>
          <cell r="I4807" t="str">
            <v>ENTREGADO</v>
          </cell>
          <cell r="J4807">
            <v>44936</v>
          </cell>
          <cell r="K4807" t="str">
            <v>Jeannet Duque</v>
          </cell>
          <cell r="L4807" t="str">
            <v>SAN ANTONIO LULUMBAMBA S2 218 SANTA ANA</v>
          </cell>
          <cell r="M4807" t="str">
            <v>1706814512</v>
          </cell>
          <cell r="N4807" t="str">
            <v>0969056593/0987267569</v>
          </cell>
          <cell r="O4807" t="str">
            <v/>
          </cell>
          <cell r="P4807" t="str">
            <v>QUITO</v>
          </cell>
          <cell r="Q4807" t="str">
            <v>QUITO</v>
          </cell>
          <cell r="R4807" t="str">
            <v>PICHINCHA</v>
          </cell>
          <cell r="T4807" t="str">
            <v>FLEXTRANS UIO</v>
          </cell>
          <cell r="U4807" t="str">
            <v>FLEXNETUIO_LOCAL</v>
          </cell>
          <cell r="V4807">
            <v>1</v>
          </cell>
          <cell r="W4807">
            <v>1</v>
          </cell>
          <cell r="X4807" t="str">
            <v>FLEXNET ECUADOR - FLEXTUENTI</v>
          </cell>
          <cell r="Y4807" t="str">
            <v>CALLE 28 DE JUNIO S/N Y GARCIA MORENO ENTRADA LLANO GRANDE</v>
          </cell>
        </row>
        <row r="4808">
          <cell r="A4808" t="str">
            <v>WS414639724</v>
          </cell>
          <cell r="B4808">
            <v>493136</v>
          </cell>
          <cell r="C4808" t="str">
            <v>WS414639724</v>
          </cell>
          <cell r="D4808" t="str">
            <v>FLEXTUENTI</v>
          </cell>
          <cell r="E4808" t="str">
            <v>DESPACHO</v>
          </cell>
          <cell r="F4808" t="str">
            <v>NORMAL</v>
          </cell>
          <cell r="G4808" t="str">
            <v>FT78643</v>
          </cell>
          <cell r="H4808">
            <v>44935</v>
          </cell>
          <cell r="I4808" t="str">
            <v>ENTREGADO</v>
          </cell>
          <cell r="J4808">
            <v>44936</v>
          </cell>
          <cell r="K4808" t="str">
            <v>Ruth Villavicencio</v>
          </cell>
          <cell r="L4808" t="str">
            <v>LA AURORA  AV LEON FEBRES CORDERO MNZ 5 VILLA 15 SN</v>
          </cell>
          <cell r="M4808" t="str">
            <v>0922100409</v>
          </cell>
          <cell r="N4808" t="str">
            <v>0998002470/0998002470</v>
          </cell>
          <cell r="O4808" t="str">
            <v/>
          </cell>
          <cell r="P4808" t="str">
            <v>GUAYAQUIL</v>
          </cell>
          <cell r="Q4808" t="str">
            <v>GUAYAQUIL</v>
          </cell>
          <cell r="R4808" t="str">
            <v>GUAYAS</v>
          </cell>
          <cell r="T4808" t="str">
            <v>ITSACOURIER</v>
          </cell>
          <cell r="U4808" t="str">
            <v>FLEXNETUIO_GYE</v>
          </cell>
          <cell r="V4808">
            <v>1</v>
          </cell>
          <cell r="W4808">
            <v>1</v>
          </cell>
          <cell r="X4808" t="str">
            <v>FLEXNET ECUADOR - FLEXTUENTI</v>
          </cell>
          <cell r="Y4808" t="str">
            <v>CALLE 28 DE JUNIO S/N Y GARCIA MORENO ENTRADA LLANO GRANDE</v>
          </cell>
        </row>
        <row r="4809">
          <cell r="A4809" t="str">
            <v>WS414639894</v>
          </cell>
          <cell r="B4809">
            <v>493137</v>
          </cell>
          <cell r="C4809" t="str">
            <v>WS414639894</v>
          </cell>
          <cell r="D4809" t="str">
            <v>FLEXTUENTI</v>
          </cell>
          <cell r="E4809" t="str">
            <v>DESPACHO</v>
          </cell>
          <cell r="F4809" t="str">
            <v>NORMAL</v>
          </cell>
          <cell r="G4809" t="str">
            <v>FT78663</v>
          </cell>
          <cell r="H4809">
            <v>44935</v>
          </cell>
          <cell r="I4809" t="str">
            <v>ENTREGADO</v>
          </cell>
          <cell r="J4809">
            <v>44938</v>
          </cell>
          <cell r="K4809" t="str">
            <v>Alexis Manay</v>
          </cell>
          <cell r="L4809" t="str">
            <v>ITCHIMBIA   GUADALUPANA N1754 PABLO GUEVARA</v>
          </cell>
          <cell r="M4809" t="str">
            <v>1728723261</v>
          </cell>
          <cell r="N4809" t="str">
            <v>0967711541/0967711541</v>
          </cell>
          <cell r="O4809" t="str">
            <v/>
          </cell>
          <cell r="P4809" t="str">
            <v>QUITO</v>
          </cell>
          <cell r="Q4809" t="str">
            <v>QUITO</v>
          </cell>
          <cell r="R4809" t="str">
            <v>PICHINCHA</v>
          </cell>
          <cell r="T4809" t="str">
            <v>FLEXTRANS UIO</v>
          </cell>
          <cell r="U4809" t="str">
            <v>FLEXNETUIO_LOCAL</v>
          </cell>
          <cell r="V4809">
            <v>1</v>
          </cell>
          <cell r="W4809">
            <v>1</v>
          </cell>
          <cell r="X4809" t="str">
            <v>FLEXNET ECUADOR - FLEXTUENTI</v>
          </cell>
          <cell r="Y4809" t="str">
            <v>CALLE 28 DE JUNIO S/N Y GARCIA MORENO ENTRADA LLANO GRANDE</v>
          </cell>
        </row>
        <row r="4810">
          <cell r="A4810" t="str">
            <v>WS414639924</v>
          </cell>
          <cell r="B4810">
            <v>493138</v>
          </cell>
          <cell r="C4810" t="str">
            <v>WS414639924</v>
          </cell>
          <cell r="D4810" t="str">
            <v>FLEXTUENTI</v>
          </cell>
          <cell r="E4810" t="str">
            <v>DESPACHO</v>
          </cell>
          <cell r="F4810" t="str">
            <v>NORMAL</v>
          </cell>
          <cell r="G4810" t="str">
            <v>031080414639924</v>
          </cell>
          <cell r="H4810">
            <v>44935</v>
          </cell>
          <cell r="I4810" t="str">
            <v>ENTREGADO</v>
          </cell>
          <cell r="J4810">
            <v>44937</v>
          </cell>
          <cell r="K4810" t="str">
            <v>Antonella Pinargote</v>
          </cell>
          <cell r="L4810" t="str">
            <v>PORTOVIEJO   C C1 SN ENTRE JUAN PABLO II Y 25 DE DICIEMBRE</v>
          </cell>
          <cell r="M4810" t="str">
            <v>1316269669</v>
          </cell>
          <cell r="N4810" t="str">
            <v>0994474765/0994474765</v>
          </cell>
          <cell r="O4810" t="str">
            <v/>
          </cell>
          <cell r="P4810" t="str">
            <v>PORTOVIEJO</v>
          </cell>
          <cell r="Q4810" t="str">
            <v>PORTOVIEJO</v>
          </cell>
          <cell r="R4810" t="str">
            <v>MANABI</v>
          </cell>
          <cell r="T4810" t="str">
            <v>TRAMACO</v>
          </cell>
          <cell r="U4810" t="str">
            <v>FLEXNETUIO_PROVINCIA</v>
          </cell>
          <cell r="V4810">
            <v>1</v>
          </cell>
          <cell r="W4810">
            <v>1</v>
          </cell>
          <cell r="X4810" t="str">
            <v>FLEXNET ECUADOR - FLEXTUENTI</v>
          </cell>
          <cell r="Y4810" t="str">
            <v>CALLE 28 DE JUNIO S/N Y GARCIA MORENO ENTRADA LLANO GRANDE</v>
          </cell>
        </row>
        <row r="4811">
          <cell r="A4811" t="str">
            <v>414609533</v>
          </cell>
          <cell r="B4811">
            <v>493087</v>
          </cell>
          <cell r="C4811" t="str">
            <v>414609533</v>
          </cell>
          <cell r="D4811" t="str">
            <v>FLEXTUENTI</v>
          </cell>
          <cell r="E4811" t="str">
            <v>DESPACHO</v>
          </cell>
          <cell r="F4811" t="str">
            <v>NORMAL</v>
          </cell>
          <cell r="G4811" t="str">
            <v>FT78667</v>
          </cell>
          <cell r="H4811">
            <v>44935</v>
          </cell>
          <cell r="I4811" t="str">
            <v>ENTREGADO</v>
          </cell>
          <cell r="J4811">
            <v>44936</v>
          </cell>
          <cell r="K4811" t="str">
            <v>Henry David Aviles</v>
          </cell>
          <cell r="L4811" t="str">
            <v>SOLANDA  CALLE S21A  S21 34  CALLE JOSE ABARCAS</v>
          </cell>
          <cell r="M4811" t="str">
            <v>0201341898</v>
          </cell>
          <cell r="N4811" t="str">
            <v>0992687092/0992607027</v>
          </cell>
          <cell r="O4811" t="str">
            <v/>
          </cell>
          <cell r="P4811" t="str">
            <v>QUITO</v>
          </cell>
          <cell r="Q4811" t="str">
            <v>QUITO</v>
          </cell>
          <cell r="R4811" t="str">
            <v>PICHINCHA</v>
          </cell>
          <cell r="U4811" t="str">
            <v>FLEXNETUIO_LOCAL</v>
          </cell>
          <cell r="V4811">
            <v>1</v>
          </cell>
          <cell r="W4811">
            <v>1</v>
          </cell>
          <cell r="X4811" t="str">
            <v>FLEXNET ECUADOR - FLEXTUENTI</v>
          </cell>
          <cell r="Y4811" t="str">
            <v>CALLE 28 DE JUNIO S/N Y GARCIA MORENO ENTRADA LLANO GRANDE</v>
          </cell>
        </row>
        <row r="4812">
          <cell r="A4812" t="str">
            <v>414618162</v>
          </cell>
          <cell r="B4812">
            <v>493088</v>
          </cell>
          <cell r="C4812" t="str">
            <v>414618162</v>
          </cell>
          <cell r="D4812" t="str">
            <v>FLEXTUENTI</v>
          </cell>
          <cell r="E4812" t="str">
            <v>DESPACHO</v>
          </cell>
          <cell r="F4812" t="str">
            <v>NORMAL</v>
          </cell>
          <cell r="G4812" t="str">
            <v>FT78666</v>
          </cell>
          <cell r="H4812">
            <v>44935</v>
          </cell>
          <cell r="I4812" t="str">
            <v>ENTREGADO</v>
          </cell>
          <cell r="J4812">
            <v>44936</v>
          </cell>
          <cell r="K4812" t="str">
            <v>Pamela Nacata</v>
          </cell>
          <cell r="L4812" t="str">
            <v>AMAGUAA,A   CALLE EUGENIO  ESPEJO E6 28 CALLE PEDRO VICENTE MALDONADO</v>
          </cell>
          <cell r="M4812" t="str">
            <v>1727683672</v>
          </cell>
          <cell r="N4812" t="str">
            <v>0992987099/0995513755</v>
          </cell>
          <cell r="O4812" t="str">
            <v/>
          </cell>
          <cell r="P4812" t="str">
            <v>QUITO</v>
          </cell>
          <cell r="Q4812" t="str">
            <v>QUITO</v>
          </cell>
          <cell r="R4812" t="str">
            <v>PICHINCHA</v>
          </cell>
          <cell r="T4812" t="str">
            <v>FLEXTRANS UIO</v>
          </cell>
          <cell r="U4812" t="str">
            <v>FLEXNETUIO_LOCAL</v>
          </cell>
          <cell r="V4812">
            <v>1</v>
          </cell>
          <cell r="W4812">
            <v>1</v>
          </cell>
          <cell r="X4812" t="str">
            <v>FLEXNET ECUADOR - FLEXTUENTI</v>
          </cell>
          <cell r="Y4812" t="str">
            <v>CALLE 28 DE JUNIO S/N Y GARCIA MORENO ENTRADA LLANO GRANDE</v>
          </cell>
        </row>
        <row r="4813">
          <cell r="A4813" t="str">
            <v>414618219</v>
          </cell>
          <cell r="B4813">
            <v>493089</v>
          </cell>
          <cell r="C4813" t="str">
            <v>414618219</v>
          </cell>
          <cell r="D4813" t="str">
            <v>FLEXTUENTI</v>
          </cell>
          <cell r="E4813" t="str">
            <v>DESPACHO</v>
          </cell>
          <cell r="F4813" t="str">
            <v>NORMAL</v>
          </cell>
          <cell r="G4813" t="str">
            <v>FT78645</v>
          </cell>
          <cell r="H4813">
            <v>44935</v>
          </cell>
          <cell r="I4813" t="str">
            <v>ENTREGADO</v>
          </cell>
          <cell r="J4813">
            <v>44936</v>
          </cell>
          <cell r="K4813" t="str">
            <v>JOSE RIGOBERTO CORNEJO SALAZAR</v>
          </cell>
          <cell r="L4813" t="str">
            <v>TARQUI (GY) CALLE TEODORO ALVARADO OLEA MZ952 SL26 AV 1B NE</v>
          </cell>
          <cell r="M4813" t="str">
            <v>1102467063</v>
          </cell>
          <cell r="N4813" t="str">
            <v>0991197599/05944613434</v>
          </cell>
          <cell r="O4813" t="str">
            <v/>
          </cell>
          <cell r="P4813" t="str">
            <v>GUAYAQUIL</v>
          </cell>
          <cell r="Q4813" t="str">
            <v>GUAYAQUIL</v>
          </cell>
          <cell r="R4813" t="str">
            <v>GUAYAS</v>
          </cell>
          <cell r="T4813" t="str">
            <v>ITSACOURIER</v>
          </cell>
          <cell r="U4813" t="str">
            <v>FLEXNETUIO_GYE</v>
          </cell>
          <cell r="V4813">
            <v>1</v>
          </cell>
          <cell r="W4813">
            <v>1</v>
          </cell>
          <cell r="X4813" t="str">
            <v>FLEXNET ECUADOR - FLEXTUENTI</v>
          </cell>
          <cell r="Y4813" t="str">
            <v>CALLE 28 DE JUNIO S/N Y GARCIA MORENO ENTRADA LLANO GRANDE</v>
          </cell>
        </row>
        <row r="4814">
          <cell r="A4814" t="str">
            <v>414639554</v>
          </cell>
          <cell r="B4814">
            <v>493090</v>
          </cell>
          <cell r="C4814" t="str">
            <v>414639554</v>
          </cell>
          <cell r="D4814" t="str">
            <v>FLEXTUENTI</v>
          </cell>
          <cell r="E4814" t="str">
            <v>DESPACHO</v>
          </cell>
          <cell r="F4814" t="str">
            <v>NORMAL</v>
          </cell>
          <cell r="G4814" t="str">
            <v>FT78665</v>
          </cell>
          <cell r="H4814">
            <v>44935</v>
          </cell>
          <cell r="I4814" t="str">
            <v>ENTREGADO</v>
          </cell>
          <cell r="J4814">
            <v>44936</v>
          </cell>
          <cell r="K4814" t="str">
            <v>David Argoti</v>
          </cell>
          <cell r="L4814" t="str">
            <v>LA CONCEPCION  AV RIO AMAZONAS SN AV DE LA PRENSA</v>
          </cell>
          <cell r="M4814" t="str">
            <v>1716302813</v>
          </cell>
          <cell r="N4814" t="str">
            <v>0984098866/0984098866</v>
          </cell>
          <cell r="O4814" t="str">
            <v/>
          </cell>
          <cell r="P4814" t="str">
            <v>QUITO</v>
          </cell>
          <cell r="Q4814" t="str">
            <v>QUITO</v>
          </cell>
          <cell r="R4814" t="str">
            <v>PICHINCHA</v>
          </cell>
          <cell r="U4814" t="str">
            <v>FLEXNETUIO_LOCAL</v>
          </cell>
          <cell r="V4814">
            <v>1</v>
          </cell>
          <cell r="W4814">
            <v>1</v>
          </cell>
          <cell r="X4814" t="str">
            <v>FLEXNET ECUADOR - FLEXTUENTI</v>
          </cell>
          <cell r="Y4814" t="str">
            <v>CALLE 28 DE JUNIO S/N Y GARCIA MORENO ENTRADA LLANO GRANDE</v>
          </cell>
        </row>
        <row r="4815">
          <cell r="A4815" t="str">
            <v>414639568</v>
          </cell>
          <cell r="B4815">
            <v>493091</v>
          </cell>
          <cell r="C4815" t="str">
            <v>414639568</v>
          </cell>
          <cell r="D4815" t="str">
            <v>FLEXTUENTI</v>
          </cell>
          <cell r="E4815" t="str">
            <v>DESPACHO</v>
          </cell>
          <cell r="F4815" t="str">
            <v>NORMAL</v>
          </cell>
          <cell r="G4815" t="str">
            <v>FT78675</v>
          </cell>
          <cell r="H4815">
            <v>44935</v>
          </cell>
          <cell r="I4815" t="str">
            <v>ENTREGADO</v>
          </cell>
          <cell r="J4815">
            <v>44937</v>
          </cell>
          <cell r="K4815" t="str">
            <v>Daniel Taco</v>
          </cell>
          <cell r="L4815" t="str">
            <v>CALDERON CALLE CALIXTO MUZO SN  CC</v>
          </cell>
          <cell r="M4815" t="str">
            <v>1722583117</v>
          </cell>
          <cell r="N4815" t="str">
            <v>0992841695/0991449851</v>
          </cell>
          <cell r="O4815" t="str">
            <v/>
          </cell>
          <cell r="P4815" t="str">
            <v>QUITO</v>
          </cell>
          <cell r="Q4815" t="str">
            <v>QUITO</v>
          </cell>
          <cell r="R4815" t="str">
            <v>PICHINCHA</v>
          </cell>
          <cell r="U4815" t="str">
            <v>FLEXNETUIO_LOCAL</v>
          </cell>
          <cell r="V4815">
            <v>1</v>
          </cell>
          <cell r="W4815">
            <v>1</v>
          </cell>
          <cell r="X4815" t="str">
            <v>FLEXNET ECUADOR - FLEXTUENTI</v>
          </cell>
          <cell r="Y4815" t="str">
            <v>CALLE 28 DE JUNIO S/N Y GARCIA MORENO ENTRADA LLANO GRANDE</v>
          </cell>
        </row>
        <row r="4816">
          <cell r="A4816" t="str">
            <v>414639623</v>
          </cell>
          <cell r="B4816">
            <v>493092</v>
          </cell>
          <cell r="C4816" t="str">
            <v>414639623</v>
          </cell>
          <cell r="D4816" t="str">
            <v>FLEXTUENTI</v>
          </cell>
          <cell r="E4816" t="str">
            <v>DESPACHO</v>
          </cell>
          <cell r="F4816" t="str">
            <v>NORMAL</v>
          </cell>
          <cell r="G4816" t="str">
            <v>FT78673</v>
          </cell>
          <cell r="H4816">
            <v>44935</v>
          </cell>
          <cell r="I4816" t="str">
            <v>ENTREGADO</v>
          </cell>
          <cell r="J4816">
            <v>44937</v>
          </cell>
          <cell r="K4816" t="str">
            <v>Mirelly Recalde</v>
          </cell>
          <cell r="L4816" t="str">
            <v>INAQUITO CALLE GIACOMO ROCCA N32 262 CALLE IGNACIO BOSSANO</v>
          </cell>
          <cell r="M4816" t="str">
            <v>1726318320</v>
          </cell>
          <cell r="N4816" t="str">
            <v>0995595694/0995425641</v>
          </cell>
          <cell r="O4816" t="str">
            <v/>
          </cell>
          <cell r="P4816" t="str">
            <v>QUITO</v>
          </cell>
          <cell r="Q4816" t="str">
            <v>QUITO</v>
          </cell>
          <cell r="R4816" t="str">
            <v>PICHINCHA</v>
          </cell>
          <cell r="T4816" t="str">
            <v>FLEXTRANS UIO</v>
          </cell>
          <cell r="U4816" t="str">
            <v>FLEXNETUIO_LOCAL</v>
          </cell>
          <cell r="V4816">
            <v>1</v>
          </cell>
          <cell r="W4816">
            <v>1</v>
          </cell>
          <cell r="X4816" t="str">
            <v>FLEXNET ECUADOR - FLEXTUENTI</v>
          </cell>
          <cell r="Y4816" t="str">
            <v>CALLE 28 DE JUNIO S/N Y GARCIA MORENO ENTRADA LLANO GRANDE</v>
          </cell>
        </row>
        <row r="4817">
          <cell r="A4817" t="str">
            <v>414639633</v>
          </cell>
          <cell r="B4817">
            <v>493093</v>
          </cell>
          <cell r="C4817" t="str">
            <v>414639633</v>
          </cell>
          <cell r="D4817" t="str">
            <v>FLEXTUENTI</v>
          </cell>
          <cell r="E4817" t="str">
            <v>DESPACHO</v>
          </cell>
          <cell r="F4817" t="str">
            <v>NORMAL</v>
          </cell>
          <cell r="G4817" t="str">
            <v>031080414639633</v>
          </cell>
          <cell r="H4817">
            <v>44935</v>
          </cell>
          <cell r="I4817" t="str">
            <v>ENTREGADO</v>
          </cell>
          <cell r="J4817">
            <v>44936</v>
          </cell>
          <cell r="K4817" t="str">
            <v>Maria Belen Santi Vargas</v>
          </cell>
          <cell r="L4817" t="str">
            <v>PASCUALES  CIUDADELA LOS VERGELES SEGUNDA ETAPA  MZ 113 SOLAR 31  SN</v>
          </cell>
          <cell r="M4817" t="str">
            <v>0931153738</v>
          </cell>
          <cell r="N4817" t="str">
            <v>0979471743/0985659382</v>
          </cell>
          <cell r="O4817" t="str">
            <v/>
          </cell>
          <cell r="P4817" t="str">
            <v>GUAYAQUIL</v>
          </cell>
          <cell r="Q4817" t="str">
            <v>GUAYAQUIL</v>
          </cell>
          <cell r="R4817" t="str">
            <v>GUAYAS</v>
          </cell>
          <cell r="T4817" t="str">
            <v>TRAMACO</v>
          </cell>
          <cell r="U4817" t="str">
            <v>FLEXNETUIO_GYE</v>
          </cell>
          <cell r="V4817">
            <v>1</v>
          </cell>
          <cell r="W4817">
            <v>1</v>
          </cell>
          <cell r="X4817" t="str">
            <v>FLEXNET ECUADOR - FLEXTUENTI</v>
          </cell>
          <cell r="Y4817" t="str">
            <v>CALLE 28 DE JUNIO S/N Y GARCIA MORENO ENTRADA LLANO GRANDE</v>
          </cell>
        </row>
        <row r="4818">
          <cell r="A4818" t="str">
            <v>414639675</v>
          </cell>
          <cell r="B4818">
            <v>493094</v>
          </cell>
          <cell r="C4818" t="str">
            <v>414639675</v>
          </cell>
          <cell r="D4818" t="str">
            <v>FLEXTUENTI</v>
          </cell>
          <cell r="E4818" t="str">
            <v>DESPACHO</v>
          </cell>
          <cell r="F4818" t="str">
            <v>NORMAL</v>
          </cell>
          <cell r="G4818" t="str">
            <v>FT78672</v>
          </cell>
          <cell r="H4818">
            <v>44935</v>
          </cell>
          <cell r="I4818" t="str">
            <v>ENTREGADO</v>
          </cell>
          <cell r="J4818">
            <v>44936</v>
          </cell>
          <cell r="K4818" t="str">
            <v>kevin curicho</v>
          </cell>
          <cell r="L4818" t="str">
            <v>CHILLOGALLO  AV MARISCAL SUCRE  SN  CALLE TABIAZO</v>
          </cell>
          <cell r="M4818" t="str">
            <v>1751152180</v>
          </cell>
          <cell r="N4818" t="str">
            <v>0983582003/0963377815</v>
          </cell>
          <cell r="O4818" t="str">
            <v/>
          </cell>
          <cell r="P4818" t="str">
            <v>QUITO</v>
          </cell>
          <cell r="Q4818" t="str">
            <v>QUITO</v>
          </cell>
          <cell r="R4818" t="str">
            <v>PICHINCHA</v>
          </cell>
          <cell r="U4818" t="str">
            <v>FLEXNETUIO_LOCAL</v>
          </cell>
          <cell r="V4818">
            <v>1</v>
          </cell>
          <cell r="W4818">
            <v>1</v>
          </cell>
          <cell r="X4818" t="str">
            <v>FLEXNET ECUADOR - FLEXTUENTI</v>
          </cell>
          <cell r="Y4818" t="str">
            <v>CALLE 28 DE JUNIO S/N Y GARCIA MORENO ENTRADA LLANO GRANDE</v>
          </cell>
        </row>
        <row r="4819">
          <cell r="A4819" t="str">
            <v>414639684</v>
          </cell>
          <cell r="B4819">
            <v>493095</v>
          </cell>
          <cell r="C4819" t="str">
            <v>414639684</v>
          </cell>
          <cell r="D4819" t="str">
            <v>FLEXTUENTI</v>
          </cell>
          <cell r="E4819" t="str">
            <v>DESPACHO</v>
          </cell>
          <cell r="F4819" t="str">
            <v>NORMAL</v>
          </cell>
          <cell r="G4819" t="str">
            <v>031080414639684</v>
          </cell>
          <cell r="H4819">
            <v>44935</v>
          </cell>
          <cell r="I4819" t="str">
            <v>ENTREGADO</v>
          </cell>
          <cell r="J4819">
            <v>44938</v>
          </cell>
          <cell r="K4819" t="str">
            <v>Italo Mindiola</v>
          </cell>
          <cell r="L4819" t="str">
            <v>NARANJITO AV  5 DE OCTUBRE SN  SIMON BOLIVAR</v>
          </cell>
          <cell r="M4819" t="str">
            <v>0927995886</v>
          </cell>
          <cell r="N4819" t="str">
            <v>0998183484/0984856852</v>
          </cell>
          <cell r="O4819" t="str">
            <v/>
          </cell>
          <cell r="P4819" t="str">
            <v>NARANJITO</v>
          </cell>
          <cell r="Q4819" t="str">
            <v>NARANJITO</v>
          </cell>
          <cell r="R4819" t="str">
            <v>GUAYAS</v>
          </cell>
          <cell r="T4819" t="str">
            <v>TRAMACO</v>
          </cell>
          <cell r="U4819" t="str">
            <v>FLEXNETUIO_PROVINCIA</v>
          </cell>
          <cell r="V4819">
            <v>1</v>
          </cell>
          <cell r="W4819">
            <v>1</v>
          </cell>
          <cell r="X4819" t="str">
            <v>FLEXNET ECUADOR - FLEXTUENTI</v>
          </cell>
          <cell r="Y4819" t="str">
            <v>CALLE 28 DE JUNIO S/N Y GARCIA MORENO ENTRADA LLANO GRANDE</v>
          </cell>
        </row>
        <row r="4820">
          <cell r="A4820" t="str">
            <v>414639721</v>
          </cell>
          <cell r="B4820">
            <v>493096</v>
          </cell>
          <cell r="C4820" t="str">
            <v>414639721</v>
          </cell>
          <cell r="D4820" t="str">
            <v>FLEXTUENTI</v>
          </cell>
          <cell r="E4820" t="str">
            <v>DESPACHO</v>
          </cell>
          <cell r="F4820" t="str">
            <v>NORMAL</v>
          </cell>
          <cell r="G4820" t="str">
            <v>031080414639721</v>
          </cell>
          <cell r="H4820">
            <v>44935</v>
          </cell>
          <cell r="I4820" t="str">
            <v>ENTREGADO</v>
          </cell>
          <cell r="J4820">
            <v>44936</v>
          </cell>
          <cell r="K4820" t="str">
            <v>Joel Jairo Carrasco Pena</v>
          </cell>
          <cell r="L4820" t="str">
            <v>PASCUALES AV 1 NE  MZ 1015 VILLA 19 AV FRANCISCO DE ORELLANA</v>
          </cell>
          <cell r="M4820" t="str">
            <v>0954129276</v>
          </cell>
          <cell r="N4820" t="str">
            <v>0978760107/0984485128</v>
          </cell>
          <cell r="O4820" t="str">
            <v/>
          </cell>
          <cell r="P4820" t="str">
            <v>GUAYAQUIL</v>
          </cell>
          <cell r="Q4820" t="str">
            <v>GUAYAQUIL</v>
          </cell>
          <cell r="R4820" t="str">
            <v>GUAYAS</v>
          </cell>
          <cell r="T4820" t="str">
            <v>TRAMACO</v>
          </cell>
          <cell r="U4820" t="str">
            <v>FLEXNETUIO_GYE</v>
          </cell>
          <cell r="V4820">
            <v>1</v>
          </cell>
          <cell r="W4820">
            <v>1</v>
          </cell>
          <cell r="X4820" t="str">
            <v>FLEXNET ECUADOR - FLEXTUENTI</v>
          </cell>
          <cell r="Y4820" t="str">
            <v>CALLE 28 DE JUNIO S/N Y GARCIA MORENO ENTRADA LLANO GRANDE</v>
          </cell>
        </row>
        <row r="4821">
          <cell r="A4821" t="str">
            <v>414639722</v>
          </cell>
          <cell r="B4821">
            <v>493097</v>
          </cell>
          <cell r="C4821" t="str">
            <v>414639722</v>
          </cell>
          <cell r="D4821" t="str">
            <v>FLEXTUENTI</v>
          </cell>
          <cell r="E4821" t="str">
            <v>DESPACHO</v>
          </cell>
          <cell r="F4821" t="str">
            <v>NORMAL</v>
          </cell>
          <cell r="G4821" t="str">
            <v>FT78671</v>
          </cell>
          <cell r="H4821">
            <v>44935</v>
          </cell>
          <cell r="I4821" t="str">
            <v>ENTREGADO</v>
          </cell>
          <cell r="J4821">
            <v>44936</v>
          </cell>
          <cell r="K4821" t="str">
            <v>Yahaira Almachi</v>
          </cell>
          <cell r="L4821" t="str">
            <v>PUENGASI CALLE  LINEA FERREA LOTE E12 64 SN</v>
          </cell>
          <cell r="M4821" t="str">
            <v>1727286773</v>
          </cell>
          <cell r="N4821" t="str">
            <v>0969317170/0987527145</v>
          </cell>
          <cell r="O4821" t="str">
            <v/>
          </cell>
          <cell r="P4821" t="str">
            <v>QUITO</v>
          </cell>
          <cell r="Q4821" t="str">
            <v>QUITO</v>
          </cell>
          <cell r="R4821" t="str">
            <v>PICHINCHA</v>
          </cell>
          <cell r="U4821" t="str">
            <v>FLEXNETUIO_LOCAL</v>
          </cell>
          <cell r="V4821">
            <v>1</v>
          </cell>
          <cell r="W4821">
            <v>1</v>
          </cell>
          <cell r="X4821" t="str">
            <v>FLEXNET ECUADOR - FLEXTUENTI</v>
          </cell>
          <cell r="Y4821" t="str">
            <v>CALLE 28 DE JUNIO S/N Y GARCIA MORENO ENTRADA LLANO GRANDE</v>
          </cell>
        </row>
        <row r="4822">
          <cell r="A4822" t="str">
            <v>414639726</v>
          </cell>
          <cell r="B4822">
            <v>493098</v>
          </cell>
          <cell r="C4822" t="str">
            <v>414639726</v>
          </cell>
          <cell r="D4822" t="str">
            <v>FLEXTUENTI</v>
          </cell>
          <cell r="E4822" t="str">
            <v>DESPACHO</v>
          </cell>
          <cell r="F4822" t="str">
            <v>NORMAL</v>
          </cell>
          <cell r="G4822" t="str">
            <v>031080414639726</v>
          </cell>
          <cell r="H4822">
            <v>44935</v>
          </cell>
          <cell r="I4822" t="str">
            <v>ENTREGADO</v>
          </cell>
          <cell r="J4822">
            <v>44936</v>
          </cell>
          <cell r="K4822" t="str">
            <v>JANDRY PAZMINO</v>
          </cell>
          <cell r="L4822" t="str">
            <v>EL RECREO AV  LAURICE ANTON DE SALEM MZ 301 VILLA 16  CALLE PRINCIPAL</v>
          </cell>
          <cell r="M4822" t="str">
            <v>0951752245</v>
          </cell>
          <cell r="N4822" t="str">
            <v>0994098072/0964083450</v>
          </cell>
          <cell r="O4822" t="str">
            <v/>
          </cell>
          <cell r="P4822" t="str">
            <v>DURAN</v>
          </cell>
          <cell r="Q4822" t="str">
            <v>DURAN</v>
          </cell>
          <cell r="R4822" t="str">
            <v>GUAYAS</v>
          </cell>
          <cell r="T4822" t="str">
            <v>TRAMACO</v>
          </cell>
          <cell r="U4822" t="str">
            <v>FLEXNETUIO_GYE</v>
          </cell>
          <cell r="V4822">
            <v>1</v>
          </cell>
          <cell r="W4822">
            <v>1</v>
          </cell>
          <cell r="X4822" t="str">
            <v>FLEXNET ECUADOR - FLEXTUENTI</v>
          </cell>
          <cell r="Y4822" t="str">
            <v>CALLE 28 DE JUNIO S/N Y GARCIA MORENO ENTRADA LLANO GRANDE</v>
          </cell>
        </row>
        <row r="4823">
          <cell r="A4823" t="str">
            <v>414639727</v>
          </cell>
          <cell r="B4823">
            <v>493099</v>
          </cell>
          <cell r="C4823" t="str">
            <v>414639727</v>
          </cell>
          <cell r="D4823" t="str">
            <v>FLEXTUENTI</v>
          </cell>
          <cell r="E4823" t="str">
            <v>DESPACHO</v>
          </cell>
          <cell r="F4823" t="str">
            <v>DERIVADO PICK UP</v>
          </cell>
          <cell r="G4823" t="str">
            <v>031080414639727</v>
          </cell>
          <cell r="H4823">
            <v>44935</v>
          </cell>
          <cell r="I4823" t="str">
            <v>ENTREGADO</v>
          </cell>
          <cell r="J4823">
            <v>44939</v>
          </cell>
          <cell r="K4823" t="str">
            <v>Steven Mendoza</v>
          </cell>
          <cell r="L4823" t="str">
            <v>OFICINA TRAMACO MANTA PUNTO DE VENTA CENTRO</v>
          </cell>
          <cell r="M4823" t="str">
            <v>1350685960</v>
          </cell>
          <cell r="N4823" t="str">
            <v>0999685090/0983628449</v>
          </cell>
          <cell r="O4823" t="str">
            <v/>
          </cell>
          <cell r="P4823" t="str">
            <v>MANTA</v>
          </cell>
          <cell r="Q4823" t="str">
            <v>MANTA</v>
          </cell>
          <cell r="R4823" t="str">
            <v>MANABI</v>
          </cell>
          <cell r="T4823" t="str">
            <v>TRAMACO</v>
          </cell>
          <cell r="U4823" t="str">
            <v>FLEXNETUIO_PROVINCIA</v>
          </cell>
          <cell r="V4823">
            <v>1</v>
          </cell>
          <cell r="W4823">
            <v>1</v>
          </cell>
          <cell r="X4823" t="str">
            <v>FLEXNET ECUADOR - FLEXTUENTI</v>
          </cell>
          <cell r="Y4823" t="str">
            <v>CALLE 28 DE JUNIO S/N Y GARCIA MORENO ENTRADA LLANO GRANDE</v>
          </cell>
        </row>
        <row r="4824">
          <cell r="A4824" t="str">
            <v>414639774</v>
          </cell>
          <cell r="B4824">
            <v>493100</v>
          </cell>
          <cell r="C4824" t="str">
            <v>414639774</v>
          </cell>
          <cell r="D4824" t="str">
            <v>FLEXTUENTI</v>
          </cell>
          <cell r="E4824" t="str">
            <v>DESPACHO</v>
          </cell>
          <cell r="F4824" t="str">
            <v>DERIVADO PICK UP</v>
          </cell>
          <cell r="G4824" t="str">
            <v>031080414639774</v>
          </cell>
          <cell r="H4824">
            <v>44935</v>
          </cell>
          <cell r="I4824" t="str">
            <v>ENTREGADO</v>
          </cell>
          <cell r="J4824">
            <v>44937</v>
          </cell>
          <cell r="K4824" t="str">
            <v>Katty MENDIETA</v>
          </cell>
          <cell r="L4824" t="str">
            <v>OFICINA TRAMACO PORTETE</v>
          </cell>
          <cell r="M4824" t="str">
            <v>0919933747</v>
          </cell>
          <cell r="N4824" t="str">
            <v>0984308811/0969501886</v>
          </cell>
          <cell r="O4824" t="str">
            <v/>
          </cell>
          <cell r="P4824" t="str">
            <v>GUAYAQUIL</v>
          </cell>
          <cell r="Q4824" t="str">
            <v>GUAYAQUIL</v>
          </cell>
          <cell r="R4824" t="str">
            <v>GUAYAS</v>
          </cell>
          <cell r="T4824" t="str">
            <v>TRAMACO</v>
          </cell>
          <cell r="U4824" t="str">
            <v>FLEXNETUIO_GYE</v>
          </cell>
          <cell r="V4824">
            <v>1</v>
          </cell>
          <cell r="W4824">
            <v>1</v>
          </cell>
          <cell r="X4824" t="str">
            <v>FLEXNET ECUADOR - FLEXTUENTI</v>
          </cell>
          <cell r="Y4824" t="str">
            <v>CALLE 28 DE JUNIO S/N Y GARCIA MORENO ENTRADA LLANO GRANDE</v>
          </cell>
        </row>
        <row r="4825">
          <cell r="A4825" t="str">
            <v>414639800</v>
          </cell>
          <cell r="B4825">
            <v>493101</v>
          </cell>
          <cell r="C4825" t="str">
            <v>414639800</v>
          </cell>
          <cell r="D4825" t="str">
            <v>FLEXTUENTI</v>
          </cell>
          <cell r="E4825" t="str">
            <v>DESPACHO</v>
          </cell>
          <cell r="F4825" t="str">
            <v>DERIVADO PICK UP</v>
          </cell>
          <cell r="G4825" t="str">
            <v>031080414639800</v>
          </cell>
          <cell r="H4825">
            <v>44935</v>
          </cell>
          <cell r="I4825" t="str">
            <v>ENTREGADO</v>
          </cell>
          <cell r="J4825">
            <v>44939</v>
          </cell>
          <cell r="K4825" t="str">
            <v>Quinche Silenni Salavarria Zambranoo</v>
          </cell>
          <cell r="L4825" t="str">
            <v>OFICINA TRAMACO CHONE</v>
          </cell>
          <cell r="M4825" t="str">
            <v>1314799279</v>
          </cell>
          <cell r="N4825" t="str">
            <v>0980383625/0991150732</v>
          </cell>
          <cell r="O4825" t="str">
            <v/>
          </cell>
          <cell r="P4825" t="str">
            <v>CHONE</v>
          </cell>
          <cell r="Q4825" t="str">
            <v>CHONE</v>
          </cell>
          <cell r="R4825" t="str">
            <v>MANABI</v>
          </cell>
          <cell r="T4825" t="str">
            <v>TRAMACO</v>
          </cell>
          <cell r="U4825" t="str">
            <v>FLEXNETUIO_PROVINCIA</v>
          </cell>
          <cell r="V4825">
            <v>1</v>
          </cell>
          <cell r="W4825">
            <v>1</v>
          </cell>
          <cell r="X4825" t="str">
            <v>FLEXNET ECUADOR - FLEXTUENTI</v>
          </cell>
          <cell r="Y4825" t="str">
            <v>CALLE 28 DE JUNIO S/N Y GARCIA MORENO ENTRADA LLANO GRANDE</v>
          </cell>
        </row>
        <row r="4826">
          <cell r="A4826" t="str">
            <v>414639834</v>
          </cell>
          <cell r="B4826">
            <v>493102</v>
          </cell>
          <cell r="C4826" t="str">
            <v>414639834</v>
          </cell>
          <cell r="D4826" t="str">
            <v>FLEXTUENTI</v>
          </cell>
          <cell r="E4826" t="str">
            <v>DESPACHO</v>
          </cell>
          <cell r="F4826" t="str">
            <v>NORMAL</v>
          </cell>
          <cell r="G4826" t="str">
            <v>FT78670</v>
          </cell>
          <cell r="H4826">
            <v>44935</v>
          </cell>
          <cell r="I4826" t="str">
            <v>ENTREGADO</v>
          </cell>
          <cell r="J4826">
            <v>44936</v>
          </cell>
          <cell r="K4826" t="str">
            <v>Christian Villafuerte</v>
          </cell>
          <cell r="L4826" t="str">
            <v>TUMBACO   CALLE E2 B  N1 136 FRANCISCO DE ORELLANA</v>
          </cell>
          <cell r="M4826" t="str">
            <v>1725622482</v>
          </cell>
          <cell r="N4826" t="str">
            <v>0998079886/0987414303</v>
          </cell>
          <cell r="O4826" t="str">
            <v/>
          </cell>
          <cell r="P4826" t="str">
            <v>QUITO</v>
          </cell>
          <cell r="Q4826" t="str">
            <v>QUITO</v>
          </cell>
          <cell r="R4826" t="str">
            <v>PICHINCHA</v>
          </cell>
          <cell r="T4826" t="str">
            <v>FLEXTRANS UIO</v>
          </cell>
          <cell r="U4826" t="str">
            <v>FLEXNETUIO_LOCAL</v>
          </cell>
          <cell r="V4826">
            <v>1</v>
          </cell>
          <cell r="W4826">
            <v>1</v>
          </cell>
          <cell r="X4826" t="str">
            <v>FLEXNET ECUADOR - FLEXTUENTI</v>
          </cell>
          <cell r="Y4826" t="str">
            <v>CALLE 28 DE JUNIO S/N Y GARCIA MORENO ENTRADA LLANO GRANDE</v>
          </cell>
        </row>
        <row r="4827">
          <cell r="A4827" t="str">
            <v>414639835</v>
          </cell>
          <cell r="B4827">
            <v>493103</v>
          </cell>
          <cell r="C4827" t="str">
            <v>414639835</v>
          </cell>
          <cell r="D4827" t="str">
            <v>FLEXTUENTI</v>
          </cell>
          <cell r="E4827" t="str">
            <v>DESPACHO</v>
          </cell>
          <cell r="F4827" t="str">
            <v>NORMAL</v>
          </cell>
          <cell r="G4827" t="str">
            <v>FT78644</v>
          </cell>
          <cell r="H4827">
            <v>44935</v>
          </cell>
          <cell r="I4827" t="str">
            <v>ENTREGADO</v>
          </cell>
          <cell r="J4827">
            <v>44936</v>
          </cell>
          <cell r="K4827" t="str">
            <v>JAVIER RODRIGUEZ</v>
          </cell>
          <cell r="L4827" t="str">
            <v>FEBRES CORDERO AV BARCELONA  PISO 2  RODRIGUEZ BONIN</v>
          </cell>
          <cell r="M4827" t="str">
            <v>0914971007</v>
          </cell>
          <cell r="N4827" t="str">
            <v>0986400804/0998443001</v>
          </cell>
          <cell r="O4827" t="str">
            <v/>
          </cell>
          <cell r="P4827" t="str">
            <v>GUAYAQUIL</v>
          </cell>
          <cell r="Q4827" t="str">
            <v>GUAYAQUIL</v>
          </cell>
          <cell r="R4827" t="str">
            <v>GUAYAS</v>
          </cell>
          <cell r="T4827" t="str">
            <v>ITSACOURIER</v>
          </cell>
          <cell r="U4827" t="str">
            <v>FLEXNETUIO_GYE</v>
          </cell>
          <cell r="V4827">
            <v>1</v>
          </cell>
          <cell r="W4827">
            <v>1</v>
          </cell>
          <cell r="X4827" t="str">
            <v>FLEXNET ECUADOR - FLEXTUENTI</v>
          </cell>
          <cell r="Y4827" t="str">
            <v>CALLE 28 DE JUNIO S/N Y GARCIA MORENO ENTRADA LLANO GRANDE</v>
          </cell>
        </row>
        <row r="4828">
          <cell r="A4828" t="str">
            <v>414639838</v>
          </cell>
          <cell r="B4828">
            <v>493104</v>
          </cell>
          <cell r="C4828" t="str">
            <v>414639838</v>
          </cell>
          <cell r="D4828" t="str">
            <v>FLEXTUENTI</v>
          </cell>
          <cell r="E4828" t="str">
            <v>DESPACHO</v>
          </cell>
          <cell r="F4828" t="str">
            <v>DERIVADO PICK UP</v>
          </cell>
          <cell r="G4828" t="str">
            <v>031080414639838</v>
          </cell>
          <cell r="H4828">
            <v>44935</v>
          </cell>
          <cell r="I4828" t="str">
            <v>DEVOLUCION_EN_PROCESO</v>
          </cell>
          <cell r="J4828">
            <v>44943</v>
          </cell>
          <cell r="K4828" t="str">
            <v>Modesto Jonathan Arroyo Betancoury</v>
          </cell>
          <cell r="L4828" t="str">
            <v>OFICINA TRAMACO PORTETE</v>
          </cell>
          <cell r="M4828" t="str">
            <v>0803792902</v>
          </cell>
          <cell r="N4828" t="str">
            <v>0999529106/0994352872</v>
          </cell>
          <cell r="O4828" t="str">
            <v/>
          </cell>
          <cell r="P4828" t="str">
            <v>GUAYAQUIL</v>
          </cell>
          <cell r="Q4828" t="str">
            <v>GUAYAQUIL</v>
          </cell>
          <cell r="R4828" t="str">
            <v>GUAYAS</v>
          </cell>
          <cell r="T4828" t="str">
            <v>TRAMACO</v>
          </cell>
          <cell r="U4828" t="str">
            <v>FLEXNETUIO_GYE</v>
          </cell>
          <cell r="V4828">
            <v>1</v>
          </cell>
          <cell r="W4828">
            <v>1</v>
          </cell>
          <cell r="X4828" t="str">
            <v>FLEXNET ECUADOR - FLEXTUENTI</v>
          </cell>
          <cell r="Y4828" t="str">
            <v>CALLE 28 DE JUNIO S/N Y GARCIA MORENO ENTRADA LLANO GRANDE</v>
          </cell>
        </row>
        <row r="4829">
          <cell r="A4829" t="str">
            <v>414639872</v>
          </cell>
          <cell r="B4829">
            <v>493105</v>
          </cell>
          <cell r="C4829" t="str">
            <v>414639872</v>
          </cell>
          <cell r="D4829" t="str">
            <v>FLEXTUENTI</v>
          </cell>
          <cell r="E4829" t="str">
            <v>DESPACHO</v>
          </cell>
          <cell r="F4829" t="str">
            <v>NORMAL</v>
          </cell>
          <cell r="G4829" t="str">
            <v>FT78664</v>
          </cell>
          <cell r="H4829">
            <v>44935</v>
          </cell>
          <cell r="I4829" t="str">
            <v>ENTREGADO</v>
          </cell>
          <cell r="J4829">
            <v>44936</v>
          </cell>
          <cell r="K4829" t="str">
            <v>Andrea Tapia</v>
          </cell>
          <cell r="L4829" t="str">
            <v>INAQUITO  AV RIO AMAZONAS SN  CALLE UNION NACIONAL DE PERIODISTAS</v>
          </cell>
          <cell r="M4829" t="str">
            <v>1713215265</v>
          </cell>
          <cell r="N4829" t="str">
            <v>0984916075/0984668770</v>
          </cell>
          <cell r="O4829" t="str">
            <v/>
          </cell>
          <cell r="P4829" t="str">
            <v>QUITO</v>
          </cell>
          <cell r="Q4829" t="str">
            <v>QUITO</v>
          </cell>
          <cell r="R4829" t="str">
            <v>PICHINCHA</v>
          </cell>
          <cell r="U4829" t="str">
            <v>FLEXNETUIO_LOCAL</v>
          </cell>
          <cell r="V4829">
            <v>1</v>
          </cell>
          <cell r="W4829">
            <v>1</v>
          </cell>
          <cell r="X4829" t="str">
            <v>FLEXNET ECUADOR - FLEXTUENTI</v>
          </cell>
          <cell r="Y4829" t="str">
            <v>CALLE 28 DE JUNIO S/N Y GARCIA MORENO ENTRADA LLANO GRANDE</v>
          </cell>
        </row>
        <row r="4830">
          <cell r="A4830" t="str">
            <v>414639877</v>
          </cell>
          <cell r="B4830">
            <v>493106</v>
          </cell>
          <cell r="C4830" t="str">
            <v>414639877</v>
          </cell>
          <cell r="D4830" t="str">
            <v>FLEXTUENTI</v>
          </cell>
          <cell r="E4830" t="str">
            <v>DESPACHO</v>
          </cell>
          <cell r="F4830" t="str">
            <v>NORMAL</v>
          </cell>
          <cell r="G4830" t="str">
            <v>031080414639877</v>
          </cell>
          <cell r="H4830">
            <v>44935</v>
          </cell>
          <cell r="I4830" t="str">
            <v>ENTREGADO</v>
          </cell>
          <cell r="J4830">
            <v>44937</v>
          </cell>
          <cell r="K4830" t="str">
            <v>KLEIN REINALDO DEL PEZO LOPEZ</v>
          </cell>
          <cell r="L4830" t="str">
            <v>SANTA ROSA   PLACIDO LAINEZ SN AV SAN RAMON</v>
          </cell>
          <cell r="M4830" t="str">
            <v>0928141100</v>
          </cell>
          <cell r="N4830" t="str">
            <v>0968419141/0995228501</v>
          </cell>
          <cell r="O4830" t="str">
            <v/>
          </cell>
          <cell r="P4830" t="str">
            <v>SALINAS</v>
          </cell>
          <cell r="Q4830" t="str">
            <v>SALINAS</v>
          </cell>
          <cell r="R4830" t="str">
            <v>SANTA ELENA</v>
          </cell>
          <cell r="T4830" t="str">
            <v>TRAMACO</v>
          </cell>
          <cell r="U4830" t="str">
            <v>FLEXNETUIO_PROVINCIA</v>
          </cell>
          <cell r="V4830">
            <v>1</v>
          </cell>
          <cell r="W4830">
            <v>1</v>
          </cell>
          <cell r="X4830" t="str">
            <v>FLEXNET ECUADOR - FLEXTUENTI</v>
          </cell>
          <cell r="Y4830" t="str">
            <v>CALLE 28 DE JUNIO S/N Y GARCIA MORENO ENTRADA LLANO GRANDE</v>
          </cell>
        </row>
        <row r="4831">
          <cell r="A4831" t="str">
            <v>4814459</v>
          </cell>
          <cell r="B4831">
            <v>493060</v>
          </cell>
          <cell r="C4831" t="str">
            <v>4814459</v>
          </cell>
          <cell r="D4831" t="str">
            <v>MDELIVERY</v>
          </cell>
          <cell r="E4831" t="str">
            <v>DESPACHO</v>
          </cell>
          <cell r="F4831" t="str">
            <v>DERIVADO PICK UP</v>
          </cell>
          <cell r="G4831" t="str">
            <v>031080004814459</v>
          </cell>
          <cell r="H4831">
            <v>44935</v>
          </cell>
          <cell r="I4831" t="str">
            <v>ENTREGADO</v>
          </cell>
          <cell r="J4831">
            <v>44937</v>
          </cell>
          <cell r="K4831" t="str">
            <v>ERWIN DARWIN RIVAS RONQUILLO</v>
          </cell>
          <cell r="L4831" t="str">
            <v>OFICINA TRAMACO NARANJAL</v>
          </cell>
          <cell r="M4831" t="str">
            <v>0941026437</v>
          </cell>
          <cell r="N4831" t="str">
            <v>0969094898</v>
          </cell>
          <cell r="O4831" t="str">
            <v>0969094898</v>
          </cell>
          <cell r="P4831" t="str">
            <v>NARANJAL</v>
          </cell>
          <cell r="Q4831" t="str">
            <v>NARANJAL</v>
          </cell>
          <cell r="R4831" t="str">
            <v>GUAYAS</v>
          </cell>
          <cell r="T4831" t="str">
            <v>TRAMACO</v>
          </cell>
          <cell r="U4831" t="str">
            <v>FLEXNETUIO_PROVINCIA</v>
          </cell>
          <cell r="V4831">
            <v>1</v>
          </cell>
          <cell r="W4831">
            <v>1</v>
          </cell>
          <cell r="X4831" t="str">
            <v>FLEXNET ECUADOR - MDELIVERY</v>
          </cell>
          <cell r="Y4831" t="str">
            <v>CALLE 28 DE JUNIO S/N Y GARCIA MORENO ENTRADA LLANO GRANDE</v>
          </cell>
        </row>
        <row r="4832">
          <cell r="A4832" t="str">
            <v>4814684</v>
          </cell>
          <cell r="B4832">
            <v>493061</v>
          </cell>
          <cell r="C4832" t="str">
            <v>4814684</v>
          </cell>
          <cell r="D4832" t="str">
            <v>MDELIVERY</v>
          </cell>
          <cell r="E4832" t="str">
            <v>DESPACHO</v>
          </cell>
          <cell r="F4832" t="str">
            <v>NORMAL</v>
          </cell>
          <cell r="G4832" t="str">
            <v>FT78597</v>
          </cell>
          <cell r="H4832">
            <v>44935</v>
          </cell>
          <cell r="I4832" t="str">
            <v>ENTREGADO</v>
          </cell>
          <cell r="J4832">
            <v>44937</v>
          </cell>
          <cell r="K4832" t="str">
            <v>JONATHAN DAVID RODRIGUEZ ARTEAGA</v>
          </cell>
          <cell r="L4832" t="str">
            <v>TARQUI GUAYACANES I ETAPA MZ E44 VILLA 5</v>
          </cell>
          <cell r="M4832" t="str">
            <v>0951094093</v>
          </cell>
          <cell r="N4832" t="str">
            <v>0983292847</v>
          </cell>
          <cell r="O4832" t="str">
            <v>0983292847</v>
          </cell>
          <cell r="P4832" t="str">
            <v>090509</v>
          </cell>
          <cell r="Q4832" t="str">
            <v>GUAYAQUIL</v>
          </cell>
          <cell r="R4832" t="str">
            <v>GUAYAS</v>
          </cell>
          <cell r="S4832" t="str">
            <v>GUAYAQUIL</v>
          </cell>
          <cell r="T4832" t="str">
            <v>ITSACOURIER</v>
          </cell>
          <cell r="U4832" t="str">
            <v>FLEXNETUIO_GYE</v>
          </cell>
          <cell r="V4832">
            <v>1</v>
          </cell>
          <cell r="W4832">
            <v>1</v>
          </cell>
          <cell r="X4832" t="str">
            <v>FLEXNET ECUADOR - MDELIVERY</v>
          </cell>
          <cell r="Y4832" t="str">
            <v>CALLE 28 DE JUNIO S/N Y GARCIA MORENO ENTRADA LLANO GRANDE</v>
          </cell>
        </row>
        <row r="4833">
          <cell r="A4833" t="str">
            <v>4814936</v>
          </cell>
          <cell r="B4833">
            <v>493062</v>
          </cell>
          <cell r="C4833" t="str">
            <v>4814936</v>
          </cell>
          <cell r="D4833" t="str">
            <v>MDELIVERY</v>
          </cell>
          <cell r="E4833" t="str">
            <v>DESPACHO</v>
          </cell>
          <cell r="F4833" t="str">
            <v>DERIVADO PICK UP</v>
          </cell>
          <cell r="G4833" t="str">
            <v>031080004814936</v>
          </cell>
          <cell r="H4833">
            <v>44935</v>
          </cell>
          <cell r="I4833" t="str">
            <v>ENTREGADO</v>
          </cell>
          <cell r="J4833">
            <v>44938</v>
          </cell>
          <cell r="K4833" t="str">
            <v>VEGA LOJAN CHRISTIAN GEOVANNY</v>
          </cell>
          <cell r="L4833" t="str">
            <v>OFICINA TRAMACO PUNTO DE ATENCION MACHALA</v>
          </cell>
          <cell r="M4833" t="str">
            <v>0704678242</v>
          </cell>
          <cell r="N4833" t="str">
            <v>0984117512</v>
          </cell>
          <cell r="O4833" t="str">
            <v>0984117512</v>
          </cell>
          <cell r="P4833" t="str">
            <v>MACHALA</v>
          </cell>
          <cell r="Q4833" t="str">
            <v>MACHALA</v>
          </cell>
          <cell r="R4833" t="str">
            <v>EL ORO</v>
          </cell>
          <cell r="T4833" t="str">
            <v>TRAMACO</v>
          </cell>
          <cell r="U4833" t="str">
            <v>FLEXNETUIO_PROVINCIA</v>
          </cell>
          <cell r="V4833">
            <v>1</v>
          </cell>
          <cell r="W4833">
            <v>1</v>
          </cell>
          <cell r="X4833" t="str">
            <v>FLEXNET ECUADOR - MDELIVERY</v>
          </cell>
          <cell r="Y4833" t="str">
            <v>CALLE 28 DE JUNIO S/N Y GARCIA MORENO ENTRADA LLANO GRANDE</v>
          </cell>
        </row>
        <row r="4834">
          <cell r="A4834" t="str">
            <v>4815091</v>
          </cell>
          <cell r="B4834">
            <v>493063</v>
          </cell>
          <cell r="C4834" t="str">
            <v>4815091</v>
          </cell>
          <cell r="D4834" t="str">
            <v>MDELIVERY</v>
          </cell>
          <cell r="E4834" t="str">
            <v>DESPACHO</v>
          </cell>
          <cell r="F4834" t="str">
            <v>DERIVADO PICK UP</v>
          </cell>
          <cell r="G4834" t="str">
            <v>031080004815091</v>
          </cell>
          <cell r="H4834">
            <v>44935</v>
          </cell>
          <cell r="I4834" t="str">
            <v>DEVOLUCION_EN_PROCESO</v>
          </cell>
          <cell r="J4834">
            <v>44943</v>
          </cell>
          <cell r="K4834" t="str">
            <v>DANNY JAVIER CORTEZ NUNEZ</v>
          </cell>
          <cell r="L4834" t="str">
            <v>OFICINA TRAMACO UNICORNIO</v>
          </cell>
          <cell r="M4834" t="str">
            <v>1715977862</v>
          </cell>
          <cell r="N4834" t="str">
            <v>0967898198</v>
          </cell>
          <cell r="O4834" t="str">
            <v>0967898198</v>
          </cell>
          <cell r="P4834" t="str">
            <v>QUITO</v>
          </cell>
          <cell r="Q4834" t="str">
            <v>QUITO</v>
          </cell>
          <cell r="R4834" t="str">
            <v>PICHINCHA</v>
          </cell>
          <cell r="T4834" t="str">
            <v>TRAMACO</v>
          </cell>
          <cell r="U4834" t="str">
            <v>FLEXNETUIO_LOCAL</v>
          </cell>
          <cell r="V4834">
            <v>1</v>
          </cell>
          <cell r="W4834">
            <v>1</v>
          </cell>
          <cell r="X4834" t="str">
            <v>FLEXNET ECUADOR - MDELIVERY</v>
          </cell>
          <cell r="Y4834" t="str">
            <v>CALLE 28 DE JUNIO S/N Y GARCIA MORENO ENTRADA LLANO GRANDE</v>
          </cell>
        </row>
        <row r="4835">
          <cell r="A4835" t="str">
            <v>4815760</v>
          </cell>
          <cell r="B4835">
            <v>493064</v>
          </cell>
          <cell r="C4835" t="str">
            <v>4815760</v>
          </cell>
          <cell r="D4835" t="str">
            <v>MDELIVERY</v>
          </cell>
          <cell r="E4835" t="str">
            <v>DESPACHO</v>
          </cell>
          <cell r="F4835" t="str">
            <v>NORMAL</v>
          </cell>
          <cell r="G4835" t="str">
            <v>FT78617</v>
          </cell>
          <cell r="H4835">
            <v>44935</v>
          </cell>
          <cell r="I4835" t="str">
            <v>ENTREGADO</v>
          </cell>
          <cell r="J4835">
            <v>44936</v>
          </cell>
          <cell r="K4835" t="str">
            <v>Bladimir Alejandro Chanataxi Munoz</v>
          </cell>
          <cell r="L4835" t="str">
            <v>SANGOLQUI AV ABDON CALDERON SN  Y QUITO</v>
          </cell>
          <cell r="M4835" t="str">
            <v>1723816631</v>
          </cell>
          <cell r="N4835" t="str">
            <v>0987815276</v>
          </cell>
          <cell r="O4835" t="str">
            <v>0987815276</v>
          </cell>
          <cell r="P4835" t="str">
            <v>171103</v>
          </cell>
          <cell r="Q4835" t="str">
            <v>RUMIÑAHUI</v>
          </cell>
          <cell r="R4835" t="str">
            <v>PICHINCHA</v>
          </cell>
          <cell r="S4835" t="str">
            <v>SANGOLQUI</v>
          </cell>
          <cell r="T4835" t="str">
            <v>FLEXTRANS UIO</v>
          </cell>
          <cell r="U4835" t="str">
            <v>FLEXNETUIO_LOCAL</v>
          </cell>
          <cell r="V4835">
            <v>1</v>
          </cell>
          <cell r="W4835">
            <v>1</v>
          </cell>
          <cell r="X4835" t="str">
            <v>FLEXNET ECUADOR - MDELIVERY</v>
          </cell>
          <cell r="Y4835" t="str">
            <v>CALLE 28 DE JUNIO S/N Y GARCIA MORENO ENTRADA LLANO GRANDE</v>
          </cell>
        </row>
        <row r="4836">
          <cell r="A4836" t="str">
            <v>4816490</v>
          </cell>
          <cell r="B4836">
            <v>493066</v>
          </cell>
          <cell r="C4836" t="str">
            <v>4816490</v>
          </cell>
          <cell r="D4836" t="str">
            <v>MDELIVERY</v>
          </cell>
          <cell r="E4836" t="str">
            <v>DESPACHO</v>
          </cell>
          <cell r="F4836" t="str">
            <v>NORMAL</v>
          </cell>
          <cell r="G4836" t="str">
            <v>FT78581</v>
          </cell>
          <cell r="H4836">
            <v>44935</v>
          </cell>
          <cell r="I4836" t="str">
            <v>ENTREGADO</v>
          </cell>
          <cell r="J4836">
            <v>44936</v>
          </cell>
          <cell r="K4836" t="str">
            <v>JAZMIN GRACIELA TRONCOSO CEVALLOS</v>
          </cell>
          <cell r="L4836" t="str">
            <v>RECREO COOP FRENTE DE LUCHA POPULAR  MZ D SL 18</v>
          </cell>
          <cell r="M4836" t="str">
            <v>0959331422</v>
          </cell>
          <cell r="N4836" t="str">
            <v>0995210944</v>
          </cell>
          <cell r="O4836" t="str">
            <v>0995210944</v>
          </cell>
          <cell r="P4836" t="str">
            <v>092405</v>
          </cell>
          <cell r="Q4836" t="str">
            <v>DURAN</v>
          </cell>
          <cell r="R4836" t="str">
            <v>GUAYAS</v>
          </cell>
          <cell r="S4836" t="str">
            <v>ELOY ALFARO (DURAN)</v>
          </cell>
          <cell r="T4836" t="str">
            <v>ITSACOURIER</v>
          </cell>
          <cell r="U4836" t="str">
            <v>FLEXNETUIO_GYE</v>
          </cell>
          <cell r="V4836">
            <v>1</v>
          </cell>
          <cell r="W4836">
            <v>1</v>
          </cell>
          <cell r="X4836" t="str">
            <v>FLEXNET ECUADOR - MDELIVERY</v>
          </cell>
          <cell r="Y4836" t="str">
            <v>CALLE 28 DE JUNIO S/N Y GARCIA MORENO ENTRADA LLANO GRANDE</v>
          </cell>
        </row>
        <row r="4837">
          <cell r="A4837" t="str">
            <v>4816535</v>
          </cell>
          <cell r="B4837">
            <v>493067</v>
          </cell>
          <cell r="C4837" t="str">
            <v>4816535</v>
          </cell>
          <cell r="D4837" t="str">
            <v>MDELIVERY</v>
          </cell>
          <cell r="E4837" t="str">
            <v>DESPACHO</v>
          </cell>
          <cell r="F4837" t="str">
            <v>NORMAL</v>
          </cell>
          <cell r="G4837" t="str">
            <v>FT78606</v>
          </cell>
          <cell r="H4837">
            <v>44935</v>
          </cell>
          <cell r="I4837" t="str">
            <v>ENTREGADO</v>
          </cell>
          <cell r="J4837">
            <v>44936</v>
          </cell>
          <cell r="K4837" t="str">
            <v>Hernan Neptali Anangono Villalva</v>
          </cell>
          <cell r="L4837" t="str">
            <v>ARGELIA  CALLE ZUMBAGUA  MZ C CASA 9  Y BALZAR</v>
          </cell>
          <cell r="M4837" t="str">
            <v>1001230547</v>
          </cell>
          <cell r="N4837" t="str">
            <v>0987312005</v>
          </cell>
          <cell r="O4837" t="str">
            <v>0987312005</v>
          </cell>
          <cell r="P4837" t="str">
            <v>170605</v>
          </cell>
          <cell r="Q4837" t="str">
            <v>QUITO</v>
          </cell>
          <cell r="R4837" t="str">
            <v>PICHINCHA</v>
          </cell>
          <cell r="S4837" t="str">
            <v>QUITO</v>
          </cell>
          <cell r="T4837" t="str">
            <v>FLEXTRANS UIO</v>
          </cell>
          <cell r="U4837" t="str">
            <v>FLEXNETUIO_LOCAL</v>
          </cell>
          <cell r="V4837">
            <v>1</v>
          </cell>
          <cell r="W4837">
            <v>1</v>
          </cell>
          <cell r="X4837" t="str">
            <v>FLEXNET ECUADOR - MDELIVERY</v>
          </cell>
          <cell r="Y4837" t="str">
            <v>CALLE 28 DE JUNIO S/N Y GARCIA MORENO ENTRADA LLANO GRANDE</v>
          </cell>
        </row>
        <row r="4838">
          <cell r="A4838" t="str">
            <v>4816589</v>
          </cell>
          <cell r="B4838">
            <v>493068</v>
          </cell>
          <cell r="C4838" t="str">
            <v>4816589</v>
          </cell>
          <cell r="D4838" t="str">
            <v>MDELIVERY</v>
          </cell>
          <cell r="E4838" t="str">
            <v>DESPACHO</v>
          </cell>
          <cell r="F4838" t="str">
            <v>NORMAL</v>
          </cell>
          <cell r="G4838" t="str">
            <v>031080004816589</v>
          </cell>
          <cell r="H4838">
            <v>44935</v>
          </cell>
          <cell r="I4838" t="str">
            <v>ENTREGADO</v>
          </cell>
          <cell r="J4838">
            <v>44936</v>
          </cell>
          <cell r="K4838" t="str">
            <v>EDUARDO GONZALO VUELE MEDINA</v>
          </cell>
          <cell r="L4838" t="str">
            <v>LA JOYA DE LOS SACHAS CALLE 5  N6 15 CALLE B</v>
          </cell>
          <cell r="M4838" t="str">
            <v>1102120977</v>
          </cell>
          <cell r="N4838" t="str">
            <v>0981468211</v>
          </cell>
          <cell r="O4838" t="str">
            <v>0981468211</v>
          </cell>
          <cell r="P4838" t="str">
            <v>220101</v>
          </cell>
          <cell r="Q4838" t="str">
            <v>LA JOYA DE LOS SACHAS</v>
          </cell>
          <cell r="R4838" t="str">
            <v>ORELLANA</v>
          </cell>
          <cell r="S4838" t="str">
            <v>LA JOYA DE LOS SACHAS - MARISCAL SUCRE - LOS LAURELES</v>
          </cell>
          <cell r="T4838" t="str">
            <v>TRAMACO</v>
          </cell>
          <cell r="U4838" t="str">
            <v>FLEXNETUIO_PROVINCIA</v>
          </cell>
          <cell r="V4838">
            <v>1</v>
          </cell>
          <cell r="W4838">
            <v>1</v>
          </cell>
          <cell r="X4838" t="str">
            <v>FLEXNET ECUADOR - MDELIVERY</v>
          </cell>
          <cell r="Y4838" t="str">
            <v>CALLE 28 DE JUNIO S/N Y GARCIA MORENO ENTRADA LLANO GRANDE</v>
          </cell>
        </row>
        <row r="4839">
          <cell r="A4839" t="str">
            <v>4816642</v>
          </cell>
          <cell r="B4839">
            <v>493069</v>
          </cell>
          <cell r="C4839" t="str">
            <v>4816642</v>
          </cell>
          <cell r="D4839" t="str">
            <v>MDELIVERY</v>
          </cell>
          <cell r="E4839" t="str">
            <v>DESPACHO</v>
          </cell>
          <cell r="F4839" t="str">
            <v>NORMAL</v>
          </cell>
          <cell r="G4839" t="str">
            <v>FT78585</v>
          </cell>
          <cell r="H4839">
            <v>44935</v>
          </cell>
          <cell r="I4839" t="str">
            <v>ENTREGADO</v>
          </cell>
          <cell r="J4839">
            <v>44936</v>
          </cell>
          <cell r="K4839" t="str">
            <v>DIONICIA MERCY ARREAGA SALAS</v>
          </cell>
          <cell r="L4839" t="str">
            <v>TARQUI SAUCES 3   MZANA  A 128 VILLA 34</v>
          </cell>
          <cell r="M4839" t="str">
            <v>1202469332</v>
          </cell>
          <cell r="N4839" t="str">
            <v>0995704897</v>
          </cell>
          <cell r="O4839" t="str">
            <v>0995704897</v>
          </cell>
          <cell r="P4839" t="str">
            <v>090504</v>
          </cell>
          <cell r="Q4839" t="str">
            <v>GUAYAQUIL</v>
          </cell>
          <cell r="R4839" t="str">
            <v>GUAYAS</v>
          </cell>
          <cell r="S4839" t="str">
            <v>GUAYAQUIL</v>
          </cell>
          <cell r="T4839" t="str">
            <v>ITSACOURIER</v>
          </cell>
          <cell r="U4839" t="str">
            <v>FLEXNETUIO_GYE</v>
          </cell>
          <cell r="V4839">
            <v>1</v>
          </cell>
          <cell r="W4839">
            <v>1</v>
          </cell>
          <cell r="X4839" t="str">
            <v>FLEXNET ECUADOR - MDELIVERY</v>
          </cell>
          <cell r="Y4839" t="str">
            <v>CALLE 28 DE JUNIO S/N Y GARCIA MORENO ENTRADA LLANO GRANDE</v>
          </cell>
        </row>
        <row r="4840">
          <cell r="A4840" t="str">
            <v>4816655</v>
          </cell>
          <cell r="B4840">
            <v>493070</v>
          </cell>
          <cell r="C4840" t="str">
            <v>4816655</v>
          </cell>
          <cell r="D4840" t="str">
            <v>MDELIVERY</v>
          </cell>
          <cell r="E4840" t="str">
            <v>DESPACHO</v>
          </cell>
          <cell r="F4840" t="str">
            <v>NORMAL</v>
          </cell>
          <cell r="G4840" t="str">
            <v>FT78621</v>
          </cell>
          <cell r="H4840">
            <v>44935</v>
          </cell>
          <cell r="I4840" t="str">
            <v>ENTREGADO</v>
          </cell>
          <cell r="J4840">
            <v>44936</v>
          </cell>
          <cell r="K4840" t="str">
            <v>JOSE MIGUEL RAVELO GOMEZ</v>
          </cell>
          <cell r="L4840" t="str">
            <v>YARUQUI CALLE SIMON BOLIVAR SN Y HUGO ORTIZ</v>
          </cell>
          <cell r="M4840" t="str">
            <v>1761409588</v>
          </cell>
          <cell r="N4840" t="str">
            <v>0979228261</v>
          </cell>
          <cell r="O4840" t="str">
            <v>0979228261</v>
          </cell>
          <cell r="P4840" t="str">
            <v>170908</v>
          </cell>
          <cell r="Q4840" t="str">
            <v>QUITO</v>
          </cell>
          <cell r="R4840" t="str">
            <v>PICHINCHA</v>
          </cell>
          <cell r="S4840" t="str">
            <v>YARUQUI</v>
          </cell>
          <cell r="T4840" t="str">
            <v>FLEXTRANS UIO</v>
          </cell>
          <cell r="U4840" t="str">
            <v>FLEXNETUIO_LOCAL</v>
          </cell>
          <cell r="V4840">
            <v>1</v>
          </cell>
          <cell r="W4840">
            <v>1</v>
          </cell>
          <cell r="X4840" t="str">
            <v>FLEXNET ECUADOR - MDELIVERY</v>
          </cell>
          <cell r="Y4840" t="str">
            <v>CALLE 28 DE JUNIO S/N Y GARCIA MORENO ENTRADA LLANO GRANDE</v>
          </cell>
        </row>
        <row r="4841">
          <cell r="A4841" t="str">
            <v>4816663</v>
          </cell>
          <cell r="B4841">
            <v>493071</v>
          </cell>
          <cell r="C4841" t="str">
            <v>4816663</v>
          </cell>
          <cell r="D4841" t="str">
            <v>MDELIVERY</v>
          </cell>
          <cell r="E4841" t="str">
            <v>DESPACHO</v>
          </cell>
          <cell r="F4841" t="str">
            <v>NORMAL</v>
          </cell>
          <cell r="G4841" t="str">
            <v>FT78598</v>
          </cell>
          <cell r="H4841">
            <v>44935</v>
          </cell>
          <cell r="I4841" t="str">
            <v>ENTREGADO</v>
          </cell>
          <cell r="J4841">
            <v>44936</v>
          </cell>
          <cell r="K4841" t="str">
            <v>Ivania Maria Quishpe Tigua</v>
          </cell>
          <cell r="L4841" t="str">
            <v>TARQUI AV DE LAS AMERICAS  305  Y ALAVEDRA TAMA</v>
          </cell>
          <cell r="M4841" t="str">
            <v>0925009235</v>
          </cell>
          <cell r="N4841" t="str">
            <v>0993146868</v>
          </cell>
          <cell r="O4841" t="str">
            <v/>
          </cell>
          <cell r="P4841" t="str">
            <v>090506</v>
          </cell>
          <cell r="Q4841" t="str">
            <v>GUAYAQUIL</v>
          </cell>
          <cell r="R4841" t="str">
            <v>GUAYAS</v>
          </cell>
          <cell r="S4841" t="str">
            <v>GUAYAQUIL</v>
          </cell>
          <cell r="T4841" t="str">
            <v>ITSACOURIER</v>
          </cell>
          <cell r="U4841" t="str">
            <v>FLEXNETUIO_GYE</v>
          </cell>
          <cell r="V4841">
            <v>1</v>
          </cell>
          <cell r="W4841">
            <v>1</v>
          </cell>
          <cell r="X4841" t="str">
            <v>FLEXNET ECUADOR - MDELIVERY</v>
          </cell>
          <cell r="Y4841" t="str">
            <v>CALLE 28 DE JUNIO S/N Y GARCIA MORENO ENTRADA LLANO GRANDE</v>
          </cell>
        </row>
        <row r="4842">
          <cell r="A4842" t="str">
            <v>4816671</v>
          </cell>
          <cell r="B4842">
            <v>493073</v>
          </cell>
          <cell r="C4842" t="str">
            <v>4816671</v>
          </cell>
          <cell r="D4842" t="str">
            <v>MDELIVERY</v>
          </cell>
          <cell r="E4842" t="str">
            <v>DESPACHO</v>
          </cell>
          <cell r="F4842" t="str">
            <v>NORMAL</v>
          </cell>
          <cell r="G4842" t="str">
            <v>FT78594</v>
          </cell>
          <cell r="H4842">
            <v>44935</v>
          </cell>
          <cell r="I4842" t="str">
            <v>ENTREGADO</v>
          </cell>
          <cell r="J4842">
            <v>44936</v>
          </cell>
          <cell r="K4842" t="str">
            <v>ANTHONY GUSTAVO BELTRAN CASTILLO</v>
          </cell>
          <cell r="L4842" t="str">
            <v>TARQUI SAUCES 9 MZ R47 VILLA 3</v>
          </cell>
          <cell r="M4842" t="str">
            <v>0951717156</v>
          </cell>
          <cell r="N4842" t="str">
            <v>0983869472</v>
          </cell>
          <cell r="O4842" t="str">
            <v>0983869472</v>
          </cell>
          <cell r="P4842" t="str">
            <v>090503</v>
          </cell>
          <cell r="Q4842" t="str">
            <v>GUAYAQUIL</v>
          </cell>
          <cell r="R4842" t="str">
            <v>GUAYAS</v>
          </cell>
          <cell r="S4842" t="str">
            <v>GUAYAQUIL</v>
          </cell>
          <cell r="T4842" t="str">
            <v>ITSACOURIER</v>
          </cell>
          <cell r="U4842" t="str">
            <v>FLEXNETUIO_GYE</v>
          </cell>
          <cell r="V4842">
            <v>1</v>
          </cell>
          <cell r="W4842">
            <v>1</v>
          </cell>
          <cell r="X4842" t="str">
            <v>FLEXNET ECUADOR - MDELIVERY</v>
          </cell>
          <cell r="Y4842" t="str">
            <v>CALLE 28 DE JUNIO S/N Y GARCIA MORENO ENTRADA LLANO GRANDE</v>
          </cell>
        </row>
        <row r="4843">
          <cell r="A4843" t="str">
            <v>4816675</v>
          </cell>
          <cell r="B4843">
            <v>493074</v>
          </cell>
          <cell r="C4843" t="str">
            <v>4816675</v>
          </cell>
          <cell r="D4843" t="str">
            <v>MDELIVERY</v>
          </cell>
          <cell r="E4843" t="str">
            <v>DESPACHO</v>
          </cell>
          <cell r="F4843" t="str">
            <v>DERIVADO PICK UP</v>
          </cell>
          <cell r="G4843" t="str">
            <v>031080004816675</v>
          </cell>
          <cell r="H4843">
            <v>44935</v>
          </cell>
          <cell r="I4843" t="str">
            <v>ENTREGADO</v>
          </cell>
          <cell r="J4843">
            <v>44936</v>
          </cell>
          <cell r="K4843" t="str">
            <v>TANNYA PATRICIA ORELLANA GARCIA</v>
          </cell>
          <cell r="L4843" t="str">
            <v>OFICINA TRAMACO BABAHOYO</v>
          </cell>
          <cell r="M4843" t="str">
            <v>1206416438</v>
          </cell>
          <cell r="N4843" t="str">
            <v>0987676058</v>
          </cell>
          <cell r="O4843" t="str">
            <v>0987676058</v>
          </cell>
          <cell r="P4843" t="str">
            <v>BABAHOYO</v>
          </cell>
          <cell r="Q4843" t="str">
            <v>BABAHOYO</v>
          </cell>
          <cell r="R4843" t="str">
            <v>LOS RIOS</v>
          </cell>
          <cell r="S4843" t="str">
            <v>BABAHOYO - LA VIRGINIA</v>
          </cell>
          <cell r="T4843" t="str">
            <v>TRAMACO</v>
          </cell>
          <cell r="U4843" t="str">
            <v>FLEXNETUIO_PROVINCIA</v>
          </cell>
          <cell r="V4843">
            <v>1</v>
          </cell>
          <cell r="W4843">
            <v>1</v>
          </cell>
          <cell r="X4843" t="str">
            <v>FLEXNET ECUADOR - MDELIVERY</v>
          </cell>
          <cell r="Y4843" t="str">
            <v>CALLE 28 DE JUNIO S/N Y GARCIA MORENO ENTRADA LLANO GRANDE</v>
          </cell>
        </row>
        <row r="4844">
          <cell r="A4844" t="str">
            <v>4816762</v>
          </cell>
          <cell r="B4844">
            <v>493076</v>
          </cell>
          <cell r="C4844" t="str">
            <v>4816762</v>
          </cell>
          <cell r="D4844" t="str">
            <v>MDELIVERY</v>
          </cell>
          <cell r="E4844" t="str">
            <v>DESPACHO</v>
          </cell>
          <cell r="F4844" t="str">
            <v>NORMAL</v>
          </cell>
          <cell r="G4844" t="str">
            <v>031080004816762</v>
          </cell>
          <cell r="H4844">
            <v>44935</v>
          </cell>
          <cell r="I4844" t="str">
            <v>ENTREGADO</v>
          </cell>
          <cell r="J4844">
            <v>44939</v>
          </cell>
          <cell r="K4844" t="str">
            <v>YOLANDA MERCEDES VILLAVICENCIO LOPEZ</v>
          </cell>
          <cell r="L4844" t="str">
            <v>SALINAS AV ANTONIO JOSE DE SUCRE  SN  Y LEONARDO AVILES</v>
          </cell>
          <cell r="M4844" t="str">
            <v>0916851884</v>
          </cell>
          <cell r="N4844" t="str">
            <v>0995007028</v>
          </cell>
          <cell r="O4844" t="str">
            <v/>
          </cell>
          <cell r="P4844" t="str">
            <v>240209</v>
          </cell>
          <cell r="Q4844" t="str">
            <v>SALINAS</v>
          </cell>
          <cell r="R4844" t="str">
            <v>SANTA ELENA</v>
          </cell>
          <cell r="S4844" t="str">
            <v>SALINAS</v>
          </cell>
          <cell r="T4844" t="str">
            <v>TRAMACO</v>
          </cell>
          <cell r="U4844" t="str">
            <v>FLEXNETUIO_PROVINCIA</v>
          </cell>
          <cell r="V4844">
            <v>1</v>
          </cell>
          <cell r="W4844">
            <v>1</v>
          </cell>
          <cell r="X4844" t="str">
            <v>FLEXNET ECUADOR - MDELIVERY</v>
          </cell>
          <cell r="Y4844" t="str">
            <v>CALLE 28 DE JUNIO S/N Y GARCIA MORENO ENTRADA LLANO GRANDE</v>
          </cell>
        </row>
        <row r="4845">
          <cell r="A4845" t="str">
            <v>4816823</v>
          </cell>
          <cell r="B4845">
            <v>493077</v>
          </cell>
          <cell r="C4845" t="str">
            <v>4816823</v>
          </cell>
          <cell r="D4845" t="str">
            <v>MDELIVERY</v>
          </cell>
          <cell r="E4845" t="str">
            <v>DESPACHO</v>
          </cell>
          <cell r="F4845" t="str">
            <v>NORMAL</v>
          </cell>
          <cell r="G4845" t="str">
            <v>FT78601</v>
          </cell>
          <cell r="H4845">
            <v>44935</v>
          </cell>
          <cell r="I4845" t="str">
            <v>ENTREGADO</v>
          </cell>
          <cell r="J4845">
            <v>44936</v>
          </cell>
          <cell r="K4845" t="str">
            <v>PEDRO MARCELINO CARRILLO REYES</v>
          </cell>
          <cell r="L4845" t="str">
            <v>TARQUI COLINAS DE LAL ALBORADA  MZ 771 VILLA 16</v>
          </cell>
          <cell r="M4845" t="str">
            <v>0918241571</v>
          </cell>
          <cell r="N4845" t="str">
            <v>0983864128</v>
          </cell>
          <cell r="O4845" t="str">
            <v>0983864128</v>
          </cell>
          <cell r="P4845" t="str">
            <v>090902</v>
          </cell>
          <cell r="Q4845" t="str">
            <v>GUAYAQUIL</v>
          </cell>
          <cell r="R4845" t="str">
            <v>GUAYAS</v>
          </cell>
          <cell r="S4845" t="str">
            <v>GUAYAQUIL</v>
          </cell>
          <cell r="T4845" t="str">
            <v>ITSACOURIER</v>
          </cell>
          <cell r="U4845" t="str">
            <v>FLEXNETUIO_GYE</v>
          </cell>
          <cell r="V4845">
            <v>1</v>
          </cell>
          <cell r="W4845">
            <v>1</v>
          </cell>
          <cell r="X4845" t="str">
            <v>FLEXNET ECUADOR - MDELIVERY</v>
          </cell>
          <cell r="Y4845" t="str">
            <v>CALLE 28 DE JUNIO S/N Y GARCIA MORENO ENTRADA LLANO GRANDE</v>
          </cell>
        </row>
        <row r="4846">
          <cell r="A4846" t="str">
            <v>4817040</v>
          </cell>
          <cell r="B4846">
            <v>493079</v>
          </cell>
          <cell r="C4846" t="str">
            <v>4817040</v>
          </cell>
          <cell r="D4846" t="str">
            <v>MDELIVERY</v>
          </cell>
          <cell r="E4846" t="str">
            <v>DESPACHO</v>
          </cell>
          <cell r="F4846" t="str">
            <v>DERIVADO PICK UP</v>
          </cell>
          <cell r="G4846" t="str">
            <v>031080004817040</v>
          </cell>
          <cell r="H4846">
            <v>44935</v>
          </cell>
          <cell r="I4846" t="str">
            <v>ENTREGADO</v>
          </cell>
          <cell r="J4846">
            <v>44938</v>
          </cell>
          <cell r="K4846" t="str">
            <v>WALTER DANIEL DIAZ DIAZ</v>
          </cell>
          <cell r="L4846" t="str">
            <v>OFICINA TRAMACO PUNTO DE ATENCION TUMBACO</v>
          </cell>
          <cell r="M4846" t="str">
            <v>1751554237</v>
          </cell>
          <cell r="N4846" t="str">
            <v>0995651839</v>
          </cell>
          <cell r="O4846" t="str">
            <v>0995651839</v>
          </cell>
          <cell r="P4846" t="str">
            <v>QUITO</v>
          </cell>
          <cell r="Q4846" t="str">
            <v>QUITO</v>
          </cell>
          <cell r="R4846" t="str">
            <v>PICHINCHA</v>
          </cell>
          <cell r="T4846" t="str">
            <v>TRAMACO</v>
          </cell>
          <cell r="U4846" t="str">
            <v>FLEXNETUIO_LOCAL</v>
          </cell>
          <cell r="V4846">
            <v>1</v>
          </cell>
          <cell r="W4846">
            <v>1</v>
          </cell>
          <cell r="X4846" t="str">
            <v>FLEXNET ECUADOR - MDELIVERY</v>
          </cell>
          <cell r="Y4846" t="str">
            <v>CALLE 28 DE JUNIO S/N Y GARCIA MORENO ENTRADA LLANO GRANDE</v>
          </cell>
        </row>
        <row r="4847">
          <cell r="A4847" t="str">
            <v>4817170</v>
          </cell>
          <cell r="B4847">
            <v>493080</v>
          </cell>
          <cell r="C4847" t="str">
            <v>4817170</v>
          </cell>
          <cell r="D4847" t="str">
            <v>MDELIVERY</v>
          </cell>
          <cell r="E4847" t="str">
            <v>DESPACHO</v>
          </cell>
          <cell r="F4847" t="str">
            <v>NORMAL</v>
          </cell>
          <cell r="G4847" t="str">
            <v>FT78602</v>
          </cell>
          <cell r="H4847">
            <v>44935</v>
          </cell>
          <cell r="I4847" t="str">
            <v>ENTREGADO</v>
          </cell>
          <cell r="J4847">
            <v>44936</v>
          </cell>
          <cell r="K4847" t="str">
            <v>AUGUSTO ALBERTO ALARCON PAUCAR</v>
          </cell>
          <cell r="L4847" t="str">
            <v>TARQUI SAMANES 2  MZ229 VILLA 12</v>
          </cell>
          <cell r="M4847" t="str">
            <v>0925571499</v>
          </cell>
          <cell r="N4847" t="str">
            <v>0969154746</v>
          </cell>
          <cell r="O4847" t="str">
            <v>0969154746</v>
          </cell>
          <cell r="P4847" t="str">
            <v>090509</v>
          </cell>
          <cell r="Q4847" t="str">
            <v>GUAYAQUIL</v>
          </cell>
          <cell r="R4847" t="str">
            <v>GUAYAS</v>
          </cell>
          <cell r="S4847" t="str">
            <v>GUAYAQUIL</v>
          </cell>
          <cell r="T4847" t="str">
            <v>ITSACOURIER</v>
          </cell>
          <cell r="U4847" t="str">
            <v>FLEXNETUIO_GYE</v>
          </cell>
          <cell r="V4847">
            <v>1</v>
          </cell>
          <cell r="W4847">
            <v>1</v>
          </cell>
          <cell r="X4847" t="str">
            <v>FLEXNET ECUADOR - MDELIVERY</v>
          </cell>
          <cell r="Y4847" t="str">
            <v>CALLE 28 DE JUNIO S/N Y GARCIA MORENO ENTRADA LLANO GRANDE</v>
          </cell>
        </row>
        <row r="4848">
          <cell r="A4848" t="str">
            <v>4817536</v>
          </cell>
          <cell r="B4848">
            <v>493081</v>
          </cell>
          <cell r="C4848" t="str">
            <v>4817536</v>
          </cell>
          <cell r="D4848" t="str">
            <v>MDELIVERY</v>
          </cell>
          <cell r="E4848" t="str">
            <v>DESPACHO</v>
          </cell>
          <cell r="F4848" t="str">
            <v>DERIVADO PICK UP</v>
          </cell>
          <cell r="G4848" t="str">
            <v>031080004817536</v>
          </cell>
          <cell r="H4848">
            <v>44935</v>
          </cell>
          <cell r="I4848" t="str">
            <v>ENTREGADO</v>
          </cell>
          <cell r="J4848">
            <v>44936</v>
          </cell>
          <cell r="K4848" t="str">
            <v>VALENCIA VALENCIA JAIRO MANUEL</v>
          </cell>
          <cell r="L4848" t="str">
            <v>OFICINA TRAMACO QUITO QUITUMBE</v>
          </cell>
          <cell r="M4848" t="str">
            <v>1720479441</v>
          </cell>
          <cell r="N4848" t="str">
            <v>0995499022</v>
          </cell>
          <cell r="O4848" t="str">
            <v>0995499022</v>
          </cell>
          <cell r="P4848" t="str">
            <v>QUITO</v>
          </cell>
          <cell r="Q4848" t="str">
            <v>QUITO</v>
          </cell>
          <cell r="R4848" t="str">
            <v>PICHINCHA</v>
          </cell>
          <cell r="T4848" t="str">
            <v>TRAMACO</v>
          </cell>
          <cell r="U4848" t="str">
            <v>FLEXNETUIO_LOCAL</v>
          </cell>
          <cell r="V4848">
            <v>1</v>
          </cell>
          <cell r="W4848">
            <v>1</v>
          </cell>
          <cell r="X4848" t="str">
            <v>FLEXNET ECUADOR - MDELIVERY</v>
          </cell>
          <cell r="Y4848" t="str">
            <v>CALLE 28 DE JUNIO S/N Y GARCIA MORENO ENTRADA LLANO GRANDE</v>
          </cell>
        </row>
        <row r="4849">
          <cell r="A4849" t="str">
            <v>4817892</v>
          </cell>
          <cell r="B4849">
            <v>493082</v>
          </cell>
          <cell r="C4849" t="str">
            <v>4817892</v>
          </cell>
          <cell r="D4849" t="str">
            <v>MDELIVERY</v>
          </cell>
          <cell r="E4849" t="str">
            <v>DESPACHO</v>
          </cell>
          <cell r="F4849" t="str">
            <v>NORMAL</v>
          </cell>
          <cell r="G4849" t="str">
            <v>031080004817892</v>
          </cell>
          <cell r="H4849">
            <v>44935</v>
          </cell>
          <cell r="I4849" t="str">
            <v>ENTREGADO</v>
          </cell>
          <cell r="J4849">
            <v>44937</v>
          </cell>
          <cell r="K4849" t="str">
            <v>VILLON VILLON ALEXANDRA GABRIELA</v>
          </cell>
          <cell r="L4849" t="str">
            <v>BANIOS CALLE EUGENIO ESPEJO  SN  Y ELOY ALFARO</v>
          </cell>
          <cell r="M4849" t="str">
            <v>0926890427</v>
          </cell>
          <cell r="N4849" t="str">
            <v>0987798143</v>
          </cell>
          <cell r="O4849" t="str">
            <v>0987798143</v>
          </cell>
          <cell r="P4849" t="str">
            <v>180301</v>
          </cell>
          <cell r="Q4849" t="str">
            <v>BAÑOS DE AGUA SANTA</v>
          </cell>
          <cell r="R4849" t="str">
            <v>TUNGURAHUA</v>
          </cell>
          <cell r="S4849" t="str">
            <v>BANOS DE AGUA SANTA - LLIGUA - ULBA</v>
          </cell>
          <cell r="T4849" t="str">
            <v>TRAMACO</v>
          </cell>
          <cell r="U4849" t="str">
            <v>FLEXNETUIO_PROVINCIA</v>
          </cell>
          <cell r="V4849">
            <v>1</v>
          </cell>
          <cell r="W4849">
            <v>1</v>
          </cell>
          <cell r="X4849" t="str">
            <v>FLEXNET ECUADOR - MDELIVERY</v>
          </cell>
          <cell r="Y4849" t="str">
            <v>CALLE 28 DE JUNIO S/N Y GARCIA MORENO ENTRADA LLANO GRANDE</v>
          </cell>
        </row>
        <row r="4850">
          <cell r="A4850" t="str">
            <v>4818025</v>
          </cell>
          <cell r="B4850">
            <v>493083</v>
          </cell>
          <cell r="C4850" t="str">
            <v>4818025</v>
          </cell>
          <cell r="D4850" t="str">
            <v>MDELIVERY</v>
          </cell>
          <cell r="E4850" t="str">
            <v>DESPACHO</v>
          </cell>
          <cell r="F4850" t="str">
            <v>NORMAL</v>
          </cell>
          <cell r="G4850" t="str">
            <v>031080004818025</v>
          </cell>
          <cell r="H4850">
            <v>44935</v>
          </cell>
          <cell r="I4850" t="str">
            <v>ENTREGADO</v>
          </cell>
          <cell r="J4850">
            <v>44936</v>
          </cell>
          <cell r="K4850" t="str">
            <v>Nelson Oswaldo Cruz Norona</v>
          </cell>
          <cell r="L4850" t="str">
            <v>MACHACHI AV SIMON BOLIVAR   E101   Y 10 DE AGOSTO</v>
          </cell>
          <cell r="M4850" t="str">
            <v>1709774044</v>
          </cell>
          <cell r="N4850" t="str">
            <v>0995164666</v>
          </cell>
          <cell r="O4850" t="str">
            <v>0995164666</v>
          </cell>
          <cell r="P4850" t="str">
            <v>171111</v>
          </cell>
          <cell r="Q4850" t="str">
            <v>MEJIA</v>
          </cell>
          <cell r="R4850" t="str">
            <v>PICHINCHA</v>
          </cell>
          <cell r="S4850" t="str">
            <v>MACHACHI - SAN JOSE DE TUCUSO</v>
          </cell>
          <cell r="T4850" t="str">
            <v>TRAMACO</v>
          </cell>
          <cell r="U4850" t="str">
            <v>FLEXNETUIO_PROVINCIA</v>
          </cell>
          <cell r="V4850">
            <v>1</v>
          </cell>
          <cell r="W4850">
            <v>1</v>
          </cell>
          <cell r="X4850" t="str">
            <v>FLEXNET ECUADOR - MDELIVERY</v>
          </cell>
          <cell r="Y4850" t="str">
            <v>CALLE 28 DE JUNIO S/N Y GARCIA MORENO ENTRADA LLANO GRANDE</v>
          </cell>
        </row>
        <row r="4851">
          <cell r="A4851" t="str">
            <v>4818095</v>
          </cell>
          <cell r="B4851">
            <v>493084</v>
          </cell>
          <cell r="C4851" t="str">
            <v>4818095</v>
          </cell>
          <cell r="D4851" t="str">
            <v>MDELIVERY</v>
          </cell>
          <cell r="E4851" t="str">
            <v>DESPACHO</v>
          </cell>
          <cell r="F4851" t="str">
            <v>NORMAL</v>
          </cell>
          <cell r="G4851" t="str">
            <v>FT78618</v>
          </cell>
          <cell r="H4851">
            <v>44935</v>
          </cell>
          <cell r="I4851" t="str">
            <v>ENTREGADO</v>
          </cell>
          <cell r="J4851">
            <v>44936</v>
          </cell>
          <cell r="K4851" t="str">
            <v>GUANA ALDAZ EDY MAURICIO</v>
          </cell>
          <cell r="L4851" t="str">
            <v>SANGOLQUI CALLE BOLIVAR  237  Y COLON</v>
          </cell>
          <cell r="M4851" t="str">
            <v>1714721196</v>
          </cell>
          <cell r="N4851" t="str">
            <v>0992544258</v>
          </cell>
          <cell r="O4851" t="str">
            <v>09996722722</v>
          </cell>
          <cell r="P4851" t="str">
            <v>171103</v>
          </cell>
          <cell r="Q4851" t="str">
            <v>RUMIÑAHUI</v>
          </cell>
          <cell r="R4851" t="str">
            <v>PICHINCHA</v>
          </cell>
          <cell r="S4851" t="str">
            <v>SANGOLQUI</v>
          </cell>
          <cell r="T4851" t="str">
            <v>FLEXTRANS UIO</v>
          </cell>
          <cell r="U4851" t="str">
            <v>FLEXNETUIO_LOCAL</v>
          </cell>
          <cell r="V4851">
            <v>1</v>
          </cell>
          <cell r="W4851">
            <v>1</v>
          </cell>
          <cell r="X4851" t="str">
            <v>FLEXNET ECUADOR - MDELIVERY</v>
          </cell>
          <cell r="Y4851" t="str">
            <v>CALLE 28 DE JUNIO S/N Y GARCIA MORENO ENTRADA LLANO GRANDE</v>
          </cell>
        </row>
        <row r="4852">
          <cell r="A4852" t="str">
            <v>4818298</v>
          </cell>
          <cell r="B4852">
            <v>493085</v>
          </cell>
          <cell r="C4852" t="str">
            <v>4818298</v>
          </cell>
          <cell r="D4852" t="str">
            <v>MDELIVERY</v>
          </cell>
          <cell r="E4852" t="str">
            <v>DESPACHO</v>
          </cell>
          <cell r="F4852" t="str">
            <v>NORMAL</v>
          </cell>
          <cell r="G4852" t="str">
            <v>FT78591</v>
          </cell>
          <cell r="H4852">
            <v>44935</v>
          </cell>
          <cell r="I4852" t="str">
            <v>ENTREGADO</v>
          </cell>
          <cell r="J4852">
            <v>44938</v>
          </cell>
          <cell r="K4852" t="str">
            <v>GUADAMUD CRUZ DAYANA ESTEFANIA</v>
          </cell>
          <cell r="L4852" t="str">
            <v>URDANETA CALLE 20  SN  Y GOMEZ RENDON</v>
          </cell>
          <cell r="M4852" t="str">
            <v>0930941224</v>
          </cell>
          <cell r="N4852" t="str">
            <v>0962549734</v>
          </cell>
          <cell r="O4852" t="str">
            <v>0962549734</v>
          </cell>
          <cell r="P4852" t="str">
            <v>090302</v>
          </cell>
          <cell r="Q4852" t="str">
            <v>GUAYAQUIL</v>
          </cell>
          <cell r="R4852" t="str">
            <v>GUAYAS</v>
          </cell>
          <cell r="S4852" t="str">
            <v>GUAYAQUIL</v>
          </cell>
          <cell r="T4852" t="str">
            <v>ITSACOURIER</v>
          </cell>
          <cell r="U4852" t="str">
            <v>FLEXNETUIO_GYE</v>
          </cell>
          <cell r="V4852">
            <v>1</v>
          </cell>
          <cell r="W4852">
            <v>1</v>
          </cell>
          <cell r="X4852" t="str">
            <v>FLEXNET ECUADOR - MDELIVERY</v>
          </cell>
          <cell r="Y4852" t="str">
            <v>CALLE 28 DE JUNIO S/N Y GARCIA MORENO ENTRADA LLANO GRANDE</v>
          </cell>
        </row>
        <row r="4853">
          <cell r="A4853" t="str">
            <v>4818347</v>
          </cell>
          <cell r="B4853">
            <v>493086</v>
          </cell>
          <cell r="C4853" t="str">
            <v>4818347</v>
          </cell>
          <cell r="D4853" t="str">
            <v>MDELIVERY</v>
          </cell>
          <cell r="E4853" t="str">
            <v>DESPACHO</v>
          </cell>
          <cell r="F4853" t="str">
            <v>NORMAL</v>
          </cell>
          <cell r="G4853" t="str">
            <v>IC4360</v>
          </cell>
          <cell r="H4853">
            <v>44935</v>
          </cell>
          <cell r="I4853" t="str">
            <v>ENTREGADO</v>
          </cell>
          <cell r="J4853">
            <v>44938</v>
          </cell>
          <cell r="K4853" t="str">
            <v>CRISTHIAN FERNANDO ARTEAGA PORRAS</v>
          </cell>
          <cell r="L4853" t="str">
            <v>TOTORACOCHA CALLE HURTADO DE MENDOZA  13 116 Y SARAHURCO</v>
          </cell>
          <cell r="M4853" t="str">
            <v>0107348153</v>
          </cell>
          <cell r="N4853" t="str">
            <v>0963095403</v>
          </cell>
          <cell r="O4853" t="str">
            <v>0963095403</v>
          </cell>
          <cell r="P4853" t="str">
            <v>010103</v>
          </cell>
          <cell r="Q4853" t="str">
            <v>CUENCA</v>
          </cell>
          <cell r="R4853" t="str">
            <v>AZUAY</v>
          </cell>
          <cell r="S4853" t="str">
            <v>CUENCA</v>
          </cell>
          <cell r="T4853" t="str">
            <v>ITSACOURIER</v>
          </cell>
          <cell r="U4853" t="str">
            <v>FLEXNETUIO_PROVINCIA</v>
          </cell>
          <cell r="V4853">
            <v>1</v>
          </cell>
          <cell r="W4853">
            <v>1</v>
          </cell>
          <cell r="X4853" t="str">
            <v>FLEXNET ECUADOR - MDELIVERY</v>
          </cell>
          <cell r="Y4853" t="str">
            <v>CALLE 28 DE JUNIO S/N Y GARCIA MORENO ENTRADA LLANO GRANDE</v>
          </cell>
        </row>
        <row r="4854">
          <cell r="A4854" t="str">
            <v>4813496</v>
          </cell>
          <cell r="B4854">
            <v>493059</v>
          </cell>
          <cell r="C4854" t="str">
            <v>4813496</v>
          </cell>
          <cell r="D4854" t="str">
            <v>MDELIVERY</v>
          </cell>
          <cell r="E4854" t="str">
            <v>DESPACHO</v>
          </cell>
          <cell r="F4854" t="str">
            <v>NORMAL</v>
          </cell>
          <cell r="G4854" t="str">
            <v>FT78584</v>
          </cell>
          <cell r="H4854">
            <v>44935</v>
          </cell>
          <cell r="I4854" t="str">
            <v>ENTREGADO</v>
          </cell>
          <cell r="J4854">
            <v>44936</v>
          </cell>
          <cell r="K4854" t="str">
            <v>GALVEZ PORRAS GEOVANNY FERNANDO</v>
          </cell>
          <cell r="L4854" t="str">
            <v>XIMENA COO 25 DE ENERO  MZ 3951 SOLAR 11</v>
          </cell>
          <cell r="M4854" t="str">
            <v>0916437585</v>
          </cell>
          <cell r="N4854" t="str">
            <v>0979051951</v>
          </cell>
          <cell r="O4854" t="str">
            <v>0979051951</v>
          </cell>
          <cell r="P4854" t="str">
            <v>090103</v>
          </cell>
          <cell r="Q4854" t="str">
            <v>GUAYAQUIL</v>
          </cell>
          <cell r="R4854" t="str">
            <v>GUAYAS</v>
          </cell>
          <cell r="S4854" t="str">
            <v>GUAYAQUIL</v>
          </cell>
          <cell r="T4854" t="str">
            <v>ITSACOURIER</v>
          </cell>
          <cell r="U4854" t="str">
            <v>FLEXNETUIO_GYE</v>
          </cell>
          <cell r="V4854">
            <v>1</v>
          </cell>
          <cell r="W4854">
            <v>1</v>
          </cell>
          <cell r="X4854" t="str">
            <v>FLEXNET ECUADOR - MDELIVERY</v>
          </cell>
          <cell r="Y4854" t="str">
            <v>CALLE 28 DE JUNIO S/N Y GARCIA MORENO ENTRADA LLANO GRANDE</v>
          </cell>
        </row>
        <row r="4855">
          <cell r="A4855" t="str">
            <v>4786853</v>
          </cell>
          <cell r="B4855">
            <v>493043</v>
          </cell>
          <cell r="C4855" t="str">
            <v>4786853</v>
          </cell>
          <cell r="D4855" t="str">
            <v>MDELIVERY</v>
          </cell>
          <cell r="E4855" t="str">
            <v>DESPACHO</v>
          </cell>
          <cell r="F4855" t="str">
            <v>NORMAL</v>
          </cell>
          <cell r="G4855" t="str">
            <v>FT78631</v>
          </cell>
          <cell r="H4855">
            <v>44935</v>
          </cell>
          <cell r="I4855" t="str">
            <v>ENTREGADO</v>
          </cell>
          <cell r="J4855">
            <v>44937</v>
          </cell>
          <cell r="K4855" t="str">
            <v>MERA AUZ ANA SYLVANA</v>
          </cell>
          <cell r="L4855" t="str">
            <v>COMITE DEL PUEBLO   CALLE  JOSE AMESABA  SN  CALLE JUNCAL</v>
          </cell>
          <cell r="M4855" t="str">
            <v>1710985985</v>
          </cell>
          <cell r="N4855" t="str">
            <v>0987964049</v>
          </cell>
          <cell r="O4855" t="str">
            <v>0987964049</v>
          </cell>
          <cell r="P4855" t="str">
            <v>170307</v>
          </cell>
          <cell r="Q4855" t="str">
            <v>QUITO</v>
          </cell>
          <cell r="R4855" t="str">
            <v>PICHINCHA</v>
          </cell>
          <cell r="S4855" t="str">
            <v>QUITO</v>
          </cell>
          <cell r="T4855" t="str">
            <v>FLEXTRANS UIO</v>
          </cell>
          <cell r="U4855" t="str">
            <v>FLEXNETUIO_LOCAL</v>
          </cell>
          <cell r="V4855">
            <v>1</v>
          </cell>
          <cell r="W4855">
            <v>1</v>
          </cell>
          <cell r="X4855" t="str">
            <v>FLEXNET ECUADOR - MDELIVERY</v>
          </cell>
          <cell r="Y4855" t="str">
            <v>CALLE 28 DE JUNIO S/N Y GARCIA MORENO ENTRADA LLANO GRANDE</v>
          </cell>
        </row>
        <row r="4856">
          <cell r="A4856" t="str">
            <v>4793653</v>
          </cell>
          <cell r="B4856">
            <v>493044</v>
          </cell>
          <cell r="C4856" t="str">
            <v>4793653</v>
          </cell>
          <cell r="D4856" t="str">
            <v>MDELIVERY</v>
          </cell>
          <cell r="E4856" t="str">
            <v>DESPACHO</v>
          </cell>
          <cell r="F4856" t="str">
            <v>DERIVADO PICK UP</v>
          </cell>
          <cell r="G4856" t="str">
            <v>031080004793653</v>
          </cell>
          <cell r="H4856">
            <v>44935</v>
          </cell>
          <cell r="I4856" t="str">
            <v>ENTREGADO</v>
          </cell>
          <cell r="J4856">
            <v>44937</v>
          </cell>
          <cell r="K4856" t="str">
            <v>TOBAR JARA MISHELL ALEJANDRA</v>
          </cell>
          <cell r="L4856" t="str">
            <v>OFICINA TRAMACO QUITO RIVER MALL</v>
          </cell>
          <cell r="M4856" t="str">
            <v>1726207374</v>
          </cell>
          <cell r="N4856" t="str">
            <v>0979194965</v>
          </cell>
          <cell r="O4856" t="str">
            <v>0995183411</v>
          </cell>
          <cell r="P4856" t="str">
            <v>RUMIÑAHUI</v>
          </cell>
          <cell r="Q4856" t="str">
            <v>RUMIÑAHUI</v>
          </cell>
          <cell r="R4856" t="str">
            <v>PICHINCHA</v>
          </cell>
          <cell r="T4856" t="str">
            <v>TRAMACO</v>
          </cell>
          <cell r="U4856" t="str">
            <v>FLEXNETUIO_LOCAL</v>
          </cell>
          <cell r="V4856">
            <v>1</v>
          </cell>
          <cell r="W4856">
            <v>1</v>
          </cell>
          <cell r="X4856" t="str">
            <v>FLEXNET ECUADOR - MDELIVERY</v>
          </cell>
          <cell r="Y4856" t="str">
            <v>CALLE 28 DE JUNIO S/N Y GARCIA MORENO ENTRADA LLANO GRANDE</v>
          </cell>
        </row>
        <row r="4857">
          <cell r="A4857" t="str">
            <v>4799006</v>
          </cell>
          <cell r="B4857">
            <v>493045</v>
          </cell>
          <cell r="C4857" t="str">
            <v>4799006</v>
          </cell>
          <cell r="D4857" t="str">
            <v>MDELIVERY</v>
          </cell>
          <cell r="E4857" t="str">
            <v>DESPACHO</v>
          </cell>
          <cell r="F4857" t="str">
            <v>DERIVADO PICK UP</v>
          </cell>
          <cell r="G4857" t="str">
            <v>031080004799006</v>
          </cell>
          <cell r="H4857">
            <v>44935</v>
          </cell>
          <cell r="I4857" t="str">
            <v>ENTREGADO</v>
          </cell>
          <cell r="J4857">
            <v>44939</v>
          </cell>
          <cell r="K4857" t="str">
            <v>EDDY ALEXANDER NICOLA JARAMILLO</v>
          </cell>
          <cell r="L4857" t="str">
            <v>OFICINA TRAMACO ESMERALDAS</v>
          </cell>
          <cell r="M4857" t="str">
            <v>0802244624</v>
          </cell>
          <cell r="N4857" t="str">
            <v>0983367665</v>
          </cell>
          <cell r="O4857" t="str">
            <v>0983367665</v>
          </cell>
          <cell r="P4857" t="str">
            <v>ESMERALDAS</v>
          </cell>
          <cell r="Q4857" t="str">
            <v>ESMERALDAS</v>
          </cell>
          <cell r="R4857" t="str">
            <v>ESMERALDAS</v>
          </cell>
          <cell r="T4857" t="str">
            <v>TRAMACO</v>
          </cell>
          <cell r="U4857" t="str">
            <v>FLEXNETUIO_PROVINCIA</v>
          </cell>
          <cell r="V4857">
            <v>1</v>
          </cell>
          <cell r="W4857">
            <v>1</v>
          </cell>
          <cell r="X4857" t="str">
            <v>FLEXNET ECUADOR - MDELIVERY</v>
          </cell>
          <cell r="Y4857" t="str">
            <v>CALLE 28 DE JUNIO S/N Y GARCIA MORENO ENTRADA LLANO GRANDE</v>
          </cell>
        </row>
        <row r="4858">
          <cell r="A4858" t="str">
            <v>4799343</v>
          </cell>
          <cell r="B4858">
            <v>493046</v>
          </cell>
          <cell r="C4858" t="str">
            <v>4799343</v>
          </cell>
          <cell r="D4858" t="str">
            <v>MDELIVERY</v>
          </cell>
          <cell r="E4858" t="str">
            <v>DESPACHO</v>
          </cell>
          <cell r="F4858" t="str">
            <v>NORMAL</v>
          </cell>
          <cell r="G4858" t="str">
            <v>FT78632</v>
          </cell>
          <cell r="H4858">
            <v>44935</v>
          </cell>
          <cell r="I4858" t="str">
            <v>ENTREGADO</v>
          </cell>
          <cell r="J4858">
            <v>44936</v>
          </cell>
          <cell r="K4858" t="str">
            <v>VERONICA PATRICIA AJILA MEDRANO</v>
          </cell>
          <cell r="L4858" t="str">
            <v>CARCELEN CALLE ALBERT EINSTEIN  AN Y PABLO NERUDA</v>
          </cell>
          <cell r="M4858" t="str">
            <v>1713812442</v>
          </cell>
          <cell r="N4858" t="str">
            <v>0984973732</v>
          </cell>
          <cell r="O4858" t="str">
            <v>0984973732</v>
          </cell>
          <cell r="P4858" t="str">
            <v>170302</v>
          </cell>
          <cell r="Q4858" t="str">
            <v>QUITO</v>
          </cell>
          <cell r="R4858" t="str">
            <v>PICHINCHA</v>
          </cell>
          <cell r="S4858" t="str">
            <v>QUITO</v>
          </cell>
          <cell r="T4858" t="str">
            <v>FLEXTRANS UIO</v>
          </cell>
          <cell r="U4858" t="str">
            <v>FLEXNETUIO_LOCAL</v>
          </cell>
          <cell r="V4858">
            <v>1</v>
          </cell>
          <cell r="W4858">
            <v>1</v>
          </cell>
          <cell r="X4858" t="str">
            <v>FLEXNET ECUADOR - MDELIVERY</v>
          </cell>
          <cell r="Y4858" t="str">
            <v>CALLE 28 DE JUNIO S/N Y GARCIA MORENO ENTRADA LLANO GRANDE</v>
          </cell>
        </row>
        <row r="4859">
          <cell r="A4859" t="str">
            <v>4800146</v>
          </cell>
          <cell r="B4859">
            <v>493047</v>
          </cell>
          <cell r="C4859" t="str">
            <v>4800146</v>
          </cell>
          <cell r="D4859" t="str">
            <v>MDELIVERY</v>
          </cell>
          <cell r="E4859" t="str">
            <v>DESPACHO</v>
          </cell>
          <cell r="F4859" t="str">
            <v>NORMAL</v>
          </cell>
          <cell r="G4859" t="str">
            <v>031080004800146</v>
          </cell>
          <cell r="H4859">
            <v>44935</v>
          </cell>
          <cell r="I4859" t="str">
            <v>ENTREGADO</v>
          </cell>
          <cell r="J4859">
            <v>44936</v>
          </cell>
          <cell r="K4859" t="str">
            <v>BOLIVAR JULIAN AGUIRRE TUCKER</v>
          </cell>
          <cell r="L4859" t="str">
            <v>MANTA CALLE 14 SN  Y AV 1</v>
          </cell>
          <cell r="M4859" t="str">
            <v>1304122425</v>
          </cell>
          <cell r="N4859" t="str">
            <v>0987248709</v>
          </cell>
          <cell r="O4859" t="str">
            <v>0987248709</v>
          </cell>
          <cell r="P4859" t="str">
            <v>130207</v>
          </cell>
          <cell r="Q4859" t="str">
            <v>MANTA</v>
          </cell>
          <cell r="R4859" t="str">
            <v>MANABI</v>
          </cell>
          <cell r="S4859" t="str">
            <v>MANTA</v>
          </cell>
          <cell r="T4859" t="str">
            <v>TRAMACO</v>
          </cell>
          <cell r="U4859" t="str">
            <v>FLEXNETUIO_PROVINCIA</v>
          </cell>
          <cell r="V4859">
            <v>1</v>
          </cell>
          <cell r="W4859">
            <v>1</v>
          </cell>
          <cell r="X4859" t="str">
            <v>FLEXNET ECUADOR - MDELIVERY</v>
          </cell>
          <cell r="Y4859" t="str">
            <v>CALLE 28 DE JUNIO S/N Y GARCIA MORENO ENTRADA LLANO GRANDE</v>
          </cell>
        </row>
        <row r="4860">
          <cell r="A4860" t="str">
            <v>4800253</v>
          </cell>
          <cell r="B4860">
            <v>493048</v>
          </cell>
          <cell r="C4860" t="str">
            <v>4800253</v>
          </cell>
          <cell r="D4860" t="str">
            <v>MDELIVERY</v>
          </cell>
          <cell r="E4860" t="str">
            <v>DESPACHO</v>
          </cell>
          <cell r="F4860" t="str">
            <v>NORMAL</v>
          </cell>
          <cell r="G4860" t="str">
            <v>FT78590</v>
          </cell>
          <cell r="H4860">
            <v>44935</v>
          </cell>
          <cell r="I4860" t="str">
            <v>ENTREGADO</v>
          </cell>
          <cell r="J4860">
            <v>44936</v>
          </cell>
          <cell r="K4860" t="str">
            <v>MEJIA PIN DANIEL MESIAS</v>
          </cell>
          <cell r="L4860" t="str">
            <v>XIMENA COOP SANTIAGUITO ROLDOS  MZ 1188 SL 1</v>
          </cell>
          <cell r="M4860" t="str">
            <v>0917948077</v>
          </cell>
          <cell r="N4860" t="str">
            <v>0991403535</v>
          </cell>
          <cell r="O4860" t="str">
            <v>0991403535</v>
          </cell>
          <cell r="P4860" t="str">
            <v>090204</v>
          </cell>
          <cell r="Q4860" t="str">
            <v>GUAYAQUIL</v>
          </cell>
          <cell r="R4860" t="str">
            <v>GUAYAS</v>
          </cell>
          <cell r="S4860" t="str">
            <v>GUAYAQUIL</v>
          </cell>
          <cell r="T4860" t="str">
            <v>ITSACOURIER</v>
          </cell>
          <cell r="U4860" t="str">
            <v>FLEXNETUIO_GYE</v>
          </cell>
          <cell r="V4860">
            <v>1</v>
          </cell>
          <cell r="W4860">
            <v>1</v>
          </cell>
          <cell r="X4860" t="str">
            <v>FLEXNET ECUADOR - MDELIVERY</v>
          </cell>
          <cell r="Y4860" t="str">
            <v>CALLE 28 DE JUNIO S/N Y GARCIA MORENO ENTRADA LLANO GRANDE</v>
          </cell>
        </row>
        <row r="4861">
          <cell r="A4861" t="str">
            <v>4803870</v>
          </cell>
          <cell r="B4861">
            <v>493049</v>
          </cell>
          <cell r="C4861" t="str">
            <v>4803870</v>
          </cell>
          <cell r="D4861" t="str">
            <v>MDELIVERY</v>
          </cell>
          <cell r="E4861" t="str">
            <v>DESPACHO</v>
          </cell>
          <cell r="F4861" t="str">
            <v>NORMAL</v>
          </cell>
          <cell r="G4861" t="str">
            <v>FT78582</v>
          </cell>
          <cell r="H4861">
            <v>44935</v>
          </cell>
          <cell r="I4861" t="str">
            <v>ENTREGADO</v>
          </cell>
          <cell r="J4861">
            <v>44936</v>
          </cell>
          <cell r="K4861" t="str">
            <v>DANIEL VALENTIN OVIEDO PINCAY</v>
          </cell>
          <cell r="L4861" t="str">
            <v>XIMENA  COOP MARIUXI FEBRES CORDERO  MZ 12 SOLAR 23 CALLE C11</v>
          </cell>
          <cell r="M4861" t="str">
            <v>0929665412</v>
          </cell>
          <cell r="N4861" t="str">
            <v>0998015792</v>
          </cell>
          <cell r="O4861" t="str">
            <v>0993089760</v>
          </cell>
          <cell r="P4861" t="str">
            <v>090106</v>
          </cell>
          <cell r="Q4861" t="str">
            <v>GUAYAQUIL</v>
          </cell>
          <cell r="R4861" t="str">
            <v>GUAYAS</v>
          </cell>
          <cell r="S4861" t="str">
            <v>GUAYAQUIL</v>
          </cell>
          <cell r="T4861" t="str">
            <v>ITSACOURIER</v>
          </cell>
          <cell r="U4861" t="str">
            <v>FLEXNETUIO_GYE</v>
          </cell>
          <cell r="V4861">
            <v>1</v>
          </cell>
          <cell r="W4861">
            <v>1</v>
          </cell>
          <cell r="X4861" t="str">
            <v>FLEXNET ECUADOR - MDELIVERY</v>
          </cell>
          <cell r="Y4861" t="str">
            <v>CALLE 28 DE JUNIO S/N Y GARCIA MORENO ENTRADA LLANO GRANDE</v>
          </cell>
        </row>
        <row r="4862">
          <cell r="A4862" t="str">
            <v>4805716</v>
          </cell>
          <cell r="B4862">
            <v>493050</v>
          </cell>
          <cell r="C4862" t="str">
            <v>4805716</v>
          </cell>
          <cell r="D4862" t="str">
            <v>MDELIVERY</v>
          </cell>
          <cell r="E4862" t="str">
            <v>DESPACHO</v>
          </cell>
          <cell r="F4862" t="str">
            <v>DERIVADO PICK UP</v>
          </cell>
          <cell r="G4862" t="str">
            <v>031080004805716</v>
          </cell>
          <cell r="H4862">
            <v>44935</v>
          </cell>
          <cell r="I4862" t="str">
            <v>ENTREGADO</v>
          </cell>
          <cell r="J4862">
            <v>44936</v>
          </cell>
          <cell r="K4862" t="str">
            <v>BENAVIDES CONFORME JAVIER LORENZO</v>
          </cell>
          <cell r="L4862" t="str">
            <v>OFICINA TRAMACO LA CONCORDIA</v>
          </cell>
          <cell r="M4862" t="str">
            <v>1708414659</v>
          </cell>
          <cell r="N4862" t="str">
            <v>0980429905</v>
          </cell>
          <cell r="O4862" t="str">
            <v>0980429905</v>
          </cell>
          <cell r="P4862" t="str">
            <v>LA CONCORDIA</v>
          </cell>
          <cell r="Q4862" t="str">
            <v>LA CONCORDIA</v>
          </cell>
          <cell r="R4862" t="str">
            <v>ESMERALDAS</v>
          </cell>
          <cell r="T4862" t="str">
            <v>TRAMACO</v>
          </cell>
          <cell r="U4862" t="str">
            <v>FLEXNETUIO_PROVINCIA</v>
          </cell>
          <cell r="V4862">
            <v>1</v>
          </cell>
          <cell r="W4862">
            <v>1</v>
          </cell>
          <cell r="X4862" t="str">
            <v>FLEXNET ECUADOR - MDELIVERY</v>
          </cell>
          <cell r="Y4862" t="str">
            <v>CALLE 28 DE JUNIO S/N Y GARCIA MORENO ENTRADA LLANO GRANDE</v>
          </cell>
        </row>
        <row r="4863">
          <cell r="A4863" t="str">
            <v>4806365</v>
          </cell>
          <cell r="B4863">
            <v>493051</v>
          </cell>
          <cell r="C4863" t="str">
            <v>4806365</v>
          </cell>
          <cell r="D4863" t="str">
            <v>MDELIVERY</v>
          </cell>
          <cell r="E4863" t="str">
            <v>DESPACHO</v>
          </cell>
          <cell r="F4863" t="str">
            <v>DERIVADO PICK UP</v>
          </cell>
          <cell r="G4863" t="str">
            <v>031080004806365</v>
          </cell>
          <cell r="H4863">
            <v>44935</v>
          </cell>
          <cell r="I4863" t="str">
            <v>DEVOLUCION_EN_PROCESO</v>
          </cell>
          <cell r="J4863">
            <v>44943</v>
          </cell>
          <cell r="K4863" t="str">
            <v>MACAS CUJE SERGIO BOLIVAR</v>
          </cell>
          <cell r="L4863" t="str">
            <v>OFICINA TRAMACO PORTETE</v>
          </cell>
          <cell r="M4863" t="str">
            <v>0702638164</v>
          </cell>
          <cell r="N4863" t="str">
            <v>0988746123</v>
          </cell>
          <cell r="O4863" t="str">
            <v>0988746123</v>
          </cell>
          <cell r="P4863" t="str">
            <v>GUAYAQUIL</v>
          </cell>
          <cell r="Q4863" t="str">
            <v>GUAYAQUIL</v>
          </cell>
          <cell r="R4863" t="str">
            <v>GUAYAS</v>
          </cell>
          <cell r="T4863" t="str">
            <v>TRAMACO</v>
          </cell>
          <cell r="U4863" t="str">
            <v>FLEXNETUIO_GYE</v>
          </cell>
          <cell r="V4863">
            <v>1</v>
          </cell>
          <cell r="W4863">
            <v>1</v>
          </cell>
          <cell r="X4863" t="str">
            <v>FLEXNET ECUADOR - MDELIVERY</v>
          </cell>
          <cell r="Y4863" t="str">
            <v>CALLE 28 DE JUNIO S/N Y GARCIA MORENO ENTRADA LLANO GRANDE</v>
          </cell>
        </row>
        <row r="4864">
          <cell r="A4864" t="str">
            <v>4807304</v>
          </cell>
          <cell r="B4864">
            <v>493052</v>
          </cell>
          <cell r="C4864" t="str">
            <v>4807304</v>
          </cell>
          <cell r="D4864" t="str">
            <v>MDELIVERY</v>
          </cell>
          <cell r="E4864" t="str">
            <v>DESPACHO</v>
          </cell>
          <cell r="F4864" t="str">
            <v>NORMAL</v>
          </cell>
          <cell r="G4864" t="str">
            <v>031080004807304</v>
          </cell>
          <cell r="H4864">
            <v>44935</v>
          </cell>
          <cell r="I4864" t="str">
            <v>ENTREGADO</v>
          </cell>
          <cell r="J4864">
            <v>44936</v>
          </cell>
          <cell r="K4864" t="str">
            <v>ESTRADA BASURTO FELIPE JUAN</v>
          </cell>
          <cell r="L4864" t="str">
            <v>BAHIA DE CARAQUEZ CALLE CIUDAD DE BAHIA  SN AV 3 DE NOVIEMBRE</v>
          </cell>
          <cell r="M4864" t="str">
            <v>1304213273</v>
          </cell>
          <cell r="N4864" t="str">
            <v>0984685957</v>
          </cell>
          <cell r="O4864" t="str">
            <v>0984685957</v>
          </cell>
          <cell r="P4864" t="str">
            <v>131101</v>
          </cell>
          <cell r="Q4864" t="str">
            <v>SUCRE</v>
          </cell>
          <cell r="R4864" t="str">
            <v>MANABI</v>
          </cell>
          <cell r="S4864" t="str">
            <v>BAHIA DE CARAQUEZ</v>
          </cell>
          <cell r="T4864" t="str">
            <v>TRAMACO</v>
          </cell>
          <cell r="U4864" t="str">
            <v>FLEXNETUIO_PROVINCIA</v>
          </cell>
          <cell r="V4864">
            <v>1</v>
          </cell>
          <cell r="W4864">
            <v>1</v>
          </cell>
          <cell r="X4864" t="str">
            <v>FLEXNET ECUADOR - MDELIVERY</v>
          </cell>
          <cell r="Y4864" t="str">
            <v>CALLE 28 DE JUNIO S/N Y GARCIA MORENO ENTRADA LLANO GRANDE</v>
          </cell>
        </row>
        <row r="4865">
          <cell r="A4865" t="str">
            <v>4808934</v>
          </cell>
          <cell r="B4865">
            <v>493053</v>
          </cell>
          <cell r="C4865" t="str">
            <v>4808934</v>
          </cell>
          <cell r="D4865" t="str">
            <v>MDELIVERY</v>
          </cell>
          <cell r="E4865" t="str">
            <v>DESPACHO</v>
          </cell>
          <cell r="F4865" t="str">
            <v>NORMAL</v>
          </cell>
          <cell r="G4865" t="str">
            <v>FT78610</v>
          </cell>
          <cell r="H4865">
            <v>44935</v>
          </cell>
          <cell r="I4865" t="str">
            <v>ENTREGADO</v>
          </cell>
          <cell r="J4865">
            <v>44936</v>
          </cell>
          <cell r="K4865" t="str">
            <v>ENNER DAVID ANAPA SIMARRON</v>
          </cell>
          <cell r="L4865" t="str">
            <v>COMITE DEL PUEBLO AV ELOY ALFARO  SN  Y JUAN MOLINEROS</v>
          </cell>
          <cell r="M4865" t="str">
            <v>0804960417</v>
          </cell>
          <cell r="N4865" t="str">
            <v>0968186178</v>
          </cell>
          <cell r="O4865" t="str">
            <v>0968186178</v>
          </cell>
          <cell r="P4865" t="str">
            <v>170513</v>
          </cell>
          <cell r="Q4865" t="str">
            <v>QUITO</v>
          </cell>
          <cell r="R4865" t="str">
            <v>PICHINCHA</v>
          </cell>
          <cell r="S4865" t="str">
            <v>QUITO</v>
          </cell>
          <cell r="T4865" t="str">
            <v>FLEXTRANS UIO</v>
          </cell>
          <cell r="U4865" t="str">
            <v>FLEXNETUIO_LOCAL</v>
          </cell>
          <cell r="V4865">
            <v>1</v>
          </cell>
          <cell r="W4865">
            <v>1</v>
          </cell>
          <cell r="X4865" t="str">
            <v>FLEXNET ECUADOR - MDELIVERY</v>
          </cell>
          <cell r="Y4865" t="str">
            <v>CALLE 28 DE JUNIO S/N Y GARCIA MORENO ENTRADA LLANO GRANDE</v>
          </cell>
        </row>
        <row r="4866">
          <cell r="A4866" t="str">
            <v>4809383</v>
          </cell>
          <cell r="B4866">
            <v>493054</v>
          </cell>
          <cell r="C4866" t="str">
            <v>4809383</v>
          </cell>
          <cell r="D4866" t="str">
            <v>MDELIVERY</v>
          </cell>
          <cell r="E4866" t="str">
            <v>DESPACHO</v>
          </cell>
          <cell r="F4866" t="str">
            <v>NORMAL</v>
          </cell>
          <cell r="G4866" t="str">
            <v>FT78592</v>
          </cell>
          <cell r="H4866">
            <v>44935</v>
          </cell>
          <cell r="I4866" t="str">
            <v>ENTREGADO</v>
          </cell>
          <cell r="J4866">
            <v>44936</v>
          </cell>
          <cell r="K4866" t="str">
            <v>PILAY DEL VALLE MELANY LILIBETH</v>
          </cell>
          <cell r="L4866" t="str">
            <v>TARQUI COOP NUEVA GENERACION  MZ 2706 SOLAR 8</v>
          </cell>
          <cell r="M4866" t="str">
            <v>0952801306</v>
          </cell>
          <cell r="N4866" t="str">
            <v>0962873806</v>
          </cell>
          <cell r="O4866" t="str">
            <v>0962873806</v>
          </cell>
          <cell r="P4866" t="str">
            <v>090605</v>
          </cell>
          <cell r="Q4866" t="str">
            <v>GUAYAQUIL</v>
          </cell>
          <cell r="R4866" t="str">
            <v>GUAYAS</v>
          </cell>
          <cell r="S4866" t="str">
            <v>GUAYAQUIL</v>
          </cell>
          <cell r="T4866" t="str">
            <v>ITSACOURIER</v>
          </cell>
          <cell r="U4866" t="str">
            <v>FLEXNETUIO_GYE</v>
          </cell>
          <cell r="V4866">
            <v>1</v>
          </cell>
          <cell r="W4866">
            <v>1</v>
          </cell>
          <cell r="X4866" t="str">
            <v>FLEXNET ECUADOR - MDELIVERY</v>
          </cell>
          <cell r="Y4866" t="str">
            <v>CALLE 28 DE JUNIO S/N Y GARCIA MORENO ENTRADA LLANO GRANDE</v>
          </cell>
        </row>
        <row r="4867">
          <cell r="A4867" t="str">
            <v>4810132</v>
          </cell>
          <cell r="B4867">
            <v>493055</v>
          </cell>
          <cell r="C4867" t="str">
            <v>4810132</v>
          </cell>
          <cell r="D4867" t="str">
            <v>MDELIVERY</v>
          </cell>
          <cell r="E4867" t="str">
            <v>DESPACHO</v>
          </cell>
          <cell r="F4867" t="str">
            <v>NORMAL</v>
          </cell>
          <cell r="G4867" t="str">
            <v>FT78620</v>
          </cell>
          <cell r="H4867">
            <v>44935</v>
          </cell>
          <cell r="I4867" t="str">
            <v>ENTREGADO</v>
          </cell>
          <cell r="J4867">
            <v>44936</v>
          </cell>
          <cell r="K4867" t="str">
            <v>SALAS CARCELEN TANIA ISAMAR</v>
          </cell>
          <cell r="L4867" t="str">
            <v>JIPIJAPA CALLE HUMBOLDT  155  Y SAN IGNACIO</v>
          </cell>
          <cell r="M4867" t="str">
            <v>1750035568</v>
          </cell>
          <cell r="N4867" t="str">
            <v>0958617821</v>
          </cell>
          <cell r="O4867" t="str">
            <v>0958617821</v>
          </cell>
          <cell r="P4867" t="str">
            <v>170517</v>
          </cell>
          <cell r="Q4867" t="str">
            <v>QUITO</v>
          </cell>
          <cell r="R4867" t="str">
            <v>PICHINCHA</v>
          </cell>
          <cell r="S4867" t="str">
            <v>QUITO</v>
          </cell>
          <cell r="T4867" t="str">
            <v>FLEXTRANS UIO</v>
          </cell>
          <cell r="U4867" t="str">
            <v>FLEXNETUIO_LOCAL</v>
          </cell>
          <cell r="V4867">
            <v>1</v>
          </cell>
          <cell r="W4867">
            <v>1</v>
          </cell>
          <cell r="X4867" t="str">
            <v>FLEXNET ECUADOR - MDELIVERY</v>
          </cell>
          <cell r="Y4867" t="str">
            <v>CALLE 28 DE JUNIO S/N Y GARCIA MORENO ENTRADA LLANO GRANDE</v>
          </cell>
        </row>
        <row r="4868">
          <cell r="A4868" t="str">
            <v>2482169</v>
          </cell>
          <cell r="B4868">
            <v>493002</v>
          </cell>
          <cell r="C4868" t="str">
            <v>2482169</v>
          </cell>
          <cell r="D4868" t="str">
            <v>MDELIVERY</v>
          </cell>
          <cell r="E4868" t="str">
            <v>DESPACHO</v>
          </cell>
          <cell r="F4868" t="str">
            <v>NORMAL</v>
          </cell>
          <cell r="G4868" t="str">
            <v>FT78642</v>
          </cell>
          <cell r="H4868">
            <v>44935</v>
          </cell>
          <cell r="I4868" t="str">
            <v>ENTREGADO</v>
          </cell>
          <cell r="J4868">
            <v>44936</v>
          </cell>
          <cell r="K4868" t="str">
            <v xml:space="preserve">Sandra Meza_FALCONFARMS DE ECUADOR S A </v>
          </cell>
          <cell r="L4868" t="str">
            <v>JAPON E5A Y ALFONSO PEREIRA EDIFICIO ZAIGEN PISO 11 OFICINAS 1111 1112 1113 FALCONFARMS</v>
          </cell>
          <cell r="M4868" t="str">
            <v>1090105066001</v>
          </cell>
          <cell r="N4868" t="str">
            <v>0997101499</v>
          </cell>
          <cell r="O4868" t="str">
            <v/>
          </cell>
          <cell r="P4868" t="str">
            <v>QUITO</v>
          </cell>
          <cell r="Q4868" t="str">
            <v>QUITO</v>
          </cell>
          <cell r="R4868" t="str">
            <v>PICHINCHA</v>
          </cell>
          <cell r="T4868" t="str">
            <v>FLEXTRANS UIO</v>
          </cell>
          <cell r="U4868" t="str">
            <v>FLEXNETUIO_LOCAL</v>
          </cell>
          <cell r="V4868">
            <v>1</v>
          </cell>
          <cell r="W4868">
            <v>1</v>
          </cell>
          <cell r="X4868" t="str">
            <v>FLEXNET ECUADOR - MDELIVERY</v>
          </cell>
          <cell r="Y4868" t="str">
            <v>CALLE 28 DE JUNIO S/N Y GARCIA MORENO ENTRADA LLANO GRANDE</v>
          </cell>
        </row>
        <row r="4869">
          <cell r="A4869" t="str">
            <v>2482171</v>
          </cell>
          <cell r="B4869">
            <v>493003</v>
          </cell>
          <cell r="C4869" t="str">
            <v>2482171</v>
          </cell>
          <cell r="D4869" t="str">
            <v>MDELIVERY</v>
          </cell>
          <cell r="E4869" t="str">
            <v>DESPACHO</v>
          </cell>
          <cell r="F4869" t="str">
            <v>NORMAL</v>
          </cell>
          <cell r="G4869" t="str">
            <v>FT78605</v>
          </cell>
          <cell r="H4869">
            <v>44935</v>
          </cell>
          <cell r="I4869" t="str">
            <v>ENTREGADO</v>
          </cell>
          <cell r="J4869">
            <v>44936</v>
          </cell>
          <cell r="K4869" t="str">
            <v>CESAR SORIANO_SINDICATO PROVINCIALDE TRABAJADORES DE LA EMPRESA</v>
          </cell>
          <cell r="L4869" t="str">
            <v>KM 7 5 VIA A LA COSTA INGRESE X DURAGS LA EMP TIENE ROTULOS DE TERMO ELECTRICA DJ</v>
          </cell>
          <cell r="M4869" t="str">
            <v>0992633999001</v>
          </cell>
          <cell r="N4869" t="str">
            <v>0987684648</v>
          </cell>
          <cell r="O4869" t="str">
            <v/>
          </cell>
          <cell r="P4869" t="str">
            <v>GUAYAQUIL</v>
          </cell>
          <cell r="Q4869" t="str">
            <v>GUAYAQUIL</v>
          </cell>
          <cell r="R4869" t="str">
            <v>GUAYAS</v>
          </cell>
          <cell r="T4869" t="str">
            <v>ITSACOURIER</v>
          </cell>
          <cell r="U4869" t="str">
            <v>FLEXNETUIO_GYE</v>
          </cell>
          <cell r="V4869">
            <v>1</v>
          </cell>
          <cell r="W4869">
            <v>1</v>
          </cell>
          <cell r="X4869" t="str">
            <v>FLEXNET ECUADOR - MDELIVERY</v>
          </cell>
          <cell r="Y4869" t="str">
            <v>CALLE 28 DE JUNIO S/N Y GARCIA MORENO ENTRADA LLANO GRANDE</v>
          </cell>
        </row>
        <row r="4870">
          <cell r="A4870" t="str">
            <v>2482181</v>
          </cell>
          <cell r="B4870">
            <v>493004</v>
          </cell>
          <cell r="C4870" t="str">
            <v>2482181</v>
          </cell>
          <cell r="D4870" t="str">
            <v>MDELIVERY</v>
          </cell>
          <cell r="E4870" t="str">
            <v>DESPACHO</v>
          </cell>
          <cell r="F4870" t="str">
            <v>NORMAL</v>
          </cell>
          <cell r="G4870" t="str">
            <v>IC4361</v>
          </cell>
          <cell r="H4870">
            <v>44935</v>
          </cell>
          <cell r="I4870" t="str">
            <v>ENTREGADO</v>
          </cell>
          <cell r="J4870">
            <v>44936</v>
          </cell>
          <cell r="K4870" t="str">
            <v>EDISON SIGUENZA Y O DIEGO AVILA_TUBERIA GALVANIZADA ECUATORIANA S A</v>
          </cell>
          <cell r="L4870" t="str">
            <v>PANAMERICANA NORTE KM 4 1 2 Y AV DE LAS AMERICAS PARQUE INDUSTRIAL DE CUENTA EN FABRICA GRAIMAN CUENCA AZUAY</v>
          </cell>
          <cell r="M4870" t="str">
            <v>0190004643001</v>
          </cell>
          <cell r="N4870" t="str">
            <v>987215822</v>
          </cell>
          <cell r="O4870" t="str">
            <v/>
          </cell>
          <cell r="P4870" t="str">
            <v>CUENCA</v>
          </cell>
          <cell r="Q4870" t="str">
            <v>CUENCA</v>
          </cell>
          <cell r="R4870" t="str">
            <v>AZUAY</v>
          </cell>
          <cell r="T4870" t="str">
            <v>ITSACOURIER</v>
          </cell>
          <cell r="U4870" t="str">
            <v>FLEXNETUIO_PROVINCIA</v>
          </cell>
          <cell r="V4870">
            <v>1</v>
          </cell>
          <cell r="W4870">
            <v>1</v>
          </cell>
          <cell r="X4870" t="str">
            <v>FLEXNET ECUADOR - MDELIVERY</v>
          </cell>
          <cell r="Y4870" t="str">
            <v>CALLE 28 DE JUNIO S/N Y GARCIA MORENO ENTRADA LLANO GRANDE</v>
          </cell>
        </row>
        <row r="4871">
          <cell r="A4871" t="str">
            <v>2482185</v>
          </cell>
          <cell r="B4871">
            <v>493005</v>
          </cell>
          <cell r="C4871" t="str">
            <v>2482185</v>
          </cell>
          <cell r="D4871" t="str">
            <v>MDELIVERY</v>
          </cell>
          <cell r="E4871" t="str">
            <v>DESPACHO</v>
          </cell>
          <cell r="F4871" t="str">
            <v>NORMAL</v>
          </cell>
          <cell r="G4871" t="str">
            <v>FT78589</v>
          </cell>
          <cell r="H4871">
            <v>44935</v>
          </cell>
          <cell r="I4871" t="str">
            <v>ENTREGADO</v>
          </cell>
          <cell r="J4871">
            <v>44936</v>
          </cell>
          <cell r="K4871" t="str">
            <v>MAGNOLIA ESPARZA JENNIFER VILLACIS_PROFUTURO</v>
          </cell>
          <cell r="L4871" t="str">
            <v>Av Jose Rodriguez Bonin y Av Barcelona Planta San Eduardo Holcim Ecuador Planta Baja</v>
          </cell>
          <cell r="M4871" t="str">
            <v>0992424222001</v>
          </cell>
          <cell r="N4871" t="str">
            <v>0989547209</v>
          </cell>
          <cell r="O4871" t="str">
            <v/>
          </cell>
          <cell r="P4871" t="str">
            <v>GUAYAQUIL</v>
          </cell>
          <cell r="Q4871" t="str">
            <v>GUAYAQUIL</v>
          </cell>
          <cell r="R4871" t="str">
            <v>GUAYAS</v>
          </cell>
          <cell r="T4871" t="str">
            <v>ITSACOURIER</v>
          </cell>
          <cell r="U4871" t="str">
            <v>FLEXNETUIO_GYE</v>
          </cell>
          <cell r="V4871">
            <v>1</v>
          </cell>
          <cell r="W4871">
            <v>1</v>
          </cell>
          <cell r="X4871" t="str">
            <v>FLEXNET ECUADOR - MDELIVERY</v>
          </cell>
          <cell r="Y4871" t="str">
            <v>CALLE 28 DE JUNIO S/N Y GARCIA MORENO ENTRADA LLANO GRANDE</v>
          </cell>
        </row>
        <row r="4872">
          <cell r="A4872" t="str">
            <v>2482186</v>
          </cell>
          <cell r="B4872">
            <v>493006</v>
          </cell>
          <cell r="C4872" t="str">
            <v>2482186</v>
          </cell>
          <cell r="D4872" t="str">
            <v>MDELIVERY</v>
          </cell>
          <cell r="E4872" t="str">
            <v>DESPACHO</v>
          </cell>
          <cell r="F4872" t="str">
            <v>NORMAL</v>
          </cell>
          <cell r="G4872" t="str">
            <v>FT78614</v>
          </cell>
          <cell r="H4872">
            <v>44935</v>
          </cell>
          <cell r="I4872" t="str">
            <v>ENTREGADO</v>
          </cell>
          <cell r="J4872">
            <v>44936</v>
          </cell>
          <cell r="K4872" t="str">
            <v xml:space="preserve">Kevin Flores_FEILO SYLVANIA N V </v>
          </cell>
          <cell r="L4872" t="str">
            <v>Psje San Carlos N53 147 y De Los Jazmines</v>
          </cell>
          <cell r="M4872" t="str">
            <v>1790011119001</v>
          </cell>
          <cell r="N4872" t="str">
            <v>0984656257</v>
          </cell>
          <cell r="O4872" t="str">
            <v/>
          </cell>
          <cell r="P4872" t="str">
            <v>QUITO</v>
          </cell>
          <cell r="Q4872" t="str">
            <v>QUITO</v>
          </cell>
          <cell r="R4872" t="str">
            <v>PICHINCHA</v>
          </cell>
          <cell r="T4872" t="str">
            <v>FLEXTRANS UIO</v>
          </cell>
          <cell r="U4872" t="str">
            <v>FLEXNETUIO_LOCAL</v>
          </cell>
          <cell r="V4872">
            <v>1</v>
          </cell>
          <cell r="W4872">
            <v>1</v>
          </cell>
          <cell r="X4872" t="str">
            <v>FLEXNET ECUADOR - MDELIVERY</v>
          </cell>
          <cell r="Y4872" t="str">
            <v>CALLE 28 DE JUNIO S/N Y GARCIA MORENO ENTRADA LLANO GRANDE</v>
          </cell>
        </row>
        <row r="4873">
          <cell r="A4873" t="str">
            <v>2482187</v>
          </cell>
          <cell r="B4873">
            <v>493007</v>
          </cell>
          <cell r="C4873" t="str">
            <v>2482187</v>
          </cell>
          <cell r="D4873" t="str">
            <v>MDELIVERY</v>
          </cell>
          <cell r="E4873" t="str">
            <v>DESPACHO</v>
          </cell>
          <cell r="F4873" t="str">
            <v>NORMAL</v>
          </cell>
          <cell r="G4873" t="str">
            <v>FT78603</v>
          </cell>
          <cell r="H4873">
            <v>44935</v>
          </cell>
          <cell r="I4873" t="str">
            <v>ENTREGADO</v>
          </cell>
          <cell r="J4873">
            <v>44936</v>
          </cell>
          <cell r="K4873" t="str">
            <v>CYNTHIA FABIOLA MONTOYA CUJILAN_CYNTHIA FABIOLA MONTOYA CUJILAN</v>
          </cell>
          <cell r="L4873" t="str">
            <v xml:space="preserve"> URDESA CIRCUNVALACION E E HIGUERAS ESQUINA REFERENCIA FARMACIA SEMEDIC </v>
          </cell>
          <cell r="M4873" t="str">
            <v>0924286149001</v>
          </cell>
          <cell r="N4873" t="str">
            <v>0979373669</v>
          </cell>
          <cell r="O4873" t="str">
            <v/>
          </cell>
          <cell r="P4873" t="str">
            <v>GUAYAQUIL</v>
          </cell>
          <cell r="Q4873" t="str">
            <v>GUAYAQUIL</v>
          </cell>
          <cell r="R4873" t="str">
            <v>GUAYAS</v>
          </cell>
          <cell r="T4873" t="str">
            <v>ITSACOURIER</v>
          </cell>
          <cell r="U4873" t="str">
            <v>FLEXNETUIO_GYE</v>
          </cell>
          <cell r="V4873">
            <v>1</v>
          </cell>
          <cell r="W4873">
            <v>1</v>
          </cell>
          <cell r="X4873" t="str">
            <v>FLEXNET ECUADOR - MDELIVERY</v>
          </cell>
          <cell r="Y4873" t="str">
            <v>CALLE 28 DE JUNIO S/N Y GARCIA MORENO ENTRADA LLANO GRANDE</v>
          </cell>
        </row>
        <row r="4874">
          <cell r="A4874" t="str">
            <v>2482188</v>
          </cell>
          <cell r="B4874">
            <v>493008</v>
          </cell>
          <cell r="C4874" t="str">
            <v>2482188</v>
          </cell>
          <cell r="D4874" t="str">
            <v>MDELIVERY</v>
          </cell>
          <cell r="E4874" t="str">
            <v>DESPACHO</v>
          </cell>
          <cell r="F4874" t="str">
            <v>NORMAL</v>
          </cell>
          <cell r="G4874" t="str">
            <v>031080002482188</v>
          </cell>
          <cell r="H4874">
            <v>44935</v>
          </cell>
          <cell r="I4874" t="str">
            <v>ENTREGADO</v>
          </cell>
          <cell r="J4874">
            <v>44937</v>
          </cell>
          <cell r="K4874" t="str">
            <v>COELLO VERA RODOLFO RAUL_HUMBERTO JAVIER GUERRERO ADRIAN</v>
          </cell>
          <cell r="L4874" t="str">
            <v>KM 15 VIA A DAULE EMPRESA ALMADRO FRENTE AL TERMINAL DE PASCUALES A LADO DE PETRO ECUADOR</v>
          </cell>
          <cell r="M4874" t="str">
            <v>0921761946001</v>
          </cell>
          <cell r="N4874" t="str">
            <v>0962218322</v>
          </cell>
          <cell r="O4874" t="str">
            <v/>
          </cell>
          <cell r="P4874" t="str">
            <v>GUAYAQUIL</v>
          </cell>
          <cell r="Q4874" t="str">
            <v>GUAYAQUIL</v>
          </cell>
          <cell r="R4874" t="str">
            <v>GUAYAS</v>
          </cell>
          <cell r="T4874" t="str">
            <v>TRAMACO</v>
          </cell>
          <cell r="U4874" t="str">
            <v>FLEXNETUIO_GYE</v>
          </cell>
          <cell r="V4874">
            <v>1</v>
          </cell>
          <cell r="W4874">
            <v>1</v>
          </cell>
          <cell r="X4874" t="str">
            <v>FLEXNET ECUADOR - MDELIVERY</v>
          </cell>
          <cell r="Y4874" t="str">
            <v>CALLE 28 DE JUNIO S/N Y GARCIA MORENO ENTRADA LLANO GRANDE</v>
          </cell>
        </row>
        <row r="4875">
          <cell r="A4875" t="str">
            <v>2482190</v>
          </cell>
          <cell r="B4875">
            <v>493010</v>
          </cell>
          <cell r="C4875" t="str">
            <v>2482190</v>
          </cell>
          <cell r="D4875" t="str">
            <v>MDELIVERY</v>
          </cell>
          <cell r="E4875" t="str">
            <v>DESPACHO</v>
          </cell>
          <cell r="F4875" t="str">
            <v>NORMAL</v>
          </cell>
          <cell r="G4875" t="str">
            <v>FT78641</v>
          </cell>
          <cell r="H4875">
            <v>44935</v>
          </cell>
          <cell r="I4875" t="str">
            <v>ENTREGADO</v>
          </cell>
          <cell r="J4875">
            <v>44936</v>
          </cell>
          <cell r="K4875" t="str">
            <v xml:space="preserve">TERESA RUBIO_ HOSPITAL METROPOLITANO S A S </v>
          </cell>
          <cell r="L4875" t="str">
            <v>Av Mariana de Jesus s n y Nicolas Arteta Hospital Metropolitano Area Talento Humano</v>
          </cell>
          <cell r="M4875" t="str">
            <v>1793178138001</v>
          </cell>
          <cell r="N4875" t="str">
            <v>0987832346</v>
          </cell>
          <cell r="O4875" t="str">
            <v/>
          </cell>
          <cell r="P4875" t="str">
            <v>QUITO</v>
          </cell>
          <cell r="Q4875" t="str">
            <v>QUITO</v>
          </cell>
          <cell r="R4875" t="str">
            <v>PICHINCHA</v>
          </cell>
          <cell r="T4875" t="str">
            <v>FLEXTRANS UIO</v>
          </cell>
          <cell r="U4875" t="str">
            <v>FLEXNETUIO_LOCAL</v>
          </cell>
          <cell r="V4875">
            <v>1</v>
          </cell>
          <cell r="W4875">
            <v>1</v>
          </cell>
          <cell r="X4875" t="str">
            <v>FLEXNET ECUADOR - MDELIVERY</v>
          </cell>
          <cell r="Y4875" t="str">
            <v>CALLE 28 DE JUNIO S/N Y GARCIA MORENO ENTRADA LLANO GRANDE</v>
          </cell>
        </row>
        <row r="4876">
          <cell r="A4876" t="str">
            <v>2482193</v>
          </cell>
          <cell r="B4876">
            <v>493011</v>
          </cell>
          <cell r="C4876" t="str">
            <v>2482193</v>
          </cell>
          <cell r="D4876" t="str">
            <v>MDELIVERY</v>
          </cell>
          <cell r="E4876" t="str">
            <v>DESPACHO</v>
          </cell>
          <cell r="F4876" t="str">
            <v>NORMAL</v>
          </cell>
          <cell r="G4876" t="str">
            <v>FT78604</v>
          </cell>
          <cell r="H4876">
            <v>44935</v>
          </cell>
          <cell r="I4876" t="str">
            <v>ENTREGADO</v>
          </cell>
          <cell r="J4876">
            <v>44936</v>
          </cell>
          <cell r="K4876" t="str">
            <v>SONIA GEOVANNA MONTIEL VELIZ_SONIA GEOVANNA MONTIEL VELIZ</v>
          </cell>
          <cell r="L4876" t="str">
            <v xml:space="preserve">URB MATICES ETAPA PERLA MZ 19 VILLA 1 FRENTE AL CENTRO COMERCIAL EL DORADO </v>
          </cell>
          <cell r="M4876" t="str">
            <v>0916566011001</v>
          </cell>
          <cell r="N4876" t="str">
            <v>0984847203</v>
          </cell>
          <cell r="O4876" t="str">
            <v/>
          </cell>
          <cell r="P4876" t="str">
            <v>GUAYAQUIL</v>
          </cell>
          <cell r="Q4876" t="str">
            <v>GUAYAQUIL</v>
          </cell>
          <cell r="R4876" t="str">
            <v>GUAYAS</v>
          </cell>
          <cell r="T4876" t="str">
            <v>ITSACOURIER</v>
          </cell>
          <cell r="U4876" t="str">
            <v>FLEXNETUIO_GYE</v>
          </cell>
          <cell r="V4876">
            <v>1</v>
          </cell>
          <cell r="W4876">
            <v>1</v>
          </cell>
          <cell r="X4876" t="str">
            <v>FLEXNET ECUADOR - MDELIVERY</v>
          </cell>
          <cell r="Y4876" t="str">
            <v>CALLE 28 DE JUNIO S/N Y GARCIA MORENO ENTRADA LLANO GRANDE</v>
          </cell>
        </row>
        <row r="4877">
          <cell r="A4877" t="str">
            <v>2482196_1</v>
          </cell>
          <cell r="B4877">
            <v>493012</v>
          </cell>
          <cell r="C4877" t="str">
            <v>2482196_1</v>
          </cell>
          <cell r="D4877" t="str">
            <v>MDELIVERY</v>
          </cell>
          <cell r="E4877" t="str">
            <v>DESPACHO</v>
          </cell>
          <cell r="F4877" t="str">
            <v>NORMAL</v>
          </cell>
          <cell r="G4877" t="str">
            <v>FT78608</v>
          </cell>
          <cell r="H4877">
            <v>44935</v>
          </cell>
          <cell r="I4877" t="str">
            <v>ENTREGADO</v>
          </cell>
          <cell r="J4877">
            <v>44936</v>
          </cell>
          <cell r="K4877" t="str">
            <v>Sandra Valencia_COBRANZAS DEL ECUADOR S A RECAUDADORA</v>
          </cell>
          <cell r="L4877" t="str">
            <v xml:space="preserve"> MARISCAL SUCRE JORGE WASHINGTON E5 11 Y JUAN LEON MERA </v>
          </cell>
          <cell r="M4877" t="str">
            <v>1791396502001</v>
          </cell>
          <cell r="N4877" t="str">
            <v>0994496472</v>
          </cell>
          <cell r="O4877" t="str">
            <v/>
          </cell>
          <cell r="P4877" t="str">
            <v>QUITO</v>
          </cell>
          <cell r="Q4877" t="str">
            <v>QUITO</v>
          </cell>
          <cell r="R4877" t="str">
            <v>PICHINCHA</v>
          </cell>
          <cell r="T4877" t="str">
            <v>FLEXTRANS UIO</v>
          </cell>
          <cell r="U4877" t="str">
            <v>FLEXNETUIO_LOCAL</v>
          </cell>
          <cell r="V4877">
            <v>1</v>
          </cell>
          <cell r="W4877">
            <v>1</v>
          </cell>
          <cell r="X4877" t="str">
            <v>FLEXNET ECUADOR - MDELIVERY</v>
          </cell>
          <cell r="Y4877" t="str">
            <v>CALLE 28 DE JUNIO S/N Y GARCIA MORENO ENTRADA LLANO GRANDE</v>
          </cell>
        </row>
        <row r="4878">
          <cell r="A4878" t="str">
            <v>2482197</v>
          </cell>
          <cell r="B4878">
            <v>493013</v>
          </cell>
          <cell r="C4878" t="str">
            <v>2482197</v>
          </cell>
          <cell r="D4878" t="str">
            <v>MDELIVERY</v>
          </cell>
          <cell r="E4878" t="str">
            <v>DESPACHO</v>
          </cell>
          <cell r="F4878" t="str">
            <v>NORMAL</v>
          </cell>
          <cell r="G4878" t="str">
            <v>031080002482197</v>
          </cell>
          <cell r="H4878">
            <v>44935</v>
          </cell>
          <cell r="I4878" t="str">
            <v>ENTREGADO</v>
          </cell>
          <cell r="J4878">
            <v>44936</v>
          </cell>
          <cell r="K4878" t="str">
            <v>FABIAN GUERRERO DANNY DEL SALTO_RODOLFO JAVIER PAREDES TORRES</v>
          </cell>
          <cell r="L4878" t="str">
            <v>AMBATO CDLA INGAHURCO CHILE 03 30 Y URUGUAY AL LADO DE RESTAURANT LA SAZON DEL NEGRO</v>
          </cell>
          <cell r="M4878" t="str">
            <v>1803878063001</v>
          </cell>
          <cell r="N4878" t="str">
            <v>0984606708</v>
          </cell>
          <cell r="O4878" t="str">
            <v/>
          </cell>
          <cell r="P4878" t="str">
            <v>AMBATO</v>
          </cell>
          <cell r="Q4878" t="str">
            <v>AMBATO</v>
          </cell>
          <cell r="R4878" t="str">
            <v>TUNGURAHUA</v>
          </cell>
          <cell r="S4878" t="str">
            <v>AMBATO</v>
          </cell>
          <cell r="T4878" t="str">
            <v>TRAMACO</v>
          </cell>
          <cell r="U4878" t="str">
            <v>FLEXNETUIO_PROVINCIA</v>
          </cell>
          <cell r="V4878">
            <v>1</v>
          </cell>
          <cell r="W4878">
            <v>1</v>
          </cell>
          <cell r="X4878" t="str">
            <v>FLEXNET ECUADOR - MDELIVERY</v>
          </cell>
          <cell r="Y4878" t="str">
            <v>CALLE 28 DE JUNIO S/N Y GARCIA MORENO ENTRADA LLANO GRANDE</v>
          </cell>
        </row>
        <row r="4879">
          <cell r="A4879" t="str">
            <v>2482198_1</v>
          </cell>
          <cell r="B4879">
            <v>493014</v>
          </cell>
          <cell r="C4879" t="str">
            <v>2482198_1</v>
          </cell>
          <cell r="D4879" t="str">
            <v>MDELIVERY</v>
          </cell>
          <cell r="E4879" t="str">
            <v>DESPACHO</v>
          </cell>
          <cell r="F4879" t="str">
            <v>NORMAL</v>
          </cell>
          <cell r="G4879" t="str">
            <v>031080024821981</v>
          </cell>
          <cell r="H4879">
            <v>44935</v>
          </cell>
          <cell r="I4879" t="str">
            <v>ENTREGADO</v>
          </cell>
          <cell r="J4879">
            <v>44936</v>
          </cell>
          <cell r="K4879" t="str">
            <v>KARLA DE LA CRUZ GABRIELA QUINTANA_NELSON GERARDO BARRAGAN HERNANDEZ</v>
          </cell>
          <cell r="L4879" t="str">
            <v>AMBATO SECTOR MERCADO MAYORISTA AV EL CONDOR Y 10 DE AGOSTO OFICINAS DE TRANSPORTE GUAYTAMBOS TOURS</v>
          </cell>
          <cell r="M4879" t="str">
            <v>1801455575001</v>
          </cell>
          <cell r="N4879" t="str">
            <v>0979141333</v>
          </cell>
          <cell r="O4879" t="str">
            <v/>
          </cell>
          <cell r="P4879" t="str">
            <v>AMBATO</v>
          </cell>
          <cell r="Q4879" t="str">
            <v>AMBATO</v>
          </cell>
          <cell r="R4879" t="str">
            <v>TUNGURAHUA</v>
          </cell>
          <cell r="S4879" t="str">
            <v>AMBATO</v>
          </cell>
          <cell r="T4879" t="str">
            <v>TRAMACO</v>
          </cell>
          <cell r="U4879" t="str">
            <v>FLEXNETUIO_PROVINCIA</v>
          </cell>
          <cell r="V4879">
            <v>1</v>
          </cell>
          <cell r="W4879">
            <v>1</v>
          </cell>
          <cell r="X4879" t="str">
            <v>FLEXNET ECUADOR - MDELIVERY</v>
          </cell>
          <cell r="Y4879" t="str">
            <v>CALLE 28 DE JUNIO S/N Y GARCIA MORENO ENTRADA LLANO GRANDE</v>
          </cell>
        </row>
        <row r="4880">
          <cell r="A4880" t="str">
            <v>2482199</v>
          </cell>
          <cell r="B4880">
            <v>493015</v>
          </cell>
          <cell r="C4880" t="str">
            <v>2482199</v>
          </cell>
          <cell r="D4880" t="str">
            <v>MDELIVERY</v>
          </cell>
          <cell r="E4880" t="str">
            <v>DESPACHO</v>
          </cell>
          <cell r="F4880" t="str">
            <v>NORMAL</v>
          </cell>
          <cell r="G4880" t="str">
            <v>031080002482199</v>
          </cell>
          <cell r="H4880">
            <v>44935</v>
          </cell>
          <cell r="I4880" t="str">
            <v>DEVOLUCION_EN_PROCESO</v>
          </cell>
          <cell r="J4880">
            <v>44943</v>
          </cell>
          <cell r="K4880" t="str">
            <v>ANDRES SISERON JACOME VITERI_ANDRES SISERON JACOME VITERI</v>
          </cell>
          <cell r="L4880" t="str">
            <v xml:space="preserve">Natabuela Calle Velasco Ibarra y Miguel angel de la Fuente </v>
          </cell>
          <cell r="M4880" t="str">
            <v>1002015517001</v>
          </cell>
          <cell r="N4880" t="str">
            <v>0996499143</v>
          </cell>
          <cell r="O4880" t="str">
            <v/>
          </cell>
          <cell r="P4880" t="str">
            <v>IBARRA</v>
          </cell>
          <cell r="Q4880" t="str">
            <v>IBARRA</v>
          </cell>
          <cell r="R4880" t="str">
            <v>IMBABURA</v>
          </cell>
          <cell r="T4880" t="str">
            <v>TRAMACO</v>
          </cell>
          <cell r="U4880" t="str">
            <v>FLEXNETUIO_PROVINCIA</v>
          </cell>
          <cell r="V4880">
            <v>1</v>
          </cell>
          <cell r="W4880">
            <v>1</v>
          </cell>
          <cell r="X4880" t="str">
            <v>FLEXNET ECUADOR - MDELIVERY</v>
          </cell>
          <cell r="Y4880" t="str">
            <v>CALLE 28 DE JUNIO S/N Y GARCIA MORENO ENTRADA LLANO GRANDE</v>
          </cell>
        </row>
        <row r="4881">
          <cell r="A4881" t="str">
            <v>2482200</v>
          </cell>
          <cell r="B4881">
            <v>493016</v>
          </cell>
          <cell r="C4881" t="str">
            <v>2482200</v>
          </cell>
          <cell r="D4881" t="str">
            <v>MDELIVERY</v>
          </cell>
          <cell r="E4881" t="str">
            <v>DESPACHO</v>
          </cell>
          <cell r="F4881" t="str">
            <v>NORMAL</v>
          </cell>
          <cell r="G4881" t="str">
            <v>FT78612</v>
          </cell>
          <cell r="H4881">
            <v>44935</v>
          </cell>
          <cell r="I4881" t="str">
            <v>ENTREGADO</v>
          </cell>
          <cell r="J4881">
            <v>44937</v>
          </cell>
          <cell r="K4881" t="str">
            <v>ANGELA ALEGRIA VERA FIGUEROA_ANGELA ALEGRIA VERA FIGUEROA</v>
          </cell>
          <cell r="L4881" t="str">
            <v xml:space="preserve"> Provincia Pichincha Ciudad Quito Calle Principal Jaime Roldos Aguilera Urbanizacion Ciudad de Quito Numeracion Casa OE2 141 Calle Secundaria N2B Referencia Diagonal a almacenes grupo el oro </v>
          </cell>
          <cell r="M4881" t="str">
            <v>0800435703</v>
          </cell>
          <cell r="N4881" t="str">
            <v>0983437287</v>
          </cell>
          <cell r="O4881" t="str">
            <v/>
          </cell>
          <cell r="P4881" t="str">
            <v>QUITO</v>
          </cell>
          <cell r="Q4881" t="str">
            <v>QUITO</v>
          </cell>
          <cell r="R4881" t="str">
            <v>PICHINCHA</v>
          </cell>
          <cell r="T4881" t="str">
            <v>FLEXTRANS UIO</v>
          </cell>
          <cell r="U4881" t="str">
            <v>FLEXNETUIO_LOCAL</v>
          </cell>
          <cell r="V4881">
            <v>1</v>
          </cell>
          <cell r="W4881">
            <v>1</v>
          </cell>
          <cell r="X4881" t="str">
            <v>FLEXNET ECUADOR - MDELIVERY</v>
          </cell>
          <cell r="Y4881" t="str">
            <v>CALLE 28 DE JUNIO S/N Y GARCIA MORENO ENTRADA LLANO GRANDE</v>
          </cell>
        </row>
        <row r="4882">
          <cell r="A4882" t="str">
            <v>2482201</v>
          </cell>
          <cell r="B4882">
            <v>493017</v>
          </cell>
          <cell r="C4882" t="str">
            <v>2482201</v>
          </cell>
          <cell r="D4882" t="str">
            <v>MDELIVERY</v>
          </cell>
          <cell r="E4882" t="str">
            <v>DESPACHO</v>
          </cell>
          <cell r="F4882" t="str">
            <v>NORMAL</v>
          </cell>
          <cell r="G4882" t="str">
            <v>FT78596</v>
          </cell>
          <cell r="H4882">
            <v>44935</v>
          </cell>
          <cell r="I4882" t="str">
            <v>ENTREGADO</v>
          </cell>
          <cell r="J4882">
            <v>44936</v>
          </cell>
          <cell r="K4882" t="str">
            <v>Jenniffer Villacis_ASOCIACION SOLIDARISTA PROFUTURO</v>
          </cell>
          <cell r="L4882" t="str">
            <v>Av Jose Rodriguez Bonin y Av Barcelona Planta San Eduardo Holcim Ecuador Planta Baja Guayaquil Ecuador</v>
          </cell>
          <cell r="M4882" t="str">
            <v>0992424222001</v>
          </cell>
          <cell r="N4882" t="str">
            <v>0989547209</v>
          </cell>
          <cell r="O4882" t="str">
            <v/>
          </cell>
          <cell r="P4882" t="str">
            <v>GUAYAQUIL</v>
          </cell>
          <cell r="Q4882" t="str">
            <v>GUAYAQUIL</v>
          </cell>
          <cell r="R4882" t="str">
            <v>GUAYAS</v>
          </cell>
          <cell r="T4882" t="str">
            <v>ITSACOURIER</v>
          </cell>
          <cell r="U4882" t="str">
            <v>FLEXNETUIO_GYE</v>
          </cell>
          <cell r="V4882">
            <v>1</v>
          </cell>
          <cell r="W4882">
            <v>1</v>
          </cell>
          <cell r="X4882" t="str">
            <v>FLEXNET ECUADOR - MDELIVERY</v>
          </cell>
          <cell r="Y4882" t="str">
            <v>CALLE 28 DE JUNIO S/N Y GARCIA MORENO ENTRADA LLANO GRANDE</v>
          </cell>
        </row>
        <row r="4883">
          <cell r="A4883" t="str">
            <v>2482202</v>
          </cell>
          <cell r="B4883">
            <v>493018</v>
          </cell>
          <cell r="C4883" t="str">
            <v>2482202</v>
          </cell>
          <cell r="D4883" t="str">
            <v>MDELIVERY</v>
          </cell>
          <cell r="E4883" t="str">
            <v>DESPACHO</v>
          </cell>
          <cell r="F4883" t="str">
            <v>NORMAL</v>
          </cell>
          <cell r="G4883" t="str">
            <v>031080002482202</v>
          </cell>
          <cell r="H4883">
            <v>44935</v>
          </cell>
          <cell r="I4883" t="str">
            <v>ENTREGADO</v>
          </cell>
          <cell r="J4883">
            <v>44936</v>
          </cell>
          <cell r="K4883" t="str">
            <v>WALTHER VIRGILIO SIGIFREDO RODRIGUEZ ZAMBRANO_WALTHER VIRGILIO SIGIFREDO RODRIGUEZ ZAMBRANO</v>
          </cell>
          <cell r="L4883" t="str">
            <v>AV CARLOS ALBERTO ARAY DIAGONAL AL CENTRO EDUCATIVO BEJUCAL CASDA AMARILLA DOS PISOS PAPELERIA COPIBACK CASA 663</v>
          </cell>
          <cell r="M4883" t="str">
            <v>1301557771001</v>
          </cell>
          <cell r="N4883" t="str">
            <v>0992228850/0996753350</v>
          </cell>
          <cell r="O4883" t="str">
            <v/>
          </cell>
          <cell r="P4883" t="str">
            <v>CHONE</v>
          </cell>
          <cell r="Q4883" t="str">
            <v>CHONE</v>
          </cell>
          <cell r="R4883" t="str">
            <v>MANABI</v>
          </cell>
          <cell r="T4883" t="str">
            <v>TRAMACO</v>
          </cell>
          <cell r="U4883" t="str">
            <v>FLEXNETUIO_PROVINCIA</v>
          </cell>
          <cell r="V4883">
            <v>1</v>
          </cell>
          <cell r="W4883">
            <v>1</v>
          </cell>
          <cell r="X4883" t="str">
            <v>FLEXNET ECUADOR - MDELIVERY</v>
          </cell>
          <cell r="Y4883" t="str">
            <v>CALLE 28 DE JUNIO S/N Y GARCIA MORENO ENTRADA LLANO GRANDE</v>
          </cell>
        </row>
        <row r="4884">
          <cell r="A4884" t="str">
            <v>2482203</v>
          </cell>
          <cell r="B4884">
            <v>493019</v>
          </cell>
          <cell r="C4884" t="str">
            <v>2482203</v>
          </cell>
          <cell r="D4884" t="str">
            <v>MDELIVERY</v>
          </cell>
          <cell r="E4884" t="str">
            <v>DESPACHO</v>
          </cell>
          <cell r="F4884" t="str">
            <v>NORMAL</v>
          </cell>
          <cell r="G4884" t="str">
            <v>FT78613</v>
          </cell>
          <cell r="H4884">
            <v>44935</v>
          </cell>
          <cell r="I4884" t="str">
            <v>ENTREGADO</v>
          </cell>
          <cell r="J4884">
            <v>44936</v>
          </cell>
          <cell r="K4884" t="str">
            <v>ADRIANA PLAZA_HERNANDEZ MONTALVO ROSA MARIA</v>
          </cell>
          <cell r="L4884" t="str">
            <v>RUIZ DE CASTILLA N30 13 Y ANDAGOYA EDF EXPOCOLOR MZ OFIC 3</v>
          </cell>
          <cell r="M4884" t="str">
            <v>1712987781001</v>
          </cell>
          <cell r="N4884" t="str">
            <v>0999701302</v>
          </cell>
          <cell r="O4884" t="str">
            <v/>
          </cell>
          <cell r="P4884" t="str">
            <v>QUITO</v>
          </cell>
          <cell r="Q4884" t="str">
            <v>QUITO</v>
          </cell>
          <cell r="R4884" t="str">
            <v>PICHINCHA</v>
          </cell>
          <cell r="T4884" t="str">
            <v>FLEXTRANS UIO</v>
          </cell>
          <cell r="U4884" t="str">
            <v>FLEXNETUIO_LOCAL</v>
          </cell>
          <cell r="V4884">
            <v>1</v>
          </cell>
          <cell r="W4884">
            <v>1</v>
          </cell>
          <cell r="X4884" t="str">
            <v>FLEXNET ECUADOR - MDELIVERY</v>
          </cell>
          <cell r="Y4884" t="str">
            <v>CALLE 28 DE JUNIO S/N Y GARCIA MORENO ENTRADA LLANO GRANDE</v>
          </cell>
        </row>
        <row r="4885">
          <cell r="A4885" t="str">
            <v>2482205</v>
          </cell>
          <cell r="B4885">
            <v>493020</v>
          </cell>
          <cell r="C4885" t="str">
            <v>2482205</v>
          </cell>
          <cell r="D4885" t="str">
            <v>MDELIVERY</v>
          </cell>
          <cell r="E4885" t="str">
            <v>DESPACHO</v>
          </cell>
          <cell r="F4885" t="str">
            <v>NORMAL</v>
          </cell>
          <cell r="G4885" t="str">
            <v>FT78640</v>
          </cell>
          <cell r="H4885">
            <v>44935</v>
          </cell>
          <cell r="I4885" t="str">
            <v>ENTREGADO</v>
          </cell>
          <cell r="J4885">
            <v>44936</v>
          </cell>
          <cell r="K4885" t="str">
            <v>Andrea ProaNo_TECNISEGUROS S A AGENCIA ASESORA PRODUCTORA DE SE</v>
          </cell>
          <cell r="L4885" t="str">
            <v>De las Buganvillas N45 129 y De las Higueras 170507 Quito OFICINAS TECNISEGUROS</v>
          </cell>
          <cell r="M4885" t="str">
            <v>1790048772001</v>
          </cell>
          <cell r="N4885" t="str">
            <v>0999794402</v>
          </cell>
          <cell r="O4885" t="str">
            <v/>
          </cell>
          <cell r="P4885" t="str">
            <v>QUITO</v>
          </cell>
          <cell r="Q4885" t="str">
            <v>QUITO</v>
          </cell>
          <cell r="R4885" t="str">
            <v>PICHINCHA</v>
          </cell>
          <cell r="T4885" t="str">
            <v>FLEXTRANS UIO</v>
          </cell>
          <cell r="U4885" t="str">
            <v>FLEXNETUIO_LOCAL</v>
          </cell>
          <cell r="V4885">
            <v>1</v>
          </cell>
          <cell r="W4885">
            <v>1</v>
          </cell>
          <cell r="X4885" t="str">
            <v>FLEXNET ECUADOR - MDELIVERY</v>
          </cell>
          <cell r="Y4885" t="str">
            <v>CALLE 28 DE JUNIO S/N Y GARCIA MORENO ENTRADA LLANO GRANDE</v>
          </cell>
        </row>
        <row r="4886">
          <cell r="A4886" t="str">
            <v>2482206</v>
          </cell>
          <cell r="B4886">
            <v>493021</v>
          </cell>
          <cell r="C4886" t="str">
            <v>2482206</v>
          </cell>
          <cell r="D4886" t="str">
            <v>MDELIVERY</v>
          </cell>
          <cell r="E4886" t="str">
            <v>DESPACHO</v>
          </cell>
          <cell r="F4886" t="str">
            <v>NORMAL</v>
          </cell>
          <cell r="G4886" t="str">
            <v>FT78629</v>
          </cell>
          <cell r="H4886">
            <v>44935</v>
          </cell>
          <cell r="I4886" t="str">
            <v>ENTREGADO</v>
          </cell>
          <cell r="J4886">
            <v>44936</v>
          </cell>
          <cell r="K4886" t="str">
            <v>VANESSA ALVEAR_ECUAPRIMAS C LTDA AGENCIA ASESORA PRODUCTORA DE</v>
          </cell>
          <cell r="L4886" t="str">
            <v>AV NACIONES UNIDAS E3 39 Y AMAZONAS ED LA PREVISORA TORRE A PISO 2 OFICINA 202</v>
          </cell>
          <cell r="M4886" t="str">
            <v>0991267107001</v>
          </cell>
          <cell r="N4886" t="str">
            <v>022452477</v>
          </cell>
          <cell r="O4886" t="str">
            <v/>
          </cell>
          <cell r="P4886" t="str">
            <v>QUITO</v>
          </cell>
          <cell r="Q4886" t="str">
            <v>QUITO</v>
          </cell>
          <cell r="R4886" t="str">
            <v>PICHINCHA</v>
          </cell>
          <cell r="T4886" t="str">
            <v>FLEXTRANS UIO</v>
          </cell>
          <cell r="U4886" t="str">
            <v>FLEXNETUIO_LOCAL</v>
          </cell>
          <cell r="V4886">
            <v>1</v>
          </cell>
          <cell r="W4886">
            <v>1</v>
          </cell>
          <cell r="X4886" t="str">
            <v>FLEXNET ECUADOR - MDELIVERY</v>
          </cell>
          <cell r="Y4886" t="str">
            <v>CALLE 28 DE JUNIO S/N Y GARCIA MORENO ENTRADA LLANO GRANDE</v>
          </cell>
        </row>
        <row r="4887">
          <cell r="A4887" t="str">
            <v>2482207</v>
          </cell>
          <cell r="B4887">
            <v>493022</v>
          </cell>
          <cell r="C4887" t="str">
            <v>2482207</v>
          </cell>
          <cell r="D4887" t="str">
            <v>MDELIVERY</v>
          </cell>
          <cell r="E4887" t="str">
            <v>DESPACHO</v>
          </cell>
          <cell r="F4887" t="str">
            <v>NORMAL</v>
          </cell>
          <cell r="G4887" t="str">
            <v>031080002482207</v>
          </cell>
          <cell r="H4887">
            <v>44935</v>
          </cell>
          <cell r="I4887" t="str">
            <v>ENTREGADO</v>
          </cell>
          <cell r="J4887">
            <v>44936</v>
          </cell>
          <cell r="K4887" t="str">
            <v>FABIAN GUERRERO DANNY DEL SALTO_RUBEN FERNANDO MARINO SALAZAR</v>
          </cell>
          <cell r="L4887" t="str">
            <v>AMBATO CDLA INGAHURCO CHILE 03 30 Y URUGUAY AL LADO DE RESTAURANT LA SAZON DEL NEGRO</v>
          </cell>
          <cell r="M4887" t="str">
            <v>1802820355001</v>
          </cell>
          <cell r="N4887" t="str">
            <v>0984606708</v>
          </cell>
          <cell r="O4887" t="str">
            <v/>
          </cell>
          <cell r="P4887" t="str">
            <v>AMBATO</v>
          </cell>
          <cell r="Q4887" t="str">
            <v>AMBATO</v>
          </cell>
          <cell r="R4887" t="str">
            <v>TUNGURAHUA</v>
          </cell>
          <cell r="S4887" t="str">
            <v>AMBATO</v>
          </cell>
          <cell r="T4887" t="str">
            <v>TRAMACO</v>
          </cell>
          <cell r="U4887" t="str">
            <v>FLEXNETUIO_PROVINCIA</v>
          </cell>
          <cell r="V4887">
            <v>1</v>
          </cell>
          <cell r="W4887">
            <v>1</v>
          </cell>
          <cell r="X4887" t="str">
            <v>FLEXNET ECUADOR - MDELIVERY</v>
          </cell>
          <cell r="Y4887" t="str">
            <v>CALLE 28 DE JUNIO S/N Y GARCIA MORENO ENTRADA LLANO GRANDE</v>
          </cell>
        </row>
        <row r="4888">
          <cell r="A4888" t="str">
            <v>2482208</v>
          </cell>
          <cell r="B4888">
            <v>493023</v>
          </cell>
          <cell r="C4888" t="str">
            <v>2482208</v>
          </cell>
          <cell r="D4888" t="str">
            <v>MDELIVERY</v>
          </cell>
          <cell r="E4888" t="str">
            <v>DESPACHO</v>
          </cell>
          <cell r="F4888" t="str">
            <v>NORMAL</v>
          </cell>
          <cell r="G4888" t="str">
            <v>FT78634</v>
          </cell>
          <cell r="H4888">
            <v>44935</v>
          </cell>
          <cell r="I4888" t="str">
            <v>ENTREGADO</v>
          </cell>
          <cell r="J4888">
            <v>44937</v>
          </cell>
          <cell r="K4888" t="str">
            <v>Favio Morales_ASOCIACION DE FUNCIONARIOS Y EMPLEADOS DEL MINISTE</v>
          </cell>
          <cell r="L4888" t="str">
            <v>Robles E4 136 y Amazonas Edificio Proinco Calisto piso 7 oficina 704</v>
          </cell>
          <cell r="M4888" t="str">
            <v>1791813154001</v>
          </cell>
          <cell r="N4888" t="str">
            <v>0995937874</v>
          </cell>
          <cell r="O4888" t="str">
            <v/>
          </cell>
          <cell r="P4888" t="str">
            <v>QUITO</v>
          </cell>
          <cell r="Q4888" t="str">
            <v>QUITO</v>
          </cell>
          <cell r="R4888" t="str">
            <v>PICHINCHA</v>
          </cell>
          <cell r="T4888" t="str">
            <v>FLEXTRANS UIO</v>
          </cell>
          <cell r="U4888" t="str">
            <v>FLEXNETUIO_LOCAL</v>
          </cell>
          <cell r="V4888">
            <v>1</v>
          </cell>
          <cell r="W4888">
            <v>1</v>
          </cell>
          <cell r="X4888" t="str">
            <v>FLEXNET ECUADOR - MDELIVERY</v>
          </cell>
          <cell r="Y4888" t="str">
            <v>CALLE 28 DE JUNIO S/N Y GARCIA MORENO ENTRADA LLANO GRANDE</v>
          </cell>
        </row>
        <row r="4889">
          <cell r="A4889" t="str">
            <v>2482209</v>
          </cell>
          <cell r="B4889">
            <v>493024</v>
          </cell>
          <cell r="C4889" t="str">
            <v>2482209</v>
          </cell>
          <cell r="D4889" t="str">
            <v>MDELIVERY</v>
          </cell>
          <cell r="E4889" t="str">
            <v>DESPACHO</v>
          </cell>
          <cell r="F4889" t="str">
            <v>NORMAL</v>
          </cell>
          <cell r="G4889" t="str">
            <v>FT78622</v>
          </cell>
          <cell r="H4889">
            <v>44935</v>
          </cell>
          <cell r="I4889" t="str">
            <v>ENTREGADO</v>
          </cell>
          <cell r="J4889">
            <v>44936</v>
          </cell>
          <cell r="K4889" t="str">
            <v xml:space="preserve">LEYDI MONTE_MEGADATOS S A </v>
          </cell>
          <cell r="L4889" t="str">
            <v xml:space="preserve"> PICHINCHA QUITO NUNEZ DE VELA E3 13 Y ATAHUALPA EDIFICIO TORRES DEL PUENTE PISO 2 </v>
          </cell>
          <cell r="M4889" t="str">
            <v>1791287541001</v>
          </cell>
          <cell r="N4889" t="str">
            <v>0998042913</v>
          </cell>
          <cell r="O4889" t="str">
            <v/>
          </cell>
          <cell r="P4889" t="str">
            <v>QUITO</v>
          </cell>
          <cell r="Q4889" t="str">
            <v>QUITO</v>
          </cell>
          <cell r="R4889" t="str">
            <v>PICHINCHA</v>
          </cell>
          <cell r="T4889" t="str">
            <v>FLEXTRANS UIO</v>
          </cell>
          <cell r="U4889" t="str">
            <v>FLEXNETUIO_LOCAL</v>
          </cell>
          <cell r="V4889">
            <v>1</v>
          </cell>
          <cell r="W4889">
            <v>1</v>
          </cell>
          <cell r="X4889" t="str">
            <v>FLEXNET ECUADOR - MDELIVERY</v>
          </cell>
          <cell r="Y4889" t="str">
            <v>CALLE 28 DE JUNIO S/N Y GARCIA MORENO ENTRADA LLANO GRANDE</v>
          </cell>
        </row>
        <row r="4890">
          <cell r="A4890" t="str">
            <v>2482210</v>
          </cell>
          <cell r="B4890">
            <v>493025</v>
          </cell>
          <cell r="C4890" t="str">
            <v>2482210</v>
          </cell>
          <cell r="D4890" t="str">
            <v>MDELIVERY</v>
          </cell>
          <cell r="E4890" t="str">
            <v>DESPACHO</v>
          </cell>
          <cell r="F4890" t="str">
            <v>NORMAL</v>
          </cell>
          <cell r="G4890" t="str">
            <v>031080002482210</v>
          </cell>
          <cell r="H4890">
            <v>44935</v>
          </cell>
          <cell r="I4890" t="str">
            <v>ENTREGADO</v>
          </cell>
          <cell r="J4890">
            <v>44936</v>
          </cell>
          <cell r="K4890" t="str">
            <v>CARLOS WASHINGTON JAIME MACIAS_CARLOS WASHINGTON JAIME MACIAS</v>
          </cell>
          <cell r="L4890" t="str">
            <v xml:space="preserve">DURAN COOPERATIVA EL BOSQUE MZ L SOLAR 6 </v>
          </cell>
          <cell r="M4890" t="str">
            <v>0918148792001</v>
          </cell>
          <cell r="N4890" t="str">
            <v>0990441544/0996916006</v>
          </cell>
          <cell r="O4890" t="str">
            <v/>
          </cell>
          <cell r="P4890" t="str">
            <v>DURAN</v>
          </cell>
          <cell r="Q4890" t="str">
            <v>DURAN</v>
          </cell>
          <cell r="R4890" t="str">
            <v>GUAYAS</v>
          </cell>
          <cell r="T4890" t="str">
            <v>TRAMACO</v>
          </cell>
          <cell r="U4890" t="str">
            <v>FLEXNETUIO_GYE</v>
          </cell>
          <cell r="V4890">
            <v>1</v>
          </cell>
          <cell r="W4890">
            <v>1</v>
          </cell>
          <cell r="X4890" t="str">
            <v>FLEXNET ECUADOR - MDELIVERY</v>
          </cell>
          <cell r="Y4890" t="str">
            <v>CALLE 28 DE JUNIO S/N Y GARCIA MORENO ENTRADA LLANO GRANDE</v>
          </cell>
        </row>
        <row r="4891">
          <cell r="A4891" t="str">
            <v>2482211</v>
          </cell>
          <cell r="B4891">
            <v>493026</v>
          </cell>
          <cell r="C4891" t="str">
            <v>2482211</v>
          </cell>
          <cell r="D4891" t="str">
            <v>MDELIVERY</v>
          </cell>
          <cell r="E4891" t="str">
            <v>DESPACHO</v>
          </cell>
          <cell r="F4891" t="str">
            <v>NORMAL</v>
          </cell>
          <cell r="G4891" t="str">
            <v>031080002482211</v>
          </cell>
          <cell r="H4891">
            <v>44935</v>
          </cell>
          <cell r="I4891" t="str">
            <v>ENTREGADO</v>
          </cell>
          <cell r="J4891">
            <v>44936</v>
          </cell>
          <cell r="K4891" t="str">
            <v>Maria Saltos_CONSERVAS ISABEL ECUATORIANA SA</v>
          </cell>
          <cell r="L4891" t="str">
            <v>calle 125 y avenida 103 Los Esteros</v>
          </cell>
          <cell r="M4891" t="str">
            <v>1390050352001</v>
          </cell>
          <cell r="N4891" t="str">
            <v>0983315697</v>
          </cell>
          <cell r="O4891" t="str">
            <v/>
          </cell>
          <cell r="P4891" t="str">
            <v>MANTA</v>
          </cell>
          <cell r="Q4891" t="str">
            <v>MANTA</v>
          </cell>
          <cell r="R4891" t="str">
            <v>MANABI</v>
          </cell>
          <cell r="T4891" t="str">
            <v>TRAMACO</v>
          </cell>
          <cell r="U4891" t="str">
            <v>FLEXNETUIO_PROVINCIA</v>
          </cell>
          <cell r="V4891">
            <v>1</v>
          </cell>
          <cell r="W4891">
            <v>1</v>
          </cell>
          <cell r="X4891" t="str">
            <v>FLEXNET ECUADOR - MDELIVERY</v>
          </cell>
          <cell r="Y4891" t="str">
            <v>CALLE 28 DE JUNIO S/N Y GARCIA MORENO ENTRADA LLANO GRANDE</v>
          </cell>
        </row>
        <row r="4892">
          <cell r="A4892" t="str">
            <v>2482212</v>
          </cell>
          <cell r="B4892">
            <v>493027</v>
          </cell>
          <cell r="C4892" t="str">
            <v>2482212</v>
          </cell>
          <cell r="D4892" t="str">
            <v>MDELIVERY</v>
          </cell>
          <cell r="E4892" t="str">
            <v>DESPACHO</v>
          </cell>
          <cell r="F4892" t="str">
            <v>NORMAL</v>
          </cell>
          <cell r="G4892" t="str">
            <v>031080002482212</v>
          </cell>
          <cell r="H4892">
            <v>44935</v>
          </cell>
          <cell r="I4892" t="str">
            <v>ENTREGADO</v>
          </cell>
          <cell r="J4892">
            <v>44936</v>
          </cell>
          <cell r="K4892" t="str">
            <v>FABIAN GUERRERO DANNY DEL SALTO_GILBERTO JACOME VASCONEZ</v>
          </cell>
          <cell r="L4892" t="str">
            <v>AMBATO CDLA INGAHURCO CHILE 03 30 Y URUGUAY AL LADO DE RESTAURANT LA SAZON DEL NEGRO</v>
          </cell>
          <cell r="M4892" t="str">
            <v>1800987594001</v>
          </cell>
          <cell r="N4892" t="str">
            <v>0984606708</v>
          </cell>
          <cell r="O4892" t="str">
            <v/>
          </cell>
          <cell r="P4892" t="str">
            <v>AMBATO</v>
          </cell>
          <cell r="Q4892" t="str">
            <v>AMBATO</v>
          </cell>
          <cell r="R4892" t="str">
            <v>TUNGURAHUA</v>
          </cell>
          <cell r="S4892" t="str">
            <v>AMBATO</v>
          </cell>
          <cell r="T4892" t="str">
            <v>TRAMACO</v>
          </cell>
          <cell r="U4892" t="str">
            <v>FLEXNETUIO_PROVINCIA</v>
          </cell>
          <cell r="V4892">
            <v>1</v>
          </cell>
          <cell r="W4892">
            <v>1</v>
          </cell>
          <cell r="X4892" t="str">
            <v>FLEXNET ECUADOR - MDELIVERY</v>
          </cell>
          <cell r="Y4892" t="str">
            <v>CALLE 28 DE JUNIO S/N Y GARCIA MORENO ENTRADA LLANO GRANDE</v>
          </cell>
        </row>
        <row r="4893">
          <cell r="A4893" t="str">
            <v>2482216</v>
          </cell>
          <cell r="B4893">
            <v>493028</v>
          </cell>
          <cell r="C4893" t="str">
            <v>2482216</v>
          </cell>
          <cell r="D4893" t="str">
            <v>MDELIVERY</v>
          </cell>
          <cell r="E4893" t="str">
            <v>DESPACHO</v>
          </cell>
          <cell r="F4893" t="str">
            <v>NORMAL</v>
          </cell>
          <cell r="G4893" t="str">
            <v>FT78619</v>
          </cell>
          <cell r="H4893">
            <v>44935</v>
          </cell>
          <cell r="I4893" t="str">
            <v>ENTREGADO</v>
          </cell>
          <cell r="J4893">
            <v>44936</v>
          </cell>
          <cell r="K4893" t="str">
            <v>ULISES QUISHPE_ BANCO PICHINCHA CA</v>
          </cell>
          <cell r="L4893" t="str">
            <v>AV OSWALDO GUAYASAMIN Y GONZALO PIZARRO AGENCIA TUMBACO</v>
          </cell>
          <cell r="M4893" t="str">
            <v>1790010937001</v>
          </cell>
          <cell r="N4893" t="str">
            <v>0995886391</v>
          </cell>
          <cell r="O4893" t="str">
            <v/>
          </cell>
          <cell r="P4893" t="str">
            <v>QUITO</v>
          </cell>
          <cell r="Q4893" t="str">
            <v>QUITO</v>
          </cell>
          <cell r="R4893" t="str">
            <v>PICHINCHA</v>
          </cell>
          <cell r="T4893" t="str">
            <v>FLEXTRANS UIO</v>
          </cell>
          <cell r="U4893" t="str">
            <v>FLEXNETUIO_LOCAL</v>
          </cell>
          <cell r="V4893">
            <v>1</v>
          </cell>
          <cell r="W4893">
            <v>1</v>
          </cell>
          <cell r="X4893" t="str">
            <v>FLEXNET ECUADOR - MDELIVERY</v>
          </cell>
          <cell r="Y4893" t="str">
            <v>CALLE 28 DE JUNIO S/N Y GARCIA MORENO ENTRADA LLANO GRANDE</v>
          </cell>
        </row>
        <row r="4894">
          <cell r="A4894" t="str">
            <v>2482217</v>
          </cell>
          <cell r="B4894">
            <v>493029</v>
          </cell>
          <cell r="C4894" t="str">
            <v>2482217</v>
          </cell>
          <cell r="D4894" t="str">
            <v>MDELIVERY</v>
          </cell>
          <cell r="E4894" t="str">
            <v>DESPACHO</v>
          </cell>
          <cell r="F4894" t="str">
            <v>NORMAL</v>
          </cell>
          <cell r="G4894" t="str">
            <v>FT78593</v>
          </cell>
          <cell r="H4894">
            <v>44935</v>
          </cell>
          <cell r="I4894" t="str">
            <v>ENTREGADO</v>
          </cell>
          <cell r="J4894">
            <v>44936</v>
          </cell>
          <cell r="K4894" t="str">
            <v xml:space="preserve">Tatiana Mishel Revelo Esparza_BANCO GUAYAQUIL S A </v>
          </cell>
          <cell r="L4894" t="str">
            <v xml:space="preserve"> GUAYAS GUAYAQUIL PICHINCHA 107 FRANCISCO DE P ICAZA MATRIZ EDIFICIO PRINCIPAL </v>
          </cell>
          <cell r="M4894" t="str">
            <v>0990049459001</v>
          </cell>
          <cell r="N4894" t="str">
            <v>999047490</v>
          </cell>
          <cell r="O4894" t="str">
            <v/>
          </cell>
          <cell r="P4894" t="str">
            <v>GUAYAQUIL</v>
          </cell>
          <cell r="Q4894" t="str">
            <v>GUAYAQUIL</v>
          </cell>
          <cell r="R4894" t="str">
            <v>GUAYAS</v>
          </cell>
          <cell r="T4894" t="str">
            <v>ITSACOURIER</v>
          </cell>
          <cell r="U4894" t="str">
            <v>FLEXNETUIO_GYE</v>
          </cell>
          <cell r="V4894">
            <v>1</v>
          </cell>
          <cell r="W4894">
            <v>1</v>
          </cell>
          <cell r="X4894" t="str">
            <v>FLEXNET ECUADOR - MDELIVERY</v>
          </cell>
          <cell r="Y4894" t="str">
            <v>CALLE 28 DE JUNIO S/N Y GARCIA MORENO ENTRADA LLANO GRANDE</v>
          </cell>
        </row>
        <row r="4895">
          <cell r="A4895" t="str">
            <v>2482218</v>
          </cell>
          <cell r="B4895">
            <v>493030</v>
          </cell>
          <cell r="C4895" t="str">
            <v>2482218</v>
          </cell>
          <cell r="D4895" t="str">
            <v>MDELIVERY</v>
          </cell>
          <cell r="E4895" t="str">
            <v>DESPACHO</v>
          </cell>
          <cell r="F4895" t="str">
            <v>NORMAL</v>
          </cell>
          <cell r="G4895" t="str">
            <v>FT78595</v>
          </cell>
          <cell r="H4895">
            <v>44935</v>
          </cell>
          <cell r="I4895" t="str">
            <v>ENTREGADO</v>
          </cell>
          <cell r="J4895">
            <v>44936</v>
          </cell>
          <cell r="K4895" t="str">
            <v>ERNESTO APOLINARIO FLORES_LUBRICANTES Y LACAS C LTDA LUBRILACA</v>
          </cell>
          <cell r="L4895" t="str">
            <v>AV JUAN TANCA MARENGO KM 4 5 S N DOS CUADRAS ATRaS DE LA COCA COLA EDIFICIO LUBRILACA</v>
          </cell>
          <cell r="M4895" t="str">
            <v>0990133174001</v>
          </cell>
          <cell r="N4895" t="str">
            <v>0984361656</v>
          </cell>
          <cell r="O4895" t="str">
            <v/>
          </cell>
          <cell r="P4895" t="str">
            <v>GUAYAQUIL</v>
          </cell>
          <cell r="Q4895" t="str">
            <v>GUAYAQUIL</v>
          </cell>
          <cell r="R4895" t="str">
            <v>GUAYAS</v>
          </cell>
          <cell r="T4895" t="str">
            <v>ITSACOURIER</v>
          </cell>
          <cell r="U4895" t="str">
            <v>FLEXNETUIO_GYE</v>
          </cell>
          <cell r="V4895">
            <v>1</v>
          </cell>
          <cell r="W4895">
            <v>1</v>
          </cell>
          <cell r="X4895" t="str">
            <v>FLEXNET ECUADOR - MDELIVERY</v>
          </cell>
          <cell r="Y4895" t="str">
            <v>CALLE 28 DE JUNIO S/N Y GARCIA MORENO ENTRADA LLANO GRANDE</v>
          </cell>
        </row>
        <row r="4896">
          <cell r="A4896" t="str">
            <v>2482219</v>
          </cell>
          <cell r="B4896">
            <v>493031</v>
          </cell>
          <cell r="C4896" t="str">
            <v>2482219</v>
          </cell>
          <cell r="D4896" t="str">
            <v>MDELIVERY</v>
          </cell>
          <cell r="E4896" t="str">
            <v>DESPACHO</v>
          </cell>
          <cell r="F4896" t="str">
            <v>NORMAL</v>
          </cell>
          <cell r="G4896" t="str">
            <v>FT78587</v>
          </cell>
          <cell r="H4896">
            <v>44935</v>
          </cell>
          <cell r="I4896" t="str">
            <v>ENTREGADO</v>
          </cell>
          <cell r="J4896">
            <v>44936</v>
          </cell>
          <cell r="K4896" t="str">
            <v xml:space="preserve">GIANCARLO ALEJANDRO ALDAS QUEZAD_BANCO GUAYAQUIL S A </v>
          </cell>
          <cell r="L4896" t="str">
            <v xml:space="preserve"> GUAYAS GUAYAQUIL PICHINCHA P ICAZA SERVICIO AL CLIENTE MODULO 6 AGENCIA BANCO GUAYAQUIL </v>
          </cell>
          <cell r="M4896" t="str">
            <v>0990049459001</v>
          </cell>
          <cell r="N4896" t="str">
            <v>997948795</v>
          </cell>
          <cell r="O4896" t="str">
            <v/>
          </cell>
          <cell r="P4896" t="str">
            <v>GUAYAQUIL</v>
          </cell>
          <cell r="Q4896" t="str">
            <v>GUAYAQUIL</v>
          </cell>
          <cell r="R4896" t="str">
            <v>GUAYAS</v>
          </cell>
          <cell r="T4896" t="str">
            <v>ITSACOURIER</v>
          </cell>
          <cell r="U4896" t="str">
            <v>FLEXNETUIO_GYE</v>
          </cell>
          <cell r="V4896">
            <v>1</v>
          </cell>
          <cell r="W4896">
            <v>1</v>
          </cell>
          <cell r="X4896" t="str">
            <v>FLEXNET ECUADOR - MDELIVERY</v>
          </cell>
          <cell r="Y4896" t="str">
            <v>CALLE 28 DE JUNIO S/N Y GARCIA MORENO ENTRADA LLANO GRANDE</v>
          </cell>
        </row>
        <row r="4897">
          <cell r="A4897" t="str">
            <v>2482220</v>
          </cell>
          <cell r="B4897">
            <v>493032</v>
          </cell>
          <cell r="C4897" t="str">
            <v>2482220</v>
          </cell>
          <cell r="D4897" t="str">
            <v>MDELIVERY</v>
          </cell>
          <cell r="E4897" t="str">
            <v>DESPACHO</v>
          </cell>
          <cell r="F4897" t="str">
            <v>NORMAL</v>
          </cell>
          <cell r="G4897" t="str">
            <v>FT78623</v>
          </cell>
          <cell r="H4897">
            <v>44935</v>
          </cell>
          <cell r="I4897" t="str">
            <v>ENTREGADO</v>
          </cell>
          <cell r="J4897">
            <v>44936</v>
          </cell>
          <cell r="K4897" t="str">
            <v xml:space="preserve">MARCO COELLO_IDEAL ALAMBREC S A </v>
          </cell>
          <cell r="L4897" t="str">
            <v>DX CALLE S60 E3 423 Y CLL E3E SCTR PARQUE INDUSTRIA L EN LA PANASUR FRTE A NOVA CERO TRAS DE LA FBCA DE ETERNI</v>
          </cell>
          <cell r="M4897" t="str">
            <v>1790050947001</v>
          </cell>
          <cell r="N4897" t="str">
            <v>0983182291</v>
          </cell>
          <cell r="O4897" t="str">
            <v/>
          </cell>
          <cell r="P4897" t="str">
            <v>QUITO</v>
          </cell>
          <cell r="Q4897" t="str">
            <v>QUITO</v>
          </cell>
          <cell r="R4897" t="str">
            <v>PICHINCHA</v>
          </cell>
          <cell r="T4897" t="str">
            <v>FLEXTRANS UIO</v>
          </cell>
          <cell r="U4897" t="str">
            <v>FLEXNETUIO_LOCAL</v>
          </cell>
          <cell r="V4897">
            <v>1</v>
          </cell>
          <cell r="W4897">
            <v>1</v>
          </cell>
          <cell r="X4897" t="str">
            <v>FLEXNET ECUADOR - MDELIVERY</v>
          </cell>
          <cell r="Y4897" t="str">
            <v>CALLE 28 DE JUNIO S/N Y GARCIA MORENO ENTRADA LLANO GRANDE</v>
          </cell>
        </row>
        <row r="4898">
          <cell r="A4898" t="str">
            <v>2482221</v>
          </cell>
          <cell r="B4898">
            <v>493033</v>
          </cell>
          <cell r="C4898" t="str">
            <v>2482221</v>
          </cell>
          <cell r="D4898" t="str">
            <v>MDELIVERY</v>
          </cell>
          <cell r="E4898" t="str">
            <v>DESPACHO</v>
          </cell>
          <cell r="F4898" t="str">
            <v>NORMAL</v>
          </cell>
          <cell r="G4898" t="str">
            <v>FT78607</v>
          </cell>
          <cell r="H4898">
            <v>44935</v>
          </cell>
          <cell r="I4898" t="str">
            <v>ENTREGADO</v>
          </cell>
          <cell r="J4898">
            <v>44937</v>
          </cell>
          <cell r="K4898" t="str">
            <v xml:space="preserve">IMPORTADORA DE ACCESORIOS Y NEUMATICOS IMANEUMAGIC CIA LTDA _IMPORTADORA DE ACCESORIOS Y NEUMATICOS IMANEUMAGIC CIA LTDA </v>
          </cell>
          <cell r="L4898" t="str">
            <v xml:space="preserve"> SECTOR INAQUITO AV NARANJOS N44 466Y AZUCENAS REFERENCIA BODEGA 1 EMPRESA IMANEUMAGIC </v>
          </cell>
          <cell r="M4898" t="str">
            <v>1791354990001</v>
          </cell>
          <cell r="N4898" t="str">
            <v>0999806918</v>
          </cell>
          <cell r="O4898" t="str">
            <v/>
          </cell>
          <cell r="P4898" t="str">
            <v>QUITO</v>
          </cell>
          <cell r="Q4898" t="str">
            <v>QUITO</v>
          </cell>
          <cell r="R4898" t="str">
            <v>PICHINCHA</v>
          </cell>
          <cell r="T4898" t="str">
            <v>FLEXTRANS UIO</v>
          </cell>
          <cell r="U4898" t="str">
            <v>FLEXNETUIO_LOCAL</v>
          </cell>
          <cell r="V4898">
            <v>1</v>
          </cell>
          <cell r="W4898">
            <v>1</v>
          </cell>
          <cell r="X4898" t="str">
            <v>FLEXNET ECUADOR - MDELIVERY</v>
          </cell>
          <cell r="Y4898" t="str">
            <v>CALLE 28 DE JUNIO S/N Y GARCIA MORENO ENTRADA LLANO GRANDE</v>
          </cell>
        </row>
        <row r="4899">
          <cell r="A4899" t="str">
            <v>2482222</v>
          </cell>
          <cell r="B4899">
            <v>493034</v>
          </cell>
          <cell r="C4899" t="str">
            <v>2482222</v>
          </cell>
          <cell r="D4899" t="str">
            <v>MDELIVERY</v>
          </cell>
          <cell r="E4899" t="str">
            <v>DESPACHO</v>
          </cell>
          <cell r="F4899" t="str">
            <v>NORMAL</v>
          </cell>
          <cell r="G4899" t="str">
            <v>FT78638</v>
          </cell>
          <cell r="H4899">
            <v>44935</v>
          </cell>
          <cell r="I4899" t="str">
            <v>ENTREGADO</v>
          </cell>
          <cell r="J4899">
            <v>44936</v>
          </cell>
          <cell r="K4899" t="str">
            <v>CRISTIAN PAREDES_ BANCO PICHINCHA CA</v>
          </cell>
          <cell r="L4899" t="str">
            <v>Amazonas y Pereira Matriz Banco Pichincha Av Piso 7</v>
          </cell>
          <cell r="M4899" t="str">
            <v>1790010937001</v>
          </cell>
          <cell r="N4899" t="str">
            <v>0999059226</v>
          </cell>
          <cell r="O4899" t="str">
            <v/>
          </cell>
          <cell r="P4899" t="str">
            <v>QUITO</v>
          </cell>
          <cell r="Q4899" t="str">
            <v>QUITO</v>
          </cell>
          <cell r="R4899" t="str">
            <v>PICHINCHA</v>
          </cell>
          <cell r="T4899" t="str">
            <v>FLEXTRANS UIO</v>
          </cell>
          <cell r="U4899" t="str">
            <v>FLEXNETUIO_LOCAL</v>
          </cell>
          <cell r="V4899">
            <v>1</v>
          </cell>
          <cell r="W4899">
            <v>1</v>
          </cell>
          <cell r="X4899" t="str">
            <v>FLEXNET ECUADOR - MDELIVERY</v>
          </cell>
          <cell r="Y4899" t="str">
            <v>CALLE 28 DE JUNIO S/N Y GARCIA MORENO ENTRADA LLANO GRANDE</v>
          </cell>
        </row>
        <row r="4900">
          <cell r="A4900" t="str">
            <v>2482223</v>
          </cell>
          <cell r="B4900">
            <v>493035</v>
          </cell>
          <cell r="C4900" t="str">
            <v>2482223</v>
          </cell>
          <cell r="D4900" t="str">
            <v>MDELIVERY</v>
          </cell>
          <cell r="E4900" t="str">
            <v>DESPACHO</v>
          </cell>
          <cell r="F4900" t="str">
            <v>NORMAL</v>
          </cell>
          <cell r="G4900" t="str">
            <v>FT78637</v>
          </cell>
          <cell r="H4900">
            <v>44935</v>
          </cell>
          <cell r="I4900" t="str">
            <v>ENTREGADO</v>
          </cell>
          <cell r="J4900">
            <v>44936</v>
          </cell>
          <cell r="K4900" t="str">
            <v xml:space="preserve">GUSTAVO VALENCIA _GODDARD CATERING GROUP QUITO S A </v>
          </cell>
          <cell r="L4900" t="str">
            <v>Tababela nuevo aeropuerto mariscar sucre oficinas goddard catering</v>
          </cell>
          <cell r="M4900" t="str">
            <v>1790011860001</v>
          </cell>
          <cell r="N4900" t="str">
            <v>0983509370</v>
          </cell>
          <cell r="O4900" t="str">
            <v/>
          </cell>
          <cell r="P4900" t="str">
            <v>QUITO</v>
          </cell>
          <cell r="Q4900" t="str">
            <v>QUITO</v>
          </cell>
          <cell r="R4900" t="str">
            <v>PICHINCHA</v>
          </cell>
          <cell r="T4900" t="str">
            <v>FLEXTRANS UIO</v>
          </cell>
          <cell r="U4900" t="str">
            <v>FLEXNETUIO_LOCAL</v>
          </cell>
          <cell r="V4900">
            <v>1</v>
          </cell>
          <cell r="W4900">
            <v>1</v>
          </cell>
          <cell r="X4900" t="str">
            <v>FLEXNET ECUADOR - MDELIVERY</v>
          </cell>
          <cell r="Y4900" t="str">
            <v>CALLE 28 DE JUNIO S/N Y GARCIA MORENO ENTRADA LLANO GRANDE</v>
          </cell>
        </row>
        <row r="4901">
          <cell r="A4901" t="str">
            <v>2482224</v>
          </cell>
          <cell r="B4901">
            <v>493036</v>
          </cell>
          <cell r="C4901" t="str">
            <v>2482224</v>
          </cell>
          <cell r="D4901" t="str">
            <v>MDELIVERY</v>
          </cell>
          <cell r="E4901" t="str">
            <v>DESPACHO</v>
          </cell>
          <cell r="F4901" t="str">
            <v>NORMAL</v>
          </cell>
          <cell r="G4901" t="str">
            <v>FT78588</v>
          </cell>
          <cell r="H4901">
            <v>44935</v>
          </cell>
          <cell r="I4901" t="str">
            <v>ENTREGADO</v>
          </cell>
          <cell r="J4901">
            <v>44936</v>
          </cell>
          <cell r="K4901" t="str">
            <v xml:space="preserve">NATHALY ARACELY ARTEAGA SEGOVIA_BANCO GUAYAQUIL S A </v>
          </cell>
          <cell r="L4901" t="str">
            <v xml:space="preserve"> GUAYAS GUAYAQUIL AV VICTOR EMILIO ESTRADA 109 DATILES AG BANCO GUAYAQUIL </v>
          </cell>
          <cell r="M4901" t="str">
            <v>0990049459001</v>
          </cell>
          <cell r="N4901" t="str">
            <v>0959624105</v>
          </cell>
          <cell r="O4901" t="str">
            <v/>
          </cell>
          <cell r="P4901" t="str">
            <v>GUAYAQUIL</v>
          </cell>
          <cell r="Q4901" t="str">
            <v>GUAYAQUIL</v>
          </cell>
          <cell r="R4901" t="str">
            <v>GUAYAS</v>
          </cell>
          <cell r="T4901" t="str">
            <v>ITSACOURIER</v>
          </cell>
          <cell r="U4901" t="str">
            <v>FLEXNETUIO_GYE</v>
          </cell>
          <cell r="V4901">
            <v>1</v>
          </cell>
          <cell r="W4901">
            <v>1</v>
          </cell>
          <cell r="X4901" t="str">
            <v>FLEXNET ECUADOR - MDELIVERY</v>
          </cell>
          <cell r="Y4901" t="str">
            <v>CALLE 28 DE JUNIO S/N Y GARCIA MORENO ENTRADA LLANO GRANDE</v>
          </cell>
        </row>
        <row r="4902">
          <cell r="A4902" t="str">
            <v>2482225</v>
          </cell>
          <cell r="B4902">
            <v>493037</v>
          </cell>
          <cell r="C4902" t="str">
            <v>2482225</v>
          </cell>
          <cell r="D4902" t="str">
            <v>MDELIVERY</v>
          </cell>
          <cell r="E4902" t="str">
            <v>DESPACHO</v>
          </cell>
          <cell r="F4902" t="str">
            <v>NORMAL</v>
          </cell>
          <cell r="G4902" t="str">
            <v>FT78600</v>
          </cell>
          <cell r="H4902">
            <v>44935</v>
          </cell>
          <cell r="I4902" t="str">
            <v>ENTREGADO</v>
          </cell>
          <cell r="J4902">
            <v>44936</v>
          </cell>
          <cell r="K4902" t="str">
            <v xml:space="preserve">CARMEN NINOSKA RIVERA SANCHEZ_BANCO GUAYAQUIL S A </v>
          </cell>
          <cell r="L4902" t="str">
            <v xml:space="preserve"> GUAYAS GUAYAQUIL ARGUELLES ARGUELLES ORIENTE ESQUINA ORIENTE ESQUINA </v>
          </cell>
          <cell r="M4902" t="str">
            <v>0990049459001</v>
          </cell>
          <cell r="N4902" t="str">
            <v>980511865</v>
          </cell>
          <cell r="O4902" t="str">
            <v/>
          </cell>
          <cell r="P4902" t="str">
            <v>GUAYAQUIL</v>
          </cell>
          <cell r="Q4902" t="str">
            <v>GUAYAQUIL</v>
          </cell>
          <cell r="R4902" t="str">
            <v>GUAYAS</v>
          </cell>
          <cell r="T4902" t="str">
            <v>ITSACOURIER</v>
          </cell>
          <cell r="U4902" t="str">
            <v>FLEXNETUIO_GYE</v>
          </cell>
          <cell r="V4902">
            <v>1</v>
          </cell>
          <cell r="W4902">
            <v>1</v>
          </cell>
          <cell r="X4902" t="str">
            <v>FLEXNET ECUADOR - MDELIVERY</v>
          </cell>
          <cell r="Y4902" t="str">
            <v>CALLE 28 DE JUNIO S/N Y GARCIA MORENO ENTRADA LLANO GRANDE</v>
          </cell>
        </row>
        <row r="4903">
          <cell r="A4903" t="str">
            <v>2482226</v>
          </cell>
          <cell r="B4903">
            <v>493038</v>
          </cell>
          <cell r="C4903" t="str">
            <v>2482226</v>
          </cell>
          <cell r="D4903" t="str">
            <v>MDELIVERY</v>
          </cell>
          <cell r="E4903" t="str">
            <v>DESPACHO</v>
          </cell>
          <cell r="F4903" t="str">
            <v>NORMAL</v>
          </cell>
          <cell r="G4903" t="str">
            <v>031080002482226</v>
          </cell>
          <cell r="H4903">
            <v>44935</v>
          </cell>
          <cell r="I4903" t="str">
            <v>ENTREGADO</v>
          </cell>
          <cell r="J4903">
            <v>44936</v>
          </cell>
          <cell r="K4903" t="str">
            <v xml:space="preserve">CASTRO VASQUEZ SANTIAGO ANDRES_COMERCIALIZADORA DE DISPOSITIVOS MoVILES ECZONADIGITAL S A S </v>
          </cell>
          <cell r="L4903" t="str">
            <v>Porton del rio pasando el oleoducto petroecuador en una panaderia mano izquierda que se valla al fondo una casa pared color cafe y porton negro</v>
          </cell>
          <cell r="M4903" t="str">
            <v>1793195972001</v>
          </cell>
          <cell r="N4903" t="str">
            <v>0998273235</v>
          </cell>
          <cell r="O4903" t="str">
            <v/>
          </cell>
          <cell r="P4903" t="str">
            <v>SANTO DOMINGO</v>
          </cell>
          <cell r="Q4903" t="str">
            <v>SANTO DOMINGO</v>
          </cell>
          <cell r="R4903" t="str">
            <v>SANTO DOMINGO DE LOS TSACHILAS</v>
          </cell>
          <cell r="T4903" t="str">
            <v>TRAMACO</v>
          </cell>
          <cell r="U4903" t="str">
            <v>FLEXNETUIO_PROVINCIA</v>
          </cell>
          <cell r="V4903">
            <v>1</v>
          </cell>
          <cell r="W4903">
            <v>1</v>
          </cell>
          <cell r="X4903" t="str">
            <v>FLEXNET ECUADOR - MDELIVERY</v>
          </cell>
          <cell r="Y4903" t="str">
            <v>CALLE 28 DE JUNIO S/N Y GARCIA MORENO ENTRADA LLANO GRANDE</v>
          </cell>
        </row>
        <row r="4904">
          <cell r="A4904" t="str">
            <v>2482227</v>
          </cell>
          <cell r="B4904">
            <v>493039</v>
          </cell>
          <cell r="C4904" t="str">
            <v>2482227</v>
          </cell>
          <cell r="D4904" t="str">
            <v>MDELIVERY</v>
          </cell>
          <cell r="E4904" t="str">
            <v>DESPACHO</v>
          </cell>
          <cell r="F4904" t="str">
            <v>NORMAL</v>
          </cell>
          <cell r="G4904" t="str">
            <v>FT78615</v>
          </cell>
          <cell r="H4904">
            <v>44935</v>
          </cell>
          <cell r="I4904" t="str">
            <v>ENTREGADO</v>
          </cell>
          <cell r="J4904">
            <v>44936</v>
          </cell>
          <cell r="K4904" t="str">
            <v xml:space="preserve">MARTHA RUTH VILLACIS CASTILLO ANDRES TOBAR_TOCARVI TRANSPORTE PESADO CIA LTDA </v>
          </cell>
          <cell r="L4904" t="str">
            <v>GUAMANi CALLE NOVENA S61 38 Y CALLE J</v>
          </cell>
          <cell r="M4904" t="str">
            <v>1791397916001</v>
          </cell>
          <cell r="N4904" t="str">
            <v>999153162 / 999153208</v>
          </cell>
          <cell r="O4904" t="str">
            <v/>
          </cell>
          <cell r="P4904" t="str">
            <v>QUITO</v>
          </cell>
          <cell r="Q4904" t="str">
            <v>QUITO</v>
          </cell>
          <cell r="R4904" t="str">
            <v>PICHINCHA</v>
          </cell>
          <cell r="T4904" t="str">
            <v>FLEXTRANS UIO</v>
          </cell>
          <cell r="U4904" t="str">
            <v>FLEXNETUIO_LOCAL</v>
          </cell>
          <cell r="V4904">
            <v>1</v>
          </cell>
          <cell r="W4904">
            <v>1</v>
          </cell>
          <cell r="X4904" t="str">
            <v>FLEXNET ECUADOR - MDELIVERY</v>
          </cell>
          <cell r="Y4904" t="str">
            <v>CALLE 28 DE JUNIO S/N Y GARCIA MORENO ENTRADA LLANO GRANDE</v>
          </cell>
        </row>
        <row r="4905">
          <cell r="A4905" t="str">
            <v>2482248</v>
          </cell>
          <cell r="B4905">
            <v>493040</v>
          </cell>
          <cell r="C4905" t="str">
            <v>2482248</v>
          </cell>
          <cell r="D4905" t="str">
            <v>MDELIVERY</v>
          </cell>
          <cell r="E4905" t="str">
            <v>DESPACHO</v>
          </cell>
          <cell r="F4905" t="str">
            <v>NORMAL</v>
          </cell>
          <cell r="G4905" t="str">
            <v>031080002482248</v>
          </cell>
          <cell r="H4905">
            <v>44935</v>
          </cell>
          <cell r="I4905" t="str">
            <v>ENTREGADO</v>
          </cell>
          <cell r="J4905">
            <v>44936</v>
          </cell>
          <cell r="K4905" t="str">
            <v xml:space="preserve">Carlos Carrera Servio Bermeo y Carlos Cevallos_PORTRANS S A </v>
          </cell>
          <cell r="L4905" t="str">
            <v xml:space="preserve">Km 18 5 via Daule frente al campo chino bodegas Agunsa oficinas de Portrans norte </v>
          </cell>
          <cell r="M4905" t="str">
            <v>0991306625001</v>
          </cell>
          <cell r="N4905" t="str">
            <v>0998952822</v>
          </cell>
          <cell r="O4905" t="str">
            <v/>
          </cell>
          <cell r="P4905" t="str">
            <v>GUAYAQUIL</v>
          </cell>
          <cell r="Q4905" t="str">
            <v>GUAYAQUIL</v>
          </cell>
          <cell r="R4905" t="str">
            <v>GUAYAS</v>
          </cell>
          <cell r="T4905" t="str">
            <v>TRAMACO</v>
          </cell>
          <cell r="U4905" t="str">
            <v>FLEXNETUIO_GYE</v>
          </cell>
          <cell r="V4905">
            <v>1</v>
          </cell>
          <cell r="W4905">
            <v>1</v>
          </cell>
          <cell r="X4905" t="str">
            <v>FLEXNET ECUADOR - MDELIVERY</v>
          </cell>
          <cell r="Y4905" t="str">
            <v>CALLE 28 DE JUNIO S/N Y GARCIA MORENO ENTRADA LLANO GRANDE</v>
          </cell>
        </row>
        <row r="4906">
          <cell r="A4906" t="str">
            <v>2482258</v>
          </cell>
          <cell r="B4906">
            <v>493041</v>
          </cell>
          <cell r="C4906" t="str">
            <v>2482258</v>
          </cell>
          <cell r="D4906" t="str">
            <v>MDELIVERY</v>
          </cell>
          <cell r="E4906" t="str">
            <v>DESPACHO</v>
          </cell>
          <cell r="F4906" t="str">
            <v>NORMAL</v>
          </cell>
          <cell r="G4906" t="str">
            <v>031080002482258</v>
          </cell>
          <cell r="H4906">
            <v>44935</v>
          </cell>
          <cell r="I4906" t="str">
            <v>ENTREGADO</v>
          </cell>
          <cell r="J4906">
            <v>44936</v>
          </cell>
          <cell r="K4906" t="str">
            <v xml:space="preserve">Rackel Chacon_CHACON Y DE LA PORTILLA CIA LTDA </v>
          </cell>
          <cell r="L4906" t="str">
            <v>Oviedo 779 y Olmedo edificio rosalia Oficina 301</v>
          </cell>
          <cell r="M4906" t="str">
            <v>1091700839001</v>
          </cell>
          <cell r="N4906" t="str">
            <v>0987052553 / 0995619261</v>
          </cell>
          <cell r="O4906" t="str">
            <v/>
          </cell>
          <cell r="P4906" t="str">
            <v>IBARRA</v>
          </cell>
          <cell r="Q4906" t="str">
            <v>IBARRA</v>
          </cell>
          <cell r="R4906" t="str">
            <v>IMBABURA</v>
          </cell>
          <cell r="T4906" t="str">
            <v>TRAMACO</v>
          </cell>
          <cell r="U4906" t="str">
            <v>FLEXNETUIO_PROVINCIA</v>
          </cell>
          <cell r="V4906">
            <v>1</v>
          </cell>
          <cell r="W4906">
            <v>1</v>
          </cell>
          <cell r="X4906" t="str">
            <v>FLEXNET ECUADOR - MDELIVERY</v>
          </cell>
          <cell r="Y4906" t="str">
            <v>CALLE 28 DE JUNIO S/N Y GARCIA MORENO ENTRADA LLANO GRANDE</v>
          </cell>
        </row>
        <row r="4907">
          <cell r="A4907" t="str">
            <v>2482259</v>
          </cell>
          <cell r="B4907">
            <v>493042</v>
          </cell>
          <cell r="C4907" t="str">
            <v>2482259</v>
          </cell>
          <cell r="D4907" t="str">
            <v>MDELIVERY</v>
          </cell>
          <cell r="E4907" t="str">
            <v>DESPACHO</v>
          </cell>
          <cell r="F4907" t="str">
            <v>NORMAL</v>
          </cell>
          <cell r="G4907" t="str">
            <v>FT78599</v>
          </cell>
          <cell r="H4907">
            <v>44935</v>
          </cell>
          <cell r="I4907" t="str">
            <v>ENTREGADO</v>
          </cell>
          <cell r="J4907">
            <v>44936</v>
          </cell>
          <cell r="K4907" t="str">
            <v>Claudia Amanda Valdivieso Lama_ACT 50094</v>
          </cell>
          <cell r="L4907" t="str">
            <v xml:space="preserve"> GUAYAS GUAYAQUIL Pichincha P Icaza BANCO GUAYAQUIL Matriz BANCO GUAYAQUIL Matriz </v>
          </cell>
          <cell r="M4907" t="str">
            <v>0990049459001</v>
          </cell>
          <cell r="N4907" t="str">
            <v>985836691</v>
          </cell>
          <cell r="O4907" t="str">
            <v/>
          </cell>
          <cell r="P4907" t="str">
            <v>GUAYAQUIL</v>
          </cell>
          <cell r="Q4907" t="str">
            <v>GUAYAQUIL</v>
          </cell>
          <cell r="R4907" t="str">
            <v>GUAYAS</v>
          </cell>
          <cell r="T4907" t="str">
            <v>ITSACOURIER</v>
          </cell>
          <cell r="U4907" t="str">
            <v>FLEXNETUIO_GYE</v>
          </cell>
          <cell r="V4907">
            <v>1</v>
          </cell>
          <cell r="W4907">
            <v>1</v>
          </cell>
          <cell r="X4907" t="str">
            <v>FLEXNET ECUADOR - MDELIVERY</v>
          </cell>
          <cell r="Y4907" t="str">
            <v>CALLE 28 DE JUNIO S/N Y GARCIA MORENO ENTRADA LLANO GRANDE</v>
          </cell>
        </row>
        <row r="4908">
          <cell r="A4908" t="str">
            <v>2482165</v>
          </cell>
          <cell r="B4908">
            <v>492998</v>
          </cell>
          <cell r="C4908" t="str">
            <v>2482165</v>
          </cell>
          <cell r="D4908" t="str">
            <v>MDELIVERY</v>
          </cell>
          <cell r="E4908" t="str">
            <v>DESPACHO</v>
          </cell>
          <cell r="F4908" t="str">
            <v>NORMAL</v>
          </cell>
          <cell r="G4908" t="str">
            <v>IC4357</v>
          </cell>
          <cell r="H4908">
            <v>44935</v>
          </cell>
          <cell r="I4908" t="str">
            <v>ENTREGADO</v>
          </cell>
          <cell r="J4908">
            <v>44938</v>
          </cell>
          <cell r="K4908" t="str">
            <v>Marcela Orellana_ASOCIACION DE TRABAJADORES Y EMPLEADOS DEL SECTOR ELECTRICO ATEC</v>
          </cell>
          <cell r="L4908" t="str">
            <v>Panamericana norte Km 7 entrada a capulispamba oficinas de CELEC EP</v>
          </cell>
          <cell r="M4908" t="str">
            <v>0190455653001</v>
          </cell>
          <cell r="N4908" t="str">
            <v>0984927044</v>
          </cell>
          <cell r="O4908" t="str">
            <v/>
          </cell>
          <cell r="P4908" t="str">
            <v>CUENCA</v>
          </cell>
          <cell r="Q4908" t="str">
            <v>CUENCA</v>
          </cell>
          <cell r="R4908" t="str">
            <v>AZUAY</v>
          </cell>
          <cell r="T4908" t="str">
            <v>ITSACOURIER</v>
          </cell>
          <cell r="U4908" t="str">
            <v>FLEXNETUIO_PROVINCIA</v>
          </cell>
          <cell r="V4908">
            <v>1</v>
          </cell>
          <cell r="W4908">
            <v>1</v>
          </cell>
          <cell r="X4908" t="str">
            <v>FLEXNET ECUADOR - MDELIVERY</v>
          </cell>
          <cell r="Y4908" t="str">
            <v>CALLE 28 DE JUNIO S/N Y GARCIA MORENO ENTRADA LLANO GRANDE</v>
          </cell>
        </row>
        <row r="4909">
          <cell r="A4909" t="str">
            <v>2482166</v>
          </cell>
          <cell r="B4909">
            <v>492999</v>
          </cell>
          <cell r="C4909" t="str">
            <v>2482166</v>
          </cell>
          <cell r="D4909" t="str">
            <v>MDELIVERY</v>
          </cell>
          <cell r="E4909" t="str">
            <v>DESPACHO</v>
          </cell>
          <cell r="F4909" t="str">
            <v>NORMAL</v>
          </cell>
          <cell r="G4909" t="str">
            <v>FT78635</v>
          </cell>
          <cell r="H4909">
            <v>44935</v>
          </cell>
          <cell r="I4909" t="str">
            <v>ENTREGADO</v>
          </cell>
          <cell r="J4909">
            <v>44936</v>
          </cell>
          <cell r="K4909" t="str">
            <v xml:space="preserve">MARCO COELLO_IDEAL ALAMBREC S A </v>
          </cell>
          <cell r="L4909" t="str">
            <v>DX CALLE S60 E3 423 Y CLL E3E SCTR PARQUE INDUSTRIA L EN LA PANASUR FRTE A NOVA CERO TRAS DE LA FBCA DE ETERNI</v>
          </cell>
          <cell r="M4909" t="str">
            <v>1790050947001</v>
          </cell>
          <cell r="N4909" t="str">
            <v>0983182291</v>
          </cell>
          <cell r="O4909" t="str">
            <v/>
          </cell>
          <cell r="P4909" t="str">
            <v>QUITO</v>
          </cell>
          <cell r="Q4909" t="str">
            <v>QUITO</v>
          </cell>
          <cell r="R4909" t="str">
            <v>PICHINCHA</v>
          </cell>
          <cell r="T4909" t="str">
            <v>FLEXTRANS UIO</v>
          </cell>
          <cell r="U4909" t="str">
            <v>FLEXNETUIO_LOCAL</v>
          </cell>
          <cell r="V4909">
            <v>1</v>
          </cell>
          <cell r="W4909">
            <v>1</v>
          </cell>
          <cell r="X4909" t="str">
            <v>FLEXNET ECUADOR - MDELIVERY</v>
          </cell>
          <cell r="Y4909" t="str">
            <v>CALLE 28 DE JUNIO S/N Y GARCIA MORENO ENTRADA LLANO GRANDE</v>
          </cell>
        </row>
        <row r="4910">
          <cell r="A4910" t="str">
            <v>2482167</v>
          </cell>
          <cell r="B4910">
            <v>493000</v>
          </cell>
          <cell r="C4910" t="str">
            <v>2482167</v>
          </cell>
          <cell r="D4910" t="str">
            <v>MDELIVERY</v>
          </cell>
          <cell r="E4910" t="str">
            <v>DESPACHO</v>
          </cell>
          <cell r="F4910" t="str">
            <v>NORMAL</v>
          </cell>
          <cell r="G4910" t="str">
            <v>031080002482167</v>
          </cell>
          <cell r="H4910">
            <v>44935</v>
          </cell>
          <cell r="I4910" t="str">
            <v>ENTREGADO</v>
          </cell>
          <cell r="J4910">
            <v>44938</v>
          </cell>
          <cell r="K4910" t="str">
            <v xml:space="preserve">Victor Hugo Jacome_FLORICULTURA JOSARFLOR S A </v>
          </cell>
          <cell r="L4910" t="str">
            <v>Pichincha Cayambe Panamericana Norte entrada a Molinos la Union a 200 MTS del cafe de la vaca</v>
          </cell>
          <cell r="M4910" t="str">
            <v>1791905474001</v>
          </cell>
          <cell r="N4910" t="str">
            <v>0997786144</v>
          </cell>
          <cell r="O4910" t="str">
            <v/>
          </cell>
          <cell r="P4910" t="str">
            <v>CAYAMBE</v>
          </cell>
          <cell r="Q4910" t="str">
            <v>CAYAMBE</v>
          </cell>
          <cell r="R4910" t="str">
            <v>PICHINCHA</v>
          </cell>
          <cell r="T4910" t="str">
            <v>TRAMACO</v>
          </cell>
          <cell r="U4910" t="str">
            <v>FLEXNETUIO_PROVINCIA</v>
          </cell>
          <cell r="V4910">
            <v>1</v>
          </cell>
          <cell r="W4910">
            <v>1</v>
          </cell>
          <cell r="X4910" t="str">
            <v>FLEXNET ECUADOR - MDELIVERY</v>
          </cell>
          <cell r="Y4910" t="str">
            <v>CALLE 28 DE JUNIO S/N Y GARCIA MORENO ENTRADA LLANO GRANDE</v>
          </cell>
        </row>
        <row r="4911">
          <cell r="A4911" t="str">
            <v>2482168</v>
          </cell>
          <cell r="B4911">
            <v>493001</v>
          </cell>
          <cell r="C4911" t="str">
            <v>2482168</v>
          </cell>
          <cell r="D4911" t="str">
            <v>MDELIVERY</v>
          </cell>
          <cell r="E4911" t="str">
            <v>DESPACHO</v>
          </cell>
          <cell r="F4911" t="str">
            <v>NORMAL</v>
          </cell>
          <cell r="G4911" t="str">
            <v>FT78611</v>
          </cell>
          <cell r="H4911">
            <v>44935</v>
          </cell>
          <cell r="I4911" t="str">
            <v>ENTREGADO</v>
          </cell>
          <cell r="J4911">
            <v>44936</v>
          </cell>
          <cell r="K4911" t="str">
            <v>LUIS FABIAN FLORES ONA_LUIS FABIAN FLORES ONA</v>
          </cell>
          <cell r="L4911" t="str">
            <v>Edificio Mariana de Jesus en la Av Mariana de Jesus e Italia esquina</v>
          </cell>
          <cell r="M4911" t="str">
            <v>1719757070001</v>
          </cell>
          <cell r="N4911" t="str">
            <v>0992503795</v>
          </cell>
          <cell r="O4911" t="str">
            <v/>
          </cell>
          <cell r="P4911" t="str">
            <v>QUITO</v>
          </cell>
          <cell r="Q4911" t="str">
            <v>QUITO</v>
          </cell>
          <cell r="R4911" t="str">
            <v>PICHINCHA</v>
          </cell>
          <cell r="T4911" t="str">
            <v>FLEXTRANS UIO</v>
          </cell>
          <cell r="U4911" t="str">
            <v>FLEXNETUIO_LOCAL</v>
          </cell>
          <cell r="V4911">
            <v>1</v>
          </cell>
          <cell r="W4911">
            <v>1</v>
          </cell>
          <cell r="X4911" t="str">
            <v>FLEXNET ECUADOR - MDELIVERY</v>
          </cell>
          <cell r="Y4911" t="str">
            <v>CALLE 28 DE JUNIO S/N Y GARCIA MORENO ENTRADA LLANO GRANDE</v>
          </cell>
        </row>
        <row r="4912">
          <cell r="A4912" t="str">
            <v>SG_23_026</v>
          </cell>
          <cell r="B4912">
            <v>492997</v>
          </cell>
          <cell r="C4912" t="str">
            <v>SG_23_026</v>
          </cell>
          <cell r="D4912" t="str">
            <v>SG</v>
          </cell>
          <cell r="E4912" t="str">
            <v>DESPACHO</v>
          </cell>
          <cell r="F4912" t="str">
            <v>NORMAL</v>
          </cell>
          <cell r="G4912" t="str">
            <v>FT79272</v>
          </cell>
          <cell r="H4912">
            <v>44935</v>
          </cell>
          <cell r="I4912" t="str">
            <v>ENTREGADO</v>
          </cell>
          <cell r="J4912">
            <v>44938</v>
          </cell>
          <cell r="K4912" t="str">
            <v>MEGAPROFER S.A.</v>
          </cell>
          <cell r="L4912" t="str">
            <v>BODEGA AMBATO ,PANAMERICANA SUR/ PARQUE INDUSTRIAL STA ROSA VIA GUARANDA</v>
          </cell>
          <cell r="P4912" t="str">
            <v>180110</v>
          </cell>
          <cell r="Q4912" t="str">
            <v>AMBATO</v>
          </cell>
          <cell r="R4912" t="str">
            <v>TUNGURAHUA</v>
          </cell>
          <cell r="S4912" t="str">
            <v>ATAHUALPA (CHISALATA) - IZAMBA - PARQUE INDUSTRIAL</v>
          </cell>
          <cell r="T4912" t="str">
            <v>FLEXTRANS UIO</v>
          </cell>
          <cell r="U4912" t="str">
            <v>FLEXNETUIO_PROVINCIA</v>
          </cell>
          <cell r="V4912">
            <v>1</v>
          </cell>
          <cell r="W4912">
            <v>4.2</v>
          </cell>
          <cell r="X4912" t="str">
            <v>FLEXNET UIO</v>
          </cell>
          <cell r="Y4912" t="str">
            <v>PANAMERICANA NORTE KM 12 1/2  LLANO GRANDE</v>
          </cell>
        </row>
        <row r="4913">
          <cell r="A4913" t="str">
            <v>SG_23_024</v>
          </cell>
          <cell r="B4913">
            <v>492996</v>
          </cell>
          <cell r="C4913" t="str">
            <v>SG_23_024</v>
          </cell>
          <cell r="D4913" t="str">
            <v>SG</v>
          </cell>
          <cell r="E4913" t="str">
            <v>DESPACHO</v>
          </cell>
          <cell r="F4913" t="str">
            <v>NORMAL</v>
          </cell>
          <cell r="G4913" t="str">
            <v>FT78652</v>
          </cell>
          <cell r="H4913">
            <v>44935</v>
          </cell>
          <cell r="I4913" t="str">
            <v>ENTREGADO</v>
          </cell>
          <cell r="J4913">
            <v>44936</v>
          </cell>
          <cell r="K4913" t="str">
            <v>CELIO ALFREDO CALDERON VINTIMILLA</v>
          </cell>
          <cell r="L4913" t="str">
            <v>AV ORDONEZ LASSO Y CEREZOS / CUENCA EDIF. PROCAL</v>
          </cell>
          <cell r="P4913" t="str">
            <v>010215</v>
          </cell>
          <cell r="Q4913" t="str">
            <v>CUENCA</v>
          </cell>
          <cell r="R4913" t="str">
            <v>AZUAY</v>
          </cell>
          <cell r="S4913" t="str">
            <v>CUENCA</v>
          </cell>
          <cell r="T4913" t="str">
            <v>ITSACOURIER</v>
          </cell>
          <cell r="U4913" t="str">
            <v>FLEXNETUIO_PROVINCIA</v>
          </cell>
          <cell r="V4913">
            <v>1</v>
          </cell>
          <cell r="W4913">
            <v>117</v>
          </cell>
          <cell r="X4913" t="str">
            <v>FLEXNET UIO</v>
          </cell>
          <cell r="Y4913" t="str">
            <v>PANAMERICANA NORTE KM 12 1/2  LLANO GRANDE</v>
          </cell>
        </row>
        <row r="4914">
          <cell r="A4914" t="str">
            <v>53207</v>
          </cell>
          <cell r="B4914">
            <v>492988</v>
          </cell>
          <cell r="C4914" t="str">
            <v>53207</v>
          </cell>
          <cell r="D4914" t="str">
            <v>DEGSO</v>
          </cell>
          <cell r="E4914" t="str">
            <v>DESPACHO</v>
          </cell>
          <cell r="F4914" t="str">
            <v>NORMAL</v>
          </cell>
          <cell r="G4914" t="str">
            <v>FT78572</v>
          </cell>
          <cell r="H4914">
            <v>44935</v>
          </cell>
          <cell r="I4914" t="str">
            <v>ENTREGADO</v>
          </cell>
          <cell r="J4914">
            <v>44936</v>
          </cell>
          <cell r="K4914" t="str">
            <v>TRANSPORTES REINO DE QUITO S.A.</v>
          </cell>
          <cell r="L4914" t="str">
            <v>AV. JUAN MOLINEROS E10-102 Y AV. ELOY ALFARO- CONTACTO: TRANSPORTE REINA DE QUITO    099 601 0600</v>
          </cell>
          <cell r="M4914" t="str">
            <v>#N/A</v>
          </cell>
          <cell r="N4914" t="str">
            <v>99-832-0225</v>
          </cell>
          <cell r="O4914" t="str">
            <v>99-832-0225</v>
          </cell>
          <cell r="P4914" t="str">
            <v>170301</v>
          </cell>
          <cell r="Q4914" t="str">
            <v>QUITO</v>
          </cell>
          <cell r="R4914" t="str">
            <v>PICHINCHA</v>
          </cell>
          <cell r="S4914" t="str">
            <v>QUITO</v>
          </cell>
          <cell r="T4914" t="str">
            <v>FLEXTRANS UIO</v>
          </cell>
          <cell r="U4914" t="str">
            <v>FLEXNETUIO_LOCAL</v>
          </cell>
          <cell r="V4914">
            <v>1</v>
          </cell>
          <cell r="W4914">
            <v>4</v>
          </cell>
          <cell r="X4914" t="str">
            <v>FLEXNET</v>
          </cell>
          <cell r="Y4914" t="str">
            <v>FLEX NET CALLE 28 DE JUNIO S/N Y GARCIA MORENO ENTRADA LLANO GRANDE</v>
          </cell>
        </row>
        <row r="4915">
          <cell r="A4915" t="str">
            <v>53244</v>
          </cell>
          <cell r="B4915">
            <v>492995</v>
          </cell>
          <cell r="C4915" t="str">
            <v>53244</v>
          </cell>
          <cell r="D4915" t="str">
            <v>DEGSO</v>
          </cell>
          <cell r="E4915" t="str">
            <v>DESPACHO</v>
          </cell>
          <cell r="F4915" t="str">
            <v>NORMAL</v>
          </cell>
          <cell r="G4915" t="str">
            <v>FT78573</v>
          </cell>
          <cell r="H4915">
            <v>44935</v>
          </cell>
          <cell r="I4915" t="str">
            <v>ENTREGADO</v>
          </cell>
          <cell r="J4915">
            <v>44937</v>
          </cell>
          <cell r="K4915" t="str">
            <v>ZAIMELLA DEL ECUADOR S.A.</v>
          </cell>
          <cell r="L4915" t="str">
            <v xml:space="preserve">DIRECCION: CALLE JUAN DE DIOS MORALES LOTE 1 PANAMERICANA SUR SECTOR LA BALBINA ? AMAGUANA ? ATENCION JAZMIN RODRIGUEZ - TELF: 593 23969500 / 23969510 - POR FAVOR ENTREGAR EN LA MANANA -              </v>
          </cell>
          <cell r="M4915" t="str">
            <v>1791297385001</v>
          </cell>
          <cell r="N4915" t="str">
            <v>99-832-0225</v>
          </cell>
          <cell r="O4915" t="str">
            <v>99-832-0225</v>
          </cell>
          <cell r="P4915" t="str">
            <v>170814</v>
          </cell>
          <cell r="Q4915" t="str">
            <v>QUITO</v>
          </cell>
          <cell r="R4915" t="str">
            <v>PICHINCHA</v>
          </cell>
          <cell r="S4915" t="str">
            <v>AMAGUANA</v>
          </cell>
          <cell r="T4915" t="str">
            <v>FLEXTRANS UIO</v>
          </cell>
          <cell r="U4915" t="str">
            <v>FLEXNETUIO_LOCAL</v>
          </cell>
          <cell r="V4915">
            <v>1</v>
          </cell>
          <cell r="W4915">
            <v>2</v>
          </cell>
          <cell r="X4915" t="str">
            <v>FLEXNET</v>
          </cell>
          <cell r="Y4915" t="str">
            <v>FLEX NET CALLE 28 DE JUNIO S/N Y GARCIA MORENO ENTRADA LLANO GRANDE</v>
          </cell>
        </row>
        <row r="4916">
          <cell r="A4916" t="str">
            <v>AGF_23_02</v>
          </cell>
          <cell r="B4916">
            <v>492987</v>
          </cell>
          <cell r="C4916" t="str">
            <v>AGF_23_02</v>
          </cell>
          <cell r="D4916" t="str">
            <v>AGFA</v>
          </cell>
          <cell r="E4916" t="str">
            <v>DESPACHO</v>
          </cell>
          <cell r="F4916" t="str">
            <v>NORMAL</v>
          </cell>
          <cell r="G4916" t="str">
            <v>FT78702</v>
          </cell>
          <cell r="H4916">
            <v>44935</v>
          </cell>
          <cell r="I4916" t="str">
            <v>ENTREGADO</v>
          </cell>
          <cell r="J4916">
            <v>44936</v>
          </cell>
          <cell r="K4916" t="str">
            <v>DIARIO EL UNIVERSO</v>
          </cell>
          <cell r="L4916" t="str">
            <v xml:space="preserve">AV. DOMINGO COMÍN Y CALLE ERNESTO ALBÁN </v>
          </cell>
          <cell r="P4916" t="str">
            <v>090108</v>
          </cell>
          <cell r="Q4916" t="str">
            <v>GUAYAQUIL</v>
          </cell>
          <cell r="R4916" t="str">
            <v>GUAYAS</v>
          </cell>
          <cell r="S4916" t="str">
            <v>GUAYAQUIL</v>
          </cell>
          <cell r="T4916" t="str">
            <v>CARGO UNION</v>
          </cell>
          <cell r="U4916" t="str">
            <v>FLEXNETUIO_GYE</v>
          </cell>
          <cell r="V4916">
            <v>3</v>
          </cell>
          <cell r="W4916">
            <v>1079</v>
          </cell>
          <cell r="X4916" t="str">
            <v>FLEXNET UIO</v>
          </cell>
          <cell r="Y4916" t="str">
            <v>PANAMERICANA NORTE KM 12 1/2  LLANO GRANDE</v>
          </cell>
        </row>
        <row r="4917">
          <cell r="A4917" t="str">
            <v>AGF_23_01</v>
          </cell>
          <cell r="B4917">
            <v>492986</v>
          </cell>
          <cell r="C4917" t="str">
            <v>AGF_23_01</v>
          </cell>
          <cell r="D4917" t="str">
            <v>AGFA</v>
          </cell>
          <cell r="E4917" t="str">
            <v>DESPACHO</v>
          </cell>
          <cell r="F4917" t="str">
            <v>NORMAL</v>
          </cell>
          <cell r="G4917" t="str">
            <v>FT78696</v>
          </cell>
          <cell r="H4917">
            <v>44935</v>
          </cell>
          <cell r="I4917" t="str">
            <v>ENTREGADO</v>
          </cell>
          <cell r="J4917">
            <v>44936</v>
          </cell>
          <cell r="K4917" t="str">
            <v>RAMON ALAVA</v>
          </cell>
          <cell r="L4917" t="str">
            <v>MUCHO LOTE 1, MZ 2590 SL7</v>
          </cell>
          <cell r="P4917" t="str">
            <v>090701</v>
          </cell>
          <cell r="Q4917" t="str">
            <v>GUAYAQUIL</v>
          </cell>
          <cell r="R4917" t="str">
            <v>GUAYAS</v>
          </cell>
          <cell r="S4917" t="str">
            <v>GUAYAQUIL</v>
          </cell>
          <cell r="T4917" t="str">
            <v>CARGO UNION</v>
          </cell>
          <cell r="U4917" t="str">
            <v>FLEXNETUIO_GYE</v>
          </cell>
          <cell r="V4917">
            <v>4</v>
          </cell>
          <cell r="W4917">
            <v>48</v>
          </cell>
          <cell r="X4917" t="str">
            <v>FLEXNET UIO</v>
          </cell>
          <cell r="Y4917" t="str">
            <v>PANAMERICANA NORTE KM 12 1/2  LLANO GRANDE</v>
          </cell>
        </row>
        <row r="4918">
          <cell r="A4918" t="str">
            <v>98774559</v>
          </cell>
          <cell r="B4918">
            <v>492978</v>
          </cell>
          <cell r="C4918" t="str">
            <v>98774559</v>
          </cell>
          <cell r="D4918" t="str">
            <v>HYCITE</v>
          </cell>
          <cell r="E4918" t="str">
            <v>DESPACHO</v>
          </cell>
          <cell r="F4918" t="str">
            <v>NORMAL</v>
          </cell>
          <cell r="G4918" t="str">
            <v>ITQ4868</v>
          </cell>
          <cell r="H4918">
            <v>44935</v>
          </cell>
          <cell r="I4918" t="str">
            <v>ENTREGADO</v>
          </cell>
          <cell r="J4918">
            <v>44944</v>
          </cell>
          <cell r="K4918" t="str">
            <v>EDGAR GIOVANNY SALCEDO CABRERA</v>
          </cell>
          <cell r="L4918" t="str">
            <v>INGLATERRA Y REPÚBLICA, PROVINCIA: PICHINCHA, CANTON: QUITO, PARROQUIA: IÑAQUITO, LOCALIDAD: CAROLINA</v>
          </cell>
          <cell r="N4918" t="str">
            <v>+59398-434-3876/+59332-320-0299</v>
          </cell>
          <cell r="O4918" t="str">
            <v>+59398-434-3876/+59332-320-0299</v>
          </cell>
          <cell r="P4918" t="str">
            <v>170103</v>
          </cell>
          <cell r="Q4918" t="str">
            <v>QUITO</v>
          </cell>
          <cell r="R4918" t="str">
            <v>PICHINCHA</v>
          </cell>
          <cell r="S4918" t="str">
            <v>NANEGAL</v>
          </cell>
          <cell r="T4918" t="str">
            <v>FLEXTRANS UIO</v>
          </cell>
          <cell r="U4918" t="str">
            <v>FLEXNETUIO_LOCAL</v>
          </cell>
          <cell r="V4918">
            <v>1</v>
          </cell>
          <cell r="W4918">
            <v>9.1999999999999993</v>
          </cell>
          <cell r="X4918" t="str">
            <v>HYCITE QUITO</v>
          </cell>
          <cell r="Y4918" t="str">
            <v>FLEX NET CALLE 28 DE JUNIO S/N Y GARCIA MORENO ENTRADA LLANO GRANDE</v>
          </cell>
        </row>
        <row r="4919">
          <cell r="A4919" t="str">
            <v>98789705</v>
          </cell>
          <cell r="B4919">
            <v>492979</v>
          </cell>
          <cell r="C4919" t="str">
            <v>98789705</v>
          </cell>
          <cell r="D4919" t="str">
            <v>HYCITE</v>
          </cell>
          <cell r="E4919" t="str">
            <v>DESPACHO</v>
          </cell>
          <cell r="F4919" t="str">
            <v>NORMAL</v>
          </cell>
          <cell r="G4919" t="str">
            <v>ITG4346</v>
          </cell>
          <cell r="H4919">
            <v>44935</v>
          </cell>
          <cell r="I4919" t="str">
            <v>ENTREGADO</v>
          </cell>
          <cell r="J4919">
            <v>44936</v>
          </cell>
          <cell r="K4919" t="str">
            <v>MARTHA ZAMORA</v>
          </cell>
          <cell r="L4919" t="str">
            <v>MAPASINGUE OESTE COLINAS DEL VALLE MZA 123 VILLA 7 GUAYAQUIL//NORTE TARQUI 090610 GUAYAS</v>
          </cell>
          <cell r="N4919" t="str">
            <v>00963168601</v>
          </cell>
          <cell r="O4919" t="str">
            <v>00963168601</v>
          </cell>
          <cell r="P4919" t="str">
            <v>GUAYAQUIL</v>
          </cell>
          <cell r="Q4919" t="str">
            <v>GUAYAQUIL</v>
          </cell>
          <cell r="R4919" t="str">
            <v>GUAYAS</v>
          </cell>
          <cell r="T4919" t="str">
            <v>FLEXTRANS GYE</v>
          </cell>
          <cell r="U4919" t="str">
            <v>FLEXNETUIO_GYE</v>
          </cell>
          <cell r="V4919">
            <v>2</v>
          </cell>
          <cell r="W4919">
            <v>14.5</v>
          </cell>
          <cell r="X4919" t="str">
            <v>HYCITE QUITO</v>
          </cell>
          <cell r="Y4919" t="str">
            <v>FLEX NET CALLE 28 DE JUNIO S/N Y GARCIA MORENO ENTRADA LLANO GRANDE</v>
          </cell>
        </row>
        <row r="4920">
          <cell r="A4920" t="str">
            <v>98795585</v>
          </cell>
          <cell r="B4920">
            <v>492980</v>
          </cell>
          <cell r="C4920" t="str">
            <v>98795585</v>
          </cell>
          <cell r="D4920" t="str">
            <v>HYCITE</v>
          </cell>
          <cell r="E4920" t="str">
            <v>DESPACHO</v>
          </cell>
          <cell r="F4920" t="str">
            <v>NORMAL</v>
          </cell>
          <cell r="G4920" t="str">
            <v>031002004164038</v>
          </cell>
          <cell r="H4920">
            <v>44935</v>
          </cell>
          <cell r="I4920" t="str">
            <v>ENTREGADO</v>
          </cell>
          <cell r="J4920">
            <v>44938</v>
          </cell>
          <cell r="K4920" t="str">
            <v>MANUEL CELI</v>
          </cell>
          <cell r="L4920" t="str">
            <v>AV PANAMERICANA VIA A CUENCAS ENTRADA A CAMPISBAN LOJA - CONSACOLA CARIGAN 110102 LOJA</v>
          </cell>
          <cell r="M4920" t="str">
            <v/>
          </cell>
          <cell r="N4920" t="str">
            <v>00981495323</v>
          </cell>
          <cell r="O4920" t="str">
            <v>00981495323</v>
          </cell>
          <cell r="P4920" t="str">
            <v>110102</v>
          </cell>
          <cell r="Q4920" t="str">
            <v>LOJA</v>
          </cell>
          <cell r="R4920" t="str">
            <v>LOJA</v>
          </cell>
          <cell r="S4920" t="str">
            <v>LOJA</v>
          </cell>
          <cell r="T4920" t="str">
            <v>TRAMACO</v>
          </cell>
          <cell r="U4920" t="str">
            <v>FLEXNETUIO_PROVINCIA</v>
          </cell>
          <cell r="V4920">
            <v>1</v>
          </cell>
          <cell r="W4920">
            <v>14.2</v>
          </cell>
          <cell r="X4920" t="str">
            <v>HYCITE QUITO</v>
          </cell>
          <cell r="Y4920" t="str">
            <v>FLEX NET CALLE 28 DE JUNIO S/N Y GARCIA MORENO ENTRADA LLANO GRANDE</v>
          </cell>
        </row>
        <row r="4921">
          <cell r="A4921" t="str">
            <v>98805222</v>
          </cell>
          <cell r="B4921">
            <v>492981</v>
          </cell>
          <cell r="C4921" t="str">
            <v>98805222</v>
          </cell>
          <cell r="D4921" t="str">
            <v>HYCITE</v>
          </cell>
          <cell r="E4921" t="str">
            <v>DESPACHO</v>
          </cell>
          <cell r="F4921" t="str">
            <v>NORMAL</v>
          </cell>
          <cell r="G4921" t="str">
            <v>ITQ4347</v>
          </cell>
          <cell r="H4921">
            <v>44935</v>
          </cell>
          <cell r="I4921" t="str">
            <v>ENTREGADO</v>
          </cell>
          <cell r="J4921">
            <v>44936</v>
          </cell>
          <cell r="K4921" t="str">
            <v>JOSE CURILLO</v>
          </cell>
          <cell r="L4921" t="str">
            <v>CALLE COTOPAXI LOTE 32 Y MANABI EL DEAN BAJO QUITO / SECTOR SALLE 2 CONOCOTO 170805 PICHINCHA</v>
          </cell>
          <cell r="N4921" t="str">
            <v>00983256865</v>
          </cell>
          <cell r="O4921" t="str">
            <v>00983256865</v>
          </cell>
          <cell r="P4921" t="str">
            <v>170805</v>
          </cell>
          <cell r="Q4921" t="str">
            <v>QUITO</v>
          </cell>
          <cell r="R4921" t="str">
            <v>PICHINCHA</v>
          </cell>
          <cell r="S4921" t="str">
            <v>CONOCOTO - DEAN BAJO -  -  -  -</v>
          </cell>
          <cell r="T4921" t="str">
            <v>FLEXTRANS UIO</v>
          </cell>
          <cell r="U4921" t="str">
            <v>FLEXNETUIO_LOCAL</v>
          </cell>
          <cell r="V4921">
            <v>1</v>
          </cell>
          <cell r="W4921">
            <v>3.5</v>
          </cell>
          <cell r="X4921" t="str">
            <v>HYCITE QUITO</v>
          </cell>
          <cell r="Y4921" t="str">
            <v>FLEX NET CALLE 28 DE JUNIO S/N Y GARCIA MORENO ENTRADA LLANO GRANDE</v>
          </cell>
        </row>
        <row r="4922">
          <cell r="A4922" t="str">
            <v>98805818</v>
          </cell>
          <cell r="B4922">
            <v>492982</v>
          </cell>
          <cell r="C4922" t="str">
            <v>98805818</v>
          </cell>
          <cell r="D4922" t="str">
            <v>HYCITE</v>
          </cell>
          <cell r="E4922" t="str">
            <v>DESPACHO</v>
          </cell>
          <cell r="F4922" t="str">
            <v>NORMAL</v>
          </cell>
          <cell r="G4922" t="str">
            <v>ITQ4348</v>
          </cell>
          <cell r="H4922">
            <v>44935</v>
          </cell>
          <cell r="I4922" t="str">
            <v>ENTREGADO</v>
          </cell>
          <cell r="J4922">
            <v>44936</v>
          </cell>
          <cell r="K4922" t="str">
            <v>JENNY CHICAIZA</v>
          </cell>
          <cell r="L4922" t="str">
            <v>SAN JAVIER N26-63 EDIFICIO ESTRELLA 9 ORELLANA Y SAN IGNACIO QUITO - ORELLANA CENTRO 170593 PICHINCHA</v>
          </cell>
          <cell r="N4922" t="str">
            <v>00997214489</v>
          </cell>
          <cell r="O4922" t="str">
            <v>00997214489</v>
          </cell>
          <cell r="P4922" t="str">
            <v>170208</v>
          </cell>
          <cell r="Q4922" t="str">
            <v>QUITO</v>
          </cell>
          <cell r="R4922" t="str">
            <v>PICHINCHA</v>
          </cell>
          <cell r="S4922" t="str">
            <v>CALDERON (CARAPUNGO)</v>
          </cell>
          <cell r="T4922" t="str">
            <v>FLEXTRANS UIO</v>
          </cell>
          <cell r="U4922" t="str">
            <v>FLEXNETUIO_LOCAL</v>
          </cell>
          <cell r="V4922">
            <v>1</v>
          </cell>
          <cell r="W4922">
            <v>3.5</v>
          </cell>
          <cell r="X4922" t="str">
            <v>HYCITE QUITO</v>
          </cell>
          <cell r="Y4922" t="str">
            <v>FLEX NET CALLE 28 DE JUNIO S/N Y GARCIA MORENO ENTRADA LLANO GRANDE</v>
          </cell>
        </row>
        <row r="4923">
          <cell r="A4923" t="str">
            <v>98809340</v>
          </cell>
          <cell r="B4923">
            <v>492983</v>
          </cell>
          <cell r="C4923" t="str">
            <v>98809340</v>
          </cell>
          <cell r="D4923" t="str">
            <v>HYCITE</v>
          </cell>
          <cell r="E4923" t="str">
            <v>DESPACHO</v>
          </cell>
          <cell r="F4923" t="str">
            <v>NORMAL</v>
          </cell>
          <cell r="G4923" t="str">
            <v>031002004164039</v>
          </cell>
          <cell r="H4923">
            <v>44935</v>
          </cell>
          <cell r="I4923" t="str">
            <v>ENTREGADO</v>
          </cell>
          <cell r="J4923">
            <v>44939</v>
          </cell>
          <cell r="K4923" t="str">
            <v>JANETH VIZCAINO</v>
          </cell>
          <cell r="L4923" t="str">
            <v>ROCAFUERTE 2009 Y TOBIAS MENA IBARRA // LOS CEIBOS  SAN FRANCISCO 100108 IMBABURA</v>
          </cell>
          <cell r="M4923" t="str">
            <v/>
          </cell>
          <cell r="N4923" t="str">
            <v>00983154035</v>
          </cell>
          <cell r="O4923" t="str">
            <v>00983154035</v>
          </cell>
          <cell r="P4923" t="str">
            <v>100108</v>
          </cell>
          <cell r="Q4923" t="str">
            <v>IBARRA</v>
          </cell>
          <cell r="R4923" t="str">
            <v>IMBABURA</v>
          </cell>
          <cell r="S4923" t="str">
            <v>SAN MIGUEL DE IBARRA</v>
          </cell>
          <cell r="T4923" t="str">
            <v>TRAMACO</v>
          </cell>
          <cell r="U4923" t="str">
            <v>FLEXNETUIO_PROVINCIA</v>
          </cell>
          <cell r="V4923">
            <v>1</v>
          </cell>
          <cell r="W4923">
            <v>3.5</v>
          </cell>
          <cell r="X4923" t="str">
            <v>HYCITE QUITO</v>
          </cell>
          <cell r="Y4923" t="str">
            <v>FLEX NET CALLE 28 DE JUNIO S/N Y GARCIA MORENO ENTRADA LLANO GRANDE</v>
          </cell>
        </row>
        <row r="4924">
          <cell r="A4924" t="str">
            <v>98810745</v>
          </cell>
          <cell r="B4924">
            <v>492984</v>
          </cell>
          <cell r="C4924" t="str">
            <v>98810745</v>
          </cell>
          <cell r="D4924" t="str">
            <v>HYCITE</v>
          </cell>
          <cell r="E4924" t="str">
            <v>DESPACHO</v>
          </cell>
          <cell r="F4924" t="str">
            <v>NORMAL</v>
          </cell>
          <cell r="G4924" t="str">
            <v>031002004164040</v>
          </cell>
          <cell r="H4924">
            <v>44935</v>
          </cell>
          <cell r="I4924" t="str">
            <v>ENTREGADO</v>
          </cell>
          <cell r="J4924">
            <v>44936</v>
          </cell>
          <cell r="K4924" t="str">
            <v>TARQUINO NUNEZ</v>
          </cell>
          <cell r="L4924" t="str">
            <v>PORTUGAL E INGLATERRA 0613 JUNTO A BODEGA ILA SA AMBATO ** INGAURCO BAJO MATRIZ 180104 TUNGURAHUA</v>
          </cell>
          <cell r="M4924" t="str">
            <v/>
          </cell>
          <cell r="N4924" t="str">
            <v>00992714949</v>
          </cell>
          <cell r="O4924" t="str">
            <v>00992714949</v>
          </cell>
          <cell r="P4924" t="str">
            <v>180104</v>
          </cell>
          <cell r="Q4924" t="str">
            <v>AMBATO</v>
          </cell>
          <cell r="R4924" t="str">
            <v>TUNGURAHUA</v>
          </cell>
          <cell r="S4924" t="str">
            <v>AMBATO</v>
          </cell>
          <cell r="T4924" t="str">
            <v>TRAMACO</v>
          </cell>
          <cell r="U4924" t="str">
            <v>FLEXNETUIO_PROVINCIA</v>
          </cell>
          <cell r="V4924">
            <v>1</v>
          </cell>
          <cell r="W4924">
            <v>8.1</v>
          </cell>
          <cell r="X4924" t="str">
            <v>HYCITE QUITO</v>
          </cell>
          <cell r="Y4924" t="str">
            <v>FLEX NET CALLE 28 DE JUNIO S/N Y GARCIA MORENO ENTRADA LLANO GRANDE</v>
          </cell>
        </row>
        <row r="4925">
          <cell r="A4925" t="str">
            <v>98810928</v>
          </cell>
          <cell r="B4925">
            <v>492985</v>
          </cell>
          <cell r="C4925" t="str">
            <v>98810928</v>
          </cell>
          <cell r="D4925" t="str">
            <v>HYCITE</v>
          </cell>
          <cell r="E4925" t="str">
            <v>DESPACHO</v>
          </cell>
          <cell r="F4925" t="str">
            <v>NORMAL</v>
          </cell>
          <cell r="G4925" t="str">
            <v>ITQ4349</v>
          </cell>
          <cell r="H4925">
            <v>44935</v>
          </cell>
          <cell r="I4925" t="str">
            <v>ENTREGADO</v>
          </cell>
          <cell r="J4925">
            <v>44937</v>
          </cell>
          <cell r="K4925" t="str">
            <v>MARIA CHIGUANO</v>
          </cell>
          <cell r="L4925" t="str">
            <v>CONJUNTO ALDEA VERDE GARCIA MORENO Y PASAJE MORONA SANTIAGO QUITO / LLANO GRANDE CALDERON 170208 PICHINCHA</v>
          </cell>
          <cell r="M4925" t="str">
            <v/>
          </cell>
          <cell r="N4925" t="str">
            <v>00993690506</v>
          </cell>
          <cell r="O4925" t="str">
            <v>00993690506</v>
          </cell>
          <cell r="P4925" t="str">
            <v>170208</v>
          </cell>
          <cell r="Q4925" t="str">
            <v>QUITO</v>
          </cell>
          <cell r="R4925" t="str">
            <v>PICHINCHA</v>
          </cell>
          <cell r="S4925" t="str">
            <v>CALDERON (CARAPUNGO)</v>
          </cell>
          <cell r="T4925" t="str">
            <v>FLEXTRANS UIO</v>
          </cell>
          <cell r="U4925" t="str">
            <v>FLEXNETUIO_LOCAL</v>
          </cell>
          <cell r="V4925">
            <v>1</v>
          </cell>
          <cell r="W4925">
            <v>9</v>
          </cell>
          <cell r="X4925" t="str">
            <v>HYCITE QUITO</v>
          </cell>
          <cell r="Y4925" t="str">
            <v>FLEX NET CALLE 28 DE JUNIO S/N Y GARCIA MORENO ENTRADA LLANO GRANDE</v>
          </cell>
        </row>
        <row r="4926">
          <cell r="A4926" t="str">
            <v>2023-00206</v>
          </cell>
          <cell r="B4926">
            <v>492946</v>
          </cell>
          <cell r="C4926" t="str">
            <v>2023-00206</v>
          </cell>
          <cell r="D4926" t="str">
            <v>MOVISTAR</v>
          </cell>
          <cell r="E4926" t="str">
            <v>DESPACHO</v>
          </cell>
          <cell r="F4926" t="str">
            <v>NORMAL</v>
          </cell>
          <cell r="G4926" t="str">
            <v>FT78555</v>
          </cell>
          <cell r="H4926">
            <v>44935</v>
          </cell>
          <cell r="I4926" t="str">
            <v>ENTREGADO</v>
          </cell>
          <cell r="J4926">
            <v>44936</v>
          </cell>
          <cell r="K4926" t="str">
            <v xml:space="preserve">DE LA A CHUMBI SOFIA MARINA GYE_DE LA A CHUMBI SOFIA MARINA </v>
          </cell>
          <cell r="L4926" t="str">
            <v>CIUDADELA URDENOR MANZANA #108 SOLAR #9 PLANTA BAJA</v>
          </cell>
          <cell r="M4926" t="str">
            <v>0921357984001</v>
          </cell>
          <cell r="N4926" t="str">
            <v>991039823</v>
          </cell>
          <cell r="O4926" t="str">
            <v/>
          </cell>
          <cell r="P4926" t="str">
            <v>GUAYAQUIL</v>
          </cell>
          <cell r="Q4926" t="str">
            <v>GUAYAQUIL</v>
          </cell>
          <cell r="R4926" t="str">
            <v>GUAYAS</v>
          </cell>
          <cell r="T4926" t="str">
            <v>ITSACOURIER</v>
          </cell>
          <cell r="U4926" t="str">
            <v>FLEXNETUIO_GYE</v>
          </cell>
          <cell r="V4926">
            <v>1</v>
          </cell>
          <cell r="W4926">
            <v>1</v>
          </cell>
          <cell r="X4926" t="str">
            <v>FLEXNET ECUADOR - MOVISTAR</v>
          </cell>
          <cell r="Y4926" t="str">
            <v>CALLE 28 DE JUNIO S/N Y GARCIA MORENO ENTRADA LLANO GRANDE</v>
          </cell>
        </row>
        <row r="4927">
          <cell r="A4927" t="str">
            <v>2023-00207</v>
          </cell>
          <cell r="B4927">
            <v>492947</v>
          </cell>
          <cell r="C4927" t="str">
            <v>2023-00207</v>
          </cell>
          <cell r="D4927" t="str">
            <v>MOVISTAR</v>
          </cell>
          <cell r="E4927" t="str">
            <v>DESPACHO</v>
          </cell>
          <cell r="F4927" t="str">
            <v>NORMAL</v>
          </cell>
          <cell r="G4927" t="str">
            <v>031080202300207</v>
          </cell>
          <cell r="H4927">
            <v>44935</v>
          </cell>
          <cell r="I4927" t="str">
            <v>ENTREGADO</v>
          </cell>
          <cell r="J4927">
            <v>44937</v>
          </cell>
          <cell r="K4927" t="str">
            <v>CORPORATIVO ROMERO RYRTECH S.A.S (C.C. MALL DEL RIO)_ROMERO RODRIGUEZ MAURENY GEANELLA</v>
          </cell>
          <cell r="L4927" t="str">
            <v>CC MALL DEL RIO LOCAL #123 AV FCO DE ORELLANA KM 4.5 (JUNTO AL BANCO DE GUAYAQUIL) PB</v>
          </cell>
          <cell r="M4927" t="str">
            <v>0993323705001</v>
          </cell>
          <cell r="N4927" t="str">
            <v>0982387574</v>
          </cell>
          <cell r="P4927" t="str">
            <v>GUAYAQUIL</v>
          </cell>
          <cell r="Q4927" t="str">
            <v>GUAYAQUIL</v>
          </cell>
          <cell r="R4927" t="str">
            <v>GUAYAS</v>
          </cell>
          <cell r="T4927" t="str">
            <v>TRAMACO</v>
          </cell>
          <cell r="U4927" t="str">
            <v>FLEXNETUIO_GYE</v>
          </cell>
          <cell r="V4927">
            <v>2</v>
          </cell>
          <cell r="W4927">
            <v>1</v>
          </cell>
          <cell r="X4927" t="str">
            <v>FLEXNET ECUADOR - MOVISTAR</v>
          </cell>
          <cell r="Y4927" t="str">
            <v>CALLE 28 DE JUNIO S/N Y GARCIA MORENO ENTRADA LLANO GRANDE</v>
          </cell>
        </row>
        <row r="4928">
          <cell r="A4928" t="str">
            <v>2023-00208</v>
          </cell>
          <cell r="B4928">
            <v>492948</v>
          </cell>
          <cell r="C4928" t="str">
            <v>2023-00208</v>
          </cell>
          <cell r="D4928" t="str">
            <v>MOVISTAR</v>
          </cell>
          <cell r="E4928" t="str">
            <v>DESPACHO</v>
          </cell>
          <cell r="F4928" t="str">
            <v>NORMAL</v>
          </cell>
          <cell r="G4928" t="str">
            <v>IC4494</v>
          </cell>
          <cell r="H4928">
            <v>44935</v>
          </cell>
          <cell r="I4928" t="str">
            <v>ENTREGADO</v>
          </cell>
          <cell r="J4928">
            <v>44938</v>
          </cell>
          <cell r="K4928" t="str">
            <v>DIPOR CUENCA_ Luis Gamarra</v>
          </cell>
          <cell r="L4928" t="str">
            <v>CUENCA / RICAURTE   Ricaurte via la Dolorosa, Sector el Tablon junto a Tubos RIVAL</v>
          </cell>
          <cell r="M4928" t="str">
            <v>0704989276</v>
          </cell>
          <cell r="N4928" t="str">
            <v>0980413504</v>
          </cell>
          <cell r="O4928" t="str">
            <v/>
          </cell>
          <cell r="P4928" t="str">
            <v>CUENCA</v>
          </cell>
          <cell r="Q4928" t="str">
            <v>CUENCA</v>
          </cell>
          <cell r="R4928" t="str">
            <v>AZUAY</v>
          </cell>
          <cell r="T4928" t="str">
            <v>ITSACOURIER</v>
          </cell>
          <cell r="U4928" t="str">
            <v>FLEXNETUIO_PROVINCIA</v>
          </cell>
          <cell r="V4928">
            <v>1</v>
          </cell>
          <cell r="W4928">
            <v>1</v>
          </cell>
          <cell r="X4928" t="str">
            <v>FLEXNET ECUADOR - MOVISTAR</v>
          </cell>
          <cell r="Y4928" t="str">
            <v>CALLE 28 DE JUNIO S/N Y GARCIA MORENO ENTRADA LLANO GRANDE</v>
          </cell>
        </row>
        <row r="4929">
          <cell r="A4929" t="str">
            <v>2023-00209</v>
          </cell>
          <cell r="B4929">
            <v>492949</v>
          </cell>
          <cell r="C4929" t="str">
            <v>2023-00209</v>
          </cell>
          <cell r="D4929" t="str">
            <v>MOVISTAR</v>
          </cell>
          <cell r="E4929" t="str">
            <v>DESPACHO</v>
          </cell>
          <cell r="F4929" t="str">
            <v>NORMAL</v>
          </cell>
          <cell r="G4929" t="str">
            <v>031080202300209</v>
          </cell>
          <cell r="H4929">
            <v>44935</v>
          </cell>
          <cell r="I4929" t="str">
            <v>ENTREGADO</v>
          </cell>
          <cell r="J4929">
            <v>44936</v>
          </cell>
          <cell r="K4929" t="str">
            <v>DIPOR SANTA ELENA_DIEGO GONZALEZ</v>
          </cell>
          <cell r="L4929" t="str">
            <v>SALINAS Ciudadela Hipodromo Costa Azul</v>
          </cell>
          <cell r="M4929" t="str">
            <v>0928700632</v>
          </cell>
          <cell r="N4929" t="str">
            <v>0981480605</v>
          </cell>
          <cell r="O4929" t="str">
            <v/>
          </cell>
          <cell r="P4929" t="str">
            <v>SANTA ELENA</v>
          </cell>
          <cell r="Q4929" t="str">
            <v>SANTA ELENA</v>
          </cell>
          <cell r="R4929" t="str">
            <v>SANTA ELENA</v>
          </cell>
          <cell r="T4929" t="str">
            <v>TRAMACO</v>
          </cell>
          <cell r="U4929" t="str">
            <v>FLEXNETUIO_PROVINCIA</v>
          </cell>
          <cell r="V4929">
            <v>1</v>
          </cell>
          <cell r="W4929">
            <v>1</v>
          </cell>
          <cell r="X4929" t="str">
            <v>FLEXNET ECUADOR - MOVISTAR</v>
          </cell>
          <cell r="Y4929" t="str">
            <v>CALLE 28 DE JUNIO S/N Y GARCIA MORENO ENTRADA LLANO GRANDE</v>
          </cell>
        </row>
        <row r="4930">
          <cell r="A4930" t="str">
            <v>2023-00210</v>
          </cell>
          <cell r="B4930">
            <v>492950</v>
          </cell>
          <cell r="C4930" t="str">
            <v>2023-00210</v>
          </cell>
          <cell r="D4930" t="str">
            <v>MOVISTAR</v>
          </cell>
          <cell r="E4930" t="str">
            <v>DESPACHO</v>
          </cell>
          <cell r="F4930" t="str">
            <v>NORMAL</v>
          </cell>
          <cell r="G4930" t="str">
            <v>031080202300210</v>
          </cell>
          <cell r="H4930">
            <v>44935</v>
          </cell>
          <cell r="I4930" t="str">
            <v>ENTREGADO</v>
          </cell>
          <cell r="J4930">
            <v>44938</v>
          </cell>
          <cell r="K4930" t="str">
            <v>DIPOR BABAHOYO_ALEX SEGARRA</v>
          </cell>
          <cell r="L4930" t="str">
            <v>Km 3.5 Via Jujan - Babahoyo, Sector Mango Morado</v>
          </cell>
          <cell r="M4930" t="str">
            <v>1203249576</v>
          </cell>
          <cell r="N4930" t="str">
            <v>0988272216</v>
          </cell>
          <cell r="O4930" t="str">
            <v/>
          </cell>
          <cell r="P4930" t="str">
            <v>BABAHOYO</v>
          </cell>
          <cell r="Q4930" t="str">
            <v>BABAHOYO</v>
          </cell>
          <cell r="R4930" t="str">
            <v>LOS RIOS</v>
          </cell>
          <cell r="S4930" t="str">
            <v>BABAHOYO - LA VIRGINIA</v>
          </cell>
          <cell r="T4930" t="str">
            <v>TRAMACO</v>
          </cell>
          <cell r="U4930" t="str">
            <v>FLEXNETUIO_PROVINCIA</v>
          </cell>
          <cell r="V4930">
            <v>1</v>
          </cell>
          <cell r="W4930">
            <v>1</v>
          </cell>
          <cell r="X4930" t="str">
            <v>FLEXNET ECUADOR - MOVISTAR</v>
          </cell>
          <cell r="Y4930" t="str">
            <v>CALLE 28 DE JUNIO S/N Y GARCIA MORENO ENTRADA LLANO GRANDE</v>
          </cell>
        </row>
        <row r="4931">
          <cell r="A4931" t="str">
            <v>2023-00211</v>
          </cell>
          <cell r="B4931">
            <v>492951</v>
          </cell>
          <cell r="C4931" t="str">
            <v>2023-00211</v>
          </cell>
          <cell r="D4931" t="str">
            <v>MOVISTAR</v>
          </cell>
          <cell r="E4931" t="str">
            <v>DESPACHO</v>
          </cell>
          <cell r="F4931" t="str">
            <v>NORMAL</v>
          </cell>
          <cell r="G4931" t="str">
            <v>031080202300211</v>
          </cell>
          <cell r="H4931">
            <v>44935</v>
          </cell>
          <cell r="I4931" t="str">
            <v>ENTREGADO</v>
          </cell>
          <cell r="J4931">
            <v>44944</v>
          </cell>
          <cell r="K4931" t="str">
            <v>DIPOR PUYO_ROY PINEDA</v>
          </cell>
          <cell r="L4931" t="str">
            <v>Via al Tena Km 2 1/2 / Juanto a la bodega de Pilsener / Sector de Marcos</v>
          </cell>
          <cell r="M4931" t="str">
            <v>1102616651</v>
          </cell>
          <cell r="N4931" t="str">
            <v>0995580400</v>
          </cell>
          <cell r="O4931" t="str">
            <v/>
          </cell>
          <cell r="P4931" t="str">
            <v>PUYO</v>
          </cell>
          <cell r="Q4931" t="str">
            <v>PUYO</v>
          </cell>
          <cell r="R4931" t="str">
            <v>PASTAZA</v>
          </cell>
          <cell r="S4931" t="str">
            <v/>
          </cell>
          <cell r="T4931" t="str">
            <v>TRAMACO</v>
          </cell>
          <cell r="U4931" t="str">
            <v>FLEXNETUIO_PROVINCIA</v>
          </cell>
          <cell r="V4931">
            <v>1</v>
          </cell>
          <cell r="W4931">
            <v>1</v>
          </cell>
          <cell r="X4931" t="str">
            <v>FLEXNET ECUADOR - MOVISTAR</v>
          </cell>
          <cell r="Y4931" t="str">
            <v>CALLE 28 DE JUNIO S/N Y GARCIA MORENO ENTRADA LLANO GRANDE</v>
          </cell>
        </row>
        <row r="4932">
          <cell r="A4932" t="str">
            <v>2023-00212</v>
          </cell>
          <cell r="B4932">
            <v>492952</v>
          </cell>
          <cell r="C4932" t="str">
            <v>2023-00212</v>
          </cell>
          <cell r="D4932" t="str">
            <v>MOVISTAR</v>
          </cell>
          <cell r="E4932" t="str">
            <v>DESPACHO</v>
          </cell>
          <cell r="F4932" t="str">
            <v>NORMAL</v>
          </cell>
          <cell r="G4932" t="str">
            <v>031080202300212</v>
          </cell>
          <cell r="H4932">
            <v>44935</v>
          </cell>
          <cell r="I4932" t="str">
            <v>ENTREGADO</v>
          </cell>
          <cell r="J4932">
            <v>44938</v>
          </cell>
          <cell r="K4932" t="str">
            <v>DIPOR PORTOVIEJO_CARLOS MOREIRA</v>
          </cell>
          <cell r="L4932" t="str">
            <v>PORTOVIEJO / SIMON BOLIVAR  Calle 15 de Abril km 2 1/2 via a Santa Ana</v>
          </cell>
          <cell r="M4932" t="str">
            <v>1311012437</v>
          </cell>
          <cell r="N4932" t="str">
            <v>0993910747</v>
          </cell>
          <cell r="O4932" t="str">
            <v/>
          </cell>
          <cell r="P4932" t="str">
            <v>PORTOVIEJO</v>
          </cell>
          <cell r="Q4932" t="str">
            <v>PORTOVIEJO</v>
          </cell>
          <cell r="R4932" t="str">
            <v>MANABI</v>
          </cell>
          <cell r="T4932" t="str">
            <v>TRAMACO</v>
          </cell>
          <cell r="U4932" t="str">
            <v>FLEXNETUIO_PROVINCIA</v>
          </cell>
          <cell r="V4932">
            <v>1</v>
          </cell>
          <cell r="W4932">
            <v>1</v>
          </cell>
          <cell r="X4932" t="str">
            <v>FLEXNET ECUADOR - MOVISTAR</v>
          </cell>
          <cell r="Y4932" t="str">
            <v>CALLE 28 DE JUNIO S/N Y GARCIA MORENO ENTRADA LLANO GRANDE</v>
          </cell>
        </row>
        <row r="4933">
          <cell r="A4933" t="str">
            <v>2023-00213</v>
          </cell>
          <cell r="B4933">
            <v>492953</v>
          </cell>
          <cell r="C4933" t="str">
            <v>2023-00213</v>
          </cell>
          <cell r="D4933" t="str">
            <v>MOVISTAR</v>
          </cell>
          <cell r="E4933" t="str">
            <v>DESPACHO</v>
          </cell>
          <cell r="F4933" t="str">
            <v>NORMAL</v>
          </cell>
          <cell r="G4933" t="str">
            <v>IC4362</v>
          </cell>
          <cell r="H4933">
            <v>44935</v>
          </cell>
          <cell r="I4933" t="str">
            <v>ENTREGADO</v>
          </cell>
          <cell r="J4933">
            <v>44936</v>
          </cell>
          <cell r="K4933" t="str">
            <v>DELIVERY EXPRESS CUENCA_SANTIAGO IVAN PINEDA BERMEO_ALIRIO JOSE BRICENO</v>
          </cell>
          <cell r="L4933" t="str">
            <v>AV FELIPE II LB86 Y CIRCUNVALACION SUR CC MALL DEL RIO</v>
          </cell>
          <cell r="M4933" t="str">
            <v>0</v>
          </cell>
          <cell r="N4933" t="str">
            <v>987717518</v>
          </cell>
          <cell r="O4933" t="str">
            <v/>
          </cell>
          <cell r="P4933" t="str">
            <v>CUENCA</v>
          </cell>
          <cell r="Q4933" t="str">
            <v>CUENCA</v>
          </cell>
          <cell r="R4933" t="str">
            <v>AZUAY</v>
          </cell>
          <cell r="T4933" t="str">
            <v>ITSACOURIER</v>
          </cell>
          <cell r="U4933" t="str">
            <v>FLEXNETUIO_PROVINCIA</v>
          </cell>
          <cell r="V4933">
            <v>1</v>
          </cell>
          <cell r="W4933">
            <v>1</v>
          </cell>
          <cell r="X4933" t="str">
            <v>FLEXNET ECUADOR - MOVISTAR</v>
          </cell>
          <cell r="Y4933" t="str">
            <v>CALLE 28 DE JUNIO S/N Y GARCIA MORENO ENTRADA LLANO GRANDE</v>
          </cell>
        </row>
        <row r="4934">
          <cell r="A4934" t="str">
            <v>2023-00214</v>
          </cell>
          <cell r="B4934">
            <v>492954</v>
          </cell>
          <cell r="C4934" t="str">
            <v>2023-00214</v>
          </cell>
          <cell r="D4934" t="str">
            <v>MOVISTAR</v>
          </cell>
          <cell r="E4934" t="str">
            <v>DESPACHO</v>
          </cell>
          <cell r="F4934" t="str">
            <v>NORMAL</v>
          </cell>
          <cell r="G4934" t="str">
            <v>FT79163</v>
          </cell>
          <cell r="H4934">
            <v>44935</v>
          </cell>
          <cell r="I4934" t="str">
            <v>ENTREGADO</v>
          </cell>
          <cell r="J4934">
            <v>44939</v>
          </cell>
          <cell r="K4934" t="str">
            <v>DIPOR DURAN_CARLOS OVIEDO</v>
          </cell>
          <cell r="L4934" t="str">
            <v>Avenida 49A Y Delia KM 6 Via Duran Tambo</v>
          </cell>
          <cell r="M4934" t="str">
            <v>0915059711</v>
          </cell>
          <cell r="N4934" t="str">
            <v>0959622485</v>
          </cell>
          <cell r="O4934" t="str">
            <v/>
          </cell>
          <cell r="P4934" t="str">
            <v>GUAYAQUIL</v>
          </cell>
          <cell r="Q4934" t="str">
            <v>GUAYAQUIL</v>
          </cell>
          <cell r="R4934" t="str">
            <v>GUAYAS</v>
          </cell>
          <cell r="T4934" t="str">
            <v>ITSACOURIER</v>
          </cell>
          <cell r="U4934" t="str">
            <v>FLEXNETUIO_GYE</v>
          </cell>
          <cell r="V4934">
            <v>1</v>
          </cell>
          <cell r="W4934">
            <v>1</v>
          </cell>
          <cell r="X4934" t="str">
            <v>FLEXNET ECUADOR - MOVISTAR</v>
          </cell>
          <cell r="Y4934" t="str">
            <v>CALLE 28 DE JUNIO S/N Y GARCIA MORENO ENTRADA LLANO GRANDE</v>
          </cell>
        </row>
        <row r="4935">
          <cell r="A4935" t="str">
            <v>2023-00215</v>
          </cell>
          <cell r="B4935">
            <v>492955</v>
          </cell>
          <cell r="C4935" t="str">
            <v>2023-00215</v>
          </cell>
          <cell r="D4935" t="str">
            <v>MOVISTAR</v>
          </cell>
          <cell r="E4935" t="str">
            <v>DESPACHO</v>
          </cell>
          <cell r="F4935" t="str">
            <v>NORMAL</v>
          </cell>
          <cell r="G4935" t="str">
            <v>031080202300215</v>
          </cell>
          <cell r="H4935">
            <v>44935</v>
          </cell>
          <cell r="I4935" t="str">
            <v>ENTREGADO</v>
          </cell>
          <cell r="J4935">
            <v>44938</v>
          </cell>
          <cell r="K4935" t="str">
            <v>DIPOR MACHALA_JEFERSON AGUILAR</v>
          </cell>
          <cell r="L4935" t="str">
            <v> Av. 25 de Junio Km 1  1/2 Via a Pasaje frente a Centro Comercial Oro Plaza</v>
          </cell>
          <cell r="M4935" t="str">
            <v>0703921270</v>
          </cell>
          <cell r="N4935" t="str">
            <v>0991386386</v>
          </cell>
          <cell r="O4935" t="str">
            <v/>
          </cell>
          <cell r="P4935" t="str">
            <v>MACHALA</v>
          </cell>
          <cell r="Q4935" t="str">
            <v>MACHALA</v>
          </cell>
          <cell r="R4935" t="str">
            <v>EL ORO</v>
          </cell>
          <cell r="T4935" t="str">
            <v>TRAMACO</v>
          </cell>
          <cell r="U4935" t="str">
            <v>FLEXNETUIO_PROVINCIA</v>
          </cell>
          <cell r="V4935">
            <v>1</v>
          </cell>
          <cell r="W4935">
            <v>1</v>
          </cell>
          <cell r="X4935" t="str">
            <v>FLEXNET ECUADOR - MOVISTAR</v>
          </cell>
          <cell r="Y4935" t="str">
            <v>CALLE 28 DE JUNIO S/N Y GARCIA MORENO ENTRADA LLANO GRANDE</v>
          </cell>
        </row>
        <row r="4936">
          <cell r="A4936" t="str">
            <v>2023-00216</v>
          </cell>
          <cell r="B4936">
            <v>492956</v>
          </cell>
          <cell r="C4936" t="str">
            <v>2023-00216</v>
          </cell>
          <cell r="D4936" t="str">
            <v>MOVISTAR</v>
          </cell>
          <cell r="E4936" t="str">
            <v>DESPACHO</v>
          </cell>
          <cell r="F4936" t="str">
            <v>NORMAL</v>
          </cell>
          <cell r="G4936" t="str">
            <v>FT79164</v>
          </cell>
          <cell r="H4936">
            <v>44935</v>
          </cell>
          <cell r="I4936" t="str">
            <v>ENTREGADO</v>
          </cell>
          <cell r="J4936">
            <v>44939</v>
          </cell>
          <cell r="K4936" t="str">
            <v xml:space="preserve">DIPOR GUAYAQUIL_CRISTHIAN RAMIREZ // VICTOR MOREIRA // IVAN SUAREZ //DIMAS HOLGUIN </v>
          </cell>
          <cell r="L4936" t="str">
            <v>GUAYAQUIL/PASCUALES  Avenida Francisco de Orellana, sixto Juan Bernal</v>
          </cell>
          <cell r="M4936" t="str">
            <v>0950142380 // 0917605628 // 0917989469 //0925838831</v>
          </cell>
          <cell r="N4936" t="str">
            <v>0967022714 // 0980575623 // 0939776320 // 0969653872 // 0989196944</v>
          </cell>
          <cell r="O4936" t="str">
            <v/>
          </cell>
          <cell r="P4936" t="str">
            <v>GUAYAQUIL</v>
          </cell>
          <cell r="Q4936" t="str">
            <v>GUAYAQUIL</v>
          </cell>
          <cell r="R4936" t="str">
            <v>GUAYAS</v>
          </cell>
          <cell r="T4936" t="str">
            <v>ITSACOURIER</v>
          </cell>
          <cell r="U4936" t="str">
            <v>FLEXNETUIO_GYE</v>
          </cell>
          <cell r="V4936">
            <v>1</v>
          </cell>
          <cell r="W4936">
            <v>1</v>
          </cell>
          <cell r="X4936" t="str">
            <v>FLEXNET ECUADOR - MOVISTAR</v>
          </cell>
          <cell r="Y4936" t="str">
            <v>CALLE 28 DE JUNIO S/N Y GARCIA MORENO ENTRADA LLANO GRANDE</v>
          </cell>
        </row>
        <row r="4937">
          <cell r="A4937" t="str">
            <v>2023-00217</v>
          </cell>
          <cell r="B4937">
            <v>492957</v>
          </cell>
          <cell r="C4937" t="str">
            <v>2023-00217</v>
          </cell>
          <cell r="D4937" t="str">
            <v>MOVISTAR</v>
          </cell>
          <cell r="E4937" t="str">
            <v>DESPACHO</v>
          </cell>
          <cell r="F4937" t="str">
            <v>NORMAL</v>
          </cell>
          <cell r="G4937" t="str">
            <v>FT78557</v>
          </cell>
          <cell r="H4937">
            <v>44935</v>
          </cell>
          <cell r="I4937" t="str">
            <v>ENTREGADO</v>
          </cell>
          <cell r="J4937">
            <v>44936</v>
          </cell>
          <cell r="K4937" t="str">
            <v>GRUPO TELECOM UIO_EMILY MIROSLAVA MARTINEZ PARACO</v>
          </cell>
          <cell r="L4937" t="str">
            <v>Eloy Alfaro N33-231 y Av. 6 de Diciembre, Edificio Monasterio Plaza, piso 7, oficina 702</v>
          </cell>
          <cell r="M4937" t="str">
            <v>1757297260001</v>
          </cell>
          <cell r="N4937" t="str">
            <v>983234655</v>
          </cell>
          <cell r="O4937" t="str">
            <v/>
          </cell>
          <cell r="P4937" t="str">
            <v>QUITO</v>
          </cell>
          <cell r="Q4937" t="str">
            <v>QUITO</v>
          </cell>
          <cell r="R4937" t="str">
            <v>PICHINCHA</v>
          </cell>
          <cell r="U4937" t="str">
            <v>FLEXNETUIO_LOCAL</v>
          </cell>
          <cell r="V4937">
            <v>1</v>
          </cell>
          <cell r="W4937">
            <v>1</v>
          </cell>
          <cell r="X4937" t="str">
            <v>FLEXNET ECUADOR - MOVISTAR</v>
          </cell>
          <cell r="Y4937" t="str">
            <v>CALLE 28 DE JUNIO S/N Y GARCIA MORENO ENTRADA LLANO GRANDE</v>
          </cell>
        </row>
        <row r="4938">
          <cell r="A4938" t="str">
            <v>2023-00218</v>
          </cell>
          <cell r="B4938">
            <v>492958</v>
          </cell>
          <cell r="C4938" t="str">
            <v>2023-00218</v>
          </cell>
          <cell r="D4938" t="str">
            <v>MOVISTAR</v>
          </cell>
          <cell r="E4938" t="str">
            <v>DESPACHO</v>
          </cell>
          <cell r="F4938" t="str">
            <v>NORMAL</v>
          </cell>
          <cell r="G4938" t="str">
            <v>031080202300218</v>
          </cell>
          <cell r="H4938">
            <v>44935</v>
          </cell>
          <cell r="I4938" t="str">
            <v>ENTREGADO</v>
          </cell>
          <cell r="J4938">
            <v>44937</v>
          </cell>
          <cell r="K4938" t="str">
            <v>DIPOR DAULE_EDISON LINO</v>
          </cell>
          <cell r="L4938" t="str">
            <v>KM 47 1/2 VIA DAULE - Santa Lucia junto a JHON DEEHRE</v>
          </cell>
          <cell r="M4938" t="str">
            <v>0922093422</v>
          </cell>
          <cell r="N4938" t="str">
            <v>0997722329</v>
          </cell>
          <cell r="O4938" t="str">
            <v/>
          </cell>
          <cell r="P4938" t="str">
            <v>DAULE</v>
          </cell>
          <cell r="Q4938" t="str">
            <v>DAULE</v>
          </cell>
          <cell r="R4938" t="str">
            <v>GUAYAS</v>
          </cell>
          <cell r="T4938" t="str">
            <v>TRAMACO</v>
          </cell>
          <cell r="U4938" t="str">
            <v>FLEXNETUIO_PROVINCIA</v>
          </cell>
          <cell r="V4938">
            <v>1</v>
          </cell>
          <cell r="W4938">
            <v>1</v>
          </cell>
          <cell r="X4938" t="str">
            <v>FLEXNET ECUADOR - MOVISTAR</v>
          </cell>
          <cell r="Y4938" t="str">
            <v>CALLE 28 DE JUNIO S/N Y GARCIA MORENO ENTRADA LLANO GRANDE</v>
          </cell>
        </row>
        <row r="4939">
          <cell r="A4939" t="str">
            <v>2023-00219</v>
          </cell>
          <cell r="B4939">
            <v>492959</v>
          </cell>
          <cell r="C4939" t="str">
            <v>2023-00219</v>
          </cell>
          <cell r="D4939" t="str">
            <v>MOVISTAR</v>
          </cell>
          <cell r="E4939" t="str">
            <v>DESPACHO</v>
          </cell>
          <cell r="F4939" t="str">
            <v>NORMAL</v>
          </cell>
          <cell r="G4939" t="str">
            <v>031080202300219</v>
          </cell>
          <cell r="H4939">
            <v>44935</v>
          </cell>
          <cell r="I4939" t="str">
            <v>ENTREGADO</v>
          </cell>
          <cell r="J4939">
            <v>44938</v>
          </cell>
          <cell r="K4939" t="str">
            <v>DIPOR CHONE_VICTOR ZAMBRANO</v>
          </cell>
          <cell r="L4939" t="str">
            <v>Calle 30 de Marzo y Av Eloy Alfaro</v>
          </cell>
          <cell r="M4939" t="str">
            <v>1313795492</v>
          </cell>
          <cell r="N4939" t="str">
            <v>0994270499</v>
          </cell>
          <cell r="O4939" t="str">
            <v/>
          </cell>
          <cell r="P4939" t="str">
            <v>CHONE</v>
          </cell>
          <cell r="Q4939" t="str">
            <v>CHONE</v>
          </cell>
          <cell r="R4939" t="str">
            <v>MANABI</v>
          </cell>
          <cell r="T4939" t="str">
            <v>TRAMACO</v>
          </cell>
          <cell r="U4939" t="str">
            <v>FLEXNETUIO_PROVINCIA</v>
          </cell>
          <cell r="V4939">
            <v>1</v>
          </cell>
          <cell r="W4939">
            <v>1</v>
          </cell>
          <cell r="X4939" t="str">
            <v>FLEXNET ECUADOR - MOVISTAR</v>
          </cell>
          <cell r="Y4939" t="str">
            <v>CALLE 28 DE JUNIO S/N Y GARCIA MORENO ENTRADA LLANO GRANDE</v>
          </cell>
        </row>
        <row r="4940">
          <cell r="A4940" t="str">
            <v>2023-00220</v>
          </cell>
          <cell r="B4940">
            <v>492960</v>
          </cell>
          <cell r="C4940" t="str">
            <v>2023-00220</v>
          </cell>
          <cell r="D4940" t="str">
            <v>MOVISTAR</v>
          </cell>
          <cell r="E4940" t="str">
            <v>DESPACHO</v>
          </cell>
          <cell r="F4940" t="str">
            <v>NORMAL</v>
          </cell>
          <cell r="G4940" t="str">
            <v>031080202300220</v>
          </cell>
          <cell r="H4940">
            <v>44935</v>
          </cell>
          <cell r="I4940" t="str">
            <v>ENTREGADO</v>
          </cell>
          <cell r="J4940">
            <v>44936</v>
          </cell>
          <cell r="K4940" t="str">
            <v>DIPOR SANTO DOMINGO_ROBERTH MACIAS</v>
          </cell>
          <cell r="L4940" t="str">
            <v>BYPASS QUITO - QUININDE KM 2 1/2 JUNTO AL COMPLEJO TENNIS CLUB BELLAVISTA</v>
          </cell>
          <cell r="M4940" t="str">
            <v>1718265976</v>
          </cell>
          <cell r="N4940" t="str">
            <v>0981929596</v>
          </cell>
          <cell r="P4940" t="str">
            <v>230101</v>
          </cell>
          <cell r="Q4940" t="str">
            <v>SANTO DOMINGO</v>
          </cell>
          <cell r="R4940" t="str">
            <v>SANTO DOMINGO DE LOS TSACHILAS</v>
          </cell>
          <cell r="S4940" t="str">
            <v>SANTO DOMINGO DE LOS COLORADOS</v>
          </cell>
          <cell r="T4940" t="str">
            <v>TRAMACO</v>
          </cell>
          <cell r="V4940">
            <v>1</v>
          </cell>
          <cell r="W4940">
            <v>1</v>
          </cell>
          <cell r="X4940" t="str">
            <v>FLEXNET ECUADOR - MOVISTAR</v>
          </cell>
          <cell r="Y4940" t="str">
            <v>CALLE 28 DE JUNIO S/N Y GARCIA MORENO ENTRADA LLANO GRANDE</v>
          </cell>
        </row>
        <row r="4941">
          <cell r="A4941" t="str">
            <v>2023-00221</v>
          </cell>
          <cell r="B4941">
            <v>492961</v>
          </cell>
          <cell r="C4941" t="str">
            <v>2023-00221</v>
          </cell>
          <cell r="D4941" t="str">
            <v>MOVISTAR</v>
          </cell>
          <cell r="E4941" t="str">
            <v>DESPACHO</v>
          </cell>
          <cell r="F4941" t="str">
            <v>NORMAL</v>
          </cell>
          <cell r="G4941" t="str">
            <v>FT78559</v>
          </cell>
          <cell r="H4941">
            <v>44935</v>
          </cell>
          <cell r="I4941" t="str">
            <v>ENTREGADO</v>
          </cell>
          <cell r="J4941">
            <v>44936</v>
          </cell>
          <cell r="K4941" t="str">
            <v>DIPOR QUITO NORTE_MARCO CARVAJAL</v>
          </cell>
          <cell r="L4941" t="str">
            <v>QUITO / CALDERON  Gabriel Garcia Moreno, 170211, Calderon / Panamericana Norte, junto a la fabrica de Harina YA Ecuador</v>
          </cell>
          <cell r="M4941" t="str">
            <v>1721824116</v>
          </cell>
          <cell r="N4941" t="str">
            <v>0986237450</v>
          </cell>
          <cell r="O4941" t="str">
            <v/>
          </cell>
          <cell r="P4941" t="str">
            <v>QUITO</v>
          </cell>
          <cell r="Q4941" t="str">
            <v>QUITO</v>
          </cell>
          <cell r="R4941" t="str">
            <v>PICHINCHA</v>
          </cell>
          <cell r="U4941" t="str">
            <v>FLEXNETUIO_LOCAL</v>
          </cell>
          <cell r="V4941">
            <v>1</v>
          </cell>
          <cell r="W4941">
            <v>1</v>
          </cell>
          <cell r="X4941" t="str">
            <v>FLEXNET ECUADOR - MOVISTAR</v>
          </cell>
          <cell r="Y4941" t="str">
            <v>CALLE 28 DE JUNIO S/N Y GARCIA MORENO ENTRADA LLANO GRANDE</v>
          </cell>
        </row>
        <row r="4942">
          <cell r="A4942" t="str">
            <v>2023-00222</v>
          </cell>
          <cell r="B4942">
            <v>492962</v>
          </cell>
          <cell r="C4942" t="str">
            <v>2023-00222</v>
          </cell>
          <cell r="D4942" t="str">
            <v>MOVISTAR</v>
          </cell>
          <cell r="E4942" t="str">
            <v>DESPACHO</v>
          </cell>
          <cell r="F4942" t="str">
            <v>NORMAL</v>
          </cell>
          <cell r="G4942" t="str">
            <v>031080202300222</v>
          </cell>
          <cell r="H4942">
            <v>44935</v>
          </cell>
          <cell r="I4942" t="str">
            <v>ENTREGADO</v>
          </cell>
          <cell r="J4942">
            <v>44938</v>
          </cell>
          <cell r="K4942" t="str">
            <v>DIPOR RIOBAMBA_SANTIAGO SISA</v>
          </cell>
          <cell r="L4942" t="str">
            <v>La Habana y Circumbalacion</v>
          </cell>
          <cell r="M4942" t="str">
            <v>1803515350</v>
          </cell>
          <cell r="N4942" t="str">
            <v>0982605043</v>
          </cell>
          <cell r="O4942" t="str">
            <v/>
          </cell>
          <cell r="P4942" t="str">
            <v>RIOBAMBA</v>
          </cell>
          <cell r="Q4942" t="str">
            <v>RIOBAMBA</v>
          </cell>
          <cell r="R4942" t="str">
            <v>CHIMBORAZO</v>
          </cell>
          <cell r="T4942" t="str">
            <v>TRAMACO</v>
          </cell>
          <cell r="U4942" t="str">
            <v>FLEXNETUIO_PROVINCIA</v>
          </cell>
          <cell r="V4942">
            <v>1</v>
          </cell>
          <cell r="W4942">
            <v>1</v>
          </cell>
          <cell r="X4942" t="str">
            <v>FLEXNET ECUADOR - MOVISTAR</v>
          </cell>
          <cell r="Y4942" t="str">
            <v>CALLE 28 DE JUNIO S/N Y GARCIA MORENO ENTRADA LLANO GRANDE</v>
          </cell>
        </row>
        <row r="4943">
          <cell r="A4943" t="str">
            <v>2023-00223</v>
          </cell>
          <cell r="B4943">
            <v>492963</v>
          </cell>
          <cell r="C4943" t="str">
            <v>2023-00223</v>
          </cell>
          <cell r="D4943" t="str">
            <v>MOVISTAR</v>
          </cell>
          <cell r="E4943" t="str">
            <v>DESPACHO</v>
          </cell>
          <cell r="F4943" t="str">
            <v>NORMAL</v>
          </cell>
          <cell r="G4943" t="str">
            <v>FT78558</v>
          </cell>
          <cell r="H4943">
            <v>44935</v>
          </cell>
          <cell r="I4943" t="str">
            <v>ENTREGADO</v>
          </cell>
          <cell r="J4943">
            <v>44937</v>
          </cell>
          <cell r="K4943" t="str">
            <v>DIPOR QUITO VALLE_JOSE CACUANGO// CARLOS NACATO // WILSON CHIQUITO // MIGUEL ACOSTA</v>
          </cell>
          <cell r="L4943" t="str">
            <v>Sangolqui, Tanicuchi Y Pasaje S / N Lot No. 3, Via Amaguana antes de llegar a las bodegas de Supermaxi</v>
          </cell>
          <cell r="M4943" t="str">
            <v>1003140843 // 1721491775 // 1714131206 // 0401358858</v>
          </cell>
          <cell r="N4943" t="str">
            <v>0960853385 // 0980424891 // 0994537945 // 0967022714</v>
          </cell>
          <cell r="O4943" t="str">
            <v/>
          </cell>
          <cell r="P4943" t="str">
            <v>QUITO</v>
          </cell>
          <cell r="Q4943" t="str">
            <v>QUITO</v>
          </cell>
          <cell r="R4943" t="str">
            <v>PICHINCHA</v>
          </cell>
          <cell r="T4943" t="str">
            <v>FLEXTRANS UIO</v>
          </cell>
          <cell r="U4943" t="str">
            <v>FLEXNETUIO_LOCAL</v>
          </cell>
          <cell r="V4943">
            <v>1</v>
          </cell>
          <cell r="W4943">
            <v>1</v>
          </cell>
          <cell r="X4943" t="str">
            <v>FLEXNET ECUADOR - MOVISTAR</v>
          </cell>
          <cell r="Y4943" t="str">
            <v>CALLE 28 DE JUNIO S/N Y GARCIA MORENO ENTRADA LLANO GRANDE</v>
          </cell>
        </row>
        <row r="4944">
          <cell r="A4944" t="str">
            <v>2023-00224</v>
          </cell>
          <cell r="B4944">
            <v>492964</v>
          </cell>
          <cell r="C4944" t="str">
            <v>2023-00224</v>
          </cell>
          <cell r="D4944" t="str">
            <v>MOVISTAR</v>
          </cell>
          <cell r="E4944" t="str">
            <v>DESPACHO</v>
          </cell>
          <cell r="F4944" t="str">
            <v>NORMAL</v>
          </cell>
          <cell r="G4944" t="str">
            <v>031080202300224</v>
          </cell>
          <cell r="H4944">
            <v>44935</v>
          </cell>
          <cell r="I4944" t="str">
            <v>ENTREGADO</v>
          </cell>
          <cell r="J4944">
            <v>44940</v>
          </cell>
          <cell r="K4944" t="str">
            <v>DIPOR LAGO AGRIO_RANDY MONTENEGRO</v>
          </cell>
          <cell r="L4944" t="str">
            <v>NUEVA LOJA / SANTA CECILIA Via a Quito Km 7 1/2 junto al motel California</v>
          </cell>
          <cell r="M4944" t="str">
            <v>2100954466</v>
          </cell>
          <cell r="N4944" t="str">
            <v>0992401483</v>
          </cell>
          <cell r="O4944" t="str">
            <v/>
          </cell>
          <cell r="P4944" t="str">
            <v>LAGO AGRIO</v>
          </cell>
          <cell r="Q4944" t="str">
            <v>LAGO AGRIO</v>
          </cell>
          <cell r="R4944" t="str">
            <v>SUCUMBIOS</v>
          </cell>
          <cell r="T4944" t="str">
            <v>TRAMACO</v>
          </cell>
          <cell r="U4944" t="str">
            <v>FLEXNETUIO_PROVINCIA</v>
          </cell>
          <cell r="V4944">
            <v>1</v>
          </cell>
          <cell r="W4944">
            <v>1</v>
          </cell>
          <cell r="X4944" t="str">
            <v>FLEXNET ECUADOR - MOVISTAR</v>
          </cell>
          <cell r="Y4944" t="str">
            <v>CALLE 28 DE JUNIO S/N Y GARCIA MORENO ENTRADA LLANO GRANDE</v>
          </cell>
        </row>
        <row r="4945">
          <cell r="A4945" t="str">
            <v>2023-00225</v>
          </cell>
          <cell r="B4945">
            <v>492965</v>
          </cell>
          <cell r="C4945" t="str">
            <v>2023-00225</v>
          </cell>
          <cell r="D4945" t="str">
            <v>MOVISTAR</v>
          </cell>
          <cell r="E4945" t="str">
            <v>DESPACHO</v>
          </cell>
          <cell r="F4945" t="str">
            <v>NORMAL</v>
          </cell>
          <cell r="G4945" t="str">
            <v>031080202300225</v>
          </cell>
          <cell r="H4945">
            <v>44935</v>
          </cell>
          <cell r="I4945" t="str">
            <v>ENTREGADO</v>
          </cell>
          <cell r="J4945">
            <v>44938</v>
          </cell>
          <cell r="K4945" t="str">
            <v>DISTRIBUIDORA IMPORTADORA DIPOR. S.A. IBARRA_MIGUEL ACOSTA</v>
          </cell>
          <cell r="L4945" t="str">
            <v>IBARRA / ALPACHACA Av. 13 de abril y Azuay esquina, Sector Huertos Familiares</v>
          </cell>
          <cell r="M4945" t="str">
            <v>0967022714</v>
          </cell>
          <cell r="N4945" t="str">
            <v>0401358858</v>
          </cell>
          <cell r="O4945" t="str">
            <v/>
          </cell>
          <cell r="P4945" t="str">
            <v>IBARRA</v>
          </cell>
          <cell r="Q4945" t="str">
            <v>IBARRA</v>
          </cell>
          <cell r="R4945" t="str">
            <v>IMBABURA</v>
          </cell>
          <cell r="T4945" t="str">
            <v>TRAMACO</v>
          </cell>
          <cell r="U4945" t="str">
            <v>FLEXNETUIO_PROVINCIA</v>
          </cell>
          <cell r="V4945">
            <v>1</v>
          </cell>
          <cell r="W4945">
            <v>1</v>
          </cell>
          <cell r="X4945" t="str">
            <v>FLEXNET ECUADOR - MOVISTAR</v>
          </cell>
          <cell r="Y4945" t="str">
            <v>CALLE 28 DE JUNIO S/N Y GARCIA MORENO ENTRADA LLANO GRANDE</v>
          </cell>
        </row>
        <row r="4946">
          <cell r="A4946" t="str">
            <v>2023-00226</v>
          </cell>
          <cell r="B4946">
            <v>492966</v>
          </cell>
          <cell r="C4946" t="str">
            <v>2023-00226</v>
          </cell>
          <cell r="D4946" t="str">
            <v>MOVISTAR</v>
          </cell>
          <cell r="E4946" t="str">
            <v>DESPACHO</v>
          </cell>
          <cell r="F4946" t="str">
            <v>NORMAL</v>
          </cell>
          <cell r="G4946" t="str">
            <v>031080202300226</v>
          </cell>
          <cell r="H4946">
            <v>44935</v>
          </cell>
          <cell r="I4946" t="str">
            <v>ENTREGADO</v>
          </cell>
          <cell r="J4946">
            <v>44938</v>
          </cell>
          <cell r="K4946" t="str">
            <v>DIPOR AMBATO_WILLIAN ZAPATA</v>
          </cell>
          <cell r="L4946" t="str">
            <v>Parque Industrial Ambato Calle F Y Cuarta. Pisque. Ecuador</v>
          </cell>
          <cell r="M4946" t="str">
            <v>1803543428</v>
          </cell>
          <cell r="N4946" t="str">
            <v>0997800810</v>
          </cell>
          <cell r="O4946" t="str">
            <v/>
          </cell>
          <cell r="P4946" t="str">
            <v>AMBATO</v>
          </cell>
          <cell r="Q4946" t="str">
            <v>AMBATO</v>
          </cell>
          <cell r="R4946" t="str">
            <v>TUNGURAHUA</v>
          </cell>
          <cell r="S4946" t="str">
            <v>AMBATO</v>
          </cell>
          <cell r="T4946" t="str">
            <v>TRAMACO</v>
          </cell>
          <cell r="U4946" t="str">
            <v>FLEXNETUIO_PROVINCIA</v>
          </cell>
          <cell r="V4946">
            <v>1</v>
          </cell>
          <cell r="W4946">
            <v>1</v>
          </cell>
          <cell r="X4946" t="str">
            <v>FLEXNET ECUADOR - MOVISTAR</v>
          </cell>
          <cell r="Y4946" t="str">
            <v>CALLE 28 DE JUNIO S/N Y GARCIA MORENO ENTRADA LLANO GRANDE</v>
          </cell>
        </row>
        <row r="4947">
          <cell r="A4947" t="str">
            <v>2023-00227</v>
          </cell>
          <cell r="B4947">
            <v>492967</v>
          </cell>
          <cell r="C4947" t="str">
            <v>2023-00227</v>
          </cell>
          <cell r="D4947" t="str">
            <v>MOVISTAR</v>
          </cell>
          <cell r="E4947" t="str">
            <v>DESPACHO</v>
          </cell>
          <cell r="F4947" t="str">
            <v>NORMAL</v>
          </cell>
          <cell r="G4947" t="str">
            <v>031080202300227</v>
          </cell>
          <cell r="H4947">
            <v>44935</v>
          </cell>
          <cell r="I4947" t="str">
            <v>ENTREGADO</v>
          </cell>
          <cell r="J4947">
            <v>44938</v>
          </cell>
          <cell r="K4947" t="str">
            <v>DIPOR ESMERALDAS_JOSELINE CHICA</v>
          </cell>
          <cell r="L4947" t="str">
            <v>Av. Jaime Roldos Aguilera via al puerto pesquero.</v>
          </cell>
          <cell r="M4947" t="str">
            <v>0803015593</v>
          </cell>
          <cell r="N4947" t="str">
            <v>0995506577</v>
          </cell>
          <cell r="O4947" t="str">
            <v/>
          </cell>
          <cell r="P4947" t="str">
            <v>ESMERALDAS</v>
          </cell>
          <cell r="Q4947" t="str">
            <v>ESMERALDAS</v>
          </cell>
          <cell r="R4947" t="str">
            <v>ESMERALDAS</v>
          </cell>
          <cell r="T4947" t="str">
            <v>TRAMACO</v>
          </cell>
          <cell r="U4947" t="str">
            <v>FLEXNETUIO_PROVINCIA</v>
          </cell>
          <cell r="V4947">
            <v>1</v>
          </cell>
          <cell r="W4947">
            <v>1</v>
          </cell>
          <cell r="X4947" t="str">
            <v>FLEXNET ECUADOR - MOVISTAR</v>
          </cell>
          <cell r="Y4947" t="str">
            <v>CALLE 28 DE JUNIO S/N Y GARCIA MORENO ENTRADA LLANO GRANDE</v>
          </cell>
        </row>
        <row r="4948">
          <cell r="A4948" t="str">
            <v>2023-00228</v>
          </cell>
          <cell r="B4948">
            <v>492968</v>
          </cell>
          <cell r="C4948" t="str">
            <v>2023-00228</v>
          </cell>
          <cell r="D4948" t="str">
            <v>MOVISTAR</v>
          </cell>
          <cell r="E4948" t="str">
            <v>DESPACHO</v>
          </cell>
          <cell r="F4948" t="str">
            <v>NORMAL</v>
          </cell>
          <cell r="G4948" t="str">
            <v>031080202300228</v>
          </cell>
          <cell r="H4948">
            <v>44935</v>
          </cell>
          <cell r="I4948" t="str">
            <v>ENTREGADO</v>
          </cell>
          <cell r="J4948">
            <v>44936</v>
          </cell>
          <cell r="K4948" t="str">
            <v>PDV IBS RIOCENTRO 6 DE DICIEMBRE_JOSE LUIS CORAL MOLINA</v>
          </cell>
          <cell r="L4948" t="str">
            <v>AV. 6 DE DICIEMBRE Y TOMAS DE BERLANGA ESQUINA, CC COMERCIAL RIOCENTRO 6 DE DICIEMBRE, LOCAL 128 PLANTA PRIMER PISO</v>
          </cell>
          <cell r="M4948" t="str">
            <v>1722149620</v>
          </cell>
          <cell r="N4948" t="str">
            <v>980508973</v>
          </cell>
          <cell r="O4948" t="str">
            <v/>
          </cell>
          <cell r="P4948" t="str">
            <v>QUITO</v>
          </cell>
          <cell r="Q4948" t="str">
            <v>QUITO</v>
          </cell>
          <cell r="R4948" t="str">
            <v>PICHINCHA</v>
          </cell>
          <cell r="T4948" t="str">
            <v>TRAMACO</v>
          </cell>
          <cell r="U4948" t="str">
            <v>FLEXNETUIO_LOCAL</v>
          </cell>
          <cell r="V4948">
            <v>1</v>
          </cell>
          <cell r="W4948">
            <v>1</v>
          </cell>
          <cell r="X4948" t="str">
            <v>FLEXNET ECUADOR - MOVISTAR</v>
          </cell>
          <cell r="Y4948" t="str">
            <v>CALLE 28 DE JUNIO S/N Y GARCIA MORENO ENTRADA LLANO GRANDE</v>
          </cell>
        </row>
        <row r="4949">
          <cell r="A4949" t="str">
            <v>2023-00229</v>
          </cell>
          <cell r="B4949">
            <v>492969</v>
          </cell>
          <cell r="C4949" t="str">
            <v>2023-00229</v>
          </cell>
          <cell r="D4949" t="str">
            <v>MOVISTAR</v>
          </cell>
          <cell r="E4949" t="str">
            <v>DESPACHO</v>
          </cell>
          <cell r="F4949" t="str">
            <v>NORMAL</v>
          </cell>
          <cell r="G4949" t="str">
            <v>031080202300229</v>
          </cell>
          <cell r="H4949">
            <v>44935</v>
          </cell>
          <cell r="I4949" t="str">
            <v>ENTREGADO</v>
          </cell>
          <cell r="J4949">
            <v>44937</v>
          </cell>
          <cell r="K4949" t="str">
            <v>MOVIPHONE LOJA Y ZAMORA_MARIA CARIDAD CRESPO VICUNA</v>
          </cell>
          <cell r="L4949" t="str">
            <v>4 DE MAYO  19727 Y EMILIANO ORTEGA  EDIFICIO DEL RIO OFICINA 9 PISO 2</v>
          </cell>
          <cell r="M4949" t="str">
            <v>0391007160001</v>
          </cell>
          <cell r="N4949" t="str">
            <v>983817813</v>
          </cell>
          <cell r="O4949" t="str">
            <v/>
          </cell>
          <cell r="P4949" t="str">
            <v>LOJA</v>
          </cell>
          <cell r="Q4949" t="str">
            <v>LOJA</v>
          </cell>
          <cell r="R4949" t="str">
            <v>LOJA</v>
          </cell>
          <cell r="T4949" t="str">
            <v>TRAMACO</v>
          </cell>
          <cell r="U4949" t="str">
            <v>FLEXNETUIO_PROVINCIA</v>
          </cell>
          <cell r="V4949">
            <v>1</v>
          </cell>
          <cell r="W4949">
            <v>1</v>
          </cell>
          <cell r="X4949" t="str">
            <v>FLEXNET ECUADOR - MOVISTAR</v>
          </cell>
          <cell r="Y4949" t="str">
            <v>CALLE 28 DE JUNIO S/N Y GARCIA MORENO ENTRADA LLANO GRANDE</v>
          </cell>
        </row>
        <row r="4950">
          <cell r="A4950" t="str">
            <v>2023-00230</v>
          </cell>
          <cell r="B4950">
            <v>492970</v>
          </cell>
          <cell r="C4950" t="str">
            <v>2023-00230</v>
          </cell>
          <cell r="D4950" t="str">
            <v>MOVISTAR</v>
          </cell>
          <cell r="E4950" t="str">
            <v>DESPACHO</v>
          </cell>
          <cell r="F4950" t="str">
            <v>NORMAL</v>
          </cell>
          <cell r="G4950" t="str">
            <v>031080202300230</v>
          </cell>
          <cell r="H4950">
            <v>44935</v>
          </cell>
          <cell r="I4950" t="str">
            <v>ENTREGADO</v>
          </cell>
          <cell r="J4950">
            <v>44936</v>
          </cell>
          <cell r="K4950" t="str">
            <v>PDV IBS CC PASEO SHOPPING AMBATO_JOSE LUIS CORAL MOLINA</v>
          </cell>
          <cell r="L4950" t="str">
            <v>AV. MANUELITA SAENZ Y CALLE PIO BAROJA NESSI, CC. PASEO SHOPPING, PISO 2, LOCAL 103 MOVISTAR</v>
          </cell>
          <cell r="M4950" t="str">
            <v>1792209242001</v>
          </cell>
          <cell r="N4950" t="str">
            <v>0980508973</v>
          </cell>
          <cell r="O4950" t="str">
            <v/>
          </cell>
          <cell r="P4950" t="str">
            <v>AMBATO</v>
          </cell>
          <cell r="Q4950" t="str">
            <v>AMBATO</v>
          </cell>
          <cell r="R4950" t="str">
            <v>TUNGURAHUA</v>
          </cell>
          <cell r="S4950" t="str">
            <v>AMBATO</v>
          </cell>
          <cell r="T4950" t="str">
            <v>TRAMACO</v>
          </cell>
          <cell r="U4950" t="str">
            <v>FLEXNETUIO_PROVINCIA</v>
          </cell>
          <cell r="V4950">
            <v>1</v>
          </cell>
          <cell r="W4950">
            <v>1</v>
          </cell>
          <cell r="X4950" t="str">
            <v>FLEXNET ECUADOR - MOVISTAR</v>
          </cell>
          <cell r="Y4950" t="str">
            <v>CALLE 28 DE JUNIO S/N Y GARCIA MORENO ENTRADA LLANO GRANDE</v>
          </cell>
        </row>
        <row r="4951">
          <cell r="A4951" t="str">
            <v>2023-00231</v>
          </cell>
          <cell r="B4951">
            <v>492971</v>
          </cell>
          <cell r="C4951" t="str">
            <v>2023-00231</v>
          </cell>
          <cell r="D4951" t="str">
            <v>MOVISTAR</v>
          </cell>
          <cell r="E4951" t="str">
            <v>DESPACHO</v>
          </cell>
          <cell r="F4951" t="str">
            <v>NORMAL</v>
          </cell>
          <cell r="G4951" t="str">
            <v>031080202300231</v>
          </cell>
          <cell r="H4951">
            <v>44935</v>
          </cell>
          <cell r="I4951" t="str">
            <v>ENTREGADO</v>
          </cell>
          <cell r="J4951">
            <v>44936</v>
          </cell>
          <cell r="K4951" t="str">
            <v>PDV IBS LAGUNA MALL IBARRA_JOSE LUIS CORAL MOLINA</v>
          </cell>
          <cell r="L4951" t="str">
            <v>AV. MARIANO COSTA SN Y AV. FRAY VACAS GALINDO CC. LAGUNA MALL PB LOCAL 133</v>
          </cell>
          <cell r="M4951" t="str">
            <v>1792209242001</v>
          </cell>
          <cell r="N4951" t="str">
            <v>980508973</v>
          </cell>
          <cell r="O4951" t="str">
            <v/>
          </cell>
          <cell r="P4951" t="str">
            <v>IBARRA</v>
          </cell>
          <cell r="Q4951" t="str">
            <v>IBARRA</v>
          </cell>
          <cell r="R4951" t="str">
            <v>IMBABURA</v>
          </cell>
          <cell r="T4951" t="str">
            <v>TRAMACO</v>
          </cell>
          <cell r="U4951" t="str">
            <v>FLEXNETUIO_PROVINCIA</v>
          </cell>
          <cell r="V4951">
            <v>1</v>
          </cell>
          <cell r="W4951">
            <v>1</v>
          </cell>
          <cell r="X4951" t="str">
            <v>FLEXNET ECUADOR - MOVISTAR</v>
          </cell>
          <cell r="Y4951" t="str">
            <v>CALLE 28 DE JUNIO S/N Y GARCIA MORENO ENTRADA LLANO GRANDE</v>
          </cell>
        </row>
        <row r="4952">
          <cell r="A4952" t="str">
            <v>2023-00232</v>
          </cell>
          <cell r="B4952">
            <v>492972</v>
          </cell>
          <cell r="C4952" t="str">
            <v>2023-00232</v>
          </cell>
          <cell r="D4952" t="str">
            <v>MOVISTAR</v>
          </cell>
          <cell r="E4952" t="str">
            <v>DESPACHO</v>
          </cell>
          <cell r="F4952" t="str">
            <v>NORMAL</v>
          </cell>
          <cell r="G4952" t="str">
            <v>031080202300232</v>
          </cell>
          <cell r="H4952">
            <v>44935</v>
          </cell>
          <cell r="I4952" t="str">
            <v>ENTREGADO</v>
          </cell>
          <cell r="J4952">
            <v>44936</v>
          </cell>
          <cell r="K4952" t="str">
            <v>CAVS QUICENTRO_KLEVER ANDRES REA BARRERA_ESTEBAN ALEJANDRO JIMENEZ ORTIZ</v>
          </cell>
          <cell r="L4952" t="str">
            <v>AV 6 DE DICIEMBRE NOP104 Y NACIONES UNIDAS CQUICENTRO SHOPPING PLANTA ALTA LOCAL 9</v>
          </cell>
          <cell r="M4952" t="str">
            <v>0</v>
          </cell>
          <cell r="N4952" t="str">
            <v>0979219715 - 0983013833</v>
          </cell>
          <cell r="O4952" t="str">
            <v/>
          </cell>
          <cell r="P4952" t="str">
            <v>QUITO</v>
          </cell>
          <cell r="Q4952" t="str">
            <v>QUITO</v>
          </cell>
          <cell r="R4952" t="str">
            <v>PICHINCHA</v>
          </cell>
          <cell r="T4952" t="str">
            <v>TRAMACO</v>
          </cell>
          <cell r="U4952" t="str">
            <v>FLEXNETUIO_LOCAL</v>
          </cell>
          <cell r="V4952">
            <v>1</v>
          </cell>
          <cell r="W4952">
            <v>1</v>
          </cell>
          <cell r="X4952" t="str">
            <v>FLEXNET ECUADOR - MOVISTAR</v>
          </cell>
          <cell r="Y4952" t="str">
            <v>CALLE 28 DE JUNIO S/N Y GARCIA MORENO ENTRADA LLANO GRANDE</v>
          </cell>
        </row>
        <row r="4953">
          <cell r="A4953" t="str">
            <v>2023-00233</v>
          </cell>
          <cell r="B4953">
            <v>492973</v>
          </cell>
          <cell r="C4953" t="str">
            <v>2023-00233</v>
          </cell>
          <cell r="D4953" t="str">
            <v>MOVISTAR</v>
          </cell>
          <cell r="E4953" t="str">
            <v>DESPACHO</v>
          </cell>
          <cell r="F4953" t="str">
            <v>NORMAL</v>
          </cell>
          <cell r="G4953" t="str">
            <v>031080202300233</v>
          </cell>
          <cell r="H4953">
            <v>44935</v>
          </cell>
          <cell r="I4953" t="str">
            <v>ENTREGADO</v>
          </cell>
          <cell r="J4953">
            <v>44936</v>
          </cell>
          <cell r="K4953" t="str">
            <v>CC PASEO SHOPPING (DANICELL)_DANIELA BARRAZUETA</v>
          </cell>
          <cell r="L4953" t="str">
            <v>DV VIA MACHALA – PASAJE EN EL KM 1 ½ CENTRO COMERCIAL PASEO SHOPPING MACHALA MACHALA EL ORO</v>
          </cell>
          <cell r="M4953" t="str">
            <v>0791758629001</v>
          </cell>
          <cell r="N4953" t="str">
            <v>984167915</v>
          </cell>
          <cell r="O4953" t="str">
            <v/>
          </cell>
          <cell r="P4953" t="str">
            <v>MACHALA</v>
          </cell>
          <cell r="Q4953" t="str">
            <v>MACHALA</v>
          </cell>
          <cell r="R4953" t="str">
            <v>EL ORO</v>
          </cell>
          <cell r="T4953" t="str">
            <v>TRAMACO</v>
          </cell>
          <cell r="U4953" t="str">
            <v>FLEXNETUIO_PROVINCIA</v>
          </cell>
          <cell r="V4953">
            <v>1</v>
          </cell>
          <cell r="W4953">
            <v>1</v>
          </cell>
          <cell r="X4953" t="str">
            <v>FLEXNET ECUADOR - MOVISTAR</v>
          </cell>
          <cell r="Y4953" t="str">
            <v>CALLE 28 DE JUNIO S/N Y GARCIA MORENO ENTRADA LLANO GRANDE</v>
          </cell>
        </row>
        <row r="4954">
          <cell r="A4954" t="str">
            <v>2023-00234</v>
          </cell>
          <cell r="B4954">
            <v>492974</v>
          </cell>
          <cell r="C4954" t="str">
            <v>2023-00234</v>
          </cell>
          <cell r="D4954" t="str">
            <v>MOVISTAR</v>
          </cell>
          <cell r="E4954" t="str">
            <v>DESPACHO</v>
          </cell>
          <cell r="F4954" t="str">
            <v>NORMAL</v>
          </cell>
          <cell r="G4954" t="str">
            <v>031080202300234</v>
          </cell>
          <cell r="H4954">
            <v>44935</v>
          </cell>
          <cell r="I4954" t="str">
            <v>ENTREGADO</v>
          </cell>
          <cell r="J4954">
            <v>44936</v>
          </cell>
          <cell r="K4954" t="str">
            <v>CAV MALL DEL PACIFICO_Maria Fernanda Carvajal Reinoso</v>
          </cell>
          <cell r="L4954" t="str">
            <v>Avenida Malecon y Calle 23 , Centro Comercial Mall del Pacifico, Local PB -057-058</v>
          </cell>
          <cell r="M4954" t="str">
            <v>1715480081001</v>
          </cell>
          <cell r="N4954" t="str">
            <v>995025256</v>
          </cell>
          <cell r="O4954" t="str">
            <v/>
          </cell>
          <cell r="P4954" t="str">
            <v>MANTA</v>
          </cell>
          <cell r="Q4954" t="str">
            <v>MANTA</v>
          </cell>
          <cell r="R4954" t="str">
            <v>MANABI</v>
          </cell>
          <cell r="T4954" t="str">
            <v>TRAMACO</v>
          </cell>
          <cell r="U4954" t="str">
            <v>FLEXNETUIO_PROVINCIA</v>
          </cell>
          <cell r="V4954">
            <v>1</v>
          </cell>
          <cell r="W4954">
            <v>1</v>
          </cell>
          <cell r="X4954" t="str">
            <v>FLEXNET ECUADOR - MOVISTAR</v>
          </cell>
          <cell r="Y4954" t="str">
            <v>CALLE 28 DE JUNIO S/N Y GARCIA MORENO ENTRADA LLANO GRANDE</v>
          </cell>
        </row>
        <row r="4955">
          <cell r="A4955" t="str">
            <v>2023-00235</v>
          </cell>
          <cell r="B4955">
            <v>492975</v>
          </cell>
          <cell r="C4955" t="str">
            <v>2023-00235</v>
          </cell>
          <cell r="D4955" t="str">
            <v>MOVISTAR</v>
          </cell>
          <cell r="E4955" t="str">
            <v>DESPACHO</v>
          </cell>
          <cell r="F4955" t="str">
            <v>NORMAL</v>
          </cell>
          <cell r="G4955" t="str">
            <v>IC4365</v>
          </cell>
          <cell r="H4955">
            <v>44935</v>
          </cell>
          <cell r="I4955" t="str">
            <v>ENTREGADO</v>
          </cell>
          <cell r="J4955">
            <v>44936</v>
          </cell>
          <cell r="K4955" t="str">
            <v>CAVS MALL DEL RIO_SANTIAGO IVAN PINEDA BERMEO_ALIRIO JOSE BRICENO RIVAS</v>
          </cell>
          <cell r="L4955" t="str">
            <v>AV FELIPE II LB86 Y CIRCUNVALACION SUR CC MALL DEL RIO</v>
          </cell>
          <cell r="M4955" t="str">
            <v>0</v>
          </cell>
          <cell r="N4955" t="str">
            <v>0979146599 - 0999923627</v>
          </cell>
          <cell r="O4955" t="str">
            <v/>
          </cell>
          <cell r="P4955" t="str">
            <v>CUENCA</v>
          </cell>
          <cell r="Q4955" t="str">
            <v>CUENCA</v>
          </cell>
          <cell r="R4955" t="str">
            <v>AZUAY</v>
          </cell>
          <cell r="T4955" t="str">
            <v>ITSACOURIER</v>
          </cell>
          <cell r="U4955" t="str">
            <v>FLEXNETUIO_PROVINCIA</v>
          </cell>
          <cell r="V4955">
            <v>1</v>
          </cell>
          <cell r="W4955">
            <v>1</v>
          </cell>
          <cell r="X4955" t="str">
            <v>FLEXNET ECUADOR - MOVISTAR</v>
          </cell>
          <cell r="Y4955" t="str">
            <v>CALLE 28 DE JUNIO S/N Y GARCIA MORENO ENTRADA LLANO GRANDE</v>
          </cell>
        </row>
        <row r="4956">
          <cell r="A4956" t="str">
            <v>2023-00236</v>
          </cell>
          <cell r="B4956">
            <v>492976</v>
          </cell>
          <cell r="C4956" t="str">
            <v>2023-00236</v>
          </cell>
          <cell r="D4956" t="str">
            <v>MOVISTAR</v>
          </cell>
          <cell r="E4956" t="str">
            <v>DESPACHO</v>
          </cell>
          <cell r="F4956" t="str">
            <v>NORMAL</v>
          </cell>
          <cell r="G4956" t="str">
            <v>031080202300236</v>
          </cell>
          <cell r="H4956">
            <v>44935</v>
          </cell>
          <cell r="I4956" t="str">
            <v>ENTREGADO</v>
          </cell>
          <cell r="J4956">
            <v>44936</v>
          </cell>
          <cell r="K4956" t="str">
            <v>FDV IBS LAGUNA MALL IBARRA_JOSE LUIS CORAL MOLINA</v>
          </cell>
          <cell r="L4956" t="str">
            <v xml:space="preserve">AV. MARIANO COSTA SN Y AV. FRAY VACAS GALINDO CC. LAGUNA MALL PB LOCAL 133 </v>
          </cell>
          <cell r="M4956" t="str">
            <v>1792209242001</v>
          </cell>
          <cell r="N4956" t="str">
            <v>980508973</v>
          </cell>
          <cell r="O4956" t="str">
            <v/>
          </cell>
          <cell r="P4956" t="str">
            <v>IBARRA</v>
          </cell>
          <cell r="Q4956" t="str">
            <v>IBARRA</v>
          </cell>
          <cell r="R4956" t="str">
            <v>IMBABURA</v>
          </cell>
          <cell r="T4956" t="str">
            <v>TRAMACO</v>
          </cell>
          <cell r="U4956" t="str">
            <v>FLEXNETUIO_PROVINCIA</v>
          </cell>
          <cell r="V4956">
            <v>1</v>
          </cell>
          <cell r="W4956">
            <v>1</v>
          </cell>
          <cell r="X4956" t="str">
            <v>FLEXNET ECUADOR - MOVISTAR</v>
          </cell>
          <cell r="Y4956" t="str">
            <v>CALLE 28 DE JUNIO S/N Y GARCIA MORENO ENTRADA LLANO GRANDE</v>
          </cell>
        </row>
        <row r="4957">
          <cell r="A4957" t="str">
            <v>2023-00237</v>
          </cell>
          <cell r="B4957">
            <v>492977</v>
          </cell>
          <cell r="C4957" t="str">
            <v>2023-00237</v>
          </cell>
          <cell r="D4957" t="str">
            <v>TUENTI</v>
          </cell>
          <cell r="E4957" t="str">
            <v>DESPACHO</v>
          </cell>
          <cell r="F4957" t="str">
            <v>NORMAL</v>
          </cell>
          <cell r="G4957" t="str">
            <v>FT78556</v>
          </cell>
          <cell r="H4957">
            <v>44935</v>
          </cell>
          <cell r="I4957" t="str">
            <v>ENTREGADO</v>
          </cell>
          <cell r="J4957">
            <v>44936</v>
          </cell>
          <cell r="K4957" t="str">
            <v>AGILCOM UIO_AZUCENA LOPEZ</v>
          </cell>
          <cell r="L4957" t="str">
            <v>CALLE JUAN MONTALVO S2-60 Y OSWALDO GUAYASAMIN FRENTE A LA FARMACIA CRUZ CRUZ</v>
          </cell>
          <cell r="M4957" t="str">
            <v>1713470456001</v>
          </cell>
          <cell r="N4957" t="str">
            <v>995450250</v>
          </cell>
          <cell r="O4957" t="str">
            <v/>
          </cell>
          <cell r="P4957" t="str">
            <v>QUITO</v>
          </cell>
          <cell r="Q4957" t="str">
            <v>QUITO</v>
          </cell>
          <cell r="R4957" t="str">
            <v>PICHINCHA</v>
          </cell>
          <cell r="T4957" t="str">
            <v>FLEXTRANS UIO</v>
          </cell>
          <cell r="U4957" t="str">
            <v>FLEXNETUIO_LOCAL</v>
          </cell>
          <cell r="V4957">
            <v>1</v>
          </cell>
          <cell r="W4957">
            <v>1</v>
          </cell>
          <cell r="X4957" t="str">
            <v>FLEXNET ECUADOR - MOVISTAR</v>
          </cell>
          <cell r="Y4957" t="str">
            <v>CALLE 28 DE JUNIO S/N Y GARCIA MORENO ENTRADA LLANO GRANDE</v>
          </cell>
        </row>
        <row r="4958">
          <cell r="A4958" t="str">
            <v>11656</v>
          </cell>
          <cell r="B4958">
            <v>492942</v>
          </cell>
          <cell r="C4958" t="str">
            <v>11656</v>
          </cell>
          <cell r="D4958" t="str">
            <v>MOVISTAR</v>
          </cell>
          <cell r="E4958" t="str">
            <v>RETIRO</v>
          </cell>
          <cell r="F4958" t="str">
            <v>NORMAL</v>
          </cell>
          <cell r="G4958" t="str">
            <v>031002004164469</v>
          </cell>
          <cell r="H4958">
            <v>44935</v>
          </cell>
          <cell r="I4958" t="str">
            <v>ENTREGADO</v>
          </cell>
          <cell r="J4958">
            <v>44938</v>
          </cell>
          <cell r="K4958" t="str">
            <v>FLEXNET - LI</v>
          </cell>
          <cell r="L4958" t="str">
            <v>CALLE 28 DE JUNIO S/N Y GARCIA MORENO ENTRADA LLANO GRANDE</v>
          </cell>
          <cell r="M4958" t="str">
            <v/>
          </cell>
          <cell r="N4958" t="str">
            <v>984075420</v>
          </cell>
          <cell r="O4958" t="str">
            <v>984075420</v>
          </cell>
          <cell r="P4958" t="str">
            <v>QUITO</v>
          </cell>
          <cell r="Q4958" t="str">
            <v>QUITO</v>
          </cell>
          <cell r="R4958" t="str">
            <v>PICHINCHA</v>
          </cell>
          <cell r="T4958" t="str">
            <v>TRAMACO</v>
          </cell>
          <cell r="U4958" t="str">
            <v>FLEXNETUIO_LOCAL</v>
          </cell>
          <cell r="V4958">
            <v>0</v>
          </cell>
          <cell r="W4958">
            <v>1</v>
          </cell>
          <cell r="X4958" t="str">
            <v>Jorge Araque</v>
          </cell>
          <cell r="Y4958" t="str">
            <v>Av Maldonado local P 106  construccion nueva planta baja por el ingreso 1</v>
          </cell>
        </row>
        <row r="4959">
          <cell r="A4959" t="str">
            <v>11657</v>
          </cell>
          <cell r="B4959">
            <v>492943</v>
          </cell>
          <cell r="C4959" t="str">
            <v>11657</v>
          </cell>
          <cell r="D4959" t="str">
            <v>MOVISTAR</v>
          </cell>
          <cell r="E4959" t="str">
            <v>RETIRO</v>
          </cell>
          <cell r="F4959" t="str">
            <v>NORMAL</v>
          </cell>
          <cell r="G4959" t="str">
            <v>031002004164353</v>
          </cell>
          <cell r="H4959">
            <v>44935</v>
          </cell>
          <cell r="I4959" t="str">
            <v>ENTREGADO</v>
          </cell>
          <cell r="J4959">
            <v>44938</v>
          </cell>
          <cell r="K4959" t="str">
            <v>FLEXNET - LI</v>
          </cell>
          <cell r="L4959" t="str">
            <v>CALLE 28 DE JUNIO S/N Y GARCIA MORENO ENTRADA LLANO GRANDE</v>
          </cell>
          <cell r="M4959" t="str">
            <v/>
          </cell>
          <cell r="N4959" t="str">
            <v>0979389288</v>
          </cell>
          <cell r="O4959" t="str">
            <v>0979389288</v>
          </cell>
          <cell r="P4959" t="str">
            <v>QUITO</v>
          </cell>
          <cell r="Q4959" t="str">
            <v>QUITO</v>
          </cell>
          <cell r="R4959" t="str">
            <v>PICHINCHA</v>
          </cell>
          <cell r="T4959" t="str">
            <v>TRAMACO</v>
          </cell>
          <cell r="U4959" t="str">
            <v>FLEXNETUIO_PROVINCIA</v>
          </cell>
          <cell r="V4959">
            <v>0</v>
          </cell>
          <cell r="W4959">
            <v>1</v>
          </cell>
          <cell r="X4959" t="str">
            <v>ANDREA ASQUI</v>
          </cell>
          <cell r="Y4959" t="str">
            <v>PASEO SHOPPING RIOBAMBA, ANTONIO JOSE DE SUCRE Y BEGONIAS PLANTA BAJA FRENTE A PHARMACYS</v>
          </cell>
        </row>
        <row r="4960">
          <cell r="A4960" t="str">
            <v>11658</v>
          </cell>
          <cell r="B4960">
            <v>492944</v>
          </cell>
          <cell r="C4960" t="str">
            <v>11658</v>
          </cell>
          <cell r="D4960" t="str">
            <v>MOVISTAR</v>
          </cell>
          <cell r="E4960" t="str">
            <v>RETIRO</v>
          </cell>
          <cell r="F4960" t="str">
            <v>NORMAL</v>
          </cell>
          <cell r="G4960" t="str">
            <v>031002004164312</v>
          </cell>
          <cell r="H4960">
            <v>44935</v>
          </cell>
          <cell r="I4960" t="str">
            <v>ENTREGADO</v>
          </cell>
          <cell r="J4960">
            <v>44938</v>
          </cell>
          <cell r="K4960" t="str">
            <v>FLEXNET - LI</v>
          </cell>
          <cell r="L4960" t="str">
            <v>CALLE 28 DE JUNIO S/N Y GARCIA MORENO ENTRADA LLANO GRANDE</v>
          </cell>
          <cell r="M4960" t="str">
            <v/>
          </cell>
          <cell r="N4960" t="str">
            <v>0987690744</v>
          </cell>
          <cell r="O4960" t="str">
            <v>0987690744</v>
          </cell>
          <cell r="P4960" t="str">
            <v>QUITO</v>
          </cell>
          <cell r="Q4960" t="str">
            <v>QUITO</v>
          </cell>
          <cell r="R4960" t="str">
            <v>PICHINCHA</v>
          </cell>
          <cell r="T4960" t="str">
            <v>TRAMACO</v>
          </cell>
          <cell r="U4960" t="str">
            <v>FLEXNETUIO_PROVINCIA</v>
          </cell>
          <cell r="V4960">
            <v>0</v>
          </cell>
          <cell r="W4960">
            <v>1</v>
          </cell>
          <cell r="X4960" t="str">
            <v>XIOMARA ZAMBRANO</v>
          </cell>
          <cell r="Y4960" t="str">
            <v>29 DE MAYO Y LATACUNGA A LADO DEL POLLO GUS SANTO DOMINGO</v>
          </cell>
        </row>
        <row r="4961">
          <cell r="A4961" t="str">
            <v>11659</v>
          </cell>
          <cell r="B4961">
            <v>492945</v>
          </cell>
          <cell r="C4961" t="str">
            <v>11659</v>
          </cell>
          <cell r="D4961" t="str">
            <v>MOVISTAR</v>
          </cell>
          <cell r="E4961" t="str">
            <v>RETIRO</v>
          </cell>
          <cell r="F4961" t="str">
            <v>NORMAL</v>
          </cell>
          <cell r="G4961" t="str">
            <v>031002004164200</v>
          </cell>
          <cell r="H4961">
            <v>44935</v>
          </cell>
          <cell r="I4961" t="str">
            <v>ENTREGADO</v>
          </cell>
          <cell r="J4961">
            <v>44938</v>
          </cell>
          <cell r="K4961" t="str">
            <v>FLEXNET - LI</v>
          </cell>
          <cell r="L4961" t="str">
            <v>CALLE 28 DE JUNIO S/N Y GARCIA MORENO ENTRADA LLANO GRANDE</v>
          </cell>
          <cell r="M4961" t="str">
            <v/>
          </cell>
          <cell r="N4961" t="str">
            <v>0987148413</v>
          </cell>
          <cell r="O4961" t="str">
            <v>0987148413</v>
          </cell>
          <cell r="P4961" t="str">
            <v>QUITO</v>
          </cell>
          <cell r="Q4961" t="str">
            <v>QUITO</v>
          </cell>
          <cell r="R4961" t="str">
            <v>PICHINCHA</v>
          </cell>
          <cell r="T4961" t="str">
            <v>TRAMACO</v>
          </cell>
          <cell r="U4961" t="str">
            <v>FLEXNETUIO_PROVINCIA</v>
          </cell>
          <cell r="V4961">
            <v>0</v>
          </cell>
          <cell r="W4961">
            <v>1</v>
          </cell>
          <cell r="X4961" t="str">
            <v>DIEGO SOLORZANO</v>
          </cell>
          <cell r="Y4961" t="str">
            <v xml:space="preserve">Av. 4 de Noviembre, Manta 130210 LOCAL 21 PLANTA ALTA </v>
          </cell>
        </row>
        <row r="4962">
          <cell r="A4962" t="str">
            <v>CLDEV_SIM220196</v>
          </cell>
          <cell r="B4962">
            <v>492931</v>
          </cell>
          <cell r="C4962" t="str">
            <v>CLDEV_SIM220196</v>
          </cell>
          <cell r="D4962" t="str">
            <v>CONECEL_DOCUMENTOS</v>
          </cell>
          <cell r="E4962" t="str">
            <v>DESPACHO</v>
          </cell>
          <cell r="F4962" t="str">
            <v>NORMAL</v>
          </cell>
          <cell r="G4962" t="str">
            <v>FT78553</v>
          </cell>
          <cell r="H4962">
            <v>44935</v>
          </cell>
          <cell r="I4962" t="str">
            <v>ENTREGADO</v>
          </cell>
          <cell r="J4962">
            <v>44936</v>
          </cell>
          <cell r="K4962" t="str">
            <v>CRISTIAN ZAMBRANO / CAROLINA PEREZ</v>
          </cell>
          <cell r="L4962" t="str">
            <v>AV. AMAZONAS N44-124 Y LUIS BARBERY, EDIFICIO COLOR BLANCO</v>
          </cell>
          <cell r="P4962" t="str">
            <v>QUITO</v>
          </cell>
          <cell r="Q4962" t="str">
            <v>QUITO</v>
          </cell>
          <cell r="R4962" t="str">
            <v>PICHINCHA</v>
          </cell>
          <cell r="U4962" t="str">
            <v>FLEXNETUIO_LOCAL</v>
          </cell>
          <cell r="V4962">
            <v>1</v>
          </cell>
          <cell r="W4962">
            <v>1</v>
          </cell>
          <cell r="X4962" t="str">
            <v>FLEXNET</v>
          </cell>
          <cell r="Y4962" t="str">
            <v>FLEX NET CALLE 28 DE JUNIO S/N Y GARCIA MORENO ENTRADA LLANO GRANDE</v>
          </cell>
        </row>
        <row r="4963">
          <cell r="A4963" t="str">
            <v>CLDEV_SIM220189</v>
          </cell>
          <cell r="B4963">
            <v>492932</v>
          </cell>
          <cell r="C4963" t="str">
            <v>CLDEV_SIM220189</v>
          </cell>
          <cell r="D4963" t="str">
            <v>CONECEL_DOCUMENTOS</v>
          </cell>
          <cell r="E4963" t="str">
            <v>DESPACHO</v>
          </cell>
          <cell r="F4963" t="str">
            <v>NORMAL</v>
          </cell>
          <cell r="G4963" t="str">
            <v>FT78547</v>
          </cell>
          <cell r="H4963">
            <v>44935</v>
          </cell>
          <cell r="I4963" t="str">
            <v>ENTREGADO</v>
          </cell>
          <cell r="J4963">
            <v>44936</v>
          </cell>
          <cell r="K4963" t="str">
            <v>ROLANDO MORALES / MARIA SUNTAXI</v>
          </cell>
          <cell r="L4963" t="str">
            <v>CIUDADELA SANTA LEONOR MZ 6 SOLAR 17</v>
          </cell>
          <cell r="P4963" t="str">
            <v>GUAYAQUIL</v>
          </cell>
          <cell r="Q4963" t="str">
            <v>GUAYAQUIL</v>
          </cell>
          <cell r="R4963" t="str">
            <v>GUAYAS</v>
          </cell>
          <cell r="T4963" t="str">
            <v>ITSACOURIER</v>
          </cell>
          <cell r="U4963" t="str">
            <v>FLEXNETUIO_LOCAL</v>
          </cell>
          <cell r="V4963">
            <v>1</v>
          </cell>
          <cell r="W4963">
            <v>1</v>
          </cell>
          <cell r="X4963" t="str">
            <v>FLEXNET</v>
          </cell>
          <cell r="Y4963" t="str">
            <v>FLEX NET CALLE 28 DE JUNIO S/N Y GARCIA MORENO ENTRADA LLANO GRANDE</v>
          </cell>
        </row>
        <row r="4964">
          <cell r="A4964" t="str">
            <v>2023-00198</v>
          </cell>
          <cell r="B4964">
            <v>492923</v>
          </cell>
          <cell r="C4964" t="str">
            <v>2023-00198</v>
          </cell>
          <cell r="D4964" t="str">
            <v>MOVISTAR</v>
          </cell>
          <cell r="E4964" t="str">
            <v>DESPACHO</v>
          </cell>
          <cell r="F4964" t="str">
            <v>NORMAL</v>
          </cell>
          <cell r="G4964" t="str">
            <v>031080202300198</v>
          </cell>
          <cell r="H4964">
            <v>44935</v>
          </cell>
          <cell r="I4964" t="str">
            <v>ENTREGADO</v>
          </cell>
          <cell r="J4964">
            <v>44937</v>
          </cell>
          <cell r="K4964" t="str">
            <v>CAVS SAN MARINO_CARLOS FRANCO_ERIKA GOMEZ_IAN RIVERA</v>
          </cell>
          <cell r="L4964" t="str">
            <v>AV FRANCISCO DE ORELLANA SN Y AV PLAZA DANIN</v>
          </cell>
          <cell r="M4964" t="str">
            <v>0</v>
          </cell>
          <cell r="N4964" t="str">
            <v>0925614026_0918395781_0920349156</v>
          </cell>
          <cell r="O4964" t="str">
            <v/>
          </cell>
          <cell r="P4964" t="str">
            <v>GUAYAQUIL</v>
          </cell>
          <cell r="Q4964" t="str">
            <v>GUAYAQUIL</v>
          </cell>
          <cell r="R4964" t="str">
            <v>GUAYAS</v>
          </cell>
          <cell r="T4964" t="str">
            <v>TRAMACO</v>
          </cell>
          <cell r="U4964" t="str">
            <v>FLEXNETUIO_GYE</v>
          </cell>
          <cell r="V4964">
            <v>1</v>
          </cell>
          <cell r="W4964">
            <v>1</v>
          </cell>
          <cell r="X4964" t="str">
            <v>FLEXNET ECUADOR - MOVISTAR</v>
          </cell>
          <cell r="Y4964" t="str">
            <v>CALLE 28 DE JUNIO S/N Y GARCIA MORENO ENTRADA LLANO GRANDE</v>
          </cell>
        </row>
        <row r="4965">
          <cell r="A4965" t="str">
            <v>2023-00199</v>
          </cell>
          <cell r="B4965">
            <v>492924</v>
          </cell>
          <cell r="C4965" t="str">
            <v>2023-00199</v>
          </cell>
          <cell r="D4965" t="str">
            <v>MOVISTAR</v>
          </cell>
          <cell r="E4965" t="str">
            <v>DESPACHO</v>
          </cell>
          <cell r="F4965" t="str">
            <v>NORMAL</v>
          </cell>
          <cell r="G4965" t="str">
            <v>031080202300199</v>
          </cell>
          <cell r="H4965">
            <v>44935</v>
          </cell>
          <cell r="I4965" t="str">
            <v>ENTREGADO</v>
          </cell>
          <cell r="J4965">
            <v>44936</v>
          </cell>
          <cell r="K4965" t="str">
            <v>AGENTE AE CELISTICS EL RECREO QUITO_KLEBER GRANDA_DANY IMBAQUINGO</v>
          </cell>
          <cell r="L4965" t="str">
            <v xml:space="preserve">FRANQUICIA PEDRO VICENTE MALDONADO 510194 Y CALVAS CC RECREO OF P106 </v>
          </cell>
          <cell r="M4965" t="str">
            <v>1792161037001</v>
          </cell>
          <cell r="N4965" t="str">
            <v>0992567346_094084829</v>
          </cell>
          <cell r="O4965" t="str">
            <v/>
          </cell>
          <cell r="P4965" t="str">
            <v>QUITO</v>
          </cell>
          <cell r="Q4965" t="str">
            <v>QUITO</v>
          </cell>
          <cell r="R4965" t="str">
            <v>PICHINCHA</v>
          </cell>
          <cell r="T4965" t="str">
            <v>TRAMACO</v>
          </cell>
          <cell r="U4965" t="str">
            <v>FLEXNETUIO_LOCAL</v>
          </cell>
          <cell r="V4965">
            <v>1</v>
          </cell>
          <cell r="W4965">
            <v>1</v>
          </cell>
          <cell r="X4965" t="str">
            <v>FLEXNET ECUADOR - MOVISTAR</v>
          </cell>
          <cell r="Y4965" t="str">
            <v>CALLE 28 DE JUNIO S/N Y GARCIA MORENO ENTRADA LLANO GRANDE</v>
          </cell>
        </row>
        <row r="4966">
          <cell r="A4966" t="str">
            <v>2023-00200</v>
          </cell>
          <cell r="B4966">
            <v>492925</v>
          </cell>
          <cell r="C4966" t="str">
            <v>2023-00200</v>
          </cell>
          <cell r="D4966" t="str">
            <v>MOVISTAR</v>
          </cell>
          <cell r="E4966" t="str">
            <v>DESPACHO</v>
          </cell>
          <cell r="F4966" t="str">
            <v>NORMAL</v>
          </cell>
          <cell r="G4966" t="str">
            <v>FT78554</v>
          </cell>
          <cell r="H4966">
            <v>44935</v>
          </cell>
          <cell r="I4966" t="str">
            <v>ENTREGADO</v>
          </cell>
          <cell r="J4966">
            <v>44936</v>
          </cell>
          <cell r="K4966" t="str">
            <v>AE CORPORATIVO ROMERO RYRTECH (MALL DEL SUR)_MAURENY ROMERO</v>
          </cell>
          <cell r="L4966" t="str">
            <v>Av. 25 de Julio y Ernesto Alban locales 111 y 112</v>
          </cell>
          <cell r="M4966" t="str">
            <v>0915962609</v>
          </cell>
          <cell r="N4966" t="str">
            <v>982387574</v>
          </cell>
          <cell r="O4966" t="str">
            <v/>
          </cell>
          <cell r="P4966" t="str">
            <v>GUAYAQUIL</v>
          </cell>
          <cell r="Q4966" t="str">
            <v>GUAYAQUIL</v>
          </cell>
          <cell r="R4966" t="str">
            <v>GUAYAS</v>
          </cell>
          <cell r="T4966" t="str">
            <v>FLEXTRANS GYE</v>
          </cell>
          <cell r="U4966" t="str">
            <v>FLEXNETUIO_GYE</v>
          </cell>
          <cell r="V4966">
            <v>1</v>
          </cell>
          <cell r="W4966">
            <v>1</v>
          </cell>
          <cell r="X4966" t="str">
            <v>FLEXNET ECUADOR - MOVISTAR</v>
          </cell>
          <cell r="Y4966" t="str">
            <v>CALLE 28 DE JUNIO S/N Y GARCIA MORENO ENTRADA LLANO GRANDE</v>
          </cell>
        </row>
        <row r="4967">
          <cell r="A4967" t="str">
            <v>2023-00201</v>
          </cell>
          <cell r="B4967">
            <v>492926</v>
          </cell>
          <cell r="C4967" t="str">
            <v>2023-00201</v>
          </cell>
          <cell r="D4967" t="str">
            <v>MOVISTAR</v>
          </cell>
          <cell r="E4967" t="str">
            <v>DESPACHO</v>
          </cell>
          <cell r="F4967" t="str">
            <v>NORMAL</v>
          </cell>
          <cell r="G4967" t="str">
            <v>031080202300201</v>
          </cell>
          <cell r="H4967">
            <v>44935</v>
          </cell>
          <cell r="I4967" t="str">
            <v>ENTREGADO</v>
          </cell>
          <cell r="J4967">
            <v>44936</v>
          </cell>
          <cell r="K4967" t="str">
            <v>CORPORATIVO ROMERO RYRTECH S.A.S (SHOPPING QUEVEDO)_MAURENY ROMERO</v>
          </cell>
          <cell r="L4967" t="str">
            <v xml:space="preserve">km 1.5 vIa a Sto Domingo y Patria Nueva, Av. Walter Andrade </v>
          </cell>
          <cell r="M4967" t="str">
            <v>0993323705001</v>
          </cell>
          <cell r="N4967" t="str">
            <v>982387574</v>
          </cell>
          <cell r="O4967" t="str">
            <v/>
          </cell>
          <cell r="P4967" t="str">
            <v>QUEVEDO</v>
          </cell>
          <cell r="Q4967" t="str">
            <v>QUEVEDO</v>
          </cell>
          <cell r="R4967" t="str">
            <v>LOS RIOS</v>
          </cell>
          <cell r="T4967" t="str">
            <v>TRAMACO</v>
          </cell>
          <cell r="U4967" t="str">
            <v>FLEXNETUIO_PROVINCIA</v>
          </cell>
          <cell r="V4967">
            <v>1</v>
          </cell>
          <cell r="W4967">
            <v>1</v>
          </cell>
          <cell r="X4967" t="str">
            <v>FLEXNET ECUADOR - MOVISTAR</v>
          </cell>
          <cell r="Y4967" t="str">
            <v>CALLE 28 DE JUNIO S/N Y GARCIA MORENO ENTRADA LLANO GRANDE</v>
          </cell>
        </row>
        <row r="4968">
          <cell r="A4968" t="str">
            <v>2023-00202</v>
          </cell>
          <cell r="B4968">
            <v>492927</v>
          </cell>
          <cell r="C4968" t="str">
            <v>2023-00202</v>
          </cell>
          <cell r="D4968" t="str">
            <v>MOVISTAR</v>
          </cell>
          <cell r="E4968" t="str">
            <v>DESPACHO</v>
          </cell>
          <cell r="F4968" t="str">
            <v>NORMAL</v>
          </cell>
          <cell r="G4968" t="str">
            <v>031080202300202</v>
          </cell>
          <cell r="H4968">
            <v>44935</v>
          </cell>
          <cell r="I4968" t="str">
            <v>ENTREGADO</v>
          </cell>
          <cell r="J4968">
            <v>44936</v>
          </cell>
          <cell r="K4968" t="str">
            <v>CAV MALL DEL PACIFICO_Maria Fernanda Carvajal Reinoso</v>
          </cell>
          <cell r="L4968" t="str">
            <v>Avenida Malecon y Calle 23 , Centro Comercial Mall del Pacifico, Local PB -057-058</v>
          </cell>
          <cell r="M4968" t="str">
            <v>1715480081001</v>
          </cell>
          <cell r="N4968" t="str">
            <v>995025256</v>
          </cell>
          <cell r="O4968" t="str">
            <v/>
          </cell>
          <cell r="P4968" t="str">
            <v>MANTA</v>
          </cell>
          <cell r="Q4968" t="str">
            <v>MANTA</v>
          </cell>
          <cell r="R4968" t="str">
            <v>MANABI</v>
          </cell>
          <cell r="T4968" t="str">
            <v>TRAMACO</v>
          </cell>
          <cell r="U4968" t="str">
            <v>FLEXNETUIO_PROVINCIA</v>
          </cell>
          <cell r="V4968">
            <v>1</v>
          </cell>
          <cell r="W4968">
            <v>1</v>
          </cell>
          <cell r="X4968" t="str">
            <v>FLEXNET ECUADOR - MOVISTAR</v>
          </cell>
          <cell r="Y4968" t="str">
            <v>CALLE 28 DE JUNIO S/N Y GARCIA MORENO ENTRADA LLANO GRANDE</v>
          </cell>
        </row>
        <row r="4969">
          <cell r="A4969" t="str">
            <v>2023-00203</v>
          </cell>
          <cell r="B4969">
            <v>492928</v>
          </cell>
          <cell r="C4969" t="str">
            <v>2023-00203</v>
          </cell>
          <cell r="D4969" t="str">
            <v>MOVISTAR</v>
          </cell>
          <cell r="E4969" t="str">
            <v>DESPACHO</v>
          </cell>
          <cell r="F4969" t="str">
            <v>NORMAL</v>
          </cell>
          <cell r="G4969" t="str">
            <v>031080202300203</v>
          </cell>
          <cell r="H4969">
            <v>44935</v>
          </cell>
          <cell r="I4969" t="str">
            <v>ENTREGADO</v>
          </cell>
          <cell r="J4969">
            <v>44936</v>
          </cell>
          <cell r="K4969" t="str">
            <v>CAVS QUICENTRO_KLEVER ANDRES REA BARRERA_ESTEBAN ALEJANDRO JIMENEZ ORTIZ</v>
          </cell>
          <cell r="L4969" t="str">
            <v>AV 6 DE DICIEMBRE NOP104 Y NACIONES UNIDAS CQUICENTRO SHOPPING PLANTA ALTA LOCAL 9</v>
          </cell>
          <cell r="M4969" t="str">
            <v>0</v>
          </cell>
          <cell r="N4969" t="str">
            <v>0979219715 - 0983013833</v>
          </cell>
          <cell r="O4969" t="str">
            <v/>
          </cell>
          <cell r="P4969" t="str">
            <v>QUITO</v>
          </cell>
          <cell r="Q4969" t="str">
            <v>QUITO</v>
          </cell>
          <cell r="R4969" t="str">
            <v>PICHINCHA</v>
          </cell>
          <cell r="T4969" t="str">
            <v>TRAMACO</v>
          </cell>
          <cell r="U4969" t="str">
            <v>FLEXNETUIO_LOCAL</v>
          </cell>
          <cell r="V4969">
            <v>1</v>
          </cell>
          <cell r="W4969">
            <v>1</v>
          </cell>
          <cell r="X4969" t="str">
            <v>FLEXNET ECUADOR - MOVISTAR</v>
          </cell>
          <cell r="Y4969" t="str">
            <v>CALLE 28 DE JUNIO S/N Y GARCIA MORENO ENTRADA LLANO GRANDE</v>
          </cell>
        </row>
        <row r="4970">
          <cell r="A4970" t="str">
            <v>2023-00204</v>
          </cell>
          <cell r="B4970">
            <v>492929</v>
          </cell>
          <cell r="C4970" t="str">
            <v>2023-00204</v>
          </cell>
          <cell r="D4970" t="str">
            <v>MOVISTAR</v>
          </cell>
          <cell r="E4970" t="str">
            <v>DESPACHO</v>
          </cell>
          <cell r="F4970" t="str">
            <v>NORMAL</v>
          </cell>
          <cell r="G4970" t="str">
            <v>IC4366</v>
          </cell>
          <cell r="H4970">
            <v>44935</v>
          </cell>
          <cell r="I4970" t="str">
            <v>ENTREGADO</v>
          </cell>
          <cell r="J4970">
            <v>44936</v>
          </cell>
          <cell r="K4970" t="str">
            <v>CAVS MALL DEL RIO_SANTIAGO IVAN PINEDA BERMEO_ALIRIO JOSE BRICENO RIVAS</v>
          </cell>
          <cell r="L4970" t="str">
            <v>AV FELIPE II LB86 Y CIRCUNVALACION SUR CC MALL DEL RIO</v>
          </cell>
          <cell r="M4970" t="str">
            <v>0</v>
          </cell>
          <cell r="N4970" t="str">
            <v>0979146599 - 0999923627</v>
          </cell>
          <cell r="O4970" t="str">
            <v/>
          </cell>
          <cell r="P4970" t="str">
            <v>CUENCA</v>
          </cell>
          <cell r="Q4970" t="str">
            <v>CUENCA</v>
          </cell>
          <cell r="R4970" t="str">
            <v>AZUAY</v>
          </cell>
          <cell r="T4970" t="str">
            <v>ITSACOURIER</v>
          </cell>
          <cell r="U4970" t="str">
            <v>FLEXNETUIO_PROVINCIA</v>
          </cell>
          <cell r="V4970">
            <v>1</v>
          </cell>
          <cell r="W4970">
            <v>1</v>
          </cell>
          <cell r="X4970" t="str">
            <v>FLEXNET ECUADOR - MOVISTAR</v>
          </cell>
          <cell r="Y4970" t="str">
            <v>CALLE 28 DE JUNIO S/N Y GARCIA MORENO ENTRADA LLANO GRANDE</v>
          </cell>
        </row>
        <row r="4971">
          <cell r="A4971" t="str">
            <v>2023-00205</v>
          </cell>
          <cell r="B4971">
            <v>492930</v>
          </cell>
          <cell r="C4971" t="str">
            <v>2023-00205</v>
          </cell>
          <cell r="D4971" t="str">
            <v>MOVISTAR</v>
          </cell>
          <cell r="E4971" t="str">
            <v>DESPACHO</v>
          </cell>
          <cell r="F4971" t="str">
            <v>NORMAL</v>
          </cell>
          <cell r="G4971" t="str">
            <v>IC4363</v>
          </cell>
          <cell r="H4971">
            <v>44935</v>
          </cell>
          <cell r="I4971" t="str">
            <v>ENTREGADO</v>
          </cell>
          <cell r="J4971">
            <v>44936</v>
          </cell>
          <cell r="K4971" t="str">
            <v>OC OPTIMUSCELL_ANA LUCIA MOGROVEJO AZANZA</v>
          </cell>
          <cell r="L4971" t="str">
            <v>LUIS CORDERO 7100 Y PRESIDENTE CORDOVA ESQUINA JUNTO A LA CASA DE LA CULTURA FRENTE A LOS BOMBEROS</v>
          </cell>
          <cell r="M4971" t="str">
            <v>0190475409001</v>
          </cell>
          <cell r="N4971" t="str">
            <v>958851871</v>
          </cell>
          <cell r="O4971" t="str">
            <v/>
          </cell>
          <cell r="P4971" t="str">
            <v>CUENCA</v>
          </cell>
          <cell r="Q4971" t="str">
            <v>CUENCA</v>
          </cell>
          <cell r="R4971" t="str">
            <v>AZUAY</v>
          </cell>
          <cell r="T4971" t="str">
            <v>ITSACOURIER</v>
          </cell>
          <cell r="U4971" t="str">
            <v>FLEXNETUIO_PROVINCIA</v>
          </cell>
          <cell r="V4971">
            <v>1</v>
          </cell>
          <cell r="W4971">
            <v>1</v>
          </cell>
          <cell r="X4971" t="str">
            <v>FLEXNET ECUADOR - MOVISTAR</v>
          </cell>
          <cell r="Y4971" t="str">
            <v>CALLE 28 DE JUNIO S/N Y GARCIA MORENO ENTRADA LLANO GRANDE</v>
          </cell>
        </row>
        <row r="4972">
          <cell r="A4972" t="str">
            <v>LDDGYEA0043</v>
          </cell>
          <cell r="B4972">
            <v>492915</v>
          </cell>
          <cell r="C4972" t="str">
            <v>LDDGYEA0043</v>
          </cell>
          <cell r="D4972" t="str">
            <v>CONECEL_DOCUMENTOS</v>
          </cell>
          <cell r="E4972" t="str">
            <v>DESPACHO</v>
          </cell>
          <cell r="F4972" t="str">
            <v>NORMAL</v>
          </cell>
          <cell r="G4972" t="str">
            <v>FT78537</v>
          </cell>
          <cell r="H4972">
            <v>44935</v>
          </cell>
          <cell r="I4972" t="str">
            <v>ENTREGADO</v>
          </cell>
          <cell r="J4972">
            <v>44936</v>
          </cell>
          <cell r="K4972" t="str">
            <v>Stephanie Perez ACC/Paola Loja ACC-OPE Equipos</v>
          </cell>
          <cell r="L4972" t="str">
            <v>GYE - Centro Comercial Garzo centro-ACC/REGULARIZACIONES</v>
          </cell>
          <cell r="M4972" t="str">
            <v>0</v>
          </cell>
          <cell r="N4972" t="str">
            <v>993393277</v>
          </cell>
          <cell r="O4972" t="str">
            <v/>
          </cell>
          <cell r="P4972" t="str">
            <v>GUAYAQUIL</v>
          </cell>
          <cell r="Q4972" t="str">
            <v>GUAYAQUIL</v>
          </cell>
          <cell r="R4972" t="str">
            <v>GUAYAS</v>
          </cell>
          <cell r="T4972" t="str">
            <v>ITSACOURIER</v>
          </cell>
          <cell r="U4972" t="str">
            <v>FLEXNETUIO_GYE</v>
          </cell>
          <cell r="V4972">
            <v>1</v>
          </cell>
          <cell r="W4972">
            <v>1</v>
          </cell>
          <cell r="X4972" t="str">
            <v>FLEXNET</v>
          </cell>
          <cell r="Y4972" t="str">
            <v>FLEX NET CALLE 28 DE JUNIO S/N Y GARCIA MORENO ENTRADA LLANO GRANDE</v>
          </cell>
        </row>
        <row r="4973">
          <cell r="A4973" t="str">
            <v>LDDGYEB0044</v>
          </cell>
          <cell r="B4973">
            <v>492916</v>
          </cell>
          <cell r="C4973" t="str">
            <v>LDDGYEB0044</v>
          </cell>
          <cell r="D4973" t="str">
            <v>CONECEL_DOCUMENTOS</v>
          </cell>
          <cell r="E4973" t="str">
            <v>DESPACHO</v>
          </cell>
          <cell r="F4973" t="str">
            <v>NORMAL</v>
          </cell>
          <cell r="G4973" t="str">
            <v>FT78538</v>
          </cell>
          <cell r="H4973">
            <v>44935</v>
          </cell>
          <cell r="I4973" t="str">
            <v>ENTREGADO</v>
          </cell>
          <cell r="J4973">
            <v>44936</v>
          </cell>
          <cell r="K4973" t="str">
            <v>Stephanie Perez ACC</v>
          </cell>
          <cell r="L4973" t="str">
            <v>GYE - Centro Comercial Garzo centro-ACC</v>
          </cell>
          <cell r="M4973" t="str">
            <v>0</v>
          </cell>
          <cell r="N4973" t="str">
            <v>9399196442</v>
          </cell>
          <cell r="O4973" t="str">
            <v/>
          </cell>
          <cell r="P4973" t="str">
            <v>GUAYAQUIL</v>
          </cell>
          <cell r="Q4973" t="str">
            <v>GUAYAQUIL</v>
          </cell>
          <cell r="R4973" t="str">
            <v>GUAYAS</v>
          </cell>
          <cell r="T4973" t="str">
            <v>ITSACOURIER</v>
          </cell>
          <cell r="U4973" t="str">
            <v>FLEXNETUIO_GYE</v>
          </cell>
          <cell r="V4973">
            <v>1</v>
          </cell>
          <cell r="W4973">
            <v>1</v>
          </cell>
          <cell r="X4973" t="str">
            <v>FLEXNET</v>
          </cell>
          <cell r="Y4973" t="str">
            <v>FLEX NET CALLE 28 DE JUNIO S/N Y GARCIA MORENO ENTRADA LLANO GRANDE</v>
          </cell>
        </row>
        <row r="4974">
          <cell r="A4974" t="str">
            <v>LDDUIOC0027</v>
          </cell>
          <cell r="B4974">
            <v>492917</v>
          </cell>
          <cell r="C4974" t="str">
            <v>LDDUIOC0027</v>
          </cell>
          <cell r="D4974" t="str">
            <v>CONECEL_DOCUMENTOS</v>
          </cell>
          <cell r="E4974" t="str">
            <v>DESPACHO</v>
          </cell>
          <cell r="F4974" t="str">
            <v>NORMAL</v>
          </cell>
          <cell r="G4974" t="str">
            <v>FT78521</v>
          </cell>
          <cell r="H4974">
            <v>44935</v>
          </cell>
          <cell r="I4974" t="str">
            <v>ENTREGADO</v>
          </cell>
          <cell r="J4974">
            <v>44936</v>
          </cell>
          <cell r="K4974" t="str">
            <v>YOEL RAMIREZ/ADT</v>
          </cell>
          <cell r="L4974" t="str">
            <v>QUITO: YANEZ PINZON Y COLON EDIFICIO RIGEL PISO 3</v>
          </cell>
          <cell r="M4974" t="str">
            <v>0</v>
          </cell>
          <cell r="N4974" t="str">
            <v>961420773</v>
          </cell>
          <cell r="P4974" t="str">
            <v>QUITO</v>
          </cell>
          <cell r="Q4974" t="str">
            <v>QUITO</v>
          </cell>
          <cell r="R4974" t="str">
            <v>PICHINCHA</v>
          </cell>
          <cell r="U4974" t="str">
            <v>FLEXNETUIO_LOCAL</v>
          </cell>
          <cell r="V4974">
            <v>1</v>
          </cell>
          <cell r="W4974">
            <v>1</v>
          </cell>
          <cell r="X4974" t="str">
            <v>FLEXNET</v>
          </cell>
          <cell r="Y4974" t="str">
            <v>FLEX NET CALLE 28 DE JUNIO S/N Y GARCIA MORENO ENTRADA LLANO GRANDE</v>
          </cell>
        </row>
        <row r="4975">
          <cell r="A4975" t="str">
            <v>LDDUIOE0047</v>
          </cell>
          <cell r="B4975">
            <v>492918</v>
          </cell>
          <cell r="C4975" t="str">
            <v>LDDUIOE0047</v>
          </cell>
          <cell r="D4975" t="str">
            <v>CONECEL_DOCUMENTOS</v>
          </cell>
          <cell r="E4975" t="str">
            <v>DESPACHO</v>
          </cell>
          <cell r="F4975" t="str">
            <v>NORMAL</v>
          </cell>
          <cell r="G4975" t="str">
            <v>FT78522</v>
          </cell>
          <cell r="H4975">
            <v>44935</v>
          </cell>
          <cell r="I4975" t="str">
            <v>ENTREGADO</v>
          </cell>
          <cell r="J4975">
            <v>44936</v>
          </cell>
          <cell r="K4975" t="str">
            <v>MARIA FERNANDA MUNOZ/CANT</v>
          </cell>
          <cell r="L4975" t="str">
            <v xml:space="preserve">QUITO AV. 10 DE AGOSTO N34-601 Y JUAN PABLO SANZ </v>
          </cell>
          <cell r="M4975" t="str">
            <v>0</v>
          </cell>
          <cell r="N4975" t="str">
            <v>998118542/979067498</v>
          </cell>
          <cell r="P4975" t="str">
            <v>QUITO</v>
          </cell>
          <cell r="Q4975" t="str">
            <v>QUITO</v>
          </cell>
          <cell r="R4975" t="str">
            <v>PICHINCHA</v>
          </cell>
          <cell r="U4975" t="str">
            <v>FLEXNETUIO_LOCAL</v>
          </cell>
          <cell r="V4975">
            <v>1</v>
          </cell>
          <cell r="W4975">
            <v>1</v>
          </cell>
          <cell r="X4975" t="str">
            <v>FLEXNET</v>
          </cell>
          <cell r="Y4975" t="str">
            <v>FLEX NET CALLE 28 DE JUNIO S/N Y GARCIA MORENO ENTRADA LLANO GRANDE</v>
          </cell>
        </row>
        <row r="4976">
          <cell r="A4976" t="str">
            <v>LDDGYEF0043</v>
          </cell>
          <cell r="B4976">
            <v>492919</v>
          </cell>
          <cell r="C4976" t="str">
            <v>LDDGYEF0043</v>
          </cell>
          <cell r="D4976" t="str">
            <v>CONECEL_DOCUMENTOS</v>
          </cell>
          <cell r="E4976" t="str">
            <v>DESPACHO</v>
          </cell>
          <cell r="F4976" t="str">
            <v>NORMAL</v>
          </cell>
          <cell r="G4976" t="str">
            <v>FT78539</v>
          </cell>
          <cell r="H4976">
            <v>44935</v>
          </cell>
          <cell r="I4976" t="str">
            <v>ENTREGADO</v>
          </cell>
          <cell r="J4976">
            <v>44936</v>
          </cell>
          <cell r="K4976" t="str">
            <v>TOMAS ANDRADE/GSO/ALG</v>
          </cell>
          <cell r="L4976" t="str">
            <v xml:space="preserve"> Gye:  Urdenor 2 - parque empresarial colon , edificio Coloncorp B mezanine atras de Netlife</v>
          </cell>
          <cell r="M4976" t="str">
            <v>0</v>
          </cell>
          <cell r="N4976" t="str">
            <v>982033756</v>
          </cell>
          <cell r="O4976" t="str">
            <v/>
          </cell>
          <cell r="P4976" t="str">
            <v>GUAYAQUIL</v>
          </cell>
          <cell r="Q4976" t="str">
            <v>GUAYAQUIL</v>
          </cell>
          <cell r="R4976" t="str">
            <v>GUAYAS</v>
          </cell>
          <cell r="T4976" t="str">
            <v>ITSACOURIER</v>
          </cell>
          <cell r="U4976" t="str">
            <v>FLEXNETUIO_GYE</v>
          </cell>
          <cell r="V4976">
            <v>1</v>
          </cell>
          <cell r="W4976">
            <v>1</v>
          </cell>
          <cell r="X4976" t="str">
            <v>FLEXNET</v>
          </cell>
          <cell r="Y4976" t="str">
            <v>FLEX NET CALLE 28 DE JUNIO S/N Y GARCIA MORENO ENTRADA LLANO GRANDE</v>
          </cell>
        </row>
        <row r="4977">
          <cell r="A4977" t="str">
            <v>LDDGYEG0049</v>
          </cell>
          <cell r="B4977">
            <v>492920</v>
          </cell>
          <cell r="C4977" t="str">
            <v>LDDGYEG0049</v>
          </cell>
          <cell r="D4977" t="str">
            <v>CONECEL_DOCUMENTOS</v>
          </cell>
          <cell r="E4977" t="str">
            <v>DESPACHO</v>
          </cell>
          <cell r="F4977" t="str">
            <v>NORMAL</v>
          </cell>
          <cell r="G4977" t="str">
            <v>FT78540</v>
          </cell>
          <cell r="H4977">
            <v>44935</v>
          </cell>
          <cell r="I4977" t="str">
            <v>ENTREGADO</v>
          </cell>
          <cell r="J4977">
            <v>44936</v>
          </cell>
          <cell r="K4977" t="str">
            <v>GABRIELA SANDOVAL/PSG</v>
          </cell>
          <cell r="L4977" t="str">
            <v xml:space="preserve"> Gye:  Urdenor 2 - parque empresarial colon , edificio Coloncorp B mezanine atras de Netlife</v>
          </cell>
          <cell r="M4977" t="str">
            <v>0</v>
          </cell>
          <cell r="N4977" t="str">
            <v>982033756</v>
          </cell>
          <cell r="O4977" t="str">
            <v/>
          </cell>
          <cell r="P4977" t="str">
            <v>GUAYAQUIL</v>
          </cell>
          <cell r="Q4977" t="str">
            <v>GUAYAQUIL</v>
          </cell>
          <cell r="R4977" t="str">
            <v>GUAYAS</v>
          </cell>
          <cell r="T4977" t="str">
            <v>ITSACOURIER</v>
          </cell>
          <cell r="U4977" t="str">
            <v>FLEXNETUIO_GYE</v>
          </cell>
          <cell r="V4977">
            <v>1</v>
          </cell>
          <cell r="W4977">
            <v>1</v>
          </cell>
          <cell r="X4977" t="str">
            <v>FLEXNET</v>
          </cell>
          <cell r="Y4977" t="str">
            <v>FLEX NET CALLE 28 DE JUNIO S/N Y GARCIA MORENO ENTRADA LLANO GRANDE</v>
          </cell>
        </row>
        <row r="4978">
          <cell r="A4978" t="str">
            <v>LDDGYEH0029</v>
          </cell>
          <cell r="B4978">
            <v>492921</v>
          </cell>
          <cell r="C4978" t="str">
            <v>LDDGYEH0029</v>
          </cell>
          <cell r="D4978" t="str">
            <v>CONECEL_DOCUMENTOS</v>
          </cell>
          <cell r="E4978" t="str">
            <v>DESPACHO</v>
          </cell>
          <cell r="F4978" t="str">
            <v>NORMAL</v>
          </cell>
          <cell r="G4978" t="str">
            <v>FT78541</v>
          </cell>
          <cell r="H4978">
            <v>44935</v>
          </cell>
          <cell r="I4978" t="str">
            <v>ENTREGADO</v>
          </cell>
          <cell r="J4978">
            <v>44936</v>
          </cell>
          <cell r="K4978" t="str">
            <v>Lourdes Quinteros/OFC BRELDYNG</v>
          </cell>
          <cell r="L4978" t="str">
            <v>OFC BRELDYNG CALLE 7MO PASAJE 37ª Y V. EMILIO ROMERO, BODEGAS DE FERRETERIA ESPINOZA, bodega #8 (exactamente queda en la Juan Tanca Marengo km. 4.5 pasando la coca cola</v>
          </cell>
          <cell r="M4978" t="str">
            <v>0</v>
          </cell>
          <cell r="N4978" t="str">
            <v>0</v>
          </cell>
          <cell r="O4978" t="str">
            <v/>
          </cell>
          <cell r="P4978" t="str">
            <v>GUAYAQUIL</v>
          </cell>
          <cell r="Q4978" t="str">
            <v>GUAYAQUIL</v>
          </cell>
          <cell r="R4978" t="str">
            <v>GUAYAS</v>
          </cell>
          <cell r="T4978" t="str">
            <v>CARGO UNION</v>
          </cell>
          <cell r="U4978" t="str">
            <v>FLEXNETUIO_GYE</v>
          </cell>
          <cell r="V4978">
            <v>1</v>
          </cell>
          <cell r="W4978">
            <v>1</v>
          </cell>
          <cell r="X4978" t="str">
            <v>FLEXNET</v>
          </cell>
          <cell r="Y4978" t="str">
            <v>FLEX NET CALLE 28 DE JUNIO S/N Y GARCIA MORENO ENTRADA LLANO GRANDE</v>
          </cell>
        </row>
        <row r="4979">
          <cell r="A4979" t="str">
            <v>LDDGYEI0029</v>
          </cell>
          <cell r="B4979">
            <v>492922</v>
          </cell>
          <cell r="C4979" t="str">
            <v>LDDGYEI0029</v>
          </cell>
          <cell r="D4979" t="str">
            <v>CONECEL_DOCUMENTOS</v>
          </cell>
          <cell r="E4979" t="str">
            <v>DESPACHO</v>
          </cell>
          <cell r="F4979" t="str">
            <v>NORMAL</v>
          </cell>
          <cell r="G4979" t="str">
            <v>FT78542</v>
          </cell>
          <cell r="H4979">
            <v>44935</v>
          </cell>
          <cell r="I4979" t="str">
            <v>ENTREGADO</v>
          </cell>
          <cell r="J4979">
            <v>44936</v>
          </cell>
          <cell r="K4979" t="str">
            <v>Paola Loja /Conecel Reg</v>
          </cell>
          <cell r="L4979" t="str">
            <v>GYE - Centro Comercial Garzo centro-ACC</v>
          </cell>
          <cell r="M4979" t="str">
            <v>0</v>
          </cell>
          <cell r="N4979" t="str">
            <v>993393277</v>
          </cell>
          <cell r="O4979" t="str">
            <v/>
          </cell>
          <cell r="P4979" t="str">
            <v>GUAYAQUIL</v>
          </cell>
          <cell r="Q4979" t="str">
            <v>GUAYAQUIL</v>
          </cell>
          <cell r="R4979" t="str">
            <v>GUAYAS</v>
          </cell>
          <cell r="T4979" t="str">
            <v>ITSACOURIER</v>
          </cell>
          <cell r="U4979" t="str">
            <v>FLEXNETUIO_GYE</v>
          </cell>
          <cell r="V4979">
            <v>1</v>
          </cell>
          <cell r="W4979">
            <v>1</v>
          </cell>
          <cell r="X4979" t="str">
            <v>FLEXNET</v>
          </cell>
          <cell r="Y4979" t="str">
            <v>FLEX NET CALLE 28 DE JUNIO S/N Y GARCIA MORENO ENTRADA LLANO GRANDE</v>
          </cell>
        </row>
        <row r="4980">
          <cell r="A4980" t="str">
            <v>AGFA_23_008</v>
          </cell>
          <cell r="B4980">
            <v>492914</v>
          </cell>
          <cell r="C4980" t="str">
            <v>AGFA_23_008</v>
          </cell>
          <cell r="D4980" t="str">
            <v>AGFA</v>
          </cell>
          <cell r="E4980" t="str">
            <v>DESPACHO</v>
          </cell>
          <cell r="F4980" t="str">
            <v>NORMAL</v>
          </cell>
          <cell r="G4980" t="str">
            <v>FT78564</v>
          </cell>
          <cell r="H4980">
            <v>44935</v>
          </cell>
          <cell r="I4980" t="str">
            <v>ENTREGADO</v>
          </cell>
          <cell r="J4980">
            <v>44936</v>
          </cell>
          <cell r="K4980" t="str">
            <v>EL UNIVERSO</v>
          </cell>
          <cell r="L4980" t="str">
            <v>CALLE 11 DOMINGO COMIN Y, AV. ERNESTO ALBAN MOSQUERA</v>
          </cell>
          <cell r="M4980" t="str">
            <v>0990019657001 - ELBA GUTIERREZ</v>
          </cell>
          <cell r="N4980" t="str">
            <v>(04) 500-8888 EXT. 4247</v>
          </cell>
          <cell r="O4980" t="str">
            <v>(04) 500-8888 EXT. 4247</v>
          </cell>
          <cell r="P4980" t="str">
            <v>090101</v>
          </cell>
          <cell r="Q4980" t="str">
            <v>GUAYAQUIL</v>
          </cell>
          <cell r="R4980" t="str">
            <v>GUAYAS</v>
          </cell>
          <cell r="S4980" t="str">
            <v>GUAYAQUIL</v>
          </cell>
          <cell r="U4980" t="str">
            <v>FLEXNETGYE_LOCAL</v>
          </cell>
          <cell r="V4980">
            <v>4</v>
          </cell>
          <cell r="W4980">
            <v>1061</v>
          </cell>
          <cell r="X4980" t="str">
            <v>FLEX NET GYE</v>
          </cell>
          <cell r="Y4980" t="str">
            <v xml:space="preserve">KM 8 1/2 VIA A DAULE COOP. JUAN MONTALVO </v>
          </cell>
        </row>
        <row r="4981">
          <cell r="A4981" t="str">
            <v>2023-00193</v>
          </cell>
          <cell r="B4981">
            <v>492909</v>
          </cell>
          <cell r="C4981" t="str">
            <v>2023-00193</v>
          </cell>
          <cell r="D4981" t="str">
            <v>MOVISTAR</v>
          </cell>
          <cell r="E4981" t="str">
            <v>DESPACHO</v>
          </cell>
          <cell r="F4981" t="str">
            <v>NORMAL</v>
          </cell>
          <cell r="G4981" t="str">
            <v>IC4364</v>
          </cell>
          <cell r="H4981">
            <v>44935</v>
          </cell>
          <cell r="I4981" t="str">
            <v>ENTREGADO</v>
          </cell>
          <cell r="J4981">
            <v>44936</v>
          </cell>
          <cell r="K4981" t="str">
            <v>CAVS MALL DEL RIO_SANTIAGO IVAN PINEDA BERMEO_ALIRIO JOSE BRICENO RIVAS</v>
          </cell>
          <cell r="L4981" t="str">
            <v>AV FELIPE II LB86 Y CIRCUNVALACION SUR CC MALL DEL RIO</v>
          </cell>
          <cell r="M4981" t="str">
            <v>0</v>
          </cell>
          <cell r="N4981" t="str">
            <v>0979146599 - 0999923627</v>
          </cell>
          <cell r="O4981" t="str">
            <v/>
          </cell>
          <cell r="P4981" t="str">
            <v>CUENCA</v>
          </cell>
          <cell r="Q4981" t="str">
            <v>CUENCA</v>
          </cell>
          <cell r="R4981" t="str">
            <v>AZUAY</v>
          </cell>
          <cell r="T4981" t="str">
            <v>ITSACOURIER</v>
          </cell>
          <cell r="U4981" t="str">
            <v>FLEXNETUIO_PROVINCIA</v>
          </cell>
          <cell r="V4981">
            <v>1</v>
          </cell>
          <cell r="W4981">
            <v>1</v>
          </cell>
          <cell r="X4981" t="str">
            <v>FLEXNET ECUADOR - MOVISTAR</v>
          </cell>
          <cell r="Y4981" t="str">
            <v>CALLE 28 DE JUNIO S/N Y GARCIA MORENO ENTRADA LLANO GRANDE</v>
          </cell>
        </row>
        <row r="4982">
          <cell r="A4982" t="str">
            <v>2023-00194</v>
          </cell>
          <cell r="B4982">
            <v>492910</v>
          </cell>
          <cell r="C4982" t="str">
            <v>2023-00194</v>
          </cell>
          <cell r="D4982" t="str">
            <v>MOVISTAR</v>
          </cell>
          <cell r="E4982" t="str">
            <v>DESPACHO</v>
          </cell>
          <cell r="F4982" t="str">
            <v>NORMAL</v>
          </cell>
          <cell r="G4982" t="str">
            <v>031080202300194</v>
          </cell>
          <cell r="H4982">
            <v>44935</v>
          </cell>
          <cell r="I4982" t="str">
            <v>ENTREGADO</v>
          </cell>
          <cell r="J4982">
            <v>44936</v>
          </cell>
          <cell r="K4982" t="str">
            <v>CAVS QUICENTRO_KLEVER ANDRES REA BARRERA_ESTEBAN ALEJANDRO JIMENEZ ORTIZ</v>
          </cell>
          <cell r="L4982" t="str">
            <v>AV 6 DE DICIEMBRE NOP104 Y NACIONES UNIDAS CQUICENTRO SHOPPING PLANTA ALTA LOCAL 9</v>
          </cell>
          <cell r="M4982" t="str">
            <v>0</v>
          </cell>
          <cell r="N4982" t="str">
            <v>0979219715 - 0983013833</v>
          </cell>
          <cell r="O4982" t="str">
            <v/>
          </cell>
          <cell r="P4982" t="str">
            <v>QUITO</v>
          </cell>
          <cell r="Q4982" t="str">
            <v>QUITO</v>
          </cell>
          <cell r="R4982" t="str">
            <v>PICHINCHA</v>
          </cell>
          <cell r="T4982" t="str">
            <v>TRAMACO</v>
          </cell>
          <cell r="U4982" t="str">
            <v>FLEXNETUIO_LOCAL</v>
          </cell>
          <cell r="V4982">
            <v>1</v>
          </cell>
          <cell r="W4982">
            <v>1</v>
          </cell>
          <cell r="X4982" t="str">
            <v>FLEXNET ECUADOR - MOVISTAR</v>
          </cell>
          <cell r="Y4982" t="str">
            <v>CALLE 28 DE JUNIO S/N Y GARCIA MORENO ENTRADA LLANO GRANDE</v>
          </cell>
        </row>
        <row r="4983">
          <cell r="A4983" t="str">
            <v>2023-00195</v>
          </cell>
          <cell r="B4983">
            <v>492911</v>
          </cell>
          <cell r="C4983" t="str">
            <v>2023-00195</v>
          </cell>
          <cell r="D4983" t="str">
            <v>MOVISTAR</v>
          </cell>
          <cell r="E4983" t="str">
            <v>DESPACHO</v>
          </cell>
          <cell r="F4983" t="str">
            <v>NORMAL</v>
          </cell>
          <cell r="G4983" t="str">
            <v>031080202300195</v>
          </cell>
          <cell r="H4983">
            <v>44935</v>
          </cell>
          <cell r="I4983" t="str">
            <v>ENTREGADO</v>
          </cell>
          <cell r="J4983">
            <v>44936</v>
          </cell>
          <cell r="K4983" t="str">
            <v>FANNY DOMINGUEZ - MACAS_FANNY CECILIA DOMINGUEZ CARDENAS</v>
          </cell>
          <cell r="L4983" t="str">
            <v>OLIVAR Y AMAZONAS</v>
          </cell>
          <cell r="M4983" t="str">
            <v>1400382360001</v>
          </cell>
          <cell r="N4983" t="str">
            <v>0982603696 - 0983232907</v>
          </cell>
          <cell r="O4983" t="str">
            <v/>
          </cell>
          <cell r="P4983" t="str">
            <v>MACAS</v>
          </cell>
          <cell r="Q4983" t="str">
            <v>MORONA</v>
          </cell>
          <cell r="R4983" t="str">
            <v>MORONA SANTIAGO</v>
          </cell>
          <cell r="S4983" t="str">
            <v/>
          </cell>
          <cell r="T4983" t="str">
            <v>TRAMACO</v>
          </cell>
          <cell r="U4983" t="str">
            <v>FLEXNETUIO_PROVINCIA</v>
          </cell>
          <cell r="V4983">
            <v>1</v>
          </cell>
          <cell r="W4983">
            <v>1</v>
          </cell>
          <cell r="X4983" t="str">
            <v>FLEXNET ECUADOR - MOVISTAR</v>
          </cell>
          <cell r="Y4983" t="str">
            <v>CALLE 28 DE JUNIO S/N Y GARCIA MORENO ENTRADA LLANO GRANDE</v>
          </cell>
        </row>
        <row r="4984">
          <cell r="A4984" t="str">
            <v>2023-00196</v>
          </cell>
          <cell r="B4984">
            <v>492912</v>
          </cell>
          <cell r="C4984" t="str">
            <v>2023-00196</v>
          </cell>
          <cell r="D4984" t="str">
            <v>TUENTI</v>
          </cell>
          <cell r="E4984" t="str">
            <v>DESPACHO</v>
          </cell>
          <cell r="F4984" t="str">
            <v>NORMAL</v>
          </cell>
          <cell r="G4984" t="str">
            <v>FT78560</v>
          </cell>
          <cell r="H4984">
            <v>44935</v>
          </cell>
          <cell r="I4984" t="str">
            <v>ENTREGADO</v>
          </cell>
          <cell r="J4984">
            <v>44936</v>
          </cell>
          <cell r="K4984" t="str">
            <v>NORPHONE TUENTI PICHINCHA_Gisela Aleaga</v>
          </cell>
          <cell r="L4984" t="str">
            <v>Republica del Salvador y Naciones Unidas SUYANA Torre Corporativa Piso 12</v>
          </cell>
          <cell r="M4984" t="str">
            <v>1091717898001</v>
          </cell>
          <cell r="N4984" t="str">
            <v>983337206</v>
          </cell>
          <cell r="O4984" t="str">
            <v/>
          </cell>
          <cell r="P4984" t="str">
            <v>QUITO</v>
          </cell>
          <cell r="Q4984" t="str">
            <v>QUITO</v>
          </cell>
          <cell r="R4984" t="str">
            <v>PICHINCHA</v>
          </cell>
          <cell r="T4984" t="str">
            <v>FLEXTRANS UIO</v>
          </cell>
          <cell r="U4984" t="str">
            <v>FLEXNETUIO_LOCAL</v>
          </cell>
          <cell r="V4984">
            <v>1</v>
          </cell>
          <cell r="W4984">
            <v>1</v>
          </cell>
          <cell r="X4984" t="str">
            <v>FLEXNET ECUADOR - MOVISTAR</v>
          </cell>
          <cell r="Y4984" t="str">
            <v>CALLE 28 DE JUNIO S/N Y GARCIA MORENO ENTRADA LLANO GRANDE</v>
          </cell>
        </row>
        <row r="4985">
          <cell r="A4985" t="str">
            <v>2023-00197</v>
          </cell>
          <cell r="B4985">
            <v>492913</v>
          </cell>
          <cell r="C4985" t="str">
            <v>2023-00197</v>
          </cell>
          <cell r="D4985" t="str">
            <v>TUENTI</v>
          </cell>
          <cell r="E4985" t="str">
            <v>DESPACHO</v>
          </cell>
          <cell r="F4985" t="str">
            <v>NORMAL</v>
          </cell>
          <cell r="G4985" t="str">
            <v>031080202300197</v>
          </cell>
          <cell r="H4985">
            <v>44935</v>
          </cell>
          <cell r="I4985" t="str">
            <v>ENTREGADO</v>
          </cell>
          <cell r="J4985">
            <v>44936</v>
          </cell>
          <cell r="K4985" t="str">
            <v>NORPHONE TUENTI TUNGURAHUA_LOURDES BRAVO</v>
          </cell>
          <cell r="L4985" t="str">
            <v>Av. Cevallos entre MartInez Y Mera Cav Movistar</v>
          </cell>
          <cell r="M4985" t="str">
            <v>1091717898001</v>
          </cell>
          <cell r="N4985" t="str">
            <v>984246089</v>
          </cell>
          <cell r="O4985" t="str">
            <v/>
          </cell>
          <cell r="P4985" t="str">
            <v>AMBATO</v>
          </cell>
          <cell r="Q4985" t="str">
            <v>AMBATO</v>
          </cell>
          <cell r="R4985" t="str">
            <v>TUNGURAHUA</v>
          </cell>
          <cell r="S4985" t="str">
            <v>AMBATO</v>
          </cell>
          <cell r="T4985" t="str">
            <v>TRAMACO</v>
          </cell>
          <cell r="U4985" t="str">
            <v>FLEXNETUIO_PROVINCIA</v>
          </cell>
          <cell r="V4985">
            <v>1</v>
          </cell>
          <cell r="W4985">
            <v>1</v>
          </cell>
          <cell r="X4985" t="str">
            <v>FLEXNET ECUADOR - MOVISTAR</v>
          </cell>
          <cell r="Y4985" t="str">
            <v>CALLE 28 DE JUNIO S/N Y GARCIA MORENO ENTRADA LLANO GRANDE</v>
          </cell>
        </row>
        <row r="4986">
          <cell r="A4986" t="str">
            <v>S03293</v>
          </cell>
          <cell r="B4986">
            <v>492907</v>
          </cell>
          <cell r="C4986" t="str">
            <v>S03293</v>
          </cell>
          <cell r="D4986" t="str">
            <v>DPW</v>
          </cell>
          <cell r="E4986" t="str">
            <v>DESPACHO</v>
          </cell>
          <cell r="F4986" t="str">
            <v>NORMAL</v>
          </cell>
          <cell r="G4986" t="str">
            <v>FTS03293</v>
          </cell>
          <cell r="H4986">
            <v>44935</v>
          </cell>
          <cell r="I4986" t="str">
            <v>ENTREGADO</v>
          </cell>
          <cell r="J4986">
            <v>44936</v>
          </cell>
          <cell r="K4986" t="str">
            <v>COLEGIO LEMAS I</v>
          </cell>
          <cell r="L4986" t="str">
            <v>AV. PRIMERA MUCHO LOTE 2, AV.MANUEL IGNAICO GOMEZ LINCE, GUAYAQUIL, GUAYAS, ECUADOR./BYRON QUINONES/593982100444/// //</v>
          </cell>
          <cell r="M4986" t="str">
            <v>#N/A</v>
          </cell>
          <cell r="N4986" t="str">
            <v>99-952-3557</v>
          </cell>
          <cell r="O4986" t="str">
            <v>99-952-3557</v>
          </cell>
          <cell r="P4986" t="str">
            <v>090101</v>
          </cell>
          <cell r="Q4986" t="str">
            <v>GUAYAQUIL</v>
          </cell>
          <cell r="R4986" t="str">
            <v>GUAYAS</v>
          </cell>
          <cell r="S4986" t="str">
            <v>GUAYAQUIL</v>
          </cell>
          <cell r="T4986" t="str">
            <v>CARGO UNION</v>
          </cell>
          <cell r="U4986" t="str">
            <v>FLEXNETGYE_LOCAL</v>
          </cell>
          <cell r="V4986">
            <v>5</v>
          </cell>
          <cell r="W4986">
            <v>23</v>
          </cell>
          <cell r="X4986" t="str">
            <v>FLEXNET</v>
          </cell>
          <cell r="Y4986" t="str">
            <v>FLEX NET CALLE 28 DE JUNIO S/N Y GARCIA MORENO ENTRADA LLANO GRANDE</v>
          </cell>
        </row>
        <row r="4987">
          <cell r="A4987" t="str">
            <v>98805787</v>
          </cell>
          <cell r="B4987">
            <v>492904</v>
          </cell>
          <cell r="C4987" t="str">
            <v>98805787</v>
          </cell>
          <cell r="D4987" t="str">
            <v>HYCITE</v>
          </cell>
          <cell r="E4987" t="str">
            <v>DESPACHO</v>
          </cell>
          <cell r="F4987" t="str">
            <v>NORMAL</v>
          </cell>
          <cell r="G4987" t="str">
            <v>ITQ4342</v>
          </cell>
          <cell r="H4987">
            <v>44935</v>
          </cell>
          <cell r="I4987" t="str">
            <v>ENTREGADO</v>
          </cell>
          <cell r="J4987">
            <v>44936</v>
          </cell>
          <cell r="K4987" t="str">
            <v>HIPOLITA LOURDES DURAN TOALA</v>
          </cell>
          <cell r="L4987" t="str">
            <v>FRANCISCO SEGURA #1504 ENTRE LA 24 Y LA 25 / PROVINCIA: GUAYAS / CANTON: GUAYAQUIL / PARROQUIA: FEBRES CORDERO</v>
          </cell>
          <cell r="M4987" t="str">
            <v/>
          </cell>
          <cell r="N4987" t="str">
            <v>0963114664 / 045011019</v>
          </cell>
          <cell r="O4987" t="str">
            <v>0963114664 / 045011019</v>
          </cell>
          <cell r="P4987" t="str">
            <v>090404</v>
          </cell>
          <cell r="Q4987" t="str">
            <v>GUAYAQUIL</v>
          </cell>
          <cell r="R4987" t="str">
            <v>GUAYAS</v>
          </cell>
          <cell r="S4987" t="str">
            <v>GUAYAQUIL</v>
          </cell>
          <cell r="T4987" t="str">
            <v>FLEXTRANS GYE</v>
          </cell>
          <cell r="U4987" t="str">
            <v>FLEXNETUIO_GYE</v>
          </cell>
          <cell r="V4987">
            <v>1</v>
          </cell>
          <cell r="W4987">
            <v>11.7</v>
          </cell>
          <cell r="X4987" t="str">
            <v>HYCITE QUITO</v>
          </cell>
          <cell r="Y4987" t="str">
            <v>FLEX NET CALLE 28 DE JUNIO S/N Y GARCIA MORENO ENTRADA LLANO GRANDE</v>
          </cell>
        </row>
        <row r="4988">
          <cell r="A4988" t="str">
            <v>98807646</v>
          </cell>
          <cell r="B4988">
            <v>492905</v>
          </cell>
          <cell r="C4988" t="str">
            <v>98807646</v>
          </cell>
          <cell r="D4988" t="str">
            <v>HYCITE</v>
          </cell>
          <cell r="E4988" t="str">
            <v>DESPACHO</v>
          </cell>
          <cell r="F4988" t="str">
            <v>NORMAL</v>
          </cell>
          <cell r="G4988" t="str">
            <v>ITQ4343</v>
          </cell>
          <cell r="H4988">
            <v>44935</v>
          </cell>
          <cell r="I4988" t="str">
            <v>ENTREGADO</v>
          </cell>
          <cell r="J4988">
            <v>44938</v>
          </cell>
          <cell r="K4988" t="str">
            <v>MARTHA PIEDAD MONTENEGRO BOLANOS</v>
          </cell>
          <cell r="L4988" t="str">
            <v>CDLA PANAMERICANA MZ D07 SOLAR 28, A 2 CUADRAS UPS / PROVINCIA: GUAYAS / CANTON: DURAN / PARROQUIA: ELOY ALFARO</v>
          </cell>
          <cell r="M4988" t="str">
            <v/>
          </cell>
          <cell r="N4988" t="str">
            <v>962336500</v>
          </cell>
          <cell r="O4988" t="str">
            <v>962336500</v>
          </cell>
          <cell r="P4988" t="str">
            <v>092406</v>
          </cell>
          <cell r="Q4988" t="str">
            <v>DURAN</v>
          </cell>
          <cell r="R4988" t="str">
            <v>GUAYAS</v>
          </cell>
          <cell r="S4988" t="str">
            <v>ELOY ALFARO (DURAN)</v>
          </cell>
          <cell r="T4988" t="str">
            <v>FLEXTRANS GYE</v>
          </cell>
          <cell r="U4988" t="str">
            <v>FLEXNETUIO_GYE</v>
          </cell>
          <cell r="V4988">
            <v>1</v>
          </cell>
          <cell r="W4988">
            <v>8.1999999999999993</v>
          </cell>
          <cell r="X4988" t="str">
            <v>HYCITE QUITO</v>
          </cell>
          <cell r="Y4988" t="str">
            <v>FLEX NET CALLE 28 DE JUNIO S/N Y GARCIA MORENO ENTRADA LLANO GRANDE</v>
          </cell>
        </row>
        <row r="4989">
          <cell r="A4989" t="str">
            <v>98807650</v>
          </cell>
          <cell r="B4989">
            <v>492906</v>
          </cell>
          <cell r="C4989" t="str">
            <v>98807650</v>
          </cell>
          <cell r="D4989" t="str">
            <v>HYCITE</v>
          </cell>
          <cell r="E4989" t="str">
            <v>DESPACHO</v>
          </cell>
          <cell r="F4989" t="str">
            <v>NORMAL</v>
          </cell>
          <cell r="G4989" t="str">
            <v>ITQ4344</v>
          </cell>
          <cell r="H4989">
            <v>44935</v>
          </cell>
          <cell r="I4989" t="str">
            <v>ENTREGADO</v>
          </cell>
          <cell r="J4989">
            <v>44936</v>
          </cell>
          <cell r="K4989" t="str">
            <v>GUSTAVO E CHIQUITO</v>
          </cell>
          <cell r="L4989" t="str">
            <v>BALSAMOS 515 Y AV 6TA / PROVINCIA: GUAYAS / CANTON: GUAYAQUIL / PARROQUIA: TARQUI NOTA: OFI DE DISTRIBUIDOR</v>
          </cell>
          <cell r="M4989" t="str">
            <v/>
          </cell>
          <cell r="N4989" t="str">
            <v>959863210</v>
          </cell>
          <cell r="O4989" t="str">
            <v>959863210</v>
          </cell>
          <cell r="P4989" t="str">
            <v>090510</v>
          </cell>
          <cell r="Q4989" t="str">
            <v>GUAYAQUIL</v>
          </cell>
          <cell r="R4989" t="str">
            <v>GUAYAS</v>
          </cell>
          <cell r="S4989" t="str">
            <v>GUAYAQUIL</v>
          </cell>
          <cell r="T4989" t="str">
            <v>FLEXTRANS GYE</v>
          </cell>
          <cell r="U4989" t="str">
            <v>FLEXNETUIO_GYE</v>
          </cell>
          <cell r="V4989">
            <v>1</v>
          </cell>
          <cell r="W4989">
            <v>2.4</v>
          </cell>
          <cell r="X4989" t="str">
            <v>HYCITE QUITO</v>
          </cell>
          <cell r="Y4989" t="str">
            <v>FLEX NET CALLE 28 DE JUNIO S/N Y GARCIA MORENO ENTRADA LLANO GRANDE</v>
          </cell>
        </row>
        <row r="4990">
          <cell r="A4990" t="str">
            <v>98789739</v>
          </cell>
          <cell r="B4990">
            <v>492895</v>
          </cell>
          <cell r="C4990" t="str">
            <v>98789739</v>
          </cell>
          <cell r="D4990" t="str">
            <v>HYCITE</v>
          </cell>
          <cell r="E4990" t="str">
            <v>DESPACHO</v>
          </cell>
          <cell r="F4990" t="str">
            <v>NORMAL</v>
          </cell>
          <cell r="G4990" t="str">
            <v>ITQ4340</v>
          </cell>
          <cell r="H4990">
            <v>44935</v>
          </cell>
          <cell r="I4990" t="str">
            <v>ENTREGADO</v>
          </cell>
          <cell r="J4990">
            <v>44936</v>
          </cell>
          <cell r="K4990" t="str">
            <v>GINA NOEMI PARRA CERVANTES</v>
          </cell>
          <cell r="L4990" t="str">
            <v>CALLE VERACRUZ N34 90 ENTRE PEDRO BEDON Y AMERICA / PROVINCIA: PICHINCHA / CANTON: QUITO / PARROQUIA: RUMIPAMBA</v>
          </cell>
          <cell r="M4990" t="str">
            <v/>
          </cell>
          <cell r="N4990" t="str">
            <v>0986073695 / 163963103</v>
          </cell>
          <cell r="O4990" t="str">
            <v>0986073695 / 163963103</v>
          </cell>
          <cell r="P4990" t="str">
            <v>170508</v>
          </cell>
          <cell r="Q4990" t="str">
            <v>QUITO</v>
          </cell>
          <cell r="R4990" t="str">
            <v>PICHINCHA</v>
          </cell>
          <cell r="S4990" t="str">
            <v>QUITO</v>
          </cell>
          <cell r="T4990" t="str">
            <v>FLEXTRANS UIO</v>
          </cell>
          <cell r="U4990" t="str">
            <v>FLEXNETUIO_LOCAL</v>
          </cell>
          <cell r="V4990">
            <v>1</v>
          </cell>
          <cell r="W4990">
            <v>12</v>
          </cell>
          <cell r="X4990" t="str">
            <v>HYCITE QUITO</v>
          </cell>
          <cell r="Y4990" t="str">
            <v>FLEX NET CALLE 28 DE JUNIO S/N Y GARCIA MORENO ENTRADA LLANO GRANDE</v>
          </cell>
        </row>
        <row r="4991">
          <cell r="A4991" t="str">
            <v>98805777</v>
          </cell>
          <cell r="B4991">
            <v>492896</v>
          </cell>
          <cell r="C4991" t="str">
            <v>98805777</v>
          </cell>
          <cell r="D4991" t="str">
            <v>HYCITE</v>
          </cell>
          <cell r="E4991" t="str">
            <v>DESPACHO</v>
          </cell>
          <cell r="F4991" t="str">
            <v>NORMAL</v>
          </cell>
          <cell r="G4991" t="str">
            <v>ITQ4341</v>
          </cell>
          <cell r="H4991">
            <v>44935</v>
          </cell>
          <cell r="I4991" t="str">
            <v>ENTREGADO</v>
          </cell>
          <cell r="J4991">
            <v>44936</v>
          </cell>
          <cell r="K4991" t="str">
            <v>MARIUXI MARIBEL GARCIA FRANCO</v>
          </cell>
          <cell r="L4991" t="str">
            <v xml:space="preserve">SAUCES #6 MZ 259 F 32 VILLA 2 / PROVINCIA: GUAYAS / CANTON: GUAYAQUIL / PARROQUIA: TARQUI </v>
          </cell>
          <cell r="M4991" t="str">
            <v/>
          </cell>
          <cell r="N4991" t="str">
            <v>0969693263</v>
          </cell>
          <cell r="O4991" t="str">
            <v>0969693263</v>
          </cell>
          <cell r="P4991" t="str">
            <v>090503</v>
          </cell>
          <cell r="Q4991" t="str">
            <v>GUAYAQUIL</v>
          </cell>
          <cell r="R4991" t="str">
            <v>GUAYAS</v>
          </cell>
          <cell r="S4991" t="str">
            <v>GUAYAQUIL</v>
          </cell>
          <cell r="T4991" t="str">
            <v>ITSACOURIER</v>
          </cell>
          <cell r="U4991" t="str">
            <v>FLEXNETUIO_GYE</v>
          </cell>
          <cell r="V4991">
            <v>1</v>
          </cell>
          <cell r="W4991">
            <v>7.7</v>
          </cell>
          <cell r="X4991" t="str">
            <v>HYCITE QUITO</v>
          </cell>
          <cell r="Y4991" t="str">
            <v>FLEX NET CALLE 28 DE JUNIO S/N Y GARCIA MORENO ENTRADA LLANO GRANDE</v>
          </cell>
        </row>
        <row r="4992">
          <cell r="A4992" t="str">
            <v>20003026554215_2</v>
          </cell>
          <cell r="B4992">
            <v>492881</v>
          </cell>
          <cell r="C4992" t="str">
            <v>20003026554215_2</v>
          </cell>
          <cell r="D4992" t="str">
            <v>CONECEL</v>
          </cell>
          <cell r="E4992" t="str">
            <v>DESPACHO</v>
          </cell>
          <cell r="F4992" t="str">
            <v>NORMAL</v>
          </cell>
          <cell r="H4992">
            <v>44935</v>
          </cell>
          <cell r="I4992" t="str">
            <v>DEVOLUCION_EN_PROCESO</v>
          </cell>
          <cell r="J4992">
            <v>44942</v>
          </cell>
          <cell r="K4992" t="str">
            <v xml:space="preserve">NESTOR PATRICIO SAMANIEGO LAZO / </v>
          </cell>
          <cell r="L4992" t="str">
            <v>CUENCA / EL SAGRARIO / MARIANO CUEVA Y ANTONIO VEGA MUNOZ/ENTREGA COPERATIVA JEP/MEDIA CUADRA DE COMERCIAL JF/FTE FARMACIA SANTA MARTHA</v>
          </cell>
          <cell r="M4992" t="str">
            <v>106046063</v>
          </cell>
          <cell r="N4992" t="str">
            <v xml:space="preserve">962166497 /  </v>
          </cell>
          <cell r="P4992" t="str">
            <v>CUENCA</v>
          </cell>
          <cell r="Q4992" t="str">
            <v>CUENCA</v>
          </cell>
          <cell r="R4992" t="str">
            <v>AZUAY</v>
          </cell>
          <cell r="T4992" t="str">
            <v>ITSACOURIER</v>
          </cell>
          <cell r="U4992" t="str">
            <v>FLEXNETUIO_PROVINCIA</v>
          </cell>
          <cell r="V4992">
            <v>1</v>
          </cell>
          <cell r="W4992">
            <v>1</v>
          </cell>
          <cell r="X4992" t="str">
            <v>FLEXNET</v>
          </cell>
          <cell r="Y4992" t="str">
            <v>FLEX NET CALLE 28 DE JUNIO S/N Y GARCIA MORENO ENTRADA LLANO GRANDE</v>
          </cell>
        </row>
        <row r="4993">
          <cell r="A4993" t="str">
            <v>20003057406480</v>
          </cell>
          <cell r="B4993">
            <v>492884</v>
          </cell>
          <cell r="C4993" t="str">
            <v>20003057406480</v>
          </cell>
          <cell r="D4993" t="str">
            <v>CONECEL</v>
          </cell>
          <cell r="E4993" t="str">
            <v>DESPACHO</v>
          </cell>
          <cell r="F4993" t="str">
            <v>NORMAL</v>
          </cell>
          <cell r="G4993" t="str">
            <v>GR20003057406480</v>
          </cell>
          <cell r="H4993">
            <v>44935</v>
          </cell>
          <cell r="I4993" t="str">
            <v>DEVOLUCION_EN_PROCESO</v>
          </cell>
          <cell r="J4993">
            <v>44942</v>
          </cell>
          <cell r="K4993" t="str">
            <v xml:space="preserve">CARLOS MIGUEL CANCHINGRE CAJAMARCA / </v>
          </cell>
          <cell r="L4993" t="str">
            <v>LAGO AGRIO / NUEVA LOJA / CALLE 20 DE JUNIO Y VENEZUELA DIAGONAL CONSEJO ELECTORAL EN EMPRESA ELECTRICA ANUNCIARSE CON EL GUARDIA</v>
          </cell>
          <cell r="M4993" t="str">
            <v>1103314140</v>
          </cell>
          <cell r="N4993" t="str">
            <v xml:space="preserve">997830850 /  </v>
          </cell>
          <cell r="P4993" t="str">
            <v>LAGO AGRIO</v>
          </cell>
          <cell r="Q4993" t="str">
            <v>LAGO AGRIO</v>
          </cell>
          <cell r="R4993" t="str">
            <v>SUCUMBIOS</v>
          </cell>
          <cell r="U4993" t="str">
            <v>FLEXNETUIO_PROVINCIA</v>
          </cell>
          <cell r="V4993">
            <v>1</v>
          </cell>
          <cell r="W4993">
            <v>1</v>
          </cell>
          <cell r="X4993" t="str">
            <v>FLEXNET</v>
          </cell>
          <cell r="Y4993" t="str">
            <v>FLEX NET CALLE 28 DE JUNIO S/N Y GARCIA MORENO ENTRADA LLANO GRANDE</v>
          </cell>
        </row>
        <row r="4994">
          <cell r="A4994" t="str">
            <v>20003057825532</v>
          </cell>
          <cell r="B4994">
            <v>492886</v>
          </cell>
          <cell r="C4994" t="str">
            <v>20003057825532</v>
          </cell>
          <cell r="D4994" t="str">
            <v>CONECEL</v>
          </cell>
          <cell r="E4994" t="str">
            <v>DESPACHO</v>
          </cell>
          <cell r="F4994" t="str">
            <v>NORMAL</v>
          </cell>
          <cell r="G4994" t="str">
            <v>031002004164927.</v>
          </cell>
          <cell r="H4994">
            <v>44935</v>
          </cell>
          <cell r="I4994" t="str">
            <v>ENTREGADO</v>
          </cell>
          <cell r="J4994">
            <v>44943</v>
          </cell>
          <cell r="K4994" t="str">
            <v xml:space="preserve">DIANA VALENTINA CEDENO MIRANDA / </v>
          </cell>
          <cell r="L4994" t="str">
            <v>PORTOVIEJO / 12 DE MARZO / AV RICAURTE Y JOAQUIN RAMIREZ/CASA 1 PISO COLOR BLANCA REJAS NEGRAS DIAGONAL A VETERINARIA MALU PETS</v>
          </cell>
          <cell r="M4994" t="str">
            <v>1351811193</v>
          </cell>
          <cell r="N4994" t="str">
            <v>963960014 /  996267180</v>
          </cell>
          <cell r="P4994" t="str">
            <v>PORTOVIEJO</v>
          </cell>
          <cell r="Q4994" t="str">
            <v>PORTOVIEJO</v>
          </cell>
          <cell r="R4994" t="str">
            <v>MANABI</v>
          </cell>
          <cell r="T4994" t="str">
            <v>TRAMACO</v>
          </cell>
          <cell r="U4994" t="str">
            <v>FLEXNETUIO_PROVINCIA</v>
          </cell>
          <cell r="V4994">
            <v>1</v>
          </cell>
          <cell r="W4994">
            <v>1</v>
          </cell>
          <cell r="X4994" t="str">
            <v>FLEXNET</v>
          </cell>
          <cell r="Y4994" t="str">
            <v>FLEX NET CALLE 28 DE JUNIO S/N Y GARCIA MORENO ENTRADA LLANO GRANDE</v>
          </cell>
        </row>
        <row r="4995">
          <cell r="A4995" t="str">
            <v>20003057417600</v>
          </cell>
          <cell r="B4995">
            <v>492889</v>
          </cell>
          <cell r="C4995" t="str">
            <v>20003057417600</v>
          </cell>
          <cell r="D4995" t="str">
            <v>CONECEL</v>
          </cell>
          <cell r="E4995" t="str">
            <v>DESPACHO</v>
          </cell>
          <cell r="F4995" t="str">
            <v>NORMAL</v>
          </cell>
          <cell r="G4995" t="str">
            <v>031002004164929.</v>
          </cell>
          <cell r="H4995">
            <v>44935</v>
          </cell>
          <cell r="I4995" t="str">
            <v>INCIDENCIA</v>
          </cell>
          <cell r="J4995">
            <v>44944</v>
          </cell>
          <cell r="K4995" t="str">
            <v xml:space="preserve">FRANCISCO DAVID LOPEZ GUALLI / </v>
          </cell>
          <cell r="L4995" t="str">
            <v>RIOBAMBA / LIZARZABURU / AV 10 DE AGOSTO Y PURUHA EN LA FARMACIA CRUZ AZUL DIAGONAL AL MUNDO ANIMAL</v>
          </cell>
          <cell r="M4995" t="str">
            <v>650383995</v>
          </cell>
          <cell r="N4995" t="str">
            <v>988359668 /  993955150</v>
          </cell>
          <cell r="P4995" t="str">
            <v>RIOBAMBA</v>
          </cell>
          <cell r="Q4995" t="str">
            <v>RIOBAMBA</v>
          </cell>
          <cell r="R4995" t="str">
            <v>CHIMBORAZO</v>
          </cell>
          <cell r="T4995" t="str">
            <v>TRAMACO</v>
          </cell>
          <cell r="U4995" t="str">
            <v>FLEXNETUIO_PROVINCIA</v>
          </cell>
          <cell r="V4995">
            <v>1</v>
          </cell>
          <cell r="W4995">
            <v>1</v>
          </cell>
          <cell r="X4995" t="str">
            <v>FLEXNET</v>
          </cell>
          <cell r="Y4995" t="str">
            <v>FLEX NET CALLE 28 DE JUNIO S/N Y GARCIA MORENO ENTRADA LLANO GRANDE</v>
          </cell>
        </row>
        <row r="4996">
          <cell r="A4996" t="str">
            <v>20003058928314</v>
          </cell>
          <cell r="B4996">
            <v>492893</v>
          </cell>
          <cell r="C4996" t="str">
            <v>20003058928314</v>
          </cell>
          <cell r="D4996" t="str">
            <v>CONECEL</v>
          </cell>
          <cell r="E4996" t="str">
            <v>DESPACHO</v>
          </cell>
          <cell r="F4996" t="str">
            <v>NORMAL</v>
          </cell>
          <cell r="H4996">
            <v>44935</v>
          </cell>
          <cell r="I4996" t="str">
            <v>ENTREGADO</v>
          </cell>
          <cell r="J4996">
            <v>44938</v>
          </cell>
          <cell r="K4996" t="str">
            <v xml:space="preserve">VICENTE ESTEBAN MENDEZ ROJAS / </v>
          </cell>
          <cell r="L4996" t="str">
            <v>CUENCA / SAN SEBASTIAN / CALLE EMILIO AREVALO Y MIGUEL HEREDIA EN CASA 2 PISOS COLOR BLANCA AL FONDO REF CALLE SIN SALIDA AL FONDO A UNA CUADRA DE BIO SPA</v>
          </cell>
          <cell r="M4996" t="str">
            <v>105322598</v>
          </cell>
          <cell r="N4996" t="str">
            <v xml:space="preserve">979033641 /  </v>
          </cell>
          <cell r="P4996" t="str">
            <v>CUENCA</v>
          </cell>
          <cell r="Q4996" t="str">
            <v>CUENCA</v>
          </cell>
          <cell r="R4996" t="str">
            <v>AZUAY</v>
          </cell>
          <cell r="T4996" t="str">
            <v>ITSACOURIER</v>
          </cell>
          <cell r="U4996" t="str">
            <v>FLEXNETUIO_PROVINCIA</v>
          </cell>
          <cell r="V4996">
            <v>1</v>
          </cell>
          <cell r="W4996">
            <v>1</v>
          </cell>
          <cell r="X4996" t="str">
            <v>FLEXNET</v>
          </cell>
          <cell r="Y4996" t="str">
            <v>FLEX NET CALLE 28 DE JUNIO S/N Y GARCIA MORENO ENTRADA LLANO GRANDE</v>
          </cell>
        </row>
        <row r="4997">
          <cell r="A4997" t="str">
            <v>25154</v>
          </cell>
          <cell r="B4997">
            <v>492851</v>
          </cell>
          <cell r="C4997" t="str">
            <v>25154</v>
          </cell>
          <cell r="D4997" t="str">
            <v>WORLINASLI</v>
          </cell>
          <cell r="E4997" t="str">
            <v>DESPACHO</v>
          </cell>
          <cell r="F4997" t="str">
            <v>NORMAL</v>
          </cell>
          <cell r="G4997" t="str">
            <v>78377</v>
          </cell>
          <cell r="H4997">
            <v>44935</v>
          </cell>
          <cell r="I4997" t="str">
            <v>ENTREGADO</v>
          </cell>
          <cell r="J4997">
            <v>44937</v>
          </cell>
          <cell r="K4997" t="str">
            <v>MATIAS ESPIN ROSALES</v>
          </cell>
          <cell r="L4997" t="str">
            <v>RODRIGO DE VILLALOBOS OE2-121 CONJUNTO LIVORNO CASA #5</v>
          </cell>
          <cell r="N4997" t="str">
            <v>0983788851</v>
          </cell>
          <cell r="O4997" t="str">
            <v>022477282</v>
          </cell>
          <cell r="P4997" t="str">
            <v>170303</v>
          </cell>
          <cell r="Q4997" t="str">
            <v>QUITO</v>
          </cell>
          <cell r="R4997" t="str">
            <v>PICHINCHA</v>
          </cell>
          <cell r="S4997" t="str">
            <v>QUITO</v>
          </cell>
          <cell r="T4997" t="str">
            <v>FLEXTRANS UIO</v>
          </cell>
          <cell r="U4997" t="str">
            <v>FLEXNETGYE_UIO</v>
          </cell>
          <cell r="V4997">
            <v>1</v>
          </cell>
          <cell r="W4997">
            <v>3.5</v>
          </cell>
          <cell r="X4997" t="str">
            <v>FLEXNET ECUADOR - WORLIN</v>
          </cell>
          <cell r="Y4997" t="str">
            <v>FERNANDO GUTIERREZ HILL VIA A DAULE KM 8 1/2 ENTRADA A COOPERATIVA JUAN MONTALVO</v>
          </cell>
        </row>
        <row r="4998">
          <cell r="A4998" t="str">
            <v>25155</v>
          </cell>
          <cell r="B4998">
            <v>492852</v>
          </cell>
          <cell r="C4998" t="str">
            <v>25155</v>
          </cell>
          <cell r="D4998" t="str">
            <v>WORLINASLI</v>
          </cell>
          <cell r="E4998" t="str">
            <v>DESPACHO</v>
          </cell>
          <cell r="F4998" t="str">
            <v>NORMAL</v>
          </cell>
          <cell r="G4998" t="str">
            <v>78378</v>
          </cell>
          <cell r="H4998">
            <v>44935</v>
          </cell>
          <cell r="I4998" t="str">
            <v>ENTREGADO</v>
          </cell>
          <cell r="J4998">
            <v>44936</v>
          </cell>
          <cell r="K4998" t="str">
            <v>JOFFER GABRIEL MUNOZ ZAMBRANO</v>
          </cell>
          <cell r="L4998" t="str">
            <v>TUMBACO, GASPAR DE CARVAJAL CALLE DE LOS GUACAMAYOS Y ESMERALDAS ENTRADA CALLE DE TIERRA Y PIEDRAS</v>
          </cell>
          <cell r="N4998" t="str">
            <v>0987093792</v>
          </cell>
          <cell r="O4998" t="str">
            <v>0984879306</v>
          </cell>
          <cell r="P4998" t="str">
            <v>170902</v>
          </cell>
          <cell r="Q4998" t="str">
            <v>QUITO</v>
          </cell>
          <cell r="R4998" t="str">
            <v>PICHINCHA</v>
          </cell>
          <cell r="S4998" t="str">
            <v>TUMBACO</v>
          </cell>
          <cell r="T4998" t="str">
            <v>FLEXTRANS UIO</v>
          </cell>
          <cell r="U4998" t="str">
            <v>FLEXNETGYE_UIO</v>
          </cell>
          <cell r="V4998">
            <v>1</v>
          </cell>
          <cell r="W4998">
            <v>3.5</v>
          </cell>
          <cell r="X4998" t="str">
            <v>FLEXNET ECUADOR - WORLIN</v>
          </cell>
          <cell r="Y4998" t="str">
            <v>FERNANDO GUTIERREZ HILL VIA A DAULE KM 8 1/2 ENTRADA A COOPERATIVA JUAN MONTALVO</v>
          </cell>
        </row>
        <row r="4999">
          <cell r="A4999" t="str">
            <v>23-48</v>
          </cell>
          <cell r="B4999">
            <v>492836</v>
          </cell>
          <cell r="C4999" t="str">
            <v>23-48</v>
          </cell>
          <cell r="D4999" t="str">
            <v>VENTURA</v>
          </cell>
          <cell r="E4999" t="str">
            <v>DESPACHO</v>
          </cell>
          <cell r="F4999" t="str">
            <v>NORMAL</v>
          </cell>
          <cell r="G4999" t="str">
            <v>031002004165461</v>
          </cell>
          <cell r="H4999">
            <v>44935</v>
          </cell>
          <cell r="I4999" t="str">
            <v>ENTREGADO</v>
          </cell>
          <cell r="J4999">
            <v>44936</v>
          </cell>
          <cell r="K4999" t="str">
            <v>ASSA MANTA</v>
          </cell>
          <cell r="L4999" t="str">
            <v>AV 4 DE NOVIEMBRE ENTRE CALLES 311 Y  312</v>
          </cell>
          <cell r="M4999" t="str">
            <v>1890141818001_1</v>
          </cell>
          <cell r="P4999" t="str">
            <v>130204</v>
          </cell>
          <cell r="Q4999" t="str">
            <v>MANTA</v>
          </cell>
          <cell r="R4999" t="str">
            <v>MANABI</v>
          </cell>
          <cell r="S4999" t="str">
            <v>MANTA</v>
          </cell>
          <cell r="T4999" t="str">
            <v>TRAMACO</v>
          </cell>
          <cell r="U4999" t="str">
            <v>FLEXNETUIO_PROVINCIA</v>
          </cell>
          <cell r="V4999">
            <v>5</v>
          </cell>
          <cell r="W4999">
            <v>38.6</v>
          </cell>
          <cell r="X4999" t="str">
            <v>FLEXNET DEL ECUADOR</v>
          </cell>
          <cell r="Y4999" t="str">
            <v xml:space="preserve">CALLE 28 DE JUNIO S/N Y GARCIA MORENO </v>
          </cell>
        </row>
        <row r="5000">
          <cell r="A5000" t="str">
            <v>23-59</v>
          </cell>
          <cell r="B5000">
            <v>492837</v>
          </cell>
          <cell r="C5000" t="str">
            <v>23-59</v>
          </cell>
          <cell r="D5000" t="str">
            <v>VENTURA</v>
          </cell>
          <cell r="E5000" t="str">
            <v>DESPACHO</v>
          </cell>
          <cell r="F5000" t="str">
            <v>NORMAL</v>
          </cell>
          <cell r="G5000" t="str">
            <v>IC4369</v>
          </cell>
          <cell r="H5000">
            <v>44935</v>
          </cell>
          <cell r="I5000" t="str">
            <v>ENTREGADO</v>
          </cell>
          <cell r="J5000">
            <v>44936</v>
          </cell>
          <cell r="K5000" t="str">
            <v>PROAUTO C.A. CUENCA</v>
          </cell>
          <cell r="L5000" t="str">
            <v>AV. GIL RAMIREZ DAVALOS Y TURUHAYCO</v>
          </cell>
          <cell r="M5000" t="str">
            <v>1792885620001_2</v>
          </cell>
          <cell r="P5000" t="str">
            <v>010103</v>
          </cell>
          <cell r="Q5000" t="str">
            <v>CUENCA</v>
          </cell>
          <cell r="R5000" t="str">
            <v>AZUAY</v>
          </cell>
          <cell r="S5000" t="str">
            <v>CUENCA</v>
          </cell>
          <cell r="T5000" t="str">
            <v>ITSACOURIER</v>
          </cell>
          <cell r="U5000" t="str">
            <v>FLEXNETUIO_PROVINCIA</v>
          </cell>
          <cell r="V5000">
            <v>1</v>
          </cell>
          <cell r="W5000">
            <v>1.3</v>
          </cell>
          <cell r="X5000" t="str">
            <v>FLEXNET DEL ECUADOR</v>
          </cell>
          <cell r="Y5000" t="str">
            <v xml:space="preserve">CALLE 28 DE JUNIO S/N Y GARCIA MORENO </v>
          </cell>
        </row>
        <row r="5001">
          <cell r="A5001" t="str">
            <v>23-54</v>
          </cell>
          <cell r="B5001">
            <v>492838</v>
          </cell>
          <cell r="C5001" t="str">
            <v>23-54</v>
          </cell>
          <cell r="D5001" t="str">
            <v>VENTURA</v>
          </cell>
          <cell r="E5001" t="str">
            <v>DESPACHO</v>
          </cell>
          <cell r="F5001" t="str">
            <v>NORMAL</v>
          </cell>
          <cell r="G5001" t="str">
            <v>FT78706</v>
          </cell>
          <cell r="H5001">
            <v>44935</v>
          </cell>
          <cell r="I5001" t="str">
            <v>ENTREGADO</v>
          </cell>
          <cell r="J5001">
            <v>44936</v>
          </cell>
          <cell r="K5001" t="str">
            <v>E. MAULME C.A. GYE</v>
          </cell>
          <cell r="L5001" t="str">
            <v xml:space="preserve">AV DE LAS AMERICAS 601 Y CALLE 13 </v>
          </cell>
          <cell r="M5001" t="str">
            <v>1792885620001_1</v>
          </cell>
          <cell r="P5001" t="str">
            <v>090505</v>
          </cell>
          <cell r="Q5001" t="str">
            <v>GUAYAQUIL</v>
          </cell>
          <cell r="R5001" t="str">
            <v>GUAYAS</v>
          </cell>
          <cell r="S5001" t="str">
            <v>GUAYAQUIL</v>
          </cell>
          <cell r="T5001" t="str">
            <v>ITSACOURIER</v>
          </cell>
          <cell r="U5001" t="str">
            <v>FLEXNETUIO_GYE</v>
          </cell>
          <cell r="V5001">
            <v>24</v>
          </cell>
          <cell r="W5001">
            <v>0</v>
          </cell>
          <cell r="X5001" t="str">
            <v>FLEXNET DEL ECUADOR</v>
          </cell>
          <cell r="Y5001" t="str">
            <v xml:space="preserve">CALLE 28 DE JUNIO S/N Y GARCIA MORENO </v>
          </cell>
        </row>
        <row r="5002">
          <cell r="A5002" t="str">
            <v>23-61</v>
          </cell>
          <cell r="B5002">
            <v>492839</v>
          </cell>
          <cell r="C5002" t="str">
            <v>23-61</v>
          </cell>
          <cell r="D5002" t="str">
            <v>VENTURA</v>
          </cell>
          <cell r="E5002" t="str">
            <v>DESPACHO</v>
          </cell>
          <cell r="F5002" t="str">
            <v>NORMAL</v>
          </cell>
          <cell r="G5002" t="str">
            <v>FT78713</v>
          </cell>
          <cell r="H5002">
            <v>44935</v>
          </cell>
          <cell r="I5002" t="str">
            <v>ENTREGADO</v>
          </cell>
          <cell r="J5002">
            <v>44936</v>
          </cell>
          <cell r="K5002" t="str">
            <v>PROAUTO QUITO</v>
          </cell>
          <cell r="L5002" t="str">
            <v>AV. ELOY ALFARO Y RUSIA</v>
          </cell>
          <cell r="M5002" t="str">
            <v>1792885620001_5</v>
          </cell>
          <cell r="P5002" t="str">
            <v>170518</v>
          </cell>
          <cell r="Q5002" t="str">
            <v>QUITO</v>
          </cell>
          <cell r="R5002" t="str">
            <v>PICHINCHA</v>
          </cell>
          <cell r="S5002" t="str">
            <v>QUITO</v>
          </cell>
          <cell r="T5002" t="str">
            <v>FLEXTRANS UIO</v>
          </cell>
          <cell r="U5002" t="str">
            <v>FLEXNETUIO_LOCAL</v>
          </cell>
          <cell r="V5002">
            <v>1</v>
          </cell>
          <cell r="W5002">
            <v>95</v>
          </cell>
          <cell r="X5002" t="str">
            <v>FLEXNET DEL ECUADOR</v>
          </cell>
          <cell r="Y5002" t="str">
            <v xml:space="preserve">CALLE 28 DE JUNIO S/N Y GARCIA MORENO </v>
          </cell>
        </row>
        <row r="5003">
          <cell r="A5003" t="str">
            <v>23-47</v>
          </cell>
          <cell r="B5003">
            <v>492840</v>
          </cell>
          <cell r="C5003" t="str">
            <v>23-47</v>
          </cell>
          <cell r="D5003" t="str">
            <v>VENTURA</v>
          </cell>
          <cell r="E5003" t="str">
            <v>DESPACHO</v>
          </cell>
          <cell r="F5003" t="str">
            <v>NORMAL</v>
          </cell>
          <cell r="G5003" t="str">
            <v>FT78710</v>
          </cell>
          <cell r="H5003">
            <v>44935</v>
          </cell>
          <cell r="I5003" t="str">
            <v>ENTREGADO</v>
          </cell>
          <cell r="J5003">
            <v>44936</v>
          </cell>
          <cell r="K5003" t="str">
            <v>ASSA CUMBAYA</v>
          </cell>
          <cell r="L5003" t="str">
            <v>AV INTEROCEANICA Y PASAJE LEONIDAS PLAZA</v>
          </cell>
          <cell r="M5003" t="str">
            <v>1890141818001_2</v>
          </cell>
          <cell r="P5003" t="str">
            <v>170902</v>
          </cell>
          <cell r="Q5003" t="str">
            <v>QUITO</v>
          </cell>
          <cell r="R5003" t="str">
            <v>PICHINCHA</v>
          </cell>
          <cell r="S5003" t="str">
            <v>TUMBACO</v>
          </cell>
          <cell r="T5003" t="str">
            <v>FLEXTRANS UIO</v>
          </cell>
          <cell r="U5003" t="str">
            <v>FLEXNETUIO_LOCAL</v>
          </cell>
          <cell r="V5003">
            <v>3</v>
          </cell>
          <cell r="W5003">
            <v>29</v>
          </cell>
          <cell r="X5003" t="str">
            <v>FLEXNET DEL ECUADOR</v>
          </cell>
          <cell r="Y5003" t="str">
            <v xml:space="preserve">CALLE 28 DE JUNIO S/N Y GARCIA MORENO </v>
          </cell>
        </row>
        <row r="5004">
          <cell r="A5004" t="str">
            <v>23-50</v>
          </cell>
          <cell r="B5004">
            <v>492841</v>
          </cell>
          <cell r="C5004" t="str">
            <v>23-50</v>
          </cell>
          <cell r="D5004" t="str">
            <v>VENTURA</v>
          </cell>
          <cell r="E5004" t="str">
            <v>DESPACHO</v>
          </cell>
          <cell r="F5004" t="str">
            <v>NORMAL</v>
          </cell>
          <cell r="G5004" t="str">
            <v>FT78626</v>
          </cell>
          <cell r="H5004">
            <v>44935</v>
          </cell>
          <cell r="I5004" t="str">
            <v>ENTREGADO</v>
          </cell>
          <cell r="J5004">
            <v>44936</v>
          </cell>
          <cell r="K5004" t="str">
            <v>ASSA RIOBAMBA</v>
          </cell>
          <cell r="L5004" t="str">
            <v>AV. DE LA PRENSA 45-86 Y AV. MANUEL ELICIO FLOR</v>
          </cell>
          <cell r="M5004" t="str">
            <v>1890141818002</v>
          </cell>
          <cell r="P5004" t="str">
            <v>060102</v>
          </cell>
          <cell r="Q5004" t="str">
            <v>RIOBAMBA</v>
          </cell>
          <cell r="R5004" t="str">
            <v>CHIMBORAZO</v>
          </cell>
          <cell r="S5004" t="str">
            <v>RIOBAMBA</v>
          </cell>
          <cell r="T5004" t="str">
            <v>FLEXTRANS UIO</v>
          </cell>
          <cell r="U5004" t="str">
            <v>FLEXNETUIO_PROVINCIA</v>
          </cell>
          <cell r="V5004">
            <v>7</v>
          </cell>
          <cell r="W5004">
            <v>33.9</v>
          </cell>
          <cell r="X5004" t="str">
            <v>FLEXNET DEL ECUADOR</v>
          </cell>
          <cell r="Y5004" t="str">
            <v xml:space="preserve">CALLE 28 DE JUNIO S/N Y GARCIA MORENO </v>
          </cell>
        </row>
        <row r="5005">
          <cell r="A5005" t="str">
            <v>23-49</v>
          </cell>
          <cell r="B5005">
            <v>492842</v>
          </cell>
          <cell r="C5005" t="str">
            <v>23-49</v>
          </cell>
          <cell r="D5005" t="str">
            <v>VENTURA</v>
          </cell>
          <cell r="E5005" t="str">
            <v>DESPACHO</v>
          </cell>
          <cell r="F5005" t="str">
            <v>NORMAL</v>
          </cell>
          <cell r="G5005" t="str">
            <v>FT78625</v>
          </cell>
          <cell r="H5005">
            <v>44935</v>
          </cell>
          <cell r="I5005" t="str">
            <v>ENTREGADO</v>
          </cell>
          <cell r="J5005">
            <v>44936</v>
          </cell>
          <cell r="K5005" t="str">
            <v>ASSA MIRAFLORES</v>
          </cell>
          <cell r="L5005" t="str">
            <v>AV FRANCISCO FLOR Y BOLIVAR</v>
          </cell>
          <cell r="M5005" t="str">
            <v>1890141818001_4</v>
          </cell>
          <cell r="P5005" t="str">
            <v>180103</v>
          </cell>
          <cell r="Q5005" t="str">
            <v>AMBATO</v>
          </cell>
          <cell r="R5005" t="str">
            <v>TUNGURAHUA</v>
          </cell>
          <cell r="S5005" t="str">
            <v>AMBATO</v>
          </cell>
          <cell r="T5005" t="str">
            <v>FLEXTRANS UIO</v>
          </cell>
          <cell r="U5005" t="str">
            <v>FLEXNETUIO_PROVINCIA</v>
          </cell>
          <cell r="V5005">
            <v>7</v>
          </cell>
          <cell r="W5005">
            <v>67.8</v>
          </cell>
          <cell r="X5005" t="str">
            <v>FLEXNET DEL ECUADOR</v>
          </cell>
          <cell r="Y5005" t="str">
            <v xml:space="preserve">CALLE 28 DE JUNIO S/N Y GARCIA MORENO </v>
          </cell>
        </row>
        <row r="5006">
          <cell r="A5006" t="str">
            <v>23-52</v>
          </cell>
          <cell r="B5006">
            <v>492843</v>
          </cell>
          <cell r="C5006" t="str">
            <v>23-52</v>
          </cell>
          <cell r="D5006" t="str">
            <v>VENTURA</v>
          </cell>
          <cell r="E5006" t="str">
            <v>DESPACHO</v>
          </cell>
          <cell r="F5006" t="str">
            <v>NORMAL</v>
          </cell>
          <cell r="G5006" t="str">
            <v>FT78711</v>
          </cell>
          <cell r="H5006">
            <v>44935</v>
          </cell>
          <cell r="I5006" t="str">
            <v>ENTREGADO</v>
          </cell>
          <cell r="J5006">
            <v>44936</v>
          </cell>
          <cell r="K5006" t="str">
            <v>ASSA VALLE</v>
          </cell>
          <cell r="L5006" t="str">
            <v>CALLE ISABELA ENTRE AV. SAN LUIS Y AV.GENERAL</v>
          </cell>
          <cell r="M5006" t="str">
            <v>1790003388002</v>
          </cell>
          <cell r="P5006" t="str">
            <v>171103</v>
          </cell>
          <cell r="Q5006" t="str">
            <v>RUMIÑAHUI</v>
          </cell>
          <cell r="R5006" t="str">
            <v>PICHINCHA</v>
          </cell>
          <cell r="S5006" t="str">
            <v>SANGOLQUI</v>
          </cell>
          <cell r="T5006" t="str">
            <v>FLEXTRANS UIO</v>
          </cell>
          <cell r="U5006" t="str">
            <v>FLEXNETUIO_LOCAL</v>
          </cell>
          <cell r="V5006">
            <v>1</v>
          </cell>
          <cell r="W5006">
            <v>50</v>
          </cell>
          <cell r="X5006" t="str">
            <v>FLEXNET DEL ECUADOR</v>
          </cell>
          <cell r="Y5006" t="str">
            <v xml:space="preserve">CALLE 28 DE JUNIO S/N Y GARCIA MORENO </v>
          </cell>
        </row>
        <row r="5007">
          <cell r="A5007" t="str">
            <v>23-58</v>
          </cell>
          <cell r="B5007">
            <v>492844</v>
          </cell>
          <cell r="C5007" t="str">
            <v>23-58</v>
          </cell>
          <cell r="D5007" t="str">
            <v>VENTURA</v>
          </cell>
          <cell r="E5007" t="str">
            <v>DESPACHO</v>
          </cell>
          <cell r="F5007" t="str">
            <v>NORMAL</v>
          </cell>
          <cell r="G5007" t="str">
            <v>031002004165462</v>
          </cell>
          <cell r="H5007">
            <v>44935</v>
          </cell>
          <cell r="I5007" t="str">
            <v>ENTREGADO</v>
          </cell>
          <cell r="J5007">
            <v>44936</v>
          </cell>
          <cell r="K5007" t="str">
            <v>NORWAGEN</v>
          </cell>
          <cell r="L5007" t="str">
            <v>AV MARIANO ACOSTA # 1 Y LUIS JARAMILLO PEREZ</v>
          </cell>
          <cell r="M5007" t="str">
            <v>1791937813001</v>
          </cell>
          <cell r="P5007" t="str">
            <v>100101</v>
          </cell>
          <cell r="Q5007" t="str">
            <v>IBARRA</v>
          </cell>
          <cell r="R5007" t="str">
            <v>IMBABURA</v>
          </cell>
          <cell r="S5007" t="str">
            <v>SAN MIGUEL DE IBARRA</v>
          </cell>
          <cell r="T5007" t="str">
            <v>TRAMACO</v>
          </cell>
          <cell r="U5007" t="str">
            <v>FLEXNETUIO_PROVINCIA</v>
          </cell>
          <cell r="V5007">
            <v>4</v>
          </cell>
          <cell r="W5007">
            <v>47.1</v>
          </cell>
          <cell r="X5007" t="str">
            <v>FLEXNET DEL ECUADOR</v>
          </cell>
          <cell r="Y5007" t="str">
            <v xml:space="preserve">CALLE 28 DE JUNIO S/N Y GARCIA MORENO </v>
          </cell>
        </row>
        <row r="5008">
          <cell r="A5008" t="str">
            <v>23-55</v>
          </cell>
          <cell r="B5008">
            <v>492845</v>
          </cell>
          <cell r="C5008" t="str">
            <v>23-55</v>
          </cell>
          <cell r="D5008" t="str">
            <v>VENTURA</v>
          </cell>
          <cell r="E5008" t="str">
            <v>DESPACHO</v>
          </cell>
          <cell r="F5008" t="str">
            <v>NORMAL</v>
          </cell>
          <cell r="G5008" t="str">
            <v>FT78715</v>
          </cell>
          <cell r="H5008">
            <v>44935</v>
          </cell>
          <cell r="I5008" t="str">
            <v>ENTREGADO</v>
          </cell>
          <cell r="J5008">
            <v>44936</v>
          </cell>
          <cell r="K5008" t="str">
            <v>ECUAWAGEN</v>
          </cell>
          <cell r="L5008" t="str">
            <v> AV. DE LOS GRANADOS E14-70 E ISLA MARCHENA.</v>
          </cell>
          <cell r="M5008" t="str">
            <v>1791765842001</v>
          </cell>
          <cell r="P5008" t="str">
            <v>170503</v>
          </cell>
          <cell r="Q5008" t="str">
            <v>QUITO</v>
          </cell>
          <cell r="R5008" t="str">
            <v>PICHINCHA</v>
          </cell>
          <cell r="S5008" t="str">
            <v>QUITO</v>
          </cell>
          <cell r="T5008" t="str">
            <v>FLEXTRANS UIO</v>
          </cell>
          <cell r="U5008" t="str">
            <v>FLEXNETUIO_LOCAL</v>
          </cell>
          <cell r="V5008">
            <v>1</v>
          </cell>
          <cell r="W5008">
            <v>75</v>
          </cell>
          <cell r="X5008" t="str">
            <v>FLEXNET DEL ECUADOR</v>
          </cell>
          <cell r="Y5008" t="str">
            <v xml:space="preserve">CALLE 28 DE JUNIO S/N Y GARCIA MORENO </v>
          </cell>
        </row>
        <row r="5009">
          <cell r="A5009" t="str">
            <v>23-53</v>
          </cell>
          <cell r="B5009">
            <v>492846</v>
          </cell>
          <cell r="C5009" t="str">
            <v>23-53</v>
          </cell>
          <cell r="D5009" t="str">
            <v>VENTURA</v>
          </cell>
          <cell r="E5009" t="str">
            <v>DESPACHO</v>
          </cell>
          <cell r="F5009" t="str">
            <v>NORMAL</v>
          </cell>
          <cell r="G5009" t="str">
            <v>FT78628</v>
          </cell>
          <cell r="H5009">
            <v>44935</v>
          </cell>
          <cell r="I5009" t="str">
            <v>ENTREGADO</v>
          </cell>
          <cell r="J5009">
            <v>44936</v>
          </cell>
          <cell r="K5009" t="str">
            <v>DISMARKLUB GYE</v>
          </cell>
          <cell r="L5009" t="str">
            <v>AV. CARLOS JULIO AROSEMENA KM 11 ½</v>
          </cell>
          <cell r="M5009" t="str">
            <v>1791937813001_1</v>
          </cell>
          <cell r="P5009" t="str">
            <v>090603</v>
          </cell>
          <cell r="Q5009" t="str">
            <v>GUAYAQUIL</v>
          </cell>
          <cell r="R5009" t="str">
            <v>GUAYAS</v>
          </cell>
          <cell r="S5009" t="str">
            <v>GUAYAQUIL</v>
          </cell>
          <cell r="T5009" t="str">
            <v>FLEXTRANS GYE</v>
          </cell>
          <cell r="U5009" t="str">
            <v>FLEXNETUIO_GYE</v>
          </cell>
          <cell r="V5009">
            <v>1</v>
          </cell>
          <cell r="W5009">
            <v>5.6</v>
          </cell>
          <cell r="X5009" t="str">
            <v>FLEXNET DEL ECUADOR</v>
          </cell>
          <cell r="Y5009" t="str">
            <v xml:space="preserve">CALLE 28 DE JUNIO S/N Y GARCIA MORENO </v>
          </cell>
        </row>
        <row r="5010">
          <cell r="A5010" t="str">
            <v>23-57</v>
          </cell>
          <cell r="B5010">
            <v>492847</v>
          </cell>
          <cell r="C5010" t="str">
            <v>23-57</v>
          </cell>
          <cell r="D5010" t="str">
            <v>VENTURA</v>
          </cell>
          <cell r="E5010" t="str">
            <v>DESPACHO</v>
          </cell>
          <cell r="F5010" t="str">
            <v>NORMAL</v>
          </cell>
          <cell r="G5010" t="str">
            <v>FT78712</v>
          </cell>
          <cell r="H5010">
            <v>44935</v>
          </cell>
          <cell r="I5010" t="str">
            <v>ENTREGADO</v>
          </cell>
          <cell r="J5010">
            <v>44936</v>
          </cell>
          <cell r="K5010" t="str">
            <v>MUNDO MOTRIZ</v>
          </cell>
          <cell r="L5010" t="str">
            <v>AV. ELOY ALFARO Y DE LAS ANONAS</v>
          </cell>
          <cell r="M5010" t="str">
            <v> 1792151473001</v>
          </cell>
          <cell r="P5010" t="str">
            <v>170513</v>
          </cell>
          <cell r="Q5010" t="str">
            <v>QUITO</v>
          </cell>
          <cell r="R5010" t="str">
            <v>PICHINCHA</v>
          </cell>
          <cell r="S5010" t="str">
            <v>QUITO</v>
          </cell>
          <cell r="T5010" t="str">
            <v>FLEXTRANS UIO</v>
          </cell>
          <cell r="U5010" t="str">
            <v>FLEXNETUIO_LOCAL</v>
          </cell>
          <cell r="V5010">
            <v>4</v>
          </cell>
          <cell r="W5010">
            <v>23.3</v>
          </cell>
          <cell r="X5010" t="str">
            <v>FLEXNET DEL ECUADOR</v>
          </cell>
          <cell r="Y5010" t="str">
            <v xml:space="preserve">CALLE 28 DE JUNIO S/N Y GARCIA MORENO </v>
          </cell>
        </row>
        <row r="5011">
          <cell r="A5011" t="str">
            <v>23-46</v>
          </cell>
          <cell r="B5011">
            <v>492849</v>
          </cell>
          <cell r="C5011" t="str">
            <v>23-46</v>
          </cell>
          <cell r="D5011" t="str">
            <v>VENTURA</v>
          </cell>
          <cell r="E5011" t="str">
            <v>DESPACHO</v>
          </cell>
          <cell r="F5011" t="str">
            <v>NORMAL</v>
          </cell>
          <cell r="G5011" t="str">
            <v>FT78624</v>
          </cell>
          <cell r="H5011">
            <v>44935</v>
          </cell>
          <cell r="I5011" t="str">
            <v>ENTREGADO</v>
          </cell>
          <cell r="J5011">
            <v>44936</v>
          </cell>
          <cell r="K5011" t="str">
            <v>ASSA AMBATO MATRIZ</v>
          </cell>
          <cell r="L5011" t="str">
            <v>AV. ATAHUALPA Y RIO GUAYLLABAMBA</v>
          </cell>
          <cell r="M5011" t="str">
            <v>1890141818001_8</v>
          </cell>
          <cell r="P5011" t="str">
            <v>180103</v>
          </cell>
          <cell r="Q5011" t="str">
            <v>AMBATO</v>
          </cell>
          <cell r="R5011" t="str">
            <v>TUNGURAHUA</v>
          </cell>
          <cell r="S5011" t="str">
            <v>AMBATO</v>
          </cell>
          <cell r="T5011" t="str">
            <v>FLEXTRANS UIO</v>
          </cell>
          <cell r="U5011" t="str">
            <v>FLEXNETUIO_PROVINCIA</v>
          </cell>
          <cell r="V5011">
            <v>5</v>
          </cell>
          <cell r="W5011">
            <v>99.8</v>
          </cell>
          <cell r="X5011" t="str">
            <v>FLEXNET DEL ECUADOR</v>
          </cell>
          <cell r="Y5011" t="str">
            <v xml:space="preserve">CALLE 28 DE JUNIO S/N Y GARCIA MORENO </v>
          </cell>
        </row>
        <row r="5012">
          <cell r="A5012" t="str">
            <v>23-51</v>
          </cell>
          <cell r="B5012">
            <v>492850</v>
          </cell>
          <cell r="C5012" t="str">
            <v>23-51</v>
          </cell>
          <cell r="D5012" t="str">
            <v>VENTURA</v>
          </cell>
          <cell r="E5012" t="str">
            <v>DESPACHO</v>
          </cell>
          <cell r="F5012" t="str">
            <v>NORMAL</v>
          </cell>
          <cell r="G5012" t="str">
            <v>FT78627</v>
          </cell>
          <cell r="H5012">
            <v>44935</v>
          </cell>
          <cell r="I5012" t="str">
            <v>ENTREGADO</v>
          </cell>
          <cell r="J5012">
            <v>44936</v>
          </cell>
          <cell r="K5012" t="str">
            <v>ASSA RIOBAMBA LATONERIA</v>
          </cell>
          <cell r="L5012" t="str">
            <v>AV. LIZARZABURO Y RIO GUAYAS</v>
          </cell>
          <cell r="M5012" t="str">
            <v>1890141818001_5</v>
          </cell>
          <cell r="P5012" t="str">
            <v>060107</v>
          </cell>
          <cell r="Q5012" t="str">
            <v>RIOBAMBA</v>
          </cell>
          <cell r="R5012" t="str">
            <v>CHIMBORAZO</v>
          </cell>
          <cell r="S5012" t="str">
            <v>RIOBAMBA</v>
          </cell>
          <cell r="T5012" t="str">
            <v>FLEXTRANS UIO</v>
          </cell>
          <cell r="U5012" t="str">
            <v>FLEXNETUIO_PROVINCIA</v>
          </cell>
          <cell r="V5012">
            <v>2</v>
          </cell>
          <cell r="W5012">
            <v>26.1</v>
          </cell>
          <cell r="X5012" t="str">
            <v>FLEXNET DEL ECUADOR</v>
          </cell>
          <cell r="Y5012" t="str">
            <v xml:space="preserve">CALLE 28 DE JUNIO S/N Y GARCIA MORENO </v>
          </cell>
        </row>
        <row r="5013">
          <cell r="A5013" t="str">
            <v>2481917</v>
          </cell>
          <cell r="B5013">
            <v>492835</v>
          </cell>
          <cell r="C5013" t="str">
            <v>2481917</v>
          </cell>
          <cell r="D5013" t="str">
            <v>MDELIVERY</v>
          </cell>
          <cell r="E5013" t="str">
            <v>DESPACHO</v>
          </cell>
          <cell r="F5013" t="str">
            <v>EXPRESS</v>
          </cell>
          <cell r="G5013" t="str">
            <v>031080002481917</v>
          </cell>
          <cell r="H5013">
            <v>44935</v>
          </cell>
          <cell r="I5013" t="str">
            <v>ENTREGADO</v>
          </cell>
          <cell r="J5013">
            <v>44935</v>
          </cell>
          <cell r="K5013" t="str">
            <v xml:space="preserve">LILIANA SANTIN_COLEMUN S A </v>
          </cell>
          <cell r="L5013" t="str">
            <v>PANAMERICANA NORTE KM 7 1 2 FRENTE A CELEC ANDINA LICORES INSTALACIONES DE COLEMUN CUENCA AZUAY</v>
          </cell>
          <cell r="M5013" t="str">
            <v>0992613092001</v>
          </cell>
          <cell r="N5013" t="str">
            <v>998721985</v>
          </cell>
          <cell r="P5013" t="str">
            <v>CUENCA</v>
          </cell>
          <cell r="Q5013" t="str">
            <v>CUENCA</v>
          </cell>
          <cell r="R5013" t="str">
            <v>AZUAY</v>
          </cell>
          <cell r="T5013" t="str">
            <v>TRAMACO</v>
          </cell>
          <cell r="U5013" t="str">
            <v>FLEXNETUIO_PROVINCIA</v>
          </cell>
          <cell r="V5013">
            <v>1</v>
          </cell>
          <cell r="W5013">
            <v>1</v>
          </cell>
          <cell r="X5013" t="str">
            <v>FLEXNET ECUADOR - MDELIVERY</v>
          </cell>
          <cell r="Y5013" t="str">
            <v>CALLE 28 DE JUNIO S/N Y GARCIA MORENO ENTRADA LLANO GRANDE</v>
          </cell>
        </row>
        <row r="5014">
          <cell r="A5014" t="str">
            <v>2482038</v>
          </cell>
          <cell r="B5014">
            <v>492815</v>
          </cell>
          <cell r="C5014" t="str">
            <v>2482038</v>
          </cell>
          <cell r="D5014" t="str">
            <v>MDELIVERY</v>
          </cell>
          <cell r="E5014" t="str">
            <v>DESPACHO</v>
          </cell>
          <cell r="F5014" t="str">
            <v>NORMAL</v>
          </cell>
          <cell r="G5014" t="str">
            <v>FT78523 / 031080002482038</v>
          </cell>
          <cell r="H5014">
            <v>44935</v>
          </cell>
          <cell r="I5014" t="str">
            <v>ENTREGADO</v>
          </cell>
          <cell r="J5014">
            <v>44942</v>
          </cell>
          <cell r="K5014" t="str">
            <v>JESUS MARTIN REYES REYES_JESUS MARTIN REYES REYES</v>
          </cell>
          <cell r="L5014" t="str">
            <v>COOPERATIVA EL FORTIN MANZANA 15 92 BLOQUE 2 SOLAR 9B</v>
          </cell>
          <cell r="M5014" t="str">
            <v>0801455635001</v>
          </cell>
          <cell r="N5014" t="str">
            <v>0984778180</v>
          </cell>
          <cell r="P5014" t="str">
            <v>GUAYAQUIL</v>
          </cell>
          <cell r="Q5014" t="str">
            <v>GUAYAQUIL</v>
          </cell>
          <cell r="R5014" t="str">
            <v>GUAYAS</v>
          </cell>
          <cell r="T5014" t="str">
            <v>TRAMACO</v>
          </cell>
          <cell r="U5014" t="str">
            <v>FLEXNETUIO_GYE</v>
          </cell>
          <cell r="V5014">
            <v>1</v>
          </cell>
          <cell r="W5014">
            <v>1</v>
          </cell>
          <cell r="X5014" t="str">
            <v>FLEXNET ECUADOR - MDELIVERY</v>
          </cell>
          <cell r="Y5014" t="str">
            <v>CALLE 28 DE JUNIO S/N Y GARCIA MORENO ENTRADA LLANO GRANDE</v>
          </cell>
        </row>
        <row r="5015">
          <cell r="A5015" t="str">
            <v>2482039</v>
          </cell>
          <cell r="B5015">
            <v>492816</v>
          </cell>
          <cell r="C5015" t="str">
            <v>2482039</v>
          </cell>
          <cell r="D5015" t="str">
            <v>MDELIVERY</v>
          </cell>
          <cell r="E5015" t="str">
            <v>DESPACHO</v>
          </cell>
          <cell r="F5015" t="str">
            <v>NORMAL</v>
          </cell>
          <cell r="G5015" t="str">
            <v>031080002482039</v>
          </cell>
          <cell r="H5015">
            <v>44935</v>
          </cell>
          <cell r="I5015" t="str">
            <v>ENTREGADO</v>
          </cell>
          <cell r="J5015">
            <v>44940</v>
          </cell>
          <cell r="K5015" t="str">
            <v xml:space="preserve">KEVIN ALCIVAR_AGROINSUMOS DEL SUR AGRS S A </v>
          </cell>
          <cell r="L5015" t="str">
            <v>AV EDGAR CORDOVA CC UNIORO</v>
          </cell>
          <cell r="M5015" t="str">
            <v>0791821681001</v>
          </cell>
          <cell r="N5015" t="str">
            <v>0994989356</v>
          </cell>
          <cell r="O5015" t="str">
            <v/>
          </cell>
          <cell r="P5015" t="str">
            <v>MACHALA</v>
          </cell>
          <cell r="Q5015" t="str">
            <v>MACHALA</v>
          </cell>
          <cell r="R5015" t="str">
            <v>EL ORO</v>
          </cell>
          <cell r="T5015" t="str">
            <v>TRAMACO</v>
          </cell>
          <cell r="U5015" t="str">
            <v>FLEXNETUIO_PROVINCIA</v>
          </cell>
          <cell r="V5015">
            <v>1</v>
          </cell>
          <cell r="W5015">
            <v>1</v>
          </cell>
          <cell r="X5015" t="str">
            <v>FLEXNET ECUADOR - MDELIVERY</v>
          </cell>
          <cell r="Y5015" t="str">
            <v>CALLE 28 DE JUNIO S/N Y GARCIA MORENO ENTRADA LLANO GRANDE</v>
          </cell>
        </row>
        <row r="5016">
          <cell r="A5016" t="str">
            <v>2482041</v>
          </cell>
          <cell r="B5016">
            <v>492817</v>
          </cell>
          <cell r="C5016" t="str">
            <v>2482041</v>
          </cell>
          <cell r="D5016" t="str">
            <v>MDELIVERY</v>
          </cell>
          <cell r="E5016" t="str">
            <v>DESPACHO</v>
          </cell>
          <cell r="F5016" t="str">
            <v>NORMAL</v>
          </cell>
          <cell r="G5016" t="str">
            <v>FT78517</v>
          </cell>
          <cell r="H5016">
            <v>44935</v>
          </cell>
          <cell r="I5016" t="str">
            <v>ENTREGADO</v>
          </cell>
          <cell r="J5016">
            <v>44936</v>
          </cell>
          <cell r="K5016" t="str">
            <v>BEATRIZ LILIANA OBANDO OLIVEROS_BEATRIZ LILIANA OBANDO OLIVEROS</v>
          </cell>
          <cell r="L5016" t="str">
            <v>EL BEATERIO S48D Referencias AL FRENTE DEL CENTRO DE SALUD EL BEATERIO CASA DE COLOR BLANCA DE 4 PISOS LLAMAR PARA Q BAJE ABRIR</v>
          </cell>
          <cell r="M5016" t="str">
            <v>0803601145001</v>
          </cell>
          <cell r="N5016" t="str">
            <v>0981595251</v>
          </cell>
          <cell r="O5016" t="str">
            <v/>
          </cell>
          <cell r="P5016" t="str">
            <v>QUITO</v>
          </cell>
          <cell r="Q5016" t="str">
            <v>QUITO</v>
          </cell>
          <cell r="R5016" t="str">
            <v>PICHINCHA</v>
          </cell>
          <cell r="T5016" t="str">
            <v>FLEXTRANS UIO</v>
          </cell>
          <cell r="U5016" t="str">
            <v>FLEXNETUIO_LOCAL</v>
          </cell>
          <cell r="V5016">
            <v>1</v>
          </cell>
          <cell r="W5016">
            <v>1</v>
          </cell>
          <cell r="X5016" t="str">
            <v>FLEXNET ECUADOR - MDELIVERY</v>
          </cell>
          <cell r="Y5016" t="str">
            <v>CALLE 28 DE JUNIO S/N Y GARCIA MORENO ENTRADA LLANO GRANDE</v>
          </cell>
        </row>
        <row r="5017">
          <cell r="A5017" t="str">
            <v>2482042</v>
          </cell>
          <cell r="B5017">
            <v>492818</v>
          </cell>
          <cell r="C5017" t="str">
            <v>2482042</v>
          </cell>
          <cell r="D5017" t="str">
            <v>MDELIVERY</v>
          </cell>
          <cell r="E5017" t="str">
            <v>DESPACHO</v>
          </cell>
          <cell r="F5017" t="str">
            <v>NORMAL</v>
          </cell>
          <cell r="G5017" t="str">
            <v>FT78532</v>
          </cell>
          <cell r="H5017">
            <v>44935</v>
          </cell>
          <cell r="I5017" t="str">
            <v>ENTREGADO</v>
          </cell>
          <cell r="J5017">
            <v>44936</v>
          </cell>
          <cell r="K5017" t="str">
            <v xml:space="preserve">MARIA MARGARITA GUZMAN GUZMAN O CARMEN REINOSO_AQUARENT Y SERVICE C A </v>
          </cell>
          <cell r="L5017" t="str">
            <v>AV DE LAS AMERICAS CENTRO CONVENCIONES EMPRESARIAL 2 OFICINA 16</v>
          </cell>
          <cell r="M5017" t="str">
            <v>0992437715001</v>
          </cell>
          <cell r="N5017" t="str">
            <v>0958713922</v>
          </cell>
          <cell r="O5017" t="str">
            <v/>
          </cell>
          <cell r="P5017" t="str">
            <v>GUAYAQUIL</v>
          </cell>
          <cell r="Q5017" t="str">
            <v>GUAYAQUIL</v>
          </cell>
          <cell r="R5017" t="str">
            <v>GUAYAS</v>
          </cell>
          <cell r="T5017" t="str">
            <v>ITSACOURIER</v>
          </cell>
          <cell r="U5017" t="str">
            <v>FLEXNETUIO_GYE</v>
          </cell>
          <cell r="V5017">
            <v>1</v>
          </cell>
          <cell r="W5017">
            <v>1</v>
          </cell>
          <cell r="X5017" t="str">
            <v>FLEXNET ECUADOR - MDELIVERY</v>
          </cell>
          <cell r="Y5017" t="str">
            <v>CALLE 28 DE JUNIO S/N Y GARCIA MORENO ENTRADA LLANO GRANDE</v>
          </cell>
        </row>
        <row r="5018">
          <cell r="A5018" t="str">
            <v>2482043</v>
          </cell>
          <cell r="B5018">
            <v>492819</v>
          </cell>
          <cell r="C5018" t="str">
            <v>2482043</v>
          </cell>
          <cell r="D5018" t="str">
            <v>MDELIVERY</v>
          </cell>
          <cell r="E5018" t="str">
            <v>DESPACHO</v>
          </cell>
          <cell r="F5018" t="str">
            <v>NORMAL</v>
          </cell>
          <cell r="G5018" t="str">
            <v>FT78531</v>
          </cell>
          <cell r="H5018">
            <v>44935</v>
          </cell>
          <cell r="I5018" t="str">
            <v>ENTREGADO</v>
          </cell>
          <cell r="J5018">
            <v>44936</v>
          </cell>
          <cell r="K5018" t="str">
            <v xml:space="preserve"> CHANGO VENEGAS BRYAN STEVEN _CHANGO VENEGAS BRYAN STEVEN</v>
          </cell>
          <cell r="L5018" t="str">
            <v>LOMAS DE LA FLORIDA MZ 914 SL 5 BAJANDO TERCERA LOMA A MEDIA CUADRA A LA DERECHA DONDE HAY UN PUESTO DE SALCHIPAPA CASA 2 PISOS AZUL</v>
          </cell>
          <cell r="M5018" t="str">
            <v>0957854847001</v>
          </cell>
          <cell r="N5018" t="str">
            <v>0992131283</v>
          </cell>
          <cell r="O5018" t="str">
            <v/>
          </cell>
          <cell r="P5018" t="str">
            <v>GUAYAQUIL</v>
          </cell>
          <cell r="Q5018" t="str">
            <v>GUAYAQUIL</v>
          </cell>
          <cell r="R5018" t="str">
            <v>GUAYAS</v>
          </cell>
          <cell r="T5018" t="str">
            <v>ITSACOURIER</v>
          </cell>
          <cell r="U5018" t="str">
            <v>FLEXNETUIO_GYE</v>
          </cell>
          <cell r="V5018">
            <v>1</v>
          </cell>
          <cell r="W5018">
            <v>1</v>
          </cell>
          <cell r="X5018" t="str">
            <v>FLEXNET ECUADOR - MDELIVERY</v>
          </cell>
          <cell r="Y5018" t="str">
            <v>CALLE 28 DE JUNIO S/N Y GARCIA MORENO ENTRADA LLANO GRANDE</v>
          </cell>
        </row>
        <row r="5019">
          <cell r="A5019" t="str">
            <v>2482047</v>
          </cell>
          <cell r="B5019">
            <v>492820</v>
          </cell>
          <cell r="C5019" t="str">
            <v>2482047</v>
          </cell>
          <cell r="D5019" t="str">
            <v>MDELIVERY</v>
          </cell>
          <cell r="E5019" t="str">
            <v>DESPACHO</v>
          </cell>
          <cell r="F5019" t="str">
            <v>DERIVADO PICK UP</v>
          </cell>
          <cell r="G5019" t="str">
            <v>031080002482047</v>
          </cell>
          <cell r="H5019">
            <v>44935</v>
          </cell>
          <cell r="I5019" t="str">
            <v>ENTREGADO</v>
          </cell>
          <cell r="J5019">
            <v>44936</v>
          </cell>
          <cell r="K5019" t="str">
            <v>EVELYN LESLIE PAZMINO ORDONEZ_EVELYN LESLIE PAZMINO ORDONEZ</v>
          </cell>
          <cell r="L5019" t="str">
            <v>retira en oficinas de tramaco frente a San Marino</v>
          </cell>
          <cell r="M5019" t="str">
            <v>0957273063001</v>
          </cell>
          <cell r="N5019" t="str">
            <v>0978660238</v>
          </cell>
          <cell r="O5019" t="str">
            <v/>
          </cell>
          <cell r="P5019" t="str">
            <v>GUAYAQUIL</v>
          </cell>
          <cell r="Q5019" t="str">
            <v>GUAYAQUIL</v>
          </cell>
          <cell r="R5019" t="str">
            <v>GUAYAS</v>
          </cell>
          <cell r="T5019" t="str">
            <v>TRAMACO</v>
          </cell>
          <cell r="U5019" t="str">
            <v>FLEXNETUIO_GYE</v>
          </cell>
          <cell r="V5019">
            <v>1</v>
          </cell>
          <cell r="W5019">
            <v>1</v>
          </cell>
          <cell r="X5019" t="str">
            <v>FLEXNET ECUADOR - MDELIVERY</v>
          </cell>
          <cell r="Y5019" t="str">
            <v>CALLE 28 DE JUNIO S/N Y GARCIA MORENO ENTRADA LLANO GRANDE</v>
          </cell>
        </row>
        <row r="5020">
          <cell r="A5020" t="str">
            <v>2482050</v>
          </cell>
          <cell r="B5020">
            <v>492821</v>
          </cell>
          <cell r="C5020" t="str">
            <v>2482050</v>
          </cell>
          <cell r="D5020" t="str">
            <v>MDELIVERY</v>
          </cell>
          <cell r="E5020" t="str">
            <v>DESPACHO</v>
          </cell>
          <cell r="F5020" t="str">
            <v>DERIVADO PICK UP</v>
          </cell>
          <cell r="G5020" t="str">
            <v>031080002482050</v>
          </cell>
          <cell r="H5020">
            <v>44935</v>
          </cell>
          <cell r="I5020" t="str">
            <v>ENTREGADO</v>
          </cell>
          <cell r="J5020">
            <v>44936</v>
          </cell>
          <cell r="K5020" t="str">
            <v>ROSA MARGARITA VIEJO MENDOZA_ROSA MARGARITA VIEJO MENDOZA</v>
          </cell>
          <cell r="L5020" t="str">
            <v>RETIRO EN OFICINA DE TRAMACO FRENTE A SAN MARINO</v>
          </cell>
          <cell r="M5020" t="str">
            <v>0913869392001</v>
          </cell>
          <cell r="N5020" t="str">
            <v>0982574958</v>
          </cell>
          <cell r="O5020" t="str">
            <v/>
          </cell>
          <cell r="P5020" t="str">
            <v>GUAYAQUIL</v>
          </cell>
          <cell r="Q5020" t="str">
            <v>GUAYAQUIL</v>
          </cell>
          <cell r="R5020" t="str">
            <v>GUAYAS</v>
          </cell>
          <cell r="T5020" t="str">
            <v>TRAMACO</v>
          </cell>
          <cell r="U5020" t="str">
            <v>FLEXNETUIO_GYE</v>
          </cell>
          <cell r="V5020">
            <v>1</v>
          </cell>
          <cell r="W5020">
            <v>1</v>
          </cell>
          <cell r="X5020" t="str">
            <v>FLEXNET ECUADOR - MDELIVERY</v>
          </cell>
          <cell r="Y5020" t="str">
            <v>CALLE 28 DE JUNIO S/N Y GARCIA MORENO ENTRADA LLANO GRANDE</v>
          </cell>
        </row>
        <row r="5021">
          <cell r="A5021" t="str">
            <v>2482051</v>
          </cell>
          <cell r="B5021">
            <v>492822</v>
          </cell>
          <cell r="C5021" t="str">
            <v>2482051</v>
          </cell>
          <cell r="D5021" t="str">
            <v>MDELIVERY</v>
          </cell>
          <cell r="E5021" t="str">
            <v>DESPACHO</v>
          </cell>
          <cell r="F5021" t="str">
            <v>NORMAL</v>
          </cell>
          <cell r="G5021" t="str">
            <v>031080002482051</v>
          </cell>
          <cell r="H5021">
            <v>44935</v>
          </cell>
          <cell r="I5021" t="str">
            <v>ENTREGADO</v>
          </cell>
          <cell r="J5021">
            <v>44936</v>
          </cell>
          <cell r="K5021" t="str">
            <v>MAYBE MADELAINE LEON NAGUA_MAYBE MADELAINE LEON NAGUA</v>
          </cell>
          <cell r="L5021" t="str">
            <v>CDLA LOS VERGELAS SECTOR B MZ 1 V2 CASA DE COLOR CREMA DE 2 PISOS ATRAS DE LA ESCUELA ENRIQUETA ES LA UNICA CASA</v>
          </cell>
          <cell r="M5021" t="str">
            <v>0704954759001</v>
          </cell>
          <cell r="N5021" t="str">
            <v>0980322430</v>
          </cell>
          <cell r="O5021" t="str">
            <v/>
          </cell>
          <cell r="P5021" t="str">
            <v>MACHALA</v>
          </cell>
          <cell r="Q5021" t="str">
            <v>MACHALA</v>
          </cell>
          <cell r="R5021" t="str">
            <v>EL ORO</v>
          </cell>
          <cell r="T5021" t="str">
            <v>TRAMACO</v>
          </cell>
          <cell r="U5021" t="str">
            <v>FLEXNETUIO_PROVINCIA</v>
          </cell>
          <cell r="V5021">
            <v>1</v>
          </cell>
          <cell r="W5021">
            <v>1</v>
          </cell>
          <cell r="X5021" t="str">
            <v>FLEXNET ECUADOR - MDELIVERY</v>
          </cell>
          <cell r="Y5021" t="str">
            <v>CALLE 28 DE JUNIO S/N Y GARCIA MORENO ENTRADA LLANO GRANDE</v>
          </cell>
        </row>
        <row r="5022">
          <cell r="A5022" t="str">
            <v>2482052</v>
          </cell>
          <cell r="B5022">
            <v>492823</v>
          </cell>
          <cell r="C5022" t="str">
            <v>2482052</v>
          </cell>
          <cell r="D5022" t="str">
            <v>MDELIVERY</v>
          </cell>
          <cell r="E5022" t="str">
            <v>DESPACHO</v>
          </cell>
          <cell r="F5022" t="str">
            <v>NORMAL</v>
          </cell>
          <cell r="G5022" t="str">
            <v>031080002482052</v>
          </cell>
          <cell r="H5022">
            <v>44935</v>
          </cell>
          <cell r="I5022" t="str">
            <v>ENTREGADO</v>
          </cell>
          <cell r="J5022">
            <v>44937</v>
          </cell>
          <cell r="K5022" t="str">
            <v>JORGE ELIESER LOPEZ ESTUPINAN_JORGE ELIESER LOPEZ ESTUPINAN</v>
          </cell>
          <cell r="L5022" t="str">
            <v>Parroquia 7 de Octubre Calle 7ma entre la E y la F Casa color blanco con rejas rojas tiene dos palmeras y un porton de garaje de cemento sin pintar</v>
          </cell>
          <cell r="M5022" t="str">
            <v>0802463588001</v>
          </cell>
          <cell r="N5022" t="str">
            <v>0982692528/0968372311</v>
          </cell>
          <cell r="O5022" t="str">
            <v/>
          </cell>
          <cell r="P5022" t="str">
            <v>QUEVEDO</v>
          </cell>
          <cell r="Q5022" t="str">
            <v>QUEVEDO</v>
          </cell>
          <cell r="R5022" t="str">
            <v>LOS RIOS</v>
          </cell>
          <cell r="T5022" t="str">
            <v>TRAMACO</v>
          </cell>
          <cell r="U5022" t="str">
            <v>FLEXNETUIO_PROVINCIA</v>
          </cell>
          <cell r="V5022">
            <v>1</v>
          </cell>
          <cell r="W5022">
            <v>1</v>
          </cell>
          <cell r="X5022" t="str">
            <v>FLEXNET ECUADOR - MDELIVERY</v>
          </cell>
          <cell r="Y5022" t="str">
            <v>CALLE 28 DE JUNIO S/N Y GARCIA MORENO ENTRADA LLANO GRANDE</v>
          </cell>
        </row>
        <row r="5023">
          <cell r="A5023" t="str">
            <v>2482057</v>
          </cell>
          <cell r="B5023">
            <v>492824</v>
          </cell>
          <cell r="C5023" t="str">
            <v>2482057</v>
          </cell>
          <cell r="D5023" t="str">
            <v>MDELIVERY</v>
          </cell>
          <cell r="E5023" t="str">
            <v>DESPACHO</v>
          </cell>
          <cell r="F5023" t="str">
            <v>NORMAL</v>
          </cell>
          <cell r="G5023" t="str">
            <v>FT78536</v>
          </cell>
          <cell r="H5023">
            <v>44935</v>
          </cell>
          <cell r="I5023" t="str">
            <v>ENTREGADO</v>
          </cell>
          <cell r="J5023">
            <v>44936</v>
          </cell>
          <cell r="K5023" t="str">
            <v>DENISSE SANCHEZ_FUNDACION ALEMAN HUMBOLDT SAMBORONDON</v>
          </cell>
          <cell r="L5023" t="str">
            <v xml:space="preserve">CIUDAD CELESTE AV LEON FEBRES CORDERO 4571 SAMBORONDON EN COLEGIO ALEMAN DE SAMBORONDON </v>
          </cell>
          <cell r="M5023" t="str">
            <v>0993331228001</v>
          </cell>
          <cell r="N5023" t="str">
            <v>0994482320</v>
          </cell>
          <cell r="O5023" t="str">
            <v/>
          </cell>
          <cell r="P5023" t="str">
            <v>GUAYAQUIL</v>
          </cell>
          <cell r="Q5023" t="str">
            <v>GUAYAQUIL</v>
          </cell>
          <cell r="R5023" t="str">
            <v>GUAYAS</v>
          </cell>
          <cell r="T5023" t="str">
            <v>ITSACOURIER</v>
          </cell>
          <cell r="U5023" t="str">
            <v>FLEXNETUIO_GYE</v>
          </cell>
          <cell r="V5023">
            <v>1</v>
          </cell>
          <cell r="W5023">
            <v>1</v>
          </cell>
          <cell r="X5023" t="str">
            <v>FLEXNET ECUADOR - MDELIVERY</v>
          </cell>
          <cell r="Y5023" t="str">
            <v>CALLE 28 DE JUNIO S/N Y GARCIA MORENO ENTRADA LLANO GRANDE</v>
          </cell>
        </row>
        <row r="5024">
          <cell r="A5024" t="str">
            <v>2482060</v>
          </cell>
          <cell r="B5024">
            <v>492825</v>
          </cell>
          <cell r="C5024" t="str">
            <v>2482060</v>
          </cell>
          <cell r="D5024" t="str">
            <v>MDELIVERY</v>
          </cell>
          <cell r="E5024" t="str">
            <v>DESPACHO</v>
          </cell>
          <cell r="F5024" t="str">
            <v>NORMAL</v>
          </cell>
          <cell r="G5024" t="str">
            <v>FT78515</v>
          </cell>
          <cell r="H5024">
            <v>44935</v>
          </cell>
          <cell r="I5024" t="str">
            <v>ENTREGADO</v>
          </cell>
          <cell r="J5024">
            <v>44937</v>
          </cell>
          <cell r="K5024" t="str">
            <v xml:space="preserve">Viviana Peralta_YANBAL ECUADOR S A </v>
          </cell>
          <cell r="L5024" t="str">
            <v>Av De la Republica E 7 61 y Martin Carrion Edif Titaniuim</v>
          </cell>
          <cell r="M5024" t="str">
            <v>0990340234001</v>
          </cell>
          <cell r="N5024" t="str">
            <v>0983319046</v>
          </cell>
          <cell r="O5024" t="str">
            <v/>
          </cell>
          <cell r="P5024" t="str">
            <v>QUITO</v>
          </cell>
          <cell r="Q5024" t="str">
            <v>QUITO</v>
          </cell>
          <cell r="R5024" t="str">
            <v>PICHINCHA</v>
          </cell>
          <cell r="T5024" t="str">
            <v>FLEXTRANS UIO</v>
          </cell>
          <cell r="U5024" t="str">
            <v>FLEXNETUIO_LOCAL</v>
          </cell>
          <cell r="V5024">
            <v>1</v>
          </cell>
          <cell r="W5024">
            <v>1</v>
          </cell>
          <cell r="X5024" t="str">
            <v>FLEXNET ECUADOR - MDELIVERY</v>
          </cell>
          <cell r="Y5024" t="str">
            <v>CALLE 28 DE JUNIO S/N Y GARCIA MORENO ENTRADA LLANO GRANDE</v>
          </cell>
        </row>
        <row r="5025">
          <cell r="A5025" t="str">
            <v>2482110</v>
          </cell>
          <cell r="B5025">
            <v>492826</v>
          </cell>
          <cell r="C5025" t="str">
            <v>2482110</v>
          </cell>
          <cell r="D5025" t="str">
            <v>MDELIVERY</v>
          </cell>
          <cell r="E5025" t="str">
            <v>DESPACHO</v>
          </cell>
          <cell r="F5025" t="str">
            <v>NORMAL</v>
          </cell>
          <cell r="G5025" t="str">
            <v>FT78518</v>
          </cell>
          <cell r="H5025">
            <v>44935</v>
          </cell>
          <cell r="I5025" t="str">
            <v>ENTREGADO</v>
          </cell>
          <cell r="J5025">
            <v>44936</v>
          </cell>
          <cell r="K5025" t="str">
            <v>Cristian Paredes_BANCO PICHINCHA CA</v>
          </cell>
          <cell r="L5025" t="str">
            <v>Amazonas 4560 y Pereira Edf Matriz 7mo piso</v>
          </cell>
          <cell r="M5025" t="str">
            <v>1790010937001</v>
          </cell>
          <cell r="N5025" t="str">
            <v>0999059226</v>
          </cell>
          <cell r="O5025" t="str">
            <v/>
          </cell>
          <cell r="P5025" t="str">
            <v>QUITO</v>
          </cell>
          <cell r="Q5025" t="str">
            <v>QUITO</v>
          </cell>
          <cell r="R5025" t="str">
            <v>PICHINCHA</v>
          </cell>
          <cell r="T5025" t="str">
            <v>FLEXTRANS UIO</v>
          </cell>
          <cell r="U5025" t="str">
            <v>FLEXNETUIO_LOCAL</v>
          </cell>
          <cell r="V5025">
            <v>1</v>
          </cell>
          <cell r="W5025">
            <v>1</v>
          </cell>
          <cell r="X5025" t="str">
            <v>FLEXNET ECUADOR - MDELIVERY</v>
          </cell>
          <cell r="Y5025" t="str">
            <v>CALLE 28 DE JUNIO S/N Y GARCIA MORENO ENTRADA LLANO GRANDE</v>
          </cell>
        </row>
        <row r="5026">
          <cell r="A5026" t="str">
            <v>2482130</v>
          </cell>
          <cell r="B5026">
            <v>492827</v>
          </cell>
          <cell r="C5026" t="str">
            <v>2482130</v>
          </cell>
          <cell r="D5026" t="str">
            <v>MDELIVERY</v>
          </cell>
          <cell r="E5026" t="str">
            <v>DESPACHO</v>
          </cell>
          <cell r="F5026" t="str">
            <v>NORMAL</v>
          </cell>
          <cell r="G5026" t="str">
            <v>FT78508</v>
          </cell>
          <cell r="H5026">
            <v>44935</v>
          </cell>
          <cell r="I5026" t="str">
            <v>ENTREGADO</v>
          </cell>
          <cell r="J5026">
            <v>44936</v>
          </cell>
          <cell r="K5026" t="str">
            <v xml:space="preserve">Geovanny Ramirez y o Sandra Chavez_EMPRESAS PINTO S A </v>
          </cell>
          <cell r="L5026" t="str">
            <v>Av de la Prensa N70 121 y Pablo Picasso Conjunto arrendamiento las Violetas sector el Condado</v>
          </cell>
          <cell r="M5026" t="str">
            <v>1090033944001</v>
          </cell>
          <cell r="N5026" t="str">
            <v>0983373297 / 0992696093</v>
          </cell>
          <cell r="O5026" t="str">
            <v/>
          </cell>
          <cell r="P5026" t="str">
            <v>QUITO</v>
          </cell>
          <cell r="Q5026" t="str">
            <v>QUITO</v>
          </cell>
          <cell r="R5026" t="str">
            <v>PICHINCHA</v>
          </cell>
          <cell r="T5026" t="str">
            <v>FLEXTRANS UIO</v>
          </cell>
          <cell r="U5026" t="str">
            <v>FLEXNETUIO_LOCAL</v>
          </cell>
          <cell r="V5026">
            <v>1</v>
          </cell>
          <cell r="W5026">
            <v>1</v>
          </cell>
          <cell r="X5026" t="str">
            <v>FLEXNET ECUADOR - MDELIVERY</v>
          </cell>
          <cell r="Y5026" t="str">
            <v>CALLE 28 DE JUNIO S/N Y GARCIA MORENO ENTRADA LLANO GRANDE</v>
          </cell>
        </row>
        <row r="5027">
          <cell r="A5027" t="str">
            <v>2482140</v>
          </cell>
          <cell r="B5027">
            <v>492828</v>
          </cell>
          <cell r="C5027" t="str">
            <v>2482140</v>
          </cell>
          <cell r="D5027" t="str">
            <v>MDELIVERY</v>
          </cell>
          <cell r="E5027" t="str">
            <v>DESPACHO</v>
          </cell>
          <cell r="F5027" t="str">
            <v>NORMAL</v>
          </cell>
          <cell r="G5027" t="str">
            <v>FT78514</v>
          </cell>
          <cell r="H5027">
            <v>44935</v>
          </cell>
          <cell r="I5027" t="str">
            <v>ENTREGADO</v>
          </cell>
          <cell r="J5027">
            <v>44936</v>
          </cell>
          <cell r="K5027" t="str">
            <v xml:space="preserve">PAULINA LARA_VITA ALIMENTOS C A </v>
          </cell>
          <cell r="L5027" t="str">
            <v xml:space="preserve">CALLE PEDRO PINTO Y VIA NAPO SECTOR PASTEURIZADORA QUITO </v>
          </cell>
          <cell r="M5027" t="str">
            <v>1790050564001</v>
          </cell>
          <cell r="N5027" t="str">
            <v>0998756080</v>
          </cell>
          <cell r="O5027" t="str">
            <v/>
          </cell>
          <cell r="P5027" t="str">
            <v>QUITO</v>
          </cell>
          <cell r="Q5027" t="str">
            <v>QUITO</v>
          </cell>
          <cell r="R5027" t="str">
            <v>PICHINCHA</v>
          </cell>
          <cell r="T5027" t="str">
            <v>FLEXTRANS UIO</v>
          </cell>
          <cell r="U5027" t="str">
            <v>FLEXNETUIO_LOCAL</v>
          </cell>
          <cell r="V5027">
            <v>1</v>
          </cell>
          <cell r="W5027">
            <v>1</v>
          </cell>
          <cell r="X5027" t="str">
            <v>FLEXNET ECUADOR - MDELIVERY</v>
          </cell>
          <cell r="Y5027" t="str">
            <v>CALLE 28 DE JUNIO S/N Y GARCIA MORENO ENTRADA LLANO GRANDE</v>
          </cell>
        </row>
        <row r="5028">
          <cell r="A5028" t="str">
            <v>2482150</v>
          </cell>
          <cell r="B5028">
            <v>492829</v>
          </cell>
          <cell r="C5028" t="str">
            <v>2482150</v>
          </cell>
          <cell r="D5028" t="str">
            <v>MDELIVERY</v>
          </cell>
          <cell r="E5028" t="str">
            <v>DESPACHO</v>
          </cell>
          <cell r="F5028" t="str">
            <v>NORMAL</v>
          </cell>
          <cell r="G5028" t="str">
            <v>FT78509</v>
          </cell>
          <cell r="H5028">
            <v>44935</v>
          </cell>
          <cell r="I5028" t="str">
            <v>ENTREGADO</v>
          </cell>
          <cell r="J5028">
            <v>44938</v>
          </cell>
          <cell r="K5028" t="str">
            <v xml:space="preserve"> Ximena Montoya_CASABACA S A </v>
          </cell>
          <cell r="L5028" t="str">
            <v xml:space="preserve"> Av 10 de agosto N21 281 Y CARRION CASABACA MATRIZ</v>
          </cell>
          <cell r="M5028" t="str">
            <v>1790009459001</v>
          </cell>
          <cell r="N5028" t="str">
            <v>0984697348</v>
          </cell>
          <cell r="O5028" t="str">
            <v/>
          </cell>
          <cell r="P5028" t="str">
            <v>QUITO</v>
          </cell>
          <cell r="Q5028" t="str">
            <v>QUITO</v>
          </cell>
          <cell r="R5028" t="str">
            <v>PICHINCHA</v>
          </cell>
          <cell r="T5028" t="str">
            <v>FLEXTRANS UIO</v>
          </cell>
          <cell r="U5028" t="str">
            <v>FLEXNETUIO_LOCAL</v>
          </cell>
          <cell r="V5028">
            <v>1</v>
          </cell>
          <cell r="W5028">
            <v>1</v>
          </cell>
          <cell r="X5028" t="str">
            <v>FLEXNET ECUADOR - MDELIVERY</v>
          </cell>
          <cell r="Y5028" t="str">
            <v>CALLE 28 DE JUNIO S/N Y GARCIA MORENO ENTRADA LLANO GRANDE</v>
          </cell>
        </row>
        <row r="5029">
          <cell r="A5029" t="str">
            <v>2482160</v>
          </cell>
          <cell r="B5029">
            <v>492830</v>
          </cell>
          <cell r="C5029" t="str">
            <v>2482160</v>
          </cell>
          <cell r="D5029" t="str">
            <v>MDELIVERY</v>
          </cell>
          <cell r="E5029" t="str">
            <v>DESPACHO</v>
          </cell>
          <cell r="F5029" t="str">
            <v>NORMAL</v>
          </cell>
          <cell r="G5029" t="str">
            <v>031080002482160</v>
          </cell>
          <cell r="H5029">
            <v>44935</v>
          </cell>
          <cell r="I5029" t="str">
            <v>ENTREGADO</v>
          </cell>
          <cell r="J5029">
            <v>44936</v>
          </cell>
          <cell r="K5029" t="str">
            <v>JHON STEVEN RAMIREZ MUNOZ_JHON STEVEN RAMIREZ MUNOZ</v>
          </cell>
          <cell r="L5029" t="str">
            <v xml:space="preserve"> SANTO DOMINGO DE LOS TSaCHILAS CIUDAD SANTO DOMINGO CALLE RIO PASTAZA Y CALLE RiO TIPUTINI EN LA LAVADORA Y LUBRICADORA ENDARA A 100 METROS DEL COLEGIO MARIANO AGUILERA COMUNICARSE CON EL SR ANTES DE</v>
          </cell>
          <cell r="M5029" t="str">
            <v>2350555278001</v>
          </cell>
          <cell r="N5029" t="str">
            <v>0980220487</v>
          </cell>
          <cell r="O5029" t="str">
            <v/>
          </cell>
          <cell r="P5029" t="str">
            <v>SANTO DOMINGO</v>
          </cell>
          <cell r="Q5029" t="str">
            <v>SANTO DOMINGO</v>
          </cell>
          <cell r="R5029" t="str">
            <v>SANTO DOMINGO DE LOS TSACHILAS</v>
          </cell>
          <cell r="T5029" t="str">
            <v>TRAMACO</v>
          </cell>
          <cell r="U5029" t="str">
            <v>FLEXNETUIO_PROVINCIA</v>
          </cell>
          <cell r="V5029">
            <v>1</v>
          </cell>
          <cell r="W5029">
            <v>1</v>
          </cell>
          <cell r="X5029" t="str">
            <v>FLEXNET ECUADOR - MDELIVERY</v>
          </cell>
          <cell r="Y5029" t="str">
            <v>CALLE 28 DE JUNIO S/N Y GARCIA MORENO ENTRADA LLANO GRANDE</v>
          </cell>
        </row>
        <row r="5030">
          <cell r="A5030" t="str">
            <v>2482161</v>
          </cell>
          <cell r="B5030">
            <v>492831</v>
          </cell>
          <cell r="C5030" t="str">
            <v>2482161</v>
          </cell>
          <cell r="D5030" t="str">
            <v>MDELIVERY</v>
          </cell>
          <cell r="E5030" t="str">
            <v>DESPACHO</v>
          </cell>
          <cell r="F5030" t="str">
            <v>NORMAL</v>
          </cell>
          <cell r="G5030" t="str">
            <v>031080002482161</v>
          </cell>
          <cell r="H5030">
            <v>44935</v>
          </cell>
          <cell r="I5030" t="str">
            <v>ENTREGADO</v>
          </cell>
          <cell r="J5030">
            <v>44936</v>
          </cell>
          <cell r="K5030" t="str">
            <v>LIMBERG JOSE ROSADO SALTOS ANGELA BIENVENIDA SALTOS ZAMBRANO C I 1303704530 NUMERO DE CONTACTO 0999132657_LIMBERG JOSE ROSADO SALTOS</v>
          </cell>
          <cell r="L5030" t="str">
            <v>SANTO DOMINGO DE LOS TSaCHILAS PARROQUIA RIO VERDE PLAN DE VIVIENDA COOP LOS GIRASOLES CALLE H 19 Y AV 3 CASA DE 2 PISOS COLOR BLANCO HUESO FRENTE AL COLISEO COMUNICARSE CON EL SR ANTES DE ACERCARSE A</v>
          </cell>
          <cell r="M5030" t="str">
            <v>1308771359001</v>
          </cell>
          <cell r="N5030" t="str">
            <v>0994295297</v>
          </cell>
          <cell r="O5030" t="str">
            <v/>
          </cell>
          <cell r="P5030" t="str">
            <v>SANTO DOMINGO</v>
          </cell>
          <cell r="Q5030" t="str">
            <v>SANTO DOMINGO</v>
          </cell>
          <cell r="R5030" t="str">
            <v>SANTO DOMINGO DE LOS TSACHILAS</v>
          </cell>
          <cell r="T5030" t="str">
            <v>TRAMACO</v>
          </cell>
          <cell r="U5030" t="str">
            <v>FLEXNETUIO_PROVINCIA</v>
          </cell>
          <cell r="V5030">
            <v>1</v>
          </cell>
          <cell r="W5030">
            <v>1</v>
          </cell>
          <cell r="X5030" t="str">
            <v>FLEXNET ECUADOR - MDELIVERY</v>
          </cell>
          <cell r="Y5030" t="str">
            <v>CALLE 28 DE JUNIO S/N Y GARCIA MORENO ENTRADA LLANO GRANDE</v>
          </cell>
        </row>
        <row r="5031">
          <cell r="A5031" t="str">
            <v>2482162</v>
          </cell>
          <cell r="B5031">
            <v>492832</v>
          </cell>
          <cell r="C5031" t="str">
            <v>2482162</v>
          </cell>
          <cell r="D5031" t="str">
            <v>MDELIVERY</v>
          </cell>
          <cell r="E5031" t="str">
            <v>DESPACHO</v>
          </cell>
          <cell r="F5031" t="str">
            <v>DERIVADO PICK UP</v>
          </cell>
          <cell r="G5031" t="str">
            <v>031080002482162</v>
          </cell>
          <cell r="H5031">
            <v>44935</v>
          </cell>
          <cell r="I5031" t="str">
            <v>ENTREGADO</v>
          </cell>
          <cell r="J5031">
            <v>44938</v>
          </cell>
          <cell r="K5031" t="str">
            <v>1206750224 VALERO PACHECO RUTH GARDENIA_WILMER DANILO SANCHEZ GAONA</v>
          </cell>
          <cell r="L5031" t="str">
            <v>LOS RiOS RETIRO AGENCIA TRAMACO BABAHOYO MALECON 721 MARTIN ICAZA DIAGONAL AL KFC RETIRO AGENCIA TRAMACO BABAHOYO</v>
          </cell>
          <cell r="M5031" t="str">
            <v>0704630052001</v>
          </cell>
          <cell r="N5031" t="str">
            <v>0963712252</v>
          </cell>
          <cell r="O5031" t="str">
            <v/>
          </cell>
          <cell r="P5031" t="str">
            <v>BABAHOYO</v>
          </cell>
          <cell r="Q5031" t="str">
            <v>BABAHOYO</v>
          </cell>
          <cell r="R5031" t="str">
            <v>LOS RIOS</v>
          </cell>
          <cell r="S5031" t="str">
            <v>BABAHOYO - LA VIRGINIA</v>
          </cell>
          <cell r="T5031" t="str">
            <v>TRAMACO</v>
          </cell>
          <cell r="U5031" t="str">
            <v>FLEXNETUIO_PROVINCIA</v>
          </cell>
          <cell r="V5031">
            <v>1</v>
          </cell>
          <cell r="W5031">
            <v>1</v>
          </cell>
          <cell r="X5031" t="str">
            <v>FLEXNET ECUADOR - MDELIVERY</v>
          </cell>
          <cell r="Y5031" t="str">
            <v>CALLE 28 DE JUNIO S/N Y GARCIA MORENO ENTRADA LLANO GRANDE</v>
          </cell>
        </row>
        <row r="5032">
          <cell r="A5032" t="str">
            <v>2482163</v>
          </cell>
          <cell r="B5032">
            <v>492833</v>
          </cell>
          <cell r="C5032" t="str">
            <v>2482163</v>
          </cell>
          <cell r="D5032" t="str">
            <v>MDELIVERY</v>
          </cell>
          <cell r="E5032" t="str">
            <v>DESPACHO</v>
          </cell>
          <cell r="F5032" t="str">
            <v>NORMAL</v>
          </cell>
          <cell r="G5032" t="str">
            <v>FT78549</v>
          </cell>
          <cell r="H5032">
            <v>44935</v>
          </cell>
          <cell r="I5032" t="str">
            <v>ENTREGADO</v>
          </cell>
          <cell r="J5032">
            <v>44937</v>
          </cell>
          <cell r="K5032" t="str">
            <v>ANDRANGO PAREDES LEIDY MARIUXI_SEMIONOVYCH S A S</v>
          </cell>
          <cell r="L5032" t="str">
            <v>PICHINCHA PARROQUIA DE SAN PEDRE DE TABUADA SECTOR CAPELO CALLE LOS SIPRESE LOTE 64 Y LOS PINOS EN LA ESCUELA SEMIONOVYCH S A S REF JUNTO A LA URBANIZACION TERRANOVA</v>
          </cell>
          <cell r="M5032" t="str">
            <v>1793136303001</v>
          </cell>
          <cell r="N5032" t="str">
            <v>0962909191</v>
          </cell>
          <cell r="O5032" t="str">
            <v/>
          </cell>
          <cell r="P5032" t="str">
            <v>RUMIÑAHUI</v>
          </cell>
          <cell r="Q5032" t="str">
            <v>RUMIÑAHUI</v>
          </cell>
          <cell r="R5032" t="str">
            <v>PICHINCHA</v>
          </cell>
          <cell r="T5032" t="str">
            <v>FLEXTRANS UIO</v>
          </cell>
          <cell r="U5032" t="str">
            <v>FLEXNETUIO_LOCAL</v>
          </cell>
          <cell r="V5032">
            <v>1</v>
          </cell>
          <cell r="W5032">
            <v>1</v>
          </cell>
          <cell r="X5032" t="str">
            <v>FLEXNET ECUADOR - MDELIVERY</v>
          </cell>
          <cell r="Y5032" t="str">
            <v>CALLE 28 DE JUNIO S/N Y GARCIA MORENO ENTRADA LLANO GRANDE</v>
          </cell>
        </row>
        <row r="5033">
          <cell r="A5033" t="str">
            <v>2482164</v>
          </cell>
          <cell r="B5033">
            <v>492834</v>
          </cell>
          <cell r="C5033" t="str">
            <v>2482164</v>
          </cell>
          <cell r="D5033" t="str">
            <v>MDELIVERY</v>
          </cell>
          <cell r="E5033" t="str">
            <v>DESPACHO</v>
          </cell>
          <cell r="F5033" t="str">
            <v>NORMAL</v>
          </cell>
          <cell r="G5033" t="str">
            <v>FT78530</v>
          </cell>
          <cell r="H5033">
            <v>44935</v>
          </cell>
          <cell r="I5033" t="str">
            <v>ENTREGADO</v>
          </cell>
          <cell r="J5033">
            <v>44936</v>
          </cell>
          <cell r="K5033" t="str">
            <v>GEORGINA MARIANELA MAURY AGUIRRE_GEORGINA MARIANELA MAURY AGUIRRE</v>
          </cell>
          <cell r="L5033" t="str">
            <v>GUAYAS NORTE CIUDADELA ALBORADA CALLE RIO NAGARITZA ALBORADA 10MA ETAPA MZ 417 VILLA 15 1ER PASAJE 9 NO ATRAS DEL CENTRO COMERCIAL LA ROTONDA COO 2 1361112 79 9105895</v>
          </cell>
          <cell r="M5033" t="str">
            <v>0921619797001</v>
          </cell>
          <cell r="N5033" t="str">
            <v>0968254525</v>
          </cell>
          <cell r="O5033" t="str">
            <v/>
          </cell>
          <cell r="P5033" t="str">
            <v>GUAYAQUIL</v>
          </cell>
          <cell r="Q5033" t="str">
            <v>GUAYAQUIL</v>
          </cell>
          <cell r="R5033" t="str">
            <v>GUAYAS</v>
          </cell>
          <cell r="T5033" t="str">
            <v>ITSACOURIER</v>
          </cell>
          <cell r="U5033" t="str">
            <v>FLEXNETUIO_GYE</v>
          </cell>
          <cell r="V5033">
            <v>1</v>
          </cell>
          <cell r="W5033">
            <v>1</v>
          </cell>
          <cell r="X5033" t="str">
            <v>FLEXNET ECUADOR - MDELIVERY</v>
          </cell>
          <cell r="Y5033" t="str">
            <v>CALLE 28 DE JUNIO S/N Y GARCIA MORENO ENTRADA LLANO GRANDE</v>
          </cell>
        </row>
        <row r="5034">
          <cell r="A5034" t="str">
            <v>2482009</v>
          </cell>
          <cell r="B5034">
            <v>492800</v>
          </cell>
          <cell r="C5034" t="str">
            <v>2482009</v>
          </cell>
          <cell r="D5034" t="str">
            <v>MDELIVERY</v>
          </cell>
          <cell r="E5034" t="str">
            <v>DESPACHO</v>
          </cell>
          <cell r="F5034" t="str">
            <v>NORMAL</v>
          </cell>
          <cell r="G5034" t="str">
            <v>FT78516</v>
          </cell>
          <cell r="H5034">
            <v>44935</v>
          </cell>
          <cell r="I5034" t="str">
            <v>ENTREGADO</v>
          </cell>
          <cell r="J5034">
            <v>44936</v>
          </cell>
          <cell r="K5034" t="str">
            <v>Gabriela Vega_PEREZ BUSTAMANTE Y PONCE ABOGADOS CIA LTDA</v>
          </cell>
          <cell r="L5034" t="str">
            <v>Av Republica de El Salvador N36 140 Edif Mansion Blanca Quito Ecuador</v>
          </cell>
          <cell r="M5034" t="str">
            <v>1791766008001</v>
          </cell>
          <cell r="N5034" t="str">
            <v>987252070</v>
          </cell>
          <cell r="O5034" t="str">
            <v/>
          </cell>
          <cell r="P5034" t="str">
            <v>QUITO</v>
          </cell>
          <cell r="Q5034" t="str">
            <v>QUITO</v>
          </cell>
          <cell r="R5034" t="str">
            <v>PICHINCHA</v>
          </cell>
          <cell r="T5034" t="str">
            <v>FLEXTRANS UIO</v>
          </cell>
          <cell r="U5034" t="str">
            <v>FLEXNETUIO_LOCAL</v>
          </cell>
          <cell r="V5034">
            <v>1</v>
          </cell>
          <cell r="W5034">
            <v>1</v>
          </cell>
          <cell r="X5034" t="str">
            <v>FLEXNET ECUADOR - MDELIVERY</v>
          </cell>
          <cell r="Y5034" t="str">
            <v>CALLE 28 DE JUNIO S/N Y GARCIA MORENO ENTRADA LLANO GRANDE</v>
          </cell>
        </row>
        <row r="5035">
          <cell r="A5035" t="str">
            <v>2482011</v>
          </cell>
          <cell r="B5035">
            <v>492801</v>
          </cell>
          <cell r="C5035" t="str">
            <v>2482011</v>
          </cell>
          <cell r="D5035" t="str">
            <v>MDELIVERY</v>
          </cell>
          <cell r="E5035" t="str">
            <v>DESPACHO</v>
          </cell>
          <cell r="F5035" t="str">
            <v>NORMAL</v>
          </cell>
          <cell r="G5035" t="str">
            <v>FT78534</v>
          </cell>
          <cell r="H5035">
            <v>44935</v>
          </cell>
          <cell r="I5035" t="str">
            <v>ENTREGADO</v>
          </cell>
          <cell r="J5035">
            <v>44936</v>
          </cell>
          <cell r="K5035" t="str">
            <v xml:space="preserve">Denisse Aviles_SINTERNAC S A </v>
          </cell>
          <cell r="L5035" t="str">
            <v>COOP BASTION POPULAR MZ 404 SOLAR3 VIA DAULE</v>
          </cell>
          <cell r="M5035" t="str">
            <v>0992110147001</v>
          </cell>
          <cell r="N5035" t="str">
            <v>0987685678</v>
          </cell>
          <cell r="O5035" t="str">
            <v/>
          </cell>
          <cell r="P5035" t="str">
            <v>GUAYAQUIL</v>
          </cell>
          <cell r="Q5035" t="str">
            <v>GUAYAQUIL</v>
          </cell>
          <cell r="R5035" t="str">
            <v>GUAYAS</v>
          </cell>
          <cell r="T5035" t="str">
            <v>ITSACOURIER</v>
          </cell>
          <cell r="U5035" t="str">
            <v>FLEXNETUIO_GYE</v>
          </cell>
          <cell r="V5035">
            <v>1</v>
          </cell>
          <cell r="W5035">
            <v>1</v>
          </cell>
          <cell r="X5035" t="str">
            <v>FLEXNET ECUADOR - MDELIVERY</v>
          </cell>
          <cell r="Y5035" t="str">
            <v>CALLE 28 DE JUNIO S/N Y GARCIA MORENO ENTRADA LLANO GRANDE</v>
          </cell>
        </row>
        <row r="5036">
          <cell r="A5036" t="str">
            <v>2482013</v>
          </cell>
          <cell r="B5036">
            <v>492802</v>
          </cell>
          <cell r="C5036" t="str">
            <v>2482013</v>
          </cell>
          <cell r="D5036" t="str">
            <v>MDELIVERY</v>
          </cell>
          <cell r="E5036" t="str">
            <v>DESPACHO</v>
          </cell>
          <cell r="F5036" t="str">
            <v>NORMAL</v>
          </cell>
          <cell r="G5036" t="str">
            <v>031080002482013</v>
          </cell>
          <cell r="H5036">
            <v>44935</v>
          </cell>
          <cell r="I5036" t="str">
            <v>ENTREGADO</v>
          </cell>
          <cell r="J5036">
            <v>44936</v>
          </cell>
          <cell r="K5036" t="str">
            <v>JUAN CARLOS MONTENEGRO_JOAQUIN FRANCISCO RONQUILLO GUANOTASIG</v>
          </cell>
          <cell r="L5036" t="str">
            <v>THOMAS DE BERLANGA E ISLA ISABELA CONJUNTO VALENTINA DEJAR EN GARITA</v>
          </cell>
          <cell r="M5036" t="str">
            <v>1721947958</v>
          </cell>
          <cell r="N5036" t="str">
            <v>0962940371</v>
          </cell>
          <cell r="O5036" t="str">
            <v/>
          </cell>
          <cell r="P5036" t="str">
            <v>LATACUNGA</v>
          </cell>
          <cell r="Q5036" t="str">
            <v>LATACUNGA</v>
          </cell>
          <cell r="R5036" t="str">
            <v>COTOPAXI</v>
          </cell>
          <cell r="T5036" t="str">
            <v>TRAMACO</v>
          </cell>
          <cell r="U5036" t="str">
            <v>FLEXNETUIO_PROVINCIA</v>
          </cell>
          <cell r="V5036">
            <v>1</v>
          </cell>
          <cell r="W5036">
            <v>1</v>
          </cell>
          <cell r="X5036" t="str">
            <v>FLEXNET ECUADOR - MDELIVERY</v>
          </cell>
          <cell r="Y5036" t="str">
            <v>CALLE 28 DE JUNIO S/N Y GARCIA MORENO ENTRADA LLANO GRANDE</v>
          </cell>
        </row>
        <row r="5037">
          <cell r="A5037" t="str">
            <v>2482015</v>
          </cell>
          <cell r="B5037">
            <v>492803</v>
          </cell>
          <cell r="C5037" t="str">
            <v>2482015</v>
          </cell>
          <cell r="D5037" t="str">
            <v>MDELIVERY</v>
          </cell>
          <cell r="E5037" t="str">
            <v>DESPACHO</v>
          </cell>
          <cell r="F5037" t="str">
            <v>NORMAL</v>
          </cell>
          <cell r="G5037" t="str">
            <v>FT78510</v>
          </cell>
          <cell r="H5037">
            <v>44935</v>
          </cell>
          <cell r="I5037" t="str">
            <v>ENTREGADO</v>
          </cell>
          <cell r="J5037">
            <v>44936</v>
          </cell>
          <cell r="K5037" t="str">
            <v>ANGEL CRISTOBAL TOAPANTA QUISHPE_ANGEL CRISTOBAL TOAPANTA QUISHPE</v>
          </cell>
          <cell r="L5037" t="str">
            <v>CALLE CUCUBES S 64 Y CALLE DE LOS FAISANES CASA DE DOS PLANTAS COLOR GRIS CON CERCO ELECTRICO DIAGONAL AL COLEGIO CALDERON REALIZAR LA ENTREGA EN LA TARDE A PARTIR DE LAS 2PM</v>
          </cell>
          <cell r="M5037" t="str">
            <v>0502891203001</v>
          </cell>
          <cell r="N5037" t="str">
            <v>0980454278/0983455390</v>
          </cell>
          <cell r="O5037" t="str">
            <v/>
          </cell>
          <cell r="P5037" t="str">
            <v>QUITO</v>
          </cell>
          <cell r="Q5037" t="str">
            <v>QUITO</v>
          </cell>
          <cell r="R5037" t="str">
            <v>PICHINCHA</v>
          </cell>
          <cell r="T5037" t="str">
            <v>FLEXTRANS UIO</v>
          </cell>
          <cell r="U5037" t="str">
            <v>FLEXNETUIO_LOCAL</v>
          </cell>
          <cell r="V5037">
            <v>1</v>
          </cell>
          <cell r="W5037">
            <v>1</v>
          </cell>
          <cell r="X5037" t="str">
            <v>FLEXNET ECUADOR - MDELIVERY</v>
          </cell>
          <cell r="Y5037" t="str">
            <v>CALLE 28 DE JUNIO S/N Y GARCIA MORENO ENTRADA LLANO GRANDE</v>
          </cell>
        </row>
        <row r="5038">
          <cell r="A5038" t="str">
            <v>2482020</v>
          </cell>
          <cell r="B5038">
            <v>492804</v>
          </cell>
          <cell r="C5038" t="str">
            <v>2482020</v>
          </cell>
          <cell r="D5038" t="str">
            <v>MDELIVERY</v>
          </cell>
          <cell r="E5038" t="str">
            <v>DESPACHO</v>
          </cell>
          <cell r="F5038" t="str">
            <v>NORMAL</v>
          </cell>
          <cell r="G5038" t="str">
            <v>FT78535</v>
          </cell>
          <cell r="H5038">
            <v>44935</v>
          </cell>
          <cell r="I5038" t="str">
            <v>ENTREGADO</v>
          </cell>
          <cell r="J5038">
            <v>44936</v>
          </cell>
          <cell r="K5038" t="str">
            <v>Jenniffer Villacis_ASOCIACION SOLIDARISTA PROFUTURO</v>
          </cell>
          <cell r="L5038" t="str">
            <v>Av Jose Rodriguez Bonin y Av Barcelona Planta San Eduardo Holcim Ecuador Planta Baja Guayaquil Ecuador</v>
          </cell>
          <cell r="M5038" t="str">
            <v>0992424222001</v>
          </cell>
          <cell r="N5038" t="str">
            <v>0989547209</v>
          </cell>
          <cell r="O5038" t="str">
            <v/>
          </cell>
          <cell r="P5038" t="str">
            <v>GUAYAQUIL</v>
          </cell>
          <cell r="Q5038" t="str">
            <v>GUAYAQUIL</v>
          </cell>
          <cell r="R5038" t="str">
            <v>GUAYAS</v>
          </cell>
          <cell r="T5038" t="str">
            <v>ITSACOURIER</v>
          </cell>
          <cell r="U5038" t="str">
            <v>FLEXNETUIO_GYE</v>
          </cell>
          <cell r="V5038">
            <v>1</v>
          </cell>
          <cell r="W5038">
            <v>1</v>
          </cell>
          <cell r="X5038" t="str">
            <v>FLEXNET ECUADOR - MDELIVERY</v>
          </cell>
          <cell r="Y5038" t="str">
            <v>CALLE 28 DE JUNIO S/N Y GARCIA MORENO ENTRADA LLANO GRANDE</v>
          </cell>
        </row>
        <row r="5039">
          <cell r="A5039" t="str">
            <v>2482023</v>
          </cell>
          <cell r="B5039">
            <v>492805</v>
          </cell>
          <cell r="C5039" t="str">
            <v>2482023</v>
          </cell>
          <cell r="D5039" t="str">
            <v>MDELIVERY</v>
          </cell>
          <cell r="E5039" t="str">
            <v>DESPACHO</v>
          </cell>
          <cell r="F5039" t="str">
            <v>NORMAL</v>
          </cell>
          <cell r="G5039" t="str">
            <v>FT78513</v>
          </cell>
          <cell r="H5039">
            <v>44935</v>
          </cell>
          <cell r="I5039" t="str">
            <v>ENTREGADO</v>
          </cell>
          <cell r="J5039">
            <v>44936</v>
          </cell>
          <cell r="K5039" t="str">
            <v>AXEL JOAO MALDONADO NAULA_AXEL JOAO MALDONADO NAULA</v>
          </cell>
          <cell r="L5039" t="str">
            <v>parroquia el Condado barrio pisuli av primero de mayo y luis condor</v>
          </cell>
          <cell r="M5039" t="str">
            <v>2200122535001</v>
          </cell>
          <cell r="N5039" t="str">
            <v>0962972742</v>
          </cell>
          <cell r="O5039" t="str">
            <v/>
          </cell>
          <cell r="P5039" t="str">
            <v>QUITO</v>
          </cell>
          <cell r="Q5039" t="str">
            <v>QUITO</v>
          </cell>
          <cell r="R5039" t="str">
            <v>PICHINCHA</v>
          </cell>
          <cell r="T5039" t="str">
            <v>FLEXTRANS UIO</v>
          </cell>
          <cell r="U5039" t="str">
            <v>FLEXNETUIO_LOCAL</v>
          </cell>
          <cell r="V5039">
            <v>1</v>
          </cell>
          <cell r="W5039">
            <v>1</v>
          </cell>
          <cell r="X5039" t="str">
            <v>FLEXNET ECUADOR - MDELIVERY</v>
          </cell>
          <cell r="Y5039" t="str">
            <v>CALLE 28 DE JUNIO S/N Y GARCIA MORENO ENTRADA LLANO GRANDE</v>
          </cell>
        </row>
        <row r="5040">
          <cell r="A5040" t="str">
            <v>2482024</v>
          </cell>
          <cell r="B5040">
            <v>492806</v>
          </cell>
          <cell r="C5040" t="str">
            <v>2482024</v>
          </cell>
          <cell r="D5040" t="str">
            <v>MDELIVERY</v>
          </cell>
          <cell r="E5040" t="str">
            <v>DESPACHO</v>
          </cell>
          <cell r="F5040" t="str">
            <v>NORMAL</v>
          </cell>
          <cell r="G5040" t="str">
            <v>031080002482024</v>
          </cell>
          <cell r="H5040">
            <v>44935</v>
          </cell>
          <cell r="I5040" t="str">
            <v>ENTREGADO</v>
          </cell>
          <cell r="J5040">
            <v>44936</v>
          </cell>
          <cell r="K5040" t="str">
            <v>DIEGO ZAMBRANO_COOPERATIVA DE TAXIS PLAZOLETA AZUA NO 4</v>
          </cell>
          <cell r="L5040" t="str">
            <v>MANTA CALLE 17 Y AVENIDA 22 OFICINA DE LA COOP DE TAXIS PLAZOLETA AZUA N 4</v>
          </cell>
          <cell r="M5040" t="str">
            <v>1390022596001</v>
          </cell>
          <cell r="N5040" t="str">
            <v>0991028471</v>
          </cell>
          <cell r="O5040" t="str">
            <v/>
          </cell>
          <cell r="P5040" t="str">
            <v>MANTA</v>
          </cell>
          <cell r="Q5040" t="str">
            <v>MANTA</v>
          </cell>
          <cell r="R5040" t="str">
            <v>MANABI</v>
          </cell>
          <cell r="T5040" t="str">
            <v>TRAMACO</v>
          </cell>
          <cell r="U5040" t="str">
            <v>FLEXNETUIO_PROVINCIA</v>
          </cell>
          <cell r="V5040">
            <v>1</v>
          </cell>
          <cell r="W5040">
            <v>1</v>
          </cell>
          <cell r="X5040" t="str">
            <v>FLEXNET ECUADOR - MDELIVERY</v>
          </cell>
          <cell r="Y5040" t="str">
            <v>CALLE 28 DE JUNIO S/N Y GARCIA MORENO ENTRADA LLANO GRANDE</v>
          </cell>
        </row>
        <row r="5041">
          <cell r="A5041" t="str">
            <v>2482025</v>
          </cell>
          <cell r="B5041">
            <v>492807</v>
          </cell>
          <cell r="C5041" t="str">
            <v>2482025</v>
          </cell>
          <cell r="D5041" t="str">
            <v>MDELIVERY</v>
          </cell>
          <cell r="E5041" t="str">
            <v>DESPACHO</v>
          </cell>
          <cell r="F5041" t="str">
            <v>NORMAL</v>
          </cell>
          <cell r="G5041" t="str">
            <v>FT78524</v>
          </cell>
          <cell r="H5041">
            <v>44935</v>
          </cell>
          <cell r="I5041" t="str">
            <v>ENTREGADO</v>
          </cell>
          <cell r="J5041">
            <v>44936</v>
          </cell>
          <cell r="K5041" t="str">
            <v xml:space="preserve">ENRIQUE PINE_ELECTROQUIMICA S A </v>
          </cell>
          <cell r="L5041" t="str">
            <v>ciudadela prosperina avenida 5ta numero 215 entra calle 2da y 3ra EMPRESA ELECTROQUIMICA</v>
          </cell>
          <cell r="M5041" t="str">
            <v>0991210938001</v>
          </cell>
          <cell r="N5041" t="str">
            <v>0993044348</v>
          </cell>
          <cell r="O5041" t="str">
            <v/>
          </cell>
          <cell r="P5041" t="str">
            <v>GUAYAQUIL</v>
          </cell>
          <cell r="Q5041" t="str">
            <v>GUAYAQUIL</v>
          </cell>
          <cell r="R5041" t="str">
            <v>GUAYAS</v>
          </cell>
          <cell r="T5041" t="str">
            <v>ITSACOURIER</v>
          </cell>
          <cell r="U5041" t="str">
            <v>FLEXNETUIO_GYE</v>
          </cell>
          <cell r="V5041">
            <v>1</v>
          </cell>
          <cell r="W5041">
            <v>1</v>
          </cell>
          <cell r="X5041" t="str">
            <v>FLEXNET ECUADOR - MDELIVERY</v>
          </cell>
          <cell r="Y5041" t="str">
            <v>CALLE 28 DE JUNIO S/N Y GARCIA MORENO ENTRADA LLANO GRANDE</v>
          </cell>
        </row>
        <row r="5042">
          <cell r="A5042" t="str">
            <v>2482026</v>
          </cell>
          <cell r="B5042">
            <v>492808</v>
          </cell>
          <cell r="C5042" t="str">
            <v>2482026</v>
          </cell>
          <cell r="D5042" t="str">
            <v>MDELIVERY</v>
          </cell>
          <cell r="E5042" t="str">
            <v>DESPACHO</v>
          </cell>
          <cell r="F5042" t="str">
            <v>NORMAL</v>
          </cell>
          <cell r="G5042" t="str">
            <v>FT78533</v>
          </cell>
          <cell r="H5042">
            <v>44935</v>
          </cell>
          <cell r="I5042" t="str">
            <v>ENTREGADO</v>
          </cell>
          <cell r="J5042">
            <v>44936</v>
          </cell>
          <cell r="K5042" t="str">
            <v>CESAR SORIANO_SINDICATO PROVINCIALDE TRABAJADORES DE LA EMPRESA</v>
          </cell>
          <cell r="L5042" t="str">
            <v>KM 7 5 VIA A LA COSTA INGRESE X DURAGS LA EMP TIENE ROTULOS DE TERMO ELECTRICA DJ</v>
          </cell>
          <cell r="M5042" t="str">
            <v>0992633999001</v>
          </cell>
          <cell r="N5042" t="str">
            <v>0987684648</v>
          </cell>
          <cell r="O5042" t="str">
            <v/>
          </cell>
          <cell r="P5042" t="str">
            <v>GUAYAQUIL</v>
          </cell>
          <cell r="Q5042" t="str">
            <v>GUAYAQUIL</v>
          </cell>
          <cell r="R5042" t="str">
            <v>GUAYAS</v>
          </cell>
          <cell r="T5042" t="str">
            <v>ITSACOURIER</v>
          </cell>
          <cell r="U5042" t="str">
            <v>FLEXNETUIO_GYE</v>
          </cell>
          <cell r="V5042">
            <v>1</v>
          </cell>
          <cell r="W5042">
            <v>1</v>
          </cell>
          <cell r="X5042" t="str">
            <v>FLEXNET ECUADOR - MDELIVERY</v>
          </cell>
          <cell r="Y5042" t="str">
            <v>CALLE 28 DE JUNIO S/N Y GARCIA MORENO ENTRADA LLANO GRANDE</v>
          </cell>
        </row>
        <row r="5043">
          <cell r="A5043" t="str">
            <v>2482028</v>
          </cell>
          <cell r="B5043">
            <v>492810</v>
          </cell>
          <cell r="C5043" t="str">
            <v>2482028</v>
          </cell>
          <cell r="D5043" t="str">
            <v>MDELIVERY</v>
          </cell>
          <cell r="E5043" t="str">
            <v>DESPACHO</v>
          </cell>
          <cell r="F5043" t="str">
            <v>NORMAL</v>
          </cell>
          <cell r="G5043" t="str">
            <v>FT78512</v>
          </cell>
          <cell r="H5043">
            <v>44935</v>
          </cell>
          <cell r="I5043" t="str">
            <v>ENTREGADO</v>
          </cell>
          <cell r="J5043">
            <v>44936</v>
          </cell>
          <cell r="K5043" t="str">
            <v>JUANA LUCIA VINAN HERNANDEZ_JUANA LUCIA VINAN HERNANDEZ</v>
          </cell>
          <cell r="L5043" t="str">
            <v>Conocoto calle luis cordero y pasaje martin 2</v>
          </cell>
          <cell r="M5043" t="str">
            <v>1718972910001</v>
          </cell>
          <cell r="N5043" t="str">
            <v>0987567969</v>
          </cell>
          <cell r="O5043" t="str">
            <v/>
          </cell>
          <cell r="P5043" t="str">
            <v>QUITO</v>
          </cell>
          <cell r="Q5043" t="str">
            <v>QUITO</v>
          </cell>
          <cell r="R5043" t="str">
            <v>PICHINCHA</v>
          </cell>
          <cell r="T5043" t="str">
            <v>FLEXTRANS UIO</v>
          </cell>
          <cell r="U5043" t="str">
            <v>FLEXNETUIO_LOCAL</v>
          </cell>
          <cell r="V5043">
            <v>1</v>
          </cell>
          <cell r="W5043">
            <v>1</v>
          </cell>
          <cell r="X5043" t="str">
            <v>FLEXNET ECUADOR - MDELIVERY</v>
          </cell>
          <cell r="Y5043" t="str">
            <v>CALLE 28 DE JUNIO S/N Y GARCIA MORENO ENTRADA LLANO GRANDE</v>
          </cell>
        </row>
        <row r="5044">
          <cell r="A5044" t="str">
            <v>2482031</v>
          </cell>
          <cell r="B5044">
            <v>492811</v>
          </cell>
          <cell r="C5044" t="str">
            <v>2482031</v>
          </cell>
          <cell r="D5044" t="str">
            <v>MDELIVERY</v>
          </cell>
          <cell r="E5044" t="str">
            <v>DESPACHO</v>
          </cell>
          <cell r="F5044" t="str">
            <v>NORMAL</v>
          </cell>
          <cell r="G5044" t="str">
            <v>FT78511</v>
          </cell>
          <cell r="H5044">
            <v>44935</v>
          </cell>
          <cell r="I5044" t="str">
            <v>ENTREGADO</v>
          </cell>
          <cell r="J5044">
            <v>44937</v>
          </cell>
          <cell r="K5044" t="str">
            <v>DOLORES MARCELA PILACUAN MEJIA_DOLORES MARCELA PILACUAN MEJIA</v>
          </cell>
          <cell r="L5044" t="str">
            <v>BARRIO SAN PATRICIO DE PUENGASI CAMINO DE LOS INCAS Y CALLE 4 CASA E10 66 A MEDIA CUADRA DE LA TIENDA EN GOLOSITO</v>
          </cell>
          <cell r="M5044" t="str">
            <v>1722550553001</v>
          </cell>
          <cell r="N5044" t="str">
            <v>0987933506</v>
          </cell>
          <cell r="O5044" t="str">
            <v/>
          </cell>
          <cell r="P5044" t="str">
            <v>QUITO</v>
          </cell>
          <cell r="Q5044" t="str">
            <v>QUITO</v>
          </cell>
          <cell r="R5044" t="str">
            <v>PICHINCHA</v>
          </cell>
          <cell r="T5044" t="str">
            <v>FLEXTRANS UIO</v>
          </cell>
          <cell r="U5044" t="str">
            <v>FLEXNETUIO_LOCAL</v>
          </cell>
          <cell r="V5044">
            <v>1</v>
          </cell>
          <cell r="W5044">
            <v>1</v>
          </cell>
          <cell r="X5044" t="str">
            <v>FLEXNET ECUADOR - MDELIVERY</v>
          </cell>
          <cell r="Y5044" t="str">
            <v>CALLE 28 DE JUNIO S/N Y GARCIA MORENO ENTRADA LLANO GRANDE</v>
          </cell>
        </row>
        <row r="5045">
          <cell r="A5045" t="str">
            <v>2482032</v>
          </cell>
          <cell r="B5045">
            <v>492812</v>
          </cell>
          <cell r="C5045" t="str">
            <v>2482032</v>
          </cell>
          <cell r="D5045" t="str">
            <v>MDELIVERY</v>
          </cell>
          <cell r="E5045" t="str">
            <v>DESPACHO</v>
          </cell>
          <cell r="F5045" t="str">
            <v>NORMAL</v>
          </cell>
          <cell r="G5045" t="str">
            <v>031080002482032</v>
          </cell>
          <cell r="H5045">
            <v>44935</v>
          </cell>
          <cell r="I5045" t="str">
            <v>ENTREGADO</v>
          </cell>
          <cell r="J5045">
            <v>44937</v>
          </cell>
          <cell r="K5045" t="str">
            <v>EVELYN ANABEL PADILLA MORALES_EVELYN ANABEL PADILLA MORALES</v>
          </cell>
          <cell r="L5045" t="str">
            <v xml:space="preserve">CIUDAD LA LIBERTAD BARRIO SIMON BOLIVAR AV NOVENA CALLE ENTRE LA 25 Y LA 26 ATRaS DE MADERAS AVILA CASA VERDE DE DOS PISOS </v>
          </cell>
          <cell r="M5045" t="str">
            <v>0914304845001</v>
          </cell>
          <cell r="N5045" t="str">
            <v>0980957731</v>
          </cell>
          <cell r="O5045" t="str">
            <v/>
          </cell>
          <cell r="P5045" t="str">
            <v>LA LIBERTAD</v>
          </cell>
          <cell r="Q5045" t="str">
            <v>LA LIBERTAD</v>
          </cell>
          <cell r="R5045" t="str">
            <v>SANTA ELENA</v>
          </cell>
          <cell r="T5045" t="str">
            <v>TRAMACO</v>
          </cell>
          <cell r="U5045" t="str">
            <v>FLEXNETUIO_PROVINCIA</v>
          </cell>
          <cell r="V5045">
            <v>1</v>
          </cell>
          <cell r="W5045">
            <v>1</v>
          </cell>
          <cell r="X5045" t="str">
            <v>FLEXNET ECUADOR - MDELIVERY</v>
          </cell>
          <cell r="Y5045" t="str">
            <v>CALLE 28 DE JUNIO S/N Y GARCIA MORENO ENTRADA LLANO GRANDE</v>
          </cell>
        </row>
        <row r="5046">
          <cell r="A5046" t="str">
            <v>2482034</v>
          </cell>
          <cell r="B5046">
            <v>492813</v>
          </cell>
          <cell r="C5046" t="str">
            <v>2482034</v>
          </cell>
          <cell r="D5046" t="str">
            <v>MDELIVERY</v>
          </cell>
          <cell r="E5046" t="str">
            <v>DESPACHO</v>
          </cell>
          <cell r="F5046" t="str">
            <v>NORMAL</v>
          </cell>
          <cell r="G5046" t="str">
            <v>FT78525</v>
          </cell>
          <cell r="H5046">
            <v>44935</v>
          </cell>
          <cell r="I5046" t="str">
            <v>ENTREGADO</v>
          </cell>
          <cell r="J5046">
            <v>44936</v>
          </cell>
          <cell r="K5046" t="str">
            <v>Priscila Rugel_HOTEL COLON GUAYAQUIL S A</v>
          </cell>
          <cell r="L5046" t="str">
            <v>Hotel Hilton Colon Guayaquil Av Francisco de Orellana y V H Sicouret Dpto de Sistemas</v>
          </cell>
          <cell r="M5046" t="str">
            <v>0991189432001</v>
          </cell>
          <cell r="N5046" t="str">
            <v>0999881115</v>
          </cell>
          <cell r="O5046" t="str">
            <v/>
          </cell>
          <cell r="P5046" t="str">
            <v>GUAYAQUIL</v>
          </cell>
          <cell r="Q5046" t="str">
            <v>GUAYAQUIL</v>
          </cell>
          <cell r="R5046" t="str">
            <v>GUAYAS</v>
          </cell>
          <cell r="T5046" t="str">
            <v>ITSACOURIER</v>
          </cell>
          <cell r="U5046" t="str">
            <v>FLEXNETUIO_GYE</v>
          </cell>
          <cell r="V5046">
            <v>1</v>
          </cell>
          <cell r="W5046">
            <v>1</v>
          </cell>
          <cell r="X5046" t="str">
            <v>FLEXNET ECUADOR - MDELIVERY</v>
          </cell>
          <cell r="Y5046" t="str">
            <v>CALLE 28 DE JUNIO S/N Y GARCIA MORENO ENTRADA LLANO GRANDE</v>
          </cell>
        </row>
        <row r="5047">
          <cell r="A5047" t="str">
            <v>2482036_1</v>
          </cell>
          <cell r="B5047">
            <v>492814</v>
          </cell>
          <cell r="C5047" t="str">
            <v>2482036_1</v>
          </cell>
          <cell r="D5047" t="str">
            <v>MDELIVERY</v>
          </cell>
          <cell r="E5047" t="str">
            <v>DESPACHO</v>
          </cell>
          <cell r="F5047" t="str">
            <v>NORMAL</v>
          </cell>
          <cell r="G5047" t="str">
            <v>FT78519</v>
          </cell>
          <cell r="H5047">
            <v>44935</v>
          </cell>
          <cell r="I5047" t="str">
            <v>ENTREGADO</v>
          </cell>
          <cell r="J5047">
            <v>44936</v>
          </cell>
          <cell r="K5047" t="str">
            <v>Mery Valladares o Jaime Yepez_IBERIA LINEAS AEREAS DE ESPANA SOCIEDAD ANONIMA OP</v>
          </cell>
          <cell r="L5047" t="str">
            <v xml:space="preserve"> Av Amazonas No 34 33 y calle Azuay diagonal al vivarium de la carolina edificio Seguros Confianza Piso pethouse oficinas Iberia </v>
          </cell>
          <cell r="M5047" t="str">
            <v>1792287545001</v>
          </cell>
          <cell r="N5047" t="str">
            <v>0987089202</v>
          </cell>
          <cell r="O5047" t="str">
            <v/>
          </cell>
          <cell r="P5047" t="str">
            <v>QUITO</v>
          </cell>
          <cell r="Q5047" t="str">
            <v>QUITO</v>
          </cell>
          <cell r="R5047" t="str">
            <v>PICHINCHA</v>
          </cell>
          <cell r="T5047" t="str">
            <v>FLEXTRANS UIO</v>
          </cell>
          <cell r="U5047" t="str">
            <v>FLEXNETUIO_LOCAL</v>
          </cell>
          <cell r="V5047">
            <v>1</v>
          </cell>
          <cell r="W5047">
            <v>1</v>
          </cell>
          <cell r="X5047" t="str">
            <v>FLEXNET ECUADOR - MDELIVERY</v>
          </cell>
          <cell r="Y5047" t="str">
            <v>CALLE 28 DE JUNIO S/N Y GARCIA MORENO ENTRADA LLANO GRANDE</v>
          </cell>
        </row>
        <row r="5048">
          <cell r="A5048" t="str">
            <v>2482010</v>
          </cell>
          <cell r="B5048">
            <v>492785</v>
          </cell>
          <cell r="C5048" t="str">
            <v>2482010</v>
          </cell>
          <cell r="D5048" t="str">
            <v>MDELIVERY</v>
          </cell>
          <cell r="E5048" t="str">
            <v>DESPACHO</v>
          </cell>
          <cell r="F5048" t="str">
            <v>EXPRESS</v>
          </cell>
          <cell r="G5048" t="str">
            <v>FTS45659</v>
          </cell>
          <cell r="H5048">
            <v>44935</v>
          </cell>
          <cell r="I5048" t="str">
            <v>ENTREGADO</v>
          </cell>
          <cell r="J5048">
            <v>44935</v>
          </cell>
          <cell r="K5048" t="str">
            <v xml:space="preserve">IVONNE CANO O JENNY MURILLO_CONFITECA C A </v>
          </cell>
          <cell r="L5048" t="str">
            <v>Colon E8 85 y Yanez Pinzon Edificio El Dorado</v>
          </cell>
          <cell r="M5048" t="str">
            <v>1790084604001</v>
          </cell>
          <cell r="N5048" t="str">
            <v>0999720131</v>
          </cell>
          <cell r="O5048" t="str">
            <v/>
          </cell>
          <cell r="P5048" t="str">
            <v>QUITO</v>
          </cell>
          <cell r="Q5048" t="str">
            <v>QUITO</v>
          </cell>
          <cell r="R5048" t="str">
            <v>PICHINCHA</v>
          </cell>
          <cell r="T5048" t="str">
            <v>TRANSERVISS</v>
          </cell>
          <cell r="U5048" t="str">
            <v>FLEXNETUIO_LOCAL</v>
          </cell>
          <cell r="V5048">
            <v>1</v>
          </cell>
          <cell r="W5048">
            <v>1</v>
          </cell>
          <cell r="X5048" t="str">
            <v>FLEXNET ECUADOR - MDELIVERY</v>
          </cell>
          <cell r="Y5048" t="str">
            <v>CALLE 28 DE JUNIO S/N Y GARCIA MORENO ENTRADA LLANO GRANDE</v>
          </cell>
        </row>
        <row r="5049">
          <cell r="A5049" t="str">
            <v>2482014</v>
          </cell>
          <cell r="B5049">
            <v>492786</v>
          </cell>
          <cell r="C5049" t="str">
            <v>2482014</v>
          </cell>
          <cell r="D5049" t="str">
            <v>MDELIVERY</v>
          </cell>
          <cell r="E5049" t="str">
            <v>DESPACHO</v>
          </cell>
          <cell r="F5049" t="str">
            <v>EXPRESS</v>
          </cell>
          <cell r="G5049" t="str">
            <v>FTS45343</v>
          </cell>
          <cell r="H5049">
            <v>44935</v>
          </cell>
          <cell r="I5049" t="str">
            <v>ENTREGADO</v>
          </cell>
          <cell r="J5049">
            <v>44935</v>
          </cell>
          <cell r="K5049" t="str">
            <v>DIEGO ONATE_ ASESORIA Y CONTROL SA</v>
          </cell>
          <cell r="L5049" t="str">
            <v>Av Gonzalez Suarez N27 317 y San Ignacio Ed Delta</v>
          </cell>
          <cell r="M5049" t="str">
            <v>1790010937001</v>
          </cell>
          <cell r="N5049" t="str">
            <v>0995886391</v>
          </cell>
          <cell r="O5049" t="str">
            <v/>
          </cell>
          <cell r="P5049" t="str">
            <v>QUITO</v>
          </cell>
          <cell r="Q5049" t="str">
            <v>QUITO</v>
          </cell>
          <cell r="R5049" t="str">
            <v>PICHINCHA</v>
          </cell>
          <cell r="T5049" t="str">
            <v>TRANSERVISS</v>
          </cell>
          <cell r="U5049" t="str">
            <v>FLEXNETUIO_LOCAL</v>
          </cell>
          <cell r="V5049">
            <v>1</v>
          </cell>
          <cell r="W5049">
            <v>1</v>
          </cell>
          <cell r="X5049" t="str">
            <v>FLEXNET ECUADOR - MDELIVERY</v>
          </cell>
          <cell r="Y5049" t="str">
            <v>CALLE 28 DE JUNIO S/N Y GARCIA MORENO ENTRADA LLANO GRANDE</v>
          </cell>
        </row>
        <row r="5050">
          <cell r="A5050" t="str">
            <v>2482016</v>
          </cell>
          <cell r="B5050">
            <v>492787</v>
          </cell>
          <cell r="C5050" t="str">
            <v>2482016</v>
          </cell>
          <cell r="D5050" t="str">
            <v>MDELIVERY</v>
          </cell>
          <cell r="E5050" t="str">
            <v>DESPACHO</v>
          </cell>
          <cell r="F5050" t="str">
            <v>EXPRESS</v>
          </cell>
          <cell r="G5050" t="str">
            <v>FTS45340</v>
          </cell>
          <cell r="H5050">
            <v>44935</v>
          </cell>
          <cell r="I5050" t="str">
            <v>ENTREGADO</v>
          </cell>
          <cell r="J5050">
            <v>44935</v>
          </cell>
          <cell r="K5050" t="str">
            <v>Mery Borja_ MERY ISABEL BORJA VALVERDE</v>
          </cell>
          <cell r="L5050" t="str">
            <v>Edif Metropoli Piso 9 Oficina de Optica Los Andes Ignacio San Maria E3 30 y NuNez de Vela</v>
          </cell>
          <cell r="M5050" t="str">
            <v>1709160392001</v>
          </cell>
          <cell r="N5050" t="str">
            <v>0992525721</v>
          </cell>
          <cell r="O5050" t="str">
            <v/>
          </cell>
          <cell r="P5050" t="str">
            <v>QUITO</v>
          </cell>
          <cell r="Q5050" t="str">
            <v>QUITO</v>
          </cell>
          <cell r="R5050" t="str">
            <v>PICHINCHA</v>
          </cell>
          <cell r="T5050" t="str">
            <v>TRANSERVISS</v>
          </cell>
          <cell r="U5050" t="str">
            <v>FLEXNETUIO_LOCAL</v>
          </cell>
          <cell r="V5050">
            <v>1</v>
          </cell>
          <cell r="W5050">
            <v>1</v>
          </cell>
          <cell r="X5050" t="str">
            <v>FLEXNET ECUADOR - MDELIVERY</v>
          </cell>
          <cell r="Y5050" t="str">
            <v>CALLE 28 DE JUNIO S/N Y GARCIA MORENO ENTRADA LLANO GRANDE</v>
          </cell>
        </row>
        <row r="5051">
          <cell r="A5051" t="str">
            <v>2482021</v>
          </cell>
          <cell r="B5051">
            <v>492788</v>
          </cell>
          <cell r="C5051" t="str">
            <v>2482021</v>
          </cell>
          <cell r="D5051" t="str">
            <v>MDELIVERY</v>
          </cell>
          <cell r="E5051" t="str">
            <v>DESPACHO</v>
          </cell>
          <cell r="F5051" t="str">
            <v>EXPRESS</v>
          </cell>
          <cell r="G5051" t="str">
            <v>FTS45342</v>
          </cell>
          <cell r="H5051">
            <v>44935</v>
          </cell>
          <cell r="I5051" t="str">
            <v>ENTREGADO</v>
          </cell>
          <cell r="J5051">
            <v>44935</v>
          </cell>
          <cell r="K5051" t="str">
            <v>JORGE VARGAS_CESAR DANNY DEL VALLE QUIMIS</v>
          </cell>
          <cell r="L5051" t="str">
            <v>ALPALLANA 615 Y FRANCISCO FLOR CASA DE 2 PISOS BLANCA REDUGRASS</v>
          </cell>
          <cell r="M5051" t="str">
            <v>0953540663001</v>
          </cell>
          <cell r="N5051" t="str">
            <v>0983377711</v>
          </cell>
          <cell r="O5051" t="str">
            <v/>
          </cell>
          <cell r="P5051" t="str">
            <v>QUITO</v>
          </cell>
          <cell r="Q5051" t="str">
            <v>QUITO</v>
          </cell>
          <cell r="R5051" t="str">
            <v>PICHINCHA</v>
          </cell>
          <cell r="T5051" t="str">
            <v>TRANSERVISS</v>
          </cell>
          <cell r="U5051" t="str">
            <v>FLEXNETUIO_LOCAL</v>
          </cell>
          <cell r="V5051">
            <v>1</v>
          </cell>
          <cell r="W5051">
            <v>1</v>
          </cell>
          <cell r="X5051" t="str">
            <v>FLEXNET ECUADOR - MDELIVERY</v>
          </cell>
          <cell r="Y5051" t="str">
            <v>CALLE 28 DE JUNIO S/N Y GARCIA MORENO ENTRADA LLANO GRANDE</v>
          </cell>
        </row>
        <row r="5052">
          <cell r="A5052" t="str">
            <v>2482029</v>
          </cell>
          <cell r="B5052">
            <v>492789</v>
          </cell>
          <cell r="C5052" t="str">
            <v>2482029</v>
          </cell>
          <cell r="D5052" t="str">
            <v>MDELIVERY</v>
          </cell>
          <cell r="E5052" t="str">
            <v>DESPACHO</v>
          </cell>
          <cell r="F5052" t="str">
            <v>EXPRESS</v>
          </cell>
          <cell r="G5052" t="str">
            <v>FTS45339</v>
          </cell>
          <cell r="H5052">
            <v>44935</v>
          </cell>
          <cell r="I5052" t="str">
            <v>ENTREGADO</v>
          </cell>
          <cell r="J5052">
            <v>44935</v>
          </cell>
          <cell r="K5052" t="str">
            <v>PAULINA VERONICA PACHECO GUEVARA_PAULINA VERONICA PACHECO GUEVARA</v>
          </cell>
          <cell r="L5052" t="str">
            <v>AV LADRoN DE GUEVARA E11 253 Y ANDALUCiA</v>
          </cell>
          <cell r="M5052" t="str">
            <v>1712445327001</v>
          </cell>
          <cell r="N5052" t="str">
            <v>0999225504</v>
          </cell>
          <cell r="O5052" t="str">
            <v/>
          </cell>
          <cell r="P5052" t="str">
            <v>QUITO</v>
          </cell>
          <cell r="Q5052" t="str">
            <v>QUITO</v>
          </cell>
          <cell r="R5052" t="str">
            <v>PICHINCHA</v>
          </cell>
          <cell r="T5052" t="str">
            <v>TRANSERVISS</v>
          </cell>
          <cell r="U5052" t="str">
            <v>FLEXNETUIO_LOCAL</v>
          </cell>
          <cell r="V5052">
            <v>1</v>
          </cell>
          <cell r="W5052">
            <v>1</v>
          </cell>
          <cell r="X5052" t="str">
            <v>FLEXNET ECUADOR - MDELIVERY</v>
          </cell>
          <cell r="Y5052" t="str">
            <v>CALLE 28 DE JUNIO S/N Y GARCIA MORENO ENTRADA LLANO GRANDE</v>
          </cell>
        </row>
        <row r="5053">
          <cell r="A5053" t="str">
            <v>2482035</v>
          </cell>
          <cell r="B5053">
            <v>492790</v>
          </cell>
          <cell r="C5053" t="str">
            <v>2482035</v>
          </cell>
          <cell r="D5053" t="str">
            <v>MDELIVERY</v>
          </cell>
          <cell r="E5053" t="str">
            <v>DESPACHO</v>
          </cell>
          <cell r="F5053" t="str">
            <v>EXPRESS</v>
          </cell>
          <cell r="G5053" t="str">
            <v>FTS45341</v>
          </cell>
          <cell r="H5053">
            <v>44935</v>
          </cell>
          <cell r="I5053" t="str">
            <v>ENTREGADO</v>
          </cell>
          <cell r="J5053">
            <v>44935</v>
          </cell>
          <cell r="K5053" t="str">
            <v>SILVIA PENAHERRERA_INSTITUTO SUPERIOR TECNOLOGICO METROPOLITANO</v>
          </cell>
          <cell r="L5053" t="str">
            <v xml:space="preserve"> PICHINCHA QUITO IBERIA E14 60 LADRON DE GUEVARA LA METRO </v>
          </cell>
          <cell r="M5053" t="str">
            <v>1791993179001</v>
          </cell>
          <cell r="N5053" t="str">
            <v>0995622685</v>
          </cell>
          <cell r="O5053" t="str">
            <v/>
          </cell>
          <cell r="P5053" t="str">
            <v>QUITO</v>
          </cell>
          <cell r="Q5053" t="str">
            <v>QUITO</v>
          </cell>
          <cell r="R5053" t="str">
            <v>PICHINCHA</v>
          </cell>
          <cell r="T5053" t="str">
            <v>TRANSERVISS</v>
          </cell>
          <cell r="U5053" t="str">
            <v>FLEXNETUIO_LOCAL</v>
          </cell>
          <cell r="V5053">
            <v>1</v>
          </cell>
          <cell r="W5053">
            <v>1</v>
          </cell>
          <cell r="X5053" t="str">
            <v>FLEXNET ECUADOR - MDELIVERY</v>
          </cell>
          <cell r="Y5053" t="str">
            <v>CALLE 28 DE JUNIO S/N Y GARCIA MORENO ENTRADA LLANO GRANDE</v>
          </cell>
        </row>
        <row r="5054">
          <cell r="A5054" t="str">
            <v>2482037</v>
          </cell>
          <cell r="B5054">
            <v>492791</v>
          </cell>
          <cell r="C5054" t="str">
            <v>2482037</v>
          </cell>
          <cell r="D5054" t="str">
            <v>MDELIVERY</v>
          </cell>
          <cell r="E5054" t="str">
            <v>DESPACHO</v>
          </cell>
          <cell r="F5054" t="str">
            <v>EXPRESS</v>
          </cell>
          <cell r="G5054" t="str">
            <v>FTS45338</v>
          </cell>
          <cell r="H5054">
            <v>44935</v>
          </cell>
          <cell r="I5054" t="str">
            <v>ENTREGADO</v>
          </cell>
          <cell r="J5054">
            <v>44935</v>
          </cell>
          <cell r="K5054" t="str">
            <v>ANOYKAR ASTOR_PEDRO RENAN ORELLANA GARCIA</v>
          </cell>
          <cell r="L5054" t="str">
            <v>MARIANA DE JESUS CALLE VANCOUVER CON ITALIA EDIF GARCIAS BUENO</v>
          </cell>
          <cell r="M5054" t="str">
            <v>1204485120001</v>
          </cell>
          <cell r="N5054" t="str">
            <v>0978959550</v>
          </cell>
          <cell r="O5054" t="str">
            <v/>
          </cell>
          <cell r="P5054" t="str">
            <v>QUITO</v>
          </cell>
          <cell r="Q5054" t="str">
            <v>QUITO</v>
          </cell>
          <cell r="R5054" t="str">
            <v>PICHINCHA</v>
          </cell>
          <cell r="T5054" t="str">
            <v>TRANSERVISS</v>
          </cell>
          <cell r="U5054" t="str">
            <v>FLEXNETUIO_LOCAL</v>
          </cell>
          <cell r="V5054">
            <v>1</v>
          </cell>
          <cell r="W5054">
            <v>1</v>
          </cell>
          <cell r="X5054" t="str">
            <v>FLEXNET ECUADOR - MDELIVERY</v>
          </cell>
          <cell r="Y5054" t="str">
            <v>CALLE 28 DE JUNIO S/N Y GARCIA MORENO ENTRADA LLANO GRANDE</v>
          </cell>
        </row>
        <row r="5055">
          <cell r="A5055" t="str">
            <v>2482040</v>
          </cell>
          <cell r="B5055">
            <v>492792</v>
          </cell>
          <cell r="C5055" t="str">
            <v>2482040</v>
          </cell>
          <cell r="D5055" t="str">
            <v>MDELIVERY</v>
          </cell>
          <cell r="E5055" t="str">
            <v>DESPACHO</v>
          </cell>
          <cell r="F5055" t="str">
            <v>EXPRESS</v>
          </cell>
          <cell r="G5055" t="str">
            <v>FTS45655</v>
          </cell>
          <cell r="H5055">
            <v>44935</v>
          </cell>
          <cell r="I5055" t="str">
            <v>ENTREGADO</v>
          </cell>
          <cell r="J5055">
            <v>44935</v>
          </cell>
          <cell r="K5055" t="str">
            <v xml:space="preserve">GABRIELA LOPEZ O JACKELINE CORREA_CONSEJO GUBERNATIVO DE LOS ESTABLECIMIENTOS DE EDUCACION Y DE ENSENANZA Y DE LOS BIENES DE LOS HERMANOS DE LAS ESCUELAS CRISTIANAS EN LA REPUBLICA DEL ECUADOR </v>
          </cell>
          <cell r="L5055" t="str">
            <v>AV 10 DE AGOSTO N11 122 Y CALDAS</v>
          </cell>
          <cell r="M5055" t="str">
            <v>1790170349001</v>
          </cell>
          <cell r="N5055" t="str">
            <v>0999688649</v>
          </cell>
          <cell r="O5055" t="str">
            <v/>
          </cell>
          <cell r="P5055" t="str">
            <v>QUITO</v>
          </cell>
          <cell r="Q5055" t="str">
            <v>QUITO</v>
          </cell>
          <cell r="R5055" t="str">
            <v>PICHINCHA</v>
          </cell>
          <cell r="T5055" t="str">
            <v>TRANSERVISS</v>
          </cell>
          <cell r="U5055" t="str">
            <v>FLEXNETUIO_LOCAL</v>
          </cell>
          <cell r="V5055">
            <v>1</v>
          </cell>
          <cell r="W5055">
            <v>1</v>
          </cell>
          <cell r="X5055" t="str">
            <v>FLEXNET ECUADOR - MDELIVERY</v>
          </cell>
          <cell r="Y5055" t="str">
            <v>CALLE 28 DE JUNIO S/N Y GARCIA MORENO ENTRADA LLANO GRANDE</v>
          </cell>
        </row>
        <row r="5056">
          <cell r="A5056" t="str">
            <v>2482044</v>
          </cell>
          <cell r="B5056">
            <v>492793</v>
          </cell>
          <cell r="C5056" t="str">
            <v>2482044</v>
          </cell>
          <cell r="D5056" t="str">
            <v>MDELIVERY</v>
          </cell>
          <cell r="E5056" t="str">
            <v>DESPACHO</v>
          </cell>
          <cell r="F5056" t="str">
            <v>EXPRESS</v>
          </cell>
          <cell r="G5056" t="str">
            <v>FTS45656</v>
          </cell>
          <cell r="H5056">
            <v>44935</v>
          </cell>
          <cell r="I5056" t="str">
            <v>ENTREGADO</v>
          </cell>
          <cell r="J5056">
            <v>44935</v>
          </cell>
          <cell r="K5056" t="str">
            <v>Mites Machado Soraya Estefania o Evelyn Camacho_INSTITUTO SUPERIOR TECNOLOGICO CENESTUR</v>
          </cell>
          <cell r="L5056" t="str">
            <v>Edificio Epsilon Av 10 de Agosto N21 123</v>
          </cell>
          <cell r="M5056" t="str">
            <v>1792066034001</v>
          </cell>
          <cell r="N5056" t="str">
            <v>0987636348</v>
          </cell>
          <cell r="O5056" t="str">
            <v/>
          </cell>
          <cell r="P5056" t="str">
            <v>QUITO</v>
          </cell>
          <cell r="Q5056" t="str">
            <v>QUITO</v>
          </cell>
          <cell r="R5056" t="str">
            <v>PICHINCHA</v>
          </cell>
          <cell r="T5056" t="str">
            <v>TRANSERVISS</v>
          </cell>
          <cell r="U5056" t="str">
            <v>FLEXNETUIO_LOCAL</v>
          </cell>
          <cell r="V5056">
            <v>1</v>
          </cell>
          <cell r="W5056">
            <v>1</v>
          </cell>
          <cell r="X5056" t="str">
            <v>FLEXNET ECUADOR - MDELIVERY</v>
          </cell>
          <cell r="Y5056" t="str">
            <v>CALLE 28 DE JUNIO S/N Y GARCIA MORENO ENTRADA LLANO GRANDE</v>
          </cell>
        </row>
        <row r="5057">
          <cell r="A5057" t="str">
            <v>2482046</v>
          </cell>
          <cell r="B5057">
            <v>492794</v>
          </cell>
          <cell r="C5057" t="str">
            <v>2482046</v>
          </cell>
          <cell r="D5057" t="str">
            <v>MDELIVERY</v>
          </cell>
          <cell r="E5057" t="str">
            <v>DESPACHO</v>
          </cell>
          <cell r="F5057" t="str">
            <v>EXPRESS</v>
          </cell>
          <cell r="G5057" t="str">
            <v>FTS45658</v>
          </cell>
          <cell r="H5057">
            <v>44935</v>
          </cell>
          <cell r="I5057" t="str">
            <v>ENTREGADO</v>
          </cell>
          <cell r="J5057">
            <v>44936</v>
          </cell>
          <cell r="K5057" t="str">
            <v xml:space="preserve">HERNANDEZ DIEGO O KARINA NAVARRO_NOVPEC S A </v>
          </cell>
          <cell r="L5057" t="str">
            <v>Republica del Salvador N35 82 y Portugal Edificio Twin Towers 6to piso entregar antes de las 3pm</v>
          </cell>
          <cell r="M5057" t="str">
            <v>1792735319001</v>
          </cell>
          <cell r="N5057" t="str">
            <v>0984559694</v>
          </cell>
          <cell r="O5057" t="str">
            <v/>
          </cell>
          <cell r="P5057" t="str">
            <v>QUITO</v>
          </cell>
          <cell r="Q5057" t="str">
            <v>QUITO</v>
          </cell>
          <cell r="R5057" t="str">
            <v>PICHINCHA</v>
          </cell>
          <cell r="T5057" t="str">
            <v>TRANSERVISS</v>
          </cell>
          <cell r="U5057" t="str">
            <v>FLEXNETUIO_LOCAL</v>
          </cell>
          <cell r="V5057">
            <v>1</v>
          </cell>
          <cell r="W5057">
            <v>1</v>
          </cell>
          <cell r="X5057" t="str">
            <v>FLEXNET ECUADOR - MDELIVERY</v>
          </cell>
          <cell r="Y5057" t="str">
            <v>CALLE 28 DE JUNIO S/N Y GARCIA MORENO ENTRADA LLANO GRANDE</v>
          </cell>
        </row>
        <row r="5058">
          <cell r="A5058" t="str">
            <v>2482053</v>
          </cell>
          <cell r="B5058">
            <v>492795</v>
          </cell>
          <cell r="C5058" t="str">
            <v>2482053</v>
          </cell>
          <cell r="D5058" t="str">
            <v>MDELIVERY</v>
          </cell>
          <cell r="E5058" t="str">
            <v>DESPACHO</v>
          </cell>
          <cell r="F5058" t="str">
            <v>EXPRESS</v>
          </cell>
          <cell r="G5058" t="str">
            <v>FTS45657</v>
          </cell>
          <cell r="H5058">
            <v>44935</v>
          </cell>
          <cell r="I5058" t="str">
            <v>ENTREGADO</v>
          </cell>
          <cell r="J5058">
            <v>44935</v>
          </cell>
          <cell r="K5058" t="str">
            <v xml:space="preserve">JOSe DAVID JUMBO CALVA O WILLINSON JUMBO_WORK FAMILY COMPANY WFC S A S </v>
          </cell>
          <cell r="L5058" t="str">
            <v>CC QUICENTRO DEL SUR AV MORaN VALVERDE Y TENIENTE HUGO ORTiZ LOCAL MILENIUM ELECTRONICS O CYBER CABINAS</v>
          </cell>
          <cell r="M5058" t="str">
            <v>1793196888001</v>
          </cell>
          <cell r="N5058" t="str">
            <v>0998600095</v>
          </cell>
          <cell r="O5058" t="str">
            <v/>
          </cell>
          <cell r="P5058" t="str">
            <v>QUITO</v>
          </cell>
          <cell r="Q5058" t="str">
            <v>QUITO</v>
          </cell>
          <cell r="R5058" t="str">
            <v>PICHINCHA</v>
          </cell>
          <cell r="T5058" t="str">
            <v>TRANSERVISS</v>
          </cell>
          <cell r="U5058" t="str">
            <v>FLEXNETUIO_LOCAL</v>
          </cell>
          <cell r="V5058">
            <v>1</v>
          </cell>
          <cell r="W5058">
            <v>1</v>
          </cell>
          <cell r="X5058" t="str">
            <v>FLEXNET ECUADOR - MDELIVERY</v>
          </cell>
          <cell r="Y5058" t="str">
            <v>CALLE 28 DE JUNIO S/N Y GARCIA MORENO ENTRADA LLANO GRANDE</v>
          </cell>
        </row>
        <row r="5059">
          <cell r="A5059" t="str">
            <v>2482054</v>
          </cell>
          <cell r="B5059">
            <v>492796</v>
          </cell>
          <cell r="C5059" t="str">
            <v>2482054</v>
          </cell>
          <cell r="D5059" t="str">
            <v>MDELIVERY</v>
          </cell>
          <cell r="E5059" t="str">
            <v>DESPACHO</v>
          </cell>
          <cell r="F5059" t="str">
            <v>EXPRESS</v>
          </cell>
          <cell r="G5059" t="str">
            <v>FTS45652</v>
          </cell>
          <cell r="H5059">
            <v>44935</v>
          </cell>
          <cell r="I5059" t="str">
            <v>ENTREGADO</v>
          </cell>
          <cell r="J5059">
            <v>44935</v>
          </cell>
          <cell r="K5059" t="str">
            <v xml:space="preserve">MONCAYO DEL POZO DANIEL ALEJANDRO O FERNANDA FELIX_SELECT SERVICES SECURITY SELECTSECURITY CIA LTDA </v>
          </cell>
          <cell r="L5059" t="str">
            <v>Luxemburgo y holanda edificio Axios oficina 402</v>
          </cell>
          <cell r="M5059" t="str">
            <v>1793068626001</v>
          </cell>
          <cell r="N5059" t="str">
            <v>0999146157</v>
          </cell>
          <cell r="O5059" t="str">
            <v/>
          </cell>
          <cell r="P5059" t="str">
            <v>QUITO</v>
          </cell>
          <cell r="Q5059" t="str">
            <v>QUITO</v>
          </cell>
          <cell r="R5059" t="str">
            <v>PICHINCHA</v>
          </cell>
          <cell r="T5059" t="str">
            <v>TRANSERVISS</v>
          </cell>
          <cell r="U5059" t="str">
            <v>FLEXNETUIO_LOCAL</v>
          </cell>
          <cell r="V5059">
            <v>1</v>
          </cell>
          <cell r="W5059">
            <v>1</v>
          </cell>
          <cell r="X5059" t="str">
            <v>FLEXNET ECUADOR - MDELIVERY</v>
          </cell>
          <cell r="Y5059" t="str">
            <v>CALLE 28 DE JUNIO S/N Y GARCIA MORENO ENTRADA LLANO GRANDE</v>
          </cell>
        </row>
        <row r="5060">
          <cell r="A5060" t="str">
            <v>2482058</v>
          </cell>
          <cell r="B5060">
            <v>492797</v>
          </cell>
          <cell r="C5060" t="str">
            <v>2482058</v>
          </cell>
          <cell r="D5060" t="str">
            <v>MDELIVERY</v>
          </cell>
          <cell r="E5060" t="str">
            <v>DESPACHO</v>
          </cell>
          <cell r="F5060" t="str">
            <v>EXPRESS</v>
          </cell>
          <cell r="G5060" t="str">
            <v>FTS45660</v>
          </cell>
          <cell r="H5060">
            <v>44935</v>
          </cell>
          <cell r="I5060" t="str">
            <v>ENTREGADO</v>
          </cell>
          <cell r="J5060">
            <v>44935</v>
          </cell>
          <cell r="K5060" t="str">
            <v>Johanna Ramos_SOCIEDAD INDUSTRIAL GANADERA ELORDENO S A</v>
          </cell>
          <cell r="L5060" t="str">
            <v>Av Isabela catolica y luis cordero edificio RFS piso 3</v>
          </cell>
          <cell r="M5060" t="str">
            <v>1791767535001</v>
          </cell>
          <cell r="N5060" t="str">
            <v>0992032845</v>
          </cell>
          <cell r="O5060" t="str">
            <v/>
          </cell>
          <cell r="P5060" t="str">
            <v>QUITO</v>
          </cell>
          <cell r="Q5060" t="str">
            <v>QUITO</v>
          </cell>
          <cell r="R5060" t="str">
            <v>PICHINCHA</v>
          </cell>
          <cell r="T5060" t="str">
            <v>TRANSERVISS</v>
          </cell>
          <cell r="U5060" t="str">
            <v>FLEXNETUIO_LOCAL</v>
          </cell>
          <cell r="V5060">
            <v>1</v>
          </cell>
          <cell r="W5060">
            <v>1</v>
          </cell>
          <cell r="X5060" t="str">
            <v>FLEXNET ECUADOR - MDELIVERY</v>
          </cell>
          <cell r="Y5060" t="str">
            <v>CALLE 28 DE JUNIO S/N Y GARCIA MORENO ENTRADA LLANO GRANDE</v>
          </cell>
        </row>
        <row r="5061">
          <cell r="A5061" t="str">
            <v>2482008</v>
          </cell>
          <cell r="B5061">
            <v>492799</v>
          </cell>
          <cell r="C5061" t="str">
            <v>2482008</v>
          </cell>
          <cell r="D5061" t="str">
            <v>MDELIVERY</v>
          </cell>
          <cell r="E5061" t="str">
            <v>DESPACHO</v>
          </cell>
          <cell r="F5061" t="str">
            <v>NORMAL</v>
          </cell>
          <cell r="G5061" t="str">
            <v>FT78520</v>
          </cell>
          <cell r="H5061">
            <v>44935</v>
          </cell>
          <cell r="I5061" t="str">
            <v>ENTREGADO</v>
          </cell>
          <cell r="J5061">
            <v>44936</v>
          </cell>
          <cell r="K5061" t="str">
            <v xml:space="preserve">GABRIELA VACA_ LABORATORIOS SIEGFRIED S A </v>
          </cell>
          <cell r="L5061" t="str">
            <v>Av Republica de El Salvador N34 493 170135 Edificio Torre Gibraltar PB</v>
          </cell>
          <cell r="M5061" t="str">
            <v>1791897498001</v>
          </cell>
          <cell r="N5061" t="str">
            <v>024009600</v>
          </cell>
          <cell r="O5061" t="str">
            <v/>
          </cell>
          <cell r="P5061" t="str">
            <v>QUITO</v>
          </cell>
          <cell r="Q5061" t="str">
            <v>QUITO</v>
          </cell>
          <cell r="R5061" t="str">
            <v>PICHINCHA</v>
          </cell>
          <cell r="T5061" t="str">
            <v>FLEXTRANS UIO</v>
          </cell>
          <cell r="U5061" t="str">
            <v>FLEXNETUIO_LOCAL</v>
          </cell>
          <cell r="V5061">
            <v>1</v>
          </cell>
          <cell r="W5061">
            <v>1</v>
          </cell>
          <cell r="X5061" t="str">
            <v>FLEXNET ECUADOR - MDELIVERY</v>
          </cell>
          <cell r="Y5061" t="str">
            <v>CALLE 28 DE JUNIO S/N Y GARCIA MORENO ENTRADA LLANO GRANDE</v>
          </cell>
        </row>
        <row r="5062">
          <cell r="A5062" t="str">
            <v>53234</v>
          </cell>
          <cell r="B5062">
            <v>492782</v>
          </cell>
          <cell r="C5062" t="str">
            <v>53234</v>
          </cell>
          <cell r="D5062" t="str">
            <v>DEGSO</v>
          </cell>
          <cell r="E5062" t="str">
            <v>DESPACHO</v>
          </cell>
          <cell r="F5062" t="str">
            <v>NORMAL</v>
          </cell>
          <cell r="G5062" t="str">
            <v>FT78570</v>
          </cell>
          <cell r="H5062">
            <v>44935</v>
          </cell>
          <cell r="I5062" t="str">
            <v>ENTREGADO</v>
          </cell>
          <cell r="J5062">
            <v>44936</v>
          </cell>
          <cell r="K5062" t="str">
            <v>INDUSTRIAS CLAVEC CIA. LTDA.</v>
          </cell>
          <cell r="L5062" t="str">
            <v>DIRECCION:CALLE ANTARES OE13-253 Y MIRLOS, VIA AL TINGO. TELF:2862-046</v>
          </cell>
          <cell r="M5062" t="str">
            <v>1790347265001</v>
          </cell>
          <cell r="N5062" t="str">
            <v>99-832-0225</v>
          </cell>
          <cell r="O5062" t="str">
            <v>99-832-0225</v>
          </cell>
          <cell r="P5062" t="str">
            <v>170301</v>
          </cell>
          <cell r="Q5062" t="str">
            <v>QUITO</v>
          </cell>
          <cell r="R5062" t="str">
            <v>PICHINCHA</v>
          </cell>
          <cell r="S5062" t="str">
            <v>QUITO</v>
          </cell>
          <cell r="T5062" t="str">
            <v>FLEXTRANS UIO</v>
          </cell>
          <cell r="U5062" t="str">
            <v>FLEXNETUIO_LOCAL</v>
          </cell>
          <cell r="V5062">
            <v>1</v>
          </cell>
          <cell r="W5062">
            <v>6.6</v>
          </cell>
          <cell r="X5062" t="str">
            <v>FLEXNET</v>
          </cell>
          <cell r="Y5062" t="str">
            <v>FLEX NET CALLE 28 DE JUNIO S/N Y GARCIA MORENO ENTRADA LLANO GRANDE</v>
          </cell>
        </row>
        <row r="5063">
          <cell r="A5063" t="str">
            <v>53235</v>
          </cell>
          <cell r="B5063">
            <v>492783</v>
          </cell>
          <cell r="C5063" t="str">
            <v>53235</v>
          </cell>
          <cell r="D5063" t="str">
            <v>DEGSO</v>
          </cell>
          <cell r="E5063" t="str">
            <v>DESPACHO</v>
          </cell>
          <cell r="F5063" t="str">
            <v>NORMAL</v>
          </cell>
          <cell r="G5063" t="str">
            <v>FT78571</v>
          </cell>
          <cell r="H5063">
            <v>44935</v>
          </cell>
          <cell r="I5063" t="str">
            <v>ENTREGADO</v>
          </cell>
          <cell r="J5063">
            <v>44936</v>
          </cell>
          <cell r="K5063" t="str">
            <v>DENMAR S.A.</v>
          </cell>
          <cell r="L5063" t="str">
            <v>DIRECCION: ENTREGA EN LA FINCA DENMAR TABACUNDO (KM. 47 PANAMERICANA NORTE. VIA TABACUNDO - CAYAMBE TABACUNDO)</v>
          </cell>
          <cell r="M5063" t="str">
            <v>1791070380001</v>
          </cell>
          <cell r="N5063" t="str">
            <v>99-832-0225</v>
          </cell>
          <cell r="O5063" t="str">
            <v>99-832-0225</v>
          </cell>
          <cell r="P5063" t="str">
            <v>171004</v>
          </cell>
          <cell r="Q5063" t="str">
            <v>PEDRO MONCAYO</v>
          </cell>
          <cell r="R5063" t="str">
            <v>PICHINCHA</v>
          </cell>
          <cell r="S5063" t="str">
            <v>TABACUNDO - TUPIGACHI</v>
          </cell>
          <cell r="T5063" t="str">
            <v>FLEXTRANS UIO</v>
          </cell>
          <cell r="U5063" t="str">
            <v>FLEXNETUIO_PROVINCIA</v>
          </cell>
          <cell r="V5063">
            <v>1</v>
          </cell>
          <cell r="W5063">
            <v>2</v>
          </cell>
          <cell r="X5063" t="str">
            <v>FLEXNET</v>
          </cell>
          <cell r="Y5063" t="str">
            <v>FLEX NET CALLE 28 DE JUNIO S/N Y GARCIA MORENO ENTRADA LLANO GRANDE</v>
          </cell>
        </row>
        <row r="5064">
          <cell r="A5064" t="str">
            <v>AGFA_23_006</v>
          </cell>
          <cell r="B5064">
            <v>492781</v>
          </cell>
          <cell r="C5064" t="str">
            <v>AGFA_23_006</v>
          </cell>
          <cell r="D5064" t="str">
            <v>AGFA</v>
          </cell>
          <cell r="E5064" t="str">
            <v>DESPACHO</v>
          </cell>
          <cell r="F5064" t="str">
            <v>NORMAL</v>
          </cell>
          <cell r="G5064" t="str">
            <v>FT78562</v>
          </cell>
          <cell r="H5064">
            <v>44935</v>
          </cell>
          <cell r="I5064" t="str">
            <v>ENTREGADO</v>
          </cell>
          <cell r="J5064">
            <v>44936</v>
          </cell>
          <cell r="K5064" t="str">
            <v>RAMON ALAVA</v>
          </cell>
          <cell r="L5064" t="str">
            <v>MUCHO LOTE 1 5TA ETAPA MZ 2590 SOLAR 7</v>
          </cell>
          <cell r="M5064" t="str">
            <v>0925212078 - RAMON ALAVA</v>
          </cell>
          <cell r="N5064" t="str">
            <v>098-5112210</v>
          </cell>
          <cell r="O5064" t="str">
            <v>098-5112210</v>
          </cell>
          <cell r="P5064" t="str">
            <v>090101</v>
          </cell>
          <cell r="Q5064" t="str">
            <v>GUAYAQUIL</v>
          </cell>
          <cell r="R5064" t="str">
            <v>GUAYAS</v>
          </cell>
          <cell r="S5064" t="str">
            <v>GUAYAQUIL</v>
          </cell>
          <cell r="T5064" t="str">
            <v>ITSACOURIER</v>
          </cell>
          <cell r="U5064" t="str">
            <v>FLEXNETGYE_LOCAL</v>
          </cell>
          <cell r="V5064">
            <v>5</v>
          </cell>
          <cell r="W5064">
            <v>80</v>
          </cell>
          <cell r="X5064" t="str">
            <v>FLEX NET GYE</v>
          </cell>
          <cell r="Y5064" t="str">
            <v xml:space="preserve">KM 8 1/2 VIA A DAULE COOP. JUAN MONTALVO </v>
          </cell>
        </row>
        <row r="5065">
          <cell r="A5065" t="str">
            <v>CAVS_2022_052</v>
          </cell>
          <cell r="B5065">
            <v>492779</v>
          </cell>
          <cell r="C5065" t="str">
            <v>CAVS_2022_052</v>
          </cell>
          <cell r="D5065" t="str">
            <v>MOVISTAR</v>
          </cell>
          <cell r="E5065" t="str">
            <v>DESPACHO</v>
          </cell>
          <cell r="F5065" t="str">
            <v>NORMAL</v>
          </cell>
          <cell r="G5065" t="str">
            <v>031080002022052</v>
          </cell>
          <cell r="H5065">
            <v>44935</v>
          </cell>
          <cell r="I5065" t="str">
            <v>ENTREGADO</v>
          </cell>
          <cell r="J5065">
            <v>44936</v>
          </cell>
          <cell r="K5065" t="str">
            <v>CAVS MALL DEL RIO</v>
          </cell>
          <cell r="L5065" t="str">
            <v>AV FELIPE II LB86 Y CIRCUNVALACION SUR CC MALL DEL RIO</v>
          </cell>
          <cell r="P5065" t="str">
            <v>CUENCA</v>
          </cell>
          <cell r="Q5065" t="str">
            <v>CUENCA</v>
          </cell>
          <cell r="R5065" t="str">
            <v>AZUAY</v>
          </cell>
          <cell r="T5065" t="str">
            <v>TRAMACO</v>
          </cell>
          <cell r="U5065" t="str">
            <v>FLEXNETUIO_PROVINCIA</v>
          </cell>
          <cell r="V5065">
            <v>30</v>
          </cell>
          <cell r="W5065">
            <v>1</v>
          </cell>
          <cell r="X5065" t="str">
            <v>CAVS MALL DEL PACIFICO</v>
          </cell>
          <cell r="Y5065" t="str">
            <v>AVENIDA MALECON Y CALLE 23 , CENTRO COMERCIAL MALL DEL PACIFICO, LOCAL PB -057-058</v>
          </cell>
        </row>
        <row r="5066">
          <cell r="A5066" t="str">
            <v>CAVS_2022_053</v>
          </cell>
          <cell r="B5066">
            <v>492780</v>
          </cell>
          <cell r="C5066" t="str">
            <v>CAVS_2022_053</v>
          </cell>
          <cell r="D5066" t="str">
            <v>MOVISTAR</v>
          </cell>
          <cell r="E5066" t="str">
            <v>DESPACHO</v>
          </cell>
          <cell r="F5066" t="str">
            <v>NORMAL</v>
          </cell>
          <cell r="G5066" t="str">
            <v>031080002022053</v>
          </cell>
          <cell r="H5066">
            <v>44935</v>
          </cell>
          <cell r="I5066" t="str">
            <v>ENTREGADO</v>
          </cell>
          <cell r="J5066">
            <v>44936</v>
          </cell>
          <cell r="K5066" t="str">
            <v>CAVS QUICENTRO</v>
          </cell>
          <cell r="L5066" t="str">
            <v>AV 6 DE DICIEMBRE NOP104 Y NACIONES UNIDAS CQUICENTRO SHOPPING PLANTA ALTA LOCAL 9</v>
          </cell>
          <cell r="P5066" t="str">
            <v>QUITO</v>
          </cell>
          <cell r="Q5066" t="str">
            <v>QUITO</v>
          </cell>
          <cell r="R5066" t="str">
            <v>PICHINCHA</v>
          </cell>
          <cell r="T5066" t="str">
            <v>TRAMACO</v>
          </cell>
          <cell r="U5066" t="str">
            <v>FLEXNETUIO_LOCAL</v>
          </cell>
          <cell r="V5066">
            <v>50</v>
          </cell>
          <cell r="W5066">
            <v>1</v>
          </cell>
          <cell r="X5066" t="str">
            <v>CAVS MALL DEL PACIFICO</v>
          </cell>
          <cell r="Y5066" t="str">
            <v>AVENIDA MALECON Y CALLE 23 , CENTRO COMERCIAL MALL DEL PACIFICO, LOCAL PB -057-058</v>
          </cell>
        </row>
        <row r="5067">
          <cell r="A5067" t="str">
            <v>NOKIA-DOCU-9-01-23</v>
          </cell>
          <cell r="B5067">
            <v>492717</v>
          </cell>
          <cell r="C5067" t="str">
            <v>NOKIA-DOCU-9-01-23</v>
          </cell>
          <cell r="D5067" t="str">
            <v>NOKIA</v>
          </cell>
          <cell r="E5067" t="str">
            <v>DESPACHO</v>
          </cell>
          <cell r="F5067" t="str">
            <v>NORMAL</v>
          </cell>
          <cell r="G5067" t="str">
            <v>78372</v>
          </cell>
          <cell r="H5067">
            <v>44935</v>
          </cell>
          <cell r="I5067" t="str">
            <v>ENTREGADO</v>
          </cell>
          <cell r="J5067">
            <v>44935</v>
          </cell>
          <cell r="K5067" t="str">
            <v>MARIBEL HERRERA:</v>
          </cell>
          <cell r="L5067" t="str">
            <v>KM 11 ½ VIA A LA COSTA ? URB. BELO HORIZONTE CONJUNTO BENEVENTO MZ 16 VILLA 8</v>
          </cell>
          <cell r="M5067" t="str">
            <v>MARIBEL HERRERA:/0996503973</v>
          </cell>
          <cell r="P5067" t="str">
            <v>GUAYAQUIL</v>
          </cell>
          <cell r="Q5067" t="str">
            <v>GUAYAQUIL</v>
          </cell>
          <cell r="R5067" t="str">
            <v>GUAYAS</v>
          </cell>
          <cell r="U5067" t="str">
            <v>FLEXNETGYE_LOCAL</v>
          </cell>
          <cell r="V5067">
            <v>1</v>
          </cell>
          <cell r="W5067">
            <v>1</v>
          </cell>
          <cell r="X5067" t="str">
            <v>FLEXNET GUAYAQUIL</v>
          </cell>
          <cell r="Y5067" t="str">
            <v xml:space="preserve"> FERNANDO GUTIERREZ HILL KM 8 1/2 VIA DAULE</v>
          </cell>
        </row>
        <row r="5068">
          <cell r="A5068" t="str">
            <v>545514</v>
          </cell>
          <cell r="B5068">
            <v>492716</v>
          </cell>
          <cell r="C5068" t="str">
            <v>545514</v>
          </cell>
          <cell r="D5068" t="str">
            <v>DPW</v>
          </cell>
          <cell r="E5068" t="str">
            <v>DESPACHO</v>
          </cell>
          <cell r="F5068" t="str">
            <v>NORMAL</v>
          </cell>
          <cell r="G5068" t="str">
            <v>78376</v>
          </cell>
          <cell r="H5068">
            <v>44935</v>
          </cell>
          <cell r="I5068" t="str">
            <v>ENTREGADO</v>
          </cell>
          <cell r="J5068">
            <v>44936</v>
          </cell>
          <cell r="K5068" t="str">
            <v>UNIDAD EDUCATIVA MUNDIAL (SEDE INICIAL)</v>
          </cell>
          <cell r="L5068" t="str">
            <v xml:space="preserve"> MUCHO LOTE 1  TERCERA  ETAPA MZ 24-12 SOLAR 2 (FRENTE A LAS ORQUIDEAS)</v>
          </cell>
          <cell r="M5068" t="str">
            <v>Ana María Miño/0967704620</v>
          </cell>
          <cell r="P5068" t="str">
            <v>GUAYAQUIL</v>
          </cell>
          <cell r="Q5068" t="str">
            <v>GUAYAQUIL</v>
          </cell>
          <cell r="R5068" t="str">
            <v>GUAYAS</v>
          </cell>
          <cell r="T5068" t="str">
            <v>ITSACOURIER</v>
          </cell>
          <cell r="U5068" t="str">
            <v>FLEXNETGYE_LOCAL</v>
          </cell>
          <cell r="V5068">
            <v>11</v>
          </cell>
          <cell r="W5068">
            <v>178</v>
          </cell>
          <cell r="X5068" t="str">
            <v>FLEXNET GUAYAQUIL</v>
          </cell>
          <cell r="Y5068" t="str">
            <v xml:space="preserve"> FERNANDO GUTIERREZ HILL KM 8 1/2 VIA DAULE</v>
          </cell>
        </row>
        <row r="5069">
          <cell r="A5069" t="str">
            <v>53226</v>
          </cell>
          <cell r="B5069">
            <v>492707</v>
          </cell>
          <cell r="C5069" t="str">
            <v>53226</v>
          </cell>
          <cell r="D5069" t="str">
            <v>DEGSO</v>
          </cell>
          <cell r="E5069" t="str">
            <v>DESPACHO</v>
          </cell>
          <cell r="F5069" t="str">
            <v>NORMAL</v>
          </cell>
          <cell r="G5069" t="str">
            <v>FT78565</v>
          </cell>
          <cell r="H5069">
            <v>44935</v>
          </cell>
          <cell r="I5069" t="str">
            <v>ENTREGADO</v>
          </cell>
          <cell r="J5069">
            <v>44936</v>
          </cell>
          <cell r="K5069" t="str">
            <v xml:space="preserve">AROMALAB S.A                                                                    </v>
          </cell>
          <cell r="L5069" t="str">
            <v>JUAN PABLO BARREZUETA N76-59 Y TADEO BENITEZ - AIDA CABRERA-098 616 1764-COBRAR: SI- RETIRAR CHEQUE</v>
          </cell>
          <cell r="M5069" t="str">
            <v>1.89176E+12</v>
          </cell>
          <cell r="N5069" t="str">
            <v>99-832-0225</v>
          </cell>
          <cell r="O5069" t="str">
            <v>99-832-0225</v>
          </cell>
          <cell r="P5069" t="str">
            <v>170301</v>
          </cell>
          <cell r="Q5069" t="str">
            <v>QUITO</v>
          </cell>
          <cell r="R5069" t="str">
            <v>PICHINCHA</v>
          </cell>
          <cell r="S5069" t="str">
            <v>QUITO</v>
          </cell>
          <cell r="T5069" t="str">
            <v>FLEXTRANS UIO</v>
          </cell>
          <cell r="U5069" t="str">
            <v>FLEXNETUIO_LOCAL</v>
          </cell>
          <cell r="V5069">
            <v>1</v>
          </cell>
          <cell r="W5069">
            <v>2</v>
          </cell>
          <cell r="X5069" t="str">
            <v>FLEXNET</v>
          </cell>
          <cell r="Y5069" t="str">
            <v>FLEX NET CALLE 28 DE JUNIO S/N Y GARCIA MORENO ENTRADA LLANO GRANDE</v>
          </cell>
        </row>
        <row r="5070">
          <cell r="A5070" t="str">
            <v>53225</v>
          </cell>
          <cell r="B5070">
            <v>492709</v>
          </cell>
          <cell r="C5070" t="str">
            <v>53225</v>
          </cell>
          <cell r="D5070" t="str">
            <v>DEGSO</v>
          </cell>
          <cell r="E5070" t="str">
            <v>DESPACHO</v>
          </cell>
          <cell r="F5070" t="str">
            <v>NORMAL</v>
          </cell>
          <cell r="G5070" t="str">
            <v>FT78566</v>
          </cell>
          <cell r="H5070">
            <v>44935</v>
          </cell>
          <cell r="I5070" t="str">
            <v>ENTREGADO</v>
          </cell>
          <cell r="J5070">
            <v>44936</v>
          </cell>
          <cell r="K5070" t="str">
            <v>ECOFROZ S.A.</v>
          </cell>
          <cell r="L5070" t="str">
            <v>DIRECCION: - MACHACHI - PANAMERICANA SUR ? SECTOR POTREROS ALTOS FRENTE GASOLINERA PRIMAX ? ATENCION MONICA CALVOPINA  - TEL:2316293 / ENTREGAR ANTES DE LA 1</v>
          </cell>
          <cell r="M5070" t="str">
            <v>1.7913E+12</v>
          </cell>
          <cell r="N5070" t="str">
            <v>99-832-0225</v>
          </cell>
          <cell r="O5070" t="str">
            <v>99-832-0225</v>
          </cell>
          <cell r="P5070" t="str">
            <v>171110</v>
          </cell>
          <cell r="Q5070" t="str">
            <v>MEJIA</v>
          </cell>
          <cell r="R5070" t="str">
            <v>PICHINCHA</v>
          </cell>
          <cell r="S5070" t="str">
            <v>MACHACHI</v>
          </cell>
          <cell r="T5070" t="str">
            <v>FLEXTRANS UIO</v>
          </cell>
          <cell r="U5070" t="str">
            <v>FLEXNETUIO_PROVINCIA</v>
          </cell>
          <cell r="V5070">
            <v>3</v>
          </cell>
          <cell r="W5070">
            <v>14.8</v>
          </cell>
          <cell r="X5070" t="str">
            <v>FLEXNET</v>
          </cell>
          <cell r="Y5070" t="str">
            <v>FLEX NET CALLE 28 DE JUNIO S/N Y GARCIA MORENO ENTRADA LLANO GRANDE</v>
          </cell>
        </row>
        <row r="5071">
          <cell r="A5071" t="str">
            <v>53227</v>
          </cell>
          <cell r="B5071">
            <v>492710</v>
          </cell>
          <cell r="C5071" t="str">
            <v>53227</v>
          </cell>
          <cell r="D5071" t="str">
            <v>DEGSO</v>
          </cell>
          <cell r="E5071" t="str">
            <v>DESPACHO</v>
          </cell>
          <cell r="F5071" t="str">
            <v>NORMAL</v>
          </cell>
          <cell r="G5071" t="str">
            <v>FT78567</v>
          </cell>
          <cell r="H5071">
            <v>44935</v>
          </cell>
          <cell r="I5071" t="str">
            <v>ENTREGADO</v>
          </cell>
          <cell r="J5071">
            <v>44936</v>
          </cell>
          <cell r="K5071" t="str">
            <v>F.V.-AREA ANDINA S.A.</v>
          </cell>
          <cell r="L5071" t="str">
            <v>DIRECCION: AUTOPISTA VALLE DE LOS CHILLOS ? KM 25  TEL 2332233 BODEGA DE GRIFERIA</v>
          </cell>
          <cell r="M5071" t="str">
            <v>1.79021E+12</v>
          </cell>
          <cell r="N5071" t="str">
            <v>99-832-0225</v>
          </cell>
          <cell r="O5071" t="str">
            <v>99-832-0225</v>
          </cell>
          <cell r="P5071" t="str">
            <v>170301</v>
          </cell>
          <cell r="Q5071" t="str">
            <v>QUITO</v>
          </cell>
          <cell r="R5071" t="str">
            <v>PICHINCHA</v>
          </cell>
          <cell r="S5071" t="str">
            <v>QUITO</v>
          </cell>
          <cell r="T5071" t="str">
            <v>FLEXTRANS UIO</v>
          </cell>
          <cell r="U5071" t="str">
            <v>FLEXNETUIO_LOCAL</v>
          </cell>
          <cell r="V5071">
            <v>1</v>
          </cell>
          <cell r="W5071">
            <v>0.3</v>
          </cell>
          <cell r="X5071" t="str">
            <v>FLEXNET</v>
          </cell>
          <cell r="Y5071" t="str">
            <v>FLEX NET CALLE 28 DE JUNIO S/N Y GARCIA MORENO ENTRADA LLANO GRANDE</v>
          </cell>
        </row>
        <row r="5072">
          <cell r="A5072" t="str">
            <v>53231</v>
          </cell>
          <cell r="B5072">
            <v>492714</v>
          </cell>
          <cell r="C5072" t="str">
            <v>53231</v>
          </cell>
          <cell r="D5072" t="str">
            <v>DEGSO</v>
          </cell>
          <cell r="E5072" t="str">
            <v>DESPACHO</v>
          </cell>
          <cell r="F5072" t="str">
            <v>NORMAL</v>
          </cell>
          <cell r="G5072" t="str">
            <v>FT78569</v>
          </cell>
          <cell r="H5072">
            <v>44935</v>
          </cell>
          <cell r="I5072" t="str">
            <v>ENTREGADO</v>
          </cell>
          <cell r="J5072">
            <v>44936</v>
          </cell>
          <cell r="K5072" t="str">
            <v>IMPRENTA MARISCAL CIA. LTDA.</v>
          </cell>
          <cell r="L5072" t="str">
            <v xml:space="preserve">DIRECCION: PIFO - AV.INTEROCEANICA L-02 Y SECUNDARIA - ATENCION ANA GOMEZ - TELF 3941700 </v>
          </cell>
          <cell r="M5072" t="str">
            <v>1.79014E+12</v>
          </cell>
          <cell r="N5072" t="str">
            <v>99-832-0225</v>
          </cell>
          <cell r="O5072" t="str">
            <v>99-832-0225</v>
          </cell>
          <cell r="P5072" t="str">
            <v>170909</v>
          </cell>
          <cell r="Q5072" t="str">
            <v>QUITO</v>
          </cell>
          <cell r="R5072" t="str">
            <v>PICHINCHA</v>
          </cell>
          <cell r="S5072" t="str">
            <v>PIFO</v>
          </cell>
          <cell r="T5072" t="str">
            <v>FLEXTRANS UIO</v>
          </cell>
          <cell r="U5072" t="str">
            <v>FLEXNETUIO_LOCAL</v>
          </cell>
          <cell r="V5072">
            <v>1</v>
          </cell>
          <cell r="W5072">
            <v>2</v>
          </cell>
          <cell r="X5072" t="str">
            <v>FLEXNET</v>
          </cell>
          <cell r="Y5072" t="str">
            <v>FLEX NET CALLE 28 DE JUNIO S/N Y GARCIA MORENO ENTRADA LLANO GRANDE</v>
          </cell>
        </row>
        <row r="5073">
          <cell r="A5073" t="str">
            <v>4817727</v>
          </cell>
          <cell r="B5073">
            <v>492705</v>
          </cell>
          <cell r="C5073" t="str">
            <v>4817727</v>
          </cell>
          <cell r="D5073" t="str">
            <v>MDELIVERY</v>
          </cell>
          <cell r="E5073" t="str">
            <v>DESPACHO</v>
          </cell>
          <cell r="F5073" t="str">
            <v>NORMAL</v>
          </cell>
          <cell r="G5073" t="str">
            <v>031080004817727</v>
          </cell>
          <cell r="H5073">
            <v>44935</v>
          </cell>
          <cell r="I5073" t="str">
            <v>ENTREGADO</v>
          </cell>
          <cell r="J5073">
            <v>44936</v>
          </cell>
          <cell r="K5073" t="str">
            <v>Juan Anselmo Colcha Guevara</v>
          </cell>
          <cell r="L5073" t="str">
            <v>SAN MIGUEL DE IBARRA CALLE VICENTE ROCAFUERTE  SN  Y CRISTOBAL COLON</v>
          </cell>
          <cell r="M5073" t="str">
            <v>1004129381</v>
          </cell>
          <cell r="N5073" t="str">
            <v>0959553531</v>
          </cell>
          <cell r="O5073" t="str">
            <v>0959553531</v>
          </cell>
          <cell r="P5073" t="str">
            <v>100106</v>
          </cell>
          <cell r="Q5073" t="str">
            <v>IBARRA</v>
          </cell>
          <cell r="R5073" t="str">
            <v>IMBABURA</v>
          </cell>
          <cell r="S5073" t="str">
            <v>SAN MIGUEL DE IBARRA</v>
          </cell>
          <cell r="T5073" t="str">
            <v>TRAMACO</v>
          </cell>
          <cell r="U5073" t="str">
            <v>FLEXNETUIO_PROVINCIA</v>
          </cell>
          <cell r="V5073">
            <v>1</v>
          </cell>
          <cell r="W5073">
            <v>1</v>
          </cell>
          <cell r="X5073" t="str">
            <v>FLEXNET ECUADOR - MDELIVERY</v>
          </cell>
          <cell r="Y5073" t="str">
            <v>CALLE 28 DE JUNIO S/N Y GARCIA MORENO ENTRADA LLANO GRANDE</v>
          </cell>
        </row>
        <row r="5074">
          <cell r="A5074" t="str">
            <v>4812101</v>
          </cell>
          <cell r="B5074">
            <v>492659</v>
          </cell>
          <cell r="C5074" t="str">
            <v>4812101</v>
          </cell>
          <cell r="D5074" t="str">
            <v>MDELIVERY</v>
          </cell>
          <cell r="E5074" t="str">
            <v>DESPACHO</v>
          </cell>
          <cell r="F5074" t="str">
            <v>NORMAL</v>
          </cell>
          <cell r="G5074" t="str">
            <v>031080004812101</v>
          </cell>
          <cell r="H5074">
            <v>44935</v>
          </cell>
          <cell r="I5074" t="str">
            <v>DEVOLUCION_EN_PROCESO</v>
          </cell>
          <cell r="J5074">
            <v>44943</v>
          </cell>
          <cell r="K5074" t="str">
            <v>JHORMAN ALEXANDER ANGULO ALVAREZ</v>
          </cell>
          <cell r="L5074" t="str">
            <v>RIO VERDE  AV LOS QUINCHES  SN  Y JACINTO CORTEZ</v>
          </cell>
          <cell r="M5074" t="str">
            <v>1727886333</v>
          </cell>
          <cell r="N5074" t="str">
            <v>0993755942</v>
          </cell>
          <cell r="O5074" t="str">
            <v>0993755942</v>
          </cell>
          <cell r="P5074" t="str">
            <v>230106</v>
          </cell>
          <cell r="Q5074" t="str">
            <v>SANTO DOMINGO</v>
          </cell>
          <cell r="R5074" t="str">
            <v>SANTO DOMINGO DE LOS TSACHILAS</v>
          </cell>
          <cell r="S5074" t="str">
            <v>SANTO DOMINGO DE LOS COLORADOS</v>
          </cell>
          <cell r="T5074" t="str">
            <v>TRAMACO</v>
          </cell>
          <cell r="U5074" t="str">
            <v>FLEXNETUIO_PROVINCIA</v>
          </cell>
          <cell r="V5074">
            <v>1</v>
          </cell>
          <cell r="W5074">
            <v>1</v>
          </cell>
          <cell r="X5074" t="str">
            <v>FLEXNET ECUADOR - MDELIVERY</v>
          </cell>
          <cell r="Y5074" t="str">
            <v>CALLE 28 DE JUNIO S/N Y GARCIA MORENO ENTRADA LLANO GRANDE</v>
          </cell>
        </row>
        <row r="5075">
          <cell r="A5075" t="str">
            <v>4812248</v>
          </cell>
          <cell r="B5075">
            <v>492660</v>
          </cell>
          <cell r="C5075" t="str">
            <v>4812248</v>
          </cell>
          <cell r="D5075" t="str">
            <v>MDELIVERY</v>
          </cell>
          <cell r="E5075" t="str">
            <v>DESPACHO</v>
          </cell>
          <cell r="F5075" t="str">
            <v>DERIVADO PICK UP</v>
          </cell>
          <cell r="G5075" t="str">
            <v>031080004812248</v>
          </cell>
          <cell r="H5075">
            <v>44935</v>
          </cell>
          <cell r="I5075" t="str">
            <v>ENTREGADO</v>
          </cell>
          <cell r="J5075">
            <v>44939</v>
          </cell>
          <cell r="K5075" t="str">
            <v>BASURTO BAZURTO MERCEDES MARIANELA</v>
          </cell>
          <cell r="L5075" t="str">
            <v>OFICINA TRAMACO VIA QUEVEDO</v>
          </cell>
          <cell r="M5075" t="str">
            <v>1719726943</v>
          </cell>
          <cell r="N5075" t="str">
            <v>0982931271</v>
          </cell>
          <cell r="O5075" t="str">
            <v>0982931271</v>
          </cell>
          <cell r="P5075" t="str">
            <v>SANTO DOMINGO</v>
          </cell>
          <cell r="Q5075" t="str">
            <v>SANTO DOMINGO</v>
          </cell>
          <cell r="R5075" t="str">
            <v>SANTO DOMINGO DE LOS TSACHILAS</v>
          </cell>
          <cell r="T5075" t="str">
            <v>TRAMACO</v>
          </cell>
          <cell r="U5075" t="str">
            <v>FLEXNETUIO_PROVINCIA</v>
          </cell>
          <cell r="V5075">
            <v>1</v>
          </cell>
          <cell r="W5075">
            <v>1</v>
          </cell>
          <cell r="X5075" t="str">
            <v>FLEXNET ECUADOR - MDELIVERY</v>
          </cell>
          <cell r="Y5075" t="str">
            <v>CALLE 28 DE JUNIO S/N Y GARCIA MORENO ENTRADA LLANO GRANDE</v>
          </cell>
        </row>
        <row r="5076">
          <cell r="A5076" t="str">
            <v>4812347</v>
          </cell>
          <cell r="B5076">
            <v>492661</v>
          </cell>
          <cell r="C5076" t="str">
            <v>4812347</v>
          </cell>
          <cell r="D5076" t="str">
            <v>MDELIVERY</v>
          </cell>
          <cell r="E5076" t="str">
            <v>DESPACHO</v>
          </cell>
          <cell r="F5076" t="str">
            <v>NORMAL</v>
          </cell>
          <cell r="G5076" t="str">
            <v>FT78492</v>
          </cell>
          <cell r="H5076">
            <v>44935</v>
          </cell>
          <cell r="I5076" t="str">
            <v>ENTREGADO</v>
          </cell>
          <cell r="J5076">
            <v>44936</v>
          </cell>
          <cell r="K5076" t="str">
            <v>JOSE FELIX ACOSTA ARISTEGA</v>
          </cell>
          <cell r="L5076" t="str">
            <v>TARQUI AV DE LAS AMERICAS SN AV ISIDRO AYORA CUEVA</v>
          </cell>
          <cell r="M5076" t="str">
            <v>0954107215</v>
          </cell>
          <cell r="N5076" t="str">
            <v>0984672446</v>
          </cell>
          <cell r="O5076" t="str">
            <v>0984672446</v>
          </cell>
          <cell r="P5076" t="str">
            <v>090505</v>
          </cell>
          <cell r="Q5076" t="str">
            <v>GUAYAQUIL</v>
          </cell>
          <cell r="R5076" t="str">
            <v>GUAYAS</v>
          </cell>
          <cell r="S5076" t="str">
            <v>GUAYAQUIL</v>
          </cell>
          <cell r="T5076" t="str">
            <v>ITSACOURIER</v>
          </cell>
          <cell r="U5076" t="str">
            <v>FLEXNETUIO_GYE</v>
          </cell>
          <cell r="V5076">
            <v>1</v>
          </cell>
          <cell r="W5076">
            <v>1</v>
          </cell>
          <cell r="X5076" t="str">
            <v>FLEXNET ECUADOR - MDELIVERY</v>
          </cell>
          <cell r="Y5076" t="str">
            <v>CALLE 28 DE JUNIO S/N Y GARCIA MORENO ENTRADA LLANO GRANDE</v>
          </cell>
        </row>
        <row r="5077">
          <cell r="A5077" t="str">
            <v>4812359</v>
          </cell>
          <cell r="B5077">
            <v>492662</v>
          </cell>
          <cell r="C5077" t="str">
            <v>4812359</v>
          </cell>
          <cell r="D5077" t="str">
            <v>MDELIVERY</v>
          </cell>
          <cell r="E5077" t="str">
            <v>DESPACHO</v>
          </cell>
          <cell r="F5077" t="str">
            <v>NORMAL</v>
          </cell>
          <cell r="G5077" t="str">
            <v>FT78443</v>
          </cell>
          <cell r="H5077">
            <v>44935</v>
          </cell>
          <cell r="I5077" t="str">
            <v>ENTREGADO</v>
          </cell>
          <cell r="J5077">
            <v>44936</v>
          </cell>
          <cell r="K5077" t="str">
            <v>REINALDO GONZALEZ MISLE</v>
          </cell>
          <cell r="L5077" t="str">
            <v>EL CONDADO   AV OCCIDENTAL Y  SN JOSE MIGUEL CARRION</v>
          </cell>
          <cell r="M5077" t="str">
            <v>0964869341</v>
          </cell>
          <cell r="N5077" t="str">
            <v>0987837587</v>
          </cell>
          <cell r="O5077" t="str">
            <v>0987837587</v>
          </cell>
          <cell r="P5077" t="str">
            <v>170301</v>
          </cell>
          <cell r="Q5077" t="str">
            <v>QUITO</v>
          </cell>
          <cell r="R5077" t="str">
            <v>PICHINCHA</v>
          </cell>
          <cell r="S5077" t="str">
            <v>QUITO</v>
          </cell>
          <cell r="T5077" t="str">
            <v>FLEXTRANS UIO</v>
          </cell>
          <cell r="U5077" t="str">
            <v>FLEXNETUIO_LOCAL</v>
          </cell>
          <cell r="V5077">
            <v>1</v>
          </cell>
          <cell r="W5077">
            <v>1</v>
          </cell>
          <cell r="X5077" t="str">
            <v>FLEXNET ECUADOR - MDELIVERY</v>
          </cell>
          <cell r="Y5077" t="str">
            <v>CALLE 28 DE JUNIO S/N Y GARCIA MORENO ENTRADA LLANO GRANDE</v>
          </cell>
        </row>
        <row r="5078">
          <cell r="A5078" t="str">
            <v>4812741</v>
          </cell>
          <cell r="B5078">
            <v>492663</v>
          </cell>
          <cell r="C5078" t="str">
            <v>4812741</v>
          </cell>
          <cell r="D5078" t="str">
            <v>MDELIVERY</v>
          </cell>
          <cell r="E5078" t="str">
            <v>DESPACHO</v>
          </cell>
          <cell r="F5078" t="str">
            <v>NORMAL</v>
          </cell>
          <cell r="G5078" t="str">
            <v>031080004812741</v>
          </cell>
          <cell r="H5078">
            <v>44935</v>
          </cell>
          <cell r="I5078" t="str">
            <v>ENTREGADO</v>
          </cell>
          <cell r="J5078">
            <v>44936</v>
          </cell>
          <cell r="K5078" t="str">
            <v>ALMEIDA PENAFIEL FERNANDO ABEL</v>
          </cell>
          <cell r="L5078" t="str">
            <v>PASCUALES   URBANIZACION VILLA BONITA  ETAPA 3 539  VILLA 25 AV GUSTAVO NOBOA BEJARANO</v>
          </cell>
          <cell r="M5078" t="str">
            <v>1308412020</v>
          </cell>
          <cell r="N5078" t="str">
            <v>0964019707</v>
          </cell>
          <cell r="O5078" t="str">
            <v>0964019707</v>
          </cell>
          <cell r="P5078" t="str">
            <v>090707</v>
          </cell>
          <cell r="Q5078" t="str">
            <v>GUAYAQUIL</v>
          </cell>
          <cell r="R5078" t="str">
            <v>GUAYAS</v>
          </cell>
          <cell r="S5078" t="str">
            <v>GUAYAQUIL</v>
          </cell>
          <cell r="T5078" t="str">
            <v>TRAMACO</v>
          </cell>
          <cell r="U5078" t="str">
            <v>FLEXNETUIO_GYE</v>
          </cell>
          <cell r="V5078">
            <v>1</v>
          </cell>
          <cell r="W5078">
            <v>1</v>
          </cell>
          <cell r="X5078" t="str">
            <v>FLEXNET ECUADOR - MDELIVERY</v>
          </cell>
          <cell r="Y5078" t="str">
            <v>CALLE 28 DE JUNIO S/N Y GARCIA MORENO ENTRADA LLANO GRANDE</v>
          </cell>
        </row>
        <row r="5079">
          <cell r="A5079" t="str">
            <v>4812805</v>
          </cell>
          <cell r="B5079">
            <v>492664</v>
          </cell>
          <cell r="C5079" t="str">
            <v>4812805</v>
          </cell>
          <cell r="D5079" t="str">
            <v>MDELIVERY</v>
          </cell>
          <cell r="E5079" t="str">
            <v>DESPACHO</v>
          </cell>
          <cell r="F5079" t="str">
            <v>NORMAL</v>
          </cell>
          <cell r="G5079" t="str">
            <v>031080004812805</v>
          </cell>
          <cell r="H5079">
            <v>44935</v>
          </cell>
          <cell r="I5079" t="str">
            <v>ENTREGADO</v>
          </cell>
          <cell r="J5079">
            <v>44937</v>
          </cell>
          <cell r="K5079" t="str">
            <v>ANA GABRIELA AGUILAR TABANGO</v>
          </cell>
          <cell r="L5079" t="str">
            <v>CAYAMBE CALLE CHILE  OE031  Y ROCAFUERTE</v>
          </cell>
          <cell r="M5079" t="str">
            <v>1003568126</v>
          </cell>
          <cell r="N5079" t="str">
            <v>0983933797</v>
          </cell>
          <cell r="O5079" t="str">
            <v>0983933797</v>
          </cell>
          <cell r="P5079" t="str">
            <v>171002</v>
          </cell>
          <cell r="Q5079" t="str">
            <v>CAYAMBE</v>
          </cell>
          <cell r="R5079" t="str">
            <v>PICHINCHA</v>
          </cell>
          <cell r="S5079" t="str">
            <v>CAYAMBE - PRIMERO DE MAYO</v>
          </cell>
          <cell r="T5079" t="str">
            <v>TRAMACO</v>
          </cell>
          <cell r="U5079" t="str">
            <v>FLEXNETUIO_PROVINCIA</v>
          </cell>
          <cell r="V5079">
            <v>1</v>
          </cell>
          <cell r="W5079">
            <v>1</v>
          </cell>
          <cell r="X5079" t="str">
            <v>FLEXNET ECUADOR - MDELIVERY</v>
          </cell>
          <cell r="Y5079" t="str">
            <v>CALLE 28 DE JUNIO S/N Y GARCIA MORENO ENTRADA LLANO GRANDE</v>
          </cell>
        </row>
        <row r="5080">
          <cell r="A5080" t="str">
            <v>4813213</v>
          </cell>
          <cell r="B5080">
            <v>492665</v>
          </cell>
          <cell r="C5080" t="str">
            <v>4813213</v>
          </cell>
          <cell r="D5080" t="str">
            <v>MDELIVERY</v>
          </cell>
          <cell r="E5080" t="str">
            <v>DESPACHO</v>
          </cell>
          <cell r="F5080" t="str">
            <v>NORMAL</v>
          </cell>
          <cell r="G5080" t="str">
            <v>031080004813213</v>
          </cell>
          <cell r="H5080">
            <v>44935</v>
          </cell>
          <cell r="I5080" t="str">
            <v>ENTREGADO</v>
          </cell>
          <cell r="J5080">
            <v>44937</v>
          </cell>
          <cell r="K5080" t="str">
            <v>KATTY ISABEL CORDOVA CUENCA</v>
          </cell>
          <cell r="L5080" t="str">
            <v>CANIAR AV SAN ANTONIO SN CALLE CHIMBORAZO</v>
          </cell>
          <cell r="M5080" t="str">
            <v>0301400024</v>
          </cell>
          <cell r="N5080" t="str">
            <v>0958802701</v>
          </cell>
          <cell r="O5080" t="str">
            <v>0958802701</v>
          </cell>
          <cell r="P5080" t="str">
            <v>030201</v>
          </cell>
          <cell r="Q5080" t="str">
            <v>CAÑAR</v>
          </cell>
          <cell r="R5080" t="str">
            <v>CAÑAR</v>
          </cell>
          <cell r="S5080" t="str">
            <v>CANAR</v>
          </cell>
          <cell r="T5080" t="str">
            <v>TRAMACO</v>
          </cell>
          <cell r="U5080" t="str">
            <v>FLEXNETUIO_PROVINCIA</v>
          </cell>
          <cell r="V5080">
            <v>1</v>
          </cell>
          <cell r="W5080">
            <v>1</v>
          </cell>
          <cell r="X5080" t="str">
            <v>FLEXNET ECUADOR - MDELIVERY</v>
          </cell>
          <cell r="Y5080" t="str">
            <v>CALLE 28 DE JUNIO S/N Y GARCIA MORENO ENTRADA LLANO GRANDE</v>
          </cell>
        </row>
        <row r="5081">
          <cell r="A5081" t="str">
            <v>4813240</v>
          </cell>
          <cell r="B5081">
            <v>492666</v>
          </cell>
          <cell r="C5081" t="str">
            <v>4813240</v>
          </cell>
          <cell r="D5081" t="str">
            <v>MDELIVERY</v>
          </cell>
          <cell r="E5081" t="str">
            <v>DESPACHO</v>
          </cell>
          <cell r="F5081" t="str">
            <v>NORMAL</v>
          </cell>
          <cell r="G5081" t="str">
            <v>FT78480</v>
          </cell>
          <cell r="H5081">
            <v>44935</v>
          </cell>
          <cell r="I5081" t="str">
            <v>ENTREGADO</v>
          </cell>
          <cell r="J5081">
            <v>44936</v>
          </cell>
          <cell r="K5081" t="str">
            <v>CHRISTIAN MARCELO AMOROSO COBOS</v>
          </cell>
          <cell r="L5081" t="str">
            <v>TARQUI  AV   DR  MIGUEL ANGEL JIJON TERAN SN AV  GUILLERMO PAREJA ROLANDO</v>
          </cell>
          <cell r="M5081" t="str">
            <v>0103321444</v>
          </cell>
          <cell r="N5081" t="str">
            <v>0992597872</v>
          </cell>
          <cell r="O5081" t="str">
            <v>0992597872</v>
          </cell>
          <cell r="P5081" t="str">
            <v>090505</v>
          </cell>
          <cell r="Q5081" t="str">
            <v>GUAYAQUIL</v>
          </cell>
          <cell r="R5081" t="str">
            <v>GUAYAS</v>
          </cell>
          <cell r="S5081" t="str">
            <v>GUAYAQUIL</v>
          </cell>
          <cell r="T5081" t="str">
            <v>ITSACOURIER</v>
          </cell>
          <cell r="U5081" t="str">
            <v>FLEXNETUIO_GYE</v>
          </cell>
          <cell r="V5081">
            <v>1</v>
          </cell>
          <cell r="W5081">
            <v>1</v>
          </cell>
          <cell r="X5081" t="str">
            <v>FLEXNET ECUADOR - MDELIVERY</v>
          </cell>
          <cell r="Y5081" t="str">
            <v>CALLE 28 DE JUNIO S/N Y GARCIA MORENO ENTRADA LLANO GRANDE</v>
          </cell>
        </row>
        <row r="5082">
          <cell r="A5082" t="str">
            <v>4813402</v>
          </cell>
          <cell r="B5082">
            <v>492667</v>
          </cell>
          <cell r="C5082" t="str">
            <v>4813402</v>
          </cell>
          <cell r="D5082" t="str">
            <v>MDELIVERY</v>
          </cell>
          <cell r="E5082" t="str">
            <v>DESPACHO</v>
          </cell>
          <cell r="F5082" t="str">
            <v>DERIVADO PICK UP</v>
          </cell>
          <cell r="G5082" t="str">
            <v>031080004813402</v>
          </cell>
          <cell r="H5082">
            <v>44935</v>
          </cell>
          <cell r="I5082" t="str">
            <v>ENTREGADO</v>
          </cell>
          <cell r="J5082">
            <v>44936</v>
          </cell>
          <cell r="K5082" t="str">
            <v>JAVIER ENRIQUE JARAMILLO TAPIA</v>
          </cell>
          <cell r="L5082" t="str">
            <v>OFICINA TRAMACO JOYA DE LOS SACHAS</v>
          </cell>
          <cell r="M5082" t="str">
            <v>1104854268</v>
          </cell>
          <cell r="N5082" t="str">
            <v>0993204125</v>
          </cell>
          <cell r="O5082" t="str">
            <v>0993204125</v>
          </cell>
          <cell r="P5082" t="str">
            <v>LA JOYA DE LOS SACHAS</v>
          </cell>
          <cell r="Q5082" t="str">
            <v>LA JOYA DE LOS SACHAS</v>
          </cell>
          <cell r="R5082" t="str">
            <v>ORELLANA</v>
          </cell>
          <cell r="T5082" t="str">
            <v>TRAMACO</v>
          </cell>
          <cell r="U5082" t="str">
            <v>FLEXNETUIO_PROVINCIA</v>
          </cell>
          <cell r="V5082">
            <v>1</v>
          </cell>
          <cell r="W5082">
            <v>1</v>
          </cell>
          <cell r="X5082" t="str">
            <v>FLEXNET ECUADOR - MDELIVERY</v>
          </cell>
          <cell r="Y5082" t="str">
            <v>CALLE 28 DE JUNIO S/N Y GARCIA MORENO ENTRADA LLANO GRANDE</v>
          </cell>
        </row>
        <row r="5083">
          <cell r="A5083" t="str">
            <v>4813741</v>
          </cell>
          <cell r="B5083">
            <v>492668</v>
          </cell>
          <cell r="C5083" t="str">
            <v>4813741</v>
          </cell>
          <cell r="D5083" t="str">
            <v>MDELIVERY</v>
          </cell>
          <cell r="E5083" t="str">
            <v>DESPACHO</v>
          </cell>
          <cell r="F5083" t="str">
            <v>DERIVADO PICK UP</v>
          </cell>
          <cell r="G5083" t="str">
            <v>031080004813741</v>
          </cell>
          <cell r="H5083">
            <v>44935</v>
          </cell>
          <cell r="I5083" t="str">
            <v>INCIDENCIA</v>
          </cell>
          <cell r="J5083">
            <v>44944</v>
          </cell>
          <cell r="K5083" t="str">
            <v>TORRES CAMPOVERDE ARTURO GUILLERMO</v>
          </cell>
          <cell r="L5083" t="str">
            <v>OFICINA TRAMACO NARANJAL</v>
          </cell>
          <cell r="M5083" t="str">
            <v>0906451752</v>
          </cell>
          <cell r="N5083" t="str">
            <v>0987477476</v>
          </cell>
          <cell r="O5083" t="str">
            <v>0987477476</v>
          </cell>
          <cell r="P5083" t="str">
            <v>NARANJAL</v>
          </cell>
          <cell r="Q5083" t="str">
            <v>NARANJAL</v>
          </cell>
          <cell r="R5083" t="str">
            <v>GUAYAS</v>
          </cell>
          <cell r="T5083" t="str">
            <v>TRAMACO</v>
          </cell>
          <cell r="U5083" t="str">
            <v>FLEXNETUIO_PROVINCIA</v>
          </cell>
          <cell r="V5083">
            <v>1</v>
          </cell>
          <cell r="W5083">
            <v>1</v>
          </cell>
          <cell r="X5083" t="str">
            <v>FLEXNET ECUADOR - MDELIVERY</v>
          </cell>
          <cell r="Y5083" t="str">
            <v>CALLE 28 DE JUNIO S/N Y GARCIA MORENO ENTRADA LLANO GRANDE</v>
          </cell>
        </row>
        <row r="5084">
          <cell r="A5084" t="str">
            <v>4814308</v>
          </cell>
          <cell r="B5084">
            <v>492669</v>
          </cell>
          <cell r="C5084" t="str">
            <v>4814308</v>
          </cell>
          <cell r="D5084" t="str">
            <v>MDELIVERY</v>
          </cell>
          <cell r="E5084" t="str">
            <v>DESPACHO</v>
          </cell>
          <cell r="F5084" t="str">
            <v>NORMAL</v>
          </cell>
          <cell r="G5084" t="str">
            <v>FT78476</v>
          </cell>
          <cell r="H5084">
            <v>44935</v>
          </cell>
          <cell r="I5084" t="str">
            <v>ENTREGADO</v>
          </cell>
          <cell r="J5084">
            <v>44936</v>
          </cell>
          <cell r="K5084" t="str">
            <v>CABEZAS VELEZ DAVID MANUEL</v>
          </cell>
          <cell r="L5084" t="str">
            <v>TARQUI  AV 26 NO 444 CALLE 3ER CJON 13 NO</v>
          </cell>
          <cell r="M5084" t="str">
            <v>0904090776</v>
          </cell>
          <cell r="N5084" t="str">
            <v>0980452289</v>
          </cell>
          <cell r="O5084" t="str">
            <v>0980452289</v>
          </cell>
          <cell r="P5084" t="str">
            <v>090507</v>
          </cell>
          <cell r="Q5084" t="str">
            <v>GUAYAQUIL</v>
          </cell>
          <cell r="R5084" t="str">
            <v>GUAYAS</v>
          </cell>
          <cell r="S5084" t="str">
            <v>GUAYAQUIL</v>
          </cell>
          <cell r="T5084" t="str">
            <v>ITSACOURIER</v>
          </cell>
          <cell r="U5084" t="str">
            <v>FLEXNETUIO_GYE</v>
          </cell>
          <cell r="V5084">
            <v>1</v>
          </cell>
          <cell r="W5084">
            <v>1</v>
          </cell>
          <cell r="X5084" t="str">
            <v>FLEXNET ECUADOR - MDELIVERY</v>
          </cell>
          <cell r="Y5084" t="str">
            <v>CALLE 28 DE JUNIO S/N Y GARCIA MORENO ENTRADA LLANO GRANDE</v>
          </cell>
        </row>
        <row r="5085">
          <cell r="A5085" t="str">
            <v>4814748</v>
          </cell>
          <cell r="B5085">
            <v>492670</v>
          </cell>
          <cell r="C5085" t="str">
            <v>4814748</v>
          </cell>
          <cell r="D5085" t="str">
            <v>MDELIVERY</v>
          </cell>
          <cell r="E5085" t="str">
            <v>DESPACHO</v>
          </cell>
          <cell r="F5085" t="str">
            <v>NORMAL</v>
          </cell>
          <cell r="G5085" t="str">
            <v>FT78471</v>
          </cell>
          <cell r="H5085">
            <v>44935</v>
          </cell>
          <cell r="I5085" t="str">
            <v>ENTREGADO</v>
          </cell>
          <cell r="J5085">
            <v>44937</v>
          </cell>
          <cell r="K5085" t="str">
            <v>ANDRES ADALBERTO ALARCON MUNOZ</v>
          </cell>
          <cell r="L5085" t="str">
            <v>ROCA AV QUITO 201 CALLE PIEDRAHITA</v>
          </cell>
          <cell r="M5085" t="str">
            <v>0909257040</v>
          </cell>
          <cell r="N5085" t="str">
            <v>0998259173</v>
          </cell>
          <cell r="O5085" t="str">
            <v>0998259173</v>
          </cell>
          <cell r="P5085" t="str">
            <v>090306</v>
          </cell>
          <cell r="Q5085" t="str">
            <v>GUAYAQUIL</v>
          </cell>
          <cell r="R5085" t="str">
            <v>GUAYAS</v>
          </cell>
          <cell r="S5085" t="str">
            <v>GUAYAQUIL</v>
          </cell>
          <cell r="T5085" t="str">
            <v>ITSACOURIER</v>
          </cell>
          <cell r="U5085" t="str">
            <v>FLEXNETUIO_GYE</v>
          </cell>
          <cell r="V5085">
            <v>1</v>
          </cell>
          <cell r="W5085">
            <v>1</v>
          </cell>
          <cell r="X5085" t="str">
            <v>FLEXNET ECUADOR - MDELIVERY</v>
          </cell>
          <cell r="Y5085" t="str">
            <v>CALLE 28 DE JUNIO S/N Y GARCIA MORENO ENTRADA LLANO GRANDE</v>
          </cell>
        </row>
        <row r="5086">
          <cell r="A5086" t="str">
            <v>4783979</v>
          </cell>
          <cell r="B5086">
            <v>492671</v>
          </cell>
          <cell r="C5086" t="str">
            <v>4783979</v>
          </cell>
          <cell r="D5086" t="str">
            <v>MDELIVERY</v>
          </cell>
          <cell r="E5086" t="str">
            <v>DESPACHO</v>
          </cell>
          <cell r="F5086" t="str">
            <v>DERIVADO PICK UP</v>
          </cell>
          <cell r="G5086" t="str">
            <v>031080004783979</v>
          </cell>
          <cell r="H5086">
            <v>44935</v>
          </cell>
          <cell r="I5086" t="str">
            <v>DEVOLUCION_EN_PROCESO</v>
          </cell>
          <cell r="J5086">
            <v>44943</v>
          </cell>
          <cell r="K5086" t="str">
            <v>GERALDY JACQUELINE GUALE BAQUE</v>
          </cell>
          <cell r="L5086" t="str">
            <v>OFICINA TRAMACO LA LIBERTAD</v>
          </cell>
          <cell r="M5086" t="str">
            <v>0928196492</v>
          </cell>
          <cell r="N5086" t="str">
            <v>0999667852</v>
          </cell>
          <cell r="O5086" t="str">
            <v>0999667852</v>
          </cell>
          <cell r="P5086" t="str">
            <v>LA LIBERTAD</v>
          </cell>
          <cell r="Q5086" t="str">
            <v>LA LIBERTAD</v>
          </cell>
          <cell r="R5086" t="str">
            <v>SANTA ELENA</v>
          </cell>
          <cell r="T5086" t="str">
            <v>TRAMACO</v>
          </cell>
          <cell r="U5086" t="str">
            <v>FLEXNETUIO_PROVINCIA</v>
          </cell>
          <cell r="V5086">
            <v>1</v>
          </cell>
          <cell r="W5086">
            <v>1</v>
          </cell>
          <cell r="X5086" t="str">
            <v>FLEXNET ECUADOR - MDELIVERY</v>
          </cell>
          <cell r="Y5086" t="str">
            <v>CALLE 28 DE JUNIO S/N Y GARCIA MORENO ENTRADA LLANO GRANDE</v>
          </cell>
        </row>
        <row r="5087">
          <cell r="A5087" t="str">
            <v>4802784</v>
          </cell>
          <cell r="B5087">
            <v>492673</v>
          </cell>
          <cell r="C5087" t="str">
            <v>4802784</v>
          </cell>
          <cell r="D5087" t="str">
            <v>MDELIVERY</v>
          </cell>
          <cell r="E5087" t="str">
            <v>DESPACHO</v>
          </cell>
          <cell r="F5087" t="str">
            <v>NORMAL</v>
          </cell>
          <cell r="G5087" t="str">
            <v>031080004802784</v>
          </cell>
          <cell r="H5087">
            <v>44935</v>
          </cell>
          <cell r="I5087" t="str">
            <v>ENTREGADO</v>
          </cell>
          <cell r="J5087">
            <v>44937</v>
          </cell>
          <cell r="K5087" t="str">
            <v>CARLOS ROBERTO LARA LARA</v>
          </cell>
          <cell r="L5087" t="str">
            <v>BANOS DE AGUA SANTA CALLE THOMAS HALFLANTS SN Y JUAN MONTALVO</v>
          </cell>
          <cell r="M5087" t="str">
            <v>1804854378</v>
          </cell>
          <cell r="N5087" t="str">
            <v>0982510323</v>
          </cell>
          <cell r="O5087" t="str">
            <v>0982510323</v>
          </cell>
          <cell r="P5087" t="str">
            <v>180301</v>
          </cell>
          <cell r="Q5087" t="str">
            <v>BAÑOS DE AGUA SANTA</v>
          </cell>
          <cell r="R5087" t="str">
            <v>TUNGURAHUA</v>
          </cell>
          <cell r="S5087" t="str">
            <v>BANOS DE AGUA SANTA - LLIGUA - ULBA</v>
          </cell>
          <cell r="T5087" t="str">
            <v>TRAMACO</v>
          </cell>
          <cell r="U5087" t="str">
            <v>FLEXNETUIO_PROVINCIA</v>
          </cell>
          <cell r="V5087">
            <v>1</v>
          </cell>
          <cell r="W5087">
            <v>1</v>
          </cell>
          <cell r="X5087" t="str">
            <v>FLEXNET ECUADOR - MDELIVERY</v>
          </cell>
          <cell r="Y5087" t="str">
            <v>CALLE 28 DE JUNIO S/N Y GARCIA MORENO ENTRADA LLANO GRANDE</v>
          </cell>
        </row>
        <row r="5088">
          <cell r="A5088" t="str">
            <v>4808768</v>
          </cell>
          <cell r="B5088">
            <v>492674</v>
          </cell>
          <cell r="C5088" t="str">
            <v>4808768</v>
          </cell>
          <cell r="D5088" t="str">
            <v>MDELIVERY</v>
          </cell>
          <cell r="E5088" t="str">
            <v>DESPACHO</v>
          </cell>
          <cell r="G5088" t="str">
            <v>FT78479</v>
          </cell>
          <cell r="H5088">
            <v>44935</v>
          </cell>
          <cell r="I5088" t="str">
            <v>ENTREGADO</v>
          </cell>
          <cell r="J5088">
            <v>44936</v>
          </cell>
          <cell r="K5088" t="str">
            <v>JHONNATHAN FERNANDEZ ROJAS</v>
          </cell>
          <cell r="L5088" t="str">
            <v>TARQUI CALLE DR ALFREDO VERA  MZ 95 VILLA 11 Y TEODORO ALVARADO OLEA</v>
          </cell>
          <cell r="M5088" t="str">
            <v>0151581774</v>
          </cell>
          <cell r="N5088" t="str">
            <v>0986233307</v>
          </cell>
          <cell r="O5088" t="str">
            <v>0986233307</v>
          </cell>
          <cell r="P5088" t="str">
            <v>090509</v>
          </cell>
          <cell r="Q5088" t="str">
            <v>GUAYAQUIL</v>
          </cell>
          <cell r="R5088" t="str">
            <v>GUAYAS</v>
          </cell>
          <cell r="S5088" t="str">
            <v>GUAYAQUIL</v>
          </cell>
          <cell r="T5088" t="str">
            <v>ITSACOURIER</v>
          </cell>
          <cell r="U5088" t="str">
            <v>FLEXNETUIO_GYE</v>
          </cell>
          <cell r="V5088">
            <v>1</v>
          </cell>
          <cell r="W5088">
            <v>1</v>
          </cell>
          <cell r="X5088" t="str">
            <v>FLEXNET ECUADOR - MDELIVERY</v>
          </cell>
          <cell r="Y5088" t="str">
            <v>CALLE 28 DE JUNIO S/N Y GARCIA MORENO ENTRADA LLANO GRANDE</v>
          </cell>
        </row>
        <row r="5089">
          <cell r="A5089" t="str">
            <v>4809559</v>
          </cell>
          <cell r="B5089">
            <v>492675</v>
          </cell>
          <cell r="C5089" t="str">
            <v>4809559</v>
          </cell>
          <cell r="D5089" t="str">
            <v>MDELIVERY</v>
          </cell>
          <cell r="E5089" t="str">
            <v>DESPACHO</v>
          </cell>
          <cell r="F5089" t="str">
            <v>NORMAL</v>
          </cell>
          <cell r="G5089" t="str">
            <v>031080004809559</v>
          </cell>
          <cell r="H5089">
            <v>44935</v>
          </cell>
          <cell r="I5089" t="str">
            <v>ENTREGADO</v>
          </cell>
          <cell r="J5089">
            <v>44936</v>
          </cell>
          <cell r="K5089" t="str">
            <v>LIZBETH RONDON MARYURIS</v>
          </cell>
          <cell r="L5089" t="str">
            <v>EL COCA CALLE CUENCA  SN  Y AMAZONAS</v>
          </cell>
          <cell r="M5089" t="str">
            <v>1757990898</v>
          </cell>
          <cell r="N5089" t="str">
            <v>0983814175</v>
          </cell>
          <cell r="O5089" t="str">
            <v>0983814175</v>
          </cell>
          <cell r="P5089" t="str">
            <v>220202</v>
          </cell>
          <cell r="Q5089" t="str">
            <v>EL COCA</v>
          </cell>
          <cell r="R5089" t="str">
            <v>ORELLANA</v>
          </cell>
          <cell r="S5089" t="str">
            <v>PUERTO FRANCISCO DE ORELLANA (EL COCA) - FLOR DE ORIENTE</v>
          </cell>
          <cell r="T5089" t="str">
            <v>TRAMACO</v>
          </cell>
          <cell r="U5089" t="str">
            <v>FLEXNETUIO_PROVINCIA</v>
          </cell>
          <cell r="V5089">
            <v>1</v>
          </cell>
          <cell r="W5089">
            <v>1</v>
          </cell>
          <cell r="X5089" t="str">
            <v>FLEXNET ECUADOR - MDELIVERY</v>
          </cell>
          <cell r="Y5089" t="str">
            <v>CALLE 28 DE JUNIO S/N Y GARCIA MORENO ENTRADA LLANO GRANDE</v>
          </cell>
        </row>
        <row r="5090">
          <cell r="A5090" t="str">
            <v>4811116</v>
          </cell>
          <cell r="B5090">
            <v>492676</v>
          </cell>
          <cell r="C5090" t="str">
            <v>4811116</v>
          </cell>
          <cell r="D5090" t="str">
            <v>MDELIVERY</v>
          </cell>
          <cell r="E5090" t="str">
            <v>DESPACHO</v>
          </cell>
          <cell r="F5090" t="str">
            <v>DERIVADO PICK UP</v>
          </cell>
          <cell r="G5090" t="str">
            <v>031080004811116</v>
          </cell>
          <cell r="H5090">
            <v>44935</v>
          </cell>
          <cell r="I5090" t="str">
            <v>DEVOLUCION_EN_PROCESO</v>
          </cell>
          <cell r="J5090">
            <v>44943</v>
          </cell>
          <cell r="K5090" t="str">
            <v>JACQUELINE ELIZABETH LARA PEREZ</v>
          </cell>
          <cell r="L5090" t="str">
            <v>OFICINA TRAMACO QUITO QUITUMBE</v>
          </cell>
          <cell r="M5090" t="str">
            <v>1714978358</v>
          </cell>
          <cell r="N5090" t="str">
            <v>0984543127</v>
          </cell>
          <cell r="O5090" t="str">
            <v>0984543127</v>
          </cell>
          <cell r="P5090" t="str">
            <v>QUITO</v>
          </cell>
          <cell r="Q5090" t="str">
            <v>QUITO</v>
          </cell>
          <cell r="R5090" t="str">
            <v>PICHINCHA</v>
          </cell>
          <cell r="T5090" t="str">
            <v>TRAMACO</v>
          </cell>
          <cell r="U5090" t="str">
            <v>FLEXNETUIO_LOCAL</v>
          </cell>
          <cell r="V5090">
            <v>1</v>
          </cell>
          <cell r="W5090">
            <v>1</v>
          </cell>
          <cell r="X5090" t="str">
            <v>FLEXNET ECUADOR - MDELIVERY</v>
          </cell>
          <cell r="Y5090" t="str">
            <v>CALLE 28 DE JUNIO S/N Y GARCIA MORENO ENTRADA LLANO GRANDE</v>
          </cell>
        </row>
        <row r="5091">
          <cell r="A5091" t="str">
            <v>4812967</v>
          </cell>
          <cell r="B5091">
            <v>492677</v>
          </cell>
          <cell r="C5091" t="str">
            <v>4812967</v>
          </cell>
          <cell r="D5091" t="str">
            <v>MDELIVERY</v>
          </cell>
          <cell r="E5091" t="str">
            <v>DESPACHO</v>
          </cell>
          <cell r="F5091" t="str">
            <v>NORMAL</v>
          </cell>
          <cell r="G5091" t="str">
            <v>FT78477</v>
          </cell>
          <cell r="H5091">
            <v>44935</v>
          </cell>
          <cell r="I5091" t="str">
            <v>ENTREGADO</v>
          </cell>
          <cell r="J5091">
            <v>44936</v>
          </cell>
          <cell r="K5091" t="str">
            <v>KATUSKA EDMUNDINA ENCALADA BASURTO</v>
          </cell>
          <cell r="L5091" t="str">
            <v>TARQUI SAUCES 6  MZ 259 SL 8</v>
          </cell>
          <cell r="M5091" t="str">
            <v>0913550752</v>
          </cell>
          <cell r="N5091" t="str">
            <v>0983088923</v>
          </cell>
          <cell r="O5091" t="str">
            <v>0983088923</v>
          </cell>
          <cell r="P5091" t="str">
            <v>090503</v>
          </cell>
          <cell r="Q5091" t="str">
            <v>GUAYAQUIL</v>
          </cell>
          <cell r="R5091" t="str">
            <v>GUAYAS</v>
          </cell>
          <cell r="S5091" t="str">
            <v>GUAYAQUIL</v>
          </cell>
          <cell r="T5091" t="str">
            <v>ITSACOURIER</v>
          </cell>
          <cell r="U5091" t="str">
            <v>FLEXNETUIO_GYE</v>
          </cell>
          <cell r="V5091">
            <v>1</v>
          </cell>
          <cell r="W5091">
            <v>1</v>
          </cell>
          <cell r="X5091" t="str">
            <v>FLEXNET ECUADOR - MDELIVERY</v>
          </cell>
          <cell r="Y5091" t="str">
            <v>CALLE 28 DE JUNIO S/N Y GARCIA MORENO ENTRADA LLANO GRANDE</v>
          </cell>
        </row>
        <row r="5092">
          <cell r="A5092" t="str">
            <v>4813644</v>
          </cell>
          <cell r="B5092">
            <v>492678</v>
          </cell>
          <cell r="C5092" t="str">
            <v>4813644</v>
          </cell>
          <cell r="D5092" t="str">
            <v>MDELIVERY</v>
          </cell>
          <cell r="E5092" t="str">
            <v>DESPACHO</v>
          </cell>
          <cell r="F5092" t="str">
            <v>DERIVADO PICK UP</v>
          </cell>
          <cell r="G5092" t="str">
            <v>031080004813644</v>
          </cell>
          <cell r="H5092">
            <v>44935</v>
          </cell>
          <cell r="I5092" t="str">
            <v>ENTREGADO</v>
          </cell>
          <cell r="J5092">
            <v>44939</v>
          </cell>
          <cell r="K5092" t="str">
            <v>RUGEL TORRES ELVIS NORBERTO</v>
          </cell>
          <cell r="L5092" t="str">
            <v>OFICINA TRAMACO PUNTO DE ATENCION SAN MARINO</v>
          </cell>
          <cell r="M5092" t="str">
            <v>0928399492</v>
          </cell>
          <cell r="N5092" t="str">
            <v>0984812003</v>
          </cell>
          <cell r="O5092" t="str">
            <v>0984812003</v>
          </cell>
          <cell r="P5092" t="str">
            <v>GUAYAQUIL</v>
          </cell>
          <cell r="Q5092" t="str">
            <v>GUAYAQUIL</v>
          </cell>
          <cell r="R5092" t="str">
            <v>GUAYAS</v>
          </cell>
          <cell r="T5092" t="str">
            <v>TRAMACO</v>
          </cell>
          <cell r="U5092" t="str">
            <v>FLEXNETUIO_GYE</v>
          </cell>
          <cell r="V5092">
            <v>1</v>
          </cell>
          <cell r="W5092">
            <v>1</v>
          </cell>
          <cell r="X5092" t="str">
            <v>FLEXNET ECUADOR - MDELIVERY</v>
          </cell>
          <cell r="Y5092" t="str">
            <v>CALLE 28 DE JUNIO S/N Y GARCIA MORENO ENTRADA LLANO GRANDE</v>
          </cell>
        </row>
        <row r="5093">
          <cell r="A5093" t="str">
            <v>4814712</v>
          </cell>
          <cell r="B5093">
            <v>492679</v>
          </cell>
          <cell r="C5093" t="str">
            <v>4814712</v>
          </cell>
          <cell r="D5093" t="str">
            <v>MDELIVERY</v>
          </cell>
          <cell r="E5093" t="str">
            <v>DESPACHO</v>
          </cell>
          <cell r="F5093" t="str">
            <v>DERIVADO PICK UP</v>
          </cell>
          <cell r="G5093" t="str">
            <v>031080004814712</v>
          </cell>
          <cell r="H5093">
            <v>44935</v>
          </cell>
          <cell r="I5093" t="str">
            <v>DEVOLUCION_EN_PROCESO</v>
          </cell>
          <cell r="J5093">
            <v>44943</v>
          </cell>
          <cell r="K5093" t="str">
            <v>ORLIN BRYAN NASTACUAZ PORTILLA</v>
          </cell>
          <cell r="L5093" t="str">
            <v>OFICINA TRAMACO PUNTO DE ATENCION MATRIZ</v>
          </cell>
          <cell r="M5093" t="str">
            <v>1755100474</v>
          </cell>
          <cell r="N5093" t="str">
            <v>0986770276</v>
          </cell>
          <cell r="O5093" t="str">
            <v>0986770276</v>
          </cell>
          <cell r="P5093" t="str">
            <v>QUITO</v>
          </cell>
          <cell r="Q5093" t="str">
            <v>QUITO</v>
          </cell>
          <cell r="R5093" t="str">
            <v>PICHINCHA</v>
          </cell>
          <cell r="T5093" t="str">
            <v>TRAMACO</v>
          </cell>
          <cell r="U5093" t="str">
            <v>FLEXNETUIO_LOCAL</v>
          </cell>
          <cell r="V5093">
            <v>1</v>
          </cell>
          <cell r="W5093">
            <v>1</v>
          </cell>
          <cell r="X5093" t="str">
            <v>FLEXNET ECUADOR - MDELIVERY</v>
          </cell>
          <cell r="Y5093" t="str">
            <v>CALLE 28 DE JUNIO S/N Y GARCIA MORENO ENTRADA LLANO GRANDE</v>
          </cell>
        </row>
        <row r="5094">
          <cell r="A5094" t="str">
            <v>4814797</v>
          </cell>
          <cell r="B5094">
            <v>492680</v>
          </cell>
          <cell r="C5094" t="str">
            <v>4814797</v>
          </cell>
          <cell r="D5094" t="str">
            <v>MDELIVERY</v>
          </cell>
          <cell r="E5094" t="str">
            <v>DESPACHO</v>
          </cell>
          <cell r="F5094" t="str">
            <v>DERIVADO PICK UP</v>
          </cell>
          <cell r="G5094" t="str">
            <v>031080004814797</v>
          </cell>
          <cell r="H5094">
            <v>44935</v>
          </cell>
          <cell r="I5094" t="str">
            <v>ENTREGADO</v>
          </cell>
          <cell r="J5094">
            <v>44938</v>
          </cell>
          <cell r="K5094" t="str">
            <v>ANGEL MIGUEL ZAMBRANO RIERA</v>
          </cell>
          <cell r="L5094" t="str">
            <v>OFICINA TRAMACO PORTETE</v>
          </cell>
          <cell r="M5094" t="str">
            <v>0952420255</v>
          </cell>
          <cell r="N5094" t="str">
            <v>0985079850</v>
          </cell>
          <cell r="O5094" t="str">
            <v>0985079850</v>
          </cell>
          <cell r="P5094" t="str">
            <v>GUAYAQUIL</v>
          </cell>
          <cell r="Q5094" t="str">
            <v>GUAYAQUIL</v>
          </cell>
          <cell r="R5094" t="str">
            <v>GUAYAS</v>
          </cell>
          <cell r="T5094" t="str">
            <v>TRAMACO</v>
          </cell>
          <cell r="U5094" t="str">
            <v>FLEXNETUIO_GYE</v>
          </cell>
          <cell r="V5094">
            <v>1</v>
          </cell>
          <cell r="W5094">
            <v>1</v>
          </cell>
          <cell r="X5094" t="str">
            <v>FLEXNET ECUADOR - MDELIVERY</v>
          </cell>
          <cell r="Y5094" t="str">
            <v>CALLE 28 DE JUNIO S/N Y GARCIA MORENO ENTRADA LLANO GRANDE</v>
          </cell>
        </row>
        <row r="5095">
          <cell r="A5095" t="str">
            <v>4814823</v>
          </cell>
          <cell r="B5095">
            <v>492681</v>
          </cell>
          <cell r="C5095" t="str">
            <v>4814823</v>
          </cell>
          <cell r="D5095" t="str">
            <v>MDELIVERY</v>
          </cell>
          <cell r="E5095" t="str">
            <v>DESPACHO</v>
          </cell>
          <cell r="F5095" t="str">
            <v>NORMAL</v>
          </cell>
          <cell r="G5095" t="str">
            <v>FT78426</v>
          </cell>
          <cell r="H5095">
            <v>44935</v>
          </cell>
          <cell r="I5095" t="str">
            <v>ENTREGADO</v>
          </cell>
          <cell r="J5095">
            <v>44936</v>
          </cell>
          <cell r="K5095" t="str">
            <v>ANA LUCIA PEDRAZA MAIGUA</v>
          </cell>
          <cell r="L5095" t="str">
            <v>LA MAGDALENA CALLE ALFREDO ESCUDERO S21 159  Y PILALO</v>
          </cell>
          <cell r="M5095" t="str">
            <v>1717002990</v>
          </cell>
          <cell r="N5095" t="str">
            <v>0999203139</v>
          </cell>
          <cell r="O5095" t="str">
            <v>0999203139</v>
          </cell>
          <cell r="P5095" t="str">
            <v>170606</v>
          </cell>
          <cell r="Q5095" t="str">
            <v>QUITO</v>
          </cell>
          <cell r="R5095" t="str">
            <v>PICHINCHA</v>
          </cell>
          <cell r="S5095" t="str">
            <v>QUITO</v>
          </cell>
          <cell r="T5095" t="str">
            <v>FLEXTRANS UIO</v>
          </cell>
          <cell r="U5095" t="str">
            <v>FLEXNETUIO_LOCAL</v>
          </cell>
          <cell r="V5095">
            <v>1</v>
          </cell>
          <cell r="W5095">
            <v>1</v>
          </cell>
          <cell r="X5095" t="str">
            <v>FLEXNET ECUADOR - MDELIVERY</v>
          </cell>
          <cell r="Y5095" t="str">
            <v>CALLE 28 DE JUNIO S/N Y GARCIA MORENO ENTRADA LLANO GRANDE</v>
          </cell>
        </row>
        <row r="5096">
          <cell r="A5096" t="str">
            <v>4814919</v>
          </cell>
          <cell r="B5096">
            <v>492682</v>
          </cell>
          <cell r="C5096" t="str">
            <v>4814919</v>
          </cell>
          <cell r="D5096" t="str">
            <v>MDELIVERY</v>
          </cell>
          <cell r="E5096" t="str">
            <v>DESPACHO</v>
          </cell>
          <cell r="F5096" t="str">
            <v>NORMAL</v>
          </cell>
          <cell r="G5096" t="str">
            <v>FT78427</v>
          </cell>
          <cell r="H5096">
            <v>44935</v>
          </cell>
          <cell r="I5096" t="str">
            <v>ENTREGADO</v>
          </cell>
          <cell r="J5096">
            <v>44936</v>
          </cell>
          <cell r="K5096" t="str">
            <v>JESUS SEGUNDO ORTEGA REVELO</v>
          </cell>
          <cell r="L5096" t="str">
            <v>CUMBAYA EUGENIO ESPEJO   Y SIMON BOLIVAR</v>
          </cell>
          <cell r="M5096" t="str">
            <v>1000021467</v>
          </cell>
          <cell r="N5096" t="str">
            <v>0958751088</v>
          </cell>
          <cell r="O5096" t="str">
            <v>0958751088</v>
          </cell>
          <cell r="P5096" t="str">
            <v>170602</v>
          </cell>
          <cell r="Q5096" t="str">
            <v>QUITO</v>
          </cell>
          <cell r="R5096" t="str">
            <v>PICHINCHA</v>
          </cell>
          <cell r="S5096" t="str">
            <v>QUITO</v>
          </cell>
          <cell r="T5096" t="str">
            <v>FLEXTRANS UIO</v>
          </cell>
          <cell r="U5096" t="str">
            <v>FLEXNETUIO_LOCAL</v>
          </cell>
          <cell r="V5096">
            <v>1</v>
          </cell>
          <cell r="W5096">
            <v>1</v>
          </cell>
          <cell r="X5096" t="str">
            <v>FLEXNET ECUADOR - MDELIVERY</v>
          </cell>
          <cell r="Y5096" t="str">
            <v>CALLE 28 DE JUNIO S/N Y GARCIA MORENO ENTRADA LLANO GRANDE</v>
          </cell>
        </row>
        <row r="5097">
          <cell r="A5097" t="str">
            <v>4814969</v>
          </cell>
          <cell r="B5097">
            <v>492683</v>
          </cell>
          <cell r="C5097" t="str">
            <v>4814969</v>
          </cell>
          <cell r="D5097" t="str">
            <v>MDELIVERY</v>
          </cell>
          <cell r="E5097" t="str">
            <v>DESPACHO</v>
          </cell>
          <cell r="F5097" t="str">
            <v>NORMAL</v>
          </cell>
          <cell r="G5097" t="str">
            <v>FT78435</v>
          </cell>
          <cell r="H5097">
            <v>44935</v>
          </cell>
          <cell r="I5097" t="str">
            <v>ENTREGADO</v>
          </cell>
          <cell r="J5097">
            <v>44936</v>
          </cell>
          <cell r="K5097" t="str">
            <v>MARLON GUSEEF MOLINA ENRIQUEZ</v>
          </cell>
          <cell r="L5097" t="str">
            <v xml:space="preserve">TURUBAMBA CALLE MOROMORO Y CALLE OE2Q  PSJE S26E CASA OE2 347 </v>
          </cell>
          <cell r="M5097" t="str">
            <v>1729387223</v>
          </cell>
          <cell r="N5097" t="str">
            <v>0995601038</v>
          </cell>
          <cell r="O5097" t="str">
            <v>0995601038</v>
          </cell>
          <cell r="P5097" t="str">
            <v>170606</v>
          </cell>
          <cell r="Q5097" t="str">
            <v>QUITO</v>
          </cell>
          <cell r="R5097" t="str">
            <v>PICHINCHA</v>
          </cell>
          <cell r="S5097" t="str">
            <v>QUITO</v>
          </cell>
          <cell r="T5097" t="str">
            <v>FLEXTRANS UIO</v>
          </cell>
          <cell r="U5097" t="str">
            <v>FLEXNETUIO_LOCAL</v>
          </cell>
          <cell r="V5097">
            <v>1</v>
          </cell>
          <cell r="W5097">
            <v>1</v>
          </cell>
          <cell r="X5097" t="str">
            <v>FLEXNET ECUADOR - MDELIVERY</v>
          </cell>
          <cell r="Y5097" t="str">
            <v>CALLE 28 DE JUNIO S/N Y GARCIA MORENO ENTRADA LLANO GRANDE</v>
          </cell>
        </row>
        <row r="5098">
          <cell r="A5098" t="str">
            <v>4815061</v>
          </cell>
          <cell r="B5098">
            <v>492684</v>
          </cell>
          <cell r="C5098" t="str">
            <v>4815061</v>
          </cell>
          <cell r="D5098" t="str">
            <v>MDELIVERY</v>
          </cell>
          <cell r="E5098" t="str">
            <v>DESPACHO</v>
          </cell>
          <cell r="F5098" t="str">
            <v>DERIVADO PICK UP</v>
          </cell>
          <cell r="G5098" t="str">
            <v>031080004815061</v>
          </cell>
          <cell r="H5098">
            <v>44935</v>
          </cell>
          <cell r="I5098" t="str">
            <v>DEVOLUCION_EN_PROCESO</v>
          </cell>
          <cell r="J5098">
            <v>44943</v>
          </cell>
          <cell r="K5098" t="str">
            <v>HURTADO CELI ALBERTH MARCEL</v>
          </cell>
          <cell r="L5098" t="str">
            <v>OFICINA TRAMACO PUNTO DE ATENCION MACHALA</v>
          </cell>
          <cell r="M5098" t="str">
            <v>0704434265</v>
          </cell>
          <cell r="N5098" t="str">
            <v>0996449201</v>
          </cell>
          <cell r="O5098" t="str">
            <v>0996449201</v>
          </cell>
          <cell r="P5098" t="str">
            <v>MACHALA</v>
          </cell>
          <cell r="Q5098" t="str">
            <v>MACHALA</v>
          </cell>
          <cell r="R5098" t="str">
            <v>EL ORO</v>
          </cell>
          <cell r="T5098" t="str">
            <v>TRAMACO</v>
          </cell>
          <cell r="U5098" t="str">
            <v>FLEXNETUIO_PROVINCIA</v>
          </cell>
          <cell r="V5098">
            <v>1</v>
          </cell>
          <cell r="W5098">
            <v>1</v>
          </cell>
          <cell r="X5098" t="str">
            <v>FLEXNET ECUADOR - MDELIVERY</v>
          </cell>
          <cell r="Y5098" t="str">
            <v>CALLE 28 DE JUNIO S/N Y GARCIA MORENO ENTRADA LLANO GRANDE</v>
          </cell>
        </row>
        <row r="5099">
          <cell r="A5099" t="str">
            <v>4815063</v>
          </cell>
          <cell r="B5099">
            <v>492685</v>
          </cell>
          <cell r="C5099" t="str">
            <v>4815063</v>
          </cell>
          <cell r="D5099" t="str">
            <v>MDELIVERY</v>
          </cell>
          <cell r="E5099" t="str">
            <v>DESPACHO</v>
          </cell>
          <cell r="F5099" t="str">
            <v>NORMAL</v>
          </cell>
          <cell r="G5099" t="str">
            <v>FT78444</v>
          </cell>
          <cell r="H5099">
            <v>44935</v>
          </cell>
          <cell r="I5099" t="str">
            <v>ENTREGADO</v>
          </cell>
          <cell r="J5099">
            <v>44936</v>
          </cell>
          <cell r="K5099" t="str">
            <v>XAVIER ENRIQUE ESCALANTE HUAYAMAVE</v>
          </cell>
          <cell r="L5099" t="str">
            <v>URDANETA CALLE TNTE CNEL GREGORIO ESCOBEDO SN Y DR VICTOR MANUEL RENDON</v>
          </cell>
          <cell r="M5099" t="str">
            <v>0913038535</v>
          </cell>
          <cell r="N5099" t="str">
            <v>0963063879</v>
          </cell>
          <cell r="O5099" t="str">
            <v>0963063879</v>
          </cell>
          <cell r="P5099" t="str">
            <v>090306</v>
          </cell>
          <cell r="Q5099" t="str">
            <v>GUAYAQUIL</v>
          </cell>
          <cell r="R5099" t="str">
            <v>GUAYAS</v>
          </cell>
          <cell r="S5099" t="str">
            <v>GUAYAQUIL</v>
          </cell>
          <cell r="T5099" t="str">
            <v>ITSACOURIER</v>
          </cell>
          <cell r="U5099" t="str">
            <v>FLEXNETUIO_GYE</v>
          </cell>
          <cell r="V5099">
            <v>1</v>
          </cell>
          <cell r="W5099">
            <v>1</v>
          </cell>
          <cell r="X5099" t="str">
            <v>FLEXNET ECUADOR - MDELIVERY</v>
          </cell>
          <cell r="Y5099" t="str">
            <v>CALLE 28 DE JUNIO S/N Y GARCIA MORENO ENTRADA LLANO GRANDE</v>
          </cell>
        </row>
        <row r="5100">
          <cell r="A5100" t="str">
            <v>4815080</v>
          </cell>
          <cell r="B5100">
            <v>492686</v>
          </cell>
          <cell r="C5100" t="str">
            <v>4815080</v>
          </cell>
          <cell r="D5100" t="str">
            <v>MDELIVERY</v>
          </cell>
          <cell r="E5100" t="str">
            <v>DESPACHO</v>
          </cell>
          <cell r="F5100" t="str">
            <v>NORMAL</v>
          </cell>
          <cell r="G5100" t="str">
            <v>031080004815080</v>
          </cell>
          <cell r="H5100">
            <v>44935</v>
          </cell>
          <cell r="I5100" t="str">
            <v>ENTREGADO</v>
          </cell>
          <cell r="J5100">
            <v>44936</v>
          </cell>
          <cell r="K5100" t="str">
            <v>DOLORES CONCEPCION RODRIGUEZ RAMOS</v>
          </cell>
          <cell r="L5100" t="str">
            <v>PASCUALES VIILA BONITA ETAPA 14 VIA A DAULE KM 16 MZ 5453  VILLA 15</v>
          </cell>
          <cell r="M5100" t="str">
            <v>1303554743</v>
          </cell>
          <cell r="N5100" t="str">
            <v>0980085073</v>
          </cell>
          <cell r="O5100" t="str">
            <v>0980085073</v>
          </cell>
          <cell r="P5100" t="str">
            <v>090707</v>
          </cell>
          <cell r="Q5100" t="str">
            <v>GUAYAQUIL</v>
          </cell>
          <cell r="R5100" t="str">
            <v>GUAYAS</v>
          </cell>
          <cell r="S5100" t="str">
            <v>GUAYAQUIL</v>
          </cell>
          <cell r="T5100" t="str">
            <v>TRAMACO</v>
          </cell>
          <cell r="U5100" t="str">
            <v>FLEXNETUIO_GYE</v>
          </cell>
          <cell r="V5100">
            <v>1</v>
          </cell>
          <cell r="W5100">
            <v>1</v>
          </cell>
          <cell r="X5100" t="str">
            <v>FLEXNET ECUADOR - MDELIVERY</v>
          </cell>
          <cell r="Y5100" t="str">
            <v>CALLE 28 DE JUNIO S/N Y GARCIA MORENO ENTRADA LLANO GRANDE</v>
          </cell>
        </row>
        <row r="5101">
          <cell r="A5101" t="str">
            <v>4815081</v>
          </cell>
          <cell r="B5101">
            <v>492687</v>
          </cell>
          <cell r="C5101" t="str">
            <v>4815081</v>
          </cell>
          <cell r="D5101" t="str">
            <v>MDELIVERY</v>
          </cell>
          <cell r="E5101" t="str">
            <v>DESPACHO</v>
          </cell>
          <cell r="F5101" t="str">
            <v>NORMAL</v>
          </cell>
          <cell r="G5101" t="str">
            <v>FT78433</v>
          </cell>
          <cell r="H5101">
            <v>44935</v>
          </cell>
          <cell r="I5101" t="str">
            <v>ENTREGADO</v>
          </cell>
          <cell r="J5101">
            <v>44936</v>
          </cell>
          <cell r="K5101" t="str">
            <v>EDISON IVAN TOAPANTA ESTRADA</v>
          </cell>
          <cell r="L5101" t="str">
            <v>CHILLOGALLO CALLE CUSUBAMBA OE1 17 Y AV PEDRO VICENTE MALDONADO</v>
          </cell>
          <cell r="M5101" t="str">
            <v>1722337621</v>
          </cell>
          <cell r="N5101" t="str">
            <v>0984234018</v>
          </cell>
          <cell r="O5101" t="str">
            <v>0984234018</v>
          </cell>
          <cell r="P5101" t="str">
            <v>170606</v>
          </cell>
          <cell r="Q5101" t="str">
            <v>QUITO</v>
          </cell>
          <cell r="R5101" t="str">
            <v>PICHINCHA</v>
          </cell>
          <cell r="S5101" t="str">
            <v>QUITO</v>
          </cell>
          <cell r="T5101" t="str">
            <v>FLEXTRANS UIO</v>
          </cell>
          <cell r="U5101" t="str">
            <v>FLEXNETUIO_LOCAL</v>
          </cell>
          <cell r="V5101">
            <v>1</v>
          </cell>
          <cell r="W5101">
            <v>1</v>
          </cell>
          <cell r="X5101" t="str">
            <v>FLEXNET ECUADOR - MDELIVERY</v>
          </cell>
          <cell r="Y5101" t="str">
            <v>CALLE 28 DE JUNIO S/N Y GARCIA MORENO ENTRADA LLANO GRANDE</v>
          </cell>
        </row>
        <row r="5102">
          <cell r="A5102" t="str">
            <v>4815102</v>
          </cell>
          <cell r="B5102">
            <v>492688</v>
          </cell>
          <cell r="C5102" t="str">
            <v>4815102</v>
          </cell>
          <cell r="D5102" t="str">
            <v>MDELIVERY</v>
          </cell>
          <cell r="E5102" t="str">
            <v>DESPACHO</v>
          </cell>
          <cell r="F5102" t="str">
            <v>NORMAL</v>
          </cell>
          <cell r="G5102" t="str">
            <v>FT78424</v>
          </cell>
          <cell r="H5102">
            <v>44935</v>
          </cell>
          <cell r="I5102" t="str">
            <v>ENTREGADO</v>
          </cell>
          <cell r="J5102">
            <v>44937</v>
          </cell>
          <cell r="K5102" t="str">
            <v>FRANCISCO ANIBAL PACHECO SEMPERTEGUI</v>
          </cell>
          <cell r="L5102" t="str">
            <v>INIAQUITO CALLE SEBASTIAN QUINTERO  N37 42  Y JOSE ANTONIO CORREA</v>
          </cell>
          <cell r="M5102" t="str">
            <v>1705569653</v>
          </cell>
          <cell r="N5102" t="str">
            <v>0987066444</v>
          </cell>
          <cell r="O5102" t="str">
            <v>0987066444</v>
          </cell>
          <cell r="P5102" t="str">
            <v>170504</v>
          </cell>
          <cell r="Q5102" t="str">
            <v>QUITO</v>
          </cell>
          <cell r="R5102" t="str">
            <v>PICHINCHA</v>
          </cell>
          <cell r="S5102" t="str">
            <v>QUITO</v>
          </cell>
          <cell r="T5102" t="str">
            <v>FLEXTRANS UIO</v>
          </cell>
          <cell r="U5102" t="str">
            <v>FLEXNETUIO_LOCAL</v>
          </cell>
          <cell r="V5102">
            <v>1</v>
          </cell>
          <cell r="W5102">
            <v>1</v>
          </cell>
          <cell r="X5102" t="str">
            <v>FLEXNET ECUADOR - MDELIVERY</v>
          </cell>
          <cell r="Y5102" t="str">
            <v>CALLE 28 DE JUNIO S/N Y GARCIA MORENO ENTRADA LLANO GRANDE</v>
          </cell>
        </row>
        <row r="5103">
          <cell r="A5103" t="str">
            <v>4815169</v>
          </cell>
          <cell r="B5103">
            <v>492689</v>
          </cell>
          <cell r="C5103" t="str">
            <v>4815169</v>
          </cell>
          <cell r="D5103" t="str">
            <v>MDELIVERY</v>
          </cell>
          <cell r="E5103" t="str">
            <v>DESPACHO</v>
          </cell>
          <cell r="F5103" t="str">
            <v>NORMAL</v>
          </cell>
          <cell r="G5103" t="str">
            <v>FT78432</v>
          </cell>
          <cell r="H5103">
            <v>44935</v>
          </cell>
          <cell r="I5103" t="str">
            <v>ENTREGADO</v>
          </cell>
          <cell r="J5103">
            <v>44937</v>
          </cell>
          <cell r="K5103" t="str">
            <v>LUIS GUILLERMO GUALLICHICO CUICHAN</v>
          </cell>
          <cell r="L5103" t="str">
            <v>CENTRO HISTORICO CALLE JUAN PIO MONTUFAR N3 35 Y SUCRE</v>
          </cell>
          <cell r="M5103" t="str">
            <v>1712690039</v>
          </cell>
          <cell r="N5103" t="str">
            <v>0984285740</v>
          </cell>
          <cell r="O5103" t="str">
            <v>0984285740</v>
          </cell>
          <cell r="P5103" t="str">
            <v>170401</v>
          </cell>
          <cell r="Q5103" t="str">
            <v>QUITO</v>
          </cell>
          <cell r="R5103" t="str">
            <v>PICHINCHA</v>
          </cell>
          <cell r="S5103" t="str">
            <v>QUITO</v>
          </cell>
          <cell r="T5103" t="str">
            <v>FLEXTRANS UIO</v>
          </cell>
          <cell r="U5103" t="str">
            <v>FLEXNETUIO_LOCAL</v>
          </cell>
          <cell r="V5103">
            <v>1</v>
          </cell>
          <cell r="W5103">
            <v>1</v>
          </cell>
          <cell r="X5103" t="str">
            <v>FLEXNET ECUADOR - MDELIVERY</v>
          </cell>
          <cell r="Y5103" t="str">
            <v>CALLE 28 DE JUNIO S/N Y GARCIA MORENO ENTRADA LLANO GRANDE</v>
          </cell>
        </row>
        <row r="5104">
          <cell r="A5104" t="str">
            <v>4815181</v>
          </cell>
          <cell r="B5104">
            <v>492690</v>
          </cell>
          <cell r="C5104" t="str">
            <v>4815181</v>
          </cell>
          <cell r="D5104" t="str">
            <v>MDELIVERY</v>
          </cell>
          <cell r="E5104" t="str">
            <v>DESPACHO</v>
          </cell>
          <cell r="F5104" t="str">
            <v>DERIVADO PICK UP</v>
          </cell>
          <cell r="G5104" t="str">
            <v>031080004815181</v>
          </cell>
          <cell r="H5104">
            <v>44935</v>
          </cell>
          <cell r="I5104" t="str">
            <v>ENTREGADO</v>
          </cell>
          <cell r="J5104">
            <v>44938</v>
          </cell>
          <cell r="K5104" t="str">
            <v>GABRIELA BELEN GUAMAN MENESES</v>
          </cell>
          <cell r="L5104" t="str">
            <v>OFICINA TRAMACO IBARRA</v>
          </cell>
          <cell r="M5104" t="str">
            <v>1003335492</v>
          </cell>
          <cell r="N5104" t="str">
            <v>0983368202</v>
          </cell>
          <cell r="O5104" t="str">
            <v>0983368202</v>
          </cell>
          <cell r="P5104" t="str">
            <v>IBARRA</v>
          </cell>
          <cell r="Q5104" t="str">
            <v>IBARRA</v>
          </cell>
          <cell r="R5104" t="str">
            <v>IMBABURA</v>
          </cell>
          <cell r="T5104" t="str">
            <v>TRAMACO</v>
          </cell>
          <cell r="U5104" t="str">
            <v>FLEXNETUIO_PROVINCIA</v>
          </cell>
          <cell r="V5104">
            <v>1</v>
          </cell>
          <cell r="W5104">
            <v>1</v>
          </cell>
          <cell r="X5104" t="str">
            <v>FLEXNET ECUADOR - MDELIVERY</v>
          </cell>
          <cell r="Y5104" t="str">
            <v>CALLE 28 DE JUNIO S/N Y GARCIA MORENO ENTRADA LLANO GRANDE</v>
          </cell>
        </row>
        <row r="5105">
          <cell r="A5105" t="str">
            <v>4815300</v>
          </cell>
          <cell r="B5105">
            <v>492691</v>
          </cell>
          <cell r="C5105" t="str">
            <v>4815300</v>
          </cell>
          <cell r="D5105" t="str">
            <v>MDELIVERY</v>
          </cell>
          <cell r="E5105" t="str">
            <v>DESPACHO</v>
          </cell>
          <cell r="F5105" t="str">
            <v>NORMAL</v>
          </cell>
          <cell r="G5105" t="str">
            <v>FT78441</v>
          </cell>
          <cell r="H5105">
            <v>44935</v>
          </cell>
          <cell r="I5105" t="str">
            <v>ENTREGADO</v>
          </cell>
          <cell r="J5105">
            <v>44936</v>
          </cell>
          <cell r="K5105" t="str">
            <v>Karen Elizabeth Armijos Delgado</v>
          </cell>
          <cell r="L5105" t="str">
            <v>ITCHIMBIA CALLE AV TOLEDO  N25 55   Y MADRID</v>
          </cell>
          <cell r="M5105" t="str">
            <v>1723242275</v>
          </cell>
          <cell r="N5105" t="str">
            <v>0987951984</v>
          </cell>
          <cell r="O5105" t="str">
            <v>0987951984</v>
          </cell>
          <cell r="P5105" t="str">
            <v>170525</v>
          </cell>
          <cell r="Q5105" t="str">
            <v>QUITO</v>
          </cell>
          <cell r="R5105" t="str">
            <v>PICHINCHA</v>
          </cell>
          <cell r="S5105" t="str">
            <v>QUITO</v>
          </cell>
          <cell r="T5105" t="str">
            <v>FLEXTRANS UIO</v>
          </cell>
          <cell r="U5105" t="str">
            <v>FLEXNETUIO_LOCAL</v>
          </cell>
          <cell r="V5105">
            <v>1</v>
          </cell>
          <cell r="W5105">
            <v>1</v>
          </cell>
          <cell r="X5105" t="str">
            <v>FLEXNET ECUADOR - MDELIVERY</v>
          </cell>
          <cell r="Y5105" t="str">
            <v>CALLE 28 DE JUNIO S/N Y GARCIA MORENO ENTRADA LLANO GRANDE</v>
          </cell>
        </row>
        <row r="5106">
          <cell r="A5106" t="str">
            <v>4815398</v>
          </cell>
          <cell r="B5106">
            <v>492692</v>
          </cell>
          <cell r="C5106" t="str">
            <v>4815398</v>
          </cell>
          <cell r="D5106" t="str">
            <v>MDELIVERY</v>
          </cell>
          <cell r="E5106" t="str">
            <v>DESPACHO</v>
          </cell>
          <cell r="F5106" t="str">
            <v>DERIVADO PICK UP</v>
          </cell>
          <cell r="G5106" t="str">
            <v>031080004815398</v>
          </cell>
          <cell r="H5106">
            <v>44935</v>
          </cell>
          <cell r="I5106" t="str">
            <v>ENTREGADO</v>
          </cell>
          <cell r="J5106">
            <v>44936</v>
          </cell>
          <cell r="K5106" t="str">
            <v>VACA MONTENEGRO CESAR PATRICIO</v>
          </cell>
          <cell r="L5106" t="str">
            <v>OFICINA TRAMACO CAYAMBE</v>
          </cell>
          <cell r="M5106" t="str">
            <v>0401132659</v>
          </cell>
          <cell r="N5106" t="str">
            <v>0990594910</v>
          </cell>
          <cell r="O5106" t="str">
            <v>0990594910</v>
          </cell>
          <cell r="P5106" t="str">
            <v>CAYAMBE</v>
          </cell>
          <cell r="Q5106" t="str">
            <v>CAYAMBE</v>
          </cell>
          <cell r="R5106" t="str">
            <v>PICHINCHA</v>
          </cell>
          <cell r="T5106" t="str">
            <v>TRAMACO</v>
          </cell>
          <cell r="U5106" t="str">
            <v>FLEXNETUIO_PROVINCIA</v>
          </cell>
          <cell r="V5106">
            <v>1</v>
          </cell>
          <cell r="W5106">
            <v>1</v>
          </cell>
          <cell r="X5106" t="str">
            <v>FLEXNET ECUADOR - MDELIVERY</v>
          </cell>
          <cell r="Y5106" t="str">
            <v>CALLE 28 DE JUNIO S/N Y GARCIA MORENO ENTRADA LLANO GRANDE</v>
          </cell>
        </row>
        <row r="5107">
          <cell r="A5107" t="str">
            <v>4815413</v>
          </cell>
          <cell r="B5107">
            <v>492693</v>
          </cell>
          <cell r="C5107" t="str">
            <v>4815413</v>
          </cell>
          <cell r="D5107" t="str">
            <v>MDELIVERY</v>
          </cell>
          <cell r="E5107" t="str">
            <v>DESPACHO</v>
          </cell>
          <cell r="F5107" t="str">
            <v>DERIVADO PICK UP</v>
          </cell>
          <cell r="G5107" t="str">
            <v>031080004815413/031002004173919</v>
          </cell>
          <cell r="H5107">
            <v>44935</v>
          </cell>
          <cell r="I5107" t="str">
            <v>ENTREGADO</v>
          </cell>
          <cell r="J5107">
            <v>44943</v>
          </cell>
          <cell r="K5107" t="str">
            <v>ADRIANA ANGELICA TAMAYO BARRENO</v>
          </cell>
          <cell r="L5107" t="str">
            <v>OFICINA TRAMACO QUITO ESPIRAL</v>
          </cell>
          <cell r="M5107" t="str">
            <v>1721922142</v>
          </cell>
          <cell r="N5107" t="str">
            <v>0998352394</v>
          </cell>
          <cell r="O5107" t="str">
            <v>0998352394</v>
          </cell>
          <cell r="P5107" t="str">
            <v>QUITO</v>
          </cell>
          <cell r="Q5107" t="str">
            <v>QUITO</v>
          </cell>
          <cell r="R5107" t="str">
            <v>PICHINCHA</v>
          </cell>
          <cell r="T5107" t="str">
            <v>TRAMACO</v>
          </cell>
          <cell r="U5107" t="str">
            <v>FLEXNETUIO_LOCAL</v>
          </cell>
          <cell r="V5107">
            <v>1</v>
          </cell>
          <cell r="W5107">
            <v>1</v>
          </cell>
          <cell r="X5107" t="str">
            <v>FLEXNET ECUADOR - MDELIVERY</v>
          </cell>
          <cell r="Y5107" t="str">
            <v>CALLE 28 DE JUNIO S/N Y GARCIA MORENO ENTRADA LLANO GRANDE</v>
          </cell>
        </row>
        <row r="5108">
          <cell r="A5108" t="str">
            <v>4815487</v>
          </cell>
          <cell r="B5108">
            <v>492694</v>
          </cell>
          <cell r="C5108" t="str">
            <v>4815487</v>
          </cell>
          <cell r="D5108" t="str">
            <v>MDELIVERY</v>
          </cell>
          <cell r="E5108" t="str">
            <v>DESPACHO</v>
          </cell>
          <cell r="F5108" t="str">
            <v>DERIVADO PICK UP</v>
          </cell>
          <cell r="G5108" t="str">
            <v>031080004815487</v>
          </cell>
          <cell r="H5108">
            <v>44935</v>
          </cell>
          <cell r="I5108" t="str">
            <v>INCIDENCIA</v>
          </cell>
          <cell r="J5108">
            <v>44944</v>
          </cell>
          <cell r="K5108" t="str">
            <v>ERICK JOHAN BARRERA CHONILLO</v>
          </cell>
          <cell r="L5108" t="str">
            <v>OFICINA TRAMACO NARANJAL</v>
          </cell>
          <cell r="M5108" t="str">
            <v>0928582519</v>
          </cell>
          <cell r="N5108" t="str">
            <v>0979936539</v>
          </cell>
          <cell r="O5108" t="str">
            <v>0979936539</v>
          </cell>
          <cell r="P5108" t="str">
            <v>NARANJAL</v>
          </cell>
          <cell r="Q5108" t="str">
            <v>NARANJAL</v>
          </cell>
          <cell r="R5108" t="str">
            <v>GUAYAS</v>
          </cell>
          <cell r="T5108" t="str">
            <v>TRAMACO</v>
          </cell>
          <cell r="U5108" t="str">
            <v>FLEXNETUIO_PROVINCIA</v>
          </cell>
          <cell r="V5108">
            <v>1</v>
          </cell>
          <cell r="W5108">
            <v>1</v>
          </cell>
          <cell r="X5108" t="str">
            <v>FLEXNET ECUADOR - MDELIVERY</v>
          </cell>
          <cell r="Y5108" t="str">
            <v>CALLE 28 DE JUNIO S/N Y GARCIA MORENO ENTRADA LLANO GRANDE</v>
          </cell>
        </row>
        <row r="5109">
          <cell r="A5109" t="str">
            <v>4815903</v>
          </cell>
          <cell r="B5109">
            <v>492695</v>
          </cell>
          <cell r="C5109" t="str">
            <v>4815903</v>
          </cell>
          <cell r="D5109" t="str">
            <v>MDELIVERY</v>
          </cell>
          <cell r="E5109" t="str">
            <v>DESPACHO</v>
          </cell>
          <cell r="F5109" t="str">
            <v>NORMAL</v>
          </cell>
          <cell r="G5109" t="str">
            <v>FT78481</v>
          </cell>
          <cell r="H5109">
            <v>44935</v>
          </cell>
          <cell r="I5109" t="str">
            <v>ENTREGADO</v>
          </cell>
          <cell r="J5109">
            <v>44936</v>
          </cell>
          <cell r="K5109" t="str">
            <v>CARLOS JAVIER PEREZ REYNES</v>
          </cell>
          <cell r="L5109" t="str">
            <v>TARQUI CALLE VICTOR EMILIO ESTRADA  SN  JUAN DE DIOS MARTINEZ</v>
          </cell>
          <cell r="M5109" t="str">
            <v>1719052928</v>
          </cell>
          <cell r="N5109" t="str">
            <v>0983317382</v>
          </cell>
          <cell r="O5109" t="str">
            <v>0983317382</v>
          </cell>
          <cell r="P5109" t="str">
            <v>090507</v>
          </cell>
          <cell r="Q5109" t="str">
            <v>GUAYAQUIL</v>
          </cell>
          <cell r="R5109" t="str">
            <v>GUAYAS</v>
          </cell>
          <cell r="S5109" t="str">
            <v>GUAYAQUIL</v>
          </cell>
          <cell r="T5109" t="str">
            <v>ITSACOURIER</v>
          </cell>
          <cell r="U5109" t="str">
            <v>FLEXNETUIO_GYE</v>
          </cell>
          <cell r="V5109">
            <v>1</v>
          </cell>
          <cell r="W5109">
            <v>1</v>
          </cell>
          <cell r="X5109" t="str">
            <v>FLEXNET ECUADOR - MDELIVERY</v>
          </cell>
          <cell r="Y5109" t="str">
            <v>CALLE 28 DE JUNIO S/N Y GARCIA MORENO ENTRADA LLANO GRANDE</v>
          </cell>
        </row>
        <row r="5110">
          <cell r="A5110" t="str">
            <v>4816257</v>
          </cell>
          <cell r="B5110">
            <v>492696</v>
          </cell>
          <cell r="C5110" t="str">
            <v>4816257</v>
          </cell>
          <cell r="D5110" t="str">
            <v>MDELIVERY</v>
          </cell>
          <cell r="E5110" t="str">
            <v>DESPACHO</v>
          </cell>
          <cell r="F5110" t="str">
            <v>NORMAL</v>
          </cell>
          <cell r="G5110" t="str">
            <v>031080004816257</v>
          </cell>
          <cell r="H5110">
            <v>44935</v>
          </cell>
          <cell r="I5110" t="str">
            <v>ENTREGADO</v>
          </cell>
          <cell r="J5110">
            <v>44937</v>
          </cell>
          <cell r="K5110" t="str">
            <v>ALEJANDRO RENDON LUIS ALBERTO</v>
          </cell>
          <cell r="L5110" t="str">
            <v>VINCES CALLE JOSE GOMEZ SN Y MEXICO</v>
          </cell>
          <cell r="M5110" t="str">
            <v>1204531071</v>
          </cell>
          <cell r="N5110" t="str">
            <v>0984095961</v>
          </cell>
          <cell r="O5110" t="str">
            <v>0984095961</v>
          </cell>
          <cell r="P5110" t="str">
            <v>120504</v>
          </cell>
          <cell r="Q5110" t="str">
            <v>VINCES</v>
          </cell>
          <cell r="R5110" t="str">
            <v>LOS RIOS</v>
          </cell>
          <cell r="S5110" t="str">
            <v>VINCES</v>
          </cell>
          <cell r="T5110" t="str">
            <v>TRAMACO</v>
          </cell>
          <cell r="U5110" t="str">
            <v>FLEXNETUIO_PROVINCIA</v>
          </cell>
          <cell r="V5110">
            <v>1</v>
          </cell>
          <cell r="W5110">
            <v>1</v>
          </cell>
          <cell r="X5110" t="str">
            <v>FLEXNET ECUADOR - MDELIVERY</v>
          </cell>
          <cell r="Y5110" t="str">
            <v>CALLE 28 DE JUNIO S/N Y GARCIA MORENO ENTRADA LLANO GRANDE</v>
          </cell>
        </row>
        <row r="5111">
          <cell r="A5111" t="str">
            <v>4816260</v>
          </cell>
          <cell r="B5111">
            <v>492697</v>
          </cell>
          <cell r="C5111" t="str">
            <v>4816260</v>
          </cell>
          <cell r="D5111" t="str">
            <v>MDELIVERY</v>
          </cell>
          <cell r="E5111" t="str">
            <v>DESPACHO</v>
          </cell>
          <cell r="F5111" t="str">
            <v>NORMAL</v>
          </cell>
          <cell r="G5111" t="str">
            <v>031080004816260</v>
          </cell>
          <cell r="H5111">
            <v>44935</v>
          </cell>
          <cell r="I5111" t="str">
            <v>ENTREGADO</v>
          </cell>
          <cell r="J5111">
            <v>44940</v>
          </cell>
          <cell r="K5111" t="str">
            <v>JAVIER ANDRES ROMERO SARRIA</v>
          </cell>
          <cell r="L5111" t="str">
            <v>JUNIN  CALLE VICENTE MENDOZA  SN  Y COLON</v>
          </cell>
          <cell r="M5111" t="str">
            <v>1351706120</v>
          </cell>
          <cell r="N5111" t="str">
            <v>0995109720</v>
          </cell>
          <cell r="O5111" t="str">
            <v>0995109720</v>
          </cell>
          <cell r="P5111" t="str">
            <v>130604</v>
          </cell>
          <cell r="Q5111" t="str">
            <v>JUNIN</v>
          </cell>
          <cell r="R5111" t="str">
            <v>MANABI</v>
          </cell>
          <cell r="S5111" t="str">
            <v>JUNIN</v>
          </cell>
          <cell r="T5111" t="str">
            <v>TRAMACO</v>
          </cell>
          <cell r="U5111" t="str">
            <v>FLEXNETUIO_PROVINCIA</v>
          </cell>
          <cell r="V5111">
            <v>1</v>
          </cell>
          <cell r="W5111">
            <v>1</v>
          </cell>
          <cell r="X5111" t="str">
            <v>FLEXNET ECUADOR - MDELIVERY</v>
          </cell>
          <cell r="Y5111" t="str">
            <v>CALLE 28 DE JUNIO S/N Y GARCIA MORENO ENTRADA LLANO GRANDE</v>
          </cell>
        </row>
        <row r="5112">
          <cell r="A5112" t="str">
            <v>4816267</v>
          </cell>
          <cell r="B5112">
            <v>492698</v>
          </cell>
          <cell r="C5112" t="str">
            <v>4816267</v>
          </cell>
          <cell r="D5112" t="str">
            <v>MDELIVERY</v>
          </cell>
          <cell r="E5112" t="str">
            <v>DESPACHO</v>
          </cell>
          <cell r="F5112" t="str">
            <v>NORMAL</v>
          </cell>
          <cell r="G5112" t="str">
            <v>FT78552</v>
          </cell>
          <cell r="H5112">
            <v>44935</v>
          </cell>
          <cell r="I5112" t="str">
            <v>ENTREGADO</v>
          </cell>
          <cell r="J5112">
            <v>44936</v>
          </cell>
          <cell r="K5112" t="str">
            <v>CARLOS ALFONSO BRACHO SUAREZ</v>
          </cell>
          <cell r="L5112" t="str">
            <v>SAN RAFAEL CALLE SANTA CLARA  149  Y AV SAN LUIS</v>
          </cell>
          <cell r="M5112" t="str">
            <v>1761476389</v>
          </cell>
          <cell r="N5112" t="str">
            <v>0963713533</v>
          </cell>
          <cell r="O5112" t="str">
            <v>0963713533</v>
          </cell>
          <cell r="P5112" t="str">
            <v>171102</v>
          </cell>
          <cell r="Q5112" t="str">
            <v>RUMIÑAHUI</v>
          </cell>
          <cell r="R5112" t="str">
            <v>PICHINCHA</v>
          </cell>
          <cell r="S5112" t="str">
            <v>SANGOLQUI - LOS BOHIOS</v>
          </cell>
          <cell r="T5112" t="str">
            <v>FLEXTRANS UIO</v>
          </cell>
          <cell r="U5112" t="str">
            <v>FLEXNETUIO_LOCAL</v>
          </cell>
          <cell r="V5112">
            <v>1</v>
          </cell>
          <cell r="W5112">
            <v>1</v>
          </cell>
          <cell r="X5112" t="str">
            <v>FLEXNET ECUADOR - MDELIVERY</v>
          </cell>
          <cell r="Y5112" t="str">
            <v>CALLE 28 DE JUNIO S/N Y GARCIA MORENO ENTRADA LLANO GRANDE</v>
          </cell>
        </row>
        <row r="5113">
          <cell r="A5113" t="str">
            <v>4816305</v>
          </cell>
          <cell r="B5113">
            <v>492699</v>
          </cell>
          <cell r="C5113" t="str">
            <v>4816305</v>
          </cell>
          <cell r="D5113" t="str">
            <v>MDELIVERY</v>
          </cell>
          <cell r="E5113" t="str">
            <v>DESPACHO</v>
          </cell>
          <cell r="F5113" t="str">
            <v>NORMAL</v>
          </cell>
          <cell r="G5113" t="str">
            <v>031080004816305</v>
          </cell>
          <cell r="H5113">
            <v>44935</v>
          </cell>
          <cell r="I5113" t="str">
            <v>ENTREGADO</v>
          </cell>
          <cell r="J5113">
            <v>44937</v>
          </cell>
          <cell r="K5113" t="str">
            <v>KELVIN PATRICIO SARANGO JARAMILLO</v>
          </cell>
          <cell r="L5113" t="str">
            <v>TONSUPA CALLE PLAYA AZUL SN Y CALLE E</v>
          </cell>
          <cell r="M5113" t="str">
            <v>1755096698</v>
          </cell>
          <cell r="N5113" t="str">
            <v>0981425735</v>
          </cell>
          <cell r="O5113" t="str">
            <v>0981425735</v>
          </cell>
          <cell r="P5113" t="str">
            <v>080306</v>
          </cell>
          <cell r="Q5113" t="str">
            <v>ATACAMES</v>
          </cell>
          <cell r="R5113" t="str">
            <v>ESMERALDAS</v>
          </cell>
          <cell r="S5113" t="str">
            <v>TONSUPA</v>
          </cell>
          <cell r="T5113" t="str">
            <v>TRAMACO</v>
          </cell>
          <cell r="U5113" t="str">
            <v>FLEXNETUIO_PROVINCIA</v>
          </cell>
          <cell r="V5113">
            <v>1</v>
          </cell>
          <cell r="W5113">
            <v>1</v>
          </cell>
          <cell r="X5113" t="str">
            <v>FLEXNET ECUADOR - MDELIVERY</v>
          </cell>
          <cell r="Y5113" t="str">
            <v>CALLE 28 DE JUNIO S/N Y GARCIA MORENO ENTRADA LLANO GRANDE</v>
          </cell>
        </row>
        <row r="5114">
          <cell r="A5114" t="str">
            <v>4816471</v>
          </cell>
          <cell r="B5114">
            <v>492700</v>
          </cell>
          <cell r="C5114" t="str">
            <v>4816471</v>
          </cell>
          <cell r="D5114" t="str">
            <v>MDELIVERY</v>
          </cell>
          <cell r="E5114" t="str">
            <v>DESPACHO</v>
          </cell>
          <cell r="F5114" t="str">
            <v>NORMAL</v>
          </cell>
          <cell r="G5114" t="str">
            <v>FT78387</v>
          </cell>
          <cell r="H5114">
            <v>44935</v>
          </cell>
          <cell r="I5114" t="str">
            <v>ENTREGADO</v>
          </cell>
          <cell r="J5114">
            <v>44936</v>
          </cell>
          <cell r="K5114" t="str">
            <v>LORENA PILAR MAISANCHE LEMA</v>
          </cell>
          <cell r="L5114" t="str">
            <v>CHILLOGALLO CALLE Oe7A S33 56 Y S33</v>
          </cell>
          <cell r="M5114" t="str">
            <v>1720005220</v>
          </cell>
          <cell r="N5114" t="str">
            <v>0983966954</v>
          </cell>
          <cell r="O5114" t="str">
            <v>0983966954</v>
          </cell>
          <cell r="P5114" t="str">
            <v>170708</v>
          </cell>
          <cell r="Q5114" t="str">
            <v>QUITO</v>
          </cell>
          <cell r="R5114" t="str">
            <v>PICHINCHA</v>
          </cell>
          <cell r="S5114" t="str">
            <v>QUITO</v>
          </cell>
          <cell r="T5114" t="str">
            <v>FLEXTRANS UIO</v>
          </cell>
          <cell r="U5114" t="str">
            <v>FLEXNETUIO_LOCAL</v>
          </cell>
          <cell r="V5114">
            <v>1</v>
          </cell>
          <cell r="W5114">
            <v>1</v>
          </cell>
          <cell r="X5114" t="str">
            <v>FLEXNET ECUADOR - MDELIVERY</v>
          </cell>
          <cell r="Y5114" t="str">
            <v>CALLE 28 DE JUNIO S/N Y GARCIA MORENO ENTRADA LLANO GRANDE</v>
          </cell>
        </row>
        <row r="5115">
          <cell r="A5115" t="str">
            <v>4816644</v>
          </cell>
          <cell r="B5115">
            <v>492701</v>
          </cell>
          <cell r="C5115" t="str">
            <v>4816644</v>
          </cell>
          <cell r="D5115" t="str">
            <v>MDELIVERY</v>
          </cell>
          <cell r="E5115" t="str">
            <v>DESPACHO</v>
          </cell>
          <cell r="F5115" t="str">
            <v>NORMAL</v>
          </cell>
          <cell r="G5115" t="str">
            <v>031080004816644</v>
          </cell>
          <cell r="H5115">
            <v>44935</v>
          </cell>
          <cell r="I5115" t="str">
            <v>ENTREGADO</v>
          </cell>
          <cell r="J5115">
            <v>44936</v>
          </cell>
          <cell r="K5115" t="str">
            <v>Maria Mercedes Avila Chavez</v>
          </cell>
          <cell r="L5115" t="str">
            <v>ANDRES DE VERA CALLE 15 DE ABRIL SN Y VENEZUELA</v>
          </cell>
          <cell r="M5115" t="str">
            <v>1312006446</v>
          </cell>
          <cell r="N5115" t="str">
            <v>0963270460</v>
          </cell>
          <cell r="O5115" t="str">
            <v>0963270460</v>
          </cell>
          <cell r="P5115" t="str">
            <v>130106</v>
          </cell>
          <cell r="Q5115" t="str">
            <v>PORTOVIEJO</v>
          </cell>
          <cell r="R5115" t="str">
            <v>MANABI</v>
          </cell>
          <cell r="S5115" t="str">
            <v>PORTOVIEJO</v>
          </cell>
          <cell r="T5115" t="str">
            <v>TRAMACO</v>
          </cell>
          <cell r="U5115" t="str">
            <v>FLEXNETUIO_PROVINCIA</v>
          </cell>
          <cell r="V5115">
            <v>1</v>
          </cell>
          <cell r="W5115">
            <v>1</v>
          </cell>
          <cell r="X5115" t="str">
            <v>FLEXNET ECUADOR - MDELIVERY</v>
          </cell>
          <cell r="Y5115" t="str">
            <v>CALLE 28 DE JUNIO S/N Y GARCIA MORENO ENTRADA LLANO GRANDE</v>
          </cell>
        </row>
        <row r="5116">
          <cell r="A5116" t="str">
            <v>4816804</v>
          </cell>
          <cell r="B5116">
            <v>492702</v>
          </cell>
          <cell r="C5116" t="str">
            <v>4816804</v>
          </cell>
          <cell r="D5116" t="str">
            <v>MDELIVERY</v>
          </cell>
          <cell r="E5116" t="str">
            <v>DESPACHO</v>
          </cell>
          <cell r="F5116" t="str">
            <v>NORMAL</v>
          </cell>
          <cell r="G5116" t="str">
            <v>031080004816804</v>
          </cell>
          <cell r="H5116">
            <v>44935</v>
          </cell>
          <cell r="I5116" t="str">
            <v>ENTREGADO</v>
          </cell>
          <cell r="J5116">
            <v>44937</v>
          </cell>
          <cell r="K5116" t="str">
            <v>FAUSTO HERNAN PALACIOS PROANO</v>
          </cell>
          <cell r="L5116" t="str">
            <v>AMBATO AV MIRAFLORES  887  Y MARGARITAS</v>
          </cell>
          <cell r="M5116" t="str">
            <v>1802530558</v>
          </cell>
          <cell r="N5116" t="str">
            <v>0999203684</v>
          </cell>
          <cell r="O5116" t="str">
            <v>0999203684</v>
          </cell>
          <cell r="P5116" t="str">
            <v>180102</v>
          </cell>
          <cell r="Q5116" t="str">
            <v>AMBATO</v>
          </cell>
          <cell r="R5116" t="str">
            <v>TUNGURAHUA</v>
          </cell>
          <cell r="S5116" t="str">
            <v>AMBATO</v>
          </cell>
          <cell r="T5116" t="str">
            <v>TRAMACO</v>
          </cell>
          <cell r="U5116" t="str">
            <v>FLEXNETUIO_PROVINCIA</v>
          </cell>
          <cell r="V5116">
            <v>1</v>
          </cell>
          <cell r="W5116">
            <v>1</v>
          </cell>
          <cell r="X5116" t="str">
            <v>FLEXNET ECUADOR - MDELIVERY</v>
          </cell>
          <cell r="Y5116" t="str">
            <v>CALLE 28 DE JUNIO S/N Y GARCIA MORENO ENTRADA LLANO GRANDE</v>
          </cell>
        </row>
        <row r="5117">
          <cell r="A5117" t="str">
            <v>4817059</v>
          </cell>
          <cell r="B5117">
            <v>492703</v>
          </cell>
          <cell r="C5117" t="str">
            <v>4817059</v>
          </cell>
          <cell r="D5117" t="str">
            <v>MDELIVERY</v>
          </cell>
          <cell r="E5117" t="str">
            <v>DESPACHO</v>
          </cell>
          <cell r="F5117" t="str">
            <v>DERIVADO PICK UP</v>
          </cell>
          <cell r="G5117" t="str">
            <v>031080004817059</v>
          </cell>
          <cell r="H5117">
            <v>44935</v>
          </cell>
          <cell r="I5117" t="str">
            <v>ENTREGADO</v>
          </cell>
          <cell r="J5117">
            <v>44939</v>
          </cell>
          <cell r="K5117" t="str">
            <v>JOHN FERNANDO QUIJIJE GUAMAN</v>
          </cell>
          <cell r="L5117" t="str">
            <v>OFICINA TRAMACO PUNTO DE ATENCION VIA DAULE</v>
          </cell>
          <cell r="M5117" t="str">
            <v>0929676229</v>
          </cell>
          <cell r="N5117" t="str">
            <v>0962044709</v>
          </cell>
          <cell r="O5117" t="str">
            <v>0962044709</v>
          </cell>
          <cell r="P5117" t="str">
            <v>GUAYAQUIL</v>
          </cell>
          <cell r="Q5117" t="str">
            <v>GUAYAQUIL</v>
          </cell>
          <cell r="R5117" t="str">
            <v>GUAYAS</v>
          </cell>
          <cell r="T5117" t="str">
            <v>TRAMACO</v>
          </cell>
          <cell r="U5117" t="str">
            <v>FLEXNETUIO_GYE</v>
          </cell>
          <cell r="V5117">
            <v>1</v>
          </cell>
          <cell r="W5117">
            <v>1</v>
          </cell>
          <cell r="X5117" t="str">
            <v>FLEXNET ECUADOR - MDELIVERY</v>
          </cell>
          <cell r="Y5117" t="str">
            <v>CALLE 28 DE JUNIO S/N Y GARCIA MORENO ENTRADA LLANO GRANDE</v>
          </cell>
        </row>
        <row r="5118">
          <cell r="A5118" t="str">
            <v>4817257</v>
          </cell>
          <cell r="B5118">
            <v>492704</v>
          </cell>
          <cell r="C5118" t="str">
            <v>4817257</v>
          </cell>
          <cell r="D5118" t="str">
            <v>MDELIVERY</v>
          </cell>
          <cell r="E5118" t="str">
            <v>DESPACHO</v>
          </cell>
          <cell r="F5118" t="str">
            <v>NORMAL</v>
          </cell>
          <cell r="G5118" t="str">
            <v>031080004817257</v>
          </cell>
          <cell r="H5118">
            <v>44935</v>
          </cell>
          <cell r="I5118" t="str">
            <v>ENTREGADO</v>
          </cell>
          <cell r="J5118">
            <v>44936</v>
          </cell>
          <cell r="K5118" t="str">
            <v>Maria Mercedes Avila Chavez</v>
          </cell>
          <cell r="L5118" t="str">
            <v>PORTOVIEJO CALLE 15 DE ABRIL  SN  Y CINCO DE JUNIO</v>
          </cell>
          <cell r="M5118" t="str">
            <v>1312006446</v>
          </cell>
          <cell r="N5118" t="str">
            <v>0963270460</v>
          </cell>
          <cell r="O5118" t="str">
            <v>0963270460</v>
          </cell>
          <cell r="P5118" t="str">
            <v>130106</v>
          </cell>
          <cell r="Q5118" t="str">
            <v>PORTOVIEJO</v>
          </cell>
          <cell r="R5118" t="str">
            <v>MANABI</v>
          </cell>
          <cell r="S5118" t="str">
            <v>PORTOVIEJO</v>
          </cell>
          <cell r="T5118" t="str">
            <v>TRAMACO</v>
          </cell>
          <cell r="U5118" t="str">
            <v>FLEXNETUIO_PROVINCIA</v>
          </cell>
          <cell r="V5118">
            <v>1</v>
          </cell>
          <cell r="W5118">
            <v>1</v>
          </cell>
          <cell r="X5118" t="str">
            <v>FLEXNET ECUADOR - MDELIVERY</v>
          </cell>
          <cell r="Y5118" t="str">
            <v>CALLE 28 DE JUNIO S/N Y GARCIA MORENO ENTRADA LLANO GRANDE</v>
          </cell>
        </row>
        <row r="5119">
          <cell r="A5119" t="str">
            <v>4797915</v>
          </cell>
          <cell r="B5119">
            <v>492613</v>
          </cell>
          <cell r="C5119" t="str">
            <v>4797915</v>
          </cell>
          <cell r="D5119" t="str">
            <v>MDELIVERY</v>
          </cell>
          <cell r="E5119" t="str">
            <v>DESPACHO</v>
          </cell>
          <cell r="F5119" t="str">
            <v>DERIVADO PICK UP</v>
          </cell>
          <cell r="G5119" t="str">
            <v>031080004797915</v>
          </cell>
          <cell r="H5119">
            <v>44935</v>
          </cell>
          <cell r="I5119" t="str">
            <v>ENTREGADO</v>
          </cell>
          <cell r="J5119">
            <v>44938</v>
          </cell>
          <cell r="K5119" t="str">
            <v>JILARY DAMARIS FIGUEROA VALENCIA</v>
          </cell>
          <cell r="L5119" t="str">
            <v>OFICINA TRAMACO PUNTO DE ATENCION VIA DAULE</v>
          </cell>
          <cell r="M5119" t="str">
            <v>0927772541</v>
          </cell>
          <cell r="N5119" t="str">
            <v>0999924742</v>
          </cell>
          <cell r="O5119" t="str">
            <v>0999924742</v>
          </cell>
          <cell r="P5119" t="str">
            <v>GUAYAQUIL</v>
          </cell>
          <cell r="Q5119" t="str">
            <v>GUAYAQUIL</v>
          </cell>
          <cell r="R5119" t="str">
            <v>GUAYAS</v>
          </cell>
          <cell r="T5119" t="str">
            <v>TRAMACO</v>
          </cell>
          <cell r="U5119" t="str">
            <v>FLEXNETUIO_GYE</v>
          </cell>
          <cell r="V5119">
            <v>1</v>
          </cell>
          <cell r="W5119">
            <v>1</v>
          </cell>
          <cell r="X5119" t="str">
            <v>FLEXNET ECUADOR - MDELIVERY</v>
          </cell>
          <cell r="Y5119" t="str">
            <v>CALLE 28 DE JUNIO S/N Y GARCIA MORENO ENTRADA LLANO GRANDE</v>
          </cell>
        </row>
        <row r="5120">
          <cell r="A5120" t="str">
            <v>4799255</v>
          </cell>
          <cell r="B5120">
            <v>492614</v>
          </cell>
          <cell r="C5120" t="str">
            <v>4799255</v>
          </cell>
          <cell r="D5120" t="str">
            <v>MDELIVERY</v>
          </cell>
          <cell r="E5120" t="str">
            <v>DESPACHO</v>
          </cell>
          <cell r="F5120" t="str">
            <v>NORMAL</v>
          </cell>
          <cell r="G5120" t="str">
            <v>FT78429</v>
          </cell>
          <cell r="H5120">
            <v>44935</v>
          </cell>
          <cell r="I5120" t="str">
            <v>ENTREGADO</v>
          </cell>
          <cell r="J5120">
            <v>44936</v>
          </cell>
          <cell r="K5120" t="str">
            <v>MARIA ESTEFANIA MEJILLA RAMOS</v>
          </cell>
          <cell r="L5120" t="str">
            <v>SAN ISIDRO DEL INCA AV 6 DE DICIEMBRE SN CALLE SAMUNEL FRITZ</v>
          </cell>
          <cell r="M5120" t="str">
            <v>1722753512</v>
          </cell>
          <cell r="N5120" t="str">
            <v>0983558500</v>
          </cell>
          <cell r="O5120" t="str">
            <v>0983558500</v>
          </cell>
          <cell r="P5120" t="str">
            <v>170502</v>
          </cell>
          <cell r="Q5120" t="str">
            <v>QUITO</v>
          </cell>
          <cell r="R5120" t="str">
            <v>PICHINCHA</v>
          </cell>
          <cell r="S5120" t="str">
            <v>QUITO</v>
          </cell>
          <cell r="T5120" t="str">
            <v>FLEXTRANS UIO</v>
          </cell>
          <cell r="U5120" t="str">
            <v>FLEXNETUIO_LOCAL</v>
          </cell>
          <cell r="V5120">
            <v>1</v>
          </cell>
          <cell r="W5120">
            <v>1</v>
          </cell>
          <cell r="X5120" t="str">
            <v>FLEXNET ECUADOR - MDELIVERY</v>
          </cell>
          <cell r="Y5120" t="str">
            <v>CALLE 28 DE JUNIO S/N Y GARCIA MORENO ENTRADA LLANO GRANDE</v>
          </cell>
        </row>
        <row r="5121">
          <cell r="A5121" t="str">
            <v>4800463</v>
          </cell>
          <cell r="B5121">
            <v>492615</v>
          </cell>
          <cell r="C5121" t="str">
            <v>4800463</v>
          </cell>
          <cell r="D5121" t="str">
            <v>MDELIVERY</v>
          </cell>
          <cell r="E5121" t="str">
            <v>DESPACHO</v>
          </cell>
          <cell r="F5121" t="str">
            <v>NORMAL</v>
          </cell>
          <cell r="G5121" t="str">
            <v>FT78475</v>
          </cell>
          <cell r="H5121">
            <v>44935</v>
          </cell>
          <cell r="I5121" t="str">
            <v>ENTREGADO</v>
          </cell>
          <cell r="J5121">
            <v>44937</v>
          </cell>
          <cell r="K5121" t="str">
            <v>JULIO ALBERTO ALANA PUTAN</v>
          </cell>
          <cell r="L5121" t="str">
            <v>TARQUI AV CARLOS JULIO AROSEMENA SN AV 38 NO</v>
          </cell>
          <cell r="M5121" t="str">
            <v>0930528583</v>
          </cell>
          <cell r="N5121" t="str">
            <v>0968573648</v>
          </cell>
          <cell r="O5121" t="str">
            <v>0968573648</v>
          </cell>
          <cell r="P5121" t="str">
            <v>090603</v>
          </cell>
          <cell r="Q5121" t="str">
            <v>GUAYAQUIL</v>
          </cell>
          <cell r="R5121" t="str">
            <v>GUAYAS</v>
          </cell>
          <cell r="S5121" t="str">
            <v>GUAYAQUIL</v>
          </cell>
          <cell r="T5121" t="str">
            <v>ITSACOURIER</v>
          </cell>
          <cell r="U5121" t="str">
            <v>FLEXNETUIO_GYE</v>
          </cell>
          <cell r="V5121">
            <v>1</v>
          </cell>
          <cell r="W5121">
            <v>1</v>
          </cell>
          <cell r="X5121" t="str">
            <v>FLEXNET ECUADOR - MDELIVERY</v>
          </cell>
          <cell r="Y5121" t="str">
            <v>CALLE 28 DE JUNIO S/N Y GARCIA MORENO ENTRADA LLANO GRANDE</v>
          </cell>
        </row>
        <row r="5122">
          <cell r="A5122" t="str">
            <v>4801401</v>
          </cell>
          <cell r="B5122">
            <v>492617</v>
          </cell>
          <cell r="C5122" t="str">
            <v>4801401</v>
          </cell>
          <cell r="D5122" t="str">
            <v>MDELIVERY</v>
          </cell>
          <cell r="E5122" t="str">
            <v>DESPACHO</v>
          </cell>
          <cell r="F5122" t="str">
            <v>NORMAL</v>
          </cell>
          <cell r="G5122" t="str">
            <v>031080004801401</v>
          </cell>
          <cell r="H5122">
            <v>44935</v>
          </cell>
          <cell r="I5122" t="str">
            <v>ENTREGADO</v>
          </cell>
          <cell r="J5122">
            <v>44936</v>
          </cell>
          <cell r="K5122" t="str">
            <v>VELEZ MOREIRA ELIAS DAVID</v>
          </cell>
          <cell r="L5122" t="str">
            <v>NUEVA LOJA CALLE PINAS  SN  Y BALSAS</v>
          </cell>
          <cell r="M5122" t="str">
            <v>0803879527</v>
          </cell>
          <cell r="N5122" t="str">
            <v>0985330876</v>
          </cell>
          <cell r="O5122" t="str">
            <v>0985330876</v>
          </cell>
          <cell r="P5122" t="str">
            <v>210202</v>
          </cell>
          <cell r="Q5122" t="str">
            <v>LAGO AGRIO</v>
          </cell>
          <cell r="R5122" t="str">
            <v>SUCUMBIOS</v>
          </cell>
          <cell r="S5122" t="str">
            <v>NUEVA LOJA - SANTA ROSA</v>
          </cell>
          <cell r="T5122" t="str">
            <v>TRAMACO</v>
          </cell>
          <cell r="U5122" t="str">
            <v>FLEXNETUIO_PROVINCIA</v>
          </cell>
          <cell r="V5122">
            <v>1</v>
          </cell>
          <cell r="W5122">
            <v>1</v>
          </cell>
          <cell r="X5122" t="str">
            <v>FLEXNET ECUADOR - MDELIVERY</v>
          </cell>
          <cell r="Y5122" t="str">
            <v>CALLE 28 DE JUNIO S/N Y GARCIA MORENO ENTRADA LLANO GRANDE</v>
          </cell>
        </row>
        <row r="5123">
          <cell r="A5123" t="str">
            <v>4802729</v>
          </cell>
          <cell r="B5123">
            <v>492618</v>
          </cell>
          <cell r="C5123" t="str">
            <v>4802729</v>
          </cell>
          <cell r="D5123" t="str">
            <v>MDELIVERY</v>
          </cell>
          <cell r="E5123" t="str">
            <v>DESPACHO</v>
          </cell>
          <cell r="F5123" t="str">
            <v>NORMAL</v>
          </cell>
          <cell r="G5123" t="str">
            <v>FT78472</v>
          </cell>
          <cell r="H5123">
            <v>44935</v>
          </cell>
          <cell r="I5123" t="str">
            <v>ENTREGADO</v>
          </cell>
          <cell r="J5123">
            <v>44936</v>
          </cell>
          <cell r="K5123" t="str">
            <v>GUERRERO FAJARDO KAROL MADELEINE</v>
          </cell>
          <cell r="L5123" t="str">
            <v>TARQUI CALLE GUILLERMO CUBILLO  SN  Y JUAN TANGA MARENGO</v>
          </cell>
          <cell r="M5123" t="str">
            <v>0921316089</v>
          </cell>
          <cell r="N5123" t="str">
            <v>0961115663</v>
          </cell>
          <cell r="O5123" t="str">
            <v>0961115663</v>
          </cell>
          <cell r="P5123" t="str">
            <v>090601</v>
          </cell>
          <cell r="Q5123" t="str">
            <v>GUAYAQUIL</v>
          </cell>
          <cell r="R5123" t="str">
            <v>GUAYAS</v>
          </cell>
          <cell r="S5123" t="str">
            <v>GUAYAQUIL</v>
          </cell>
          <cell r="T5123" t="str">
            <v>ITSACOURIER</v>
          </cell>
          <cell r="U5123" t="str">
            <v>FLEXNETUIO_GYE</v>
          </cell>
          <cell r="V5123">
            <v>1</v>
          </cell>
          <cell r="W5123">
            <v>1</v>
          </cell>
          <cell r="X5123" t="str">
            <v>FLEXNET ECUADOR - MDELIVERY</v>
          </cell>
          <cell r="Y5123" t="str">
            <v>CALLE 28 DE JUNIO S/N Y GARCIA MORENO ENTRADA LLANO GRANDE</v>
          </cell>
        </row>
        <row r="5124">
          <cell r="A5124" t="str">
            <v>4805402</v>
          </cell>
          <cell r="B5124">
            <v>492619</v>
          </cell>
          <cell r="C5124" t="str">
            <v>4805402</v>
          </cell>
          <cell r="D5124" t="str">
            <v>MDELIVERY</v>
          </cell>
          <cell r="E5124" t="str">
            <v>DESPACHO</v>
          </cell>
          <cell r="F5124" t="str">
            <v>DERIVADO PICK UP</v>
          </cell>
          <cell r="G5124" t="str">
            <v>031080004805402</v>
          </cell>
          <cell r="H5124">
            <v>44935</v>
          </cell>
          <cell r="I5124" t="str">
            <v>ENTREGADO</v>
          </cell>
          <cell r="J5124">
            <v>44942</v>
          </cell>
          <cell r="K5124" t="str">
            <v>CARLOS ALBERTO CANAR CADENA</v>
          </cell>
          <cell r="L5124" t="str">
            <v>OFICINA TRAMACO PUNTO DE ATENCION SANTA LEONOR</v>
          </cell>
          <cell r="M5124" t="str">
            <v>0918245028</v>
          </cell>
          <cell r="N5124" t="str">
            <v>0969459885</v>
          </cell>
          <cell r="O5124" t="str">
            <v>0969459885</v>
          </cell>
          <cell r="P5124" t="str">
            <v>GUAYAQUIL</v>
          </cell>
          <cell r="Q5124" t="str">
            <v>GUAYAQUIL</v>
          </cell>
          <cell r="R5124" t="str">
            <v>GUAYAS</v>
          </cell>
          <cell r="T5124" t="str">
            <v>TRAMACO</v>
          </cell>
          <cell r="U5124" t="str">
            <v>FLEXNETUIO_GYE</v>
          </cell>
          <cell r="V5124">
            <v>1</v>
          </cell>
          <cell r="W5124">
            <v>1</v>
          </cell>
          <cell r="X5124" t="str">
            <v>FLEXNET ECUADOR - MDELIVERY</v>
          </cell>
          <cell r="Y5124" t="str">
            <v>CALLE 28 DE JUNIO S/N Y GARCIA MORENO ENTRADA LLANO GRANDE</v>
          </cell>
        </row>
        <row r="5125">
          <cell r="A5125" t="str">
            <v>4805837</v>
          </cell>
          <cell r="B5125">
            <v>492620</v>
          </cell>
          <cell r="C5125" t="str">
            <v>4805837</v>
          </cell>
          <cell r="D5125" t="str">
            <v>MDELIVERY</v>
          </cell>
          <cell r="E5125" t="str">
            <v>DESPACHO</v>
          </cell>
          <cell r="F5125" t="str">
            <v>NORMAL</v>
          </cell>
          <cell r="G5125" t="str">
            <v>FT78436</v>
          </cell>
          <cell r="H5125">
            <v>44935</v>
          </cell>
          <cell r="I5125" t="str">
            <v>ENTREGADO</v>
          </cell>
          <cell r="J5125">
            <v>44936</v>
          </cell>
          <cell r="K5125" t="str">
            <v>CARLOS JONATHAN CHAMBA SALINAS</v>
          </cell>
          <cell r="L5125" t="str">
            <v>TUMBACO CALLE LA DOLOROSA  E10 306 CALLE FRANCISCO TOLA GRANDE</v>
          </cell>
          <cell r="M5125" t="str">
            <v>1105306995</v>
          </cell>
          <cell r="N5125" t="str">
            <v>0998581951</v>
          </cell>
          <cell r="O5125" t="str">
            <v>0998581951</v>
          </cell>
          <cell r="P5125" t="str">
            <v>170903</v>
          </cell>
          <cell r="Q5125" t="str">
            <v>QUITO</v>
          </cell>
          <cell r="R5125" t="str">
            <v>PICHINCHA</v>
          </cell>
          <cell r="S5125" t="str">
            <v>TUMBACO</v>
          </cell>
          <cell r="T5125" t="str">
            <v>FLEXTRANS UIO</v>
          </cell>
          <cell r="U5125" t="str">
            <v>FLEXNETUIO_LOCAL</v>
          </cell>
          <cell r="V5125">
            <v>1</v>
          </cell>
          <cell r="W5125">
            <v>1</v>
          </cell>
          <cell r="X5125" t="str">
            <v>FLEXNET ECUADOR - MDELIVERY</v>
          </cell>
          <cell r="Y5125" t="str">
            <v>CALLE 28 DE JUNIO S/N Y GARCIA MORENO ENTRADA LLANO GRANDE</v>
          </cell>
        </row>
        <row r="5126">
          <cell r="A5126" t="str">
            <v>4806399</v>
          </cell>
          <cell r="B5126">
            <v>492621</v>
          </cell>
          <cell r="C5126" t="str">
            <v>4806399</v>
          </cell>
          <cell r="D5126" t="str">
            <v>MDELIVERY</v>
          </cell>
          <cell r="E5126" t="str">
            <v>DESPACHO</v>
          </cell>
          <cell r="F5126" t="str">
            <v>NORMAL</v>
          </cell>
          <cell r="G5126" t="str">
            <v>031080004806399</v>
          </cell>
          <cell r="H5126">
            <v>44935</v>
          </cell>
          <cell r="I5126" t="str">
            <v>DEVOLUCION_EN_PROCESO</v>
          </cell>
          <cell r="J5126">
            <v>44942</v>
          </cell>
          <cell r="K5126" t="str">
            <v>JHORMAN ALEXANDER ANGULO ALVAREZ</v>
          </cell>
          <cell r="L5126" t="str">
            <v>SANTO DOMINGO DE LOS COLORADOS   AV LOS QUINCHES SN  CALLE  JACINTO CORTEZ</v>
          </cell>
          <cell r="M5126" t="str">
            <v>1727886333</v>
          </cell>
          <cell r="N5126" t="str">
            <v>0993755942</v>
          </cell>
          <cell r="O5126" t="str">
            <v>0993755942</v>
          </cell>
          <cell r="P5126" t="str">
            <v>230105</v>
          </cell>
          <cell r="Q5126" t="str">
            <v>SANTO DOMINGO</v>
          </cell>
          <cell r="R5126" t="str">
            <v>SANTO DOMINGO DE LOS TSACHILAS</v>
          </cell>
          <cell r="S5126" t="str">
            <v>SANTO DOMINGO DE LOS COLORADOS</v>
          </cell>
          <cell r="T5126" t="str">
            <v>TRAMACO</v>
          </cell>
          <cell r="U5126" t="str">
            <v>FLEXNETUIO_PROVINCIA</v>
          </cell>
          <cell r="V5126">
            <v>1</v>
          </cell>
          <cell r="W5126">
            <v>1</v>
          </cell>
          <cell r="X5126" t="str">
            <v>FLEXNET ECUADOR - MDELIVERY</v>
          </cell>
          <cell r="Y5126" t="str">
            <v>CALLE 28 DE JUNIO S/N Y GARCIA MORENO ENTRADA LLANO GRANDE</v>
          </cell>
        </row>
        <row r="5127">
          <cell r="A5127" t="str">
            <v>4806478</v>
          </cell>
          <cell r="B5127">
            <v>492622</v>
          </cell>
          <cell r="C5127" t="str">
            <v>4806478</v>
          </cell>
          <cell r="D5127" t="str">
            <v>MDELIVERY</v>
          </cell>
          <cell r="E5127" t="str">
            <v>DESPACHO</v>
          </cell>
          <cell r="F5127" t="str">
            <v>DERIVADO PICK UP</v>
          </cell>
          <cell r="G5127" t="str">
            <v>031080004806478</v>
          </cell>
          <cell r="H5127">
            <v>44935</v>
          </cell>
          <cell r="I5127" t="str">
            <v>ENTREGADO</v>
          </cell>
          <cell r="J5127">
            <v>44936</v>
          </cell>
          <cell r="K5127" t="str">
            <v>XAVIER ALEXANDER FLORES RONQUILLO</v>
          </cell>
          <cell r="L5127" t="str">
            <v>OFICINA TRAMACO PUJILI</v>
          </cell>
          <cell r="M5127" t="str">
            <v>0550632269</v>
          </cell>
          <cell r="N5127" t="str">
            <v>0983039313</v>
          </cell>
          <cell r="O5127" t="str">
            <v>0983039313</v>
          </cell>
          <cell r="P5127" t="str">
            <v>PUJILI</v>
          </cell>
          <cell r="Q5127" t="str">
            <v>PUJILI</v>
          </cell>
          <cell r="R5127" t="str">
            <v>COTOPAXI</v>
          </cell>
          <cell r="T5127" t="str">
            <v>TRAMACO</v>
          </cell>
          <cell r="U5127" t="str">
            <v>FLEXNETUIO_PROVINCIA</v>
          </cell>
          <cell r="V5127">
            <v>1</v>
          </cell>
          <cell r="W5127">
            <v>1</v>
          </cell>
          <cell r="X5127" t="str">
            <v>FLEXNET ECUADOR - MDELIVERY</v>
          </cell>
          <cell r="Y5127" t="str">
            <v>CALLE 28 DE JUNIO S/N Y GARCIA MORENO ENTRADA LLANO GRANDE</v>
          </cell>
        </row>
        <row r="5128">
          <cell r="A5128" t="str">
            <v>4806492</v>
          </cell>
          <cell r="B5128">
            <v>492623</v>
          </cell>
          <cell r="C5128" t="str">
            <v>4806492</v>
          </cell>
          <cell r="D5128" t="str">
            <v>MDELIVERY</v>
          </cell>
          <cell r="E5128" t="str">
            <v>DESPACHO</v>
          </cell>
          <cell r="F5128" t="str">
            <v>NORMAL</v>
          </cell>
          <cell r="G5128" t="str">
            <v>IC4336</v>
          </cell>
          <cell r="H5128">
            <v>44935</v>
          </cell>
          <cell r="I5128" t="str">
            <v>ENTREGADO</v>
          </cell>
          <cell r="J5128">
            <v>44936</v>
          </cell>
          <cell r="K5128" t="str">
            <v>JACKELINE ARACELY PORRAS CARRASCO</v>
          </cell>
          <cell r="L5128" t="str">
            <v>EL VECINO  CALLE MARIANO VEINTIMILLA  SN Y ANTONIO MACHADO</v>
          </cell>
          <cell r="M5128" t="str">
            <v>1716343890</v>
          </cell>
          <cell r="N5128" t="str">
            <v>0964090250</v>
          </cell>
          <cell r="O5128" t="str">
            <v>0964090250</v>
          </cell>
          <cell r="P5128" t="str">
            <v>010106</v>
          </cell>
          <cell r="Q5128" t="str">
            <v>CUENCA</v>
          </cell>
          <cell r="R5128" t="str">
            <v>AZUAY</v>
          </cell>
          <cell r="S5128" t="str">
            <v>CUENCA - SININCAY</v>
          </cell>
          <cell r="T5128" t="str">
            <v>ITSACOURIER</v>
          </cell>
          <cell r="U5128" t="str">
            <v>FLEXNETUIO_PROVINCIA</v>
          </cell>
          <cell r="V5128">
            <v>1</v>
          </cell>
          <cell r="W5128">
            <v>1</v>
          </cell>
          <cell r="X5128" t="str">
            <v>FLEXNET ECUADOR - MDELIVERY</v>
          </cell>
          <cell r="Y5128" t="str">
            <v>CALLE 28 DE JUNIO S/N Y GARCIA MORENO ENTRADA LLANO GRANDE</v>
          </cell>
        </row>
        <row r="5129">
          <cell r="A5129" t="str">
            <v>4806501</v>
          </cell>
          <cell r="B5129">
            <v>492624</v>
          </cell>
          <cell r="C5129" t="str">
            <v>4806501</v>
          </cell>
          <cell r="D5129" t="str">
            <v>MDELIVERY</v>
          </cell>
          <cell r="E5129" t="str">
            <v>DESPACHO</v>
          </cell>
          <cell r="F5129" t="str">
            <v>NORMAL</v>
          </cell>
          <cell r="G5129" t="str">
            <v>031080004806501</v>
          </cell>
          <cell r="H5129">
            <v>44935</v>
          </cell>
          <cell r="I5129" t="str">
            <v>ENTREGADO</v>
          </cell>
          <cell r="J5129">
            <v>44937</v>
          </cell>
          <cell r="K5129" t="str">
            <v>CAGUA BOZA LIVINGSTON ALFREDO</v>
          </cell>
          <cell r="L5129" t="str">
            <v>VINCES CALLE SUCRE  SN  Y SANTA ROSA</v>
          </cell>
          <cell r="M5129" t="str">
            <v>0953355351</v>
          </cell>
          <cell r="N5129" t="str">
            <v>0992379625</v>
          </cell>
          <cell r="O5129" t="str">
            <v>0992379625</v>
          </cell>
          <cell r="P5129" t="str">
            <v>120503</v>
          </cell>
          <cell r="Q5129" t="str">
            <v>VINCES</v>
          </cell>
          <cell r="R5129" t="str">
            <v>LOS RIOS</v>
          </cell>
          <cell r="S5129" t="str">
            <v>VINCES</v>
          </cell>
          <cell r="T5129" t="str">
            <v>TRAMACO</v>
          </cell>
          <cell r="U5129" t="str">
            <v>FLEXNETUIO_PROVINCIA</v>
          </cell>
          <cell r="V5129">
            <v>1</v>
          </cell>
          <cell r="W5129">
            <v>1</v>
          </cell>
          <cell r="X5129" t="str">
            <v>FLEXNET ECUADOR - MDELIVERY</v>
          </cell>
          <cell r="Y5129" t="str">
            <v>CALLE 28 DE JUNIO S/N Y GARCIA MORENO ENTRADA LLANO GRANDE</v>
          </cell>
        </row>
        <row r="5130">
          <cell r="A5130" t="str">
            <v>4806507</v>
          </cell>
          <cell r="B5130">
            <v>492625</v>
          </cell>
          <cell r="C5130" t="str">
            <v>4806507</v>
          </cell>
          <cell r="D5130" t="str">
            <v>MDELIVERY</v>
          </cell>
          <cell r="E5130" t="str">
            <v>DESPACHO</v>
          </cell>
          <cell r="F5130" t="str">
            <v>NORMAL</v>
          </cell>
          <cell r="G5130" t="str">
            <v>031080004806507</v>
          </cell>
          <cell r="H5130">
            <v>44935</v>
          </cell>
          <cell r="I5130" t="str">
            <v>ENTREGADO</v>
          </cell>
          <cell r="J5130">
            <v>44937</v>
          </cell>
          <cell r="K5130" t="str">
            <v>RAFAEL AUGUSTO SORIA ASTUDILLO</v>
          </cell>
          <cell r="L5130" t="str">
            <v>LA PROVIDENCIA CALLE BAHAMAS  SN  Y PERU</v>
          </cell>
          <cell r="M5130" t="str">
            <v>1102781356</v>
          </cell>
          <cell r="N5130" t="str">
            <v>0988199250</v>
          </cell>
          <cell r="O5130" t="str">
            <v>0988199250</v>
          </cell>
          <cell r="P5130" t="str">
            <v>070213</v>
          </cell>
          <cell r="Q5130" t="str">
            <v>MACHALA</v>
          </cell>
          <cell r="R5130" t="str">
            <v>EL ORO</v>
          </cell>
          <cell r="S5130" t="str">
            <v>MACHALA</v>
          </cell>
          <cell r="T5130" t="str">
            <v>TRAMACO</v>
          </cell>
          <cell r="U5130" t="str">
            <v>FLEXNETUIO_PROVINCIA</v>
          </cell>
          <cell r="V5130">
            <v>1</v>
          </cell>
          <cell r="W5130">
            <v>1</v>
          </cell>
          <cell r="X5130" t="str">
            <v>FLEXNET ECUADOR - MDELIVERY</v>
          </cell>
          <cell r="Y5130" t="str">
            <v>CALLE 28 DE JUNIO S/N Y GARCIA MORENO ENTRADA LLANO GRANDE</v>
          </cell>
        </row>
        <row r="5131">
          <cell r="A5131" t="str">
            <v>4806589</v>
          </cell>
          <cell r="B5131">
            <v>492626</v>
          </cell>
          <cell r="C5131" t="str">
            <v>4806589</v>
          </cell>
          <cell r="D5131" t="str">
            <v>MDELIVERY</v>
          </cell>
          <cell r="E5131" t="str">
            <v>DESPACHO</v>
          </cell>
          <cell r="F5131" t="str">
            <v>NORMAL</v>
          </cell>
          <cell r="G5131" t="str">
            <v>031080004806589</v>
          </cell>
          <cell r="H5131">
            <v>44935</v>
          </cell>
          <cell r="I5131" t="str">
            <v>ENTREGADO</v>
          </cell>
          <cell r="J5131">
            <v>44936</v>
          </cell>
          <cell r="K5131" t="str">
            <v>NAVARRETE GONZALEZ ERWIN ZACARIAS</v>
          </cell>
          <cell r="L5131" t="str">
            <v>LOMAS DE SARGENTILLO CALLE ALBERTO SARMIENTO  SN  Y RIO AMAZONAS</v>
          </cell>
          <cell r="M5131" t="str">
            <v>0928204965</v>
          </cell>
          <cell r="N5131" t="str">
            <v>0959825098</v>
          </cell>
          <cell r="O5131" t="str">
            <v>0959825098</v>
          </cell>
          <cell r="P5131" t="str">
            <v>091405</v>
          </cell>
          <cell r="Q5131" t="str">
            <v>LOMAS DE SARGENTILLO</v>
          </cell>
          <cell r="R5131" t="str">
            <v>GUAYAS</v>
          </cell>
          <cell r="S5131" t="str">
            <v>LOMAS DE SARGENTILLO - LAS CANAS</v>
          </cell>
          <cell r="T5131" t="str">
            <v>TRAMACO</v>
          </cell>
          <cell r="U5131" t="str">
            <v>FLEXNETUIO_PROVINCIA</v>
          </cell>
          <cell r="V5131">
            <v>1</v>
          </cell>
          <cell r="W5131">
            <v>1</v>
          </cell>
          <cell r="X5131" t="str">
            <v>FLEXNET ECUADOR - MDELIVERY</v>
          </cell>
          <cell r="Y5131" t="str">
            <v>CALLE 28 DE JUNIO S/N Y GARCIA MORENO ENTRADA LLANO GRANDE</v>
          </cell>
        </row>
        <row r="5132">
          <cell r="A5132" t="str">
            <v>4806647</v>
          </cell>
          <cell r="B5132">
            <v>492627</v>
          </cell>
          <cell r="C5132" t="str">
            <v>4806647</v>
          </cell>
          <cell r="D5132" t="str">
            <v>MDELIVERY</v>
          </cell>
          <cell r="E5132" t="str">
            <v>DESPACHO</v>
          </cell>
          <cell r="F5132" t="str">
            <v>NORMAL</v>
          </cell>
          <cell r="G5132" t="str">
            <v>031080004806647</v>
          </cell>
          <cell r="H5132">
            <v>44935</v>
          </cell>
          <cell r="I5132" t="str">
            <v>ENTREGADO</v>
          </cell>
          <cell r="J5132">
            <v>44936</v>
          </cell>
          <cell r="K5132" t="str">
            <v>STEVEN OSWALDO OCHOA ANGULO</v>
          </cell>
          <cell r="L5132" t="str">
            <v>COLIMES CALLE 10 DE AGOSTO  SN  Y PADRE FIERRO</v>
          </cell>
          <cell r="M5132" t="str">
            <v>0956480552</v>
          </cell>
          <cell r="N5132" t="str">
            <v>0986666086</v>
          </cell>
          <cell r="O5132" t="str">
            <v>0986666086</v>
          </cell>
          <cell r="P5132" t="str">
            <v>091303</v>
          </cell>
          <cell r="Q5132" t="str">
            <v>COLIMES</v>
          </cell>
          <cell r="R5132" t="str">
            <v>GUAYAS</v>
          </cell>
          <cell r="S5132" t="str">
            <v>COLIMES - RECINTO LOMAS DE COLIMES</v>
          </cell>
          <cell r="T5132" t="str">
            <v>TRAMACO</v>
          </cell>
          <cell r="U5132" t="str">
            <v>FLEXNETUIO_PROVINCIA</v>
          </cell>
          <cell r="V5132">
            <v>1</v>
          </cell>
          <cell r="W5132">
            <v>1</v>
          </cell>
          <cell r="X5132" t="str">
            <v>FLEXNET ECUADOR - MDELIVERY</v>
          </cell>
          <cell r="Y5132" t="str">
            <v>CALLE 28 DE JUNIO S/N Y GARCIA MORENO ENTRADA LLANO GRANDE</v>
          </cell>
        </row>
        <row r="5133">
          <cell r="A5133" t="str">
            <v>4807355</v>
          </cell>
          <cell r="B5133">
            <v>492628</v>
          </cell>
          <cell r="C5133" t="str">
            <v>4807355</v>
          </cell>
          <cell r="D5133" t="str">
            <v>MDELIVERY</v>
          </cell>
          <cell r="E5133" t="str">
            <v>DESPACHO</v>
          </cell>
          <cell r="F5133" t="str">
            <v>NORMAL</v>
          </cell>
          <cell r="G5133" t="str">
            <v>FT78442</v>
          </cell>
          <cell r="H5133">
            <v>44935</v>
          </cell>
          <cell r="I5133" t="str">
            <v>ENTREGADO</v>
          </cell>
          <cell r="J5133">
            <v>44936</v>
          </cell>
          <cell r="K5133" t="str">
            <v>ARLETTE MICHELLE ESPINOSA HIDALGO</v>
          </cell>
          <cell r="L5133" t="str">
            <v>PUEMBO CALLE TEOFILO ELIAS CARRERA SN  Y ANTONIO AYALA LARA</v>
          </cell>
          <cell r="M5133" t="str">
            <v>1723673404</v>
          </cell>
          <cell r="N5133" t="str">
            <v>0983406853</v>
          </cell>
          <cell r="O5133" t="str">
            <v>0983406853</v>
          </cell>
          <cell r="P5133" t="str">
            <v>170905</v>
          </cell>
          <cell r="Q5133" t="str">
            <v>QUITO</v>
          </cell>
          <cell r="R5133" t="str">
            <v>PICHINCHA</v>
          </cell>
          <cell r="S5133" t="str">
            <v>PUEMBO</v>
          </cell>
          <cell r="T5133" t="str">
            <v>FLEXTRANS UIO</v>
          </cell>
          <cell r="U5133" t="str">
            <v>FLEXNETUIO_LOCAL</v>
          </cell>
          <cell r="V5133">
            <v>1</v>
          </cell>
          <cell r="W5133">
            <v>1</v>
          </cell>
          <cell r="X5133" t="str">
            <v>FLEXNET ECUADOR - MDELIVERY</v>
          </cell>
          <cell r="Y5133" t="str">
            <v>CALLE 28 DE JUNIO S/N Y GARCIA MORENO ENTRADA LLANO GRANDE</v>
          </cell>
        </row>
        <row r="5134">
          <cell r="A5134" t="str">
            <v>4807837</v>
          </cell>
          <cell r="B5134">
            <v>492629</v>
          </cell>
          <cell r="C5134" t="str">
            <v>4807837</v>
          </cell>
          <cell r="D5134" t="str">
            <v>MDELIVERY</v>
          </cell>
          <cell r="E5134" t="str">
            <v>DESPACHO</v>
          </cell>
          <cell r="F5134" t="str">
            <v>NORMAL</v>
          </cell>
          <cell r="G5134" t="str">
            <v>FT78388</v>
          </cell>
          <cell r="H5134">
            <v>44935</v>
          </cell>
          <cell r="I5134" t="str">
            <v>ENTREGADO</v>
          </cell>
          <cell r="J5134">
            <v>44936</v>
          </cell>
          <cell r="K5134" t="str">
            <v>EDWIN JOSE ROJAS SANCLER</v>
          </cell>
          <cell r="L5134" t="str">
            <v>SOLANDA CALLE BONIFACIO AGULAR  OE4 167 CALLE JOSE MARIA ALEMAN</v>
          </cell>
          <cell r="M5134" t="str">
            <v>1757082498</v>
          </cell>
          <cell r="N5134" t="str">
            <v>0961556899</v>
          </cell>
          <cell r="O5134" t="str">
            <v>0961556899</v>
          </cell>
          <cell r="P5134" t="str">
            <v>170606</v>
          </cell>
          <cell r="Q5134" t="str">
            <v>QUITO</v>
          </cell>
          <cell r="R5134" t="str">
            <v>PICHINCHA</v>
          </cell>
          <cell r="S5134" t="str">
            <v>QUITO</v>
          </cell>
          <cell r="T5134" t="str">
            <v>FLEXTRANS UIO</v>
          </cell>
          <cell r="U5134" t="str">
            <v>FLEXNETUIO_LOCAL</v>
          </cell>
          <cell r="V5134">
            <v>1</v>
          </cell>
          <cell r="W5134">
            <v>1</v>
          </cell>
          <cell r="X5134" t="str">
            <v>FLEXNET ECUADOR - MDELIVERY</v>
          </cell>
          <cell r="Y5134" t="str">
            <v>CALLE 28 DE JUNIO S/N Y GARCIA MORENO ENTRADA LLANO GRANDE</v>
          </cell>
        </row>
        <row r="5135">
          <cell r="A5135" t="str">
            <v>4808837</v>
          </cell>
          <cell r="B5135">
            <v>492630</v>
          </cell>
          <cell r="C5135" t="str">
            <v>4808837</v>
          </cell>
          <cell r="D5135" t="str">
            <v>MDELIVERY</v>
          </cell>
          <cell r="E5135" t="str">
            <v>DESPACHO</v>
          </cell>
          <cell r="F5135" t="str">
            <v>NORMAL</v>
          </cell>
          <cell r="G5135" t="str">
            <v>031080004808837</v>
          </cell>
          <cell r="H5135">
            <v>44935</v>
          </cell>
          <cell r="I5135" t="str">
            <v>ENTREGADO</v>
          </cell>
          <cell r="J5135">
            <v>44936</v>
          </cell>
          <cell r="K5135" t="str">
            <v>JOHNNY JACINTO MAYORGA VILLAMAR</v>
          </cell>
          <cell r="L5135" t="str">
            <v>LA AURORA VIA PRINCIPAL SAMBOCITY  SN  AV LEON FEBRES CORDERO</v>
          </cell>
          <cell r="M5135" t="str">
            <v>0915044739</v>
          </cell>
          <cell r="N5135" t="str">
            <v>0984644771</v>
          </cell>
          <cell r="O5135" t="str">
            <v>0984644771</v>
          </cell>
          <cell r="P5135" t="str">
            <v>091901</v>
          </cell>
          <cell r="Q5135" t="str">
            <v>DAULE</v>
          </cell>
          <cell r="R5135" t="str">
            <v>GUAYAS</v>
          </cell>
          <cell r="S5135" t="str">
            <v>DAULE</v>
          </cell>
          <cell r="T5135" t="str">
            <v>TRAMACO</v>
          </cell>
          <cell r="V5135">
            <v>1</v>
          </cell>
          <cell r="W5135">
            <v>1</v>
          </cell>
          <cell r="X5135" t="str">
            <v>FLEXNET ECUADOR - MDELIVERY</v>
          </cell>
          <cell r="Y5135" t="str">
            <v>CALLE 28 DE JUNIO S/N Y GARCIA MORENO ENTRADA LLANO GRANDE</v>
          </cell>
        </row>
        <row r="5136">
          <cell r="A5136" t="str">
            <v>4809108</v>
          </cell>
          <cell r="B5136">
            <v>492631</v>
          </cell>
          <cell r="C5136" t="str">
            <v>4809108</v>
          </cell>
          <cell r="D5136" t="str">
            <v>MDELIVERY</v>
          </cell>
          <cell r="E5136" t="str">
            <v>DESPACHO</v>
          </cell>
          <cell r="F5136" t="str">
            <v>NORMAL</v>
          </cell>
          <cell r="G5136" t="str">
            <v>FT78478</v>
          </cell>
          <cell r="H5136">
            <v>44935</v>
          </cell>
          <cell r="I5136" t="str">
            <v>ENTREGADO</v>
          </cell>
          <cell r="J5136">
            <v>44936</v>
          </cell>
          <cell r="K5136" t="str">
            <v>LEONARDO ENRIQUE FAJARDO LOPEZ</v>
          </cell>
          <cell r="L5136" t="str">
            <v>CARBO  CALLE JOSE MASCOTE  3060 Y 4 DE NOVIEMBRE</v>
          </cell>
          <cell r="M5136" t="str">
            <v>0926041526</v>
          </cell>
          <cell r="N5136" t="str">
            <v>0979297229</v>
          </cell>
          <cell r="O5136" t="str">
            <v>0979297229</v>
          </cell>
          <cell r="P5136" t="str">
            <v>090303</v>
          </cell>
          <cell r="Q5136" t="str">
            <v>GUAYAQUIL</v>
          </cell>
          <cell r="R5136" t="str">
            <v>GUAYAS</v>
          </cell>
          <cell r="S5136" t="str">
            <v>GUAYAQUIL</v>
          </cell>
          <cell r="T5136" t="str">
            <v>ITSACOURIER</v>
          </cell>
          <cell r="U5136" t="str">
            <v>FLEXNETUIO_GYE</v>
          </cell>
          <cell r="V5136">
            <v>1</v>
          </cell>
          <cell r="W5136">
            <v>1</v>
          </cell>
          <cell r="X5136" t="str">
            <v>FLEXNET ECUADOR - MDELIVERY</v>
          </cell>
          <cell r="Y5136" t="str">
            <v>CALLE 28 DE JUNIO S/N Y GARCIA MORENO ENTRADA LLANO GRANDE</v>
          </cell>
        </row>
        <row r="5137">
          <cell r="A5137" t="str">
            <v>4809122</v>
          </cell>
          <cell r="B5137">
            <v>492632</v>
          </cell>
          <cell r="C5137" t="str">
            <v>4809122</v>
          </cell>
          <cell r="D5137" t="str">
            <v>MDELIVERY</v>
          </cell>
          <cell r="E5137" t="str">
            <v>DESPACHO</v>
          </cell>
          <cell r="F5137" t="str">
            <v>NORMAL</v>
          </cell>
          <cell r="G5137" t="str">
            <v>031080004809122</v>
          </cell>
          <cell r="H5137">
            <v>44935</v>
          </cell>
          <cell r="I5137" t="str">
            <v>ENTREGADO</v>
          </cell>
          <cell r="J5137">
            <v>44942</v>
          </cell>
          <cell r="K5137" t="str">
            <v>JONATHAN JAVIER GARCIA PIN</v>
          </cell>
          <cell r="L5137" t="str">
            <v>SANTO DOMINGO  AV BOMBOLI  SN  Y AV CHONE</v>
          </cell>
          <cell r="M5137" t="str">
            <v>1724966120</v>
          </cell>
          <cell r="N5137" t="str">
            <v>0939607132</v>
          </cell>
          <cell r="O5137" t="str">
            <v>0939607132</v>
          </cell>
          <cell r="P5137" t="str">
            <v>230204</v>
          </cell>
          <cell r="Q5137" t="str">
            <v>SANTO DOMINGO</v>
          </cell>
          <cell r="R5137" t="str">
            <v>SANTO DOMINGO DE LOS TSACHILAS</v>
          </cell>
          <cell r="S5137" t="str">
            <v>SANTO DOMINGO DE LOS COLORADOS</v>
          </cell>
          <cell r="T5137" t="str">
            <v>TRAMACO</v>
          </cell>
          <cell r="U5137" t="str">
            <v>FLEXNETUIO_PROVINCIA</v>
          </cell>
          <cell r="V5137">
            <v>1</v>
          </cell>
          <cell r="W5137">
            <v>1</v>
          </cell>
          <cell r="X5137" t="str">
            <v>FLEXNET ECUADOR - MDELIVERY</v>
          </cell>
          <cell r="Y5137" t="str">
            <v>CALLE 28 DE JUNIO S/N Y GARCIA MORENO ENTRADA LLANO GRANDE</v>
          </cell>
        </row>
        <row r="5138">
          <cell r="A5138" t="str">
            <v>4809295</v>
          </cell>
          <cell r="B5138">
            <v>492633</v>
          </cell>
          <cell r="C5138" t="str">
            <v>4809295</v>
          </cell>
          <cell r="D5138" t="str">
            <v>MDELIVERY</v>
          </cell>
          <cell r="E5138" t="str">
            <v>DESPACHO</v>
          </cell>
          <cell r="F5138" t="str">
            <v>DERIVADO PICK UP</v>
          </cell>
          <cell r="G5138" t="str">
            <v>031080004809295</v>
          </cell>
          <cell r="H5138">
            <v>44935</v>
          </cell>
          <cell r="I5138" t="str">
            <v>DEVOLUCION_EN_PROCESO</v>
          </cell>
          <cell r="J5138">
            <v>44943</v>
          </cell>
          <cell r="K5138" t="str">
            <v>DENNIS ANDERSON QUINCHIGUANGO RUIZ</v>
          </cell>
          <cell r="L5138" t="str">
            <v>OFICINA TRAMACO OTAVALO</v>
          </cell>
          <cell r="M5138" t="str">
            <v>1005107121</v>
          </cell>
          <cell r="N5138" t="str">
            <v>0981207766</v>
          </cell>
          <cell r="O5138" t="str">
            <v>0981207766</v>
          </cell>
          <cell r="P5138" t="str">
            <v>OTAVALO</v>
          </cell>
          <cell r="Q5138" t="str">
            <v>OTAVALO</v>
          </cell>
          <cell r="R5138" t="str">
            <v>IMBABURA</v>
          </cell>
          <cell r="T5138" t="str">
            <v>TRAMACO</v>
          </cell>
          <cell r="U5138" t="str">
            <v>FLEXNETUIO_PROVINCIA</v>
          </cell>
          <cell r="V5138">
            <v>1</v>
          </cell>
          <cell r="W5138">
            <v>1</v>
          </cell>
          <cell r="X5138" t="str">
            <v>FLEXNET ECUADOR - MDELIVERY</v>
          </cell>
          <cell r="Y5138" t="str">
            <v>CALLE 28 DE JUNIO S/N Y GARCIA MORENO ENTRADA LLANO GRANDE</v>
          </cell>
        </row>
        <row r="5139">
          <cell r="A5139" t="str">
            <v>4809385</v>
          </cell>
          <cell r="B5139">
            <v>492634</v>
          </cell>
          <cell r="C5139" t="str">
            <v>4809385</v>
          </cell>
          <cell r="D5139" t="str">
            <v>MDELIVERY</v>
          </cell>
          <cell r="E5139" t="str">
            <v>DESPACHO</v>
          </cell>
          <cell r="F5139" t="str">
            <v>NORMAL</v>
          </cell>
          <cell r="G5139" t="str">
            <v>FT78425</v>
          </cell>
          <cell r="H5139">
            <v>44935</v>
          </cell>
          <cell r="I5139" t="str">
            <v>ENTREGADO</v>
          </cell>
          <cell r="J5139">
            <v>44936</v>
          </cell>
          <cell r="K5139" t="str">
            <v>CRISTIAN CASTRO FIGUEROA</v>
          </cell>
          <cell r="L5139" t="str">
            <v>TUMBACO  CALLE HUMBERTO SALVADOR  S3 130  Y RITA LECUMBERRI</v>
          </cell>
          <cell r="M5139" t="str">
            <v>1710102755</v>
          </cell>
          <cell r="N5139" t="str">
            <v>0984236443</v>
          </cell>
          <cell r="O5139" t="str">
            <v>0984236443</v>
          </cell>
          <cell r="P5139" t="str">
            <v>170903</v>
          </cell>
          <cell r="Q5139" t="str">
            <v>QUITO</v>
          </cell>
          <cell r="R5139" t="str">
            <v>PICHINCHA</v>
          </cell>
          <cell r="S5139" t="str">
            <v>TUMBACO</v>
          </cell>
          <cell r="T5139" t="str">
            <v>FLEXTRANS UIO</v>
          </cell>
          <cell r="U5139" t="str">
            <v>FLEXNETUIO_LOCAL</v>
          </cell>
          <cell r="V5139">
            <v>1</v>
          </cell>
          <cell r="W5139">
            <v>1</v>
          </cell>
          <cell r="X5139" t="str">
            <v>FLEXNET ECUADOR - MDELIVERY</v>
          </cell>
          <cell r="Y5139" t="str">
            <v>CALLE 28 DE JUNIO S/N Y GARCIA MORENO ENTRADA LLANO GRANDE</v>
          </cell>
        </row>
        <row r="5140">
          <cell r="A5140" t="str">
            <v>4809493</v>
          </cell>
          <cell r="B5140">
            <v>492635</v>
          </cell>
          <cell r="C5140" t="str">
            <v>4809493</v>
          </cell>
          <cell r="D5140" t="str">
            <v>MDELIVERY</v>
          </cell>
          <cell r="E5140" t="str">
            <v>DESPACHO</v>
          </cell>
          <cell r="F5140" t="str">
            <v>DERIVADO PICK UP</v>
          </cell>
          <cell r="G5140" t="str">
            <v>031080004809493</v>
          </cell>
          <cell r="H5140">
            <v>44935</v>
          </cell>
          <cell r="I5140" t="str">
            <v>ENTREGADO</v>
          </cell>
          <cell r="J5140">
            <v>44938</v>
          </cell>
          <cell r="K5140" t="str">
            <v>FATIMA KATHERINE CONFORME PUENTE</v>
          </cell>
          <cell r="L5140" t="str">
            <v>OFICINA TRAMACO LA CONCORDIA</v>
          </cell>
          <cell r="M5140" t="str">
            <v>0803839059</v>
          </cell>
          <cell r="N5140" t="str">
            <v>0992107634</v>
          </cell>
          <cell r="O5140" t="str">
            <v>0992107634</v>
          </cell>
          <cell r="P5140" t="str">
            <v>LA CONCORDIA</v>
          </cell>
          <cell r="Q5140" t="str">
            <v>LA CONCORDIA</v>
          </cell>
          <cell r="R5140" t="str">
            <v>ESMERALDAS</v>
          </cell>
          <cell r="T5140" t="str">
            <v>TRAMACO</v>
          </cell>
          <cell r="U5140" t="str">
            <v>FLEXNETUIO_PROVINCIA</v>
          </cell>
          <cell r="V5140">
            <v>1</v>
          </cell>
          <cell r="W5140">
            <v>1</v>
          </cell>
          <cell r="X5140" t="str">
            <v>FLEXNET ECUADOR - MDELIVERY</v>
          </cell>
          <cell r="Y5140" t="str">
            <v>CALLE 28 DE JUNIO S/N Y GARCIA MORENO ENTRADA LLANO GRANDE</v>
          </cell>
        </row>
        <row r="5141">
          <cell r="A5141" t="str">
            <v>4809564</v>
          </cell>
          <cell r="B5141">
            <v>492636</v>
          </cell>
          <cell r="C5141" t="str">
            <v>4809564</v>
          </cell>
          <cell r="D5141" t="str">
            <v>MDELIVERY</v>
          </cell>
          <cell r="E5141" t="str">
            <v>DESPACHO</v>
          </cell>
          <cell r="F5141" t="str">
            <v>DERIVADO PICK UP</v>
          </cell>
          <cell r="G5141" t="str">
            <v>031080004809564</v>
          </cell>
          <cell r="H5141">
            <v>44935</v>
          </cell>
          <cell r="I5141" t="str">
            <v>ENTREGADO</v>
          </cell>
          <cell r="J5141">
            <v>44938</v>
          </cell>
          <cell r="K5141" t="str">
            <v>MARIA AVELINA PACHECO TUTILLO</v>
          </cell>
          <cell r="L5141" t="str">
            <v>OFICINA TRAMACO CAYAMBE</v>
          </cell>
          <cell r="M5141" t="str">
            <v>1000702637</v>
          </cell>
          <cell r="N5141" t="str">
            <v>0958843634</v>
          </cell>
          <cell r="O5141" t="str">
            <v>0958843634</v>
          </cell>
          <cell r="P5141" t="str">
            <v>CAYAMBE</v>
          </cell>
          <cell r="Q5141" t="str">
            <v>CAYAMBE</v>
          </cell>
          <cell r="R5141" t="str">
            <v>PICHINCHA</v>
          </cell>
          <cell r="T5141" t="str">
            <v>TRAMACO</v>
          </cell>
          <cell r="U5141" t="str">
            <v>FLEXNETUIO_PROVINCIA</v>
          </cell>
          <cell r="V5141">
            <v>1</v>
          </cell>
          <cell r="W5141">
            <v>1</v>
          </cell>
          <cell r="X5141" t="str">
            <v>FLEXNET ECUADOR - MDELIVERY</v>
          </cell>
          <cell r="Y5141" t="str">
            <v>CALLE 28 DE JUNIO S/N Y GARCIA MORENO ENTRADA LLANO GRANDE</v>
          </cell>
        </row>
        <row r="5142">
          <cell r="A5142" t="str">
            <v>4809759</v>
          </cell>
          <cell r="B5142">
            <v>492638</v>
          </cell>
          <cell r="C5142" t="str">
            <v>4809759</v>
          </cell>
          <cell r="D5142" t="str">
            <v>MDELIVERY</v>
          </cell>
          <cell r="E5142" t="str">
            <v>DESPACHO</v>
          </cell>
          <cell r="F5142" t="str">
            <v>NORMAL</v>
          </cell>
          <cell r="G5142" t="str">
            <v>031080004809759</v>
          </cell>
          <cell r="H5142">
            <v>44935</v>
          </cell>
          <cell r="I5142" t="str">
            <v>ENTREGADO</v>
          </cell>
          <cell r="J5142">
            <v>44936</v>
          </cell>
          <cell r="K5142" t="str">
            <v>REVELO CHAMORRO DIEGO ANDRES</v>
          </cell>
          <cell r="L5142" t="str">
            <v>SAGRARIO CALLE FRAY VACAS GALINDO  SN  Y MARIANO ACOSTA</v>
          </cell>
          <cell r="M5142" t="str">
            <v>0401076682</v>
          </cell>
          <cell r="N5142" t="str">
            <v>0998582391</v>
          </cell>
          <cell r="O5142" t="str">
            <v>0998582391</v>
          </cell>
          <cell r="P5142" t="str">
            <v>110106</v>
          </cell>
          <cell r="Q5142" t="str">
            <v>LOJA</v>
          </cell>
          <cell r="R5142" t="str">
            <v>LOJA</v>
          </cell>
          <cell r="S5142" t="str">
            <v>LOJA</v>
          </cell>
          <cell r="T5142" t="str">
            <v>TRAMACO</v>
          </cell>
          <cell r="U5142" t="str">
            <v>FLEXNETUIO_PROVINCIA</v>
          </cell>
          <cell r="V5142">
            <v>1</v>
          </cell>
          <cell r="W5142">
            <v>1</v>
          </cell>
          <cell r="X5142" t="str">
            <v>FLEXNET ECUADOR - MDELIVERY</v>
          </cell>
          <cell r="Y5142" t="str">
            <v>CALLE 28 DE JUNIO S/N Y GARCIA MORENO ENTRADA LLANO GRANDE</v>
          </cell>
        </row>
        <row r="5143">
          <cell r="A5143" t="str">
            <v>4810006</v>
          </cell>
          <cell r="B5143">
            <v>492640</v>
          </cell>
          <cell r="C5143" t="str">
            <v>4810006</v>
          </cell>
          <cell r="D5143" t="str">
            <v>MDELIVERY</v>
          </cell>
          <cell r="E5143" t="str">
            <v>DESPACHO</v>
          </cell>
          <cell r="F5143" t="str">
            <v>NORMAL</v>
          </cell>
          <cell r="G5143" t="str">
            <v>IC4334</v>
          </cell>
          <cell r="H5143">
            <v>44935</v>
          </cell>
          <cell r="I5143" t="str">
            <v>ENTREGADO</v>
          </cell>
          <cell r="J5143">
            <v>44936</v>
          </cell>
          <cell r="K5143" t="str">
            <v>ANA ISABEL GOMEZ ROJAS</v>
          </cell>
          <cell r="L5143" t="str">
            <v>CANIARIBAMBA CALLE CAMILO EGAS  1-107 CALLE LUIS MONSALVE POZO</v>
          </cell>
          <cell r="M5143" t="str">
            <v>0150088458</v>
          </cell>
          <cell r="N5143" t="str">
            <v>0963878682</v>
          </cell>
          <cell r="O5143" t="str">
            <v>0963878682</v>
          </cell>
          <cell r="P5143" t="str">
            <v>010104</v>
          </cell>
          <cell r="Q5143" t="str">
            <v>CUENCA</v>
          </cell>
          <cell r="R5143" t="str">
            <v>AZUAY</v>
          </cell>
          <cell r="S5143" t="str">
            <v>CUENCA</v>
          </cell>
          <cell r="T5143" t="str">
            <v>ITSACOURIER</v>
          </cell>
          <cell r="U5143" t="str">
            <v>FLEXNETUIO_PROVINCIA</v>
          </cell>
          <cell r="V5143">
            <v>1</v>
          </cell>
          <cell r="W5143">
            <v>1</v>
          </cell>
          <cell r="X5143" t="str">
            <v>FLEXNET ECUADOR - MDELIVERY</v>
          </cell>
          <cell r="Y5143" t="str">
            <v>CALLE 28 DE JUNIO S/N Y GARCIA MORENO ENTRADA LLANO GRANDE</v>
          </cell>
        </row>
        <row r="5144">
          <cell r="A5144" t="str">
            <v>4810103</v>
          </cell>
          <cell r="B5144">
            <v>492641</v>
          </cell>
          <cell r="C5144" t="str">
            <v>4810103</v>
          </cell>
          <cell r="D5144" t="str">
            <v>MDELIVERY</v>
          </cell>
          <cell r="E5144" t="str">
            <v>DESPACHO</v>
          </cell>
          <cell r="F5144" t="str">
            <v>NORMAL</v>
          </cell>
          <cell r="G5144" t="str">
            <v>031080004810103</v>
          </cell>
          <cell r="H5144">
            <v>44935</v>
          </cell>
          <cell r="I5144" t="str">
            <v>ENTREGADO</v>
          </cell>
          <cell r="J5144">
            <v>44937</v>
          </cell>
          <cell r="K5144" t="str">
            <v>MAGALLANES VERA CAROLINA VALERIA</v>
          </cell>
          <cell r="L5144" t="str">
            <v>CLEMENTE BAQUERIZO CALLE SEGUNDA LONGITUDINAL 4007 ENTRE CALLE 4TA TRANSVERSAL Y 5TA TRANSVERSAL</v>
          </cell>
          <cell r="M5144" t="str">
            <v>1205431164</v>
          </cell>
          <cell r="N5144" t="str">
            <v>0991110140</v>
          </cell>
          <cell r="O5144" t="str">
            <v>0991110140</v>
          </cell>
          <cell r="P5144" t="str">
            <v>120102</v>
          </cell>
          <cell r="Q5144" t="str">
            <v>BABAHOYO</v>
          </cell>
          <cell r="R5144" t="str">
            <v>LOS RIOS</v>
          </cell>
          <cell r="S5144" t="str">
            <v>BABAHOYO</v>
          </cell>
          <cell r="T5144" t="str">
            <v>TRAMACO</v>
          </cell>
          <cell r="U5144" t="str">
            <v>FLEXNETUIO_PROVINCIA</v>
          </cell>
          <cell r="V5144">
            <v>1</v>
          </cell>
          <cell r="W5144">
            <v>1</v>
          </cell>
          <cell r="X5144" t="str">
            <v>FLEXNET ECUADOR - MDELIVERY</v>
          </cell>
          <cell r="Y5144" t="str">
            <v>CALLE 28 DE JUNIO S/N Y GARCIA MORENO ENTRADA LLANO GRANDE</v>
          </cell>
        </row>
        <row r="5145">
          <cell r="A5145" t="str">
            <v>4810247</v>
          </cell>
          <cell r="B5145">
            <v>492642</v>
          </cell>
          <cell r="C5145" t="str">
            <v>4810247</v>
          </cell>
          <cell r="D5145" t="str">
            <v>MDELIVERY</v>
          </cell>
          <cell r="E5145" t="str">
            <v>DESPACHO</v>
          </cell>
          <cell r="F5145" t="str">
            <v>NORMAL</v>
          </cell>
          <cell r="G5145" t="str">
            <v>FT78390</v>
          </cell>
          <cell r="H5145">
            <v>44935</v>
          </cell>
          <cell r="I5145" t="str">
            <v>ENTREGADO</v>
          </cell>
          <cell r="J5145">
            <v>44936</v>
          </cell>
          <cell r="K5145" t="str">
            <v>JOSE SAID CARRERA MONTESDEOCA Cedula: 1754268181</v>
          </cell>
          <cell r="L5145" t="str">
            <v>JIPIJAPA VIA NAYON  SN</v>
          </cell>
          <cell r="M5145" t="str">
            <v>1754268181</v>
          </cell>
          <cell r="N5145" t="str">
            <v>0981668453</v>
          </cell>
          <cell r="O5145" t="str">
            <v>0981668453</v>
          </cell>
          <cell r="P5145" t="str">
            <v>170503</v>
          </cell>
          <cell r="Q5145" t="str">
            <v>QUITO</v>
          </cell>
          <cell r="R5145" t="str">
            <v>PICHINCHA</v>
          </cell>
          <cell r="S5145" t="str">
            <v>QUITO</v>
          </cell>
          <cell r="T5145" t="str">
            <v>FLEXTRANS UIO</v>
          </cell>
          <cell r="U5145" t="str">
            <v>FLEXNETUIO_LOCAL</v>
          </cell>
          <cell r="V5145">
            <v>1</v>
          </cell>
          <cell r="W5145">
            <v>1</v>
          </cell>
          <cell r="X5145" t="str">
            <v>FLEXNET ECUADOR - MDELIVERY</v>
          </cell>
          <cell r="Y5145" t="str">
            <v>CALLE 28 DE JUNIO S/N Y GARCIA MORENO ENTRADA LLANO GRANDE</v>
          </cell>
        </row>
        <row r="5146">
          <cell r="A5146" t="str">
            <v>4810794</v>
          </cell>
          <cell r="B5146">
            <v>492643</v>
          </cell>
          <cell r="C5146" t="str">
            <v>4810794</v>
          </cell>
          <cell r="D5146" t="str">
            <v>MDELIVERY</v>
          </cell>
          <cell r="E5146" t="str">
            <v>DESPACHO</v>
          </cell>
          <cell r="F5146" t="str">
            <v>NORMAL</v>
          </cell>
          <cell r="G5146" t="str">
            <v>031080004810794</v>
          </cell>
          <cell r="H5146">
            <v>44935</v>
          </cell>
          <cell r="I5146" t="str">
            <v>ENTREGADO</v>
          </cell>
          <cell r="J5146">
            <v>44936</v>
          </cell>
          <cell r="K5146" t="str">
            <v>CRISTINA ALEJANDRA MEJIA PAUCAR</v>
          </cell>
          <cell r="L5146" t="str">
            <v>IZAMBA CALLE ALFONSO TROYA SN CALLE CRISTOBAL VELA</v>
          </cell>
          <cell r="M5146" t="str">
            <v>1803803368</v>
          </cell>
          <cell r="N5146" t="str">
            <v>0987292020</v>
          </cell>
          <cell r="O5146" t="str">
            <v>0987292020</v>
          </cell>
          <cell r="P5146" t="str">
            <v>180110</v>
          </cell>
          <cell r="Q5146" t="str">
            <v>AMBATO</v>
          </cell>
          <cell r="R5146" t="str">
            <v>TUNGURAHUA</v>
          </cell>
          <cell r="S5146" t="str">
            <v>ATAHUALPA (CHISALATA) - IZAMBA - PARQUE INDUSTRIAL</v>
          </cell>
          <cell r="T5146" t="str">
            <v>TRAMACO</v>
          </cell>
          <cell r="U5146" t="str">
            <v>FLEXNETUIO_PROVINCIA</v>
          </cell>
          <cell r="V5146">
            <v>1</v>
          </cell>
          <cell r="W5146">
            <v>1</v>
          </cell>
          <cell r="X5146" t="str">
            <v>FLEXNET ECUADOR - MDELIVERY</v>
          </cell>
          <cell r="Y5146" t="str">
            <v>CALLE 28 DE JUNIO S/N Y GARCIA MORENO ENTRADA LLANO GRANDE</v>
          </cell>
        </row>
        <row r="5147">
          <cell r="A5147" t="str">
            <v>4811004</v>
          </cell>
          <cell r="B5147">
            <v>492644</v>
          </cell>
          <cell r="C5147" t="str">
            <v>4811004</v>
          </cell>
          <cell r="D5147" t="str">
            <v>MDELIVERY</v>
          </cell>
          <cell r="E5147" t="str">
            <v>DESPACHO</v>
          </cell>
          <cell r="F5147" t="str">
            <v>NORMAL</v>
          </cell>
          <cell r="G5147" t="str">
            <v>FT78431</v>
          </cell>
          <cell r="H5147">
            <v>44935</v>
          </cell>
          <cell r="I5147" t="str">
            <v>ENTREGADO</v>
          </cell>
          <cell r="J5147">
            <v>44937</v>
          </cell>
          <cell r="K5147" t="str">
            <v>DARWIN RICARDO GUACHAMIN FLORES</v>
          </cell>
          <cell r="L5147" t="str">
            <v>LA MAGDALENA  CALLE RAMON MORA OE2592 Y GALO MOLINA</v>
          </cell>
          <cell r="M5147" t="str">
            <v>1713447785</v>
          </cell>
          <cell r="N5147" t="str">
            <v>0962929808</v>
          </cell>
          <cell r="O5147" t="str">
            <v>0962929808</v>
          </cell>
          <cell r="P5147" t="str">
            <v>170602</v>
          </cell>
          <cell r="Q5147" t="str">
            <v>QUITO</v>
          </cell>
          <cell r="R5147" t="str">
            <v>PICHINCHA</v>
          </cell>
          <cell r="S5147" t="str">
            <v>QUITO</v>
          </cell>
          <cell r="T5147" t="str">
            <v>FLEXTRANS UIO</v>
          </cell>
          <cell r="U5147" t="str">
            <v>FLEXNETUIO_LOCAL</v>
          </cell>
          <cell r="V5147">
            <v>1</v>
          </cell>
          <cell r="W5147">
            <v>1</v>
          </cell>
          <cell r="X5147" t="str">
            <v>FLEXNET ECUADOR - MDELIVERY</v>
          </cell>
          <cell r="Y5147" t="str">
            <v>CALLE 28 DE JUNIO S/N Y GARCIA MORENO ENTRADA LLANO GRANDE</v>
          </cell>
        </row>
        <row r="5148">
          <cell r="A5148" t="str">
            <v>4811095</v>
          </cell>
          <cell r="B5148">
            <v>492645</v>
          </cell>
          <cell r="C5148" t="str">
            <v>4811095</v>
          </cell>
          <cell r="D5148" t="str">
            <v>MDELIVERY</v>
          </cell>
          <cell r="E5148" t="str">
            <v>DESPACHO</v>
          </cell>
          <cell r="F5148" t="str">
            <v>DERIVADO PICK UP</v>
          </cell>
          <cell r="G5148" t="str">
            <v>031080004811095</v>
          </cell>
          <cell r="H5148">
            <v>44935</v>
          </cell>
          <cell r="I5148" t="str">
            <v>ENTREGADO</v>
          </cell>
          <cell r="J5148">
            <v>44936</v>
          </cell>
          <cell r="K5148" t="str">
            <v>PABLO XAVIER OLMEDO VALAREZO</v>
          </cell>
          <cell r="L5148" t="str">
            <v>OFICINA TRAMACO PUNTO DE ATENCION SAN MARINO</v>
          </cell>
          <cell r="M5148" t="str">
            <v>0703019000</v>
          </cell>
          <cell r="N5148" t="str">
            <v>0997371328</v>
          </cell>
          <cell r="O5148" t="str">
            <v>0997371328</v>
          </cell>
          <cell r="P5148" t="str">
            <v>GUAYAQUIL</v>
          </cell>
          <cell r="Q5148" t="str">
            <v>GUAYAQUIL</v>
          </cell>
          <cell r="R5148" t="str">
            <v>GUAYAS</v>
          </cell>
          <cell r="T5148" t="str">
            <v>TRAMACO</v>
          </cell>
          <cell r="U5148" t="str">
            <v>FLEXNETUIO_GYE</v>
          </cell>
          <cell r="V5148">
            <v>1</v>
          </cell>
          <cell r="W5148">
            <v>1</v>
          </cell>
          <cell r="X5148" t="str">
            <v>FLEXNET ECUADOR - MDELIVERY</v>
          </cell>
          <cell r="Y5148" t="str">
            <v>CALLE 28 DE JUNIO S/N Y GARCIA MORENO ENTRADA LLANO GRANDE</v>
          </cell>
        </row>
        <row r="5149">
          <cell r="A5149" t="str">
            <v>4811118</v>
          </cell>
          <cell r="B5149">
            <v>492646</v>
          </cell>
          <cell r="C5149" t="str">
            <v>4811118</v>
          </cell>
          <cell r="D5149" t="str">
            <v>MDELIVERY</v>
          </cell>
          <cell r="E5149" t="str">
            <v>DESPACHO</v>
          </cell>
          <cell r="F5149" t="str">
            <v>NORMAL</v>
          </cell>
          <cell r="G5149" t="str">
            <v>FT78445</v>
          </cell>
          <cell r="H5149">
            <v>44935</v>
          </cell>
          <cell r="I5149" t="str">
            <v>ENTREGADO</v>
          </cell>
          <cell r="J5149">
            <v>44937</v>
          </cell>
          <cell r="K5149" t="str">
            <v>KARLA ISABEL RAAK CAICEDO</v>
          </cell>
          <cell r="L5149" t="str">
            <v>XIMENA COOP SANTIAGUITO DE ROLDOS  MZ 1315 SOLAR 20</v>
          </cell>
          <cell r="M5149" t="str">
            <v>0950820779</v>
          </cell>
          <cell r="N5149" t="str">
            <v>0990682938</v>
          </cell>
          <cell r="O5149" t="str">
            <v>0990682938</v>
          </cell>
          <cell r="P5149" t="str">
            <v>090204</v>
          </cell>
          <cell r="Q5149" t="str">
            <v>GUAYAQUIL</v>
          </cell>
          <cell r="R5149" t="str">
            <v>GUAYAS</v>
          </cell>
          <cell r="S5149" t="str">
            <v>GUAYAQUIL</v>
          </cell>
          <cell r="T5149" t="str">
            <v>ITSACOURIER</v>
          </cell>
          <cell r="U5149" t="str">
            <v>FLEXNETUIO_GYE</v>
          </cell>
          <cell r="V5149">
            <v>1</v>
          </cell>
          <cell r="W5149">
            <v>1</v>
          </cell>
          <cell r="X5149" t="str">
            <v>FLEXNET ECUADOR - MDELIVERY</v>
          </cell>
          <cell r="Y5149" t="str">
            <v>CALLE 28 DE JUNIO S/N Y GARCIA MORENO ENTRADA LLANO GRANDE</v>
          </cell>
        </row>
        <row r="5150">
          <cell r="A5150" t="str">
            <v>4811134</v>
          </cell>
          <cell r="B5150">
            <v>492647</v>
          </cell>
          <cell r="C5150" t="str">
            <v>4811134</v>
          </cell>
          <cell r="D5150" t="str">
            <v>MDELIVERY</v>
          </cell>
          <cell r="E5150" t="str">
            <v>DESPACHO</v>
          </cell>
          <cell r="F5150" t="str">
            <v>NORMAL</v>
          </cell>
          <cell r="G5150" t="str">
            <v>FT78529</v>
          </cell>
          <cell r="H5150">
            <v>44935</v>
          </cell>
          <cell r="I5150" t="str">
            <v>ENTREGADO</v>
          </cell>
          <cell r="J5150">
            <v>44936</v>
          </cell>
          <cell r="K5150" t="str">
            <v>CESAR WILFRIDO BERMUDEZ ORMAZA</v>
          </cell>
          <cell r="L5150" t="str">
            <v>LA PUNTILLA  URBANIZACION  EL RIO SAMBORONDON  CASA 19 AV LA PUNTILLA KM 1Y 5 VIA SAMBORONDON</v>
          </cell>
          <cell r="M5150" t="str">
            <v>0916133630</v>
          </cell>
          <cell r="N5150" t="str">
            <v>0958890847</v>
          </cell>
          <cell r="O5150" t="str">
            <v>0958890847</v>
          </cell>
          <cell r="P5150" t="str">
            <v>092301</v>
          </cell>
          <cell r="Q5150" t="str">
            <v>SAMBORONDON</v>
          </cell>
          <cell r="R5150" t="str">
            <v>GUAYAS</v>
          </cell>
          <cell r="S5150" t="str">
            <v>SAMBORONDON</v>
          </cell>
          <cell r="T5150" t="str">
            <v>ITSACOURIER</v>
          </cell>
          <cell r="U5150" t="str">
            <v>FLEXNETUIO_GYE</v>
          </cell>
          <cell r="V5150">
            <v>1</v>
          </cell>
          <cell r="W5150">
            <v>1</v>
          </cell>
          <cell r="X5150" t="str">
            <v>FLEXNET ECUADOR - MDELIVERY</v>
          </cell>
          <cell r="Y5150" t="str">
            <v>CALLE 28 DE JUNIO S/N Y GARCIA MORENO ENTRADA LLANO GRANDE</v>
          </cell>
        </row>
        <row r="5151">
          <cell r="A5151" t="str">
            <v>4811223</v>
          </cell>
          <cell r="B5151">
            <v>492648</v>
          </cell>
          <cell r="C5151" t="str">
            <v>4811223</v>
          </cell>
          <cell r="D5151" t="str">
            <v>MDELIVERY</v>
          </cell>
          <cell r="E5151" t="str">
            <v>DESPACHO</v>
          </cell>
          <cell r="F5151" t="str">
            <v>NORMAL</v>
          </cell>
          <cell r="G5151" t="str">
            <v>031080004811223</v>
          </cell>
          <cell r="H5151">
            <v>44935</v>
          </cell>
          <cell r="I5151" t="str">
            <v>ENTREGADO</v>
          </cell>
          <cell r="J5151">
            <v>44936</v>
          </cell>
          <cell r="K5151" t="str">
            <v>MIRYAM ANABEL FLORES GUERRERO</v>
          </cell>
          <cell r="L5151" t="str">
            <v>JORDAN CALLE GERANIOS  SN  Y GIRASOLES</v>
          </cell>
          <cell r="M5151" t="str">
            <v>1002871836</v>
          </cell>
          <cell r="N5151" t="str">
            <v>0985532826</v>
          </cell>
          <cell r="O5151" t="str">
            <v>0985532826</v>
          </cell>
          <cell r="P5151" t="str">
            <v>100202</v>
          </cell>
          <cell r="Q5151" t="str">
            <v>OTAVALO</v>
          </cell>
          <cell r="R5151" t="str">
            <v>IMBABURA</v>
          </cell>
          <cell r="S5151" t="str">
            <v>OTAVALO</v>
          </cell>
          <cell r="T5151" t="str">
            <v>TRAMACO</v>
          </cell>
          <cell r="U5151" t="str">
            <v>FLEXNETUIO_PROVINCIA</v>
          </cell>
          <cell r="V5151">
            <v>1</v>
          </cell>
          <cell r="W5151">
            <v>1</v>
          </cell>
          <cell r="X5151" t="str">
            <v>FLEXNET ECUADOR - MDELIVERY</v>
          </cell>
          <cell r="Y5151" t="str">
            <v>CALLE 28 DE JUNIO S/N Y GARCIA MORENO ENTRADA LLANO GRANDE</v>
          </cell>
        </row>
        <row r="5152">
          <cell r="A5152" t="str">
            <v>4811334</v>
          </cell>
          <cell r="B5152">
            <v>492649</v>
          </cell>
          <cell r="C5152" t="str">
            <v>4811334</v>
          </cell>
          <cell r="D5152" t="str">
            <v>MDELIVERY</v>
          </cell>
          <cell r="E5152" t="str">
            <v>DESPACHO</v>
          </cell>
          <cell r="F5152" t="str">
            <v>DERIVADO PICK UP</v>
          </cell>
          <cell r="G5152" t="str">
            <v>031080004811334</v>
          </cell>
          <cell r="H5152">
            <v>44935</v>
          </cell>
          <cell r="I5152" t="str">
            <v>ENTREGADO</v>
          </cell>
          <cell r="J5152">
            <v>44936</v>
          </cell>
          <cell r="K5152" t="str">
            <v>CRISTIAN ALEJANDRO BARRAGAN MENDOZA</v>
          </cell>
          <cell r="L5152" t="str">
            <v>OFICINA TRAMACO JOYA DE LOS SACHAS</v>
          </cell>
          <cell r="M5152" t="str">
            <v>2200111546</v>
          </cell>
          <cell r="N5152" t="str">
            <v>0969419968</v>
          </cell>
          <cell r="O5152" t="str">
            <v>0969419968</v>
          </cell>
          <cell r="P5152" t="str">
            <v>LA JOYA DE LOS SACHAS</v>
          </cell>
          <cell r="Q5152" t="str">
            <v>LA JOYA DE LOS SACHAS</v>
          </cell>
          <cell r="R5152" t="str">
            <v>ORELLANA</v>
          </cell>
          <cell r="T5152" t="str">
            <v>TRAMACO</v>
          </cell>
          <cell r="U5152" t="str">
            <v>FLEXNETUIO_PROVINCIA</v>
          </cell>
          <cell r="V5152">
            <v>1</v>
          </cell>
          <cell r="W5152">
            <v>1</v>
          </cell>
          <cell r="X5152" t="str">
            <v>FLEXNET ECUADOR - MDELIVERY</v>
          </cell>
          <cell r="Y5152" t="str">
            <v>CALLE 28 DE JUNIO S/N Y GARCIA MORENO ENTRADA LLANO GRANDE</v>
          </cell>
        </row>
        <row r="5153">
          <cell r="A5153" t="str">
            <v>4811349</v>
          </cell>
          <cell r="B5153">
            <v>492650</v>
          </cell>
          <cell r="C5153" t="str">
            <v>4811349</v>
          </cell>
          <cell r="D5153" t="str">
            <v>MDELIVERY</v>
          </cell>
          <cell r="E5153" t="str">
            <v>DESPACHO</v>
          </cell>
          <cell r="F5153" t="str">
            <v>DERIVADO PICK UP</v>
          </cell>
          <cell r="G5153" t="str">
            <v>031080004811349</v>
          </cell>
          <cell r="H5153">
            <v>44935</v>
          </cell>
          <cell r="I5153" t="str">
            <v>ENTREGADO</v>
          </cell>
          <cell r="J5153">
            <v>44937</v>
          </cell>
          <cell r="K5153" t="str">
            <v>GARCIA ARROYO LETICIA SUSANA</v>
          </cell>
          <cell r="L5153" t="str">
            <v>OFICINA TRAMACO PUNTO DE ATENCION SAN MARINO</v>
          </cell>
          <cell r="M5153" t="str">
            <v>0910273788</v>
          </cell>
          <cell r="N5153" t="str">
            <v>0999963824</v>
          </cell>
          <cell r="O5153" t="str">
            <v>0999963824</v>
          </cell>
          <cell r="P5153" t="str">
            <v>GUAYAQUIL</v>
          </cell>
          <cell r="Q5153" t="str">
            <v>GUAYAQUIL</v>
          </cell>
          <cell r="R5153" t="str">
            <v>GUAYAS</v>
          </cell>
          <cell r="T5153" t="str">
            <v>TRAMACO</v>
          </cell>
          <cell r="U5153" t="str">
            <v>FLEXNETUIO_GYE</v>
          </cell>
          <cell r="V5153">
            <v>1</v>
          </cell>
          <cell r="W5153">
            <v>1</v>
          </cell>
          <cell r="X5153" t="str">
            <v>FLEXNET ECUADOR - MDELIVERY</v>
          </cell>
          <cell r="Y5153" t="str">
            <v>CALLE 28 DE JUNIO S/N Y GARCIA MORENO ENTRADA LLANO GRANDE</v>
          </cell>
        </row>
        <row r="5154">
          <cell r="A5154" t="str">
            <v>4811378</v>
          </cell>
          <cell r="B5154">
            <v>492651</v>
          </cell>
          <cell r="C5154" t="str">
            <v>4811378</v>
          </cell>
          <cell r="D5154" t="str">
            <v>MDELIVERY</v>
          </cell>
          <cell r="E5154" t="str">
            <v>DESPACHO</v>
          </cell>
          <cell r="F5154" t="str">
            <v>EXPRESS</v>
          </cell>
          <cell r="G5154" t="str">
            <v>FTS45654</v>
          </cell>
          <cell r="H5154">
            <v>44935</v>
          </cell>
          <cell r="I5154" t="str">
            <v>ENTREGADO</v>
          </cell>
          <cell r="J5154">
            <v>44935</v>
          </cell>
          <cell r="K5154" t="str">
            <v>Juan Pablo Rios</v>
          </cell>
          <cell r="L5154" t="str">
            <v>INIAQUITO CALLE MANUEL ITURREY 11 11 AV LA CORUNIA</v>
          </cell>
          <cell r="M5154" t="str">
            <v>1726548108</v>
          </cell>
          <cell r="N5154" t="str">
            <v>0994949489</v>
          </cell>
          <cell r="O5154" t="str">
            <v>0994949489</v>
          </cell>
          <cell r="P5154" t="str">
            <v>170517</v>
          </cell>
          <cell r="Q5154" t="str">
            <v>QUITO</v>
          </cell>
          <cell r="R5154" t="str">
            <v>PICHINCHA</v>
          </cell>
          <cell r="S5154" t="str">
            <v>QUITO</v>
          </cell>
          <cell r="T5154" t="str">
            <v>TRANSERVISS</v>
          </cell>
          <cell r="U5154" t="str">
            <v>FLEXNETUIO_LOCAL</v>
          </cell>
          <cell r="V5154">
            <v>1</v>
          </cell>
          <cell r="W5154">
            <v>1</v>
          </cell>
          <cell r="X5154" t="str">
            <v>FLEXNET ECUADOR - MDELIVERY</v>
          </cell>
          <cell r="Y5154" t="str">
            <v>CALLE 28 DE JUNIO S/N Y GARCIA MORENO ENTRADA LLANO GRANDE</v>
          </cell>
        </row>
        <row r="5155">
          <cell r="A5155" t="str">
            <v>4811396</v>
          </cell>
          <cell r="B5155">
            <v>492652</v>
          </cell>
          <cell r="C5155" t="str">
            <v>4811396</v>
          </cell>
          <cell r="D5155" t="str">
            <v>MDELIVERY</v>
          </cell>
          <cell r="E5155" t="str">
            <v>DESPACHO</v>
          </cell>
          <cell r="F5155" t="str">
            <v>NORMAL</v>
          </cell>
          <cell r="G5155" t="str">
            <v>FT78470</v>
          </cell>
          <cell r="H5155">
            <v>44935</v>
          </cell>
          <cell r="I5155" t="str">
            <v>ENTREGADO</v>
          </cell>
          <cell r="J5155">
            <v>44936</v>
          </cell>
          <cell r="K5155" t="str">
            <v>JORGE LUIS FLORES GARCIA</v>
          </cell>
          <cell r="L5155" t="str">
            <v>TARQUI COOP ADESDAC  MZ 60 SOLAR 19</v>
          </cell>
          <cell r="M5155" t="str">
            <v>1206365387</v>
          </cell>
          <cell r="N5155" t="str">
            <v>0982355168</v>
          </cell>
          <cell r="O5155" t="str">
            <v>0982355168</v>
          </cell>
          <cell r="P5155" t="str">
            <v>090607</v>
          </cell>
          <cell r="Q5155" t="str">
            <v>GUAYAQUIL</v>
          </cell>
          <cell r="R5155" t="str">
            <v>GUAYAS</v>
          </cell>
          <cell r="S5155" t="str">
            <v>GUAYAQUIL</v>
          </cell>
          <cell r="T5155" t="str">
            <v>ITSACOURIER</v>
          </cell>
          <cell r="U5155" t="str">
            <v>FLEXNETUIO_GYE</v>
          </cell>
          <cell r="V5155">
            <v>1</v>
          </cell>
          <cell r="W5155">
            <v>1</v>
          </cell>
          <cell r="X5155" t="str">
            <v>FLEXNET ECUADOR - MDELIVERY</v>
          </cell>
          <cell r="Y5155" t="str">
            <v>CALLE 28 DE JUNIO S/N Y GARCIA MORENO ENTRADA LLANO GRANDE</v>
          </cell>
        </row>
        <row r="5156">
          <cell r="A5156" t="str">
            <v>4811409</v>
          </cell>
          <cell r="B5156">
            <v>492653</v>
          </cell>
          <cell r="C5156" t="str">
            <v>4811409</v>
          </cell>
          <cell r="D5156" t="str">
            <v>MDELIVERY</v>
          </cell>
          <cell r="E5156" t="str">
            <v>DESPACHO</v>
          </cell>
          <cell r="F5156" t="str">
            <v>NORMAL</v>
          </cell>
          <cell r="G5156" t="str">
            <v>FT78473</v>
          </cell>
          <cell r="H5156">
            <v>44935</v>
          </cell>
          <cell r="I5156" t="str">
            <v>ENTREGADO</v>
          </cell>
          <cell r="J5156">
            <v>44936</v>
          </cell>
          <cell r="K5156" t="str">
            <v>MENOSCAL HERRERA CESAR OMAR</v>
          </cell>
          <cell r="L5156" t="str">
            <v>TARQUI AV DE LAS AMERICAS SN AV ISIDRO AYORA CUEVA</v>
          </cell>
          <cell r="M5156" t="str">
            <v>0918446428</v>
          </cell>
          <cell r="N5156" t="str">
            <v>0992053950</v>
          </cell>
          <cell r="O5156" t="str">
            <v>0992053950</v>
          </cell>
          <cell r="P5156" t="str">
            <v>090505</v>
          </cell>
          <cell r="Q5156" t="str">
            <v>GUAYAQUIL</v>
          </cell>
          <cell r="R5156" t="str">
            <v>GUAYAS</v>
          </cell>
          <cell r="S5156" t="str">
            <v>GUAYAQUIL</v>
          </cell>
          <cell r="T5156" t="str">
            <v>ITSACOURIER</v>
          </cell>
          <cell r="U5156" t="str">
            <v>FLEXNETUIO_GYE</v>
          </cell>
          <cell r="V5156">
            <v>1</v>
          </cell>
          <cell r="W5156">
            <v>1</v>
          </cell>
          <cell r="X5156" t="str">
            <v>FLEXNET ECUADOR - MDELIVERY</v>
          </cell>
          <cell r="Y5156" t="str">
            <v>CALLE 28 DE JUNIO S/N Y GARCIA MORENO ENTRADA LLANO GRANDE</v>
          </cell>
        </row>
        <row r="5157">
          <cell r="A5157" t="str">
            <v>4811480</v>
          </cell>
          <cell r="B5157">
            <v>492654</v>
          </cell>
          <cell r="C5157" t="str">
            <v>4811480</v>
          </cell>
          <cell r="D5157" t="str">
            <v>MDELIVERY</v>
          </cell>
          <cell r="E5157" t="str">
            <v>DESPACHO</v>
          </cell>
          <cell r="F5157" t="str">
            <v>NORMAL</v>
          </cell>
          <cell r="G5157" t="str">
            <v>FT78430</v>
          </cell>
          <cell r="H5157">
            <v>44935</v>
          </cell>
          <cell r="I5157" t="str">
            <v>ENTREGADO</v>
          </cell>
          <cell r="J5157">
            <v>44936</v>
          </cell>
          <cell r="K5157" t="str">
            <v>ALEX GIOVANNY SUQUILLO JUNIA</v>
          </cell>
          <cell r="L5157" t="str">
            <v>NAYON  CALLE 19 DE DICIEMBRE  S1 25 CALLE QUITO</v>
          </cell>
          <cell r="M5157" t="str">
            <v>1720802238</v>
          </cell>
          <cell r="N5157" t="str">
            <v>0984133808</v>
          </cell>
          <cell r="O5157" t="str">
            <v>0984133808</v>
          </cell>
          <cell r="P5157" t="str">
            <v>170530</v>
          </cell>
          <cell r="Q5157" t="str">
            <v>QUITO</v>
          </cell>
          <cell r="R5157" t="str">
            <v>PICHINCHA</v>
          </cell>
          <cell r="S5157" t="str">
            <v>NAYON - RANCHO SAN FRANCISCO - EL VALLE - URB. MIRAVALLE</v>
          </cell>
          <cell r="T5157" t="str">
            <v>FLEXTRANS UIO</v>
          </cell>
          <cell r="U5157" t="str">
            <v>FLEXNETUIO_LOCAL</v>
          </cell>
          <cell r="V5157">
            <v>1</v>
          </cell>
          <cell r="W5157">
            <v>1</v>
          </cell>
          <cell r="X5157" t="str">
            <v>FLEXNET ECUADOR - MDELIVERY</v>
          </cell>
          <cell r="Y5157" t="str">
            <v>CALLE 28 DE JUNIO S/N Y GARCIA MORENO ENTRADA LLANO GRANDE</v>
          </cell>
        </row>
        <row r="5158">
          <cell r="A5158" t="str">
            <v>4811721</v>
          </cell>
          <cell r="B5158">
            <v>492655</v>
          </cell>
          <cell r="C5158" t="str">
            <v>4811721</v>
          </cell>
          <cell r="D5158" t="str">
            <v>MDELIVERY</v>
          </cell>
          <cell r="E5158" t="str">
            <v>DESPACHO</v>
          </cell>
          <cell r="F5158" t="str">
            <v>NORMAL</v>
          </cell>
          <cell r="G5158" t="str">
            <v>IC4335</v>
          </cell>
          <cell r="H5158">
            <v>44935</v>
          </cell>
          <cell r="I5158" t="str">
            <v>ENTREGADO</v>
          </cell>
          <cell r="J5158">
            <v>44936</v>
          </cell>
          <cell r="K5158" t="str">
            <v>PATRICIO FERNANDO ESPARZA TELLO</v>
          </cell>
          <cell r="L5158" t="str">
            <v>EL VECINO  CALLE ARMENILLAS  633 Y AV DE LAS AMERICAS</v>
          </cell>
          <cell r="M5158" t="str">
            <v>0102638855</v>
          </cell>
          <cell r="N5158" t="str">
            <v>0981257646</v>
          </cell>
          <cell r="O5158" t="str">
            <v>0981257646</v>
          </cell>
          <cell r="P5158" t="str">
            <v>010102</v>
          </cell>
          <cell r="Q5158" t="str">
            <v>CUENCA</v>
          </cell>
          <cell r="R5158" t="str">
            <v>AZUAY</v>
          </cell>
          <cell r="S5158" t="str">
            <v>CUENCA</v>
          </cell>
          <cell r="T5158" t="str">
            <v>ITSACOURIER</v>
          </cell>
          <cell r="U5158" t="str">
            <v>FLEXNETUIO_PROVINCIA</v>
          </cell>
          <cell r="V5158">
            <v>1</v>
          </cell>
          <cell r="W5158">
            <v>1</v>
          </cell>
          <cell r="X5158" t="str">
            <v>FLEXNET ECUADOR - MDELIVERY</v>
          </cell>
          <cell r="Y5158" t="str">
            <v>CALLE 28 DE JUNIO S/N Y GARCIA MORENO ENTRADA LLANO GRANDE</v>
          </cell>
        </row>
        <row r="5159">
          <cell r="A5159" t="str">
            <v>4811742</v>
          </cell>
          <cell r="B5159">
            <v>492656</v>
          </cell>
          <cell r="C5159" t="str">
            <v>4811742</v>
          </cell>
          <cell r="D5159" t="str">
            <v>MDELIVERY</v>
          </cell>
          <cell r="E5159" t="str">
            <v>DESPACHO</v>
          </cell>
          <cell r="F5159" t="str">
            <v>NORMAL</v>
          </cell>
          <cell r="G5159" t="str">
            <v>031080004811742</v>
          </cell>
          <cell r="H5159">
            <v>44935</v>
          </cell>
          <cell r="I5159" t="str">
            <v>ENTREGADO</v>
          </cell>
          <cell r="J5159">
            <v>44937</v>
          </cell>
          <cell r="K5159" t="str">
            <v>JESSENIA ESPERANZA TORRES ORTIZ</v>
          </cell>
          <cell r="L5159" t="str">
            <v>OCHOA LEON     CALLE OCHOA LEON  2 90 CALLE SAN MARTIN</v>
          </cell>
          <cell r="M5159" t="str">
            <v>0702916735</v>
          </cell>
          <cell r="N5159" t="str">
            <v>0987335662</v>
          </cell>
          <cell r="O5159" t="str">
            <v>0987335662</v>
          </cell>
          <cell r="P5159" t="str">
            <v>070105</v>
          </cell>
          <cell r="Q5159" t="str">
            <v>PASAJE</v>
          </cell>
          <cell r="R5159" t="str">
            <v>EL ORO</v>
          </cell>
          <cell r="S5159" t="str">
            <v>PASAJE</v>
          </cell>
          <cell r="T5159" t="str">
            <v>TRAMACO</v>
          </cell>
          <cell r="U5159" t="str">
            <v>FLEXNETUIO_PROVINCIA</v>
          </cell>
          <cell r="V5159">
            <v>1</v>
          </cell>
          <cell r="W5159">
            <v>1</v>
          </cell>
          <cell r="X5159" t="str">
            <v>FLEXNET ECUADOR - MDELIVERY</v>
          </cell>
          <cell r="Y5159" t="str">
            <v>CALLE 28 DE JUNIO S/N Y GARCIA MORENO ENTRADA LLANO GRANDE</v>
          </cell>
        </row>
        <row r="5160">
          <cell r="A5160" t="str">
            <v>4811771</v>
          </cell>
          <cell r="B5160">
            <v>492657</v>
          </cell>
          <cell r="C5160" t="str">
            <v>4811771</v>
          </cell>
          <cell r="D5160" t="str">
            <v>MDELIVERY</v>
          </cell>
          <cell r="E5160" t="str">
            <v>DESPACHO</v>
          </cell>
          <cell r="F5160" t="str">
            <v>DERIVADO PICK UP</v>
          </cell>
          <cell r="G5160" t="str">
            <v>031080004811771</v>
          </cell>
          <cell r="H5160">
            <v>44935</v>
          </cell>
          <cell r="I5160" t="str">
            <v>DEVOLUCION_EN_PROCESO</v>
          </cell>
          <cell r="J5160">
            <v>44943</v>
          </cell>
          <cell r="K5160" t="str">
            <v>JESUS ANDRES QUIJIJE LOZANO</v>
          </cell>
          <cell r="L5160" t="str">
            <v>OFICINA TRAMACO PORTETE</v>
          </cell>
          <cell r="M5160" t="str">
            <v>0953332699</v>
          </cell>
          <cell r="N5160" t="str">
            <v>0999823801</v>
          </cell>
          <cell r="O5160" t="str">
            <v>0999823801</v>
          </cell>
          <cell r="P5160" t="str">
            <v>GUAYAQUIL</v>
          </cell>
          <cell r="Q5160" t="str">
            <v>GUAYAQUIL</v>
          </cell>
          <cell r="R5160" t="str">
            <v>GUAYAS</v>
          </cell>
          <cell r="T5160" t="str">
            <v>TRAMACO</v>
          </cell>
          <cell r="U5160" t="str">
            <v>FLEXNETUIO_GYE</v>
          </cell>
          <cell r="V5160">
            <v>1</v>
          </cell>
          <cell r="W5160">
            <v>1</v>
          </cell>
          <cell r="X5160" t="str">
            <v>FLEXNET ECUADOR - MDELIVERY</v>
          </cell>
          <cell r="Y5160" t="str">
            <v>CALLE 28 DE JUNIO S/N Y GARCIA MORENO ENTRADA LLANO GRANDE</v>
          </cell>
        </row>
        <row r="5161">
          <cell r="A5161" t="str">
            <v>4811825</v>
          </cell>
          <cell r="B5161">
            <v>492658</v>
          </cell>
          <cell r="C5161" t="str">
            <v>4811825</v>
          </cell>
          <cell r="D5161" t="str">
            <v>MDELIVERY</v>
          </cell>
          <cell r="E5161" t="str">
            <v>DESPACHO</v>
          </cell>
          <cell r="F5161" t="str">
            <v>NORMAL</v>
          </cell>
          <cell r="G5161" t="str">
            <v>FT78434</v>
          </cell>
          <cell r="H5161">
            <v>44935</v>
          </cell>
          <cell r="I5161" t="str">
            <v>ENTREGADO</v>
          </cell>
          <cell r="J5161">
            <v>44936</v>
          </cell>
          <cell r="K5161" t="str">
            <v>FRANCISCO JOSE TOBAR VALDIVIESO</v>
          </cell>
          <cell r="L5161" t="str">
            <v>TUMBACO AV DE LAS RIELES  SN  Y RUTA VIVA</v>
          </cell>
          <cell r="M5161" t="str">
            <v>1716289341</v>
          </cell>
          <cell r="N5161" t="str">
            <v>0997512635</v>
          </cell>
          <cell r="O5161" t="str">
            <v>0997512635</v>
          </cell>
          <cell r="P5161" t="str">
            <v>170904</v>
          </cell>
          <cell r="Q5161" t="str">
            <v>QUITO</v>
          </cell>
          <cell r="R5161" t="str">
            <v>PICHINCHA</v>
          </cell>
          <cell r="S5161" t="str">
            <v>CUMBAYA</v>
          </cell>
          <cell r="T5161" t="str">
            <v>FLEXTRANS UIO</v>
          </cell>
          <cell r="U5161" t="str">
            <v>FLEXNETUIO_LOCAL</v>
          </cell>
          <cell r="V5161">
            <v>1</v>
          </cell>
          <cell r="W5161">
            <v>1</v>
          </cell>
          <cell r="X5161" t="str">
            <v>FLEXNET ECUADOR - MDELIVERY</v>
          </cell>
          <cell r="Y5161" t="str">
            <v>CALLE 28 DE JUNIO S/N Y GARCIA MORENO ENTRADA LLANO GRANDE</v>
          </cell>
        </row>
        <row r="5162">
          <cell r="A5162" t="str">
            <v>4707800</v>
          </cell>
          <cell r="B5162">
            <v>492568</v>
          </cell>
          <cell r="C5162" t="str">
            <v>4707800</v>
          </cell>
          <cell r="D5162" t="str">
            <v>MDELIVERY</v>
          </cell>
          <cell r="E5162" t="str">
            <v>DESPACHO</v>
          </cell>
          <cell r="F5162" t="str">
            <v>NORMAL</v>
          </cell>
          <cell r="G5162" t="str">
            <v>031080004707800</v>
          </cell>
          <cell r="H5162">
            <v>44935</v>
          </cell>
          <cell r="I5162" t="str">
            <v>ENTREGADO</v>
          </cell>
          <cell r="J5162">
            <v>44936</v>
          </cell>
          <cell r="K5162" t="str">
            <v>GUTIERREZ GARCIA NORMA ROXANA</v>
          </cell>
          <cell r="L5162" t="str">
            <v>PASCUALES VIA A DAULE KM 16 Y MEDIO</v>
          </cell>
          <cell r="M5162" t="str">
            <v>0917483745</v>
          </cell>
          <cell r="N5162" t="str">
            <v>0962652019</v>
          </cell>
          <cell r="O5162" t="str">
            <v>0962652019</v>
          </cell>
          <cell r="P5162" t="str">
            <v>090602</v>
          </cell>
          <cell r="Q5162" t="str">
            <v>GUAYAQUIL</v>
          </cell>
          <cell r="R5162" t="str">
            <v>GUAYAS</v>
          </cell>
          <cell r="S5162" t="str">
            <v>GUAYAQUIL</v>
          </cell>
          <cell r="T5162" t="str">
            <v>TRAMACO</v>
          </cell>
          <cell r="U5162" t="str">
            <v>FLEXNETUIO_GYE</v>
          </cell>
          <cell r="V5162">
            <v>1</v>
          </cell>
          <cell r="W5162">
            <v>1</v>
          </cell>
          <cell r="X5162" t="str">
            <v>FLEXNET ECUADOR - MDELIVERY</v>
          </cell>
          <cell r="Y5162" t="str">
            <v>CALLE 28 DE JUNIO S/N Y GARCIA MORENO ENTRADA LLANO GRANDE</v>
          </cell>
        </row>
        <row r="5163">
          <cell r="A5163" t="str">
            <v>4774390</v>
          </cell>
          <cell r="B5163">
            <v>492569</v>
          </cell>
          <cell r="C5163" t="str">
            <v>4774390</v>
          </cell>
          <cell r="D5163" t="str">
            <v>MDELIVERY</v>
          </cell>
          <cell r="E5163" t="str">
            <v>DESPACHO</v>
          </cell>
          <cell r="F5163" t="str">
            <v>DERIVADO PICK UP</v>
          </cell>
          <cell r="G5163" t="str">
            <v>031080004774390</v>
          </cell>
          <cell r="H5163">
            <v>44935</v>
          </cell>
          <cell r="I5163" t="str">
            <v>ENTREGADO</v>
          </cell>
          <cell r="J5163">
            <v>44939</v>
          </cell>
          <cell r="K5163" t="str">
            <v>ROBINSON STEVEN ALBINO NARANJO</v>
          </cell>
          <cell r="L5163" t="str">
            <v>OFICINA TRAMACO GUARANDA</v>
          </cell>
          <cell r="M5163" t="str">
            <v>0202472163</v>
          </cell>
          <cell r="N5163" t="str">
            <v>0995143703</v>
          </cell>
          <cell r="O5163" t="str">
            <v>0995143703</v>
          </cell>
          <cell r="P5163" t="str">
            <v>GUARANDA</v>
          </cell>
          <cell r="Q5163" t="str">
            <v>GUARANDA</v>
          </cell>
          <cell r="R5163" t="str">
            <v>BOLIVAR</v>
          </cell>
          <cell r="T5163" t="str">
            <v>TRAMACO</v>
          </cell>
          <cell r="U5163" t="str">
            <v>FLEXNETUIO_PROVINCIA</v>
          </cell>
          <cell r="V5163">
            <v>1</v>
          </cell>
          <cell r="W5163">
            <v>1</v>
          </cell>
          <cell r="X5163" t="str">
            <v>FLEXNET ECUADOR - MDELIVERY</v>
          </cell>
          <cell r="Y5163" t="str">
            <v>CALLE 28 DE JUNIO S/N Y GARCIA MORENO ENTRADA LLANO GRANDE</v>
          </cell>
        </row>
        <row r="5164">
          <cell r="A5164" t="str">
            <v>4782798</v>
          </cell>
          <cell r="B5164">
            <v>492570</v>
          </cell>
          <cell r="C5164" t="str">
            <v>4782798</v>
          </cell>
          <cell r="D5164" t="str">
            <v>MDELIVERY</v>
          </cell>
          <cell r="E5164" t="str">
            <v>DESPACHO</v>
          </cell>
          <cell r="G5164" t="str">
            <v>031080004782798</v>
          </cell>
          <cell r="H5164">
            <v>44935</v>
          </cell>
          <cell r="I5164" t="str">
            <v>ENTREGADO</v>
          </cell>
          <cell r="J5164">
            <v>44937</v>
          </cell>
          <cell r="K5164" t="str">
            <v>JAIRO SAMUEL ZAMBRANO ASENCIO</v>
          </cell>
          <cell r="L5164" t="str">
            <v>RIO VERDE CALLE ANTONIO SANTIANA  SN CALLE JORGE ICAZA</v>
          </cell>
          <cell r="M5164" t="str">
            <v>1720518719</v>
          </cell>
          <cell r="N5164" t="str">
            <v>0998075962</v>
          </cell>
          <cell r="O5164" t="str">
            <v>0998075962</v>
          </cell>
          <cell r="P5164" t="str">
            <v>230105</v>
          </cell>
          <cell r="Q5164" t="str">
            <v>SANTO DOMINGO</v>
          </cell>
          <cell r="R5164" t="str">
            <v>SANTO DOMINGO DE LOS TSACHILAS</v>
          </cell>
          <cell r="S5164" t="str">
            <v>SANTO DOMINGO DE LOS COLORADOS</v>
          </cell>
          <cell r="T5164" t="str">
            <v>TRAMACO</v>
          </cell>
          <cell r="U5164" t="str">
            <v>FLEXNETUIO_PROVINCIA</v>
          </cell>
          <cell r="V5164">
            <v>1</v>
          </cell>
          <cell r="W5164">
            <v>1</v>
          </cell>
          <cell r="X5164" t="str">
            <v>FLEXNET ECUADOR - MDELIVERY</v>
          </cell>
          <cell r="Y5164" t="str">
            <v>CALLE 28 DE JUNIO S/N Y GARCIA MORENO ENTRADA LLANO GRANDE</v>
          </cell>
        </row>
        <row r="5165">
          <cell r="A5165" t="str">
            <v>4782832</v>
          </cell>
          <cell r="B5165">
            <v>492571</v>
          </cell>
          <cell r="C5165" t="str">
            <v>4782832</v>
          </cell>
          <cell r="D5165" t="str">
            <v>MDELIVERY</v>
          </cell>
          <cell r="E5165" t="str">
            <v>DESPACHO</v>
          </cell>
          <cell r="G5165" t="str">
            <v>031080004782832</v>
          </cell>
          <cell r="H5165">
            <v>44935</v>
          </cell>
          <cell r="I5165" t="str">
            <v>ENTREGADO</v>
          </cell>
          <cell r="J5165">
            <v>44937</v>
          </cell>
          <cell r="K5165" t="str">
            <v>LUIS LICTOR RAMIREZ ALONZO</v>
          </cell>
          <cell r="L5165" t="str">
            <v>LA PROVIDENCIA CALLE ALEJANDRO CASTRO BENITEZ  SN AV PAJONAL</v>
          </cell>
          <cell r="M5165" t="str">
            <v>0703819532</v>
          </cell>
          <cell r="N5165" t="str">
            <v>0989389517</v>
          </cell>
          <cell r="O5165" t="str">
            <v>0989389517</v>
          </cell>
          <cell r="P5165" t="str">
            <v>070213</v>
          </cell>
          <cell r="Q5165" t="str">
            <v>MACHALA</v>
          </cell>
          <cell r="R5165" t="str">
            <v>EL ORO</v>
          </cell>
          <cell r="S5165" t="str">
            <v>MACHALA</v>
          </cell>
          <cell r="T5165" t="str">
            <v>TRAMACO</v>
          </cell>
          <cell r="U5165" t="str">
            <v>FLEXNETUIO_PROVINCIA</v>
          </cell>
          <cell r="V5165">
            <v>1</v>
          </cell>
          <cell r="W5165">
            <v>1</v>
          </cell>
          <cell r="X5165" t="str">
            <v>FLEXNET ECUADOR - MDELIVERY</v>
          </cell>
          <cell r="Y5165" t="str">
            <v>CALLE 28 DE JUNIO S/N Y GARCIA MORENO ENTRADA LLANO GRANDE</v>
          </cell>
        </row>
        <row r="5166">
          <cell r="A5166" t="str">
            <v>4784364</v>
          </cell>
          <cell r="B5166">
            <v>492572</v>
          </cell>
          <cell r="C5166" t="str">
            <v>4784364</v>
          </cell>
          <cell r="D5166" t="str">
            <v>MDELIVERY</v>
          </cell>
          <cell r="E5166" t="str">
            <v>DESPACHO</v>
          </cell>
          <cell r="F5166" t="str">
            <v>NORMAL</v>
          </cell>
          <cell r="G5166" t="str">
            <v>031080004784364</v>
          </cell>
          <cell r="H5166">
            <v>44935</v>
          </cell>
          <cell r="I5166" t="str">
            <v>DEVOLUCION_EN_PROCESO</v>
          </cell>
          <cell r="J5166">
            <v>44942</v>
          </cell>
          <cell r="K5166" t="str">
            <v>LOURDES GORETTY VELEZ GUERRERO</v>
          </cell>
          <cell r="L5166" t="str">
            <v>ELOY ALFARO COOP VIDA NUEVA MZ C SOLAR 17</v>
          </cell>
          <cell r="M5166" t="str">
            <v>1303110215</v>
          </cell>
          <cell r="N5166" t="str">
            <v>0989959535</v>
          </cell>
          <cell r="O5166" t="str">
            <v>0958810040</v>
          </cell>
          <cell r="P5166" t="str">
            <v>092409</v>
          </cell>
          <cell r="Q5166" t="str">
            <v>DURAN</v>
          </cell>
          <cell r="R5166" t="str">
            <v>GUAYAS</v>
          </cell>
          <cell r="S5166" t="str">
            <v>ELOY ALFARO (DURAN)</v>
          </cell>
          <cell r="T5166" t="str">
            <v>TRAMACO</v>
          </cell>
          <cell r="U5166" t="str">
            <v>FLEXNETUIO_GYE</v>
          </cell>
          <cell r="V5166">
            <v>1</v>
          </cell>
          <cell r="W5166">
            <v>1</v>
          </cell>
          <cell r="X5166" t="str">
            <v>FLEXNET ECUADOR - MDELIVERY</v>
          </cell>
          <cell r="Y5166" t="str">
            <v>CALLE 28 DE JUNIO S/N Y GARCIA MORENO ENTRADA LLANO GRANDE</v>
          </cell>
        </row>
        <row r="5167">
          <cell r="A5167" t="str">
            <v>4793455</v>
          </cell>
          <cell r="B5167">
            <v>492573</v>
          </cell>
          <cell r="C5167" t="str">
            <v>4793455</v>
          </cell>
          <cell r="D5167" t="str">
            <v>MDELIVERY</v>
          </cell>
          <cell r="E5167" t="str">
            <v>DESPACHO</v>
          </cell>
          <cell r="F5167" t="str">
            <v>DERIVADO PICK UP</v>
          </cell>
          <cell r="G5167" t="str">
            <v>031080004793455</v>
          </cell>
          <cell r="H5167">
            <v>44935</v>
          </cell>
          <cell r="I5167" t="str">
            <v>ENTREGADO</v>
          </cell>
          <cell r="J5167">
            <v>44937</v>
          </cell>
          <cell r="K5167" t="str">
            <v>DELIA PATRICIA TAPUY GREFA</v>
          </cell>
          <cell r="L5167" t="str">
            <v>OFICINA TRAMACO QUITO LA MERCED</v>
          </cell>
          <cell r="M5167" t="str">
            <v>1500606296</v>
          </cell>
          <cell r="N5167" t="str">
            <v>0986461128</v>
          </cell>
          <cell r="O5167" t="str">
            <v>0986461128</v>
          </cell>
          <cell r="P5167" t="str">
            <v>QUITO</v>
          </cell>
          <cell r="Q5167" t="str">
            <v>QUITO</v>
          </cell>
          <cell r="R5167" t="str">
            <v>PICHINCHA</v>
          </cell>
          <cell r="T5167" t="str">
            <v>TRAMACO</v>
          </cell>
          <cell r="U5167" t="str">
            <v>FLEXNETUIO_LOCAL</v>
          </cell>
          <cell r="V5167">
            <v>1</v>
          </cell>
          <cell r="W5167">
            <v>1</v>
          </cell>
          <cell r="X5167" t="str">
            <v>FLEXNET ECUADOR - MDELIVERY</v>
          </cell>
          <cell r="Y5167" t="str">
            <v>CALLE 28 DE JUNIO S/N Y GARCIA MORENO ENTRADA LLANO GRANDE</v>
          </cell>
        </row>
        <row r="5168">
          <cell r="A5168" t="str">
            <v>4794552</v>
          </cell>
          <cell r="B5168">
            <v>492574</v>
          </cell>
          <cell r="C5168" t="str">
            <v>4794552</v>
          </cell>
          <cell r="D5168" t="str">
            <v>MDELIVERY</v>
          </cell>
          <cell r="E5168" t="str">
            <v>DESPACHO</v>
          </cell>
          <cell r="F5168" t="str">
            <v>DERIVADO PICK UP</v>
          </cell>
          <cell r="G5168" t="str">
            <v>031080004794552</v>
          </cell>
          <cell r="H5168">
            <v>44935</v>
          </cell>
          <cell r="I5168" t="str">
            <v>DEVOLUCION_EN_PROCESO</v>
          </cell>
          <cell r="J5168">
            <v>44943</v>
          </cell>
          <cell r="K5168" t="str">
            <v>CRUZ HILARIA BONE PATA</v>
          </cell>
          <cell r="L5168" t="str">
            <v>OFICINA TRAMACO ESMERALDAS</v>
          </cell>
          <cell r="M5168" t="str">
            <v>0804232395</v>
          </cell>
          <cell r="N5168" t="str">
            <v>0990661998</v>
          </cell>
          <cell r="O5168" t="str">
            <v>0989252851</v>
          </cell>
          <cell r="P5168" t="str">
            <v>ESMERALDAS</v>
          </cell>
          <cell r="Q5168" t="str">
            <v>ESMERALDAS</v>
          </cell>
          <cell r="R5168" t="str">
            <v>ESMERALDAS</v>
          </cell>
          <cell r="T5168" t="str">
            <v>TRAMACO</v>
          </cell>
          <cell r="U5168" t="str">
            <v>FLEXNETUIO_PROVINCIA</v>
          </cell>
          <cell r="V5168">
            <v>1</v>
          </cell>
          <cell r="W5168">
            <v>1</v>
          </cell>
          <cell r="X5168" t="str">
            <v>FLEXNET ECUADOR - MDELIVERY</v>
          </cell>
          <cell r="Y5168" t="str">
            <v>CALLE 28 DE JUNIO S/N Y GARCIA MORENO ENTRADA LLANO GRANDE</v>
          </cell>
        </row>
        <row r="5169">
          <cell r="A5169" t="str">
            <v>4795419</v>
          </cell>
          <cell r="B5169">
            <v>492575</v>
          </cell>
          <cell r="C5169" t="str">
            <v>4795419</v>
          </cell>
          <cell r="D5169" t="str">
            <v>MDELIVERY</v>
          </cell>
          <cell r="E5169" t="str">
            <v>DESPACHO</v>
          </cell>
          <cell r="F5169" t="str">
            <v>DERIVADO PICK UP</v>
          </cell>
          <cell r="G5169" t="str">
            <v>031080004795419</v>
          </cell>
          <cell r="H5169">
            <v>44935</v>
          </cell>
          <cell r="I5169" t="str">
            <v>ENTREGADO</v>
          </cell>
          <cell r="J5169">
            <v>44938</v>
          </cell>
          <cell r="K5169" t="str">
            <v>PROANO ACHANGA NILO</v>
          </cell>
          <cell r="L5169" t="str">
            <v>OFICINA TRAMACO LAGO AGRIO</v>
          </cell>
          <cell r="M5169" t="str">
            <v>1500406960</v>
          </cell>
          <cell r="N5169" t="str">
            <v>0983198278</v>
          </cell>
          <cell r="O5169" t="str">
            <v>0983198278</v>
          </cell>
          <cell r="P5169" t="str">
            <v>LAGO AGRIO</v>
          </cell>
          <cell r="Q5169" t="str">
            <v>LAGO AGRIO</v>
          </cell>
          <cell r="R5169" t="str">
            <v>SUCUMBIOS</v>
          </cell>
          <cell r="T5169" t="str">
            <v>TRAMACO</v>
          </cell>
          <cell r="U5169" t="str">
            <v>FLEXNETUIO_PROVINCIA</v>
          </cell>
          <cell r="V5169">
            <v>1</v>
          </cell>
          <cell r="W5169">
            <v>1</v>
          </cell>
          <cell r="X5169" t="str">
            <v>FLEXNET ECUADOR - MDELIVERY</v>
          </cell>
          <cell r="Y5169" t="str">
            <v>CALLE 28 DE JUNIO S/N Y GARCIA MORENO ENTRADA LLANO GRANDE</v>
          </cell>
        </row>
        <row r="5170">
          <cell r="A5170" t="str">
            <v>4797783</v>
          </cell>
          <cell r="B5170">
            <v>492576</v>
          </cell>
          <cell r="C5170" t="str">
            <v>4797783</v>
          </cell>
          <cell r="D5170" t="str">
            <v>MDELIVERY</v>
          </cell>
          <cell r="E5170" t="str">
            <v>DESPACHO</v>
          </cell>
          <cell r="F5170" t="str">
            <v>DERIVADO PICK UP</v>
          </cell>
          <cell r="G5170" t="str">
            <v>031080004797783</v>
          </cell>
          <cell r="H5170">
            <v>44935</v>
          </cell>
          <cell r="I5170" t="str">
            <v>ENTREGADO</v>
          </cell>
          <cell r="J5170">
            <v>44936</v>
          </cell>
          <cell r="K5170" t="str">
            <v>SERGIO GUSTAVO SUAREZ CRUZ</v>
          </cell>
          <cell r="L5170" t="str">
            <v>OFICINA TRAMACO PORTETE</v>
          </cell>
          <cell r="M5170" t="str">
            <v>0921582490</v>
          </cell>
          <cell r="N5170" t="str">
            <v>0988928041</v>
          </cell>
          <cell r="O5170" t="str">
            <v>0988928041</v>
          </cell>
          <cell r="P5170" t="str">
            <v>GUAYAQUIL</v>
          </cell>
          <cell r="Q5170" t="str">
            <v>GUAYAQUIL</v>
          </cell>
          <cell r="R5170" t="str">
            <v>GUAYAS</v>
          </cell>
          <cell r="T5170" t="str">
            <v>TRAMACO</v>
          </cell>
          <cell r="U5170" t="str">
            <v>FLEXNETUIO_GYE</v>
          </cell>
          <cell r="V5170">
            <v>1</v>
          </cell>
          <cell r="W5170">
            <v>1</v>
          </cell>
          <cell r="X5170" t="str">
            <v>FLEXNET ECUADOR - MDELIVERY</v>
          </cell>
          <cell r="Y5170" t="str">
            <v>CALLE 28 DE JUNIO S/N Y GARCIA MORENO ENTRADA LLANO GRANDE</v>
          </cell>
        </row>
        <row r="5171">
          <cell r="A5171" t="str">
            <v>4800149</v>
          </cell>
          <cell r="B5171">
            <v>492577</v>
          </cell>
          <cell r="C5171" t="str">
            <v>4800149</v>
          </cell>
          <cell r="D5171" t="str">
            <v>MDELIVERY</v>
          </cell>
          <cell r="E5171" t="str">
            <v>DESPACHO</v>
          </cell>
          <cell r="F5171" t="str">
            <v>DERIVADO PICK UP</v>
          </cell>
          <cell r="G5171" t="str">
            <v>031080004800149</v>
          </cell>
          <cell r="H5171">
            <v>44935</v>
          </cell>
          <cell r="I5171" t="str">
            <v>ENTREGADO</v>
          </cell>
          <cell r="J5171">
            <v>44936</v>
          </cell>
          <cell r="K5171" t="str">
            <v>CASAMEN CASAMIN JHONNY JOSE</v>
          </cell>
          <cell r="L5171" t="str">
            <v>OFICINA TRAMACO QUITO RIVER MALL</v>
          </cell>
          <cell r="M5171" t="str">
            <v>1725975476</v>
          </cell>
          <cell r="N5171" t="str">
            <v>0994513162</v>
          </cell>
          <cell r="O5171" t="str">
            <v>0994513162</v>
          </cell>
          <cell r="P5171" t="str">
            <v>RUMIÑAHUI</v>
          </cell>
          <cell r="Q5171" t="str">
            <v>RUMIÑAHUI</v>
          </cell>
          <cell r="R5171" t="str">
            <v>PICHINCHA</v>
          </cell>
          <cell r="T5171" t="str">
            <v>TRAMACO</v>
          </cell>
          <cell r="U5171" t="str">
            <v>FLEXNETUIO_LOCAL</v>
          </cell>
          <cell r="V5171">
            <v>1</v>
          </cell>
          <cell r="W5171">
            <v>1</v>
          </cell>
          <cell r="X5171" t="str">
            <v>FLEXNET ECUADOR - MDELIVERY</v>
          </cell>
          <cell r="Y5171" t="str">
            <v>CALLE 28 DE JUNIO S/N Y GARCIA MORENO ENTRADA LLANO GRANDE</v>
          </cell>
        </row>
        <row r="5172">
          <cell r="A5172" t="str">
            <v>4802657</v>
          </cell>
          <cell r="B5172">
            <v>492578</v>
          </cell>
          <cell r="C5172" t="str">
            <v>4802657</v>
          </cell>
          <cell r="D5172" t="str">
            <v>MDELIVERY</v>
          </cell>
          <cell r="E5172" t="str">
            <v>DESPACHO</v>
          </cell>
          <cell r="F5172" t="str">
            <v>DERIVADO PICK UP</v>
          </cell>
          <cell r="G5172" t="str">
            <v>031080004802657</v>
          </cell>
          <cell r="H5172">
            <v>44935</v>
          </cell>
          <cell r="I5172" t="str">
            <v>ENTREGADO</v>
          </cell>
          <cell r="J5172">
            <v>44937</v>
          </cell>
          <cell r="K5172" t="str">
            <v>GUADALUPE DE JESUS LEON BRIONES</v>
          </cell>
          <cell r="L5172" t="str">
            <v>OFICINA TRAMACO PORTETE</v>
          </cell>
          <cell r="M5172" t="str">
            <v>0926446709</v>
          </cell>
          <cell r="N5172" t="str">
            <v>0983272860</v>
          </cell>
          <cell r="O5172" t="str">
            <v>0990336646</v>
          </cell>
          <cell r="P5172" t="str">
            <v>GUAYAQUIL</v>
          </cell>
          <cell r="Q5172" t="str">
            <v>GUAYAQUIL</v>
          </cell>
          <cell r="R5172" t="str">
            <v>GUAYAS</v>
          </cell>
          <cell r="T5172" t="str">
            <v>TRAMACO</v>
          </cell>
          <cell r="U5172" t="str">
            <v>FLEXNETUIO_GYE</v>
          </cell>
          <cell r="V5172">
            <v>1</v>
          </cell>
          <cell r="W5172">
            <v>1</v>
          </cell>
          <cell r="X5172" t="str">
            <v>FLEXNET ECUADOR - MDELIVERY</v>
          </cell>
          <cell r="Y5172" t="str">
            <v>CALLE 28 DE JUNIO S/N Y GARCIA MORENO ENTRADA LLANO GRANDE</v>
          </cell>
        </row>
        <row r="5173">
          <cell r="A5173" t="str">
            <v>4803889</v>
          </cell>
          <cell r="B5173">
            <v>492579</v>
          </cell>
          <cell r="C5173" t="str">
            <v>4803889</v>
          </cell>
          <cell r="D5173" t="str">
            <v>MDELIVERY</v>
          </cell>
          <cell r="E5173" t="str">
            <v>DESPACHO</v>
          </cell>
          <cell r="F5173" t="str">
            <v>NORMAL</v>
          </cell>
          <cell r="G5173" t="str">
            <v>031080004803889</v>
          </cell>
          <cell r="H5173">
            <v>44935</v>
          </cell>
          <cell r="I5173" t="str">
            <v>ENTREGADO</v>
          </cell>
          <cell r="J5173">
            <v>44936</v>
          </cell>
          <cell r="K5173" t="str">
            <v>BENITES GAME CRISTIAN XAVIER</v>
          </cell>
          <cell r="L5173" t="str">
            <v>PASCUALES LOS VERGELES AV FRANCISCO DE ORELLANA MZ 359 VILLA 9</v>
          </cell>
          <cell r="M5173" t="str">
            <v>0914899190</v>
          </cell>
          <cell r="N5173" t="str">
            <v>0988892652</v>
          </cell>
          <cell r="O5173" t="str">
            <v>0988892652</v>
          </cell>
          <cell r="P5173" t="str">
            <v>090703</v>
          </cell>
          <cell r="Q5173" t="str">
            <v>GUAYAQUIL</v>
          </cell>
          <cell r="R5173" t="str">
            <v>GUAYAS</v>
          </cell>
          <cell r="S5173" t="str">
            <v>GUAYAQUIL</v>
          </cell>
          <cell r="T5173" t="str">
            <v>TRAMACO</v>
          </cell>
          <cell r="U5173" t="str">
            <v>FLEXNETUIO_GYE</v>
          </cell>
          <cell r="V5173">
            <v>1</v>
          </cell>
          <cell r="W5173">
            <v>1</v>
          </cell>
          <cell r="X5173" t="str">
            <v>FLEXNET ECUADOR - MDELIVERY</v>
          </cell>
          <cell r="Y5173" t="str">
            <v>CALLE 28 DE JUNIO S/N Y GARCIA MORENO ENTRADA LLANO GRANDE</v>
          </cell>
        </row>
        <row r="5174">
          <cell r="A5174" t="str">
            <v>4805551</v>
          </cell>
          <cell r="B5174">
            <v>492580</v>
          </cell>
          <cell r="C5174" t="str">
            <v>4805551</v>
          </cell>
          <cell r="D5174" t="str">
            <v>MDELIVERY</v>
          </cell>
          <cell r="E5174" t="str">
            <v>DESPACHO</v>
          </cell>
          <cell r="F5174" t="str">
            <v>DERIVADO PICK UP</v>
          </cell>
          <cell r="G5174" t="str">
            <v>031080004805551</v>
          </cell>
          <cell r="H5174">
            <v>44935</v>
          </cell>
          <cell r="I5174" t="str">
            <v>ENTREGADO</v>
          </cell>
          <cell r="J5174">
            <v>44938</v>
          </cell>
          <cell r="K5174" t="str">
            <v>BRYAN JOEL ZAPATA DUARTE</v>
          </cell>
          <cell r="L5174" t="str">
            <v>OFICINA TRAMACO PORTETE</v>
          </cell>
          <cell r="M5174" t="str">
            <v>0951284694</v>
          </cell>
          <cell r="N5174" t="str">
            <v>0992847612</v>
          </cell>
          <cell r="O5174" t="str">
            <v>0992847612</v>
          </cell>
          <cell r="P5174" t="str">
            <v>GUAYAQUIL</v>
          </cell>
          <cell r="Q5174" t="str">
            <v>GUAYAQUIL</v>
          </cell>
          <cell r="R5174" t="str">
            <v>GUAYAS</v>
          </cell>
          <cell r="T5174" t="str">
            <v>TRAMACO</v>
          </cell>
          <cell r="U5174" t="str">
            <v>FLEXNETUIO_GYE</v>
          </cell>
          <cell r="V5174">
            <v>1</v>
          </cell>
          <cell r="W5174">
            <v>1</v>
          </cell>
          <cell r="X5174" t="str">
            <v>FLEXNET ECUADOR - MDELIVERY</v>
          </cell>
          <cell r="Y5174" t="str">
            <v>CALLE 28 DE JUNIO S/N Y GARCIA MORENO ENTRADA LLANO GRANDE</v>
          </cell>
        </row>
        <row r="5175">
          <cell r="A5175" t="str">
            <v>4805609</v>
          </cell>
          <cell r="B5175">
            <v>492581</v>
          </cell>
          <cell r="C5175" t="str">
            <v>4805609</v>
          </cell>
          <cell r="D5175" t="str">
            <v>MDELIVERY</v>
          </cell>
          <cell r="E5175" t="str">
            <v>DESPACHO</v>
          </cell>
          <cell r="F5175" t="str">
            <v>DERIVADO PICK UP</v>
          </cell>
          <cell r="G5175" t="str">
            <v>031080004805609</v>
          </cell>
          <cell r="H5175">
            <v>44935</v>
          </cell>
          <cell r="I5175" t="str">
            <v>ENTREGADO</v>
          </cell>
          <cell r="J5175">
            <v>44938</v>
          </cell>
          <cell r="K5175" t="str">
            <v>FAJARDO BORJA JULIO EFRAIN</v>
          </cell>
          <cell r="L5175" t="str">
            <v>OFICINA TRAMACO PUNTO DE ATENCION VIA DAULE</v>
          </cell>
          <cell r="M5175" t="str">
            <v>0907398341</v>
          </cell>
          <cell r="N5175" t="str">
            <v>0962636899</v>
          </cell>
          <cell r="O5175" t="str">
            <v>0962636899</v>
          </cell>
          <cell r="P5175" t="str">
            <v>GUAYAQUIL</v>
          </cell>
          <cell r="Q5175" t="str">
            <v>GUAYAQUIL</v>
          </cell>
          <cell r="R5175" t="str">
            <v>GUAYAS</v>
          </cell>
          <cell r="T5175" t="str">
            <v>TRAMACO</v>
          </cell>
          <cell r="U5175" t="str">
            <v>FLEXNETUIO_GYE</v>
          </cell>
          <cell r="V5175">
            <v>1</v>
          </cell>
          <cell r="W5175">
            <v>1</v>
          </cell>
          <cell r="X5175" t="str">
            <v>FLEXNET ECUADOR - MDELIVERY</v>
          </cell>
          <cell r="Y5175" t="str">
            <v>CALLE 28 DE JUNIO S/N Y GARCIA MORENO ENTRADA LLANO GRANDE</v>
          </cell>
        </row>
        <row r="5176">
          <cell r="A5176" t="str">
            <v>4805801</v>
          </cell>
          <cell r="B5176">
            <v>492582</v>
          </cell>
          <cell r="C5176" t="str">
            <v>4805801</v>
          </cell>
          <cell r="D5176" t="str">
            <v>MDELIVERY</v>
          </cell>
          <cell r="E5176" t="str">
            <v>DESPACHO</v>
          </cell>
          <cell r="F5176" t="str">
            <v>NORMAL</v>
          </cell>
          <cell r="G5176" t="str">
            <v>FT78439</v>
          </cell>
          <cell r="H5176">
            <v>44935</v>
          </cell>
          <cell r="I5176" t="str">
            <v>ENTREGADO</v>
          </cell>
          <cell r="J5176">
            <v>44936</v>
          </cell>
          <cell r="K5176" t="str">
            <v>FABIOLA MIKAELA ALVAREZ PUENTE</v>
          </cell>
          <cell r="L5176" t="str">
            <v>INIAQUITO CALLE AV AMERICA SN Y AV JUAN JOSE DE VILLALENGUA</v>
          </cell>
          <cell r="M5176" t="str">
            <v>1728804160</v>
          </cell>
          <cell r="N5176" t="str">
            <v>0998280496</v>
          </cell>
          <cell r="O5176" t="str">
            <v>0998280496</v>
          </cell>
          <cell r="P5176" t="str">
            <v>170510</v>
          </cell>
          <cell r="Q5176" t="str">
            <v>QUITO</v>
          </cell>
          <cell r="R5176" t="str">
            <v>PICHINCHA</v>
          </cell>
          <cell r="S5176" t="str">
            <v>QUITO</v>
          </cell>
          <cell r="T5176" t="str">
            <v>FLEXTRANS UIO</v>
          </cell>
          <cell r="U5176" t="str">
            <v>FLEXNETUIO_LOCAL</v>
          </cell>
          <cell r="V5176">
            <v>1</v>
          </cell>
          <cell r="W5176">
            <v>1</v>
          </cell>
          <cell r="X5176" t="str">
            <v>FLEXNET ECUADOR - MDELIVERY</v>
          </cell>
          <cell r="Y5176" t="str">
            <v>CALLE 28 DE JUNIO S/N Y GARCIA MORENO ENTRADA LLANO GRANDE</v>
          </cell>
        </row>
        <row r="5177">
          <cell r="A5177" t="str">
            <v>4805804</v>
          </cell>
          <cell r="B5177">
            <v>492583</v>
          </cell>
          <cell r="C5177" t="str">
            <v>4805804</v>
          </cell>
          <cell r="D5177" t="str">
            <v>MDELIVERY</v>
          </cell>
          <cell r="E5177" t="str">
            <v>DESPACHO</v>
          </cell>
          <cell r="F5177" t="str">
            <v>DERIVADO PICK UP</v>
          </cell>
          <cell r="G5177" t="str">
            <v>031080004805804</v>
          </cell>
          <cell r="H5177">
            <v>44935</v>
          </cell>
          <cell r="I5177" t="str">
            <v>ENTREGADO</v>
          </cell>
          <cell r="J5177">
            <v>44937</v>
          </cell>
          <cell r="K5177" t="str">
            <v>MARIA ELIZABETH GOMEZ MORAN</v>
          </cell>
          <cell r="L5177" t="str">
            <v>OFICINA TRAMACO PORTETE</v>
          </cell>
          <cell r="M5177" t="str">
            <v>0914301064</v>
          </cell>
          <cell r="N5177" t="str">
            <v>0959642662</v>
          </cell>
          <cell r="O5177" t="str">
            <v>0959642662</v>
          </cell>
          <cell r="P5177" t="str">
            <v>GUAYAQUIL</v>
          </cell>
          <cell r="Q5177" t="str">
            <v>GUAYAQUIL</v>
          </cell>
          <cell r="R5177" t="str">
            <v>GUAYAS</v>
          </cell>
          <cell r="T5177" t="str">
            <v>TRAMACO</v>
          </cell>
          <cell r="U5177" t="str">
            <v>FLEXNETUIO_GYE</v>
          </cell>
          <cell r="V5177">
            <v>1</v>
          </cell>
          <cell r="W5177">
            <v>1</v>
          </cell>
          <cell r="X5177" t="str">
            <v>FLEXNET ECUADOR - MDELIVERY</v>
          </cell>
          <cell r="Y5177" t="str">
            <v>CALLE 28 DE JUNIO S/N Y GARCIA MORENO ENTRADA LLANO GRANDE</v>
          </cell>
        </row>
        <row r="5178">
          <cell r="A5178" t="str">
            <v>4805976</v>
          </cell>
          <cell r="B5178">
            <v>492584</v>
          </cell>
          <cell r="C5178" t="str">
            <v>4805976</v>
          </cell>
          <cell r="D5178" t="str">
            <v>MDELIVERY</v>
          </cell>
          <cell r="E5178" t="str">
            <v>DESPACHO</v>
          </cell>
          <cell r="F5178" t="str">
            <v>DERIVADO PICK UP</v>
          </cell>
          <cell r="G5178" t="str">
            <v>031080004805976</v>
          </cell>
          <cell r="H5178">
            <v>44935</v>
          </cell>
          <cell r="I5178" t="str">
            <v>DEVOLUCION_EN_PROCESO</v>
          </cell>
          <cell r="J5178">
            <v>44943</v>
          </cell>
          <cell r="K5178" t="str">
            <v>GENARO SAMUEL CEDENO MORALES</v>
          </cell>
          <cell r="L5178" t="str">
            <v>OFICINA TRAMACO PORTETE</v>
          </cell>
          <cell r="M5178" t="str">
            <v>0951711217</v>
          </cell>
          <cell r="N5178" t="str">
            <v>0969768173</v>
          </cell>
          <cell r="O5178" t="str">
            <v>0964207322</v>
          </cell>
          <cell r="P5178" t="str">
            <v>GUAYAQUIL</v>
          </cell>
          <cell r="Q5178" t="str">
            <v>GUAYAQUIL</v>
          </cell>
          <cell r="R5178" t="str">
            <v>GUAYAS</v>
          </cell>
          <cell r="T5178" t="str">
            <v>TRAMACO</v>
          </cell>
          <cell r="U5178" t="str">
            <v>FLEXNETUIO_GYE</v>
          </cell>
          <cell r="V5178">
            <v>1</v>
          </cell>
          <cell r="W5178">
            <v>1</v>
          </cell>
          <cell r="X5178" t="str">
            <v>FLEXNET ECUADOR - MDELIVERY</v>
          </cell>
          <cell r="Y5178" t="str">
            <v>CALLE 28 DE JUNIO S/N Y GARCIA MORENO ENTRADA LLANO GRANDE</v>
          </cell>
        </row>
        <row r="5179">
          <cell r="A5179" t="str">
            <v>4806174</v>
          </cell>
          <cell r="B5179">
            <v>492585</v>
          </cell>
          <cell r="C5179" t="str">
            <v>4806174</v>
          </cell>
          <cell r="D5179" t="str">
            <v>MDELIVERY</v>
          </cell>
          <cell r="E5179" t="str">
            <v>DESPACHO</v>
          </cell>
          <cell r="F5179" t="str">
            <v>NORMAL</v>
          </cell>
          <cell r="G5179" t="str">
            <v>FT78389</v>
          </cell>
          <cell r="H5179">
            <v>44935</v>
          </cell>
          <cell r="I5179" t="str">
            <v>ENTREGADO</v>
          </cell>
          <cell r="J5179">
            <v>44936</v>
          </cell>
          <cell r="K5179" t="str">
            <v>EDITH GUADALUPE NUNEZ BOLANOS</v>
          </cell>
          <cell r="L5179" t="str">
            <v>ITCHIMBIA CALLE INOCENCIO JACOME  N16 22 CALLE JOSE TOBAR</v>
          </cell>
          <cell r="M5179" t="str">
            <v>1712091857</v>
          </cell>
          <cell r="N5179" t="str">
            <v>0998044775</v>
          </cell>
          <cell r="O5179" t="str">
            <v>0998044775</v>
          </cell>
          <cell r="P5179" t="str">
            <v>170408</v>
          </cell>
          <cell r="Q5179" t="str">
            <v>QUITO</v>
          </cell>
          <cell r="R5179" t="str">
            <v>PICHINCHA</v>
          </cell>
          <cell r="S5179" t="str">
            <v>QUITO</v>
          </cell>
          <cell r="T5179" t="str">
            <v>FLEXTRANS UIO</v>
          </cell>
          <cell r="U5179" t="str">
            <v>FLEXNETUIO_LOCAL</v>
          </cell>
          <cell r="V5179">
            <v>1</v>
          </cell>
          <cell r="W5179">
            <v>1</v>
          </cell>
          <cell r="X5179" t="str">
            <v>FLEXNET ECUADOR - MDELIVERY</v>
          </cell>
          <cell r="Y5179" t="str">
            <v>CALLE 28 DE JUNIO S/N Y GARCIA MORENO ENTRADA LLANO GRANDE</v>
          </cell>
        </row>
        <row r="5180">
          <cell r="A5180" t="str">
            <v>4806238</v>
          </cell>
          <cell r="B5180">
            <v>492586</v>
          </cell>
          <cell r="C5180" t="str">
            <v>4806238</v>
          </cell>
          <cell r="D5180" t="str">
            <v>MDELIVERY</v>
          </cell>
          <cell r="E5180" t="str">
            <v>DESPACHO</v>
          </cell>
          <cell r="F5180" t="str">
            <v>DERIVADO PICK UP</v>
          </cell>
          <cell r="G5180" t="str">
            <v>031080004806238</v>
          </cell>
          <cell r="H5180">
            <v>44935</v>
          </cell>
          <cell r="I5180" t="str">
            <v>ENTREGADO</v>
          </cell>
          <cell r="J5180">
            <v>44936</v>
          </cell>
          <cell r="K5180" t="str">
            <v>KAREN LILLIBETH CORNEJO ALCIVAR</v>
          </cell>
          <cell r="L5180" t="str">
            <v>OFICINA TRAMACO CHONE</v>
          </cell>
          <cell r="M5180" t="str">
            <v>1309724639</v>
          </cell>
          <cell r="N5180" t="str">
            <v>0986860275</v>
          </cell>
          <cell r="O5180" t="str">
            <v>0986860275</v>
          </cell>
          <cell r="P5180" t="str">
            <v>CHONE</v>
          </cell>
          <cell r="Q5180" t="str">
            <v>CHONE</v>
          </cell>
          <cell r="R5180" t="str">
            <v>MANABI</v>
          </cell>
          <cell r="T5180" t="str">
            <v>TRAMACO</v>
          </cell>
          <cell r="U5180" t="str">
            <v>FLEXNETUIO_PROVINCIA</v>
          </cell>
          <cell r="V5180">
            <v>1</v>
          </cell>
          <cell r="W5180">
            <v>1</v>
          </cell>
          <cell r="X5180" t="str">
            <v>FLEXNET ECUADOR - MDELIVERY</v>
          </cell>
          <cell r="Y5180" t="str">
            <v>CALLE 28 DE JUNIO S/N Y GARCIA MORENO ENTRADA LLANO GRANDE</v>
          </cell>
        </row>
        <row r="5181">
          <cell r="A5181" t="str">
            <v>4807171</v>
          </cell>
          <cell r="B5181">
            <v>492587</v>
          </cell>
          <cell r="C5181" t="str">
            <v>4807171</v>
          </cell>
          <cell r="D5181" t="str">
            <v>MDELIVERY</v>
          </cell>
          <cell r="E5181" t="str">
            <v>DESPACHO</v>
          </cell>
          <cell r="F5181" t="str">
            <v>NORMAL</v>
          </cell>
          <cell r="G5181" t="str">
            <v>FT78437</v>
          </cell>
          <cell r="H5181">
            <v>44935</v>
          </cell>
          <cell r="I5181" t="str">
            <v>ENTREGADO</v>
          </cell>
          <cell r="J5181">
            <v>44938</v>
          </cell>
          <cell r="K5181" t="str">
            <v>RICHARD ATAHUALPA SANTILLAN ARIAS</v>
          </cell>
          <cell r="L5181" t="str">
            <v>CALDERON CALLE CHIMBORAZO   SN CALLE 25 DE NOVIEMBRE</v>
          </cell>
          <cell r="M5181" t="str">
            <v>1004057707</v>
          </cell>
          <cell r="N5181" t="str">
            <v>0958880907</v>
          </cell>
          <cell r="O5181" t="str">
            <v/>
          </cell>
          <cell r="P5181" t="str">
            <v>170208</v>
          </cell>
          <cell r="Q5181" t="str">
            <v>QUITO</v>
          </cell>
          <cell r="R5181" t="str">
            <v>PICHINCHA</v>
          </cell>
          <cell r="S5181" t="str">
            <v>CALDERON (CARAPUNGO)</v>
          </cell>
          <cell r="T5181" t="str">
            <v>FLEXTRANS UIO</v>
          </cell>
          <cell r="U5181" t="str">
            <v>FLEXNETUIO_LOCAL</v>
          </cell>
          <cell r="V5181">
            <v>1</v>
          </cell>
          <cell r="W5181">
            <v>1</v>
          </cell>
          <cell r="X5181" t="str">
            <v>FLEXNET ECUADOR - MDELIVERY</v>
          </cell>
          <cell r="Y5181" t="str">
            <v>CALLE 28 DE JUNIO S/N Y GARCIA MORENO ENTRADA LLANO GRANDE</v>
          </cell>
        </row>
        <row r="5182">
          <cell r="A5182" t="str">
            <v>4807267</v>
          </cell>
          <cell r="B5182">
            <v>492588</v>
          </cell>
          <cell r="C5182" t="str">
            <v>4807267</v>
          </cell>
          <cell r="D5182" t="str">
            <v>MDELIVERY</v>
          </cell>
          <cell r="E5182" t="str">
            <v>DESPACHO</v>
          </cell>
          <cell r="F5182" t="str">
            <v>DERIVADO PICK UP</v>
          </cell>
          <cell r="G5182" t="str">
            <v>031080004807267</v>
          </cell>
          <cell r="H5182">
            <v>44935</v>
          </cell>
          <cell r="I5182" t="str">
            <v>ENTREGADO</v>
          </cell>
          <cell r="J5182">
            <v>44938</v>
          </cell>
          <cell r="K5182" t="str">
            <v>RICARDO ANTONIO BURGOS ZAMBRANO</v>
          </cell>
          <cell r="L5182" t="str">
            <v>OFICINA TRAMACO PUNTO DE ATENCION VIA DAULE</v>
          </cell>
          <cell r="M5182" t="str">
            <v>0925602641</v>
          </cell>
          <cell r="N5182" t="str">
            <v>0990806440</v>
          </cell>
          <cell r="O5182" t="str">
            <v>0990806440</v>
          </cell>
          <cell r="P5182" t="str">
            <v>GUAYAQUIL</v>
          </cell>
          <cell r="Q5182" t="str">
            <v>GUAYAQUIL</v>
          </cell>
          <cell r="R5182" t="str">
            <v>GUAYAS</v>
          </cell>
          <cell r="T5182" t="str">
            <v>TRAMACO</v>
          </cell>
          <cell r="U5182" t="str">
            <v>FLEXNETUIO_GYE</v>
          </cell>
          <cell r="V5182">
            <v>1</v>
          </cell>
          <cell r="W5182">
            <v>1</v>
          </cell>
          <cell r="X5182" t="str">
            <v>FLEXNET ECUADOR - MDELIVERY</v>
          </cell>
          <cell r="Y5182" t="str">
            <v>CALLE 28 DE JUNIO S/N Y GARCIA MORENO ENTRADA LLANO GRANDE</v>
          </cell>
        </row>
        <row r="5183">
          <cell r="A5183" t="str">
            <v>4807363</v>
          </cell>
          <cell r="B5183">
            <v>492589</v>
          </cell>
          <cell r="C5183" t="str">
            <v>4807363</v>
          </cell>
          <cell r="D5183" t="str">
            <v>MDELIVERY</v>
          </cell>
          <cell r="E5183" t="str">
            <v>DESPACHO</v>
          </cell>
          <cell r="F5183" t="str">
            <v>DERIVADO PICK UP</v>
          </cell>
          <cell r="G5183" t="str">
            <v>031080004807363</v>
          </cell>
          <cell r="H5183">
            <v>44935</v>
          </cell>
          <cell r="I5183" t="str">
            <v>ENTREGADO</v>
          </cell>
          <cell r="J5183">
            <v>44938</v>
          </cell>
          <cell r="K5183" t="str">
            <v>CHUQUIANA AGUALONGO SEGUNDO VICTOR</v>
          </cell>
          <cell r="L5183" t="str">
            <v>OFICINA TRAMACO PUNTO DE ATENCION AMBATO PRINCIPAL</v>
          </cell>
          <cell r="M5183" t="str">
            <v>1803412442</v>
          </cell>
          <cell r="N5183" t="str">
            <v>0983062604</v>
          </cell>
          <cell r="O5183" t="str">
            <v>0983062604</v>
          </cell>
          <cell r="P5183" t="str">
            <v>AMBATO</v>
          </cell>
          <cell r="Q5183" t="str">
            <v>AMBATO</v>
          </cell>
          <cell r="R5183" t="str">
            <v>TUNGURAHUA</v>
          </cell>
          <cell r="S5183" t="str">
            <v>AMBATO</v>
          </cell>
          <cell r="T5183" t="str">
            <v>TRAMACO</v>
          </cell>
          <cell r="U5183" t="str">
            <v>FLEXNETUIO_PROVINCIA</v>
          </cell>
          <cell r="V5183">
            <v>1</v>
          </cell>
          <cell r="W5183">
            <v>1</v>
          </cell>
          <cell r="X5183" t="str">
            <v>FLEXNET ECUADOR - MDELIVERY</v>
          </cell>
          <cell r="Y5183" t="str">
            <v>CALLE 28 DE JUNIO S/N Y GARCIA MORENO ENTRADA LLANO GRANDE</v>
          </cell>
        </row>
        <row r="5184">
          <cell r="A5184" t="str">
            <v>4807472</v>
          </cell>
          <cell r="B5184">
            <v>492591</v>
          </cell>
          <cell r="C5184" t="str">
            <v>4807472</v>
          </cell>
          <cell r="D5184" t="str">
            <v>MDELIVERY</v>
          </cell>
          <cell r="E5184" t="str">
            <v>DESPACHO</v>
          </cell>
          <cell r="F5184" t="str">
            <v>NORMAL</v>
          </cell>
          <cell r="G5184" t="str">
            <v>031080004807472</v>
          </cell>
          <cell r="H5184">
            <v>44935</v>
          </cell>
          <cell r="I5184" t="str">
            <v>ENTREGADO</v>
          </cell>
          <cell r="J5184">
            <v>44936</v>
          </cell>
          <cell r="K5184" t="str">
            <v>MITTE VELEZ EDISON JAVIER</v>
          </cell>
          <cell r="L5184" t="str">
            <v>EL CARMEN  AV CHONE  KM 34</v>
          </cell>
          <cell r="M5184" t="str">
            <v>1724964620</v>
          </cell>
          <cell r="N5184" t="str">
            <v>0981382242</v>
          </cell>
          <cell r="O5184" t="str">
            <v>0981382242</v>
          </cell>
          <cell r="P5184" t="str">
            <v>130502</v>
          </cell>
          <cell r="Q5184" t="str">
            <v>EL CARMEN</v>
          </cell>
          <cell r="R5184" t="str">
            <v>MANABI</v>
          </cell>
          <cell r="S5184" t="str">
            <v>EL CARMEN - RANCHO RONALD</v>
          </cell>
          <cell r="T5184" t="str">
            <v>TRAMACO</v>
          </cell>
          <cell r="U5184" t="str">
            <v>FLEXNETUIO_PROVINCIA</v>
          </cell>
          <cell r="V5184">
            <v>1</v>
          </cell>
          <cell r="W5184">
            <v>1</v>
          </cell>
          <cell r="X5184" t="str">
            <v>FLEXNET ECUADOR - MDELIVERY</v>
          </cell>
          <cell r="Y5184" t="str">
            <v>CALLE 28 DE JUNIO S/N Y GARCIA MORENO ENTRADA LLANO GRANDE</v>
          </cell>
        </row>
        <row r="5185">
          <cell r="A5185" t="str">
            <v>4807540</v>
          </cell>
          <cell r="B5185">
            <v>492592</v>
          </cell>
          <cell r="C5185" t="str">
            <v>4807540</v>
          </cell>
          <cell r="D5185" t="str">
            <v>MDELIVERY</v>
          </cell>
          <cell r="E5185" t="str">
            <v>DESPACHO</v>
          </cell>
          <cell r="F5185" t="str">
            <v>DERIVADO PICK UP</v>
          </cell>
          <cell r="G5185" t="str">
            <v>031080004807540</v>
          </cell>
          <cell r="H5185">
            <v>44935</v>
          </cell>
          <cell r="I5185" t="str">
            <v>ENTREGADO</v>
          </cell>
          <cell r="J5185">
            <v>44936</v>
          </cell>
          <cell r="K5185" t="str">
            <v>Johanna Maritza Zambrano Fajardo</v>
          </cell>
          <cell r="L5185" t="str">
            <v>OFICINA TRAMACO QUEVEDO</v>
          </cell>
          <cell r="M5185" t="str">
            <v>1204503435</v>
          </cell>
          <cell r="N5185" t="str">
            <v>0985966904</v>
          </cell>
          <cell r="O5185" t="str">
            <v>0985966904</v>
          </cell>
          <cell r="P5185" t="str">
            <v>QUEVEDO</v>
          </cell>
          <cell r="Q5185" t="str">
            <v>QUEVEDO</v>
          </cell>
          <cell r="R5185" t="str">
            <v>LOS RIOS</v>
          </cell>
          <cell r="T5185" t="str">
            <v>TRAMACO</v>
          </cell>
          <cell r="U5185" t="str">
            <v>FLEXNETUIO_PROVINCIA</v>
          </cell>
          <cell r="V5185">
            <v>1</v>
          </cell>
          <cell r="W5185">
            <v>1</v>
          </cell>
          <cell r="X5185" t="str">
            <v>FLEXNET ECUADOR - MDELIVERY</v>
          </cell>
          <cell r="Y5185" t="str">
            <v>CALLE 28 DE JUNIO S/N Y GARCIA MORENO ENTRADA LLANO GRANDE</v>
          </cell>
        </row>
        <row r="5186">
          <cell r="A5186" t="str">
            <v>4807610</v>
          </cell>
          <cell r="B5186">
            <v>492593</v>
          </cell>
          <cell r="C5186" t="str">
            <v>4807610</v>
          </cell>
          <cell r="D5186" t="str">
            <v>MDELIVERY</v>
          </cell>
          <cell r="E5186" t="str">
            <v>DESPACHO</v>
          </cell>
          <cell r="F5186" t="str">
            <v>NORMAL</v>
          </cell>
          <cell r="G5186" t="str">
            <v>FT78550</v>
          </cell>
          <cell r="H5186">
            <v>44935</v>
          </cell>
          <cell r="I5186" t="str">
            <v>ENTREGADO</v>
          </cell>
          <cell r="J5186">
            <v>44936</v>
          </cell>
          <cell r="K5186" t="str">
            <v>DIEGO ARMANDO FERNANDEZ MORALES</v>
          </cell>
          <cell r="L5186" t="str">
            <v>SANGOLQUI CALLE MERCADO  467  Y MONTUFAR</v>
          </cell>
          <cell r="M5186" t="str">
            <v>1713764833</v>
          </cell>
          <cell r="N5186" t="str">
            <v>0979115280</v>
          </cell>
          <cell r="O5186" t="str">
            <v>0979115280</v>
          </cell>
          <cell r="P5186" t="str">
            <v>171103</v>
          </cell>
          <cell r="Q5186" t="str">
            <v>RUMIÑAHUI</v>
          </cell>
          <cell r="R5186" t="str">
            <v>PICHINCHA</v>
          </cell>
          <cell r="S5186" t="str">
            <v>SANGOLQUI</v>
          </cell>
          <cell r="T5186" t="str">
            <v>FLEXTRANS UIO</v>
          </cell>
          <cell r="U5186" t="str">
            <v>FLEXNETUIO_LOCAL</v>
          </cell>
          <cell r="V5186">
            <v>1</v>
          </cell>
          <cell r="W5186">
            <v>1</v>
          </cell>
          <cell r="X5186" t="str">
            <v>FLEXNET ECUADOR - MDELIVERY</v>
          </cell>
          <cell r="Y5186" t="str">
            <v>CALLE 28 DE JUNIO S/N Y GARCIA MORENO ENTRADA LLANO GRANDE</v>
          </cell>
        </row>
        <row r="5187">
          <cell r="A5187" t="str">
            <v>4807623</v>
          </cell>
          <cell r="B5187">
            <v>492594</v>
          </cell>
          <cell r="C5187" t="str">
            <v>4807623</v>
          </cell>
          <cell r="D5187" t="str">
            <v>MDELIVERY</v>
          </cell>
          <cell r="E5187" t="str">
            <v>DESPACHO</v>
          </cell>
          <cell r="F5187" t="str">
            <v>NORMAL</v>
          </cell>
          <cell r="G5187" t="str">
            <v>FT78447</v>
          </cell>
          <cell r="H5187">
            <v>44935</v>
          </cell>
          <cell r="I5187" t="str">
            <v>ENTREGADO</v>
          </cell>
          <cell r="J5187">
            <v>44936</v>
          </cell>
          <cell r="K5187" t="str">
            <v>Henry Moris Bajaa Calero</v>
          </cell>
          <cell r="L5187" t="str">
            <v>XIMENA  AV 25 DE JULIO  SN VIA PUERTO MARITIMO</v>
          </cell>
          <cell r="M5187" t="str">
            <v>0919987867</v>
          </cell>
          <cell r="N5187" t="str">
            <v>0968609584</v>
          </cell>
          <cell r="O5187" t="str">
            <v/>
          </cell>
          <cell r="P5187" t="str">
            <v>090204</v>
          </cell>
          <cell r="Q5187" t="str">
            <v>GUAYAQUIL</v>
          </cell>
          <cell r="R5187" t="str">
            <v>GUAYAS</v>
          </cell>
          <cell r="S5187" t="str">
            <v>GUAYAQUIL</v>
          </cell>
          <cell r="T5187" t="str">
            <v>ITSACOURIER</v>
          </cell>
          <cell r="U5187" t="str">
            <v>FLEXNETUIO_GYE</v>
          </cell>
          <cell r="V5187">
            <v>1</v>
          </cell>
          <cell r="W5187">
            <v>1</v>
          </cell>
          <cell r="X5187" t="str">
            <v>FLEXNET ECUADOR - MDELIVERY</v>
          </cell>
          <cell r="Y5187" t="str">
            <v>CALLE 28 DE JUNIO S/N Y GARCIA MORENO ENTRADA LLANO GRANDE</v>
          </cell>
        </row>
        <row r="5188">
          <cell r="A5188" t="str">
            <v>4807636</v>
          </cell>
          <cell r="B5188">
            <v>492595</v>
          </cell>
          <cell r="C5188" t="str">
            <v>4807636</v>
          </cell>
          <cell r="D5188" t="str">
            <v>MDELIVERY</v>
          </cell>
          <cell r="E5188" t="str">
            <v>DESPACHO</v>
          </cell>
          <cell r="F5188" t="str">
            <v>DERIVADO PICK UP</v>
          </cell>
          <cell r="G5188" t="str">
            <v>031080004807636</v>
          </cell>
          <cell r="H5188">
            <v>44935</v>
          </cell>
          <cell r="I5188" t="str">
            <v>ENTREGADO</v>
          </cell>
          <cell r="J5188">
            <v>44942</v>
          </cell>
          <cell r="K5188" t="str">
            <v>EDISON FABRICIO YANEZ PINTADO</v>
          </cell>
          <cell r="L5188" t="str">
            <v>OFICINA TRAMACO AMBATO  AV CEVALLOS</v>
          </cell>
          <cell r="M5188" t="str">
            <v>1802883015</v>
          </cell>
          <cell r="N5188" t="str">
            <v>0987739414</v>
          </cell>
          <cell r="O5188" t="str">
            <v>0987739414</v>
          </cell>
          <cell r="P5188" t="str">
            <v>AMBATO</v>
          </cell>
          <cell r="Q5188" t="str">
            <v>AMBATO</v>
          </cell>
          <cell r="R5188" t="str">
            <v>TUNGURAHUA</v>
          </cell>
          <cell r="S5188" t="str">
            <v>AMBATO</v>
          </cell>
          <cell r="T5188" t="str">
            <v>TRAMACO</v>
          </cell>
          <cell r="U5188" t="str">
            <v>FLEXNETUIO_PROVINCIA</v>
          </cell>
          <cell r="V5188">
            <v>1</v>
          </cell>
          <cell r="W5188">
            <v>1</v>
          </cell>
          <cell r="X5188" t="str">
            <v>FLEXNET ECUADOR - MDELIVERY</v>
          </cell>
          <cell r="Y5188" t="str">
            <v>CALLE 28 DE JUNIO S/N Y GARCIA MORENO ENTRADA LLANO GRANDE</v>
          </cell>
        </row>
        <row r="5189">
          <cell r="A5189" t="str">
            <v>4807739</v>
          </cell>
          <cell r="B5189">
            <v>492596</v>
          </cell>
          <cell r="C5189" t="str">
            <v>4807739</v>
          </cell>
          <cell r="D5189" t="str">
            <v>MDELIVERY</v>
          </cell>
          <cell r="E5189" t="str">
            <v>DESPACHO</v>
          </cell>
          <cell r="F5189" t="str">
            <v>DERIVADO PICK UP</v>
          </cell>
          <cell r="G5189" t="str">
            <v>031080004807739</v>
          </cell>
          <cell r="H5189">
            <v>44935</v>
          </cell>
          <cell r="I5189" t="str">
            <v>ENTREGADO</v>
          </cell>
          <cell r="J5189">
            <v>44937</v>
          </cell>
          <cell r="K5189" t="str">
            <v>BRAVO GUANCA SANTOS CHRISTIAN</v>
          </cell>
          <cell r="L5189" t="str">
            <v>OFICINA TRAMACO PUNTO DE ATENCION VIA DAULE</v>
          </cell>
          <cell r="M5189" t="str">
            <v>0925463168</v>
          </cell>
          <cell r="N5189" t="str">
            <v>0987077990</v>
          </cell>
          <cell r="O5189" t="str">
            <v>0987077990</v>
          </cell>
          <cell r="P5189" t="str">
            <v>GUAYAQUIL</v>
          </cell>
          <cell r="Q5189" t="str">
            <v>GUAYAQUIL</v>
          </cell>
          <cell r="R5189" t="str">
            <v>GUAYAS</v>
          </cell>
          <cell r="T5189" t="str">
            <v>TRAMACO</v>
          </cell>
          <cell r="U5189" t="str">
            <v>FLEXNETUIO_GYE</v>
          </cell>
          <cell r="V5189">
            <v>1</v>
          </cell>
          <cell r="W5189">
            <v>1</v>
          </cell>
          <cell r="X5189" t="str">
            <v>FLEXNET ECUADOR - MDELIVERY</v>
          </cell>
          <cell r="Y5189" t="str">
            <v>CALLE 28 DE JUNIO S/N Y GARCIA MORENO ENTRADA LLANO GRANDE</v>
          </cell>
        </row>
        <row r="5190">
          <cell r="A5190" t="str">
            <v>4807789</v>
          </cell>
          <cell r="B5190">
            <v>492597</v>
          </cell>
          <cell r="C5190" t="str">
            <v>4807789</v>
          </cell>
          <cell r="D5190" t="str">
            <v>MDELIVERY</v>
          </cell>
          <cell r="E5190" t="str">
            <v>DESPACHO</v>
          </cell>
          <cell r="F5190" t="str">
            <v>NORMAL</v>
          </cell>
          <cell r="G5190" t="str">
            <v>031080004807789</v>
          </cell>
          <cell r="H5190">
            <v>44935</v>
          </cell>
          <cell r="I5190" t="str">
            <v>ENTREGADO</v>
          </cell>
          <cell r="J5190">
            <v>44936</v>
          </cell>
          <cell r="K5190" t="str">
            <v>LUIS EDUARDO ALAY PACHECO</v>
          </cell>
          <cell r="L5190" t="str">
            <v>PASCUALES   KM 16 Y MEDIO VIA A DAULE  SN CALLE 30 NO</v>
          </cell>
          <cell r="M5190" t="str">
            <v>0926710880</v>
          </cell>
          <cell r="N5190" t="str">
            <v>0961136089</v>
          </cell>
          <cell r="O5190" t="str">
            <v>0961136089</v>
          </cell>
          <cell r="P5190" t="str">
            <v>090702</v>
          </cell>
          <cell r="Q5190" t="str">
            <v>GUAYAQUIL</v>
          </cell>
          <cell r="R5190" t="str">
            <v>GUAYAS</v>
          </cell>
          <cell r="S5190" t="str">
            <v>GUAYAQUIL</v>
          </cell>
          <cell r="T5190" t="str">
            <v>TRAMACO</v>
          </cell>
          <cell r="U5190" t="str">
            <v>FLEXNETUIO_GYE</v>
          </cell>
          <cell r="V5190">
            <v>1</v>
          </cell>
          <cell r="W5190">
            <v>1</v>
          </cell>
          <cell r="X5190" t="str">
            <v>FLEXNET ECUADOR - MDELIVERY</v>
          </cell>
          <cell r="Y5190" t="str">
            <v>CALLE 28 DE JUNIO S/N Y GARCIA MORENO ENTRADA LLANO GRANDE</v>
          </cell>
        </row>
        <row r="5191">
          <cell r="A5191" t="str">
            <v>4807844</v>
          </cell>
          <cell r="B5191">
            <v>492598</v>
          </cell>
          <cell r="C5191" t="str">
            <v>4807844</v>
          </cell>
          <cell r="D5191" t="str">
            <v>MDELIVERY</v>
          </cell>
          <cell r="E5191" t="str">
            <v>DESPACHO</v>
          </cell>
          <cell r="F5191" t="str">
            <v>NORMAL</v>
          </cell>
          <cell r="G5191" t="str">
            <v>031080004807844</v>
          </cell>
          <cell r="H5191">
            <v>44935</v>
          </cell>
          <cell r="I5191" t="str">
            <v>DEVOLUCION_EN_PROCESO</v>
          </cell>
          <cell r="J5191">
            <v>44942</v>
          </cell>
          <cell r="K5191" t="str">
            <v>PATRICIA VALERIA MINGA MORALES</v>
          </cell>
          <cell r="L5191" t="str">
            <v>GUAYACAN VIA QUEVEDO  KM 29</v>
          </cell>
          <cell r="M5191" t="str">
            <v>1722153572</v>
          </cell>
          <cell r="N5191" t="str">
            <v>0996546003</v>
          </cell>
          <cell r="O5191" t="str">
            <v>0996546003</v>
          </cell>
          <cell r="P5191" t="str">
            <v>120304</v>
          </cell>
          <cell r="Q5191" t="str">
            <v>QUEVEDO</v>
          </cell>
          <cell r="R5191" t="str">
            <v>LOS RIOS</v>
          </cell>
          <cell r="S5191" t="str">
            <v>QUEVEDO</v>
          </cell>
          <cell r="T5191" t="str">
            <v>TRAMACO</v>
          </cell>
          <cell r="U5191" t="str">
            <v>FLEXNETUIO_PROVINCIA</v>
          </cell>
          <cell r="V5191">
            <v>1</v>
          </cell>
          <cell r="W5191">
            <v>1</v>
          </cell>
          <cell r="X5191" t="str">
            <v>FLEXNET ECUADOR - MDELIVERY</v>
          </cell>
          <cell r="Y5191" t="str">
            <v>CALLE 28 DE JUNIO S/N Y GARCIA MORENO ENTRADA LLANO GRANDE</v>
          </cell>
        </row>
        <row r="5192">
          <cell r="A5192" t="str">
            <v>4808012</v>
          </cell>
          <cell r="B5192">
            <v>492599</v>
          </cell>
          <cell r="C5192" t="str">
            <v>4808012</v>
          </cell>
          <cell r="D5192" t="str">
            <v>MDELIVERY</v>
          </cell>
          <cell r="E5192" t="str">
            <v>DESPACHO</v>
          </cell>
          <cell r="F5192" t="str">
            <v>NORMAL</v>
          </cell>
          <cell r="G5192" t="str">
            <v>FT78428</v>
          </cell>
          <cell r="H5192">
            <v>44935</v>
          </cell>
          <cell r="I5192" t="str">
            <v>ENTREGADO</v>
          </cell>
          <cell r="J5192">
            <v>44937</v>
          </cell>
          <cell r="K5192" t="str">
            <v>NESTOR LUIS DUGARTE ACEVEDO</v>
          </cell>
          <cell r="L5192" t="str">
            <v>COCHAPAMBA CALLE TERCERA TRANSVERSAL  N45127 Y SAN FRANCISCO DE LA PITA</v>
          </cell>
          <cell r="M5192" t="str">
            <v>1761420635</v>
          </cell>
          <cell r="N5192" t="str">
            <v>0984902285</v>
          </cell>
          <cell r="O5192" t="str">
            <v>0984902285</v>
          </cell>
          <cell r="P5192" t="str">
            <v>170528</v>
          </cell>
          <cell r="Q5192" t="str">
            <v>QUITO</v>
          </cell>
          <cell r="R5192" t="str">
            <v>PICHINCHA</v>
          </cell>
          <cell r="S5192" t="str">
            <v>QUITO</v>
          </cell>
          <cell r="T5192" t="str">
            <v>FLEXTRANS UIO</v>
          </cell>
          <cell r="U5192" t="str">
            <v>FLEXNETUIO_LOCAL</v>
          </cell>
          <cell r="V5192">
            <v>1</v>
          </cell>
          <cell r="W5192">
            <v>1</v>
          </cell>
          <cell r="X5192" t="str">
            <v>FLEXNET ECUADOR - MDELIVERY</v>
          </cell>
          <cell r="Y5192" t="str">
            <v>CALLE 28 DE JUNIO S/N Y GARCIA MORENO ENTRADA LLANO GRANDE</v>
          </cell>
        </row>
        <row r="5193">
          <cell r="A5193" t="str">
            <v>4808823</v>
          </cell>
          <cell r="B5193">
            <v>492600</v>
          </cell>
          <cell r="C5193" t="str">
            <v>4808823</v>
          </cell>
          <cell r="D5193" t="str">
            <v>MDELIVERY</v>
          </cell>
          <cell r="E5193" t="str">
            <v>DESPACHO</v>
          </cell>
          <cell r="F5193" t="str">
            <v>NORMAL</v>
          </cell>
          <cell r="G5193" t="str">
            <v>031080004808823</v>
          </cell>
          <cell r="H5193">
            <v>44935</v>
          </cell>
          <cell r="I5193" t="str">
            <v>ENTREGADO</v>
          </cell>
          <cell r="J5193">
            <v>44936</v>
          </cell>
          <cell r="K5193" t="str">
            <v>JANETH MARIBEL GALLON QUINONEZ</v>
          </cell>
          <cell r="L5193" t="str">
            <v>BARTOLOME RUIZ CALLE AV SUCRE SN Y HOMERO LOPEZ</v>
          </cell>
          <cell r="M5193" t="str">
            <v>0802123265</v>
          </cell>
          <cell r="N5193" t="str">
            <v>0979687420</v>
          </cell>
          <cell r="O5193" t="str">
            <v>0969677041</v>
          </cell>
          <cell r="P5193" t="str">
            <v>080102</v>
          </cell>
          <cell r="Q5193" t="str">
            <v>ESMERALDAS</v>
          </cell>
          <cell r="R5193" t="str">
            <v>ESMERALDAS</v>
          </cell>
          <cell r="S5193" t="str">
            <v>ESMERALDAS</v>
          </cell>
          <cell r="T5193" t="str">
            <v>TRAMACO</v>
          </cell>
          <cell r="U5193" t="str">
            <v>FLEXNETUIO_PROVINCIA</v>
          </cell>
          <cell r="V5193">
            <v>1</v>
          </cell>
          <cell r="W5193">
            <v>1</v>
          </cell>
          <cell r="X5193" t="str">
            <v>FLEXNET ECUADOR - MDELIVERY</v>
          </cell>
          <cell r="Y5193" t="str">
            <v>CALLE 28 DE JUNIO S/N Y GARCIA MORENO ENTRADA LLANO GRANDE</v>
          </cell>
        </row>
        <row r="5194">
          <cell r="A5194" t="str">
            <v>4809284</v>
          </cell>
          <cell r="B5194">
            <v>492601</v>
          </cell>
          <cell r="C5194" t="str">
            <v>4809284</v>
          </cell>
          <cell r="D5194" t="str">
            <v>MDELIVERY</v>
          </cell>
          <cell r="E5194" t="str">
            <v>DESPACHO</v>
          </cell>
          <cell r="F5194" t="str">
            <v>NORMAL</v>
          </cell>
          <cell r="G5194" t="str">
            <v>IC4338</v>
          </cell>
          <cell r="H5194">
            <v>44935</v>
          </cell>
          <cell r="I5194" t="str">
            <v>ENTREGADO</v>
          </cell>
          <cell r="J5194">
            <v>44936</v>
          </cell>
          <cell r="K5194" t="str">
            <v>SICHIQUE CARCHI JOSE ALFREDO</v>
          </cell>
          <cell r="L5194" t="str">
            <v>YANUNCAY CALLE AV DE LAS AMERICAS SN Y CORNELIO CRESPO VEGA</v>
          </cell>
          <cell r="M5194" t="str">
            <v>0103048997</v>
          </cell>
          <cell r="N5194" t="str">
            <v>0984264457</v>
          </cell>
          <cell r="O5194" t="str">
            <v>0984264457</v>
          </cell>
          <cell r="P5194" t="str">
            <v>010206</v>
          </cell>
          <cell r="Q5194" t="str">
            <v>CUENCA</v>
          </cell>
          <cell r="R5194" t="str">
            <v>AZUAY</v>
          </cell>
          <cell r="S5194" t="str">
            <v>CUENCA</v>
          </cell>
          <cell r="T5194" t="str">
            <v>ITSACOURIER</v>
          </cell>
          <cell r="U5194" t="str">
            <v>FLEXNETUIO_PROVINCIA</v>
          </cell>
          <cell r="V5194">
            <v>1</v>
          </cell>
          <cell r="W5194">
            <v>1</v>
          </cell>
          <cell r="X5194" t="str">
            <v>FLEXNET ECUADOR - MDELIVERY</v>
          </cell>
          <cell r="Y5194" t="str">
            <v>CALLE 28 DE JUNIO S/N Y GARCIA MORENO ENTRADA LLANO GRANDE</v>
          </cell>
        </row>
        <row r="5195">
          <cell r="A5195" t="str">
            <v>4809397</v>
          </cell>
          <cell r="B5195">
            <v>492602</v>
          </cell>
          <cell r="C5195" t="str">
            <v>4809397</v>
          </cell>
          <cell r="D5195" t="str">
            <v>MDELIVERY</v>
          </cell>
          <cell r="E5195" t="str">
            <v>DESPACHO</v>
          </cell>
          <cell r="F5195" t="str">
            <v>NORMAL</v>
          </cell>
          <cell r="G5195" t="str">
            <v>FT78446</v>
          </cell>
          <cell r="H5195">
            <v>44935</v>
          </cell>
          <cell r="I5195" t="str">
            <v>ENTREGADO</v>
          </cell>
          <cell r="J5195">
            <v>44936</v>
          </cell>
          <cell r="K5195" t="str">
            <v>WILLIAM ANDRES VARGAS CAICE</v>
          </cell>
          <cell r="L5195" t="str">
            <v>TARQUI COOP PANCHO JACOME  MZ244 SL 7</v>
          </cell>
          <cell r="M5195" t="str">
            <v>0951266899</v>
          </cell>
          <cell r="N5195" t="str">
            <v>0963368238</v>
          </cell>
          <cell r="O5195" t="str">
            <v>0963368238</v>
          </cell>
          <cell r="P5195" t="str">
            <v>090605</v>
          </cell>
          <cell r="Q5195" t="str">
            <v>GUAYAQUIL</v>
          </cell>
          <cell r="R5195" t="str">
            <v>GUAYAS</v>
          </cell>
          <cell r="S5195" t="str">
            <v>GUAYAQUIL</v>
          </cell>
          <cell r="T5195" t="str">
            <v>ITSACOURIER</v>
          </cell>
          <cell r="U5195" t="str">
            <v>FLEXNETUIO_GYE</v>
          </cell>
          <cell r="V5195">
            <v>1</v>
          </cell>
          <cell r="W5195">
            <v>1</v>
          </cell>
          <cell r="X5195" t="str">
            <v>FLEXNET ECUADOR - MDELIVERY</v>
          </cell>
          <cell r="Y5195" t="str">
            <v>CALLE 28 DE JUNIO S/N Y GARCIA MORENO ENTRADA LLANO GRANDE</v>
          </cell>
        </row>
        <row r="5196">
          <cell r="A5196" t="str">
            <v>4809527</v>
          </cell>
          <cell r="B5196">
            <v>492603</v>
          </cell>
          <cell r="C5196" t="str">
            <v>4809527</v>
          </cell>
          <cell r="D5196" t="str">
            <v>MDELIVERY</v>
          </cell>
          <cell r="E5196" t="str">
            <v>DESPACHO</v>
          </cell>
          <cell r="F5196" t="str">
            <v>NORMAL</v>
          </cell>
          <cell r="G5196" t="str">
            <v>031080004809527/031002004181855</v>
          </cell>
          <cell r="H5196">
            <v>44935</v>
          </cell>
          <cell r="I5196" t="str">
            <v>ENTREGADO</v>
          </cell>
          <cell r="J5196">
            <v>44944</v>
          </cell>
          <cell r="K5196" t="str">
            <v>GEOMAYRA MARITZA VIVAR CASSOLA</v>
          </cell>
          <cell r="L5196" t="str">
            <v>LA AURORA AV LEON FEBRES CORDERO URBANIZACION LA RIOJA ETAPA ASTURIAS  MZ 1 VILLA 13</v>
          </cell>
          <cell r="M5196" t="str">
            <v>0924369911</v>
          </cell>
          <cell r="N5196" t="str">
            <v>0993325828</v>
          </cell>
          <cell r="O5196" t="str">
            <v>0993325828</v>
          </cell>
          <cell r="P5196" t="str">
            <v>091901</v>
          </cell>
          <cell r="Q5196" t="str">
            <v>DAULE</v>
          </cell>
          <cell r="R5196" t="str">
            <v>GUAYAS</v>
          </cell>
          <cell r="S5196" t="str">
            <v>DAULE</v>
          </cell>
          <cell r="T5196" t="str">
            <v>TRAMACO</v>
          </cell>
          <cell r="V5196">
            <v>1</v>
          </cell>
          <cell r="W5196">
            <v>1</v>
          </cell>
          <cell r="X5196" t="str">
            <v>FLEXNET ECUADOR - MDELIVERY</v>
          </cell>
          <cell r="Y5196" t="str">
            <v>CALLE 28 DE JUNIO S/N Y GARCIA MORENO ENTRADA LLANO GRANDE</v>
          </cell>
        </row>
        <row r="5197">
          <cell r="A5197" t="str">
            <v>4809600</v>
          </cell>
          <cell r="B5197">
            <v>492604</v>
          </cell>
          <cell r="C5197" t="str">
            <v>4809600</v>
          </cell>
          <cell r="D5197" t="str">
            <v>MDELIVERY</v>
          </cell>
          <cell r="E5197" t="str">
            <v>DESPACHO</v>
          </cell>
          <cell r="F5197" t="str">
            <v>NORMAL</v>
          </cell>
          <cell r="G5197" t="str">
            <v>031080004809600</v>
          </cell>
          <cell r="H5197">
            <v>44935</v>
          </cell>
          <cell r="I5197" t="str">
            <v>ENTREGADO</v>
          </cell>
          <cell r="J5197">
            <v>44937</v>
          </cell>
          <cell r="K5197" t="str">
            <v>LEIDY PATRICIA RODAS CORDOVA</v>
          </cell>
          <cell r="L5197" t="str">
            <v>GUALACEO  CALLE GUACAMAYAS  SN  Y DAVILA CHICA</v>
          </cell>
          <cell r="M5197" t="str">
            <v>0104940937</v>
          </cell>
          <cell r="N5197" t="str">
            <v>0999276894</v>
          </cell>
          <cell r="O5197" t="str">
            <v/>
          </cell>
          <cell r="P5197" t="str">
            <v>010402</v>
          </cell>
          <cell r="Q5197" t="str">
            <v>GUALACEO</v>
          </cell>
          <cell r="R5197" t="str">
            <v>AZUAY</v>
          </cell>
          <cell r="S5197" t="str">
            <v>GUALACEO</v>
          </cell>
          <cell r="T5197" t="str">
            <v>TRAMACO</v>
          </cell>
          <cell r="U5197" t="str">
            <v>FLEXNETUIO_PROVINCIA</v>
          </cell>
          <cell r="V5197">
            <v>1</v>
          </cell>
          <cell r="W5197">
            <v>1</v>
          </cell>
          <cell r="X5197" t="str">
            <v>FLEXNET ECUADOR - MDELIVERY</v>
          </cell>
          <cell r="Y5197" t="str">
            <v>CALLE 28 DE JUNIO S/N Y GARCIA MORENO ENTRADA LLANO GRANDE</v>
          </cell>
        </row>
        <row r="5198">
          <cell r="A5198" t="str">
            <v>4809715</v>
          </cell>
          <cell r="B5198">
            <v>492605</v>
          </cell>
          <cell r="C5198" t="str">
            <v>4809715</v>
          </cell>
          <cell r="D5198" t="str">
            <v>MDELIVERY</v>
          </cell>
          <cell r="E5198" t="str">
            <v>DESPACHO</v>
          </cell>
          <cell r="F5198" t="str">
            <v>NORMAL</v>
          </cell>
          <cell r="G5198" t="str">
            <v>FT78440</v>
          </cell>
          <cell r="H5198">
            <v>44935</v>
          </cell>
          <cell r="I5198" t="str">
            <v>ENTREGADO</v>
          </cell>
          <cell r="J5198">
            <v>44936</v>
          </cell>
          <cell r="K5198" t="str">
            <v>PORTILLA LOPEZ JORGE ARTURO</v>
          </cell>
          <cell r="L5198" t="str">
            <v>LA MARISCAL AV 6 DE DICIEMBRE  SN  Y AV TARQUI</v>
          </cell>
          <cell r="M5198" t="str">
            <v>0401782156</v>
          </cell>
          <cell r="N5198" t="str">
            <v>0998851680</v>
          </cell>
          <cell r="O5198" t="str">
            <v>0998851680</v>
          </cell>
          <cell r="P5198" t="str">
            <v>170403</v>
          </cell>
          <cell r="Q5198" t="str">
            <v>QUITO</v>
          </cell>
          <cell r="R5198" t="str">
            <v>PICHINCHA</v>
          </cell>
          <cell r="S5198" t="str">
            <v>QUITO</v>
          </cell>
          <cell r="T5198" t="str">
            <v>FLEXTRANS UIO</v>
          </cell>
          <cell r="U5198" t="str">
            <v>FLEXNETUIO_LOCAL</v>
          </cell>
          <cell r="V5198">
            <v>1</v>
          </cell>
          <cell r="W5198">
            <v>1</v>
          </cell>
          <cell r="X5198" t="str">
            <v>FLEXNET ECUADOR - MDELIVERY</v>
          </cell>
          <cell r="Y5198" t="str">
            <v>CALLE 28 DE JUNIO S/N Y GARCIA MORENO ENTRADA LLANO GRANDE</v>
          </cell>
        </row>
        <row r="5199">
          <cell r="A5199" t="str">
            <v>4810019</v>
          </cell>
          <cell r="B5199">
            <v>492606</v>
          </cell>
          <cell r="C5199" t="str">
            <v>4810019</v>
          </cell>
          <cell r="D5199" t="str">
            <v>MDELIVERY</v>
          </cell>
          <cell r="E5199" t="str">
            <v>DESPACHO</v>
          </cell>
          <cell r="F5199" t="str">
            <v>DERIVADO PICK UP</v>
          </cell>
          <cell r="G5199" t="str">
            <v>031080004810019</v>
          </cell>
          <cell r="H5199">
            <v>44935</v>
          </cell>
          <cell r="I5199" t="str">
            <v>ENTREGADO</v>
          </cell>
          <cell r="J5199">
            <v>44938</v>
          </cell>
          <cell r="K5199" t="str">
            <v>BARRIONUEVO RIVERA LUIS MARCELO</v>
          </cell>
          <cell r="L5199" t="str">
            <v>OFICINA TRAMACO QUITO ATAHUALPA</v>
          </cell>
          <cell r="M5199" t="str">
            <v>0503755993</v>
          </cell>
          <cell r="N5199" t="str">
            <v>0995943166</v>
          </cell>
          <cell r="O5199" t="str">
            <v>0995943166</v>
          </cell>
          <cell r="P5199" t="str">
            <v>QUITO</v>
          </cell>
          <cell r="Q5199" t="str">
            <v>QUITO</v>
          </cell>
          <cell r="R5199" t="str">
            <v>PICHINCHA</v>
          </cell>
          <cell r="T5199" t="str">
            <v>TRAMACO</v>
          </cell>
          <cell r="U5199" t="str">
            <v>FLEXNETUIO_LOCAL</v>
          </cell>
          <cell r="V5199">
            <v>1</v>
          </cell>
          <cell r="W5199">
            <v>1</v>
          </cell>
          <cell r="X5199" t="str">
            <v>FLEXNET ECUADOR - MDELIVERY</v>
          </cell>
          <cell r="Y5199" t="str">
            <v>CALLE 28 DE JUNIO S/N Y GARCIA MORENO ENTRADA LLANO GRANDE</v>
          </cell>
        </row>
        <row r="5200">
          <cell r="A5200" t="str">
            <v>4810056</v>
          </cell>
          <cell r="B5200">
            <v>492607</v>
          </cell>
          <cell r="C5200" t="str">
            <v>4810056</v>
          </cell>
          <cell r="D5200" t="str">
            <v>MDELIVERY</v>
          </cell>
          <cell r="E5200" t="str">
            <v>DESPACHO</v>
          </cell>
          <cell r="F5200" t="str">
            <v>NORMAL</v>
          </cell>
          <cell r="G5200" t="str">
            <v>FT78474</v>
          </cell>
          <cell r="H5200">
            <v>44935</v>
          </cell>
          <cell r="I5200" t="str">
            <v>ENTREGADO</v>
          </cell>
          <cell r="J5200">
            <v>44938</v>
          </cell>
          <cell r="K5200" t="str">
            <v>KAREN ELIZABETH ALMEIDA SANCHEZ</v>
          </cell>
          <cell r="L5200" t="str">
            <v>3ER CALLEJON 20 NORTHEAST MZ3 VILLA 25, ENTREGA ES EN UNA ESCUELA,"ROSAL DE LOS NIÑOS"</v>
          </cell>
          <cell r="M5200" t="str">
            <v>2300019185</v>
          </cell>
          <cell r="N5200" t="str">
            <v>0991922572</v>
          </cell>
          <cell r="O5200" t="str">
            <v>0991922572</v>
          </cell>
          <cell r="P5200" t="str">
            <v>090507</v>
          </cell>
          <cell r="Q5200" t="str">
            <v>GUAYAQUIL</v>
          </cell>
          <cell r="R5200" t="str">
            <v>GUAYAS</v>
          </cell>
          <cell r="S5200" t="str">
            <v>GUAYAQUIL</v>
          </cell>
          <cell r="T5200" t="str">
            <v>ITSACOURIER</v>
          </cell>
          <cell r="U5200" t="str">
            <v>FLEXNETUIO_GYE</v>
          </cell>
          <cell r="V5200">
            <v>1</v>
          </cell>
          <cell r="W5200">
            <v>1</v>
          </cell>
          <cell r="X5200" t="str">
            <v>FLEXNET ECUADOR - MDELIVERY</v>
          </cell>
          <cell r="Y5200" t="str">
            <v>CALLE 28 DE JUNIO S/N Y GARCIA MORENO ENTRADA LLANO GRANDE</v>
          </cell>
        </row>
        <row r="5201">
          <cell r="A5201" t="str">
            <v>4810159</v>
          </cell>
          <cell r="B5201">
            <v>492608</v>
          </cell>
          <cell r="C5201" t="str">
            <v>4810159</v>
          </cell>
          <cell r="D5201" t="str">
            <v>MDELIVERY</v>
          </cell>
          <cell r="E5201" t="str">
            <v>DESPACHO</v>
          </cell>
          <cell r="F5201" t="str">
            <v>DERIVADO PICK UP</v>
          </cell>
          <cell r="G5201" t="str">
            <v>031080004810159</v>
          </cell>
          <cell r="H5201">
            <v>44935</v>
          </cell>
          <cell r="I5201" t="str">
            <v>ENTREGADO</v>
          </cell>
          <cell r="J5201">
            <v>44938</v>
          </cell>
          <cell r="K5201" t="str">
            <v>REINA ESMERALDA BAJANA PACHECO</v>
          </cell>
          <cell r="L5201" t="str">
            <v>OFICINA TRAMACO PUNTO DE ATENCION TUMBACO</v>
          </cell>
          <cell r="M5201" t="str">
            <v>1200960712</v>
          </cell>
          <cell r="N5201" t="str">
            <v>0984631869</v>
          </cell>
          <cell r="O5201" t="str">
            <v>0984631869</v>
          </cell>
          <cell r="P5201" t="str">
            <v>QUITO</v>
          </cell>
          <cell r="Q5201" t="str">
            <v>QUITO</v>
          </cell>
          <cell r="R5201" t="str">
            <v>PICHINCHA</v>
          </cell>
          <cell r="T5201" t="str">
            <v>TRAMACO</v>
          </cell>
          <cell r="U5201" t="str">
            <v>FLEXNETUIO_LOCAL</v>
          </cell>
          <cell r="V5201">
            <v>1</v>
          </cell>
          <cell r="W5201">
            <v>1</v>
          </cell>
          <cell r="X5201" t="str">
            <v>FLEXNET ECUADOR - MDELIVERY</v>
          </cell>
          <cell r="Y5201" t="str">
            <v>CALLE 28 DE JUNIO S/N Y GARCIA MORENO ENTRADA LLANO GRANDE</v>
          </cell>
        </row>
        <row r="5202">
          <cell r="A5202" t="str">
            <v>4810753</v>
          </cell>
          <cell r="B5202">
            <v>492609</v>
          </cell>
          <cell r="C5202" t="str">
            <v>4810753</v>
          </cell>
          <cell r="D5202" t="str">
            <v>MDELIVERY</v>
          </cell>
          <cell r="E5202" t="str">
            <v>DESPACHO</v>
          </cell>
          <cell r="F5202" t="str">
            <v>NORMAL</v>
          </cell>
          <cell r="G5202" t="str">
            <v>FT78438</v>
          </cell>
          <cell r="H5202">
            <v>44935</v>
          </cell>
          <cell r="I5202" t="str">
            <v>ENTREGADO</v>
          </cell>
          <cell r="J5202">
            <v>44936</v>
          </cell>
          <cell r="K5202" t="str">
            <v>VICTOR HUGO GUERRERO SANTILLAN</v>
          </cell>
          <cell r="L5202" t="str">
            <v>CONDADO CALLE OE6E N80 125  N80</v>
          </cell>
          <cell r="M5202" t="str">
            <v>1719500553</v>
          </cell>
          <cell r="N5202" t="str">
            <v>0992834061</v>
          </cell>
          <cell r="O5202" t="str">
            <v/>
          </cell>
          <cell r="P5202" t="str">
            <v>170305</v>
          </cell>
          <cell r="Q5202" t="str">
            <v>QUITO</v>
          </cell>
          <cell r="R5202" t="str">
            <v>PICHINCHA</v>
          </cell>
          <cell r="S5202" t="str">
            <v>QUITO - URBANIZACION DE LOS ARQUITECTOS - CONJUNTO SAN GREGORIO</v>
          </cell>
          <cell r="T5202" t="str">
            <v>FLEXTRANS UIO</v>
          </cell>
          <cell r="U5202" t="str">
            <v>FLEXNETUIO_LOCAL</v>
          </cell>
          <cell r="V5202">
            <v>1</v>
          </cell>
          <cell r="W5202">
            <v>1</v>
          </cell>
          <cell r="X5202" t="str">
            <v>FLEXNET ECUADOR - MDELIVERY</v>
          </cell>
          <cell r="Y5202" t="str">
            <v>CALLE 28 DE JUNIO S/N Y GARCIA MORENO ENTRADA LLANO GRANDE</v>
          </cell>
        </row>
        <row r="5203">
          <cell r="A5203" t="str">
            <v>4776234</v>
          </cell>
          <cell r="B5203">
            <v>492610</v>
          </cell>
          <cell r="C5203" t="str">
            <v>4776234</v>
          </cell>
          <cell r="D5203" t="str">
            <v>MDELIVERY</v>
          </cell>
          <cell r="E5203" t="str">
            <v>DESPACHO</v>
          </cell>
          <cell r="F5203" t="str">
            <v>DERIVADO PICK UP</v>
          </cell>
          <cell r="G5203" t="str">
            <v>031080004776234</v>
          </cell>
          <cell r="H5203">
            <v>44935</v>
          </cell>
          <cell r="I5203" t="str">
            <v>DEVOLUCION_EN_PROCESO</v>
          </cell>
          <cell r="J5203">
            <v>44943</v>
          </cell>
          <cell r="K5203" t="str">
            <v>RODRIGUEZ NARANJO MANUEL EUCLIDES</v>
          </cell>
          <cell r="L5203" t="str">
            <v>OFICINA TRAMACO EL COCA</v>
          </cell>
          <cell r="M5203" t="str">
            <v>0201438942</v>
          </cell>
          <cell r="N5203" t="str">
            <v>0984868685</v>
          </cell>
          <cell r="O5203" t="str">
            <v>0984868685</v>
          </cell>
          <cell r="P5203" t="str">
            <v>220201</v>
          </cell>
          <cell r="Q5203" t="str">
            <v>EL COCA</v>
          </cell>
          <cell r="R5203" t="str">
            <v>ORELLANA</v>
          </cell>
          <cell r="S5203" t="str">
            <v>PUERTO FRANCISCO DE ORELLANA (EL COCA)</v>
          </cell>
          <cell r="T5203" t="str">
            <v>TRAMACO</v>
          </cell>
          <cell r="V5203">
            <v>1</v>
          </cell>
          <cell r="W5203">
            <v>1</v>
          </cell>
          <cell r="X5203" t="str">
            <v>FLEXNET ECUADOR - MDELIVERY</v>
          </cell>
          <cell r="Y5203" t="str">
            <v>CALLE 28 DE JUNIO S/N Y GARCIA MORENO ENTRADA LLANO GRANDE</v>
          </cell>
        </row>
        <row r="5204">
          <cell r="A5204" t="str">
            <v>4783254</v>
          </cell>
          <cell r="B5204">
            <v>492611</v>
          </cell>
          <cell r="C5204" t="str">
            <v>4783254</v>
          </cell>
          <cell r="D5204" t="str">
            <v>MDELIVERY</v>
          </cell>
          <cell r="E5204" t="str">
            <v>DESPACHO</v>
          </cell>
          <cell r="F5204" t="str">
            <v>DERIVADO PICK UP</v>
          </cell>
          <cell r="G5204" t="str">
            <v>031080004783254</v>
          </cell>
          <cell r="H5204">
            <v>44935</v>
          </cell>
          <cell r="I5204" t="str">
            <v>ENTREGADO</v>
          </cell>
          <cell r="J5204">
            <v>44937</v>
          </cell>
          <cell r="K5204" t="str">
            <v>JATIVA CAICEDO ANGELA JANETH</v>
          </cell>
          <cell r="L5204" t="str">
            <v>OFICINA TRAMACO IBARRA</v>
          </cell>
          <cell r="M5204" t="str">
            <v>0704993740</v>
          </cell>
          <cell r="N5204" t="str">
            <v>0990991096</v>
          </cell>
          <cell r="O5204" t="str">
            <v>0990991096</v>
          </cell>
          <cell r="P5204" t="str">
            <v>IBARRA</v>
          </cell>
          <cell r="Q5204" t="str">
            <v>IBARRA</v>
          </cell>
          <cell r="R5204" t="str">
            <v>IMBABURA</v>
          </cell>
          <cell r="T5204" t="str">
            <v>TRAMACO</v>
          </cell>
          <cell r="U5204" t="str">
            <v>FLEXNETUIO_PROVINCIA</v>
          </cell>
          <cell r="V5204">
            <v>1</v>
          </cell>
          <cell r="W5204">
            <v>1</v>
          </cell>
          <cell r="X5204" t="str">
            <v>FLEXNET ECUADOR - MDELIVERY</v>
          </cell>
          <cell r="Y5204" t="str">
            <v>CALLE 28 DE JUNIO S/N Y GARCIA MORENO ENTRADA LLANO GRANDE</v>
          </cell>
        </row>
        <row r="5205">
          <cell r="A5205" t="str">
            <v>4797661</v>
          </cell>
          <cell r="B5205">
            <v>492612</v>
          </cell>
          <cell r="C5205" t="str">
            <v>4797661</v>
          </cell>
          <cell r="D5205" t="str">
            <v>MDELIVERY</v>
          </cell>
          <cell r="E5205" t="str">
            <v>DESPACHO</v>
          </cell>
          <cell r="F5205" t="str">
            <v>NORMAL</v>
          </cell>
          <cell r="G5205" t="str">
            <v>IC4337</v>
          </cell>
          <cell r="H5205">
            <v>44935</v>
          </cell>
          <cell r="I5205" t="str">
            <v>ENTREGADO</v>
          </cell>
          <cell r="J5205">
            <v>44936</v>
          </cell>
          <cell r="K5205" t="str">
            <v>EDWARD JOSE DURAN RONDON</v>
          </cell>
          <cell r="L5205" t="str">
            <v>TOTORACOCHA  AV LOS ANDES  SN Y QUIPAYPAN</v>
          </cell>
          <cell r="M5205" t="str">
            <v>0152545620</v>
          </cell>
          <cell r="N5205" t="str">
            <v>0983108192</v>
          </cell>
          <cell r="O5205" t="str">
            <v>0983108192</v>
          </cell>
          <cell r="P5205" t="str">
            <v>010103</v>
          </cell>
          <cell r="Q5205" t="str">
            <v>CUENCA</v>
          </cell>
          <cell r="R5205" t="str">
            <v>AZUAY</v>
          </cell>
          <cell r="S5205" t="str">
            <v>CUENCA</v>
          </cell>
          <cell r="T5205" t="str">
            <v>ITSACOURIER</v>
          </cell>
          <cell r="U5205" t="str">
            <v>FLEXNETUIO_PROVINCIA</v>
          </cell>
          <cell r="V5205">
            <v>1</v>
          </cell>
          <cell r="W5205">
            <v>1</v>
          </cell>
          <cell r="X5205" t="str">
            <v>FLEXNET ECUADOR - MDELIVERY</v>
          </cell>
          <cell r="Y5205" t="str">
            <v>CALLE 28 DE JUNIO S/N Y GARCIA MORENO ENTRADA LLANO GRANDE</v>
          </cell>
        </row>
        <row r="5206">
          <cell r="A5206" t="str">
            <v>18606934</v>
          </cell>
          <cell r="B5206">
            <v>492567</v>
          </cell>
          <cell r="C5206" t="str">
            <v>18606934</v>
          </cell>
          <cell r="D5206" t="str">
            <v>SPARE</v>
          </cell>
          <cell r="E5206" t="str">
            <v>DESPACHO</v>
          </cell>
          <cell r="F5206" t="str">
            <v>NORMAL</v>
          </cell>
          <cell r="G5206" t="str">
            <v>TF78371</v>
          </cell>
          <cell r="H5206">
            <v>44935</v>
          </cell>
          <cell r="I5206" t="str">
            <v>ENTREGADO</v>
          </cell>
          <cell r="J5206">
            <v>44935</v>
          </cell>
          <cell r="K5206" t="str">
            <v>OFICINA HUAWEI - GYE</v>
          </cell>
          <cell r="L5206" t="str">
            <v>AV. FRANCISCO DE ORELLANA Y ALBERTO BORGES, EDIFICIO CLARO CENTRUM PISO 12</v>
          </cell>
          <cell r="M5206" t="str">
            <v>GUIDO DUCHI - RUC: 1791845722001</v>
          </cell>
          <cell r="N5206" t="str">
            <v>0982675085</v>
          </cell>
          <cell r="P5206" t="str">
            <v>090506</v>
          </cell>
          <cell r="Q5206" t="str">
            <v>GUAYAQUIL</v>
          </cell>
          <cell r="R5206" t="str">
            <v>GUAYAS</v>
          </cell>
          <cell r="S5206" t="str">
            <v>GUAYAQUIL</v>
          </cell>
          <cell r="T5206" t="str">
            <v>FLEXTRANS GYE</v>
          </cell>
          <cell r="U5206" t="str">
            <v>FLEXNETGYE_LOCAL</v>
          </cell>
          <cell r="V5206">
            <v>1</v>
          </cell>
          <cell r="W5206">
            <v>0.04</v>
          </cell>
          <cell r="X5206" t="str">
            <v>FLEXNET GUAYAQUIL</v>
          </cell>
          <cell r="Y5206" t="str">
            <v>FERNANDO GUTIERREZ HILL KM 8 1/2 VIA DAULE COOP. JUAN MONTALVO / FRENTE A PEPSI COLA</v>
          </cell>
        </row>
        <row r="5207">
          <cell r="A5207" t="str">
            <v>2481999</v>
          </cell>
          <cell r="B5207">
            <v>492560</v>
          </cell>
          <cell r="C5207" t="str">
            <v>2481999</v>
          </cell>
          <cell r="D5207" t="str">
            <v>MDELIVERY</v>
          </cell>
          <cell r="E5207" t="str">
            <v>DESPACHO</v>
          </cell>
          <cell r="F5207" t="str">
            <v>NORMAL</v>
          </cell>
          <cell r="G5207" t="str">
            <v>FT80092</v>
          </cell>
          <cell r="H5207">
            <v>44935</v>
          </cell>
          <cell r="I5207" t="str">
            <v>ENTREGADO</v>
          </cell>
          <cell r="J5207">
            <v>44943</v>
          </cell>
          <cell r="K5207" t="str">
            <v>RAUL NOLBERTO AYO QUISHPE_RAUL NOLBERTO AYO QUISHPE</v>
          </cell>
          <cell r="L5207" t="str">
            <v>VALLE DE LOS CHILLOS SECTOR EL TINGO AV ILALO Y ARUPOS JUNTO AL HORNO DE LENA FRENTE A LAS FRITADAS PATTY</v>
          </cell>
          <cell r="M5207" t="str">
            <v>1705522538001</v>
          </cell>
          <cell r="N5207" t="str">
            <v>0997799225</v>
          </cell>
          <cell r="P5207" t="str">
            <v>QUITO</v>
          </cell>
          <cell r="Q5207" t="str">
            <v>QUITO</v>
          </cell>
          <cell r="R5207" t="str">
            <v>PICHINCHA</v>
          </cell>
          <cell r="T5207" t="str">
            <v>FLEXTRANS UIO</v>
          </cell>
          <cell r="U5207" t="str">
            <v>FLEXNETUIO_LOCAL</v>
          </cell>
          <cell r="V5207">
            <v>1</v>
          </cell>
          <cell r="W5207">
            <v>1</v>
          </cell>
          <cell r="X5207" t="str">
            <v>FLEXNET ECUADOR - MDELIVERY</v>
          </cell>
          <cell r="Y5207" t="str">
            <v>CALLE 28 DE JUNIO S/N Y GARCIA MORENO ENTRADA LLANO GRANDE</v>
          </cell>
        </row>
        <row r="5208">
          <cell r="A5208" t="str">
            <v>2482000</v>
          </cell>
          <cell r="B5208">
            <v>492561</v>
          </cell>
          <cell r="C5208" t="str">
            <v>2482000</v>
          </cell>
          <cell r="D5208" t="str">
            <v>MDELIVERY</v>
          </cell>
          <cell r="E5208" t="str">
            <v>DESPACHO</v>
          </cell>
          <cell r="F5208" t="str">
            <v>NORMAL</v>
          </cell>
          <cell r="G5208" t="str">
            <v>FT78381</v>
          </cell>
          <cell r="H5208">
            <v>44935</v>
          </cell>
          <cell r="I5208" t="str">
            <v>ENTREGADO</v>
          </cell>
          <cell r="J5208">
            <v>44936</v>
          </cell>
          <cell r="K5208" t="str">
            <v>GUILLERMO GERMAN MUNOZ CAIZA_GUILLERMO GERMAN MUNOZ CAIZA</v>
          </cell>
          <cell r="L5208" t="str">
            <v>QUITO NUEVA AURORA CALLE NUEVA VENTURA AGUILERA Y DE LAS ANONAS TRANSPORTES ENETSA</v>
          </cell>
          <cell r="M5208" t="str">
            <v>1713702528001</v>
          </cell>
          <cell r="N5208" t="str">
            <v>0968519543</v>
          </cell>
          <cell r="O5208" t="str">
            <v/>
          </cell>
          <cell r="P5208" t="str">
            <v>QUITO</v>
          </cell>
          <cell r="Q5208" t="str">
            <v>QUITO</v>
          </cell>
          <cell r="R5208" t="str">
            <v>PICHINCHA</v>
          </cell>
          <cell r="T5208" t="str">
            <v>FLEXTRANS UIO</v>
          </cell>
          <cell r="U5208" t="str">
            <v>FLEXNETUIO_LOCAL</v>
          </cell>
          <cell r="V5208">
            <v>1</v>
          </cell>
          <cell r="W5208">
            <v>1</v>
          </cell>
          <cell r="X5208" t="str">
            <v>FLEXNET ECUADOR - MDELIVERY</v>
          </cell>
          <cell r="Y5208" t="str">
            <v>CALLE 28 DE JUNIO S/N Y GARCIA MORENO ENTRADA LLANO GRANDE</v>
          </cell>
        </row>
        <row r="5209">
          <cell r="A5209" t="str">
            <v>2482001</v>
          </cell>
          <cell r="B5209">
            <v>492562</v>
          </cell>
          <cell r="C5209" t="str">
            <v>2482001</v>
          </cell>
          <cell r="D5209" t="str">
            <v>MDELIVERY</v>
          </cell>
          <cell r="E5209" t="str">
            <v>DESPACHO</v>
          </cell>
          <cell r="F5209" t="str">
            <v>NORMAL</v>
          </cell>
          <cell r="G5209" t="str">
            <v>FT78382</v>
          </cell>
          <cell r="H5209">
            <v>44935</v>
          </cell>
          <cell r="I5209" t="str">
            <v>INCIDENCIA</v>
          </cell>
          <cell r="J5209">
            <v>44943</v>
          </cell>
          <cell r="K5209" t="str">
            <v>MANUEL GRISMALDO GARCIA VELEZ_MANUEL GRISMALDO GARCIA VELEZ</v>
          </cell>
          <cell r="L5209" t="str">
            <v xml:space="preserve"> Direccion 9 de octubre entre Manuel de Jesus Alvarez y primero de mayo a lado del templo de los testigos de Jehova Quito Pichincha </v>
          </cell>
          <cell r="M5209" t="str">
            <v>1301956338</v>
          </cell>
          <cell r="N5209" t="str">
            <v>0992405766</v>
          </cell>
          <cell r="O5209" t="str">
            <v/>
          </cell>
          <cell r="P5209" t="str">
            <v>QUITO</v>
          </cell>
          <cell r="Q5209" t="str">
            <v>QUITO</v>
          </cell>
          <cell r="R5209" t="str">
            <v>PICHINCHA</v>
          </cell>
          <cell r="T5209" t="str">
            <v>TRANSPORTE FLEXNET</v>
          </cell>
          <cell r="U5209" t="str">
            <v>FLEXNETUIO_LOCAL</v>
          </cell>
          <cell r="V5209">
            <v>1</v>
          </cell>
          <cell r="W5209">
            <v>1</v>
          </cell>
          <cell r="X5209" t="str">
            <v>FLEXNET ECUADOR - MDELIVERY</v>
          </cell>
          <cell r="Y5209" t="str">
            <v>CALLE 28 DE JUNIO S/N Y GARCIA MORENO ENTRADA LLANO GRANDE</v>
          </cell>
        </row>
        <row r="5210">
          <cell r="A5210" t="str">
            <v>2482002</v>
          </cell>
          <cell r="B5210">
            <v>492563</v>
          </cell>
          <cell r="C5210" t="str">
            <v>2482002</v>
          </cell>
          <cell r="D5210" t="str">
            <v>MDELIVERY</v>
          </cell>
          <cell r="E5210" t="str">
            <v>DESPACHO</v>
          </cell>
          <cell r="F5210" t="str">
            <v>NORMAL</v>
          </cell>
          <cell r="G5210" t="str">
            <v>031080002482002</v>
          </cell>
          <cell r="H5210">
            <v>44935</v>
          </cell>
          <cell r="I5210" t="str">
            <v>ENTREGADO</v>
          </cell>
          <cell r="J5210">
            <v>44936</v>
          </cell>
          <cell r="K5210" t="str">
            <v>CRISTIAN ROBERTO BENALCAZAR DE LA CRUZ_CRISTIAN ROBERTO BENALCAZAR DE LA CRUZ</v>
          </cell>
          <cell r="L5210" t="str">
            <v>OTAVALO CIUDADELA LOS LAGOS CALLE MOJANDA Y PURUHANTA ESQUINA CASA CELESTE DE TRES PISOS</v>
          </cell>
          <cell r="M5210" t="str">
            <v>1003084223001</v>
          </cell>
          <cell r="N5210" t="str">
            <v>0996663187 / 0959081282</v>
          </cell>
          <cell r="O5210" t="str">
            <v/>
          </cell>
          <cell r="P5210" t="str">
            <v>OTAVALO</v>
          </cell>
          <cell r="Q5210" t="str">
            <v>OTAVALO</v>
          </cell>
          <cell r="R5210" t="str">
            <v>IMBABURA</v>
          </cell>
          <cell r="T5210" t="str">
            <v>TRAMACO</v>
          </cell>
          <cell r="U5210" t="str">
            <v>FLEXNETUIO_PROVINCIA</v>
          </cell>
          <cell r="V5210">
            <v>1</v>
          </cell>
          <cell r="W5210">
            <v>1</v>
          </cell>
          <cell r="X5210" t="str">
            <v>FLEXNET ECUADOR - MDELIVERY</v>
          </cell>
          <cell r="Y5210" t="str">
            <v>CALLE 28 DE JUNIO S/N Y GARCIA MORENO ENTRADA LLANO GRANDE</v>
          </cell>
        </row>
        <row r="5211">
          <cell r="A5211" t="str">
            <v>2482003</v>
          </cell>
          <cell r="B5211">
            <v>492564</v>
          </cell>
          <cell r="C5211" t="str">
            <v>2482003</v>
          </cell>
          <cell r="D5211" t="str">
            <v>MDELIVERY</v>
          </cell>
          <cell r="E5211" t="str">
            <v>DESPACHO</v>
          </cell>
          <cell r="F5211" t="str">
            <v>NORMAL</v>
          </cell>
          <cell r="G5211" t="str">
            <v>031080002482003</v>
          </cell>
          <cell r="H5211">
            <v>44935</v>
          </cell>
          <cell r="I5211" t="str">
            <v>ENTREGADO</v>
          </cell>
          <cell r="J5211">
            <v>44936</v>
          </cell>
          <cell r="K5211" t="str">
            <v>KARINA FABARA_FRANZ CAMILO MATAMOROS CUEVA</v>
          </cell>
          <cell r="L5211" t="str">
            <v>CALLE ISLA SANTA CRUZ E ISLA ISABELA A 200M DEL COLEGIO EUGENIO ESPEJO</v>
          </cell>
          <cell r="M5211" t="str">
            <v>1103661094001</v>
          </cell>
          <cell r="N5211" t="str">
            <v>0998788482 / 0984983223</v>
          </cell>
          <cell r="O5211" t="str">
            <v/>
          </cell>
          <cell r="P5211" t="str">
            <v>LOJA</v>
          </cell>
          <cell r="Q5211" t="str">
            <v>LOJA</v>
          </cell>
          <cell r="R5211" t="str">
            <v>LOJA</v>
          </cell>
          <cell r="T5211" t="str">
            <v>TRAMACO</v>
          </cell>
          <cell r="U5211" t="str">
            <v>FLEXNETUIO_PROVINCIA</v>
          </cell>
          <cell r="V5211">
            <v>1</v>
          </cell>
          <cell r="W5211">
            <v>1</v>
          </cell>
          <cell r="X5211" t="str">
            <v>FLEXNET ECUADOR - MDELIVERY</v>
          </cell>
          <cell r="Y5211" t="str">
            <v>CALLE 28 DE JUNIO S/N Y GARCIA MORENO ENTRADA LLANO GRANDE</v>
          </cell>
        </row>
        <row r="5212">
          <cell r="A5212" t="str">
            <v>2482005</v>
          </cell>
          <cell r="B5212">
            <v>492565</v>
          </cell>
          <cell r="C5212" t="str">
            <v>2482005</v>
          </cell>
          <cell r="D5212" t="str">
            <v>MDELIVERY</v>
          </cell>
          <cell r="E5212" t="str">
            <v>DESPACHO</v>
          </cell>
          <cell r="F5212" t="str">
            <v>NORMAL</v>
          </cell>
          <cell r="G5212" t="str">
            <v>FT78493</v>
          </cell>
          <cell r="H5212">
            <v>44935</v>
          </cell>
          <cell r="I5212" t="str">
            <v>ENTREGADO</v>
          </cell>
          <cell r="J5212">
            <v>44936</v>
          </cell>
          <cell r="K5212" t="str">
            <v>Jonathan Tapia_COMITE DE EMPRESA DE LOS TRABAJADORES DEL DIARIO E</v>
          </cell>
          <cell r="L5212" t="str">
            <v xml:space="preserve"> Av Domingo Comin y Ernesto Alban sur de la ciudad Referencia de llegada Matriz de Diario El Universo frente a la parada de la metrovia de la cdla 9 de octubre en garita pedir permiso para entrar al a</v>
          </cell>
          <cell r="M5212" t="str">
            <v>0991504079001</v>
          </cell>
          <cell r="N5212" t="str">
            <v>0984907982</v>
          </cell>
          <cell r="O5212" t="str">
            <v/>
          </cell>
          <cell r="P5212" t="str">
            <v>GUAYAQUIL</v>
          </cell>
          <cell r="Q5212" t="str">
            <v>GUAYAQUIL</v>
          </cell>
          <cell r="R5212" t="str">
            <v>GUAYAS</v>
          </cell>
          <cell r="T5212" t="str">
            <v>ITSACOURIER</v>
          </cell>
          <cell r="U5212" t="str">
            <v>FLEXNETUIO_GYE</v>
          </cell>
          <cell r="V5212">
            <v>1</v>
          </cell>
          <cell r="W5212">
            <v>1</v>
          </cell>
          <cell r="X5212" t="str">
            <v>FLEXNET ECUADOR - MDELIVERY</v>
          </cell>
          <cell r="Y5212" t="str">
            <v>CALLE 28 DE JUNIO S/N Y GARCIA MORENO ENTRADA LLANO GRANDE</v>
          </cell>
        </row>
        <row r="5213">
          <cell r="A5213" t="str">
            <v>2482006</v>
          </cell>
          <cell r="B5213">
            <v>492566</v>
          </cell>
          <cell r="C5213" t="str">
            <v>2482006</v>
          </cell>
          <cell r="D5213" t="str">
            <v>MDELIVERY</v>
          </cell>
          <cell r="E5213" t="str">
            <v>DESPACHO</v>
          </cell>
          <cell r="F5213" t="str">
            <v>NORMAL</v>
          </cell>
          <cell r="G5213" t="str">
            <v>031080002482006</v>
          </cell>
          <cell r="H5213">
            <v>44935</v>
          </cell>
          <cell r="I5213" t="str">
            <v>ENTREGADO</v>
          </cell>
          <cell r="J5213">
            <v>44937</v>
          </cell>
          <cell r="K5213" t="str">
            <v xml:space="preserve">LEoN CEDENO MANUEL ALEJANDRO_BANCO GUAYAQUIL S A </v>
          </cell>
          <cell r="L5213" t="str">
            <v xml:space="preserve">AV GUAYAQUIL ENTRE AMAZONAS Y 23 DE JUNIO JUNTO BCO PICHINCHA </v>
          </cell>
          <cell r="M5213" t="str">
            <v>0990049459001</v>
          </cell>
          <cell r="N5213" t="str">
            <v>0999518188</v>
          </cell>
          <cell r="O5213" t="str">
            <v/>
          </cell>
          <cell r="P5213" t="str">
            <v>EL EMPALME</v>
          </cell>
          <cell r="Q5213" t="str">
            <v>EL EMPALME</v>
          </cell>
          <cell r="R5213" t="str">
            <v>GUAYAS</v>
          </cell>
          <cell r="T5213" t="str">
            <v>TRAMACO</v>
          </cell>
          <cell r="U5213" t="str">
            <v>FLEXNETUIO_PROVINCIA</v>
          </cell>
          <cell r="V5213">
            <v>1</v>
          </cell>
          <cell r="W5213">
            <v>1</v>
          </cell>
          <cell r="X5213" t="str">
            <v>FLEXNET ECUADOR - MDELIVERY</v>
          </cell>
          <cell r="Y5213" t="str">
            <v>CALLE 28 DE JUNIO S/N Y GARCIA MORENO ENTRADA LLANO GRANDE</v>
          </cell>
        </row>
        <row r="5214">
          <cell r="A5214" t="str">
            <v>2481968</v>
          </cell>
          <cell r="B5214">
            <v>492544</v>
          </cell>
          <cell r="C5214" t="str">
            <v>2481968</v>
          </cell>
          <cell r="D5214" t="str">
            <v>MDELIVERY</v>
          </cell>
          <cell r="E5214" t="str">
            <v>DESPACHO</v>
          </cell>
          <cell r="F5214" t="str">
            <v>NORMAL</v>
          </cell>
          <cell r="G5214" t="str">
            <v>FT78468</v>
          </cell>
          <cell r="H5214">
            <v>44935</v>
          </cell>
          <cell r="I5214" t="str">
            <v>ENTREGADO</v>
          </cell>
          <cell r="J5214">
            <v>44936</v>
          </cell>
          <cell r="K5214" t="str">
            <v xml:space="preserve">En la garita de los agentes de seguridad_TELCONET S A </v>
          </cell>
          <cell r="L5214" t="str">
            <v xml:space="preserve"> GUAYAS GUAYAQUIL Kennedy Norte N A Mz 109 solar 21 </v>
          </cell>
          <cell r="M5214" t="str">
            <v>0991327371001</v>
          </cell>
          <cell r="N5214" t="str">
            <v>0995551760</v>
          </cell>
          <cell r="O5214" t="str">
            <v/>
          </cell>
          <cell r="P5214" t="str">
            <v>GUAYAQUIL</v>
          </cell>
          <cell r="Q5214" t="str">
            <v>GUAYAQUIL</v>
          </cell>
          <cell r="R5214" t="str">
            <v>GUAYAS</v>
          </cell>
          <cell r="T5214" t="str">
            <v>ITSACOURIER</v>
          </cell>
          <cell r="U5214" t="str">
            <v>FLEXNETUIO_GYE</v>
          </cell>
          <cell r="V5214">
            <v>1</v>
          </cell>
          <cell r="W5214">
            <v>1</v>
          </cell>
          <cell r="X5214" t="str">
            <v>FLEXNET ECUADOR - MDELIVERY</v>
          </cell>
          <cell r="Y5214" t="str">
            <v>CALLE 28 DE JUNIO S/N Y GARCIA MORENO ENTRADA LLANO GRANDE</v>
          </cell>
        </row>
        <row r="5215">
          <cell r="A5215" t="str">
            <v>2481971</v>
          </cell>
          <cell r="B5215">
            <v>492545</v>
          </cell>
          <cell r="C5215" t="str">
            <v>2481971</v>
          </cell>
          <cell r="D5215" t="str">
            <v>MDELIVERY</v>
          </cell>
          <cell r="E5215" t="str">
            <v>DESPACHO</v>
          </cell>
          <cell r="F5215" t="str">
            <v>NORMAL</v>
          </cell>
          <cell r="G5215" t="str">
            <v>031080002481971</v>
          </cell>
          <cell r="H5215">
            <v>44935</v>
          </cell>
          <cell r="I5215" t="str">
            <v>ENTREGADO</v>
          </cell>
          <cell r="J5215">
            <v>44936</v>
          </cell>
          <cell r="K5215" t="str">
            <v xml:space="preserve">GINELDA ADRIANA MOLINA MORAN_BANCO GUAYAQUIL S A </v>
          </cell>
          <cell r="L5215" t="str">
            <v xml:space="preserve"> GUAYAS EL EMPALME AVENIDA GUAYAQUIL BANCO GUAYAQUIL AGENCIA EL EMPALME 1ER PISO ENTRE AMAZONAS Y 23 DE JUNIO BANCO GUAYAQUIL AGENCIA EL EMPALME 1ER PISO </v>
          </cell>
          <cell r="M5215" t="str">
            <v>0990049459001</v>
          </cell>
          <cell r="N5215" t="str">
            <v>0985826871</v>
          </cell>
          <cell r="O5215" t="str">
            <v/>
          </cell>
          <cell r="P5215" t="str">
            <v>EL EMPALME</v>
          </cell>
          <cell r="Q5215" t="str">
            <v>EL EMPALME</v>
          </cell>
          <cell r="R5215" t="str">
            <v>GUAYAS</v>
          </cell>
          <cell r="T5215" t="str">
            <v>TRAMACO</v>
          </cell>
          <cell r="U5215" t="str">
            <v>FLEXNETUIO_PROVINCIA</v>
          </cell>
          <cell r="V5215">
            <v>1</v>
          </cell>
          <cell r="W5215">
            <v>1</v>
          </cell>
          <cell r="X5215" t="str">
            <v>FLEXNET ECUADOR - MDELIVERY</v>
          </cell>
          <cell r="Y5215" t="str">
            <v>CALLE 28 DE JUNIO S/N Y GARCIA MORENO ENTRADA LLANO GRANDE</v>
          </cell>
        </row>
        <row r="5216">
          <cell r="A5216" t="str">
            <v>2481972</v>
          </cell>
          <cell r="B5216">
            <v>492546</v>
          </cell>
          <cell r="C5216" t="str">
            <v>2481972</v>
          </cell>
          <cell r="D5216" t="str">
            <v>MDELIVERY</v>
          </cell>
          <cell r="E5216" t="str">
            <v>DESPACHO</v>
          </cell>
          <cell r="F5216" t="str">
            <v>NORMAL</v>
          </cell>
          <cell r="G5216" t="str">
            <v>031080002481972</v>
          </cell>
          <cell r="H5216">
            <v>44935</v>
          </cell>
          <cell r="I5216" t="str">
            <v>ENTREGADO</v>
          </cell>
          <cell r="J5216">
            <v>44939</v>
          </cell>
          <cell r="K5216" t="str">
            <v>KELVIN ARIEL QUIMIS AVILA_KELVIN ARIEL QUIMIS AVILA</v>
          </cell>
          <cell r="L5216" t="str">
            <v>MANABi PARROQUIA MACHALILLA BARRIO VINA DEL MAR CALLE 6 DE JULIO SN Y LUIS ALVAN REF A 2 CUADROS DEL CYBER CRIFER CASA AZUL DE 2 PISOS</v>
          </cell>
          <cell r="M5216" t="str">
            <v>1314255405001</v>
          </cell>
          <cell r="N5216" t="str">
            <v>0985798654</v>
          </cell>
          <cell r="O5216" t="str">
            <v/>
          </cell>
          <cell r="P5216" t="str">
            <v>JIPIJAPA</v>
          </cell>
          <cell r="Q5216" t="str">
            <v>JIPIJAPA</v>
          </cell>
          <cell r="R5216" t="str">
            <v>MANABI</v>
          </cell>
          <cell r="T5216" t="str">
            <v>TRAMACO</v>
          </cell>
          <cell r="U5216" t="str">
            <v>FLEXNETUIO_PROVINCIA</v>
          </cell>
          <cell r="V5216">
            <v>1</v>
          </cell>
          <cell r="W5216">
            <v>1</v>
          </cell>
          <cell r="X5216" t="str">
            <v>FLEXNET ECUADOR - MDELIVERY</v>
          </cell>
          <cell r="Y5216" t="str">
            <v>CALLE 28 DE JUNIO S/N Y GARCIA MORENO ENTRADA LLANO GRANDE</v>
          </cell>
        </row>
        <row r="5217">
          <cell r="A5217" t="str">
            <v>2481973</v>
          </cell>
          <cell r="B5217">
            <v>492547</v>
          </cell>
          <cell r="C5217" t="str">
            <v>2481973</v>
          </cell>
          <cell r="D5217" t="str">
            <v>MDELIVERY</v>
          </cell>
          <cell r="E5217" t="str">
            <v>DESPACHO</v>
          </cell>
          <cell r="F5217" t="str">
            <v>NORMAL</v>
          </cell>
          <cell r="G5217" t="str">
            <v>031080002481973</v>
          </cell>
          <cell r="H5217">
            <v>44935</v>
          </cell>
          <cell r="I5217" t="str">
            <v>ENTREGADO</v>
          </cell>
          <cell r="J5217">
            <v>44936</v>
          </cell>
          <cell r="K5217" t="str">
            <v>SILVIO PATRICIO VASQUEZ PISCO_SILVIO PATRICIO VASQUEZ PISCO</v>
          </cell>
          <cell r="L5217" t="str">
            <v xml:space="preserve">MANABi BOLIVAR 227 Y ESPEJO CASA DE 2 PISOS CON 3 PUERTAS LANFORD BLANCAS CON CERaMICA A MEDIA ALTURA POR MOSAICO AMADERADO JUNTO AL COLEGIO SAN FRANCISCO DE ASIS COMUNICARSE EL SR ANTES DE ACERCARSE </v>
          </cell>
          <cell r="M5217" t="str">
            <v>1312549338001</v>
          </cell>
          <cell r="N5217" t="str">
            <v>0983712997</v>
          </cell>
          <cell r="O5217" t="str">
            <v/>
          </cell>
          <cell r="P5217" t="str">
            <v>PORTOVIEJO</v>
          </cell>
          <cell r="Q5217" t="str">
            <v>PORTOVIEJO</v>
          </cell>
          <cell r="R5217" t="str">
            <v>MANABI</v>
          </cell>
          <cell r="T5217" t="str">
            <v>TRAMACO</v>
          </cell>
          <cell r="U5217" t="str">
            <v>FLEXNETUIO_PROVINCIA</v>
          </cell>
          <cell r="V5217">
            <v>1</v>
          </cell>
          <cell r="W5217">
            <v>1</v>
          </cell>
          <cell r="X5217" t="str">
            <v>FLEXNET ECUADOR - MDELIVERY</v>
          </cell>
          <cell r="Y5217" t="str">
            <v>CALLE 28 DE JUNIO S/N Y GARCIA MORENO ENTRADA LLANO GRANDE</v>
          </cell>
        </row>
        <row r="5218">
          <cell r="A5218" t="str">
            <v>2481974</v>
          </cell>
          <cell r="B5218">
            <v>492548</v>
          </cell>
          <cell r="C5218" t="str">
            <v>2481974</v>
          </cell>
          <cell r="D5218" t="str">
            <v>MDELIVERY</v>
          </cell>
          <cell r="E5218" t="str">
            <v>DESPACHO</v>
          </cell>
          <cell r="F5218" t="str">
            <v>DERIVADO PICK UP</v>
          </cell>
          <cell r="G5218" t="str">
            <v>031080002481974</v>
          </cell>
          <cell r="H5218">
            <v>44935</v>
          </cell>
          <cell r="I5218" t="str">
            <v>ENTREGADO</v>
          </cell>
          <cell r="J5218">
            <v>44940</v>
          </cell>
          <cell r="K5218" t="str">
            <v>ORLANDO JOSUE SANCHEZ CASTRO_ORLANDO JOSUE SANCHEZ CASTRO</v>
          </cell>
          <cell r="L5218" t="str">
            <v>LOS RiOS RETIRA EN TRAMACO EXPRESS AV 7 DE OCTUBRE 302 Y TERCERA ESQUINA RETIRA EN TRAMACO EXPRESS</v>
          </cell>
          <cell r="M5218" t="str">
            <v>0953075983001</v>
          </cell>
          <cell r="N5218" t="str">
            <v>0997717992</v>
          </cell>
          <cell r="O5218" t="str">
            <v/>
          </cell>
          <cell r="P5218" t="str">
            <v>QUEVEDO</v>
          </cell>
          <cell r="Q5218" t="str">
            <v>QUEVEDO</v>
          </cell>
          <cell r="R5218" t="str">
            <v>LOS RIOS</v>
          </cell>
          <cell r="T5218" t="str">
            <v>TRAMACO</v>
          </cell>
          <cell r="U5218" t="str">
            <v>FLEXNETUIO_PROVINCIA</v>
          </cell>
          <cell r="V5218">
            <v>1</v>
          </cell>
          <cell r="W5218">
            <v>1</v>
          </cell>
          <cell r="X5218" t="str">
            <v>FLEXNET ECUADOR - MDELIVERY</v>
          </cell>
          <cell r="Y5218" t="str">
            <v>CALLE 28 DE JUNIO S/N Y GARCIA MORENO ENTRADA LLANO GRANDE</v>
          </cell>
        </row>
        <row r="5219">
          <cell r="A5219" t="str">
            <v>2481976</v>
          </cell>
          <cell r="B5219">
            <v>492549</v>
          </cell>
          <cell r="C5219" t="str">
            <v>2481976</v>
          </cell>
          <cell r="D5219" t="str">
            <v>MDELIVERY</v>
          </cell>
          <cell r="E5219" t="str">
            <v>DESPACHO</v>
          </cell>
          <cell r="F5219" t="str">
            <v>NORMAL</v>
          </cell>
          <cell r="G5219" t="str">
            <v>FT78491</v>
          </cell>
          <cell r="H5219">
            <v>44935</v>
          </cell>
          <cell r="I5219" t="str">
            <v>ENTREGADO</v>
          </cell>
          <cell r="J5219">
            <v>44936</v>
          </cell>
          <cell r="K5219" t="str">
            <v>ALEXANDER PEREZ LLANOS_ALEXANDER PEREZ LLANOS</v>
          </cell>
          <cell r="L5219" t="str">
            <v>GUAYAS PARROQUIA COOP MUCHO LOTE 1 BASTION POPULAR BLOQUE 5 MNZANA 3 10 SN SOLAR 1 REF ATRaS DEL CENTRO DE ACOPIO URBACEO TRABAJA EN SERVICNTRO TECNIPLAS TALLER AUTOMOTRIS AREA DE ENDEREZADA Y PINTURA</v>
          </cell>
          <cell r="M5219" t="str">
            <v>0965518491001</v>
          </cell>
          <cell r="N5219" t="str">
            <v>0959928795</v>
          </cell>
          <cell r="O5219" t="str">
            <v/>
          </cell>
          <cell r="P5219" t="str">
            <v>GUAYAQUIL</v>
          </cell>
          <cell r="Q5219" t="str">
            <v>GUAYAQUIL</v>
          </cell>
          <cell r="R5219" t="str">
            <v>GUAYAS</v>
          </cell>
          <cell r="T5219" t="str">
            <v>ITSACOURIER</v>
          </cell>
          <cell r="U5219" t="str">
            <v>FLEXNETUIO_GYE</v>
          </cell>
          <cell r="V5219">
            <v>1</v>
          </cell>
          <cell r="W5219">
            <v>1</v>
          </cell>
          <cell r="X5219" t="str">
            <v>FLEXNET ECUADOR - MDELIVERY</v>
          </cell>
          <cell r="Y5219" t="str">
            <v>CALLE 28 DE JUNIO S/N Y GARCIA MORENO ENTRADA LLANO GRANDE</v>
          </cell>
        </row>
        <row r="5220">
          <cell r="A5220" t="str">
            <v>2481977</v>
          </cell>
          <cell r="B5220">
            <v>492550</v>
          </cell>
          <cell r="C5220" t="str">
            <v>2481977</v>
          </cell>
          <cell r="D5220" t="str">
            <v>MDELIVERY</v>
          </cell>
          <cell r="E5220" t="str">
            <v>DESPACHO</v>
          </cell>
          <cell r="F5220" t="str">
            <v>NORMAL</v>
          </cell>
          <cell r="G5220" t="str">
            <v>FT78490</v>
          </cell>
          <cell r="H5220">
            <v>44935</v>
          </cell>
          <cell r="I5220" t="str">
            <v>ENTREGADO</v>
          </cell>
          <cell r="J5220">
            <v>44936</v>
          </cell>
          <cell r="K5220" t="str">
            <v>GEORGE ANDREWS FRANCO YAGUAL_GEORGE ANDREWS FRANCO YAGUAL</v>
          </cell>
          <cell r="L5220" t="str">
            <v>GUAYAS GUAYAQUIL LAFLORIDA 2DO PASAJE 56 NO AV 56NO ATRAS DEL TIA LOMAS DE LA FLORIDA COMISARIATO DEL CONTRUCTOR AL LADO CASA COLOR MELON PLNATA BAJA COO 2 129800770073602 79 94976282119751</v>
          </cell>
          <cell r="M5220" t="str">
            <v>0954351151001</v>
          </cell>
          <cell r="N5220" t="str">
            <v>0994812050</v>
          </cell>
          <cell r="O5220" t="str">
            <v/>
          </cell>
          <cell r="P5220" t="str">
            <v>GUAYAQUIL</v>
          </cell>
          <cell r="Q5220" t="str">
            <v>GUAYAQUIL</v>
          </cell>
          <cell r="R5220" t="str">
            <v>GUAYAS</v>
          </cell>
          <cell r="T5220" t="str">
            <v>ITSACOURIER</v>
          </cell>
          <cell r="U5220" t="str">
            <v>FLEXNETUIO_GYE</v>
          </cell>
          <cell r="V5220">
            <v>1</v>
          </cell>
          <cell r="W5220">
            <v>1</v>
          </cell>
          <cell r="X5220" t="str">
            <v>FLEXNET ECUADOR - MDELIVERY</v>
          </cell>
          <cell r="Y5220" t="str">
            <v>CALLE 28 DE JUNIO S/N Y GARCIA MORENO ENTRADA LLANO GRANDE</v>
          </cell>
        </row>
        <row r="5221">
          <cell r="A5221" t="str">
            <v>2481978_1</v>
          </cell>
          <cell r="B5221">
            <v>492551</v>
          </cell>
          <cell r="C5221" t="str">
            <v>2481978_1</v>
          </cell>
          <cell r="D5221" t="str">
            <v>MDELIVERY</v>
          </cell>
          <cell r="E5221" t="str">
            <v>DESPACHO</v>
          </cell>
          <cell r="F5221" t="str">
            <v>NORMAL</v>
          </cell>
          <cell r="G5221" t="str">
            <v>031080024819781</v>
          </cell>
          <cell r="H5221">
            <v>44935</v>
          </cell>
          <cell r="I5221" t="str">
            <v>ENTREGADO</v>
          </cell>
          <cell r="J5221">
            <v>44936</v>
          </cell>
          <cell r="K5221" t="str">
            <v>JOSTIN JESuS RIVAS ESPINOZA WILMA ISABEL TORO ALTAMIRANO C I 0959004730 NUMERO DE CONTACTO 0983126200_JOSTIN JESuS RIVAS ESPINOZA</v>
          </cell>
          <cell r="L5221" t="str">
            <v>GUAYAS PETRILLO SECTOR LA PRIMAVERA KM 30 VIA DAULE MANZANA 12 SOLAR 7 CASA DE 2 PISOS COLOR AZUL INGRESANDO POR LA CRUZ AZUL DE PETRILLO HASTA LA CANCHA A LA PRIMERA CUADRA A MANO IZQUIERDA COMUNICAR</v>
          </cell>
          <cell r="M5221" t="str">
            <v>0944209683001</v>
          </cell>
          <cell r="N5221" t="str">
            <v>0983126200</v>
          </cell>
          <cell r="O5221" t="str">
            <v/>
          </cell>
          <cell r="P5221" t="str">
            <v>NOBOL</v>
          </cell>
          <cell r="Q5221" t="str">
            <v>NOBOL</v>
          </cell>
          <cell r="R5221" t="str">
            <v>GUAYAS</v>
          </cell>
          <cell r="T5221" t="str">
            <v>TRAMACO</v>
          </cell>
          <cell r="U5221" t="str">
            <v>FLEXNETUIO_PROVINCIA</v>
          </cell>
          <cell r="V5221">
            <v>1</v>
          </cell>
          <cell r="W5221">
            <v>1</v>
          </cell>
          <cell r="X5221" t="str">
            <v>FLEXNET ECUADOR - MDELIVERY</v>
          </cell>
          <cell r="Y5221" t="str">
            <v>CALLE 28 DE JUNIO S/N Y GARCIA MORENO ENTRADA LLANO GRANDE</v>
          </cell>
        </row>
        <row r="5222">
          <cell r="A5222" t="str">
            <v>2481979</v>
          </cell>
          <cell r="B5222">
            <v>492552</v>
          </cell>
          <cell r="C5222" t="str">
            <v>2481979</v>
          </cell>
          <cell r="D5222" t="str">
            <v>MDELIVERY</v>
          </cell>
          <cell r="E5222" t="str">
            <v>DESPACHO</v>
          </cell>
          <cell r="F5222" t="str">
            <v>NORMAL</v>
          </cell>
          <cell r="G5222" t="str">
            <v>FT78422</v>
          </cell>
          <cell r="H5222">
            <v>44935</v>
          </cell>
          <cell r="I5222" t="str">
            <v>ENTREGADO</v>
          </cell>
          <cell r="J5222">
            <v>44936</v>
          </cell>
          <cell r="K5222" t="str">
            <v xml:space="preserve">CECILIA ALEXANDRA ARDILA CHASI C I 1718530841_TRUJILLO DUQUE E HIJOS CIA LTDA </v>
          </cell>
          <cell r="L5222" t="str">
            <v xml:space="preserve"> PICHINCHA CUMBAYA AV INTEROCEANICA LOTE 10 FRENTE AL CENTRO COMERCIAL SCALA SHOPPING LOCAL COMERCIAL “TRUJILLO DUQUE FERRETERIA COMUNICARSE CON LA SRA ANTES DE ACERCARSE AL LUGAR </v>
          </cell>
          <cell r="M5222" t="str">
            <v>1791712374001</v>
          </cell>
          <cell r="N5222" t="str">
            <v>0983218985</v>
          </cell>
          <cell r="O5222" t="str">
            <v/>
          </cell>
          <cell r="P5222" t="str">
            <v>QUITO</v>
          </cell>
          <cell r="Q5222" t="str">
            <v>QUITO</v>
          </cell>
          <cell r="R5222" t="str">
            <v>PICHINCHA</v>
          </cell>
          <cell r="T5222" t="str">
            <v>FLEXTRANS UIO</v>
          </cell>
          <cell r="U5222" t="str">
            <v>FLEXNETUIO_LOCAL</v>
          </cell>
          <cell r="V5222">
            <v>1</v>
          </cell>
          <cell r="W5222">
            <v>1</v>
          </cell>
          <cell r="X5222" t="str">
            <v>FLEXNET ECUADOR - MDELIVERY</v>
          </cell>
          <cell r="Y5222" t="str">
            <v>CALLE 28 DE JUNIO S/N Y GARCIA MORENO ENTRADA LLANO GRANDE</v>
          </cell>
        </row>
        <row r="5223">
          <cell r="A5223" t="str">
            <v>2481980</v>
          </cell>
          <cell r="B5223">
            <v>492553</v>
          </cell>
          <cell r="C5223" t="str">
            <v>2481980</v>
          </cell>
          <cell r="D5223" t="str">
            <v>MDELIVERY</v>
          </cell>
          <cell r="E5223" t="str">
            <v>DESPACHO</v>
          </cell>
          <cell r="F5223" t="str">
            <v>NORMAL</v>
          </cell>
          <cell r="G5223" t="str">
            <v>FT78467</v>
          </cell>
          <cell r="H5223">
            <v>44935</v>
          </cell>
          <cell r="I5223" t="str">
            <v>ENTREGADO</v>
          </cell>
          <cell r="J5223">
            <v>44936</v>
          </cell>
          <cell r="K5223" t="str">
            <v xml:space="preserve">GUARDIA TURNO_TELCONET S A </v>
          </cell>
          <cell r="L5223" t="str">
            <v xml:space="preserve"> GUAYAS GUAYAQUIL Kennedy Norte Mz 109 solar 21 En la garita de los agentes de seguridad </v>
          </cell>
          <cell r="M5223" t="str">
            <v>0991327371001</v>
          </cell>
          <cell r="N5223" t="str">
            <v>995551760</v>
          </cell>
          <cell r="O5223" t="str">
            <v/>
          </cell>
          <cell r="P5223" t="str">
            <v>GUAYAQUIL</v>
          </cell>
          <cell r="Q5223" t="str">
            <v>GUAYAQUIL</v>
          </cell>
          <cell r="R5223" t="str">
            <v>GUAYAS</v>
          </cell>
          <cell r="T5223" t="str">
            <v>ITSACOURIER</v>
          </cell>
          <cell r="U5223" t="str">
            <v>FLEXNETUIO_GYE</v>
          </cell>
          <cell r="V5223">
            <v>1</v>
          </cell>
          <cell r="W5223">
            <v>1</v>
          </cell>
          <cell r="X5223" t="str">
            <v>FLEXNET ECUADOR - MDELIVERY</v>
          </cell>
          <cell r="Y5223" t="str">
            <v>CALLE 28 DE JUNIO S/N Y GARCIA MORENO ENTRADA LLANO GRANDE</v>
          </cell>
        </row>
        <row r="5224">
          <cell r="A5224" t="str">
            <v>2481993</v>
          </cell>
          <cell r="B5224">
            <v>492554</v>
          </cell>
          <cell r="C5224" t="str">
            <v>2481993</v>
          </cell>
          <cell r="D5224" t="str">
            <v>MDELIVERY</v>
          </cell>
          <cell r="E5224" t="str">
            <v>DESPACHO</v>
          </cell>
          <cell r="F5224" t="str">
            <v>NORMAL</v>
          </cell>
          <cell r="G5224" t="str">
            <v>FT78483</v>
          </cell>
          <cell r="H5224">
            <v>44935</v>
          </cell>
          <cell r="I5224" t="str">
            <v>ENTREGADO</v>
          </cell>
          <cell r="J5224">
            <v>44936</v>
          </cell>
          <cell r="K5224" t="str">
            <v>LADY CAROLINA GARCIA ARANDA_LADY CAROLINA GARCIA ARANDA</v>
          </cell>
          <cell r="L5224" t="str">
            <v>GUAYAS LOS VERGELES PARROQUIA TARQUI AUTOPISTA NARSISA DE JUESUS MANAZA 0041 SOLAR 2A OOPERATIVA CERRO COLORADO A LA ALTURA DE LA GASOLINERA PRIMAX EDIFICO 3 PLANTAS COLOR VIDRIOS AZULES Y VEIGUE TIEN</v>
          </cell>
          <cell r="M5224" t="str">
            <v>0924733496001</v>
          </cell>
          <cell r="N5224" t="str">
            <v>0981695794</v>
          </cell>
          <cell r="O5224" t="str">
            <v/>
          </cell>
          <cell r="P5224" t="str">
            <v>GUAYAQUIL</v>
          </cell>
          <cell r="Q5224" t="str">
            <v>GUAYAQUIL</v>
          </cell>
          <cell r="R5224" t="str">
            <v>GUAYAS</v>
          </cell>
          <cell r="T5224" t="str">
            <v>ITSACOURIER</v>
          </cell>
          <cell r="U5224" t="str">
            <v>FLEXNETUIO_GYE</v>
          </cell>
          <cell r="V5224">
            <v>1</v>
          </cell>
          <cell r="W5224">
            <v>1</v>
          </cell>
          <cell r="X5224" t="str">
            <v>FLEXNET ECUADOR - MDELIVERY</v>
          </cell>
          <cell r="Y5224" t="str">
            <v>CALLE 28 DE JUNIO S/N Y GARCIA MORENO ENTRADA LLANO GRANDE</v>
          </cell>
        </row>
        <row r="5225">
          <cell r="A5225" t="str">
            <v>2481994_1</v>
          </cell>
          <cell r="B5225">
            <v>492555</v>
          </cell>
          <cell r="C5225" t="str">
            <v>2481994_1</v>
          </cell>
          <cell r="D5225" t="str">
            <v>MDELIVERY</v>
          </cell>
          <cell r="E5225" t="str">
            <v>DESPACHO</v>
          </cell>
          <cell r="F5225" t="str">
            <v>NORMAL</v>
          </cell>
          <cell r="G5225" t="str">
            <v>031080024819941</v>
          </cell>
          <cell r="H5225">
            <v>44935</v>
          </cell>
          <cell r="I5225" t="str">
            <v>ENTREGADO</v>
          </cell>
          <cell r="J5225">
            <v>44943</v>
          </cell>
          <cell r="K5225" t="str">
            <v xml:space="preserve">Zully Amarilis Macias Quijije_BANCO GUAYAQUIL S A </v>
          </cell>
          <cell r="L5225" t="str">
            <v xml:space="preserve"> MANABI JIPIJAPA calles 9 de octubre banco Guayaquil planta baja bolivar banco Guayaquil planta baja </v>
          </cell>
          <cell r="M5225" t="str">
            <v>0990049459001</v>
          </cell>
          <cell r="N5225" t="str">
            <v>0981580054</v>
          </cell>
          <cell r="O5225" t="str">
            <v/>
          </cell>
          <cell r="P5225" t="str">
            <v>JIPIJAPA</v>
          </cell>
          <cell r="Q5225" t="str">
            <v>JIPIJAPA</v>
          </cell>
          <cell r="R5225" t="str">
            <v>MANABI</v>
          </cell>
          <cell r="T5225" t="str">
            <v>TRAMACO</v>
          </cell>
          <cell r="U5225" t="str">
            <v>FLEXNETUIO_PROVINCIA</v>
          </cell>
          <cell r="V5225">
            <v>1</v>
          </cell>
          <cell r="W5225">
            <v>1</v>
          </cell>
          <cell r="X5225" t="str">
            <v>FLEXNET ECUADOR - MDELIVERY</v>
          </cell>
          <cell r="Y5225" t="str">
            <v>CALLE 28 DE JUNIO S/N Y GARCIA MORENO ENTRADA LLANO GRANDE</v>
          </cell>
        </row>
        <row r="5226">
          <cell r="A5226" t="str">
            <v>2481995</v>
          </cell>
          <cell r="B5226">
            <v>492556</v>
          </cell>
          <cell r="C5226" t="str">
            <v>2481995</v>
          </cell>
          <cell r="D5226" t="str">
            <v>MDELIVERY</v>
          </cell>
          <cell r="E5226" t="str">
            <v>DESPACHO</v>
          </cell>
          <cell r="F5226" t="str">
            <v>NORMAL</v>
          </cell>
          <cell r="G5226" t="str">
            <v>FT78469</v>
          </cell>
          <cell r="H5226">
            <v>44935</v>
          </cell>
          <cell r="I5226" t="str">
            <v>ENTREGADO</v>
          </cell>
          <cell r="J5226">
            <v>44936</v>
          </cell>
          <cell r="K5226" t="str">
            <v>SAMY SaNCHEZ_AROMAS Y SABORES DEL ECUADOR AROMACACAO CIA LTDA</v>
          </cell>
          <cell r="L5226" t="str">
            <v xml:space="preserve">Guayaquil Av Juan Tanca Marengo km 1 5 CC dicentro planta alta oficina 29 </v>
          </cell>
          <cell r="M5226" t="str">
            <v>0992955341001</v>
          </cell>
          <cell r="N5226" t="str">
            <v>0991241156</v>
          </cell>
          <cell r="O5226" t="str">
            <v/>
          </cell>
          <cell r="P5226" t="str">
            <v>GUAYAQUIL</v>
          </cell>
          <cell r="Q5226" t="str">
            <v>GUAYAQUIL</v>
          </cell>
          <cell r="R5226" t="str">
            <v>GUAYAS</v>
          </cell>
          <cell r="T5226" t="str">
            <v>ITSACOURIER</v>
          </cell>
          <cell r="U5226" t="str">
            <v>FLEXNETUIO_GYE</v>
          </cell>
          <cell r="V5226">
            <v>1</v>
          </cell>
          <cell r="W5226">
            <v>1</v>
          </cell>
          <cell r="X5226" t="str">
            <v>FLEXNET ECUADOR - MDELIVERY</v>
          </cell>
          <cell r="Y5226" t="str">
            <v>CALLE 28 DE JUNIO S/N Y GARCIA MORENO ENTRADA LLANO GRANDE</v>
          </cell>
        </row>
        <row r="5227">
          <cell r="A5227" t="str">
            <v>2481996</v>
          </cell>
          <cell r="B5227">
            <v>492557</v>
          </cell>
          <cell r="C5227" t="str">
            <v>2481996</v>
          </cell>
          <cell r="D5227" t="str">
            <v>MDELIVERY</v>
          </cell>
          <cell r="E5227" t="str">
            <v>DESPACHO</v>
          </cell>
          <cell r="F5227" t="str">
            <v>NORMAL</v>
          </cell>
          <cell r="G5227" t="str">
            <v>031080002481996</v>
          </cell>
          <cell r="H5227">
            <v>44935</v>
          </cell>
          <cell r="I5227" t="str">
            <v>ENTREGADO</v>
          </cell>
          <cell r="J5227">
            <v>44937</v>
          </cell>
          <cell r="K5227" t="str">
            <v>Paulina Quinchuela Silva_SALVADOR GIOVANNI GUANULEMA</v>
          </cell>
          <cell r="L5227" t="str">
            <v>Ricardo Descalzi y Manuel Maria Sanchez manzana G casa 4 Referencia casa amarilla de 2 plantas frente a la sede de taxis General Barriga junto al rompe velocidades</v>
          </cell>
          <cell r="M5227" t="str">
            <v>0200970952001</v>
          </cell>
          <cell r="N5227" t="str">
            <v>0998494814</v>
          </cell>
          <cell r="O5227" t="str">
            <v/>
          </cell>
          <cell r="P5227" t="str">
            <v>RIOBAMBA</v>
          </cell>
          <cell r="Q5227" t="str">
            <v>RIOBAMBA</v>
          </cell>
          <cell r="R5227" t="str">
            <v>CHIMBORAZO</v>
          </cell>
          <cell r="T5227" t="str">
            <v>TRAMACO</v>
          </cell>
          <cell r="U5227" t="str">
            <v>FLEXNETUIO_PROVINCIA</v>
          </cell>
          <cell r="V5227">
            <v>1</v>
          </cell>
          <cell r="W5227">
            <v>1</v>
          </cell>
          <cell r="X5227" t="str">
            <v>FLEXNET ECUADOR - MDELIVERY</v>
          </cell>
          <cell r="Y5227" t="str">
            <v>CALLE 28 DE JUNIO S/N Y GARCIA MORENO ENTRADA LLANO GRANDE</v>
          </cell>
        </row>
        <row r="5228">
          <cell r="A5228" t="str">
            <v>2481997</v>
          </cell>
          <cell r="B5228">
            <v>492558</v>
          </cell>
          <cell r="C5228" t="str">
            <v>2481997</v>
          </cell>
          <cell r="D5228" t="str">
            <v>MDELIVERY</v>
          </cell>
          <cell r="E5228" t="str">
            <v>DESPACHO</v>
          </cell>
          <cell r="F5228" t="str">
            <v>NORMAL</v>
          </cell>
          <cell r="G5228" t="str">
            <v>031080002481997</v>
          </cell>
          <cell r="H5228">
            <v>44935</v>
          </cell>
          <cell r="I5228" t="str">
            <v>ENTREGADO</v>
          </cell>
          <cell r="J5228">
            <v>44938</v>
          </cell>
          <cell r="K5228" t="str">
            <v>KLEVER MIGUEL TAMBO JARAMILLO_KLEVER MIGUEL TAMBO JARAMILLO</v>
          </cell>
          <cell r="L5228" t="str">
            <v>punsara chico loja manuel cevallos y yosef bernell cerca de la escuela punsara chico</v>
          </cell>
          <cell r="M5228" t="str">
            <v>1104249055001</v>
          </cell>
          <cell r="N5228" t="str">
            <v>0981463904</v>
          </cell>
          <cell r="O5228" t="str">
            <v/>
          </cell>
          <cell r="P5228" t="str">
            <v>LOJA</v>
          </cell>
          <cell r="Q5228" t="str">
            <v>LOJA</v>
          </cell>
          <cell r="R5228" t="str">
            <v>LOJA</v>
          </cell>
          <cell r="T5228" t="str">
            <v>TRAMACO</v>
          </cell>
          <cell r="U5228" t="str">
            <v>FLEXNETUIO_PROVINCIA</v>
          </cell>
          <cell r="V5228">
            <v>1</v>
          </cell>
          <cell r="W5228">
            <v>1</v>
          </cell>
          <cell r="X5228" t="str">
            <v>FLEXNET ECUADOR - MDELIVERY</v>
          </cell>
          <cell r="Y5228" t="str">
            <v>CALLE 28 DE JUNIO S/N Y GARCIA MORENO ENTRADA LLANO GRANDE</v>
          </cell>
        </row>
        <row r="5229">
          <cell r="A5229" t="str">
            <v>2481998</v>
          </cell>
          <cell r="B5229">
            <v>492559</v>
          </cell>
          <cell r="C5229" t="str">
            <v>2481998</v>
          </cell>
          <cell r="D5229" t="str">
            <v>MDELIVERY</v>
          </cell>
          <cell r="E5229" t="str">
            <v>DESPACHO</v>
          </cell>
          <cell r="F5229" t="str">
            <v>NORMAL</v>
          </cell>
          <cell r="G5229" t="str">
            <v>031080002481998</v>
          </cell>
          <cell r="H5229">
            <v>44935</v>
          </cell>
          <cell r="I5229" t="str">
            <v>ENTREGADO</v>
          </cell>
          <cell r="J5229">
            <v>44936</v>
          </cell>
          <cell r="K5229" t="str">
            <v xml:space="preserve">EDGAR ARELLANO_ALIMENTOS YUPI S A </v>
          </cell>
          <cell r="L5229" t="str">
            <v xml:space="preserve">LOTIZACION INMACONSA MZ 18 SOLAR 2 INTERSEC MANGOS OF PB VIA DAULE KM 10 1 2 GUAYAQUIL SANTA LUCIA GUAYAS REGION COSTA </v>
          </cell>
          <cell r="M5229" t="str">
            <v>1791895843001</v>
          </cell>
          <cell r="N5229" t="str">
            <v>0981825715</v>
          </cell>
          <cell r="O5229" t="str">
            <v/>
          </cell>
          <cell r="P5229" t="str">
            <v>GUAYAQUIL</v>
          </cell>
          <cell r="Q5229" t="str">
            <v>GUAYAQUIL</v>
          </cell>
          <cell r="R5229" t="str">
            <v>GUAYAS</v>
          </cell>
          <cell r="T5229" t="str">
            <v>TRAMACO</v>
          </cell>
          <cell r="U5229" t="str">
            <v>FLEXNETUIO_GYE</v>
          </cell>
          <cell r="V5229">
            <v>1</v>
          </cell>
          <cell r="W5229">
            <v>1</v>
          </cell>
          <cell r="X5229" t="str">
            <v>FLEXNET ECUADOR - MDELIVERY</v>
          </cell>
          <cell r="Y5229" t="str">
            <v>CALLE 28 DE JUNIO S/N Y GARCIA MORENO ENTRADA LLANO GRANDE</v>
          </cell>
        </row>
        <row r="5230">
          <cell r="A5230" t="str">
            <v>2482004</v>
          </cell>
          <cell r="B5230">
            <v>492514</v>
          </cell>
          <cell r="C5230" t="str">
            <v>2482004</v>
          </cell>
          <cell r="D5230" t="str">
            <v>MDELIVERY</v>
          </cell>
          <cell r="E5230" t="str">
            <v>DESPACHO</v>
          </cell>
          <cell r="F5230" t="str">
            <v>EXPRESS</v>
          </cell>
          <cell r="G5230" t="str">
            <v>FTS45350</v>
          </cell>
          <cell r="H5230">
            <v>44935</v>
          </cell>
          <cell r="I5230" t="str">
            <v>ENTREGADO</v>
          </cell>
          <cell r="J5230">
            <v>44935</v>
          </cell>
          <cell r="K5230" t="str">
            <v>CHRISTIAN XAVIER MERLO LOPEZ_CHRISTIAN XAVIER MERLO LOPEZ</v>
          </cell>
          <cell r="L5230" t="str">
            <v>AMAZONAS Y JAPON EDIFICIO CONTRALORIA GENERAL DEL ESTADO</v>
          </cell>
          <cell r="M5230" t="str">
            <v>1721601068001</v>
          </cell>
          <cell r="N5230" t="str">
            <v>0987038525</v>
          </cell>
          <cell r="O5230" t="str">
            <v/>
          </cell>
          <cell r="P5230" t="str">
            <v>QUITO</v>
          </cell>
          <cell r="Q5230" t="str">
            <v>QUITO</v>
          </cell>
          <cell r="R5230" t="str">
            <v>PICHINCHA</v>
          </cell>
          <cell r="T5230" t="str">
            <v>TRANSERVISS</v>
          </cell>
          <cell r="U5230" t="str">
            <v>FLEXNETUIO_LOCAL</v>
          </cell>
          <cell r="V5230">
            <v>1</v>
          </cell>
          <cell r="W5230">
            <v>1</v>
          </cell>
          <cell r="X5230" t="str">
            <v>FLEXNET ECUADOR - MDELIVERY</v>
          </cell>
          <cell r="Y5230" t="str">
            <v>CALLE 28 DE JUNIO S/N Y GARCIA MORENO ENTRADA LLANO GRANDE</v>
          </cell>
        </row>
        <row r="5231">
          <cell r="A5231" t="str">
            <v>2481924</v>
          </cell>
          <cell r="B5231">
            <v>492516</v>
          </cell>
          <cell r="C5231" t="str">
            <v>2481924</v>
          </cell>
          <cell r="D5231" t="str">
            <v>MDELIVERY</v>
          </cell>
          <cell r="E5231" t="str">
            <v>DESPACHO</v>
          </cell>
          <cell r="F5231" t="str">
            <v>NORMAL</v>
          </cell>
          <cell r="G5231" t="str">
            <v>031080002481924</v>
          </cell>
          <cell r="H5231">
            <v>44935</v>
          </cell>
          <cell r="I5231" t="str">
            <v>ENTREGADO</v>
          </cell>
          <cell r="J5231">
            <v>44936</v>
          </cell>
          <cell r="K5231" t="str">
            <v>Rebeca Briones_ LABORATORIOS SIEGFRIED S A</v>
          </cell>
          <cell r="L5231" t="str">
            <v>Kilometro 9 5 via Daule frente al Regimiento Huancavilca SN Manzana 8 Solar 7</v>
          </cell>
          <cell r="M5231" t="str">
            <v>1791897498001</v>
          </cell>
          <cell r="N5231" t="str">
            <v>024009600</v>
          </cell>
          <cell r="O5231" t="str">
            <v/>
          </cell>
          <cell r="P5231" t="str">
            <v>GUAYAQUIL</v>
          </cell>
          <cell r="Q5231" t="str">
            <v>GUAYAQUIL</v>
          </cell>
          <cell r="R5231" t="str">
            <v>GUAYAS</v>
          </cell>
          <cell r="T5231" t="str">
            <v>TRAMACO</v>
          </cell>
          <cell r="U5231" t="str">
            <v>FLEXNETUIO_GYE</v>
          </cell>
          <cell r="V5231">
            <v>1</v>
          </cell>
          <cell r="W5231">
            <v>1</v>
          </cell>
          <cell r="X5231" t="str">
            <v>FLEXNET ECUADOR - MDELIVERY</v>
          </cell>
          <cell r="Y5231" t="str">
            <v>CALLE 28 DE JUNIO S/N Y GARCIA MORENO ENTRADA LLANO GRANDE</v>
          </cell>
        </row>
        <row r="5232">
          <cell r="A5232" t="str">
            <v>2481925</v>
          </cell>
          <cell r="B5232">
            <v>492517</v>
          </cell>
          <cell r="C5232" t="str">
            <v>2481925</v>
          </cell>
          <cell r="D5232" t="str">
            <v>MDELIVERY</v>
          </cell>
          <cell r="E5232" t="str">
            <v>DESPACHO</v>
          </cell>
          <cell r="F5232" t="str">
            <v>NORMAL</v>
          </cell>
          <cell r="G5232" t="str">
            <v>FT78423</v>
          </cell>
          <cell r="H5232">
            <v>44935</v>
          </cell>
          <cell r="I5232" t="str">
            <v>ENTREGADO</v>
          </cell>
          <cell r="J5232">
            <v>44936</v>
          </cell>
          <cell r="K5232" t="str">
            <v xml:space="preserve">GABRIELA VACA_ LABORATORIOS SIEGFRIED S A </v>
          </cell>
          <cell r="L5232" t="str">
            <v>Av Republica de El Salvador N34 493 170135 Edificio Torre Gibraltar PB</v>
          </cell>
          <cell r="M5232" t="str">
            <v>1791897498001</v>
          </cell>
          <cell r="N5232" t="str">
            <v>024009600</v>
          </cell>
          <cell r="O5232" t="str">
            <v/>
          </cell>
          <cell r="P5232" t="str">
            <v>QUITO</v>
          </cell>
          <cell r="Q5232" t="str">
            <v>QUITO</v>
          </cell>
          <cell r="R5232" t="str">
            <v>PICHINCHA</v>
          </cell>
          <cell r="T5232" t="str">
            <v>FLEXTRANS UIO</v>
          </cell>
          <cell r="U5232" t="str">
            <v>FLEXNETUIO_LOCAL</v>
          </cell>
          <cell r="V5232">
            <v>1</v>
          </cell>
          <cell r="W5232">
            <v>1</v>
          </cell>
          <cell r="X5232" t="str">
            <v>FLEXNET ECUADOR - MDELIVERY</v>
          </cell>
          <cell r="Y5232" t="str">
            <v>CALLE 28 DE JUNIO S/N Y GARCIA MORENO ENTRADA LLANO GRANDE</v>
          </cell>
        </row>
        <row r="5233">
          <cell r="A5233" t="str">
            <v>2481927</v>
          </cell>
          <cell r="B5233">
            <v>492518</v>
          </cell>
          <cell r="C5233" t="str">
            <v>2481927</v>
          </cell>
          <cell r="D5233" t="str">
            <v>MDELIVERY</v>
          </cell>
          <cell r="E5233" t="str">
            <v>DESPACHO</v>
          </cell>
          <cell r="F5233" t="str">
            <v>NORMAL</v>
          </cell>
          <cell r="G5233" t="str">
            <v>FT78487</v>
          </cell>
          <cell r="H5233">
            <v>44935</v>
          </cell>
          <cell r="I5233" t="str">
            <v>ENTREGADO</v>
          </cell>
          <cell r="J5233">
            <v>44936</v>
          </cell>
          <cell r="K5233" t="str">
            <v xml:space="preserve">Bryan Jael Jimenez Aldaz_BANCO GUAYAQUIL S A </v>
          </cell>
          <cell r="L5233" t="str">
            <v xml:space="preserve"> GUAYAS GUAYAQUIL colinas de la alborada mz 792 v 67 av Antonio Cajamarca av base sur </v>
          </cell>
          <cell r="M5233" t="str">
            <v>0990049459001</v>
          </cell>
          <cell r="N5233" t="str">
            <v>998715979</v>
          </cell>
          <cell r="O5233" t="str">
            <v/>
          </cell>
          <cell r="P5233" t="str">
            <v>GUAYAQUIL</v>
          </cell>
          <cell r="Q5233" t="str">
            <v>GUAYAQUIL</v>
          </cell>
          <cell r="R5233" t="str">
            <v>GUAYAS</v>
          </cell>
          <cell r="T5233" t="str">
            <v>ITSACOURIER</v>
          </cell>
          <cell r="U5233" t="str">
            <v>FLEXNETUIO_GYE</v>
          </cell>
          <cell r="V5233">
            <v>1</v>
          </cell>
          <cell r="W5233">
            <v>1</v>
          </cell>
          <cell r="X5233" t="str">
            <v>FLEXNET ECUADOR - MDELIVERY</v>
          </cell>
          <cell r="Y5233" t="str">
            <v>CALLE 28 DE JUNIO S/N Y GARCIA MORENO ENTRADA LLANO GRANDE</v>
          </cell>
        </row>
        <row r="5234">
          <cell r="A5234" t="str">
            <v>2481928</v>
          </cell>
          <cell r="B5234">
            <v>492519</v>
          </cell>
          <cell r="C5234" t="str">
            <v>2481928</v>
          </cell>
          <cell r="D5234" t="str">
            <v>MDELIVERY</v>
          </cell>
          <cell r="E5234" t="str">
            <v>DESPACHO</v>
          </cell>
          <cell r="F5234" t="str">
            <v>NORMAL</v>
          </cell>
          <cell r="G5234" t="str">
            <v>FT78551</v>
          </cell>
          <cell r="H5234">
            <v>44935</v>
          </cell>
          <cell r="I5234" t="str">
            <v>ENTREGADO</v>
          </cell>
          <cell r="J5234">
            <v>44936</v>
          </cell>
          <cell r="K5234" t="str">
            <v>Jenny EgUez_ECUAPRIMAS</v>
          </cell>
          <cell r="L5234" t="str">
            <v xml:space="preserve">Edif Pucara Piso 11 alpina </v>
          </cell>
          <cell r="M5234" t="str">
            <v>0927929273</v>
          </cell>
          <cell r="N5234" t="str">
            <v>0983184256</v>
          </cell>
          <cell r="O5234" t="str">
            <v/>
          </cell>
          <cell r="P5234" t="str">
            <v>QUITO</v>
          </cell>
          <cell r="Q5234" t="str">
            <v>QUITO</v>
          </cell>
          <cell r="R5234" t="str">
            <v>PICHINCHA</v>
          </cell>
          <cell r="T5234" t="str">
            <v>FLEXTRANS UIO</v>
          </cell>
          <cell r="U5234" t="str">
            <v>FLEXNETUIO_LOCAL</v>
          </cell>
          <cell r="V5234">
            <v>1</v>
          </cell>
          <cell r="W5234">
            <v>1</v>
          </cell>
          <cell r="X5234" t="str">
            <v>FLEXNET ECUADOR - MDELIVERY</v>
          </cell>
          <cell r="Y5234" t="str">
            <v>CALLE 28 DE JUNIO S/N Y GARCIA MORENO ENTRADA LLANO GRANDE</v>
          </cell>
        </row>
        <row r="5235">
          <cell r="A5235" t="str">
            <v>2481929</v>
          </cell>
          <cell r="B5235">
            <v>492520</v>
          </cell>
          <cell r="C5235" t="str">
            <v>2481929</v>
          </cell>
          <cell r="D5235" t="str">
            <v>MDELIVERY</v>
          </cell>
          <cell r="E5235" t="str">
            <v>DESPACHO</v>
          </cell>
          <cell r="F5235" t="str">
            <v>NORMAL</v>
          </cell>
          <cell r="G5235" t="str">
            <v>031080002481929</v>
          </cell>
          <cell r="H5235">
            <v>44935</v>
          </cell>
          <cell r="I5235" t="str">
            <v>ENTREGADO</v>
          </cell>
          <cell r="J5235">
            <v>44936</v>
          </cell>
          <cell r="K5235" t="str">
            <v>ORELLANA GARCIA PEDRO RENAN_ORELLANA GARCIA PEDRO RENAN</v>
          </cell>
          <cell r="L5235" t="str">
            <v xml:space="preserve">BABAHOYO AGENCIA DE TRAMACO MARTIN ICAZA Y MALECON NTE 221 </v>
          </cell>
          <cell r="M5235" t="str">
            <v>1204485120001</v>
          </cell>
          <cell r="N5235" t="str">
            <v>0987677058</v>
          </cell>
          <cell r="O5235" t="str">
            <v/>
          </cell>
          <cell r="P5235" t="str">
            <v>BABAHOYO</v>
          </cell>
          <cell r="Q5235" t="str">
            <v>BABAHOYO</v>
          </cell>
          <cell r="R5235" t="str">
            <v>LOS RIOS</v>
          </cell>
          <cell r="S5235" t="str">
            <v>BABAHOYO - LA VIRGINIA</v>
          </cell>
          <cell r="T5235" t="str">
            <v>TRAMACO</v>
          </cell>
          <cell r="U5235" t="str">
            <v>FLEXNETUIO_PROVINCIA</v>
          </cell>
          <cell r="V5235">
            <v>1</v>
          </cell>
          <cell r="W5235">
            <v>1</v>
          </cell>
          <cell r="X5235" t="str">
            <v>FLEXNET ECUADOR - MDELIVERY</v>
          </cell>
          <cell r="Y5235" t="str">
            <v>CALLE 28 DE JUNIO S/N Y GARCIA MORENO ENTRADA LLANO GRANDE</v>
          </cell>
        </row>
        <row r="5236">
          <cell r="A5236" t="str">
            <v>2481930</v>
          </cell>
          <cell r="B5236">
            <v>492521</v>
          </cell>
          <cell r="C5236" t="str">
            <v>2481930</v>
          </cell>
          <cell r="D5236" t="str">
            <v>MDELIVERY</v>
          </cell>
          <cell r="E5236" t="str">
            <v>DESPACHO</v>
          </cell>
          <cell r="F5236" t="str">
            <v>NORMAL</v>
          </cell>
          <cell r="G5236" t="str">
            <v>FT78486</v>
          </cell>
          <cell r="H5236">
            <v>44935</v>
          </cell>
          <cell r="I5236" t="str">
            <v>ENTREGADO</v>
          </cell>
          <cell r="J5236">
            <v>44936</v>
          </cell>
          <cell r="K5236" t="str">
            <v xml:space="preserve">Adriana Maria Plaza Larrea_BANCO GUAYAQUIL S A </v>
          </cell>
          <cell r="L5236" t="str">
            <v xml:space="preserve"> GUAYAS GUAYAQUIL PICHINCHA 107 Matriz Banco Guayaquil FRANCISCO DE P ICAZA Edificio Anexo </v>
          </cell>
          <cell r="M5236" t="str">
            <v>0990049459001</v>
          </cell>
          <cell r="N5236" t="str">
            <v>0989983488</v>
          </cell>
          <cell r="O5236" t="str">
            <v/>
          </cell>
          <cell r="P5236" t="str">
            <v>GUAYAQUIL</v>
          </cell>
          <cell r="Q5236" t="str">
            <v>GUAYAQUIL</v>
          </cell>
          <cell r="R5236" t="str">
            <v>GUAYAS</v>
          </cell>
          <cell r="T5236" t="str">
            <v>ITSACOURIER</v>
          </cell>
          <cell r="U5236" t="str">
            <v>FLEXNETUIO_GYE</v>
          </cell>
          <cell r="V5236">
            <v>1</v>
          </cell>
          <cell r="W5236">
            <v>1</v>
          </cell>
          <cell r="X5236" t="str">
            <v>FLEXNET ECUADOR - MDELIVERY</v>
          </cell>
          <cell r="Y5236" t="str">
            <v>CALLE 28 DE JUNIO S/N Y GARCIA MORENO ENTRADA LLANO GRANDE</v>
          </cell>
        </row>
        <row r="5237">
          <cell r="A5237" t="str">
            <v>2481931</v>
          </cell>
          <cell r="B5237">
            <v>492522</v>
          </cell>
          <cell r="C5237" t="str">
            <v>2481931</v>
          </cell>
          <cell r="D5237" t="str">
            <v>MDELIVERY</v>
          </cell>
          <cell r="E5237" t="str">
            <v>DESPACHO</v>
          </cell>
          <cell r="F5237" t="str">
            <v>NORMAL</v>
          </cell>
          <cell r="G5237" t="str">
            <v>FT78482</v>
          </cell>
          <cell r="H5237">
            <v>44935</v>
          </cell>
          <cell r="I5237" t="str">
            <v>ENTREGADO</v>
          </cell>
          <cell r="J5237">
            <v>44936</v>
          </cell>
          <cell r="K5237" t="str">
            <v>Suaenny Zambrano_JUNTA DE BENEFICENCIA DE GUAYAQUIL</v>
          </cell>
          <cell r="L5237" t="str">
            <v xml:space="preserve">Velez 109 y Pedro Carbo Jose Velez Villamar 109 Guayaquil Ecuador </v>
          </cell>
          <cell r="M5237" t="str">
            <v>0990967946001</v>
          </cell>
          <cell r="N5237" t="str">
            <v>0991149231</v>
          </cell>
          <cell r="O5237" t="str">
            <v/>
          </cell>
          <cell r="P5237" t="str">
            <v>GUAYAQUIL</v>
          </cell>
          <cell r="Q5237" t="str">
            <v>GUAYAQUIL</v>
          </cell>
          <cell r="R5237" t="str">
            <v>GUAYAS</v>
          </cell>
          <cell r="T5237" t="str">
            <v>ITSACOURIER</v>
          </cell>
          <cell r="U5237" t="str">
            <v>FLEXNETUIO_GYE</v>
          </cell>
          <cell r="V5237">
            <v>1</v>
          </cell>
          <cell r="W5237">
            <v>1</v>
          </cell>
          <cell r="X5237" t="str">
            <v>FLEXNET ECUADOR - MDELIVERY</v>
          </cell>
          <cell r="Y5237" t="str">
            <v>CALLE 28 DE JUNIO S/N Y GARCIA MORENO ENTRADA LLANO GRANDE</v>
          </cell>
        </row>
        <row r="5238">
          <cell r="A5238" t="str">
            <v>2481932</v>
          </cell>
          <cell r="B5238">
            <v>492523</v>
          </cell>
          <cell r="C5238" t="str">
            <v>2481932</v>
          </cell>
          <cell r="D5238" t="str">
            <v>MDELIVERY</v>
          </cell>
          <cell r="E5238" t="str">
            <v>DESPACHO</v>
          </cell>
          <cell r="F5238" t="str">
            <v>NORMAL</v>
          </cell>
          <cell r="G5238" t="str">
            <v>FT78465</v>
          </cell>
          <cell r="H5238">
            <v>44935</v>
          </cell>
          <cell r="I5238" t="str">
            <v>ENTREGADO</v>
          </cell>
          <cell r="J5238">
            <v>44936</v>
          </cell>
          <cell r="K5238" t="str">
            <v>LOPEZ YUBAILLE GEOVANNY ALBERTO_LOPEZ YUBAILLE GEOVANNY ALBERTO</v>
          </cell>
          <cell r="L5238" t="str">
            <v>EDIFICIO LAS CaMARAS TORRE B PLANTA BAJA OFICINA CORFERNANDEZ</v>
          </cell>
          <cell r="M5238" t="str">
            <v>0925718108001</v>
          </cell>
          <cell r="N5238" t="str">
            <v>0992726001</v>
          </cell>
          <cell r="O5238" t="str">
            <v/>
          </cell>
          <cell r="P5238" t="str">
            <v>GUAYAQUIL</v>
          </cell>
          <cell r="Q5238" t="str">
            <v>GUAYAQUIL</v>
          </cell>
          <cell r="R5238" t="str">
            <v>GUAYAS</v>
          </cell>
          <cell r="T5238" t="str">
            <v>ITSACOURIER</v>
          </cell>
          <cell r="U5238" t="str">
            <v>FLEXNETUIO_GYE</v>
          </cell>
          <cell r="V5238">
            <v>1</v>
          </cell>
          <cell r="W5238">
            <v>1</v>
          </cell>
          <cell r="X5238" t="str">
            <v>FLEXNET ECUADOR - MDELIVERY</v>
          </cell>
          <cell r="Y5238" t="str">
            <v>CALLE 28 DE JUNIO S/N Y GARCIA MORENO ENTRADA LLANO GRANDE</v>
          </cell>
        </row>
        <row r="5239">
          <cell r="A5239" t="str">
            <v>2481933</v>
          </cell>
          <cell r="B5239">
            <v>492524</v>
          </cell>
          <cell r="C5239" t="str">
            <v>2481933</v>
          </cell>
          <cell r="D5239" t="str">
            <v>MDELIVERY</v>
          </cell>
          <cell r="E5239" t="str">
            <v>DESPACHO</v>
          </cell>
          <cell r="F5239" t="str">
            <v>NORMAL</v>
          </cell>
          <cell r="G5239" t="str">
            <v>031080002481933</v>
          </cell>
          <cell r="H5239">
            <v>44935</v>
          </cell>
          <cell r="I5239" t="str">
            <v>ENTREGADO</v>
          </cell>
          <cell r="J5239">
            <v>44936</v>
          </cell>
          <cell r="K5239" t="str">
            <v>MONICA GUTIERREZ_EDIFICIO CLIMODER SA</v>
          </cell>
          <cell r="L5239" t="str">
            <v>VICTOR GOMEZJURADO 5 132 NOVACLiNICA MODERNA TERCER PISO</v>
          </cell>
          <cell r="M5239" t="str">
            <v>1091738186001</v>
          </cell>
          <cell r="N5239" t="str">
            <v>0998258236</v>
          </cell>
          <cell r="O5239" t="str">
            <v/>
          </cell>
          <cell r="P5239" t="str">
            <v>IBARRA</v>
          </cell>
          <cell r="Q5239" t="str">
            <v>IBARRA</v>
          </cell>
          <cell r="R5239" t="str">
            <v>IMBABURA</v>
          </cell>
          <cell r="T5239" t="str">
            <v>TRAMACO</v>
          </cell>
          <cell r="U5239" t="str">
            <v>FLEXNETUIO_PROVINCIA</v>
          </cell>
          <cell r="V5239">
            <v>1</v>
          </cell>
          <cell r="W5239">
            <v>1</v>
          </cell>
          <cell r="X5239" t="str">
            <v>FLEXNET ECUADOR - MDELIVERY</v>
          </cell>
          <cell r="Y5239" t="str">
            <v>CALLE 28 DE JUNIO S/N Y GARCIA MORENO ENTRADA LLANO GRANDE</v>
          </cell>
        </row>
        <row r="5240">
          <cell r="A5240" t="str">
            <v>2481936</v>
          </cell>
          <cell r="B5240">
            <v>492525</v>
          </cell>
          <cell r="C5240" t="str">
            <v>2481936</v>
          </cell>
          <cell r="D5240" t="str">
            <v>MDELIVERY</v>
          </cell>
          <cell r="E5240" t="str">
            <v>DESPACHO</v>
          </cell>
          <cell r="F5240" t="str">
            <v>NORMAL</v>
          </cell>
          <cell r="G5240" t="str">
            <v>031080002481936</v>
          </cell>
          <cell r="H5240">
            <v>44935</v>
          </cell>
          <cell r="I5240" t="str">
            <v>DEVOLUCION_EN_PROCESO</v>
          </cell>
          <cell r="J5240">
            <v>44943</v>
          </cell>
          <cell r="K5240" t="str">
            <v>ARMIJOS YEPEZ FANNY CAROLINA_ARMIJOS YEPEZ FANNY CAROLINA</v>
          </cell>
          <cell r="L5240" t="str">
            <v xml:space="preserve"> TRABAJO SECTOR BELLAVISTA COMEDOR CASA DE 1 PISO COLOR BLANCA CON VERDE EN LA ENTRADA DE LA CALLE QUE CONDUCE A LA CaRCEL DE SANTO DOMINGO EN LA ESQUINA REFERENCIA PR98 9JC Av Jacinto Cortez Jhayya S</v>
          </cell>
          <cell r="M5240" t="str">
            <v>0502446396001</v>
          </cell>
          <cell r="N5240" t="str">
            <v>0998224748</v>
          </cell>
          <cell r="O5240" t="str">
            <v/>
          </cell>
          <cell r="P5240" t="str">
            <v>SANTO DOMINGO</v>
          </cell>
          <cell r="Q5240" t="str">
            <v>SANTO DOMINGO</v>
          </cell>
          <cell r="R5240" t="str">
            <v>SANTO DOMINGO DE LOS TSACHILAS</v>
          </cell>
          <cell r="T5240" t="str">
            <v>TRAMACO</v>
          </cell>
          <cell r="U5240" t="str">
            <v>FLEXNETUIO_PROVINCIA</v>
          </cell>
          <cell r="V5240">
            <v>1</v>
          </cell>
          <cell r="W5240">
            <v>1</v>
          </cell>
          <cell r="X5240" t="str">
            <v>FLEXNET ECUADOR - MDELIVERY</v>
          </cell>
          <cell r="Y5240" t="str">
            <v>CALLE 28 DE JUNIO S/N Y GARCIA MORENO ENTRADA LLANO GRANDE</v>
          </cell>
        </row>
        <row r="5241">
          <cell r="A5241" t="str">
            <v>2481937</v>
          </cell>
          <cell r="B5241">
            <v>492526</v>
          </cell>
          <cell r="C5241" t="str">
            <v>2481937</v>
          </cell>
          <cell r="D5241" t="str">
            <v>MDELIVERY</v>
          </cell>
          <cell r="E5241" t="str">
            <v>DESPACHO</v>
          </cell>
          <cell r="F5241" t="str">
            <v>NORMAL</v>
          </cell>
          <cell r="G5241" t="str">
            <v>FT78488</v>
          </cell>
          <cell r="H5241">
            <v>44935</v>
          </cell>
          <cell r="I5241" t="str">
            <v>ENTREGADO</v>
          </cell>
          <cell r="J5241">
            <v>44936</v>
          </cell>
          <cell r="K5241" t="str">
            <v xml:space="preserve">ALDO BRAYAN MONTALVO RODRIGUEZ_BANCO GUAYAQUIL S A </v>
          </cell>
          <cell r="L5241" t="str">
            <v xml:space="preserve"> GUAYAS GUAYAQUIL PICHINCHA EDIFICIO MATRIZ DE BANCO GUAYAQUIL P ICAZA EDIFICIO MATRIZ DE BANCO GUAYAQUIL </v>
          </cell>
          <cell r="M5241" t="str">
            <v>0990049459001</v>
          </cell>
          <cell r="N5241" t="str">
            <v>984083177</v>
          </cell>
          <cell r="O5241" t="str">
            <v/>
          </cell>
          <cell r="P5241" t="str">
            <v>GUAYAQUIL</v>
          </cell>
          <cell r="Q5241" t="str">
            <v>GUAYAQUIL</v>
          </cell>
          <cell r="R5241" t="str">
            <v>GUAYAS</v>
          </cell>
          <cell r="T5241" t="str">
            <v>ITSACOURIER</v>
          </cell>
          <cell r="U5241" t="str">
            <v>FLEXNETUIO_GYE</v>
          </cell>
          <cell r="V5241">
            <v>1</v>
          </cell>
          <cell r="W5241">
            <v>1</v>
          </cell>
          <cell r="X5241" t="str">
            <v>FLEXNET ECUADOR - MDELIVERY</v>
          </cell>
          <cell r="Y5241" t="str">
            <v>CALLE 28 DE JUNIO S/N Y GARCIA MORENO ENTRADA LLANO GRANDE</v>
          </cell>
        </row>
        <row r="5242">
          <cell r="A5242" t="str">
            <v>2481938</v>
          </cell>
          <cell r="B5242">
            <v>492527</v>
          </cell>
          <cell r="C5242" t="str">
            <v>2481938</v>
          </cell>
          <cell r="D5242" t="str">
            <v>MDELIVERY</v>
          </cell>
          <cell r="E5242" t="str">
            <v>DESPACHO</v>
          </cell>
          <cell r="F5242" t="str">
            <v>NORMAL</v>
          </cell>
          <cell r="G5242" t="str">
            <v>FT78420</v>
          </cell>
          <cell r="H5242">
            <v>44935</v>
          </cell>
          <cell r="I5242" t="str">
            <v>ENTREGADO</v>
          </cell>
          <cell r="J5242">
            <v>44936</v>
          </cell>
          <cell r="K5242" t="str">
            <v xml:space="preserve">Juan Cisnero_INMOBILIARIA COTAMA INMOCOTAMA CIA LTDA </v>
          </cell>
          <cell r="L5242" t="str">
            <v xml:space="preserve">Urbanizacion Meneses Pallares Via Santa Ines Lote 5J1 </v>
          </cell>
          <cell r="M5242" t="str">
            <v>1793195737001</v>
          </cell>
          <cell r="N5242" t="str">
            <v>0995650149</v>
          </cell>
          <cell r="O5242" t="str">
            <v/>
          </cell>
          <cell r="P5242" t="str">
            <v>QUITO</v>
          </cell>
          <cell r="Q5242" t="str">
            <v>QUITO</v>
          </cell>
          <cell r="R5242" t="str">
            <v>PICHINCHA</v>
          </cell>
          <cell r="T5242" t="str">
            <v>FLEXTRANS UIO</v>
          </cell>
          <cell r="U5242" t="str">
            <v>FLEXNETUIO_LOCAL</v>
          </cell>
          <cell r="V5242">
            <v>1</v>
          </cell>
          <cell r="W5242">
            <v>1</v>
          </cell>
          <cell r="X5242" t="str">
            <v>FLEXNET ECUADOR - MDELIVERY</v>
          </cell>
          <cell r="Y5242" t="str">
            <v>CALLE 28 DE JUNIO S/N Y GARCIA MORENO ENTRADA LLANO GRANDE</v>
          </cell>
        </row>
        <row r="5243">
          <cell r="A5243" t="str">
            <v>2481939</v>
          </cell>
          <cell r="B5243">
            <v>492528</v>
          </cell>
          <cell r="C5243" t="str">
            <v>2481939</v>
          </cell>
          <cell r="D5243" t="str">
            <v>MDELIVERY</v>
          </cell>
          <cell r="E5243" t="str">
            <v>DESPACHO</v>
          </cell>
          <cell r="F5243" t="str">
            <v>NORMAL</v>
          </cell>
          <cell r="G5243" t="str">
            <v>031080002481939</v>
          </cell>
          <cell r="H5243">
            <v>44935</v>
          </cell>
          <cell r="I5243" t="str">
            <v>ENTREGADO</v>
          </cell>
          <cell r="J5243">
            <v>44938</v>
          </cell>
          <cell r="K5243" t="str">
            <v>GENESIS VIVIANA LINDAO PARRALES_GENESIS VIVIANA LINDAO PARRALES</v>
          </cell>
          <cell r="L5243" t="str">
            <v>AVENIDA GENERAL ENRIQUEZ GALLO CALLE 37 Y 37 VILLA COLOR MELON PORTON NEGRO CON LETRERO EN REPARACION</v>
          </cell>
          <cell r="M5243" t="str">
            <v>2400206237001</v>
          </cell>
          <cell r="N5243" t="str">
            <v>0969024598</v>
          </cell>
          <cell r="P5243" t="str">
            <v>240201</v>
          </cell>
          <cell r="Q5243" t="str">
            <v>LA LIBERTAD</v>
          </cell>
          <cell r="R5243" t="str">
            <v>SANTA ELENA</v>
          </cell>
          <cell r="S5243" t="str">
            <v>LA LIBERTAD</v>
          </cell>
          <cell r="T5243" t="str">
            <v>TRAMACO</v>
          </cell>
          <cell r="V5243">
            <v>1</v>
          </cell>
          <cell r="W5243">
            <v>1</v>
          </cell>
          <cell r="X5243" t="str">
            <v>FLEXNET ECUADOR - MDELIVERY</v>
          </cell>
          <cell r="Y5243" t="str">
            <v>CALLE 28 DE JUNIO S/N Y GARCIA MORENO ENTRADA LLANO GRANDE</v>
          </cell>
        </row>
        <row r="5244">
          <cell r="A5244" t="str">
            <v>2481940</v>
          </cell>
          <cell r="B5244">
            <v>492529</v>
          </cell>
          <cell r="C5244" t="str">
            <v>2481940</v>
          </cell>
          <cell r="D5244" t="str">
            <v>MDELIVERY</v>
          </cell>
          <cell r="E5244" t="str">
            <v>DESPACHO</v>
          </cell>
          <cell r="F5244" t="str">
            <v>NORMAL</v>
          </cell>
          <cell r="G5244" t="str">
            <v>FT78489</v>
          </cell>
          <cell r="H5244">
            <v>44935</v>
          </cell>
          <cell r="I5244" t="str">
            <v>ENTREGADO</v>
          </cell>
          <cell r="J5244">
            <v>44936</v>
          </cell>
          <cell r="K5244" t="str">
            <v xml:space="preserve">ALEJANDRA CORINA MELENDEZ GONZALEZ_BANCO GUAYAQUIL S A </v>
          </cell>
          <cell r="L5244" t="str">
            <v xml:space="preserve"> GUAYAS GUAYAQUIL MUCHO LOTE 2 URB SALAMANCA MZ 2997 V 40 VILLA ESPANA 2 MUCHO LOTE 2 </v>
          </cell>
          <cell r="M5244" t="str">
            <v>0990049459001</v>
          </cell>
          <cell r="N5244" t="str">
            <v>984691612</v>
          </cell>
          <cell r="O5244" t="str">
            <v/>
          </cell>
          <cell r="P5244" t="str">
            <v>GUAYAQUIL</v>
          </cell>
          <cell r="Q5244" t="str">
            <v>GUAYAQUIL</v>
          </cell>
          <cell r="R5244" t="str">
            <v>GUAYAS</v>
          </cell>
          <cell r="T5244" t="str">
            <v>ITSACOURIER</v>
          </cell>
          <cell r="U5244" t="str">
            <v>FLEXNETUIO_GYE</v>
          </cell>
          <cell r="V5244">
            <v>1</v>
          </cell>
          <cell r="W5244">
            <v>1</v>
          </cell>
          <cell r="X5244" t="str">
            <v>FLEXNET ECUADOR - MDELIVERY</v>
          </cell>
          <cell r="Y5244" t="str">
            <v>CALLE 28 DE JUNIO S/N Y GARCIA MORENO ENTRADA LLANO GRANDE</v>
          </cell>
        </row>
        <row r="5245">
          <cell r="A5245" t="str">
            <v>2481941</v>
          </cell>
          <cell r="B5245">
            <v>492530</v>
          </cell>
          <cell r="C5245" t="str">
            <v>2481941</v>
          </cell>
          <cell r="D5245" t="str">
            <v>MDELIVERY</v>
          </cell>
          <cell r="E5245" t="str">
            <v>DESPACHO</v>
          </cell>
          <cell r="F5245" t="str">
            <v>NORMAL</v>
          </cell>
          <cell r="G5245" t="str">
            <v>FT78466</v>
          </cell>
          <cell r="H5245">
            <v>44935</v>
          </cell>
          <cell r="I5245" t="str">
            <v>ENTREGADO</v>
          </cell>
          <cell r="J5245">
            <v>44936</v>
          </cell>
          <cell r="K5245" t="str">
            <v>JUAN CARLOS VILLEGAS CARRION_JUAN CARLOS VILLEGAS CARRION</v>
          </cell>
          <cell r="L5245" t="str">
            <v>PQA ROCA CALLE CORDOVA Y VICTOR MANUEL RENDON EDIFICIO TORRES DE LA MERCED PISO 03 OFICINA 03 REF JNT A FISCALIA DE LA MERCED</v>
          </cell>
          <cell r="M5245" t="str">
            <v>0923272199001</v>
          </cell>
          <cell r="N5245" t="str">
            <v>0996931500</v>
          </cell>
          <cell r="O5245" t="str">
            <v/>
          </cell>
          <cell r="P5245" t="str">
            <v>GUAYAQUIL</v>
          </cell>
          <cell r="Q5245" t="str">
            <v>GUAYAQUIL</v>
          </cell>
          <cell r="R5245" t="str">
            <v>GUAYAS</v>
          </cell>
          <cell r="T5245" t="str">
            <v>ITSACOURIER</v>
          </cell>
          <cell r="U5245" t="str">
            <v>FLEXNETUIO_GYE</v>
          </cell>
          <cell r="V5245">
            <v>1</v>
          </cell>
          <cell r="W5245">
            <v>1</v>
          </cell>
          <cell r="X5245" t="str">
            <v>FLEXNET ECUADOR - MDELIVERY</v>
          </cell>
          <cell r="Y5245" t="str">
            <v>CALLE 28 DE JUNIO S/N Y GARCIA MORENO ENTRADA LLANO GRANDE</v>
          </cell>
        </row>
        <row r="5246">
          <cell r="A5246" t="str">
            <v>2481942</v>
          </cell>
          <cell r="B5246">
            <v>492531</v>
          </cell>
          <cell r="C5246" t="str">
            <v>2481942</v>
          </cell>
          <cell r="D5246" t="str">
            <v>MDELIVERY</v>
          </cell>
          <cell r="E5246" t="str">
            <v>DESPACHO</v>
          </cell>
          <cell r="F5246" t="str">
            <v>NORMAL</v>
          </cell>
          <cell r="G5246" t="str">
            <v>FT78421</v>
          </cell>
          <cell r="H5246">
            <v>44935</v>
          </cell>
          <cell r="I5246" t="str">
            <v>ENTREGADO</v>
          </cell>
          <cell r="J5246">
            <v>44936</v>
          </cell>
          <cell r="K5246" t="str">
            <v xml:space="preserve">LEYDI MONTE_MEGADATOS S A </v>
          </cell>
          <cell r="L5246" t="str">
            <v xml:space="preserve"> PICHINCHA QUITO NUNEZ DE VELA E3 13 Y ATAHUALPA EDIFICIO TORRES DEL PUENTE PISO 2 </v>
          </cell>
          <cell r="M5246" t="str">
            <v>1791287541001</v>
          </cell>
          <cell r="N5246" t="str">
            <v>998042913</v>
          </cell>
          <cell r="O5246" t="str">
            <v/>
          </cell>
          <cell r="P5246" t="str">
            <v>QUITO</v>
          </cell>
          <cell r="Q5246" t="str">
            <v>QUITO</v>
          </cell>
          <cell r="R5246" t="str">
            <v>PICHINCHA</v>
          </cell>
          <cell r="T5246" t="str">
            <v>FLEXTRANS UIO</v>
          </cell>
          <cell r="U5246" t="str">
            <v>FLEXNETUIO_LOCAL</v>
          </cell>
          <cell r="V5246">
            <v>1</v>
          </cell>
          <cell r="W5246">
            <v>1</v>
          </cell>
          <cell r="X5246" t="str">
            <v>FLEXNET ECUADOR - MDELIVERY</v>
          </cell>
          <cell r="Y5246" t="str">
            <v>CALLE 28 DE JUNIO S/N Y GARCIA MORENO ENTRADA LLANO GRANDE</v>
          </cell>
        </row>
        <row r="5247">
          <cell r="A5247" t="str">
            <v>2481945</v>
          </cell>
          <cell r="B5247">
            <v>492532</v>
          </cell>
          <cell r="C5247" t="str">
            <v>2481945</v>
          </cell>
          <cell r="D5247" t="str">
            <v>MDELIVERY</v>
          </cell>
          <cell r="E5247" t="str">
            <v>DESPACHO</v>
          </cell>
          <cell r="F5247" t="str">
            <v>NORMAL</v>
          </cell>
          <cell r="G5247" t="str">
            <v>FT78380</v>
          </cell>
          <cell r="H5247">
            <v>44935</v>
          </cell>
          <cell r="I5247" t="str">
            <v>ENTREGADO</v>
          </cell>
          <cell r="J5247">
            <v>44936</v>
          </cell>
          <cell r="K5247" t="str">
            <v>MARIA ELENA JACOME MORALES_MARIA ELENA JACOME MORALES</v>
          </cell>
          <cell r="L5247" t="str">
            <v>RUMINAHUI PQA FAJARDO DIR MARIANA DE JESUS S N Y PANZALEO CONJUNTO ARUPOS DE LA HACIENDA CASA 82 ETAPA 1 ANUNCIARSE EN GARITA</v>
          </cell>
          <cell r="M5247" t="str">
            <v>1719994046001</v>
          </cell>
          <cell r="N5247" t="str">
            <v>0995422206</v>
          </cell>
          <cell r="O5247" t="str">
            <v/>
          </cell>
          <cell r="P5247" t="str">
            <v>QUITO</v>
          </cell>
          <cell r="Q5247" t="str">
            <v>QUITO</v>
          </cell>
          <cell r="R5247" t="str">
            <v>PICHINCHA</v>
          </cell>
          <cell r="T5247" t="str">
            <v>FLEXTRANS UIO</v>
          </cell>
          <cell r="U5247" t="str">
            <v>FLEXNETUIO_LOCAL</v>
          </cell>
          <cell r="V5247">
            <v>1</v>
          </cell>
          <cell r="W5247">
            <v>1</v>
          </cell>
          <cell r="X5247" t="str">
            <v>FLEXNET ECUADOR - MDELIVERY</v>
          </cell>
          <cell r="Y5247" t="str">
            <v>CALLE 28 DE JUNIO S/N Y GARCIA MORENO ENTRADA LLANO GRANDE</v>
          </cell>
        </row>
        <row r="5248">
          <cell r="A5248" t="str">
            <v>2481947</v>
          </cell>
          <cell r="B5248">
            <v>492533</v>
          </cell>
          <cell r="C5248" t="str">
            <v>2481947</v>
          </cell>
          <cell r="D5248" t="str">
            <v>MDELIVERY</v>
          </cell>
          <cell r="E5248" t="str">
            <v>DESPACHO</v>
          </cell>
          <cell r="F5248" t="str">
            <v>NORMAL</v>
          </cell>
          <cell r="G5248" t="str">
            <v>FT78485</v>
          </cell>
          <cell r="H5248">
            <v>44935</v>
          </cell>
          <cell r="I5248" t="str">
            <v>ENTREGADO</v>
          </cell>
          <cell r="J5248">
            <v>44936</v>
          </cell>
          <cell r="K5248" t="str">
            <v xml:space="preserve">KAREN JANNET SANCHEZ VERA_BANCO GUAYAQUIL S A </v>
          </cell>
          <cell r="L5248" t="str">
            <v xml:space="preserve"> GUAYAS GUAYAQUIL Urb Ciudad Colon Piso 8 Dpto 2 Edificio C 1 Urb Ciudad Colon </v>
          </cell>
          <cell r="M5248" t="str">
            <v>0990049459001</v>
          </cell>
          <cell r="N5248" t="str">
            <v>0992750849</v>
          </cell>
          <cell r="O5248" t="str">
            <v/>
          </cell>
          <cell r="P5248" t="str">
            <v>GUAYAQUIL</v>
          </cell>
          <cell r="Q5248" t="str">
            <v>GUAYAQUIL</v>
          </cell>
          <cell r="R5248" t="str">
            <v>GUAYAS</v>
          </cell>
          <cell r="T5248" t="str">
            <v>ITSACOURIER</v>
          </cell>
          <cell r="U5248" t="str">
            <v>FLEXNETUIO_GYE</v>
          </cell>
          <cell r="V5248">
            <v>1</v>
          </cell>
          <cell r="W5248">
            <v>1</v>
          </cell>
          <cell r="X5248" t="str">
            <v>FLEXNET ECUADOR - MDELIVERY</v>
          </cell>
          <cell r="Y5248" t="str">
            <v>CALLE 28 DE JUNIO S/N Y GARCIA MORENO ENTRADA LLANO GRANDE</v>
          </cell>
        </row>
        <row r="5249">
          <cell r="A5249" t="str">
            <v>2481948</v>
          </cell>
          <cell r="B5249">
            <v>492534</v>
          </cell>
          <cell r="C5249" t="str">
            <v>2481948</v>
          </cell>
          <cell r="D5249" t="str">
            <v>MDELIVERY</v>
          </cell>
          <cell r="E5249" t="str">
            <v>DESPACHO</v>
          </cell>
          <cell r="F5249" t="str">
            <v>NORMAL</v>
          </cell>
          <cell r="G5249" t="str">
            <v>IC4328</v>
          </cell>
          <cell r="H5249">
            <v>44935</v>
          </cell>
          <cell r="I5249" t="str">
            <v>ENTREGADO</v>
          </cell>
          <cell r="J5249">
            <v>44937</v>
          </cell>
          <cell r="K5249" t="str">
            <v>BRYAN KELVIT TROYA PARRAGA_BRYAN KELVIT TROYA PARRAGA</v>
          </cell>
          <cell r="L5249" t="str">
            <v>SIMON BOLIVAR Y PADRE AGUIRRE LOCAL G O P OPTICA JUNTO A CAFETERIA FRATO</v>
          </cell>
          <cell r="M5249" t="str">
            <v>0950032029001</v>
          </cell>
          <cell r="N5249" t="str">
            <v>0996616485</v>
          </cell>
          <cell r="O5249" t="str">
            <v/>
          </cell>
          <cell r="P5249" t="str">
            <v>CUENCA</v>
          </cell>
          <cell r="Q5249" t="str">
            <v>CUENCA</v>
          </cell>
          <cell r="R5249" t="str">
            <v>AZUAY</v>
          </cell>
          <cell r="T5249" t="str">
            <v>ITSACOURIER</v>
          </cell>
          <cell r="U5249" t="str">
            <v>FLEXNETUIO_PROVINCIA</v>
          </cell>
          <cell r="V5249">
            <v>1</v>
          </cell>
          <cell r="W5249">
            <v>1</v>
          </cell>
          <cell r="X5249" t="str">
            <v>FLEXNET ECUADOR - MDELIVERY</v>
          </cell>
          <cell r="Y5249" t="str">
            <v>CALLE 28 DE JUNIO S/N Y GARCIA MORENO ENTRADA LLANO GRANDE</v>
          </cell>
        </row>
        <row r="5250">
          <cell r="A5250" t="str">
            <v>2481949</v>
          </cell>
          <cell r="B5250">
            <v>492535</v>
          </cell>
          <cell r="C5250" t="str">
            <v>2481949</v>
          </cell>
          <cell r="D5250" t="str">
            <v>MDELIVERY</v>
          </cell>
          <cell r="E5250" t="str">
            <v>DESPACHO</v>
          </cell>
          <cell r="F5250" t="str">
            <v>NORMAL</v>
          </cell>
          <cell r="G5250" t="str">
            <v>031080002481949</v>
          </cell>
          <cell r="H5250">
            <v>44935</v>
          </cell>
          <cell r="I5250" t="str">
            <v>ENTREGADO</v>
          </cell>
          <cell r="J5250">
            <v>44937</v>
          </cell>
          <cell r="K5250" t="str">
            <v xml:space="preserve">Martha Ximena Morales Garcia_BANCO GUAYAQUIL S A </v>
          </cell>
          <cell r="L5250" t="str">
            <v xml:space="preserve"> GUAYAS PLAYAS Av 15 de Agosto referencia Agencia Banco Guayaquil Playas Paquisha referencia Agencia Banco Guayaquil Playas </v>
          </cell>
          <cell r="M5250" t="str">
            <v>0990049459001</v>
          </cell>
          <cell r="N5250" t="str">
            <v>998058501</v>
          </cell>
          <cell r="O5250" t="str">
            <v/>
          </cell>
          <cell r="P5250" t="str">
            <v>PLAYAS</v>
          </cell>
          <cell r="Q5250" t="str">
            <v>PLAYAS</v>
          </cell>
          <cell r="R5250" t="str">
            <v>GUAYAS</v>
          </cell>
          <cell r="T5250" t="str">
            <v>TRAMACO</v>
          </cell>
          <cell r="U5250" t="str">
            <v>FLEXNETUIO_PROVINCIA</v>
          </cell>
          <cell r="V5250">
            <v>1</v>
          </cell>
          <cell r="W5250">
            <v>1</v>
          </cell>
          <cell r="X5250" t="str">
            <v>FLEXNET ECUADOR - MDELIVERY</v>
          </cell>
          <cell r="Y5250" t="str">
            <v>CALLE 28 DE JUNIO S/N Y GARCIA MORENO ENTRADA LLANO GRANDE</v>
          </cell>
        </row>
        <row r="5251">
          <cell r="A5251" t="str">
            <v>2481952</v>
          </cell>
          <cell r="B5251">
            <v>492536</v>
          </cell>
          <cell r="C5251" t="str">
            <v>2481952</v>
          </cell>
          <cell r="D5251" t="str">
            <v>MDELIVERY</v>
          </cell>
          <cell r="E5251" t="str">
            <v>DESPACHO</v>
          </cell>
          <cell r="F5251" t="str">
            <v>NORMAL</v>
          </cell>
          <cell r="G5251" t="str">
            <v>031080002481952</v>
          </cell>
          <cell r="H5251">
            <v>44935</v>
          </cell>
          <cell r="I5251" t="str">
            <v>ENTREGADO</v>
          </cell>
          <cell r="J5251">
            <v>44936</v>
          </cell>
          <cell r="K5251" t="str">
            <v>JOHANNA TORRES_COOPERATIVA DE AHORRO Y CREDITO DE LOS EMPLEADOS D</v>
          </cell>
          <cell r="L5251" t="str">
            <v>Km 7 5 Via Daule con int Av Juan Tanca Marengo</v>
          </cell>
          <cell r="M5251" t="str">
            <v>0992284048001</v>
          </cell>
          <cell r="N5251" t="str">
            <v>0983324967</v>
          </cell>
          <cell r="O5251" t="str">
            <v/>
          </cell>
          <cell r="P5251" t="str">
            <v>GUAYAQUIL</v>
          </cell>
          <cell r="Q5251" t="str">
            <v>GUAYAQUIL</v>
          </cell>
          <cell r="R5251" t="str">
            <v>GUAYAS</v>
          </cell>
          <cell r="T5251" t="str">
            <v>TRAMACO</v>
          </cell>
          <cell r="U5251" t="str">
            <v>FLEXNETUIO_GYE</v>
          </cell>
          <cell r="V5251">
            <v>1</v>
          </cell>
          <cell r="W5251">
            <v>1</v>
          </cell>
          <cell r="X5251" t="str">
            <v>FLEXNET ECUADOR - MDELIVERY</v>
          </cell>
          <cell r="Y5251" t="str">
            <v>CALLE 28 DE JUNIO S/N Y GARCIA MORENO ENTRADA LLANO GRANDE</v>
          </cell>
        </row>
        <row r="5252">
          <cell r="A5252" t="str">
            <v>2481953</v>
          </cell>
          <cell r="B5252">
            <v>492537</v>
          </cell>
          <cell r="C5252" t="str">
            <v>2481953</v>
          </cell>
          <cell r="D5252" t="str">
            <v>MDELIVERY</v>
          </cell>
          <cell r="E5252" t="str">
            <v>DESPACHO</v>
          </cell>
          <cell r="F5252" t="str">
            <v>NORMAL</v>
          </cell>
          <cell r="G5252" t="str">
            <v>FT78379</v>
          </cell>
          <cell r="H5252">
            <v>44935</v>
          </cell>
          <cell r="I5252" t="str">
            <v>ENTREGADO</v>
          </cell>
          <cell r="J5252">
            <v>44936</v>
          </cell>
          <cell r="K5252" t="str">
            <v>JONATHAN ALEXANDER JIMENEZ MORILLO_JONATHAN ALEXANDER JIMENEZ MORILLO</v>
          </cell>
          <cell r="L5252" t="str">
            <v>CALLE AERAPAMBA PASAJE LUIS MONCAYO Referencias ASNICO PORTA“N NEGRO</v>
          </cell>
          <cell r="M5252" t="str">
            <v>1755951462001</v>
          </cell>
          <cell r="N5252" t="str">
            <v>0983865976</v>
          </cell>
          <cell r="O5252" t="str">
            <v/>
          </cell>
          <cell r="P5252" t="str">
            <v>QUITO</v>
          </cell>
          <cell r="Q5252" t="str">
            <v>QUITO</v>
          </cell>
          <cell r="R5252" t="str">
            <v>PICHINCHA</v>
          </cell>
          <cell r="T5252" t="str">
            <v>FLEXTRANS UIO</v>
          </cell>
          <cell r="U5252" t="str">
            <v>FLEXNETUIO_LOCAL</v>
          </cell>
          <cell r="V5252">
            <v>1</v>
          </cell>
          <cell r="W5252">
            <v>1</v>
          </cell>
          <cell r="X5252" t="str">
            <v>FLEXNET ECUADOR - MDELIVERY</v>
          </cell>
          <cell r="Y5252" t="str">
            <v>CALLE 28 DE JUNIO S/N Y GARCIA MORENO ENTRADA LLANO GRANDE</v>
          </cell>
        </row>
        <row r="5253">
          <cell r="A5253" t="str">
            <v>2481958</v>
          </cell>
          <cell r="B5253">
            <v>492538</v>
          </cell>
          <cell r="C5253" t="str">
            <v>2481958</v>
          </cell>
          <cell r="D5253" t="str">
            <v>MDELIVERY</v>
          </cell>
          <cell r="E5253" t="str">
            <v>DESPACHO</v>
          </cell>
          <cell r="F5253" t="str">
            <v>NORMAL</v>
          </cell>
          <cell r="G5253" t="str">
            <v>031080002481958</v>
          </cell>
          <cell r="H5253">
            <v>44935</v>
          </cell>
          <cell r="I5253" t="str">
            <v>ENTREGADO</v>
          </cell>
          <cell r="J5253">
            <v>44936</v>
          </cell>
          <cell r="K5253" t="str">
            <v>JHON STEVEN RAMIREZ MUNOZ_JHON STEVEN RAMIREZ MUNOZ</v>
          </cell>
          <cell r="L5253" t="str">
            <v>SANTO DOMINGO CALLE RIO PASTAZA Y CALLE RIO TIPUTINI EN LA LAVADORA Y LUBRICADORA ENDARA</v>
          </cell>
          <cell r="M5253" t="str">
            <v>2350555278001</v>
          </cell>
          <cell r="N5253" t="str">
            <v>0980220487</v>
          </cell>
          <cell r="O5253" t="str">
            <v/>
          </cell>
          <cell r="P5253" t="str">
            <v>SANTO DOMINGO</v>
          </cell>
          <cell r="Q5253" t="str">
            <v>SANTO DOMINGO</v>
          </cell>
          <cell r="R5253" t="str">
            <v>SANTO DOMINGO DE LOS TSACHILAS</v>
          </cell>
          <cell r="T5253" t="str">
            <v>TRAMACO</v>
          </cell>
          <cell r="U5253" t="str">
            <v>FLEXNETUIO_PROVINCIA</v>
          </cell>
          <cell r="V5253">
            <v>1</v>
          </cell>
          <cell r="W5253">
            <v>1</v>
          </cell>
          <cell r="X5253" t="str">
            <v>FLEXNET ECUADOR - MDELIVERY</v>
          </cell>
          <cell r="Y5253" t="str">
            <v>CALLE 28 DE JUNIO S/N Y GARCIA MORENO ENTRADA LLANO GRANDE</v>
          </cell>
        </row>
        <row r="5254">
          <cell r="A5254" t="str">
            <v>2481959</v>
          </cell>
          <cell r="B5254">
            <v>492539</v>
          </cell>
          <cell r="C5254" t="str">
            <v>2481959</v>
          </cell>
          <cell r="D5254" t="str">
            <v>MDELIVERY</v>
          </cell>
          <cell r="E5254" t="str">
            <v>DESPACHO</v>
          </cell>
          <cell r="F5254" t="str">
            <v>NORMAL</v>
          </cell>
          <cell r="G5254" t="str">
            <v>FT78384</v>
          </cell>
          <cell r="H5254">
            <v>44935</v>
          </cell>
          <cell r="I5254" t="str">
            <v>ENTREGADO</v>
          </cell>
          <cell r="J5254">
            <v>44936</v>
          </cell>
          <cell r="K5254" t="str">
            <v>DOLORES MERCEDES YANEZ CARRION_DOLORES MERCEDES YANEZ CARRION</v>
          </cell>
          <cell r="L5254" t="str">
            <v>BELIZARDO QUEVEDO E26D CALLE JOSE VALENTIN OE8 47 Y FRANCISCO LIZARAZU JWC REPRESENTACIONES</v>
          </cell>
          <cell r="M5254" t="str">
            <v>1712164894001</v>
          </cell>
          <cell r="N5254" t="str">
            <v>0986932869</v>
          </cell>
          <cell r="O5254" t="str">
            <v/>
          </cell>
          <cell r="P5254" t="str">
            <v>QUITO</v>
          </cell>
          <cell r="Q5254" t="str">
            <v>QUITO</v>
          </cell>
          <cell r="R5254" t="str">
            <v>PICHINCHA</v>
          </cell>
          <cell r="T5254" t="str">
            <v>FLEXTRANS UIO</v>
          </cell>
          <cell r="U5254" t="str">
            <v>FLEXNETUIO_LOCAL</v>
          </cell>
          <cell r="V5254">
            <v>1</v>
          </cell>
          <cell r="W5254">
            <v>1</v>
          </cell>
          <cell r="X5254" t="str">
            <v>FLEXNET ECUADOR - MDELIVERY</v>
          </cell>
          <cell r="Y5254" t="str">
            <v>CALLE 28 DE JUNIO S/N Y GARCIA MORENO ENTRADA LLANO GRANDE</v>
          </cell>
        </row>
        <row r="5255">
          <cell r="A5255" t="str">
            <v>2481963</v>
          </cell>
          <cell r="B5255">
            <v>492540</v>
          </cell>
          <cell r="C5255" t="str">
            <v>2481963</v>
          </cell>
          <cell r="D5255" t="str">
            <v>MDELIVERY</v>
          </cell>
          <cell r="E5255" t="str">
            <v>DESPACHO</v>
          </cell>
          <cell r="F5255" t="str">
            <v>NORMAL</v>
          </cell>
          <cell r="G5255" t="str">
            <v>FT78385</v>
          </cell>
          <cell r="H5255">
            <v>44935</v>
          </cell>
          <cell r="I5255" t="str">
            <v>ENTREGADO</v>
          </cell>
          <cell r="J5255">
            <v>44936</v>
          </cell>
          <cell r="K5255" t="str">
            <v>MANUEL HERNAN MUNOZ FERNANDEZ_MANUEL HERNAN MUNOZ FERNANDEZ</v>
          </cell>
          <cell r="L5255" t="str">
            <v xml:space="preserve"> JUAN LEON MERA N21 152 y VICENTE RAMON ROCA TRIBUNAL CONTENCIOSO ELECTORAL REFERENCIA JUAN LEON MERA N21 152 y VICENTE RAMON ROCA TRIBUNAL CONTENCIOSO ELECTORAL </v>
          </cell>
          <cell r="M5255" t="str">
            <v>1707264097001</v>
          </cell>
          <cell r="N5255" t="str">
            <v>0987634755 / 0987926575</v>
          </cell>
          <cell r="O5255" t="str">
            <v/>
          </cell>
          <cell r="P5255" t="str">
            <v>QUITO</v>
          </cell>
          <cell r="Q5255" t="str">
            <v>QUITO</v>
          </cell>
          <cell r="R5255" t="str">
            <v>PICHINCHA</v>
          </cell>
          <cell r="T5255" t="str">
            <v>FLEXTRANS UIO</v>
          </cell>
          <cell r="U5255" t="str">
            <v>FLEXNETUIO_LOCAL</v>
          </cell>
          <cell r="V5255">
            <v>1</v>
          </cell>
          <cell r="W5255">
            <v>1</v>
          </cell>
          <cell r="X5255" t="str">
            <v>FLEXNET ECUADOR - MDELIVERY</v>
          </cell>
          <cell r="Y5255" t="str">
            <v>CALLE 28 DE JUNIO S/N Y GARCIA MORENO ENTRADA LLANO GRANDE</v>
          </cell>
        </row>
        <row r="5256">
          <cell r="A5256" t="str">
            <v>2481965</v>
          </cell>
          <cell r="B5256">
            <v>492541</v>
          </cell>
          <cell r="C5256" t="str">
            <v>2481965</v>
          </cell>
          <cell r="D5256" t="str">
            <v>MDELIVERY</v>
          </cell>
          <cell r="E5256" t="str">
            <v>DESPACHO</v>
          </cell>
          <cell r="F5256" t="str">
            <v>NORMAL</v>
          </cell>
          <cell r="G5256" t="str">
            <v>FT78386</v>
          </cell>
          <cell r="H5256">
            <v>44935</v>
          </cell>
          <cell r="I5256" t="str">
            <v>ENTREGADO</v>
          </cell>
          <cell r="J5256">
            <v>44937</v>
          </cell>
          <cell r="K5256" t="str">
            <v>EDGAR RENAN VACA MANOSALVAS_EDGAR RENAN VACA MANOSALVAS</v>
          </cell>
          <cell r="L5256" t="str">
            <v xml:space="preserve"> Avenida Diego de Almagro Y Alpallana edificio Galicia REFERENCIA RECEPCION PLANTA BAJA LOCAL 5 </v>
          </cell>
          <cell r="M5256" t="str">
            <v>1704930377</v>
          </cell>
          <cell r="N5256" t="str">
            <v>0962622972</v>
          </cell>
          <cell r="O5256" t="str">
            <v/>
          </cell>
          <cell r="P5256" t="str">
            <v>QUITO</v>
          </cell>
          <cell r="Q5256" t="str">
            <v>QUITO</v>
          </cell>
          <cell r="R5256" t="str">
            <v>PICHINCHA</v>
          </cell>
          <cell r="T5256" t="str">
            <v>FLEXTRANS UIO</v>
          </cell>
          <cell r="U5256" t="str">
            <v>FLEXNETUIO_LOCAL</v>
          </cell>
          <cell r="V5256">
            <v>1</v>
          </cell>
          <cell r="W5256">
            <v>1</v>
          </cell>
          <cell r="X5256" t="str">
            <v>FLEXNET ECUADOR - MDELIVERY</v>
          </cell>
          <cell r="Y5256" t="str">
            <v>CALLE 28 DE JUNIO S/N Y GARCIA MORENO ENTRADA LLANO GRANDE</v>
          </cell>
        </row>
        <row r="5257">
          <cell r="A5257" t="str">
            <v>2481966</v>
          </cell>
          <cell r="B5257">
            <v>492542</v>
          </cell>
          <cell r="C5257" t="str">
            <v>2481966</v>
          </cell>
          <cell r="D5257" t="str">
            <v>MDELIVERY</v>
          </cell>
          <cell r="E5257" t="str">
            <v>DESPACHO</v>
          </cell>
          <cell r="F5257" t="str">
            <v>NORMAL</v>
          </cell>
          <cell r="G5257" t="str">
            <v>FT78484</v>
          </cell>
          <cell r="H5257">
            <v>44935</v>
          </cell>
          <cell r="I5257" t="str">
            <v>ENTREGADO</v>
          </cell>
          <cell r="J5257">
            <v>44936</v>
          </cell>
          <cell r="K5257" t="str">
            <v>Gladys Perez_SERVICENTURIOSA S A</v>
          </cell>
          <cell r="L5257" t="str">
            <v>AV Juan tanca Marengo Arq Guillermo Cubillo 1171 y Dr Emilio Romero Menendez detras de la Coca Cola</v>
          </cell>
          <cell r="M5257" t="str">
            <v>0992856386001</v>
          </cell>
          <cell r="N5257" t="str">
            <v>0982694989</v>
          </cell>
          <cell r="O5257" t="str">
            <v/>
          </cell>
          <cell r="P5257" t="str">
            <v>GUAYAQUIL</v>
          </cell>
          <cell r="Q5257" t="str">
            <v>GUAYAQUIL</v>
          </cell>
          <cell r="R5257" t="str">
            <v>GUAYAS</v>
          </cell>
          <cell r="T5257" t="str">
            <v>ITSACOURIER</v>
          </cell>
          <cell r="U5257" t="str">
            <v>FLEXNETUIO_GYE</v>
          </cell>
          <cell r="V5257">
            <v>1</v>
          </cell>
          <cell r="W5257">
            <v>1</v>
          </cell>
          <cell r="X5257" t="str">
            <v>FLEXNET ECUADOR - MDELIVERY</v>
          </cell>
          <cell r="Y5257" t="str">
            <v>CALLE 28 DE JUNIO S/N Y GARCIA MORENO ENTRADA LLANO GRANDE</v>
          </cell>
        </row>
        <row r="5258">
          <cell r="A5258" t="str">
            <v>2481967</v>
          </cell>
          <cell r="B5258">
            <v>492543</v>
          </cell>
          <cell r="C5258" t="str">
            <v>2481967</v>
          </cell>
          <cell r="D5258" t="str">
            <v>MDELIVERY</v>
          </cell>
          <cell r="E5258" t="str">
            <v>DESPACHO</v>
          </cell>
          <cell r="F5258" t="str">
            <v>NORMAL</v>
          </cell>
          <cell r="G5258" t="str">
            <v>031080002481967</v>
          </cell>
          <cell r="H5258">
            <v>44935</v>
          </cell>
          <cell r="I5258" t="str">
            <v>ENTREGADO</v>
          </cell>
          <cell r="J5258">
            <v>44937</v>
          </cell>
          <cell r="K5258" t="str">
            <v xml:space="preserve">LEON CEDENO MANUEL ALEJANDRO_BANCO GUAYAQUIL S A </v>
          </cell>
          <cell r="L5258" t="str">
            <v xml:space="preserve"> GUAYAS EL EMPALME entre Amazonas 23 de Junio Av Guayaquil entre Amazonas y 23 de Junio junto Bco Pichincha </v>
          </cell>
          <cell r="M5258" t="str">
            <v>0990049459001</v>
          </cell>
          <cell r="N5258" t="str">
            <v>0999518188</v>
          </cell>
          <cell r="O5258" t="str">
            <v/>
          </cell>
          <cell r="P5258" t="str">
            <v>EL EMPALME</v>
          </cell>
          <cell r="Q5258" t="str">
            <v>EL EMPALME</v>
          </cell>
          <cell r="R5258" t="str">
            <v>GUAYAS</v>
          </cell>
          <cell r="T5258" t="str">
            <v>TRAMACO</v>
          </cell>
          <cell r="U5258" t="str">
            <v>FLEXNETUIO_PROVINCIA</v>
          </cell>
          <cell r="V5258">
            <v>1</v>
          </cell>
          <cell r="W5258">
            <v>1</v>
          </cell>
          <cell r="X5258" t="str">
            <v>FLEXNET ECUADOR - MDELIVERY</v>
          </cell>
          <cell r="Y5258" t="str">
            <v>CALLE 28 DE JUNIO S/N Y GARCIA MORENO ENTRADA LLANO GRANDE</v>
          </cell>
        </row>
        <row r="5259">
          <cell r="A5259" t="str">
            <v>2481944</v>
          </cell>
          <cell r="B5259">
            <v>492507</v>
          </cell>
          <cell r="C5259" t="str">
            <v>2481944</v>
          </cell>
          <cell r="D5259" t="str">
            <v>MDELIVERY</v>
          </cell>
          <cell r="E5259" t="str">
            <v>DESPACHO</v>
          </cell>
          <cell r="F5259" t="str">
            <v>EXPRESS</v>
          </cell>
          <cell r="G5259" t="str">
            <v>FTS45653</v>
          </cell>
          <cell r="H5259">
            <v>44935</v>
          </cell>
          <cell r="I5259" t="str">
            <v>ENTREGADO</v>
          </cell>
          <cell r="J5259">
            <v>44935</v>
          </cell>
          <cell r="K5259" t="str">
            <v>Wagner Tulcanaza_INMOBILIARIA INTERNACIONAL CORBAL CIA LTDA</v>
          </cell>
          <cell r="L5259" t="str">
            <v>INAQUITO AV NACIONES UNIDAS 234 Y SANCHEZ DE AVILA</v>
          </cell>
          <cell r="M5259" t="str">
            <v>1790577325001</v>
          </cell>
          <cell r="N5259" t="str">
            <v>0987981254</v>
          </cell>
          <cell r="O5259" t="str">
            <v/>
          </cell>
          <cell r="P5259" t="str">
            <v>QUITO</v>
          </cell>
          <cell r="Q5259" t="str">
            <v>QUITO</v>
          </cell>
          <cell r="R5259" t="str">
            <v>PICHINCHA</v>
          </cell>
          <cell r="T5259" t="str">
            <v>TRANSERVISS</v>
          </cell>
          <cell r="U5259" t="str">
            <v>FLEXNETUIO_LOCAL</v>
          </cell>
          <cell r="V5259">
            <v>1</v>
          </cell>
          <cell r="W5259">
            <v>1</v>
          </cell>
          <cell r="X5259" t="str">
            <v>FLEXNET ECUADOR - MDELIVERY</v>
          </cell>
          <cell r="Y5259" t="str">
            <v>CALLE 28 DE JUNIO S/N Y GARCIA MORENO ENTRADA LLANO GRANDE</v>
          </cell>
        </row>
        <row r="5260">
          <cell r="A5260" t="str">
            <v>2481946</v>
          </cell>
          <cell r="B5260">
            <v>492508</v>
          </cell>
          <cell r="C5260" t="str">
            <v>2481946</v>
          </cell>
          <cell r="D5260" t="str">
            <v>MDELIVERY</v>
          </cell>
          <cell r="E5260" t="str">
            <v>DESPACHO</v>
          </cell>
          <cell r="F5260" t="str">
            <v>EXPRESS</v>
          </cell>
          <cell r="G5260" t="str">
            <v>FTS45349</v>
          </cell>
          <cell r="H5260">
            <v>44935</v>
          </cell>
          <cell r="I5260" t="str">
            <v>ENTREGADO</v>
          </cell>
          <cell r="J5260">
            <v>44935</v>
          </cell>
          <cell r="K5260" t="str">
            <v>CRISTINA PAVON KN_ALTAMIRANO SANIPATIN MARCELA VIRGINIA</v>
          </cell>
          <cell r="L5260" t="str">
            <v>TORIBIO MONTES Y DANIEL HIDALGO CASA N27 07</v>
          </cell>
          <cell r="M5260" t="str">
            <v>1715335491001</v>
          </cell>
          <cell r="N5260" t="str">
            <v>0984746868</v>
          </cell>
          <cell r="O5260" t="str">
            <v/>
          </cell>
          <cell r="P5260" t="str">
            <v>QUITO</v>
          </cell>
          <cell r="Q5260" t="str">
            <v>QUITO</v>
          </cell>
          <cell r="R5260" t="str">
            <v>PICHINCHA</v>
          </cell>
          <cell r="T5260" t="str">
            <v>TRANSERVISS</v>
          </cell>
          <cell r="U5260" t="str">
            <v>FLEXNETUIO_LOCAL</v>
          </cell>
          <cell r="V5260">
            <v>1</v>
          </cell>
          <cell r="W5260">
            <v>1</v>
          </cell>
          <cell r="X5260" t="str">
            <v>FLEXNET ECUADOR - MDELIVERY</v>
          </cell>
          <cell r="Y5260" t="str">
            <v>CALLE 28 DE JUNIO S/N Y GARCIA MORENO ENTRADA LLANO GRANDE</v>
          </cell>
        </row>
        <row r="5261">
          <cell r="A5261" t="str">
            <v>2481950</v>
          </cell>
          <cell r="B5261">
            <v>492509</v>
          </cell>
          <cell r="C5261" t="str">
            <v>2481950</v>
          </cell>
          <cell r="D5261" t="str">
            <v>MDELIVERY</v>
          </cell>
          <cell r="E5261" t="str">
            <v>DESPACHO</v>
          </cell>
          <cell r="F5261" t="str">
            <v>EXPRESS</v>
          </cell>
          <cell r="G5261" t="str">
            <v>FTS45345</v>
          </cell>
          <cell r="H5261">
            <v>44935</v>
          </cell>
          <cell r="I5261" t="str">
            <v>ENTREGADO</v>
          </cell>
          <cell r="J5261">
            <v>44935</v>
          </cell>
          <cell r="K5261" t="str">
            <v xml:space="preserve">Vanessa Quiguango_CORPORACION PRELAFIT PRELAFITCORP CIA LTDA </v>
          </cell>
          <cell r="L5261" t="str">
            <v>Francisco Salazar E10 37 y Jose Luis Tamayo Edif Atlantic Bussines Center piso 2 Ofi 205</v>
          </cell>
          <cell r="M5261" t="str">
            <v>1793026850001</v>
          </cell>
          <cell r="N5261" t="str">
            <v>0984270047</v>
          </cell>
          <cell r="O5261" t="str">
            <v/>
          </cell>
          <cell r="P5261" t="str">
            <v>QUITO</v>
          </cell>
          <cell r="Q5261" t="str">
            <v>QUITO</v>
          </cell>
          <cell r="R5261" t="str">
            <v>PICHINCHA</v>
          </cell>
          <cell r="T5261" t="str">
            <v>TRANSERVISS</v>
          </cell>
          <cell r="U5261" t="str">
            <v>FLEXNETUIO_LOCAL</v>
          </cell>
          <cell r="V5261">
            <v>1</v>
          </cell>
          <cell r="W5261">
            <v>1</v>
          </cell>
          <cell r="X5261" t="str">
            <v>FLEXNET ECUADOR - MDELIVERY</v>
          </cell>
          <cell r="Y5261" t="str">
            <v>CALLE 28 DE JUNIO S/N Y GARCIA MORENO ENTRADA LLANO GRANDE</v>
          </cell>
        </row>
        <row r="5262">
          <cell r="A5262" t="str">
            <v>2481951_1</v>
          </cell>
          <cell r="B5262">
            <v>492510</v>
          </cell>
          <cell r="C5262" t="str">
            <v>2481951_1</v>
          </cell>
          <cell r="D5262" t="str">
            <v>MDELIVERY</v>
          </cell>
          <cell r="E5262" t="str">
            <v>DESPACHO</v>
          </cell>
          <cell r="F5262" t="str">
            <v>EXPRESS</v>
          </cell>
          <cell r="G5262" t="str">
            <v>FTS45347</v>
          </cell>
          <cell r="H5262">
            <v>44935</v>
          </cell>
          <cell r="I5262" t="str">
            <v>ENTREGADO</v>
          </cell>
          <cell r="J5262">
            <v>44935</v>
          </cell>
          <cell r="K5262" t="str">
            <v xml:space="preserve">Eduardo Cajias_ELECTROLUX C A </v>
          </cell>
          <cell r="L5262" t="str">
            <v xml:space="preserve"> AV REPuBLICA DE EL SALVADOR N34 229 Y MOSCu EDIFICIO SAN SALVADOR PISO 6 QUITO </v>
          </cell>
          <cell r="M5262" t="str">
            <v>1790854035001</v>
          </cell>
          <cell r="N5262" t="str">
            <v>0981348511</v>
          </cell>
          <cell r="O5262" t="str">
            <v/>
          </cell>
          <cell r="P5262" t="str">
            <v>QUITO</v>
          </cell>
          <cell r="Q5262" t="str">
            <v>QUITO</v>
          </cell>
          <cell r="R5262" t="str">
            <v>PICHINCHA</v>
          </cell>
          <cell r="T5262" t="str">
            <v>TRANSERVISS</v>
          </cell>
          <cell r="U5262" t="str">
            <v>FLEXNETUIO_LOCAL</v>
          </cell>
          <cell r="V5262">
            <v>1</v>
          </cell>
          <cell r="W5262">
            <v>1</v>
          </cell>
          <cell r="X5262" t="str">
            <v>FLEXNET ECUADOR - MDELIVERY</v>
          </cell>
          <cell r="Y5262" t="str">
            <v>CALLE 28 DE JUNIO S/N Y GARCIA MORENO ENTRADA LLANO GRANDE</v>
          </cell>
        </row>
        <row r="5263">
          <cell r="A5263" t="str">
            <v>2481954</v>
          </cell>
          <cell r="B5263">
            <v>492511</v>
          </cell>
          <cell r="C5263" t="str">
            <v>2481954</v>
          </cell>
          <cell r="D5263" t="str">
            <v>MDELIVERY</v>
          </cell>
          <cell r="E5263" t="str">
            <v>DESPACHO</v>
          </cell>
          <cell r="F5263" t="str">
            <v>EXPRESS</v>
          </cell>
          <cell r="G5263" t="str">
            <v>FTS45346</v>
          </cell>
          <cell r="H5263">
            <v>44935</v>
          </cell>
          <cell r="I5263" t="str">
            <v>ENTREGADO</v>
          </cell>
          <cell r="J5263">
            <v>44935</v>
          </cell>
          <cell r="K5263" t="str">
            <v>Jorge Tul_WANDERLUSTRUSIA S A S</v>
          </cell>
          <cell r="L5263" t="str">
            <v xml:space="preserve">Alpallana 289 y Diego de Almagro 2do piso preguntar por Wanderlust gps 0 194232 78 484184 </v>
          </cell>
          <cell r="M5263" t="str">
            <v>1793133886001</v>
          </cell>
          <cell r="N5263" t="str">
            <v>0995524716</v>
          </cell>
          <cell r="O5263" t="str">
            <v/>
          </cell>
          <cell r="P5263" t="str">
            <v>QUITO</v>
          </cell>
          <cell r="Q5263" t="str">
            <v>QUITO</v>
          </cell>
          <cell r="R5263" t="str">
            <v>PICHINCHA</v>
          </cell>
          <cell r="T5263" t="str">
            <v>TRANSERVISS</v>
          </cell>
          <cell r="U5263" t="str">
            <v>FLEXNETUIO_LOCAL</v>
          </cell>
          <cell r="V5263">
            <v>1</v>
          </cell>
          <cell r="W5263">
            <v>1</v>
          </cell>
          <cell r="X5263" t="str">
            <v>FLEXNET ECUADOR - MDELIVERY</v>
          </cell>
          <cell r="Y5263" t="str">
            <v>CALLE 28 DE JUNIO S/N Y GARCIA MORENO ENTRADA LLANO GRANDE</v>
          </cell>
        </row>
        <row r="5264">
          <cell r="A5264" t="str">
            <v>2481956</v>
          </cell>
          <cell r="B5264">
            <v>492512</v>
          </cell>
          <cell r="C5264" t="str">
            <v>2481956</v>
          </cell>
          <cell r="D5264" t="str">
            <v>MDELIVERY</v>
          </cell>
          <cell r="E5264" t="str">
            <v>DESPACHO</v>
          </cell>
          <cell r="F5264" t="str">
            <v>EXPRESS</v>
          </cell>
          <cell r="G5264" t="str">
            <v>FEC45665</v>
          </cell>
          <cell r="H5264">
            <v>44935</v>
          </cell>
          <cell r="I5264" t="str">
            <v>ENTREGADO</v>
          </cell>
          <cell r="J5264">
            <v>44935</v>
          </cell>
          <cell r="K5264" t="str">
            <v xml:space="preserve">Marianela Ortega_DIVERSIMPORT CIA LTDA </v>
          </cell>
          <cell r="L5264" t="str">
            <v>AV EL INCA E7 74 Y FRANCISCO IZAZAGA</v>
          </cell>
          <cell r="M5264" t="str">
            <v>1792245087001</v>
          </cell>
          <cell r="N5264" t="str">
            <v>0987097212</v>
          </cell>
          <cell r="O5264" t="str">
            <v/>
          </cell>
          <cell r="P5264" t="str">
            <v>QUITO</v>
          </cell>
          <cell r="Q5264" t="str">
            <v>QUITO</v>
          </cell>
          <cell r="R5264" t="str">
            <v>PICHINCHA</v>
          </cell>
          <cell r="T5264" t="str">
            <v>EXPRESSCON</v>
          </cell>
          <cell r="U5264" t="str">
            <v>FLEXNETUIO_LOCAL</v>
          </cell>
          <cell r="V5264">
            <v>1</v>
          </cell>
          <cell r="W5264">
            <v>1</v>
          </cell>
          <cell r="X5264" t="str">
            <v>FLEXNET ECUADOR - MDELIVERY</v>
          </cell>
          <cell r="Y5264" t="str">
            <v>CALLE 28 DE JUNIO S/N Y GARCIA MORENO ENTRADA LLANO GRANDE</v>
          </cell>
        </row>
        <row r="5265">
          <cell r="A5265" t="str">
            <v>2481957</v>
          </cell>
          <cell r="B5265">
            <v>492513</v>
          </cell>
          <cell r="C5265" t="str">
            <v>2481957</v>
          </cell>
          <cell r="D5265" t="str">
            <v>MDELIVERY</v>
          </cell>
          <cell r="E5265" t="str">
            <v>DESPACHO</v>
          </cell>
          <cell r="F5265" t="str">
            <v>EXPRESS</v>
          </cell>
          <cell r="G5265" t="str">
            <v>FTS45348</v>
          </cell>
          <cell r="H5265">
            <v>44935</v>
          </cell>
          <cell r="I5265" t="str">
            <v>ENTREGADO</v>
          </cell>
          <cell r="J5265">
            <v>44935</v>
          </cell>
          <cell r="K5265" t="str">
            <v>CRISTINA PAVON RV_MORALES BENALCAZAR JOSE RENE</v>
          </cell>
          <cell r="L5265" t="str">
            <v>TORIBIO MONTES Y DANIEL HIDALGO CASA N27 07</v>
          </cell>
          <cell r="M5265" t="str">
            <v>1715491815001</v>
          </cell>
          <cell r="N5265" t="str">
            <v>0984746868</v>
          </cell>
          <cell r="O5265" t="str">
            <v/>
          </cell>
          <cell r="P5265" t="str">
            <v>QUITO</v>
          </cell>
          <cell r="Q5265" t="str">
            <v>QUITO</v>
          </cell>
          <cell r="R5265" t="str">
            <v>PICHINCHA</v>
          </cell>
          <cell r="T5265" t="str">
            <v>TRANSERVISS</v>
          </cell>
          <cell r="U5265" t="str">
            <v>FLEXNETUIO_LOCAL</v>
          </cell>
          <cell r="V5265">
            <v>1</v>
          </cell>
          <cell r="W5265">
            <v>1</v>
          </cell>
          <cell r="X5265" t="str">
            <v>FLEXNET ECUADOR - MDELIVERY</v>
          </cell>
          <cell r="Y5265" t="str">
            <v>CALLE 28 DE JUNIO S/N Y GARCIA MORENO ENTRADA LLANO GRANDE</v>
          </cell>
        </row>
        <row r="5266">
          <cell r="A5266" t="str">
            <v>CLDEV_GYESIM0071</v>
          </cell>
          <cell r="B5266">
            <v>492506</v>
          </cell>
          <cell r="C5266" t="str">
            <v>CLDEV_GYESIM0071</v>
          </cell>
          <cell r="D5266" t="str">
            <v>CONECEL_DOCUMENTOS</v>
          </cell>
          <cell r="E5266" t="str">
            <v>DESPACHO</v>
          </cell>
          <cell r="F5266" t="str">
            <v>NORMAL</v>
          </cell>
          <cell r="G5266" t="str">
            <v>FT78370</v>
          </cell>
          <cell r="H5266">
            <v>44935</v>
          </cell>
          <cell r="I5266" t="str">
            <v>ENTREGADO</v>
          </cell>
          <cell r="J5266">
            <v>44935</v>
          </cell>
          <cell r="K5266" t="str">
            <v>ANA AGUIRRE / MARIA SUNTAXI - PATRICIA</v>
          </cell>
          <cell r="L5266" t="str">
            <v>CIUDADELA SANTA LEONOR MZ 6 SOLAR 17</v>
          </cell>
          <cell r="P5266" t="str">
            <v>GUAYAQUIL</v>
          </cell>
          <cell r="Q5266" t="str">
            <v>GUAYAQUIL</v>
          </cell>
          <cell r="R5266" t="str">
            <v>GUAYAS</v>
          </cell>
          <cell r="T5266" t="str">
            <v>ITSACOURIER</v>
          </cell>
          <cell r="U5266" t="str">
            <v>FLEXNETUIO_GYE</v>
          </cell>
          <cell r="V5266">
            <v>1</v>
          </cell>
          <cell r="X5266" t="str">
            <v>FLEXNET DEL ECUADOR</v>
          </cell>
          <cell r="Y5266" t="str">
            <v>KM 8 1/2 VIA A DAULE</v>
          </cell>
        </row>
        <row r="5267">
          <cell r="A5267" t="str">
            <v>23349</v>
          </cell>
          <cell r="B5267">
            <v>492485</v>
          </cell>
          <cell r="C5267" t="str">
            <v>23349</v>
          </cell>
          <cell r="D5267" t="str">
            <v>CARESTINO</v>
          </cell>
          <cell r="E5267" t="str">
            <v>DESPACHO</v>
          </cell>
          <cell r="G5267" t="str">
            <v>031002004162751</v>
          </cell>
          <cell r="H5267">
            <v>44935</v>
          </cell>
          <cell r="I5267" t="str">
            <v>ENTREGADO</v>
          </cell>
          <cell r="J5267">
            <v>44936</v>
          </cell>
          <cell r="K5267" t="str">
            <v>DAVID ERAZO</v>
          </cell>
          <cell r="L5267" t="str">
            <v>PRADOS DEL CONDADO OE6-124. ENTRE CONJUNTO PRADOS DEL CONDADO</v>
          </cell>
          <cell r="N5267" t="str">
            <v xml:space="preserve">0987750067	</v>
          </cell>
          <cell r="O5267" t="str">
            <v>0987276735</v>
          </cell>
          <cell r="P5267" t="str">
            <v>000001</v>
          </cell>
          <cell r="Q5267" t="str">
            <v>QUITO</v>
          </cell>
          <cell r="R5267" t="str">
            <v>PICHINCHA</v>
          </cell>
          <cell r="S5267" t="str">
            <v>BODEGA FLEXNET UIO - RETIRA CLIENTE</v>
          </cell>
          <cell r="T5267" t="str">
            <v>TRAMACO</v>
          </cell>
          <cell r="U5267" t="str">
            <v>FLEXNETGYE_UIO</v>
          </cell>
          <cell r="V5267">
            <v>1</v>
          </cell>
          <cell r="W5267">
            <v>15.38</v>
          </cell>
          <cell r="X5267" t="str">
            <v>FLEXNET ECUADOR - CAREST</v>
          </cell>
          <cell r="Y5267" t="str">
            <v>FERNANDO GUTIERREZ HILL VIA A DAULE KM 8 1/2 ENTRADA A COOPERATIVA JUAN MONTALVO</v>
          </cell>
        </row>
        <row r="5268">
          <cell r="A5268" t="str">
            <v>23790</v>
          </cell>
          <cell r="B5268">
            <v>492486</v>
          </cell>
          <cell r="C5268" t="str">
            <v>23790</v>
          </cell>
          <cell r="D5268" t="str">
            <v>CARESTINO</v>
          </cell>
          <cell r="E5268" t="str">
            <v>DESPACHO</v>
          </cell>
          <cell r="G5268" t="str">
            <v>031002004162758</v>
          </cell>
          <cell r="H5268">
            <v>44935</v>
          </cell>
          <cell r="I5268" t="str">
            <v>ENTREGADO</v>
          </cell>
          <cell r="J5268">
            <v>44938</v>
          </cell>
          <cell r="K5268" t="str">
            <v>CARLA ROBERTA JARA GALARZA</v>
          </cell>
          <cell r="L5268" t="str">
            <v>HERNANDO DE BENAVENTE Y VIDAL RIVADENEIRA 00. ENTRE FRENTE AL CENTRO DE ACOPIO DE LA FUNDACION CHANKUAP</v>
          </cell>
          <cell r="N5268" t="str">
            <v xml:space="preserve">72700743	</v>
          </cell>
          <cell r="O5268" t="str">
            <v>0980443126</v>
          </cell>
          <cell r="P5268" t="str">
            <v>140101</v>
          </cell>
          <cell r="Q5268" t="str">
            <v>MORONA</v>
          </cell>
          <cell r="R5268" t="str">
            <v>MORONA SANTIAGO</v>
          </cell>
          <cell r="S5268" t="str">
            <v>MACAS</v>
          </cell>
          <cell r="T5268" t="str">
            <v>TRAMACO</v>
          </cell>
          <cell r="U5268" t="str">
            <v>FLEXNETGYE_PROVINCIA</v>
          </cell>
          <cell r="V5268">
            <v>1</v>
          </cell>
          <cell r="W5268">
            <v>9.6300000000000008</v>
          </cell>
          <cell r="X5268" t="str">
            <v>FLEXNET ECUADOR - CAREST</v>
          </cell>
          <cell r="Y5268" t="str">
            <v>FERNANDO GUTIERREZ HILL VIA A DAULE KM 8 1/2 ENTRADA A COOPERATIVA JUAN MONTALVO</v>
          </cell>
        </row>
        <row r="5269">
          <cell r="A5269" t="str">
            <v>23803</v>
          </cell>
          <cell r="B5269">
            <v>492487</v>
          </cell>
          <cell r="C5269" t="str">
            <v>23803</v>
          </cell>
          <cell r="D5269" t="str">
            <v>CARESTINO</v>
          </cell>
          <cell r="E5269" t="str">
            <v>DESPACHO</v>
          </cell>
          <cell r="G5269" t="str">
            <v>031002004162773</v>
          </cell>
          <cell r="H5269">
            <v>44935</v>
          </cell>
          <cell r="I5269" t="str">
            <v>ENTREGADO</v>
          </cell>
          <cell r="J5269">
            <v>44936</v>
          </cell>
          <cell r="K5269" t="str">
            <v>ERIKA PAOLA FARFN VALDEZ</v>
          </cell>
          <cell r="L5269" t="str">
            <v>CIUDADELA LOS OLIVOS, FRENTE A LA QUESERIA MALECHO ESTUDIO DE BELLEZA EDWIN FARFAN 0983445966 PISO/DPTO: 1. ENTRE AL FRENTE DE LA QUESERIA HAY UN COMEDOR EN LA ESQUINA  , ENTRAR AL CALLEJON A MANO DER</v>
          </cell>
          <cell r="N5269" t="str">
            <v>0983445966</v>
          </cell>
          <cell r="P5269" t="str">
            <v>130105</v>
          </cell>
          <cell r="Q5269" t="str">
            <v>PORTOVIEJO</v>
          </cell>
          <cell r="R5269" t="str">
            <v>MANABI</v>
          </cell>
          <cell r="S5269" t="str">
            <v>PORTOVIEJO</v>
          </cell>
          <cell r="T5269" t="str">
            <v>TRAMACO</v>
          </cell>
          <cell r="U5269" t="str">
            <v>FLEXNETGYE_PROVINCIA</v>
          </cell>
          <cell r="V5269">
            <v>2</v>
          </cell>
          <cell r="W5269">
            <v>10.66</v>
          </cell>
          <cell r="X5269" t="str">
            <v>FLEXNET ECUADOR - CAREST</v>
          </cell>
          <cell r="Y5269" t="str">
            <v>FERNANDO GUTIERREZ HILL VIA A DAULE KM 8 1/2 ENTRADA A COOPERATIVA JUAN MONTALVO</v>
          </cell>
        </row>
        <row r="5270">
          <cell r="A5270" t="str">
            <v>23841</v>
          </cell>
          <cell r="B5270">
            <v>492488</v>
          </cell>
          <cell r="C5270" t="str">
            <v>23841</v>
          </cell>
          <cell r="D5270" t="str">
            <v>CARESTINO</v>
          </cell>
          <cell r="E5270" t="str">
            <v>DESPACHO</v>
          </cell>
          <cell r="G5270" t="str">
            <v>031002004162779</v>
          </cell>
          <cell r="H5270">
            <v>44935</v>
          </cell>
          <cell r="I5270" t="str">
            <v>ENTREGADO</v>
          </cell>
          <cell r="J5270">
            <v>44936</v>
          </cell>
          <cell r="K5270" t="str">
            <v>MARCELA LORENA BAUTISTA TORRES</v>
          </cell>
          <cell r="L5270" t="str">
            <v>CALLE CHECOSLOVAQUIA E10-195 Y ELOY ALFARO. ENTRE EDIFICIO CUARZO, QUINTO PISO</v>
          </cell>
          <cell r="N5270" t="str">
            <v xml:space="preserve">3324400	</v>
          </cell>
          <cell r="O5270" t="str">
            <v>0998545313</v>
          </cell>
          <cell r="P5270" t="str">
            <v>170504</v>
          </cell>
          <cell r="Q5270" t="str">
            <v>QUITO</v>
          </cell>
          <cell r="R5270" t="str">
            <v>PICHINCHA</v>
          </cell>
          <cell r="S5270" t="str">
            <v>QUITO</v>
          </cell>
          <cell r="T5270" t="str">
            <v>TRAMACO</v>
          </cell>
          <cell r="U5270" t="str">
            <v>FLEXNETGYE_UIO</v>
          </cell>
          <cell r="V5270">
            <v>1</v>
          </cell>
          <cell r="W5270">
            <v>4.0599999999999996</v>
          </cell>
          <cell r="X5270" t="str">
            <v>FLEXNET ECUADOR - CAREST</v>
          </cell>
          <cell r="Y5270" t="str">
            <v>FERNANDO GUTIERREZ HILL VIA A DAULE KM 8 1/2 ENTRADA A COOPERATIVA JUAN MONTALVO</v>
          </cell>
        </row>
        <row r="5271">
          <cell r="A5271" t="str">
            <v>23844</v>
          </cell>
          <cell r="B5271">
            <v>492489</v>
          </cell>
          <cell r="C5271" t="str">
            <v>23844</v>
          </cell>
          <cell r="D5271" t="str">
            <v>CARESTINO</v>
          </cell>
          <cell r="E5271" t="str">
            <v>DESPACHO</v>
          </cell>
          <cell r="G5271" t="str">
            <v>031002004162791</v>
          </cell>
          <cell r="H5271">
            <v>44935</v>
          </cell>
          <cell r="I5271" t="str">
            <v>ENTREGADO</v>
          </cell>
          <cell r="J5271">
            <v>44936</v>
          </cell>
          <cell r="K5271" t="str">
            <v>ANDREA PATRICIA CORDERO ALMACHE.</v>
          </cell>
          <cell r="L5271" t="str">
            <v>MARISCAL LAMAR. // CASA, SIN NUMERACION (COLOR OCRE).. ENTRE ESCULTOR AYABACA (ESQUINA). A UNA CUADRA DE LA CONVENCION DEL 45</v>
          </cell>
          <cell r="N5271" t="str">
            <v>0984860744</v>
          </cell>
          <cell r="P5271" t="str">
            <v>010101</v>
          </cell>
          <cell r="Q5271" t="str">
            <v>CUENCA</v>
          </cell>
          <cell r="R5271" t="str">
            <v>AZUAY</v>
          </cell>
          <cell r="S5271" t="str">
            <v>CUENCA</v>
          </cell>
          <cell r="T5271" t="str">
            <v>TRAMACO</v>
          </cell>
          <cell r="U5271" t="str">
            <v>FLEXNETGYE_PROVINCIA</v>
          </cell>
          <cell r="V5271">
            <v>1</v>
          </cell>
          <cell r="W5271">
            <v>6.59</v>
          </cell>
          <cell r="X5271" t="str">
            <v>FLEXNET ECUADOR - CAREST</v>
          </cell>
          <cell r="Y5271" t="str">
            <v>FERNANDO GUTIERREZ HILL VIA A DAULE KM 8 1/2 ENTRADA A COOPERATIVA JUAN MONTALVO</v>
          </cell>
        </row>
        <row r="5272">
          <cell r="A5272" t="str">
            <v>23845</v>
          </cell>
          <cell r="B5272">
            <v>492490</v>
          </cell>
          <cell r="C5272" t="str">
            <v>23845</v>
          </cell>
          <cell r="D5272" t="str">
            <v>CARESTINO</v>
          </cell>
          <cell r="E5272" t="str">
            <v>DESPACHO</v>
          </cell>
          <cell r="G5272" t="str">
            <v>031002004162809</v>
          </cell>
          <cell r="H5272">
            <v>44935</v>
          </cell>
          <cell r="I5272" t="str">
            <v>ENTREGADO</v>
          </cell>
          <cell r="J5272">
            <v>44937</v>
          </cell>
          <cell r="K5272" t="str">
            <v>GIANELLA CAROLA ESPINOZA ORELLANA</v>
          </cell>
          <cell r="L5272" t="str">
            <v>AV. ARCENIO CALLE S/N Y BAVINSKY, BARRIO SUR. ENTRE DOMINGO COMIN Y SOR MARIA TRONCATTI</v>
          </cell>
          <cell r="N5272" t="str">
            <v xml:space="preserve">72740188	</v>
          </cell>
          <cell r="O5272" t="str">
            <v>0998840190</v>
          </cell>
          <cell r="P5272" t="str">
            <v>140301</v>
          </cell>
          <cell r="Q5272" t="str">
            <v>SUCUA</v>
          </cell>
          <cell r="R5272" t="str">
            <v>MORONA SANTIAGO</v>
          </cell>
          <cell r="S5272" t="str">
            <v>SUCUA - NUEVO ISRAEL - ASUNCION - SANTA MARIANITA DE JESUS</v>
          </cell>
          <cell r="T5272" t="str">
            <v>TRAMACO</v>
          </cell>
          <cell r="U5272" t="str">
            <v>FLEXNETGYE_PROVINCIA</v>
          </cell>
          <cell r="V5272">
            <v>1</v>
          </cell>
          <cell r="W5272">
            <v>3.07</v>
          </cell>
          <cell r="X5272" t="str">
            <v>FLEXNET ECUADOR - CAREST</v>
          </cell>
          <cell r="Y5272" t="str">
            <v>FERNANDO GUTIERREZ HILL VIA A DAULE KM 8 1/2 ENTRADA A COOPERATIVA JUAN MONTALVO</v>
          </cell>
        </row>
        <row r="5273">
          <cell r="A5273" t="str">
            <v>23849</v>
          </cell>
          <cell r="B5273">
            <v>492491</v>
          </cell>
          <cell r="C5273" t="str">
            <v>23849</v>
          </cell>
          <cell r="D5273" t="str">
            <v>CARESTINO</v>
          </cell>
          <cell r="E5273" t="str">
            <v>DESPACHO</v>
          </cell>
          <cell r="G5273" t="str">
            <v>031002004162832</v>
          </cell>
          <cell r="H5273">
            <v>44935</v>
          </cell>
          <cell r="I5273" t="str">
            <v>ENTREGADO</v>
          </cell>
          <cell r="J5273">
            <v>44936</v>
          </cell>
          <cell r="K5273" t="str">
            <v>ANA CISNEROS</v>
          </cell>
          <cell r="L5273" t="str">
            <v>AVENIDA MARIANA DE JESUS Y PANZALEO URBANIZACION RIBERA DE LA HACIENDA 64-2. ENTRE FRENTE A LA HACIENDA SAN ISIDRO</v>
          </cell>
          <cell r="N5273" t="str">
            <v xml:space="preserve">0984120068	</v>
          </cell>
          <cell r="O5273" t="str">
            <v>0983230557</v>
          </cell>
          <cell r="P5273" t="str">
            <v>171101</v>
          </cell>
          <cell r="Q5273" t="str">
            <v>RUMIÑAHUI</v>
          </cell>
          <cell r="R5273" t="str">
            <v>PICHINCHA</v>
          </cell>
          <cell r="S5273" t="str">
            <v>SANGOLQUI</v>
          </cell>
          <cell r="T5273" t="str">
            <v>TRAMACO</v>
          </cell>
          <cell r="U5273" t="str">
            <v>FLEXNETGYE_PROVINCIA</v>
          </cell>
          <cell r="V5273">
            <v>1</v>
          </cell>
          <cell r="W5273">
            <v>4.0599999999999996</v>
          </cell>
          <cell r="X5273" t="str">
            <v>FLEXNET ECUADOR - CAREST</v>
          </cell>
          <cell r="Y5273" t="str">
            <v>FERNANDO GUTIERREZ HILL VIA A DAULE KM 8 1/2 ENTRADA A COOPERATIVA JUAN MONTALVO</v>
          </cell>
        </row>
        <row r="5274">
          <cell r="A5274" t="str">
            <v>23856</v>
          </cell>
          <cell r="B5274">
            <v>492492</v>
          </cell>
          <cell r="C5274" t="str">
            <v>23856</v>
          </cell>
          <cell r="D5274" t="str">
            <v>CARESTINO</v>
          </cell>
          <cell r="E5274" t="str">
            <v>DESPACHO</v>
          </cell>
          <cell r="G5274" t="str">
            <v>031002004162839</v>
          </cell>
          <cell r="H5274">
            <v>44935</v>
          </cell>
          <cell r="I5274" t="str">
            <v>ENTREGADO</v>
          </cell>
          <cell r="J5274">
            <v>44936</v>
          </cell>
          <cell r="K5274" t="str">
            <v>MERCY YOLANDA GALARZA ARMIJOS</v>
          </cell>
          <cell r="L5274" t="str">
            <v>MIGUEL MOLINA 12. ENTRE CONDOMINIO CUMBRES DEL TEJAR</v>
          </cell>
          <cell r="N5274" t="str">
            <v>0993656157</v>
          </cell>
          <cell r="P5274" t="str">
            <v>010101</v>
          </cell>
          <cell r="Q5274" t="str">
            <v>CUENCA</v>
          </cell>
          <cell r="R5274" t="str">
            <v>AZUAY</v>
          </cell>
          <cell r="S5274" t="str">
            <v>CUENCA</v>
          </cell>
          <cell r="T5274" t="str">
            <v>TRAMACO</v>
          </cell>
          <cell r="U5274" t="str">
            <v>FLEXNETGYE_PROVINCIA</v>
          </cell>
          <cell r="V5274">
            <v>1</v>
          </cell>
          <cell r="W5274">
            <v>6.59</v>
          </cell>
          <cell r="X5274" t="str">
            <v>FLEXNET ECUADOR - CAREST</v>
          </cell>
          <cell r="Y5274" t="str">
            <v>FERNANDO GUTIERREZ HILL VIA A DAULE KM 8 1/2 ENTRADA A COOPERATIVA JUAN MONTALVO</v>
          </cell>
        </row>
        <row r="5275">
          <cell r="A5275" t="str">
            <v>23881</v>
          </cell>
          <cell r="B5275">
            <v>492493</v>
          </cell>
          <cell r="C5275" t="str">
            <v>23881</v>
          </cell>
          <cell r="D5275" t="str">
            <v>CARESTINO</v>
          </cell>
          <cell r="E5275" t="str">
            <v>DESPACHO</v>
          </cell>
          <cell r="G5275" t="str">
            <v>031002004162854</v>
          </cell>
          <cell r="H5275">
            <v>44935</v>
          </cell>
          <cell r="I5275" t="str">
            <v>ENTREGADO</v>
          </cell>
          <cell r="J5275">
            <v>44936</v>
          </cell>
          <cell r="K5275" t="str">
            <v>DIEGO CHANALUISA</v>
          </cell>
          <cell r="L5275" t="str">
            <v>SEGUNDO LEON  Y MARISCAL SUCRE N 71-576. ENTRE CASA DE COLOR AMARILLO Y  PUERTA DE GARAGE COLOR VERDE</v>
          </cell>
          <cell r="N5275" t="str">
            <v xml:space="preserve">0980809983	</v>
          </cell>
          <cell r="O5275" t="str">
            <v>0962606439</v>
          </cell>
          <cell r="P5275" t="str">
            <v>000001</v>
          </cell>
          <cell r="Q5275" t="str">
            <v>QUITO</v>
          </cell>
          <cell r="R5275" t="str">
            <v>PICHINCHA</v>
          </cell>
          <cell r="S5275" t="str">
            <v>BODEGA FLEXNET UIO - RETIRA CLIENTE</v>
          </cell>
          <cell r="T5275" t="str">
            <v>TRAMACO</v>
          </cell>
          <cell r="U5275" t="str">
            <v>FLEXNETGYE_UIO</v>
          </cell>
          <cell r="V5275">
            <v>1</v>
          </cell>
          <cell r="W5275">
            <v>11.58</v>
          </cell>
          <cell r="X5275" t="str">
            <v>FLEXNET ECUADOR - CAREST</v>
          </cell>
          <cell r="Y5275" t="str">
            <v>FERNANDO GUTIERREZ HILL VIA A DAULE KM 8 1/2 ENTRADA A COOPERATIVA JUAN MONTALVO</v>
          </cell>
        </row>
        <row r="5276">
          <cell r="A5276" t="str">
            <v>23921</v>
          </cell>
          <cell r="B5276">
            <v>492494</v>
          </cell>
          <cell r="C5276" t="str">
            <v>23921</v>
          </cell>
          <cell r="D5276" t="str">
            <v>CARESTINO</v>
          </cell>
          <cell r="E5276" t="str">
            <v>DESPACHO</v>
          </cell>
          <cell r="G5276" t="str">
            <v>031002004162858</v>
          </cell>
          <cell r="H5276">
            <v>44935</v>
          </cell>
          <cell r="I5276" t="str">
            <v>ENTREGADO</v>
          </cell>
          <cell r="J5276">
            <v>44937</v>
          </cell>
          <cell r="K5276" t="str">
            <v>RUTH JACINTA GILER</v>
          </cell>
          <cell r="L5276" t="str">
            <v>UNIDAD EDUCATIVA CIUDAD DE PEDERNALES PARTICULAR 0. ENTRE EN EL COLEGIO, PUERTA PRINCIPAL</v>
          </cell>
          <cell r="N5276" t="str">
            <v xml:space="preserve">0992667870	</v>
          </cell>
          <cell r="O5276" t="str">
            <v>0983721801</v>
          </cell>
          <cell r="P5276" t="str">
            <v>131001</v>
          </cell>
          <cell r="Q5276" t="str">
            <v>PEDERNALES</v>
          </cell>
          <cell r="R5276" t="str">
            <v>MANABI</v>
          </cell>
          <cell r="S5276" t="str">
            <v>PEDERNALES - RECINTO COAQUE - RECINTO LA CHORRERA</v>
          </cell>
          <cell r="T5276" t="str">
            <v>TRAMACO</v>
          </cell>
          <cell r="U5276" t="str">
            <v>FLEXNETGYE_PROVINCIA</v>
          </cell>
          <cell r="V5276">
            <v>1</v>
          </cell>
          <cell r="W5276">
            <v>3.07</v>
          </cell>
          <cell r="X5276" t="str">
            <v>FLEXNET ECUADOR - CAREST</v>
          </cell>
          <cell r="Y5276" t="str">
            <v>FERNANDO GUTIERREZ HILL VIA A DAULE KM 8 1/2 ENTRADA A COOPERATIVA JUAN MONTALVO</v>
          </cell>
        </row>
        <row r="5277">
          <cell r="A5277" t="str">
            <v>23956</v>
          </cell>
          <cell r="B5277">
            <v>492495</v>
          </cell>
          <cell r="C5277" t="str">
            <v>23956</v>
          </cell>
          <cell r="D5277" t="str">
            <v>CARESTINO</v>
          </cell>
          <cell r="E5277" t="str">
            <v>DESPACHO</v>
          </cell>
          <cell r="G5277" t="str">
            <v>031002004162863</v>
          </cell>
          <cell r="H5277">
            <v>44935</v>
          </cell>
          <cell r="I5277" t="str">
            <v>ENTREGADO</v>
          </cell>
          <cell r="J5277">
            <v>44936</v>
          </cell>
          <cell r="K5277" t="str">
            <v>MELISSA JARA</v>
          </cell>
          <cell r="L5277" t="str">
            <v>BOYACA 3-86 ENTRE PADRE AGUIRRE Y FRANCISCO TAMARIZ 3-86. ENTRE CERCA DE PARQUE FRAY JODOCO RICKE</v>
          </cell>
          <cell r="N5277" t="str">
            <v xml:space="preserve">59372828256	</v>
          </cell>
          <cell r="O5277" t="str">
            <v>0960400900</v>
          </cell>
          <cell r="P5277" t="str">
            <v>010101</v>
          </cell>
          <cell r="Q5277" t="str">
            <v>CUENCA</v>
          </cell>
          <cell r="R5277" t="str">
            <v>AZUAY</v>
          </cell>
          <cell r="S5277" t="str">
            <v>CUENCA</v>
          </cell>
          <cell r="T5277" t="str">
            <v>TRAMACO</v>
          </cell>
          <cell r="U5277" t="str">
            <v>FLEXNETGYE_PROVINCIA</v>
          </cell>
          <cell r="V5277">
            <v>2</v>
          </cell>
          <cell r="W5277">
            <v>13.4</v>
          </cell>
          <cell r="X5277" t="str">
            <v>FLEXNET ECUADOR - CAREST</v>
          </cell>
          <cell r="Y5277" t="str">
            <v>FERNANDO GUTIERREZ HILL VIA A DAULE KM 8 1/2 ENTRADA A COOPERATIVA JUAN MONTALVO</v>
          </cell>
        </row>
        <row r="5278">
          <cell r="A5278" t="str">
            <v>23957</v>
          </cell>
          <cell r="B5278">
            <v>492496</v>
          </cell>
          <cell r="C5278" t="str">
            <v>23957</v>
          </cell>
          <cell r="D5278" t="str">
            <v>CARESTINO</v>
          </cell>
          <cell r="E5278" t="str">
            <v>DESPACHO</v>
          </cell>
          <cell r="G5278" t="str">
            <v>031002004162940</v>
          </cell>
          <cell r="H5278">
            <v>44935</v>
          </cell>
          <cell r="I5278" t="str">
            <v>ENTREGADO</v>
          </cell>
          <cell r="J5278">
            <v>44936</v>
          </cell>
          <cell r="K5278" t="str">
            <v>MELISSA JARA</v>
          </cell>
          <cell r="L5278" t="str">
            <v>BOYACA 3-86 ENTRE PADRE AGUIRRE Y FRANCISCO TAMARIZ 3-86. ENTRE CERCA DE PARQUE FRAY JODOCO RICKE</v>
          </cell>
          <cell r="N5278" t="str">
            <v xml:space="preserve">0472828256	</v>
          </cell>
          <cell r="O5278" t="str">
            <v>0960400900</v>
          </cell>
          <cell r="P5278" t="str">
            <v>010101</v>
          </cell>
          <cell r="Q5278" t="str">
            <v>CUENCA</v>
          </cell>
          <cell r="R5278" t="str">
            <v>AZUAY</v>
          </cell>
          <cell r="S5278" t="str">
            <v>CUENCA</v>
          </cell>
          <cell r="T5278" t="str">
            <v>TRAMACO</v>
          </cell>
          <cell r="U5278" t="str">
            <v>FLEXNETGYE_PROVINCIA</v>
          </cell>
          <cell r="V5278">
            <v>1</v>
          </cell>
          <cell r="W5278">
            <v>15.38</v>
          </cell>
          <cell r="X5278" t="str">
            <v>FLEXNET ECUADOR - CAREST</v>
          </cell>
          <cell r="Y5278" t="str">
            <v>FERNANDO GUTIERREZ HILL VIA A DAULE KM 8 1/2 ENTRADA A COOPERATIVA JUAN MONTALVO</v>
          </cell>
        </row>
        <row r="5279">
          <cell r="A5279" t="str">
            <v>23959</v>
          </cell>
          <cell r="B5279">
            <v>492497</v>
          </cell>
          <cell r="C5279" t="str">
            <v>23959</v>
          </cell>
          <cell r="D5279" t="str">
            <v>CARESTINO</v>
          </cell>
          <cell r="E5279" t="str">
            <v>DESPACHO</v>
          </cell>
          <cell r="G5279" t="str">
            <v>031002004162935</v>
          </cell>
          <cell r="H5279">
            <v>44935</v>
          </cell>
          <cell r="I5279" t="str">
            <v>ENTREGADO</v>
          </cell>
          <cell r="J5279">
            <v>44937</v>
          </cell>
          <cell r="K5279" t="str">
            <v>ANA MARA CORDOVA CARRILLO</v>
          </cell>
          <cell r="L5279" t="str">
            <v>AV.ANTONIO CLAVIJO NINGUNO. ENTRE CONJUNTO HABITACIONAL ILINIZAS</v>
          </cell>
          <cell r="N5279" t="str">
            <v>0983104324</v>
          </cell>
          <cell r="P5279" t="str">
            <v>050101</v>
          </cell>
          <cell r="Q5279" t="str">
            <v>LATACUNGA</v>
          </cell>
          <cell r="R5279" t="str">
            <v>COTOPAXI</v>
          </cell>
          <cell r="S5279" t="str">
            <v>LATACUNGA</v>
          </cell>
          <cell r="T5279" t="str">
            <v>TRAMACO</v>
          </cell>
          <cell r="U5279" t="str">
            <v>FLEXNETGYE_PROVINCIA</v>
          </cell>
          <cell r="V5279">
            <v>1</v>
          </cell>
          <cell r="W5279">
            <v>3.07</v>
          </cell>
          <cell r="X5279" t="str">
            <v>FLEXNET ECUADOR - CAREST</v>
          </cell>
          <cell r="Y5279" t="str">
            <v>FERNANDO GUTIERREZ HILL VIA A DAULE KM 8 1/2 ENTRADA A COOPERATIVA JUAN MONTALVO</v>
          </cell>
        </row>
        <row r="5280">
          <cell r="A5280" t="str">
            <v>23977</v>
          </cell>
          <cell r="B5280">
            <v>492498</v>
          </cell>
          <cell r="C5280" t="str">
            <v>23977</v>
          </cell>
          <cell r="D5280" t="str">
            <v>CARESTINO</v>
          </cell>
          <cell r="E5280" t="str">
            <v>DESPACHO</v>
          </cell>
          <cell r="G5280" t="str">
            <v>78373</v>
          </cell>
          <cell r="H5280">
            <v>44935</v>
          </cell>
          <cell r="I5280" t="str">
            <v>ENTREGADO</v>
          </cell>
          <cell r="J5280">
            <v>44936</v>
          </cell>
          <cell r="K5280" t="str">
            <v>GILSON GABRIEL MOREIRA BARRE</v>
          </cell>
          <cell r="L5280" t="str">
            <v>"CALLE GARCIA MORENO PISO/DPTO: FRENTE A LA IGLESIA ""DIOS CON NOSOTROS"".. ENTRE DAMIAN NAJERA Y HUANCAVILCA"</v>
          </cell>
          <cell r="N5280" t="str">
            <v>0991104851</v>
          </cell>
          <cell r="P5280" t="str">
            <v>090101</v>
          </cell>
          <cell r="Q5280" t="str">
            <v>GUAYAQUIL</v>
          </cell>
          <cell r="R5280" t="str">
            <v>GUAYAS</v>
          </cell>
          <cell r="S5280" t="str">
            <v>GUAYAQUIL</v>
          </cell>
          <cell r="T5280" t="str">
            <v>FLEXTRANS GYE</v>
          </cell>
          <cell r="U5280" t="str">
            <v>FLEXNETGYE_LOCAL</v>
          </cell>
          <cell r="V5280">
            <v>1</v>
          </cell>
          <cell r="W5280">
            <v>8.3800000000000008</v>
          </cell>
          <cell r="X5280" t="str">
            <v>FLEXNET ECUADOR - CAREST</v>
          </cell>
          <cell r="Y5280" t="str">
            <v>FERNANDO GUTIERREZ HILL VIA A DAULE KM 8 1/2 ENTRADA A COOPERATIVA JUAN MONTALVO</v>
          </cell>
        </row>
        <row r="5281">
          <cell r="A5281" t="str">
            <v>23987</v>
          </cell>
          <cell r="B5281">
            <v>492499</v>
          </cell>
          <cell r="C5281" t="str">
            <v>23987</v>
          </cell>
          <cell r="D5281" t="str">
            <v>CARESTINO</v>
          </cell>
          <cell r="E5281" t="str">
            <v>DESPACHO</v>
          </cell>
          <cell r="G5281" t="str">
            <v>031002004162925</v>
          </cell>
          <cell r="H5281">
            <v>44935</v>
          </cell>
          <cell r="I5281" t="str">
            <v>ENTREGADO</v>
          </cell>
          <cell r="J5281">
            <v>44936</v>
          </cell>
          <cell r="K5281" t="str">
            <v>DANIEL VIERA</v>
          </cell>
          <cell r="L5281" t="str">
            <v>AV PAUL RIVET N31-02 Y WHYMPER 1-2 PISO/DPTO: 1-2. ENTRE EDIFICIO SAN LUCAS</v>
          </cell>
          <cell r="N5281" t="str">
            <v xml:space="preserve">0999238144	</v>
          </cell>
          <cell r="O5281" t="str">
            <v>0998731833</v>
          </cell>
          <cell r="P5281" t="str">
            <v>000001</v>
          </cell>
          <cell r="Q5281" t="str">
            <v>QUITO</v>
          </cell>
          <cell r="R5281" t="str">
            <v>PICHINCHA</v>
          </cell>
          <cell r="S5281" t="str">
            <v>BODEGA FLEXNET UIO - RETIRA CLIENTE</v>
          </cell>
          <cell r="T5281" t="str">
            <v>TRAMACO</v>
          </cell>
          <cell r="U5281" t="str">
            <v>FLEXNETGYE_UIO</v>
          </cell>
          <cell r="V5281">
            <v>1</v>
          </cell>
          <cell r="W5281">
            <v>3.07</v>
          </cell>
          <cell r="X5281" t="str">
            <v>FLEXNET ECUADOR - CAREST</v>
          </cell>
          <cell r="Y5281" t="str">
            <v>FERNANDO GUTIERREZ HILL VIA A DAULE KM 8 1/2 ENTRADA A COOPERATIVA JUAN MONTALVO</v>
          </cell>
        </row>
        <row r="5282">
          <cell r="A5282" t="str">
            <v>23996</v>
          </cell>
          <cell r="B5282">
            <v>492500</v>
          </cell>
          <cell r="C5282" t="str">
            <v>23996</v>
          </cell>
          <cell r="D5282" t="str">
            <v>CARESTINO</v>
          </cell>
          <cell r="E5282" t="str">
            <v>DESPACHO</v>
          </cell>
          <cell r="G5282" t="str">
            <v>031002004162922</v>
          </cell>
          <cell r="H5282">
            <v>44935</v>
          </cell>
          <cell r="I5282" t="str">
            <v>ENTREGADO</v>
          </cell>
          <cell r="J5282">
            <v>44936</v>
          </cell>
          <cell r="K5282" t="str">
            <v>RAUL SANTIAGO VINUEZA ZAPATA</v>
          </cell>
          <cell r="L5282" t="str">
            <v>AZCAZUBI S3-00 Y CALDERON S3-00. ENTRE ESTACION DE CUERPO DE BOMBEROS DE CAYAMBE</v>
          </cell>
          <cell r="N5282" t="str">
            <v xml:space="preserve">22138142	</v>
          </cell>
          <cell r="O5282" t="str">
            <v>0984577729</v>
          </cell>
          <cell r="P5282" t="str">
            <v>171001</v>
          </cell>
          <cell r="Q5282" t="str">
            <v>CAYAMBE</v>
          </cell>
          <cell r="R5282" t="str">
            <v>PICHINCHA</v>
          </cell>
          <cell r="S5282" t="str">
            <v>CAYAMBE</v>
          </cell>
          <cell r="T5282" t="str">
            <v>TRAMACO</v>
          </cell>
          <cell r="U5282" t="str">
            <v>FLEXNETGYE_PROVINCIA</v>
          </cell>
          <cell r="V5282">
            <v>1</v>
          </cell>
          <cell r="W5282">
            <v>3.41</v>
          </cell>
          <cell r="X5282" t="str">
            <v>FLEXNET ECUADOR - CAREST</v>
          </cell>
          <cell r="Y5282" t="str">
            <v>FERNANDO GUTIERREZ HILL VIA A DAULE KM 8 1/2 ENTRADA A COOPERATIVA JUAN MONTALVO</v>
          </cell>
        </row>
        <row r="5283">
          <cell r="A5283" t="str">
            <v>24005</v>
          </cell>
          <cell r="B5283">
            <v>492501</v>
          </cell>
          <cell r="C5283" t="str">
            <v>24005</v>
          </cell>
          <cell r="D5283" t="str">
            <v>CARESTINO</v>
          </cell>
          <cell r="E5283" t="str">
            <v>DESPACHO</v>
          </cell>
          <cell r="G5283" t="str">
            <v>78374</v>
          </cell>
          <cell r="H5283">
            <v>44935</v>
          </cell>
          <cell r="I5283" t="str">
            <v>ENTREGADO</v>
          </cell>
          <cell r="J5283">
            <v>44936</v>
          </cell>
          <cell r="K5283" t="str">
            <v>ERIKA PENA ARMIJOS</v>
          </cell>
          <cell r="L5283" t="str">
            <v>LA JOYA ETAPA ORO MZ 12 VILLA 26. ENTRE FRENTE A LA ETAPA GEMA</v>
          </cell>
          <cell r="N5283" t="str">
            <v>0997036328</v>
          </cell>
          <cell r="P5283" t="str">
            <v>091901</v>
          </cell>
          <cell r="Q5283" t="str">
            <v>DAULE</v>
          </cell>
          <cell r="R5283" t="str">
            <v>GUAYAS</v>
          </cell>
          <cell r="S5283" t="str">
            <v>DAULE</v>
          </cell>
          <cell r="T5283" t="str">
            <v>ITSACOURIER</v>
          </cell>
          <cell r="U5283" t="str">
            <v>FLEXNETGYE_LOCAL</v>
          </cell>
          <cell r="V5283">
            <v>1</v>
          </cell>
          <cell r="W5283">
            <v>2.2799999999999998</v>
          </cell>
          <cell r="X5283" t="str">
            <v>FLEXNET ECUADOR - CAREST</v>
          </cell>
          <cell r="Y5283" t="str">
            <v>FERNANDO GUTIERREZ HILL VIA A DAULE KM 8 1/2 ENTRADA A COOPERATIVA JUAN MONTALVO</v>
          </cell>
        </row>
        <row r="5284">
          <cell r="A5284" t="str">
            <v>24025</v>
          </cell>
          <cell r="B5284">
            <v>492502</v>
          </cell>
          <cell r="C5284" t="str">
            <v>24025</v>
          </cell>
          <cell r="D5284" t="str">
            <v>CARESTINO</v>
          </cell>
          <cell r="E5284" t="str">
            <v>DESPACHO</v>
          </cell>
          <cell r="G5284" t="str">
            <v>78375</v>
          </cell>
          <cell r="H5284">
            <v>44935</v>
          </cell>
          <cell r="I5284" t="str">
            <v>ENTREGADO</v>
          </cell>
          <cell r="J5284">
            <v>44936</v>
          </cell>
          <cell r="K5284" t="str">
            <v>MELINA RAQUEL MORALES LEONHING</v>
          </cell>
          <cell r="L5284" t="str">
            <v>AVENIDA LEOPOLDO CARRERA, CENTRO COMERCIAL PLAZA CEIBOS LOCAL 2, PURA VIE. 2 PISO/DPTO: 2. ENTRE ALADO DEL EDIFICO VIZCAYA, ANTES DE LLEGAR A LA GARITA DE LAS CUMBRES.(CEIBOS)</v>
          </cell>
          <cell r="N5284" t="str">
            <v>0967505446</v>
          </cell>
          <cell r="P5284" t="str">
            <v>090101</v>
          </cell>
          <cell r="Q5284" t="str">
            <v>GUAYAQUIL</v>
          </cell>
          <cell r="R5284" t="str">
            <v>GUAYAS</v>
          </cell>
          <cell r="S5284" t="str">
            <v>GUAYAQUIL</v>
          </cell>
          <cell r="T5284" t="str">
            <v>FLEXTRANS GYE</v>
          </cell>
          <cell r="U5284" t="str">
            <v>FLEXNETGYE_LOCAL</v>
          </cell>
          <cell r="V5284">
            <v>1</v>
          </cell>
          <cell r="W5284">
            <v>3.07</v>
          </cell>
          <cell r="X5284" t="str">
            <v>FLEXNET ECUADOR - CAREST</v>
          </cell>
          <cell r="Y5284" t="str">
            <v>FERNANDO GUTIERREZ HILL VIA A DAULE KM 8 1/2 ENTRADA A COOPERATIVA JUAN MONTALVO</v>
          </cell>
        </row>
        <row r="5285">
          <cell r="A5285" t="str">
            <v>24087</v>
          </cell>
          <cell r="B5285">
            <v>492503</v>
          </cell>
          <cell r="C5285" t="str">
            <v>24087</v>
          </cell>
          <cell r="D5285" t="str">
            <v>CARESTINO</v>
          </cell>
          <cell r="E5285" t="str">
            <v>DESPACHO</v>
          </cell>
          <cell r="G5285" t="str">
            <v>031002004162958</v>
          </cell>
          <cell r="H5285">
            <v>44935</v>
          </cell>
          <cell r="I5285" t="str">
            <v>ENTREGADO</v>
          </cell>
          <cell r="J5285">
            <v>44938</v>
          </cell>
          <cell r="K5285" t="str">
            <v>MARITZA GABRIELA GMEZ</v>
          </cell>
          <cell r="L5285" t="str">
            <v>BARRIO EL EJIDO MANUEL LARREA Y TERESA VALDIVIESO SN. ENTRE CERCA A LOS TANQUES DE AGUA AL LADO DEL TALLER YACELGA</v>
          </cell>
          <cell r="N5285" t="str">
            <v xml:space="preserve">04-62915764	</v>
          </cell>
          <cell r="O5285" t="str">
            <v>0989202318</v>
          </cell>
          <cell r="P5285" t="str">
            <v>100301</v>
          </cell>
          <cell r="Q5285" t="str">
            <v>COTACACHI</v>
          </cell>
          <cell r="R5285" t="str">
            <v>IMBABURA</v>
          </cell>
          <cell r="S5285" t="str">
            <v>COTACACHI - QUIROGA</v>
          </cell>
          <cell r="T5285" t="str">
            <v>TRAMACO</v>
          </cell>
          <cell r="U5285" t="str">
            <v>FLEXNETGYE_PROVINCIA</v>
          </cell>
          <cell r="V5285">
            <v>1</v>
          </cell>
          <cell r="W5285">
            <v>6.59</v>
          </cell>
          <cell r="X5285" t="str">
            <v>FLEXNET ECUADOR - CAREST</v>
          </cell>
          <cell r="Y5285" t="str">
            <v>FERNANDO GUTIERREZ HILL VIA A DAULE KM 8 1/2 ENTRADA A COOPERATIVA JUAN MONTALVO</v>
          </cell>
        </row>
        <row r="5286">
          <cell r="A5286" t="str">
            <v>24093</v>
          </cell>
          <cell r="B5286">
            <v>492504</v>
          </cell>
          <cell r="C5286" t="str">
            <v>24093</v>
          </cell>
          <cell r="D5286" t="str">
            <v>CARESTINO</v>
          </cell>
          <cell r="E5286" t="str">
            <v>DESPACHO</v>
          </cell>
          <cell r="G5286" t="str">
            <v>031002004162951</v>
          </cell>
          <cell r="H5286">
            <v>44935</v>
          </cell>
          <cell r="I5286" t="str">
            <v>ENTREGADO</v>
          </cell>
          <cell r="J5286">
            <v>44936</v>
          </cell>
          <cell r="K5286" t="str">
            <v>MARIA JOSE SILVA</v>
          </cell>
          <cell r="L5286" t="str">
            <v>TUMBACO.URB. PACHO SALAS CASA 261. 261 CASA. ENTRE RUTA VIVA KM7</v>
          </cell>
          <cell r="N5286" t="str">
            <v xml:space="preserve">0999142498	</v>
          </cell>
          <cell r="O5286" t="str">
            <v>0996103004</v>
          </cell>
          <cell r="P5286" t="str">
            <v>170903</v>
          </cell>
          <cell r="Q5286" t="str">
            <v>QUITO</v>
          </cell>
          <cell r="R5286" t="str">
            <v>PICHINCHA</v>
          </cell>
          <cell r="S5286" t="str">
            <v>TUMBACO</v>
          </cell>
          <cell r="T5286" t="str">
            <v>TRAMACO</v>
          </cell>
          <cell r="U5286" t="str">
            <v>FLEXNETGYE_UIO</v>
          </cell>
          <cell r="V5286">
            <v>2</v>
          </cell>
          <cell r="W5286">
            <v>9.06</v>
          </cell>
          <cell r="X5286" t="str">
            <v>FLEXNET ECUADOR - CAREST</v>
          </cell>
          <cell r="Y5286" t="str">
            <v>FERNANDO GUTIERREZ HILL VIA A DAULE KM 8 1/2 ENTRADA A COOPERATIVA JUAN MONTALVO</v>
          </cell>
        </row>
        <row r="5287">
          <cell r="A5287" t="str">
            <v>24146</v>
          </cell>
          <cell r="B5287">
            <v>492505</v>
          </cell>
          <cell r="C5287" t="str">
            <v>24146</v>
          </cell>
          <cell r="D5287" t="str">
            <v>CARESTINO</v>
          </cell>
          <cell r="E5287" t="str">
            <v>DESPACHO</v>
          </cell>
          <cell r="G5287" t="str">
            <v>031002004162969</v>
          </cell>
          <cell r="H5287">
            <v>44935</v>
          </cell>
          <cell r="I5287" t="str">
            <v>ENTREGADO</v>
          </cell>
          <cell r="J5287">
            <v>44936</v>
          </cell>
          <cell r="K5287" t="str">
            <v>NATALI HERNANDEZ</v>
          </cell>
          <cell r="L5287" t="str">
            <v>CALLE ANTONIO BASANTES Y E5D. CONJUNTO AVILA DE CARRETAS. TORRE C C12 PISO/DPTO: 3. ENTRE DIAGONAL A LA EMPRESA RENTECO</v>
          </cell>
          <cell r="N5287" t="str">
            <v>0983350747</v>
          </cell>
          <cell r="P5287" t="str">
            <v>000001</v>
          </cell>
          <cell r="Q5287" t="str">
            <v>QUITO</v>
          </cell>
          <cell r="R5287" t="str">
            <v>PICHINCHA</v>
          </cell>
          <cell r="S5287" t="str">
            <v>BODEGA FLEXNET UIO - RETIRA CLIENTE</v>
          </cell>
          <cell r="T5287" t="str">
            <v>TRAMACO</v>
          </cell>
          <cell r="U5287" t="str">
            <v>FLEXNETGYE_UIO</v>
          </cell>
          <cell r="V5287">
            <v>1</v>
          </cell>
          <cell r="W5287">
            <v>7.4</v>
          </cell>
          <cell r="X5287" t="str">
            <v>FLEXNET ECUADOR - CAREST</v>
          </cell>
          <cell r="Y5287" t="str">
            <v>FERNANDO GUTIERREZ HILL VIA A DAULE KM 8 1/2 ENTRADA A COOPERATIVA JUAN MONTALVO</v>
          </cell>
        </row>
        <row r="5288">
          <cell r="A5288" t="str">
            <v>DEC3202301070001_DEC3202301070002</v>
          </cell>
          <cell r="B5288">
            <v>492484</v>
          </cell>
          <cell r="C5288" t="str">
            <v>DEC3202301070001_DEC3202301070002</v>
          </cell>
          <cell r="D5288" t="str">
            <v>HUAWEI</v>
          </cell>
          <cell r="E5288" t="str">
            <v>DESPACHO</v>
          </cell>
          <cell r="F5288" t="str">
            <v>NORMAL</v>
          </cell>
          <cell r="H5288">
            <v>44935</v>
          </cell>
          <cell r="I5288" t="str">
            <v>ENTREGADO</v>
          </cell>
          <cell r="J5288">
            <v>44935</v>
          </cell>
          <cell r="K5288" t="str">
            <v>EDWIN FABRICIO IZA CALAPAQUI</v>
          </cell>
          <cell r="L5288" t="str">
            <v>CALLE NEW YORK N13-81 Y LA HABANA. UBICADO EN TERRAZA CON MASTIL DE 4 METROS. EMPLAZAMIENTO 5</v>
          </cell>
          <cell r="M5288" t="str">
            <v>TELEQUIN</v>
          </cell>
          <cell r="N5288" t="str">
            <v>0999450383</v>
          </cell>
          <cell r="O5288" t="str">
            <v>0999450383</v>
          </cell>
          <cell r="P5288" t="str">
            <v>170402</v>
          </cell>
          <cell r="Q5288" t="str">
            <v>QUITO</v>
          </cell>
          <cell r="R5288" t="str">
            <v>PICHINCHA</v>
          </cell>
          <cell r="S5288" t="str">
            <v>QUITO</v>
          </cell>
          <cell r="T5288" t="str">
            <v>TRANSERVISS</v>
          </cell>
          <cell r="U5288" t="str">
            <v>FLEXNETUIO_LOCAL</v>
          </cell>
          <cell r="V5288">
            <v>5</v>
          </cell>
          <cell r="W5288">
            <v>13.06</v>
          </cell>
          <cell r="X5288" t="str">
            <v>FLEXNET</v>
          </cell>
          <cell r="Y5288" t="str">
            <v>FLEX NET CALLE 28 DE JUNIO S/N Y GARCIA MORENO ENTRADA LLANO GRANDE</v>
          </cell>
        </row>
        <row r="5289">
          <cell r="A5289" t="str">
            <v>98740958</v>
          </cell>
          <cell r="B5289">
            <v>492451</v>
          </cell>
          <cell r="C5289" t="str">
            <v>98740958</v>
          </cell>
          <cell r="D5289" t="str">
            <v>HYCITE</v>
          </cell>
          <cell r="E5289" t="str">
            <v>DESPACHO</v>
          </cell>
          <cell r="F5289" t="str">
            <v>NORMAL</v>
          </cell>
          <cell r="G5289" t="str">
            <v>031002004162356</v>
          </cell>
          <cell r="H5289">
            <v>44935</v>
          </cell>
          <cell r="I5289" t="str">
            <v>ENTREGADO</v>
          </cell>
          <cell r="J5289">
            <v>44936</v>
          </cell>
          <cell r="K5289" t="str">
            <v>MARITZA CORDOVA</v>
          </cell>
          <cell r="L5289" t="str">
            <v>BARRIO ALTAGRACIA EN TODOPAPELERIA CDLA MENDOZA CALLE 5 PRICIPAL POR GLEGDE MANTA / GLEGDE LOS ESTEROS 130227 MANABI</v>
          </cell>
          <cell r="M5289" t="str">
            <v/>
          </cell>
          <cell r="N5289" t="str">
            <v>0994457844</v>
          </cell>
          <cell r="O5289" t="str">
            <v>0994457844</v>
          </cell>
          <cell r="P5289" t="str">
            <v>130227</v>
          </cell>
          <cell r="Q5289" t="str">
            <v>MANTA</v>
          </cell>
          <cell r="R5289" t="str">
            <v>MANABI</v>
          </cell>
          <cell r="S5289" t="str">
            <v>MANTA</v>
          </cell>
          <cell r="T5289" t="str">
            <v>TRAMACO</v>
          </cell>
          <cell r="U5289" t="str">
            <v>FLEXNETUIO_PROVINCIA</v>
          </cell>
          <cell r="V5289">
            <v>1</v>
          </cell>
          <cell r="W5289">
            <v>2.1</v>
          </cell>
          <cell r="X5289" t="str">
            <v>HYCITE QUITO</v>
          </cell>
          <cell r="Y5289" t="str">
            <v>FLEX NET CALLE 28 DE JUNIO S/N Y GARCIA MORENO ENTRADA LLANO GRANDE</v>
          </cell>
        </row>
        <row r="5290">
          <cell r="A5290" t="str">
            <v>98769590</v>
          </cell>
          <cell r="B5290">
            <v>492452</v>
          </cell>
          <cell r="C5290" t="str">
            <v>98769590</v>
          </cell>
          <cell r="D5290" t="str">
            <v>HYCITE</v>
          </cell>
          <cell r="E5290" t="str">
            <v>DESPACHO</v>
          </cell>
          <cell r="F5290" t="str">
            <v>NORMAL</v>
          </cell>
          <cell r="G5290" t="str">
            <v>ITQ4312</v>
          </cell>
          <cell r="H5290">
            <v>44935</v>
          </cell>
          <cell r="I5290" t="str">
            <v>ENTREGADO</v>
          </cell>
          <cell r="J5290">
            <v>44936</v>
          </cell>
          <cell r="K5290" t="str">
            <v>OLGA CECILIA VIZUETA PAULA (S)</v>
          </cell>
          <cell r="L5290" t="str">
            <v>AVENIDA DIEGO DE VASQUEZ 6404 Y NAZACOTA PUENTO AL LADO DE LA COOPERATIVA CREDILL QUITO QUITO 000000 PICHINCHA</v>
          </cell>
          <cell r="N5290" t="str">
            <v>0984576955 /</v>
          </cell>
          <cell r="O5290" t="str">
            <v>0984576955 /</v>
          </cell>
          <cell r="P5290" t="str">
            <v>170208</v>
          </cell>
          <cell r="Q5290" t="str">
            <v>QUITO</v>
          </cell>
          <cell r="R5290" t="str">
            <v>PICHINCHA</v>
          </cell>
          <cell r="S5290" t="str">
            <v>CALDERON (CARAPUNGO)</v>
          </cell>
          <cell r="T5290" t="str">
            <v>FLEXTRANS UIO</v>
          </cell>
          <cell r="U5290" t="str">
            <v>FLEXNETUIO_LOCAL</v>
          </cell>
          <cell r="V5290">
            <v>1</v>
          </cell>
          <cell r="W5290">
            <v>9.1</v>
          </cell>
          <cell r="X5290" t="str">
            <v>HYCITE QUITO</v>
          </cell>
          <cell r="Y5290" t="str">
            <v>FLEX NET CALLE 28 DE JUNIO S/N Y GARCIA MORENO ENTRADA LLANO GRANDE</v>
          </cell>
        </row>
        <row r="5291">
          <cell r="A5291" t="str">
            <v>98771105</v>
          </cell>
          <cell r="B5291">
            <v>492453</v>
          </cell>
          <cell r="C5291" t="str">
            <v>98771105</v>
          </cell>
          <cell r="D5291" t="str">
            <v>HYCITE</v>
          </cell>
          <cell r="E5291" t="str">
            <v>DESPACHO</v>
          </cell>
          <cell r="F5291" t="str">
            <v>NORMAL</v>
          </cell>
          <cell r="G5291" t="str">
            <v>031002004162357</v>
          </cell>
          <cell r="H5291">
            <v>44935</v>
          </cell>
          <cell r="I5291" t="str">
            <v>ENTREGADO</v>
          </cell>
          <cell r="J5291">
            <v>44936</v>
          </cell>
          <cell r="K5291" t="str">
            <v>GENESIS MENDOZA</v>
          </cell>
          <cell r="L5291" t="str">
            <v>CIUDADELA LAS PALMAS AV CARLOS RENDON FRENTE LA ESCUELA EL MILENIO CASA ROJA EL TRIUNFO EL TRIUNFO (EL PIEDRERO) 091601 GUAYAS</v>
          </cell>
          <cell r="N5291" t="str">
            <v>0969655928 / 042010695</v>
          </cell>
          <cell r="O5291" t="str">
            <v>0969655928 / 042010695</v>
          </cell>
          <cell r="P5291" t="str">
            <v>091601</v>
          </cell>
          <cell r="Q5291" t="str">
            <v>EL TRIUNFO</v>
          </cell>
          <cell r="R5291" t="str">
            <v>GUAYAS</v>
          </cell>
          <cell r="S5291" t="str">
            <v>EL TRIUNFO</v>
          </cell>
          <cell r="T5291" t="str">
            <v>TRAMACO</v>
          </cell>
          <cell r="U5291" t="str">
            <v>FLEXNETUIO_PROVINCIA</v>
          </cell>
          <cell r="V5291">
            <v>1</v>
          </cell>
          <cell r="W5291">
            <v>10.5</v>
          </cell>
          <cell r="X5291" t="str">
            <v>HYCITE QUITO</v>
          </cell>
          <cell r="Y5291" t="str">
            <v>FLEX NET CALLE 28 DE JUNIO S/N Y GARCIA MORENO ENTRADA LLANO GRANDE</v>
          </cell>
        </row>
        <row r="5292">
          <cell r="A5292" t="str">
            <v>98784289</v>
          </cell>
          <cell r="B5292">
            <v>492454</v>
          </cell>
          <cell r="C5292" t="str">
            <v>98784289</v>
          </cell>
          <cell r="D5292" t="str">
            <v>HYCITE</v>
          </cell>
          <cell r="E5292" t="str">
            <v>DESPACHO</v>
          </cell>
          <cell r="F5292" t="str">
            <v>NORMAL</v>
          </cell>
          <cell r="G5292" t="str">
            <v>031002004162358</v>
          </cell>
          <cell r="H5292">
            <v>44935</v>
          </cell>
          <cell r="I5292" t="str">
            <v>ENTREGADO</v>
          </cell>
          <cell r="J5292">
            <v>44936</v>
          </cell>
          <cell r="K5292" t="str">
            <v>DIANA E NAVARRETE</v>
          </cell>
          <cell r="L5292" t="str">
            <v>KM 2 1/2 VAA REFERENCIA: DIAGONAL A PORTO AGUAS  12 DE MARZO 130111 MANABI</v>
          </cell>
          <cell r="M5292" t="str">
            <v/>
          </cell>
          <cell r="N5292" t="str">
            <v>0959525492</v>
          </cell>
          <cell r="O5292" t="str">
            <v>0959525492</v>
          </cell>
          <cell r="P5292" t="str">
            <v>130111</v>
          </cell>
          <cell r="Q5292" t="str">
            <v>PORTOVIEJO</v>
          </cell>
          <cell r="R5292" t="str">
            <v>MANABI</v>
          </cell>
          <cell r="S5292" t="str">
            <v>PORTOVIEJO</v>
          </cell>
          <cell r="T5292" t="str">
            <v>TRAMACO</v>
          </cell>
          <cell r="U5292" t="str">
            <v>FLEXNETUIO_PROVINCIA</v>
          </cell>
          <cell r="V5292">
            <v>1</v>
          </cell>
          <cell r="W5292">
            <v>2.71</v>
          </cell>
          <cell r="X5292" t="str">
            <v>HYCITE QUITO</v>
          </cell>
          <cell r="Y5292" t="str">
            <v>FLEX NET CALLE 28 DE JUNIO S/N Y GARCIA MORENO ENTRADA LLANO GRANDE</v>
          </cell>
        </row>
        <row r="5293">
          <cell r="A5293" t="str">
            <v>98786875</v>
          </cell>
          <cell r="B5293">
            <v>492455</v>
          </cell>
          <cell r="C5293" t="str">
            <v>98786875</v>
          </cell>
          <cell r="D5293" t="str">
            <v>HYCITE</v>
          </cell>
          <cell r="E5293" t="str">
            <v>DESPACHO</v>
          </cell>
          <cell r="F5293" t="str">
            <v>NORMAL</v>
          </cell>
          <cell r="G5293" t="str">
            <v>ITQ4313</v>
          </cell>
          <cell r="H5293">
            <v>44935</v>
          </cell>
          <cell r="I5293" t="str">
            <v>DEVOLUCION_EN_PROCESO</v>
          </cell>
          <cell r="J5293">
            <v>44944</v>
          </cell>
          <cell r="K5293" t="str">
            <v>RONNY MARCILLO</v>
          </cell>
          <cell r="L5293" t="str">
            <v>AGUSTIN AZKUNAGA OE 4 450 Y COMICIOS QUITO / QUITO TENIS  RUMIPAMBA 170510 PICHINCHA</v>
          </cell>
          <cell r="N5293" t="str">
            <v>0992093352</v>
          </cell>
          <cell r="O5293" t="str">
            <v>0992093352</v>
          </cell>
          <cell r="P5293" t="str">
            <v>170510</v>
          </cell>
          <cell r="Q5293" t="str">
            <v>QUITO</v>
          </cell>
          <cell r="R5293" t="str">
            <v>PICHINCHA</v>
          </cell>
          <cell r="S5293" t="str">
            <v>QUITO</v>
          </cell>
          <cell r="T5293" t="str">
            <v>FLEXTRANS UIO</v>
          </cell>
          <cell r="U5293" t="str">
            <v>FLEXNETUIO_LOCAL</v>
          </cell>
          <cell r="V5293">
            <v>2</v>
          </cell>
          <cell r="W5293">
            <v>16.2</v>
          </cell>
          <cell r="X5293" t="str">
            <v>HYCITE QUITO</v>
          </cell>
          <cell r="Y5293" t="str">
            <v>FLEX NET CALLE 28 DE JUNIO S/N Y GARCIA MORENO ENTRADA LLANO GRANDE</v>
          </cell>
        </row>
        <row r="5294">
          <cell r="A5294" t="str">
            <v>98787743</v>
          </cell>
          <cell r="B5294">
            <v>492456</v>
          </cell>
          <cell r="C5294" t="str">
            <v>98787743</v>
          </cell>
          <cell r="D5294" t="str">
            <v>HYCITE</v>
          </cell>
          <cell r="E5294" t="str">
            <v>DESPACHO</v>
          </cell>
          <cell r="F5294" t="str">
            <v>NORMAL</v>
          </cell>
          <cell r="G5294" t="str">
            <v>031002004162359</v>
          </cell>
          <cell r="H5294">
            <v>44935</v>
          </cell>
          <cell r="I5294" t="str">
            <v>ENTREGADO</v>
          </cell>
          <cell r="J5294">
            <v>44937</v>
          </cell>
          <cell r="K5294" t="str">
            <v>MARIA PINO</v>
          </cell>
          <cell r="L5294" t="str">
            <v>VIA A LUZ IGUIA CALLE SEGUNDA A 10 M DE FARMACIA SANAS NARANJAL//RECINTO LA ROLDOS NARANJAL 091150 GUAYAS</v>
          </cell>
          <cell r="N5294" t="str">
            <v>0979200169</v>
          </cell>
          <cell r="O5294" t="str">
            <v>0979200169</v>
          </cell>
          <cell r="P5294" t="str">
            <v>091201</v>
          </cell>
          <cell r="Q5294" t="str">
            <v>NARANJAL</v>
          </cell>
          <cell r="R5294" t="str">
            <v>GUAYAS</v>
          </cell>
          <cell r="S5294" t="str">
            <v>NARANJAL</v>
          </cell>
          <cell r="T5294" t="str">
            <v>TRAMACO</v>
          </cell>
          <cell r="U5294" t="str">
            <v>FLEXNETUIO_PROVINCIA</v>
          </cell>
          <cell r="V5294">
            <v>1</v>
          </cell>
          <cell r="W5294">
            <v>8.8000000000000007</v>
          </cell>
          <cell r="X5294" t="str">
            <v>HYCITE QUITO</v>
          </cell>
          <cell r="Y5294" t="str">
            <v>FLEX NET CALLE 28 DE JUNIO S/N Y GARCIA MORENO ENTRADA LLANO GRANDE</v>
          </cell>
        </row>
        <row r="5295">
          <cell r="A5295" t="str">
            <v>98788546</v>
          </cell>
          <cell r="B5295">
            <v>492457</v>
          </cell>
          <cell r="C5295" t="str">
            <v>98788546</v>
          </cell>
          <cell r="D5295" t="str">
            <v>HYCITE</v>
          </cell>
          <cell r="E5295" t="str">
            <v>DESPACHO</v>
          </cell>
          <cell r="F5295" t="str">
            <v>NORMAL</v>
          </cell>
          <cell r="G5295" t="str">
            <v>ITG4314</v>
          </cell>
          <cell r="H5295">
            <v>44935</v>
          </cell>
          <cell r="I5295" t="str">
            <v>ENTREGADO</v>
          </cell>
          <cell r="J5295">
            <v>44936</v>
          </cell>
          <cell r="K5295" t="str">
            <v>LUIS SANCHEZ</v>
          </cell>
          <cell r="L5295" t="str">
            <v>AV. DEL EJERCITO Y GOMEZ RENDON DENTRO DE CASAS COLECTIVAS GUAYAQUIL / CASAS COLECTIVAS GARCIA MORENO 090308 GUAYAS</v>
          </cell>
          <cell r="M5295" t="str">
            <v/>
          </cell>
          <cell r="N5295" t="str">
            <v>0985365708 / 998364489</v>
          </cell>
          <cell r="O5295" t="str">
            <v>0985365708 / 998364489</v>
          </cell>
          <cell r="P5295" t="str">
            <v>090308</v>
          </cell>
          <cell r="Q5295" t="str">
            <v>GUAYAQUIL</v>
          </cell>
          <cell r="R5295" t="str">
            <v>GUAYAS</v>
          </cell>
          <cell r="S5295" t="str">
            <v>GUAYAQUIL</v>
          </cell>
          <cell r="T5295" t="str">
            <v>FLEXTRANS GYE</v>
          </cell>
          <cell r="U5295" t="str">
            <v>FLEXNETUIO_GYE</v>
          </cell>
          <cell r="V5295">
            <v>1</v>
          </cell>
          <cell r="W5295">
            <v>7.1</v>
          </cell>
          <cell r="X5295" t="str">
            <v>HYCITE QUITO</v>
          </cell>
          <cell r="Y5295" t="str">
            <v>FLEX NET CALLE 28 DE JUNIO S/N Y GARCIA MORENO ENTRADA LLANO GRANDE</v>
          </cell>
        </row>
        <row r="5296">
          <cell r="A5296" t="str">
            <v>98789635</v>
          </cell>
          <cell r="B5296">
            <v>492458</v>
          </cell>
          <cell r="C5296" t="str">
            <v>98789635</v>
          </cell>
          <cell r="D5296" t="str">
            <v>HYCITE</v>
          </cell>
          <cell r="E5296" t="str">
            <v>DESPACHO</v>
          </cell>
          <cell r="F5296" t="str">
            <v>NORMAL</v>
          </cell>
          <cell r="G5296" t="str">
            <v>031002004162360/031002004182824</v>
          </cell>
          <cell r="H5296">
            <v>44935</v>
          </cell>
          <cell r="I5296" t="str">
            <v>EN_TRANSITO</v>
          </cell>
          <cell r="J5296">
            <v>44942</v>
          </cell>
          <cell r="K5296" t="str">
            <v>JUAN OLAYA</v>
          </cell>
          <cell r="L5296" t="str">
            <v>EL EMPALME KM 1 VIA GUAYAQUIL FRENTE GASOLINA PRMAX EL EMPALME VELASCO IBARRA (CAB. EL E 091502 GUAYAS</v>
          </cell>
          <cell r="N5296" t="str">
            <v>0988883179</v>
          </cell>
          <cell r="O5296" t="str">
            <v>0988883179</v>
          </cell>
          <cell r="P5296" t="str">
            <v>091502</v>
          </cell>
          <cell r="Q5296" t="str">
            <v>EL EMPALME</v>
          </cell>
          <cell r="R5296" t="str">
            <v>GUAYAS</v>
          </cell>
          <cell r="S5296" t="str">
            <v>VELASCO IBARRA (CAB. EL EMPALME)</v>
          </cell>
          <cell r="T5296" t="str">
            <v>TRAMACO</v>
          </cell>
          <cell r="U5296" t="str">
            <v>FLEXNETUIO_PROVINCIA</v>
          </cell>
          <cell r="V5296">
            <v>1</v>
          </cell>
          <cell r="W5296">
            <v>3.9</v>
          </cell>
          <cell r="X5296" t="str">
            <v>HYCITE QUITO</v>
          </cell>
          <cell r="Y5296" t="str">
            <v>FLEX NET CALLE 28 DE JUNIO S/N Y GARCIA MORENO ENTRADA LLANO GRANDE</v>
          </cell>
        </row>
        <row r="5297">
          <cell r="A5297" t="str">
            <v>98789775</v>
          </cell>
          <cell r="B5297">
            <v>492459</v>
          </cell>
          <cell r="C5297" t="str">
            <v>98789775</v>
          </cell>
          <cell r="D5297" t="str">
            <v>HYCITE</v>
          </cell>
          <cell r="E5297" t="str">
            <v>DESPACHO</v>
          </cell>
          <cell r="F5297" t="str">
            <v>NORMAL</v>
          </cell>
          <cell r="G5297" t="str">
            <v>ITG4315</v>
          </cell>
          <cell r="H5297">
            <v>44935</v>
          </cell>
          <cell r="I5297" t="str">
            <v>ENTREGADO</v>
          </cell>
          <cell r="J5297">
            <v>44936</v>
          </cell>
          <cell r="K5297" t="str">
            <v>GLENDA JAIME</v>
          </cell>
          <cell r="L5297" t="str">
            <v>VERGELES MZ 183 VILLA 9 CALLE DEL TIA A 3 CDRAS DE AV FRANCISCO ORELLANA GUAYAQUIL / VERGELES PASCUALES 090112 GUAYAS</v>
          </cell>
          <cell r="N5297" t="str">
            <v>0999978405 / 987137187</v>
          </cell>
          <cell r="O5297" t="str">
            <v>0999978405 / 987137187</v>
          </cell>
          <cell r="P5297" t="str">
            <v>GUAYAQUIL</v>
          </cell>
          <cell r="Q5297" t="str">
            <v>GUAYAQUIL</v>
          </cell>
          <cell r="R5297" t="str">
            <v>GUAYAS</v>
          </cell>
          <cell r="T5297" t="str">
            <v>ITSACOURIER</v>
          </cell>
          <cell r="U5297" t="str">
            <v>FLEXNETUIO_GYE</v>
          </cell>
          <cell r="V5297">
            <v>1</v>
          </cell>
          <cell r="W5297">
            <v>8.8000000000000007</v>
          </cell>
          <cell r="X5297" t="str">
            <v>HYCITE QUITO</v>
          </cell>
          <cell r="Y5297" t="str">
            <v>FLEX NET CALLE 28 DE JUNIO S/N Y GARCIA MORENO ENTRADA LLANO GRANDE</v>
          </cell>
        </row>
        <row r="5298">
          <cell r="A5298" t="str">
            <v>98791820</v>
          </cell>
          <cell r="B5298">
            <v>492460</v>
          </cell>
          <cell r="C5298" t="str">
            <v>98791820</v>
          </cell>
          <cell r="D5298" t="str">
            <v>HYCITE</v>
          </cell>
          <cell r="E5298" t="str">
            <v>DESPACHO</v>
          </cell>
          <cell r="F5298" t="str">
            <v>NORMAL</v>
          </cell>
          <cell r="G5298" t="str">
            <v>ITQ4327</v>
          </cell>
          <cell r="H5298">
            <v>44935</v>
          </cell>
          <cell r="I5298" t="str">
            <v>ENTREGADO</v>
          </cell>
          <cell r="J5298">
            <v>44936</v>
          </cell>
          <cell r="K5298" t="str">
            <v>YASMIN RAMIREZ</v>
          </cell>
          <cell r="L5298" t="str">
            <v>LEONIDAS PLAZA Y MANUEL DE JESUS M PORTON VERDE CASA CON PALMERAS QUITO // CONOCOTO CONOCOTO 170805 PICHINCHA</v>
          </cell>
          <cell r="N5298" t="str">
            <v>0997385386 / 983148280</v>
          </cell>
          <cell r="O5298" t="str">
            <v>0997385386 / 983148280</v>
          </cell>
          <cell r="P5298" t="str">
            <v>170805</v>
          </cell>
          <cell r="Q5298" t="str">
            <v>QUITO</v>
          </cell>
          <cell r="R5298" t="str">
            <v>PICHINCHA</v>
          </cell>
          <cell r="S5298" t="str">
            <v>CONOCOTO - DEAN BAJO -  -  -  -</v>
          </cell>
          <cell r="T5298" t="str">
            <v>FLEXTRANS UIO</v>
          </cell>
          <cell r="U5298" t="str">
            <v>FLEXNETUIO_LOCAL</v>
          </cell>
          <cell r="V5298">
            <v>2</v>
          </cell>
          <cell r="W5298">
            <v>23.5</v>
          </cell>
          <cell r="X5298" t="str">
            <v>HYCITE QUITO</v>
          </cell>
          <cell r="Y5298" t="str">
            <v>FLEX NET CALLE 28 DE JUNIO S/N Y GARCIA MORENO ENTRADA LLANO GRANDE</v>
          </cell>
        </row>
        <row r="5299">
          <cell r="A5299" t="str">
            <v>98791858</v>
          </cell>
          <cell r="B5299">
            <v>492461</v>
          </cell>
          <cell r="C5299" t="str">
            <v>98791858</v>
          </cell>
          <cell r="D5299" t="str">
            <v>HYCITE</v>
          </cell>
          <cell r="E5299" t="str">
            <v>DESPACHO</v>
          </cell>
          <cell r="F5299" t="str">
            <v>NORMAL</v>
          </cell>
          <cell r="G5299" t="str">
            <v>031002004162361</v>
          </cell>
          <cell r="H5299">
            <v>44935</v>
          </cell>
          <cell r="I5299" t="str">
            <v>ENTREGADO</v>
          </cell>
          <cell r="J5299">
            <v>44936</v>
          </cell>
          <cell r="K5299" t="str">
            <v>SARA SARANGO</v>
          </cell>
          <cell r="L5299" t="str">
            <v>AV 25 DE AGOSTO Y 1 DE MAYO EQ CS 310 CASA ESQ CON MAYAS 2 PISOS COLO R VERDE TRIUNFO TRIUNFO 091602 GUAYAS</v>
          </cell>
          <cell r="M5299" t="str">
            <v/>
          </cell>
          <cell r="N5299" t="str">
            <v>0983586530 / 995773762</v>
          </cell>
          <cell r="O5299" t="str">
            <v>0983586530 / 995773762</v>
          </cell>
          <cell r="P5299" t="str">
            <v>091602</v>
          </cell>
          <cell r="Q5299" t="str">
            <v>EL TRIUNFO</v>
          </cell>
          <cell r="R5299" t="str">
            <v>GUAYAS</v>
          </cell>
          <cell r="S5299" t="str">
            <v>EL TRIUNFO</v>
          </cell>
          <cell r="T5299" t="str">
            <v>TRAMACO</v>
          </cell>
          <cell r="U5299" t="str">
            <v>FLEXNETUIO_PROVINCIA</v>
          </cell>
          <cell r="V5299">
            <v>1</v>
          </cell>
          <cell r="W5299">
            <v>8.1</v>
          </cell>
          <cell r="X5299" t="str">
            <v>HYCITE QUITO</v>
          </cell>
          <cell r="Y5299" t="str">
            <v>FLEX NET CALLE 28 DE JUNIO S/N Y GARCIA MORENO ENTRADA LLANO GRANDE</v>
          </cell>
        </row>
        <row r="5300">
          <cell r="A5300" t="str">
            <v>98795484</v>
          </cell>
          <cell r="B5300">
            <v>492462</v>
          </cell>
          <cell r="C5300" t="str">
            <v>98795484</v>
          </cell>
          <cell r="D5300" t="str">
            <v>HYCITE</v>
          </cell>
          <cell r="E5300" t="str">
            <v>DESPACHO</v>
          </cell>
          <cell r="F5300" t="str">
            <v>NORMAL</v>
          </cell>
          <cell r="G5300" t="str">
            <v>031002004162362</v>
          </cell>
          <cell r="H5300">
            <v>44935</v>
          </cell>
          <cell r="I5300" t="str">
            <v>ENTREGADO</v>
          </cell>
          <cell r="J5300">
            <v>44937</v>
          </cell>
          <cell r="K5300" t="str">
            <v>LUIS OCAMPO</v>
          </cell>
          <cell r="L5300" t="str">
            <v>CALLE BOLIVAR Y 10 DE AGOSTO FRENTE AL PARQUE CENTRAL VENTANAS // VENTANAS VENTANAS 120406 LOS RIOS</v>
          </cell>
          <cell r="M5300" t="str">
            <v/>
          </cell>
          <cell r="N5300" t="str">
            <v>0986612566</v>
          </cell>
          <cell r="O5300" t="str">
            <v>0986612566</v>
          </cell>
          <cell r="P5300" t="str">
            <v>120406</v>
          </cell>
          <cell r="Q5300" t="str">
            <v>VENTANAS</v>
          </cell>
          <cell r="R5300" t="str">
            <v>LOS RIOS</v>
          </cell>
          <cell r="S5300" t="str">
            <v>VENTANAS</v>
          </cell>
          <cell r="T5300" t="str">
            <v>TRAMACO</v>
          </cell>
          <cell r="U5300" t="str">
            <v>FLEXNETUIO_PROVINCIA</v>
          </cell>
          <cell r="V5300">
            <v>1</v>
          </cell>
          <cell r="W5300">
            <v>7.1</v>
          </cell>
          <cell r="X5300" t="str">
            <v>HYCITE QUITO</v>
          </cell>
          <cell r="Y5300" t="str">
            <v>FLEX NET CALLE 28 DE JUNIO S/N Y GARCIA MORENO ENTRADA LLANO GRANDE</v>
          </cell>
        </row>
        <row r="5301">
          <cell r="A5301" t="str">
            <v>98799358</v>
          </cell>
          <cell r="B5301">
            <v>492463</v>
          </cell>
          <cell r="C5301" t="str">
            <v>98799358</v>
          </cell>
          <cell r="D5301" t="str">
            <v>HYCITE</v>
          </cell>
          <cell r="E5301" t="str">
            <v>DESPACHO</v>
          </cell>
          <cell r="F5301" t="str">
            <v>NORMAL</v>
          </cell>
          <cell r="G5301" t="str">
            <v>031002004162555</v>
          </cell>
          <cell r="H5301">
            <v>44935</v>
          </cell>
          <cell r="I5301" t="str">
            <v>ENTREGADO</v>
          </cell>
          <cell r="J5301">
            <v>44937</v>
          </cell>
          <cell r="K5301" t="str">
            <v>MARIA QUIZHPE</v>
          </cell>
          <cell r="L5301" t="str">
            <v>RAMON BURNEO ENTRE VICENTE PAZ BENJAMIN PEREIRA # 105 - 17 LOJA // CELI ROMAN SUCRE 110103 LOJA</v>
          </cell>
          <cell r="N5301" t="str">
            <v>0992208917</v>
          </cell>
          <cell r="O5301" t="str">
            <v>0992208917</v>
          </cell>
          <cell r="P5301" t="str">
            <v>110103</v>
          </cell>
          <cell r="Q5301" t="str">
            <v>LOJA</v>
          </cell>
          <cell r="R5301" t="str">
            <v>LOJA</v>
          </cell>
          <cell r="S5301" t="str">
            <v>LOJA</v>
          </cell>
          <cell r="T5301" t="str">
            <v>TRAMACO</v>
          </cell>
          <cell r="U5301" t="str">
            <v>FLEXNETUIO_PROVINCIA</v>
          </cell>
          <cell r="V5301">
            <v>2</v>
          </cell>
          <cell r="W5301">
            <v>23.8</v>
          </cell>
          <cell r="X5301" t="str">
            <v>HYCITE QUITO</v>
          </cell>
          <cell r="Y5301" t="str">
            <v>FLEX NET CALLE 28 DE JUNIO S/N Y GARCIA MORENO ENTRADA LLANO GRANDE</v>
          </cell>
        </row>
        <row r="5302">
          <cell r="A5302" t="str">
            <v>98801674</v>
          </cell>
          <cell r="B5302">
            <v>492464</v>
          </cell>
          <cell r="C5302" t="str">
            <v>98801674</v>
          </cell>
          <cell r="D5302" t="str">
            <v>HYCITE</v>
          </cell>
          <cell r="E5302" t="str">
            <v>DESPACHO</v>
          </cell>
          <cell r="F5302" t="str">
            <v>NORMAL</v>
          </cell>
          <cell r="G5302" t="str">
            <v>ITQ4316</v>
          </cell>
          <cell r="H5302">
            <v>44935</v>
          </cell>
          <cell r="I5302" t="str">
            <v>ENTREGADO</v>
          </cell>
          <cell r="J5302">
            <v>44936</v>
          </cell>
          <cell r="K5302" t="str">
            <v>JOSE ORDONEZ</v>
          </cell>
          <cell r="L5302" t="str">
            <v>PEDRO UNDA S45-138 Y AULA ECUATORIANA QUITO-LA ECUATORIANA  CHILLOGALLO 170707 PICHINCHA</v>
          </cell>
          <cell r="M5302" t="str">
            <v/>
          </cell>
          <cell r="N5302" t="str">
            <v>0983788097</v>
          </cell>
          <cell r="O5302" t="str">
            <v>0983788097</v>
          </cell>
          <cell r="P5302" t="str">
            <v>170707</v>
          </cell>
          <cell r="Q5302" t="str">
            <v>QUITO</v>
          </cell>
          <cell r="R5302" t="str">
            <v>PICHINCHA</v>
          </cell>
          <cell r="S5302" t="str">
            <v>QUITO</v>
          </cell>
          <cell r="T5302" t="str">
            <v>FLEXTRANS UIO</v>
          </cell>
          <cell r="U5302" t="str">
            <v>FLEXNETUIO_LOCAL</v>
          </cell>
          <cell r="V5302">
            <v>1</v>
          </cell>
          <cell r="W5302">
            <v>13.7</v>
          </cell>
          <cell r="X5302" t="str">
            <v>HYCITE QUITO</v>
          </cell>
          <cell r="Y5302" t="str">
            <v>FLEX NET CALLE 28 DE JUNIO S/N Y GARCIA MORENO ENTRADA LLANO GRANDE</v>
          </cell>
        </row>
        <row r="5303">
          <cell r="A5303" t="str">
            <v>98801973</v>
          </cell>
          <cell r="B5303">
            <v>492465</v>
          </cell>
          <cell r="C5303" t="str">
            <v>98801973</v>
          </cell>
          <cell r="D5303" t="str">
            <v>HYCITE</v>
          </cell>
          <cell r="E5303" t="str">
            <v>DESPACHO</v>
          </cell>
          <cell r="F5303" t="str">
            <v>NORMAL</v>
          </cell>
          <cell r="G5303" t="str">
            <v>ITG4317</v>
          </cell>
          <cell r="H5303">
            <v>44935</v>
          </cell>
          <cell r="I5303" t="str">
            <v>ENTREGADO</v>
          </cell>
          <cell r="J5303">
            <v>44936</v>
          </cell>
          <cell r="K5303" t="str">
            <v>MARIA PINTO</v>
          </cell>
          <cell r="L5303" t="str">
            <v>DOMINGO SAVIO Y LEONIDAS PLAZA 1016 GALLEGOS LARA Y LEONIDAS PLAZA GUAYAQUIL//SUROESTE LETAMENDI 090106 GUAYAS</v>
          </cell>
          <cell r="M5303" t="str">
            <v/>
          </cell>
          <cell r="N5303" t="str">
            <v>0967071673</v>
          </cell>
          <cell r="O5303" t="str">
            <v>0967071673</v>
          </cell>
          <cell r="P5303" t="str">
            <v>090106</v>
          </cell>
          <cell r="Q5303" t="str">
            <v>GUAYAQUIL</v>
          </cell>
          <cell r="R5303" t="str">
            <v>GUAYAS</v>
          </cell>
          <cell r="S5303" t="str">
            <v>GUAYAQUIL</v>
          </cell>
          <cell r="T5303" t="str">
            <v>FLEXTRANS GYE</v>
          </cell>
          <cell r="U5303" t="str">
            <v>FLEXNETUIO_GYE</v>
          </cell>
          <cell r="V5303">
            <v>1</v>
          </cell>
          <cell r="W5303">
            <v>7.1</v>
          </cell>
          <cell r="X5303" t="str">
            <v>HYCITE QUITO</v>
          </cell>
          <cell r="Y5303" t="str">
            <v>FLEX NET CALLE 28 DE JUNIO S/N Y GARCIA MORENO ENTRADA LLANO GRANDE</v>
          </cell>
        </row>
        <row r="5304">
          <cell r="A5304" t="str">
            <v>98802374</v>
          </cell>
          <cell r="B5304">
            <v>492466</v>
          </cell>
          <cell r="C5304" t="str">
            <v>98802374</v>
          </cell>
          <cell r="D5304" t="str">
            <v>HYCITE</v>
          </cell>
          <cell r="E5304" t="str">
            <v>DESPACHO</v>
          </cell>
          <cell r="F5304" t="str">
            <v>NORMAL</v>
          </cell>
          <cell r="G5304" t="str">
            <v>ITQ4318</v>
          </cell>
          <cell r="H5304">
            <v>44935</v>
          </cell>
          <cell r="I5304" t="str">
            <v>ENTREGADO</v>
          </cell>
          <cell r="J5304">
            <v>44936</v>
          </cell>
          <cell r="K5304" t="str">
            <v>MARIBEL MARIN</v>
          </cell>
          <cell r="L5304" t="str">
            <v>N45 13 FRANCISCO DE LUPITA Y DERIMA PRIM TRANVERSAL CASA CELESTE PARADA DE BOS QUITO //COCHAPAMBA SUR COCHAPAMBA 170528 PICHINCHA</v>
          </cell>
          <cell r="M5304" t="str">
            <v/>
          </cell>
          <cell r="N5304" t="str">
            <v>0989110584</v>
          </cell>
          <cell r="O5304" t="str">
            <v>0989110584</v>
          </cell>
          <cell r="P5304" t="str">
            <v>170528</v>
          </cell>
          <cell r="Q5304" t="str">
            <v>QUITO</v>
          </cell>
          <cell r="R5304" t="str">
            <v>PICHINCHA</v>
          </cell>
          <cell r="S5304" t="str">
            <v>QUITO</v>
          </cell>
          <cell r="T5304" t="str">
            <v>FLEXTRANS UIO</v>
          </cell>
          <cell r="U5304" t="str">
            <v>FLEXNETUIO_LOCAL</v>
          </cell>
          <cell r="V5304">
            <v>1</v>
          </cell>
          <cell r="W5304">
            <v>7.7</v>
          </cell>
          <cell r="X5304" t="str">
            <v>HYCITE QUITO</v>
          </cell>
          <cell r="Y5304" t="str">
            <v>FLEX NET CALLE 28 DE JUNIO S/N Y GARCIA MORENO ENTRADA LLANO GRANDE</v>
          </cell>
        </row>
        <row r="5305">
          <cell r="A5305" t="str">
            <v>98802441</v>
          </cell>
          <cell r="B5305">
            <v>492467</v>
          </cell>
          <cell r="C5305" t="str">
            <v>98802441</v>
          </cell>
          <cell r="D5305" t="str">
            <v>HYCITE</v>
          </cell>
          <cell r="E5305" t="str">
            <v>DESPACHO</v>
          </cell>
          <cell r="F5305" t="str">
            <v>NORMAL</v>
          </cell>
          <cell r="G5305" t="str">
            <v>ITQ4319</v>
          </cell>
          <cell r="H5305">
            <v>44935</v>
          </cell>
          <cell r="I5305" t="str">
            <v>ENTREGADO</v>
          </cell>
          <cell r="J5305">
            <v>44936</v>
          </cell>
          <cell r="K5305" t="str">
            <v>JESSMIN J ZUMARRAGA</v>
          </cell>
          <cell r="L5305" t="str">
            <v>CALLE B N48 180Y CALLE TERCERA   COCHAPAMBA 170505 PICHINCHA</v>
          </cell>
          <cell r="M5305" t="str">
            <v/>
          </cell>
          <cell r="N5305" t="str">
            <v>0984015760 / 022812564</v>
          </cell>
          <cell r="O5305" t="str">
            <v>0984015760 / 022812564</v>
          </cell>
          <cell r="P5305" t="str">
            <v>170505</v>
          </cell>
          <cell r="Q5305" t="str">
            <v>QUITO</v>
          </cell>
          <cell r="R5305" t="str">
            <v>PICHINCHA</v>
          </cell>
          <cell r="S5305" t="str">
            <v>QUITO</v>
          </cell>
          <cell r="T5305" t="str">
            <v>FLEXTRANS UIO</v>
          </cell>
          <cell r="U5305" t="str">
            <v>FLEXNETUIO_LOCAL</v>
          </cell>
          <cell r="V5305">
            <v>1</v>
          </cell>
          <cell r="W5305">
            <v>0.32</v>
          </cell>
          <cell r="X5305" t="str">
            <v>HYCITE QUITO</v>
          </cell>
          <cell r="Y5305" t="str">
            <v>FLEX NET CALLE 28 DE JUNIO S/N Y GARCIA MORENO ENTRADA LLANO GRANDE</v>
          </cell>
        </row>
        <row r="5306">
          <cell r="A5306" t="str">
            <v>98805653</v>
          </cell>
          <cell r="B5306">
            <v>492469</v>
          </cell>
          <cell r="C5306" t="str">
            <v>98805653</v>
          </cell>
          <cell r="D5306" t="str">
            <v>HYCITE</v>
          </cell>
          <cell r="E5306" t="str">
            <v>DESPACHO</v>
          </cell>
          <cell r="F5306" t="str">
            <v>NORMAL</v>
          </cell>
          <cell r="G5306" t="str">
            <v>ITQ4321</v>
          </cell>
          <cell r="H5306">
            <v>44935</v>
          </cell>
          <cell r="I5306" t="str">
            <v>ENTREGADO</v>
          </cell>
          <cell r="J5306">
            <v>44936</v>
          </cell>
          <cell r="K5306" t="str">
            <v>FRANCISCO TORRES</v>
          </cell>
          <cell r="L5306" t="str">
            <v>LUIS ITURRALDE 2-100 ILAURO GUERRERO CASA 2 PISOS FAARLETA PIEDRA QUITO // ALTA ATAHUALPA LA MAGDALENA 170602 PICHINCHA</v>
          </cell>
          <cell r="N5306" t="str">
            <v>0981133227 / 022658036</v>
          </cell>
          <cell r="O5306" t="str">
            <v>0981133227 / 022658036</v>
          </cell>
          <cell r="P5306" t="str">
            <v>170602</v>
          </cell>
          <cell r="Q5306" t="str">
            <v>QUITO</v>
          </cell>
          <cell r="R5306" t="str">
            <v>PICHINCHA</v>
          </cell>
          <cell r="S5306" t="str">
            <v>QUITO</v>
          </cell>
          <cell r="T5306" t="str">
            <v>FLEXTRANS UIO</v>
          </cell>
          <cell r="U5306" t="str">
            <v>FLEXNETUIO_LOCAL</v>
          </cell>
          <cell r="V5306">
            <v>2</v>
          </cell>
          <cell r="W5306">
            <v>25</v>
          </cell>
          <cell r="X5306" t="str">
            <v>HYCITE QUITO</v>
          </cell>
          <cell r="Y5306" t="str">
            <v>FLEX NET CALLE 28 DE JUNIO S/N Y GARCIA MORENO ENTRADA LLANO GRANDE</v>
          </cell>
        </row>
        <row r="5307">
          <cell r="A5307" t="str">
            <v>98805943</v>
          </cell>
          <cell r="B5307">
            <v>492470</v>
          </cell>
          <cell r="C5307" t="str">
            <v>98805943</v>
          </cell>
          <cell r="D5307" t="str">
            <v>HYCITE</v>
          </cell>
          <cell r="E5307" t="str">
            <v>DESPACHO</v>
          </cell>
          <cell r="F5307" t="str">
            <v>NORMAL</v>
          </cell>
          <cell r="G5307" t="str">
            <v>ITQ4322</v>
          </cell>
          <cell r="H5307">
            <v>44935</v>
          </cell>
          <cell r="I5307" t="str">
            <v>ENTREGADO</v>
          </cell>
          <cell r="J5307">
            <v>44936</v>
          </cell>
          <cell r="K5307" t="str">
            <v>EDUARDO ALEXANDER BUENO MOLINA</v>
          </cell>
          <cell r="L5307" t="str">
            <v>COOPERATIVA MAGALLANES LOTE 8 CASA DE DOS PISOS COLOR AMARILLO FAMILIA BUENO QUITO SAUCES DEL VALLE ELOY ALFARO 170145 PICHINCHA</v>
          </cell>
          <cell r="N5307" t="str">
            <v>0969056374 / 936046536</v>
          </cell>
          <cell r="O5307" t="str">
            <v>0969056374 / 936046536</v>
          </cell>
          <cell r="P5307" t="str">
            <v>170208</v>
          </cell>
          <cell r="Q5307" t="str">
            <v>QUITO</v>
          </cell>
          <cell r="R5307" t="str">
            <v>PICHINCHA</v>
          </cell>
          <cell r="S5307" t="str">
            <v>CALDERON (CARAPUNGO)</v>
          </cell>
          <cell r="T5307" t="str">
            <v>FLEXTRANS UIO</v>
          </cell>
          <cell r="U5307" t="str">
            <v>FLEXNETUIO_LOCAL</v>
          </cell>
          <cell r="V5307">
            <v>1</v>
          </cell>
          <cell r="W5307">
            <v>0.3</v>
          </cell>
          <cell r="X5307" t="str">
            <v>HYCITE QUITO</v>
          </cell>
          <cell r="Y5307" t="str">
            <v>FLEX NET CALLE 28 DE JUNIO S/N Y GARCIA MORENO ENTRADA LLANO GRANDE</v>
          </cell>
        </row>
        <row r="5308">
          <cell r="A5308" t="str">
            <v>98806265</v>
          </cell>
          <cell r="B5308">
            <v>492471</v>
          </cell>
          <cell r="C5308" t="str">
            <v>98806265</v>
          </cell>
          <cell r="D5308" t="str">
            <v>HYCITE</v>
          </cell>
          <cell r="E5308" t="str">
            <v>DESPACHO</v>
          </cell>
          <cell r="F5308" t="str">
            <v>NORMAL</v>
          </cell>
          <cell r="G5308" t="str">
            <v>031002004162364</v>
          </cell>
          <cell r="H5308">
            <v>44935</v>
          </cell>
          <cell r="I5308" t="str">
            <v>INCIDENCIA</v>
          </cell>
          <cell r="J5308">
            <v>44944</v>
          </cell>
          <cell r="K5308" t="str">
            <v>GUIDO MOYANO</v>
          </cell>
          <cell r="L5308" t="str">
            <v>CALLE SAN JUAN VAN ATAHUALPA S/N CASA 3 PISOS COLOR CEMENTO DETRAS COLEGI RIOBAMBA// CDLA L APRIMAVERA LIZARZABURU 060105 CHIMBORAZO</v>
          </cell>
          <cell r="M5308" t="str">
            <v/>
          </cell>
          <cell r="N5308" t="str">
            <v>0998956546 / 23954000</v>
          </cell>
          <cell r="O5308" t="str">
            <v>0998956546 / 23954000</v>
          </cell>
          <cell r="P5308" t="str">
            <v>060105</v>
          </cell>
          <cell r="Q5308" t="str">
            <v>RIOBAMBA</v>
          </cell>
          <cell r="R5308" t="str">
            <v>CHIMBORAZO</v>
          </cell>
          <cell r="S5308" t="str">
            <v>RIOBAMBA - SAN VICENTE</v>
          </cell>
          <cell r="T5308" t="str">
            <v>TRAMACO</v>
          </cell>
          <cell r="U5308" t="str">
            <v>FLEXNETUIO_PROVINCIA</v>
          </cell>
          <cell r="V5308">
            <v>1</v>
          </cell>
          <cell r="W5308">
            <v>3.3</v>
          </cell>
          <cell r="X5308" t="str">
            <v>HYCITE QUITO</v>
          </cell>
          <cell r="Y5308" t="str">
            <v>FLEX NET CALLE 28 DE JUNIO S/N Y GARCIA MORENO ENTRADA LLANO GRANDE</v>
          </cell>
        </row>
        <row r="5309">
          <cell r="A5309" t="str">
            <v>98807036</v>
          </cell>
          <cell r="B5309">
            <v>492472</v>
          </cell>
          <cell r="C5309" t="str">
            <v>98807036</v>
          </cell>
          <cell r="D5309" t="str">
            <v>HYCITE</v>
          </cell>
          <cell r="E5309" t="str">
            <v>DESPACHO</v>
          </cell>
          <cell r="F5309" t="str">
            <v>NORMAL</v>
          </cell>
          <cell r="G5309" t="str">
            <v>ITQ4323</v>
          </cell>
          <cell r="H5309">
            <v>44935</v>
          </cell>
          <cell r="I5309" t="str">
            <v>ENTREGADO</v>
          </cell>
          <cell r="J5309">
            <v>44936</v>
          </cell>
          <cell r="K5309" t="str">
            <v>JESSICA MAYA</v>
          </cell>
          <cell r="L5309" t="str">
            <v>PANAMERICANA NORTE KM 12 Y LUIS VACARI DIAGONAL ALVPC CARAPUNGO ENTRADA QUITO / CARAPUNGO CALDERON 170204 PICHINCHA</v>
          </cell>
          <cell r="M5309" t="str">
            <v/>
          </cell>
          <cell r="N5309" t="str">
            <v>0979819240</v>
          </cell>
          <cell r="O5309" t="str">
            <v>0979819240</v>
          </cell>
          <cell r="P5309" t="str">
            <v>170204</v>
          </cell>
          <cell r="Q5309" t="str">
            <v>QUITO</v>
          </cell>
          <cell r="R5309" t="str">
            <v>PICHINCHA</v>
          </cell>
          <cell r="S5309" t="str">
            <v>CALDERON (CARAPUNGO)</v>
          </cell>
          <cell r="T5309" t="str">
            <v>FLEXTRANS UIO</v>
          </cell>
          <cell r="U5309" t="str">
            <v>FLEXNETUIO_LOCAL</v>
          </cell>
          <cell r="V5309">
            <v>1</v>
          </cell>
          <cell r="W5309">
            <v>9.4</v>
          </cell>
          <cell r="X5309" t="str">
            <v>HYCITE QUITO</v>
          </cell>
          <cell r="Y5309" t="str">
            <v>FLEX NET CALLE 28 DE JUNIO S/N Y GARCIA MORENO ENTRADA LLANO GRANDE</v>
          </cell>
        </row>
        <row r="5310">
          <cell r="A5310" t="str">
            <v>98808702</v>
          </cell>
          <cell r="B5310">
            <v>492473</v>
          </cell>
          <cell r="C5310" t="str">
            <v>98808702</v>
          </cell>
          <cell r="D5310" t="str">
            <v>HYCITE</v>
          </cell>
          <cell r="E5310" t="str">
            <v>DESPACHO</v>
          </cell>
          <cell r="F5310" t="str">
            <v>NORMAL</v>
          </cell>
          <cell r="G5310" t="str">
            <v>031002004162365</v>
          </cell>
          <cell r="H5310">
            <v>44935</v>
          </cell>
          <cell r="I5310" t="str">
            <v>ENTREGADO</v>
          </cell>
          <cell r="J5310">
            <v>44936</v>
          </cell>
          <cell r="K5310" t="str">
            <v>LAURA MOSQUERA</v>
          </cell>
          <cell r="L5310" t="str">
            <v>12 DE FEBRERO Y ORIENTE LOCAL ALQUIER DE CONCRETERAS PUYO/ EL DORADO EL DORADO 160101 PASTAZA</v>
          </cell>
          <cell r="M5310" t="str">
            <v/>
          </cell>
          <cell r="N5310" t="str">
            <v>0992519270 / 032894690</v>
          </cell>
          <cell r="O5310" t="str">
            <v>0992519270 / 032894690</v>
          </cell>
          <cell r="P5310" t="str">
            <v>160101</v>
          </cell>
          <cell r="Q5310" t="str">
            <v>PUYO</v>
          </cell>
          <cell r="R5310" t="str">
            <v>PASTAZA</v>
          </cell>
          <cell r="S5310" t="str">
            <v>PUYO</v>
          </cell>
          <cell r="T5310" t="str">
            <v>TRAMACO</v>
          </cell>
          <cell r="U5310" t="str">
            <v>FLEXNETUIO_PROVINCIA</v>
          </cell>
          <cell r="V5310">
            <v>1</v>
          </cell>
          <cell r="W5310">
            <v>5</v>
          </cell>
          <cell r="X5310" t="str">
            <v>HYCITE QUITO</v>
          </cell>
          <cell r="Y5310" t="str">
            <v>FLEX NET CALLE 28 DE JUNIO S/N Y GARCIA MORENO ENTRADA LLANO GRANDE</v>
          </cell>
        </row>
        <row r="5311">
          <cell r="A5311" t="str">
            <v>98808873</v>
          </cell>
          <cell r="B5311">
            <v>492474</v>
          </cell>
          <cell r="C5311" t="str">
            <v>98808873</v>
          </cell>
          <cell r="D5311" t="str">
            <v>HYCITE</v>
          </cell>
          <cell r="E5311" t="str">
            <v>DESPACHO</v>
          </cell>
          <cell r="F5311" t="str">
            <v>NORMAL</v>
          </cell>
          <cell r="G5311" t="str">
            <v>031002004162366</v>
          </cell>
          <cell r="H5311">
            <v>44935</v>
          </cell>
          <cell r="I5311" t="str">
            <v>ENTREGADO</v>
          </cell>
          <cell r="J5311">
            <v>44936</v>
          </cell>
          <cell r="K5311" t="str">
            <v>LUZ ELISA ZUMBA VILLARROEL</v>
          </cell>
          <cell r="L5311" t="str">
            <v>AV. ANTONIO JOSA, DE SUCRE 31-53 Y AV. DE LOS HEROES/ CASA 31-53 RIOBAMBA RIOBAMBA 060102 CHIMBORAZO</v>
          </cell>
          <cell r="M5311" t="str">
            <v/>
          </cell>
          <cell r="N5311" t="str">
            <v>0998707157 /</v>
          </cell>
          <cell r="O5311" t="str">
            <v>0998707157 /</v>
          </cell>
          <cell r="P5311" t="str">
            <v>060102</v>
          </cell>
          <cell r="Q5311" t="str">
            <v>RIOBAMBA</v>
          </cell>
          <cell r="R5311" t="str">
            <v>CHIMBORAZO</v>
          </cell>
          <cell r="S5311" t="str">
            <v>RIOBAMBA</v>
          </cell>
          <cell r="T5311" t="str">
            <v>TRAMACO</v>
          </cell>
          <cell r="U5311" t="str">
            <v>FLEXNETUIO_PROVINCIA</v>
          </cell>
          <cell r="V5311">
            <v>1</v>
          </cell>
          <cell r="W5311">
            <v>8.1999999999999993</v>
          </cell>
          <cell r="X5311" t="str">
            <v>HYCITE QUITO</v>
          </cell>
          <cell r="Y5311" t="str">
            <v>FLEX NET CALLE 28 DE JUNIO S/N Y GARCIA MORENO ENTRADA LLANO GRANDE</v>
          </cell>
        </row>
        <row r="5312">
          <cell r="A5312" t="str">
            <v>98809612</v>
          </cell>
          <cell r="B5312">
            <v>492475</v>
          </cell>
          <cell r="C5312" t="str">
            <v>98809612</v>
          </cell>
          <cell r="D5312" t="str">
            <v>HYCITE</v>
          </cell>
          <cell r="E5312" t="str">
            <v>DESPACHO</v>
          </cell>
          <cell r="F5312" t="str">
            <v>NORMAL</v>
          </cell>
          <cell r="G5312" t="str">
            <v>031002004162367</v>
          </cell>
          <cell r="H5312">
            <v>44935</v>
          </cell>
          <cell r="I5312" t="str">
            <v>ENTREGADO</v>
          </cell>
          <cell r="J5312">
            <v>44936</v>
          </cell>
          <cell r="K5312" t="str">
            <v>LOIDA ZENAIDA MENDOZA ALAVA</v>
          </cell>
          <cell r="L5312" t="str">
            <v>AV AMERICA Y PUENTE DEL SALTO CALLEJON MONTUANO TALLER DE RADIADORES PORTO VIEJO ANDRA,S DE VERA 130101 MANABI</v>
          </cell>
          <cell r="M5312" t="str">
            <v/>
          </cell>
          <cell r="N5312" t="str">
            <v>0998484383</v>
          </cell>
          <cell r="O5312" t="str">
            <v>0998484383</v>
          </cell>
          <cell r="P5312" t="str">
            <v>130101</v>
          </cell>
          <cell r="Q5312" t="str">
            <v>PORTOVIEJO</v>
          </cell>
          <cell r="R5312" t="str">
            <v>MANABI</v>
          </cell>
          <cell r="S5312" t="str">
            <v>PORTOVIEJO</v>
          </cell>
          <cell r="T5312" t="str">
            <v>TRAMACO</v>
          </cell>
          <cell r="U5312" t="str">
            <v>FLEXNETUIO_PROVINCIA</v>
          </cell>
          <cell r="V5312">
            <v>1</v>
          </cell>
          <cell r="W5312">
            <v>0.3</v>
          </cell>
          <cell r="X5312" t="str">
            <v>HYCITE QUITO</v>
          </cell>
          <cell r="Y5312" t="str">
            <v>FLEX NET CALLE 28 DE JUNIO S/N Y GARCIA MORENO ENTRADA LLANO GRANDE</v>
          </cell>
        </row>
        <row r="5313">
          <cell r="A5313" t="str">
            <v>98809664</v>
          </cell>
          <cell r="B5313">
            <v>492476</v>
          </cell>
          <cell r="C5313" t="str">
            <v>98809664</v>
          </cell>
          <cell r="D5313" t="str">
            <v>HYCITE</v>
          </cell>
          <cell r="E5313" t="str">
            <v>DESPACHO</v>
          </cell>
          <cell r="F5313" t="str">
            <v>NORMAL</v>
          </cell>
          <cell r="G5313" t="str">
            <v>031002004162368</v>
          </cell>
          <cell r="H5313">
            <v>44935</v>
          </cell>
          <cell r="I5313" t="str">
            <v>ENTREGADO</v>
          </cell>
          <cell r="J5313">
            <v>44939</v>
          </cell>
          <cell r="K5313" t="str">
            <v>TITO AVEIGA</v>
          </cell>
          <cell r="L5313" t="str">
            <v>KM 8 VIA CRUCITA DG FERRTERIA MACIAS PORTOVIEJO-EL LIMON/SOSOLE PICOAZA 130115 MANABI</v>
          </cell>
          <cell r="M5313" t="str">
            <v/>
          </cell>
          <cell r="N5313" t="str">
            <v>0992063686</v>
          </cell>
          <cell r="O5313" t="str">
            <v>0992063686</v>
          </cell>
          <cell r="P5313" t="str">
            <v>130115</v>
          </cell>
          <cell r="Q5313" t="str">
            <v>PORTOVIEJO</v>
          </cell>
          <cell r="R5313" t="str">
            <v>MANABI</v>
          </cell>
          <cell r="S5313" t="str">
            <v>PORTOVIEJO</v>
          </cell>
          <cell r="T5313" t="str">
            <v>TRAMACO</v>
          </cell>
          <cell r="U5313" t="str">
            <v>FLEXNETUIO_PROVINCIA</v>
          </cell>
          <cell r="V5313">
            <v>1</v>
          </cell>
          <cell r="W5313">
            <v>2.1</v>
          </cell>
          <cell r="X5313" t="str">
            <v>HYCITE QUITO</v>
          </cell>
          <cell r="Y5313" t="str">
            <v>FLEX NET CALLE 28 DE JUNIO S/N Y GARCIA MORENO ENTRADA LLANO GRANDE</v>
          </cell>
        </row>
        <row r="5314">
          <cell r="A5314" t="str">
            <v>98809668</v>
          </cell>
          <cell r="B5314">
            <v>492477</v>
          </cell>
          <cell r="C5314" t="str">
            <v>98809668</v>
          </cell>
          <cell r="D5314" t="str">
            <v>HYCITE</v>
          </cell>
          <cell r="E5314" t="str">
            <v>DESPACHO</v>
          </cell>
          <cell r="F5314" t="str">
            <v>NORMAL</v>
          </cell>
          <cell r="G5314" t="str">
            <v>031002004162369</v>
          </cell>
          <cell r="H5314">
            <v>44935</v>
          </cell>
          <cell r="I5314" t="str">
            <v>ENTREGADO</v>
          </cell>
          <cell r="J5314">
            <v>44937</v>
          </cell>
          <cell r="K5314" t="str">
            <v>MARIA MERCEDES ZAMBRANO</v>
          </cell>
          <cell r="L5314" t="str">
            <v>BAQUERIZO MORENO - TOMAS LARREA A LADO CABILLA VIRGEN DEL CARMEN PORTOVIEJO / CIUDADELA CEVALLOS FRANCISCO PACHECO 130104 MANABI</v>
          </cell>
          <cell r="M5314" t="str">
            <v/>
          </cell>
          <cell r="N5314" t="str">
            <v>0991147084</v>
          </cell>
          <cell r="O5314" t="str">
            <v>0991147084</v>
          </cell>
          <cell r="P5314" t="str">
            <v>130104</v>
          </cell>
          <cell r="Q5314" t="str">
            <v>PORTOVIEJO</v>
          </cell>
          <cell r="R5314" t="str">
            <v>MANABI</v>
          </cell>
          <cell r="S5314" t="str">
            <v>PORTOVIEJO</v>
          </cell>
          <cell r="T5314" t="str">
            <v>TRAMACO</v>
          </cell>
          <cell r="U5314" t="str">
            <v>FLEXNETUIO_PROVINCIA</v>
          </cell>
          <cell r="V5314">
            <v>1</v>
          </cell>
          <cell r="W5314">
            <v>2.1</v>
          </cell>
          <cell r="X5314" t="str">
            <v>HYCITE QUITO</v>
          </cell>
          <cell r="Y5314" t="str">
            <v>FLEX NET CALLE 28 DE JUNIO S/N Y GARCIA MORENO ENTRADA LLANO GRANDE</v>
          </cell>
        </row>
        <row r="5315">
          <cell r="A5315" t="str">
            <v>98809763</v>
          </cell>
          <cell r="B5315">
            <v>492478</v>
          </cell>
          <cell r="C5315" t="str">
            <v>98809763</v>
          </cell>
          <cell r="D5315" t="str">
            <v>HYCITE</v>
          </cell>
          <cell r="E5315" t="str">
            <v>DESPACHO</v>
          </cell>
          <cell r="F5315" t="str">
            <v>NORMAL</v>
          </cell>
          <cell r="G5315" t="str">
            <v>ITQ4324</v>
          </cell>
          <cell r="H5315">
            <v>44935</v>
          </cell>
          <cell r="I5315" t="str">
            <v>ENTREGADO</v>
          </cell>
          <cell r="J5315">
            <v>44936</v>
          </cell>
          <cell r="K5315" t="str">
            <v>FRANCISCO LOAIZA</v>
          </cell>
          <cell r="L5315" t="str">
            <v>VINICIO ANGULO E 19 235 Y LUIS HERNANDEZ ANTES PEAJE VALLE CHILLOS/PTE AMARILLO QUITO //EDEN DEL VALLE CHIMBACALLE 170409 PICHINCHA</v>
          </cell>
          <cell r="M5315" t="str">
            <v/>
          </cell>
          <cell r="N5315" t="str">
            <v>0989889085 / 022320457</v>
          </cell>
          <cell r="O5315" t="str">
            <v>0989889085 / 022320457</v>
          </cell>
          <cell r="P5315" t="str">
            <v>170409</v>
          </cell>
          <cell r="Q5315" t="str">
            <v>QUITO</v>
          </cell>
          <cell r="R5315" t="str">
            <v>PICHINCHA</v>
          </cell>
          <cell r="S5315" t="str">
            <v>QUITO</v>
          </cell>
          <cell r="T5315" t="str">
            <v>FLEXTRANS UIO</v>
          </cell>
          <cell r="U5315" t="str">
            <v>FLEXNETUIO_LOCAL</v>
          </cell>
          <cell r="V5315">
            <v>1</v>
          </cell>
          <cell r="W5315">
            <v>0.6</v>
          </cell>
          <cell r="X5315" t="str">
            <v>HYCITE QUITO</v>
          </cell>
          <cell r="Y5315" t="str">
            <v>FLEX NET CALLE 28 DE JUNIO S/N Y GARCIA MORENO ENTRADA LLANO GRANDE</v>
          </cell>
        </row>
        <row r="5316">
          <cell r="A5316" t="str">
            <v>98809785</v>
          </cell>
          <cell r="B5316">
            <v>492479</v>
          </cell>
          <cell r="C5316" t="str">
            <v>98809785</v>
          </cell>
          <cell r="D5316" t="str">
            <v>HYCITE</v>
          </cell>
          <cell r="E5316" t="str">
            <v>DESPACHO</v>
          </cell>
          <cell r="F5316" t="str">
            <v>NORMAL</v>
          </cell>
          <cell r="G5316" t="str">
            <v>031002004162370</v>
          </cell>
          <cell r="H5316">
            <v>44935</v>
          </cell>
          <cell r="I5316" t="str">
            <v>ENTREGADO</v>
          </cell>
          <cell r="J5316">
            <v>44936</v>
          </cell>
          <cell r="K5316" t="str">
            <v>MIRIAN CAZARES</v>
          </cell>
          <cell r="L5316" t="str">
            <v>PASAJE S/NOMBRE Y QUIZ QUIZ TRAS EL ESTADIO DE LA FEDERACION DEPORTI IBARRA //LAS 4 ESQUINAS DE CARANQUI CARANQUI 100108 IMBABURA</v>
          </cell>
          <cell r="M5316" t="str">
            <v/>
          </cell>
          <cell r="N5316" t="str">
            <v>0982469580 / 062652416</v>
          </cell>
          <cell r="O5316" t="str">
            <v>0982469580 / 062652416</v>
          </cell>
          <cell r="P5316" t="str">
            <v>100108</v>
          </cell>
          <cell r="Q5316" t="str">
            <v>IBARRA</v>
          </cell>
          <cell r="R5316" t="str">
            <v>IMBABURA</v>
          </cell>
          <cell r="S5316" t="str">
            <v>SAN MIGUEL DE IBARRA</v>
          </cell>
          <cell r="T5316" t="str">
            <v>TRAMACO</v>
          </cell>
          <cell r="U5316" t="str">
            <v>FLEXNETUIO_PROVINCIA</v>
          </cell>
          <cell r="V5316">
            <v>1</v>
          </cell>
          <cell r="W5316">
            <v>3.3</v>
          </cell>
          <cell r="X5316" t="str">
            <v>HYCITE QUITO</v>
          </cell>
          <cell r="Y5316" t="str">
            <v>FLEX NET CALLE 28 DE JUNIO S/N Y GARCIA MORENO ENTRADA LLANO GRANDE</v>
          </cell>
        </row>
        <row r="5317">
          <cell r="A5317" t="str">
            <v>98809807</v>
          </cell>
          <cell r="B5317">
            <v>492480</v>
          </cell>
          <cell r="C5317" t="str">
            <v>98809807</v>
          </cell>
          <cell r="D5317" t="str">
            <v>HYCITE</v>
          </cell>
          <cell r="E5317" t="str">
            <v>DESPACHO</v>
          </cell>
          <cell r="F5317" t="str">
            <v>NORMAL</v>
          </cell>
          <cell r="G5317" t="str">
            <v>031002004162371</v>
          </cell>
          <cell r="H5317">
            <v>44935</v>
          </cell>
          <cell r="I5317" t="str">
            <v>ENTREGADO</v>
          </cell>
          <cell r="J5317">
            <v>44942</v>
          </cell>
          <cell r="K5317" t="str">
            <v>YESSICA GOMEZ</v>
          </cell>
          <cell r="L5317" t="str">
            <v>CALLE REINALDO ANTON CASA 1 PISO NARANJA PEMULTIMA CASA LADO IZQUIERDO PORTOVIEJO / SAN PLACIDO SAN PLACIDO 130121 MANABI</v>
          </cell>
          <cell r="M5317" t="str">
            <v/>
          </cell>
          <cell r="N5317" t="str">
            <v>0996217471</v>
          </cell>
          <cell r="O5317" t="str">
            <v>0996217471</v>
          </cell>
          <cell r="P5317" t="str">
            <v>130121</v>
          </cell>
          <cell r="Q5317" t="str">
            <v>PORTOVIEJO</v>
          </cell>
          <cell r="R5317" t="str">
            <v>MANABI</v>
          </cell>
          <cell r="S5317" t="str">
            <v>SAN PLACIDO</v>
          </cell>
          <cell r="T5317" t="str">
            <v>TRAMACO</v>
          </cell>
          <cell r="U5317" t="str">
            <v>FLEXNETUIO_PROVINCIA</v>
          </cell>
          <cell r="V5317">
            <v>1</v>
          </cell>
          <cell r="W5317">
            <v>2.1</v>
          </cell>
          <cell r="X5317" t="str">
            <v>HYCITE QUITO</v>
          </cell>
          <cell r="Y5317" t="str">
            <v>FLEX NET CALLE 28 DE JUNIO S/N Y GARCIA MORENO ENTRADA LLANO GRANDE</v>
          </cell>
        </row>
        <row r="5318">
          <cell r="A5318" t="str">
            <v>98809815</v>
          </cell>
          <cell r="B5318">
            <v>492481</v>
          </cell>
          <cell r="C5318" t="str">
            <v>98809815</v>
          </cell>
          <cell r="D5318" t="str">
            <v>HYCITE</v>
          </cell>
          <cell r="E5318" t="str">
            <v>DESPACHO</v>
          </cell>
          <cell r="F5318" t="str">
            <v>NORMAL</v>
          </cell>
          <cell r="G5318" t="str">
            <v>ITQ4325</v>
          </cell>
          <cell r="H5318">
            <v>44935</v>
          </cell>
          <cell r="I5318" t="str">
            <v>ENTREGADO</v>
          </cell>
          <cell r="J5318">
            <v>44936</v>
          </cell>
          <cell r="K5318" t="str">
            <v>EMMA ISABEL TORRE YANEZ</v>
          </cell>
          <cell r="L5318" t="str">
            <v>CLL INOCENCIO JACOME N17 28 Y DONORO D BARBA FTE A ESCALINATA D LA CLL MANU AL QUITO ITCHIMBIA 170408 PICHINCHA</v>
          </cell>
          <cell r="M5318" t="str">
            <v/>
          </cell>
          <cell r="N5318" t="str">
            <v>0995297942 / 932344672</v>
          </cell>
          <cell r="O5318" t="str">
            <v>0995297942 / 932344672</v>
          </cell>
          <cell r="P5318" t="str">
            <v>170408</v>
          </cell>
          <cell r="Q5318" t="str">
            <v>QUITO</v>
          </cell>
          <cell r="R5318" t="str">
            <v>PICHINCHA</v>
          </cell>
          <cell r="S5318" t="str">
            <v>QUITO</v>
          </cell>
          <cell r="T5318" t="str">
            <v>FLEXTRANS UIO</v>
          </cell>
          <cell r="U5318" t="str">
            <v>FLEXNETUIO_LOCAL</v>
          </cell>
          <cell r="V5318">
            <v>1</v>
          </cell>
          <cell r="W5318">
            <v>2.2999999999999998</v>
          </cell>
          <cell r="X5318" t="str">
            <v>HYCITE QUITO</v>
          </cell>
          <cell r="Y5318" t="str">
            <v>FLEX NET CALLE 28 DE JUNIO S/N Y GARCIA MORENO ENTRADA LLANO GRANDE</v>
          </cell>
        </row>
        <row r="5319">
          <cell r="A5319" t="str">
            <v>98809899</v>
          </cell>
          <cell r="B5319">
            <v>492482</v>
          </cell>
          <cell r="C5319" t="str">
            <v>98809899</v>
          </cell>
          <cell r="D5319" t="str">
            <v>HYCITE</v>
          </cell>
          <cell r="E5319" t="str">
            <v>DESPACHO</v>
          </cell>
          <cell r="F5319" t="str">
            <v>NORMAL</v>
          </cell>
          <cell r="G5319" t="str">
            <v>ITG4326</v>
          </cell>
          <cell r="H5319">
            <v>44935</v>
          </cell>
          <cell r="I5319" t="str">
            <v>ENTREGADO</v>
          </cell>
          <cell r="J5319">
            <v>44936</v>
          </cell>
          <cell r="K5319" t="str">
            <v>CARLOS MERA</v>
          </cell>
          <cell r="L5319" t="str">
            <v>KANNEDY NUEVA 305 Y BENITO JUAREZ MIGUEL H ALCIVAR GUAYAQUIL// NORTE TARQUI 090506 GUAYAS</v>
          </cell>
          <cell r="M5319" t="str">
            <v/>
          </cell>
          <cell r="N5319" t="str">
            <v>0994386694</v>
          </cell>
          <cell r="O5319" t="str">
            <v>0994386694</v>
          </cell>
          <cell r="P5319" t="str">
            <v>090506</v>
          </cell>
          <cell r="Q5319" t="str">
            <v>GUAYAQUIL</v>
          </cell>
          <cell r="R5319" t="str">
            <v>GUAYAS</v>
          </cell>
          <cell r="S5319" t="str">
            <v>GUAYAQUIL</v>
          </cell>
          <cell r="T5319" t="str">
            <v>FLEXTRANS GYE</v>
          </cell>
          <cell r="U5319" t="str">
            <v>FLEXNETUIO_GYE</v>
          </cell>
          <cell r="V5319">
            <v>1</v>
          </cell>
          <cell r="W5319">
            <v>2.5</v>
          </cell>
          <cell r="X5319" t="str">
            <v>HYCITE QUITO</v>
          </cell>
          <cell r="Y5319" t="str">
            <v>FLEX NET CALLE 28 DE JUNIO S/N Y GARCIA MORENO ENTRADA LLANO GRANDE</v>
          </cell>
        </row>
        <row r="5320">
          <cell r="A5320" t="str">
            <v>98811045</v>
          </cell>
          <cell r="B5320">
            <v>492483</v>
          </cell>
          <cell r="C5320" t="str">
            <v>98811045</v>
          </cell>
          <cell r="D5320" t="str">
            <v>HYCITE</v>
          </cell>
          <cell r="E5320" t="str">
            <v>DESPACHO</v>
          </cell>
          <cell r="F5320" t="str">
            <v>NORMAL</v>
          </cell>
          <cell r="G5320" t="str">
            <v>031002004162354</v>
          </cell>
          <cell r="H5320">
            <v>44935</v>
          </cell>
          <cell r="I5320" t="str">
            <v>ENTREGADO</v>
          </cell>
          <cell r="J5320">
            <v>44942</v>
          </cell>
          <cell r="K5320" t="str">
            <v>BELSINA CASTRO</v>
          </cell>
          <cell r="L5320" t="str">
            <v>AV LOS CHOFERES CALLE S/NOMBRE DIAGONAL AL COLEGIO QUITENO LIBRE JIPIJAPA DR. MIGUEL MORAN LUCIO 130302 MANABI</v>
          </cell>
          <cell r="M5320" t="str">
            <v/>
          </cell>
          <cell r="N5320" t="str">
            <v>0999160997</v>
          </cell>
          <cell r="O5320" t="str">
            <v>0999160997</v>
          </cell>
          <cell r="P5320" t="str">
            <v>130302</v>
          </cell>
          <cell r="Q5320" t="str">
            <v>JIPIJAPA</v>
          </cell>
          <cell r="R5320" t="str">
            <v>MANABI</v>
          </cell>
          <cell r="S5320" t="str">
            <v>JIPIJAPA</v>
          </cell>
          <cell r="T5320" t="str">
            <v>TRAMACO</v>
          </cell>
          <cell r="U5320" t="str">
            <v>FLEXNETUIO_PROVINCIA</v>
          </cell>
          <cell r="V5320">
            <v>1</v>
          </cell>
          <cell r="W5320">
            <v>2.5</v>
          </cell>
          <cell r="X5320" t="str">
            <v>HYCITE QUITO</v>
          </cell>
          <cell r="Y5320" t="str">
            <v>FLEX NET CALLE 28 DE JUNIO S/N Y GARCIA MORENO ENTRADA LLANO GRANDE</v>
          </cell>
        </row>
        <row r="5321">
          <cell r="A5321" t="str">
            <v>98653850</v>
          </cell>
          <cell r="B5321">
            <v>492450</v>
          </cell>
          <cell r="C5321" t="str">
            <v>98653850</v>
          </cell>
          <cell r="D5321" t="str">
            <v>HYCITE</v>
          </cell>
          <cell r="E5321" t="str">
            <v>DESPACHO</v>
          </cell>
          <cell r="F5321" t="str">
            <v>NORMAL</v>
          </cell>
          <cell r="G5321" t="str">
            <v>031002004162355</v>
          </cell>
          <cell r="H5321">
            <v>44935</v>
          </cell>
          <cell r="I5321" t="str">
            <v>ENTREGADO</v>
          </cell>
          <cell r="J5321">
            <v>44936</v>
          </cell>
          <cell r="K5321" t="str">
            <v>PAULINO MENOSCAL</v>
          </cell>
          <cell r="L5321" t="str">
            <v>CDLA SAN GREGORIO FARMACIA LA VOLUNTAD LA PINONADA FRENTE DE UPC DE DIOS PORTOVIEJO / LLOROESTE ANDRES DE VERA 130105 MANABI</v>
          </cell>
          <cell r="M5321" t="str">
            <v/>
          </cell>
          <cell r="N5321" t="str">
            <v>0986679790</v>
          </cell>
          <cell r="O5321" t="str">
            <v>0986679790</v>
          </cell>
          <cell r="P5321" t="str">
            <v>130105</v>
          </cell>
          <cell r="Q5321" t="str">
            <v>PORTOVIEJO</v>
          </cell>
          <cell r="R5321" t="str">
            <v>MANABI</v>
          </cell>
          <cell r="S5321" t="str">
            <v>PORTOVIEJO</v>
          </cell>
          <cell r="T5321" t="str">
            <v>TRAMACO</v>
          </cell>
          <cell r="U5321" t="str">
            <v>FLEXNETUIO_PROVINCIA</v>
          </cell>
          <cell r="V5321">
            <v>1</v>
          </cell>
          <cell r="W5321">
            <v>2.5</v>
          </cell>
          <cell r="X5321" t="str">
            <v>HYCITE QUITO</v>
          </cell>
          <cell r="Y5321" t="str">
            <v>FLEX NET CALLE 28 DE JUNIO S/N Y GARCIA MORENO ENTRADA LLANO GRANDE</v>
          </cell>
        </row>
        <row r="5322">
          <cell r="A5322" t="str">
            <v>414639397</v>
          </cell>
          <cell r="B5322">
            <v>492406</v>
          </cell>
          <cell r="C5322" t="str">
            <v>414639397</v>
          </cell>
          <cell r="D5322" t="str">
            <v>FLEXTUENTI</v>
          </cell>
          <cell r="E5322" t="str">
            <v>DESPACHO</v>
          </cell>
          <cell r="F5322" t="str">
            <v>NORMAL</v>
          </cell>
          <cell r="G5322" t="str">
            <v>IC4332</v>
          </cell>
          <cell r="H5322">
            <v>44935</v>
          </cell>
          <cell r="I5322" t="str">
            <v>ENTREGADO</v>
          </cell>
          <cell r="J5322">
            <v>44936</v>
          </cell>
          <cell r="K5322" t="str">
            <v>Kevin Vargas</v>
          </cell>
          <cell r="L5322" t="str">
            <v>YANUNCAY  AV LOJA SN AV DON BOSCO</v>
          </cell>
          <cell r="M5322" t="str">
            <v>0106791742</v>
          </cell>
          <cell r="N5322" t="str">
            <v>0968014139/0963363588</v>
          </cell>
          <cell r="O5322" t="str">
            <v/>
          </cell>
          <cell r="P5322" t="str">
            <v>CUENCA</v>
          </cell>
          <cell r="Q5322" t="str">
            <v>CUENCA</v>
          </cell>
          <cell r="R5322" t="str">
            <v>AZUAY</v>
          </cell>
          <cell r="T5322" t="str">
            <v>ITSACOURIER</v>
          </cell>
          <cell r="U5322" t="str">
            <v>FLEXNETUIO_PROVINCIA</v>
          </cell>
          <cell r="V5322">
            <v>1</v>
          </cell>
          <cell r="W5322">
            <v>1</v>
          </cell>
          <cell r="X5322" t="str">
            <v>FLEXNET ECUADOR - FLEXTUENTI</v>
          </cell>
          <cell r="Y5322" t="str">
            <v>CALLE 28 DE JUNIO S/N Y GARCIA MORENO ENTRADA LLANO GRANDE</v>
          </cell>
        </row>
        <row r="5323">
          <cell r="A5323" t="str">
            <v>414639412</v>
          </cell>
          <cell r="B5323">
            <v>492407</v>
          </cell>
          <cell r="C5323" t="str">
            <v>414639412</v>
          </cell>
          <cell r="D5323" t="str">
            <v>FLEXTUENTI</v>
          </cell>
          <cell r="E5323" t="str">
            <v>DESPACHO</v>
          </cell>
          <cell r="F5323" t="str">
            <v>NORMAL</v>
          </cell>
          <cell r="G5323" t="str">
            <v>FT78404</v>
          </cell>
          <cell r="H5323">
            <v>44935</v>
          </cell>
          <cell r="I5323" t="str">
            <v>ENTREGADO</v>
          </cell>
          <cell r="J5323">
            <v>44936</v>
          </cell>
          <cell r="K5323" t="str">
            <v>Ephraim Campana</v>
          </cell>
          <cell r="L5323" t="str">
            <v>CHIMBACALLE  CALLE PEDRO PINTO GUZMAN  E4 368  AV NAPO</v>
          </cell>
          <cell r="M5323" t="str">
            <v>1717116303</v>
          </cell>
          <cell r="N5323" t="str">
            <v>0961338066/0998484210</v>
          </cell>
          <cell r="O5323" t="str">
            <v/>
          </cell>
          <cell r="P5323" t="str">
            <v>QUITO</v>
          </cell>
          <cell r="Q5323" t="str">
            <v>QUITO</v>
          </cell>
          <cell r="R5323" t="str">
            <v>PICHINCHA</v>
          </cell>
          <cell r="U5323" t="str">
            <v>FLEXNETUIO_LOCAL</v>
          </cell>
          <cell r="V5323">
            <v>1</v>
          </cell>
          <cell r="W5323">
            <v>1</v>
          </cell>
          <cell r="X5323" t="str">
            <v>FLEXNET ECUADOR - FLEXTUENTI</v>
          </cell>
          <cell r="Y5323" t="str">
            <v>CALLE 28 DE JUNIO S/N Y GARCIA MORENO ENTRADA LLANO GRANDE</v>
          </cell>
        </row>
        <row r="5324">
          <cell r="A5324" t="str">
            <v>414639427</v>
          </cell>
          <cell r="B5324">
            <v>492408</v>
          </cell>
          <cell r="C5324" t="str">
            <v>414639427</v>
          </cell>
          <cell r="D5324" t="str">
            <v>FLEXTUENTI</v>
          </cell>
          <cell r="E5324" t="str">
            <v>DESPACHO</v>
          </cell>
          <cell r="F5324" t="str">
            <v>NORMAL</v>
          </cell>
          <cell r="G5324" t="str">
            <v>031080414639427</v>
          </cell>
          <cell r="H5324">
            <v>44935</v>
          </cell>
          <cell r="I5324" t="str">
            <v>ENTREGADO</v>
          </cell>
          <cell r="J5324">
            <v>44936</v>
          </cell>
          <cell r="K5324" t="str">
            <v>Patricia Rojano</v>
          </cell>
          <cell r="L5324" t="str">
            <v>ATOCHA  FICOA   AV LOS GUAYTAMBOS SN  CALLE LA DELICIA</v>
          </cell>
          <cell r="M5324" t="str">
            <v>1803032687</v>
          </cell>
          <cell r="N5324" t="str">
            <v>0988869851/0999306860</v>
          </cell>
          <cell r="O5324" t="str">
            <v/>
          </cell>
          <cell r="P5324" t="str">
            <v>AMBATO</v>
          </cell>
          <cell r="Q5324" t="str">
            <v>AMBATO</v>
          </cell>
          <cell r="R5324" t="str">
            <v>TUNGURAHUA</v>
          </cell>
          <cell r="S5324" t="str">
            <v>AMBATO</v>
          </cell>
          <cell r="T5324" t="str">
            <v>TRAMACO</v>
          </cell>
          <cell r="U5324" t="str">
            <v>FLEXNETUIO_PROVINCIA</v>
          </cell>
          <cell r="V5324">
            <v>1</v>
          </cell>
          <cell r="W5324">
            <v>1</v>
          </cell>
          <cell r="X5324" t="str">
            <v>FLEXNET ECUADOR - FLEXTUENTI</v>
          </cell>
          <cell r="Y5324" t="str">
            <v>CALLE 28 DE JUNIO S/N Y GARCIA MORENO ENTRADA LLANO GRANDE</v>
          </cell>
        </row>
        <row r="5325">
          <cell r="A5325" t="str">
            <v>414639438</v>
          </cell>
          <cell r="B5325">
            <v>492409</v>
          </cell>
          <cell r="C5325" t="str">
            <v>414639438</v>
          </cell>
          <cell r="D5325" t="str">
            <v>FLEXTUENTI</v>
          </cell>
          <cell r="E5325" t="str">
            <v>DESPACHO</v>
          </cell>
          <cell r="F5325" t="str">
            <v>DERIVADO PICK UP</v>
          </cell>
          <cell r="G5325" t="str">
            <v>031080414639438</v>
          </cell>
          <cell r="H5325">
            <v>44935</v>
          </cell>
          <cell r="I5325" t="str">
            <v>ENTREGADO</v>
          </cell>
          <cell r="J5325">
            <v>44937</v>
          </cell>
          <cell r="K5325" t="str">
            <v>Edisson Patricio Luna Gomez</v>
          </cell>
          <cell r="L5325" t="str">
            <v>OFICINA TRAMACO LOJA</v>
          </cell>
          <cell r="M5325" t="str">
            <v>1105643645</v>
          </cell>
          <cell r="N5325" t="str">
            <v>0994887117/0994887117</v>
          </cell>
          <cell r="O5325" t="str">
            <v/>
          </cell>
          <cell r="P5325" t="str">
            <v>LOJA</v>
          </cell>
          <cell r="Q5325" t="str">
            <v>LOJA</v>
          </cell>
          <cell r="R5325" t="str">
            <v>LOJA</v>
          </cell>
          <cell r="T5325" t="str">
            <v>TRAMACO</v>
          </cell>
          <cell r="U5325" t="str">
            <v>FLEXNETUIO_PROVINCIA</v>
          </cell>
          <cell r="V5325">
            <v>1</v>
          </cell>
          <cell r="W5325">
            <v>1</v>
          </cell>
          <cell r="X5325" t="str">
            <v>FLEXNET ECUADOR - FLEXTUENTI</v>
          </cell>
          <cell r="Y5325" t="str">
            <v>CALLE 28 DE JUNIO S/N Y GARCIA MORENO ENTRADA LLANO GRANDE</v>
          </cell>
        </row>
        <row r="5326">
          <cell r="A5326" t="str">
            <v>414639442</v>
          </cell>
          <cell r="B5326">
            <v>492410</v>
          </cell>
          <cell r="C5326" t="str">
            <v>414639442</v>
          </cell>
          <cell r="D5326" t="str">
            <v>FLEXTUENTI</v>
          </cell>
          <cell r="E5326" t="str">
            <v>DESPACHO</v>
          </cell>
          <cell r="F5326" t="str">
            <v>NORMAL</v>
          </cell>
          <cell r="G5326" t="str">
            <v>031080414639442</v>
          </cell>
          <cell r="H5326">
            <v>44935</v>
          </cell>
          <cell r="I5326" t="str">
            <v>ENTREGADO</v>
          </cell>
          <cell r="J5326">
            <v>44937</v>
          </cell>
          <cell r="K5326" t="str">
            <v>Luis Felipe Pataron Franco</v>
          </cell>
          <cell r="L5326" t="str">
            <v>SAN JACINTO DE YAGUACHI  EUGENIO ESPEJO SN AVDA CENTENARIO</v>
          </cell>
          <cell r="M5326" t="str">
            <v>1204410219</v>
          </cell>
          <cell r="N5326" t="str">
            <v>0990395219/0980911164</v>
          </cell>
          <cell r="O5326" t="str">
            <v/>
          </cell>
          <cell r="P5326" t="str">
            <v>SAN JACINTO DE YAGUACHI</v>
          </cell>
          <cell r="Q5326" t="str">
            <v>SAN JACINTO DE YAGUACHI</v>
          </cell>
          <cell r="R5326" t="str">
            <v>GUAYAS</v>
          </cell>
          <cell r="T5326" t="str">
            <v>TRAMACO</v>
          </cell>
          <cell r="U5326" t="str">
            <v>FLEXNETUIO_PROVINCIA</v>
          </cell>
          <cell r="V5326">
            <v>1</v>
          </cell>
          <cell r="W5326">
            <v>1</v>
          </cell>
          <cell r="X5326" t="str">
            <v>FLEXNET ECUADOR - FLEXTUENTI</v>
          </cell>
          <cell r="Y5326" t="str">
            <v>CALLE 28 DE JUNIO S/N Y GARCIA MORENO ENTRADA LLANO GRANDE</v>
          </cell>
        </row>
        <row r="5327">
          <cell r="A5327" t="str">
            <v>414639466</v>
          </cell>
          <cell r="B5327">
            <v>492411</v>
          </cell>
          <cell r="C5327" t="str">
            <v>414639466</v>
          </cell>
          <cell r="D5327" t="str">
            <v>FLEXTUENTI</v>
          </cell>
          <cell r="E5327" t="str">
            <v>DESPACHO</v>
          </cell>
          <cell r="F5327" t="str">
            <v>NORMAL</v>
          </cell>
          <cell r="G5327" t="str">
            <v>031080414639466</v>
          </cell>
          <cell r="H5327">
            <v>44935</v>
          </cell>
          <cell r="I5327" t="str">
            <v>ENTREGADO</v>
          </cell>
          <cell r="J5327">
            <v>44938</v>
          </cell>
          <cell r="K5327" t="str">
            <v>Gisela Lemos</v>
          </cell>
          <cell r="L5327" t="str">
            <v>LA AURORA KM 11 Y MEDIO  VIA SAMBORONDON  MZ15 SL 26 E486</v>
          </cell>
          <cell r="M5327" t="str">
            <v>0925665184</v>
          </cell>
          <cell r="N5327" t="str">
            <v>0968803905/0980023024</v>
          </cell>
          <cell r="O5327" t="str">
            <v/>
          </cell>
          <cell r="P5327" t="str">
            <v>DAULE</v>
          </cell>
          <cell r="Q5327" t="str">
            <v>DAULE</v>
          </cell>
          <cell r="R5327" t="str">
            <v>GUAYAS</v>
          </cell>
          <cell r="T5327" t="str">
            <v>TRAMACO</v>
          </cell>
          <cell r="U5327" t="str">
            <v>FLEXNETUIO_PROVINCIA</v>
          </cell>
          <cell r="V5327">
            <v>1</v>
          </cell>
          <cell r="W5327">
            <v>1</v>
          </cell>
          <cell r="X5327" t="str">
            <v>FLEXNET ECUADOR - FLEXTUENTI</v>
          </cell>
          <cell r="Y5327" t="str">
            <v>CALLE 28 DE JUNIO S/N Y GARCIA MORENO ENTRADA LLANO GRANDE</v>
          </cell>
        </row>
        <row r="5328">
          <cell r="A5328" t="str">
            <v>414639472</v>
          </cell>
          <cell r="B5328">
            <v>492412</v>
          </cell>
          <cell r="C5328" t="str">
            <v>414639472</v>
          </cell>
          <cell r="D5328" t="str">
            <v>FLEXTUENTI</v>
          </cell>
          <cell r="E5328" t="str">
            <v>DESPACHO</v>
          </cell>
          <cell r="F5328" t="str">
            <v>NORMAL</v>
          </cell>
          <cell r="G5328" t="str">
            <v>031080414639472</v>
          </cell>
          <cell r="H5328">
            <v>44935</v>
          </cell>
          <cell r="I5328" t="str">
            <v>ENTREGADO</v>
          </cell>
          <cell r="J5328">
            <v>44936</v>
          </cell>
          <cell r="K5328" t="str">
            <v>Robinson Aguirre</v>
          </cell>
          <cell r="L5328" t="str">
            <v>SAN FRANCISCO CALLE JORGE DAVILA MEZA  N3 27  CALLE ERNESTO MONGE</v>
          </cell>
          <cell r="M5328" t="str">
            <v>1003094529</v>
          </cell>
          <cell r="N5328" t="str">
            <v>0985623679/0939198906</v>
          </cell>
          <cell r="O5328" t="str">
            <v/>
          </cell>
          <cell r="P5328" t="str">
            <v>IBARRA</v>
          </cell>
          <cell r="Q5328" t="str">
            <v>IBARRA</v>
          </cell>
          <cell r="R5328" t="str">
            <v>IMBABURA</v>
          </cell>
          <cell r="T5328" t="str">
            <v>TRAMACO</v>
          </cell>
          <cell r="U5328" t="str">
            <v>FLEXNETUIO_PROVINCIA</v>
          </cell>
          <cell r="V5328">
            <v>1</v>
          </cell>
          <cell r="W5328">
            <v>1</v>
          </cell>
          <cell r="X5328" t="str">
            <v>FLEXNET ECUADOR - FLEXTUENTI</v>
          </cell>
          <cell r="Y5328" t="str">
            <v>CALLE 28 DE JUNIO S/N Y GARCIA MORENO ENTRADA LLANO GRANDE</v>
          </cell>
        </row>
        <row r="5329">
          <cell r="A5329" t="str">
            <v>414639481</v>
          </cell>
          <cell r="B5329">
            <v>492413</v>
          </cell>
          <cell r="C5329" t="str">
            <v>414639481</v>
          </cell>
          <cell r="D5329" t="str">
            <v>FLEXTUENTI</v>
          </cell>
          <cell r="E5329" t="str">
            <v>DESPACHO</v>
          </cell>
          <cell r="F5329" t="str">
            <v>NORMAL</v>
          </cell>
          <cell r="G5329" t="str">
            <v>FT78403</v>
          </cell>
          <cell r="H5329">
            <v>44935</v>
          </cell>
          <cell r="I5329" t="str">
            <v>ENTREGADO</v>
          </cell>
          <cell r="J5329">
            <v>44937</v>
          </cell>
          <cell r="K5329" t="str">
            <v>Steven Revelo</v>
          </cell>
          <cell r="L5329" t="str">
            <v>POMASQUI  CALLE SIMON BOLIVAR S1 88  CALLE CARLOS AVALOS ENRIQUEZ</v>
          </cell>
          <cell r="M5329" t="str">
            <v>1728229772</v>
          </cell>
          <cell r="N5329" t="str">
            <v>0980817659/0963679661</v>
          </cell>
          <cell r="O5329" t="str">
            <v/>
          </cell>
          <cell r="P5329" t="str">
            <v>QUITO</v>
          </cell>
          <cell r="Q5329" t="str">
            <v>QUITO</v>
          </cell>
          <cell r="R5329" t="str">
            <v>PICHINCHA</v>
          </cell>
          <cell r="T5329" t="str">
            <v>FLEXTRANS UIO</v>
          </cell>
          <cell r="U5329" t="str">
            <v>FLEXNETUIO_LOCAL</v>
          </cell>
          <cell r="V5329">
            <v>1</v>
          </cell>
          <cell r="W5329">
            <v>1</v>
          </cell>
          <cell r="X5329" t="str">
            <v>FLEXNET ECUADOR - FLEXTUENTI</v>
          </cell>
          <cell r="Y5329" t="str">
            <v>CALLE 28 DE JUNIO S/N Y GARCIA MORENO ENTRADA LLANO GRANDE</v>
          </cell>
        </row>
        <row r="5330">
          <cell r="A5330" t="str">
            <v>414639485</v>
          </cell>
          <cell r="B5330">
            <v>492414</v>
          </cell>
          <cell r="C5330" t="str">
            <v>414639485</v>
          </cell>
          <cell r="D5330" t="str">
            <v>FLEXTUENTI</v>
          </cell>
          <cell r="E5330" t="str">
            <v>DESPACHO</v>
          </cell>
          <cell r="F5330" t="str">
            <v>NORMAL</v>
          </cell>
          <cell r="G5330" t="str">
            <v>031080414639485</v>
          </cell>
          <cell r="H5330">
            <v>44935</v>
          </cell>
          <cell r="I5330" t="str">
            <v>ENTREGADO</v>
          </cell>
          <cell r="J5330">
            <v>44936</v>
          </cell>
          <cell r="K5330" t="str">
            <v>Bresilda Ayala</v>
          </cell>
          <cell r="L5330" t="str">
            <v>SANTA LUCIA  AV 3 DE FEBRERO O E48 MZ108 SL7  CALLE GUILLERMO URQUIZO</v>
          </cell>
          <cell r="M5330" t="str">
            <v>0956941546</v>
          </cell>
          <cell r="N5330" t="str">
            <v>0961944749/0963831613</v>
          </cell>
          <cell r="O5330" t="str">
            <v/>
          </cell>
          <cell r="P5330" t="str">
            <v>SANTA LUCIA</v>
          </cell>
          <cell r="Q5330" t="str">
            <v>SANTA LUCIA</v>
          </cell>
          <cell r="R5330" t="str">
            <v>GUAYAS</v>
          </cell>
          <cell r="T5330" t="str">
            <v>TRAMACO</v>
          </cell>
          <cell r="U5330" t="str">
            <v>FLEXNETUIO_PROVINCIA</v>
          </cell>
          <cell r="V5330">
            <v>1</v>
          </cell>
          <cell r="W5330">
            <v>1</v>
          </cell>
          <cell r="X5330" t="str">
            <v>FLEXNET ECUADOR - FLEXTUENTI</v>
          </cell>
          <cell r="Y5330" t="str">
            <v>CALLE 28 DE JUNIO S/N Y GARCIA MORENO ENTRADA LLANO GRANDE</v>
          </cell>
        </row>
        <row r="5331">
          <cell r="A5331" t="str">
            <v>414639507</v>
          </cell>
          <cell r="B5331">
            <v>492415</v>
          </cell>
          <cell r="C5331" t="str">
            <v>414639507</v>
          </cell>
          <cell r="D5331" t="str">
            <v>FLEXTUENTI</v>
          </cell>
          <cell r="E5331" t="str">
            <v>DESPACHO</v>
          </cell>
          <cell r="F5331" t="str">
            <v>NORMAL</v>
          </cell>
          <cell r="G5331" t="str">
            <v>FT78402</v>
          </cell>
          <cell r="H5331">
            <v>44935</v>
          </cell>
          <cell r="I5331" t="str">
            <v>ENTREGADO</v>
          </cell>
          <cell r="J5331">
            <v>44936</v>
          </cell>
          <cell r="K5331" t="str">
            <v>Bryan Iza</v>
          </cell>
          <cell r="L5331" t="str">
            <v>QUITUMBE  CALLE C S35 100 CALLE D</v>
          </cell>
          <cell r="M5331" t="str">
            <v>1751095066</v>
          </cell>
          <cell r="N5331" t="str">
            <v>0979828477/0939569553</v>
          </cell>
          <cell r="O5331" t="str">
            <v/>
          </cell>
          <cell r="P5331" t="str">
            <v>QUITO</v>
          </cell>
          <cell r="Q5331" t="str">
            <v>QUITO</v>
          </cell>
          <cell r="R5331" t="str">
            <v>PICHINCHA</v>
          </cell>
          <cell r="U5331" t="str">
            <v>FLEXNETUIO_LOCAL</v>
          </cell>
          <cell r="V5331">
            <v>1</v>
          </cell>
          <cell r="W5331">
            <v>1</v>
          </cell>
          <cell r="X5331" t="str">
            <v>FLEXNET ECUADOR - FLEXTUENTI</v>
          </cell>
          <cell r="Y5331" t="str">
            <v>CALLE 28 DE JUNIO S/N Y GARCIA MORENO ENTRADA LLANO GRANDE</v>
          </cell>
        </row>
        <row r="5332">
          <cell r="A5332" t="str">
            <v>414639516</v>
          </cell>
          <cell r="B5332">
            <v>492416</v>
          </cell>
          <cell r="C5332" t="str">
            <v>414639516</v>
          </cell>
          <cell r="D5332" t="str">
            <v>FLEXTUENTI</v>
          </cell>
          <cell r="E5332" t="str">
            <v>DESPACHO</v>
          </cell>
          <cell r="F5332" t="str">
            <v>NORMAL</v>
          </cell>
          <cell r="G5332" t="str">
            <v>031080414639516</v>
          </cell>
          <cell r="H5332">
            <v>44935</v>
          </cell>
          <cell r="I5332" t="str">
            <v>ENTREGADO</v>
          </cell>
          <cell r="J5332">
            <v>44936</v>
          </cell>
          <cell r="K5332" t="str">
            <v>Luis Pihuave</v>
          </cell>
          <cell r="L5332" t="str">
            <v>LEONIDAS PROANO RUTA DE SPONDYLUS SN E15</v>
          </cell>
          <cell r="M5332" t="str">
            <v>1307572097</v>
          </cell>
          <cell r="N5332" t="str">
            <v>0984283442/0987231760</v>
          </cell>
          <cell r="O5332" t="str">
            <v/>
          </cell>
          <cell r="P5332" t="str">
            <v>MONTECRISTI</v>
          </cell>
          <cell r="Q5332" t="str">
            <v>MONTECRISTI</v>
          </cell>
          <cell r="R5332" t="str">
            <v>MANABI</v>
          </cell>
          <cell r="T5332" t="str">
            <v>TRAMACO</v>
          </cell>
          <cell r="U5332" t="str">
            <v>FLEXNETUIO_PROVINCIA</v>
          </cell>
          <cell r="V5332">
            <v>1</v>
          </cell>
          <cell r="W5332">
            <v>1</v>
          </cell>
          <cell r="X5332" t="str">
            <v>FLEXNET ECUADOR - FLEXTUENTI</v>
          </cell>
          <cell r="Y5332" t="str">
            <v>CALLE 28 DE JUNIO S/N Y GARCIA MORENO ENTRADA LLANO GRANDE</v>
          </cell>
        </row>
        <row r="5333">
          <cell r="A5333" t="str">
            <v>414639518</v>
          </cell>
          <cell r="B5333">
            <v>492417</v>
          </cell>
          <cell r="C5333" t="str">
            <v>414639518</v>
          </cell>
          <cell r="D5333" t="str">
            <v>FLEXTUENTI</v>
          </cell>
          <cell r="E5333" t="str">
            <v>DESPACHO</v>
          </cell>
          <cell r="F5333" t="str">
            <v>NORMAL</v>
          </cell>
          <cell r="G5333" t="str">
            <v>FT78401</v>
          </cell>
          <cell r="H5333">
            <v>44935</v>
          </cell>
          <cell r="I5333" t="str">
            <v>ENTREGADO</v>
          </cell>
          <cell r="J5333">
            <v>44936</v>
          </cell>
          <cell r="K5333" t="str">
            <v>Javier Sarmiento</v>
          </cell>
          <cell r="L5333" t="str">
            <v>QUITUMBE CALLE S35A S34 100 CALLE E3C</v>
          </cell>
          <cell r="M5333" t="str">
            <v>1718409723</v>
          </cell>
          <cell r="N5333" t="str">
            <v>0982597060/0939569553</v>
          </cell>
          <cell r="O5333" t="str">
            <v/>
          </cell>
          <cell r="P5333" t="str">
            <v>QUITO</v>
          </cell>
          <cell r="Q5333" t="str">
            <v>QUITO</v>
          </cell>
          <cell r="R5333" t="str">
            <v>PICHINCHA</v>
          </cell>
          <cell r="U5333" t="str">
            <v>FLEXNETUIO_LOCAL</v>
          </cell>
          <cell r="V5333">
            <v>1</v>
          </cell>
          <cell r="W5333">
            <v>1</v>
          </cell>
          <cell r="X5333" t="str">
            <v>FLEXNET ECUADOR - FLEXTUENTI</v>
          </cell>
          <cell r="Y5333" t="str">
            <v>CALLE 28 DE JUNIO S/N Y GARCIA MORENO ENTRADA LLANO GRANDE</v>
          </cell>
        </row>
        <row r="5334">
          <cell r="A5334" t="str">
            <v>414639534</v>
          </cell>
          <cell r="B5334">
            <v>492418</v>
          </cell>
          <cell r="C5334" t="str">
            <v>414639534</v>
          </cell>
          <cell r="D5334" t="str">
            <v>FLEXTUENTI</v>
          </cell>
          <cell r="E5334" t="str">
            <v>DESPACHO</v>
          </cell>
          <cell r="F5334" t="str">
            <v>NORMAL</v>
          </cell>
          <cell r="G5334" t="str">
            <v>FT78400</v>
          </cell>
          <cell r="H5334">
            <v>44935</v>
          </cell>
          <cell r="I5334" t="str">
            <v>ENTREGADO</v>
          </cell>
          <cell r="J5334">
            <v>44936</v>
          </cell>
          <cell r="K5334" t="str">
            <v>Rocio Saltos</v>
          </cell>
          <cell r="L5334" t="str">
            <v>SAN ISIDRO DEL INCA PASAJE E19G  E 26  CALLE CASANGA</v>
          </cell>
          <cell r="M5334" t="str">
            <v>0201370228</v>
          </cell>
          <cell r="N5334" t="str">
            <v>0987671345/0958860923</v>
          </cell>
          <cell r="O5334" t="str">
            <v/>
          </cell>
          <cell r="P5334" t="str">
            <v>QUITO</v>
          </cell>
          <cell r="Q5334" t="str">
            <v>QUITO</v>
          </cell>
          <cell r="R5334" t="str">
            <v>PICHINCHA</v>
          </cell>
          <cell r="U5334" t="str">
            <v>FLEXNETUIO_LOCAL</v>
          </cell>
          <cell r="V5334">
            <v>1</v>
          </cell>
          <cell r="W5334">
            <v>1</v>
          </cell>
          <cell r="X5334" t="str">
            <v>FLEXNET ECUADOR - FLEXTUENTI</v>
          </cell>
          <cell r="Y5334" t="str">
            <v>CALLE 28 DE JUNIO S/N Y GARCIA MORENO ENTRADA LLANO GRANDE</v>
          </cell>
        </row>
        <row r="5335">
          <cell r="A5335" t="str">
            <v>414639535</v>
          </cell>
          <cell r="B5335">
            <v>492419</v>
          </cell>
          <cell r="C5335" t="str">
            <v>414639535</v>
          </cell>
          <cell r="D5335" t="str">
            <v>FLEXTUENTI</v>
          </cell>
          <cell r="E5335" t="str">
            <v>DESPACHO</v>
          </cell>
          <cell r="F5335" t="str">
            <v>NORMAL</v>
          </cell>
          <cell r="G5335" t="str">
            <v>031080414639535</v>
          </cell>
          <cell r="H5335">
            <v>44935</v>
          </cell>
          <cell r="I5335" t="str">
            <v>INCIDENCIA</v>
          </cell>
          <cell r="J5335">
            <v>44944</v>
          </cell>
          <cell r="K5335" t="str">
            <v>Jennifer Cabeza</v>
          </cell>
          <cell r="L5335" t="str">
            <v>TONCHIGUE CALLE SEGUNDA  SN CALLE BALTAZAR  CUZME</v>
          </cell>
          <cell r="M5335" t="str">
            <v>0850584632</v>
          </cell>
          <cell r="N5335" t="str">
            <v>0997072980/0987749133</v>
          </cell>
          <cell r="O5335" t="str">
            <v/>
          </cell>
          <cell r="P5335" t="str">
            <v>ATACAMES</v>
          </cell>
          <cell r="Q5335" t="str">
            <v>ATACAMES</v>
          </cell>
          <cell r="R5335" t="str">
            <v>ESMERALDAS</v>
          </cell>
          <cell r="S5335" t="str">
            <v>SUA (CAB. EN LA BOCANA) - TONCHIGUE - SAME</v>
          </cell>
          <cell r="T5335" t="str">
            <v>TRAMACO</v>
          </cell>
          <cell r="U5335" t="str">
            <v>FLEXNETUIO_PROVINCIA</v>
          </cell>
          <cell r="V5335">
            <v>1</v>
          </cell>
          <cell r="W5335">
            <v>1</v>
          </cell>
          <cell r="X5335" t="str">
            <v>FLEXNET ECUADOR - FLEXTUENTI</v>
          </cell>
          <cell r="Y5335" t="str">
            <v>CALLE 28 DE JUNIO S/N Y GARCIA MORENO ENTRADA LLANO GRANDE</v>
          </cell>
        </row>
        <row r="5336">
          <cell r="A5336" t="str">
            <v>414639536</v>
          </cell>
          <cell r="B5336">
            <v>492420</v>
          </cell>
          <cell r="C5336" t="str">
            <v>414639536</v>
          </cell>
          <cell r="D5336" t="str">
            <v>FLEXTUENTI</v>
          </cell>
          <cell r="E5336" t="str">
            <v>DESPACHO</v>
          </cell>
          <cell r="F5336" t="str">
            <v>NORMAL</v>
          </cell>
          <cell r="G5336" t="str">
            <v>FT78456</v>
          </cell>
          <cell r="H5336">
            <v>44935</v>
          </cell>
          <cell r="I5336" t="str">
            <v>ENTREGADO</v>
          </cell>
          <cell r="J5336">
            <v>44936</v>
          </cell>
          <cell r="K5336" t="str">
            <v>Esteban Valdiviezo</v>
          </cell>
          <cell r="L5336" t="str">
            <v>TARQUI AV 11A NO SN TERCER CALLEJON 19G</v>
          </cell>
          <cell r="M5336" t="str">
            <v>0951733260</v>
          </cell>
          <cell r="N5336" t="str">
            <v>0961821460/0961821460</v>
          </cell>
          <cell r="O5336" t="str">
            <v/>
          </cell>
          <cell r="P5336" t="str">
            <v>GUAYAQUIL</v>
          </cell>
          <cell r="Q5336" t="str">
            <v>GUAYAQUIL</v>
          </cell>
          <cell r="R5336" t="str">
            <v>GUAYAS</v>
          </cell>
          <cell r="T5336" t="str">
            <v>ITSACOURIER</v>
          </cell>
          <cell r="U5336" t="str">
            <v>FLEXNETUIO_GYE</v>
          </cell>
          <cell r="V5336">
            <v>1</v>
          </cell>
          <cell r="W5336">
            <v>1</v>
          </cell>
          <cell r="X5336" t="str">
            <v>FLEXNET ECUADOR - FLEXTUENTI</v>
          </cell>
          <cell r="Y5336" t="str">
            <v>CALLE 28 DE JUNIO S/N Y GARCIA MORENO ENTRADA LLANO GRANDE</v>
          </cell>
        </row>
        <row r="5337">
          <cell r="A5337" t="str">
            <v>414639555</v>
          </cell>
          <cell r="B5337">
            <v>492421</v>
          </cell>
          <cell r="C5337" t="str">
            <v>414639555</v>
          </cell>
          <cell r="D5337" t="str">
            <v>FLEXTUENTI</v>
          </cell>
          <cell r="E5337" t="str">
            <v>DESPACHO</v>
          </cell>
          <cell r="F5337" t="str">
            <v>NORMAL</v>
          </cell>
          <cell r="G5337" t="str">
            <v>031080414639555</v>
          </cell>
          <cell r="H5337">
            <v>44935</v>
          </cell>
          <cell r="I5337" t="str">
            <v>ENTREGADO</v>
          </cell>
          <cell r="J5337">
            <v>44938</v>
          </cell>
          <cell r="K5337" t="str">
            <v>Carlos Daniel Rivera Lopez</v>
          </cell>
          <cell r="L5337" t="str">
            <v>SAN MIGUEL AV YOLANDA MEDINA 30 02  LOS GERANIOS</v>
          </cell>
          <cell r="M5337" t="str">
            <v>0502637515</v>
          </cell>
          <cell r="N5337" t="str">
            <v>0958624688/0998868994</v>
          </cell>
          <cell r="O5337" t="str">
            <v/>
          </cell>
          <cell r="P5337" t="str">
            <v>SALCEDO</v>
          </cell>
          <cell r="Q5337" t="str">
            <v>SALCEDO</v>
          </cell>
          <cell r="R5337" t="str">
            <v>COTOPAXI</v>
          </cell>
          <cell r="T5337" t="str">
            <v>TRAMACO</v>
          </cell>
          <cell r="U5337" t="str">
            <v>FLEXNETUIO_PROVINCIA</v>
          </cell>
          <cell r="V5337">
            <v>1</v>
          </cell>
          <cell r="W5337">
            <v>1</v>
          </cell>
          <cell r="X5337" t="str">
            <v>FLEXNET ECUADOR - FLEXTUENTI</v>
          </cell>
          <cell r="Y5337" t="str">
            <v>CALLE 28 DE JUNIO S/N Y GARCIA MORENO ENTRADA LLANO GRANDE</v>
          </cell>
        </row>
        <row r="5338">
          <cell r="A5338" t="str">
            <v>414639560</v>
          </cell>
          <cell r="B5338">
            <v>492422</v>
          </cell>
          <cell r="C5338" t="str">
            <v>414639560</v>
          </cell>
          <cell r="D5338" t="str">
            <v>FLEXTUENTI</v>
          </cell>
          <cell r="E5338" t="str">
            <v>DESPACHO</v>
          </cell>
          <cell r="F5338" t="str">
            <v>NORMAL</v>
          </cell>
          <cell r="G5338" t="str">
            <v>031080414639560</v>
          </cell>
          <cell r="H5338">
            <v>44935</v>
          </cell>
          <cell r="I5338" t="str">
            <v>ENTREGADO</v>
          </cell>
          <cell r="J5338">
            <v>44936</v>
          </cell>
          <cell r="K5338" t="str">
            <v>Angela Cevallos</v>
          </cell>
          <cell r="L5338" t="str">
            <v>PICOAZA CALLE SAN CRISTOBAL SN BYPASS</v>
          </cell>
          <cell r="M5338" t="str">
            <v>1303491698</v>
          </cell>
          <cell r="N5338" t="str">
            <v>0990596158/0963996806</v>
          </cell>
          <cell r="O5338" t="str">
            <v/>
          </cell>
          <cell r="P5338" t="str">
            <v>PORTOVIEJO</v>
          </cell>
          <cell r="Q5338" t="str">
            <v>PORTOVIEJO</v>
          </cell>
          <cell r="R5338" t="str">
            <v>MANABI</v>
          </cell>
          <cell r="T5338" t="str">
            <v>TRAMACO</v>
          </cell>
          <cell r="U5338" t="str">
            <v>FLEXNETUIO_PROVINCIA</v>
          </cell>
          <cell r="V5338">
            <v>1</v>
          </cell>
          <cell r="W5338">
            <v>1</v>
          </cell>
          <cell r="X5338" t="str">
            <v>FLEXNET ECUADOR - FLEXTUENTI</v>
          </cell>
          <cell r="Y5338" t="str">
            <v>CALLE 28 DE JUNIO S/N Y GARCIA MORENO ENTRADA LLANO GRANDE</v>
          </cell>
        </row>
        <row r="5339">
          <cell r="A5339" t="str">
            <v>414649011</v>
          </cell>
          <cell r="B5339">
            <v>492423</v>
          </cell>
          <cell r="C5339" t="str">
            <v>414649011</v>
          </cell>
          <cell r="D5339" t="str">
            <v>FLEXTUENTI</v>
          </cell>
          <cell r="E5339" t="str">
            <v>DESPACHO</v>
          </cell>
          <cell r="F5339" t="str">
            <v>NORMAL</v>
          </cell>
          <cell r="G5339" t="str">
            <v>031080414649011</v>
          </cell>
          <cell r="H5339">
            <v>44935</v>
          </cell>
          <cell r="I5339" t="str">
            <v>ENTREGADO</v>
          </cell>
          <cell r="J5339">
            <v>44939</v>
          </cell>
          <cell r="K5339" t="str">
            <v>Amalia Chiluiza</v>
          </cell>
          <cell r="L5339" t="str">
            <v>EL TENA CALLE UMBUNI CASA 05 98 CALLE  YUTZUPINO</v>
          </cell>
          <cell r="M5339" t="str">
            <v>0911399731</v>
          </cell>
          <cell r="N5339" t="str">
            <v>0992056944/0980527591</v>
          </cell>
          <cell r="O5339" t="str">
            <v/>
          </cell>
          <cell r="P5339" t="str">
            <v>TENA</v>
          </cell>
          <cell r="Q5339" t="str">
            <v>TENA</v>
          </cell>
          <cell r="R5339" t="str">
            <v>NAPO</v>
          </cell>
          <cell r="T5339" t="str">
            <v>TRAMACO</v>
          </cell>
          <cell r="U5339" t="str">
            <v>FLEXNETUIO_PROVINCIA</v>
          </cell>
          <cell r="V5339">
            <v>1</v>
          </cell>
          <cell r="W5339">
            <v>1</v>
          </cell>
          <cell r="X5339" t="str">
            <v>FLEXNET ECUADOR - FLEXTUENTI</v>
          </cell>
          <cell r="Y5339" t="str">
            <v>CALLE 28 DE JUNIO S/N Y GARCIA MORENO ENTRADA LLANO GRANDE</v>
          </cell>
        </row>
        <row r="5340">
          <cell r="A5340" t="str">
            <v>414649100</v>
          </cell>
          <cell r="B5340">
            <v>492424</v>
          </cell>
          <cell r="C5340" t="str">
            <v>414649100</v>
          </cell>
          <cell r="D5340" t="str">
            <v>FLEXTUENTI</v>
          </cell>
          <cell r="E5340" t="str">
            <v>DESPACHO</v>
          </cell>
          <cell r="F5340" t="str">
            <v>NORMAL</v>
          </cell>
          <cell r="G5340" t="str">
            <v>FT78395</v>
          </cell>
          <cell r="H5340">
            <v>44935</v>
          </cell>
          <cell r="I5340" t="str">
            <v>ENTREGADO</v>
          </cell>
          <cell r="J5340">
            <v>44936</v>
          </cell>
          <cell r="K5340" t="str">
            <v>Katherine Romo</v>
          </cell>
          <cell r="L5340" t="str">
            <v>BELISARIO QUEVEDO   JOSE BERRUTIETA  N 24 436  ANTONIO HERRERA</v>
          </cell>
          <cell r="M5340" t="str">
            <v>1726345208</v>
          </cell>
          <cell r="N5340" t="str">
            <v>0983221316/0959500150</v>
          </cell>
          <cell r="O5340" t="str">
            <v/>
          </cell>
          <cell r="P5340" t="str">
            <v>QUITO</v>
          </cell>
          <cell r="Q5340" t="str">
            <v>QUITO</v>
          </cell>
          <cell r="R5340" t="str">
            <v>PICHINCHA</v>
          </cell>
          <cell r="U5340" t="str">
            <v>FLEXNETUIO_LOCAL</v>
          </cell>
          <cell r="V5340">
            <v>1</v>
          </cell>
          <cell r="W5340">
            <v>1</v>
          </cell>
          <cell r="X5340" t="str">
            <v>FLEXNET ECUADOR - FLEXTUENTI</v>
          </cell>
          <cell r="Y5340" t="str">
            <v>CALLE 28 DE JUNIO S/N Y GARCIA MORENO ENTRADA LLANO GRANDE</v>
          </cell>
        </row>
        <row r="5341">
          <cell r="A5341" t="str">
            <v>414649117</v>
          </cell>
          <cell r="B5341">
            <v>492425</v>
          </cell>
          <cell r="C5341" t="str">
            <v>414649117</v>
          </cell>
          <cell r="D5341" t="str">
            <v>FLEXTUENTI</v>
          </cell>
          <cell r="E5341" t="str">
            <v>DESPACHO</v>
          </cell>
          <cell r="F5341" t="str">
            <v>NORMAL</v>
          </cell>
          <cell r="G5341" t="str">
            <v>031080414649117</v>
          </cell>
          <cell r="H5341">
            <v>44935</v>
          </cell>
          <cell r="I5341" t="str">
            <v>ENTREGADO</v>
          </cell>
          <cell r="J5341">
            <v>44942</v>
          </cell>
          <cell r="K5341" t="str">
            <v>Alexander Patricio Munoz Velez</v>
          </cell>
          <cell r="L5341" t="str">
            <v>LA MANA CALLE CALABI 322 CALLE PUJILI</v>
          </cell>
          <cell r="M5341" t="str">
            <v>0550296727</v>
          </cell>
          <cell r="N5341" t="str">
            <v>0982020767/0986412668</v>
          </cell>
          <cell r="O5341" t="str">
            <v/>
          </cell>
          <cell r="P5341" t="str">
            <v>LA MANA</v>
          </cell>
          <cell r="Q5341" t="str">
            <v>LA MANA</v>
          </cell>
          <cell r="R5341" t="str">
            <v>COTOPAXI</v>
          </cell>
          <cell r="T5341" t="str">
            <v>TRAMACO</v>
          </cell>
          <cell r="U5341" t="str">
            <v>FLEXNETUIO_PROVINCIA</v>
          </cell>
          <cell r="V5341">
            <v>1</v>
          </cell>
          <cell r="W5341">
            <v>1</v>
          </cell>
          <cell r="X5341" t="str">
            <v>FLEXNET ECUADOR - FLEXTUENTI</v>
          </cell>
          <cell r="Y5341" t="str">
            <v>CALLE 28 DE JUNIO S/N Y GARCIA MORENO ENTRADA LLANO GRANDE</v>
          </cell>
        </row>
        <row r="5342">
          <cell r="A5342" t="str">
            <v>414649136</v>
          </cell>
          <cell r="B5342">
            <v>492426</v>
          </cell>
          <cell r="C5342" t="str">
            <v>414649136</v>
          </cell>
          <cell r="D5342" t="str">
            <v>FLEXTUENTI</v>
          </cell>
          <cell r="E5342" t="str">
            <v>DESPACHO</v>
          </cell>
          <cell r="F5342" t="str">
            <v>NORMAL</v>
          </cell>
          <cell r="G5342" t="str">
            <v>031080414649136</v>
          </cell>
          <cell r="H5342">
            <v>44935</v>
          </cell>
          <cell r="I5342" t="str">
            <v>ENTREGADO</v>
          </cell>
          <cell r="J5342">
            <v>44936</v>
          </cell>
          <cell r="K5342" t="str">
            <v>Yessenia Mora</v>
          </cell>
          <cell r="L5342" t="str">
            <v>CAMILO PONCE  AV  JAIME ROLDOS SN VIA GUARANDA BABAHOYO BYPASS</v>
          </cell>
          <cell r="M5342" t="str">
            <v>1203529969</v>
          </cell>
          <cell r="N5342" t="str">
            <v>0997608131/0959523321</v>
          </cell>
          <cell r="O5342" t="str">
            <v/>
          </cell>
          <cell r="P5342" t="str">
            <v>BABAHOYO</v>
          </cell>
          <cell r="Q5342" t="str">
            <v>BABAHOYO</v>
          </cell>
          <cell r="R5342" t="str">
            <v>LOS RIOS</v>
          </cell>
          <cell r="S5342" t="str">
            <v>BABAHOYO - LA VIRGINIA</v>
          </cell>
          <cell r="T5342" t="str">
            <v>TRAMACO</v>
          </cell>
          <cell r="U5342" t="str">
            <v>FLEXNETUIO_PROVINCIA</v>
          </cell>
          <cell r="V5342">
            <v>1</v>
          </cell>
          <cell r="W5342">
            <v>1</v>
          </cell>
          <cell r="X5342" t="str">
            <v>FLEXNET ECUADOR - FLEXTUENTI</v>
          </cell>
          <cell r="Y5342" t="str">
            <v>CALLE 28 DE JUNIO S/N Y GARCIA MORENO ENTRADA LLANO GRANDE</v>
          </cell>
        </row>
        <row r="5343">
          <cell r="A5343" t="str">
            <v>414649179</v>
          </cell>
          <cell r="B5343">
            <v>492427</v>
          </cell>
          <cell r="C5343" t="str">
            <v>414649179</v>
          </cell>
          <cell r="D5343" t="str">
            <v>FLEXTUENTI</v>
          </cell>
          <cell r="E5343" t="str">
            <v>DESPACHO</v>
          </cell>
          <cell r="F5343" t="str">
            <v>NORMAL</v>
          </cell>
          <cell r="G5343" t="str">
            <v>FT78454</v>
          </cell>
          <cell r="H5343">
            <v>44935</v>
          </cell>
          <cell r="I5343" t="str">
            <v>ENTREGADO</v>
          </cell>
          <cell r="J5343">
            <v>44937</v>
          </cell>
          <cell r="K5343" t="str">
            <v>Ricardo Xavier Brito Navarrete</v>
          </cell>
          <cell r="L5343" t="str">
            <v>GARCIA MORENO  GOMEZ RENDON 1701 AVDA DEL EJERCITO</v>
          </cell>
          <cell r="M5343" t="str">
            <v>0919025353</v>
          </cell>
          <cell r="N5343" t="str">
            <v>0967825341/0939272603</v>
          </cell>
          <cell r="O5343" t="str">
            <v/>
          </cell>
          <cell r="P5343" t="str">
            <v>GUAYAQUIL</v>
          </cell>
          <cell r="Q5343" t="str">
            <v>GUAYAQUIL</v>
          </cell>
          <cell r="R5343" t="str">
            <v>GUAYAS</v>
          </cell>
          <cell r="T5343" t="str">
            <v>ITSACOURIER</v>
          </cell>
          <cell r="U5343" t="str">
            <v>FLEXNETUIO_GYE</v>
          </cell>
          <cell r="V5343">
            <v>1</v>
          </cell>
          <cell r="W5343">
            <v>1</v>
          </cell>
          <cell r="X5343" t="str">
            <v>FLEXNET ECUADOR - FLEXTUENTI</v>
          </cell>
          <cell r="Y5343" t="str">
            <v>CALLE 28 DE JUNIO S/N Y GARCIA MORENO ENTRADA LLANO GRANDE</v>
          </cell>
        </row>
        <row r="5344">
          <cell r="A5344" t="str">
            <v>414649232</v>
          </cell>
          <cell r="B5344">
            <v>492428</v>
          </cell>
          <cell r="C5344" t="str">
            <v>414649232</v>
          </cell>
          <cell r="D5344" t="str">
            <v>FLEXTUENTI</v>
          </cell>
          <cell r="E5344" t="str">
            <v>DESPACHO</v>
          </cell>
          <cell r="F5344" t="str">
            <v>NORMAL</v>
          </cell>
          <cell r="G5344" t="str">
            <v>031080414649232</v>
          </cell>
          <cell r="H5344">
            <v>44935</v>
          </cell>
          <cell r="I5344" t="str">
            <v>ENTREGADO</v>
          </cell>
          <cell r="J5344">
            <v>44937</v>
          </cell>
          <cell r="K5344" t="str">
            <v>Romulo Taylor Medina Robles</v>
          </cell>
          <cell r="L5344" t="str">
            <v>LOS ESTEROS  CALLE P1 SN AV P6</v>
          </cell>
          <cell r="M5344" t="str">
            <v>1308787256</v>
          </cell>
          <cell r="N5344" t="str">
            <v>0995833947/0980690073</v>
          </cell>
          <cell r="O5344" t="str">
            <v/>
          </cell>
          <cell r="P5344" t="str">
            <v>MANTA</v>
          </cell>
          <cell r="Q5344" t="str">
            <v>MANTA</v>
          </cell>
          <cell r="R5344" t="str">
            <v>MANABI</v>
          </cell>
          <cell r="T5344" t="str">
            <v>TRAMACO</v>
          </cell>
          <cell r="U5344" t="str">
            <v>FLEXNETUIO_PROVINCIA</v>
          </cell>
          <cell r="V5344">
            <v>1</v>
          </cell>
          <cell r="W5344">
            <v>1</v>
          </cell>
          <cell r="X5344" t="str">
            <v>FLEXNET ECUADOR - FLEXTUENTI</v>
          </cell>
          <cell r="Y5344" t="str">
            <v>CALLE 28 DE JUNIO S/N Y GARCIA MORENO ENTRADA LLANO GRANDE</v>
          </cell>
        </row>
        <row r="5345">
          <cell r="A5345" t="str">
            <v>414649253</v>
          </cell>
          <cell r="B5345">
            <v>492429</v>
          </cell>
          <cell r="C5345" t="str">
            <v>414649253</v>
          </cell>
          <cell r="D5345" t="str">
            <v>FLEXTUENTI</v>
          </cell>
          <cell r="E5345" t="str">
            <v>DESPACHO</v>
          </cell>
          <cell r="F5345" t="str">
            <v>NORMAL</v>
          </cell>
          <cell r="G5345" t="str">
            <v>FT78394</v>
          </cell>
          <cell r="H5345">
            <v>44935</v>
          </cell>
          <cell r="I5345" t="str">
            <v>ENTREGADO</v>
          </cell>
          <cell r="J5345">
            <v>44936</v>
          </cell>
          <cell r="K5345" t="str">
            <v>Carlos Cadena</v>
          </cell>
          <cell r="L5345" t="str">
            <v>LA FERROVIARIA  12 DE FEBRERO SN FIDEL ANDRADE</v>
          </cell>
          <cell r="M5345" t="str">
            <v>1004007041</v>
          </cell>
          <cell r="N5345" t="str">
            <v>0996299563/0996299563</v>
          </cell>
          <cell r="O5345" t="str">
            <v/>
          </cell>
          <cell r="P5345" t="str">
            <v>QUITO</v>
          </cell>
          <cell r="Q5345" t="str">
            <v>QUITO</v>
          </cell>
          <cell r="R5345" t="str">
            <v>PICHINCHA</v>
          </cell>
          <cell r="U5345" t="str">
            <v>FLEXNETUIO_LOCAL</v>
          </cell>
          <cell r="V5345">
            <v>1</v>
          </cell>
          <cell r="W5345">
            <v>1</v>
          </cell>
          <cell r="X5345" t="str">
            <v>FLEXNET ECUADOR - FLEXTUENTI</v>
          </cell>
          <cell r="Y5345" t="str">
            <v>CALLE 28 DE JUNIO S/N Y GARCIA MORENO ENTRADA LLANO GRANDE</v>
          </cell>
        </row>
        <row r="5346">
          <cell r="A5346" t="str">
            <v>414649449</v>
          </cell>
          <cell r="B5346">
            <v>492430</v>
          </cell>
          <cell r="C5346" t="str">
            <v>414649449</v>
          </cell>
          <cell r="D5346" t="str">
            <v>FLEXTUENTI</v>
          </cell>
          <cell r="E5346" t="str">
            <v>DESPACHO</v>
          </cell>
          <cell r="F5346" t="str">
            <v>DERIVADO PICK UP</v>
          </cell>
          <cell r="G5346" t="str">
            <v>031080414649449</v>
          </cell>
          <cell r="H5346">
            <v>44935</v>
          </cell>
          <cell r="I5346" t="str">
            <v>ENTREGADO</v>
          </cell>
          <cell r="J5346">
            <v>44937</v>
          </cell>
          <cell r="K5346" t="str">
            <v>JUAN MARCELO TOLA PROANO</v>
          </cell>
          <cell r="L5346" t="str">
            <v>OFICINA TRAMACO EL COCA</v>
          </cell>
          <cell r="M5346" t="str">
            <v>1718424573</v>
          </cell>
          <cell r="N5346" t="str">
            <v>0990030163/0958767208</v>
          </cell>
          <cell r="P5346" t="str">
            <v>ORELLANA</v>
          </cell>
          <cell r="Q5346" t="str">
            <v>EL COCA</v>
          </cell>
          <cell r="R5346" t="str">
            <v>ORELLANA</v>
          </cell>
          <cell r="T5346" t="str">
            <v>TRAMACO</v>
          </cell>
          <cell r="U5346" t="str">
            <v>FLEXNETUIO_PROVINCIA</v>
          </cell>
          <cell r="V5346">
            <v>1</v>
          </cell>
          <cell r="W5346">
            <v>1</v>
          </cell>
          <cell r="X5346" t="str">
            <v>FLEXNET ECUADOR - FLEXTUENTI</v>
          </cell>
          <cell r="Y5346" t="str">
            <v>CALLE 28 DE JUNIO S/N Y GARCIA MORENO ENTRADA LLANO GRANDE</v>
          </cell>
        </row>
        <row r="5347">
          <cell r="A5347" t="str">
            <v>414649658</v>
          </cell>
          <cell r="B5347">
            <v>492431</v>
          </cell>
          <cell r="C5347" t="str">
            <v>414649658</v>
          </cell>
          <cell r="D5347" t="str">
            <v>FLEXTUENTI</v>
          </cell>
          <cell r="E5347" t="str">
            <v>DESPACHO</v>
          </cell>
          <cell r="F5347" t="str">
            <v>NORMAL</v>
          </cell>
          <cell r="G5347" t="str">
            <v>FT78453</v>
          </cell>
          <cell r="H5347">
            <v>44935</v>
          </cell>
          <cell r="I5347" t="str">
            <v>ENTREGADO</v>
          </cell>
          <cell r="J5347">
            <v>44936</v>
          </cell>
          <cell r="K5347" t="str">
            <v>Noemi Zamora</v>
          </cell>
          <cell r="L5347" t="str">
            <v>XIMENA   AV  CARLOS LUIS PLAZA DANIN SN  AV  LUIS LOPEZ MORALES</v>
          </cell>
          <cell r="M5347" t="str">
            <v>0923457139</v>
          </cell>
          <cell r="N5347" t="str">
            <v>0960104903/0961958461</v>
          </cell>
          <cell r="O5347" t="str">
            <v/>
          </cell>
          <cell r="P5347" t="str">
            <v>GUAYAQUIL</v>
          </cell>
          <cell r="Q5347" t="str">
            <v>GUAYAQUIL</v>
          </cell>
          <cell r="R5347" t="str">
            <v>GUAYAS</v>
          </cell>
          <cell r="T5347" t="str">
            <v>ITSACOURIER</v>
          </cell>
          <cell r="U5347" t="str">
            <v>FLEXNETUIO_GYE</v>
          </cell>
          <cell r="V5347">
            <v>1</v>
          </cell>
          <cell r="W5347">
            <v>1</v>
          </cell>
          <cell r="X5347" t="str">
            <v>FLEXNET ECUADOR - FLEXTUENTI</v>
          </cell>
          <cell r="Y5347" t="str">
            <v>CALLE 28 DE JUNIO S/N Y GARCIA MORENO ENTRADA LLANO GRANDE</v>
          </cell>
        </row>
        <row r="5348">
          <cell r="A5348" t="str">
            <v>414649698</v>
          </cell>
          <cell r="B5348">
            <v>492432</v>
          </cell>
          <cell r="C5348" t="str">
            <v>414649698</v>
          </cell>
          <cell r="D5348" t="str">
            <v>FLEXTUENTI</v>
          </cell>
          <cell r="E5348" t="str">
            <v>DESPACHO</v>
          </cell>
          <cell r="F5348" t="str">
            <v>NORMAL</v>
          </cell>
          <cell r="G5348" t="str">
            <v>FT78452</v>
          </cell>
          <cell r="H5348">
            <v>44935</v>
          </cell>
          <cell r="I5348" t="str">
            <v>ENTREGADO</v>
          </cell>
          <cell r="J5348">
            <v>44936</v>
          </cell>
          <cell r="K5348" t="str">
            <v>Julio Vera</v>
          </cell>
          <cell r="L5348" t="str">
            <v>XIMENA   AV  CARLOS LUIS PLAZA DANIN SN  AV  LUIS LOPEZ MORALES</v>
          </cell>
          <cell r="M5348" t="str">
            <v>0925212417</v>
          </cell>
          <cell r="N5348" t="str">
            <v>0961887066/0961958461</v>
          </cell>
          <cell r="O5348" t="str">
            <v/>
          </cell>
          <cell r="P5348" t="str">
            <v>GUAYAQUIL</v>
          </cell>
          <cell r="Q5348" t="str">
            <v>GUAYAQUIL</v>
          </cell>
          <cell r="R5348" t="str">
            <v>GUAYAS</v>
          </cell>
          <cell r="T5348" t="str">
            <v>ITSACOURIER</v>
          </cell>
          <cell r="U5348" t="str">
            <v>FLEXNETUIO_GYE</v>
          </cell>
          <cell r="V5348">
            <v>1</v>
          </cell>
          <cell r="W5348">
            <v>1</v>
          </cell>
          <cell r="X5348" t="str">
            <v>FLEXNET ECUADOR - FLEXTUENTI</v>
          </cell>
          <cell r="Y5348" t="str">
            <v>CALLE 28 DE JUNIO S/N Y GARCIA MORENO ENTRADA LLANO GRANDE</v>
          </cell>
        </row>
        <row r="5349">
          <cell r="A5349" t="str">
            <v>414649799</v>
          </cell>
          <cell r="B5349">
            <v>492433</v>
          </cell>
          <cell r="C5349" t="str">
            <v>414649799</v>
          </cell>
          <cell r="D5349" t="str">
            <v>FLEXTUENTI</v>
          </cell>
          <cell r="E5349" t="str">
            <v>DESPACHO</v>
          </cell>
          <cell r="F5349" t="str">
            <v>NORMAL</v>
          </cell>
          <cell r="G5349" t="str">
            <v>031080414649799</v>
          </cell>
          <cell r="H5349">
            <v>44935</v>
          </cell>
          <cell r="I5349" t="str">
            <v>INCIDENCIA</v>
          </cell>
          <cell r="J5349">
            <v>44944</v>
          </cell>
          <cell r="K5349" t="str">
            <v>Sebastian Bolanos</v>
          </cell>
          <cell r="L5349" t="str">
            <v>SAN PABLO AV MARISCAL SUCRE SN CALLE LA UNION</v>
          </cell>
          <cell r="M5349" t="str">
            <v>1752269306</v>
          </cell>
          <cell r="N5349" t="str">
            <v>0993851515/0998484392</v>
          </cell>
          <cell r="O5349" t="str">
            <v/>
          </cell>
          <cell r="P5349" t="str">
            <v>OTAVALO</v>
          </cell>
          <cell r="Q5349" t="str">
            <v>OTAVALO</v>
          </cell>
          <cell r="R5349" t="str">
            <v>IMBABURA</v>
          </cell>
          <cell r="T5349" t="str">
            <v>TRAMACO</v>
          </cell>
          <cell r="U5349" t="str">
            <v>FLEXNETUIO_PROVINCIA</v>
          </cell>
          <cell r="V5349">
            <v>1</v>
          </cell>
          <cell r="W5349">
            <v>1</v>
          </cell>
          <cell r="X5349" t="str">
            <v>FLEXNET ECUADOR - FLEXTUENTI</v>
          </cell>
          <cell r="Y5349" t="str">
            <v>CALLE 28 DE JUNIO S/N Y GARCIA MORENO ENTRADA LLANO GRANDE</v>
          </cell>
        </row>
        <row r="5350">
          <cell r="A5350" t="str">
            <v>414649804</v>
          </cell>
          <cell r="B5350">
            <v>492434</v>
          </cell>
          <cell r="C5350" t="str">
            <v>414649804</v>
          </cell>
          <cell r="D5350" t="str">
            <v>FLEXTUENTI</v>
          </cell>
          <cell r="E5350" t="str">
            <v>DESPACHO</v>
          </cell>
          <cell r="F5350" t="str">
            <v>NORMAL</v>
          </cell>
          <cell r="G5350" t="str">
            <v>FT78451</v>
          </cell>
          <cell r="H5350">
            <v>44935</v>
          </cell>
          <cell r="I5350" t="str">
            <v>ENTREGADO</v>
          </cell>
          <cell r="J5350">
            <v>44936</v>
          </cell>
          <cell r="K5350" t="str">
            <v>Tomas Xavier Andrade Bravo</v>
          </cell>
          <cell r="L5350" t="str">
            <v>XIMENA  CARLOS GUEVARA MORENO 121 TRANSVERSAL 22</v>
          </cell>
          <cell r="M5350" t="str">
            <v>0950428383</v>
          </cell>
          <cell r="N5350" t="str">
            <v>0967497686/0985012648</v>
          </cell>
          <cell r="O5350" t="str">
            <v/>
          </cell>
          <cell r="P5350" t="str">
            <v>GUAYAQUIL</v>
          </cell>
          <cell r="Q5350" t="str">
            <v>GUAYAQUIL</v>
          </cell>
          <cell r="R5350" t="str">
            <v>GUAYAS</v>
          </cell>
          <cell r="T5350" t="str">
            <v>ITSACOURIER</v>
          </cell>
          <cell r="U5350" t="str">
            <v>FLEXNETUIO_GYE</v>
          </cell>
          <cell r="V5350">
            <v>1</v>
          </cell>
          <cell r="W5350">
            <v>1</v>
          </cell>
          <cell r="X5350" t="str">
            <v>FLEXNET ECUADOR - FLEXTUENTI</v>
          </cell>
          <cell r="Y5350" t="str">
            <v>CALLE 28 DE JUNIO S/N Y GARCIA MORENO ENTRADA LLANO GRANDE</v>
          </cell>
        </row>
        <row r="5351">
          <cell r="A5351" t="str">
            <v>414649842</v>
          </cell>
          <cell r="B5351">
            <v>492435</v>
          </cell>
          <cell r="C5351" t="str">
            <v>414649842</v>
          </cell>
          <cell r="D5351" t="str">
            <v>FLEXTUENTI</v>
          </cell>
          <cell r="E5351" t="str">
            <v>DESPACHO</v>
          </cell>
          <cell r="F5351" t="str">
            <v>NORMAL</v>
          </cell>
          <cell r="G5351" t="str">
            <v>FT78393</v>
          </cell>
          <cell r="H5351">
            <v>44935</v>
          </cell>
          <cell r="I5351" t="str">
            <v>ENTREGADO</v>
          </cell>
          <cell r="J5351">
            <v>44938</v>
          </cell>
          <cell r="K5351" t="str">
            <v>Danilo German Requelme Requelme</v>
          </cell>
          <cell r="L5351" t="str">
            <v>CALDERON (PI) CALLE CARLOS MANTILLA ORTEGA SN  CALLE SANTANDER</v>
          </cell>
          <cell r="M5351" t="str">
            <v>2100680228</v>
          </cell>
          <cell r="N5351" t="str">
            <v>0995809947/0994826946</v>
          </cell>
          <cell r="O5351" t="str">
            <v/>
          </cell>
          <cell r="P5351" t="str">
            <v>QUITO</v>
          </cell>
          <cell r="Q5351" t="str">
            <v>QUITO</v>
          </cell>
          <cell r="R5351" t="str">
            <v>PICHINCHA</v>
          </cell>
          <cell r="U5351" t="str">
            <v>FLEXNETUIO_LOCAL</v>
          </cell>
          <cell r="V5351">
            <v>1</v>
          </cell>
          <cell r="W5351">
            <v>1</v>
          </cell>
          <cell r="X5351" t="str">
            <v>FLEXNET ECUADOR - FLEXTUENTI</v>
          </cell>
          <cell r="Y5351" t="str">
            <v>CALLE 28 DE JUNIO S/N Y GARCIA MORENO ENTRADA LLANO GRANDE</v>
          </cell>
        </row>
        <row r="5352">
          <cell r="A5352" t="str">
            <v>414649847</v>
          </cell>
          <cell r="B5352">
            <v>492436</v>
          </cell>
          <cell r="C5352" t="str">
            <v>414649847</v>
          </cell>
          <cell r="D5352" t="str">
            <v>FLEXTUENTI</v>
          </cell>
          <cell r="E5352" t="str">
            <v>DESPACHO</v>
          </cell>
          <cell r="F5352" t="str">
            <v>NORMAL</v>
          </cell>
          <cell r="G5352" t="str">
            <v>FT78392</v>
          </cell>
          <cell r="H5352">
            <v>44935</v>
          </cell>
          <cell r="I5352" t="str">
            <v>ENTREGADO</v>
          </cell>
          <cell r="J5352">
            <v>44936</v>
          </cell>
          <cell r="K5352" t="str">
            <v>Blanca Gonzalon</v>
          </cell>
          <cell r="L5352" t="str">
            <v>EL CONDADO  OE7A N8066 N80B</v>
          </cell>
          <cell r="M5352" t="str">
            <v>1712346251</v>
          </cell>
          <cell r="N5352" t="str">
            <v>0998523219/0991303814</v>
          </cell>
          <cell r="O5352" t="str">
            <v/>
          </cell>
          <cell r="P5352" t="str">
            <v>QUITO</v>
          </cell>
          <cell r="Q5352" t="str">
            <v>QUITO</v>
          </cell>
          <cell r="R5352" t="str">
            <v>PICHINCHA</v>
          </cell>
          <cell r="U5352" t="str">
            <v>FLEXNETUIO_LOCAL</v>
          </cell>
          <cell r="V5352">
            <v>1</v>
          </cell>
          <cell r="W5352">
            <v>1</v>
          </cell>
          <cell r="X5352" t="str">
            <v>FLEXNET ECUADOR - FLEXTUENTI</v>
          </cell>
          <cell r="Y5352" t="str">
            <v>CALLE 28 DE JUNIO S/N Y GARCIA MORENO ENTRADA LLANO GRANDE</v>
          </cell>
        </row>
        <row r="5353">
          <cell r="A5353" t="str">
            <v>414649856</v>
          </cell>
          <cell r="B5353">
            <v>492437</v>
          </cell>
          <cell r="C5353" t="str">
            <v>414649856</v>
          </cell>
          <cell r="D5353" t="str">
            <v>FLEXTUENTI</v>
          </cell>
          <cell r="E5353" t="str">
            <v>DESPACHO</v>
          </cell>
          <cell r="F5353" t="str">
            <v>NORMAL</v>
          </cell>
          <cell r="G5353" t="str">
            <v>031080414649856</v>
          </cell>
          <cell r="H5353">
            <v>44935</v>
          </cell>
          <cell r="I5353" t="str">
            <v>INCIDENCIA</v>
          </cell>
          <cell r="J5353">
            <v>44944</v>
          </cell>
          <cell r="K5353" t="str">
            <v>Kimberly Michelle Reyes Gomez</v>
          </cell>
          <cell r="L5353" t="str">
            <v>SANTA ELENA   JAIME ROLDOS AGUILERA SN C T 1</v>
          </cell>
          <cell r="M5353" t="str">
            <v>2450224668</v>
          </cell>
          <cell r="N5353" t="str">
            <v>0958939654/0995625315</v>
          </cell>
          <cell r="O5353" t="str">
            <v/>
          </cell>
          <cell r="P5353" t="str">
            <v>SANTA ELENA</v>
          </cell>
          <cell r="Q5353" t="str">
            <v>SANTA ELENA</v>
          </cell>
          <cell r="R5353" t="str">
            <v>SANTA ELENA</v>
          </cell>
          <cell r="T5353" t="str">
            <v>TRAMACO</v>
          </cell>
          <cell r="U5353" t="str">
            <v>FLEXNETUIO_PROVINCIA</v>
          </cell>
          <cell r="V5353">
            <v>1</v>
          </cell>
          <cell r="W5353">
            <v>1</v>
          </cell>
          <cell r="X5353" t="str">
            <v>FLEXNET ECUADOR - FLEXTUENTI</v>
          </cell>
          <cell r="Y5353" t="str">
            <v>CALLE 28 DE JUNIO S/N Y GARCIA MORENO ENTRADA LLANO GRANDE</v>
          </cell>
        </row>
        <row r="5354">
          <cell r="A5354" t="str">
            <v>414649945</v>
          </cell>
          <cell r="B5354">
            <v>492438</v>
          </cell>
          <cell r="C5354" t="str">
            <v>414649945</v>
          </cell>
          <cell r="D5354" t="str">
            <v>FLEXTUENTI</v>
          </cell>
          <cell r="E5354" t="str">
            <v>DESPACHO</v>
          </cell>
          <cell r="F5354" t="str">
            <v>NORMAL</v>
          </cell>
          <cell r="G5354" t="str">
            <v>031080414649945</v>
          </cell>
          <cell r="H5354">
            <v>44935</v>
          </cell>
          <cell r="I5354" t="str">
            <v>ENTREGADO</v>
          </cell>
          <cell r="J5354">
            <v>44936</v>
          </cell>
          <cell r="K5354" t="str">
            <v>Esperanza Quinatoa Yaguachi</v>
          </cell>
          <cell r="L5354" t="str">
            <v>MALDONADO   CUBA 2539 ARGENTINOS</v>
          </cell>
          <cell r="M5354" t="str">
            <v>0602998668</v>
          </cell>
          <cell r="N5354" t="str">
            <v>0987562601/0984207607</v>
          </cell>
          <cell r="O5354" t="str">
            <v/>
          </cell>
          <cell r="P5354" t="str">
            <v>RIOBAMBA</v>
          </cell>
          <cell r="Q5354" t="str">
            <v>RIOBAMBA</v>
          </cell>
          <cell r="R5354" t="str">
            <v>CHIMBORAZO</v>
          </cell>
          <cell r="T5354" t="str">
            <v>TRAMACO</v>
          </cell>
          <cell r="U5354" t="str">
            <v>FLEXNETUIO_PROVINCIA</v>
          </cell>
          <cell r="V5354">
            <v>1</v>
          </cell>
          <cell r="W5354">
            <v>1</v>
          </cell>
          <cell r="X5354" t="str">
            <v>FLEXNET ECUADOR - FLEXTUENTI</v>
          </cell>
          <cell r="Y5354" t="str">
            <v>CALLE 28 DE JUNIO S/N Y GARCIA MORENO ENTRADA LLANO GRANDE</v>
          </cell>
        </row>
        <row r="5355">
          <cell r="A5355" t="str">
            <v>414649952</v>
          </cell>
          <cell r="B5355">
            <v>492439</v>
          </cell>
          <cell r="C5355" t="str">
            <v>414649952</v>
          </cell>
          <cell r="D5355" t="str">
            <v>FLEXTUENTI</v>
          </cell>
          <cell r="E5355" t="str">
            <v>DESPACHO</v>
          </cell>
          <cell r="F5355" t="str">
            <v>DERIVADO PICK UP</v>
          </cell>
          <cell r="G5355" t="str">
            <v>031080414649952</v>
          </cell>
          <cell r="H5355">
            <v>44935</v>
          </cell>
          <cell r="I5355" t="str">
            <v>ENTREGADO</v>
          </cell>
          <cell r="J5355">
            <v>44938</v>
          </cell>
          <cell r="K5355" t="str">
            <v>RONNY XAVIER ANDRADE SOLEDISPA Andrade</v>
          </cell>
          <cell r="L5355" t="str">
            <v>OFICINA TRAMACO PUNTO DE ATENCION SAN MARINO</v>
          </cell>
          <cell r="M5355" t="str">
            <v>0950133041</v>
          </cell>
          <cell r="N5355" t="str">
            <v>0980027375/0960272224</v>
          </cell>
          <cell r="O5355" t="str">
            <v/>
          </cell>
          <cell r="P5355" t="str">
            <v>GUAYAQUIL</v>
          </cell>
          <cell r="Q5355" t="str">
            <v>GUAYAQUIL</v>
          </cell>
          <cell r="R5355" t="str">
            <v>GUAYAS</v>
          </cell>
          <cell r="T5355" t="str">
            <v>TRAMACO</v>
          </cell>
          <cell r="U5355" t="str">
            <v>FLEXNETUIO_GYE</v>
          </cell>
          <cell r="V5355">
            <v>1</v>
          </cell>
          <cell r="W5355">
            <v>1</v>
          </cell>
          <cell r="X5355" t="str">
            <v>FLEXNET ECUADOR - FLEXTUENTI</v>
          </cell>
          <cell r="Y5355" t="str">
            <v>CALLE 28 DE JUNIO S/N Y GARCIA MORENO ENTRADA LLANO GRANDE</v>
          </cell>
        </row>
        <row r="5356">
          <cell r="A5356" t="str">
            <v>414649992</v>
          </cell>
          <cell r="B5356">
            <v>492440</v>
          </cell>
          <cell r="C5356" t="str">
            <v>414649992</v>
          </cell>
          <cell r="D5356" t="str">
            <v>FLEXTUENTI</v>
          </cell>
          <cell r="E5356" t="str">
            <v>DESPACHO</v>
          </cell>
          <cell r="F5356" t="str">
            <v>NORMAL</v>
          </cell>
          <cell r="G5356" t="str">
            <v>FT78450</v>
          </cell>
          <cell r="H5356">
            <v>44935</v>
          </cell>
          <cell r="I5356" t="str">
            <v>ENTREGADO</v>
          </cell>
          <cell r="J5356">
            <v>44936</v>
          </cell>
          <cell r="K5356" t="str">
            <v>CAROL ANDREINA ROSERO LOOR</v>
          </cell>
          <cell r="L5356" t="str">
            <v>TARQUI (GY)  CALLE 19H  MZ1878 SL 11  AV 34</v>
          </cell>
          <cell r="M5356" t="str">
            <v>0953680048</v>
          </cell>
          <cell r="N5356" t="str">
            <v>0982798389/0984646771</v>
          </cell>
          <cell r="O5356" t="str">
            <v/>
          </cell>
          <cell r="P5356" t="str">
            <v>GUAYAQUIL</v>
          </cell>
          <cell r="Q5356" t="str">
            <v>GUAYAQUIL</v>
          </cell>
          <cell r="R5356" t="str">
            <v>GUAYAS</v>
          </cell>
          <cell r="T5356" t="str">
            <v>ITSACOURIER</v>
          </cell>
          <cell r="U5356" t="str">
            <v>FLEXNETUIO_GYE</v>
          </cell>
          <cell r="V5356">
            <v>1</v>
          </cell>
          <cell r="W5356">
            <v>1</v>
          </cell>
          <cell r="X5356" t="str">
            <v>FLEXNET ECUADOR - FLEXTUENTI</v>
          </cell>
          <cell r="Y5356" t="str">
            <v>CALLE 28 DE JUNIO S/N Y GARCIA MORENO ENTRADA LLANO GRANDE</v>
          </cell>
        </row>
        <row r="5357">
          <cell r="A5357" t="str">
            <v>414650006</v>
          </cell>
          <cell r="B5357">
            <v>492441</v>
          </cell>
          <cell r="C5357" t="str">
            <v>414650006</v>
          </cell>
          <cell r="D5357" t="str">
            <v>FLEXTUENTI</v>
          </cell>
          <cell r="E5357" t="str">
            <v>DESPACHO</v>
          </cell>
          <cell r="F5357" t="str">
            <v>DERIVADO PICK UP</v>
          </cell>
          <cell r="G5357" t="str">
            <v>031080414650006</v>
          </cell>
          <cell r="H5357">
            <v>44935</v>
          </cell>
          <cell r="I5357" t="str">
            <v>ENTREGADO</v>
          </cell>
          <cell r="J5357">
            <v>44937</v>
          </cell>
          <cell r="K5357" t="str">
            <v>Claudio Guzman</v>
          </cell>
          <cell r="L5357" t="str">
            <v>OFICINA TRAMACO PORTETE</v>
          </cell>
          <cell r="M5357" t="str">
            <v>0911172245</v>
          </cell>
          <cell r="N5357" t="str">
            <v>0996187869/0960234087</v>
          </cell>
          <cell r="O5357" t="str">
            <v/>
          </cell>
          <cell r="P5357" t="str">
            <v>GUAYAQUIL</v>
          </cell>
          <cell r="Q5357" t="str">
            <v>GUAYAQUIL</v>
          </cell>
          <cell r="R5357" t="str">
            <v>GUAYAS</v>
          </cell>
          <cell r="T5357" t="str">
            <v>TRAMACO</v>
          </cell>
          <cell r="U5357" t="str">
            <v>FLEXNETUIO_GYE</v>
          </cell>
          <cell r="V5357">
            <v>1</v>
          </cell>
          <cell r="W5357">
            <v>1</v>
          </cell>
          <cell r="X5357" t="str">
            <v>FLEXNET ECUADOR - FLEXTUENTI</v>
          </cell>
          <cell r="Y5357" t="str">
            <v>CALLE 28 DE JUNIO S/N Y GARCIA MORENO ENTRADA LLANO GRANDE</v>
          </cell>
        </row>
        <row r="5358">
          <cell r="A5358" t="str">
            <v>414650046</v>
          </cell>
          <cell r="B5358">
            <v>492442</v>
          </cell>
          <cell r="C5358" t="str">
            <v>414650046</v>
          </cell>
          <cell r="D5358" t="str">
            <v>FLEXTUENTI</v>
          </cell>
          <cell r="E5358" t="str">
            <v>DESPACHO</v>
          </cell>
          <cell r="F5358" t="str">
            <v>NORMAL</v>
          </cell>
          <cell r="G5358" t="str">
            <v>FT78449</v>
          </cell>
          <cell r="H5358">
            <v>44935</v>
          </cell>
          <cell r="I5358" t="str">
            <v>ENTREGADO</v>
          </cell>
          <cell r="J5358">
            <v>44936</v>
          </cell>
          <cell r="K5358" t="str">
            <v>Christian Parraga</v>
          </cell>
          <cell r="L5358" t="str">
            <v>GUAYAQUIL AV RODRIGO CHAVEZ  SN AV JUAN TANCA MARENGO</v>
          </cell>
          <cell r="M5358" t="str">
            <v>0924957525</v>
          </cell>
          <cell r="N5358" t="str">
            <v>0967908448/0980836687</v>
          </cell>
          <cell r="O5358" t="str">
            <v/>
          </cell>
          <cell r="P5358" t="str">
            <v>GUAYAQUIL</v>
          </cell>
          <cell r="Q5358" t="str">
            <v>GUAYAQUIL</v>
          </cell>
          <cell r="R5358" t="str">
            <v>GUAYAS</v>
          </cell>
          <cell r="T5358" t="str">
            <v>ITSACOURIER</v>
          </cell>
          <cell r="U5358" t="str">
            <v>FLEXNETUIO_GYE</v>
          </cell>
          <cell r="V5358">
            <v>1</v>
          </cell>
          <cell r="W5358">
            <v>1</v>
          </cell>
          <cell r="X5358" t="str">
            <v>FLEXNET ECUADOR - FLEXTUENTI</v>
          </cell>
          <cell r="Y5358" t="str">
            <v>CALLE 28 DE JUNIO S/N Y GARCIA MORENO ENTRADA LLANO GRANDE</v>
          </cell>
        </row>
        <row r="5359">
          <cell r="A5359" t="str">
            <v>414650089</v>
          </cell>
          <cell r="B5359">
            <v>492443</v>
          </cell>
          <cell r="C5359" t="str">
            <v>414650089</v>
          </cell>
          <cell r="D5359" t="str">
            <v>FLEXTUENTI</v>
          </cell>
          <cell r="E5359" t="str">
            <v>DESPACHO</v>
          </cell>
          <cell r="F5359" t="str">
            <v>NORMAL</v>
          </cell>
          <cell r="G5359" t="str">
            <v>031080414650089</v>
          </cell>
          <cell r="H5359">
            <v>44935</v>
          </cell>
          <cell r="I5359" t="str">
            <v>ENTREGADO</v>
          </cell>
          <cell r="J5359">
            <v>44936</v>
          </cell>
          <cell r="K5359" t="str">
            <v>JAZMANI BURGOS BURGOS</v>
          </cell>
          <cell r="L5359" t="str">
            <v>EL TRIUNFO  AVDA 8 DE ABRIL SN 25 DE AGOSTO</v>
          </cell>
          <cell r="M5359" t="str">
            <v>0302529722</v>
          </cell>
          <cell r="N5359" t="str">
            <v>0996801957/0996801957</v>
          </cell>
          <cell r="O5359" t="str">
            <v/>
          </cell>
          <cell r="P5359" t="str">
            <v>EL TRIUNFO</v>
          </cell>
          <cell r="Q5359" t="str">
            <v>EL TRIUNFO</v>
          </cell>
          <cell r="R5359" t="str">
            <v>GUAYAS</v>
          </cell>
          <cell r="T5359" t="str">
            <v>TRAMACO</v>
          </cell>
          <cell r="U5359" t="str">
            <v>FLEXNETUIO_PROVINCIA</v>
          </cell>
          <cell r="V5359">
            <v>1</v>
          </cell>
          <cell r="W5359">
            <v>1</v>
          </cell>
          <cell r="X5359" t="str">
            <v>FLEXNET ECUADOR - FLEXTUENTI</v>
          </cell>
          <cell r="Y5359" t="str">
            <v>CALLE 28 DE JUNIO S/N Y GARCIA MORENO ENTRADA LLANO GRANDE</v>
          </cell>
        </row>
        <row r="5360">
          <cell r="A5360" t="str">
            <v>414650100</v>
          </cell>
          <cell r="B5360">
            <v>492444</v>
          </cell>
          <cell r="C5360" t="str">
            <v>414650100</v>
          </cell>
          <cell r="D5360" t="str">
            <v>FLEXTUENTI</v>
          </cell>
          <cell r="E5360" t="str">
            <v>DESPACHO</v>
          </cell>
          <cell r="F5360" t="str">
            <v>NORMAL</v>
          </cell>
          <cell r="G5360" t="str">
            <v>031080414650100</v>
          </cell>
          <cell r="H5360">
            <v>44935</v>
          </cell>
          <cell r="I5360" t="str">
            <v>ENTREGADO</v>
          </cell>
          <cell r="J5360">
            <v>44936</v>
          </cell>
          <cell r="K5360" t="str">
            <v>Berlay Moreira</v>
          </cell>
          <cell r="L5360" t="str">
            <v>ANDRES DE VERA  CUARTA TRANSVERSAL 2 AV DEL EJERCITO</v>
          </cell>
          <cell r="M5360" t="str">
            <v>1307062321</v>
          </cell>
          <cell r="N5360" t="str">
            <v>0985758311/0968061158</v>
          </cell>
          <cell r="O5360" t="str">
            <v/>
          </cell>
          <cell r="P5360" t="str">
            <v>PORTOVIEJO</v>
          </cell>
          <cell r="Q5360" t="str">
            <v>PORTOVIEJO</v>
          </cell>
          <cell r="R5360" t="str">
            <v>MANABI</v>
          </cell>
          <cell r="T5360" t="str">
            <v>TRAMACO</v>
          </cell>
          <cell r="U5360" t="str">
            <v>FLEXNETUIO_PROVINCIA</v>
          </cell>
          <cell r="V5360">
            <v>1</v>
          </cell>
          <cell r="W5360">
            <v>1</v>
          </cell>
          <cell r="X5360" t="str">
            <v>FLEXNET ECUADOR - FLEXTUENTI</v>
          </cell>
          <cell r="Y5360" t="str">
            <v>CALLE 28 DE JUNIO S/N Y GARCIA MORENO ENTRADA LLANO GRANDE</v>
          </cell>
        </row>
        <row r="5361">
          <cell r="A5361" t="str">
            <v>WS414609853</v>
          </cell>
          <cell r="B5361">
            <v>492445</v>
          </cell>
          <cell r="C5361" t="str">
            <v>WS414609853</v>
          </cell>
          <cell r="D5361" t="str">
            <v>FLEXTUENTI</v>
          </cell>
          <cell r="E5361" t="str">
            <v>DESPACHO</v>
          </cell>
          <cell r="F5361" t="str">
            <v>NORMAL</v>
          </cell>
          <cell r="G5361" t="str">
            <v>031080414609853</v>
          </cell>
          <cell r="H5361">
            <v>44935</v>
          </cell>
          <cell r="I5361" t="str">
            <v>ENTREGADO</v>
          </cell>
          <cell r="J5361">
            <v>44938</v>
          </cell>
          <cell r="K5361" t="str">
            <v>NARCISA DE JESUS ARTEAGA ORELLANA</v>
          </cell>
          <cell r="L5361" t="str">
            <v>CHONE CALLE ITALO COLOMARCO OCALLE 3 SN ENTRE COLON Y 24 DE MAYO</v>
          </cell>
          <cell r="M5361" t="str">
            <v>1303442220</v>
          </cell>
          <cell r="N5361" t="str">
            <v>0961309948/0961309948</v>
          </cell>
          <cell r="O5361" t="str">
            <v/>
          </cell>
          <cell r="P5361" t="str">
            <v>CHONE</v>
          </cell>
          <cell r="Q5361" t="str">
            <v>CHONE</v>
          </cell>
          <cell r="R5361" t="str">
            <v>MANABI</v>
          </cell>
          <cell r="T5361" t="str">
            <v>TRAMACO</v>
          </cell>
          <cell r="U5361" t="str">
            <v>FLEXNETUIO_PROVINCIA</v>
          </cell>
          <cell r="V5361">
            <v>1</v>
          </cell>
          <cell r="W5361">
            <v>1</v>
          </cell>
          <cell r="X5361" t="str">
            <v>FLEXNET ECUADOR - FLEXTUENTI</v>
          </cell>
          <cell r="Y5361" t="str">
            <v>CALLE 28 DE JUNIO S/N Y GARCIA MORENO ENTRADA LLANO GRANDE</v>
          </cell>
        </row>
        <row r="5362">
          <cell r="A5362" t="str">
            <v>WS414639471</v>
          </cell>
          <cell r="B5362">
            <v>492446</v>
          </cell>
          <cell r="C5362" t="str">
            <v>WS414639471</v>
          </cell>
          <cell r="D5362" t="str">
            <v>FLEXTUENTI</v>
          </cell>
          <cell r="E5362" t="str">
            <v>DESPACHO</v>
          </cell>
          <cell r="F5362" t="str">
            <v>NORMAL</v>
          </cell>
          <cell r="G5362" t="str">
            <v>FT78448</v>
          </cell>
          <cell r="H5362">
            <v>44935</v>
          </cell>
          <cell r="I5362" t="str">
            <v>ENTREGADO</v>
          </cell>
          <cell r="J5362">
            <v>44936</v>
          </cell>
          <cell r="K5362" t="str">
            <v>Benjamin Barreto</v>
          </cell>
          <cell r="L5362" t="str">
            <v>TARQUI  DR ANTONIO ARROYO DEL RIO MNZ 408  2DO PASAJE 42 NO</v>
          </cell>
          <cell r="M5362" t="str">
            <v>0932002744</v>
          </cell>
          <cell r="N5362" t="str">
            <v>0979236898/0979236898</v>
          </cell>
          <cell r="O5362" t="str">
            <v/>
          </cell>
          <cell r="P5362" t="str">
            <v>GUAYAQUIL</v>
          </cell>
          <cell r="Q5362" t="str">
            <v>GUAYAQUIL</v>
          </cell>
          <cell r="R5362" t="str">
            <v>GUAYAS</v>
          </cell>
          <cell r="T5362" t="str">
            <v>ITSACOURIER</v>
          </cell>
          <cell r="U5362" t="str">
            <v>FLEXNETUIO_GYE</v>
          </cell>
          <cell r="V5362">
            <v>1</v>
          </cell>
          <cell r="W5362">
            <v>1</v>
          </cell>
          <cell r="X5362" t="str">
            <v>FLEXNET ECUADOR - FLEXTUENTI</v>
          </cell>
          <cell r="Y5362" t="str">
            <v>CALLE 28 DE JUNIO S/N Y GARCIA MORENO ENTRADA LLANO GRANDE</v>
          </cell>
        </row>
        <row r="5363">
          <cell r="A5363" t="str">
            <v>WS414639581</v>
          </cell>
          <cell r="B5363">
            <v>492447</v>
          </cell>
          <cell r="C5363" t="str">
            <v>WS414639581</v>
          </cell>
          <cell r="D5363" t="str">
            <v>FLEXTUENTI</v>
          </cell>
          <cell r="E5363" t="str">
            <v>DESPACHO</v>
          </cell>
          <cell r="F5363" t="str">
            <v>NORMAL</v>
          </cell>
          <cell r="G5363" t="str">
            <v>FT78391</v>
          </cell>
          <cell r="H5363">
            <v>44935</v>
          </cell>
          <cell r="I5363" t="str">
            <v>ENTREGADO</v>
          </cell>
          <cell r="J5363">
            <v>44936</v>
          </cell>
          <cell r="K5363" t="str">
            <v>Alexis Sinailin</v>
          </cell>
          <cell r="L5363" t="str">
            <v>INAQUITO CALLE JORGE DROM  SN GASPAR DE VILLAROEL</v>
          </cell>
          <cell r="M5363" t="str">
            <v>1720031036</v>
          </cell>
          <cell r="N5363" t="str">
            <v>0995390874/0995390874</v>
          </cell>
          <cell r="O5363" t="str">
            <v/>
          </cell>
          <cell r="P5363" t="str">
            <v>QUITO</v>
          </cell>
          <cell r="Q5363" t="str">
            <v>QUITO</v>
          </cell>
          <cell r="R5363" t="str">
            <v>PICHINCHA</v>
          </cell>
          <cell r="U5363" t="str">
            <v>FLEXNETUIO_LOCAL</v>
          </cell>
          <cell r="V5363">
            <v>1</v>
          </cell>
          <cell r="W5363">
            <v>1</v>
          </cell>
          <cell r="X5363" t="str">
            <v>FLEXNET ECUADOR - FLEXTUENTI</v>
          </cell>
          <cell r="Y5363" t="str">
            <v>CALLE 28 DE JUNIO S/N Y GARCIA MORENO ENTRADA LLANO GRANDE</v>
          </cell>
        </row>
        <row r="5364">
          <cell r="A5364" t="str">
            <v>WS414649743</v>
          </cell>
          <cell r="B5364">
            <v>492448</v>
          </cell>
          <cell r="C5364" t="str">
            <v>WS414649743</v>
          </cell>
          <cell r="D5364" t="str">
            <v>FLEXTUENTI</v>
          </cell>
          <cell r="E5364" t="str">
            <v>DESPACHO</v>
          </cell>
          <cell r="F5364" t="str">
            <v>NORMAL</v>
          </cell>
          <cell r="G5364" t="str">
            <v>031080414649743</v>
          </cell>
          <cell r="H5364">
            <v>44935</v>
          </cell>
          <cell r="I5364" t="str">
            <v>ENTREGADO</v>
          </cell>
          <cell r="J5364">
            <v>44937</v>
          </cell>
          <cell r="K5364" t="str">
            <v>Danny andres celi osorio</v>
          </cell>
          <cell r="L5364" t="str">
            <v>MACHALA CALLES JUNIN   917 CALLE ELOY ALFARO</v>
          </cell>
          <cell r="M5364" t="str">
            <v>0914640727</v>
          </cell>
          <cell r="N5364" t="str">
            <v>0991064487/0991064487</v>
          </cell>
          <cell r="O5364" t="str">
            <v/>
          </cell>
          <cell r="P5364" t="str">
            <v>MACHALA</v>
          </cell>
          <cell r="Q5364" t="str">
            <v>MACHALA</v>
          </cell>
          <cell r="R5364" t="str">
            <v>EL ORO</v>
          </cell>
          <cell r="T5364" t="str">
            <v>TRAMACO</v>
          </cell>
          <cell r="U5364" t="str">
            <v>FLEXNETUIO_PROVINCIA</v>
          </cell>
          <cell r="V5364">
            <v>1</v>
          </cell>
          <cell r="W5364">
            <v>1</v>
          </cell>
          <cell r="X5364" t="str">
            <v>FLEXNET ECUADOR - FLEXTUENTI</v>
          </cell>
          <cell r="Y5364" t="str">
            <v>CALLE 28 DE JUNIO S/N Y GARCIA MORENO ENTRADA LLANO GRANDE</v>
          </cell>
        </row>
        <row r="5365">
          <cell r="A5365" t="str">
            <v>WS414650326</v>
          </cell>
          <cell r="B5365">
            <v>492449</v>
          </cell>
          <cell r="C5365" t="str">
            <v>WS414650326</v>
          </cell>
          <cell r="D5365" t="str">
            <v>FLEXTUENTI</v>
          </cell>
          <cell r="E5365" t="str">
            <v>DESPACHO</v>
          </cell>
          <cell r="F5365" t="str">
            <v>NORMAL</v>
          </cell>
          <cell r="G5365" t="str">
            <v>FEC45668</v>
          </cell>
          <cell r="H5365">
            <v>44935</v>
          </cell>
          <cell r="I5365" t="str">
            <v>ENTREGADO</v>
          </cell>
          <cell r="J5365">
            <v>44935</v>
          </cell>
          <cell r="K5365" t="str">
            <v>Gomez Blanca Maria</v>
          </cell>
          <cell r="L5365" t="str">
            <v>COMITE DEL PUEBLO CALLE  RAMON JIMENEZ N64 995  MIGUEL ARISTIZABAL</v>
          </cell>
          <cell r="M5365" t="str">
            <v>1711870020</v>
          </cell>
          <cell r="N5365" t="str">
            <v>0987981286/0987981286</v>
          </cell>
          <cell r="O5365" t="str">
            <v/>
          </cell>
          <cell r="P5365" t="str">
            <v>QUITO</v>
          </cell>
          <cell r="Q5365" t="str">
            <v>QUITO</v>
          </cell>
          <cell r="R5365" t="str">
            <v>PICHINCHA</v>
          </cell>
          <cell r="T5365" t="str">
            <v>EXPRESSCON</v>
          </cell>
          <cell r="U5365" t="str">
            <v>FLEXNETUIO_LOCAL</v>
          </cell>
          <cell r="V5365">
            <v>1</v>
          </cell>
          <cell r="W5365">
            <v>1</v>
          </cell>
          <cell r="X5365" t="str">
            <v>FLEXNET ECUADOR - FLEXTUENTI</v>
          </cell>
          <cell r="Y5365" t="str">
            <v>CALLE 28 DE JUNIO S/N Y GARCIA MORENO ENTRADA LLANO GRANDE</v>
          </cell>
        </row>
        <row r="5366">
          <cell r="A5366" t="str">
            <v>414629074</v>
          </cell>
          <cell r="B5366">
            <v>492366</v>
          </cell>
          <cell r="C5366" t="str">
            <v>414629074</v>
          </cell>
          <cell r="D5366" t="str">
            <v>FLEXTUENTI</v>
          </cell>
          <cell r="E5366" t="str">
            <v>DESPACHO</v>
          </cell>
          <cell r="F5366" t="str">
            <v>NORMAL</v>
          </cell>
          <cell r="G5366" t="str">
            <v>031080414629074</v>
          </cell>
          <cell r="H5366">
            <v>44935</v>
          </cell>
          <cell r="I5366" t="str">
            <v>ENTREGADO</v>
          </cell>
          <cell r="J5366">
            <v>44943</v>
          </cell>
          <cell r="K5366" t="str">
            <v>Jorge Loor</v>
          </cell>
          <cell r="L5366" t="str">
            <v>CALCETA AV RICAURTE SN CALLE JUAN MONTALVO</v>
          </cell>
          <cell r="M5366" t="str">
            <v>1303784936</v>
          </cell>
          <cell r="N5366" t="str">
            <v>0997091927/0997091927</v>
          </cell>
          <cell r="O5366" t="str">
            <v/>
          </cell>
          <cell r="P5366" t="str">
            <v>CALCETA</v>
          </cell>
          <cell r="Q5366" t="str">
            <v>BOLIVAR (MANABI)</v>
          </cell>
          <cell r="R5366" t="str">
            <v>MANABI</v>
          </cell>
          <cell r="S5366" t="str">
            <v/>
          </cell>
          <cell r="T5366" t="str">
            <v>TRAMACO</v>
          </cell>
          <cell r="U5366" t="str">
            <v>FLEXNETUIO_PROVINCIA</v>
          </cell>
          <cell r="V5366">
            <v>1</v>
          </cell>
          <cell r="W5366">
            <v>1</v>
          </cell>
          <cell r="X5366" t="str">
            <v>FLEXNET ECUADOR - FLEXTUENTI</v>
          </cell>
          <cell r="Y5366" t="str">
            <v>CALLE 28 DE JUNIO S/N Y GARCIA MORENO ENTRADA LLANO GRANDE</v>
          </cell>
        </row>
        <row r="5367">
          <cell r="A5367" t="str">
            <v>414629117</v>
          </cell>
          <cell r="B5367">
            <v>492367</v>
          </cell>
          <cell r="C5367" t="str">
            <v>414629117</v>
          </cell>
          <cell r="D5367" t="str">
            <v>FLEXTUENTI</v>
          </cell>
          <cell r="E5367" t="str">
            <v>DESPACHO</v>
          </cell>
          <cell r="F5367" t="str">
            <v>NORMAL</v>
          </cell>
          <cell r="G5367" t="str">
            <v>031080414629117</v>
          </cell>
          <cell r="H5367">
            <v>44935</v>
          </cell>
          <cell r="I5367" t="str">
            <v>ENTREGADO</v>
          </cell>
          <cell r="J5367">
            <v>44936</v>
          </cell>
          <cell r="K5367" t="str">
            <v>Aaron Villamar</v>
          </cell>
          <cell r="L5367" t="str">
            <v>CALCETA AV SIXTO DURAN BALLEN SN CALLE  BELISARIO TORRES</v>
          </cell>
          <cell r="M5367" t="str">
            <v>1724859556</v>
          </cell>
          <cell r="N5367" t="str">
            <v>0992708654/0992708652</v>
          </cell>
          <cell r="O5367" t="str">
            <v/>
          </cell>
          <cell r="P5367" t="str">
            <v>CALCETA</v>
          </cell>
          <cell r="Q5367" t="str">
            <v>BOLIVAR (MANABI)</v>
          </cell>
          <cell r="R5367" t="str">
            <v>MANABI</v>
          </cell>
          <cell r="S5367" t="str">
            <v/>
          </cell>
          <cell r="T5367" t="str">
            <v>TRAMACO</v>
          </cell>
          <cell r="U5367" t="str">
            <v>FLEXNETUIO_PROVINCIA</v>
          </cell>
          <cell r="V5367">
            <v>1</v>
          </cell>
          <cell r="W5367">
            <v>1</v>
          </cell>
          <cell r="X5367" t="str">
            <v>FLEXNET ECUADOR - FLEXTUENTI</v>
          </cell>
          <cell r="Y5367" t="str">
            <v>CALLE 28 DE JUNIO S/N Y GARCIA MORENO ENTRADA LLANO GRANDE</v>
          </cell>
        </row>
        <row r="5368">
          <cell r="A5368" t="str">
            <v>414629118</v>
          </cell>
          <cell r="B5368">
            <v>492368</v>
          </cell>
          <cell r="C5368" t="str">
            <v>414629118</v>
          </cell>
          <cell r="D5368" t="str">
            <v>FLEXTUENTI</v>
          </cell>
          <cell r="E5368" t="str">
            <v>DESPACHO</v>
          </cell>
          <cell r="F5368" t="str">
            <v>NORMAL</v>
          </cell>
          <cell r="G5368" t="str">
            <v>031080414629118</v>
          </cell>
          <cell r="H5368">
            <v>44935</v>
          </cell>
          <cell r="I5368" t="str">
            <v>ENTREGADO</v>
          </cell>
          <cell r="J5368">
            <v>44938</v>
          </cell>
          <cell r="K5368" t="str">
            <v>Arturo Andres Vera Macias</v>
          </cell>
          <cell r="L5368" t="str">
            <v>MANTA AV UMINA 3  SN CALLE 32</v>
          </cell>
          <cell r="M5368" t="str">
            <v>1313368761</v>
          </cell>
          <cell r="N5368" t="str">
            <v>0967399864/0960751899</v>
          </cell>
          <cell r="O5368" t="str">
            <v/>
          </cell>
          <cell r="P5368" t="str">
            <v>MANTA</v>
          </cell>
          <cell r="Q5368" t="str">
            <v>MANTA</v>
          </cell>
          <cell r="R5368" t="str">
            <v>MANABI</v>
          </cell>
          <cell r="T5368" t="str">
            <v>TRAMACO</v>
          </cell>
          <cell r="U5368" t="str">
            <v>FLEXNETUIO_PROVINCIA</v>
          </cell>
          <cell r="V5368">
            <v>1</v>
          </cell>
          <cell r="W5368">
            <v>1</v>
          </cell>
          <cell r="X5368" t="str">
            <v>FLEXNET ECUADOR - FLEXTUENTI</v>
          </cell>
          <cell r="Y5368" t="str">
            <v>CALLE 28 DE JUNIO S/N Y GARCIA MORENO ENTRADA LLANO GRANDE</v>
          </cell>
        </row>
        <row r="5369">
          <cell r="A5369" t="str">
            <v>414629120</v>
          </cell>
          <cell r="B5369">
            <v>492369</v>
          </cell>
          <cell r="C5369" t="str">
            <v>414629120</v>
          </cell>
          <cell r="D5369" t="str">
            <v>FLEXTUENTI</v>
          </cell>
          <cell r="E5369" t="str">
            <v>DESPACHO</v>
          </cell>
          <cell r="F5369" t="str">
            <v>NORMAL</v>
          </cell>
          <cell r="G5369" t="str">
            <v>031080414629120</v>
          </cell>
          <cell r="H5369">
            <v>44935</v>
          </cell>
          <cell r="I5369" t="str">
            <v>ENTREGADO</v>
          </cell>
          <cell r="J5369">
            <v>44937</v>
          </cell>
          <cell r="K5369" t="str">
            <v>Samantha Dayanna Vera Carvache</v>
          </cell>
          <cell r="L5369" t="str">
            <v>LOS ESTEROS  VIA A ROCAFUERTE  MZ J  V10  A VEI 407</v>
          </cell>
          <cell r="M5369" t="str">
            <v>1312579574</v>
          </cell>
          <cell r="N5369" t="str">
            <v>0968817666/0983800366</v>
          </cell>
          <cell r="O5369" t="str">
            <v/>
          </cell>
          <cell r="P5369" t="str">
            <v>MANTA</v>
          </cell>
          <cell r="Q5369" t="str">
            <v>MANTA</v>
          </cell>
          <cell r="R5369" t="str">
            <v>MANABI</v>
          </cell>
          <cell r="T5369" t="str">
            <v>TRAMACO</v>
          </cell>
          <cell r="U5369" t="str">
            <v>FLEXNETUIO_PROVINCIA</v>
          </cell>
          <cell r="V5369">
            <v>1</v>
          </cell>
          <cell r="W5369">
            <v>1</v>
          </cell>
          <cell r="X5369" t="str">
            <v>FLEXNET ECUADOR - FLEXTUENTI</v>
          </cell>
          <cell r="Y5369" t="str">
            <v>CALLE 28 DE JUNIO S/N Y GARCIA MORENO ENTRADA LLANO GRANDE</v>
          </cell>
        </row>
        <row r="5370">
          <cell r="A5370" t="str">
            <v>414629281</v>
          </cell>
          <cell r="B5370">
            <v>492370</v>
          </cell>
          <cell r="C5370" t="str">
            <v>414629281</v>
          </cell>
          <cell r="D5370" t="str">
            <v>FLEXTUENTI</v>
          </cell>
          <cell r="E5370" t="str">
            <v>DESPACHO</v>
          </cell>
          <cell r="F5370" t="str">
            <v>NORMAL</v>
          </cell>
          <cell r="G5370" t="str">
            <v>031080414629281</v>
          </cell>
          <cell r="H5370">
            <v>44935</v>
          </cell>
          <cell r="I5370" t="str">
            <v>ENTREGADO</v>
          </cell>
          <cell r="J5370">
            <v>44936</v>
          </cell>
          <cell r="K5370" t="str">
            <v>Maria piedad Quispe Quito</v>
          </cell>
          <cell r="L5370" t="str">
            <v>ROBERTO ASTUDILLO CALLE 21 DE AGOSTO  SN CANIAR</v>
          </cell>
          <cell r="M5370" t="str">
            <v>0914211842</v>
          </cell>
          <cell r="N5370" t="str">
            <v>0993215115/0985366666</v>
          </cell>
          <cell r="O5370" t="str">
            <v/>
          </cell>
          <cell r="P5370" t="str">
            <v>MILAGRO</v>
          </cell>
          <cell r="Q5370" t="str">
            <v>MILAGRO</v>
          </cell>
          <cell r="R5370" t="str">
            <v>GUAYAS</v>
          </cell>
          <cell r="T5370" t="str">
            <v>TRAMACO</v>
          </cell>
          <cell r="U5370" t="str">
            <v>FLEXNETUIO_PROVINCIA</v>
          </cell>
          <cell r="V5370">
            <v>1</v>
          </cell>
          <cell r="W5370">
            <v>1</v>
          </cell>
          <cell r="X5370" t="str">
            <v>FLEXNET ECUADOR - FLEXTUENTI</v>
          </cell>
          <cell r="Y5370" t="str">
            <v>CALLE 28 DE JUNIO S/N Y GARCIA MORENO ENTRADA LLANO GRANDE</v>
          </cell>
        </row>
        <row r="5371">
          <cell r="A5371" t="str">
            <v>414639054</v>
          </cell>
          <cell r="B5371">
            <v>492371</v>
          </cell>
          <cell r="C5371" t="str">
            <v>414639054</v>
          </cell>
          <cell r="D5371" t="str">
            <v>FLEXTUENTI</v>
          </cell>
          <cell r="E5371" t="str">
            <v>DESPACHO</v>
          </cell>
          <cell r="F5371" t="str">
            <v>NORMAL</v>
          </cell>
          <cell r="G5371" t="str">
            <v>FT78462</v>
          </cell>
          <cell r="H5371">
            <v>44935</v>
          </cell>
          <cell r="I5371" t="str">
            <v>ENTREGADO</v>
          </cell>
          <cell r="J5371">
            <v>44936</v>
          </cell>
          <cell r="K5371" t="str">
            <v>Harold Fuentes</v>
          </cell>
          <cell r="L5371" t="str">
            <v>TARQUI AV ANTONIO PARRA VELASCO  MZ 167 VILLA 30 15VO PASAJE 17 NE</v>
          </cell>
          <cell r="M5371" t="str">
            <v>0913882379</v>
          </cell>
          <cell r="N5371" t="str">
            <v>0939741277/0996787232</v>
          </cell>
          <cell r="O5371" t="str">
            <v/>
          </cell>
          <cell r="P5371" t="str">
            <v>GUAYAQUIL</v>
          </cell>
          <cell r="Q5371" t="str">
            <v>GUAYAQUIL</v>
          </cell>
          <cell r="R5371" t="str">
            <v>GUAYAS</v>
          </cell>
          <cell r="T5371" t="str">
            <v>ITSACOURIER</v>
          </cell>
          <cell r="U5371" t="str">
            <v>FLEXNETUIO_GYE</v>
          </cell>
          <cell r="V5371">
            <v>1</v>
          </cell>
          <cell r="W5371">
            <v>1</v>
          </cell>
          <cell r="X5371" t="str">
            <v>FLEXNET ECUADOR - FLEXTUENTI</v>
          </cell>
          <cell r="Y5371" t="str">
            <v>CALLE 28 DE JUNIO S/N Y GARCIA MORENO ENTRADA LLANO GRANDE</v>
          </cell>
        </row>
        <row r="5372">
          <cell r="A5372" t="str">
            <v>414639055</v>
          </cell>
          <cell r="B5372">
            <v>492372</v>
          </cell>
          <cell r="C5372" t="str">
            <v>414639055</v>
          </cell>
          <cell r="D5372" t="str">
            <v>FLEXTUENTI</v>
          </cell>
          <cell r="E5372" t="str">
            <v>DESPACHO</v>
          </cell>
          <cell r="F5372" t="str">
            <v>NORMAL</v>
          </cell>
          <cell r="G5372" t="str">
            <v>031080414639055</v>
          </cell>
          <cell r="H5372">
            <v>44935</v>
          </cell>
          <cell r="I5372" t="str">
            <v>ENTREGADO</v>
          </cell>
          <cell r="J5372">
            <v>44942</v>
          </cell>
          <cell r="K5372" t="str">
            <v>MILTON ANDRES CASA YANEZ</v>
          </cell>
          <cell r="L5372" t="str">
            <v>TANICUCHI   CALLE ELOY ALFARO SN  GALO PLAZA</v>
          </cell>
          <cell r="M5372" t="str">
            <v>0503279036</v>
          </cell>
          <cell r="N5372" t="str">
            <v>0963217574/0983463611</v>
          </cell>
          <cell r="O5372" t="str">
            <v/>
          </cell>
          <cell r="P5372" t="str">
            <v>LATACUNGA</v>
          </cell>
          <cell r="Q5372" t="str">
            <v>LATACUNGA</v>
          </cell>
          <cell r="R5372" t="str">
            <v>COTOPAXI</v>
          </cell>
          <cell r="T5372" t="str">
            <v>TRAMACO</v>
          </cell>
          <cell r="U5372" t="str">
            <v>FLEXNETUIO_PROVINCIA</v>
          </cell>
          <cell r="V5372">
            <v>1</v>
          </cell>
          <cell r="W5372">
            <v>1</v>
          </cell>
          <cell r="X5372" t="str">
            <v>FLEXNET ECUADOR - FLEXTUENTI</v>
          </cell>
          <cell r="Y5372" t="str">
            <v>CALLE 28 DE JUNIO S/N Y GARCIA MORENO ENTRADA LLANO GRANDE</v>
          </cell>
        </row>
        <row r="5373">
          <cell r="A5373" t="str">
            <v>414639079</v>
          </cell>
          <cell r="B5373">
            <v>492373</v>
          </cell>
          <cell r="C5373" t="str">
            <v>414639079</v>
          </cell>
          <cell r="D5373" t="str">
            <v>FLEXTUENTI</v>
          </cell>
          <cell r="E5373" t="str">
            <v>DESPACHO</v>
          </cell>
          <cell r="F5373" t="str">
            <v>NORMAL</v>
          </cell>
          <cell r="G5373" t="str">
            <v>FT78410</v>
          </cell>
          <cell r="H5373">
            <v>44935</v>
          </cell>
          <cell r="I5373" t="str">
            <v>ENTREGADO</v>
          </cell>
          <cell r="J5373">
            <v>44936</v>
          </cell>
          <cell r="K5373" t="str">
            <v>Edison Patricio Robalino Zapata</v>
          </cell>
          <cell r="L5373" t="str">
            <v>BELISARIO QUEVEDO AV COLON SN  AV 6 DE DICIEMBRE</v>
          </cell>
          <cell r="M5373" t="str">
            <v>1722615174</v>
          </cell>
          <cell r="N5373" t="str">
            <v>0969883189/0959195767</v>
          </cell>
          <cell r="O5373" t="str">
            <v/>
          </cell>
          <cell r="P5373" t="str">
            <v>QUITO</v>
          </cell>
          <cell r="Q5373" t="str">
            <v>QUITO</v>
          </cell>
          <cell r="R5373" t="str">
            <v>PICHINCHA</v>
          </cell>
          <cell r="U5373" t="str">
            <v>FLEXNETUIO_LOCAL</v>
          </cell>
          <cell r="V5373">
            <v>1</v>
          </cell>
          <cell r="W5373">
            <v>1</v>
          </cell>
          <cell r="X5373" t="str">
            <v>FLEXNET ECUADOR - FLEXTUENTI</v>
          </cell>
          <cell r="Y5373" t="str">
            <v>CALLE 28 DE JUNIO S/N Y GARCIA MORENO ENTRADA LLANO GRANDE</v>
          </cell>
        </row>
        <row r="5374">
          <cell r="A5374" t="str">
            <v>414639088</v>
          </cell>
          <cell r="B5374">
            <v>492374</v>
          </cell>
          <cell r="C5374" t="str">
            <v>414639088</v>
          </cell>
          <cell r="D5374" t="str">
            <v>FLEXTUENTI</v>
          </cell>
          <cell r="E5374" t="str">
            <v>DESPACHO</v>
          </cell>
          <cell r="F5374" t="str">
            <v>NORMAL</v>
          </cell>
          <cell r="G5374" t="str">
            <v>FT78461</v>
          </cell>
          <cell r="H5374">
            <v>44935</v>
          </cell>
          <cell r="I5374" t="str">
            <v>ENTREGADO</v>
          </cell>
          <cell r="J5374">
            <v>44936</v>
          </cell>
          <cell r="K5374" t="str">
            <v>Jordan Guaranda</v>
          </cell>
          <cell r="L5374" t="str">
            <v>XIMENA ROBERTO SERRANO   MANZANA 11 SOLAR 3  SN</v>
          </cell>
          <cell r="M5374" t="str">
            <v>0932112865</v>
          </cell>
          <cell r="N5374" t="str">
            <v>0994299287/0996848775</v>
          </cell>
          <cell r="O5374" t="str">
            <v/>
          </cell>
          <cell r="P5374" t="str">
            <v>GUAYAQUIL</v>
          </cell>
          <cell r="Q5374" t="str">
            <v>GUAYAQUIL</v>
          </cell>
          <cell r="R5374" t="str">
            <v>GUAYAS</v>
          </cell>
          <cell r="T5374" t="str">
            <v>FLEXTRANS GYE</v>
          </cell>
          <cell r="U5374" t="str">
            <v>FLEXNETUIO_GYE</v>
          </cell>
          <cell r="V5374">
            <v>1</v>
          </cell>
          <cell r="W5374">
            <v>1</v>
          </cell>
          <cell r="X5374" t="str">
            <v>FLEXNET ECUADOR - FLEXTUENTI</v>
          </cell>
          <cell r="Y5374" t="str">
            <v>CALLE 28 DE JUNIO S/N Y GARCIA MORENO ENTRADA LLANO GRANDE</v>
          </cell>
        </row>
        <row r="5375">
          <cell r="A5375" t="str">
            <v>414639101</v>
          </cell>
          <cell r="B5375">
            <v>492375</v>
          </cell>
          <cell r="C5375" t="str">
            <v>414639101</v>
          </cell>
          <cell r="D5375" t="str">
            <v>FLEXTUENTI</v>
          </cell>
          <cell r="E5375" t="str">
            <v>DESPACHO</v>
          </cell>
          <cell r="F5375" t="str">
            <v>NORMAL</v>
          </cell>
          <cell r="G5375" t="str">
            <v>FT78409</v>
          </cell>
          <cell r="H5375">
            <v>44935</v>
          </cell>
          <cell r="I5375" t="str">
            <v>DEVOLUCION_EN_PROCESO</v>
          </cell>
          <cell r="J5375">
            <v>44943</v>
          </cell>
          <cell r="K5375" t="str">
            <v>Urania Dolores Vega Veliz</v>
          </cell>
          <cell r="L5375" t="str">
            <v>SAN BARTOLO AV CARDENAL DE LA TORRE  S12 50  SN</v>
          </cell>
          <cell r="M5375" t="str">
            <v>1711334381</v>
          </cell>
          <cell r="N5375" t="str">
            <v>0998530143/0978882357</v>
          </cell>
          <cell r="O5375" t="str">
            <v/>
          </cell>
          <cell r="P5375" t="str">
            <v>QUITO</v>
          </cell>
          <cell r="Q5375" t="str">
            <v>QUITO</v>
          </cell>
          <cell r="R5375" t="str">
            <v>PICHINCHA</v>
          </cell>
          <cell r="U5375" t="str">
            <v>FLEXNETUIO_LOCAL</v>
          </cell>
          <cell r="V5375">
            <v>1</v>
          </cell>
          <cell r="W5375">
            <v>1</v>
          </cell>
          <cell r="X5375" t="str">
            <v>FLEXNET ECUADOR - FLEXTUENTI</v>
          </cell>
          <cell r="Y5375" t="str">
            <v>CALLE 28 DE JUNIO S/N Y GARCIA MORENO ENTRADA LLANO GRANDE</v>
          </cell>
        </row>
        <row r="5376">
          <cell r="A5376" t="str">
            <v>414639147</v>
          </cell>
          <cell r="B5376">
            <v>492376</v>
          </cell>
          <cell r="C5376" t="str">
            <v>414639147</v>
          </cell>
          <cell r="D5376" t="str">
            <v>FLEXTUENTI</v>
          </cell>
          <cell r="E5376" t="str">
            <v>DESPACHO</v>
          </cell>
          <cell r="F5376" t="str">
            <v>NORMAL</v>
          </cell>
          <cell r="G5376" t="str">
            <v>FT78460</v>
          </cell>
          <cell r="H5376">
            <v>44935</v>
          </cell>
          <cell r="I5376" t="str">
            <v>ENTREGADO</v>
          </cell>
          <cell r="J5376">
            <v>44936</v>
          </cell>
          <cell r="K5376" t="str">
            <v>Daniela Ponguillo</v>
          </cell>
          <cell r="L5376" t="str">
            <v>TARQUI TERCER PASAJE 5NE  MZ 1168 VILLA 16 SEPTCMO CALLEJON 16 A NE</v>
          </cell>
          <cell r="M5376" t="str">
            <v>0921351250</v>
          </cell>
          <cell r="N5376" t="str">
            <v>0995551246/0992774820</v>
          </cell>
          <cell r="O5376" t="str">
            <v/>
          </cell>
          <cell r="P5376" t="str">
            <v>GUAYAQUIL</v>
          </cell>
          <cell r="Q5376" t="str">
            <v>GUAYAQUIL</v>
          </cell>
          <cell r="R5376" t="str">
            <v>GUAYAS</v>
          </cell>
          <cell r="T5376" t="str">
            <v>ITSACOURIER</v>
          </cell>
          <cell r="U5376" t="str">
            <v>FLEXNETUIO_GYE</v>
          </cell>
          <cell r="V5376">
            <v>1</v>
          </cell>
          <cell r="W5376">
            <v>1</v>
          </cell>
          <cell r="X5376" t="str">
            <v>FLEXNET ECUADOR - FLEXTUENTI</v>
          </cell>
          <cell r="Y5376" t="str">
            <v>CALLE 28 DE JUNIO S/N Y GARCIA MORENO ENTRADA LLANO GRANDE</v>
          </cell>
        </row>
        <row r="5377">
          <cell r="A5377" t="str">
            <v>414639152</v>
          </cell>
          <cell r="B5377">
            <v>492377</v>
          </cell>
          <cell r="C5377" t="str">
            <v>414639152</v>
          </cell>
          <cell r="D5377" t="str">
            <v>FLEXTUENTI</v>
          </cell>
          <cell r="E5377" t="str">
            <v>DESPACHO</v>
          </cell>
          <cell r="F5377" t="str">
            <v>NORMAL</v>
          </cell>
          <cell r="G5377" t="str">
            <v>FT78408</v>
          </cell>
          <cell r="H5377">
            <v>44935</v>
          </cell>
          <cell r="I5377" t="str">
            <v>ENTREGADO</v>
          </cell>
          <cell r="J5377">
            <v>44936</v>
          </cell>
          <cell r="K5377" t="str">
            <v>ERIKA TORRES</v>
          </cell>
          <cell r="L5377" t="str">
            <v>KENNEDY  MARIANO VENTIMILL OE2 92  CAYETANO RAMIREZ</v>
          </cell>
          <cell r="M5377" t="str">
            <v>1725358558</v>
          </cell>
          <cell r="N5377" t="str">
            <v>0998785635/0987463929</v>
          </cell>
          <cell r="O5377" t="str">
            <v/>
          </cell>
          <cell r="P5377" t="str">
            <v>QUITO</v>
          </cell>
          <cell r="Q5377" t="str">
            <v>QUITO</v>
          </cell>
          <cell r="R5377" t="str">
            <v>PICHINCHA</v>
          </cell>
          <cell r="U5377" t="str">
            <v>FLEXNETUIO_LOCAL</v>
          </cell>
          <cell r="V5377">
            <v>1</v>
          </cell>
          <cell r="W5377">
            <v>1</v>
          </cell>
          <cell r="X5377" t="str">
            <v>FLEXNET ECUADOR - FLEXTUENTI</v>
          </cell>
          <cell r="Y5377" t="str">
            <v>CALLE 28 DE JUNIO S/N Y GARCIA MORENO ENTRADA LLANO GRANDE</v>
          </cell>
        </row>
        <row r="5378">
          <cell r="A5378" t="str">
            <v>414639153</v>
          </cell>
          <cell r="B5378">
            <v>492378</v>
          </cell>
          <cell r="C5378" t="str">
            <v>414639153</v>
          </cell>
          <cell r="D5378" t="str">
            <v>FLEXTUENTI</v>
          </cell>
          <cell r="E5378" t="str">
            <v>DESPACHO</v>
          </cell>
          <cell r="F5378" t="str">
            <v>NORMAL</v>
          </cell>
          <cell r="G5378" t="str">
            <v>031080414639153</v>
          </cell>
          <cell r="H5378">
            <v>44935</v>
          </cell>
          <cell r="I5378" t="str">
            <v>ENTREGADO</v>
          </cell>
          <cell r="J5378">
            <v>44942</v>
          </cell>
          <cell r="K5378" t="str">
            <v>MILTON ANDRES CASA YANEZ</v>
          </cell>
          <cell r="L5378" t="str">
            <v>TANICUCHI ELOY ALFARO MANZANA 1  GALO PLAZA</v>
          </cell>
          <cell r="M5378" t="str">
            <v>0503279036</v>
          </cell>
          <cell r="N5378" t="str">
            <v>0985520099/0983463611</v>
          </cell>
          <cell r="O5378" t="str">
            <v/>
          </cell>
          <cell r="P5378" t="str">
            <v>LATACUNGA</v>
          </cell>
          <cell r="Q5378" t="str">
            <v>LATACUNGA</v>
          </cell>
          <cell r="R5378" t="str">
            <v>COTOPAXI</v>
          </cell>
          <cell r="T5378" t="str">
            <v>TRAMACO</v>
          </cell>
          <cell r="U5378" t="str">
            <v>FLEXNETUIO_PROVINCIA</v>
          </cell>
          <cell r="V5378">
            <v>1</v>
          </cell>
          <cell r="W5378">
            <v>1</v>
          </cell>
          <cell r="X5378" t="str">
            <v>FLEXNET ECUADOR - FLEXTUENTI</v>
          </cell>
          <cell r="Y5378" t="str">
            <v>CALLE 28 DE JUNIO S/N Y GARCIA MORENO ENTRADA LLANO GRANDE</v>
          </cell>
        </row>
        <row r="5379">
          <cell r="A5379" t="str">
            <v>414639181</v>
          </cell>
          <cell r="B5379">
            <v>492379</v>
          </cell>
          <cell r="C5379" t="str">
            <v>414639181</v>
          </cell>
          <cell r="D5379" t="str">
            <v>FLEXTUENTI</v>
          </cell>
          <cell r="E5379" t="str">
            <v>DESPACHO</v>
          </cell>
          <cell r="F5379" t="str">
            <v>NORMAL</v>
          </cell>
          <cell r="G5379" t="str">
            <v>FT78407</v>
          </cell>
          <cell r="H5379">
            <v>44935</v>
          </cell>
          <cell r="I5379" t="str">
            <v>ENTREGADO</v>
          </cell>
          <cell r="J5379">
            <v>44936</v>
          </cell>
          <cell r="K5379" t="str">
            <v>Jorge David Gaibor Ponce</v>
          </cell>
          <cell r="L5379" t="str">
            <v>INAQUITO  CALLE LUXEMBURGO SN PORTUGAL</v>
          </cell>
          <cell r="M5379" t="str">
            <v>1721416566</v>
          </cell>
          <cell r="N5379" t="str">
            <v>0984786722/0996873808</v>
          </cell>
          <cell r="O5379" t="str">
            <v/>
          </cell>
          <cell r="P5379" t="str">
            <v>QUITO</v>
          </cell>
          <cell r="Q5379" t="str">
            <v>QUITO</v>
          </cell>
          <cell r="R5379" t="str">
            <v>PICHINCHA</v>
          </cell>
          <cell r="U5379" t="str">
            <v>FLEXNETUIO_LOCAL</v>
          </cell>
          <cell r="V5379">
            <v>1</v>
          </cell>
          <cell r="W5379">
            <v>1</v>
          </cell>
          <cell r="X5379" t="str">
            <v>FLEXNET ECUADOR - FLEXTUENTI</v>
          </cell>
          <cell r="Y5379" t="str">
            <v>CALLE 28 DE JUNIO S/N Y GARCIA MORENO ENTRADA LLANO GRANDE</v>
          </cell>
        </row>
        <row r="5380">
          <cell r="A5380" t="str">
            <v>414639183</v>
          </cell>
          <cell r="B5380">
            <v>492380</v>
          </cell>
          <cell r="C5380" t="str">
            <v>414639183</v>
          </cell>
          <cell r="D5380" t="str">
            <v>FLEXTUENTI</v>
          </cell>
          <cell r="E5380" t="str">
            <v>DESPACHO</v>
          </cell>
          <cell r="F5380" t="str">
            <v>NORMAL</v>
          </cell>
          <cell r="G5380" t="str">
            <v>FT78406</v>
          </cell>
          <cell r="H5380">
            <v>44935</v>
          </cell>
          <cell r="I5380" t="str">
            <v>ENTREGADO</v>
          </cell>
          <cell r="J5380">
            <v>44939</v>
          </cell>
          <cell r="K5380" t="str">
            <v>Anita Quishpe</v>
          </cell>
          <cell r="L5380" t="str">
            <v>CALDERON  VIRGEN DEL CARMEN  SN  LOS LINARES</v>
          </cell>
          <cell r="M5380" t="str">
            <v>1703757896</v>
          </cell>
          <cell r="N5380" t="str">
            <v>0987776758/0987776758</v>
          </cell>
          <cell r="O5380" t="str">
            <v/>
          </cell>
          <cell r="P5380" t="str">
            <v>QUITO</v>
          </cell>
          <cell r="Q5380" t="str">
            <v>QUITO</v>
          </cell>
          <cell r="R5380" t="str">
            <v>PICHINCHA</v>
          </cell>
          <cell r="T5380" t="str">
            <v>FLEXTRANS UIO</v>
          </cell>
          <cell r="U5380" t="str">
            <v>FLEXNETUIO_LOCAL</v>
          </cell>
          <cell r="V5380">
            <v>1</v>
          </cell>
          <cell r="W5380">
            <v>1</v>
          </cell>
          <cell r="X5380" t="str">
            <v>FLEXNET ECUADOR - FLEXTUENTI</v>
          </cell>
          <cell r="Y5380" t="str">
            <v>CALLE 28 DE JUNIO S/N Y GARCIA MORENO ENTRADA LLANO GRANDE</v>
          </cell>
        </row>
        <row r="5381">
          <cell r="A5381" t="str">
            <v>414639237</v>
          </cell>
          <cell r="B5381">
            <v>492381</v>
          </cell>
          <cell r="C5381" t="str">
            <v>414639237</v>
          </cell>
          <cell r="D5381" t="str">
            <v>FLEXTUENTI</v>
          </cell>
          <cell r="E5381" t="str">
            <v>DESPACHO</v>
          </cell>
          <cell r="F5381" t="str">
            <v>NORMAL</v>
          </cell>
          <cell r="G5381" t="str">
            <v>IC4331</v>
          </cell>
          <cell r="H5381">
            <v>44935</v>
          </cell>
          <cell r="I5381" t="str">
            <v>ENTREGADO</v>
          </cell>
          <cell r="J5381">
            <v>44936</v>
          </cell>
          <cell r="K5381" t="str">
            <v>Frida Anguisaca</v>
          </cell>
          <cell r="L5381" t="str">
            <v>CUENCA AV 10 DE AGOSTO  SN FEDERICO PROANO</v>
          </cell>
          <cell r="M5381" t="str">
            <v>0102321973</v>
          </cell>
          <cell r="N5381" t="str">
            <v>0993034367/0962555668</v>
          </cell>
          <cell r="O5381" t="str">
            <v/>
          </cell>
          <cell r="P5381" t="str">
            <v>CUENCA</v>
          </cell>
          <cell r="Q5381" t="str">
            <v>CUENCA</v>
          </cell>
          <cell r="R5381" t="str">
            <v>AZUAY</v>
          </cell>
          <cell r="T5381" t="str">
            <v>ITSACOURIER</v>
          </cell>
          <cell r="U5381" t="str">
            <v>FLEXNETUIO_PROVINCIA</v>
          </cell>
          <cell r="V5381">
            <v>1</v>
          </cell>
          <cell r="W5381">
            <v>1</v>
          </cell>
          <cell r="X5381" t="str">
            <v>FLEXNET ECUADOR - FLEXTUENTI</v>
          </cell>
          <cell r="Y5381" t="str">
            <v>CALLE 28 DE JUNIO S/N Y GARCIA MORENO ENTRADA LLANO GRANDE</v>
          </cell>
        </row>
        <row r="5382">
          <cell r="A5382" t="str">
            <v>414648361</v>
          </cell>
          <cell r="B5382">
            <v>492382</v>
          </cell>
          <cell r="C5382" t="str">
            <v>414648361</v>
          </cell>
          <cell r="D5382" t="str">
            <v>FLEXTUENTI</v>
          </cell>
          <cell r="E5382" t="str">
            <v>DESPACHO</v>
          </cell>
          <cell r="F5382" t="str">
            <v>NORMAL</v>
          </cell>
          <cell r="G5382" t="str">
            <v>031080414648361</v>
          </cell>
          <cell r="H5382">
            <v>44935</v>
          </cell>
          <cell r="I5382" t="str">
            <v>ENTREGADO</v>
          </cell>
          <cell r="J5382">
            <v>44942</v>
          </cell>
          <cell r="K5382" t="str">
            <v>Maria Carmen</v>
          </cell>
          <cell r="L5382" t="str">
            <v>LAUREL CALLE GIL TAMACOSTALES 512 CALLE ATAHUALPA</v>
          </cell>
          <cell r="M5382" t="str">
            <v>2100159298</v>
          </cell>
          <cell r="N5382" t="str">
            <v>0983570682/0964080283</v>
          </cell>
          <cell r="O5382" t="str">
            <v/>
          </cell>
          <cell r="P5382" t="str">
            <v>DAULE</v>
          </cell>
          <cell r="Q5382" t="str">
            <v>DAULE</v>
          </cell>
          <cell r="R5382" t="str">
            <v>GUAYAS</v>
          </cell>
          <cell r="T5382" t="str">
            <v>TRAMACO</v>
          </cell>
          <cell r="U5382" t="str">
            <v>FLEXNETUIO_PROVINCIA</v>
          </cell>
          <cell r="V5382">
            <v>1</v>
          </cell>
          <cell r="W5382">
            <v>1</v>
          </cell>
          <cell r="X5382" t="str">
            <v>FLEXNET ECUADOR - FLEXTUENTI</v>
          </cell>
          <cell r="Y5382" t="str">
            <v>CALLE 28 DE JUNIO S/N Y GARCIA MORENO ENTRADA LLANO GRANDE</v>
          </cell>
        </row>
        <row r="5383">
          <cell r="A5383" t="str">
            <v>414648492</v>
          </cell>
          <cell r="B5383">
            <v>492383</v>
          </cell>
          <cell r="C5383" t="str">
            <v>414648492</v>
          </cell>
          <cell r="D5383" t="str">
            <v>FLEXTUENTI</v>
          </cell>
          <cell r="E5383" t="str">
            <v>DESPACHO</v>
          </cell>
          <cell r="F5383" t="str">
            <v>DERIVADO PICK UP</v>
          </cell>
          <cell r="G5383" t="str">
            <v>031080414648492</v>
          </cell>
          <cell r="H5383">
            <v>44935</v>
          </cell>
          <cell r="I5383" t="str">
            <v>ENTREGADO</v>
          </cell>
          <cell r="J5383">
            <v>44936</v>
          </cell>
          <cell r="K5383" t="str">
            <v>Ricardo Mera</v>
          </cell>
          <cell r="L5383" t="str">
            <v>OFICINA TRAMACO PUNTO DE ATENCION SAN MARINO</v>
          </cell>
          <cell r="M5383" t="str">
            <v>0930863915</v>
          </cell>
          <cell r="N5383" t="str">
            <v>0991991308/0996602340</v>
          </cell>
          <cell r="O5383" t="str">
            <v/>
          </cell>
          <cell r="P5383" t="str">
            <v>GUAYAQUIL</v>
          </cell>
          <cell r="Q5383" t="str">
            <v>GUAYAQUIL</v>
          </cell>
          <cell r="R5383" t="str">
            <v>GUAYAS</v>
          </cell>
          <cell r="T5383" t="str">
            <v>TRAMACO</v>
          </cell>
          <cell r="U5383" t="str">
            <v>FLEXNETUIO_GYE</v>
          </cell>
          <cell r="V5383">
            <v>1</v>
          </cell>
          <cell r="W5383">
            <v>1</v>
          </cell>
          <cell r="X5383" t="str">
            <v>FLEXNET ECUADOR - FLEXTUENTI</v>
          </cell>
          <cell r="Y5383" t="str">
            <v>CALLE 28 DE JUNIO S/N Y GARCIA MORENO ENTRADA LLANO GRANDE</v>
          </cell>
        </row>
        <row r="5384">
          <cell r="A5384" t="str">
            <v>414648591</v>
          </cell>
          <cell r="B5384">
            <v>492384</v>
          </cell>
          <cell r="C5384" t="str">
            <v>414648591</v>
          </cell>
          <cell r="D5384" t="str">
            <v>FLEXTUENTI</v>
          </cell>
          <cell r="E5384" t="str">
            <v>DESPACHO</v>
          </cell>
          <cell r="F5384" t="str">
            <v>NORMAL</v>
          </cell>
          <cell r="G5384" t="str">
            <v>031080414648591</v>
          </cell>
          <cell r="H5384">
            <v>44935</v>
          </cell>
          <cell r="I5384" t="str">
            <v>ENTREGADO</v>
          </cell>
          <cell r="J5384">
            <v>44936</v>
          </cell>
          <cell r="K5384" t="str">
            <v>Erick Chancay</v>
          </cell>
          <cell r="L5384" t="str">
            <v>PASCUALES  CALLE LA JOYA DE LOS SACHAS SN PEATONAL 37  NO</v>
          </cell>
          <cell r="M5384" t="str">
            <v>0950518464</v>
          </cell>
          <cell r="N5384" t="str">
            <v>0989364880/0963930166</v>
          </cell>
          <cell r="O5384" t="str">
            <v/>
          </cell>
          <cell r="P5384" t="str">
            <v>GUAYAQUIL</v>
          </cell>
          <cell r="Q5384" t="str">
            <v>GUAYAQUIL</v>
          </cell>
          <cell r="R5384" t="str">
            <v>GUAYAS</v>
          </cell>
          <cell r="T5384" t="str">
            <v>TRAMACO</v>
          </cell>
          <cell r="U5384" t="str">
            <v>FLEXNETUIO_GYE</v>
          </cell>
          <cell r="V5384">
            <v>1</v>
          </cell>
          <cell r="W5384">
            <v>1</v>
          </cell>
          <cell r="X5384" t="str">
            <v>FLEXNET ECUADOR - FLEXTUENTI</v>
          </cell>
          <cell r="Y5384" t="str">
            <v>CALLE 28 DE JUNIO S/N Y GARCIA MORENO ENTRADA LLANO GRANDE</v>
          </cell>
        </row>
        <row r="5385">
          <cell r="A5385" t="str">
            <v>414648608</v>
          </cell>
          <cell r="B5385">
            <v>492385</v>
          </cell>
          <cell r="C5385" t="str">
            <v>414648608</v>
          </cell>
          <cell r="D5385" t="str">
            <v>FLEXTUENTI</v>
          </cell>
          <cell r="E5385" t="str">
            <v>DESPACHO</v>
          </cell>
          <cell r="F5385" t="str">
            <v>NORMAL</v>
          </cell>
          <cell r="G5385" t="str">
            <v>FT78399</v>
          </cell>
          <cell r="H5385">
            <v>44935</v>
          </cell>
          <cell r="I5385" t="str">
            <v>ENTREGADO</v>
          </cell>
          <cell r="J5385">
            <v>44937</v>
          </cell>
          <cell r="K5385" t="str">
            <v>Yomari Torres</v>
          </cell>
          <cell r="L5385" t="str">
            <v>CALDERON   GABRIEL GARCIA MORENO  SN  SN</v>
          </cell>
          <cell r="M5385" t="str">
            <v>1105642969</v>
          </cell>
          <cell r="N5385" t="str">
            <v>0991692758/0969606898</v>
          </cell>
          <cell r="O5385" t="str">
            <v/>
          </cell>
          <cell r="P5385" t="str">
            <v>QUITO</v>
          </cell>
          <cell r="Q5385" t="str">
            <v>QUITO</v>
          </cell>
          <cell r="R5385" t="str">
            <v>PICHINCHA</v>
          </cell>
          <cell r="U5385" t="str">
            <v>FLEXNETUIO_LOCAL</v>
          </cell>
          <cell r="V5385">
            <v>1</v>
          </cell>
          <cell r="W5385">
            <v>1</v>
          </cell>
          <cell r="X5385" t="str">
            <v>FLEXNET ECUADOR - FLEXTUENTI</v>
          </cell>
          <cell r="Y5385" t="str">
            <v>CALLE 28 DE JUNIO S/N Y GARCIA MORENO ENTRADA LLANO GRANDE</v>
          </cell>
        </row>
        <row r="5386">
          <cell r="A5386" t="str">
            <v>414648649</v>
          </cell>
          <cell r="B5386">
            <v>492386</v>
          </cell>
          <cell r="C5386" t="str">
            <v>414648649</v>
          </cell>
          <cell r="D5386" t="str">
            <v>FLEXTUENTI</v>
          </cell>
          <cell r="E5386" t="str">
            <v>DESPACHO</v>
          </cell>
          <cell r="F5386" t="str">
            <v>NORMAL</v>
          </cell>
          <cell r="G5386" t="str">
            <v>031080414648649</v>
          </cell>
          <cell r="H5386">
            <v>44935</v>
          </cell>
          <cell r="I5386" t="str">
            <v>INCIDENCIA</v>
          </cell>
          <cell r="J5386">
            <v>44944</v>
          </cell>
          <cell r="K5386" t="str">
            <v>Angel Miguel Vasconez Ocampo</v>
          </cell>
          <cell r="L5386" t="str">
            <v>GUANUJO CALLE CARR PADRE LEONIDAS PROANO SN JUAN JOSE FLORES</v>
          </cell>
          <cell r="M5386" t="str">
            <v>0201036373</v>
          </cell>
          <cell r="N5386" t="str">
            <v>0997506830/0997506830</v>
          </cell>
          <cell r="O5386" t="str">
            <v/>
          </cell>
          <cell r="P5386" t="str">
            <v>GUARANDA</v>
          </cell>
          <cell r="Q5386" t="str">
            <v>GUARANDA</v>
          </cell>
          <cell r="R5386" t="str">
            <v>BOLIVAR</v>
          </cell>
          <cell r="T5386" t="str">
            <v>TRAMACO</v>
          </cell>
          <cell r="U5386" t="str">
            <v>FLEXNETUIO_PROVINCIA</v>
          </cell>
          <cell r="V5386">
            <v>1</v>
          </cell>
          <cell r="W5386">
            <v>1</v>
          </cell>
          <cell r="X5386" t="str">
            <v>FLEXNET ECUADOR - FLEXTUENTI</v>
          </cell>
          <cell r="Y5386" t="str">
            <v>CALLE 28 DE JUNIO S/N Y GARCIA MORENO ENTRADA LLANO GRANDE</v>
          </cell>
        </row>
        <row r="5387">
          <cell r="A5387" t="str">
            <v>414648654</v>
          </cell>
          <cell r="B5387">
            <v>492387</v>
          </cell>
          <cell r="C5387" t="str">
            <v>414648654</v>
          </cell>
          <cell r="D5387" t="str">
            <v>FLEXTUENTI</v>
          </cell>
          <cell r="E5387" t="str">
            <v>DESPACHO</v>
          </cell>
          <cell r="F5387" t="str">
            <v>DERIVADO PICK UP</v>
          </cell>
          <cell r="G5387" t="str">
            <v>031080414648654</v>
          </cell>
          <cell r="H5387">
            <v>44935</v>
          </cell>
          <cell r="I5387" t="str">
            <v>ENTREGADO</v>
          </cell>
          <cell r="J5387">
            <v>44937</v>
          </cell>
          <cell r="K5387" t="str">
            <v>Carlos Vinicio Ortiz Prado</v>
          </cell>
          <cell r="L5387" t="str">
            <v>OFICINA TRAMACO QUININDE</v>
          </cell>
          <cell r="M5387" t="str">
            <v>0804015667</v>
          </cell>
          <cell r="N5387" t="str">
            <v>0989941431/0962859763</v>
          </cell>
          <cell r="O5387" t="str">
            <v/>
          </cell>
          <cell r="P5387" t="str">
            <v>QUININDE</v>
          </cell>
          <cell r="Q5387" t="str">
            <v>QUININDE</v>
          </cell>
          <cell r="R5387" t="str">
            <v>ESMERALDAS</v>
          </cell>
          <cell r="T5387" t="str">
            <v>TRAMACO</v>
          </cell>
          <cell r="U5387" t="str">
            <v>FLEXNETUIO_PROVINCIA</v>
          </cell>
          <cell r="V5387">
            <v>1</v>
          </cell>
          <cell r="W5387">
            <v>1</v>
          </cell>
          <cell r="X5387" t="str">
            <v>FLEXNET ECUADOR - FLEXTUENTI</v>
          </cell>
          <cell r="Y5387" t="str">
            <v>CALLE 28 DE JUNIO S/N Y GARCIA MORENO ENTRADA LLANO GRANDE</v>
          </cell>
        </row>
        <row r="5388">
          <cell r="A5388" t="str">
            <v>414648663</v>
          </cell>
          <cell r="B5388">
            <v>492388</v>
          </cell>
          <cell r="C5388" t="str">
            <v>414648663</v>
          </cell>
          <cell r="D5388" t="str">
            <v>FLEXTUENTI</v>
          </cell>
          <cell r="E5388" t="str">
            <v>DESPACHO</v>
          </cell>
          <cell r="F5388" t="str">
            <v>NORMAL</v>
          </cell>
          <cell r="G5388" t="str">
            <v>FT78526</v>
          </cell>
          <cell r="H5388">
            <v>44935</v>
          </cell>
          <cell r="I5388" t="str">
            <v>ENTREGADO</v>
          </cell>
          <cell r="J5388">
            <v>44936</v>
          </cell>
          <cell r="K5388" t="str">
            <v>Jose Farias</v>
          </cell>
          <cell r="L5388" t="str">
            <v>SAMBORONDON VIA SAMBORONDON KILOMETRO 12</v>
          </cell>
          <cell r="M5388" t="str">
            <v>1202225585</v>
          </cell>
          <cell r="N5388" t="str">
            <v>0911085899/0978896835</v>
          </cell>
          <cell r="O5388" t="str">
            <v/>
          </cell>
          <cell r="P5388" t="str">
            <v>SAMBORONDON</v>
          </cell>
          <cell r="Q5388" t="str">
            <v>SAMBORONDON</v>
          </cell>
          <cell r="R5388" t="str">
            <v>GUAYAS</v>
          </cell>
          <cell r="T5388" t="str">
            <v>ITSACOURIER</v>
          </cell>
          <cell r="U5388" t="str">
            <v>FLEXNETUIO_GYE</v>
          </cell>
          <cell r="V5388">
            <v>1</v>
          </cell>
          <cell r="W5388">
            <v>1</v>
          </cell>
          <cell r="X5388" t="str">
            <v>FLEXNET ECUADOR - FLEXTUENTI</v>
          </cell>
          <cell r="Y5388" t="str">
            <v>CALLE 28 DE JUNIO S/N Y GARCIA MORENO ENTRADA LLANO GRANDE</v>
          </cell>
        </row>
        <row r="5389">
          <cell r="A5389" t="str">
            <v>414648664</v>
          </cell>
          <cell r="B5389">
            <v>492389</v>
          </cell>
          <cell r="C5389" t="str">
            <v>414648664</v>
          </cell>
          <cell r="D5389" t="str">
            <v>FLEXTUENTI</v>
          </cell>
          <cell r="E5389" t="str">
            <v>DESPACHO</v>
          </cell>
          <cell r="F5389" t="str">
            <v>NORMAL</v>
          </cell>
          <cell r="G5389" t="str">
            <v>FT78528</v>
          </cell>
          <cell r="H5389">
            <v>44935</v>
          </cell>
          <cell r="I5389" t="str">
            <v>ENTREGADO</v>
          </cell>
          <cell r="J5389">
            <v>44936</v>
          </cell>
          <cell r="K5389" t="str">
            <v>Jose Farias</v>
          </cell>
          <cell r="L5389" t="str">
            <v>SAMBORONDON VIA SAMBORONDON KILOMETRO 12</v>
          </cell>
          <cell r="M5389" t="str">
            <v>1202225585</v>
          </cell>
          <cell r="N5389" t="str">
            <v>0989115858/0978896835</v>
          </cell>
          <cell r="O5389" t="str">
            <v/>
          </cell>
          <cell r="P5389" t="str">
            <v>SAMBORONDON</v>
          </cell>
          <cell r="Q5389" t="str">
            <v>SAMBORONDON</v>
          </cell>
          <cell r="R5389" t="str">
            <v>GUAYAS</v>
          </cell>
          <cell r="T5389" t="str">
            <v>ITSACOURIER</v>
          </cell>
          <cell r="U5389" t="str">
            <v>FLEXNETUIO_GYE</v>
          </cell>
          <cell r="V5389">
            <v>1</v>
          </cell>
          <cell r="W5389">
            <v>1</v>
          </cell>
          <cell r="X5389" t="str">
            <v>FLEXNET ECUADOR - FLEXTUENTI</v>
          </cell>
          <cell r="Y5389" t="str">
            <v>CALLE 28 DE JUNIO S/N Y GARCIA MORENO ENTRADA LLANO GRANDE</v>
          </cell>
        </row>
        <row r="5390">
          <cell r="A5390" t="str">
            <v>414648850</v>
          </cell>
          <cell r="B5390">
            <v>492391</v>
          </cell>
          <cell r="C5390" t="str">
            <v>414648850</v>
          </cell>
          <cell r="D5390" t="str">
            <v>FLEXTUENTI</v>
          </cell>
          <cell r="E5390" t="str">
            <v>DESPACHO</v>
          </cell>
          <cell r="F5390" t="str">
            <v>NORMAL</v>
          </cell>
          <cell r="G5390" t="str">
            <v>FT78397</v>
          </cell>
          <cell r="H5390">
            <v>44935</v>
          </cell>
          <cell r="I5390" t="str">
            <v>ENTREGADO</v>
          </cell>
          <cell r="J5390">
            <v>44936</v>
          </cell>
          <cell r="K5390" t="str">
            <v>Jonathan Loya</v>
          </cell>
          <cell r="L5390" t="str">
            <v>AMAGUAA,A CALLE EDUARDO MORA  N6 82  ELIECER MEDINA</v>
          </cell>
          <cell r="M5390" t="str">
            <v>1727624023</v>
          </cell>
          <cell r="N5390" t="str">
            <v>0961337980/0961337980</v>
          </cell>
          <cell r="O5390" t="str">
            <v/>
          </cell>
          <cell r="P5390" t="str">
            <v>QUITO</v>
          </cell>
          <cell r="Q5390" t="str">
            <v>QUITO</v>
          </cell>
          <cell r="R5390" t="str">
            <v>PICHINCHA</v>
          </cell>
          <cell r="T5390" t="str">
            <v>FLEXTRANS UIO</v>
          </cell>
          <cell r="U5390" t="str">
            <v>FLEXNETUIO_LOCAL</v>
          </cell>
          <cell r="V5390">
            <v>1</v>
          </cell>
          <cell r="W5390">
            <v>1</v>
          </cell>
          <cell r="X5390" t="str">
            <v>FLEXNET ECUADOR - FLEXTUENTI</v>
          </cell>
          <cell r="Y5390" t="str">
            <v>CALLE 28 DE JUNIO S/N Y GARCIA MORENO ENTRADA LLANO GRANDE</v>
          </cell>
        </row>
        <row r="5391">
          <cell r="A5391" t="str">
            <v>414648890</v>
          </cell>
          <cell r="B5391">
            <v>492392</v>
          </cell>
          <cell r="C5391" t="str">
            <v>414648890</v>
          </cell>
          <cell r="D5391" t="str">
            <v>FLEXTUENTI</v>
          </cell>
          <cell r="E5391" t="str">
            <v>DESPACHO</v>
          </cell>
          <cell r="F5391" t="str">
            <v>NORMAL</v>
          </cell>
          <cell r="G5391" t="str">
            <v>FT78396</v>
          </cell>
          <cell r="H5391">
            <v>44935</v>
          </cell>
          <cell r="I5391" t="str">
            <v>INCIDENCIA</v>
          </cell>
          <cell r="J5391">
            <v>44943</v>
          </cell>
          <cell r="K5391" t="str">
            <v>Miriam Rocio Ayala Quel</v>
          </cell>
          <cell r="L5391" t="str">
            <v>LA MAGDALENA  ROSA YEIRA  OE5 390  SERAPIO JAPERABI</v>
          </cell>
          <cell r="M5391" t="str">
            <v>1724644024</v>
          </cell>
          <cell r="N5391" t="str">
            <v>0984171808/0984171808</v>
          </cell>
          <cell r="O5391" t="str">
            <v/>
          </cell>
          <cell r="P5391" t="str">
            <v>QUITO</v>
          </cell>
          <cell r="Q5391" t="str">
            <v>QUITO</v>
          </cell>
          <cell r="R5391" t="str">
            <v>PICHINCHA</v>
          </cell>
          <cell r="T5391" t="str">
            <v>FLEXTRANS UIO</v>
          </cell>
          <cell r="U5391" t="str">
            <v>FLEXNETUIO_LOCAL</v>
          </cell>
          <cell r="V5391">
            <v>1</v>
          </cell>
          <cell r="W5391">
            <v>1</v>
          </cell>
          <cell r="X5391" t="str">
            <v>FLEXNET ECUADOR - FLEXTUENTI</v>
          </cell>
          <cell r="Y5391" t="str">
            <v>CALLE 28 DE JUNIO S/N Y GARCIA MORENO ENTRADA LLANO GRANDE</v>
          </cell>
        </row>
        <row r="5392">
          <cell r="A5392" t="str">
            <v>414648944</v>
          </cell>
          <cell r="B5392">
            <v>492393</v>
          </cell>
          <cell r="C5392" t="str">
            <v>414648944</v>
          </cell>
          <cell r="D5392" t="str">
            <v>FLEXTUENTI</v>
          </cell>
          <cell r="E5392" t="str">
            <v>DESPACHO</v>
          </cell>
          <cell r="F5392" t="str">
            <v>NORMAL</v>
          </cell>
          <cell r="G5392" t="str">
            <v>FT78455</v>
          </cell>
          <cell r="H5392">
            <v>44935</v>
          </cell>
          <cell r="I5392" t="str">
            <v>ENTREGADO</v>
          </cell>
          <cell r="J5392">
            <v>44936</v>
          </cell>
          <cell r="K5392" t="str">
            <v>Andrea Murillo</v>
          </cell>
          <cell r="L5392" t="str">
            <v>LETAMENDI JOAQUIN GALLEGOS LARA  4408  LA E</v>
          </cell>
          <cell r="M5392" t="str">
            <v>0932309453</v>
          </cell>
          <cell r="N5392" t="str">
            <v>0960042048/0963630006</v>
          </cell>
          <cell r="O5392" t="str">
            <v/>
          </cell>
          <cell r="P5392" t="str">
            <v>GUAYAQUIL</v>
          </cell>
          <cell r="Q5392" t="str">
            <v>GUAYAQUIL</v>
          </cell>
          <cell r="R5392" t="str">
            <v>GUAYAS</v>
          </cell>
          <cell r="T5392" t="str">
            <v>FLEXTRANS GYE</v>
          </cell>
          <cell r="U5392" t="str">
            <v>FLEXNETUIO_GYE</v>
          </cell>
          <cell r="V5392">
            <v>1</v>
          </cell>
          <cell r="W5392">
            <v>1</v>
          </cell>
          <cell r="X5392" t="str">
            <v>FLEXNET ECUADOR - FLEXTUENTI</v>
          </cell>
          <cell r="Y5392" t="str">
            <v>CALLE 28 DE JUNIO S/N Y GARCIA MORENO ENTRADA LLANO GRANDE</v>
          </cell>
        </row>
        <row r="5393">
          <cell r="A5393" t="str">
            <v>WS414629231</v>
          </cell>
          <cell r="B5393">
            <v>492394</v>
          </cell>
          <cell r="C5393" t="str">
            <v>WS414629231</v>
          </cell>
          <cell r="D5393" t="str">
            <v>FLEXTUENTI</v>
          </cell>
          <cell r="E5393" t="str">
            <v>DESPACHO</v>
          </cell>
          <cell r="F5393" t="str">
            <v>NORMAL</v>
          </cell>
          <cell r="G5393" t="str">
            <v>FEC45669</v>
          </cell>
          <cell r="H5393">
            <v>44935</v>
          </cell>
          <cell r="I5393" t="str">
            <v>ENTREGADO</v>
          </cell>
          <cell r="J5393">
            <v>44935</v>
          </cell>
          <cell r="K5393" t="str">
            <v>mateo andre anaguano palacios</v>
          </cell>
          <cell r="L5393" t="str">
            <v>SAN ISIDRO DEL INCA  CALLE DE LAS TORONJAS  E12 107 AV LA PALMERAS</v>
          </cell>
          <cell r="M5393" t="str">
            <v>1725250656</v>
          </cell>
          <cell r="N5393" t="str">
            <v>0997660663/0997660663</v>
          </cell>
          <cell r="O5393" t="str">
            <v/>
          </cell>
          <cell r="P5393" t="str">
            <v>QUITO</v>
          </cell>
          <cell r="Q5393" t="str">
            <v>QUITO</v>
          </cell>
          <cell r="R5393" t="str">
            <v>PICHINCHA</v>
          </cell>
          <cell r="T5393" t="str">
            <v>EXPRESSCON</v>
          </cell>
          <cell r="U5393" t="str">
            <v>FLEXNETUIO_LOCAL</v>
          </cell>
          <cell r="V5393">
            <v>1</v>
          </cell>
          <cell r="W5393">
            <v>1</v>
          </cell>
          <cell r="X5393" t="str">
            <v>FLEXNET ECUADOR - FLEXTUENTI</v>
          </cell>
          <cell r="Y5393" t="str">
            <v>CALLE 28 DE JUNIO S/N Y GARCIA MORENO ENTRADA LLANO GRANDE</v>
          </cell>
        </row>
        <row r="5394">
          <cell r="A5394" t="str">
            <v>WS414639053</v>
          </cell>
          <cell r="B5394">
            <v>492395</v>
          </cell>
          <cell r="C5394" t="str">
            <v>WS414639053</v>
          </cell>
          <cell r="D5394" t="str">
            <v>FLEXTUENTI</v>
          </cell>
          <cell r="E5394" t="str">
            <v>DESPACHO</v>
          </cell>
          <cell r="F5394" t="str">
            <v>NORMAL</v>
          </cell>
          <cell r="G5394" t="str">
            <v>031080414639053</v>
          </cell>
          <cell r="H5394">
            <v>44935</v>
          </cell>
          <cell r="I5394" t="str">
            <v>ENTREGADO</v>
          </cell>
          <cell r="J5394">
            <v>44942</v>
          </cell>
          <cell r="K5394" t="str">
            <v>Gardenia Sanchez</v>
          </cell>
          <cell r="L5394" t="str">
            <v>LA MANA AV 19 DE MAYO SN CALLE LOS ALAMOS</v>
          </cell>
          <cell r="M5394" t="str">
            <v>0504538349</v>
          </cell>
          <cell r="N5394" t="str">
            <v>0994508146/0994508146</v>
          </cell>
          <cell r="O5394" t="str">
            <v/>
          </cell>
          <cell r="P5394" t="str">
            <v>LA MANA</v>
          </cell>
          <cell r="Q5394" t="str">
            <v>LA MANA</v>
          </cell>
          <cell r="R5394" t="str">
            <v>COTOPAXI</v>
          </cell>
          <cell r="T5394" t="str">
            <v>TRAMACO</v>
          </cell>
          <cell r="U5394" t="str">
            <v>FLEXNETUIO_PROVINCIA</v>
          </cell>
          <cell r="V5394">
            <v>1</v>
          </cell>
          <cell r="W5394">
            <v>1</v>
          </cell>
          <cell r="X5394" t="str">
            <v>FLEXNET ECUADOR - FLEXTUENTI</v>
          </cell>
          <cell r="Y5394" t="str">
            <v>CALLE 28 DE JUNIO S/N Y GARCIA MORENO ENTRADA LLANO GRANDE</v>
          </cell>
        </row>
        <row r="5395">
          <cell r="A5395" t="str">
            <v>WS414639224</v>
          </cell>
          <cell r="B5395">
            <v>492396</v>
          </cell>
          <cell r="C5395" t="str">
            <v>WS414639224</v>
          </cell>
          <cell r="D5395" t="str">
            <v>FLEXTUENTI</v>
          </cell>
          <cell r="E5395" t="str">
            <v>DESPACHO</v>
          </cell>
          <cell r="F5395" t="str">
            <v>NORMAL</v>
          </cell>
          <cell r="G5395" t="str">
            <v>IC4333</v>
          </cell>
          <cell r="H5395">
            <v>44935</v>
          </cell>
          <cell r="I5395" t="str">
            <v>ENTREGADO</v>
          </cell>
          <cell r="J5395">
            <v>44936</v>
          </cell>
          <cell r="K5395" t="str">
            <v>Angelo Damian Calderon Zambrano</v>
          </cell>
          <cell r="L5395" t="str">
            <v>RICAURTE VIA SAN MIGUEL SN CALLE VIA SAN MIGUEL</v>
          </cell>
          <cell r="M5395" t="str">
            <v>0150315562</v>
          </cell>
          <cell r="N5395" t="str">
            <v>0963129688/0963129688</v>
          </cell>
          <cell r="O5395" t="str">
            <v/>
          </cell>
          <cell r="P5395" t="str">
            <v>CUENCA</v>
          </cell>
          <cell r="Q5395" t="str">
            <v>CUENCA</v>
          </cell>
          <cell r="R5395" t="str">
            <v>AZUAY</v>
          </cell>
          <cell r="T5395" t="str">
            <v>ITSACOURIER</v>
          </cell>
          <cell r="U5395" t="str">
            <v>FLEXNETUIO_PROVINCIA</v>
          </cell>
          <cell r="V5395">
            <v>1</v>
          </cell>
          <cell r="W5395">
            <v>1</v>
          </cell>
          <cell r="X5395" t="str">
            <v>FLEXNET ECUADOR - FLEXTUENTI</v>
          </cell>
          <cell r="Y5395" t="str">
            <v>CALLE 28 DE JUNIO S/N Y GARCIA MORENO ENTRADA LLANO GRANDE</v>
          </cell>
        </row>
        <row r="5396">
          <cell r="A5396" t="str">
            <v>414639217</v>
          </cell>
          <cell r="B5396">
            <v>492397</v>
          </cell>
          <cell r="C5396" t="str">
            <v>414639217</v>
          </cell>
          <cell r="D5396" t="str">
            <v>FLEXTUENTI</v>
          </cell>
          <cell r="E5396" t="str">
            <v>DESPACHO</v>
          </cell>
          <cell r="F5396" t="str">
            <v>DERIVADO PICK UP</v>
          </cell>
          <cell r="G5396" t="str">
            <v>031080414639217</v>
          </cell>
          <cell r="H5396">
            <v>44935</v>
          </cell>
          <cell r="I5396" t="str">
            <v>ENTREGADO</v>
          </cell>
          <cell r="J5396">
            <v>44937</v>
          </cell>
          <cell r="K5396" t="str">
            <v>Lider Leonardo Lucas zambrano</v>
          </cell>
          <cell r="L5396" t="str">
            <v>OFICINA TRAMACO EL CARMEN</v>
          </cell>
          <cell r="M5396" t="str">
            <v>1307361806</v>
          </cell>
          <cell r="N5396" t="str">
            <v>0981673866/0981603436</v>
          </cell>
          <cell r="O5396" t="str">
            <v/>
          </cell>
          <cell r="P5396" t="str">
            <v>EL CARMEN</v>
          </cell>
          <cell r="Q5396" t="str">
            <v>EL CARMEN</v>
          </cell>
          <cell r="R5396" t="str">
            <v>MANABI</v>
          </cell>
          <cell r="T5396" t="str">
            <v>TRAMACO</v>
          </cell>
          <cell r="U5396" t="str">
            <v>FLEXNETUIO_PROVINCIA</v>
          </cell>
          <cell r="V5396">
            <v>1</v>
          </cell>
          <cell r="W5396">
            <v>1</v>
          </cell>
          <cell r="X5396" t="str">
            <v>FLEXNET ECUADOR - FLEXTUENTI</v>
          </cell>
          <cell r="Y5396" t="str">
            <v>CALLE 28 DE JUNIO S/N Y GARCIA MORENO ENTRADA LLANO GRANDE</v>
          </cell>
        </row>
        <row r="5397">
          <cell r="A5397" t="str">
            <v>414639285</v>
          </cell>
          <cell r="B5397">
            <v>492398</v>
          </cell>
          <cell r="C5397" t="str">
            <v>414639285</v>
          </cell>
          <cell r="D5397" t="str">
            <v>FLEXTUENTI</v>
          </cell>
          <cell r="E5397" t="str">
            <v>DESPACHO</v>
          </cell>
          <cell r="F5397" t="str">
            <v>NORMAL</v>
          </cell>
          <cell r="G5397" t="str">
            <v>FT78527</v>
          </cell>
          <cell r="H5397">
            <v>44935</v>
          </cell>
          <cell r="I5397" t="str">
            <v>ENTREGADO</v>
          </cell>
          <cell r="J5397">
            <v>44936</v>
          </cell>
          <cell r="K5397" t="str">
            <v>Carlos Nicolalde</v>
          </cell>
          <cell r="L5397" t="str">
            <v>SAMBORONDON    AV LEON FEBRES CORDERO  SN  SN</v>
          </cell>
          <cell r="M5397" t="str">
            <v>0930712757</v>
          </cell>
          <cell r="N5397" t="str">
            <v>0983406523/0967788799</v>
          </cell>
          <cell r="O5397" t="str">
            <v/>
          </cell>
          <cell r="P5397" t="str">
            <v>SAMBORONDON</v>
          </cell>
          <cell r="Q5397" t="str">
            <v>SAMBORONDON</v>
          </cell>
          <cell r="R5397" t="str">
            <v>GUAYAS</v>
          </cell>
          <cell r="T5397" t="str">
            <v>ITSACOURIER</v>
          </cell>
          <cell r="U5397" t="str">
            <v>FLEXNETUIO_GYE</v>
          </cell>
          <cell r="V5397">
            <v>1</v>
          </cell>
          <cell r="W5397">
            <v>1</v>
          </cell>
          <cell r="X5397" t="str">
            <v>FLEXNET ECUADOR - FLEXTUENTI</v>
          </cell>
          <cell r="Y5397" t="str">
            <v>CALLE 28 DE JUNIO S/N Y GARCIA MORENO ENTRADA LLANO GRANDE</v>
          </cell>
        </row>
        <row r="5398">
          <cell r="A5398" t="str">
            <v>414639301</v>
          </cell>
          <cell r="B5398">
            <v>492399</v>
          </cell>
          <cell r="C5398" t="str">
            <v>414639301</v>
          </cell>
          <cell r="D5398" t="str">
            <v>FLEXTUENTI</v>
          </cell>
          <cell r="E5398" t="str">
            <v>DESPACHO</v>
          </cell>
          <cell r="F5398" t="str">
            <v>DERIVADO PICK UP</v>
          </cell>
          <cell r="G5398" t="str">
            <v>031080414639301</v>
          </cell>
          <cell r="H5398">
            <v>44935</v>
          </cell>
          <cell r="I5398" t="str">
            <v>ENTREGADO</v>
          </cell>
          <cell r="J5398">
            <v>44936</v>
          </cell>
          <cell r="K5398" t="str">
            <v>Marilin Rachetth Chila Valdez</v>
          </cell>
          <cell r="L5398" t="str">
            <v>OFICINA TRAMACO QUININDE</v>
          </cell>
          <cell r="M5398" t="str">
            <v>0850647702</v>
          </cell>
          <cell r="N5398" t="str">
            <v>0985179103/0995146092</v>
          </cell>
          <cell r="O5398" t="str">
            <v/>
          </cell>
          <cell r="P5398" t="str">
            <v>QUININDE</v>
          </cell>
          <cell r="Q5398" t="str">
            <v>QUININDE</v>
          </cell>
          <cell r="R5398" t="str">
            <v>ESMERALDAS</v>
          </cell>
          <cell r="T5398" t="str">
            <v>TRAMACO</v>
          </cell>
          <cell r="U5398" t="str">
            <v>FLEXNETUIO_PROVINCIA</v>
          </cell>
          <cell r="V5398">
            <v>1</v>
          </cell>
          <cell r="W5398">
            <v>1</v>
          </cell>
          <cell r="X5398" t="str">
            <v>FLEXNET ECUADOR - FLEXTUENTI</v>
          </cell>
          <cell r="Y5398" t="str">
            <v>CALLE 28 DE JUNIO S/N Y GARCIA MORENO ENTRADA LLANO GRANDE</v>
          </cell>
        </row>
        <row r="5399">
          <cell r="A5399" t="str">
            <v>414639307</v>
          </cell>
          <cell r="B5399">
            <v>492400</v>
          </cell>
          <cell r="C5399" t="str">
            <v>414639307</v>
          </cell>
          <cell r="D5399" t="str">
            <v>FLEXTUENTI</v>
          </cell>
          <cell r="E5399" t="str">
            <v>DESPACHO</v>
          </cell>
          <cell r="F5399" t="str">
            <v>DERIVADO PICK UP</v>
          </cell>
          <cell r="G5399" t="str">
            <v>031080414639307</v>
          </cell>
          <cell r="H5399">
            <v>44935</v>
          </cell>
          <cell r="I5399" t="str">
            <v>DEVOLUCION_EN_PROCESO</v>
          </cell>
          <cell r="J5399">
            <v>44943</v>
          </cell>
          <cell r="K5399" t="str">
            <v>Carlos Castro</v>
          </cell>
          <cell r="L5399" t="str">
            <v>OFICINA TRAMACO PORTOVIEJO</v>
          </cell>
          <cell r="M5399" t="str">
            <v>1309107561</v>
          </cell>
          <cell r="N5399" t="str">
            <v>0987568782/0991533929</v>
          </cell>
          <cell r="O5399" t="str">
            <v/>
          </cell>
          <cell r="P5399" t="str">
            <v>PORTOVIEJO</v>
          </cell>
          <cell r="Q5399" t="str">
            <v>PORTOVIEJO</v>
          </cell>
          <cell r="R5399" t="str">
            <v>MANABI</v>
          </cell>
          <cell r="T5399" t="str">
            <v>TRAMACO</v>
          </cell>
          <cell r="U5399" t="str">
            <v>FLEXNETUIO_PROVINCIA</v>
          </cell>
          <cell r="V5399">
            <v>1</v>
          </cell>
          <cell r="W5399">
            <v>1</v>
          </cell>
          <cell r="X5399" t="str">
            <v>FLEXNET ECUADOR - FLEXTUENTI</v>
          </cell>
          <cell r="Y5399" t="str">
            <v>CALLE 28 DE JUNIO S/N Y GARCIA MORENO ENTRADA LLANO GRANDE</v>
          </cell>
        </row>
        <row r="5400">
          <cell r="A5400" t="str">
            <v>414639322</v>
          </cell>
          <cell r="B5400">
            <v>492401</v>
          </cell>
          <cell r="C5400" t="str">
            <v>414639322</v>
          </cell>
          <cell r="D5400" t="str">
            <v>FLEXTUENTI</v>
          </cell>
          <cell r="E5400" t="str">
            <v>DESPACHO</v>
          </cell>
          <cell r="F5400" t="str">
            <v>NORMAL</v>
          </cell>
          <cell r="G5400" t="str">
            <v>031080414639322</v>
          </cell>
          <cell r="H5400">
            <v>44935</v>
          </cell>
          <cell r="I5400" t="str">
            <v>ENTREGADO</v>
          </cell>
          <cell r="J5400">
            <v>44936</v>
          </cell>
          <cell r="K5400" t="str">
            <v>Andrea Zamora</v>
          </cell>
          <cell r="L5400" t="str">
            <v>MILAGRO  CALLE SIMON BOLIVAR N614 ENTRE CALLES 24 DE MAYO Y CHIMBORAZO</v>
          </cell>
          <cell r="M5400" t="str">
            <v>0955542162</v>
          </cell>
          <cell r="N5400" t="str">
            <v>0982491781/0963226586</v>
          </cell>
          <cell r="O5400" t="str">
            <v/>
          </cell>
          <cell r="P5400" t="str">
            <v>MILAGRO</v>
          </cell>
          <cell r="Q5400" t="str">
            <v>MILAGRO</v>
          </cell>
          <cell r="R5400" t="str">
            <v>GUAYAS</v>
          </cell>
          <cell r="T5400" t="str">
            <v>TRAMACO</v>
          </cell>
          <cell r="U5400" t="str">
            <v>FLEXNETUIO_PROVINCIA</v>
          </cell>
          <cell r="V5400">
            <v>1</v>
          </cell>
          <cell r="W5400">
            <v>1</v>
          </cell>
          <cell r="X5400" t="str">
            <v>FLEXNET ECUADOR - FLEXTUENTI</v>
          </cell>
          <cell r="Y5400" t="str">
            <v>CALLE 28 DE JUNIO S/N Y GARCIA MORENO ENTRADA LLANO GRANDE</v>
          </cell>
        </row>
        <row r="5401">
          <cell r="A5401" t="str">
            <v>414639355</v>
          </cell>
          <cell r="B5401">
            <v>492402</v>
          </cell>
          <cell r="C5401" t="str">
            <v>414639355</v>
          </cell>
          <cell r="D5401" t="str">
            <v>FLEXTUENTI</v>
          </cell>
          <cell r="E5401" t="str">
            <v>DESPACHO</v>
          </cell>
          <cell r="F5401" t="str">
            <v>NORMAL</v>
          </cell>
          <cell r="G5401" t="str">
            <v>FT78459</v>
          </cell>
          <cell r="H5401">
            <v>44935</v>
          </cell>
          <cell r="I5401" t="str">
            <v>ENTREGADO</v>
          </cell>
          <cell r="J5401">
            <v>44936</v>
          </cell>
          <cell r="K5401" t="str">
            <v>Christian Holguin</v>
          </cell>
          <cell r="L5401" t="str">
            <v>OLMEDOA A CALLE MANABI  N323 ENTRE CALLES CHILE Y ELOY ALFARO</v>
          </cell>
          <cell r="M5401" t="str">
            <v>0923094114</v>
          </cell>
          <cell r="N5401" t="str">
            <v>0992286473/0978785855</v>
          </cell>
          <cell r="O5401" t="str">
            <v/>
          </cell>
          <cell r="P5401" t="str">
            <v>GUAYAQUIL</v>
          </cell>
          <cell r="Q5401" t="str">
            <v>GUAYAQUIL</v>
          </cell>
          <cell r="R5401" t="str">
            <v>GUAYAS</v>
          </cell>
          <cell r="T5401" t="str">
            <v>ITSACOURIER</v>
          </cell>
          <cell r="U5401" t="str">
            <v>FLEXNETUIO_GYE</v>
          </cell>
          <cell r="V5401">
            <v>1</v>
          </cell>
          <cell r="W5401">
            <v>1</v>
          </cell>
          <cell r="X5401" t="str">
            <v>FLEXNET ECUADOR - FLEXTUENTI</v>
          </cell>
          <cell r="Y5401" t="str">
            <v>CALLE 28 DE JUNIO S/N Y GARCIA MORENO ENTRADA LLANO GRANDE</v>
          </cell>
        </row>
        <row r="5402">
          <cell r="A5402" t="str">
            <v>414639358</v>
          </cell>
          <cell r="B5402">
            <v>492403</v>
          </cell>
          <cell r="C5402" t="str">
            <v>414639358</v>
          </cell>
          <cell r="D5402" t="str">
            <v>FLEXTUENTI</v>
          </cell>
          <cell r="E5402" t="str">
            <v>DESPACHO</v>
          </cell>
          <cell r="F5402" t="str">
            <v>NORMAL</v>
          </cell>
          <cell r="G5402" t="str">
            <v>FT78458</v>
          </cell>
          <cell r="H5402">
            <v>44935</v>
          </cell>
          <cell r="I5402" t="str">
            <v>ENTREGADO</v>
          </cell>
          <cell r="J5402">
            <v>44936</v>
          </cell>
          <cell r="K5402" t="str">
            <v>Vanessa Pezo</v>
          </cell>
          <cell r="L5402" t="str">
            <v>TARQUI AV 1B NE MNZ 4 VILLA 17 14 AVO CJON 19B NE</v>
          </cell>
          <cell r="M5402" t="str">
            <v>0944012822</v>
          </cell>
          <cell r="N5402" t="str">
            <v>0991281398/0959890538</v>
          </cell>
          <cell r="O5402" t="str">
            <v/>
          </cell>
          <cell r="P5402" t="str">
            <v>GUAYAQUIL</v>
          </cell>
          <cell r="Q5402" t="str">
            <v>GUAYAQUIL</v>
          </cell>
          <cell r="R5402" t="str">
            <v>GUAYAS</v>
          </cell>
          <cell r="T5402" t="str">
            <v>ITSACOURIER</v>
          </cell>
          <cell r="U5402" t="str">
            <v>FLEXNETUIO_GYE</v>
          </cell>
          <cell r="V5402">
            <v>1</v>
          </cell>
          <cell r="W5402">
            <v>1</v>
          </cell>
          <cell r="X5402" t="str">
            <v>FLEXNET ECUADOR - FLEXTUENTI</v>
          </cell>
          <cell r="Y5402" t="str">
            <v>CALLE 28 DE JUNIO S/N Y GARCIA MORENO ENTRADA LLANO GRANDE</v>
          </cell>
        </row>
        <row r="5403">
          <cell r="A5403" t="str">
            <v>414639363</v>
          </cell>
          <cell r="B5403">
            <v>492404</v>
          </cell>
          <cell r="C5403" t="str">
            <v>414639363</v>
          </cell>
          <cell r="D5403" t="str">
            <v>FLEXTUENTI</v>
          </cell>
          <cell r="E5403" t="str">
            <v>DESPACHO</v>
          </cell>
          <cell r="F5403" t="str">
            <v>NORMAL</v>
          </cell>
          <cell r="G5403" t="str">
            <v>FT78457</v>
          </cell>
          <cell r="H5403">
            <v>44935</v>
          </cell>
          <cell r="I5403" t="str">
            <v>ENTREGADO</v>
          </cell>
          <cell r="J5403">
            <v>44936</v>
          </cell>
          <cell r="K5403" t="str">
            <v>JOSE ANDRES TERAN TORRES</v>
          </cell>
          <cell r="L5403" t="str">
            <v>TARQUI  CALLE QUINTA 603 LAS MONJAS</v>
          </cell>
          <cell r="M5403" t="str">
            <v>0920196375</v>
          </cell>
          <cell r="N5403" t="str">
            <v>0967233502/0993332301</v>
          </cell>
          <cell r="O5403" t="str">
            <v/>
          </cell>
          <cell r="P5403" t="str">
            <v>GUAYAQUIL</v>
          </cell>
          <cell r="Q5403" t="str">
            <v>GUAYAQUIL</v>
          </cell>
          <cell r="R5403" t="str">
            <v>GUAYAS</v>
          </cell>
          <cell r="T5403" t="str">
            <v>ITSACOURIER</v>
          </cell>
          <cell r="U5403" t="str">
            <v>FLEXNETUIO_GYE</v>
          </cell>
          <cell r="V5403">
            <v>1</v>
          </cell>
          <cell r="W5403">
            <v>1</v>
          </cell>
          <cell r="X5403" t="str">
            <v>FLEXNET ECUADOR - FLEXTUENTI</v>
          </cell>
          <cell r="Y5403" t="str">
            <v>CALLE 28 DE JUNIO S/N Y GARCIA MORENO ENTRADA LLANO GRANDE</v>
          </cell>
        </row>
        <row r="5404">
          <cell r="A5404" t="str">
            <v>414639365</v>
          </cell>
          <cell r="B5404">
            <v>492405</v>
          </cell>
          <cell r="C5404" t="str">
            <v>414639365</v>
          </cell>
          <cell r="D5404" t="str">
            <v>FLEXTUENTI</v>
          </cell>
          <cell r="E5404" t="str">
            <v>DESPACHO</v>
          </cell>
          <cell r="F5404" t="str">
            <v>NORMAL</v>
          </cell>
          <cell r="G5404" t="str">
            <v>FT78405</v>
          </cell>
          <cell r="H5404">
            <v>44935</v>
          </cell>
          <cell r="I5404" t="str">
            <v>ENTREGADO</v>
          </cell>
          <cell r="J5404">
            <v>44938</v>
          </cell>
          <cell r="K5404" t="str">
            <v>Santiago Antonio Armas Veliz</v>
          </cell>
          <cell r="L5404" t="str">
            <v>CENTRO HISTORICO  GALAPAGOS N11 33 VENEZUELA</v>
          </cell>
          <cell r="M5404" t="str">
            <v>1716414006</v>
          </cell>
          <cell r="N5404" t="str">
            <v>0995760006/0998630613</v>
          </cell>
          <cell r="O5404" t="str">
            <v/>
          </cell>
          <cell r="P5404" t="str">
            <v>QUITO</v>
          </cell>
          <cell r="Q5404" t="str">
            <v>QUITO</v>
          </cell>
          <cell r="R5404" t="str">
            <v>PICHINCHA</v>
          </cell>
          <cell r="T5404" t="str">
            <v>FLEXTRANS UIO</v>
          </cell>
          <cell r="U5404" t="str">
            <v>FLEXNETUIO_LOCAL</v>
          </cell>
          <cell r="V5404">
            <v>1</v>
          </cell>
          <cell r="W5404">
            <v>1</v>
          </cell>
          <cell r="X5404" t="str">
            <v>FLEXNET ECUADOR - FLEXTUENTI</v>
          </cell>
          <cell r="Y5404" t="str">
            <v>CALLE 28 DE JUNIO S/N Y GARCIA MORENO ENTRADA LLANO GRANDE</v>
          </cell>
        </row>
        <row r="5405">
          <cell r="A5405" t="str">
            <v>414609880</v>
          </cell>
          <cell r="B5405">
            <v>492332</v>
          </cell>
          <cell r="C5405" t="str">
            <v>414609880</v>
          </cell>
          <cell r="D5405" t="str">
            <v>FLEXTUENTI</v>
          </cell>
          <cell r="E5405" t="str">
            <v>DESPACHO</v>
          </cell>
          <cell r="F5405" t="str">
            <v>NORMAL</v>
          </cell>
          <cell r="G5405" t="str">
            <v>031080414609880</v>
          </cell>
          <cell r="H5405">
            <v>44935</v>
          </cell>
          <cell r="I5405" t="str">
            <v>INCIDENCIA</v>
          </cell>
          <cell r="J5405">
            <v>44944</v>
          </cell>
          <cell r="K5405" t="str">
            <v>Luis Fernando Gutierrez Guajala</v>
          </cell>
          <cell r="L5405" t="str">
            <v>EL SAGRARIO (LO) AV MANUEL CARRION PINZANO CASA 12  CALLE EDUARDO UNDA</v>
          </cell>
          <cell r="M5405" t="str">
            <v>1720506854</v>
          </cell>
          <cell r="N5405" t="str">
            <v>0980797768/0981378129</v>
          </cell>
          <cell r="O5405" t="str">
            <v/>
          </cell>
          <cell r="P5405" t="str">
            <v>LOJA</v>
          </cell>
          <cell r="Q5405" t="str">
            <v>LOJA</v>
          </cell>
          <cell r="R5405" t="str">
            <v>LOJA</v>
          </cell>
          <cell r="T5405" t="str">
            <v>TRAMACO</v>
          </cell>
          <cell r="U5405" t="str">
            <v>FLEXNETUIO_PROVINCIA</v>
          </cell>
          <cell r="V5405">
            <v>1</v>
          </cell>
          <cell r="W5405">
            <v>1</v>
          </cell>
          <cell r="X5405" t="str">
            <v>FLEXNET ECUADOR - FLEXTUENTI</v>
          </cell>
          <cell r="Y5405" t="str">
            <v>CALLE 28 DE JUNIO S/N Y GARCIA MORENO ENTRADA LLANO GRANDE</v>
          </cell>
        </row>
        <row r="5406">
          <cell r="A5406" t="str">
            <v>414609925</v>
          </cell>
          <cell r="B5406">
            <v>492333</v>
          </cell>
          <cell r="C5406" t="str">
            <v>414609925</v>
          </cell>
          <cell r="D5406" t="str">
            <v>FLEXTUENTI</v>
          </cell>
          <cell r="E5406" t="str">
            <v>DESPACHO</v>
          </cell>
          <cell r="F5406" t="str">
            <v>NORMAL</v>
          </cell>
          <cell r="G5406" t="str">
            <v>FT78419</v>
          </cell>
          <cell r="H5406">
            <v>44935</v>
          </cell>
          <cell r="I5406" t="str">
            <v>ENTREGADO</v>
          </cell>
          <cell r="J5406">
            <v>44937</v>
          </cell>
          <cell r="K5406" t="str">
            <v>Katherine magily Ramos</v>
          </cell>
          <cell r="L5406" t="str">
            <v>GUAMANI  CALLE S53 MZ 32  CALLE E9B</v>
          </cell>
          <cell r="M5406" t="str">
            <v>1723688832</v>
          </cell>
          <cell r="N5406" t="str">
            <v>0984538615/0939652361</v>
          </cell>
          <cell r="O5406" t="str">
            <v/>
          </cell>
          <cell r="P5406" t="str">
            <v>QUITO</v>
          </cell>
          <cell r="Q5406" t="str">
            <v>QUITO</v>
          </cell>
          <cell r="R5406" t="str">
            <v>PICHINCHA</v>
          </cell>
          <cell r="T5406" t="str">
            <v>FLEXTRANS UIO</v>
          </cell>
          <cell r="U5406" t="str">
            <v>FLEXNETUIO_LOCAL</v>
          </cell>
          <cell r="V5406">
            <v>1</v>
          </cell>
          <cell r="W5406">
            <v>1</v>
          </cell>
          <cell r="X5406" t="str">
            <v>FLEXNET ECUADOR - FLEXTUENTI</v>
          </cell>
          <cell r="Y5406" t="str">
            <v>CALLE 28 DE JUNIO S/N Y GARCIA MORENO ENTRADA LLANO GRANDE</v>
          </cell>
        </row>
        <row r="5407">
          <cell r="A5407" t="str">
            <v>414609942</v>
          </cell>
          <cell r="B5407">
            <v>492334</v>
          </cell>
          <cell r="C5407" t="str">
            <v>414609942</v>
          </cell>
          <cell r="D5407" t="str">
            <v>FLEXTUENTI</v>
          </cell>
          <cell r="E5407" t="str">
            <v>DESPACHO</v>
          </cell>
          <cell r="F5407" t="str">
            <v>NORMAL</v>
          </cell>
          <cell r="G5407" t="str">
            <v>031080414609942</v>
          </cell>
          <cell r="H5407">
            <v>44935</v>
          </cell>
          <cell r="I5407" t="str">
            <v>ENTREGADO</v>
          </cell>
          <cell r="J5407">
            <v>44937</v>
          </cell>
          <cell r="K5407" t="str">
            <v>Ricardo moroni Salazar valle</v>
          </cell>
          <cell r="L5407" t="str">
            <v>PLAYAS  AV 15 DE AGOSTO SN CALLE PAQUISHA</v>
          </cell>
          <cell r="M5407" t="str">
            <v>0917210544</v>
          </cell>
          <cell r="N5407" t="str">
            <v>0999470337/0962040823</v>
          </cell>
          <cell r="O5407" t="str">
            <v/>
          </cell>
          <cell r="P5407" t="str">
            <v>PLAYAS</v>
          </cell>
          <cell r="Q5407" t="str">
            <v>PLAYAS</v>
          </cell>
          <cell r="R5407" t="str">
            <v>GUAYAS</v>
          </cell>
          <cell r="T5407" t="str">
            <v>TRAMACO</v>
          </cell>
          <cell r="U5407" t="str">
            <v>FLEXNETUIO_PROVINCIA</v>
          </cell>
          <cell r="V5407">
            <v>1</v>
          </cell>
          <cell r="W5407">
            <v>1</v>
          </cell>
          <cell r="X5407" t="str">
            <v>FLEXNET ECUADOR - FLEXTUENTI</v>
          </cell>
          <cell r="Y5407" t="str">
            <v>CALLE 28 DE JUNIO S/N Y GARCIA MORENO ENTRADA LLANO GRANDE</v>
          </cell>
        </row>
        <row r="5408">
          <cell r="A5408" t="str">
            <v>414609986</v>
          </cell>
          <cell r="B5408">
            <v>492335</v>
          </cell>
          <cell r="C5408" t="str">
            <v>414609986</v>
          </cell>
          <cell r="D5408" t="str">
            <v>FLEXTUENTI</v>
          </cell>
          <cell r="E5408" t="str">
            <v>DESPACHO</v>
          </cell>
          <cell r="F5408" t="str">
            <v>NORMAL</v>
          </cell>
          <cell r="G5408" t="str">
            <v>031080414609986</v>
          </cell>
          <cell r="H5408">
            <v>44935</v>
          </cell>
          <cell r="I5408" t="str">
            <v>ENTREGADO</v>
          </cell>
          <cell r="J5408">
            <v>44936</v>
          </cell>
          <cell r="K5408" t="str">
            <v>Andrea Salgado</v>
          </cell>
          <cell r="L5408" t="str">
            <v>CHIGUILPE  AV LA LORENA  CASA C31  AV DE LAS AMERICAS</v>
          </cell>
          <cell r="M5408" t="str">
            <v>1718733221</v>
          </cell>
          <cell r="N5408" t="str">
            <v>0939793304/0984485600</v>
          </cell>
          <cell r="O5408" t="str">
            <v/>
          </cell>
          <cell r="P5408" t="str">
            <v>SANTO DOMINGO</v>
          </cell>
          <cell r="Q5408" t="str">
            <v>SANTO DOMINGO</v>
          </cell>
          <cell r="R5408" t="str">
            <v>SANTO DOMINGO DE LOS TSACHILAS</v>
          </cell>
          <cell r="T5408" t="str">
            <v>TRAMACO</v>
          </cell>
          <cell r="U5408" t="str">
            <v>FLEXNETUIO_PROVINCIA</v>
          </cell>
          <cell r="V5408">
            <v>1</v>
          </cell>
          <cell r="W5408">
            <v>1</v>
          </cell>
          <cell r="X5408" t="str">
            <v>FLEXNET ECUADOR - FLEXTUENTI</v>
          </cell>
          <cell r="Y5408" t="str">
            <v>CALLE 28 DE JUNIO S/N Y GARCIA MORENO ENTRADA LLANO GRANDE</v>
          </cell>
        </row>
        <row r="5409">
          <cell r="A5409" t="str">
            <v>414609990</v>
          </cell>
          <cell r="B5409">
            <v>492336</v>
          </cell>
          <cell r="C5409" t="str">
            <v>414609990</v>
          </cell>
          <cell r="D5409" t="str">
            <v>FLEXTUENTI</v>
          </cell>
          <cell r="E5409" t="str">
            <v>DESPACHO</v>
          </cell>
          <cell r="F5409" t="str">
            <v>NORMAL</v>
          </cell>
          <cell r="G5409" t="str">
            <v>031080414609990</v>
          </cell>
          <cell r="H5409">
            <v>44935</v>
          </cell>
          <cell r="I5409" t="str">
            <v>ENTREGADO</v>
          </cell>
          <cell r="J5409">
            <v>44936</v>
          </cell>
          <cell r="K5409" t="str">
            <v>Juan Domingo Astudillo Astudillo</v>
          </cell>
          <cell r="L5409" t="str">
            <v>BOLIVAR  ATAHUALPA  SN AV AZUAY</v>
          </cell>
          <cell r="M5409" t="str">
            <v>0705943835</v>
          </cell>
          <cell r="N5409" t="str">
            <v>0981863542/0999269909</v>
          </cell>
          <cell r="O5409" t="str">
            <v/>
          </cell>
          <cell r="P5409" t="str">
            <v>PASAJE</v>
          </cell>
          <cell r="Q5409" t="str">
            <v>PASAJE</v>
          </cell>
          <cell r="R5409" t="str">
            <v>EL ORO</v>
          </cell>
          <cell r="T5409" t="str">
            <v>TRAMACO</v>
          </cell>
          <cell r="U5409" t="str">
            <v>FLEXNETUIO_PROVINCIA</v>
          </cell>
          <cell r="V5409">
            <v>1</v>
          </cell>
          <cell r="W5409">
            <v>1</v>
          </cell>
          <cell r="X5409" t="str">
            <v>FLEXNET ECUADOR - FLEXTUENTI</v>
          </cell>
          <cell r="Y5409" t="str">
            <v>CALLE 28 DE JUNIO S/N Y GARCIA MORENO ENTRADA LLANO GRANDE</v>
          </cell>
        </row>
        <row r="5410">
          <cell r="A5410" t="str">
            <v>414609992</v>
          </cell>
          <cell r="B5410">
            <v>492337</v>
          </cell>
          <cell r="C5410" t="str">
            <v>414609992</v>
          </cell>
          <cell r="D5410" t="str">
            <v>FLEXTUENTI</v>
          </cell>
          <cell r="E5410" t="str">
            <v>DESPACHO</v>
          </cell>
          <cell r="F5410" t="str">
            <v>EXPRESS UIO</v>
          </cell>
          <cell r="G5410" t="str">
            <v>FEC45664</v>
          </cell>
          <cell r="H5410">
            <v>44935</v>
          </cell>
          <cell r="I5410" t="str">
            <v>ENTREGADO</v>
          </cell>
          <cell r="J5410">
            <v>44935</v>
          </cell>
          <cell r="K5410" t="str">
            <v>Karen Cevallos</v>
          </cell>
          <cell r="L5410" t="str">
            <v>EL CONDADO  CALLE K  N146  SN</v>
          </cell>
          <cell r="M5410" t="str">
            <v>1724078215</v>
          </cell>
          <cell r="N5410" t="str">
            <v>0962002426/0998366313</v>
          </cell>
          <cell r="O5410" t="str">
            <v/>
          </cell>
          <cell r="P5410" t="str">
            <v>QUITO</v>
          </cell>
          <cell r="Q5410" t="str">
            <v>QUITO</v>
          </cell>
          <cell r="R5410" t="str">
            <v>PICHINCHA</v>
          </cell>
          <cell r="T5410" t="str">
            <v>EXPRESSCON</v>
          </cell>
          <cell r="U5410" t="str">
            <v>FLEXNETUIO_LOCAL</v>
          </cell>
          <cell r="V5410">
            <v>1</v>
          </cell>
          <cell r="W5410">
            <v>1</v>
          </cell>
          <cell r="X5410" t="str">
            <v>FLEXNET ECUADOR - FLEXTUENTI</v>
          </cell>
          <cell r="Y5410" t="str">
            <v>CALLE 28 DE JUNIO S/N Y GARCIA MORENO ENTRADA LLANO GRANDE</v>
          </cell>
        </row>
        <row r="5411">
          <cell r="A5411" t="str">
            <v>414609993</v>
          </cell>
          <cell r="B5411">
            <v>492338</v>
          </cell>
          <cell r="C5411" t="str">
            <v>414609993</v>
          </cell>
          <cell r="D5411" t="str">
            <v>FLEXTUENTI</v>
          </cell>
          <cell r="E5411" t="str">
            <v>DESPACHO</v>
          </cell>
          <cell r="F5411" t="str">
            <v>NORMAL</v>
          </cell>
          <cell r="G5411" t="str">
            <v>031080414609993</v>
          </cell>
          <cell r="H5411">
            <v>44935</v>
          </cell>
          <cell r="I5411" t="str">
            <v>ENTREGADO</v>
          </cell>
          <cell r="J5411">
            <v>44936</v>
          </cell>
          <cell r="K5411" t="str">
            <v>JONH STEVEN Bravo luna</v>
          </cell>
          <cell r="L5411" t="str">
            <v>EL RECREO (GY)  CALLE 33  MZ O2 SL 13 CALLE  C15</v>
          </cell>
          <cell r="M5411" t="str">
            <v>0940520794</v>
          </cell>
          <cell r="N5411" t="str">
            <v>0981174348/0994200886</v>
          </cell>
          <cell r="O5411" t="str">
            <v/>
          </cell>
          <cell r="P5411" t="str">
            <v>DURAN</v>
          </cell>
          <cell r="Q5411" t="str">
            <v>DURAN</v>
          </cell>
          <cell r="R5411" t="str">
            <v>GUAYAS</v>
          </cell>
          <cell r="T5411" t="str">
            <v>TRAMACO</v>
          </cell>
          <cell r="U5411" t="str">
            <v>FLEXNETUIO_GYE</v>
          </cell>
          <cell r="V5411">
            <v>1</v>
          </cell>
          <cell r="W5411">
            <v>1</v>
          </cell>
          <cell r="X5411" t="str">
            <v>FLEXNET ECUADOR - FLEXTUENTI</v>
          </cell>
          <cell r="Y5411" t="str">
            <v>CALLE 28 DE JUNIO S/N Y GARCIA MORENO ENTRADA LLANO GRANDE</v>
          </cell>
        </row>
        <row r="5412">
          <cell r="A5412" t="str">
            <v>414609998</v>
          </cell>
          <cell r="B5412">
            <v>492339</v>
          </cell>
          <cell r="C5412" t="str">
            <v>414609998</v>
          </cell>
          <cell r="D5412" t="str">
            <v>FLEXTUENTI</v>
          </cell>
          <cell r="E5412" t="str">
            <v>DESPACHO</v>
          </cell>
          <cell r="F5412" t="str">
            <v>NORMAL</v>
          </cell>
          <cell r="G5412" t="str">
            <v>031080414609998</v>
          </cell>
          <cell r="H5412">
            <v>44935</v>
          </cell>
          <cell r="I5412" t="str">
            <v>ENTREGADO</v>
          </cell>
          <cell r="J5412">
            <v>44936</v>
          </cell>
          <cell r="K5412" t="str">
            <v>David Duenas</v>
          </cell>
          <cell r="L5412" t="str">
            <v>IZAMBA AV PEDRO VASCONEZ  SN CALLE ENRIQUE SANCHEZ</v>
          </cell>
          <cell r="M5412" t="str">
            <v>1804847018</v>
          </cell>
          <cell r="N5412" t="str">
            <v>0958830831/0958830831</v>
          </cell>
          <cell r="O5412" t="str">
            <v/>
          </cell>
          <cell r="P5412" t="str">
            <v>AMBATO</v>
          </cell>
          <cell r="Q5412" t="str">
            <v>AMBATO</v>
          </cell>
          <cell r="R5412" t="str">
            <v>TUNGURAHUA</v>
          </cell>
          <cell r="S5412" t="str">
            <v>AMBATO</v>
          </cell>
          <cell r="T5412" t="str">
            <v>TRAMACO</v>
          </cell>
          <cell r="U5412" t="str">
            <v>FLEXNETUIO_PROVINCIA</v>
          </cell>
          <cell r="V5412">
            <v>1</v>
          </cell>
          <cell r="W5412">
            <v>1</v>
          </cell>
          <cell r="X5412" t="str">
            <v>FLEXNET ECUADOR - FLEXTUENTI</v>
          </cell>
          <cell r="Y5412" t="str">
            <v>CALLE 28 DE JUNIO S/N Y GARCIA MORENO ENTRADA LLANO GRANDE</v>
          </cell>
        </row>
        <row r="5413">
          <cell r="A5413" t="str">
            <v>414609999</v>
          </cell>
          <cell r="B5413">
            <v>492340</v>
          </cell>
          <cell r="C5413" t="str">
            <v>414609999</v>
          </cell>
          <cell r="D5413" t="str">
            <v>FLEXTUENTI</v>
          </cell>
          <cell r="E5413" t="str">
            <v>DESPACHO</v>
          </cell>
          <cell r="F5413" t="str">
            <v>NORMAL</v>
          </cell>
          <cell r="G5413" t="str">
            <v>FT78418</v>
          </cell>
          <cell r="H5413">
            <v>44935</v>
          </cell>
          <cell r="I5413" t="str">
            <v>ENTREGADO</v>
          </cell>
          <cell r="J5413">
            <v>44936</v>
          </cell>
          <cell r="K5413" t="str">
            <v>Maria Belen Barzallo</v>
          </cell>
          <cell r="L5413" t="str">
            <v>QUITUMBE  S33D OE 2 158 QUIPU</v>
          </cell>
          <cell r="M5413" t="str">
            <v>1717795098</v>
          </cell>
          <cell r="N5413" t="str">
            <v>0983177402/0964117991</v>
          </cell>
          <cell r="O5413" t="str">
            <v/>
          </cell>
          <cell r="P5413" t="str">
            <v>QUITO</v>
          </cell>
          <cell r="Q5413" t="str">
            <v>QUITO</v>
          </cell>
          <cell r="R5413" t="str">
            <v>PICHINCHA</v>
          </cell>
          <cell r="U5413" t="str">
            <v>FLEXNETUIO_LOCAL</v>
          </cell>
          <cell r="V5413">
            <v>1</v>
          </cell>
          <cell r="W5413">
            <v>1</v>
          </cell>
          <cell r="X5413" t="str">
            <v>FLEXNET ECUADOR - FLEXTUENTI</v>
          </cell>
          <cell r="Y5413" t="str">
            <v>CALLE 28 DE JUNIO S/N Y GARCIA MORENO ENTRADA LLANO GRANDE</v>
          </cell>
        </row>
        <row r="5414">
          <cell r="A5414" t="str">
            <v>414610007</v>
          </cell>
          <cell r="B5414">
            <v>492341</v>
          </cell>
          <cell r="C5414" t="str">
            <v>414610007</v>
          </cell>
          <cell r="D5414" t="str">
            <v>FLEXTUENTI</v>
          </cell>
          <cell r="E5414" t="str">
            <v>DESPACHO</v>
          </cell>
          <cell r="F5414" t="str">
            <v>NORMAL</v>
          </cell>
          <cell r="G5414" t="str">
            <v>031080414610007</v>
          </cell>
          <cell r="H5414">
            <v>44935</v>
          </cell>
          <cell r="I5414" t="str">
            <v>ENTREGADO</v>
          </cell>
          <cell r="J5414">
            <v>44936</v>
          </cell>
          <cell r="K5414" t="str">
            <v>Lucia Paucar</v>
          </cell>
          <cell r="L5414" t="str">
            <v>HUACHI LORETO   AV EL REY  4 63 CALLE LOS ANDES</v>
          </cell>
          <cell r="M5414" t="str">
            <v>1803304177</v>
          </cell>
          <cell r="N5414" t="str">
            <v>0989005148/0993546680</v>
          </cell>
          <cell r="O5414" t="str">
            <v/>
          </cell>
          <cell r="P5414" t="str">
            <v>AMBATO</v>
          </cell>
          <cell r="Q5414" t="str">
            <v>AMBATO</v>
          </cell>
          <cell r="R5414" t="str">
            <v>TUNGURAHUA</v>
          </cell>
          <cell r="S5414" t="str">
            <v>AMBATO</v>
          </cell>
          <cell r="T5414" t="str">
            <v>TRAMACO</v>
          </cell>
          <cell r="U5414" t="str">
            <v>FLEXNETUIO_PROVINCIA</v>
          </cell>
          <cell r="V5414">
            <v>1</v>
          </cell>
          <cell r="W5414">
            <v>1</v>
          </cell>
          <cell r="X5414" t="str">
            <v>FLEXNET ECUADOR - FLEXTUENTI</v>
          </cell>
          <cell r="Y5414" t="str">
            <v>CALLE 28 DE JUNIO S/N Y GARCIA MORENO ENTRADA LLANO GRANDE</v>
          </cell>
        </row>
        <row r="5415">
          <cell r="A5415" t="str">
            <v>414610033</v>
          </cell>
          <cell r="B5415">
            <v>492342</v>
          </cell>
          <cell r="C5415" t="str">
            <v>414610033</v>
          </cell>
          <cell r="D5415" t="str">
            <v>FLEXTUENTI</v>
          </cell>
          <cell r="E5415" t="str">
            <v>DESPACHO</v>
          </cell>
          <cell r="F5415" t="str">
            <v>NORMAL</v>
          </cell>
          <cell r="G5415" t="str">
            <v>031080414610033</v>
          </cell>
          <cell r="H5415">
            <v>44935</v>
          </cell>
          <cell r="I5415" t="str">
            <v>ENTREGADO</v>
          </cell>
          <cell r="J5415">
            <v>44936</v>
          </cell>
          <cell r="K5415" t="str">
            <v>Melany Intriago</v>
          </cell>
          <cell r="L5415" t="str">
            <v>SUCRE (LO)   CALLE BENJAMIN PEREIRA N211 16  CALLE CARLOS ROMAN</v>
          </cell>
          <cell r="M5415" t="str">
            <v>1150731196</v>
          </cell>
          <cell r="N5415" t="str">
            <v>0988348812/0984474334</v>
          </cell>
          <cell r="O5415" t="str">
            <v/>
          </cell>
          <cell r="P5415" t="str">
            <v>LOJA</v>
          </cell>
          <cell r="Q5415" t="str">
            <v>LOJA</v>
          </cell>
          <cell r="R5415" t="str">
            <v>LOJA</v>
          </cell>
          <cell r="T5415" t="str">
            <v>TRAMACO</v>
          </cell>
          <cell r="U5415" t="str">
            <v>FLEXNETUIO_PROVINCIA</v>
          </cell>
          <cell r="V5415">
            <v>1</v>
          </cell>
          <cell r="W5415">
            <v>1</v>
          </cell>
          <cell r="X5415" t="str">
            <v>FLEXNET ECUADOR - FLEXTUENTI</v>
          </cell>
          <cell r="Y5415" t="str">
            <v>CALLE 28 DE JUNIO S/N Y GARCIA MORENO ENTRADA LLANO GRANDE</v>
          </cell>
        </row>
        <row r="5416">
          <cell r="A5416" t="str">
            <v>414610055</v>
          </cell>
          <cell r="B5416">
            <v>492343</v>
          </cell>
          <cell r="C5416" t="str">
            <v>414610055</v>
          </cell>
          <cell r="D5416" t="str">
            <v>FLEXTUENTI</v>
          </cell>
          <cell r="E5416" t="str">
            <v>DESPACHO</v>
          </cell>
          <cell r="F5416" t="str">
            <v>NORMAL</v>
          </cell>
          <cell r="G5416" t="str">
            <v>031080414610055</v>
          </cell>
          <cell r="H5416">
            <v>44935</v>
          </cell>
          <cell r="I5416" t="str">
            <v>ENTREGADO</v>
          </cell>
          <cell r="J5416">
            <v>44936</v>
          </cell>
          <cell r="K5416" t="str">
            <v>Ana Palma</v>
          </cell>
          <cell r="L5416" t="str">
            <v>12 DE MARZO  AV CHILE 502 AV QUITO</v>
          </cell>
          <cell r="M5416" t="str">
            <v>1308574134</v>
          </cell>
          <cell r="N5416" t="str">
            <v>0995568363/0994901206</v>
          </cell>
          <cell r="O5416" t="str">
            <v/>
          </cell>
          <cell r="P5416" t="str">
            <v>PORTOVIEJO</v>
          </cell>
          <cell r="Q5416" t="str">
            <v>PORTOVIEJO</v>
          </cell>
          <cell r="R5416" t="str">
            <v>MANABI</v>
          </cell>
          <cell r="T5416" t="str">
            <v>TRAMACO</v>
          </cell>
          <cell r="U5416" t="str">
            <v>FLEXNETUIO_PROVINCIA</v>
          </cell>
          <cell r="V5416">
            <v>1</v>
          </cell>
          <cell r="W5416">
            <v>1</v>
          </cell>
          <cell r="X5416" t="str">
            <v>FLEXNET ECUADOR - FLEXTUENTI</v>
          </cell>
          <cell r="Y5416" t="str">
            <v>CALLE 28 DE JUNIO S/N Y GARCIA MORENO ENTRADA LLANO GRANDE</v>
          </cell>
        </row>
        <row r="5417">
          <cell r="A5417" t="str">
            <v>414610095</v>
          </cell>
          <cell r="B5417">
            <v>492344</v>
          </cell>
          <cell r="C5417" t="str">
            <v>414610095</v>
          </cell>
          <cell r="D5417" t="str">
            <v>FLEXTUENTI</v>
          </cell>
          <cell r="E5417" t="str">
            <v>DESPACHO</v>
          </cell>
          <cell r="F5417" t="str">
            <v>EXPRESS UIO</v>
          </cell>
          <cell r="G5417" t="str">
            <v>FTS45344</v>
          </cell>
          <cell r="H5417">
            <v>44935</v>
          </cell>
          <cell r="I5417" t="str">
            <v>ENTREGADO</v>
          </cell>
          <cell r="J5417">
            <v>44935</v>
          </cell>
          <cell r="K5417" t="str">
            <v>Ronny Flores</v>
          </cell>
          <cell r="L5417" t="str">
            <v>MARISCAL SUCRE  AV 12 OCTUBRE  SN  CALLE VICENTE RAMON ROCA</v>
          </cell>
          <cell r="M5417" t="str">
            <v>1724186877</v>
          </cell>
          <cell r="N5417" t="str">
            <v>0989460823/0997323260</v>
          </cell>
          <cell r="O5417" t="str">
            <v/>
          </cell>
          <cell r="P5417" t="str">
            <v>QUITO</v>
          </cell>
          <cell r="Q5417" t="str">
            <v>QUITO</v>
          </cell>
          <cell r="R5417" t="str">
            <v>PICHINCHA</v>
          </cell>
          <cell r="T5417" t="str">
            <v>TRANSERVISS</v>
          </cell>
          <cell r="U5417" t="str">
            <v>FLEXNETUIO_LOCAL</v>
          </cell>
          <cell r="V5417">
            <v>1</v>
          </cell>
          <cell r="W5417">
            <v>1</v>
          </cell>
          <cell r="X5417" t="str">
            <v>FLEXNET ECUADOR - FLEXTUENTI</v>
          </cell>
          <cell r="Y5417" t="str">
            <v>CALLE 28 DE JUNIO S/N Y GARCIA MORENO ENTRADA LLANO GRANDE</v>
          </cell>
        </row>
        <row r="5418">
          <cell r="A5418" t="str">
            <v>414610108</v>
          </cell>
          <cell r="B5418">
            <v>492345</v>
          </cell>
          <cell r="C5418" t="str">
            <v>414610108</v>
          </cell>
          <cell r="D5418" t="str">
            <v>FLEXTUENTI</v>
          </cell>
          <cell r="E5418" t="str">
            <v>DESPACHO</v>
          </cell>
          <cell r="F5418" t="str">
            <v>NORMAL</v>
          </cell>
          <cell r="G5418" t="str">
            <v>FT78417</v>
          </cell>
          <cell r="H5418">
            <v>44935</v>
          </cell>
          <cell r="I5418" t="str">
            <v>ENTREGADO</v>
          </cell>
          <cell r="J5418">
            <v>44936</v>
          </cell>
          <cell r="K5418" t="str">
            <v>Marco Rosero</v>
          </cell>
          <cell r="L5418" t="str">
            <v>CARCELEN  PANAMERICANA NORTE SN CALLE DELHIERRO</v>
          </cell>
          <cell r="M5418" t="str">
            <v>1708239353</v>
          </cell>
          <cell r="N5418" t="str">
            <v>0987179444/0987135384</v>
          </cell>
          <cell r="O5418" t="str">
            <v/>
          </cell>
          <cell r="P5418" t="str">
            <v>QUITO</v>
          </cell>
          <cell r="Q5418" t="str">
            <v>QUITO</v>
          </cell>
          <cell r="R5418" t="str">
            <v>PICHINCHA</v>
          </cell>
          <cell r="U5418" t="str">
            <v>FLEXNETUIO_LOCAL</v>
          </cell>
          <cell r="V5418">
            <v>1</v>
          </cell>
          <cell r="W5418">
            <v>1</v>
          </cell>
          <cell r="X5418" t="str">
            <v>FLEXNET ECUADOR - FLEXTUENTI</v>
          </cell>
          <cell r="Y5418" t="str">
            <v>CALLE 28 DE JUNIO S/N Y GARCIA MORENO ENTRADA LLANO GRANDE</v>
          </cell>
        </row>
        <row r="5419">
          <cell r="A5419" t="str">
            <v>414610117</v>
          </cell>
          <cell r="B5419">
            <v>492346</v>
          </cell>
          <cell r="C5419" t="str">
            <v>414610117</v>
          </cell>
          <cell r="D5419" t="str">
            <v>FLEXTUENTI</v>
          </cell>
          <cell r="E5419" t="str">
            <v>DESPACHO</v>
          </cell>
          <cell r="F5419" t="str">
            <v>NORMAL</v>
          </cell>
          <cell r="G5419" t="str">
            <v>FT78416</v>
          </cell>
          <cell r="H5419">
            <v>44935</v>
          </cell>
          <cell r="I5419" t="str">
            <v>ENTREGADO</v>
          </cell>
          <cell r="J5419">
            <v>44936</v>
          </cell>
          <cell r="K5419" t="str">
            <v>Guillermo Lara</v>
          </cell>
          <cell r="L5419" t="str">
            <v>QUITUMBE  S33D OE 2 158 QUIPU</v>
          </cell>
          <cell r="M5419" t="str">
            <v>1723281356</v>
          </cell>
          <cell r="N5419" t="str">
            <v>0984922262/0983177402</v>
          </cell>
          <cell r="O5419" t="str">
            <v/>
          </cell>
          <cell r="P5419" t="str">
            <v>QUITO</v>
          </cell>
          <cell r="Q5419" t="str">
            <v>QUITO</v>
          </cell>
          <cell r="R5419" t="str">
            <v>PICHINCHA</v>
          </cell>
          <cell r="U5419" t="str">
            <v>FLEXNETUIO_LOCAL</v>
          </cell>
          <cell r="V5419">
            <v>1</v>
          </cell>
          <cell r="W5419">
            <v>1</v>
          </cell>
          <cell r="X5419" t="str">
            <v>FLEXNET ECUADOR - FLEXTUENTI</v>
          </cell>
          <cell r="Y5419" t="str">
            <v>CALLE 28 DE JUNIO S/N Y GARCIA MORENO ENTRADA LLANO GRANDE</v>
          </cell>
        </row>
        <row r="5420">
          <cell r="A5420" t="str">
            <v>414628528</v>
          </cell>
          <cell r="B5420">
            <v>492347</v>
          </cell>
          <cell r="C5420" t="str">
            <v>414628528</v>
          </cell>
          <cell r="D5420" t="str">
            <v>FLEXTUENTI</v>
          </cell>
          <cell r="E5420" t="str">
            <v>DESPACHO</v>
          </cell>
          <cell r="F5420" t="str">
            <v>EXPRESS UIO</v>
          </cell>
          <cell r="G5420" t="str">
            <v>FEC45663</v>
          </cell>
          <cell r="H5420">
            <v>44935</v>
          </cell>
          <cell r="I5420" t="str">
            <v>ENTREGADO</v>
          </cell>
          <cell r="J5420">
            <v>44935</v>
          </cell>
          <cell r="K5420" t="str">
            <v>Daniel Cabrera</v>
          </cell>
          <cell r="L5420" t="str">
            <v>KENNEDY CALLE BLAS RIVEROS N53 255  CALLE DE LOS PINOS</v>
          </cell>
          <cell r="M5420" t="str">
            <v>1002425732</v>
          </cell>
          <cell r="N5420" t="str">
            <v>0999725721/0995316813</v>
          </cell>
          <cell r="O5420" t="str">
            <v/>
          </cell>
          <cell r="P5420" t="str">
            <v>QUITO</v>
          </cell>
          <cell r="Q5420" t="str">
            <v>QUITO</v>
          </cell>
          <cell r="R5420" t="str">
            <v>PICHINCHA</v>
          </cell>
          <cell r="T5420" t="str">
            <v>EXPRESSCON</v>
          </cell>
          <cell r="U5420" t="str">
            <v>FLEXNETUIO_LOCAL</v>
          </cell>
          <cell r="V5420">
            <v>1</v>
          </cell>
          <cell r="W5420">
            <v>1</v>
          </cell>
          <cell r="X5420" t="str">
            <v>FLEXNET ECUADOR - FLEXTUENTI</v>
          </cell>
          <cell r="Y5420" t="str">
            <v>CALLE 28 DE JUNIO S/N Y GARCIA MORENO ENTRADA LLANO GRANDE</v>
          </cell>
        </row>
        <row r="5421">
          <cell r="A5421" t="str">
            <v>414628563</v>
          </cell>
          <cell r="B5421">
            <v>492348</v>
          </cell>
          <cell r="C5421" t="str">
            <v>414628563</v>
          </cell>
          <cell r="D5421" t="str">
            <v>FLEXTUENTI</v>
          </cell>
          <cell r="E5421" t="str">
            <v>DESPACHO</v>
          </cell>
          <cell r="F5421" t="str">
            <v>NORMAL</v>
          </cell>
          <cell r="G5421" t="str">
            <v>IC4329</v>
          </cell>
          <cell r="H5421">
            <v>44935</v>
          </cell>
          <cell r="I5421" t="str">
            <v>ENTREGADO</v>
          </cell>
          <cell r="J5421">
            <v>44936</v>
          </cell>
          <cell r="K5421" t="str">
            <v>Diego Barros</v>
          </cell>
          <cell r="L5421" t="str">
            <v>SAN SEBASTIAN  DE LOS PRIOSTES SN AV DE LOS CEREZOS</v>
          </cell>
          <cell r="M5421" t="str">
            <v>0102494952</v>
          </cell>
          <cell r="N5421" t="str">
            <v>0983322596/0993011507</v>
          </cell>
          <cell r="O5421" t="str">
            <v/>
          </cell>
          <cell r="P5421" t="str">
            <v>CUENCA</v>
          </cell>
          <cell r="Q5421" t="str">
            <v>CUENCA</v>
          </cell>
          <cell r="R5421" t="str">
            <v>AZUAY</v>
          </cell>
          <cell r="T5421" t="str">
            <v>ITSACOURIER</v>
          </cell>
          <cell r="U5421" t="str">
            <v>FLEXNETUIO_PROVINCIA</v>
          </cell>
          <cell r="V5421">
            <v>1</v>
          </cell>
          <cell r="W5421">
            <v>1</v>
          </cell>
          <cell r="X5421" t="str">
            <v>FLEXNET ECUADOR - FLEXTUENTI</v>
          </cell>
          <cell r="Y5421" t="str">
            <v>CALLE 28 DE JUNIO S/N Y GARCIA MORENO ENTRADA LLANO GRANDE</v>
          </cell>
        </row>
        <row r="5422">
          <cell r="A5422" t="str">
            <v>414628630</v>
          </cell>
          <cell r="B5422">
            <v>492349</v>
          </cell>
          <cell r="C5422" t="str">
            <v>414628630</v>
          </cell>
          <cell r="D5422" t="str">
            <v>FLEXTUENTI</v>
          </cell>
          <cell r="E5422" t="str">
            <v>DESPACHO</v>
          </cell>
          <cell r="F5422" t="str">
            <v>EXPRESS UIO</v>
          </cell>
          <cell r="G5422" t="str">
            <v>FEC45662</v>
          </cell>
          <cell r="H5422">
            <v>44935</v>
          </cell>
          <cell r="I5422" t="str">
            <v>ENTREGADO</v>
          </cell>
          <cell r="J5422">
            <v>44936</v>
          </cell>
          <cell r="K5422" t="str">
            <v>Elizabeth Anzules</v>
          </cell>
          <cell r="L5422" t="str">
            <v>CALDERON (PI) CALLE DE LOS GERANIOS CASA 21  CALLE 85</v>
          </cell>
          <cell r="M5422" t="str">
            <v>1715225643</v>
          </cell>
          <cell r="N5422" t="str">
            <v>0984517495/0998402654</v>
          </cell>
          <cell r="O5422" t="str">
            <v/>
          </cell>
          <cell r="P5422" t="str">
            <v>QUITO</v>
          </cell>
          <cell r="Q5422" t="str">
            <v>QUITO</v>
          </cell>
          <cell r="R5422" t="str">
            <v>PICHINCHA</v>
          </cell>
          <cell r="T5422" t="str">
            <v>EXPRESSCON</v>
          </cell>
          <cell r="U5422" t="str">
            <v>FLEXNETUIO_LOCAL</v>
          </cell>
          <cell r="V5422">
            <v>1</v>
          </cell>
          <cell r="W5422">
            <v>1</v>
          </cell>
          <cell r="X5422" t="str">
            <v>FLEXNET ECUADOR - FLEXTUENTI</v>
          </cell>
          <cell r="Y5422" t="str">
            <v>CALLE 28 DE JUNIO S/N Y GARCIA MORENO ENTRADA LLANO GRANDE</v>
          </cell>
        </row>
        <row r="5423">
          <cell r="A5423" t="str">
            <v>414628716</v>
          </cell>
          <cell r="B5423">
            <v>492350</v>
          </cell>
          <cell r="C5423" t="str">
            <v>414628716</v>
          </cell>
          <cell r="D5423" t="str">
            <v>FLEXTUENTI</v>
          </cell>
          <cell r="E5423" t="str">
            <v>DESPACHO</v>
          </cell>
          <cell r="F5423" t="str">
            <v>NORMAL</v>
          </cell>
          <cell r="G5423" t="str">
            <v>FT78415</v>
          </cell>
          <cell r="H5423">
            <v>44935</v>
          </cell>
          <cell r="I5423" t="str">
            <v>ENTREGADO</v>
          </cell>
          <cell r="J5423">
            <v>44936</v>
          </cell>
          <cell r="K5423" t="str">
            <v>Jose Luis Tipantuna</v>
          </cell>
          <cell r="L5423" t="str">
            <v>INAQUITO  AV RIO AMAZONAS  N 36 152 COREA</v>
          </cell>
          <cell r="M5423" t="str">
            <v>1719855437</v>
          </cell>
          <cell r="N5423" t="str">
            <v>0995601364/0995297170</v>
          </cell>
          <cell r="O5423" t="str">
            <v/>
          </cell>
          <cell r="P5423" t="str">
            <v>QUITO</v>
          </cell>
          <cell r="Q5423" t="str">
            <v>QUITO</v>
          </cell>
          <cell r="R5423" t="str">
            <v>PICHINCHA</v>
          </cell>
          <cell r="U5423" t="str">
            <v>FLEXNETUIO_LOCAL</v>
          </cell>
          <cell r="V5423">
            <v>1</v>
          </cell>
          <cell r="W5423">
            <v>1</v>
          </cell>
          <cell r="X5423" t="str">
            <v>FLEXNET ECUADOR - FLEXTUENTI</v>
          </cell>
          <cell r="Y5423" t="str">
            <v>CALLE 28 DE JUNIO S/N Y GARCIA MORENO ENTRADA LLANO GRANDE</v>
          </cell>
        </row>
        <row r="5424">
          <cell r="A5424" t="str">
            <v>414628720</v>
          </cell>
          <cell r="B5424">
            <v>492351</v>
          </cell>
          <cell r="C5424" t="str">
            <v>414628720</v>
          </cell>
          <cell r="D5424" t="str">
            <v>FLEXTUENTI</v>
          </cell>
          <cell r="E5424" t="str">
            <v>DESPACHO</v>
          </cell>
          <cell r="F5424" t="str">
            <v>NORMAL</v>
          </cell>
          <cell r="G5424" t="str">
            <v>FT78463</v>
          </cell>
          <cell r="H5424">
            <v>44935</v>
          </cell>
          <cell r="I5424" t="str">
            <v>ENTREGADO</v>
          </cell>
          <cell r="J5424">
            <v>44936</v>
          </cell>
          <cell r="K5424" t="str">
            <v>Ronni Merlin</v>
          </cell>
          <cell r="L5424" t="str">
            <v>TARQUI  PASEO DE ESPANA SN CALLE NUMA POMPILLO LLONA</v>
          </cell>
          <cell r="M5424" t="str">
            <v>0804905669</v>
          </cell>
          <cell r="N5424" t="str">
            <v>0981129339/0981129339</v>
          </cell>
          <cell r="O5424" t="str">
            <v/>
          </cell>
          <cell r="P5424" t="str">
            <v>GUAYAQUIL</v>
          </cell>
          <cell r="Q5424" t="str">
            <v>GUAYAQUIL</v>
          </cell>
          <cell r="R5424" t="str">
            <v>GUAYAS</v>
          </cell>
          <cell r="T5424" t="str">
            <v>ITSACOURIER</v>
          </cell>
          <cell r="U5424" t="str">
            <v>FLEXNETUIO_GYE</v>
          </cell>
          <cell r="V5424">
            <v>1</v>
          </cell>
          <cell r="W5424">
            <v>1</v>
          </cell>
          <cell r="X5424" t="str">
            <v>FLEXNET ECUADOR - FLEXTUENTI</v>
          </cell>
          <cell r="Y5424" t="str">
            <v>CALLE 28 DE JUNIO S/N Y GARCIA MORENO ENTRADA LLANO GRANDE</v>
          </cell>
        </row>
        <row r="5425">
          <cell r="A5425" t="str">
            <v>414628763</v>
          </cell>
          <cell r="B5425">
            <v>492352</v>
          </cell>
          <cell r="C5425" t="str">
            <v>414628763</v>
          </cell>
          <cell r="D5425" t="str">
            <v>FLEXTUENTI</v>
          </cell>
          <cell r="E5425" t="str">
            <v>DESPACHO</v>
          </cell>
          <cell r="F5425" t="str">
            <v>EXPRESS UIO</v>
          </cell>
          <cell r="G5425" t="str">
            <v>FEC45661</v>
          </cell>
          <cell r="H5425">
            <v>44935</v>
          </cell>
          <cell r="I5425" t="str">
            <v>ENTREGADO</v>
          </cell>
          <cell r="J5425">
            <v>44935</v>
          </cell>
          <cell r="K5425" t="str">
            <v>Cristhian Cevallos</v>
          </cell>
          <cell r="L5425" t="str">
            <v>INAQUITO  AVDA DE LOS GRANADOS SN VIA A NAYON</v>
          </cell>
          <cell r="M5425" t="str">
            <v>1719665919</v>
          </cell>
          <cell r="N5425" t="str">
            <v>0984716004/0999664863</v>
          </cell>
          <cell r="O5425" t="str">
            <v/>
          </cell>
          <cell r="P5425" t="str">
            <v>QUITO</v>
          </cell>
          <cell r="Q5425" t="str">
            <v>QUITO</v>
          </cell>
          <cell r="R5425" t="str">
            <v>PICHINCHA</v>
          </cell>
          <cell r="T5425" t="str">
            <v>EXPRESSCON</v>
          </cell>
          <cell r="U5425" t="str">
            <v>FLEXNETUIO_LOCAL</v>
          </cell>
          <cell r="V5425">
            <v>1</v>
          </cell>
          <cell r="W5425">
            <v>1</v>
          </cell>
          <cell r="X5425" t="str">
            <v>FLEXNET ECUADOR - FLEXTUENTI</v>
          </cell>
          <cell r="Y5425" t="str">
            <v>CALLE 28 DE JUNIO S/N Y GARCIA MORENO ENTRADA LLANO GRANDE</v>
          </cell>
        </row>
        <row r="5426">
          <cell r="A5426" t="str">
            <v>414628782</v>
          </cell>
          <cell r="B5426">
            <v>492353</v>
          </cell>
          <cell r="C5426" t="str">
            <v>414628782</v>
          </cell>
          <cell r="D5426" t="str">
            <v>FLEXTUENTI</v>
          </cell>
          <cell r="E5426" t="str">
            <v>DESPACHO</v>
          </cell>
          <cell r="F5426" t="str">
            <v>NORMAL</v>
          </cell>
          <cell r="G5426" t="str">
            <v>031080414628782</v>
          </cell>
          <cell r="H5426">
            <v>44935</v>
          </cell>
          <cell r="I5426" t="str">
            <v>ENTREGADO</v>
          </cell>
          <cell r="J5426">
            <v>44938</v>
          </cell>
          <cell r="K5426" t="str">
            <v>Adriana Moreira</v>
          </cell>
          <cell r="L5426" t="str">
            <v>BOMBOLI   CALLE  LUIS GONZALEZ SN CALLE MANUEL COLLANTES</v>
          </cell>
          <cell r="M5426" t="str">
            <v>1722479290</v>
          </cell>
          <cell r="N5426" t="str">
            <v>0987247316/0963796850</v>
          </cell>
          <cell r="O5426" t="str">
            <v/>
          </cell>
          <cell r="P5426" t="str">
            <v>SANTO DOMINGO</v>
          </cell>
          <cell r="Q5426" t="str">
            <v>SANTO DOMINGO</v>
          </cell>
          <cell r="R5426" t="str">
            <v>SANTO DOMINGO DE LOS TSACHILAS</v>
          </cell>
          <cell r="T5426" t="str">
            <v>TRAMACO</v>
          </cell>
          <cell r="U5426" t="str">
            <v>FLEXNETUIO_PROVINCIA</v>
          </cell>
          <cell r="V5426">
            <v>1</v>
          </cell>
          <cell r="W5426">
            <v>1</v>
          </cell>
          <cell r="X5426" t="str">
            <v>FLEXNET ECUADOR - FLEXTUENTI</v>
          </cell>
          <cell r="Y5426" t="str">
            <v>CALLE 28 DE JUNIO S/N Y GARCIA MORENO ENTRADA LLANO GRANDE</v>
          </cell>
        </row>
        <row r="5427">
          <cell r="A5427" t="str">
            <v>414628783</v>
          </cell>
          <cell r="B5427">
            <v>492354</v>
          </cell>
          <cell r="C5427" t="str">
            <v>414628783</v>
          </cell>
          <cell r="D5427" t="str">
            <v>FLEXTUENTI</v>
          </cell>
          <cell r="E5427" t="str">
            <v>DESPACHO</v>
          </cell>
          <cell r="F5427" t="str">
            <v>NORMAL</v>
          </cell>
          <cell r="G5427" t="str">
            <v>FT78414</v>
          </cell>
          <cell r="H5427">
            <v>44935</v>
          </cell>
          <cell r="I5427" t="str">
            <v>ENTREGADO</v>
          </cell>
          <cell r="J5427">
            <v>44936</v>
          </cell>
          <cell r="K5427" t="str">
            <v>Dario Del Valle</v>
          </cell>
          <cell r="L5427" t="str">
            <v>TUMBACO  SAN FRANCISCO DE LA TOLA GRANDE  N8 237 JUAN DE LARREA</v>
          </cell>
          <cell r="M5427" t="str">
            <v>1313329649</v>
          </cell>
          <cell r="N5427" t="str">
            <v>0993832915/0993369691</v>
          </cell>
          <cell r="O5427" t="str">
            <v/>
          </cell>
          <cell r="P5427" t="str">
            <v>QUITO</v>
          </cell>
          <cell r="Q5427" t="str">
            <v>QUITO</v>
          </cell>
          <cell r="R5427" t="str">
            <v>PICHINCHA</v>
          </cell>
          <cell r="T5427" t="str">
            <v>FLEXTRANS UIO</v>
          </cell>
          <cell r="U5427" t="str">
            <v>FLEXNETUIO_LOCAL</v>
          </cell>
          <cell r="V5427">
            <v>1</v>
          </cell>
          <cell r="W5427">
            <v>1</v>
          </cell>
          <cell r="X5427" t="str">
            <v>FLEXNET ECUADOR - FLEXTUENTI</v>
          </cell>
          <cell r="Y5427" t="str">
            <v>CALLE 28 DE JUNIO S/N Y GARCIA MORENO ENTRADA LLANO GRANDE</v>
          </cell>
        </row>
        <row r="5428">
          <cell r="A5428" t="str">
            <v>414628831</v>
          </cell>
          <cell r="B5428">
            <v>492355</v>
          </cell>
          <cell r="C5428" t="str">
            <v>414628831</v>
          </cell>
          <cell r="D5428" t="str">
            <v>FLEXTUENTI</v>
          </cell>
          <cell r="E5428" t="str">
            <v>DESPACHO</v>
          </cell>
          <cell r="F5428" t="str">
            <v>NORMAL</v>
          </cell>
          <cell r="G5428" t="str">
            <v>FT78413</v>
          </cell>
          <cell r="H5428">
            <v>44935</v>
          </cell>
          <cell r="I5428" t="str">
            <v>ENTREGADO</v>
          </cell>
          <cell r="J5428">
            <v>44936</v>
          </cell>
          <cell r="K5428" t="str">
            <v>Edilia Lucia Hidalgo Collaguazo</v>
          </cell>
          <cell r="L5428" t="str">
            <v>LA KENNEDY  AV GALO PLAZA LASSO N62  11 CALLE NAZARETH</v>
          </cell>
          <cell r="M5428" t="str">
            <v>1706038690</v>
          </cell>
          <cell r="N5428" t="str">
            <v>0992777365/0984895091</v>
          </cell>
          <cell r="O5428" t="str">
            <v/>
          </cell>
          <cell r="P5428" t="str">
            <v>QUITO</v>
          </cell>
          <cell r="Q5428" t="str">
            <v>QUITO</v>
          </cell>
          <cell r="R5428" t="str">
            <v>PICHINCHA</v>
          </cell>
          <cell r="U5428" t="str">
            <v>FLEXNETUIO_LOCAL</v>
          </cell>
          <cell r="V5428">
            <v>1</v>
          </cell>
          <cell r="W5428">
            <v>1</v>
          </cell>
          <cell r="X5428" t="str">
            <v>FLEXNET ECUADOR - FLEXTUENTI</v>
          </cell>
          <cell r="Y5428" t="str">
            <v>CALLE 28 DE JUNIO S/N Y GARCIA MORENO ENTRADA LLANO GRANDE</v>
          </cell>
        </row>
        <row r="5429">
          <cell r="A5429" t="str">
            <v>414628838</v>
          </cell>
          <cell r="B5429">
            <v>492356</v>
          </cell>
          <cell r="C5429" t="str">
            <v>414628838</v>
          </cell>
          <cell r="D5429" t="str">
            <v>FLEXTUENTI</v>
          </cell>
          <cell r="E5429" t="str">
            <v>DESPACHO</v>
          </cell>
          <cell r="F5429" t="str">
            <v>NORMAL</v>
          </cell>
          <cell r="G5429" t="str">
            <v>FT78412</v>
          </cell>
          <cell r="H5429">
            <v>44935</v>
          </cell>
          <cell r="I5429" t="str">
            <v>ENTREGADO</v>
          </cell>
          <cell r="J5429">
            <v>44936</v>
          </cell>
          <cell r="K5429" t="str">
            <v>Luis Guzman</v>
          </cell>
          <cell r="L5429" t="str">
            <v>QUITUMBE CALLE LA  COCHA   S46  32  CALLE E3</v>
          </cell>
          <cell r="M5429" t="str">
            <v>1724576309</v>
          </cell>
          <cell r="N5429" t="str">
            <v>0999754456/0998125827</v>
          </cell>
          <cell r="O5429" t="str">
            <v/>
          </cell>
          <cell r="P5429" t="str">
            <v>QUITO</v>
          </cell>
          <cell r="Q5429" t="str">
            <v>QUITO</v>
          </cell>
          <cell r="R5429" t="str">
            <v>PICHINCHA</v>
          </cell>
          <cell r="U5429" t="str">
            <v>FLEXNETUIO_LOCAL</v>
          </cell>
          <cell r="V5429">
            <v>1</v>
          </cell>
          <cell r="W5429">
            <v>1</v>
          </cell>
          <cell r="X5429" t="str">
            <v>FLEXNET ECUADOR - FLEXTUENTI</v>
          </cell>
          <cell r="Y5429" t="str">
            <v>CALLE 28 DE JUNIO S/N Y GARCIA MORENO ENTRADA LLANO GRANDE</v>
          </cell>
        </row>
        <row r="5430">
          <cell r="A5430" t="str">
            <v>414628881</v>
          </cell>
          <cell r="B5430">
            <v>492357</v>
          </cell>
          <cell r="C5430" t="str">
            <v>414628881</v>
          </cell>
          <cell r="D5430" t="str">
            <v>FLEXTUENTI</v>
          </cell>
          <cell r="E5430" t="str">
            <v>DESPACHO</v>
          </cell>
          <cell r="F5430" t="str">
            <v>DERIVADO PICK UP</v>
          </cell>
          <cell r="G5430" t="str">
            <v>031080414628881</v>
          </cell>
          <cell r="H5430">
            <v>44935</v>
          </cell>
          <cell r="I5430" t="str">
            <v>ENTREGADO</v>
          </cell>
          <cell r="J5430">
            <v>44939</v>
          </cell>
          <cell r="K5430" t="str">
            <v>MARYORIE PAUCAR MESTANZA</v>
          </cell>
          <cell r="L5430" t="str">
            <v>OFICINA TRAMACO PORTETE</v>
          </cell>
          <cell r="M5430" t="str">
            <v>0926311515</v>
          </cell>
          <cell r="N5430" t="str">
            <v>0985533450/0964009764</v>
          </cell>
          <cell r="O5430" t="str">
            <v/>
          </cell>
          <cell r="P5430" t="str">
            <v>GUAYAQUIL</v>
          </cell>
          <cell r="Q5430" t="str">
            <v>GUAYAQUIL</v>
          </cell>
          <cell r="R5430" t="str">
            <v>GUAYAS</v>
          </cell>
          <cell r="T5430" t="str">
            <v>TRAMACO</v>
          </cell>
          <cell r="U5430" t="str">
            <v>FLEXNETUIO_GYE</v>
          </cell>
          <cell r="V5430">
            <v>1</v>
          </cell>
          <cell r="W5430">
            <v>1</v>
          </cell>
          <cell r="X5430" t="str">
            <v>FLEXNET ECUADOR - FLEXTUENTI</v>
          </cell>
          <cell r="Y5430" t="str">
            <v>CALLE 28 DE JUNIO S/N Y GARCIA MORENO ENTRADA LLANO GRANDE</v>
          </cell>
        </row>
        <row r="5431">
          <cell r="A5431" t="str">
            <v>414628885</v>
          </cell>
          <cell r="B5431">
            <v>492358</v>
          </cell>
          <cell r="C5431" t="str">
            <v>414628885</v>
          </cell>
          <cell r="D5431" t="str">
            <v>FLEXTUENTI</v>
          </cell>
          <cell r="E5431" t="str">
            <v>DESPACHO</v>
          </cell>
          <cell r="F5431" t="str">
            <v>NORMAL</v>
          </cell>
          <cell r="G5431" t="str">
            <v>031080414628885</v>
          </cell>
          <cell r="H5431">
            <v>44935</v>
          </cell>
          <cell r="I5431" t="str">
            <v>ENTREGADO</v>
          </cell>
          <cell r="J5431">
            <v>44936</v>
          </cell>
          <cell r="K5431" t="str">
            <v>Danny Rosado</v>
          </cell>
          <cell r="L5431" t="str">
            <v>DURAN  AVDA NICOLAS LAPENTI  E40 SN AV LAURICE ANTON DE SALEM</v>
          </cell>
          <cell r="M5431" t="str">
            <v>0927565366</v>
          </cell>
          <cell r="N5431" t="str">
            <v>0980945464/0980945464</v>
          </cell>
          <cell r="O5431" t="str">
            <v/>
          </cell>
          <cell r="P5431" t="str">
            <v>DURAN</v>
          </cell>
          <cell r="Q5431" t="str">
            <v>DURAN</v>
          </cell>
          <cell r="R5431" t="str">
            <v>GUAYAS</v>
          </cell>
          <cell r="T5431" t="str">
            <v>TRAMACO</v>
          </cell>
          <cell r="U5431" t="str">
            <v>FLEXNETUIO_GYE</v>
          </cell>
          <cell r="V5431">
            <v>1</v>
          </cell>
          <cell r="W5431">
            <v>1</v>
          </cell>
          <cell r="X5431" t="str">
            <v>FLEXNET ECUADOR - FLEXTUENTI</v>
          </cell>
          <cell r="Y5431" t="str">
            <v>CALLE 28 DE JUNIO S/N Y GARCIA MORENO ENTRADA LLANO GRANDE</v>
          </cell>
        </row>
        <row r="5432">
          <cell r="A5432" t="str">
            <v>414628940</v>
          </cell>
          <cell r="B5432">
            <v>492359</v>
          </cell>
          <cell r="C5432" t="str">
            <v>414628940</v>
          </cell>
          <cell r="D5432" t="str">
            <v>FLEXTUENTI</v>
          </cell>
          <cell r="E5432" t="str">
            <v>DESPACHO</v>
          </cell>
          <cell r="F5432" t="str">
            <v>NORMAL</v>
          </cell>
          <cell r="G5432" t="str">
            <v>FT78411</v>
          </cell>
          <cell r="H5432">
            <v>44935</v>
          </cell>
          <cell r="I5432" t="str">
            <v>ENTREGADO</v>
          </cell>
          <cell r="J5432">
            <v>44936</v>
          </cell>
          <cell r="K5432" t="str">
            <v>Johanna Nicole Sanchez Caiza</v>
          </cell>
          <cell r="L5432" t="str">
            <v>TURUBAMBA  AV COLECTORA 9  O S57C  S57 176 CALLE B</v>
          </cell>
          <cell r="M5432" t="str">
            <v>1752686327</v>
          </cell>
          <cell r="N5432" t="str">
            <v>0978713328/0964055477</v>
          </cell>
          <cell r="O5432" t="str">
            <v/>
          </cell>
          <cell r="P5432" t="str">
            <v>QUITO</v>
          </cell>
          <cell r="Q5432" t="str">
            <v>QUITO</v>
          </cell>
          <cell r="R5432" t="str">
            <v>PICHINCHA</v>
          </cell>
          <cell r="U5432" t="str">
            <v>FLEXNETUIO_LOCAL</v>
          </cell>
          <cell r="V5432">
            <v>1</v>
          </cell>
          <cell r="W5432">
            <v>1</v>
          </cell>
          <cell r="X5432" t="str">
            <v>FLEXNET ECUADOR - FLEXTUENTI</v>
          </cell>
          <cell r="Y5432" t="str">
            <v>CALLE 28 DE JUNIO S/N Y GARCIA MORENO ENTRADA LLANO GRANDE</v>
          </cell>
        </row>
        <row r="5433">
          <cell r="A5433" t="str">
            <v>414628941</v>
          </cell>
          <cell r="B5433">
            <v>492360</v>
          </cell>
          <cell r="C5433" t="str">
            <v>414628941</v>
          </cell>
          <cell r="D5433" t="str">
            <v>FLEXTUENTI</v>
          </cell>
          <cell r="E5433" t="str">
            <v>DESPACHO</v>
          </cell>
          <cell r="F5433" t="str">
            <v>NORMAL</v>
          </cell>
          <cell r="G5433" t="str">
            <v>IC4330</v>
          </cell>
          <cell r="H5433">
            <v>44935</v>
          </cell>
          <cell r="I5433" t="str">
            <v>ENTREGADO</v>
          </cell>
          <cell r="J5433">
            <v>44936</v>
          </cell>
          <cell r="K5433" t="str">
            <v>Paola Rosero</v>
          </cell>
          <cell r="L5433" t="str">
            <v>HUAYNACAPAC MOLLOBAMBA SN CIRCUNVALACION SUR</v>
          </cell>
          <cell r="M5433" t="str">
            <v>0103461901</v>
          </cell>
          <cell r="N5433" t="str">
            <v>0995426682/0993886090</v>
          </cell>
          <cell r="O5433" t="str">
            <v/>
          </cell>
          <cell r="P5433" t="str">
            <v>CUENCA</v>
          </cell>
          <cell r="Q5433" t="str">
            <v>CUENCA</v>
          </cell>
          <cell r="R5433" t="str">
            <v>AZUAY</v>
          </cell>
          <cell r="T5433" t="str">
            <v>ITSACOURIER</v>
          </cell>
          <cell r="U5433" t="str">
            <v>FLEXNETUIO_PROVINCIA</v>
          </cell>
          <cell r="V5433">
            <v>1</v>
          </cell>
          <cell r="W5433">
            <v>1</v>
          </cell>
          <cell r="X5433" t="str">
            <v>FLEXNET ECUADOR - FLEXTUENTI</v>
          </cell>
          <cell r="Y5433" t="str">
            <v>CALLE 28 DE JUNIO S/N Y GARCIA MORENO ENTRADA LLANO GRANDE</v>
          </cell>
        </row>
        <row r="5434">
          <cell r="A5434" t="str">
            <v>414610016</v>
          </cell>
          <cell r="B5434">
            <v>492361</v>
          </cell>
          <cell r="C5434" t="str">
            <v>414610016</v>
          </cell>
          <cell r="D5434" t="str">
            <v>FLEXTUENTI</v>
          </cell>
          <cell r="E5434" t="str">
            <v>DESPACHO</v>
          </cell>
          <cell r="F5434" t="str">
            <v>EXPRESS GYE</v>
          </cell>
          <cell r="G5434" t="str">
            <v>FT78366</v>
          </cell>
          <cell r="H5434">
            <v>44935</v>
          </cell>
          <cell r="I5434" t="str">
            <v>ENTREGADO</v>
          </cell>
          <cell r="J5434">
            <v>44935</v>
          </cell>
          <cell r="K5434" t="str">
            <v>DENISSE MARQUEZ CHIMBO</v>
          </cell>
          <cell r="L5434" t="str">
            <v>TARQUI (GY)  AV RODRIGUEZ BONIN  SN  AV BARCELONA</v>
          </cell>
          <cell r="M5434" t="str">
            <v>0928046218</v>
          </cell>
          <cell r="N5434" t="str">
            <v>0969608766/0963832339</v>
          </cell>
          <cell r="P5434" t="str">
            <v>GUAYAQUIL</v>
          </cell>
          <cell r="Q5434" t="str">
            <v>GUAYAQUIL</v>
          </cell>
          <cell r="R5434" t="str">
            <v>GUAYAS</v>
          </cell>
          <cell r="T5434" t="str">
            <v>ITSACOURIER</v>
          </cell>
          <cell r="U5434" t="str">
            <v>FLEXNETUIO_GYE</v>
          </cell>
          <cell r="V5434">
            <v>1</v>
          </cell>
          <cell r="W5434">
            <v>1</v>
          </cell>
          <cell r="X5434" t="str">
            <v>FLEXNET ECUADOR - FLEXTUENTI</v>
          </cell>
          <cell r="Y5434" t="str">
            <v>FERNANDO GUTIERREZ HILL VIA A DAULE KM 8 1/2 ENTRADA A COOPERATIVA JUAN MONTALVO</v>
          </cell>
        </row>
        <row r="5435">
          <cell r="A5435" t="str">
            <v>414610060</v>
          </cell>
          <cell r="B5435">
            <v>492362</v>
          </cell>
          <cell r="C5435" t="str">
            <v>414610060</v>
          </cell>
          <cell r="D5435" t="str">
            <v>FLEXTUENTI</v>
          </cell>
          <cell r="E5435" t="str">
            <v>DESPACHO</v>
          </cell>
          <cell r="F5435" t="str">
            <v>EXPRESS GYE</v>
          </cell>
          <cell r="G5435" t="str">
            <v>FT78367</v>
          </cell>
          <cell r="H5435">
            <v>44935</v>
          </cell>
          <cell r="I5435" t="str">
            <v>ENTREGADO</v>
          </cell>
          <cell r="J5435">
            <v>44935</v>
          </cell>
          <cell r="K5435" t="str">
            <v>ANA ISABEL LOPEZ GARCIA</v>
          </cell>
          <cell r="L5435" t="str">
            <v>CARBO   AV PICHINCHA   SN  CALLE 10 DE AGOSTO</v>
          </cell>
          <cell r="M5435" t="str">
            <v>0930328190</v>
          </cell>
          <cell r="N5435" t="str">
            <v>0968594765/0993144151</v>
          </cell>
          <cell r="P5435" t="str">
            <v>GUAYAQUIL</v>
          </cell>
          <cell r="Q5435" t="str">
            <v>GUAYAQUIL</v>
          </cell>
          <cell r="R5435" t="str">
            <v>GUAYAS</v>
          </cell>
          <cell r="T5435" t="str">
            <v>ITSACOURIER</v>
          </cell>
          <cell r="U5435" t="str">
            <v>FLEXNETUIO_GYE</v>
          </cell>
          <cell r="V5435">
            <v>1</v>
          </cell>
          <cell r="W5435">
            <v>1</v>
          </cell>
          <cell r="X5435" t="str">
            <v>FLEXNET ECUADOR - FLEXTUENTI</v>
          </cell>
          <cell r="Y5435" t="str">
            <v>FERNANDO GUTIERREZ HILL VIA A DAULE KM 8 1/2 ENTRADA A COOPERATIVA JUAN MONTALVO</v>
          </cell>
        </row>
        <row r="5436">
          <cell r="A5436" t="str">
            <v>414610122</v>
          </cell>
          <cell r="B5436">
            <v>492363</v>
          </cell>
          <cell r="C5436" t="str">
            <v>414610122</v>
          </cell>
          <cell r="D5436" t="str">
            <v>FLEXTUENTI</v>
          </cell>
          <cell r="E5436" t="str">
            <v>DESPACHO</v>
          </cell>
          <cell r="F5436" t="str">
            <v>EXPRESS GYE</v>
          </cell>
          <cell r="G5436" t="str">
            <v>FT78368</v>
          </cell>
          <cell r="H5436">
            <v>44935</v>
          </cell>
          <cell r="I5436" t="str">
            <v>ENTREGADO</v>
          </cell>
          <cell r="J5436">
            <v>44935</v>
          </cell>
          <cell r="K5436" t="str">
            <v>CRISTINA MARIA MOSCOSO QUEZADA</v>
          </cell>
          <cell r="L5436" t="str">
            <v>URDANETA  PSJE 11 A SO ANDRES MARIN GARCIA  245 10 DE AGOSTO</v>
          </cell>
          <cell r="M5436" t="str">
            <v>0900684028</v>
          </cell>
          <cell r="N5436" t="str">
            <v>0968387125/0980344189</v>
          </cell>
          <cell r="P5436" t="str">
            <v>GUAYAQUIL</v>
          </cell>
          <cell r="Q5436" t="str">
            <v>GUAYAQUIL</v>
          </cell>
          <cell r="R5436" t="str">
            <v>GUAYAS</v>
          </cell>
          <cell r="T5436" t="str">
            <v>ITSACOURIER</v>
          </cell>
          <cell r="U5436" t="str">
            <v>FLEXNETUIO_GYE</v>
          </cell>
          <cell r="V5436">
            <v>1</v>
          </cell>
          <cell r="W5436">
            <v>1</v>
          </cell>
          <cell r="X5436" t="str">
            <v>FLEXNET ECUADOR - FLEXTUENTI</v>
          </cell>
          <cell r="Y5436" t="str">
            <v>FERNANDO GUTIERREZ HILL VIA A DAULE KM 8 1/2 ENTRADA A COOPERATIVA JUAN MONTALVO</v>
          </cell>
        </row>
        <row r="5437">
          <cell r="A5437" t="str">
            <v>414628565</v>
          </cell>
          <cell r="B5437">
            <v>492364</v>
          </cell>
          <cell r="C5437" t="str">
            <v>414628565</v>
          </cell>
          <cell r="D5437" t="str">
            <v>FLEXTUENTI</v>
          </cell>
          <cell r="E5437" t="str">
            <v>DESPACHO</v>
          </cell>
          <cell r="F5437" t="str">
            <v>EXPRESS GYE</v>
          </cell>
          <cell r="G5437" t="str">
            <v>FT78369</v>
          </cell>
          <cell r="H5437">
            <v>44935</v>
          </cell>
          <cell r="I5437" t="str">
            <v>ENTREGADO</v>
          </cell>
          <cell r="J5437">
            <v>44935</v>
          </cell>
          <cell r="K5437" t="str">
            <v>ALISON FERNANDA MENDEZ SALTOS</v>
          </cell>
          <cell r="L5437" t="str">
            <v>TARQUI (GY)   9NO CALLEJON 23 NE  MZ92A SL 14  12DO PASAJE 3 NE</v>
          </cell>
          <cell r="M5437" t="str">
            <v>0923188858</v>
          </cell>
          <cell r="N5437" t="str">
            <v>0981184624/0990589157</v>
          </cell>
          <cell r="P5437" t="str">
            <v>GUAYAQUIL</v>
          </cell>
          <cell r="Q5437" t="str">
            <v>GUAYAQUIL</v>
          </cell>
          <cell r="R5437" t="str">
            <v>GUAYAS</v>
          </cell>
          <cell r="T5437" t="str">
            <v>ITSACOURIER</v>
          </cell>
          <cell r="U5437" t="str">
            <v>FLEXNETUIO_GYE</v>
          </cell>
          <cell r="V5437">
            <v>1</v>
          </cell>
          <cell r="W5437">
            <v>1</v>
          </cell>
          <cell r="X5437" t="str">
            <v>FLEXNET ECUADOR - FLEXTUENTI</v>
          </cell>
          <cell r="Y5437" t="str">
            <v>FERNANDO GUTIERREZ HILL VIA A DAULE KM 8 1/2 ENTRADA A COOPERATIVA JUAN MONTALVO</v>
          </cell>
        </row>
        <row r="5438">
          <cell r="A5438" t="str">
            <v>414609991</v>
          </cell>
          <cell r="B5438">
            <v>492365</v>
          </cell>
          <cell r="C5438" t="str">
            <v>414609991</v>
          </cell>
          <cell r="D5438" t="str">
            <v>FLEXTUENTI</v>
          </cell>
          <cell r="E5438" t="str">
            <v>DESPACHO</v>
          </cell>
          <cell r="F5438" t="str">
            <v>NORMAL</v>
          </cell>
          <cell r="G5438" t="str">
            <v>FT78464</v>
          </cell>
          <cell r="H5438">
            <v>44935</v>
          </cell>
          <cell r="I5438" t="str">
            <v>ENTREGADO</v>
          </cell>
          <cell r="J5438">
            <v>44936</v>
          </cell>
          <cell r="K5438" t="str">
            <v>freddy abel munoz montiel</v>
          </cell>
          <cell r="L5438" t="str">
            <v>LETAMENDI  CALLE BABAHOYO  3506 MARIA BAQUERIZO DE SANDOVAL</v>
          </cell>
          <cell r="M5438" t="str">
            <v>0927473264</v>
          </cell>
          <cell r="N5438" t="str">
            <v>0990044743/0990044743</v>
          </cell>
          <cell r="O5438" t="str">
            <v/>
          </cell>
          <cell r="P5438" t="str">
            <v>GUAYAQUIL</v>
          </cell>
          <cell r="Q5438" t="str">
            <v>GUAYAQUIL</v>
          </cell>
          <cell r="R5438" t="str">
            <v>GUAYAS</v>
          </cell>
          <cell r="T5438" t="str">
            <v>ITSACOURIER</v>
          </cell>
          <cell r="U5438" t="str">
            <v>FLEXNETUIO_GYE</v>
          </cell>
          <cell r="V5438">
            <v>1</v>
          </cell>
          <cell r="W5438">
            <v>1</v>
          </cell>
          <cell r="X5438" t="str">
            <v>FLEXNET ECUADOR - FLEXTUENTI</v>
          </cell>
          <cell r="Y5438" t="str">
            <v>CALLE 28 DE JUNIO S/N Y GARCIA MORENO ENTRADA LLANO GRANDE</v>
          </cell>
        </row>
        <row r="5439">
          <cell r="A5439" t="str">
            <v>20002909471644_1</v>
          </cell>
          <cell r="B5439">
            <v>492327</v>
          </cell>
          <cell r="C5439" t="str">
            <v>20002909471644_1</v>
          </cell>
          <cell r="D5439" t="str">
            <v>CONECEL_REG</v>
          </cell>
          <cell r="E5439" t="str">
            <v>DESPACHO</v>
          </cell>
          <cell r="F5439" t="str">
            <v>NORMAL</v>
          </cell>
          <cell r="G5439" t="str">
            <v>TEC45334</v>
          </cell>
          <cell r="H5439">
            <v>44935</v>
          </cell>
          <cell r="I5439" t="str">
            <v>ENTREGADO</v>
          </cell>
          <cell r="J5439">
            <v>44942</v>
          </cell>
          <cell r="K5439" t="str">
            <v>GLORIA MARIA CONGO</v>
          </cell>
          <cell r="L5439" t="str">
            <v>QUITO SOLANDA SOLANDA CALLE JOAQUIN LOPEZ No: S18-69 y CALLE SIMON GUERRA PASAJE SIN SALIDA CASA COLOR NARANJA 2 PISOS REF 2 PANADERIAS</v>
          </cell>
          <cell r="M5439" t="str">
            <v>1706062286</v>
          </cell>
          <cell r="N5439" t="str">
            <v>992748885</v>
          </cell>
          <cell r="O5439" t="str">
            <v/>
          </cell>
          <cell r="P5439" t="str">
            <v>QUITO</v>
          </cell>
          <cell r="Q5439" t="str">
            <v>QUITO</v>
          </cell>
          <cell r="R5439" t="str">
            <v>PICHINCHA</v>
          </cell>
          <cell r="T5439" t="str">
            <v>EXPRESSCON</v>
          </cell>
          <cell r="U5439" t="str">
            <v>FLEXNETUIO_LOCAL</v>
          </cell>
          <cell r="V5439">
            <v>1</v>
          </cell>
          <cell r="W5439">
            <v>1</v>
          </cell>
          <cell r="X5439" t="str">
            <v>FLEXNET UIO</v>
          </cell>
          <cell r="Y5439" t="str">
            <v>FLEX NET CALLE 28 DE JUNIO S/N Y GARCIA MORENO ENTRADA LLANO GRANDE</v>
          </cell>
        </row>
        <row r="5440">
          <cell r="A5440" t="str">
            <v>20002903462245_3</v>
          </cell>
          <cell r="B5440">
            <v>492330</v>
          </cell>
          <cell r="C5440" t="str">
            <v>20002903462245_3</v>
          </cell>
          <cell r="D5440" t="str">
            <v>CONECEL_REG</v>
          </cell>
          <cell r="E5440" t="str">
            <v>DESPACHO</v>
          </cell>
          <cell r="F5440" t="str">
            <v>NORMAL</v>
          </cell>
          <cell r="G5440" t="str">
            <v>TEC45335</v>
          </cell>
          <cell r="H5440">
            <v>44935</v>
          </cell>
          <cell r="I5440" t="str">
            <v>INCIDENCIA</v>
          </cell>
          <cell r="J5440">
            <v>44943</v>
          </cell>
          <cell r="K5440" t="str">
            <v>PAUL ZACHARY TRUJILLO</v>
          </cell>
          <cell r="L5440" t="str">
            <v>QUITO/ LA FERROVIARIA CALLE HUACHO NO: E268 Y CALLE JOSE PERALTA ATRAS ESTACION TROLE EL RECREO CASA DE TRES PISOS CREMA</v>
          </cell>
          <cell r="M5440" t="str">
            <v>1715815088</v>
          </cell>
          <cell r="N5440" t="str">
            <v>998664651</v>
          </cell>
          <cell r="O5440" t="str">
            <v/>
          </cell>
          <cell r="P5440" t="str">
            <v>QUITO</v>
          </cell>
          <cell r="Q5440" t="str">
            <v>QUITO</v>
          </cell>
          <cell r="R5440" t="str">
            <v>PICHINCHA</v>
          </cell>
          <cell r="T5440" t="str">
            <v>EXPRESSCON</v>
          </cell>
          <cell r="U5440" t="str">
            <v>FLEXNETUIO_LOCAL</v>
          </cell>
          <cell r="V5440">
            <v>1</v>
          </cell>
          <cell r="W5440">
            <v>1</v>
          </cell>
          <cell r="X5440" t="str">
            <v>FLEXNET UIO</v>
          </cell>
          <cell r="Y5440" t="str">
            <v>FLEX NET CALLE 28 DE JUNIO S/N Y GARCIA MORENO ENTRADA LLANO GRANDE</v>
          </cell>
        </row>
        <row r="5441">
          <cell r="A5441" t="str">
            <v>SP_23_011_18606899</v>
          </cell>
          <cell r="B5441">
            <v>492326</v>
          </cell>
          <cell r="C5441" t="str">
            <v>SP_23_011_18606899</v>
          </cell>
          <cell r="D5441" t="str">
            <v>SPARE</v>
          </cell>
          <cell r="E5441" t="str">
            <v>DESPACHO</v>
          </cell>
          <cell r="F5441" t="str">
            <v>ESPECIAL</v>
          </cell>
          <cell r="G5441" t="str">
            <v>FT78359</v>
          </cell>
          <cell r="H5441">
            <v>44935</v>
          </cell>
          <cell r="I5441" t="str">
            <v>ENTREGADO</v>
          </cell>
          <cell r="J5441">
            <v>44935</v>
          </cell>
          <cell r="K5441" t="str">
            <v>HUAWEI_UIO_VINICIO SALTOS</v>
          </cell>
          <cell r="L5441" t="str">
            <v>NACIONES UNIDAS E2-30 Y NUÑEZ DE VELA EDIFICIO METROPOLITAN PISO 18</v>
          </cell>
          <cell r="M5441" t="str">
            <v>SP_23_011_18606899</v>
          </cell>
          <cell r="N5441" t="str">
            <v>983768252</v>
          </cell>
          <cell r="P5441" t="str">
            <v>170505</v>
          </cell>
          <cell r="Q5441" t="str">
            <v>QUITO</v>
          </cell>
          <cell r="R5441" t="str">
            <v>PICHINCHA</v>
          </cell>
          <cell r="S5441" t="str">
            <v>QUITO</v>
          </cell>
          <cell r="U5441" t="str">
            <v>FLEXNETUIO_LOCAL</v>
          </cell>
          <cell r="V5441">
            <v>5</v>
          </cell>
          <cell r="W5441">
            <v>10</v>
          </cell>
          <cell r="X5441" t="str">
            <v>FLEXNET DEL ECUADOR</v>
          </cell>
          <cell r="Y5441" t="str">
            <v>28 DE JUNIO Y GARCIA MORENO</v>
          </cell>
        </row>
        <row r="5442">
          <cell r="A5442" t="str">
            <v>DHL_23_009</v>
          </cell>
          <cell r="B5442">
            <v>492324</v>
          </cell>
          <cell r="C5442" t="str">
            <v>DHL_23_009</v>
          </cell>
          <cell r="D5442" t="str">
            <v>DHL</v>
          </cell>
          <cell r="E5442" t="str">
            <v>DESPACHO</v>
          </cell>
          <cell r="F5442" t="str">
            <v>NORMAL</v>
          </cell>
          <cell r="G5442" t="str">
            <v>FT78358</v>
          </cell>
          <cell r="H5442">
            <v>44935</v>
          </cell>
          <cell r="I5442" t="str">
            <v>ENTREGADO</v>
          </cell>
          <cell r="J5442">
            <v>44935</v>
          </cell>
          <cell r="K5442" t="str">
            <v>DHL MATRIZ</v>
          </cell>
          <cell r="L5442" t="str">
            <v>AV. ELOY ALFARO 113 A Y PASAJE LOS JUNCOS EDIFICIO DHL, SECTOR COMITE DEL PUEBLO</v>
          </cell>
          <cell r="P5442" t="str">
            <v>QUITO</v>
          </cell>
          <cell r="Q5442" t="str">
            <v>QUITO</v>
          </cell>
          <cell r="R5442" t="str">
            <v>PICHINCHA</v>
          </cell>
          <cell r="T5442" t="str">
            <v>FLEXTRANS UIO</v>
          </cell>
          <cell r="U5442" t="str">
            <v>FLEXNETUIO_LOCAL</v>
          </cell>
          <cell r="V5442">
            <v>1</v>
          </cell>
          <cell r="W5442">
            <v>1</v>
          </cell>
          <cell r="X5442" t="str">
            <v>ALMACENES TABACARCEN</v>
          </cell>
          <cell r="Y5442" t="str">
            <v>TABABELA</v>
          </cell>
        </row>
        <row r="5443">
          <cell r="A5443" t="str">
            <v>DHL_23_010</v>
          </cell>
          <cell r="B5443">
            <v>492325</v>
          </cell>
          <cell r="C5443" t="str">
            <v>DHL_23_010</v>
          </cell>
          <cell r="D5443" t="str">
            <v>DHL</v>
          </cell>
          <cell r="E5443" t="str">
            <v>DESPACHO</v>
          </cell>
          <cell r="F5443" t="str">
            <v>NORMAL</v>
          </cell>
          <cell r="G5443" t="str">
            <v>FT78357</v>
          </cell>
          <cell r="H5443">
            <v>44935</v>
          </cell>
          <cell r="I5443" t="str">
            <v>ENTREGADO</v>
          </cell>
          <cell r="J5443">
            <v>44935</v>
          </cell>
          <cell r="K5443" t="str">
            <v>DHL MATRIZ</v>
          </cell>
          <cell r="L5443" t="str">
            <v>AV. ELOY ALFARO 113 A Y PASAJE LOS JUNCOS EDIFICIO DHL, SECTOR COMITE DEL PUEBLO</v>
          </cell>
          <cell r="P5443" t="str">
            <v>QUITO</v>
          </cell>
          <cell r="Q5443" t="str">
            <v>QUITO</v>
          </cell>
          <cell r="R5443" t="str">
            <v>PICHINCHA</v>
          </cell>
          <cell r="T5443" t="str">
            <v>FLEXTRANS UIO</v>
          </cell>
          <cell r="U5443" t="str">
            <v>FLEXNETUIO_LOCAL</v>
          </cell>
          <cell r="V5443">
            <v>1</v>
          </cell>
          <cell r="W5443">
            <v>1</v>
          </cell>
          <cell r="X5443" t="str">
            <v>ALMACENES TABACARCEN</v>
          </cell>
          <cell r="Y5443" t="str">
            <v>TABABELA</v>
          </cell>
        </row>
        <row r="5444">
          <cell r="A5444" t="str">
            <v>DEC3202301060035 DEC3202301060034</v>
          </cell>
          <cell r="B5444">
            <v>492323</v>
          </cell>
          <cell r="C5444" t="str">
            <v>DEC3202301060035 DEC3202301060034</v>
          </cell>
          <cell r="D5444" t="str">
            <v>HUAWEI</v>
          </cell>
          <cell r="E5444" t="str">
            <v>DESPACHO</v>
          </cell>
          <cell r="F5444" t="str">
            <v>EXCLUSIVO</v>
          </cell>
          <cell r="G5444" t="str">
            <v>TF78351</v>
          </cell>
          <cell r="H5444">
            <v>44935</v>
          </cell>
          <cell r="I5444" t="str">
            <v>ENTREGADO</v>
          </cell>
          <cell r="J5444">
            <v>44935</v>
          </cell>
          <cell r="K5444" t="str">
            <v>TELECOMUNICACIONES EQUINOCCIALES CIA. LTDA.</v>
          </cell>
          <cell r="L5444" t="str">
            <v>PARQUE CALIFORNIA, PARQUEADEROS SUPERMAXI, VIA A DAULE</v>
          </cell>
          <cell r="M5444" t="str">
            <v>MUNOZ_LEONARDO - RUC:1791854357001</v>
          </cell>
          <cell r="N5444" t="str">
            <v>0989010927</v>
          </cell>
          <cell r="P5444" t="str">
            <v>GUAYAQUIL</v>
          </cell>
          <cell r="Q5444" t="str">
            <v>GUAYAQUIL</v>
          </cell>
          <cell r="R5444" t="str">
            <v>GUAYAS</v>
          </cell>
          <cell r="T5444" t="str">
            <v>FLEXTRANS GYE</v>
          </cell>
          <cell r="U5444" t="str">
            <v>FLEXNETGYE_LOCAL</v>
          </cell>
          <cell r="V5444">
            <v>5</v>
          </cell>
          <cell r="W5444">
            <v>13.16</v>
          </cell>
          <cell r="X5444" t="str">
            <v>FLEXNET GUAYAQUIL</v>
          </cell>
          <cell r="Y5444" t="str">
            <v>FERNANDO GUTIERREZ HILL KM 8 1/2 VIA DAULE COOP. JUAN MONTALVO / FRENTE A PEPSI COLA</v>
          </cell>
        </row>
        <row r="5445">
          <cell r="A5445" t="str">
            <v>DEC3202301060028 DEC3202301060027</v>
          </cell>
          <cell r="B5445">
            <v>492322</v>
          </cell>
          <cell r="C5445" t="str">
            <v>DEC3202301060028 DEC3202301060027</v>
          </cell>
          <cell r="D5445" t="str">
            <v>HUAWEI</v>
          </cell>
          <cell r="E5445" t="str">
            <v>DESPACHO</v>
          </cell>
          <cell r="F5445" t="str">
            <v>EXCLUSIVO</v>
          </cell>
          <cell r="G5445" t="str">
            <v>TF78350</v>
          </cell>
          <cell r="H5445">
            <v>44935</v>
          </cell>
          <cell r="I5445" t="str">
            <v>ENTREGADO</v>
          </cell>
          <cell r="J5445">
            <v>44935</v>
          </cell>
          <cell r="K5445" t="str">
            <v>TELECOMUNICACIONES EQUINOCCIALES CIA. LTDA.</v>
          </cell>
          <cell r="L5445" t="str">
            <v>KM. 16 VÍA A DAULE, CALLE BROCHE Y AV, GUAYAQUIL</v>
          </cell>
          <cell r="M5445" t="str">
            <v>MUNOZ_LEONARDO - RUC:1791854357001</v>
          </cell>
          <cell r="N5445" t="str">
            <v>0989010927</v>
          </cell>
          <cell r="P5445" t="str">
            <v>GUAYAQUIL</v>
          </cell>
          <cell r="Q5445" t="str">
            <v>GUAYAQUIL</v>
          </cell>
          <cell r="R5445" t="str">
            <v>GUAYAS</v>
          </cell>
          <cell r="T5445" t="str">
            <v>FLEXTRANS GYE</v>
          </cell>
          <cell r="U5445" t="str">
            <v>FLEXNETGYE_LOCAL</v>
          </cell>
          <cell r="V5445">
            <v>6</v>
          </cell>
          <cell r="W5445">
            <v>13.48</v>
          </cell>
          <cell r="X5445" t="str">
            <v>FLEXNET GUAYAQUIL</v>
          </cell>
          <cell r="Y5445" t="str">
            <v>FERNANDO GUTIERREZ HILL KM 8 1/2 VIA DAULE COOP. JUAN MONTALVO / FRENTE A PEPSI COLA</v>
          </cell>
        </row>
        <row r="5446">
          <cell r="A5446" t="str">
            <v>DEC3202301060026 DEC3202301060025</v>
          </cell>
          <cell r="B5446">
            <v>492321</v>
          </cell>
          <cell r="C5446" t="str">
            <v>DEC3202301060026 DEC3202301060025</v>
          </cell>
          <cell r="D5446" t="str">
            <v>HUAWEI</v>
          </cell>
          <cell r="E5446" t="str">
            <v>DESPACHO</v>
          </cell>
          <cell r="F5446" t="str">
            <v>EXCLUSIVO</v>
          </cell>
          <cell r="G5446" t="str">
            <v>TF78349</v>
          </cell>
          <cell r="H5446">
            <v>44935</v>
          </cell>
          <cell r="I5446" t="str">
            <v>ENTREGADO</v>
          </cell>
          <cell r="J5446">
            <v>44935</v>
          </cell>
          <cell r="K5446" t="str">
            <v>TELECOMUNICACIONES EQUINOCCIALES CIA. LTDA.</v>
          </cell>
          <cell r="L5446" t="str">
            <v>CA. 24 N-0 ESQ. CON LA AV.42 N-0.PARQUE IND.EL SAUCE</v>
          </cell>
          <cell r="M5446" t="str">
            <v>PAUCAR_EDWIN - RUC:1791854357001</v>
          </cell>
          <cell r="N5446" t="str">
            <v>0994192072</v>
          </cell>
          <cell r="P5446" t="str">
            <v>GUAYAQUIL</v>
          </cell>
          <cell r="Q5446" t="str">
            <v>GUAYAQUIL</v>
          </cell>
          <cell r="R5446" t="str">
            <v>GUAYAS</v>
          </cell>
          <cell r="T5446" t="str">
            <v>FLEXTRANS GYE</v>
          </cell>
          <cell r="U5446" t="str">
            <v>FLEXNETGYE_LOCAL</v>
          </cell>
          <cell r="V5446">
            <v>8</v>
          </cell>
          <cell r="W5446">
            <v>13.94</v>
          </cell>
          <cell r="X5446" t="str">
            <v>FLEXNET GUAYAQUIL</v>
          </cell>
          <cell r="Y5446" t="str">
            <v>FERNANDO GUTIERREZ HILL KM 8 1/2 VIA DAULE COOP. JUAN MONTALVO / FRENTE A PEPSI COLA</v>
          </cell>
        </row>
        <row r="5447">
          <cell r="A5447" t="str">
            <v>DEC3202301060024 DEC3202301060023</v>
          </cell>
          <cell r="B5447">
            <v>492320</v>
          </cell>
          <cell r="C5447" t="str">
            <v>DEC3202301060024 DEC3202301060023</v>
          </cell>
          <cell r="D5447" t="str">
            <v>HUAWEI</v>
          </cell>
          <cell r="E5447" t="str">
            <v>DESPACHO</v>
          </cell>
          <cell r="F5447" t="str">
            <v>EXCLUSIVO</v>
          </cell>
          <cell r="G5447" t="str">
            <v>TF78348</v>
          </cell>
          <cell r="H5447">
            <v>44935</v>
          </cell>
          <cell r="I5447" t="str">
            <v>ENTREGADO</v>
          </cell>
          <cell r="J5447">
            <v>44935</v>
          </cell>
          <cell r="K5447" t="str">
            <v>TELECOMUNICACIONES EQUINOCCIALES CIA. LTDA.</v>
          </cell>
          <cell r="L5447" t="str">
            <v>LOTIZACIÓN INMACONSA MZ3-SOLAR6, CALLE CEDROS Y CAROASINA</v>
          </cell>
          <cell r="M5447" t="str">
            <v>PAUCAR_EDWIN - RUC:1791854357001</v>
          </cell>
          <cell r="N5447" t="str">
            <v>0994192072</v>
          </cell>
          <cell r="P5447" t="str">
            <v>GUAYAQUIL</v>
          </cell>
          <cell r="Q5447" t="str">
            <v>GUAYAQUIL</v>
          </cell>
          <cell r="R5447" t="str">
            <v>GUAYAS</v>
          </cell>
          <cell r="T5447" t="str">
            <v>FLEXTRANS GYE</v>
          </cell>
          <cell r="U5447" t="str">
            <v>FLEXNETGYE_LOCAL</v>
          </cell>
          <cell r="V5447">
            <v>5</v>
          </cell>
          <cell r="W5447">
            <v>13.16</v>
          </cell>
          <cell r="X5447" t="str">
            <v>FLEXNET GUAYAQUIL</v>
          </cell>
          <cell r="Y5447" t="str">
            <v>FERNANDO GUTIERREZ HILL KM 8 1/2 VIA DAULE COOP. JUAN MONTALVO / FRENTE A PEPSI COLA</v>
          </cell>
        </row>
        <row r="5448">
          <cell r="A5448" t="str">
            <v>DEC3202301060041 DEC3202301060040</v>
          </cell>
          <cell r="B5448">
            <v>492319</v>
          </cell>
          <cell r="C5448" t="str">
            <v>DEC3202301060041 DEC3202301060040</v>
          </cell>
          <cell r="D5448" t="str">
            <v>HUAWEI</v>
          </cell>
          <cell r="E5448" t="str">
            <v>DESPACHO</v>
          </cell>
          <cell r="F5448" t="str">
            <v>EXCLUSIVO</v>
          </cell>
          <cell r="G5448" t="str">
            <v>TF78347</v>
          </cell>
          <cell r="H5448">
            <v>44935</v>
          </cell>
          <cell r="I5448" t="str">
            <v>ENTREGADO</v>
          </cell>
          <cell r="J5448">
            <v>44935</v>
          </cell>
          <cell r="K5448" t="str">
            <v>CN SYSTEM INTEGRATION AND CONSTRUCTION DEL ECUADOR CNSIC S.A.</v>
          </cell>
          <cell r="L5448" t="str">
            <v>AV. PRINCIPAL DE LA III Y PEATONAL JUNTO A LOS TERRENOS DE LA FAE GUAYAS-DURAN-ELOY ALFARO</v>
          </cell>
          <cell r="M5448" t="str">
            <v>López  Maxi Pedro Leónidas</v>
          </cell>
          <cell r="N5448" t="str">
            <v>0991409985</v>
          </cell>
          <cell r="P5448" t="str">
            <v>DURAN</v>
          </cell>
          <cell r="Q5448" t="str">
            <v>DURAN</v>
          </cell>
          <cell r="R5448" t="str">
            <v>GUAYAS</v>
          </cell>
          <cell r="T5448" t="str">
            <v>FLEXTRANS GYE</v>
          </cell>
          <cell r="U5448" t="str">
            <v>FLEXNETGYE_LOCAL</v>
          </cell>
          <cell r="V5448">
            <v>7</v>
          </cell>
          <cell r="W5448">
            <v>13.64</v>
          </cell>
          <cell r="X5448" t="str">
            <v>FLEXNET GUAYAQUIL</v>
          </cell>
          <cell r="Y5448" t="str">
            <v>FERNANDO GUTIERREZ HILL KM 8 1/2 VIA DAULE COOP. JUAN MONTALVO / FRENTE A PEPSI COLA</v>
          </cell>
        </row>
        <row r="5449">
          <cell r="A5449" t="str">
            <v>DEC3202301060039 DEC3202301060038</v>
          </cell>
          <cell r="B5449">
            <v>492318</v>
          </cell>
          <cell r="C5449" t="str">
            <v>DEC3202301060039 DEC3202301060038</v>
          </cell>
          <cell r="D5449" t="str">
            <v>HUAWEI</v>
          </cell>
          <cell r="E5449" t="str">
            <v>DESPACHO</v>
          </cell>
          <cell r="F5449" t="str">
            <v>EXCLUSIVO</v>
          </cell>
          <cell r="G5449" t="str">
            <v>TF78346</v>
          </cell>
          <cell r="H5449">
            <v>44935</v>
          </cell>
          <cell r="I5449" t="str">
            <v>ENTREGADO</v>
          </cell>
          <cell r="J5449">
            <v>44935</v>
          </cell>
          <cell r="K5449" t="str">
            <v>CN SYSTEM INTEGRATION AND CONSTRUCTION DEL ECUADOR CNSIC S.A.</v>
          </cell>
          <cell r="L5449" t="str">
            <v>COOPERATIVA MARIANITA DE JESÚS, 5TA. ETAPA MZ. C, V36</v>
          </cell>
          <cell r="M5449" t="str">
            <v>WASHINGTON XAVIER OSORIO QUINTO</v>
          </cell>
          <cell r="N5449" t="str">
            <v>0979989316</v>
          </cell>
          <cell r="P5449" t="str">
            <v>DURAN</v>
          </cell>
          <cell r="Q5449" t="str">
            <v>DURAN</v>
          </cell>
          <cell r="R5449" t="str">
            <v>GUAYAS</v>
          </cell>
          <cell r="T5449" t="str">
            <v>FLEXTRANS GYE</v>
          </cell>
          <cell r="U5449" t="str">
            <v>FLEXNETGYE_LOCAL</v>
          </cell>
          <cell r="V5449">
            <v>5</v>
          </cell>
          <cell r="W5449">
            <v>13.1</v>
          </cell>
          <cell r="X5449" t="str">
            <v>FLEXNET GUAYAQUIL</v>
          </cell>
          <cell r="Y5449" t="str">
            <v>FERNANDO GUTIERREZ HILL KM 8 1/2 VIA DAULE COOP. JUAN MONTALVO / FRENTE A PEPSI COLA</v>
          </cell>
        </row>
        <row r="5450">
          <cell r="A5450" t="str">
            <v>DEC3202301060037 DEC3202301060036</v>
          </cell>
          <cell r="B5450">
            <v>492317</v>
          </cell>
          <cell r="C5450" t="str">
            <v>DEC3202301060037 DEC3202301060036</v>
          </cell>
          <cell r="D5450" t="str">
            <v>HUAWEI</v>
          </cell>
          <cell r="E5450" t="str">
            <v>DESPACHO</v>
          </cell>
          <cell r="F5450" t="str">
            <v>EXCLUSIVO</v>
          </cell>
          <cell r="G5450" t="str">
            <v>TF78345</v>
          </cell>
          <cell r="H5450">
            <v>44935</v>
          </cell>
          <cell r="I5450" t="str">
            <v>ENTREGADO</v>
          </cell>
          <cell r="J5450">
            <v>44935</v>
          </cell>
          <cell r="K5450" t="str">
            <v>CN SYSTEM INTEGRATION AND CONSTRUCTION DEL ECUADOR CNSIC S.A.</v>
          </cell>
          <cell r="L5450" t="str">
            <v>DURAN, CIUDADELA EL RECREO, MANZANA 424 VILLA 2</v>
          </cell>
          <cell r="M5450" t="str">
            <v>WASHINGTON XAVIER OSORIO QUINTO</v>
          </cell>
          <cell r="N5450" t="str">
            <v>0979989316</v>
          </cell>
          <cell r="P5450" t="str">
            <v>DURAN</v>
          </cell>
          <cell r="Q5450" t="str">
            <v>DURAN</v>
          </cell>
          <cell r="R5450" t="str">
            <v>GUAYAS</v>
          </cell>
          <cell r="T5450" t="str">
            <v>FLEXTRANS GYE</v>
          </cell>
          <cell r="U5450" t="str">
            <v>FLEXNETGYE_LOCAL</v>
          </cell>
          <cell r="V5450">
            <v>5</v>
          </cell>
          <cell r="W5450">
            <v>13.06</v>
          </cell>
          <cell r="X5450" t="str">
            <v>FLEXNET GUAYAQUIL</v>
          </cell>
          <cell r="Y5450" t="str">
            <v>FERNANDO GUTIERREZ HILL KM 8 1/2 VIA DAULE COOP. JUAN MONTALVO / FRENTE A PEPSI COLA</v>
          </cell>
        </row>
        <row r="5451">
          <cell r="A5451" t="str">
            <v>DEC3202301060043 DEC3202301060042</v>
          </cell>
          <cell r="B5451">
            <v>492316</v>
          </cell>
          <cell r="C5451" t="str">
            <v>DEC3202301060043 DEC3202301060042</v>
          </cell>
          <cell r="D5451" t="str">
            <v>HUAWEI</v>
          </cell>
          <cell r="E5451" t="str">
            <v>DESPACHO</v>
          </cell>
          <cell r="F5451" t="str">
            <v>EXCLUSIVO</v>
          </cell>
          <cell r="G5451" t="str">
            <v>TF78344</v>
          </cell>
          <cell r="H5451">
            <v>44935</v>
          </cell>
          <cell r="I5451" t="str">
            <v>ENTREGADO</v>
          </cell>
          <cell r="J5451">
            <v>44935</v>
          </cell>
          <cell r="K5451" t="str">
            <v>CN SYSTEM INTEGRATION AND CONSTRUCTION DEL ECUADOR CNSIC S.A.</v>
          </cell>
          <cell r="L5451" t="str">
            <v>AV. CORONEL Y C. AGUIRRE, DURAN LAT: -2.173611, LONG: -79.80566</v>
          </cell>
          <cell r="M5451" t="str">
            <v>López  Maxi Pedro Leónidas</v>
          </cell>
          <cell r="N5451" t="str">
            <v>0991409985</v>
          </cell>
          <cell r="P5451" t="str">
            <v>DURAN</v>
          </cell>
          <cell r="Q5451" t="str">
            <v>DURAN</v>
          </cell>
          <cell r="R5451" t="str">
            <v>GUAYAS</v>
          </cell>
          <cell r="T5451" t="str">
            <v>FLEXTRANS GYE</v>
          </cell>
          <cell r="U5451" t="str">
            <v>FLEXNETGYE_LOCAL</v>
          </cell>
          <cell r="V5451">
            <v>5</v>
          </cell>
          <cell r="W5451">
            <v>13.14</v>
          </cell>
          <cell r="X5451" t="str">
            <v>FLEXNET GUAYAQUIL</v>
          </cell>
          <cell r="Y5451" t="str">
            <v>FERNANDO GUTIERREZ HILL KM 8 1/2 VIA DAULE COOP. JUAN MONTALVO / FRENTE A PEPSI COLA</v>
          </cell>
        </row>
        <row r="5452">
          <cell r="A5452" t="str">
            <v>DEC3202301060030 DEC3202301060029</v>
          </cell>
          <cell r="B5452">
            <v>492315</v>
          </cell>
          <cell r="C5452" t="str">
            <v>DEC3202301060030 DEC3202301060029</v>
          </cell>
          <cell r="D5452" t="str">
            <v>HUAWEI</v>
          </cell>
          <cell r="E5452" t="str">
            <v>DESPACHO</v>
          </cell>
          <cell r="F5452" t="str">
            <v>EXCLUSIVO</v>
          </cell>
          <cell r="G5452" t="str">
            <v>TF78343</v>
          </cell>
          <cell r="H5452">
            <v>44935</v>
          </cell>
          <cell r="I5452" t="str">
            <v>ENTREGADO</v>
          </cell>
          <cell r="J5452">
            <v>44935</v>
          </cell>
          <cell r="K5452" t="str">
            <v>CN SYSTEM INTEGRATION AND CONSTRUCTION DEL ECUADOR CNSIC S.A.</v>
          </cell>
          <cell r="L5452" t="str">
            <v>CALLE SAMUEL CISNEROS ENTRE LA CALLE ELOY ALFARO Y VÍA DURAN TAMBO</v>
          </cell>
          <cell r="M5452" t="str">
            <v>López  Maxi Pedro Leónidas</v>
          </cell>
          <cell r="N5452" t="str">
            <v>0991409985</v>
          </cell>
          <cell r="P5452" t="str">
            <v>DURAN</v>
          </cell>
          <cell r="Q5452" t="str">
            <v>DURAN</v>
          </cell>
          <cell r="R5452" t="str">
            <v>GUAYAS</v>
          </cell>
          <cell r="T5452" t="str">
            <v>FLEXTRANS GYE</v>
          </cell>
          <cell r="U5452" t="str">
            <v>FLEXNETGYE_LOCAL</v>
          </cell>
          <cell r="V5452">
            <v>7</v>
          </cell>
          <cell r="W5452">
            <v>13.78</v>
          </cell>
          <cell r="X5452" t="str">
            <v>FLEXNET GUAYAQUIL</v>
          </cell>
          <cell r="Y5452" t="str">
            <v>FERNANDO GUTIERREZ HILL KM 8 1/2 VIA DAULE COOP. JUAN MONTALVO / FRENTE A PEPSI COLA</v>
          </cell>
        </row>
        <row r="5453">
          <cell r="A5453" t="str">
            <v>DEC3202301060033 DEC3202301060032</v>
          </cell>
          <cell r="B5453">
            <v>492314</v>
          </cell>
          <cell r="C5453" t="str">
            <v>DEC3202301060033 DEC3202301060032</v>
          </cell>
          <cell r="D5453" t="str">
            <v>HUAWEI</v>
          </cell>
          <cell r="E5453" t="str">
            <v>DESPACHO</v>
          </cell>
          <cell r="F5453" t="str">
            <v>EXCLUSIVO</v>
          </cell>
          <cell r="G5453" t="str">
            <v>TF78342</v>
          </cell>
          <cell r="H5453">
            <v>44935</v>
          </cell>
          <cell r="I5453" t="str">
            <v>ENTREGADO</v>
          </cell>
          <cell r="J5453">
            <v>44935</v>
          </cell>
          <cell r="K5453" t="str">
            <v>CN SYSTEM INTEGRATION AND CONSTRUCTION DEL ECUADOR CNSIC S.A.</v>
          </cell>
          <cell r="L5453" t="str">
            <v>DURÁN, CIUDADELA ABER GILBERT MANZANA 19, SOLAR 5</v>
          </cell>
          <cell r="M5453" t="str">
            <v>López  Maxi Pedro Leónidas</v>
          </cell>
          <cell r="N5453" t="str">
            <v>0991409985</v>
          </cell>
          <cell r="P5453" t="str">
            <v>DURAN</v>
          </cell>
          <cell r="Q5453" t="str">
            <v>DURAN</v>
          </cell>
          <cell r="R5453" t="str">
            <v>GUAYAS</v>
          </cell>
          <cell r="T5453" t="str">
            <v>FLEXTRANS GYE</v>
          </cell>
          <cell r="U5453" t="str">
            <v>FLEXNETGYE_LOCAL</v>
          </cell>
          <cell r="V5453">
            <v>7</v>
          </cell>
          <cell r="W5453">
            <v>13.88</v>
          </cell>
          <cell r="X5453" t="str">
            <v>FLEXNET GUAYAQUIL</v>
          </cell>
          <cell r="Y5453" t="str">
            <v>FERNANDO GUTIERREZ HILL KM 8 1/2 VIA DAULE COOP. JUAN MONTALVO / FRENTE A PEPSI COLA</v>
          </cell>
        </row>
        <row r="5454">
          <cell r="A5454" t="str">
            <v>ZP_2023_004</v>
          </cell>
          <cell r="B5454">
            <v>492313</v>
          </cell>
          <cell r="C5454" t="str">
            <v>ZP_2023_004</v>
          </cell>
          <cell r="D5454" t="str">
            <v>ZIPPAK</v>
          </cell>
          <cell r="E5454" t="str">
            <v>DESPACHO</v>
          </cell>
          <cell r="F5454" t="str">
            <v>NORMAL</v>
          </cell>
          <cell r="G5454" t="str">
            <v>TF78341</v>
          </cell>
          <cell r="H5454">
            <v>44935</v>
          </cell>
          <cell r="I5454" t="str">
            <v>ENTREGADO</v>
          </cell>
          <cell r="J5454">
            <v>44935</v>
          </cell>
          <cell r="K5454" t="str">
            <v>DELAROMA S.A.</v>
          </cell>
          <cell r="L5454" t="str">
            <v>VÍA A DAULE KM. 10.50 CALLE 23 AVA</v>
          </cell>
          <cell r="M5454" t="str">
            <v>SR. DAVID BARBECHO - RUC: 1191716260001</v>
          </cell>
          <cell r="N5454" t="str">
            <v>0999804639</v>
          </cell>
          <cell r="P5454" t="str">
            <v>090606</v>
          </cell>
          <cell r="Q5454" t="str">
            <v>GUAYAQUIL</v>
          </cell>
          <cell r="R5454" t="str">
            <v>GUAYAS</v>
          </cell>
          <cell r="S5454" t="str">
            <v>GUAYAQUIL</v>
          </cell>
          <cell r="T5454" t="str">
            <v>FLEXTRANS GYE</v>
          </cell>
          <cell r="U5454" t="str">
            <v>FLEXNETGYE_LOCAL</v>
          </cell>
          <cell r="V5454">
            <v>3</v>
          </cell>
          <cell r="W5454">
            <v>69</v>
          </cell>
          <cell r="X5454" t="str">
            <v>FLEXNET GUAYAQUIL</v>
          </cell>
          <cell r="Y5454" t="str">
            <v>FERNANDO GUTIERREZ HILL KM 8 1/2 VIA DAULE COOP. JUAN MONTALVO / FRENTE A PEPSI COLA</v>
          </cell>
        </row>
        <row r="5455">
          <cell r="A5455" t="str">
            <v>ZP_2023_003</v>
          </cell>
          <cell r="B5455">
            <v>492312</v>
          </cell>
          <cell r="C5455" t="str">
            <v>ZP_2023_003</v>
          </cell>
          <cell r="D5455" t="str">
            <v>ZIPPAK</v>
          </cell>
          <cell r="E5455" t="str">
            <v>DESPACHO</v>
          </cell>
          <cell r="F5455" t="str">
            <v>NORMAL</v>
          </cell>
          <cell r="G5455" t="str">
            <v>TF78340</v>
          </cell>
          <cell r="H5455">
            <v>44934</v>
          </cell>
          <cell r="I5455" t="str">
            <v>ENTREGADO</v>
          </cell>
          <cell r="J5455">
            <v>44935</v>
          </cell>
          <cell r="K5455" t="str">
            <v>UNIVERSAL SWEET INDUSTRIES S.A</v>
          </cell>
          <cell r="L5455" t="str">
            <v>ELOY ALFARO 1103 Y GOMEZ RENDÓN</v>
          </cell>
          <cell r="M5455" t="str">
            <v>RUBEN PEREZ - RUC: 0992423153001</v>
          </cell>
          <cell r="N5455" t="str">
            <v>0994572717</v>
          </cell>
          <cell r="P5455" t="str">
            <v>090308</v>
          </cell>
          <cell r="Q5455" t="str">
            <v>GUAYAQUIL</v>
          </cell>
          <cell r="R5455" t="str">
            <v>GUAYAS</v>
          </cell>
          <cell r="S5455" t="str">
            <v>GUAYAQUIL</v>
          </cell>
          <cell r="T5455" t="str">
            <v>FLEXTRANS GYE</v>
          </cell>
          <cell r="U5455" t="str">
            <v>FLEXNETGYE_LOCAL</v>
          </cell>
          <cell r="V5455">
            <v>1</v>
          </cell>
          <cell r="W5455">
            <v>552</v>
          </cell>
          <cell r="X5455" t="str">
            <v>FLEXNET GUAYAQUIL</v>
          </cell>
          <cell r="Y5455" t="str">
            <v>FERNANDO GUTIERREZ HILL KM 8 1/2 VIA DAULE COOP. JUAN MONTALVO / FRENTE A PEPSI COLA</v>
          </cell>
        </row>
        <row r="5456">
          <cell r="A5456" t="str">
            <v>ZP_2023_002</v>
          </cell>
          <cell r="B5456">
            <v>492311</v>
          </cell>
          <cell r="C5456" t="str">
            <v>ZP_2023_002</v>
          </cell>
          <cell r="D5456" t="str">
            <v>ZIPPAK</v>
          </cell>
          <cell r="E5456" t="str">
            <v>DESPACHO</v>
          </cell>
          <cell r="F5456" t="str">
            <v>NORMAL</v>
          </cell>
          <cell r="G5456" t="str">
            <v>TF78339</v>
          </cell>
          <cell r="H5456">
            <v>44934</v>
          </cell>
          <cell r="I5456" t="str">
            <v>ENTREGADO</v>
          </cell>
          <cell r="J5456">
            <v>44935</v>
          </cell>
          <cell r="K5456" t="str">
            <v>NESTLE ECUADOR S.A.</v>
          </cell>
          <cell r="L5456" t="str">
            <v>VÍA A LA COSTA KM. 6.5, AV. DEL BOMBERO, GUAYAQUIL</v>
          </cell>
          <cell r="M5456" t="str">
            <v>JORGE PEÑA / CHRISTIAN SORIANO - RUC: 0990032246001</v>
          </cell>
          <cell r="N5456" t="str">
            <v>(593-2) 2443730 EXT.6268</v>
          </cell>
          <cell r="P5456" t="str">
            <v>090605</v>
          </cell>
          <cell r="Q5456" t="str">
            <v>GUAYAQUIL</v>
          </cell>
          <cell r="R5456" t="str">
            <v>GUAYAS</v>
          </cell>
          <cell r="S5456" t="str">
            <v>GUAYAQUIL</v>
          </cell>
          <cell r="T5456" t="str">
            <v>FLEXTRANS GYE</v>
          </cell>
          <cell r="U5456" t="str">
            <v>FLEXNETGYE_LOCAL</v>
          </cell>
          <cell r="V5456">
            <v>4</v>
          </cell>
          <cell r="W5456">
            <v>1372.8</v>
          </cell>
          <cell r="X5456" t="str">
            <v>FLEXNET GUAYAQUIL</v>
          </cell>
          <cell r="Y5456" t="str">
            <v>FERNANDO GUTIERREZ HILL KM 8 1/2 VIA DAULE COOP. JUAN MONTALVO / FRENTE A PEPSI COLA</v>
          </cell>
        </row>
        <row r="5457">
          <cell r="A5457" t="str">
            <v>TK-7667</v>
          </cell>
          <cell r="B5457">
            <v>492302</v>
          </cell>
          <cell r="C5457" t="str">
            <v>TK-7667</v>
          </cell>
          <cell r="D5457" t="str">
            <v>MDELIVERY</v>
          </cell>
          <cell r="E5457" t="str">
            <v>DESPACHO</v>
          </cell>
          <cell r="F5457" t="str">
            <v>EXPRESS</v>
          </cell>
          <cell r="G5457" t="str">
            <v/>
          </cell>
          <cell r="H5457">
            <v>44932</v>
          </cell>
          <cell r="I5457" t="str">
            <v>ENTREGADO</v>
          </cell>
          <cell r="J5457">
            <v>44937</v>
          </cell>
          <cell r="K5457" t="str">
            <v>OTECEL</v>
          </cell>
          <cell r="L5457" t="str">
            <v>AVDA SIMON BOLIVAR Y VIA NAYON CONJUNTO CORPORATIVO EKOPARK TORRE 3 TELEFONICA</v>
          </cell>
          <cell r="M5457" t="str">
            <v/>
          </cell>
          <cell r="N5457" t="str">
            <v>098299225</v>
          </cell>
          <cell r="O5457" t="str">
            <v/>
          </cell>
          <cell r="P5457" t="str">
            <v>QUITO</v>
          </cell>
          <cell r="Q5457" t="str">
            <v>QUITO</v>
          </cell>
          <cell r="R5457" t="str">
            <v>PICHINCHA</v>
          </cell>
          <cell r="T5457" t="str">
            <v>FLEXTRANS UIO</v>
          </cell>
          <cell r="U5457" t="str">
            <v>FLEXNETUIO_LOCAL</v>
          </cell>
          <cell r="V5457">
            <v>1</v>
          </cell>
          <cell r="W5457">
            <v>1</v>
          </cell>
          <cell r="X5457" t="str">
            <v>FLEXNET ECUADOR - MDELIVERY</v>
          </cell>
          <cell r="Y5457" t="str">
            <v>CALLE 28 DE JUNIO S/N Y GARCIA MORENO ENTRADA LLANO GRANDE</v>
          </cell>
        </row>
        <row r="5458">
          <cell r="A5458" t="str">
            <v>TK-7668</v>
          </cell>
          <cell r="B5458">
            <v>492303</v>
          </cell>
          <cell r="C5458" t="str">
            <v>TK-7668</v>
          </cell>
          <cell r="D5458" t="str">
            <v>MDELIVERY</v>
          </cell>
          <cell r="E5458" t="str">
            <v>DESPACHO</v>
          </cell>
          <cell r="F5458" t="str">
            <v>EXPRESS</v>
          </cell>
          <cell r="G5458" t="str">
            <v/>
          </cell>
          <cell r="H5458">
            <v>44932</v>
          </cell>
          <cell r="I5458" t="str">
            <v>ENTREGADO</v>
          </cell>
          <cell r="J5458">
            <v>44937</v>
          </cell>
          <cell r="K5458" t="str">
            <v>OTECEL</v>
          </cell>
          <cell r="L5458" t="str">
            <v>AVDA SIMON BOLIVAR Y VIA NAYON CONJUNTO CORPORATIVO EKOPARK TORRE 3 TELEFONICA</v>
          </cell>
          <cell r="M5458" t="str">
            <v/>
          </cell>
          <cell r="N5458" t="str">
            <v>098299225</v>
          </cell>
          <cell r="O5458" t="str">
            <v/>
          </cell>
          <cell r="P5458" t="str">
            <v>QUITO</v>
          </cell>
          <cell r="Q5458" t="str">
            <v>QUITO</v>
          </cell>
          <cell r="R5458" t="str">
            <v>PICHINCHA</v>
          </cell>
          <cell r="T5458" t="str">
            <v>FLEXTRANS UIO</v>
          </cell>
          <cell r="U5458" t="str">
            <v>FLEXNETUIO_LOCAL</v>
          </cell>
          <cell r="V5458">
            <v>1</v>
          </cell>
          <cell r="W5458">
            <v>1</v>
          </cell>
          <cell r="X5458" t="str">
            <v>FLEXNET ECUADOR - MDELIVERY</v>
          </cell>
          <cell r="Y5458" t="str">
            <v>CALLE 28 DE JUNIO S/N Y GARCIA MORENO ENTRADA LLANO GRANDE</v>
          </cell>
        </row>
        <row r="5459">
          <cell r="A5459" t="str">
            <v>TK-7669</v>
          </cell>
          <cell r="B5459">
            <v>492304</v>
          </cell>
          <cell r="C5459" t="str">
            <v>TK-7669</v>
          </cell>
          <cell r="D5459" t="str">
            <v>MDELIVERY</v>
          </cell>
          <cell r="E5459" t="str">
            <v>DESPACHO</v>
          </cell>
          <cell r="F5459" t="str">
            <v>EXPRESS</v>
          </cell>
          <cell r="G5459" t="str">
            <v/>
          </cell>
          <cell r="H5459">
            <v>44932</v>
          </cell>
          <cell r="I5459" t="str">
            <v>ENTREGADO</v>
          </cell>
          <cell r="J5459">
            <v>44937</v>
          </cell>
          <cell r="K5459" t="str">
            <v>OTECEL</v>
          </cell>
          <cell r="L5459" t="str">
            <v>AVDA SIMON BOLIVAR Y VIA NAYON CONJUNTO CORPORATIVO EKOPARK TORRE 3 TELEFONICA</v>
          </cell>
          <cell r="M5459" t="str">
            <v/>
          </cell>
          <cell r="N5459" t="str">
            <v>098299225</v>
          </cell>
          <cell r="O5459" t="str">
            <v/>
          </cell>
          <cell r="P5459" t="str">
            <v>QUITO</v>
          </cell>
          <cell r="Q5459" t="str">
            <v>QUITO</v>
          </cell>
          <cell r="R5459" t="str">
            <v>PICHINCHA</v>
          </cell>
          <cell r="T5459" t="str">
            <v>FLEXTRANS UIO</v>
          </cell>
          <cell r="U5459" t="str">
            <v>FLEXNETUIO_LOCAL</v>
          </cell>
          <cell r="V5459">
            <v>1</v>
          </cell>
          <cell r="W5459">
            <v>1</v>
          </cell>
          <cell r="X5459" t="str">
            <v>FLEXNET ECUADOR - MDELIVERY</v>
          </cell>
          <cell r="Y5459" t="str">
            <v>CALLE 28 DE JUNIO S/N Y GARCIA MORENO ENTRADA LLANO GRANDE</v>
          </cell>
        </row>
        <row r="5460">
          <cell r="A5460" t="str">
            <v>TK-7670</v>
          </cell>
          <cell r="B5460">
            <v>492305</v>
          </cell>
          <cell r="C5460" t="str">
            <v>TK-7670</v>
          </cell>
          <cell r="D5460" t="str">
            <v>MDELIVERY</v>
          </cell>
          <cell r="E5460" t="str">
            <v>DESPACHO</v>
          </cell>
          <cell r="F5460" t="str">
            <v>EXPRESS</v>
          </cell>
          <cell r="G5460" t="str">
            <v/>
          </cell>
          <cell r="H5460">
            <v>44932</v>
          </cell>
          <cell r="I5460" t="str">
            <v>ENTREGADO</v>
          </cell>
          <cell r="J5460">
            <v>44937</v>
          </cell>
          <cell r="K5460" t="str">
            <v>OTECEL</v>
          </cell>
          <cell r="L5460" t="str">
            <v>AVDA SIMON BOLIVAR Y VIA NAYON CONJUNTO CORPORATIVO EKOPARK TORRE 3 TELEFONICA</v>
          </cell>
          <cell r="M5460" t="str">
            <v/>
          </cell>
          <cell r="N5460" t="str">
            <v>098299225</v>
          </cell>
          <cell r="O5460" t="str">
            <v/>
          </cell>
          <cell r="P5460" t="str">
            <v>QUITO</v>
          </cell>
          <cell r="Q5460" t="str">
            <v>QUITO</v>
          </cell>
          <cell r="R5460" t="str">
            <v>PICHINCHA</v>
          </cell>
          <cell r="T5460" t="str">
            <v>FLEXTRANS UIO</v>
          </cell>
          <cell r="U5460" t="str">
            <v>FLEXNETUIO_LOCAL</v>
          </cell>
          <cell r="V5460">
            <v>1</v>
          </cell>
          <cell r="W5460">
            <v>1</v>
          </cell>
          <cell r="X5460" t="str">
            <v>FLEXNET ECUADOR - MDELIVERY</v>
          </cell>
          <cell r="Y5460" t="str">
            <v>CALLE 28 DE JUNIO S/N Y GARCIA MORENO ENTRADA LLANO GRANDE</v>
          </cell>
        </row>
        <row r="5461">
          <cell r="A5461" t="str">
            <v>TK-7671</v>
          </cell>
          <cell r="B5461">
            <v>492306</v>
          </cell>
          <cell r="C5461" t="str">
            <v>TK-7671</v>
          </cell>
          <cell r="D5461" t="str">
            <v>MDELIVERY</v>
          </cell>
          <cell r="E5461" t="str">
            <v>DESPACHO</v>
          </cell>
          <cell r="F5461" t="str">
            <v>EXPRESS</v>
          </cell>
          <cell r="G5461" t="str">
            <v/>
          </cell>
          <cell r="H5461">
            <v>44932</v>
          </cell>
          <cell r="I5461" t="str">
            <v>ENTREGADO</v>
          </cell>
          <cell r="J5461">
            <v>44937</v>
          </cell>
          <cell r="K5461" t="str">
            <v>OTECEL</v>
          </cell>
          <cell r="L5461" t="str">
            <v>AVDA SIMON BOLIVAR Y VIA NAYON CONJUNTO CORPORATIVO EKOPARK TORRE 3 TELEFONICA</v>
          </cell>
          <cell r="M5461" t="str">
            <v/>
          </cell>
          <cell r="N5461" t="str">
            <v>098299225</v>
          </cell>
          <cell r="O5461" t="str">
            <v/>
          </cell>
          <cell r="P5461" t="str">
            <v>QUITO</v>
          </cell>
          <cell r="Q5461" t="str">
            <v>QUITO</v>
          </cell>
          <cell r="R5461" t="str">
            <v>PICHINCHA</v>
          </cell>
          <cell r="T5461" t="str">
            <v>FLEXTRANS UIO</v>
          </cell>
          <cell r="U5461" t="str">
            <v>FLEXNETUIO_LOCAL</v>
          </cell>
          <cell r="V5461">
            <v>1</v>
          </cell>
          <cell r="W5461">
            <v>1</v>
          </cell>
          <cell r="X5461" t="str">
            <v>FLEXNET ECUADOR - MDELIVERY</v>
          </cell>
          <cell r="Y5461" t="str">
            <v>CALLE 28 DE JUNIO S/N Y GARCIA MORENO ENTRADA LLANO GRANDE</v>
          </cell>
        </row>
        <row r="5462">
          <cell r="A5462" t="str">
            <v>TK-7672</v>
          </cell>
          <cell r="B5462">
            <v>492307</v>
          </cell>
          <cell r="C5462" t="str">
            <v>TK-7672</v>
          </cell>
          <cell r="D5462" t="str">
            <v>MDELIVERY</v>
          </cell>
          <cell r="E5462" t="str">
            <v>DESPACHO</v>
          </cell>
          <cell r="F5462" t="str">
            <v>EXPRESS</v>
          </cell>
          <cell r="G5462" t="str">
            <v/>
          </cell>
          <cell r="H5462">
            <v>44932</v>
          </cell>
          <cell r="I5462" t="str">
            <v>ENTREGADO</v>
          </cell>
          <cell r="J5462">
            <v>44937</v>
          </cell>
          <cell r="K5462" t="str">
            <v>OTECEL</v>
          </cell>
          <cell r="L5462" t="str">
            <v>AVDA SIMON BOLIVAR Y VIA NAYON CONJUNTO CORPORATIVO EKOPARK TORRE 3 TELEFONICA</v>
          </cell>
          <cell r="M5462" t="str">
            <v/>
          </cell>
          <cell r="N5462" t="str">
            <v>098299225</v>
          </cell>
          <cell r="O5462" t="str">
            <v/>
          </cell>
          <cell r="P5462" t="str">
            <v>QUITO</v>
          </cell>
          <cell r="Q5462" t="str">
            <v>QUITO</v>
          </cell>
          <cell r="R5462" t="str">
            <v>PICHINCHA</v>
          </cell>
          <cell r="T5462" t="str">
            <v>FLEXTRANS UIO</v>
          </cell>
          <cell r="U5462" t="str">
            <v>FLEXNETUIO_LOCAL</v>
          </cell>
          <cell r="V5462">
            <v>1</v>
          </cell>
          <cell r="W5462">
            <v>1</v>
          </cell>
          <cell r="X5462" t="str">
            <v>FLEXNET ECUADOR - MDELIVERY</v>
          </cell>
          <cell r="Y5462" t="str">
            <v>CALLE 28 DE JUNIO S/N Y GARCIA MORENO ENTRADA LLANO GRANDE</v>
          </cell>
        </row>
        <row r="5463">
          <cell r="A5463" t="str">
            <v>TK-7673</v>
          </cell>
          <cell r="B5463">
            <v>492308</v>
          </cell>
          <cell r="C5463" t="str">
            <v>TK-7673</v>
          </cell>
          <cell r="D5463" t="str">
            <v>MDELIVERY</v>
          </cell>
          <cell r="E5463" t="str">
            <v>DESPACHO</v>
          </cell>
          <cell r="F5463" t="str">
            <v>EXPRESS</v>
          </cell>
          <cell r="G5463" t="str">
            <v/>
          </cell>
          <cell r="H5463">
            <v>44932</v>
          </cell>
          <cell r="I5463" t="str">
            <v>ENTREGADO</v>
          </cell>
          <cell r="J5463">
            <v>44937</v>
          </cell>
          <cell r="K5463" t="str">
            <v>OTECEL</v>
          </cell>
          <cell r="L5463" t="str">
            <v>AVDA SIMON BOLIVAR Y VIA NAYON CONJUNTO CORPORATIVO EKOPARK TORRE 3 TELEFONICA</v>
          </cell>
          <cell r="M5463" t="str">
            <v/>
          </cell>
          <cell r="N5463" t="str">
            <v>098299225</v>
          </cell>
          <cell r="O5463" t="str">
            <v/>
          </cell>
          <cell r="P5463" t="str">
            <v>QUITO</v>
          </cell>
          <cell r="Q5463" t="str">
            <v>QUITO</v>
          </cell>
          <cell r="R5463" t="str">
            <v>PICHINCHA</v>
          </cell>
          <cell r="T5463" t="str">
            <v>FLEXTRANS UIO</v>
          </cell>
          <cell r="U5463" t="str">
            <v>FLEXNETUIO_LOCAL</v>
          </cell>
          <cell r="V5463">
            <v>1</v>
          </cell>
          <cell r="W5463">
            <v>1</v>
          </cell>
          <cell r="X5463" t="str">
            <v>FLEXNET ECUADOR - MDELIVERY</v>
          </cell>
          <cell r="Y5463" t="str">
            <v>CALLE 28 DE JUNIO S/N Y GARCIA MORENO ENTRADA LLANO GRANDE</v>
          </cell>
        </row>
        <row r="5464">
          <cell r="A5464" t="str">
            <v>TK-7674</v>
          </cell>
          <cell r="B5464">
            <v>492309</v>
          </cell>
          <cell r="C5464" t="str">
            <v>TK-7674</v>
          </cell>
          <cell r="D5464" t="str">
            <v>MDELIVERY</v>
          </cell>
          <cell r="E5464" t="str">
            <v>DESPACHO</v>
          </cell>
          <cell r="F5464" t="str">
            <v>EXPRESS</v>
          </cell>
          <cell r="G5464" t="str">
            <v/>
          </cell>
          <cell r="H5464">
            <v>44932</v>
          </cell>
          <cell r="I5464" t="str">
            <v>ENTREGADO</v>
          </cell>
          <cell r="J5464">
            <v>44937</v>
          </cell>
          <cell r="K5464" t="str">
            <v>OTECEL</v>
          </cell>
          <cell r="L5464" t="str">
            <v>AVDA SIMON BOLIVAR Y VIA NAYON CONJUNTO CORPORATIVO EKOPARK TORRE 3 TELEFONICA</v>
          </cell>
          <cell r="M5464" t="str">
            <v/>
          </cell>
          <cell r="N5464" t="str">
            <v>098299225</v>
          </cell>
          <cell r="O5464" t="str">
            <v/>
          </cell>
          <cell r="P5464" t="str">
            <v>QUITO</v>
          </cell>
          <cell r="Q5464" t="str">
            <v>QUITO</v>
          </cell>
          <cell r="R5464" t="str">
            <v>PICHINCHA</v>
          </cell>
          <cell r="T5464" t="str">
            <v>FLEXTRANS UIO</v>
          </cell>
          <cell r="U5464" t="str">
            <v>FLEXNETUIO_LOCAL</v>
          </cell>
          <cell r="V5464">
            <v>1</v>
          </cell>
          <cell r="W5464">
            <v>1</v>
          </cell>
          <cell r="X5464" t="str">
            <v>FLEXNET ECUADOR - MDELIVERY</v>
          </cell>
          <cell r="Y5464" t="str">
            <v>CALLE 28 DE JUNIO S/N Y GARCIA MORENO ENTRADA LLANO GRANDE</v>
          </cell>
        </row>
        <row r="5465">
          <cell r="A5465" t="str">
            <v>TK-7675</v>
          </cell>
          <cell r="B5465">
            <v>492310</v>
          </cell>
          <cell r="C5465" t="str">
            <v>TK-7675</v>
          </cell>
          <cell r="D5465" t="str">
            <v>MDELIVERY</v>
          </cell>
          <cell r="E5465" t="str">
            <v>DESPACHO</v>
          </cell>
          <cell r="F5465" t="str">
            <v>EXPRESS</v>
          </cell>
          <cell r="G5465" t="str">
            <v/>
          </cell>
          <cell r="H5465">
            <v>44932</v>
          </cell>
          <cell r="I5465" t="str">
            <v>ENTREGADO</v>
          </cell>
          <cell r="J5465">
            <v>44937</v>
          </cell>
          <cell r="K5465" t="str">
            <v>OTECEL</v>
          </cell>
          <cell r="L5465" t="str">
            <v>AVDA SIMON BOLIVAR Y VIA NAYON CONJUNTO CORPORATIVO EKOPARK TORRE 3 TELEFONICA</v>
          </cell>
          <cell r="M5465" t="str">
            <v/>
          </cell>
          <cell r="N5465" t="str">
            <v>098299225</v>
          </cell>
          <cell r="O5465" t="str">
            <v/>
          </cell>
          <cell r="P5465" t="str">
            <v>QUITO</v>
          </cell>
          <cell r="Q5465" t="str">
            <v>QUITO</v>
          </cell>
          <cell r="R5465" t="str">
            <v>PICHINCHA</v>
          </cell>
          <cell r="T5465" t="str">
            <v>FLEXTRANS UIO</v>
          </cell>
          <cell r="U5465" t="str">
            <v>FLEXNETUIO_LOCAL</v>
          </cell>
          <cell r="V5465">
            <v>1</v>
          </cell>
          <cell r="W5465">
            <v>1</v>
          </cell>
          <cell r="X5465" t="str">
            <v>FLEXNET ECUADOR - MDELIVERY</v>
          </cell>
          <cell r="Y5465" t="str">
            <v>CALLE 28 DE JUNIO S/N Y GARCIA MORENO ENTRADA LLANO GRANDE</v>
          </cell>
        </row>
        <row r="5466">
          <cell r="A5466" t="str">
            <v>TK-7656</v>
          </cell>
          <cell r="B5466">
            <v>492291</v>
          </cell>
          <cell r="C5466" t="str">
            <v>TK-7656</v>
          </cell>
          <cell r="D5466" t="str">
            <v>MDELIVERY</v>
          </cell>
          <cell r="E5466" t="str">
            <v>DESPACHO</v>
          </cell>
          <cell r="F5466" t="str">
            <v>EXPRESS</v>
          </cell>
          <cell r="G5466" t="str">
            <v/>
          </cell>
          <cell r="H5466">
            <v>44932</v>
          </cell>
          <cell r="I5466" t="str">
            <v>ENTREGADO</v>
          </cell>
          <cell r="J5466">
            <v>44937</v>
          </cell>
          <cell r="K5466" t="str">
            <v>OTECEL</v>
          </cell>
          <cell r="L5466" t="str">
            <v>AVDA SIMON BOLIVAR Y VIA NAYON CONJUNTO CORPORATIVO EKOPARK TORRE 3 TELEFONICA</v>
          </cell>
          <cell r="M5466" t="str">
            <v/>
          </cell>
          <cell r="N5466" t="str">
            <v>098299225</v>
          </cell>
          <cell r="O5466" t="str">
            <v/>
          </cell>
          <cell r="P5466" t="str">
            <v>QUITO</v>
          </cell>
          <cell r="Q5466" t="str">
            <v>QUITO</v>
          </cell>
          <cell r="R5466" t="str">
            <v>PICHINCHA</v>
          </cell>
          <cell r="T5466" t="str">
            <v>FLEXTRANS UIO</v>
          </cell>
          <cell r="U5466" t="str">
            <v>FLEXNETUIO_LOCAL</v>
          </cell>
          <cell r="V5466">
            <v>1</v>
          </cell>
          <cell r="W5466">
            <v>1</v>
          </cell>
          <cell r="X5466" t="str">
            <v>FLEXNET ECUADOR - MDELIVERY</v>
          </cell>
          <cell r="Y5466" t="str">
            <v>CALLE 28 DE JUNIO S/N Y GARCIA MORENO ENTRADA LLANO GRANDE</v>
          </cell>
        </row>
        <row r="5467">
          <cell r="A5467" t="str">
            <v>TK-7657</v>
          </cell>
          <cell r="B5467">
            <v>492292</v>
          </cell>
          <cell r="C5467" t="str">
            <v>TK-7657</v>
          </cell>
          <cell r="D5467" t="str">
            <v>MDELIVERY</v>
          </cell>
          <cell r="E5467" t="str">
            <v>DESPACHO</v>
          </cell>
          <cell r="F5467" t="str">
            <v>EXPRESS</v>
          </cell>
          <cell r="G5467" t="str">
            <v/>
          </cell>
          <cell r="H5467">
            <v>44932</v>
          </cell>
          <cell r="I5467" t="str">
            <v>ENTREGADO</v>
          </cell>
          <cell r="J5467">
            <v>44937</v>
          </cell>
          <cell r="K5467" t="str">
            <v>OTECEL</v>
          </cell>
          <cell r="L5467" t="str">
            <v>AVDA SIMON BOLIVAR Y VIA NAYON CONJUNTO CORPORATIVO EKOPARK TORRE 3 TELEFONICA</v>
          </cell>
          <cell r="M5467" t="str">
            <v/>
          </cell>
          <cell r="N5467" t="str">
            <v>098299225</v>
          </cell>
          <cell r="O5467" t="str">
            <v/>
          </cell>
          <cell r="P5467" t="str">
            <v>QUITO</v>
          </cell>
          <cell r="Q5467" t="str">
            <v>QUITO</v>
          </cell>
          <cell r="R5467" t="str">
            <v>PICHINCHA</v>
          </cell>
          <cell r="T5467" t="str">
            <v>FLEXTRANS UIO</v>
          </cell>
          <cell r="U5467" t="str">
            <v>FLEXNETUIO_LOCAL</v>
          </cell>
          <cell r="V5467">
            <v>1</v>
          </cell>
          <cell r="W5467">
            <v>1</v>
          </cell>
          <cell r="X5467" t="str">
            <v>FLEXNET ECUADOR - MDELIVERY</v>
          </cell>
          <cell r="Y5467" t="str">
            <v>CALLE 28 DE JUNIO S/N Y GARCIA MORENO ENTRADA LLANO GRANDE</v>
          </cell>
        </row>
        <row r="5468">
          <cell r="A5468" t="str">
            <v>TK-7658</v>
          </cell>
          <cell r="B5468">
            <v>492293</v>
          </cell>
          <cell r="C5468" t="str">
            <v>TK-7658</v>
          </cell>
          <cell r="D5468" t="str">
            <v>MDELIVERY</v>
          </cell>
          <cell r="E5468" t="str">
            <v>DESPACHO</v>
          </cell>
          <cell r="F5468" t="str">
            <v>EXPRESS</v>
          </cell>
          <cell r="G5468" t="str">
            <v/>
          </cell>
          <cell r="H5468">
            <v>44932</v>
          </cell>
          <cell r="I5468" t="str">
            <v>ENTREGADO</v>
          </cell>
          <cell r="J5468">
            <v>44937</v>
          </cell>
          <cell r="K5468" t="str">
            <v>OTECEL</v>
          </cell>
          <cell r="L5468" t="str">
            <v>AVDA SIMON BOLIVAR Y VIA NAYON CONJUNTO CORPORATIVO EKOPARK TORRE 3 TELEFONICA</v>
          </cell>
          <cell r="M5468" t="str">
            <v/>
          </cell>
          <cell r="N5468" t="str">
            <v>098299225</v>
          </cell>
          <cell r="O5468" t="str">
            <v/>
          </cell>
          <cell r="P5468" t="str">
            <v>QUITO</v>
          </cell>
          <cell r="Q5468" t="str">
            <v>QUITO</v>
          </cell>
          <cell r="R5468" t="str">
            <v>PICHINCHA</v>
          </cell>
          <cell r="T5468" t="str">
            <v>FLEXTRANS UIO</v>
          </cell>
          <cell r="U5468" t="str">
            <v>FLEXNETUIO_LOCAL</v>
          </cell>
          <cell r="V5468">
            <v>1</v>
          </cell>
          <cell r="W5468">
            <v>1</v>
          </cell>
          <cell r="X5468" t="str">
            <v>FLEXNET ECUADOR - MDELIVERY</v>
          </cell>
          <cell r="Y5468" t="str">
            <v>CALLE 28 DE JUNIO S/N Y GARCIA MORENO ENTRADA LLANO GRANDE</v>
          </cell>
        </row>
        <row r="5469">
          <cell r="A5469" t="str">
            <v>TK-7659</v>
          </cell>
          <cell r="B5469">
            <v>492294</v>
          </cell>
          <cell r="C5469" t="str">
            <v>TK-7659</v>
          </cell>
          <cell r="D5469" t="str">
            <v>MDELIVERY</v>
          </cell>
          <cell r="E5469" t="str">
            <v>DESPACHO</v>
          </cell>
          <cell r="F5469" t="str">
            <v>EXPRESS</v>
          </cell>
          <cell r="G5469" t="str">
            <v/>
          </cell>
          <cell r="H5469">
            <v>44932</v>
          </cell>
          <cell r="I5469" t="str">
            <v>ENTREGADO</v>
          </cell>
          <cell r="J5469">
            <v>44937</v>
          </cell>
          <cell r="K5469" t="str">
            <v>OTECEL</v>
          </cell>
          <cell r="L5469" t="str">
            <v>AVDA SIMON BOLIVAR Y VIA NAYON CONJUNTO CORPORATIVO EKOPARK TORRE 3 TELEFONICA</v>
          </cell>
          <cell r="M5469" t="str">
            <v/>
          </cell>
          <cell r="N5469" t="str">
            <v>098299225</v>
          </cell>
          <cell r="O5469" t="str">
            <v/>
          </cell>
          <cell r="P5469" t="str">
            <v>QUITO</v>
          </cell>
          <cell r="Q5469" t="str">
            <v>QUITO</v>
          </cell>
          <cell r="R5469" t="str">
            <v>PICHINCHA</v>
          </cell>
          <cell r="T5469" t="str">
            <v>FLEXTRANS UIO</v>
          </cell>
          <cell r="U5469" t="str">
            <v>FLEXNETUIO_LOCAL</v>
          </cell>
          <cell r="V5469">
            <v>1</v>
          </cell>
          <cell r="W5469">
            <v>1</v>
          </cell>
          <cell r="X5469" t="str">
            <v>FLEXNET ECUADOR - MDELIVERY</v>
          </cell>
          <cell r="Y5469" t="str">
            <v>CALLE 28 DE JUNIO S/N Y GARCIA MORENO ENTRADA LLANO GRANDE</v>
          </cell>
        </row>
        <row r="5470">
          <cell r="A5470" t="str">
            <v>TK-7660</v>
          </cell>
          <cell r="B5470">
            <v>492295</v>
          </cell>
          <cell r="C5470" t="str">
            <v>TK-7660</v>
          </cell>
          <cell r="D5470" t="str">
            <v>MDELIVERY</v>
          </cell>
          <cell r="E5470" t="str">
            <v>DESPACHO</v>
          </cell>
          <cell r="F5470" t="str">
            <v>EXPRESS</v>
          </cell>
          <cell r="G5470" t="str">
            <v/>
          </cell>
          <cell r="H5470">
            <v>44932</v>
          </cell>
          <cell r="I5470" t="str">
            <v>ENTREGADO</v>
          </cell>
          <cell r="J5470">
            <v>44937</v>
          </cell>
          <cell r="K5470" t="str">
            <v>OTECEL</v>
          </cell>
          <cell r="L5470" t="str">
            <v>AVDA SIMON BOLIVAR Y VIA NAYON CONJUNTO CORPORATIVO EKOPARK TORRE 3 TELEFONICA</v>
          </cell>
          <cell r="M5470" t="str">
            <v/>
          </cell>
          <cell r="N5470" t="str">
            <v>098299225</v>
          </cell>
          <cell r="O5470" t="str">
            <v/>
          </cell>
          <cell r="P5470" t="str">
            <v>QUITO</v>
          </cell>
          <cell r="Q5470" t="str">
            <v>QUITO</v>
          </cell>
          <cell r="R5470" t="str">
            <v>PICHINCHA</v>
          </cell>
          <cell r="T5470" t="str">
            <v>FLEXTRANS UIO</v>
          </cell>
          <cell r="U5470" t="str">
            <v>FLEXNETUIO_LOCAL</v>
          </cell>
          <cell r="V5470">
            <v>1</v>
          </cell>
          <cell r="W5470">
            <v>1</v>
          </cell>
          <cell r="X5470" t="str">
            <v>FLEXNET ECUADOR - MDELIVERY</v>
          </cell>
          <cell r="Y5470" t="str">
            <v>CALLE 28 DE JUNIO S/N Y GARCIA MORENO ENTRADA LLANO GRANDE</v>
          </cell>
        </row>
        <row r="5471">
          <cell r="A5471" t="str">
            <v>TK-7661</v>
          </cell>
          <cell r="B5471">
            <v>492296</v>
          </cell>
          <cell r="C5471" t="str">
            <v>TK-7661</v>
          </cell>
          <cell r="D5471" t="str">
            <v>MDELIVERY</v>
          </cell>
          <cell r="E5471" t="str">
            <v>DESPACHO</v>
          </cell>
          <cell r="F5471" t="str">
            <v>EXPRESS</v>
          </cell>
          <cell r="G5471" t="str">
            <v/>
          </cell>
          <cell r="H5471">
            <v>44932</v>
          </cell>
          <cell r="I5471" t="str">
            <v>ENTREGADO</v>
          </cell>
          <cell r="J5471">
            <v>44937</v>
          </cell>
          <cell r="K5471" t="str">
            <v>OTECEL</v>
          </cell>
          <cell r="L5471" t="str">
            <v>AVDA SIMON BOLIVAR Y VIA NAYON CONJUNTO CORPORATIVO EKOPARK TORRE 3 TELEFONICA</v>
          </cell>
          <cell r="M5471" t="str">
            <v/>
          </cell>
          <cell r="N5471" t="str">
            <v>098299225</v>
          </cell>
          <cell r="O5471" t="str">
            <v/>
          </cell>
          <cell r="P5471" t="str">
            <v>QUITO</v>
          </cell>
          <cell r="Q5471" t="str">
            <v>QUITO</v>
          </cell>
          <cell r="R5471" t="str">
            <v>PICHINCHA</v>
          </cell>
          <cell r="T5471" t="str">
            <v>FLEXTRANS UIO</v>
          </cell>
          <cell r="U5471" t="str">
            <v>FLEXNETUIO_LOCAL</v>
          </cell>
          <cell r="V5471">
            <v>1</v>
          </cell>
          <cell r="W5471">
            <v>1</v>
          </cell>
          <cell r="X5471" t="str">
            <v>FLEXNET ECUADOR - MDELIVERY</v>
          </cell>
          <cell r="Y5471" t="str">
            <v>CALLE 28 DE JUNIO S/N Y GARCIA MORENO ENTRADA LLANO GRANDE</v>
          </cell>
        </row>
        <row r="5472">
          <cell r="A5472" t="str">
            <v>TK-7662</v>
          </cell>
          <cell r="B5472">
            <v>492297</v>
          </cell>
          <cell r="C5472" t="str">
            <v>TK-7662</v>
          </cell>
          <cell r="D5472" t="str">
            <v>MDELIVERY</v>
          </cell>
          <cell r="E5472" t="str">
            <v>DESPACHO</v>
          </cell>
          <cell r="F5472" t="str">
            <v>EXPRESS</v>
          </cell>
          <cell r="G5472" t="str">
            <v/>
          </cell>
          <cell r="H5472">
            <v>44932</v>
          </cell>
          <cell r="I5472" t="str">
            <v>ENTREGADO</v>
          </cell>
          <cell r="J5472">
            <v>44937</v>
          </cell>
          <cell r="K5472" t="str">
            <v>OTECEL</v>
          </cell>
          <cell r="L5472" t="str">
            <v>AVDA SIMON BOLIVAR Y VIA NAYON CONJUNTO CORPORATIVO EKOPARK TORRE 3 TELEFONICA</v>
          </cell>
          <cell r="M5472" t="str">
            <v/>
          </cell>
          <cell r="N5472" t="str">
            <v>098299225</v>
          </cell>
          <cell r="O5472" t="str">
            <v/>
          </cell>
          <cell r="P5472" t="str">
            <v>QUITO</v>
          </cell>
          <cell r="Q5472" t="str">
            <v>QUITO</v>
          </cell>
          <cell r="R5472" t="str">
            <v>PICHINCHA</v>
          </cell>
          <cell r="T5472" t="str">
            <v>FLEXTRANS UIO</v>
          </cell>
          <cell r="U5472" t="str">
            <v>FLEXNETUIO_LOCAL</v>
          </cell>
          <cell r="V5472">
            <v>1</v>
          </cell>
          <cell r="W5472">
            <v>1</v>
          </cell>
          <cell r="X5472" t="str">
            <v>FLEXNET ECUADOR - MDELIVERY</v>
          </cell>
          <cell r="Y5472" t="str">
            <v>CALLE 28 DE JUNIO S/N Y GARCIA MORENO ENTRADA LLANO GRANDE</v>
          </cell>
        </row>
        <row r="5473">
          <cell r="A5473" t="str">
            <v>TK-7663</v>
          </cell>
          <cell r="B5473">
            <v>492298</v>
          </cell>
          <cell r="C5473" t="str">
            <v>TK-7663</v>
          </cell>
          <cell r="D5473" t="str">
            <v>MDELIVERY</v>
          </cell>
          <cell r="E5473" t="str">
            <v>DESPACHO</v>
          </cell>
          <cell r="F5473" t="str">
            <v>EXPRESS</v>
          </cell>
          <cell r="G5473" t="str">
            <v/>
          </cell>
          <cell r="H5473">
            <v>44932</v>
          </cell>
          <cell r="I5473" t="str">
            <v>ENTREGADO</v>
          </cell>
          <cell r="J5473">
            <v>44937</v>
          </cell>
          <cell r="K5473" t="str">
            <v>OTECEL</v>
          </cell>
          <cell r="L5473" t="str">
            <v>AVDA SIMON BOLIVAR Y VIA NAYON CONJUNTO CORPORATIVO EKOPARK TORRE 3 TELEFONICA</v>
          </cell>
          <cell r="M5473" t="str">
            <v/>
          </cell>
          <cell r="N5473" t="str">
            <v>098299225</v>
          </cell>
          <cell r="O5473" t="str">
            <v/>
          </cell>
          <cell r="P5473" t="str">
            <v>QUITO</v>
          </cell>
          <cell r="Q5473" t="str">
            <v>QUITO</v>
          </cell>
          <cell r="R5473" t="str">
            <v>PICHINCHA</v>
          </cell>
          <cell r="T5473" t="str">
            <v>FLEXTRANS UIO</v>
          </cell>
          <cell r="U5473" t="str">
            <v>FLEXNETUIO_LOCAL</v>
          </cell>
          <cell r="V5473">
            <v>1</v>
          </cell>
          <cell r="W5473">
            <v>1</v>
          </cell>
          <cell r="X5473" t="str">
            <v>FLEXNET ECUADOR - MDELIVERY</v>
          </cell>
          <cell r="Y5473" t="str">
            <v>CALLE 28 DE JUNIO S/N Y GARCIA MORENO ENTRADA LLANO GRANDE</v>
          </cell>
        </row>
        <row r="5474">
          <cell r="A5474" t="str">
            <v>TK-7664</v>
          </cell>
          <cell r="B5474">
            <v>492299</v>
          </cell>
          <cell r="C5474" t="str">
            <v>TK-7664</v>
          </cell>
          <cell r="D5474" t="str">
            <v>MDELIVERY</v>
          </cell>
          <cell r="E5474" t="str">
            <v>DESPACHO</v>
          </cell>
          <cell r="F5474" t="str">
            <v>EXPRESS</v>
          </cell>
          <cell r="G5474" t="str">
            <v/>
          </cell>
          <cell r="H5474">
            <v>44932</v>
          </cell>
          <cell r="I5474" t="str">
            <v>ENTREGADO</v>
          </cell>
          <cell r="J5474">
            <v>44937</v>
          </cell>
          <cell r="K5474" t="str">
            <v>OTECEL</v>
          </cell>
          <cell r="L5474" t="str">
            <v>AVDA SIMON BOLIVAR Y VIA NAYON CONJUNTO CORPORATIVO EKOPARK TORRE 3 TELEFONICA</v>
          </cell>
          <cell r="M5474" t="str">
            <v/>
          </cell>
          <cell r="N5474" t="str">
            <v>098299225</v>
          </cell>
          <cell r="O5474" t="str">
            <v/>
          </cell>
          <cell r="P5474" t="str">
            <v>QUITO</v>
          </cell>
          <cell r="Q5474" t="str">
            <v>QUITO</v>
          </cell>
          <cell r="R5474" t="str">
            <v>PICHINCHA</v>
          </cell>
          <cell r="T5474" t="str">
            <v>FLEXTRANS UIO</v>
          </cell>
          <cell r="U5474" t="str">
            <v>FLEXNETUIO_LOCAL</v>
          </cell>
          <cell r="V5474">
            <v>1</v>
          </cell>
          <cell r="W5474">
            <v>1</v>
          </cell>
          <cell r="X5474" t="str">
            <v>FLEXNET ECUADOR - MDELIVERY</v>
          </cell>
          <cell r="Y5474" t="str">
            <v>CALLE 28 DE JUNIO S/N Y GARCIA MORENO ENTRADA LLANO GRANDE</v>
          </cell>
        </row>
        <row r="5475">
          <cell r="A5475" t="str">
            <v>TK-7665</v>
          </cell>
          <cell r="B5475">
            <v>492300</v>
          </cell>
          <cell r="C5475" t="str">
            <v>TK-7665</v>
          </cell>
          <cell r="D5475" t="str">
            <v>MDELIVERY</v>
          </cell>
          <cell r="E5475" t="str">
            <v>DESPACHO</v>
          </cell>
          <cell r="F5475" t="str">
            <v>EXPRESS</v>
          </cell>
          <cell r="G5475" t="str">
            <v/>
          </cell>
          <cell r="H5475">
            <v>44932</v>
          </cell>
          <cell r="I5475" t="str">
            <v>ENTREGADO</v>
          </cell>
          <cell r="J5475">
            <v>44937</v>
          </cell>
          <cell r="K5475" t="str">
            <v>OTECEL</v>
          </cell>
          <cell r="L5475" t="str">
            <v>AVDA SIMON BOLIVAR Y VIA NAYON CONJUNTO CORPORATIVO EKOPARK TORRE 3 TELEFONICA</v>
          </cell>
          <cell r="M5475" t="str">
            <v/>
          </cell>
          <cell r="N5475" t="str">
            <v>098299225</v>
          </cell>
          <cell r="O5475" t="str">
            <v/>
          </cell>
          <cell r="P5475" t="str">
            <v>QUITO</v>
          </cell>
          <cell r="Q5475" t="str">
            <v>QUITO</v>
          </cell>
          <cell r="R5475" t="str">
            <v>PICHINCHA</v>
          </cell>
          <cell r="T5475" t="str">
            <v>FLEXTRANS UIO</v>
          </cell>
          <cell r="U5475" t="str">
            <v>FLEXNETUIO_LOCAL</v>
          </cell>
          <cell r="V5475">
            <v>1</v>
          </cell>
          <cell r="W5475">
            <v>1</v>
          </cell>
          <cell r="X5475" t="str">
            <v>FLEXNET ECUADOR - MDELIVERY</v>
          </cell>
          <cell r="Y5475" t="str">
            <v>CALLE 28 DE JUNIO S/N Y GARCIA MORENO ENTRADA LLANO GRANDE</v>
          </cell>
        </row>
        <row r="5476">
          <cell r="A5476" t="str">
            <v>TK-7666</v>
          </cell>
          <cell r="B5476">
            <v>492301</v>
          </cell>
          <cell r="C5476" t="str">
            <v>TK-7666</v>
          </cell>
          <cell r="D5476" t="str">
            <v>MDELIVERY</v>
          </cell>
          <cell r="E5476" t="str">
            <v>DESPACHO</v>
          </cell>
          <cell r="F5476" t="str">
            <v>EXPRESS</v>
          </cell>
          <cell r="G5476" t="str">
            <v/>
          </cell>
          <cell r="H5476">
            <v>44932</v>
          </cell>
          <cell r="I5476" t="str">
            <v>ENTREGADO</v>
          </cell>
          <cell r="J5476">
            <v>44937</v>
          </cell>
          <cell r="K5476" t="str">
            <v>OTECEL</v>
          </cell>
          <cell r="L5476" t="str">
            <v>AVDA SIMON BOLIVAR Y VIA NAYON CONJUNTO CORPORATIVO EKOPARK TORRE 3 TELEFONICA</v>
          </cell>
          <cell r="M5476" t="str">
            <v/>
          </cell>
          <cell r="N5476" t="str">
            <v>098299225</v>
          </cell>
          <cell r="O5476" t="str">
            <v/>
          </cell>
          <cell r="P5476" t="str">
            <v>QUITO</v>
          </cell>
          <cell r="Q5476" t="str">
            <v>QUITO</v>
          </cell>
          <cell r="R5476" t="str">
            <v>PICHINCHA</v>
          </cell>
          <cell r="T5476" t="str">
            <v>FLEXTRANS UIO</v>
          </cell>
          <cell r="U5476" t="str">
            <v>FLEXNETUIO_LOCAL</v>
          </cell>
          <cell r="V5476">
            <v>1</v>
          </cell>
          <cell r="W5476">
            <v>1</v>
          </cell>
          <cell r="X5476" t="str">
            <v>FLEXNET ECUADOR - MDELIVERY</v>
          </cell>
          <cell r="Y5476" t="str">
            <v>CALLE 28 DE JUNIO S/N Y GARCIA MORENO ENTRADA LLANO GRANDE</v>
          </cell>
        </row>
        <row r="5477">
          <cell r="A5477" t="str">
            <v>20003057433324</v>
          </cell>
          <cell r="B5477">
            <v>492279</v>
          </cell>
          <cell r="C5477" t="str">
            <v>20003057433324</v>
          </cell>
          <cell r="D5477" t="str">
            <v>CONECEL</v>
          </cell>
          <cell r="E5477" t="str">
            <v>DESPACHO</v>
          </cell>
          <cell r="F5477" t="str">
            <v>NORMAL</v>
          </cell>
          <cell r="G5477" t="str">
            <v>031002004162051</v>
          </cell>
          <cell r="H5477">
            <v>44932</v>
          </cell>
          <cell r="I5477" t="str">
            <v>COORDINADO</v>
          </cell>
          <cell r="J5477">
            <v>44942</v>
          </cell>
          <cell r="K5477" t="str">
            <v xml:space="preserve">WILMER EDUARDO CUNUHAY GUANOTUNA / </v>
          </cell>
          <cell r="L5477" t="str">
            <v>LA MATRIZ / AV FELIX VALENCIA Y 2 DE MAYO CASA DE COLOR ROJO DE DOS PISOS A LOS ALTOS DE GLOCETDE DIAGONAL A UNA MECANICA, LATACUNGA</v>
          </cell>
          <cell r="M5477" t="str">
            <v>503655243</v>
          </cell>
          <cell r="N5477" t="str">
            <v>958755045 /  986662499</v>
          </cell>
          <cell r="P5477" t="str">
            <v>LATACUNGA</v>
          </cell>
          <cell r="Q5477" t="str">
            <v>LATACUNGA</v>
          </cell>
          <cell r="R5477" t="str">
            <v>COTOPAXI</v>
          </cell>
          <cell r="T5477" t="str">
            <v>TRAMACO</v>
          </cell>
          <cell r="U5477" t="str">
            <v>FLEXNETUIO_PROVINCIA</v>
          </cell>
          <cell r="V5477">
            <v>1</v>
          </cell>
          <cell r="W5477">
            <v>1</v>
          </cell>
          <cell r="X5477" t="str">
            <v>FLEXNET</v>
          </cell>
          <cell r="Y5477" t="str">
            <v>FLEX NET CALLE 28 DE JUNIO S/N Y GARCIA MORENO ENTRADA LLANO GRANDE</v>
          </cell>
        </row>
        <row r="5478">
          <cell r="A5478" t="str">
            <v>20003056443744</v>
          </cell>
          <cell r="B5478">
            <v>492269</v>
          </cell>
          <cell r="C5478" t="str">
            <v>20003056443744</v>
          </cell>
          <cell r="D5478" t="str">
            <v>CONECEL</v>
          </cell>
          <cell r="E5478" t="str">
            <v>DESPACHO</v>
          </cell>
          <cell r="F5478" t="str">
            <v>NORMAL</v>
          </cell>
          <cell r="H5478">
            <v>44932</v>
          </cell>
          <cell r="I5478" t="str">
            <v>ENTREGADO</v>
          </cell>
          <cell r="J5478">
            <v>44938</v>
          </cell>
          <cell r="K5478" t="str">
            <v xml:space="preserve">LEONARDO FABIAN LOAIZA ZUMBA / </v>
          </cell>
          <cell r="L5478" t="str">
            <v>GIL RAMIREZ DAVALOS / CALLE SIMON BOLIVAR Y PRESIDENTE BORRERO 7-67 EN LA ALCALDIA DE CUENCA EN EL LOCAL EL DORADO, CUENCA</v>
          </cell>
          <cell r="M5478" t="str">
            <v>750600736</v>
          </cell>
          <cell r="N5478" t="str">
            <v>988996878 /  963841230</v>
          </cell>
          <cell r="P5478" t="str">
            <v>CUENCA</v>
          </cell>
          <cell r="Q5478" t="str">
            <v>CUENCA</v>
          </cell>
          <cell r="R5478" t="str">
            <v>AZUAY</v>
          </cell>
          <cell r="T5478" t="str">
            <v>ITSACOURIER</v>
          </cell>
          <cell r="U5478" t="str">
            <v>FLEXNETUIO_PROVINCIA</v>
          </cell>
          <cell r="V5478">
            <v>1</v>
          </cell>
          <cell r="W5478">
            <v>1</v>
          </cell>
          <cell r="X5478" t="str">
            <v>FLEXNET</v>
          </cell>
          <cell r="Y5478" t="str">
            <v>FLEX NET CALLE 28 DE JUNIO S/N Y GARCIA MORENO ENTRADA LLANO GRANDE</v>
          </cell>
        </row>
        <row r="5479">
          <cell r="A5479" t="str">
            <v>20003057362293</v>
          </cell>
          <cell r="B5479">
            <v>492272</v>
          </cell>
          <cell r="C5479" t="str">
            <v>20003057362293</v>
          </cell>
          <cell r="D5479" t="str">
            <v>CONECEL</v>
          </cell>
          <cell r="E5479" t="str">
            <v>DESPACHO</v>
          </cell>
          <cell r="F5479" t="str">
            <v>NORMAL</v>
          </cell>
          <cell r="G5479" t="str">
            <v>GR20003057362293</v>
          </cell>
          <cell r="H5479">
            <v>44932</v>
          </cell>
          <cell r="I5479" t="str">
            <v>DEVOLUCION_EN_PROCESO</v>
          </cell>
          <cell r="J5479">
            <v>44943</v>
          </cell>
          <cell r="K5479" t="str">
            <v xml:space="preserve">MIGUEL ANGEL PILLASAGUA MERO / </v>
          </cell>
          <cell r="L5479" t="str">
            <v>LOS ESTEROS / BARRIO ALTAMIRA CALLE AMAPOLA Y DE LOS CEIBOS CASA DE DOS PISOS COLOR BEIGE 2-23 A UNA CUADRA DE LA CANCHA DEL BARRIO, MANTA</v>
          </cell>
          <cell r="M5479" t="str">
            <v>1309844080</v>
          </cell>
          <cell r="N5479" t="str">
            <v xml:space="preserve">987983024 /  </v>
          </cell>
          <cell r="P5479" t="str">
            <v>MANTA</v>
          </cell>
          <cell r="Q5479" t="str">
            <v>MANTA</v>
          </cell>
          <cell r="R5479" t="str">
            <v>MANABI</v>
          </cell>
          <cell r="U5479" t="str">
            <v>FLEXNETUIO_PROVINCIA</v>
          </cell>
          <cell r="V5479">
            <v>1</v>
          </cell>
          <cell r="W5479">
            <v>1</v>
          </cell>
          <cell r="X5479" t="str">
            <v>FLEXNET</v>
          </cell>
          <cell r="Y5479" t="str">
            <v>FLEX NET CALLE 28 DE JUNIO S/N Y GARCIA MORENO ENTRADA LLANO GRANDE</v>
          </cell>
        </row>
        <row r="5480">
          <cell r="A5480" t="str">
            <v>20003057403574</v>
          </cell>
          <cell r="B5480">
            <v>492274</v>
          </cell>
          <cell r="C5480" t="str">
            <v>20003057403574</v>
          </cell>
          <cell r="D5480" t="str">
            <v>CONECEL</v>
          </cell>
          <cell r="E5480" t="str">
            <v>DESPACHO</v>
          </cell>
          <cell r="F5480" t="str">
            <v>NORMAL</v>
          </cell>
          <cell r="H5480">
            <v>44932</v>
          </cell>
          <cell r="I5480" t="str">
            <v>ENTREGADO</v>
          </cell>
          <cell r="J5480">
            <v>44939</v>
          </cell>
          <cell r="K5480" t="str">
            <v xml:space="preserve">DANIEL ANDRES GAONA VEGA / </v>
          </cell>
          <cell r="L5480" t="str">
            <v>YANUNCAY / CALLE VICENTE MINEROS MZ V VLL 9 CASA DE COLOR CAFE CON DURAZNO DETRAS DE LA ESCUELA CIUDAD DE CUENCA, CUENCA</v>
          </cell>
          <cell r="M5480" t="str">
            <v>1104065824</v>
          </cell>
          <cell r="N5480" t="str">
            <v xml:space="preserve">962560491 /  </v>
          </cell>
          <cell r="P5480" t="str">
            <v>CUENCA</v>
          </cell>
          <cell r="Q5480" t="str">
            <v>CUENCA</v>
          </cell>
          <cell r="R5480" t="str">
            <v>AZUAY</v>
          </cell>
          <cell r="T5480" t="str">
            <v>ITSACOURIER</v>
          </cell>
          <cell r="U5480" t="str">
            <v>FLEXNETUIO_PROVINCIA</v>
          </cell>
          <cell r="V5480">
            <v>1</v>
          </cell>
          <cell r="W5480">
            <v>1</v>
          </cell>
          <cell r="X5480" t="str">
            <v>FLEXNET</v>
          </cell>
          <cell r="Y5480" t="str">
            <v>FLEX NET CALLE 28 DE JUNIO S/N Y GARCIA MORENO ENTRADA LLANO GRANDE</v>
          </cell>
        </row>
        <row r="5481">
          <cell r="A5481" t="str">
            <v>SG_23_025</v>
          </cell>
          <cell r="B5481">
            <v>492256</v>
          </cell>
          <cell r="C5481" t="str">
            <v>SG_23_025</v>
          </cell>
          <cell r="D5481" t="str">
            <v>SG</v>
          </cell>
          <cell r="E5481" t="str">
            <v>DESPACHO</v>
          </cell>
          <cell r="F5481" t="str">
            <v>NORMAL</v>
          </cell>
          <cell r="G5481" t="str">
            <v>FT78320</v>
          </cell>
          <cell r="H5481">
            <v>44932</v>
          </cell>
          <cell r="I5481" t="str">
            <v>ENTREGADO</v>
          </cell>
          <cell r="J5481">
            <v>44935</v>
          </cell>
          <cell r="K5481" t="str">
            <v>EGAR S A SUCURSAL</v>
          </cell>
          <cell r="L5481" t="str">
            <v>AV.INTEROCEANICA KM 24 1/2 , 100 MTS ANTES DE LA ENTRADA A PIFO</v>
          </cell>
          <cell r="P5481" t="str">
            <v>170906</v>
          </cell>
          <cell r="Q5481" t="str">
            <v>QUITO</v>
          </cell>
          <cell r="R5481" t="str">
            <v>PICHINCHA</v>
          </cell>
          <cell r="S5481" t="str">
            <v>PIFO - ITULCACHI</v>
          </cell>
          <cell r="T5481" t="str">
            <v>FLEXTRANS UIO</v>
          </cell>
          <cell r="U5481" t="str">
            <v>FLEXNETUIO_LOCAL</v>
          </cell>
          <cell r="V5481">
            <v>1</v>
          </cell>
          <cell r="W5481">
            <v>45</v>
          </cell>
          <cell r="X5481" t="str">
            <v>FLEXNET UIO</v>
          </cell>
          <cell r="Y5481" t="str">
            <v>PANAMERICANA NORTE KM 12 1/2  LLANO GRANDE</v>
          </cell>
        </row>
        <row r="5482">
          <cell r="A5482" t="str">
            <v>23-43</v>
          </cell>
          <cell r="B5482">
            <v>492255</v>
          </cell>
          <cell r="C5482" t="str">
            <v>23-43</v>
          </cell>
          <cell r="D5482" t="str">
            <v>VENTURA</v>
          </cell>
          <cell r="E5482" t="str">
            <v>DESPACHO</v>
          </cell>
          <cell r="F5482" t="str">
            <v>NORMAL</v>
          </cell>
          <cell r="G5482" t="str">
            <v>FT78319</v>
          </cell>
          <cell r="H5482">
            <v>44932</v>
          </cell>
          <cell r="I5482" t="str">
            <v>ENTREGADO</v>
          </cell>
          <cell r="J5482">
            <v>44935</v>
          </cell>
          <cell r="K5482" t="str">
            <v>TOTALREPCAR QUITO</v>
          </cell>
          <cell r="L5482" t="str">
            <v>AV. DE LOS FRESNOS E13-139 Y CARL NIELSEN EDIFICIO TORRES FRASSINO</v>
          </cell>
          <cell r="M5482" t="str">
            <v>1792115841001</v>
          </cell>
          <cell r="P5482" t="str">
            <v>170514</v>
          </cell>
          <cell r="Q5482" t="str">
            <v>QUITO</v>
          </cell>
          <cell r="R5482" t="str">
            <v>PICHINCHA</v>
          </cell>
          <cell r="S5482" t="str">
            <v>QUITO</v>
          </cell>
          <cell r="T5482" t="str">
            <v>FLEXTRANS UIO</v>
          </cell>
          <cell r="U5482" t="str">
            <v>FLEXNETUIO_LOCAL</v>
          </cell>
          <cell r="V5482">
            <v>1</v>
          </cell>
          <cell r="W5482">
            <v>5.9</v>
          </cell>
          <cell r="X5482" t="str">
            <v>FLEXNET DEL ECUAODR</v>
          </cell>
          <cell r="Y5482" t="str">
            <v>CALLE 28 DE JUNIO Y GARCIA MORENO</v>
          </cell>
        </row>
        <row r="5483">
          <cell r="A5483" t="str">
            <v>Maria Belen Zambrano06-01-23</v>
          </cell>
          <cell r="B5483">
            <v>492254</v>
          </cell>
          <cell r="C5483" t="str">
            <v>Maria Belen Zambrano06-01-23</v>
          </cell>
          <cell r="D5483" t="str">
            <v>SG</v>
          </cell>
          <cell r="E5483" t="str">
            <v>DESPACHO</v>
          </cell>
          <cell r="F5483" t="str">
            <v>NORMAL</v>
          </cell>
          <cell r="G5483" t="str">
            <v>FT78321</v>
          </cell>
          <cell r="H5483">
            <v>44932</v>
          </cell>
          <cell r="I5483" t="str">
            <v>ENTREGADO</v>
          </cell>
          <cell r="J5483">
            <v>44935</v>
          </cell>
          <cell r="K5483" t="str">
            <v>MARÍA BELÉN ZAMBRANO</v>
          </cell>
          <cell r="L5483" t="str">
            <v>MANUEL GUZMÁN N30-151 Y AV. ELOY ALFARO</v>
          </cell>
          <cell r="M5483" t="str">
            <v>MARÍA BELÉN ZAMBRANO</v>
          </cell>
          <cell r="P5483" t="str">
            <v>QUITO</v>
          </cell>
          <cell r="Q5483" t="str">
            <v>QUITO</v>
          </cell>
          <cell r="R5483" t="str">
            <v>PICHINCHA</v>
          </cell>
          <cell r="T5483" t="str">
            <v>TRANSCONDUCINT</v>
          </cell>
          <cell r="U5483" t="str">
            <v>FLEXNETGYE_UIO</v>
          </cell>
          <cell r="V5483">
            <v>1</v>
          </cell>
          <cell r="W5483">
            <v>0.5</v>
          </cell>
          <cell r="X5483" t="str">
            <v>FLEXNET - GYE</v>
          </cell>
          <cell r="Y5483" t="str">
            <v>FERNANDO GUTIERREZ HILL KM 8 1/2 VIA DAULE</v>
          </cell>
        </row>
        <row r="5484">
          <cell r="A5484" t="str">
            <v>R_23_003_1096501</v>
          </cell>
          <cell r="B5484">
            <v>492253</v>
          </cell>
          <cell r="C5484" t="str">
            <v>R_23_003_1096501</v>
          </cell>
          <cell r="D5484" t="str">
            <v>ROER</v>
          </cell>
          <cell r="E5484" t="str">
            <v>DESPACHO</v>
          </cell>
          <cell r="F5484" t="str">
            <v>NORMAL</v>
          </cell>
          <cell r="G5484" t="str">
            <v>FT78250</v>
          </cell>
          <cell r="H5484">
            <v>44932</v>
          </cell>
          <cell r="I5484" t="str">
            <v>ENTREGADO</v>
          </cell>
          <cell r="J5484">
            <v>44938</v>
          </cell>
          <cell r="K5484" t="str">
            <v>FLEXNET GUAYAQUIL_PABLO HERNANDEZ</v>
          </cell>
          <cell r="L5484" t="str">
            <v>FERNANDO GUTIÉRREZ HILL. VÍA A DAULE KM 8 1/2. ENTRADA A COOPERATIVA JUAN MONTALVO.</v>
          </cell>
          <cell r="M5484" t="str">
            <v>PABLO HERNANDEZ  / 1791890663001</v>
          </cell>
          <cell r="P5484" t="str">
            <v>090606</v>
          </cell>
          <cell r="Q5484" t="str">
            <v>GUAYAQUIL</v>
          </cell>
          <cell r="R5484" t="str">
            <v>GUAYAS</v>
          </cell>
          <cell r="S5484" t="str">
            <v>GUAYAQUIL</v>
          </cell>
          <cell r="T5484" t="str">
            <v>CARGO UNION</v>
          </cell>
          <cell r="U5484" t="str">
            <v>FLEXNETUIO_GYE</v>
          </cell>
          <cell r="V5484">
            <v>1</v>
          </cell>
          <cell r="W5484">
            <v>3</v>
          </cell>
          <cell r="X5484" t="str">
            <v>FLEXNET DEL ECUADOR</v>
          </cell>
          <cell r="Y5484" t="str">
            <v>28 DE JUNIO Y GARCIA MORENO</v>
          </cell>
        </row>
        <row r="5485">
          <cell r="A5485" t="str">
            <v>GAR5511</v>
          </cell>
          <cell r="B5485">
            <v>492252</v>
          </cell>
          <cell r="C5485" t="str">
            <v>GAR5511</v>
          </cell>
          <cell r="D5485" t="str">
            <v>HYCITE</v>
          </cell>
          <cell r="E5485" t="str">
            <v>RETIRO</v>
          </cell>
          <cell r="F5485" t="str">
            <v>NORMAL</v>
          </cell>
          <cell r="G5485" t="str">
            <v>ITG4303</v>
          </cell>
          <cell r="H5485">
            <v>44932</v>
          </cell>
          <cell r="I5485" t="str">
            <v>ENTREGADO</v>
          </cell>
          <cell r="J5485">
            <v>44935</v>
          </cell>
          <cell r="K5485" t="str">
            <v>VIVIANA ISABEL CRESPO MEZA</v>
          </cell>
          <cell r="L5485" t="str">
            <v xml:space="preserve">GUASMO NORTE COOP LOS ANGELES MZ 0131SI2  DIAGONAL A PARADA METROVIA GUASMO NORT </v>
          </cell>
          <cell r="N5485" t="str">
            <v>986-411-444_</v>
          </cell>
          <cell r="O5485" t="str">
            <v>986-411-444_</v>
          </cell>
          <cell r="P5485" t="str">
            <v>090109</v>
          </cell>
          <cell r="Q5485" t="str">
            <v>GUAYAQUIL</v>
          </cell>
          <cell r="R5485" t="str">
            <v>GUAYAS</v>
          </cell>
          <cell r="S5485" t="str">
            <v>GUAYAQUIL</v>
          </cell>
          <cell r="T5485" t="str">
            <v>CARGO UNION</v>
          </cell>
          <cell r="U5485" t="str">
            <v>FLEXNETUIO_GYE</v>
          </cell>
          <cell r="V5485">
            <v>0</v>
          </cell>
          <cell r="W5485">
            <v>0</v>
          </cell>
          <cell r="X5485" t="str">
            <v>HYCITE QUITO</v>
          </cell>
          <cell r="Y5485" t="str">
            <v>FLEX NET CALLE 28 DE JUNIO S/N Y GARCIA MORENO ENTRADA LLANO GRANDE</v>
          </cell>
        </row>
        <row r="5486">
          <cell r="A5486" t="str">
            <v>GAR5498</v>
          </cell>
          <cell r="B5486">
            <v>492239</v>
          </cell>
          <cell r="C5486" t="str">
            <v>GAR5498</v>
          </cell>
          <cell r="D5486" t="str">
            <v>HYCITE</v>
          </cell>
          <cell r="E5486" t="str">
            <v>RETIRO</v>
          </cell>
          <cell r="F5486" t="str">
            <v>NORMAL</v>
          </cell>
          <cell r="G5486" t="str">
            <v>ITQ4304</v>
          </cell>
          <cell r="H5486">
            <v>44932</v>
          </cell>
          <cell r="I5486" t="str">
            <v>ENTREGADO</v>
          </cell>
          <cell r="J5486">
            <v>44935</v>
          </cell>
          <cell r="K5486" t="str">
            <v>CARLOS RAMIRO MORA ENRIQUEZ</v>
          </cell>
          <cell r="L5486" t="str">
            <v>Calle los cipreses y calle I Acceso norte Casa 188 Familia Mora Valle de los chillos provincia de Pichincha Canton Ruminahui Parroquia San Pedro de Taboada</v>
          </cell>
          <cell r="M5486" t="str">
            <v/>
          </cell>
          <cell r="N5486" t="str">
            <v>0979222408 - 023880576</v>
          </cell>
          <cell r="O5486" t="str">
            <v>0979222408 - 023880576</v>
          </cell>
          <cell r="P5486" t="str">
            <v>170301</v>
          </cell>
          <cell r="Q5486" t="str">
            <v>QUITO</v>
          </cell>
          <cell r="R5486" t="str">
            <v>PICHINCHA</v>
          </cell>
          <cell r="S5486" t="str">
            <v>QUITO</v>
          </cell>
          <cell r="T5486" t="str">
            <v>FLEXTRANS UIO</v>
          </cell>
          <cell r="U5486" t="str">
            <v>FLEXNETUIO_LOCAL</v>
          </cell>
          <cell r="V5486">
            <v>0</v>
          </cell>
          <cell r="W5486">
            <v>0</v>
          </cell>
          <cell r="X5486" t="str">
            <v>HYCITE QUITO</v>
          </cell>
          <cell r="Y5486" t="str">
            <v>FLEX NET CALLE 28 DE JUNIO S/N Y GARCIA MORENO ENTRADA LLANO GRANDE</v>
          </cell>
        </row>
        <row r="5487">
          <cell r="A5487" t="str">
            <v>GAR5499</v>
          </cell>
          <cell r="B5487">
            <v>492240</v>
          </cell>
          <cell r="C5487" t="str">
            <v>GAR5499</v>
          </cell>
          <cell r="D5487" t="str">
            <v>HYCITE</v>
          </cell>
          <cell r="E5487" t="str">
            <v>RETIRO</v>
          </cell>
          <cell r="F5487" t="str">
            <v>NORMAL</v>
          </cell>
          <cell r="G5487" t="str">
            <v>ITQ4305</v>
          </cell>
          <cell r="H5487">
            <v>44932</v>
          </cell>
          <cell r="I5487" t="str">
            <v>ENTREGADO</v>
          </cell>
          <cell r="J5487">
            <v>44935</v>
          </cell>
          <cell r="K5487" t="str">
            <v>MELBA JAZMINA ESTHER MOREIRA AYALA</v>
          </cell>
          <cell r="L5487" t="str">
            <v>Enrique Rither y Bolivia- N20-170 departamento 3A- Pichincha-Quito -Belisario Quevedo- Edificio esquinero blanco con filos verdes, frente a las canchas de tenis de la Universidad Central</v>
          </cell>
          <cell r="M5487" t="str">
            <v/>
          </cell>
          <cell r="N5487" t="str">
            <v>980202872</v>
          </cell>
          <cell r="O5487" t="str">
            <v>980202872</v>
          </cell>
          <cell r="P5487" t="str">
            <v>170301</v>
          </cell>
          <cell r="Q5487" t="str">
            <v>QUITO</v>
          </cell>
          <cell r="R5487" t="str">
            <v>PICHINCHA</v>
          </cell>
          <cell r="S5487" t="str">
            <v>QUITO</v>
          </cell>
          <cell r="T5487" t="str">
            <v>FLEXTRANS UIO</v>
          </cell>
          <cell r="U5487" t="str">
            <v>FLEXNETUIO_LOCAL</v>
          </cell>
          <cell r="V5487">
            <v>0</v>
          </cell>
          <cell r="W5487">
            <v>0</v>
          </cell>
          <cell r="X5487" t="str">
            <v>HYCITE QUITO</v>
          </cell>
          <cell r="Y5487" t="str">
            <v>FLEX NET CALLE 28 DE JUNIO S/N Y GARCIA MORENO ENTRADA LLANO GRANDE</v>
          </cell>
        </row>
        <row r="5488">
          <cell r="A5488" t="str">
            <v>GAR5501</v>
          </cell>
          <cell r="B5488">
            <v>492242</v>
          </cell>
          <cell r="C5488" t="str">
            <v>GAR5501</v>
          </cell>
          <cell r="D5488" t="str">
            <v>HYCITE</v>
          </cell>
          <cell r="E5488" t="str">
            <v>RETIRO</v>
          </cell>
          <cell r="F5488" t="str">
            <v>NORMAL</v>
          </cell>
          <cell r="G5488" t="str">
            <v>031001000228681</v>
          </cell>
          <cell r="H5488">
            <v>44932</v>
          </cell>
          <cell r="I5488" t="str">
            <v>INCIDENCIA</v>
          </cell>
          <cell r="J5488">
            <v>44938</v>
          </cell>
          <cell r="K5488" t="str">
            <v>GEMA LISETH BALLEN FAUBLA</v>
          </cell>
          <cell r="L5488" t="str">
            <v>CALLE LUIS ALFREDO CARVAJAL Y VICENTE MACIAS REF 3ER CASA DESPUES DEL GARAGE DE ANETAVILLA VERDE REJAS NEGRAS S</v>
          </cell>
          <cell r="N5488" t="str">
            <v>958748240</v>
          </cell>
          <cell r="O5488" t="str">
            <v>958748240</v>
          </cell>
          <cell r="P5488" t="str">
            <v>130101</v>
          </cell>
          <cell r="Q5488" t="str">
            <v>PORTOVIEJO</v>
          </cell>
          <cell r="R5488" t="str">
            <v>MANABI</v>
          </cell>
          <cell r="S5488" t="str">
            <v>PORTOVIEJO</v>
          </cell>
          <cell r="T5488" t="str">
            <v>TRAMACO</v>
          </cell>
          <cell r="U5488" t="str">
            <v>FLEXNETUIO_PROVINCIA</v>
          </cell>
          <cell r="V5488">
            <v>0</v>
          </cell>
          <cell r="W5488">
            <v>0</v>
          </cell>
          <cell r="X5488" t="str">
            <v>HYCITE QUITO</v>
          </cell>
          <cell r="Y5488" t="str">
            <v>FLEX NET CALLE 28 DE JUNIO S/N Y GARCIA MORENO ENTRADA LLANO GRANDE</v>
          </cell>
        </row>
        <row r="5489">
          <cell r="A5489" t="str">
            <v>GAR5502</v>
          </cell>
          <cell r="B5489">
            <v>492243</v>
          </cell>
          <cell r="C5489" t="str">
            <v>GAR5502</v>
          </cell>
          <cell r="D5489" t="str">
            <v>HYCITE</v>
          </cell>
          <cell r="E5489" t="str">
            <v>RETIRO</v>
          </cell>
          <cell r="F5489" t="str">
            <v>NORMAL</v>
          </cell>
          <cell r="G5489" t="str">
            <v>031001000228544</v>
          </cell>
          <cell r="H5489">
            <v>44932</v>
          </cell>
          <cell r="I5489" t="str">
            <v>ENTREGADO</v>
          </cell>
          <cell r="J5489">
            <v>44938</v>
          </cell>
          <cell r="K5489" t="str">
            <v>KAROL NICOLE MURILLO RIVAS</v>
          </cell>
          <cell r="L5489" t="str">
            <v>CODESA CALLE C Y CALLE 7 REF AL LADO DE BAR KARAOKE EXCLUSIVO, CODIGO POSTAL: 080117</v>
          </cell>
          <cell r="N5489" t="str">
            <v>993047922</v>
          </cell>
          <cell r="O5489" t="str">
            <v>993047922</v>
          </cell>
          <cell r="P5489" t="str">
            <v>080108</v>
          </cell>
          <cell r="Q5489" t="str">
            <v>ESMERALDAS</v>
          </cell>
          <cell r="R5489" t="str">
            <v>ESMERALDAS</v>
          </cell>
          <cell r="S5489" t="str">
            <v>ESMERALDAS</v>
          </cell>
          <cell r="T5489" t="str">
            <v>TRAMACO</v>
          </cell>
          <cell r="U5489" t="str">
            <v>FLEXNETUIO_PROVINCIA</v>
          </cell>
          <cell r="V5489">
            <v>0</v>
          </cell>
          <cell r="W5489">
            <v>0</v>
          </cell>
          <cell r="X5489" t="str">
            <v>HYCITE QUITO</v>
          </cell>
          <cell r="Y5489" t="str">
            <v>FLEX NET CALLE 28 DE JUNIO S/N Y GARCIA MORENO ENTRADA LLANO GRANDE</v>
          </cell>
        </row>
        <row r="5490">
          <cell r="A5490" t="str">
            <v>GAR5503</v>
          </cell>
          <cell r="B5490">
            <v>492244</v>
          </cell>
          <cell r="C5490" t="str">
            <v>GAR5503</v>
          </cell>
          <cell r="D5490" t="str">
            <v>HYCITE</v>
          </cell>
          <cell r="E5490" t="str">
            <v>RETIRO</v>
          </cell>
          <cell r="F5490" t="str">
            <v>NORMAL</v>
          </cell>
          <cell r="G5490" t="str">
            <v>ITQ4306</v>
          </cell>
          <cell r="H5490">
            <v>44932</v>
          </cell>
          <cell r="I5490" t="str">
            <v>ENTREGADO</v>
          </cell>
          <cell r="J5490">
            <v>44935</v>
          </cell>
          <cell r="K5490" t="str">
            <v>JULIO CESAR CABRERA IPIALES</v>
          </cell>
          <cell r="L5490" t="str">
            <v xml:space="preserve">Ambrosio Acosta y Av. El Transito • Numero de casa o departamento: S34-281  Provincia: Pichincha  Canton: Quito Parroquia: Chillogallo Codigo postal: 170708  Referencias del domicilio (Calles con las </v>
          </cell>
          <cell r="M5490" t="str">
            <v/>
          </cell>
          <cell r="N5490" t="str">
            <v>987851643</v>
          </cell>
          <cell r="O5490" t="str">
            <v>987851643</v>
          </cell>
          <cell r="P5490" t="str">
            <v>170301</v>
          </cell>
          <cell r="Q5490" t="str">
            <v>QUITO</v>
          </cell>
          <cell r="R5490" t="str">
            <v>PICHINCHA</v>
          </cell>
          <cell r="S5490" t="str">
            <v>QUITO</v>
          </cell>
          <cell r="T5490" t="str">
            <v>FLEXTRANS UIO</v>
          </cell>
          <cell r="U5490" t="str">
            <v>FLEXNETUIO_LOCAL</v>
          </cell>
          <cell r="V5490">
            <v>0</v>
          </cell>
          <cell r="W5490">
            <v>0</v>
          </cell>
          <cell r="X5490" t="str">
            <v>HYCITE QUITO</v>
          </cell>
          <cell r="Y5490" t="str">
            <v>FLEX NET CALLE 28 DE JUNIO S/N Y GARCIA MORENO ENTRADA LLANO GRANDE</v>
          </cell>
        </row>
        <row r="5491">
          <cell r="A5491" t="str">
            <v>GAR5504</v>
          </cell>
          <cell r="B5491">
            <v>492245</v>
          </cell>
          <cell r="C5491" t="str">
            <v>GAR5504</v>
          </cell>
          <cell r="D5491" t="str">
            <v>HYCITE</v>
          </cell>
          <cell r="E5491" t="str">
            <v>RETIRO</v>
          </cell>
          <cell r="F5491" t="str">
            <v>NORMAL</v>
          </cell>
          <cell r="G5491" t="str">
            <v>ITG4300</v>
          </cell>
          <cell r="H5491">
            <v>44932</v>
          </cell>
          <cell r="I5491" t="str">
            <v>ENTREGADO</v>
          </cell>
          <cell r="J5491">
            <v>44936</v>
          </cell>
          <cell r="K5491" t="str">
            <v>SILVIA YADIRA PALACIOS VALAREZO</v>
          </cell>
          <cell r="L5491" t="str">
            <v>GUASMO SUR COOP UNION DE BANANERO ETP 3 MZ 2579 SOLAR 3 / CODIGO POSTAL 090114 REFERENCIAS DEL DOMICILIO (CALLES CON LAS QUE CRUZA, PUNTOS DE REFERENCIA CERCANOS Y DESCRIPCION DEL DOMICILIO): ATRAS DE</v>
          </cell>
          <cell r="N5491" t="str">
            <v>963354836</v>
          </cell>
          <cell r="O5491" t="str">
            <v>963354836</v>
          </cell>
          <cell r="P5491" t="str">
            <v>090109</v>
          </cell>
          <cell r="Q5491" t="str">
            <v>GUAYAQUIL</v>
          </cell>
          <cell r="R5491" t="str">
            <v>GUAYAS</v>
          </cell>
          <cell r="S5491" t="str">
            <v>GUAYAQUIL</v>
          </cell>
          <cell r="T5491" t="str">
            <v>FLEXTRANS GYE</v>
          </cell>
          <cell r="U5491" t="str">
            <v>FLEXNETUIO_GYE</v>
          </cell>
          <cell r="V5491">
            <v>0</v>
          </cell>
          <cell r="W5491">
            <v>0</v>
          </cell>
          <cell r="X5491" t="str">
            <v>HYCITE QUITO</v>
          </cell>
          <cell r="Y5491" t="str">
            <v>FLEX NET CALLE 28 DE JUNIO S/N Y GARCIA MORENO ENTRADA LLANO GRANDE</v>
          </cell>
        </row>
        <row r="5492">
          <cell r="A5492" t="str">
            <v>GAR5505</v>
          </cell>
          <cell r="B5492">
            <v>492246</v>
          </cell>
          <cell r="C5492" t="str">
            <v>GAR5505</v>
          </cell>
          <cell r="D5492" t="str">
            <v>HYCITE</v>
          </cell>
          <cell r="E5492" t="str">
            <v>RETIRO</v>
          </cell>
          <cell r="F5492" t="str">
            <v>NORMAL</v>
          </cell>
          <cell r="G5492" t="str">
            <v>ITG4301</v>
          </cell>
          <cell r="H5492">
            <v>44932</v>
          </cell>
          <cell r="I5492" t="str">
            <v>ENTREGADO</v>
          </cell>
          <cell r="J5492">
            <v>44936</v>
          </cell>
          <cell r="K5492" t="str">
            <v>MARTHA ARIANNA RAMOS BARRENO</v>
          </cell>
          <cell r="L5492" t="str">
            <v>MZ A SL 05 CDLA HECTOR COBOS - DISENSA EL PENON DURAN-PROVINCIA: GUAYAS  CANTON: DURAN  PARROQUIA: ELOY ALFARO  CODIGO POSTAL  REFERENCIAS DEL DOMICILIO: DIAGONAL PUENTE DEL PENON DEL RIO CASA 2 PLANT</v>
          </cell>
          <cell r="N5492" t="str">
            <v>968180067</v>
          </cell>
          <cell r="O5492" t="str">
            <v>968180067</v>
          </cell>
          <cell r="P5492" t="str">
            <v>090109</v>
          </cell>
          <cell r="Q5492" t="str">
            <v>GUAYAQUIL</v>
          </cell>
          <cell r="R5492" t="str">
            <v>GUAYAS</v>
          </cell>
          <cell r="S5492" t="str">
            <v>GUAYAQUIL</v>
          </cell>
          <cell r="T5492" t="str">
            <v>ITSACOURIER</v>
          </cell>
          <cell r="U5492" t="str">
            <v>FLEXNETUIO_GYE</v>
          </cell>
          <cell r="V5492">
            <v>0</v>
          </cell>
          <cell r="W5492">
            <v>0</v>
          </cell>
          <cell r="X5492" t="str">
            <v>HYCITE QUITO</v>
          </cell>
          <cell r="Y5492" t="str">
            <v>FLEX NET CALLE 28 DE JUNIO S/N Y GARCIA MORENO ENTRADA LLANO GRANDE</v>
          </cell>
        </row>
        <row r="5493">
          <cell r="A5493" t="str">
            <v>GAR5506</v>
          </cell>
          <cell r="B5493">
            <v>492247</v>
          </cell>
          <cell r="C5493" t="str">
            <v>GAR5506</v>
          </cell>
          <cell r="D5493" t="str">
            <v>HYCITE</v>
          </cell>
          <cell r="E5493" t="str">
            <v>RETIRO</v>
          </cell>
          <cell r="F5493" t="str">
            <v>NORMAL</v>
          </cell>
          <cell r="G5493" t="str">
            <v>ITG4302</v>
          </cell>
          <cell r="H5493">
            <v>44932</v>
          </cell>
          <cell r="I5493" t="str">
            <v>ENTREGADO</v>
          </cell>
          <cell r="J5493">
            <v>44943</v>
          </cell>
          <cell r="K5493" t="str">
            <v>BYRON HERNAN LLERENA GARCIA</v>
          </cell>
          <cell r="L5493" t="str">
            <v>CALLE FRANCISCO MARTINEZ MZ 12 Y AVENIDA LEOPOLDO CARRERA  NUMERO DE CASA O DEPARTAMENTO: SOLAR 12 PROVINCIA: GUAYAS  CANTON: GUAYAQUIL  PARROQUIA: TARQUI  CODIGO POSTAL: 09001  REFERENCIAS DEL DOMICI</v>
          </cell>
          <cell r="N5493" t="str">
            <v>994139644</v>
          </cell>
          <cell r="O5493" t="str">
            <v>994139644</v>
          </cell>
          <cell r="P5493" t="str">
            <v>090109</v>
          </cell>
          <cell r="Q5493" t="str">
            <v>GUAYAQUIL</v>
          </cell>
          <cell r="R5493" t="str">
            <v>GUAYAS</v>
          </cell>
          <cell r="S5493" t="str">
            <v>GUAYAQUIL</v>
          </cell>
          <cell r="T5493" t="str">
            <v>FLEXTRANS GYE</v>
          </cell>
          <cell r="U5493" t="str">
            <v>FLEXNETUIO_GYE</v>
          </cell>
          <cell r="V5493">
            <v>0</v>
          </cell>
          <cell r="W5493">
            <v>0</v>
          </cell>
          <cell r="X5493" t="str">
            <v>HYCITE QUITO</v>
          </cell>
          <cell r="Y5493" t="str">
            <v>FLEX NET CALLE 28 DE JUNIO S/N Y GARCIA MORENO ENTRADA LLANO GRANDE</v>
          </cell>
        </row>
        <row r="5494">
          <cell r="A5494" t="str">
            <v>GAR5507</v>
          </cell>
          <cell r="B5494">
            <v>492248</v>
          </cell>
          <cell r="C5494" t="str">
            <v>GAR5507</v>
          </cell>
          <cell r="D5494" t="str">
            <v>HYCITE</v>
          </cell>
          <cell r="E5494" t="str">
            <v>RETIRO</v>
          </cell>
          <cell r="F5494" t="str">
            <v>NORMAL</v>
          </cell>
          <cell r="H5494">
            <v>44932</v>
          </cell>
          <cell r="I5494" t="str">
            <v>EN_TRANSITO</v>
          </cell>
          <cell r="J5494">
            <v>44932</v>
          </cell>
          <cell r="K5494" t="str">
            <v>MARIA LUISA MONTESDEOCA OCHOA</v>
          </cell>
          <cell r="L5494" t="str">
            <v>CL ALBERTO ZAMBRANO Y OSWALDO GUAYASAMIN DIAGONAL AL SINDICATO DE LA FUCSATERREST</v>
          </cell>
          <cell r="N5494" t="str">
            <v>998-582-285_</v>
          </cell>
          <cell r="O5494" t="str">
            <v>998-582-285_</v>
          </cell>
          <cell r="P5494" t="str">
            <v>160101</v>
          </cell>
          <cell r="Q5494" t="str">
            <v>PUYO</v>
          </cell>
          <cell r="R5494" t="str">
            <v>PASTAZA</v>
          </cell>
          <cell r="S5494" t="str">
            <v>PUYO</v>
          </cell>
          <cell r="T5494" t="str">
            <v>TRAMACO</v>
          </cell>
          <cell r="U5494" t="str">
            <v>FLEXNETUIO_PROVINCIA</v>
          </cell>
          <cell r="V5494">
            <v>0</v>
          </cell>
          <cell r="W5494">
            <v>0</v>
          </cell>
          <cell r="X5494" t="str">
            <v>HYCITE QUITO</v>
          </cell>
          <cell r="Y5494" t="str">
            <v>FLEX NET CALLE 28 DE JUNIO S/N Y GARCIA MORENO ENTRADA LLANO GRANDE</v>
          </cell>
        </row>
        <row r="5495">
          <cell r="A5495" t="str">
            <v>GAR5508</v>
          </cell>
          <cell r="B5495">
            <v>492249</v>
          </cell>
          <cell r="C5495" t="str">
            <v>GAR5508</v>
          </cell>
          <cell r="D5495" t="str">
            <v>HYCITE</v>
          </cell>
          <cell r="E5495" t="str">
            <v>RETIRO</v>
          </cell>
          <cell r="F5495" t="str">
            <v>NORMAL</v>
          </cell>
          <cell r="G5495" t="str">
            <v>031001000228548</v>
          </cell>
          <cell r="H5495">
            <v>44932</v>
          </cell>
          <cell r="I5495" t="str">
            <v>ENTREGADO</v>
          </cell>
          <cell r="J5495">
            <v>44938</v>
          </cell>
          <cell r="K5495" t="str">
            <v>LUZ ELISA ZUMBA VILLARROEL</v>
          </cell>
          <cell r="L5495" t="str">
            <v>AV. ANTONIO JOSE DE SUCRE 31-53 Y AV. DE LOS HEROES CASA 31-53</v>
          </cell>
          <cell r="N5495" t="str">
            <v>0998707157 032944488</v>
          </cell>
          <cell r="O5495" t="str">
            <v>0998707157 032944488</v>
          </cell>
          <cell r="P5495" t="str">
            <v>060101</v>
          </cell>
          <cell r="Q5495" t="str">
            <v>RIOBAMBA</v>
          </cell>
          <cell r="R5495" t="str">
            <v>CHIMBORAZO</v>
          </cell>
          <cell r="S5495" t="str">
            <v>RIOBAMBA</v>
          </cell>
          <cell r="T5495" t="str">
            <v>TRAMACO</v>
          </cell>
          <cell r="U5495" t="str">
            <v>FLEXNETUIO_PROVINCIA</v>
          </cell>
          <cell r="V5495">
            <v>0</v>
          </cell>
          <cell r="W5495">
            <v>0</v>
          </cell>
          <cell r="X5495" t="str">
            <v>HYCITE QUITO</v>
          </cell>
          <cell r="Y5495" t="str">
            <v>FLEX NET CALLE 28 DE JUNIO S/N Y GARCIA MORENO ENTRADA LLANO GRANDE</v>
          </cell>
        </row>
        <row r="5496">
          <cell r="A5496" t="str">
            <v>GAR5509</v>
          </cell>
          <cell r="B5496">
            <v>492250</v>
          </cell>
          <cell r="C5496" t="str">
            <v>GAR5509</v>
          </cell>
          <cell r="D5496" t="str">
            <v>HYCITE</v>
          </cell>
          <cell r="E5496" t="str">
            <v>RETIRO</v>
          </cell>
          <cell r="F5496" t="str">
            <v>NORMAL</v>
          </cell>
          <cell r="G5496" t="str">
            <v>031001000228549</v>
          </cell>
          <cell r="H5496">
            <v>44932</v>
          </cell>
          <cell r="I5496" t="str">
            <v>ENTREGADO</v>
          </cell>
          <cell r="J5496">
            <v>44943</v>
          </cell>
          <cell r="K5496" t="str">
            <v>BEATRIZ ELVIRA VERA VELEZ</v>
          </cell>
          <cell r="L5496" t="str">
            <v xml:space="preserve"> CALLE RIOBAMBA ENTRE 15 DE NOVIEMBRE Y CUENCA DEPARTAMENTO CIUDADELA ELOY ALFARO CODIGO POSTAL 150101 REFERENCIAS DEL DOMICILIO DIAGONAL AL HOSPITAL EL TENA</v>
          </cell>
          <cell r="N5496" t="str">
            <v>995277968</v>
          </cell>
          <cell r="O5496" t="str">
            <v>995277968</v>
          </cell>
          <cell r="P5496" t="str">
            <v>150101</v>
          </cell>
          <cell r="Q5496" t="str">
            <v>TENA</v>
          </cell>
          <cell r="R5496" t="str">
            <v>NAPO</v>
          </cell>
          <cell r="S5496" t="str">
            <v>TENA</v>
          </cell>
          <cell r="T5496" t="str">
            <v>TRAMACO</v>
          </cell>
          <cell r="U5496" t="str">
            <v>FLEXNETUIO_PROVINCIA</v>
          </cell>
          <cell r="V5496">
            <v>0</v>
          </cell>
          <cell r="W5496">
            <v>0</v>
          </cell>
          <cell r="X5496" t="str">
            <v>HYCITE QUITO</v>
          </cell>
          <cell r="Y5496" t="str">
            <v>FLEX NET CALLE 28 DE JUNIO S/N Y GARCIA MORENO ENTRADA LLANO GRANDE</v>
          </cell>
        </row>
        <row r="5497">
          <cell r="A5497" t="str">
            <v>GAR5510</v>
          </cell>
          <cell r="B5497">
            <v>492251</v>
          </cell>
          <cell r="C5497" t="str">
            <v>GAR5510</v>
          </cell>
          <cell r="D5497" t="str">
            <v>HYCITE</v>
          </cell>
          <cell r="E5497" t="str">
            <v>RETIRO</v>
          </cell>
          <cell r="F5497" t="str">
            <v>NORMAL</v>
          </cell>
          <cell r="G5497" t="str">
            <v>031001000228550</v>
          </cell>
          <cell r="H5497">
            <v>44932</v>
          </cell>
          <cell r="I5497" t="str">
            <v>ENTREGADO</v>
          </cell>
          <cell r="J5497">
            <v>44943</v>
          </cell>
          <cell r="K5497" t="str">
            <v>PETITA ESMERALDA LETURNE ARANA</v>
          </cell>
          <cell r="L5497" t="str">
            <v>CONSULTORIO MEDICO DRA. DIANA LEON  SEMINARIO Y MALECOM NO 228 FRENTE A ALMACENES HAERE</v>
          </cell>
          <cell r="N5497" t="str">
            <v>96-876-4261 - 0939154959</v>
          </cell>
          <cell r="O5497" t="str">
            <v>96-876-4261 - 0939154959</v>
          </cell>
          <cell r="P5497" t="str">
            <v>120101</v>
          </cell>
          <cell r="Q5497" t="str">
            <v>BABAHOYO</v>
          </cell>
          <cell r="R5497" t="str">
            <v>LOS RIOS</v>
          </cell>
          <cell r="S5497" t="str">
            <v>BABAHOYO - LA VIRGINIA</v>
          </cell>
          <cell r="T5497" t="str">
            <v>TRAMACO</v>
          </cell>
          <cell r="U5497" t="str">
            <v>FLEXNETUIO_PROVINCIA</v>
          </cell>
          <cell r="V5497">
            <v>0</v>
          </cell>
          <cell r="W5497">
            <v>0</v>
          </cell>
          <cell r="X5497" t="str">
            <v>HYCITE QUITO</v>
          </cell>
          <cell r="Y5497" t="str">
            <v>FLEX NET CALLE 28 DE JUNIO S/N Y GARCIA MORENO ENTRADA LLANO GRANDE</v>
          </cell>
        </row>
        <row r="5498">
          <cell r="A5498" t="str">
            <v>414609581</v>
          </cell>
          <cell r="B5498">
            <v>492207</v>
          </cell>
          <cell r="C5498" t="str">
            <v>414609581</v>
          </cell>
          <cell r="D5498" t="str">
            <v>FLEXTUENTI</v>
          </cell>
          <cell r="E5498" t="str">
            <v>DESPACHO</v>
          </cell>
          <cell r="F5498" t="str">
            <v>DERIVADO PICK UP</v>
          </cell>
          <cell r="G5498" t="str">
            <v>031080414609581</v>
          </cell>
          <cell r="H5498">
            <v>44932</v>
          </cell>
          <cell r="I5498" t="str">
            <v>ENTREGADO</v>
          </cell>
          <cell r="J5498">
            <v>44935</v>
          </cell>
          <cell r="K5498" t="str">
            <v>RICHARD Tunja</v>
          </cell>
          <cell r="L5498" t="str">
            <v>OFICINA TRAMACO PUNTO DE ATENCION SAN MARINO</v>
          </cell>
          <cell r="M5498" t="str">
            <v>0924042419</v>
          </cell>
          <cell r="N5498" t="str">
            <v>0986322606/0999422750</v>
          </cell>
          <cell r="O5498" t="str">
            <v/>
          </cell>
          <cell r="P5498" t="str">
            <v>GUAYAQUIL</v>
          </cell>
          <cell r="Q5498" t="str">
            <v>GUAYAQUIL</v>
          </cell>
          <cell r="R5498" t="str">
            <v>GUAYAS</v>
          </cell>
          <cell r="T5498" t="str">
            <v>TRAMACO</v>
          </cell>
          <cell r="U5498" t="str">
            <v>FLEXNETUIO_GYE</v>
          </cell>
          <cell r="V5498">
            <v>1</v>
          </cell>
          <cell r="W5498">
            <v>1</v>
          </cell>
          <cell r="X5498" t="str">
            <v>FLEXNET ECUADOR - FLEXTUENTI</v>
          </cell>
          <cell r="Y5498" t="str">
            <v>CALLE 28 DE JUNIO S/N Y GARCIA MORENO ENTRADA LLANO GRANDE</v>
          </cell>
        </row>
        <row r="5499">
          <cell r="A5499" t="str">
            <v>414609615</v>
          </cell>
          <cell r="B5499">
            <v>492208</v>
          </cell>
          <cell r="C5499" t="str">
            <v>414609615</v>
          </cell>
          <cell r="D5499" t="str">
            <v>FLEXTUENTI</v>
          </cell>
          <cell r="E5499" t="str">
            <v>DESPACHO</v>
          </cell>
          <cell r="F5499" t="str">
            <v>NORMAL</v>
          </cell>
          <cell r="G5499" t="str">
            <v>031080414609615</v>
          </cell>
          <cell r="H5499">
            <v>44932</v>
          </cell>
          <cell r="I5499" t="str">
            <v>ENTREGADO</v>
          </cell>
          <cell r="J5499">
            <v>44935</v>
          </cell>
          <cell r="K5499" t="str">
            <v>Angelica Maria Bravo Meza</v>
          </cell>
          <cell r="L5499" t="str">
            <v>ANDRES DE VERA  CALLE SN  3 OTTO AROSEMENA</v>
          </cell>
          <cell r="M5499" t="str">
            <v>1310269673</v>
          </cell>
          <cell r="N5499" t="str">
            <v>0994946996/0984205369</v>
          </cell>
          <cell r="O5499" t="str">
            <v/>
          </cell>
          <cell r="P5499" t="str">
            <v>PORTOVIEJO</v>
          </cell>
          <cell r="Q5499" t="str">
            <v>PORTOVIEJO</v>
          </cell>
          <cell r="R5499" t="str">
            <v>MANABI</v>
          </cell>
          <cell r="T5499" t="str">
            <v>TRAMACO</v>
          </cell>
          <cell r="U5499" t="str">
            <v>FLEXNETUIO_PROVINCIA</v>
          </cell>
          <cell r="V5499">
            <v>1</v>
          </cell>
          <cell r="W5499">
            <v>1</v>
          </cell>
          <cell r="X5499" t="str">
            <v>FLEXNET ECUADOR - FLEXTUENTI</v>
          </cell>
          <cell r="Y5499" t="str">
            <v>CALLE 28 DE JUNIO S/N Y GARCIA MORENO ENTRADA LLANO GRANDE</v>
          </cell>
        </row>
        <row r="5500">
          <cell r="A5500" t="str">
            <v>414609644</v>
          </cell>
          <cell r="B5500">
            <v>492209</v>
          </cell>
          <cell r="C5500" t="str">
            <v>414609644</v>
          </cell>
          <cell r="D5500" t="str">
            <v>FLEXTUENTI</v>
          </cell>
          <cell r="E5500" t="str">
            <v>DESPACHO</v>
          </cell>
          <cell r="F5500" t="str">
            <v>NORMAL</v>
          </cell>
          <cell r="G5500" t="str">
            <v>FT78288</v>
          </cell>
          <cell r="H5500">
            <v>44932</v>
          </cell>
          <cell r="I5500" t="str">
            <v>ENTREGADO</v>
          </cell>
          <cell r="J5500">
            <v>44935</v>
          </cell>
          <cell r="K5500" t="str">
            <v>Angelo Paez</v>
          </cell>
          <cell r="L5500" t="str">
            <v>CONOCOTO  CALLE ABDON CALDERON  S4 102  CALLE MIGUEL RIOFRIO</v>
          </cell>
          <cell r="M5500" t="str">
            <v>1718062274</v>
          </cell>
          <cell r="N5500" t="str">
            <v>0998071935/0963044862</v>
          </cell>
          <cell r="O5500" t="str">
            <v/>
          </cell>
          <cell r="P5500" t="str">
            <v>QUITO</v>
          </cell>
          <cell r="Q5500" t="str">
            <v>QUITO</v>
          </cell>
          <cell r="R5500" t="str">
            <v>PICHINCHA</v>
          </cell>
          <cell r="T5500" t="str">
            <v>FLEXTRANS UIO</v>
          </cell>
          <cell r="U5500" t="str">
            <v>FLEXNETUIO_LOCAL</v>
          </cell>
          <cell r="V5500">
            <v>1</v>
          </cell>
          <cell r="W5500">
            <v>1</v>
          </cell>
          <cell r="X5500" t="str">
            <v>FLEXNET ECUADOR - FLEXTUENTI</v>
          </cell>
          <cell r="Y5500" t="str">
            <v>CALLE 28 DE JUNIO S/N Y GARCIA MORENO ENTRADA LLANO GRANDE</v>
          </cell>
        </row>
        <row r="5501">
          <cell r="A5501" t="str">
            <v>414609652</v>
          </cell>
          <cell r="B5501">
            <v>492210</v>
          </cell>
          <cell r="C5501" t="str">
            <v>414609652</v>
          </cell>
          <cell r="D5501" t="str">
            <v>FLEXTUENTI</v>
          </cell>
          <cell r="E5501" t="str">
            <v>DESPACHO</v>
          </cell>
          <cell r="F5501" t="str">
            <v>NORMAL</v>
          </cell>
          <cell r="G5501" t="str">
            <v>031080414609652</v>
          </cell>
          <cell r="H5501">
            <v>44932</v>
          </cell>
          <cell r="I5501" t="str">
            <v>ENTREGADO</v>
          </cell>
          <cell r="J5501">
            <v>44935</v>
          </cell>
          <cell r="K5501" t="str">
            <v>Ana Ludena</v>
          </cell>
          <cell r="L5501" t="str">
            <v>LA MATRIZ CALLE JUAN LEON MERA  5TO PISO  OFICINA 501 AV PEDRO FERMIN CEVALLOS</v>
          </cell>
          <cell r="M5501" t="str">
            <v>1104492481</v>
          </cell>
          <cell r="N5501" t="str">
            <v>0958856290/000000000</v>
          </cell>
          <cell r="O5501" t="str">
            <v/>
          </cell>
          <cell r="P5501" t="str">
            <v>AMBATO</v>
          </cell>
          <cell r="Q5501" t="str">
            <v>AMBATO</v>
          </cell>
          <cell r="R5501" t="str">
            <v>TUNGURAHUA</v>
          </cell>
          <cell r="S5501" t="str">
            <v>AMBATO</v>
          </cell>
          <cell r="T5501" t="str">
            <v>TRAMACO</v>
          </cell>
          <cell r="U5501" t="str">
            <v>FLEXNETUIO_PROVINCIA</v>
          </cell>
          <cell r="V5501">
            <v>1</v>
          </cell>
          <cell r="W5501">
            <v>1</v>
          </cell>
          <cell r="X5501" t="str">
            <v>FLEXNET ECUADOR - FLEXTUENTI</v>
          </cell>
          <cell r="Y5501" t="str">
            <v>CALLE 28 DE JUNIO S/N Y GARCIA MORENO ENTRADA LLANO GRANDE</v>
          </cell>
        </row>
        <row r="5502">
          <cell r="A5502" t="str">
            <v>414609657</v>
          </cell>
          <cell r="B5502">
            <v>492211</v>
          </cell>
          <cell r="C5502" t="str">
            <v>414609657</v>
          </cell>
          <cell r="D5502" t="str">
            <v>FLEXTUENTI</v>
          </cell>
          <cell r="E5502" t="str">
            <v>DESPACHO</v>
          </cell>
          <cell r="F5502" t="str">
            <v>NORMAL</v>
          </cell>
          <cell r="G5502" t="str">
            <v>031080414609657</v>
          </cell>
          <cell r="H5502">
            <v>44932</v>
          </cell>
          <cell r="I5502" t="str">
            <v>ENTREGADO</v>
          </cell>
          <cell r="J5502">
            <v>44936</v>
          </cell>
          <cell r="K5502" t="str">
            <v>Kerly Melani Cedeno Granillo</v>
          </cell>
          <cell r="L5502" t="str">
            <v>LIZARZABURU CALLE CESAR LEON HIDALGO SN  CALLE J M BANDERAS</v>
          </cell>
          <cell r="M5502" t="str">
            <v>2300039167</v>
          </cell>
          <cell r="N5502" t="str">
            <v>0939361834/0993442263</v>
          </cell>
          <cell r="O5502" t="str">
            <v/>
          </cell>
          <cell r="P5502" t="str">
            <v>RIOBAMBA</v>
          </cell>
          <cell r="Q5502" t="str">
            <v>RIOBAMBA</v>
          </cell>
          <cell r="R5502" t="str">
            <v>CHIMBORAZO</v>
          </cell>
          <cell r="T5502" t="str">
            <v>TRAMACO</v>
          </cell>
          <cell r="U5502" t="str">
            <v>FLEXNETUIO_PROVINCIA</v>
          </cell>
          <cell r="V5502">
            <v>1</v>
          </cell>
          <cell r="W5502">
            <v>1</v>
          </cell>
          <cell r="X5502" t="str">
            <v>FLEXNET ECUADOR - FLEXTUENTI</v>
          </cell>
          <cell r="Y5502" t="str">
            <v>CALLE 28 DE JUNIO S/N Y GARCIA MORENO ENTRADA LLANO GRANDE</v>
          </cell>
        </row>
        <row r="5503">
          <cell r="A5503" t="str">
            <v>414609772</v>
          </cell>
          <cell r="B5503">
            <v>492212</v>
          </cell>
          <cell r="C5503" t="str">
            <v>414609772</v>
          </cell>
          <cell r="D5503" t="str">
            <v>FLEXTUENTI</v>
          </cell>
          <cell r="E5503" t="str">
            <v>DESPACHO</v>
          </cell>
          <cell r="F5503" t="str">
            <v>NORMAL</v>
          </cell>
          <cell r="G5503" t="str">
            <v>FT78275</v>
          </cell>
          <cell r="H5503">
            <v>44932</v>
          </cell>
          <cell r="I5503" t="str">
            <v>ENTREGADO</v>
          </cell>
          <cell r="J5503">
            <v>44935</v>
          </cell>
          <cell r="K5503" t="str">
            <v>Oscar Andres Burgos Matute</v>
          </cell>
          <cell r="L5503" t="str">
            <v>XIMENA CALLE VALPARAISO  110  CALLE HABANA</v>
          </cell>
          <cell r="M5503" t="str">
            <v>0952178051</v>
          </cell>
          <cell r="N5503" t="str">
            <v>0992518536/0993951826</v>
          </cell>
          <cell r="O5503" t="str">
            <v/>
          </cell>
          <cell r="P5503" t="str">
            <v>GUAYAQUIL</v>
          </cell>
          <cell r="Q5503" t="str">
            <v>GUAYAQUIL</v>
          </cell>
          <cell r="R5503" t="str">
            <v>GUAYAS</v>
          </cell>
          <cell r="T5503" t="str">
            <v>ITSACOURIER</v>
          </cell>
          <cell r="U5503" t="str">
            <v>FLEXNETUIO_GYE</v>
          </cell>
          <cell r="V5503">
            <v>1</v>
          </cell>
          <cell r="W5503">
            <v>1</v>
          </cell>
          <cell r="X5503" t="str">
            <v>FLEXNET ECUADOR - FLEXTUENTI</v>
          </cell>
          <cell r="Y5503" t="str">
            <v>CALLE 28 DE JUNIO S/N Y GARCIA MORENO ENTRADA LLANO GRANDE</v>
          </cell>
        </row>
        <row r="5504">
          <cell r="A5504" t="str">
            <v>414609800</v>
          </cell>
          <cell r="B5504">
            <v>492213</v>
          </cell>
          <cell r="C5504" t="str">
            <v>414609800</v>
          </cell>
          <cell r="D5504" t="str">
            <v>FLEXTUENTI</v>
          </cell>
          <cell r="E5504" t="str">
            <v>DESPACHO</v>
          </cell>
          <cell r="F5504" t="str">
            <v>DERIVADO PICK UP</v>
          </cell>
          <cell r="G5504" t="str">
            <v>031080414609800</v>
          </cell>
          <cell r="H5504">
            <v>44932</v>
          </cell>
          <cell r="I5504" t="str">
            <v>ENTREGADO</v>
          </cell>
          <cell r="J5504">
            <v>44938</v>
          </cell>
          <cell r="K5504" t="str">
            <v>Jose Asanza</v>
          </cell>
          <cell r="L5504" t="str">
            <v>OFICINA TRAMACO LOJA</v>
          </cell>
          <cell r="M5504" t="str">
            <v>1105882946</v>
          </cell>
          <cell r="N5504" t="str">
            <v>0981582132/0980315295</v>
          </cell>
          <cell r="O5504" t="str">
            <v/>
          </cell>
          <cell r="P5504" t="str">
            <v>LOJA</v>
          </cell>
          <cell r="Q5504" t="str">
            <v>LOJA</v>
          </cell>
          <cell r="R5504" t="str">
            <v>LOJA</v>
          </cell>
          <cell r="T5504" t="str">
            <v>TRAMACO</v>
          </cell>
          <cell r="U5504" t="str">
            <v>FLEXNETUIO_PROVINCIA</v>
          </cell>
          <cell r="V5504">
            <v>1</v>
          </cell>
          <cell r="W5504">
            <v>1</v>
          </cell>
          <cell r="X5504" t="str">
            <v>FLEXNET ECUADOR - FLEXTUENTI</v>
          </cell>
          <cell r="Y5504" t="str">
            <v>CALLE 28 DE JUNIO S/N Y GARCIA MORENO ENTRADA LLANO GRANDE</v>
          </cell>
        </row>
        <row r="5505">
          <cell r="A5505" t="str">
            <v>414609814</v>
          </cell>
          <cell r="B5505">
            <v>492214</v>
          </cell>
          <cell r="C5505" t="str">
            <v>414609814</v>
          </cell>
          <cell r="D5505" t="str">
            <v>FLEXTUENTI</v>
          </cell>
          <cell r="E5505" t="str">
            <v>DESPACHO</v>
          </cell>
          <cell r="F5505" t="str">
            <v>DERIVADO PICK UP</v>
          </cell>
          <cell r="G5505" t="str">
            <v>031080414609814</v>
          </cell>
          <cell r="H5505">
            <v>44932</v>
          </cell>
          <cell r="I5505" t="str">
            <v>ENTREGADO</v>
          </cell>
          <cell r="J5505">
            <v>44940</v>
          </cell>
          <cell r="K5505" t="str">
            <v>Leonardo Arellano</v>
          </cell>
          <cell r="L5505" t="str">
            <v>OFICINA TRAMACO PUNTO DE ATENCION VIA DAULE</v>
          </cell>
          <cell r="M5505" t="str">
            <v>0952527273</v>
          </cell>
          <cell r="N5505" t="str">
            <v>0961329576/0963751385</v>
          </cell>
          <cell r="O5505" t="str">
            <v/>
          </cell>
          <cell r="P5505" t="str">
            <v>GUAYAQUIL</v>
          </cell>
          <cell r="Q5505" t="str">
            <v>GUAYAQUIL</v>
          </cell>
          <cell r="R5505" t="str">
            <v>GUAYAS</v>
          </cell>
          <cell r="T5505" t="str">
            <v>TRAMACO</v>
          </cell>
          <cell r="U5505" t="str">
            <v>FLEXNETUIO_GYE</v>
          </cell>
          <cell r="V5505">
            <v>1</v>
          </cell>
          <cell r="W5505">
            <v>1</v>
          </cell>
          <cell r="X5505" t="str">
            <v>FLEXNET ECUADOR - FLEXTUENTI</v>
          </cell>
          <cell r="Y5505" t="str">
            <v>CALLE 28 DE JUNIO S/N Y GARCIA MORENO ENTRADA LLANO GRANDE</v>
          </cell>
        </row>
        <row r="5506">
          <cell r="A5506" t="str">
            <v>414609827</v>
          </cell>
          <cell r="B5506">
            <v>492215</v>
          </cell>
          <cell r="C5506" t="str">
            <v>414609827</v>
          </cell>
          <cell r="D5506" t="str">
            <v>FLEXTUENTI</v>
          </cell>
          <cell r="E5506" t="str">
            <v>DESPACHO</v>
          </cell>
          <cell r="F5506" t="str">
            <v>NORMAL</v>
          </cell>
          <cell r="G5506" t="str">
            <v>031080414609827</v>
          </cell>
          <cell r="H5506">
            <v>44932</v>
          </cell>
          <cell r="I5506" t="str">
            <v>DEVOLUCION_EN_PROCESO</v>
          </cell>
          <cell r="J5506">
            <v>44942</v>
          </cell>
          <cell r="K5506" t="str">
            <v>Jose Luis Mendoza Morales</v>
          </cell>
          <cell r="L5506" t="str">
            <v>EL CARMEN CALLE  LUIS FELIX LOPEZ  SN CALLE PORTOVIEJO</v>
          </cell>
          <cell r="M5506" t="str">
            <v>1709641706</v>
          </cell>
          <cell r="N5506" t="str">
            <v>0958831947/0972471072</v>
          </cell>
          <cell r="O5506" t="str">
            <v/>
          </cell>
          <cell r="P5506" t="str">
            <v>EL CARMEN</v>
          </cell>
          <cell r="Q5506" t="str">
            <v>EL CARMEN</v>
          </cell>
          <cell r="R5506" t="str">
            <v>MANABI</v>
          </cell>
          <cell r="T5506" t="str">
            <v>TRAMACO</v>
          </cell>
          <cell r="U5506" t="str">
            <v>FLEXNETUIO_PROVINCIA</v>
          </cell>
          <cell r="V5506">
            <v>1</v>
          </cell>
          <cell r="W5506">
            <v>1</v>
          </cell>
          <cell r="X5506" t="str">
            <v>FLEXNET ECUADOR - FLEXTUENTI</v>
          </cell>
          <cell r="Y5506" t="str">
            <v>CALLE 28 DE JUNIO S/N Y GARCIA MORENO ENTRADA LLANO GRANDE</v>
          </cell>
        </row>
        <row r="5507">
          <cell r="A5507" t="str">
            <v>414609837</v>
          </cell>
          <cell r="B5507">
            <v>492216</v>
          </cell>
          <cell r="C5507" t="str">
            <v>414609837</v>
          </cell>
          <cell r="D5507" t="str">
            <v>FLEXTUENTI</v>
          </cell>
          <cell r="E5507" t="str">
            <v>DESPACHO</v>
          </cell>
          <cell r="F5507" t="str">
            <v>NORMAL</v>
          </cell>
          <cell r="G5507" t="str">
            <v>031080414609837</v>
          </cell>
          <cell r="H5507">
            <v>44932</v>
          </cell>
          <cell r="I5507" t="str">
            <v>ENTREGADO</v>
          </cell>
          <cell r="J5507">
            <v>44939</v>
          </cell>
          <cell r="K5507" t="str">
            <v>Sebastian Sanchez</v>
          </cell>
          <cell r="L5507" t="str">
            <v>ALOAG   CALLE  BAHIA DE CARAQUEZ  SN CALLE FRAY F CASTRO</v>
          </cell>
          <cell r="M5507" t="str">
            <v>1727645192</v>
          </cell>
          <cell r="N5507" t="str">
            <v>0988565080/0988565080</v>
          </cell>
          <cell r="O5507" t="str">
            <v/>
          </cell>
          <cell r="P5507" t="str">
            <v>MACHACHI</v>
          </cell>
          <cell r="Q5507" t="str">
            <v>MEJIA</v>
          </cell>
          <cell r="R5507" t="str">
            <v>PICHINCHA</v>
          </cell>
          <cell r="S5507" t="str">
            <v>MEJIA</v>
          </cell>
          <cell r="T5507" t="str">
            <v>TRAMACO</v>
          </cell>
          <cell r="V5507">
            <v>1</v>
          </cell>
          <cell r="W5507">
            <v>1</v>
          </cell>
          <cell r="X5507" t="str">
            <v>FLEXNET ECUADOR - FLEXTUENTI</v>
          </cell>
          <cell r="Y5507" t="str">
            <v>CALLE 28 DE JUNIO S/N Y GARCIA MORENO ENTRADA LLANO GRANDE</v>
          </cell>
        </row>
        <row r="5508">
          <cell r="A5508" t="str">
            <v>414609843</v>
          </cell>
          <cell r="B5508">
            <v>492217</v>
          </cell>
          <cell r="C5508" t="str">
            <v>414609843</v>
          </cell>
          <cell r="D5508" t="str">
            <v>FLEXTUENTI</v>
          </cell>
          <cell r="E5508" t="str">
            <v>DESPACHO</v>
          </cell>
          <cell r="F5508" t="str">
            <v>NORMAL</v>
          </cell>
          <cell r="G5508" t="str">
            <v>FT78287</v>
          </cell>
          <cell r="H5508">
            <v>44932</v>
          </cell>
          <cell r="I5508" t="str">
            <v>ENTREGADO</v>
          </cell>
          <cell r="J5508">
            <v>44935</v>
          </cell>
          <cell r="K5508" t="str">
            <v>NATALIA PEREZ</v>
          </cell>
          <cell r="L5508" t="str">
            <v>RUMIPAMBA  CALLE  CUERO Y CAICEDO OE3 319  RUIZ DE CASTILLA</v>
          </cell>
          <cell r="M5508" t="str">
            <v>1751414838</v>
          </cell>
          <cell r="N5508" t="str">
            <v>0994504274/0987876651</v>
          </cell>
          <cell r="O5508" t="str">
            <v/>
          </cell>
          <cell r="P5508" t="str">
            <v>QUITO</v>
          </cell>
          <cell r="Q5508" t="str">
            <v>QUITO</v>
          </cell>
          <cell r="R5508" t="str">
            <v>PICHINCHA</v>
          </cell>
          <cell r="T5508" t="str">
            <v>FLEXTRANS UIO</v>
          </cell>
          <cell r="U5508" t="str">
            <v>FLEXNETUIO_LOCAL</v>
          </cell>
          <cell r="V5508">
            <v>1</v>
          </cell>
          <cell r="W5508">
            <v>1</v>
          </cell>
          <cell r="X5508" t="str">
            <v>FLEXNET ECUADOR - FLEXTUENTI</v>
          </cell>
          <cell r="Y5508" t="str">
            <v>CALLE 28 DE JUNIO S/N Y GARCIA MORENO ENTRADA LLANO GRANDE</v>
          </cell>
        </row>
        <row r="5509">
          <cell r="A5509" t="str">
            <v>414609873</v>
          </cell>
          <cell r="B5509">
            <v>492218</v>
          </cell>
          <cell r="C5509" t="str">
            <v>414609873</v>
          </cell>
          <cell r="D5509" t="str">
            <v>FLEXTUENTI</v>
          </cell>
          <cell r="E5509" t="str">
            <v>DESPACHO</v>
          </cell>
          <cell r="F5509" t="str">
            <v>NORMAL</v>
          </cell>
          <cell r="G5509" t="str">
            <v>FT78286</v>
          </cell>
          <cell r="H5509">
            <v>44932</v>
          </cell>
          <cell r="I5509" t="str">
            <v>ENTREGADO</v>
          </cell>
          <cell r="J5509">
            <v>44935</v>
          </cell>
          <cell r="K5509" t="str">
            <v>Erick Paul Bolanos Aguilar</v>
          </cell>
          <cell r="L5509" t="str">
            <v>CONOCOTO CALLE  IGNACIO ORUNA SN CALLE ANTONIO CONFORT</v>
          </cell>
          <cell r="M5509" t="str">
            <v>1722812060</v>
          </cell>
          <cell r="N5509" t="str">
            <v>0959922155/0993805204</v>
          </cell>
          <cell r="O5509" t="str">
            <v/>
          </cell>
          <cell r="P5509" t="str">
            <v>QUITO</v>
          </cell>
          <cell r="Q5509" t="str">
            <v>QUITO</v>
          </cell>
          <cell r="R5509" t="str">
            <v>PICHINCHA</v>
          </cell>
          <cell r="T5509" t="str">
            <v>FLEXTRANS UIO</v>
          </cell>
          <cell r="U5509" t="str">
            <v>FLEXNETUIO_LOCAL</v>
          </cell>
          <cell r="V5509">
            <v>1</v>
          </cell>
          <cell r="W5509">
            <v>1</v>
          </cell>
          <cell r="X5509" t="str">
            <v>FLEXNET ECUADOR - FLEXTUENTI</v>
          </cell>
          <cell r="Y5509" t="str">
            <v>CALLE 28 DE JUNIO S/N Y GARCIA MORENO ENTRADA LLANO GRANDE</v>
          </cell>
        </row>
        <row r="5510">
          <cell r="A5510" t="str">
            <v>414609887</v>
          </cell>
          <cell r="B5510">
            <v>492220</v>
          </cell>
          <cell r="C5510" t="str">
            <v>414609887</v>
          </cell>
          <cell r="D5510" t="str">
            <v>FLEXTUENTI</v>
          </cell>
          <cell r="E5510" t="str">
            <v>DESPACHO</v>
          </cell>
          <cell r="F5510" t="str">
            <v>NORMAL</v>
          </cell>
          <cell r="G5510" t="str">
            <v>031080414609887</v>
          </cell>
          <cell r="H5510">
            <v>44932</v>
          </cell>
          <cell r="I5510" t="str">
            <v>ENTREGADO</v>
          </cell>
          <cell r="J5510">
            <v>44935</v>
          </cell>
          <cell r="K5510" t="str">
            <v>ANTHONY MAZACHE</v>
          </cell>
          <cell r="L5510" t="str">
            <v>EL TRIUNFO   CALLE D 1  CASA  12  DECIMO PRIMERA</v>
          </cell>
          <cell r="M5510" t="str">
            <v>0928794460</v>
          </cell>
          <cell r="N5510" t="str">
            <v>0987777527/0979688201</v>
          </cell>
          <cell r="O5510" t="str">
            <v/>
          </cell>
          <cell r="P5510" t="str">
            <v>EL TRIUNFO</v>
          </cell>
          <cell r="Q5510" t="str">
            <v>EL TRIUNFO</v>
          </cell>
          <cell r="R5510" t="str">
            <v>GUAYAS</v>
          </cell>
          <cell r="T5510" t="str">
            <v>TRAMACO</v>
          </cell>
          <cell r="U5510" t="str">
            <v>FLEXNETUIO_PROVINCIA</v>
          </cell>
          <cell r="V5510">
            <v>1</v>
          </cell>
          <cell r="W5510">
            <v>1</v>
          </cell>
          <cell r="X5510" t="str">
            <v>FLEXNET ECUADOR - FLEXTUENTI</v>
          </cell>
          <cell r="Y5510" t="str">
            <v>CALLE 28 DE JUNIO S/N Y GARCIA MORENO ENTRADA LLANO GRANDE</v>
          </cell>
        </row>
        <row r="5511">
          <cell r="A5511" t="str">
            <v>414609955</v>
          </cell>
          <cell r="B5511">
            <v>492221</v>
          </cell>
          <cell r="C5511" t="str">
            <v>414609955</v>
          </cell>
          <cell r="D5511" t="str">
            <v>FLEXTUENTI</v>
          </cell>
          <cell r="E5511" t="str">
            <v>DESPACHO</v>
          </cell>
          <cell r="F5511" t="str">
            <v>NORMAL</v>
          </cell>
          <cell r="G5511" t="str">
            <v>FT78285</v>
          </cell>
          <cell r="H5511">
            <v>44932</v>
          </cell>
          <cell r="I5511" t="str">
            <v>ENTREGADO</v>
          </cell>
          <cell r="J5511">
            <v>44936</v>
          </cell>
          <cell r="K5511" t="str">
            <v>WILSON AGUILAR</v>
          </cell>
          <cell r="L5511" t="str">
            <v>CHILIBULO CALLE AMANCAY  S13 153  CALLE S13G</v>
          </cell>
          <cell r="M5511" t="str">
            <v>1719778365</v>
          </cell>
          <cell r="N5511" t="str">
            <v>0995625994/0998729422</v>
          </cell>
          <cell r="O5511" t="str">
            <v/>
          </cell>
          <cell r="P5511" t="str">
            <v>QUITO</v>
          </cell>
          <cell r="Q5511" t="str">
            <v>QUITO</v>
          </cell>
          <cell r="R5511" t="str">
            <v>PICHINCHA</v>
          </cell>
          <cell r="T5511" t="str">
            <v>FLEXTRANS UIO</v>
          </cell>
          <cell r="U5511" t="str">
            <v>FLEXNETUIO_LOCAL</v>
          </cell>
          <cell r="V5511">
            <v>1</v>
          </cell>
          <cell r="W5511">
            <v>1</v>
          </cell>
          <cell r="X5511" t="str">
            <v>FLEXNET ECUADOR - FLEXTUENTI</v>
          </cell>
          <cell r="Y5511" t="str">
            <v>CALLE 28 DE JUNIO S/N Y GARCIA MORENO ENTRADA LLANO GRANDE</v>
          </cell>
        </row>
        <row r="5512">
          <cell r="A5512" t="str">
            <v>414609956</v>
          </cell>
          <cell r="B5512">
            <v>492222</v>
          </cell>
          <cell r="C5512" t="str">
            <v>414609956</v>
          </cell>
          <cell r="D5512" t="str">
            <v>FLEXTUENTI</v>
          </cell>
          <cell r="E5512" t="str">
            <v>DESPACHO</v>
          </cell>
          <cell r="F5512" t="str">
            <v>NORMAL</v>
          </cell>
          <cell r="G5512" t="str">
            <v>031080414609956</v>
          </cell>
          <cell r="H5512">
            <v>44932</v>
          </cell>
          <cell r="I5512" t="str">
            <v>ENTREGADO</v>
          </cell>
          <cell r="J5512">
            <v>44935</v>
          </cell>
          <cell r="K5512" t="str">
            <v>Gilari Elizabeth Monroy Ramirez</v>
          </cell>
          <cell r="L5512" t="str">
            <v>PLAYAS   CALLE C F 3  SN  VIA PLAYAS DATA POSORJA</v>
          </cell>
          <cell r="M5512" t="str">
            <v>0961036241</v>
          </cell>
          <cell r="N5512" t="str">
            <v>0962040823/0962040823</v>
          </cell>
          <cell r="O5512" t="str">
            <v/>
          </cell>
          <cell r="P5512" t="str">
            <v>PLAYAS</v>
          </cell>
          <cell r="Q5512" t="str">
            <v>PLAYAS</v>
          </cell>
          <cell r="R5512" t="str">
            <v>GUAYAS</v>
          </cell>
          <cell r="T5512" t="str">
            <v>TRAMACO</v>
          </cell>
          <cell r="U5512" t="str">
            <v>FLEXNETUIO_PROVINCIA</v>
          </cell>
          <cell r="V5512">
            <v>1</v>
          </cell>
          <cell r="W5512">
            <v>1</v>
          </cell>
          <cell r="X5512" t="str">
            <v>FLEXNET ECUADOR - FLEXTUENTI</v>
          </cell>
          <cell r="Y5512" t="str">
            <v>CALLE 28 DE JUNIO S/N Y GARCIA MORENO ENTRADA LLANO GRANDE</v>
          </cell>
        </row>
        <row r="5513">
          <cell r="A5513" t="str">
            <v>414627891</v>
          </cell>
          <cell r="B5513">
            <v>492223</v>
          </cell>
          <cell r="C5513" t="str">
            <v>414627891</v>
          </cell>
          <cell r="D5513" t="str">
            <v>FLEXTUENTI</v>
          </cell>
          <cell r="E5513" t="str">
            <v>DESPACHO</v>
          </cell>
          <cell r="F5513" t="str">
            <v>NORMAL</v>
          </cell>
          <cell r="G5513" t="str">
            <v>FT78274</v>
          </cell>
          <cell r="H5513">
            <v>44932</v>
          </cell>
          <cell r="I5513" t="str">
            <v>ENTREGADO</v>
          </cell>
          <cell r="J5513">
            <v>44935</v>
          </cell>
          <cell r="K5513" t="str">
            <v>Shirley Jessenia Valenzuela Alcivar</v>
          </cell>
          <cell r="L5513" t="str">
            <v>TARQUI CALLE 24A NE  MZ 43 VILLA 18 PRIMERA PEATONAL 11</v>
          </cell>
          <cell r="M5513" t="str">
            <v>0930007182</v>
          </cell>
          <cell r="N5513" t="str">
            <v>0991122895/0991608989</v>
          </cell>
          <cell r="O5513" t="str">
            <v/>
          </cell>
          <cell r="P5513" t="str">
            <v>GUAYAQUIL</v>
          </cell>
          <cell r="Q5513" t="str">
            <v>GUAYAQUIL</v>
          </cell>
          <cell r="R5513" t="str">
            <v>GUAYAS</v>
          </cell>
          <cell r="T5513" t="str">
            <v>ITSACOURIER</v>
          </cell>
          <cell r="U5513" t="str">
            <v>FLEXNETUIO_GYE</v>
          </cell>
          <cell r="V5513">
            <v>1</v>
          </cell>
          <cell r="W5513">
            <v>1</v>
          </cell>
          <cell r="X5513" t="str">
            <v>FLEXNET ECUADOR - FLEXTUENTI</v>
          </cell>
          <cell r="Y5513" t="str">
            <v>CALLE 28 DE JUNIO S/N Y GARCIA MORENO ENTRADA LLANO GRANDE</v>
          </cell>
        </row>
        <row r="5514">
          <cell r="A5514" t="str">
            <v>414627962</v>
          </cell>
          <cell r="B5514">
            <v>492224</v>
          </cell>
          <cell r="C5514" t="str">
            <v>414627962</v>
          </cell>
          <cell r="D5514" t="str">
            <v>FLEXTUENTI</v>
          </cell>
          <cell r="E5514" t="str">
            <v>DESPACHO</v>
          </cell>
          <cell r="F5514" t="str">
            <v>NORMAL</v>
          </cell>
          <cell r="G5514" t="str">
            <v>031080414627962</v>
          </cell>
          <cell r="H5514">
            <v>44932</v>
          </cell>
          <cell r="I5514" t="str">
            <v>ENTREGADO</v>
          </cell>
          <cell r="J5514">
            <v>44936</v>
          </cell>
          <cell r="K5514" t="str">
            <v>Segundo Silverio Bagui Gonzalez</v>
          </cell>
          <cell r="L5514" t="str">
            <v>MANUEL INOCENCIO PARRALES Y GUALE  CALLE 5 DE JUNIO  SN  PADRE JUAN DE VELASCO</v>
          </cell>
          <cell r="M5514" t="str">
            <v>0805238524</v>
          </cell>
          <cell r="N5514" t="str">
            <v>0994446172/0994446172</v>
          </cell>
          <cell r="O5514" t="str">
            <v/>
          </cell>
          <cell r="P5514" t="str">
            <v>JIPIJAPA</v>
          </cell>
          <cell r="Q5514" t="str">
            <v>JIPIJAPA</v>
          </cell>
          <cell r="R5514" t="str">
            <v>MANABI</v>
          </cell>
          <cell r="T5514" t="str">
            <v>TRAMACO</v>
          </cell>
          <cell r="U5514" t="str">
            <v>FLEXNETUIO_PROVINCIA</v>
          </cell>
          <cell r="V5514">
            <v>1</v>
          </cell>
          <cell r="W5514">
            <v>1</v>
          </cell>
          <cell r="X5514" t="str">
            <v>FLEXNET ECUADOR - FLEXTUENTI</v>
          </cell>
          <cell r="Y5514" t="str">
            <v>CALLE 28 DE JUNIO S/N Y GARCIA MORENO ENTRADA LLANO GRANDE</v>
          </cell>
        </row>
        <row r="5515">
          <cell r="A5515" t="str">
            <v>414628311</v>
          </cell>
          <cell r="B5515">
            <v>492225</v>
          </cell>
          <cell r="C5515" t="str">
            <v>414628311</v>
          </cell>
          <cell r="D5515" t="str">
            <v>FLEXTUENTI</v>
          </cell>
          <cell r="E5515" t="str">
            <v>DESPACHO</v>
          </cell>
          <cell r="F5515" t="str">
            <v>NORMAL</v>
          </cell>
          <cell r="G5515" t="str">
            <v>FT78273</v>
          </cell>
          <cell r="H5515">
            <v>44932</v>
          </cell>
          <cell r="I5515" t="str">
            <v>ENTREGADO</v>
          </cell>
          <cell r="J5515">
            <v>44935</v>
          </cell>
          <cell r="K5515" t="str">
            <v>Patricia Carolina Lalama Espinel</v>
          </cell>
          <cell r="L5515" t="str">
            <v>TARQUI CALLE ILANES  SN  AV CARLOS JULIO AROSEMENA TOLA</v>
          </cell>
          <cell r="M5515" t="str">
            <v>0924991953</v>
          </cell>
          <cell r="N5515" t="str">
            <v>0985242506/0939273170</v>
          </cell>
          <cell r="O5515" t="str">
            <v/>
          </cell>
          <cell r="P5515" t="str">
            <v>GUAYAQUIL</v>
          </cell>
          <cell r="Q5515" t="str">
            <v>GUAYAQUIL</v>
          </cell>
          <cell r="R5515" t="str">
            <v>GUAYAS</v>
          </cell>
          <cell r="T5515" t="str">
            <v>ITSACOURIER</v>
          </cell>
          <cell r="U5515" t="str">
            <v>FLEXNETUIO_GYE</v>
          </cell>
          <cell r="V5515">
            <v>1</v>
          </cell>
          <cell r="W5515">
            <v>1</v>
          </cell>
          <cell r="X5515" t="str">
            <v>FLEXNET ECUADOR - FLEXTUENTI</v>
          </cell>
          <cell r="Y5515" t="str">
            <v>CALLE 28 DE JUNIO S/N Y GARCIA MORENO ENTRADA LLANO GRANDE</v>
          </cell>
        </row>
        <row r="5516">
          <cell r="A5516" t="str">
            <v>414628359</v>
          </cell>
          <cell r="B5516">
            <v>492226</v>
          </cell>
          <cell r="C5516" t="str">
            <v>414628359</v>
          </cell>
          <cell r="D5516" t="str">
            <v>FLEXTUENTI</v>
          </cell>
          <cell r="E5516" t="str">
            <v>DESPACHO</v>
          </cell>
          <cell r="F5516" t="str">
            <v>NORMAL</v>
          </cell>
          <cell r="G5516" t="str">
            <v>FT78284</v>
          </cell>
          <cell r="H5516">
            <v>44932</v>
          </cell>
          <cell r="I5516" t="str">
            <v>ENTREGADO</v>
          </cell>
          <cell r="J5516">
            <v>44935</v>
          </cell>
          <cell r="K5516" t="str">
            <v>Danny Valle</v>
          </cell>
          <cell r="L5516" t="str">
            <v>POMASQUI CALLE  AUT  MANUEL CORDOVA GALARZA OE3 477      VILLA 589 MANUEL JORDAN</v>
          </cell>
          <cell r="M5516" t="str">
            <v>1726338526</v>
          </cell>
          <cell r="N5516" t="str">
            <v>0996363377/0992848845</v>
          </cell>
          <cell r="O5516" t="str">
            <v/>
          </cell>
          <cell r="P5516" t="str">
            <v>QUITO</v>
          </cell>
          <cell r="Q5516" t="str">
            <v>QUITO</v>
          </cell>
          <cell r="R5516" t="str">
            <v>PICHINCHA</v>
          </cell>
          <cell r="T5516" t="str">
            <v>FLEXTRANS UIO</v>
          </cell>
          <cell r="U5516" t="str">
            <v>FLEXNETUIO_LOCAL</v>
          </cell>
          <cell r="V5516">
            <v>1</v>
          </cell>
          <cell r="W5516">
            <v>1</v>
          </cell>
          <cell r="X5516" t="str">
            <v>FLEXNET ECUADOR - FLEXTUENTI</v>
          </cell>
          <cell r="Y5516" t="str">
            <v>CALLE 28 DE JUNIO S/N Y GARCIA MORENO ENTRADA LLANO GRANDE</v>
          </cell>
        </row>
        <row r="5517">
          <cell r="A5517" t="str">
            <v>414628443</v>
          </cell>
          <cell r="B5517">
            <v>492227</v>
          </cell>
          <cell r="C5517" t="str">
            <v>414628443</v>
          </cell>
          <cell r="D5517" t="str">
            <v>FLEXTUENTI</v>
          </cell>
          <cell r="E5517" t="str">
            <v>DESPACHO</v>
          </cell>
          <cell r="F5517" t="str">
            <v>NORMAL</v>
          </cell>
          <cell r="G5517" t="str">
            <v>FT78283</v>
          </cell>
          <cell r="H5517">
            <v>44932</v>
          </cell>
          <cell r="I5517" t="str">
            <v>ENTREGADO</v>
          </cell>
          <cell r="J5517">
            <v>44936</v>
          </cell>
          <cell r="K5517" t="str">
            <v>Manuel Alejandro Hernandez granda</v>
          </cell>
          <cell r="L5517" t="str">
            <v>COTOCOLLAO  CALLE RIGOBERTO HEREDIA OE5 300 CALLE ERNESTO DELGADO</v>
          </cell>
          <cell r="M5517" t="str">
            <v>1724739352</v>
          </cell>
          <cell r="N5517" t="str">
            <v>0987670030/0999085002</v>
          </cell>
          <cell r="O5517" t="str">
            <v/>
          </cell>
          <cell r="P5517" t="str">
            <v>QUITO</v>
          </cell>
          <cell r="Q5517" t="str">
            <v>QUITO</v>
          </cell>
          <cell r="R5517" t="str">
            <v>PICHINCHA</v>
          </cell>
          <cell r="T5517" t="str">
            <v>FLEXTRANS UIO</v>
          </cell>
          <cell r="U5517" t="str">
            <v>FLEXNETUIO_LOCAL</v>
          </cell>
          <cell r="V5517">
            <v>1</v>
          </cell>
          <cell r="W5517">
            <v>1</v>
          </cell>
          <cell r="X5517" t="str">
            <v>FLEXNET ECUADOR - FLEXTUENTI</v>
          </cell>
          <cell r="Y5517" t="str">
            <v>CALLE 28 DE JUNIO S/N Y GARCIA MORENO ENTRADA LLANO GRANDE</v>
          </cell>
        </row>
        <row r="5518">
          <cell r="A5518" t="str">
            <v>414628449</v>
          </cell>
          <cell r="B5518">
            <v>492228</v>
          </cell>
          <cell r="C5518" t="str">
            <v>414628449</v>
          </cell>
          <cell r="D5518" t="str">
            <v>FLEXTUENTI</v>
          </cell>
          <cell r="E5518" t="str">
            <v>DESPACHO</v>
          </cell>
          <cell r="F5518" t="str">
            <v>DERIVADO PICK UP</v>
          </cell>
          <cell r="G5518" t="str">
            <v>031080414628449</v>
          </cell>
          <cell r="H5518">
            <v>44932</v>
          </cell>
          <cell r="I5518" t="str">
            <v>ENTREGADO</v>
          </cell>
          <cell r="J5518">
            <v>44936</v>
          </cell>
          <cell r="K5518" t="str">
            <v>Genesis Monar</v>
          </cell>
          <cell r="L5518" t="str">
            <v>OFICINA TRAMACO PUNTO DE ATENCION SAN MARINO</v>
          </cell>
          <cell r="M5518" t="str">
            <v>0953706025</v>
          </cell>
          <cell r="N5518" t="str">
            <v>0991306613/0994950193</v>
          </cell>
          <cell r="O5518" t="str">
            <v/>
          </cell>
          <cell r="P5518" t="str">
            <v>GUAYAQUIL</v>
          </cell>
          <cell r="Q5518" t="str">
            <v>GUAYAQUIL</v>
          </cell>
          <cell r="R5518" t="str">
            <v>GUAYAS</v>
          </cell>
          <cell r="T5518" t="str">
            <v>TRAMACO</v>
          </cell>
          <cell r="U5518" t="str">
            <v>FLEXNETUIO_GYE</v>
          </cell>
          <cell r="V5518">
            <v>1</v>
          </cell>
          <cell r="W5518">
            <v>1</v>
          </cell>
          <cell r="X5518" t="str">
            <v>FLEXNET ECUADOR - FLEXTUENTI</v>
          </cell>
          <cell r="Y5518" t="str">
            <v>CALLE 28 DE JUNIO S/N Y GARCIA MORENO ENTRADA LLANO GRANDE</v>
          </cell>
        </row>
        <row r="5519">
          <cell r="A5519" t="str">
            <v>414628527</v>
          </cell>
          <cell r="B5519">
            <v>492229</v>
          </cell>
          <cell r="C5519" t="str">
            <v>414628527</v>
          </cell>
          <cell r="D5519" t="str">
            <v>FLEXTUENTI</v>
          </cell>
          <cell r="E5519" t="str">
            <v>DESPACHO</v>
          </cell>
          <cell r="F5519" t="str">
            <v>DERIVADO PICK UP</v>
          </cell>
          <cell r="G5519" t="str">
            <v>031080414628527</v>
          </cell>
          <cell r="H5519">
            <v>44932</v>
          </cell>
          <cell r="I5519" t="str">
            <v>ENTREGADO</v>
          </cell>
          <cell r="J5519">
            <v>44935</v>
          </cell>
          <cell r="K5519" t="str">
            <v>PAMELA ALDAS</v>
          </cell>
          <cell r="L5519" t="str">
            <v>OFICINA TRAMACO SAN GABRIEL</v>
          </cell>
          <cell r="M5519" t="str">
            <v>0450052600</v>
          </cell>
          <cell r="N5519" t="str">
            <v>0939036260/0992889207</v>
          </cell>
          <cell r="P5519" t="str">
            <v>TULCAN</v>
          </cell>
          <cell r="Q5519" t="str">
            <v>TULCAN</v>
          </cell>
          <cell r="R5519" t="str">
            <v>CARCHI</v>
          </cell>
          <cell r="S5519" t="str">
            <v/>
          </cell>
          <cell r="T5519" t="str">
            <v>TRAMACO</v>
          </cell>
          <cell r="U5519" t="str">
            <v>FLEXNETUIO_PROVINCIA</v>
          </cell>
          <cell r="V5519">
            <v>1</v>
          </cell>
          <cell r="W5519">
            <v>1</v>
          </cell>
          <cell r="X5519" t="str">
            <v>FLEXNET ECUADOR - FLEXTUENTI</v>
          </cell>
          <cell r="Y5519" t="str">
            <v>CALLE 28 DE JUNIO S/N Y GARCIA MORENO ENTRADA LLANO GRANDE</v>
          </cell>
        </row>
        <row r="5520">
          <cell r="A5520" t="str">
            <v>414628564</v>
          </cell>
          <cell r="B5520">
            <v>492230</v>
          </cell>
          <cell r="C5520" t="str">
            <v>414628564</v>
          </cell>
          <cell r="D5520" t="str">
            <v>FLEXTUENTI</v>
          </cell>
          <cell r="E5520" t="str">
            <v>DESPACHO</v>
          </cell>
          <cell r="F5520" t="str">
            <v>NORMAL</v>
          </cell>
          <cell r="G5520" t="str">
            <v>FT78282</v>
          </cell>
          <cell r="H5520">
            <v>44932</v>
          </cell>
          <cell r="I5520" t="str">
            <v>ENTREGADO</v>
          </cell>
          <cell r="J5520">
            <v>44935</v>
          </cell>
          <cell r="K5520" t="str">
            <v>Omar Espinosa</v>
          </cell>
          <cell r="L5520" t="str">
            <v>CONOCOTO CALLE JOSE DE ANTEPARA  N12 183  LOTE 259 CALLE FELICIANO CHECAN</v>
          </cell>
          <cell r="M5520" t="str">
            <v>1718835869</v>
          </cell>
          <cell r="N5520" t="str">
            <v>0993528572/0995887398</v>
          </cell>
          <cell r="O5520" t="str">
            <v/>
          </cell>
          <cell r="P5520" t="str">
            <v>QUITO</v>
          </cell>
          <cell r="Q5520" t="str">
            <v>QUITO</v>
          </cell>
          <cell r="R5520" t="str">
            <v>PICHINCHA</v>
          </cell>
          <cell r="T5520" t="str">
            <v>FLEXTRANS UIO</v>
          </cell>
          <cell r="U5520" t="str">
            <v>FLEXNETUIO_LOCAL</v>
          </cell>
          <cell r="V5520">
            <v>1</v>
          </cell>
          <cell r="W5520">
            <v>1</v>
          </cell>
          <cell r="X5520" t="str">
            <v>FLEXNET ECUADOR - FLEXTUENTI</v>
          </cell>
          <cell r="Y5520" t="str">
            <v>CALLE 28 DE JUNIO S/N Y GARCIA MORENO ENTRADA LLANO GRANDE</v>
          </cell>
        </row>
        <row r="5521">
          <cell r="A5521" t="str">
            <v>414628582</v>
          </cell>
          <cell r="B5521">
            <v>492231</v>
          </cell>
          <cell r="C5521" t="str">
            <v>414628582</v>
          </cell>
          <cell r="D5521" t="str">
            <v>FLEXTUENTI</v>
          </cell>
          <cell r="E5521" t="str">
            <v>DESPACHO</v>
          </cell>
          <cell r="F5521" t="str">
            <v>NORMAL</v>
          </cell>
          <cell r="G5521" t="str">
            <v>FT78277</v>
          </cell>
          <cell r="H5521">
            <v>44932</v>
          </cell>
          <cell r="I5521" t="str">
            <v>ENTREGADO</v>
          </cell>
          <cell r="J5521">
            <v>44935</v>
          </cell>
          <cell r="K5521" t="str">
            <v>Sofia Maiguashca</v>
          </cell>
          <cell r="L5521" t="str">
            <v>SANGOLQUI AV  EL INCA  CASA 10  LOS GUAYABOS</v>
          </cell>
          <cell r="M5521" t="str">
            <v>1002917696</v>
          </cell>
          <cell r="N5521" t="str">
            <v>0996787333/0999036865</v>
          </cell>
          <cell r="O5521" t="str">
            <v/>
          </cell>
          <cell r="P5521" t="str">
            <v>RUMIÑAHUI</v>
          </cell>
          <cell r="Q5521" t="str">
            <v>RUMIÑAHUI</v>
          </cell>
          <cell r="R5521" t="str">
            <v>PICHINCHA</v>
          </cell>
          <cell r="T5521" t="str">
            <v>FLEXTRANS UIO</v>
          </cell>
          <cell r="U5521" t="str">
            <v>FLEXNETUIO_LOCAL</v>
          </cell>
          <cell r="V5521">
            <v>1</v>
          </cell>
          <cell r="W5521">
            <v>1</v>
          </cell>
          <cell r="X5521" t="str">
            <v>FLEXNET ECUADOR - FLEXTUENTI</v>
          </cell>
          <cell r="Y5521" t="str">
            <v>CALLE 28 DE JUNIO S/N Y GARCIA MORENO ENTRADA LLANO GRANDE</v>
          </cell>
        </row>
        <row r="5522">
          <cell r="A5522" t="str">
            <v>414628655</v>
          </cell>
          <cell r="B5522">
            <v>492232</v>
          </cell>
          <cell r="C5522" t="str">
            <v>414628655</v>
          </cell>
          <cell r="D5522" t="str">
            <v>FLEXTUENTI</v>
          </cell>
          <cell r="E5522" t="str">
            <v>DESPACHO</v>
          </cell>
          <cell r="F5522" t="str">
            <v>NORMAL</v>
          </cell>
          <cell r="G5522" t="str">
            <v>FT78281</v>
          </cell>
          <cell r="H5522">
            <v>44932</v>
          </cell>
          <cell r="I5522" t="str">
            <v>ENTREGADO</v>
          </cell>
          <cell r="J5522">
            <v>44935</v>
          </cell>
          <cell r="K5522" t="str">
            <v>Samanta Perez</v>
          </cell>
          <cell r="L5522" t="str">
            <v>SAN ANTONIO (PI)  CALLE 13 DE JUNIO  N3 101  CALLE  PULUGUA</v>
          </cell>
          <cell r="M5522" t="str">
            <v>1755610845</v>
          </cell>
          <cell r="N5522" t="str">
            <v>0995353717/0992879565</v>
          </cell>
          <cell r="O5522" t="str">
            <v/>
          </cell>
          <cell r="P5522" t="str">
            <v>QUITO</v>
          </cell>
          <cell r="Q5522" t="str">
            <v>QUITO</v>
          </cell>
          <cell r="R5522" t="str">
            <v>PICHINCHA</v>
          </cell>
          <cell r="T5522" t="str">
            <v>FLEXTRANS UIO</v>
          </cell>
          <cell r="U5522" t="str">
            <v>FLEXNETUIO_LOCAL</v>
          </cell>
          <cell r="V5522">
            <v>1</v>
          </cell>
          <cell r="W5522">
            <v>1</v>
          </cell>
          <cell r="X5522" t="str">
            <v>FLEXNET ECUADOR - FLEXTUENTI</v>
          </cell>
          <cell r="Y5522" t="str">
            <v>CALLE 28 DE JUNIO S/N Y GARCIA MORENO ENTRADA LLANO GRANDE</v>
          </cell>
        </row>
        <row r="5523">
          <cell r="A5523" t="str">
            <v>414628710</v>
          </cell>
          <cell r="B5523">
            <v>492233</v>
          </cell>
          <cell r="C5523" t="str">
            <v>414628710</v>
          </cell>
          <cell r="D5523" t="str">
            <v>FLEXTUENTI</v>
          </cell>
          <cell r="E5523" t="str">
            <v>DESPACHO</v>
          </cell>
          <cell r="F5523" t="str">
            <v>NORMAL</v>
          </cell>
          <cell r="G5523" t="str">
            <v>FT78280</v>
          </cell>
          <cell r="H5523">
            <v>44932</v>
          </cell>
          <cell r="I5523" t="str">
            <v>ENTREGADO</v>
          </cell>
          <cell r="J5523">
            <v>44935</v>
          </cell>
          <cell r="K5523" t="str">
            <v>Jordan Montoya</v>
          </cell>
          <cell r="L5523" t="str">
            <v>EL CONDADO  CALLE DIEGO VACA CASA A7  CALLE SANTA TERESA</v>
          </cell>
          <cell r="M5523" t="str">
            <v>0401933239</v>
          </cell>
          <cell r="N5523" t="str">
            <v>0967140590/0984501652</v>
          </cell>
          <cell r="O5523" t="str">
            <v/>
          </cell>
          <cell r="P5523" t="str">
            <v>QUITO</v>
          </cell>
          <cell r="Q5523" t="str">
            <v>QUITO</v>
          </cell>
          <cell r="R5523" t="str">
            <v>PICHINCHA</v>
          </cell>
          <cell r="T5523" t="str">
            <v>FLEXTRANS UIO</v>
          </cell>
          <cell r="U5523" t="str">
            <v>FLEXNETUIO_LOCAL</v>
          </cell>
          <cell r="V5523">
            <v>1</v>
          </cell>
          <cell r="W5523">
            <v>1</v>
          </cell>
          <cell r="X5523" t="str">
            <v>FLEXNET ECUADOR - FLEXTUENTI</v>
          </cell>
          <cell r="Y5523" t="str">
            <v>CALLE 28 DE JUNIO S/N Y GARCIA MORENO ENTRADA LLANO GRANDE</v>
          </cell>
        </row>
        <row r="5524">
          <cell r="A5524" t="str">
            <v>414628711</v>
          </cell>
          <cell r="B5524">
            <v>492234</v>
          </cell>
          <cell r="C5524" t="str">
            <v>414628711</v>
          </cell>
          <cell r="D5524" t="str">
            <v>FLEXTUENTI</v>
          </cell>
          <cell r="E5524" t="str">
            <v>DESPACHO</v>
          </cell>
          <cell r="F5524" t="str">
            <v>NORMAL</v>
          </cell>
          <cell r="G5524" t="str">
            <v>FT78279</v>
          </cell>
          <cell r="H5524">
            <v>44932</v>
          </cell>
          <cell r="I5524" t="str">
            <v>ENTREGADO</v>
          </cell>
          <cell r="J5524">
            <v>44935</v>
          </cell>
          <cell r="K5524" t="str">
            <v>Kleber Rene Guillen</v>
          </cell>
          <cell r="L5524" t="str">
            <v>LA KENNEDY  CALLE PASAJE N56B  E9 119  CALLE DE LOS JAZMINES</v>
          </cell>
          <cell r="M5524" t="str">
            <v>1711475622</v>
          </cell>
          <cell r="N5524" t="str">
            <v>0983312040/0939966631</v>
          </cell>
          <cell r="O5524" t="str">
            <v/>
          </cell>
          <cell r="P5524" t="str">
            <v>QUITO</v>
          </cell>
          <cell r="Q5524" t="str">
            <v>QUITO</v>
          </cell>
          <cell r="R5524" t="str">
            <v>PICHINCHA</v>
          </cell>
          <cell r="T5524" t="str">
            <v>FLEXTRANS UIO</v>
          </cell>
          <cell r="U5524" t="str">
            <v>FLEXNETUIO_LOCAL</v>
          </cell>
          <cell r="V5524">
            <v>1</v>
          </cell>
          <cell r="W5524">
            <v>1</v>
          </cell>
          <cell r="X5524" t="str">
            <v>FLEXNET ECUADOR - FLEXTUENTI</v>
          </cell>
          <cell r="Y5524" t="str">
            <v>CALLE 28 DE JUNIO S/N Y GARCIA MORENO ENTRADA LLANO GRANDE</v>
          </cell>
        </row>
        <row r="5525">
          <cell r="A5525" t="str">
            <v>WS414609821</v>
          </cell>
          <cell r="B5525">
            <v>492235</v>
          </cell>
          <cell r="C5525" t="str">
            <v>WS414609821</v>
          </cell>
          <cell r="D5525" t="str">
            <v>FLEXTUENTI</v>
          </cell>
          <cell r="E5525" t="str">
            <v>DESPACHO</v>
          </cell>
          <cell r="F5525" t="str">
            <v>DERIVADO PICK UP</v>
          </cell>
          <cell r="G5525" t="str">
            <v>031080414609821</v>
          </cell>
          <cell r="H5525">
            <v>44932</v>
          </cell>
          <cell r="I5525" t="str">
            <v>ENTREGADO</v>
          </cell>
          <cell r="J5525">
            <v>44935</v>
          </cell>
          <cell r="K5525" t="str">
            <v>Xavier Gonzaga</v>
          </cell>
          <cell r="L5525" t="str">
            <v>OFICINA TRAMACO PUNTO DE ATENCION SAN MARINO</v>
          </cell>
          <cell r="M5525" t="str">
            <v>0923628275</v>
          </cell>
          <cell r="N5525" t="str">
            <v>0982510423/0982510423</v>
          </cell>
          <cell r="O5525" t="str">
            <v/>
          </cell>
          <cell r="P5525" t="str">
            <v>GUAYAQUIL</v>
          </cell>
          <cell r="Q5525" t="str">
            <v>GUAYAQUIL</v>
          </cell>
          <cell r="R5525" t="str">
            <v>GUAYAS</v>
          </cell>
          <cell r="T5525" t="str">
            <v>TRAMACO</v>
          </cell>
          <cell r="U5525" t="str">
            <v>FLEXNETUIO_GYE</v>
          </cell>
          <cell r="V5525">
            <v>1</v>
          </cell>
          <cell r="W5525">
            <v>1</v>
          </cell>
          <cell r="X5525" t="str">
            <v>FLEXNET ECUADOR - FLEXTUENTI</v>
          </cell>
          <cell r="Y5525" t="str">
            <v>CALLE 28 DE JUNIO S/N Y GARCIA MORENO ENTRADA LLANO GRANDE</v>
          </cell>
        </row>
        <row r="5526">
          <cell r="A5526" t="str">
            <v>WS414609836</v>
          </cell>
          <cell r="B5526">
            <v>492236</v>
          </cell>
          <cell r="C5526" t="str">
            <v>WS414609836</v>
          </cell>
          <cell r="D5526" t="str">
            <v>FLEXTUENTI</v>
          </cell>
          <cell r="E5526" t="str">
            <v>DESPACHO</v>
          </cell>
          <cell r="F5526" t="str">
            <v>NORMAL</v>
          </cell>
          <cell r="G5526" t="str">
            <v>FT78278</v>
          </cell>
          <cell r="H5526">
            <v>44932</v>
          </cell>
          <cell r="I5526" t="str">
            <v>ENTREGADO</v>
          </cell>
          <cell r="J5526">
            <v>44935</v>
          </cell>
          <cell r="K5526" t="str">
            <v>Esteban Gerardo Mogro Pereira</v>
          </cell>
          <cell r="L5526" t="str">
            <v>JIPIJAPA  CALLE  ISLA ESPANOLA E14 12  AV  RIO COCA</v>
          </cell>
          <cell r="M5526" t="str">
            <v>1752019933</v>
          </cell>
          <cell r="N5526" t="str">
            <v>0990695069/0990695069</v>
          </cell>
          <cell r="O5526" t="str">
            <v/>
          </cell>
          <cell r="P5526" t="str">
            <v>QUITO</v>
          </cell>
          <cell r="Q5526" t="str">
            <v>QUITO</v>
          </cell>
          <cell r="R5526" t="str">
            <v>PICHINCHA</v>
          </cell>
          <cell r="T5526" t="str">
            <v>FLEXTRANS UIO</v>
          </cell>
          <cell r="U5526" t="str">
            <v>FLEXNETUIO_LOCAL</v>
          </cell>
          <cell r="V5526">
            <v>1</v>
          </cell>
          <cell r="W5526">
            <v>1</v>
          </cell>
          <cell r="X5526" t="str">
            <v>FLEXNET ECUADOR - FLEXTUENTI</v>
          </cell>
          <cell r="Y5526" t="str">
            <v>CALLE 28 DE JUNIO S/N Y GARCIA MORENO ENTRADA LLANO GRANDE</v>
          </cell>
        </row>
        <row r="5527">
          <cell r="A5527" t="str">
            <v>WS414627820</v>
          </cell>
          <cell r="B5527">
            <v>492237</v>
          </cell>
          <cell r="C5527" t="str">
            <v>WS414627820</v>
          </cell>
          <cell r="D5527" t="str">
            <v>FLEXTUENTI</v>
          </cell>
          <cell r="E5527" t="str">
            <v>DESPACHO</v>
          </cell>
          <cell r="F5527" t="str">
            <v>NORMAL</v>
          </cell>
          <cell r="G5527" t="str">
            <v>IC4310</v>
          </cell>
          <cell r="H5527">
            <v>44932</v>
          </cell>
          <cell r="I5527" t="str">
            <v>ENTREGADO</v>
          </cell>
          <cell r="J5527">
            <v>44935</v>
          </cell>
          <cell r="K5527" t="str">
            <v>Vicente Antonio Yoza Encalada</v>
          </cell>
          <cell r="L5527" t="str">
            <v>TOTORACOCHA AV  DE LOS ANDES 7 95 RIO PAUTE</v>
          </cell>
          <cell r="M5527" t="str">
            <v>0102958022</v>
          </cell>
          <cell r="N5527" t="str">
            <v>0979754990/0979754990</v>
          </cell>
          <cell r="O5527" t="str">
            <v/>
          </cell>
          <cell r="P5527" t="str">
            <v>CUENCA</v>
          </cell>
          <cell r="Q5527" t="str">
            <v>CUENCA</v>
          </cell>
          <cell r="R5527" t="str">
            <v>AZUAY</v>
          </cell>
          <cell r="T5527" t="str">
            <v>ITSACOURIER</v>
          </cell>
          <cell r="U5527" t="str">
            <v>FLEXNETUIO_PROVINCIA</v>
          </cell>
          <cell r="V5527">
            <v>1</v>
          </cell>
          <cell r="W5527">
            <v>1</v>
          </cell>
          <cell r="X5527" t="str">
            <v>FLEXNET ECUADOR - FLEXTUENTI</v>
          </cell>
          <cell r="Y5527" t="str">
            <v>CALLE 28 DE JUNIO S/N Y GARCIA MORENO ENTRADA LLANO GRANDE</v>
          </cell>
        </row>
        <row r="5528">
          <cell r="A5528" t="str">
            <v>WS414628646</v>
          </cell>
          <cell r="B5528">
            <v>492238</v>
          </cell>
          <cell r="C5528" t="str">
            <v>WS414628646</v>
          </cell>
          <cell r="D5528" t="str">
            <v>FLEXTUENTI</v>
          </cell>
          <cell r="E5528" t="str">
            <v>DESPACHO</v>
          </cell>
          <cell r="F5528" t="str">
            <v>NORMAL</v>
          </cell>
          <cell r="G5528" t="str">
            <v>FT78272</v>
          </cell>
          <cell r="H5528">
            <v>44932</v>
          </cell>
          <cell r="I5528" t="str">
            <v>ENTREGADO</v>
          </cell>
          <cell r="J5528">
            <v>44935</v>
          </cell>
          <cell r="K5528" t="str">
            <v>Samantha Reyes Mori</v>
          </cell>
          <cell r="L5528" t="str">
            <v>SAMBORONDON AV LEON FEBRES CORDERO  MZ 11 VILLA 5 SN</v>
          </cell>
          <cell r="M5528" t="str">
            <v>0921599221</v>
          </cell>
          <cell r="N5528" t="str">
            <v>0994468110/0994468110</v>
          </cell>
          <cell r="O5528" t="str">
            <v/>
          </cell>
          <cell r="P5528" t="str">
            <v>SAMBORONDON</v>
          </cell>
          <cell r="Q5528" t="str">
            <v>SAMBORONDON</v>
          </cell>
          <cell r="R5528" t="str">
            <v>GUAYAS</v>
          </cell>
          <cell r="T5528" t="str">
            <v>ITSACOURIER</v>
          </cell>
          <cell r="U5528" t="str">
            <v>FLEXNETUIO_GYE</v>
          </cell>
          <cell r="V5528">
            <v>1</v>
          </cell>
          <cell r="W5528">
            <v>1</v>
          </cell>
          <cell r="X5528" t="str">
            <v>FLEXNET ECUADOR - FLEXTUENTI</v>
          </cell>
          <cell r="Y5528" t="str">
            <v>CALLE 28 DE JUNIO S/N Y GARCIA MORENO ENTRADA LLANO GRANDE</v>
          </cell>
        </row>
        <row r="5529">
          <cell r="A5529" t="str">
            <v>PE_2023_1</v>
          </cell>
          <cell r="B5529">
            <v>492206</v>
          </cell>
          <cell r="C5529" t="str">
            <v>PE_2023_1</v>
          </cell>
          <cell r="D5529" t="str">
            <v>PE</v>
          </cell>
          <cell r="E5529" t="str">
            <v>DESPACHO</v>
          </cell>
          <cell r="F5529" t="str">
            <v>NORMAL</v>
          </cell>
          <cell r="G5529" t="str">
            <v>FT78352</v>
          </cell>
          <cell r="H5529">
            <v>44932</v>
          </cell>
          <cell r="I5529" t="str">
            <v>ENTREGADO</v>
          </cell>
          <cell r="J5529">
            <v>44935</v>
          </cell>
          <cell r="K5529" t="str">
            <v>LIBRERÍA STUDIUM</v>
          </cell>
          <cell r="L5529" t="str">
            <v>C.C. AVALON PLAZA II LC 2 KM 11.5 VÍA LA AURORA-LIBRERÍA STUDIUM</v>
          </cell>
          <cell r="M5529" t="str">
            <v>HEYDI MARCILLO</v>
          </cell>
          <cell r="N5529" t="str">
            <v>998318944</v>
          </cell>
          <cell r="P5529" t="str">
            <v>DAULE</v>
          </cell>
          <cell r="Q5529" t="str">
            <v>DAULE</v>
          </cell>
          <cell r="R5529" t="str">
            <v>GUAYAS</v>
          </cell>
          <cell r="U5529" t="str">
            <v>FLEXNETGYE_LOCAL</v>
          </cell>
          <cell r="V5529">
            <v>2</v>
          </cell>
          <cell r="W5529">
            <v>725</v>
          </cell>
          <cell r="X5529" t="str">
            <v>FLEXNET - GYE</v>
          </cell>
          <cell r="Y5529" t="str">
            <v>FERNANDO GUTIERREZ HILL KM 8 1/2 VIA DAULE</v>
          </cell>
        </row>
        <row r="5530">
          <cell r="A5530" t="str">
            <v>R_23_002_01140988</v>
          </cell>
          <cell r="B5530">
            <v>492205</v>
          </cell>
          <cell r="C5530" t="str">
            <v>R_23_002_01140988</v>
          </cell>
          <cell r="D5530" t="str">
            <v>ROER</v>
          </cell>
          <cell r="E5530" t="str">
            <v>DESPACHO</v>
          </cell>
          <cell r="F5530" t="str">
            <v>EMERGENCIA</v>
          </cell>
          <cell r="G5530" t="str">
            <v>FT78219</v>
          </cell>
          <cell r="H5530">
            <v>44932</v>
          </cell>
          <cell r="I5530" t="str">
            <v>ENTREGADO</v>
          </cell>
          <cell r="J5530">
            <v>44937</v>
          </cell>
          <cell r="K5530" t="str">
            <v>ROER_EDGAR MARMOL</v>
          </cell>
          <cell r="L5530" t="str">
            <v>DE LAS HIGUERAS Y ELOY ALFARO CARRETAS 1</v>
          </cell>
          <cell r="M5530" t="str">
            <v>EDGAR MARMOL / 1791890663001</v>
          </cell>
          <cell r="N5530" t="str">
            <v>0987959900</v>
          </cell>
          <cell r="P5530" t="str">
            <v>170503</v>
          </cell>
          <cell r="Q5530" t="str">
            <v>QUITO</v>
          </cell>
          <cell r="R5530" t="str">
            <v>PICHINCHA</v>
          </cell>
          <cell r="S5530" t="str">
            <v>QUITO</v>
          </cell>
          <cell r="T5530" t="str">
            <v>TRANSERVISS</v>
          </cell>
          <cell r="U5530" t="str">
            <v>FLEXNETUIO_LOCAL</v>
          </cell>
          <cell r="V5530">
            <v>1</v>
          </cell>
          <cell r="W5530">
            <v>1</v>
          </cell>
          <cell r="X5530" t="str">
            <v>FLEXNET DEL ECUADOR</v>
          </cell>
          <cell r="Y5530" t="str">
            <v>28 DE JUNIO Y GARCIA MORENO</v>
          </cell>
        </row>
        <row r="5531">
          <cell r="A5531" t="str">
            <v>53190_01</v>
          </cell>
          <cell r="B5531">
            <v>492203</v>
          </cell>
          <cell r="C5531" t="str">
            <v>53190_01</v>
          </cell>
          <cell r="D5531" t="str">
            <v>DEGSO</v>
          </cell>
          <cell r="E5531" t="str">
            <v>DESPACHO</v>
          </cell>
          <cell r="F5531" t="str">
            <v>NORMAL</v>
          </cell>
          <cell r="G5531" t="str">
            <v>FT78249</v>
          </cell>
          <cell r="H5531">
            <v>44932</v>
          </cell>
          <cell r="I5531" t="str">
            <v>ENTREGADO</v>
          </cell>
          <cell r="J5531">
            <v>44935</v>
          </cell>
          <cell r="K5531" t="str">
            <v>ALS ECUADOR ALSECU S.A.</v>
          </cell>
          <cell r="L5531" t="str">
            <v xml:space="preserve">DIRECCION: JOSE ANDRADE OE1-386 Y JUAN DE SELIS, CARCELEN INDUSTRIAL    </v>
          </cell>
          <cell r="M5531" t="str">
            <v>#N/A</v>
          </cell>
          <cell r="N5531" t="str">
            <v>99-832-0225</v>
          </cell>
          <cell r="O5531" t="str">
            <v>99-832-0225</v>
          </cell>
          <cell r="P5531" t="str">
            <v>170301</v>
          </cell>
          <cell r="Q5531" t="str">
            <v>QUITO</v>
          </cell>
          <cell r="R5531" t="str">
            <v>PICHINCHA</v>
          </cell>
          <cell r="S5531" t="str">
            <v>QUITO</v>
          </cell>
          <cell r="T5531" t="str">
            <v>FLEXTRANS UIO</v>
          </cell>
          <cell r="U5531" t="str">
            <v>FLEXNETUIO_LOCAL</v>
          </cell>
          <cell r="V5531">
            <v>1</v>
          </cell>
          <cell r="W5531">
            <v>4</v>
          </cell>
          <cell r="X5531" t="str">
            <v>FLEXNET</v>
          </cell>
          <cell r="Y5531" t="str">
            <v>FLEX NET CALLE 28 DE JUNIO S/N Y GARCIA MORENO ENTRADA LLANO GRANDE</v>
          </cell>
        </row>
        <row r="5532">
          <cell r="A5532" t="str">
            <v>78243</v>
          </cell>
          <cell r="B5532">
            <v>492202</v>
          </cell>
          <cell r="C5532" t="str">
            <v>78243</v>
          </cell>
          <cell r="D5532" t="str">
            <v>VENTURA</v>
          </cell>
          <cell r="E5532" t="str">
            <v>RETIRO</v>
          </cell>
          <cell r="F5532" t="str">
            <v>NORMAL</v>
          </cell>
          <cell r="G5532" t="str">
            <v>FT78243</v>
          </cell>
          <cell r="H5532">
            <v>44932</v>
          </cell>
          <cell r="I5532" t="str">
            <v>ENTREGADO</v>
          </cell>
          <cell r="J5532">
            <v>44935</v>
          </cell>
          <cell r="K5532" t="str">
            <v>FLEXNET DEL ECUAODR</v>
          </cell>
          <cell r="L5532" t="str">
            <v>CALLE 28 DE JUNIO Y GARCIA MORENO</v>
          </cell>
          <cell r="P5532" t="str">
            <v>170208</v>
          </cell>
          <cell r="Q5532" t="str">
            <v>QUITO</v>
          </cell>
          <cell r="R5532" t="str">
            <v>PICHINCHA</v>
          </cell>
          <cell r="S5532" t="str">
            <v>CALDERON (CARAPUNGO)</v>
          </cell>
          <cell r="T5532" t="str">
            <v>FLEXTRANS UIO</v>
          </cell>
          <cell r="U5532" t="str">
            <v>FLEXNETUIO_LOCAL</v>
          </cell>
          <cell r="V5532">
            <v>1</v>
          </cell>
          <cell r="W5532">
            <v>0.01</v>
          </cell>
          <cell r="X5532" t="str">
            <v>ECUAWAGEN_S.A.</v>
          </cell>
          <cell r="Y5532" t="str">
            <v> AV. DE LOS GRANADOS E14-70 E ISLA MARCHENA.</v>
          </cell>
        </row>
        <row r="5533">
          <cell r="A5533" t="str">
            <v>98805694</v>
          </cell>
          <cell r="B5533">
            <v>492199</v>
          </cell>
          <cell r="C5533" t="str">
            <v>98805694</v>
          </cell>
          <cell r="D5533" t="str">
            <v>HYCITE</v>
          </cell>
          <cell r="E5533" t="str">
            <v>DESPACHO</v>
          </cell>
          <cell r="F5533" t="str">
            <v>NORMAL</v>
          </cell>
          <cell r="G5533" t="str">
            <v>031002004160313</v>
          </cell>
          <cell r="H5533">
            <v>44932</v>
          </cell>
          <cell r="I5533" t="str">
            <v>ENTREGADO</v>
          </cell>
          <cell r="J5533">
            <v>44939</v>
          </cell>
          <cell r="K5533" t="str">
            <v>ISABEL MARINA ANCHUNDIA DELGADO</v>
          </cell>
          <cell r="L5533" t="str">
            <v>CALLE 35 Y 37 PASANDO EL KARAOQUE COSTA AZUL/ PROVINCIA: MANABI / CANTON: MANTA / PARROQUIA: LOS ESTEROS</v>
          </cell>
          <cell r="N5533" t="str">
            <v>098-853-8880 / 099-096-6959</v>
          </cell>
          <cell r="O5533" t="str">
            <v>098-853-8880 / 099-096-6959</v>
          </cell>
          <cell r="P5533" t="str">
            <v>130209</v>
          </cell>
          <cell r="Q5533" t="str">
            <v>MANTA</v>
          </cell>
          <cell r="R5533" t="str">
            <v>MANABI</v>
          </cell>
          <cell r="S5533" t="str">
            <v>MANTA</v>
          </cell>
          <cell r="T5533" t="str">
            <v>TRAMACO</v>
          </cell>
          <cell r="U5533" t="str">
            <v>FLEXNETUIO_PROVINCIA</v>
          </cell>
          <cell r="V5533">
            <v>1</v>
          </cell>
          <cell r="W5533">
            <v>0.8</v>
          </cell>
          <cell r="X5533" t="str">
            <v>HYCITE QUITO</v>
          </cell>
          <cell r="Y5533" t="str">
            <v>FLEX NET CALLE 28 DE JUNIO S/N Y GARCIA MORENO ENTRADA LLANO GRANDE</v>
          </cell>
        </row>
        <row r="5534">
          <cell r="A5534" t="str">
            <v>98805718</v>
          </cell>
          <cell r="B5534">
            <v>492200</v>
          </cell>
          <cell r="C5534" t="str">
            <v>98805718</v>
          </cell>
          <cell r="D5534" t="str">
            <v>HYCITE</v>
          </cell>
          <cell r="E5534" t="str">
            <v>DESPACHO</v>
          </cell>
          <cell r="F5534" t="str">
            <v>NORMAL</v>
          </cell>
          <cell r="G5534" t="str">
            <v>031002004160314</v>
          </cell>
          <cell r="H5534">
            <v>44932</v>
          </cell>
          <cell r="I5534" t="str">
            <v>ENTREGADO</v>
          </cell>
          <cell r="J5534">
            <v>44939</v>
          </cell>
          <cell r="K5534" t="str">
            <v>MARIA MAGDALENA PADILLA SARAUZ</v>
          </cell>
          <cell r="L5534" t="str">
            <v>ERNESTO SANDOVAL 1-128 GOMEZ JURADO / PROVINCIA: IMBABURA / CANTON: IBARRA / PARROQUIA: SAGRARIO</v>
          </cell>
          <cell r="N5534" t="str">
            <v>099820631</v>
          </cell>
          <cell r="O5534" t="str">
            <v>099820631</v>
          </cell>
          <cell r="P5534" t="str">
            <v>100105</v>
          </cell>
          <cell r="Q5534" t="str">
            <v>IBARRA</v>
          </cell>
          <cell r="R5534" t="str">
            <v>IMBABURA</v>
          </cell>
          <cell r="S5534" t="str">
            <v>SAN MIGUEL DE IBARRA</v>
          </cell>
          <cell r="T5534" t="str">
            <v>TRAMACO</v>
          </cell>
          <cell r="U5534" t="str">
            <v>FLEXNETUIO_PROVINCIA</v>
          </cell>
          <cell r="V5534">
            <v>1</v>
          </cell>
          <cell r="W5534">
            <v>10.3</v>
          </cell>
          <cell r="X5534" t="str">
            <v>HYCITE QUITO</v>
          </cell>
          <cell r="Y5534" t="str">
            <v>FLEX NET CALLE 28 DE JUNIO S/N Y GARCIA MORENO ENTRADA LLANO GRANDE</v>
          </cell>
        </row>
        <row r="5535">
          <cell r="A5535" t="str">
            <v>RT_FACT_783</v>
          </cell>
          <cell r="B5535">
            <v>492198</v>
          </cell>
          <cell r="C5535" t="str">
            <v>RT_FACT_783</v>
          </cell>
          <cell r="D5535" t="str">
            <v>MULTIVAC</v>
          </cell>
          <cell r="E5535" t="str">
            <v>RETIRO_DESPACHO</v>
          </cell>
          <cell r="G5535" t="str">
            <v>FT78217</v>
          </cell>
          <cell r="H5535">
            <v>44932</v>
          </cell>
          <cell r="I5535" t="str">
            <v>ENTREGADO</v>
          </cell>
          <cell r="J5535">
            <v>44935</v>
          </cell>
          <cell r="K5535" t="str">
            <v>FLEXNET UIO</v>
          </cell>
          <cell r="L5535" t="str">
            <v>PANAMERICANA NORTE KM 12 1/2  LLANO GRANDE</v>
          </cell>
          <cell r="P5535" t="str">
            <v>170208</v>
          </cell>
          <cell r="Q5535" t="str">
            <v>QUITO</v>
          </cell>
          <cell r="R5535" t="str">
            <v>PICHINCHA</v>
          </cell>
          <cell r="S5535" t="str">
            <v>CALDERON (CARAPUNGO)</v>
          </cell>
          <cell r="T5535" t="str">
            <v>CARGO UNION</v>
          </cell>
          <cell r="U5535" t="str">
            <v>FLEXNETGYE_UIO</v>
          </cell>
          <cell r="V5535">
            <v>1</v>
          </cell>
          <cell r="W5535">
            <v>0.01</v>
          </cell>
          <cell r="X5535" t="str">
            <v>PRONACA-ECUADASA-GYE</v>
          </cell>
          <cell r="Y5535" t="str">
            <v>AV. PEDRO MENENDEZ  GILBERT Y LA RIA REF: JUNTO LICEO NAVAL NORTE</v>
          </cell>
        </row>
        <row r="5536">
          <cell r="A5536" t="str">
            <v>PE_23_01</v>
          </cell>
          <cell r="B5536">
            <v>492197</v>
          </cell>
          <cell r="C5536" t="str">
            <v>PE_23_01</v>
          </cell>
          <cell r="D5536" t="str">
            <v>PE</v>
          </cell>
          <cell r="E5536" t="str">
            <v>DESPACHO</v>
          </cell>
          <cell r="F5536" t="str">
            <v>NORMAL</v>
          </cell>
          <cell r="G5536" t="str">
            <v>FT78322</v>
          </cell>
          <cell r="H5536">
            <v>44932</v>
          </cell>
          <cell r="I5536" t="str">
            <v>ENTREGADO</v>
          </cell>
          <cell r="J5536">
            <v>44935</v>
          </cell>
          <cell r="K5536" t="str">
            <v>LIBRERÍA STUDIUM</v>
          </cell>
          <cell r="L5536" t="str">
            <v xml:space="preserve">AV LEÓN FEBRES CORDERO RIBADENEYRA, SAMBORONDÓN,KM 11.5 VÍA LA AURORA,  C. C. AVALÓN PLAZA II LOCAL #2 PB </v>
          </cell>
          <cell r="P5536" t="str">
            <v>090602</v>
          </cell>
          <cell r="Q5536" t="str">
            <v>GUAYAQUIL</v>
          </cell>
          <cell r="R5536" t="str">
            <v>GUAYAS</v>
          </cell>
          <cell r="S5536" t="str">
            <v>GUAYAQUIL</v>
          </cell>
          <cell r="T5536" t="str">
            <v>CARGO UNION</v>
          </cell>
          <cell r="U5536" t="str">
            <v>FLEXNETUIO_GYE</v>
          </cell>
          <cell r="V5536">
            <v>1</v>
          </cell>
          <cell r="W5536">
            <v>8</v>
          </cell>
          <cell r="X5536" t="str">
            <v>FLEXNET UIO</v>
          </cell>
          <cell r="Y5536" t="str">
            <v>PANAMERICANA NORTE KM 12 1/2  LLANO GRANDE</v>
          </cell>
        </row>
        <row r="5537">
          <cell r="A5537" t="str">
            <v>20002960236911_1</v>
          </cell>
          <cell r="B5537">
            <v>492176</v>
          </cell>
          <cell r="C5537" t="str">
            <v>20002960236911_1</v>
          </cell>
          <cell r="D5537" t="str">
            <v>CONECEL_REG</v>
          </cell>
          <cell r="E5537" t="str">
            <v>DESPACHO</v>
          </cell>
          <cell r="F5537" t="str">
            <v>NORMAL</v>
          </cell>
          <cell r="G5537" t="str">
            <v>EC6289</v>
          </cell>
          <cell r="H5537">
            <v>44932</v>
          </cell>
          <cell r="I5537" t="str">
            <v>COORDINADO</v>
          </cell>
          <cell r="J5537">
            <v>44943</v>
          </cell>
          <cell r="K5537" t="str">
            <v>MARIN NANNETTE PARRA</v>
          </cell>
          <cell r="L5537" t="str">
            <v>QUITO JIPIJAPA CALLE ISLA SAN CRISTOBAL NO: 911 Y CALLE ISLA FLOREANA DIAGONAL AL LOCAL DE CONFECCION CASA DEL CIERRE/CASA CON MUROS VERDE CON PORTON NEGRO DE 3 PISOS</v>
          </cell>
          <cell r="M5537" t="str">
            <v>159461396</v>
          </cell>
          <cell r="N5537" t="str">
            <v>963417291</v>
          </cell>
          <cell r="P5537" t="str">
            <v>QUITO</v>
          </cell>
          <cell r="Q5537" t="str">
            <v>QUITO</v>
          </cell>
          <cell r="R5537" t="str">
            <v>PICHINCHA</v>
          </cell>
          <cell r="T5537" t="str">
            <v>EXPRESSCON</v>
          </cell>
          <cell r="U5537" t="str">
            <v>FLEXNETUIO_LOCAL</v>
          </cell>
          <cell r="V5537">
            <v>1</v>
          </cell>
          <cell r="W5537">
            <v>1</v>
          </cell>
          <cell r="X5537" t="str">
            <v>FLEXNET UIO</v>
          </cell>
          <cell r="Y5537" t="str">
            <v>FLEX NET CALLE 28 DE JUNIO S/N Y GARCIA MORENO ENTRADA LLANO GRANDE</v>
          </cell>
        </row>
        <row r="5538">
          <cell r="A5538" t="str">
            <v>20002996722842_1</v>
          </cell>
          <cell r="B5538">
            <v>492180</v>
          </cell>
          <cell r="C5538" t="str">
            <v>20002996722842_1</v>
          </cell>
          <cell r="D5538" t="str">
            <v>CONECEL_REG</v>
          </cell>
          <cell r="E5538" t="str">
            <v>DESPACHO</v>
          </cell>
          <cell r="F5538" t="str">
            <v>NORMAL</v>
          </cell>
          <cell r="G5538" t="str">
            <v>EC6286</v>
          </cell>
          <cell r="H5538">
            <v>44932</v>
          </cell>
          <cell r="I5538" t="str">
            <v>DEVOLUCION_EN_PROCESO</v>
          </cell>
          <cell r="J5538">
            <v>44939</v>
          </cell>
          <cell r="K5538" t="str">
            <v>EDISON ESTUARDO BOHORQUEZ</v>
          </cell>
          <cell r="L5538" t="str">
            <v>QUITO SECTOR EL PINTADO CALLE AMANCAY S13-168 Y 4TA TRANSVERSAL URB SANTIAGO 2 CASA VERDE 2 PISOS REF FRENTE CC ATAHUALA</v>
          </cell>
          <cell r="M5538" t="str">
            <v>1705279121</v>
          </cell>
          <cell r="N5538" t="str">
            <v>984581335</v>
          </cell>
          <cell r="P5538" t="str">
            <v>QUITO</v>
          </cell>
          <cell r="Q5538" t="str">
            <v>QUITO</v>
          </cell>
          <cell r="R5538" t="str">
            <v>PICHINCHA</v>
          </cell>
          <cell r="T5538" t="str">
            <v>EXPRESSCON</v>
          </cell>
          <cell r="U5538" t="str">
            <v>FLEXNETUIO_LOCAL</v>
          </cell>
          <cell r="V5538">
            <v>1</v>
          </cell>
          <cell r="W5538">
            <v>1</v>
          </cell>
          <cell r="X5538" t="str">
            <v>FLEXNET UIO</v>
          </cell>
          <cell r="Y5538" t="str">
            <v>FLEX NET CALLE 28 DE JUNIO S/N Y GARCIA MORENO ENTRADA LLANO GRANDE</v>
          </cell>
        </row>
        <row r="5539">
          <cell r="A5539" t="str">
            <v>20003009443052_1</v>
          </cell>
          <cell r="B5539">
            <v>492186</v>
          </cell>
          <cell r="C5539" t="str">
            <v>20003009443052_1</v>
          </cell>
          <cell r="D5539" t="str">
            <v>CONECEL_REG</v>
          </cell>
          <cell r="E5539" t="str">
            <v>DESPACHO</v>
          </cell>
          <cell r="F5539" t="str">
            <v>NORMAL</v>
          </cell>
          <cell r="G5539" t="str">
            <v>EC6290</v>
          </cell>
          <cell r="H5539">
            <v>44932</v>
          </cell>
          <cell r="I5539" t="str">
            <v>ENTREGADO</v>
          </cell>
          <cell r="J5539">
            <v>44943</v>
          </cell>
          <cell r="K5539" t="str">
            <v>NELLY AMPARO QUILCA</v>
          </cell>
          <cell r="L5539" t="str">
            <v>QUITO CARCELEN AV FRANCISCO SANCHEZ NO: N87 228 Y CALLE CUARZO EL BARRIO LA JOSEFINA CASA COLOR CREMA 2 PISOS</v>
          </cell>
          <cell r="M5539" t="str">
            <v>1721545836</v>
          </cell>
          <cell r="N5539" t="str">
            <v>995842430</v>
          </cell>
          <cell r="P5539" t="str">
            <v>QUITO</v>
          </cell>
          <cell r="Q5539" t="str">
            <v>QUITO</v>
          </cell>
          <cell r="R5539" t="str">
            <v>PICHINCHA</v>
          </cell>
          <cell r="T5539" t="str">
            <v>EXPRESSCON</v>
          </cell>
          <cell r="U5539" t="str">
            <v>FLEXNETUIO_LOCAL</v>
          </cell>
          <cell r="V5539">
            <v>1</v>
          </cell>
          <cell r="W5539">
            <v>1</v>
          </cell>
          <cell r="X5539" t="str">
            <v>FLEXNET UIO</v>
          </cell>
          <cell r="Y5539" t="str">
            <v>FLEX NET CALLE 28 DE JUNIO S/N Y GARCIA MORENO ENTRADA LLANO GRANDE</v>
          </cell>
        </row>
        <row r="5540">
          <cell r="A5540" t="str">
            <v>FACT_2023_09</v>
          </cell>
          <cell r="B5540">
            <v>492175</v>
          </cell>
          <cell r="C5540" t="str">
            <v>FACT_2023_09</v>
          </cell>
          <cell r="D5540" t="str">
            <v>FACTOR</v>
          </cell>
          <cell r="E5540" t="str">
            <v>DESPACHO</v>
          </cell>
          <cell r="F5540" t="str">
            <v>NORMAL</v>
          </cell>
          <cell r="G5540" t="str">
            <v>IC4308</v>
          </cell>
          <cell r="H5540">
            <v>44932</v>
          </cell>
          <cell r="I5540" t="str">
            <v>ENTREGADO</v>
          </cell>
          <cell r="J5540">
            <v>44935</v>
          </cell>
          <cell r="K5540" t="str">
            <v>MIRASOL - CUENCA</v>
          </cell>
          <cell r="L5540" t="str">
            <v>AV. ESPAÑA 2-114 Y SEBASTIAN DE BENALCAZAR</v>
          </cell>
          <cell r="M5540" t="str">
            <v>1792885620001_2</v>
          </cell>
          <cell r="P5540" t="str">
            <v>010103</v>
          </cell>
          <cell r="Q5540" t="str">
            <v>CUENCA</v>
          </cell>
          <cell r="R5540" t="str">
            <v>AZUAY</v>
          </cell>
          <cell r="S5540" t="str">
            <v>CUENCA</v>
          </cell>
          <cell r="T5540" t="str">
            <v>ITSACOURIER</v>
          </cell>
          <cell r="U5540" t="str">
            <v>FLEXNETUIO_PROVINCIA</v>
          </cell>
          <cell r="V5540">
            <v>2</v>
          </cell>
          <cell r="W5540">
            <v>55</v>
          </cell>
          <cell r="X5540" t="str">
            <v>FLEXNET DEL ECUAODR</v>
          </cell>
          <cell r="Y5540" t="str">
            <v>CALLE 28 DE JUNIO Y GARCIA MORENO</v>
          </cell>
        </row>
        <row r="5541">
          <cell r="A5541" t="str">
            <v>53217</v>
          </cell>
          <cell r="B5541">
            <v>492171</v>
          </cell>
          <cell r="C5541" t="str">
            <v>53217</v>
          </cell>
          <cell r="D5541" t="str">
            <v>DEGSO</v>
          </cell>
          <cell r="E5541" t="str">
            <v>DESPACHO</v>
          </cell>
          <cell r="F5541" t="str">
            <v>NORMAL</v>
          </cell>
          <cell r="G5541" t="str">
            <v>FT78246</v>
          </cell>
          <cell r="H5541">
            <v>44932</v>
          </cell>
          <cell r="I5541" t="str">
            <v>ENTREGADO</v>
          </cell>
          <cell r="J5541">
            <v>44935</v>
          </cell>
          <cell r="K5541" t="str">
            <v xml:space="preserve">RODRIGUEZ RIVADENEIRA JONATHAN ALEXANDER                                             </v>
          </cell>
          <cell r="L5541" t="str">
            <v xml:space="preserve">Direccion: ALONSO DE TORRES N44 Y AV DEL PARQUE - CENTRO COMERCIAL EL BOSQUE LOCAL 7 CEL 0987705797   </v>
          </cell>
          <cell r="M5541" t="str">
            <v>#N/A</v>
          </cell>
          <cell r="N5541" t="str">
            <v>99-832-0225</v>
          </cell>
          <cell r="O5541" t="str">
            <v>99-832-0225</v>
          </cell>
          <cell r="P5541" t="str">
            <v>170301</v>
          </cell>
          <cell r="Q5541" t="str">
            <v>QUITO</v>
          </cell>
          <cell r="R5541" t="str">
            <v>PICHINCHA</v>
          </cell>
          <cell r="S5541" t="str">
            <v>QUITO</v>
          </cell>
          <cell r="T5541" t="str">
            <v>FLEXTRANS UIO</v>
          </cell>
          <cell r="U5541" t="str">
            <v>FLEXNETUIO_LOCAL</v>
          </cell>
          <cell r="V5541">
            <v>1</v>
          </cell>
          <cell r="W5541">
            <v>1</v>
          </cell>
          <cell r="X5541" t="str">
            <v>FLEXNET</v>
          </cell>
          <cell r="Y5541" t="str">
            <v>FLEX NET CALLE 28 DE JUNIO S/N Y GARCIA MORENO ENTRADA LLANO GRANDE</v>
          </cell>
        </row>
        <row r="5542">
          <cell r="A5542" t="str">
            <v>53219</v>
          </cell>
          <cell r="B5542">
            <v>492173</v>
          </cell>
          <cell r="C5542" t="str">
            <v>53219</v>
          </cell>
          <cell r="D5542" t="str">
            <v>DEGSO</v>
          </cell>
          <cell r="E5542" t="str">
            <v>DESPACHO</v>
          </cell>
          <cell r="F5542" t="str">
            <v>NORMAL</v>
          </cell>
          <cell r="G5542" t="str">
            <v>FT78247</v>
          </cell>
          <cell r="H5542">
            <v>44932</v>
          </cell>
          <cell r="I5542" t="str">
            <v>ENTREGADO</v>
          </cell>
          <cell r="J5542">
            <v>44935</v>
          </cell>
          <cell r="K5542" t="str">
            <v>ANNQUIMICA S.A.</v>
          </cell>
          <cell r="L5542" t="str">
            <v>DIRECCION: ANTHONIO BASANTES E3-40 Y ELOY ALFARO-ENTREGAR EN LA MANANA HASTA LAS 12 AM</v>
          </cell>
          <cell r="M5542" t="str">
            <v>1791740416001</v>
          </cell>
          <cell r="N5542" t="str">
            <v>99-832-0225</v>
          </cell>
          <cell r="O5542" t="str">
            <v>99-832-0225</v>
          </cell>
          <cell r="P5542" t="str">
            <v>170301</v>
          </cell>
          <cell r="Q5542" t="str">
            <v>QUITO</v>
          </cell>
          <cell r="R5542" t="str">
            <v>PICHINCHA</v>
          </cell>
          <cell r="S5542" t="str">
            <v>QUITO</v>
          </cell>
          <cell r="T5542" t="str">
            <v>FLEXTRANS UIO</v>
          </cell>
          <cell r="U5542" t="str">
            <v>FLEXNETUIO_LOCAL</v>
          </cell>
          <cell r="V5542">
            <v>2</v>
          </cell>
          <cell r="W5542">
            <v>9.5</v>
          </cell>
          <cell r="X5542" t="str">
            <v>FLEXNET</v>
          </cell>
          <cell r="Y5542" t="str">
            <v>FLEX NET CALLE 28 DE JUNIO S/N Y GARCIA MORENO ENTRADA LLANO GRANDE</v>
          </cell>
        </row>
        <row r="5543">
          <cell r="A5543" t="str">
            <v>53220</v>
          </cell>
          <cell r="B5543">
            <v>492174</v>
          </cell>
          <cell r="C5543" t="str">
            <v>53220</v>
          </cell>
          <cell r="D5543" t="str">
            <v>DEGSO</v>
          </cell>
          <cell r="E5543" t="str">
            <v>DESPACHO</v>
          </cell>
          <cell r="F5543" t="str">
            <v>NORMAL</v>
          </cell>
          <cell r="G5543" t="str">
            <v>FT78248</v>
          </cell>
          <cell r="H5543">
            <v>44932</v>
          </cell>
          <cell r="I5543" t="str">
            <v>ENTREGADO</v>
          </cell>
          <cell r="J5543">
            <v>44935</v>
          </cell>
          <cell r="K5543" t="str">
            <v xml:space="preserve">RODRIGUEZ RIVADENEIRA JONATHAN ALEXANDER                                             </v>
          </cell>
          <cell r="L5543" t="str">
            <v xml:space="preserve">Direccion: ALONSO DE TORRES N44 Y AV DEL PARQUE - CENTRO COMERCIAL EL BOSQUE LOCAL 7 CEL 0987705797   </v>
          </cell>
          <cell r="M5543" t="str">
            <v>#N/A</v>
          </cell>
          <cell r="N5543" t="str">
            <v>99-832-0225</v>
          </cell>
          <cell r="O5543" t="str">
            <v>99-832-0225</v>
          </cell>
          <cell r="P5543" t="str">
            <v>170301</v>
          </cell>
          <cell r="Q5543" t="str">
            <v>QUITO</v>
          </cell>
          <cell r="R5543" t="str">
            <v>PICHINCHA</v>
          </cell>
          <cell r="S5543" t="str">
            <v>QUITO</v>
          </cell>
          <cell r="T5543" t="str">
            <v>FLEXTRANS UIO</v>
          </cell>
          <cell r="U5543" t="str">
            <v>FLEXNETUIO_LOCAL</v>
          </cell>
          <cell r="V5543">
            <v>1</v>
          </cell>
          <cell r="W5543">
            <v>1</v>
          </cell>
          <cell r="X5543" t="str">
            <v>FLEXNET</v>
          </cell>
          <cell r="Y5543" t="str">
            <v>FLEX NET CALLE 28 DE JUNIO S/N Y GARCIA MORENO ENTRADA LLANO GRANDE</v>
          </cell>
        </row>
        <row r="5544">
          <cell r="A5544" t="str">
            <v>2481896</v>
          </cell>
          <cell r="B5544">
            <v>492146</v>
          </cell>
          <cell r="C5544" t="str">
            <v>2481896</v>
          </cell>
          <cell r="D5544" t="str">
            <v>MDELIVERY</v>
          </cell>
          <cell r="E5544" t="str">
            <v>DESPACHO</v>
          </cell>
          <cell r="F5544" t="str">
            <v>NORMAL</v>
          </cell>
          <cell r="G5544" t="str">
            <v>FT78267</v>
          </cell>
          <cell r="H5544">
            <v>44932</v>
          </cell>
          <cell r="I5544" t="str">
            <v>ENTREGADO</v>
          </cell>
          <cell r="J5544">
            <v>44935</v>
          </cell>
          <cell r="K5544" t="str">
            <v>Jenniffer Villacis_ASOCIACION SOLIDARISTA PROFUTURO</v>
          </cell>
          <cell r="L5544" t="str">
            <v xml:space="preserve"> GUAYAS  GUAYAQUIL  Av  Jose Rodriguez Bonin   y Av  Barcelona  Planta San Eduardo   Holcim Ecuador   Planta Baja </v>
          </cell>
          <cell r="M5544" t="str">
            <v>0992424222001</v>
          </cell>
          <cell r="N5544" t="str">
            <v>0989547209</v>
          </cell>
          <cell r="O5544" t="str">
            <v/>
          </cell>
          <cell r="P5544" t="str">
            <v>GUAYAQUIL</v>
          </cell>
          <cell r="Q5544" t="str">
            <v>GUAYAQUIL</v>
          </cell>
          <cell r="R5544" t="str">
            <v>GUAYAS</v>
          </cell>
          <cell r="T5544" t="str">
            <v>ITSACOURIER</v>
          </cell>
          <cell r="U5544" t="str">
            <v>FLEXNETUIO_GYE</v>
          </cell>
          <cell r="V5544">
            <v>1</v>
          </cell>
          <cell r="W5544">
            <v>1</v>
          </cell>
          <cell r="X5544" t="str">
            <v>FLEXNET ECUADOR - MDELIVERY</v>
          </cell>
          <cell r="Y5544" t="str">
            <v>CALLE 28 DE JUNIO S/N Y GARCIA MORENO ENTRADA LLANO GRANDE</v>
          </cell>
        </row>
        <row r="5545">
          <cell r="A5545" t="str">
            <v>2481898</v>
          </cell>
          <cell r="B5545">
            <v>492147</v>
          </cell>
          <cell r="C5545" t="str">
            <v>2481898</v>
          </cell>
          <cell r="D5545" t="str">
            <v>MDELIVERY</v>
          </cell>
          <cell r="E5545" t="str">
            <v>DESPACHO</v>
          </cell>
          <cell r="F5545" t="str">
            <v>NORMAL</v>
          </cell>
          <cell r="G5545" t="str">
            <v>FT78315</v>
          </cell>
          <cell r="H5545">
            <v>44932</v>
          </cell>
          <cell r="I5545" t="str">
            <v>ENTREGADO</v>
          </cell>
          <cell r="J5545">
            <v>44935</v>
          </cell>
          <cell r="K5545" t="str">
            <v>CECILIA BASTIDAS KEVIN CARRION_BANCO INTERNACIONAL</v>
          </cell>
          <cell r="L5545" t="str">
            <v>PATRIA Y 9 DE OCTUBRE MATRIZ BANCO INTERNACIONAL  AREA DE CORRESPONDENCIA</v>
          </cell>
          <cell r="M5545" t="str">
            <v>1790098354001</v>
          </cell>
          <cell r="N5545" t="str">
            <v>0987069659</v>
          </cell>
          <cell r="O5545" t="str">
            <v/>
          </cell>
          <cell r="P5545" t="str">
            <v>QUITO</v>
          </cell>
          <cell r="Q5545" t="str">
            <v>QUITO</v>
          </cell>
          <cell r="R5545" t="str">
            <v>PICHINCHA</v>
          </cell>
          <cell r="T5545" t="str">
            <v>FLEXTRANS UIO</v>
          </cell>
          <cell r="U5545" t="str">
            <v>FLEXNETUIO_LOCAL</v>
          </cell>
          <cell r="V5545">
            <v>1</v>
          </cell>
          <cell r="W5545">
            <v>1</v>
          </cell>
          <cell r="X5545" t="str">
            <v>FLEXNET ECUADOR - MDELIVERY</v>
          </cell>
          <cell r="Y5545" t="str">
            <v>CALLE 28 DE JUNIO S/N Y GARCIA MORENO ENTRADA LLANO GRANDE</v>
          </cell>
        </row>
        <row r="5546">
          <cell r="A5546" t="str">
            <v>2481899</v>
          </cell>
          <cell r="B5546">
            <v>492148</v>
          </cell>
          <cell r="C5546" t="str">
            <v>2481899</v>
          </cell>
          <cell r="D5546" t="str">
            <v>MDELIVERY</v>
          </cell>
          <cell r="E5546" t="str">
            <v>DESPACHO</v>
          </cell>
          <cell r="F5546" t="str">
            <v>NORMAL</v>
          </cell>
          <cell r="G5546" t="str">
            <v>031080002481899</v>
          </cell>
          <cell r="H5546">
            <v>44932</v>
          </cell>
          <cell r="I5546" t="str">
            <v>ENTREGADO</v>
          </cell>
          <cell r="J5546">
            <v>44936</v>
          </cell>
          <cell r="K5546" t="str">
            <v>BAYAS CUZCO NELSON GUSTAVO_BAYAS CUZCO NELSON GUSTAVO</v>
          </cell>
          <cell r="L5546" t="str">
            <v>PARROQUIA ROBERTO ASTUDILLO   AV  VELASCO IBARRA CASA NUMERO 415 CASA DE 2 PISOS COLOR MELoN REFERENCIA uNICO SEMaFORO DE LA CALLE PRINCIPAL DE LA ROBERTO ASTUDILLO</v>
          </cell>
          <cell r="M5546" t="str">
            <v>0924502701001</v>
          </cell>
          <cell r="N5546" t="str">
            <v>0991586492</v>
          </cell>
          <cell r="O5546" t="str">
            <v/>
          </cell>
          <cell r="P5546" t="str">
            <v>MILAGRO</v>
          </cell>
          <cell r="Q5546" t="str">
            <v>MILAGRO</v>
          </cell>
          <cell r="R5546" t="str">
            <v>GUAYAS</v>
          </cell>
          <cell r="T5546" t="str">
            <v>TRAMACO</v>
          </cell>
          <cell r="U5546" t="str">
            <v>FLEXNETUIO_PROVINCIA</v>
          </cell>
          <cell r="V5546">
            <v>1</v>
          </cell>
          <cell r="W5546">
            <v>1</v>
          </cell>
          <cell r="X5546" t="str">
            <v>FLEXNET ECUADOR - MDELIVERY</v>
          </cell>
          <cell r="Y5546" t="str">
            <v>CALLE 28 DE JUNIO S/N Y GARCIA MORENO ENTRADA LLANO GRANDE</v>
          </cell>
        </row>
        <row r="5547">
          <cell r="A5547" t="str">
            <v>2481900</v>
          </cell>
          <cell r="B5547">
            <v>492149</v>
          </cell>
          <cell r="C5547" t="str">
            <v>2481900</v>
          </cell>
          <cell r="D5547" t="str">
            <v>MDELIVERY</v>
          </cell>
          <cell r="E5547" t="str">
            <v>DESPACHO</v>
          </cell>
          <cell r="F5547" t="str">
            <v>NORMAL</v>
          </cell>
          <cell r="G5547" t="str">
            <v>FT78261</v>
          </cell>
          <cell r="H5547">
            <v>44932</v>
          </cell>
          <cell r="I5547" t="str">
            <v>ENTREGADO</v>
          </cell>
          <cell r="J5547">
            <v>44935</v>
          </cell>
          <cell r="K5547" t="str">
            <v xml:space="preserve">Silvia TriviNo_TELCONET S A </v>
          </cell>
          <cell r="L5547" t="str">
            <v>KENNEDY NORTE MZ 109 SOLAR 21 A TRAS DE MI JUGUETERIA</v>
          </cell>
          <cell r="M5547" t="str">
            <v>0991327371001</v>
          </cell>
          <cell r="N5547" t="str">
            <v>995551760</v>
          </cell>
          <cell r="O5547" t="str">
            <v/>
          </cell>
          <cell r="P5547" t="str">
            <v>GUAYAQUIL</v>
          </cell>
          <cell r="Q5547" t="str">
            <v>GUAYAQUIL</v>
          </cell>
          <cell r="R5547" t="str">
            <v>GUAYAS</v>
          </cell>
          <cell r="T5547" t="str">
            <v>ITSACOURIER</v>
          </cell>
          <cell r="U5547" t="str">
            <v>FLEXNETUIO_GYE</v>
          </cell>
          <cell r="V5547">
            <v>1</v>
          </cell>
          <cell r="W5547">
            <v>1</v>
          </cell>
          <cell r="X5547" t="str">
            <v>FLEXNET ECUADOR - MDELIVERY</v>
          </cell>
          <cell r="Y5547" t="str">
            <v>CALLE 28 DE JUNIO S/N Y GARCIA MORENO ENTRADA LLANO GRANDE</v>
          </cell>
        </row>
        <row r="5548">
          <cell r="A5548" t="str">
            <v>2481901</v>
          </cell>
          <cell r="B5548">
            <v>492150</v>
          </cell>
          <cell r="C5548" t="str">
            <v>2481901</v>
          </cell>
          <cell r="D5548" t="str">
            <v>MDELIVERY</v>
          </cell>
          <cell r="E5548" t="str">
            <v>DESPACHO</v>
          </cell>
          <cell r="F5548" t="str">
            <v>NORMAL</v>
          </cell>
          <cell r="G5548" t="str">
            <v>FT78260</v>
          </cell>
          <cell r="H5548">
            <v>44932</v>
          </cell>
          <cell r="I5548" t="str">
            <v>ENTREGADO</v>
          </cell>
          <cell r="J5548">
            <v>44935</v>
          </cell>
          <cell r="K5548" t="str">
            <v>ANGELA ELIZABETH BRAVO CABALLERO_ANGELA ELIZABETH BRAVO CABALLERO</v>
          </cell>
          <cell r="L5548" t="str">
            <v xml:space="preserve"> AV  JUAN TANCA MARENGO Numero  SOLAR 1 Codigo postal  090203 Edificio  C C  LAS ANTENAS Numero de oficina  LOCAL 10 Manzana  227 Referencia  JUNTO A ANTENAS DE TV CABLE  </v>
          </cell>
          <cell r="M5548" t="str">
            <v>0913841177001</v>
          </cell>
          <cell r="N5548" t="str">
            <v>0995988236</v>
          </cell>
          <cell r="O5548" t="str">
            <v/>
          </cell>
          <cell r="P5548" t="str">
            <v>GUAYAQUIL</v>
          </cell>
          <cell r="Q5548" t="str">
            <v>GUAYAQUIL</v>
          </cell>
          <cell r="R5548" t="str">
            <v>GUAYAS</v>
          </cell>
          <cell r="T5548" t="str">
            <v>ITSACOURIER</v>
          </cell>
          <cell r="U5548" t="str">
            <v>FLEXNETUIO_GYE</v>
          </cell>
          <cell r="V5548">
            <v>1</v>
          </cell>
          <cell r="W5548">
            <v>1</v>
          </cell>
          <cell r="X5548" t="str">
            <v>FLEXNET ECUADOR - MDELIVERY</v>
          </cell>
          <cell r="Y5548" t="str">
            <v>CALLE 28 DE JUNIO S/N Y GARCIA MORENO ENTRADA LLANO GRANDE</v>
          </cell>
        </row>
        <row r="5549">
          <cell r="A5549" t="str">
            <v>2481902</v>
          </cell>
          <cell r="B5549">
            <v>492151</v>
          </cell>
          <cell r="C5549" t="str">
            <v>2481902</v>
          </cell>
          <cell r="D5549" t="str">
            <v>MDELIVERY</v>
          </cell>
          <cell r="E5549" t="str">
            <v>DESPACHO</v>
          </cell>
          <cell r="F5549" t="str">
            <v>NORMAL</v>
          </cell>
          <cell r="G5549" t="str">
            <v>FT78294</v>
          </cell>
          <cell r="H5549">
            <v>44932</v>
          </cell>
          <cell r="I5549" t="str">
            <v>ENTREGADO</v>
          </cell>
          <cell r="J5549">
            <v>44935</v>
          </cell>
          <cell r="K5549" t="str">
            <v>Cristian tores_FLORES EQUINOCCIALES S A  FLOREQUISA</v>
          </cell>
          <cell r="L5549" t="str">
            <v>PASAJE ALONSO JERVES N2656 Y AV  ORELLANA  QUITO  PICHINCHA  REGION SIERRA  Ecuador</v>
          </cell>
          <cell r="M5549" t="str">
            <v>1790685314001</v>
          </cell>
          <cell r="N5549" t="str">
            <v>0999722187</v>
          </cell>
          <cell r="O5549" t="str">
            <v/>
          </cell>
          <cell r="P5549" t="str">
            <v>QUITO</v>
          </cell>
          <cell r="Q5549" t="str">
            <v>QUITO</v>
          </cell>
          <cell r="R5549" t="str">
            <v>PICHINCHA</v>
          </cell>
          <cell r="T5549" t="str">
            <v>FLEXTRANS UIO</v>
          </cell>
          <cell r="U5549" t="str">
            <v>FLEXNETUIO_LOCAL</v>
          </cell>
          <cell r="V5549">
            <v>1</v>
          </cell>
          <cell r="W5549">
            <v>1</v>
          </cell>
          <cell r="X5549" t="str">
            <v>FLEXNET ECUADOR - MDELIVERY</v>
          </cell>
          <cell r="Y5549" t="str">
            <v>CALLE 28 DE JUNIO S/N Y GARCIA MORENO ENTRADA LLANO GRANDE</v>
          </cell>
        </row>
        <row r="5550">
          <cell r="A5550" t="str">
            <v>2481906</v>
          </cell>
          <cell r="B5550">
            <v>492152</v>
          </cell>
          <cell r="C5550" t="str">
            <v>2481906</v>
          </cell>
          <cell r="D5550" t="str">
            <v>MDELIVERY</v>
          </cell>
          <cell r="E5550" t="str">
            <v>DESPACHO</v>
          </cell>
          <cell r="F5550" t="str">
            <v>NORMAL</v>
          </cell>
          <cell r="G5550" t="str">
            <v>031080002481906</v>
          </cell>
          <cell r="H5550">
            <v>44932</v>
          </cell>
          <cell r="I5550" t="str">
            <v>ENTREGADO</v>
          </cell>
          <cell r="J5550">
            <v>44935</v>
          </cell>
          <cell r="K5550" t="str">
            <v>MARIA ALEJANDRA ARMIJOS CELI_MARIA ALEJANDRA ARMIJOS CELI</v>
          </cell>
          <cell r="L5550" t="str">
            <v>JUAN JOSe PENA 207 24 ENTRE AZUAY Y MIGUEL RIOFRiO CASA DE 4 PISOS BLANCA CON REJAS NEGRAS AL FRENTE DEL ORFANATO DOROTEA CARRIoN</v>
          </cell>
          <cell r="M5550" t="str">
            <v>1103993463001</v>
          </cell>
          <cell r="N5550" t="str">
            <v>0996637803</v>
          </cell>
          <cell r="O5550" t="str">
            <v/>
          </cell>
          <cell r="P5550" t="str">
            <v>LOJA</v>
          </cell>
          <cell r="Q5550" t="str">
            <v>LOJA</v>
          </cell>
          <cell r="R5550" t="str">
            <v>LOJA</v>
          </cell>
          <cell r="T5550" t="str">
            <v>TRAMACO</v>
          </cell>
          <cell r="U5550" t="str">
            <v>FLEXNETUIO_PROVINCIA</v>
          </cell>
          <cell r="V5550">
            <v>1</v>
          </cell>
          <cell r="W5550">
            <v>1</v>
          </cell>
          <cell r="X5550" t="str">
            <v>FLEXNET ECUADOR - MDELIVERY</v>
          </cell>
          <cell r="Y5550" t="str">
            <v>CALLE 28 DE JUNIO S/N Y GARCIA MORENO ENTRADA LLANO GRANDE</v>
          </cell>
        </row>
        <row r="5551">
          <cell r="A5551" t="str">
            <v>2481907</v>
          </cell>
          <cell r="B5551">
            <v>492153</v>
          </cell>
          <cell r="C5551" t="str">
            <v>2481907</v>
          </cell>
          <cell r="D5551" t="str">
            <v>MDELIVERY</v>
          </cell>
          <cell r="E5551" t="str">
            <v>DESPACHO</v>
          </cell>
          <cell r="F5551" t="str">
            <v>NORMAL</v>
          </cell>
          <cell r="G5551" t="str">
            <v>FT78263</v>
          </cell>
          <cell r="H5551">
            <v>44932</v>
          </cell>
          <cell r="I5551" t="str">
            <v>ENTREGADO</v>
          </cell>
          <cell r="J5551">
            <v>44935</v>
          </cell>
          <cell r="K5551" t="str">
            <v xml:space="preserve">En la garita de los agentes de seguridad _TELCONET S A </v>
          </cell>
          <cell r="L5551" t="str">
            <v xml:space="preserve"> GUAYAS  GUAYAQUIL  Kennedy Norte  N A  Mz 109  solar 21  </v>
          </cell>
          <cell r="M5551" t="str">
            <v>0991327371001</v>
          </cell>
          <cell r="N5551" t="str">
            <v>0995551760</v>
          </cell>
          <cell r="O5551" t="str">
            <v/>
          </cell>
          <cell r="P5551" t="str">
            <v>GUAYAQUIL</v>
          </cell>
          <cell r="Q5551" t="str">
            <v>GUAYAQUIL</v>
          </cell>
          <cell r="R5551" t="str">
            <v>GUAYAS</v>
          </cell>
          <cell r="T5551" t="str">
            <v>ITSACOURIER</v>
          </cell>
          <cell r="U5551" t="str">
            <v>FLEXNETUIO_GYE</v>
          </cell>
          <cell r="V5551">
            <v>1</v>
          </cell>
          <cell r="W5551">
            <v>1</v>
          </cell>
          <cell r="X5551" t="str">
            <v>FLEXNET ECUADOR - MDELIVERY</v>
          </cell>
          <cell r="Y5551" t="str">
            <v>CALLE 28 DE JUNIO S/N Y GARCIA MORENO ENTRADA LLANO GRANDE</v>
          </cell>
        </row>
        <row r="5552">
          <cell r="A5552" t="str">
            <v>2481910</v>
          </cell>
          <cell r="B5552">
            <v>492154</v>
          </cell>
          <cell r="C5552" t="str">
            <v>2481910</v>
          </cell>
          <cell r="D5552" t="str">
            <v>MDELIVERY</v>
          </cell>
          <cell r="E5552" t="str">
            <v>DESPACHO</v>
          </cell>
          <cell r="F5552" t="str">
            <v>NORMAL</v>
          </cell>
          <cell r="G5552" t="str">
            <v>FT78309</v>
          </cell>
          <cell r="H5552">
            <v>44932</v>
          </cell>
          <cell r="I5552" t="str">
            <v>ENTREGADO</v>
          </cell>
          <cell r="J5552">
            <v>44935</v>
          </cell>
          <cell r="K5552" t="str">
            <v>Bryan Salazar_TENSORTEC ECUADOR S A</v>
          </cell>
          <cell r="L5552" t="str">
            <v>VIA A CALACALI LOTE 4C Y CALLE A  TENSORTEC</v>
          </cell>
          <cell r="M5552" t="str">
            <v>1792321271001</v>
          </cell>
          <cell r="N5552" t="str">
            <v>0995033632</v>
          </cell>
          <cell r="O5552" t="str">
            <v/>
          </cell>
          <cell r="P5552" t="str">
            <v>QUITO</v>
          </cell>
          <cell r="Q5552" t="str">
            <v>QUITO</v>
          </cell>
          <cell r="R5552" t="str">
            <v>PICHINCHA</v>
          </cell>
          <cell r="T5552" t="str">
            <v>FLEXTRANS UIO</v>
          </cell>
          <cell r="U5552" t="str">
            <v>FLEXNETUIO_LOCAL</v>
          </cell>
          <cell r="V5552">
            <v>1</v>
          </cell>
          <cell r="W5552">
            <v>1</v>
          </cell>
          <cell r="X5552" t="str">
            <v>FLEXNET ECUADOR - MDELIVERY</v>
          </cell>
          <cell r="Y5552" t="str">
            <v>CALLE 28 DE JUNIO S/N Y GARCIA MORENO ENTRADA LLANO GRANDE</v>
          </cell>
        </row>
        <row r="5553">
          <cell r="A5553" t="str">
            <v>2481911</v>
          </cell>
          <cell r="B5553">
            <v>492155</v>
          </cell>
          <cell r="C5553" t="str">
            <v>2481911</v>
          </cell>
          <cell r="D5553" t="str">
            <v>MDELIVERY</v>
          </cell>
          <cell r="E5553" t="str">
            <v>DESPACHO</v>
          </cell>
          <cell r="F5553" t="str">
            <v>NORMAL</v>
          </cell>
          <cell r="G5553" t="str">
            <v>FT78262</v>
          </cell>
          <cell r="H5553">
            <v>44932</v>
          </cell>
          <cell r="I5553" t="str">
            <v>ENTREGADO</v>
          </cell>
          <cell r="J5553">
            <v>44935</v>
          </cell>
          <cell r="K5553" t="str">
            <v xml:space="preserve">Christian Cagua_COSCO SHIPPING LINES ECUADOR CIA  LTDA </v>
          </cell>
          <cell r="L5553" t="str">
            <v>Puerto Santa Ana  Edificio The Point Piso 10 Oficina 1009</v>
          </cell>
          <cell r="M5553" t="str">
            <v>0993306126001</v>
          </cell>
          <cell r="N5553" t="str">
            <v>0980753312</v>
          </cell>
          <cell r="O5553" t="str">
            <v/>
          </cell>
          <cell r="P5553" t="str">
            <v>GUAYAQUIL</v>
          </cell>
          <cell r="Q5553" t="str">
            <v>GUAYAQUIL</v>
          </cell>
          <cell r="R5553" t="str">
            <v>GUAYAS</v>
          </cell>
          <cell r="T5553" t="str">
            <v>ITSACOURIER</v>
          </cell>
          <cell r="U5553" t="str">
            <v>FLEXNETUIO_GYE</v>
          </cell>
          <cell r="V5553">
            <v>1</v>
          </cell>
          <cell r="W5553">
            <v>1</v>
          </cell>
          <cell r="X5553" t="str">
            <v>FLEXNET ECUADOR - MDELIVERY</v>
          </cell>
          <cell r="Y5553" t="str">
            <v>CALLE 28 DE JUNIO S/N Y GARCIA MORENO ENTRADA LLANO GRANDE</v>
          </cell>
        </row>
        <row r="5554">
          <cell r="A5554" t="str">
            <v>2481912</v>
          </cell>
          <cell r="B5554">
            <v>492156</v>
          </cell>
          <cell r="C5554" t="str">
            <v>2481912</v>
          </cell>
          <cell r="D5554" t="str">
            <v>MDELIVERY</v>
          </cell>
          <cell r="E5554" t="str">
            <v>DESPACHO</v>
          </cell>
          <cell r="F5554" t="str">
            <v>NORMAL</v>
          </cell>
          <cell r="G5554" t="str">
            <v>FT78293</v>
          </cell>
          <cell r="H5554">
            <v>44932</v>
          </cell>
          <cell r="I5554" t="str">
            <v>ENTREGADO</v>
          </cell>
          <cell r="J5554">
            <v>44936</v>
          </cell>
          <cell r="K5554" t="str">
            <v>Mauricio Vivas_SOCIEDAD HOTELERA COTOPAXI S A  COPAXI</v>
          </cell>
          <cell r="L5554" t="str">
            <v>LUIS CORDERO 444 Y 12 DE OCTUBRE AT GEOVANNY ALDAS HOTEL RADISSON  QUITO  QUITO  PICHINCHA  REGION SIERRA  Ecuador</v>
          </cell>
          <cell r="M5554" t="str">
            <v>1791325524001</v>
          </cell>
          <cell r="N5554" t="str">
            <v>0984636595</v>
          </cell>
          <cell r="O5554" t="str">
            <v/>
          </cell>
          <cell r="P5554" t="str">
            <v>QUITO</v>
          </cell>
          <cell r="Q5554" t="str">
            <v>QUITO</v>
          </cell>
          <cell r="R5554" t="str">
            <v>PICHINCHA</v>
          </cell>
          <cell r="T5554" t="str">
            <v>FLEXTRANS UIO</v>
          </cell>
          <cell r="U5554" t="str">
            <v>FLEXNETUIO_LOCAL</v>
          </cell>
          <cell r="V5554">
            <v>1</v>
          </cell>
          <cell r="W5554">
            <v>1</v>
          </cell>
          <cell r="X5554" t="str">
            <v>FLEXNET ECUADOR - MDELIVERY</v>
          </cell>
          <cell r="Y5554" t="str">
            <v>CALLE 28 DE JUNIO S/N Y GARCIA MORENO ENTRADA LLANO GRANDE</v>
          </cell>
        </row>
        <row r="5555">
          <cell r="A5555" t="str">
            <v>2481913</v>
          </cell>
          <cell r="B5555">
            <v>492157</v>
          </cell>
          <cell r="C5555" t="str">
            <v>2481913</v>
          </cell>
          <cell r="D5555" t="str">
            <v>MDELIVERY</v>
          </cell>
          <cell r="E5555" t="str">
            <v>DESPACHO</v>
          </cell>
          <cell r="F5555" t="str">
            <v>NORMAL</v>
          </cell>
          <cell r="G5555" t="str">
            <v>FT78312</v>
          </cell>
          <cell r="H5555">
            <v>44932</v>
          </cell>
          <cell r="I5555" t="str">
            <v>ENTREGADO</v>
          </cell>
          <cell r="J5555">
            <v>44935</v>
          </cell>
          <cell r="K5555" t="str">
            <v xml:space="preserve">Bryan Salazar_TENSORTEC ECUADOR S A </v>
          </cell>
          <cell r="L5555" t="str">
            <v xml:space="preserve"> PICHINCHA  QUITO  VIA A CALACALI  4C  CALLE A  TENSORTEC </v>
          </cell>
          <cell r="M5555" t="str">
            <v>1792321271001</v>
          </cell>
          <cell r="N5555" t="str">
            <v>0995033632</v>
          </cell>
          <cell r="O5555" t="str">
            <v/>
          </cell>
          <cell r="P5555" t="str">
            <v>QUITO</v>
          </cell>
          <cell r="Q5555" t="str">
            <v>QUITO</v>
          </cell>
          <cell r="R5555" t="str">
            <v>PICHINCHA</v>
          </cell>
          <cell r="T5555" t="str">
            <v>FLEXTRANS UIO</v>
          </cell>
          <cell r="U5555" t="str">
            <v>FLEXNETUIO_LOCAL</v>
          </cell>
          <cell r="V5555">
            <v>1</v>
          </cell>
          <cell r="W5555">
            <v>1</v>
          </cell>
          <cell r="X5555" t="str">
            <v>FLEXNET ECUADOR - MDELIVERY</v>
          </cell>
          <cell r="Y5555" t="str">
            <v>CALLE 28 DE JUNIO S/N Y GARCIA MORENO ENTRADA LLANO GRANDE</v>
          </cell>
        </row>
        <row r="5556">
          <cell r="A5556" t="str">
            <v>2481914</v>
          </cell>
          <cell r="B5556">
            <v>492158</v>
          </cell>
          <cell r="C5556" t="str">
            <v>2481914</v>
          </cell>
          <cell r="D5556" t="str">
            <v>MDELIVERY</v>
          </cell>
          <cell r="E5556" t="str">
            <v>DESPACHO</v>
          </cell>
          <cell r="F5556" t="str">
            <v>NORMAL</v>
          </cell>
          <cell r="G5556" t="str">
            <v>FT78266</v>
          </cell>
          <cell r="H5556">
            <v>44932</v>
          </cell>
          <cell r="I5556" t="str">
            <v>ENTREGADO</v>
          </cell>
          <cell r="J5556">
            <v>44935</v>
          </cell>
          <cell r="K5556" t="str">
            <v xml:space="preserve">JOSE ANTONIO SALAS AREVALO_BANCO GUAYAQUIL S A </v>
          </cell>
          <cell r="L5556" t="str">
            <v xml:space="preserve"> GUAYAS  GUAYAQUIL  VICTOR MANUEL RENDON   EDIFICIO BANCO GUAYAQUIL   PANAMA  PISO 5 DEPARTAMENTO DE RIESGO INTEGRAL </v>
          </cell>
          <cell r="M5556" t="str">
            <v>0990049459001</v>
          </cell>
          <cell r="N5556" t="str">
            <v>998022538</v>
          </cell>
          <cell r="O5556" t="str">
            <v/>
          </cell>
          <cell r="P5556" t="str">
            <v>GUAYAQUIL</v>
          </cell>
          <cell r="Q5556" t="str">
            <v>GUAYAQUIL</v>
          </cell>
          <cell r="R5556" t="str">
            <v>GUAYAS</v>
          </cell>
          <cell r="T5556" t="str">
            <v>ITSACOURIER</v>
          </cell>
          <cell r="U5556" t="str">
            <v>FLEXNETUIO_GYE</v>
          </cell>
          <cell r="V5556">
            <v>1</v>
          </cell>
          <cell r="W5556">
            <v>1</v>
          </cell>
          <cell r="X5556" t="str">
            <v>FLEXNET ECUADOR - MDELIVERY</v>
          </cell>
          <cell r="Y5556" t="str">
            <v>CALLE 28 DE JUNIO S/N Y GARCIA MORENO ENTRADA LLANO GRANDE</v>
          </cell>
        </row>
        <row r="5557">
          <cell r="A5557" t="str">
            <v>2481915</v>
          </cell>
          <cell r="B5557">
            <v>492159</v>
          </cell>
          <cell r="C5557" t="str">
            <v>2481915</v>
          </cell>
          <cell r="D5557" t="str">
            <v>MDELIVERY</v>
          </cell>
          <cell r="E5557" t="str">
            <v>DESPACHO</v>
          </cell>
          <cell r="F5557" t="str">
            <v>NORMAL</v>
          </cell>
          <cell r="G5557" t="str">
            <v>031080002481915</v>
          </cell>
          <cell r="H5557">
            <v>44932</v>
          </cell>
          <cell r="I5557" t="str">
            <v>ENTREGADO</v>
          </cell>
          <cell r="J5557">
            <v>44937</v>
          </cell>
          <cell r="K5557" t="str">
            <v>LIBERTY ONESIMO PAZMINO RODRIGUEZ_LIBERTY ONESIMO PAZMINO RODRIGUEZ</v>
          </cell>
          <cell r="L5557" t="str">
            <v>COOPERATIVA LOS UNIFICADOS CALLE ARENILLAS CASA 308 Y CALLE PAUTE FRENTA A LA ANTIGUA FABRICA DE QUESO</v>
          </cell>
          <cell r="M5557" t="str">
            <v>1313490417001</v>
          </cell>
          <cell r="N5557" t="str">
            <v>0959590122/0939055043</v>
          </cell>
          <cell r="O5557" t="str">
            <v/>
          </cell>
          <cell r="P5557" t="str">
            <v>SANTO DOMINGO</v>
          </cell>
          <cell r="Q5557" t="str">
            <v>SANTO DOMINGO</v>
          </cell>
          <cell r="R5557" t="str">
            <v>SANTO DOMINGO DE LOS TSACHILAS</v>
          </cell>
          <cell r="T5557" t="str">
            <v>TRAMACO</v>
          </cell>
          <cell r="U5557" t="str">
            <v>FLEXNETUIO_PROVINCIA</v>
          </cell>
          <cell r="V5557">
            <v>1</v>
          </cell>
          <cell r="W5557">
            <v>1</v>
          </cell>
          <cell r="X5557" t="str">
            <v>FLEXNET ECUADOR - MDELIVERY</v>
          </cell>
          <cell r="Y5557" t="str">
            <v>CALLE 28 DE JUNIO S/N Y GARCIA MORENO ENTRADA LLANO GRANDE</v>
          </cell>
        </row>
        <row r="5558">
          <cell r="A5558" t="str">
            <v>2481916</v>
          </cell>
          <cell r="B5558">
            <v>492160</v>
          </cell>
          <cell r="C5558" t="str">
            <v>2481916</v>
          </cell>
          <cell r="D5558" t="str">
            <v>MDELIVERY</v>
          </cell>
          <cell r="E5558" t="str">
            <v>DESPACHO</v>
          </cell>
          <cell r="F5558" t="str">
            <v>NORMAL</v>
          </cell>
          <cell r="G5558" t="str">
            <v>FT78271</v>
          </cell>
          <cell r="H5558">
            <v>44932</v>
          </cell>
          <cell r="I5558" t="str">
            <v>ENTREGADO</v>
          </cell>
          <cell r="J5558">
            <v>44935</v>
          </cell>
          <cell r="K5558" t="str">
            <v>SERGIO RICARDO COLOMA PILOZO_SERGIO RICARDO COLOMA PILOZO</v>
          </cell>
          <cell r="L5558" t="str">
            <v>VIA A SAMBORONDON SALITRE 486 KILOMETRO 11 5 ENTREGAR EN URBANIZACION LA DELICIA MANZANA 15 SOLAR 29   CASA COLOR CREMA 3 PISOS</v>
          </cell>
          <cell r="M5558" t="str">
            <v>0925817900001</v>
          </cell>
          <cell r="N5558" t="str">
            <v>0996645279</v>
          </cell>
          <cell r="O5558" t="str">
            <v/>
          </cell>
          <cell r="P5558" t="str">
            <v>SAMBORONDON</v>
          </cell>
          <cell r="Q5558" t="str">
            <v>SAMBORONDON</v>
          </cell>
          <cell r="R5558" t="str">
            <v>GUAYAS</v>
          </cell>
          <cell r="T5558" t="str">
            <v>ITSACOURIER</v>
          </cell>
          <cell r="U5558" t="str">
            <v>FLEXNETUIO_GYE</v>
          </cell>
          <cell r="V5558">
            <v>1</v>
          </cell>
          <cell r="W5558">
            <v>1</v>
          </cell>
          <cell r="X5558" t="str">
            <v>FLEXNET ECUADOR - MDELIVERY</v>
          </cell>
          <cell r="Y5558" t="str">
            <v>CALLE 28 DE JUNIO S/N Y GARCIA MORENO ENTRADA LLANO GRANDE</v>
          </cell>
        </row>
        <row r="5559">
          <cell r="A5559" t="str">
            <v>2481918</v>
          </cell>
          <cell r="B5559">
            <v>492161</v>
          </cell>
          <cell r="C5559" t="str">
            <v>2481918</v>
          </cell>
          <cell r="D5559" t="str">
            <v>MDELIVERY</v>
          </cell>
          <cell r="E5559" t="str">
            <v>DESPACHO</v>
          </cell>
          <cell r="F5559" t="str">
            <v>NORMAL</v>
          </cell>
          <cell r="G5559" t="str">
            <v>FT78292</v>
          </cell>
          <cell r="H5559">
            <v>44932</v>
          </cell>
          <cell r="I5559" t="str">
            <v>ENTREGADO</v>
          </cell>
          <cell r="J5559">
            <v>44935</v>
          </cell>
          <cell r="K5559" t="str">
            <v>MAYRA CAROLINA TENECELA AGUIRRE_MAYRA CAROLINA TENECELA AGUIRRE</v>
          </cell>
          <cell r="L5559" t="str">
            <v>PLATAFORMA GUBERNAMENTAL SOCIAL QUITUMBE NAN Y AMARU NAN  PRIMER PISO 107</v>
          </cell>
          <cell r="M5559" t="str">
            <v>1721947123001</v>
          </cell>
          <cell r="N5559" t="str">
            <v>0983748802</v>
          </cell>
          <cell r="O5559" t="str">
            <v/>
          </cell>
          <cell r="P5559" t="str">
            <v>QUITO</v>
          </cell>
          <cell r="Q5559" t="str">
            <v>QUITO</v>
          </cell>
          <cell r="R5559" t="str">
            <v>PICHINCHA</v>
          </cell>
          <cell r="T5559" t="str">
            <v>FLEXTRANS UIO</v>
          </cell>
          <cell r="U5559" t="str">
            <v>FLEXNETUIO_LOCAL</v>
          </cell>
          <cell r="V5559">
            <v>1</v>
          </cell>
          <cell r="W5559">
            <v>1</v>
          </cell>
          <cell r="X5559" t="str">
            <v>FLEXNET ECUADOR - MDELIVERY</v>
          </cell>
          <cell r="Y5559" t="str">
            <v>CALLE 28 DE JUNIO S/N Y GARCIA MORENO ENTRADA LLANO GRANDE</v>
          </cell>
        </row>
        <row r="5560">
          <cell r="A5560" t="str">
            <v>2481919</v>
          </cell>
          <cell r="B5560">
            <v>492162</v>
          </cell>
          <cell r="C5560" t="str">
            <v>2481919</v>
          </cell>
          <cell r="D5560" t="str">
            <v>MDELIVERY</v>
          </cell>
          <cell r="E5560" t="str">
            <v>DESPACHO</v>
          </cell>
          <cell r="F5560" t="str">
            <v>NORMAL</v>
          </cell>
          <cell r="G5560" t="str">
            <v>FT78268</v>
          </cell>
          <cell r="H5560">
            <v>44932</v>
          </cell>
          <cell r="I5560" t="str">
            <v>ENTREGADO</v>
          </cell>
          <cell r="J5560">
            <v>44935</v>
          </cell>
          <cell r="K5560" t="str">
            <v xml:space="preserve">Alberto Alejandro Molina Marriott_BANCO GUAYAQUIL S A </v>
          </cell>
          <cell r="L5560" t="str">
            <v xml:space="preserve"> GUAYAS  GUAYAQUIL  Alborada 5ta Etapa  MZ  CQ  Calle Jose Maria Egas  Alborada 5ta Etapa </v>
          </cell>
          <cell r="M5560" t="str">
            <v>0990049459001</v>
          </cell>
          <cell r="N5560" t="str">
            <v>0961452111</v>
          </cell>
          <cell r="O5560" t="str">
            <v/>
          </cell>
          <cell r="P5560" t="str">
            <v>GUAYAQUIL</v>
          </cell>
          <cell r="Q5560" t="str">
            <v>GUAYAQUIL</v>
          </cell>
          <cell r="R5560" t="str">
            <v>GUAYAS</v>
          </cell>
          <cell r="T5560" t="str">
            <v>ITSACOURIER</v>
          </cell>
          <cell r="U5560" t="str">
            <v>FLEXNETUIO_GYE</v>
          </cell>
          <cell r="V5560">
            <v>1</v>
          </cell>
          <cell r="W5560">
            <v>1</v>
          </cell>
          <cell r="X5560" t="str">
            <v>FLEXNET ECUADOR - MDELIVERY</v>
          </cell>
          <cell r="Y5560" t="str">
            <v>CALLE 28 DE JUNIO S/N Y GARCIA MORENO ENTRADA LLANO GRANDE</v>
          </cell>
        </row>
        <row r="5561">
          <cell r="A5561" t="str">
            <v>2481920</v>
          </cell>
          <cell r="B5561">
            <v>492163</v>
          </cell>
          <cell r="C5561" t="str">
            <v>2481920</v>
          </cell>
          <cell r="D5561" t="str">
            <v>MDELIVERY</v>
          </cell>
          <cell r="E5561" t="str">
            <v>DESPACHO</v>
          </cell>
          <cell r="F5561" t="str">
            <v>NORMAL</v>
          </cell>
          <cell r="G5561" t="str">
            <v>FT78317</v>
          </cell>
          <cell r="H5561">
            <v>44932</v>
          </cell>
          <cell r="I5561" t="str">
            <v>ENTREGADO</v>
          </cell>
          <cell r="J5561">
            <v>44936</v>
          </cell>
          <cell r="K5561" t="str">
            <v>Eleana Molina Andrade_TECNISEGUROS S A  AGENCIA ASESORA PRODUCTORA DE SE</v>
          </cell>
          <cell r="L5561" t="str">
            <v>Urbanizacion 14 de Diciembre Calle E21A y S40 casa S4 291 Sector Eden del Valle 5  Punto de Referencia  Puente peatonal amarillo antes de llegar al peaje del Valle de los Chillos</v>
          </cell>
          <cell r="M5561" t="str">
            <v>1790048772001</v>
          </cell>
          <cell r="N5561" t="str">
            <v>0999222468</v>
          </cell>
          <cell r="O5561" t="str">
            <v/>
          </cell>
          <cell r="P5561" t="str">
            <v>QUITO</v>
          </cell>
          <cell r="Q5561" t="str">
            <v>QUITO</v>
          </cell>
          <cell r="R5561" t="str">
            <v>PICHINCHA</v>
          </cell>
          <cell r="T5561" t="str">
            <v>FLEXTRANS UIO</v>
          </cell>
          <cell r="U5561" t="str">
            <v>FLEXNETUIO_LOCAL</v>
          </cell>
          <cell r="V5561">
            <v>1</v>
          </cell>
          <cell r="W5561">
            <v>1</v>
          </cell>
          <cell r="X5561" t="str">
            <v>FLEXNET ECUADOR - MDELIVERY</v>
          </cell>
          <cell r="Y5561" t="str">
            <v>CALLE 28 DE JUNIO S/N Y GARCIA MORENO ENTRADA LLANO GRANDE</v>
          </cell>
        </row>
        <row r="5562">
          <cell r="A5562" t="str">
            <v>2481921</v>
          </cell>
          <cell r="B5562">
            <v>492164</v>
          </cell>
          <cell r="C5562" t="str">
            <v>2481921</v>
          </cell>
          <cell r="D5562" t="str">
            <v>MDELIVERY</v>
          </cell>
          <cell r="E5562" t="str">
            <v>DESPACHO</v>
          </cell>
          <cell r="F5562" t="str">
            <v>NORMAL</v>
          </cell>
          <cell r="G5562" t="str">
            <v>FT78291</v>
          </cell>
          <cell r="H5562">
            <v>44932</v>
          </cell>
          <cell r="I5562" t="str">
            <v>ENTREGADO</v>
          </cell>
          <cell r="J5562">
            <v>44936</v>
          </cell>
          <cell r="K5562" t="str">
            <v>DIEGO ALBERTO SILVA ANDRADE_DIEGO ALBERTO SILVA ANDRADE</v>
          </cell>
          <cell r="L5562" t="str">
            <v>AV GRAL PINTAG A05 y ANTONIO TANDAZO REF EDIFICIO COLOR AMARILLO SANGOLQUI</v>
          </cell>
          <cell r="M5562" t="str">
            <v>1716493646001</v>
          </cell>
          <cell r="N5562" t="str">
            <v>0961207080/0996253386</v>
          </cell>
          <cell r="O5562" t="str">
            <v/>
          </cell>
          <cell r="P5562" t="str">
            <v>QUITO</v>
          </cell>
          <cell r="Q5562" t="str">
            <v>QUITO</v>
          </cell>
          <cell r="R5562" t="str">
            <v>PICHINCHA</v>
          </cell>
          <cell r="T5562" t="str">
            <v>FLEXTRANS UIO</v>
          </cell>
          <cell r="U5562" t="str">
            <v>FLEXNETUIO_LOCAL</v>
          </cell>
          <cell r="V5562">
            <v>1</v>
          </cell>
          <cell r="W5562">
            <v>1</v>
          </cell>
          <cell r="X5562" t="str">
            <v>FLEXNET ECUADOR - MDELIVERY</v>
          </cell>
          <cell r="Y5562" t="str">
            <v>CALLE 28 DE JUNIO S/N Y GARCIA MORENO ENTRADA LLANO GRANDE</v>
          </cell>
        </row>
        <row r="5563">
          <cell r="A5563" t="str">
            <v>2481922</v>
          </cell>
          <cell r="B5563">
            <v>492165</v>
          </cell>
          <cell r="C5563" t="str">
            <v>2481922</v>
          </cell>
          <cell r="D5563" t="str">
            <v>MDELIVERY</v>
          </cell>
          <cell r="E5563" t="str">
            <v>DESPACHO</v>
          </cell>
          <cell r="F5563" t="str">
            <v>NORMAL</v>
          </cell>
          <cell r="G5563" t="str">
            <v>FT78313</v>
          </cell>
          <cell r="H5563">
            <v>44932</v>
          </cell>
          <cell r="I5563" t="str">
            <v>ENTREGADO</v>
          </cell>
          <cell r="J5563">
            <v>44935</v>
          </cell>
          <cell r="K5563" t="str">
            <v xml:space="preserve">Ana Bastidas_TIENDAS INDUSTRIALES ASOCIADAS TIA S A </v>
          </cell>
          <cell r="L5563" t="str">
            <v>Via Calacali   La Independencia  KM7 junto a la gasolinera Terpel</v>
          </cell>
          <cell r="M5563" t="str">
            <v>0990017514001</v>
          </cell>
          <cell r="N5563" t="str">
            <v>0995539186</v>
          </cell>
          <cell r="O5563" t="str">
            <v/>
          </cell>
          <cell r="P5563" t="str">
            <v>QUITO</v>
          </cell>
          <cell r="Q5563" t="str">
            <v>QUITO</v>
          </cell>
          <cell r="R5563" t="str">
            <v>PICHINCHA</v>
          </cell>
          <cell r="T5563" t="str">
            <v>FLEXTRANS UIO</v>
          </cell>
          <cell r="U5563" t="str">
            <v>FLEXNETUIO_LOCAL</v>
          </cell>
          <cell r="V5563">
            <v>1</v>
          </cell>
          <cell r="W5563">
            <v>1</v>
          </cell>
          <cell r="X5563" t="str">
            <v>FLEXNET ECUADOR - MDELIVERY</v>
          </cell>
          <cell r="Y5563" t="str">
            <v>CALLE 28 DE JUNIO S/N Y GARCIA MORENO ENTRADA LLANO GRANDE</v>
          </cell>
        </row>
        <row r="5564">
          <cell r="A5564" t="str">
            <v>2481923</v>
          </cell>
          <cell r="B5564">
            <v>492166</v>
          </cell>
          <cell r="C5564" t="str">
            <v>2481923</v>
          </cell>
          <cell r="D5564" t="str">
            <v>MDELIVERY</v>
          </cell>
          <cell r="E5564" t="str">
            <v>DESPACHO</v>
          </cell>
          <cell r="F5564" t="str">
            <v>NORMAL</v>
          </cell>
          <cell r="G5564" t="str">
            <v>031080002481923</v>
          </cell>
          <cell r="H5564">
            <v>44932</v>
          </cell>
          <cell r="I5564" t="str">
            <v>ENTREGADO</v>
          </cell>
          <cell r="J5564">
            <v>44935</v>
          </cell>
          <cell r="K5564" t="str">
            <v>FLOR MARIA PAZ ALBUJA_FLOR MARIA PAZ ALBUJA</v>
          </cell>
          <cell r="L5564" t="str">
            <v>BOLIVAR 848 Y JUAN MONTALVO CASA PAZ DIAGONAL AL MIES</v>
          </cell>
          <cell r="M5564" t="str">
            <v>0800602831001</v>
          </cell>
          <cell r="N5564" t="str">
            <v>0992305311/0996637794</v>
          </cell>
          <cell r="O5564" t="str">
            <v/>
          </cell>
          <cell r="P5564" t="str">
            <v>ESMERALDAS</v>
          </cell>
          <cell r="Q5564" t="str">
            <v>ESMERALDAS</v>
          </cell>
          <cell r="R5564" t="str">
            <v>ESMERALDAS</v>
          </cell>
          <cell r="T5564" t="str">
            <v>TRAMACO</v>
          </cell>
          <cell r="U5564" t="str">
            <v>FLEXNETUIO_PROVINCIA</v>
          </cell>
          <cell r="V5564">
            <v>1</v>
          </cell>
          <cell r="W5564">
            <v>1</v>
          </cell>
          <cell r="X5564" t="str">
            <v>FLEXNET ECUADOR - MDELIVERY</v>
          </cell>
          <cell r="Y5564" t="str">
            <v>CALLE 28 DE JUNIO S/N Y GARCIA MORENO ENTRADA LLANO GRANDE</v>
          </cell>
        </row>
        <row r="5565">
          <cell r="A5565" t="str">
            <v>2481872</v>
          </cell>
          <cell r="B5565">
            <v>492129</v>
          </cell>
          <cell r="C5565" t="str">
            <v>2481872</v>
          </cell>
          <cell r="D5565" t="str">
            <v>MDELIVERY</v>
          </cell>
          <cell r="E5565" t="str">
            <v>DESPACHO</v>
          </cell>
          <cell r="F5565" t="str">
            <v>NORMAL</v>
          </cell>
          <cell r="G5565" t="str">
            <v>FT78296</v>
          </cell>
          <cell r="H5565">
            <v>44932</v>
          </cell>
          <cell r="I5565" t="str">
            <v>ENTREGADO</v>
          </cell>
          <cell r="J5565">
            <v>44935</v>
          </cell>
          <cell r="K5565" t="str">
            <v xml:space="preserve">Rosana Bone_CHARRY PUENTE SAENZ JACOME  Y  GALARZA S A S </v>
          </cell>
          <cell r="L5565" t="str">
            <v>AV REPuBLICA DEL SALVADOR N35 82 Y AV PORTUGAL EDF  TWIN TOWERS OFC  9A</v>
          </cell>
          <cell r="M5565" t="str">
            <v>1792254442001</v>
          </cell>
          <cell r="N5565" t="str">
            <v>0995615493</v>
          </cell>
          <cell r="O5565" t="str">
            <v/>
          </cell>
          <cell r="P5565" t="str">
            <v>QUITO</v>
          </cell>
          <cell r="Q5565" t="str">
            <v>QUITO</v>
          </cell>
          <cell r="R5565" t="str">
            <v>PICHINCHA</v>
          </cell>
          <cell r="T5565" t="str">
            <v>FLEXTRANS UIO</v>
          </cell>
          <cell r="U5565" t="str">
            <v>FLEXNETUIO_LOCAL</v>
          </cell>
          <cell r="V5565">
            <v>1</v>
          </cell>
          <cell r="W5565">
            <v>1</v>
          </cell>
          <cell r="X5565" t="str">
            <v>FLEXNET ECUADOR - MDELIVERY</v>
          </cell>
          <cell r="Y5565" t="str">
            <v>CALLE 28 DE JUNIO S/N Y GARCIA MORENO ENTRADA LLANO GRANDE</v>
          </cell>
        </row>
        <row r="5566">
          <cell r="A5566" t="str">
            <v>2481873</v>
          </cell>
          <cell r="B5566">
            <v>492130</v>
          </cell>
          <cell r="C5566" t="str">
            <v>2481873</v>
          </cell>
          <cell r="D5566" t="str">
            <v>MDELIVERY</v>
          </cell>
          <cell r="E5566" t="str">
            <v>DESPACHO</v>
          </cell>
          <cell r="F5566" t="str">
            <v>NORMAL</v>
          </cell>
          <cell r="G5566" t="str">
            <v>FT78311</v>
          </cell>
          <cell r="H5566">
            <v>44932</v>
          </cell>
          <cell r="I5566" t="str">
            <v>ENTREGADO</v>
          </cell>
          <cell r="J5566">
            <v>44935</v>
          </cell>
          <cell r="K5566" t="str">
            <v>GABRIELA TUAREZ_ PICHINCHA SISTEMAS ACOVI CA</v>
          </cell>
          <cell r="L5566" t="str">
            <v>Bogota OE 1 33 y Av  10 de Agosto Primer Piso</v>
          </cell>
          <cell r="M5566" t="str">
            <v>1790010937001</v>
          </cell>
          <cell r="N5566" t="str">
            <v>0962799300</v>
          </cell>
          <cell r="O5566" t="str">
            <v/>
          </cell>
          <cell r="P5566" t="str">
            <v>QUITO</v>
          </cell>
          <cell r="Q5566" t="str">
            <v>QUITO</v>
          </cell>
          <cell r="R5566" t="str">
            <v>PICHINCHA</v>
          </cell>
          <cell r="T5566" t="str">
            <v>FLEXTRANS UIO</v>
          </cell>
          <cell r="U5566" t="str">
            <v>FLEXNETUIO_LOCAL</v>
          </cell>
          <cell r="V5566">
            <v>1</v>
          </cell>
          <cell r="W5566">
            <v>1</v>
          </cell>
          <cell r="X5566" t="str">
            <v>FLEXNET ECUADOR - MDELIVERY</v>
          </cell>
          <cell r="Y5566" t="str">
            <v>CALLE 28 DE JUNIO S/N Y GARCIA MORENO ENTRADA LLANO GRANDE</v>
          </cell>
        </row>
        <row r="5567">
          <cell r="A5567" t="str">
            <v>2481874</v>
          </cell>
          <cell r="B5567">
            <v>492131</v>
          </cell>
          <cell r="C5567" t="str">
            <v>2481874</v>
          </cell>
          <cell r="D5567" t="str">
            <v>MDELIVERY</v>
          </cell>
          <cell r="E5567" t="str">
            <v>DESPACHO</v>
          </cell>
          <cell r="F5567" t="str">
            <v>NORMAL</v>
          </cell>
          <cell r="G5567" t="str">
            <v>FT78256</v>
          </cell>
          <cell r="H5567">
            <v>44932</v>
          </cell>
          <cell r="I5567" t="str">
            <v>ENTREGADO</v>
          </cell>
          <cell r="J5567">
            <v>44935</v>
          </cell>
          <cell r="K5567" t="str">
            <v>BENIGNO RUBEN ALMEIDA BENALCAZAR_BENIGNO RUBEN ALMEIDA BENALCAZAR</v>
          </cell>
          <cell r="L5567" t="str">
            <v>DR  EMILIO ROMERO Y AV BENJAMIN CARRION EDIFICIO ESQ LABRA QUE LABRA EMPANADAS ALBORADA 6TA ETAPA MZ 601 VILLA 1 PISO 1 OFICINA</v>
          </cell>
          <cell r="M5567" t="str">
            <v>1715084131001</v>
          </cell>
          <cell r="N5567" t="str">
            <v>0983454026</v>
          </cell>
          <cell r="O5567" t="str">
            <v/>
          </cell>
          <cell r="P5567" t="str">
            <v>GUAYAQUIL</v>
          </cell>
          <cell r="Q5567" t="str">
            <v>GUAYAQUIL</v>
          </cell>
          <cell r="R5567" t="str">
            <v>GUAYAS</v>
          </cell>
          <cell r="T5567" t="str">
            <v>ITSACOURIER</v>
          </cell>
          <cell r="U5567" t="str">
            <v>FLEXNETUIO_GYE</v>
          </cell>
          <cell r="V5567">
            <v>1</v>
          </cell>
          <cell r="W5567">
            <v>1</v>
          </cell>
          <cell r="X5567" t="str">
            <v>FLEXNET ECUADOR - MDELIVERY</v>
          </cell>
          <cell r="Y5567" t="str">
            <v>CALLE 28 DE JUNIO S/N Y GARCIA MORENO ENTRADA LLANO GRANDE</v>
          </cell>
        </row>
        <row r="5568">
          <cell r="A5568" t="str">
            <v>2481875</v>
          </cell>
          <cell r="B5568">
            <v>492132</v>
          </cell>
          <cell r="C5568" t="str">
            <v>2481875</v>
          </cell>
          <cell r="D5568" t="str">
            <v>MDELIVERY</v>
          </cell>
          <cell r="E5568" t="str">
            <v>DESPACHO</v>
          </cell>
          <cell r="F5568" t="str">
            <v>NORMAL</v>
          </cell>
          <cell r="G5568" t="str">
            <v>031080002481875</v>
          </cell>
          <cell r="H5568">
            <v>44932</v>
          </cell>
          <cell r="I5568" t="str">
            <v>DEVOLUCION_EN_PROCESO</v>
          </cell>
          <cell r="J5568">
            <v>44943</v>
          </cell>
          <cell r="K5568" t="str">
            <v>MARCO ANTONIO SERRANO SUQUILAND_MARCO ANTONIO SERRANO SUQUILAND</v>
          </cell>
          <cell r="L5568" t="str">
            <v xml:space="preserve"> CALLE FRANCISCO DE ORELLANA Y 15 DE NOVIEMBRE REFERENCIA DIAGONAL AL LOCAL DE CARNES CHANFLEX </v>
          </cell>
          <cell r="M5568" t="str">
            <v>1500454283001</v>
          </cell>
          <cell r="N5568" t="str">
            <v>0955772058</v>
          </cell>
          <cell r="O5568" t="str">
            <v/>
          </cell>
          <cell r="P5568" t="str">
            <v>TENA</v>
          </cell>
          <cell r="Q5568" t="str">
            <v>TENA</v>
          </cell>
          <cell r="R5568" t="str">
            <v>NAPO</v>
          </cell>
          <cell r="T5568" t="str">
            <v>TRAMACO</v>
          </cell>
          <cell r="U5568" t="str">
            <v>FLEXNETUIO_PROVINCIA</v>
          </cell>
          <cell r="V5568">
            <v>1</v>
          </cell>
          <cell r="W5568">
            <v>1</v>
          </cell>
          <cell r="X5568" t="str">
            <v>FLEXNET ECUADOR - MDELIVERY</v>
          </cell>
          <cell r="Y5568" t="str">
            <v>CALLE 28 DE JUNIO S/N Y GARCIA MORENO ENTRADA LLANO GRANDE</v>
          </cell>
        </row>
        <row r="5569">
          <cell r="A5569" t="str">
            <v>2481876</v>
          </cell>
          <cell r="B5569">
            <v>492133</v>
          </cell>
          <cell r="C5569" t="str">
            <v>2481876</v>
          </cell>
          <cell r="D5569" t="str">
            <v>MDELIVERY</v>
          </cell>
          <cell r="E5569" t="str">
            <v>DESPACHO</v>
          </cell>
          <cell r="F5569" t="str">
            <v>NORMAL</v>
          </cell>
          <cell r="G5569" t="str">
            <v>FT78255</v>
          </cell>
          <cell r="H5569">
            <v>44932</v>
          </cell>
          <cell r="I5569" t="str">
            <v>ENTREGADO</v>
          </cell>
          <cell r="J5569">
            <v>44935</v>
          </cell>
          <cell r="K5569" t="str">
            <v>MIGUEL ANGEL LAVAYEN VILLON_MIGUEL ANGEL LAVAYEN VILLON</v>
          </cell>
          <cell r="L5569" t="str">
            <v xml:space="preserve"> GERANIO 1 MZ3019 VILLA19 REFERENCIA POR LAS ESTACION DE LA 63   CASA BAJA COLOR ROSADA </v>
          </cell>
          <cell r="M5569" t="str">
            <v>0914191499001</v>
          </cell>
          <cell r="N5569" t="str">
            <v>0960867741</v>
          </cell>
          <cell r="O5569" t="str">
            <v/>
          </cell>
          <cell r="P5569" t="str">
            <v>GUAYAQUIL</v>
          </cell>
          <cell r="Q5569" t="str">
            <v>GUAYAQUIL</v>
          </cell>
          <cell r="R5569" t="str">
            <v>GUAYAS</v>
          </cell>
          <cell r="T5569" t="str">
            <v>ITSACOURIER</v>
          </cell>
          <cell r="U5569" t="str">
            <v>FLEXNETUIO_GYE</v>
          </cell>
          <cell r="V5569">
            <v>1</v>
          </cell>
          <cell r="W5569">
            <v>1</v>
          </cell>
          <cell r="X5569" t="str">
            <v>FLEXNET ECUADOR - MDELIVERY</v>
          </cell>
          <cell r="Y5569" t="str">
            <v>CALLE 28 DE JUNIO S/N Y GARCIA MORENO ENTRADA LLANO GRANDE</v>
          </cell>
        </row>
        <row r="5570">
          <cell r="A5570" t="str">
            <v>2481877</v>
          </cell>
          <cell r="B5570">
            <v>492134</v>
          </cell>
          <cell r="C5570" t="str">
            <v>2481877</v>
          </cell>
          <cell r="D5570" t="str">
            <v>MDELIVERY</v>
          </cell>
          <cell r="E5570" t="str">
            <v>DESPACHO</v>
          </cell>
          <cell r="F5570" t="str">
            <v>NORMAL</v>
          </cell>
          <cell r="G5570" t="str">
            <v>FT78289</v>
          </cell>
          <cell r="H5570">
            <v>44932</v>
          </cell>
          <cell r="I5570" t="str">
            <v>ENTREGADO</v>
          </cell>
          <cell r="J5570">
            <v>44935</v>
          </cell>
          <cell r="K5570" t="str">
            <v>ELVIS RIGOBERTO SILVA CARVAJAL_ELVIS RIGOBERTO SILVA CARVAJAL</v>
          </cell>
          <cell r="L5570" t="str">
            <v>UYUMBICHO BARRIO SAN CRISTOBAL   CALLE ISIDRO AYORA N S1 1010 Y PRIMERA TRANSVERSAL CASA DE TRES PISOS COLOR MELoN  CENTRO DE ESTUDIOS MARIA PaZ</v>
          </cell>
          <cell r="M5570" t="str">
            <v>1711362143001</v>
          </cell>
          <cell r="N5570" t="str">
            <v>0998357491</v>
          </cell>
          <cell r="O5570" t="str">
            <v/>
          </cell>
          <cell r="P5570" t="str">
            <v>QUITO</v>
          </cell>
          <cell r="Q5570" t="str">
            <v>QUITO</v>
          </cell>
          <cell r="R5570" t="str">
            <v>PICHINCHA</v>
          </cell>
          <cell r="T5570" t="str">
            <v>FLEXTRANS UIO</v>
          </cell>
          <cell r="U5570" t="str">
            <v>FLEXNETUIO_LOCAL</v>
          </cell>
          <cell r="V5570">
            <v>1</v>
          </cell>
          <cell r="W5570">
            <v>1</v>
          </cell>
          <cell r="X5570" t="str">
            <v>FLEXNET ECUADOR - MDELIVERY</v>
          </cell>
          <cell r="Y5570" t="str">
            <v>CALLE 28 DE JUNIO S/N Y GARCIA MORENO ENTRADA LLANO GRANDE</v>
          </cell>
        </row>
        <row r="5571">
          <cell r="A5571" t="str">
            <v>2481881</v>
          </cell>
          <cell r="B5571">
            <v>492135</v>
          </cell>
          <cell r="C5571" t="str">
            <v>2481881</v>
          </cell>
          <cell r="D5571" t="str">
            <v>MDELIVERY</v>
          </cell>
          <cell r="E5571" t="str">
            <v>DESPACHO</v>
          </cell>
          <cell r="F5571" t="str">
            <v>NORMAL</v>
          </cell>
          <cell r="G5571" t="str">
            <v>FT78269</v>
          </cell>
          <cell r="H5571">
            <v>44932</v>
          </cell>
          <cell r="I5571" t="str">
            <v>ENTREGADO</v>
          </cell>
          <cell r="J5571">
            <v>44935</v>
          </cell>
          <cell r="K5571" t="str">
            <v>Jonathan Tapia_COMITE DE EMPRESA DE LOS TRABAJADORES DEL DIARIO E</v>
          </cell>
          <cell r="L5571" t="str">
            <v xml:space="preserve"> Av Domingo Comin y Ernesto Alban  sur de la ciudad Referencia de llegada  Matriz de Diario El Universo frente a la parada de la metrovia de la cdla 9 de octubre  en garita pedir permiso para entrar a</v>
          </cell>
          <cell r="M5571" t="str">
            <v>0991504079001</v>
          </cell>
          <cell r="N5571" t="str">
            <v>0984907982</v>
          </cell>
          <cell r="O5571" t="str">
            <v/>
          </cell>
          <cell r="P5571" t="str">
            <v>GUAYAQUIL</v>
          </cell>
          <cell r="Q5571" t="str">
            <v>GUAYAQUIL</v>
          </cell>
          <cell r="R5571" t="str">
            <v>GUAYAS</v>
          </cell>
          <cell r="T5571" t="str">
            <v>ITSACOURIER</v>
          </cell>
          <cell r="U5571" t="str">
            <v>FLEXNETUIO_GYE</v>
          </cell>
          <cell r="V5571">
            <v>1</v>
          </cell>
          <cell r="W5571">
            <v>1</v>
          </cell>
          <cell r="X5571" t="str">
            <v>FLEXNET ECUADOR - MDELIVERY</v>
          </cell>
          <cell r="Y5571" t="str">
            <v>CALLE 28 DE JUNIO S/N Y GARCIA MORENO ENTRADA LLANO GRANDE</v>
          </cell>
        </row>
        <row r="5572">
          <cell r="A5572" t="str">
            <v>2481882</v>
          </cell>
          <cell r="B5572">
            <v>492136</v>
          </cell>
          <cell r="C5572" t="str">
            <v>2481882</v>
          </cell>
          <cell r="D5572" t="str">
            <v>MDELIVERY</v>
          </cell>
          <cell r="E5572" t="str">
            <v>DESPACHO</v>
          </cell>
          <cell r="F5572" t="str">
            <v>NORMAL</v>
          </cell>
          <cell r="G5572" t="str">
            <v>FT78314</v>
          </cell>
          <cell r="H5572">
            <v>44932</v>
          </cell>
          <cell r="I5572" t="str">
            <v>ENTREGADO</v>
          </cell>
          <cell r="J5572">
            <v>44935</v>
          </cell>
          <cell r="K5572" t="str">
            <v xml:space="preserve">Gabriela Vega_PEREZ  BUSTAMANTE  Y  PONCE ABOGADOS CIA  LTDA </v>
          </cell>
          <cell r="L5572" t="str">
            <v xml:space="preserve">Republica de el Salvador N36 140 y NN UU </v>
          </cell>
          <cell r="M5572" t="str">
            <v>1791766008001</v>
          </cell>
          <cell r="N5572" t="str">
            <v>0987252070</v>
          </cell>
          <cell r="O5572" t="str">
            <v/>
          </cell>
          <cell r="P5572" t="str">
            <v>QUITO</v>
          </cell>
          <cell r="Q5572" t="str">
            <v>QUITO</v>
          </cell>
          <cell r="R5572" t="str">
            <v>PICHINCHA</v>
          </cell>
          <cell r="T5572" t="str">
            <v>FLEXTRANS UIO</v>
          </cell>
          <cell r="U5572" t="str">
            <v>FLEXNETUIO_LOCAL</v>
          </cell>
          <cell r="V5572">
            <v>1</v>
          </cell>
          <cell r="W5572">
            <v>1</v>
          </cell>
          <cell r="X5572" t="str">
            <v>FLEXNET ECUADOR - MDELIVERY</v>
          </cell>
          <cell r="Y5572" t="str">
            <v>CALLE 28 DE JUNIO S/N Y GARCIA MORENO ENTRADA LLANO GRANDE</v>
          </cell>
        </row>
        <row r="5573">
          <cell r="A5573" t="str">
            <v>2481883</v>
          </cell>
          <cell r="B5573">
            <v>492137</v>
          </cell>
          <cell r="C5573" t="str">
            <v>2481883</v>
          </cell>
          <cell r="D5573" t="str">
            <v>MDELIVERY</v>
          </cell>
          <cell r="E5573" t="str">
            <v>DESPACHO</v>
          </cell>
          <cell r="F5573" t="str">
            <v>NORMAL</v>
          </cell>
          <cell r="G5573" t="str">
            <v>FT78290</v>
          </cell>
          <cell r="H5573">
            <v>44932</v>
          </cell>
          <cell r="I5573" t="str">
            <v>ENTREGADO</v>
          </cell>
          <cell r="J5573">
            <v>44935</v>
          </cell>
          <cell r="K5573" t="str">
            <v>LUIS ANTONIO GONZALEZ CAJAMARCA_LUIS ANTONIO GONZALEZ CAJAMARCA</v>
          </cell>
          <cell r="L5573" t="str">
            <v>QUITO SUR  SECTOR GUAJALO BARRIO LUCHA DE LO POBRES LA ARGELIA 21 DE AGOSTO LOTE 177 Y PASAJE S24 CASA DE COLOR BLANCO CON BALDOZA EN MECANICA AUTOMOTRIZ SUR</v>
          </cell>
          <cell r="M5573" t="str">
            <v>1105621260001</v>
          </cell>
          <cell r="N5573" t="str">
            <v>0991913070</v>
          </cell>
          <cell r="O5573" t="str">
            <v/>
          </cell>
          <cell r="P5573" t="str">
            <v>QUITO</v>
          </cell>
          <cell r="Q5573" t="str">
            <v>QUITO</v>
          </cell>
          <cell r="R5573" t="str">
            <v>PICHINCHA</v>
          </cell>
          <cell r="T5573" t="str">
            <v>FLEXTRANS UIO</v>
          </cell>
          <cell r="U5573" t="str">
            <v>FLEXNETUIO_LOCAL</v>
          </cell>
          <cell r="V5573">
            <v>1</v>
          </cell>
          <cell r="W5573">
            <v>1</v>
          </cell>
          <cell r="X5573" t="str">
            <v>FLEXNET ECUADOR - MDELIVERY</v>
          </cell>
          <cell r="Y5573" t="str">
            <v>CALLE 28 DE JUNIO S/N Y GARCIA MORENO ENTRADA LLANO GRANDE</v>
          </cell>
        </row>
        <row r="5574">
          <cell r="A5574" t="str">
            <v>2481884</v>
          </cell>
          <cell r="B5574">
            <v>492138</v>
          </cell>
          <cell r="C5574" t="str">
            <v>2481884</v>
          </cell>
          <cell r="D5574" t="str">
            <v>MDELIVERY</v>
          </cell>
          <cell r="E5574" t="str">
            <v>DESPACHO</v>
          </cell>
          <cell r="F5574" t="str">
            <v>NORMAL</v>
          </cell>
          <cell r="G5574" t="str">
            <v>031080002481884</v>
          </cell>
          <cell r="H5574">
            <v>44932</v>
          </cell>
          <cell r="I5574" t="str">
            <v>ENTREGADO</v>
          </cell>
          <cell r="J5574">
            <v>44935</v>
          </cell>
          <cell r="K5574" t="str">
            <v xml:space="preserve">Marisol Martinez_FORTIUS S A </v>
          </cell>
          <cell r="L5574" t="str">
            <v>LOTIZACION LAS BRISAS MANZANA D11 SOLAR6</v>
          </cell>
          <cell r="M5574" t="str">
            <v>1791151135001</v>
          </cell>
          <cell r="N5574" t="str">
            <v>0995398882</v>
          </cell>
          <cell r="O5574" t="str">
            <v/>
          </cell>
          <cell r="P5574" t="str">
            <v>DURAN</v>
          </cell>
          <cell r="Q5574" t="str">
            <v>DURAN</v>
          </cell>
          <cell r="R5574" t="str">
            <v>GUAYAS</v>
          </cell>
          <cell r="T5574" t="str">
            <v>TRAMACO</v>
          </cell>
          <cell r="U5574" t="str">
            <v>FLEXNETUIO_GYE</v>
          </cell>
          <cell r="V5574">
            <v>1</v>
          </cell>
          <cell r="W5574">
            <v>1</v>
          </cell>
          <cell r="X5574" t="str">
            <v>FLEXNET ECUADOR - MDELIVERY</v>
          </cell>
          <cell r="Y5574" t="str">
            <v>CALLE 28 DE JUNIO S/N Y GARCIA MORENO ENTRADA LLANO GRANDE</v>
          </cell>
        </row>
        <row r="5575">
          <cell r="A5575" t="str">
            <v>2481885</v>
          </cell>
          <cell r="B5575">
            <v>492139</v>
          </cell>
          <cell r="C5575" t="str">
            <v>2481885</v>
          </cell>
          <cell r="D5575" t="str">
            <v>MDELIVERY</v>
          </cell>
          <cell r="E5575" t="str">
            <v>DESPACHO</v>
          </cell>
          <cell r="F5575" t="str">
            <v>NORMAL</v>
          </cell>
          <cell r="G5575" t="str">
            <v>031080002481885</v>
          </cell>
          <cell r="H5575">
            <v>44932</v>
          </cell>
          <cell r="I5575" t="str">
            <v>ENTREGADO</v>
          </cell>
          <cell r="J5575">
            <v>44935</v>
          </cell>
          <cell r="K5575" t="str">
            <v>ALEX MOLINA_MARIA ESTEFANIA AIZPRUA GOMEZ</v>
          </cell>
          <cell r="L5575" t="str">
            <v>BAQUERIZO MORENO Y LOS CHASQUIS CASA DE DOS PISOS JUNTO A LAVANDERIAS MARYTERE</v>
          </cell>
          <cell r="M5575" t="str">
            <v>2300129448001</v>
          </cell>
          <cell r="N5575" t="str">
            <v>0992928133</v>
          </cell>
          <cell r="O5575" t="str">
            <v/>
          </cell>
          <cell r="P5575" t="str">
            <v>AMBATO</v>
          </cell>
          <cell r="Q5575" t="str">
            <v>AMBATO</v>
          </cell>
          <cell r="R5575" t="str">
            <v>TUNGURAHUA</v>
          </cell>
          <cell r="S5575" t="str">
            <v>AMBATO</v>
          </cell>
          <cell r="T5575" t="str">
            <v>TRAMACO</v>
          </cell>
          <cell r="U5575" t="str">
            <v>FLEXNETUIO_PROVINCIA</v>
          </cell>
          <cell r="V5575">
            <v>1</v>
          </cell>
          <cell r="W5575">
            <v>1</v>
          </cell>
          <cell r="X5575" t="str">
            <v>FLEXNET ECUADOR - MDELIVERY</v>
          </cell>
          <cell r="Y5575" t="str">
            <v>CALLE 28 DE JUNIO S/N Y GARCIA MORENO ENTRADA LLANO GRANDE</v>
          </cell>
        </row>
        <row r="5576">
          <cell r="A5576" t="str">
            <v>2481886</v>
          </cell>
          <cell r="B5576">
            <v>492140</v>
          </cell>
          <cell r="C5576" t="str">
            <v>2481886</v>
          </cell>
          <cell r="D5576" t="str">
            <v>MDELIVERY</v>
          </cell>
          <cell r="E5576" t="str">
            <v>DESPACHO</v>
          </cell>
          <cell r="F5576" t="str">
            <v>NORMAL</v>
          </cell>
          <cell r="G5576" t="str">
            <v>031080002481886</v>
          </cell>
          <cell r="H5576">
            <v>44932</v>
          </cell>
          <cell r="I5576" t="str">
            <v>ENTREGADO</v>
          </cell>
          <cell r="J5576">
            <v>44935</v>
          </cell>
          <cell r="K5576" t="str">
            <v>JAVIER ISRAEL DEFAS GARCIA_JAVIER ISRAEL DEFAS GARCIA</v>
          </cell>
          <cell r="L5576" t="str">
            <v xml:space="preserve"> AV  29 DE MAYO Y LATACUNGA   ALMACENES POINT REFERENCIA FRENTE A ZONA MOVIL </v>
          </cell>
          <cell r="M5576" t="str">
            <v>1722283007001</v>
          </cell>
          <cell r="N5576" t="str">
            <v>0968170760</v>
          </cell>
          <cell r="O5576" t="str">
            <v/>
          </cell>
          <cell r="P5576" t="str">
            <v>SANTO DOMINGO</v>
          </cell>
          <cell r="Q5576" t="str">
            <v>SANTO DOMINGO</v>
          </cell>
          <cell r="R5576" t="str">
            <v>SANTO DOMINGO DE LOS TSACHILAS</v>
          </cell>
          <cell r="T5576" t="str">
            <v>TRAMACO</v>
          </cell>
          <cell r="U5576" t="str">
            <v>FLEXNETUIO_PROVINCIA</v>
          </cell>
          <cell r="V5576">
            <v>1</v>
          </cell>
          <cell r="W5576">
            <v>1</v>
          </cell>
          <cell r="X5576" t="str">
            <v>FLEXNET ECUADOR - MDELIVERY</v>
          </cell>
          <cell r="Y5576" t="str">
            <v>CALLE 28 DE JUNIO S/N Y GARCIA MORENO ENTRADA LLANO GRANDE</v>
          </cell>
        </row>
        <row r="5577">
          <cell r="A5577" t="str">
            <v>2481887</v>
          </cell>
          <cell r="B5577">
            <v>492141</v>
          </cell>
          <cell r="C5577" t="str">
            <v>2481887</v>
          </cell>
          <cell r="D5577" t="str">
            <v>MDELIVERY</v>
          </cell>
          <cell r="E5577" t="str">
            <v>DESPACHO</v>
          </cell>
          <cell r="F5577" t="str">
            <v>NORMAL</v>
          </cell>
          <cell r="G5577" t="str">
            <v>FT78300</v>
          </cell>
          <cell r="H5577">
            <v>44932</v>
          </cell>
          <cell r="I5577" t="str">
            <v>ENTREGADO</v>
          </cell>
          <cell r="J5577">
            <v>44935</v>
          </cell>
          <cell r="K5577" t="str">
            <v xml:space="preserve">Yasmina Prado_KIEME C L </v>
          </cell>
          <cell r="L5577" t="str">
            <v>Sebastian Moreno Oe1 182 y Panamericana Norte Km 6 1 2</v>
          </cell>
          <cell r="M5577" t="str">
            <v>1790885682001</v>
          </cell>
          <cell r="N5577" t="str">
            <v>0997978436</v>
          </cell>
          <cell r="O5577" t="str">
            <v/>
          </cell>
          <cell r="P5577" t="str">
            <v>QUITO</v>
          </cell>
          <cell r="Q5577" t="str">
            <v>QUITO</v>
          </cell>
          <cell r="R5577" t="str">
            <v>PICHINCHA</v>
          </cell>
          <cell r="T5577" t="str">
            <v>FLEXTRANS UIO</v>
          </cell>
          <cell r="U5577" t="str">
            <v>FLEXNETUIO_LOCAL</v>
          </cell>
          <cell r="V5577">
            <v>1</v>
          </cell>
          <cell r="W5577">
            <v>1</v>
          </cell>
          <cell r="X5577" t="str">
            <v>FLEXNET ECUADOR - MDELIVERY</v>
          </cell>
          <cell r="Y5577" t="str">
            <v>CALLE 28 DE JUNIO S/N Y GARCIA MORENO ENTRADA LLANO GRANDE</v>
          </cell>
        </row>
        <row r="5578">
          <cell r="A5578" t="str">
            <v>2481892</v>
          </cell>
          <cell r="B5578">
            <v>492142</v>
          </cell>
          <cell r="C5578" t="str">
            <v>2481892</v>
          </cell>
          <cell r="D5578" t="str">
            <v>MDELIVERY</v>
          </cell>
          <cell r="E5578" t="str">
            <v>DESPACHO</v>
          </cell>
          <cell r="F5578" t="str">
            <v>NORMAL</v>
          </cell>
          <cell r="G5578" t="str">
            <v>FT78295</v>
          </cell>
          <cell r="H5578">
            <v>44932</v>
          </cell>
          <cell r="I5578" t="str">
            <v>ENTREGADO</v>
          </cell>
          <cell r="J5578">
            <v>44935</v>
          </cell>
          <cell r="K5578" t="str">
            <v>HUGO NICOLAY PAREDES HIDALGO_HUGO NICOLAY PAREDES HIDALGO</v>
          </cell>
          <cell r="L5578" t="str">
            <v>Vicente cardenas e6 31 y Japon  Empresa TEAN  Oficina frente AL parque de la Condamine</v>
          </cell>
          <cell r="M5578" t="str">
            <v>1716478480001</v>
          </cell>
          <cell r="N5578" t="str">
            <v>0992602578</v>
          </cell>
          <cell r="O5578" t="str">
            <v/>
          </cell>
          <cell r="P5578" t="str">
            <v>QUITO</v>
          </cell>
          <cell r="Q5578" t="str">
            <v>QUITO</v>
          </cell>
          <cell r="R5578" t="str">
            <v>PICHINCHA</v>
          </cell>
          <cell r="T5578" t="str">
            <v>FLEXTRANS UIO</v>
          </cell>
          <cell r="U5578" t="str">
            <v>FLEXNETUIO_LOCAL</v>
          </cell>
          <cell r="V5578">
            <v>1</v>
          </cell>
          <cell r="W5578">
            <v>1</v>
          </cell>
          <cell r="X5578" t="str">
            <v>FLEXNET ECUADOR - MDELIVERY</v>
          </cell>
          <cell r="Y5578" t="str">
            <v>CALLE 28 DE JUNIO S/N Y GARCIA MORENO ENTRADA LLANO GRANDE</v>
          </cell>
        </row>
        <row r="5579">
          <cell r="A5579" t="str">
            <v>2481893</v>
          </cell>
          <cell r="B5579">
            <v>492143</v>
          </cell>
          <cell r="C5579" t="str">
            <v>2481893</v>
          </cell>
          <cell r="D5579" t="str">
            <v>MDELIVERY</v>
          </cell>
          <cell r="E5579" t="str">
            <v>DESPACHO</v>
          </cell>
          <cell r="F5579" t="str">
            <v>NORMAL</v>
          </cell>
          <cell r="G5579" t="str">
            <v>FT78257</v>
          </cell>
          <cell r="H5579">
            <v>44932</v>
          </cell>
          <cell r="I5579" t="str">
            <v>ENTREGADO</v>
          </cell>
          <cell r="J5579">
            <v>44935</v>
          </cell>
          <cell r="K5579" t="str">
            <v>NICOLE JOHANNA AL ALAM RABIE_NICOLE JOHANNA AL ALAM RABIE</v>
          </cell>
          <cell r="L5579" t="str">
            <v>GUAYAQUIL KILOMETRO 13 Y MEDIO VIA A LA COSTA URB TERRA NOSTRA ETAPA TARRAGONA MZAN 1721VILLA 32</v>
          </cell>
          <cell r="M5579" t="str">
            <v>0921501599001</v>
          </cell>
          <cell r="N5579" t="str">
            <v>0985688598/0993296549</v>
          </cell>
          <cell r="O5579" t="str">
            <v/>
          </cell>
          <cell r="P5579" t="str">
            <v>GUAYAQUIL</v>
          </cell>
          <cell r="Q5579" t="str">
            <v>GUAYAQUIL</v>
          </cell>
          <cell r="R5579" t="str">
            <v>GUAYAS</v>
          </cell>
          <cell r="T5579" t="str">
            <v>ITSACOURIER</v>
          </cell>
          <cell r="U5579" t="str">
            <v>FLEXNETUIO_GYE</v>
          </cell>
          <cell r="V5579">
            <v>1</v>
          </cell>
          <cell r="W5579">
            <v>1</v>
          </cell>
          <cell r="X5579" t="str">
            <v>FLEXNET ECUADOR - MDELIVERY</v>
          </cell>
          <cell r="Y5579" t="str">
            <v>CALLE 28 DE JUNIO S/N Y GARCIA MORENO ENTRADA LLANO GRANDE</v>
          </cell>
        </row>
        <row r="5580">
          <cell r="A5580" t="str">
            <v>2481894</v>
          </cell>
          <cell r="B5580">
            <v>492144</v>
          </cell>
          <cell r="C5580" t="str">
            <v>2481894</v>
          </cell>
          <cell r="D5580" t="str">
            <v>MDELIVERY</v>
          </cell>
          <cell r="E5580" t="str">
            <v>DESPACHO</v>
          </cell>
          <cell r="F5580" t="str">
            <v>NORMAL</v>
          </cell>
          <cell r="G5580" t="str">
            <v>FT78310</v>
          </cell>
          <cell r="H5580">
            <v>44932</v>
          </cell>
          <cell r="I5580" t="str">
            <v>ENTREGADO</v>
          </cell>
          <cell r="J5580">
            <v>44935</v>
          </cell>
          <cell r="K5580" t="str">
            <v>VANESSA ALVEAR_ECUAPRIMAS C  LTDA  AGENCIA ASESORA PRODUCTORA DE</v>
          </cell>
          <cell r="L5580" t="str">
            <v>AV  NACIONES UNIDAS E3 39 Y AMAZONAS ED  LA PREVISORA TORRE A PISO 2 OFICINA 202</v>
          </cell>
          <cell r="M5580" t="str">
            <v>0991267107001</v>
          </cell>
          <cell r="N5580" t="str">
            <v>0959565526</v>
          </cell>
          <cell r="O5580" t="str">
            <v/>
          </cell>
          <cell r="P5580" t="str">
            <v>QUITO</v>
          </cell>
          <cell r="Q5580" t="str">
            <v>QUITO</v>
          </cell>
          <cell r="R5580" t="str">
            <v>PICHINCHA</v>
          </cell>
          <cell r="T5580" t="str">
            <v>FLEXTRANS UIO</v>
          </cell>
          <cell r="U5580" t="str">
            <v>FLEXNETUIO_LOCAL</v>
          </cell>
          <cell r="V5580">
            <v>1</v>
          </cell>
          <cell r="W5580">
            <v>1</v>
          </cell>
          <cell r="X5580" t="str">
            <v>FLEXNET ECUADOR - MDELIVERY</v>
          </cell>
          <cell r="Y5580" t="str">
            <v>CALLE 28 DE JUNIO S/N Y GARCIA MORENO ENTRADA LLANO GRANDE</v>
          </cell>
        </row>
        <row r="5581">
          <cell r="A5581" t="str">
            <v>2481895</v>
          </cell>
          <cell r="B5581">
            <v>492145</v>
          </cell>
          <cell r="C5581" t="str">
            <v>2481895</v>
          </cell>
          <cell r="D5581" t="str">
            <v>MDELIVERY</v>
          </cell>
          <cell r="E5581" t="str">
            <v>DESPACHO</v>
          </cell>
          <cell r="F5581" t="str">
            <v>NORMAL</v>
          </cell>
          <cell r="G5581" t="str">
            <v>FT78316</v>
          </cell>
          <cell r="H5581">
            <v>44932</v>
          </cell>
          <cell r="I5581" t="str">
            <v>ENTREGADO</v>
          </cell>
          <cell r="J5581">
            <v>44935</v>
          </cell>
          <cell r="K5581" t="str">
            <v>Diana Camuendo  Wilson Vacas_ASOCIACIoN DE EMPLEADOS DE LA FUNCIoN LEGISLATIVA</v>
          </cell>
          <cell r="L5581" t="str">
            <v>En la calle Luis Saa N14 122 y Piedrahita  diagonal a la entrada de la asamblea Nacional  frente a la guarderia Carolina Teran</v>
          </cell>
          <cell r="M5581" t="str">
            <v>1791342100001</v>
          </cell>
          <cell r="N5581" t="str">
            <v>0998783840 / 0988090241</v>
          </cell>
          <cell r="O5581" t="str">
            <v/>
          </cell>
          <cell r="P5581" t="str">
            <v>QUITO</v>
          </cell>
          <cell r="Q5581" t="str">
            <v>QUITO</v>
          </cell>
          <cell r="R5581" t="str">
            <v>PICHINCHA</v>
          </cell>
          <cell r="T5581" t="str">
            <v>FLEXTRANS UIO</v>
          </cell>
          <cell r="U5581" t="str">
            <v>FLEXNETUIO_LOCAL</v>
          </cell>
          <cell r="V5581">
            <v>1</v>
          </cell>
          <cell r="W5581">
            <v>1</v>
          </cell>
          <cell r="X5581" t="str">
            <v>FLEXNET ECUADOR - MDELIVERY</v>
          </cell>
          <cell r="Y5581" t="str">
            <v>CALLE 28 DE JUNIO S/N Y GARCIA MORENO ENTRADA LLANO GRANDE</v>
          </cell>
        </row>
        <row r="5582">
          <cell r="A5582" t="str">
            <v>98809433</v>
          </cell>
          <cell r="B5582">
            <v>492128</v>
          </cell>
          <cell r="C5582" t="str">
            <v>98809433</v>
          </cell>
          <cell r="D5582" t="str">
            <v>HYCITE</v>
          </cell>
          <cell r="E5582" t="str">
            <v>DESPACHO</v>
          </cell>
          <cell r="F5582" t="str">
            <v>NORMAL</v>
          </cell>
          <cell r="G5582" t="str">
            <v>031002004159889</v>
          </cell>
          <cell r="H5582">
            <v>44932</v>
          </cell>
          <cell r="I5582" t="str">
            <v>ENTREGADO</v>
          </cell>
          <cell r="J5582">
            <v>44936</v>
          </cell>
          <cell r="K5582" t="str">
            <v>GUILLERMO PEPPER</v>
          </cell>
          <cell r="L5582" t="str">
            <v>LEONIDAS PLAZA Y VICTOR EMILIO ESTRADA EDIFICIO MAYULI ESQUINERO MILAGRO MILAGRO 091701 GUAYAS</v>
          </cell>
          <cell r="M5582" t="str">
            <v/>
          </cell>
          <cell r="N5582" t="str">
            <v>0986224643</v>
          </cell>
          <cell r="O5582" t="str">
            <v>0986224643</v>
          </cell>
          <cell r="P5582" t="str">
            <v>091701</v>
          </cell>
          <cell r="Q5582" t="str">
            <v>MILAGRO</v>
          </cell>
          <cell r="R5582" t="str">
            <v>GUAYAS</v>
          </cell>
          <cell r="S5582" t="str">
            <v>MILAGRO</v>
          </cell>
          <cell r="T5582" t="str">
            <v>TRAMACO</v>
          </cell>
          <cell r="U5582" t="str">
            <v>FLEXNETUIO_PROVINCIA</v>
          </cell>
          <cell r="V5582">
            <v>1</v>
          </cell>
          <cell r="W5582">
            <v>0.6</v>
          </cell>
          <cell r="X5582" t="str">
            <v>HYCITE QUITO</v>
          </cell>
          <cell r="Y5582" t="str">
            <v>FLEX NET CALLE 28 DE JUNIO S/N Y GARCIA MORENO ENTRADA LLANO GRANDE</v>
          </cell>
        </row>
        <row r="5583">
          <cell r="A5583" t="str">
            <v>98712220</v>
          </cell>
          <cell r="B5583">
            <v>492108</v>
          </cell>
          <cell r="C5583" t="str">
            <v>98712220</v>
          </cell>
          <cell r="D5583" t="str">
            <v>HYCITE</v>
          </cell>
          <cell r="E5583" t="str">
            <v>DESPACHO</v>
          </cell>
          <cell r="F5583" t="str">
            <v>NORMAL</v>
          </cell>
          <cell r="G5583" t="str">
            <v>TF4293</v>
          </cell>
          <cell r="H5583">
            <v>44932</v>
          </cell>
          <cell r="I5583" t="str">
            <v>ENTREGADO</v>
          </cell>
          <cell r="J5583">
            <v>44935</v>
          </cell>
          <cell r="K5583" t="str">
            <v>MARIA ROCHE</v>
          </cell>
          <cell r="L5583" t="str">
            <v>CONJUNTO RESIDENCIAL SAN NICOLAS SANTA CECILIA MZ 12 SOLAR 1 GUAYAQUIL TARQUI 090902 GUAYAS</v>
          </cell>
          <cell r="N5583" t="str">
            <v>0994430621</v>
          </cell>
          <cell r="O5583" t="str">
            <v>0994430621</v>
          </cell>
          <cell r="P5583" t="str">
            <v>090902</v>
          </cell>
          <cell r="Q5583" t="str">
            <v>GUAYAQUIL</v>
          </cell>
          <cell r="R5583" t="str">
            <v>GUAYAS</v>
          </cell>
          <cell r="S5583" t="str">
            <v>GUAYAQUIL</v>
          </cell>
          <cell r="T5583" t="str">
            <v>FLEXTRANS GYE</v>
          </cell>
          <cell r="U5583" t="str">
            <v>FLEXNETUIO_GYE</v>
          </cell>
          <cell r="V5583">
            <v>2</v>
          </cell>
          <cell r="W5583">
            <v>19.600000000000001</v>
          </cell>
          <cell r="X5583" t="str">
            <v>HYCITE QUITO</v>
          </cell>
          <cell r="Y5583" t="str">
            <v>FLEX NET CALLE 28 DE JUNIO S/N Y GARCIA MORENO ENTRADA LLANO GRANDE</v>
          </cell>
        </row>
        <row r="5584">
          <cell r="A5584" t="str">
            <v>98763850</v>
          </cell>
          <cell r="B5584">
            <v>492109</v>
          </cell>
          <cell r="C5584" t="str">
            <v>98763850</v>
          </cell>
          <cell r="D5584" t="str">
            <v>HYCITE</v>
          </cell>
          <cell r="E5584" t="str">
            <v>DESPACHO</v>
          </cell>
          <cell r="F5584" t="str">
            <v>NORMAL</v>
          </cell>
          <cell r="G5584" t="str">
            <v>TFQ4279</v>
          </cell>
          <cell r="H5584">
            <v>44932</v>
          </cell>
          <cell r="I5584" t="str">
            <v>ENTREGADO</v>
          </cell>
          <cell r="J5584">
            <v>44935</v>
          </cell>
          <cell r="K5584" t="str">
            <v>JENNY GUSQUI</v>
          </cell>
          <cell r="L5584" t="str">
            <v>RIO COFANES 328 Y BARTOLOME DE SEGOVIA ED ROYAL PRESTIGE RUMINAHUI//EL TRIANGULO SAN GABRIEL 170501 PICHINCHA</v>
          </cell>
          <cell r="M5584" t="str">
            <v/>
          </cell>
          <cell r="N5584" t="str">
            <v>0987862890</v>
          </cell>
          <cell r="O5584" t="str">
            <v>0987862890</v>
          </cell>
          <cell r="P5584" t="str">
            <v>170501</v>
          </cell>
          <cell r="Q5584" t="str">
            <v>QUITO</v>
          </cell>
          <cell r="R5584" t="str">
            <v>PICHINCHA</v>
          </cell>
          <cell r="S5584" t="str">
            <v>QUITO</v>
          </cell>
          <cell r="T5584" t="str">
            <v>FLEXTRANS UIO</v>
          </cell>
          <cell r="U5584" t="str">
            <v>FLEXNETUIO_LOCAL</v>
          </cell>
          <cell r="V5584">
            <v>1</v>
          </cell>
          <cell r="W5584">
            <v>10.4</v>
          </cell>
          <cell r="X5584" t="str">
            <v>HYCITE QUITO</v>
          </cell>
          <cell r="Y5584" t="str">
            <v>FLEX NET CALLE 28 DE JUNIO S/N Y GARCIA MORENO ENTRADA LLANO GRANDE</v>
          </cell>
        </row>
        <row r="5585">
          <cell r="A5585" t="str">
            <v>98779481</v>
          </cell>
          <cell r="B5585">
            <v>492110</v>
          </cell>
          <cell r="C5585" t="str">
            <v>98779481</v>
          </cell>
          <cell r="D5585" t="str">
            <v>HYCITE</v>
          </cell>
          <cell r="E5585" t="str">
            <v>DESPACHO</v>
          </cell>
          <cell r="F5585" t="str">
            <v>NORMAL</v>
          </cell>
          <cell r="G5585" t="str">
            <v>TFQ4280</v>
          </cell>
          <cell r="H5585">
            <v>44932</v>
          </cell>
          <cell r="I5585" t="str">
            <v>ENTREGADO</v>
          </cell>
          <cell r="J5585">
            <v>44935</v>
          </cell>
          <cell r="K5585" t="str">
            <v>JANETH PRADO</v>
          </cell>
          <cell r="L5585" t="str">
            <v>SEQUIA Y COFANES ATRAS DE GASOLINERA TERPEL QUITO//JIPIJAPA JIPIJAPA 170303 PICHINCHA</v>
          </cell>
          <cell r="M5585" t="str">
            <v/>
          </cell>
          <cell r="N5585" t="str">
            <v>0958820614</v>
          </cell>
          <cell r="O5585" t="str">
            <v>0958820614</v>
          </cell>
          <cell r="P5585" t="str">
            <v>170303</v>
          </cell>
          <cell r="Q5585" t="str">
            <v>QUITO</v>
          </cell>
          <cell r="R5585" t="str">
            <v>PICHINCHA</v>
          </cell>
          <cell r="S5585" t="str">
            <v>QUITO</v>
          </cell>
          <cell r="T5585" t="str">
            <v>FLEXTRANS UIO</v>
          </cell>
          <cell r="U5585" t="str">
            <v>FLEXNETUIO_LOCAL</v>
          </cell>
          <cell r="V5585">
            <v>1</v>
          </cell>
          <cell r="W5585">
            <v>10.8</v>
          </cell>
          <cell r="X5585" t="str">
            <v>HYCITE QUITO</v>
          </cell>
          <cell r="Y5585" t="str">
            <v>FLEX NET CALLE 28 DE JUNIO S/N Y GARCIA MORENO ENTRADA LLANO GRANDE</v>
          </cell>
        </row>
        <row r="5586">
          <cell r="A5586" t="str">
            <v>98780693</v>
          </cell>
          <cell r="B5586">
            <v>492111</v>
          </cell>
          <cell r="C5586" t="str">
            <v>98780693</v>
          </cell>
          <cell r="D5586" t="str">
            <v>HYCITE</v>
          </cell>
          <cell r="E5586" t="str">
            <v>DESPACHO</v>
          </cell>
          <cell r="F5586" t="str">
            <v>NORMAL</v>
          </cell>
          <cell r="G5586" t="str">
            <v>031002004159884</v>
          </cell>
          <cell r="H5586">
            <v>44932</v>
          </cell>
          <cell r="I5586" t="str">
            <v>ENTREGADO</v>
          </cell>
          <cell r="J5586">
            <v>44935</v>
          </cell>
          <cell r="K5586" t="str">
            <v>MARCO A MORENO MORM</v>
          </cell>
          <cell r="L5586" t="str">
            <v>AV 11 DE NOVIEMBRE Y AV CANONIGO RAMOS 13 DE ABRIL  RIOBAMBA 060106 CHIMBORAZO</v>
          </cell>
          <cell r="M5586" t="str">
            <v/>
          </cell>
          <cell r="N5586" t="str">
            <v>0984728520 / 932398230</v>
          </cell>
          <cell r="O5586" t="str">
            <v>0984728520 / 932398230</v>
          </cell>
          <cell r="P5586" t="str">
            <v>060106</v>
          </cell>
          <cell r="Q5586" t="str">
            <v>RIOBAMBA</v>
          </cell>
          <cell r="R5586" t="str">
            <v>CHIMBORAZO</v>
          </cell>
          <cell r="S5586" t="str">
            <v>RIOBAMBA</v>
          </cell>
          <cell r="T5586" t="str">
            <v>TRAMACO</v>
          </cell>
          <cell r="U5586" t="str">
            <v>FLEXNETUIO_PROVINCIA</v>
          </cell>
          <cell r="V5586">
            <v>1</v>
          </cell>
          <cell r="W5586">
            <v>2.04</v>
          </cell>
          <cell r="X5586" t="str">
            <v>HYCITE QUITO</v>
          </cell>
          <cell r="Y5586" t="str">
            <v>FLEX NET CALLE 28 DE JUNIO S/N Y GARCIA MORENO ENTRADA LLANO GRANDE</v>
          </cell>
        </row>
        <row r="5587">
          <cell r="A5587" t="str">
            <v>98788587</v>
          </cell>
          <cell r="B5587">
            <v>492112</v>
          </cell>
          <cell r="C5587" t="str">
            <v>98788587</v>
          </cell>
          <cell r="D5587" t="str">
            <v>HYCITE</v>
          </cell>
          <cell r="E5587" t="str">
            <v>DESPACHO</v>
          </cell>
          <cell r="F5587" t="str">
            <v>NORMAL</v>
          </cell>
          <cell r="G5587" t="str">
            <v>TFQ4281</v>
          </cell>
          <cell r="H5587">
            <v>44932</v>
          </cell>
          <cell r="I5587" t="str">
            <v>ENTREGADO</v>
          </cell>
          <cell r="J5587">
            <v>44935</v>
          </cell>
          <cell r="K5587" t="str">
            <v>JOHN VILLAGOMEZ</v>
          </cell>
          <cell r="L5587" t="str">
            <v>OE11C S16-43 Y TOCA TRES CUADRAS ANTES COLEGIO JORGE LEAZA QUITO // MENA 2 LA MENA 170607 PICHINCHA</v>
          </cell>
          <cell r="M5587" t="str">
            <v/>
          </cell>
          <cell r="N5587" t="str">
            <v>0979840262</v>
          </cell>
          <cell r="O5587" t="str">
            <v>0979840262</v>
          </cell>
          <cell r="P5587" t="str">
            <v>170607</v>
          </cell>
          <cell r="Q5587" t="str">
            <v>QUITO</v>
          </cell>
          <cell r="R5587" t="str">
            <v>PICHINCHA</v>
          </cell>
          <cell r="S5587" t="str">
            <v>QUITO</v>
          </cell>
          <cell r="T5587" t="str">
            <v>FLEXTRANS UIO</v>
          </cell>
          <cell r="U5587" t="str">
            <v>FLEXNETUIO_LOCAL</v>
          </cell>
          <cell r="V5587">
            <v>1</v>
          </cell>
          <cell r="W5587">
            <v>12.1</v>
          </cell>
          <cell r="X5587" t="str">
            <v>HYCITE QUITO</v>
          </cell>
          <cell r="Y5587" t="str">
            <v>FLEX NET CALLE 28 DE JUNIO S/N Y GARCIA MORENO ENTRADA LLANO GRANDE</v>
          </cell>
        </row>
        <row r="5588">
          <cell r="A5588" t="str">
            <v>98788804</v>
          </cell>
          <cell r="B5588">
            <v>492113</v>
          </cell>
          <cell r="C5588" t="str">
            <v>98788804</v>
          </cell>
          <cell r="D5588" t="str">
            <v>HYCITE</v>
          </cell>
          <cell r="E5588" t="str">
            <v>DESPACHO</v>
          </cell>
          <cell r="F5588" t="str">
            <v>NORMAL</v>
          </cell>
          <cell r="G5588" t="str">
            <v>031002004159885</v>
          </cell>
          <cell r="H5588">
            <v>44932</v>
          </cell>
          <cell r="I5588" t="str">
            <v>ENTREGADO</v>
          </cell>
          <cell r="J5588">
            <v>44935</v>
          </cell>
          <cell r="K5588" t="str">
            <v>FRANCO LALANGUI</v>
          </cell>
          <cell r="L5588" t="str">
            <v>BERNARDO VALDIVIESO Y QUITO 191-38 LOJA  LOJA 110108 LOJA</v>
          </cell>
          <cell r="M5588" t="str">
            <v/>
          </cell>
          <cell r="N5588" t="str">
            <v>0960552894</v>
          </cell>
          <cell r="O5588" t="str">
            <v>0960552894</v>
          </cell>
          <cell r="P5588" t="str">
            <v>110108</v>
          </cell>
          <cell r="Q5588" t="str">
            <v>LOJA</v>
          </cell>
          <cell r="R5588" t="str">
            <v>LOJA</v>
          </cell>
          <cell r="S5588" t="str">
            <v>LOJA</v>
          </cell>
          <cell r="T5588" t="str">
            <v>TRAMACO</v>
          </cell>
          <cell r="U5588" t="str">
            <v>FLEXNETUIO_PROVINCIA</v>
          </cell>
          <cell r="V5588">
            <v>1</v>
          </cell>
          <cell r="W5588">
            <v>10.4</v>
          </cell>
          <cell r="X5588" t="str">
            <v>HYCITE QUITO</v>
          </cell>
          <cell r="Y5588" t="str">
            <v>FLEX NET CALLE 28 DE JUNIO S/N Y GARCIA MORENO ENTRADA LLANO GRANDE</v>
          </cell>
        </row>
        <row r="5589">
          <cell r="A5589" t="str">
            <v>98792746</v>
          </cell>
          <cell r="B5589">
            <v>492114</v>
          </cell>
          <cell r="C5589" t="str">
            <v>98792746</v>
          </cell>
          <cell r="D5589" t="str">
            <v>HYCITE</v>
          </cell>
          <cell r="E5589" t="str">
            <v>DESPACHO</v>
          </cell>
          <cell r="F5589" t="str">
            <v>NORMAL</v>
          </cell>
          <cell r="G5589" t="str">
            <v>031002004159886</v>
          </cell>
          <cell r="H5589">
            <v>44932</v>
          </cell>
          <cell r="I5589" t="str">
            <v>ENTREGADO</v>
          </cell>
          <cell r="J5589">
            <v>44935</v>
          </cell>
          <cell r="K5589" t="str">
            <v>GENESIS VALENCIA</v>
          </cell>
          <cell r="L5589" t="str">
            <v>CDLA LOS BOSQUES CALLE MARIANITA LEON DE BOLANOS PORTOVIEJO ** LOS BOSQUES 18 DE OCTUBRE 130102 MANABI</v>
          </cell>
          <cell r="M5589" t="str">
            <v/>
          </cell>
          <cell r="N5589" t="str">
            <v>0995761465</v>
          </cell>
          <cell r="O5589" t="str">
            <v>0995761465</v>
          </cell>
          <cell r="P5589" t="str">
            <v>130102</v>
          </cell>
          <cell r="Q5589" t="str">
            <v>PORTOVIEJO</v>
          </cell>
          <cell r="R5589" t="str">
            <v>MANABI</v>
          </cell>
          <cell r="S5589" t="str">
            <v>PORTOVIEJO</v>
          </cell>
          <cell r="T5589" t="str">
            <v>TRAMACO</v>
          </cell>
          <cell r="U5589" t="str">
            <v>FLEXNETUIO_PROVINCIA</v>
          </cell>
          <cell r="V5589">
            <v>1</v>
          </cell>
          <cell r="W5589">
            <v>9.9</v>
          </cell>
          <cell r="X5589" t="str">
            <v>HYCITE QUITO</v>
          </cell>
          <cell r="Y5589" t="str">
            <v>FLEX NET CALLE 28 DE JUNIO S/N Y GARCIA MORENO ENTRADA LLANO GRANDE</v>
          </cell>
        </row>
        <row r="5590">
          <cell r="A5590" t="str">
            <v>98800232</v>
          </cell>
          <cell r="B5590">
            <v>492115</v>
          </cell>
          <cell r="C5590" t="str">
            <v>98800232</v>
          </cell>
          <cell r="D5590" t="str">
            <v>HYCITE</v>
          </cell>
          <cell r="E5590" t="str">
            <v>DESPACHO</v>
          </cell>
          <cell r="F5590" t="str">
            <v>NORMAL</v>
          </cell>
          <cell r="G5590" t="str">
            <v>031002004159887</v>
          </cell>
          <cell r="H5590">
            <v>44932</v>
          </cell>
          <cell r="I5590" t="str">
            <v>ENTREGADO</v>
          </cell>
          <cell r="J5590">
            <v>44935</v>
          </cell>
          <cell r="K5590" t="str">
            <v>NORMA ALEXANDRA VILLACIS CARRASCO(S</v>
          </cell>
          <cell r="L5590" t="str">
            <v>CIUDADELA SAN CAYETANO CALLE DUCHICELA CASA #03333 AMBATO HUACHI CHICO 180201 TUNGURAHUA</v>
          </cell>
          <cell r="M5590" t="str">
            <v/>
          </cell>
          <cell r="N5590" t="str">
            <v>0992769856 /</v>
          </cell>
          <cell r="O5590" t="str">
            <v>0992769856 /</v>
          </cell>
          <cell r="P5590" t="str">
            <v>180201</v>
          </cell>
          <cell r="Q5590" t="str">
            <v>AMBATO</v>
          </cell>
          <cell r="R5590" t="str">
            <v>TUNGURAHUA</v>
          </cell>
          <cell r="S5590" t="str">
            <v>AMBATO</v>
          </cell>
          <cell r="T5590" t="str">
            <v>TRAMACO</v>
          </cell>
          <cell r="U5590" t="str">
            <v>FLEXNETUIO_PROVINCIA</v>
          </cell>
          <cell r="V5590">
            <v>1</v>
          </cell>
          <cell r="W5590">
            <v>5.5</v>
          </cell>
          <cell r="X5590" t="str">
            <v>HYCITE QUITO</v>
          </cell>
          <cell r="Y5590" t="str">
            <v>FLEX NET CALLE 28 DE JUNIO S/N Y GARCIA MORENO ENTRADA LLANO GRANDE</v>
          </cell>
        </row>
        <row r="5591">
          <cell r="A5591" t="str">
            <v>98800302</v>
          </cell>
          <cell r="B5591">
            <v>492116</v>
          </cell>
          <cell r="C5591" t="str">
            <v>98800302</v>
          </cell>
          <cell r="D5591" t="str">
            <v>HYCITE</v>
          </cell>
          <cell r="E5591" t="str">
            <v>DESPACHO</v>
          </cell>
          <cell r="F5591" t="str">
            <v>NORMAL</v>
          </cell>
          <cell r="G5591" t="str">
            <v>031002004159888</v>
          </cell>
          <cell r="H5591">
            <v>44932</v>
          </cell>
          <cell r="I5591" t="str">
            <v>ENTREGADO</v>
          </cell>
          <cell r="J5591">
            <v>44933</v>
          </cell>
          <cell r="K5591" t="str">
            <v> FAUSTO MARCELO GUERRERO (S)</v>
          </cell>
          <cell r="L5591" t="str">
            <v>CALLE PICHINCHA S/N Y AV LUIS LEORO FRANCO ANTONIO ANTE/ BARRIO CENTRAL ATUNTAQUI 100216 IMBABURA</v>
          </cell>
          <cell r="M5591" t="str">
            <v/>
          </cell>
          <cell r="N5591" t="str">
            <v>0994235265 /</v>
          </cell>
          <cell r="O5591" t="str">
            <v>0994235265 /</v>
          </cell>
          <cell r="P5591" t="str">
            <v>100216</v>
          </cell>
          <cell r="Q5591" t="str">
            <v>ANTONIO ANTE</v>
          </cell>
          <cell r="R5591" t="str">
            <v>IMBABURA</v>
          </cell>
          <cell r="S5591" t="str">
            <v>ATUNTAQUI - CIUDADELA GANGOTENA</v>
          </cell>
          <cell r="T5591" t="str">
            <v>TRAMACO</v>
          </cell>
          <cell r="U5591" t="str">
            <v>FLEXNETUIO_PROVINCIA</v>
          </cell>
          <cell r="V5591">
            <v>1</v>
          </cell>
          <cell r="W5591">
            <v>2.1</v>
          </cell>
          <cell r="X5591" t="str">
            <v>HYCITE QUITO</v>
          </cell>
          <cell r="Y5591" t="str">
            <v>FLEX NET CALLE 28 DE JUNIO S/N Y GARCIA MORENO ENTRADA LLANO GRANDE</v>
          </cell>
        </row>
        <row r="5592">
          <cell r="A5592" t="str">
            <v>98800487</v>
          </cell>
          <cell r="B5592">
            <v>492117</v>
          </cell>
          <cell r="C5592" t="str">
            <v>98800487</v>
          </cell>
          <cell r="D5592" t="str">
            <v>HYCITE</v>
          </cell>
          <cell r="E5592" t="str">
            <v>DESPACHO</v>
          </cell>
          <cell r="F5592" t="str">
            <v>NORMAL</v>
          </cell>
          <cell r="G5592" t="str">
            <v>TFQ4282</v>
          </cell>
          <cell r="H5592">
            <v>44932</v>
          </cell>
          <cell r="I5592" t="str">
            <v>ENTREGADO</v>
          </cell>
          <cell r="J5592">
            <v>44935</v>
          </cell>
          <cell r="K5592" t="str">
            <v>HOLGER LARA</v>
          </cell>
          <cell r="L5592" t="str">
            <v>LOS ENCUENTROS 513-260 Y SERVICIO JAPERA SERAPIO JAPERAVI BARRIONCEVO QUITO//SUR SAN BARTOLO 170601 PICHINCHA</v>
          </cell>
          <cell r="M5592" t="str">
            <v/>
          </cell>
          <cell r="N5592" t="str">
            <v>0992765920</v>
          </cell>
          <cell r="O5592" t="str">
            <v>0992765920</v>
          </cell>
          <cell r="P5592" t="str">
            <v>170601</v>
          </cell>
          <cell r="Q5592" t="str">
            <v>QUITO</v>
          </cell>
          <cell r="R5592" t="str">
            <v>PICHINCHA</v>
          </cell>
          <cell r="S5592" t="str">
            <v>QUITO</v>
          </cell>
          <cell r="T5592" t="str">
            <v>FLEXTRANS UIO</v>
          </cell>
          <cell r="U5592" t="str">
            <v>FLEXNETUIO_LOCAL</v>
          </cell>
          <cell r="V5592">
            <v>1</v>
          </cell>
          <cell r="W5592">
            <v>8</v>
          </cell>
          <cell r="X5592" t="str">
            <v>HYCITE QUITO</v>
          </cell>
          <cell r="Y5592" t="str">
            <v>FLEX NET CALLE 28 DE JUNIO S/N Y GARCIA MORENO ENTRADA LLANO GRANDE</v>
          </cell>
        </row>
        <row r="5593">
          <cell r="A5593" t="str">
            <v>98802314</v>
          </cell>
          <cell r="B5593">
            <v>492118</v>
          </cell>
          <cell r="C5593" t="str">
            <v>98802314</v>
          </cell>
          <cell r="D5593" t="str">
            <v>HYCITE</v>
          </cell>
          <cell r="E5593" t="str">
            <v>DESPACHO</v>
          </cell>
          <cell r="F5593" t="str">
            <v>NORMAL</v>
          </cell>
          <cell r="G5593" t="str">
            <v>TFQ4294</v>
          </cell>
          <cell r="H5593">
            <v>44932</v>
          </cell>
          <cell r="I5593" t="str">
            <v>ENTREGADO</v>
          </cell>
          <cell r="J5593">
            <v>44935</v>
          </cell>
          <cell r="K5593" t="str">
            <v>ALEJANDRA MAILA</v>
          </cell>
          <cell r="L5593" t="str">
            <v>SEGOVIA Y COFANES ATRAS GASOLINERA TERPEL QUITO // JIPIJAPA JIPIJAPA 170303 PICHINCHA</v>
          </cell>
          <cell r="N5593" t="str">
            <v>0993142363</v>
          </cell>
          <cell r="O5593" t="str">
            <v>0993142363</v>
          </cell>
          <cell r="P5593" t="str">
            <v>170303</v>
          </cell>
          <cell r="Q5593" t="str">
            <v>QUITO</v>
          </cell>
          <cell r="R5593" t="str">
            <v>PICHINCHA</v>
          </cell>
          <cell r="S5593" t="str">
            <v>QUITO</v>
          </cell>
          <cell r="T5593" t="str">
            <v>FLEXTRANS UIO</v>
          </cell>
          <cell r="U5593" t="str">
            <v>FLEXNETUIO_LOCAL</v>
          </cell>
          <cell r="V5593">
            <v>2</v>
          </cell>
          <cell r="W5593">
            <v>20.2</v>
          </cell>
          <cell r="X5593" t="str">
            <v>HYCITE QUITO</v>
          </cell>
          <cell r="Y5593" t="str">
            <v>FLEX NET CALLE 28 DE JUNIO S/N Y GARCIA MORENO ENTRADA LLANO GRANDE</v>
          </cell>
        </row>
        <row r="5594">
          <cell r="A5594" t="str">
            <v>98807248</v>
          </cell>
          <cell r="B5594">
            <v>492119</v>
          </cell>
          <cell r="C5594" t="str">
            <v>98807248</v>
          </cell>
          <cell r="D5594" t="str">
            <v>HYCITE</v>
          </cell>
          <cell r="E5594" t="str">
            <v>DESPACHO</v>
          </cell>
          <cell r="F5594" t="str">
            <v>NORMAL</v>
          </cell>
          <cell r="G5594" t="str">
            <v>TF4284</v>
          </cell>
          <cell r="H5594">
            <v>44932</v>
          </cell>
          <cell r="I5594" t="str">
            <v>ENTREGADO</v>
          </cell>
          <cell r="J5594">
            <v>44935</v>
          </cell>
          <cell r="K5594" t="str">
            <v>RAUL S IBANEZ</v>
          </cell>
          <cell r="L5594" t="str">
            <v>DALIAS SOLAR 12 10 Y JOSE RODRIGUEZ   GUAYAQUIL 090501 GUAYAS</v>
          </cell>
          <cell r="M5594" t="str">
            <v/>
          </cell>
          <cell r="N5594" t="str">
            <v>0984622967 / 342823585</v>
          </cell>
          <cell r="O5594" t="str">
            <v>0984622967 / 342823585</v>
          </cell>
          <cell r="P5594" t="str">
            <v>090501</v>
          </cell>
          <cell r="Q5594" t="str">
            <v>GUAYAQUIL</v>
          </cell>
          <cell r="R5594" t="str">
            <v>GUAYAS</v>
          </cell>
          <cell r="S5594" t="str">
            <v>GUAYAQUIL</v>
          </cell>
          <cell r="T5594" t="str">
            <v>CARGO UNION</v>
          </cell>
          <cell r="U5594" t="str">
            <v>FLEXNETUIO_GYE</v>
          </cell>
          <cell r="V5594">
            <v>1</v>
          </cell>
          <cell r="W5594">
            <v>3.8</v>
          </cell>
          <cell r="X5594" t="str">
            <v>HYCITE QUITO</v>
          </cell>
          <cell r="Y5594" t="str">
            <v>FLEX NET CALLE 28 DE JUNIO S/N Y GARCIA MORENO ENTRADA LLANO GRANDE</v>
          </cell>
        </row>
        <row r="5595">
          <cell r="A5595" t="str">
            <v>98807725</v>
          </cell>
          <cell r="B5595">
            <v>492120</v>
          </cell>
          <cell r="C5595" t="str">
            <v>98807725</v>
          </cell>
          <cell r="D5595" t="str">
            <v>HYCITE</v>
          </cell>
          <cell r="E5595" t="str">
            <v>DESPACHO</v>
          </cell>
          <cell r="F5595" t="str">
            <v>NORMAL</v>
          </cell>
          <cell r="G5595" t="str">
            <v>TF4285</v>
          </cell>
          <cell r="H5595">
            <v>44932</v>
          </cell>
          <cell r="I5595" t="str">
            <v>ENTREGADO</v>
          </cell>
          <cell r="J5595">
            <v>44935</v>
          </cell>
          <cell r="K5595" t="str">
            <v>JENIFER VINUEZA</v>
          </cell>
          <cell r="L5595" t="str">
            <v>MUCHO LOTE 2 MZA 62 - 14 GUAYAQUIL // NORTE  PASCUALES 090703 GUAYAS</v>
          </cell>
          <cell r="M5595" t="str">
            <v/>
          </cell>
          <cell r="N5595" t="str">
            <v>0984428531</v>
          </cell>
          <cell r="O5595" t="str">
            <v>0984428531</v>
          </cell>
          <cell r="P5595" t="str">
            <v>090703</v>
          </cell>
          <cell r="Q5595" t="str">
            <v>GUAYAQUIL</v>
          </cell>
          <cell r="R5595" t="str">
            <v>GUAYAS</v>
          </cell>
          <cell r="S5595" t="str">
            <v>GUAYAQUIL</v>
          </cell>
          <cell r="T5595" t="str">
            <v>CARGO UNION</v>
          </cell>
          <cell r="U5595" t="str">
            <v>FLEXNETUIO_GYE</v>
          </cell>
          <cell r="V5595">
            <v>1</v>
          </cell>
          <cell r="W5595">
            <v>9.6</v>
          </cell>
          <cell r="X5595" t="str">
            <v>HYCITE QUITO</v>
          </cell>
          <cell r="Y5595" t="str">
            <v>FLEX NET CALLE 28 DE JUNIO S/N Y GARCIA MORENO ENTRADA LLANO GRANDE</v>
          </cell>
        </row>
        <row r="5596">
          <cell r="A5596" t="str">
            <v>98808232</v>
          </cell>
          <cell r="B5596">
            <v>492121</v>
          </cell>
          <cell r="C5596" t="str">
            <v>98808232</v>
          </cell>
          <cell r="D5596" t="str">
            <v>HYCITE</v>
          </cell>
          <cell r="E5596" t="str">
            <v>DESPACHO</v>
          </cell>
          <cell r="F5596" t="str">
            <v>NORMAL</v>
          </cell>
          <cell r="G5596" t="str">
            <v>TFQ4286</v>
          </cell>
          <cell r="H5596">
            <v>44932</v>
          </cell>
          <cell r="I5596" t="str">
            <v>ENTREGADO</v>
          </cell>
          <cell r="J5596">
            <v>44937</v>
          </cell>
          <cell r="K5596" t="str">
            <v>SARA ARGOTI</v>
          </cell>
          <cell r="L5596" t="str">
            <v>AV 6 DE DICIEMBRE LIZARDO GARCIA Y FOCH COZ MANUELA QUITO// NORTE LA MARISCAL SUCRE 170523 PICHINCHA</v>
          </cell>
          <cell r="M5596" t="str">
            <v/>
          </cell>
          <cell r="N5596" t="str">
            <v>0996619249</v>
          </cell>
          <cell r="O5596" t="str">
            <v>0996619249</v>
          </cell>
          <cell r="P5596" t="str">
            <v>170523</v>
          </cell>
          <cell r="Q5596" t="str">
            <v>QUITO</v>
          </cell>
          <cell r="R5596" t="str">
            <v>PICHINCHA</v>
          </cell>
          <cell r="S5596" t="str">
            <v>QUITO</v>
          </cell>
          <cell r="T5596" t="str">
            <v>FLEXTRANS UIO</v>
          </cell>
          <cell r="U5596" t="str">
            <v>FLEXNETUIO_LOCAL</v>
          </cell>
          <cell r="V5596">
            <v>1</v>
          </cell>
          <cell r="W5596">
            <v>4.3</v>
          </cell>
          <cell r="X5596" t="str">
            <v>HYCITE QUITO</v>
          </cell>
          <cell r="Y5596" t="str">
            <v>FLEX NET CALLE 28 DE JUNIO S/N Y GARCIA MORENO ENTRADA LLANO GRANDE</v>
          </cell>
        </row>
        <row r="5597">
          <cell r="A5597" t="str">
            <v>98808388</v>
          </cell>
          <cell r="B5597">
            <v>492122</v>
          </cell>
          <cell r="C5597" t="str">
            <v>98808388</v>
          </cell>
          <cell r="D5597" t="str">
            <v>HYCITE</v>
          </cell>
          <cell r="E5597" t="str">
            <v>DESPACHO</v>
          </cell>
          <cell r="F5597" t="str">
            <v>NORMAL</v>
          </cell>
          <cell r="G5597" t="str">
            <v>TFQ4287</v>
          </cell>
          <cell r="H5597">
            <v>44932</v>
          </cell>
          <cell r="I5597" t="str">
            <v>ENTREGADO</v>
          </cell>
          <cell r="J5597">
            <v>44935</v>
          </cell>
          <cell r="K5597" t="str">
            <v>PATRICIA BASTIDAS</v>
          </cell>
          <cell r="L5597" t="str">
            <v>LOS CAMICIOS DE 609 Y LOS CABILDOS AL FRENTE PARQUE PERROS CASA BLANCA QUITO // QUITO TENNIS RUMIPAMBA 170521 PICHINCHA</v>
          </cell>
          <cell r="M5597" t="str">
            <v/>
          </cell>
          <cell r="N5597" t="str">
            <v>0992450945 / 992450943</v>
          </cell>
          <cell r="O5597" t="str">
            <v>0992450945 / 992450943</v>
          </cell>
          <cell r="P5597" t="str">
            <v>170521</v>
          </cell>
          <cell r="Q5597" t="str">
            <v>QUITO</v>
          </cell>
          <cell r="R5597" t="str">
            <v>PICHINCHA</v>
          </cell>
          <cell r="S5597" t="str">
            <v>QUITO</v>
          </cell>
          <cell r="T5597" t="str">
            <v>FLEXTRANS UIO</v>
          </cell>
          <cell r="U5597" t="str">
            <v>FLEXNETUIO_LOCAL</v>
          </cell>
          <cell r="V5597">
            <v>1</v>
          </cell>
          <cell r="W5597">
            <v>6.5</v>
          </cell>
          <cell r="X5597" t="str">
            <v>HYCITE QUITO</v>
          </cell>
          <cell r="Y5597" t="str">
            <v>FLEX NET CALLE 28 DE JUNIO S/N Y GARCIA MORENO ENTRADA LLANO GRANDE</v>
          </cell>
        </row>
        <row r="5598">
          <cell r="A5598" t="str">
            <v>98808776</v>
          </cell>
          <cell r="B5598">
            <v>492123</v>
          </cell>
          <cell r="C5598" t="str">
            <v>98808776</v>
          </cell>
          <cell r="D5598" t="str">
            <v>HYCITE</v>
          </cell>
          <cell r="E5598" t="str">
            <v>DESPACHO</v>
          </cell>
          <cell r="F5598" t="str">
            <v>NORMAL</v>
          </cell>
          <cell r="G5598" t="str">
            <v>TFQ4295</v>
          </cell>
          <cell r="H5598">
            <v>44932</v>
          </cell>
          <cell r="I5598" t="str">
            <v>ENTREGADO</v>
          </cell>
          <cell r="J5598">
            <v>44935</v>
          </cell>
          <cell r="K5598" t="str">
            <v>ROSA CADENA</v>
          </cell>
          <cell r="L5598" t="str">
            <v>SEBASTIAN DE BENALCAZAR Y PIO JARAMILLO CONJUNTO SAMANA IV CASA 1-PARQUE ARMENIA QUITO // LA ARANERICA (170803) CONOCOTO 170803 PICHINCHA</v>
          </cell>
          <cell r="N5598" t="str">
            <v>0983514692</v>
          </cell>
          <cell r="O5598" t="str">
            <v>0983514692</v>
          </cell>
          <cell r="P5598" t="str">
            <v>170803</v>
          </cell>
          <cell r="Q5598" t="str">
            <v>QUITO</v>
          </cell>
          <cell r="R5598" t="str">
            <v>PICHINCHA</v>
          </cell>
          <cell r="S5598" t="str">
            <v>CONOCOTO - SALVADOR CELI</v>
          </cell>
          <cell r="T5598" t="str">
            <v>FLEXTRANS UIO</v>
          </cell>
          <cell r="U5598" t="str">
            <v>FLEXNETUIO_LOCAL</v>
          </cell>
          <cell r="V5598">
            <v>2</v>
          </cell>
          <cell r="W5598">
            <v>12.9</v>
          </cell>
          <cell r="X5598" t="str">
            <v>HYCITE QUITO</v>
          </cell>
          <cell r="Y5598" t="str">
            <v>FLEX NET CALLE 28 DE JUNIO S/N Y GARCIA MORENO ENTRADA LLANO GRANDE</v>
          </cell>
        </row>
        <row r="5599">
          <cell r="A5599" t="str">
            <v>98808948</v>
          </cell>
          <cell r="B5599">
            <v>492124</v>
          </cell>
          <cell r="C5599" t="str">
            <v>98808948</v>
          </cell>
          <cell r="D5599" t="str">
            <v>HYCITE</v>
          </cell>
          <cell r="E5599" t="str">
            <v>DESPACHO</v>
          </cell>
          <cell r="F5599" t="str">
            <v>NORMAL</v>
          </cell>
          <cell r="G5599" t="str">
            <v>TFQ4289</v>
          </cell>
          <cell r="H5599">
            <v>44932</v>
          </cell>
          <cell r="I5599" t="str">
            <v>ENTREGADO</v>
          </cell>
          <cell r="J5599">
            <v>44935</v>
          </cell>
          <cell r="K5599" t="str">
            <v>OSWALDO PASQUEL</v>
          </cell>
          <cell r="L5599" t="str">
            <v>AV EL PARQUIE OE8-91 Y CL A CONJ TERRAZAS DEL BOSQUE QUITO - EL BOSQUE COCHAPAMBA 170132 PICHINCHA</v>
          </cell>
          <cell r="N5599" t="str">
            <v>0995421066 / 999822144</v>
          </cell>
          <cell r="O5599" t="str">
            <v>0995421066 / 999822144</v>
          </cell>
          <cell r="P5599" t="str">
            <v>170208</v>
          </cell>
          <cell r="Q5599" t="str">
            <v>QUITO</v>
          </cell>
          <cell r="R5599" t="str">
            <v>PICHINCHA</v>
          </cell>
          <cell r="S5599" t="str">
            <v>CALDERON (CARAPUNGO)</v>
          </cell>
          <cell r="T5599" t="str">
            <v>FLEXTRANS UIO</v>
          </cell>
          <cell r="U5599" t="str">
            <v>FLEXNETUIO_LOCAL</v>
          </cell>
          <cell r="V5599">
            <v>1</v>
          </cell>
          <cell r="W5599">
            <v>2.1</v>
          </cell>
          <cell r="X5599" t="str">
            <v>HYCITE QUITO</v>
          </cell>
          <cell r="Y5599" t="str">
            <v>FLEX NET CALLE 28 DE JUNIO S/N Y GARCIA MORENO ENTRADA LLANO GRANDE</v>
          </cell>
        </row>
        <row r="5600">
          <cell r="A5600" t="str">
            <v>98809224</v>
          </cell>
          <cell r="B5600">
            <v>492125</v>
          </cell>
          <cell r="C5600" t="str">
            <v>98809224</v>
          </cell>
          <cell r="D5600" t="str">
            <v>HYCITE</v>
          </cell>
          <cell r="E5600" t="str">
            <v>DESPACHO</v>
          </cell>
          <cell r="F5600" t="str">
            <v>NORMAL</v>
          </cell>
          <cell r="G5600" t="str">
            <v>TFQ4290</v>
          </cell>
          <cell r="H5600">
            <v>44932</v>
          </cell>
          <cell r="I5600" t="str">
            <v>ENTREGADO</v>
          </cell>
          <cell r="J5600">
            <v>44935</v>
          </cell>
          <cell r="K5600" t="str">
            <v>LUISA RIOFRIO</v>
          </cell>
          <cell r="L5600" t="str">
            <v>CALLE B N48 180 Y CALLE TERCERA QUITO  COCHAPAMBA 170528 PICHINCHA</v>
          </cell>
          <cell r="M5600" t="str">
            <v/>
          </cell>
          <cell r="N5600" t="str">
            <v>0989987571 / 023036672</v>
          </cell>
          <cell r="O5600" t="str">
            <v>0989987571 / 023036672</v>
          </cell>
          <cell r="P5600" t="str">
            <v>170528</v>
          </cell>
          <cell r="Q5600" t="str">
            <v>QUITO</v>
          </cell>
          <cell r="R5600" t="str">
            <v>PICHINCHA</v>
          </cell>
          <cell r="S5600" t="str">
            <v>QUITO</v>
          </cell>
          <cell r="T5600" t="str">
            <v>FLEXTRANS UIO</v>
          </cell>
          <cell r="U5600" t="str">
            <v>FLEXNETUIO_LOCAL</v>
          </cell>
          <cell r="V5600">
            <v>1</v>
          </cell>
          <cell r="W5600">
            <v>6.8</v>
          </cell>
          <cell r="X5600" t="str">
            <v>HYCITE QUITO</v>
          </cell>
          <cell r="Y5600" t="str">
            <v>FLEX NET CALLE 28 DE JUNIO S/N Y GARCIA MORENO ENTRADA LLANO GRANDE</v>
          </cell>
        </row>
        <row r="5601">
          <cell r="A5601" t="str">
            <v>98809288</v>
          </cell>
          <cell r="B5601">
            <v>492126</v>
          </cell>
          <cell r="C5601" t="str">
            <v>98809288</v>
          </cell>
          <cell r="D5601" t="str">
            <v>HYCITE</v>
          </cell>
          <cell r="E5601" t="str">
            <v>DESPACHO</v>
          </cell>
          <cell r="F5601" t="str">
            <v>NORMAL</v>
          </cell>
          <cell r="G5601" t="str">
            <v>TF4291</v>
          </cell>
          <cell r="H5601">
            <v>44932</v>
          </cell>
          <cell r="I5601" t="str">
            <v>ENTREGADO</v>
          </cell>
          <cell r="J5601">
            <v>44935</v>
          </cell>
          <cell r="K5601" t="str">
            <v>VIVIANA ISABEL CRESPO MEZA</v>
          </cell>
          <cell r="L5601" t="str">
            <v>GUASMO NORTE COOP LOS ANGELES MZ 0131SI2 DIAGONAL A PARADA METROVIA GUASMO NORT GUAYAQUIL XIMENA 090103 GUAYAS</v>
          </cell>
          <cell r="M5601" t="str">
            <v/>
          </cell>
          <cell r="N5601" t="str">
            <v>0995959364 / 422157583</v>
          </cell>
          <cell r="O5601" t="str">
            <v>0995959364 / 422157583</v>
          </cell>
          <cell r="P5601" t="str">
            <v>090103</v>
          </cell>
          <cell r="Q5601" t="str">
            <v>GUAYAQUIL</v>
          </cell>
          <cell r="R5601" t="str">
            <v>GUAYAS</v>
          </cell>
          <cell r="S5601" t="str">
            <v>GUAYAQUIL</v>
          </cell>
          <cell r="T5601" t="str">
            <v>FLEXTRANS GYE</v>
          </cell>
          <cell r="U5601" t="str">
            <v>FLEXNETUIO_GYE</v>
          </cell>
          <cell r="V5601">
            <v>1</v>
          </cell>
          <cell r="W5601">
            <v>0.6</v>
          </cell>
          <cell r="X5601" t="str">
            <v>HYCITE QUITO</v>
          </cell>
          <cell r="Y5601" t="str">
            <v>FLEX NET CALLE 28 DE JUNIO S/N Y GARCIA MORENO ENTRADA LLANO GRANDE</v>
          </cell>
        </row>
        <row r="5602">
          <cell r="A5602" t="str">
            <v>98809318</v>
          </cell>
          <cell r="B5602">
            <v>492127</v>
          </cell>
          <cell r="C5602" t="str">
            <v>98809318</v>
          </cell>
          <cell r="D5602" t="str">
            <v>HYCITE</v>
          </cell>
          <cell r="E5602" t="str">
            <v>DESPACHO</v>
          </cell>
          <cell r="F5602" t="str">
            <v>NORMAL</v>
          </cell>
          <cell r="G5602" t="str">
            <v>TFQ4292</v>
          </cell>
          <cell r="H5602">
            <v>44932</v>
          </cell>
          <cell r="I5602" t="str">
            <v>ENTREGADO</v>
          </cell>
          <cell r="J5602">
            <v>44935</v>
          </cell>
          <cell r="K5602" t="str">
            <v>MONICA VELASTEGUI</v>
          </cell>
          <cell r="L5602" t="str">
            <v>DIEGO MARTAN DE UTRERAS N30-106 Y SAN GABRIEL- DEPARTAMENTO LA GRANJA QUITO BELISARIO QUEVEDO 170129 PICHINCHA</v>
          </cell>
          <cell r="N5602" t="str">
            <v>0999815723 /</v>
          </cell>
          <cell r="O5602" t="str">
            <v>0999815723 /</v>
          </cell>
          <cell r="P5602" t="str">
            <v>170208</v>
          </cell>
          <cell r="Q5602" t="str">
            <v>QUITO</v>
          </cell>
          <cell r="R5602" t="str">
            <v>PICHINCHA</v>
          </cell>
          <cell r="S5602" t="str">
            <v>CALDERON (CARAPUNGO)</v>
          </cell>
          <cell r="T5602" t="str">
            <v>FLEXTRANS UIO</v>
          </cell>
          <cell r="U5602" t="str">
            <v>FLEXNETUIO_LOCAL</v>
          </cell>
          <cell r="V5602">
            <v>1</v>
          </cell>
          <cell r="W5602">
            <v>0.62</v>
          </cell>
          <cell r="X5602" t="str">
            <v>HYCITE QUITO</v>
          </cell>
          <cell r="Y5602" t="str">
            <v>FLEX NET CALLE 28 DE JUNIO S/N Y GARCIA MORENO ENTRADA LLANO GRANDE</v>
          </cell>
        </row>
        <row r="5603">
          <cell r="A5603" t="str">
            <v>4805956</v>
          </cell>
          <cell r="B5603">
            <v>492088</v>
          </cell>
          <cell r="C5603" t="str">
            <v>4805956</v>
          </cell>
          <cell r="D5603" t="str">
            <v>MDELIVERY</v>
          </cell>
          <cell r="E5603" t="str">
            <v>DESPACHO</v>
          </cell>
          <cell r="F5603" t="str">
            <v>NORMAL</v>
          </cell>
          <cell r="G5603" t="str">
            <v>031080004805956</v>
          </cell>
          <cell r="H5603">
            <v>44932</v>
          </cell>
          <cell r="I5603" t="str">
            <v>ENTREGADO</v>
          </cell>
          <cell r="J5603">
            <v>44935</v>
          </cell>
          <cell r="K5603" t="str">
            <v>AGUA VERA EWAR ANTONIO</v>
          </cell>
          <cell r="L5603" t="str">
            <v>PLAYAS  CALLE  R 1   SN CALLEJON 47</v>
          </cell>
          <cell r="M5603" t="str">
            <v>0910254044</v>
          </cell>
          <cell r="N5603" t="str">
            <v>0998675934</v>
          </cell>
          <cell r="O5603" t="str">
            <v>0998675934</v>
          </cell>
          <cell r="P5603" t="str">
            <v>092202</v>
          </cell>
          <cell r="Q5603" t="str">
            <v>PLAYAS</v>
          </cell>
          <cell r="R5603" t="str">
            <v>GUAYAS</v>
          </cell>
          <cell r="S5603" t="str">
            <v>GENERAL VILLAMIL (PLAYAS) - DATA DE VILLAMIL</v>
          </cell>
          <cell r="T5603" t="str">
            <v>TRAMACO</v>
          </cell>
          <cell r="U5603" t="str">
            <v>FLEXNETUIO_PROVINCIA</v>
          </cell>
          <cell r="V5603">
            <v>1</v>
          </cell>
          <cell r="W5603">
            <v>1</v>
          </cell>
          <cell r="X5603" t="str">
            <v>FLEXNET ECUADOR - MDELIVERY</v>
          </cell>
          <cell r="Y5603" t="str">
            <v>CALLE 28 DE JUNIO S/N Y GARCIA MORENO ENTRADA LLANO GRANDE</v>
          </cell>
        </row>
        <row r="5604">
          <cell r="A5604" t="str">
            <v>4806031</v>
          </cell>
          <cell r="B5604">
            <v>492089</v>
          </cell>
          <cell r="C5604" t="str">
            <v>4806031</v>
          </cell>
          <cell r="D5604" t="str">
            <v>MDELIVERY</v>
          </cell>
          <cell r="E5604" t="str">
            <v>DESPACHO</v>
          </cell>
          <cell r="F5604" t="str">
            <v>DERIVADO PICK UP</v>
          </cell>
          <cell r="G5604" t="str">
            <v>031080004806031</v>
          </cell>
          <cell r="H5604">
            <v>44932</v>
          </cell>
          <cell r="I5604" t="str">
            <v>ENTREGADO</v>
          </cell>
          <cell r="J5604">
            <v>44938</v>
          </cell>
          <cell r="K5604" t="str">
            <v>MONICA ANNINE CRUZ MENDOZA</v>
          </cell>
          <cell r="L5604" t="str">
            <v>OFICINA TRAMACO PUNTO DE ATENCION SAN MARINO</v>
          </cell>
          <cell r="M5604" t="str">
            <v>1304053570</v>
          </cell>
          <cell r="N5604" t="str">
            <v>0995202145</v>
          </cell>
          <cell r="O5604" t="str">
            <v>0981184910</v>
          </cell>
          <cell r="P5604" t="str">
            <v>GUAYAQUIL</v>
          </cell>
          <cell r="Q5604" t="str">
            <v>GUAYAQUIL</v>
          </cell>
          <cell r="R5604" t="str">
            <v>GUAYAS</v>
          </cell>
          <cell r="T5604" t="str">
            <v>TRAMACO</v>
          </cell>
          <cell r="U5604" t="str">
            <v>FLEXNETUIO_GYE</v>
          </cell>
          <cell r="V5604">
            <v>1</v>
          </cell>
          <cell r="W5604">
            <v>1</v>
          </cell>
          <cell r="X5604" t="str">
            <v>FLEXNET ECUADOR - MDELIVERY</v>
          </cell>
          <cell r="Y5604" t="str">
            <v>CALLE 28 DE JUNIO S/N Y GARCIA MORENO ENTRADA LLANO GRANDE</v>
          </cell>
        </row>
        <row r="5605">
          <cell r="A5605" t="str">
            <v>4806372</v>
          </cell>
          <cell r="B5605">
            <v>492090</v>
          </cell>
          <cell r="C5605" t="str">
            <v>4806372</v>
          </cell>
          <cell r="D5605" t="str">
            <v>MDELIVERY</v>
          </cell>
          <cell r="E5605" t="str">
            <v>DESPACHO</v>
          </cell>
          <cell r="F5605" t="str">
            <v>NORMAL</v>
          </cell>
          <cell r="G5605" t="str">
            <v>031080004806372</v>
          </cell>
          <cell r="H5605">
            <v>44932</v>
          </cell>
          <cell r="I5605" t="str">
            <v>ENTREGADO</v>
          </cell>
          <cell r="J5605">
            <v>44935</v>
          </cell>
          <cell r="K5605" t="str">
            <v>MACIAS VERA FATIMA VERALISA</v>
          </cell>
          <cell r="L5605" t="str">
            <v>ELOY ALFARO  CDLA LA AURORA MAZ H  VILLA 20 CALLE Y  3</v>
          </cell>
          <cell r="M5605" t="str">
            <v>1310436603</v>
          </cell>
          <cell r="N5605" t="str">
            <v>0958947116</v>
          </cell>
          <cell r="O5605" t="str">
            <v>0958947116</v>
          </cell>
          <cell r="P5605" t="str">
            <v>130211</v>
          </cell>
          <cell r="Q5605" t="str">
            <v>MANTA</v>
          </cell>
          <cell r="R5605" t="str">
            <v>MANABI</v>
          </cell>
          <cell r="S5605" t="str">
            <v>MANTA</v>
          </cell>
          <cell r="T5605" t="str">
            <v>TRAMACO</v>
          </cell>
          <cell r="U5605" t="str">
            <v>FLEXNETUIO_PROVINCIA</v>
          </cell>
          <cell r="V5605">
            <v>1</v>
          </cell>
          <cell r="W5605">
            <v>1</v>
          </cell>
          <cell r="X5605" t="str">
            <v>FLEXNET ECUADOR - MDELIVERY</v>
          </cell>
          <cell r="Y5605" t="str">
            <v>CALLE 28 DE JUNIO S/N Y GARCIA MORENO ENTRADA LLANO GRANDE</v>
          </cell>
        </row>
        <row r="5606">
          <cell r="A5606" t="str">
            <v>4806388</v>
          </cell>
          <cell r="B5606">
            <v>492091</v>
          </cell>
          <cell r="C5606" t="str">
            <v>4806388</v>
          </cell>
          <cell r="D5606" t="str">
            <v>MDELIVERY</v>
          </cell>
          <cell r="E5606" t="str">
            <v>DESPACHO</v>
          </cell>
          <cell r="F5606" t="str">
            <v>NORMAL</v>
          </cell>
          <cell r="G5606" t="str">
            <v>031080004806388</v>
          </cell>
          <cell r="H5606">
            <v>44932</v>
          </cell>
          <cell r="I5606" t="str">
            <v>ENTREGADO</v>
          </cell>
          <cell r="J5606">
            <v>44935</v>
          </cell>
          <cell r="K5606" t="str">
            <v>GLENDA ALEXANDRA AYORA MEDINA</v>
          </cell>
          <cell r="L5606" t="str">
            <v>LA AURORA   URBANIZACION VILLA CLUB ETAPA JUPITER  MZ 4 VILLA 6</v>
          </cell>
          <cell r="M5606" t="str">
            <v>0702785437</v>
          </cell>
          <cell r="N5606" t="str">
            <v>0992160739</v>
          </cell>
          <cell r="O5606" t="str">
            <v>0992160739</v>
          </cell>
          <cell r="P5606" t="str">
            <v>091901</v>
          </cell>
          <cell r="Q5606" t="str">
            <v>DAULE</v>
          </cell>
          <cell r="R5606" t="str">
            <v>GUAYAS</v>
          </cell>
          <cell r="S5606" t="str">
            <v>DAULE</v>
          </cell>
          <cell r="T5606" t="str">
            <v>TRAMACO</v>
          </cell>
          <cell r="V5606">
            <v>1</v>
          </cell>
          <cell r="W5606">
            <v>1</v>
          </cell>
          <cell r="X5606" t="str">
            <v>FLEXNET ECUADOR - MDELIVERY</v>
          </cell>
          <cell r="Y5606" t="str">
            <v>CALLE 28 DE JUNIO S/N Y GARCIA MORENO ENTRADA LLANO GRANDE</v>
          </cell>
        </row>
        <row r="5607">
          <cell r="A5607" t="str">
            <v>4806439</v>
          </cell>
          <cell r="B5607">
            <v>492092</v>
          </cell>
          <cell r="C5607" t="str">
            <v>4806439</v>
          </cell>
          <cell r="D5607" t="str">
            <v>MDELIVERY</v>
          </cell>
          <cell r="E5607" t="str">
            <v>DESPACHO</v>
          </cell>
          <cell r="F5607" t="str">
            <v>NORMAL</v>
          </cell>
          <cell r="G5607" t="str">
            <v>FT78264</v>
          </cell>
          <cell r="H5607">
            <v>44932</v>
          </cell>
          <cell r="I5607" t="str">
            <v>ENTREGADO</v>
          </cell>
          <cell r="J5607">
            <v>44935</v>
          </cell>
          <cell r="K5607" t="str">
            <v>LIZBETH ESTEFANIA BAQUE CHOEZ</v>
          </cell>
          <cell r="L5607" t="str">
            <v>9 DE OCTUBRE CALLE 9 DE OCTUBRE SN CALLE TUNGURAHUA</v>
          </cell>
          <cell r="M5607" t="str">
            <v>0930553029</v>
          </cell>
          <cell r="N5607" t="str">
            <v>0961256622</v>
          </cell>
          <cell r="O5607" t="str">
            <v>0961256622</v>
          </cell>
          <cell r="P5607" t="str">
            <v>090302</v>
          </cell>
          <cell r="Q5607" t="str">
            <v>GUAYAQUIL</v>
          </cell>
          <cell r="R5607" t="str">
            <v>GUAYAS</v>
          </cell>
          <cell r="S5607" t="str">
            <v>GUAYAQUIL</v>
          </cell>
          <cell r="T5607" t="str">
            <v>ITSACOURIER</v>
          </cell>
          <cell r="U5607" t="str">
            <v>FLEXNETUIO_GYE</v>
          </cell>
          <cell r="V5607">
            <v>1</v>
          </cell>
          <cell r="W5607">
            <v>1</v>
          </cell>
          <cell r="X5607" t="str">
            <v>FLEXNET ECUADOR - MDELIVERY</v>
          </cell>
          <cell r="Y5607" t="str">
            <v>CALLE 28 DE JUNIO S/N Y GARCIA MORENO ENTRADA LLANO GRANDE</v>
          </cell>
        </row>
        <row r="5608">
          <cell r="A5608" t="str">
            <v>4806607</v>
          </cell>
          <cell r="B5608">
            <v>492093</v>
          </cell>
          <cell r="C5608" t="str">
            <v>4806607</v>
          </cell>
          <cell r="D5608" t="str">
            <v>MDELIVERY</v>
          </cell>
          <cell r="E5608" t="str">
            <v>DESPACHO</v>
          </cell>
          <cell r="F5608" t="str">
            <v>DERIVADO PICK UP</v>
          </cell>
          <cell r="G5608" t="str">
            <v>031080004806607</v>
          </cell>
          <cell r="H5608">
            <v>44932</v>
          </cell>
          <cell r="I5608" t="str">
            <v>ENTREGADO</v>
          </cell>
          <cell r="J5608">
            <v>44942</v>
          </cell>
          <cell r="K5608" t="str">
            <v>DIEGO TOBIAS ZHINA GRANDA</v>
          </cell>
          <cell r="L5608" t="str">
            <v>OFICINA TRAMACO LOJA</v>
          </cell>
          <cell r="M5608" t="str">
            <v>1103922629</v>
          </cell>
          <cell r="N5608" t="str">
            <v>0989434712</v>
          </cell>
          <cell r="O5608" t="str">
            <v>0989434712</v>
          </cell>
          <cell r="P5608" t="str">
            <v>LOJA</v>
          </cell>
          <cell r="Q5608" t="str">
            <v>LOJA</v>
          </cell>
          <cell r="R5608" t="str">
            <v>LOJA</v>
          </cell>
          <cell r="T5608" t="str">
            <v>TRAMACO</v>
          </cell>
          <cell r="U5608" t="str">
            <v>FLEXNETUIO_PROVINCIA</v>
          </cell>
          <cell r="V5608">
            <v>1</v>
          </cell>
          <cell r="W5608">
            <v>1</v>
          </cell>
          <cell r="X5608" t="str">
            <v>FLEXNET ECUADOR - MDELIVERY</v>
          </cell>
          <cell r="Y5608" t="str">
            <v>CALLE 28 DE JUNIO S/N Y GARCIA MORENO ENTRADA LLANO GRANDE</v>
          </cell>
        </row>
        <row r="5609">
          <cell r="A5609" t="str">
            <v>4806623</v>
          </cell>
          <cell r="B5609">
            <v>492094</v>
          </cell>
          <cell r="C5609" t="str">
            <v>4806623</v>
          </cell>
          <cell r="D5609" t="str">
            <v>MDELIVERY</v>
          </cell>
          <cell r="E5609" t="str">
            <v>DESPACHO</v>
          </cell>
          <cell r="F5609" t="str">
            <v>DERIVADO PICK UP</v>
          </cell>
          <cell r="G5609" t="str">
            <v>031080004806623</v>
          </cell>
          <cell r="H5609">
            <v>44932</v>
          </cell>
          <cell r="I5609" t="str">
            <v>ENTREGADO</v>
          </cell>
          <cell r="J5609">
            <v>44939</v>
          </cell>
          <cell r="K5609" t="str">
            <v>HENRY EUSEBIO SHIGUANGO TANGUILA</v>
          </cell>
          <cell r="L5609" t="str">
            <v>OFICINA TRAMACO EL COCA</v>
          </cell>
          <cell r="M5609" t="str">
            <v>1500840739</v>
          </cell>
          <cell r="N5609" t="str">
            <v>0987606903</v>
          </cell>
          <cell r="P5609" t="str">
            <v>220201</v>
          </cell>
          <cell r="Q5609" t="str">
            <v>EL COCA</v>
          </cell>
          <cell r="R5609" t="str">
            <v>ORELLANA</v>
          </cell>
          <cell r="S5609" t="str">
            <v>PUERTO FRANCISCO DE ORELLANA (EL COCA)</v>
          </cell>
          <cell r="T5609" t="str">
            <v>TRAMACO</v>
          </cell>
          <cell r="V5609">
            <v>1</v>
          </cell>
          <cell r="W5609">
            <v>1</v>
          </cell>
          <cell r="X5609" t="str">
            <v>FLEXNET ECUADOR - MDELIVERY</v>
          </cell>
          <cell r="Y5609" t="str">
            <v>CALLE 28 DE JUNIO S/N Y GARCIA MORENO ENTRADA LLANO GRANDE</v>
          </cell>
        </row>
        <row r="5610">
          <cell r="A5610" t="str">
            <v>4806677</v>
          </cell>
          <cell r="B5610">
            <v>492095</v>
          </cell>
          <cell r="C5610" t="str">
            <v>4806677</v>
          </cell>
          <cell r="D5610" t="str">
            <v>MDELIVERY</v>
          </cell>
          <cell r="E5610" t="str">
            <v>DESPACHO</v>
          </cell>
          <cell r="F5610" t="str">
            <v>NORMAL</v>
          </cell>
          <cell r="G5610" t="str">
            <v>031080004806677</v>
          </cell>
          <cell r="H5610">
            <v>44932</v>
          </cell>
          <cell r="I5610" t="str">
            <v>ENTREGADO</v>
          </cell>
          <cell r="J5610">
            <v>44935</v>
          </cell>
          <cell r="K5610" t="str">
            <v>MARIA JOSE LOPEZ MURILLO</v>
          </cell>
          <cell r="L5610" t="str">
            <v>LOS ESTEROS CALLE O SN CALLE 35</v>
          </cell>
          <cell r="M5610" t="str">
            <v>1310455249</v>
          </cell>
          <cell r="N5610" t="str">
            <v>0969166987</v>
          </cell>
          <cell r="O5610" t="str">
            <v>0969166987</v>
          </cell>
          <cell r="P5610" t="str">
            <v>130208</v>
          </cell>
          <cell r="Q5610" t="str">
            <v>MANTA</v>
          </cell>
          <cell r="R5610" t="str">
            <v>MANABI</v>
          </cell>
          <cell r="S5610" t="str">
            <v>MANTA</v>
          </cell>
          <cell r="T5610" t="str">
            <v>TRAMACO</v>
          </cell>
          <cell r="U5610" t="str">
            <v>FLEXNETUIO_PROVINCIA</v>
          </cell>
          <cell r="V5610">
            <v>1</v>
          </cell>
          <cell r="W5610">
            <v>1</v>
          </cell>
          <cell r="X5610" t="str">
            <v>FLEXNET ECUADOR - MDELIVERY</v>
          </cell>
          <cell r="Y5610" t="str">
            <v>CALLE 28 DE JUNIO S/N Y GARCIA MORENO ENTRADA LLANO GRANDE</v>
          </cell>
        </row>
        <row r="5611">
          <cell r="A5611" t="str">
            <v>4806718</v>
          </cell>
          <cell r="B5611">
            <v>492096</v>
          </cell>
          <cell r="C5611" t="str">
            <v>4806718</v>
          </cell>
          <cell r="D5611" t="str">
            <v>MDELIVERY</v>
          </cell>
          <cell r="E5611" t="str">
            <v>DESPACHO</v>
          </cell>
          <cell r="F5611" t="str">
            <v>NORMAL</v>
          </cell>
          <cell r="G5611" t="str">
            <v>031080004806718</v>
          </cell>
          <cell r="H5611">
            <v>44932</v>
          </cell>
          <cell r="I5611" t="str">
            <v>ENTREGADO</v>
          </cell>
          <cell r="J5611">
            <v>44935</v>
          </cell>
          <cell r="K5611" t="str">
            <v>ESTHEFANA MARCELA VERDEZOTO NARANJO</v>
          </cell>
          <cell r="L5611" t="str">
            <v>CELIANO MONGE CALLE FRANCISCO LAVAYEN 1232 AV  LOS ATIS</v>
          </cell>
          <cell r="M5611" t="str">
            <v>0202549986</v>
          </cell>
          <cell r="N5611" t="str">
            <v>0981341586</v>
          </cell>
          <cell r="O5611" t="str">
            <v>0981341586</v>
          </cell>
          <cell r="P5611" t="str">
            <v>180206</v>
          </cell>
          <cell r="Q5611" t="str">
            <v>AMBATO</v>
          </cell>
          <cell r="R5611" t="str">
            <v>TUNGURAHUA</v>
          </cell>
          <cell r="S5611" t="str">
            <v>AMBATO</v>
          </cell>
          <cell r="T5611" t="str">
            <v>TRAMACO</v>
          </cell>
          <cell r="U5611" t="str">
            <v>FLEXNETUIO_PROVINCIA</v>
          </cell>
          <cell r="V5611">
            <v>1</v>
          </cell>
          <cell r="W5611">
            <v>1</v>
          </cell>
          <cell r="X5611" t="str">
            <v>FLEXNET ECUADOR - MDELIVERY</v>
          </cell>
          <cell r="Y5611" t="str">
            <v>CALLE 28 DE JUNIO S/N Y GARCIA MORENO ENTRADA LLANO GRANDE</v>
          </cell>
        </row>
        <row r="5612">
          <cell r="A5612" t="str">
            <v>4806786</v>
          </cell>
          <cell r="B5612">
            <v>492097</v>
          </cell>
          <cell r="C5612" t="str">
            <v>4806786</v>
          </cell>
          <cell r="D5612" t="str">
            <v>MDELIVERY</v>
          </cell>
          <cell r="E5612" t="str">
            <v>DESPACHO</v>
          </cell>
          <cell r="F5612" t="str">
            <v>NORMAL</v>
          </cell>
          <cell r="G5612" t="str">
            <v>031080004806786</v>
          </cell>
          <cell r="H5612">
            <v>44932</v>
          </cell>
          <cell r="I5612" t="str">
            <v>DEVOLUCION_EN_PROCESO</v>
          </cell>
          <cell r="J5612">
            <v>44938</v>
          </cell>
          <cell r="K5612" t="str">
            <v>CUEVA CASTILLO JOHANNA MARIBEL</v>
          </cell>
          <cell r="L5612" t="str">
            <v>CAYAMBE CALLE HERMANO MIGUEL SN ENTRE ARGENTINA Y DOLORES VEINTIMILLA</v>
          </cell>
          <cell r="M5612" t="str">
            <v>0706245479</v>
          </cell>
          <cell r="N5612" t="str">
            <v>0986294252</v>
          </cell>
          <cell r="O5612" t="str">
            <v>0986294252</v>
          </cell>
          <cell r="P5612" t="str">
            <v>171003</v>
          </cell>
          <cell r="Q5612" t="str">
            <v>CAYAMBE</v>
          </cell>
          <cell r="R5612" t="str">
            <v>PICHINCHA</v>
          </cell>
          <cell r="S5612" t="str">
            <v>CAYAMBE</v>
          </cell>
          <cell r="T5612" t="str">
            <v>TRAMACO</v>
          </cell>
          <cell r="U5612" t="str">
            <v>FLEXNETUIO_PROVINCIA</v>
          </cell>
          <cell r="V5612">
            <v>1</v>
          </cell>
          <cell r="W5612">
            <v>1</v>
          </cell>
          <cell r="X5612" t="str">
            <v>FLEXNET ECUADOR - MDELIVERY</v>
          </cell>
          <cell r="Y5612" t="str">
            <v>CALLE 28 DE JUNIO S/N Y GARCIA MORENO ENTRADA LLANO GRANDE</v>
          </cell>
        </row>
        <row r="5613">
          <cell r="A5613" t="str">
            <v>4807121</v>
          </cell>
          <cell r="B5613">
            <v>492098</v>
          </cell>
          <cell r="C5613" t="str">
            <v>4807121</v>
          </cell>
          <cell r="D5613" t="str">
            <v>MDELIVERY</v>
          </cell>
          <cell r="E5613" t="str">
            <v>DESPACHO</v>
          </cell>
          <cell r="F5613" t="str">
            <v>NORMAL</v>
          </cell>
          <cell r="G5613" t="str">
            <v>031080004807121</v>
          </cell>
          <cell r="H5613">
            <v>44932</v>
          </cell>
          <cell r="I5613" t="str">
            <v>ENTREGADO</v>
          </cell>
          <cell r="J5613">
            <v>44936</v>
          </cell>
          <cell r="K5613" t="str">
            <v>DIANA YOCONDA MACIAS VERA</v>
          </cell>
          <cell r="L5613" t="str">
            <v>SANTO DOMINGO CALLE AZOGUES SN CALLE 3 DE JULIO</v>
          </cell>
          <cell r="M5613" t="str">
            <v>1724903586</v>
          </cell>
          <cell r="N5613" t="str">
            <v>0969245273</v>
          </cell>
          <cell r="O5613" t="str">
            <v/>
          </cell>
          <cell r="P5613" t="str">
            <v>230102</v>
          </cell>
          <cell r="Q5613" t="str">
            <v>SANTO DOMINGO</v>
          </cell>
          <cell r="R5613" t="str">
            <v>SANTO DOMINGO DE LOS TSACHILAS</v>
          </cell>
          <cell r="S5613" t="str">
            <v>SANTO DOMINGO DE LOS COLORADOS</v>
          </cell>
          <cell r="T5613" t="str">
            <v>TRAMACO</v>
          </cell>
          <cell r="U5613" t="str">
            <v>FLEXNETUIO_PROVINCIA</v>
          </cell>
          <cell r="V5613">
            <v>1</v>
          </cell>
          <cell r="W5613">
            <v>1</v>
          </cell>
          <cell r="X5613" t="str">
            <v>FLEXNET ECUADOR - MDELIVERY</v>
          </cell>
          <cell r="Y5613" t="str">
            <v>CALLE 28 DE JUNIO S/N Y GARCIA MORENO ENTRADA LLANO GRANDE</v>
          </cell>
        </row>
        <row r="5614">
          <cell r="A5614" t="str">
            <v>4807248</v>
          </cell>
          <cell r="B5614">
            <v>492099</v>
          </cell>
          <cell r="C5614" t="str">
            <v>4807248</v>
          </cell>
          <cell r="D5614" t="str">
            <v>MDELIVERY</v>
          </cell>
          <cell r="E5614" t="str">
            <v>DESPACHO</v>
          </cell>
          <cell r="F5614" t="str">
            <v>NORMAL</v>
          </cell>
          <cell r="G5614" t="str">
            <v>031080004807248</v>
          </cell>
          <cell r="H5614">
            <v>44932</v>
          </cell>
          <cell r="I5614" t="str">
            <v>ENTREGADO</v>
          </cell>
          <cell r="J5614">
            <v>44935</v>
          </cell>
          <cell r="K5614" t="str">
            <v>Steven Javier Garcia Baltan</v>
          </cell>
          <cell r="L5614" t="str">
            <v>SAN JOSE DE AYORA CALLE PICHINCHA N5 35 Y AV DEL EJERCITO</v>
          </cell>
          <cell r="M5614" t="str">
            <v>1724218886</v>
          </cell>
          <cell r="N5614" t="str">
            <v>0961748459</v>
          </cell>
          <cell r="O5614" t="str">
            <v>0961748459</v>
          </cell>
          <cell r="P5614" t="str">
            <v>171002</v>
          </cell>
          <cell r="Q5614" t="str">
            <v>CAYAMBE</v>
          </cell>
          <cell r="R5614" t="str">
            <v>PICHINCHA</v>
          </cell>
          <cell r="S5614" t="str">
            <v>CAYAMBE - PRIMERO DE MAYO</v>
          </cell>
          <cell r="T5614" t="str">
            <v>TRAMACO</v>
          </cell>
          <cell r="U5614" t="str">
            <v>FLEXNETUIO_PROVINCIA</v>
          </cell>
          <cell r="V5614">
            <v>1</v>
          </cell>
          <cell r="W5614">
            <v>1</v>
          </cell>
          <cell r="X5614" t="str">
            <v>FLEXNET ECUADOR - MDELIVERY</v>
          </cell>
          <cell r="Y5614" t="str">
            <v>CALLE 28 DE JUNIO S/N Y GARCIA MORENO ENTRADA LLANO GRANDE</v>
          </cell>
        </row>
        <row r="5615">
          <cell r="A5615" t="str">
            <v>4807274</v>
          </cell>
          <cell r="B5615">
            <v>492100</v>
          </cell>
          <cell r="C5615" t="str">
            <v>4807274</v>
          </cell>
          <cell r="D5615" t="str">
            <v>MDELIVERY</v>
          </cell>
          <cell r="E5615" t="str">
            <v>DESPACHO</v>
          </cell>
          <cell r="F5615" t="str">
            <v>DERIVADO PICK UP</v>
          </cell>
          <cell r="G5615" t="str">
            <v>031080004807274</v>
          </cell>
          <cell r="H5615">
            <v>44932</v>
          </cell>
          <cell r="I5615" t="str">
            <v>DEVOLUCION_EN_PROCESO</v>
          </cell>
          <cell r="J5615">
            <v>44942</v>
          </cell>
          <cell r="K5615" t="str">
            <v>ONTANEDA MORALES ANDREA GIMABEL</v>
          </cell>
          <cell r="L5615" t="str">
            <v>OFICINA TRAMACO PUNTO DE ATENCION SAN MARINO</v>
          </cell>
          <cell r="M5615" t="str">
            <v>0950990838</v>
          </cell>
          <cell r="N5615" t="str">
            <v>0960897589</v>
          </cell>
          <cell r="O5615" t="str">
            <v>0960897589</v>
          </cell>
          <cell r="P5615" t="str">
            <v>GUAYAQUIL</v>
          </cell>
          <cell r="Q5615" t="str">
            <v>GUAYAQUIL</v>
          </cell>
          <cell r="R5615" t="str">
            <v>GUAYAS</v>
          </cell>
          <cell r="T5615" t="str">
            <v>TRAMACO</v>
          </cell>
          <cell r="U5615" t="str">
            <v>FLEXNETUIO_GYE</v>
          </cell>
          <cell r="V5615">
            <v>1</v>
          </cell>
          <cell r="W5615">
            <v>1</v>
          </cell>
          <cell r="X5615" t="str">
            <v>FLEXNET ECUADOR - MDELIVERY</v>
          </cell>
          <cell r="Y5615" t="str">
            <v>CALLE 28 DE JUNIO S/N Y GARCIA MORENO ENTRADA LLANO GRANDE</v>
          </cell>
        </row>
        <row r="5616">
          <cell r="A5616" t="str">
            <v>4807282</v>
          </cell>
          <cell r="B5616">
            <v>492101</v>
          </cell>
          <cell r="C5616" t="str">
            <v>4807282</v>
          </cell>
          <cell r="D5616" t="str">
            <v>MDELIVERY</v>
          </cell>
          <cell r="E5616" t="str">
            <v>DESPACHO</v>
          </cell>
          <cell r="F5616" t="str">
            <v>DERIVADO PICK UP</v>
          </cell>
          <cell r="G5616" t="str">
            <v>031080004807282</v>
          </cell>
          <cell r="H5616">
            <v>44932</v>
          </cell>
          <cell r="I5616" t="str">
            <v>ENTREGADO</v>
          </cell>
          <cell r="J5616">
            <v>44936</v>
          </cell>
          <cell r="K5616" t="str">
            <v>CARDENAS MINO LUIS EMILIO</v>
          </cell>
          <cell r="L5616" t="str">
            <v>OFICINA TRAMACO IBARRA</v>
          </cell>
          <cell r="M5616" t="str">
            <v>0401983119</v>
          </cell>
          <cell r="N5616" t="str">
            <v>0992817213</v>
          </cell>
          <cell r="O5616" t="str">
            <v>0992817213</v>
          </cell>
          <cell r="P5616" t="str">
            <v>IBARRA</v>
          </cell>
          <cell r="Q5616" t="str">
            <v>IBARRA</v>
          </cell>
          <cell r="R5616" t="str">
            <v>IMBABURA</v>
          </cell>
          <cell r="T5616" t="str">
            <v>TRAMACO</v>
          </cell>
          <cell r="U5616" t="str">
            <v>FLEXNETUIO_PROVINCIA</v>
          </cell>
          <cell r="V5616">
            <v>1</v>
          </cell>
          <cell r="W5616">
            <v>1</v>
          </cell>
          <cell r="X5616" t="str">
            <v>FLEXNET ECUADOR - MDELIVERY</v>
          </cell>
          <cell r="Y5616" t="str">
            <v>CALLE 28 DE JUNIO S/N Y GARCIA MORENO ENTRADA LLANO GRANDE</v>
          </cell>
        </row>
        <row r="5617">
          <cell r="A5617" t="str">
            <v>4807291</v>
          </cell>
          <cell r="B5617">
            <v>492102</v>
          </cell>
          <cell r="C5617" t="str">
            <v>4807291</v>
          </cell>
          <cell r="D5617" t="str">
            <v>MDELIVERY</v>
          </cell>
          <cell r="E5617" t="str">
            <v>DESPACHO</v>
          </cell>
          <cell r="F5617" t="str">
            <v>NORMAL</v>
          </cell>
          <cell r="G5617" t="str">
            <v>FT78308</v>
          </cell>
          <cell r="H5617">
            <v>44932</v>
          </cell>
          <cell r="I5617" t="str">
            <v>ENTREGADO</v>
          </cell>
          <cell r="J5617">
            <v>44935</v>
          </cell>
          <cell r="K5617" t="str">
            <v>QUILUMBA CHURO LUIS EDUARDO</v>
          </cell>
          <cell r="L5617" t="str">
            <v>TUMBACO PASAJE LOS GUABOS SN CALLE GENERAL ELOY ALFARO</v>
          </cell>
          <cell r="M5617" t="str">
            <v>1718061151</v>
          </cell>
          <cell r="N5617" t="str">
            <v>0998542000</v>
          </cell>
          <cell r="O5617" t="str">
            <v>0998542000</v>
          </cell>
          <cell r="P5617" t="str">
            <v>170902</v>
          </cell>
          <cell r="Q5617" t="str">
            <v>QUITO</v>
          </cell>
          <cell r="R5617" t="str">
            <v>PICHINCHA</v>
          </cell>
          <cell r="S5617" t="str">
            <v>TUMBACO</v>
          </cell>
          <cell r="T5617" t="str">
            <v>FLEXTRANS UIO</v>
          </cell>
          <cell r="U5617" t="str">
            <v>FLEXNETUIO_LOCAL</v>
          </cell>
          <cell r="V5617">
            <v>1</v>
          </cell>
          <cell r="W5617">
            <v>1</v>
          </cell>
          <cell r="X5617" t="str">
            <v>FLEXNET ECUADOR - MDELIVERY</v>
          </cell>
          <cell r="Y5617" t="str">
            <v>CALLE 28 DE JUNIO S/N Y GARCIA MORENO ENTRADA LLANO GRANDE</v>
          </cell>
        </row>
        <row r="5618">
          <cell r="A5618" t="str">
            <v>4807297</v>
          </cell>
          <cell r="B5618">
            <v>492103</v>
          </cell>
          <cell r="C5618" t="str">
            <v>4807297</v>
          </cell>
          <cell r="D5618" t="str">
            <v>MDELIVERY</v>
          </cell>
          <cell r="E5618" t="str">
            <v>DESPACHO</v>
          </cell>
          <cell r="F5618" t="str">
            <v>NORMAL</v>
          </cell>
          <cell r="G5618" t="str">
            <v>031080004807297</v>
          </cell>
          <cell r="H5618">
            <v>44932</v>
          </cell>
          <cell r="I5618" t="str">
            <v>ENTREGADO</v>
          </cell>
          <cell r="J5618">
            <v>44935</v>
          </cell>
          <cell r="K5618" t="str">
            <v>ESCALANTE RODRIGUEZ INGRIS YISIMIA</v>
          </cell>
          <cell r="L5618" t="str">
            <v>LUIS TELLO AV JAIME ROLDOS AGUILERA SN VIA AL PUERTO PESQUERO</v>
          </cell>
          <cell r="M5618" t="str">
            <v>1710708775</v>
          </cell>
          <cell r="N5618" t="str">
            <v>0981572287</v>
          </cell>
          <cell r="O5618" t="str">
            <v>0981572287</v>
          </cell>
          <cell r="P5618" t="str">
            <v>080108</v>
          </cell>
          <cell r="Q5618" t="str">
            <v>ESMERALDAS</v>
          </cell>
          <cell r="R5618" t="str">
            <v>ESMERALDAS</v>
          </cell>
          <cell r="S5618" t="str">
            <v>ESMERALDAS</v>
          </cell>
          <cell r="T5618" t="str">
            <v>TRAMACO</v>
          </cell>
          <cell r="U5618" t="str">
            <v>FLEXNETUIO_PROVINCIA</v>
          </cell>
          <cell r="V5618">
            <v>1</v>
          </cell>
          <cell r="W5618">
            <v>1</v>
          </cell>
          <cell r="X5618" t="str">
            <v>FLEXNET ECUADOR - MDELIVERY</v>
          </cell>
          <cell r="Y5618" t="str">
            <v>CALLE 28 DE JUNIO S/N Y GARCIA MORENO ENTRADA LLANO GRANDE</v>
          </cell>
        </row>
        <row r="5619">
          <cell r="A5619" t="str">
            <v>4807328</v>
          </cell>
          <cell r="B5619">
            <v>492104</v>
          </cell>
          <cell r="C5619" t="str">
            <v>4807328</v>
          </cell>
          <cell r="D5619" t="str">
            <v>MDELIVERY</v>
          </cell>
          <cell r="E5619" t="str">
            <v>DESPACHO</v>
          </cell>
          <cell r="F5619" t="str">
            <v>DERIVADO PICK UP</v>
          </cell>
          <cell r="G5619" t="str">
            <v>031080004807328</v>
          </cell>
          <cell r="H5619">
            <v>44932</v>
          </cell>
          <cell r="I5619" t="str">
            <v>ENTREGADO</v>
          </cell>
          <cell r="J5619">
            <v>44936</v>
          </cell>
          <cell r="K5619" t="str">
            <v>VISUMA SANDU JIMMY JHEYSON</v>
          </cell>
          <cell r="L5619" t="str">
            <v>OFICINA TRAMACO MACAS</v>
          </cell>
          <cell r="M5619" t="str">
            <v>1400829345</v>
          </cell>
          <cell r="N5619" t="str">
            <v>0992854521</v>
          </cell>
          <cell r="O5619" t="str">
            <v>0992854521</v>
          </cell>
          <cell r="P5619" t="str">
            <v>MACAS</v>
          </cell>
          <cell r="Q5619" t="str">
            <v>MORONA</v>
          </cell>
          <cell r="R5619" t="str">
            <v>MORONA SANTIAGO</v>
          </cell>
          <cell r="S5619" t="str">
            <v/>
          </cell>
          <cell r="T5619" t="str">
            <v>TRAMACO</v>
          </cell>
          <cell r="U5619" t="str">
            <v>FLEXNETUIO_PROVINCIA</v>
          </cell>
          <cell r="V5619">
            <v>1</v>
          </cell>
          <cell r="W5619">
            <v>1</v>
          </cell>
          <cell r="X5619" t="str">
            <v>FLEXNET ECUADOR - MDELIVERY</v>
          </cell>
          <cell r="Y5619" t="str">
            <v>CALLE 28 DE JUNIO S/N Y GARCIA MORENO ENTRADA LLANO GRANDE</v>
          </cell>
        </row>
        <row r="5620">
          <cell r="A5620" t="str">
            <v>4807344</v>
          </cell>
          <cell r="B5620">
            <v>492105</v>
          </cell>
          <cell r="C5620" t="str">
            <v>4807344</v>
          </cell>
          <cell r="D5620" t="str">
            <v>MDELIVERY</v>
          </cell>
          <cell r="E5620" t="str">
            <v>DESPACHO</v>
          </cell>
          <cell r="F5620" t="str">
            <v>NORMAL</v>
          </cell>
          <cell r="G5620" t="str">
            <v>031080004807344</v>
          </cell>
          <cell r="H5620">
            <v>44932</v>
          </cell>
          <cell r="I5620" t="str">
            <v>ENTREGADO</v>
          </cell>
          <cell r="J5620">
            <v>44935</v>
          </cell>
          <cell r="K5620" t="str">
            <v>UBILLA BURGOS GUILLERMO CELESTINO</v>
          </cell>
          <cell r="L5620" t="str">
            <v>MILAGRO CALLE GARCIA MORENO MZ 11 VILLA 8 CALLE SUCRE</v>
          </cell>
          <cell r="M5620" t="str">
            <v>0911961670</v>
          </cell>
          <cell r="N5620" t="str">
            <v>0989454046</v>
          </cell>
          <cell r="O5620" t="str">
            <v>0989454046</v>
          </cell>
          <cell r="P5620" t="str">
            <v>091703</v>
          </cell>
          <cell r="Q5620" t="str">
            <v>MILAGRO</v>
          </cell>
          <cell r="R5620" t="str">
            <v>GUAYAS</v>
          </cell>
          <cell r="S5620" t="str">
            <v>MILAGRO</v>
          </cell>
          <cell r="T5620" t="str">
            <v>TRAMACO</v>
          </cell>
          <cell r="U5620" t="str">
            <v>FLEXNETUIO_PROVINCIA</v>
          </cell>
          <cell r="V5620">
            <v>1</v>
          </cell>
          <cell r="W5620">
            <v>1</v>
          </cell>
          <cell r="X5620" t="str">
            <v>FLEXNET ECUADOR - MDELIVERY</v>
          </cell>
          <cell r="Y5620" t="str">
            <v>CALLE 28 DE JUNIO S/N Y GARCIA MORENO ENTRADA LLANO GRANDE</v>
          </cell>
        </row>
        <row r="5621">
          <cell r="A5621" t="str">
            <v>4807577</v>
          </cell>
          <cell r="B5621">
            <v>492106</v>
          </cell>
          <cell r="C5621" t="str">
            <v>4807577</v>
          </cell>
          <cell r="D5621" t="str">
            <v>MDELIVERY</v>
          </cell>
          <cell r="E5621" t="str">
            <v>DESPACHO</v>
          </cell>
          <cell r="F5621" t="str">
            <v>DERIVADO PICK UP</v>
          </cell>
          <cell r="G5621" t="str">
            <v>031080004807577</v>
          </cell>
          <cell r="H5621">
            <v>44932</v>
          </cell>
          <cell r="I5621" t="str">
            <v>ENTREGADO</v>
          </cell>
          <cell r="J5621">
            <v>44935</v>
          </cell>
          <cell r="K5621" t="str">
            <v>VANESSA MONSERRATH AGUIRRE LUCERO</v>
          </cell>
          <cell r="L5621" t="str">
            <v>OFICINA TRAMACO PEDRO VICENTE MALDONADO</v>
          </cell>
          <cell r="M5621" t="str">
            <v>1723296685</v>
          </cell>
          <cell r="N5621" t="str">
            <v>0983551387</v>
          </cell>
          <cell r="O5621" t="str">
            <v/>
          </cell>
          <cell r="P5621" t="str">
            <v>PEDRO VICENTE MALDONADO</v>
          </cell>
          <cell r="Q5621" t="str">
            <v>PEDRO VICENTE MALDONADO</v>
          </cell>
          <cell r="R5621" t="str">
            <v>PICHINCHA</v>
          </cell>
          <cell r="T5621" t="str">
            <v>TRAMACO</v>
          </cell>
          <cell r="U5621" t="str">
            <v>FLEXNETUIO_PROVINCIA</v>
          </cell>
          <cell r="V5621">
            <v>1</v>
          </cell>
          <cell r="W5621">
            <v>1</v>
          </cell>
          <cell r="X5621" t="str">
            <v>FLEXNET ECUADOR - MDELIVERY</v>
          </cell>
          <cell r="Y5621" t="str">
            <v>CALLE 28 DE JUNIO S/N Y GARCIA MORENO ENTRADA LLANO GRANDE</v>
          </cell>
        </row>
        <row r="5622">
          <cell r="A5622" t="str">
            <v>4807628</v>
          </cell>
          <cell r="B5622">
            <v>492107</v>
          </cell>
          <cell r="C5622" t="str">
            <v>4807628</v>
          </cell>
          <cell r="D5622" t="str">
            <v>MDELIVERY</v>
          </cell>
          <cell r="E5622" t="str">
            <v>DESPACHO</v>
          </cell>
          <cell r="F5622" t="str">
            <v>NORMAL</v>
          </cell>
          <cell r="G5622" t="str">
            <v>FT78258</v>
          </cell>
          <cell r="H5622">
            <v>44932</v>
          </cell>
          <cell r="I5622" t="str">
            <v>ENTREGADO</v>
          </cell>
          <cell r="J5622">
            <v>44936</v>
          </cell>
          <cell r="K5622" t="str">
            <v>CARMEN LUCRECIA OROZCO CALDERON</v>
          </cell>
          <cell r="L5622" t="str">
            <v>XIMENA CDLA FLORESTA 1 MZ A VILLA 2</v>
          </cell>
          <cell r="M5622" t="str">
            <v>0601177330</v>
          </cell>
          <cell r="N5622" t="str">
            <v>0959887384</v>
          </cell>
          <cell r="O5622" t="str">
            <v>0960968882</v>
          </cell>
          <cell r="P5622" t="str">
            <v>090102</v>
          </cell>
          <cell r="Q5622" t="str">
            <v>GUAYAQUIL</v>
          </cell>
          <cell r="R5622" t="str">
            <v>GUAYAS</v>
          </cell>
          <cell r="S5622" t="str">
            <v>GUAYAQUIL</v>
          </cell>
          <cell r="T5622" t="str">
            <v>ITSACOURIER</v>
          </cell>
          <cell r="U5622" t="str">
            <v>FLEXNETUIO_GYE</v>
          </cell>
          <cell r="V5622">
            <v>1</v>
          </cell>
          <cell r="W5622">
            <v>1</v>
          </cell>
          <cell r="X5622" t="str">
            <v>FLEXNET ECUADOR - MDELIVERY</v>
          </cell>
          <cell r="Y5622" t="str">
            <v>CALLE 28 DE JUNIO S/N Y GARCIA MORENO ENTRADA LLANO GRANDE</v>
          </cell>
        </row>
        <row r="5623">
          <cell r="A5623" t="str">
            <v>4774552</v>
          </cell>
          <cell r="B5623">
            <v>492078</v>
          </cell>
          <cell r="C5623" t="str">
            <v>4774552</v>
          </cell>
          <cell r="D5623" t="str">
            <v>MDELIVERY</v>
          </cell>
          <cell r="E5623" t="str">
            <v>DESPACHO</v>
          </cell>
          <cell r="F5623" t="str">
            <v>NORMAL</v>
          </cell>
          <cell r="G5623" t="str">
            <v>FT78259</v>
          </cell>
          <cell r="H5623">
            <v>44932</v>
          </cell>
          <cell r="I5623" t="str">
            <v>ENTREGADO</v>
          </cell>
          <cell r="J5623">
            <v>44935</v>
          </cell>
          <cell r="K5623" t="str">
            <v>JENIFFER MARGARITA ORDONEZ SALAZAR</v>
          </cell>
          <cell r="L5623" t="str">
            <v>TARQUI  BASTION POPULAR BLOQUE 2  MZ 756  SOLAR 31 CALLE 24 A NO</v>
          </cell>
          <cell r="M5623" t="str">
            <v>0603807736</v>
          </cell>
          <cell r="N5623" t="str">
            <v>0961411014</v>
          </cell>
          <cell r="O5623" t="str">
            <v>0961411014</v>
          </cell>
          <cell r="P5623" t="str">
            <v>090705</v>
          </cell>
          <cell r="Q5623" t="str">
            <v>GUAYAQUIL</v>
          </cell>
          <cell r="R5623" t="str">
            <v>GUAYAS</v>
          </cell>
          <cell r="S5623" t="str">
            <v>GUAYAQUIL</v>
          </cell>
          <cell r="T5623" t="str">
            <v>ITSACOURIER</v>
          </cell>
          <cell r="U5623" t="str">
            <v>FLEXNETUIO_GYE</v>
          </cell>
          <cell r="V5623">
            <v>1</v>
          </cell>
          <cell r="W5623">
            <v>1</v>
          </cell>
          <cell r="X5623" t="str">
            <v>FLEXNET ECUADOR - MDELIVERY</v>
          </cell>
          <cell r="Y5623" t="str">
            <v>CALLE 28 DE JUNIO S/N Y GARCIA MORENO ENTRADA LLANO GRANDE</v>
          </cell>
        </row>
        <row r="5624">
          <cell r="A5624" t="str">
            <v>4797900</v>
          </cell>
          <cell r="B5624">
            <v>492079</v>
          </cell>
          <cell r="C5624" t="str">
            <v>4797900</v>
          </cell>
          <cell r="D5624" t="str">
            <v>MDELIVERY</v>
          </cell>
          <cell r="E5624" t="str">
            <v>DESPACHO</v>
          </cell>
          <cell r="F5624" t="str">
            <v>NORMAL</v>
          </cell>
          <cell r="G5624" t="str">
            <v>031080004797900</v>
          </cell>
          <cell r="H5624">
            <v>44932</v>
          </cell>
          <cell r="I5624" t="str">
            <v>ENTREGADO</v>
          </cell>
          <cell r="J5624">
            <v>44937</v>
          </cell>
          <cell r="K5624" t="str">
            <v>CRUZ PLUAS YOLANDA AZUCENA</v>
          </cell>
          <cell r="L5624" t="str">
            <v>NOBOL CALLE RENAN OLMEDO  SN  Y EUGENIO ESPEJO</v>
          </cell>
          <cell r="M5624" t="str">
            <v>0918106899</v>
          </cell>
          <cell r="N5624" t="str">
            <v>0995154367</v>
          </cell>
          <cell r="O5624" t="str">
            <v>0995154367</v>
          </cell>
          <cell r="P5624" t="str">
            <v>091906</v>
          </cell>
          <cell r="Q5624" t="str">
            <v>NOBOL</v>
          </cell>
          <cell r="R5624" t="str">
            <v>GUAYAS</v>
          </cell>
          <cell r="S5624" t="str">
            <v>NARCISA DE JESUS - PETRILLO</v>
          </cell>
          <cell r="T5624" t="str">
            <v>TRAMACO</v>
          </cell>
          <cell r="U5624" t="str">
            <v>FLEXNETUIO_PROVINCIA</v>
          </cell>
          <cell r="V5624">
            <v>1</v>
          </cell>
          <cell r="W5624">
            <v>1</v>
          </cell>
          <cell r="X5624" t="str">
            <v>FLEXNET ECUADOR - MDELIVERY</v>
          </cell>
          <cell r="Y5624" t="str">
            <v>CALLE 28 DE JUNIO S/N Y GARCIA MORENO ENTRADA LLANO GRANDE</v>
          </cell>
        </row>
        <row r="5625">
          <cell r="A5625" t="str">
            <v>4798510</v>
          </cell>
          <cell r="B5625">
            <v>492080</v>
          </cell>
          <cell r="C5625" t="str">
            <v>4798510</v>
          </cell>
          <cell r="D5625" t="str">
            <v>MDELIVERY</v>
          </cell>
          <cell r="E5625" t="str">
            <v>DESPACHO</v>
          </cell>
          <cell r="F5625" t="str">
            <v>NORMAL</v>
          </cell>
          <cell r="G5625" t="str">
            <v>031080004798510</v>
          </cell>
          <cell r="H5625">
            <v>44932</v>
          </cell>
          <cell r="I5625" t="str">
            <v>ENTREGADO</v>
          </cell>
          <cell r="J5625">
            <v>44933</v>
          </cell>
          <cell r="K5625" t="str">
            <v>FERNANDO GEOVANNY  AYALA BASTIDAS</v>
          </cell>
          <cell r="L5625" t="str">
            <v>ATUNTAQUI   CALLE RIO AMAZONAS SN ALEJADRO ANDRADE</v>
          </cell>
          <cell r="M5625" t="str">
            <v>1003037676</v>
          </cell>
          <cell r="N5625" t="str">
            <v>0997268999</v>
          </cell>
          <cell r="O5625" t="str">
            <v>0997268999</v>
          </cell>
          <cell r="P5625" t="str">
            <v>100216</v>
          </cell>
          <cell r="Q5625" t="str">
            <v>ANTONIO ANTE</v>
          </cell>
          <cell r="R5625" t="str">
            <v>IMBABURA</v>
          </cell>
          <cell r="S5625" t="str">
            <v>ATUNTAQUI - CIUDADELA GANGOTENA</v>
          </cell>
          <cell r="T5625" t="str">
            <v>TRAMACO</v>
          </cell>
          <cell r="U5625" t="str">
            <v>FLEXNETUIO_PROVINCIA</v>
          </cell>
          <cell r="V5625">
            <v>1</v>
          </cell>
          <cell r="W5625">
            <v>1</v>
          </cell>
          <cell r="X5625" t="str">
            <v>FLEXNET ECUADOR - MDELIVERY</v>
          </cell>
          <cell r="Y5625" t="str">
            <v>CALLE 28 DE JUNIO S/N Y GARCIA MORENO ENTRADA LLANO GRANDE</v>
          </cell>
        </row>
        <row r="5626">
          <cell r="A5626" t="str">
            <v>4799699</v>
          </cell>
          <cell r="B5626">
            <v>492081</v>
          </cell>
          <cell r="C5626" t="str">
            <v>4799699</v>
          </cell>
          <cell r="D5626" t="str">
            <v>MDELIVERY</v>
          </cell>
          <cell r="E5626" t="str">
            <v>DESPACHO</v>
          </cell>
          <cell r="F5626" t="str">
            <v>DERIVADO PICK UP</v>
          </cell>
          <cell r="G5626" t="str">
            <v>031080004799699</v>
          </cell>
          <cell r="H5626">
            <v>44932</v>
          </cell>
          <cell r="I5626" t="str">
            <v>ENTREGADO</v>
          </cell>
          <cell r="J5626">
            <v>44935</v>
          </cell>
          <cell r="K5626" t="str">
            <v>COLLAGUAZO SATUQUINGA WILSON HERNAN</v>
          </cell>
          <cell r="L5626" t="str">
            <v>OFICINA TRAMACO MACHACHI</v>
          </cell>
          <cell r="M5626" t="str">
            <v>1719670257</v>
          </cell>
          <cell r="N5626" t="str">
            <v>0939961084</v>
          </cell>
          <cell r="O5626" t="str">
            <v>0939961084</v>
          </cell>
          <cell r="P5626" t="str">
            <v>MEJIA</v>
          </cell>
          <cell r="Q5626" t="str">
            <v>MEJIA</v>
          </cell>
          <cell r="R5626" t="str">
            <v>PICHINCHA</v>
          </cell>
          <cell r="T5626" t="str">
            <v>TRAMACO</v>
          </cell>
          <cell r="U5626" t="str">
            <v>FLEXNETUIO_LOCAL</v>
          </cell>
          <cell r="V5626">
            <v>1</v>
          </cell>
          <cell r="W5626">
            <v>1</v>
          </cell>
          <cell r="X5626" t="str">
            <v>FLEXNET ECUADOR - MDELIVERY</v>
          </cell>
          <cell r="Y5626" t="str">
            <v>CALLE 28 DE JUNIO S/N Y GARCIA MORENO ENTRADA LLANO GRANDE</v>
          </cell>
        </row>
        <row r="5627">
          <cell r="A5627" t="str">
            <v>4799728</v>
          </cell>
          <cell r="B5627">
            <v>492082</v>
          </cell>
          <cell r="C5627" t="str">
            <v>4799728</v>
          </cell>
          <cell r="D5627" t="str">
            <v>MDELIVERY</v>
          </cell>
          <cell r="E5627" t="str">
            <v>DESPACHO</v>
          </cell>
          <cell r="F5627" t="str">
            <v>NORMAL</v>
          </cell>
          <cell r="G5627" t="str">
            <v>FT78265</v>
          </cell>
          <cell r="H5627">
            <v>44932</v>
          </cell>
          <cell r="I5627" t="str">
            <v>ENTREGADO</v>
          </cell>
          <cell r="J5627">
            <v>44935</v>
          </cell>
          <cell r="K5627" t="str">
            <v>ALVARADO BAQUERIZO SARITA ELENA</v>
          </cell>
          <cell r="L5627" t="str">
            <v>TARQUI     ALBORADA 4TA ETAPA  MZ SR  VILLA  18 CALLE HUAQUILLAS</v>
          </cell>
          <cell r="M5627" t="str">
            <v>0907576128</v>
          </cell>
          <cell r="N5627" t="str">
            <v>0969477733</v>
          </cell>
          <cell r="O5627" t="str">
            <v>0969477733</v>
          </cell>
          <cell r="P5627" t="str">
            <v>090502</v>
          </cell>
          <cell r="Q5627" t="str">
            <v>GUAYAQUIL</v>
          </cell>
          <cell r="R5627" t="str">
            <v>GUAYAS</v>
          </cell>
          <cell r="S5627" t="str">
            <v>GUAYAQUIL</v>
          </cell>
          <cell r="T5627" t="str">
            <v>ITSACOURIER</v>
          </cell>
          <cell r="U5627" t="str">
            <v>FLEXNETUIO_GYE</v>
          </cell>
          <cell r="V5627">
            <v>1</v>
          </cell>
          <cell r="W5627">
            <v>1</v>
          </cell>
          <cell r="X5627" t="str">
            <v>FLEXNET ECUADOR - MDELIVERY</v>
          </cell>
          <cell r="Y5627" t="str">
            <v>CALLE 28 DE JUNIO S/N Y GARCIA MORENO ENTRADA LLANO GRANDE</v>
          </cell>
        </row>
        <row r="5628">
          <cell r="A5628" t="str">
            <v>4802952</v>
          </cell>
          <cell r="B5628">
            <v>492083</v>
          </cell>
          <cell r="C5628" t="str">
            <v>4802952</v>
          </cell>
          <cell r="D5628" t="str">
            <v>MDELIVERY</v>
          </cell>
          <cell r="E5628" t="str">
            <v>DESPACHO</v>
          </cell>
          <cell r="F5628" t="str">
            <v>DERIVADO PICK UP</v>
          </cell>
          <cell r="G5628" t="str">
            <v>031080004802952</v>
          </cell>
          <cell r="H5628">
            <v>44932</v>
          </cell>
          <cell r="I5628" t="str">
            <v>ENTREGADO</v>
          </cell>
          <cell r="J5628">
            <v>44935</v>
          </cell>
          <cell r="K5628" t="str">
            <v>GUERRERO FARIAS JACINTA DEL ROSARIO</v>
          </cell>
          <cell r="L5628" t="str">
            <v>OFICINA TRAMACO PUNTO DE ATENCION SANTO DOMINGO</v>
          </cell>
          <cell r="M5628" t="str">
            <v>1500347974</v>
          </cell>
          <cell r="N5628" t="str">
            <v>0979683612</v>
          </cell>
          <cell r="O5628" t="str">
            <v>0999214139</v>
          </cell>
          <cell r="P5628" t="str">
            <v>SANTO DOMINGO</v>
          </cell>
          <cell r="Q5628" t="str">
            <v>SANTO DOMINGO</v>
          </cell>
          <cell r="R5628" t="str">
            <v>SANTO DOMINGO DE LOS TSACHILAS</v>
          </cell>
          <cell r="T5628" t="str">
            <v>TRAMACO</v>
          </cell>
          <cell r="U5628" t="str">
            <v>FLEXNETUIO_PROVINCIA</v>
          </cell>
          <cell r="V5628">
            <v>1</v>
          </cell>
          <cell r="W5628">
            <v>1</v>
          </cell>
          <cell r="X5628" t="str">
            <v>FLEXNET ECUADOR - MDELIVERY</v>
          </cell>
          <cell r="Y5628" t="str">
            <v>CALLE 28 DE JUNIO S/N Y GARCIA MORENO ENTRADA LLANO GRANDE</v>
          </cell>
        </row>
        <row r="5629">
          <cell r="A5629" t="str">
            <v>4805460</v>
          </cell>
          <cell r="B5629">
            <v>492085</v>
          </cell>
          <cell r="C5629" t="str">
            <v>4805460</v>
          </cell>
          <cell r="D5629" t="str">
            <v>MDELIVERY</v>
          </cell>
          <cell r="E5629" t="str">
            <v>DESPACHO</v>
          </cell>
          <cell r="F5629" t="str">
            <v>NORMAL</v>
          </cell>
          <cell r="G5629" t="str">
            <v>031080004805460</v>
          </cell>
          <cell r="H5629">
            <v>44932</v>
          </cell>
          <cell r="I5629" t="str">
            <v>ENTREGADO</v>
          </cell>
          <cell r="J5629">
            <v>44938</v>
          </cell>
          <cell r="K5629" t="str">
            <v>HELEN ISAMAR PARRALES SANCHEZ</v>
          </cell>
          <cell r="L5629" t="str">
            <v>PAJAN  CALLE 9 DE OCTUBRE  SN CALLE 7 DE NOVIEMBRE</v>
          </cell>
          <cell r="M5629" t="str">
            <v>0941574857</v>
          </cell>
          <cell r="N5629" t="str">
            <v>0998133344</v>
          </cell>
          <cell r="O5629" t="str">
            <v>0998133344</v>
          </cell>
          <cell r="P5629" t="str">
            <v>130901</v>
          </cell>
          <cell r="Q5629" t="str">
            <v>PAJAN</v>
          </cell>
          <cell r="R5629" t="str">
            <v>MANABI</v>
          </cell>
          <cell r="S5629" t="str">
            <v>PAJAN</v>
          </cell>
          <cell r="T5629" t="str">
            <v>TRAMACO</v>
          </cell>
          <cell r="U5629" t="str">
            <v>FLEXNETUIO_PROVINCIA</v>
          </cell>
          <cell r="V5629">
            <v>1</v>
          </cell>
          <cell r="W5629">
            <v>1</v>
          </cell>
          <cell r="X5629" t="str">
            <v>FLEXNET ECUADOR - MDELIVERY</v>
          </cell>
          <cell r="Y5629" t="str">
            <v>CALLE 28 DE JUNIO S/N Y GARCIA MORENO ENTRADA LLANO GRANDE</v>
          </cell>
        </row>
        <row r="5630">
          <cell r="A5630" t="str">
            <v>4805527</v>
          </cell>
          <cell r="B5630">
            <v>492086</v>
          </cell>
          <cell r="C5630" t="str">
            <v>4805527</v>
          </cell>
          <cell r="D5630" t="str">
            <v>MDELIVERY</v>
          </cell>
          <cell r="E5630" t="str">
            <v>DESPACHO</v>
          </cell>
          <cell r="F5630" t="str">
            <v>NORMAL</v>
          </cell>
          <cell r="G5630" t="str">
            <v>031080004805527</v>
          </cell>
          <cell r="H5630">
            <v>44932</v>
          </cell>
          <cell r="I5630" t="str">
            <v>ENTREGADO</v>
          </cell>
          <cell r="J5630">
            <v>44935</v>
          </cell>
          <cell r="K5630" t="str">
            <v>ZAMBRANO KUFFO RICKY XAVIER</v>
          </cell>
          <cell r="L5630" t="str">
            <v>EL CARMEN AV 3 DE JULIO SN  Y LATACUNGA</v>
          </cell>
          <cell r="M5630" t="str">
            <v>2300201528</v>
          </cell>
          <cell r="N5630" t="str">
            <v>0939794207</v>
          </cell>
          <cell r="O5630" t="str">
            <v>0939794207</v>
          </cell>
          <cell r="P5630" t="str">
            <v>130503</v>
          </cell>
          <cell r="Q5630" t="str">
            <v>EL CARMEN</v>
          </cell>
          <cell r="R5630" t="str">
            <v>MANABI</v>
          </cell>
          <cell r="S5630" t="str">
            <v>EL CARMEN - LA UNION - RANCHO RONALD</v>
          </cell>
          <cell r="T5630" t="str">
            <v>TRAMACO</v>
          </cell>
          <cell r="U5630" t="str">
            <v>FLEXNETUIO_PROVINCIA</v>
          </cell>
          <cell r="V5630">
            <v>1</v>
          </cell>
          <cell r="W5630">
            <v>1</v>
          </cell>
          <cell r="X5630" t="str">
            <v>FLEXNET ECUADOR - MDELIVERY</v>
          </cell>
          <cell r="Y5630" t="str">
            <v>CALLE 28 DE JUNIO S/N Y GARCIA MORENO ENTRADA LLANO GRANDE</v>
          </cell>
        </row>
        <row r="5631">
          <cell r="A5631" t="str">
            <v>2023-00188</v>
          </cell>
          <cell r="B5631">
            <v>492073</v>
          </cell>
          <cell r="C5631" t="str">
            <v>2023-00188</v>
          </cell>
          <cell r="D5631" t="str">
            <v>MOVISTAR</v>
          </cell>
          <cell r="E5631" t="str">
            <v>DESPACHO</v>
          </cell>
          <cell r="F5631" t="str">
            <v>NORMAL</v>
          </cell>
          <cell r="G5631" t="str">
            <v>031080202300188</v>
          </cell>
          <cell r="H5631">
            <v>44932</v>
          </cell>
          <cell r="I5631" t="str">
            <v>ENTREGADO</v>
          </cell>
          <cell r="J5631">
            <v>44933</v>
          </cell>
          <cell r="K5631" t="str">
            <v>CC BARTOLOME SERRANO (MOVIPHONE)_GALO PALLAROSO</v>
          </cell>
          <cell r="L5631" t="str">
            <v>Calle Tenemaza 5-13 y Av. 24 de Mayo frente al parqueadero del coliseo de deportes</v>
          </cell>
          <cell r="M5631" t="str">
            <v>0391007160001</v>
          </cell>
          <cell r="N5631" t="str">
            <v>995936079</v>
          </cell>
          <cell r="O5631" t="str">
            <v/>
          </cell>
          <cell r="P5631" t="str">
            <v>AZOGUES</v>
          </cell>
          <cell r="Q5631" t="str">
            <v>AZOGUES</v>
          </cell>
          <cell r="R5631" t="str">
            <v>CAÑAR</v>
          </cell>
          <cell r="S5631" t="str">
            <v>AZOGUES</v>
          </cell>
          <cell r="T5631" t="str">
            <v>TRAMACO</v>
          </cell>
          <cell r="U5631" t="str">
            <v>FLEXNETUIO_PROVINCIA</v>
          </cell>
          <cell r="V5631">
            <v>1</v>
          </cell>
          <cell r="W5631">
            <v>1</v>
          </cell>
          <cell r="X5631" t="str">
            <v>FLEXNET ECUADOR - MOVISTAR</v>
          </cell>
          <cell r="Y5631" t="str">
            <v>CALLE 28 DE JUNIO S/N Y GARCIA MORENO ENTRADA LLANO GRANDE</v>
          </cell>
        </row>
        <row r="5632">
          <cell r="A5632" t="str">
            <v>2023-00189</v>
          </cell>
          <cell r="B5632">
            <v>492074</v>
          </cell>
          <cell r="C5632" t="str">
            <v>2023-00189</v>
          </cell>
          <cell r="D5632" t="str">
            <v>MOVISTAR</v>
          </cell>
          <cell r="E5632" t="str">
            <v>DESPACHO</v>
          </cell>
          <cell r="F5632" t="str">
            <v>NORMAL</v>
          </cell>
          <cell r="G5632" t="str">
            <v>031080202300189</v>
          </cell>
          <cell r="H5632">
            <v>44932</v>
          </cell>
          <cell r="I5632" t="str">
            <v>ENTREGADO</v>
          </cell>
          <cell r="J5632">
            <v>44933</v>
          </cell>
          <cell r="K5632" t="str">
            <v>TENEMAZA (MOVIPHONE)_GALO PALLAROSO</v>
          </cell>
          <cell r="L5632" t="str">
            <v>AV CACIQUE TENEMAZA 507 Y LUIS CORDERO AZOGUES</v>
          </cell>
          <cell r="M5632" t="str">
            <v>0391007160001</v>
          </cell>
          <cell r="N5632" t="str">
            <v>995936079</v>
          </cell>
          <cell r="O5632" t="str">
            <v/>
          </cell>
          <cell r="P5632" t="str">
            <v>AZOGUES</v>
          </cell>
          <cell r="Q5632" t="str">
            <v>AZOGUES</v>
          </cell>
          <cell r="R5632" t="str">
            <v>CAÑAR</v>
          </cell>
          <cell r="S5632" t="str">
            <v>AZOGUES</v>
          </cell>
          <cell r="T5632" t="str">
            <v>TRAMACO</v>
          </cell>
          <cell r="U5632" t="str">
            <v>FLEXNETUIO_PROVINCIA</v>
          </cell>
          <cell r="V5632">
            <v>1</v>
          </cell>
          <cell r="W5632">
            <v>1</v>
          </cell>
          <cell r="X5632" t="str">
            <v>FLEXNET ECUADOR - MOVISTAR</v>
          </cell>
          <cell r="Y5632" t="str">
            <v>CALLE 28 DE JUNIO S/N Y GARCIA MORENO ENTRADA LLANO GRANDE</v>
          </cell>
        </row>
        <row r="5633">
          <cell r="A5633" t="str">
            <v>2023-00190</v>
          </cell>
          <cell r="B5633">
            <v>492075</v>
          </cell>
          <cell r="C5633" t="str">
            <v>2023-00190</v>
          </cell>
          <cell r="D5633" t="str">
            <v>MOVISTAR</v>
          </cell>
          <cell r="E5633" t="str">
            <v>DESPACHO</v>
          </cell>
          <cell r="F5633" t="str">
            <v>NORMAL</v>
          </cell>
          <cell r="G5633" t="str">
            <v>031080202300190</v>
          </cell>
          <cell r="H5633">
            <v>44932</v>
          </cell>
          <cell r="I5633" t="str">
            <v>ENTREGADO</v>
          </cell>
          <cell r="J5633">
            <v>44935</v>
          </cell>
          <cell r="K5633" t="str">
            <v>FANNY CECILIA DOMINGUEZ CARDENAS - PASTAZA_FANNY CECILIA DOMINGUEZ CARDENAS</v>
          </cell>
          <cell r="L5633" t="str">
            <v>CESLAO MARIN Y 27 DE FEBRERO DIAGONAL AL GRAN HOTEL COFANES LOCAL MOVISTAR</v>
          </cell>
          <cell r="M5633" t="str">
            <v>1400382360</v>
          </cell>
          <cell r="N5633" t="str">
            <v>982603696</v>
          </cell>
          <cell r="O5633" t="str">
            <v/>
          </cell>
          <cell r="P5633" t="str">
            <v>PUYO</v>
          </cell>
          <cell r="Q5633" t="str">
            <v>PUYO</v>
          </cell>
          <cell r="R5633" t="str">
            <v>PASTAZA</v>
          </cell>
          <cell r="S5633" t="str">
            <v/>
          </cell>
          <cell r="T5633" t="str">
            <v>TRAMACO</v>
          </cell>
          <cell r="U5633" t="str">
            <v>FLEXNETUIO_PROVINCIA</v>
          </cell>
          <cell r="V5633">
            <v>1</v>
          </cell>
          <cell r="W5633">
            <v>1</v>
          </cell>
          <cell r="X5633" t="str">
            <v>FLEXNET ECUADOR - MOVISTAR</v>
          </cell>
          <cell r="Y5633" t="str">
            <v>CALLE 28 DE JUNIO S/N Y GARCIA MORENO ENTRADA LLANO GRANDE</v>
          </cell>
        </row>
        <row r="5634">
          <cell r="A5634" t="str">
            <v>2023-00191</v>
          </cell>
          <cell r="B5634">
            <v>492076</v>
          </cell>
          <cell r="C5634" t="str">
            <v>2023-00191</v>
          </cell>
          <cell r="D5634" t="str">
            <v>TUENTI</v>
          </cell>
          <cell r="E5634" t="str">
            <v>DESPACHO</v>
          </cell>
          <cell r="F5634" t="str">
            <v>NORMAL</v>
          </cell>
          <cell r="G5634" t="str">
            <v>FT78251</v>
          </cell>
          <cell r="H5634">
            <v>44932</v>
          </cell>
          <cell r="I5634" t="str">
            <v>ENTREGADO</v>
          </cell>
          <cell r="J5634">
            <v>44935</v>
          </cell>
          <cell r="K5634" t="str">
            <v>MARIO JAVIER GIL CEVALLOS GUAYAQUIL_MARIO JAVIER GIL CEVALLOS</v>
          </cell>
          <cell r="L5634" t="str">
            <v>KENNEDY NUEVA AV. LUIS PLAZA DANIN #114 MZ. 46 V. 7</v>
          </cell>
          <cell r="M5634" t="str">
            <v>0925805525001</v>
          </cell>
          <cell r="N5634" t="str">
            <v>958929084</v>
          </cell>
          <cell r="O5634" t="str">
            <v/>
          </cell>
          <cell r="P5634" t="str">
            <v>GUAYAQUIL</v>
          </cell>
          <cell r="Q5634" t="str">
            <v>GUAYAQUIL</v>
          </cell>
          <cell r="R5634" t="str">
            <v>GUAYAS</v>
          </cell>
          <cell r="T5634" t="str">
            <v>ITSACOURIER</v>
          </cell>
          <cell r="U5634" t="str">
            <v>FLEXNETUIO_GYE</v>
          </cell>
          <cell r="V5634">
            <v>1</v>
          </cell>
          <cell r="W5634">
            <v>1</v>
          </cell>
          <cell r="X5634" t="str">
            <v>FLEXNET ECUADOR - MOVISTAR</v>
          </cell>
          <cell r="Y5634" t="str">
            <v>CALLE 28 DE JUNIO S/N Y GARCIA MORENO ENTRADA LLANO GRANDE</v>
          </cell>
        </row>
        <row r="5635">
          <cell r="A5635" t="str">
            <v>2023-00192</v>
          </cell>
          <cell r="B5635">
            <v>492077</v>
          </cell>
          <cell r="C5635" t="str">
            <v>2023-00192</v>
          </cell>
          <cell r="D5635" t="str">
            <v>TUENTI</v>
          </cell>
          <cell r="E5635" t="str">
            <v>DESPACHO</v>
          </cell>
          <cell r="F5635" t="str">
            <v>NORMAL</v>
          </cell>
          <cell r="G5635" t="str">
            <v>031080202300192</v>
          </cell>
          <cell r="H5635">
            <v>44932</v>
          </cell>
          <cell r="I5635" t="str">
            <v>ENTREGADO</v>
          </cell>
          <cell r="J5635">
            <v>44935</v>
          </cell>
          <cell r="K5635" t="str">
            <v>Alvaro Pacheco - Tuenti - LOS RIOS_ALVARO GONZALO PACHECO MORA</v>
          </cell>
          <cell r="L5635" t="str">
            <v>Avenida 6 de octubre y 18 de mayo alado de la gasolinera primax. BABAHOYO</v>
          </cell>
          <cell r="M5635" t="str">
            <v>0919877472001</v>
          </cell>
          <cell r="N5635" t="str">
            <v>0968367399</v>
          </cell>
          <cell r="O5635" t="str">
            <v/>
          </cell>
          <cell r="P5635" t="str">
            <v>BABAHOYO</v>
          </cell>
          <cell r="Q5635" t="str">
            <v>BABAHOYO</v>
          </cell>
          <cell r="R5635" t="str">
            <v>LOS RIOS</v>
          </cell>
          <cell r="S5635" t="str">
            <v>BABAHOYO - LA VIRGINIA</v>
          </cell>
          <cell r="T5635" t="str">
            <v>TRAMACO</v>
          </cell>
          <cell r="U5635" t="str">
            <v>FLEXNETUIO_PROVINCIA</v>
          </cell>
          <cell r="V5635">
            <v>1</v>
          </cell>
          <cell r="W5635">
            <v>1</v>
          </cell>
          <cell r="X5635" t="str">
            <v>FLEXNET ECUADOR - MOVISTAR</v>
          </cell>
          <cell r="Y5635" t="str">
            <v>CALLE 28 DE JUNIO S/N Y GARCIA MORENO ENTRADA LLANO GRANDE</v>
          </cell>
        </row>
        <row r="5636">
          <cell r="A5636" t="str">
            <v>11649</v>
          </cell>
          <cell r="B5636">
            <v>492069</v>
          </cell>
          <cell r="C5636" t="str">
            <v>11649</v>
          </cell>
          <cell r="D5636" t="str">
            <v>MOVISTAR</v>
          </cell>
          <cell r="E5636" t="str">
            <v>RETIRO</v>
          </cell>
          <cell r="F5636" t="str">
            <v>NORMAL</v>
          </cell>
          <cell r="G5636" t="str">
            <v>FT78364</v>
          </cell>
          <cell r="H5636">
            <v>44932</v>
          </cell>
          <cell r="I5636" t="str">
            <v>ENTREGADO</v>
          </cell>
          <cell r="J5636">
            <v>44935</v>
          </cell>
          <cell r="K5636" t="str">
            <v>FLEXNET - LI</v>
          </cell>
          <cell r="L5636" t="str">
            <v>CALLE 28 DE JUNIO S/N Y GARCIA MORENO ENTRADA LLANO GRANDE</v>
          </cell>
          <cell r="M5636" t="str">
            <v/>
          </cell>
          <cell r="N5636" t="str">
            <v>963000279</v>
          </cell>
          <cell r="O5636" t="str">
            <v>963000279</v>
          </cell>
          <cell r="P5636" t="str">
            <v>QUITO</v>
          </cell>
          <cell r="Q5636" t="str">
            <v>QUITO</v>
          </cell>
          <cell r="R5636" t="str">
            <v>PICHINCHA</v>
          </cell>
          <cell r="T5636" t="str">
            <v>FLEXTRANS UIO</v>
          </cell>
          <cell r="U5636" t="str">
            <v>FLEXNETUIO_LOCAL</v>
          </cell>
          <cell r="V5636">
            <v>0</v>
          </cell>
          <cell r="W5636">
            <v>1</v>
          </cell>
          <cell r="X5636" t="str">
            <v xml:space="preserve">DAYANA ABRAJAN </v>
          </cell>
          <cell r="Y5636" t="str">
            <v>Antonio Flor N74-105 y Joaquin Mancheno Carcelen Industrial, Quito </v>
          </cell>
        </row>
        <row r="5637">
          <cell r="A5637" t="str">
            <v>11653</v>
          </cell>
          <cell r="B5637">
            <v>492070</v>
          </cell>
          <cell r="C5637" t="str">
            <v>11653</v>
          </cell>
          <cell r="D5637" t="str">
            <v>MOVISTAR</v>
          </cell>
          <cell r="E5637" t="str">
            <v>RETIRO</v>
          </cell>
          <cell r="F5637" t="str">
            <v>NORMAL</v>
          </cell>
          <cell r="G5637" t="str">
            <v>031002004159954</v>
          </cell>
          <cell r="H5637">
            <v>44932</v>
          </cell>
          <cell r="I5637" t="str">
            <v>ENTREGADO</v>
          </cell>
          <cell r="J5637">
            <v>44938</v>
          </cell>
          <cell r="K5637" t="str">
            <v>FLEXNET - LI</v>
          </cell>
          <cell r="L5637" t="str">
            <v>CALLE 28 DE JUNIO S/N Y GARCIA MORENO ENTRADA LLANO GRANDE</v>
          </cell>
          <cell r="M5637" t="str">
            <v/>
          </cell>
          <cell r="N5637" t="str">
            <v>0983013833</v>
          </cell>
          <cell r="O5637" t="str">
            <v>0983013833</v>
          </cell>
          <cell r="P5637" t="str">
            <v>QUITO</v>
          </cell>
          <cell r="Q5637" t="str">
            <v>QUITO</v>
          </cell>
          <cell r="R5637" t="str">
            <v>PICHINCHA</v>
          </cell>
          <cell r="T5637" t="str">
            <v>TRAMACO</v>
          </cell>
          <cell r="U5637" t="str">
            <v>FLEXNETUIO_LOCAL</v>
          </cell>
          <cell r="V5637">
            <v>0</v>
          </cell>
          <cell r="W5637">
            <v>1</v>
          </cell>
          <cell r="X5637" t="str">
            <v>ESTEBAN JIMENEZ</v>
          </cell>
          <cell r="Y5637" t="str">
            <v>CENTRO COMERCIAL QUICENTRO SHOPPING AVENIDA NACIONES UNIDAS.</v>
          </cell>
        </row>
        <row r="5638">
          <cell r="A5638" t="str">
            <v>11654</v>
          </cell>
          <cell r="B5638">
            <v>492071</v>
          </cell>
          <cell r="C5638" t="str">
            <v>11654</v>
          </cell>
          <cell r="D5638" t="str">
            <v>MOVISTAR</v>
          </cell>
          <cell r="E5638" t="str">
            <v>RETIRO</v>
          </cell>
          <cell r="F5638" t="str">
            <v>NORMAL</v>
          </cell>
          <cell r="G5638" t="str">
            <v>031002004160962</v>
          </cell>
          <cell r="H5638">
            <v>44932</v>
          </cell>
          <cell r="I5638" t="str">
            <v>ENTREGADO</v>
          </cell>
          <cell r="J5638">
            <v>44938</v>
          </cell>
          <cell r="K5638" t="str">
            <v>FLEXNET - LI</v>
          </cell>
          <cell r="L5638" t="str">
            <v>CALLE 28 DE JUNIO S/N Y GARCIA MORENO ENTRADA LLANO GRANDE</v>
          </cell>
          <cell r="M5638" t="str">
            <v/>
          </cell>
          <cell r="N5638" t="str">
            <v>0983732758</v>
          </cell>
          <cell r="O5638" t="str">
            <v>0983732758</v>
          </cell>
          <cell r="P5638" t="str">
            <v>QUITO</v>
          </cell>
          <cell r="Q5638" t="str">
            <v>QUITO</v>
          </cell>
          <cell r="R5638" t="str">
            <v>PICHINCHA</v>
          </cell>
          <cell r="T5638" t="str">
            <v>TRAMACO</v>
          </cell>
          <cell r="U5638" t="str">
            <v>FLEXNETUIO_LOCAL</v>
          </cell>
          <cell r="V5638">
            <v>0</v>
          </cell>
          <cell r="W5638">
            <v>1</v>
          </cell>
          <cell r="X5638" t="str">
            <v>MISHEL MALDONADO</v>
          </cell>
          <cell r="Y5638" t="str">
            <v>Av. Interoceanica Km 12 ½ y Pasaje El Valle (Cumbaya) L133 – NIVEL P.B.</v>
          </cell>
        </row>
        <row r="5639">
          <cell r="A5639" t="str">
            <v>11655</v>
          </cell>
          <cell r="B5639">
            <v>492072</v>
          </cell>
          <cell r="C5639" t="str">
            <v>11655</v>
          </cell>
          <cell r="D5639" t="str">
            <v>MOVISTAR</v>
          </cell>
          <cell r="E5639" t="str">
            <v>RETIRO</v>
          </cell>
          <cell r="F5639" t="str">
            <v>NORMAL</v>
          </cell>
          <cell r="G5639" t="str">
            <v>FT78365</v>
          </cell>
          <cell r="H5639">
            <v>44932</v>
          </cell>
          <cell r="I5639" t="str">
            <v>INCIDENCIA</v>
          </cell>
          <cell r="J5639">
            <v>44935</v>
          </cell>
          <cell r="K5639" t="str">
            <v>FLEXNET - LI</v>
          </cell>
          <cell r="L5639" t="str">
            <v>CALLE 28 DE JUNIO S/N Y GARCIA MORENO ENTRADA LLANO GRANDE</v>
          </cell>
          <cell r="M5639" t="str">
            <v/>
          </cell>
          <cell r="N5639" t="str">
            <v>963000279</v>
          </cell>
          <cell r="O5639" t="str">
            <v>963000279</v>
          </cell>
          <cell r="P5639" t="str">
            <v>QUITO</v>
          </cell>
          <cell r="Q5639" t="str">
            <v>QUITO</v>
          </cell>
          <cell r="R5639" t="str">
            <v>PICHINCHA</v>
          </cell>
          <cell r="T5639" t="str">
            <v>FLEXTRANS UIO</v>
          </cell>
          <cell r="U5639" t="str">
            <v>FLEXNETUIO_LOCAL</v>
          </cell>
          <cell r="V5639">
            <v>0</v>
          </cell>
          <cell r="W5639">
            <v>1</v>
          </cell>
          <cell r="X5639" t="str">
            <v xml:space="preserve">DAYANA ABRAJAN </v>
          </cell>
          <cell r="Y5639" t="str">
            <v>Antonio Flor N74-105 y Joaquin Mancheno Carcelen Industrial, Quito </v>
          </cell>
        </row>
        <row r="5640">
          <cell r="A5640" t="str">
            <v>2023-00170</v>
          </cell>
          <cell r="B5640">
            <v>492051</v>
          </cell>
          <cell r="C5640" t="str">
            <v>2023-00170</v>
          </cell>
          <cell r="D5640" t="str">
            <v>MOVISTAR</v>
          </cell>
          <cell r="E5640" t="str">
            <v>DESPACHO</v>
          </cell>
          <cell r="F5640" t="str">
            <v>NORMAL</v>
          </cell>
          <cell r="G5640" t="str">
            <v>FT78298</v>
          </cell>
          <cell r="H5640">
            <v>44932</v>
          </cell>
          <cell r="I5640" t="str">
            <v>ENTREGADO</v>
          </cell>
          <cell r="J5640">
            <v>44935</v>
          </cell>
          <cell r="K5640" t="str">
            <v>BUSINESSCORPORATION QUITO_Francisco Maldonado</v>
          </cell>
          <cell r="L5640" t="str">
            <v xml:space="preserve">AV AMAZONAS Y JUAN PABLO SANZ PISO 6 OFICINA 603 </v>
          </cell>
          <cell r="M5640" t="str">
            <v>1.79261E+12</v>
          </cell>
          <cell r="N5640" t="str">
            <v>984432049</v>
          </cell>
          <cell r="O5640" t="str">
            <v/>
          </cell>
          <cell r="P5640" t="str">
            <v>QUITO</v>
          </cell>
          <cell r="Q5640" t="str">
            <v>QUITO</v>
          </cell>
          <cell r="R5640" t="str">
            <v>PICHINCHA</v>
          </cell>
          <cell r="T5640" t="str">
            <v>FLEXTRANS UIO</v>
          </cell>
          <cell r="U5640" t="str">
            <v>FLEXNETUIO_LOCAL</v>
          </cell>
          <cell r="V5640">
            <v>1</v>
          </cell>
          <cell r="W5640">
            <v>1</v>
          </cell>
          <cell r="X5640" t="str">
            <v>FLEXNET ECUADOR - MOVISTAR</v>
          </cell>
          <cell r="Y5640" t="str">
            <v>CALLE 28 DE JUNIO S/N Y GARCIA MORENO ENTRADA LLANO GRANDE</v>
          </cell>
        </row>
        <row r="5641">
          <cell r="A5641" t="str">
            <v>2023-00181</v>
          </cell>
          <cell r="B5641">
            <v>492038</v>
          </cell>
          <cell r="C5641" t="str">
            <v>2023-00181</v>
          </cell>
          <cell r="D5641" t="str">
            <v>TUENTI</v>
          </cell>
          <cell r="E5641" t="str">
            <v>DESPACHO</v>
          </cell>
          <cell r="F5641" t="str">
            <v>NORMAL</v>
          </cell>
          <cell r="G5641" t="str">
            <v>FT78306</v>
          </cell>
          <cell r="H5641">
            <v>44932</v>
          </cell>
          <cell r="I5641" t="str">
            <v>ENTREGADO</v>
          </cell>
          <cell r="J5641">
            <v>44935</v>
          </cell>
          <cell r="K5641" t="str">
            <v>FARCOMED BODEGA UIO_Darwin Castro</v>
          </cell>
          <cell r="L5641" t="str">
            <v>RETAIL TUENTI, AV LOS SHYRIS SN via Amaguana Edificio Farcomed Km 5.5.</v>
          </cell>
          <cell r="M5641" t="str">
            <v>0</v>
          </cell>
          <cell r="N5641" t="str">
            <v>023829800 ext. 2100104</v>
          </cell>
          <cell r="O5641" t="str">
            <v/>
          </cell>
          <cell r="P5641" t="str">
            <v>QUITO</v>
          </cell>
          <cell r="Q5641" t="str">
            <v>QUITO</v>
          </cell>
          <cell r="R5641" t="str">
            <v>PICHINCHA</v>
          </cell>
          <cell r="T5641" t="str">
            <v>FLEXTRANS UIO</v>
          </cell>
          <cell r="U5641" t="str">
            <v>FLEXNETUIO_LOCAL</v>
          </cell>
          <cell r="V5641">
            <v>1</v>
          </cell>
          <cell r="W5641">
            <v>1</v>
          </cell>
          <cell r="X5641" t="str">
            <v>FLEXNET ECUADOR - MOVISTAR</v>
          </cell>
          <cell r="Y5641" t="str">
            <v>CALLE 28 DE JUNIO S/N Y GARCIA MORENO ENTRADA LLANO GRANDE</v>
          </cell>
        </row>
        <row r="5642">
          <cell r="A5642" t="str">
            <v>2023-00182</v>
          </cell>
          <cell r="B5642">
            <v>492039</v>
          </cell>
          <cell r="C5642" t="str">
            <v>2023-00182</v>
          </cell>
          <cell r="D5642" t="str">
            <v>TUENTI</v>
          </cell>
          <cell r="E5642" t="str">
            <v>DESPACHO</v>
          </cell>
          <cell r="F5642" t="str">
            <v>NORMAL</v>
          </cell>
          <cell r="G5642" t="str">
            <v>FT78304</v>
          </cell>
          <cell r="H5642">
            <v>44932</v>
          </cell>
          <cell r="I5642" t="str">
            <v>ENTREGADO</v>
          </cell>
          <cell r="J5642">
            <v>44935</v>
          </cell>
          <cell r="K5642" t="str">
            <v>TIECONE BODEGA UIO_Darwin Castro</v>
          </cell>
          <cell r="L5642" t="str">
            <v>RETAIL TUENTI, AV LOS SHYRIS SN via Amaguana Frente a la haciendo el cortijo , ED. Farcomed Km 5.5.</v>
          </cell>
          <cell r="M5642" t="str">
            <v>0</v>
          </cell>
          <cell r="N5642" t="str">
            <v>023829800 ext. 2100104</v>
          </cell>
          <cell r="O5642" t="str">
            <v/>
          </cell>
          <cell r="P5642" t="str">
            <v>QUITO</v>
          </cell>
          <cell r="Q5642" t="str">
            <v>QUITO</v>
          </cell>
          <cell r="R5642" t="str">
            <v>PICHINCHA</v>
          </cell>
          <cell r="T5642" t="str">
            <v>FLEXTRANS UIO</v>
          </cell>
          <cell r="U5642" t="str">
            <v>FLEXNETUIO_LOCAL</v>
          </cell>
          <cell r="V5642">
            <v>1</v>
          </cell>
          <cell r="W5642">
            <v>1</v>
          </cell>
          <cell r="X5642" t="str">
            <v>FLEXNET ECUADOR - MOVISTAR</v>
          </cell>
          <cell r="Y5642" t="str">
            <v>CALLE 28 DE JUNIO S/N Y GARCIA MORENO ENTRADA LLANO GRANDE</v>
          </cell>
        </row>
        <row r="5643">
          <cell r="A5643" t="str">
            <v>2023-00183</v>
          </cell>
          <cell r="B5643">
            <v>492040</v>
          </cell>
          <cell r="C5643" t="str">
            <v>2023-00183</v>
          </cell>
          <cell r="D5643" t="str">
            <v>TUENTI</v>
          </cell>
          <cell r="E5643" t="str">
            <v>DESPACHO</v>
          </cell>
          <cell r="F5643" t="str">
            <v>NORMAL</v>
          </cell>
          <cell r="G5643" t="str">
            <v>031080202300183</v>
          </cell>
          <cell r="H5643">
            <v>44932</v>
          </cell>
          <cell r="I5643" t="str">
            <v>ENTREGADO</v>
          </cell>
          <cell r="J5643">
            <v>44933</v>
          </cell>
          <cell r="K5643" t="str">
            <v>SAMSEB MOBILE TUENTI_Ezio Solorzano</v>
          </cell>
          <cell r="L5643" t="str">
            <v xml:space="preserve"> Av Circunvalacion, tramo 2, urbanizacion via Marina Manzana D Villa 24.</v>
          </cell>
          <cell r="M5643" t="str">
            <v>1313889774001</v>
          </cell>
          <cell r="N5643" t="str">
            <v>988597803</v>
          </cell>
          <cell r="O5643" t="str">
            <v/>
          </cell>
          <cell r="P5643" t="str">
            <v>MANTA</v>
          </cell>
          <cell r="Q5643" t="str">
            <v>MANTA</v>
          </cell>
          <cell r="R5643" t="str">
            <v>MANABI</v>
          </cell>
          <cell r="T5643" t="str">
            <v>TRAMACO</v>
          </cell>
          <cell r="U5643" t="str">
            <v>FLEXNETUIO_PROVINCIA</v>
          </cell>
          <cell r="V5643">
            <v>1</v>
          </cell>
          <cell r="W5643">
            <v>1</v>
          </cell>
          <cell r="X5643" t="str">
            <v>FLEXNET ECUADOR - MOVISTAR</v>
          </cell>
          <cell r="Y5643" t="str">
            <v>CALLE 28 DE JUNIO S/N Y GARCIA MORENO ENTRADA LLANO GRANDE</v>
          </cell>
        </row>
        <row r="5644">
          <cell r="A5644" t="str">
            <v>2023-00184</v>
          </cell>
          <cell r="B5644">
            <v>492041</v>
          </cell>
          <cell r="C5644" t="str">
            <v>2023-00184</v>
          </cell>
          <cell r="D5644" t="str">
            <v>TUENTI</v>
          </cell>
          <cell r="E5644" t="str">
            <v>DESPACHO</v>
          </cell>
          <cell r="F5644" t="str">
            <v>NORMAL</v>
          </cell>
          <cell r="G5644" t="str">
            <v>031080202300184</v>
          </cell>
          <cell r="H5644">
            <v>44932</v>
          </cell>
          <cell r="I5644" t="str">
            <v>ENTREGADO</v>
          </cell>
          <cell r="J5644">
            <v>44935</v>
          </cell>
          <cell r="K5644" t="str">
            <v>M&amp;M TUENTI LATACUNGA_DIXON GARCIA</v>
          </cell>
          <cell r="L5644" t="str">
            <v xml:space="preserve"> Calle Sanchez de Orellana y Guayaquil </v>
          </cell>
          <cell r="M5644" t="str">
            <v>1792141850001</v>
          </cell>
          <cell r="N5644" t="str">
            <v>978990995</v>
          </cell>
          <cell r="O5644" t="str">
            <v/>
          </cell>
          <cell r="P5644" t="str">
            <v>LATACUNGA</v>
          </cell>
          <cell r="Q5644" t="str">
            <v>LATACUNGA</v>
          </cell>
          <cell r="R5644" t="str">
            <v>COTOPAXI</v>
          </cell>
          <cell r="T5644" t="str">
            <v>TRAMACO</v>
          </cell>
          <cell r="U5644" t="str">
            <v>FLEXNETUIO_PROVINCIA</v>
          </cell>
          <cell r="V5644">
            <v>1</v>
          </cell>
          <cell r="W5644">
            <v>1</v>
          </cell>
          <cell r="X5644" t="str">
            <v>FLEXNET ECUADOR - MOVISTAR</v>
          </cell>
          <cell r="Y5644" t="str">
            <v>CALLE 28 DE JUNIO S/N Y GARCIA MORENO ENTRADA LLANO GRANDE</v>
          </cell>
        </row>
        <row r="5645">
          <cell r="A5645" t="str">
            <v>2023-00185</v>
          </cell>
          <cell r="B5645">
            <v>492042</v>
          </cell>
          <cell r="C5645" t="str">
            <v>2023-00185</v>
          </cell>
          <cell r="D5645" t="str">
            <v>TUENTI</v>
          </cell>
          <cell r="E5645" t="str">
            <v>DESPACHO</v>
          </cell>
          <cell r="F5645" t="str">
            <v>NORMAL</v>
          </cell>
          <cell r="G5645" t="str">
            <v>031080202300185</v>
          </cell>
          <cell r="H5645">
            <v>44932</v>
          </cell>
          <cell r="I5645" t="str">
            <v>ENTREGADO</v>
          </cell>
          <cell r="J5645">
            <v>44935</v>
          </cell>
          <cell r="K5645" t="str">
            <v>ECUATECHNOLOGIE TUENTI COTOPAXI_DIANA BASTIDAS</v>
          </cell>
          <cell r="L5645" t="str">
            <v>CALLE QUITO 147 Y GENERAL MALDONADO</v>
          </cell>
          <cell r="M5645" t="str">
            <v>1791415728001</v>
          </cell>
          <cell r="N5645" t="str">
            <v>984406870</v>
          </cell>
          <cell r="O5645" t="str">
            <v/>
          </cell>
          <cell r="P5645" t="str">
            <v>LATACUNGA</v>
          </cell>
          <cell r="Q5645" t="str">
            <v>LATACUNGA</v>
          </cell>
          <cell r="R5645" t="str">
            <v>COTOPAXI</v>
          </cell>
          <cell r="T5645" t="str">
            <v>TRAMACO</v>
          </cell>
          <cell r="U5645" t="str">
            <v>FLEXNETUIO_PROVINCIA</v>
          </cell>
          <cell r="V5645">
            <v>1</v>
          </cell>
          <cell r="W5645">
            <v>1</v>
          </cell>
          <cell r="X5645" t="str">
            <v>FLEXNET ECUADOR - MOVISTAR</v>
          </cell>
          <cell r="Y5645" t="str">
            <v>CALLE 28 DE JUNIO S/N Y GARCIA MORENO ENTRADA LLANO GRANDE</v>
          </cell>
        </row>
        <row r="5646">
          <cell r="A5646" t="str">
            <v>2023-00186</v>
          </cell>
          <cell r="B5646">
            <v>492043</v>
          </cell>
          <cell r="C5646" t="str">
            <v>2023-00186</v>
          </cell>
          <cell r="D5646" t="str">
            <v>TUENTI</v>
          </cell>
          <cell r="E5646" t="str">
            <v>DESPACHO</v>
          </cell>
          <cell r="F5646" t="str">
            <v>NORMAL</v>
          </cell>
          <cell r="G5646" t="str">
            <v>031080202300186</v>
          </cell>
          <cell r="H5646">
            <v>44932</v>
          </cell>
          <cell r="I5646" t="str">
            <v>ENTREGADO</v>
          </cell>
          <cell r="J5646">
            <v>44935</v>
          </cell>
          <cell r="K5646" t="str">
            <v>ECUATECHNOLOGIES TUENTI CHIMBORAZO_DAYSI PARRA</v>
          </cell>
          <cell r="L5646" t="str">
            <v>CALLE BRASIL 22-22 Y DANIEL LEON BORJA</v>
          </cell>
          <cell r="M5646" t="str">
            <v>1791415728001</v>
          </cell>
          <cell r="N5646" t="str">
            <v>983177226</v>
          </cell>
          <cell r="O5646" t="str">
            <v/>
          </cell>
          <cell r="P5646" t="str">
            <v>RIOBAMBA</v>
          </cell>
          <cell r="Q5646" t="str">
            <v>RIOBAMBA</v>
          </cell>
          <cell r="R5646" t="str">
            <v>CHIMBORAZO</v>
          </cell>
          <cell r="T5646" t="str">
            <v>TRAMACO</v>
          </cell>
          <cell r="U5646" t="str">
            <v>FLEXNETUIO_PROVINCIA</v>
          </cell>
          <cell r="V5646">
            <v>1</v>
          </cell>
          <cell r="W5646">
            <v>1</v>
          </cell>
          <cell r="X5646" t="str">
            <v>FLEXNET ECUADOR - MOVISTAR</v>
          </cell>
          <cell r="Y5646" t="str">
            <v>CALLE 28 DE JUNIO S/N Y GARCIA MORENO ENTRADA LLANO GRANDE</v>
          </cell>
        </row>
        <row r="5647">
          <cell r="A5647" t="str">
            <v>2023-00187</v>
          </cell>
          <cell r="B5647">
            <v>492044</v>
          </cell>
          <cell r="C5647" t="str">
            <v>2023-00187</v>
          </cell>
          <cell r="D5647" t="str">
            <v>TUENTI</v>
          </cell>
          <cell r="E5647" t="str">
            <v>DESPACHO</v>
          </cell>
          <cell r="F5647" t="str">
            <v>NORMAL</v>
          </cell>
          <cell r="G5647" t="str">
            <v>FT78299</v>
          </cell>
          <cell r="H5647">
            <v>44932</v>
          </cell>
          <cell r="I5647" t="str">
            <v>ENTREGADO</v>
          </cell>
          <cell r="J5647">
            <v>44935</v>
          </cell>
          <cell r="K5647" t="str">
            <v>KATYNA IVONNE VALLADARES SALAZAR_Katyna Valladares</v>
          </cell>
          <cell r="L5647" t="str">
            <v xml:space="preserve"> Urb. Mastodontes. Calle N88 # N86-399 y Calle N86c .(4ta transversal ) Carcelen. </v>
          </cell>
          <cell r="M5647" t="str">
            <v>1707929228001</v>
          </cell>
          <cell r="N5647" t="str">
            <v>998741083</v>
          </cell>
          <cell r="O5647" t="str">
            <v/>
          </cell>
          <cell r="P5647" t="str">
            <v>QUITO</v>
          </cell>
          <cell r="Q5647" t="str">
            <v>QUITO</v>
          </cell>
          <cell r="R5647" t="str">
            <v>PICHINCHA</v>
          </cell>
          <cell r="T5647" t="str">
            <v>FLEXTRANS UIO</v>
          </cell>
          <cell r="U5647" t="str">
            <v>FLEXNETUIO_LOCAL</v>
          </cell>
          <cell r="V5647">
            <v>1</v>
          </cell>
          <cell r="W5647">
            <v>1</v>
          </cell>
          <cell r="X5647" t="str">
            <v>FLEXNET ECUADOR - MOVISTAR</v>
          </cell>
          <cell r="Y5647" t="str">
            <v>CALLE 28 DE JUNIO S/N Y GARCIA MORENO ENTRADA LLANO GRANDE</v>
          </cell>
        </row>
        <row r="5648">
          <cell r="A5648" t="str">
            <v>2023-00175</v>
          </cell>
          <cell r="B5648">
            <v>492032</v>
          </cell>
          <cell r="C5648" t="str">
            <v>2023-00175</v>
          </cell>
          <cell r="D5648" t="str">
            <v>MOVISTAR</v>
          </cell>
          <cell r="E5648" t="str">
            <v>DESPACHO</v>
          </cell>
          <cell r="F5648" t="str">
            <v>NORMAL</v>
          </cell>
          <cell r="G5648" t="str">
            <v>031080202300175</v>
          </cell>
          <cell r="H5648">
            <v>44932</v>
          </cell>
          <cell r="I5648" t="str">
            <v>ENTREGADO</v>
          </cell>
          <cell r="J5648">
            <v>44937</v>
          </cell>
          <cell r="K5648" t="str">
            <v>MOVIPHONE LOJA Y ZAMORA_MARIA CARIDAD CRESPO VICUNA</v>
          </cell>
          <cell r="L5648" t="str">
            <v>4 DE MAYO  19727 Y EMILIANO ORTEGA  EDIFICIO DEL RIO OFICINA 9 PISO 2</v>
          </cell>
          <cell r="M5648" t="str">
            <v>0391007160001</v>
          </cell>
          <cell r="N5648" t="str">
            <v>983817813</v>
          </cell>
          <cell r="O5648" t="str">
            <v/>
          </cell>
          <cell r="P5648" t="str">
            <v>LOJA</v>
          </cell>
          <cell r="Q5648" t="str">
            <v>LOJA</v>
          </cell>
          <cell r="R5648" t="str">
            <v>LOJA</v>
          </cell>
          <cell r="T5648" t="str">
            <v>TRAMACO</v>
          </cell>
          <cell r="U5648" t="str">
            <v>FLEXNETUIO_PROVINCIA</v>
          </cell>
          <cell r="V5648">
            <v>1</v>
          </cell>
          <cell r="W5648">
            <v>1</v>
          </cell>
          <cell r="X5648" t="str">
            <v>FLEXNET ECUADOR - MOVISTAR</v>
          </cell>
          <cell r="Y5648" t="str">
            <v>CALLE 28 DE JUNIO S/N Y GARCIA MORENO ENTRADA LLANO GRANDE</v>
          </cell>
        </row>
        <row r="5649">
          <cell r="A5649" t="str">
            <v>2023-00176</v>
          </cell>
          <cell r="B5649">
            <v>492033</v>
          </cell>
          <cell r="C5649" t="str">
            <v>2023-00176</v>
          </cell>
          <cell r="D5649" t="str">
            <v>MOVISTAR</v>
          </cell>
          <cell r="E5649" t="str">
            <v>DESPACHO</v>
          </cell>
          <cell r="F5649" t="str">
            <v>NORMAL</v>
          </cell>
          <cell r="G5649" t="str">
            <v>FT78254</v>
          </cell>
          <cell r="H5649">
            <v>44932</v>
          </cell>
          <cell r="I5649" t="str">
            <v>ENTREGADO</v>
          </cell>
          <cell r="J5649">
            <v>44935</v>
          </cell>
          <cell r="K5649" t="str">
            <v>SINERGIA CONTACT_VELA MORENO BOLIVAR MAURICIO</v>
          </cell>
          <cell r="L5649" t="str">
            <v>CALL CENTER EDIFICIO THE POINT PISO 28 OFICINA 2814 EDIFICIO THE POINT PUERTO SANTA ANA</v>
          </cell>
          <cell r="M5649" t="str">
            <v>0992937807001</v>
          </cell>
          <cell r="N5649" t="str">
            <v>995248020</v>
          </cell>
          <cell r="P5649" t="str">
            <v>GUAYAQUIL</v>
          </cell>
          <cell r="Q5649" t="str">
            <v>GUAYAQUIL</v>
          </cell>
          <cell r="R5649" t="str">
            <v>GUAYAS</v>
          </cell>
          <cell r="T5649" t="str">
            <v>ITSACOURIER</v>
          </cell>
          <cell r="U5649" t="str">
            <v>FLEXNETUIO_GYE</v>
          </cell>
          <cell r="V5649">
            <v>2</v>
          </cell>
          <cell r="W5649">
            <v>1</v>
          </cell>
          <cell r="X5649" t="str">
            <v>FLEXNET ECUADOR - MOVISTAR</v>
          </cell>
          <cell r="Y5649" t="str">
            <v>CALLE 28 DE JUNIO S/N Y GARCIA MORENO ENTRADA LLANO GRANDE</v>
          </cell>
        </row>
        <row r="5650">
          <cell r="A5650" t="str">
            <v>2023-00177</v>
          </cell>
          <cell r="B5650">
            <v>492034</v>
          </cell>
          <cell r="C5650" t="str">
            <v>2023-00177</v>
          </cell>
          <cell r="D5650" t="str">
            <v>MOVISTAR</v>
          </cell>
          <cell r="E5650" t="str">
            <v>DESPACHO</v>
          </cell>
          <cell r="F5650" t="str">
            <v>NORMAL</v>
          </cell>
          <cell r="G5650" t="str">
            <v>031080202300177</v>
          </cell>
          <cell r="H5650">
            <v>44932</v>
          </cell>
          <cell r="I5650" t="str">
            <v>ENTREGADO</v>
          </cell>
          <cell r="J5650">
            <v>44936</v>
          </cell>
          <cell r="K5650" t="str">
            <v>MOVIPHONE ZONIFICACION CA,AR_GALO PALLAROSO</v>
          </cell>
          <cell r="L5650" t="str">
            <v>ENEMAZA 513 ENTRE LUIS CORDERO Y AV 24 DE MAYO AZOGUES AZOGUES CANAR</v>
          </cell>
          <cell r="M5650" t="str">
            <v>0391007160001</v>
          </cell>
          <cell r="N5650" t="str">
            <v>995936079</v>
          </cell>
          <cell r="O5650" t="str">
            <v/>
          </cell>
          <cell r="P5650" t="str">
            <v>AZOGUES</v>
          </cell>
          <cell r="Q5650" t="str">
            <v>AZOGUES</v>
          </cell>
          <cell r="R5650" t="str">
            <v>CAÑAR</v>
          </cell>
          <cell r="S5650" t="str">
            <v>AZOGUES</v>
          </cell>
          <cell r="T5650" t="str">
            <v>TRAMACO</v>
          </cell>
          <cell r="U5650" t="str">
            <v>FLEXNETUIO_PROVINCIA</v>
          </cell>
          <cell r="V5650">
            <v>1</v>
          </cell>
          <cell r="W5650">
            <v>1</v>
          </cell>
          <cell r="X5650" t="str">
            <v>FLEXNET ECUADOR - MOVISTAR</v>
          </cell>
          <cell r="Y5650" t="str">
            <v>CALLE 28 DE JUNIO S/N Y GARCIA MORENO ENTRADA LLANO GRANDE</v>
          </cell>
        </row>
        <row r="5651">
          <cell r="A5651" t="str">
            <v>2023-00178</v>
          </cell>
          <cell r="B5651">
            <v>492035</v>
          </cell>
          <cell r="C5651" t="str">
            <v>2023-00178</v>
          </cell>
          <cell r="D5651" t="str">
            <v>TUENTI</v>
          </cell>
          <cell r="E5651" t="str">
            <v>DESPACHO</v>
          </cell>
          <cell r="F5651" t="str">
            <v>NORMAL</v>
          </cell>
          <cell r="G5651" t="str">
            <v>031080202300178</v>
          </cell>
          <cell r="H5651">
            <v>44932</v>
          </cell>
          <cell r="I5651" t="str">
            <v>ENTREGADO</v>
          </cell>
          <cell r="J5651">
            <v>44933</v>
          </cell>
          <cell r="K5651" t="str">
            <v>WINNERS CELL ESMERALDAS_DANIEL JARRIN</v>
          </cell>
          <cell r="L5651" t="str">
            <v>Av. Sucre y Quito, esquina frente a la cerAmica Costo, calle 203</v>
          </cell>
          <cell r="M5651" t="str">
            <v>1720429685001</v>
          </cell>
          <cell r="N5651" t="str">
            <v>959543432</v>
          </cell>
          <cell r="O5651" t="str">
            <v/>
          </cell>
          <cell r="P5651" t="str">
            <v>ESMERALDAS</v>
          </cell>
          <cell r="Q5651" t="str">
            <v>ESMERALDAS</v>
          </cell>
          <cell r="R5651" t="str">
            <v>ESMERALDAS</v>
          </cell>
          <cell r="T5651" t="str">
            <v>TRAMACO</v>
          </cell>
          <cell r="U5651" t="str">
            <v>FLEXNETUIO_PROVINCIA</v>
          </cell>
          <cell r="V5651">
            <v>1</v>
          </cell>
          <cell r="W5651">
            <v>1</v>
          </cell>
          <cell r="X5651" t="str">
            <v>FLEXNET ECUADOR - MOVISTAR</v>
          </cell>
          <cell r="Y5651" t="str">
            <v>CALLE 28 DE JUNIO S/N Y GARCIA MORENO ENTRADA LLANO GRANDE</v>
          </cell>
        </row>
        <row r="5652">
          <cell r="A5652" t="str">
            <v>2023-00179</v>
          </cell>
          <cell r="B5652">
            <v>492036</v>
          </cell>
          <cell r="C5652" t="str">
            <v>2023-00179</v>
          </cell>
          <cell r="D5652" t="str">
            <v>TUENTI</v>
          </cell>
          <cell r="E5652" t="str">
            <v>DESPACHO</v>
          </cell>
          <cell r="F5652" t="str">
            <v>NORMAL</v>
          </cell>
          <cell r="G5652" t="str">
            <v>FT78253</v>
          </cell>
          <cell r="H5652">
            <v>44932</v>
          </cell>
          <cell r="I5652" t="str">
            <v>ENTREGADO</v>
          </cell>
          <cell r="J5652">
            <v>44936</v>
          </cell>
          <cell r="K5652" t="str">
            <v>CDE TUENTI GYE_RONALD SANCHEZ</v>
          </cell>
          <cell r="L5652" t="str">
            <v xml:space="preserve"> Km. 19.5 VIa a Daule frente a la Urb Ciudad Santiago.</v>
          </cell>
          <cell r="M5652" t="str">
            <v>0</v>
          </cell>
          <cell r="N5652" t="str">
            <v>999743573</v>
          </cell>
          <cell r="O5652" t="str">
            <v/>
          </cell>
          <cell r="P5652" t="str">
            <v>GUAYAQUIL</v>
          </cell>
          <cell r="Q5652" t="str">
            <v>GUAYAQUIL</v>
          </cell>
          <cell r="R5652" t="str">
            <v>GUAYAS</v>
          </cell>
          <cell r="T5652" t="str">
            <v>CARGO UNION</v>
          </cell>
          <cell r="U5652" t="str">
            <v>FLEXNETUIO_GYE</v>
          </cell>
          <cell r="V5652">
            <v>1</v>
          </cell>
          <cell r="W5652">
            <v>1</v>
          </cell>
          <cell r="X5652" t="str">
            <v>FLEXNET ECUADOR - MOVISTAR</v>
          </cell>
          <cell r="Y5652" t="str">
            <v>CALLE 28 DE JUNIO S/N Y GARCIA MORENO ENTRADA LLANO GRANDE</v>
          </cell>
        </row>
        <row r="5653">
          <cell r="A5653" t="str">
            <v>2023-00180</v>
          </cell>
          <cell r="B5653">
            <v>492037</v>
          </cell>
          <cell r="C5653" t="str">
            <v>2023-00180</v>
          </cell>
          <cell r="D5653" t="str">
            <v>TUENTI</v>
          </cell>
          <cell r="E5653" t="str">
            <v>DESPACHO</v>
          </cell>
          <cell r="F5653" t="str">
            <v>NORMAL</v>
          </cell>
          <cell r="G5653" t="str">
            <v>FT78305</v>
          </cell>
          <cell r="H5653">
            <v>44932</v>
          </cell>
          <cell r="I5653" t="str">
            <v>ENTREGADO</v>
          </cell>
          <cell r="J5653">
            <v>44935</v>
          </cell>
          <cell r="K5653" t="str">
            <v>ECONOFARM BODEGA QUITO_Darwin Castro</v>
          </cell>
          <cell r="L5653" t="str">
            <v>RETAIL TUENTI, AV LOS SHYRIS Edificio Farcomed Km 5.5.</v>
          </cell>
          <cell r="M5653" t="str">
            <v>1791715772001</v>
          </cell>
          <cell r="N5653" t="str">
            <v>023829800 ext. 2100104</v>
          </cell>
          <cell r="O5653" t="str">
            <v/>
          </cell>
          <cell r="P5653" t="str">
            <v>QUITO</v>
          </cell>
          <cell r="Q5653" t="str">
            <v>QUITO</v>
          </cell>
          <cell r="R5653" t="str">
            <v>PICHINCHA</v>
          </cell>
          <cell r="T5653" t="str">
            <v>FLEXTRANS UIO</v>
          </cell>
          <cell r="U5653" t="str">
            <v>FLEXNETUIO_LOCAL</v>
          </cell>
          <cell r="V5653">
            <v>1</v>
          </cell>
          <cell r="W5653">
            <v>1</v>
          </cell>
          <cell r="X5653" t="str">
            <v>FLEXNET ECUADOR - MOVISTAR</v>
          </cell>
          <cell r="Y5653" t="str">
            <v>CALLE 28 DE JUNIO S/N Y GARCIA MORENO ENTRADA LLANO GRANDE</v>
          </cell>
        </row>
        <row r="5654">
          <cell r="A5654" t="str">
            <v>2023-00164</v>
          </cell>
          <cell r="B5654">
            <v>492022</v>
          </cell>
          <cell r="C5654" t="str">
            <v>2023-00164</v>
          </cell>
          <cell r="D5654" t="str">
            <v>MOVISTAR</v>
          </cell>
          <cell r="E5654" t="str">
            <v>DESPACHO</v>
          </cell>
          <cell r="F5654" t="str">
            <v>NORMAL</v>
          </cell>
          <cell r="G5654" t="str">
            <v>031080202300164</v>
          </cell>
          <cell r="H5654">
            <v>44932</v>
          </cell>
          <cell r="I5654" t="str">
            <v>ENTREGADO</v>
          </cell>
          <cell r="J5654">
            <v>44933</v>
          </cell>
          <cell r="K5654" t="str">
            <v>CAVS QUICENTRO_KLEVER ANDRES REA BARRERA_ESTEBAN ALEJANDRO JIMENEZ ORTIZ</v>
          </cell>
          <cell r="L5654" t="str">
            <v>AV 6 DE DICIEMBRE NOP104 Y NACIONES UNIDAS CQUICENTRO SHOPPING PLANTA ALTA LOCAL 9</v>
          </cell>
          <cell r="M5654" t="str">
            <v>0</v>
          </cell>
          <cell r="N5654" t="str">
            <v>0979219715 - 0983013833</v>
          </cell>
          <cell r="O5654" t="str">
            <v/>
          </cell>
          <cell r="P5654" t="str">
            <v>QUITO</v>
          </cell>
          <cell r="Q5654" t="str">
            <v>QUITO</v>
          </cell>
          <cell r="R5654" t="str">
            <v>PICHINCHA</v>
          </cell>
          <cell r="T5654" t="str">
            <v>TRAMACO</v>
          </cell>
          <cell r="U5654" t="str">
            <v>FLEXNETUIO_LOCAL</v>
          </cell>
          <cell r="V5654">
            <v>1</v>
          </cell>
          <cell r="W5654">
            <v>1</v>
          </cell>
          <cell r="X5654" t="str">
            <v>FLEXNET ECUADOR - MOVISTAR</v>
          </cell>
          <cell r="Y5654" t="str">
            <v>CALLE 28 DE JUNIO S/N Y GARCIA MORENO ENTRADA LLANO GRANDE</v>
          </cell>
        </row>
        <row r="5655">
          <cell r="A5655" t="str">
            <v>2023-00165</v>
          </cell>
          <cell r="B5655">
            <v>492023</v>
          </cell>
          <cell r="C5655" t="str">
            <v>2023-00165</v>
          </cell>
          <cell r="D5655" t="str">
            <v>MOVISTAR</v>
          </cell>
          <cell r="E5655" t="str">
            <v>DESPACHO</v>
          </cell>
          <cell r="F5655" t="str">
            <v>NORMAL</v>
          </cell>
          <cell r="G5655" t="str">
            <v>FT78301</v>
          </cell>
          <cell r="H5655">
            <v>44932</v>
          </cell>
          <cell r="I5655" t="str">
            <v>ENTREGADO</v>
          </cell>
          <cell r="J5655">
            <v>44936</v>
          </cell>
          <cell r="K5655" t="str">
            <v>CRISTINA MISHELLE ESPIN CARRERA QUITO_ELIZABTH CARRERA</v>
          </cell>
          <cell r="L5655" t="str">
            <v>Conjunto Los Arupos, Calle Marqueza de Solanda, Casa 31</v>
          </cell>
          <cell r="M5655" t="str">
            <v>1722655956</v>
          </cell>
          <cell r="N5655" t="str">
            <v>0992776052</v>
          </cell>
          <cell r="O5655" t="str">
            <v/>
          </cell>
          <cell r="P5655" t="str">
            <v>QUITO</v>
          </cell>
          <cell r="Q5655" t="str">
            <v>QUITO</v>
          </cell>
          <cell r="R5655" t="str">
            <v>PICHINCHA</v>
          </cell>
          <cell r="T5655" t="str">
            <v>FLEXTRANS UIO</v>
          </cell>
          <cell r="U5655" t="str">
            <v>FLEXNETUIO_LOCAL</v>
          </cell>
          <cell r="V5655">
            <v>1</v>
          </cell>
          <cell r="W5655">
            <v>1</v>
          </cell>
          <cell r="X5655" t="str">
            <v>FLEXNET ECUADOR - MOVISTAR</v>
          </cell>
          <cell r="Y5655" t="str">
            <v>CALLE 28 DE JUNIO S/N Y GARCIA MORENO ENTRADA LLANO GRANDE</v>
          </cell>
        </row>
        <row r="5656">
          <cell r="A5656" t="str">
            <v>2023-00166</v>
          </cell>
          <cell r="B5656">
            <v>492024</v>
          </cell>
          <cell r="C5656" t="str">
            <v>2023-00166</v>
          </cell>
          <cell r="D5656" t="str">
            <v>MOVISTAR</v>
          </cell>
          <cell r="E5656" t="str">
            <v>DESPACHO</v>
          </cell>
          <cell r="F5656" t="str">
            <v>NORMAL</v>
          </cell>
          <cell r="G5656" t="str">
            <v>FT78252</v>
          </cell>
          <cell r="H5656">
            <v>44932</v>
          </cell>
          <cell r="I5656" t="str">
            <v>ENTREGADO</v>
          </cell>
          <cell r="J5656">
            <v>44936</v>
          </cell>
          <cell r="K5656" t="str">
            <v>CDE_VERONICA SALAS</v>
          </cell>
          <cell r="L5656" t="str">
            <v>M 195 VIA A DAULE BODEGAS GRUPO DIFARE FRENTE A LA URB CIUDAD SANTIAGO</v>
          </cell>
          <cell r="M5656" t="str">
            <v>0</v>
          </cell>
          <cell r="N5656" t="str">
            <v>999743573</v>
          </cell>
          <cell r="O5656" t="str">
            <v/>
          </cell>
          <cell r="P5656" t="str">
            <v>GUAYAQUIL</v>
          </cell>
          <cell r="Q5656" t="str">
            <v>GUAYAQUIL</v>
          </cell>
          <cell r="R5656" t="str">
            <v>GUAYAS</v>
          </cell>
          <cell r="T5656" t="str">
            <v>CARGO UNION</v>
          </cell>
          <cell r="U5656" t="str">
            <v>FLEXNETUIO_GYE</v>
          </cell>
          <cell r="V5656">
            <v>1</v>
          </cell>
          <cell r="W5656">
            <v>1</v>
          </cell>
          <cell r="X5656" t="str">
            <v>FLEXNET ECUADOR - MOVISTAR</v>
          </cell>
          <cell r="Y5656" t="str">
            <v>CALLE 28 DE JUNIO S/N Y GARCIA MORENO ENTRADA LLANO GRANDE</v>
          </cell>
        </row>
        <row r="5657">
          <cell r="A5657" t="str">
            <v>2023-00167</v>
          </cell>
          <cell r="B5657">
            <v>492025</v>
          </cell>
          <cell r="C5657" t="str">
            <v>2023-00167</v>
          </cell>
          <cell r="D5657" t="str">
            <v>MOVISTAR</v>
          </cell>
          <cell r="E5657" t="str">
            <v>DESPACHO</v>
          </cell>
          <cell r="F5657" t="str">
            <v>NORMAL</v>
          </cell>
          <cell r="G5657" t="str">
            <v>FT78302</v>
          </cell>
          <cell r="H5657">
            <v>44932</v>
          </cell>
          <cell r="I5657" t="str">
            <v>ENTREGADO</v>
          </cell>
          <cell r="J5657">
            <v>44935</v>
          </cell>
          <cell r="K5657" t="str">
            <v>ECONOFARM AUTOSERVICIOS_VERONICA SALAS</v>
          </cell>
          <cell r="L5657" t="str">
            <v xml:space="preserve">V LOS SHYRIS SN VIA AMAGUANA FRENTE A LA HACIENDO EL CORTIJO EDIFICIO FARCOMED KM 55 </v>
          </cell>
          <cell r="M5657" t="str">
            <v>1791715772001</v>
          </cell>
          <cell r="N5657" t="str">
            <v>999790590</v>
          </cell>
          <cell r="O5657" t="str">
            <v/>
          </cell>
          <cell r="P5657" t="str">
            <v>QUITO</v>
          </cell>
          <cell r="Q5657" t="str">
            <v>QUITO</v>
          </cell>
          <cell r="R5657" t="str">
            <v>PICHINCHA</v>
          </cell>
          <cell r="T5657" t="str">
            <v>FLEXTRANS UIO</v>
          </cell>
          <cell r="U5657" t="str">
            <v>FLEXNETUIO_LOCAL</v>
          </cell>
          <cell r="V5657">
            <v>1</v>
          </cell>
          <cell r="W5657">
            <v>1</v>
          </cell>
          <cell r="X5657" t="str">
            <v>FLEXNET ECUADOR - MOVISTAR</v>
          </cell>
          <cell r="Y5657" t="str">
            <v>CALLE 28 DE JUNIO S/N Y GARCIA MORENO ENTRADA LLANO GRANDE</v>
          </cell>
        </row>
        <row r="5658">
          <cell r="A5658" t="str">
            <v>2023-00168</v>
          </cell>
          <cell r="B5658">
            <v>492026</v>
          </cell>
          <cell r="C5658" t="str">
            <v>2023-00168</v>
          </cell>
          <cell r="D5658" t="str">
            <v>MOVISTAR</v>
          </cell>
          <cell r="E5658" t="str">
            <v>DESPACHO</v>
          </cell>
          <cell r="F5658" t="str">
            <v>NORMAL</v>
          </cell>
          <cell r="G5658" t="str">
            <v>FT78303</v>
          </cell>
          <cell r="H5658">
            <v>44932</v>
          </cell>
          <cell r="I5658" t="str">
            <v>ENTREGADO</v>
          </cell>
          <cell r="J5658">
            <v>44935</v>
          </cell>
          <cell r="K5658" t="str">
            <v>FARCOMED AUTOSERVICIOS_VERONICA SALAS</v>
          </cell>
          <cell r="L5658" t="str">
            <v xml:space="preserve">AV DE LOS SHYRIS Y SECUNDARIA SEC EL CORTIJO </v>
          </cell>
          <cell r="M5658" t="str">
            <v>1790710319001</v>
          </cell>
          <cell r="N5658" t="str">
            <v>999790590</v>
          </cell>
          <cell r="O5658" t="str">
            <v/>
          </cell>
          <cell r="P5658" t="str">
            <v>QUITO</v>
          </cell>
          <cell r="Q5658" t="str">
            <v>QUITO</v>
          </cell>
          <cell r="R5658" t="str">
            <v>PICHINCHA</v>
          </cell>
          <cell r="T5658" t="str">
            <v>FLEXTRANS UIO</v>
          </cell>
          <cell r="U5658" t="str">
            <v>FLEXNETUIO_LOCAL</v>
          </cell>
          <cell r="V5658">
            <v>1</v>
          </cell>
          <cell r="W5658">
            <v>1</v>
          </cell>
          <cell r="X5658" t="str">
            <v>FLEXNET ECUADOR - MOVISTAR</v>
          </cell>
          <cell r="Y5658" t="str">
            <v>CALLE 28 DE JUNIO S/N Y GARCIA MORENO ENTRADA LLANO GRANDE</v>
          </cell>
        </row>
        <row r="5659">
          <cell r="A5659" t="str">
            <v>2023-00169</v>
          </cell>
          <cell r="B5659">
            <v>492027</v>
          </cell>
          <cell r="C5659" t="str">
            <v>2023-00169</v>
          </cell>
          <cell r="D5659" t="str">
            <v>MOVISTAR</v>
          </cell>
          <cell r="E5659" t="str">
            <v>DESPACHO</v>
          </cell>
          <cell r="F5659" t="str">
            <v>NORMAL</v>
          </cell>
          <cell r="G5659" t="str">
            <v>FT78307</v>
          </cell>
          <cell r="H5659">
            <v>44932</v>
          </cell>
          <cell r="I5659" t="str">
            <v>ENTREGADO</v>
          </cell>
          <cell r="J5659">
            <v>44935</v>
          </cell>
          <cell r="K5659" t="str">
            <v>TIECONE AUTOSERVICIOS_VERONICA SALAS</v>
          </cell>
          <cell r="L5659" t="str">
            <v>AV LOS SHYRIS SN VIA AMAGUANA FRENTE A LA HACIENDO EL CORTIJO  EDIFICIO FARCOMED KM 55</v>
          </cell>
          <cell r="M5659" t="str">
            <v>1792239710001</v>
          </cell>
          <cell r="N5659" t="str">
            <v>999790590</v>
          </cell>
          <cell r="O5659" t="str">
            <v/>
          </cell>
          <cell r="P5659" t="str">
            <v>QUITO</v>
          </cell>
          <cell r="Q5659" t="str">
            <v>QUITO</v>
          </cell>
          <cell r="R5659" t="str">
            <v>PICHINCHA</v>
          </cell>
          <cell r="T5659" t="str">
            <v>FLEXTRANS UIO</v>
          </cell>
          <cell r="U5659" t="str">
            <v>FLEXNETUIO_LOCAL</v>
          </cell>
          <cell r="V5659">
            <v>1</v>
          </cell>
          <cell r="W5659">
            <v>1</v>
          </cell>
          <cell r="X5659" t="str">
            <v>FLEXNET ECUADOR - MOVISTAR</v>
          </cell>
          <cell r="Y5659" t="str">
            <v>CALLE 28 DE JUNIO S/N Y GARCIA MORENO ENTRADA LLANO GRANDE</v>
          </cell>
        </row>
        <row r="5660">
          <cell r="A5660" t="str">
            <v>2023-00171</v>
          </cell>
          <cell r="B5660">
            <v>492028</v>
          </cell>
          <cell r="C5660" t="str">
            <v>2023-00171</v>
          </cell>
          <cell r="D5660" t="str">
            <v>MOVISTAR</v>
          </cell>
          <cell r="E5660" t="str">
            <v>DESPACHO</v>
          </cell>
          <cell r="F5660" t="str">
            <v>NORMAL</v>
          </cell>
          <cell r="G5660" t="str">
            <v>IC4311</v>
          </cell>
          <cell r="H5660">
            <v>44932</v>
          </cell>
          <cell r="I5660" t="str">
            <v>ENTREGADO</v>
          </cell>
          <cell r="J5660">
            <v>44935</v>
          </cell>
          <cell r="K5660" t="str">
            <v>OC OPTIMUSCELL_ANA LUCIA MOGROVEJO AZANZA</v>
          </cell>
          <cell r="L5660" t="str">
            <v>LUIS CORDERO 7100 Y PRESIDENTE CORDOVA ESQUINA JUNTO A LA CASA DE LA CULTURA FRENTE A LOS BOMBEROS</v>
          </cell>
          <cell r="M5660" t="str">
            <v>0190475409001</v>
          </cell>
          <cell r="N5660" t="str">
            <v>958851871</v>
          </cell>
          <cell r="O5660" t="str">
            <v/>
          </cell>
          <cell r="P5660" t="str">
            <v>CUENCA</v>
          </cell>
          <cell r="Q5660" t="str">
            <v>CUENCA</v>
          </cell>
          <cell r="R5660" t="str">
            <v>AZUAY</v>
          </cell>
          <cell r="T5660" t="str">
            <v>ITSACOURIER</v>
          </cell>
          <cell r="U5660" t="str">
            <v>FLEXNETUIO_PROVINCIA</v>
          </cell>
          <cell r="V5660">
            <v>1</v>
          </cell>
          <cell r="W5660">
            <v>1</v>
          </cell>
          <cell r="X5660" t="str">
            <v>FLEXNET ECUADOR - MOVISTAR</v>
          </cell>
          <cell r="Y5660" t="str">
            <v>CALLE 28 DE JUNIO S/N Y GARCIA MORENO ENTRADA LLANO GRANDE</v>
          </cell>
        </row>
        <row r="5661">
          <cell r="A5661" t="str">
            <v>2023-00172</v>
          </cell>
          <cell r="B5661">
            <v>492029</v>
          </cell>
          <cell r="C5661" t="str">
            <v>2023-00172</v>
          </cell>
          <cell r="D5661" t="str">
            <v>MOVISTAR</v>
          </cell>
          <cell r="E5661" t="str">
            <v>DESPACHO</v>
          </cell>
          <cell r="F5661" t="str">
            <v>NORMAL</v>
          </cell>
          <cell r="G5661" t="str">
            <v>031080202300172</v>
          </cell>
          <cell r="H5661">
            <v>44932</v>
          </cell>
          <cell r="I5661" t="str">
            <v>ENTREGADO</v>
          </cell>
          <cell r="J5661">
            <v>44933</v>
          </cell>
          <cell r="K5661" t="str">
            <v>FDV&amp;H Productos y Servicios Esmeraldas_VICTOR HUGO FLORES DE VALGAZ ANDRADE</v>
          </cell>
          <cell r="L5661" t="str">
            <v>Av Olmedo 007, entre Manuela Canizares y Vicente Maldonado Piedrahita</v>
          </cell>
          <cell r="M5661" t="str">
            <v>1716384035</v>
          </cell>
          <cell r="N5661" t="str">
            <v>990536036</v>
          </cell>
          <cell r="O5661" t="str">
            <v/>
          </cell>
          <cell r="P5661" t="str">
            <v>ESMERALDAS</v>
          </cell>
          <cell r="Q5661" t="str">
            <v>ESMERALDAS</v>
          </cell>
          <cell r="R5661" t="str">
            <v>ESMERALDAS</v>
          </cell>
          <cell r="T5661" t="str">
            <v>TRAMACO</v>
          </cell>
          <cell r="U5661" t="str">
            <v>FLEXNETUIO_PROVINCIA</v>
          </cell>
          <cell r="V5661">
            <v>1</v>
          </cell>
          <cell r="W5661">
            <v>1</v>
          </cell>
          <cell r="X5661" t="str">
            <v>FLEXNET ECUADOR - MOVISTAR</v>
          </cell>
          <cell r="Y5661" t="str">
            <v>CALLE 28 DE JUNIO S/N Y GARCIA MORENO ENTRADA LLANO GRANDE</v>
          </cell>
        </row>
        <row r="5662">
          <cell r="A5662" t="str">
            <v>2023-00173</v>
          </cell>
          <cell r="B5662">
            <v>492030</v>
          </cell>
          <cell r="C5662" t="str">
            <v>2023-00173</v>
          </cell>
          <cell r="D5662" t="str">
            <v>MOVISTAR</v>
          </cell>
          <cell r="E5662" t="str">
            <v>DESPACHO</v>
          </cell>
          <cell r="F5662" t="str">
            <v>NORMAL</v>
          </cell>
          <cell r="G5662" t="str">
            <v>031080202300173</v>
          </cell>
          <cell r="H5662">
            <v>44932</v>
          </cell>
          <cell r="I5662" t="str">
            <v>ENTREGADO</v>
          </cell>
          <cell r="J5662">
            <v>44933</v>
          </cell>
          <cell r="K5662" t="str">
            <v>PDV SMART STEPS COCA_LORENA JACKELINE RIVADENEIRA SALAS</v>
          </cell>
          <cell r="L5662" t="str">
            <v>AV. 9 DE OCTUBRE Y SIMON BOLIVAR JUNTO A FARMACIA SANA SANA</v>
          </cell>
          <cell r="M5662" t="str">
            <v>1600570871</v>
          </cell>
          <cell r="N5662" t="str">
            <v>987846513</v>
          </cell>
          <cell r="P5662" t="str">
            <v>220201</v>
          </cell>
          <cell r="Q5662" t="str">
            <v>EL COCA</v>
          </cell>
          <cell r="R5662" t="str">
            <v>ORELLANA</v>
          </cell>
          <cell r="S5662" t="str">
            <v>PUERTO FRANCISCO DE ORELLANA (EL COCA)</v>
          </cell>
          <cell r="T5662" t="str">
            <v>TRAMACO</v>
          </cell>
          <cell r="V5662">
            <v>1</v>
          </cell>
          <cell r="W5662">
            <v>1</v>
          </cell>
          <cell r="X5662" t="str">
            <v>FLEXNET ECUADOR - MOVISTAR</v>
          </cell>
          <cell r="Y5662" t="str">
            <v>CALLE 28 DE JUNIO S/N Y GARCIA MORENO ENTRADA LLANO GRANDE</v>
          </cell>
        </row>
        <row r="5663">
          <cell r="A5663" t="str">
            <v>2023-00174</v>
          </cell>
          <cell r="B5663">
            <v>492031</v>
          </cell>
          <cell r="C5663" t="str">
            <v>2023-00174</v>
          </cell>
          <cell r="D5663" t="str">
            <v>MOVISTAR</v>
          </cell>
          <cell r="E5663" t="str">
            <v>DESPACHO</v>
          </cell>
          <cell r="F5663" t="str">
            <v>NORMAL</v>
          </cell>
          <cell r="G5663" t="str">
            <v>031080202300174</v>
          </cell>
          <cell r="H5663">
            <v>44932</v>
          </cell>
          <cell r="I5663" t="str">
            <v>ENTREGADO</v>
          </cell>
          <cell r="J5663">
            <v>44938</v>
          </cell>
          <cell r="K5663" t="str">
            <v>MOVIPHONE EL ORO_CRISTIAN MORQUECHO</v>
          </cell>
          <cell r="L5663" t="str">
            <v>ED. MURANO OF. 106 PISO 1 CALLE ROCAFUERTE E 9 DE MAYO Y GUAYAS JUNTO A FISCALIA</v>
          </cell>
          <cell r="M5663" t="str">
            <v>0391007160001</v>
          </cell>
          <cell r="N5663" t="str">
            <v>958931684</v>
          </cell>
          <cell r="O5663" t="str">
            <v/>
          </cell>
          <cell r="P5663" t="str">
            <v>MACHALA</v>
          </cell>
          <cell r="Q5663" t="str">
            <v>MACHALA</v>
          </cell>
          <cell r="R5663" t="str">
            <v>EL ORO</v>
          </cell>
          <cell r="T5663" t="str">
            <v>TRAMACO</v>
          </cell>
          <cell r="U5663" t="str">
            <v>FLEXNETUIO_PROVINCIA</v>
          </cell>
          <cell r="V5663">
            <v>1</v>
          </cell>
          <cell r="W5663">
            <v>1</v>
          </cell>
          <cell r="X5663" t="str">
            <v>FLEXNET ECUADOR - MOVISTAR</v>
          </cell>
          <cell r="Y5663" t="str">
            <v>CALLE 28 DE JUNIO S/N Y GARCIA MORENO ENTRADA LLANO GRANDE</v>
          </cell>
        </row>
        <row r="5664">
          <cell r="A5664" t="str">
            <v>23-41</v>
          </cell>
          <cell r="B5664">
            <v>492009</v>
          </cell>
          <cell r="C5664" t="str">
            <v>23-41</v>
          </cell>
          <cell r="D5664" t="str">
            <v>VENTURA</v>
          </cell>
          <cell r="E5664" t="str">
            <v>DESPACHO</v>
          </cell>
          <cell r="F5664" t="str">
            <v>NORMAL</v>
          </cell>
          <cell r="G5664" t="str">
            <v>031002004161978</v>
          </cell>
          <cell r="H5664">
            <v>44932</v>
          </cell>
          <cell r="I5664" t="str">
            <v>ENTREGADO</v>
          </cell>
          <cell r="J5664">
            <v>44935</v>
          </cell>
          <cell r="K5664" t="str">
            <v>NORWAGEN</v>
          </cell>
          <cell r="L5664" t="str">
            <v>AV MARIANO ACOSTA # 1 Y LUIS JARAMILLO PEREZ</v>
          </cell>
          <cell r="M5664" t="str">
            <v>1791937813001</v>
          </cell>
          <cell r="P5664" t="str">
            <v>100101</v>
          </cell>
          <cell r="Q5664" t="str">
            <v>IBARRA</v>
          </cell>
          <cell r="R5664" t="str">
            <v>IMBABURA</v>
          </cell>
          <cell r="S5664" t="str">
            <v>SAN MIGUEL DE IBARRA</v>
          </cell>
          <cell r="T5664" t="str">
            <v>TRAMACO</v>
          </cell>
          <cell r="U5664" t="str">
            <v>FLEXNETUIO_PROVINCIA</v>
          </cell>
          <cell r="V5664">
            <v>1</v>
          </cell>
          <cell r="W5664">
            <v>0.4</v>
          </cell>
          <cell r="X5664" t="str">
            <v>FLEXNET DEL ECUADOR</v>
          </cell>
          <cell r="Y5664" t="str">
            <v xml:space="preserve">CALLE 28 DE JUNIO S/N Y GARCIA MORENO </v>
          </cell>
        </row>
        <row r="5665">
          <cell r="A5665" t="str">
            <v>23-38</v>
          </cell>
          <cell r="B5665">
            <v>492010</v>
          </cell>
          <cell r="C5665" t="str">
            <v>23-38</v>
          </cell>
          <cell r="D5665" t="str">
            <v>VENTURA</v>
          </cell>
          <cell r="E5665" t="str">
            <v>DESPACHO</v>
          </cell>
          <cell r="F5665" t="str">
            <v>NORMAL</v>
          </cell>
          <cell r="G5665" t="str">
            <v>FT78231</v>
          </cell>
          <cell r="H5665">
            <v>44932</v>
          </cell>
          <cell r="I5665" t="str">
            <v>ENTREGADO</v>
          </cell>
          <cell r="J5665">
            <v>44935</v>
          </cell>
          <cell r="K5665" t="str">
            <v>ECUAWAGEN</v>
          </cell>
          <cell r="L5665" t="str">
            <v> AV. DE LOS GRANADOS E14-70 E ISLA MARCHENA.</v>
          </cell>
          <cell r="M5665" t="str">
            <v>1791765842001</v>
          </cell>
          <cell r="P5665" t="str">
            <v>170503</v>
          </cell>
          <cell r="Q5665" t="str">
            <v>QUITO</v>
          </cell>
          <cell r="R5665" t="str">
            <v>PICHINCHA</v>
          </cell>
          <cell r="S5665" t="str">
            <v>QUITO</v>
          </cell>
          <cell r="T5665" t="str">
            <v>FLEXTRANS UIO</v>
          </cell>
          <cell r="U5665" t="str">
            <v>FLEXNETUIO_LOCAL</v>
          </cell>
          <cell r="V5665">
            <v>5</v>
          </cell>
          <cell r="W5665">
            <v>18.7</v>
          </cell>
          <cell r="X5665" t="str">
            <v>FLEXNET DEL ECUADOR</v>
          </cell>
          <cell r="Y5665" t="str">
            <v xml:space="preserve">CALLE 28 DE JUNIO S/N Y GARCIA MORENO </v>
          </cell>
        </row>
        <row r="5666">
          <cell r="A5666" t="str">
            <v>23-44</v>
          </cell>
          <cell r="B5666">
            <v>492011</v>
          </cell>
          <cell r="C5666" t="str">
            <v>23-44</v>
          </cell>
          <cell r="D5666" t="str">
            <v>VENTURA</v>
          </cell>
          <cell r="E5666" t="str">
            <v>DESPACHO</v>
          </cell>
          <cell r="F5666" t="str">
            <v>NORMAL</v>
          </cell>
          <cell r="G5666" t="str">
            <v>FT78242</v>
          </cell>
          <cell r="H5666">
            <v>44932</v>
          </cell>
          <cell r="I5666" t="str">
            <v>ENTREGADO</v>
          </cell>
          <cell r="J5666">
            <v>44935</v>
          </cell>
          <cell r="K5666" t="str">
            <v>ASSA QUITO SUR</v>
          </cell>
          <cell r="L5666" t="str">
            <v>AV. MALDONADO S12-72 Y PUJILI</v>
          </cell>
          <cell r="M5666" t="str">
            <v>1890141818001_3</v>
          </cell>
          <cell r="P5666" t="str">
            <v>170601</v>
          </cell>
          <cell r="Q5666" t="str">
            <v>QUITO</v>
          </cell>
          <cell r="R5666" t="str">
            <v>PICHINCHA</v>
          </cell>
          <cell r="S5666" t="str">
            <v>QUITO</v>
          </cell>
          <cell r="T5666" t="str">
            <v>FLEXTRANS UIO</v>
          </cell>
          <cell r="U5666" t="str">
            <v>FLEXNETUIO_LOCAL</v>
          </cell>
          <cell r="V5666">
            <v>1</v>
          </cell>
          <cell r="W5666">
            <v>0.6</v>
          </cell>
          <cell r="X5666" t="str">
            <v>FLEXNET DEL ECUADOR</v>
          </cell>
          <cell r="Y5666" t="str">
            <v xml:space="preserve">CALLE 28 DE JUNIO S/N Y GARCIA MORENO </v>
          </cell>
        </row>
        <row r="5667">
          <cell r="A5667" t="str">
            <v>23-40</v>
          </cell>
          <cell r="B5667">
            <v>492012</v>
          </cell>
          <cell r="C5667" t="str">
            <v>23-40</v>
          </cell>
          <cell r="D5667" t="str">
            <v>VENTURA</v>
          </cell>
          <cell r="E5667" t="str">
            <v>DESPACHO</v>
          </cell>
          <cell r="F5667" t="str">
            <v>NORMAL</v>
          </cell>
          <cell r="G5667" t="str">
            <v>FT78230</v>
          </cell>
          <cell r="H5667">
            <v>44932</v>
          </cell>
          <cell r="I5667" t="str">
            <v>ENTREGADO</v>
          </cell>
          <cell r="J5667">
            <v>44935</v>
          </cell>
          <cell r="K5667" t="str">
            <v>MUNDO MOTRIZ</v>
          </cell>
          <cell r="L5667" t="str">
            <v>AV. ELOY ALFARO Y DE LAS ANONAS</v>
          </cell>
          <cell r="M5667" t="str">
            <v> 1792151473001</v>
          </cell>
          <cell r="P5667" t="str">
            <v>170513</v>
          </cell>
          <cell r="Q5667" t="str">
            <v>QUITO</v>
          </cell>
          <cell r="R5667" t="str">
            <v>PICHINCHA</v>
          </cell>
          <cell r="S5667" t="str">
            <v>QUITO</v>
          </cell>
          <cell r="T5667" t="str">
            <v>FLEXTRANS UIO</v>
          </cell>
          <cell r="U5667" t="str">
            <v>FLEXNETUIO_LOCAL</v>
          </cell>
          <cell r="V5667">
            <v>1</v>
          </cell>
          <cell r="W5667">
            <v>0.7</v>
          </cell>
          <cell r="X5667" t="str">
            <v>FLEXNET DEL ECUADOR</v>
          </cell>
          <cell r="Y5667" t="str">
            <v xml:space="preserve">CALLE 28 DE JUNIO S/N Y GARCIA MORENO </v>
          </cell>
        </row>
        <row r="5668">
          <cell r="A5668" t="str">
            <v>FACT_2023_05</v>
          </cell>
          <cell r="B5668">
            <v>492014</v>
          </cell>
          <cell r="C5668" t="str">
            <v>FACT_2023_05</v>
          </cell>
          <cell r="D5668" t="str">
            <v>FACTOR</v>
          </cell>
          <cell r="E5668" t="str">
            <v>DESPACHO</v>
          </cell>
          <cell r="F5668" t="str">
            <v>NORMAL</v>
          </cell>
          <cell r="G5668" t="str">
            <v>FT78270</v>
          </cell>
          <cell r="H5668">
            <v>44932</v>
          </cell>
          <cell r="I5668" t="str">
            <v>ENTREGADO</v>
          </cell>
          <cell r="J5668">
            <v>44935</v>
          </cell>
          <cell r="K5668" t="str">
            <v>E MAULME</v>
          </cell>
          <cell r="L5668" t="str">
            <v>AV DE LAS AMERICAS 795 Y CALLE 13 A FRENTE A LA</v>
          </cell>
          <cell r="M5668" t="str">
            <v>1792923204001</v>
          </cell>
          <cell r="P5668" t="str">
            <v>090505</v>
          </cell>
          <cell r="Q5668" t="str">
            <v>GUAYAQUIL</v>
          </cell>
          <cell r="R5668" t="str">
            <v>GUAYAS</v>
          </cell>
          <cell r="S5668" t="str">
            <v>GUAYAQUIL</v>
          </cell>
          <cell r="T5668" t="str">
            <v>CARGO UNION</v>
          </cell>
          <cell r="U5668" t="str">
            <v>FLEXNETUIO_GYE</v>
          </cell>
          <cell r="V5668">
            <v>6</v>
          </cell>
          <cell r="W5668">
            <v>76.5</v>
          </cell>
          <cell r="X5668" t="str">
            <v>FLEXNET DEL ECUADOR</v>
          </cell>
          <cell r="Y5668" t="str">
            <v xml:space="preserve">CALLE 28 DE JUNIO S/N Y GARCIA MORENO </v>
          </cell>
        </row>
        <row r="5669">
          <cell r="A5669" t="str">
            <v>FACT_2023_08</v>
          </cell>
          <cell r="B5669">
            <v>492015</v>
          </cell>
          <cell r="C5669" t="str">
            <v>FACT_2023_08</v>
          </cell>
          <cell r="D5669" t="str">
            <v>FACTOR</v>
          </cell>
          <cell r="E5669" t="str">
            <v>DESPACHO</v>
          </cell>
          <cell r="F5669" t="str">
            <v>NORMAL</v>
          </cell>
          <cell r="G5669" t="str">
            <v>031002004161980</v>
          </cell>
          <cell r="H5669">
            <v>44932</v>
          </cell>
          <cell r="I5669" t="str">
            <v>ENTREGADO</v>
          </cell>
          <cell r="J5669">
            <v>44935</v>
          </cell>
          <cell r="K5669" t="str">
            <v>PROAUTO LOJA</v>
          </cell>
          <cell r="L5669" t="str">
            <v>AV. ISIDRO AYORA Y JUAN JOSE FLORES</v>
          </cell>
          <cell r="M5669" t="str">
            <v>1792885620001_3</v>
          </cell>
          <cell r="P5669" t="str">
            <v>110105</v>
          </cell>
          <cell r="Q5669" t="str">
            <v>LOJA</v>
          </cell>
          <cell r="R5669" t="str">
            <v>LOJA</v>
          </cell>
          <cell r="S5669" t="str">
            <v>LOJA</v>
          </cell>
          <cell r="T5669" t="str">
            <v>TRAMACO</v>
          </cell>
          <cell r="U5669" t="str">
            <v>FLEXNETUIO_PROVINCIA</v>
          </cell>
          <cell r="V5669">
            <v>2</v>
          </cell>
          <cell r="W5669">
            <v>19.2</v>
          </cell>
          <cell r="X5669" t="str">
            <v>FLEXNET DEL ECUADOR</v>
          </cell>
          <cell r="Y5669" t="str">
            <v xml:space="preserve">CALLE 28 DE JUNIO S/N Y GARCIA MORENO </v>
          </cell>
        </row>
        <row r="5670">
          <cell r="A5670" t="str">
            <v>FACT_2023_07</v>
          </cell>
          <cell r="B5670">
            <v>492016</v>
          </cell>
          <cell r="C5670" t="str">
            <v>FACT_2023_07</v>
          </cell>
          <cell r="D5670" t="str">
            <v>FACTOR</v>
          </cell>
          <cell r="E5670" t="str">
            <v>DESPACHO</v>
          </cell>
          <cell r="F5670" t="str">
            <v>NORMAL</v>
          </cell>
          <cell r="G5670" t="str">
            <v>IC4309</v>
          </cell>
          <cell r="H5670">
            <v>44932</v>
          </cell>
          <cell r="I5670" t="str">
            <v>ENTREGADO</v>
          </cell>
          <cell r="J5670">
            <v>44935</v>
          </cell>
          <cell r="K5670" t="str">
            <v>PROAUTO CUENCA</v>
          </cell>
          <cell r="L5670" t="str">
            <v>AV. GIL RAMIREZ DAVALOS Y TURUHUAYCO ESQ</v>
          </cell>
          <cell r="M5670" t="str">
            <v>1792885620001_2</v>
          </cell>
          <cell r="P5670" t="str">
            <v>010103</v>
          </cell>
          <cell r="Q5670" t="str">
            <v>CUENCA</v>
          </cell>
          <cell r="R5670" t="str">
            <v>AZUAY</v>
          </cell>
          <cell r="S5670" t="str">
            <v>CUENCA</v>
          </cell>
          <cell r="T5670" t="str">
            <v>ITSACOURIER</v>
          </cell>
          <cell r="U5670" t="str">
            <v>FLEXNETUIO_PROVINCIA</v>
          </cell>
          <cell r="V5670">
            <v>4</v>
          </cell>
          <cell r="W5670">
            <v>55.7</v>
          </cell>
          <cell r="X5670" t="str">
            <v>FLEXNET DEL ECUADOR</v>
          </cell>
          <cell r="Y5670" t="str">
            <v xml:space="preserve">CALLE 28 DE JUNIO S/N Y GARCIA MORENO </v>
          </cell>
        </row>
        <row r="5671">
          <cell r="A5671" t="str">
            <v>FACT_2023_02</v>
          </cell>
          <cell r="B5671">
            <v>492017</v>
          </cell>
          <cell r="C5671" t="str">
            <v>FACT_2023_02</v>
          </cell>
          <cell r="D5671" t="str">
            <v>FACTOR</v>
          </cell>
          <cell r="E5671" t="str">
            <v>DESPACHO</v>
          </cell>
          <cell r="F5671" t="str">
            <v>NORMAL</v>
          </cell>
          <cell r="G5671" t="str">
            <v>031002004161979</v>
          </cell>
          <cell r="H5671">
            <v>44932</v>
          </cell>
          <cell r="I5671" t="str">
            <v>ENTREGADO</v>
          </cell>
          <cell r="J5671">
            <v>44933</v>
          </cell>
          <cell r="K5671" t="str">
            <v>AUTOELITE</v>
          </cell>
          <cell r="L5671" t="str">
            <v>AV. CEVALLOS Y FILOMENTOR CUESTA ? VEHYSA</v>
          </cell>
          <cell r="M5671" t="str">
            <v>1891781837001-7</v>
          </cell>
          <cell r="P5671" t="str">
            <v>180104</v>
          </cell>
          <cell r="Q5671" t="str">
            <v>AMBATO</v>
          </cell>
          <cell r="R5671" t="str">
            <v>TUNGURAHUA</v>
          </cell>
          <cell r="S5671" t="str">
            <v>AMBATO</v>
          </cell>
          <cell r="T5671" t="str">
            <v>TRAMACO</v>
          </cell>
          <cell r="U5671" t="str">
            <v>FLEXNETUIO_PROVINCIA</v>
          </cell>
          <cell r="V5671">
            <v>4</v>
          </cell>
          <cell r="W5671">
            <v>87.9</v>
          </cell>
          <cell r="X5671" t="str">
            <v>FLEXNET DEL ECUADOR</v>
          </cell>
          <cell r="Y5671" t="str">
            <v xml:space="preserve">CALLE 28 DE JUNIO S/N Y GARCIA MORENO </v>
          </cell>
        </row>
        <row r="5672">
          <cell r="A5672" t="str">
            <v>FACT_2023_04</v>
          </cell>
          <cell r="B5672">
            <v>492018</v>
          </cell>
          <cell r="C5672" t="str">
            <v>FACT_2023_04</v>
          </cell>
          <cell r="D5672" t="str">
            <v>FACTOR</v>
          </cell>
          <cell r="E5672" t="str">
            <v>DESPACHO</v>
          </cell>
          <cell r="F5672" t="str">
            <v>NORMAL</v>
          </cell>
          <cell r="G5672" t="str">
            <v>031002004161982</v>
          </cell>
          <cell r="H5672">
            <v>44932</v>
          </cell>
          <cell r="I5672" t="str">
            <v>ENTREGADO</v>
          </cell>
          <cell r="J5672">
            <v>44935</v>
          </cell>
          <cell r="K5672" t="str">
            <v>AUTOFACTOR LOJA MIRASOL</v>
          </cell>
          <cell r="L5672" t="str">
            <v>AV. SALVADOR BUSTAMANTE CELI Y NEW YORK</v>
          </cell>
          <cell r="M5672" t="str">
            <v>1792885620001_3</v>
          </cell>
          <cell r="P5672" t="str">
            <v>110105</v>
          </cell>
          <cell r="Q5672" t="str">
            <v>LOJA</v>
          </cell>
          <cell r="R5672" t="str">
            <v>LOJA</v>
          </cell>
          <cell r="S5672" t="str">
            <v>LOJA</v>
          </cell>
          <cell r="T5672" t="str">
            <v>TRAMACO</v>
          </cell>
          <cell r="U5672" t="str">
            <v>FLEXNETUIO_PROVINCIA</v>
          </cell>
          <cell r="V5672">
            <v>1</v>
          </cell>
          <cell r="W5672">
            <v>3.5</v>
          </cell>
          <cell r="X5672" t="str">
            <v>FLEXNET DEL ECUADOR</v>
          </cell>
          <cell r="Y5672" t="str">
            <v xml:space="preserve">CALLE 28 DE JUNIO S/N Y GARCIA MORENO </v>
          </cell>
        </row>
        <row r="5673">
          <cell r="A5673" t="str">
            <v>FACT_2023_01</v>
          </cell>
          <cell r="B5673">
            <v>492019</v>
          </cell>
          <cell r="C5673" t="str">
            <v>FACT_2023_01</v>
          </cell>
          <cell r="D5673" t="str">
            <v>FACTOR</v>
          </cell>
          <cell r="E5673" t="str">
            <v>DESPACHO</v>
          </cell>
          <cell r="F5673" t="str">
            <v>NORMAL</v>
          </cell>
          <cell r="G5673" t="str">
            <v>031002004161981</v>
          </cell>
          <cell r="H5673">
            <v>44932</v>
          </cell>
          <cell r="I5673" t="str">
            <v>ENTREGADO</v>
          </cell>
          <cell r="J5673">
            <v>44933</v>
          </cell>
          <cell r="K5673" t="str">
            <v>ASSA - MATRIZ AMBATO</v>
          </cell>
          <cell r="L5673" t="str">
            <v>AV. ATAHUALPA Y RIO GUAYLLABAMBA</v>
          </cell>
          <cell r="M5673" t="str">
            <v>1890141818001_8</v>
          </cell>
          <cell r="P5673" t="str">
            <v>180103</v>
          </cell>
          <cell r="Q5673" t="str">
            <v>AMBATO</v>
          </cell>
          <cell r="R5673" t="str">
            <v>TUNGURAHUA</v>
          </cell>
          <cell r="S5673" t="str">
            <v>AMBATO</v>
          </cell>
          <cell r="T5673" t="str">
            <v>TRAMACO</v>
          </cell>
          <cell r="U5673" t="str">
            <v>FLEXNETUIO_PROVINCIA</v>
          </cell>
          <cell r="V5673">
            <v>2</v>
          </cell>
          <cell r="W5673">
            <v>18</v>
          </cell>
          <cell r="X5673" t="str">
            <v>FLEXNET DEL ECUADOR</v>
          </cell>
          <cell r="Y5673" t="str">
            <v xml:space="preserve">CALLE 28 DE JUNIO S/N Y GARCIA MORENO </v>
          </cell>
        </row>
        <row r="5674">
          <cell r="A5674" t="str">
            <v>FACT_2023_03</v>
          </cell>
          <cell r="B5674">
            <v>492020</v>
          </cell>
          <cell r="C5674" t="str">
            <v>FACT_2023_03</v>
          </cell>
          <cell r="D5674" t="str">
            <v>FACTOR</v>
          </cell>
          <cell r="E5674" t="str">
            <v>DESPACHO</v>
          </cell>
          <cell r="F5674" t="str">
            <v>NORMAL</v>
          </cell>
          <cell r="G5674" t="str">
            <v>FT78228</v>
          </cell>
          <cell r="H5674">
            <v>44932</v>
          </cell>
          <cell r="I5674" t="str">
            <v>ENTREGADO</v>
          </cell>
          <cell r="J5674">
            <v>44935</v>
          </cell>
          <cell r="K5674" t="str">
            <v>AUTOFACTOR GRANADOS</v>
          </cell>
          <cell r="L5674" t="str">
            <v>AV. ELOY ALFARO Y GRANADOS</v>
          </cell>
          <cell r="M5674" t="str">
            <v>1792923204001</v>
          </cell>
          <cell r="P5674" t="str">
            <v>170503</v>
          </cell>
          <cell r="Q5674" t="str">
            <v>QUITO</v>
          </cell>
          <cell r="R5674" t="str">
            <v>PICHINCHA</v>
          </cell>
          <cell r="S5674" t="str">
            <v>QUITO</v>
          </cell>
          <cell r="T5674" t="str">
            <v>FLEXTRANS UIO</v>
          </cell>
          <cell r="U5674" t="str">
            <v>FLEXNETUIO_LOCAL</v>
          </cell>
          <cell r="V5674">
            <v>4</v>
          </cell>
          <cell r="W5674">
            <v>70.2</v>
          </cell>
          <cell r="X5674" t="str">
            <v>FLEXNET DEL ECUADOR</v>
          </cell>
          <cell r="Y5674" t="str">
            <v xml:space="preserve">CALLE 28 DE JUNIO S/N Y GARCIA MORENO </v>
          </cell>
        </row>
        <row r="5675">
          <cell r="A5675" t="str">
            <v>FACT_2023_06</v>
          </cell>
          <cell r="B5675">
            <v>492021</v>
          </cell>
          <cell r="C5675" t="str">
            <v>FACT_2023_06</v>
          </cell>
          <cell r="D5675" t="str">
            <v>FACTOR</v>
          </cell>
          <cell r="E5675" t="str">
            <v>DESPACHO</v>
          </cell>
          <cell r="F5675" t="str">
            <v>NORMAL</v>
          </cell>
          <cell r="G5675" t="str">
            <v>FT78229</v>
          </cell>
          <cell r="H5675">
            <v>44932</v>
          </cell>
          <cell r="I5675" t="str">
            <v>ENTREGADO</v>
          </cell>
          <cell r="J5675">
            <v>44935</v>
          </cell>
          <cell r="K5675" t="str">
            <v>PROAUTO CARAPUNGO</v>
          </cell>
          <cell r="L5675" t="str">
            <v>CARAPUNGO, AV. SIMON BOLIVAR Y PANAMERICANA NORTE.</v>
          </cell>
          <cell r="M5675" t="str">
            <v>1790978303001</v>
          </cell>
          <cell r="P5675" t="str">
            <v>170404</v>
          </cell>
          <cell r="Q5675" t="str">
            <v>QUITO</v>
          </cell>
          <cell r="R5675" t="str">
            <v>PICHINCHA</v>
          </cell>
          <cell r="S5675" t="str">
            <v>QUITO</v>
          </cell>
          <cell r="T5675" t="str">
            <v>FLEXTRANS UIO</v>
          </cell>
          <cell r="U5675" t="str">
            <v>FLEXNETUIO_LOCAL</v>
          </cell>
          <cell r="V5675">
            <v>2</v>
          </cell>
          <cell r="W5675">
            <v>7.5</v>
          </cell>
          <cell r="X5675" t="str">
            <v>FLEXNET DEL ECUADOR</v>
          </cell>
          <cell r="Y5675" t="str">
            <v xml:space="preserve">CALLE 28 DE JUNIO S/N Y GARCIA MORENO </v>
          </cell>
        </row>
        <row r="5676">
          <cell r="A5676" t="str">
            <v>23-42</v>
          </cell>
          <cell r="B5676">
            <v>492007</v>
          </cell>
          <cell r="C5676" t="str">
            <v>23-42</v>
          </cell>
          <cell r="D5676" t="str">
            <v>VENTURA</v>
          </cell>
          <cell r="E5676" t="str">
            <v>DESPACHO</v>
          </cell>
          <cell r="F5676" t="str">
            <v>NORMAL</v>
          </cell>
          <cell r="G5676" t="str">
            <v>IC4307</v>
          </cell>
          <cell r="H5676">
            <v>44932</v>
          </cell>
          <cell r="I5676" t="str">
            <v>ENTREGADO</v>
          </cell>
          <cell r="J5676">
            <v>44935</v>
          </cell>
          <cell r="K5676" t="str">
            <v>PROAUTO C.A. CUENCA</v>
          </cell>
          <cell r="L5676" t="str">
            <v>AV. GIL RAMIREZ DAVALOS Y TURUHAYCO</v>
          </cell>
          <cell r="M5676" t="str">
            <v>1792885620001_2</v>
          </cell>
          <cell r="P5676" t="str">
            <v>010103</v>
          </cell>
          <cell r="Q5676" t="str">
            <v>CUENCA</v>
          </cell>
          <cell r="R5676" t="str">
            <v>AZUAY</v>
          </cell>
          <cell r="S5676" t="str">
            <v>CUENCA</v>
          </cell>
          <cell r="T5676" t="str">
            <v>ITSACOURIER</v>
          </cell>
          <cell r="U5676" t="str">
            <v>FLEXNETUIO_PROVINCIA</v>
          </cell>
          <cell r="V5676">
            <v>1</v>
          </cell>
          <cell r="W5676">
            <v>2.2999999999999998</v>
          </cell>
          <cell r="X5676" t="str">
            <v>FLEXNET DEL ECUADOR</v>
          </cell>
          <cell r="Y5676" t="str">
            <v xml:space="preserve">CALLE 28 DE JUNIO S/N Y GARCIA MORENO </v>
          </cell>
        </row>
        <row r="5677">
          <cell r="A5677" t="str">
            <v>23-37</v>
          </cell>
          <cell r="B5677">
            <v>492008</v>
          </cell>
          <cell r="C5677" t="str">
            <v>23-37</v>
          </cell>
          <cell r="D5677" t="str">
            <v>VENTURA</v>
          </cell>
          <cell r="E5677" t="str">
            <v>DESPACHO</v>
          </cell>
          <cell r="F5677" t="str">
            <v>NORMAL</v>
          </cell>
          <cell r="G5677" t="str">
            <v>FT78318</v>
          </cell>
          <cell r="H5677">
            <v>44932</v>
          </cell>
          <cell r="I5677" t="str">
            <v>ENTREGADO</v>
          </cell>
          <cell r="J5677">
            <v>44935</v>
          </cell>
          <cell r="K5677" t="str">
            <v>E. MAULME C.A. GYE</v>
          </cell>
          <cell r="L5677" t="str">
            <v xml:space="preserve">AV DE LAS AMERICAS 601 Y CALLE 13 </v>
          </cell>
          <cell r="M5677" t="str">
            <v>1792885620001_1</v>
          </cell>
          <cell r="P5677" t="str">
            <v>090505</v>
          </cell>
          <cell r="Q5677" t="str">
            <v>GUAYAQUIL</v>
          </cell>
          <cell r="R5677" t="str">
            <v>GUAYAS</v>
          </cell>
          <cell r="S5677" t="str">
            <v>GUAYAQUIL</v>
          </cell>
          <cell r="T5677" t="str">
            <v>CARGO UNION</v>
          </cell>
          <cell r="U5677" t="str">
            <v>FLEXNETUIO_GYE</v>
          </cell>
          <cell r="V5677">
            <v>1</v>
          </cell>
          <cell r="W5677">
            <v>4.8</v>
          </cell>
          <cell r="X5677" t="str">
            <v>FLEXNET DEL ECUADOR</v>
          </cell>
          <cell r="Y5677" t="str">
            <v xml:space="preserve">CALLE 28 DE JUNIO S/N Y GARCIA MORENO </v>
          </cell>
        </row>
        <row r="5678">
          <cell r="A5678" t="str">
            <v>53208</v>
          </cell>
          <cell r="B5678">
            <v>492006</v>
          </cell>
          <cell r="C5678" t="str">
            <v>53208</v>
          </cell>
          <cell r="D5678" t="str">
            <v>DEGSO</v>
          </cell>
          <cell r="E5678" t="str">
            <v>DESPACHO</v>
          </cell>
          <cell r="F5678" t="str">
            <v>NORMAL</v>
          </cell>
          <cell r="G5678" t="str">
            <v>FT78245</v>
          </cell>
          <cell r="H5678">
            <v>44932</v>
          </cell>
          <cell r="I5678" t="str">
            <v>ENTREGADO</v>
          </cell>
          <cell r="J5678">
            <v>44935</v>
          </cell>
          <cell r="K5678" t="str">
            <v>POZO RUALES PATRICIA JACQUELINE</v>
          </cell>
          <cell r="L5678" t="str">
            <v>SANGOLQUI, CALLE RIOFRIO 041 Y GENERAL ENRIQUEZ- CONTACTO PATRICIA POZO-099 528 1117</v>
          </cell>
          <cell r="M5678" t="str">
            <v>#N/A</v>
          </cell>
          <cell r="N5678" t="str">
            <v>99-832-0225</v>
          </cell>
          <cell r="O5678" t="str">
            <v>99-832-0225</v>
          </cell>
          <cell r="P5678" t="str">
            <v>171101</v>
          </cell>
          <cell r="Q5678" t="str">
            <v>RUMIÑAHUI</v>
          </cell>
          <cell r="R5678" t="str">
            <v>PICHINCHA</v>
          </cell>
          <cell r="S5678" t="str">
            <v>SANGOLQUI</v>
          </cell>
          <cell r="T5678" t="str">
            <v>FLEXTRANS UIO</v>
          </cell>
          <cell r="U5678" t="str">
            <v>FLEXNETUIO_LOCAL</v>
          </cell>
          <cell r="V5678">
            <v>1</v>
          </cell>
          <cell r="W5678">
            <v>1.5</v>
          </cell>
          <cell r="X5678" t="str">
            <v>FLEXNET</v>
          </cell>
          <cell r="Y5678" t="str">
            <v>FLEX NET CALLE 28 DE JUNIO S/N Y GARCIA MORENO ENTRADA LLANO GRANDE</v>
          </cell>
        </row>
        <row r="5679">
          <cell r="A5679" t="str">
            <v>2023-00162</v>
          </cell>
          <cell r="B5679">
            <v>492004</v>
          </cell>
          <cell r="C5679" t="str">
            <v>2023-00162</v>
          </cell>
          <cell r="D5679" t="str">
            <v>MOVISTAR</v>
          </cell>
          <cell r="E5679" t="str">
            <v>DESPACHO</v>
          </cell>
          <cell r="F5679" t="str">
            <v>NORMAL</v>
          </cell>
          <cell r="G5679" t="str">
            <v>TS8800</v>
          </cell>
          <cell r="H5679">
            <v>44932</v>
          </cell>
          <cell r="I5679" t="str">
            <v>ENTREGADO</v>
          </cell>
          <cell r="J5679">
            <v>44932</v>
          </cell>
          <cell r="K5679" t="str">
            <v>CAVS AE NORPHONE EL JARDIN_PAOLA MORAN</v>
          </cell>
          <cell r="L5679" t="str">
            <v xml:space="preserve">AV AMAZONAS N6  114 Y REPUBLICA CC EL JARDIN  </v>
          </cell>
          <cell r="M5679" t="str">
            <v>1091717898001</v>
          </cell>
          <cell r="N5679" t="str">
            <v>998659562</v>
          </cell>
          <cell r="O5679" t="str">
            <v/>
          </cell>
          <cell r="P5679" t="str">
            <v>QUITO</v>
          </cell>
          <cell r="Q5679" t="str">
            <v>QUITO</v>
          </cell>
          <cell r="R5679" t="str">
            <v>PICHINCHA</v>
          </cell>
          <cell r="T5679" t="str">
            <v>TRANSERVISS</v>
          </cell>
          <cell r="U5679" t="str">
            <v>FLEXNETUIO_LOCAL</v>
          </cell>
          <cell r="V5679">
            <v>1</v>
          </cell>
          <cell r="W5679">
            <v>1</v>
          </cell>
          <cell r="X5679" t="str">
            <v>FLEXNET ECUADOR - MOVISTAR</v>
          </cell>
          <cell r="Y5679" t="str">
            <v>CALLE 28 DE JUNIO S/N Y GARCIA MORENO ENTRADA LLANO GRANDE</v>
          </cell>
        </row>
        <row r="5680">
          <cell r="A5680" t="str">
            <v>2023-00163</v>
          </cell>
          <cell r="B5680">
            <v>492005</v>
          </cell>
          <cell r="C5680" t="str">
            <v>2023-00163</v>
          </cell>
          <cell r="D5680" t="str">
            <v>MOVISTAR</v>
          </cell>
          <cell r="E5680" t="str">
            <v>DESPACHO</v>
          </cell>
          <cell r="F5680" t="str">
            <v>NORMAL</v>
          </cell>
          <cell r="G5680" t="str">
            <v>EC6281</v>
          </cell>
          <cell r="H5680">
            <v>44932</v>
          </cell>
          <cell r="I5680" t="str">
            <v>ENTREGADO</v>
          </cell>
          <cell r="J5680">
            <v>44932</v>
          </cell>
          <cell r="K5680" t="str">
            <v>CAVS AE NORPHONE EL PORTAL_LOURDES BRAVO</v>
          </cell>
          <cell r="L5680" t="str">
            <v>AV GALO PLAZA LASSO Y AV SIMON BOLIVAR CENTRO COMERCIAL PORTAL SHOPPING LOCAL P25253 PISO DOS</v>
          </cell>
          <cell r="M5680" t="str">
            <v>1091717898001</v>
          </cell>
          <cell r="N5680" t="str">
            <v>998659562</v>
          </cell>
          <cell r="O5680" t="str">
            <v/>
          </cell>
          <cell r="P5680" t="str">
            <v>QUITO</v>
          </cell>
          <cell r="Q5680" t="str">
            <v>QUITO</v>
          </cell>
          <cell r="R5680" t="str">
            <v>PICHINCHA</v>
          </cell>
          <cell r="T5680" t="str">
            <v>EXPRESSCON</v>
          </cell>
          <cell r="U5680" t="str">
            <v>FLEXNETUIO_LOCAL</v>
          </cell>
          <cell r="V5680">
            <v>1</v>
          </cell>
          <cell r="W5680">
            <v>1</v>
          </cell>
          <cell r="X5680" t="str">
            <v>FLEXNET ECUADOR - MOVISTAR</v>
          </cell>
          <cell r="Y5680" t="str">
            <v>CALLE 28 DE JUNIO S/N Y GARCIA MORENO ENTRADA LLANO GRANDE</v>
          </cell>
        </row>
        <row r="5681">
          <cell r="A5681" t="str">
            <v>Retiro Mega-Hiperferias</v>
          </cell>
          <cell r="B5681">
            <v>492002</v>
          </cell>
          <cell r="C5681" t="str">
            <v>Retiro Mega-Hiperferias</v>
          </cell>
          <cell r="D5681" t="str">
            <v>SG</v>
          </cell>
          <cell r="E5681" t="str">
            <v>RETIRO</v>
          </cell>
          <cell r="F5681" t="str">
            <v>NORMAL</v>
          </cell>
          <cell r="H5681">
            <v>44932</v>
          </cell>
          <cell r="I5681" t="str">
            <v>EN_PROCESO</v>
          </cell>
          <cell r="J5681">
            <v>44932</v>
          </cell>
          <cell r="K5681" t="str">
            <v>FLEXNET - GYE</v>
          </cell>
          <cell r="L5681" t="str">
            <v>FERNANDO GUTIERREZ HILL KM 8 1/2 VIA DAULE</v>
          </cell>
          <cell r="P5681" t="str">
            <v>090606</v>
          </cell>
          <cell r="Q5681" t="str">
            <v>GUAYAQUIL</v>
          </cell>
          <cell r="R5681" t="str">
            <v>GUAYAS</v>
          </cell>
          <cell r="S5681" t="str">
            <v>GUAYAQUIL</v>
          </cell>
          <cell r="U5681" t="str">
            <v>FLEXNETGYE_LOCAL</v>
          </cell>
          <cell r="X5681" t="str">
            <v>MEGAMETALES HIPERFERIA</v>
          </cell>
          <cell r="Y5681" t="str">
            <v>VIA DURAN -TAMBO KM 3 1/2 SECTOR LAS FERIAS MZ B SOLAR 1</v>
          </cell>
        </row>
        <row r="5682">
          <cell r="A5682" t="str">
            <v>Retiro Mercaderia Mega-Hiperferias</v>
          </cell>
          <cell r="B5682">
            <v>492000</v>
          </cell>
          <cell r="C5682" t="str">
            <v>Retiro Mercaderia Mega-Hiperferias</v>
          </cell>
          <cell r="D5682" t="str">
            <v>SG</v>
          </cell>
          <cell r="E5682" t="str">
            <v>RETIRO</v>
          </cell>
          <cell r="F5682" t="str">
            <v>NORMAL</v>
          </cell>
          <cell r="H5682">
            <v>44932</v>
          </cell>
          <cell r="I5682" t="str">
            <v>EN_PROCESO</v>
          </cell>
          <cell r="J5682">
            <v>44932</v>
          </cell>
          <cell r="K5682" t="str">
            <v>FLEXNET - GYE</v>
          </cell>
          <cell r="L5682" t="str">
            <v>FERNANDO GUTIERREZ HILL KM 8 1/2 VIA DAULE</v>
          </cell>
          <cell r="P5682" t="str">
            <v>GUAYAQUIL</v>
          </cell>
          <cell r="Q5682" t="str">
            <v>GUAYAQUIL</v>
          </cell>
          <cell r="R5682" t="str">
            <v>GUAYAS</v>
          </cell>
          <cell r="U5682" t="str">
            <v>FLEXNETGYE_LOCAL</v>
          </cell>
          <cell r="X5682" t="str">
            <v>MEGAMETALES HIPERFERIA</v>
          </cell>
          <cell r="Y5682" t="str">
            <v>VIA DURAN -TAMBO KM 3 1/2 SECTOR LAS FERIAS MZ B SOLAR 1</v>
          </cell>
        </row>
        <row r="5683">
          <cell r="A5683" t="str">
            <v>LDDGYEA0042</v>
          </cell>
          <cell r="B5683">
            <v>491991</v>
          </cell>
          <cell r="C5683" t="str">
            <v>LDDGYEA0042</v>
          </cell>
          <cell r="D5683" t="str">
            <v>CONECEL_DOCUMENTOS</v>
          </cell>
          <cell r="E5683" t="str">
            <v>DESPACHO</v>
          </cell>
          <cell r="F5683" t="str">
            <v>NORMAL</v>
          </cell>
          <cell r="G5683" t="str">
            <v>FT78223</v>
          </cell>
          <cell r="H5683">
            <v>44932</v>
          </cell>
          <cell r="I5683" t="str">
            <v>ENTREGADO</v>
          </cell>
          <cell r="J5683">
            <v>44935</v>
          </cell>
          <cell r="K5683" t="str">
            <v>Stephanie Perez ACC/Paola Loja ACC-OPE Equipos</v>
          </cell>
          <cell r="L5683" t="str">
            <v>GYE - Centro Comercial Garzo centro-ACC/REGULARIZACIONES</v>
          </cell>
          <cell r="M5683" t="str">
            <v>0</v>
          </cell>
          <cell r="N5683" t="str">
            <v>993393277</v>
          </cell>
          <cell r="O5683" t="str">
            <v/>
          </cell>
          <cell r="P5683" t="str">
            <v>GUAYAQUIL</v>
          </cell>
          <cell r="Q5683" t="str">
            <v>GUAYAQUIL</v>
          </cell>
          <cell r="R5683" t="str">
            <v>GUAYAS</v>
          </cell>
          <cell r="T5683" t="str">
            <v>ITSACOURIER</v>
          </cell>
          <cell r="U5683" t="str">
            <v>FLEXNETUIO_GYE</v>
          </cell>
          <cell r="V5683">
            <v>1</v>
          </cell>
          <cell r="W5683">
            <v>1</v>
          </cell>
          <cell r="X5683" t="str">
            <v>FLEXNET</v>
          </cell>
          <cell r="Y5683" t="str">
            <v>FLEX NET CALLE 28 DE JUNIO S/N Y GARCIA MORENO ENTRADA LLANO GRANDE</v>
          </cell>
        </row>
        <row r="5684">
          <cell r="A5684" t="str">
            <v>LDDGYEB0043</v>
          </cell>
          <cell r="B5684">
            <v>491992</v>
          </cell>
          <cell r="C5684" t="str">
            <v>LDDGYEB0043</v>
          </cell>
          <cell r="D5684" t="str">
            <v>CONECEL_DOCUMENTOS</v>
          </cell>
          <cell r="E5684" t="str">
            <v>DESPACHO</v>
          </cell>
          <cell r="F5684" t="str">
            <v>NORMAL</v>
          </cell>
          <cell r="G5684" t="str">
            <v>FT78224</v>
          </cell>
          <cell r="H5684">
            <v>44932</v>
          </cell>
          <cell r="I5684" t="str">
            <v>ENTREGADO</v>
          </cell>
          <cell r="J5684">
            <v>44935</v>
          </cell>
          <cell r="K5684" t="str">
            <v>Stephanie Perez ACC</v>
          </cell>
          <cell r="L5684" t="str">
            <v>GYE - Centro Comercial Garzo centro-ACC</v>
          </cell>
          <cell r="M5684" t="str">
            <v>0</v>
          </cell>
          <cell r="N5684" t="str">
            <v>9399196442</v>
          </cell>
          <cell r="O5684" t="str">
            <v/>
          </cell>
          <cell r="P5684" t="str">
            <v>GUAYAQUIL</v>
          </cell>
          <cell r="Q5684" t="str">
            <v>GUAYAQUIL</v>
          </cell>
          <cell r="R5684" t="str">
            <v>GUAYAS</v>
          </cell>
          <cell r="T5684" t="str">
            <v>ITSACOURIER</v>
          </cell>
          <cell r="U5684" t="str">
            <v>FLEXNETUIO_GYE</v>
          </cell>
          <cell r="V5684">
            <v>1</v>
          </cell>
          <cell r="W5684">
            <v>1</v>
          </cell>
          <cell r="X5684" t="str">
            <v>FLEXNET</v>
          </cell>
          <cell r="Y5684" t="str">
            <v>FLEX NET CALLE 28 DE JUNIO S/N Y GARCIA MORENO ENTRADA LLANO GRANDE</v>
          </cell>
        </row>
        <row r="5685">
          <cell r="A5685" t="str">
            <v>LDDUIOE0046</v>
          </cell>
          <cell r="B5685">
            <v>491993</v>
          </cell>
          <cell r="C5685" t="str">
            <v>LDDUIOE0046</v>
          </cell>
          <cell r="D5685" t="str">
            <v>CONECEL_DOCUMENTOS</v>
          </cell>
          <cell r="E5685" t="str">
            <v>DESPACHO</v>
          </cell>
          <cell r="F5685" t="str">
            <v>NORMAL</v>
          </cell>
          <cell r="G5685" t="str">
            <v>FT78297</v>
          </cell>
          <cell r="H5685">
            <v>44932</v>
          </cell>
          <cell r="I5685" t="str">
            <v>ENTREGADO</v>
          </cell>
          <cell r="J5685">
            <v>44935</v>
          </cell>
          <cell r="K5685" t="str">
            <v>MARIA FERNANDA MUNOZ/CANT</v>
          </cell>
          <cell r="L5685" t="str">
            <v xml:space="preserve">QUITO AV. 10 DE AGOSTO N34-601 Y JUAN PABLO SANZ </v>
          </cell>
          <cell r="M5685" t="str">
            <v>0</v>
          </cell>
          <cell r="N5685" t="str">
            <v>998118542/979067498</v>
          </cell>
          <cell r="P5685" t="str">
            <v>QUITO</v>
          </cell>
          <cell r="Q5685" t="str">
            <v>QUITO</v>
          </cell>
          <cell r="R5685" t="str">
            <v>PICHINCHA</v>
          </cell>
          <cell r="T5685" t="str">
            <v>FLEXTRANS UIO</v>
          </cell>
          <cell r="U5685" t="str">
            <v>FLEXNETUIO_LOCAL</v>
          </cell>
          <cell r="V5685">
            <v>1</v>
          </cell>
          <cell r="W5685">
            <v>1</v>
          </cell>
          <cell r="X5685" t="str">
            <v>FLEXNET</v>
          </cell>
          <cell r="Y5685" t="str">
            <v>FLEX NET CALLE 28 DE JUNIO S/N Y GARCIA MORENO ENTRADA LLANO GRANDE</v>
          </cell>
        </row>
        <row r="5686">
          <cell r="A5686" t="str">
            <v>LDDGYEF0042</v>
          </cell>
          <cell r="B5686">
            <v>491994</v>
          </cell>
          <cell r="C5686" t="str">
            <v>LDDGYEF0042</v>
          </cell>
          <cell r="D5686" t="str">
            <v>CONECEL_DOCUMENTOS</v>
          </cell>
          <cell r="E5686" t="str">
            <v>DESPACHO</v>
          </cell>
          <cell r="F5686" t="str">
            <v>NORMAL</v>
          </cell>
          <cell r="G5686" t="str">
            <v>FT78225</v>
          </cell>
          <cell r="H5686">
            <v>44932</v>
          </cell>
          <cell r="I5686" t="str">
            <v>ENTREGADO</v>
          </cell>
          <cell r="J5686">
            <v>44935</v>
          </cell>
          <cell r="K5686" t="str">
            <v>TOMAS ANDRADE/GSO/ALG</v>
          </cell>
          <cell r="L5686" t="str">
            <v xml:space="preserve"> Gye:  Urdenor 2 - parque empresarial colon , edificio Coloncorp B mezanine atras de Netlife</v>
          </cell>
          <cell r="M5686" t="str">
            <v>0</v>
          </cell>
          <cell r="N5686" t="str">
            <v>982033756</v>
          </cell>
          <cell r="O5686" t="str">
            <v/>
          </cell>
          <cell r="P5686" t="str">
            <v>GUAYAQUIL</v>
          </cell>
          <cell r="Q5686" t="str">
            <v>GUAYAQUIL</v>
          </cell>
          <cell r="R5686" t="str">
            <v>GUAYAS</v>
          </cell>
          <cell r="T5686" t="str">
            <v>ITSACOURIER</v>
          </cell>
          <cell r="U5686" t="str">
            <v>FLEXNETUIO_GYE</v>
          </cell>
          <cell r="V5686">
            <v>1</v>
          </cell>
          <cell r="W5686">
            <v>1</v>
          </cell>
          <cell r="X5686" t="str">
            <v>FLEXNET</v>
          </cell>
          <cell r="Y5686" t="str">
            <v>FLEX NET CALLE 28 DE JUNIO S/N Y GARCIA MORENO ENTRADA LLANO GRANDE</v>
          </cell>
        </row>
        <row r="5687">
          <cell r="A5687" t="str">
            <v>LDDGYEG0048</v>
          </cell>
          <cell r="B5687">
            <v>491995</v>
          </cell>
          <cell r="C5687" t="str">
            <v>LDDGYEG0048</v>
          </cell>
          <cell r="D5687" t="str">
            <v>CONECEL_DOCUMENTOS</v>
          </cell>
          <cell r="E5687" t="str">
            <v>DESPACHO</v>
          </cell>
          <cell r="F5687" t="str">
            <v>NORMAL</v>
          </cell>
          <cell r="G5687" t="str">
            <v>FT78226</v>
          </cell>
          <cell r="H5687">
            <v>44932</v>
          </cell>
          <cell r="I5687" t="str">
            <v>ENTREGADO</v>
          </cell>
          <cell r="J5687">
            <v>44935</v>
          </cell>
          <cell r="K5687" t="str">
            <v>GABRIELA SANDOVAL/PSG</v>
          </cell>
          <cell r="L5687" t="str">
            <v xml:space="preserve"> Gye:  Urdenor 2 - parque empresarial colon , edificio Coloncorp B mezanine atras de Netlife</v>
          </cell>
          <cell r="M5687" t="str">
            <v>0</v>
          </cell>
          <cell r="N5687" t="str">
            <v>982033756</v>
          </cell>
          <cell r="O5687" t="str">
            <v/>
          </cell>
          <cell r="P5687" t="str">
            <v>GUAYAQUIL</v>
          </cell>
          <cell r="Q5687" t="str">
            <v>GUAYAQUIL</v>
          </cell>
          <cell r="R5687" t="str">
            <v>GUAYAS</v>
          </cell>
          <cell r="T5687" t="str">
            <v>ITSACOURIER</v>
          </cell>
          <cell r="U5687" t="str">
            <v>FLEXNETUIO_GYE</v>
          </cell>
          <cell r="V5687">
            <v>1</v>
          </cell>
          <cell r="W5687">
            <v>1</v>
          </cell>
          <cell r="X5687" t="str">
            <v>FLEXNET</v>
          </cell>
          <cell r="Y5687" t="str">
            <v>FLEX NET CALLE 28 DE JUNIO S/N Y GARCIA MORENO ENTRADA LLANO GRANDE</v>
          </cell>
        </row>
        <row r="5688">
          <cell r="A5688" t="str">
            <v>LDDGYEH0028</v>
          </cell>
          <cell r="B5688">
            <v>491996</v>
          </cell>
          <cell r="C5688" t="str">
            <v>LDDGYEH0028</v>
          </cell>
          <cell r="D5688" t="str">
            <v>CONECEL_DOCUMENTOS</v>
          </cell>
          <cell r="E5688" t="str">
            <v>DESPACHO</v>
          </cell>
          <cell r="F5688" t="str">
            <v>NORMAL</v>
          </cell>
          <cell r="G5688" t="str">
            <v>FT78227</v>
          </cell>
          <cell r="H5688">
            <v>44932</v>
          </cell>
          <cell r="I5688" t="str">
            <v>ENTREGADO</v>
          </cell>
          <cell r="J5688">
            <v>44935</v>
          </cell>
          <cell r="K5688" t="str">
            <v>Lourdes Quinteros/OFC BRELDYNG</v>
          </cell>
          <cell r="L5688" t="str">
            <v>OFC BRELDYNG CALLE 7MO PASAJE 37ª Y V. EMILIO ROMERO, BODEGAS DE FERRETERIA ESPINOZA, bodega #8 (exactamente queda en la Juan Tanca Marengo km. 4.5 pasando la coca cola</v>
          </cell>
          <cell r="M5688" t="str">
            <v>0</v>
          </cell>
          <cell r="N5688" t="str">
            <v>0</v>
          </cell>
          <cell r="O5688" t="str">
            <v/>
          </cell>
          <cell r="P5688" t="str">
            <v>GUAYAQUIL</v>
          </cell>
          <cell r="Q5688" t="str">
            <v>GUAYAQUIL</v>
          </cell>
          <cell r="R5688" t="str">
            <v>GUAYAS</v>
          </cell>
          <cell r="T5688" t="str">
            <v>ITSACOURIER</v>
          </cell>
          <cell r="U5688" t="str">
            <v>FLEXNETUIO_GYE</v>
          </cell>
          <cell r="V5688">
            <v>1</v>
          </cell>
          <cell r="W5688">
            <v>1</v>
          </cell>
          <cell r="X5688" t="str">
            <v>FLEXNET</v>
          </cell>
          <cell r="Y5688" t="str">
            <v>FLEX NET CALLE 28 DE JUNIO S/N Y GARCIA MORENO ENTRADA LLANO GRANDE</v>
          </cell>
        </row>
        <row r="5689">
          <cell r="A5689" t="str">
            <v>2481607_1</v>
          </cell>
          <cell r="B5689">
            <v>491990</v>
          </cell>
          <cell r="C5689" t="str">
            <v>2481607_1</v>
          </cell>
          <cell r="D5689" t="str">
            <v>MDELIVERY</v>
          </cell>
          <cell r="E5689" t="str">
            <v>DESPACHO</v>
          </cell>
          <cell r="F5689" t="str">
            <v>EXPRESS</v>
          </cell>
          <cell r="G5689" t="str">
            <v>031080024816071</v>
          </cell>
          <cell r="H5689">
            <v>44932</v>
          </cell>
          <cell r="I5689" t="str">
            <v>ENTREGADO</v>
          </cell>
          <cell r="J5689">
            <v>44936</v>
          </cell>
          <cell r="K5689" t="str">
            <v>SILVANA PERALTA Y O VALERIA PERALTA_CARPINTERIA Y TAPICERIA INTERNACIONAL CTIN CIA LT</v>
          </cell>
          <cell r="L5689" t="str">
            <v>CORNELIO VINTIMILLA 2 56 Y CARLOS TOSI EN CARPINTERIA FRENTE A CARTOPEL CUENCA AZUAY</v>
          </cell>
          <cell r="M5689" t="str">
            <v>0190166570001</v>
          </cell>
          <cell r="N5689" t="str">
            <v>983786893</v>
          </cell>
          <cell r="O5689" t="str">
            <v/>
          </cell>
          <cell r="P5689" t="str">
            <v>CUENCA</v>
          </cell>
          <cell r="Q5689" t="str">
            <v>CUENCA</v>
          </cell>
          <cell r="R5689" t="str">
            <v>AZUAY</v>
          </cell>
          <cell r="T5689" t="str">
            <v>EXPRESSCON</v>
          </cell>
          <cell r="U5689" t="str">
            <v>FLEXNETUIO_PROVINCIA</v>
          </cell>
          <cell r="V5689">
            <v>1</v>
          </cell>
          <cell r="W5689">
            <v>1</v>
          </cell>
          <cell r="X5689" t="str">
            <v>FLEXNET ECUADOR - MDELIVERY</v>
          </cell>
          <cell r="Y5689" t="str">
            <v>CALLE 28 DE JUNIO S/N Y GARCIA MORENO ENTRADA LLANO GRANDE</v>
          </cell>
        </row>
        <row r="5690">
          <cell r="A5690" t="str">
            <v>2481540</v>
          </cell>
          <cell r="B5690">
            <v>491985</v>
          </cell>
          <cell r="C5690" t="str">
            <v>2481540</v>
          </cell>
          <cell r="D5690" t="str">
            <v>MDELIVERY</v>
          </cell>
          <cell r="E5690" t="str">
            <v>DESPACHO</v>
          </cell>
          <cell r="F5690" t="str">
            <v>EXPRESS</v>
          </cell>
          <cell r="G5690" t="str">
            <v>031080002481540</v>
          </cell>
          <cell r="H5690">
            <v>44932</v>
          </cell>
          <cell r="I5690" t="str">
            <v>ENTREGADO</v>
          </cell>
          <cell r="J5690">
            <v>44936</v>
          </cell>
          <cell r="K5690" t="str">
            <v>LORENA WASHIMA Y MARCO ORELLANA_PASAMANERIA S A</v>
          </cell>
          <cell r="L5690" t="str">
            <v>AZUAY CUENCA HUAYNA CAPAC 197 Y PIO BRAVO EN PASAMANERIA CUENCA AZUAY</v>
          </cell>
          <cell r="M5690" t="str">
            <v>0190003299001</v>
          </cell>
          <cell r="N5690" t="str">
            <v>0999989406</v>
          </cell>
          <cell r="O5690" t="str">
            <v/>
          </cell>
          <cell r="P5690" t="str">
            <v>CUENCA</v>
          </cell>
          <cell r="Q5690" t="str">
            <v>CUENCA</v>
          </cell>
          <cell r="R5690" t="str">
            <v>AZUAY</v>
          </cell>
          <cell r="T5690" t="str">
            <v>EXPRESSCON</v>
          </cell>
          <cell r="U5690" t="str">
            <v>FLEXNETUIO_PROVINCIA</v>
          </cell>
          <cell r="V5690">
            <v>1</v>
          </cell>
          <cell r="W5690">
            <v>1</v>
          </cell>
          <cell r="X5690" t="str">
            <v>FLEXNET ECUADOR - MDELIVERY</v>
          </cell>
          <cell r="Y5690" t="str">
            <v>CALLE 28 DE JUNIO S/N Y GARCIA MORENO ENTRADA LLANO GRANDE</v>
          </cell>
        </row>
        <row r="5691">
          <cell r="A5691" t="str">
            <v>QUIM_23_002</v>
          </cell>
          <cell r="B5691">
            <v>491984</v>
          </cell>
          <cell r="C5691" t="str">
            <v>QUIM_23_002</v>
          </cell>
          <cell r="D5691" t="str">
            <v>QUIMERCO</v>
          </cell>
          <cell r="E5691" t="str">
            <v>DESPACHO</v>
          </cell>
          <cell r="F5691" t="str">
            <v>NORMAL</v>
          </cell>
          <cell r="G5691" t="str">
            <v>FT78218</v>
          </cell>
          <cell r="H5691">
            <v>44932</v>
          </cell>
          <cell r="I5691" t="str">
            <v>ENTREGADO</v>
          </cell>
          <cell r="J5691">
            <v>44935</v>
          </cell>
          <cell r="K5691" t="str">
            <v>GILMA VITERY</v>
          </cell>
          <cell r="L5691" t="str">
            <v>MANUEL J. CALLE Y JOSÉ MARÍA EGAS</v>
          </cell>
          <cell r="M5691" t="str">
            <v>GILMA VITERY</v>
          </cell>
          <cell r="N5691" t="str">
            <v>099 728 0172</v>
          </cell>
          <cell r="O5691" t="str">
            <v>099 728 0172</v>
          </cell>
          <cell r="P5691" t="str">
            <v>170101</v>
          </cell>
          <cell r="Q5691" t="str">
            <v>QUITO</v>
          </cell>
          <cell r="R5691" t="str">
            <v>PICHINCHA</v>
          </cell>
          <cell r="S5691" t="str">
            <v>PACTO - EL PARAISO</v>
          </cell>
          <cell r="T5691" t="str">
            <v>TRANSCONDUCINT</v>
          </cell>
          <cell r="U5691" t="str">
            <v>FLEXNETGYE_UIO</v>
          </cell>
          <cell r="V5691">
            <v>1</v>
          </cell>
          <cell r="W5691">
            <v>25</v>
          </cell>
          <cell r="X5691" t="str">
            <v>FLEX NET GYE</v>
          </cell>
          <cell r="Y5691" t="str">
            <v xml:space="preserve">KM 8 1/2 VIA A DAULE COOP. JUAN MONTALVO </v>
          </cell>
        </row>
        <row r="5692">
          <cell r="A5692" t="str">
            <v>4795703</v>
          </cell>
          <cell r="B5692">
            <v>491982</v>
          </cell>
          <cell r="C5692" t="str">
            <v>4795703</v>
          </cell>
          <cell r="D5692" t="str">
            <v>MDELIVERY</v>
          </cell>
          <cell r="E5692" t="str">
            <v>DESPACHO</v>
          </cell>
          <cell r="F5692" t="str">
            <v>PREMIUM</v>
          </cell>
          <cell r="G5692" t="str">
            <v>TS8797</v>
          </cell>
          <cell r="H5692">
            <v>44932</v>
          </cell>
          <cell r="I5692" t="str">
            <v>ENTREGADO</v>
          </cell>
          <cell r="J5692">
            <v>44932</v>
          </cell>
          <cell r="K5692" t="str">
            <v>OMAR RODRIGO SALAZAR ANDRADE</v>
          </cell>
          <cell r="L5692" t="str">
            <v>BELISARIO QUEVEDO CALLE BARTOLOME DE LAS CASAS E1 24  AV 10 DE AGOSTO</v>
          </cell>
          <cell r="M5692" t="str">
            <v>1710870609_V4443V4242</v>
          </cell>
          <cell r="N5692" t="str">
            <v>0995665714-</v>
          </cell>
          <cell r="P5692" t="str">
            <v>170520</v>
          </cell>
          <cell r="Q5692" t="str">
            <v>QUITO</v>
          </cell>
          <cell r="R5692" t="str">
            <v>PICHINCHA</v>
          </cell>
          <cell r="S5692" t="str">
            <v>QUITO</v>
          </cell>
          <cell r="T5692" t="str">
            <v>TRANSERVISS</v>
          </cell>
          <cell r="U5692" t="str">
            <v>FLEXNETUIO_LOCAL</v>
          </cell>
          <cell r="V5692">
            <v>1</v>
          </cell>
          <cell r="W5692">
            <v>1</v>
          </cell>
          <cell r="X5692" t="str">
            <v>FLEXNET ECUADOR - MDELIVERY</v>
          </cell>
          <cell r="Y5692" t="str">
            <v>CALLE 28 DE JUNIO S/N Y GARCIA MORENO ENTRADA LLANO GRANDE</v>
          </cell>
        </row>
        <row r="5693">
          <cell r="A5693" t="str">
            <v>4795989</v>
          </cell>
          <cell r="B5693">
            <v>491983</v>
          </cell>
          <cell r="C5693" t="str">
            <v>4795989</v>
          </cell>
          <cell r="D5693" t="str">
            <v>MDELIVERY</v>
          </cell>
          <cell r="E5693" t="str">
            <v>DESPACHO</v>
          </cell>
          <cell r="F5693" t="str">
            <v>PREMIUM</v>
          </cell>
          <cell r="G5693" t="str">
            <v>TS8798</v>
          </cell>
          <cell r="H5693">
            <v>44932</v>
          </cell>
          <cell r="I5693" t="str">
            <v>ENTREGADO</v>
          </cell>
          <cell r="J5693">
            <v>44932</v>
          </cell>
          <cell r="K5693" t="str">
            <v>OMAR RODRIGO SALAZAR ANDRADE</v>
          </cell>
          <cell r="L5693" t="str">
            <v>BELISARIO QUEVEDO CALLE BARTOLOME DE LAS CASAS  E1 24 AV 10 DE AGOSTO</v>
          </cell>
          <cell r="M5693" t="str">
            <v>1710870609_V4443V4242</v>
          </cell>
          <cell r="N5693" t="str">
            <v>0995665714-</v>
          </cell>
          <cell r="P5693" t="str">
            <v>170520</v>
          </cell>
          <cell r="Q5693" t="str">
            <v>QUITO</v>
          </cell>
          <cell r="R5693" t="str">
            <v>PICHINCHA</v>
          </cell>
          <cell r="S5693" t="str">
            <v>QUITO</v>
          </cell>
          <cell r="T5693" t="str">
            <v>TRANSERVISS</v>
          </cell>
          <cell r="U5693" t="str">
            <v>FLEXNETUIO_LOCAL</v>
          </cell>
          <cell r="V5693">
            <v>1</v>
          </cell>
          <cell r="W5693">
            <v>1</v>
          </cell>
          <cell r="X5693" t="str">
            <v>FLEXNET ECUADOR - MDELIVERY</v>
          </cell>
          <cell r="Y5693" t="str">
            <v>CALLE 28 DE JUNIO S/N Y GARCIA MORENO ENTRADA LLANO GRANDE</v>
          </cell>
        </row>
        <row r="5694">
          <cell r="A5694" t="str">
            <v>53205</v>
          </cell>
          <cell r="B5694">
            <v>491978</v>
          </cell>
          <cell r="C5694" t="str">
            <v>53205</v>
          </cell>
          <cell r="D5694" t="str">
            <v>DEGSO</v>
          </cell>
          <cell r="E5694" t="str">
            <v>DESPACHO</v>
          </cell>
          <cell r="F5694" t="str">
            <v>NORMAL</v>
          </cell>
          <cell r="G5694" t="str">
            <v>#N/A</v>
          </cell>
          <cell r="H5694">
            <v>44932</v>
          </cell>
          <cell r="I5694" t="str">
            <v>ENTREGADO</v>
          </cell>
          <cell r="J5694">
            <v>44943</v>
          </cell>
          <cell r="K5694" t="str">
            <v xml:space="preserve">VITOSTEEL CIA. LTDA.                                                            </v>
          </cell>
          <cell r="L5694" t="str">
            <v>AV 6 DE DICIEMBRE N53-201 Y DE LOS PINOS  - JOSE COLOMA 0999646187</v>
          </cell>
          <cell r="M5694" t="str">
            <v>1792173841001</v>
          </cell>
          <cell r="N5694" t="str">
            <v>99-832-0225</v>
          </cell>
          <cell r="O5694" t="str">
            <v>99-832-0225</v>
          </cell>
          <cell r="P5694" t="str">
            <v>170301</v>
          </cell>
          <cell r="Q5694" t="str">
            <v>QUITO</v>
          </cell>
          <cell r="R5694" t="str">
            <v>PICHINCHA</v>
          </cell>
          <cell r="S5694" t="str">
            <v>QUITO</v>
          </cell>
          <cell r="T5694" t="str">
            <v>FLEXTRANS UIO</v>
          </cell>
          <cell r="U5694" t="str">
            <v>FLEXNETUIO_LOCAL</v>
          </cell>
          <cell r="V5694">
            <v>1</v>
          </cell>
          <cell r="W5694">
            <v>1.2</v>
          </cell>
          <cell r="X5694" t="str">
            <v>FLEXNET</v>
          </cell>
          <cell r="Y5694" t="str">
            <v>FLEX NET CALLE 28 DE JUNIO S/N Y GARCIA MORENO ENTRADA LLANO GRANDE</v>
          </cell>
        </row>
        <row r="5695">
          <cell r="A5695" t="str">
            <v>9605</v>
          </cell>
          <cell r="B5695">
            <v>491980</v>
          </cell>
          <cell r="C5695" t="str">
            <v>9605</v>
          </cell>
          <cell r="D5695" t="str">
            <v>DEGSO</v>
          </cell>
          <cell r="E5695" t="str">
            <v>DESPACHO</v>
          </cell>
          <cell r="F5695" t="str">
            <v>NORMAL</v>
          </cell>
          <cell r="G5695" t="str">
            <v>FT78244</v>
          </cell>
          <cell r="H5695">
            <v>44932</v>
          </cell>
          <cell r="I5695" t="str">
            <v>ENTREGADO</v>
          </cell>
          <cell r="J5695">
            <v>44935</v>
          </cell>
          <cell r="K5695" t="str">
            <v>INTERAMERICANA DE PRODUCTOS QUIMICOS DEL ECUADOR INTERQUIMEC</v>
          </cell>
          <cell r="L5695" t="str">
            <v>DIRECCION: CALLE E8 S60-15 PARQUE INDUSTRIAL SUR- GUAMANI - ATENCION DAVID GOMEZ- CEL 0979279001</v>
          </cell>
          <cell r="M5695" t="str">
            <v>#N/A</v>
          </cell>
          <cell r="N5695" t="str">
            <v>99-832-0225</v>
          </cell>
          <cell r="O5695" t="str">
            <v>99-832-0225</v>
          </cell>
          <cell r="P5695" t="str">
            <v>170301</v>
          </cell>
          <cell r="Q5695" t="str">
            <v>QUITO</v>
          </cell>
          <cell r="R5695" t="str">
            <v>PICHINCHA</v>
          </cell>
          <cell r="S5695" t="str">
            <v>QUITO</v>
          </cell>
          <cell r="T5695" t="str">
            <v>FLEXTRANS UIO</v>
          </cell>
          <cell r="U5695" t="str">
            <v>FLEXNETUIO_LOCAL</v>
          </cell>
          <cell r="V5695">
            <v>1</v>
          </cell>
          <cell r="W5695">
            <v>2.2999999999999998</v>
          </cell>
          <cell r="X5695" t="str">
            <v>FLEXNET</v>
          </cell>
          <cell r="Y5695" t="str">
            <v>FLEX NET CALLE 28 DE JUNIO S/N Y GARCIA MORENO ENTRADA LLANO GRANDE</v>
          </cell>
        </row>
        <row r="5696">
          <cell r="A5696" t="str">
            <v>541_UNIVET</v>
          </cell>
          <cell r="B5696">
            <v>491981</v>
          </cell>
          <cell r="C5696" t="str">
            <v>541_UNIVET</v>
          </cell>
          <cell r="D5696" t="str">
            <v>DEGSO</v>
          </cell>
          <cell r="E5696" t="str">
            <v>DESPACHO</v>
          </cell>
          <cell r="F5696" t="str">
            <v>NORMAL</v>
          </cell>
          <cell r="G5696" t="str">
            <v>FT78138</v>
          </cell>
          <cell r="H5696">
            <v>44932</v>
          </cell>
          <cell r="I5696" t="str">
            <v>ENTREGADO</v>
          </cell>
          <cell r="J5696">
            <v>44935</v>
          </cell>
          <cell r="K5696" t="str">
            <v>IMPORTACION_UNIVET</v>
          </cell>
          <cell r="L5696" t="str">
            <v xml:space="preserve">TRANSFERENCIA ENTRE BODEGAS </v>
          </cell>
          <cell r="M5696" t="str">
            <v>#N/A</v>
          </cell>
          <cell r="N5696" t="str">
            <v>99-832-0225</v>
          </cell>
          <cell r="O5696" t="str">
            <v>99-832-0225</v>
          </cell>
          <cell r="P5696" t="str">
            <v>090101</v>
          </cell>
          <cell r="Q5696" t="str">
            <v>GUAYAQUIL</v>
          </cell>
          <cell r="R5696" t="str">
            <v>GUAYAS</v>
          </cell>
          <cell r="S5696" t="str">
            <v>GUAYAQUIL</v>
          </cell>
          <cell r="T5696" t="str">
            <v>TRANSCONDUCINT</v>
          </cell>
          <cell r="U5696" t="str">
            <v>FLEXNETUIO_GYE</v>
          </cell>
          <cell r="V5696">
            <v>1</v>
          </cell>
          <cell r="W5696">
            <v>1</v>
          </cell>
          <cell r="X5696" t="str">
            <v>FLEXNET</v>
          </cell>
          <cell r="Y5696" t="str">
            <v>FLEX NET CALLE 28 DE JUNIO S/N Y GARCIA MORENO ENTRADA LLANO GRANDE</v>
          </cell>
        </row>
        <row r="5697">
          <cell r="A5697" t="str">
            <v>20003056030239</v>
          </cell>
          <cell r="B5697">
            <v>491955</v>
          </cell>
          <cell r="C5697" t="str">
            <v>20003056030239</v>
          </cell>
          <cell r="D5697" t="str">
            <v>CONECEL</v>
          </cell>
          <cell r="E5697" t="str">
            <v>DESPACHO</v>
          </cell>
          <cell r="F5697" t="str">
            <v>NORMAL</v>
          </cell>
          <cell r="G5697" t="str">
            <v>031002004162033</v>
          </cell>
          <cell r="H5697">
            <v>44932</v>
          </cell>
          <cell r="I5697" t="str">
            <v>DEVOLUCION_EN_PROCESO</v>
          </cell>
          <cell r="J5697">
            <v>44939</v>
          </cell>
          <cell r="K5697" t="str">
            <v xml:space="preserve">ALEX ARMANDO GOROZABEL MUNOZ / </v>
          </cell>
          <cell r="L5697" t="str">
            <v>SIETE DE OCTUBRE / CDLA GUAYACAN CALLE C-D3 ENTRE CALLE 11 Y CALLE 12 EN LA EMPRESA AGUA CLICK 1 A UNA CUADRA DE LA COOP DE TAXIS GRUPO 6, QUEVEDO</v>
          </cell>
          <cell r="M5697" t="str">
            <v>1207194422</v>
          </cell>
          <cell r="N5697" t="str">
            <v xml:space="preserve">989934834 /  </v>
          </cell>
          <cell r="P5697" t="str">
            <v>QUEVEDO</v>
          </cell>
          <cell r="Q5697" t="str">
            <v>QUEVEDO</v>
          </cell>
          <cell r="R5697" t="str">
            <v>LOS RIOS</v>
          </cell>
          <cell r="T5697" t="str">
            <v>TRAMACO</v>
          </cell>
          <cell r="U5697" t="str">
            <v>FLEXNETUIO_PROVINCIA</v>
          </cell>
          <cell r="V5697">
            <v>1</v>
          </cell>
          <cell r="W5697">
            <v>1</v>
          </cell>
          <cell r="X5697" t="str">
            <v>FLEXNET</v>
          </cell>
          <cell r="Y5697" t="str">
            <v>FLEX NET CALLE 28 DE JUNIO S/N Y GARCIA MORENO ENTRADA LLANO GRANDE</v>
          </cell>
        </row>
        <row r="5698">
          <cell r="A5698" t="str">
            <v>20003052420986</v>
          </cell>
          <cell r="B5698">
            <v>491963</v>
          </cell>
          <cell r="C5698" t="str">
            <v>20003052420986</v>
          </cell>
          <cell r="D5698" t="str">
            <v>CONECEL</v>
          </cell>
          <cell r="E5698" t="str">
            <v>DESPACHO</v>
          </cell>
          <cell r="F5698" t="str">
            <v>NORMAL</v>
          </cell>
          <cell r="G5698" t="str">
            <v>031002004163875</v>
          </cell>
          <cell r="H5698">
            <v>44932</v>
          </cell>
          <cell r="I5698" t="str">
            <v>ENTREGADO</v>
          </cell>
          <cell r="J5698">
            <v>44942</v>
          </cell>
          <cell r="K5698" t="str">
            <v>JOSE ALONSO JUANAZO MURILLO / FERNANDA RIOS ZUMBA</v>
          </cell>
          <cell r="L5698" t="str">
            <v>MILAGRO / CALLE 25 DE DICIEMBRE Y BENITO EN LA CDLA BANCO DEL FOMENTO CASA DE COLOR VERDE DE DOS PISOS A DOS CUADRAS DE LA UNIVERSIDAD AGRARIA, MILAGRO</v>
          </cell>
          <cell r="M5698" t="str">
            <v>942052689</v>
          </cell>
          <cell r="N5698" t="str">
            <v>998712511 /  959123947</v>
          </cell>
          <cell r="P5698" t="str">
            <v>MILAGRO</v>
          </cell>
          <cell r="Q5698" t="str">
            <v>MILAGRO</v>
          </cell>
          <cell r="R5698" t="str">
            <v>GUAYAS</v>
          </cell>
          <cell r="T5698" t="str">
            <v>TRAMACO</v>
          </cell>
          <cell r="U5698" t="str">
            <v>FLEXNETUIO_PROVINCIA</v>
          </cell>
          <cell r="V5698">
            <v>1</v>
          </cell>
          <cell r="W5698">
            <v>1</v>
          </cell>
          <cell r="X5698" t="str">
            <v>FLEXNET</v>
          </cell>
          <cell r="Y5698" t="str">
            <v>FLEX NET CALLE 28 DE JUNIO S/N Y GARCIA MORENO ENTRADA LLANO GRANDE</v>
          </cell>
        </row>
        <row r="5699">
          <cell r="A5699" t="str">
            <v>20003046638091</v>
          </cell>
          <cell r="B5699">
            <v>491965</v>
          </cell>
          <cell r="C5699" t="str">
            <v>20003046638091</v>
          </cell>
          <cell r="D5699" t="str">
            <v>CONECEL</v>
          </cell>
          <cell r="E5699" t="str">
            <v>DESPACHO</v>
          </cell>
          <cell r="F5699" t="str">
            <v>NORMAL</v>
          </cell>
          <cell r="G5699" t="str">
            <v>031002004162040</v>
          </cell>
          <cell r="H5699">
            <v>44932</v>
          </cell>
          <cell r="I5699" t="str">
            <v>DEVOLUCION_EN_PROCESO</v>
          </cell>
          <cell r="J5699">
            <v>44944</v>
          </cell>
          <cell r="K5699" t="str">
            <v xml:space="preserve">MADELINE AYELEN CARRANCO ROJAS / </v>
          </cell>
          <cell r="L5699" t="str">
            <v>SAN FRANCISCO / SCTOR LOS CEIBOS, CALLES RIO CHIMBO Y RIO AGUARICO N596 / REF:A 2 CDR POLIDEPORTIVO LOS CEIBOS, CS 2P CLR BLANCO FACHADA CERAMICA, IBARRA</v>
          </cell>
          <cell r="M5699" t="str">
            <v>1004668974</v>
          </cell>
          <cell r="N5699" t="str">
            <v xml:space="preserve">998548734 /  </v>
          </cell>
          <cell r="P5699" t="str">
            <v>IBARRA</v>
          </cell>
          <cell r="Q5699" t="str">
            <v>IBARRA</v>
          </cell>
          <cell r="R5699" t="str">
            <v>IMBABURA</v>
          </cell>
          <cell r="T5699" t="str">
            <v>TRAMACO</v>
          </cell>
          <cell r="U5699" t="str">
            <v>FLEXNETUIO_PROVINCIA</v>
          </cell>
          <cell r="V5699">
            <v>1</v>
          </cell>
          <cell r="W5699">
            <v>1</v>
          </cell>
          <cell r="X5699" t="str">
            <v>FLEXNET</v>
          </cell>
          <cell r="Y5699" t="str">
            <v>FLEX NET CALLE 28 DE JUNIO S/N Y GARCIA MORENO ENTRADA LLANO GRANDE</v>
          </cell>
        </row>
        <row r="5700">
          <cell r="A5700" t="str">
            <v>2481838</v>
          </cell>
          <cell r="B5700">
            <v>491879</v>
          </cell>
          <cell r="C5700" t="str">
            <v>2481838</v>
          </cell>
          <cell r="D5700" t="str">
            <v>MDELIVERY</v>
          </cell>
          <cell r="E5700" t="str">
            <v>DESPACHO</v>
          </cell>
          <cell r="F5700" t="str">
            <v>EXPRESS</v>
          </cell>
          <cell r="G5700" t="str">
            <v>EC6271</v>
          </cell>
          <cell r="H5700">
            <v>44932</v>
          </cell>
          <cell r="I5700" t="str">
            <v>ENTREGADO</v>
          </cell>
          <cell r="J5700">
            <v>44932</v>
          </cell>
          <cell r="K5700" t="str">
            <v xml:space="preserve">Roberto Ramirez Andrea Echeverria Mauricio Echeverria_ROAD TRACK ECUADOR S A </v>
          </cell>
          <cell r="L5700" t="str">
            <v xml:space="preserve">CALLE MANUEL NAJAS OE1 181 Y JUAN DE SELIS CARCELEN INDUSTRIAL </v>
          </cell>
          <cell r="M5700" t="str">
            <v>1791887565001</v>
          </cell>
          <cell r="N5700" t="str">
            <v>0999095722</v>
          </cell>
          <cell r="O5700" t="str">
            <v/>
          </cell>
          <cell r="P5700" t="str">
            <v>QUITO</v>
          </cell>
          <cell r="Q5700" t="str">
            <v>QUITO</v>
          </cell>
          <cell r="R5700" t="str">
            <v>PICHINCHA</v>
          </cell>
          <cell r="T5700" t="str">
            <v>EXPRESSCON</v>
          </cell>
          <cell r="U5700" t="str">
            <v>FLEXNETUIO_LOCAL</v>
          </cell>
          <cell r="V5700">
            <v>1</v>
          </cell>
          <cell r="W5700">
            <v>1</v>
          </cell>
          <cell r="X5700" t="str">
            <v>FLEXNET ECUADOR - MDELIVERY</v>
          </cell>
          <cell r="Y5700" t="str">
            <v>CALLE 28 DE JUNIO S/N Y GARCIA MORENO ENTRADA LLANO GRANDE</v>
          </cell>
        </row>
        <row r="5701">
          <cell r="A5701" t="str">
            <v>2481848</v>
          </cell>
          <cell r="B5701">
            <v>491880</v>
          </cell>
          <cell r="C5701" t="str">
            <v>2481848</v>
          </cell>
          <cell r="D5701" t="str">
            <v>MDELIVERY</v>
          </cell>
          <cell r="E5701" t="str">
            <v>DESPACHO</v>
          </cell>
          <cell r="F5701" t="str">
            <v>EXPRESS</v>
          </cell>
          <cell r="G5701" t="str">
            <v>EC6270</v>
          </cell>
          <cell r="H5701">
            <v>44932</v>
          </cell>
          <cell r="I5701" t="str">
            <v>ENTREGADO</v>
          </cell>
          <cell r="J5701">
            <v>44932</v>
          </cell>
          <cell r="K5701" t="str">
            <v xml:space="preserve">Roberto Ramirez Andrea Echeverria Mauricio Echeverria_ROAD TRACK ECUADOR S A </v>
          </cell>
          <cell r="L5701" t="str">
            <v xml:space="preserve">CALLE MANUEL NAJAS OE1 181 Y JUAN DE SELIS CARCELEN INDUSTRIAL </v>
          </cell>
          <cell r="M5701" t="str">
            <v>1791887565001</v>
          </cell>
          <cell r="N5701" t="str">
            <v>0999095722</v>
          </cell>
          <cell r="O5701" t="str">
            <v/>
          </cell>
          <cell r="P5701" t="str">
            <v>QUITO</v>
          </cell>
          <cell r="Q5701" t="str">
            <v>QUITO</v>
          </cell>
          <cell r="R5701" t="str">
            <v>PICHINCHA</v>
          </cell>
          <cell r="T5701" t="str">
            <v>EXPRESSCON</v>
          </cell>
          <cell r="U5701" t="str">
            <v>FLEXNETUIO_LOCAL</v>
          </cell>
          <cell r="V5701">
            <v>1</v>
          </cell>
          <cell r="W5701">
            <v>1</v>
          </cell>
          <cell r="X5701" t="str">
            <v>FLEXNET ECUADOR - MDELIVERY</v>
          </cell>
          <cell r="Y5701" t="str">
            <v>CALLE 28 DE JUNIO S/N Y GARCIA MORENO ENTRADA LLANO GRANDE</v>
          </cell>
        </row>
        <row r="5702">
          <cell r="A5702" t="str">
            <v>2481854</v>
          </cell>
          <cell r="B5702">
            <v>491881</v>
          </cell>
          <cell r="C5702" t="str">
            <v>2481854</v>
          </cell>
          <cell r="D5702" t="str">
            <v>MDELIVERY</v>
          </cell>
          <cell r="E5702" t="str">
            <v>DESPACHO</v>
          </cell>
          <cell r="F5702" t="str">
            <v>EXPRESS</v>
          </cell>
          <cell r="G5702" t="str">
            <v>TS8796</v>
          </cell>
          <cell r="H5702">
            <v>44932</v>
          </cell>
          <cell r="I5702" t="str">
            <v>ENTREGADO</v>
          </cell>
          <cell r="J5702">
            <v>44932</v>
          </cell>
          <cell r="K5702" t="str">
            <v>Stiven Agreda Maria Samaniego_ASOCIACION NACIONAL DE SERVIDORES PUBLICOS DE LA C</v>
          </cell>
          <cell r="L5702" t="str">
            <v xml:space="preserve">Juan Montalvo E4 37 y Av 6 de diciembre 4to piso comedor edificio de la Contraloria General del Estado </v>
          </cell>
          <cell r="M5702" t="str">
            <v>1791294467001</v>
          </cell>
          <cell r="N5702" t="str">
            <v>0984606524</v>
          </cell>
          <cell r="O5702" t="str">
            <v/>
          </cell>
          <cell r="P5702" t="str">
            <v>QUITO</v>
          </cell>
          <cell r="Q5702" t="str">
            <v>QUITO</v>
          </cell>
          <cell r="R5702" t="str">
            <v>PICHINCHA</v>
          </cell>
          <cell r="T5702" t="str">
            <v>TRANSERVISS</v>
          </cell>
          <cell r="U5702" t="str">
            <v>FLEXNETUIO_LOCAL</v>
          </cell>
          <cell r="V5702">
            <v>1</v>
          </cell>
          <cell r="W5702">
            <v>1</v>
          </cell>
          <cell r="X5702" t="str">
            <v>FLEXNET ECUADOR - MDELIVERY</v>
          </cell>
          <cell r="Y5702" t="str">
            <v>CALLE 28 DE JUNIO S/N Y GARCIA MORENO ENTRADA LLANO GRANDE</v>
          </cell>
        </row>
        <row r="5703">
          <cell r="A5703" t="str">
            <v>2481855</v>
          </cell>
          <cell r="B5703">
            <v>491882</v>
          </cell>
          <cell r="C5703" t="str">
            <v>2481855</v>
          </cell>
          <cell r="D5703" t="str">
            <v>MDELIVERY</v>
          </cell>
          <cell r="E5703" t="str">
            <v>DESPACHO</v>
          </cell>
          <cell r="F5703" t="str">
            <v>EXPRESS</v>
          </cell>
          <cell r="G5703" t="str">
            <v>EC6269</v>
          </cell>
          <cell r="H5703">
            <v>44932</v>
          </cell>
          <cell r="I5703" t="str">
            <v>ENTREGADO</v>
          </cell>
          <cell r="J5703">
            <v>44932</v>
          </cell>
          <cell r="K5703" t="str">
            <v xml:space="preserve">Roberto Ramirez Andrea Echeverria Mauricio Echeverria_ROAD TRACK ECUADOR S A </v>
          </cell>
          <cell r="L5703" t="str">
            <v xml:space="preserve">CALLE MANUEL NAJAS OE1 181 Y JUAN DE SELIS CARCELEN INDUSTRIAL </v>
          </cell>
          <cell r="M5703" t="str">
            <v>1791887565001</v>
          </cell>
          <cell r="N5703" t="str">
            <v>0999095722</v>
          </cell>
          <cell r="O5703" t="str">
            <v/>
          </cell>
          <cell r="P5703" t="str">
            <v>QUITO</v>
          </cell>
          <cell r="Q5703" t="str">
            <v>QUITO</v>
          </cell>
          <cell r="R5703" t="str">
            <v>PICHINCHA</v>
          </cell>
          <cell r="T5703" t="str">
            <v>EXPRESSCON</v>
          </cell>
          <cell r="U5703" t="str">
            <v>FLEXNETUIO_LOCAL</v>
          </cell>
          <cell r="V5703">
            <v>1</v>
          </cell>
          <cell r="W5703">
            <v>1</v>
          </cell>
          <cell r="X5703" t="str">
            <v>FLEXNET ECUADOR - MDELIVERY</v>
          </cell>
          <cell r="Y5703" t="str">
            <v>CALLE 28 DE JUNIO S/N Y GARCIA MORENO ENTRADA LLANO GRANDE</v>
          </cell>
        </row>
        <row r="5704">
          <cell r="A5704" t="str">
            <v>2481862_1</v>
          </cell>
          <cell r="B5704">
            <v>491883</v>
          </cell>
          <cell r="C5704" t="str">
            <v>2481862_1</v>
          </cell>
          <cell r="D5704" t="str">
            <v>MDELIVERY</v>
          </cell>
          <cell r="E5704" t="str">
            <v>DESPACHO</v>
          </cell>
          <cell r="F5704" t="str">
            <v>EXPRESS</v>
          </cell>
          <cell r="G5704" t="str">
            <v>EC6267</v>
          </cell>
          <cell r="H5704">
            <v>44932</v>
          </cell>
          <cell r="I5704" t="str">
            <v>ENTREGADO</v>
          </cell>
          <cell r="J5704">
            <v>44932</v>
          </cell>
          <cell r="K5704" t="str">
            <v>LEONARDO XAVIER SAMANIEGO DUQUE_LEONARDO XAVIER SAMANIEGO DUQUE</v>
          </cell>
          <cell r="L5704" t="str">
            <v>Avenida 6 de diciembre y tomas de Berlanga Riocentro Quito local IHOP</v>
          </cell>
          <cell r="M5704" t="str">
            <v>1720216587001</v>
          </cell>
          <cell r="N5704" t="str">
            <v>0958624827</v>
          </cell>
          <cell r="O5704" t="str">
            <v/>
          </cell>
          <cell r="P5704" t="str">
            <v>QUITO</v>
          </cell>
          <cell r="Q5704" t="str">
            <v>QUITO</v>
          </cell>
          <cell r="R5704" t="str">
            <v>PICHINCHA</v>
          </cell>
          <cell r="T5704" t="str">
            <v>EXPRESSCON</v>
          </cell>
          <cell r="U5704" t="str">
            <v>FLEXNETUIO_LOCAL</v>
          </cell>
          <cell r="V5704">
            <v>1</v>
          </cell>
          <cell r="W5704">
            <v>1</v>
          </cell>
          <cell r="X5704" t="str">
            <v>FLEXNET ECUADOR - MDELIVERY</v>
          </cell>
          <cell r="Y5704" t="str">
            <v>CALLE 28 DE JUNIO S/N Y GARCIA MORENO ENTRADA LLANO GRANDE</v>
          </cell>
        </row>
        <row r="5705">
          <cell r="A5705" t="str">
            <v>2481863</v>
          </cell>
          <cell r="B5705">
            <v>491884</v>
          </cell>
          <cell r="C5705" t="str">
            <v>2481863</v>
          </cell>
          <cell r="D5705" t="str">
            <v>MDELIVERY</v>
          </cell>
          <cell r="E5705" t="str">
            <v>DESPACHO</v>
          </cell>
          <cell r="F5705" t="str">
            <v>EXPRESS</v>
          </cell>
          <cell r="G5705" t="str">
            <v>EC6265</v>
          </cell>
          <cell r="H5705">
            <v>44932</v>
          </cell>
          <cell r="I5705" t="str">
            <v>ENTREGADO</v>
          </cell>
          <cell r="J5705">
            <v>44932</v>
          </cell>
          <cell r="K5705" t="str">
            <v>Francisco Naranjo_PYDACO PRODUCTORES Y DISTRIBUIDORES COMERCIALES</v>
          </cell>
          <cell r="L5705" t="str">
            <v>Antonio Basantes OE1 53 y Av Galo Plaza Lasso Quito Pichincha</v>
          </cell>
          <cell r="M5705" t="str">
            <v>1790599051001</v>
          </cell>
          <cell r="N5705" t="str">
            <v>0999451923</v>
          </cell>
          <cell r="O5705" t="str">
            <v/>
          </cell>
          <cell r="P5705" t="str">
            <v>QUITO</v>
          </cell>
          <cell r="Q5705" t="str">
            <v>QUITO</v>
          </cell>
          <cell r="R5705" t="str">
            <v>PICHINCHA</v>
          </cell>
          <cell r="T5705" t="str">
            <v>EXPRESSCON</v>
          </cell>
          <cell r="U5705" t="str">
            <v>FLEXNETUIO_LOCAL</v>
          </cell>
          <cell r="V5705">
            <v>1</v>
          </cell>
          <cell r="W5705">
            <v>1</v>
          </cell>
          <cell r="X5705" t="str">
            <v>FLEXNET ECUADOR - MDELIVERY</v>
          </cell>
          <cell r="Y5705" t="str">
            <v>CALLE 28 DE JUNIO S/N Y GARCIA MORENO ENTRADA LLANO GRANDE</v>
          </cell>
        </row>
        <row r="5706">
          <cell r="A5706" t="str">
            <v>2481864</v>
          </cell>
          <cell r="B5706">
            <v>491885</v>
          </cell>
          <cell r="C5706" t="str">
            <v>2481864</v>
          </cell>
          <cell r="D5706" t="str">
            <v>MDELIVERY</v>
          </cell>
          <cell r="E5706" t="str">
            <v>DESPACHO</v>
          </cell>
          <cell r="F5706" t="str">
            <v>EXPRESS</v>
          </cell>
          <cell r="G5706" t="str">
            <v>EC6268</v>
          </cell>
          <cell r="H5706">
            <v>44932</v>
          </cell>
          <cell r="I5706" t="str">
            <v>ENTREGADO</v>
          </cell>
          <cell r="J5706">
            <v>44932</v>
          </cell>
          <cell r="K5706" t="str">
            <v>MEJIA RODRIGUEZ EDGAR PATRICIO_MEJIA RODRIGUEZ EDGAR PATRICIO</v>
          </cell>
          <cell r="L5706" t="str">
            <v>CALLE E7D N 58 129 ENTRE JUAN MOLINEROS Y HUGO VELOZ MONCAYO BARRIO EL CARMEN FRENTE ALAS CANCHAS DEPORTIVAS DE USO MULTIPLE BARRIO EL CARMEN INGRESA POR LA 6 DE DICIEMBRE Y JUAN MOLINEROS</v>
          </cell>
          <cell r="M5706" t="str">
            <v>1703914661001</v>
          </cell>
          <cell r="N5706" t="str">
            <v>0987971045</v>
          </cell>
          <cell r="O5706" t="str">
            <v/>
          </cell>
          <cell r="P5706" t="str">
            <v>QUITO</v>
          </cell>
          <cell r="Q5706" t="str">
            <v>QUITO</v>
          </cell>
          <cell r="R5706" t="str">
            <v>PICHINCHA</v>
          </cell>
          <cell r="T5706" t="str">
            <v>EXPRESSCON</v>
          </cell>
          <cell r="U5706" t="str">
            <v>FLEXNETUIO_LOCAL</v>
          </cell>
          <cell r="V5706">
            <v>1</v>
          </cell>
          <cell r="W5706">
            <v>1</v>
          </cell>
          <cell r="X5706" t="str">
            <v>FLEXNET ECUADOR - MDELIVERY</v>
          </cell>
          <cell r="Y5706" t="str">
            <v>CALLE 28 DE JUNIO S/N Y GARCIA MORENO ENTRADA LLANO GRANDE</v>
          </cell>
        </row>
        <row r="5707">
          <cell r="A5707" t="str">
            <v>2481752</v>
          </cell>
          <cell r="B5707">
            <v>491886</v>
          </cell>
          <cell r="C5707" t="str">
            <v>2481752</v>
          </cell>
          <cell r="D5707" t="str">
            <v>MDELIVERY</v>
          </cell>
          <cell r="E5707" t="str">
            <v>DESPACHO</v>
          </cell>
          <cell r="F5707" t="str">
            <v>NORMAL</v>
          </cell>
          <cell r="G5707" t="str">
            <v>031080002481752</v>
          </cell>
          <cell r="H5707">
            <v>44932</v>
          </cell>
          <cell r="I5707" t="str">
            <v>ENTREGADO</v>
          </cell>
          <cell r="J5707">
            <v>44937</v>
          </cell>
          <cell r="K5707" t="str">
            <v>REYES TORRES ALBERTO DAVID_REYES TORRES ALBERTO DAVID</v>
          </cell>
          <cell r="L5707" t="str">
            <v>Av Quito local 703 FUROR entre la calle Ibarra y calle Tulcan atras del Municipio</v>
          </cell>
          <cell r="M5707" t="str">
            <v>1711039725001</v>
          </cell>
          <cell r="N5707" t="str">
            <v>0962662649</v>
          </cell>
          <cell r="O5707" t="str">
            <v/>
          </cell>
          <cell r="P5707" t="str">
            <v>SANTO DOMINGO</v>
          </cell>
          <cell r="Q5707" t="str">
            <v>SANTO DOMINGO</v>
          </cell>
          <cell r="R5707" t="str">
            <v>SANTO DOMINGO DE LOS TSACHILAS</v>
          </cell>
          <cell r="T5707" t="str">
            <v>TRAMACO</v>
          </cell>
          <cell r="U5707" t="str">
            <v>FLEXNETUIO_PROVINCIA</v>
          </cell>
          <cell r="V5707">
            <v>1</v>
          </cell>
          <cell r="W5707">
            <v>1</v>
          </cell>
          <cell r="X5707" t="str">
            <v>FLEXNET ECUADOR - MDELIVERY</v>
          </cell>
          <cell r="Y5707" t="str">
            <v>CALLE 28 DE JUNIO S/N Y GARCIA MORENO ENTRADA LLANO GRANDE</v>
          </cell>
        </row>
        <row r="5708">
          <cell r="A5708" t="str">
            <v>2481753_1</v>
          </cell>
          <cell r="B5708">
            <v>491887</v>
          </cell>
          <cell r="C5708" t="str">
            <v>2481753_1</v>
          </cell>
          <cell r="D5708" t="str">
            <v>MDELIVERY</v>
          </cell>
          <cell r="E5708" t="str">
            <v>DESPACHO</v>
          </cell>
          <cell r="F5708" t="str">
            <v>NORMAL</v>
          </cell>
          <cell r="G5708" t="str">
            <v>FT78158</v>
          </cell>
          <cell r="H5708">
            <v>44932</v>
          </cell>
          <cell r="I5708" t="str">
            <v>ENTREGADO</v>
          </cell>
          <cell r="J5708">
            <v>44935</v>
          </cell>
          <cell r="K5708" t="str">
            <v xml:space="preserve">Elizabeht Torres_ALVAREZ LARREA EQUIPOS MEDICOS ALEM CIA LTDA </v>
          </cell>
          <cell r="L5708" t="str">
            <v>Gaspar de Carvajal n30 53 y san Gabriel Sector Hospital Metropolitano</v>
          </cell>
          <cell r="M5708" t="str">
            <v>0190146677001</v>
          </cell>
          <cell r="N5708" t="str">
            <v>0984424591</v>
          </cell>
          <cell r="O5708" t="str">
            <v/>
          </cell>
          <cell r="P5708" t="str">
            <v>QUITO</v>
          </cell>
          <cell r="Q5708" t="str">
            <v>QUITO</v>
          </cell>
          <cell r="R5708" t="str">
            <v>PICHINCHA</v>
          </cell>
          <cell r="T5708" t="str">
            <v>FLEXTRANS UIO</v>
          </cell>
          <cell r="U5708" t="str">
            <v>FLEXNETUIO_LOCAL</v>
          </cell>
          <cell r="V5708">
            <v>1</v>
          </cell>
          <cell r="W5708">
            <v>1</v>
          </cell>
          <cell r="X5708" t="str">
            <v>FLEXNET ECUADOR - MDELIVERY</v>
          </cell>
          <cell r="Y5708" t="str">
            <v>CALLE 28 DE JUNIO S/N Y GARCIA MORENO ENTRADA LLANO GRANDE</v>
          </cell>
        </row>
        <row r="5709">
          <cell r="A5709" t="str">
            <v>2481763</v>
          </cell>
          <cell r="B5709">
            <v>491888</v>
          </cell>
          <cell r="C5709" t="str">
            <v>2481763</v>
          </cell>
          <cell r="D5709" t="str">
            <v>MDELIVERY</v>
          </cell>
          <cell r="E5709" t="str">
            <v>DESPACHO</v>
          </cell>
          <cell r="F5709" t="str">
            <v>NORMAL</v>
          </cell>
          <cell r="G5709" t="str">
            <v>FT78161</v>
          </cell>
          <cell r="H5709">
            <v>44932</v>
          </cell>
          <cell r="I5709" t="str">
            <v>ENTREGADO</v>
          </cell>
          <cell r="J5709">
            <v>44935</v>
          </cell>
          <cell r="K5709" t="str">
            <v>PAOLA SALAZAR FABRICIO ROBAYO_ASOCIACION DE PROFESIONALES LIFE DOW</v>
          </cell>
          <cell r="L5709" t="str">
            <v>AV DE LA PRENSA OE2 22 Y CALLE JUAN GALARZA EDIFICIO LABORATORIOS LIFE</v>
          </cell>
          <cell r="M5709" t="str">
            <v>1791710118001</v>
          </cell>
          <cell r="N5709" t="str">
            <v>0999723626</v>
          </cell>
          <cell r="O5709" t="str">
            <v/>
          </cell>
          <cell r="P5709" t="str">
            <v>QUITO</v>
          </cell>
          <cell r="Q5709" t="str">
            <v>QUITO</v>
          </cell>
          <cell r="R5709" t="str">
            <v>PICHINCHA</v>
          </cell>
          <cell r="T5709" t="str">
            <v>FLEXTRANS UIO</v>
          </cell>
          <cell r="U5709" t="str">
            <v>FLEXNETUIO_LOCAL</v>
          </cell>
          <cell r="V5709">
            <v>1</v>
          </cell>
          <cell r="W5709">
            <v>1</v>
          </cell>
          <cell r="X5709" t="str">
            <v>FLEXNET ECUADOR - MDELIVERY</v>
          </cell>
          <cell r="Y5709" t="str">
            <v>CALLE 28 DE JUNIO S/N Y GARCIA MORENO ENTRADA LLANO GRANDE</v>
          </cell>
        </row>
        <row r="5710">
          <cell r="A5710" t="str">
            <v>2481773</v>
          </cell>
          <cell r="B5710">
            <v>491889</v>
          </cell>
          <cell r="C5710" t="str">
            <v>2481773</v>
          </cell>
          <cell r="D5710" t="str">
            <v>MDELIVERY</v>
          </cell>
          <cell r="E5710" t="str">
            <v>DESPACHO</v>
          </cell>
          <cell r="F5710" t="str">
            <v>NORMAL</v>
          </cell>
          <cell r="G5710" t="str">
            <v>031080002481773</v>
          </cell>
          <cell r="H5710">
            <v>44932</v>
          </cell>
          <cell r="I5710" t="str">
            <v>ENTREGADO</v>
          </cell>
          <cell r="J5710">
            <v>44935</v>
          </cell>
          <cell r="K5710" t="str">
            <v xml:space="preserve">TANIA MARTINEZ_GALAPESCA S A </v>
          </cell>
          <cell r="L5710" t="str">
            <v>Km 12 5 Via a Daule</v>
          </cell>
          <cell r="M5710" t="str">
            <v>0992132078001</v>
          </cell>
          <cell r="N5710" t="str">
            <v>042115628 / 115121 / 115021 / 0995970887</v>
          </cell>
          <cell r="O5710" t="str">
            <v/>
          </cell>
          <cell r="P5710" t="str">
            <v>GUAYAQUIL</v>
          </cell>
          <cell r="Q5710" t="str">
            <v>GUAYAQUIL</v>
          </cell>
          <cell r="R5710" t="str">
            <v>GUAYAS</v>
          </cell>
          <cell r="T5710" t="str">
            <v>TRAMACO</v>
          </cell>
          <cell r="U5710" t="str">
            <v>FLEXNETUIO_GYE</v>
          </cell>
          <cell r="V5710">
            <v>1</v>
          </cell>
          <cell r="W5710">
            <v>1</v>
          </cell>
          <cell r="X5710" t="str">
            <v>FLEXNET ECUADOR - MDELIVERY</v>
          </cell>
          <cell r="Y5710" t="str">
            <v>CALLE 28 DE JUNIO S/N Y GARCIA MORENO ENTRADA LLANO GRANDE</v>
          </cell>
        </row>
        <row r="5711">
          <cell r="A5711" t="str">
            <v>2481810</v>
          </cell>
          <cell r="B5711">
            <v>491890</v>
          </cell>
          <cell r="C5711" t="str">
            <v>2481810</v>
          </cell>
          <cell r="D5711" t="str">
            <v>MDELIVERY</v>
          </cell>
          <cell r="E5711" t="str">
            <v>DESPACHO</v>
          </cell>
          <cell r="F5711" t="str">
            <v>NORMAL</v>
          </cell>
          <cell r="G5711" t="str">
            <v>FT78191</v>
          </cell>
          <cell r="H5711">
            <v>44932</v>
          </cell>
          <cell r="I5711" t="str">
            <v>ENTREGADO</v>
          </cell>
          <cell r="J5711">
            <v>44935</v>
          </cell>
          <cell r="K5711" t="str">
            <v>VALENTINA SUAREZ JAVIER PACHECO_AMENCA AMENCA CIA LTDA</v>
          </cell>
          <cell r="L5711" t="str">
            <v>KENNEDY NORTE AV MIGUEL H ALCIVAR Y ELEODORO ARBOLEDA EDIF PLAZA CENTER PISO 04 OFICINA 402</v>
          </cell>
          <cell r="M5711" t="str">
            <v>0993200360001</v>
          </cell>
          <cell r="N5711" t="str">
            <v>0958922880</v>
          </cell>
          <cell r="O5711" t="str">
            <v/>
          </cell>
          <cell r="P5711" t="str">
            <v>GUAYAQUIL</v>
          </cell>
          <cell r="Q5711" t="str">
            <v>GUAYAQUIL</v>
          </cell>
          <cell r="R5711" t="str">
            <v>GUAYAS</v>
          </cell>
          <cell r="T5711" t="str">
            <v>ITSACOURIER</v>
          </cell>
          <cell r="U5711" t="str">
            <v>FLEXNETUIO_GYE</v>
          </cell>
          <cell r="V5711">
            <v>1</v>
          </cell>
          <cell r="W5711">
            <v>1</v>
          </cell>
          <cell r="X5711" t="str">
            <v>FLEXNET ECUADOR - MDELIVERY</v>
          </cell>
          <cell r="Y5711" t="str">
            <v>CALLE 28 DE JUNIO S/N Y GARCIA MORENO ENTRADA LLANO GRANDE</v>
          </cell>
        </row>
        <row r="5712">
          <cell r="A5712" t="str">
            <v>2481814_1</v>
          </cell>
          <cell r="B5712">
            <v>491891</v>
          </cell>
          <cell r="C5712" t="str">
            <v>2481814_1</v>
          </cell>
          <cell r="D5712" t="str">
            <v>MDELIVERY</v>
          </cell>
          <cell r="E5712" t="str">
            <v>DESPACHO</v>
          </cell>
          <cell r="F5712" t="str">
            <v>NORMAL</v>
          </cell>
          <cell r="G5712" t="str">
            <v>FT78163</v>
          </cell>
          <cell r="H5712">
            <v>44932</v>
          </cell>
          <cell r="I5712" t="str">
            <v>ENTREGADO</v>
          </cell>
          <cell r="J5712">
            <v>44936</v>
          </cell>
          <cell r="K5712" t="str">
            <v xml:space="preserve">Patricia Encalada_EDICIONES LEGALES EDLE S A </v>
          </cell>
          <cell r="L5712" t="str">
            <v>Cipreses N65 149 y Eucalipto</v>
          </cell>
          <cell r="M5712" t="str">
            <v>1790924491001</v>
          </cell>
          <cell r="N5712" t="str">
            <v>0996826695</v>
          </cell>
          <cell r="O5712" t="str">
            <v/>
          </cell>
          <cell r="P5712" t="str">
            <v>QUITO</v>
          </cell>
          <cell r="Q5712" t="str">
            <v>QUITO</v>
          </cell>
          <cell r="R5712" t="str">
            <v>PICHINCHA</v>
          </cell>
          <cell r="T5712" t="str">
            <v>FLEXTRANS UIO</v>
          </cell>
          <cell r="U5712" t="str">
            <v>FLEXNETUIO_LOCAL</v>
          </cell>
          <cell r="V5712">
            <v>1</v>
          </cell>
          <cell r="W5712">
            <v>1</v>
          </cell>
          <cell r="X5712" t="str">
            <v>FLEXNET ECUADOR - MDELIVERY</v>
          </cell>
          <cell r="Y5712" t="str">
            <v>CALLE 28 DE JUNIO S/N Y GARCIA MORENO ENTRADA LLANO GRANDE</v>
          </cell>
        </row>
        <row r="5713">
          <cell r="A5713" t="str">
            <v>2481819</v>
          </cell>
          <cell r="B5713">
            <v>491892</v>
          </cell>
          <cell r="C5713" t="str">
            <v>2481819</v>
          </cell>
          <cell r="D5713" t="str">
            <v>MDELIVERY</v>
          </cell>
          <cell r="E5713" t="str">
            <v>DESPACHO</v>
          </cell>
          <cell r="F5713" t="str">
            <v>NORMAL</v>
          </cell>
          <cell r="G5713" t="str">
            <v>FT78192</v>
          </cell>
          <cell r="H5713">
            <v>44932</v>
          </cell>
          <cell r="I5713" t="str">
            <v>ENTREGADO</v>
          </cell>
          <cell r="J5713">
            <v>44935</v>
          </cell>
          <cell r="K5713" t="str">
            <v xml:space="preserve">Cristina Barroso_EMPACALLE S A </v>
          </cell>
          <cell r="L5713" t="str">
            <v xml:space="preserve">Bastion Popular Bloque 1 al lado del Centro de Salud tipo C porton plomo tiene el letrero de “Se Alquila </v>
          </cell>
          <cell r="M5713" t="str">
            <v>0993053910001</v>
          </cell>
          <cell r="N5713" t="str">
            <v>980980945</v>
          </cell>
          <cell r="O5713" t="str">
            <v/>
          </cell>
          <cell r="P5713" t="str">
            <v>GUAYAQUIL</v>
          </cell>
          <cell r="Q5713" t="str">
            <v>GUAYAQUIL</v>
          </cell>
          <cell r="R5713" t="str">
            <v>GUAYAS</v>
          </cell>
          <cell r="T5713" t="str">
            <v>ITSACOURIER</v>
          </cell>
          <cell r="U5713" t="str">
            <v>FLEXNETUIO_GYE</v>
          </cell>
          <cell r="V5713">
            <v>1</v>
          </cell>
          <cell r="W5713">
            <v>1</v>
          </cell>
          <cell r="X5713" t="str">
            <v>FLEXNET ECUADOR - MDELIVERY</v>
          </cell>
          <cell r="Y5713" t="str">
            <v>CALLE 28 DE JUNIO S/N Y GARCIA MORENO ENTRADA LLANO GRANDE</v>
          </cell>
        </row>
        <row r="5714">
          <cell r="A5714" t="str">
            <v>2481820</v>
          </cell>
          <cell r="B5714">
            <v>491893</v>
          </cell>
          <cell r="C5714" t="str">
            <v>2481820</v>
          </cell>
          <cell r="D5714" t="str">
            <v>MDELIVERY</v>
          </cell>
          <cell r="E5714" t="str">
            <v>DESPACHO</v>
          </cell>
          <cell r="F5714" t="str">
            <v>NORMAL</v>
          </cell>
          <cell r="G5714" t="str">
            <v>FT78216</v>
          </cell>
          <cell r="H5714">
            <v>44932</v>
          </cell>
          <cell r="I5714" t="str">
            <v>ENTREGADO</v>
          </cell>
          <cell r="J5714">
            <v>44935</v>
          </cell>
          <cell r="K5714" t="str">
            <v>ERNESTO APOLINARIO FLORES_LUBRICANTES Y LACAS C LTDA LUBRILACA</v>
          </cell>
          <cell r="L5714" t="str">
            <v>AV JUAN TANCA MARENGO KM 4 5 S N DOS CUADRAS ATRaS DE LA COCA COLA EDIFICIO LUBRILACA</v>
          </cell>
          <cell r="M5714" t="str">
            <v>0990133174001</v>
          </cell>
          <cell r="N5714" t="str">
            <v>0984361656</v>
          </cell>
          <cell r="O5714" t="str">
            <v/>
          </cell>
          <cell r="P5714" t="str">
            <v>GUAYAQUIL</v>
          </cell>
          <cell r="Q5714" t="str">
            <v>GUAYAQUIL</v>
          </cell>
          <cell r="R5714" t="str">
            <v>GUAYAS</v>
          </cell>
          <cell r="T5714" t="str">
            <v>ITSACOURIER</v>
          </cell>
          <cell r="U5714" t="str">
            <v>FLEXNETUIO_GYE</v>
          </cell>
          <cell r="V5714">
            <v>1</v>
          </cell>
          <cell r="W5714">
            <v>1</v>
          </cell>
          <cell r="X5714" t="str">
            <v>FLEXNET ECUADOR - MDELIVERY</v>
          </cell>
          <cell r="Y5714" t="str">
            <v>CALLE 28 DE JUNIO S/N Y GARCIA MORENO ENTRADA LLANO GRANDE</v>
          </cell>
        </row>
        <row r="5715">
          <cell r="A5715" t="str">
            <v>2481821</v>
          </cell>
          <cell r="B5715">
            <v>491894</v>
          </cell>
          <cell r="C5715" t="str">
            <v>2481821</v>
          </cell>
          <cell r="D5715" t="str">
            <v>MDELIVERY</v>
          </cell>
          <cell r="E5715" t="str">
            <v>DESPACHO</v>
          </cell>
          <cell r="F5715" t="str">
            <v>NORMAL</v>
          </cell>
          <cell r="G5715" t="str">
            <v>FT78215</v>
          </cell>
          <cell r="H5715">
            <v>44932</v>
          </cell>
          <cell r="I5715" t="str">
            <v>ENTREGADO</v>
          </cell>
          <cell r="J5715">
            <v>44935</v>
          </cell>
          <cell r="K5715" t="str">
            <v xml:space="preserve">MARIA DEL CARMEN VALLEJO RODRIGUEZ_BANCO GUAYAQUIL S A </v>
          </cell>
          <cell r="L5715" t="str">
            <v xml:space="preserve"> GUAYAS GUAYAQUIL 9 DE OCTUBRE EDIFICIO FINANSUR ENTRE LOS RIOS Y ESMERALDAS EDIFICIO FINANSUR </v>
          </cell>
          <cell r="M5715" t="str">
            <v>0990049459001</v>
          </cell>
          <cell r="N5715" t="str">
            <v>913043881</v>
          </cell>
          <cell r="O5715" t="str">
            <v/>
          </cell>
          <cell r="P5715" t="str">
            <v>GUAYAQUIL</v>
          </cell>
          <cell r="Q5715" t="str">
            <v>GUAYAQUIL</v>
          </cell>
          <cell r="R5715" t="str">
            <v>GUAYAS</v>
          </cell>
          <cell r="T5715" t="str">
            <v>ITSACOURIER</v>
          </cell>
          <cell r="U5715" t="str">
            <v>FLEXNETUIO_GYE</v>
          </cell>
          <cell r="V5715">
            <v>1</v>
          </cell>
          <cell r="W5715">
            <v>1</v>
          </cell>
          <cell r="X5715" t="str">
            <v>FLEXNET ECUADOR - MDELIVERY</v>
          </cell>
          <cell r="Y5715" t="str">
            <v>CALLE 28 DE JUNIO S/N Y GARCIA MORENO ENTRADA LLANO GRANDE</v>
          </cell>
        </row>
        <row r="5716">
          <cell r="A5716" t="str">
            <v>2481822</v>
          </cell>
          <cell r="B5716">
            <v>491895</v>
          </cell>
          <cell r="C5716" t="str">
            <v>2481822</v>
          </cell>
          <cell r="D5716" t="str">
            <v>MDELIVERY</v>
          </cell>
          <cell r="E5716" t="str">
            <v>DESPACHO</v>
          </cell>
          <cell r="F5716" t="str">
            <v>NORMAL</v>
          </cell>
          <cell r="G5716" t="str">
            <v>FT78195</v>
          </cell>
          <cell r="H5716">
            <v>44932</v>
          </cell>
          <cell r="I5716" t="str">
            <v>ENTREGADO</v>
          </cell>
          <cell r="J5716">
            <v>44935</v>
          </cell>
          <cell r="K5716" t="str">
            <v>ERIC MERCADO O PEDRO ILLESCAS_STALYN ANDRES CRESPIN CHOEZ</v>
          </cell>
          <cell r="L5716" t="str">
            <v>CIUDADELA 9 DE OCTUBRE CALLE TERCERA VILLA 306 Y AVENIDA TERCERA CASA DE 2 PISOS CON REJAS BLANCAS SUR DE LA CIUDAD</v>
          </cell>
          <cell r="M5716" t="str">
            <v>0958411670001</v>
          </cell>
          <cell r="N5716" t="str">
            <v>0995801473</v>
          </cell>
          <cell r="O5716" t="str">
            <v/>
          </cell>
          <cell r="P5716" t="str">
            <v>GUAYAQUIL</v>
          </cell>
          <cell r="Q5716" t="str">
            <v>GUAYAQUIL</v>
          </cell>
          <cell r="R5716" t="str">
            <v>GUAYAS</v>
          </cell>
          <cell r="T5716" t="str">
            <v>ITSACOURIER</v>
          </cell>
          <cell r="U5716" t="str">
            <v>FLEXNETUIO_GYE</v>
          </cell>
          <cell r="V5716">
            <v>1</v>
          </cell>
          <cell r="W5716">
            <v>1</v>
          </cell>
          <cell r="X5716" t="str">
            <v>FLEXNET ECUADOR - MDELIVERY</v>
          </cell>
          <cell r="Y5716" t="str">
            <v>CALLE 28 DE JUNIO S/N Y GARCIA MORENO ENTRADA LLANO GRANDE</v>
          </cell>
        </row>
        <row r="5717">
          <cell r="A5717" t="str">
            <v>2481823</v>
          </cell>
          <cell r="B5717">
            <v>491896</v>
          </cell>
          <cell r="C5717" t="str">
            <v>2481823</v>
          </cell>
          <cell r="D5717" t="str">
            <v>MDELIVERY</v>
          </cell>
          <cell r="E5717" t="str">
            <v>DESPACHO</v>
          </cell>
          <cell r="F5717" t="str">
            <v>NORMAL</v>
          </cell>
          <cell r="G5717" t="str">
            <v>031080002481823</v>
          </cell>
          <cell r="H5717">
            <v>44932</v>
          </cell>
          <cell r="I5717" t="str">
            <v>ENTREGADO</v>
          </cell>
          <cell r="J5717">
            <v>44935</v>
          </cell>
          <cell r="K5717" t="str">
            <v>CHOLOQUINGA CASTRO ANGEL LUIS_CHOLOQUINGA CASTRO ANGEL LUIS</v>
          </cell>
          <cell r="L5717" t="str">
            <v>AV SACHILA Y RIO YANUCAY EDIFICIO EL GIGANTE aREA ADMINISTRATIVA EMMAP</v>
          </cell>
          <cell r="M5717" t="str">
            <v>0502771728001</v>
          </cell>
          <cell r="N5717" t="str">
            <v>0980202480/0222753705</v>
          </cell>
          <cell r="O5717" t="str">
            <v/>
          </cell>
          <cell r="P5717" t="str">
            <v>SANTO DOMINGO</v>
          </cell>
          <cell r="Q5717" t="str">
            <v>SANTO DOMINGO</v>
          </cell>
          <cell r="R5717" t="str">
            <v>SANTO DOMINGO DE LOS TSACHILAS</v>
          </cell>
          <cell r="T5717" t="str">
            <v>TRAMACO</v>
          </cell>
          <cell r="U5717" t="str">
            <v>FLEXNETUIO_PROVINCIA</v>
          </cell>
          <cell r="V5717">
            <v>1</v>
          </cell>
          <cell r="W5717">
            <v>1</v>
          </cell>
          <cell r="X5717" t="str">
            <v>FLEXNET ECUADOR - MDELIVERY</v>
          </cell>
          <cell r="Y5717" t="str">
            <v>CALLE 28 DE JUNIO S/N Y GARCIA MORENO ENTRADA LLANO GRANDE</v>
          </cell>
        </row>
        <row r="5718">
          <cell r="A5718" t="str">
            <v>2481824</v>
          </cell>
          <cell r="B5718">
            <v>491897</v>
          </cell>
          <cell r="C5718" t="str">
            <v>2481824</v>
          </cell>
          <cell r="D5718" t="str">
            <v>MDELIVERY</v>
          </cell>
          <cell r="E5718" t="str">
            <v>DESPACHO</v>
          </cell>
          <cell r="F5718" t="str">
            <v>NORMAL</v>
          </cell>
          <cell r="G5718" t="str">
            <v>IC4271</v>
          </cell>
          <cell r="H5718">
            <v>44932</v>
          </cell>
          <cell r="I5718" t="str">
            <v>ENTREGADO</v>
          </cell>
          <cell r="J5718">
            <v>44935</v>
          </cell>
          <cell r="K5718" t="str">
            <v xml:space="preserve">MARCO ORELLANA Y O LORENA WASHIMA_PASAMANERIA S A </v>
          </cell>
          <cell r="L5718" t="str">
            <v>HUAYNA CAPAC 197 Y PIO BRAVO EN PASAMANERIA CUENCA AZUAY</v>
          </cell>
          <cell r="M5718" t="str">
            <v>0190003299001</v>
          </cell>
          <cell r="N5718" t="str">
            <v>999989406</v>
          </cell>
          <cell r="O5718" t="str">
            <v/>
          </cell>
          <cell r="P5718" t="str">
            <v>CUENCA</v>
          </cell>
          <cell r="Q5718" t="str">
            <v>CUENCA</v>
          </cell>
          <cell r="R5718" t="str">
            <v>AZUAY</v>
          </cell>
          <cell r="T5718" t="str">
            <v>ITSACOURIER</v>
          </cell>
          <cell r="U5718" t="str">
            <v>FLEXNETUIO_PROVINCIA</v>
          </cell>
          <cell r="V5718">
            <v>1</v>
          </cell>
          <cell r="W5718">
            <v>1</v>
          </cell>
          <cell r="X5718" t="str">
            <v>FLEXNET ECUADOR - MDELIVERY</v>
          </cell>
          <cell r="Y5718" t="str">
            <v>CALLE 28 DE JUNIO S/N Y GARCIA MORENO ENTRADA LLANO GRANDE</v>
          </cell>
        </row>
        <row r="5719">
          <cell r="A5719" t="str">
            <v>2481825</v>
          </cell>
          <cell r="B5719">
            <v>491898</v>
          </cell>
          <cell r="C5719" t="str">
            <v>2481825</v>
          </cell>
          <cell r="D5719" t="str">
            <v>MDELIVERY</v>
          </cell>
          <cell r="E5719" t="str">
            <v>DESPACHO</v>
          </cell>
          <cell r="F5719" t="str">
            <v>NORMAL</v>
          </cell>
          <cell r="G5719" t="str">
            <v>FT78194</v>
          </cell>
          <cell r="H5719">
            <v>44932</v>
          </cell>
          <cell r="I5719" t="str">
            <v>ENTREGADO</v>
          </cell>
          <cell r="J5719">
            <v>44935</v>
          </cell>
          <cell r="K5719" t="str">
            <v>ERIC MERCADO O PEDRO ILLESCAS_JOSE GABRIEL FARINO LUZURIAGA</v>
          </cell>
          <cell r="L5719" t="str">
            <v>CIUDADELA 9 DE OCTUBRE CALLE TERCERA VILLA 306 Y AVENIDA TERCERA CASA DE 2 PISOS CON REJAS BLANCAS SUR DE LA CIUDAD</v>
          </cell>
          <cell r="M5719" t="str">
            <v>0929273951001</v>
          </cell>
          <cell r="N5719" t="str">
            <v>0995801473</v>
          </cell>
          <cell r="O5719" t="str">
            <v/>
          </cell>
          <cell r="P5719" t="str">
            <v>GUAYAQUIL</v>
          </cell>
          <cell r="Q5719" t="str">
            <v>GUAYAQUIL</v>
          </cell>
          <cell r="R5719" t="str">
            <v>GUAYAS</v>
          </cell>
          <cell r="T5719" t="str">
            <v>ITSACOURIER</v>
          </cell>
          <cell r="U5719" t="str">
            <v>FLEXNETUIO_GYE</v>
          </cell>
          <cell r="V5719">
            <v>1</v>
          </cell>
          <cell r="W5719">
            <v>1</v>
          </cell>
          <cell r="X5719" t="str">
            <v>FLEXNET ECUADOR - MDELIVERY</v>
          </cell>
          <cell r="Y5719" t="str">
            <v>CALLE 28 DE JUNIO S/N Y GARCIA MORENO ENTRADA LLANO GRANDE</v>
          </cell>
        </row>
        <row r="5720">
          <cell r="A5720" t="str">
            <v>2481827</v>
          </cell>
          <cell r="B5720">
            <v>491899</v>
          </cell>
          <cell r="C5720" t="str">
            <v>2481827</v>
          </cell>
          <cell r="D5720" t="str">
            <v>MDELIVERY</v>
          </cell>
          <cell r="E5720" t="str">
            <v>DESPACHO</v>
          </cell>
          <cell r="F5720" t="str">
            <v>NORMAL</v>
          </cell>
          <cell r="G5720" t="str">
            <v>031080002481827</v>
          </cell>
          <cell r="H5720">
            <v>44932</v>
          </cell>
          <cell r="I5720" t="str">
            <v>ENTREGADO</v>
          </cell>
          <cell r="J5720">
            <v>44935</v>
          </cell>
          <cell r="K5720" t="str">
            <v>Eder Medina Robles_INDUSTRIA DE ENLATADOS ALIMENTICIOS CIA LTDA IDEAL</v>
          </cell>
          <cell r="L5720" t="str">
            <v>Kilometro ocho y medio via Manta Montecristi</v>
          </cell>
          <cell r="M5720" t="str">
            <v>1390013643001</v>
          </cell>
          <cell r="N5720" t="str">
            <v>0994056901</v>
          </cell>
          <cell r="O5720" t="str">
            <v/>
          </cell>
          <cell r="P5720" t="str">
            <v>MANTA</v>
          </cell>
          <cell r="Q5720" t="str">
            <v>MANTA</v>
          </cell>
          <cell r="R5720" t="str">
            <v>MANABI</v>
          </cell>
          <cell r="T5720" t="str">
            <v>TRAMACO</v>
          </cell>
          <cell r="U5720" t="str">
            <v>FLEXNETUIO_PROVINCIA</v>
          </cell>
          <cell r="V5720">
            <v>1</v>
          </cell>
          <cell r="W5720">
            <v>1</v>
          </cell>
          <cell r="X5720" t="str">
            <v>FLEXNET ECUADOR - MDELIVERY</v>
          </cell>
          <cell r="Y5720" t="str">
            <v>CALLE 28 DE JUNIO S/N Y GARCIA MORENO ENTRADA LLANO GRANDE</v>
          </cell>
        </row>
        <row r="5721">
          <cell r="A5721" t="str">
            <v>2481828</v>
          </cell>
          <cell r="B5721">
            <v>491900</v>
          </cell>
          <cell r="C5721" t="str">
            <v>2481828</v>
          </cell>
          <cell r="D5721" t="str">
            <v>MDELIVERY</v>
          </cell>
          <cell r="E5721" t="str">
            <v>DESPACHO</v>
          </cell>
          <cell r="F5721" t="str">
            <v>NORMAL</v>
          </cell>
          <cell r="G5721" t="str">
            <v>FT78196</v>
          </cell>
          <cell r="H5721">
            <v>44932</v>
          </cell>
          <cell r="I5721" t="str">
            <v>ENTREGADO</v>
          </cell>
          <cell r="J5721">
            <v>44935</v>
          </cell>
          <cell r="K5721" t="str">
            <v>ERIC MERCADO O PEDRO ILLESCAS_IRMA JAQUELINE ALCIVAR LEON</v>
          </cell>
          <cell r="L5721" t="str">
            <v>CIUDADELA 9 DE OCTUBRE CALLE TERCERA VILLA 306 Y AVENIDA TERCERA CASA DE 2 PISOS CON REJAS BLANCAS SUR DE LA CIUDAD</v>
          </cell>
          <cell r="M5721" t="str">
            <v>0909572224001</v>
          </cell>
          <cell r="N5721" t="str">
            <v>0995801473</v>
          </cell>
          <cell r="O5721" t="str">
            <v/>
          </cell>
          <cell r="P5721" t="str">
            <v>GUAYAQUIL</v>
          </cell>
          <cell r="Q5721" t="str">
            <v>GUAYAQUIL</v>
          </cell>
          <cell r="R5721" t="str">
            <v>GUAYAS</v>
          </cell>
          <cell r="T5721" t="str">
            <v>ITSACOURIER</v>
          </cell>
          <cell r="U5721" t="str">
            <v>FLEXNETUIO_GYE</v>
          </cell>
          <cell r="V5721">
            <v>1</v>
          </cell>
          <cell r="W5721">
            <v>1</v>
          </cell>
          <cell r="X5721" t="str">
            <v>FLEXNET ECUADOR - MDELIVERY</v>
          </cell>
          <cell r="Y5721" t="str">
            <v>CALLE 28 DE JUNIO S/N Y GARCIA MORENO ENTRADA LLANO GRANDE</v>
          </cell>
        </row>
        <row r="5722">
          <cell r="A5722" t="str">
            <v>2481831</v>
          </cell>
          <cell r="B5722">
            <v>491901</v>
          </cell>
          <cell r="C5722" t="str">
            <v>2481831</v>
          </cell>
          <cell r="D5722" t="str">
            <v>MDELIVERY</v>
          </cell>
          <cell r="E5722" t="str">
            <v>DESPACHO</v>
          </cell>
          <cell r="F5722" t="str">
            <v>NORMAL</v>
          </cell>
          <cell r="G5722" t="str">
            <v>031080002481831</v>
          </cell>
          <cell r="H5722">
            <v>44932</v>
          </cell>
          <cell r="I5722" t="str">
            <v>ENTREGADO</v>
          </cell>
          <cell r="J5722">
            <v>44935</v>
          </cell>
          <cell r="K5722" t="str">
            <v>SEGUNDO EUCLIDES COMASISIN IZA_SEGUNDO EUCLIDES COMASISIN IZA</v>
          </cell>
          <cell r="L5722" t="str">
            <v xml:space="preserve"> AV ESMERALDAS Y KIWIS CUIDADELA CENTENARIO CASA DE 1 PISO REFERENCIA CUIDADELA CENTENARIO </v>
          </cell>
          <cell r="M5722" t="str">
            <v>0502191810001</v>
          </cell>
          <cell r="N5722" t="str">
            <v>0992985773</v>
          </cell>
          <cell r="O5722" t="str">
            <v/>
          </cell>
          <cell r="P5722" t="str">
            <v>SANTO DOMINGO</v>
          </cell>
          <cell r="Q5722" t="str">
            <v>SANTO DOMINGO</v>
          </cell>
          <cell r="R5722" t="str">
            <v>SANTO DOMINGO DE LOS TSACHILAS</v>
          </cell>
          <cell r="T5722" t="str">
            <v>TRAMACO</v>
          </cell>
          <cell r="U5722" t="str">
            <v>FLEXNETUIO_PROVINCIA</v>
          </cell>
          <cell r="V5722">
            <v>1</v>
          </cell>
          <cell r="W5722">
            <v>1</v>
          </cell>
          <cell r="X5722" t="str">
            <v>FLEXNET ECUADOR - MDELIVERY</v>
          </cell>
          <cell r="Y5722" t="str">
            <v>CALLE 28 DE JUNIO S/N Y GARCIA MORENO ENTRADA LLANO GRANDE</v>
          </cell>
        </row>
        <row r="5723">
          <cell r="A5723" t="str">
            <v>2481832</v>
          </cell>
          <cell r="B5723">
            <v>491902</v>
          </cell>
          <cell r="C5723" t="str">
            <v>2481832</v>
          </cell>
          <cell r="D5723" t="str">
            <v>MDELIVERY</v>
          </cell>
          <cell r="E5723" t="str">
            <v>DESPACHO</v>
          </cell>
          <cell r="F5723" t="str">
            <v>NORMAL</v>
          </cell>
          <cell r="G5723" t="str">
            <v>FT78160</v>
          </cell>
          <cell r="H5723">
            <v>44932</v>
          </cell>
          <cell r="I5723" t="str">
            <v>ENTREGADO</v>
          </cell>
          <cell r="J5723">
            <v>44935</v>
          </cell>
          <cell r="K5723" t="str">
            <v>LUIS ERNESTO BENALCAZAR_LUIS ERNESTO BENALCAZAR</v>
          </cell>
          <cell r="L5723" t="str">
            <v>3 DE MAYO S1 180 Y 3 DE DICIEMBRE PARROQUIA CHECA DIAGONAL A FARMACIAS ECONOMICAS</v>
          </cell>
          <cell r="M5723" t="str">
            <v>1702466416001</v>
          </cell>
          <cell r="N5723" t="str">
            <v>0969399825</v>
          </cell>
          <cell r="O5723" t="str">
            <v/>
          </cell>
          <cell r="P5723" t="str">
            <v>QUITO</v>
          </cell>
          <cell r="Q5723" t="str">
            <v>QUITO</v>
          </cell>
          <cell r="R5723" t="str">
            <v>PICHINCHA</v>
          </cell>
          <cell r="T5723" t="str">
            <v>FLEXTRANS UIO</v>
          </cell>
          <cell r="U5723" t="str">
            <v>FLEXNETUIO_LOCAL</v>
          </cell>
          <cell r="V5723">
            <v>1</v>
          </cell>
          <cell r="W5723">
            <v>1</v>
          </cell>
          <cell r="X5723" t="str">
            <v>FLEXNET ECUADOR - MDELIVERY</v>
          </cell>
          <cell r="Y5723" t="str">
            <v>CALLE 28 DE JUNIO S/N Y GARCIA MORENO ENTRADA LLANO GRANDE</v>
          </cell>
        </row>
        <row r="5724">
          <cell r="A5724" t="str">
            <v>2481833</v>
          </cell>
          <cell r="B5724">
            <v>491903</v>
          </cell>
          <cell r="C5724" t="str">
            <v>2481833</v>
          </cell>
          <cell r="D5724" t="str">
            <v>MDELIVERY</v>
          </cell>
          <cell r="E5724" t="str">
            <v>DESPACHO</v>
          </cell>
          <cell r="F5724" t="str">
            <v>NORMAL</v>
          </cell>
          <cell r="G5724" t="str">
            <v>FT78197</v>
          </cell>
          <cell r="H5724">
            <v>44932</v>
          </cell>
          <cell r="I5724" t="str">
            <v>ENTREGADO</v>
          </cell>
          <cell r="J5724">
            <v>44935</v>
          </cell>
          <cell r="K5724" t="str">
            <v xml:space="preserve">Ana Del Pilar Alvarado Flores_TIENDAS INDUSTRIALES ASOCIADAS TIA S A </v>
          </cell>
          <cell r="L5724" t="str">
            <v xml:space="preserve"> GUAYAS GUAYAQUIL Cooperativa 7 laguitos Mz 4 Solar 8 Guayaquil </v>
          </cell>
          <cell r="M5724" t="str">
            <v>0990017514001</v>
          </cell>
          <cell r="N5724" t="str">
            <v>0986708277</v>
          </cell>
          <cell r="O5724" t="str">
            <v/>
          </cell>
          <cell r="P5724" t="str">
            <v>GUAYAQUIL</v>
          </cell>
          <cell r="Q5724" t="str">
            <v>GUAYAQUIL</v>
          </cell>
          <cell r="R5724" t="str">
            <v>GUAYAS</v>
          </cell>
          <cell r="T5724" t="str">
            <v>ITSACOURIER</v>
          </cell>
          <cell r="U5724" t="str">
            <v>FLEXNETUIO_GYE</v>
          </cell>
          <cell r="V5724">
            <v>1</v>
          </cell>
          <cell r="W5724">
            <v>1</v>
          </cell>
          <cell r="X5724" t="str">
            <v>FLEXNET ECUADOR - MDELIVERY</v>
          </cell>
          <cell r="Y5724" t="str">
            <v>CALLE 28 DE JUNIO S/N Y GARCIA MORENO ENTRADA LLANO GRANDE</v>
          </cell>
        </row>
        <row r="5725">
          <cell r="A5725" t="str">
            <v>2481834</v>
          </cell>
          <cell r="B5725">
            <v>491904</v>
          </cell>
          <cell r="C5725" t="str">
            <v>2481834</v>
          </cell>
          <cell r="D5725" t="str">
            <v>MDELIVERY</v>
          </cell>
          <cell r="E5725" t="str">
            <v>DESPACHO</v>
          </cell>
          <cell r="F5725" t="str">
            <v>NORMAL</v>
          </cell>
          <cell r="G5725" t="str">
            <v>FT78164</v>
          </cell>
          <cell r="H5725">
            <v>44932</v>
          </cell>
          <cell r="I5725" t="str">
            <v>ENTREGADO</v>
          </cell>
          <cell r="J5725">
            <v>44935</v>
          </cell>
          <cell r="K5725" t="str">
            <v>WILLIAM RIVERA_GROUNDTOAIR AVIATION SERVICES S A</v>
          </cell>
          <cell r="L5725" t="str">
            <v xml:space="preserve"> AEROPUERTO INTERNACIONAL MARISCAL SUCRE EDIFICO DE CARGA INTERNACIONAL MEZANINE OFICINA 212 </v>
          </cell>
          <cell r="M5725" t="str">
            <v>1792957982001</v>
          </cell>
          <cell r="N5725" t="str">
            <v>0989232899</v>
          </cell>
          <cell r="O5725" t="str">
            <v/>
          </cell>
          <cell r="P5725" t="str">
            <v>QUITO</v>
          </cell>
          <cell r="Q5725" t="str">
            <v>QUITO</v>
          </cell>
          <cell r="R5725" t="str">
            <v>PICHINCHA</v>
          </cell>
          <cell r="T5725" t="str">
            <v>FLEXTRANS UIO</v>
          </cell>
          <cell r="U5725" t="str">
            <v>FLEXNETUIO_LOCAL</v>
          </cell>
          <cell r="V5725">
            <v>1</v>
          </cell>
          <cell r="W5725">
            <v>1</v>
          </cell>
          <cell r="X5725" t="str">
            <v>FLEXNET ECUADOR - MDELIVERY</v>
          </cell>
          <cell r="Y5725" t="str">
            <v>CALLE 28 DE JUNIO S/N Y GARCIA MORENO ENTRADA LLANO GRANDE</v>
          </cell>
        </row>
        <row r="5726">
          <cell r="A5726" t="str">
            <v>2481836</v>
          </cell>
          <cell r="B5726">
            <v>491905</v>
          </cell>
          <cell r="C5726" t="str">
            <v>2481836</v>
          </cell>
          <cell r="D5726" t="str">
            <v>MDELIVERY</v>
          </cell>
          <cell r="E5726" t="str">
            <v>DESPACHO</v>
          </cell>
          <cell r="F5726" t="str">
            <v>NORMAL</v>
          </cell>
          <cell r="G5726" t="str">
            <v>031080002481836</v>
          </cell>
          <cell r="H5726">
            <v>44932</v>
          </cell>
          <cell r="I5726" t="str">
            <v>ENTREGADO</v>
          </cell>
          <cell r="J5726">
            <v>44935</v>
          </cell>
          <cell r="K5726" t="str">
            <v xml:space="preserve">Matias Poggi_BANCO COMERCIAL DE MANABI S A </v>
          </cell>
          <cell r="L5726" t="str">
            <v>Av Reales Tamarindos y Alamos banco comercial de manabi</v>
          </cell>
          <cell r="M5726" t="str">
            <v>1390067506001</v>
          </cell>
          <cell r="N5726" t="str">
            <v>0987532817</v>
          </cell>
          <cell r="O5726" t="str">
            <v/>
          </cell>
          <cell r="P5726" t="str">
            <v>PORTOVIEJO</v>
          </cell>
          <cell r="Q5726" t="str">
            <v>PORTOVIEJO</v>
          </cell>
          <cell r="R5726" t="str">
            <v>MANABI</v>
          </cell>
          <cell r="T5726" t="str">
            <v>TRAMACO</v>
          </cell>
          <cell r="U5726" t="str">
            <v>FLEXNETUIO_PROVINCIA</v>
          </cell>
          <cell r="V5726">
            <v>1</v>
          </cell>
          <cell r="W5726">
            <v>1</v>
          </cell>
          <cell r="X5726" t="str">
            <v>FLEXNET ECUADOR - MDELIVERY</v>
          </cell>
          <cell r="Y5726" t="str">
            <v>CALLE 28 DE JUNIO S/N Y GARCIA MORENO ENTRADA LLANO GRANDE</v>
          </cell>
        </row>
        <row r="5727">
          <cell r="A5727" t="str">
            <v>2481843</v>
          </cell>
          <cell r="B5727">
            <v>491906</v>
          </cell>
          <cell r="C5727" t="str">
            <v>2481843</v>
          </cell>
          <cell r="D5727" t="str">
            <v>MDELIVERY</v>
          </cell>
          <cell r="E5727" t="str">
            <v>DESPACHO</v>
          </cell>
          <cell r="F5727" t="str">
            <v>NORMAL</v>
          </cell>
          <cell r="G5727" t="str">
            <v>031080002481843</v>
          </cell>
          <cell r="H5727">
            <v>44932</v>
          </cell>
          <cell r="I5727" t="str">
            <v>DEVOLUCION_EN_PROCESO</v>
          </cell>
          <cell r="J5727">
            <v>44942</v>
          </cell>
          <cell r="K5727" t="str">
            <v>BRANDON JOSE CATAGUA CATAGUA_BRANDON JOSE CATAGUA CATAGUA</v>
          </cell>
          <cell r="L5727" t="str">
            <v>SAN MIGUEL DE EL QUINCHE CALLE LOS MANZANOS CASA DE COLOR TOMATE DE 1 PISO ATRAS DE UNA BODEGA RAPIPLAST ENTREGAR APARTIR DE LAS 2 DE LA TARDE</v>
          </cell>
          <cell r="M5727" t="str">
            <v>1317306494001</v>
          </cell>
          <cell r="N5727" t="str">
            <v>0968741373</v>
          </cell>
          <cell r="P5727" t="str">
            <v>QUITO</v>
          </cell>
          <cell r="Q5727" t="str">
            <v>QUITO</v>
          </cell>
          <cell r="R5727" t="str">
            <v>PICHINCHA</v>
          </cell>
          <cell r="T5727" t="str">
            <v>TRAMACO</v>
          </cell>
          <cell r="V5727">
            <v>1</v>
          </cell>
          <cell r="W5727">
            <v>1</v>
          </cell>
          <cell r="X5727" t="str">
            <v>FLEXNET ECUADOR - MDELIVERY</v>
          </cell>
          <cell r="Y5727" t="str">
            <v>CALLE 28 DE JUNIO S/N Y GARCIA MORENO ENTRADA LLANO GRANDE</v>
          </cell>
        </row>
        <row r="5728">
          <cell r="A5728" t="str">
            <v>2481844</v>
          </cell>
          <cell r="B5728">
            <v>491907</v>
          </cell>
          <cell r="C5728" t="str">
            <v>2481844</v>
          </cell>
          <cell r="D5728" t="str">
            <v>MDELIVERY</v>
          </cell>
          <cell r="E5728" t="str">
            <v>DESPACHO</v>
          </cell>
          <cell r="F5728" t="str">
            <v>NORMAL</v>
          </cell>
          <cell r="G5728" t="str">
            <v>FT78193</v>
          </cell>
          <cell r="H5728">
            <v>44932</v>
          </cell>
          <cell r="I5728" t="str">
            <v>ENTREGADO</v>
          </cell>
          <cell r="J5728">
            <v>44936</v>
          </cell>
          <cell r="K5728" t="str">
            <v>ANGELA FRANCISCA LLERENA INTRIAGO_ANGELA FRANCISCA LLERENA INTRIAGO</v>
          </cell>
          <cell r="L5728" t="str">
            <v>EL ORO 2018 ENTRE TULCAN Y CARCHI CASA DE PLANTA BAJA DE COLOR AMARILLO CON ROJO A LADO HAY UN BANCO DEL BARRIO ENTREGAR A CARLOS ALBERTO ALAVA</v>
          </cell>
          <cell r="M5728" t="str">
            <v>0913505343001</v>
          </cell>
          <cell r="N5728" t="str">
            <v>0995063872</v>
          </cell>
          <cell r="O5728" t="str">
            <v/>
          </cell>
          <cell r="P5728" t="str">
            <v>GUAYAQUIL</v>
          </cell>
          <cell r="Q5728" t="str">
            <v>GUAYAQUIL</v>
          </cell>
          <cell r="R5728" t="str">
            <v>GUAYAS</v>
          </cell>
          <cell r="T5728" t="str">
            <v>ITSACOURIER</v>
          </cell>
          <cell r="U5728" t="str">
            <v>FLEXNETUIO_GYE</v>
          </cell>
          <cell r="V5728">
            <v>1</v>
          </cell>
          <cell r="W5728">
            <v>1</v>
          </cell>
          <cell r="X5728" t="str">
            <v>FLEXNET ECUADOR - MDELIVERY</v>
          </cell>
          <cell r="Y5728" t="str">
            <v>CALLE 28 DE JUNIO S/N Y GARCIA MORENO ENTRADA LLANO GRANDE</v>
          </cell>
        </row>
        <row r="5729">
          <cell r="A5729" t="str">
            <v>2481845</v>
          </cell>
          <cell r="B5729">
            <v>491908</v>
          </cell>
          <cell r="C5729" t="str">
            <v>2481845</v>
          </cell>
          <cell r="D5729" t="str">
            <v>MDELIVERY</v>
          </cell>
          <cell r="E5729" t="str">
            <v>DESPACHO</v>
          </cell>
          <cell r="F5729" t="str">
            <v>NORMAL</v>
          </cell>
          <cell r="G5729" t="str">
            <v>FT78162</v>
          </cell>
          <cell r="H5729">
            <v>44932</v>
          </cell>
          <cell r="I5729" t="str">
            <v>ENTREGADO</v>
          </cell>
          <cell r="J5729">
            <v>44938</v>
          </cell>
          <cell r="K5729" t="str">
            <v>GUACHAMIN MUISIN JORGE RAMIRO_GUACHAMIN MUISIN JORGE RAMIRO</v>
          </cell>
          <cell r="L5729" t="str">
            <v>CONJUNTO HABITACIONAL KATA CASALE REFERENCIA PARQUE LLANO CHICO LLAMAR CUANDO ESTEN EN LA GARITA</v>
          </cell>
          <cell r="M5729" t="str">
            <v>0503226193001</v>
          </cell>
          <cell r="N5729" t="str">
            <v>0980511489</v>
          </cell>
          <cell r="O5729" t="str">
            <v/>
          </cell>
          <cell r="P5729" t="str">
            <v>QUITO</v>
          </cell>
          <cell r="Q5729" t="str">
            <v>QUITO</v>
          </cell>
          <cell r="R5729" t="str">
            <v>PICHINCHA</v>
          </cell>
          <cell r="T5729" t="str">
            <v>FLEXTRANS UIO</v>
          </cell>
          <cell r="U5729" t="str">
            <v>FLEXNETUIO_LOCAL</v>
          </cell>
          <cell r="V5729">
            <v>1</v>
          </cell>
          <cell r="W5729">
            <v>1</v>
          </cell>
          <cell r="X5729" t="str">
            <v>FLEXNET ECUADOR - MDELIVERY</v>
          </cell>
          <cell r="Y5729" t="str">
            <v>CALLE 28 DE JUNIO S/N Y GARCIA MORENO ENTRADA LLANO GRANDE</v>
          </cell>
        </row>
        <row r="5730">
          <cell r="A5730" t="str">
            <v>2481846</v>
          </cell>
          <cell r="B5730">
            <v>491909</v>
          </cell>
          <cell r="C5730" t="str">
            <v>2481846</v>
          </cell>
          <cell r="D5730" t="str">
            <v>MDELIVERY</v>
          </cell>
          <cell r="E5730" t="str">
            <v>DESPACHO</v>
          </cell>
          <cell r="F5730" t="str">
            <v>NORMAL</v>
          </cell>
          <cell r="G5730" t="str">
            <v>031080002481846</v>
          </cell>
          <cell r="H5730">
            <v>44932</v>
          </cell>
          <cell r="I5730" t="str">
            <v>ENTREGADO</v>
          </cell>
          <cell r="J5730">
            <v>44935</v>
          </cell>
          <cell r="K5730" t="str">
            <v>Edgar Arellano_ALIMENTOS YUPI S A</v>
          </cell>
          <cell r="L5730" t="str">
            <v xml:space="preserve">GUAYAS GUAYAQUIL Km 10 5 via Daule Parque Industrial Inmaconsa </v>
          </cell>
          <cell r="M5730" t="str">
            <v>1791895843001</v>
          </cell>
          <cell r="N5730" t="str">
            <v>0967157475</v>
          </cell>
          <cell r="O5730" t="str">
            <v/>
          </cell>
          <cell r="P5730" t="str">
            <v>GUAYAQUIL</v>
          </cell>
          <cell r="Q5730" t="str">
            <v>GUAYAQUIL</v>
          </cell>
          <cell r="R5730" t="str">
            <v>GUAYAS</v>
          </cell>
          <cell r="T5730" t="str">
            <v>TRAMACO</v>
          </cell>
          <cell r="U5730" t="str">
            <v>FLEXNETUIO_GYE</v>
          </cell>
          <cell r="V5730">
            <v>1</v>
          </cell>
          <cell r="W5730">
            <v>1</v>
          </cell>
          <cell r="X5730" t="str">
            <v>FLEXNET ECUADOR - MDELIVERY</v>
          </cell>
          <cell r="Y5730" t="str">
            <v>CALLE 28 DE JUNIO S/N Y GARCIA MORENO ENTRADA LLANO GRANDE</v>
          </cell>
        </row>
        <row r="5731">
          <cell r="A5731" t="str">
            <v>2481847</v>
          </cell>
          <cell r="B5731">
            <v>491910</v>
          </cell>
          <cell r="C5731" t="str">
            <v>2481847</v>
          </cell>
          <cell r="D5731" t="str">
            <v>MDELIVERY</v>
          </cell>
          <cell r="E5731" t="str">
            <v>DESPACHO</v>
          </cell>
          <cell r="F5731" t="str">
            <v>NORMAL</v>
          </cell>
          <cell r="G5731" t="str">
            <v>FT78159</v>
          </cell>
          <cell r="H5731">
            <v>44932</v>
          </cell>
          <cell r="I5731" t="str">
            <v>ENTREGADO</v>
          </cell>
          <cell r="J5731">
            <v>44935</v>
          </cell>
          <cell r="K5731" t="str">
            <v>WAGNER TULCANAZA_INMOBILIARIA INTERNACIONAL CORBAL CIA LTDA</v>
          </cell>
          <cell r="L5731" t="str">
            <v xml:space="preserve"> PICHINCHA QUITO AV NACIONES UNIDAS 234 SANCHEZ DE AVILA INMOBILIARIA CORBAL CASA BLANCA CON FILOS VERDES </v>
          </cell>
          <cell r="M5731" t="str">
            <v>1790577325001</v>
          </cell>
          <cell r="N5731" t="str">
            <v>0987981254</v>
          </cell>
          <cell r="O5731" t="str">
            <v/>
          </cell>
          <cell r="P5731" t="str">
            <v>QUITO</v>
          </cell>
          <cell r="Q5731" t="str">
            <v>QUITO</v>
          </cell>
          <cell r="R5731" t="str">
            <v>PICHINCHA</v>
          </cell>
          <cell r="T5731" t="str">
            <v>FLEXTRANS UIO</v>
          </cell>
          <cell r="U5731" t="str">
            <v>FLEXNETUIO_LOCAL</v>
          </cell>
          <cell r="V5731">
            <v>1</v>
          </cell>
          <cell r="W5731">
            <v>1</v>
          </cell>
          <cell r="X5731" t="str">
            <v>FLEXNET ECUADOR - MDELIVERY</v>
          </cell>
          <cell r="Y5731" t="str">
            <v>CALLE 28 DE JUNIO S/N Y GARCIA MORENO ENTRADA LLANO GRANDE</v>
          </cell>
        </row>
        <row r="5732">
          <cell r="A5732" t="str">
            <v>2481853</v>
          </cell>
          <cell r="B5732">
            <v>491911</v>
          </cell>
          <cell r="C5732" t="str">
            <v>2481853</v>
          </cell>
          <cell r="D5732" t="str">
            <v>MDELIVERY</v>
          </cell>
          <cell r="E5732" t="str">
            <v>DESPACHO</v>
          </cell>
          <cell r="F5732" t="str">
            <v>NORMAL</v>
          </cell>
          <cell r="G5732" t="str">
            <v>031080002481853</v>
          </cell>
          <cell r="H5732">
            <v>44932</v>
          </cell>
          <cell r="I5732" t="str">
            <v>ENTREGADO</v>
          </cell>
          <cell r="J5732">
            <v>44935</v>
          </cell>
          <cell r="K5732" t="str">
            <v>LOOR MANTUANO ORLANDO JOEL_LOOR MANTUANO ORLANDO JOEL</v>
          </cell>
          <cell r="L5732" t="str">
            <v>AV QUITO Y PASAJE SATeLITE EN EMPRESA INDUAUTO</v>
          </cell>
          <cell r="M5732" t="str">
            <v>1308413937001</v>
          </cell>
          <cell r="N5732" t="str">
            <v>0993492811</v>
          </cell>
          <cell r="O5732" t="str">
            <v/>
          </cell>
          <cell r="P5732" t="str">
            <v>SANTO DOMINGO</v>
          </cell>
          <cell r="Q5732" t="str">
            <v>SANTO DOMINGO</v>
          </cell>
          <cell r="R5732" t="str">
            <v>SANTO DOMINGO DE LOS TSACHILAS</v>
          </cell>
          <cell r="T5732" t="str">
            <v>TRAMACO</v>
          </cell>
          <cell r="U5732" t="str">
            <v>FLEXNETUIO_PROVINCIA</v>
          </cell>
          <cell r="V5732">
            <v>1</v>
          </cell>
          <cell r="W5732">
            <v>1</v>
          </cell>
          <cell r="X5732" t="str">
            <v>FLEXNET ECUADOR - MDELIVERY</v>
          </cell>
          <cell r="Y5732" t="str">
            <v>CALLE 28 DE JUNIO S/N Y GARCIA MORENO ENTRADA LLANO GRANDE</v>
          </cell>
        </row>
        <row r="5733">
          <cell r="A5733" t="str">
            <v>2481860</v>
          </cell>
          <cell r="B5733">
            <v>491912</v>
          </cell>
          <cell r="C5733" t="str">
            <v>2481860</v>
          </cell>
          <cell r="D5733" t="str">
            <v>MDELIVERY</v>
          </cell>
          <cell r="E5733" t="str">
            <v>DESPACHO</v>
          </cell>
          <cell r="F5733" t="str">
            <v>NORMAL</v>
          </cell>
          <cell r="G5733" t="str">
            <v>FT78190</v>
          </cell>
          <cell r="H5733">
            <v>44932</v>
          </cell>
          <cell r="I5733" t="str">
            <v>ENTREGADO</v>
          </cell>
          <cell r="J5733">
            <v>44935</v>
          </cell>
          <cell r="K5733" t="str">
            <v xml:space="preserve">JOHN SOTOMAYOR_SAMBELCIV S A </v>
          </cell>
          <cell r="L5733" t="str">
            <v>SAMBORONDoN URBANIZACIoN LA PUNTILLA MZ G SOLAR 13</v>
          </cell>
          <cell r="M5733" t="str">
            <v>0992852380001</v>
          </cell>
          <cell r="N5733" t="str">
            <v>0994494663</v>
          </cell>
          <cell r="O5733" t="str">
            <v/>
          </cell>
          <cell r="P5733" t="str">
            <v>GUAYAQUIL</v>
          </cell>
          <cell r="Q5733" t="str">
            <v>GUAYAQUIL</v>
          </cell>
          <cell r="R5733" t="str">
            <v>GUAYAS</v>
          </cell>
          <cell r="T5733" t="str">
            <v>ITSACOURIER</v>
          </cell>
          <cell r="U5733" t="str">
            <v>FLEXNETUIO_GYE</v>
          </cell>
          <cell r="V5733">
            <v>1</v>
          </cell>
          <cell r="W5733">
            <v>1</v>
          </cell>
          <cell r="X5733" t="str">
            <v>FLEXNET ECUADOR - MDELIVERY</v>
          </cell>
          <cell r="Y5733" t="str">
            <v>CALLE 28 DE JUNIO S/N Y GARCIA MORENO ENTRADA LLANO GRANDE</v>
          </cell>
        </row>
        <row r="5734">
          <cell r="A5734" t="str">
            <v>2481865</v>
          </cell>
          <cell r="B5734">
            <v>491913</v>
          </cell>
          <cell r="C5734" t="str">
            <v>2481865</v>
          </cell>
          <cell r="D5734" t="str">
            <v>MDELIVERY</v>
          </cell>
          <cell r="E5734" t="str">
            <v>DESPACHO</v>
          </cell>
          <cell r="F5734" t="str">
            <v>NORMAL</v>
          </cell>
          <cell r="G5734" t="str">
            <v>FT78157</v>
          </cell>
          <cell r="H5734">
            <v>44932</v>
          </cell>
          <cell r="I5734" t="str">
            <v>ENTREGADO</v>
          </cell>
          <cell r="J5734">
            <v>44935</v>
          </cell>
          <cell r="K5734" t="str">
            <v xml:space="preserve">Julio Navarrete_FLORES LATITUD CERO FLORLATCERO CIA LTDA </v>
          </cell>
          <cell r="L5734" t="str">
            <v>PANAMERICANA NORTE KM 22 A TRES KILOMETROS DEL ESCUADRON DE CARRETERAS HACIENDA LA VICTORIA</v>
          </cell>
          <cell r="M5734" t="str">
            <v>1791340728001</v>
          </cell>
          <cell r="N5734" t="str">
            <v>979726875</v>
          </cell>
          <cell r="O5734" t="str">
            <v/>
          </cell>
          <cell r="P5734" t="str">
            <v>QUITO</v>
          </cell>
          <cell r="Q5734" t="str">
            <v>QUITO</v>
          </cell>
          <cell r="R5734" t="str">
            <v>PICHINCHA</v>
          </cell>
          <cell r="T5734" t="str">
            <v>FLEXTRANS UIO</v>
          </cell>
          <cell r="U5734" t="str">
            <v>FLEXNETUIO_LOCAL</v>
          </cell>
          <cell r="V5734">
            <v>1</v>
          </cell>
          <cell r="W5734">
            <v>1</v>
          </cell>
          <cell r="X5734" t="str">
            <v>FLEXNET ECUADOR - MDELIVERY</v>
          </cell>
          <cell r="Y5734" t="str">
            <v>CALLE 28 DE JUNIO S/N Y GARCIA MORENO ENTRADA LLANO GRANDE</v>
          </cell>
        </row>
        <row r="5735">
          <cell r="A5735" t="str">
            <v>2481871</v>
          </cell>
          <cell r="B5735">
            <v>491914</v>
          </cell>
          <cell r="C5735" t="str">
            <v>2481871</v>
          </cell>
          <cell r="D5735" t="str">
            <v>MDELIVERY</v>
          </cell>
          <cell r="E5735" t="str">
            <v>DESPACHO</v>
          </cell>
          <cell r="F5735" t="str">
            <v>NORMAL</v>
          </cell>
          <cell r="G5735" t="str">
            <v>031080002481871</v>
          </cell>
          <cell r="H5735">
            <v>44932</v>
          </cell>
          <cell r="I5735" t="str">
            <v>ENTREGADO</v>
          </cell>
          <cell r="J5735">
            <v>44935</v>
          </cell>
          <cell r="K5735" t="str">
            <v>JESSICA PILAR ROBALINO BARRERA_JESSICA PILAR ROBALINO BARRERA</v>
          </cell>
          <cell r="L5735" t="str">
            <v>QUITO CIUDADELA LAS MAGNOLIAS CALLE SIN NOMBRE ENTRE GUSTAVO VALLEJO Y VICENTE SOLANO CALLE UBICADA TRAS LA UNIVERSIDAD UNIANDES CERCA DE UNA ANTENA ROJO CON BLANCO CASA DE 2 PISOS</v>
          </cell>
          <cell r="M5735" t="str">
            <v>0502613565001</v>
          </cell>
          <cell r="N5735" t="str">
            <v>0960255959</v>
          </cell>
          <cell r="O5735" t="str">
            <v/>
          </cell>
          <cell r="P5735" t="str">
            <v>RIOBAMBA</v>
          </cell>
          <cell r="Q5735" t="str">
            <v>RIOBAMBA</v>
          </cell>
          <cell r="R5735" t="str">
            <v>CHIMBORAZO</v>
          </cell>
          <cell r="T5735" t="str">
            <v>TRAMACO</v>
          </cell>
          <cell r="U5735" t="str">
            <v>FLEXNETUIO_PROVINCIA</v>
          </cell>
          <cell r="V5735">
            <v>1</v>
          </cell>
          <cell r="W5735">
            <v>1</v>
          </cell>
          <cell r="X5735" t="str">
            <v>FLEXNET ECUADOR - MDELIVERY</v>
          </cell>
          <cell r="Y5735" t="str">
            <v>CALLE 28 DE JUNIO S/N Y GARCIA MORENO ENTRADA LLANO GRANDE</v>
          </cell>
        </row>
        <row r="5736">
          <cell r="A5736" t="str">
            <v>2481812</v>
          </cell>
          <cell r="B5736">
            <v>491874</v>
          </cell>
          <cell r="C5736" t="str">
            <v>2481812</v>
          </cell>
          <cell r="D5736" t="str">
            <v>MDELIVERY</v>
          </cell>
          <cell r="E5736" t="str">
            <v>DESPACHO</v>
          </cell>
          <cell r="F5736" t="str">
            <v>EXPRESS</v>
          </cell>
          <cell r="G5736" t="str">
            <v>TS8792</v>
          </cell>
          <cell r="H5736">
            <v>44932</v>
          </cell>
          <cell r="I5736" t="str">
            <v>ENTREGADO</v>
          </cell>
          <cell r="J5736">
            <v>44932</v>
          </cell>
          <cell r="K5736" t="str">
            <v>OTTO FERNANDO VALLEJO BENITEZ_OTTO FERNANDO VALLEJO BENITEZ</v>
          </cell>
          <cell r="L5736" t="str">
            <v xml:space="preserve">AV AMeRICA N37 204 Y JOSe VILLALENGUA EDIFICIO BANGARA </v>
          </cell>
          <cell r="M5736" t="str">
            <v>1710114552001</v>
          </cell>
          <cell r="N5736" t="str">
            <v>0999720176</v>
          </cell>
          <cell r="O5736" t="str">
            <v/>
          </cell>
          <cell r="P5736" t="str">
            <v>QUITO</v>
          </cell>
          <cell r="Q5736" t="str">
            <v>QUITO</v>
          </cell>
          <cell r="R5736" t="str">
            <v>PICHINCHA</v>
          </cell>
          <cell r="T5736" t="str">
            <v>TRANSERVISS</v>
          </cell>
          <cell r="U5736" t="str">
            <v>FLEXNETUIO_LOCAL</v>
          </cell>
          <cell r="V5736">
            <v>1</v>
          </cell>
          <cell r="W5736">
            <v>1</v>
          </cell>
          <cell r="X5736" t="str">
            <v>FLEXNET ECUADOR - MDELIVERY</v>
          </cell>
          <cell r="Y5736" t="str">
            <v>CALLE 28 DE JUNIO S/N Y GARCIA MORENO ENTRADA LLANO GRANDE</v>
          </cell>
        </row>
        <row r="5737">
          <cell r="A5737" t="str">
            <v>2481826</v>
          </cell>
          <cell r="B5737">
            <v>491875</v>
          </cell>
          <cell r="C5737" t="str">
            <v>2481826</v>
          </cell>
          <cell r="D5737" t="str">
            <v>MDELIVERY</v>
          </cell>
          <cell r="E5737" t="str">
            <v>DESPACHO</v>
          </cell>
          <cell r="F5737" t="str">
            <v>EXPRESS</v>
          </cell>
          <cell r="G5737" t="str">
            <v>EC6266</v>
          </cell>
          <cell r="H5737">
            <v>44932</v>
          </cell>
          <cell r="I5737" t="str">
            <v>ENTREGADO</v>
          </cell>
          <cell r="J5737">
            <v>44932</v>
          </cell>
          <cell r="K5737" t="str">
            <v>Patricia Luna_URBANO EXPRESS S A RAPIEXX</v>
          </cell>
          <cell r="L5737" t="str">
            <v>AZUCENAS N44 131 Y GRANADOS REDONDEL CICLISTA</v>
          </cell>
          <cell r="M5737" t="str">
            <v>1791312813001</v>
          </cell>
          <cell r="N5737" t="str">
            <v>0992526528</v>
          </cell>
          <cell r="O5737" t="str">
            <v/>
          </cell>
          <cell r="P5737" t="str">
            <v>QUITO</v>
          </cell>
          <cell r="Q5737" t="str">
            <v>QUITO</v>
          </cell>
          <cell r="R5737" t="str">
            <v>PICHINCHA</v>
          </cell>
          <cell r="T5737" t="str">
            <v>EXPRESSCON</v>
          </cell>
          <cell r="U5737" t="str">
            <v>FLEXNETUIO_LOCAL</v>
          </cell>
          <cell r="V5737">
            <v>1</v>
          </cell>
          <cell r="W5737">
            <v>1</v>
          </cell>
          <cell r="X5737" t="str">
            <v>FLEXNET ECUADOR - MDELIVERY</v>
          </cell>
          <cell r="Y5737" t="str">
            <v>CALLE 28 DE JUNIO S/N Y GARCIA MORENO ENTRADA LLANO GRANDE</v>
          </cell>
        </row>
        <row r="5738">
          <cell r="A5738" t="str">
            <v>2481829</v>
          </cell>
          <cell r="B5738">
            <v>491876</v>
          </cell>
          <cell r="C5738" t="str">
            <v>2481829</v>
          </cell>
          <cell r="D5738" t="str">
            <v>MDELIVERY</v>
          </cell>
          <cell r="E5738" t="str">
            <v>DESPACHO</v>
          </cell>
          <cell r="F5738" t="str">
            <v>EXPRESS</v>
          </cell>
          <cell r="G5738" t="str">
            <v>TS8791</v>
          </cell>
          <cell r="H5738">
            <v>44932</v>
          </cell>
          <cell r="I5738" t="str">
            <v>ENTREGADO</v>
          </cell>
          <cell r="J5738">
            <v>44932</v>
          </cell>
          <cell r="K5738" t="str">
            <v>ANOYKAR ASTOR_JOSE EDUARDO LUNA AVILA</v>
          </cell>
          <cell r="L5738" t="str">
            <v>MARIANA DE JESUS CALLE VANCOUVER CON ITALIA EDF GARCIAS BUENO</v>
          </cell>
          <cell r="M5738" t="str">
            <v>0802569616001</v>
          </cell>
          <cell r="N5738" t="str">
            <v>0978959550</v>
          </cell>
          <cell r="O5738" t="str">
            <v/>
          </cell>
          <cell r="P5738" t="str">
            <v>QUITO</v>
          </cell>
          <cell r="Q5738" t="str">
            <v>QUITO</v>
          </cell>
          <cell r="R5738" t="str">
            <v>PICHINCHA</v>
          </cell>
          <cell r="T5738" t="str">
            <v>TRANSERVISS</v>
          </cell>
          <cell r="U5738" t="str">
            <v>FLEXNETUIO_LOCAL</v>
          </cell>
          <cell r="V5738">
            <v>1</v>
          </cell>
          <cell r="W5738">
            <v>1</v>
          </cell>
          <cell r="X5738" t="str">
            <v>FLEXNET ECUADOR - MDELIVERY</v>
          </cell>
          <cell r="Y5738" t="str">
            <v>CALLE 28 DE JUNIO S/N Y GARCIA MORENO ENTRADA LLANO GRANDE</v>
          </cell>
        </row>
        <row r="5739">
          <cell r="A5739" t="str">
            <v>2481830</v>
          </cell>
          <cell r="B5739">
            <v>491877</v>
          </cell>
          <cell r="C5739" t="str">
            <v>2481830</v>
          </cell>
          <cell r="D5739" t="str">
            <v>MDELIVERY</v>
          </cell>
          <cell r="E5739" t="str">
            <v>DESPACHO</v>
          </cell>
          <cell r="F5739" t="str">
            <v>EXPRESS</v>
          </cell>
          <cell r="G5739" t="str">
            <v>TS8793</v>
          </cell>
          <cell r="H5739">
            <v>44932</v>
          </cell>
          <cell r="I5739" t="str">
            <v>ENTREGADO</v>
          </cell>
          <cell r="J5739">
            <v>44932</v>
          </cell>
          <cell r="K5739" t="str">
            <v>ALEXANDRA RIVADENEIRA_ASOCIACION DE FUNCIONARIOS Y EMPLEADOS DEL SERVICIO EXTERIOR ECUATORIANO AFESE</v>
          </cell>
          <cell r="L5739" t="str">
            <v>VICENTE RAMON ROCA 951 Y GRAL ULPIANO PAEZ EDIF AFESE</v>
          </cell>
          <cell r="M5739" t="str">
            <v>1790932869001</v>
          </cell>
          <cell r="N5739" t="str">
            <v>0984654911</v>
          </cell>
          <cell r="O5739" t="str">
            <v/>
          </cell>
          <cell r="P5739" t="str">
            <v>QUITO</v>
          </cell>
          <cell r="Q5739" t="str">
            <v>QUITO</v>
          </cell>
          <cell r="R5739" t="str">
            <v>PICHINCHA</v>
          </cell>
          <cell r="T5739" t="str">
            <v>TRANSERVISS</v>
          </cell>
          <cell r="U5739" t="str">
            <v>FLEXNETUIO_LOCAL</v>
          </cell>
          <cell r="V5739">
            <v>1</v>
          </cell>
          <cell r="W5739">
            <v>1</v>
          </cell>
          <cell r="X5739" t="str">
            <v>FLEXNET ECUADOR - MDELIVERY</v>
          </cell>
          <cell r="Y5739" t="str">
            <v>CALLE 28 DE JUNIO S/N Y GARCIA MORENO ENTRADA LLANO GRANDE</v>
          </cell>
        </row>
        <row r="5740">
          <cell r="A5740" t="str">
            <v>2481835</v>
          </cell>
          <cell r="B5740">
            <v>491878</v>
          </cell>
          <cell r="C5740" t="str">
            <v>2481835</v>
          </cell>
          <cell r="D5740" t="str">
            <v>MDELIVERY</v>
          </cell>
          <cell r="E5740" t="str">
            <v>DESPACHO</v>
          </cell>
          <cell r="F5740" t="str">
            <v>EXPRESS</v>
          </cell>
          <cell r="G5740" t="str">
            <v>TS8794</v>
          </cell>
          <cell r="H5740">
            <v>44932</v>
          </cell>
          <cell r="I5740" t="str">
            <v>ENTREGADO</v>
          </cell>
          <cell r="J5740">
            <v>44932</v>
          </cell>
          <cell r="K5740" t="str">
            <v>JUMANDI AMARU CHIMBA SANTILLAN_JUMANDI AMARU CHIMBA SANTILLAN</v>
          </cell>
          <cell r="L5740" t="str">
            <v>QUITO JORGE WASHINGTON Y 10 DE AGOSTO CONDOMINIO CLUB CASA GRANDE AL FRENTE DE LA PARADA DEL TROLE DE LA MARISCAL</v>
          </cell>
          <cell r="M5740" t="str">
            <v>1003229612001</v>
          </cell>
          <cell r="N5740" t="str">
            <v>0984699986</v>
          </cell>
          <cell r="O5740" t="str">
            <v/>
          </cell>
          <cell r="P5740" t="str">
            <v>QUITO</v>
          </cell>
          <cell r="Q5740" t="str">
            <v>QUITO</v>
          </cell>
          <cell r="R5740" t="str">
            <v>PICHINCHA</v>
          </cell>
          <cell r="T5740" t="str">
            <v>TRANSERVISS</v>
          </cell>
          <cell r="U5740" t="str">
            <v>FLEXNETUIO_LOCAL</v>
          </cell>
          <cell r="V5740">
            <v>1</v>
          </cell>
          <cell r="W5740">
            <v>1</v>
          </cell>
          <cell r="X5740" t="str">
            <v>FLEXNET ECUADOR - MDELIVERY</v>
          </cell>
          <cell r="Y5740" t="str">
            <v>CALLE 28 DE JUNIO S/N Y GARCIA MORENO ENTRADA LLANO GRANDE</v>
          </cell>
        </row>
        <row r="5741">
          <cell r="A5741" t="str">
            <v>AGFA_23_005</v>
          </cell>
          <cell r="B5741">
            <v>491873</v>
          </cell>
          <cell r="C5741" t="str">
            <v>AGFA_23_005</v>
          </cell>
          <cell r="D5741" t="str">
            <v>AGFA</v>
          </cell>
          <cell r="E5741" t="str">
            <v>DESPACHO</v>
          </cell>
          <cell r="F5741" t="str">
            <v>NORMAL</v>
          </cell>
          <cell r="G5741" t="str">
            <v>FT78360</v>
          </cell>
          <cell r="H5741">
            <v>44932</v>
          </cell>
          <cell r="I5741" t="str">
            <v>ENTREGADO</v>
          </cell>
          <cell r="J5741">
            <v>44935</v>
          </cell>
          <cell r="K5741" t="str">
            <v>TECNIPRINT</v>
          </cell>
          <cell r="L5741" t="str">
            <v>BODEGS BOFLEX, VÍA PERIMETRAL CALLE TECA 4 GAMA MZ 37 SL 17</v>
          </cell>
          <cell r="M5741" t="str">
            <v>0991302883001 - Fatima Fajardo Vinces</v>
          </cell>
          <cell r="N5741" t="str">
            <v>04-2690-062 /099-0673-844</v>
          </cell>
          <cell r="O5741" t="str">
            <v>04-2690-062 /099-0673-844</v>
          </cell>
          <cell r="P5741" t="str">
            <v>090606</v>
          </cell>
          <cell r="Q5741" t="str">
            <v>GUAYAQUIL</v>
          </cell>
          <cell r="R5741" t="str">
            <v>GUAYAS</v>
          </cell>
          <cell r="S5741" t="str">
            <v>GUAYAQUIL</v>
          </cell>
          <cell r="U5741" t="str">
            <v>FLEXNETGYE_LOCAL</v>
          </cell>
          <cell r="V5741">
            <v>1</v>
          </cell>
          <cell r="W5741">
            <v>140</v>
          </cell>
          <cell r="X5741" t="str">
            <v>FLEX NET GYE</v>
          </cell>
          <cell r="Y5741" t="str">
            <v xml:space="preserve">KM 8 1/2 VIA A DAULE COOP. JUAN MONTALVO </v>
          </cell>
        </row>
        <row r="5742">
          <cell r="A5742" t="str">
            <v>564474</v>
          </cell>
          <cell r="B5742">
            <v>491863</v>
          </cell>
          <cell r="C5742" t="str">
            <v>564474</v>
          </cell>
          <cell r="D5742" t="str">
            <v>DPW</v>
          </cell>
          <cell r="E5742" t="str">
            <v>DESPACHO</v>
          </cell>
          <cell r="F5742" t="str">
            <v>NORMAL</v>
          </cell>
          <cell r="G5742" t="str">
            <v>FT78232</v>
          </cell>
          <cell r="H5742">
            <v>44932</v>
          </cell>
          <cell r="I5742" t="str">
            <v>ENTREGADO</v>
          </cell>
          <cell r="J5742">
            <v>44935</v>
          </cell>
          <cell r="K5742" t="str">
            <v>UNIDAD EDUCATIVA PARTICULAR LETORT - PREESCOLAR</v>
          </cell>
          <cell r="L5742" t="str">
            <v>LOS ALAMOS E11-452- LA ENTRADA ES POR LOS GUAYABOS-AL FONDO COMO CUCHARA /JOSE LUIS HIDALGO/593995004186/KAREN YEPEZ/593997687592/7:15AM-15:00PM//</v>
          </cell>
          <cell r="M5742" t="str">
            <v>#N/A</v>
          </cell>
          <cell r="N5742" t="str">
            <v>99-952-3557</v>
          </cell>
          <cell r="O5742" t="str">
            <v>99-952-3557</v>
          </cell>
          <cell r="P5742" t="str">
            <v>170301</v>
          </cell>
          <cell r="Q5742" t="str">
            <v>QUITO</v>
          </cell>
          <cell r="R5742" t="str">
            <v>PICHINCHA</v>
          </cell>
          <cell r="S5742" t="str">
            <v>QUITO</v>
          </cell>
          <cell r="T5742" t="str">
            <v>FLEXTRANS UIO</v>
          </cell>
          <cell r="U5742" t="str">
            <v>FLEXNETUIO_LOCAL</v>
          </cell>
          <cell r="V5742">
            <v>1</v>
          </cell>
          <cell r="W5742">
            <v>1.5</v>
          </cell>
          <cell r="X5742" t="str">
            <v>FLEXNET</v>
          </cell>
          <cell r="Y5742" t="str">
            <v>FLEX NET CALLE 28 DE JUNIO S/N Y GARCIA MORENO ENTRADA LLANO GRANDE</v>
          </cell>
        </row>
        <row r="5743">
          <cell r="A5743" t="str">
            <v>564478</v>
          </cell>
          <cell r="B5743">
            <v>491864</v>
          </cell>
          <cell r="C5743" t="str">
            <v>564478</v>
          </cell>
          <cell r="D5743" t="str">
            <v>DPW</v>
          </cell>
          <cell r="E5743" t="str">
            <v>DESPACHO</v>
          </cell>
          <cell r="F5743" t="str">
            <v>NORMAL</v>
          </cell>
          <cell r="G5743" t="str">
            <v>FT78233</v>
          </cell>
          <cell r="H5743">
            <v>44932</v>
          </cell>
          <cell r="I5743" t="str">
            <v>ENTREGADO</v>
          </cell>
          <cell r="J5743">
            <v>44935</v>
          </cell>
          <cell r="K5743" t="str">
            <v>UNIDAD EDUCATIVA LICEO MATOVELLE</v>
          </cell>
          <cell r="L5743" t="str">
            <v>VENEZUELA NO. N11-263, SAN JUAN, QUITO, PICHINCHA, ECUADOR./SANDRA ROMERO/593992717158///09:00AM - 14:00PM//</v>
          </cell>
          <cell r="M5743" t="str">
            <v>#N/A</v>
          </cell>
          <cell r="N5743" t="str">
            <v>99-952-3557</v>
          </cell>
          <cell r="O5743" t="str">
            <v>99-952-3557</v>
          </cell>
          <cell r="P5743" t="str">
            <v>170301</v>
          </cell>
          <cell r="Q5743" t="str">
            <v>QUITO</v>
          </cell>
          <cell r="R5743" t="str">
            <v>PICHINCHA</v>
          </cell>
          <cell r="S5743" t="str">
            <v>QUITO</v>
          </cell>
          <cell r="T5743" t="str">
            <v>FLEXTRANS UIO</v>
          </cell>
          <cell r="U5743" t="str">
            <v>FLEXNETUIO_LOCAL</v>
          </cell>
          <cell r="V5743">
            <v>1</v>
          </cell>
          <cell r="W5743">
            <v>1</v>
          </cell>
          <cell r="X5743" t="str">
            <v>FLEXNET</v>
          </cell>
          <cell r="Y5743" t="str">
            <v>FLEX NET CALLE 28 DE JUNIO S/N Y GARCIA MORENO ENTRADA LLANO GRANDE</v>
          </cell>
        </row>
        <row r="5744">
          <cell r="A5744" t="str">
            <v>564479</v>
          </cell>
          <cell r="B5744">
            <v>491865</v>
          </cell>
          <cell r="C5744" t="str">
            <v>564479</v>
          </cell>
          <cell r="D5744" t="str">
            <v>DPW</v>
          </cell>
          <cell r="E5744" t="str">
            <v>DESPACHO</v>
          </cell>
          <cell r="F5744" t="str">
            <v>NORMAL</v>
          </cell>
          <cell r="G5744" t="str">
            <v>FT78234</v>
          </cell>
          <cell r="H5744">
            <v>44932</v>
          </cell>
          <cell r="I5744" t="str">
            <v>ENTREGADO</v>
          </cell>
          <cell r="J5744">
            <v>44936</v>
          </cell>
          <cell r="K5744" t="str">
            <v>UNIDAD EDUCATIVA LICEO MATOVELLE</v>
          </cell>
          <cell r="L5744" t="str">
            <v>VENEZUELA NO. N11-263, SAN JUAN, QUITO, PICHINCHA, ECUADOR./SANDRA ROMERO/593992717158///09:00AM - 14:00PM//</v>
          </cell>
          <cell r="M5744" t="str">
            <v>#N/A</v>
          </cell>
          <cell r="N5744" t="str">
            <v>99-952-3557</v>
          </cell>
          <cell r="O5744" t="str">
            <v>99-952-3557</v>
          </cell>
          <cell r="P5744" t="str">
            <v>170301</v>
          </cell>
          <cell r="Q5744" t="str">
            <v>QUITO</v>
          </cell>
          <cell r="R5744" t="str">
            <v>PICHINCHA</v>
          </cell>
          <cell r="S5744" t="str">
            <v>QUITO</v>
          </cell>
          <cell r="T5744" t="str">
            <v>FLEXTRANS UIO</v>
          </cell>
          <cell r="U5744" t="str">
            <v>FLEXNETUIO_LOCAL</v>
          </cell>
          <cell r="V5744">
            <v>1</v>
          </cell>
          <cell r="W5744">
            <v>1</v>
          </cell>
          <cell r="X5744" t="str">
            <v>FLEXNET</v>
          </cell>
          <cell r="Y5744" t="str">
            <v>FLEX NET CALLE 28 DE JUNIO S/N Y GARCIA MORENO ENTRADA LLANO GRANDE</v>
          </cell>
        </row>
        <row r="5745">
          <cell r="A5745" t="str">
            <v>564480</v>
          </cell>
          <cell r="B5745">
            <v>491866</v>
          </cell>
          <cell r="C5745" t="str">
            <v>564480</v>
          </cell>
          <cell r="D5745" t="str">
            <v>DPW</v>
          </cell>
          <cell r="E5745" t="str">
            <v>DESPACHO</v>
          </cell>
          <cell r="F5745" t="str">
            <v>NORMAL</v>
          </cell>
          <cell r="G5745" t="str">
            <v>FT78235</v>
          </cell>
          <cell r="H5745">
            <v>44932</v>
          </cell>
          <cell r="I5745" t="str">
            <v>ENTREGADO</v>
          </cell>
          <cell r="J5745">
            <v>44935</v>
          </cell>
          <cell r="K5745" t="str">
            <v>UNIDAD EDUCATIVA LICEO MATOVELLE</v>
          </cell>
          <cell r="L5745" t="str">
            <v>VENEZUELA NO. N11-263, SAN JUAN, QUITO, PICHINCHA, ECUADOR./SANDRA ROMERO/593992717158///09:00AM - 14:00PM//</v>
          </cell>
          <cell r="M5745" t="str">
            <v>#N/A</v>
          </cell>
          <cell r="N5745" t="str">
            <v>99-952-3557</v>
          </cell>
          <cell r="O5745" t="str">
            <v>99-952-3557</v>
          </cell>
          <cell r="P5745" t="str">
            <v>170301</v>
          </cell>
          <cell r="Q5745" t="str">
            <v>QUITO</v>
          </cell>
          <cell r="R5745" t="str">
            <v>PICHINCHA</v>
          </cell>
          <cell r="S5745" t="str">
            <v>QUITO</v>
          </cell>
          <cell r="T5745" t="str">
            <v>FLEXTRANS UIO</v>
          </cell>
          <cell r="U5745" t="str">
            <v>FLEXNETUIO_LOCAL</v>
          </cell>
          <cell r="V5745">
            <v>1</v>
          </cell>
          <cell r="W5745">
            <v>1</v>
          </cell>
          <cell r="X5745" t="str">
            <v>FLEXNET</v>
          </cell>
          <cell r="Y5745" t="str">
            <v>FLEX NET CALLE 28 DE JUNIO S/N Y GARCIA MORENO ENTRADA LLANO GRANDE</v>
          </cell>
        </row>
        <row r="5746">
          <cell r="A5746" t="str">
            <v>564481</v>
          </cell>
          <cell r="B5746">
            <v>491867</v>
          </cell>
          <cell r="C5746" t="str">
            <v>564481</v>
          </cell>
          <cell r="D5746" t="str">
            <v>DPW</v>
          </cell>
          <cell r="E5746" t="str">
            <v>DESPACHO</v>
          </cell>
          <cell r="F5746" t="str">
            <v>NORMAL</v>
          </cell>
          <cell r="G5746" t="str">
            <v>FT78236</v>
          </cell>
          <cell r="H5746">
            <v>44932</v>
          </cell>
          <cell r="I5746" t="str">
            <v>ENTREGADO</v>
          </cell>
          <cell r="J5746">
            <v>44935</v>
          </cell>
          <cell r="K5746" t="str">
            <v>UNIDAD EDUCATIVA PARTICULAR LETORT - PRIMARIA</v>
          </cell>
          <cell r="L5746" t="str">
            <v>LOS ALAMOS E13-20, DE LOS GUAYACANES, PICHINCHA, QUITO, ECUADOR./JOSE LUIS HIDALGO/593995004186/KAREN YEPEZ/593997687592/7:15AM-15:00PM//</v>
          </cell>
          <cell r="M5746" t="str">
            <v>#N/A</v>
          </cell>
          <cell r="N5746" t="str">
            <v>99-952-3557</v>
          </cell>
          <cell r="O5746" t="str">
            <v>99-952-3557</v>
          </cell>
          <cell r="P5746" t="str">
            <v>170301</v>
          </cell>
          <cell r="Q5746" t="str">
            <v>QUITO</v>
          </cell>
          <cell r="R5746" t="str">
            <v>PICHINCHA</v>
          </cell>
          <cell r="S5746" t="str">
            <v>QUITO</v>
          </cell>
          <cell r="T5746" t="str">
            <v>FLEXTRANS UIO</v>
          </cell>
          <cell r="U5746" t="str">
            <v>FLEXNETUIO_LOCAL</v>
          </cell>
          <cell r="V5746">
            <v>1</v>
          </cell>
          <cell r="W5746">
            <v>1</v>
          </cell>
          <cell r="X5746" t="str">
            <v>FLEXNET</v>
          </cell>
          <cell r="Y5746" t="str">
            <v>FLEX NET CALLE 28 DE JUNIO S/N Y GARCIA MORENO ENTRADA LLANO GRANDE</v>
          </cell>
        </row>
        <row r="5747">
          <cell r="A5747" t="str">
            <v>564482</v>
          </cell>
          <cell r="B5747">
            <v>491868</v>
          </cell>
          <cell r="C5747" t="str">
            <v>564482</v>
          </cell>
          <cell r="D5747" t="str">
            <v>DPW</v>
          </cell>
          <cell r="E5747" t="str">
            <v>DESPACHO</v>
          </cell>
          <cell r="F5747" t="str">
            <v>NORMAL</v>
          </cell>
          <cell r="G5747" t="str">
            <v>FT78237</v>
          </cell>
          <cell r="H5747">
            <v>44932</v>
          </cell>
          <cell r="I5747" t="str">
            <v>ENTREGADO</v>
          </cell>
          <cell r="J5747">
            <v>44935</v>
          </cell>
          <cell r="K5747" t="str">
            <v>UNIDAD EDUCATIVA PARTICULAR LETORT - PRIMARIA</v>
          </cell>
          <cell r="L5747" t="str">
            <v>LOS ALAMOS E13-20, DE LOS GUAYACANES, PICHINCHA, QUITO, ECUADOR./JOSE LUIS HIDALGO/593995004186/KAREN YEPEZ/593997687592/7:15AM-15:00PM//</v>
          </cell>
          <cell r="M5747" t="str">
            <v>#N/A</v>
          </cell>
          <cell r="N5747" t="str">
            <v>99-952-3557</v>
          </cell>
          <cell r="O5747" t="str">
            <v>99-952-3557</v>
          </cell>
          <cell r="P5747" t="str">
            <v>170301</v>
          </cell>
          <cell r="Q5747" t="str">
            <v>QUITO</v>
          </cell>
          <cell r="R5747" t="str">
            <v>PICHINCHA</v>
          </cell>
          <cell r="S5747" t="str">
            <v>QUITO</v>
          </cell>
          <cell r="T5747" t="str">
            <v>FLEXTRANS UIO</v>
          </cell>
          <cell r="U5747" t="str">
            <v>FLEXNETUIO_LOCAL</v>
          </cell>
          <cell r="V5747">
            <v>1</v>
          </cell>
          <cell r="W5747">
            <v>1</v>
          </cell>
          <cell r="X5747" t="str">
            <v>FLEXNET</v>
          </cell>
          <cell r="Y5747" t="str">
            <v>FLEX NET CALLE 28 DE JUNIO S/N Y GARCIA MORENO ENTRADA LLANO GRANDE</v>
          </cell>
        </row>
        <row r="5748">
          <cell r="A5748" t="str">
            <v>564483</v>
          </cell>
          <cell r="B5748">
            <v>491869</v>
          </cell>
          <cell r="C5748" t="str">
            <v>564483</v>
          </cell>
          <cell r="D5748" t="str">
            <v>DPW</v>
          </cell>
          <cell r="E5748" t="str">
            <v>DESPACHO</v>
          </cell>
          <cell r="F5748" t="str">
            <v>NORMAL</v>
          </cell>
          <cell r="G5748" t="str">
            <v>FT78238</v>
          </cell>
          <cell r="H5748">
            <v>44932</v>
          </cell>
          <cell r="I5748" t="str">
            <v>ENTREGADO</v>
          </cell>
          <cell r="J5748">
            <v>44935</v>
          </cell>
          <cell r="K5748" t="str">
            <v>UNIDAD EDUCATIVA PARTICULAR LETORT - PRIMARIA</v>
          </cell>
          <cell r="L5748" t="str">
            <v>LOS ALAMOS E13-20, DE LOS GUAYACANES, PICHINCHA, QUITO, ECUADOR./JOSE LUIS HIDALGO/593995004186/KAREN YEPEZ/593997687592/7:15AM-15:00PM//</v>
          </cell>
          <cell r="M5748" t="str">
            <v>#N/A</v>
          </cell>
          <cell r="N5748" t="str">
            <v>99-952-3557</v>
          </cell>
          <cell r="O5748" t="str">
            <v>99-952-3557</v>
          </cell>
          <cell r="P5748" t="str">
            <v>170301</v>
          </cell>
          <cell r="Q5748" t="str">
            <v>QUITO</v>
          </cell>
          <cell r="R5748" t="str">
            <v>PICHINCHA</v>
          </cell>
          <cell r="S5748" t="str">
            <v>QUITO</v>
          </cell>
          <cell r="T5748" t="str">
            <v>FLEXTRANS UIO</v>
          </cell>
          <cell r="U5748" t="str">
            <v>FLEXNETUIO_LOCAL</v>
          </cell>
          <cell r="V5748">
            <v>1</v>
          </cell>
          <cell r="W5748">
            <v>1</v>
          </cell>
          <cell r="X5748" t="str">
            <v>FLEXNET</v>
          </cell>
          <cell r="Y5748" t="str">
            <v>FLEX NET CALLE 28 DE JUNIO S/N Y GARCIA MORENO ENTRADA LLANO GRANDE</v>
          </cell>
        </row>
        <row r="5749">
          <cell r="A5749" t="str">
            <v>564484</v>
          </cell>
          <cell r="B5749">
            <v>491870</v>
          </cell>
          <cell r="C5749" t="str">
            <v>564484</v>
          </cell>
          <cell r="D5749" t="str">
            <v>DPW</v>
          </cell>
          <cell r="E5749" t="str">
            <v>DESPACHO</v>
          </cell>
          <cell r="F5749" t="str">
            <v>NORMAL</v>
          </cell>
          <cell r="G5749" t="str">
            <v>FT78239</v>
          </cell>
          <cell r="H5749">
            <v>44932</v>
          </cell>
          <cell r="I5749" t="str">
            <v>ENTREGADO</v>
          </cell>
          <cell r="J5749">
            <v>44935</v>
          </cell>
          <cell r="K5749" t="str">
            <v>UNIDAD EDUCATIVA PARTICULAR LETORT - PRIMARIA</v>
          </cell>
          <cell r="L5749" t="str">
            <v>LOS ALAMOS E13-20, DE LOS GUAYACANES, PICHINCHA, QUITO, ECUADOR./JOSE LUIS HIDALGO/593995004186/KAREN YEPEZ/593997687592/7:15AM-15:00PM//</v>
          </cell>
          <cell r="M5749" t="str">
            <v>#N/A</v>
          </cell>
          <cell r="N5749" t="str">
            <v>99-952-3557</v>
          </cell>
          <cell r="O5749" t="str">
            <v>99-952-3557</v>
          </cell>
          <cell r="P5749" t="str">
            <v>170301</v>
          </cell>
          <cell r="Q5749" t="str">
            <v>QUITO</v>
          </cell>
          <cell r="R5749" t="str">
            <v>PICHINCHA</v>
          </cell>
          <cell r="S5749" t="str">
            <v>QUITO</v>
          </cell>
          <cell r="T5749" t="str">
            <v>FLEXTRANS UIO</v>
          </cell>
          <cell r="U5749" t="str">
            <v>FLEXNETUIO_LOCAL</v>
          </cell>
          <cell r="V5749">
            <v>1</v>
          </cell>
          <cell r="W5749">
            <v>1</v>
          </cell>
          <cell r="X5749" t="str">
            <v>FLEXNET</v>
          </cell>
          <cell r="Y5749" t="str">
            <v>FLEX NET CALLE 28 DE JUNIO S/N Y GARCIA MORENO ENTRADA LLANO GRANDE</v>
          </cell>
        </row>
        <row r="5750">
          <cell r="A5750" t="str">
            <v>564485</v>
          </cell>
          <cell r="B5750">
            <v>491871</v>
          </cell>
          <cell r="C5750" t="str">
            <v>564485</v>
          </cell>
          <cell r="D5750" t="str">
            <v>DPW</v>
          </cell>
          <cell r="E5750" t="str">
            <v>DESPACHO</v>
          </cell>
          <cell r="F5750" t="str">
            <v>NORMAL</v>
          </cell>
          <cell r="G5750" t="str">
            <v>FT78240</v>
          </cell>
          <cell r="H5750">
            <v>44932</v>
          </cell>
          <cell r="I5750" t="str">
            <v>ENTREGADO</v>
          </cell>
          <cell r="J5750">
            <v>44935</v>
          </cell>
          <cell r="K5750" t="str">
            <v>UNIDAD EDUCATIVA PARTICULAR LETORT - PRIMARIA</v>
          </cell>
          <cell r="L5750" t="str">
            <v>LOS ALAMOS E13-20, DE LOS GUAYACANES, PICHINCHA, QUITO, ECUADOR./JOSE LUIS HIDALGO/593995004186/KAREN YEPEZ/593997687592/7:15AM-15:00PM//</v>
          </cell>
          <cell r="M5750" t="str">
            <v>#N/A</v>
          </cell>
          <cell r="N5750" t="str">
            <v>99-952-3557</v>
          </cell>
          <cell r="O5750" t="str">
            <v>99-952-3557</v>
          </cell>
          <cell r="P5750" t="str">
            <v>170301</v>
          </cell>
          <cell r="Q5750" t="str">
            <v>QUITO</v>
          </cell>
          <cell r="R5750" t="str">
            <v>PICHINCHA</v>
          </cell>
          <cell r="S5750" t="str">
            <v>QUITO</v>
          </cell>
          <cell r="T5750" t="str">
            <v>FLEXTRANS UIO</v>
          </cell>
          <cell r="U5750" t="str">
            <v>FLEXNETUIO_LOCAL</v>
          </cell>
          <cell r="V5750">
            <v>1</v>
          </cell>
          <cell r="W5750">
            <v>1</v>
          </cell>
          <cell r="X5750" t="str">
            <v>FLEXNET</v>
          </cell>
          <cell r="Y5750" t="str">
            <v>FLEX NET CALLE 28 DE JUNIO S/N Y GARCIA MORENO ENTRADA LLANO GRANDE</v>
          </cell>
        </row>
        <row r="5751">
          <cell r="A5751" t="str">
            <v>564486</v>
          </cell>
          <cell r="B5751">
            <v>491872</v>
          </cell>
          <cell r="C5751" t="str">
            <v>564486</v>
          </cell>
          <cell r="D5751" t="str">
            <v>DPW</v>
          </cell>
          <cell r="E5751" t="str">
            <v>DESPACHO</v>
          </cell>
          <cell r="F5751" t="str">
            <v>NORMAL</v>
          </cell>
          <cell r="G5751" t="str">
            <v>FT78241</v>
          </cell>
          <cell r="H5751">
            <v>44932</v>
          </cell>
          <cell r="I5751" t="str">
            <v>ENTREGADO</v>
          </cell>
          <cell r="J5751">
            <v>44935</v>
          </cell>
          <cell r="K5751" t="str">
            <v>UNIDAD EDUCATIVA PARTICULAR LETORT - PRIMARIA</v>
          </cell>
          <cell r="L5751" t="str">
            <v>LOS ALAMOS E13-20, DE LOS GUAYACANES, PICHINCHA, QUITO, ECUADOR./JOSE LUIS HIDALGO/593995004186/KAREN YEPEZ/593997687592/7:15AM-15:00PM//</v>
          </cell>
          <cell r="M5751" t="str">
            <v>#N/A</v>
          </cell>
          <cell r="N5751" t="str">
            <v>99-952-3557</v>
          </cell>
          <cell r="O5751" t="str">
            <v>99-952-3557</v>
          </cell>
          <cell r="P5751" t="str">
            <v>170301</v>
          </cell>
          <cell r="Q5751" t="str">
            <v>QUITO</v>
          </cell>
          <cell r="R5751" t="str">
            <v>PICHINCHA</v>
          </cell>
          <cell r="S5751" t="str">
            <v>QUITO</v>
          </cell>
          <cell r="T5751" t="str">
            <v>FLEXTRANS UIO</v>
          </cell>
          <cell r="U5751" t="str">
            <v>FLEXNETUIO_LOCAL</v>
          </cell>
          <cell r="V5751">
            <v>1</v>
          </cell>
          <cell r="W5751">
            <v>1</v>
          </cell>
          <cell r="X5751" t="str">
            <v>FLEXNET</v>
          </cell>
          <cell r="Y5751" t="str">
            <v>FLEX NET CALLE 28 DE JUNIO S/N Y GARCIA MORENO ENTRADA LLANO GRANDE</v>
          </cell>
        </row>
        <row r="5752">
          <cell r="A5752" t="str">
            <v>2481712_1</v>
          </cell>
          <cell r="B5752">
            <v>491844</v>
          </cell>
          <cell r="C5752" t="str">
            <v>2481712_1</v>
          </cell>
          <cell r="D5752" t="str">
            <v>MDELIVERY</v>
          </cell>
          <cell r="E5752" t="str">
            <v>DESPACHO</v>
          </cell>
          <cell r="F5752" t="str">
            <v>NORMAL</v>
          </cell>
          <cell r="G5752" t="str">
            <v>031080024817121</v>
          </cell>
          <cell r="H5752">
            <v>44932</v>
          </cell>
          <cell r="I5752" t="str">
            <v>ENTREGADO</v>
          </cell>
          <cell r="J5752">
            <v>44935</v>
          </cell>
          <cell r="K5752" t="str">
            <v>ROJAS MUNOZ LUIS ALFREDO O FANNY COLOMA_TREMA S A S</v>
          </cell>
          <cell r="L5752" t="str">
            <v>Urb Brisas de Santay Mz I Solar 19 y 20</v>
          </cell>
          <cell r="M5752" t="str">
            <v>0993377518001</v>
          </cell>
          <cell r="N5752" t="str">
            <v>0993841813</v>
          </cell>
          <cell r="O5752" t="str">
            <v/>
          </cell>
          <cell r="P5752" t="str">
            <v>DURAN</v>
          </cell>
          <cell r="Q5752" t="str">
            <v>DURAN</v>
          </cell>
          <cell r="R5752" t="str">
            <v>GUAYAS</v>
          </cell>
          <cell r="T5752" t="str">
            <v>TRAMACO</v>
          </cell>
          <cell r="U5752" t="str">
            <v>FLEXNETUIO_GYE</v>
          </cell>
          <cell r="V5752">
            <v>1</v>
          </cell>
          <cell r="W5752">
            <v>1</v>
          </cell>
          <cell r="X5752" t="str">
            <v>FLEXNET ECUADOR - MDELIVERY</v>
          </cell>
          <cell r="Y5752" t="str">
            <v>CALLE 28 DE JUNIO S/N Y GARCIA MORENO ENTRADA LLANO GRANDE</v>
          </cell>
        </row>
        <row r="5753">
          <cell r="A5753" t="str">
            <v>2481713</v>
          </cell>
          <cell r="B5753">
            <v>491845</v>
          </cell>
          <cell r="C5753" t="str">
            <v>2481713</v>
          </cell>
          <cell r="D5753" t="str">
            <v>MDELIVERY</v>
          </cell>
          <cell r="E5753" t="str">
            <v>DESPACHO</v>
          </cell>
          <cell r="F5753" t="str">
            <v>DERIVADO PICK UP</v>
          </cell>
          <cell r="G5753" t="str">
            <v>031080002481713</v>
          </cell>
          <cell r="H5753">
            <v>44932</v>
          </cell>
          <cell r="I5753" t="str">
            <v>ENTREGADO</v>
          </cell>
          <cell r="J5753">
            <v>44937</v>
          </cell>
          <cell r="K5753" t="str">
            <v xml:space="preserve">MONTEROS PAZMINO FAUSTO HIPOLITO O DANIEL JARAMILLO_MONTEROSASLIMITADA C L </v>
          </cell>
          <cell r="L5753" t="str">
            <v>AGENCIA TRAMACO CAYAMBE VARGAS OE2 36 Y MORALES</v>
          </cell>
          <cell r="M5753" t="str">
            <v>1793129595001</v>
          </cell>
          <cell r="N5753" t="str">
            <v>0984489973</v>
          </cell>
          <cell r="O5753" t="str">
            <v/>
          </cell>
          <cell r="P5753" t="str">
            <v>CAYAMBE</v>
          </cell>
          <cell r="Q5753" t="str">
            <v>CAYAMBE</v>
          </cell>
          <cell r="R5753" t="str">
            <v>PICHINCHA</v>
          </cell>
          <cell r="T5753" t="str">
            <v>TRAMACO</v>
          </cell>
          <cell r="U5753" t="str">
            <v>FLEXNETUIO_PROVINCIA</v>
          </cell>
          <cell r="V5753">
            <v>1</v>
          </cell>
          <cell r="W5753">
            <v>1</v>
          </cell>
          <cell r="X5753" t="str">
            <v>FLEXNET ECUADOR - MDELIVERY</v>
          </cell>
          <cell r="Y5753" t="str">
            <v>CALLE 28 DE JUNIO S/N Y GARCIA MORENO ENTRADA LLANO GRANDE</v>
          </cell>
        </row>
        <row r="5754">
          <cell r="A5754" t="str">
            <v>2481714</v>
          </cell>
          <cell r="B5754">
            <v>491846</v>
          </cell>
          <cell r="C5754" t="str">
            <v>2481714</v>
          </cell>
          <cell r="D5754" t="str">
            <v>MDELIVERY</v>
          </cell>
          <cell r="E5754" t="str">
            <v>DESPACHO</v>
          </cell>
          <cell r="F5754" t="str">
            <v>NORMAL</v>
          </cell>
          <cell r="G5754" t="str">
            <v>031080002481714</v>
          </cell>
          <cell r="H5754">
            <v>44932</v>
          </cell>
          <cell r="I5754" t="str">
            <v>ENTREGADO</v>
          </cell>
          <cell r="J5754">
            <v>44935</v>
          </cell>
          <cell r="K5754" t="str">
            <v>NIXON POTOSI VALDIVIESO O NANCY ENRIQUEZ_COMITE DE EMPRESA DE LOS TRABAJADORES DE UNACEM ECUADOR</v>
          </cell>
          <cell r="L5754" t="str">
            <v xml:space="preserve"> JORDAN QUIROGA Y PANAMERICANA NORTE OTAVALO OTAVALO IMBABURA COMPLEJO DE UNACEM </v>
          </cell>
          <cell r="M5754" t="str">
            <v>1091700081001</v>
          </cell>
          <cell r="N5754" t="str">
            <v>00994122022</v>
          </cell>
          <cell r="O5754" t="str">
            <v/>
          </cell>
          <cell r="P5754" t="str">
            <v>OTAVALO</v>
          </cell>
          <cell r="Q5754" t="str">
            <v>OTAVALO</v>
          </cell>
          <cell r="R5754" t="str">
            <v>IMBABURA</v>
          </cell>
          <cell r="T5754" t="str">
            <v>TRAMACO</v>
          </cell>
          <cell r="U5754" t="str">
            <v>FLEXNETUIO_PROVINCIA</v>
          </cell>
          <cell r="V5754">
            <v>1</v>
          </cell>
          <cell r="W5754">
            <v>1</v>
          </cell>
          <cell r="X5754" t="str">
            <v>FLEXNET ECUADOR - MDELIVERY</v>
          </cell>
          <cell r="Y5754" t="str">
            <v>CALLE 28 DE JUNIO S/N Y GARCIA MORENO ENTRADA LLANO GRANDE</v>
          </cell>
        </row>
        <row r="5755">
          <cell r="A5755" t="str">
            <v>2481717</v>
          </cell>
          <cell r="B5755">
            <v>491847</v>
          </cell>
          <cell r="C5755" t="str">
            <v>2481717</v>
          </cell>
          <cell r="D5755" t="str">
            <v>MDELIVERY</v>
          </cell>
          <cell r="E5755" t="str">
            <v>DESPACHO</v>
          </cell>
          <cell r="F5755" t="str">
            <v>NORMAL</v>
          </cell>
          <cell r="G5755" t="str">
            <v>FT78213</v>
          </cell>
          <cell r="H5755">
            <v>44932</v>
          </cell>
          <cell r="I5755" t="str">
            <v>ENTREGADO</v>
          </cell>
          <cell r="J5755">
            <v>44935</v>
          </cell>
          <cell r="K5755" t="str">
            <v xml:space="preserve">Solis Pluas Yordy Bryan O CLAUDIA ZAMBRANO_COMPUMEDIA S A </v>
          </cell>
          <cell r="L5755" t="str">
            <v>VILLA CLUB ETAPA GALAXIA MZ 1 VL 16</v>
          </cell>
          <cell r="M5755" t="str">
            <v>0991425349001</v>
          </cell>
          <cell r="N5755" t="str">
            <v>0958924590</v>
          </cell>
          <cell r="O5755" t="str">
            <v/>
          </cell>
          <cell r="P5755" t="str">
            <v>GUAYAQUIL</v>
          </cell>
          <cell r="Q5755" t="str">
            <v>GUAYAQUIL</v>
          </cell>
          <cell r="R5755" t="str">
            <v>GUAYAS</v>
          </cell>
          <cell r="T5755" t="str">
            <v>ITSACOURIER</v>
          </cell>
          <cell r="U5755" t="str">
            <v>FLEXNETUIO_GYE</v>
          </cell>
          <cell r="V5755">
            <v>1</v>
          </cell>
          <cell r="W5755">
            <v>1</v>
          </cell>
          <cell r="X5755" t="str">
            <v>FLEXNET ECUADOR - MDELIVERY</v>
          </cell>
          <cell r="Y5755" t="str">
            <v>CALLE 28 DE JUNIO S/N Y GARCIA MORENO ENTRADA LLANO GRANDE</v>
          </cell>
        </row>
        <row r="5756">
          <cell r="A5756" t="str">
            <v>2481718</v>
          </cell>
          <cell r="B5756">
            <v>491848</v>
          </cell>
          <cell r="C5756" t="str">
            <v>2481718</v>
          </cell>
          <cell r="D5756" t="str">
            <v>MDELIVERY</v>
          </cell>
          <cell r="E5756" t="str">
            <v>DESPACHO</v>
          </cell>
          <cell r="F5756" t="str">
            <v>NORMAL</v>
          </cell>
          <cell r="G5756" t="str">
            <v>FT78214</v>
          </cell>
          <cell r="H5756">
            <v>44932</v>
          </cell>
          <cell r="I5756" t="str">
            <v>ENTREGADO</v>
          </cell>
          <cell r="J5756">
            <v>44935</v>
          </cell>
          <cell r="K5756" t="str">
            <v xml:space="preserve">REYES JAIME ERNESTO BOLIVAR O MARISEL MALDONADO_NUSMERFAS S A </v>
          </cell>
          <cell r="L5756" t="str">
            <v>SAUCES 1 MZ F 36 SOLAR 24 FRENTE A MULTIJAIROS</v>
          </cell>
          <cell r="M5756" t="str">
            <v>0992764430001</v>
          </cell>
          <cell r="N5756" t="str">
            <v>0993568377</v>
          </cell>
          <cell r="O5756" t="str">
            <v/>
          </cell>
          <cell r="P5756" t="str">
            <v>GUAYAQUIL</v>
          </cell>
          <cell r="Q5756" t="str">
            <v>GUAYAQUIL</v>
          </cell>
          <cell r="R5756" t="str">
            <v>GUAYAS</v>
          </cell>
          <cell r="T5756" t="str">
            <v>ITSACOURIER</v>
          </cell>
          <cell r="U5756" t="str">
            <v>FLEXNETUIO_GYE</v>
          </cell>
          <cell r="V5756">
            <v>1</v>
          </cell>
          <cell r="W5756">
            <v>1</v>
          </cell>
          <cell r="X5756" t="str">
            <v>FLEXNET ECUADOR - MDELIVERY</v>
          </cell>
          <cell r="Y5756" t="str">
            <v>CALLE 28 DE JUNIO S/N Y GARCIA MORENO ENTRADA LLANO GRANDE</v>
          </cell>
        </row>
        <row r="5757">
          <cell r="A5757" t="str">
            <v>2481720</v>
          </cell>
          <cell r="B5757">
            <v>491849</v>
          </cell>
          <cell r="C5757" t="str">
            <v>2481720</v>
          </cell>
          <cell r="D5757" t="str">
            <v>MDELIVERY</v>
          </cell>
          <cell r="E5757" t="str">
            <v>DESPACHO</v>
          </cell>
          <cell r="F5757" t="str">
            <v>NORMAL</v>
          </cell>
          <cell r="G5757" t="str">
            <v>FT78212</v>
          </cell>
          <cell r="H5757">
            <v>44932</v>
          </cell>
          <cell r="I5757" t="str">
            <v>ENTREGADO</v>
          </cell>
          <cell r="J5757">
            <v>44938</v>
          </cell>
          <cell r="K5757" t="str">
            <v>ESTEBAN ROBERTO BAQUE RODRIGUEZ_ESTEBAN ROBERTO BAQUE RODRIGUEZ</v>
          </cell>
          <cell r="L5757" t="str">
            <v>CAVS SAN MARINO SE NOTIFICO POR CORREO</v>
          </cell>
          <cell r="M5757" t="str">
            <v>0922112537001</v>
          </cell>
          <cell r="N5757" t="str">
            <v>0996337896/0968259156</v>
          </cell>
          <cell r="P5757" t="str">
            <v>GUAYAQUIL</v>
          </cell>
          <cell r="Q5757" t="str">
            <v>GUAYAQUIL</v>
          </cell>
          <cell r="R5757" t="str">
            <v>GUAYAS</v>
          </cell>
          <cell r="T5757" t="str">
            <v>ITSACOURIER</v>
          </cell>
          <cell r="U5757" t="str">
            <v>FLEXNETUIO_GYE</v>
          </cell>
          <cell r="V5757">
            <v>1</v>
          </cell>
          <cell r="W5757">
            <v>1</v>
          </cell>
          <cell r="X5757" t="str">
            <v>FLEXNET ECUADOR - MDELIVERY</v>
          </cell>
          <cell r="Y5757" t="str">
            <v>CALLE 28 DE JUNIO S/N Y GARCIA MORENO ENTRADA LLANO GRANDE</v>
          </cell>
        </row>
        <row r="5758">
          <cell r="A5758" t="str">
            <v>2481721</v>
          </cell>
          <cell r="B5758">
            <v>491850</v>
          </cell>
          <cell r="C5758" t="str">
            <v>2481721</v>
          </cell>
          <cell r="D5758" t="str">
            <v>MDELIVERY</v>
          </cell>
          <cell r="E5758" t="str">
            <v>DESPACHO</v>
          </cell>
          <cell r="F5758" t="str">
            <v>NORMAL</v>
          </cell>
          <cell r="G5758" t="str">
            <v>FT78207</v>
          </cell>
          <cell r="H5758">
            <v>44932</v>
          </cell>
          <cell r="I5758" t="str">
            <v>ENTREGADO</v>
          </cell>
          <cell r="J5758">
            <v>44935</v>
          </cell>
          <cell r="K5758" t="str">
            <v xml:space="preserve">CHAVEZ LAVAYEN CARLOS LUIS_SECURDELTA SEGURIDAD Y MONITOREOS A S </v>
          </cell>
          <cell r="L5758" t="str">
            <v>Av 10 de Agosto 1825 y Esmeraldas AL LADO DE BATERIAS RENDON</v>
          </cell>
          <cell r="M5758" t="str">
            <v>0993376780001</v>
          </cell>
          <cell r="N5758" t="str">
            <v>0963634591</v>
          </cell>
          <cell r="O5758" t="str">
            <v/>
          </cell>
          <cell r="P5758" t="str">
            <v>GUAYAQUIL</v>
          </cell>
          <cell r="Q5758" t="str">
            <v>GUAYAQUIL</v>
          </cell>
          <cell r="R5758" t="str">
            <v>GUAYAS</v>
          </cell>
          <cell r="T5758" t="str">
            <v>ITSACOURIER</v>
          </cell>
          <cell r="U5758" t="str">
            <v>FLEXNETUIO_GYE</v>
          </cell>
          <cell r="V5758">
            <v>1</v>
          </cell>
          <cell r="W5758">
            <v>1</v>
          </cell>
          <cell r="X5758" t="str">
            <v>FLEXNET ECUADOR - MDELIVERY</v>
          </cell>
          <cell r="Y5758" t="str">
            <v>CALLE 28 DE JUNIO S/N Y GARCIA MORENO ENTRADA LLANO GRANDE</v>
          </cell>
        </row>
        <row r="5759">
          <cell r="A5759" t="str">
            <v>2481722</v>
          </cell>
          <cell r="B5759">
            <v>491851</v>
          </cell>
          <cell r="C5759" t="str">
            <v>2481722</v>
          </cell>
          <cell r="D5759" t="str">
            <v>MDELIVERY</v>
          </cell>
          <cell r="E5759" t="str">
            <v>DESPACHO</v>
          </cell>
          <cell r="F5759" t="str">
            <v>NORMAL</v>
          </cell>
          <cell r="G5759" t="str">
            <v>FT78211</v>
          </cell>
          <cell r="H5759">
            <v>44932</v>
          </cell>
          <cell r="I5759" t="str">
            <v>ENTREGADO</v>
          </cell>
          <cell r="J5759">
            <v>44935</v>
          </cell>
          <cell r="K5759" t="str">
            <v xml:space="preserve">CHAVEZ LAVAYEN CARLOS LUIS_ SECURDELTA SEGURIDAD Y MONITOREO S A S </v>
          </cell>
          <cell r="L5759" t="str">
            <v>Av 10 de Agosto 1825 y Esmeraldas AL LADO DE BATERIAS RENDON</v>
          </cell>
          <cell r="M5759" t="str">
            <v>0993376780001</v>
          </cell>
          <cell r="N5759" t="str">
            <v>0963634591</v>
          </cell>
          <cell r="O5759" t="str">
            <v/>
          </cell>
          <cell r="P5759" t="str">
            <v>GUAYAQUIL</v>
          </cell>
          <cell r="Q5759" t="str">
            <v>GUAYAQUIL</v>
          </cell>
          <cell r="R5759" t="str">
            <v>GUAYAS</v>
          </cell>
          <cell r="T5759" t="str">
            <v>ITSACOURIER</v>
          </cell>
          <cell r="U5759" t="str">
            <v>FLEXNETUIO_GYE</v>
          </cell>
          <cell r="V5759">
            <v>1</v>
          </cell>
          <cell r="W5759">
            <v>1</v>
          </cell>
          <cell r="X5759" t="str">
            <v>FLEXNET ECUADOR - MDELIVERY</v>
          </cell>
          <cell r="Y5759" t="str">
            <v>CALLE 28 DE JUNIO S/N Y GARCIA MORENO ENTRADA LLANO GRANDE</v>
          </cell>
        </row>
        <row r="5760">
          <cell r="A5760" t="str">
            <v>2481725</v>
          </cell>
          <cell r="B5760">
            <v>491852</v>
          </cell>
          <cell r="C5760" t="str">
            <v>2481725</v>
          </cell>
          <cell r="D5760" t="str">
            <v>MDELIVERY</v>
          </cell>
          <cell r="E5760" t="str">
            <v>DESPACHO</v>
          </cell>
          <cell r="F5760" t="str">
            <v>NORMAL</v>
          </cell>
          <cell r="G5760" t="str">
            <v>031080002481725</v>
          </cell>
          <cell r="H5760">
            <v>44932</v>
          </cell>
          <cell r="I5760" t="str">
            <v>ENTREGADO</v>
          </cell>
          <cell r="J5760">
            <v>44936</v>
          </cell>
          <cell r="K5760" t="str">
            <v>KARLA XIMENA VALENCIA LARA_KARLA XIMENA VALENCIA LARA</v>
          </cell>
          <cell r="L5760" t="str">
            <v>Barrio Jocay J1 entre J12 Frente a la barberia Welintao casa color blanco con columnas rojas y grandes</v>
          </cell>
          <cell r="M5760" t="str">
            <v>1316457702001</v>
          </cell>
          <cell r="N5760" t="str">
            <v>0958765414/0998003333</v>
          </cell>
          <cell r="O5760" t="str">
            <v/>
          </cell>
          <cell r="P5760" t="str">
            <v>MANTA</v>
          </cell>
          <cell r="Q5760" t="str">
            <v>MANTA</v>
          </cell>
          <cell r="R5760" t="str">
            <v>MANABI</v>
          </cell>
          <cell r="T5760" t="str">
            <v>TRAMACO</v>
          </cell>
          <cell r="U5760" t="str">
            <v>FLEXNETUIO_PROVINCIA</v>
          </cell>
          <cell r="V5760">
            <v>1</v>
          </cell>
          <cell r="W5760">
            <v>1</v>
          </cell>
          <cell r="X5760" t="str">
            <v>FLEXNET ECUADOR - MDELIVERY</v>
          </cell>
          <cell r="Y5760" t="str">
            <v>CALLE 28 DE JUNIO S/N Y GARCIA MORENO ENTRADA LLANO GRANDE</v>
          </cell>
        </row>
        <row r="5761">
          <cell r="A5761" t="str">
            <v>2481727</v>
          </cell>
          <cell r="B5761">
            <v>491853</v>
          </cell>
          <cell r="C5761" t="str">
            <v>2481727</v>
          </cell>
          <cell r="D5761" t="str">
            <v>MDELIVERY</v>
          </cell>
          <cell r="E5761" t="str">
            <v>DESPACHO</v>
          </cell>
          <cell r="F5761" t="str">
            <v>NORMAL</v>
          </cell>
          <cell r="G5761" t="str">
            <v>FT78209</v>
          </cell>
          <cell r="H5761">
            <v>44932</v>
          </cell>
          <cell r="I5761" t="str">
            <v>ENTREGADO</v>
          </cell>
          <cell r="J5761">
            <v>44935</v>
          </cell>
          <cell r="K5761" t="str">
            <v>PAUL EMILIO SOTOMAYOR SOLIS_PAUL EMILIO SOTOMAYOR SOLIS</v>
          </cell>
          <cell r="L5761" t="str">
            <v>CALLE CUENCA 1411 ENTRE AV QUITO Y PEDRO MONCAYO LOCAL IMPRENTA</v>
          </cell>
          <cell r="M5761" t="str">
            <v>0923592323001</v>
          </cell>
          <cell r="N5761" t="str">
            <v>0990136337</v>
          </cell>
          <cell r="O5761" t="str">
            <v/>
          </cell>
          <cell r="P5761" t="str">
            <v>GUAYAQUIL</v>
          </cell>
          <cell r="Q5761" t="str">
            <v>GUAYAQUIL</v>
          </cell>
          <cell r="R5761" t="str">
            <v>GUAYAS</v>
          </cell>
          <cell r="T5761" t="str">
            <v>ITSACOURIER</v>
          </cell>
          <cell r="U5761" t="str">
            <v>FLEXNETUIO_GYE</v>
          </cell>
          <cell r="V5761">
            <v>1</v>
          </cell>
          <cell r="W5761">
            <v>1</v>
          </cell>
          <cell r="X5761" t="str">
            <v>FLEXNET ECUADOR - MDELIVERY</v>
          </cell>
          <cell r="Y5761" t="str">
            <v>CALLE 28 DE JUNIO S/N Y GARCIA MORENO ENTRADA LLANO GRANDE</v>
          </cell>
        </row>
        <row r="5762">
          <cell r="A5762" t="str">
            <v>2481728</v>
          </cell>
          <cell r="B5762">
            <v>491854</v>
          </cell>
          <cell r="C5762" t="str">
            <v>2481728</v>
          </cell>
          <cell r="D5762" t="str">
            <v>MDELIVERY</v>
          </cell>
          <cell r="E5762" t="str">
            <v>DESPACHO</v>
          </cell>
          <cell r="F5762" t="str">
            <v>NORMAL</v>
          </cell>
          <cell r="G5762" t="str">
            <v>031080002481728</v>
          </cell>
          <cell r="H5762">
            <v>44932</v>
          </cell>
          <cell r="I5762" t="str">
            <v>ENTREGADO</v>
          </cell>
          <cell r="J5762">
            <v>44935</v>
          </cell>
          <cell r="K5762" t="str">
            <v>GIL ALBERTO OLMEDO ZAMBRANO O NELLY BARRE DIAZ_GIL ALBERTO OLMEDO ZAMBRANO</v>
          </cell>
          <cell r="L5762" t="str">
            <v xml:space="preserve"> COOP GRAN COLOMBIA CALLE PRINCIPAL CASA DE 3 PISOS COLOR ROJA CON PORTON Y VENTANAS BLANCAS REFERENCIA A UNA CUADRA DEL UPC DE LA CHE GUEVARA TELEFONOS DE CONTACTO 0981905600 NELLY BARRE DIAZ </v>
          </cell>
          <cell r="M5762" t="str">
            <v>0801061615001</v>
          </cell>
          <cell r="N5762" t="str">
            <v>0984153181</v>
          </cell>
          <cell r="O5762" t="str">
            <v/>
          </cell>
          <cell r="P5762" t="str">
            <v>SANTO DOMINGO</v>
          </cell>
          <cell r="Q5762" t="str">
            <v>SANTO DOMINGO</v>
          </cell>
          <cell r="R5762" t="str">
            <v>SANTO DOMINGO DE LOS TSACHILAS</v>
          </cell>
          <cell r="T5762" t="str">
            <v>TRAMACO</v>
          </cell>
          <cell r="U5762" t="str">
            <v>FLEXNETUIO_PROVINCIA</v>
          </cell>
          <cell r="V5762">
            <v>1</v>
          </cell>
          <cell r="W5762">
            <v>1</v>
          </cell>
          <cell r="X5762" t="str">
            <v>FLEXNET ECUADOR - MDELIVERY</v>
          </cell>
          <cell r="Y5762" t="str">
            <v>CALLE 28 DE JUNIO S/N Y GARCIA MORENO ENTRADA LLANO GRANDE</v>
          </cell>
        </row>
        <row r="5763">
          <cell r="A5763" t="str">
            <v>2481737_1</v>
          </cell>
          <cell r="B5763">
            <v>491855</v>
          </cell>
          <cell r="C5763" t="str">
            <v>2481737_1</v>
          </cell>
          <cell r="D5763" t="str">
            <v>MDELIVERY</v>
          </cell>
          <cell r="E5763" t="str">
            <v>DESPACHO</v>
          </cell>
          <cell r="F5763" t="str">
            <v>NORMAL</v>
          </cell>
          <cell r="G5763" t="str">
            <v>FT78166</v>
          </cell>
          <cell r="H5763">
            <v>44932</v>
          </cell>
          <cell r="I5763" t="str">
            <v>ENTREGADO</v>
          </cell>
          <cell r="J5763">
            <v>44935</v>
          </cell>
          <cell r="K5763" t="str">
            <v xml:space="preserve">Andrea Rodriguez_GOLDERIE TRADING CIA LTDA </v>
          </cell>
          <cell r="L5763" t="str">
            <v xml:space="preserve"> PICHINCHA QUITO Mitad del mundo via a calacali septima transversal entre cipreses y eucaliptos </v>
          </cell>
          <cell r="M5763" t="str">
            <v>1791414667001</v>
          </cell>
          <cell r="N5763" t="str">
            <v>998333994</v>
          </cell>
          <cell r="O5763" t="str">
            <v/>
          </cell>
          <cell r="P5763" t="str">
            <v>QUITO</v>
          </cell>
          <cell r="Q5763" t="str">
            <v>QUITO</v>
          </cell>
          <cell r="R5763" t="str">
            <v>PICHINCHA</v>
          </cell>
          <cell r="T5763" t="str">
            <v>FLEXTRANS UIO</v>
          </cell>
          <cell r="U5763" t="str">
            <v>FLEXNETUIO_LOCAL</v>
          </cell>
          <cell r="V5763">
            <v>1</v>
          </cell>
          <cell r="W5763">
            <v>1</v>
          </cell>
          <cell r="X5763" t="str">
            <v>FLEXNET ECUADOR - MDELIVERY</v>
          </cell>
          <cell r="Y5763" t="str">
            <v>CALLE 28 DE JUNIO S/N Y GARCIA MORENO ENTRADA LLANO GRANDE</v>
          </cell>
        </row>
        <row r="5764">
          <cell r="A5764" t="str">
            <v>2481738</v>
          </cell>
          <cell r="B5764">
            <v>491856</v>
          </cell>
          <cell r="C5764" t="str">
            <v>2481738</v>
          </cell>
          <cell r="D5764" t="str">
            <v>MDELIVERY</v>
          </cell>
          <cell r="E5764" t="str">
            <v>DESPACHO</v>
          </cell>
          <cell r="F5764" t="str">
            <v>NORMAL</v>
          </cell>
          <cell r="G5764" t="str">
            <v>FT78153</v>
          </cell>
          <cell r="H5764">
            <v>44932</v>
          </cell>
          <cell r="I5764" t="str">
            <v>ENTREGADO</v>
          </cell>
          <cell r="J5764">
            <v>44935</v>
          </cell>
          <cell r="K5764" t="str">
            <v>LUIS ESTALIN EDISON GUALOTO GUACHAMIN_LUIS ESTALIN EDISON GUALOTO GUACHAMIN</v>
          </cell>
          <cell r="L5764" t="str">
            <v>PARROQUIA LLANO CHICO CALLE SOFIA GONZALEZ OE 1 27 195 DEP 2 Y CALLE 17 DE SEPTIEMBRE S N CASA DE TRES PISOS CON LOCAL DE ZAPATERIA FRENTE A LA CARNICERIA SANDOVAL</v>
          </cell>
          <cell r="M5764" t="str">
            <v>1709847956001</v>
          </cell>
          <cell r="N5764" t="str">
            <v>0984702163/0984789427</v>
          </cell>
          <cell r="O5764" t="str">
            <v/>
          </cell>
          <cell r="P5764" t="str">
            <v>QUITO</v>
          </cell>
          <cell r="Q5764" t="str">
            <v>QUITO</v>
          </cell>
          <cell r="R5764" t="str">
            <v>PICHINCHA</v>
          </cell>
          <cell r="T5764" t="str">
            <v>FLEXTRANS UIO</v>
          </cell>
          <cell r="U5764" t="str">
            <v>FLEXNETUIO_LOCAL</v>
          </cell>
          <cell r="V5764">
            <v>1</v>
          </cell>
          <cell r="W5764">
            <v>1</v>
          </cell>
          <cell r="X5764" t="str">
            <v>FLEXNET ECUADOR - MDELIVERY</v>
          </cell>
          <cell r="Y5764" t="str">
            <v>CALLE 28 DE JUNIO S/N Y GARCIA MORENO ENTRADA LLANO GRANDE</v>
          </cell>
        </row>
        <row r="5765">
          <cell r="A5765" t="str">
            <v>2481739</v>
          </cell>
          <cell r="B5765">
            <v>491857</v>
          </cell>
          <cell r="C5765" t="str">
            <v>2481739</v>
          </cell>
          <cell r="D5765" t="str">
            <v>MDELIVERY</v>
          </cell>
          <cell r="E5765" t="str">
            <v>DESPACHO</v>
          </cell>
          <cell r="F5765" t="str">
            <v>NORMAL</v>
          </cell>
          <cell r="G5765" t="str">
            <v>031080002481739</v>
          </cell>
          <cell r="H5765">
            <v>44932</v>
          </cell>
          <cell r="I5765" t="str">
            <v>ENTREGADO</v>
          </cell>
          <cell r="J5765">
            <v>44937</v>
          </cell>
          <cell r="K5765" t="str">
            <v>PAEZ CALVOPINA KLEBER PAUL_PAEZ CALVOPINA KLEBER PAUL</v>
          </cell>
          <cell r="L5765" t="str">
            <v>COTOPAXI PUJILI BR ROSITA PAREDES ENTRE NAVAS Y RIVADENEIRA S N JUNTO A LA IGLESIA EVANGELICA CASA DE 1 PISO COLOR BLANCA CON PUERTA CORREDIZA NEGRA</v>
          </cell>
          <cell r="M5765" t="str">
            <v>1709847956001</v>
          </cell>
          <cell r="N5765" t="str">
            <v>0998535600/0979113519</v>
          </cell>
          <cell r="O5765" t="str">
            <v/>
          </cell>
          <cell r="P5765" t="str">
            <v>PUJILI</v>
          </cell>
          <cell r="Q5765" t="str">
            <v>PUJILI</v>
          </cell>
          <cell r="R5765" t="str">
            <v>COTOPAXI</v>
          </cell>
          <cell r="T5765" t="str">
            <v>TRAMACO</v>
          </cell>
          <cell r="U5765" t="str">
            <v>FLEXNETUIO_PROVINCIA</v>
          </cell>
          <cell r="V5765">
            <v>1</v>
          </cell>
          <cell r="W5765">
            <v>1</v>
          </cell>
          <cell r="X5765" t="str">
            <v>FLEXNET ECUADOR - MDELIVERY</v>
          </cell>
          <cell r="Y5765" t="str">
            <v>CALLE 28 DE JUNIO S/N Y GARCIA MORENO ENTRADA LLANO GRANDE</v>
          </cell>
        </row>
        <row r="5766">
          <cell r="A5766" t="str">
            <v>2481740</v>
          </cell>
          <cell r="B5766">
            <v>491858</v>
          </cell>
          <cell r="C5766" t="str">
            <v>2481740</v>
          </cell>
          <cell r="D5766" t="str">
            <v>MDELIVERY</v>
          </cell>
          <cell r="E5766" t="str">
            <v>DESPACHO</v>
          </cell>
          <cell r="F5766" t="str">
            <v>NORMAL</v>
          </cell>
          <cell r="G5766" t="str">
            <v>031080002481740</v>
          </cell>
          <cell r="H5766">
            <v>44932</v>
          </cell>
          <cell r="I5766" t="str">
            <v>ENTREGADO</v>
          </cell>
          <cell r="J5766">
            <v>44935</v>
          </cell>
          <cell r="K5766" t="str">
            <v>VINUEZA FRANCISCO HERNAN_VINUEZA FRANCISCO HERNAN</v>
          </cell>
          <cell r="L5766" t="str">
            <v xml:space="preserve">CANTON IBARRA PARROQUIA SAN ANTONIO DE IBARRA BARRIO CENTRAL CALLE ELOY LAFARO E 75 Y CALLE SUCRE CASA EQUINERA DE 2 PISOS COLOR AMARILLA CON BLANCO CON PORTON BLANCO A MEDIA CUADRA AL SUR DEL PARQUE </v>
          </cell>
          <cell r="M5766" t="str">
            <v>1703247799001</v>
          </cell>
          <cell r="N5766" t="str">
            <v>0996397718/032512350</v>
          </cell>
          <cell r="O5766" t="str">
            <v/>
          </cell>
          <cell r="P5766" t="str">
            <v>IBARRA</v>
          </cell>
          <cell r="Q5766" t="str">
            <v>IBARRA</v>
          </cell>
          <cell r="R5766" t="str">
            <v>IMBABURA</v>
          </cell>
          <cell r="T5766" t="str">
            <v>TRAMACO</v>
          </cell>
          <cell r="U5766" t="str">
            <v>FLEXNETUIO_PROVINCIA</v>
          </cell>
          <cell r="V5766">
            <v>1</v>
          </cell>
          <cell r="W5766">
            <v>1</v>
          </cell>
          <cell r="X5766" t="str">
            <v>FLEXNET ECUADOR - MDELIVERY</v>
          </cell>
          <cell r="Y5766" t="str">
            <v>CALLE 28 DE JUNIO S/N Y GARCIA MORENO ENTRADA LLANO GRANDE</v>
          </cell>
        </row>
        <row r="5767">
          <cell r="A5767" t="str">
            <v>2481747_1</v>
          </cell>
          <cell r="B5767">
            <v>491859</v>
          </cell>
          <cell r="C5767" t="str">
            <v>2481747_1</v>
          </cell>
          <cell r="D5767" t="str">
            <v>MDELIVERY</v>
          </cell>
          <cell r="E5767" t="str">
            <v>DESPACHO</v>
          </cell>
          <cell r="F5767" t="str">
            <v>NORMAL</v>
          </cell>
          <cell r="G5767" t="str">
            <v>IC4272</v>
          </cell>
          <cell r="H5767">
            <v>44932</v>
          </cell>
          <cell r="I5767" t="str">
            <v>ENTREGADO</v>
          </cell>
          <cell r="J5767">
            <v>44935</v>
          </cell>
          <cell r="K5767" t="str">
            <v xml:space="preserve">Jesenia Farez P_IMPERIALBC S A </v>
          </cell>
          <cell r="L5767" t="str">
            <v xml:space="preserve"> Octavio Chacon 3 09 y Segunda Transversal en Cerveceria Artesanal Latitud Cero Imperial BC S A Cuenca Azuay </v>
          </cell>
          <cell r="M5767" t="str">
            <v>0992749350001</v>
          </cell>
          <cell r="N5767" t="str">
            <v>981268685</v>
          </cell>
          <cell r="O5767" t="str">
            <v/>
          </cell>
          <cell r="P5767" t="str">
            <v>CUENCA</v>
          </cell>
          <cell r="Q5767" t="str">
            <v>CUENCA</v>
          </cell>
          <cell r="R5767" t="str">
            <v>AZUAY</v>
          </cell>
          <cell r="T5767" t="str">
            <v>ITSACOURIER</v>
          </cell>
          <cell r="U5767" t="str">
            <v>FLEXNETUIO_PROVINCIA</v>
          </cell>
          <cell r="V5767">
            <v>1</v>
          </cell>
          <cell r="W5767">
            <v>1</v>
          </cell>
          <cell r="X5767" t="str">
            <v>FLEXNET ECUADOR - MDELIVERY</v>
          </cell>
          <cell r="Y5767" t="str">
            <v>CALLE 28 DE JUNIO S/N Y GARCIA MORENO ENTRADA LLANO GRANDE</v>
          </cell>
        </row>
        <row r="5768">
          <cell r="A5768" t="str">
            <v>2481749</v>
          </cell>
          <cell r="B5768">
            <v>491860</v>
          </cell>
          <cell r="C5768" t="str">
            <v>2481749</v>
          </cell>
          <cell r="D5768" t="str">
            <v>MDELIVERY</v>
          </cell>
          <cell r="E5768" t="str">
            <v>DESPACHO</v>
          </cell>
          <cell r="F5768" t="str">
            <v>NORMAL</v>
          </cell>
          <cell r="G5768" t="str">
            <v>FT78155</v>
          </cell>
          <cell r="H5768">
            <v>44932</v>
          </cell>
          <cell r="I5768" t="str">
            <v>ENTREGADO</v>
          </cell>
          <cell r="J5768">
            <v>44936</v>
          </cell>
          <cell r="K5768" t="str">
            <v>Silvia Gavilanes_MOISES MISALE GAVILANES BANO</v>
          </cell>
          <cell r="L5768" t="str">
            <v>Rio Zamora oe10 81 y San Juan de Dios valle de los chillos sector playa chica</v>
          </cell>
          <cell r="M5768" t="str">
            <v>1701887232001</v>
          </cell>
          <cell r="N5768" t="str">
            <v>0984585185</v>
          </cell>
          <cell r="O5768" t="str">
            <v/>
          </cell>
          <cell r="P5768" t="str">
            <v>QUITO</v>
          </cell>
          <cell r="Q5768" t="str">
            <v>QUITO</v>
          </cell>
          <cell r="R5768" t="str">
            <v>PICHINCHA</v>
          </cell>
          <cell r="T5768" t="str">
            <v>FLEXTRANS UIO</v>
          </cell>
          <cell r="U5768" t="str">
            <v>FLEXNETUIO_LOCAL</v>
          </cell>
          <cell r="V5768">
            <v>1</v>
          </cell>
          <cell r="W5768">
            <v>1</v>
          </cell>
          <cell r="X5768" t="str">
            <v>FLEXNET ECUADOR - MDELIVERY</v>
          </cell>
          <cell r="Y5768" t="str">
            <v>CALLE 28 DE JUNIO S/N Y GARCIA MORENO ENTRADA LLANO GRANDE</v>
          </cell>
        </row>
        <row r="5769">
          <cell r="A5769" t="str">
            <v>2481750</v>
          </cell>
          <cell r="B5769">
            <v>491861</v>
          </cell>
          <cell r="C5769" t="str">
            <v>2481750</v>
          </cell>
          <cell r="D5769" t="str">
            <v>MDELIVERY</v>
          </cell>
          <cell r="E5769" t="str">
            <v>DESPACHO</v>
          </cell>
          <cell r="F5769" t="str">
            <v>NORMAL</v>
          </cell>
          <cell r="G5769" t="str">
            <v>031080002481750</v>
          </cell>
          <cell r="H5769">
            <v>44932</v>
          </cell>
          <cell r="I5769" t="str">
            <v>ENTREGADO</v>
          </cell>
          <cell r="J5769">
            <v>44935</v>
          </cell>
          <cell r="K5769" t="str">
            <v>Carlos Carrera Servio Bermeo y Carlos Cevallos_PORTRANS</v>
          </cell>
          <cell r="L5769" t="str">
            <v>Km 18 5 via Daule frente al campo chino bodegas Agunsa oficinas de Portrans norte</v>
          </cell>
          <cell r="M5769" t="str">
            <v>0991306625001</v>
          </cell>
          <cell r="N5769" t="str">
            <v>0998952822</v>
          </cell>
          <cell r="O5769" t="str">
            <v/>
          </cell>
          <cell r="P5769" t="str">
            <v>GUAYAQUIL</v>
          </cell>
          <cell r="Q5769" t="str">
            <v>GUAYAQUIL</v>
          </cell>
          <cell r="R5769" t="str">
            <v>GUAYAS</v>
          </cell>
          <cell r="T5769" t="str">
            <v>TRAMACO</v>
          </cell>
          <cell r="U5769" t="str">
            <v>FLEXNETUIO_GYE</v>
          </cell>
          <cell r="V5769">
            <v>1</v>
          </cell>
          <cell r="W5769">
            <v>1</v>
          </cell>
          <cell r="X5769" t="str">
            <v>FLEXNET ECUADOR - MDELIVERY</v>
          </cell>
          <cell r="Y5769" t="str">
            <v>CALLE 28 DE JUNIO S/N Y GARCIA MORENO ENTRADA LLANO GRANDE</v>
          </cell>
        </row>
        <row r="5770">
          <cell r="A5770" t="str">
            <v>2481751</v>
          </cell>
          <cell r="B5770">
            <v>491862</v>
          </cell>
          <cell r="C5770" t="str">
            <v>2481751</v>
          </cell>
          <cell r="D5770" t="str">
            <v>MDELIVERY</v>
          </cell>
          <cell r="E5770" t="str">
            <v>DESPACHO</v>
          </cell>
          <cell r="F5770" t="str">
            <v>NORMAL</v>
          </cell>
          <cell r="G5770" t="str">
            <v>FT78204</v>
          </cell>
          <cell r="H5770">
            <v>44932</v>
          </cell>
          <cell r="I5770" t="str">
            <v>ENTREGADO</v>
          </cell>
          <cell r="J5770">
            <v>44935</v>
          </cell>
          <cell r="K5770" t="str">
            <v xml:space="preserve">Jose Guaman_LATINA SEGUROS C A </v>
          </cell>
          <cell r="L5770" t="str">
            <v>Parque Empresarial Colon edif Corp 3 PB</v>
          </cell>
          <cell r="M5770" t="str">
            <v>0991311637001</v>
          </cell>
          <cell r="N5770" t="str">
            <v>09984536197</v>
          </cell>
          <cell r="O5770" t="str">
            <v/>
          </cell>
          <cell r="P5770" t="str">
            <v>GUAYAQUIL</v>
          </cell>
          <cell r="Q5770" t="str">
            <v>GUAYAQUIL</v>
          </cell>
          <cell r="R5770" t="str">
            <v>GUAYAS</v>
          </cell>
          <cell r="T5770" t="str">
            <v>ITSACOURIER</v>
          </cell>
          <cell r="U5770" t="str">
            <v>FLEXNETUIO_GYE</v>
          </cell>
          <cell r="V5770">
            <v>1</v>
          </cell>
          <cell r="W5770">
            <v>1</v>
          </cell>
          <cell r="X5770" t="str">
            <v>FLEXNET ECUADOR - MDELIVERY</v>
          </cell>
          <cell r="Y5770" t="str">
            <v>CALLE 28 DE JUNIO S/N Y GARCIA MORENO ENTRADA LLANO GRANDE</v>
          </cell>
        </row>
        <row r="5771">
          <cell r="A5771" t="str">
            <v>2481603</v>
          </cell>
          <cell r="B5771">
            <v>491808</v>
          </cell>
          <cell r="C5771" t="str">
            <v>2481603</v>
          </cell>
          <cell r="D5771" t="str">
            <v>MDELIVERY</v>
          </cell>
          <cell r="E5771" t="str">
            <v>DESPACHO</v>
          </cell>
          <cell r="F5771" t="str">
            <v>NORMAL</v>
          </cell>
          <cell r="G5771" t="str">
            <v>031080002481603</v>
          </cell>
          <cell r="H5771">
            <v>44932</v>
          </cell>
          <cell r="I5771" t="str">
            <v>ENTREGADO</v>
          </cell>
          <cell r="J5771">
            <v>44935</v>
          </cell>
          <cell r="K5771" t="str">
            <v>JONNATHAN VICENTE ULLAGUARI OCHOA_JONNATHAN VICENTE ULLAGUARI OCHOA</v>
          </cell>
          <cell r="L5771" t="str">
            <v>SANTA ROSA BARRIO SIMON BOLIVAR calle o</v>
          </cell>
          <cell r="M5771" t="str">
            <v>0705215481001</v>
          </cell>
          <cell r="N5771" t="str">
            <v>0961411024/0993654746</v>
          </cell>
          <cell r="O5771" t="str">
            <v/>
          </cell>
          <cell r="P5771" t="str">
            <v>SANTA ROSA</v>
          </cell>
          <cell r="Q5771" t="str">
            <v>SANTA ROSA</v>
          </cell>
          <cell r="R5771" t="str">
            <v>EL ORO</v>
          </cell>
          <cell r="T5771" t="str">
            <v>TRAMACO</v>
          </cell>
          <cell r="U5771" t="str">
            <v>FLEXNETUIO_PROVINCIA</v>
          </cell>
          <cell r="V5771">
            <v>1</v>
          </cell>
          <cell r="W5771">
            <v>1</v>
          </cell>
          <cell r="X5771" t="str">
            <v>FLEXNET ECUADOR - MDELIVERY</v>
          </cell>
          <cell r="Y5771" t="str">
            <v>CALLE 28 DE JUNIO S/N Y GARCIA MORENO ENTRADA LLANO GRANDE</v>
          </cell>
        </row>
        <row r="5772">
          <cell r="A5772" t="str">
            <v>2481605</v>
          </cell>
          <cell r="B5772">
            <v>491809</v>
          </cell>
          <cell r="C5772" t="str">
            <v>2481605</v>
          </cell>
          <cell r="D5772" t="str">
            <v>MDELIVERY</v>
          </cell>
          <cell r="E5772" t="str">
            <v>DESPACHO</v>
          </cell>
          <cell r="F5772" t="str">
            <v>NORMAL</v>
          </cell>
          <cell r="G5772" t="str">
            <v>FT78201</v>
          </cell>
          <cell r="H5772">
            <v>44932</v>
          </cell>
          <cell r="I5772" t="str">
            <v>ENTREGADO</v>
          </cell>
          <cell r="J5772">
            <v>44935</v>
          </cell>
          <cell r="K5772" t="str">
            <v xml:space="preserve">FELIX SANABRIA_TRANSPORTE DE CARGA PRIME TRANSCARPRIMEN S A </v>
          </cell>
          <cell r="L5772" t="str">
            <v xml:space="preserve">Guayas Guayaquil AV 25 DE JULIO Mz f1 solar 16 124 A CALLEJON B 124 A CALLEJON B DIAGONAL A COLEGIO DE LA CTE </v>
          </cell>
          <cell r="M5772" t="str">
            <v>0992846763001</v>
          </cell>
          <cell r="N5772" t="str">
            <v>0999580300</v>
          </cell>
          <cell r="O5772" t="str">
            <v/>
          </cell>
          <cell r="P5772" t="str">
            <v>GUAYAQUIL</v>
          </cell>
          <cell r="Q5772" t="str">
            <v>GUAYAQUIL</v>
          </cell>
          <cell r="R5772" t="str">
            <v>GUAYAS</v>
          </cell>
          <cell r="T5772" t="str">
            <v>ITSACOURIER</v>
          </cell>
          <cell r="U5772" t="str">
            <v>FLEXNETUIO_GYE</v>
          </cell>
          <cell r="V5772">
            <v>1</v>
          </cell>
          <cell r="W5772">
            <v>1</v>
          </cell>
          <cell r="X5772" t="str">
            <v>FLEXNET ECUADOR - MDELIVERY</v>
          </cell>
          <cell r="Y5772" t="str">
            <v>CALLE 28 DE JUNIO S/N Y GARCIA MORENO ENTRADA LLANO GRANDE</v>
          </cell>
        </row>
        <row r="5773">
          <cell r="A5773" t="str">
            <v>2481606</v>
          </cell>
          <cell r="B5773">
            <v>491810</v>
          </cell>
          <cell r="C5773" t="str">
            <v>2481606</v>
          </cell>
          <cell r="D5773" t="str">
            <v>MDELIVERY</v>
          </cell>
          <cell r="E5773" t="str">
            <v>DESPACHO</v>
          </cell>
          <cell r="F5773" t="str">
            <v>NORMAL</v>
          </cell>
          <cell r="G5773" t="str">
            <v>FT78202</v>
          </cell>
          <cell r="H5773">
            <v>44932</v>
          </cell>
          <cell r="I5773" t="str">
            <v>ENTREGADO</v>
          </cell>
          <cell r="J5773">
            <v>44936</v>
          </cell>
          <cell r="K5773" t="str">
            <v xml:space="preserve">JAZMIN UBILLA_SURCORPSA S A </v>
          </cell>
          <cell r="L5773" t="str">
            <v>CDLA ALBORADA 11AVA ETAPA MZ 13 SDOLAR 4</v>
          </cell>
          <cell r="M5773" t="str">
            <v>0992559551001</v>
          </cell>
          <cell r="N5773" t="str">
            <v>0984300153</v>
          </cell>
          <cell r="O5773" t="str">
            <v/>
          </cell>
          <cell r="P5773" t="str">
            <v>GUAYAQUIL</v>
          </cell>
          <cell r="Q5773" t="str">
            <v>GUAYAQUIL</v>
          </cell>
          <cell r="R5773" t="str">
            <v>GUAYAS</v>
          </cell>
          <cell r="T5773" t="str">
            <v>ITSACOURIER</v>
          </cell>
          <cell r="U5773" t="str">
            <v>FLEXNETUIO_GYE</v>
          </cell>
          <cell r="V5773">
            <v>1</v>
          </cell>
          <cell r="W5773">
            <v>1</v>
          </cell>
          <cell r="X5773" t="str">
            <v>FLEXNET ECUADOR - MDELIVERY</v>
          </cell>
          <cell r="Y5773" t="str">
            <v>CALLE 28 DE JUNIO S/N Y GARCIA MORENO ENTRADA LLANO GRANDE</v>
          </cell>
        </row>
        <row r="5774">
          <cell r="A5774" t="str">
            <v>2481613</v>
          </cell>
          <cell r="B5774">
            <v>491811</v>
          </cell>
          <cell r="C5774" t="str">
            <v>2481613</v>
          </cell>
          <cell r="D5774" t="str">
            <v>MDELIVERY</v>
          </cell>
          <cell r="E5774" t="str">
            <v>DESPACHO</v>
          </cell>
          <cell r="F5774" t="str">
            <v>NORMAL</v>
          </cell>
          <cell r="G5774" t="str">
            <v>FT78148</v>
          </cell>
          <cell r="H5774">
            <v>44932</v>
          </cell>
          <cell r="I5774" t="str">
            <v>ENTREGADO</v>
          </cell>
          <cell r="J5774">
            <v>44935</v>
          </cell>
          <cell r="K5774" t="str">
            <v xml:space="preserve">Sara Campos_PRODUCNORTE S A </v>
          </cell>
          <cell r="L5774" t="str">
            <v xml:space="preserve"> Av Interoceanica Km9 Centro ejecutiva Espacia Of 306 Cumbaya Quito Pichincha </v>
          </cell>
          <cell r="M5774" t="str">
            <v>1791297903001</v>
          </cell>
          <cell r="N5774" t="str">
            <v>0996634222</v>
          </cell>
          <cell r="O5774" t="str">
            <v/>
          </cell>
          <cell r="P5774" t="str">
            <v>QUITO</v>
          </cell>
          <cell r="Q5774" t="str">
            <v>QUITO</v>
          </cell>
          <cell r="R5774" t="str">
            <v>PICHINCHA</v>
          </cell>
          <cell r="T5774" t="str">
            <v>FLEXTRANS UIO</v>
          </cell>
          <cell r="U5774" t="str">
            <v>FLEXNETUIO_LOCAL</v>
          </cell>
          <cell r="V5774">
            <v>1</v>
          </cell>
          <cell r="W5774">
            <v>1</v>
          </cell>
          <cell r="X5774" t="str">
            <v>FLEXNET ECUADOR - MDELIVERY</v>
          </cell>
          <cell r="Y5774" t="str">
            <v>CALLE 28 DE JUNIO S/N Y GARCIA MORENO ENTRADA LLANO GRANDE</v>
          </cell>
        </row>
        <row r="5775">
          <cell r="A5775" t="str">
            <v>2481623</v>
          </cell>
          <cell r="B5775">
            <v>491812</v>
          </cell>
          <cell r="C5775" t="str">
            <v>2481623</v>
          </cell>
          <cell r="D5775" t="str">
            <v>MDELIVERY</v>
          </cell>
          <cell r="E5775" t="str">
            <v>DESPACHO</v>
          </cell>
          <cell r="F5775" t="str">
            <v>NORMAL</v>
          </cell>
          <cell r="G5775" t="str">
            <v>031080002481623</v>
          </cell>
          <cell r="H5775">
            <v>44932</v>
          </cell>
          <cell r="I5775" t="str">
            <v>ENTREGADO</v>
          </cell>
          <cell r="J5775">
            <v>44935</v>
          </cell>
          <cell r="K5775" t="str">
            <v>ALEZ MOLINA_LUIS GAVINO SAAVEDRA QUIZHPI</v>
          </cell>
          <cell r="L5775" t="str">
            <v>BAQUERIZO MORENO Y LOS CHASQUIS CASA DE 2 PISOS BEIGE</v>
          </cell>
          <cell r="M5775" t="str">
            <v>0300951985001</v>
          </cell>
          <cell r="N5775" t="str">
            <v>0992928133</v>
          </cell>
          <cell r="O5775" t="str">
            <v/>
          </cell>
          <cell r="P5775" t="str">
            <v>AMBATO</v>
          </cell>
          <cell r="Q5775" t="str">
            <v>AMBATO</v>
          </cell>
          <cell r="R5775" t="str">
            <v>TUNGURAHUA</v>
          </cell>
          <cell r="S5775" t="str">
            <v>AMBATO</v>
          </cell>
          <cell r="T5775" t="str">
            <v>TRAMACO</v>
          </cell>
          <cell r="U5775" t="str">
            <v>FLEXNETUIO_PROVINCIA</v>
          </cell>
          <cell r="V5775">
            <v>1</v>
          </cell>
          <cell r="W5775">
            <v>1</v>
          </cell>
          <cell r="X5775" t="str">
            <v>FLEXNET ECUADOR - MDELIVERY</v>
          </cell>
          <cell r="Y5775" t="str">
            <v>CALLE 28 DE JUNIO S/N Y GARCIA MORENO ENTRADA LLANO GRANDE</v>
          </cell>
        </row>
        <row r="5776">
          <cell r="A5776" t="str">
            <v>2481624</v>
          </cell>
          <cell r="B5776">
            <v>491813</v>
          </cell>
          <cell r="C5776" t="str">
            <v>2481624</v>
          </cell>
          <cell r="D5776" t="str">
            <v>MDELIVERY</v>
          </cell>
          <cell r="E5776" t="str">
            <v>DESPACHO</v>
          </cell>
          <cell r="F5776" t="str">
            <v>NORMAL</v>
          </cell>
          <cell r="G5776" t="str">
            <v>031080002481624</v>
          </cell>
          <cell r="H5776">
            <v>44932</v>
          </cell>
          <cell r="I5776" t="str">
            <v>ENTREGADO</v>
          </cell>
          <cell r="J5776">
            <v>44935</v>
          </cell>
          <cell r="K5776" t="str">
            <v xml:space="preserve"> Carlos Carrera Servio Bermeo y Carlos Cevallos _PORTRANS S A </v>
          </cell>
          <cell r="L5776" t="str">
            <v xml:space="preserve"> GUAYAS GUAYAQUIL Km 18 5 via Daule frente al campo chino bodegas Agunsa oficinas de Portrans norte </v>
          </cell>
          <cell r="M5776" t="str">
            <v>0991306625001</v>
          </cell>
          <cell r="N5776" t="str">
            <v>998952822</v>
          </cell>
          <cell r="O5776" t="str">
            <v/>
          </cell>
          <cell r="P5776" t="str">
            <v>GUAYAQUIL</v>
          </cell>
          <cell r="Q5776" t="str">
            <v>GUAYAQUIL</v>
          </cell>
          <cell r="R5776" t="str">
            <v>GUAYAS</v>
          </cell>
          <cell r="T5776" t="str">
            <v>TRAMACO</v>
          </cell>
          <cell r="U5776" t="str">
            <v>FLEXNETUIO_GYE</v>
          </cell>
          <cell r="V5776">
            <v>1</v>
          </cell>
          <cell r="W5776">
            <v>1</v>
          </cell>
          <cell r="X5776" t="str">
            <v>FLEXNET ECUADOR - MDELIVERY</v>
          </cell>
          <cell r="Y5776" t="str">
            <v>CALLE 28 DE JUNIO S/N Y GARCIA MORENO ENTRADA LLANO GRANDE</v>
          </cell>
        </row>
        <row r="5777">
          <cell r="A5777" t="str">
            <v>2481625</v>
          </cell>
          <cell r="B5777">
            <v>491814</v>
          </cell>
          <cell r="C5777" t="str">
            <v>2481625</v>
          </cell>
          <cell r="D5777" t="str">
            <v>MDELIVERY</v>
          </cell>
          <cell r="E5777" t="str">
            <v>DESPACHO</v>
          </cell>
          <cell r="F5777" t="str">
            <v>NORMAL</v>
          </cell>
          <cell r="G5777" t="str">
            <v>031080002481625</v>
          </cell>
          <cell r="H5777">
            <v>44932</v>
          </cell>
          <cell r="I5777" t="str">
            <v>ENTREGADO</v>
          </cell>
          <cell r="J5777">
            <v>44939</v>
          </cell>
          <cell r="K5777" t="str">
            <v>JORGE LUIS GUARTATANGA INTRIAGO_JORGE LUIS GUARTATANGA INTRIAGO</v>
          </cell>
          <cell r="L5777" t="str">
            <v xml:space="preserve"> Av Chone y San Cristobal Local de ceramica color cafe La Feria del Mueble </v>
          </cell>
          <cell r="M5777" t="str">
            <v>1714704101001</v>
          </cell>
          <cell r="N5777" t="str">
            <v>0961185846</v>
          </cell>
          <cell r="O5777" t="str">
            <v/>
          </cell>
          <cell r="P5777" t="str">
            <v>SANTO DOMINGO</v>
          </cell>
          <cell r="Q5777" t="str">
            <v>SANTO DOMINGO</v>
          </cell>
          <cell r="R5777" t="str">
            <v>SANTO DOMINGO DE LOS TSACHILAS</v>
          </cell>
          <cell r="T5777" t="str">
            <v>TRAMACO</v>
          </cell>
          <cell r="U5777" t="str">
            <v>FLEXNETUIO_PROVINCIA</v>
          </cell>
          <cell r="V5777">
            <v>1</v>
          </cell>
          <cell r="W5777">
            <v>1</v>
          </cell>
          <cell r="X5777" t="str">
            <v>FLEXNET ECUADOR - MDELIVERY</v>
          </cell>
          <cell r="Y5777" t="str">
            <v>CALLE 28 DE JUNIO S/N Y GARCIA MORENO ENTRADA LLANO GRANDE</v>
          </cell>
        </row>
        <row r="5778">
          <cell r="A5778" t="str">
            <v>2481629</v>
          </cell>
          <cell r="B5778">
            <v>491815</v>
          </cell>
          <cell r="C5778" t="str">
            <v>2481629</v>
          </cell>
          <cell r="D5778" t="str">
            <v>MDELIVERY</v>
          </cell>
          <cell r="E5778" t="str">
            <v>DESPACHO</v>
          </cell>
          <cell r="F5778" t="str">
            <v>NORMAL</v>
          </cell>
          <cell r="G5778" t="str">
            <v>031080002481629</v>
          </cell>
          <cell r="H5778">
            <v>44932</v>
          </cell>
          <cell r="I5778" t="str">
            <v>ENTREGADO</v>
          </cell>
          <cell r="J5778">
            <v>44935</v>
          </cell>
          <cell r="K5778" t="str">
            <v>Carmen Culqui_CESAR GILBERTO GALLARDO BASTIDAS</v>
          </cell>
          <cell r="L5778" t="str">
            <v xml:space="preserve"> Rio Anzu 9 y Rio Payamino DIMEX Dimex I Local comercial Diagonal a los talleres de la Ford Mas arriba de Kiwi Rio Anzu Ambato 180207 </v>
          </cell>
          <cell r="M5778" t="str">
            <v>1801078070001</v>
          </cell>
          <cell r="N5778" t="str">
            <v>0999906787</v>
          </cell>
          <cell r="O5778" t="str">
            <v/>
          </cell>
          <cell r="P5778" t="str">
            <v>AMBATO</v>
          </cell>
          <cell r="Q5778" t="str">
            <v>AMBATO</v>
          </cell>
          <cell r="R5778" t="str">
            <v>TUNGURAHUA</v>
          </cell>
          <cell r="S5778" t="str">
            <v>AMBATO</v>
          </cell>
          <cell r="T5778" t="str">
            <v>TRAMACO</v>
          </cell>
          <cell r="U5778" t="str">
            <v>FLEXNETUIO_PROVINCIA</v>
          </cell>
          <cell r="V5778">
            <v>1</v>
          </cell>
          <cell r="W5778">
            <v>1</v>
          </cell>
          <cell r="X5778" t="str">
            <v>FLEXNET ECUADOR - MDELIVERY</v>
          </cell>
          <cell r="Y5778" t="str">
            <v>CALLE 28 DE JUNIO S/N Y GARCIA MORENO ENTRADA LLANO GRANDE</v>
          </cell>
        </row>
        <row r="5779">
          <cell r="A5779" t="str">
            <v>2481645</v>
          </cell>
          <cell r="B5779">
            <v>491817</v>
          </cell>
          <cell r="C5779" t="str">
            <v>2481645</v>
          </cell>
          <cell r="D5779" t="str">
            <v>MDELIVERY</v>
          </cell>
          <cell r="E5779" t="str">
            <v>DESPACHO</v>
          </cell>
          <cell r="F5779" t="str">
            <v>NORMAL</v>
          </cell>
          <cell r="G5779" t="str">
            <v>031080002481645</v>
          </cell>
          <cell r="H5779">
            <v>44932</v>
          </cell>
          <cell r="I5779" t="str">
            <v>ENTREGADO</v>
          </cell>
          <cell r="J5779">
            <v>44935</v>
          </cell>
          <cell r="K5779" t="str">
            <v xml:space="preserve">CAROLINA CONTRERAS FLORES_ASISTENCIA TECNICA BSH INTERSERVICE BSHSERVICE S A </v>
          </cell>
          <cell r="L5779" t="str">
            <v>Km 10 Via a Daule calle mirtus e higuerrillas a la altura del Colegio Leonidas Garcia junto a Grafimpac</v>
          </cell>
          <cell r="M5779" t="str">
            <v>0992894008001</v>
          </cell>
          <cell r="N5779" t="str">
            <v>0995173056</v>
          </cell>
          <cell r="O5779" t="str">
            <v/>
          </cell>
          <cell r="P5779" t="str">
            <v>GUAYAQUIL</v>
          </cell>
          <cell r="Q5779" t="str">
            <v>GUAYAQUIL</v>
          </cell>
          <cell r="R5779" t="str">
            <v>GUAYAS</v>
          </cell>
          <cell r="T5779" t="str">
            <v>TRAMACO</v>
          </cell>
          <cell r="U5779" t="str">
            <v>FLEXNETUIO_GYE</v>
          </cell>
          <cell r="V5779">
            <v>1</v>
          </cell>
          <cell r="W5779">
            <v>1</v>
          </cell>
          <cell r="X5779" t="str">
            <v>FLEXNET ECUADOR - MDELIVERY</v>
          </cell>
          <cell r="Y5779" t="str">
            <v>CALLE 28 DE JUNIO S/N Y GARCIA MORENO ENTRADA LLANO GRANDE</v>
          </cell>
        </row>
        <row r="5780">
          <cell r="A5780" t="str">
            <v>2481646</v>
          </cell>
          <cell r="B5780">
            <v>491818</v>
          </cell>
          <cell r="C5780" t="str">
            <v>2481646</v>
          </cell>
          <cell r="D5780" t="str">
            <v>MDELIVERY</v>
          </cell>
          <cell r="E5780" t="str">
            <v>DESPACHO</v>
          </cell>
          <cell r="F5780" t="str">
            <v>NORMAL</v>
          </cell>
          <cell r="G5780" t="str">
            <v>FT78152</v>
          </cell>
          <cell r="H5780">
            <v>44932</v>
          </cell>
          <cell r="I5780" t="str">
            <v>ENTREGADO</v>
          </cell>
          <cell r="J5780">
            <v>44935</v>
          </cell>
          <cell r="K5780" t="str">
            <v>Katherine Llumiquinga_ORGANIZACIoN NO GUBERNAMENTAL INTERNACIONAL HIOAS</v>
          </cell>
          <cell r="L5780" t="str">
            <v>INaquito La CoruNa N26 92 y San Ignacio Edificio Austria Nota tambien puede recibir Elena Beltran con min 981591660</v>
          </cell>
          <cell r="M5780" t="str">
            <v>1791940571001</v>
          </cell>
          <cell r="N5780" t="str">
            <v>0983868211</v>
          </cell>
          <cell r="O5780" t="str">
            <v/>
          </cell>
          <cell r="P5780" t="str">
            <v>QUITO</v>
          </cell>
          <cell r="Q5780" t="str">
            <v>QUITO</v>
          </cell>
          <cell r="R5780" t="str">
            <v>PICHINCHA</v>
          </cell>
          <cell r="T5780" t="str">
            <v>FLEXTRANS UIO</v>
          </cell>
          <cell r="U5780" t="str">
            <v>FLEXNETUIO_LOCAL</v>
          </cell>
          <cell r="V5780">
            <v>1</v>
          </cell>
          <cell r="W5780">
            <v>1</v>
          </cell>
          <cell r="X5780" t="str">
            <v>FLEXNET ECUADOR - MDELIVERY</v>
          </cell>
          <cell r="Y5780" t="str">
            <v>CALLE 28 DE JUNIO S/N Y GARCIA MORENO ENTRADA LLANO GRANDE</v>
          </cell>
        </row>
        <row r="5781">
          <cell r="A5781" t="str">
            <v>2481648</v>
          </cell>
          <cell r="B5781">
            <v>491819</v>
          </cell>
          <cell r="C5781" t="str">
            <v>2481648</v>
          </cell>
          <cell r="D5781" t="str">
            <v>MDELIVERY</v>
          </cell>
          <cell r="E5781" t="str">
            <v>DESPACHO</v>
          </cell>
          <cell r="F5781" t="str">
            <v>NORMAL</v>
          </cell>
          <cell r="G5781" t="str">
            <v>FT78150</v>
          </cell>
          <cell r="H5781">
            <v>44932</v>
          </cell>
          <cell r="I5781" t="str">
            <v>ENTREGADO</v>
          </cell>
          <cell r="J5781">
            <v>44935</v>
          </cell>
          <cell r="K5781" t="str">
            <v>ADRIANA RIVERA ANDRADE_ADRIANA RIVERA ANDRADE</v>
          </cell>
          <cell r="L5781" t="str">
            <v xml:space="preserve"> Av Amazonas N33 167 y NNUU REFERENCIA EDIFICIO UNICORNIO OFICINA 602 </v>
          </cell>
          <cell r="M5781" t="str">
            <v>1713091831001</v>
          </cell>
          <cell r="N5781" t="str">
            <v>0999208188</v>
          </cell>
          <cell r="O5781" t="str">
            <v/>
          </cell>
          <cell r="P5781" t="str">
            <v>QUITO</v>
          </cell>
          <cell r="Q5781" t="str">
            <v>QUITO</v>
          </cell>
          <cell r="R5781" t="str">
            <v>PICHINCHA</v>
          </cell>
          <cell r="T5781" t="str">
            <v>FLEXTRANS UIO</v>
          </cell>
          <cell r="U5781" t="str">
            <v>FLEXNETUIO_LOCAL</v>
          </cell>
          <cell r="V5781">
            <v>1</v>
          </cell>
          <cell r="W5781">
            <v>1</v>
          </cell>
          <cell r="X5781" t="str">
            <v>FLEXNET ECUADOR - MDELIVERY</v>
          </cell>
          <cell r="Y5781" t="str">
            <v>CALLE 28 DE JUNIO S/N Y GARCIA MORENO ENTRADA LLANO GRANDE</v>
          </cell>
        </row>
        <row r="5782">
          <cell r="A5782" t="str">
            <v>2481650</v>
          </cell>
          <cell r="B5782">
            <v>491820</v>
          </cell>
          <cell r="C5782" t="str">
            <v>2481650</v>
          </cell>
          <cell r="D5782" t="str">
            <v>MDELIVERY</v>
          </cell>
          <cell r="E5782" t="str">
            <v>DESPACHO</v>
          </cell>
          <cell r="F5782" t="str">
            <v>NORMAL</v>
          </cell>
          <cell r="G5782" t="str">
            <v>031080002481650</v>
          </cell>
          <cell r="H5782">
            <v>44932</v>
          </cell>
          <cell r="I5782" t="str">
            <v>ENTREGADO</v>
          </cell>
          <cell r="J5782">
            <v>44935</v>
          </cell>
          <cell r="K5782" t="str">
            <v>LENIN ALBERTO QUINONEZ LUCAS_LENIN ALBERTO QUINONEZ LUCAS</v>
          </cell>
          <cell r="L5782" t="str">
            <v xml:space="preserve"> PASCUALES COOP ASA BUCARAM MZ244 SL IQ REFERENCIA CASA COLOR MAMEI 1 PLANTA </v>
          </cell>
          <cell r="M5782" t="str">
            <v>0919608661001</v>
          </cell>
          <cell r="N5782" t="str">
            <v>0967972444</v>
          </cell>
          <cell r="O5782" t="str">
            <v/>
          </cell>
          <cell r="P5782" t="str">
            <v>GUAYAQUIL</v>
          </cell>
          <cell r="Q5782" t="str">
            <v>GUAYAQUIL</v>
          </cell>
          <cell r="R5782" t="str">
            <v>GUAYAS</v>
          </cell>
          <cell r="T5782" t="str">
            <v>TRAMACO</v>
          </cell>
          <cell r="U5782" t="str">
            <v>FLEXNETUIO_GYE</v>
          </cell>
          <cell r="V5782">
            <v>1</v>
          </cell>
          <cell r="W5782">
            <v>1</v>
          </cell>
          <cell r="X5782" t="str">
            <v>FLEXNET ECUADOR - MDELIVERY</v>
          </cell>
          <cell r="Y5782" t="str">
            <v>CALLE 28 DE JUNIO S/N Y GARCIA MORENO ENTRADA LLANO GRANDE</v>
          </cell>
        </row>
        <row r="5783">
          <cell r="A5783" t="str">
            <v>2481651</v>
          </cell>
          <cell r="B5783">
            <v>491821</v>
          </cell>
          <cell r="C5783" t="str">
            <v>2481651</v>
          </cell>
          <cell r="D5783" t="str">
            <v>MDELIVERY</v>
          </cell>
          <cell r="E5783" t="str">
            <v>DESPACHO</v>
          </cell>
          <cell r="F5783" t="str">
            <v>NORMAL</v>
          </cell>
          <cell r="G5783" t="str">
            <v>031080002481651</v>
          </cell>
          <cell r="H5783">
            <v>44932</v>
          </cell>
          <cell r="I5783" t="str">
            <v>ENTREGADO</v>
          </cell>
          <cell r="J5783">
            <v>44936</v>
          </cell>
          <cell r="K5783" t="str">
            <v>LUIS ANIBAL TANGUILA COQUINCHE_LUIS ANIBAL TANGUILA COQUINCHE</v>
          </cell>
          <cell r="L5783" t="str">
            <v xml:space="preserve"> AV 15 DE NOVIEMBRE Y ZAMORA REFERENCIA TALLER DEL GAB PROVINCIAL DE NAPO </v>
          </cell>
          <cell r="M5783" t="str">
            <v>1500656382001</v>
          </cell>
          <cell r="N5783" t="str">
            <v>0962220468 / 0960944330</v>
          </cell>
          <cell r="O5783" t="str">
            <v/>
          </cell>
          <cell r="P5783" t="str">
            <v>TENA</v>
          </cell>
          <cell r="Q5783" t="str">
            <v>TENA</v>
          </cell>
          <cell r="R5783" t="str">
            <v>NAPO</v>
          </cell>
          <cell r="T5783" t="str">
            <v>TRAMACO</v>
          </cell>
          <cell r="U5783" t="str">
            <v>FLEXNETUIO_PROVINCIA</v>
          </cell>
          <cell r="V5783">
            <v>1</v>
          </cell>
          <cell r="W5783">
            <v>1</v>
          </cell>
          <cell r="X5783" t="str">
            <v>FLEXNET ECUADOR - MDELIVERY</v>
          </cell>
          <cell r="Y5783" t="str">
            <v>CALLE 28 DE JUNIO S/N Y GARCIA MORENO ENTRADA LLANO GRANDE</v>
          </cell>
        </row>
        <row r="5784">
          <cell r="A5784" t="str">
            <v>2481652</v>
          </cell>
          <cell r="B5784">
            <v>491822</v>
          </cell>
          <cell r="C5784" t="str">
            <v>2481652</v>
          </cell>
          <cell r="D5784" t="str">
            <v>MDELIVERY</v>
          </cell>
          <cell r="E5784" t="str">
            <v>DESPACHO</v>
          </cell>
          <cell r="F5784" t="str">
            <v>NORMAL</v>
          </cell>
          <cell r="G5784" t="str">
            <v>031080002481652</v>
          </cell>
          <cell r="H5784">
            <v>44932</v>
          </cell>
          <cell r="I5784" t="str">
            <v>ENTREGADO</v>
          </cell>
          <cell r="J5784">
            <v>44933</v>
          </cell>
          <cell r="K5784" t="str">
            <v>ANGEL MAURICIO SOLORZANO GARCIA_ANGEL MAURICIO SOLORZANO GARCIA</v>
          </cell>
          <cell r="L5784" t="str">
            <v xml:space="preserve"> CALLE ROCAFUERTE ENTRE PEDRO GUAL Y 10 DE AGOSTO REFERENCIA EN LA DISTRIBUIDORA DE PRODUCTOS NATURALES SOL RADIANTE FRENTE AL CONSEJO DE LA JUDICATURA </v>
          </cell>
          <cell r="M5784" t="str">
            <v>1304747882001</v>
          </cell>
          <cell r="N5784" t="str">
            <v>0984777464 / 0969979795</v>
          </cell>
          <cell r="O5784" t="str">
            <v/>
          </cell>
          <cell r="P5784" t="str">
            <v>PORTOVIEJO</v>
          </cell>
          <cell r="Q5784" t="str">
            <v>PORTOVIEJO</v>
          </cell>
          <cell r="R5784" t="str">
            <v>MANABI</v>
          </cell>
          <cell r="T5784" t="str">
            <v>TRAMACO</v>
          </cell>
          <cell r="U5784" t="str">
            <v>FLEXNETUIO_PROVINCIA</v>
          </cell>
          <cell r="V5784">
            <v>1</v>
          </cell>
          <cell r="W5784">
            <v>1</v>
          </cell>
          <cell r="X5784" t="str">
            <v>FLEXNET ECUADOR - MDELIVERY</v>
          </cell>
          <cell r="Y5784" t="str">
            <v>CALLE 28 DE JUNIO S/N Y GARCIA MORENO ENTRADA LLANO GRANDE</v>
          </cell>
        </row>
        <row r="5785">
          <cell r="A5785" t="str">
            <v>2481653</v>
          </cell>
          <cell r="B5785">
            <v>491823</v>
          </cell>
          <cell r="C5785" t="str">
            <v>2481653</v>
          </cell>
          <cell r="D5785" t="str">
            <v>MDELIVERY</v>
          </cell>
          <cell r="E5785" t="str">
            <v>DESPACHO</v>
          </cell>
          <cell r="F5785" t="str">
            <v>NORMAL</v>
          </cell>
          <cell r="G5785" t="str">
            <v>031080002481653</v>
          </cell>
          <cell r="H5785">
            <v>44932</v>
          </cell>
          <cell r="I5785" t="str">
            <v>ENTREGADO</v>
          </cell>
          <cell r="J5785">
            <v>44933</v>
          </cell>
          <cell r="K5785" t="str">
            <v>DEISY JACKELINE VERA CUZCO_DEISY JACKELINE VERA CUZCO</v>
          </cell>
          <cell r="L5785" t="str">
            <v xml:space="preserve"> JORGE ANASCO Y VILCABAMBA REFERENCIA ESTETICA Y PELUQUERIA LAURA GARCIA </v>
          </cell>
          <cell r="M5785" t="str">
            <v>2100651807001</v>
          </cell>
          <cell r="N5785" t="str">
            <v>0982785032</v>
          </cell>
          <cell r="O5785" t="str">
            <v/>
          </cell>
          <cell r="P5785" t="str">
            <v>LAGO AGRIO</v>
          </cell>
          <cell r="Q5785" t="str">
            <v>LAGO AGRIO</v>
          </cell>
          <cell r="R5785" t="str">
            <v>SUCUMBIOS</v>
          </cell>
          <cell r="T5785" t="str">
            <v>TRAMACO</v>
          </cell>
          <cell r="U5785" t="str">
            <v>FLEXNETUIO_PROVINCIA</v>
          </cell>
          <cell r="V5785">
            <v>1</v>
          </cell>
          <cell r="W5785">
            <v>1</v>
          </cell>
          <cell r="X5785" t="str">
            <v>FLEXNET ECUADOR - MDELIVERY</v>
          </cell>
          <cell r="Y5785" t="str">
            <v>CALLE 28 DE JUNIO S/N Y GARCIA MORENO ENTRADA LLANO GRANDE</v>
          </cell>
        </row>
        <row r="5786">
          <cell r="A5786" t="str">
            <v>2481656</v>
          </cell>
          <cell r="B5786">
            <v>491824</v>
          </cell>
          <cell r="C5786" t="str">
            <v>2481656</v>
          </cell>
          <cell r="D5786" t="str">
            <v>MDELIVERY</v>
          </cell>
          <cell r="E5786" t="str">
            <v>DESPACHO</v>
          </cell>
          <cell r="F5786" t="str">
            <v>NORMAL</v>
          </cell>
          <cell r="G5786" t="str">
            <v>FT78154</v>
          </cell>
          <cell r="H5786">
            <v>44932</v>
          </cell>
          <cell r="I5786" t="str">
            <v>ENTREGADO</v>
          </cell>
          <cell r="J5786">
            <v>44935</v>
          </cell>
          <cell r="K5786" t="str">
            <v>Sofia Alexandra Benitez Recalde_ASOCIACION SOLIDARISTA PROFUTURO</v>
          </cell>
          <cell r="L5786" t="str">
            <v xml:space="preserve">Holcim Planta Quito Norte Av Manuel Zambrano 200 y 6 de Diciembre </v>
          </cell>
          <cell r="M5786" t="str">
            <v>0992424222001</v>
          </cell>
          <cell r="N5786" t="str">
            <v>987383995</v>
          </cell>
          <cell r="O5786" t="str">
            <v/>
          </cell>
          <cell r="P5786" t="str">
            <v>QUITO</v>
          </cell>
          <cell r="Q5786" t="str">
            <v>QUITO</v>
          </cell>
          <cell r="R5786" t="str">
            <v>PICHINCHA</v>
          </cell>
          <cell r="T5786" t="str">
            <v>FLEXTRANS UIO</v>
          </cell>
          <cell r="U5786" t="str">
            <v>FLEXNETUIO_LOCAL</v>
          </cell>
          <cell r="V5786">
            <v>1</v>
          </cell>
          <cell r="W5786">
            <v>1</v>
          </cell>
          <cell r="X5786" t="str">
            <v>FLEXNET ECUADOR - MDELIVERY</v>
          </cell>
          <cell r="Y5786" t="str">
            <v>CALLE 28 DE JUNIO S/N Y GARCIA MORENO ENTRADA LLANO GRANDE</v>
          </cell>
        </row>
        <row r="5787">
          <cell r="A5787" t="str">
            <v>2481657</v>
          </cell>
          <cell r="B5787">
            <v>491825</v>
          </cell>
          <cell r="C5787" t="str">
            <v>2481657</v>
          </cell>
          <cell r="D5787" t="str">
            <v>MDELIVERY</v>
          </cell>
          <cell r="E5787" t="str">
            <v>DESPACHO</v>
          </cell>
          <cell r="F5787" t="str">
            <v>NORMAL</v>
          </cell>
          <cell r="G5787" t="str">
            <v>FT78221</v>
          </cell>
          <cell r="H5787">
            <v>44932</v>
          </cell>
          <cell r="I5787" t="str">
            <v>ENTREGADO</v>
          </cell>
          <cell r="J5787">
            <v>44935</v>
          </cell>
          <cell r="K5787" t="str">
            <v xml:space="preserve">TATIANA COELLO_FORLANO S A </v>
          </cell>
          <cell r="L5787" t="str">
            <v xml:space="preserve"> GUAYAS SAMBORONDON KM 14 VIA A SAMBORONDON 0 ALMAX 2 EN GARITA INDICAR QUE VA A LA EMPRESA FORLANO </v>
          </cell>
          <cell r="M5787" t="str">
            <v>0992272589001</v>
          </cell>
          <cell r="N5787" t="str">
            <v>0993298152</v>
          </cell>
          <cell r="O5787" t="str">
            <v/>
          </cell>
          <cell r="P5787" t="str">
            <v>SAMBORONDON</v>
          </cell>
          <cell r="Q5787" t="str">
            <v>SAMBORONDON</v>
          </cell>
          <cell r="R5787" t="str">
            <v>GUAYAS</v>
          </cell>
          <cell r="T5787" t="str">
            <v>ITSACOURIER</v>
          </cell>
          <cell r="U5787" t="str">
            <v>FLEXNETUIO_GYE</v>
          </cell>
          <cell r="V5787">
            <v>1</v>
          </cell>
          <cell r="W5787">
            <v>1</v>
          </cell>
          <cell r="X5787" t="str">
            <v>FLEXNET ECUADOR - MDELIVERY</v>
          </cell>
          <cell r="Y5787" t="str">
            <v>CALLE 28 DE JUNIO S/N Y GARCIA MORENO ENTRADA LLANO GRANDE</v>
          </cell>
        </row>
        <row r="5788">
          <cell r="A5788" t="str">
            <v>2481658</v>
          </cell>
          <cell r="B5788">
            <v>491826</v>
          </cell>
          <cell r="C5788" t="str">
            <v>2481658</v>
          </cell>
          <cell r="D5788" t="str">
            <v>MDELIVERY</v>
          </cell>
          <cell r="E5788" t="str">
            <v>DESPACHO</v>
          </cell>
          <cell r="F5788" t="str">
            <v>NORMAL</v>
          </cell>
          <cell r="G5788" t="str">
            <v>FT78165</v>
          </cell>
          <cell r="H5788">
            <v>44932</v>
          </cell>
          <cell r="I5788" t="str">
            <v>ENTREGADO</v>
          </cell>
          <cell r="J5788">
            <v>44935</v>
          </cell>
          <cell r="K5788" t="str">
            <v>CRISTIAN PAREDES_ BANCO PICHINCHA CA</v>
          </cell>
          <cell r="L5788" t="str">
            <v>Amazonas y Pereira Matriz Banco Pichincha Av Piso 7</v>
          </cell>
          <cell r="M5788" t="str">
            <v>1790010937001</v>
          </cell>
          <cell r="N5788" t="str">
            <v>0999059226</v>
          </cell>
          <cell r="O5788" t="str">
            <v/>
          </cell>
          <cell r="P5788" t="str">
            <v>QUITO</v>
          </cell>
          <cell r="Q5788" t="str">
            <v>QUITO</v>
          </cell>
          <cell r="R5788" t="str">
            <v>PICHINCHA</v>
          </cell>
          <cell r="T5788" t="str">
            <v>FLEXTRANS UIO</v>
          </cell>
          <cell r="U5788" t="str">
            <v>FLEXNETUIO_LOCAL</v>
          </cell>
          <cell r="V5788">
            <v>1</v>
          </cell>
          <cell r="W5788">
            <v>1</v>
          </cell>
          <cell r="X5788" t="str">
            <v>FLEXNET ECUADOR - MDELIVERY</v>
          </cell>
          <cell r="Y5788" t="str">
            <v>CALLE 28 DE JUNIO S/N Y GARCIA MORENO ENTRADA LLANO GRANDE</v>
          </cell>
        </row>
        <row r="5789">
          <cell r="A5789" t="str">
            <v>2481660</v>
          </cell>
          <cell r="B5789">
            <v>491827</v>
          </cell>
          <cell r="C5789" t="str">
            <v>2481660</v>
          </cell>
          <cell r="D5789" t="str">
            <v>MDELIVERY</v>
          </cell>
          <cell r="E5789" t="str">
            <v>DESPACHO</v>
          </cell>
          <cell r="F5789" t="str">
            <v>NORMAL</v>
          </cell>
          <cell r="G5789" t="str">
            <v>031080002481660</v>
          </cell>
          <cell r="H5789">
            <v>44932</v>
          </cell>
          <cell r="I5789" t="str">
            <v>ENTREGADO</v>
          </cell>
          <cell r="J5789">
            <v>44935</v>
          </cell>
          <cell r="K5789" t="str">
            <v>ANA TAPIA_VITA ALIMENTOS C A</v>
          </cell>
          <cell r="L5789" t="str">
            <v>AV VEINTIMILLA 31 044 Y AV UNIVERSITARIA A MEDIA CUADRA DEL TERMINAL</v>
          </cell>
          <cell r="M5789" t="str">
            <v>1790050564001</v>
          </cell>
          <cell r="N5789" t="str">
            <v>0992022590</v>
          </cell>
          <cell r="O5789" t="str">
            <v/>
          </cell>
          <cell r="P5789" t="str">
            <v>TULCAN</v>
          </cell>
          <cell r="Q5789" t="str">
            <v>TULCAN</v>
          </cell>
          <cell r="R5789" t="str">
            <v>CARCHI</v>
          </cell>
          <cell r="S5789" t="str">
            <v/>
          </cell>
          <cell r="T5789" t="str">
            <v>TRAMACO</v>
          </cell>
          <cell r="U5789" t="str">
            <v>FLEXNETUIO_PROVINCIA</v>
          </cell>
          <cell r="V5789">
            <v>1</v>
          </cell>
          <cell r="W5789">
            <v>1</v>
          </cell>
          <cell r="X5789" t="str">
            <v>FLEXNET ECUADOR - MDELIVERY</v>
          </cell>
          <cell r="Y5789" t="str">
            <v>CALLE 28 DE JUNIO S/N Y GARCIA MORENO ENTRADA LLANO GRANDE</v>
          </cell>
        </row>
        <row r="5790">
          <cell r="A5790" t="str">
            <v>2481661</v>
          </cell>
          <cell r="B5790">
            <v>491828</v>
          </cell>
          <cell r="C5790" t="str">
            <v>2481661</v>
          </cell>
          <cell r="D5790" t="str">
            <v>MDELIVERY</v>
          </cell>
          <cell r="E5790" t="str">
            <v>DESPACHO</v>
          </cell>
          <cell r="F5790" t="str">
            <v>NORMAL</v>
          </cell>
          <cell r="G5790" t="str">
            <v>FT78206</v>
          </cell>
          <cell r="H5790">
            <v>44932</v>
          </cell>
          <cell r="I5790" t="str">
            <v>ENTREGADO</v>
          </cell>
          <cell r="J5790">
            <v>44935</v>
          </cell>
          <cell r="K5790" t="str">
            <v xml:space="preserve">MARIA DE LOS ANGELES DUMES_OPTICA LOS ANDES S A </v>
          </cell>
          <cell r="L5790" t="str">
            <v>Av Fco de Orellana 100 y Alberto Borgues CC Plaza Orellana PB local 6 7 8 clinica oftalmologica andes vision</v>
          </cell>
          <cell r="M5790" t="str">
            <v>1790558886001</v>
          </cell>
          <cell r="N5790" t="str">
            <v>984579600</v>
          </cell>
          <cell r="O5790" t="str">
            <v/>
          </cell>
          <cell r="P5790" t="str">
            <v>GUAYAQUIL</v>
          </cell>
          <cell r="Q5790" t="str">
            <v>GUAYAQUIL</v>
          </cell>
          <cell r="R5790" t="str">
            <v>GUAYAS</v>
          </cell>
          <cell r="T5790" t="str">
            <v>ITSACOURIER</v>
          </cell>
          <cell r="U5790" t="str">
            <v>FLEXNETUIO_GYE</v>
          </cell>
          <cell r="V5790">
            <v>1</v>
          </cell>
          <cell r="W5790">
            <v>1</v>
          </cell>
          <cell r="X5790" t="str">
            <v>FLEXNET ECUADOR - MDELIVERY</v>
          </cell>
          <cell r="Y5790" t="str">
            <v>CALLE 28 DE JUNIO S/N Y GARCIA MORENO ENTRADA LLANO GRANDE</v>
          </cell>
        </row>
        <row r="5791">
          <cell r="A5791" t="str">
            <v>2481664</v>
          </cell>
          <cell r="B5791">
            <v>491829</v>
          </cell>
          <cell r="C5791" t="str">
            <v>2481664</v>
          </cell>
          <cell r="D5791" t="str">
            <v>MDELIVERY</v>
          </cell>
          <cell r="E5791" t="str">
            <v>DESPACHO</v>
          </cell>
          <cell r="F5791" t="str">
            <v>NORMAL</v>
          </cell>
          <cell r="G5791" t="str">
            <v>FT78203</v>
          </cell>
          <cell r="H5791">
            <v>44932</v>
          </cell>
          <cell r="I5791" t="str">
            <v>ENTREGADO</v>
          </cell>
          <cell r="J5791">
            <v>44936</v>
          </cell>
          <cell r="K5791" t="str">
            <v>JORGE HUMBERTO REA MENDOZA_JORGE HUMBERTO REA MENDOZA</v>
          </cell>
          <cell r="L5791" t="str">
            <v>Cerro del Carmen sexta vuelta subida por Baquerizo moreno sector centro de Guayaquil frente a escuela cerro del Carmen</v>
          </cell>
          <cell r="M5791" t="str">
            <v>0903874030001</v>
          </cell>
          <cell r="N5791" t="str">
            <v>0988713300</v>
          </cell>
          <cell r="O5791" t="str">
            <v/>
          </cell>
          <cell r="P5791" t="str">
            <v>GUAYAQUIL</v>
          </cell>
          <cell r="Q5791" t="str">
            <v>GUAYAQUIL</v>
          </cell>
          <cell r="R5791" t="str">
            <v>GUAYAS</v>
          </cell>
          <cell r="T5791" t="str">
            <v>ITSACOURIER</v>
          </cell>
          <cell r="U5791" t="str">
            <v>FLEXNETUIO_GYE</v>
          </cell>
          <cell r="V5791">
            <v>1</v>
          </cell>
          <cell r="W5791">
            <v>1</v>
          </cell>
          <cell r="X5791" t="str">
            <v>FLEXNET ECUADOR - MDELIVERY</v>
          </cell>
          <cell r="Y5791" t="str">
            <v>CALLE 28 DE JUNIO S/N Y GARCIA MORENO ENTRADA LLANO GRANDE</v>
          </cell>
        </row>
        <row r="5792">
          <cell r="A5792" t="str">
            <v>2481665</v>
          </cell>
          <cell r="B5792">
            <v>491830</v>
          </cell>
          <cell r="C5792" t="str">
            <v>2481665</v>
          </cell>
          <cell r="D5792" t="str">
            <v>MDELIVERY</v>
          </cell>
          <cell r="E5792" t="str">
            <v>DESPACHO</v>
          </cell>
          <cell r="F5792" t="str">
            <v>NORMAL</v>
          </cell>
          <cell r="G5792" t="str">
            <v>FT78205</v>
          </cell>
          <cell r="H5792">
            <v>44932</v>
          </cell>
          <cell r="I5792" t="str">
            <v>ENTREGADO</v>
          </cell>
          <cell r="J5792">
            <v>44935</v>
          </cell>
          <cell r="K5792" t="str">
            <v xml:space="preserve">Herbert Heinzdieter Randolf Pozo_BANCO GUAYAQUIL S A </v>
          </cell>
          <cell r="L5792" t="str">
            <v xml:space="preserve"> GUAYAS GUAYAQUIL Autop Narcisa de Jesus Local 11 Centro Dental Centro Comercial Romeria Plaza Dra Cristina Rodriguez </v>
          </cell>
          <cell r="M5792" t="str">
            <v>0990049459001</v>
          </cell>
          <cell r="N5792" t="str">
            <v>0999167969</v>
          </cell>
          <cell r="O5792" t="str">
            <v/>
          </cell>
          <cell r="P5792" t="str">
            <v>GUAYAQUIL</v>
          </cell>
          <cell r="Q5792" t="str">
            <v>GUAYAQUIL</v>
          </cell>
          <cell r="R5792" t="str">
            <v>GUAYAS</v>
          </cell>
          <cell r="T5792" t="str">
            <v>ITSACOURIER</v>
          </cell>
          <cell r="U5792" t="str">
            <v>FLEXNETUIO_GYE</v>
          </cell>
          <cell r="V5792">
            <v>1</v>
          </cell>
          <cell r="W5792">
            <v>1</v>
          </cell>
          <cell r="X5792" t="str">
            <v>FLEXNET ECUADOR - MDELIVERY</v>
          </cell>
          <cell r="Y5792" t="str">
            <v>CALLE 28 DE JUNIO S/N Y GARCIA MORENO ENTRADA LLANO GRANDE</v>
          </cell>
        </row>
        <row r="5793">
          <cell r="A5793" t="str">
            <v>2481667</v>
          </cell>
          <cell r="B5793">
            <v>491831</v>
          </cell>
          <cell r="C5793" t="str">
            <v>2481667</v>
          </cell>
          <cell r="D5793" t="str">
            <v>MDELIVERY</v>
          </cell>
          <cell r="E5793" t="str">
            <v>DESPACHO</v>
          </cell>
          <cell r="F5793" t="str">
            <v>NORMAL</v>
          </cell>
          <cell r="G5793" t="str">
            <v>FT78156</v>
          </cell>
          <cell r="H5793">
            <v>44932</v>
          </cell>
          <cell r="I5793" t="str">
            <v>ENTREGADO</v>
          </cell>
          <cell r="J5793">
            <v>44935</v>
          </cell>
          <cell r="K5793" t="str">
            <v xml:space="preserve">Elizabeth Celi_SUMINISTROS MEDICOS Y DE LABORATORIO SUMELAB CIA </v>
          </cell>
          <cell r="L5793" t="str">
            <v xml:space="preserve">Av Rio Pastaza 777 y Av Ilalo Quito Ecuador </v>
          </cell>
          <cell r="M5793" t="str">
            <v>1792272688001</v>
          </cell>
          <cell r="N5793" t="str">
            <v>0958727475</v>
          </cell>
          <cell r="O5793" t="str">
            <v/>
          </cell>
          <cell r="P5793" t="str">
            <v>QUITO</v>
          </cell>
          <cell r="Q5793" t="str">
            <v>QUITO</v>
          </cell>
          <cell r="R5793" t="str">
            <v>PICHINCHA</v>
          </cell>
          <cell r="T5793" t="str">
            <v>FLEXTRANS UIO</v>
          </cell>
          <cell r="U5793" t="str">
            <v>FLEXNETUIO_LOCAL</v>
          </cell>
          <cell r="V5793">
            <v>1</v>
          </cell>
          <cell r="W5793">
            <v>1</v>
          </cell>
          <cell r="X5793" t="str">
            <v>FLEXNET ECUADOR - MDELIVERY</v>
          </cell>
          <cell r="Y5793" t="str">
            <v>CALLE 28 DE JUNIO S/N Y GARCIA MORENO ENTRADA LLANO GRANDE</v>
          </cell>
        </row>
        <row r="5794">
          <cell r="A5794" t="str">
            <v>2481677</v>
          </cell>
          <cell r="B5794">
            <v>491832</v>
          </cell>
          <cell r="C5794" t="str">
            <v>2481677</v>
          </cell>
          <cell r="D5794" t="str">
            <v>MDELIVERY</v>
          </cell>
          <cell r="E5794" t="str">
            <v>DESPACHO</v>
          </cell>
          <cell r="F5794" t="str">
            <v>NORMAL</v>
          </cell>
          <cell r="G5794" t="str">
            <v>031080002481677</v>
          </cell>
          <cell r="H5794">
            <v>44932</v>
          </cell>
          <cell r="I5794" t="str">
            <v>ENTREGADO</v>
          </cell>
          <cell r="J5794">
            <v>44935</v>
          </cell>
          <cell r="K5794" t="str">
            <v xml:space="preserve">Janet Choez_EUROGRESS S A </v>
          </cell>
          <cell r="L5794" t="str">
            <v xml:space="preserve"> Km 7 5 via a Daule EN TEXTILES SAN ANTONIO FRENTE A LA PARADA DE LA METRO GALLEGOS LARA </v>
          </cell>
          <cell r="M5794" t="str">
            <v>0991306064001</v>
          </cell>
          <cell r="N5794" t="str">
            <v>0999483159</v>
          </cell>
          <cell r="O5794" t="str">
            <v/>
          </cell>
          <cell r="P5794" t="str">
            <v>GUAYAQUIL</v>
          </cell>
          <cell r="Q5794" t="str">
            <v>GUAYAQUIL</v>
          </cell>
          <cell r="R5794" t="str">
            <v>GUAYAS</v>
          </cell>
          <cell r="T5794" t="str">
            <v>TRAMACO</v>
          </cell>
          <cell r="U5794" t="str">
            <v>FLEXNETUIO_GYE</v>
          </cell>
          <cell r="V5794">
            <v>1</v>
          </cell>
          <cell r="W5794">
            <v>1</v>
          </cell>
          <cell r="X5794" t="str">
            <v>FLEXNET ECUADOR - MDELIVERY</v>
          </cell>
          <cell r="Y5794" t="str">
            <v>CALLE 28 DE JUNIO S/N Y GARCIA MORENO ENTRADA LLANO GRANDE</v>
          </cell>
        </row>
        <row r="5795">
          <cell r="A5795" t="str">
            <v>2481682</v>
          </cell>
          <cell r="B5795">
            <v>491833</v>
          </cell>
          <cell r="C5795" t="str">
            <v>2481682</v>
          </cell>
          <cell r="D5795" t="str">
            <v>MDELIVERY</v>
          </cell>
          <cell r="E5795" t="str">
            <v>DESPACHO</v>
          </cell>
          <cell r="F5795" t="str">
            <v>NORMAL</v>
          </cell>
          <cell r="G5795" t="str">
            <v>031080002481682</v>
          </cell>
          <cell r="H5795">
            <v>44932</v>
          </cell>
          <cell r="I5795" t="str">
            <v>ENTREGADO</v>
          </cell>
          <cell r="J5795">
            <v>44937</v>
          </cell>
          <cell r="K5795" t="str">
            <v>ERICKA MARLENE GAVILANES CAMPOS_ERICKA MARLENE GAVILANES CAMPOS</v>
          </cell>
          <cell r="L5795" t="str">
            <v xml:space="preserve"> KM 16 5 ViA A DAULE EN LA CAMARONERA PROCAMARONEX C LTDA REFERENCIA DAULE ENTRANDO POR LA BIG COLA JUNTO A BATERiAS DACAR </v>
          </cell>
          <cell r="M5795" t="str">
            <v>0918879156001</v>
          </cell>
          <cell r="N5795" t="str">
            <v>0992798825</v>
          </cell>
          <cell r="O5795" t="str">
            <v/>
          </cell>
          <cell r="P5795" t="str">
            <v>GUAYAQUIL</v>
          </cell>
          <cell r="Q5795" t="str">
            <v>GUAYAQUIL</v>
          </cell>
          <cell r="R5795" t="str">
            <v>GUAYAS</v>
          </cell>
          <cell r="T5795" t="str">
            <v>TRAMACO</v>
          </cell>
          <cell r="U5795" t="str">
            <v>FLEXNETUIO_GYE</v>
          </cell>
          <cell r="V5795">
            <v>1</v>
          </cell>
          <cell r="W5795">
            <v>1</v>
          </cell>
          <cell r="X5795" t="str">
            <v>FLEXNET ECUADOR - MDELIVERY</v>
          </cell>
          <cell r="Y5795" t="str">
            <v>CALLE 28 DE JUNIO S/N Y GARCIA MORENO ENTRADA LLANO GRANDE</v>
          </cell>
        </row>
        <row r="5796">
          <cell r="A5796" t="str">
            <v>2481683</v>
          </cell>
          <cell r="B5796">
            <v>491834</v>
          </cell>
          <cell r="C5796" t="str">
            <v>2481683</v>
          </cell>
          <cell r="D5796" t="str">
            <v>MDELIVERY</v>
          </cell>
          <cell r="E5796" t="str">
            <v>DESPACHO</v>
          </cell>
          <cell r="F5796" t="str">
            <v>NORMAL</v>
          </cell>
          <cell r="G5796" t="str">
            <v>031080002481683</v>
          </cell>
          <cell r="H5796">
            <v>44932</v>
          </cell>
          <cell r="I5796" t="str">
            <v>DEVOLUCION_EN_PROCESO</v>
          </cell>
          <cell r="J5796">
            <v>44942</v>
          </cell>
          <cell r="K5796" t="str">
            <v>JIMMY ROBERTO VELASQUEZ LOOR_JIMMY ROBERTO VELASQUEZ LOOR</v>
          </cell>
          <cell r="L5796" t="str">
            <v xml:space="preserve"> KM 7 Y MEDIO VIA A DAULE MZ 33 VILLA 4 CASA DE 1 PISO TIENE FACHALETA REFERENCIA ESCUELA SENDERO DE LUZ FABRICA DE TELA NEYMATEX </v>
          </cell>
          <cell r="M5796" t="str">
            <v>0911687499001</v>
          </cell>
          <cell r="N5796" t="str">
            <v>0986769845</v>
          </cell>
          <cell r="O5796" t="str">
            <v/>
          </cell>
          <cell r="P5796" t="str">
            <v>GUAYAQUIL</v>
          </cell>
          <cell r="Q5796" t="str">
            <v>GUAYAQUIL</v>
          </cell>
          <cell r="R5796" t="str">
            <v>GUAYAS</v>
          </cell>
          <cell r="T5796" t="str">
            <v>TRAMACO</v>
          </cell>
          <cell r="U5796" t="str">
            <v>FLEXNETUIO_GYE</v>
          </cell>
          <cell r="V5796">
            <v>1</v>
          </cell>
          <cell r="W5796">
            <v>1</v>
          </cell>
          <cell r="X5796" t="str">
            <v>FLEXNET ECUADOR - MDELIVERY</v>
          </cell>
          <cell r="Y5796" t="str">
            <v>CALLE 28 DE JUNIO S/N Y GARCIA MORENO ENTRADA LLANO GRANDE</v>
          </cell>
        </row>
        <row r="5797">
          <cell r="A5797" t="str">
            <v>2481689</v>
          </cell>
          <cell r="B5797">
            <v>491835</v>
          </cell>
          <cell r="C5797" t="str">
            <v>2481689</v>
          </cell>
          <cell r="D5797" t="str">
            <v>MDELIVERY</v>
          </cell>
          <cell r="E5797" t="str">
            <v>DESPACHO</v>
          </cell>
          <cell r="F5797" t="str">
            <v>NORMAL</v>
          </cell>
          <cell r="G5797" t="str">
            <v>FT78149/FT79166</v>
          </cell>
          <cell r="H5797">
            <v>44932</v>
          </cell>
          <cell r="I5797" t="str">
            <v>ENTREGADO</v>
          </cell>
          <cell r="J5797">
            <v>44938</v>
          </cell>
          <cell r="K5797" t="str">
            <v xml:space="preserve">PATRICIO ESPINOSA_EXPORTADORA DE FLORES EXPOFLOR CIA LTDA </v>
          </cell>
          <cell r="L5797" t="str">
            <v xml:space="preserve"> PICHINCHA QUITOURCESINO LUCAS E1-36 N16A MARIA ISABEL ANDERSON</v>
          </cell>
          <cell r="M5797" t="str">
            <v>1790986640001</v>
          </cell>
          <cell r="N5797" t="str">
            <v>987083853</v>
          </cell>
          <cell r="P5797" t="str">
            <v>QUITO</v>
          </cell>
          <cell r="Q5797" t="str">
            <v>QUITO</v>
          </cell>
          <cell r="R5797" t="str">
            <v>PICHINCHA</v>
          </cell>
          <cell r="T5797" t="str">
            <v>FLEXTRANS UIO</v>
          </cell>
          <cell r="U5797" t="str">
            <v>FLEXNETUIO_LOCAL</v>
          </cell>
          <cell r="V5797">
            <v>1</v>
          </cell>
          <cell r="W5797">
            <v>1</v>
          </cell>
          <cell r="X5797" t="str">
            <v>FLEXNET ECUADOR - MDELIVERY</v>
          </cell>
          <cell r="Y5797" t="str">
            <v>CALLE 28 DE JUNIO S/N Y GARCIA MORENO ENTRADA LLANO GRANDE</v>
          </cell>
        </row>
        <row r="5798">
          <cell r="A5798" t="str">
            <v>2481698</v>
          </cell>
          <cell r="B5798">
            <v>491836</v>
          </cell>
          <cell r="C5798" t="str">
            <v>2481698</v>
          </cell>
          <cell r="D5798" t="str">
            <v>MDELIVERY</v>
          </cell>
          <cell r="E5798" t="str">
            <v>DESPACHO</v>
          </cell>
          <cell r="F5798" t="str">
            <v>NORMAL</v>
          </cell>
          <cell r="G5798" t="str">
            <v>IC4273</v>
          </cell>
          <cell r="H5798">
            <v>44932</v>
          </cell>
          <cell r="I5798" t="str">
            <v>ENTREGADO</v>
          </cell>
          <cell r="J5798">
            <v>44935</v>
          </cell>
          <cell r="K5798" t="str">
            <v xml:space="preserve">Fabian Dumaguala_INDUSTRIAS DE MINERALES LA COLINA INDUCOLINA CIA LTDA </v>
          </cell>
          <cell r="L5798" t="str">
            <v>Juan Vives S N Av 1 de Mayo a media cuadra de la urbanizacion Villa Bella puerta color amarillo con letrero de no estacionar salida de emergencia</v>
          </cell>
          <cell r="M5798" t="str">
            <v>0190335275001</v>
          </cell>
          <cell r="N5798" t="str">
            <v>0988801790</v>
          </cell>
          <cell r="O5798" t="str">
            <v/>
          </cell>
          <cell r="P5798" t="str">
            <v>CUENCA</v>
          </cell>
          <cell r="Q5798" t="str">
            <v>CUENCA</v>
          </cell>
          <cell r="R5798" t="str">
            <v>AZUAY</v>
          </cell>
          <cell r="T5798" t="str">
            <v>ITSACOURIER</v>
          </cell>
          <cell r="U5798" t="str">
            <v>FLEXNETUIO_PROVINCIA</v>
          </cell>
          <cell r="V5798">
            <v>1</v>
          </cell>
          <cell r="W5798">
            <v>1</v>
          </cell>
          <cell r="X5798" t="str">
            <v>FLEXNET ECUADOR - MDELIVERY</v>
          </cell>
          <cell r="Y5798" t="str">
            <v>CALLE 28 DE JUNIO S/N Y GARCIA MORENO ENTRADA LLANO GRANDE</v>
          </cell>
        </row>
        <row r="5799">
          <cell r="A5799" t="str">
            <v>2481699</v>
          </cell>
          <cell r="B5799">
            <v>491837</v>
          </cell>
          <cell r="C5799" t="str">
            <v>2481699</v>
          </cell>
          <cell r="D5799" t="str">
            <v>MDELIVERY</v>
          </cell>
          <cell r="E5799" t="str">
            <v>DESPACHO</v>
          </cell>
          <cell r="F5799" t="str">
            <v>NORMAL</v>
          </cell>
          <cell r="G5799" t="str">
            <v>031080002481699</v>
          </cell>
          <cell r="H5799">
            <v>44932</v>
          </cell>
          <cell r="I5799" t="str">
            <v>ENTREGADO</v>
          </cell>
          <cell r="J5799">
            <v>44935</v>
          </cell>
          <cell r="K5799" t="str">
            <v>JHONNY CRISTOBAL SALAS JARAMILLO_JHONNY CRISTOBAL SALAS JARAMILLO</v>
          </cell>
          <cell r="L5799" t="str">
            <v>Cdla el recreo v etapa MZ 559 villa 27</v>
          </cell>
          <cell r="M5799" t="str">
            <v>0910540566001</v>
          </cell>
          <cell r="N5799" t="str">
            <v>0997938010</v>
          </cell>
          <cell r="O5799" t="str">
            <v/>
          </cell>
          <cell r="P5799" t="str">
            <v>DURAN</v>
          </cell>
          <cell r="Q5799" t="str">
            <v>DURAN</v>
          </cell>
          <cell r="R5799" t="str">
            <v>GUAYAS</v>
          </cell>
          <cell r="T5799" t="str">
            <v>TRAMACO</v>
          </cell>
          <cell r="U5799" t="str">
            <v>FLEXNETUIO_GYE</v>
          </cell>
          <cell r="V5799">
            <v>1</v>
          </cell>
          <cell r="W5799">
            <v>1</v>
          </cell>
          <cell r="X5799" t="str">
            <v>FLEXNET ECUADOR - MDELIVERY</v>
          </cell>
          <cell r="Y5799" t="str">
            <v>CALLE 28 DE JUNIO S/N Y GARCIA MORENO ENTRADA LLANO GRANDE</v>
          </cell>
        </row>
        <row r="5800">
          <cell r="A5800" t="str">
            <v>2481701</v>
          </cell>
          <cell r="B5800">
            <v>491838</v>
          </cell>
          <cell r="C5800" t="str">
            <v>2481701</v>
          </cell>
          <cell r="D5800" t="str">
            <v>MDELIVERY</v>
          </cell>
          <cell r="E5800" t="str">
            <v>DESPACHO</v>
          </cell>
          <cell r="F5800" t="str">
            <v>NORMAL</v>
          </cell>
          <cell r="G5800" t="str">
            <v>FT78200</v>
          </cell>
          <cell r="H5800">
            <v>44932</v>
          </cell>
          <cell r="I5800" t="str">
            <v>ENTREGADO</v>
          </cell>
          <cell r="J5800">
            <v>44935</v>
          </cell>
          <cell r="K5800" t="str">
            <v>Veronica Mora_INDUCEPSA S A</v>
          </cell>
          <cell r="L5800" t="str">
            <v>Avenida domingo comin sin numeracion callejon noveno frente a instalaciones fadesa</v>
          </cell>
          <cell r="M5800" t="str">
            <v>1790544095001</v>
          </cell>
          <cell r="N5800" t="str">
            <v>0988692738</v>
          </cell>
          <cell r="O5800" t="str">
            <v/>
          </cell>
          <cell r="P5800" t="str">
            <v>GUAYAQUIL</v>
          </cell>
          <cell r="Q5800" t="str">
            <v>GUAYAQUIL</v>
          </cell>
          <cell r="R5800" t="str">
            <v>GUAYAS</v>
          </cell>
          <cell r="T5800" t="str">
            <v>ITSACOURIER</v>
          </cell>
          <cell r="U5800" t="str">
            <v>FLEXNETUIO_GYE</v>
          </cell>
          <cell r="V5800">
            <v>1</v>
          </cell>
          <cell r="W5800">
            <v>1</v>
          </cell>
          <cell r="X5800" t="str">
            <v>FLEXNET ECUADOR - MDELIVERY</v>
          </cell>
          <cell r="Y5800" t="str">
            <v>CALLE 28 DE JUNIO S/N Y GARCIA MORENO ENTRADA LLANO GRANDE</v>
          </cell>
        </row>
        <row r="5801">
          <cell r="A5801" t="str">
            <v>2481707</v>
          </cell>
          <cell r="B5801">
            <v>491839</v>
          </cell>
          <cell r="C5801" t="str">
            <v>2481707</v>
          </cell>
          <cell r="D5801" t="str">
            <v>MDELIVERY</v>
          </cell>
          <cell r="E5801" t="str">
            <v>DESPACHO</v>
          </cell>
          <cell r="F5801" t="str">
            <v>NORMAL</v>
          </cell>
          <cell r="G5801" t="str">
            <v>031080002481707</v>
          </cell>
          <cell r="H5801">
            <v>44932</v>
          </cell>
          <cell r="I5801" t="str">
            <v>ENTREGADO</v>
          </cell>
          <cell r="J5801">
            <v>44935</v>
          </cell>
          <cell r="K5801" t="str">
            <v>SANDRA SANCHEZ_ALEJANDRO JOSE HERNANDEZ SALAZAR</v>
          </cell>
          <cell r="L5801" t="str">
            <v>GUAYAS CIUDADELA PANORAMA CALLE SEGUNDA VILLA 8 CONJUNTO I05 PASANDO EL TIA A MANO IZQUIERDA EL PRIMER CONJUNTO EN TODA LA ESQUINA HAY UNA TIENDA</v>
          </cell>
          <cell r="M5801" t="str">
            <v>0963037569001</v>
          </cell>
          <cell r="N5801" t="str">
            <v>0983864879</v>
          </cell>
          <cell r="O5801" t="str">
            <v/>
          </cell>
          <cell r="P5801" t="str">
            <v>DURAN</v>
          </cell>
          <cell r="Q5801" t="str">
            <v>DURAN</v>
          </cell>
          <cell r="R5801" t="str">
            <v>GUAYAS</v>
          </cell>
          <cell r="T5801" t="str">
            <v>TRAMACO</v>
          </cell>
          <cell r="U5801" t="str">
            <v>FLEXNETUIO_GYE</v>
          </cell>
          <cell r="V5801">
            <v>1</v>
          </cell>
          <cell r="W5801">
            <v>1</v>
          </cell>
          <cell r="X5801" t="str">
            <v>FLEXNET ECUADOR - MDELIVERY</v>
          </cell>
          <cell r="Y5801" t="str">
            <v>CALLE 28 DE JUNIO S/N Y GARCIA MORENO ENTRADA LLANO GRANDE</v>
          </cell>
        </row>
        <row r="5802">
          <cell r="A5802" t="str">
            <v>2481708</v>
          </cell>
          <cell r="B5802">
            <v>491840</v>
          </cell>
          <cell r="C5802" t="str">
            <v>2481708</v>
          </cell>
          <cell r="D5802" t="str">
            <v>MDELIVERY</v>
          </cell>
          <cell r="E5802" t="str">
            <v>DESPACHO</v>
          </cell>
          <cell r="F5802" t="str">
            <v>NORMAL</v>
          </cell>
          <cell r="G5802" t="str">
            <v>FT78210</v>
          </cell>
          <cell r="H5802">
            <v>44932</v>
          </cell>
          <cell r="I5802" t="str">
            <v>ENTREGADO</v>
          </cell>
          <cell r="J5802">
            <v>44935</v>
          </cell>
          <cell r="K5802" t="str">
            <v>CARLOS ALBERTO LOOR MEDRANO_CARLOS ALBERTO LOOR MEDRANO</v>
          </cell>
          <cell r="L5802" t="str">
            <v xml:space="preserve"> GUAYAS PAROQUIA TARQUI SECTOR GUAYACANES MANAZANA 109 VILLA 2 DIAGONAL AL CNT CON DIRECCION A LA AUTOPISTA SE ENTREG EN UNAA VILLA ESQUINERA COLOR CAFE CON UNA PUBLICIDAD QUE DICE ALUMINIO Y VIDRIO E</v>
          </cell>
          <cell r="M5802" t="str">
            <v>1203749369001</v>
          </cell>
          <cell r="N5802" t="str">
            <v>0985202818</v>
          </cell>
          <cell r="O5802" t="str">
            <v/>
          </cell>
          <cell r="P5802" t="str">
            <v>GUAYAQUIL</v>
          </cell>
          <cell r="Q5802" t="str">
            <v>GUAYAQUIL</v>
          </cell>
          <cell r="R5802" t="str">
            <v>GUAYAS</v>
          </cell>
          <cell r="T5802" t="str">
            <v>ITSACOURIER</v>
          </cell>
          <cell r="U5802" t="str">
            <v>FLEXNETUIO_GYE</v>
          </cell>
          <cell r="V5802">
            <v>1</v>
          </cell>
          <cell r="W5802">
            <v>1</v>
          </cell>
          <cell r="X5802" t="str">
            <v>FLEXNET ECUADOR - MDELIVERY</v>
          </cell>
          <cell r="Y5802" t="str">
            <v>CALLE 28 DE JUNIO S/N Y GARCIA MORENO ENTRADA LLANO GRANDE</v>
          </cell>
        </row>
        <row r="5803">
          <cell r="A5803" t="str">
            <v>2481709</v>
          </cell>
          <cell r="B5803">
            <v>491841</v>
          </cell>
          <cell r="C5803" t="str">
            <v>2481709</v>
          </cell>
          <cell r="D5803" t="str">
            <v>MDELIVERY</v>
          </cell>
          <cell r="E5803" t="str">
            <v>DESPACHO</v>
          </cell>
          <cell r="F5803" t="str">
            <v>DERIVADO PICK UP</v>
          </cell>
          <cell r="G5803" t="str">
            <v>031080002481709</v>
          </cell>
          <cell r="H5803">
            <v>44932</v>
          </cell>
          <cell r="I5803" t="str">
            <v>ENTREGADO</v>
          </cell>
          <cell r="J5803">
            <v>44935</v>
          </cell>
          <cell r="K5803" t="str">
            <v>BRYAN EDMUNDO GUALE LOOR_BRYAN EDMUNDO GUALE LOOR</v>
          </cell>
          <cell r="L5803" t="str">
            <v>SANTA ELENA RETIRO AGENCIA TRAMACO LA LIBERTAD 240203 AV 4TA ENTRE CALLE 22 Y 23 RETIRO AGENCIA TRAMACO LA LIBERTAD</v>
          </cell>
          <cell r="M5803" t="str">
            <v>2450128521001</v>
          </cell>
          <cell r="N5803" t="str">
            <v>0987195941</v>
          </cell>
          <cell r="O5803" t="str">
            <v/>
          </cell>
          <cell r="P5803" t="str">
            <v>LA LIBERTAD</v>
          </cell>
          <cell r="Q5803" t="str">
            <v>LA LIBERTAD</v>
          </cell>
          <cell r="R5803" t="str">
            <v>SANTA ELENA</v>
          </cell>
          <cell r="T5803" t="str">
            <v>TRAMACO</v>
          </cell>
          <cell r="U5803" t="str">
            <v>FLEXNETUIO_PROVINCIA</v>
          </cell>
          <cell r="V5803">
            <v>1</v>
          </cell>
          <cell r="W5803">
            <v>1</v>
          </cell>
          <cell r="X5803" t="str">
            <v>FLEXNET ECUADOR - MDELIVERY</v>
          </cell>
          <cell r="Y5803" t="str">
            <v>CALLE 28 DE JUNIO S/N Y GARCIA MORENO ENTRADA LLANO GRANDE</v>
          </cell>
        </row>
        <row r="5804">
          <cell r="A5804" t="str">
            <v>2481710</v>
          </cell>
          <cell r="B5804">
            <v>491842</v>
          </cell>
          <cell r="C5804" t="str">
            <v>2481710</v>
          </cell>
          <cell r="D5804" t="str">
            <v>MDELIVERY</v>
          </cell>
          <cell r="E5804" t="str">
            <v>DESPACHO</v>
          </cell>
          <cell r="F5804" t="str">
            <v>NORMAL</v>
          </cell>
          <cell r="G5804" t="str">
            <v>FT78208 / 031080002481710</v>
          </cell>
          <cell r="H5804">
            <v>44932</v>
          </cell>
          <cell r="I5804" t="str">
            <v>ENTREGADO</v>
          </cell>
          <cell r="J5804">
            <v>44939</v>
          </cell>
          <cell r="K5804" t="str">
            <v>ALEX JOXI QUINTERO MONTANO_ALEX JOXI QUINTERO MONTANO</v>
          </cell>
          <cell r="L5804" t="str">
            <v>GUAYAS GUAYAQUIL COOP 22 DE ABRIL 2DA PEATONAL 49 SO MZ C SOLAR 24 ENTRE AV 21 SO Y WILSON CUEVA CASA DE 2 PISOS COLOR MORADA A 3 CUADRAS DE LA TINEDA MST POLLO</v>
          </cell>
          <cell r="M5804" t="str">
            <v>0953889458001</v>
          </cell>
          <cell r="N5804" t="str">
            <v>0980182616</v>
          </cell>
          <cell r="P5804" t="str">
            <v>GUAYAQUIL</v>
          </cell>
          <cell r="Q5804" t="str">
            <v>GUAYAQUIL</v>
          </cell>
          <cell r="R5804" t="str">
            <v>GUAYAS</v>
          </cell>
          <cell r="T5804" t="str">
            <v>TRAMACO</v>
          </cell>
          <cell r="U5804" t="str">
            <v>FLEXNETUIO_GYE</v>
          </cell>
          <cell r="V5804">
            <v>1</v>
          </cell>
          <cell r="W5804">
            <v>1</v>
          </cell>
          <cell r="X5804" t="str">
            <v>FLEXNET ECUADOR - MDELIVERY</v>
          </cell>
          <cell r="Y5804" t="str">
            <v>CALLE 28 DE JUNIO S/N Y GARCIA MORENO ENTRADA LLANO GRANDE</v>
          </cell>
        </row>
        <row r="5805">
          <cell r="A5805" t="str">
            <v>2481711</v>
          </cell>
          <cell r="B5805">
            <v>491843</v>
          </cell>
          <cell r="C5805" t="str">
            <v>2481711</v>
          </cell>
          <cell r="D5805" t="str">
            <v>MDELIVERY</v>
          </cell>
          <cell r="E5805" t="str">
            <v>DESPACHO</v>
          </cell>
          <cell r="F5805" t="str">
            <v>DERIVADO PICK UP</v>
          </cell>
          <cell r="G5805" t="str">
            <v>031080002481711</v>
          </cell>
          <cell r="H5805">
            <v>44932</v>
          </cell>
          <cell r="I5805" t="str">
            <v>ENTREGADO</v>
          </cell>
          <cell r="J5805">
            <v>44935</v>
          </cell>
          <cell r="K5805" t="str">
            <v>LUIS FERNANDO LOPEZ LEMA_LUIS FERNANDO LOPEZ LEMA</v>
          </cell>
          <cell r="L5805" t="str">
            <v>EL ORO RETIRO AGENCIA TRAMACO MACHALA 11VA NORTE ENTRE 10 DE AGOSTO Y VIA LIMON 18 123 JUNTO A MECANICA Y LAVARORA ESPINOZA A 5 CASAS DE LAS ANTIGUA BODEGAS DE DIPOR CERRAMIENTO COLOR AZUL RETIRO AGEN</v>
          </cell>
          <cell r="M5805" t="str">
            <v>1721263463001</v>
          </cell>
          <cell r="N5805" t="str">
            <v>0999042642</v>
          </cell>
          <cell r="O5805" t="str">
            <v/>
          </cell>
          <cell r="P5805" t="str">
            <v>MACHALA</v>
          </cell>
          <cell r="Q5805" t="str">
            <v>MACHALA</v>
          </cell>
          <cell r="R5805" t="str">
            <v>EL ORO</v>
          </cell>
          <cell r="T5805" t="str">
            <v>TRAMACO</v>
          </cell>
          <cell r="U5805" t="str">
            <v>FLEXNETUIO_PROVINCIA</v>
          </cell>
          <cell r="V5805">
            <v>1</v>
          </cell>
          <cell r="W5805">
            <v>1</v>
          </cell>
          <cell r="X5805" t="str">
            <v>FLEXNET ECUADOR - MDELIVERY</v>
          </cell>
          <cell r="Y5805" t="str">
            <v>CALLE 28 DE JUNIO S/N Y GARCIA MORENO ENTRADA LLANO GRANDE</v>
          </cell>
        </row>
        <row r="5806">
          <cell r="A5806" t="str">
            <v>2481599</v>
          </cell>
          <cell r="B5806">
            <v>491779</v>
          </cell>
          <cell r="C5806" t="str">
            <v>2481599</v>
          </cell>
          <cell r="D5806" t="str">
            <v>MDELIVERY</v>
          </cell>
          <cell r="E5806" t="str">
            <v>DESPACHO</v>
          </cell>
          <cell r="F5806" t="str">
            <v>EXPRESS</v>
          </cell>
          <cell r="G5806" t="str">
            <v>EC6259</v>
          </cell>
          <cell r="H5806">
            <v>44932</v>
          </cell>
          <cell r="I5806" t="str">
            <v>ENTREGADO</v>
          </cell>
          <cell r="J5806">
            <v>44936</v>
          </cell>
          <cell r="K5806" t="str">
            <v>ALVARO XAVIER GONZALEZ NEGRETE_ALVARO XAVIER GONZALEZ NEGRETE</v>
          </cell>
          <cell r="L5806" t="str">
            <v>FERNANDO DAVALOS OE 3 207 Y AV DE LAPRENSA CASA DE TEJAS PUERTA VERDE JUNTO HAY UN LOCAL DE ROPA HAY DEJAR EL CHIP</v>
          </cell>
          <cell r="M5806" t="str">
            <v>1708521750001</v>
          </cell>
          <cell r="N5806" t="str">
            <v>0999851195/0233301911</v>
          </cell>
          <cell r="P5806" t="str">
            <v>QUITO</v>
          </cell>
          <cell r="Q5806" t="str">
            <v>QUITO</v>
          </cell>
          <cell r="R5806" t="str">
            <v>PICHINCHA</v>
          </cell>
          <cell r="T5806" t="str">
            <v>EXPRESSCON</v>
          </cell>
          <cell r="U5806" t="str">
            <v>FLEXNETUIO_LOCAL</v>
          </cell>
          <cell r="V5806">
            <v>1</v>
          </cell>
          <cell r="W5806">
            <v>1</v>
          </cell>
          <cell r="X5806" t="str">
            <v>FLEXNET ECUADOR - MDELIVERY</v>
          </cell>
          <cell r="Y5806" t="str">
            <v>CALLE 28 DE JUNIO S/N Y GARCIA MORENO ENTRADA LLANO GRANDE</v>
          </cell>
        </row>
        <row r="5807">
          <cell r="A5807" t="str">
            <v>2481604</v>
          </cell>
          <cell r="B5807">
            <v>491780</v>
          </cell>
          <cell r="C5807" t="str">
            <v>2481604</v>
          </cell>
          <cell r="D5807" t="str">
            <v>MDELIVERY</v>
          </cell>
          <cell r="E5807" t="str">
            <v>DESPACHO</v>
          </cell>
          <cell r="F5807" t="str">
            <v>EXPRESS</v>
          </cell>
          <cell r="G5807" t="str">
            <v>TS8782</v>
          </cell>
          <cell r="H5807">
            <v>44932</v>
          </cell>
          <cell r="I5807" t="str">
            <v>ENTREGADO</v>
          </cell>
          <cell r="J5807">
            <v>44932</v>
          </cell>
          <cell r="K5807" t="str">
            <v>Diana Camuendo Wilson Vacas_ASOCIACIoN DE EMPLEADOS DE LA FUNCIoN LEGISLATIVA</v>
          </cell>
          <cell r="L5807" t="str">
            <v xml:space="preserve"> calle Luis Saa N14 122 y Piedrahita diagonal a la entrada de la asamblea Nacional frente a la guarderia Carolina Teran </v>
          </cell>
          <cell r="M5807" t="str">
            <v>1791342100001</v>
          </cell>
          <cell r="N5807" t="str">
            <v>0998783840 / 0988090241</v>
          </cell>
          <cell r="O5807" t="str">
            <v/>
          </cell>
          <cell r="P5807" t="str">
            <v>QUITO</v>
          </cell>
          <cell r="Q5807" t="str">
            <v>QUITO</v>
          </cell>
          <cell r="R5807" t="str">
            <v>PICHINCHA</v>
          </cell>
          <cell r="T5807" t="str">
            <v>TRANSERVISS</v>
          </cell>
          <cell r="U5807" t="str">
            <v>FLEXNETUIO_LOCAL</v>
          </cell>
          <cell r="V5807">
            <v>1</v>
          </cell>
          <cell r="W5807">
            <v>1</v>
          </cell>
          <cell r="X5807" t="str">
            <v>FLEXNET ECUADOR - MDELIVERY</v>
          </cell>
          <cell r="Y5807" t="str">
            <v>CALLE 28 DE JUNIO S/N Y GARCIA MORENO ENTRADA LLANO GRANDE</v>
          </cell>
        </row>
        <row r="5808">
          <cell r="A5808" t="str">
            <v>2481608</v>
          </cell>
          <cell r="B5808">
            <v>491781</v>
          </cell>
          <cell r="C5808" t="str">
            <v>2481608</v>
          </cell>
          <cell r="D5808" t="str">
            <v>MDELIVERY</v>
          </cell>
          <cell r="E5808" t="str">
            <v>DESPACHO</v>
          </cell>
          <cell r="F5808" t="str">
            <v>EXPRESS</v>
          </cell>
          <cell r="G5808" t="str">
            <v>TS8779</v>
          </cell>
          <cell r="H5808">
            <v>44932</v>
          </cell>
          <cell r="I5808" t="str">
            <v>ENTREGADO</v>
          </cell>
          <cell r="J5808">
            <v>44935</v>
          </cell>
          <cell r="K5808" t="str">
            <v xml:space="preserve">Tatiana Landazuri_MEDICINA GLOBAL GLOMEDICAL CIA LTDA </v>
          </cell>
          <cell r="L5808" t="str">
            <v>Manuela Saenz N34 259 y Abelardo Moncayo Quito Ecuador</v>
          </cell>
          <cell r="M5808" t="str">
            <v>1791973704001</v>
          </cell>
          <cell r="N5808" t="str">
            <v>0997876878</v>
          </cell>
          <cell r="O5808" t="str">
            <v/>
          </cell>
          <cell r="P5808" t="str">
            <v>QUITO</v>
          </cell>
          <cell r="Q5808" t="str">
            <v>QUITO</v>
          </cell>
          <cell r="R5808" t="str">
            <v>PICHINCHA</v>
          </cell>
          <cell r="T5808" t="str">
            <v>TRANSERVISS</v>
          </cell>
          <cell r="U5808" t="str">
            <v>FLEXNETUIO_LOCAL</v>
          </cell>
          <cell r="V5808">
            <v>1</v>
          </cell>
          <cell r="W5808">
            <v>1</v>
          </cell>
          <cell r="X5808" t="str">
            <v>FLEXNET ECUADOR - MDELIVERY</v>
          </cell>
          <cell r="Y5808" t="str">
            <v>CALLE 28 DE JUNIO S/N Y GARCIA MORENO ENTRADA LLANO GRANDE</v>
          </cell>
        </row>
        <row r="5809">
          <cell r="A5809" t="str">
            <v>2481611</v>
          </cell>
          <cell r="B5809">
            <v>491782</v>
          </cell>
          <cell r="C5809" t="str">
            <v>2481611</v>
          </cell>
          <cell r="D5809" t="str">
            <v>MDELIVERY</v>
          </cell>
          <cell r="E5809" t="str">
            <v>DESPACHO</v>
          </cell>
          <cell r="F5809" t="str">
            <v>EXPRESS</v>
          </cell>
          <cell r="G5809" t="str">
            <v>TS8795</v>
          </cell>
          <cell r="H5809">
            <v>44932</v>
          </cell>
          <cell r="I5809" t="str">
            <v>ENTREGADO</v>
          </cell>
          <cell r="J5809">
            <v>44932</v>
          </cell>
          <cell r="K5809" t="str">
            <v xml:space="preserve">Sandra Meza_FALCONFARMS DE ECUADOR S A </v>
          </cell>
          <cell r="L5809" t="str">
            <v>JAPON E5A Y ALFONSO PEREIRA EDIFICIO ZAIGEN PISO 11 OFICINAS 1111 1112 1113 FALCONFARMS</v>
          </cell>
          <cell r="M5809" t="str">
            <v>1090105066001</v>
          </cell>
          <cell r="N5809" t="str">
            <v>0997101499</v>
          </cell>
          <cell r="O5809" t="str">
            <v/>
          </cell>
          <cell r="P5809" t="str">
            <v>QUITO</v>
          </cell>
          <cell r="Q5809" t="str">
            <v>QUITO</v>
          </cell>
          <cell r="R5809" t="str">
            <v>PICHINCHA</v>
          </cell>
          <cell r="T5809" t="str">
            <v>TRANSERVISS</v>
          </cell>
          <cell r="U5809" t="str">
            <v>FLEXNETUIO_LOCAL</v>
          </cell>
          <cell r="V5809">
            <v>1</v>
          </cell>
          <cell r="W5809">
            <v>1</v>
          </cell>
          <cell r="X5809" t="str">
            <v>FLEXNET ECUADOR - MDELIVERY</v>
          </cell>
          <cell r="Y5809" t="str">
            <v>CALLE 28 DE JUNIO S/N Y GARCIA MORENO ENTRADA LLANO GRANDE</v>
          </cell>
        </row>
        <row r="5810">
          <cell r="A5810" t="str">
            <v>2481626</v>
          </cell>
          <cell r="B5810">
            <v>491783</v>
          </cell>
          <cell r="C5810" t="str">
            <v>2481626</v>
          </cell>
          <cell r="D5810" t="str">
            <v>MDELIVERY</v>
          </cell>
          <cell r="E5810" t="str">
            <v>DESPACHO</v>
          </cell>
          <cell r="F5810" t="str">
            <v>EXPRESS</v>
          </cell>
          <cell r="G5810" t="str">
            <v>TS8786</v>
          </cell>
          <cell r="H5810">
            <v>44932</v>
          </cell>
          <cell r="I5810" t="str">
            <v>ENTREGADO</v>
          </cell>
          <cell r="J5810">
            <v>44932</v>
          </cell>
          <cell r="K5810" t="str">
            <v>CECILIA BASTIDAS KEVIN CARRION_BANCO INTERNACIONAL</v>
          </cell>
          <cell r="L5810" t="str">
            <v>PATRIA Y 9 DE OCTUBRE MATRIZ BANCO INTERNACIONAL AREA DE CORRESPONDENCIA</v>
          </cell>
          <cell r="M5810" t="str">
            <v>1790098354001</v>
          </cell>
          <cell r="N5810" t="str">
            <v>0987069659</v>
          </cell>
          <cell r="O5810" t="str">
            <v/>
          </cell>
          <cell r="P5810" t="str">
            <v>QUITO</v>
          </cell>
          <cell r="Q5810" t="str">
            <v>QUITO</v>
          </cell>
          <cell r="R5810" t="str">
            <v>PICHINCHA</v>
          </cell>
          <cell r="T5810" t="str">
            <v>TRANSERVISS</v>
          </cell>
          <cell r="U5810" t="str">
            <v>FLEXNETUIO_LOCAL</v>
          </cell>
          <cell r="V5810">
            <v>1</v>
          </cell>
          <cell r="W5810">
            <v>1</v>
          </cell>
          <cell r="X5810" t="str">
            <v>FLEXNET ECUADOR - MDELIVERY</v>
          </cell>
          <cell r="Y5810" t="str">
            <v>CALLE 28 DE JUNIO S/N Y GARCIA MORENO ENTRADA LLANO GRANDE</v>
          </cell>
        </row>
        <row r="5811">
          <cell r="A5811" t="str">
            <v>2481654</v>
          </cell>
          <cell r="B5811">
            <v>491784</v>
          </cell>
          <cell r="C5811" t="str">
            <v>2481654</v>
          </cell>
          <cell r="D5811" t="str">
            <v>MDELIVERY</v>
          </cell>
          <cell r="E5811" t="str">
            <v>DESPACHO</v>
          </cell>
          <cell r="F5811" t="str">
            <v>EXPRESS</v>
          </cell>
          <cell r="G5811" t="str">
            <v>TS8772</v>
          </cell>
          <cell r="H5811">
            <v>44932</v>
          </cell>
          <cell r="I5811" t="str">
            <v>ENTREGADO</v>
          </cell>
          <cell r="J5811">
            <v>44932</v>
          </cell>
          <cell r="K5811" t="str">
            <v>JOSE LUIS GARCES MALDONADO_JOSE LUIS GARCES MALDONADO</v>
          </cell>
          <cell r="L5811" t="str">
            <v xml:space="preserve"> Av Patria y 9 de Octubre esquina Edificio Banco Internacional 8tvo piso </v>
          </cell>
          <cell r="M5811" t="str">
            <v>1710737246001</v>
          </cell>
          <cell r="N5811" t="str">
            <v>0999724466</v>
          </cell>
          <cell r="O5811" t="str">
            <v/>
          </cell>
          <cell r="P5811" t="str">
            <v>QUITO</v>
          </cell>
          <cell r="Q5811" t="str">
            <v>QUITO</v>
          </cell>
          <cell r="R5811" t="str">
            <v>PICHINCHA</v>
          </cell>
          <cell r="T5811" t="str">
            <v>TRANSERVISS</v>
          </cell>
          <cell r="U5811" t="str">
            <v>FLEXNETUIO_LOCAL</v>
          </cell>
          <cell r="V5811">
            <v>1</v>
          </cell>
          <cell r="W5811">
            <v>1</v>
          </cell>
          <cell r="X5811" t="str">
            <v>FLEXNET ECUADOR - MDELIVERY</v>
          </cell>
          <cell r="Y5811" t="str">
            <v>CALLE 28 DE JUNIO S/N Y GARCIA MORENO ENTRADA LLANO GRANDE</v>
          </cell>
        </row>
        <row r="5812">
          <cell r="A5812" t="str">
            <v>2481655</v>
          </cell>
          <cell r="B5812">
            <v>491785</v>
          </cell>
          <cell r="C5812" t="str">
            <v>2481655</v>
          </cell>
          <cell r="D5812" t="str">
            <v>MDELIVERY</v>
          </cell>
          <cell r="E5812" t="str">
            <v>DESPACHO</v>
          </cell>
          <cell r="F5812" t="str">
            <v>EXPRESS</v>
          </cell>
          <cell r="G5812" t="str">
            <v>EC6262</v>
          </cell>
          <cell r="H5812">
            <v>44932</v>
          </cell>
          <cell r="I5812" t="str">
            <v>ENTREGADO</v>
          </cell>
          <cell r="J5812">
            <v>44935</v>
          </cell>
          <cell r="K5812" t="str">
            <v>EIDER BARRIGA_EIDER NICOLE BARRIGA TORRES</v>
          </cell>
          <cell r="L5812" t="str">
            <v>6 de diciembre y Granados Conjunto Parque Real Sauce 7 dep 53</v>
          </cell>
          <cell r="M5812" t="str">
            <v>1803028396</v>
          </cell>
          <cell r="N5812" t="str">
            <v>0998321200</v>
          </cell>
          <cell r="O5812" t="str">
            <v/>
          </cell>
          <cell r="P5812" t="str">
            <v>QUITO</v>
          </cell>
          <cell r="Q5812" t="str">
            <v>QUITO</v>
          </cell>
          <cell r="R5812" t="str">
            <v>PICHINCHA</v>
          </cell>
          <cell r="T5812" t="str">
            <v>EXPRESSCON</v>
          </cell>
          <cell r="U5812" t="str">
            <v>FLEXNETUIO_LOCAL</v>
          </cell>
          <cell r="V5812">
            <v>1</v>
          </cell>
          <cell r="W5812">
            <v>1</v>
          </cell>
          <cell r="X5812" t="str">
            <v>FLEXNET ECUADOR - MDELIVERY</v>
          </cell>
          <cell r="Y5812" t="str">
            <v>CALLE 28 DE JUNIO S/N Y GARCIA MORENO ENTRADA LLANO GRANDE</v>
          </cell>
        </row>
        <row r="5813">
          <cell r="A5813" t="str">
            <v>2481663</v>
          </cell>
          <cell r="B5813">
            <v>491786</v>
          </cell>
          <cell r="C5813" t="str">
            <v>2481663</v>
          </cell>
          <cell r="D5813" t="str">
            <v>MDELIVERY</v>
          </cell>
          <cell r="E5813" t="str">
            <v>DESPACHO</v>
          </cell>
          <cell r="F5813" t="str">
            <v>EXPRESS</v>
          </cell>
          <cell r="G5813" t="str">
            <v>TS8776</v>
          </cell>
          <cell r="H5813">
            <v>44932</v>
          </cell>
          <cell r="I5813" t="str">
            <v>ENTREGADO</v>
          </cell>
          <cell r="J5813">
            <v>44932</v>
          </cell>
          <cell r="K5813" t="str">
            <v>GABRIELA TUAREZ_ PICHINCHA SISTEMAS ACOVI CA</v>
          </cell>
          <cell r="L5813" t="str">
            <v>Bogota OE 1 33 y Av 10 de Agosto Primer Piso</v>
          </cell>
          <cell r="M5813" t="str">
            <v>1790010937001</v>
          </cell>
          <cell r="N5813" t="str">
            <v>0962799300</v>
          </cell>
          <cell r="O5813" t="str">
            <v/>
          </cell>
          <cell r="P5813" t="str">
            <v>QUITO</v>
          </cell>
          <cell r="Q5813" t="str">
            <v>QUITO</v>
          </cell>
          <cell r="R5813" t="str">
            <v>PICHINCHA</v>
          </cell>
          <cell r="T5813" t="str">
            <v>TRANSERVISS</v>
          </cell>
          <cell r="U5813" t="str">
            <v>FLEXNETUIO_LOCAL</v>
          </cell>
          <cell r="V5813">
            <v>1</v>
          </cell>
          <cell r="W5813">
            <v>1</v>
          </cell>
          <cell r="X5813" t="str">
            <v>FLEXNET ECUADOR - MDELIVERY</v>
          </cell>
          <cell r="Y5813" t="str">
            <v>CALLE 28 DE JUNIO S/N Y GARCIA MORENO ENTRADA LLANO GRANDE</v>
          </cell>
        </row>
        <row r="5814">
          <cell r="A5814" t="str">
            <v>2481666</v>
          </cell>
          <cell r="B5814">
            <v>491787</v>
          </cell>
          <cell r="C5814" t="str">
            <v>2481666</v>
          </cell>
          <cell r="D5814" t="str">
            <v>MDELIVERY</v>
          </cell>
          <cell r="E5814" t="str">
            <v>DESPACHO</v>
          </cell>
          <cell r="F5814" t="str">
            <v>EXPRESS</v>
          </cell>
          <cell r="G5814" t="str">
            <v>TS8785</v>
          </cell>
          <cell r="H5814">
            <v>44932</v>
          </cell>
          <cell r="I5814" t="str">
            <v>ENTREGADO</v>
          </cell>
          <cell r="J5814">
            <v>44935</v>
          </cell>
          <cell r="K5814" t="str">
            <v>MARY CIFUENTES_BANCO INTERNACIONAL</v>
          </cell>
          <cell r="L5814" t="str">
            <v>AV ELOY ALFARO Y MARIANA DE JESUS AGENCIA CAROLINA BANCO INTERNACIONAL</v>
          </cell>
          <cell r="M5814" t="str">
            <v>1790098354001</v>
          </cell>
          <cell r="N5814" t="str">
            <v>0999701873</v>
          </cell>
          <cell r="O5814" t="str">
            <v/>
          </cell>
          <cell r="P5814" t="str">
            <v>QUITO</v>
          </cell>
          <cell r="Q5814" t="str">
            <v>QUITO</v>
          </cell>
          <cell r="R5814" t="str">
            <v>PICHINCHA</v>
          </cell>
          <cell r="T5814" t="str">
            <v>TRANSERVISS</v>
          </cell>
          <cell r="U5814" t="str">
            <v>FLEXNETUIO_LOCAL</v>
          </cell>
          <cell r="V5814">
            <v>1</v>
          </cell>
          <cell r="W5814">
            <v>1</v>
          </cell>
          <cell r="X5814" t="str">
            <v>FLEXNET ECUADOR - MDELIVERY</v>
          </cell>
          <cell r="Y5814" t="str">
            <v>CALLE 28 DE JUNIO S/N Y GARCIA MORENO ENTRADA LLANO GRANDE</v>
          </cell>
        </row>
        <row r="5815">
          <cell r="A5815" t="str">
            <v>2481684</v>
          </cell>
          <cell r="B5815">
            <v>491788</v>
          </cell>
          <cell r="C5815" t="str">
            <v>2481684</v>
          </cell>
          <cell r="D5815" t="str">
            <v>MDELIVERY</v>
          </cell>
          <cell r="E5815" t="str">
            <v>DESPACHO</v>
          </cell>
          <cell r="F5815" t="str">
            <v>EXPRESS</v>
          </cell>
          <cell r="G5815" t="str">
            <v>TS8777</v>
          </cell>
          <cell r="H5815">
            <v>44932</v>
          </cell>
          <cell r="I5815" t="str">
            <v>ENTREGADO</v>
          </cell>
          <cell r="J5815">
            <v>44935</v>
          </cell>
          <cell r="K5815" t="str">
            <v>Mabel Cordova_OSC ELECTRONICA Y TELECOMUNICACIONES DEL ECUADOR S</v>
          </cell>
          <cell r="L5815" t="str">
            <v>INAQUITO JOSE PADILLA N3 30 Y NUNEZ DE VELA</v>
          </cell>
          <cell r="M5815" t="str">
            <v>1391747292001</v>
          </cell>
          <cell r="N5815" t="str">
            <v>0983771377</v>
          </cell>
          <cell r="O5815" t="str">
            <v/>
          </cell>
          <cell r="P5815" t="str">
            <v>QUITO</v>
          </cell>
          <cell r="Q5815" t="str">
            <v>QUITO</v>
          </cell>
          <cell r="R5815" t="str">
            <v>PICHINCHA</v>
          </cell>
          <cell r="T5815" t="str">
            <v>TRANSERVISS</v>
          </cell>
          <cell r="U5815" t="str">
            <v>FLEXNETUIO_LOCAL</v>
          </cell>
          <cell r="V5815">
            <v>1</v>
          </cell>
          <cell r="W5815">
            <v>1</v>
          </cell>
          <cell r="X5815" t="str">
            <v>FLEXNET ECUADOR - MDELIVERY</v>
          </cell>
          <cell r="Y5815" t="str">
            <v>CALLE 28 DE JUNIO S/N Y GARCIA MORENO ENTRADA LLANO GRANDE</v>
          </cell>
        </row>
        <row r="5816">
          <cell r="A5816" t="str">
            <v>2481697</v>
          </cell>
          <cell r="B5816">
            <v>491789</v>
          </cell>
          <cell r="C5816" t="str">
            <v>2481697</v>
          </cell>
          <cell r="D5816" t="str">
            <v>MDELIVERY</v>
          </cell>
          <cell r="E5816" t="str">
            <v>DESPACHO</v>
          </cell>
          <cell r="F5816" t="str">
            <v>EXPRESS</v>
          </cell>
          <cell r="G5816" t="str">
            <v>TS8774</v>
          </cell>
          <cell r="H5816">
            <v>44932</v>
          </cell>
          <cell r="I5816" t="str">
            <v>ENTREGADO</v>
          </cell>
          <cell r="J5816">
            <v>44932</v>
          </cell>
          <cell r="K5816" t="str">
            <v>CRISTINA PAVON RV_ALTAMIRANO SANIPATIN MARCELA VIRGINIA</v>
          </cell>
          <cell r="L5816" t="str">
            <v>TORIBIO MONTES Y DANIEL HIDALGO CASA N27 07</v>
          </cell>
          <cell r="M5816" t="str">
            <v>1715335491001</v>
          </cell>
          <cell r="N5816" t="str">
            <v>0984746868</v>
          </cell>
          <cell r="O5816" t="str">
            <v/>
          </cell>
          <cell r="P5816" t="str">
            <v>QUITO</v>
          </cell>
          <cell r="Q5816" t="str">
            <v>QUITO</v>
          </cell>
          <cell r="R5816" t="str">
            <v>PICHINCHA</v>
          </cell>
          <cell r="T5816" t="str">
            <v>TRANSERVISS</v>
          </cell>
          <cell r="U5816" t="str">
            <v>FLEXNETUIO_LOCAL</v>
          </cell>
          <cell r="V5816">
            <v>1</v>
          </cell>
          <cell r="W5816">
            <v>1</v>
          </cell>
          <cell r="X5816" t="str">
            <v>FLEXNET ECUADOR - MDELIVERY</v>
          </cell>
          <cell r="Y5816" t="str">
            <v>CALLE 28 DE JUNIO S/N Y GARCIA MORENO ENTRADA LLANO GRANDE</v>
          </cell>
        </row>
        <row r="5817">
          <cell r="A5817" t="str">
            <v>2481700_1</v>
          </cell>
          <cell r="B5817">
            <v>491790</v>
          </cell>
          <cell r="C5817" t="str">
            <v>2481700_1</v>
          </cell>
          <cell r="D5817" t="str">
            <v>MDELIVERY</v>
          </cell>
          <cell r="E5817" t="str">
            <v>DESPACHO</v>
          </cell>
          <cell r="F5817" t="str">
            <v>EXPRESS</v>
          </cell>
          <cell r="G5817" t="str">
            <v>TS8773</v>
          </cell>
          <cell r="H5817">
            <v>44932</v>
          </cell>
          <cell r="I5817" t="str">
            <v>ENTREGADO</v>
          </cell>
          <cell r="J5817">
            <v>44935</v>
          </cell>
          <cell r="K5817" t="str">
            <v>LOIS TATIANA MORA_ROLANDO JUNIOR ANDRADE VERA</v>
          </cell>
          <cell r="L5817" t="str">
            <v>AV 6 DE DICIEMBRE N36 07 Y PASAJE TURQUiA EDIFICIO AGUILAR MERCHAN</v>
          </cell>
          <cell r="M5817" t="str">
            <v>1312020066001</v>
          </cell>
          <cell r="N5817" t="str">
            <v>0962894831/0987960483</v>
          </cell>
          <cell r="O5817" t="str">
            <v/>
          </cell>
          <cell r="P5817" t="str">
            <v>QUITO</v>
          </cell>
          <cell r="Q5817" t="str">
            <v>QUITO</v>
          </cell>
          <cell r="R5817" t="str">
            <v>PICHINCHA</v>
          </cell>
          <cell r="T5817" t="str">
            <v>TRANSERVISS</v>
          </cell>
          <cell r="U5817" t="str">
            <v>FLEXNETUIO_LOCAL</v>
          </cell>
          <cell r="V5817">
            <v>1</v>
          </cell>
          <cell r="W5817">
            <v>1</v>
          </cell>
          <cell r="X5817" t="str">
            <v>FLEXNET ECUADOR - MDELIVERY</v>
          </cell>
          <cell r="Y5817" t="str">
            <v>CALLE 28 DE JUNIO S/N Y GARCIA MORENO ENTRADA LLANO GRANDE</v>
          </cell>
        </row>
        <row r="5818">
          <cell r="A5818" t="str">
            <v>2481715</v>
          </cell>
          <cell r="B5818">
            <v>491791</v>
          </cell>
          <cell r="C5818" t="str">
            <v>2481715</v>
          </cell>
          <cell r="D5818" t="str">
            <v>MDELIVERY</v>
          </cell>
          <cell r="E5818" t="str">
            <v>DESPACHO</v>
          </cell>
          <cell r="F5818" t="str">
            <v>EXPRESS</v>
          </cell>
          <cell r="G5818" t="str">
            <v>TS8783</v>
          </cell>
          <cell r="H5818">
            <v>44932</v>
          </cell>
          <cell r="I5818" t="str">
            <v>ENTREGADO</v>
          </cell>
          <cell r="J5818">
            <v>44935</v>
          </cell>
          <cell r="K5818" t="str">
            <v xml:space="preserve">Jose Niquinga o GLORIA AMAGUA_MEGO NETWORKS MEGONETWORKS S A </v>
          </cell>
          <cell r="L5818" t="str">
            <v>Republica del Salvador N36 84 y Suecia Edif Quilates piso 11 ofic 112 ENTREGAR DE 10AM A 12PM</v>
          </cell>
          <cell r="M5818" t="str">
            <v>1793065457001</v>
          </cell>
          <cell r="N5818" t="str">
            <v>0999815105</v>
          </cell>
          <cell r="O5818" t="str">
            <v/>
          </cell>
          <cell r="P5818" t="str">
            <v>QUITO</v>
          </cell>
          <cell r="Q5818" t="str">
            <v>QUITO</v>
          </cell>
          <cell r="R5818" t="str">
            <v>PICHINCHA</v>
          </cell>
          <cell r="T5818" t="str">
            <v>TRANSERVISS</v>
          </cell>
          <cell r="U5818" t="str">
            <v>FLEXNETUIO_LOCAL</v>
          </cell>
          <cell r="V5818">
            <v>1</v>
          </cell>
          <cell r="W5818">
            <v>1</v>
          </cell>
          <cell r="X5818" t="str">
            <v>FLEXNET ECUADOR - MDELIVERY</v>
          </cell>
          <cell r="Y5818" t="str">
            <v>CALLE 28 DE JUNIO S/N Y GARCIA MORENO ENTRADA LLANO GRANDE</v>
          </cell>
        </row>
        <row r="5819">
          <cell r="A5819" t="str">
            <v>2481716</v>
          </cell>
          <cell r="B5819">
            <v>491792</v>
          </cell>
          <cell r="C5819" t="str">
            <v>2481716</v>
          </cell>
          <cell r="D5819" t="str">
            <v>MDELIVERY</v>
          </cell>
          <cell r="E5819" t="str">
            <v>DESPACHO</v>
          </cell>
          <cell r="F5819" t="str">
            <v>EXPRESS</v>
          </cell>
          <cell r="G5819" t="str">
            <v>TS8784</v>
          </cell>
          <cell r="H5819">
            <v>44932</v>
          </cell>
          <cell r="I5819" t="str">
            <v>ENTREGADO</v>
          </cell>
          <cell r="J5819">
            <v>44932</v>
          </cell>
          <cell r="K5819" t="str">
            <v>ELIANA CIRALI DELGADO LEAL_ELIANA CIRALI DELGADO LEAL</v>
          </cell>
          <cell r="L5819" t="str">
            <v>QUITO COLEGIO SAN GABRIEL AV AMERICA Y MARIANA DE JESUS LA CLIENTE ES PROFESORA EN LA INSTITUCION PREGUNTAR POR LA PROFESORA DE SOCIALES DE BASICA SUPERIOR ENTREGAR ANTES DE LAS 3 30PM</v>
          </cell>
          <cell r="M5819" t="str">
            <v>1758760274001</v>
          </cell>
          <cell r="N5819" t="str">
            <v>0984880077</v>
          </cell>
          <cell r="O5819" t="str">
            <v/>
          </cell>
          <cell r="P5819" t="str">
            <v>QUITO</v>
          </cell>
          <cell r="Q5819" t="str">
            <v>QUITO</v>
          </cell>
          <cell r="R5819" t="str">
            <v>PICHINCHA</v>
          </cell>
          <cell r="T5819" t="str">
            <v>TRANSERVISS</v>
          </cell>
          <cell r="U5819" t="str">
            <v>FLEXNETUIO_LOCAL</v>
          </cell>
          <cell r="V5819">
            <v>1</v>
          </cell>
          <cell r="W5819">
            <v>1</v>
          </cell>
          <cell r="X5819" t="str">
            <v>FLEXNET ECUADOR - MDELIVERY</v>
          </cell>
          <cell r="Y5819" t="str">
            <v>CALLE 28 DE JUNIO S/N Y GARCIA MORENO ENTRADA LLANO GRANDE</v>
          </cell>
        </row>
        <row r="5820">
          <cell r="A5820" t="str">
            <v>2481726</v>
          </cell>
          <cell r="B5820">
            <v>491793</v>
          </cell>
          <cell r="C5820" t="str">
            <v>2481726</v>
          </cell>
          <cell r="D5820" t="str">
            <v>MDELIVERY</v>
          </cell>
          <cell r="E5820" t="str">
            <v>DESPACHO</v>
          </cell>
          <cell r="F5820" t="str">
            <v>EXPRESS</v>
          </cell>
          <cell r="G5820" t="str">
            <v>EC6263</v>
          </cell>
          <cell r="H5820">
            <v>44932</v>
          </cell>
          <cell r="I5820" t="str">
            <v>ENTREGADO</v>
          </cell>
          <cell r="J5820">
            <v>44932</v>
          </cell>
          <cell r="K5820" t="str">
            <v>JAIME JOSE PEREZ MARIN O DIEGO CASTILLO_JAIME JOSE PEREZ MARIN</v>
          </cell>
          <cell r="L5820" t="str">
            <v>AV DE LA PRENSA Y MARIANO ECHEVERRiA OE1 2 A UNA CUADRA DE LA Y AUTOLAVADO WEGO MOBILE CAR DETAILING</v>
          </cell>
          <cell r="M5820" t="str">
            <v>1760552206001</v>
          </cell>
          <cell r="N5820" t="str">
            <v>0987684429</v>
          </cell>
          <cell r="O5820" t="str">
            <v/>
          </cell>
          <cell r="P5820" t="str">
            <v>QUITO</v>
          </cell>
          <cell r="Q5820" t="str">
            <v>QUITO</v>
          </cell>
          <cell r="R5820" t="str">
            <v>PICHINCHA</v>
          </cell>
          <cell r="T5820" t="str">
            <v>EXPRESSCON</v>
          </cell>
          <cell r="U5820" t="str">
            <v>FLEXNETUIO_LOCAL</v>
          </cell>
          <cell r="V5820">
            <v>1</v>
          </cell>
          <cell r="W5820">
            <v>1</v>
          </cell>
          <cell r="X5820" t="str">
            <v>FLEXNET ECUADOR - MDELIVERY</v>
          </cell>
          <cell r="Y5820" t="str">
            <v>CALLE 28 DE JUNIO S/N Y GARCIA MORENO ENTRADA LLANO GRANDE</v>
          </cell>
        </row>
        <row r="5821">
          <cell r="A5821" t="str">
            <v>2481729</v>
          </cell>
          <cell r="B5821">
            <v>491794</v>
          </cell>
          <cell r="C5821" t="str">
            <v>2481729</v>
          </cell>
          <cell r="D5821" t="str">
            <v>MDELIVERY</v>
          </cell>
          <cell r="E5821" t="str">
            <v>DESPACHO</v>
          </cell>
          <cell r="F5821" t="str">
            <v>EXPRESS</v>
          </cell>
          <cell r="G5821" t="str">
            <v>TS8789</v>
          </cell>
          <cell r="H5821">
            <v>44932</v>
          </cell>
          <cell r="I5821" t="str">
            <v>ENTREGADO</v>
          </cell>
          <cell r="J5821">
            <v>44932</v>
          </cell>
          <cell r="K5821" t="str">
            <v xml:space="preserve">BUENO SERRANO MARIA SOLEDAD_HANSELYGRETEL CIA LTDA </v>
          </cell>
          <cell r="L5821" t="str">
            <v>PICHINCHA QUITO INAQUITO AV REPUBLICA N6 114 Y AV AMAZONAS</v>
          </cell>
          <cell r="M5821" t="str">
            <v>1791738233001</v>
          </cell>
          <cell r="N5821" t="str">
            <v>0979204375</v>
          </cell>
          <cell r="O5821" t="str">
            <v/>
          </cell>
          <cell r="P5821" t="str">
            <v>QUITO</v>
          </cell>
          <cell r="Q5821" t="str">
            <v>QUITO</v>
          </cell>
          <cell r="R5821" t="str">
            <v>PICHINCHA</v>
          </cell>
          <cell r="T5821" t="str">
            <v>TRANSERVISS</v>
          </cell>
          <cell r="U5821" t="str">
            <v>FLEXNETUIO_LOCAL</v>
          </cell>
          <cell r="V5821">
            <v>1</v>
          </cell>
          <cell r="W5821">
            <v>1</v>
          </cell>
          <cell r="X5821" t="str">
            <v>FLEXNET ECUADOR - MDELIVERY</v>
          </cell>
          <cell r="Y5821" t="str">
            <v>CALLE 28 DE JUNIO S/N Y GARCIA MORENO ENTRADA LLANO GRANDE</v>
          </cell>
        </row>
        <row r="5822">
          <cell r="A5822" t="str">
            <v>2481730</v>
          </cell>
          <cell r="B5822">
            <v>491795</v>
          </cell>
          <cell r="C5822" t="str">
            <v>2481730</v>
          </cell>
          <cell r="D5822" t="str">
            <v>MDELIVERY</v>
          </cell>
          <cell r="E5822" t="str">
            <v>DESPACHO</v>
          </cell>
          <cell r="F5822" t="str">
            <v>EXPRESS</v>
          </cell>
          <cell r="G5822" t="str">
            <v>EC6260</v>
          </cell>
          <cell r="H5822">
            <v>44932</v>
          </cell>
          <cell r="I5822" t="str">
            <v>ENTREGADO</v>
          </cell>
          <cell r="J5822">
            <v>44935</v>
          </cell>
          <cell r="K5822" t="str">
            <v>FERNANDA TORRES_SOCIEDAD DE LUCHA CONTRA EL CANCER</v>
          </cell>
          <cell r="L5822" t="str">
            <v xml:space="preserve">HORARIO DE ATENCION HASTA 2 30PM AV ELOY ALFARO S N Y LOS PINOS HOSPITAL SOLCA DESARROLLO ORGANIZACIONAL EN EL SUBSUELO </v>
          </cell>
          <cell r="M5822" t="str">
            <v>1791817680001</v>
          </cell>
          <cell r="N5822" t="str">
            <v>992587125</v>
          </cell>
          <cell r="O5822" t="str">
            <v/>
          </cell>
          <cell r="P5822" t="str">
            <v>QUITO</v>
          </cell>
          <cell r="Q5822" t="str">
            <v>QUITO</v>
          </cell>
          <cell r="R5822" t="str">
            <v>PICHINCHA</v>
          </cell>
          <cell r="T5822" t="str">
            <v>EXPRESSCON</v>
          </cell>
          <cell r="U5822" t="str">
            <v>FLEXNETUIO_LOCAL</v>
          </cell>
          <cell r="V5822">
            <v>1</v>
          </cell>
          <cell r="W5822">
            <v>1</v>
          </cell>
          <cell r="X5822" t="str">
            <v>FLEXNET ECUADOR - MDELIVERY</v>
          </cell>
          <cell r="Y5822" t="str">
            <v>CALLE 28 DE JUNIO S/N Y GARCIA MORENO ENTRADA LLANO GRANDE</v>
          </cell>
        </row>
        <row r="5823">
          <cell r="A5823" t="str">
            <v>2481731</v>
          </cell>
          <cell r="B5823">
            <v>491796</v>
          </cell>
          <cell r="C5823" t="str">
            <v>2481731</v>
          </cell>
          <cell r="D5823" t="str">
            <v>MDELIVERY</v>
          </cell>
          <cell r="E5823" t="str">
            <v>DESPACHO</v>
          </cell>
          <cell r="F5823" t="str">
            <v>EXPRESS</v>
          </cell>
          <cell r="G5823" t="str">
            <v>TS8775</v>
          </cell>
          <cell r="H5823">
            <v>44932</v>
          </cell>
          <cell r="I5823" t="str">
            <v>ENTREGADO</v>
          </cell>
          <cell r="J5823">
            <v>44935</v>
          </cell>
          <cell r="K5823" t="str">
            <v>LEOPOLDO NAJERA_CONSORCIO PETROLERO BLOQUE 16</v>
          </cell>
          <cell r="L5823" t="str">
            <v>Av 12 de Octubre y Abraham Lincoln Edificio Mirage piso 8</v>
          </cell>
          <cell r="M5823" t="str">
            <v>1792014980001</v>
          </cell>
          <cell r="N5823" t="str">
            <v>022976600</v>
          </cell>
          <cell r="O5823" t="str">
            <v/>
          </cell>
          <cell r="P5823" t="str">
            <v>QUITO</v>
          </cell>
          <cell r="Q5823" t="str">
            <v>QUITO</v>
          </cell>
          <cell r="R5823" t="str">
            <v>PICHINCHA</v>
          </cell>
          <cell r="T5823" t="str">
            <v>TRANSERVISS</v>
          </cell>
          <cell r="U5823" t="str">
            <v>FLEXNETUIO_LOCAL</v>
          </cell>
          <cell r="V5823">
            <v>1</v>
          </cell>
          <cell r="W5823">
            <v>1</v>
          </cell>
          <cell r="X5823" t="str">
            <v>FLEXNET ECUADOR - MDELIVERY</v>
          </cell>
          <cell r="Y5823" t="str">
            <v>CALLE 28 DE JUNIO S/N Y GARCIA MORENO ENTRADA LLANO GRANDE</v>
          </cell>
        </row>
        <row r="5824">
          <cell r="A5824" t="str">
            <v>2481736</v>
          </cell>
          <cell r="B5824">
            <v>491797</v>
          </cell>
          <cell r="C5824" t="str">
            <v>2481736</v>
          </cell>
          <cell r="D5824" t="str">
            <v>MDELIVERY</v>
          </cell>
          <cell r="E5824" t="str">
            <v>DESPACHO</v>
          </cell>
          <cell r="F5824" t="str">
            <v>EXPRESS</v>
          </cell>
          <cell r="G5824" t="str">
            <v>EC6261</v>
          </cell>
          <cell r="H5824">
            <v>44932</v>
          </cell>
          <cell r="I5824" t="str">
            <v>ENTREGADO</v>
          </cell>
          <cell r="J5824">
            <v>44932</v>
          </cell>
          <cell r="K5824" t="str">
            <v xml:space="preserve">ABASCAL FERRO ALEXANDRE ANTONIO_ECUABAMBA TECHNOLOGIES S A </v>
          </cell>
          <cell r="L5824" t="str">
            <v>MONTESERRIN CALLE DE LOS NARANJOS N44 463 Y DE LAS AZUCENAS REF ATRaS DEL SUPERMAXI</v>
          </cell>
          <cell r="M5824" t="str">
            <v>1792379202001</v>
          </cell>
          <cell r="N5824" t="str">
            <v>0981568086/0992001060</v>
          </cell>
          <cell r="O5824" t="str">
            <v/>
          </cell>
          <cell r="P5824" t="str">
            <v>QUITO</v>
          </cell>
          <cell r="Q5824" t="str">
            <v>QUITO</v>
          </cell>
          <cell r="R5824" t="str">
            <v>PICHINCHA</v>
          </cell>
          <cell r="T5824" t="str">
            <v>EXPRESSCON</v>
          </cell>
          <cell r="U5824" t="str">
            <v>FLEXNETUIO_LOCAL</v>
          </cell>
          <cell r="V5824">
            <v>1</v>
          </cell>
          <cell r="W5824">
            <v>1</v>
          </cell>
          <cell r="X5824" t="str">
            <v>FLEXNET ECUADOR - MDELIVERY</v>
          </cell>
          <cell r="Y5824" t="str">
            <v>CALLE 28 DE JUNIO S/N Y GARCIA MORENO ENTRADA LLANO GRANDE</v>
          </cell>
        </row>
        <row r="5825">
          <cell r="A5825" t="str">
            <v>2481741</v>
          </cell>
          <cell r="B5825">
            <v>491798</v>
          </cell>
          <cell r="C5825" t="str">
            <v>2481741</v>
          </cell>
          <cell r="D5825" t="str">
            <v>MDELIVERY</v>
          </cell>
          <cell r="E5825" t="str">
            <v>DESPACHO</v>
          </cell>
          <cell r="F5825" t="str">
            <v>EXPRESS</v>
          </cell>
          <cell r="G5825" t="str">
            <v>TS8788</v>
          </cell>
          <cell r="H5825">
            <v>44932</v>
          </cell>
          <cell r="I5825" t="str">
            <v>ENTREGADO</v>
          </cell>
          <cell r="J5825">
            <v>44935</v>
          </cell>
          <cell r="K5825" t="str">
            <v>Milton Peralta_ASOCIACION DE EMPLEADOS DE LA PRESIDENCIA DE LA RE</v>
          </cell>
          <cell r="L5825" t="str">
            <v>Centro historico al centro de la vicepresidencia edificio la union segundo piso</v>
          </cell>
          <cell r="M5825" t="str">
            <v>1791966236001</v>
          </cell>
          <cell r="N5825" t="str">
            <v>0984483202</v>
          </cell>
          <cell r="O5825" t="str">
            <v/>
          </cell>
          <cell r="P5825" t="str">
            <v>QUITO</v>
          </cell>
          <cell r="Q5825" t="str">
            <v>QUITO</v>
          </cell>
          <cell r="R5825" t="str">
            <v>PICHINCHA</v>
          </cell>
          <cell r="T5825" t="str">
            <v>TRANSERVISS</v>
          </cell>
          <cell r="U5825" t="str">
            <v>FLEXNETUIO_LOCAL</v>
          </cell>
          <cell r="V5825">
            <v>1</v>
          </cell>
          <cell r="W5825">
            <v>1</v>
          </cell>
          <cell r="X5825" t="str">
            <v>FLEXNET ECUADOR - MDELIVERY</v>
          </cell>
          <cell r="Y5825" t="str">
            <v>CALLE 28 DE JUNIO S/N Y GARCIA MORENO ENTRADA LLANO GRANDE</v>
          </cell>
        </row>
        <row r="5826">
          <cell r="A5826" t="str">
            <v>2481742</v>
          </cell>
          <cell r="B5826">
            <v>491799</v>
          </cell>
          <cell r="C5826" t="str">
            <v>2481742</v>
          </cell>
          <cell r="D5826" t="str">
            <v>MDELIVERY</v>
          </cell>
          <cell r="E5826" t="str">
            <v>DESPACHO</v>
          </cell>
          <cell r="F5826" t="str">
            <v>EXPRESS</v>
          </cell>
          <cell r="G5826" t="str">
            <v>TS8781</v>
          </cell>
          <cell r="H5826">
            <v>44932</v>
          </cell>
          <cell r="I5826" t="str">
            <v>ENTREGADO</v>
          </cell>
          <cell r="J5826">
            <v>44932</v>
          </cell>
          <cell r="K5826" t="str">
            <v>DIEGO MOROCHO_COMITE DE EMPRESA DE LOS TRABAJADORES DE LA EMPRESA PUBLICA METROPOLITANA DE AGUA POTABLE</v>
          </cell>
          <cell r="L5826" t="str">
            <v>oficina principal CETEPMAPS Provincia Pichincha Canton Quito calle obispo diaz de la Madrid 0e8 279 Gualberto arcos oficina 201 referencia diagonal al goe</v>
          </cell>
          <cell r="M5826" t="str">
            <v>1791709594001</v>
          </cell>
          <cell r="N5826" t="str">
            <v>0991462899</v>
          </cell>
          <cell r="O5826" t="str">
            <v/>
          </cell>
          <cell r="P5826" t="str">
            <v>QUITO</v>
          </cell>
          <cell r="Q5826" t="str">
            <v>QUITO</v>
          </cell>
          <cell r="R5826" t="str">
            <v>PICHINCHA</v>
          </cell>
          <cell r="T5826" t="str">
            <v>TRANSERVISS</v>
          </cell>
          <cell r="U5826" t="str">
            <v>FLEXNETUIO_LOCAL</v>
          </cell>
          <cell r="V5826">
            <v>1</v>
          </cell>
          <cell r="W5826">
            <v>1</v>
          </cell>
          <cell r="X5826" t="str">
            <v>FLEXNET ECUADOR - MDELIVERY</v>
          </cell>
          <cell r="Y5826" t="str">
            <v>CALLE 28 DE JUNIO S/N Y GARCIA MORENO ENTRADA LLANO GRANDE</v>
          </cell>
        </row>
        <row r="5827">
          <cell r="A5827" t="str">
            <v>2481743</v>
          </cell>
          <cell r="B5827">
            <v>491800</v>
          </cell>
          <cell r="C5827" t="str">
            <v>2481743</v>
          </cell>
          <cell r="D5827" t="str">
            <v>MDELIVERY</v>
          </cell>
          <cell r="E5827" t="str">
            <v>DESPACHO</v>
          </cell>
          <cell r="F5827" t="str">
            <v>EXPRESS</v>
          </cell>
          <cell r="G5827" t="str">
            <v>EC6264</v>
          </cell>
          <cell r="H5827">
            <v>44932</v>
          </cell>
          <cell r="I5827" t="str">
            <v>ENTREGADO</v>
          </cell>
          <cell r="J5827">
            <v>44932</v>
          </cell>
          <cell r="K5827" t="str">
            <v>Veronica Alvarez_COMUNIDAD JUDIA DEL ECUADOR</v>
          </cell>
          <cell r="L5827" t="str">
            <v>COMUNIDAD JUDIA DEL ECUADOR CARCELEN ROBERTO ANDRADE OE3 580 Y JAIME ROLDOS ATRaS DEL HOSPITAL SAN FRANCISCO</v>
          </cell>
          <cell r="M5827" t="str">
            <v>1791388232001</v>
          </cell>
          <cell r="N5827" t="str">
            <v>0995527209</v>
          </cell>
          <cell r="O5827" t="str">
            <v/>
          </cell>
          <cell r="P5827" t="str">
            <v>QUITO</v>
          </cell>
          <cell r="Q5827" t="str">
            <v>QUITO</v>
          </cell>
          <cell r="R5827" t="str">
            <v>PICHINCHA</v>
          </cell>
          <cell r="T5827" t="str">
            <v>EXPRESSCON</v>
          </cell>
          <cell r="U5827" t="str">
            <v>FLEXNETUIO_LOCAL</v>
          </cell>
          <cell r="V5827">
            <v>1</v>
          </cell>
          <cell r="W5827">
            <v>1</v>
          </cell>
          <cell r="X5827" t="str">
            <v>FLEXNET ECUADOR - MDELIVERY</v>
          </cell>
          <cell r="Y5827" t="str">
            <v>CALLE 28 DE JUNIO S/N Y GARCIA MORENO ENTRADA LLANO GRANDE</v>
          </cell>
        </row>
        <row r="5828">
          <cell r="A5828" t="str">
            <v>2481746</v>
          </cell>
          <cell r="B5828">
            <v>491801</v>
          </cell>
          <cell r="C5828" t="str">
            <v>2481746</v>
          </cell>
          <cell r="D5828" t="str">
            <v>MDELIVERY</v>
          </cell>
          <cell r="E5828" t="str">
            <v>DESPACHO</v>
          </cell>
          <cell r="F5828" t="str">
            <v>EXPRESS</v>
          </cell>
          <cell r="G5828" t="str">
            <v>TS8787</v>
          </cell>
          <cell r="H5828">
            <v>44932</v>
          </cell>
          <cell r="I5828" t="str">
            <v>ENTREGADO</v>
          </cell>
          <cell r="J5828">
            <v>44932</v>
          </cell>
          <cell r="K5828" t="str">
            <v>CECILIA BASTIDAS KEVIN CARRION_BANCO INTERNACIONAL</v>
          </cell>
          <cell r="L5828" t="str">
            <v>PATRIA Y 9 DE OCTUBRE MATRIZ BANCO INTERNACIONAL AREA DE CORRESPONDENCIA</v>
          </cell>
          <cell r="M5828" t="str">
            <v>1790098354001</v>
          </cell>
          <cell r="N5828" t="str">
            <v>0987069659</v>
          </cell>
          <cell r="O5828" t="str">
            <v/>
          </cell>
          <cell r="P5828" t="str">
            <v>QUITO</v>
          </cell>
          <cell r="Q5828" t="str">
            <v>QUITO</v>
          </cell>
          <cell r="R5828" t="str">
            <v>PICHINCHA</v>
          </cell>
          <cell r="T5828" t="str">
            <v>TRANSERVISS</v>
          </cell>
          <cell r="U5828" t="str">
            <v>FLEXNETUIO_LOCAL</v>
          </cell>
          <cell r="V5828">
            <v>1</v>
          </cell>
          <cell r="W5828">
            <v>1</v>
          </cell>
          <cell r="X5828" t="str">
            <v>FLEXNET ECUADOR - MDELIVERY</v>
          </cell>
          <cell r="Y5828" t="str">
            <v>CALLE 28 DE JUNIO S/N Y GARCIA MORENO ENTRADA LLANO GRANDE</v>
          </cell>
        </row>
        <row r="5829">
          <cell r="A5829" t="str">
            <v>2481596_1</v>
          </cell>
          <cell r="B5829">
            <v>491802</v>
          </cell>
          <cell r="C5829" t="str">
            <v>2481596_1</v>
          </cell>
          <cell r="D5829" t="str">
            <v>MDELIVERY</v>
          </cell>
          <cell r="E5829" t="str">
            <v>DESPACHO</v>
          </cell>
          <cell r="F5829" t="str">
            <v>NORMAL</v>
          </cell>
          <cell r="G5829" t="str">
            <v>031080024815961</v>
          </cell>
          <cell r="H5829">
            <v>44932</v>
          </cell>
          <cell r="I5829" t="str">
            <v>DEVOLUCION_EN_PROCESO</v>
          </cell>
          <cell r="J5829">
            <v>44942</v>
          </cell>
          <cell r="K5829" t="str">
            <v>LEONARDO ANTONIO MENDOZA VELASQUEZ_LEONARDO ANTONIO MENDOZA VELASQUEZ</v>
          </cell>
          <cell r="L5829" t="str">
            <v>AVENIDA JAIME ROLDOS AGUILERA Y VICTOR HUGO GUERRERO CUVI</v>
          </cell>
          <cell r="M5829" t="str">
            <v>0929139871001</v>
          </cell>
          <cell r="N5829" t="str">
            <v>0967885921/0969791359</v>
          </cell>
          <cell r="O5829" t="str">
            <v/>
          </cell>
          <cell r="P5829" t="str">
            <v>MILAGRO</v>
          </cell>
          <cell r="Q5829" t="str">
            <v>MILAGRO</v>
          </cell>
          <cell r="R5829" t="str">
            <v>GUAYAS</v>
          </cell>
          <cell r="T5829" t="str">
            <v>TRAMACO</v>
          </cell>
          <cell r="U5829" t="str">
            <v>FLEXNETUIO_PROVINCIA</v>
          </cell>
          <cell r="V5829">
            <v>1</v>
          </cell>
          <cell r="W5829">
            <v>1</v>
          </cell>
          <cell r="X5829" t="str">
            <v>FLEXNET ECUADOR - MDELIVERY</v>
          </cell>
          <cell r="Y5829" t="str">
            <v>CALLE 28 DE JUNIO S/N Y GARCIA MORENO ENTRADA LLANO GRANDE</v>
          </cell>
        </row>
        <row r="5830">
          <cell r="A5830" t="str">
            <v>2481597</v>
          </cell>
          <cell r="B5830">
            <v>491803</v>
          </cell>
          <cell r="C5830" t="str">
            <v>2481597</v>
          </cell>
          <cell r="D5830" t="str">
            <v>MDELIVERY</v>
          </cell>
          <cell r="E5830" t="str">
            <v>DESPACHO</v>
          </cell>
          <cell r="F5830" t="str">
            <v>NORMAL</v>
          </cell>
          <cell r="G5830" t="str">
            <v>FT78198</v>
          </cell>
          <cell r="H5830">
            <v>44932</v>
          </cell>
          <cell r="I5830" t="str">
            <v>ENTREGADO</v>
          </cell>
          <cell r="J5830">
            <v>44935</v>
          </cell>
          <cell r="K5830" t="str">
            <v>ERNESTO APOLINARIO FLORES_LUBRICANTES Y LACAS C LTDA LUBRILACA</v>
          </cell>
          <cell r="L5830" t="str">
            <v xml:space="preserve"> GUAYAS GUAYAQUIL AV JUAN TANCA MARENGO KM 4 5 S N DOS N A CUADRAS ATRaS DE LA COCA COLA EDIFICIO LUBRILACA </v>
          </cell>
          <cell r="M5830" t="str">
            <v>0990133174001</v>
          </cell>
          <cell r="N5830" t="str">
            <v>0984361656</v>
          </cell>
          <cell r="O5830" t="str">
            <v/>
          </cell>
          <cell r="P5830" t="str">
            <v>GUAYAQUIL</v>
          </cell>
          <cell r="Q5830" t="str">
            <v>GUAYAQUIL</v>
          </cell>
          <cell r="R5830" t="str">
            <v>GUAYAS</v>
          </cell>
          <cell r="T5830" t="str">
            <v>ITSACOURIER</v>
          </cell>
          <cell r="U5830" t="str">
            <v>FLEXNETUIO_GYE</v>
          </cell>
          <cell r="V5830">
            <v>1</v>
          </cell>
          <cell r="W5830">
            <v>1</v>
          </cell>
          <cell r="X5830" t="str">
            <v>FLEXNET ECUADOR - MDELIVERY</v>
          </cell>
          <cell r="Y5830" t="str">
            <v>CALLE 28 DE JUNIO S/N Y GARCIA MORENO ENTRADA LLANO GRANDE</v>
          </cell>
        </row>
        <row r="5831">
          <cell r="A5831" t="str">
            <v>2481598</v>
          </cell>
          <cell r="B5831">
            <v>491804</v>
          </cell>
          <cell r="C5831" t="str">
            <v>2481598</v>
          </cell>
          <cell r="D5831" t="str">
            <v>MDELIVERY</v>
          </cell>
          <cell r="E5831" t="str">
            <v>DESPACHO</v>
          </cell>
          <cell r="F5831" t="str">
            <v>NORMAL</v>
          </cell>
          <cell r="G5831" t="str">
            <v>FT78199</v>
          </cell>
          <cell r="H5831">
            <v>44932</v>
          </cell>
          <cell r="I5831" t="str">
            <v>ENTREGADO</v>
          </cell>
          <cell r="J5831">
            <v>44935</v>
          </cell>
          <cell r="K5831" t="str">
            <v>Ivan Mauricio Pinchevsky Vergara_CONSEJO GUBERNATIVO DE LOS ESTABLECIMIENTOS EDUCACION</v>
          </cell>
          <cell r="L5831" t="str">
            <v>Ciudadela Prosperina calle cuarta numero 1204 y avenida 12ava unidad educativa San Benildo La Salle</v>
          </cell>
          <cell r="M5831" t="str">
            <v>1790170349001</v>
          </cell>
          <cell r="N5831" t="str">
            <v>0987991451</v>
          </cell>
          <cell r="O5831" t="str">
            <v/>
          </cell>
          <cell r="P5831" t="str">
            <v>GUAYAQUIL</v>
          </cell>
          <cell r="Q5831" t="str">
            <v>GUAYAQUIL</v>
          </cell>
          <cell r="R5831" t="str">
            <v>GUAYAS</v>
          </cell>
          <cell r="T5831" t="str">
            <v>ITSACOURIER</v>
          </cell>
          <cell r="U5831" t="str">
            <v>FLEXNETUIO_GYE</v>
          </cell>
          <cell r="V5831">
            <v>1</v>
          </cell>
          <cell r="W5831">
            <v>1</v>
          </cell>
          <cell r="X5831" t="str">
            <v>FLEXNET ECUADOR - MDELIVERY</v>
          </cell>
          <cell r="Y5831" t="str">
            <v>CALLE 28 DE JUNIO S/N Y GARCIA MORENO ENTRADA LLANO GRANDE</v>
          </cell>
        </row>
        <row r="5832">
          <cell r="A5832" t="str">
            <v>2481602</v>
          </cell>
          <cell r="B5832">
            <v>491807</v>
          </cell>
          <cell r="C5832" t="str">
            <v>2481602</v>
          </cell>
          <cell r="D5832" t="str">
            <v>MDELIVERY</v>
          </cell>
          <cell r="E5832" t="str">
            <v>DESPACHO</v>
          </cell>
          <cell r="F5832" t="str">
            <v>NORMAL</v>
          </cell>
          <cell r="G5832" t="str">
            <v>031080002481602</v>
          </cell>
          <cell r="H5832">
            <v>44932</v>
          </cell>
          <cell r="I5832" t="str">
            <v>ENTREGADO</v>
          </cell>
          <cell r="J5832">
            <v>44938</v>
          </cell>
          <cell r="K5832" t="str">
            <v>PABLO XAVIER ASTUDILLO VINUEZA_PABLO XAVIER ASTUDILLO VINUEZA</v>
          </cell>
          <cell r="L5832" t="str">
            <v>QUITO SAN JUAN CALLE ALVARO DE CEVALLOS Y CALLE DEL VALLE DIAGONAL AL ESTADIO DE LA LIGA BARRIAL EN EL LOCAL BIG POLLOS SEGUNDO PISO</v>
          </cell>
          <cell r="M5832" t="str">
            <v>1720140654001</v>
          </cell>
          <cell r="N5832" t="str">
            <v>0984003700</v>
          </cell>
          <cell r="P5832" t="str">
            <v>QUITO</v>
          </cell>
          <cell r="Q5832" t="str">
            <v>QUITO</v>
          </cell>
          <cell r="R5832" t="str">
            <v>PICHINCHA</v>
          </cell>
          <cell r="T5832" t="str">
            <v>TRAMACO</v>
          </cell>
          <cell r="U5832" t="str">
            <v>FLEXNETUIO_LOCAL</v>
          </cell>
          <cell r="V5832">
            <v>1</v>
          </cell>
          <cell r="W5832">
            <v>1</v>
          </cell>
          <cell r="X5832" t="str">
            <v>FLEXNET ECUADOR - MDELIVERY</v>
          </cell>
          <cell r="Y5832" t="str">
            <v>CALLE 28 DE JUNIO S/N Y GARCIA MORENO ENTRADA LLANO GRANDE</v>
          </cell>
        </row>
        <row r="5833">
          <cell r="A5833" t="str">
            <v>414627719</v>
          </cell>
          <cell r="B5833">
            <v>491776</v>
          </cell>
          <cell r="C5833" t="str">
            <v>414627719</v>
          </cell>
          <cell r="D5833" t="str">
            <v>FLEXTUENTI</v>
          </cell>
          <cell r="E5833" t="str">
            <v>DESPACHO</v>
          </cell>
          <cell r="F5833" t="str">
            <v>NORMAL</v>
          </cell>
          <cell r="G5833" t="str">
            <v>031080414627719</v>
          </cell>
          <cell r="H5833">
            <v>44932</v>
          </cell>
          <cell r="I5833" t="str">
            <v>ENTREGADO</v>
          </cell>
          <cell r="J5833">
            <v>44939</v>
          </cell>
          <cell r="K5833" t="str">
            <v>Jason Gomez</v>
          </cell>
          <cell r="L5833" t="str">
            <v>PUERTO LOPEZ CALLE MACHALILLA  SN  GONZALEZ SUAREZ</v>
          </cell>
          <cell r="M5833" t="str">
            <v>1313033761</v>
          </cell>
          <cell r="N5833" t="str">
            <v>0996939030/0963959411</v>
          </cell>
          <cell r="O5833" t="str">
            <v/>
          </cell>
          <cell r="P5833" t="str">
            <v>PUERTO LOPEZ</v>
          </cell>
          <cell r="Q5833" t="str">
            <v>PUERTO LOPEZ</v>
          </cell>
          <cell r="R5833" t="str">
            <v>MANABI</v>
          </cell>
          <cell r="T5833" t="str">
            <v>TRAMACO</v>
          </cell>
          <cell r="U5833" t="str">
            <v>FLEXNETUIO_PROVINCIA</v>
          </cell>
          <cell r="V5833">
            <v>1</v>
          </cell>
          <cell r="W5833">
            <v>1</v>
          </cell>
          <cell r="X5833" t="str">
            <v>FLEXNET ECUADOR - FLEXTUENTI</v>
          </cell>
          <cell r="Y5833" t="str">
            <v>CALLE 28 DE JUNIO S/N Y GARCIA MORENO ENTRADA LLANO GRANDE</v>
          </cell>
        </row>
        <row r="5834">
          <cell r="A5834" t="str">
            <v>414628287</v>
          </cell>
          <cell r="B5834">
            <v>491778</v>
          </cell>
          <cell r="C5834" t="str">
            <v>414628287</v>
          </cell>
          <cell r="D5834" t="str">
            <v>FLEXTUENTI</v>
          </cell>
          <cell r="E5834" t="str">
            <v>DESPACHO</v>
          </cell>
          <cell r="F5834" t="str">
            <v>NORMAL</v>
          </cell>
          <cell r="G5834" t="str">
            <v>FT78105</v>
          </cell>
          <cell r="H5834">
            <v>44932</v>
          </cell>
          <cell r="I5834" t="str">
            <v>ENTREGADO</v>
          </cell>
          <cell r="J5834">
            <v>44937</v>
          </cell>
          <cell r="K5834" t="str">
            <v>Manuel Ochoa</v>
          </cell>
          <cell r="L5834" t="str">
            <v>CALDERON  CALLE  ALAVA  CASA 46  VANCOUVER</v>
          </cell>
          <cell r="M5834" t="str">
            <v>0100789197</v>
          </cell>
          <cell r="N5834" t="str">
            <v>0988319413/0984779474</v>
          </cell>
          <cell r="O5834" t="str">
            <v/>
          </cell>
          <cell r="P5834" t="str">
            <v>QUITO</v>
          </cell>
          <cell r="Q5834" t="str">
            <v>QUITO</v>
          </cell>
          <cell r="R5834" t="str">
            <v>PICHINCHA</v>
          </cell>
          <cell r="T5834" t="str">
            <v>FLEXTRANS UIO</v>
          </cell>
          <cell r="U5834" t="str">
            <v>FLEXNETUIO_LOCAL</v>
          </cell>
          <cell r="V5834">
            <v>1</v>
          </cell>
          <cell r="W5834">
            <v>1</v>
          </cell>
          <cell r="X5834" t="str">
            <v>FLEXNET ECUADOR - FLEXTUENTI</v>
          </cell>
          <cell r="Y5834" t="str">
            <v>CALLE 28 DE JUNIO S/N Y GARCIA MORENO ENTRADA LLANO GRANDE</v>
          </cell>
        </row>
        <row r="5835">
          <cell r="A5835" t="str">
            <v>414627541</v>
          </cell>
          <cell r="B5835">
            <v>491771</v>
          </cell>
          <cell r="C5835" t="str">
            <v>414627541</v>
          </cell>
          <cell r="D5835" t="str">
            <v>FLEXTUENTI</v>
          </cell>
          <cell r="E5835" t="str">
            <v>DESPACHO</v>
          </cell>
          <cell r="F5835" t="str">
            <v>EXPRESS GYE</v>
          </cell>
          <cell r="G5835" t="str">
            <v>FT78101</v>
          </cell>
          <cell r="H5835">
            <v>44932</v>
          </cell>
          <cell r="I5835" t="str">
            <v>ENTREGADO</v>
          </cell>
          <cell r="J5835">
            <v>44932</v>
          </cell>
          <cell r="K5835" t="str">
            <v>CARLOS MONTECE</v>
          </cell>
          <cell r="L5835" t="str">
            <v>TARQUI  1ER PSJE 38 C NO MNZ 505 SLR 5 19 F NO</v>
          </cell>
          <cell r="M5835" t="str">
            <v>0921294864</v>
          </cell>
          <cell r="N5835" t="str">
            <v>0961732186/0997219396</v>
          </cell>
          <cell r="P5835" t="str">
            <v>GUAYAQUIL</v>
          </cell>
          <cell r="Q5835" t="str">
            <v>GUAYAQUIL</v>
          </cell>
          <cell r="R5835" t="str">
            <v>GUAYAS</v>
          </cell>
          <cell r="T5835" t="str">
            <v>ITSACOURIER</v>
          </cell>
          <cell r="U5835" t="str">
            <v>FLEXNETUIO_GYE</v>
          </cell>
          <cell r="V5835">
            <v>1</v>
          </cell>
          <cell r="W5835">
            <v>1</v>
          </cell>
          <cell r="X5835" t="str">
            <v>FLEXNET ECUADOR - FLEXTUENTI</v>
          </cell>
          <cell r="Y5835" t="str">
            <v>FERNANDO GUTIERREZ HILL VIA A DAULE KM 8 1/2 ENTRADA A COOPERATIVA JUAN MONTALVO</v>
          </cell>
        </row>
        <row r="5836">
          <cell r="A5836" t="str">
            <v>414609653</v>
          </cell>
          <cell r="B5836">
            <v>491772</v>
          </cell>
          <cell r="C5836" t="str">
            <v>414609653</v>
          </cell>
          <cell r="D5836" t="str">
            <v>FLEXTUENTI</v>
          </cell>
          <cell r="E5836" t="str">
            <v>DESPACHO</v>
          </cell>
          <cell r="F5836" t="str">
            <v>NORMAL</v>
          </cell>
          <cell r="G5836" t="str">
            <v>IC4275</v>
          </cell>
          <cell r="H5836">
            <v>44932</v>
          </cell>
          <cell r="I5836" t="str">
            <v>ENTREGADO</v>
          </cell>
          <cell r="J5836">
            <v>44935</v>
          </cell>
          <cell r="K5836" t="str">
            <v>Arle pastora Ramos vite</v>
          </cell>
          <cell r="L5836" t="str">
            <v>YANUNCAY CALLE NICOLAS CORONEL AGUILERA  SN  ANTONIO PENA</v>
          </cell>
          <cell r="M5836" t="str">
            <v>1207940139</v>
          </cell>
          <cell r="N5836" t="str">
            <v>0983211680/0998786282</v>
          </cell>
          <cell r="O5836" t="str">
            <v/>
          </cell>
          <cell r="P5836" t="str">
            <v>CUENCA</v>
          </cell>
          <cell r="Q5836" t="str">
            <v>CUENCA</v>
          </cell>
          <cell r="R5836" t="str">
            <v>AZUAY</v>
          </cell>
          <cell r="T5836" t="str">
            <v>ITSACOURIER</v>
          </cell>
          <cell r="U5836" t="str">
            <v>FLEXNETUIO_PROVINCIA</v>
          </cell>
          <cell r="V5836">
            <v>1</v>
          </cell>
          <cell r="W5836">
            <v>1</v>
          </cell>
          <cell r="X5836" t="str">
            <v>FLEXNET ECUADOR - FLEXTUENTI</v>
          </cell>
          <cell r="Y5836" t="str">
            <v>CALLE 28 DE JUNIO S/N Y GARCIA MORENO ENTRADA LLANO GRANDE</v>
          </cell>
        </row>
        <row r="5837">
          <cell r="A5837" t="str">
            <v>414609659</v>
          </cell>
          <cell r="B5837">
            <v>491773</v>
          </cell>
          <cell r="C5837" t="str">
            <v>414609659</v>
          </cell>
          <cell r="D5837" t="str">
            <v>FLEXTUENTI</v>
          </cell>
          <cell r="E5837" t="str">
            <v>DESPACHO</v>
          </cell>
          <cell r="F5837" t="str">
            <v>NORMAL</v>
          </cell>
          <cell r="G5837" t="str">
            <v>FT78114</v>
          </cell>
          <cell r="H5837">
            <v>44932</v>
          </cell>
          <cell r="I5837" t="str">
            <v>ENTREGADO</v>
          </cell>
          <cell r="J5837">
            <v>44935</v>
          </cell>
          <cell r="K5837" t="str">
            <v>Edgar Rolando Jacome Aillon</v>
          </cell>
          <cell r="L5837" t="str">
            <v>KENNEDY  CALLE MARIANO BUSTAMANTE E8 22  AV 6 DE DICIEMBRE</v>
          </cell>
          <cell r="M5837" t="str">
            <v>1715831242</v>
          </cell>
          <cell r="N5837" t="str">
            <v>0983091078/0999061914</v>
          </cell>
          <cell r="O5837" t="str">
            <v/>
          </cell>
          <cell r="P5837" t="str">
            <v>QUITO</v>
          </cell>
          <cell r="Q5837" t="str">
            <v>QUITO</v>
          </cell>
          <cell r="R5837" t="str">
            <v>PICHINCHA</v>
          </cell>
          <cell r="T5837" t="str">
            <v>FLEXTRANS UIO</v>
          </cell>
          <cell r="U5837" t="str">
            <v>FLEXNETUIO_LOCAL</v>
          </cell>
          <cell r="V5837">
            <v>1</v>
          </cell>
          <cell r="W5837">
            <v>1</v>
          </cell>
          <cell r="X5837" t="str">
            <v>FLEXNET ECUADOR - FLEXTUENTI</v>
          </cell>
          <cell r="Y5837" t="str">
            <v>CALLE 28 DE JUNIO S/N Y GARCIA MORENO ENTRADA LLANO GRANDE</v>
          </cell>
        </row>
        <row r="5838">
          <cell r="A5838" t="str">
            <v>414609755</v>
          </cell>
          <cell r="B5838">
            <v>491774</v>
          </cell>
          <cell r="C5838" t="str">
            <v>414609755</v>
          </cell>
          <cell r="D5838" t="str">
            <v>FLEXTUENTI</v>
          </cell>
          <cell r="E5838" t="str">
            <v>DESPACHO</v>
          </cell>
          <cell r="F5838" t="str">
            <v>NORMAL</v>
          </cell>
          <cell r="G5838" t="str">
            <v>FT78113</v>
          </cell>
          <cell r="H5838">
            <v>44932</v>
          </cell>
          <cell r="I5838" t="str">
            <v>ENTREGADO</v>
          </cell>
          <cell r="J5838">
            <v>44935</v>
          </cell>
          <cell r="K5838" t="str">
            <v>Jose Rubin</v>
          </cell>
          <cell r="L5838" t="str">
            <v>CALDERON CALLE PUERTO BAQUERIZO  OE9 32 CALLE  ISLA SANTA MARIA</v>
          </cell>
          <cell r="M5838" t="str">
            <v>0202134938</v>
          </cell>
          <cell r="N5838" t="str">
            <v>0984895601/0960541533</v>
          </cell>
          <cell r="O5838" t="str">
            <v/>
          </cell>
          <cell r="P5838" t="str">
            <v>QUITO</v>
          </cell>
          <cell r="Q5838" t="str">
            <v>QUITO</v>
          </cell>
          <cell r="R5838" t="str">
            <v>PICHINCHA</v>
          </cell>
          <cell r="T5838" t="str">
            <v>FLEXTRANS UIO</v>
          </cell>
          <cell r="U5838" t="str">
            <v>FLEXNETUIO_LOCAL</v>
          </cell>
          <cell r="V5838">
            <v>1</v>
          </cell>
          <cell r="W5838">
            <v>1</v>
          </cell>
          <cell r="X5838" t="str">
            <v>FLEXNET ECUADOR - FLEXTUENTI</v>
          </cell>
          <cell r="Y5838" t="str">
            <v>CALLE 28 DE JUNIO S/N Y GARCIA MORENO ENTRADA LLANO GRANDE</v>
          </cell>
        </row>
        <row r="5839">
          <cell r="A5839" t="str">
            <v>414627441</v>
          </cell>
          <cell r="B5839">
            <v>491775</v>
          </cell>
          <cell r="C5839" t="str">
            <v>414627441</v>
          </cell>
          <cell r="D5839" t="str">
            <v>FLEXTUENTI</v>
          </cell>
          <cell r="E5839" t="str">
            <v>DESPACHO</v>
          </cell>
          <cell r="F5839" t="str">
            <v>NORMAL</v>
          </cell>
          <cell r="G5839" t="str">
            <v>031080414627441</v>
          </cell>
          <cell r="H5839">
            <v>44932</v>
          </cell>
          <cell r="I5839" t="str">
            <v>ENTREGADO</v>
          </cell>
          <cell r="J5839">
            <v>44935</v>
          </cell>
          <cell r="K5839" t="str">
            <v>SONIA MARIA TITUANA DIAZ</v>
          </cell>
          <cell r="L5839" t="str">
            <v>IGNACIO FLORES CALLE PANAMERICANA  SN MILTON PATINO</v>
          </cell>
          <cell r="M5839" t="str">
            <v>1805006283</v>
          </cell>
          <cell r="N5839" t="str">
            <v>0969501106/0998580148</v>
          </cell>
          <cell r="O5839" t="str">
            <v/>
          </cell>
          <cell r="P5839" t="str">
            <v>LATACUNGA</v>
          </cell>
          <cell r="Q5839" t="str">
            <v>LATACUNGA</v>
          </cell>
          <cell r="R5839" t="str">
            <v>COTOPAXI</v>
          </cell>
          <cell r="T5839" t="str">
            <v>TRAMACO</v>
          </cell>
          <cell r="U5839" t="str">
            <v>FLEXNETUIO_PROVINCIA</v>
          </cell>
          <cell r="V5839">
            <v>1</v>
          </cell>
          <cell r="W5839">
            <v>1</v>
          </cell>
          <cell r="X5839" t="str">
            <v>FLEXNET ECUADOR - FLEXTUENTI</v>
          </cell>
          <cell r="Y5839" t="str">
            <v>CALLE 28 DE JUNIO S/N Y GARCIA MORENO ENTRADA LLANO GRANDE</v>
          </cell>
        </row>
        <row r="5840">
          <cell r="A5840" t="str">
            <v>414609549</v>
          </cell>
          <cell r="B5840">
            <v>491739</v>
          </cell>
          <cell r="C5840" t="str">
            <v>414609549</v>
          </cell>
          <cell r="D5840" t="str">
            <v>FLEXTUENTI</v>
          </cell>
          <cell r="E5840" t="str">
            <v>DESPACHO</v>
          </cell>
          <cell r="F5840" t="str">
            <v>EXPRESS UIO</v>
          </cell>
          <cell r="G5840" t="str">
            <v>EC6257</v>
          </cell>
          <cell r="H5840">
            <v>44932</v>
          </cell>
          <cell r="I5840" t="str">
            <v>ENTREGADO</v>
          </cell>
          <cell r="J5840">
            <v>44932</v>
          </cell>
          <cell r="K5840" t="str">
            <v>Fredy Romero</v>
          </cell>
          <cell r="L5840" t="str">
            <v>SAN ISIDRO DEL INCA     AV ELOY ALFARO  CASA 104  CALLE DE LO GUAYABOS</v>
          </cell>
          <cell r="M5840" t="str">
            <v>1710639459</v>
          </cell>
          <cell r="N5840" t="str">
            <v>0993705890/0963991738</v>
          </cell>
          <cell r="O5840" t="str">
            <v/>
          </cell>
          <cell r="P5840" t="str">
            <v>QUITO</v>
          </cell>
          <cell r="Q5840" t="str">
            <v>QUITO</v>
          </cell>
          <cell r="R5840" t="str">
            <v>PICHINCHA</v>
          </cell>
          <cell r="T5840" t="str">
            <v>EXPRESSCON</v>
          </cell>
          <cell r="U5840" t="str">
            <v>FLEXNETUIO_LOCAL</v>
          </cell>
          <cell r="V5840">
            <v>1</v>
          </cell>
          <cell r="W5840">
            <v>1</v>
          </cell>
          <cell r="X5840" t="str">
            <v>FLEXNET ECUADOR - FLEXTUENTI</v>
          </cell>
          <cell r="Y5840" t="str">
            <v>CALLE 28 DE JUNIO S/N Y GARCIA MORENO ENTRADA LLANO GRANDE</v>
          </cell>
        </row>
        <row r="5841">
          <cell r="A5841" t="str">
            <v>414609559</v>
          </cell>
          <cell r="B5841">
            <v>491740</v>
          </cell>
          <cell r="C5841" t="str">
            <v>414609559</v>
          </cell>
          <cell r="D5841" t="str">
            <v>FLEXTUENTI</v>
          </cell>
          <cell r="E5841" t="str">
            <v>DESPACHO</v>
          </cell>
          <cell r="F5841" t="str">
            <v>NORMAL</v>
          </cell>
          <cell r="G5841" t="str">
            <v>031080414609559</v>
          </cell>
          <cell r="H5841">
            <v>44932</v>
          </cell>
          <cell r="I5841" t="str">
            <v>ENTREGADO</v>
          </cell>
          <cell r="J5841">
            <v>44935</v>
          </cell>
          <cell r="K5841" t="str">
            <v>Katia Fernanda Sanchez Sanchez</v>
          </cell>
          <cell r="L5841" t="str">
            <v>EL SAGRARIO CALLE JUAN JOSE PENA  201  42  10 DE AGOSTO</v>
          </cell>
          <cell r="M5841" t="str">
            <v>1105866535</v>
          </cell>
          <cell r="N5841" t="str">
            <v>0995417554/0989442893</v>
          </cell>
          <cell r="O5841" t="str">
            <v/>
          </cell>
          <cell r="P5841" t="str">
            <v>LOJA</v>
          </cell>
          <cell r="Q5841" t="str">
            <v>LOJA</v>
          </cell>
          <cell r="R5841" t="str">
            <v>LOJA</v>
          </cell>
          <cell r="T5841" t="str">
            <v>TRAMACO</v>
          </cell>
          <cell r="U5841" t="str">
            <v>FLEXNETUIO_PROVINCIA</v>
          </cell>
          <cell r="V5841">
            <v>1</v>
          </cell>
          <cell r="W5841">
            <v>1</v>
          </cell>
          <cell r="X5841" t="str">
            <v>FLEXNET ECUADOR - FLEXTUENTI</v>
          </cell>
          <cell r="Y5841" t="str">
            <v>CALLE 28 DE JUNIO S/N Y GARCIA MORENO ENTRADA LLANO GRANDE</v>
          </cell>
        </row>
        <row r="5842">
          <cell r="A5842" t="str">
            <v>414609564</v>
          </cell>
          <cell r="B5842">
            <v>491741</v>
          </cell>
          <cell r="C5842" t="str">
            <v>414609564</v>
          </cell>
          <cell r="D5842" t="str">
            <v>FLEXTUENTI</v>
          </cell>
          <cell r="E5842" t="str">
            <v>DESPACHO</v>
          </cell>
          <cell r="F5842" t="str">
            <v>NORMAL</v>
          </cell>
          <cell r="G5842" t="str">
            <v>031080414609564</v>
          </cell>
          <cell r="H5842">
            <v>44932</v>
          </cell>
          <cell r="I5842" t="str">
            <v>ENTREGADO</v>
          </cell>
          <cell r="J5842">
            <v>44935</v>
          </cell>
          <cell r="K5842" t="str">
            <v>KARLA Renteria</v>
          </cell>
          <cell r="L5842" t="str">
            <v>EL SAGRARIO  CALLE QUITO 154 09 ANTONIO JOSE DE SUCRE</v>
          </cell>
          <cell r="M5842" t="str">
            <v>1103594832</v>
          </cell>
          <cell r="N5842" t="str">
            <v>0993683562/0993347659</v>
          </cell>
          <cell r="O5842" t="str">
            <v/>
          </cell>
          <cell r="P5842" t="str">
            <v>LOJA</v>
          </cell>
          <cell r="Q5842" t="str">
            <v>LOJA</v>
          </cell>
          <cell r="R5842" t="str">
            <v>LOJA</v>
          </cell>
          <cell r="T5842" t="str">
            <v>TRAMACO</v>
          </cell>
          <cell r="U5842" t="str">
            <v>FLEXNETUIO_PROVINCIA</v>
          </cell>
          <cell r="V5842">
            <v>1</v>
          </cell>
          <cell r="W5842">
            <v>1</v>
          </cell>
          <cell r="X5842" t="str">
            <v>FLEXNET ECUADOR - FLEXTUENTI</v>
          </cell>
          <cell r="Y5842" t="str">
            <v>CALLE 28 DE JUNIO S/N Y GARCIA MORENO ENTRADA LLANO GRANDE</v>
          </cell>
        </row>
        <row r="5843">
          <cell r="A5843" t="str">
            <v>414609565</v>
          </cell>
          <cell r="B5843">
            <v>491742</v>
          </cell>
          <cell r="C5843" t="str">
            <v>414609565</v>
          </cell>
          <cell r="D5843" t="str">
            <v>FLEXTUENTI</v>
          </cell>
          <cell r="E5843" t="str">
            <v>DESPACHO</v>
          </cell>
          <cell r="F5843" t="str">
            <v>NORMAL</v>
          </cell>
          <cell r="G5843" t="str">
            <v>031080414609565</v>
          </cell>
          <cell r="H5843">
            <v>44932</v>
          </cell>
          <cell r="I5843" t="str">
            <v>ENTREGADO</v>
          </cell>
          <cell r="J5843">
            <v>44935</v>
          </cell>
          <cell r="K5843" t="str">
            <v>Rene Vicente Chamba Bastidas</v>
          </cell>
          <cell r="L5843" t="str">
            <v>EL SAGRARIO CALLE JUAN JOSE PENA 201 42 CALLE 10 DE AGOSTO</v>
          </cell>
          <cell r="M5843" t="str">
            <v>0604196253</v>
          </cell>
          <cell r="N5843" t="str">
            <v>0989442893/0995417554</v>
          </cell>
          <cell r="O5843" t="str">
            <v/>
          </cell>
          <cell r="P5843" t="str">
            <v>LOJA</v>
          </cell>
          <cell r="Q5843" t="str">
            <v>LOJA</v>
          </cell>
          <cell r="R5843" t="str">
            <v>LOJA</v>
          </cell>
          <cell r="T5843" t="str">
            <v>TRAMACO</v>
          </cell>
          <cell r="U5843" t="str">
            <v>FLEXNETUIO_PROVINCIA</v>
          </cell>
          <cell r="V5843">
            <v>1</v>
          </cell>
          <cell r="W5843">
            <v>1</v>
          </cell>
          <cell r="X5843" t="str">
            <v>FLEXNET ECUADOR - FLEXTUENTI</v>
          </cell>
          <cell r="Y5843" t="str">
            <v>CALLE 28 DE JUNIO S/N Y GARCIA MORENO ENTRADA LLANO GRANDE</v>
          </cell>
        </row>
        <row r="5844">
          <cell r="A5844" t="str">
            <v>414609596</v>
          </cell>
          <cell r="B5844">
            <v>491743</v>
          </cell>
          <cell r="C5844" t="str">
            <v>414609596</v>
          </cell>
          <cell r="D5844" t="str">
            <v>FLEXTUENTI</v>
          </cell>
          <cell r="E5844" t="str">
            <v>DESPACHO</v>
          </cell>
          <cell r="F5844" t="str">
            <v>NORMAL</v>
          </cell>
          <cell r="G5844" t="str">
            <v>FT78116</v>
          </cell>
          <cell r="H5844">
            <v>44932</v>
          </cell>
          <cell r="I5844" t="str">
            <v>ENTREGADO</v>
          </cell>
          <cell r="J5844">
            <v>44935</v>
          </cell>
          <cell r="K5844" t="str">
            <v>Dario Castillo</v>
          </cell>
          <cell r="L5844" t="str">
            <v>TUMBACO CALLE GONZALO PIZARRO  LT 2  PASAJE BERNARDO LEON</v>
          </cell>
          <cell r="M5844" t="str">
            <v>1713443123</v>
          </cell>
          <cell r="N5844" t="str">
            <v>0967400033/0963605360</v>
          </cell>
          <cell r="O5844" t="str">
            <v/>
          </cell>
          <cell r="P5844" t="str">
            <v>QUITO</v>
          </cell>
          <cell r="Q5844" t="str">
            <v>QUITO</v>
          </cell>
          <cell r="R5844" t="str">
            <v>PICHINCHA</v>
          </cell>
          <cell r="T5844" t="str">
            <v>FLEXTRANS UIO</v>
          </cell>
          <cell r="U5844" t="str">
            <v>FLEXNETUIO_LOCAL</v>
          </cell>
          <cell r="V5844">
            <v>1</v>
          </cell>
          <cell r="W5844">
            <v>1</v>
          </cell>
          <cell r="X5844" t="str">
            <v>FLEXNET ECUADOR - FLEXTUENTI</v>
          </cell>
          <cell r="Y5844" t="str">
            <v>CALLE 28 DE JUNIO S/N Y GARCIA MORENO ENTRADA LLANO GRANDE</v>
          </cell>
        </row>
        <row r="5845">
          <cell r="A5845" t="str">
            <v>414609601</v>
          </cell>
          <cell r="B5845">
            <v>491744</v>
          </cell>
          <cell r="C5845" t="str">
            <v>414609601</v>
          </cell>
          <cell r="D5845" t="str">
            <v>FLEXTUENTI</v>
          </cell>
          <cell r="E5845" t="str">
            <v>DESPACHO</v>
          </cell>
          <cell r="F5845" t="str">
            <v>NORMAL</v>
          </cell>
          <cell r="G5845" t="str">
            <v>FT78115</v>
          </cell>
          <cell r="H5845">
            <v>44932</v>
          </cell>
          <cell r="I5845" t="str">
            <v>ENTREGADO</v>
          </cell>
          <cell r="J5845">
            <v>44935</v>
          </cell>
          <cell r="K5845" t="str">
            <v>Alex Altamirano</v>
          </cell>
          <cell r="L5845" t="str">
            <v>QUITUMBE  AURELIO GUERRERO S32 02  B RUBIO</v>
          </cell>
          <cell r="M5845" t="str">
            <v>1726163452</v>
          </cell>
          <cell r="N5845" t="str">
            <v>0999975372/0999975372</v>
          </cell>
          <cell r="O5845" t="str">
            <v/>
          </cell>
          <cell r="P5845" t="str">
            <v>QUITO</v>
          </cell>
          <cell r="Q5845" t="str">
            <v>QUITO</v>
          </cell>
          <cell r="R5845" t="str">
            <v>PICHINCHA</v>
          </cell>
          <cell r="T5845" t="str">
            <v>FLEXTRANS UIO</v>
          </cell>
          <cell r="U5845" t="str">
            <v>FLEXNETUIO_LOCAL</v>
          </cell>
          <cell r="V5845">
            <v>1</v>
          </cell>
          <cell r="W5845">
            <v>1</v>
          </cell>
          <cell r="X5845" t="str">
            <v>FLEXNET ECUADOR - FLEXTUENTI</v>
          </cell>
          <cell r="Y5845" t="str">
            <v>CALLE 28 DE JUNIO S/N Y GARCIA MORENO ENTRADA LLANO GRANDE</v>
          </cell>
        </row>
        <row r="5846">
          <cell r="A5846" t="str">
            <v>414618124</v>
          </cell>
          <cell r="B5846">
            <v>491745</v>
          </cell>
          <cell r="C5846" t="str">
            <v>414618124</v>
          </cell>
          <cell r="D5846" t="str">
            <v>FLEXTUENTI</v>
          </cell>
          <cell r="E5846" t="str">
            <v>DESPACHO</v>
          </cell>
          <cell r="F5846" t="str">
            <v>DERIVADO PICK UP</v>
          </cell>
          <cell r="G5846" t="str">
            <v>031080414618124</v>
          </cell>
          <cell r="H5846">
            <v>44932</v>
          </cell>
          <cell r="I5846" t="str">
            <v>ENTREGADO</v>
          </cell>
          <cell r="J5846">
            <v>44939</v>
          </cell>
          <cell r="K5846" t="str">
            <v>Luis Lopez</v>
          </cell>
          <cell r="L5846" t="str">
            <v>OFICINA TRAMACO QUITO QUITUMBE</v>
          </cell>
          <cell r="M5846" t="str">
            <v>1753467024</v>
          </cell>
          <cell r="N5846" t="str">
            <v>0995943409/0963191222</v>
          </cell>
          <cell r="O5846" t="str">
            <v/>
          </cell>
          <cell r="P5846" t="str">
            <v>QUITO</v>
          </cell>
          <cell r="Q5846" t="str">
            <v>QUITO</v>
          </cell>
          <cell r="R5846" t="str">
            <v>PICHINCHA</v>
          </cell>
          <cell r="T5846" t="str">
            <v>TRAMACO</v>
          </cell>
          <cell r="U5846" t="str">
            <v>FLEXNETUIO_LOCAL</v>
          </cell>
          <cell r="V5846">
            <v>1</v>
          </cell>
          <cell r="W5846">
            <v>1</v>
          </cell>
          <cell r="X5846" t="str">
            <v>FLEXNET ECUADOR - FLEXTUENTI</v>
          </cell>
          <cell r="Y5846" t="str">
            <v>CALLE 28 DE JUNIO S/N Y GARCIA MORENO ENTRADA LLANO GRANDE</v>
          </cell>
        </row>
        <row r="5847">
          <cell r="A5847" t="str">
            <v>414618160</v>
          </cell>
          <cell r="B5847">
            <v>491746</v>
          </cell>
          <cell r="C5847" t="str">
            <v>414618160</v>
          </cell>
          <cell r="D5847" t="str">
            <v>FLEXTUENTI</v>
          </cell>
          <cell r="E5847" t="str">
            <v>DESPACHO</v>
          </cell>
          <cell r="F5847" t="str">
            <v>NORMAL</v>
          </cell>
          <cell r="G5847" t="str">
            <v>FT78126</v>
          </cell>
          <cell r="H5847">
            <v>44932</v>
          </cell>
          <cell r="I5847" t="str">
            <v>ENTREGADO</v>
          </cell>
          <cell r="J5847">
            <v>44935</v>
          </cell>
          <cell r="K5847" t="str">
            <v>Thalia Vasquez</v>
          </cell>
          <cell r="L5847" t="str">
            <v>TARQUI VIA PERIMETRAL MANAZANA 61  SOLAR 17  3 PASAJE 56NO</v>
          </cell>
          <cell r="M5847" t="str">
            <v>0802814053</v>
          </cell>
          <cell r="N5847" t="str">
            <v>0961281531/0960603649</v>
          </cell>
          <cell r="O5847" t="str">
            <v/>
          </cell>
          <cell r="P5847" t="str">
            <v>GUAYAQUIL</v>
          </cell>
          <cell r="Q5847" t="str">
            <v>GUAYAQUIL</v>
          </cell>
          <cell r="R5847" t="str">
            <v>GUAYAS</v>
          </cell>
          <cell r="T5847" t="str">
            <v>ITSACOURIER</v>
          </cell>
          <cell r="U5847" t="str">
            <v>FLEXNETUIO_GYE</v>
          </cell>
          <cell r="V5847">
            <v>1</v>
          </cell>
          <cell r="W5847">
            <v>1</v>
          </cell>
          <cell r="X5847" t="str">
            <v>FLEXNET ECUADOR - FLEXTUENTI</v>
          </cell>
          <cell r="Y5847" t="str">
            <v>CALLE 28 DE JUNIO S/N Y GARCIA MORENO ENTRADA LLANO GRANDE</v>
          </cell>
        </row>
        <row r="5848">
          <cell r="A5848" t="str">
            <v>414618826</v>
          </cell>
          <cell r="B5848">
            <v>491747</v>
          </cell>
          <cell r="C5848" t="str">
            <v>414618826</v>
          </cell>
          <cell r="D5848" t="str">
            <v>FLEXTUENTI</v>
          </cell>
          <cell r="E5848" t="str">
            <v>DESPACHO</v>
          </cell>
          <cell r="F5848" t="str">
            <v>NORMAL</v>
          </cell>
          <cell r="G5848" t="str">
            <v>031080414618826</v>
          </cell>
          <cell r="H5848">
            <v>44932</v>
          </cell>
          <cell r="I5848" t="str">
            <v>ENTREGADO</v>
          </cell>
          <cell r="J5848">
            <v>44935</v>
          </cell>
          <cell r="K5848" t="str">
            <v>Elias Matute</v>
          </cell>
          <cell r="L5848" t="str">
            <v>OCHOA LEON CALLE JUAN MONTALVO   SN  ENTRE CALLES ROCAFUERTE Y SAN MARTIN</v>
          </cell>
          <cell r="M5848" t="str">
            <v>0750642753</v>
          </cell>
          <cell r="N5848" t="str">
            <v>0993262498/0985283435</v>
          </cell>
          <cell r="O5848" t="str">
            <v/>
          </cell>
          <cell r="P5848" t="str">
            <v>PASAJE</v>
          </cell>
          <cell r="Q5848" t="str">
            <v>PASAJE</v>
          </cell>
          <cell r="R5848" t="str">
            <v>EL ORO</v>
          </cell>
          <cell r="T5848" t="str">
            <v>TRAMACO</v>
          </cell>
          <cell r="U5848" t="str">
            <v>FLEXNETUIO_PROVINCIA</v>
          </cell>
          <cell r="V5848">
            <v>1</v>
          </cell>
          <cell r="W5848">
            <v>1</v>
          </cell>
          <cell r="X5848" t="str">
            <v>FLEXNET ECUADOR - FLEXTUENTI</v>
          </cell>
          <cell r="Y5848" t="str">
            <v>CALLE 28 DE JUNIO S/N Y GARCIA MORENO ENTRADA LLANO GRANDE</v>
          </cell>
        </row>
        <row r="5849">
          <cell r="A5849" t="str">
            <v>414618882</v>
          </cell>
          <cell r="B5849">
            <v>491748</v>
          </cell>
          <cell r="C5849" t="str">
            <v>414618882</v>
          </cell>
          <cell r="D5849" t="str">
            <v>FLEXTUENTI</v>
          </cell>
          <cell r="E5849" t="str">
            <v>DESPACHO</v>
          </cell>
          <cell r="F5849" t="str">
            <v>NORMAL</v>
          </cell>
          <cell r="G5849" t="str">
            <v>031080414618882</v>
          </cell>
          <cell r="H5849">
            <v>44932</v>
          </cell>
          <cell r="I5849" t="str">
            <v>ENTREGADO</v>
          </cell>
          <cell r="J5849">
            <v>44935</v>
          </cell>
          <cell r="K5849" t="str">
            <v>Rosa Valeria Zambrano vinces</v>
          </cell>
          <cell r="L5849" t="str">
            <v>ANDRES DE VERA  VICENTE MACIAS SN AMAMDOR FLOR</v>
          </cell>
          <cell r="M5849" t="str">
            <v>1314930619</v>
          </cell>
          <cell r="N5849" t="str">
            <v>0963889735/0978695601</v>
          </cell>
          <cell r="O5849" t="str">
            <v/>
          </cell>
          <cell r="P5849" t="str">
            <v>PORTOVIEJO</v>
          </cell>
          <cell r="Q5849" t="str">
            <v>PORTOVIEJO</v>
          </cell>
          <cell r="R5849" t="str">
            <v>MANABI</v>
          </cell>
          <cell r="T5849" t="str">
            <v>TRAMACO</v>
          </cell>
          <cell r="U5849" t="str">
            <v>FLEXNETUIO_PROVINCIA</v>
          </cell>
          <cell r="V5849">
            <v>1</v>
          </cell>
          <cell r="W5849">
            <v>1</v>
          </cell>
          <cell r="X5849" t="str">
            <v>FLEXNET ECUADOR - FLEXTUENTI</v>
          </cell>
          <cell r="Y5849" t="str">
            <v>CALLE 28 DE JUNIO S/N Y GARCIA MORENO ENTRADA LLANO GRANDE</v>
          </cell>
        </row>
        <row r="5850">
          <cell r="A5850" t="str">
            <v>414618962</v>
          </cell>
          <cell r="B5850">
            <v>491749</v>
          </cell>
          <cell r="C5850" t="str">
            <v>414618962</v>
          </cell>
          <cell r="D5850" t="str">
            <v>FLEXTUENTI</v>
          </cell>
          <cell r="E5850" t="str">
            <v>DESPACHO</v>
          </cell>
          <cell r="F5850" t="str">
            <v>DERIVADO PICK UP</v>
          </cell>
          <cell r="G5850" t="str">
            <v>031080414618962</v>
          </cell>
          <cell r="H5850">
            <v>44932</v>
          </cell>
          <cell r="I5850" t="str">
            <v>ENTREGADO</v>
          </cell>
          <cell r="J5850">
            <v>44936</v>
          </cell>
          <cell r="K5850" t="str">
            <v>Mabel Merino</v>
          </cell>
          <cell r="L5850" t="str">
            <v>OFICINA TRAMACO PUNTO DE ATENCION SAN MARINO</v>
          </cell>
          <cell r="M5850" t="str">
            <v>0923221865</v>
          </cell>
          <cell r="N5850" t="str">
            <v>0996084660/0984808486</v>
          </cell>
          <cell r="O5850" t="str">
            <v/>
          </cell>
          <cell r="P5850" t="str">
            <v>GUAYAQUIL</v>
          </cell>
          <cell r="Q5850" t="str">
            <v>GUAYAQUIL</v>
          </cell>
          <cell r="R5850" t="str">
            <v>GUAYAS</v>
          </cell>
          <cell r="T5850" t="str">
            <v>TRAMACO</v>
          </cell>
          <cell r="U5850" t="str">
            <v>FLEXNETUIO_GYE</v>
          </cell>
          <cell r="V5850">
            <v>1</v>
          </cell>
          <cell r="W5850">
            <v>1</v>
          </cell>
          <cell r="X5850" t="str">
            <v>FLEXNET ECUADOR - FLEXTUENTI</v>
          </cell>
          <cell r="Y5850" t="str">
            <v>CALLE 28 DE JUNIO S/N Y GARCIA MORENO ENTRADA LLANO GRANDE</v>
          </cell>
        </row>
        <row r="5851">
          <cell r="A5851" t="str">
            <v>414619046</v>
          </cell>
          <cell r="B5851">
            <v>491750</v>
          </cell>
          <cell r="C5851" t="str">
            <v>414619046</v>
          </cell>
          <cell r="D5851" t="str">
            <v>FLEXTUENTI</v>
          </cell>
          <cell r="E5851" t="str">
            <v>DESPACHO</v>
          </cell>
          <cell r="F5851" t="str">
            <v>EXPRESS UIO</v>
          </cell>
          <cell r="G5851" t="str">
            <v>EC6258</v>
          </cell>
          <cell r="H5851">
            <v>44932</v>
          </cell>
          <cell r="I5851" t="str">
            <v>ENTREGADO</v>
          </cell>
          <cell r="J5851">
            <v>44932</v>
          </cell>
          <cell r="K5851" t="str">
            <v>Alberto Hernandez</v>
          </cell>
          <cell r="L5851" t="str">
            <v>KENNEDY   AV GALO PLAZA LASSO N62 11  ENTRE CALLE NAZARETH Y SABANILLA</v>
          </cell>
          <cell r="M5851" t="str">
            <v>1761502721</v>
          </cell>
          <cell r="N5851" t="str">
            <v>0990754150/0961310035</v>
          </cell>
          <cell r="O5851" t="str">
            <v/>
          </cell>
          <cell r="P5851" t="str">
            <v>QUITO</v>
          </cell>
          <cell r="Q5851" t="str">
            <v>QUITO</v>
          </cell>
          <cell r="R5851" t="str">
            <v>PICHINCHA</v>
          </cell>
          <cell r="T5851" t="str">
            <v>EXPRESSCON</v>
          </cell>
          <cell r="U5851" t="str">
            <v>FLEXNETUIO_LOCAL</v>
          </cell>
          <cell r="V5851">
            <v>1</v>
          </cell>
          <cell r="W5851">
            <v>1</v>
          </cell>
          <cell r="X5851" t="str">
            <v>FLEXNET ECUADOR - FLEXTUENTI</v>
          </cell>
          <cell r="Y5851" t="str">
            <v>CALLE 28 DE JUNIO S/N Y GARCIA MORENO ENTRADA LLANO GRANDE</v>
          </cell>
        </row>
        <row r="5852">
          <cell r="A5852" t="str">
            <v>414619085</v>
          </cell>
          <cell r="B5852">
            <v>491752</v>
          </cell>
          <cell r="C5852" t="str">
            <v>414619085</v>
          </cell>
          <cell r="D5852" t="str">
            <v>FLEXTUENTI</v>
          </cell>
          <cell r="E5852" t="str">
            <v>DESPACHO</v>
          </cell>
          <cell r="F5852" t="str">
            <v>NORMAL</v>
          </cell>
          <cell r="G5852" t="str">
            <v>FT78112</v>
          </cell>
          <cell r="H5852">
            <v>44932</v>
          </cell>
          <cell r="I5852" t="str">
            <v>ENTREGADO</v>
          </cell>
          <cell r="J5852">
            <v>44936</v>
          </cell>
          <cell r="K5852" t="str">
            <v>William Figueroa</v>
          </cell>
          <cell r="L5852" t="str">
            <v>ITCHIMBIA CALLE ATANASIO OLEAS E14 38  CALLE TORIBIO HIDALGO</v>
          </cell>
          <cell r="M5852" t="str">
            <v>1721362166</v>
          </cell>
          <cell r="N5852" t="str">
            <v>0987249137/0994378326</v>
          </cell>
          <cell r="O5852" t="str">
            <v/>
          </cell>
          <cell r="P5852" t="str">
            <v>QUITO</v>
          </cell>
          <cell r="Q5852" t="str">
            <v>QUITO</v>
          </cell>
          <cell r="R5852" t="str">
            <v>PICHINCHA</v>
          </cell>
          <cell r="T5852" t="str">
            <v>FLEXTRANS UIO</v>
          </cell>
          <cell r="U5852" t="str">
            <v>FLEXNETUIO_LOCAL</v>
          </cell>
          <cell r="V5852">
            <v>1</v>
          </cell>
          <cell r="W5852">
            <v>1</v>
          </cell>
          <cell r="X5852" t="str">
            <v>FLEXNET ECUADOR - FLEXTUENTI</v>
          </cell>
          <cell r="Y5852" t="str">
            <v>CALLE 28 DE JUNIO S/N Y GARCIA MORENO ENTRADA LLANO GRANDE</v>
          </cell>
        </row>
        <row r="5853">
          <cell r="A5853" t="str">
            <v>414619088</v>
          </cell>
          <cell r="B5853">
            <v>491753</v>
          </cell>
          <cell r="C5853" t="str">
            <v>414619088</v>
          </cell>
          <cell r="D5853" t="str">
            <v>FLEXTUENTI</v>
          </cell>
          <cell r="E5853" t="str">
            <v>DESPACHO</v>
          </cell>
          <cell r="F5853" t="str">
            <v>NORMAL</v>
          </cell>
          <cell r="G5853" t="str">
            <v>031080414619088</v>
          </cell>
          <cell r="H5853">
            <v>44932</v>
          </cell>
          <cell r="I5853" t="str">
            <v>ENTREGADO</v>
          </cell>
          <cell r="J5853">
            <v>44935</v>
          </cell>
          <cell r="K5853" t="str">
            <v>JUAN MIGUEL MIRABA TUAREZ</v>
          </cell>
          <cell r="L5853" t="str">
            <v>ANDRES DE VERA  CALLE LOS NARDOS  SN AV 15 DE ABRIL</v>
          </cell>
          <cell r="M5853" t="str">
            <v>1308153574</v>
          </cell>
          <cell r="N5853" t="str">
            <v>0998408412/0994777439</v>
          </cell>
          <cell r="O5853" t="str">
            <v/>
          </cell>
          <cell r="P5853" t="str">
            <v>PORTOVIEJO</v>
          </cell>
          <cell r="Q5853" t="str">
            <v>PORTOVIEJO</v>
          </cell>
          <cell r="R5853" t="str">
            <v>MANABI</v>
          </cell>
          <cell r="T5853" t="str">
            <v>TRAMACO</v>
          </cell>
          <cell r="U5853" t="str">
            <v>FLEXNETUIO_PROVINCIA</v>
          </cell>
          <cell r="V5853">
            <v>1</v>
          </cell>
          <cell r="W5853">
            <v>1</v>
          </cell>
          <cell r="X5853" t="str">
            <v>FLEXNET ECUADOR - FLEXTUENTI</v>
          </cell>
          <cell r="Y5853" t="str">
            <v>CALLE 28 DE JUNIO S/N Y GARCIA MORENO ENTRADA LLANO GRANDE</v>
          </cell>
        </row>
        <row r="5854">
          <cell r="A5854" t="str">
            <v>414619089</v>
          </cell>
          <cell r="B5854">
            <v>491754</v>
          </cell>
          <cell r="C5854" t="str">
            <v>414619089</v>
          </cell>
          <cell r="D5854" t="str">
            <v>FLEXTUENTI</v>
          </cell>
          <cell r="E5854" t="str">
            <v>DESPACHO</v>
          </cell>
          <cell r="F5854" t="str">
            <v>NORMAL</v>
          </cell>
          <cell r="G5854" t="str">
            <v>FT78111</v>
          </cell>
          <cell r="H5854">
            <v>44932</v>
          </cell>
          <cell r="I5854" t="str">
            <v>ENTREGADO</v>
          </cell>
          <cell r="J5854">
            <v>44935</v>
          </cell>
          <cell r="K5854" t="str">
            <v>Lesly Diaz</v>
          </cell>
          <cell r="L5854" t="str">
            <v>KENNEDY NICOLAS URQUIOLA  E5 80 VICTOR MIDEROS</v>
          </cell>
          <cell r="M5854" t="str">
            <v>1718010166</v>
          </cell>
          <cell r="N5854" t="str">
            <v>0967523347/0962746608</v>
          </cell>
          <cell r="O5854" t="str">
            <v/>
          </cell>
          <cell r="P5854" t="str">
            <v>QUITO</v>
          </cell>
          <cell r="Q5854" t="str">
            <v>QUITO</v>
          </cell>
          <cell r="R5854" t="str">
            <v>PICHINCHA</v>
          </cell>
          <cell r="T5854" t="str">
            <v>FLEXTRANS UIO</v>
          </cell>
          <cell r="U5854" t="str">
            <v>FLEXNETUIO_LOCAL</v>
          </cell>
          <cell r="V5854">
            <v>1</v>
          </cell>
          <cell r="W5854">
            <v>1</v>
          </cell>
          <cell r="X5854" t="str">
            <v>FLEXNET ECUADOR - FLEXTUENTI</v>
          </cell>
          <cell r="Y5854" t="str">
            <v>CALLE 28 DE JUNIO S/N Y GARCIA MORENO ENTRADA LLANO GRANDE</v>
          </cell>
        </row>
        <row r="5855">
          <cell r="A5855" t="str">
            <v>414619096</v>
          </cell>
          <cell r="B5855">
            <v>491755</v>
          </cell>
          <cell r="C5855" t="str">
            <v>414619096</v>
          </cell>
          <cell r="D5855" t="str">
            <v>FLEXTUENTI</v>
          </cell>
          <cell r="E5855" t="str">
            <v>DESPACHO</v>
          </cell>
          <cell r="F5855" t="str">
            <v>NORMAL</v>
          </cell>
          <cell r="G5855" t="str">
            <v>031080414619096</v>
          </cell>
          <cell r="H5855">
            <v>44932</v>
          </cell>
          <cell r="I5855" t="str">
            <v>ENTREGADO</v>
          </cell>
          <cell r="J5855">
            <v>44938</v>
          </cell>
          <cell r="K5855" t="str">
            <v>Narcisa Cordova Cordova</v>
          </cell>
          <cell r="L5855" t="str">
            <v>CATAMAYO CALLE ELOY ALFARO SN  CALLE 18 DE NOVIEMBRE</v>
          </cell>
          <cell r="M5855" t="str">
            <v>1102587084</v>
          </cell>
          <cell r="N5855" t="str">
            <v>0993275945/0990045817</v>
          </cell>
          <cell r="O5855" t="str">
            <v/>
          </cell>
          <cell r="P5855" t="str">
            <v>CATAMAYO</v>
          </cell>
          <cell r="Q5855" t="str">
            <v>CATAMAYO</v>
          </cell>
          <cell r="R5855" t="str">
            <v>LOJA</v>
          </cell>
          <cell r="T5855" t="str">
            <v>TRAMACO</v>
          </cell>
          <cell r="U5855" t="str">
            <v>FLEXNETUIO_PROVINCIA</v>
          </cell>
          <cell r="V5855">
            <v>1</v>
          </cell>
          <cell r="W5855">
            <v>1</v>
          </cell>
          <cell r="X5855" t="str">
            <v>FLEXNET ECUADOR - FLEXTUENTI</v>
          </cell>
          <cell r="Y5855" t="str">
            <v>CALLE 28 DE JUNIO S/N Y GARCIA MORENO ENTRADA LLANO GRANDE</v>
          </cell>
        </row>
        <row r="5856">
          <cell r="A5856" t="str">
            <v>414627365</v>
          </cell>
          <cell r="B5856">
            <v>491756</v>
          </cell>
          <cell r="C5856" t="str">
            <v>414627365</v>
          </cell>
          <cell r="D5856" t="str">
            <v>FLEXTUENTI</v>
          </cell>
          <cell r="E5856" t="str">
            <v>DESPACHO</v>
          </cell>
          <cell r="F5856" t="str">
            <v>NORMAL</v>
          </cell>
          <cell r="G5856" t="str">
            <v>FT78110</v>
          </cell>
          <cell r="H5856">
            <v>44932</v>
          </cell>
          <cell r="I5856" t="str">
            <v>ENTREGADO</v>
          </cell>
          <cell r="J5856">
            <v>44936</v>
          </cell>
          <cell r="K5856" t="str">
            <v>FRANCISCO CARDENAS</v>
          </cell>
          <cell r="L5856" t="str">
            <v>COTOCOLLAO FERNANDEZ SALVADOR  SN  HERNAN CORTEZ</v>
          </cell>
          <cell r="M5856" t="str">
            <v>1723048904</v>
          </cell>
          <cell r="N5856" t="str">
            <v>0987444099/0987719726</v>
          </cell>
          <cell r="O5856" t="str">
            <v/>
          </cell>
          <cell r="P5856" t="str">
            <v>QUITO</v>
          </cell>
          <cell r="Q5856" t="str">
            <v>QUITO</v>
          </cell>
          <cell r="R5856" t="str">
            <v>PICHINCHA</v>
          </cell>
          <cell r="T5856" t="str">
            <v>FLEXTRANS UIO</v>
          </cell>
          <cell r="U5856" t="str">
            <v>FLEXNETUIO_LOCAL</v>
          </cell>
          <cell r="V5856">
            <v>1</v>
          </cell>
          <cell r="W5856">
            <v>1</v>
          </cell>
          <cell r="X5856" t="str">
            <v>FLEXNET ECUADOR - FLEXTUENTI</v>
          </cell>
          <cell r="Y5856" t="str">
            <v>CALLE 28 DE JUNIO S/N Y GARCIA MORENO ENTRADA LLANO GRANDE</v>
          </cell>
        </row>
        <row r="5857">
          <cell r="A5857" t="str">
            <v>414627379</v>
          </cell>
          <cell r="B5857">
            <v>491757</v>
          </cell>
          <cell r="C5857" t="str">
            <v>414627379</v>
          </cell>
          <cell r="D5857" t="str">
            <v>FLEXTUENTI</v>
          </cell>
          <cell r="E5857" t="str">
            <v>DESPACHO</v>
          </cell>
          <cell r="F5857" t="str">
            <v>NORMAL</v>
          </cell>
          <cell r="G5857" t="str">
            <v>IC4274</v>
          </cell>
          <cell r="H5857">
            <v>44932</v>
          </cell>
          <cell r="I5857" t="str">
            <v>ENTREGADO</v>
          </cell>
          <cell r="J5857">
            <v>44935</v>
          </cell>
          <cell r="K5857" t="str">
            <v>carlos inamagua</v>
          </cell>
          <cell r="L5857" t="str">
            <v>SAN SEBASTIAN AV ORDONEZ LASSO  2 PISO   SN</v>
          </cell>
          <cell r="M5857" t="str">
            <v>0107652752</v>
          </cell>
          <cell r="N5857" t="str">
            <v>0983663131/0939126207</v>
          </cell>
          <cell r="O5857" t="str">
            <v/>
          </cell>
          <cell r="P5857" t="str">
            <v>CUENCA</v>
          </cell>
          <cell r="Q5857" t="str">
            <v>CUENCA</v>
          </cell>
          <cell r="R5857" t="str">
            <v>AZUAY</v>
          </cell>
          <cell r="T5857" t="str">
            <v>ITSACOURIER</v>
          </cell>
          <cell r="U5857" t="str">
            <v>FLEXNETUIO_PROVINCIA</v>
          </cell>
          <cell r="V5857">
            <v>1</v>
          </cell>
          <cell r="W5857">
            <v>1</v>
          </cell>
          <cell r="X5857" t="str">
            <v>FLEXNET ECUADOR - FLEXTUENTI</v>
          </cell>
          <cell r="Y5857" t="str">
            <v>CALLE 28 DE JUNIO S/N Y GARCIA MORENO ENTRADA LLANO GRANDE</v>
          </cell>
        </row>
        <row r="5858">
          <cell r="A5858" t="str">
            <v>414627423</v>
          </cell>
          <cell r="B5858">
            <v>491758</v>
          </cell>
          <cell r="C5858" t="str">
            <v>414627423</v>
          </cell>
          <cell r="D5858" t="str">
            <v>FLEXTUENTI</v>
          </cell>
          <cell r="E5858" t="str">
            <v>DESPACHO</v>
          </cell>
          <cell r="F5858" t="str">
            <v>NORMAL</v>
          </cell>
          <cell r="G5858" t="str">
            <v>031080414627423</v>
          </cell>
          <cell r="H5858">
            <v>44932</v>
          </cell>
          <cell r="I5858" t="str">
            <v>ENTREGADO</v>
          </cell>
          <cell r="J5858">
            <v>44935</v>
          </cell>
          <cell r="K5858" t="str">
            <v>Hernan Torres</v>
          </cell>
          <cell r="L5858" t="str">
            <v>EL SAGRARIO  CALLE SANGAY SN CALLE COTOPAXI</v>
          </cell>
          <cell r="M5858" t="str">
            <v>1102186572</v>
          </cell>
          <cell r="N5858" t="str">
            <v>0979343247/0992677285</v>
          </cell>
          <cell r="O5858" t="str">
            <v/>
          </cell>
          <cell r="P5858" t="str">
            <v>LOJA</v>
          </cell>
          <cell r="Q5858" t="str">
            <v>LOJA</v>
          </cell>
          <cell r="R5858" t="str">
            <v>LOJA</v>
          </cell>
          <cell r="T5858" t="str">
            <v>TRAMACO</v>
          </cell>
          <cell r="U5858" t="str">
            <v>FLEXNETUIO_PROVINCIA</v>
          </cell>
          <cell r="V5858">
            <v>1</v>
          </cell>
          <cell r="W5858">
            <v>1</v>
          </cell>
          <cell r="X5858" t="str">
            <v>FLEXNET ECUADOR - FLEXTUENTI</v>
          </cell>
          <cell r="Y5858" t="str">
            <v>CALLE 28 DE JUNIO S/N Y GARCIA MORENO ENTRADA LLANO GRANDE</v>
          </cell>
        </row>
        <row r="5859">
          <cell r="A5859" t="str">
            <v>414627443</v>
          </cell>
          <cell r="B5859">
            <v>491759</v>
          </cell>
          <cell r="C5859" t="str">
            <v>414627443</v>
          </cell>
          <cell r="D5859" t="str">
            <v>FLEXTUENTI</v>
          </cell>
          <cell r="E5859" t="str">
            <v>DESPACHO</v>
          </cell>
          <cell r="F5859" t="str">
            <v>NORMAL</v>
          </cell>
          <cell r="G5859" t="str">
            <v>FT78109</v>
          </cell>
          <cell r="H5859">
            <v>44932</v>
          </cell>
          <cell r="I5859" t="str">
            <v>ENTREGADO</v>
          </cell>
          <cell r="J5859">
            <v>44935</v>
          </cell>
          <cell r="K5859" t="str">
            <v>Viviana Cevallos</v>
          </cell>
          <cell r="L5859" t="str">
            <v>CHILLOGALLO ANTONIO CONFORTE  OE10  193 ESTEBAN ALONSO</v>
          </cell>
          <cell r="M5859" t="str">
            <v>1715453419</v>
          </cell>
          <cell r="N5859" t="str">
            <v>0959051338/0984855845</v>
          </cell>
          <cell r="O5859" t="str">
            <v/>
          </cell>
          <cell r="P5859" t="str">
            <v>QUITO</v>
          </cell>
          <cell r="Q5859" t="str">
            <v>QUITO</v>
          </cell>
          <cell r="R5859" t="str">
            <v>PICHINCHA</v>
          </cell>
          <cell r="T5859" t="str">
            <v>FLEXTRANS UIO</v>
          </cell>
          <cell r="U5859" t="str">
            <v>FLEXNETUIO_LOCAL</v>
          </cell>
          <cell r="V5859">
            <v>1</v>
          </cell>
          <cell r="W5859">
            <v>1</v>
          </cell>
          <cell r="X5859" t="str">
            <v>FLEXNET ECUADOR - FLEXTUENTI</v>
          </cell>
          <cell r="Y5859" t="str">
            <v>CALLE 28 DE JUNIO S/N Y GARCIA MORENO ENTRADA LLANO GRANDE</v>
          </cell>
        </row>
        <row r="5860">
          <cell r="A5860" t="str">
            <v>414627446</v>
          </cell>
          <cell r="B5860">
            <v>491760</v>
          </cell>
          <cell r="C5860" t="str">
            <v>414627446</v>
          </cell>
          <cell r="D5860" t="str">
            <v>FLEXTUENTI</v>
          </cell>
          <cell r="E5860" t="str">
            <v>DESPACHO</v>
          </cell>
          <cell r="F5860" t="str">
            <v>NORMAL</v>
          </cell>
          <cell r="G5860" t="str">
            <v>031080414627446</v>
          </cell>
          <cell r="H5860">
            <v>44932</v>
          </cell>
          <cell r="I5860" t="str">
            <v>ENTREGADO</v>
          </cell>
          <cell r="J5860">
            <v>44935</v>
          </cell>
          <cell r="K5860" t="str">
            <v>JOFRE HOMERO PACHECO PROANO</v>
          </cell>
          <cell r="L5860" t="str">
            <v>IGNACIO FLORES  PANAMERICANA SUR   SN MILTON PATINO</v>
          </cell>
          <cell r="M5860" t="str">
            <v>0502037351</v>
          </cell>
          <cell r="N5860" t="str">
            <v>0994513881/0987598713</v>
          </cell>
          <cell r="O5860" t="str">
            <v/>
          </cell>
          <cell r="P5860" t="str">
            <v>LATACUNGA</v>
          </cell>
          <cell r="Q5860" t="str">
            <v>LATACUNGA</v>
          </cell>
          <cell r="R5860" t="str">
            <v>COTOPAXI</v>
          </cell>
          <cell r="T5860" t="str">
            <v>TRAMACO</v>
          </cell>
          <cell r="U5860" t="str">
            <v>FLEXNETUIO_PROVINCIA</v>
          </cell>
          <cell r="V5860">
            <v>1</v>
          </cell>
          <cell r="W5860">
            <v>1</v>
          </cell>
          <cell r="X5860" t="str">
            <v>FLEXNET ECUADOR - FLEXTUENTI</v>
          </cell>
          <cell r="Y5860" t="str">
            <v>CALLE 28 DE JUNIO S/N Y GARCIA MORENO ENTRADA LLANO GRANDE</v>
          </cell>
        </row>
        <row r="5861">
          <cell r="A5861" t="str">
            <v>414627489</v>
          </cell>
          <cell r="B5861">
            <v>491761</v>
          </cell>
          <cell r="C5861" t="str">
            <v>414627489</v>
          </cell>
          <cell r="D5861" t="str">
            <v>FLEXTUENTI</v>
          </cell>
          <cell r="E5861" t="str">
            <v>DESPACHO</v>
          </cell>
          <cell r="F5861" t="str">
            <v>NORMAL</v>
          </cell>
          <cell r="G5861" t="str">
            <v>031080414627489</v>
          </cell>
          <cell r="H5861">
            <v>44932</v>
          </cell>
          <cell r="I5861" t="str">
            <v>ENTREGADO</v>
          </cell>
          <cell r="J5861">
            <v>44935</v>
          </cell>
          <cell r="K5861" t="str">
            <v>RONALD JONATHAN REYES ENRIQUEZ</v>
          </cell>
          <cell r="L5861" t="str">
            <v>PASCUALES  AUTOPISTA NARCISA DE JESUS SN AV 2 NE</v>
          </cell>
          <cell r="M5861" t="str">
            <v>1205502956</v>
          </cell>
          <cell r="N5861" t="str">
            <v>0982851268/0988786702</v>
          </cell>
          <cell r="O5861" t="str">
            <v/>
          </cell>
          <cell r="P5861" t="str">
            <v>GUAYAQUIL</v>
          </cell>
          <cell r="Q5861" t="str">
            <v>GUAYAQUIL</v>
          </cell>
          <cell r="R5861" t="str">
            <v>GUAYAS</v>
          </cell>
          <cell r="T5861" t="str">
            <v>TRAMACO</v>
          </cell>
          <cell r="U5861" t="str">
            <v>FLEXNETUIO_GYE</v>
          </cell>
          <cell r="V5861">
            <v>1</v>
          </cell>
          <cell r="W5861">
            <v>1</v>
          </cell>
          <cell r="X5861" t="str">
            <v>FLEXNET ECUADOR - FLEXTUENTI</v>
          </cell>
          <cell r="Y5861" t="str">
            <v>CALLE 28 DE JUNIO S/N Y GARCIA MORENO ENTRADA LLANO GRANDE</v>
          </cell>
        </row>
        <row r="5862">
          <cell r="A5862" t="str">
            <v>414627494</v>
          </cell>
          <cell r="B5862">
            <v>491762</v>
          </cell>
          <cell r="C5862" t="str">
            <v>414627494</v>
          </cell>
          <cell r="D5862" t="str">
            <v>FLEXTUENTI</v>
          </cell>
          <cell r="E5862" t="str">
            <v>DESPACHO</v>
          </cell>
          <cell r="F5862" t="str">
            <v>NORMAL</v>
          </cell>
          <cell r="G5862" t="str">
            <v>FT78108</v>
          </cell>
          <cell r="H5862">
            <v>44932</v>
          </cell>
          <cell r="I5862" t="str">
            <v>ENTREGADO</v>
          </cell>
          <cell r="J5862">
            <v>44938</v>
          </cell>
          <cell r="K5862" t="str">
            <v>Ariana Arellano</v>
          </cell>
          <cell r="L5862" t="str">
            <v>GANZALO DIAZ DE PINEDA  OE2 54  PEDRO DE ALFARO</v>
          </cell>
          <cell r="M5862" t="str">
            <v>1714634373</v>
          </cell>
          <cell r="N5862" t="str">
            <v>0984049720/0995735432</v>
          </cell>
          <cell r="O5862" t="str">
            <v/>
          </cell>
          <cell r="P5862" t="str">
            <v>QUITO</v>
          </cell>
          <cell r="Q5862" t="str">
            <v>QUITO</v>
          </cell>
          <cell r="R5862" t="str">
            <v>PICHINCHA</v>
          </cell>
          <cell r="T5862" t="str">
            <v>FLEXTRANS UIO</v>
          </cell>
          <cell r="U5862" t="str">
            <v>FLEXNETUIO_LOCAL</v>
          </cell>
          <cell r="V5862">
            <v>1</v>
          </cell>
          <cell r="W5862">
            <v>1</v>
          </cell>
          <cell r="X5862" t="str">
            <v>FLEXNET ECUADOR - FLEXTUENTI</v>
          </cell>
          <cell r="Y5862" t="str">
            <v>CALLE 28 DE JUNIO S/N Y GARCIA MORENO ENTRADA LLANO GRANDE</v>
          </cell>
        </row>
        <row r="5863">
          <cell r="A5863" t="str">
            <v>414627498</v>
          </cell>
          <cell r="B5863">
            <v>491763</v>
          </cell>
          <cell r="C5863" t="str">
            <v>414627498</v>
          </cell>
          <cell r="D5863" t="str">
            <v>FLEXTUENTI</v>
          </cell>
          <cell r="E5863" t="str">
            <v>DESPACHO</v>
          </cell>
          <cell r="F5863" t="str">
            <v>NORMAL</v>
          </cell>
          <cell r="G5863" t="str">
            <v>FT78107</v>
          </cell>
          <cell r="H5863">
            <v>44932</v>
          </cell>
          <cell r="I5863" t="str">
            <v>ENTREGADO</v>
          </cell>
          <cell r="J5863">
            <v>44935</v>
          </cell>
          <cell r="K5863" t="str">
            <v>JULIA ELENA PIEDRA</v>
          </cell>
          <cell r="L5863" t="str">
            <v>CONOCOTO  AV JAIME ROLDOS AGUILERA LT 48  CASA N9C  SN</v>
          </cell>
          <cell r="M5863" t="str">
            <v>1707546253</v>
          </cell>
          <cell r="N5863" t="str">
            <v>0987972679/0995108448</v>
          </cell>
          <cell r="O5863" t="str">
            <v/>
          </cell>
          <cell r="P5863" t="str">
            <v>QUITO</v>
          </cell>
          <cell r="Q5863" t="str">
            <v>QUITO</v>
          </cell>
          <cell r="R5863" t="str">
            <v>PICHINCHA</v>
          </cell>
          <cell r="T5863" t="str">
            <v>FLEXTRANS UIO</v>
          </cell>
          <cell r="U5863" t="str">
            <v>FLEXNETUIO_LOCAL</v>
          </cell>
          <cell r="V5863">
            <v>1</v>
          </cell>
          <cell r="W5863">
            <v>1</v>
          </cell>
          <cell r="X5863" t="str">
            <v>FLEXNET ECUADOR - FLEXTUENTI</v>
          </cell>
          <cell r="Y5863" t="str">
            <v>CALLE 28 DE JUNIO S/N Y GARCIA MORENO ENTRADA LLANO GRANDE</v>
          </cell>
        </row>
        <row r="5864">
          <cell r="A5864" t="str">
            <v>414627667</v>
          </cell>
          <cell r="B5864">
            <v>491764</v>
          </cell>
          <cell r="C5864" t="str">
            <v>414627667</v>
          </cell>
          <cell r="D5864" t="str">
            <v>FLEXTUENTI</v>
          </cell>
          <cell r="E5864" t="str">
            <v>DESPACHO</v>
          </cell>
          <cell r="F5864" t="str">
            <v>NORMAL</v>
          </cell>
          <cell r="G5864" t="str">
            <v>031080414627667</v>
          </cell>
          <cell r="H5864">
            <v>44932</v>
          </cell>
          <cell r="I5864" t="str">
            <v>ENTREGADO</v>
          </cell>
          <cell r="J5864">
            <v>44935</v>
          </cell>
          <cell r="K5864" t="str">
            <v>ANA ROSA LOPEZ PALMA</v>
          </cell>
          <cell r="L5864" t="str">
            <v>MONTECRISTI CALLE CHIMBORAZO SN RACAFUERTE</v>
          </cell>
          <cell r="M5864" t="str">
            <v>1306103589</v>
          </cell>
          <cell r="N5864" t="str">
            <v>0994364400/0963683110</v>
          </cell>
          <cell r="O5864" t="str">
            <v/>
          </cell>
          <cell r="P5864" t="str">
            <v>MONTECRISTI</v>
          </cell>
          <cell r="Q5864" t="str">
            <v>MONTECRISTI</v>
          </cell>
          <cell r="R5864" t="str">
            <v>MANABI</v>
          </cell>
          <cell r="T5864" t="str">
            <v>TRAMACO</v>
          </cell>
          <cell r="U5864" t="str">
            <v>FLEXNETUIO_PROVINCIA</v>
          </cell>
          <cell r="V5864">
            <v>1</v>
          </cell>
          <cell r="W5864">
            <v>1</v>
          </cell>
          <cell r="X5864" t="str">
            <v>FLEXNET ECUADOR - FLEXTUENTI</v>
          </cell>
          <cell r="Y5864" t="str">
            <v>CALLE 28 DE JUNIO S/N Y GARCIA MORENO ENTRADA LLANO GRANDE</v>
          </cell>
        </row>
        <row r="5865">
          <cell r="A5865" t="str">
            <v>414627669</v>
          </cell>
          <cell r="B5865">
            <v>491765</v>
          </cell>
          <cell r="C5865" t="str">
            <v>414627669</v>
          </cell>
          <cell r="D5865" t="str">
            <v>FLEXTUENTI</v>
          </cell>
          <cell r="E5865" t="str">
            <v>DESPACHO</v>
          </cell>
          <cell r="F5865" t="str">
            <v>DERIVADO PICK UP</v>
          </cell>
          <cell r="G5865" t="str">
            <v>031080414627669</v>
          </cell>
          <cell r="H5865">
            <v>44932</v>
          </cell>
          <cell r="I5865" t="str">
            <v>ENTREGADO</v>
          </cell>
          <cell r="J5865">
            <v>44936</v>
          </cell>
          <cell r="K5865" t="str">
            <v>Katherine Vanessa Arteaga Loor</v>
          </cell>
          <cell r="L5865" t="str">
            <v>OFICINA TRAMACO CHONE</v>
          </cell>
          <cell r="M5865" t="str">
            <v>1311656779</v>
          </cell>
          <cell r="N5865" t="str">
            <v>0983286274/0964023459</v>
          </cell>
          <cell r="O5865" t="str">
            <v/>
          </cell>
          <cell r="P5865" t="str">
            <v>CHONE</v>
          </cell>
          <cell r="Q5865" t="str">
            <v>CHONE</v>
          </cell>
          <cell r="R5865" t="str">
            <v>MANABI</v>
          </cell>
          <cell r="T5865" t="str">
            <v>TRAMACO</v>
          </cell>
          <cell r="U5865" t="str">
            <v>FLEXNETUIO_PROVINCIA</v>
          </cell>
          <cell r="V5865">
            <v>1</v>
          </cell>
          <cell r="W5865">
            <v>1</v>
          </cell>
          <cell r="X5865" t="str">
            <v>FLEXNET ECUADOR - FLEXTUENTI</v>
          </cell>
          <cell r="Y5865" t="str">
            <v>CALLE 28 DE JUNIO S/N Y GARCIA MORENO ENTRADA LLANO GRANDE</v>
          </cell>
        </row>
        <row r="5866">
          <cell r="A5866" t="str">
            <v>WS414609184</v>
          </cell>
          <cell r="B5866">
            <v>491766</v>
          </cell>
          <cell r="C5866" t="str">
            <v>WS414609184</v>
          </cell>
          <cell r="D5866" t="str">
            <v>FLEXTUENTI</v>
          </cell>
          <cell r="E5866" t="str">
            <v>DESPACHO</v>
          </cell>
          <cell r="F5866" t="str">
            <v>NORMAL</v>
          </cell>
          <cell r="G5866" t="str">
            <v>FT78103</v>
          </cell>
          <cell r="H5866">
            <v>44932</v>
          </cell>
          <cell r="I5866" t="str">
            <v>ENTREGADO</v>
          </cell>
          <cell r="J5866">
            <v>44942</v>
          </cell>
          <cell r="K5866" t="str">
            <v>Mario Pullas</v>
          </cell>
          <cell r="L5866" t="str">
            <v>COMITE DEL PUEBLO JOSE ENRIQUEZ N65 49 CARLOS DE SALAS</v>
          </cell>
          <cell r="M5866" t="str">
            <v>1721354577</v>
          </cell>
          <cell r="N5866" t="str">
            <v>0963500605/0963500605</v>
          </cell>
          <cell r="O5866" t="str">
            <v/>
          </cell>
          <cell r="P5866" t="str">
            <v>QUITO</v>
          </cell>
          <cell r="Q5866" t="str">
            <v>QUITO</v>
          </cell>
          <cell r="R5866" t="str">
            <v>PICHINCHA</v>
          </cell>
          <cell r="T5866" t="str">
            <v>FLEXTRANS UIO</v>
          </cell>
          <cell r="U5866" t="str">
            <v>FLEXNETUIO_LOCAL</v>
          </cell>
          <cell r="V5866">
            <v>1</v>
          </cell>
          <cell r="W5866">
            <v>1</v>
          </cell>
          <cell r="X5866" t="str">
            <v>FLEXNET ECUADOR - FLEXTUENTI</v>
          </cell>
          <cell r="Y5866" t="str">
            <v>CALLE 28 DE JUNIO S/N Y GARCIA MORENO ENTRADA LLANO GRANDE</v>
          </cell>
        </row>
        <row r="5867">
          <cell r="A5867" t="str">
            <v>WS414609543</v>
          </cell>
          <cell r="B5867">
            <v>491767</v>
          </cell>
          <cell r="C5867" t="str">
            <v>WS414609543</v>
          </cell>
          <cell r="D5867" t="str">
            <v>FLEXTUENTI</v>
          </cell>
          <cell r="E5867" t="str">
            <v>DESPACHO</v>
          </cell>
          <cell r="F5867" t="str">
            <v>NORMAL</v>
          </cell>
          <cell r="G5867" t="str">
            <v>031080414609543</v>
          </cell>
          <cell r="H5867">
            <v>44932</v>
          </cell>
          <cell r="I5867" t="str">
            <v>ENTREGADO</v>
          </cell>
          <cell r="J5867">
            <v>44935</v>
          </cell>
          <cell r="K5867" t="str">
            <v>Ariel Piloso Bendack</v>
          </cell>
          <cell r="L5867" t="str">
            <v>ANDRES DE VERA  AV BOLIVARIANA SN C A</v>
          </cell>
          <cell r="M5867" t="str">
            <v>1351332786</v>
          </cell>
          <cell r="N5867" t="str">
            <v>0983282928/0983282928</v>
          </cell>
          <cell r="O5867" t="str">
            <v/>
          </cell>
          <cell r="P5867" t="str">
            <v>PORTOVIEJO</v>
          </cell>
          <cell r="Q5867" t="str">
            <v>PORTOVIEJO</v>
          </cell>
          <cell r="R5867" t="str">
            <v>MANABI</v>
          </cell>
          <cell r="T5867" t="str">
            <v>TRAMACO</v>
          </cell>
          <cell r="U5867" t="str">
            <v>FLEXNETUIO_PROVINCIA</v>
          </cell>
          <cell r="V5867">
            <v>1</v>
          </cell>
          <cell r="W5867">
            <v>1</v>
          </cell>
          <cell r="X5867" t="str">
            <v>FLEXNET ECUADOR - FLEXTUENTI</v>
          </cell>
          <cell r="Y5867" t="str">
            <v>CALLE 28 DE JUNIO S/N Y GARCIA MORENO ENTRADA LLANO GRANDE</v>
          </cell>
        </row>
        <row r="5868">
          <cell r="A5868" t="str">
            <v>WS414609609</v>
          </cell>
          <cell r="B5868">
            <v>491768</v>
          </cell>
          <cell r="C5868" t="str">
            <v>WS414609609</v>
          </cell>
          <cell r="D5868" t="str">
            <v>FLEXTUENTI</v>
          </cell>
          <cell r="E5868" t="str">
            <v>DESPACHO</v>
          </cell>
          <cell r="F5868" t="str">
            <v>NORMAL</v>
          </cell>
          <cell r="G5868" t="str">
            <v>FT78104</v>
          </cell>
          <cell r="H5868">
            <v>44932</v>
          </cell>
          <cell r="I5868" t="str">
            <v>ENTREGADO</v>
          </cell>
          <cell r="J5868">
            <v>44935</v>
          </cell>
          <cell r="K5868" t="str">
            <v>Camila Ordonez</v>
          </cell>
          <cell r="L5868" t="str">
            <v>PUENGASI  CRISTOBAL DE TROYA S280 CARLOS POLIT</v>
          </cell>
          <cell r="M5868" t="str">
            <v>1751094150</v>
          </cell>
          <cell r="N5868" t="str">
            <v>0989839678/0989839678</v>
          </cell>
          <cell r="O5868" t="str">
            <v/>
          </cell>
          <cell r="P5868" t="str">
            <v>QUITO</v>
          </cell>
          <cell r="Q5868" t="str">
            <v>QUITO</v>
          </cell>
          <cell r="R5868" t="str">
            <v>PICHINCHA</v>
          </cell>
          <cell r="T5868" t="str">
            <v>FLEXTRANS UIO</v>
          </cell>
          <cell r="U5868" t="str">
            <v>FLEXNETUIO_LOCAL</v>
          </cell>
          <cell r="V5868">
            <v>1</v>
          </cell>
          <cell r="W5868">
            <v>1</v>
          </cell>
          <cell r="X5868" t="str">
            <v>FLEXNET ECUADOR - FLEXTUENTI</v>
          </cell>
          <cell r="Y5868" t="str">
            <v>CALLE 28 DE JUNIO S/N Y GARCIA MORENO ENTRADA LLANO GRANDE</v>
          </cell>
        </row>
        <row r="5869">
          <cell r="A5869" t="str">
            <v>414609181</v>
          </cell>
          <cell r="B5869">
            <v>491769</v>
          </cell>
          <cell r="C5869" t="str">
            <v>414609181</v>
          </cell>
          <cell r="D5869" t="str">
            <v>FLEXTUENTI</v>
          </cell>
          <cell r="E5869" t="str">
            <v>DESPACHO</v>
          </cell>
          <cell r="F5869" t="str">
            <v>EXPRESS GYE</v>
          </cell>
          <cell r="G5869" t="str">
            <v>FT78099</v>
          </cell>
          <cell r="H5869">
            <v>44932</v>
          </cell>
          <cell r="I5869" t="str">
            <v>ENTREGADO</v>
          </cell>
          <cell r="J5869">
            <v>44932</v>
          </cell>
          <cell r="K5869" t="str">
            <v>LUIS BORJA</v>
          </cell>
          <cell r="L5869" t="str">
            <v>TARQUI CALLE 14 NE   CARLOS AURELIO RUBIRA INFANTE PISO 7 OFICNA 704  AV JUAN TANCA MARENGO</v>
          </cell>
          <cell r="M5869" t="str">
            <v>1716780471</v>
          </cell>
          <cell r="N5869" t="str">
            <v>0991594865/0982800888</v>
          </cell>
          <cell r="P5869" t="str">
            <v>GUAYAQUIL</v>
          </cell>
          <cell r="Q5869" t="str">
            <v>GUAYAQUIL</v>
          </cell>
          <cell r="R5869" t="str">
            <v>GUAYAS</v>
          </cell>
          <cell r="T5869" t="str">
            <v>ITSACOURIER</v>
          </cell>
          <cell r="U5869" t="str">
            <v>FLEXNETUIO_GYE</v>
          </cell>
          <cell r="V5869">
            <v>1</v>
          </cell>
          <cell r="W5869">
            <v>1</v>
          </cell>
          <cell r="X5869" t="str">
            <v>FLEXNET ECUADOR - FLEXTUENTI</v>
          </cell>
          <cell r="Y5869" t="str">
            <v>FERNANDO GUTIERREZ HILL VIA A DAULE KM 8 1/2 ENTRADA A COOPERATIVA JUAN MONTALVO</v>
          </cell>
        </row>
        <row r="5870">
          <cell r="A5870" t="str">
            <v>414609563</v>
          </cell>
          <cell r="B5870">
            <v>491770</v>
          </cell>
          <cell r="C5870" t="str">
            <v>414609563</v>
          </cell>
          <cell r="D5870" t="str">
            <v>FLEXTUENTI</v>
          </cell>
          <cell r="E5870" t="str">
            <v>DESPACHO</v>
          </cell>
          <cell r="F5870" t="str">
            <v>EXPRESS GYE</v>
          </cell>
          <cell r="G5870" t="str">
            <v>FT78100</v>
          </cell>
          <cell r="H5870">
            <v>44932</v>
          </cell>
          <cell r="I5870" t="str">
            <v>ENTREGADO</v>
          </cell>
          <cell r="J5870">
            <v>44932</v>
          </cell>
          <cell r="K5870" t="str">
            <v>EDUARDO LUIS CHOEZ CHAVEZ</v>
          </cell>
          <cell r="L5870" t="str">
            <v>TARQUI (GY) CALLE 10A° PASAJE 38E MZ 964 SL2  CALLE 25 A</v>
          </cell>
          <cell r="M5870" t="str">
            <v>0930688130</v>
          </cell>
          <cell r="N5870" t="str">
            <v>0960483155/0978926358</v>
          </cell>
          <cell r="P5870" t="str">
            <v>GUAYAQUIL</v>
          </cell>
          <cell r="Q5870" t="str">
            <v>GUAYAQUIL</v>
          </cell>
          <cell r="R5870" t="str">
            <v>GUAYAS</v>
          </cell>
          <cell r="T5870" t="str">
            <v>ITSACOURIER</v>
          </cell>
          <cell r="U5870" t="str">
            <v>FLEXNETUIO_GYE</v>
          </cell>
          <cell r="V5870">
            <v>1</v>
          </cell>
          <cell r="W5870">
            <v>1</v>
          </cell>
          <cell r="X5870" t="str">
            <v>FLEXNET ECUADOR - FLEXTUENTI</v>
          </cell>
          <cell r="Y5870" t="str">
            <v>FERNANDO GUTIERREZ HILL VIA A DAULE KM 8 1/2 ENTRADA A COOPERATIVA JUAN MONTALVO</v>
          </cell>
        </row>
        <row r="5871">
          <cell r="A5871" t="str">
            <v>414559442</v>
          </cell>
          <cell r="B5871">
            <v>491721</v>
          </cell>
          <cell r="C5871" t="str">
            <v>414559442</v>
          </cell>
          <cell r="D5871" t="str">
            <v>FLEXTUENTI</v>
          </cell>
          <cell r="E5871" t="str">
            <v>DESPACHO</v>
          </cell>
          <cell r="F5871" t="str">
            <v>NORMAL</v>
          </cell>
          <cell r="G5871" t="str">
            <v>FT78130</v>
          </cell>
          <cell r="H5871">
            <v>44932</v>
          </cell>
          <cell r="I5871" t="str">
            <v>ENTREGADO</v>
          </cell>
          <cell r="J5871">
            <v>44935</v>
          </cell>
          <cell r="K5871" t="str">
            <v>Mayra Patricia Espinoza Espinales</v>
          </cell>
          <cell r="L5871" t="str">
            <v>TARQUI  6TO PASAJE 11 NO SN MARIA JOSEFA GUAL</v>
          </cell>
          <cell r="M5871" t="str">
            <v>1310000540</v>
          </cell>
          <cell r="N5871" t="str">
            <v>0968271402/0985192567</v>
          </cell>
          <cell r="O5871" t="str">
            <v/>
          </cell>
          <cell r="P5871" t="str">
            <v>GUAYAQUIL</v>
          </cell>
          <cell r="Q5871" t="str">
            <v>GUAYAQUIL</v>
          </cell>
          <cell r="R5871" t="str">
            <v>GUAYAS</v>
          </cell>
          <cell r="T5871" t="str">
            <v>ITSACOURIER</v>
          </cell>
          <cell r="U5871" t="str">
            <v>FLEXNETUIO_GYE</v>
          </cell>
          <cell r="V5871">
            <v>1</v>
          </cell>
          <cell r="W5871">
            <v>1</v>
          </cell>
          <cell r="X5871" t="str">
            <v>FLEXNET ECUADOR - FLEXTUENTI</v>
          </cell>
          <cell r="Y5871" t="str">
            <v>CALLE 28 DE JUNIO S/N Y GARCIA MORENO ENTRADA LLANO GRANDE</v>
          </cell>
        </row>
        <row r="5872">
          <cell r="A5872" t="str">
            <v>414559617</v>
          </cell>
          <cell r="B5872">
            <v>491722</v>
          </cell>
          <cell r="C5872" t="str">
            <v>414559617</v>
          </cell>
          <cell r="D5872" t="str">
            <v>FLEXTUENTI</v>
          </cell>
          <cell r="E5872" t="str">
            <v>DESPACHO</v>
          </cell>
          <cell r="F5872" t="str">
            <v>NORMAL</v>
          </cell>
          <cell r="G5872" t="str">
            <v>FT78222 / 031080414559617</v>
          </cell>
          <cell r="H5872">
            <v>44932</v>
          </cell>
          <cell r="I5872" t="str">
            <v>ENTREGADO</v>
          </cell>
          <cell r="J5872">
            <v>44939</v>
          </cell>
          <cell r="K5872" t="str">
            <v>MARIA PEREZ</v>
          </cell>
          <cell r="L5872" t="str">
            <v>TARIFA AV SAN MIGUEL  MZ 14  SN O CALLE SEMIRA TUTIVEN</v>
          </cell>
          <cell r="M5872" t="str">
            <v>0953095643</v>
          </cell>
          <cell r="N5872" t="str">
            <v>0993530803/0939126808</v>
          </cell>
          <cell r="P5872" t="str">
            <v>SAMBORONDON</v>
          </cell>
          <cell r="Q5872" t="str">
            <v>SAMBORONDON</v>
          </cell>
          <cell r="R5872" t="str">
            <v>GUAYAS</v>
          </cell>
          <cell r="T5872" t="str">
            <v>TRAMACO</v>
          </cell>
          <cell r="U5872" t="str">
            <v>FLEXNETUIO_GYE</v>
          </cell>
          <cell r="V5872">
            <v>1</v>
          </cell>
          <cell r="W5872">
            <v>1</v>
          </cell>
          <cell r="X5872" t="str">
            <v>FLEXNET ECUADOR - FLEXTUENTI</v>
          </cell>
          <cell r="Y5872" t="str">
            <v>CALLE 28 DE JUNIO S/N Y GARCIA MORENO ENTRADA LLANO GRANDE</v>
          </cell>
        </row>
        <row r="5873">
          <cell r="A5873" t="str">
            <v>414595099</v>
          </cell>
          <cell r="B5873">
            <v>491723</v>
          </cell>
          <cell r="C5873" t="str">
            <v>414595099</v>
          </cell>
          <cell r="D5873" t="str">
            <v>FLEXTUENTI</v>
          </cell>
          <cell r="E5873" t="str">
            <v>DESPACHO</v>
          </cell>
          <cell r="F5873" t="str">
            <v>NORMAL</v>
          </cell>
          <cell r="G5873" t="str">
            <v>031080414595099</v>
          </cell>
          <cell r="H5873">
            <v>44932</v>
          </cell>
          <cell r="I5873" t="str">
            <v>ENTREGADO</v>
          </cell>
          <cell r="J5873">
            <v>44935</v>
          </cell>
          <cell r="K5873" t="str">
            <v>GISSELLA AGUILERA</v>
          </cell>
          <cell r="L5873" t="str">
            <v>MILAGRO  AV MARISCAL SUCRE N108  AV AMAZONAS</v>
          </cell>
          <cell r="M5873" t="str">
            <v>0944202290</v>
          </cell>
          <cell r="N5873" t="str">
            <v>0986840068/0978866982</v>
          </cell>
          <cell r="O5873" t="str">
            <v/>
          </cell>
          <cell r="P5873" t="str">
            <v>MILAGRO</v>
          </cell>
          <cell r="Q5873" t="str">
            <v>MILAGRO</v>
          </cell>
          <cell r="R5873" t="str">
            <v>GUAYAS</v>
          </cell>
          <cell r="T5873" t="str">
            <v>TRAMACO</v>
          </cell>
          <cell r="U5873" t="str">
            <v>FLEXNETUIO_PROVINCIA</v>
          </cell>
          <cell r="V5873">
            <v>1</v>
          </cell>
          <cell r="W5873">
            <v>1</v>
          </cell>
          <cell r="X5873" t="str">
            <v>FLEXNET ECUADOR - FLEXTUENTI</v>
          </cell>
          <cell r="Y5873" t="str">
            <v>CALLE 28 DE JUNIO S/N Y GARCIA MORENO ENTRADA LLANO GRANDE</v>
          </cell>
        </row>
        <row r="5874">
          <cell r="A5874" t="str">
            <v>414609219</v>
          </cell>
          <cell r="B5874">
            <v>491724</v>
          </cell>
          <cell r="C5874" t="str">
            <v>414609219</v>
          </cell>
          <cell r="D5874" t="str">
            <v>FLEXTUENTI</v>
          </cell>
          <cell r="E5874" t="str">
            <v>DESPACHO</v>
          </cell>
          <cell r="F5874" t="str">
            <v>NORMAL</v>
          </cell>
          <cell r="G5874" t="str">
            <v>031080414609219</v>
          </cell>
          <cell r="H5874">
            <v>44932</v>
          </cell>
          <cell r="I5874" t="str">
            <v>ENTREGADO</v>
          </cell>
          <cell r="J5874">
            <v>44935</v>
          </cell>
          <cell r="K5874" t="str">
            <v>Bryan Armando Palma Bustamante</v>
          </cell>
          <cell r="L5874" t="str">
            <v>LA PROVIDENCIA  CALLE 8VA AVENIDA  SN  AV 4VA</v>
          </cell>
          <cell r="M5874" t="str">
            <v>0750692311</v>
          </cell>
          <cell r="N5874" t="str">
            <v>0992194418/0986962840</v>
          </cell>
          <cell r="O5874" t="str">
            <v/>
          </cell>
          <cell r="P5874" t="str">
            <v>MACHALA</v>
          </cell>
          <cell r="Q5874" t="str">
            <v>MACHALA</v>
          </cell>
          <cell r="R5874" t="str">
            <v>EL ORO</v>
          </cell>
          <cell r="T5874" t="str">
            <v>TRAMACO</v>
          </cell>
          <cell r="U5874" t="str">
            <v>FLEXNETUIO_PROVINCIA</v>
          </cell>
          <cell r="V5874">
            <v>1</v>
          </cell>
          <cell r="W5874">
            <v>1</v>
          </cell>
          <cell r="X5874" t="str">
            <v>FLEXNET ECUADOR - FLEXTUENTI</v>
          </cell>
          <cell r="Y5874" t="str">
            <v>CALLE 28 DE JUNIO S/N Y GARCIA MORENO ENTRADA LLANO GRANDE</v>
          </cell>
        </row>
        <row r="5875">
          <cell r="A5875" t="str">
            <v>414609424</v>
          </cell>
          <cell r="B5875">
            <v>491725</v>
          </cell>
          <cell r="C5875" t="str">
            <v>414609424</v>
          </cell>
          <cell r="D5875" t="str">
            <v>FLEXTUENTI</v>
          </cell>
          <cell r="E5875" t="str">
            <v>DESPACHO</v>
          </cell>
          <cell r="F5875" t="str">
            <v>NORMAL</v>
          </cell>
          <cell r="G5875" t="str">
            <v>031080414609424</v>
          </cell>
          <cell r="H5875">
            <v>44932</v>
          </cell>
          <cell r="I5875" t="str">
            <v>ENTREGADO</v>
          </cell>
          <cell r="J5875">
            <v>44935</v>
          </cell>
          <cell r="K5875" t="str">
            <v>Daniel Mario Yautibug Daniel</v>
          </cell>
          <cell r="L5875" t="str">
            <v>HUACHI GRANDE AV SIXTO DURAN  SN  REINALDO EGAS</v>
          </cell>
          <cell r="M5875" t="str">
            <v>0604710947</v>
          </cell>
          <cell r="N5875" t="str">
            <v>0991337068/0990422939</v>
          </cell>
          <cell r="O5875" t="str">
            <v/>
          </cell>
          <cell r="P5875" t="str">
            <v>AMBATO</v>
          </cell>
          <cell r="Q5875" t="str">
            <v>AMBATO</v>
          </cell>
          <cell r="R5875" t="str">
            <v>TUNGURAHUA</v>
          </cell>
          <cell r="S5875" t="str">
            <v>AMBATO</v>
          </cell>
          <cell r="T5875" t="str">
            <v>TRAMACO</v>
          </cell>
          <cell r="U5875" t="str">
            <v>FLEXNETUIO_PROVINCIA</v>
          </cell>
          <cell r="V5875">
            <v>1</v>
          </cell>
          <cell r="W5875">
            <v>1</v>
          </cell>
          <cell r="X5875" t="str">
            <v>FLEXNET ECUADOR - FLEXTUENTI</v>
          </cell>
          <cell r="Y5875" t="str">
            <v>CALLE 28 DE JUNIO S/N Y GARCIA MORENO ENTRADA LLANO GRANDE</v>
          </cell>
        </row>
        <row r="5876">
          <cell r="A5876" t="str">
            <v>414609436</v>
          </cell>
          <cell r="B5876">
            <v>491726</v>
          </cell>
          <cell r="C5876" t="str">
            <v>414609436</v>
          </cell>
          <cell r="D5876" t="str">
            <v>FLEXTUENTI</v>
          </cell>
          <cell r="E5876" t="str">
            <v>DESPACHO</v>
          </cell>
          <cell r="F5876" t="str">
            <v>NORMAL</v>
          </cell>
          <cell r="G5876" t="str">
            <v>FT78129</v>
          </cell>
          <cell r="H5876">
            <v>44932</v>
          </cell>
          <cell r="I5876" t="str">
            <v>ENTREGADO</v>
          </cell>
          <cell r="J5876">
            <v>44935</v>
          </cell>
          <cell r="K5876" t="str">
            <v>Andrea Mendez</v>
          </cell>
          <cell r="L5876" t="str">
            <v>XIMENA 25 DE JULIO  MZ 11 VILLA  CALLE ROBERTO SERRANO</v>
          </cell>
          <cell r="M5876" t="str">
            <v>0916977697</v>
          </cell>
          <cell r="N5876" t="str">
            <v>0997174220/0979013023</v>
          </cell>
          <cell r="O5876" t="str">
            <v/>
          </cell>
          <cell r="P5876" t="str">
            <v>GUAYAQUIL</v>
          </cell>
          <cell r="Q5876" t="str">
            <v>GUAYAQUIL</v>
          </cell>
          <cell r="R5876" t="str">
            <v>GUAYAS</v>
          </cell>
          <cell r="T5876" t="str">
            <v>ITSACOURIER</v>
          </cell>
          <cell r="U5876" t="str">
            <v>FLEXNETUIO_GYE</v>
          </cell>
          <cell r="V5876">
            <v>1</v>
          </cell>
          <cell r="W5876">
            <v>1</v>
          </cell>
          <cell r="X5876" t="str">
            <v>FLEXNET ECUADOR - FLEXTUENTI</v>
          </cell>
          <cell r="Y5876" t="str">
            <v>CALLE 28 DE JUNIO S/N Y GARCIA MORENO ENTRADA LLANO GRANDE</v>
          </cell>
        </row>
        <row r="5877">
          <cell r="A5877" t="str">
            <v>414609437</v>
          </cell>
          <cell r="B5877">
            <v>491727</v>
          </cell>
          <cell r="C5877" t="str">
            <v>414609437</v>
          </cell>
          <cell r="D5877" t="str">
            <v>FLEXTUENTI</v>
          </cell>
          <cell r="E5877" t="str">
            <v>DESPACHO</v>
          </cell>
          <cell r="F5877" t="str">
            <v>NORMAL</v>
          </cell>
          <cell r="G5877" t="str">
            <v>031080414609437</v>
          </cell>
          <cell r="H5877">
            <v>44932</v>
          </cell>
          <cell r="I5877" t="str">
            <v>ENTREGADO</v>
          </cell>
          <cell r="J5877">
            <v>44938</v>
          </cell>
          <cell r="K5877" t="str">
            <v>Gilber Alexander Robles Solis</v>
          </cell>
          <cell r="L5877" t="str">
            <v>MONTALVO  JUAN MONTALVO  SN   VIA GURANDA</v>
          </cell>
          <cell r="M5877" t="str">
            <v>0919996512</v>
          </cell>
          <cell r="N5877" t="str">
            <v>0962684242/0985860103</v>
          </cell>
          <cell r="O5877" t="str">
            <v/>
          </cell>
          <cell r="P5877" t="str">
            <v>MONTALVO</v>
          </cell>
          <cell r="Q5877" t="str">
            <v>MONTALVO</v>
          </cell>
          <cell r="R5877" t="str">
            <v>LOS RIOS</v>
          </cell>
          <cell r="T5877" t="str">
            <v>TRAMACO</v>
          </cell>
          <cell r="U5877" t="str">
            <v>FLEXNETUIO_PROVINCIA</v>
          </cell>
          <cell r="V5877">
            <v>1</v>
          </cell>
          <cell r="W5877">
            <v>1</v>
          </cell>
          <cell r="X5877" t="str">
            <v>FLEXNET ECUADOR - FLEXTUENTI</v>
          </cell>
          <cell r="Y5877" t="str">
            <v>CALLE 28 DE JUNIO S/N Y GARCIA MORENO ENTRADA LLANO GRANDE</v>
          </cell>
        </row>
        <row r="5878">
          <cell r="A5878" t="str">
            <v>414609473</v>
          </cell>
          <cell r="B5878">
            <v>491728</v>
          </cell>
          <cell r="C5878" t="str">
            <v>414609473</v>
          </cell>
          <cell r="D5878" t="str">
            <v>FLEXTUENTI</v>
          </cell>
          <cell r="E5878" t="str">
            <v>DESPACHO</v>
          </cell>
          <cell r="F5878" t="str">
            <v>DERIVADO PICK UP</v>
          </cell>
          <cell r="G5878" t="str">
            <v>031080414609473</v>
          </cell>
          <cell r="H5878">
            <v>44932</v>
          </cell>
          <cell r="I5878" t="str">
            <v>ENTREGADO</v>
          </cell>
          <cell r="J5878">
            <v>44938</v>
          </cell>
          <cell r="K5878" t="str">
            <v>Emily Briggitte Villacreses Soto</v>
          </cell>
          <cell r="L5878" t="str">
            <v>OFICINA TRAMACO PORTETE</v>
          </cell>
          <cell r="M5878" t="str">
            <v>0943561043</v>
          </cell>
          <cell r="N5878" t="str">
            <v>0980034473/0959876900</v>
          </cell>
          <cell r="O5878" t="str">
            <v/>
          </cell>
          <cell r="P5878" t="str">
            <v>GUAYAQUIL</v>
          </cell>
          <cell r="Q5878" t="str">
            <v>GUAYAQUIL</v>
          </cell>
          <cell r="R5878" t="str">
            <v>GUAYAS</v>
          </cell>
          <cell r="T5878" t="str">
            <v>TRAMACO</v>
          </cell>
          <cell r="U5878" t="str">
            <v>FLEXNETUIO_GYE</v>
          </cell>
          <cell r="V5878">
            <v>1</v>
          </cell>
          <cell r="W5878">
            <v>1</v>
          </cell>
          <cell r="X5878" t="str">
            <v>FLEXNET ECUADOR - FLEXTUENTI</v>
          </cell>
          <cell r="Y5878" t="str">
            <v>CALLE 28 DE JUNIO S/N Y GARCIA MORENO ENTRADA LLANO GRANDE</v>
          </cell>
        </row>
        <row r="5879">
          <cell r="A5879" t="str">
            <v>414609485</v>
          </cell>
          <cell r="B5879">
            <v>491729</v>
          </cell>
          <cell r="C5879" t="str">
            <v>414609485</v>
          </cell>
          <cell r="D5879" t="str">
            <v>FLEXTUENTI</v>
          </cell>
          <cell r="E5879" t="str">
            <v>DESPACHO</v>
          </cell>
          <cell r="F5879" t="str">
            <v>NORMAL</v>
          </cell>
          <cell r="G5879" t="str">
            <v>FT78128</v>
          </cell>
          <cell r="H5879">
            <v>44932</v>
          </cell>
          <cell r="I5879" t="str">
            <v>ENTREGADO</v>
          </cell>
          <cell r="J5879">
            <v>44935</v>
          </cell>
          <cell r="K5879" t="str">
            <v>Manuel Antonio Neira Toala</v>
          </cell>
          <cell r="L5879" t="str">
            <v>FEBRES CORDERO LA DECIMA O SANTA ELENA  SN   ENTRE GOMEZ RENDON Y BRASIL</v>
          </cell>
          <cell r="M5879" t="str">
            <v>0919362681</v>
          </cell>
          <cell r="N5879" t="str">
            <v>0999108271/0969698527</v>
          </cell>
          <cell r="O5879" t="str">
            <v/>
          </cell>
          <cell r="P5879" t="str">
            <v>GUAYAQUIL</v>
          </cell>
          <cell r="Q5879" t="str">
            <v>GUAYAQUIL</v>
          </cell>
          <cell r="R5879" t="str">
            <v>GUAYAS</v>
          </cell>
          <cell r="T5879" t="str">
            <v>ITSACOURIER</v>
          </cell>
          <cell r="U5879" t="str">
            <v>FLEXNETUIO_GYE</v>
          </cell>
          <cell r="V5879">
            <v>1</v>
          </cell>
          <cell r="W5879">
            <v>1</v>
          </cell>
          <cell r="X5879" t="str">
            <v>FLEXNET ECUADOR - FLEXTUENTI</v>
          </cell>
          <cell r="Y5879" t="str">
            <v>CALLE 28 DE JUNIO S/N Y GARCIA MORENO ENTRADA LLANO GRANDE</v>
          </cell>
        </row>
        <row r="5880">
          <cell r="A5880" t="str">
            <v>414609518</v>
          </cell>
          <cell r="B5880">
            <v>491731</v>
          </cell>
          <cell r="C5880" t="str">
            <v>414609518</v>
          </cell>
          <cell r="D5880" t="str">
            <v>FLEXTUENTI</v>
          </cell>
          <cell r="E5880" t="str">
            <v>DESPACHO</v>
          </cell>
          <cell r="F5880" t="str">
            <v>NORMAL</v>
          </cell>
          <cell r="G5880" t="str">
            <v>031080414609518</v>
          </cell>
          <cell r="H5880">
            <v>44932</v>
          </cell>
          <cell r="I5880" t="str">
            <v>ENTREGADO</v>
          </cell>
          <cell r="J5880">
            <v>44935</v>
          </cell>
          <cell r="K5880" t="str">
            <v>Yetsy Galarza</v>
          </cell>
          <cell r="L5880" t="str">
            <v>DURAN (GY)   CALLE LOJA  N107 CALLEJON CESAR GALARRAGA</v>
          </cell>
          <cell r="M5880" t="str">
            <v>1206847038</v>
          </cell>
          <cell r="N5880" t="str">
            <v>0991605166/0989869024</v>
          </cell>
          <cell r="O5880" t="str">
            <v/>
          </cell>
          <cell r="P5880" t="str">
            <v>DURAN</v>
          </cell>
          <cell r="Q5880" t="str">
            <v>DURAN</v>
          </cell>
          <cell r="R5880" t="str">
            <v>GUAYAS</v>
          </cell>
          <cell r="T5880" t="str">
            <v>TRAMACO</v>
          </cell>
          <cell r="U5880" t="str">
            <v>FLEXNETUIO_GYE</v>
          </cell>
          <cell r="V5880">
            <v>1</v>
          </cell>
          <cell r="W5880">
            <v>1</v>
          </cell>
          <cell r="X5880" t="str">
            <v>FLEXNET ECUADOR - FLEXTUENTI</v>
          </cell>
          <cell r="Y5880" t="str">
            <v>CALLE 28 DE JUNIO S/N Y GARCIA MORENO ENTRADA LLANO GRANDE</v>
          </cell>
        </row>
        <row r="5881">
          <cell r="A5881" t="str">
            <v>414609520</v>
          </cell>
          <cell r="B5881">
            <v>491732</v>
          </cell>
          <cell r="C5881" t="str">
            <v>414609520</v>
          </cell>
          <cell r="D5881" t="str">
            <v>FLEXTUENTI</v>
          </cell>
          <cell r="E5881" t="str">
            <v>DESPACHO</v>
          </cell>
          <cell r="F5881" t="str">
            <v>NORMAL</v>
          </cell>
          <cell r="G5881" t="str">
            <v>FT78127</v>
          </cell>
          <cell r="H5881">
            <v>44932</v>
          </cell>
          <cell r="I5881" t="str">
            <v>ENTREGADO</v>
          </cell>
          <cell r="J5881">
            <v>44935</v>
          </cell>
          <cell r="K5881" t="str">
            <v>Diego Murtinho</v>
          </cell>
          <cell r="L5881" t="str">
            <v>TARQUI  CEDROS  314 CALLE PRIMERA</v>
          </cell>
          <cell r="M5881" t="str">
            <v>0927938944</v>
          </cell>
          <cell r="N5881" t="str">
            <v>0979741126/0995704218</v>
          </cell>
          <cell r="O5881" t="str">
            <v/>
          </cell>
          <cell r="P5881" t="str">
            <v>GUAYAQUIL</v>
          </cell>
          <cell r="Q5881" t="str">
            <v>GUAYAQUIL</v>
          </cell>
          <cell r="R5881" t="str">
            <v>GUAYAS</v>
          </cell>
          <cell r="T5881" t="str">
            <v>ITSACOURIER</v>
          </cell>
          <cell r="U5881" t="str">
            <v>FLEXNETUIO_GYE</v>
          </cell>
          <cell r="V5881">
            <v>1</v>
          </cell>
          <cell r="W5881">
            <v>1</v>
          </cell>
          <cell r="X5881" t="str">
            <v>FLEXNET ECUADOR - FLEXTUENTI</v>
          </cell>
          <cell r="Y5881" t="str">
            <v>CALLE 28 DE JUNIO S/N Y GARCIA MORENO ENTRADA LLANO GRANDE</v>
          </cell>
        </row>
        <row r="5882">
          <cell r="A5882" t="str">
            <v>414609522</v>
          </cell>
          <cell r="B5882">
            <v>491733</v>
          </cell>
          <cell r="C5882" t="str">
            <v>414609522</v>
          </cell>
          <cell r="D5882" t="str">
            <v>FLEXTUENTI</v>
          </cell>
          <cell r="E5882" t="str">
            <v>DESPACHO</v>
          </cell>
          <cell r="F5882" t="str">
            <v>NORMAL</v>
          </cell>
          <cell r="G5882" t="str">
            <v>031080414609522</v>
          </cell>
          <cell r="H5882">
            <v>44932</v>
          </cell>
          <cell r="I5882" t="str">
            <v>ENTREGADO</v>
          </cell>
          <cell r="J5882">
            <v>44935</v>
          </cell>
          <cell r="K5882" t="str">
            <v>Erick Mauro Falcon Grazzo</v>
          </cell>
          <cell r="L5882" t="str">
            <v>DAULE AV LEON FEBRES CORDERO  MANZANA 13 VILLA 23  SN</v>
          </cell>
          <cell r="M5882" t="str">
            <v>0951098078</v>
          </cell>
          <cell r="N5882" t="str">
            <v>0969481544/0985141563</v>
          </cell>
          <cell r="O5882" t="str">
            <v/>
          </cell>
          <cell r="P5882" t="str">
            <v>DAULE</v>
          </cell>
          <cell r="Q5882" t="str">
            <v>DAULE</v>
          </cell>
          <cell r="R5882" t="str">
            <v>GUAYAS</v>
          </cell>
          <cell r="T5882" t="str">
            <v>TRAMACO</v>
          </cell>
          <cell r="U5882" t="str">
            <v>FLEXNETUIO_PROVINCIA</v>
          </cell>
          <cell r="V5882">
            <v>1</v>
          </cell>
          <cell r="W5882">
            <v>1</v>
          </cell>
          <cell r="X5882" t="str">
            <v>FLEXNET ECUADOR - FLEXTUENTI</v>
          </cell>
          <cell r="Y5882" t="str">
            <v>CALLE 28 DE JUNIO S/N Y GARCIA MORENO ENTRADA LLANO GRANDE</v>
          </cell>
        </row>
        <row r="5883">
          <cell r="A5883" t="str">
            <v>414609528</v>
          </cell>
          <cell r="B5883">
            <v>491734</v>
          </cell>
          <cell r="C5883" t="str">
            <v>414609528</v>
          </cell>
          <cell r="D5883" t="str">
            <v>FLEXTUENTI</v>
          </cell>
          <cell r="E5883" t="str">
            <v>DESPACHO</v>
          </cell>
          <cell r="F5883" t="str">
            <v>EXPRESS UIO</v>
          </cell>
          <cell r="G5883" t="str">
            <v>EC6256</v>
          </cell>
          <cell r="H5883">
            <v>44932</v>
          </cell>
          <cell r="I5883" t="str">
            <v>ENTREGADO</v>
          </cell>
          <cell r="J5883">
            <v>44932</v>
          </cell>
          <cell r="K5883" t="str">
            <v>Daniel De Agostini</v>
          </cell>
          <cell r="L5883" t="str">
            <v>INAQUITO  AV GASPAR DE VILLARROEL DPTO 402  CALLE JOSE DE ABASCAL</v>
          </cell>
          <cell r="M5883" t="str">
            <v>1754102950</v>
          </cell>
          <cell r="N5883" t="str">
            <v>0995646116/0995646116</v>
          </cell>
          <cell r="O5883" t="str">
            <v/>
          </cell>
          <cell r="P5883" t="str">
            <v>QUITO</v>
          </cell>
          <cell r="Q5883" t="str">
            <v>QUITO</v>
          </cell>
          <cell r="R5883" t="str">
            <v>PICHINCHA</v>
          </cell>
          <cell r="T5883" t="str">
            <v>EXPRESSCON</v>
          </cell>
          <cell r="U5883" t="str">
            <v>FLEXNETUIO_LOCAL</v>
          </cell>
          <cell r="V5883">
            <v>1</v>
          </cell>
          <cell r="W5883">
            <v>1</v>
          </cell>
          <cell r="X5883" t="str">
            <v>FLEXNET ECUADOR - FLEXTUENTI</v>
          </cell>
          <cell r="Y5883" t="str">
            <v>CALLE 28 DE JUNIO S/N Y GARCIA MORENO ENTRADA LLANO GRANDE</v>
          </cell>
        </row>
        <row r="5884">
          <cell r="A5884" t="str">
            <v>414609529</v>
          </cell>
          <cell r="B5884">
            <v>491735</v>
          </cell>
          <cell r="C5884" t="str">
            <v>414609529</v>
          </cell>
          <cell r="D5884" t="str">
            <v>FLEXTUENTI</v>
          </cell>
          <cell r="E5884" t="str">
            <v>DESPACHO</v>
          </cell>
          <cell r="F5884" t="str">
            <v>DERIVADO PICK UP</v>
          </cell>
          <cell r="G5884" t="str">
            <v>031080414609529</v>
          </cell>
          <cell r="H5884">
            <v>44932</v>
          </cell>
          <cell r="I5884" t="str">
            <v>ENTREGADO</v>
          </cell>
          <cell r="J5884">
            <v>44935</v>
          </cell>
          <cell r="K5884" t="str">
            <v>Maria Gloria Arequipa</v>
          </cell>
          <cell r="L5884" t="str">
            <v>OFICINA TRAMACO QUITO ATAHUALPA</v>
          </cell>
          <cell r="M5884" t="str">
            <v>1710747815</v>
          </cell>
          <cell r="N5884" t="str">
            <v>0988017588/0980086123</v>
          </cell>
          <cell r="O5884" t="str">
            <v/>
          </cell>
          <cell r="P5884" t="str">
            <v>QUITO</v>
          </cell>
          <cell r="Q5884" t="str">
            <v>QUITO</v>
          </cell>
          <cell r="R5884" t="str">
            <v>PICHINCHA</v>
          </cell>
          <cell r="T5884" t="str">
            <v>TRAMACO</v>
          </cell>
          <cell r="U5884" t="str">
            <v>FLEXNETUIO_LOCAL</v>
          </cell>
          <cell r="V5884">
            <v>1</v>
          </cell>
          <cell r="W5884">
            <v>1</v>
          </cell>
          <cell r="X5884" t="str">
            <v>FLEXNET ECUADOR - FLEXTUENTI</v>
          </cell>
          <cell r="Y5884" t="str">
            <v>CALLE 28 DE JUNIO S/N Y GARCIA MORENO ENTRADA LLANO GRANDE</v>
          </cell>
        </row>
        <row r="5885">
          <cell r="A5885" t="str">
            <v>414609537</v>
          </cell>
          <cell r="B5885">
            <v>491736</v>
          </cell>
          <cell r="C5885" t="str">
            <v>414609537</v>
          </cell>
          <cell r="D5885" t="str">
            <v>FLEXTUENTI</v>
          </cell>
          <cell r="E5885" t="str">
            <v>DESPACHO</v>
          </cell>
          <cell r="F5885" t="str">
            <v>DERIVADO PICK UP</v>
          </cell>
          <cell r="G5885" t="str">
            <v>031080414609537</v>
          </cell>
          <cell r="H5885">
            <v>44932</v>
          </cell>
          <cell r="I5885" t="str">
            <v>ENTREGADO</v>
          </cell>
          <cell r="J5885">
            <v>44935</v>
          </cell>
          <cell r="K5885" t="str">
            <v>MILTON ERNESTO BENALCAZAR</v>
          </cell>
          <cell r="L5885" t="str">
            <v>OFICINA TRAMACO QUITO ATAHUALPA</v>
          </cell>
          <cell r="M5885" t="str">
            <v>1711390193</v>
          </cell>
          <cell r="N5885" t="str">
            <v>0982871134/0980086123</v>
          </cell>
          <cell r="O5885" t="str">
            <v/>
          </cell>
          <cell r="P5885" t="str">
            <v>QUITO</v>
          </cell>
          <cell r="Q5885" t="str">
            <v>QUITO</v>
          </cell>
          <cell r="R5885" t="str">
            <v>PICHINCHA</v>
          </cell>
          <cell r="T5885" t="str">
            <v>TRAMACO</v>
          </cell>
          <cell r="U5885" t="str">
            <v>FLEXNETUIO_LOCAL</v>
          </cell>
          <cell r="V5885">
            <v>1</v>
          </cell>
          <cell r="W5885">
            <v>1</v>
          </cell>
          <cell r="X5885" t="str">
            <v>FLEXNET ECUADOR - FLEXTUENTI</v>
          </cell>
          <cell r="Y5885" t="str">
            <v>CALLE 28 DE JUNIO S/N Y GARCIA MORENO ENTRADA LLANO GRANDE</v>
          </cell>
        </row>
        <row r="5886">
          <cell r="A5886" t="str">
            <v>414609538</v>
          </cell>
          <cell r="B5886">
            <v>491737</v>
          </cell>
          <cell r="C5886" t="str">
            <v>414609538</v>
          </cell>
          <cell r="D5886" t="str">
            <v>FLEXTUENTI</v>
          </cell>
          <cell r="E5886" t="str">
            <v>DESPACHO</v>
          </cell>
          <cell r="F5886" t="str">
            <v>NORMAL</v>
          </cell>
          <cell r="G5886" t="str">
            <v>031080414609538</v>
          </cell>
          <cell r="H5886">
            <v>44932</v>
          </cell>
          <cell r="I5886" t="str">
            <v>ENTREGADO</v>
          </cell>
          <cell r="J5886">
            <v>44935</v>
          </cell>
          <cell r="K5886" t="str">
            <v>NAYELI VIVIANA PARRAGA AGUILAR</v>
          </cell>
          <cell r="L5886" t="str">
            <v>SANTO DOMINGO AV 29 DE MAYO  SN LATACUNGA</v>
          </cell>
          <cell r="M5886" t="str">
            <v>2300045065</v>
          </cell>
          <cell r="N5886" t="str">
            <v>0939243281/0998556415</v>
          </cell>
          <cell r="O5886" t="str">
            <v/>
          </cell>
          <cell r="P5886" t="str">
            <v>SANTO DOMINGO</v>
          </cell>
          <cell r="Q5886" t="str">
            <v>SANTO DOMINGO</v>
          </cell>
          <cell r="R5886" t="str">
            <v>SANTO DOMINGO DE LOS TSACHILAS</v>
          </cell>
          <cell r="T5886" t="str">
            <v>TRAMACO</v>
          </cell>
          <cell r="U5886" t="str">
            <v>FLEXNETUIO_PROVINCIA</v>
          </cell>
          <cell r="V5886">
            <v>1</v>
          </cell>
          <cell r="W5886">
            <v>1</v>
          </cell>
          <cell r="X5886" t="str">
            <v>FLEXNET ECUADOR - FLEXTUENTI</v>
          </cell>
          <cell r="Y5886" t="str">
            <v>CALLE 28 DE JUNIO S/N Y GARCIA MORENO ENTRADA LLANO GRANDE</v>
          </cell>
        </row>
        <row r="5887">
          <cell r="A5887" t="str">
            <v>414609544</v>
          </cell>
          <cell r="B5887">
            <v>491738</v>
          </cell>
          <cell r="C5887" t="str">
            <v>414609544</v>
          </cell>
          <cell r="D5887" t="str">
            <v>FLEXTUENTI</v>
          </cell>
          <cell r="E5887" t="str">
            <v>DESPACHO</v>
          </cell>
          <cell r="F5887" t="str">
            <v>EXPRESS UIO</v>
          </cell>
          <cell r="G5887" t="str">
            <v>TS8778</v>
          </cell>
          <cell r="H5887">
            <v>44932</v>
          </cell>
          <cell r="I5887" t="str">
            <v>ENTREGADO</v>
          </cell>
          <cell r="J5887">
            <v>44932</v>
          </cell>
          <cell r="K5887" t="str">
            <v>Andy Curicho</v>
          </cell>
          <cell r="L5887" t="str">
            <v>INAQUITO AV AMERICA SN AV JUAN JOSE DE VILLALENGUA</v>
          </cell>
          <cell r="M5887" t="str">
            <v>1756219588</v>
          </cell>
          <cell r="N5887" t="str">
            <v>0998955201/0987994566</v>
          </cell>
          <cell r="O5887" t="str">
            <v/>
          </cell>
          <cell r="P5887" t="str">
            <v>QUITO</v>
          </cell>
          <cell r="Q5887" t="str">
            <v>QUITO</v>
          </cell>
          <cell r="R5887" t="str">
            <v>PICHINCHA</v>
          </cell>
          <cell r="T5887" t="str">
            <v>TRANSERVISS</v>
          </cell>
          <cell r="U5887" t="str">
            <v>FLEXNETUIO_LOCAL</v>
          </cell>
          <cell r="V5887">
            <v>1</v>
          </cell>
          <cell r="W5887">
            <v>1</v>
          </cell>
          <cell r="X5887" t="str">
            <v>FLEXNET ECUADOR - FLEXTUENTI</v>
          </cell>
          <cell r="Y5887" t="str">
            <v>CALLE 28 DE JUNIO S/N Y GARCIA MORENO ENTRADA LLANO GRANDE</v>
          </cell>
        </row>
        <row r="5888">
          <cell r="A5888" t="str">
            <v>4806502</v>
          </cell>
          <cell r="B5888">
            <v>491717</v>
          </cell>
          <cell r="C5888" t="str">
            <v>4806502</v>
          </cell>
          <cell r="D5888" t="str">
            <v>MDELIVERY</v>
          </cell>
          <cell r="E5888" t="str">
            <v>DESPACHO</v>
          </cell>
          <cell r="F5888" t="str">
            <v>NORMAL</v>
          </cell>
          <cell r="G5888" t="str">
            <v>031080004806502</v>
          </cell>
          <cell r="H5888">
            <v>44932</v>
          </cell>
          <cell r="I5888" t="str">
            <v>ENTREGADO</v>
          </cell>
          <cell r="J5888">
            <v>44935</v>
          </cell>
          <cell r="K5888" t="str">
            <v>KELVIN JAVIER PINARGOTE RODRIGUEZ</v>
          </cell>
          <cell r="L5888" t="str">
            <v>PORTOVIEJO AV 15 DE ABRIL SN CALLE LOS NARDOS</v>
          </cell>
          <cell r="M5888" t="str">
            <v>1312024217</v>
          </cell>
          <cell r="N5888" t="str">
            <v>0960696015</v>
          </cell>
          <cell r="O5888" t="str">
            <v/>
          </cell>
          <cell r="P5888" t="str">
            <v>130107</v>
          </cell>
          <cell r="Q5888" t="str">
            <v>PORTOVIEJO</v>
          </cell>
          <cell r="R5888" t="str">
            <v>MANABI</v>
          </cell>
          <cell r="S5888" t="str">
            <v>PORTOVIEJO</v>
          </cell>
          <cell r="T5888" t="str">
            <v>TRAMACO</v>
          </cell>
          <cell r="U5888" t="str">
            <v>FLEXNETUIO_PROVINCIA</v>
          </cell>
          <cell r="V5888">
            <v>1</v>
          </cell>
          <cell r="W5888">
            <v>1</v>
          </cell>
          <cell r="X5888" t="str">
            <v>FLEXNET ECUADOR - MDELIVERY</v>
          </cell>
          <cell r="Y5888" t="str">
            <v>CALLE 28 DE JUNIO S/N Y GARCIA MORENO ENTRADA LLANO GRANDE</v>
          </cell>
        </row>
        <row r="5889">
          <cell r="A5889" t="str">
            <v>4806658</v>
          </cell>
          <cell r="B5889">
            <v>491718</v>
          </cell>
          <cell r="C5889" t="str">
            <v>4806658</v>
          </cell>
          <cell r="D5889" t="str">
            <v>MDELIVERY</v>
          </cell>
          <cell r="E5889" t="str">
            <v>DESPACHO</v>
          </cell>
          <cell r="F5889" t="str">
            <v>NORMAL</v>
          </cell>
          <cell r="G5889" t="str">
            <v>031080004806658</v>
          </cell>
          <cell r="H5889">
            <v>44932</v>
          </cell>
          <cell r="I5889" t="str">
            <v>ENTREGADO</v>
          </cell>
          <cell r="J5889">
            <v>44936</v>
          </cell>
          <cell r="K5889" t="str">
            <v>YANINA CECIBEL SANTOS BARCIA</v>
          </cell>
          <cell r="L5889" t="str">
            <v>EL COLORADO VIA MANTA MONTECRISTI KM 5 Y MEDIO ENTRE CALLE M Y CALLE N</v>
          </cell>
          <cell r="M5889" t="str">
            <v>1312175779</v>
          </cell>
          <cell r="N5889" t="str">
            <v>0984798294</v>
          </cell>
          <cell r="O5889" t="str">
            <v>0984798294</v>
          </cell>
          <cell r="P5889" t="str">
            <v>130217</v>
          </cell>
          <cell r="Q5889" t="str">
            <v>MONTECRISTI</v>
          </cell>
          <cell r="R5889" t="str">
            <v>MANABI</v>
          </cell>
          <cell r="S5889" t="str">
            <v>MONTECRISTI</v>
          </cell>
          <cell r="T5889" t="str">
            <v>TRAMACO</v>
          </cell>
          <cell r="U5889" t="str">
            <v>FLEXNETUIO_PROVINCIA</v>
          </cell>
          <cell r="V5889">
            <v>1</v>
          </cell>
          <cell r="W5889">
            <v>1</v>
          </cell>
          <cell r="X5889" t="str">
            <v>FLEXNET ECUADOR - MDELIVERY</v>
          </cell>
          <cell r="Y5889" t="str">
            <v>CALLE 28 DE JUNIO S/N Y GARCIA MORENO ENTRADA LLANO GRANDE</v>
          </cell>
        </row>
        <row r="5890">
          <cell r="A5890" t="str">
            <v>4806881</v>
          </cell>
          <cell r="B5890">
            <v>491719</v>
          </cell>
          <cell r="C5890" t="str">
            <v>4806881</v>
          </cell>
          <cell r="D5890" t="str">
            <v>MDELIVERY</v>
          </cell>
          <cell r="E5890" t="str">
            <v>DESPACHO</v>
          </cell>
          <cell r="F5890" t="str">
            <v>NORMAL</v>
          </cell>
          <cell r="G5890" t="str">
            <v>031080004806881</v>
          </cell>
          <cell r="H5890">
            <v>44932</v>
          </cell>
          <cell r="I5890" t="str">
            <v>ENTREGADO</v>
          </cell>
          <cell r="J5890">
            <v>44935</v>
          </cell>
          <cell r="K5890" t="str">
            <v>Martha Mercedes Mejia Figueroa</v>
          </cell>
          <cell r="L5890" t="str">
            <v>SANTO DOMINGO CALLE CATACOCHA SN CALLE TUNGURAHUA</v>
          </cell>
          <cell r="M5890" t="str">
            <v>0922825658</v>
          </cell>
          <cell r="N5890" t="str">
            <v>0980499669</v>
          </cell>
          <cell r="O5890" t="str">
            <v>0980499669</v>
          </cell>
          <cell r="P5890" t="str">
            <v>230104</v>
          </cell>
          <cell r="Q5890" t="str">
            <v>SANTO DOMINGO</v>
          </cell>
          <cell r="R5890" t="str">
            <v>SANTO DOMINGO DE LOS TSACHILAS</v>
          </cell>
          <cell r="S5890" t="str">
            <v>SANTO DOMINGO DE LOS COLORADOS</v>
          </cell>
          <cell r="T5890" t="str">
            <v>TRAMACO</v>
          </cell>
          <cell r="U5890" t="str">
            <v>FLEXNETUIO_PROVINCIA</v>
          </cell>
          <cell r="V5890">
            <v>1</v>
          </cell>
          <cell r="W5890">
            <v>1</v>
          </cell>
          <cell r="X5890" t="str">
            <v>FLEXNET ECUADOR - MDELIVERY</v>
          </cell>
          <cell r="Y5890" t="str">
            <v>CALLE 28 DE JUNIO S/N Y GARCIA MORENO ENTRADA LLANO GRANDE</v>
          </cell>
        </row>
        <row r="5891">
          <cell r="A5891" t="str">
            <v>4806985</v>
          </cell>
          <cell r="B5891">
            <v>491720</v>
          </cell>
          <cell r="C5891" t="str">
            <v>4806985</v>
          </cell>
          <cell r="D5891" t="str">
            <v>MDELIVERY</v>
          </cell>
          <cell r="E5891" t="str">
            <v>DESPACHO</v>
          </cell>
          <cell r="F5891" t="str">
            <v>NORMAL</v>
          </cell>
          <cell r="G5891" t="str">
            <v>IC4276</v>
          </cell>
          <cell r="H5891">
            <v>44932</v>
          </cell>
          <cell r="I5891" t="str">
            <v>ENTREGADO</v>
          </cell>
          <cell r="J5891">
            <v>44935</v>
          </cell>
          <cell r="K5891" t="str">
            <v>MARIA JOSE FLORES MOYANO</v>
          </cell>
          <cell r="L5891" t="str">
            <v>HUAYNA CAPAC CALLE  FEDERICO MALO SN AV 12 DE ABRIL</v>
          </cell>
          <cell r="M5891" t="str">
            <v>0104083431</v>
          </cell>
          <cell r="N5891" t="str">
            <v>0983412040</v>
          </cell>
          <cell r="O5891" t="str">
            <v>0983412040</v>
          </cell>
          <cell r="P5891" t="str">
            <v>010204</v>
          </cell>
          <cell r="Q5891" t="str">
            <v>CUENCA</v>
          </cell>
          <cell r="R5891" t="str">
            <v>AZUAY</v>
          </cell>
          <cell r="S5891" t="str">
            <v>CUENCA</v>
          </cell>
          <cell r="T5891" t="str">
            <v>ITSACOURIER</v>
          </cell>
          <cell r="U5891" t="str">
            <v>FLEXNETUIO_PROVINCIA</v>
          </cell>
          <cell r="V5891">
            <v>1</v>
          </cell>
          <cell r="W5891">
            <v>1</v>
          </cell>
          <cell r="X5891" t="str">
            <v>FLEXNET ECUADOR - MDELIVERY</v>
          </cell>
          <cell r="Y5891" t="str">
            <v>CALLE 28 DE JUNIO S/N Y GARCIA MORENO ENTRADA LLANO GRANDE</v>
          </cell>
        </row>
        <row r="5892">
          <cell r="A5892" t="str">
            <v>4794700</v>
          </cell>
          <cell r="B5892">
            <v>491680</v>
          </cell>
          <cell r="C5892" t="str">
            <v>4794700</v>
          </cell>
          <cell r="D5892" t="str">
            <v>MDELIVERY</v>
          </cell>
          <cell r="E5892" t="str">
            <v>DESPACHO</v>
          </cell>
          <cell r="F5892" t="str">
            <v>NORMAL</v>
          </cell>
          <cell r="G5892" t="str">
            <v>031080004794700</v>
          </cell>
          <cell r="H5892">
            <v>44932</v>
          </cell>
          <cell r="I5892" t="str">
            <v>ENTREGADO</v>
          </cell>
          <cell r="J5892">
            <v>44935</v>
          </cell>
          <cell r="K5892" t="str">
            <v>LIANDRA JANETH MINA ICAZA</v>
          </cell>
          <cell r="L5892" t="str">
            <v>VUELTA LARGA  VIA ATACAMES  MZ 20 VILLA 7</v>
          </cell>
          <cell r="M5892" t="str">
            <v>1207882588</v>
          </cell>
          <cell r="N5892" t="str">
            <v>0995168477</v>
          </cell>
          <cell r="O5892" t="str">
            <v>0993622875</v>
          </cell>
          <cell r="P5892" t="str">
            <v>080122</v>
          </cell>
          <cell r="Q5892" t="str">
            <v>ESMERALDAS</v>
          </cell>
          <cell r="R5892" t="str">
            <v>ESMERALDAS</v>
          </cell>
          <cell r="S5892" t="str">
            <v>VUELTA LARGA</v>
          </cell>
          <cell r="T5892" t="str">
            <v>TRAMACO</v>
          </cell>
          <cell r="U5892" t="str">
            <v>FLEXNETUIO_PROVINCIA</v>
          </cell>
          <cell r="V5892">
            <v>1</v>
          </cell>
          <cell r="W5892">
            <v>1</v>
          </cell>
          <cell r="X5892" t="str">
            <v>FLEXNET ECUADOR - MDELIVERY</v>
          </cell>
          <cell r="Y5892" t="str">
            <v>CALLE 28 DE JUNIO S/N Y GARCIA MORENO ENTRADA LLANO GRANDE</v>
          </cell>
        </row>
        <row r="5893">
          <cell r="A5893" t="str">
            <v>4794863</v>
          </cell>
          <cell r="B5893">
            <v>491681</v>
          </cell>
          <cell r="C5893" t="str">
            <v>4794863</v>
          </cell>
          <cell r="D5893" t="str">
            <v>MDELIVERY</v>
          </cell>
          <cell r="E5893" t="str">
            <v>DESPACHO</v>
          </cell>
          <cell r="F5893" t="str">
            <v>NORMAL</v>
          </cell>
          <cell r="G5893" t="str">
            <v>031080004794863</v>
          </cell>
          <cell r="H5893">
            <v>44932</v>
          </cell>
          <cell r="I5893" t="str">
            <v>ENTREGADO</v>
          </cell>
          <cell r="J5893">
            <v>44935</v>
          </cell>
          <cell r="K5893" t="str">
            <v>ANA MARIANA CHILAN TOALA</v>
          </cell>
          <cell r="L5893" t="str">
            <v>PORTOVIEJO AV REALES TAMARINO  SN</v>
          </cell>
          <cell r="M5893" t="str">
            <v>1313072405</v>
          </cell>
          <cell r="N5893" t="str">
            <v>0980967821</v>
          </cell>
          <cell r="O5893" t="str">
            <v>0963159133</v>
          </cell>
          <cell r="P5893" t="str">
            <v>130103</v>
          </cell>
          <cell r="Q5893" t="str">
            <v>PORTOVIEJO</v>
          </cell>
          <cell r="R5893" t="str">
            <v>MANABI</v>
          </cell>
          <cell r="S5893" t="str">
            <v>PORTOVIEJO</v>
          </cell>
          <cell r="T5893" t="str">
            <v>TRAMACO</v>
          </cell>
          <cell r="U5893" t="str">
            <v>FLEXNETUIO_PROVINCIA</v>
          </cell>
          <cell r="V5893">
            <v>1</v>
          </cell>
          <cell r="W5893">
            <v>1</v>
          </cell>
          <cell r="X5893" t="str">
            <v>FLEXNET ECUADOR - MDELIVERY</v>
          </cell>
          <cell r="Y5893" t="str">
            <v>CALLE 28 DE JUNIO S/N Y GARCIA MORENO ENTRADA LLANO GRANDE</v>
          </cell>
        </row>
        <row r="5894">
          <cell r="A5894" t="str">
            <v>4795638</v>
          </cell>
          <cell r="B5894">
            <v>491682</v>
          </cell>
          <cell r="C5894" t="str">
            <v>4795638</v>
          </cell>
          <cell r="D5894" t="str">
            <v>MDELIVERY</v>
          </cell>
          <cell r="E5894" t="str">
            <v>DESPACHO</v>
          </cell>
          <cell r="F5894" t="str">
            <v>DERIVADO PICK UP</v>
          </cell>
          <cell r="G5894" t="str">
            <v>031080004795638</v>
          </cell>
          <cell r="H5894">
            <v>44932</v>
          </cell>
          <cell r="I5894" t="str">
            <v>DEVOLUCION_EN_PROCESO</v>
          </cell>
          <cell r="J5894">
            <v>44942</v>
          </cell>
          <cell r="K5894" t="str">
            <v>MIGUEL ANGEL CHILUIZA ALVARADO</v>
          </cell>
          <cell r="L5894" t="str">
            <v>OFICINA TRAMACO PORTETE</v>
          </cell>
          <cell r="M5894" t="str">
            <v>0963841622</v>
          </cell>
          <cell r="N5894" t="str">
            <v>0963989749</v>
          </cell>
          <cell r="O5894" t="str">
            <v>0963989749</v>
          </cell>
          <cell r="P5894" t="str">
            <v>GUAYAQUIL</v>
          </cell>
          <cell r="Q5894" t="str">
            <v>GUAYAQUIL</v>
          </cell>
          <cell r="R5894" t="str">
            <v>GUAYAS</v>
          </cell>
          <cell r="T5894" t="str">
            <v>TRAMACO</v>
          </cell>
          <cell r="U5894" t="str">
            <v>FLEXNETUIO_GYE</v>
          </cell>
          <cell r="V5894">
            <v>1</v>
          </cell>
          <cell r="W5894">
            <v>1</v>
          </cell>
          <cell r="X5894" t="str">
            <v>FLEXNET ECUADOR - MDELIVERY</v>
          </cell>
          <cell r="Y5894" t="str">
            <v>CALLE 28 DE JUNIO S/N Y GARCIA MORENO ENTRADA LLANO GRANDE</v>
          </cell>
        </row>
        <row r="5895">
          <cell r="A5895" t="str">
            <v>4796834</v>
          </cell>
          <cell r="B5895">
            <v>491683</v>
          </cell>
          <cell r="C5895" t="str">
            <v>4796834</v>
          </cell>
          <cell r="D5895" t="str">
            <v>MDELIVERY</v>
          </cell>
          <cell r="E5895" t="str">
            <v>DESPACHO</v>
          </cell>
          <cell r="F5895" t="str">
            <v>NORMAL</v>
          </cell>
          <cell r="G5895" t="str">
            <v>031080004796834</v>
          </cell>
          <cell r="H5895">
            <v>44932</v>
          </cell>
          <cell r="I5895" t="str">
            <v>ENTREGADO</v>
          </cell>
          <cell r="J5895">
            <v>44935</v>
          </cell>
          <cell r="K5895" t="str">
            <v>JASON ALBERTO MORENO QUINDE</v>
          </cell>
          <cell r="L5895" t="str">
            <v>PASCUALES   AV 41 NO  SN KM 16 Y MEDIO VIA A DAULE</v>
          </cell>
          <cell r="M5895" t="str">
            <v>0931751275</v>
          </cell>
          <cell r="N5895" t="str">
            <v>0995792141</v>
          </cell>
          <cell r="O5895" t="str">
            <v>0995792141</v>
          </cell>
          <cell r="P5895" t="str">
            <v>090707</v>
          </cell>
          <cell r="Q5895" t="str">
            <v>GUAYAQUIL</v>
          </cell>
          <cell r="R5895" t="str">
            <v>GUAYAS</v>
          </cell>
          <cell r="S5895" t="str">
            <v>GUAYAQUIL</v>
          </cell>
          <cell r="T5895" t="str">
            <v>TRAMACO</v>
          </cell>
          <cell r="U5895" t="str">
            <v>FLEXNETUIO_GYE</v>
          </cell>
          <cell r="V5895">
            <v>1</v>
          </cell>
          <cell r="W5895">
            <v>1</v>
          </cell>
          <cell r="X5895" t="str">
            <v>FLEXNET ECUADOR - MDELIVERY</v>
          </cell>
          <cell r="Y5895" t="str">
            <v>CALLE 28 DE JUNIO S/N Y GARCIA MORENO ENTRADA LLANO GRANDE</v>
          </cell>
        </row>
        <row r="5896">
          <cell r="A5896" t="str">
            <v>4797057</v>
          </cell>
          <cell r="B5896">
            <v>491684</v>
          </cell>
          <cell r="C5896" t="str">
            <v>4797057</v>
          </cell>
          <cell r="D5896" t="str">
            <v>MDELIVERY</v>
          </cell>
          <cell r="E5896" t="str">
            <v>DESPACHO</v>
          </cell>
          <cell r="F5896" t="str">
            <v>NORMAL</v>
          </cell>
          <cell r="G5896" t="str">
            <v>FT78134</v>
          </cell>
          <cell r="H5896">
            <v>44932</v>
          </cell>
          <cell r="I5896" t="str">
            <v>ENTREGADO</v>
          </cell>
          <cell r="J5896">
            <v>44936</v>
          </cell>
          <cell r="K5896" t="str">
            <v>MARIA GABRIELA MORALES HOLGUIN</v>
          </cell>
          <cell r="L5896" t="str">
            <v>LETAMENDI CALLE 20  SN CALLE DOMINGO SAVIO</v>
          </cell>
          <cell r="M5896" t="str">
            <v>0943561175</v>
          </cell>
          <cell r="N5896" t="str">
            <v>0981002144</v>
          </cell>
          <cell r="O5896" t="str">
            <v>0981002144</v>
          </cell>
          <cell r="P5896" t="str">
            <v>090305</v>
          </cell>
          <cell r="Q5896" t="str">
            <v>GUAYAQUIL</v>
          </cell>
          <cell r="R5896" t="str">
            <v>GUAYAS</v>
          </cell>
          <cell r="S5896" t="str">
            <v>GUAYAQUIL</v>
          </cell>
          <cell r="T5896" t="str">
            <v>FLEXTRANS GYE</v>
          </cell>
          <cell r="U5896" t="str">
            <v>FLEXNETUIO_GYE</v>
          </cell>
          <cell r="V5896">
            <v>1</v>
          </cell>
          <cell r="W5896">
            <v>1</v>
          </cell>
          <cell r="X5896" t="str">
            <v>FLEXNET ECUADOR - MDELIVERY</v>
          </cell>
          <cell r="Y5896" t="str">
            <v>CALLE 28 DE JUNIO S/N Y GARCIA MORENO ENTRADA LLANO GRANDE</v>
          </cell>
        </row>
        <row r="5897">
          <cell r="A5897" t="str">
            <v>4797883</v>
          </cell>
          <cell r="B5897">
            <v>491685</v>
          </cell>
          <cell r="C5897" t="str">
            <v>4797883</v>
          </cell>
          <cell r="D5897" t="str">
            <v>MDELIVERY</v>
          </cell>
          <cell r="E5897" t="str">
            <v>DESPACHO</v>
          </cell>
          <cell r="F5897" t="str">
            <v>DERIVADO PICK UP</v>
          </cell>
          <cell r="G5897" t="str">
            <v>031080004797883</v>
          </cell>
          <cell r="H5897">
            <v>44932</v>
          </cell>
          <cell r="I5897" t="str">
            <v>ENTREGADO</v>
          </cell>
          <cell r="J5897">
            <v>44935</v>
          </cell>
          <cell r="K5897" t="str">
            <v>LUIS PEDRO JIMENEZ MELENDEZ</v>
          </cell>
          <cell r="L5897" t="str">
            <v>OFICINA TRAMACO PORTETE</v>
          </cell>
          <cell r="M5897" t="str">
            <v>0912945169</v>
          </cell>
          <cell r="N5897" t="str">
            <v>0984628490</v>
          </cell>
          <cell r="O5897" t="str">
            <v>0984628490</v>
          </cell>
          <cell r="P5897" t="str">
            <v>GUAYAQUIL</v>
          </cell>
          <cell r="Q5897" t="str">
            <v>GUAYAQUIL</v>
          </cell>
          <cell r="R5897" t="str">
            <v>GUAYAS</v>
          </cell>
          <cell r="T5897" t="str">
            <v>TRAMACO</v>
          </cell>
          <cell r="U5897" t="str">
            <v>FLEXNETUIO_GYE</v>
          </cell>
          <cell r="V5897">
            <v>1</v>
          </cell>
          <cell r="W5897">
            <v>1</v>
          </cell>
          <cell r="X5897" t="str">
            <v>FLEXNET ECUADOR - MDELIVERY</v>
          </cell>
          <cell r="Y5897" t="str">
            <v>CALLE 28 DE JUNIO S/N Y GARCIA MORENO ENTRADA LLANO GRANDE</v>
          </cell>
        </row>
        <row r="5898">
          <cell r="A5898" t="str">
            <v>4797937</v>
          </cell>
          <cell r="B5898">
            <v>491686</v>
          </cell>
          <cell r="C5898" t="str">
            <v>4797937</v>
          </cell>
          <cell r="D5898" t="str">
            <v>MDELIVERY</v>
          </cell>
          <cell r="E5898" t="str">
            <v>DESPACHO</v>
          </cell>
          <cell r="F5898" t="str">
            <v>NORMAL</v>
          </cell>
          <cell r="G5898" t="str">
            <v>FT78102</v>
          </cell>
          <cell r="H5898">
            <v>44932</v>
          </cell>
          <cell r="I5898" t="str">
            <v>ENTREGADO</v>
          </cell>
          <cell r="J5898">
            <v>44935</v>
          </cell>
          <cell r="K5898" t="str">
            <v>BRYAN DANIEL PILLAJO ESPINOSA</v>
          </cell>
          <cell r="L5898" t="str">
            <v>BELISARIO QUEVEDO CALLE FULGENCIO ARAUJO  SN  Y HUMBERTO ALBORNOZ</v>
          </cell>
          <cell r="M5898" t="str">
            <v>1751435874</v>
          </cell>
          <cell r="N5898" t="str">
            <v>0983943661</v>
          </cell>
          <cell r="O5898" t="str">
            <v>0000000000</v>
          </cell>
          <cell r="P5898" t="str">
            <v>170527</v>
          </cell>
          <cell r="Q5898" t="str">
            <v>QUITO</v>
          </cell>
          <cell r="R5898" t="str">
            <v>PICHINCHA</v>
          </cell>
          <cell r="S5898" t="str">
            <v>QUITO</v>
          </cell>
          <cell r="T5898" t="str">
            <v>FLEXTRANS UIO</v>
          </cell>
          <cell r="U5898" t="str">
            <v>FLEXNETUIO_LOCAL</v>
          </cell>
          <cell r="V5898">
            <v>1</v>
          </cell>
          <cell r="W5898">
            <v>1</v>
          </cell>
          <cell r="X5898" t="str">
            <v>FLEXNET ECUADOR - MDELIVERY</v>
          </cell>
          <cell r="Y5898" t="str">
            <v>CALLE 28 DE JUNIO S/N Y GARCIA MORENO ENTRADA LLANO GRANDE</v>
          </cell>
        </row>
        <row r="5899">
          <cell r="A5899" t="str">
            <v>4798070</v>
          </cell>
          <cell r="B5899">
            <v>491687</v>
          </cell>
          <cell r="C5899" t="str">
            <v>4798070</v>
          </cell>
          <cell r="D5899" t="str">
            <v>MDELIVERY</v>
          </cell>
          <cell r="E5899" t="str">
            <v>DESPACHO</v>
          </cell>
          <cell r="F5899" t="str">
            <v>NORMAL</v>
          </cell>
          <cell r="G5899" t="str">
            <v>031080004798070</v>
          </cell>
          <cell r="H5899">
            <v>44932</v>
          </cell>
          <cell r="I5899" t="str">
            <v>ENTREGADO</v>
          </cell>
          <cell r="J5899">
            <v>44943</v>
          </cell>
          <cell r="K5899" t="str">
            <v>MARIA PORFIRIA GARCIA PARRALES</v>
          </cell>
          <cell r="L5899" t="str">
            <v>MANUEL INOCENCIO PARRALES Y GUALE AV 17 DE JUNIO SN Y CALLE PEDRO VICENTE MALDONADO</v>
          </cell>
          <cell r="M5899" t="str">
            <v>1304614504</v>
          </cell>
          <cell r="N5899" t="str">
            <v>0982842360</v>
          </cell>
          <cell r="O5899" t="str">
            <v>0959281328</v>
          </cell>
          <cell r="P5899" t="str">
            <v>130306</v>
          </cell>
          <cell r="Q5899" t="str">
            <v>JIPIJAPA</v>
          </cell>
          <cell r="R5899" t="str">
            <v>MANABI</v>
          </cell>
          <cell r="S5899" t="str">
            <v>JIPIJAPA - RECINTO JOA</v>
          </cell>
          <cell r="T5899" t="str">
            <v>TRAMACO</v>
          </cell>
          <cell r="U5899" t="str">
            <v>FLEXNETUIO_PROVINCIA</v>
          </cell>
          <cell r="V5899">
            <v>1</v>
          </cell>
          <cell r="W5899">
            <v>1</v>
          </cell>
          <cell r="X5899" t="str">
            <v>FLEXNET ECUADOR - MDELIVERY</v>
          </cell>
          <cell r="Y5899" t="str">
            <v>CALLE 28 DE JUNIO S/N Y GARCIA MORENO ENTRADA LLANO GRANDE</v>
          </cell>
        </row>
        <row r="5900">
          <cell r="A5900" t="str">
            <v>4798221</v>
          </cell>
          <cell r="B5900">
            <v>491688</v>
          </cell>
          <cell r="C5900" t="str">
            <v>4798221</v>
          </cell>
          <cell r="D5900" t="str">
            <v>MDELIVERY</v>
          </cell>
          <cell r="E5900" t="str">
            <v>DESPACHO</v>
          </cell>
          <cell r="F5900" t="str">
            <v>DERIVADO PICK UP</v>
          </cell>
          <cell r="G5900" t="str">
            <v>031080004798221</v>
          </cell>
          <cell r="H5900">
            <v>44932</v>
          </cell>
          <cell r="I5900" t="str">
            <v>ENTREGADO</v>
          </cell>
          <cell r="J5900">
            <v>44935</v>
          </cell>
          <cell r="K5900" t="str">
            <v>DIANA CAROLINA LEON PUMA</v>
          </cell>
          <cell r="L5900" t="str">
            <v>OFICINA TRAMACO EL COCA</v>
          </cell>
          <cell r="M5900" t="str">
            <v>1718569054</v>
          </cell>
          <cell r="N5900" t="str">
            <v>0998552980</v>
          </cell>
          <cell r="O5900" t="str">
            <v>0998552980</v>
          </cell>
          <cell r="P5900" t="str">
            <v>220201</v>
          </cell>
          <cell r="Q5900" t="str">
            <v>EL COCA</v>
          </cell>
          <cell r="R5900" t="str">
            <v>ORELLANA</v>
          </cell>
          <cell r="S5900" t="str">
            <v>PUERTO FRANCISCO DE ORELLANA (EL COCA)</v>
          </cell>
          <cell r="T5900" t="str">
            <v>TRAMACO</v>
          </cell>
          <cell r="V5900">
            <v>1</v>
          </cell>
          <cell r="W5900">
            <v>1</v>
          </cell>
          <cell r="X5900" t="str">
            <v>FLEXNET ECUADOR - MDELIVERY</v>
          </cell>
          <cell r="Y5900" t="str">
            <v>CALLE 28 DE JUNIO S/N Y GARCIA MORENO ENTRADA LLANO GRANDE</v>
          </cell>
        </row>
        <row r="5901">
          <cell r="A5901" t="str">
            <v>4798340</v>
          </cell>
          <cell r="B5901">
            <v>491689</v>
          </cell>
          <cell r="C5901" t="str">
            <v>4798340</v>
          </cell>
          <cell r="D5901" t="str">
            <v>MDELIVERY</v>
          </cell>
          <cell r="E5901" t="str">
            <v>DESPACHO</v>
          </cell>
          <cell r="G5901" t="str">
            <v>FT78131</v>
          </cell>
          <cell r="H5901">
            <v>44932</v>
          </cell>
          <cell r="I5901" t="str">
            <v>ENTREGADO</v>
          </cell>
          <cell r="J5901">
            <v>44935</v>
          </cell>
          <cell r="K5901" t="str">
            <v>JOSE LUIS DUARTE BAILN</v>
          </cell>
          <cell r="L5901" t="str">
            <v>URDENOR II MZ 221 VILLA  9</v>
          </cell>
          <cell r="M5901" t="str">
            <v>0707057998</v>
          </cell>
          <cell r="N5901" t="str">
            <v>0939464149</v>
          </cell>
          <cell r="P5901" t="str">
            <v>090507</v>
          </cell>
          <cell r="Q5901" t="str">
            <v>GUAYAQUIL</v>
          </cell>
          <cell r="R5901" t="str">
            <v>GUAYAS</v>
          </cell>
          <cell r="S5901" t="str">
            <v>GUAYAQUIL</v>
          </cell>
          <cell r="T5901" t="str">
            <v>ITSACOURIER</v>
          </cell>
          <cell r="U5901" t="str">
            <v>FLEXNETUIO_GYE</v>
          </cell>
          <cell r="V5901">
            <v>1</v>
          </cell>
          <cell r="W5901">
            <v>1</v>
          </cell>
          <cell r="X5901" t="str">
            <v>FLEXNET ECUADOR - MDELIVERY</v>
          </cell>
          <cell r="Y5901" t="str">
            <v>CALLE 28 DE JUNIO S/N Y GARCIA MORENO ENTRADA LLANO GRANDE</v>
          </cell>
        </row>
        <row r="5902">
          <cell r="A5902" t="str">
            <v>4798718</v>
          </cell>
          <cell r="B5902">
            <v>491690</v>
          </cell>
          <cell r="C5902" t="str">
            <v>4798718</v>
          </cell>
          <cell r="D5902" t="str">
            <v>MDELIVERY</v>
          </cell>
          <cell r="E5902" t="str">
            <v>DESPACHO</v>
          </cell>
          <cell r="F5902" t="str">
            <v>DERIVADO PICK UP</v>
          </cell>
          <cell r="G5902" t="str">
            <v>031080004798718</v>
          </cell>
          <cell r="H5902">
            <v>44932</v>
          </cell>
          <cell r="I5902" t="str">
            <v>ENTREGADO</v>
          </cell>
          <cell r="J5902">
            <v>44935</v>
          </cell>
          <cell r="K5902" t="str">
            <v>LUIS PATRICIO MONSERRATE MARCILLO</v>
          </cell>
          <cell r="L5902" t="str">
            <v>OFICINA TRAMACO BABAHOYO</v>
          </cell>
          <cell r="M5902" t="str">
            <v>1207944156</v>
          </cell>
          <cell r="N5902" t="str">
            <v>0988178090</v>
          </cell>
          <cell r="O5902" t="str">
            <v>0988178090</v>
          </cell>
          <cell r="P5902" t="str">
            <v>BABAHOYO</v>
          </cell>
          <cell r="Q5902" t="str">
            <v>BABAHOYO</v>
          </cell>
          <cell r="R5902" t="str">
            <v>LOS RIOS</v>
          </cell>
          <cell r="S5902" t="str">
            <v>BABAHOYO - LA VIRGINIA</v>
          </cell>
          <cell r="T5902" t="str">
            <v>TRAMACO</v>
          </cell>
          <cell r="U5902" t="str">
            <v>FLEXNETUIO_PROVINCIA</v>
          </cell>
          <cell r="V5902">
            <v>1</v>
          </cell>
          <cell r="W5902">
            <v>1</v>
          </cell>
          <cell r="X5902" t="str">
            <v>FLEXNET ECUADOR - MDELIVERY</v>
          </cell>
          <cell r="Y5902" t="str">
            <v>CALLE 28 DE JUNIO S/N Y GARCIA MORENO ENTRADA LLANO GRANDE</v>
          </cell>
        </row>
        <row r="5903">
          <cell r="A5903" t="str">
            <v>4799310</v>
          </cell>
          <cell r="B5903">
            <v>491691</v>
          </cell>
          <cell r="C5903" t="str">
            <v>4799310</v>
          </cell>
          <cell r="D5903" t="str">
            <v>MDELIVERY</v>
          </cell>
          <cell r="E5903" t="str">
            <v>DESPACHO</v>
          </cell>
          <cell r="F5903" t="str">
            <v>DERIVADO PICK UP</v>
          </cell>
          <cell r="G5903" t="str">
            <v>031080004799310</v>
          </cell>
          <cell r="H5903">
            <v>44932</v>
          </cell>
          <cell r="I5903" t="str">
            <v>ENTREGADO</v>
          </cell>
          <cell r="J5903">
            <v>44939</v>
          </cell>
          <cell r="K5903" t="str">
            <v>MOSQUERA PINCAY LUIS ENRIQUE</v>
          </cell>
          <cell r="L5903" t="str">
            <v>OFICINA TRAMACO MILAGRO</v>
          </cell>
          <cell r="M5903" t="str">
            <v>1203593411</v>
          </cell>
          <cell r="N5903" t="str">
            <v>0984335412</v>
          </cell>
          <cell r="O5903" t="str">
            <v>0984335412</v>
          </cell>
          <cell r="P5903" t="str">
            <v>MILAGRO</v>
          </cell>
          <cell r="Q5903" t="str">
            <v>MILAGRO</v>
          </cell>
          <cell r="R5903" t="str">
            <v>GUAYAS</v>
          </cell>
          <cell r="T5903" t="str">
            <v>TRAMACO</v>
          </cell>
          <cell r="U5903" t="str">
            <v>FLEXNETUIO_PROVINCIA</v>
          </cell>
          <cell r="V5903">
            <v>1</v>
          </cell>
          <cell r="W5903">
            <v>1</v>
          </cell>
          <cell r="X5903" t="str">
            <v>FLEXNET ECUADOR - MDELIVERY</v>
          </cell>
          <cell r="Y5903" t="str">
            <v>CALLE 28 DE JUNIO S/N Y GARCIA MORENO ENTRADA LLANO GRANDE</v>
          </cell>
        </row>
        <row r="5904">
          <cell r="A5904" t="str">
            <v>4800081</v>
          </cell>
          <cell r="B5904">
            <v>491693</v>
          </cell>
          <cell r="C5904" t="str">
            <v>4800081</v>
          </cell>
          <cell r="D5904" t="str">
            <v>MDELIVERY</v>
          </cell>
          <cell r="E5904" t="str">
            <v>DESPACHO</v>
          </cell>
          <cell r="F5904" t="str">
            <v>NORMAL</v>
          </cell>
          <cell r="G5904" t="str">
            <v>FT78120</v>
          </cell>
          <cell r="H5904">
            <v>44932</v>
          </cell>
          <cell r="I5904" t="str">
            <v>ENTREGADO</v>
          </cell>
          <cell r="J5904">
            <v>44935</v>
          </cell>
          <cell r="K5904" t="str">
            <v>VERA GUAMBO ANDREA CAROLINA</v>
          </cell>
          <cell r="L5904" t="str">
            <v>RUMIPAMBA CALLE PASCUAL DE ANDAGOYA  OE3 104  Y ANTONIO DE ULLOA</v>
          </cell>
          <cell r="M5904" t="str">
            <v>0604023556</v>
          </cell>
          <cell r="N5904" t="str">
            <v>0984289764</v>
          </cell>
          <cell r="O5904" t="str">
            <v>0984289764</v>
          </cell>
          <cell r="P5904" t="str">
            <v>170520</v>
          </cell>
          <cell r="Q5904" t="str">
            <v>QUITO</v>
          </cell>
          <cell r="R5904" t="str">
            <v>PICHINCHA</v>
          </cell>
          <cell r="S5904" t="str">
            <v>QUITO</v>
          </cell>
          <cell r="T5904" t="str">
            <v>FLEXTRANS UIO</v>
          </cell>
          <cell r="U5904" t="str">
            <v>FLEXNETUIO_LOCAL</v>
          </cell>
          <cell r="V5904">
            <v>1</v>
          </cell>
          <cell r="W5904">
            <v>1</v>
          </cell>
          <cell r="X5904" t="str">
            <v>FLEXNET ECUADOR - MDELIVERY</v>
          </cell>
          <cell r="Y5904" t="str">
            <v>CALLE 28 DE JUNIO S/N Y GARCIA MORENO ENTRADA LLANO GRANDE</v>
          </cell>
        </row>
        <row r="5905">
          <cell r="A5905" t="str">
            <v>4801183</v>
          </cell>
          <cell r="B5905">
            <v>491694</v>
          </cell>
          <cell r="C5905" t="str">
            <v>4801183</v>
          </cell>
          <cell r="D5905" t="str">
            <v>MDELIVERY</v>
          </cell>
          <cell r="E5905" t="str">
            <v>DESPACHO</v>
          </cell>
          <cell r="F5905" t="str">
            <v>NORMAL</v>
          </cell>
          <cell r="G5905" t="str">
            <v>FT78117</v>
          </cell>
          <cell r="H5905">
            <v>44932</v>
          </cell>
          <cell r="I5905" t="str">
            <v>ENTREGADO</v>
          </cell>
          <cell r="J5905">
            <v>44935</v>
          </cell>
          <cell r="K5905" t="str">
            <v>JAIRON MANUEL ESPANA CARBO</v>
          </cell>
          <cell r="L5905" t="str">
            <v>SAN ANTONIO AV MANUEL CORDOVA GALARZA  KM 7 Y MEDIO</v>
          </cell>
          <cell r="M5905" t="str">
            <v>0927761064</v>
          </cell>
          <cell r="N5905" t="str">
            <v>0983876750</v>
          </cell>
          <cell r="O5905" t="str">
            <v>0983876750</v>
          </cell>
          <cell r="P5905" t="str">
            <v>170311</v>
          </cell>
          <cell r="Q5905" t="str">
            <v>QUITO</v>
          </cell>
          <cell r="R5905" t="str">
            <v>PICHINCHA</v>
          </cell>
          <cell r="S5905" t="str">
            <v>QUITO - CIUDAD DEL SOL - CONDOMINIO SUPIROSA - LA ANTONIA</v>
          </cell>
          <cell r="T5905" t="str">
            <v>FLEXTRANS UIO</v>
          </cell>
          <cell r="U5905" t="str">
            <v>FLEXNETUIO_LOCAL</v>
          </cell>
          <cell r="V5905">
            <v>1</v>
          </cell>
          <cell r="W5905">
            <v>1</v>
          </cell>
          <cell r="X5905" t="str">
            <v>FLEXNET ECUADOR - MDELIVERY</v>
          </cell>
          <cell r="Y5905" t="str">
            <v>CALLE 28 DE JUNIO S/N Y GARCIA MORENO ENTRADA LLANO GRANDE</v>
          </cell>
        </row>
        <row r="5906">
          <cell r="A5906" t="str">
            <v>4801190</v>
          </cell>
          <cell r="B5906">
            <v>491695</v>
          </cell>
          <cell r="C5906" t="str">
            <v>4801190</v>
          </cell>
          <cell r="D5906" t="str">
            <v>MDELIVERY</v>
          </cell>
          <cell r="E5906" t="str">
            <v>DESPACHO</v>
          </cell>
          <cell r="F5906" t="str">
            <v>DERIVADO PICK UP</v>
          </cell>
          <cell r="G5906" t="str">
            <v>031080004801190</v>
          </cell>
          <cell r="H5906">
            <v>44932</v>
          </cell>
          <cell r="I5906" t="str">
            <v>ENTREGADO</v>
          </cell>
          <cell r="J5906">
            <v>44935</v>
          </cell>
          <cell r="K5906" t="str">
            <v>CASA SANGUNA JESHICA BELEN</v>
          </cell>
          <cell r="L5906" t="str">
            <v>OFICINA TRAMACO QUITO SHYRIS</v>
          </cell>
          <cell r="M5906" t="str">
            <v>1725152282</v>
          </cell>
          <cell r="N5906" t="str">
            <v>0982536178</v>
          </cell>
          <cell r="O5906" t="str">
            <v>0982536178</v>
          </cell>
          <cell r="P5906" t="str">
            <v>QUITO</v>
          </cell>
          <cell r="Q5906" t="str">
            <v>QUITO</v>
          </cell>
          <cell r="R5906" t="str">
            <v>PICHINCHA</v>
          </cell>
          <cell r="T5906" t="str">
            <v>TRAMACO</v>
          </cell>
          <cell r="U5906" t="str">
            <v>FLEXNETUIO_LOCAL</v>
          </cell>
          <cell r="V5906">
            <v>1</v>
          </cell>
          <cell r="W5906">
            <v>1</v>
          </cell>
          <cell r="X5906" t="str">
            <v>FLEXNET ECUADOR - MDELIVERY</v>
          </cell>
          <cell r="Y5906" t="str">
            <v>CALLE 28 DE JUNIO S/N Y GARCIA MORENO ENTRADA LLANO GRANDE</v>
          </cell>
        </row>
        <row r="5907">
          <cell r="A5907" t="str">
            <v>4801650</v>
          </cell>
          <cell r="B5907">
            <v>491696</v>
          </cell>
          <cell r="C5907" t="str">
            <v>4801650</v>
          </cell>
          <cell r="D5907" t="str">
            <v>MDELIVERY</v>
          </cell>
          <cell r="E5907" t="str">
            <v>DESPACHO</v>
          </cell>
          <cell r="F5907" t="str">
            <v>NORMAL</v>
          </cell>
          <cell r="G5907" t="str">
            <v>031080004801650</v>
          </cell>
          <cell r="H5907">
            <v>44932</v>
          </cell>
          <cell r="I5907" t="str">
            <v>ENTREGADO</v>
          </cell>
          <cell r="J5907">
            <v>44933</v>
          </cell>
          <cell r="K5907" t="str">
            <v>LUIS XAVIER HUAYAMAVE JIMENEZ</v>
          </cell>
          <cell r="L5907" t="str">
            <v>PASCUALES  URB METROPOLIS 2  ETAPA E MZ 1375 VILLA 13  AUTOPISTA TERMINAL PASCUALES</v>
          </cell>
          <cell r="M5907" t="str">
            <v>0922039029</v>
          </cell>
          <cell r="N5907" t="str">
            <v>0992663168</v>
          </cell>
          <cell r="O5907" t="str">
            <v/>
          </cell>
          <cell r="P5907" t="str">
            <v>090703</v>
          </cell>
          <cell r="Q5907" t="str">
            <v>GUAYAQUIL</v>
          </cell>
          <cell r="R5907" t="str">
            <v>GUAYAS</v>
          </cell>
          <cell r="S5907" t="str">
            <v>GUAYAQUIL</v>
          </cell>
          <cell r="T5907" t="str">
            <v>TRAMACO</v>
          </cell>
          <cell r="U5907" t="str">
            <v>FLEXNETUIO_GYE</v>
          </cell>
          <cell r="V5907">
            <v>1</v>
          </cell>
          <cell r="W5907">
            <v>1</v>
          </cell>
          <cell r="X5907" t="str">
            <v>FLEXNET ECUADOR - MDELIVERY</v>
          </cell>
          <cell r="Y5907" t="str">
            <v>CALLE 28 DE JUNIO S/N Y GARCIA MORENO ENTRADA LLANO GRANDE</v>
          </cell>
        </row>
        <row r="5908">
          <cell r="A5908" t="str">
            <v>4802244</v>
          </cell>
          <cell r="B5908">
            <v>491697</v>
          </cell>
          <cell r="C5908" t="str">
            <v>4802244</v>
          </cell>
          <cell r="D5908" t="str">
            <v>MDELIVERY</v>
          </cell>
          <cell r="E5908" t="str">
            <v>DESPACHO</v>
          </cell>
          <cell r="F5908" t="str">
            <v>NORMAL</v>
          </cell>
          <cell r="G5908" t="str">
            <v>FT78119</v>
          </cell>
          <cell r="H5908">
            <v>44932</v>
          </cell>
          <cell r="I5908" t="str">
            <v>ENTREGADO</v>
          </cell>
          <cell r="J5908">
            <v>44935</v>
          </cell>
          <cell r="K5908" t="str">
            <v>KIRPAL ANIBAL RUIZ PASPUEL</v>
          </cell>
          <cell r="L5908" t="str">
            <v>CARCELEN CALLE ALEJANDRO PONCE BORJA N78 131 Y FRANCISCO CHAVEZ</v>
          </cell>
          <cell r="M5908" t="str">
            <v>0401017538</v>
          </cell>
          <cell r="N5908" t="str">
            <v>0999924980</v>
          </cell>
          <cell r="O5908" t="str">
            <v>0999924980</v>
          </cell>
          <cell r="P5908" t="str">
            <v>170302</v>
          </cell>
          <cell r="Q5908" t="str">
            <v>QUITO</v>
          </cell>
          <cell r="R5908" t="str">
            <v>PICHINCHA</v>
          </cell>
          <cell r="S5908" t="str">
            <v>QUITO</v>
          </cell>
          <cell r="T5908" t="str">
            <v>FLEXTRANS UIO</v>
          </cell>
          <cell r="U5908" t="str">
            <v>FLEXNETUIO_LOCAL</v>
          </cell>
          <cell r="V5908">
            <v>1</v>
          </cell>
          <cell r="W5908">
            <v>1</v>
          </cell>
          <cell r="X5908" t="str">
            <v>FLEXNET ECUADOR - MDELIVERY</v>
          </cell>
          <cell r="Y5908" t="str">
            <v>CALLE 28 DE JUNIO S/N Y GARCIA MORENO ENTRADA LLANO GRANDE</v>
          </cell>
        </row>
        <row r="5909">
          <cell r="A5909" t="str">
            <v>4803877</v>
          </cell>
          <cell r="B5909">
            <v>491698</v>
          </cell>
          <cell r="C5909" t="str">
            <v>4803877</v>
          </cell>
          <cell r="D5909" t="str">
            <v>MDELIVERY</v>
          </cell>
          <cell r="E5909" t="str">
            <v>DESPACHO</v>
          </cell>
          <cell r="F5909" t="str">
            <v>NORMAL</v>
          </cell>
          <cell r="G5909" t="str">
            <v>FT78137</v>
          </cell>
          <cell r="H5909">
            <v>44932</v>
          </cell>
          <cell r="I5909" t="str">
            <v>ENTREGADO</v>
          </cell>
          <cell r="J5909">
            <v>44935</v>
          </cell>
          <cell r="K5909" t="str">
            <v>VERONICA LISSETTE FERNANDEZ CASTILLO</v>
          </cell>
          <cell r="L5909" t="str">
            <v>TARQUI  AV JOSE RODRIGUEZ BONIN  SN CALLE SANTA ANA</v>
          </cell>
          <cell r="M5909" t="str">
            <v>0923459580</v>
          </cell>
          <cell r="N5909" t="str">
            <v>0987102679</v>
          </cell>
          <cell r="O5909" t="str">
            <v/>
          </cell>
          <cell r="P5909" t="str">
            <v>090603</v>
          </cell>
          <cell r="Q5909" t="str">
            <v>GUAYAQUIL</v>
          </cell>
          <cell r="R5909" t="str">
            <v>GUAYAS</v>
          </cell>
          <cell r="S5909" t="str">
            <v>GUAYAQUIL</v>
          </cell>
          <cell r="T5909" t="str">
            <v>ITSACOURIER</v>
          </cell>
          <cell r="U5909" t="str">
            <v>FLEXNETUIO_GYE</v>
          </cell>
          <cell r="V5909">
            <v>1</v>
          </cell>
          <cell r="W5909">
            <v>1</v>
          </cell>
          <cell r="X5909" t="str">
            <v>FLEXNET ECUADOR - MDELIVERY</v>
          </cell>
          <cell r="Y5909" t="str">
            <v>CALLE 28 DE JUNIO S/N Y GARCIA MORENO ENTRADA LLANO GRANDE</v>
          </cell>
        </row>
        <row r="5910">
          <cell r="A5910" t="str">
            <v>4803923</v>
          </cell>
          <cell r="B5910">
            <v>491699</v>
          </cell>
          <cell r="C5910" t="str">
            <v>4803923</v>
          </cell>
          <cell r="D5910" t="str">
            <v>MDELIVERY</v>
          </cell>
          <cell r="E5910" t="str">
            <v>DESPACHO</v>
          </cell>
          <cell r="F5910" t="str">
            <v>NORMAL</v>
          </cell>
          <cell r="G5910" t="str">
            <v>FT78122</v>
          </cell>
          <cell r="H5910">
            <v>44932</v>
          </cell>
          <cell r="I5910" t="str">
            <v>ENTREGADO</v>
          </cell>
          <cell r="J5910">
            <v>44935</v>
          </cell>
          <cell r="K5910" t="str">
            <v>Martin Alejandro Valle Quilachamin</v>
          </cell>
          <cell r="L5910" t="str">
            <v>COTOCOLLAO   CALLE BELLAVISTA OE2  73  JOSE AGUAS</v>
          </cell>
          <cell r="M5910" t="str">
            <v>1725250557</v>
          </cell>
          <cell r="N5910" t="str">
            <v>0998319668</v>
          </cell>
          <cell r="O5910" t="str">
            <v>0998319668</v>
          </cell>
          <cell r="P5910" t="str">
            <v>170303</v>
          </cell>
          <cell r="Q5910" t="str">
            <v>QUITO</v>
          </cell>
          <cell r="R5910" t="str">
            <v>PICHINCHA</v>
          </cell>
          <cell r="S5910" t="str">
            <v>QUITO</v>
          </cell>
          <cell r="T5910" t="str">
            <v>FLEXTRANS UIO</v>
          </cell>
          <cell r="U5910" t="str">
            <v>FLEXNETUIO_LOCAL</v>
          </cell>
          <cell r="V5910">
            <v>1</v>
          </cell>
          <cell r="W5910">
            <v>1</v>
          </cell>
          <cell r="X5910" t="str">
            <v>FLEXNET ECUADOR - MDELIVERY</v>
          </cell>
          <cell r="Y5910" t="str">
            <v>CALLE 28 DE JUNIO S/N Y GARCIA MORENO ENTRADA LLANO GRANDE</v>
          </cell>
        </row>
        <row r="5911">
          <cell r="A5911" t="str">
            <v>4804138</v>
          </cell>
          <cell r="B5911">
            <v>491701</v>
          </cell>
          <cell r="C5911" t="str">
            <v>4804138</v>
          </cell>
          <cell r="D5911" t="str">
            <v>MDELIVERY</v>
          </cell>
          <cell r="E5911" t="str">
            <v>DESPACHO</v>
          </cell>
          <cell r="F5911" t="str">
            <v>NORMAL</v>
          </cell>
          <cell r="G5911" t="str">
            <v>031080004804138</v>
          </cell>
          <cell r="H5911">
            <v>44932</v>
          </cell>
          <cell r="I5911" t="str">
            <v>ENTREGADO</v>
          </cell>
          <cell r="J5911">
            <v>44935</v>
          </cell>
          <cell r="K5911" t="str">
            <v>GUTIERREZ CHICHANDE ELMER JESUS</v>
          </cell>
          <cell r="L5911" t="str">
            <v>LA MANA CALLE ESMERALDAS SN  Y SGTO VILLACIS</v>
          </cell>
          <cell r="M5911" t="str">
            <v>0503713620</v>
          </cell>
          <cell r="N5911" t="str">
            <v>0980802639</v>
          </cell>
          <cell r="O5911" t="str">
            <v>0980802639</v>
          </cell>
          <cell r="P5911" t="str">
            <v>050202</v>
          </cell>
          <cell r="Q5911" t="str">
            <v>LA MANA</v>
          </cell>
          <cell r="R5911" t="str">
            <v>COTOPAXI</v>
          </cell>
          <cell r="S5911" t="str">
            <v>LA MANA</v>
          </cell>
          <cell r="T5911" t="str">
            <v>TRAMACO</v>
          </cell>
          <cell r="U5911" t="str">
            <v>FLEXNETUIO_PROVINCIA</v>
          </cell>
          <cell r="V5911">
            <v>1</v>
          </cell>
          <cell r="W5911">
            <v>1</v>
          </cell>
          <cell r="X5911" t="str">
            <v>FLEXNET ECUADOR - MDELIVERY</v>
          </cell>
          <cell r="Y5911" t="str">
            <v>CALLE 28 DE JUNIO S/N Y GARCIA MORENO ENTRADA LLANO GRANDE</v>
          </cell>
        </row>
        <row r="5912">
          <cell r="A5912" t="str">
            <v>4804332</v>
          </cell>
          <cell r="B5912">
            <v>491702</v>
          </cell>
          <cell r="C5912" t="str">
            <v>4804332</v>
          </cell>
          <cell r="D5912" t="str">
            <v>MDELIVERY</v>
          </cell>
          <cell r="E5912" t="str">
            <v>DESPACHO</v>
          </cell>
          <cell r="F5912" t="str">
            <v>NORMAL</v>
          </cell>
          <cell r="G5912" t="str">
            <v>FT78133</v>
          </cell>
          <cell r="H5912">
            <v>44932</v>
          </cell>
          <cell r="I5912" t="str">
            <v>ENTREGADO</v>
          </cell>
          <cell r="J5912">
            <v>44935</v>
          </cell>
          <cell r="K5912" t="str">
            <v>ESTEBAN ISAIAS CHAVEZ LOPEZ</v>
          </cell>
          <cell r="L5912" t="str">
            <v>TARQUI  CDLA PUERTAS DEL SOL VIA A LA COSTA  KM 8 Y MEDIO MZ 2383 AV 57</v>
          </cell>
          <cell r="M5912" t="str">
            <v>0952474401</v>
          </cell>
          <cell r="N5912" t="str">
            <v>0984761081</v>
          </cell>
          <cell r="O5912" t="str">
            <v>0984761081</v>
          </cell>
          <cell r="P5912" t="str">
            <v>090902</v>
          </cell>
          <cell r="Q5912" t="str">
            <v>GUAYAQUIL</v>
          </cell>
          <cell r="R5912" t="str">
            <v>GUAYAS</v>
          </cell>
          <cell r="S5912" t="str">
            <v>GUAYAQUIL</v>
          </cell>
          <cell r="T5912" t="str">
            <v>ITSACOURIER</v>
          </cell>
          <cell r="U5912" t="str">
            <v>FLEXNETUIO_GYE</v>
          </cell>
          <cell r="V5912">
            <v>1</v>
          </cell>
          <cell r="W5912">
            <v>1</v>
          </cell>
          <cell r="X5912" t="str">
            <v>FLEXNET ECUADOR - MDELIVERY</v>
          </cell>
          <cell r="Y5912" t="str">
            <v>CALLE 28 DE JUNIO S/N Y GARCIA MORENO ENTRADA LLANO GRANDE</v>
          </cell>
        </row>
        <row r="5913">
          <cell r="A5913" t="str">
            <v>4805218</v>
          </cell>
          <cell r="B5913">
            <v>491703</v>
          </cell>
          <cell r="C5913" t="str">
            <v>4805218</v>
          </cell>
          <cell r="D5913" t="str">
            <v>MDELIVERY</v>
          </cell>
          <cell r="E5913" t="str">
            <v>DESPACHO</v>
          </cell>
          <cell r="F5913" t="str">
            <v>NORMAL</v>
          </cell>
          <cell r="G5913" t="str">
            <v>031080004805218</v>
          </cell>
          <cell r="H5913">
            <v>44932</v>
          </cell>
          <cell r="I5913" t="str">
            <v>INCIDENCIA</v>
          </cell>
          <cell r="J5913">
            <v>44944</v>
          </cell>
          <cell r="K5913" t="str">
            <v>CASTRO PARRALES BLANCA MONSERRATE</v>
          </cell>
          <cell r="L5913" t="str">
            <v>MIGUEL MORAN LUCIO CALLE TUNGURAHUA  SN  Y MONTALVO</v>
          </cell>
          <cell r="M5913" t="str">
            <v>1311989519</v>
          </cell>
          <cell r="N5913" t="str">
            <v>0999721100</v>
          </cell>
          <cell r="O5913" t="str">
            <v>0999721100</v>
          </cell>
          <cell r="P5913" t="str">
            <v>130301</v>
          </cell>
          <cell r="Q5913" t="str">
            <v>JIPIJAPA</v>
          </cell>
          <cell r="R5913" t="str">
            <v>MANABI</v>
          </cell>
          <cell r="S5913" t="str">
            <v>JIPIJAPA</v>
          </cell>
          <cell r="T5913" t="str">
            <v>TRAMACO</v>
          </cell>
          <cell r="U5913" t="str">
            <v>FLEXNETUIO_PROVINCIA</v>
          </cell>
          <cell r="V5913">
            <v>1</v>
          </cell>
          <cell r="W5913">
            <v>1</v>
          </cell>
          <cell r="X5913" t="str">
            <v>FLEXNET ECUADOR - MDELIVERY</v>
          </cell>
          <cell r="Y5913" t="str">
            <v>CALLE 28 DE JUNIO S/N Y GARCIA MORENO ENTRADA LLANO GRANDE</v>
          </cell>
        </row>
        <row r="5914">
          <cell r="A5914" t="str">
            <v>4805233</v>
          </cell>
          <cell r="B5914">
            <v>491704</v>
          </cell>
          <cell r="C5914" t="str">
            <v>4805233</v>
          </cell>
          <cell r="D5914" t="str">
            <v>MDELIVERY</v>
          </cell>
          <cell r="E5914" t="str">
            <v>DESPACHO</v>
          </cell>
          <cell r="F5914" t="str">
            <v>DERIVADO PICK UP</v>
          </cell>
          <cell r="G5914" t="str">
            <v>031080004805233</v>
          </cell>
          <cell r="H5914">
            <v>44932</v>
          </cell>
          <cell r="I5914" t="str">
            <v>ENTREGADO</v>
          </cell>
          <cell r="J5914">
            <v>44935</v>
          </cell>
          <cell r="K5914" t="str">
            <v>Eduardo gonzalo Carrera alvarado</v>
          </cell>
          <cell r="L5914" t="str">
            <v>OFICINA TRAMACO QUITO ATAHUALPA</v>
          </cell>
          <cell r="M5914" t="str">
            <v>1711153476</v>
          </cell>
          <cell r="N5914" t="str">
            <v>0996001242</v>
          </cell>
          <cell r="O5914" t="str">
            <v/>
          </cell>
          <cell r="P5914" t="str">
            <v>QUITO</v>
          </cell>
          <cell r="Q5914" t="str">
            <v>QUITO</v>
          </cell>
          <cell r="R5914" t="str">
            <v>PICHINCHA</v>
          </cell>
          <cell r="T5914" t="str">
            <v>TRAMACO</v>
          </cell>
          <cell r="U5914" t="str">
            <v>FLEXNETUIO_LOCAL</v>
          </cell>
          <cell r="V5914">
            <v>1</v>
          </cell>
          <cell r="W5914">
            <v>1</v>
          </cell>
          <cell r="X5914" t="str">
            <v>FLEXNET ECUADOR - MDELIVERY</v>
          </cell>
          <cell r="Y5914" t="str">
            <v>CALLE 28 DE JUNIO S/N Y GARCIA MORENO ENTRADA LLANO GRANDE</v>
          </cell>
        </row>
        <row r="5915">
          <cell r="A5915" t="str">
            <v>4805513</v>
          </cell>
          <cell r="B5915">
            <v>491705</v>
          </cell>
          <cell r="C5915" t="str">
            <v>4805513</v>
          </cell>
          <cell r="D5915" t="str">
            <v>MDELIVERY</v>
          </cell>
          <cell r="E5915" t="str">
            <v>DESPACHO</v>
          </cell>
          <cell r="F5915" t="str">
            <v>NORMAL</v>
          </cell>
          <cell r="G5915" t="str">
            <v>FT78135</v>
          </cell>
          <cell r="H5915">
            <v>44932</v>
          </cell>
          <cell r="I5915" t="str">
            <v>ENTREGADO</v>
          </cell>
          <cell r="J5915">
            <v>44935</v>
          </cell>
          <cell r="K5915" t="str">
            <v>MORA PILLASAGUA XAVIER ANTONIO</v>
          </cell>
          <cell r="L5915" t="str">
            <v>SUCRE CALLE GENERAL GOMEZ  18 22  Y JOSE MASCOTE</v>
          </cell>
          <cell r="M5915" t="str">
            <v>0916337231</v>
          </cell>
          <cell r="N5915" t="str">
            <v>0939967332</v>
          </cell>
          <cell r="O5915" t="str">
            <v>0939967332</v>
          </cell>
          <cell r="P5915" t="str">
            <v>090303</v>
          </cell>
          <cell r="Q5915" t="str">
            <v>GUAYAQUIL</v>
          </cell>
          <cell r="R5915" t="str">
            <v>GUAYAS</v>
          </cell>
          <cell r="S5915" t="str">
            <v>GUAYAQUIL</v>
          </cell>
          <cell r="T5915" t="str">
            <v>ITSACOURIER</v>
          </cell>
          <cell r="U5915" t="str">
            <v>FLEXNETUIO_GYE</v>
          </cell>
          <cell r="V5915">
            <v>1</v>
          </cell>
          <cell r="W5915">
            <v>1</v>
          </cell>
          <cell r="X5915" t="str">
            <v>FLEXNET ECUADOR - MDELIVERY</v>
          </cell>
          <cell r="Y5915" t="str">
            <v>CALLE 28 DE JUNIO S/N Y GARCIA MORENO ENTRADA LLANO GRANDE</v>
          </cell>
        </row>
        <row r="5916">
          <cell r="A5916" t="str">
            <v>4805550</v>
          </cell>
          <cell r="B5916">
            <v>491706</v>
          </cell>
          <cell r="C5916" t="str">
            <v>4805550</v>
          </cell>
          <cell r="D5916" t="str">
            <v>MDELIVERY</v>
          </cell>
          <cell r="E5916" t="str">
            <v>DESPACHO</v>
          </cell>
          <cell r="F5916" t="str">
            <v>DERIVADO PICK UP</v>
          </cell>
          <cell r="G5916" t="str">
            <v>031080004805550</v>
          </cell>
          <cell r="H5916">
            <v>44932</v>
          </cell>
          <cell r="I5916" t="str">
            <v>ENTREGADO</v>
          </cell>
          <cell r="J5916">
            <v>44937</v>
          </cell>
          <cell r="K5916" t="str">
            <v>WILSON MARCELO SHIGUANGO CERDA</v>
          </cell>
          <cell r="L5916" t="str">
            <v>OFICINA TRAMACO EL TENA</v>
          </cell>
          <cell r="M5916" t="str">
            <v>1500249733</v>
          </cell>
          <cell r="N5916" t="str">
            <v>0993640867</v>
          </cell>
          <cell r="O5916" t="str">
            <v>0993640867</v>
          </cell>
          <cell r="P5916" t="str">
            <v>TENA</v>
          </cell>
          <cell r="Q5916" t="str">
            <v>TENA</v>
          </cell>
          <cell r="R5916" t="str">
            <v>NAPO</v>
          </cell>
          <cell r="T5916" t="str">
            <v>TRAMACO</v>
          </cell>
          <cell r="U5916" t="str">
            <v>FLEXNETUIO_PROVINCIA</v>
          </cell>
          <cell r="V5916">
            <v>1</v>
          </cell>
          <cell r="W5916">
            <v>1</v>
          </cell>
          <cell r="X5916" t="str">
            <v>FLEXNET ECUADOR - MDELIVERY</v>
          </cell>
          <cell r="Y5916" t="str">
            <v>CALLE 28 DE JUNIO S/N Y GARCIA MORENO ENTRADA LLANO GRANDE</v>
          </cell>
        </row>
        <row r="5917">
          <cell r="A5917" t="str">
            <v>4805718</v>
          </cell>
          <cell r="B5917">
            <v>491707</v>
          </cell>
          <cell r="C5917" t="str">
            <v>4805718</v>
          </cell>
          <cell r="D5917" t="str">
            <v>MDELIVERY</v>
          </cell>
          <cell r="E5917" t="str">
            <v>DESPACHO</v>
          </cell>
          <cell r="F5917" t="str">
            <v>NORMAL</v>
          </cell>
          <cell r="G5917" t="str">
            <v>FT78123</v>
          </cell>
          <cell r="H5917">
            <v>44932</v>
          </cell>
          <cell r="I5917" t="str">
            <v>ENTREGADO</v>
          </cell>
          <cell r="J5917">
            <v>44935</v>
          </cell>
          <cell r="K5917" t="str">
            <v>FRANCISCO ALBERTO SCHNABEL ZAMBRANO</v>
          </cell>
          <cell r="L5917" t="str">
            <v>TUMBACO CALLE MANUELA GARAYCOA DE CALDERON SN Y ROSA VELEZ</v>
          </cell>
          <cell r="M5917" t="str">
            <v>1311449894</v>
          </cell>
          <cell r="N5917" t="str">
            <v>0984491139</v>
          </cell>
          <cell r="O5917" t="str">
            <v>0984491139</v>
          </cell>
          <cell r="P5917" t="str">
            <v>170902</v>
          </cell>
          <cell r="Q5917" t="str">
            <v>QUITO</v>
          </cell>
          <cell r="R5917" t="str">
            <v>PICHINCHA</v>
          </cell>
          <cell r="S5917" t="str">
            <v>TUMBACO</v>
          </cell>
          <cell r="T5917" t="str">
            <v>FLEXTRANS UIO</v>
          </cell>
          <cell r="U5917" t="str">
            <v>FLEXNETUIO_LOCAL</v>
          </cell>
          <cell r="V5917">
            <v>1</v>
          </cell>
          <cell r="W5917">
            <v>1</v>
          </cell>
          <cell r="X5917" t="str">
            <v>FLEXNET ECUADOR - MDELIVERY</v>
          </cell>
          <cell r="Y5917" t="str">
            <v>CALLE 28 DE JUNIO S/N Y GARCIA MORENO ENTRADA LLANO GRANDE</v>
          </cell>
        </row>
        <row r="5918">
          <cell r="A5918" t="str">
            <v>4805761</v>
          </cell>
          <cell r="B5918">
            <v>491708</v>
          </cell>
          <cell r="C5918" t="str">
            <v>4805761</v>
          </cell>
          <cell r="D5918" t="str">
            <v>MDELIVERY</v>
          </cell>
          <cell r="E5918" t="str">
            <v>DESPACHO</v>
          </cell>
          <cell r="F5918" t="str">
            <v>NORMAL</v>
          </cell>
          <cell r="G5918" t="str">
            <v>FT78118</v>
          </cell>
          <cell r="H5918">
            <v>44932</v>
          </cell>
          <cell r="I5918" t="str">
            <v>ENTREGADO</v>
          </cell>
          <cell r="J5918">
            <v>44935</v>
          </cell>
          <cell r="K5918" t="str">
            <v>DIEGO VINICIO CHANGOLUISA ARCENTALES</v>
          </cell>
          <cell r="L5918" t="str">
            <v>INAQUITO AV REPUBLICA DEL SALVADOR  N36 84  Y AV NACIONES UNIDAS</v>
          </cell>
          <cell r="M5918" t="str">
            <v>1719523852</v>
          </cell>
          <cell r="N5918" t="str">
            <v>0999965115</v>
          </cell>
          <cell r="O5918" t="str">
            <v/>
          </cell>
          <cell r="P5918" t="str">
            <v>170505</v>
          </cell>
          <cell r="Q5918" t="str">
            <v>QUITO</v>
          </cell>
          <cell r="R5918" t="str">
            <v>PICHINCHA</v>
          </cell>
          <cell r="S5918" t="str">
            <v>QUITO</v>
          </cell>
          <cell r="T5918" t="str">
            <v>FLEXTRANS UIO</v>
          </cell>
          <cell r="U5918" t="str">
            <v>FLEXNETUIO_LOCAL</v>
          </cell>
          <cell r="V5918">
            <v>1</v>
          </cell>
          <cell r="W5918">
            <v>1</v>
          </cell>
          <cell r="X5918" t="str">
            <v>FLEXNET ECUADOR - MDELIVERY</v>
          </cell>
          <cell r="Y5918" t="str">
            <v>CALLE 28 DE JUNIO S/N Y GARCIA MORENO ENTRADA LLANO GRANDE</v>
          </cell>
        </row>
        <row r="5919">
          <cell r="A5919" t="str">
            <v>4805888</v>
          </cell>
          <cell r="B5919">
            <v>491709</v>
          </cell>
          <cell r="C5919" t="str">
            <v>4805888</v>
          </cell>
          <cell r="D5919" t="str">
            <v>MDELIVERY</v>
          </cell>
          <cell r="E5919" t="str">
            <v>DESPACHO</v>
          </cell>
          <cell r="F5919" t="str">
            <v>NORMAL</v>
          </cell>
          <cell r="G5919" t="str">
            <v>FT78132</v>
          </cell>
          <cell r="H5919">
            <v>44932</v>
          </cell>
          <cell r="I5919" t="str">
            <v>ENTREGADO</v>
          </cell>
          <cell r="J5919">
            <v>44936</v>
          </cell>
          <cell r="K5919" t="str">
            <v>LUIS ALBERTO ENDARA MARTILLO</v>
          </cell>
          <cell r="L5919" t="str">
            <v>PEDRO CARBO  AV VICTOR MANUEL RENDON  923 Y ESCOBEDO</v>
          </cell>
          <cell r="M5919" t="str">
            <v>0907966535</v>
          </cell>
          <cell r="N5919" t="str">
            <v>0994511909</v>
          </cell>
          <cell r="O5919" t="str">
            <v>0994511909</v>
          </cell>
          <cell r="P5919" t="str">
            <v>090306</v>
          </cell>
          <cell r="Q5919" t="str">
            <v>GUAYAQUIL</v>
          </cell>
          <cell r="R5919" t="str">
            <v>GUAYAS</v>
          </cell>
          <cell r="S5919" t="str">
            <v>GUAYAQUIL</v>
          </cell>
          <cell r="T5919" t="str">
            <v>ITSACOURIER</v>
          </cell>
          <cell r="U5919" t="str">
            <v>FLEXNETUIO_GYE</v>
          </cell>
          <cell r="V5919">
            <v>1</v>
          </cell>
          <cell r="W5919">
            <v>1</v>
          </cell>
          <cell r="X5919" t="str">
            <v>FLEXNET ECUADOR - MDELIVERY</v>
          </cell>
          <cell r="Y5919" t="str">
            <v>CALLE 28 DE JUNIO S/N Y GARCIA MORENO ENTRADA LLANO GRANDE</v>
          </cell>
        </row>
        <row r="5920">
          <cell r="A5920" t="str">
            <v>4805913</v>
          </cell>
          <cell r="B5920">
            <v>491710</v>
          </cell>
          <cell r="C5920" t="str">
            <v>4805913</v>
          </cell>
          <cell r="D5920" t="str">
            <v>MDELIVERY</v>
          </cell>
          <cell r="E5920" t="str">
            <v>DESPACHO</v>
          </cell>
          <cell r="F5920" t="str">
            <v>NORMAL</v>
          </cell>
          <cell r="G5920" t="str">
            <v>FT78124</v>
          </cell>
          <cell r="H5920">
            <v>44932</v>
          </cell>
          <cell r="I5920" t="str">
            <v>ENTREGADO</v>
          </cell>
          <cell r="J5920">
            <v>44935</v>
          </cell>
          <cell r="K5920" t="str">
            <v>VIVAR MACAS VICENTE GEOVANNY</v>
          </cell>
          <cell r="L5920" t="str">
            <v>CALDERON CALLE LOS GERANIOS  SN  Y PSJE G</v>
          </cell>
          <cell r="M5920" t="str">
            <v>1103161079</v>
          </cell>
          <cell r="N5920" t="str">
            <v>0995354045</v>
          </cell>
          <cell r="O5920" t="str">
            <v>0995354045</v>
          </cell>
          <cell r="P5920" t="str">
            <v>170302</v>
          </cell>
          <cell r="Q5920" t="str">
            <v>QUITO</v>
          </cell>
          <cell r="R5920" t="str">
            <v>PICHINCHA</v>
          </cell>
          <cell r="S5920" t="str">
            <v>QUITO</v>
          </cell>
          <cell r="T5920" t="str">
            <v>FLEXTRANS UIO</v>
          </cell>
          <cell r="U5920" t="str">
            <v>FLEXNETUIO_LOCAL</v>
          </cell>
          <cell r="V5920">
            <v>1</v>
          </cell>
          <cell r="W5920">
            <v>1</v>
          </cell>
          <cell r="X5920" t="str">
            <v>FLEXNET ECUADOR - MDELIVERY</v>
          </cell>
          <cell r="Y5920" t="str">
            <v>CALLE 28 DE JUNIO S/N Y GARCIA MORENO ENTRADA LLANO GRANDE</v>
          </cell>
        </row>
        <row r="5921">
          <cell r="A5921" t="str">
            <v>4805964</v>
          </cell>
          <cell r="B5921">
            <v>491711</v>
          </cell>
          <cell r="C5921" t="str">
            <v>4805964</v>
          </cell>
          <cell r="D5921" t="str">
            <v>MDELIVERY</v>
          </cell>
          <cell r="E5921" t="str">
            <v>DESPACHO</v>
          </cell>
          <cell r="F5921" t="str">
            <v>DERIVADO PICK UP</v>
          </cell>
          <cell r="G5921" t="str">
            <v>031080004805964</v>
          </cell>
          <cell r="H5921">
            <v>44932</v>
          </cell>
          <cell r="I5921" t="str">
            <v>ENTREGADO</v>
          </cell>
          <cell r="J5921">
            <v>44935</v>
          </cell>
          <cell r="K5921" t="str">
            <v>CESAR ANDRES RUGEL PLUAS</v>
          </cell>
          <cell r="L5921" t="str">
            <v>OFICINA TRAMACO PUNTO DE ATENCION VIA DAULE</v>
          </cell>
          <cell r="M5921" t="str">
            <v>0926090325</v>
          </cell>
          <cell r="N5921" t="str">
            <v>0995924537</v>
          </cell>
          <cell r="O5921" t="str">
            <v>0995924537</v>
          </cell>
          <cell r="P5921" t="str">
            <v>GUAYAQUIL</v>
          </cell>
          <cell r="Q5921" t="str">
            <v>GUAYAQUIL</v>
          </cell>
          <cell r="R5921" t="str">
            <v>GUAYAS</v>
          </cell>
          <cell r="T5921" t="str">
            <v>TRAMACO</v>
          </cell>
          <cell r="U5921" t="str">
            <v>FLEXNETUIO_GYE</v>
          </cell>
          <cell r="V5921">
            <v>1</v>
          </cell>
          <cell r="W5921">
            <v>1</v>
          </cell>
          <cell r="X5921" t="str">
            <v>FLEXNET ECUADOR - MDELIVERY</v>
          </cell>
          <cell r="Y5921" t="str">
            <v>CALLE 28 DE JUNIO S/N Y GARCIA MORENO ENTRADA LLANO GRANDE</v>
          </cell>
        </row>
        <row r="5922">
          <cell r="A5922" t="str">
            <v>4806117</v>
          </cell>
          <cell r="B5922">
            <v>491712</v>
          </cell>
          <cell r="C5922" t="str">
            <v>4806117</v>
          </cell>
          <cell r="D5922" t="str">
            <v>MDELIVERY</v>
          </cell>
          <cell r="E5922" t="str">
            <v>DESPACHO</v>
          </cell>
          <cell r="F5922" t="str">
            <v>NORMAL</v>
          </cell>
          <cell r="G5922" t="str">
            <v>031080004806117</v>
          </cell>
          <cell r="H5922">
            <v>44932</v>
          </cell>
          <cell r="I5922" t="str">
            <v>ENTREGADO</v>
          </cell>
          <cell r="J5922">
            <v>44935</v>
          </cell>
          <cell r="K5922" t="str">
            <v>DIEGO VICENTE RODRIGUEZ HERRERA</v>
          </cell>
          <cell r="L5922" t="str">
            <v>BANIOS CALLE LAS ACACIAS  SN</v>
          </cell>
          <cell r="M5922" t="str">
            <v>1805034269</v>
          </cell>
          <cell r="N5922" t="str">
            <v>0969047763</v>
          </cell>
          <cell r="O5922" t="str">
            <v>0969047763</v>
          </cell>
          <cell r="P5922" t="str">
            <v>180301</v>
          </cell>
          <cell r="Q5922" t="str">
            <v>BAÑOS DE AGUA SANTA</v>
          </cell>
          <cell r="R5922" t="str">
            <v>TUNGURAHUA</v>
          </cell>
          <cell r="S5922" t="str">
            <v>BANOS DE AGUA SANTA - LLIGUA - ULBA</v>
          </cell>
          <cell r="T5922" t="str">
            <v>TRAMACO</v>
          </cell>
          <cell r="U5922" t="str">
            <v>FLEXNETUIO_PROVINCIA</v>
          </cell>
          <cell r="V5922">
            <v>1</v>
          </cell>
          <cell r="W5922">
            <v>1</v>
          </cell>
          <cell r="X5922" t="str">
            <v>FLEXNET ECUADOR - MDELIVERY</v>
          </cell>
          <cell r="Y5922" t="str">
            <v>CALLE 28 DE JUNIO S/N Y GARCIA MORENO ENTRADA LLANO GRANDE</v>
          </cell>
        </row>
        <row r="5923">
          <cell r="A5923" t="str">
            <v>4806139</v>
          </cell>
          <cell r="B5923">
            <v>491713</v>
          </cell>
          <cell r="C5923" t="str">
            <v>4806139</v>
          </cell>
          <cell r="D5923" t="str">
            <v>MDELIVERY</v>
          </cell>
          <cell r="E5923" t="str">
            <v>DESPACHO</v>
          </cell>
          <cell r="F5923" t="str">
            <v>NORMAL</v>
          </cell>
          <cell r="G5923" t="str">
            <v>031080004806139</v>
          </cell>
          <cell r="H5923">
            <v>44932</v>
          </cell>
          <cell r="I5923" t="str">
            <v>ENTREGADO</v>
          </cell>
          <cell r="J5923">
            <v>44933</v>
          </cell>
          <cell r="K5923" t="str">
            <v>DAVID ORLANDO LEON MAZZINI</v>
          </cell>
          <cell r="L5923" t="str">
            <v>PASCUALES AUTO TERMINAL PASCUALES CIUDADELA EL MAGISTERIO CIUDAD  DEL RIO  MZ 975 VILLA 19</v>
          </cell>
          <cell r="M5923" t="str">
            <v>0921357059</v>
          </cell>
          <cell r="N5923" t="str">
            <v>0984968287</v>
          </cell>
          <cell r="O5923" t="str">
            <v>0984968287</v>
          </cell>
          <cell r="P5923" t="str">
            <v>090108</v>
          </cell>
          <cell r="Q5923" t="str">
            <v>GUAYAQUIL</v>
          </cell>
          <cell r="R5923" t="str">
            <v>GUAYAS</v>
          </cell>
          <cell r="S5923" t="str">
            <v>GUAYAQUIL</v>
          </cell>
          <cell r="T5923" t="str">
            <v>TRAMACO</v>
          </cell>
          <cell r="U5923" t="str">
            <v>FLEXNETUIO_GYE</v>
          </cell>
          <cell r="V5923">
            <v>1</v>
          </cell>
          <cell r="W5923">
            <v>1</v>
          </cell>
          <cell r="X5923" t="str">
            <v>FLEXNET ECUADOR - MDELIVERY</v>
          </cell>
          <cell r="Y5923" t="str">
            <v>CALLE 28 DE JUNIO S/N Y GARCIA MORENO ENTRADA LLANO GRANDE</v>
          </cell>
        </row>
        <row r="5924">
          <cell r="A5924" t="str">
            <v>4806159</v>
          </cell>
          <cell r="B5924">
            <v>491714</v>
          </cell>
          <cell r="C5924" t="str">
            <v>4806159</v>
          </cell>
          <cell r="D5924" t="str">
            <v>MDELIVERY</v>
          </cell>
          <cell r="E5924" t="str">
            <v>DESPACHO</v>
          </cell>
          <cell r="F5924" t="str">
            <v>DERIVADO PICK UP</v>
          </cell>
          <cell r="G5924" t="str">
            <v>031080004806159</v>
          </cell>
          <cell r="H5924">
            <v>44932</v>
          </cell>
          <cell r="I5924" t="str">
            <v>ENTREGADO</v>
          </cell>
          <cell r="J5924">
            <v>44933</v>
          </cell>
          <cell r="K5924" t="str">
            <v>CARRION ARMIJOS ANGEL MANUEL</v>
          </cell>
          <cell r="L5924" t="str">
            <v>OFICINA TRAMACO VIA QUEVEDO</v>
          </cell>
          <cell r="M5924" t="str">
            <v>1103694202</v>
          </cell>
          <cell r="N5924" t="str">
            <v>0991084685</v>
          </cell>
          <cell r="O5924" t="str">
            <v>0991084685</v>
          </cell>
          <cell r="P5924" t="str">
            <v>SANTO DOMINGO</v>
          </cell>
          <cell r="Q5924" t="str">
            <v>SANTO DOMINGO</v>
          </cell>
          <cell r="R5924" t="str">
            <v>SANTO DOMINGO DE LOS TSACHILAS</v>
          </cell>
          <cell r="T5924" t="str">
            <v>TRAMACO</v>
          </cell>
          <cell r="U5924" t="str">
            <v>FLEXNETUIO_PROVINCIA</v>
          </cell>
          <cell r="V5924">
            <v>1</v>
          </cell>
          <cell r="W5924">
            <v>1</v>
          </cell>
          <cell r="X5924" t="str">
            <v>FLEXNET ECUADOR - MDELIVERY</v>
          </cell>
          <cell r="Y5924" t="str">
            <v>CALLE 28 DE JUNIO S/N Y GARCIA MORENO ENTRADA LLANO GRANDE</v>
          </cell>
        </row>
        <row r="5925">
          <cell r="A5925" t="str">
            <v>4806160</v>
          </cell>
          <cell r="B5925">
            <v>491715</v>
          </cell>
          <cell r="C5925" t="str">
            <v>4806160</v>
          </cell>
          <cell r="D5925" t="str">
            <v>MDELIVERY</v>
          </cell>
          <cell r="E5925" t="str">
            <v>DESPACHO</v>
          </cell>
          <cell r="F5925" t="str">
            <v>NORMAL</v>
          </cell>
          <cell r="G5925" t="str">
            <v>FT78136</v>
          </cell>
          <cell r="H5925">
            <v>44932</v>
          </cell>
          <cell r="I5925" t="str">
            <v>ENTREGADO</v>
          </cell>
          <cell r="J5925">
            <v>44935</v>
          </cell>
          <cell r="K5925" t="str">
            <v>EDUARDO POLIDOR MERA VILLALVA</v>
          </cell>
          <cell r="L5925" t="str">
            <v>TARQUI  AV TERCERA  452 Y CUARTA</v>
          </cell>
          <cell r="M5925" t="str">
            <v>0906537394</v>
          </cell>
          <cell r="N5925" t="str">
            <v>0969334981</v>
          </cell>
          <cell r="O5925" t="str">
            <v>0969334981</v>
          </cell>
          <cell r="P5925" t="str">
            <v>090706</v>
          </cell>
          <cell r="Q5925" t="str">
            <v>GUAYAQUIL</v>
          </cell>
          <cell r="R5925" t="str">
            <v>GUAYAS</v>
          </cell>
          <cell r="S5925" t="str">
            <v>GUAYAQUIL</v>
          </cell>
          <cell r="T5925" t="str">
            <v>ITSACOURIER</v>
          </cell>
          <cell r="U5925" t="str">
            <v>FLEXNETUIO_GYE</v>
          </cell>
          <cell r="V5925">
            <v>1</v>
          </cell>
          <cell r="W5925">
            <v>1</v>
          </cell>
          <cell r="X5925" t="str">
            <v>FLEXNET ECUADOR - MDELIVERY</v>
          </cell>
          <cell r="Y5925" t="str">
            <v>CALLE 28 DE JUNIO S/N Y GARCIA MORENO ENTRADA LLANO GRANDE</v>
          </cell>
        </row>
        <row r="5926">
          <cell r="A5926" t="str">
            <v>4806421</v>
          </cell>
          <cell r="B5926">
            <v>491716</v>
          </cell>
          <cell r="C5926" t="str">
            <v>4806421</v>
          </cell>
          <cell r="D5926" t="str">
            <v>MDELIVERY</v>
          </cell>
          <cell r="E5926" t="str">
            <v>DESPACHO</v>
          </cell>
          <cell r="F5926" t="str">
            <v>NORMAL</v>
          </cell>
          <cell r="G5926" t="str">
            <v>031080004806421</v>
          </cell>
          <cell r="H5926">
            <v>44932</v>
          </cell>
          <cell r="I5926" t="str">
            <v>ENTREGADO</v>
          </cell>
          <cell r="J5926">
            <v>44935</v>
          </cell>
          <cell r="K5926" t="str">
            <v>LUZ OFELIA SAMPEDRO GOMEZ</v>
          </cell>
          <cell r="L5926" t="str">
            <v>SAQUISILI CALLE QUITO SN CALLE AMAZONAS</v>
          </cell>
          <cell r="M5926" t="str">
            <v>0500826946</v>
          </cell>
          <cell r="N5926" t="str">
            <v>0995380451</v>
          </cell>
          <cell r="O5926" t="str">
            <v>0995380451</v>
          </cell>
          <cell r="P5926" t="str">
            <v>050409</v>
          </cell>
          <cell r="Q5926" t="str">
            <v>SAQUISILI</v>
          </cell>
          <cell r="R5926" t="str">
            <v>COTOPAXI</v>
          </cell>
          <cell r="S5926" t="str">
            <v>SAQUISILI - CHANTILIN</v>
          </cell>
          <cell r="T5926" t="str">
            <v>TRAMACO</v>
          </cell>
          <cell r="U5926" t="str">
            <v>FLEXNETUIO_PROVINCIA</v>
          </cell>
          <cell r="V5926">
            <v>1</v>
          </cell>
          <cell r="W5926">
            <v>1</v>
          </cell>
          <cell r="X5926" t="str">
            <v>FLEXNET ECUADOR - MDELIVERY</v>
          </cell>
          <cell r="Y5926" t="str">
            <v>CALLE 28 DE JUNIO S/N Y GARCIA MORENO ENTRADA LLANO GRANDE</v>
          </cell>
        </row>
        <row r="5927">
          <cell r="A5927" t="str">
            <v>4781967</v>
          </cell>
          <cell r="B5927">
            <v>491677</v>
          </cell>
          <cell r="C5927" t="str">
            <v>4781967</v>
          </cell>
          <cell r="D5927" t="str">
            <v>MDELIVERY</v>
          </cell>
          <cell r="E5927" t="str">
            <v>DESPACHO</v>
          </cell>
          <cell r="F5927" t="str">
            <v>DERIVADO PICK UP</v>
          </cell>
          <cell r="G5927" t="str">
            <v>031080004781967</v>
          </cell>
          <cell r="H5927">
            <v>44932</v>
          </cell>
          <cell r="I5927" t="str">
            <v>ENTREGADO</v>
          </cell>
          <cell r="J5927">
            <v>44938</v>
          </cell>
          <cell r="K5927" t="str">
            <v>EMILIO DE LOS SANTOS ANCHUNDIA ESPINOZA</v>
          </cell>
          <cell r="L5927" t="str">
            <v>OFICINA TRAMACO PUNTO DE ATENCION VIA DAULE</v>
          </cell>
          <cell r="M5927" t="str">
            <v>1304483660</v>
          </cell>
          <cell r="N5927" t="str">
            <v>0968310359</v>
          </cell>
          <cell r="O5927" t="str">
            <v>0968310359</v>
          </cell>
          <cell r="P5927" t="str">
            <v>GUAYAQUIL</v>
          </cell>
          <cell r="Q5927" t="str">
            <v>GUAYAQUIL</v>
          </cell>
          <cell r="R5927" t="str">
            <v>GUAYAS</v>
          </cell>
          <cell r="T5927" t="str">
            <v>TRAMACO</v>
          </cell>
          <cell r="U5927" t="str">
            <v>FLEXNETUIO_GYE</v>
          </cell>
          <cell r="V5927">
            <v>1</v>
          </cell>
          <cell r="W5927">
            <v>1</v>
          </cell>
          <cell r="X5927" t="str">
            <v>FLEXNET ECUADOR - MDELIVERY</v>
          </cell>
          <cell r="Y5927" t="str">
            <v>CALLE 28 DE JUNIO S/N Y GARCIA MORENO ENTRADA LLANO GRANDE</v>
          </cell>
        </row>
        <row r="5928">
          <cell r="A5928" t="str">
            <v>4789288</v>
          </cell>
          <cell r="B5928">
            <v>491678</v>
          </cell>
          <cell r="C5928" t="str">
            <v>4789288</v>
          </cell>
          <cell r="D5928" t="str">
            <v>MDELIVERY</v>
          </cell>
          <cell r="E5928" t="str">
            <v>DESPACHO</v>
          </cell>
          <cell r="F5928" t="str">
            <v>NORMAL</v>
          </cell>
          <cell r="G5928" t="str">
            <v>FT78121</v>
          </cell>
          <cell r="H5928">
            <v>44932</v>
          </cell>
          <cell r="I5928" t="str">
            <v>ENTREGADO</v>
          </cell>
          <cell r="J5928">
            <v>44935</v>
          </cell>
          <cell r="K5928" t="str">
            <v>MAURICIO DAVID VEGA PERERO</v>
          </cell>
          <cell r="L5928" t="str">
            <v>CARAPUNGO CALLE DOLORES ZABALA  N15208  Y SIMON BOLIVAR</v>
          </cell>
          <cell r="M5928" t="str">
            <v>1753347895</v>
          </cell>
          <cell r="N5928" t="str">
            <v>0978713487</v>
          </cell>
          <cell r="O5928" t="str">
            <v>0978713487</v>
          </cell>
          <cell r="P5928" t="str">
            <v>170204</v>
          </cell>
          <cell r="Q5928" t="str">
            <v>QUITO</v>
          </cell>
          <cell r="R5928" t="str">
            <v>PICHINCHA</v>
          </cell>
          <cell r="S5928" t="str">
            <v>CALDERON (CARAPUNGO)</v>
          </cell>
          <cell r="T5928" t="str">
            <v>FLEXTRANS UIO</v>
          </cell>
          <cell r="U5928" t="str">
            <v>FLEXNETUIO_LOCAL</v>
          </cell>
          <cell r="V5928">
            <v>1</v>
          </cell>
          <cell r="W5928">
            <v>1</v>
          </cell>
          <cell r="X5928" t="str">
            <v>FLEXNET ECUADOR - MDELIVERY</v>
          </cell>
          <cell r="Y5928" t="str">
            <v>CALLE 28 DE JUNIO S/N Y GARCIA MORENO ENTRADA LLANO GRANDE</v>
          </cell>
        </row>
        <row r="5929">
          <cell r="A5929" t="str">
            <v>4794216</v>
          </cell>
          <cell r="B5929">
            <v>491679</v>
          </cell>
          <cell r="C5929" t="str">
            <v>4794216</v>
          </cell>
          <cell r="D5929" t="str">
            <v>MDELIVERY</v>
          </cell>
          <cell r="E5929" t="str">
            <v>DESPACHO</v>
          </cell>
          <cell r="F5929" t="str">
            <v>NORMAL</v>
          </cell>
          <cell r="G5929" t="str">
            <v>031080004794216</v>
          </cell>
          <cell r="H5929">
            <v>44932</v>
          </cell>
          <cell r="I5929" t="str">
            <v>ENTREGADO</v>
          </cell>
          <cell r="J5929">
            <v>44942</v>
          </cell>
          <cell r="K5929" t="str">
            <v>PEREZ IZA CRISTIAN FERNANDO</v>
          </cell>
          <cell r="L5929" t="str">
            <v>TANICUCHI VIA A LASSO SAQUISILI SN VIA A SIGCHOS</v>
          </cell>
          <cell r="M5929" t="str">
            <v>0504314725</v>
          </cell>
          <cell r="N5929" t="str">
            <v>0999767302</v>
          </cell>
          <cell r="O5929" t="str">
            <v>0999767302</v>
          </cell>
          <cell r="P5929" t="str">
            <v>050112</v>
          </cell>
          <cell r="Q5929" t="str">
            <v>LATACUNGA</v>
          </cell>
          <cell r="R5929" t="str">
            <v>COTOPAXI</v>
          </cell>
          <cell r="S5929" t="str">
            <v>TANICUCHI - LASSO</v>
          </cell>
          <cell r="T5929" t="str">
            <v>TRAMACO</v>
          </cell>
          <cell r="U5929" t="str">
            <v>FLEXNETUIO_PROVINCIA</v>
          </cell>
          <cell r="V5929">
            <v>1</v>
          </cell>
          <cell r="W5929">
            <v>1</v>
          </cell>
          <cell r="X5929" t="str">
            <v>FLEXNET ECUADOR - MDELIVERY</v>
          </cell>
          <cell r="Y5929" t="str">
            <v>CALLE 28 DE JUNIO S/N Y GARCIA MORENO ENTRADA LLANO GRANDE</v>
          </cell>
        </row>
        <row r="5930">
          <cell r="A5930" t="str">
            <v>2023-00155</v>
          </cell>
          <cell r="B5930">
            <v>491668</v>
          </cell>
          <cell r="C5930" t="str">
            <v>2023-00155</v>
          </cell>
          <cell r="D5930" t="str">
            <v>MOVISTAR</v>
          </cell>
          <cell r="E5930" t="str">
            <v>DESPACHO</v>
          </cell>
          <cell r="F5930" t="str">
            <v>NORMAL</v>
          </cell>
          <cell r="G5930" t="str">
            <v>031080202300155</v>
          </cell>
          <cell r="H5930">
            <v>44932</v>
          </cell>
          <cell r="I5930" t="str">
            <v>ENTREGADO</v>
          </cell>
          <cell r="J5930">
            <v>44933</v>
          </cell>
          <cell r="K5930" t="str">
            <v>TENEMAZA (MOVIPHONE)_GALO PALLAROSO</v>
          </cell>
          <cell r="L5930" t="str">
            <v>AV CACIQUE TENEMAZA 507 Y LUIS CORDERO AZOGUES</v>
          </cell>
          <cell r="M5930" t="str">
            <v>0391007160001</v>
          </cell>
          <cell r="N5930" t="str">
            <v>995936079</v>
          </cell>
          <cell r="O5930" t="str">
            <v/>
          </cell>
          <cell r="P5930" t="str">
            <v>AZOGUES</v>
          </cell>
          <cell r="Q5930" t="str">
            <v>AZOGUES</v>
          </cell>
          <cell r="R5930" t="str">
            <v>CAÑAR</v>
          </cell>
          <cell r="S5930" t="str">
            <v>AZOGUES</v>
          </cell>
          <cell r="T5930" t="str">
            <v>TRAMACO</v>
          </cell>
          <cell r="U5930" t="str">
            <v>FLEXNETUIO_PROVINCIA</v>
          </cell>
          <cell r="V5930">
            <v>1</v>
          </cell>
          <cell r="W5930">
            <v>1</v>
          </cell>
          <cell r="X5930" t="str">
            <v>FLEXNET ECUADOR - MOVISTAR</v>
          </cell>
          <cell r="Y5930" t="str">
            <v>CALLE 28 DE JUNIO S/N Y GARCIA MORENO ENTRADA LLANO GRANDE</v>
          </cell>
        </row>
        <row r="5931">
          <cell r="A5931" t="str">
            <v>2023-00156</v>
          </cell>
          <cell r="B5931">
            <v>491669</v>
          </cell>
          <cell r="C5931" t="str">
            <v>2023-00156</v>
          </cell>
          <cell r="D5931" t="str">
            <v>MOVISTAR</v>
          </cell>
          <cell r="E5931" t="str">
            <v>DESPACHO</v>
          </cell>
          <cell r="F5931" t="str">
            <v>NORMAL</v>
          </cell>
          <cell r="G5931" t="str">
            <v>031080202300156</v>
          </cell>
          <cell r="H5931">
            <v>44932</v>
          </cell>
          <cell r="I5931" t="str">
            <v>ENTREGADO</v>
          </cell>
          <cell r="J5931">
            <v>44933</v>
          </cell>
          <cell r="K5931" t="str">
            <v>CC BARTOLOME SERRANO (MOVIPHONE)_GALO PALLAROSO</v>
          </cell>
          <cell r="L5931" t="str">
            <v>Calle Tenemaza 5-13 y Av. 24 de Mayo frente al parqueadero del coliseo de deportes</v>
          </cell>
          <cell r="M5931" t="str">
            <v>0391007160001</v>
          </cell>
          <cell r="N5931" t="str">
            <v>995936079</v>
          </cell>
          <cell r="O5931" t="str">
            <v/>
          </cell>
          <cell r="P5931" t="str">
            <v>AZOGUES</v>
          </cell>
          <cell r="Q5931" t="str">
            <v>AZOGUES</v>
          </cell>
          <cell r="R5931" t="str">
            <v>CAÑAR</v>
          </cell>
          <cell r="S5931" t="str">
            <v>AZOGUES</v>
          </cell>
          <cell r="T5931" t="str">
            <v>TRAMACO</v>
          </cell>
          <cell r="U5931" t="str">
            <v>FLEXNETUIO_PROVINCIA</v>
          </cell>
          <cell r="V5931">
            <v>1</v>
          </cell>
          <cell r="W5931">
            <v>1</v>
          </cell>
          <cell r="X5931" t="str">
            <v>FLEXNET ECUADOR - MOVISTAR</v>
          </cell>
          <cell r="Y5931" t="str">
            <v>CALLE 28 DE JUNIO S/N Y GARCIA MORENO ENTRADA LLANO GRANDE</v>
          </cell>
        </row>
        <row r="5932">
          <cell r="A5932" t="str">
            <v>2023-00157</v>
          </cell>
          <cell r="B5932">
            <v>491670</v>
          </cell>
          <cell r="C5932" t="str">
            <v>2023-00157</v>
          </cell>
          <cell r="D5932" t="str">
            <v>MOVISTAR</v>
          </cell>
          <cell r="E5932" t="str">
            <v>DESPACHO</v>
          </cell>
          <cell r="F5932" t="str">
            <v>NORMAL</v>
          </cell>
          <cell r="G5932" t="str">
            <v>031080202300157</v>
          </cell>
          <cell r="H5932">
            <v>44932</v>
          </cell>
          <cell r="I5932" t="str">
            <v>ENTREGADO</v>
          </cell>
          <cell r="J5932">
            <v>44935</v>
          </cell>
          <cell r="K5932" t="str">
            <v>AE NORPHONE RIOBAMBA_LOURDES BRAVO</v>
          </cell>
          <cell r="L5932" t="str">
            <v>10 DE AGOSTO Y GARCIA MORENO ESQUINA LOCAL PLANTA BAJA DIAGONAL BANCO INTERNACIONAL</v>
          </cell>
          <cell r="M5932" t="str">
            <v>1091717898001</v>
          </cell>
          <cell r="N5932" t="str">
            <v>998659562</v>
          </cell>
          <cell r="O5932" t="str">
            <v/>
          </cell>
          <cell r="P5932" t="str">
            <v>RIOBAMBA</v>
          </cell>
          <cell r="Q5932" t="str">
            <v>RIOBAMBA</v>
          </cell>
          <cell r="R5932" t="str">
            <v>CHIMBORAZO</v>
          </cell>
          <cell r="T5932" t="str">
            <v>TRAMACO</v>
          </cell>
          <cell r="U5932" t="str">
            <v>FLEXNETUIO_PROVINCIA</v>
          </cell>
          <cell r="V5932">
            <v>1</v>
          </cell>
          <cell r="W5932">
            <v>1</v>
          </cell>
          <cell r="X5932" t="str">
            <v>FLEXNET ECUADOR - MOVISTAR</v>
          </cell>
          <cell r="Y5932" t="str">
            <v>CALLE 28 DE JUNIO S/N Y GARCIA MORENO ENTRADA LLANO GRANDE</v>
          </cell>
        </row>
        <row r="5933">
          <cell r="A5933" t="str">
            <v>2023-00158</v>
          </cell>
          <cell r="B5933">
            <v>491671</v>
          </cell>
          <cell r="C5933" t="str">
            <v>2023-00158</v>
          </cell>
          <cell r="D5933" t="str">
            <v>MOVISTAR</v>
          </cell>
          <cell r="E5933" t="str">
            <v>DESPACHO</v>
          </cell>
          <cell r="F5933" t="str">
            <v>NORMAL</v>
          </cell>
          <cell r="G5933" t="str">
            <v>031080202300158</v>
          </cell>
          <cell r="H5933">
            <v>44932</v>
          </cell>
          <cell r="I5933" t="str">
            <v>ENTREGADO</v>
          </cell>
          <cell r="J5933">
            <v>44933</v>
          </cell>
          <cell r="K5933" t="str">
            <v>NORPHONE LA PLAZA IBARRA_PAOLA MORAN</v>
          </cell>
          <cell r="L5933" t="str">
            <v>LOCAL 22 Y 23 CCLA PLAZA AV MARIANO ACOSTA Y2147 Y VICTOR GOMEZ JURADO IBARRA</v>
          </cell>
          <cell r="M5933" t="str">
            <v>1091717898001</v>
          </cell>
          <cell r="N5933" t="str">
            <v>998659562</v>
          </cell>
          <cell r="O5933" t="str">
            <v/>
          </cell>
          <cell r="P5933" t="str">
            <v>IBARRA</v>
          </cell>
          <cell r="Q5933" t="str">
            <v>IBARRA</v>
          </cell>
          <cell r="R5933" t="str">
            <v>IMBABURA</v>
          </cell>
          <cell r="T5933" t="str">
            <v>TRAMACO</v>
          </cell>
          <cell r="U5933" t="str">
            <v>FLEXNETUIO_PROVINCIA</v>
          </cell>
          <cell r="V5933">
            <v>1</v>
          </cell>
          <cell r="W5933">
            <v>1</v>
          </cell>
          <cell r="X5933" t="str">
            <v>FLEXNET ECUADOR - MOVISTAR</v>
          </cell>
          <cell r="Y5933" t="str">
            <v>CALLE 28 DE JUNIO S/N Y GARCIA MORENO ENTRADA LLANO GRANDE</v>
          </cell>
        </row>
        <row r="5934">
          <cell r="A5934" t="str">
            <v>2023-00159</v>
          </cell>
          <cell r="B5934">
            <v>491672</v>
          </cell>
          <cell r="C5934" t="str">
            <v>2023-00159</v>
          </cell>
          <cell r="D5934" t="str">
            <v>MOVISTAR</v>
          </cell>
          <cell r="E5934" t="str">
            <v>DESPACHO</v>
          </cell>
          <cell r="F5934" t="str">
            <v>NORMAL</v>
          </cell>
          <cell r="G5934" t="str">
            <v>EC6255</v>
          </cell>
          <cell r="H5934">
            <v>44932</v>
          </cell>
          <cell r="I5934" t="str">
            <v>ENTREGADO</v>
          </cell>
          <cell r="J5934">
            <v>44932</v>
          </cell>
          <cell r="K5934" t="str">
            <v>CAVS AE NORPHONE EL CONDADO_PUSDA CHEZA ERIKA ELIZABETH</v>
          </cell>
          <cell r="L5934" t="str">
            <v>AVENIDA DE LA PRENSA Y AVENIDA KENNEDY CC CONDADO SHOPPING  LOCAL 314 FRENTE A KIA</v>
          </cell>
          <cell r="M5934" t="str">
            <v>1091717898001</v>
          </cell>
          <cell r="N5934" t="str">
            <v>984246089</v>
          </cell>
          <cell r="O5934" t="str">
            <v/>
          </cell>
          <cell r="P5934" t="str">
            <v>QUITO</v>
          </cell>
          <cell r="Q5934" t="str">
            <v>QUITO</v>
          </cell>
          <cell r="R5934" t="str">
            <v>PICHINCHA</v>
          </cell>
          <cell r="T5934" t="str">
            <v>EXPRESSCON</v>
          </cell>
          <cell r="U5934" t="str">
            <v>FLEXNETUIO_LOCAL</v>
          </cell>
          <cell r="V5934">
            <v>1</v>
          </cell>
          <cell r="W5934">
            <v>1</v>
          </cell>
          <cell r="X5934" t="str">
            <v>FLEXNET ECUADOR - MOVISTAR</v>
          </cell>
          <cell r="Y5934" t="str">
            <v>CALLE 28 DE JUNIO S/N Y GARCIA MORENO ENTRADA LLANO GRANDE</v>
          </cell>
        </row>
        <row r="5935">
          <cell r="A5935" t="str">
            <v>2023-00160</v>
          </cell>
          <cell r="B5935">
            <v>491673</v>
          </cell>
          <cell r="C5935" t="str">
            <v>2023-00160</v>
          </cell>
          <cell r="D5935" t="str">
            <v>MOVISTAR</v>
          </cell>
          <cell r="E5935" t="str">
            <v>DESPACHO</v>
          </cell>
          <cell r="F5935" t="str">
            <v>NORMAL</v>
          </cell>
          <cell r="G5935" t="str">
            <v>EC6254</v>
          </cell>
          <cell r="H5935">
            <v>44932</v>
          </cell>
          <cell r="I5935" t="str">
            <v>ENTREGADO</v>
          </cell>
          <cell r="J5935">
            <v>44932</v>
          </cell>
          <cell r="K5935" t="str">
            <v xml:space="preserve">NORPHONE CAVS DAS TUMBACO_LOURDES BRAVO </v>
          </cell>
          <cell r="L5935" t="str">
            <v xml:space="preserve">AV INTEROCEANICA Y JUAN MONTALVO JUNTO A PRODUBANCO CC SANTA MARIA </v>
          </cell>
          <cell r="M5935" t="str">
            <v>1091717898001</v>
          </cell>
          <cell r="N5935" t="str">
            <v>984246089</v>
          </cell>
          <cell r="O5935" t="str">
            <v/>
          </cell>
          <cell r="P5935" t="str">
            <v>QUITO</v>
          </cell>
          <cell r="Q5935" t="str">
            <v>QUITO</v>
          </cell>
          <cell r="R5935" t="str">
            <v>PICHINCHA</v>
          </cell>
          <cell r="T5935" t="str">
            <v>EXPRESSCON</v>
          </cell>
          <cell r="U5935" t="str">
            <v>FLEXNETUIO_LOCAL</v>
          </cell>
          <cell r="V5935">
            <v>1</v>
          </cell>
          <cell r="W5935">
            <v>1</v>
          </cell>
          <cell r="X5935" t="str">
            <v>FLEXNET ECUADOR - MOVISTAR</v>
          </cell>
          <cell r="Y5935" t="str">
            <v>CALLE 28 DE JUNIO S/N Y GARCIA MORENO ENTRADA LLANO GRANDE</v>
          </cell>
        </row>
        <row r="5936">
          <cell r="A5936" t="str">
            <v>2023-00161</v>
          </cell>
          <cell r="B5936">
            <v>491674</v>
          </cell>
          <cell r="C5936" t="str">
            <v>2023-00161</v>
          </cell>
          <cell r="D5936" t="str">
            <v>MOVISTAR</v>
          </cell>
          <cell r="E5936" t="str">
            <v>DESPACHO</v>
          </cell>
          <cell r="F5936" t="str">
            <v>NORMAL</v>
          </cell>
          <cell r="G5936" t="str">
            <v>IC4277</v>
          </cell>
          <cell r="H5936">
            <v>44932</v>
          </cell>
          <cell r="I5936" t="str">
            <v>ENTREGADO</v>
          </cell>
          <cell r="J5936">
            <v>44935</v>
          </cell>
          <cell r="K5936" t="str">
            <v>OC OPTIMUSCELL_ANA LUCIA MOGROVEJO AZANZA</v>
          </cell>
          <cell r="L5936" t="str">
            <v>LUIS CORDERO 7100 Y PRESIDENTE CORDOVA ESQUINA JUNTO A LA CASA DE LA CULTURA FRENTE A LOS BOMBEROS</v>
          </cell>
          <cell r="M5936" t="str">
            <v>0190475409001</v>
          </cell>
          <cell r="N5936" t="str">
            <v>958851871</v>
          </cell>
          <cell r="O5936" t="str">
            <v/>
          </cell>
          <cell r="P5936" t="str">
            <v>CUENCA</v>
          </cell>
          <cell r="Q5936" t="str">
            <v>CUENCA</v>
          </cell>
          <cell r="R5936" t="str">
            <v>AZUAY</v>
          </cell>
          <cell r="T5936" t="str">
            <v>ITSACOURIER</v>
          </cell>
          <cell r="U5936" t="str">
            <v>FLEXNETUIO_PROVINCIA</v>
          </cell>
          <cell r="V5936">
            <v>1</v>
          </cell>
          <cell r="W5936">
            <v>1</v>
          </cell>
          <cell r="X5936" t="str">
            <v>FLEXNET ECUADOR - MOVISTAR</v>
          </cell>
          <cell r="Y5936" t="str">
            <v>CALLE 28 DE JUNIO S/N Y GARCIA MORENO ENTRADA LLANO GRANDE</v>
          </cell>
        </row>
        <row r="5937">
          <cell r="A5937" t="str">
            <v>DHL_23_007</v>
          </cell>
          <cell r="B5937">
            <v>491666</v>
          </cell>
          <cell r="C5937" t="str">
            <v>DHL_23_007</v>
          </cell>
          <cell r="D5937" t="str">
            <v>DHL</v>
          </cell>
          <cell r="E5937" t="str">
            <v>DESPACHO</v>
          </cell>
          <cell r="F5937" t="str">
            <v>NORMAL</v>
          </cell>
          <cell r="G5937" t="str">
            <v>FT78094</v>
          </cell>
          <cell r="H5937">
            <v>44932</v>
          </cell>
          <cell r="I5937" t="str">
            <v>ENTREGADO</v>
          </cell>
          <cell r="J5937">
            <v>44932</v>
          </cell>
          <cell r="K5937" t="str">
            <v>DHL MATRIZ</v>
          </cell>
          <cell r="L5937" t="str">
            <v>AV. ELOY ALFARO 113 A Y PASAJE LOS JUNCOS EDIFICIO DHL, SECTOR COMITE DEL PUEBLO</v>
          </cell>
          <cell r="P5937" t="str">
            <v>QUITO</v>
          </cell>
          <cell r="Q5937" t="str">
            <v>QUITO</v>
          </cell>
          <cell r="R5937" t="str">
            <v>PICHINCHA</v>
          </cell>
          <cell r="T5937" t="str">
            <v>FLEXTRANS UIO</v>
          </cell>
          <cell r="U5937" t="str">
            <v>FLEXNETUIO_LOCAL</v>
          </cell>
          <cell r="V5937">
            <v>1</v>
          </cell>
          <cell r="W5937">
            <v>1</v>
          </cell>
          <cell r="X5937" t="str">
            <v>ALMACENES TABACARCEN</v>
          </cell>
          <cell r="Y5937" t="str">
            <v>TABABELA</v>
          </cell>
        </row>
        <row r="5938">
          <cell r="A5938" t="str">
            <v>DHL_23_008</v>
          </cell>
          <cell r="B5938">
            <v>491667</v>
          </cell>
          <cell r="C5938" t="str">
            <v>DHL_23_008</v>
          </cell>
          <cell r="D5938" t="str">
            <v>DHL</v>
          </cell>
          <cell r="E5938" t="str">
            <v>DESPACHO</v>
          </cell>
          <cell r="F5938" t="str">
            <v>NORMAL</v>
          </cell>
          <cell r="G5938" t="str">
            <v>FT78095</v>
          </cell>
          <cell r="H5938">
            <v>44932</v>
          </cell>
          <cell r="I5938" t="str">
            <v>ENTREGADO</v>
          </cell>
          <cell r="J5938">
            <v>44935</v>
          </cell>
          <cell r="K5938" t="str">
            <v>DHL MATRIZ</v>
          </cell>
          <cell r="L5938" t="str">
            <v>AV. ELOY ALFARO 113 A Y PASAJE LOS JUNCOS EDIFICIO DHL, SECTOR COMITE DEL PUEBLO</v>
          </cell>
          <cell r="P5938" t="str">
            <v>QUITO</v>
          </cell>
          <cell r="Q5938" t="str">
            <v>QUITO</v>
          </cell>
          <cell r="R5938" t="str">
            <v>PICHINCHA</v>
          </cell>
          <cell r="T5938" t="str">
            <v>FLEXTRANS UIO</v>
          </cell>
          <cell r="U5938" t="str">
            <v>FLEXNETUIO_LOCAL</v>
          </cell>
          <cell r="V5938">
            <v>1</v>
          </cell>
          <cell r="W5938">
            <v>1</v>
          </cell>
          <cell r="X5938" t="str">
            <v>ALMACENES TABACARCEN</v>
          </cell>
          <cell r="Y5938" t="str">
            <v>TABABELA</v>
          </cell>
        </row>
        <row r="5939">
          <cell r="A5939" t="str">
            <v>23642</v>
          </cell>
          <cell r="B5939">
            <v>491662</v>
          </cell>
          <cell r="C5939" t="str">
            <v>23642</v>
          </cell>
          <cell r="D5939" t="str">
            <v>CARESTINO</v>
          </cell>
          <cell r="E5939" t="str">
            <v>DESPACHO</v>
          </cell>
          <cell r="G5939" t="str">
            <v>78096</v>
          </cell>
          <cell r="H5939">
            <v>44932</v>
          </cell>
          <cell r="I5939" t="str">
            <v>ENTREGADO</v>
          </cell>
          <cell r="J5939">
            <v>44935</v>
          </cell>
          <cell r="K5939" t="str">
            <v>ROSIBEL JARAMILLO</v>
          </cell>
          <cell r="L5939" t="str">
            <v>BATALLON DEL SUBURBIO, CALLE J ENTRE LA 27 Y 28 AVA 623. ENTRE FRENTE A LA PUERTA #6 MERCADO MUNICIPAL BATALLON DEL SUBURBIO, CASA DE 2 PISOS COLOR LADRILLO A LADO DE JARDIN CHIQUILLUELOS</v>
          </cell>
          <cell r="N5939" t="str">
            <v xml:space="preserve">0991164747	</v>
          </cell>
          <cell r="O5939" t="str">
            <v>0939269138</v>
          </cell>
          <cell r="P5939" t="str">
            <v>090101</v>
          </cell>
          <cell r="Q5939" t="str">
            <v>GUAYAQUIL</v>
          </cell>
          <cell r="R5939" t="str">
            <v>GUAYAS</v>
          </cell>
          <cell r="S5939" t="str">
            <v>GUAYAQUIL</v>
          </cell>
          <cell r="T5939" t="str">
            <v>FLEXTRANS GYE</v>
          </cell>
          <cell r="U5939" t="str">
            <v>FLEXNETGYE_LOCAL</v>
          </cell>
          <cell r="V5939">
            <v>2</v>
          </cell>
          <cell r="W5939">
            <v>33.4</v>
          </cell>
          <cell r="X5939" t="str">
            <v>FLEXNET ECUADOR - CAREST</v>
          </cell>
          <cell r="Y5939" t="str">
            <v>FERNANDO GUTIERREZ HILL VIA A DAULE KM 8 1/2 ENTRADA A COOPERATIVA JUAN MONTALVO</v>
          </cell>
        </row>
        <row r="5940">
          <cell r="A5940" t="str">
            <v>23690</v>
          </cell>
          <cell r="B5940">
            <v>491663</v>
          </cell>
          <cell r="C5940" t="str">
            <v>23690</v>
          </cell>
          <cell r="D5940" t="str">
            <v>CARESTINO</v>
          </cell>
          <cell r="E5940" t="str">
            <v>DESPACHO</v>
          </cell>
          <cell r="G5940" t="str">
            <v>031002004158803</v>
          </cell>
          <cell r="H5940">
            <v>44932</v>
          </cell>
          <cell r="I5940" t="str">
            <v>ENTREGADO</v>
          </cell>
          <cell r="J5940">
            <v>44935</v>
          </cell>
          <cell r="K5940" t="str">
            <v>MARIA VERONICA LOPEZ PROANO</v>
          </cell>
          <cell r="L5940" t="str">
            <v>ALONSO DE TORRES Y FRANCISCO DE LA PITA CONJUNTO PLAZA DEL BOSQUE N 5-801 PISO/DPTO: TORRE 4 DEP 602. ENTRE CONJUNTO PLAZA DEL BOSQUE - DETRAS DE HOME VEGA</v>
          </cell>
          <cell r="N5940" t="str">
            <v>0999007464</v>
          </cell>
          <cell r="P5940" t="str">
            <v>000001</v>
          </cell>
          <cell r="Q5940" t="str">
            <v>QUITO</v>
          </cell>
          <cell r="R5940" t="str">
            <v>PICHINCHA</v>
          </cell>
          <cell r="S5940" t="str">
            <v>BODEGA FLEXNET UIO - RETIRA CLIENTE</v>
          </cell>
          <cell r="T5940" t="str">
            <v>TRAMACO</v>
          </cell>
          <cell r="U5940" t="str">
            <v>FLEXNETGYE_UIO</v>
          </cell>
          <cell r="V5940">
            <v>1</v>
          </cell>
          <cell r="W5940">
            <v>11.58</v>
          </cell>
          <cell r="X5940" t="str">
            <v>FLEXNET ECUADOR - CAREST</v>
          </cell>
          <cell r="Y5940" t="str">
            <v>FERNANDO GUTIERREZ HILL VIA A DAULE KM 8 1/2 ENTRADA A COOPERATIVA JUAN MONTALVO</v>
          </cell>
        </row>
        <row r="5941">
          <cell r="A5941" t="str">
            <v>23702</v>
          </cell>
          <cell r="B5941">
            <v>491664</v>
          </cell>
          <cell r="C5941" t="str">
            <v>23702</v>
          </cell>
          <cell r="D5941" t="str">
            <v>CARESTINO</v>
          </cell>
          <cell r="E5941" t="str">
            <v>DESPACHO</v>
          </cell>
          <cell r="G5941" t="str">
            <v>78097</v>
          </cell>
          <cell r="H5941">
            <v>44932</v>
          </cell>
          <cell r="I5941" t="str">
            <v>ENTREGADO</v>
          </cell>
          <cell r="J5941">
            <v>44935</v>
          </cell>
          <cell r="K5941" t="str">
            <v>GUIDO ORTI</v>
          </cell>
          <cell r="L5941" t="str">
            <v>URBANOR 1 MZ 139 VILLA 7 7. ENTRE CASA 3 PISOS DIAGONAL A TIENDA PONTE 11</v>
          </cell>
          <cell r="N5941" t="str">
            <v>0997726701</v>
          </cell>
          <cell r="P5941" t="str">
            <v>090101</v>
          </cell>
          <cell r="Q5941" t="str">
            <v>GUAYAQUIL</v>
          </cell>
          <cell r="R5941" t="str">
            <v>GUAYAS</v>
          </cell>
          <cell r="S5941" t="str">
            <v>GUAYAQUIL</v>
          </cell>
          <cell r="T5941" t="str">
            <v>FLEXTRANS GYE</v>
          </cell>
          <cell r="U5941" t="str">
            <v>FLEXNETGYE_LOCAL</v>
          </cell>
          <cell r="V5941">
            <v>1</v>
          </cell>
          <cell r="W5941">
            <v>8.3800000000000008</v>
          </cell>
          <cell r="X5941" t="str">
            <v>FLEXNET ECUADOR - CAREST</v>
          </cell>
          <cell r="Y5941" t="str">
            <v>FERNANDO GUTIERREZ HILL VIA A DAULE KM 8 1/2 ENTRADA A COOPERATIVA JUAN MONTALVO</v>
          </cell>
        </row>
        <row r="5942">
          <cell r="A5942" t="str">
            <v>23720</v>
          </cell>
          <cell r="B5942">
            <v>491665</v>
          </cell>
          <cell r="C5942" t="str">
            <v>23720</v>
          </cell>
          <cell r="D5942" t="str">
            <v>CARESTINO</v>
          </cell>
          <cell r="E5942" t="str">
            <v>DESPACHO</v>
          </cell>
          <cell r="G5942" t="str">
            <v>031002004158805</v>
          </cell>
          <cell r="H5942">
            <v>44932</v>
          </cell>
          <cell r="I5942" t="str">
            <v>ENTREGADO</v>
          </cell>
          <cell r="J5942">
            <v>44935</v>
          </cell>
          <cell r="K5942" t="str">
            <v>FREDDY ANDRADE</v>
          </cell>
          <cell r="L5942" t="str">
            <v>PASAJE S7B (PASAJE CHOTA) Y CHAMBO E4-31. ENTRE LA CASA SE ENCUENTRA UBICADA EN EL PASAJE S7B A CONTINUACION DE LA CALLE CHOTA (EL PASAJE NO TIENE LETRERO CON EL NOMBRE DE LA CALLE)</v>
          </cell>
          <cell r="N5942" t="str">
            <v xml:space="preserve">22646490	</v>
          </cell>
          <cell r="O5942" t="str">
            <v>0984658240</v>
          </cell>
          <cell r="P5942" t="str">
            <v>170603</v>
          </cell>
          <cell r="Q5942" t="str">
            <v>QUITO</v>
          </cell>
          <cell r="R5942" t="str">
            <v>PICHINCHA</v>
          </cell>
          <cell r="S5942" t="str">
            <v>QUITO</v>
          </cell>
          <cell r="T5942" t="str">
            <v>TRAMACO</v>
          </cell>
          <cell r="U5942" t="str">
            <v>FLEXNETGYE_UIO</v>
          </cell>
          <cell r="V5942">
            <v>2</v>
          </cell>
          <cell r="W5942">
            <v>16.41</v>
          </cell>
          <cell r="X5942" t="str">
            <v>FLEXNET ECUADOR - CAREST</v>
          </cell>
          <cell r="Y5942" t="str">
            <v>FERNANDO GUTIERREZ HILL VIA A DAULE KM 8 1/2 ENTRADA A COOPERATIVA JUAN MONTALVO</v>
          </cell>
        </row>
        <row r="5943">
          <cell r="A5943" t="str">
            <v>98807404</v>
          </cell>
          <cell r="B5943">
            <v>491658</v>
          </cell>
          <cell r="C5943" t="str">
            <v>98807404</v>
          </cell>
          <cell r="D5943" t="str">
            <v>HYCITE</v>
          </cell>
          <cell r="E5943" t="str">
            <v>DESPACHO</v>
          </cell>
          <cell r="F5943" t="str">
            <v>NORMAL</v>
          </cell>
          <cell r="G5943" t="str">
            <v>TF4264</v>
          </cell>
          <cell r="H5943">
            <v>44932</v>
          </cell>
          <cell r="I5943" t="str">
            <v>ENTREGADO</v>
          </cell>
          <cell r="J5943">
            <v>44935</v>
          </cell>
          <cell r="K5943" t="str">
            <v>NELSON ARTURO ALVARADO</v>
          </cell>
          <cell r="L5943" t="str">
            <v>CL RODOLFO BAQUERIZO Y DEMETRIO AGUILERA ALBORADA VIII ETAPA MZ 378 SL 1 OF.101 GUAYAQUIL TARQUI 090501 GUAYAS</v>
          </cell>
          <cell r="M5943" t="str">
            <v/>
          </cell>
          <cell r="N5943" t="str">
            <v>0985832799 / 345041300</v>
          </cell>
          <cell r="O5943" t="str">
            <v>0985832799 / 345041300</v>
          </cell>
          <cell r="P5943" t="str">
            <v>090501</v>
          </cell>
          <cell r="Q5943" t="str">
            <v>GUAYAQUIL</v>
          </cell>
          <cell r="R5943" t="str">
            <v>GUAYAS</v>
          </cell>
          <cell r="S5943" t="str">
            <v>GUAYAQUIL</v>
          </cell>
          <cell r="T5943" t="str">
            <v>CARGO UNION</v>
          </cell>
          <cell r="U5943" t="str">
            <v>FLEXNETUIO_GYE</v>
          </cell>
          <cell r="V5943">
            <v>1</v>
          </cell>
          <cell r="W5943">
            <v>4.8</v>
          </cell>
          <cell r="X5943" t="str">
            <v>HYCITE QUITO</v>
          </cell>
          <cell r="Y5943" t="str">
            <v>FLEX NET CALLE 28 DE JUNIO S/N Y GARCIA MORENO ENTRADA LLANO GRANDE</v>
          </cell>
        </row>
        <row r="5944">
          <cell r="A5944" t="str">
            <v>98807556</v>
          </cell>
          <cell r="B5944">
            <v>491659</v>
          </cell>
          <cell r="C5944" t="str">
            <v>98807556</v>
          </cell>
          <cell r="D5944" t="str">
            <v>HYCITE</v>
          </cell>
          <cell r="E5944" t="str">
            <v>DESPACHO</v>
          </cell>
          <cell r="F5944" t="str">
            <v>NORMAL</v>
          </cell>
          <cell r="G5944" t="str">
            <v>031002004158758</v>
          </cell>
          <cell r="H5944">
            <v>44932</v>
          </cell>
          <cell r="I5944" t="str">
            <v>ENTREGADO</v>
          </cell>
          <cell r="J5944">
            <v>44935</v>
          </cell>
          <cell r="K5944" t="str">
            <v>LEONEL CEDENO</v>
          </cell>
          <cell r="L5944" t="str">
            <v>CALLE BOLIVIA A A 100 METROS DE LA GUARDERIA FLAVIO ALFARO / LA CODICIA FLAVIO ALFARO 130713 MANABI</v>
          </cell>
          <cell r="M5944" t="str">
            <v/>
          </cell>
          <cell r="N5944" t="str">
            <v>0968000115 / 352430054</v>
          </cell>
          <cell r="O5944" t="str">
            <v>0968000115 / 352430054</v>
          </cell>
          <cell r="P5944" t="str">
            <v>130713</v>
          </cell>
          <cell r="Q5944" t="str">
            <v>FLAVIO ALFARO</v>
          </cell>
          <cell r="R5944" t="str">
            <v>MANABI</v>
          </cell>
          <cell r="S5944" t="str">
            <v>FLAVIO ALFARO</v>
          </cell>
          <cell r="T5944" t="str">
            <v>TRAMACO</v>
          </cell>
          <cell r="U5944" t="str">
            <v>FLEXNETUIO_PROVINCIA</v>
          </cell>
          <cell r="V5944">
            <v>1</v>
          </cell>
          <cell r="W5944">
            <v>1.2</v>
          </cell>
          <cell r="X5944" t="str">
            <v>HYCITE QUITO</v>
          </cell>
          <cell r="Y5944" t="str">
            <v>FLEX NET CALLE 28 DE JUNIO S/N Y GARCIA MORENO ENTRADA LLANO GRANDE</v>
          </cell>
        </row>
        <row r="5945">
          <cell r="A5945" t="str">
            <v>98807711</v>
          </cell>
          <cell r="B5945">
            <v>491660</v>
          </cell>
          <cell r="C5945" t="str">
            <v>98807711</v>
          </cell>
          <cell r="D5945" t="str">
            <v>HYCITE</v>
          </cell>
          <cell r="E5945" t="str">
            <v>DESPACHO</v>
          </cell>
          <cell r="F5945" t="str">
            <v>NORMAL</v>
          </cell>
          <cell r="G5945" t="str">
            <v>031002004158759</v>
          </cell>
          <cell r="H5945">
            <v>44932</v>
          </cell>
          <cell r="I5945" t="str">
            <v>ENTREGADO</v>
          </cell>
          <cell r="J5945">
            <v>44939</v>
          </cell>
          <cell r="K5945" t="str">
            <v>MARIA LUISA MONTESDEOCA OCHOA</v>
          </cell>
          <cell r="L5945" t="str">
            <v>CL ALBERTO ZAMBRANO Y OSWALDO GUAYASAMIN DIAGONAL AL SINDICATO DE LA FUCSATERREST PASTAZA PUYO 160104 PASTAZA</v>
          </cell>
          <cell r="N5945" t="str">
            <v>0991416896 / 324521414</v>
          </cell>
          <cell r="O5945" t="str">
            <v>0991416896 / 324521414</v>
          </cell>
          <cell r="P5945" t="str">
            <v>160104</v>
          </cell>
          <cell r="Q5945" t="str">
            <v>PUYO</v>
          </cell>
          <cell r="R5945" t="str">
            <v>PASTAZA</v>
          </cell>
          <cell r="S5945" t="str">
            <v>PUYO - TARQUI - COOPERATIVA CARLOS PLAZA ARAY</v>
          </cell>
          <cell r="T5945" t="str">
            <v>TRAMACO</v>
          </cell>
          <cell r="U5945" t="str">
            <v>FLEXNETUIO_PROVINCIA</v>
          </cell>
          <cell r="V5945">
            <v>1</v>
          </cell>
          <cell r="W5945">
            <v>1.4</v>
          </cell>
          <cell r="X5945" t="str">
            <v>HYCITE QUITO</v>
          </cell>
          <cell r="Y5945" t="str">
            <v>FLEX NET CALLE 28 DE JUNIO S/N Y GARCIA MORENO ENTRADA LLANO GRANDE</v>
          </cell>
        </row>
        <row r="5946">
          <cell r="A5946" t="str">
            <v>98807729</v>
          </cell>
          <cell r="B5946">
            <v>491661</v>
          </cell>
          <cell r="C5946" t="str">
            <v>98807729</v>
          </cell>
          <cell r="D5946" t="str">
            <v>HYCITE</v>
          </cell>
          <cell r="E5946" t="str">
            <v>DESPACHO</v>
          </cell>
          <cell r="F5946" t="str">
            <v>NORMAL</v>
          </cell>
          <cell r="G5946" t="str">
            <v>TF4265</v>
          </cell>
          <cell r="H5946">
            <v>44932</v>
          </cell>
          <cell r="I5946" t="str">
            <v>ENTREGADO</v>
          </cell>
          <cell r="J5946">
            <v>44935</v>
          </cell>
          <cell r="K5946" t="str">
            <v>BYRON HERNAN LLERENA GARCIA</v>
          </cell>
          <cell r="L5946" t="str">
            <v>AV. LAS AGUAS 0211 EDF. 1111 PISO O INTERS JIGUAS LAURELES. BARRIO URDANESA GUAYAQUIL TARQUI 090507 GUAYAS</v>
          </cell>
          <cell r="M5946" t="str">
            <v/>
          </cell>
          <cell r="N5946" t="str">
            <v>0979236984 / 342017948</v>
          </cell>
          <cell r="O5946" t="str">
            <v>0979236984 / 342017948</v>
          </cell>
          <cell r="P5946" t="str">
            <v>090507</v>
          </cell>
          <cell r="Q5946" t="str">
            <v>GUAYAQUIL</v>
          </cell>
          <cell r="R5946" t="str">
            <v>GUAYAS</v>
          </cell>
          <cell r="S5946" t="str">
            <v>GUAYAQUIL</v>
          </cell>
          <cell r="T5946" t="str">
            <v>FLEXTRANS GYE</v>
          </cell>
          <cell r="U5946" t="str">
            <v>FLEXNETUIO_GYE</v>
          </cell>
          <cell r="V5946">
            <v>1</v>
          </cell>
          <cell r="W5946">
            <v>1.4</v>
          </cell>
          <cell r="X5946" t="str">
            <v>HYCITE QUITO</v>
          </cell>
          <cell r="Y5946" t="str">
            <v>FLEX NET CALLE 28 DE JUNIO S/N Y GARCIA MORENO ENTRADA LLANO GRANDE</v>
          </cell>
        </row>
        <row r="5947">
          <cell r="A5947" t="str">
            <v>98795472</v>
          </cell>
          <cell r="B5947">
            <v>491620</v>
          </cell>
          <cell r="C5947" t="str">
            <v>98795472</v>
          </cell>
          <cell r="D5947" t="str">
            <v>HYCITE</v>
          </cell>
          <cell r="E5947" t="str">
            <v>DESPACHO</v>
          </cell>
          <cell r="F5947" t="str">
            <v>NORMAL</v>
          </cell>
          <cell r="G5947" t="str">
            <v>031002004159042</v>
          </cell>
          <cell r="H5947">
            <v>44932</v>
          </cell>
          <cell r="I5947" t="str">
            <v>ENTREGADO</v>
          </cell>
          <cell r="J5947">
            <v>44935</v>
          </cell>
          <cell r="K5947" t="str">
            <v>ELVA ALDAZ</v>
          </cell>
          <cell r="L5947" t="str">
            <v>CALLE BOLIVAR Y 10 DE AGOSTO FRENTE AL PARQUE CENTRAL VENTANAS VENTANAS 120406 LOS RIOS</v>
          </cell>
          <cell r="N5947" t="str">
            <v>0980028758</v>
          </cell>
          <cell r="O5947" t="str">
            <v>0980028758</v>
          </cell>
          <cell r="P5947" t="str">
            <v>120406</v>
          </cell>
          <cell r="Q5947" t="str">
            <v>VENTANAS</v>
          </cell>
          <cell r="R5947" t="str">
            <v>LOS RIOS</v>
          </cell>
          <cell r="S5947" t="str">
            <v>VENTANAS</v>
          </cell>
          <cell r="T5947" t="str">
            <v>TRAMACO</v>
          </cell>
          <cell r="U5947" t="str">
            <v>FLEXNETUIO_PROVINCIA</v>
          </cell>
          <cell r="V5947">
            <v>2</v>
          </cell>
          <cell r="W5947">
            <v>14.5</v>
          </cell>
          <cell r="X5947" t="str">
            <v>HYCITE QUITO</v>
          </cell>
          <cell r="Y5947" t="str">
            <v>FLEX NET CALLE 28 DE JUNIO S/N Y GARCIA MORENO ENTRADA LLANO GRANDE</v>
          </cell>
        </row>
        <row r="5948">
          <cell r="A5948" t="str">
            <v>98795512</v>
          </cell>
          <cell r="B5948">
            <v>491621</v>
          </cell>
          <cell r="C5948" t="str">
            <v>98795512</v>
          </cell>
          <cell r="D5948" t="str">
            <v>HYCITE</v>
          </cell>
          <cell r="E5948" t="str">
            <v>DESPACHO</v>
          </cell>
          <cell r="F5948" t="str">
            <v>NORMAL</v>
          </cell>
          <cell r="G5948" t="str">
            <v>031002004159043</v>
          </cell>
          <cell r="H5948">
            <v>44932</v>
          </cell>
          <cell r="I5948" t="str">
            <v>ENTREGADO</v>
          </cell>
          <cell r="J5948">
            <v>44937</v>
          </cell>
          <cell r="K5948" t="str">
            <v>CLAUDIO ABAD</v>
          </cell>
          <cell r="L5948" t="str">
            <v>AV TRONCAL AMAZONICA TALLER HUESITOS ZAMORA // TUNOTZA TIMBARA 190102 ZAMORA-CHINCHIPE</v>
          </cell>
          <cell r="N5948" t="str">
            <v>0983510216</v>
          </cell>
          <cell r="O5948" t="str">
            <v>0983510216</v>
          </cell>
          <cell r="P5948" t="str">
            <v>190102</v>
          </cell>
          <cell r="Q5948" t="str">
            <v>ZAMORA</v>
          </cell>
          <cell r="R5948" t="str">
            <v>ZAMORA CHINCHIPE</v>
          </cell>
          <cell r="S5948" t="str">
            <v>SABANILLA</v>
          </cell>
          <cell r="T5948" t="str">
            <v>TRAMACO</v>
          </cell>
          <cell r="U5948" t="str">
            <v>FLEXNETUIO_PROVINCIA</v>
          </cell>
          <cell r="V5948">
            <v>2</v>
          </cell>
          <cell r="W5948">
            <v>14.8</v>
          </cell>
          <cell r="X5948" t="str">
            <v>HYCITE QUITO</v>
          </cell>
          <cell r="Y5948" t="str">
            <v>FLEX NET CALLE 28 DE JUNIO S/N Y GARCIA MORENO ENTRADA LLANO GRANDE</v>
          </cell>
        </row>
        <row r="5949">
          <cell r="A5949" t="str">
            <v>98795795</v>
          </cell>
          <cell r="B5949">
            <v>491622</v>
          </cell>
          <cell r="C5949" t="str">
            <v>98795795</v>
          </cell>
          <cell r="D5949" t="str">
            <v>HYCITE</v>
          </cell>
          <cell r="E5949" t="str">
            <v>DESPACHO</v>
          </cell>
          <cell r="F5949" t="str">
            <v>NORMAL</v>
          </cell>
          <cell r="G5949" t="str">
            <v>031002004158743</v>
          </cell>
          <cell r="H5949">
            <v>44932</v>
          </cell>
          <cell r="I5949" t="str">
            <v>ENTREGADO</v>
          </cell>
          <cell r="J5949">
            <v>44937</v>
          </cell>
          <cell r="K5949" t="str">
            <v>MARIUTCY CAPELO</v>
          </cell>
          <cell r="L5949" t="str">
            <v>AV PODOCARPUS A 200 M DE HELADOS DON VICHE ZAMORA ** CENTRO ZAMORA 190101 ZAMORA-CHINCHIPE</v>
          </cell>
          <cell r="M5949" t="str">
            <v/>
          </cell>
          <cell r="N5949" t="str">
            <v>0992082626</v>
          </cell>
          <cell r="O5949" t="str">
            <v>0992082626</v>
          </cell>
          <cell r="P5949" t="str">
            <v>190101</v>
          </cell>
          <cell r="Q5949" t="str">
            <v>ZAMORA</v>
          </cell>
          <cell r="R5949" t="str">
            <v>ZAMORA CHINCHIPE</v>
          </cell>
          <cell r="S5949" t="str">
            <v>ZAMORA</v>
          </cell>
          <cell r="T5949" t="str">
            <v>TRAMACO</v>
          </cell>
          <cell r="U5949" t="str">
            <v>FLEXNETUIO_PROVINCIA</v>
          </cell>
          <cell r="V5949">
            <v>1</v>
          </cell>
          <cell r="W5949">
            <v>12.3</v>
          </cell>
          <cell r="X5949" t="str">
            <v>HYCITE QUITO</v>
          </cell>
          <cell r="Y5949" t="str">
            <v>FLEX NET CALLE 28 DE JUNIO S/N Y GARCIA MORENO ENTRADA LLANO GRANDE</v>
          </cell>
        </row>
        <row r="5950">
          <cell r="A5950" t="str">
            <v>98795968</v>
          </cell>
          <cell r="B5950">
            <v>491623</v>
          </cell>
          <cell r="C5950" t="str">
            <v>98795968</v>
          </cell>
          <cell r="D5950" t="str">
            <v>HYCITE</v>
          </cell>
          <cell r="E5950" t="str">
            <v>DESPACHO</v>
          </cell>
          <cell r="F5950" t="str">
            <v>NORMAL</v>
          </cell>
          <cell r="G5950" t="str">
            <v>031002004159044</v>
          </cell>
          <cell r="H5950">
            <v>44932</v>
          </cell>
          <cell r="I5950" t="str">
            <v>ENTREGADO</v>
          </cell>
          <cell r="J5950">
            <v>44943</v>
          </cell>
          <cell r="K5950" t="str">
            <v>BETY ENCARNACION</v>
          </cell>
          <cell r="L5950" t="str">
            <v>POLICIA NACIONAL Y HNAS COOMAA,O EN EL CENTRO GERONTOLOGICO SORAYA VASQUEZ EL PANGUI // CENTRO EL PANGUI 180650 ZAMORA-CHINCHIPE</v>
          </cell>
          <cell r="N5950" t="str">
            <v>0985056027</v>
          </cell>
          <cell r="O5950" t="str">
            <v>0985056027</v>
          </cell>
          <cell r="P5950" t="str">
            <v>190401</v>
          </cell>
          <cell r="Q5950" t="str">
            <v>EL PANGUI</v>
          </cell>
          <cell r="R5950" t="str">
            <v>ZAMORA CHINCHIPE</v>
          </cell>
          <cell r="S5950" t="str">
            <v>EL PANGUI - EL GUISME - PACHICUTZA - SAN ROQUE</v>
          </cell>
          <cell r="T5950" t="str">
            <v>TRAMACO</v>
          </cell>
          <cell r="U5950" t="str">
            <v>FLEXNETUIO_PROVINCIA</v>
          </cell>
          <cell r="V5950">
            <v>3</v>
          </cell>
          <cell r="W5950">
            <v>24.8</v>
          </cell>
          <cell r="X5950" t="str">
            <v>HYCITE QUITO</v>
          </cell>
          <cell r="Y5950" t="str">
            <v>FLEX NET CALLE 28 DE JUNIO S/N Y GARCIA MORENO ENTRADA LLANO GRANDE</v>
          </cell>
        </row>
        <row r="5951">
          <cell r="A5951" t="str">
            <v>98795979</v>
          </cell>
          <cell r="B5951">
            <v>491624</v>
          </cell>
          <cell r="C5951" t="str">
            <v>98795979</v>
          </cell>
          <cell r="D5951" t="str">
            <v>HYCITE</v>
          </cell>
          <cell r="E5951" t="str">
            <v>DESPACHO</v>
          </cell>
          <cell r="F5951" t="str">
            <v>NORMAL</v>
          </cell>
          <cell r="G5951" t="str">
            <v>031002004159045</v>
          </cell>
          <cell r="H5951">
            <v>44932</v>
          </cell>
          <cell r="I5951" t="str">
            <v>ENTREGADO</v>
          </cell>
          <cell r="J5951">
            <v>44943</v>
          </cell>
          <cell r="K5951" t="str">
            <v>RUTH SIVISAPA</v>
          </cell>
          <cell r="L5951" t="str">
            <v>HERMINIA CONTON Y CUEVA DE LOS TAYOS CERCA A LA QUEBRADA LA CAYAMOZO EL PANGUI // CENTRO EL PANGUI 190650 ZAMORA-CHINCHIPE</v>
          </cell>
          <cell r="N5951" t="str">
            <v>0980833186 / 985126135</v>
          </cell>
          <cell r="O5951" t="str">
            <v>0980833186 / 985126135</v>
          </cell>
          <cell r="P5951" t="str">
            <v>190401</v>
          </cell>
          <cell r="Q5951" t="str">
            <v>EL PANGUI</v>
          </cell>
          <cell r="R5951" t="str">
            <v>ZAMORA CHINCHIPE</v>
          </cell>
          <cell r="S5951" t="str">
            <v>EL PANGUI - EL GUISME - PACHICUTZA - SAN ROQUE</v>
          </cell>
          <cell r="T5951" t="str">
            <v>TRAMACO</v>
          </cell>
          <cell r="U5951" t="str">
            <v>FLEXNETUIO_PROVINCIA</v>
          </cell>
          <cell r="V5951">
            <v>3</v>
          </cell>
          <cell r="W5951">
            <v>24.8</v>
          </cell>
          <cell r="X5951" t="str">
            <v>HYCITE QUITO</v>
          </cell>
          <cell r="Y5951" t="str">
            <v>FLEX NET CALLE 28 DE JUNIO S/N Y GARCIA MORENO ENTRADA LLANO GRANDE</v>
          </cell>
        </row>
        <row r="5952">
          <cell r="A5952" t="str">
            <v>98795999</v>
          </cell>
          <cell r="B5952">
            <v>491625</v>
          </cell>
          <cell r="C5952" t="str">
            <v>98795999</v>
          </cell>
          <cell r="D5952" t="str">
            <v>HYCITE</v>
          </cell>
          <cell r="E5952" t="str">
            <v>DESPACHO</v>
          </cell>
          <cell r="F5952" t="str">
            <v>NORMAL</v>
          </cell>
          <cell r="G5952" t="str">
            <v>031002004158746</v>
          </cell>
          <cell r="H5952">
            <v>44932</v>
          </cell>
          <cell r="I5952" t="str">
            <v>ENTREGADO</v>
          </cell>
          <cell r="J5952">
            <v>44935</v>
          </cell>
          <cell r="K5952" t="str">
            <v>JACKELINE SARANGO</v>
          </cell>
          <cell r="L5952" t="str">
            <v>CALLE GACETA Y EL SIGLO # 25-74 LOJA//PITAS 1  LOJA 110110 LOJA</v>
          </cell>
          <cell r="M5952" t="str">
            <v/>
          </cell>
          <cell r="N5952" t="str">
            <v>0986352979</v>
          </cell>
          <cell r="O5952" t="str">
            <v>0986352979</v>
          </cell>
          <cell r="P5952" t="str">
            <v>110110</v>
          </cell>
          <cell r="Q5952" t="str">
            <v>LOJA</v>
          </cell>
          <cell r="R5952" t="str">
            <v>LOJA</v>
          </cell>
          <cell r="S5952" t="str">
            <v>LOJA</v>
          </cell>
          <cell r="T5952" t="str">
            <v>TRAMACO</v>
          </cell>
          <cell r="U5952" t="str">
            <v>FLEXNETUIO_PROVINCIA</v>
          </cell>
          <cell r="V5952">
            <v>1</v>
          </cell>
          <cell r="W5952">
            <v>8</v>
          </cell>
          <cell r="X5952" t="str">
            <v>HYCITE QUITO</v>
          </cell>
          <cell r="Y5952" t="str">
            <v>FLEX NET CALLE 28 DE JUNIO S/N Y GARCIA MORENO ENTRADA LLANO GRANDE</v>
          </cell>
        </row>
        <row r="5953">
          <cell r="A5953" t="str">
            <v>98798278</v>
          </cell>
          <cell r="B5953">
            <v>491626</v>
          </cell>
          <cell r="C5953" t="str">
            <v>98798278</v>
          </cell>
          <cell r="D5953" t="str">
            <v>HYCITE</v>
          </cell>
          <cell r="E5953" t="str">
            <v>DESPACHO</v>
          </cell>
          <cell r="F5953" t="str">
            <v>NORMAL</v>
          </cell>
          <cell r="G5953" t="str">
            <v>TFQ4243 / TFQ4243 / 031002004179360</v>
          </cell>
          <cell r="H5953">
            <v>44932</v>
          </cell>
          <cell r="I5953" t="str">
            <v>ENTREGADO</v>
          </cell>
          <cell r="J5953">
            <v>44942</v>
          </cell>
          <cell r="K5953" t="str">
            <v>EDGAR OMAR BOWEN ESPINOZA</v>
          </cell>
          <cell r="L5953" t="str">
            <v>AVENIDA PEDRO VICENTE MALDONADO 102 Y BYPASS POVINCIA PICHINCHA PUERTO QUITO, PUERTO QUITO</v>
          </cell>
          <cell r="N5953" t="str">
            <v>+59398-055-1593</v>
          </cell>
          <cell r="O5953" t="str">
            <v>+59398-055-1593</v>
          </cell>
          <cell r="P5953" t="str">
            <v>PUERTO QUITO</v>
          </cell>
          <cell r="Q5953" t="str">
            <v>PUERTO QUITO</v>
          </cell>
          <cell r="R5953" t="str">
            <v>PICHINCHA</v>
          </cell>
          <cell r="T5953" t="str">
            <v>TRAMACO</v>
          </cell>
          <cell r="U5953" t="str">
            <v>FLEXNETUIO_LOCAL</v>
          </cell>
          <cell r="V5953">
            <v>1</v>
          </cell>
          <cell r="W5953">
            <v>21.87</v>
          </cell>
          <cell r="X5953" t="str">
            <v>HYCITE QUITO</v>
          </cell>
          <cell r="Y5953" t="str">
            <v>FLEX NET CALLE 28 DE JUNIO S/N Y GARCIA MORENO ENTRADA LLANO GRANDE</v>
          </cell>
        </row>
        <row r="5954">
          <cell r="A5954" t="str">
            <v>98798787</v>
          </cell>
          <cell r="B5954">
            <v>491627</v>
          </cell>
          <cell r="C5954" t="str">
            <v>98798787</v>
          </cell>
          <cell r="D5954" t="str">
            <v>HYCITE</v>
          </cell>
          <cell r="E5954" t="str">
            <v>DESPACHO</v>
          </cell>
          <cell r="F5954" t="str">
            <v>NORMAL</v>
          </cell>
          <cell r="G5954" t="str">
            <v>031002004158747</v>
          </cell>
          <cell r="H5954">
            <v>44932</v>
          </cell>
          <cell r="I5954" t="str">
            <v>ENTREGADO</v>
          </cell>
          <cell r="J5954">
            <v>44939</v>
          </cell>
          <cell r="K5954" t="str">
            <v>ARIANA CEVALLOS</v>
          </cell>
          <cell r="L5954" t="str">
            <v>CALLE BERNARDO ESPINAR CEDENO Y MARCO CEVALLOS DG AL MERCADO JAMA JAMA JAMA 131009 MANABI</v>
          </cell>
          <cell r="M5954" t="str">
            <v/>
          </cell>
          <cell r="N5954" t="str">
            <v>0980622148</v>
          </cell>
          <cell r="O5954" t="str">
            <v>0980622148</v>
          </cell>
          <cell r="P5954" t="str">
            <v>131009</v>
          </cell>
          <cell r="Q5954" t="str">
            <v>JAMA</v>
          </cell>
          <cell r="R5954" t="str">
            <v>MANABI</v>
          </cell>
          <cell r="S5954" t="str">
            <v>JAMA</v>
          </cell>
          <cell r="T5954" t="str">
            <v>TRAMACO</v>
          </cell>
          <cell r="U5954" t="str">
            <v>FLEXNETUIO_PROVINCIA</v>
          </cell>
          <cell r="V5954">
            <v>1</v>
          </cell>
          <cell r="W5954">
            <v>2.1</v>
          </cell>
          <cell r="X5954" t="str">
            <v>HYCITE QUITO</v>
          </cell>
          <cell r="Y5954" t="str">
            <v>FLEX NET CALLE 28 DE JUNIO S/N Y GARCIA MORENO ENTRADA LLANO GRANDE</v>
          </cell>
        </row>
        <row r="5955">
          <cell r="A5955" t="str">
            <v>98798832</v>
          </cell>
          <cell r="B5955">
            <v>491628</v>
          </cell>
          <cell r="C5955" t="str">
            <v>98798832</v>
          </cell>
          <cell r="D5955" t="str">
            <v>HYCITE</v>
          </cell>
          <cell r="E5955" t="str">
            <v>DESPACHO</v>
          </cell>
          <cell r="F5955" t="str">
            <v>NORMAL</v>
          </cell>
          <cell r="G5955" t="str">
            <v>TF4244</v>
          </cell>
          <cell r="H5955">
            <v>44932</v>
          </cell>
          <cell r="I5955" t="str">
            <v>ENTREGADO</v>
          </cell>
          <cell r="J5955">
            <v>44935</v>
          </cell>
          <cell r="K5955" t="str">
            <v>KELLY MANZANO</v>
          </cell>
          <cell r="L5955" t="str">
            <v>CDLA ATARAZANA AV NICAJIO SAFADI MZ K VILLA 16 GUAYAQUIL TARQUI 090514 GUAYAS</v>
          </cell>
          <cell r="N5955" t="str">
            <v>0969440365</v>
          </cell>
          <cell r="O5955" t="str">
            <v>0969440365</v>
          </cell>
          <cell r="P5955" t="str">
            <v>GUAYAQUIL</v>
          </cell>
          <cell r="Q5955" t="str">
            <v>GUAYAQUIL</v>
          </cell>
          <cell r="R5955" t="str">
            <v>GUAYAS</v>
          </cell>
          <cell r="T5955" t="str">
            <v>FLEXTRANS GYE</v>
          </cell>
          <cell r="U5955" t="str">
            <v>FLEXNETUIO_GYE</v>
          </cell>
          <cell r="V5955">
            <v>1</v>
          </cell>
          <cell r="W5955">
            <v>10.7</v>
          </cell>
          <cell r="X5955" t="str">
            <v>HYCITE QUITO</v>
          </cell>
          <cell r="Y5955" t="str">
            <v>FLEX NET CALLE 28 DE JUNIO S/N Y GARCIA MORENO ENTRADA LLANO GRANDE</v>
          </cell>
        </row>
        <row r="5956">
          <cell r="A5956" t="str">
            <v>98798999</v>
          </cell>
          <cell r="B5956">
            <v>491629</v>
          </cell>
          <cell r="C5956" t="str">
            <v>98798999</v>
          </cell>
          <cell r="D5956" t="str">
            <v>HYCITE</v>
          </cell>
          <cell r="E5956" t="str">
            <v>DESPACHO</v>
          </cell>
          <cell r="F5956" t="str">
            <v>NORMAL</v>
          </cell>
          <cell r="G5956" t="str">
            <v>TF4245</v>
          </cell>
          <cell r="H5956">
            <v>44932</v>
          </cell>
          <cell r="I5956" t="str">
            <v>ENTREGADO</v>
          </cell>
          <cell r="J5956">
            <v>44935</v>
          </cell>
          <cell r="K5956" t="str">
            <v>HUGO TENENUELA</v>
          </cell>
          <cell r="L5956" t="str">
            <v>ALBORADA ETAPA 13 MZ 25 VILLA 1 TIENDA A LADO DEL PARQUE GUAYAQUIL//ALBORADA TARQUI 090507 GUAYAS</v>
          </cell>
          <cell r="M5956" t="str">
            <v/>
          </cell>
          <cell r="N5956" t="str">
            <v>0991501272</v>
          </cell>
          <cell r="O5956" t="str">
            <v>0991501272</v>
          </cell>
          <cell r="P5956" t="str">
            <v>090507</v>
          </cell>
          <cell r="Q5956" t="str">
            <v>GUAYAQUIL</v>
          </cell>
          <cell r="R5956" t="str">
            <v>GUAYAS</v>
          </cell>
          <cell r="S5956" t="str">
            <v>GUAYAQUIL</v>
          </cell>
          <cell r="T5956" t="str">
            <v>CARGO UNION</v>
          </cell>
          <cell r="U5956" t="str">
            <v>FLEXNETUIO_GYE</v>
          </cell>
          <cell r="V5956">
            <v>1</v>
          </cell>
          <cell r="W5956">
            <v>8.8000000000000007</v>
          </cell>
          <cell r="X5956" t="str">
            <v>HYCITE QUITO</v>
          </cell>
          <cell r="Y5956" t="str">
            <v>FLEX NET CALLE 28 DE JUNIO S/N Y GARCIA MORENO ENTRADA LLANO GRANDE</v>
          </cell>
        </row>
        <row r="5957">
          <cell r="A5957" t="str">
            <v>98799207</v>
          </cell>
          <cell r="B5957">
            <v>491630</v>
          </cell>
          <cell r="C5957" t="str">
            <v>98799207</v>
          </cell>
          <cell r="D5957" t="str">
            <v>HYCITE</v>
          </cell>
          <cell r="E5957" t="str">
            <v>DESPACHO</v>
          </cell>
          <cell r="F5957" t="str">
            <v>NORMAL</v>
          </cell>
          <cell r="G5957" t="str">
            <v>TF4246</v>
          </cell>
          <cell r="H5957">
            <v>44932</v>
          </cell>
          <cell r="I5957" t="str">
            <v>ENTREGADO</v>
          </cell>
          <cell r="J5957">
            <v>44935</v>
          </cell>
          <cell r="K5957" t="str">
            <v>GABRIELA A SANDOVAL</v>
          </cell>
          <cell r="L5957" t="str">
            <v>ALAMOS DE LA ATARAZANA MZ K VILLA 14C FRENTE A LA IGLESIA  TARQUI 090505 GUAYAS</v>
          </cell>
          <cell r="M5957" t="str">
            <v/>
          </cell>
          <cell r="N5957" t="str">
            <v>0990089809 / 945001506</v>
          </cell>
          <cell r="O5957" t="str">
            <v>0990089809 / 945001506</v>
          </cell>
          <cell r="P5957" t="str">
            <v>090505</v>
          </cell>
          <cell r="Q5957" t="str">
            <v>GUAYAQUIL</v>
          </cell>
          <cell r="R5957" t="str">
            <v>GUAYAS</v>
          </cell>
          <cell r="S5957" t="str">
            <v>GUAYAQUIL</v>
          </cell>
          <cell r="T5957" t="str">
            <v>FLEXTRANS GYE</v>
          </cell>
          <cell r="U5957" t="str">
            <v>FLEXNETUIO_GYE</v>
          </cell>
          <cell r="V5957">
            <v>1</v>
          </cell>
          <cell r="W5957">
            <v>2.21</v>
          </cell>
          <cell r="X5957" t="str">
            <v>HYCITE QUITO</v>
          </cell>
          <cell r="Y5957" t="str">
            <v>FLEX NET CALLE 28 DE JUNIO S/N Y GARCIA MORENO ENTRADA LLANO GRANDE</v>
          </cell>
        </row>
        <row r="5958">
          <cell r="A5958" t="str">
            <v>98799229</v>
          </cell>
          <cell r="B5958">
            <v>491631</v>
          </cell>
          <cell r="C5958" t="str">
            <v>98799229</v>
          </cell>
          <cell r="D5958" t="str">
            <v>HYCITE</v>
          </cell>
          <cell r="E5958" t="str">
            <v>DESPACHO</v>
          </cell>
          <cell r="F5958" t="str">
            <v>NORMAL</v>
          </cell>
          <cell r="G5958" t="str">
            <v>031002004158748</v>
          </cell>
          <cell r="H5958">
            <v>44932</v>
          </cell>
          <cell r="I5958" t="str">
            <v>ENTREGADO</v>
          </cell>
          <cell r="J5958">
            <v>44935</v>
          </cell>
          <cell r="K5958" t="str">
            <v>MONICA CORTEZ</v>
          </cell>
          <cell r="L5958" t="str">
            <v>SIMON BOLIVAR S/N Y ELOY ALFARO FRENTE A LA FINCA YARUQUI QUITO / YARUQUI YARUQUI 170908 PICHINCHA</v>
          </cell>
          <cell r="N5958" t="str">
            <v>0962945844</v>
          </cell>
          <cell r="O5958" t="str">
            <v>0962945844</v>
          </cell>
          <cell r="P5958" t="str">
            <v>170908</v>
          </cell>
          <cell r="Q5958" t="str">
            <v>QUITO</v>
          </cell>
          <cell r="R5958" t="str">
            <v>PICHINCHA</v>
          </cell>
          <cell r="S5958" t="str">
            <v>YARUQUI</v>
          </cell>
          <cell r="T5958" t="str">
            <v>TRAMACO</v>
          </cell>
          <cell r="U5958" t="str">
            <v>FLEXNETUIO_PROVINCIA</v>
          </cell>
          <cell r="V5958">
            <v>1</v>
          </cell>
          <cell r="W5958">
            <v>8.8000000000000007</v>
          </cell>
          <cell r="X5958" t="str">
            <v>HYCITE QUITO</v>
          </cell>
          <cell r="Y5958" t="str">
            <v>FLEX NET CALLE 28 DE JUNIO S/N Y GARCIA MORENO ENTRADA LLANO GRANDE</v>
          </cell>
        </row>
        <row r="5959">
          <cell r="A5959" t="str">
            <v>98799261</v>
          </cell>
          <cell r="B5959">
            <v>491632</v>
          </cell>
          <cell r="C5959" t="str">
            <v>98799261</v>
          </cell>
          <cell r="D5959" t="str">
            <v>HYCITE</v>
          </cell>
          <cell r="E5959" t="str">
            <v>DESPACHO</v>
          </cell>
          <cell r="F5959" t="str">
            <v>NORMAL</v>
          </cell>
          <cell r="G5959" t="str">
            <v>TFQ4247</v>
          </cell>
          <cell r="H5959">
            <v>44932</v>
          </cell>
          <cell r="I5959" t="str">
            <v>ENTREGADO</v>
          </cell>
          <cell r="J5959">
            <v>44935</v>
          </cell>
          <cell r="K5959" t="str">
            <v>JOSELYN DUQUE</v>
          </cell>
          <cell r="L5959" t="str">
            <v>OE6F S41-68 S41A S41 - 68 QUITO // CDLA IBARRA LA ECUATORIANA 170707 PICHINCHA</v>
          </cell>
          <cell r="M5959" t="str">
            <v/>
          </cell>
          <cell r="N5959" t="str">
            <v>0969499103</v>
          </cell>
          <cell r="O5959" t="str">
            <v>0969499103</v>
          </cell>
          <cell r="P5959" t="str">
            <v>170707</v>
          </cell>
          <cell r="Q5959" t="str">
            <v>QUITO</v>
          </cell>
          <cell r="R5959" t="str">
            <v>PICHINCHA</v>
          </cell>
          <cell r="S5959" t="str">
            <v>QUITO</v>
          </cell>
          <cell r="T5959" t="str">
            <v>FLEXTRANS UIO</v>
          </cell>
          <cell r="U5959" t="str">
            <v>FLEXNETUIO_LOCAL</v>
          </cell>
          <cell r="V5959">
            <v>1</v>
          </cell>
          <cell r="W5959">
            <v>3.3</v>
          </cell>
          <cell r="X5959" t="str">
            <v>HYCITE QUITO</v>
          </cell>
          <cell r="Y5959" t="str">
            <v>FLEX NET CALLE 28 DE JUNIO S/N Y GARCIA MORENO ENTRADA LLANO GRANDE</v>
          </cell>
        </row>
        <row r="5960">
          <cell r="A5960" t="str">
            <v>98799381</v>
          </cell>
          <cell r="B5960">
            <v>491633</v>
          </cell>
          <cell r="C5960" t="str">
            <v>98799381</v>
          </cell>
          <cell r="D5960" t="str">
            <v>HYCITE</v>
          </cell>
          <cell r="E5960" t="str">
            <v>DESPACHO</v>
          </cell>
          <cell r="F5960" t="str">
            <v>NORMAL</v>
          </cell>
          <cell r="G5960" t="str">
            <v>TFQ4248</v>
          </cell>
          <cell r="H5960">
            <v>44932</v>
          </cell>
          <cell r="I5960" t="str">
            <v>ENTREGADO</v>
          </cell>
          <cell r="J5960">
            <v>44935</v>
          </cell>
          <cell r="K5960" t="str">
            <v>YESSENIA E RUEDA GERIUS</v>
          </cell>
          <cell r="L5960" t="str">
            <v>ISLA FERNANDINA N43-125 Y TOMAS DE BERLANGA  QUITO DISTRITO METROPOLIT 170513 PICHINCHA</v>
          </cell>
          <cell r="M5960" t="str">
            <v/>
          </cell>
          <cell r="N5960" t="str">
            <v>0939252644 / 932402735</v>
          </cell>
          <cell r="O5960" t="str">
            <v>0939252644 / 932402735</v>
          </cell>
          <cell r="P5960" t="str">
            <v>170513</v>
          </cell>
          <cell r="Q5960" t="str">
            <v>QUITO</v>
          </cell>
          <cell r="R5960" t="str">
            <v>PICHINCHA</v>
          </cell>
          <cell r="S5960" t="str">
            <v>QUITO</v>
          </cell>
          <cell r="T5960" t="str">
            <v>FLEXTRANS UIO</v>
          </cell>
          <cell r="U5960" t="str">
            <v>FLEXNETUIO_LOCAL</v>
          </cell>
          <cell r="V5960">
            <v>1</v>
          </cell>
          <cell r="W5960">
            <v>5.46</v>
          </cell>
          <cell r="X5960" t="str">
            <v>HYCITE QUITO</v>
          </cell>
          <cell r="Y5960" t="str">
            <v>FLEX NET CALLE 28 DE JUNIO S/N Y GARCIA MORENO ENTRADA LLANO GRANDE</v>
          </cell>
        </row>
        <row r="5961">
          <cell r="A5961" t="str">
            <v>98799411</v>
          </cell>
          <cell r="B5961">
            <v>491634</v>
          </cell>
          <cell r="C5961" t="str">
            <v>98799411</v>
          </cell>
          <cell r="D5961" t="str">
            <v>HYCITE</v>
          </cell>
          <cell r="E5961" t="str">
            <v>DESPACHO</v>
          </cell>
          <cell r="F5961" t="str">
            <v>NORMAL</v>
          </cell>
          <cell r="G5961" t="str">
            <v>TF4249</v>
          </cell>
          <cell r="H5961">
            <v>44932</v>
          </cell>
          <cell r="I5961" t="str">
            <v>ENTREGADO</v>
          </cell>
          <cell r="J5961">
            <v>44935</v>
          </cell>
          <cell r="K5961" t="str">
            <v>TAHIS G RIVERA</v>
          </cell>
          <cell r="L5961" t="str">
            <v>ALAMOS DE LA ATARAZANA MZ K VILLA 14C FRENTE A LA IGLESIA  TARQUI 090505 GUAYAS</v>
          </cell>
          <cell r="M5961" t="str">
            <v/>
          </cell>
          <cell r="N5961" t="str">
            <v>0990776902 / 0</v>
          </cell>
          <cell r="O5961" t="str">
            <v>0990776902 / 0</v>
          </cell>
          <cell r="P5961" t="str">
            <v>090505</v>
          </cell>
          <cell r="Q5961" t="str">
            <v>GUAYAQUIL</v>
          </cell>
          <cell r="R5961" t="str">
            <v>GUAYAS</v>
          </cell>
          <cell r="S5961" t="str">
            <v>GUAYAQUIL</v>
          </cell>
          <cell r="T5961" t="str">
            <v>FLEXTRANS GYE</v>
          </cell>
          <cell r="U5961" t="str">
            <v>FLEXNETUIO_GYE</v>
          </cell>
          <cell r="V5961">
            <v>1</v>
          </cell>
          <cell r="W5961">
            <v>18.62</v>
          </cell>
          <cell r="X5961" t="str">
            <v>HYCITE QUITO</v>
          </cell>
          <cell r="Y5961" t="str">
            <v>FLEX NET CALLE 28 DE JUNIO S/N Y GARCIA MORENO ENTRADA LLANO GRANDE</v>
          </cell>
        </row>
        <row r="5962">
          <cell r="A5962" t="str">
            <v>98799443</v>
          </cell>
          <cell r="B5962">
            <v>491635</v>
          </cell>
          <cell r="C5962" t="str">
            <v>98799443</v>
          </cell>
          <cell r="D5962" t="str">
            <v>HYCITE</v>
          </cell>
          <cell r="E5962" t="str">
            <v>DESPACHO</v>
          </cell>
          <cell r="F5962" t="str">
            <v>NORMAL</v>
          </cell>
          <cell r="G5962" t="str">
            <v>031002004158749</v>
          </cell>
          <cell r="H5962">
            <v>44932</v>
          </cell>
          <cell r="I5962" t="str">
            <v>ENTREGADO</v>
          </cell>
          <cell r="J5962">
            <v>44935</v>
          </cell>
          <cell r="K5962" t="str">
            <v>RAQUEL FIALLOS</v>
          </cell>
          <cell r="L5962" t="str">
            <v>CALLEJON 4TA NORTE ENTRE AV 10 DE AGOSTO Y NOVENA ESTE MACHALA //CENTRO LA PROVINCIA 070212 EL ORO</v>
          </cell>
          <cell r="M5962" t="str">
            <v/>
          </cell>
          <cell r="N5962" t="str">
            <v>0993676932</v>
          </cell>
          <cell r="O5962" t="str">
            <v>0993676932</v>
          </cell>
          <cell r="P5962" t="str">
            <v>070212</v>
          </cell>
          <cell r="Q5962" t="str">
            <v>MACHALA</v>
          </cell>
          <cell r="R5962" t="str">
            <v>EL ORO</v>
          </cell>
          <cell r="S5962" t="str">
            <v>MACHALA</v>
          </cell>
          <cell r="T5962" t="str">
            <v>TRAMACO</v>
          </cell>
          <cell r="U5962" t="str">
            <v>FLEXNETUIO_PROVINCIA</v>
          </cell>
          <cell r="V5962">
            <v>1</v>
          </cell>
          <cell r="W5962">
            <v>10.7</v>
          </cell>
          <cell r="X5962" t="str">
            <v>HYCITE QUITO</v>
          </cell>
          <cell r="Y5962" t="str">
            <v>FLEX NET CALLE 28 DE JUNIO S/N Y GARCIA MORENO ENTRADA LLANO GRANDE</v>
          </cell>
        </row>
        <row r="5963">
          <cell r="A5963" t="str">
            <v>98800040</v>
          </cell>
          <cell r="B5963">
            <v>491636</v>
          </cell>
          <cell r="C5963" t="str">
            <v>98800040</v>
          </cell>
          <cell r="D5963" t="str">
            <v>HYCITE</v>
          </cell>
          <cell r="E5963" t="str">
            <v>DESPACHO</v>
          </cell>
          <cell r="F5963" t="str">
            <v>NORMAL</v>
          </cell>
          <cell r="G5963" t="str">
            <v>031002004158750</v>
          </cell>
          <cell r="H5963">
            <v>44932</v>
          </cell>
          <cell r="I5963" t="str">
            <v>ENTREGADO</v>
          </cell>
          <cell r="J5963">
            <v>44937</v>
          </cell>
          <cell r="K5963" t="str">
            <v>DANY NAMCELA</v>
          </cell>
          <cell r="L5963" t="str">
            <v>AV MAYAYCU ERNESTO FAREZ ZAMORA ** BARRIO LA PRADERA ZAMORA 190105 ZAMORA-CHINCHIPE</v>
          </cell>
          <cell r="M5963" t="str">
            <v/>
          </cell>
          <cell r="N5963" t="str">
            <v>0997812871 / 072605132</v>
          </cell>
          <cell r="O5963" t="str">
            <v>0997812871 / 072605132</v>
          </cell>
          <cell r="P5963" t="str">
            <v>190105</v>
          </cell>
          <cell r="Q5963" t="str">
            <v>ZAMORA</v>
          </cell>
          <cell r="R5963" t="str">
            <v>ZAMORA CHINCHIPE</v>
          </cell>
          <cell r="S5963" t="str">
            <v>ZAMORA</v>
          </cell>
          <cell r="T5963" t="str">
            <v>TRAMACO</v>
          </cell>
          <cell r="U5963" t="str">
            <v>FLEXNETUIO_PROVINCIA</v>
          </cell>
          <cell r="V5963">
            <v>1</v>
          </cell>
          <cell r="W5963">
            <v>9.9</v>
          </cell>
          <cell r="X5963" t="str">
            <v>HYCITE QUITO</v>
          </cell>
          <cell r="Y5963" t="str">
            <v>FLEX NET CALLE 28 DE JUNIO S/N Y GARCIA MORENO ENTRADA LLANO GRANDE</v>
          </cell>
        </row>
        <row r="5964">
          <cell r="A5964" t="str">
            <v>98800125</v>
          </cell>
          <cell r="B5964">
            <v>491637</v>
          </cell>
          <cell r="C5964" t="str">
            <v>98800125</v>
          </cell>
          <cell r="D5964" t="str">
            <v>HYCITE</v>
          </cell>
          <cell r="E5964" t="str">
            <v>DESPACHO</v>
          </cell>
          <cell r="F5964" t="str">
            <v>NORMAL</v>
          </cell>
          <cell r="G5964" t="str">
            <v>031002004158751</v>
          </cell>
          <cell r="H5964">
            <v>44932</v>
          </cell>
          <cell r="I5964" t="str">
            <v>ENTREGADO</v>
          </cell>
          <cell r="J5964">
            <v>44938</v>
          </cell>
          <cell r="K5964" t="str">
            <v>TANIA CHIMBO</v>
          </cell>
          <cell r="L5964" t="str">
            <v>AV GRAN COLOMBIA ANCON Y GUARANDA LOJA // GRAN COLOMBIA VALLE (PARQUE INDUSTRIAL) 110108 LOJA</v>
          </cell>
          <cell r="M5964" t="str">
            <v/>
          </cell>
          <cell r="N5964" t="str">
            <v>0960651345</v>
          </cell>
          <cell r="O5964" t="str">
            <v>0960651345</v>
          </cell>
          <cell r="P5964" t="str">
            <v>110108</v>
          </cell>
          <cell r="Q5964" t="str">
            <v>LOJA</v>
          </cell>
          <cell r="R5964" t="str">
            <v>LOJA</v>
          </cell>
          <cell r="S5964" t="str">
            <v>LOJA</v>
          </cell>
          <cell r="T5964" t="str">
            <v>TRAMACO</v>
          </cell>
          <cell r="U5964" t="str">
            <v>FLEXNETUIO_PROVINCIA</v>
          </cell>
          <cell r="V5964">
            <v>1</v>
          </cell>
          <cell r="W5964">
            <v>8.8000000000000007</v>
          </cell>
          <cell r="X5964" t="str">
            <v>HYCITE QUITO</v>
          </cell>
          <cell r="Y5964" t="str">
            <v>FLEX NET CALLE 28 DE JUNIO S/N Y GARCIA MORENO ENTRADA LLANO GRANDE</v>
          </cell>
        </row>
        <row r="5965">
          <cell r="A5965" t="str">
            <v>98800245</v>
          </cell>
          <cell r="B5965">
            <v>491638</v>
          </cell>
          <cell r="C5965" t="str">
            <v>98800245</v>
          </cell>
          <cell r="D5965" t="str">
            <v>HYCITE</v>
          </cell>
          <cell r="E5965" t="str">
            <v>DESPACHO</v>
          </cell>
          <cell r="F5965" t="str">
            <v>NORMAL</v>
          </cell>
          <cell r="G5965" t="str">
            <v>TFQ4250</v>
          </cell>
          <cell r="H5965">
            <v>44932</v>
          </cell>
          <cell r="I5965" t="str">
            <v>ENTREGADO</v>
          </cell>
          <cell r="J5965">
            <v>44935</v>
          </cell>
          <cell r="K5965" t="str">
            <v>DELIA MATILDE GARCIA TANQUINO (S)</v>
          </cell>
          <cell r="L5965" t="str">
            <v>JOSE MALDONADO S18-RIO CONURIS DIAGONAL AL PARQUE CENTRAL DE LA NENA 2 QUITO//MENA 2 LA MENA 170607 PICHINCHA</v>
          </cell>
          <cell r="M5965" t="str">
            <v/>
          </cell>
          <cell r="N5965" t="str">
            <v>0984367452 / 995679507 </v>
          </cell>
          <cell r="O5965" t="str">
            <v>0984367452 / 995679507 </v>
          </cell>
          <cell r="P5965" t="str">
            <v>170607</v>
          </cell>
          <cell r="Q5965" t="str">
            <v>QUITO</v>
          </cell>
          <cell r="R5965" t="str">
            <v>PICHINCHA</v>
          </cell>
          <cell r="S5965" t="str">
            <v>QUITO</v>
          </cell>
          <cell r="T5965" t="str">
            <v>FLEXTRANS UIO</v>
          </cell>
          <cell r="U5965" t="str">
            <v>FLEXNETUIO_LOCAL</v>
          </cell>
          <cell r="V5965">
            <v>1</v>
          </cell>
          <cell r="W5965">
            <v>0.3</v>
          </cell>
          <cell r="X5965" t="str">
            <v>HYCITE QUITO</v>
          </cell>
          <cell r="Y5965" t="str">
            <v>FLEX NET CALLE 28 DE JUNIO S/N Y GARCIA MORENO ENTRADA LLANO GRANDE</v>
          </cell>
        </row>
        <row r="5966">
          <cell r="A5966" t="str">
            <v>98800254</v>
          </cell>
          <cell r="B5966">
            <v>491639</v>
          </cell>
          <cell r="C5966" t="str">
            <v>98800254</v>
          </cell>
          <cell r="D5966" t="str">
            <v>HYCITE</v>
          </cell>
          <cell r="E5966" t="str">
            <v>DESPACHO</v>
          </cell>
          <cell r="F5966" t="str">
            <v>NORMAL</v>
          </cell>
          <cell r="G5966" t="str">
            <v>031002004158752</v>
          </cell>
          <cell r="H5966">
            <v>44932</v>
          </cell>
          <cell r="I5966" t="str">
            <v>ENTREGADO</v>
          </cell>
          <cell r="J5966">
            <v>44933</v>
          </cell>
          <cell r="K5966" t="str">
            <v>SHEILA CABASCANGO ROCHA(S)</v>
          </cell>
          <cell r="L5966" t="str">
            <v>CALLE GALO PLAZA #09-58 Y CALLE GONZALEZ SUAREZ ANTONIO ANTE//SAN VICENTE ATUNTAQUI 100216 IMBABURA</v>
          </cell>
          <cell r="M5966" t="str">
            <v/>
          </cell>
          <cell r="N5966" t="str">
            <v>0/ 999596057</v>
          </cell>
          <cell r="O5966" t="str">
            <v>0/ 999596057</v>
          </cell>
          <cell r="P5966" t="str">
            <v>100216</v>
          </cell>
          <cell r="Q5966" t="str">
            <v>ANTONIO ANTE</v>
          </cell>
          <cell r="R5966" t="str">
            <v>IMBABURA</v>
          </cell>
          <cell r="S5966" t="str">
            <v>ATUNTAQUI - CIUDADELA GANGOTENA</v>
          </cell>
          <cell r="T5966" t="str">
            <v>TRAMACO</v>
          </cell>
          <cell r="U5966" t="str">
            <v>FLEXNETUIO_PROVINCIA</v>
          </cell>
          <cell r="V5966">
            <v>1</v>
          </cell>
          <cell r="W5966">
            <v>2.5</v>
          </cell>
          <cell r="X5966" t="str">
            <v>HYCITE QUITO</v>
          </cell>
          <cell r="Y5966" t="str">
            <v>FLEX NET CALLE 28 DE JUNIO S/N Y GARCIA MORENO ENTRADA LLANO GRANDE</v>
          </cell>
        </row>
        <row r="5967">
          <cell r="A5967" t="str">
            <v>98800925</v>
          </cell>
          <cell r="B5967">
            <v>491640</v>
          </cell>
          <cell r="C5967" t="str">
            <v>98800925</v>
          </cell>
          <cell r="D5967" t="str">
            <v>HYCITE</v>
          </cell>
          <cell r="E5967" t="str">
            <v>DESPACHO</v>
          </cell>
          <cell r="F5967" t="str">
            <v>NORMAL</v>
          </cell>
          <cell r="G5967" t="str">
            <v>TFQ4251</v>
          </cell>
          <cell r="H5967">
            <v>44932</v>
          </cell>
          <cell r="I5967" t="str">
            <v>ENTREGADO</v>
          </cell>
          <cell r="J5967">
            <v>44935</v>
          </cell>
          <cell r="K5967" t="str">
            <v>YESSENIA RUEDA / KAD</v>
          </cell>
          <cell r="L5967" t="str">
            <v>ISLA FERNANDINA N43 125 Y TOMAS DE BERLANGA  QUITO DISTRITO METROPOLIT 170513 PICHINCHA</v>
          </cell>
          <cell r="M5967" t="str">
            <v/>
          </cell>
          <cell r="N5967" t="str">
            <v>0987410776 / 323138426</v>
          </cell>
          <cell r="O5967" t="str">
            <v>0987410776 / 323138426</v>
          </cell>
          <cell r="P5967" t="str">
            <v>170513</v>
          </cell>
          <cell r="Q5967" t="str">
            <v>QUITO</v>
          </cell>
          <cell r="R5967" t="str">
            <v>PICHINCHA</v>
          </cell>
          <cell r="S5967" t="str">
            <v>QUITO</v>
          </cell>
          <cell r="T5967" t="str">
            <v>FLEXTRANS UIO</v>
          </cell>
          <cell r="U5967" t="str">
            <v>FLEXNETUIO_LOCAL</v>
          </cell>
          <cell r="V5967">
            <v>1</v>
          </cell>
          <cell r="W5967">
            <v>4</v>
          </cell>
          <cell r="X5967" t="str">
            <v>HYCITE QUITO</v>
          </cell>
          <cell r="Y5967" t="str">
            <v>FLEX NET CALLE 28 DE JUNIO S/N Y GARCIA MORENO ENTRADA LLANO GRANDE</v>
          </cell>
        </row>
        <row r="5968">
          <cell r="A5968" t="str">
            <v>98801319</v>
          </cell>
          <cell r="B5968">
            <v>491641</v>
          </cell>
          <cell r="C5968" t="str">
            <v>98801319</v>
          </cell>
          <cell r="D5968" t="str">
            <v>HYCITE</v>
          </cell>
          <cell r="E5968" t="str">
            <v>DESPACHO</v>
          </cell>
          <cell r="F5968" t="str">
            <v>NORMAL</v>
          </cell>
          <cell r="G5968" t="str">
            <v>031002004158753</v>
          </cell>
          <cell r="H5968">
            <v>44932</v>
          </cell>
          <cell r="I5968" t="str">
            <v>ENTREGADO</v>
          </cell>
          <cell r="J5968">
            <v>44935</v>
          </cell>
          <cell r="K5968" t="str">
            <v>SIGLENDY MONCAYO</v>
          </cell>
          <cell r="L5968" t="str">
            <v>CALLE BOLIVAR Y AV ULPIANO PALACIOS FRENTE UNIDAD EDUCATIVA MARTINEZ ACOSTA MIRA// PARQUE CENTRAL MIRA (CHONTAHUASI) 040302 CARCHI</v>
          </cell>
          <cell r="M5968" t="str">
            <v/>
          </cell>
          <cell r="N5968" t="str">
            <v>0995700092 / 984851515 /  062977213</v>
          </cell>
          <cell r="O5968" t="str">
            <v>0995700092 / 984851515 /  062977213</v>
          </cell>
          <cell r="P5968" t="str">
            <v>040302</v>
          </cell>
          <cell r="Q5968" t="str">
            <v>MIRA</v>
          </cell>
          <cell r="R5968" t="str">
            <v>CARCHI</v>
          </cell>
          <cell r="S5968" t="str">
            <v>MIRA (CHONTAHUASI) - EL HATO - JUAN MONTALVO (SAN IGNACIO DE QUIL)</v>
          </cell>
          <cell r="T5968" t="str">
            <v>TRAMACO</v>
          </cell>
          <cell r="U5968" t="str">
            <v>FLEXNETUIO_PROVINCIA</v>
          </cell>
          <cell r="V5968">
            <v>1</v>
          </cell>
          <cell r="W5968">
            <v>9.9</v>
          </cell>
          <cell r="X5968" t="str">
            <v>HYCITE QUITO</v>
          </cell>
          <cell r="Y5968" t="str">
            <v>FLEX NET CALLE 28 DE JUNIO S/N Y GARCIA MORENO ENTRADA LLANO GRANDE</v>
          </cell>
        </row>
        <row r="5969">
          <cell r="A5969" t="str">
            <v>98801688</v>
          </cell>
          <cell r="B5969">
            <v>491642</v>
          </cell>
          <cell r="C5969" t="str">
            <v>98801688</v>
          </cell>
          <cell r="D5969" t="str">
            <v>HYCITE</v>
          </cell>
          <cell r="E5969" t="str">
            <v>DESPACHO</v>
          </cell>
          <cell r="F5969" t="str">
            <v>NORMAL</v>
          </cell>
          <cell r="G5969" t="str">
            <v>TFQ4252</v>
          </cell>
          <cell r="H5969">
            <v>44932</v>
          </cell>
          <cell r="I5969" t="str">
            <v>ENTREGADO</v>
          </cell>
          <cell r="J5969">
            <v>44935</v>
          </cell>
          <cell r="K5969" t="str">
            <v>JESSICA GONZALEZ</v>
          </cell>
          <cell r="L5969" t="str">
            <v>PASAJE B OE 4 372 Y PEDRO FREYRE DIAGONAL AL CUERPO DE BOMBEROS QUITO / CORAZON DE MARIA N COTOCALLAO 170301 PICHINCHA</v>
          </cell>
          <cell r="M5969" t="str">
            <v/>
          </cell>
          <cell r="N5969" t="str">
            <v>0998175340</v>
          </cell>
          <cell r="O5969" t="str">
            <v>0998175340</v>
          </cell>
          <cell r="P5969" t="str">
            <v>170301</v>
          </cell>
          <cell r="Q5969" t="str">
            <v>QUITO</v>
          </cell>
          <cell r="R5969" t="str">
            <v>PICHINCHA</v>
          </cell>
          <cell r="S5969" t="str">
            <v>QUITO</v>
          </cell>
          <cell r="T5969" t="str">
            <v>FLEXTRANS UIO</v>
          </cell>
          <cell r="U5969" t="str">
            <v>FLEXNETUIO_LOCAL</v>
          </cell>
          <cell r="V5969">
            <v>1</v>
          </cell>
          <cell r="W5969">
            <v>10.199999999999999</v>
          </cell>
          <cell r="X5969" t="str">
            <v>HYCITE QUITO</v>
          </cell>
          <cell r="Y5969" t="str">
            <v>FLEX NET CALLE 28 DE JUNIO S/N Y GARCIA MORENO ENTRADA LLANO GRANDE</v>
          </cell>
        </row>
        <row r="5970">
          <cell r="A5970" t="str">
            <v>98801690</v>
          </cell>
          <cell r="B5970">
            <v>491643</v>
          </cell>
          <cell r="C5970" t="str">
            <v>98801690</v>
          </cell>
          <cell r="D5970" t="str">
            <v>HYCITE</v>
          </cell>
          <cell r="E5970" t="str">
            <v>DESPACHO</v>
          </cell>
          <cell r="F5970" t="str">
            <v>NORMAL</v>
          </cell>
          <cell r="G5970" t="str">
            <v>TFQ4253</v>
          </cell>
          <cell r="H5970">
            <v>44932</v>
          </cell>
          <cell r="I5970" t="str">
            <v>ENTREGADO</v>
          </cell>
          <cell r="J5970">
            <v>44935</v>
          </cell>
          <cell r="K5970" t="str">
            <v>DIEGO MOLINA</v>
          </cell>
          <cell r="L5970" t="str">
            <v>AV GALOPLAZA LASSO N58103 CONJ PORTAL DEL NORTE QUITO ** DAMMER COTOCOLLAO 170512 PICHINCHA</v>
          </cell>
          <cell r="M5970" t="str">
            <v/>
          </cell>
          <cell r="N5970" t="str">
            <v>0995650311 / 023976400</v>
          </cell>
          <cell r="O5970" t="str">
            <v>0995650311 / 023976400</v>
          </cell>
          <cell r="P5970" t="str">
            <v>170512</v>
          </cell>
          <cell r="Q5970" t="str">
            <v>QUITO</v>
          </cell>
          <cell r="R5970" t="str">
            <v>PICHINCHA</v>
          </cell>
          <cell r="S5970" t="str">
            <v>QUITO</v>
          </cell>
          <cell r="T5970" t="str">
            <v>FLEXTRANS UIO</v>
          </cell>
          <cell r="U5970" t="str">
            <v>FLEXNETUIO_LOCAL</v>
          </cell>
          <cell r="V5970">
            <v>1</v>
          </cell>
          <cell r="W5970">
            <v>14.2</v>
          </cell>
          <cell r="X5970" t="str">
            <v>HYCITE QUITO</v>
          </cell>
          <cell r="Y5970" t="str">
            <v>FLEX NET CALLE 28 DE JUNIO S/N Y GARCIA MORENO ENTRADA LLANO GRANDE</v>
          </cell>
        </row>
        <row r="5971">
          <cell r="A5971" t="str">
            <v>98801738</v>
          </cell>
          <cell r="B5971">
            <v>491644</v>
          </cell>
          <cell r="C5971" t="str">
            <v>98801738</v>
          </cell>
          <cell r="D5971" t="str">
            <v>HYCITE</v>
          </cell>
          <cell r="E5971" t="str">
            <v>DESPACHO</v>
          </cell>
          <cell r="F5971" t="str">
            <v>NORMAL</v>
          </cell>
          <cell r="G5971" t="str">
            <v>031002004158754</v>
          </cell>
          <cell r="H5971">
            <v>44932</v>
          </cell>
          <cell r="I5971" t="str">
            <v>ENTREGADO</v>
          </cell>
          <cell r="J5971">
            <v>44935</v>
          </cell>
          <cell r="K5971" t="str">
            <v>GALO VELEZ</v>
          </cell>
          <cell r="L5971" t="str">
            <v>HOROES DE PAQUISMA Y 4TA SUR A LADO CENTRO DE DIALISIS LA TRONCAL ** LA TRONCAL LA TRONCAL 030301 CAA,AR</v>
          </cell>
          <cell r="M5971" t="str">
            <v/>
          </cell>
          <cell r="N5971" t="str">
            <v>0992126406</v>
          </cell>
          <cell r="O5971" t="str">
            <v>0992126406</v>
          </cell>
          <cell r="P5971" t="str">
            <v>030301</v>
          </cell>
          <cell r="Q5971" t="str">
            <v>LA TRONCAL</v>
          </cell>
          <cell r="R5971" t="str">
            <v>CAÑAR</v>
          </cell>
          <cell r="S5971" t="str">
            <v>LA TRONCAL</v>
          </cell>
          <cell r="T5971" t="str">
            <v>TRAMACO</v>
          </cell>
          <cell r="U5971" t="str">
            <v>FLEXNETUIO_PROVINCIA</v>
          </cell>
          <cell r="V5971">
            <v>1</v>
          </cell>
          <cell r="W5971">
            <v>13.7</v>
          </cell>
          <cell r="X5971" t="str">
            <v>HYCITE QUITO</v>
          </cell>
          <cell r="Y5971" t="str">
            <v>FLEX NET CALLE 28 DE JUNIO S/N Y GARCIA MORENO ENTRADA LLANO GRANDE</v>
          </cell>
        </row>
        <row r="5972">
          <cell r="A5972" t="str">
            <v>98802665</v>
          </cell>
          <cell r="B5972">
            <v>491646</v>
          </cell>
          <cell r="C5972" t="str">
            <v>98802665</v>
          </cell>
          <cell r="D5972" t="str">
            <v>HYCITE</v>
          </cell>
          <cell r="E5972" t="str">
            <v>DESPACHO</v>
          </cell>
          <cell r="F5972" t="str">
            <v>NORMAL</v>
          </cell>
          <cell r="G5972" t="str">
            <v>TF4255</v>
          </cell>
          <cell r="H5972">
            <v>44932</v>
          </cell>
          <cell r="I5972" t="str">
            <v>ENTREGADO</v>
          </cell>
          <cell r="J5972">
            <v>44936</v>
          </cell>
          <cell r="K5972" t="str">
            <v>ISABEL CORONEL</v>
          </cell>
          <cell r="L5972" t="str">
            <v>PRADERA 3 MZ D90 VILLA 3 AV 10 B PASEO 47 SE POR LA GASOLINERA PRO PRIMAX GUAYAQUIL// PRADERA 3 XIMENA 090108 GUAYAS</v>
          </cell>
          <cell r="M5972" t="str">
            <v/>
          </cell>
          <cell r="N5972" t="str">
            <v>0980821269</v>
          </cell>
          <cell r="O5972" t="str">
            <v>0980821269</v>
          </cell>
          <cell r="P5972" t="str">
            <v>090108</v>
          </cell>
          <cell r="Q5972" t="str">
            <v>GUAYAQUIL</v>
          </cell>
          <cell r="R5972" t="str">
            <v>GUAYAS</v>
          </cell>
          <cell r="S5972" t="str">
            <v>GUAYAQUIL</v>
          </cell>
          <cell r="T5972" t="str">
            <v>FLEXTRANS GYE</v>
          </cell>
          <cell r="U5972" t="str">
            <v>FLEXNETUIO_GYE</v>
          </cell>
          <cell r="V5972">
            <v>1</v>
          </cell>
          <cell r="W5972">
            <v>2.8</v>
          </cell>
          <cell r="X5972" t="str">
            <v>HYCITE QUITO</v>
          </cell>
          <cell r="Y5972" t="str">
            <v>FLEX NET CALLE 28 DE JUNIO S/N Y GARCIA MORENO ENTRADA LLANO GRANDE</v>
          </cell>
        </row>
        <row r="5973">
          <cell r="A5973" t="str">
            <v>98802705</v>
          </cell>
          <cell r="B5973">
            <v>491647</v>
          </cell>
          <cell r="C5973" t="str">
            <v>98802705</v>
          </cell>
          <cell r="D5973" t="str">
            <v>HYCITE</v>
          </cell>
          <cell r="E5973" t="str">
            <v>DESPACHO</v>
          </cell>
          <cell r="F5973" t="str">
            <v>NORMAL</v>
          </cell>
          <cell r="G5973" t="str">
            <v>TF4256</v>
          </cell>
          <cell r="H5973">
            <v>44932</v>
          </cell>
          <cell r="I5973" t="str">
            <v>ENTREGADO</v>
          </cell>
          <cell r="J5973">
            <v>44935</v>
          </cell>
          <cell r="K5973" t="str">
            <v>MATILDE ZAMORA</v>
          </cell>
          <cell r="L5973" t="str">
            <v>CIUDADELA 9 DE OCTUBRE PEDRO JOSEBOLONIA 603 4 AV 5TA ATRAS DEL DEPRATI SUR GUAYAQUIL // XIMENA XIMENA 090505 GUAYAS</v>
          </cell>
          <cell r="M5973" t="str">
            <v/>
          </cell>
          <cell r="N5973" t="str">
            <v>0992540925</v>
          </cell>
          <cell r="O5973" t="str">
            <v>0992540925</v>
          </cell>
          <cell r="P5973" t="str">
            <v>090505</v>
          </cell>
          <cell r="Q5973" t="str">
            <v>GUAYAQUIL</v>
          </cell>
          <cell r="R5973" t="str">
            <v>GUAYAS</v>
          </cell>
          <cell r="S5973" t="str">
            <v>GUAYAQUIL</v>
          </cell>
          <cell r="T5973" t="str">
            <v>FLEXTRANS GYE</v>
          </cell>
          <cell r="U5973" t="str">
            <v>FLEXNETUIO_GYE</v>
          </cell>
          <cell r="V5973">
            <v>1</v>
          </cell>
          <cell r="W5973">
            <v>2.5</v>
          </cell>
          <cell r="X5973" t="str">
            <v>HYCITE QUITO</v>
          </cell>
          <cell r="Y5973" t="str">
            <v>FLEX NET CALLE 28 DE JUNIO S/N Y GARCIA MORENO ENTRADA LLANO GRANDE</v>
          </cell>
        </row>
        <row r="5974">
          <cell r="A5974" t="str">
            <v>98803115</v>
          </cell>
          <cell r="B5974">
            <v>491648</v>
          </cell>
          <cell r="C5974" t="str">
            <v>98803115</v>
          </cell>
          <cell r="D5974" t="str">
            <v>HYCITE</v>
          </cell>
          <cell r="E5974" t="str">
            <v>DESPACHO</v>
          </cell>
          <cell r="F5974" t="str">
            <v>NORMAL</v>
          </cell>
          <cell r="G5974" t="str">
            <v>TFQ4257</v>
          </cell>
          <cell r="H5974">
            <v>44932</v>
          </cell>
          <cell r="I5974" t="str">
            <v>ENTREGADO</v>
          </cell>
          <cell r="J5974">
            <v>44935</v>
          </cell>
          <cell r="K5974" t="str">
            <v>MARIA RIVADENEIRA</v>
          </cell>
          <cell r="L5974" t="str">
            <v>CA OESE SANCHO DE ESCOBAR N37 Y 90 2 CUADRAS COLEGIO PENSIONADO UNIVERSITAR QUITO // GRANDA CENTENO RUMIPAMBA 170510 PICHINCHA</v>
          </cell>
          <cell r="N5974" t="str">
            <v>0996011274</v>
          </cell>
          <cell r="O5974" t="str">
            <v>0996011274</v>
          </cell>
          <cell r="P5974" t="str">
            <v>170510</v>
          </cell>
          <cell r="Q5974" t="str">
            <v>QUITO</v>
          </cell>
          <cell r="R5974" t="str">
            <v>PICHINCHA</v>
          </cell>
          <cell r="S5974" t="str">
            <v>QUITO</v>
          </cell>
          <cell r="T5974" t="str">
            <v>FLEXTRANS UIO</v>
          </cell>
          <cell r="U5974" t="str">
            <v>FLEXNETUIO_LOCAL</v>
          </cell>
          <cell r="V5974">
            <v>2</v>
          </cell>
          <cell r="W5974">
            <v>16</v>
          </cell>
          <cell r="X5974" t="str">
            <v>HYCITE QUITO</v>
          </cell>
          <cell r="Y5974" t="str">
            <v>FLEX NET CALLE 28 DE JUNIO S/N Y GARCIA MORENO ENTRADA LLANO GRANDE</v>
          </cell>
        </row>
        <row r="5975">
          <cell r="A5975" t="str">
            <v>98803955</v>
          </cell>
          <cell r="B5975">
            <v>491649</v>
          </cell>
          <cell r="C5975" t="str">
            <v>98803955</v>
          </cell>
          <cell r="D5975" t="str">
            <v>HYCITE</v>
          </cell>
          <cell r="E5975" t="str">
            <v>DESPACHO</v>
          </cell>
          <cell r="F5975" t="str">
            <v>NORMAL</v>
          </cell>
          <cell r="G5975" t="str">
            <v>031002004158755</v>
          </cell>
          <cell r="H5975">
            <v>44932</v>
          </cell>
          <cell r="I5975" t="str">
            <v>ENTREGADO</v>
          </cell>
          <cell r="J5975">
            <v>44935</v>
          </cell>
          <cell r="K5975" t="str">
            <v>MARCIA TABANGO</v>
          </cell>
          <cell r="L5975" t="str">
            <v>JUAN DE SALINAS Y BOLIVAR ESQUINA PUERTAS CAFES ROJIZO 158-4 LOJA/CENTRO SAGRARIO 110110 LOJA</v>
          </cell>
          <cell r="M5975" t="str">
            <v/>
          </cell>
          <cell r="N5975" t="str">
            <v>0985718897</v>
          </cell>
          <cell r="O5975" t="str">
            <v>0985718897</v>
          </cell>
          <cell r="P5975" t="str">
            <v>110110</v>
          </cell>
          <cell r="Q5975" t="str">
            <v>LOJA</v>
          </cell>
          <cell r="R5975" t="str">
            <v>LOJA</v>
          </cell>
          <cell r="S5975" t="str">
            <v>LOJA</v>
          </cell>
          <cell r="T5975" t="str">
            <v>TRAMACO</v>
          </cell>
          <cell r="U5975" t="str">
            <v>FLEXNETUIO_PROVINCIA</v>
          </cell>
          <cell r="V5975">
            <v>1</v>
          </cell>
          <cell r="W5975">
            <v>12.4</v>
          </cell>
          <cell r="X5975" t="str">
            <v>HYCITE QUITO</v>
          </cell>
          <cell r="Y5975" t="str">
            <v>FLEX NET CALLE 28 DE JUNIO S/N Y GARCIA MORENO ENTRADA LLANO GRANDE</v>
          </cell>
        </row>
        <row r="5976">
          <cell r="A5976" t="str">
            <v>98804017</v>
          </cell>
          <cell r="B5976">
            <v>491650</v>
          </cell>
          <cell r="C5976" t="str">
            <v>98804017</v>
          </cell>
          <cell r="D5976" t="str">
            <v>HYCITE</v>
          </cell>
          <cell r="E5976" t="str">
            <v>DESPACHO</v>
          </cell>
          <cell r="F5976" t="str">
            <v>NORMAL</v>
          </cell>
          <cell r="G5976" t="str">
            <v>TFQ4258</v>
          </cell>
          <cell r="H5976">
            <v>44932</v>
          </cell>
          <cell r="I5976" t="str">
            <v>ENTREGADO</v>
          </cell>
          <cell r="J5976">
            <v>44935</v>
          </cell>
          <cell r="K5976" t="str">
            <v>OSCAR ORTIZ</v>
          </cell>
          <cell r="L5976" t="str">
            <v>AV INTEROSEANICA KM 26 1/2 REDONDEL PEL PALUGO VIA ORIENTE QUITO // PIRO PIRO 170175 PICHINCHA</v>
          </cell>
          <cell r="N5976" t="str">
            <v>0980157919</v>
          </cell>
          <cell r="O5976" t="str">
            <v>0980157919</v>
          </cell>
          <cell r="P5976" t="str">
            <v>170208</v>
          </cell>
          <cell r="Q5976" t="str">
            <v>QUITO</v>
          </cell>
          <cell r="R5976" t="str">
            <v>PICHINCHA</v>
          </cell>
          <cell r="S5976" t="str">
            <v>CALDERON (CARAPUNGO)</v>
          </cell>
          <cell r="T5976" t="str">
            <v>FLEXTRANS UIO</v>
          </cell>
          <cell r="U5976" t="str">
            <v>FLEXNETUIO_LOCAL</v>
          </cell>
          <cell r="V5976">
            <v>1</v>
          </cell>
          <cell r="W5976">
            <v>10.5</v>
          </cell>
          <cell r="X5976" t="str">
            <v>HYCITE QUITO</v>
          </cell>
          <cell r="Y5976" t="str">
            <v>FLEX NET CALLE 28 DE JUNIO S/N Y GARCIA MORENO ENTRADA LLANO GRANDE</v>
          </cell>
        </row>
        <row r="5977">
          <cell r="A5977" t="str">
            <v>98805204</v>
          </cell>
          <cell r="B5977">
            <v>491651</v>
          </cell>
          <cell r="C5977" t="str">
            <v>98805204</v>
          </cell>
          <cell r="D5977" t="str">
            <v>HYCITE</v>
          </cell>
          <cell r="E5977" t="str">
            <v>DESPACHO</v>
          </cell>
          <cell r="F5977" t="str">
            <v>NORMAL</v>
          </cell>
          <cell r="G5977" t="str">
            <v>031002004158756</v>
          </cell>
          <cell r="H5977">
            <v>44932</v>
          </cell>
          <cell r="I5977" t="str">
            <v>ENTREGADO</v>
          </cell>
          <cell r="J5977">
            <v>44935</v>
          </cell>
          <cell r="K5977" t="str">
            <v>WILMER MACIAS</v>
          </cell>
          <cell r="L5977" t="str">
            <v>CIUDADELA NINO JESUS 2 MANZANA K SOLAR 8 MANZANA K SOLAR 8 MANTA / NINO JESUS 2 LOS ESTEROS 130209 MANABI</v>
          </cell>
          <cell r="M5977" t="str">
            <v/>
          </cell>
          <cell r="N5977" t="str">
            <v>0967358943</v>
          </cell>
          <cell r="O5977" t="str">
            <v>0967358943</v>
          </cell>
          <cell r="P5977" t="str">
            <v>130209</v>
          </cell>
          <cell r="Q5977" t="str">
            <v>MANTA</v>
          </cell>
          <cell r="R5977" t="str">
            <v>MANABI</v>
          </cell>
          <cell r="S5977" t="str">
            <v>MANTA</v>
          </cell>
          <cell r="T5977" t="str">
            <v>TRAMACO</v>
          </cell>
          <cell r="U5977" t="str">
            <v>FLEXNETUIO_PROVINCIA</v>
          </cell>
          <cell r="V5977">
            <v>1</v>
          </cell>
          <cell r="W5977">
            <v>11.4</v>
          </cell>
          <cell r="X5977" t="str">
            <v>HYCITE QUITO</v>
          </cell>
          <cell r="Y5977" t="str">
            <v>FLEX NET CALLE 28 DE JUNIO S/N Y GARCIA MORENO ENTRADA LLANO GRANDE</v>
          </cell>
        </row>
        <row r="5978">
          <cell r="A5978" t="str">
            <v>98805697</v>
          </cell>
          <cell r="B5978">
            <v>491652</v>
          </cell>
          <cell r="C5978" t="str">
            <v>98805697</v>
          </cell>
          <cell r="D5978" t="str">
            <v>HYCITE</v>
          </cell>
          <cell r="E5978" t="str">
            <v>DESPACHO</v>
          </cell>
          <cell r="F5978" t="str">
            <v>NORMAL</v>
          </cell>
          <cell r="G5978" t="str">
            <v>TFQ4259</v>
          </cell>
          <cell r="H5978">
            <v>44932</v>
          </cell>
          <cell r="I5978" t="str">
            <v>ENTREGADO</v>
          </cell>
          <cell r="J5978">
            <v>44935</v>
          </cell>
          <cell r="K5978" t="str">
            <v>GRACIELA LOACHAMIN</v>
          </cell>
          <cell r="L5978" t="str">
            <v>JORGE GARCES N60-94 PASAJE ROSA PILLAJO-JUNTO AL KFC QUITO / NORTE COMITE DEL PUEBLO 170306 PICHINCHA</v>
          </cell>
          <cell r="M5978" t="str">
            <v/>
          </cell>
          <cell r="N5978" t="str">
            <v>0939356713</v>
          </cell>
          <cell r="O5978" t="str">
            <v>0939356713</v>
          </cell>
          <cell r="P5978" t="str">
            <v>170306</v>
          </cell>
          <cell r="Q5978" t="str">
            <v>QUITO</v>
          </cell>
          <cell r="R5978" t="str">
            <v>PICHINCHA</v>
          </cell>
          <cell r="S5978" t="str">
            <v>QUITO</v>
          </cell>
          <cell r="T5978" t="str">
            <v>FLEXTRANS UIO</v>
          </cell>
          <cell r="U5978" t="str">
            <v>FLEXNETUIO_LOCAL</v>
          </cell>
          <cell r="V5978">
            <v>1</v>
          </cell>
          <cell r="W5978">
            <v>4.8</v>
          </cell>
          <cell r="X5978" t="str">
            <v>HYCITE QUITO</v>
          </cell>
          <cell r="Y5978" t="str">
            <v>FLEX NET CALLE 28 DE JUNIO S/N Y GARCIA MORENO ENTRADA LLANO GRANDE</v>
          </cell>
        </row>
        <row r="5979">
          <cell r="A5979" t="str">
            <v>98806185</v>
          </cell>
          <cell r="B5979">
            <v>491654</v>
          </cell>
          <cell r="C5979" t="str">
            <v>98806185</v>
          </cell>
          <cell r="D5979" t="str">
            <v>HYCITE</v>
          </cell>
          <cell r="E5979" t="str">
            <v>DESPACHO</v>
          </cell>
          <cell r="F5979" t="str">
            <v>NORMAL</v>
          </cell>
          <cell r="G5979" t="str">
            <v>TF4261</v>
          </cell>
          <cell r="H5979">
            <v>44932</v>
          </cell>
          <cell r="I5979" t="str">
            <v>ENTREGADO</v>
          </cell>
          <cell r="J5979">
            <v>44935</v>
          </cell>
          <cell r="K5979" t="str">
            <v>JUAN CORNIELES</v>
          </cell>
          <cell r="L5979" t="str">
            <v>DALIAS SL 16 Y JOSE RODRIGUEZ GUAYAQUIL  TARQUI 090501 GUAYAS</v>
          </cell>
          <cell r="M5979" t="str">
            <v/>
          </cell>
          <cell r="N5979" t="str">
            <v>0959423728 / 342207568</v>
          </cell>
          <cell r="O5979" t="str">
            <v>0959423728 / 342207568</v>
          </cell>
          <cell r="P5979" t="str">
            <v>090501</v>
          </cell>
          <cell r="Q5979" t="str">
            <v>GUAYAQUIL</v>
          </cell>
          <cell r="R5979" t="str">
            <v>GUAYAS</v>
          </cell>
          <cell r="S5979" t="str">
            <v>GUAYAQUIL</v>
          </cell>
          <cell r="T5979" t="str">
            <v>CARGO UNION</v>
          </cell>
          <cell r="U5979" t="str">
            <v>FLEXNETUIO_GYE</v>
          </cell>
          <cell r="V5979">
            <v>1</v>
          </cell>
          <cell r="W5979">
            <v>6.3</v>
          </cell>
          <cell r="X5979" t="str">
            <v>HYCITE QUITO</v>
          </cell>
          <cell r="Y5979" t="str">
            <v>FLEX NET CALLE 28 DE JUNIO S/N Y GARCIA MORENO ENTRADA LLANO GRANDE</v>
          </cell>
        </row>
        <row r="5980">
          <cell r="A5980" t="str">
            <v>98806402</v>
          </cell>
          <cell r="B5980">
            <v>491655</v>
          </cell>
          <cell r="C5980" t="str">
            <v>98806402</v>
          </cell>
          <cell r="D5980" t="str">
            <v>HYCITE</v>
          </cell>
          <cell r="E5980" t="str">
            <v>DESPACHO</v>
          </cell>
          <cell r="F5980" t="str">
            <v>NORMAL</v>
          </cell>
          <cell r="G5980" t="str">
            <v>TFQ4262</v>
          </cell>
          <cell r="H5980">
            <v>44932</v>
          </cell>
          <cell r="I5980" t="str">
            <v>ENTREGADO</v>
          </cell>
          <cell r="J5980">
            <v>44935</v>
          </cell>
          <cell r="K5980" t="str">
            <v>MELBA JAZMINA ESTHER MOREIRA AYALA</v>
          </cell>
          <cell r="L5980" t="str">
            <v>ENRIQUE RITHER Y BOLIVIA N20-170 DEPARTAMENTO 3A QUITO BELISARIO QUEVEDO 170521 PICHINCHA</v>
          </cell>
          <cell r="M5980" t="str">
            <v/>
          </cell>
          <cell r="N5980" t="str">
            <v>0980202872 /</v>
          </cell>
          <cell r="O5980" t="str">
            <v>0980202872 /</v>
          </cell>
          <cell r="P5980" t="str">
            <v>170521</v>
          </cell>
          <cell r="Q5980" t="str">
            <v>QUITO</v>
          </cell>
          <cell r="R5980" t="str">
            <v>PICHINCHA</v>
          </cell>
          <cell r="S5980" t="str">
            <v>QUITO</v>
          </cell>
          <cell r="T5980" t="str">
            <v>FLEXTRANS UIO</v>
          </cell>
          <cell r="U5980" t="str">
            <v>FLEXNETUIO_LOCAL</v>
          </cell>
          <cell r="V5980">
            <v>1</v>
          </cell>
          <cell r="W5980">
            <v>0.6</v>
          </cell>
          <cell r="X5980" t="str">
            <v>HYCITE QUITO</v>
          </cell>
          <cell r="Y5980" t="str">
            <v>FLEX NET CALLE 28 DE JUNIO S/N Y GARCIA MORENO ENTRADA LLANO GRANDE</v>
          </cell>
        </row>
        <row r="5981">
          <cell r="A5981" t="str">
            <v>98806420</v>
          </cell>
          <cell r="B5981">
            <v>491656</v>
          </cell>
          <cell r="C5981" t="str">
            <v>98806420</v>
          </cell>
          <cell r="D5981" t="str">
            <v>HYCITE</v>
          </cell>
          <cell r="E5981" t="str">
            <v>DESPACHO</v>
          </cell>
          <cell r="F5981" t="str">
            <v>NORMAL</v>
          </cell>
          <cell r="G5981" t="str">
            <v>TFQ4263</v>
          </cell>
          <cell r="H5981">
            <v>44932</v>
          </cell>
          <cell r="I5981" t="str">
            <v>ENTREGADO</v>
          </cell>
          <cell r="J5981">
            <v>44935</v>
          </cell>
          <cell r="K5981" t="str">
            <v>DARIO RENE NAVARRO RAMON</v>
          </cell>
          <cell r="L5981" t="str">
            <v>PASAJE TIMASA CASA 16 INGRESO POR MANUELA SAENZ CASA BLANCA QUITO NAYON NAYON 170530 PICHINCHA</v>
          </cell>
          <cell r="M5981" t="str">
            <v/>
          </cell>
          <cell r="N5981" t="str">
            <v>0989793965</v>
          </cell>
          <cell r="O5981" t="str">
            <v>0989793965</v>
          </cell>
          <cell r="P5981" t="str">
            <v>170530</v>
          </cell>
          <cell r="Q5981" t="str">
            <v>QUITO</v>
          </cell>
          <cell r="R5981" t="str">
            <v>PICHINCHA</v>
          </cell>
          <cell r="S5981" t="str">
            <v>NAYON - RANCHO SAN FRANCISCO - EL VALLE - URB. MIRAVALLE</v>
          </cell>
          <cell r="T5981" t="str">
            <v>FLEXTRANS UIO</v>
          </cell>
          <cell r="U5981" t="str">
            <v>FLEXNETUIO_LOCAL</v>
          </cell>
          <cell r="V5981">
            <v>1</v>
          </cell>
          <cell r="W5981">
            <v>7.5</v>
          </cell>
          <cell r="X5981" t="str">
            <v>HYCITE QUITO</v>
          </cell>
          <cell r="Y5981" t="str">
            <v>FLEX NET CALLE 28 DE JUNIO S/N Y GARCIA MORENO ENTRADA LLANO GRANDE</v>
          </cell>
        </row>
        <row r="5982">
          <cell r="A5982" t="str">
            <v>98807376</v>
          </cell>
          <cell r="B5982">
            <v>491657</v>
          </cell>
          <cell r="C5982" t="str">
            <v>98807376</v>
          </cell>
          <cell r="D5982" t="str">
            <v>HYCITE</v>
          </cell>
          <cell r="E5982" t="str">
            <v>DESPACHO</v>
          </cell>
          <cell r="F5982" t="str">
            <v>NORMAL</v>
          </cell>
          <cell r="G5982" t="str">
            <v>031002004158757</v>
          </cell>
          <cell r="H5982">
            <v>44932</v>
          </cell>
          <cell r="I5982" t="str">
            <v>ENTREGADO</v>
          </cell>
          <cell r="J5982">
            <v>44933</v>
          </cell>
          <cell r="K5982" t="str">
            <v>AUDREY AGUAS</v>
          </cell>
          <cell r="L5982" t="str">
            <v>CHILE Y PEDRO GUAL ALMACEN EL PANAMENO PORTOVIEJO// CENTRO 18 DE OCTUBRE 130105 MANABI</v>
          </cell>
          <cell r="M5982" t="str">
            <v/>
          </cell>
          <cell r="N5982" t="str">
            <v>0994727593</v>
          </cell>
          <cell r="O5982" t="str">
            <v>0994727593</v>
          </cell>
          <cell r="P5982" t="str">
            <v>130105</v>
          </cell>
          <cell r="Q5982" t="str">
            <v>PORTOVIEJO</v>
          </cell>
          <cell r="R5982" t="str">
            <v>MANABI</v>
          </cell>
          <cell r="S5982" t="str">
            <v>PORTOVIEJO</v>
          </cell>
          <cell r="T5982" t="str">
            <v>TRAMACO</v>
          </cell>
          <cell r="U5982" t="str">
            <v>FLEXNETUIO_PROVINCIA</v>
          </cell>
          <cell r="V5982">
            <v>1</v>
          </cell>
          <cell r="W5982">
            <v>2.5</v>
          </cell>
          <cell r="X5982" t="str">
            <v>HYCITE QUITO</v>
          </cell>
          <cell r="Y5982" t="str">
            <v>FLEX NET CALLE 28 DE JUNIO S/N Y GARCIA MORENO ENTRADA LLANO GRANDE</v>
          </cell>
        </row>
        <row r="5983">
          <cell r="A5983" t="str">
            <v>98710449</v>
          </cell>
          <cell r="B5983">
            <v>491586</v>
          </cell>
          <cell r="C5983" t="str">
            <v>98710449</v>
          </cell>
          <cell r="D5983" t="str">
            <v>HYCITE</v>
          </cell>
          <cell r="E5983" t="str">
            <v>DESPACHO</v>
          </cell>
          <cell r="F5983" t="str">
            <v>NORMAL</v>
          </cell>
          <cell r="G5983" t="str">
            <v>TF4229</v>
          </cell>
          <cell r="H5983">
            <v>44932</v>
          </cell>
          <cell r="I5983" t="str">
            <v>ENTREGADO</v>
          </cell>
          <cell r="J5983">
            <v>44935</v>
          </cell>
          <cell r="K5983" t="str">
            <v>FABRISIO CEDENO</v>
          </cell>
          <cell r="L5983" t="str">
            <v>ASO PROSPERINA MZA 0023 SL 8A GUAYAQUIL // NORTE  TARQUI 090610 GUAYAS</v>
          </cell>
          <cell r="N5983" t="str">
            <v>0968224418 / 042114374</v>
          </cell>
          <cell r="O5983" t="str">
            <v>0968224418 / 042114374</v>
          </cell>
          <cell r="P5983" t="str">
            <v>GUAYAQUIL</v>
          </cell>
          <cell r="Q5983" t="str">
            <v>GUAYAQUIL</v>
          </cell>
          <cell r="R5983" t="str">
            <v>GUAYAS</v>
          </cell>
          <cell r="T5983" t="str">
            <v>CARGO UNION</v>
          </cell>
          <cell r="U5983" t="str">
            <v>FLEXNETUIO_GYE</v>
          </cell>
          <cell r="V5983">
            <v>1</v>
          </cell>
          <cell r="W5983">
            <v>10.5</v>
          </cell>
          <cell r="X5983" t="str">
            <v>HYCITE QUITO</v>
          </cell>
          <cell r="Y5983" t="str">
            <v>FLEX NET CALLE 28 DE JUNIO S/N Y GARCIA MORENO ENTRADA LLANO GRANDE</v>
          </cell>
        </row>
        <row r="5984">
          <cell r="A5984" t="str">
            <v>98738377</v>
          </cell>
          <cell r="B5984">
            <v>491587</v>
          </cell>
          <cell r="C5984" t="str">
            <v>98738377</v>
          </cell>
          <cell r="D5984" t="str">
            <v>HYCITE</v>
          </cell>
          <cell r="E5984" t="str">
            <v>DESPACHO</v>
          </cell>
          <cell r="F5984" t="str">
            <v>NORMAL</v>
          </cell>
          <cell r="G5984" t="str">
            <v>031002004158724</v>
          </cell>
          <cell r="H5984">
            <v>44932</v>
          </cell>
          <cell r="I5984" t="str">
            <v>ENTREGADO</v>
          </cell>
          <cell r="J5984">
            <v>44935</v>
          </cell>
          <cell r="K5984" t="str">
            <v>JOANA MONTANO</v>
          </cell>
          <cell r="L5984" t="str">
            <v>HAITI Y LUIS VARGAS TORRES CIUDADELA SIERRA VERDE ESMERALDAS / SUR VUELTA LARGA 080118 ESMERALDAS</v>
          </cell>
          <cell r="M5984" t="str">
            <v/>
          </cell>
          <cell r="N5984" t="str">
            <v>0959600808</v>
          </cell>
          <cell r="O5984" t="str">
            <v>0959600808</v>
          </cell>
          <cell r="P5984" t="str">
            <v>080118</v>
          </cell>
          <cell r="Q5984" t="str">
            <v>ESMERALDAS</v>
          </cell>
          <cell r="R5984" t="str">
            <v>ESMERALDAS</v>
          </cell>
          <cell r="S5984" t="str">
            <v>ESMERALDAS - LA TOLITA</v>
          </cell>
          <cell r="T5984" t="str">
            <v>TRAMACO</v>
          </cell>
          <cell r="U5984" t="str">
            <v>FLEXNETUIO_PROVINCIA</v>
          </cell>
          <cell r="V5984">
            <v>1</v>
          </cell>
          <cell r="W5984">
            <v>6.3</v>
          </cell>
          <cell r="X5984" t="str">
            <v>HYCITE QUITO</v>
          </cell>
          <cell r="Y5984" t="str">
            <v>FLEX NET CALLE 28 DE JUNIO S/N Y GARCIA MORENO ENTRADA LLANO GRANDE</v>
          </cell>
        </row>
        <row r="5985">
          <cell r="A5985" t="str">
            <v>98763520</v>
          </cell>
          <cell r="B5985">
            <v>491588</v>
          </cell>
          <cell r="C5985" t="str">
            <v>98763520</v>
          </cell>
          <cell r="D5985" t="str">
            <v>HYCITE</v>
          </cell>
          <cell r="E5985" t="str">
            <v>DESPACHO</v>
          </cell>
          <cell r="F5985" t="str">
            <v>NORMAL</v>
          </cell>
          <cell r="G5985" t="str">
            <v>TF4268</v>
          </cell>
          <cell r="H5985">
            <v>44932</v>
          </cell>
          <cell r="I5985" t="str">
            <v>ENTREGADO</v>
          </cell>
          <cell r="J5985">
            <v>44935</v>
          </cell>
          <cell r="K5985" t="str">
            <v>EVELIN LOPEZ</v>
          </cell>
          <cell r="L5985" t="str">
            <v>CASA LAGUNA URB BRISANA MZ 15 VILLA17 SAMBORONDON//SAMBORONDON LA PUNTILLA (SATELITE) 090602 GUAYAS</v>
          </cell>
          <cell r="N5985" t="str">
            <v>0994736466 / 042595400</v>
          </cell>
          <cell r="O5985" t="str">
            <v>0994736466 / 042595400</v>
          </cell>
          <cell r="P5985" t="str">
            <v>090602</v>
          </cell>
          <cell r="Q5985" t="str">
            <v>GUAYAQUIL</v>
          </cell>
          <cell r="R5985" t="str">
            <v>GUAYAS</v>
          </cell>
          <cell r="S5985" t="str">
            <v>GUAYAQUIL</v>
          </cell>
          <cell r="T5985" t="str">
            <v>CARGO UNION</v>
          </cell>
          <cell r="U5985" t="str">
            <v>FLEXNETUIO_GYE</v>
          </cell>
          <cell r="V5985">
            <v>2</v>
          </cell>
          <cell r="W5985">
            <v>22.7</v>
          </cell>
          <cell r="X5985" t="str">
            <v>HYCITE QUITO</v>
          </cell>
          <cell r="Y5985" t="str">
            <v>FLEX NET CALLE 28 DE JUNIO S/N Y GARCIA MORENO ENTRADA LLANO GRANDE</v>
          </cell>
        </row>
        <row r="5986">
          <cell r="A5986" t="str">
            <v>98766871</v>
          </cell>
          <cell r="B5986">
            <v>491589</v>
          </cell>
          <cell r="C5986" t="str">
            <v>98766871</v>
          </cell>
          <cell r="D5986" t="str">
            <v>HYCITE</v>
          </cell>
          <cell r="E5986" t="str">
            <v>DESPACHO</v>
          </cell>
          <cell r="F5986" t="str">
            <v>NORMAL</v>
          </cell>
          <cell r="G5986" t="str">
            <v>TFQ4231 / ITQ4573 / ITQ4867</v>
          </cell>
          <cell r="H5986">
            <v>44932</v>
          </cell>
          <cell r="I5986" t="str">
            <v>ENTREGADO</v>
          </cell>
          <cell r="J5986">
            <v>44944</v>
          </cell>
          <cell r="K5986" t="str">
            <v>JOHN GILSER ARIAS LOBATO</v>
          </cell>
          <cell r="L5986" t="str">
            <v>AV. SIMON BOLIVAR N 987 Y JOAQUINA GALARZA QUITO / SUR PUENGASI, PICHINCHA EC</v>
          </cell>
          <cell r="N5986" t="str">
            <v>+59398-786-2559</v>
          </cell>
          <cell r="O5986" t="str">
            <v>+59398-786-2559</v>
          </cell>
          <cell r="P5986" t="str">
            <v>170208</v>
          </cell>
          <cell r="Q5986" t="str">
            <v>QUITO</v>
          </cell>
          <cell r="R5986" t="str">
            <v>PICHINCHA</v>
          </cell>
          <cell r="S5986" t="str">
            <v>CALDERON (CARAPUNGO)</v>
          </cell>
          <cell r="T5986" t="str">
            <v>TRANSERVISS</v>
          </cell>
          <cell r="U5986" t="str">
            <v>FLEXNETUIO_LOCAL</v>
          </cell>
          <cell r="V5986">
            <v>1</v>
          </cell>
          <cell r="W5986">
            <v>1.1000000000000001</v>
          </cell>
          <cell r="X5986" t="str">
            <v>HYCITE QUITO</v>
          </cell>
          <cell r="Y5986" t="str">
            <v>FLEX NET CALLE 28 DE JUNIO S/N Y GARCIA MORENO ENTRADA LLANO GRANDE</v>
          </cell>
        </row>
        <row r="5987">
          <cell r="A5987" t="str">
            <v>98770364</v>
          </cell>
          <cell r="B5987">
            <v>491590</v>
          </cell>
          <cell r="C5987" t="str">
            <v>98770364</v>
          </cell>
          <cell r="D5987" t="str">
            <v>HYCITE</v>
          </cell>
          <cell r="E5987" t="str">
            <v>DESPACHO</v>
          </cell>
          <cell r="F5987" t="str">
            <v>NORMAL</v>
          </cell>
          <cell r="G5987" t="str">
            <v>031002004158725</v>
          </cell>
          <cell r="H5987">
            <v>44932</v>
          </cell>
          <cell r="I5987" t="str">
            <v>ENTREGADO</v>
          </cell>
          <cell r="J5987">
            <v>44935</v>
          </cell>
          <cell r="K5987" t="str">
            <v>JOSE TARIRA</v>
          </cell>
          <cell r="L5987" t="str">
            <v>ELOY ALFARO Y ROBERTO ASTUDILLO A UNA CUADRA DEL PARQUE PABLO NIVELA BALZAR * CENTRO BALZAR 091302 GUAYAS</v>
          </cell>
          <cell r="M5987" t="str">
            <v/>
          </cell>
          <cell r="N5987" t="str">
            <v>0995042497 / 043706900</v>
          </cell>
          <cell r="O5987" t="str">
            <v>0995042497 / 043706900</v>
          </cell>
          <cell r="P5987" t="str">
            <v>091302</v>
          </cell>
          <cell r="Q5987" t="str">
            <v>BALZAR</v>
          </cell>
          <cell r="R5987" t="str">
            <v>GUAYAS</v>
          </cell>
          <cell r="S5987" t="str">
            <v>BALZAR - EL CERRITO</v>
          </cell>
          <cell r="T5987" t="str">
            <v>TRAMACO</v>
          </cell>
          <cell r="U5987" t="str">
            <v>FLEXNETUIO_PROVINCIA</v>
          </cell>
          <cell r="V5987">
            <v>1</v>
          </cell>
          <cell r="W5987">
            <v>12.7</v>
          </cell>
          <cell r="X5987" t="str">
            <v>HYCITE QUITO</v>
          </cell>
          <cell r="Y5987" t="str">
            <v>FLEX NET CALLE 28 DE JUNIO S/N Y GARCIA MORENO ENTRADA LLANO GRANDE</v>
          </cell>
        </row>
        <row r="5988">
          <cell r="A5988" t="str">
            <v>98771375</v>
          </cell>
          <cell r="B5988">
            <v>491591</v>
          </cell>
          <cell r="C5988" t="str">
            <v>98771375</v>
          </cell>
          <cell r="D5988" t="str">
            <v>HYCITE</v>
          </cell>
          <cell r="E5988" t="str">
            <v>DESPACHO</v>
          </cell>
          <cell r="F5988" t="str">
            <v>NORMAL</v>
          </cell>
          <cell r="G5988" t="str">
            <v>TFQ4232</v>
          </cell>
          <cell r="H5988">
            <v>44932</v>
          </cell>
          <cell r="I5988" t="str">
            <v>ENTREGADO</v>
          </cell>
          <cell r="J5988">
            <v>44935</v>
          </cell>
          <cell r="K5988" t="str">
            <v>DIEGO AGUIRRE</v>
          </cell>
          <cell r="L5988" t="str">
            <v>JACINTO DE LA CUEVA OE4-119 AV BRASIL QUITO // NORTE QUITO RUMIPAMBA 170510 PICHINCHA</v>
          </cell>
          <cell r="M5988" t="str">
            <v/>
          </cell>
          <cell r="N5988" t="str">
            <v>0994981268</v>
          </cell>
          <cell r="O5988" t="str">
            <v>0994981268</v>
          </cell>
          <cell r="P5988" t="str">
            <v>170510</v>
          </cell>
          <cell r="Q5988" t="str">
            <v>QUITO</v>
          </cell>
          <cell r="R5988" t="str">
            <v>PICHINCHA</v>
          </cell>
          <cell r="S5988" t="str">
            <v>QUITO</v>
          </cell>
          <cell r="T5988" t="str">
            <v>FLEXTRANS UIO</v>
          </cell>
          <cell r="U5988" t="str">
            <v>FLEXNETUIO_LOCAL</v>
          </cell>
          <cell r="V5988">
            <v>1</v>
          </cell>
          <cell r="W5988">
            <v>7.1</v>
          </cell>
          <cell r="X5988" t="str">
            <v>HYCITE QUITO</v>
          </cell>
          <cell r="Y5988" t="str">
            <v>FLEX NET CALLE 28 DE JUNIO S/N Y GARCIA MORENO ENTRADA LLANO GRANDE</v>
          </cell>
        </row>
        <row r="5989">
          <cell r="A5989" t="str">
            <v>98777020</v>
          </cell>
          <cell r="B5989">
            <v>491592</v>
          </cell>
          <cell r="C5989" t="str">
            <v>98777020</v>
          </cell>
          <cell r="D5989" t="str">
            <v>HYCITE</v>
          </cell>
          <cell r="E5989" t="str">
            <v>DESPACHO</v>
          </cell>
          <cell r="F5989" t="str">
            <v>NORMAL</v>
          </cell>
          <cell r="G5989" t="str">
            <v>TFQ4233</v>
          </cell>
          <cell r="H5989">
            <v>44932</v>
          </cell>
          <cell r="I5989" t="str">
            <v>ENTREGADO</v>
          </cell>
          <cell r="J5989">
            <v>44935</v>
          </cell>
          <cell r="K5989" t="str">
            <v>ALEXANDRA CRUZ</v>
          </cell>
          <cell r="L5989" t="str">
            <v>AV MARIANA DE JESUS CALLE A N 31 - 145 Y SA GABRIEL QUITO / NORTE BELISARIO QUEVEDO 170521 PICHINCHA</v>
          </cell>
          <cell r="N5989" t="str">
            <v>0981495570 / 023948660</v>
          </cell>
          <cell r="O5989" t="str">
            <v>0981495570 / 023948660</v>
          </cell>
          <cell r="P5989" t="str">
            <v>170521</v>
          </cell>
          <cell r="Q5989" t="str">
            <v>QUITO</v>
          </cell>
          <cell r="R5989" t="str">
            <v>PICHINCHA</v>
          </cell>
          <cell r="S5989" t="str">
            <v>QUITO</v>
          </cell>
          <cell r="T5989" t="str">
            <v>FLEXTRANS UIO</v>
          </cell>
          <cell r="U5989" t="str">
            <v>FLEXNETUIO_LOCAL</v>
          </cell>
          <cell r="V5989">
            <v>2</v>
          </cell>
          <cell r="W5989">
            <v>25.2</v>
          </cell>
          <cell r="X5989" t="str">
            <v>HYCITE QUITO</v>
          </cell>
          <cell r="Y5989" t="str">
            <v>FLEX NET CALLE 28 DE JUNIO S/N Y GARCIA MORENO ENTRADA LLANO GRANDE</v>
          </cell>
        </row>
        <row r="5990">
          <cell r="A5990" t="str">
            <v>98779038</v>
          </cell>
          <cell r="B5990">
            <v>491593</v>
          </cell>
          <cell r="C5990" t="str">
            <v>98779038</v>
          </cell>
          <cell r="D5990" t="str">
            <v>HYCITE</v>
          </cell>
          <cell r="E5990" t="str">
            <v>DESPACHO</v>
          </cell>
          <cell r="F5990" t="str">
            <v>NORMAL</v>
          </cell>
          <cell r="G5990" t="str">
            <v>031002004158722</v>
          </cell>
          <cell r="H5990">
            <v>44932</v>
          </cell>
          <cell r="I5990" t="str">
            <v>ENTREGADO</v>
          </cell>
          <cell r="J5990">
            <v>44939</v>
          </cell>
          <cell r="K5990" t="str">
            <v>MARJORIE ROMAN</v>
          </cell>
          <cell r="L5990" t="str">
            <v>CONJUNTO RESIDENCIAL COMP CLIFF VILLA 1 BARRIO INGLES SANTA ELENA / ANCON SAN JOSE DE ANCON 240101 SANTA ELENA</v>
          </cell>
          <cell r="M5990" t="str">
            <v/>
          </cell>
          <cell r="N5990" t="str">
            <v>0992828274</v>
          </cell>
          <cell r="O5990" t="str">
            <v>0992828274</v>
          </cell>
          <cell r="P5990" t="str">
            <v>240101</v>
          </cell>
          <cell r="Q5990" t="str">
            <v>SANTA ELENA</v>
          </cell>
          <cell r="R5990" t="str">
            <v>SANTA ELENA</v>
          </cell>
          <cell r="S5990" t="str">
            <v>ATAHUALPA - SAN JOSE DE ANCON - PROSPERIDAD - EL TAMBO</v>
          </cell>
          <cell r="T5990" t="str">
            <v>TRAMACO</v>
          </cell>
          <cell r="U5990" t="str">
            <v>FLEXNETUIO_PROVINCIA</v>
          </cell>
          <cell r="V5990">
            <v>1</v>
          </cell>
          <cell r="W5990">
            <v>13.7</v>
          </cell>
          <cell r="X5990" t="str">
            <v>HYCITE QUITO</v>
          </cell>
          <cell r="Y5990" t="str">
            <v>FLEX NET CALLE 28 DE JUNIO S/N Y GARCIA MORENO ENTRADA LLANO GRANDE</v>
          </cell>
        </row>
        <row r="5991">
          <cell r="A5991" t="str">
            <v>98782619</v>
          </cell>
          <cell r="B5991">
            <v>491594</v>
          </cell>
          <cell r="C5991" t="str">
            <v>98782619</v>
          </cell>
          <cell r="D5991" t="str">
            <v>HYCITE</v>
          </cell>
          <cell r="E5991" t="str">
            <v>DESPACHO</v>
          </cell>
          <cell r="F5991" t="str">
            <v>NORMAL</v>
          </cell>
          <cell r="G5991" t="str">
            <v>TFQ4234</v>
          </cell>
          <cell r="H5991">
            <v>44932</v>
          </cell>
          <cell r="I5991" t="str">
            <v>ENTREGADO</v>
          </cell>
          <cell r="J5991">
            <v>44935</v>
          </cell>
          <cell r="K5991" t="str">
            <v>DAYSI PACCHA</v>
          </cell>
          <cell r="L5991" t="str">
            <v>CIRCINUS Y SATURNO 17 CONJ TERRANOVA ENTRADA CALLE CIPRECES JUNTO A GYM QUITO//VALLE DE LOS CHILLOS CAPELO 171101 PICHINCHA</v>
          </cell>
          <cell r="N5991" t="str">
            <v>0990971863</v>
          </cell>
          <cell r="O5991" t="str">
            <v>0990971863</v>
          </cell>
          <cell r="P5991" t="str">
            <v>171101</v>
          </cell>
          <cell r="Q5991" t="str">
            <v>RUMIÑAHUI</v>
          </cell>
          <cell r="R5991" t="str">
            <v>PICHINCHA</v>
          </cell>
          <cell r="S5991" t="str">
            <v>SANGOLQUI</v>
          </cell>
          <cell r="T5991" t="str">
            <v>FLEXTRANS UIO</v>
          </cell>
          <cell r="U5991" t="str">
            <v>FLEXNETUIO_LOCAL</v>
          </cell>
          <cell r="V5991">
            <v>1</v>
          </cell>
          <cell r="W5991">
            <v>10.9</v>
          </cell>
          <cell r="X5991" t="str">
            <v>HYCITE QUITO</v>
          </cell>
          <cell r="Y5991" t="str">
            <v>FLEX NET CALLE 28 DE JUNIO S/N Y GARCIA MORENO ENTRADA LLANO GRANDE</v>
          </cell>
        </row>
        <row r="5992">
          <cell r="A5992" t="str">
            <v>98782634</v>
          </cell>
          <cell r="B5992">
            <v>491595</v>
          </cell>
          <cell r="C5992" t="str">
            <v>98782634</v>
          </cell>
          <cell r="D5992" t="str">
            <v>HYCITE</v>
          </cell>
          <cell r="E5992" t="str">
            <v>DESPACHO</v>
          </cell>
          <cell r="F5992" t="str">
            <v>NORMAL</v>
          </cell>
          <cell r="G5992" t="str">
            <v>TFQ4235 / ITQ4574 / ITQ4869</v>
          </cell>
          <cell r="H5992">
            <v>44932</v>
          </cell>
          <cell r="I5992" t="str">
            <v>ENTREGADO</v>
          </cell>
          <cell r="J5992">
            <v>44944</v>
          </cell>
          <cell r="K5992" t="str">
            <v>DIEGO ANDRES GREFA HERRERA</v>
          </cell>
          <cell r="L5992" t="str">
            <v>PICHINCHA SAN RAFAEL GIOVVANY FARINA Y AUTOPISTA GENERAL RUMIÑAHUI EDIFICIO VALLE CENTER 2DO PISO OFNA 2 OFICINA DE 10AM A 5PM</v>
          </cell>
          <cell r="N5992" t="str">
            <v>0993415172</v>
          </cell>
          <cell r="O5992" t="str">
            <v>+59399-341-5172</v>
          </cell>
          <cell r="P5992" t="str">
            <v>170102</v>
          </cell>
          <cell r="Q5992" t="str">
            <v>QUITO</v>
          </cell>
          <cell r="R5992" t="str">
            <v>PICHINCHA</v>
          </cell>
          <cell r="S5992" t="str">
            <v>GUALEA</v>
          </cell>
          <cell r="T5992" t="str">
            <v>FLEXTRANS UIO</v>
          </cell>
          <cell r="U5992" t="str">
            <v>FLEXNETUIO_LOCAL</v>
          </cell>
          <cell r="V5992">
            <v>1</v>
          </cell>
          <cell r="W5992">
            <v>10.9</v>
          </cell>
          <cell r="X5992" t="str">
            <v>HYCITE QUITO</v>
          </cell>
          <cell r="Y5992" t="str">
            <v>FLEX NET CALLE 28 DE JUNIO S/N Y GARCIA MORENO ENTRADA LLANO GRANDE</v>
          </cell>
        </row>
        <row r="5993">
          <cell r="A5993" t="str">
            <v>98784108</v>
          </cell>
          <cell r="B5993">
            <v>491598</v>
          </cell>
          <cell r="C5993" t="str">
            <v>98784108</v>
          </cell>
          <cell r="D5993" t="str">
            <v>HYCITE</v>
          </cell>
          <cell r="E5993" t="str">
            <v>DESPACHO</v>
          </cell>
          <cell r="F5993" t="str">
            <v>NORMAL</v>
          </cell>
          <cell r="G5993" t="str">
            <v>031002004158726</v>
          </cell>
          <cell r="H5993">
            <v>44932</v>
          </cell>
          <cell r="I5993" t="str">
            <v>ENTREGADO</v>
          </cell>
          <cell r="J5993">
            <v>44935</v>
          </cell>
          <cell r="K5993" t="str">
            <v>LUIS SAMANIEGO</v>
          </cell>
          <cell r="L5993" t="str">
            <v>PANAMERICANA VIVIANA FISCAL MILITAR FRENTE DE LA ADUANA IBARRA// JAGUAR COCHA SAGRARIO 100111 IMBABURA</v>
          </cell>
          <cell r="M5993" t="str">
            <v/>
          </cell>
          <cell r="N5993" t="str">
            <v>0996219688</v>
          </cell>
          <cell r="O5993" t="str">
            <v>0996219688</v>
          </cell>
          <cell r="P5993" t="str">
            <v>100111</v>
          </cell>
          <cell r="Q5993" t="str">
            <v>IBARRA</v>
          </cell>
          <cell r="R5993" t="str">
            <v>IMBABURA</v>
          </cell>
          <cell r="S5993" t="str">
            <v>SAN MIGUEL DE IBARRA</v>
          </cell>
          <cell r="T5993" t="str">
            <v>TRAMACO</v>
          </cell>
          <cell r="U5993" t="str">
            <v>FLEXNETUIO_PROVINCIA</v>
          </cell>
          <cell r="V5993">
            <v>1</v>
          </cell>
          <cell r="W5993">
            <v>11.3</v>
          </cell>
          <cell r="X5993" t="str">
            <v>HYCITE QUITO</v>
          </cell>
          <cell r="Y5993" t="str">
            <v>FLEX NET CALLE 28 DE JUNIO S/N Y GARCIA MORENO ENTRADA LLANO GRANDE</v>
          </cell>
        </row>
        <row r="5994">
          <cell r="A5994" t="str">
            <v>98784488</v>
          </cell>
          <cell r="B5994">
            <v>491599</v>
          </cell>
          <cell r="C5994" t="str">
            <v>98784488</v>
          </cell>
          <cell r="D5994" t="str">
            <v>HYCITE</v>
          </cell>
          <cell r="E5994" t="str">
            <v>DESPACHO</v>
          </cell>
          <cell r="F5994" t="str">
            <v>NORMAL</v>
          </cell>
          <cell r="G5994" t="str">
            <v>031002004159041</v>
          </cell>
          <cell r="H5994">
            <v>44932</v>
          </cell>
          <cell r="I5994" t="str">
            <v>ENTREGADO</v>
          </cell>
          <cell r="J5994">
            <v>44943</v>
          </cell>
          <cell r="K5994" t="str">
            <v>ESTHER CONDE</v>
          </cell>
          <cell r="L5994" t="str">
            <v>HUNGRIA Y ALEMANIA CONJUNTO HABITACIONAL VISTA SUR LOJA / SUCRE ISIDRO AYURA 110103 LOJA</v>
          </cell>
          <cell r="N5994" t="str">
            <v>0985162488</v>
          </cell>
          <cell r="O5994" t="str">
            <v>0985162488</v>
          </cell>
          <cell r="P5994" t="str">
            <v>110103</v>
          </cell>
          <cell r="Q5994" t="str">
            <v>LOJA</v>
          </cell>
          <cell r="R5994" t="str">
            <v>LOJA</v>
          </cell>
          <cell r="S5994" t="str">
            <v>LOJA</v>
          </cell>
          <cell r="T5994" t="str">
            <v>TRAMACO</v>
          </cell>
          <cell r="U5994" t="str">
            <v>FLEXNETUIO_PROVINCIA</v>
          </cell>
          <cell r="V5994">
            <v>2</v>
          </cell>
          <cell r="W5994">
            <v>19.2</v>
          </cell>
          <cell r="X5994" t="str">
            <v>HYCITE QUITO</v>
          </cell>
          <cell r="Y5994" t="str">
            <v>FLEX NET CALLE 28 DE JUNIO S/N Y GARCIA MORENO ENTRADA LLANO GRANDE</v>
          </cell>
        </row>
        <row r="5995">
          <cell r="A5995" t="str">
            <v>98786892</v>
          </cell>
          <cell r="B5995">
            <v>491600</v>
          </cell>
          <cell r="C5995" t="str">
            <v>98786892</v>
          </cell>
          <cell r="D5995" t="str">
            <v>HYCITE</v>
          </cell>
          <cell r="E5995" t="str">
            <v>DESPACHO</v>
          </cell>
          <cell r="F5995" t="str">
            <v>NORMAL</v>
          </cell>
          <cell r="G5995" t="str">
            <v>031002004158728</v>
          </cell>
          <cell r="H5995">
            <v>44932</v>
          </cell>
          <cell r="I5995" t="str">
            <v>ENTREGADO</v>
          </cell>
          <cell r="J5995">
            <v>44939</v>
          </cell>
          <cell r="K5995" t="str">
            <v>MARIA RON</v>
          </cell>
          <cell r="L5995" t="str">
            <v>AV E ALFARO CLL RUBEN LERZON FRENTE A RAYOS X TENA TENA // ELOY ALFARO TENA 150101 NAPO</v>
          </cell>
          <cell r="M5995" t="str">
            <v/>
          </cell>
          <cell r="N5995" t="str">
            <v>0987462125 / 062846177</v>
          </cell>
          <cell r="O5995" t="str">
            <v>0987462125 / 062846177</v>
          </cell>
          <cell r="P5995" t="str">
            <v>150101</v>
          </cell>
          <cell r="Q5995" t="str">
            <v>TENA</v>
          </cell>
          <cell r="R5995" t="str">
            <v>NAPO</v>
          </cell>
          <cell r="S5995" t="str">
            <v>TENA</v>
          </cell>
          <cell r="T5995" t="str">
            <v>TRAMACO</v>
          </cell>
          <cell r="U5995" t="str">
            <v>FLEXNETUIO_PROVINCIA</v>
          </cell>
          <cell r="V5995">
            <v>1</v>
          </cell>
          <cell r="W5995">
            <v>6.4</v>
          </cell>
          <cell r="X5995" t="str">
            <v>HYCITE QUITO</v>
          </cell>
          <cell r="Y5995" t="str">
            <v>FLEX NET CALLE 28 DE JUNIO S/N Y GARCIA MORENO ENTRADA LLANO GRANDE</v>
          </cell>
        </row>
        <row r="5996">
          <cell r="A5996" t="str">
            <v>98787242</v>
          </cell>
          <cell r="B5996">
            <v>491601</v>
          </cell>
          <cell r="C5996" t="str">
            <v>98787242</v>
          </cell>
          <cell r="D5996" t="str">
            <v>HYCITE</v>
          </cell>
          <cell r="E5996" t="str">
            <v>DESPACHO</v>
          </cell>
          <cell r="F5996" t="str">
            <v>NORMAL</v>
          </cell>
          <cell r="G5996" t="str">
            <v>031002004158729</v>
          </cell>
          <cell r="H5996">
            <v>44932</v>
          </cell>
          <cell r="I5996" t="str">
            <v>ENTREGADO</v>
          </cell>
          <cell r="J5996">
            <v>44935</v>
          </cell>
          <cell r="K5996" t="str">
            <v>ANA DAVALOS</v>
          </cell>
          <cell r="L5996" t="str">
            <v>CESAR MACHUCAA Y AV JUBONES FRENTE A HUMITAS BACHI PASAJE / CIUDADELA MIRAFLORES BOLIVAR 070903 EL ORO</v>
          </cell>
          <cell r="N5996" t="str">
            <v>0939289848</v>
          </cell>
          <cell r="O5996" t="str">
            <v>0939289848</v>
          </cell>
          <cell r="P5996" t="str">
            <v>070101</v>
          </cell>
          <cell r="Q5996" t="str">
            <v>PASAJE</v>
          </cell>
          <cell r="R5996" t="str">
            <v>EL ORO</v>
          </cell>
          <cell r="S5996" t="str">
            <v>PASAJE</v>
          </cell>
          <cell r="T5996" t="str">
            <v>TRAMACO</v>
          </cell>
          <cell r="U5996" t="str">
            <v>FLEXNETUIO_PROVINCIA</v>
          </cell>
          <cell r="V5996">
            <v>1</v>
          </cell>
          <cell r="W5996">
            <v>8.8000000000000007</v>
          </cell>
          <cell r="X5996" t="str">
            <v>HYCITE QUITO</v>
          </cell>
          <cell r="Y5996" t="str">
            <v>FLEX NET CALLE 28 DE JUNIO S/N Y GARCIA MORENO ENTRADA LLANO GRANDE</v>
          </cell>
        </row>
        <row r="5997">
          <cell r="A5997" t="str">
            <v>98787444</v>
          </cell>
          <cell r="B5997">
            <v>491602</v>
          </cell>
          <cell r="C5997" t="str">
            <v>98787444</v>
          </cell>
          <cell r="D5997" t="str">
            <v>HYCITE</v>
          </cell>
          <cell r="E5997" t="str">
            <v>DESPACHO</v>
          </cell>
          <cell r="F5997" t="str">
            <v>NORMAL</v>
          </cell>
          <cell r="G5997" t="str">
            <v>TF4238</v>
          </cell>
          <cell r="H5997">
            <v>44932</v>
          </cell>
          <cell r="I5997" t="str">
            <v>ENTREGADO</v>
          </cell>
          <cell r="J5997">
            <v>44935</v>
          </cell>
          <cell r="K5997" t="str">
            <v>LILIANA NOBOA</v>
          </cell>
          <cell r="L5997" t="str">
            <v>URB VILLA CLUB ETAPA GALAXIA MZA 09 VILLA 1 DAULE// LA AURORA LA AURORA 091910 GUAYAS</v>
          </cell>
          <cell r="N5997" t="str">
            <v>0958877491</v>
          </cell>
          <cell r="O5997" t="str">
            <v>0958877491</v>
          </cell>
          <cell r="P5997" t="str">
            <v>091901</v>
          </cell>
          <cell r="Q5997" t="str">
            <v>DAULE</v>
          </cell>
          <cell r="R5997" t="str">
            <v>GUAYAS</v>
          </cell>
          <cell r="S5997" t="str">
            <v>DAULE</v>
          </cell>
          <cell r="T5997" t="str">
            <v>CARGO UNION</v>
          </cell>
          <cell r="U5997" t="str">
            <v>FLEXNETUIO_GYE</v>
          </cell>
          <cell r="V5997">
            <v>1</v>
          </cell>
          <cell r="W5997">
            <v>9.9</v>
          </cell>
          <cell r="X5997" t="str">
            <v>HYCITE QUITO</v>
          </cell>
          <cell r="Y5997" t="str">
            <v>FLEX NET CALLE 28 DE JUNIO S/N Y GARCIA MORENO ENTRADA LLANO GRANDE</v>
          </cell>
        </row>
        <row r="5998">
          <cell r="A5998" t="str">
            <v>98787571</v>
          </cell>
          <cell r="B5998">
            <v>491603</v>
          </cell>
          <cell r="C5998" t="str">
            <v>98787571</v>
          </cell>
          <cell r="D5998" t="str">
            <v>HYCITE</v>
          </cell>
          <cell r="E5998" t="str">
            <v>DESPACHO</v>
          </cell>
          <cell r="F5998" t="str">
            <v>NORMAL</v>
          </cell>
          <cell r="G5998" t="str">
            <v>031002004158730</v>
          </cell>
          <cell r="H5998">
            <v>44932</v>
          </cell>
          <cell r="I5998" t="str">
            <v>ENTREGADO</v>
          </cell>
          <cell r="J5998">
            <v>44935</v>
          </cell>
          <cell r="K5998" t="str">
            <v>EMIL MENDOZA</v>
          </cell>
          <cell r="L5998" t="str">
            <v>SITIO EL TILLO NUEVA REPRESA PORTOVIEJO ** EL TILLO ABDON CALDERON(SAN FRANCI 130117 MANABI</v>
          </cell>
          <cell r="M5998" t="str">
            <v/>
          </cell>
          <cell r="N5998" t="str">
            <v>0979745693</v>
          </cell>
          <cell r="O5998" t="str">
            <v>0979745693</v>
          </cell>
          <cell r="P5998" t="str">
            <v>130117</v>
          </cell>
          <cell r="Q5998" t="str">
            <v>PORTOVIEJO</v>
          </cell>
          <cell r="R5998" t="str">
            <v>MANABI</v>
          </cell>
          <cell r="S5998" t="str">
            <v>ABDON CALDERON (SAN FRANCISCO)</v>
          </cell>
          <cell r="T5998" t="str">
            <v>TRAMACO</v>
          </cell>
          <cell r="U5998" t="str">
            <v>FLEXNETUIO_PROVINCIA</v>
          </cell>
          <cell r="V5998">
            <v>1</v>
          </cell>
          <cell r="W5998">
            <v>4</v>
          </cell>
          <cell r="X5998" t="str">
            <v>HYCITE QUITO</v>
          </cell>
          <cell r="Y5998" t="str">
            <v>FLEX NET CALLE 28 DE JUNIO S/N Y GARCIA MORENO ENTRADA LLANO GRANDE</v>
          </cell>
        </row>
        <row r="5999">
          <cell r="A5999" t="str">
            <v>98788232</v>
          </cell>
          <cell r="B5999">
            <v>491604</v>
          </cell>
          <cell r="C5999" t="str">
            <v>98788232</v>
          </cell>
          <cell r="D5999" t="str">
            <v>HYCITE</v>
          </cell>
          <cell r="E5999" t="str">
            <v>DESPACHO</v>
          </cell>
          <cell r="F5999" t="str">
            <v>NORMAL</v>
          </cell>
          <cell r="G5999" t="str">
            <v>031002004158731</v>
          </cell>
          <cell r="H5999">
            <v>44932</v>
          </cell>
          <cell r="I5999" t="str">
            <v>ENTREGADO</v>
          </cell>
          <cell r="J5999">
            <v>44933</v>
          </cell>
          <cell r="K5999" t="str">
            <v>EDDY RAMIREZ</v>
          </cell>
          <cell r="L5999" t="str">
            <v>VILLAS DE PETRO ECUADOR//BR EL PARAISO LA PRADERA 206 ESMERALDAS // NORTE SIMON PLATA TORRES 080104 ESMERALDAS</v>
          </cell>
          <cell r="M5999" t="str">
            <v/>
          </cell>
          <cell r="N5999" t="str">
            <v>0958751361 / 062011676</v>
          </cell>
          <cell r="O5999" t="str">
            <v>0958751361 / 062011676</v>
          </cell>
          <cell r="P5999" t="str">
            <v>080104</v>
          </cell>
          <cell r="Q5999" t="str">
            <v>ESMERALDAS</v>
          </cell>
          <cell r="R5999" t="str">
            <v>ESMERALDAS</v>
          </cell>
          <cell r="S5999" t="str">
            <v>ESMERALDAS</v>
          </cell>
          <cell r="T5999" t="str">
            <v>TRAMACO</v>
          </cell>
          <cell r="U5999" t="str">
            <v>FLEXNETUIO_PROVINCIA</v>
          </cell>
          <cell r="V5999">
            <v>1</v>
          </cell>
          <cell r="W5999">
            <v>4.3</v>
          </cell>
          <cell r="X5999" t="str">
            <v>HYCITE QUITO</v>
          </cell>
          <cell r="Y5999" t="str">
            <v>FLEX NET CALLE 28 DE JUNIO S/N Y GARCIA MORENO ENTRADA LLANO GRANDE</v>
          </cell>
        </row>
        <row r="6000">
          <cell r="A6000" t="str">
            <v>98788271</v>
          </cell>
          <cell r="B6000">
            <v>491605</v>
          </cell>
          <cell r="C6000" t="str">
            <v>98788271</v>
          </cell>
          <cell r="D6000" t="str">
            <v>HYCITE</v>
          </cell>
          <cell r="E6000" t="str">
            <v>DESPACHO</v>
          </cell>
          <cell r="F6000" t="str">
            <v>NORMAL</v>
          </cell>
          <cell r="G6000" t="str">
            <v>031002004158732</v>
          </cell>
          <cell r="H6000">
            <v>44932</v>
          </cell>
          <cell r="I6000" t="str">
            <v>ENTREGADO</v>
          </cell>
          <cell r="J6000">
            <v>44935</v>
          </cell>
          <cell r="K6000" t="str">
            <v>ALVARO GONZALES</v>
          </cell>
          <cell r="L6000" t="str">
            <v>JOSE LUIS TAMAYO BARRIO ARENA Y SOL CALLE 14 SALINAS//MUEY JOSE LUIS TAMAYO 240205 SANTA ELENA</v>
          </cell>
          <cell r="M6000" t="str">
            <v/>
          </cell>
          <cell r="N6000" t="str">
            <v>0988477394 / 022785226</v>
          </cell>
          <cell r="O6000" t="str">
            <v>0988477394 / 022785226</v>
          </cell>
          <cell r="P6000" t="str">
            <v>240205</v>
          </cell>
          <cell r="Q6000" t="str">
            <v>SALINAS</v>
          </cell>
          <cell r="R6000" t="str">
            <v>SANTA ELENA</v>
          </cell>
          <cell r="S6000" t="str">
            <v>JOSE LUIS TAMAYO (MUEY) - PUNTA CARNERO - VILLAS DEL MAR</v>
          </cell>
          <cell r="T6000" t="str">
            <v>TRAMACO</v>
          </cell>
          <cell r="U6000" t="str">
            <v>FLEXNETUIO_PROVINCIA</v>
          </cell>
          <cell r="V6000">
            <v>1</v>
          </cell>
          <cell r="W6000">
            <v>2.9</v>
          </cell>
          <cell r="X6000" t="str">
            <v>HYCITE QUITO</v>
          </cell>
          <cell r="Y6000" t="str">
            <v>FLEX NET CALLE 28 DE JUNIO S/N Y GARCIA MORENO ENTRADA LLANO GRANDE</v>
          </cell>
        </row>
        <row r="6001">
          <cell r="A6001" t="str">
            <v>98788591</v>
          </cell>
          <cell r="B6001">
            <v>491606</v>
          </cell>
          <cell r="C6001" t="str">
            <v>98788591</v>
          </cell>
          <cell r="D6001" t="str">
            <v>HYCITE</v>
          </cell>
          <cell r="E6001" t="str">
            <v>DESPACHO</v>
          </cell>
          <cell r="F6001" t="str">
            <v>NORMAL</v>
          </cell>
          <cell r="G6001" t="str">
            <v>031002004158733</v>
          </cell>
          <cell r="H6001">
            <v>44932</v>
          </cell>
          <cell r="I6001" t="str">
            <v>ENTREGADO</v>
          </cell>
          <cell r="J6001">
            <v>44938</v>
          </cell>
          <cell r="K6001" t="str">
            <v>BEATRIZ HIDALGO</v>
          </cell>
          <cell r="L6001" t="str">
            <v>LAURA PIEDRA Y MANUEL VIVANCO PASO EL CONVENTO PARROQUIAL PACTAS / CATACOCHA CATACOCHA 110301 LOJA</v>
          </cell>
          <cell r="M6001" t="str">
            <v/>
          </cell>
          <cell r="N6001" t="str">
            <v>0986438615</v>
          </cell>
          <cell r="O6001" t="str">
            <v>0986438615</v>
          </cell>
          <cell r="P6001" t="str">
            <v>110301</v>
          </cell>
          <cell r="Q6001" t="str">
            <v>PALTAS</v>
          </cell>
          <cell r="R6001" t="str">
            <v>LOJA</v>
          </cell>
          <cell r="S6001" t="str">
            <v>CATACOCHA - LAS COCHAS</v>
          </cell>
          <cell r="T6001" t="str">
            <v>TRAMACO</v>
          </cell>
          <cell r="U6001" t="str">
            <v>FLEXNETUIO_PROVINCIA</v>
          </cell>
          <cell r="V6001">
            <v>1</v>
          </cell>
          <cell r="W6001">
            <v>3.3</v>
          </cell>
          <cell r="X6001" t="str">
            <v>HYCITE QUITO</v>
          </cell>
          <cell r="Y6001" t="str">
            <v>FLEX NET CALLE 28 DE JUNIO S/N Y GARCIA MORENO ENTRADA LLANO GRANDE</v>
          </cell>
        </row>
        <row r="6002">
          <cell r="A6002" t="str">
            <v>98789820</v>
          </cell>
          <cell r="B6002">
            <v>491607</v>
          </cell>
          <cell r="C6002" t="str">
            <v>98789820</v>
          </cell>
          <cell r="D6002" t="str">
            <v>HYCITE</v>
          </cell>
          <cell r="E6002" t="str">
            <v>DESPACHO</v>
          </cell>
          <cell r="F6002" t="str">
            <v>NORMAL</v>
          </cell>
          <cell r="G6002" t="str">
            <v>TF4239</v>
          </cell>
          <cell r="H6002">
            <v>44932</v>
          </cell>
          <cell r="I6002" t="str">
            <v>ENTREGADO</v>
          </cell>
          <cell r="J6002">
            <v>44935</v>
          </cell>
          <cell r="K6002" t="str">
            <v>GISELLE ARMIJOS</v>
          </cell>
          <cell r="L6002" t="str">
            <v>COOP LOS VERGELES MZ 111 SL 06 ENTRANDO A FARMACIA911 A LADO DE LAS FA GUAYAQUIL PASCUALES 090703 GUAYAS</v>
          </cell>
          <cell r="M6002" t="str">
            <v/>
          </cell>
          <cell r="N6002" t="str">
            <v>0992098958</v>
          </cell>
          <cell r="O6002" t="str">
            <v>0992098958</v>
          </cell>
          <cell r="P6002" t="str">
            <v>090703</v>
          </cell>
          <cell r="Q6002" t="str">
            <v>GUAYAQUIL</v>
          </cell>
          <cell r="R6002" t="str">
            <v>GUAYAS</v>
          </cell>
          <cell r="S6002" t="str">
            <v>GUAYAQUIL</v>
          </cell>
          <cell r="T6002" t="str">
            <v>CARGO UNION</v>
          </cell>
          <cell r="U6002" t="str">
            <v>FLEXNETUIO_GYE</v>
          </cell>
          <cell r="V6002">
            <v>1</v>
          </cell>
          <cell r="W6002">
            <v>10.199999999999999</v>
          </cell>
          <cell r="X6002" t="str">
            <v>HYCITE QUITO</v>
          </cell>
          <cell r="Y6002" t="str">
            <v>FLEX NET CALLE 28 DE JUNIO S/N Y GARCIA MORENO ENTRADA LLANO GRANDE</v>
          </cell>
        </row>
        <row r="6003">
          <cell r="A6003" t="str">
            <v>98789980</v>
          </cell>
          <cell r="B6003">
            <v>491608</v>
          </cell>
          <cell r="C6003" t="str">
            <v>98789980</v>
          </cell>
          <cell r="D6003" t="str">
            <v>HYCITE</v>
          </cell>
          <cell r="E6003" t="str">
            <v>DESPACHO</v>
          </cell>
          <cell r="F6003" t="str">
            <v>NORMAL</v>
          </cell>
          <cell r="G6003" t="str">
            <v>031002004158734</v>
          </cell>
          <cell r="H6003">
            <v>44932</v>
          </cell>
          <cell r="I6003" t="str">
            <v>ENTREGADO</v>
          </cell>
          <cell r="J6003">
            <v>44935</v>
          </cell>
          <cell r="K6003" t="str">
            <v>WILLIAN MORENO</v>
          </cell>
          <cell r="L6003" t="str">
            <v>CALLE IMBABURA Y CALLEJON 2 CALLEJON 1 CASA COLOR BLANCO CON V.NEGR ESMERALDAS //BRRI BOCA DEL LOBO(080112) ESERALDAS 080112 ESMERALDAS</v>
          </cell>
          <cell r="M6003" t="str">
            <v/>
          </cell>
          <cell r="N6003" t="str">
            <v>0991202009 / 062451193</v>
          </cell>
          <cell r="O6003" t="str">
            <v>0991202009 / 062451193</v>
          </cell>
          <cell r="P6003" t="str">
            <v>080112</v>
          </cell>
          <cell r="Q6003" t="str">
            <v>ESMERALDAS</v>
          </cell>
          <cell r="R6003" t="str">
            <v>ESMERALDAS</v>
          </cell>
          <cell r="S6003" t="str">
            <v>ESMERALDAS</v>
          </cell>
          <cell r="T6003" t="str">
            <v>TRAMACO</v>
          </cell>
          <cell r="U6003" t="str">
            <v>FLEXNETUIO_PROVINCIA</v>
          </cell>
          <cell r="V6003">
            <v>1</v>
          </cell>
          <cell r="W6003">
            <v>4</v>
          </cell>
          <cell r="X6003" t="str">
            <v>HYCITE QUITO</v>
          </cell>
          <cell r="Y6003" t="str">
            <v>FLEX NET CALLE 28 DE JUNIO S/N Y GARCIA MORENO ENTRADA LLANO GRANDE</v>
          </cell>
        </row>
        <row r="6004">
          <cell r="A6004" t="str">
            <v>98790314</v>
          </cell>
          <cell r="B6004">
            <v>491609</v>
          </cell>
          <cell r="C6004" t="str">
            <v>98790314</v>
          </cell>
          <cell r="D6004" t="str">
            <v>HYCITE</v>
          </cell>
          <cell r="E6004" t="str">
            <v>DESPACHO</v>
          </cell>
          <cell r="F6004" t="str">
            <v>NORMAL</v>
          </cell>
          <cell r="G6004" t="str">
            <v>031002004158735</v>
          </cell>
          <cell r="H6004">
            <v>44932</v>
          </cell>
          <cell r="I6004" t="str">
            <v>ENTREGADO</v>
          </cell>
          <cell r="J6004">
            <v>44935</v>
          </cell>
          <cell r="K6004" t="str">
            <v>IRMA MANOTOA</v>
          </cell>
          <cell r="L6004" t="str">
            <v>BELEN Y MONTE SINAI LOJA-DANIEL ALVAREZ  LOJA 110150 LOJA</v>
          </cell>
          <cell r="N6004" t="str">
            <v>0986564442</v>
          </cell>
          <cell r="O6004" t="str">
            <v>0986564442</v>
          </cell>
          <cell r="P6004" t="str">
            <v>110101</v>
          </cell>
          <cell r="Q6004" t="str">
            <v>LOJA</v>
          </cell>
          <cell r="R6004" t="str">
            <v>LOJA</v>
          </cell>
          <cell r="S6004" t="str">
            <v>LOJA</v>
          </cell>
          <cell r="T6004" t="str">
            <v>TRAMACO</v>
          </cell>
          <cell r="U6004" t="str">
            <v>FLEXNETUIO_PROVINCIA</v>
          </cell>
          <cell r="V6004">
            <v>1</v>
          </cell>
          <cell r="W6004">
            <v>11</v>
          </cell>
          <cell r="X6004" t="str">
            <v>HYCITE QUITO</v>
          </cell>
          <cell r="Y6004" t="str">
            <v>FLEX NET CALLE 28 DE JUNIO S/N Y GARCIA MORENO ENTRADA LLANO GRANDE</v>
          </cell>
        </row>
        <row r="6005">
          <cell r="A6005" t="str">
            <v>98790467</v>
          </cell>
          <cell r="B6005">
            <v>491610</v>
          </cell>
          <cell r="C6005" t="str">
            <v>98790467</v>
          </cell>
          <cell r="D6005" t="str">
            <v>HYCITE</v>
          </cell>
          <cell r="E6005" t="str">
            <v>DESPACHO</v>
          </cell>
          <cell r="F6005" t="str">
            <v>NORMAL</v>
          </cell>
          <cell r="G6005" t="str">
            <v>IC4267</v>
          </cell>
          <cell r="H6005">
            <v>44932</v>
          </cell>
          <cell r="I6005" t="str">
            <v>ENTREGADO</v>
          </cell>
          <cell r="J6005">
            <v>44935</v>
          </cell>
          <cell r="K6005" t="str">
            <v>SERGIO HERNANDEZ</v>
          </cell>
          <cell r="L6005" t="str">
            <v>JOSE MARIA URBINA CUARTA CASA Y PANAMER ICANA NORTE /ENTRADA SAN CRHIS DE INFANT CUENCA // CDLA KENNEDY MACHANGARA 010109 AZUAY</v>
          </cell>
          <cell r="M6005" t="str">
            <v/>
          </cell>
          <cell r="N6005" t="str">
            <v>0982214482</v>
          </cell>
          <cell r="O6005" t="str">
            <v>0982214482</v>
          </cell>
          <cell r="P6005" t="str">
            <v>010109</v>
          </cell>
          <cell r="Q6005" t="str">
            <v>CUENCA</v>
          </cell>
          <cell r="R6005" t="str">
            <v>AZUAY</v>
          </cell>
          <cell r="S6005" t="str">
            <v>CUENCA</v>
          </cell>
          <cell r="T6005" t="str">
            <v>ITSACOURIER</v>
          </cell>
          <cell r="U6005" t="str">
            <v>FLEXNETUIO_PROVINCIA</v>
          </cell>
          <cell r="V6005">
            <v>1</v>
          </cell>
          <cell r="W6005">
            <v>11.8</v>
          </cell>
          <cell r="X6005" t="str">
            <v>HYCITE QUITO</v>
          </cell>
          <cell r="Y6005" t="str">
            <v>FLEX NET CALLE 28 DE JUNIO S/N Y GARCIA MORENO ENTRADA LLANO GRANDE</v>
          </cell>
        </row>
        <row r="6006">
          <cell r="A6006" t="str">
            <v>98791783</v>
          </cell>
          <cell r="B6006">
            <v>491611</v>
          </cell>
          <cell r="C6006" t="str">
            <v>98791783</v>
          </cell>
          <cell r="D6006" t="str">
            <v>HYCITE</v>
          </cell>
          <cell r="E6006" t="str">
            <v>DESPACHO</v>
          </cell>
          <cell r="F6006" t="str">
            <v>NORMAL</v>
          </cell>
          <cell r="G6006" t="str">
            <v>031002004158736</v>
          </cell>
          <cell r="H6006">
            <v>44932</v>
          </cell>
          <cell r="I6006" t="str">
            <v>ENTREGADO</v>
          </cell>
          <cell r="J6006">
            <v>44935</v>
          </cell>
          <cell r="K6006" t="str">
            <v>JOHANNA CHUICO</v>
          </cell>
          <cell r="L6006" t="str">
            <v>HONERO MONTERO Y HEROES DE CENEBA RESTAURANTE ECOFRUTA FRENTE A COOP JARDI LA TRONCAL ** LA TRONCAL LA TRONCAL 030301 CAA,AR</v>
          </cell>
          <cell r="M6006" t="str">
            <v/>
          </cell>
          <cell r="N6006" t="str">
            <v>0959085982</v>
          </cell>
          <cell r="O6006" t="str">
            <v>0959085982</v>
          </cell>
          <cell r="P6006" t="str">
            <v>030301</v>
          </cell>
          <cell r="Q6006" t="str">
            <v>LA TRONCAL</v>
          </cell>
          <cell r="R6006" t="str">
            <v>CAÑAR</v>
          </cell>
          <cell r="S6006" t="str">
            <v>LA TRONCAL</v>
          </cell>
          <cell r="T6006" t="str">
            <v>TRAMACO</v>
          </cell>
          <cell r="U6006" t="str">
            <v>FLEXNETUIO_PROVINCIA</v>
          </cell>
          <cell r="V6006">
            <v>1</v>
          </cell>
          <cell r="W6006">
            <v>8.5</v>
          </cell>
          <cell r="X6006" t="str">
            <v>HYCITE QUITO</v>
          </cell>
          <cell r="Y6006" t="str">
            <v>FLEX NET CALLE 28 DE JUNIO S/N Y GARCIA MORENO ENTRADA LLANO GRANDE</v>
          </cell>
        </row>
        <row r="6007">
          <cell r="A6007" t="str">
            <v>98792162</v>
          </cell>
          <cell r="B6007">
            <v>491612</v>
          </cell>
          <cell r="C6007" t="str">
            <v>98792162</v>
          </cell>
          <cell r="D6007" t="str">
            <v>HYCITE</v>
          </cell>
          <cell r="E6007" t="str">
            <v>DESPACHO</v>
          </cell>
          <cell r="F6007" t="str">
            <v>NORMAL</v>
          </cell>
          <cell r="G6007" t="str">
            <v>031002004158737</v>
          </cell>
          <cell r="H6007">
            <v>44932</v>
          </cell>
          <cell r="I6007" t="str">
            <v>ENTREGADO</v>
          </cell>
          <cell r="J6007">
            <v>44935</v>
          </cell>
          <cell r="K6007" t="str">
            <v>FABIAN CHONG</v>
          </cell>
          <cell r="L6007" t="str">
            <v>ENTRADA SEMAFORO REGISTRO CIVIL CL S/N CASA PLANTA BAJA DIAG TIENDA PORTOVIEJO // FORTALEZA PORTOVIEJO 130201 MANABI</v>
          </cell>
          <cell r="M6007" t="str">
            <v/>
          </cell>
          <cell r="N6007" t="str">
            <v>0990920403</v>
          </cell>
          <cell r="O6007" t="str">
            <v>0990920403</v>
          </cell>
          <cell r="P6007" t="str">
            <v>130201</v>
          </cell>
          <cell r="Q6007" t="str">
            <v>MANTA</v>
          </cell>
          <cell r="R6007" t="str">
            <v>MANABI</v>
          </cell>
          <cell r="S6007" t="str">
            <v>MANTA</v>
          </cell>
          <cell r="T6007" t="str">
            <v>TRAMACO</v>
          </cell>
          <cell r="U6007" t="str">
            <v>FLEXNETUIO_PROVINCIA</v>
          </cell>
          <cell r="V6007">
            <v>1</v>
          </cell>
          <cell r="W6007">
            <v>2.4</v>
          </cell>
          <cell r="X6007" t="str">
            <v>HYCITE QUITO</v>
          </cell>
          <cell r="Y6007" t="str">
            <v>FLEX NET CALLE 28 DE JUNIO S/N Y GARCIA MORENO ENTRADA LLANO GRANDE</v>
          </cell>
        </row>
        <row r="6008">
          <cell r="A6008" t="str">
            <v>98792825</v>
          </cell>
          <cell r="B6008">
            <v>491613</v>
          </cell>
          <cell r="C6008" t="str">
            <v>98792825</v>
          </cell>
          <cell r="D6008" t="str">
            <v>HYCITE</v>
          </cell>
          <cell r="E6008" t="str">
            <v>DESPACHO</v>
          </cell>
          <cell r="F6008" t="str">
            <v>NORMAL</v>
          </cell>
          <cell r="G6008" t="str">
            <v>031002004158738</v>
          </cell>
          <cell r="H6008">
            <v>44932</v>
          </cell>
          <cell r="I6008" t="str">
            <v>ENTREGADO</v>
          </cell>
          <cell r="J6008">
            <v>44937</v>
          </cell>
          <cell r="K6008" t="str">
            <v>MYRNA MURILLO</v>
          </cell>
          <cell r="L6008" t="str">
            <v>ROCAFUERTE ENTRE CORDOVA Y 10 DE AGOSTO CASA 2 PISOS COLOR AZUL PORTOVIEJO/PORTOVIEJO PORTOVIEJO 130105 MANABI</v>
          </cell>
          <cell r="M6008" t="str">
            <v/>
          </cell>
          <cell r="N6008" t="str">
            <v>0979952631 / 052652372</v>
          </cell>
          <cell r="O6008" t="str">
            <v>0979952631 / 052652372</v>
          </cell>
          <cell r="P6008" t="str">
            <v>130105</v>
          </cell>
          <cell r="Q6008" t="str">
            <v>PORTOVIEJO</v>
          </cell>
          <cell r="R6008" t="str">
            <v>MANABI</v>
          </cell>
          <cell r="S6008" t="str">
            <v>PORTOVIEJO</v>
          </cell>
          <cell r="T6008" t="str">
            <v>TRAMACO</v>
          </cell>
          <cell r="U6008" t="str">
            <v>FLEXNETUIO_PROVINCIA</v>
          </cell>
          <cell r="V6008">
            <v>1</v>
          </cell>
          <cell r="W6008">
            <v>7.1</v>
          </cell>
          <cell r="X6008" t="str">
            <v>HYCITE QUITO</v>
          </cell>
          <cell r="Y6008" t="str">
            <v>FLEX NET CALLE 28 DE JUNIO S/N Y GARCIA MORENO ENTRADA LLANO GRANDE</v>
          </cell>
        </row>
        <row r="6009">
          <cell r="A6009" t="str">
            <v>98792868</v>
          </cell>
          <cell r="B6009">
            <v>491614</v>
          </cell>
          <cell r="C6009" t="str">
            <v>98792868</v>
          </cell>
          <cell r="D6009" t="str">
            <v>HYCITE</v>
          </cell>
          <cell r="E6009" t="str">
            <v>DESPACHO</v>
          </cell>
          <cell r="F6009" t="str">
            <v>NORMAL</v>
          </cell>
          <cell r="G6009" t="str">
            <v>031002004158739</v>
          </cell>
          <cell r="H6009">
            <v>44932</v>
          </cell>
          <cell r="I6009" t="str">
            <v>ENTREGADO</v>
          </cell>
          <cell r="J6009">
            <v>44935</v>
          </cell>
          <cell r="K6009" t="str">
            <v>NELSON VALENCIA</v>
          </cell>
          <cell r="L6009" t="str">
            <v>SAN MARTIN ENTRE MUNIUPOLIDAD Y OCHOA LE BAHIA10 DE JUNIO PASAJE // PASAJE OCHOA LEON 070105 EL ORO</v>
          </cell>
          <cell r="M6009" t="str">
            <v/>
          </cell>
          <cell r="N6009" t="str">
            <v>0984918793</v>
          </cell>
          <cell r="O6009" t="str">
            <v>0984918793</v>
          </cell>
          <cell r="P6009" t="str">
            <v>070105</v>
          </cell>
          <cell r="Q6009" t="str">
            <v>PASAJE</v>
          </cell>
          <cell r="R6009" t="str">
            <v>EL ORO</v>
          </cell>
          <cell r="S6009" t="str">
            <v>PASAJE</v>
          </cell>
          <cell r="T6009" t="str">
            <v>TRAMACO</v>
          </cell>
          <cell r="U6009" t="str">
            <v>FLEXNETUIO_PROVINCIA</v>
          </cell>
          <cell r="V6009">
            <v>1</v>
          </cell>
          <cell r="W6009">
            <v>5.0999999999999996</v>
          </cell>
          <cell r="X6009" t="str">
            <v>HYCITE QUITO</v>
          </cell>
          <cell r="Y6009" t="str">
            <v>FLEX NET CALLE 28 DE JUNIO S/N Y GARCIA MORENO ENTRADA LLANO GRANDE</v>
          </cell>
        </row>
        <row r="6010">
          <cell r="A6010" t="str">
            <v>98793154</v>
          </cell>
          <cell r="B6010">
            <v>491615</v>
          </cell>
          <cell r="C6010" t="str">
            <v>98793154</v>
          </cell>
          <cell r="D6010" t="str">
            <v>HYCITE</v>
          </cell>
          <cell r="E6010" t="str">
            <v>DESPACHO</v>
          </cell>
          <cell r="F6010" t="str">
            <v>NORMAL</v>
          </cell>
          <cell r="G6010" t="str">
            <v>TF4269</v>
          </cell>
          <cell r="H6010">
            <v>44932</v>
          </cell>
          <cell r="I6010" t="str">
            <v>ENTREGADO</v>
          </cell>
          <cell r="J6010">
            <v>44935</v>
          </cell>
          <cell r="K6010" t="str">
            <v>VERONICA RIVAS</v>
          </cell>
          <cell r="L6010" t="str">
            <v>ALBORADA 6Aª ETP MZ 660 VL 10 GUAYAQUIL-ALBORADA  TARQUI 090508 GUAYAS</v>
          </cell>
          <cell r="N6010" t="str">
            <v>0963942610</v>
          </cell>
          <cell r="O6010" t="str">
            <v>0963942610</v>
          </cell>
          <cell r="P6010" t="str">
            <v>090508</v>
          </cell>
          <cell r="Q6010" t="str">
            <v>GUAYAQUIL</v>
          </cell>
          <cell r="R6010" t="str">
            <v>GUAYAS</v>
          </cell>
          <cell r="S6010" t="str">
            <v>GUAYAQUIL</v>
          </cell>
          <cell r="T6010" t="str">
            <v>CARGO UNION</v>
          </cell>
          <cell r="U6010" t="str">
            <v>FLEXNETUIO_GYE</v>
          </cell>
          <cell r="V6010">
            <v>2</v>
          </cell>
          <cell r="W6010">
            <v>17.2</v>
          </cell>
          <cell r="X6010" t="str">
            <v>HYCITE QUITO</v>
          </cell>
          <cell r="Y6010" t="str">
            <v>FLEX NET CALLE 28 DE JUNIO S/N Y GARCIA MORENO ENTRADA LLANO GRANDE</v>
          </cell>
        </row>
        <row r="6011">
          <cell r="A6011" t="str">
            <v>98793589</v>
          </cell>
          <cell r="B6011">
            <v>491616</v>
          </cell>
          <cell r="C6011" t="str">
            <v>98793589</v>
          </cell>
          <cell r="D6011" t="str">
            <v>HYCITE</v>
          </cell>
          <cell r="E6011" t="str">
            <v>DESPACHO</v>
          </cell>
          <cell r="F6011" t="str">
            <v>NORMAL</v>
          </cell>
          <cell r="G6011" t="str">
            <v>TF4241</v>
          </cell>
          <cell r="H6011">
            <v>44932</v>
          </cell>
          <cell r="I6011" t="str">
            <v>ENTREGADO</v>
          </cell>
          <cell r="J6011">
            <v>44935</v>
          </cell>
          <cell r="K6011" t="str">
            <v>REBECA ESPINOZA</v>
          </cell>
          <cell r="L6011" t="str">
            <v>CIUDADELA VERNAZA NORTE MZ 14 VILLA 14 DETRAS DEL MAY SOL GUAYAQUIL / VERNAZA NORTE TARQUI 090507 GUAYAS</v>
          </cell>
          <cell r="M6011" t="str">
            <v/>
          </cell>
          <cell r="N6011" t="str">
            <v>0980894111 / 0</v>
          </cell>
          <cell r="O6011" t="str">
            <v>0980894111 / 0</v>
          </cell>
          <cell r="P6011" t="str">
            <v>090507</v>
          </cell>
          <cell r="Q6011" t="str">
            <v>GUAYAQUIL</v>
          </cell>
          <cell r="R6011" t="str">
            <v>GUAYAS</v>
          </cell>
          <cell r="S6011" t="str">
            <v>GUAYAQUIL</v>
          </cell>
          <cell r="T6011" t="str">
            <v>CARGO UNION</v>
          </cell>
          <cell r="U6011" t="str">
            <v>FLEXNETUIO_GYE</v>
          </cell>
          <cell r="V6011">
            <v>1</v>
          </cell>
          <cell r="W6011">
            <v>10</v>
          </cell>
          <cell r="X6011" t="str">
            <v>HYCITE QUITO</v>
          </cell>
          <cell r="Y6011" t="str">
            <v>FLEX NET CALLE 28 DE JUNIO S/N Y GARCIA MORENO ENTRADA LLANO GRANDE</v>
          </cell>
        </row>
        <row r="6012">
          <cell r="A6012" t="str">
            <v>98793799</v>
          </cell>
          <cell r="B6012">
            <v>491617</v>
          </cell>
          <cell r="C6012" t="str">
            <v>98793799</v>
          </cell>
          <cell r="D6012" t="str">
            <v>HYCITE</v>
          </cell>
          <cell r="E6012" t="str">
            <v>DESPACHO</v>
          </cell>
          <cell r="F6012" t="str">
            <v>NORMAL</v>
          </cell>
          <cell r="G6012" t="str">
            <v>TF4270</v>
          </cell>
          <cell r="H6012">
            <v>44932</v>
          </cell>
          <cell r="I6012" t="str">
            <v>ENTREGADO</v>
          </cell>
          <cell r="J6012">
            <v>44935</v>
          </cell>
          <cell r="K6012" t="str">
            <v>DORIS VILLALOBOS</v>
          </cell>
          <cell r="L6012" t="str">
            <v>MUCHO LOTE 1 6TA ETAPA MZA 2574 S6 DETRAS DEL MALL DE NORTE GUAYAQUIL//NORTE PASCUALES 090112 GUAYAS</v>
          </cell>
          <cell r="N6012" t="str">
            <v>0988296381</v>
          </cell>
          <cell r="O6012" t="str">
            <v>0988296381</v>
          </cell>
          <cell r="P6012" t="str">
            <v>GUAYAQUIL</v>
          </cell>
          <cell r="Q6012" t="str">
            <v>GUAYAQUIL</v>
          </cell>
          <cell r="R6012" t="str">
            <v>GUAYAS</v>
          </cell>
          <cell r="T6012" t="str">
            <v>CARGO UNION</v>
          </cell>
          <cell r="U6012" t="str">
            <v>FLEXNETUIO_GYE</v>
          </cell>
          <cell r="V6012">
            <v>2</v>
          </cell>
          <cell r="W6012">
            <v>17.5</v>
          </cell>
          <cell r="X6012" t="str">
            <v>HYCITE QUITO</v>
          </cell>
          <cell r="Y6012" t="str">
            <v>FLEX NET CALLE 28 DE JUNIO S/N Y GARCIA MORENO ENTRADA LLANO GRANDE</v>
          </cell>
        </row>
        <row r="6013">
          <cell r="A6013" t="str">
            <v>98793837</v>
          </cell>
          <cell r="B6013">
            <v>491618</v>
          </cell>
          <cell r="C6013" t="str">
            <v>98793837</v>
          </cell>
          <cell r="D6013" t="str">
            <v>HYCITE</v>
          </cell>
          <cell r="E6013" t="str">
            <v>DESPACHO</v>
          </cell>
          <cell r="F6013" t="str">
            <v>NORMAL</v>
          </cell>
          <cell r="G6013" t="str">
            <v>031002004158723</v>
          </cell>
          <cell r="H6013">
            <v>44932</v>
          </cell>
          <cell r="I6013" t="str">
            <v>ENTREGADO</v>
          </cell>
          <cell r="J6013">
            <v>44935</v>
          </cell>
          <cell r="K6013" t="str">
            <v>SILVIA CEDENO</v>
          </cell>
          <cell r="L6013" t="str">
            <v>GENERAL BARONA Y FLORES FRENTE AL BANCO PICHINCHA JUNTO A FERRET BABAHOYO // CAMILO PONCE DOCTOR CAMILO PONCE 120102 LOS RIOS</v>
          </cell>
          <cell r="M6013" t="str">
            <v/>
          </cell>
          <cell r="N6013" t="str">
            <v>0991543083</v>
          </cell>
          <cell r="O6013" t="str">
            <v>0991543083</v>
          </cell>
          <cell r="P6013" t="str">
            <v>120102</v>
          </cell>
          <cell r="Q6013" t="str">
            <v>BABAHOYO</v>
          </cell>
          <cell r="R6013" t="str">
            <v>LOS RIOS</v>
          </cell>
          <cell r="S6013" t="str">
            <v>BABAHOYO</v>
          </cell>
          <cell r="T6013" t="str">
            <v>TRAMACO</v>
          </cell>
          <cell r="U6013" t="str">
            <v>FLEXNETUIO_PROVINCIA</v>
          </cell>
          <cell r="V6013">
            <v>1</v>
          </cell>
          <cell r="W6013">
            <v>7</v>
          </cell>
          <cell r="X6013" t="str">
            <v>HYCITE QUITO</v>
          </cell>
          <cell r="Y6013" t="str">
            <v>FLEX NET CALLE 28 DE JUNIO S/N Y GARCIA MORENO ENTRADA LLANO GRANDE</v>
          </cell>
        </row>
        <row r="6014">
          <cell r="A6014" t="str">
            <v>98795459</v>
          </cell>
          <cell r="B6014">
            <v>491619</v>
          </cell>
          <cell r="C6014" t="str">
            <v>98795459</v>
          </cell>
          <cell r="D6014" t="str">
            <v>HYCITE</v>
          </cell>
          <cell r="E6014" t="str">
            <v>DESPACHO</v>
          </cell>
          <cell r="F6014" t="str">
            <v>NORMAL</v>
          </cell>
          <cell r="G6014" t="str">
            <v>031002004158740</v>
          </cell>
          <cell r="H6014">
            <v>44932</v>
          </cell>
          <cell r="I6014" t="str">
            <v>ENTREGADO</v>
          </cell>
          <cell r="J6014">
            <v>44935</v>
          </cell>
          <cell r="K6014" t="str">
            <v>ANDERSON NARVAEZ</v>
          </cell>
          <cell r="L6014" t="str">
            <v>GRIJALCA 318 Y ECAS PARQUE CENTRAL BOLIVAR / CENTRO BOLIVAR 040201 CARCHI</v>
          </cell>
          <cell r="M6014" t="str">
            <v/>
          </cell>
          <cell r="N6014" t="str">
            <v>0979820572 / 961713107</v>
          </cell>
          <cell r="O6014" t="str">
            <v>0979820572 / 961713107</v>
          </cell>
          <cell r="P6014" t="str">
            <v>040201</v>
          </cell>
          <cell r="Q6014" t="str">
            <v>BOLIVAR (CARCHI)</v>
          </cell>
          <cell r="R6014" t="str">
            <v>CARCHI</v>
          </cell>
          <cell r="S6014" t="str">
            <v>BOLIVAR - CUESACA</v>
          </cell>
          <cell r="T6014" t="str">
            <v>TRAMACO</v>
          </cell>
          <cell r="U6014" t="str">
            <v>FLEXNETUIO_PROVINCIA</v>
          </cell>
          <cell r="V6014">
            <v>1</v>
          </cell>
          <cell r="W6014">
            <v>8</v>
          </cell>
          <cell r="X6014" t="str">
            <v>HYCITE QUITO</v>
          </cell>
          <cell r="Y6014" t="str">
            <v>FLEX NET CALLE 28 DE JUNIO S/N Y GARCIA MORENO ENTRADA LLANO GRANDE</v>
          </cell>
        </row>
        <row r="6015">
          <cell r="A6015" t="str">
            <v>98470779</v>
          </cell>
          <cell r="B6015">
            <v>491584</v>
          </cell>
          <cell r="C6015" t="str">
            <v>98470779</v>
          </cell>
          <cell r="D6015" t="str">
            <v>HYCITE</v>
          </cell>
          <cell r="E6015" t="str">
            <v>DESPACHO</v>
          </cell>
          <cell r="F6015" t="str">
            <v>NORMAL</v>
          </cell>
          <cell r="G6015" t="str">
            <v>TF4228</v>
          </cell>
          <cell r="H6015">
            <v>44932</v>
          </cell>
          <cell r="I6015" t="str">
            <v>ENTREGADO</v>
          </cell>
          <cell r="J6015">
            <v>44935</v>
          </cell>
          <cell r="K6015" t="str">
            <v>BLANCA RUGEL</v>
          </cell>
          <cell r="L6015" t="str">
            <v>CATALINA MZ 3 VILLA # 2 VIA SALITRE GUAYAQUIL // GUAYAQUIL DAULE 091910 GUAYAS</v>
          </cell>
          <cell r="N6015" t="str">
            <v>0999450446 / 045040337</v>
          </cell>
          <cell r="O6015" t="str">
            <v>0999450446 / 045040337</v>
          </cell>
          <cell r="P6015" t="str">
            <v>GUAYAQUIL</v>
          </cell>
          <cell r="Q6015" t="str">
            <v>GUAYAQUIL</v>
          </cell>
          <cell r="R6015" t="str">
            <v>GUAYAS</v>
          </cell>
          <cell r="T6015" t="str">
            <v>CARGO UNION</v>
          </cell>
          <cell r="U6015" t="str">
            <v>FLEXNETUIO_GYE</v>
          </cell>
          <cell r="V6015">
            <v>1</v>
          </cell>
          <cell r="W6015">
            <v>4.7</v>
          </cell>
          <cell r="X6015" t="str">
            <v>HYCITE QUITO</v>
          </cell>
          <cell r="Y6015" t="str">
            <v>FLEX NET CALLE 28 DE JUNIO S/N Y GARCIA MORENO ENTRADA LLANO GRANDE</v>
          </cell>
        </row>
        <row r="6016">
          <cell r="A6016" t="str">
            <v>98655513</v>
          </cell>
          <cell r="B6016">
            <v>491585</v>
          </cell>
          <cell r="C6016" t="str">
            <v>98655513</v>
          </cell>
          <cell r="D6016" t="str">
            <v>HYCITE</v>
          </cell>
          <cell r="E6016" t="str">
            <v>DESPACHO</v>
          </cell>
          <cell r="F6016" t="str">
            <v>NORMAL</v>
          </cell>
          <cell r="G6016" t="str">
            <v>IC4266</v>
          </cell>
          <cell r="H6016">
            <v>44932</v>
          </cell>
          <cell r="I6016" t="str">
            <v>ENTREGADO</v>
          </cell>
          <cell r="J6016">
            <v>44935</v>
          </cell>
          <cell r="K6016" t="str">
            <v>JUAN C MORALES ECON</v>
          </cell>
          <cell r="L6016" t="str">
            <v>CARMELA MALO Y PRIMERO DE MAYO   CUENCA 010206 AZUAY</v>
          </cell>
          <cell r="M6016" t="str">
            <v/>
          </cell>
          <cell r="N6016" t="str">
            <v>0996779949 / 932817350</v>
          </cell>
          <cell r="O6016" t="str">
            <v>0996779949 / 932817350</v>
          </cell>
          <cell r="P6016" t="str">
            <v>010206</v>
          </cell>
          <cell r="Q6016" t="str">
            <v>CUENCA</v>
          </cell>
          <cell r="R6016" t="str">
            <v>AZUAY</v>
          </cell>
          <cell r="S6016" t="str">
            <v>CUENCA</v>
          </cell>
          <cell r="T6016" t="str">
            <v>ITSACOURIER</v>
          </cell>
          <cell r="U6016" t="str">
            <v>FLEXNETUIO_PROVINCIA</v>
          </cell>
          <cell r="V6016">
            <v>1</v>
          </cell>
          <cell r="W6016">
            <v>1.4</v>
          </cell>
          <cell r="X6016" t="str">
            <v>HYCITE QUITO</v>
          </cell>
          <cell r="Y6016" t="str">
            <v>FLEX NET CALLE 28 DE JUNIO S/N Y GARCIA MORENO ENTRADA LLANO GRANDE</v>
          </cell>
        </row>
        <row r="6017">
          <cell r="A6017" t="str">
            <v>SG_22_1788_1</v>
          </cell>
          <cell r="B6017">
            <v>491583</v>
          </cell>
          <cell r="C6017" t="str">
            <v>SG_22_1788_1</v>
          </cell>
          <cell r="D6017" t="str">
            <v>SG</v>
          </cell>
          <cell r="E6017" t="str">
            <v>DESPACHO</v>
          </cell>
          <cell r="F6017" t="str">
            <v>NORMAL</v>
          </cell>
          <cell r="G6017" t="str">
            <v>FT78089</v>
          </cell>
          <cell r="H6017">
            <v>44932</v>
          </cell>
          <cell r="I6017" t="str">
            <v>ENTREGADO</v>
          </cell>
          <cell r="J6017">
            <v>44932</v>
          </cell>
          <cell r="K6017" t="str">
            <v>FERRETERIA INDUSTRIAL - FINPAC</v>
          </cell>
          <cell r="L6017" t="str">
            <v>LOTIZACION CERRO COLORADO COOP VERGELES MZ 1245 SOLAR 1-2</v>
          </cell>
          <cell r="P6017" t="str">
            <v>090703</v>
          </cell>
          <cell r="Q6017" t="str">
            <v>GUAYAQUIL</v>
          </cell>
          <cell r="R6017" t="str">
            <v>GUAYAS</v>
          </cell>
          <cell r="S6017" t="str">
            <v>GUAYAQUIL</v>
          </cell>
          <cell r="U6017" t="str">
            <v>FLEXNETGYE_LOCAL</v>
          </cell>
          <cell r="V6017">
            <v>1</v>
          </cell>
          <cell r="W6017">
            <v>9</v>
          </cell>
          <cell r="X6017" t="str">
            <v>FLEXNET - GYE</v>
          </cell>
          <cell r="Y6017" t="str">
            <v>FERNANDO GUTIERREZ HILL KM 8 1/2 VIA DAULE</v>
          </cell>
        </row>
        <row r="6018">
          <cell r="A6018" t="str">
            <v>Retiro de material - Cliente Megaprofer 05-01-23</v>
          </cell>
          <cell r="B6018">
            <v>491581</v>
          </cell>
          <cell r="C6018" t="str">
            <v>Retiro de material - Cliente Megaprofer 05-01-23</v>
          </cell>
          <cell r="D6018" t="str">
            <v>SERVICIOS EVENTUAES</v>
          </cell>
          <cell r="E6018" t="str">
            <v>RETIRO</v>
          </cell>
          <cell r="F6018" t="str">
            <v>NORMAL</v>
          </cell>
          <cell r="H6018">
            <v>44931</v>
          </cell>
          <cell r="I6018" t="str">
            <v>EN_CARTA_PORTE</v>
          </cell>
          <cell r="J6018">
            <v>44931</v>
          </cell>
          <cell r="K6018" t="str">
            <v>FLEXNET UIO</v>
          </cell>
          <cell r="L6018" t="str">
            <v>PANAMERICANA NORTE KM 12 1/2</v>
          </cell>
          <cell r="P6018" t="str">
            <v>170911</v>
          </cell>
          <cell r="Q6018" t="str">
            <v>QUITO</v>
          </cell>
          <cell r="R6018" t="str">
            <v>PICHINCHA</v>
          </cell>
          <cell r="S6018" t="str">
            <v>EL QUINCHE - LA ESPERANZA - FINCAS VACACIONALES BELLO HORIZONTE 1RA ETAPA - IGUINARO</v>
          </cell>
          <cell r="U6018" t="str">
            <v>FLEXNETUIO_PROVINCIA</v>
          </cell>
          <cell r="V6018">
            <v>10</v>
          </cell>
          <cell r="W6018">
            <v>20</v>
          </cell>
          <cell r="X6018" t="str">
            <v>MEGAPROFER-STA ROSA</v>
          </cell>
          <cell r="Y6018" t="str">
            <v>CALLE VENEZUELA S/N Y BERNARDIO ECHEVERRÍA (KM 71/2 VÍA A GUARANDA) PARROQUIA SANTA ROSA.</v>
          </cell>
        </row>
        <row r="6019">
          <cell r="A6019" t="str">
            <v>SG_2023_16</v>
          </cell>
          <cell r="B6019">
            <v>491580</v>
          </cell>
          <cell r="C6019" t="str">
            <v>SG_2023_16</v>
          </cell>
          <cell r="D6019" t="str">
            <v>SG</v>
          </cell>
          <cell r="E6019" t="str">
            <v>DESPACHO</v>
          </cell>
          <cell r="G6019" t="str">
            <v>FT78075</v>
          </cell>
          <cell r="H6019">
            <v>44931</v>
          </cell>
          <cell r="I6019" t="str">
            <v>ENTREGADO</v>
          </cell>
          <cell r="J6019">
            <v>44932</v>
          </cell>
          <cell r="K6019" t="str">
            <v>HIPERCOLOR</v>
          </cell>
          <cell r="L6019" t="str">
            <v>25AVA Y 2DO. CALLEJON FRANCISCO SEGURA</v>
          </cell>
          <cell r="P6019" t="str">
            <v>GUAYAQUIL</v>
          </cell>
          <cell r="Q6019" t="str">
            <v>GUAYAQUIL</v>
          </cell>
          <cell r="R6019" t="str">
            <v>GUAYAS</v>
          </cell>
          <cell r="T6019" t="str">
            <v>FLEXTRANS GYE</v>
          </cell>
          <cell r="U6019" t="str">
            <v>FLEXNETGYE_LOCAL</v>
          </cell>
          <cell r="V6019">
            <v>3</v>
          </cell>
          <cell r="W6019">
            <v>8.39</v>
          </cell>
          <cell r="X6019" t="str">
            <v>FLEXNET - GYE</v>
          </cell>
          <cell r="Y6019" t="str">
            <v>FERNANDO GUTIERREZ HILL KM 8 1/2 VIA DAULE</v>
          </cell>
        </row>
        <row r="6020">
          <cell r="A6020" t="str">
            <v>SG_2023_17</v>
          </cell>
          <cell r="B6020">
            <v>491579</v>
          </cell>
          <cell r="C6020" t="str">
            <v>SG_2023_17</v>
          </cell>
          <cell r="D6020" t="str">
            <v>SG</v>
          </cell>
          <cell r="E6020" t="str">
            <v>DESPACHO</v>
          </cell>
          <cell r="F6020" t="str">
            <v>NORMAL</v>
          </cell>
          <cell r="G6020" t="str">
            <v>FT78071</v>
          </cell>
          <cell r="H6020">
            <v>44931</v>
          </cell>
          <cell r="I6020" t="str">
            <v>ENTREGADO</v>
          </cell>
          <cell r="J6020">
            <v>44932</v>
          </cell>
          <cell r="K6020" t="str">
            <v>BULLSUPPLY UIO</v>
          </cell>
          <cell r="L6020" t="str">
            <v>PARQUE SIGMA, PANAMERICANA NTE. KM 12, QUITO 170138 (SENTIDO NORTE SUR)</v>
          </cell>
          <cell r="P6020" t="str">
            <v>170911</v>
          </cell>
          <cell r="Q6020" t="str">
            <v>QUITO</v>
          </cell>
          <cell r="R6020" t="str">
            <v>PICHINCHA</v>
          </cell>
          <cell r="S6020" t="str">
            <v>EL QUINCHE - LA ESPERANZA - FINCAS VACACIONALES BELLO HORIZONTE 1RA ETAPA - IGUINARO</v>
          </cell>
          <cell r="T6020" t="str">
            <v>CARGO UNION</v>
          </cell>
          <cell r="U6020" t="str">
            <v>FLEXNETGYE_UIO</v>
          </cell>
          <cell r="V6020">
            <v>3</v>
          </cell>
          <cell r="W6020">
            <v>50.25</v>
          </cell>
          <cell r="X6020" t="str">
            <v>FLEXNET - GYE</v>
          </cell>
          <cell r="Y6020" t="str">
            <v>FERNANDO GUTIERREZ HILL KM 8 1/2 VIA DAULE</v>
          </cell>
        </row>
        <row r="6021">
          <cell r="A6021" t="str">
            <v>SG_2023_14</v>
          </cell>
          <cell r="B6021">
            <v>491578</v>
          </cell>
          <cell r="C6021" t="str">
            <v>SG_2023_14</v>
          </cell>
          <cell r="D6021" t="str">
            <v>SG</v>
          </cell>
          <cell r="E6021" t="str">
            <v>DESPACHO</v>
          </cell>
          <cell r="F6021" t="str">
            <v>NORMAL</v>
          </cell>
          <cell r="G6021" t="str">
            <v>FT78070</v>
          </cell>
          <cell r="H6021">
            <v>44931</v>
          </cell>
          <cell r="I6021" t="str">
            <v>ENTREGADO</v>
          </cell>
          <cell r="J6021">
            <v>44932</v>
          </cell>
          <cell r="K6021" t="str">
            <v>IMPORTOOLS QUITO</v>
          </cell>
          <cell r="L6021" t="str">
            <v>AV. OCCIDENTAL 51-67 Y ANTONIO ROMÁN. EDIFICIO GABRIEL, LOCAL 1 Y 2. (SOBRE LA OCCIDENTAL SENTIDO NORTE SUR)</v>
          </cell>
          <cell r="P6021" t="str">
            <v>170910</v>
          </cell>
          <cell r="Q6021" t="str">
            <v>QUITO</v>
          </cell>
          <cell r="R6021" t="str">
            <v>PICHINCHA</v>
          </cell>
          <cell r="S6021" t="str">
            <v>CHECA (CHILPA)</v>
          </cell>
          <cell r="T6021" t="str">
            <v>CARGO UNION</v>
          </cell>
          <cell r="U6021" t="str">
            <v>FLEXNETGYE_UIO</v>
          </cell>
          <cell r="V6021">
            <v>1</v>
          </cell>
          <cell r="W6021">
            <v>361.68</v>
          </cell>
          <cell r="X6021" t="str">
            <v>FLEXNET - GYE</v>
          </cell>
          <cell r="Y6021" t="str">
            <v>FERNANDO GUTIERREZ HILL KM 8 1/2 VIA DAULE</v>
          </cell>
        </row>
        <row r="6022">
          <cell r="A6022" t="str">
            <v>Sr. Erik Guevara-05-01-2023</v>
          </cell>
          <cell r="B6022">
            <v>491577</v>
          </cell>
          <cell r="C6022" t="str">
            <v>Sr. Erik Guevara-05-01-2023</v>
          </cell>
          <cell r="D6022" t="str">
            <v>SG</v>
          </cell>
          <cell r="E6022" t="str">
            <v>DESPACHO</v>
          </cell>
          <cell r="F6022" t="str">
            <v>NORMAL</v>
          </cell>
          <cell r="G6022" t="str">
            <v>FT78073</v>
          </cell>
          <cell r="H6022">
            <v>44931</v>
          </cell>
          <cell r="I6022" t="str">
            <v>ENTREGADO</v>
          </cell>
          <cell r="J6022">
            <v>44932</v>
          </cell>
          <cell r="K6022" t="str">
            <v>SR. ERIK GUEVARA</v>
          </cell>
          <cell r="L6022" t="str">
            <v>VALLE DE LOS CHILLOS. BARRIO SAN CARLOS DE ALANGASI. URBANIZACIÓN LA COMUNIDAD: CALLE PRINCIPAL, AV. PUERTO RICO Y 0E-9F. VILLA # S1-177</v>
          </cell>
          <cell r="N6022" t="str">
            <v>0979863837</v>
          </cell>
          <cell r="P6022" t="str">
            <v>170911</v>
          </cell>
          <cell r="Q6022" t="str">
            <v>QUITO</v>
          </cell>
          <cell r="R6022" t="str">
            <v>PICHINCHA</v>
          </cell>
          <cell r="S6022" t="str">
            <v>EL QUINCHE - LA ESPERANZA - FINCAS VACACIONALES BELLO HORIZONTE 1RA ETAPA - IGUINARO</v>
          </cell>
          <cell r="T6022" t="str">
            <v>CARGO UNION</v>
          </cell>
          <cell r="U6022" t="str">
            <v>FLEXNETGYE_UIO</v>
          </cell>
          <cell r="V6022">
            <v>1</v>
          </cell>
          <cell r="W6022">
            <v>1</v>
          </cell>
          <cell r="X6022" t="str">
            <v>FLEXNET - GYE</v>
          </cell>
          <cell r="Y6022" t="str">
            <v>FERNANDO GUTIERREZ HILL KM 8 1/2 VIA DAULE</v>
          </cell>
        </row>
        <row r="6023">
          <cell r="A6023" t="str">
            <v>SG_2023_11</v>
          </cell>
          <cell r="B6023">
            <v>491576</v>
          </cell>
          <cell r="C6023" t="str">
            <v>SG_2023_11</v>
          </cell>
          <cell r="D6023" t="str">
            <v>SG</v>
          </cell>
          <cell r="E6023" t="str">
            <v>DESPACHO</v>
          </cell>
          <cell r="F6023" t="str">
            <v>NORMAL</v>
          </cell>
          <cell r="G6023" t="str">
            <v>78077</v>
          </cell>
          <cell r="H6023">
            <v>44931</v>
          </cell>
          <cell r="I6023" t="str">
            <v>ENTREGADO</v>
          </cell>
          <cell r="J6023">
            <v>44932</v>
          </cell>
          <cell r="K6023" t="str">
            <v>FINPAC</v>
          </cell>
          <cell r="L6023" t="str">
            <v>LOTIZACION CERRO COLORADO COOP VERGELES MZ 1245 SOLAR 1-2</v>
          </cell>
          <cell r="P6023" t="str">
            <v>GUAYAQUIL</v>
          </cell>
          <cell r="Q6023" t="str">
            <v>GUAYAQUIL</v>
          </cell>
          <cell r="R6023" t="str">
            <v>GUAYAS</v>
          </cell>
          <cell r="U6023" t="str">
            <v>FLEXNETGYE_LOCAL</v>
          </cell>
          <cell r="V6023">
            <v>1</v>
          </cell>
          <cell r="W6023">
            <v>29.54</v>
          </cell>
          <cell r="X6023" t="str">
            <v>FLEXNET - GYE</v>
          </cell>
          <cell r="Y6023" t="str">
            <v>FERNANDO GUTIERREZ HILL KM 8 1/2 VIA DAULE</v>
          </cell>
        </row>
        <row r="6024">
          <cell r="A6024" t="str">
            <v>SG_2023_13</v>
          </cell>
          <cell r="B6024">
            <v>491575</v>
          </cell>
          <cell r="C6024" t="str">
            <v>SG_2023_13</v>
          </cell>
          <cell r="D6024" t="str">
            <v>SG</v>
          </cell>
          <cell r="E6024" t="str">
            <v>DESPACHO</v>
          </cell>
          <cell r="F6024" t="str">
            <v>NORMAL</v>
          </cell>
          <cell r="G6024" t="str">
            <v>78083</v>
          </cell>
          <cell r="H6024">
            <v>44931</v>
          </cell>
          <cell r="I6024" t="str">
            <v>ENTREGADO</v>
          </cell>
          <cell r="J6024">
            <v>44935</v>
          </cell>
          <cell r="K6024" t="str">
            <v>PROMESA - BODEGAS GYE</v>
          </cell>
          <cell r="L6024" t="str">
            <v>KM 1 AUTOPISTA NARCISA DE JESUS (AUTOPISTA TERMINAL PASCUALES) A 100 MTS DE CIUDADES METROPOLIS 2</v>
          </cell>
          <cell r="P6024" t="str">
            <v>GUAYAQUIL</v>
          </cell>
          <cell r="Q6024" t="str">
            <v>GUAYAQUIL</v>
          </cell>
          <cell r="R6024" t="str">
            <v>GUAYAS</v>
          </cell>
          <cell r="U6024" t="str">
            <v>FLEXNETGYE_LOCAL</v>
          </cell>
          <cell r="V6024">
            <v>8</v>
          </cell>
          <cell r="W6024">
            <v>4654.3900000000003</v>
          </cell>
          <cell r="X6024" t="str">
            <v>FLEXNET - GYE</v>
          </cell>
          <cell r="Y6024" t="str">
            <v>FERNANDO GUTIERREZ HILL KM 8 1/2 VIA DAULE</v>
          </cell>
        </row>
        <row r="6025">
          <cell r="A6025" t="str">
            <v>2023-00147</v>
          </cell>
          <cell r="B6025">
            <v>491574</v>
          </cell>
          <cell r="C6025" t="str">
            <v>2023-00147</v>
          </cell>
          <cell r="D6025" t="str">
            <v>MOVISTAR</v>
          </cell>
          <cell r="E6025" t="str">
            <v>DESPACHO</v>
          </cell>
          <cell r="F6025" t="str">
            <v>NORMAL</v>
          </cell>
          <cell r="G6025" t="str">
            <v>FT78082</v>
          </cell>
          <cell r="H6025">
            <v>44931</v>
          </cell>
          <cell r="I6025" t="str">
            <v>ENTREGADO</v>
          </cell>
          <cell r="J6025">
            <v>44932</v>
          </cell>
          <cell r="K6025" t="str">
            <v>DATAFAST S.A._FERNANDO TUTIVEN / JOEL ZAMBRANO</v>
          </cell>
          <cell r="L6025" t="str">
            <v>AV. 9 DE OCTUBRE 416 Y CHILE / EDIF. CITIBANK PISO 8 OF. 803</v>
          </cell>
          <cell r="M6025" t="str">
            <v>1791310063001</v>
          </cell>
          <cell r="N6025" t="str">
            <v>0962782174 - 0958629014</v>
          </cell>
          <cell r="P6025" t="str">
            <v>GUAYAQUIL</v>
          </cell>
          <cell r="Q6025" t="str">
            <v>GUAYAQUIL</v>
          </cell>
          <cell r="R6025" t="str">
            <v>GUAYAS</v>
          </cell>
          <cell r="T6025" t="str">
            <v>FLEXTRANS GYE</v>
          </cell>
          <cell r="U6025" t="str">
            <v>FLEXNETUIO_GYE</v>
          </cell>
          <cell r="V6025">
            <v>34</v>
          </cell>
          <cell r="W6025">
            <v>1</v>
          </cell>
          <cell r="X6025" t="str">
            <v>FLEXNET ECUADOR - MOVISTAR</v>
          </cell>
          <cell r="Y6025" t="str">
            <v>CALLE 28 DE JUNIO S/N Y GARCIA MORENO ENTRADA LLANO GRANDE</v>
          </cell>
        </row>
        <row r="6026">
          <cell r="A6026" t="str">
            <v>2023-00149</v>
          </cell>
          <cell r="B6026">
            <v>491568</v>
          </cell>
          <cell r="C6026" t="str">
            <v>2023-00149</v>
          </cell>
          <cell r="D6026" t="str">
            <v>MOVISTAR</v>
          </cell>
          <cell r="E6026" t="str">
            <v>DESPACHO</v>
          </cell>
          <cell r="F6026" t="str">
            <v>NORMAL</v>
          </cell>
          <cell r="G6026" t="str">
            <v>031080202300149</v>
          </cell>
          <cell r="H6026">
            <v>44931</v>
          </cell>
          <cell r="I6026" t="str">
            <v>ENTREGADO</v>
          </cell>
          <cell r="J6026">
            <v>44932</v>
          </cell>
          <cell r="K6026" t="str">
            <v>CAVS AE NORPHONE EL CONDADO_PUSDA CHEZA ERIKA ELIZABETH</v>
          </cell>
          <cell r="L6026" t="str">
            <v>AVENIDA DE LA PRENSA Y AVENIDA KENNEDY CC CONDADO SHOPPING  LOCAL 314 FRENTE A KIA</v>
          </cell>
          <cell r="M6026" t="str">
            <v>1091717898001</v>
          </cell>
          <cell r="N6026" t="str">
            <v>984246089</v>
          </cell>
          <cell r="O6026" t="str">
            <v/>
          </cell>
          <cell r="P6026" t="str">
            <v>QUITO</v>
          </cell>
          <cell r="Q6026" t="str">
            <v>QUITO</v>
          </cell>
          <cell r="R6026" t="str">
            <v>PICHINCHA</v>
          </cell>
          <cell r="T6026" t="str">
            <v>TRAMACO</v>
          </cell>
          <cell r="U6026" t="str">
            <v>FLEXNETUIO_LOCAL</v>
          </cell>
          <cell r="V6026">
            <v>1</v>
          </cell>
          <cell r="W6026">
            <v>1</v>
          </cell>
          <cell r="X6026" t="str">
            <v>FLEXNET ECUADOR - MOVISTAR</v>
          </cell>
          <cell r="Y6026" t="str">
            <v>CALLE 28 DE JUNIO S/N Y GARCIA MORENO ENTRADA LLANO GRANDE</v>
          </cell>
        </row>
        <row r="6027">
          <cell r="A6027" t="str">
            <v>2023-00150</v>
          </cell>
          <cell r="B6027">
            <v>491569</v>
          </cell>
          <cell r="C6027" t="str">
            <v>2023-00150</v>
          </cell>
          <cell r="D6027" t="str">
            <v>MOVISTAR</v>
          </cell>
          <cell r="E6027" t="str">
            <v>DESPACHO</v>
          </cell>
          <cell r="F6027" t="str">
            <v>NORMAL</v>
          </cell>
          <cell r="G6027" t="str">
            <v>031080202300150</v>
          </cell>
          <cell r="H6027">
            <v>44931</v>
          </cell>
          <cell r="I6027" t="str">
            <v>ENTREGADO</v>
          </cell>
          <cell r="J6027">
            <v>44932</v>
          </cell>
          <cell r="K6027" t="str">
            <v>PDV QUICENTRO SUR (XPERTO.NET)_XIMENA GIRALDO</v>
          </cell>
          <cell r="L6027" t="str">
            <v xml:space="preserve">AV MORAN VALVERDE C C QUICENTRO SUR LOCAL  188 NIVEL 1 JUNTO A LAN </v>
          </cell>
          <cell r="M6027" t="str">
            <v>1792255007001</v>
          </cell>
          <cell r="N6027" t="str">
            <v>998317146</v>
          </cell>
          <cell r="O6027" t="str">
            <v/>
          </cell>
          <cell r="P6027" t="str">
            <v>QUITO</v>
          </cell>
          <cell r="Q6027" t="str">
            <v>QUITO</v>
          </cell>
          <cell r="R6027" t="str">
            <v>PICHINCHA</v>
          </cell>
          <cell r="T6027" t="str">
            <v>TRAMACO</v>
          </cell>
          <cell r="U6027" t="str">
            <v>FLEXNETUIO_LOCAL</v>
          </cell>
          <cell r="V6027">
            <v>1</v>
          </cell>
          <cell r="W6027">
            <v>1</v>
          </cell>
          <cell r="X6027" t="str">
            <v>FLEXNET ECUADOR - MOVISTAR</v>
          </cell>
          <cell r="Y6027" t="str">
            <v>CALLE 28 DE JUNIO S/N Y GARCIA MORENO ENTRADA LLANO GRANDE</v>
          </cell>
        </row>
        <row r="6028">
          <cell r="A6028" t="str">
            <v>2023-00151</v>
          </cell>
          <cell r="B6028">
            <v>491570</v>
          </cell>
          <cell r="C6028" t="str">
            <v>2023-00151</v>
          </cell>
          <cell r="D6028" t="str">
            <v>MOVISTAR</v>
          </cell>
          <cell r="E6028" t="str">
            <v>DESPACHO</v>
          </cell>
          <cell r="F6028" t="str">
            <v>NORMAL</v>
          </cell>
          <cell r="G6028" t="str">
            <v>031080202300151</v>
          </cell>
          <cell r="H6028">
            <v>44931</v>
          </cell>
          <cell r="I6028" t="str">
            <v>ENTREGADO</v>
          </cell>
          <cell r="J6028">
            <v>44932</v>
          </cell>
          <cell r="K6028" t="str">
            <v>AE CELISTICS MALTERIA LATACUNGA_MARIA JOSE TOBAR ZAMBRANO</v>
          </cell>
          <cell r="L6028" t="str">
            <v>AV. ELOY ALFARO ENTRE CALLE GATAZO Y AV. MARCO AURELIO SUBIA, CENTRO COMERCIAL LA MALTERIA PLAZA, PLANTA BAJA, LOCAL PB-007</v>
          </cell>
          <cell r="M6028" t="str">
            <v>1306571512</v>
          </cell>
          <cell r="N6028" t="str">
            <v>983508879</v>
          </cell>
          <cell r="O6028" t="str">
            <v/>
          </cell>
          <cell r="P6028" t="str">
            <v>LATACUNGA</v>
          </cell>
          <cell r="Q6028" t="str">
            <v>LATACUNGA</v>
          </cell>
          <cell r="R6028" t="str">
            <v>COTOPAXI</v>
          </cell>
          <cell r="T6028" t="str">
            <v>TRAMACO</v>
          </cell>
          <cell r="U6028" t="str">
            <v>FLEXNETUIO_PROVINCIA</v>
          </cell>
          <cell r="V6028">
            <v>1</v>
          </cell>
          <cell r="W6028">
            <v>1</v>
          </cell>
          <cell r="X6028" t="str">
            <v>FLEXNET ECUADOR - MOVISTAR</v>
          </cell>
          <cell r="Y6028" t="str">
            <v>CALLE 28 DE JUNIO S/N Y GARCIA MORENO ENTRADA LLANO GRANDE</v>
          </cell>
        </row>
        <row r="6029">
          <cell r="A6029" t="str">
            <v>2023-00152</v>
          </cell>
          <cell r="B6029">
            <v>491571</v>
          </cell>
          <cell r="C6029" t="str">
            <v>2023-00152</v>
          </cell>
          <cell r="D6029" t="str">
            <v>MOVISTAR</v>
          </cell>
          <cell r="E6029" t="str">
            <v>DESPACHO</v>
          </cell>
          <cell r="F6029" t="str">
            <v>NORMAL</v>
          </cell>
          <cell r="G6029" t="str">
            <v>031080202300152</v>
          </cell>
          <cell r="H6029">
            <v>44931</v>
          </cell>
          <cell r="I6029" t="str">
            <v>ENTREGADO</v>
          </cell>
          <cell r="J6029">
            <v>44932</v>
          </cell>
          <cell r="K6029" t="str">
            <v>NORPHONE C.C. Riocentro Ceibos_PAOLA MORAN</v>
          </cell>
          <cell r="L6029" t="str">
            <v>C.C. RIOCENTRO CEIBOS LOCAL 28 AV DEL BOMBERO VIA A LA COSTA KM 65</v>
          </cell>
          <cell r="M6029" t="str">
            <v>1091717898001</v>
          </cell>
          <cell r="N6029" t="str">
            <v>998659562</v>
          </cell>
          <cell r="O6029" t="str">
            <v/>
          </cell>
          <cell r="P6029" t="str">
            <v>GUAYAQUIL</v>
          </cell>
          <cell r="Q6029" t="str">
            <v>GUAYAQUIL</v>
          </cell>
          <cell r="R6029" t="str">
            <v>GUAYAS</v>
          </cell>
          <cell r="T6029" t="str">
            <v>TRAMACO</v>
          </cell>
          <cell r="U6029" t="str">
            <v>FLEXNETUIO_GYE</v>
          </cell>
          <cell r="V6029">
            <v>1</v>
          </cell>
          <cell r="W6029">
            <v>1</v>
          </cell>
          <cell r="X6029" t="str">
            <v>FLEXNET ECUADOR - MOVISTAR</v>
          </cell>
          <cell r="Y6029" t="str">
            <v>CALLE 28 DE JUNIO S/N Y GARCIA MORENO ENTRADA LLANO GRANDE</v>
          </cell>
        </row>
        <row r="6030">
          <cell r="A6030" t="str">
            <v>2023-00153</v>
          </cell>
          <cell r="B6030">
            <v>491572</v>
          </cell>
          <cell r="C6030" t="str">
            <v>2023-00153</v>
          </cell>
          <cell r="D6030" t="str">
            <v>MOVISTAR</v>
          </cell>
          <cell r="E6030" t="str">
            <v>DESPACHO</v>
          </cell>
          <cell r="F6030" t="str">
            <v>NORMAL</v>
          </cell>
          <cell r="G6030" t="str">
            <v>031080202300153</v>
          </cell>
          <cell r="H6030">
            <v>44931</v>
          </cell>
          <cell r="I6030" t="str">
            <v>ENTREGADO</v>
          </cell>
          <cell r="J6030">
            <v>44932</v>
          </cell>
          <cell r="K6030" t="str">
            <v>NORPHONE C.C. Riocentro Norte_PAOLA MORAN</v>
          </cell>
          <cell r="L6030" t="str">
            <v>CENTRO COMERCIAL RIOCENTRO NORTE AV FRANCISCO DE ORELLANA LOCAL 10 PRIMERA PUERTA</v>
          </cell>
          <cell r="M6030" t="str">
            <v>1091717898001</v>
          </cell>
          <cell r="N6030" t="str">
            <v>998659562</v>
          </cell>
          <cell r="O6030" t="str">
            <v/>
          </cell>
          <cell r="P6030" t="str">
            <v>GUAYAQUIL</v>
          </cell>
          <cell r="Q6030" t="str">
            <v>GUAYAQUIL</v>
          </cell>
          <cell r="R6030" t="str">
            <v>GUAYAS</v>
          </cell>
          <cell r="T6030" t="str">
            <v>TRAMACO</v>
          </cell>
          <cell r="U6030" t="str">
            <v>FLEXNETUIO_GYE</v>
          </cell>
          <cell r="V6030">
            <v>1</v>
          </cell>
          <cell r="W6030">
            <v>1</v>
          </cell>
          <cell r="X6030" t="str">
            <v>FLEXNET ECUADOR - MOVISTAR</v>
          </cell>
          <cell r="Y6030" t="str">
            <v>CALLE 28 DE JUNIO S/N Y GARCIA MORENO ENTRADA LLANO GRANDE</v>
          </cell>
        </row>
        <row r="6031">
          <cell r="A6031" t="str">
            <v>2023-00154</v>
          </cell>
          <cell r="B6031">
            <v>491573</v>
          </cell>
          <cell r="C6031" t="str">
            <v>2023-00154</v>
          </cell>
          <cell r="D6031" t="str">
            <v>MOVISTAR</v>
          </cell>
          <cell r="E6031" t="str">
            <v>DESPACHO</v>
          </cell>
          <cell r="F6031" t="str">
            <v>NORMAL</v>
          </cell>
          <cell r="G6031" t="str">
            <v>031080202300154</v>
          </cell>
          <cell r="H6031">
            <v>44931</v>
          </cell>
          <cell r="I6031" t="str">
            <v>ENTREGADO</v>
          </cell>
          <cell r="J6031">
            <v>44932</v>
          </cell>
          <cell r="K6031" t="str">
            <v>NORPHONE C.C. Riocentro Sur_PAOLA MORAN</v>
          </cell>
          <cell r="L6031" t="str">
            <v>C.C. RIOCENTRO SUR AV 25 DE JULIO LOCAL 43 JUNTO A LA UNIV. AGRARIA</v>
          </cell>
          <cell r="M6031" t="str">
            <v>1091717898001</v>
          </cell>
          <cell r="N6031" t="str">
            <v>998659562</v>
          </cell>
          <cell r="O6031" t="str">
            <v/>
          </cell>
          <cell r="P6031" t="str">
            <v>GUAYAQUIL</v>
          </cell>
          <cell r="Q6031" t="str">
            <v>GUAYAQUIL</v>
          </cell>
          <cell r="R6031" t="str">
            <v>GUAYAS</v>
          </cell>
          <cell r="T6031" t="str">
            <v>TRAMACO</v>
          </cell>
          <cell r="U6031" t="str">
            <v>FLEXNETUIO_GYE</v>
          </cell>
          <cell r="V6031">
            <v>1</v>
          </cell>
          <cell r="W6031">
            <v>1</v>
          </cell>
          <cell r="X6031" t="str">
            <v>FLEXNET ECUADOR - MOVISTAR</v>
          </cell>
          <cell r="Y6031" t="str">
            <v>CALLE 28 DE JUNIO S/N Y GARCIA MORENO ENTRADA LLANO GRANDE</v>
          </cell>
        </row>
        <row r="6032">
          <cell r="A6032" t="str">
            <v>AGFA_22_004</v>
          </cell>
          <cell r="B6032">
            <v>491567</v>
          </cell>
          <cell r="C6032" t="str">
            <v>AGFA_22_004</v>
          </cell>
          <cell r="D6032" t="str">
            <v>AGFA</v>
          </cell>
          <cell r="E6032" t="str">
            <v>DESPACHO</v>
          </cell>
          <cell r="F6032" t="str">
            <v>NORMAL</v>
          </cell>
          <cell r="G6032" t="str">
            <v>FT78066</v>
          </cell>
          <cell r="H6032">
            <v>44931</v>
          </cell>
          <cell r="I6032" t="str">
            <v>ENTREGADO</v>
          </cell>
          <cell r="J6032">
            <v>44932</v>
          </cell>
          <cell r="K6032" t="str">
            <v>PAPELESA CIA. LTDA.</v>
          </cell>
          <cell r="L6032" t="str">
            <v>KM 11 1/2 VIA A DAULE PARQUE INDUSTRIAL EL SAUCE</v>
          </cell>
          <cell r="M6032" t="str">
            <v>0990179085001 - CATALINA VILLALBA</v>
          </cell>
          <cell r="N6032" t="str">
            <v>042101780</v>
          </cell>
          <cell r="O6032" t="str">
            <v>042101780</v>
          </cell>
          <cell r="P6032" t="str">
            <v>090101</v>
          </cell>
          <cell r="Q6032" t="str">
            <v>GUAYAQUIL</v>
          </cell>
          <cell r="R6032" t="str">
            <v>GUAYAS</v>
          </cell>
          <cell r="S6032" t="str">
            <v>GUAYAQUIL</v>
          </cell>
          <cell r="T6032" t="str">
            <v>ITSACOURIER</v>
          </cell>
          <cell r="U6032" t="str">
            <v>FLEXNETGYE_LOCAL</v>
          </cell>
          <cell r="V6032">
            <v>1</v>
          </cell>
          <cell r="W6032">
            <v>120</v>
          </cell>
          <cell r="X6032" t="str">
            <v>FLEX NET GYE</v>
          </cell>
          <cell r="Y6032" t="str">
            <v xml:space="preserve">KM 8 1/2 VIA A DAULE COOP. JUAN MONTALVO </v>
          </cell>
        </row>
        <row r="6033">
          <cell r="A6033" t="str">
            <v>20003055611541</v>
          </cell>
          <cell r="B6033">
            <v>491550</v>
          </cell>
          <cell r="C6033" t="str">
            <v>20003055611541</v>
          </cell>
          <cell r="D6033" t="str">
            <v>CONECEL</v>
          </cell>
          <cell r="E6033" t="str">
            <v>DESPACHO</v>
          </cell>
          <cell r="F6033" t="str">
            <v>NORMAL</v>
          </cell>
          <cell r="G6033" t="str">
            <v>031002004158343</v>
          </cell>
          <cell r="H6033">
            <v>44931</v>
          </cell>
          <cell r="I6033" t="str">
            <v>DEVOLUCION_EN_PROCESO</v>
          </cell>
          <cell r="J6033">
            <v>44938</v>
          </cell>
          <cell r="K6033" t="str">
            <v xml:space="preserve">JAVIER OSWALDO CALERO OROZCO / </v>
          </cell>
          <cell r="L6033" t="str">
            <v>AV DE LOS HEROES DE TAPI Y BRASIL CASA COLOR BLANCO CON AZUL UN PISO DENTRO DEL CUARTEL BRIGADA GALAPAGOS, RIOBAMBA</v>
          </cell>
          <cell r="M6033" t="str">
            <v>603386442</v>
          </cell>
          <cell r="N6033" t="str">
            <v>999767828 /  983502973</v>
          </cell>
          <cell r="P6033" t="str">
            <v>RIOBAMBA</v>
          </cell>
          <cell r="Q6033" t="str">
            <v>RIOBAMBA</v>
          </cell>
          <cell r="R6033" t="str">
            <v>CHIMBORAZO</v>
          </cell>
          <cell r="T6033" t="str">
            <v>TRAMACO</v>
          </cell>
          <cell r="U6033" t="str">
            <v>FLEXNETUIO_PROVINCIA</v>
          </cell>
          <cell r="V6033">
            <v>1</v>
          </cell>
          <cell r="W6033">
            <v>1</v>
          </cell>
          <cell r="X6033" t="str">
            <v>FLEXNET</v>
          </cell>
          <cell r="Y6033" t="str">
            <v>FLEX NET CALLE 28 DE JUNIO S/N Y GARCIA MORENO ENTRADA LLANO GRANDE</v>
          </cell>
        </row>
        <row r="6034">
          <cell r="A6034" t="str">
            <v>20003041321119</v>
          </cell>
          <cell r="B6034">
            <v>491555</v>
          </cell>
          <cell r="C6034" t="str">
            <v>20003041321119</v>
          </cell>
          <cell r="D6034" t="str">
            <v>CONECEL</v>
          </cell>
          <cell r="E6034" t="str">
            <v>DESPACHO</v>
          </cell>
          <cell r="F6034" t="str">
            <v>NORMAL</v>
          </cell>
          <cell r="G6034" t="str">
            <v>031002004158347</v>
          </cell>
          <cell r="H6034">
            <v>44931</v>
          </cell>
          <cell r="I6034" t="str">
            <v>DEVOLUCION_EN_PROCESO</v>
          </cell>
          <cell r="J6034">
            <v>44939</v>
          </cell>
          <cell r="K6034" t="str">
            <v xml:space="preserve">JULIO RIGOBERTO GIAS GONZABAY / </v>
          </cell>
          <cell r="L6034" t="str">
            <v>GUABO Y CALLE JUAN MONTALVO BARRIO 12 DE OCTUBRE CASA PLANTA BAJA COLOR BLANCA REF ALADO DEL MARKET SAN FRANCISCO, MACHALA</v>
          </cell>
          <cell r="M6034" t="str">
            <v>704081785</v>
          </cell>
          <cell r="N6034" t="str">
            <v xml:space="preserve">961518621 /  </v>
          </cell>
          <cell r="P6034" t="str">
            <v>MACHALA</v>
          </cell>
          <cell r="Q6034" t="str">
            <v>MACHALA</v>
          </cell>
          <cell r="R6034" t="str">
            <v>EL ORO</v>
          </cell>
          <cell r="T6034" t="str">
            <v>TRAMACO</v>
          </cell>
          <cell r="U6034" t="str">
            <v>FLEXNETUIO_PROVINCIA</v>
          </cell>
          <cell r="V6034">
            <v>1</v>
          </cell>
          <cell r="W6034">
            <v>1</v>
          </cell>
          <cell r="X6034" t="str">
            <v>FLEXNET</v>
          </cell>
          <cell r="Y6034" t="str">
            <v>FLEX NET CALLE 28 DE JUNIO S/N Y GARCIA MORENO ENTRADA LLANO GRANDE</v>
          </cell>
        </row>
        <row r="6035">
          <cell r="A6035" t="str">
            <v>20003055607066</v>
          </cell>
          <cell r="B6035">
            <v>491556</v>
          </cell>
          <cell r="C6035" t="str">
            <v>20003055607066</v>
          </cell>
          <cell r="D6035" t="str">
            <v>CONECEL</v>
          </cell>
          <cell r="E6035" t="str">
            <v>DESPACHO</v>
          </cell>
          <cell r="F6035" t="str">
            <v>NORMAL</v>
          </cell>
          <cell r="H6035">
            <v>44931</v>
          </cell>
          <cell r="I6035" t="str">
            <v>DEVOLUCION_EN_PROCESO</v>
          </cell>
          <cell r="J6035">
            <v>44944</v>
          </cell>
          <cell r="K6035" t="str">
            <v xml:space="preserve">ANDERSON IVAN HERRERA BARAHONA / </v>
          </cell>
          <cell r="L6035" t="str">
            <v>BARRIO MOLLETURO CALLE NARANJAL Y CDLA DE CUENCA EN LA EMPRESA TRUJILLO FRENTE A LA AGENCIA DE VIAJES FAVIZ TOURS, CUENCA</v>
          </cell>
          <cell r="M6035" t="str">
            <v>605395102</v>
          </cell>
          <cell r="N6035" t="str">
            <v xml:space="preserve">987139284 /  </v>
          </cell>
          <cell r="P6035" t="str">
            <v>CUENCA</v>
          </cell>
          <cell r="Q6035" t="str">
            <v>CUENCA</v>
          </cell>
          <cell r="R6035" t="str">
            <v>AZUAY</v>
          </cell>
          <cell r="T6035" t="str">
            <v>ITSACOURIER</v>
          </cell>
          <cell r="U6035" t="str">
            <v>FLEXNETUIO_PROVINCIA</v>
          </cell>
          <cell r="V6035">
            <v>1</v>
          </cell>
          <cell r="W6035">
            <v>1</v>
          </cell>
          <cell r="X6035" t="str">
            <v>FLEXNET</v>
          </cell>
          <cell r="Y6035" t="str">
            <v>FLEX NET CALLE 28 DE JUNIO S/N Y GARCIA MORENO ENTRADA LLANO GRANDE</v>
          </cell>
        </row>
        <row r="6036">
          <cell r="A6036" t="str">
            <v>20003055613017</v>
          </cell>
          <cell r="B6036">
            <v>491557</v>
          </cell>
          <cell r="C6036" t="str">
            <v>20003055613017</v>
          </cell>
          <cell r="D6036" t="str">
            <v>CONECEL</v>
          </cell>
          <cell r="E6036" t="str">
            <v>DESPACHO</v>
          </cell>
          <cell r="F6036" t="str">
            <v>NORMAL</v>
          </cell>
          <cell r="G6036" t="str">
            <v>031002004158348.</v>
          </cell>
          <cell r="H6036">
            <v>44931</v>
          </cell>
          <cell r="I6036" t="str">
            <v>DEVOLUCION_EN_PROCESO</v>
          </cell>
          <cell r="J6036">
            <v>44943</v>
          </cell>
          <cell r="K6036" t="str">
            <v xml:space="preserve">ROSA VERONICA MOROCHO PINTA / </v>
          </cell>
          <cell r="L6036" t="str">
            <v>AV ALFONSO DE MERCADILLO Y BERNARDO VALDIVIESO FRENTE A LA ESCUELA MIGUEL RIOFRIO, LOJA</v>
          </cell>
          <cell r="M6036" t="str">
            <v>1103051213</v>
          </cell>
          <cell r="N6036" t="str">
            <v xml:space="preserve">979064191 /  </v>
          </cell>
          <cell r="P6036" t="str">
            <v>LOJA</v>
          </cell>
          <cell r="Q6036" t="str">
            <v>LOJA</v>
          </cell>
          <cell r="R6036" t="str">
            <v>LOJA</v>
          </cell>
          <cell r="T6036" t="str">
            <v>TRAMACO</v>
          </cell>
          <cell r="U6036" t="str">
            <v>FLEXNETUIO_PROVINCIA</v>
          </cell>
          <cell r="V6036">
            <v>1</v>
          </cell>
          <cell r="W6036">
            <v>1</v>
          </cell>
          <cell r="X6036" t="str">
            <v>FLEXNET</v>
          </cell>
          <cell r="Y6036" t="str">
            <v>FLEX NET CALLE 28 DE JUNIO S/N Y GARCIA MORENO ENTRADA LLANO GRANDE</v>
          </cell>
        </row>
        <row r="6037">
          <cell r="A6037" t="str">
            <v>20003054714207</v>
          </cell>
          <cell r="B6037">
            <v>491565</v>
          </cell>
          <cell r="C6037" t="str">
            <v>20003054714207</v>
          </cell>
          <cell r="D6037" t="str">
            <v>CONECEL</v>
          </cell>
          <cell r="E6037" t="str">
            <v>DESPACHO</v>
          </cell>
          <cell r="F6037" t="str">
            <v>NORMAL</v>
          </cell>
          <cell r="G6037" t="str">
            <v>031002004158352</v>
          </cell>
          <cell r="H6037">
            <v>44931</v>
          </cell>
          <cell r="I6037" t="str">
            <v>DEVOLUCION_EN_PROCESO</v>
          </cell>
          <cell r="J6037">
            <v>44943</v>
          </cell>
          <cell r="K6037" t="str">
            <v xml:space="preserve">VIVIANNA JOSEFINA OCHOA ESPINALES / </v>
          </cell>
          <cell r="L6037" t="str">
            <v>AV CIRCUNVALACION NORTE Y ESTERO HUAYLA EN LOS CONJUNTOS RESIDENCIALES CEDROS DE LIBANO EN EL PRIMER CONJUNTO, MACHALA</v>
          </cell>
          <cell r="M6037" t="str">
            <v>1310443104</v>
          </cell>
          <cell r="N6037" t="str">
            <v>995866342 /  998816612</v>
          </cell>
          <cell r="P6037" t="str">
            <v>MACHALA</v>
          </cell>
          <cell r="Q6037" t="str">
            <v>MACHALA</v>
          </cell>
          <cell r="R6037" t="str">
            <v>EL ORO</v>
          </cell>
          <cell r="T6037" t="str">
            <v>TRAMACO</v>
          </cell>
          <cell r="U6037" t="str">
            <v>FLEXNETUIO_PROVINCIA</v>
          </cell>
          <cell r="V6037">
            <v>1</v>
          </cell>
          <cell r="W6037">
            <v>1</v>
          </cell>
          <cell r="X6037" t="str">
            <v>FLEXNET</v>
          </cell>
          <cell r="Y6037" t="str">
            <v>FLEX NET CALLE 28 DE JUNIO S/N Y GARCIA MORENO ENTRADA LLANO GRANDE</v>
          </cell>
        </row>
        <row r="6038">
          <cell r="A6038" t="str">
            <v>ZIPPEG_2023_01_UIO</v>
          </cell>
          <cell r="B6038">
            <v>491540</v>
          </cell>
          <cell r="C6038" t="str">
            <v>ZIPPEG_2023_01_UIO</v>
          </cell>
          <cell r="D6038" t="str">
            <v>ZIPPAK</v>
          </cell>
          <cell r="E6038" t="str">
            <v>DESPACHO</v>
          </cell>
          <cell r="F6038" t="str">
            <v>NORMAL</v>
          </cell>
          <cell r="G6038" t="str">
            <v>FT78029</v>
          </cell>
          <cell r="H6038">
            <v>44931</v>
          </cell>
          <cell r="I6038" t="str">
            <v>ENTREGADO</v>
          </cell>
          <cell r="J6038">
            <v>44932</v>
          </cell>
          <cell r="K6038" t="str">
            <v xml:space="preserve">NEYPLEX </v>
          </cell>
          <cell r="L6038" t="str">
            <v>AV. LA PRENSA N63-221 Y EZEQUIEL MARQUEZ JUNTO AL CENTRO DEL MUCHACHO TRABAJADOR COTOCOLLAO 170301</v>
          </cell>
          <cell r="M6038" t="str">
            <v xml:space="preserve">1790221652001 </v>
          </cell>
          <cell r="N6038" t="str">
            <v>0983793190</v>
          </cell>
          <cell r="O6038" t="str">
            <v>0983793190</v>
          </cell>
          <cell r="P6038" t="str">
            <v>170301</v>
          </cell>
          <cell r="Q6038" t="str">
            <v>QUITO</v>
          </cell>
          <cell r="R6038" t="str">
            <v>PICHINCHA</v>
          </cell>
          <cell r="S6038" t="str">
            <v>QUITO</v>
          </cell>
          <cell r="U6038" t="str">
            <v>FLEXNETUIO_LOCAL</v>
          </cell>
          <cell r="V6038">
            <v>24</v>
          </cell>
          <cell r="W6038">
            <v>696</v>
          </cell>
          <cell r="X6038" t="str">
            <v>BODEGA ZIPPAK</v>
          </cell>
          <cell r="Y6038" t="str">
            <v>CALLE 28 DE JUNIO S/N Y GARCIA MORENO ENTRADA LLANO GRANDE</v>
          </cell>
        </row>
        <row r="6039">
          <cell r="A6039" t="str">
            <v>80084077</v>
          </cell>
          <cell r="B6039">
            <v>491541</v>
          </cell>
          <cell r="C6039" t="str">
            <v>80084077</v>
          </cell>
          <cell r="D6039" t="str">
            <v>AVIBM</v>
          </cell>
          <cell r="E6039" t="str">
            <v>DESPACHO</v>
          </cell>
          <cell r="F6039" t="str">
            <v>EXCLUSIVO</v>
          </cell>
          <cell r="G6039" t="str">
            <v>FT78028</v>
          </cell>
          <cell r="H6039">
            <v>44931</v>
          </cell>
          <cell r="I6039" t="str">
            <v>ENTREGADO</v>
          </cell>
          <cell r="J6039">
            <v>44932</v>
          </cell>
          <cell r="K6039" t="str">
            <v>CORESOLUTIONS S.A. / ANDREA MONTERO CARDENAS</v>
          </cell>
          <cell r="L6039" t="str">
            <v>AV. 3 DE NOVIEMBRE 21-176 Y JUAN PABLO I</v>
          </cell>
          <cell r="M6039" t="str">
            <v>0190322734001</v>
          </cell>
          <cell r="N6039" t="str">
            <v>0983793190</v>
          </cell>
          <cell r="O6039" t="str">
            <v>0983793190</v>
          </cell>
          <cell r="P6039" t="str">
            <v>010208</v>
          </cell>
          <cell r="Q6039" t="str">
            <v>CUENCA</v>
          </cell>
          <cell r="R6039" t="str">
            <v>AZUAY</v>
          </cell>
          <cell r="S6039" t="str">
            <v>CUENCA</v>
          </cell>
          <cell r="T6039" t="str">
            <v>FLEXTRANS UIO</v>
          </cell>
          <cell r="U6039" t="str">
            <v>FLEXNETUIO_PROVINCIA</v>
          </cell>
          <cell r="V6039">
            <v>1</v>
          </cell>
          <cell r="W6039">
            <v>44.5</v>
          </cell>
          <cell r="X6039" t="str">
            <v>BODEGA AVIBM</v>
          </cell>
          <cell r="Y6039" t="str">
            <v>CALLE 28 DE JUNIO S/N Y GARCIA MORENO ENTRADA LLANO GRANDE</v>
          </cell>
        </row>
        <row r="6040">
          <cell r="A6040" t="str">
            <v>MYD_2023_00139</v>
          </cell>
          <cell r="B6040">
            <v>491539</v>
          </cell>
          <cell r="C6040" t="str">
            <v>MYD_2023_00139</v>
          </cell>
          <cell r="D6040" t="str">
            <v>MYD</v>
          </cell>
          <cell r="E6040" t="str">
            <v>DESPACHO</v>
          </cell>
          <cell r="F6040" t="str">
            <v>NORMAL</v>
          </cell>
          <cell r="G6040" t="str">
            <v>031002004157966</v>
          </cell>
          <cell r="H6040">
            <v>44931</v>
          </cell>
          <cell r="I6040" t="str">
            <v>ENTREGADO</v>
          </cell>
          <cell r="J6040">
            <v>44932</v>
          </cell>
          <cell r="K6040" t="str">
            <v>THALIA CELI MEJIA</v>
          </cell>
          <cell r="L6040" t="str">
            <v xml:space="preserve"> BARRIO CELI ROMAN, EN LAS CALLES FRANCISCO EGUIGUREN Y VICENTE PAZ</v>
          </cell>
          <cell r="M6040" t="str">
            <v>#N/D</v>
          </cell>
          <cell r="P6040" t="str">
            <v>110101</v>
          </cell>
          <cell r="Q6040" t="str">
            <v>LOJA</v>
          </cell>
          <cell r="R6040" t="str">
            <v>LOJA</v>
          </cell>
          <cell r="S6040" t="str">
            <v>LOJA</v>
          </cell>
          <cell r="T6040" t="str">
            <v>TRAMACO</v>
          </cell>
          <cell r="V6040">
            <v>1</v>
          </cell>
          <cell r="W6040">
            <v>1</v>
          </cell>
          <cell r="X6040" t="str">
            <v>FLEXNET</v>
          </cell>
          <cell r="Y6040" t="str">
            <v>FLEX NET CALLE 28 DE JUNIO S/N Y GARCIA MORENO ENTRADA LLANO GRANDE</v>
          </cell>
        </row>
        <row r="6041">
          <cell r="A6041" t="str">
            <v>TK-7649</v>
          </cell>
          <cell r="B6041">
            <v>491532</v>
          </cell>
          <cell r="C6041" t="str">
            <v>TK-7649</v>
          </cell>
          <cell r="D6041" t="str">
            <v>MDELIVERY</v>
          </cell>
          <cell r="E6041" t="str">
            <v>DESPACHO</v>
          </cell>
          <cell r="F6041" t="str">
            <v>EXPRESS</v>
          </cell>
          <cell r="G6041" t="str">
            <v/>
          </cell>
          <cell r="H6041">
            <v>44931</v>
          </cell>
          <cell r="I6041" t="str">
            <v>ENTREGADO</v>
          </cell>
          <cell r="J6041">
            <v>44937</v>
          </cell>
          <cell r="K6041" t="str">
            <v>OTECEL</v>
          </cell>
          <cell r="L6041" t="str">
            <v>AVDA SIMON BOLIVAR Y VIA NAYON CONJUNTO CORPORATIVO EKOPARK TORRE 3 TELEFONICA</v>
          </cell>
          <cell r="M6041" t="str">
            <v/>
          </cell>
          <cell r="N6041" t="str">
            <v>098299225</v>
          </cell>
          <cell r="O6041" t="str">
            <v/>
          </cell>
          <cell r="P6041" t="str">
            <v>QUITO</v>
          </cell>
          <cell r="Q6041" t="str">
            <v>QUITO</v>
          </cell>
          <cell r="R6041" t="str">
            <v>PICHINCHA</v>
          </cell>
          <cell r="T6041" t="str">
            <v>FLEXTRANS UIO</v>
          </cell>
          <cell r="U6041" t="str">
            <v>FLEXNETUIO_LOCAL</v>
          </cell>
          <cell r="V6041">
            <v>1</v>
          </cell>
          <cell r="W6041">
            <v>1</v>
          </cell>
          <cell r="X6041" t="str">
            <v>FLEXNET ECUADOR - MDELIVERY</v>
          </cell>
          <cell r="Y6041" t="str">
            <v>CALLE 28 DE JUNIO S/N Y GARCIA MORENO ENTRADA LLANO GRANDE</v>
          </cell>
        </row>
        <row r="6042">
          <cell r="A6042" t="str">
            <v>TK-7650</v>
          </cell>
          <cell r="B6042">
            <v>491533</v>
          </cell>
          <cell r="C6042" t="str">
            <v>TK-7650</v>
          </cell>
          <cell r="D6042" t="str">
            <v>MDELIVERY</v>
          </cell>
          <cell r="E6042" t="str">
            <v>DESPACHO</v>
          </cell>
          <cell r="F6042" t="str">
            <v>EXPRESS</v>
          </cell>
          <cell r="G6042" t="str">
            <v/>
          </cell>
          <cell r="H6042">
            <v>44931</v>
          </cell>
          <cell r="I6042" t="str">
            <v>ENTREGADO</v>
          </cell>
          <cell r="J6042">
            <v>44937</v>
          </cell>
          <cell r="K6042" t="str">
            <v>OTECEL</v>
          </cell>
          <cell r="L6042" t="str">
            <v>AVDA SIMON BOLIVAR Y VIA NAYON CONJUNTO CORPORATIVO EKOPARK TORRE 3 TELEFONICA</v>
          </cell>
          <cell r="M6042" t="str">
            <v/>
          </cell>
          <cell r="N6042" t="str">
            <v>098299225</v>
          </cell>
          <cell r="O6042" t="str">
            <v/>
          </cell>
          <cell r="P6042" t="str">
            <v>QUITO</v>
          </cell>
          <cell r="Q6042" t="str">
            <v>QUITO</v>
          </cell>
          <cell r="R6042" t="str">
            <v>PICHINCHA</v>
          </cell>
          <cell r="T6042" t="str">
            <v>FLEXTRANS UIO</v>
          </cell>
          <cell r="U6042" t="str">
            <v>FLEXNETUIO_LOCAL</v>
          </cell>
          <cell r="V6042">
            <v>1</v>
          </cell>
          <cell r="W6042">
            <v>1</v>
          </cell>
          <cell r="X6042" t="str">
            <v>FLEXNET ECUADOR - MDELIVERY</v>
          </cell>
          <cell r="Y6042" t="str">
            <v>CALLE 28 DE JUNIO S/N Y GARCIA MORENO ENTRADA LLANO GRANDE</v>
          </cell>
        </row>
        <row r="6043">
          <cell r="A6043" t="str">
            <v>TK-7651</v>
          </cell>
          <cell r="B6043">
            <v>491534</v>
          </cell>
          <cell r="C6043" t="str">
            <v>TK-7651</v>
          </cell>
          <cell r="D6043" t="str">
            <v>MDELIVERY</v>
          </cell>
          <cell r="E6043" t="str">
            <v>DESPACHO</v>
          </cell>
          <cell r="F6043" t="str">
            <v>EXPRESS</v>
          </cell>
          <cell r="G6043" t="str">
            <v/>
          </cell>
          <cell r="H6043">
            <v>44931</v>
          </cell>
          <cell r="I6043" t="str">
            <v>ENTREGADO</v>
          </cell>
          <cell r="J6043">
            <v>44937</v>
          </cell>
          <cell r="K6043" t="str">
            <v>OTECEL</v>
          </cell>
          <cell r="L6043" t="str">
            <v>AVDA SIMON BOLIVAR Y VIA NAYON CONJUNTO CORPORATIVO EKOPARK TORRE 3 TELEFONICA</v>
          </cell>
          <cell r="M6043" t="str">
            <v/>
          </cell>
          <cell r="N6043" t="str">
            <v>098299225</v>
          </cell>
          <cell r="O6043" t="str">
            <v/>
          </cell>
          <cell r="P6043" t="str">
            <v>QUITO</v>
          </cell>
          <cell r="Q6043" t="str">
            <v>QUITO</v>
          </cell>
          <cell r="R6043" t="str">
            <v>PICHINCHA</v>
          </cell>
          <cell r="T6043" t="str">
            <v>FLEXTRANS UIO</v>
          </cell>
          <cell r="U6043" t="str">
            <v>FLEXNETUIO_LOCAL</v>
          </cell>
          <cell r="V6043">
            <v>1</v>
          </cell>
          <cell r="W6043">
            <v>1</v>
          </cell>
          <cell r="X6043" t="str">
            <v>FLEXNET ECUADOR - MDELIVERY</v>
          </cell>
          <cell r="Y6043" t="str">
            <v>CALLE 28 DE JUNIO S/N Y GARCIA MORENO ENTRADA LLANO GRANDE</v>
          </cell>
        </row>
        <row r="6044">
          <cell r="A6044" t="str">
            <v>TK-7652</v>
          </cell>
          <cell r="B6044">
            <v>491535</v>
          </cell>
          <cell r="C6044" t="str">
            <v>TK-7652</v>
          </cell>
          <cell r="D6044" t="str">
            <v>MDELIVERY</v>
          </cell>
          <cell r="E6044" t="str">
            <v>DESPACHO</v>
          </cell>
          <cell r="F6044" t="str">
            <v>EXPRESS</v>
          </cell>
          <cell r="G6044" t="str">
            <v/>
          </cell>
          <cell r="H6044">
            <v>44931</v>
          </cell>
          <cell r="I6044" t="str">
            <v>ENTREGADO</v>
          </cell>
          <cell r="J6044">
            <v>44937</v>
          </cell>
          <cell r="K6044" t="str">
            <v>OTECEL</v>
          </cell>
          <cell r="L6044" t="str">
            <v>AVDA SIMON BOLIVAR Y VIA NAYON CONJUNTO CORPORATIVO EKOPARK TORRE 3 TELEFONICA</v>
          </cell>
          <cell r="M6044" t="str">
            <v/>
          </cell>
          <cell r="N6044" t="str">
            <v>098299225</v>
          </cell>
          <cell r="O6044" t="str">
            <v/>
          </cell>
          <cell r="P6044" t="str">
            <v>QUITO</v>
          </cell>
          <cell r="Q6044" t="str">
            <v>QUITO</v>
          </cell>
          <cell r="R6044" t="str">
            <v>PICHINCHA</v>
          </cell>
          <cell r="T6044" t="str">
            <v>FLEXTRANS UIO</v>
          </cell>
          <cell r="U6044" t="str">
            <v>FLEXNETUIO_LOCAL</v>
          </cell>
          <cell r="V6044">
            <v>1</v>
          </cell>
          <cell r="W6044">
            <v>1</v>
          </cell>
          <cell r="X6044" t="str">
            <v>FLEXNET ECUADOR - MDELIVERY</v>
          </cell>
          <cell r="Y6044" t="str">
            <v>CALLE 28 DE JUNIO S/N Y GARCIA MORENO ENTRADA LLANO GRANDE</v>
          </cell>
        </row>
        <row r="6045">
          <cell r="A6045" t="str">
            <v>TK-7653</v>
          </cell>
          <cell r="B6045">
            <v>491536</v>
          </cell>
          <cell r="C6045" t="str">
            <v>TK-7653</v>
          </cell>
          <cell r="D6045" t="str">
            <v>MDELIVERY</v>
          </cell>
          <cell r="E6045" t="str">
            <v>DESPACHO</v>
          </cell>
          <cell r="F6045" t="str">
            <v>EXPRESS</v>
          </cell>
          <cell r="G6045" t="str">
            <v/>
          </cell>
          <cell r="H6045">
            <v>44931</v>
          </cell>
          <cell r="I6045" t="str">
            <v>ENTREGADO</v>
          </cell>
          <cell r="J6045">
            <v>44937</v>
          </cell>
          <cell r="K6045" t="str">
            <v>OTECEL</v>
          </cell>
          <cell r="L6045" t="str">
            <v>AVDA SIMON BOLIVAR Y VIA NAYON CONJUNTO CORPORATIVO EKOPARK TORRE 3 TELEFONICA</v>
          </cell>
          <cell r="M6045" t="str">
            <v/>
          </cell>
          <cell r="N6045" t="str">
            <v>098299225</v>
          </cell>
          <cell r="O6045" t="str">
            <v/>
          </cell>
          <cell r="P6045" t="str">
            <v>QUITO</v>
          </cell>
          <cell r="Q6045" t="str">
            <v>QUITO</v>
          </cell>
          <cell r="R6045" t="str">
            <v>PICHINCHA</v>
          </cell>
          <cell r="T6045" t="str">
            <v>FLEXTRANS UIO</v>
          </cell>
          <cell r="U6045" t="str">
            <v>FLEXNETUIO_LOCAL</v>
          </cell>
          <cell r="V6045">
            <v>1</v>
          </cell>
          <cell r="W6045">
            <v>1</v>
          </cell>
          <cell r="X6045" t="str">
            <v>FLEXNET ECUADOR - MDELIVERY</v>
          </cell>
          <cell r="Y6045" t="str">
            <v>CALLE 28 DE JUNIO S/N Y GARCIA MORENO ENTRADA LLANO GRANDE</v>
          </cell>
        </row>
        <row r="6046">
          <cell r="A6046" t="str">
            <v>TK-7654</v>
          </cell>
          <cell r="B6046">
            <v>491537</v>
          </cell>
          <cell r="C6046" t="str">
            <v>TK-7654</v>
          </cell>
          <cell r="D6046" t="str">
            <v>MDELIVERY</v>
          </cell>
          <cell r="E6046" t="str">
            <v>DESPACHO</v>
          </cell>
          <cell r="F6046" t="str">
            <v>EXPRESS</v>
          </cell>
          <cell r="G6046" t="str">
            <v/>
          </cell>
          <cell r="H6046">
            <v>44931</v>
          </cell>
          <cell r="I6046" t="str">
            <v>ENTREGADO</v>
          </cell>
          <cell r="J6046">
            <v>44937</v>
          </cell>
          <cell r="K6046" t="str">
            <v>OTECEL</v>
          </cell>
          <cell r="L6046" t="str">
            <v>AVDA SIMON BOLIVAR Y VIA NAYON CONJUNTO CORPORATIVO EKOPARK TORRE 3 TELEFONICA</v>
          </cell>
          <cell r="M6046" t="str">
            <v/>
          </cell>
          <cell r="N6046" t="str">
            <v>098299225</v>
          </cell>
          <cell r="O6046" t="str">
            <v/>
          </cell>
          <cell r="P6046" t="str">
            <v>QUITO</v>
          </cell>
          <cell r="Q6046" t="str">
            <v>QUITO</v>
          </cell>
          <cell r="R6046" t="str">
            <v>PICHINCHA</v>
          </cell>
          <cell r="T6046" t="str">
            <v>FLEXTRANS UIO</v>
          </cell>
          <cell r="U6046" t="str">
            <v>FLEXNETUIO_LOCAL</v>
          </cell>
          <cell r="V6046">
            <v>1</v>
          </cell>
          <cell r="W6046">
            <v>1</v>
          </cell>
          <cell r="X6046" t="str">
            <v>FLEXNET ECUADOR - MDELIVERY</v>
          </cell>
          <cell r="Y6046" t="str">
            <v>CALLE 28 DE JUNIO S/N Y GARCIA MORENO ENTRADA LLANO GRANDE</v>
          </cell>
        </row>
        <row r="6047">
          <cell r="A6047" t="str">
            <v>TK-7655</v>
          </cell>
          <cell r="B6047">
            <v>491538</v>
          </cell>
          <cell r="C6047" t="str">
            <v>TK-7655</v>
          </cell>
          <cell r="D6047" t="str">
            <v>MDELIVERY</v>
          </cell>
          <cell r="E6047" t="str">
            <v>DESPACHO</v>
          </cell>
          <cell r="F6047" t="str">
            <v>EXPRESS</v>
          </cell>
          <cell r="G6047" t="str">
            <v/>
          </cell>
          <cell r="H6047">
            <v>44931</v>
          </cell>
          <cell r="I6047" t="str">
            <v>ENTREGADO</v>
          </cell>
          <cell r="J6047">
            <v>44937</v>
          </cell>
          <cell r="K6047" t="str">
            <v>OTECEL</v>
          </cell>
          <cell r="L6047" t="str">
            <v>AVDA SIMON BOLIVAR Y VIA NAYON CONJUNTO CORPORATIVO EKOPARK TORRE 3 TELEFONICA</v>
          </cell>
          <cell r="M6047" t="str">
            <v/>
          </cell>
          <cell r="N6047" t="str">
            <v>098299225</v>
          </cell>
          <cell r="O6047" t="str">
            <v/>
          </cell>
          <cell r="P6047" t="str">
            <v>QUITO</v>
          </cell>
          <cell r="Q6047" t="str">
            <v>QUITO</v>
          </cell>
          <cell r="R6047" t="str">
            <v>PICHINCHA</v>
          </cell>
          <cell r="T6047" t="str">
            <v>FLEXTRANS UIO</v>
          </cell>
          <cell r="U6047" t="str">
            <v>FLEXNETUIO_LOCAL</v>
          </cell>
          <cell r="V6047">
            <v>1</v>
          </cell>
          <cell r="W6047">
            <v>1</v>
          </cell>
          <cell r="X6047" t="str">
            <v>FLEXNET ECUADOR - MDELIVERY</v>
          </cell>
          <cell r="Y6047" t="str">
            <v>CALLE 28 DE JUNIO S/N Y GARCIA MORENO ENTRADA LLANO GRANDE</v>
          </cell>
        </row>
        <row r="6048">
          <cell r="A6048" t="str">
            <v>TK-7635</v>
          </cell>
          <cell r="B6048">
            <v>491520</v>
          </cell>
          <cell r="C6048" t="str">
            <v>TK-7635</v>
          </cell>
          <cell r="D6048" t="str">
            <v>MDELIVERY</v>
          </cell>
          <cell r="E6048" t="str">
            <v>DESPACHO</v>
          </cell>
          <cell r="F6048" t="str">
            <v>EXPRESS</v>
          </cell>
          <cell r="G6048" t="str">
            <v/>
          </cell>
          <cell r="H6048">
            <v>44931</v>
          </cell>
          <cell r="I6048" t="str">
            <v>ENTREGADO</v>
          </cell>
          <cell r="J6048">
            <v>44937</v>
          </cell>
          <cell r="K6048" t="str">
            <v>OTECEL</v>
          </cell>
          <cell r="L6048" t="str">
            <v>AVDA SIMON BOLIVAR Y VIA NAYON CONJUNTO CORPORATIVO EKOPARK TORRE 3 TELEFONICA</v>
          </cell>
          <cell r="M6048" t="str">
            <v/>
          </cell>
          <cell r="N6048" t="str">
            <v>098299225</v>
          </cell>
          <cell r="O6048" t="str">
            <v/>
          </cell>
          <cell r="P6048" t="str">
            <v>QUITO</v>
          </cell>
          <cell r="Q6048" t="str">
            <v>QUITO</v>
          </cell>
          <cell r="R6048" t="str">
            <v>PICHINCHA</v>
          </cell>
          <cell r="T6048" t="str">
            <v>FLEXTRANS UIO</v>
          </cell>
          <cell r="U6048" t="str">
            <v>FLEXNETUIO_LOCAL</v>
          </cell>
          <cell r="V6048">
            <v>1</v>
          </cell>
          <cell r="W6048">
            <v>1</v>
          </cell>
          <cell r="X6048" t="str">
            <v>FLEXNET ECUADOR - MDELIVERY</v>
          </cell>
          <cell r="Y6048" t="str">
            <v>CALLE 28 DE JUNIO S/N Y GARCIA MORENO ENTRADA LLANO GRANDE</v>
          </cell>
        </row>
        <row r="6049">
          <cell r="A6049" t="str">
            <v>TK-7636</v>
          </cell>
          <cell r="B6049">
            <v>491521</v>
          </cell>
          <cell r="C6049" t="str">
            <v>TK-7636</v>
          </cell>
          <cell r="D6049" t="str">
            <v>MDELIVERY</v>
          </cell>
          <cell r="E6049" t="str">
            <v>DESPACHO</v>
          </cell>
          <cell r="F6049" t="str">
            <v>EXPRESS</v>
          </cell>
          <cell r="G6049" t="str">
            <v/>
          </cell>
          <cell r="H6049">
            <v>44931</v>
          </cell>
          <cell r="I6049" t="str">
            <v>ENTREGADO</v>
          </cell>
          <cell r="J6049">
            <v>44937</v>
          </cell>
          <cell r="K6049" t="str">
            <v>OTECEL</v>
          </cell>
          <cell r="L6049" t="str">
            <v>AVDA SIMON BOLIVAR Y VIA NAYON CONJUNTO CORPORATIVO EKOPARK TORRE 3 TELEFONICA</v>
          </cell>
          <cell r="M6049" t="str">
            <v/>
          </cell>
          <cell r="N6049" t="str">
            <v>098299225</v>
          </cell>
          <cell r="O6049" t="str">
            <v/>
          </cell>
          <cell r="P6049" t="str">
            <v>QUITO</v>
          </cell>
          <cell r="Q6049" t="str">
            <v>QUITO</v>
          </cell>
          <cell r="R6049" t="str">
            <v>PICHINCHA</v>
          </cell>
          <cell r="T6049" t="str">
            <v>FLEXTRANS UIO</v>
          </cell>
          <cell r="U6049" t="str">
            <v>FLEXNETUIO_LOCAL</v>
          </cell>
          <cell r="V6049">
            <v>1</v>
          </cell>
          <cell r="W6049">
            <v>1</v>
          </cell>
          <cell r="X6049" t="str">
            <v>FLEXNET ECUADOR - MDELIVERY</v>
          </cell>
          <cell r="Y6049" t="str">
            <v>CALLE 28 DE JUNIO S/N Y GARCIA MORENO ENTRADA LLANO GRANDE</v>
          </cell>
        </row>
        <row r="6050">
          <cell r="A6050" t="str">
            <v>TK-7637</v>
          </cell>
          <cell r="B6050">
            <v>491522</v>
          </cell>
          <cell r="C6050" t="str">
            <v>TK-7637</v>
          </cell>
          <cell r="D6050" t="str">
            <v>MDELIVERY</v>
          </cell>
          <cell r="E6050" t="str">
            <v>DESPACHO</v>
          </cell>
          <cell r="F6050" t="str">
            <v>EXPRESS</v>
          </cell>
          <cell r="G6050" t="str">
            <v/>
          </cell>
          <cell r="H6050">
            <v>44931</v>
          </cell>
          <cell r="I6050" t="str">
            <v>ENTREGADO</v>
          </cell>
          <cell r="J6050">
            <v>44937</v>
          </cell>
          <cell r="K6050" t="str">
            <v>OTECEL</v>
          </cell>
          <cell r="L6050" t="str">
            <v>AVDA SIMON BOLIVAR Y VIA NAYON CONJUNTO CORPORATIVO EKOPARK TORRE 3 TELEFONICA</v>
          </cell>
          <cell r="M6050" t="str">
            <v/>
          </cell>
          <cell r="N6050" t="str">
            <v>098299225</v>
          </cell>
          <cell r="O6050" t="str">
            <v/>
          </cell>
          <cell r="P6050" t="str">
            <v>QUITO</v>
          </cell>
          <cell r="Q6050" t="str">
            <v>QUITO</v>
          </cell>
          <cell r="R6050" t="str">
            <v>PICHINCHA</v>
          </cell>
          <cell r="T6050" t="str">
            <v>FLEXTRANS UIO</v>
          </cell>
          <cell r="U6050" t="str">
            <v>FLEXNETUIO_LOCAL</v>
          </cell>
          <cell r="V6050">
            <v>1</v>
          </cell>
          <cell r="W6050">
            <v>1</v>
          </cell>
          <cell r="X6050" t="str">
            <v>FLEXNET ECUADOR - MDELIVERY</v>
          </cell>
          <cell r="Y6050" t="str">
            <v>CALLE 28 DE JUNIO S/N Y GARCIA MORENO ENTRADA LLANO GRANDE</v>
          </cell>
        </row>
        <row r="6051">
          <cell r="A6051" t="str">
            <v>TK-7638</v>
          </cell>
          <cell r="B6051">
            <v>491523</v>
          </cell>
          <cell r="C6051" t="str">
            <v>TK-7638</v>
          </cell>
          <cell r="D6051" t="str">
            <v>MDELIVERY</v>
          </cell>
          <cell r="E6051" t="str">
            <v>DESPACHO</v>
          </cell>
          <cell r="F6051" t="str">
            <v>EXPRESS</v>
          </cell>
          <cell r="G6051" t="str">
            <v/>
          </cell>
          <cell r="H6051">
            <v>44931</v>
          </cell>
          <cell r="I6051" t="str">
            <v>ENTREGADO</v>
          </cell>
          <cell r="J6051">
            <v>44937</v>
          </cell>
          <cell r="K6051" t="str">
            <v>OTECEL</v>
          </cell>
          <cell r="L6051" t="str">
            <v>AVDA SIMON BOLIVAR Y VIA NAYON CONJUNTO CORPORATIVO EKOPARK TORRE 3 TELEFONICA</v>
          </cell>
          <cell r="M6051" t="str">
            <v/>
          </cell>
          <cell r="N6051" t="str">
            <v>098299225</v>
          </cell>
          <cell r="O6051" t="str">
            <v/>
          </cell>
          <cell r="P6051" t="str">
            <v>QUITO</v>
          </cell>
          <cell r="Q6051" t="str">
            <v>QUITO</v>
          </cell>
          <cell r="R6051" t="str">
            <v>PICHINCHA</v>
          </cell>
          <cell r="T6051" t="str">
            <v>FLEXTRANS UIO</v>
          </cell>
          <cell r="U6051" t="str">
            <v>FLEXNETUIO_LOCAL</v>
          </cell>
          <cell r="V6051">
            <v>1</v>
          </cell>
          <cell r="W6051">
            <v>1</v>
          </cell>
          <cell r="X6051" t="str">
            <v>FLEXNET ECUADOR - MDELIVERY</v>
          </cell>
          <cell r="Y6051" t="str">
            <v>CALLE 28 DE JUNIO S/N Y GARCIA MORENO ENTRADA LLANO GRANDE</v>
          </cell>
        </row>
        <row r="6052">
          <cell r="A6052" t="str">
            <v>TK-7639</v>
          </cell>
          <cell r="B6052">
            <v>491524</v>
          </cell>
          <cell r="C6052" t="str">
            <v>TK-7639</v>
          </cell>
          <cell r="D6052" t="str">
            <v>MDELIVERY</v>
          </cell>
          <cell r="E6052" t="str">
            <v>DESPACHO</v>
          </cell>
          <cell r="F6052" t="str">
            <v>EXPRESS</v>
          </cell>
          <cell r="G6052" t="str">
            <v/>
          </cell>
          <cell r="H6052">
            <v>44931</v>
          </cell>
          <cell r="I6052" t="str">
            <v>ENTREGADO</v>
          </cell>
          <cell r="J6052">
            <v>44937</v>
          </cell>
          <cell r="K6052" t="str">
            <v>OTECEL</v>
          </cell>
          <cell r="L6052" t="str">
            <v>AVDA SIMON BOLIVAR Y VIA NAYON CONJUNTO CORPORATIVO EKOPARK TORRE 3 TELEFONICA</v>
          </cell>
          <cell r="M6052" t="str">
            <v/>
          </cell>
          <cell r="N6052" t="str">
            <v>098299225</v>
          </cell>
          <cell r="O6052" t="str">
            <v/>
          </cell>
          <cell r="P6052" t="str">
            <v>QUITO</v>
          </cell>
          <cell r="Q6052" t="str">
            <v>QUITO</v>
          </cell>
          <cell r="R6052" t="str">
            <v>PICHINCHA</v>
          </cell>
          <cell r="T6052" t="str">
            <v>FLEXTRANS UIO</v>
          </cell>
          <cell r="U6052" t="str">
            <v>FLEXNETUIO_LOCAL</v>
          </cell>
          <cell r="V6052">
            <v>1</v>
          </cell>
          <cell r="W6052">
            <v>1</v>
          </cell>
          <cell r="X6052" t="str">
            <v>FLEXNET ECUADOR - MDELIVERY</v>
          </cell>
          <cell r="Y6052" t="str">
            <v>CALLE 28 DE JUNIO S/N Y GARCIA MORENO ENTRADA LLANO GRANDE</v>
          </cell>
        </row>
        <row r="6053">
          <cell r="A6053" t="str">
            <v>TK-7640</v>
          </cell>
          <cell r="B6053">
            <v>491525</v>
          </cell>
          <cell r="C6053" t="str">
            <v>TK-7640</v>
          </cell>
          <cell r="D6053" t="str">
            <v>MDELIVERY</v>
          </cell>
          <cell r="E6053" t="str">
            <v>DESPACHO</v>
          </cell>
          <cell r="F6053" t="str">
            <v>EXPRESS</v>
          </cell>
          <cell r="G6053" t="str">
            <v/>
          </cell>
          <cell r="H6053">
            <v>44931</v>
          </cell>
          <cell r="I6053" t="str">
            <v>ENTREGADO</v>
          </cell>
          <cell r="J6053">
            <v>44937</v>
          </cell>
          <cell r="K6053" t="str">
            <v>OTECEL</v>
          </cell>
          <cell r="L6053" t="str">
            <v>AVDA SIMON BOLIVAR Y VIA NAYON CONJUNTO CORPORATIVO EKOPARK TORRE 3 TELEFONICA</v>
          </cell>
          <cell r="M6053" t="str">
            <v/>
          </cell>
          <cell r="N6053" t="str">
            <v>098299225</v>
          </cell>
          <cell r="O6053" t="str">
            <v/>
          </cell>
          <cell r="P6053" t="str">
            <v>QUITO</v>
          </cell>
          <cell r="Q6053" t="str">
            <v>QUITO</v>
          </cell>
          <cell r="R6053" t="str">
            <v>PICHINCHA</v>
          </cell>
          <cell r="T6053" t="str">
            <v>FLEXTRANS UIO</v>
          </cell>
          <cell r="U6053" t="str">
            <v>FLEXNETUIO_LOCAL</v>
          </cell>
          <cell r="V6053">
            <v>1</v>
          </cell>
          <cell r="W6053">
            <v>1</v>
          </cell>
          <cell r="X6053" t="str">
            <v>FLEXNET ECUADOR - MDELIVERY</v>
          </cell>
          <cell r="Y6053" t="str">
            <v>CALLE 28 DE JUNIO S/N Y GARCIA MORENO ENTRADA LLANO GRANDE</v>
          </cell>
        </row>
        <row r="6054">
          <cell r="A6054" t="str">
            <v>TK-7642</v>
          </cell>
          <cell r="B6054">
            <v>491526</v>
          </cell>
          <cell r="C6054" t="str">
            <v>TK-7642</v>
          </cell>
          <cell r="D6054" t="str">
            <v>MDELIVERY</v>
          </cell>
          <cell r="E6054" t="str">
            <v>DESPACHO</v>
          </cell>
          <cell r="F6054" t="str">
            <v>EXPRESS</v>
          </cell>
          <cell r="G6054" t="str">
            <v/>
          </cell>
          <cell r="H6054">
            <v>44931</v>
          </cell>
          <cell r="I6054" t="str">
            <v>ENTREGADO</v>
          </cell>
          <cell r="J6054">
            <v>44937</v>
          </cell>
          <cell r="K6054" t="str">
            <v>OTECEL</v>
          </cell>
          <cell r="L6054" t="str">
            <v>AVDA SIMON BOLIVAR Y VIA NAYON CONJUNTO CORPORATIVO EKOPARK TORRE 3 TELEFONICA</v>
          </cell>
          <cell r="M6054" t="str">
            <v/>
          </cell>
          <cell r="N6054" t="str">
            <v>098299225</v>
          </cell>
          <cell r="O6054" t="str">
            <v/>
          </cell>
          <cell r="P6054" t="str">
            <v>QUITO</v>
          </cell>
          <cell r="Q6054" t="str">
            <v>QUITO</v>
          </cell>
          <cell r="R6054" t="str">
            <v>PICHINCHA</v>
          </cell>
          <cell r="T6054" t="str">
            <v>FLEXTRANS UIO</v>
          </cell>
          <cell r="U6054" t="str">
            <v>FLEXNETUIO_LOCAL</v>
          </cell>
          <cell r="V6054">
            <v>1</v>
          </cell>
          <cell r="W6054">
            <v>1</v>
          </cell>
          <cell r="X6054" t="str">
            <v>FLEXNET ECUADOR - MDELIVERY</v>
          </cell>
          <cell r="Y6054" t="str">
            <v>CALLE 28 DE JUNIO S/N Y GARCIA MORENO ENTRADA LLANO GRANDE</v>
          </cell>
        </row>
        <row r="6055">
          <cell r="A6055" t="str">
            <v>TK-7643</v>
          </cell>
          <cell r="B6055">
            <v>491527</v>
          </cell>
          <cell r="C6055" t="str">
            <v>TK-7643</v>
          </cell>
          <cell r="D6055" t="str">
            <v>MDELIVERY</v>
          </cell>
          <cell r="E6055" t="str">
            <v>DESPACHO</v>
          </cell>
          <cell r="F6055" t="str">
            <v>EXPRESS</v>
          </cell>
          <cell r="G6055" t="str">
            <v/>
          </cell>
          <cell r="H6055">
            <v>44931</v>
          </cell>
          <cell r="I6055" t="str">
            <v>ENTREGADO</v>
          </cell>
          <cell r="J6055">
            <v>44937</v>
          </cell>
          <cell r="K6055" t="str">
            <v>OTECEL</v>
          </cell>
          <cell r="L6055" t="str">
            <v>AVDA SIMON BOLIVAR Y VIA NAYON CONJUNTO CORPORATIVO EKOPARK TORRE 3 TELEFONICA</v>
          </cell>
          <cell r="M6055" t="str">
            <v/>
          </cell>
          <cell r="N6055" t="str">
            <v>098299225</v>
          </cell>
          <cell r="O6055" t="str">
            <v/>
          </cell>
          <cell r="P6055" t="str">
            <v>QUITO</v>
          </cell>
          <cell r="Q6055" t="str">
            <v>QUITO</v>
          </cell>
          <cell r="R6055" t="str">
            <v>PICHINCHA</v>
          </cell>
          <cell r="T6055" t="str">
            <v>FLEXTRANS UIO</v>
          </cell>
          <cell r="U6055" t="str">
            <v>FLEXNETUIO_LOCAL</v>
          </cell>
          <cell r="V6055">
            <v>1</v>
          </cell>
          <cell r="W6055">
            <v>1</v>
          </cell>
          <cell r="X6055" t="str">
            <v>FLEXNET ECUADOR - MDELIVERY</v>
          </cell>
          <cell r="Y6055" t="str">
            <v>CALLE 28 DE JUNIO S/N Y GARCIA MORENO ENTRADA LLANO GRANDE</v>
          </cell>
        </row>
        <row r="6056">
          <cell r="A6056" t="str">
            <v>TK-7644</v>
          </cell>
          <cell r="B6056">
            <v>491528</v>
          </cell>
          <cell r="C6056" t="str">
            <v>TK-7644</v>
          </cell>
          <cell r="D6056" t="str">
            <v>MDELIVERY</v>
          </cell>
          <cell r="E6056" t="str">
            <v>DESPACHO</v>
          </cell>
          <cell r="F6056" t="str">
            <v>EXPRESS</v>
          </cell>
          <cell r="G6056" t="str">
            <v/>
          </cell>
          <cell r="H6056">
            <v>44931</v>
          </cell>
          <cell r="I6056" t="str">
            <v>ENTREGADO</v>
          </cell>
          <cell r="J6056">
            <v>44937</v>
          </cell>
          <cell r="K6056" t="str">
            <v>OTECEL</v>
          </cell>
          <cell r="L6056" t="str">
            <v>AVDA SIMON BOLIVAR Y VIA NAYON CONJUNTO CORPORATIVO EKOPARK TORRE 3 TELEFONICA</v>
          </cell>
          <cell r="M6056" t="str">
            <v/>
          </cell>
          <cell r="N6056" t="str">
            <v>098299225</v>
          </cell>
          <cell r="O6056" t="str">
            <v/>
          </cell>
          <cell r="P6056" t="str">
            <v>QUITO</v>
          </cell>
          <cell r="Q6056" t="str">
            <v>QUITO</v>
          </cell>
          <cell r="R6056" t="str">
            <v>PICHINCHA</v>
          </cell>
          <cell r="T6056" t="str">
            <v>FLEXTRANS UIO</v>
          </cell>
          <cell r="U6056" t="str">
            <v>FLEXNETUIO_LOCAL</v>
          </cell>
          <cell r="V6056">
            <v>1</v>
          </cell>
          <cell r="W6056">
            <v>1</v>
          </cell>
          <cell r="X6056" t="str">
            <v>FLEXNET ECUADOR - MDELIVERY</v>
          </cell>
          <cell r="Y6056" t="str">
            <v>CALLE 28 DE JUNIO S/N Y GARCIA MORENO ENTRADA LLANO GRANDE</v>
          </cell>
        </row>
        <row r="6057">
          <cell r="A6057" t="str">
            <v>TK-7645</v>
          </cell>
          <cell r="B6057">
            <v>491529</v>
          </cell>
          <cell r="C6057" t="str">
            <v>TK-7645</v>
          </cell>
          <cell r="D6057" t="str">
            <v>MDELIVERY</v>
          </cell>
          <cell r="E6057" t="str">
            <v>DESPACHO</v>
          </cell>
          <cell r="F6057" t="str">
            <v>EXPRESS</v>
          </cell>
          <cell r="G6057" t="str">
            <v/>
          </cell>
          <cell r="H6057">
            <v>44931</v>
          </cell>
          <cell r="I6057" t="str">
            <v>ENTREGADO</v>
          </cell>
          <cell r="J6057">
            <v>44937</v>
          </cell>
          <cell r="K6057" t="str">
            <v>OTECEL</v>
          </cell>
          <cell r="L6057" t="str">
            <v>AVDA SIMON BOLIVAR Y VIA NAYON CONJUNTO CORPORATIVO EKOPARK TORRE 3 TELEFONICA</v>
          </cell>
          <cell r="M6057" t="str">
            <v/>
          </cell>
          <cell r="N6057" t="str">
            <v>098299225</v>
          </cell>
          <cell r="O6057" t="str">
            <v/>
          </cell>
          <cell r="P6057" t="str">
            <v>QUITO</v>
          </cell>
          <cell r="Q6057" t="str">
            <v>QUITO</v>
          </cell>
          <cell r="R6057" t="str">
            <v>PICHINCHA</v>
          </cell>
          <cell r="T6057" t="str">
            <v>FLEXTRANS UIO</v>
          </cell>
          <cell r="U6057" t="str">
            <v>FLEXNETUIO_LOCAL</v>
          </cell>
          <cell r="V6057">
            <v>1</v>
          </cell>
          <cell r="W6057">
            <v>1</v>
          </cell>
          <cell r="X6057" t="str">
            <v>FLEXNET ECUADOR - MDELIVERY</v>
          </cell>
          <cell r="Y6057" t="str">
            <v>CALLE 28 DE JUNIO S/N Y GARCIA MORENO ENTRADA LLANO GRANDE</v>
          </cell>
        </row>
        <row r="6058">
          <cell r="A6058" t="str">
            <v>TK-7646</v>
          </cell>
          <cell r="B6058">
            <v>491530</v>
          </cell>
          <cell r="C6058" t="str">
            <v>TK-7646</v>
          </cell>
          <cell r="D6058" t="str">
            <v>MDELIVERY</v>
          </cell>
          <cell r="E6058" t="str">
            <v>DESPACHO</v>
          </cell>
          <cell r="F6058" t="str">
            <v>EXPRESS</v>
          </cell>
          <cell r="G6058" t="str">
            <v/>
          </cell>
          <cell r="H6058">
            <v>44931</v>
          </cell>
          <cell r="I6058" t="str">
            <v>ENTREGADO</v>
          </cell>
          <cell r="J6058">
            <v>44937</v>
          </cell>
          <cell r="K6058" t="str">
            <v>OTECEL</v>
          </cell>
          <cell r="L6058" t="str">
            <v>AVDA SIMON BOLIVAR Y VIA NAYON CONJUNTO CORPORATIVO EKOPARK TORRE 3 TELEFONICA</v>
          </cell>
          <cell r="M6058" t="str">
            <v/>
          </cell>
          <cell r="N6058" t="str">
            <v>098299225</v>
          </cell>
          <cell r="O6058" t="str">
            <v/>
          </cell>
          <cell r="P6058" t="str">
            <v>QUITO</v>
          </cell>
          <cell r="Q6058" t="str">
            <v>QUITO</v>
          </cell>
          <cell r="R6058" t="str">
            <v>PICHINCHA</v>
          </cell>
          <cell r="T6058" t="str">
            <v>FLEXTRANS UIO</v>
          </cell>
          <cell r="U6058" t="str">
            <v>FLEXNETUIO_LOCAL</v>
          </cell>
          <cell r="V6058">
            <v>1</v>
          </cell>
          <cell r="W6058">
            <v>1</v>
          </cell>
          <cell r="X6058" t="str">
            <v>FLEXNET ECUADOR - MDELIVERY</v>
          </cell>
          <cell r="Y6058" t="str">
            <v>CALLE 28 DE JUNIO S/N Y GARCIA MORENO ENTRADA LLANO GRANDE</v>
          </cell>
        </row>
        <row r="6059">
          <cell r="A6059" t="str">
            <v>TK-7647</v>
          </cell>
          <cell r="B6059">
            <v>491531</v>
          </cell>
          <cell r="C6059" t="str">
            <v>TK-7647</v>
          </cell>
          <cell r="D6059" t="str">
            <v>MDELIVERY</v>
          </cell>
          <cell r="E6059" t="str">
            <v>DESPACHO</v>
          </cell>
          <cell r="F6059" t="str">
            <v>EXPRESS</v>
          </cell>
          <cell r="G6059" t="str">
            <v/>
          </cell>
          <cell r="H6059">
            <v>44931</v>
          </cell>
          <cell r="I6059" t="str">
            <v>ENTREGADO</v>
          </cell>
          <cell r="J6059">
            <v>44937</v>
          </cell>
          <cell r="K6059" t="str">
            <v>OTECEL</v>
          </cell>
          <cell r="L6059" t="str">
            <v>AVDA SIMON BOLIVAR Y VIA NAYON CONJUNTO CORPORATIVO EKOPARK TORRE 3 TELEFONICA</v>
          </cell>
          <cell r="M6059" t="str">
            <v/>
          </cell>
          <cell r="N6059" t="str">
            <v>098299225</v>
          </cell>
          <cell r="O6059" t="str">
            <v/>
          </cell>
          <cell r="P6059" t="str">
            <v>QUITO</v>
          </cell>
          <cell r="Q6059" t="str">
            <v>QUITO</v>
          </cell>
          <cell r="R6059" t="str">
            <v>PICHINCHA</v>
          </cell>
          <cell r="T6059" t="str">
            <v>FLEXTRANS UIO</v>
          </cell>
          <cell r="U6059" t="str">
            <v>FLEXNETUIO_LOCAL</v>
          </cell>
          <cell r="V6059">
            <v>1</v>
          </cell>
          <cell r="W6059">
            <v>1</v>
          </cell>
          <cell r="X6059" t="str">
            <v>FLEXNET ECUADOR - MDELIVERY</v>
          </cell>
          <cell r="Y6059" t="str">
            <v>CALLE 28 DE JUNIO S/N Y GARCIA MORENO ENTRADA LLANO GRANDE</v>
          </cell>
        </row>
        <row r="6060">
          <cell r="A6060" t="str">
            <v>TK-7630</v>
          </cell>
          <cell r="B6060">
            <v>491517</v>
          </cell>
          <cell r="C6060" t="str">
            <v>TK-7630</v>
          </cell>
          <cell r="D6060" t="str">
            <v>MDELIVERY</v>
          </cell>
          <cell r="E6060" t="str">
            <v>DESPACHO</v>
          </cell>
          <cell r="F6060" t="str">
            <v>EXPRESS</v>
          </cell>
          <cell r="G6060" t="str">
            <v/>
          </cell>
          <cell r="H6060">
            <v>44931</v>
          </cell>
          <cell r="I6060" t="str">
            <v>ENTREGADO</v>
          </cell>
          <cell r="J6060">
            <v>44937</v>
          </cell>
          <cell r="K6060" t="str">
            <v>OTECEL</v>
          </cell>
          <cell r="L6060" t="str">
            <v>AVDA SIMON BOLIVAR Y VIA NAYON CONJUNTO CORPORATIVO EKOPARK TORRE 3 TELEFONICA</v>
          </cell>
          <cell r="M6060" t="str">
            <v/>
          </cell>
          <cell r="N6060" t="str">
            <v>098299225</v>
          </cell>
          <cell r="O6060" t="str">
            <v/>
          </cell>
          <cell r="P6060" t="str">
            <v>QUITO</v>
          </cell>
          <cell r="Q6060" t="str">
            <v>QUITO</v>
          </cell>
          <cell r="R6060" t="str">
            <v>PICHINCHA</v>
          </cell>
          <cell r="T6060" t="str">
            <v>FLEXTRANS UIO</v>
          </cell>
          <cell r="U6060" t="str">
            <v>FLEXNETUIO_LOCAL</v>
          </cell>
          <cell r="V6060">
            <v>1</v>
          </cell>
          <cell r="W6060">
            <v>1</v>
          </cell>
          <cell r="X6060" t="str">
            <v>FLEXNET ECUADOR - MDELIVERY</v>
          </cell>
          <cell r="Y6060" t="str">
            <v>CALLE 28 DE JUNIO S/N Y GARCIA MORENO ENTRADA LLANO GRANDE</v>
          </cell>
        </row>
        <row r="6061">
          <cell r="A6061" t="str">
            <v>TK-7633</v>
          </cell>
          <cell r="B6061">
            <v>491518</v>
          </cell>
          <cell r="C6061" t="str">
            <v>TK-7633</v>
          </cell>
          <cell r="D6061" t="str">
            <v>MDELIVERY</v>
          </cell>
          <cell r="E6061" t="str">
            <v>DESPACHO</v>
          </cell>
          <cell r="F6061" t="str">
            <v>EXPRESS</v>
          </cell>
          <cell r="G6061" t="str">
            <v/>
          </cell>
          <cell r="H6061">
            <v>44931</v>
          </cell>
          <cell r="I6061" t="str">
            <v>ENTREGADO</v>
          </cell>
          <cell r="J6061">
            <v>44937</v>
          </cell>
          <cell r="K6061" t="str">
            <v>OTECEL</v>
          </cell>
          <cell r="L6061" t="str">
            <v>AVDA SIMON BOLIVAR Y VIA NAYON CONJUNTO CORPORATIVO EKOPARK TORRE 3 TELEFONICA</v>
          </cell>
          <cell r="M6061" t="str">
            <v/>
          </cell>
          <cell r="N6061" t="str">
            <v>098299225</v>
          </cell>
          <cell r="O6061" t="str">
            <v/>
          </cell>
          <cell r="P6061" t="str">
            <v>QUITO</v>
          </cell>
          <cell r="Q6061" t="str">
            <v>QUITO</v>
          </cell>
          <cell r="R6061" t="str">
            <v>PICHINCHA</v>
          </cell>
          <cell r="T6061" t="str">
            <v>FLEXTRANS UIO</v>
          </cell>
          <cell r="U6061" t="str">
            <v>FLEXNETUIO_LOCAL</v>
          </cell>
          <cell r="V6061">
            <v>1</v>
          </cell>
          <cell r="W6061">
            <v>1</v>
          </cell>
          <cell r="X6061" t="str">
            <v>FLEXNET ECUADOR - MDELIVERY</v>
          </cell>
          <cell r="Y6061" t="str">
            <v>CALLE 28 DE JUNIO S/N Y GARCIA MORENO ENTRADA LLANO GRANDE</v>
          </cell>
        </row>
        <row r="6062">
          <cell r="A6062" t="str">
            <v>TK-7634</v>
          </cell>
          <cell r="B6062">
            <v>491519</v>
          </cell>
          <cell r="C6062" t="str">
            <v>TK-7634</v>
          </cell>
          <cell r="D6062" t="str">
            <v>MDELIVERY</v>
          </cell>
          <cell r="E6062" t="str">
            <v>DESPACHO</v>
          </cell>
          <cell r="F6062" t="str">
            <v>EXPRESS</v>
          </cell>
          <cell r="G6062" t="str">
            <v/>
          </cell>
          <cell r="H6062">
            <v>44931</v>
          </cell>
          <cell r="I6062" t="str">
            <v>ENTREGADO</v>
          </cell>
          <cell r="J6062">
            <v>44937</v>
          </cell>
          <cell r="K6062" t="str">
            <v>OTECEL</v>
          </cell>
          <cell r="L6062" t="str">
            <v>AVDA SIMON BOLIVAR Y VIA NAYON CONJUNTO CORPORATIVO EKOPARK TORRE 3 TELEFONICA</v>
          </cell>
          <cell r="M6062" t="str">
            <v/>
          </cell>
          <cell r="N6062" t="str">
            <v>098299225</v>
          </cell>
          <cell r="O6062" t="str">
            <v/>
          </cell>
          <cell r="P6062" t="str">
            <v>QUITO</v>
          </cell>
          <cell r="Q6062" t="str">
            <v>QUITO</v>
          </cell>
          <cell r="R6062" t="str">
            <v>PICHINCHA</v>
          </cell>
          <cell r="T6062" t="str">
            <v>FLEXTRANS UIO</v>
          </cell>
          <cell r="U6062" t="str">
            <v>FLEXNETUIO_LOCAL</v>
          </cell>
          <cell r="V6062">
            <v>1</v>
          </cell>
          <cell r="W6062">
            <v>1</v>
          </cell>
          <cell r="X6062" t="str">
            <v>FLEXNET ECUADOR - MDELIVERY</v>
          </cell>
          <cell r="Y6062" t="str">
            <v>CALLE 28 DE JUNIO S/N Y GARCIA MORENO ENTRADA LLANO GRANDE</v>
          </cell>
        </row>
        <row r="6063">
          <cell r="A6063" t="str">
            <v>20003054681132</v>
          </cell>
          <cell r="B6063">
            <v>491516</v>
          </cell>
          <cell r="C6063" t="str">
            <v>20003054681132</v>
          </cell>
          <cell r="D6063" t="str">
            <v>BRELDYNG</v>
          </cell>
          <cell r="E6063" t="str">
            <v>DESPACHO</v>
          </cell>
          <cell r="F6063" t="str">
            <v>NORMAL</v>
          </cell>
          <cell r="G6063" t="str">
            <v>031002004157106</v>
          </cell>
          <cell r="H6063">
            <v>44931</v>
          </cell>
          <cell r="I6063" t="str">
            <v>COORDINADO</v>
          </cell>
          <cell r="J6063">
            <v>44942</v>
          </cell>
          <cell r="K6063" t="str">
            <v>DARWIN RENE SANCHEZ NAPA</v>
          </cell>
          <cell r="L6063" t="str">
            <v>ESMERALDAS  ESMERALDASESMERALDASCALLE MANUELA CANIZARES 504 ENTRE COLON Y ELOY ALFARO OFICINA TRAMACO ESMERALDAS FRENTE A LABORATORIO ESTUPINAN</v>
          </cell>
          <cell r="M6063" t="str">
            <v>802159145</v>
          </cell>
          <cell r="N6063" t="str">
            <v>986136929</v>
          </cell>
          <cell r="P6063" t="str">
            <v>ESMERALDAS</v>
          </cell>
          <cell r="Q6063" t="str">
            <v>ESMERALDAS</v>
          </cell>
          <cell r="R6063" t="str">
            <v>ESMERALDAS</v>
          </cell>
          <cell r="T6063" t="str">
            <v>TRAMACO</v>
          </cell>
          <cell r="U6063" t="str">
            <v>FLEXNETGYE_PROVINCIA</v>
          </cell>
          <cell r="V6063">
            <v>2</v>
          </cell>
          <cell r="W6063">
            <v>12</v>
          </cell>
          <cell r="X6063" t="str">
            <v>FLEXNET</v>
          </cell>
          <cell r="Y6063" t="str">
            <v>FLEX NET CALLE 28 DE JUNIO S/N Y GARCIA MORENO ENTRADA LLANO GRANDE</v>
          </cell>
        </row>
        <row r="6064">
          <cell r="A6064" t="str">
            <v>MULTI_23_016</v>
          </cell>
          <cell r="B6064">
            <v>491515</v>
          </cell>
          <cell r="C6064" t="str">
            <v>MULTI_23_016</v>
          </cell>
          <cell r="D6064" t="str">
            <v>MULTIVAC</v>
          </cell>
          <cell r="E6064" t="str">
            <v>DESPACHO</v>
          </cell>
          <cell r="G6064" t="str">
            <v>FT78048</v>
          </cell>
          <cell r="H6064">
            <v>44931</v>
          </cell>
          <cell r="I6064" t="str">
            <v>ENTREGADO</v>
          </cell>
          <cell r="J6064">
            <v>44932</v>
          </cell>
          <cell r="K6064" t="str">
            <v>PRONACA-ECUADASA-GYE</v>
          </cell>
          <cell r="L6064" t="str">
            <v>AV. PEDRO MENENDEZ  GILBERT Y LA RIA REF: JUNTO LICEO NAVAL NORTE</v>
          </cell>
          <cell r="P6064" t="str">
            <v>090505</v>
          </cell>
          <cell r="Q6064" t="str">
            <v>GUAYAQUIL</v>
          </cell>
          <cell r="R6064" t="str">
            <v>GUAYAS</v>
          </cell>
          <cell r="S6064" t="str">
            <v>GUAYAQUIL</v>
          </cell>
          <cell r="T6064" t="str">
            <v>ITSACOURIER</v>
          </cell>
          <cell r="U6064" t="str">
            <v>FLEXNETUIO_GYE</v>
          </cell>
          <cell r="V6064">
            <v>1</v>
          </cell>
          <cell r="W6064">
            <v>1</v>
          </cell>
          <cell r="X6064" t="str">
            <v>FLEXNET UIO</v>
          </cell>
          <cell r="Y6064" t="str">
            <v>PANAMERICANA NORTE KM 12 1/2  LLANO GRANDE</v>
          </cell>
        </row>
        <row r="6065">
          <cell r="A6065" t="str">
            <v>20003054267725</v>
          </cell>
          <cell r="B6065">
            <v>491509</v>
          </cell>
          <cell r="C6065" t="str">
            <v>20003054267725</v>
          </cell>
          <cell r="D6065" t="str">
            <v>CONECEL</v>
          </cell>
          <cell r="E6065" t="str">
            <v>DESPACHO</v>
          </cell>
          <cell r="F6065" t="str">
            <v>NORMAL</v>
          </cell>
          <cell r="G6065" t="str">
            <v>FT78085</v>
          </cell>
          <cell r="H6065">
            <v>44931</v>
          </cell>
          <cell r="I6065" t="str">
            <v>INCIDENCIA</v>
          </cell>
          <cell r="J6065">
            <v>44942</v>
          </cell>
          <cell r="K6065" t="str">
            <v>VASQUEZ BEDOYA ERIKA MALENA</v>
          </cell>
          <cell r="L6065" t="str">
            <v xml:space="preserve">PASAJE B E15 -82 Y CALLE E16 A UNA CUADRA DE LA UPC DE LA FLORESTA CS DE 2PISOS COLOR BL Y PORTON NEGRO EL 01-06-2023 </v>
          </cell>
          <cell r="M6065" t="str">
            <v>1718091158</v>
          </cell>
          <cell r="N6065" t="str">
            <v>984010645/-</v>
          </cell>
          <cell r="P6065" t="str">
            <v>QUITO</v>
          </cell>
          <cell r="Q6065" t="str">
            <v>QUITO</v>
          </cell>
          <cell r="R6065" t="str">
            <v>PICHINCHA</v>
          </cell>
          <cell r="T6065" t="str">
            <v>FLEXTRANS UIO</v>
          </cell>
          <cell r="U6065" t="str">
            <v>FLEXNETUIO_LOCAL</v>
          </cell>
          <cell r="V6065">
            <v>1</v>
          </cell>
          <cell r="W6065">
            <v>1</v>
          </cell>
          <cell r="X6065" t="str">
            <v>FLEXNET</v>
          </cell>
          <cell r="Y6065" t="str">
            <v>FLEX NET CALLE 28 DE JUNIO S/N Y GARCIA MORENO ENTRADA LLANO GRANDE</v>
          </cell>
        </row>
        <row r="6066">
          <cell r="A6066" t="str">
            <v>DEC3202301060007_DEC3202301060008</v>
          </cell>
          <cell r="B6066">
            <v>491507</v>
          </cell>
          <cell r="C6066" t="str">
            <v>DEC3202301060007_DEC3202301060008</v>
          </cell>
          <cell r="D6066" t="str">
            <v>HUAWEI</v>
          </cell>
          <cell r="E6066" t="str">
            <v>DESPACHO</v>
          </cell>
          <cell r="F6066" t="str">
            <v>NORMAL</v>
          </cell>
          <cell r="G6066" t="str">
            <v>FT77936</v>
          </cell>
          <cell r="H6066">
            <v>44931</v>
          </cell>
          <cell r="I6066" t="str">
            <v>ENTREGADO</v>
          </cell>
          <cell r="J6066">
            <v>44932</v>
          </cell>
          <cell r="K6066" t="str">
            <v>ALEX ROMERO</v>
          </cell>
          <cell r="L6066" t="str">
            <v>QUITO NARIZ DEL DIABLO S12-26 Y CHANCHAN BARRIO FERROVIA ALTA</v>
          </cell>
          <cell r="M6066" t="str">
            <v>CNSIC</v>
          </cell>
          <cell r="N6066" t="str">
            <v>0996499936</v>
          </cell>
          <cell r="O6066" t="str">
            <v>0996499936</v>
          </cell>
          <cell r="P6066" t="str">
            <v>170208</v>
          </cell>
          <cell r="Q6066" t="str">
            <v>QUITO</v>
          </cell>
          <cell r="R6066" t="str">
            <v>PICHINCHA</v>
          </cell>
          <cell r="S6066" t="str">
            <v>CALDERON (CARAPUNGO)</v>
          </cell>
          <cell r="U6066" t="str">
            <v>FLEXNETUIO_LOCAL</v>
          </cell>
          <cell r="V6066">
            <v>7</v>
          </cell>
          <cell r="W6066">
            <v>13.56</v>
          </cell>
          <cell r="X6066" t="str">
            <v>FLEXNET</v>
          </cell>
          <cell r="Y6066" t="str">
            <v>FLEX NET CALLE 28 DE JUNIO S/N Y GARCIA MORENO ENTRADA LLANO GRANDE</v>
          </cell>
        </row>
        <row r="6067">
          <cell r="A6067" t="str">
            <v>DEC3202301060001_DEC3202301060002</v>
          </cell>
          <cell r="B6067">
            <v>491497</v>
          </cell>
          <cell r="C6067" t="str">
            <v>DEC3202301060001_DEC3202301060002</v>
          </cell>
          <cell r="D6067" t="str">
            <v>HUAWEI</v>
          </cell>
          <cell r="E6067" t="str">
            <v>DESPACHO</v>
          </cell>
          <cell r="F6067" t="str">
            <v>NORMAL</v>
          </cell>
          <cell r="G6067" t="str">
            <v>FT77933</v>
          </cell>
          <cell r="H6067">
            <v>44931</v>
          </cell>
          <cell r="I6067" t="str">
            <v>ENTREGADO</v>
          </cell>
          <cell r="J6067">
            <v>44932</v>
          </cell>
          <cell r="K6067" t="str">
            <v>LARA_FERNANDO</v>
          </cell>
          <cell r="L6067" t="str">
            <v>CALLE BOLIVAROE5-54 Y BENALCAZAR EDIFICIO MURESCO</v>
          </cell>
          <cell r="M6067" t="str">
            <v>TELEQUIN</v>
          </cell>
          <cell r="N6067" t="str">
            <v>0999147208</v>
          </cell>
          <cell r="O6067" t="str">
            <v>0999147208</v>
          </cell>
          <cell r="P6067" t="str">
            <v>170208</v>
          </cell>
          <cell r="Q6067" t="str">
            <v>QUITO</v>
          </cell>
          <cell r="R6067" t="str">
            <v>PICHINCHA</v>
          </cell>
          <cell r="S6067" t="str">
            <v>CALDERON (CARAPUNGO)</v>
          </cell>
          <cell r="U6067" t="str">
            <v>FLEXNETUIO_LOCAL</v>
          </cell>
          <cell r="V6067">
            <v>5</v>
          </cell>
          <cell r="W6067">
            <v>13.1</v>
          </cell>
          <cell r="X6067" t="str">
            <v>FLEXNET</v>
          </cell>
          <cell r="Y6067" t="str">
            <v>FLEX NET CALLE 28 DE JUNIO S/N Y GARCIA MORENO ENTRADA LLANO GRANDE</v>
          </cell>
        </row>
        <row r="6068">
          <cell r="A6068" t="str">
            <v>DEC3202301060003_DEC3202301060004</v>
          </cell>
          <cell r="B6068">
            <v>491498</v>
          </cell>
          <cell r="C6068" t="str">
            <v>DEC3202301060003_DEC3202301060004</v>
          </cell>
          <cell r="D6068" t="str">
            <v>HUAWEI</v>
          </cell>
          <cell r="E6068" t="str">
            <v>DESPACHO</v>
          </cell>
          <cell r="F6068" t="str">
            <v>NORMAL</v>
          </cell>
          <cell r="G6068" t="str">
            <v>FT77934</v>
          </cell>
          <cell r="H6068">
            <v>44931</v>
          </cell>
          <cell r="I6068" t="str">
            <v>ENTREGADO</v>
          </cell>
          <cell r="J6068">
            <v>44932</v>
          </cell>
          <cell r="K6068" t="str">
            <v>EDWIN FERNANDO CARRION CALDERON</v>
          </cell>
          <cell r="L6068" t="str">
            <v>TERRENO SOBRE LA AUTOPISTA. VIA INTEROCEANICA Y PASAJE C.</v>
          </cell>
          <cell r="M6068" t="str">
            <v>TOTALTEK</v>
          </cell>
          <cell r="N6068" t="str">
            <v>0989382575</v>
          </cell>
          <cell r="O6068" t="str">
            <v>0989382575</v>
          </cell>
          <cell r="P6068" t="str">
            <v>170208</v>
          </cell>
          <cell r="Q6068" t="str">
            <v>QUITO</v>
          </cell>
          <cell r="R6068" t="str">
            <v>PICHINCHA</v>
          </cell>
          <cell r="S6068" t="str">
            <v>CALDERON (CARAPUNGO)</v>
          </cell>
          <cell r="U6068" t="str">
            <v>FLEXNETUIO_LOCAL</v>
          </cell>
          <cell r="V6068">
            <v>7</v>
          </cell>
          <cell r="W6068">
            <v>13.7</v>
          </cell>
          <cell r="X6068" t="str">
            <v>FLEXNET</v>
          </cell>
          <cell r="Y6068" t="str">
            <v>FLEX NET CALLE 28 DE JUNIO S/N Y GARCIA MORENO ENTRADA LLANO GRANDE</v>
          </cell>
        </row>
        <row r="6069">
          <cell r="A6069" t="str">
            <v>DEC3202301060005_DEC3202301060006</v>
          </cell>
          <cell r="B6069">
            <v>491499</v>
          </cell>
          <cell r="C6069" t="str">
            <v>DEC3202301060005_DEC3202301060006</v>
          </cell>
          <cell r="D6069" t="str">
            <v>HUAWEI</v>
          </cell>
          <cell r="E6069" t="str">
            <v>DESPACHO</v>
          </cell>
          <cell r="F6069" t="str">
            <v>NORMAL</v>
          </cell>
          <cell r="G6069" t="str">
            <v>FT77935</v>
          </cell>
          <cell r="H6069">
            <v>44931</v>
          </cell>
          <cell r="I6069" t="str">
            <v>ENTREGADO</v>
          </cell>
          <cell r="J6069">
            <v>44932</v>
          </cell>
          <cell r="K6069" t="str">
            <v>IZA_FABRICIO</v>
          </cell>
          <cell r="L6069" t="str">
            <v>PEDRO ANDRADE OE9-14 Y CALLE S/N</v>
          </cell>
          <cell r="M6069" t="str">
            <v>TELEQUIN</v>
          </cell>
          <cell r="N6069" t="str">
            <v>0999450383</v>
          </cell>
          <cell r="O6069" t="str">
            <v>0999450383</v>
          </cell>
          <cell r="P6069" t="str">
            <v>170208</v>
          </cell>
          <cell r="Q6069" t="str">
            <v>QUITO</v>
          </cell>
          <cell r="R6069" t="str">
            <v>PICHINCHA</v>
          </cell>
          <cell r="S6069" t="str">
            <v>CALDERON (CARAPUNGO)</v>
          </cell>
          <cell r="U6069" t="str">
            <v>FLEXNETUIO_LOCAL</v>
          </cell>
          <cell r="V6069">
            <v>5</v>
          </cell>
          <cell r="W6069">
            <v>13.1</v>
          </cell>
          <cell r="X6069" t="str">
            <v>FLEXNET</v>
          </cell>
          <cell r="Y6069" t="str">
            <v>FLEX NET CALLE 28 DE JUNIO S/N Y GARCIA MORENO ENTRADA LLANO GRANDE</v>
          </cell>
        </row>
        <row r="6070">
          <cell r="A6070" t="str">
            <v>DEC3202301060009_DEC3202301060010</v>
          </cell>
          <cell r="B6070">
            <v>491500</v>
          </cell>
          <cell r="C6070" t="str">
            <v>DEC3202301060009_DEC3202301060010</v>
          </cell>
          <cell r="D6070" t="str">
            <v>HUAWEI</v>
          </cell>
          <cell r="E6070" t="str">
            <v>DESPACHO</v>
          </cell>
          <cell r="F6070" t="str">
            <v>NORMAL</v>
          </cell>
          <cell r="G6070" t="str">
            <v>FT77937</v>
          </cell>
          <cell r="H6070">
            <v>44931</v>
          </cell>
          <cell r="I6070" t="str">
            <v>ENTREGADO</v>
          </cell>
          <cell r="J6070">
            <v>44932</v>
          </cell>
          <cell r="K6070" t="str">
            <v>ALEX ROMERO</v>
          </cell>
          <cell r="L6070" t="str">
            <v>JORGE STEPHENSON E3-76 Y A. JARRIN.</v>
          </cell>
          <cell r="M6070" t="str">
            <v>CNSIC</v>
          </cell>
          <cell r="N6070" t="str">
            <v>0996499936</v>
          </cell>
          <cell r="O6070" t="str">
            <v>0996499936</v>
          </cell>
          <cell r="P6070" t="str">
            <v>170208</v>
          </cell>
          <cell r="Q6070" t="str">
            <v>QUITO</v>
          </cell>
          <cell r="R6070" t="str">
            <v>PICHINCHA</v>
          </cell>
          <cell r="S6070" t="str">
            <v>CALDERON (CARAPUNGO)</v>
          </cell>
          <cell r="U6070" t="str">
            <v>FLEXNETUIO_LOCAL</v>
          </cell>
          <cell r="V6070">
            <v>7</v>
          </cell>
          <cell r="W6070">
            <v>13.74</v>
          </cell>
          <cell r="X6070" t="str">
            <v>FLEXNET</v>
          </cell>
          <cell r="Y6070" t="str">
            <v>FLEX NET CALLE 28 DE JUNIO S/N Y GARCIA MORENO ENTRADA LLANO GRANDE</v>
          </cell>
        </row>
        <row r="6071">
          <cell r="A6071" t="str">
            <v>DEC3202301060011_DEC3202301060012</v>
          </cell>
          <cell r="B6071">
            <v>491501</v>
          </cell>
          <cell r="C6071" t="str">
            <v>DEC3202301060011_DEC3202301060012</v>
          </cell>
          <cell r="D6071" t="str">
            <v>HUAWEI</v>
          </cell>
          <cell r="E6071" t="str">
            <v>DESPACHO</v>
          </cell>
          <cell r="F6071" t="str">
            <v>NORMAL</v>
          </cell>
          <cell r="G6071" t="str">
            <v>FT77938</v>
          </cell>
          <cell r="H6071">
            <v>44931</v>
          </cell>
          <cell r="I6071" t="str">
            <v>ENTREGADO</v>
          </cell>
          <cell r="J6071">
            <v>44932</v>
          </cell>
          <cell r="K6071" t="str">
            <v>LARA_FERNANDO</v>
          </cell>
          <cell r="L6071" t="str">
            <v>SECTOR LA FORESTAL, CALLE JOSE LUIS CASTILLO S9E Y CALLE JOHN HARMAN</v>
          </cell>
          <cell r="M6071" t="str">
            <v>TELEQUIN</v>
          </cell>
          <cell r="N6071" t="str">
            <v>0999147208</v>
          </cell>
          <cell r="O6071" t="str">
            <v>0999147208</v>
          </cell>
          <cell r="P6071" t="str">
            <v>170208</v>
          </cell>
          <cell r="Q6071" t="str">
            <v>QUITO</v>
          </cell>
          <cell r="R6071" t="str">
            <v>PICHINCHA</v>
          </cell>
          <cell r="S6071" t="str">
            <v>CALDERON (CARAPUNGO)</v>
          </cell>
          <cell r="U6071" t="str">
            <v>FLEXNETUIO_LOCAL</v>
          </cell>
          <cell r="V6071">
            <v>7</v>
          </cell>
          <cell r="W6071">
            <v>13.64</v>
          </cell>
          <cell r="X6071" t="str">
            <v>FLEXNET</v>
          </cell>
          <cell r="Y6071" t="str">
            <v>FLEX NET CALLE 28 DE JUNIO S/N Y GARCIA MORENO ENTRADA LLANO GRANDE</v>
          </cell>
        </row>
        <row r="6072">
          <cell r="A6072" t="str">
            <v>DEC3202301060013_DEC3202301060014</v>
          </cell>
          <cell r="B6072">
            <v>491502</v>
          </cell>
          <cell r="C6072" t="str">
            <v>DEC3202301060013_DEC3202301060014</v>
          </cell>
          <cell r="D6072" t="str">
            <v>HUAWEI</v>
          </cell>
          <cell r="E6072" t="str">
            <v>DESPACHO</v>
          </cell>
          <cell r="F6072" t="str">
            <v>NORMAL</v>
          </cell>
          <cell r="G6072" t="str">
            <v>FT77939</v>
          </cell>
          <cell r="H6072">
            <v>44931</v>
          </cell>
          <cell r="I6072" t="str">
            <v>ENTREGADO</v>
          </cell>
          <cell r="J6072">
            <v>44932</v>
          </cell>
          <cell r="K6072" t="str">
            <v>CRISTIAN ROMERO RAMIREZ</v>
          </cell>
          <cell r="L6072" t="str">
            <v>BARRIO EL PROGRESO, CALLE A OE-410 Y CALLE B, SECTOR ALTOGUAMANI</v>
          </cell>
          <cell r="M6072" t="str">
            <v>CNSIC</v>
          </cell>
          <cell r="N6072" t="str">
            <v>0991978154</v>
          </cell>
          <cell r="O6072" t="str">
            <v>0991978154</v>
          </cell>
          <cell r="P6072" t="str">
            <v>170208</v>
          </cell>
          <cell r="Q6072" t="str">
            <v>QUITO</v>
          </cell>
          <cell r="R6072" t="str">
            <v>PICHINCHA</v>
          </cell>
          <cell r="S6072" t="str">
            <v>CALDERON (CARAPUNGO)</v>
          </cell>
          <cell r="U6072" t="str">
            <v>FLEXNETUIO_LOCAL</v>
          </cell>
          <cell r="V6072">
            <v>6</v>
          </cell>
          <cell r="W6072">
            <v>13.5</v>
          </cell>
          <cell r="X6072" t="str">
            <v>FLEXNET</v>
          </cell>
          <cell r="Y6072" t="str">
            <v>FLEX NET CALLE 28 DE JUNIO S/N Y GARCIA MORENO ENTRADA LLANO GRANDE</v>
          </cell>
        </row>
        <row r="6073">
          <cell r="A6073" t="str">
            <v>DEC3202301060015_DEC3202301060016</v>
          </cell>
          <cell r="B6073">
            <v>491503</v>
          </cell>
          <cell r="C6073" t="str">
            <v>DEC3202301060015_DEC3202301060016</v>
          </cell>
          <cell r="D6073" t="str">
            <v>HUAWEI</v>
          </cell>
          <cell r="E6073" t="str">
            <v>DESPACHO</v>
          </cell>
          <cell r="F6073" t="str">
            <v>NORMAL</v>
          </cell>
          <cell r="G6073" t="str">
            <v>FT77940</v>
          </cell>
          <cell r="H6073">
            <v>44931</v>
          </cell>
          <cell r="I6073" t="str">
            <v>ENTREGADO</v>
          </cell>
          <cell r="J6073">
            <v>44932</v>
          </cell>
          <cell r="K6073" t="str">
            <v>EDWIN FERNANDO CARRION CALDERON</v>
          </cell>
          <cell r="L6073" t="str">
            <v>AV. GUAYAQUIL N7-42 Y OLMEDIO, EDIFICIO CENTRAL</v>
          </cell>
          <cell r="M6073" t="str">
            <v>TOTALTEK</v>
          </cell>
          <cell r="N6073" t="str">
            <v>0989382575</v>
          </cell>
          <cell r="O6073" t="str">
            <v>0989382575</v>
          </cell>
          <cell r="P6073" t="str">
            <v>170208</v>
          </cell>
          <cell r="Q6073" t="str">
            <v>QUITO</v>
          </cell>
          <cell r="R6073" t="str">
            <v>PICHINCHA</v>
          </cell>
          <cell r="S6073" t="str">
            <v>CALDERON (CARAPUNGO)</v>
          </cell>
          <cell r="U6073" t="str">
            <v>FLEXNETUIO_LOCAL</v>
          </cell>
          <cell r="V6073">
            <v>7</v>
          </cell>
          <cell r="W6073">
            <v>13.88</v>
          </cell>
          <cell r="X6073" t="str">
            <v>FLEXNET</v>
          </cell>
          <cell r="Y6073" t="str">
            <v>FLEX NET CALLE 28 DE JUNIO S/N Y GARCIA MORENO ENTRADA LLANO GRANDE</v>
          </cell>
        </row>
        <row r="6074">
          <cell r="A6074" t="str">
            <v>DEC3202301060017_DEC3202301060018</v>
          </cell>
          <cell r="B6074">
            <v>491504</v>
          </cell>
          <cell r="C6074" t="str">
            <v>DEC3202301060017_DEC3202301060018</v>
          </cell>
          <cell r="D6074" t="str">
            <v>HUAWEI</v>
          </cell>
          <cell r="E6074" t="str">
            <v>DESPACHO</v>
          </cell>
          <cell r="F6074" t="str">
            <v>NORMAL</v>
          </cell>
          <cell r="G6074" t="str">
            <v>FT77941</v>
          </cell>
          <cell r="H6074">
            <v>44931</v>
          </cell>
          <cell r="I6074" t="str">
            <v>ENTREGADO</v>
          </cell>
          <cell r="J6074">
            <v>44932</v>
          </cell>
          <cell r="K6074" t="str">
            <v>EDWIN FERNANDO CARRION CALDERON</v>
          </cell>
          <cell r="L6074" t="str">
            <v>CALLE CARLOS IBARRA N12-11 Y CALLE SANTA PRISCA. PARROQUIA: SAN JUAN</v>
          </cell>
          <cell r="M6074" t="str">
            <v>TOTALTEK</v>
          </cell>
          <cell r="N6074" t="str">
            <v>0989382575</v>
          </cell>
          <cell r="O6074" t="str">
            <v>0989382575</v>
          </cell>
          <cell r="P6074" t="str">
            <v>170208</v>
          </cell>
          <cell r="Q6074" t="str">
            <v>QUITO</v>
          </cell>
          <cell r="R6074" t="str">
            <v>PICHINCHA</v>
          </cell>
          <cell r="S6074" t="str">
            <v>CALDERON (CARAPUNGO)</v>
          </cell>
          <cell r="U6074" t="str">
            <v>FLEXNETUIO_LOCAL</v>
          </cell>
          <cell r="V6074">
            <v>7</v>
          </cell>
          <cell r="W6074">
            <v>13.88</v>
          </cell>
          <cell r="X6074" t="str">
            <v>FLEXNET</v>
          </cell>
          <cell r="Y6074" t="str">
            <v>FLEX NET CALLE 28 DE JUNIO S/N Y GARCIA MORENO ENTRADA LLANO GRANDE</v>
          </cell>
        </row>
        <row r="6075">
          <cell r="A6075" t="str">
            <v>DEC3202301060019_DEC3202301060020</v>
          </cell>
          <cell r="B6075">
            <v>491505</v>
          </cell>
          <cell r="C6075" t="str">
            <v>DEC3202301060019_DEC3202301060020</v>
          </cell>
          <cell r="D6075" t="str">
            <v>HUAWEI</v>
          </cell>
          <cell r="E6075" t="str">
            <v>DESPACHO</v>
          </cell>
          <cell r="F6075" t="str">
            <v>NORMAL</v>
          </cell>
          <cell r="G6075" t="str">
            <v>FT77942</v>
          </cell>
          <cell r="H6075">
            <v>44931</v>
          </cell>
          <cell r="I6075" t="str">
            <v>ENTREGADO</v>
          </cell>
          <cell r="J6075">
            <v>44932</v>
          </cell>
          <cell r="K6075" t="str">
            <v>CRISTIAN ROMERO RAMIREZ</v>
          </cell>
          <cell r="L6075" t="str">
            <v> JOEL MONROY 10-63, DETRAS DE LA LIGA BARRIAL EL TEJAR</v>
          </cell>
          <cell r="M6075" t="str">
            <v>CNSIC</v>
          </cell>
          <cell r="N6075" t="str">
            <v>0991978154</v>
          </cell>
          <cell r="O6075" t="str">
            <v>0991978154</v>
          </cell>
          <cell r="P6075" t="str">
            <v>170208</v>
          </cell>
          <cell r="Q6075" t="str">
            <v>QUITO</v>
          </cell>
          <cell r="R6075" t="str">
            <v>PICHINCHA</v>
          </cell>
          <cell r="S6075" t="str">
            <v>CALDERON (CARAPUNGO)</v>
          </cell>
          <cell r="U6075" t="str">
            <v>FLEXNETUIO_LOCAL</v>
          </cell>
          <cell r="V6075">
            <v>7</v>
          </cell>
          <cell r="W6075">
            <v>13.52</v>
          </cell>
          <cell r="X6075" t="str">
            <v>FLEXNET</v>
          </cell>
          <cell r="Y6075" t="str">
            <v>FLEX NET CALLE 28 DE JUNIO S/N Y GARCIA MORENO ENTRADA LLANO GRANDE</v>
          </cell>
        </row>
        <row r="6076">
          <cell r="A6076" t="str">
            <v>DEC3202301060021_DEC3202301060022</v>
          </cell>
          <cell r="B6076">
            <v>491506</v>
          </cell>
          <cell r="C6076" t="str">
            <v>DEC3202301060021_DEC3202301060022</v>
          </cell>
          <cell r="D6076" t="str">
            <v>HUAWEI</v>
          </cell>
          <cell r="E6076" t="str">
            <v>DESPACHO</v>
          </cell>
          <cell r="F6076" t="str">
            <v>NORMAL</v>
          </cell>
          <cell r="G6076" t="str">
            <v>FT77943</v>
          </cell>
          <cell r="H6076">
            <v>44931</v>
          </cell>
          <cell r="I6076" t="str">
            <v>ENTREGADO</v>
          </cell>
          <cell r="J6076">
            <v>44932</v>
          </cell>
          <cell r="K6076" t="str">
            <v>IZA_FABRICIO</v>
          </cell>
          <cell r="L6076" t="str">
            <v>SECTOR CHUROLOMA CAISAN, CALLE LAS MINAS Y CALLE A (VIA A LA HOSTERIA PUCARA)</v>
          </cell>
          <cell r="M6076" t="str">
            <v>TELEQUIN</v>
          </cell>
          <cell r="N6076" t="str">
            <v>0999450383</v>
          </cell>
          <cell r="O6076" t="str">
            <v>0999450383</v>
          </cell>
          <cell r="P6076" t="str">
            <v>170208</v>
          </cell>
          <cell r="Q6076" t="str">
            <v>QUITO</v>
          </cell>
          <cell r="R6076" t="str">
            <v>PICHINCHA</v>
          </cell>
          <cell r="S6076" t="str">
            <v>CALDERON (CARAPUNGO)</v>
          </cell>
          <cell r="U6076" t="str">
            <v>FLEXNETUIO_LOCAL</v>
          </cell>
          <cell r="V6076">
            <v>7</v>
          </cell>
          <cell r="W6076">
            <v>13.58</v>
          </cell>
          <cell r="X6076" t="str">
            <v>FLEXNET</v>
          </cell>
          <cell r="Y6076" t="str">
            <v>FLEX NET CALLE 28 DE JUNIO S/N Y GARCIA MORENO ENTRADA LLANO GRANDE</v>
          </cell>
        </row>
        <row r="6077">
          <cell r="A6077" t="str">
            <v>SG_23_023</v>
          </cell>
          <cell r="B6077">
            <v>491496</v>
          </cell>
          <cell r="C6077" t="str">
            <v>SG_23_023</v>
          </cell>
          <cell r="D6077" t="str">
            <v>SG</v>
          </cell>
          <cell r="E6077" t="str">
            <v>DESPACHO</v>
          </cell>
          <cell r="F6077" t="str">
            <v>NORMAL</v>
          </cell>
          <cell r="G6077" t="str">
            <v>FT78060</v>
          </cell>
          <cell r="H6077">
            <v>44931</v>
          </cell>
          <cell r="I6077" t="str">
            <v>ENTREGADO</v>
          </cell>
          <cell r="J6077">
            <v>44932</v>
          </cell>
          <cell r="K6077" t="str">
            <v>BULLSUPPLY C A</v>
          </cell>
          <cell r="L6077" t="str">
            <v>PARQUE SIGMA, PANAMERICANA NTE. KM 12, QUITO 170138 (SENTIDO NORTE SUR)</v>
          </cell>
          <cell r="P6077" t="str">
            <v>170208</v>
          </cell>
          <cell r="Q6077" t="str">
            <v>QUITO</v>
          </cell>
          <cell r="R6077" t="str">
            <v>PICHINCHA</v>
          </cell>
          <cell r="S6077" t="str">
            <v>CALDERON (CARAPUNGO)</v>
          </cell>
          <cell r="U6077" t="str">
            <v>FLEXNETUIO_LOCAL</v>
          </cell>
          <cell r="V6077">
            <v>1</v>
          </cell>
          <cell r="W6077">
            <v>270</v>
          </cell>
          <cell r="X6077" t="str">
            <v>FLEXNET UIO</v>
          </cell>
          <cell r="Y6077" t="str">
            <v>PANAMERICANA NORTE KM 12 1/2  LLANO GRANDE</v>
          </cell>
        </row>
        <row r="6078">
          <cell r="A6078" t="str">
            <v>MULTI_23_017&amp;018</v>
          </cell>
          <cell r="B6078">
            <v>491495</v>
          </cell>
          <cell r="C6078" t="str">
            <v>MULTI_23_017&amp;018</v>
          </cell>
          <cell r="D6078" t="str">
            <v>MULTIVAC</v>
          </cell>
          <cell r="E6078" t="str">
            <v>DESPACHO</v>
          </cell>
          <cell r="G6078" t="str">
            <v>031002004158154</v>
          </cell>
          <cell r="H6078">
            <v>44931</v>
          </cell>
          <cell r="I6078" t="str">
            <v>ENTREGADO</v>
          </cell>
          <cell r="J6078">
            <v>44932</v>
          </cell>
          <cell r="K6078" t="str">
            <v>OCEANFISH</v>
          </cell>
          <cell r="L6078" t="str">
            <v>KM 4.1/2  VIA MANTA MONTECRISTI</v>
          </cell>
          <cell r="P6078" t="str">
            <v>130201</v>
          </cell>
          <cell r="Q6078" t="str">
            <v>MANTA</v>
          </cell>
          <cell r="R6078" t="str">
            <v>MANABI</v>
          </cell>
          <cell r="S6078" t="str">
            <v>MANTA</v>
          </cell>
          <cell r="T6078" t="str">
            <v>TRAMACO</v>
          </cell>
          <cell r="U6078" t="str">
            <v>FLEXNETUIO_PROVINCIA</v>
          </cell>
          <cell r="V6078">
            <v>1</v>
          </cell>
          <cell r="W6078">
            <v>1.5</v>
          </cell>
          <cell r="X6078" t="str">
            <v>FLEXNET UIO</v>
          </cell>
          <cell r="Y6078" t="str">
            <v>PANAMERICANA NORTE KM 12 1/2  LLANO GRANDE</v>
          </cell>
        </row>
        <row r="6079">
          <cell r="A6079" t="str">
            <v>98800578</v>
          </cell>
          <cell r="B6079">
            <v>491489</v>
          </cell>
          <cell r="C6079" t="str">
            <v>98800578</v>
          </cell>
          <cell r="D6079" t="str">
            <v>HYCITE</v>
          </cell>
          <cell r="E6079" t="str">
            <v>DESPACHO</v>
          </cell>
          <cell r="F6079" t="str">
            <v>NORMAL</v>
          </cell>
          <cell r="G6079" t="str">
            <v>TFQ4202</v>
          </cell>
          <cell r="H6079">
            <v>44931</v>
          </cell>
          <cell r="I6079" t="str">
            <v>ENTREGADO</v>
          </cell>
          <cell r="J6079">
            <v>44932</v>
          </cell>
          <cell r="K6079" t="str">
            <v xml:space="preserve"> LUIS GIOVANNI HIGUERA CAMACHO</v>
          </cell>
          <cell r="L6079" t="str">
            <v>VERACRUZ N34 90 ENTRE PEDRO BEDON Y AMERICA / PROVINCIA: PICHINCHA / CANTON: QUITO / PARROQUIA: RUMIPAMBA</v>
          </cell>
          <cell r="N6079" t="str">
            <v xml:space="preserve"> 0998687552 / 0997772544 / 026001042</v>
          </cell>
          <cell r="O6079" t="str">
            <v xml:space="preserve"> 0998687552 / 0997772544 / 026001042</v>
          </cell>
          <cell r="P6079" t="str">
            <v>170208</v>
          </cell>
          <cell r="Q6079" t="str">
            <v>QUITO</v>
          </cell>
          <cell r="R6079" t="str">
            <v>PICHINCHA</v>
          </cell>
          <cell r="S6079" t="str">
            <v>CALDERON (CARAPUNGO)</v>
          </cell>
          <cell r="T6079" t="str">
            <v>FLEXTRANS UIO</v>
          </cell>
          <cell r="U6079" t="str">
            <v>FLEXNETUIO_LOCAL</v>
          </cell>
          <cell r="V6079">
            <v>1</v>
          </cell>
          <cell r="W6079">
            <v>4.5</v>
          </cell>
          <cell r="X6079" t="str">
            <v>HYCITE QUITO</v>
          </cell>
          <cell r="Y6079" t="str">
            <v>FLEX NET CALLE 28 DE JUNIO S/N Y GARCIA MORENO ENTRADA LLANO GRANDE</v>
          </cell>
        </row>
        <row r="6080">
          <cell r="A6080" t="str">
            <v>98800581</v>
          </cell>
          <cell r="B6080">
            <v>491490</v>
          </cell>
          <cell r="C6080" t="str">
            <v>98800581</v>
          </cell>
          <cell r="D6080" t="str">
            <v>HYCITE</v>
          </cell>
          <cell r="E6080" t="str">
            <v>DESPACHO</v>
          </cell>
          <cell r="F6080" t="str">
            <v>NORMAL</v>
          </cell>
          <cell r="G6080" t="str">
            <v>TFQ4203</v>
          </cell>
          <cell r="H6080">
            <v>44931</v>
          </cell>
          <cell r="I6080" t="str">
            <v>ENTREGADO</v>
          </cell>
          <cell r="J6080">
            <v>44932</v>
          </cell>
          <cell r="K6080" t="str">
            <v xml:space="preserve">MARIA DEL CARMEN TORRES PINTO </v>
          </cell>
          <cell r="L6080" t="str">
            <v>EDRO MARIA PROANO N4 75 ARMENIA 1, LA TRANSVERSAL ES JUAN PINTO, CERCA A LA IGLESIA DEL SAGRADO CORAZON DE JESUS / PROVINCIA: PICHINCHA / CANTON: QUITO / CANTON: CONOCOTO</v>
          </cell>
          <cell r="N6080" t="str">
            <v>0984349036</v>
          </cell>
          <cell r="O6080" t="str">
            <v>0984349036</v>
          </cell>
          <cell r="P6080" t="str">
            <v>170208</v>
          </cell>
          <cell r="Q6080" t="str">
            <v>QUITO</v>
          </cell>
          <cell r="R6080" t="str">
            <v>PICHINCHA</v>
          </cell>
          <cell r="S6080" t="str">
            <v>CALDERON (CARAPUNGO)</v>
          </cell>
          <cell r="T6080" t="str">
            <v>FLEXTRANS UIO</v>
          </cell>
          <cell r="U6080" t="str">
            <v>FLEXNETUIO_LOCAL</v>
          </cell>
          <cell r="V6080">
            <v>1</v>
          </cell>
          <cell r="W6080">
            <v>10.3</v>
          </cell>
          <cell r="X6080" t="str">
            <v>HYCITE QUITO</v>
          </cell>
          <cell r="Y6080" t="str">
            <v>FLEX NET CALLE 28 DE JUNIO S/N Y GARCIA MORENO ENTRADA LLANO GRANDE</v>
          </cell>
        </row>
        <row r="6081">
          <cell r="A6081" t="str">
            <v>98800588</v>
          </cell>
          <cell r="B6081">
            <v>491491</v>
          </cell>
          <cell r="C6081" t="str">
            <v>98800588</v>
          </cell>
          <cell r="D6081" t="str">
            <v>HYCITE</v>
          </cell>
          <cell r="E6081" t="str">
            <v>DESPACHO</v>
          </cell>
          <cell r="F6081" t="str">
            <v>NORMAL</v>
          </cell>
          <cell r="G6081" t="str">
            <v>TFQ4204</v>
          </cell>
          <cell r="H6081">
            <v>44931</v>
          </cell>
          <cell r="I6081" t="str">
            <v>ENTREGADO</v>
          </cell>
          <cell r="J6081">
            <v>44932</v>
          </cell>
          <cell r="K6081" t="str">
            <v>FRANKLIN TITO / ALEXIS DIAZ</v>
          </cell>
          <cell r="L6081" t="str">
            <v>CALLE OE7 N48 18 Y N48 / PROVINCIA: PICHINCHA / CANTON: QUITO / PARROQUIA: COCHAPAMBA</v>
          </cell>
          <cell r="N6081" t="str">
            <v>0997952071</v>
          </cell>
          <cell r="O6081" t="str">
            <v>0997952071</v>
          </cell>
          <cell r="P6081" t="str">
            <v>170208</v>
          </cell>
          <cell r="Q6081" t="str">
            <v>QUITO</v>
          </cell>
          <cell r="R6081" t="str">
            <v>PICHINCHA</v>
          </cell>
          <cell r="S6081" t="str">
            <v>CALDERON (CARAPUNGO)</v>
          </cell>
          <cell r="T6081" t="str">
            <v>FLEXTRANS UIO</v>
          </cell>
          <cell r="U6081" t="str">
            <v>FLEXNETUIO_LOCAL</v>
          </cell>
          <cell r="V6081">
            <v>1</v>
          </cell>
          <cell r="W6081">
            <v>1.5</v>
          </cell>
          <cell r="X6081" t="str">
            <v>HYCITE QUITO</v>
          </cell>
          <cell r="Y6081" t="str">
            <v>FLEX NET CALLE 28 DE JUNIO S/N Y GARCIA MORENO ENTRADA LLANO GRANDE</v>
          </cell>
        </row>
        <row r="6082">
          <cell r="A6082" t="str">
            <v>98800621</v>
          </cell>
          <cell r="B6082">
            <v>491493</v>
          </cell>
          <cell r="C6082" t="str">
            <v>98800621</v>
          </cell>
          <cell r="D6082" t="str">
            <v>HYCITE</v>
          </cell>
          <cell r="E6082" t="str">
            <v>DESPACHO</v>
          </cell>
          <cell r="F6082" t="str">
            <v>NORMAL</v>
          </cell>
          <cell r="G6082" t="str">
            <v>ITQ4206</v>
          </cell>
          <cell r="H6082">
            <v>44931</v>
          </cell>
          <cell r="I6082" t="str">
            <v>ENTREGADO</v>
          </cell>
          <cell r="J6082">
            <v>44935</v>
          </cell>
          <cell r="K6082" t="str">
            <v>JACSON A MARCILLO</v>
          </cell>
          <cell r="L6082" t="str">
            <v>RIO COFANES 328 Y DE SEGOVIA, A LADO DE LA GASOLINERA TERPEL / PROVINCIA: PICHINCHA / CANTON: QUITO / PARROQUIA: INAQUITO</v>
          </cell>
          <cell r="N6082" t="str">
            <v>0984218092 / 0997625319</v>
          </cell>
          <cell r="O6082" t="str">
            <v>0984218092 / 0997625319</v>
          </cell>
          <cell r="P6082" t="str">
            <v>170208</v>
          </cell>
          <cell r="Q6082" t="str">
            <v>QUITO</v>
          </cell>
          <cell r="R6082" t="str">
            <v>PICHINCHA</v>
          </cell>
          <cell r="S6082" t="str">
            <v>CALDERON (CARAPUNGO)</v>
          </cell>
          <cell r="T6082" t="str">
            <v>FLEXTRANS UIO</v>
          </cell>
          <cell r="U6082" t="str">
            <v>FLEXNETUIO_LOCAL</v>
          </cell>
          <cell r="V6082">
            <v>1</v>
          </cell>
          <cell r="W6082">
            <v>0.45</v>
          </cell>
          <cell r="X6082" t="str">
            <v>HYCITE QUITO</v>
          </cell>
          <cell r="Y6082" t="str">
            <v>FLEX NET CALLE 28 DE JUNIO S/N Y GARCIA MORENO ENTRADA LLANO GRANDE</v>
          </cell>
        </row>
        <row r="6083">
          <cell r="A6083" t="str">
            <v>98800636</v>
          </cell>
          <cell r="B6083">
            <v>491494</v>
          </cell>
          <cell r="C6083" t="str">
            <v>98800636</v>
          </cell>
          <cell r="D6083" t="str">
            <v>HYCITE</v>
          </cell>
          <cell r="E6083" t="str">
            <v>DESPACHO</v>
          </cell>
          <cell r="F6083" t="str">
            <v>NORMAL</v>
          </cell>
          <cell r="G6083" t="str">
            <v>031002004157236/031002004177753</v>
          </cell>
          <cell r="H6083">
            <v>44931</v>
          </cell>
          <cell r="I6083" t="str">
            <v>ENTREGADO</v>
          </cell>
          <cell r="J6083">
            <v>44942</v>
          </cell>
          <cell r="K6083" t="str">
            <v>RENATO GABRIEL MUNOZ VALDIVIESO</v>
          </cell>
          <cell r="L6083" t="str">
            <v>EL COLIBRI Y CARLOS PAMINO S3-158, CASA AL FONDO 2 PISOS / PROVINCIA: PICHINCHA / CANTON: QUITO / PARROQUIA: YARUQUI</v>
          </cell>
          <cell r="N6083" t="str">
            <v>0967385274</v>
          </cell>
          <cell r="O6083" t="str">
            <v>0967385274</v>
          </cell>
          <cell r="P6083" t="str">
            <v>170208</v>
          </cell>
          <cell r="Q6083" t="str">
            <v>QUITO</v>
          </cell>
          <cell r="R6083" t="str">
            <v>PICHINCHA</v>
          </cell>
          <cell r="S6083" t="str">
            <v>CALDERON (CARAPUNGO)</v>
          </cell>
          <cell r="T6083" t="str">
            <v>TRAMACO</v>
          </cell>
          <cell r="U6083" t="str">
            <v>FLEXNETUIO_PROVINCIA</v>
          </cell>
          <cell r="V6083">
            <v>1</v>
          </cell>
          <cell r="W6083">
            <v>17.2</v>
          </cell>
          <cell r="X6083" t="str">
            <v>HYCITE QUITO</v>
          </cell>
          <cell r="Y6083" t="str">
            <v>FLEX NET CALLE 28 DE JUNIO S/N Y GARCIA MORENO ENTRADA LLANO GRANDE</v>
          </cell>
        </row>
        <row r="6084">
          <cell r="A6084" t="str">
            <v>2023-00146</v>
          </cell>
          <cell r="B6084">
            <v>491486</v>
          </cell>
          <cell r="C6084" t="str">
            <v>2023-00146</v>
          </cell>
          <cell r="D6084" t="str">
            <v>MOVISTAR</v>
          </cell>
          <cell r="E6084" t="str">
            <v>DESPACHO</v>
          </cell>
          <cell r="F6084" t="str">
            <v>NORMAL</v>
          </cell>
          <cell r="G6084" t="str">
            <v>FT78045</v>
          </cell>
          <cell r="H6084">
            <v>44931</v>
          </cell>
          <cell r="I6084" t="str">
            <v>ENTREGADO</v>
          </cell>
          <cell r="J6084">
            <v>44932</v>
          </cell>
          <cell r="K6084" t="str">
            <v>WODEN-ECUADOR S.A._MARCOS BALLESTEROS</v>
          </cell>
          <cell r="L6084" t="str">
            <v>ANTONIO FLOR N74-105 Y JOAQUIN MANCHENO CARCELEN INDUSTRIAL</v>
          </cell>
          <cell r="M6084" t="str">
            <v>1792110866001</v>
          </cell>
          <cell r="N6084" t="str">
            <v>999739536</v>
          </cell>
          <cell r="P6084" t="str">
            <v>QUITO</v>
          </cell>
          <cell r="Q6084" t="str">
            <v>QUITO</v>
          </cell>
          <cell r="R6084" t="str">
            <v>PICHINCHA</v>
          </cell>
          <cell r="U6084" t="str">
            <v>FLEXNETUIO_LOCAL</v>
          </cell>
          <cell r="V6084">
            <v>4</v>
          </cell>
          <cell r="W6084">
            <v>1</v>
          </cell>
          <cell r="X6084" t="str">
            <v>FLEXNET ECUADOR - MOVISTAR</v>
          </cell>
          <cell r="Y6084" t="str">
            <v>CALLE 28 DE JUNIO S/N Y GARCIA MORENO ENTRADA LLANO GRANDE</v>
          </cell>
        </row>
        <row r="6085">
          <cell r="A6085" t="str">
            <v>2023-00148</v>
          </cell>
          <cell r="B6085">
            <v>491487</v>
          </cell>
          <cell r="C6085" t="str">
            <v>2023-00148</v>
          </cell>
          <cell r="D6085" t="str">
            <v>MOVISTAR</v>
          </cell>
          <cell r="E6085" t="str">
            <v>DESPACHO</v>
          </cell>
          <cell r="F6085" t="str">
            <v>NORMAL</v>
          </cell>
          <cell r="G6085" t="str">
            <v>FT78044</v>
          </cell>
          <cell r="H6085">
            <v>44931</v>
          </cell>
          <cell r="I6085" t="str">
            <v>ENTREGADO</v>
          </cell>
          <cell r="J6085">
            <v>44932</v>
          </cell>
          <cell r="K6085" t="str">
            <v>IMPORT.EXPORT ESPARTA CIA. LTDA._CHRISTIAN DIAZ</v>
          </cell>
          <cell r="L6085" t="str">
            <v>PICHINCHA, QUITO, AV DE LOS SHYRIS, S/N, GASPAR DE VILLARROEL, CONCESIONARIO KIA</v>
          </cell>
          <cell r="M6085" t="str">
            <v>1790374343001</v>
          </cell>
          <cell r="N6085" t="str">
            <v>0984653203</v>
          </cell>
          <cell r="O6085" t="str">
            <v/>
          </cell>
          <cell r="P6085" t="str">
            <v>QUITO</v>
          </cell>
          <cell r="Q6085" t="str">
            <v>QUITO</v>
          </cell>
          <cell r="R6085" t="str">
            <v>PICHINCHA</v>
          </cell>
          <cell r="U6085" t="str">
            <v>FLEXNETUIO_LOCAL</v>
          </cell>
          <cell r="V6085">
            <v>1</v>
          </cell>
          <cell r="W6085">
            <v>1</v>
          </cell>
          <cell r="X6085" t="str">
            <v>FLEXNET ECUADOR - MOVISTAR</v>
          </cell>
          <cell r="Y6085" t="str">
            <v>CALLE 28 DE JUNIO S/N Y GARCIA MORENO ENTRADA LLANO GRANDE</v>
          </cell>
        </row>
        <row r="6086">
          <cell r="A6086" t="str">
            <v>SG_23_053</v>
          </cell>
          <cell r="B6086">
            <v>491485</v>
          </cell>
          <cell r="C6086" t="str">
            <v>SG_23_053</v>
          </cell>
          <cell r="D6086" t="str">
            <v>SG</v>
          </cell>
          <cell r="E6086" t="str">
            <v>DESPACHO</v>
          </cell>
          <cell r="F6086" t="str">
            <v>NORMAL</v>
          </cell>
          <cell r="G6086" t="str">
            <v>FT79863</v>
          </cell>
          <cell r="H6086">
            <v>44931</v>
          </cell>
          <cell r="I6086" t="str">
            <v>ENTREGADO</v>
          </cell>
          <cell r="J6086">
            <v>44942</v>
          </cell>
          <cell r="K6086" t="str">
            <v>CASTILLO HERMANOS S.A.</v>
          </cell>
          <cell r="L6086" t="str">
            <v>DE LOS CEREZOS Y AV GALO PLAZA LASSO PORTON NEGRO BODEGA DEL FONDO</v>
          </cell>
          <cell r="P6086" t="str">
            <v>170303</v>
          </cell>
          <cell r="Q6086" t="str">
            <v>QUITO</v>
          </cell>
          <cell r="R6086" t="str">
            <v>PICHINCHA</v>
          </cell>
          <cell r="S6086" t="str">
            <v>QUITO</v>
          </cell>
          <cell r="T6086" t="str">
            <v>FLEXTRANS UIO</v>
          </cell>
          <cell r="U6086" t="str">
            <v>FLEXNETUIO_LOCAL</v>
          </cell>
          <cell r="V6086">
            <v>1</v>
          </cell>
          <cell r="W6086">
            <v>29.22</v>
          </cell>
          <cell r="X6086" t="str">
            <v>FLEXNET UIO</v>
          </cell>
          <cell r="Y6086" t="str">
            <v>PANAMERICANA NORTE KM 12 1/2  LLANO GRANDE</v>
          </cell>
        </row>
        <row r="6087">
          <cell r="A6087" t="str">
            <v>SG_23_021</v>
          </cell>
          <cell r="B6087">
            <v>491484</v>
          </cell>
          <cell r="C6087" t="str">
            <v>SG_23_021</v>
          </cell>
          <cell r="D6087" t="str">
            <v>SG</v>
          </cell>
          <cell r="E6087" t="str">
            <v>DESPACHO</v>
          </cell>
          <cell r="F6087" t="str">
            <v>NORMAL</v>
          </cell>
          <cell r="G6087" t="str">
            <v>FT78074</v>
          </cell>
          <cell r="H6087">
            <v>44931</v>
          </cell>
          <cell r="I6087" t="str">
            <v>ENTREGADO</v>
          </cell>
          <cell r="J6087">
            <v>44932</v>
          </cell>
          <cell r="K6087" t="str">
            <v>PROMESA</v>
          </cell>
          <cell r="L6087" t="str">
            <v>KM 1 AUTOPISTA NARCISA DE JESUS (AUTOPISTA TERMINAL PASCUALES) A 100 MTS DE CIUDADES METROPOLIS 2</v>
          </cell>
          <cell r="P6087" t="str">
            <v>090601</v>
          </cell>
          <cell r="Q6087" t="str">
            <v>GUAYAQUIL</v>
          </cell>
          <cell r="R6087" t="str">
            <v>GUAYAS</v>
          </cell>
          <cell r="S6087" t="str">
            <v>GUAYAQUIL</v>
          </cell>
          <cell r="T6087" t="str">
            <v>TRANSCONDUCINT</v>
          </cell>
          <cell r="U6087" t="str">
            <v>FLEXNETUIO_GYE</v>
          </cell>
          <cell r="V6087">
            <v>6</v>
          </cell>
          <cell r="W6087">
            <v>4853</v>
          </cell>
          <cell r="X6087" t="str">
            <v>FLEXNET UIO</v>
          </cell>
          <cell r="Y6087" t="str">
            <v>PANAMERICANA NORTE KM 12 1/2  LLANO GRANDE</v>
          </cell>
        </row>
        <row r="6088">
          <cell r="A6088" t="str">
            <v>SG_23_020</v>
          </cell>
          <cell r="B6088">
            <v>491483</v>
          </cell>
          <cell r="C6088" t="str">
            <v>SG_23_020</v>
          </cell>
          <cell r="D6088" t="str">
            <v>SG</v>
          </cell>
          <cell r="E6088" t="str">
            <v>DESPACHO</v>
          </cell>
          <cell r="F6088" t="str">
            <v>NORMAL</v>
          </cell>
          <cell r="G6088" t="str">
            <v>FT78052</v>
          </cell>
          <cell r="H6088">
            <v>44931</v>
          </cell>
          <cell r="I6088" t="str">
            <v>ENTREGADO</v>
          </cell>
          <cell r="J6088">
            <v>44932</v>
          </cell>
          <cell r="K6088" t="str">
            <v>PINTURAS VERDESOTO CIA LTDA</v>
          </cell>
          <cell r="L6088" t="str">
            <v>HUACHI CHICO / AV. VICTOR HUGO S/N Y ARISTIDES SARTORIO</v>
          </cell>
          <cell r="P6088" t="str">
            <v>180110</v>
          </cell>
          <cell r="Q6088" t="str">
            <v>AMBATO</v>
          </cell>
          <cell r="R6088" t="str">
            <v>TUNGURAHUA</v>
          </cell>
          <cell r="S6088" t="str">
            <v>ATAHUALPA (CHISALATA) - IZAMBA - PARQUE INDUSTRIAL</v>
          </cell>
          <cell r="U6088" t="str">
            <v>FLEXNETUIO_PROVINCIA</v>
          </cell>
          <cell r="V6088">
            <v>1</v>
          </cell>
          <cell r="W6088">
            <v>12</v>
          </cell>
          <cell r="X6088" t="str">
            <v>FLEXNET UIO</v>
          </cell>
          <cell r="Y6088" t="str">
            <v>PANAMERICANA NORTE KM 12 1/2  LLANO GRANDE</v>
          </cell>
        </row>
        <row r="6089">
          <cell r="A6089" t="str">
            <v>ZP_2023_001</v>
          </cell>
          <cell r="B6089">
            <v>491482</v>
          </cell>
          <cell r="C6089" t="str">
            <v>ZP_2023_001</v>
          </cell>
          <cell r="D6089" t="str">
            <v>ZIPPAK</v>
          </cell>
          <cell r="E6089" t="str">
            <v>DESPACHO</v>
          </cell>
          <cell r="F6089" t="str">
            <v>NORMAL</v>
          </cell>
          <cell r="G6089" t="str">
            <v>TF77932</v>
          </cell>
          <cell r="H6089">
            <v>44931</v>
          </cell>
          <cell r="I6089" t="str">
            <v>ENTREGADO</v>
          </cell>
          <cell r="J6089">
            <v>44932</v>
          </cell>
          <cell r="K6089" t="str">
            <v>FLEXIPLAST S.A.</v>
          </cell>
          <cell r="L6089" t="str">
            <v>CALLE UNION Y AV. GIOVANNI  ( SECTOR -  MARIANITAS CALDERON ).</v>
          </cell>
          <cell r="M6089" t="str">
            <v>ADRIAN VELEZ - RUC: 0190150496001</v>
          </cell>
          <cell r="N6089" t="str">
            <v>022823902</v>
          </cell>
          <cell r="P6089" t="str">
            <v>170201</v>
          </cell>
          <cell r="Q6089" t="str">
            <v>QUITO</v>
          </cell>
          <cell r="R6089" t="str">
            <v>PICHINCHA</v>
          </cell>
          <cell r="S6089" t="str">
            <v>CALDERON (CARAPUNGO)</v>
          </cell>
          <cell r="T6089" t="str">
            <v>CARGO UNION</v>
          </cell>
          <cell r="U6089" t="str">
            <v>FLEXNETGYE_UIO</v>
          </cell>
          <cell r="V6089">
            <v>2</v>
          </cell>
          <cell r="W6089">
            <v>686.4</v>
          </cell>
          <cell r="X6089" t="str">
            <v>FLEXNET GUAYAQUIL</v>
          </cell>
          <cell r="Y6089" t="str">
            <v>FERNANDO GUTIERREZ HILL KM 8 1/2 VIA DAULE COOP. JUAN MONTALVO / FRENTE A PEPSI COLA</v>
          </cell>
        </row>
        <row r="6090">
          <cell r="A6090" t="str">
            <v>SG_23_019</v>
          </cell>
          <cell r="B6090">
            <v>491475</v>
          </cell>
          <cell r="C6090" t="str">
            <v>SG_23_019</v>
          </cell>
          <cell r="D6090" t="str">
            <v>SG</v>
          </cell>
          <cell r="E6090" t="str">
            <v>DESPACHO</v>
          </cell>
          <cell r="F6090" t="str">
            <v>NORMAL</v>
          </cell>
          <cell r="G6090" t="str">
            <v>FT78053</v>
          </cell>
          <cell r="H6090">
            <v>44931</v>
          </cell>
          <cell r="I6090" t="str">
            <v>ENTREGADO</v>
          </cell>
          <cell r="J6090">
            <v>44932</v>
          </cell>
          <cell r="K6090" t="str">
            <v>FERRETERIA INDUSTRIAL - FINPAC</v>
          </cell>
          <cell r="L6090" t="str">
            <v>LOTIZACION CERRO COLORADO COOP VERGELES MZ 1245 SOLAR 1-2</v>
          </cell>
          <cell r="P6090" t="str">
            <v>090703</v>
          </cell>
          <cell r="Q6090" t="str">
            <v>GUAYAQUIL</v>
          </cell>
          <cell r="R6090" t="str">
            <v>GUAYAS</v>
          </cell>
          <cell r="S6090" t="str">
            <v>GUAYAQUIL</v>
          </cell>
          <cell r="T6090" t="str">
            <v>TRANSCONDUCINT</v>
          </cell>
          <cell r="U6090" t="str">
            <v>FLEXNETUIO_GYE</v>
          </cell>
          <cell r="V6090">
            <v>1</v>
          </cell>
          <cell r="W6090">
            <v>76.5</v>
          </cell>
          <cell r="X6090" t="str">
            <v>FLEXNET UIO</v>
          </cell>
          <cell r="Y6090" t="str">
            <v>PANAMERICANA NORTE KM 12 1/2  LLANO GRANDE</v>
          </cell>
        </row>
        <row r="6091">
          <cell r="A6091" t="str">
            <v>SG_23_018</v>
          </cell>
          <cell r="B6091">
            <v>491474</v>
          </cell>
          <cell r="C6091" t="str">
            <v>SG_23_018</v>
          </cell>
          <cell r="D6091" t="str">
            <v>SG</v>
          </cell>
          <cell r="E6091" t="str">
            <v>DESPACHO</v>
          </cell>
          <cell r="F6091" t="str">
            <v>NORMAL</v>
          </cell>
          <cell r="G6091" t="str">
            <v>FT78059</v>
          </cell>
          <cell r="H6091">
            <v>44931</v>
          </cell>
          <cell r="I6091" t="str">
            <v>ENTREGADO</v>
          </cell>
          <cell r="J6091">
            <v>44932</v>
          </cell>
          <cell r="K6091" t="str">
            <v>CASTILLO HERMANOS S.A.</v>
          </cell>
          <cell r="L6091" t="str">
            <v>DE LOS CEREZOS Y AV GALO PLAZA LASSO PORTON NEGRO BODEGA DEL FONDO</v>
          </cell>
          <cell r="P6091" t="str">
            <v>170303</v>
          </cell>
          <cell r="Q6091" t="str">
            <v>QUITO</v>
          </cell>
          <cell r="R6091" t="str">
            <v>PICHINCHA</v>
          </cell>
          <cell r="S6091" t="str">
            <v>QUITO</v>
          </cell>
          <cell r="U6091" t="str">
            <v>FLEXNETUIO_LOCAL</v>
          </cell>
          <cell r="V6091">
            <v>1</v>
          </cell>
          <cell r="W6091">
            <v>21</v>
          </cell>
          <cell r="X6091" t="str">
            <v>FLEXNET UIO</v>
          </cell>
          <cell r="Y6091" t="str">
            <v>PANAMERICANA NORTE KM 12 1/2  LLANO GRANDE</v>
          </cell>
        </row>
        <row r="6092">
          <cell r="A6092" t="str">
            <v>20002929688885_2</v>
          </cell>
          <cell r="B6092">
            <v>491465</v>
          </cell>
          <cell r="C6092" t="str">
            <v>20002929688885_2</v>
          </cell>
          <cell r="D6092" t="str">
            <v>CONECEL_REG</v>
          </cell>
          <cell r="E6092" t="str">
            <v>DESPACHO</v>
          </cell>
          <cell r="F6092" t="str">
            <v>NORMAL</v>
          </cell>
          <cell r="G6092" t="str">
            <v>EC6253</v>
          </cell>
          <cell r="H6092">
            <v>44931</v>
          </cell>
          <cell r="I6092" t="str">
            <v>INCIDENCIA</v>
          </cell>
          <cell r="J6092">
            <v>44935</v>
          </cell>
          <cell r="K6092" t="str">
            <v>PAOLA RAQUEL PAZMINO</v>
          </cell>
          <cell r="L6092" t="str">
            <v>QUITO  SECTOR LAS CASAS CALLE PRIMAVERA OE10-61 Y PASAJE ARNOLDO HANSSEN</v>
          </cell>
          <cell r="M6092" t="str">
            <v>1724734650</v>
          </cell>
          <cell r="N6092" t="str">
            <v>985451638</v>
          </cell>
          <cell r="P6092" t="str">
            <v>QUITO</v>
          </cell>
          <cell r="Q6092" t="str">
            <v>QUITO</v>
          </cell>
          <cell r="R6092" t="str">
            <v>PICHINCHA</v>
          </cell>
          <cell r="T6092" t="str">
            <v>EXPRESSCON</v>
          </cell>
          <cell r="U6092" t="str">
            <v>FLEXNETUIO_LOCAL</v>
          </cell>
          <cell r="V6092">
            <v>1</v>
          </cell>
          <cell r="W6092">
            <v>1</v>
          </cell>
          <cell r="X6092" t="str">
            <v>FLEXNET UIO</v>
          </cell>
          <cell r="Y6092" t="str">
            <v>FLEX NET CALLE 28 DE JUNIO S/N Y GARCIA MORENO ENTRADA LLANO GRANDE</v>
          </cell>
        </row>
        <row r="6093">
          <cell r="A6093" t="str">
            <v>20002932758432_1</v>
          </cell>
          <cell r="B6093">
            <v>491466</v>
          </cell>
          <cell r="C6093" t="str">
            <v>20002932758432_1</v>
          </cell>
          <cell r="D6093" t="str">
            <v>CONECEL_REG</v>
          </cell>
          <cell r="E6093" t="str">
            <v>DESPACHO</v>
          </cell>
          <cell r="F6093" t="str">
            <v>NORMAL</v>
          </cell>
          <cell r="G6093" t="str">
            <v>EC6252</v>
          </cell>
          <cell r="H6093">
            <v>44931</v>
          </cell>
          <cell r="I6093" t="str">
            <v>ENTREGADO</v>
          </cell>
          <cell r="J6093">
            <v>44943</v>
          </cell>
          <cell r="K6093" t="str">
            <v>MARICELA ALEXANDRA BAEZ</v>
          </cell>
          <cell r="L6093" t="str">
            <v>QUITO DE LAS HIEDRAS Y DE LOS GRANADOS EN MARESA EDIFICIO BLANCO ESQUINERO</v>
          </cell>
          <cell r="M6093" t="str">
            <v>1717739690</v>
          </cell>
          <cell r="N6093" t="str">
            <v>2997462776</v>
          </cell>
          <cell r="P6093" t="str">
            <v>QUITO</v>
          </cell>
          <cell r="Q6093" t="str">
            <v>QUITO</v>
          </cell>
          <cell r="R6093" t="str">
            <v>PICHINCHA</v>
          </cell>
          <cell r="T6093" t="str">
            <v>EXPRESSCON</v>
          </cell>
          <cell r="U6093" t="str">
            <v>FLEXNETUIO_LOCAL</v>
          </cell>
          <cell r="V6093">
            <v>1</v>
          </cell>
          <cell r="W6093">
            <v>1</v>
          </cell>
          <cell r="X6093" t="str">
            <v>FLEXNET UIO</v>
          </cell>
          <cell r="Y6093" t="str">
            <v>FLEX NET CALLE 28 DE JUNIO S/N Y GARCIA MORENO ENTRADA LLANO GRANDE</v>
          </cell>
        </row>
        <row r="6094">
          <cell r="A6094" t="str">
            <v>20003016753419_1</v>
          </cell>
          <cell r="B6094">
            <v>491467</v>
          </cell>
          <cell r="C6094" t="str">
            <v>20003016753419_1</v>
          </cell>
          <cell r="D6094" t="str">
            <v>CONECEL_REG</v>
          </cell>
          <cell r="E6094" t="str">
            <v>DESPACHO</v>
          </cell>
          <cell r="F6094" t="str">
            <v>NORMAL</v>
          </cell>
          <cell r="G6094" t="str">
            <v>EC6248</v>
          </cell>
          <cell r="H6094">
            <v>44931</v>
          </cell>
          <cell r="I6094" t="str">
            <v>GESTION TELEFONICA</v>
          </cell>
          <cell r="J6094">
            <v>44937</v>
          </cell>
          <cell r="K6094" t="str">
            <v>HERALDO MARCELO MORALES</v>
          </cell>
          <cell r="L6094" t="str">
            <v>QUITO  DIMALVID QUITO  4TA TRANSVERSAL N62 -151 Y BERNARDO DE LEGARDA A UNA CUADRA ARRIBA DE LA OCCIDENTAL</v>
          </cell>
          <cell r="M6094" t="str">
            <v>1714037916</v>
          </cell>
          <cell r="N6094" t="str">
            <v>0997846491  23262513</v>
          </cell>
          <cell r="P6094" t="str">
            <v>QUITO</v>
          </cell>
          <cell r="Q6094" t="str">
            <v>QUITO</v>
          </cell>
          <cell r="R6094" t="str">
            <v>PICHINCHA</v>
          </cell>
          <cell r="T6094" t="str">
            <v>EXPRESSCON</v>
          </cell>
          <cell r="U6094" t="str">
            <v>FLEXNETUIO_LOCAL</v>
          </cell>
          <cell r="V6094">
            <v>1</v>
          </cell>
          <cell r="W6094">
            <v>1</v>
          </cell>
          <cell r="X6094" t="str">
            <v>FLEXNET UIO</v>
          </cell>
          <cell r="Y6094" t="str">
            <v>FLEX NET CALLE 28 DE JUNIO S/N Y GARCIA MORENO ENTRADA LLANO GRANDE</v>
          </cell>
        </row>
        <row r="6095">
          <cell r="A6095" t="str">
            <v>53201</v>
          </cell>
          <cell r="B6095">
            <v>491459</v>
          </cell>
          <cell r="C6095" t="str">
            <v>53201</v>
          </cell>
          <cell r="D6095" t="str">
            <v>DEGSO</v>
          </cell>
          <cell r="E6095" t="str">
            <v>DESPACHO</v>
          </cell>
          <cell r="F6095" t="str">
            <v>NORMAL</v>
          </cell>
          <cell r="G6095" t="str">
            <v>FT78035</v>
          </cell>
          <cell r="H6095">
            <v>44931</v>
          </cell>
          <cell r="I6095" t="str">
            <v>ENTREGADO</v>
          </cell>
          <cell r="J6095">
            <v>44932</v>
          </cell>
          <cell r="K6095" t="str">
            <v>INDUSTRIAS CLAVEC CIA. LTDA.</v>
          </cell>
          <cell r="L6095" t="str">
            <v>DIRECCION:CALLE ANTARES OE13-253 Y MIRLOS, VIA AL TINGO. TELF:2862-046</v>
          </cell>
          <cell r="M6095" t="str">
            <v>1790347265001</v>
          </cell>
          <cell r="N6095" t="str">
            <v>99-832-0225</v>
          </cell>
          <cell r="O6095" t="str">
            <v>99-832-0225</v>
          </cell>
          <cell r="P6095" t="str">
            <v>170301</v>
          </cell>
          <cell r="Q6095" t="str">
            <v>QUITO</v>
          </cell>
          <cell r="R6095" t="str">
            <v>PICHINCHA</v>
          </cell>
          <cell r="S6095" t="str">
            <v>QUITO</v>
          </cell>
          <cell r="U6095" t="str">
            <v>FLEXNETUIO_LOCAL</v>
          </cell>
          <cell r="V6095">
            <v>1</v>
          </cell>
          <cell r="W6095">
            <v>3.4</v>
          </cell>
          <cell r="X6095" t="str">
            <v>FLEXNET</v>
          </cell>
          <cell r="Y6095" t="str">
            <v>FLEX NET CALLE 28 DE JUNIO S/N Y GARCIA MORENO ENTRADA LLANO GRANDE</v>
          </cell>
        </row>
        <row r="6096">
          <cell r="A6096" t="str">
            <v>53203</v>
          </cell>
          <cell r="B6096">
            <v>491461</v>
          </cell>
          <cell r="C6096" t="str">
            <v>53203</v>
          </cell>
          <cell r="D6096" t="str">
            <v>DEGSO</v>
          </cell>
          <cell r="E6096" t="str">
            <v>DESPACHO</v>
          </cell>
          <cell r="F6096" t="str">
            <v>NORMAL</v>
          </cell>
          <cell r="G6096" t="str">
            <v>FT78036</v>
          </cell>
          <cell r="H6096">
            <v>44931</v>
          </cell>
          <cell r="I6096" t="str">
            <v>EN_PROCESO</v>
          </cell>
          <cell r="J6096">
            <v>44931</v>
          </cell>
          <cell r="K6096" t="str">
            <v>PRODUCTOS DE SEGURIDAD INDUSTRIAL PROSEIN CIA. LTDA.</v>
          </cell>
          <cell r="L6096" t="str">
            <v>RETIRA CLIENTE</v>
          </cell>
          <cell r="M6096" t="str">
            <v>#N/A</v>
          </cell>
          <cell r="N6096" t="str">
            <v>99-832-0225</v>
          </cell>
          <cell r="O6096" t="str">
            <v>99-832-0225</v>
          </cell>
          <cell r="P6096" t="str">
            <v>170301</v>
          </cell>
          <cell r="Q6096" t="str">
            <v>QUITO</v>
          </cell>
          <cell r="R6096" t="str">
            <v>PICHINCHA</v>
          </cell>
          <cell r="S6096" t="str">
            <v>QUITO</v>
          </cell>
          <cell r="U6096" t="str">
            <v>FLEXNETUIO_LOCAL</v>
          </cell>
          <cell r="V6096">
            <v>6</v>
          </cell>
          <cell r="W6096">
            <v>5.4</v>
          </cell>
          <cell r="X6096" t="str">
            <v>FLEXNET</v>
          </cell>
          <cell r="Y6096" t="str">
            <v>FLEX NET CALLE 28 DE JUNIO S/N Y GARCIA MORENO ENTRADA LLANO GRANDE</v>
          </cell>
        </row>
        <row r="6097">
          <cell r="A6097" t="str">
            <v>53188</v>
          </cell>
          <cell r="B6097">
            <v>491455</v>
          </cell>
          <cell r="C6097" t="str">
            <v>53188</v>
          </cell>
          <cell r="D6097" t="str">
            <v>DEGSO</v>
          </cell>
          <cell r="E6097" t="str">
            <v>DESPACHO</v>
          </cell>
          <cell r="F6097" t="str">
            <v>NORMAL</v>
          </cell>
          <cell r="G6097" t="str">
            <v>FT78033</v>
          </cell>
          <cell r="H6097">
            <v>44931</v>
          </cell>
          <cell r="I6097" t="str">
            <v>ENTREGADO</v>
          </cell>
          <cell r="J6097">
            <v>44932</v>
          </cell>
          <cell r="K6097" t="str">
            <v>BEDON GALARZA RICARDO GABRIEL</v>
          </cell>
          <cell r="L6097" t="str">
            <v>DIRECCION: CALLE MANUEL SERRANO Y HOMERO SALAS , EDIFICIO PIETRO DPTO. 205 - CEL 0984 380 000</v>
          </cell>
          <cell r="M6097" t="str">
            <v>#N/A</v>
          </cell>
          <cell r="N6097" t="str">
            <v>99-832-0225</v>
          </cell>
          <cell r="O6097" t="str">
            <v>99-832-0225</v>
          </cell>
          <cell r="P6097" t="str">
            <v>170301</v>
          </cell>
          <cell r="Q6097" t="str">
            <v>QUITO</v>
          </cell>
          <cell r="R6097" t="str">
            <v>PICHINCHA</v>
          </cell>
          <cell r="S6097" t="str">
            <v>QUITO</v>
          </cell>
          <cell r="U6097" t="str">
            <v>FLEXNETUIO_LOCAL</v>
          </cell>
          <cell r="V6097">
            <v>1</v>
          </cell>
          <cell r="W6097">
            <v>1.6</v>
          </cell>
          <cell r="X6097" t="str">
            <v>FLEXNET</v>
          </cell>
          <cell r="Y6097" t="str">
            <v>FLEX NET CALLE 28 DE JUNIO S/N Y GARCIA MORENO ENTRADA LLANO GRANDE</v>
          </cell>
        </row>
        <row r="6098">
          <cell r="A6098" t="str">
            <v>53199</v>
          </cell>
          <cell r="B6098">
            <v>491457</v>
          </cell>
          <cell r="C6098" t="str">
            <v>53199</v>
          </cell>
          <cell r="D6098" t="str">
            <v>DEGSO</v>
          </cell>
          <cell r="E6098" t="str">
            <v>DESPACHO</v>
          </cell>
          <cell r="F6098" t="str">
            <v>NORMAL</v>
          </cell>
          <cell r="G6098" t="str">
            <v>FT78034</v>
          </cell>
          <cell r="H6098">
            <v>44931</v>
          </cell>
          <cell r="I6098" t="str">
            <v>ENTREGADO</v>
          </cell>
          <cell r="J6098">
            <v>44932</v>
          </cell>
          <cell r="K6098" t="str">
            <v>CONFITECA C.A.</v>
          </cell>
          <cell r="L6098" t="str">
            <v>DIRECCION: CONFITECA : QUITUMBE - PANAMERICANA SUR S35-60 Y CONDOR NAN KM9 1/2 LA BALBINA - ENTREGAR A FABIAN MAGGI TRIVINO</v>
          </cell>
          <cell r="M6098" t="str">
            <v>1790084604001</v>
          </cell>
          <cell r="N6098" t="str">
            <v>99-832-0225</v>
          </cell>
          <cell r="O6098" t="str">
            <v>99-832-0225</v>
          </cell>
          <cell r="P6098" t="str">
            <v>170301</v>
          </cell>
          <cell r="Q6098" t="str">
            <v>QUITO</v>
          </cell>
          <cell r="R6098" t="str">
            <v>PICHINCHA</v>
          </cell>
          <cell r="S6098" t="str">
            <v>QUITO</v>
          </cell>
          <cell r="T6098" t="str">
            <v>TRANSERVISS</v>
          </cell>
          <cell r="U6098" t="str">
            <v>FLEXNETUIO_LOCAL</v>
          </cell>
          <cell r="V6098">
            <v>2</v>
          </cell>
          <cell r="W6098">
            <v>4.4000000000000004</v>
          </cell>
          <cell r="X6098" t="str">
            <v>FLEXNET</v>
          </cell>
          <cell r="Y6098" t="str">
            <v>FLEX NET CALLE 28 DE JUNIO S/N Y GARCIA MORENO ENTRADA LLANO GRANDE</v>
          </cell>
        </row>
        <row r="6099">
          <cell r="A6099" t="str">
            <v>2481593</v>
          </cell>
          <cell r="B6099">
            <v>491452</v>
          </cell>
          <cell r="C6099" t="str">
            <v>2481593</v>
          </cell>
          <cell r="D6099" t="str">
            <v>MDELIVERY</v>
          </cell>
          <cell r="E6099" t="str">
            <v>DESPACHO</v>
          </cell>
          <cell r="F6099" t="str">
            <v>NORMAL</v>
          </cell>
          <cell r="G6099" t="str">
            <v>FT77949</v>
          </cell>
          <cell r="H6099">
            <v>44931</v>
          </cell>
          <cell r="I6099" t="str">
            <v>ENTREGADO</v>
          </cell>
          <cell r="J6099">
            <v>44932</v>
          </cell>
          <cell r="K6099" t="str">
            <v>Angela Bravo_ANGELA ELIZABETH BRAVO CABALLERO</v>
          </cell>
          <cell r="L6099" t="str">
            <v>AYACUCHO AV JUAN TANCA MARENGO Numero SOLAR 1Edificio C C LAS ANTENAS Numero de oficina LOCAL 10 Manzana 227 Referencia JUNTO A ANTENAS DE TV CABLE</v>
          </cell>
          <cell r="M6099" t="str">
            <v>0913841177001</v>
          </cell>
          <cell r="N6099" t="str">
            <v>0995988236</v>
          </cell>
          <cell r="O6099" t="str">
            <v/>
          </cell>
          <cell r="P6099" t="str">
            <v>GUAYAQUIL</v>
          </cell>
          <cell r="Q6099" t="str">
            <v>GUAYAQUIL</v>
          </cell>
          <cell r="R6099" t="str">
            <v>GUAYAS</v>
          </cell>
          <cell r="T6099" t="str">
            <v>ITSACOURIER</v>
          </cell>
          <cell r="U6099" t="str">
            <v>FLEXNETUIO_GYE</v>
          </cell>
          <cell r="V6099">
            <v>1</v>
          </cell>
          <cell r="W6099">
            <v>1</v>
          </cell>
          <cell r="X6099" t="str">
            <v>FLEXNET ECUADOR - MDELIVERY</v>
          </cell>
          <cell r="Y6099" t="str">
            <v>CALLE 28 DE JUNIO S/N Y GARCIA MORENO ENTRADA LLANO GRANDE</v>
          </cell>
        </row>
        <row r="6100">
          <cell r="A6100" t="str">
            <v>2481594</v>
          </cell>
          <cell r="B6100">
            <v>491453</v>
          </cell>
          <cell r="C6100" t="str">
            <v>2481594</v>
          </cell>
          <cell r="D6100" t="str">
            <v>MDELIVERY</v>
          </cell>
          <cell r="E6100" t="str">
            <v>DESPACHO</v>
          </cell>
          <cell r="F6100" t="str">
            <v>NORMAL</v>
          </cell>
          <cell r="G6100" t="str">
            <v>FT77974</v>
          </cell>
          <cell r="H6100">
            <v>44931</v>
          </cell>
          <cell r="I6100" t="str">
            <v>ENTREGADO</v>
          </cell>
          <cell r="J6100">
            <v>44932</v>
          </cell>
          <cell r="K6100" t="str">
            <v xml:space="preserve">Richard Fernando BajaNa Rodriguez_BANCO GUAYAQUIL S A </v>
          </cell>
          <cell r="L6100" t="str">
            <v xml:space="preserve">Pichincha 107 y P Icaza Matriz Banco Guayaquil 4to piso </v>
          </cell>
          <cell r="M6100" t="str">
            <v>0990049459001</v>
          </cell>
          <cell r="N6100" t="str">
            <v>0997134949</v>
          </cell>
          <cell r="O6100" t="str">
            <v/>
          </cell>
          <cell r="P6100" t="str">
            <v>GUAYAQUIL</v>
          </cell>
          <cell r="Q6100" t="str">
            <v>GUAYAQUIL</v>
          </cell>
          <cell r="R6100" t="str">
            <v>GUAYAS</v>
          </cell>
          <cell r="T6100" t="str">
            <v>ITSACOURIER</v>
          </cell>
          <cell r="U6100" t="str">
            <v>FLEXNETUIO_GYE</v>
          </cell>
          <cell r="V6100">
            <v>1</v>
          </cell>
          <cell r="W6100">
            <v>1</v>
          </cell>
          <cell r="X6100" t="str">
            <v>FLEXNET ECUADOR - MDELIVERY</v>
          </cell>
          <cell r="Y6100" t="str">
            <v>CALLE 28 DE JUNIO S/N Y GARCIA MORENO ENTRADA LLANO GRANDE</v>
          </cell>
        </row>
        <row r="6101">
          <cell r="A6101" t="str">
            <v>2481595</v>
          </cell>
          <cell r="B6101">
            <v>491454</v>
          </cell>
          <cell r="C6101" t="str">
            <v>2481595</v>
          </cell>
          <cell r="D6101" t="str">
            <v>MDELIVERY</v>
          </cell>
          <cell r="E6101" t="str">
            <v>DESPACHO</v>
          </cell>
          <cell r="F6101" t="str">
            <v>NORMAL</v>
          </cell>
          <cell r="G6101" t="str">
            <v>FT77984</v>
          </cell>
          <cell r="H6101">
            <v>44931</v>
          </cell>
          <cell r="I6101" t="str">
            <v>ENTREGADO</v>
          </cell>
          <cell r="J6101">
            <v>44932</v>
          </cell>
          <cell r="K6101" t="str">
            <v>SEGUNDA CONSOLACION BURBANO DAQUILEMA_SEGUNDA CONSOLACION BURBANO DAQUILEMA</v>
          </cell>
          <cell r="L6101" t="str">
            <v>AV AMAZONAS N43 86 ENTRE TOMAS DE BERLANGA Y RIO COCA PORTON NEGRO FRENTE A LA PLAZA DE TOROS ENCIMA DEL LOCAL COMPU911</v>
          </cell>
          <cell r="M6101" t="str">
            <v>0901335869001</v>
          </cell>
          <cell r="N6101" t="str">
            <v>0996147572</v>
          </cell>
          <cell r="O6101" t="str">
            <v/>
          </cell>
          <cell r="P6101" t="str">
            <v>QUITO</v>
          </cell>
          <cell r="Q6101" t="str">
            <v>QUITO</v>
          </cell>
          <cell r="R6101" t="str">
            <v>PICHINCHA</v>
          </cell>
          <cell r="T6101" t="str">
            <v>FLEXTRANS UIO</v>
          </cell>
          <cell r="U6101" t="str">
            <v>FLEXNETUIO_LOCAL</v>
          </cell>
          <cell r="V6101">
            <v>1</v>
          </cell>
          <cell r="W6101">
            <v>1</v>
          </cell>
          <cell r="X6101" t="str">
            <v>FLEXNET ECUADOR - MDELIVERY</v>
          </cell>
          <cell r="Y6101" t="str">
            <v>CALLE 28 DE JUNIO S/N Y GARCIA MORENO ENTRADA LLANO GRANDE</v>
          </cell>
        </row>
        <row r="6102">
          <cell r="A6102" t="str">
            <v>2481535</v>
          </cell>
          <cell r="B6102">
            <v>491431</v>
          </cell>
          <cell r="C6102" t="str">
            <v>2481535</v>
          </cell>
          <cell r="D6102" t="str">
            <v>MDELIVERY</v>
          </cell>
          <cell r="E6102" t="str">
            <v>DESPACHO</v>
          </cell>
          <cell r="F6102" t="str">
            <v>NORMAL</v>
          </cell>
          <cell r="G6102" t="str">
            <v>FT77983</v>
          </cell>
          <cell r="H6102">
            <v>44931</v>
          </cell>
          <cell r="I6102" t="str">
            <v>ENTREGADO</v>
          </cell>
          <cell r="J6102">
            <v>44932</v>
          </cell>
          <cell r="K6102" t="str">
            <v xml:space="preserve">MARIANELA ORTEGA_DIVERSIMPORT CIA LTDA </v>
          </cell>
          <cell r="L6102" t="str">
            <v xml:space="preserve"> PICHINCHA QUITO AVENIDA EL INCA E7 74 FRANCISCO IZAZAGA LOCAL FANTASIAS VERA </v>
          </cell>
          <cell r="M6102" t="str">
            <v>1792245087001</v>
          </cell>
          <cell r="N6102" t="str">
            <v>987097212</v>
          </cell>
          <cell r="O6102" t="str">
            <v/>
          </cell>
          <cell r="P6102" t="str">
            <v>QUITO</v>
          </cell>
          <cell r="Q6102" t="str">
            <v>QUITO</v>
          </cell>
          <cell r="R6102" t="str">
            <v>PICHINCHA</v>
          </cell>
          <cell r="T6102" t="str">
            <v>EXPRESSCON</v>
          </cell>
          <cell r="U6102" t="str">
            <v>FLEXNETUIO_LOCAL</v>
          </cell>
          <cell r="V6102">
            <v>1</v>
          </cell>
          <cell r="W6102">
            <v>1</v>
          </cell>
          <cell r="X6102" t="str">
            <v>FLEXNET ECUADOR - MDELIVERY</v>
          </cell>
          <cell r="Y6102" t="str">
            <v>CALLE 28 DE JUNIO S/N Y GARCIA MORENO ENTRADA LLANO GRANDE</v>
          </cell>
        </row>
        <row r="6103">
          <cell r="A6103" t="str">
            <v>2481536</v>
          </cell>
          <cell r="B6103">
            <v>491432</v>
          </cell>
          <cell r="C6103" t="str">
            <v>2481536</v>
          </cell>
          <cell r="D6103" t="str">
            <v>MDELIVERY</v>
          </cell>
          <cell r="E6103" t="str">
            <v>DESPACHO</v>
          </cell>
          <cell r="F6103" t="str">
            <v>NORMAL</v>
          </cell>
          <cell r="G6103" t="str">
            <v>FT78009</v>
          </cell>
          <cell r="H6103">
            <v>44931</v>
          </cell>
          <cell r="I6103" t="str">
            <v>ENTREGADO</v>
          </cell>
          <cell r="J6103">
            <v>44932</v>
          </cell>
          <cell r="K6103" t="str">
            <v xml:space="preserve">1721060372 Nelson Javier Santo_COOPERATIVA DE AHORRO Y CREDITO POLITECNICA LTDA </v>
          </cell>
          <cell r="L6103" t="str">
            <v xml:space="preserve">SECTOR TUMBACO CALLE GUAYAQUIL EO8 32 Y JUAN MONTALVO DIAGONAL AL COLEGIO CORAZON DE MARIA </v>
          </cell>
          <cell r="M6103" t="str">
            <v>1790641392001</v>
          </cell>
          <cell r="N6103" t="str">
            <v>999035137</v>
          </cell>
          <cell r="O6103" t="str">
            <v/>
          </cell>
          <cell r="P6103" t="str">
            <v>QUITO</v>
          </cell>
          <cell r="Q6103" t="str">
            <v>QUITO</v>
          </cell>
          <cell r="R6103" t="str">
            <v>PICHINCHA</v>
          </cell>
          <cell r="T6103" t="str">
            <v>FLEXTRANS UIO</v>
          </cell>
          <cell r="U6103" t="str">
            <v>FLEXNETUIO_LOCAL</v>
          </cell>
          <cell r="V6103">
            <v>1</v>
          </cell>
          <cell r="W6103">
            <v>1</v>
          </cell>
          <cell r="X6103" t="str">
            <v>FLEXNET ECUADOR - MDELIVERY</v>
          </cell>
          <cell r="Y6103" t="str">
            <v>CALLE 28 DE JUNIO S/N Y GARCIA MORENO ENTRADA LLANO GRANDE</v>
          </cell>
        </row>
        <row r="6104">
          <cell r="A6104" t="str">
            <v>2481537</v>
          </cell>
          <cell r="B6104">
            <v>491433</v>
          </cell>
          <cell r="C6104" t="str">
            <v>2481537</v>
          </cell>
          <cell r="D6104" t="str">
            <v>MDELIVERY</v>
          </cell>
          <cell r="E6104" t="str">
            <v>DESPACHO</v>
          </cell>
          <cell r="F6104" t="str">
            <v>NORMAL</v>
          </cell>
          <cell r="G6104" t="str">
            <v>FT78006</v>
          </cell>
          <cell r="H6104">
            <v>44931</v>
          </cell>
          <cell r="I6104" t="str">
            <v>ENTREGADO</v>
          </cell>
          <cell r="J6104">
            <v>44932</v>
          </cell>
          <cell r="K6104" t="str">
            <v>Martha Lozano Fabian Sandoval_COOPERATIVA DE AHORRO Y CREDITO POLITECNICA LTDA 2</v>
          </cell>
          <cell r="L6104" t="str">
            <v>URBANIZACION EL PINAR BAJO CALLE MIGUEL ANTONIO BURBANO N44 83 Y MANUEL ROMO FAMILIA SANDOVAL</v>
          </cell>
          <cell r="M6104" t="str">
            <v>1790641392001</v>
          </cell>
          <cell r="N6104" t="str">
            <v>999226598 / 023300407</v>
          </cell>
          <cell r="O6104" t="str">
            <v/>
          </cell>
          <cell r="P6104" t="str">
            <v>QUITO</v>
          </cell>
          <cell r="Q6104" t="str">
            <v>QUITO</v>
          </cell>
          <cell r="R6104" t="str">
            <v>PICHINCHA</v>
          </cell>
          <cell r="T6104" t="str">
            <v>FLEXTRANS UIO</v>
          </cell>
          <cell r="U6104" t="str">
            <v>FLEXNETUIO_LOCAL</v>
          </cell>
          <cell r="V6104">
            <v>1</v>
          </cell>
          <cell r="W6104">
            <v>1</v>
          </cell>
          <cell r="X6104" t="str">
            <v>FLEXNET ECUADOR - MDELIVERY</v>
          </cell>
          <cell r="Y6104" t="str">
            <v>CALLE 28 DE JUNIO S/N Y GARCIA MORENO ENTRADA LLANO GRANDE</v>
          </cell>
        </row>
        <row r="6105">
          <cell r="A6105" t="str">
            <v>2481538_1</v>
          </cell>
          <cell r="B6105">
            <v>491434</v>
          </cell>
          <cell r="C6105" t="str">
            <v>2481538_1</v>
          </cell>
          <cell r="D6105" t="str">
            <v>MDELIVERY</v>
          </cell>
          <cell r="E6105" t="str">
            <v>DESPACHO</v>
          </cell>
          <cell r="F6105" t="str">
            <v>NORMAL</v>
          </cell>
          <cell r="G6105" t="str">
            <v>FT77978</v>
          </cell>
          <cell r="H6105">
            <v>44931</v>
          </cell>
          <cell r="I6105" t="str">
            <v>ENTREGADO</v>
          </cell>
          <cell r="J6105">
            <v>44932</v>
          </cell>
          <cell r="K6105" t="str">
            <v>CARLOS BRYAN ESCALANTE CHILIQUINGA_CARLOS BRYAN ESCALANTE CHILIQUINGA</v>
          </cell>
          <cell r="L6105" t="str">
            <v>COLINAS DEL NORTE CALLE PERIMETRAL DERECHA OE6 14 Y PASAJE D</v>
          </cell>
          <cell r="M6105" t="str">
            <v>1722908587001</v>
          </cell>
          <cell r="N6105" t="str">
            <v>0995791506</v>
          </cell>
          <cell r="O6105" t="str">
            <v/>
          </cell>
          <cell r="P6105" t="str">
            <v>QUITO</v>
          </cell>
          <cell r="Q6105" t="str">
            <v>QUITO</v>
          </cell>
          <cell r="R6105" t="str">
            <v>PICHINCHA</v>
          </cell>
          <cell r="T6105" t="str">
            <v>EXPRESSCON</v>
          </cell>
          <cell r="U6105" t="str">
            <v>FLEXNETUIO_LOCAL</v>
          </cell>
          <cell r="V6105">
            <v>1</v>
          </cell>
          <cell r="W6105">
            <v>1</v>
          </cell>
          <cell r="X6105" t="str">
            <v>FLEXNET ECUADOR - MDELIVERY</v>
          </cell>
          <cell r="Y6105" t="str">
            <v>CALLE 28 DE JUNIO S/N Y GARCIA MORENO ENTRADA LLANO GRANDE</v>
          </cell>
        </row>
        <row r="6106">
          <cell r="A6106" t="str">
            <v>2481539</v>
          </cell>
          <cell r="B6106">
            <v>491435</v>
          </cell>
          <cell r="C6106" t="str">
            <v>2481539</v>
          </cell>
          <cell r="D6106" t="str">
            <v>MDELIVERY</v>
          </cell>
          <cell r="E6106" t="str">
            <v>DESPACHO</v>
          </cell>
          <cell r="F6106" t="str">
            <v>NORMAL</v>
          </cell>
          <cell r="G6106" t="str">
            <v>FT77980</v>
          </cell>
          <cell r="H6106">
            <v>44931</v>
          </cell>
          <cell r="I6106" t="str">
            <v>ENTREGADO</v>
          </cell>
          <cell r="J6106">
            <v>44932</v>
          </cell>
          <cell r="K6106" t="str">
            <v>DAVID MEJIA SALTOS_DAVID ENRIQUE MEJIA AGUILA</v>
          </cell>
          <cell r="L6106" t="str">
            <v>CALLE OE6 Y S57 A BARRIO EL ROCIO DE GUAMANI CASA S57 58 DIAGONAL AL CENTRO DE SALUD</v>
          </cell>
          <cell r="M6106" t="str">
            <v>1718818048</v>
          </cell>
          <cell r="N6106" t="str">
            <v>0994981026</v>
          </cell>
          <cell r="O6106" t="str">
            <v/>
          </cell>
          <cell r="P6106" t="str">
            <v>QUITO</v>
          </cell>
          <cell r="Q6106" t="str">
            <v>QUITO</v>
          </cell>
          <cell r="R6106" t="str">
            <v>PICHINCHA</v>
          </cell>
          <cell r="T6106" t="str">
            <v>FLEXTRANS UIO</v>
          </cell>
          <cell r="U6106" t="str">
            <v>FLEXNETUIO_LOCAL</v>
          </cell>
          <cell r="V6106">
            <v>1</v>
          </cell>
          <cell r="W6106">
            <v>1</v>
          </cell>
          <cell r="X6106" t="str">
            <v>FLEXNET ECUADOR - MDELIVERY</v>
          </cell>
          <cell r="Y6106" t="str">
            <v>CALLE 28 DE JUNIO S/N Y GARCIA MORENO ENTRADA LLANO GRANDE</v>
          </cell>
        </row>
        <row r="6107">
          <cell r="A6107" t="str">
            <v>2481541</v>
          </cell>
          <cell r="B6107">
            <v>491436</v>
          </cell>
          <cell r="C6107" t="str">
            <v>2481541</v>
          </cell>
          <cell r="D6107" t="str">
            <v>MDELIVERY</v>
          </cell>
          <cell r="E6107" t="str">
            <v>DESPACHO</v>
          </cell>
          <cell r="F6107" t="str">
            <v>NORMAL</v>
          </cell>
          <cell r="G6107" t="str">
            <v>FT77963</v>
          </cell>
          <cell r="H6107">
            <v>44931</v>
          </cell>
          <cell r="I6107" t="str">
            <v>ENTREGADO</v>
          </cell>
          <cell r="J6107">
            <v>44932</v>
          </cell>
          <cell r="K6107" t="str">
            <v xml:space="preserve">MELANIE MENDONZA_ ASOCIACION DE TRABAJADORES DE CNEL CORPORACION NAC </v>
          </cell>
          <cell r="L6107" t="str">
            <v>Bastion popular bloque 10 a manzana 1201 Villa 8 de una sola planta color melon frente a una iglesia remonte de Fe Hay tres palmeras grandes</v>
          </cell>
          <cell r="M6107" t="str">
            <v>0991393307001</v>
          </cell>
          <cell r="N6107" t="str">
            <v>984750060</v>
          </cell>
          <cell r="O6107" t="str">
            <v/>
          </cell>
          <cell r="P6107" t="str">
            <v>GUAYAQUIL</v>
          </cell>
          <cell r="Q6107" t="str">
            <v>GUAYAQUIL</v>
          </cell>
          <cell r="R6107" t="str">
            <v>GUAYAS</v>
          </cell>
          <cell r="T6107" t="str">
            <v>ITSACOURIER</v>
          </cell>
          <cell r="U6107" t="str">
            <v>FLEXNETUIO_GYE</v>
          </cell>
          <cell r="V6107">
            <v>1</v>
          </cell>
          <cell r="W6107">
            <v>1</v>
          </cell>
          <cell r="X6107" t="str">
            <v>FLEXNET ECUADOR - MDELIVERY</v>
          </cell>
          <cell r="Y6107" t="str">
            <v>CALLE 28 DE JUNIO S/N Y GARCIA MORENO ENTRADA LLANO GRANDE</v>
          </cell>
        </row>
        <row r="6108">
          <cell r="A6108" t="str">
            <v>2481551</v>
          </cell>
          <cell r="B6108">
            <v>491437</v>
          </cell>
          <cell r="C6108" t="str">
            <v>2481551</v>
          </cell>
          <cell r="D6108" t="str">
            <v>MDELIVERY</v>
          </cell>
          <cell r="E6108" t="str">
            <v>DESPACHO</v>
          </cell>
          <cell r="F6108" t="str">
            <v>NORMAL</v>
          </cell>
          <cell r="G6108" t="str">
            <v>FT78016</v>
          </cell>
          <cell r="H6108">
            <v>44931</v>
          </cell>
          <cell r="I6108" t="str">
            <v>ENTREGADO</v>
          </cell>
          <cell r="J6108">
            <v>44932</v>
          </cell>
          <cell r="K6108" t="str">
            <v>Juan Sebastian Flores Mosquera_COOPERATIVA DE AHORRO Y CREDITO DE LOS EMPLEADOS D</v>
          </cell>
          <cell r="L6108" t="str">
            <v xml:space="preserve"> PICHINCHA QUITO Avda Francisco de Orellana Parroquia Cumbaya Cerveceria Nacional CN S A Planta Cumbaya </v>
          </cell>
          <cell r="M6108" t="str">
            <v>0992660368001</v>
          </cell>
          <cell r="N6108" t="str">
            <v>967633441</v>
          </cell>
          <cell r="O6108" t="str">
            <v/>
          </cell>
          <cell r="P6108" t="str">
            <v>QUITO</v>
          </cell>
          <cell r="Q6108" t="str">
            <v>QUITO</v>
          </cell>
          <cell r="R6108" t="str">
            <v>PICHINCHA</v>
          </cell>
          <cell r="T6108" t="str">
            <v>FLEXTRANS UIO</v>
          </cell>
          <cell r="U6108" t="str">
            <v>FLEXNETUIO_LOCAL</v>
          </cell>
          <cell r="V6108">
            <v>1</v>
          </cell>
          <cell r="W6108">
            <v>1</v>
          </cell>
          <cell r="X6108" t="str">
            <v>FLEXNET ECUADOR - MDELIVERY</v>
          </cell>
          <cell r="Y6108" t="str">
            <v>CALLE 28 DE JUNIO S/N Y GARCIA MORENO ENTRADA LLANO GRANDE</v>
          </cell>
        </row>
        <row r="6109">
          <cell r="A6109" t="str">
            <v>2481552_1</v>
          </cell>
          <cell r="B6109">
            <v>491438</v>
          </cell>
          <cell r="C6109" t="str">
            <v>2481552_1</v>
          </cell>
          <cell r="D6109" t="str">
            <v>MDELIVERY</v>
          </cell>
          <cell r="E6109" t="str">
            <v>DESPACHO</v>
          </cell>
          <cell r="F6109" t="str">
            <v>NORMAL</v>
          </cell>
          <cell r="G6109" t="str">
            <v>FT78004</v>
          </cell>
          <cell r="H6109">
            <v>44931</v>
          </cell>
          <cell r="I6109" t="str">
            <v>ENTREGADO</v>
          </cell>
          <cell r="J6109">
            <v>44932</v>
          </cell>
          <cell r="K6109" t="str">
            <v xml:space="preserve">GABRIELA VACA_ LABORATORIOS SIEGFRIED S A </v>
          </cell>
          <cell r="L6109" t="str">
            <v>Av Republica de El Salvador N34 493 170135 Edificio Torre Gibraltar PB</v>
          </cell>
          <cell r="M6109" t="str">
            <v>1791897498001</v>
          </cell>
          <cell r="N6109" t="str">
            <v>024009600</v>
          </cell>
          <cell r="O6109" t="str">
            <v/>
          </cell>
          <cell r="P6109" t="str">
            <v>QUITO</v>
          </cell>
          <cell r="Q6109" t="str">
            <v>QUITO</v>
          </cell>
          <cell r="R6109" t="str">
            <v>PICHINCHA</v>
          </cell>
          <cell r="T6109" t="str">
            <v>FLEXTRANS UIO</v>
          </cell>
          <cell r="U6109" t="str">
            <v>FLEXNETUIO_LOCAL</v>
          </cell>
          <cell r="V6109">
            <v>1</v>
          </cell>
          <cell r="W6109">
            <v>1</v>
          </cell>
          <cell r="X6109" t="str">
            <v>FLEXNET ECUADOR - MDELIVERY</v>
          </cell>
          <cell r="Y6109" t="str">
            <v>CALLE 28 DE JUNIO S/N Y GARCIA MORENO ENTRADA LLANO GRANDE</v>
          </cell>
        </row>
        <row r="6110">
          <cell r="A6110" t="str">
            <v>2481553</v>
          </cell>
          <cell r="B6110">
            <v>491439</v>
          </cell>
          <cell r="C6110" t="str">
            <v>2481553</v>
          </cell>
          <cell r="D6110" t="str">
            <v>MDELIVERY</v>
          </cell>
          <cell r="E6110" t="str">
            <v>DESPACHO</v>
          </cell>
          <cell r="F6110" t="str">
            <v>NORMAL</v>
          </cell>
          <cell r="G6110" t="str">
            <v>FT77981</v>
          </cell>
          <cell r="H6110">
            <v>44931</v>
          </cell>
          <cell r="I6110" t="str">
            <v>ENTREGADO</v>
          </cell>
          <cell r="J6110">
            <v>44935</v>
          </cell>
          <cell r="K6110" t="str">
            <v>CRISTINA PAVON KN_ZAPATA GARCIA JHONY ISRAEL</v>
          </cell>
          <cell r="L6110" t="str">
            <v>TORIBIO MONTES Y DANIEL HIDALGO CASA N27 07</v>
          </cell>
          <cell r="M6110" t="str">
            <v>1721073482001</v>
          </cell>
          <cell r="N6110" t="str">
            <v>0984746868</v>
          </cell>
          <cell r="O6110" t="str">
            <v/>
          </cell>
          <cell r="P6110" t="str">
            <v>QUITO</v>
          </cell>
          <cell r="Q6110" t="str">
            <v>QUITO</v>
          </cell>
          <cell r="R6110" t="str">
            <v>PICHINCHA</v>
          </cell>
          <cell r="T6110" t="str">
            <v>FLEXTRANS UIO</v>
          </cell>
          <cell r="U6110" t="str">
            <v>FLEXNETUIO_LOCAL</v>
          </cell>
          <cell r="V6110">
            <v>1</v>
          </cell>
          <cell r="W6110">
            <v>1</v>
          </cell>
          <cell r="X6110" t="str">
            <v>FLEXNET ECUADOR - MDELIVERY</v>
          </cell>
          <cell r="Y6110" t="str">
            <v>CALLE 28 DE JUNIO S/N Y GARCIA MORENO ENTRADA LLANO GRANDE</v>
          </cell>
        </row>
        <row r="6111">
          <cell r="A6111" t="str">
            <v>2481554</v>
          </cell>
          <cell r="B6111">
            <v>491440</v>
          </cell>
          <cell r="C6111" t="str">
            <v>2481554</v>
          </cell>
          <cell r="D6111" t="str">
            <v>MDELIVERY</v>
          </cell>
          <cell r="E6111" t="str">
            <v>DESPACHO</v>
          </cell>
          <cell r="F6111" t="str">
            <v>NORMAL</v>
          </cell>
          <cell r="G6111" t="str">
            <v>FT77964</v>
          </cell>
          <cell r="H6111">
            <v>44931</v>
          </cell>
          <cell r="I6111" t="str">
            <v>ENTREGADO</v>
          </cell>
          <cell r="J6111">
            <v>44932</v>
          </cell>
          <cell r="K6111" t="str">
            <v>MARJORIE CHAMBA_COMITE DE EMPRESA DE LOS TRABAJADORES DE CONTECON</v>
          </cell>
          <cell r="L6111" t="str">
            <v xml:space="preserve">AV 25 DE JULIO COMPLEJO DE INGENIEROS DIAGONAL A LA GASOLINERA PRIMAX PORTON NARANJA </v>
          </cell>
          <cell r="M6111" t="str">
            <v>0992602600001</v>
          </cell>
          <cell r="N6111" t="str">
            <v>0967699350</v>
          </cell>
          <cell r="O6111" t="str">
            <v/>
          </cell>
          <cell r="P6111" t="str">
            <v>GUAYAQUIL</v>
          </cell>
          <cell r="Q6111" t="str">
            <v>GUAYAQUIL</v>
          </cell>
          <cell r="R6111" t="str">
            <v>GUAYAS</v>
          </cell>
          <cell r="T6111" t="str">
            <v>FLEXTRANS GYE</v>
          </cell>
          <cell r="U6111" t="str">
            <v>FLEXNETUIO_GYE</v>
          </cell>
          <cell r="V6111">
            <v>1</v>
          </cell>
          <cell r="W6111">
            <v>1</v>
          </cell>
          <cell r="X6111" t="str">
            <v>FLEXNET ECUADOR - MDELIVERY</v>
          </cell>
          <cell r="Y6111" t="str">
            <v>CALLE 28 DE JUNIO S/N Y GARCIA MORENO ENTRADA LLANO GRANDE</v>
          </cell>
        </row>
        <row r="6112">
          <cell r="A6112" t="str">
            <v>2481555</v>
          </cell>
          <cell r="B6112">
            <v>491441</v>
          </cell>
          <cell r="C6112" t="str">
            <v>2481555</v>
          </cell>
          <cell r="D6112" t="str">
            <v>MDELIVERY</v>
          </cell>
          <cell r="E6112" t="str">
            <v>DESPACHO</v>
          </cell>
          <cell r="F6112" t="str">
            <v>NORMAL</v>
          </cell>
          <cell r="G6112" t="str">
            <v>FT78000</v>
          </cell>
          <cell r="H6112">
            <v>44931</v>
          </cell>
          <cell r="I6112" t="str">
            <v>ENTREGADO</v>
          </cell>
          <cell r="J6112">
            <v>44932</v>
          </cell>
          <cell r="K6112" t="str">
            <v>Diana Camuendo_ASOCIACIoN DE EMPLEADOS DE LA FUNCIoN LEGISLATIVA</v>
          </cell>
          <cell r="L6112" t="str">
            <v xml:space="preserve"> Calle Luis Saa N14 122 y Piedrahita diagonal a la entrada de la asamblea Nacional frente a la guarderia Carolina Teran </v>
          </cell>
          <cell r="M6112" t="str">
            <v>1791342100001</v>
          </cell>
          <cell r="N6112" t="str">
            <v>0998783840</v>
          </cell>
          <cell r="O6112" t="str">
            <v/>
          </cell>
          <cell r="P6112" t="str">
            <v>QUITO</v>
          </cell>
          <cell r="Q6112" t="str">
            <v>QUITO</v>
          </cell>
          <cell r="R6112" t="str">
            <v>PICHINCHA</v>
          </cell>
          <cell r="T6112" t="str">
            <v>FLEXTRANS UIO</v>
          </cell>
          <cell r="U6112" t="str">
            <v>FLEXNETUIO_LOCAL</v>
          </cell>
          <cell r="V6112">
            <v>1</v>
          </cell>
          <cell r="W6112">
            <v>1</v>
          </cell>
          <cell r="X6112" t="str">
            <v>FLEXNET ECUADOR - MDELIVERY</v>
          </cell>
          <cell r="Y6112" t="str">
            <v>CALLE 28 DE JUNIO S/N Y GARCIA MORENO ENTRADA LLANO GRANDE</v>
          </cell>
        </row>
        <row r="6113">
          <cell r="A6113" t="str">
            <v>2481556</v>
          </cell>
          <cell r="B6113">
            <v>491442</v>
          </cell>
          <cell r="C6113" t="str">
            <v>2481556</v>
          </cell>
          <cell r="D6113" t="str">
            <v>MDELIVERY</v>
          </cell>
          <cell r="E6113" t="str">
            <v>DESPACHO</v>
          </cell>
          <cell r="F6113" t="str">
            <v>NORMAL</v>
          </cell>
          <cell r="G6113" t="str">
            <v>FT77979</v>
          </cell>
          <cell r="H6113">
            <v>44931</v>
          </cell>
          <cell r="I6113" t="str">
            <v>ENTREGADO</v>
          </cell>
          <cell r="J6113">
            <v>44932</v>
          </cell>
          <cell r="K6113" t="str">
            <v xml:space="preserve">Mercedes Dayanara Vargas_INTCOMEX DEL ECUADOR S A </v>
          </cell>
          <cell r="L6113" t="str">
            <v xml:space="preserve"> PICHINCHA QUITO YANEZ PINZON 295 Y LA NINA SIN REFERENCIA </v>
          </cell>
          <cell r="M6113" t="str">
            <v>1791743148001</v>
          </cell>
          <cell r="N6113" t="str">
            <v>0995875482</v>
          </cell>
          <cell r="O6113" t="str">
            <v/>
          </cell>
          <cell r="P6113" t="str">
            <v>QUITO</v>
          </cell>
          <cell r="Q6113" t="str">
            <v>QUITO</v>
          </cell>
          <cell r="R6113" t="str">
            <v>PICHINCHA</v>
          </cell>
          <cell r="T6113" t="str">
            <v>FLEXTRANS UIO</v>
          </cell>
          <cell r="U6113" t="str">
            <v>FLEXNETUIO_LOCAL</v>
          </cell>
          <cell r="V6113">
            <v>1</v>
          </cell>
          <cell r="W6113">
            <v>1</v>
          </cell>
          <cell r="X6113" t="str">
            <v>FLEXNET ECUADOR - MDELIVERY</v>
          </cell>
          <cell r="Y6113" t="str">
            <v>CALLE 28 DE JUNIO S/N Y GARCIA MORENO ENTRADA LLANO GRANDE</v>
          </cell>
        </row>
        <row r="6114">
          <cell r="A6114" t="str">
            <v>2481563</v>
          </cell>
          <cell r="B6114">
            <v>491443</v>
          </cell>
          <cell r="C6114" t="str">
            <v>2481563</v>
          </cell>
          <cell r="D6114" t="str">
            <v>MDELIVERY</v>
          </cell>
          <cell r="E6114" t="str">
            <v>DESPACHO</v>
          </cell>
          <cell r="F6114" t="str">
            <v>NORMAL</v>
          </cell>
          <cell r="G6114" t="str">
            <v>FT78007</v>
          </cell>
          <cell r="H6114">
            <v>44931</v>
          </cell>
          <cell r="I6114" t="str">
            <v>ENTREGADO</v>
          </cell>
          <cell r="J6114">
            <v>44932</v>
          </cell>
          <cell r="K6114" t="str">
            <v>MISHELE TRUJILLO_RAUL COKA BARRIGA AGENCIA ASESORA PRODUCTORA DE SEGUROS CIA LTDA</v>
          </cell>
          <cell r="L6114" t="str">
            <v xml:space="preserve"> AV AMAZONAS 4080 Y UNP EDIF PUERTA DEL SOL 5TO PISO RAUL COKA BARRIGA QUITO ECUADOR </v>
          </cell>
          <cell r="M6114" t="str">
            <v>1791719115001</v>
          </cell>
          <cell r="N6114" t="str">
            <v>0999959969</v>
          </cell>
          <cell r="O6114" t="str">
            <v/>
          </cell>
          <cell r="P6114" t="str">
            <v>QUITO</v>
          </cell>
          <cell r="Q6114" t="str">
            <v>QUITO</v>
          </cell>
          <cell r="R6114" t="str">
            <v>PICHINCHA</v>
          </cell>
          <cell r="T6114" t="str">
            <v>FLEXTRANS UIO</v>
          </cell>
          <cell r="U6114" t="str">
            <v>FLEXNETUIO_LOCAL</v>
          </cell>
          <cell r="V6114">
            <v>1</v>
          </cell>
          <cell r="W6114">
            <v>1</v>
          </cell>
          <cell r="X6114" t="str">
            <v>FLEXNET ECUADOR - MDELIVERY</v>
          </cell>
          <cell r="Y6114" t="str">
            <v>CALLE 28 DE JUNIO S/N Y GARCIA MORENO ENTRADA LLANO GRANDE</v>
          </cell>
        </row>
        <row r="6115">
          <cell r="A6115" t="str">
            <v>2481564</v>
          </cell>
          <cell r="B6115">
            <v>491444</v>
          </cell>
          <cell r="C6115" t="str">
            <v>2481564</v>
          </cell>
          <cell r="D6115" t="str">
            <v>MDELIVERY</v>
          </cell>
          <cell r="E6115" t="str">
            <v>DESPACHO</v>
          </cell>
          <cell r="F6115" t="str">
            <v>NORMAL</v>
          </cell>
          <cell r="G6115" t="str">
            <v>FT77951</v>
          </cell>
          <cell r="H6115">
            <v>44931</v>
          </cell>
          <cell r="I6115" t="str">
            <v>ENTREGADO</v>
          </cell>
          <cell r="J6115">
            <v>44932</v>
          </cell>
          <cell r="K6115" t="str">
            <v xml:space="preserve">Thalia Velez Gabriela Malo Mery Villamar_PYCCA S A </v>
          </cell>
          <cell r="L6115" t="str">
            <v xml:space="preserve"> GUAYAS GUAYAQUIL Edificio Pycca 3er piso Of Administracion General Boyaca 1205 y 9 de octubre </v>
          </cell>
          <cell r="M6115" t="str">
            <v>0990000530001</v>
          </cell>
          <cell r="N6115" t="str">
            <v>0969672718</v>
          </cell>
          <cell r="O6115" t="str">
            <v/>
          </cell>
          <cell r="P6115" t="str">
            <v>GUAYAQUIL</v>
          </cell>
          <cell r="Q6115" t="str">
            <v>GUAYAQUIL</v>
          </cell>
          <cell r="R6115" t="str">
            <v>GUAYAS</v>
          </cell>
          <cell r="T6115" t="str">
            <v>ITSACOURIER</v>
          </cell>
          <cell r="U6115" t="str">
            <v>FLEXNETUIO_GYE</v>
          </cell>
          <cell r="V6115">
            <v>1</v>
          </cell>
          <cell r="W6115">
            <v>1</v>
          </cell>
          <cell r="X6115" t="str">
            <v>FLEXNET ECUADOR - MDELIVERY</v>
          </cell>
          <cell r="Y6115" t="str">
            <v>CALLE 28 DE JUNIO S/N Y GARCIA MORENO ENTRADA LLANO GRANDE</v>
          </cell>
        </row>
        <row r="6116">
          <cell r="A6116" t="str">
            <v>2481566</v>
          </cell>
          <cell r="B6116">
            <v>491445</v>
          </cell>
          <cell r="C6116" t="str">
            <v>2481566</v>
          </cell>
          <cell r="D6116" t="str">
            <v>MDELIVERY</v>
          </cell>
          <cell r="E6116" t="str">
            <v>DESPACHO</v>
          </cell>
          <cell r="F6116" t="str">
            <v>NORMAL</v>
          </cell>
          <cell r="G6116" t="str">
            <v>FT77950</v>
          </cell>
          <cell r="H6116">
            <v>44931</v>
          </cell>
          <cell r="I6116" t="str">
            <v>ENTREGADO</v>
          </cell>
          <cell r="J6116">
            <v>44932</v>
          </cell>
          <cell r="K6116" t="str">
            <v>NORMA MICHELLE ENRIQUEZ ORDONEZ o VALERIA PALACIOS_BANCO DEL PACIFICO</v>
          </cell>
          <cell r="L6116" t="str">
            <v>P ICAZA 200 ENTRE PEDRO CARBO Y PICHINCHA MATRIZ BANCO DEL PACIFICO PISO 6 AREA MEDIOS PAGOS</v>
          </cell>
          <cell r="M6116" t="str">
            <v>0990005737001</v>
          </cell>
          <cell r="N6116" t="str">
            <v>0984814535/0939618601</v>
          </cell>
          <cell r="O6116" t="str">
            <v/>
          </cell>
          <cell r="P6116" t="str">
            <v>GUAYAQUIL</v>
          </cell>
          <cell r="Q6116" t="str">
            <v>GUAYAQUIL</v>
          </cell>
          <cell r="R6116" t="str">
            <v>GUAYAS</v>
          </cell>
          <cell r="T6116" t="str">
            <v>ITSACOURIER</v>
          </cell>
          <cell r="U6116" t="str">
            <v>FLEXNETUIO_GYE</v>
          </cell>
          <cell r="V6116">
            <v>1</v>
          </cell>
          <cell r="W6116">
            <v>1</v>
          </cell>
          <cell r="X6116" t="str">
            <v>FLEXNET ECUADOR - MDELIVERY</v>
          </cell>
          <cell r="Y6116" t="str">
            <v>CALLE 28 DE JUNIO S/N Y GARCIA MORENO ENTRADA LLANO GRANDE</v>
          </cell>
        </row>
        <row r="6117">
          <cell r="A6117" t="str">
            <v>2481567</v>
          </cell>
          <cell r="B6117">
            <v>491446</v>
          </cell>
          <cell r="C6117" t="str">
            <v>2481567</v>
          </cell>
          <cell r="D6117" t="str">
            <v>MDELIVERY</v>
          </cell>
          <cell r="E6117" t="str">
            <v>DESPACHO</v>
          </cell>
          <cell r="F6117" t="str">
            <v>NORMAL</v>
          </cell>
          <cell r="G6117" t="str">
            <v>FT77982</v>
          </cell>
          <cell r="H6117">
            <v>44931</v>
          </cell>
          <cell r="I6117" t="str">
            <v>ENTREGADO</v>
          </cell>
          <cell r="J6117">
            <v>44932</v>
          </cell>
          <cell r="K6117" t="str">
            <v>JOSE RAFAEL ROSALES VASCONEZ_JOSE RAFAEL ROSALES VASCONEZ</v>
          </cell>
          <cell r="L6117" t="str">
            <v>LA PRADERA Alfredo Pareja Y Agustin Franco Edificio Tirrena depto 106A</v>
          </cell>
          <cell r="M6117" t="str">
            <v>1705304176001</v>
          </cell>
          <cell r="N6117" t="str">
            <v>0984887609</v>
          </cell>
          <cell r="O6117" t="str">
            <v/>
          </cell>
          <cell r="P6117" t="str">
            <v>QUITO</v>
          </cell>
          <cell r="Q6117" t="str">
            <v>QUITO</v>
          </cell>
          <cell r="R6117" t="str">
            <v>PICHINCHA</v>
          </cell>
          <cell r="T6117" t="str">
            <v>FLEXTRANS UIO</v>
          </cell>
          <cell r="U6117" t="str">
            <v>FLEXNETUIO_LOCAL</v>
          </cell>
          <cell r="V6117">
            <v>1</v>
          </cell>
          <cell r="W6117">
            <v>1</v>
          </cell>
          <cell r="X6117" t="str">
            <v>FLEXNET ECUADOR - MDELIVERY</v>
          </cell>
          <cell r="Y6117" t="str">
            <v>CALLE 28 DE JUNIO S/N Y GARCIA MORENO ENTRADA LLANO GRANDE</v>
          </cell>
        </row>
        <row r="6118">
          <cell r="A6118" t="str">
            <v>2481568_1</v>
          </cell>
          <cell r="B6118">
            <v>491447</v>
          </cell>
          <cell r="C6118" t="str">
            <v>2481568_1</v>
          </cell>
          <cell r="D6118" t="str">
            <v>MDELIVERY</v>
          </cell>
          <cell r="E6118" t="str">
            <v>DESPACHO</v>
          </cell>
          <cell r="F6118" t="str">
            <v>NORMAL</v>
          </cell>
          <cell r="G6118" t="str">
            <v>031080024815681</v>
          </cell>
          <cell r="H6118">
            <v>44931</v>
          </cell>
          <cell r="I6118" t="str">
            <v>ENTREGADO</v>
          </cell>
          <cell r="J6118">
            <v>44932</v>
          </cell>
          <cell r="K6118" t="str">
            <v>DAYANA CALDERON_LEONARDO F MENDOZA VERA</v>
          </cell>
          <cell r="L6118" t="str">
            <v>CALLE 16 ENTRE AVENIDAS 35 Y 36 VILLA BLANCA PORTON PLATEADO</v>
          </cell>
          <cell r="M6118" t="str">
            <v>1305505412001</v>
          </cell>
          <cell r="N6118" t="str">
            <v>0969312510</v>
          </cell>
          <cell r="O6118" t="str">
            <v/>
          </cell>
          <cell r="P6118" t="str">
            <v>MANTA</v>
          </cell>
          <cell r="Q6118" t="str">
            <v>MANTA</v>
          </cell>
          <cell r="R6118" t="str">
            <v>MANABI</v>
          </cell>
          <cell r="T6118" t="str">
            <v>TRAMACO</v>
          </cell>
          <cell r="U6118" t="str">
            <v>FLEXNETUIO_PROVINCIA</v>
          </cell>
          <cell r="V6118">
            <v>1</v>
          </cell>
          <cell r="W6118">
            <v>1</v>
          </cell>
          <cell r="X6118" t="str">
            <v>FLEXNET ECUADOR - MDELIVERY</v>
          </cell>
          <cell r="Y6118" t="str">
            <v>CALLE 28 DE JUNIO S/N Y GARCIA MORENO ENTRADA LLANO GRANDE</v>
          </cell>
        </row>
        <row r="6119">
          <cell r="A6119" t="str">
            <v>2481569</v>
          </cell>
          <cell r="B6119">
            <v>491448</v>
          </cell>
          <cell r="C6119" t="str">
            <v>2481569</v>
          </cell>
          <cell r="D6119" t="str">
            <v>MDELIVERY</v>
          </cell>
          <cell r="E6119" t="str">
            <v>DESPACHO</v>
          </cell>
          <cell r="F6119" t="str">
            <v>NORMAL</v>
          </cell>
          <cell r="G6119" t="str">
            <v>031080002481569</v>
          </cell>
          <cell r="H6119">
            <v>44931</v>
          </cell>
          <cell r="I6119" t="str">
            <v>ENTREGADO</v>
          </cell>
          <cell r="J6119">
            <v>44932</v>
          </cell>
          <cell r="K6119" t="str">
            <v>DIEGO EFRAIN ROMO ORBE_DIEGO EFRAIN ROMO ORBE</v>
          </cell>
          <cell r="L6119" t="str">
            <v>COLEGIO LA SALLE DE TULCAN 10 DE AGOSTO Y ESMERALDAS CONSEJERIA</v>
          </cell>
          <cell r="M6119" t="str">
            <v>0401184502001</v>
          </cell>
          <cell r="N6119" t="str">
            <v>0968499232/0999806430/0999807434</v>
          </cell>
          <cell r="O6119" t="str">
            <v/>
          </cell>
          <cell r="P6119" t="str">
            <v>TULCAN</v>
          </cell>
          <cell r="Q6119" t="str">
            <v>TULCAN</v>
          </cell>
          <cell r="R6119" t="str">
            <v>CARCHI</v>
          </cell>
          <cell r="S6119" t="str">
            <v/>
          </cell>
          <cell r="T6119" t="str">
            <v>TRAMACO</v>
          </cell>
          <cell r="U6119" t="str">
            <v>FLEXNETUIO_PROVINCIA</v>
          </cell>
          <cell r="V6119">
            <v>1</v>
          </cell>
          <cell r="W6119">
            <v>1</v>
          </cell>
          <cell r="X6119" t="str">
            <v>FLEXNET ECUADOR - MDELIVERY</v>
          </cell>
          <cell r="Y6119" t="str">
            <v>CALLE 28 DE JUNIO S/N Y GARCIA MORENO ENTRADA LLANO GRANDE</v>
          </cell>
        </row>
        <row r="6120">
          <cell r="A6120" t="str">
            <v>2481571</v>
          </cell>
          <cell r="B6120">
            <v>491449</v>
          </cell>
          <cell r="C6120" t="str">
            <v>2481571</v>
          </cell>
          <cell r="D6120" t="str">
            <v>MDELIVERY</v>
          </cell>
          <cell r="E6120" t="str">
            <v>DESPACHO</v>
          </cell>
          <cell r="F6120" t="str">
            <v>NORMAL</v>
          </cell>
          <cell r="G6120" t="str">
            <v>FT78003</v>
          </cell>
          <cell r="H6120">
            <v>44931</v>
          </cell>
          <cell r="I6120" t="str">
            <v>ENTREGADO</v>
          </cell>
          <cell r="J6120">
            <v>44932</v>
          </cell>
          <cell r="K6120" t="str">
            <v xml:space="preserve">Sonia Troncoso_PISOS Y VALVULAS TECNICAS PIVALTEC S A </v>
          </cell>
          <cell r="L6120" t="str">
            <v xml:space="preserve"> Av De Los Shyris N33 134 y Av Republica de El Salvador Centro Corporativo Libertador Piso 13 Quito Ecuador </v>
          </cell>
          <cell r="M6120" t="str">
            <v>1790825280001</v>
          </cell>
          <cell r="N6120" t="str">
            <v>0992867320</v>
          </cell>
          <cell r="O6120" t="str">
            <v/>
          </cell>
          <cell r="P6120" t="str">
            <v>QUITO</v>
          </cell>
          <cell r="Q6120" t="str">
            <v>QUITO</v>
          </cell>
          <cell r="R6120" t="str">
            <v>PICHINCHA</v>
          </cell>
          <cell r="T6120" t="str">
            <v>FLEXTRANS UIO</v>
          </cell>
          <cell r="U6120" t="str">
            <v>FLEXNETUIO_LOCAL</v>
          </cell>
          <cell r="V6120">
            <v>1</v>
          </cell>
          <cell r="W6120">
            <v>1</v>
          </cell>
          <cell r="X6120" t="str">
            <v>FLEXNET ECUADOR - MDELIVERY</v>
          </cell>
          <cell r="Y6120" t="str">
            <v>CALLE 28 DE JUNIO S/N Y GARCIA MORENO ENTRADA LLANO GRANDE</v>
          </cell>
        </row>
        <row r="6121">
          <cell r="A6121" t="str">
            <v>2481572</v>
          </cell>
          <cell r="B6121">
            <v>491450</v>
          </cell>
          <cell r="C6121" t="str">
            <v>2481572</v>
          </cell>
          <cell r="D6121" t="str">
            <v>MDELIVERY</v>
          </cell>
          <cell r="E6121" t="str">
            <v>DESPACHO</v>
          </cell>
          <cell r="F6121" t="str">
            <v>NORMAL</v>
          </cell>
          <cell r="G6121" t="str">
            <v>031080002481572</v>
          </cell>
          <cell r="H6121">
            <v>44931</v>
          </cell>
          <cell r="I6121" t="str">
            <v>ENTREGADO</v>
          </cell>
          <cell r="J6121">
            <v>44932</v>
          </cell>
          <cell r="K6121" t="str">
            <v>Tatiana Zambrano_DIRECCION EMPRESARIAL S A DIRECSA</v>
          </cell>
          <cell r="L6121" t="str">
            <v xml:space="preserve"> Km 9 1 2 cincunvalacion Tramo 2 Montecristi MANTA MANABI </v>
          </cell>
          <cell r="M6121" t="str">
            <v>1391702434001</v>
          </cell>
          <cell r="N6121" t="str">
            <v>0983385023</v>
          </cell>
          <cell r="O6121" t="str">
            <v/>
          </cell>
          <cell r="P6121" t="str">
            <v>MANTA</v>
          </cell>
          <cell r="Q6121" t="str">
            <v>MANTA</v>
          </cell>
          <cell r="R6121" t="str">
            <v>MANABI</v>
          </cell>
          <cell r="T6121" t="str">
            <v>TRAMACO</v>
          </cell>
          <cell r="U6121" t="str">
            <v>FLEXNETUIO_PROVINCIA</v>
          </cell>
          <cell r="V6121">
            <v>1</v>
          </cell>
          <cell r="W6121">
            <v>1</v>
          </cell>
          <cell r="X6121" t="str">
            <v>FLEXNET ECUADOR - MDELIVERY</v>
          </cell>
          <cell r="Y6121" t="str">
            <v>CALLE 28 DE JUNIO S/N Y GARCIA MORENO ENTRADA LLANO GRANDE</v>
          </cell>
        </row>
        <row r="6122">
          <cell r="A6122" t="str">
            <v>2481573</v>
          </cell>
          <cell r="B6122">
            <v>491451</v>
          </cell>
          <cell r="C6122" t="str">
            <v>2481573</v>
          </cell>
          <cell r="D6122" t="str">
            <v>MDELIVERY</v>
          </cell>
          <cell r="E6122" t="str">
            <v>DESPACHO</v>
          </cell>
          <cell r="F6122" t="str">
            <v>NORMAL</v>
          </cell>
          <cell r="G6122" t="str">
            <v>FT78019</v>
          </cell>
          <cell r="H6122">
            <v>44931</v>
          </cell>
          <cell r="I6122" t="str">
            <v>ENTREGADO</v>
          </cell>
          <cell r="J6122">
            <v>44932</v>
          </cell>
          <cell r="K6122" t="str">
            <v>JEFFERSON VEGA FERNANDO PINZON GUARDIAS_Laboratorios Bago del Ecuador S A</v>
          </cell>
          <cell r="L6122" t="str">
            <v>AV 12 de Octubre E10 80 y Lizardo Garcia Edificio Alto Aragon P B FRENTE SUPERMAXI 12 DE OCT</v>
          </cell>
          <cell r="M6122" t="str">
            <v>1791224493001</v>
          </cell>
          <cell r="N6122" t="str">
            <v>0993987773</v>
          </cell>
          <cell r="O6122" t="str">
            <v/>
          </cell>
          <cell r="P6122" t="str">
            <v>QUITO</v>
          </cell>
          <cell r="Q6122" t="str">
            <v>QUITO</v>
          </cell>
          <cell r="R6122" t="str">
            <v>PICHINCHA</v>
          </cell>
          <cell r="T6122" t="str">
            <v>FLEXTRANS UIO</v>
          </cell>
          <cell r="U6122" t="str">
            <v>FLEXNETUIO_LOCAL</v>
          </cell>
          <cell r="V6122">
            <v>1</v>
          </cell>
          <cell r="W6122">
            <v>1</v>
          </cell>
          <cell r="X6122" t="str">
            <v>FLEXNET ECUADOR - MDELIVERY</v>
          </cell>
          <cell r="Y6122" t="str">
            <v>CALLE 28 DE JUNIO S/N Y GARCIA MORENO ENTRADA LLANO GRANDE</v>
          </cell>
        </row>
        <row r="6123">
          <cell r="A6123" t="str">
            <v>4796852</v>
          </cell>
          <cell r="B6123">
            <v>491394</v>
          </cell>
          <cell r="C6123" t="str">
            <v>4796852</v>
          </cell>
          <cell r="D6123" t="str">
            <v>MDELIVERY</v>
          </cell>
          <cell r="E6123" t="str">
            <v>DESPACHO</v>
          </cell>
          <cell r="F6123" t="str">
            <v>NORMAL</v>
          </cell>
          <cell r="G6123" t="str">
            <v>FT78013</v>
          </cell>
          <cell r="H6123">
            <v>44931</v>
          </cell>
          <cell r="I6123" t="str">
            <v>ENTREGADO</v>
          </cell>
          <cell r="J6123">
            <v>44935</v>
          </cell>
          <cell r="K6123" t="str">
            <v>JACKELINE PATRICIA MEZA MERA</v>
          </cell>
          <cell r="L6123" t="str">
            <v>SAN RAFAEL AV GENERAL RUMINIAHUI SN CALLE ISLA BALTRA</v>
          </cell>
          <cell r="M6123" t="str">
            <v>1721719357</v>
          </cell>
          <cell r="N6123" t="str">
            <v>0998806467</v>
          </cell>
          <cell r="O6123" t="str">
            <v>0998806467</v>
          </cell>
          <cell r="P6123" t="str">
            <v>171102</v>
          </cell>
          <cell r="Q6123" t="str">
            <v>RUMIÑAHUI</v>
          </cell>
          <cell r="R6123" t="str">
            <v>PICHINCHA</v>
          </cell>
          <cell r="S6123" t="str">
            <v>SANGOLQUI - LOS BOHIOS</v>
          </cell>
          <cell r="T6123" t="str">
            <v>TRAMACO</v>
          </cell>
          <cell r="U6123" t="str">
            <v>FLEXNETUIO_LOCAL</v>
          </cell>
          <cell r="V6123">
            <v>1</v>
          </cell>
          <cell r="W6123">
            <v>1</v>
          </cell>
          <cell r="X6123" t="str">
            <v>FLEXNET ECUADOR - MDELIVERY</v>
          </cell>
          <cell r="Y6123" t="str">
            <v>CALLE 28 DE JUNIO S/N Y GARCIA MORENO ENTRADA LLANO GRANDE</v>
          </cell>
        </row>
        <row r="6124">
          <cell r="A6124" t="str">
            <v>4796969</v>
          </cell>
          <cell r="B6124">
            <v>491395</v>
          </cell>
          <cell r="C6124" t="str">
            <v>4796969</v>
          </cell>
          <cell r="D6124" t="str">
            <v>MDELIVERY</v>
          </cell>
          <cell r="E6124" t="str">
            <v>DESPACHO</v>
          </cell>
          <cell r="F6124" t="str">
            <v>NORMAL</v>
          </cell>
          <cell r="G6124" t="str">
            <v>FT77959</v>
          </cell>
          <cell r="H6124">
            <v>44931</v>
          </cell>
          <cell r="I6124" t="str">
            <v>ENTREGADO</v>
          </cell>
          <cell r="J6124">
            <v>44932</v>
          </cell>
          <cell r="K6124" t="str">
            <v>ROBERTH ALEX MORALES PEREZ</v>
          </cell>
          <cell r="L6124" t="str">
            <v>ROCAFUERTE CALLE MANUEL GALESIO N 500   3ER PISO CALLE  ESCOBEDO</v>
          </cell>
          <cell r="M6124" t="str">
            <v>0966143968</v>
          </cell>
          <cell r="N6124" t="str">
            <v>0963967017</v>
          </cell>
          <cell r="O6124" t="str">
            <v>0963967017</v>
          </cell>
          <cell r="P6124" t="str">
            <v>090306</v>
          </cell>
          <cell r="Q6124" t="str">
            <v>GUAYAQUIL</v>
          </cell>
          <cell r="R6124" t="str">
            <v>GUAYAS</v>
          </cell>
          <cell r="S6124" t="str">
            <v>GUAYAQUIL</v>
          </cell>
          <cell r="T6124" t="str">
            <v>ITSACOURIER</v>
          </cell>
          <cell r="U6124" t="str">
            <v>FLEXNETUIO_GYE</v>
          </cell>
          <cell r="V6124">
            <v>1</v>
          </cell>
          <cell r="W6124">
            <v>1</v>
          </cell>
          <cell r="X6124" t="str">
            <v>FLEXNET ECUADOR - MDELIVERY</v>
          </cell>
          <cell r="Y6124" t="str">
            <v>CALLE 28 DE JUNIO S/N Y GARCIA MORENO ENTRADA LLANO GRANDE</v>
          </cell>
        </row>
        <row r="6125">
          <cell r="A6125" t="str">
            <v>4797080</v>
          </cell>
          <cell r="B6125">
            <v>491396</v>
          </cell>
          <cell r="C6125" t="str">
            <v>4797080</v>
          </cell>
          <cell r="D6125" t="str">
            <v>MDELIVERY</v>
          </cell>
          <cell r="E6125" t="str">
            <v>DESPACHO</v>
          </cell>
          <cell r="F6125" t="str">
            <v>NORMAL</v>
          </cell>
          <cell r="G6125" t="str">
            <v>031080004797080</v>
          </cell>
          <cell r="H6125">
            <v>44931</v>
          </cell>
          <cell r="I6125" t="str">
            <v>ENTREGADO</v>
          </cell>
          <cell r="J6125">
            <v>44932</v>
          </cell>
          <cell r="K6125" t="str">
            <v>DIEGO PATRICIO SEMANATE MICHILENA</v>
          </cell>
          <cell r="L6125" t="str">
            <v>SAN FRANCISCO CALLE JUANA ATABALIPA 15 03 Y HERNAN GONZALES DE SAA</v>
          </cell>
          <cell r="M6125" t="str">
            <v>1002769923</v>
          </cell>
          <cell r="N6125" t="str">
            <v>0998484918</v>
          </cell>
          <cell r="O6125" t="str">
            <v/>
          </cell>
          <cell r="P6125" t="str">
            <v>100108</v>
          </cell>
          <cell r="Q6125" t="str">
            <v>IBARRA</v>
          </cell>
          <cell r="R6125" t="str">
            <v>IMBABURA</v>
          </cell>
          <cell r="S6125" t="str">
            <v>SAN MIGUEL DE IBARRA</v>
          </cell>
          <cell r="T6125" t="str">
            <v>TRAMACO</v>
          </cell>
          <cell r="U6125" t="str">
            <v>FLEXNETUIO_PROVINCIA</v>
          </cell>
          <cell r="V6125">
            <v>1</v>
          </cell>
          <cell r="W6125">
            <v>1</v>
          </cell>
          <cell r="X6125" t="str">
            <v>FLEXNET ECUADOR - MDELIVERY</v>
          </cell>
          <cell r="Y6125" t="str">
            <v>CALLE 28 DE JUNIO S/N Y GARCIA MORENO ENTRADA LLANO GRANDE</v>
          </cell>
        </row>
        <row r="6126">
          <cell r="A6126" t="str">
            <v>4797121</v>
          </cell>
          <cell r="B6126">
            <v>491397</v>
          </cell>
          <cell r="C6126" t="str">
            <v>4797121</v>
          </cell>
          <cell r="D6126" t="str">
            <v>MDELIVERY</v>
          </cell>
          <cell r="E6126" t="str">
            <v>DESPACHO</v>
          </cell>
          <cell r="F6126" t="str">
            <v>DERIVADO PICK UP</v>
          </cell>
          <cell r="G6126" t="str">
            <v>031080004797121</v>
          </cell>
          <cell r="H6126">
            <v>44931</v>
          </cell>
          <cell r="I6126" t="str">
            <v>ENTREGADO</v>
          </cell>
          <cell r="J6126">
            <v>44935</v>
          </cell>
          <cell r="K6126" t="str">
            <v>MARIA FERNANDA NAZARENO ANCHICO</v>
          </cell>
          <cell r="L6126" t="str">
            <v>OFICINA TRAMACO QUININDE</v>
          </cell>
          <cell r="M6126" t="str">
            <v>0918417676</v>
          </cell>
          <cell r="N6126" t="str">
            <v>0967918338</v>
          </cell>
          <cell r="O6126" t="str">
            <v>0967918338</v>
          </cell>
          <cell r="P6126" t="str">
            <v>QUININDE</v>
          </cell>
          <cell r="Q6126" t="str">
            <v>QUININDE</v>
          </cell>
          <cell r="R6126" t="str">
            <v>ESMERALDAS</v>
          </cell>
          <cell r="T6126" t="str">
            <v>TRAMACO</v>
          </cell>
          <cell r="U6126" t="str">
            <v>FLEXNETUIO_PROVINCIA</v>
          </cell>
          <cell r="V6126">
            <v>1</v>
          </cell>
          <cell r="W6126">
            <v>1</v>
          </cell>
          <cell r="X6126" t="str">
            <v>FLEXNET ECUADOR - MDELIVERY</v>
          </cell>
          <cell r="Y6126" t="str">
            <v>CALLE 28 DE JUNIO S/N Y GARCIA MORENO ENTRADA LLANO GRANDE</v>
          </cell>
        </row>
        <row r="6127">
          <cell r="A6127" t="str">
            <v>4797134</v>
          </cell>
          <cell r="B6127">
            <v>491398</v>
          </cell>
          <cell r="C6127" t="str">
            <v>4797134</v>
          </cell>
          <cell r="D6127" t="str">
            <v>MDELIVERY</v>
          </cell>
          <cell r="E6127" t="str">
            <v>DESPACHO</v>
          </cell>
          <cell r="F6127" t="str">
            <v>NORMAL</v>
          </cell>
          <cell r="G6127" t="str">
            <v>031080004797134</v>
          </cell>
          <cell r="H6127">
            <v>44931</v>
          </cell>
          <cell r="I6127" t="str">
            <v>ENTREGADO</v>
          </cell>
          <cell r="J6127">
            <v>44936</v>
          </cell>
          <cell r="K6127" t="str">
            <v>LUIS DAVID LOPEZ ZAMBRANO</v>
          </cell>
          <cell r="L6127" t="str">
            <v>VALLE HERMOSO    CALLE PICHICHA  SN RUTA FLOR DEL VALLE</v>
          </cell>
          <cell r="M6127" t="str">
            <v>1727483313</v>
          </cell>
          <cell r="N6127" t="str">
            <v>0979197470</v>
          </cell>
          <cell r="O6127" t="str">
            <v>0979197470</v>
          </cell>
          <cell r="P6127" t="str">
            <v>230213</v>
          </cell>
          <cell r="Q6127" t="str">
            <v>SANTO DOMINGO</v>
          </cell>
          <cell r="R6127" t="str">
            <v>SANTO DOMINGO DE LOS TSACHILAS</v>
          </cell>
          <cell r="S6127" t="str">
            <v>VALLE HERMOSO - EL TRIUNFO - CRISTOBAL COLON</v>
          </cell>
          <cell r="T6127" t="str">
            <v>TRAMACO</v>
          </cell>
          <cell r="U6127" t="str">
            <v>FLEXNETUIO_PROVINCIA</v>
          </cell>
          <cell r="V6127">
            <v>1</v>
          </cell>
          <cell r="W6127">
            <v>1</v>
          </cell>
          <cell r="X6127" t="str">
            <v>FLEXNET ECUADOR - MDELIVERY</v>
          </cell>
          <cell r="Y6127" t="str">
            <v>CALLE 28 DE JUNIO S/N Y GARCIA MORENO ENTRADA LLANO GRANDE</v>
          </cell>
        </row>
        <row r="6128">
          <cell r="A6128" t="str">
            <v>4797455</v>
          </cell>
          <cell r="B6128">
            <v>491399</v>
          </cell>
          <cell r="C6128" t="str">
            <v>4797455</v>
          </cell>
          <cell r="D6128" t="str">
            <v>MDELIVERY</v>
          </cell>
          <cell r="E6128" t="str">
            <v>DESPACHO</v>
          </cell>
          <cell r="F6128" t="str">
            <v>NORMAL</v>
          </cell>
          <cell r="G6128" t="str">
            <v>031080004797455</v>
          </cell>
          <cell r="H6128">
            <v>44931</v>
          </cell>
          <cell r="I6128" t="str">
            <v>ENTREGADO</v>
          </cell>
          <cell r="J6128">
            <v>44932</v>
          </cell>
          <cell r="K6128" t="str">
            <v>FATIMA NARCISA QUIROGA FRANCO</v>
          </cell>
          <cell r="L6128" t="str">
            <v>CONCORDIA   AV SIMON PLATA TORRES SN AV ANGEL ALAVA</v>
          </cell>
          <cell r="M6128" t="str">
            <v>1719179705</v>
          </cell>
          <cell r="N6128" t="str">
            <v>0969477263</v>
          </cell>
          <cell r="O6128" t="str">
            <v>0900000000</v>
          </cell>
          <cell r="P6128" t="str">
            <v>080701</v>
          </cell>
          <cell r="Q6128" t="str">
            <v>LA CONCORDIA</v>
          </cell>
          <cell r="R6128" t="str">
            <v>ESMERALDAS</v>
          </cell>
          <cell r="S6128" t="str">
            <v>LA CONCORDIA - FLOR DEL VALLE</v>
          </cell>
          <cell r="T6128" t="str">
            <v>TRAMACO</v>
          </cell>
          <cell r="U6128" t="str">
            <v>FLEXNETUIO_PROVINCIA</v>
          </cell>
          <cell r="V6128">
            <v>1</v>
          </cell>
          <cell r="W6128">
            <v>1</v>
          </cell>
          <cell r="X6128" t="str">
            <v>FLEXNET ECUADOR - MDELIVERY</v>
          </cell>
          <cell r="Y6128" t="str">
            <v>CALLE 28 DE JUNIO S/N Y GARCIA MORENO ENTRADA LLANO GRANDE</v>
          </cell>
        </row>
        <row r="6129">
          <cell r="A6129" t="str">
            <v>4797517</v>
          </cell>
          <cell r="B6129">
            <v>491400</v>
          </cell>
          <cell r="C6129" t="str">
            <v>4797517</v>
          </cell>
          <cell r="D6129" t="str">
            <v>MDELIVERY</v>
          </cell>
          <cell r="E6129" t="str">
            <v>DESPACHO</v>
          </cell>
          <cell r="F6129" t="str">
            <v>NORMAL</v>
          </cell>
          <cell r="G6129" t="str">
            <v>FT78015</v>
          </cell>
          <cell r="H6129">
            <v>44931</v>
          </cell>
          <cell r="I6129" t="str">
            <v>ENTREGADO</v>
          </cell>
          <cell r="J6129">
            <v>44932</v>
          </cell>
          <cell r="K6129" t="str">
            <v>CARLOS ALEJANDRO CUEVA SALAZAR</v>
          </cell>
          <cell r="L6129" t="str">
            <v>PONCEANO  AV REAL AUDIENCIA  N70381 CALLE RODRIGO DE VILLALOBOS</v>
          </cell>
          <cell r="M6129" t="str">
            <v>1750980532</v>
          </cell>
          <cell r="N6129" t="str">
            <v>0991599567</v>
          </cell>
          <cell r="O6129" t="str">
            <v/>
          </cell>
          <cell r="P6129" t="str">
            <v>170303</v>
          </cell>
          <cell r="Q6129" t="str">
            <v>QUITO</v>
          </cell>
          <cell r="R6129" t="str">
            <v>PICHINCHA</v>
          </cell>
          <cell r="S6129" t="str">
            <v>QUITO</v>
          </cell>
          <cell r="T6129" t="str">
            <v>EXPRESSCON</v>
          </cell>
          <cell r="U6129" t="str">
            <v>FLEXNETUIO_LOCAL</v>
          </cell>
          <cell r="V6129">
            <v>1</v>
          </cell>
          <cell r="W6129">
            <v>1</v>
          </cell>
          <cell r="X6129" t="str">
            <v>FLEXNET ECUADOR - MDELIVERY</v>
          </cell>
          <cell r="Y6129" t="str">
            <v>CALLE 28 DE JUNIO S/N Y GARCIA MORENO ENTRADA LLANO GRANDE</v>
          </cell>
        </row>
        <row r="6130">
          <cell r="A6130" t="str">
            <v>4797807</v>
          </cell>
          <cell r="B6130">
            <v>491401</v>
          </cell>
          <cell r="C6130" t="str">
            <v>4797807</v>
          </cell>
          <cell r="D6130" t="str">
            <v>MDELIVERY</v>
          </cell>
          <cell r="E6130" t="str">
            <v>DESPACHO</v>
          </cell>
          <cell r="F6130" t="str">
            <v>NORMAL</v>
          </cell>
          <cell r="G6130" t="str">
            <v>FT77976</v>
          </cell>
          <cell r="H6130">
            <v>44931</v>
          </cell>
          <cell r="I6130" t="str">
            <v>ENTREGADO</v>
          </cell>
          <cell r="J6130">
            <v>44932</v>
          </cell>
          <cell r="K6130" t="str">
            <v>Jaime Santiago Proano Vasquez</v>
          </cell>
          <cell r="L6130" t="str">
            <v>CARCELEN  CALLE N74C  CASA  B 93 AV ELOY ALFARO</v>
          </cell>
          <cell r="M6130" t="str">
            <v>1722779376</v>
          </cell>
          <cell r="N6130" t="str">
            <v>0992935289</v>
          </cell>
          <cell r="O6130" t="str">
            <v>0992935289</v>
          </cell>
          <cell r="P6130" t="str">
            <v>170307</v>
          </cell>
          <cell r="Q6130" t="str">
            <v>QUITO</v>
          </cell>
          <cell r="R6130" t="str">
            <v>PICHINCHA</v>
          </cell>
          <cell r="S6130" t="str">
            <v>QUITO</v>
          </cell>
          <cell r="T6130" t="str">
            <v>EXPRESSCON</v>
          </cell>
          <cell r="U6130" t="str">
            <v>FLEXNETUIO_LOCAL</v>
          </cell>
          <cell r="V6130">
            <v>1</v>
          </cell>
          <cell r="W6130">
            <v>1</v>
          </cell>
          <cell r="X6130" t="str">
            <v>FLEXNET ECUADOR - MDELIVERY</v>
          </cell>
          <cell r="Y6130" t="str">
            <v>CALLE 28 DE JUNIO S/N Y GARCIA MORENO ENTRADA LLANO GRANDE</v>
          </cell>
        </row>
        <row r="6131">
          <cell r="A6131" t="str">
            <v>4797815</v>
          </cell>
          <cell r="B6131">
            <v>491402</v>
          </cell>
          <cell r="C6131" t="str">
            <v>4797815</v>
          </cell>
          <cell r="D6131" t="str">
            <v>MDELIVERY</v>
          </cell>
          <cell r="E6131" t="str">
            <v>DESPACHO</v>
          </cell>
          <cell r="F6131" t="str">
            <v>NORMAL</v>
          </cell>
          <cell r="G6131" t="str">
            <v>031080004797815</v>
          </cell>
          <cell r="H6131">
            <v>44931</v>
          </cell>
          <cell r="I6131" t="str">
            <v>ENTREGADO</v>
          </cell>
          <cell r="J6131">
            <v>44932</v>
          </cell>
          <cell r="K6131" t="str">
            <v>CRISTHIAN FABIAN FIERRO AGUIRRE</v>
          </cell>
          <cell r="L6131" t="str">
            <v>24 DE MAYO  CALLE VELASCO IBARRA  SN  Y CALLE 2DA</v>
          </cell>
          <cell r="M6131" t="str">
            <v>1205416579</v>
          </cell>
          <cell r="N6131" t="str">
            <v>0986880051</v>
          </cell>
          <cell r="O6131" t="str">
            <v>0986880051</v>
          </cell>
          <cell r="P6131" t="str">
            <v>120312</v>
          </cell>
          <cell r="Q6131" t="str">
            <v>QUEVEDO</v>
          </cell>
          <cell r="R6131" t="str">
            <v>LOS RIOS</v>
          </cell>
          <cell r="S6131" t="str">
            <v>SAN CARLOS</v>
          </cell>
          <cell r="T6131" t="str">
            <v>TRAMACO</v>
          </cell>
          <cell r="U6131" t="str">
            <v>FLEXNETUIO_PROVINCIA</v>
          </cell>
          <cell r="V6131">
            <v>1</v>
          </cell>
          <cell r="W6131">
            <v>1</v>
          </cell>
          <cell r="X6131" t="str">
            <v>FLEXNET ECUADOR - MDELIVERY</v>
          </cell>
          <cell r="Y6131" t="str">
            <v>CALLE 28 DE JUNIO S/N Y GARCIA MORENO ENTRADA LLANO GRANDE</v>
          </cell>
        </row>
        <row r="6132">
          <cell r="A6132" t="str">
            <v>4797928</v>
          </cell>
          <cell r="B6132">
            <v>491403</v>
          </cell>
          <cell r="C6132" t="str">
            <v>4797928</v>
          </cell>
          <cell r="D6132" t="str">
            <v>MDELIVERY</v>
          </cell>
          <cell r="E6132" t="str">
            <v>DESPACHO</v>
          </cell>
          <cell r="F6132" t="str">
            <v>NORMAL</v>
          </cell>
          <cell r="G6132" t="str">
            <v>FT77975</v>
          </cell>
          <cell r="H6132">
            <v>44931</v>
          </cell>
          <cell r="I6132" t="str">
            <v>ENTREGADO</v>
          </cell>
          <cell r="J6132">
            <v>44932</v>
          </cell>
          <cell r="K6132" t="str">
            <v>Veronica Alexandra Iturralde Noury</v>
          </cell>
          <cell r="L6132" t="str">
            <v>MARISCAL SUCRE CALLE PLACIDO CAAMANO N25 69 Y SAN IGNACIO</v>
          </cell>
          <cell r="M6132" t="str">
            <v>1706313697</v>
          </cell>
          <cell r="N6132" t="str">
            <v>0999451780</v>
          </cell>
          <cell r="O6132" t="str">
            <v>0999451780</v>
          </cell>
          <cell r="P6132" t="str">
            <v>170523</v>
          </cell>
          <cell r="Q6132" t="str">
            <v>QUITO</v>
          </cell>
          <cell r="R6132" t="str">
            <v>PICHINCHA</v>
          </cell>
          <cell r="S6132" t="str">
            <v>QUITO</v>
          </cell>
          <cell r="T6132" t="str">
            <v>FLEXTRANS UIO</v>
          </cell>
          <cell r="U6132" t="str">
            <v>FLEXNETUIO_LOCAL</v>
          </cell>
          <cell r="V6132">
            <v>1</v>
          </cell>
          <cell r="W6132">
            <v>1</v>
          </cell>
          <cell r="X6132" t="str">
            <v>FLEXNET ECUADOR - MDELIVERY</v>
          </cell>
          <cell r="Y6132" t="str">
            <v>CALLE 28 DE JUNIO S/N Y GARCIA MORENO ENTRADA LLANO GRANDE</v>
          </cell>
        </row>
        <row r="6133">
          <cell r="A6133" t="str">
            <v>4797956</v>
          </cell>
          <cell r="B6133">
            <v>491404</v>
          </cell>
          <cell r="C6133" t="str">
            <v>4797956</v>
          </cell>
          <cell r="D6133" t="str">
            <v>MDELIVERY</v>
          </cell>
          <cell r="E6133" t="str">
            <v>DESPACHO</v>
          </cell>
          <cell r="F6133" t="str">
            <v>NORMAL</v>
          </cell>
          <cell r="G6133" t="str">
            <v>FT77954</v>
          </cell>
          <cell r="H6133">
            <v>44931</v>
          </cell>
          <cell r="I6133" t="str">
            <v>ENTREGADO</v>
          </cell>
          <cell r="J6133">
            <v>44932</v>
          </cell>
          <cell r="K6133" t="str">
            <v>VERONICA MAGDALENA ALARCON MONTESDEOCA</v>
          </cell>
          <cell r="L6133" t="str">
            <v>TARQUI CDLA KENNEDY NORTE CALLE EUGENIO ALMAZAN MZ 102 SOLAR 6 Y 7</v>
          </cell>
          <cell r="M6133" t="str">
            <v>0925704124</v>
          </cell>
          <cell r="N6133" t="str">
            <v>0987725029</v>
          </cell>
          <cell r="O6133" t="str">
            <v>0987725029</v>
          </cell>
          <cell r="P6133" t="str">
            <v>090506</v>
          </cell>
          <cell r="Q6133" t="str">
            <v>GUAYAQUIL</v>
          </cell>
          <cell r="R6133" t="str">
            <v>GUAYAS</v>
          </cell>
          <cell r="S6133" t="str">
            <v>GUAYAQUIL</v>
          </cell>
          <cell r="T6133" t="str">
            <v>ITSACOURIER</v>
          </cell>
          <cell r="U6133" t="str">
            <v>FLEXNETUIO_GYE</v>
          </cell>
          <cell r="V6133">
            <v>1</v>
          </cell>
          <cell r="W6133">
            <v>1</v>
          </cell>
          <cell r="X6133" t="str">
            <v>FLEXNET ECUADOR - MDELIVERY</v>
          </cell>
          <cell r="Y6133" t="str">
            <v>CALLE 28 DE JUNIO S/N Y GARCIA MORENO ENTRADA LLANO GRANDE</v>
          </cell>
        </row>
        <row r="6134">
          <cell r="A6134" t="str">
            <v>4797974</v>
          </cell>
          <cell r="B6134">
            <v>491405</v>
          </cell>
          <cell r="C6134" t="str">
            <v>4797974</v>
          </cell>
          <cell r="D6134" t="str">
            <v>MDELIVERY</v>
          </cell>
          <cell r="E6134" t="str">
            <v>DESPACHO</v>
          </cell>
          <cell r="F6134" t="str">
            <v>NORMAL</v>
          </cell>
          <cell r="G6134" t="str">
            <v>FT78011</v>
          </cell>
          <cell r="H6134">
            <v>44931</v>
          </cell>
          <cell r="I6134" t="str">
            <v>ENTREGADO</v>
          </cell>
          <cell r="J6134">
            <v>44932</v>
          </cell>
          <cell r="K6134" t="str">
            <v>LUIS ARIOSTO CEDENO PINARGOTE</v>
          </cell>
          <cell r="L6134" t="str">
            <v>TUMBACO   CALE DE LO GUACAMAYOS  SN CALLE DE LOS RUISENORES</v>
          </cell>
          <cell r="M6134" t="str">
            <v>1314911320</v>
          </cell>
          <cell r="N6134" t="str">
            <v>0983058601</v>
          </cell>
          <cell r="O6134" t="str">
            <v>0983058601</v>
          </cell>
          <cell r="P6134" t="str">
            <v>170903</v>
          </cell>
          <cell r="Q6134" t="str">
            <v>QUITO</v>
          </cell>
          <cell r="R6134" t="str">
            <v>PICHINCHA</v>
          </cell>
          <cell r="S6134" t="str">
            <v>TUMBACO</v>
          </cell>
          <cell r="T6134" t="str">
            <v>FLEXTRANS UIO</v>
          </cell>
          <cell r="U6134" t="str">
            <v>FLEXNETUIO_LOCAL</v>
          </cell>
          <cell r="V6134">
            <v>1</v>
          </cell>
          <cell r="W6134">
            <v>1</v>
          </cell>
          <cell r="X6134" t="str">
            <v>FLEXNET ECUADOR - MDELIVERY</v>
          </cell>
          <cell r="Y6134" t="str">
            <v>CALLE 28 DE JUNIO S/N Y GARCIA MORENO ENTRADA LLANO GRANDE</v>
          </cell>
        </row>
        <row r="6135">
          <cell r="A6135" t="str">
            <v>4798007</v>
          </cell>
          <cell r="B6135">
            <v>491406</v>
          </cell>
          <cell r="C6135" t="str">
            <v>4798007</v>
          </cell>
          <cell r="D6135" t="str">
            <v>MDELIVERY</v>
          </cell>
          <cell r="E6135" t="str">
            <v>DESPACHO</v>
          </cell>
          <cell r="F6135" t="str">
            <v>NORMAL</v>
          </cell>
          <cell r="G6135" t="str">
            <v>FT78012</v>
          </cell>
          <cell r="H6135">
            <v>44931</v>
          </cell>
          <cell r="I6135" t="str">
            <v>ENTREGADO</v>
          </cell>
          <cell r="J6135">
            <v>44932</v>
          </cell>
          <cell r="K6135" t="str">
            <v>FAUSTO BLADIMIR VEGA SOTO</v>
          </cell>
          <cell r="L6135" t="str">
            <v>POMASQUI CALLE ANTONIO JOSE DE SUCRE E2 30 CALLE 24 DE MAYO</v>
          </cell>
          <cell r="M6135" t="str">
            <v>2100100763</v>
          </cell>
          <cell r="N6135" t="str">
            <v>0992580197</v>
          </cell>
          <cell r="O6135" t="str">
            <v/>
          </cell>
          <cell r="P6135" t="str">
            <v>170308</v>
          </cell>
          <cell r="Q6135" t="str">
            <v>QUITO</v>
          </cell>
          <cell r="R6135" t="str">
            <v>PICHINCHA</v>
          </cell>
          <cell r="S6135" t="str">
            <v>POMASQUI - BELLA MARIA SANTA ROSA - URBANIZACION LOS SAUCES</v>
          </cell>
          <cell r="T6135" t="str">
            <v>FLEXTRANS UIO</v>
          </cell>
          <cell r="U6135" t="str">
            <v>FLEXNETUIO_LOCAL</v>
          </cell>
          <cell r="V6135">
            <v>1</v>
          </cell>
          <cell r="W6135">
            <v>1</v>
          </cell>
          <cell r="X6135" t="str">
            <v>FLEXNET ECUADOR - MDELIVERY</v>
          </cell>
          <cell r="Y6135" t="str">
            <v>CALLE 28 DE JUNIO S/N Y GARCIA MORENO ENTRADA LLANO GRANDE</v>
          </cell>
        </row>
        <row r="6136">
          <cell r="A6136" t="str">
            <v>4798025</v>
          </cell>
          <cell r="B6136">
            <v>491407</v>
          </cell>
          <cell r="C6136" t="str">
            <v>4798025</v>
          </cell>
          <cell r="D6136" t="str">
            <v>MDELIVERY</v>
          </cell>
          <cell r="E6136" t="str">
            <v>DESPACHO</v>
          </cell>
          <cell r="F6136" t="str">
            <v>NORMAL</v>
          </cell>
          <cell r="G6136" t="str">
            <v>FT78018</v>
          </cell>
          <cell r="H6136">
            <v>44931</v>
          </cell>
          <cell r="I6136" t="str">
            <v>ENTREGADO</v>
          </cell>
          <cell r="J6136">
            <v>44932</v>
          </cell>
          <cell r="K6136" t="str">
            <v>ALEX GIOVANNY SUQUILLO JUNIA</v>
          </cell>
          <cell r="L6136" t="str">
            <v>NAYON CALLE 19 DE DICIEMBRE  S1 25 CALLE QUITO</v>
          </cell>
          <cell r="M6136" t="str">
            <v>1720802238</v>
          </cell>
          <cell r="N6136" t="str">
            <v>0984133808</v>
          </cell>
          <cell r="O6136" t="str">
            <v>0984133808</v>
          </cell>
          <cell r="P6136" t="str">
            <v>170530</v>
          </cell>
          <cell r="Q6136" t="str">
            <v>QUITO</v>
          </cell>
          <cell r="R6136" t="str">
            <v>PICHINCHA</v>
          </cell>
          <cell r="S6136" t="str">
            <v>NAYON - RANCHO SAN FRANCISCO - EL VALLE - URB. MIRAVALLE</v>
          </cell>
          <cell r="T6136" t="str">
            <v>FLEXTRANS UIO</v>
          </cell>
          <cell r="U6136" t="str">
            <v>FLEXNETUIO_LOCAL</v>
          </cell>
          <cell r="V6136">
            <v>1</v>
          </cell>
          <cell r="W6136">
            <v>1</v>
          </cell>
          <cell r="X6136" t="str">
            <v>FLEXNET ECUADOR - MDELIVERY</v>
          </cell>
          <cell r="Y6136" t="str">
            <v>CALLE 28 DE JUNIO S/N Y GARCIA MORENO ENTRADA LLANO GRANDE</v>
          </cell>
        </row>
        <row r="6137">
          <cell r="A6137" t="str">
            <v>4798052</v>
          </cell>
          <cell r="B6137">
            <v>491408</v>
          </cell>
          <cell r="C6137" t="str">
            <v>4798052</v>
          </cell>
          <cell r="D6137" t="str">
            <v>MDELIVERY</v>
          </cell>
          <cell r="E6137" t="str">
            <v>DESPACHO</v>
          </cell>
          <cell r="F6137" t="str">
            <v>NORMAL</v>
          </cell>
          <cell r="G6137" t="str">
            <v>031080004798052</v>
          </cell>
          <cell r="H6137">
            <v>44931</v>
          </cell>
          <cell r="I6137" t="str">
            <v>ENTREGADO</v>
          </cell>
          <cell r="J6137">
            <v>44933</v>
          </cell>
          <cell r="K6137" t="str">
            <v>MIGUEL ANDRE MOGRO ARGUELLO</v>
          </cell>
          <cell r="L6137" t="str">
            <v>IGNACIO FLORES CALLE ERNESTO VACA SN CALLE GABRIEL SOLIS MOREIRA</v>
          </cell>
          <cell r="M6137" t="str">
            <v>0503580995</v>
          </cell>
          <cell r="N6137" t="str">
            <v>0979030667</v>
          </cell>
          <cell r="O6137" t="str">
            <v/>
          </cell>
          <cell r="P6137" t="str">
            <v>050106</v>
          </cell>
          <cell r="Q6137" t="str">
            <v>LATACUNGA</v>
          </cell>
          <cell r="R6137" t="str">
            <v>COTOPAXI</v>
          </cell>
          <cell r="S6137" t="str">
            <v>LATACUNGA</v>
          </cell>
          <cell r="T6137" t="str">
            <v>TRAMACO</v>
          </cell>
          <cell r="U6137" t="str">
            <v>FLEXNETUIO_PROVINCIA</v>
          </cell>
          <cell r="V6137">
            <v>1</v>
          </cell>
          <cell r="W6137">
            <v>1</v>
          </cell>
          <cell r="X6137" t="str">
            <v>FLEXNET ECUADOR - MDELIVERY</v>
          </cell>
          <cell r="Y6137" t="str">
            <v>CALLE 28 DE JUNIO S/N Y GARCIA MORENO ENTRADA LLANO GRANDE</v>
          </cell>
        </row>
        <row r="6138">
          <cell r="A6138" t="str">
            <v>4798093</v>
          </cell>
          <cell r="B6138">
            <v>491409</v>
          </cell>
          <cell r="C6138" t="str">
            <v>4798093</v>
          </cell>
          <cell r="D6138" t="str">
            <v>MDELIVERY</v>
          </cell>
          <cell r="E6138" t="str">
            <v>DESPACHO</v>
          </cell>
          <cell r="F6138" t="str">
            <v>NORMAL</v>
          </cell>
          <cell r="G6138" t="str">
            <v>FT78010</v>
          </cell>
          <cell r="H6138">
            <v>44931</v>
          </cell>
          <cell r="I6138" t="str">
            <v>ENTREGADO</v>
          </cell>
          <cell r="J6138">
            <v>44932</v>
          </cell>
          <cell r="K6138" t="str">
            <v>ELVIA CORINA RIVADENEIRA SANCHEZ</v>
          </cell>
          <cell r="L6138" t="str">
            <v>SAN BARTOLO PASAJE S12D CASA 1 C CALLE OE2L</v>
          </cell>
          <cell r="M6138" t="str">
            <v>0201112653</v>
          </cell>
          <cell r="N6138" t="str">
            <v>0999723942</v>
          </cell>
          <cell r="O6138" t="str">
            <v/>
          </cell>
          <cell r="P6138" t="str">
            <v>170601</v>
          </cell>
          <cell r="Q6138" t="str">
            <v>QUITO</v>
          </cell>
          <cell r="R6138" t="str">
            <v>PICHINCHA</v>
          </cell>
          <cell r="S6138" t="str">
            <v>QUITO</v>
          </cell>
          <cell r="T6138" t="str">
            <v>FLEXTRANS UIO</v>
          </cell>
          <cell r="U6138" t="str">
            <v>FLEXNETUIO_LOCAL</v>
          </cell>
          <cell r="V6138">
            <v>1</v>
          </cell>
          <cell r="W6138">
            <v>1</v>
          </cell>
          <cell r="X6138" t="str">
            <v>FLEXNET ECUADOR - MDELIVERY</v>
          </cell>
          <cell r="Y6138" t="str">
            <v>CALLE 28 DE JUNIO S/N Y GARCIA MORENO ENTRADA LLANO GRANDE</v>
          </cell>
        </row>
        <row r="6139">
          <cell r="A6139" t="str">
            <v>4798100</v>
          </cell>
          <cell r="B6139">
            <v>491410</v>
          </cell>
          <cell r="C6139" t="str">
            <v>4798100</v>
          </cell>
          <cell r="D6139" t="str">
            <v>MDELIVERY</v>
          </cell>
          <cell r="E6139" t="str">
            <v>DESPACHO</v>
          </cell>
          <cell r="F6139" t="str">
            <v>NORMAL</v>
          </cell>
          <cell r="G6139" t="str">
            <v>IC4224</v>
          </cell>
          <cell r="H6139">
            <v>44931</v>
          </cell>
          <cell r="I6139" t="str">
            <v>ENTREGADO</v>
          </cell>
          <cell r="J6139">
            <v>44932</v>
          </cell>
          <cell r="K6139" t="str">
            <v>RUIZ BARONA GEOVANNY FERNANDO</v>
          </cell>
          <cell r="L6139" t="str">
            <v>SAN SEBASTIAN CALLE GRAN COLOMBIA SN Y MIGUEL VELEZ ESQUINA</v>
          </cell>
          <cell r="M6139" t="str">
            <v>0104726260</v>
          </cell>
          <cell r="N6139" t="str">
            <v>0999293149</v>
          </cell>
          <cell r="O6139" t="str">
            <v>0999293149</v>
          </cell>
          <cell r="P6139" t="str">
            <v>010208</v>
          </cell>
          <cell r="Q6139" t="str">
            <v>CUENCA</v>
          </cell>
          <cell r="R6139" t="str">
            <v>AZUAY</v>
          </cell>
          <cell r="S6139" t="str">
            <v>CUENCA</v>
          </cell>
          <cell r="T6139" t="str">
            <v>TRAMACO</v>
          </cell>
          <cell r="U6139" t="str">
            <v>FLEXNETUIO_PROVINCIA</v>
          </cell>
          <cell r="V6139">
            <v>1</v>
          </cell>
          <cell r="W6139">
            <v>1</v>
          </cell>
          <cell r="X6139" t="str">
            <v>FLEXNET ECUADOR - MDELIVERY</v>
          </cell>
          <cell r="Y6139" t="str">
            <v>CALLE 28 DE JUNIO S/N Y GARCIA MORENO ENTRADA LLANO GRANDE</v>
          </cell>
        </row>
        <row r="6140">
          <cell r="A6140" t="str">
            <v>4798106</v>
          </cell>
          <cell r="B6140">
            <v>491411</v>
          </cell>
          <cell r="C6140" t="str">
            <v>4798106</v>
          </cell>
          <cell r="D6140" t="str">
            <v>MDELIVERY</v>
          </cell>
          <cell r="E6140" t="str">
            <v>DESPACHO</v>
          </cell>
          <cell r="F6140" t="str">
            <v>NORMAL</v>
          </cell>
          <cell r="G6140" t="str">
            <v>031080004798106</v>
          </cell>
          <cell r="H6140">
            <v>44931</v>
          </cell>
          <cell r="I6140" t="str">
            <v>ENTREGADO</v>
          </cell>
          <cell r="J6140">
            <v>44932</v>
          </cell>
          <cell r="K6140" t="str">
            <v>LISSBETH CAROLINA REYES MARUR</v>
          </cell>
          <cell r="L6140" t="str">
            <v>SAN JUAN VIA A QUEVEDO KM 22  CALLE AURORA ESTRADA</v>
          </cell>
          <cell r="M6140" t="str">
            <v>1206791582</v>
          </cell>
          <cell r="N6140" t="str">
            <v>0959747857</v>
          </cell>
          <cell r="O6140" t="str">
            <v>0959747857</v>
          </cell>
          <cell r="P6140" t="str">
            <v>120205</v>
          </cell>
          <cell r="Q6140" t="str">
            <v>PUEBLOVIEJO</v>
          </cell>
          <cell r="R6140" t="str">
            <v>LOS RIOS</v>
          </cell>
          <cell r="S6140" t="str">
            <v>SAN JUAN</v>
          </cell>
          <cell r="T6140" t="str">
            <v>TRAMACO</v>
          </cell>
          <cell r="U6140" t="str">
            <v>FLEXNETUIO_PROVINCIA</v>
          </cell>
          <cell r="V6140">
            <v>1</v>
          </cell>
          <cell r="W6140">
            <v>1</v>
          </cell>
          <cell r="X6140" t="str">
            <v>FLEXNET ECUADOR - MDELIVERY</v>
          </cell>
          <cell r="Y6140" t="str">
            <v>CALLE 28 DE JUNIO S/N Y GARCIA MORENO ENTRADA LLANO GRANDE</v>
          </cell>
        </row>
        <row r="6141">
          <cell r="A6141" t="str">
            <v>4798121</v>
          </cell>
          <cell r="B6141">
            <v>491412</v>
          </cell>
          <cell r="C6141" t="str">
            <v>4798121</v>
          </cell>
          <cell r="D6141" t="str">
            <v>MDELIVERY</v>
          </cell>
          <cell r="E6141" t="str">
            <v>DESPACHO</v>
          </cell>
          <cell r="F6141" t="str">
            <v>NORMAL</v>
          </cell>
          <cell r="G6141" t="str">
            <v>FT78017</v>
          </cell>
          <cell r="H6141">
            <v>44931</v>
          </cell>
          <cell r="I6141" t="str">
            <v>ENTREGADO</v>
          </cell>
          <cell r="J6141">
            <v>44932</v>
          </cell>
          <cell r="K6141" t="str">
            <v>ELVIA CORINA RIVADENEIRA SANCHEZ</v>
          </cell>
          <cell r="L6141" t="str">
            <v>SAN BARTOLO PASAJE S12D CASA 1 C CALLE OE2L</v>
          </cell>
          <cell r="M6141" t="str">
            <v>0201112653</v>
          </cell>
          <cell r="N6141" t="str">
            <v>0999723942</v>
          </cell>
          <cell r="O6141" t="str">
            <v/>
          </cell>
          <cell r="P6141" t="str">
            <v>170601</v>
          </cell>
          <cell r="Q6141" t="str">
            <v>QUITO</v>
          </cell>
          <cell r="R6141" t="str">
            <v>PICHINCHA</v>
          </cell>
          <cell r="S6141" t="str">
            <v>QUITO</v>
          </cell>
          <cell r="T6141" t="str">
            <v>FLEXTRANS UIO</v>
          </cell>
          <cell r="U6141" t="str">
            <v>FLEXNETUIO_LOCAL</v>
          </cell>
          <cell r="V6141">
            <v>1</v>
          </cell>
          <cell r="W6141">
            <v>1</v>
          </cell>
          <cell r="X6141" t="str">
            <v>FLEXNET ECUADOR - MDELIVERY</v>
          </cell>
          <cell r="Y6141" t="str">
            <v>CALLE 28 DE JUNIO S/N Y GARCIA MORENO ENTRADA LLANO GRANDE</v>
          </cell>
        </row>
        <row r="6142">
          <cell r="A6142" t="str">
            <v>4798140</v>
          </cell>
          <cell r="B6142">
            <v>491413</v>
          </cell>
          <cell r="C6142" t="str">
            <v>4798140</v>
          </cell>
          <cell r="D6142" t="str">
            <v>MDELIVERY</v>
          </cell>
          <cell r="E6142" t="str">
            <v>DESPACHO</v>
          </cell>
          <cell r="F6142" t="str">
            <v>DERIVADO PICK UP</v>
          </cell>
          <cell r="G6142" t="str">
            <v>031080004798140</v>
          </cell>
          <cell r="H6142">
            <v>44931</v>
          </cell>
          <cell r="I6142" t="str">
            <v>ENTREGADO</v>
          </cell>
          <cell r="J6142">
            <v>44935</v>
          </cell>
          <cell r="K6142" t="str">
            <v>EDGAR ALBERTO SAMANIEGO MIRANDA</v>
          </cell>
          <cell r="L6142" t="str">
            <v>OFICINA TRAMACO GUARANDA</v>
          </cell>
          <cell r="M6142" t="str">
            <v>0602930844</v>
          </cell>
          <cell r="N6142" t="str">
            <v>0995648419</v>
          </cell>
          <cell r="O6142" t="str">
            <v/>
          </cell>
          <cell r="P6142" t="str">
            <v>GUARANDA</v>
          </cell>
          <cell r="Q6142" t="str">
            <v>GUARANDA</v>
          </cell>
          <cell r="R6142" t="str">
            <v>BOLIVAR</v>
          </cell>
          <cell r="T6142" t="str">
            <v>TRAMACO</v>
          </cell>
          <cell r="U6142" t="str">
            <v>FLEXNETUIO_PROVINCIA</v>
          </cell>
          <cell r="V6142">
            <v>1</v>
          </cell>
          <cell r="W6142">
            <v>1</v>
          </cell>
          <cell r="X6142" t="str">
            <v>FLEXNET ECUADOR - MDELIVERY</v>
          </cell>
          <cell r="Y6142" t="str">
            <v>CALLE 28 DE JUNIO S/N Y GARCIA MORENO ENTRADA LLANO GRANDE</v>
          </cell>
        </row>
        <row r="6143">
          <cell r="A6143" t="str">
            <v>4798216</v>
          </cell>
          <cell r="B6143">
            <v>491414</v>
          </cell>
          <cell r="C6143" t="str">
            <v>4798216</v>
          </cell>
          <cell r="D6143" t="str">
            <v>MDELIVERY</v>
          </cell>
          <cell r="E6143" t="str">
            <v>DESPACHO</v>
          </cell>
          <cell r="F6143" t="str">
            <v>NORMAL</v>
          </cell>
          <cell r="G6143" t="str">
            <v>031080004798216</v>
          </cell>
          <cell r="H6143">
            <v>44931</v>
          </cell>
          <cell r="I6143" t="str">
            <v>ENTREGADO</v>
          </cell>
          <cell r="J6143">
            <v>44932</v>
          </cell>
          <cell r="K6143" t="str">
            <v>VALLEJO CASTILLO JHONNY JAVIER</v>
          </cell>
          <cell r="L6143" t="str">
            <v>EL CARMEN AV CHONE SN CALLE GARCIA MORENO</v>
          </cell>
          <cell r="M6143" t="str">
            <v>0401684337</v>
          </cell>
          <cell r="N6143" t="str">
            <v>0979715896</v>
          </cell>
          <cell r="O6143" t="str">
            <v>0979715896</v>
          </cell>
          <cell r="P6143" t="str">
            <v>130503</v>
          </cell>
          <cell r="Q6143" t="str">
            <v>EL CARMEN</v>
          </cell>
          <cell r="R6143" t="str">
            <v>MANABI</v>
          </cell>
          <cell r="S6143" t="str">
            <v>EL CARMEN - LA UNION - RANCHO RONALD</v>
          </cell>
          <cell r="T6143" t="str">
            <v>TRAMACO</v>
          </cell>
          <cell r="U6143" t="str">
            <v>FLEXNETUIO_PROVINCIA</v>
          </cell>
          <cell r="V6143">
            <v>1</v>
          </cell>
          <cell r="W6143">
            <v>1</v>
          </cell>
          <cell r="X6143" t="str">
            <v>FLEXNET ECUADOR - MDELIVERY</v>
          </cell>
          <cell r="Y6143" t="str">
            <v>CALLE 28 DE JUNIO S/N Y GARCIA MORENO ENTRADA LLANO GRANDE</v>
          </cell>
        </row>
        <row r="6144">
          <cell r="A6144" t="str">
            <v>4798246</v>
          </cell>
          <cell r="B6144">
            <v>491415</v>
          </cell>
          <cell r="C6144" t="str">
            <v>4798246</v>
          </cell>
          <cell r="D6144" t="str">
            <v>MDELIVERY</v>
          </cell>
          <cell r="E6144" t="str">
            <v>DESPACHO</v>
          </cell>
          <cell r="F6144" t="str">
            <v>NORMAL</v>
          </cell>
          <cell r="G6144" t="str">
            <v>FT77956</v>
          </cell>
          <cell r="H6144">
            <v>44931</v>
          </cell>
          <cell r="I6144" t="str">
            <v>DEVOLUCION_EN_PROCESO</v>
          </cell>
          <cell r="J6144">
            <v>44932</v>
          </cell>
          <cell r="K6144" t="str">
            <v>ROSENDO EMILIO NAULA ALVARADO</v>
          </cell>
          <cell r="L6144" t="str">
            <v>TARQUI ALBORADA 9NA ETAPA AV RODOLFO BAQUERIZO NAZUR  MZ 380 SOLAR 2 Y 2DO PASEO 16A NE</v>
          </cell>
          <cell r="M6144" t="str">
            <v>0915424113</v>
          </cell>
          <cell r="N6144" t="str">
            <v>0978795680</v>
          </cell>
          <cell r="O6144" t="str">
            <v>0978795680</v>
          </cell>
          <cell r="P6144" t="str">
            <v>090502</v>
          </cell>
          <cell r="Q6144" t="str">
            <v>GUAYAQUIL</v>
          </cell>
          <cell r="R6144" t="str">
            <v>GUAYAS</v>
          </cell>
          <cell r="S6144" t="str">
            <v>GUAYAQUIL</v>
          </cell>
          <cell r="T6144" t="str">
            <v>ITSACOURIER</v>
          </cell>
          <cell r="U6144" t="str">
            <v>FLEXNETUIO_GYE</v>
          </cell>
          <cell r="V6144">
            <v>1</v>
          </cell>
          <cell r="W6144">
            <v>1</v>
          </cell>
          <cell r="X6144" t="str">
            <v>FLEXNET ECUADOR - MDELIVERY</v>
          </cell>
          <cell r="Y6144" t="str">
            <v>CALLE 28 DE JUNIO S/N Y GARCIA MORENO ENTRADA LLANO GRANDE</v>
          </cell>
        </row>
        <row r="6145">
          <cell r="A6145" t="str">
            <v>4798256</v>
          </cell>
          <cell r="B6145">
            <v>491416</v>
          </cell>
          <cell r="C6145" t="str">
            <v>4798256</v>
          </cell>
          <cell r="D6145" t="str">
            <v>MDELIVERY</v>
          </cell>
          <cell r="E6145" t="str">
            <v>DESPACHO</v>
          </cell>
          <cell r="F6145" t="str">
            <v>NORMAL</v>
          </cell>
          <cell r="G6145" t="str">
            <v>IC4223</v>
          </cell>
          <cell r="H6145">
            <v>44931</v>
          </cell>
          <cell r="I6145" t="str">
            <v>ENTREGADO</v>
          </cell>
          <cell r="J6145">
            <v>44935</v>
          </cell>
          <cell r="K6145" t="str">
            <v>FRANCISCO XAVIER TENORIO POMA</v>
          </cell>
          <cell r="L6145" t="str">
            <v>SAN SEBASTIAN CALLE MOSCOSO SERRANO SN CALLE LA VERBENA</v>
          </cell>
          <cell r="M6145" t="str">
            <v>0104386586</v>
          </cell>
          <cell r="N6145" t="str">
            <v>0995906071</v>
          </cell>
          <cell r="O6145" t="str">
            <v/>
          </cell>
          <cell r="P6145" t="str">
            <v>010215</v>
          </cell>
          <cell r="Q6145" t="str">
            <v>CUENCA</v>
          </cell>
          <cell r="R6145" t="str">
            <v>AZUAY</v>
          </cell>
          <cell r="S6145" t="str">
            <v>CUENCA</v>
          </cell>
          <cell r="T6145" t="str">
            <v>ITSACOURIER</v>
          </cell>
          <cell r="U6145" t="str">
            <v>FLEXNETUIO_PROVINCIA</v>
          </cell>
          <cell r="V6145">
            <v>1</v>
          </cell>
          <cell r="W6145">
            <v>1</v>
          </cell>
          <cell r="X6145" t="str">
            <v>FLEXNET ECUADOR - MDELIVERY</v>
          </cell>
          <cell r="Y6145" t="str">
            <v>CALLE 28 DE JUNIO S/N Y GARCIA MORENO ENTRADA LLANO GRANDE</v>
          </cell>
        </row>
        <row r="6146">
          <cell r="A6146" t="str">
            <v>4798261</v>
          </cell>
          <cell r="B6146">
            <v>491417</v>
          </cell>
          <cell r="C6146" t="str">
            <v>4798261</v>
          </cell>
          <cell r="D6146" t="str">
            <v>MDELIVERY</v>
          </cell>
          <cell r="E6146" t="str">
            <v>DESPACHO</v>
          </cell>
          <cell r="F6146" t="str">
            <v>NORMAL</v>
          </cell>
          <cell r="G6146" t="str">
            <v>FT78002</v>
          </cell>
          <cell r="H6146">
            <v>44931</v>
          </cell>
          <cell r="I6146" t="str">
            <v>ENTREGADO</v>
          </cell>
          <cell r="J6146">
            <v>44935</v>
          </cell>
          <cell r="K6146" t="str">
            <v>RICARDO SANTIAGO LESCANO ASHQUI</v>
          </cell>
          <cell r="L6146" t="str">
            <v>BELISARIO QUEVEDO CALLE IGNACIO DE QUEZADA  SN  AV HUMBERTO ALBORNOZ</v>
          </cell>
          <cell r="M6146" t="str">
            <v>1719920843</v>
          </cell>
          <cell r="N6146" t="str">
            <v>0987856995</v>
          </cell>
          <cell r="O6146" t="str">
            <v>0987856995</v>
          </cell>
          <cell r="P6146" t="str">
            <v>170521</v>
          </cell>
          <cell r="Q6146" t="str">
            <v>QUITO</v>
          </cell>
          <cell r="R6146" t="str">
            <v>PICHINCHA</v>
          </cell>
          <cell r="S6146" t="str">
            <v>QUITO</v>
          </cell>
          <cell r="T6146" t="str">
            <v>FLEXTRANS UIO</v>
          </cell>
          <cell r="U6146" t="str">
            <v>FLEXNETUIO_LOCAL</v>
          </cell>
          <cell r="V6146">
            <v>1</v>
          </cell>
          <cell r="W6146">
            <v>1</v>
          </cell>
          <cell r="X6146" t="str">
            <v>FLEXNET ECUADOR - MDELIVERY</v>
          </cell>
          <cell r="Y6146" t="str">
            <v>CALLE 28 DE JUNIO S/N Y GARCIA MORENO ENTRADA LLANO GRANDE</v>
          </cell>
        </row>
        <row r="6147">
          <cell r="A6147" t="str">
            <v>4798286</v>
          </cell>
          <cell r="B6147">
            <v>491418</v>
          </cell>
          <cell r="C6147" t="str">
            <v>4798286</v>
          </cell>
          <cell r="D6147" t="str">
            <v>MDELIVERY</v>
          </cell>
          <cell r="E6147" t="str">
            <v>DESPACHO</v>
          </cell>
          <cell r="F6147" t="str">
            <v>NORMAL</v>
          </cell>
          <cell r="G6147" t="str">
            <v>FT77961</v>
          </cell>
          <cell r="H6147">
            <v>44931</v>
          </cell>
          <cell r="I6147" t="str">
            <v>ENTREGADO</v>
          </cell>
          <cell r="J6147">
            <v>44932</v>
          </cell>
          <cell r="K6147" t="str">
            <v>LORENA NICOLE BENITEZ BECERRA</v>
          </cell>
          <cell r="L6147" t="str">
            <v>TARQUI AV FRANCISCO DE ORELLANA SN AV LUIS ORRANTIA</v>
          </cell>
          <cell r="M6147" t="str">
            <v>0930803523</v>
          </cell>
          <cell r="N6147" t="str">
            <v>0987361463</v>
          </cell>
          <cell r="O6147" t="str">
            <v>0987361463</v>
          </cell>
          <cell r="P6147" t="str">
            <v>090502</v>
          </cell>
          <cell r="Q6147" t="str">
            <v>GUAYAQUIL</v>
          </cell>
          <cell r="R6147" t="str">
            <v>GUAYAS</v>
          </cell>
          <cell r="S6147" t="str">
            <v>GUAYAQUIL</v>
          </cell>
          <cell r="T6147" t="str">
            <v>ITSACOURIER</v>
          </cell>
          <cell r="U6147" t="str">
            <v>FLEXNETUIO_GYE</v>
          </cell>
          <cell r="V6147">
            <v>1</v>
          </cell>
          <cell r="W6147">
            <v>1</v>
          </cell>
          <cell r="X6147" t="str">
            <v>FLEXNET ECUADOR - MDELIVERY</v>
          </cell>
          <cell r="Y6147" t="str">
            <v>CALLE 28 DE JUNIO S/N Y GARCIA MORENO ENTRADA LLANO GRANDE</v>
          </cell>
        </row>
        <row r="6148">
          <cell r="A6148" t="str">
            <v>4798294</v>
          </cell>
          <cell r="B6148">
            <v>491419</v>
          </cell>
          <cell r="C6148" t="str">
            <v>4798294</v>
          </cell>
          <cell r="D6148" t="str">
            <v>MDELIVERY</v>
          </cell>
          <cell r="E6148" t="str">
            <v>DESPACHO</v>
          </cell>
          <cell r="F6148" t="str">
            <v>NORMAL</v>
          </cell>
          <cell r="G6148" t="str">
            <v>031080004798294</v>
          </cell>
          <cell r="H6148">
            <v>44931</v>
          </cell>
          <cell r="I6148" t="str">
            <v>ENTREGADO</v>
          </cell>
          <cell r="J6148">
            <v>44932</v>
          </cell>
          <cell r="K6148" t="str">
            <v>WILSON HERNAN GUEVARA PARRA GUEVARA PARRA</v>
          </cell>
          <cell r="L6148" t="str">
            <v>LA MERCED CALLE MARTINEZ  1356 CALLE LIZARDO RUIZ</v>
          </cell>
          <cell r="M6148" t="str">
            <v>1801182443</v>
          </cell>
          <cell r="N6148" t="str">
            <v>0962951917</v>
          </cell>
          <cell r="O6148" t="str">
            <v>0962951917</v>
          </cell>
          <cell r="P6148" t="str">
            <v>180103</v>
          </cell>
          <cell r="Q6148" t="str">
            <v>AMBATO</v>
          </cell>
          <cell r="R6148" t="str">
            <v>TUNGURAHUA</v>
          </cell>
          <cell r="S6148" t="str">
            <v>AMBATO</v>
          </cell>
          <cell r="T6148" t="str">
            <v>TRAMACO</v>
          </cell>
          <cell r="U6148" t="str">
            <v>FLEXNETUIO_PROVINCIA</v>
          </cell>
          <cell r="V6148">
            <v>1</v>
          </cell>
          <cell r="W6148">
            <v>1</v>
          </cell>
          <cell r="X6148" t="str">
            <v>FLEXNET ECUADOR - MDELIVERY</v>
          </cell>
          <cell r="Y6148" t="str">
            <v>CALLE 28 DE JUNIO S/N Y GARCIA MORENO ENTRADA LLANO GRANDE</v>
          </cell>
        </row>
        <row r="6149">
          <cell r="A6149" t="str">
            <v>4798489</v>
          </cell>
          <cell r="B6149">
            <v>491420</v>
          </cell>
          <cell r="C6149" t="str">
            <v>4798489</v>
          </cell>
          <cell r="D6149" t="str">
            <v>MDELIVERY</v>
          </cell>
          <cell r="E6149" t="str">
            <v>DESPACHO</v>
          </cell>
          <cell r="F6149" t="str">
            <v>NORMAL</v>
          </cell>
          <cell r="G6149" t="str">
            <v>FT77958</v>
          </cell>
          <cell r="H6149">
            <v>44931</v>
          </cell>
          <cell r="I6149" t="str">
            <v>ENTREGADO</v>
          </cell>
          <cell r="J6149">
            <v>44932</v>
          </cell>
          <cell r="K6149" t="str">
            <v>VERONICA DE LOURDES JUNCO VILLAO</v>
          </cell>
          <cell r="L6149" t="str">
            <v>BOLIVAR CALLE PEDRO MONCAYO  2604 ENTRE GOMEZ RENDON Y BRASIL</v>
          </cell>
          <cell r="M6149" t="str">
            <v>0918494915</v>
          </cell>
          <cell r="N6149" t="str">
            <v>0987134743</v>
          </cell>
          <cell r="O6149" t="str">
            <v>0987134743</v>
          </cell>
          <cell r="P6149" t="str">
            <v>090308</v>
          </cell>
          <cell r="Q6149" t="str">
            <v>GUAYAQUIL</v>
          </cell>
          <cell r="R6149" t="str">
            <v>GUAYAS</v>
          </cell>
          <cell r="S6149" t="str">
            <v>GUAYAQUIL</v>
          </cell>
          <cell r="T6149" t="str">
            <v>ITSACOURIER</v>
          </cell>
          <cell r="U6149" t="str">
            <v>FLEXNETUIO_GYE</v>
          </cell>
          <cell r="V6149">
            <v>1</v>
          </cell>
          <cell r="W6149">
            <v>1</v>
          </cell>
          <cell r="X6149" t="str">
            <v>FLEXNET ECUADOR - MDELIVERY</v>
          </cell>
          <cell r="Y6149" t="str">
            <v>CALLE 28 DE JUNIO S/N Y GARCIA MORENO ENTRADA LLANO GRANDE</v>
          </cell>
        </row>
        <row r="6150">
          <cell r="A6150" t="str">
            <v>4798509</v>
          </cell>
          <cell r="B6150">
            <v>491421</v>
          </cell>
          <cell r="C6150" t="str">
            <v>4798509</v>
          </cell>
          <cell r="D6150" t="str">
            <v>MDELIVERY</v>
          </cell>
          <cell r="E6150" t="str">
            <v>DESPACHO</v>
          </cell>
          <cell r="F6150" t="str">
            <v>NORMAL</v>
          </cell>
          <cell r="G6150" t="str">
            <v>FT77952</v>
          </cell>
          <cell r="H6150">
            <v>44931</v>
          </cell>
          <cell r="I6150" t="str">
            <v>ENTREGADO</v>
          </cell>
          <cell r="J6150">
            <v>44935</v>
          </cell>
          <cell r="K6150" t="str">
            <v>PAUTA MACIAS CHRISTIAN GEOVANNY</v>
          </cell>
          <cell r="L6150" t="str">
            <v>XIMENA    CDLA GUAGALA  MZ E 5  VILLA 1  AV 1  S O</v>
          </cell>
          <cell r="M6150" t="str">
            <v>0920808748</v>
          </cell>
          <cell r="N6150" t="str">
            <v>0984084634</v>
          </cell>
          <cell r="O6150" t="str">
            <v>0984084634</v>
          </cell>
          <cell r="P6150" t="str">
            <v>090202</v>
          </cell>
          <cell r="Q6150" t="str">
            <v>GUAYAQUIL</v>
          </cell>
          <cell r="R6150" t="str">
            <v>GUAYAS</v>
          </cell>
          <cell r="S6150" t="str">
            <v>GUAYAQUIL</v>
          </cell>
          <cell r="T6150" t="str">
            <v>FLEXTRANS GYE</v>
          </cell>
          <cell r="U6150" t="str">
            <v>FLEXNETUIO_GYE</v>
          </cell>
          <cell r="V6150">
            <v>1</v>
          </cell>
          <cell r="W6150">
            <v>1</v>
          </cell>
          <cell r="X6150" t="str">
            <v>FLEXNET ECUADOR - MDELIVERY</v>
          </cell>
          <cell r="Y6150" t="str">
            <v>CALLE 28 DE JUNIO S/N Y GARCIA MORENO ENTRADA LLANO GRANDE</v>
          </cell>
        </row>
        <row r="6151">
          <cell r="A6151" t="str">
            <v>4798591</v>
          </cell>
          <cell r="B6151">
            <v>491422</v>
          </cell>
          <cell r="C6151" t="str">
            <v>4798591</v>
          </cell>
          <cell r="D6151" t="str">
            <v>MDELIVERY</v>
          </cell>
          <cell r="E6151" t="str">
            <v>DESPACHO</v>
          </cell>
          <cell r="F6151" t="str">
            <v>DERIVADO PICK UP</v>
          </cell>
          <cell r="G6151" t="str">
            <v>031080004798591</v>
          </cell>
          <cell r="H6151">
            <v>44931</v>
          </cell>
          <cell r="I6151" t="str">
            <v>ENTREGADO</v>
          </cell>
          <cell r="J6151">
            <v>44935</v>
          </cell>
          <cell r="K6151" t="str">
            <v>ALEXANDRA DEL ROCIO MORAN AUZ</v>
          </cell>
          <cell r="L6151" t="str">
            <v>OFICINA TRAMACO BUCAY</v>
          </cell>
          <cell r="M6151" t="str">
            <v>1714387139</v>
          </cell>
          <cell r="N6151" t="str">
            <v>0984513454</v>
          </cell>
          <cell r="O6151" t="str">
            <v>0984513454</v>
          </cell>
          <cell r="P6151" t="str">
            <v>091605</v>
          </cell>
          <cell r="Q6151" t="str">
            <v>BUCAY</v>
          </cell>
          <cell r="R6151" t="str">
            <v>GUAYAS</v>
          </cell>
          <cell r="S6151" t="str">
            <v>GRAL. ANTONIO ELIZALDE (BUCAY) - SAN PEDRO - SAN LORENZO - MATILDE ESTHER</v>
          </cell>
          <cell r="T6151" t="str">
            <v>TRAMACO</v>
          </cell>
          <cell r="V6151">
            <v>1</v>
          </cell>
          <cell r="W6151">
            <v>1</v>
          </cell>
          <cell r="X6151" t="str">
            <v>FLEXNET ECUADOR - MDELIVERY</v>
          </cell>
          <cell r="Y6151" t="str">
            <v>CALLE 28 DE JUNIO S/N Y GARCIA MORENO ENTRADA LLANO GRANDE</v>
          </cell>
        </row>
        <row r="6152">
          <cell r="A6152" t="str">
            <v>4798627</v>
          </cell>
          <cell r="B6152">
            <v>491423</v>
          </cell>
          <cell r="C6152" t="str">
            <v>4798627</v>
          </cell>
          <cell r="D6152" t="str">
            <v>MDELIVERY</v>
          </cell>
          <cell r="E6152" t="str">
            <v>DESPACHO</v>
          </cell>
          <cell r="F6152" t="str">
            <v>DERIVADO PICK UP</v>
          </cell>
          <cell r="G6152" t="str">
            <v>031080004798627</v>
          </cell>
          <cell r="H6152">
            <v>44931</v>
          </cell>
          <cell r="I6152" t="str">
            <v>ENTREGADO</v>
          </cell>
          <cell r="J6152">
            <v>44936</v>
          </cell>
          <cell r="K6152" t="str">
            <v>Lorena Maribel Arizaga Garzon</v>
          </cell>
          <cell r="L6152" t="str">
            <v>OFICINA TRAMACO PUNTO DE ATENCION MATRIZ</v>
          </cell>
          <cell r="M6152" t="str">
            <v>0917500936</v>
          </cell>
          <cell r="N6152" t="str">
            <v>0984842173</v>
          </cell>
          <cell r="O6152" t="str">
            <v>0984842173</v>
          </cell>
          <cell r="P6152" t="str">
            <v>QUITO</v>
          </cell>
          <cell r="Q6152" t="str">
            <v>QUITO</v>
          </cell>
          <cell r="R6152" t="str">
            <v>PICHINCHA</v>
          </cell>
          <cell r="T6152" t="str">
            <v>TRAMACO</v>
          </cell>
          <cell r="U6152" t="str">
            <v>FLEXNETUIO_LOCAL</v>
          </cell>
          <cell r="V6152">
            <v>1</v>
          </cell>
          <cell r="W6152">
            <v>1</v>
          </cell>
          <cell r="X6152" t="str">
            <v>FLEXNET ECUADOR - MDELIVERY</v>
          </cell>
          <cell r="Y6152" t="str">
            <v>CALLE 28 DE JUNIO S/N Y GARCIA MORENO ENTRADA LLANO GRANDE</v>
          </cell>
        </row>
        <row r="6153">
          <cell r="A6153" t="str">
            <v>4798655</v>
          </cell>
          <cell r="B6153">
            <v>491424</v>
          </cell>
          <cell r="C6153" t="str">
            <v>4798655</v>
          </cell>
          <cell r="D6153" t="str">
            <v>MDELIVERY</v>
          </cell>
          <cell r="E6153" t="str">
            <v>DESPACHO</v>
          </cell>
          <cell r="F6153" t="str">
            <v>NORMAL</v>
          </cell>
          <cell r="G6153" t="str">
            <v>FT77960</v>
          </cell>
          <cell r="H6153">
            <v>44931</v>
          </cell>
          <cell r="I6153" t="str">
            <v>ENTREGADO</v>
          </cell>
          <cell r="J6153">
            <v>44932</v>
          </cell>
          <cell r="K6153" t="str">
            <v>Ronny Joseph Benitez Carranza</v>
          </cell>
          <cell r="L6153" t="str">
            <v>TARQUI AV DE LAS AMERICAS 406</v>
          </cell>
          <cell r="M6153" t="str">
            <v>0924250160</v>
          </cell>
          <cell r="N6153" t="str">
            <v>0995468558</v>
          </cell>
          <cell r="O6153" t="str">
            <v>0995468558</v>
          </cell>
          <cell r="P6153" t="str">
            <v>090505</v>
          </cell>
          <cell r="Q6153" t="str">
            <v>GUAYAQUIL</v>
          </cell>
          <cell r="R6153" t="str">
            <v>GUAYAS</v>
          </cell>
          <cell r="S6153" t="str">
            <v>GUAYAQUIL</v>
          </cell>
          <cell r="T6153" t="str">
            <v>ITSACOURIER</v>
          </cell>
          <cell r="U6153" t="str">
            <v>FLEXNETUIO_GYE</v>
          </cell>
          <cell r="V6153">
            <v>1</v>
          </cell>
          <cell r="W6153">
            <v>1</v>
          </cell>
          <cell r="X6153" t="str">
            <v>FLEXNET ECUADOR - MDELIVERY</v>
          </cell>
          <cell r="Y6153" t="str">
            <v>CALLE 28 DE JUNIO S/N Y GARCIA MORENO ENTRADA LLANO GRANDE</v>
          </cell>
        </row>
        <row r="6154">
          <cell r="A6154" t="str">
            <v>4798663</v>
          </cell>
          <cell r="B6154">
            <v>491425</v>
          </cell>
          <cell r="C6154" t="str">
            <v>4798663</v>
          </cell>
          <cell r="D6154" t="str">
            <v>MDELIVERY</v>
          </cell>
          <cell r="E6154" t="str">
            <v>DESPACHO</v>
          </cell>
          <cell r="F6154" t="str">
            <v>NORMAL</v>
          </cell>
          <cell r="G6154" t="str">
            <v>FT78037</v>
          </cell>
          <cell r="H6154">
            <v>44931</v>
          </cell>
          <cell r="I6154" t="str">
            <v>ENTREGADO</v>
          </cell>
          <cell r="J6154">
            <v>44932</v>
          </cell>
          <cell r="K6154" t="str">
            <v>KAREN ELIZABETH MEZA TUAREZ</v>
          </cell>
          <cell r="L6154" t="str">
            <v>SAMBORONDON URB MALAGA 2 VIA SAMBORONDON SALITRE MZ 28   VILLA 21 VIA SAMBORONDON SALITRE</v>
          </cell>
          <cell r="M6154" t="str">
            <v>0926648643</v>
          </cell>
          <cell r="N6154" t="str">
            <v>0986408774</v>
          </cell>
          <cell r="O6154" t="str">
            <v>0986408774</v>
          </cell>
          <cell r="P6154" t="str">
            <v>091902</v>
          </cell>
          <cell r="Q6154" t="str">
            <v>DAULE</v>
          </cell>
          <cell r="R6154" t="str">
            <v>GUAYAS</v>
          </cell>
          <cell r="S6154" t="str">
            <v>DAULE - FLOR MARIA - NAUPE</v>
          </cell>
          <cell r="T6154" t="str">
            <v>ITSACOURIER</v>
          </cell>
          <cell r="U6154" t="str">
            <v>FLEXNETUIO_PROVINCIA</v>
          </cell>
          <cell r="V6154">
            <v>1</v>
          </cell>
          <cell r="W6154">
            <v>1</v>
          </cell>
          <cell r="X6154" t="str">
            <v>FLEXNET ECUADOR - MDELIVERY</v>
          </cell>
          <cell r="Y6154" t="str">
            <v>CALLE 28 DE JUNIO S/N Y GARCIA MORENO ENTRADA LLANO GRANDE</v>
          </cell>
        </row>
        <row r="6155">
          <cell r="A6155" t="str">
            <v>4798695</v>
          </cell>
          <cell r="B6155">
            <v>491426</v>
          </cell>
          <cell r="C6155" t="str">
            <v>4798695</v>
          </cell>
          <cell r="D6155" t="str">
            <v>MDELIVERY</v>
          </cell>
          <cell r="E6155" t="str">
            <v>DESPACHO</v>
          </cell>
          <cell r="F6155" t="str">
            <v>NORMAL</v>
          </cell>
          <cell r="G6155" t="str">
            <v>FT78020</v>
          </cell>
          <cell r="H6155">
            <v>44931</v>
          </cell>
          <cell r="I6155" t="str">
            <v>ENTREGADO</v>
          </cell>
          <cell r="J6155">
            <v>44932</v>
          </cell>
          <cell r="K6155" t="str">
            <v>ALEX GIOVANNY SUQUILLO JUNIA</v>
          </cell>
          <cell r="L6155" t="str">
            <v>NAYON CALLE 19 DE DICIEMBRE  S1 25 Y QUITO</v>
          </cell>
          <cell r="M6155" t="str">
            <v>1720802238</v>
          </cell>
          <cell r="N6155" t="str">
            <v>0984133808</v>
          </cell>
          <cell r="O6155" t="str">
            <v>0984133808</v>
          </cell>
          <cell r="P6155" t="str">
            <v>170530</v>
          </cell>
          <cell r="Q6155" t="str">
            <v>QUITO</v>
          </cell>
          <cell r="R6155" t="str">
            <v>PICHINCHA</v>
          </cell>
          <cell r="S6155" t="str">
            <v>NAYON - RANCHO SAN FRANCISCO - EL VALLE - URB. MIRAVALLE</v>
          </cell>
          <cell r="T6155" t="str">
            <v>FLEXTRANS UIO</v>
          </cell>
          <cell r="U6155" t="str">
            <v>FLEXNETUIO_LOCAL</v>
          </cell>
          <cell r="V6155">
            <v>1</v>
          </cell>
          <cell r="W6155">
            <v>1</v>
          </cell>
          <cell r="X6155" t="str">
            <v>FLEXNET ECUADOR - MDELIVERY</v>
          </cell>
          <cell r="Y6155" t="str">
            <v>CALLE 28 DE JUNIO S/N Y GARCIA MORENO ENTRADA LLANO GRANDE</v>
          </cell>
        </row>
        <row r="6156">
          <cell r="A6156" t="str">
            <v>4798725</v>
          </cell>
          <cell r="B6156">
            <v>491427</v>
          </cell>
          <cell r="C6156" t="str">
            <v>4798725</v>
          </cell>
          <cell r="D6156" t="str">
            <v>MDELIVERY</v>
          </cell>
          <cell r="E6156" t="str">
            <v>DESPACHO</v>
          </cell>
          <cell r="F6156" t="str">
            <v>NORMAL</v>
          </cell>
          <cell r="G6156" t="str">
            <v>FT78008</v>
          </cell>
          <cell r="H6156">
            <v>44931</v>
          </cell>
          <cell r="I6156" t="str">
            <v>ENTREGADO</v>
          </cell>
          <cell r="J6156">
            <v>44932</v>
          </cell>
          <cell r="K6156" t="str">
            <v>DANILO XAVIER TENESACA PAREDES</v>
          </cell>
          <cell r="L6156" t="str">
            <v>COTOCOLLAO CALLE RUMIHURCO OE4 365 CALLE PEDRO FREILE</v>
          </cell>
          <cell r="M6156" t="str">
            <v>1722907316</v>
          </cell>
          <cell r="N6156" t="str">
            <v>0987492428</v>
          </cell>
          <cell r="O6156" t="str">
            <v>0987492428</v>
          </cell>
          <cell r="P6156" t="str">
            <v>170301</v>
          </cell>
          <cell r="Q6156" t="str">
            <v>QUITO</v>
          </cell>
          <cell r="R6156" t="str">
            <v>PICHINCHA</v>
          </cell>
          <cell r="S6156" t="str">
            <v>QUITO</v>
          </cell>
          <cell r="T6156" t="str">
            <v>EXPRESSCON</v>
          </cell>
          <cell r="U6156" t="str">
            <v>FLEXNETUIO_LOCAL</v>
          </cell>
          <cell r="V6156">
            <v>1</v>
          </cell>
          <cell r="W6156">
            <v>1</v>
          </cell>
          <cell r="X6156" t="str">
            <v>FLEXNET ECUADOR - MDELIVERY</v>
          </cell>
          <cell r="Y6156" t="str">
            <v>CALLE 28 DE JUNIO S/N Y GARCIA MORENO ENTRADA LLANO GRANDE</v>
          </cell>
        </row>
        <row r="6157">
          <cell r="A6157" t="str">
            <v>4798995</v>
          </cell>
          <cell r="B6157">
            <v>491428</v>
          </cell>
          <cell r="C6157" t="str">
            <v>4798995</v>
          </cell>
          <cell r="D6157" t="str">
            <v>MDELIVERY</v>
          </cell>
          <cell r="E6157" t="str">
            <v>DESPACHO</v>
          </cell>
          <cell r="F6157" t="str">
            <v>NORMAL</v>
          </cell>
          <cell r="G6157" t="str">
            <v>FT77953</v>
          </cell>
          <cell r="H6157">
            <v>44931</v>
          </cell>
          <cell r="I6157" t="str">
            <v>ENTREGADO</v>
          </cell>
          <cell r="J6157">
            <v>44932</v>
          </cell>
          <cell r="K6157" t="str">
            <v>EDMUNDO VLADIMIR REGALADO CAJAMARCA</v>
          </cell>
          <cell r="L6157" t="str">
            <v>TARQUI AV DEL BOMBERO  SN CALE DOCTOR LEOPOLDO CARRERA CALVO</v>
          </cell>
          <cell r="M6157" t="str">
            <v>0302045315</v>
          </cell>
          <cell r="N6157" t="str">
            <v>0984133245</v>
          </cell>
          <cell r="O6157" t="str">
            <v>0984133245</v>
          </cell>
          <cell r="P6157" t="str">
            <v>090902</v>
          </cell>
          <cell r="Q6157" t="str">
            <v>GUAYAQUIL</v>
          </cell>
          <cell r="R6157" t="str">
            <v>GUAYAS</v>
          </cell>
          <cell r="S6157" t="str">
            <v>GUAYAQUIL</v>
          </cell>
          <cell r="T6157" t="str">
            <v>ITSACOURIER</v>
          </cell>
          <cell r="U6157" t="str">
            <v>FLEXNETUIO_GYE</v>
          </cell>
          <cell r="V6157">
            <v>1</v>
          </cell>
          <cell r="W6157">
            <v>1</v>
          </cell>
          <cell r="X6157" t="str">
            <v>FLEXNET ECUADOR - MDELIVERY</v>
          </cell>
          <cell r="Y6157" t="str">
            <v>CALLE 28 DE JUNIO S/N Y GARCIA MORENO ENTRADA LLANO GRANDE</v>
          </cell>
        </row>
        <row r="6158">
          <cell r="A6158" t="str">
            <v>4799141</v>
          </cell>
          <cell r="B6158">
            <v>491429</v>
          </cell>
          <cell r="C6158" t="str">
            <v>4799141</v>
          </cell>
          <cell r="D6158" t="str">
            <v>MDELIVERY</v>
          </cell>
          <cell r="E6158" t="str">
            <v>DESPACHO</v>
          </cell>
          <cell r="F6158" t="str">
            <v>NORMAL</v>
          </cell>
          <cell r="G6158" t="str">
            <v>031080004799141</v>
          </cell>
          <cell r="H6158">
            <v>44931</v>
          </cell>
          <cell r="I6158" t="str">
            <v>ENTREGADO</v>
          </cell>
          <cell r="J6158">
            <v>44938</v>
          </cell>
          <cell r="K6158" t="str">
            <v>Oswaldo Daniel Fonseca Rogel</v>
          </cell>
          <cell r="L6158" t="str">
            <v>TENA CALLE ALEJANDRO PAZOS SN Y UMBUNI</v>
          </cell>
          <cell r="M6158" t="str">
            <v>1500686009</v>
          </cell>
          <cell r="N6158" t="str">
            <v>0999877644</v>
          </cell>
          <cell r="O6158" t="str">
            <v>0999877644</v>
          </cell>
          <cell r="P6158" t="str">
            <v>150101</v>
          </cell>
          <cell r="Q6158" t="str">
            <v>TENA</v>
          </cell>
          <cell r="R6158" t="str">
            <v>NAPO</v>
          </cell>
          <cell r="S6158" t="str">
            <v>TENA</v>
          </cell>
          <cell r="T6158" t="str">
            <v>TRAMACO</v>
          </cell>
          <cell r="U6158" t="str">
            <v>FLEXNETUIO_PROVINCIA</v>
          </cell>
          <cell r="V6158">
            <v>1</v>
          </cell>
          <cell r="W6158">
            <v>1</v>
          </cell>
          <cell r="X6158" t="str">
            <v>FLEXNET ECUADOR - MDELIVERY</v>
          </cell>
          <cell r="Y6158" t="str">
            <v>CALLE 28 DE JUNIO S/N Y GARCIA MORENO ENTRADA LLANO GRANDE</v>
          </cell>
        </row>
        <row r="6159">
          <cell r="A6159" t="str">
            <v>4775045</v>
          </cell>
          <cell r="B6159">
            <v>491380</v>
          </cell>
          <cell r="C6159" t="str">
            <v>4775045</v>
          </cell>
          <cell r="D6159" t="str">
            <v>MDELIVERY</v>
          </cell>
          <cell r="E6159" t="str">
            <v>DESPACHO</v>
          </cell>
          <cell r="F6159" t="str">
            <v>NORMAL</v>
          </cell>
          <cell r="G6159" t="str">
            <v>FT77955</v>
          </cell>
          <cell r="H6159">
            <v>44931</v>
          </cell>
          <cell r="I6159" t="str">
            <v>ENTREGADO</v>
          </cell>
          <cell r="J6159">
            <v>44932</v>
          </cell>
          <cell r="K6159" t="str">
            <v>RUIZ SOLIS ALVARO ENRIQUE</v>
          </cell>
          <cell r="L6159" t="str">
            <v>XIMENA CDLA HUANCAVILA  MZ D5 VILLA 8</v>
          </cell>
          <cell r="M6159" t="str">
            <v>0924582356</v>
          </cell>
          <cell r="N6159" t="str">
            <v>0992169402</v>
          </cell>
          <cell r="O6159" t="str">
            <v>0992169402</v>
          </cell>
          <cell r="P6159" t="str">
            <v>090509</v>
          </cell>
          <cell r="Q6159" t="str">
            <v>GUAYAQUIL</v>
          </cell>
          <cell r="R6159" t="str">
            <v>GUAYAS</v>
          </cell>
          <cell r="S6159" t="str">
            <v>GUAYAQUIL</v>
          </cell>
          <cell r="T6159" t="str">
            <v>FLEXTRANS GYE</v>
          </cell>
          <cell r="U6159" t="str">
            <v>FLEXNETUIO_GYE</v>
          </cell>
          <cell r="V6159">
            <v>1</v>
          </cell>
          <cell r="W6159">
            <v>1</v>
          </cell>
          <cell r="X6159" t="str">
            <v>FLEXNET ECUADOR - MDELIVERY</v>
          </cell>
          <cell r="Y6159" t="str">
            <v>CALLE 28 DE JUNIO S/N Y GARCIA MORENO ENTRADA LLANO GRANDE</v>
          </cell>
        </row>
        <row r="6160">
          <cell r="A6160" t="str">
            <v>4789944</v>
          </cell>
          <cell r="B6160">
            <v>491381</v>
          </cell>
          <cell r="C6160" t="str">
            <v>4789944</v>
          </cell>
          <cell r="D6160" t="str">
            <v>MDELIVERY</v>
          </cell>
          <cell r="E6160" t="str">
            <v>DESPACHO</v>
          </cell>
          <cell r="F6160" t="str">
            <v>DERIVADO PICK UP</v>
          </cell>
          <cell r="G6160" t="str">
            <v>031080004789944</v>
          </cell>
          <cell r="H6160">
            <v>44931</v>
          </cell>
          <cell r="I6160" t="str">
            <v>ENTREGADO</v>
          </cell>
          <cell r="J6160">
            <v>44932</v>
          </cell>
          <cell r="K6160" t="str">
            <v>JORDI BLADIMIR IBADANGO DIAZ</v>
          </cell>
          <cell r="L6160" t="str">
            <v>OFICINA TRAMACO IBARRA</v>
          </cell>
          <cell r="M6160" t="str">
            <v>1005067713</v>
          </cell>
          <cell r="N6160" t="str">
            <v>0995134613</v>
          </cell>
          <cell r="O6160" t="str">
            <v>0995134613</v>
          </cell>
          <cell r="P6160" t="str">
            <v>IBARRA</v>
          </cell>
          <cell r="Q6160" t="str">
            <v>IBARRA</v>
          </cell>
          <cell r="R6160" t="str">
            <v>IMBABURA</v>
          </cell>
          <cell r="T6160" t="str">
            <v>TRAMACO</v>
          </cell>
          <cell r="U6160" t="str">
            <v>FLEXNETUIO_PROVINCIA</v>
          </cell>
          <cell r="V6160">
            <v>1</v>
          </cell>
          <cell r="W6160">
            <v>1</v>
          </cell>
          <cell r="X6160" t="str">
            <v>FLEXNET ECUADOR - MDELIVERY</v>
          </cell>
          <cell r="Y6160" t="str">
            <v>CALLE 28 DE JUNIO S/N Y GARCIA MORENO ENTRADA LLANO GRANDE</v>
          </cell>
        </row>
        <row r="6161">
          <cell r="A6161" t="str">
            <v>4790766</v>
          </cell>
          <cell r="B6161">
            <v>491382</v>
          </cell>
          <cell r="C6161" t="str">
            <v>4790766</v>
          </cell>
          <cell r="D6161" t="str">
            <v>MDELIVERY</v>
          </cell>
          <cell r="E6161" t="str">
            <v>DESPACHO</v>
          </cell>
          <cell r="F6161" t="str">
            <v>NORMAL</v>
          </cell>
          <cell r="G6161" t="str">
            <v>FT78005</v>
          </cell>
          <cell r="H6161">
            <v>44931</v>
          </cell>
          <cell r="I6161" t="str">
            <v>ENTREGADO</v>
          </cell>
          <cell r="J6161">
            <v>44936</v>
          </cell>
          <cell r="K6161" t="str">
            <v>JOSSELYN JHOANA SANAGUANO VIVANCO</v>
          </cell>
          <cell r="L6161" t="str">
            <v>LA ARGELIA CALLE S28A  SN PASAJE E10B</v>
          </cell>
          <cell r="M6161" t="str">
            <v>1756147615</v>
          </cell>
          <cell r="N6161" t="str">
            <v>0986138809</v>
          </cell>
          <cell r="O6161" t="str">
            <v>0986138809</v>
          </cell>
          <cell r="P6161" t="str">
            <v>170605</v>
          </cell>
          <cell r="Q6161" t="str">
            <v>QUITO</v>
          </cell>
          <cell r="R6161" t="str">
            <v>PICHINCHA</v>
          </cell>
          <cell r="S6161" t="str">
            <v>QUITO</v>
          </cell>
          <cell r="T6161" t="str">
            <v>FLEXTRANS UIO</v>
          </cell>
          <cell r="U6161" t="str">
            <v>FLEXNETUIO_LOCAL</v>
          </cell>
          <cell r="V6161">
            <v>1</v>
          </cell>
          <cell r="W6161">
            <v>1</v>
          </cell>
          <cell r="X6161" t="str">
            <v>FLEXNET ECUADOR - MDELIVERY</v>
          </cell>
          <cell r="Y6161" t="str">
            <v>CALLE 28 DE JUNIO S/N Y GARCIA MORENO ENTRADA LLANO GRANDE</v>
          </cell>
        </row>
        <row r="6162">
          <cell r="A6162" t="str">
            <v>4790804</v>
          </cell>
          <cell r="B6162">
            <v>491383</v>
          </cell>
          <cell r="C6162" t="str">
            <v>4790804</v>
          </cell>
          <cell r="D6162" t="str">
            <v>MDELIVERY</v>
          </cell>
          <cell r="E6162" t="str">
            <v>DESPACHO</v>
          </cell>
          <cell r="F6162" t="str">
            <v>NORMAL</v>
          </cell>
          <cell r="G6162" t="str">
            <v>031080004790804</v>
          </cell>
          <cell r="H6162">
            <v>44931</v>
          </cell>
          <cell r="I6162" t="str">
            <v>ENTREGADO</v>
          </cell>
          <cell r="J6162">
            <v>44938</v>
          </cell>
          <cell r="K6162" t="str">
            <v>MERIZALDE SANCHEZ VICTOR FERNANDO</v>
          </cell>
          <cell r="L6162" t="str">
            <v>CATACOCHA CALLE MANUEL VIVANCO  SN  Y ADRIANA VALAREZO</v>
          </cell>
          <cell r="M6162" t="str">
            <v>1103030332</v>
          </cell>
          <cell r="N6162" t="str">
            <v>0987331455</v>
          </cell>
          <cell r="O6162" t="str">
            <v>0987331455</v>
          </cell>
          <cell r="P6162" t="str">
            <v>110301</v>
          </cell>
          <cell r="Q6162" t="str">
            <v>PALTAS</v>
          </cell>
          <cell r="R6162" t="str">
            <v>LOJA</v>
          </cell>
          <cell r="S6162" t="str">
            <v>CATACOCHA - LAS COCHAS</v>
          </cell>
          <cell r="T6162" t="str">
            <v>TRAMACO</v>
          </cell>
          <cell r="U6162" t="str">
            <v>FLEXNETUIO_PROVINCIA</v>
          </cell>
          <cell r="V6162">
            <v>1</v>
          </cell>
          <cell r="W6162">
            <v>1</v>
          </cell>
          <cell r="X6162" t="str">
            <v>FLEXNET ECUADOR - MDELIVERY</v>
          </cell>
          <cell r="Y6162" t="str">
            <v>CALLE 28 DE JUNIO S/N Y GARCIA MORENO ENTRADA LLANO GRANDE</v>
          </cell>
        </row>
        <row r="6163">
          <cell r="A6163" t="str">
            <v>4792476</v>
          </cell>
          <cell r="B6163">
            <v>491384</v>
          </cell>
          <cell r="C6163" t="str">
            <v>4792476</v>
          </cell>
          <cell r="D6163" t="str">
            <v>MDELIVERY</v>
          </cell>
          <cell r="E6163" t="str">
            <v>DESPACHO</v>
          </cell>
          <cell r="F6163" t="str">
            <v>NORMAL</v>
          </cell>
          <cell r="G6163" t="str">
            <v>FT77957</v>
          </cell>
          <cell r="H6163">
            <v>44931</v>
          </cell>
          <cell r="I6163" t="str">
            <v>ENTREGADO</v>
          </cell>
          <cell r="J6163">
            <v>44932</v>
          </cell>
          <cell r="K6163" t="str">
            <v>RODRIGUEZ PIN MARIA FERNANDA</v>
          </cell>
          <cell r="L6163" t="str">
            <v>TARQUI  CDLA CEIBOS  SN  AV DEL BOMBERO</v>
          </cell>
          <cell r="M6163" t="str">
            <v>0940347453</v>
          </cell>
          <cell r="N6163" t="str">
            <v>0986531138</v>
          </cell>
          <cell r="O6163" t="str">
            <v>0986531138</v>
          </cell>
          <cell r="P6163" t="str">
            <v>090902</v>
          </cell>
          <cell r="Q6163" t="str">
            <v>GUAYAQUIL</v>
          </cell>
          <cell r="R6163" t="str">
            <v>GUAYAS</v>
          </cell>
          <cell r="S6163" t="str">
            <v>GUAYAQUIL</v>
          </cell>
          <cell r="T6163" t="str">
            <v>ITSACOURIER</v>
          </cell>
          <cell r="U6163" t="str">
            <v>FLEXNETUIO_GYE</v>
          </cell>
          <cell r="V6163">
            <v>1</v>
          </cell>
          <cell r="W6163">
            <v>1</v>
          </cell>
          <cell r="X6163" t="str">
            <v>FLEXNET ECUADOR - MDELIVERY</v>
          </cell>
          <cell r="Y6163" t="str">
            <v>CALLE 28 DE JUNIO S/N Y GARCIA MORENO ENTRADA LLANO GRANDE</v>
          </cell>
        </row>
        <row r="6164">
          <cell r="A6164" t="str">
            <v>4793541</v>
          </cell>
          <cell r="B6164">
            <v>491385</v>
          </cell>
          <cell r="C6164" t="str">
            <v>4793541</v>
          </cell>
          <cell r="D6164" t="str">
            <v>MDELIVERY</v>
          </cell>
          <cell r="E6164" t="str">
            <v>DESPACHO</v>
          </cell>
          <cell r="F6164" t="str">
            <v>NORMAL</v>
          </cell>
          <cell r="G6164" t="str">
            <v>FT78014</v>
          </cell>
          <cell r="H6164">
            <v>44931</v>
          </cell>
          <cell r="I6164" t="str">
            <v>ENTREGADO</v>
          </cell>
          <cell r="J6164">
            <v>44932</v>
          </cell>
          <cell r="K6164" t="str">
            <v>RAYLIM VERONICA CHIRINOS PALMAR</v>
          </cell>
          <cell r="L6164" t="str">
            <v>LA MARISCAL CALLE JORGE WASHINGTON  SN  Y JUAN LEON MERA</v>
          </cell>
          <cell r="M6164" t="str">
            <v>1761426574</v>
          </cell>
          <cell r="N6164" t="str">
            <v>0978775554</v>
          </cell>
          <cell r="O6164" t="str">
            <v>0978775554</v>
          </cell>
          <cell r="P6164" t="str">
            <v>170526</v>
          </cell>
          <cell r="Q6164" t="str">
            <v>QUITO</v>
          </cell>
          <cell r="R6164" t="str">
            <v>PICHINCHA</v>
          </cell>
          <cell r="S6164" t="str">
            <v>QUITO</v>
          </cell>
          <cell r="T6164" t="str">
            <v>FLEXTRANS UIO</v>
          </cell>
          <cell r="U6164" t="str">
            <v>FLEXNETUIO_LOCAL</v>
          </cell>
          <cell r="V6164">
            <v>1</v>
          </cell>
          <cell r="W6164">
            <v>1</v>
          </cell>
          <cell r="X6164" t="str">
            <v>FLEXNET ECUADOR - MDELIVERY</v>
          </cell>
          <cell r="Y6164" t="str">
            <v>CALLE 28 DE JUNIO S/N Y GARCIA MORENO ENTRADA LLANO GRANDE</v>
          </cell>
        </row>
        <row r="6165">
          <cell r="A6165" t="str">
            <v>4793704</v>
          </cell>
          <cell r="B6165">
            <v>491386</v>
          </cell>
          <cell r="C6165" t="str">
            <v>4793704</v>
          </cell>
          <cell r="D6165" t="str">
            <v>MDELIVERY</v>
          </cell>
          <cell r="E6165" t="str">
            <v>DESPACHO</v>
          </cell>
          <cell r="F6165" t="str">
            <v>NORMAL</v>
          </cell>
          <cell r="G6165" t="str">
            <v>FT77977</v>
          </cell>
          <cell r="H6165">
            <v>44931</v>
          </cell>
          <cell r="I6165" t="str">
            <v>ENTREGADO</v>
          </cell>
          <cell r="J6165">
            <v>44932</v>
          </cell>
          <cell r="K6165" t="str">
            <v>RAYLIM VERONICA CHIRINOS PALMAR</v>
          </cell>
          <cell r="L6165" t="str">
            <v>LA MARISCAL CALLE JORGE WASHINGTON  SN  Y JUAN LEON MERA</v>
          </cell>
          <cell r="M6165" t="str">
            <v>1761426574</v>
          </cell>
          <cell r="N6165" t="str">
            <v>0978775554</v>
          </cell>
          <cell r="O6165" t="str">
            <v>0978775554</v>
          </cell>
          <cell r="P6165" t="str">
            <v>170526</v>
          </cell>
          <cell r="Q6165" t="str">
            <v>QUITO</v>
          </cell>
          <cell r="R6165" t="str">
            <v>PICHINCHA</v>
          </cell>
          <cell r="S6165" t="str">
            <v>QUITO</v>
          </cell>
          <cell r="T6165" t="str">
            <v>FLEXTRANS UIO</v>
          </cell>
          <cell r="U6165" t="str">
            <v>FLEXNETUIO_LOCAL</v>
          </cell>
          <cell r="V6165">
            <v>1</v>
          </cell>
          <cell r="W6165">
            <v>1</v>
          </cell>
          <cell r="X6165" t="str">
            <v>FLEXNET ECUADOR - MDELIVERY</v>
          </cell>
          <cell r="Y6165" t="str">
            <v>CALLE 28 DE JUNIO S/N Y GARCIA MORENO ENTRADA LLANO GRANDE</v>
          </cell>
        </row>
        <row r="6166">
          <cell r="A6166" t="str">
            <v>4794078</v>
          </cell>
          <cell r="B6166">
            <v>491387</v>
          </cell>
          <cell r="C6166" t="str">
            <v>4794078</v>
          </cell>
          <cell r="D6166" t="str">
            <v>MDELIVERY</v>
          </cell>
          <cell r="E6166" t="str">
            <v>DESPACHO</v>
          </cell>
          <cell r="F6166" t="str">
            <v>NORMAL</v>
          </cell>
          <cell r="G6166" t="str">
            <v>031080004794078</v>
          </cell>
          <cell r="H6166">
            <v>44931</v>
          </cell>
          <cell r="I6166" t="str">
            <v>ENTREGADO</v>
          </cell>
          <cell r="J6166">
            <v>44933</v>
          </cell>
          <cell r="K6166" t="str">
            <v>CHAVEZ ACOSTA MARCOS OTTON</v>
          </cell>
          <cell r="L6166" t="str">
            <v>PASCUALES COOP VILCABAMBA MZ 369 SOLAR 12</v>
          </cell>
          <cell r="M6166" t="str">
            <v>0954398095</v>
          </cell>
          <cell r="N6166" t="str">
            <v>0998545630</v>
          </cell>
          <cell r="O6166" t="str">
            <v>0998545630</v>
          </cell>
          <cell r="P6166" t="str">
            <v>090702</v>
          </cell>
          <cell r="Q6166" t="str">
            <v>GUAYAQUIL</v>
          </cell>
          <cell r="R6166" t="str">
            <v>GUAYAS</v>
          </cell>
          <cell r="S6166" t="str">
            <v>GUAYAQUIL</v>
          </cell>
          <cell r="T6166" t="str">
            <v>TRAMACO</v>
          </cell>
          <cell r="U6166" t="str">
            <v>FLEXNETUIO_GYE</v>
          </cell>
          <cell r="V6166">
            <v>1</v>
          </cell>
          <cell r="W6166">
            <v>1</v>
          </cell>
          <cell r="X6166" t="str">
            <v>FLEXNET ECUADOR - MDELIVERY</v>
          </cell>
          <cell r="Y6166" t="str">
            <v>CALLE 28 DE JUNIO S/N Y GARCIA MORENO ENTRADA LLANO GRANDE</v>
          </cell>
        </row>
        <row r="6167">
          <cell r="A6167" t="str">
            <v>4794134</v>
          </cell>
          <cell r="B6167">
            <v>491388</v>
          </cell>
          <cell r="C6167" t="str">
            <v>4794134</v>
          </cell>
          <cell r="D6167" t="str">
            <v>MDELIVERY</v>
          </cell>
          <cell r="E6167" t="str">
            <v>DESPACHO</v>
          </cell>
          <cell r="F6167" t="str">
            <v>NORMAL</v>
          </cell>
          <cell r="G6167" t="str">
            <v>FT78001</v>
          </cell>
          <cell r="H6167">
            <v>44931</v>
          </cell>
          <cell r="I6167" t="str">
            <v>ENTREGADO</v>
          </cell>
          <cell r="J6167">
            <v>44932</v>
          </cell>
          <cell r="K6167" t="str">
            <v>EDWIN FABIAN LOPEZ ARTEAGA</v>
          </cell>
          <cell r="L6167" t="str">
            <v>INIAQUITO CALLE AV NACIONES UNIDAS  E7 95 Y  AV DE LOS SHYRIS</v>
          </cell>
          <cell r="M6167" t="str">
            <v>1717377053</v>
          </cell>
          <cell r="N6167" t="str">
            <v>0999849213</v>
          </cell>
          <cell r="O6167" t="str">
            <v>0999849213</v>
          </cell>
          <cell r="P6167" t="str">
            <v>170506</v>
          </cell>
          <cell r="Q6167" t="str">
            <v>QUITO</v>
          </cell>
          <cell r="R6167" t="str">
            <v>PICHINCHA</v>
          </cell>
          <cell r="S6167" t="str">
            <v>QUITO</v>
          </cell>
          <cell r="T6167" t="str">
            <v>FLEXTRANS UIO</v>
          </cell>
          <cell r="U6167" t="str">
            <v>FLEXNETUIO_LOCAL</v>
          </cell>
          <cell r="V6167">
            <v>1</v>
          </cell>
          <cell r="W6167">
            <v>1</v>
          </cell>
          <cell r="X6167" t="str">
            <v>FLEXNET ECUADOR - MDELIVERY</v>
          </cell>
          <cell r="Y6167" t="str">
            <v>CALLE 28 DE JUNIO S/N Y GARCIA MORENO ENTRADA LLANO GRANDE</v>
          </cell>
        </row>
        <row r="6168">
          <cell r="A6168" t="str">
            <v>4794836</v>
          </cell>
          <cell r="B6168">
            <v>491389</v>
          </cell>
          <cell r="C6168" t="str">
            <v>4794836</v>
          </cell>
          <cell r="D6168" t="str">
            <v>MDELIVERY</v>
          </cell>
          <cell r="E6168" t="str">
            <v>DESPACHO</v>
          </cell>
          <cell r="F6168" t="str">
            <v>NORMAL</v>
          </cell>
          <cell r="G6168" t="str">
            <v>031080004794836</v>
          </cell>
          <cell r="H6168">
            <v>44931</v>
          </cell>
          <cell r="I6168" t="str">
            <v>ENTREGADO</v>
          </cell>
          <cell r="J6168">
            <v>44935</v>
          </cell>
          <cell r="K6168" t="str">
            <v>LILIANA DEL CARMEN CORDOVA CORDOVA</v>
          </cell>
          <cell r="L6168" t="str">
            <v>CATAMAYO  CALLE BOLIVAR  SN CALLE PRIMERO DE MAYO</v>
          </cell>
          <cell r="M6168" t="str">
            <v>1104603731</v>
          </cell>
          <cell r="N6168" t="str">
            <v>0989066916</v>
          </cell>
          <cell r="O6168" t="str">
            <v>0989066916</v>
          </cell>
          <cell r="P6168" t="str">
            <v>110202</v>
          </cell>
          <cell r="Q6168" t="str">
            <v>CATAMAYO</v>
          </cell>
          <cell r="R6168" t="str">
            <v>LOJA</v>
          </cell>
          <cell r="S6168" t="str">
            <v>CATAMAYO (LA TOMA)</v>
          </cell>
          <cell r="T6168" t="str">
            <v>TRAMACO</v>
          </cell>
          <cell r="U6168" t="str">
            <v>FLEXNETUIO_PROVINCIA</v>
          </cell>
          <cell r="V6168">
            <v>1</v>
          </cell>
          <cell r="W6168">
            <v>1</v>
          </cell>
          <cell r="X6168" t="str">
            <v>FLEXNET ECUADOR - MDELIVERY</v>
          </cell>
          <cell r="Y6168" t="str">
            <v>CALLE 28 DE JUNIO S/N Y GARCIA MORENO ENTRADA LLANO GRANDE</v>
          </cell>
        </row>
        <row r="6169">
          <cell r="A6169" t="str">
            <v>4794846</v>
          </cell>
          <cell r="B6169">
            <v>491390</v>
          </cell>
          <cell r="C6169" t="str">
            <v>4794846</v>
          </cell>
          <cell r="D6169" t="str">
            <v>MDELIVERY</v>
          </cell>
          <cell r="E6169" t="str">
            <v>DESPACHO</v>
          </cell>
          <cell r="F6169" t="str">
            <v>NORMAL</v>
          </cell>
          <cell r="G6169" t="str">
            <v>031080004794846</v>
          </cell>
          <cell r="H6169">
            <v>44931</v>
          </cell>
          <cell r="I6169" t="str">
            <v>ENTREGADO</v>
          </cell>
          <cell r="J6169">
            <v>44932</v>
          </cell>
          <cell r="K6169" t="str">
            <v>EDISSON JAVIER CARRION PABON</v>
          </cell>
          <cell r="L6169" t="str">
            <v>SAGRARIO   CALLE JOSE MEJIA LEQUERICA  10 01  Y PEDRO RODRIGUEZ</v>
          </cell>
          <cell r="M6169" t="str">
            <v>1001502929</v>
          </cell>
          <cell r="N6169" t="str">
            <v>0990980543</v>
          </cell>
          <cell r="O6169" t="str">
            <v/>
          </cell>
          <cell r="P6169" t="str">
            <v>100105</v>
          </cell>
          <cell r="Q6169" t="str">
            <v>IBARRA</v>
          </cell>
          <cell r="R6169" t="str">
            <v>IMBABURA</v>
          </cell>
          <cell r="S6169" t="str">
            <v>SAN MIGUEL DE IBARRA</v>
          </cell>
          <cell r="T6169" t="str">
            <v>TRAMACO</v>
          </cell>
          <cell r="U6169" t="str">
            <v>FLEXNETUIO_PROVINCIA</v>
          </cell>
          <cell r="V6169">
            <v>1</v>
          </cell>
          <cell r="W6169">
            <v>1</v>
          </cell>
          <cell r="X6169" t="str">
            <v>FLEXNET ECUADOR - MDELIVERY</v>
          </cell>
          <cell r="Y6169" t="str">
            <v>CALLE 28 DE JUNIO S/N Y GARCIA MORENO ENTRADA LLANO GRANDE</v>
          </cell>
        </row>
        <row r="6170">
          <cell r="A6170" t="str">
            <v>4795500</v>
          </cell>
          <cell r="B6170">
            <v>491391</v>
          </cell>
          <cell r="C6170" t="str">
            <v>4795500</v>
          </cell>
          <cell r="D6170" t="str">
            <v>MDELIVERY</v>
          </cell>
          <cell r="E6170" t="str">
            <v>DESPACHO</v>
          </cell>
          <cell r="F6170" t="str">
            <v>NORMAL</v>
          </cell>
          <cell r="G6170" t="str">
            <v>FT78021</v>
          </cell>
          <cell r="H6170">
            <v>44931</v>
          </cell>
          <cell r="I6170" t="str">
            <v>ENTREGADO</v>
          </cell>
          <cell r="J6170">
            <v>44932</v>
          </cell>
          <cell r="K6170" t="str">
            <v>YUGCHA ATAVALLO VIVIANA ARACELY</v>
          </cell>
          <cell r="L6170" t="str">
            <v>LLANO CHICO   CALLE  LAS PALMERAS  SN CALLE DE LOS NOGALES</v>
          </cell>
          <cell r="M6170" t="str">
            <v>1720255874</v>
          </cell>
          <cell r="N6170" t="str">
            <v>0999021817</v>
          </cell>
          <cell r="O6170" t="str">
            <v>0999021817</v>
          </cell>
          <cell r="P6170" t="str">
            <v>170209</v>
          </cell>
          <cell r="Q6170" t="str">
            <v>QUITO</v>
          </cell>
          <cell r="R6170" t="str">
            <v>PICHINCHA</v>
          </cell>
          <cell r="S6170" t="str">
            <v>LLANO CHICO</v>
          </cell>
          <cell r="T6170" t="str">
            <v>FLEXTRANS UIO</v>
          </cell>
          <cell r="U6170" t="str">
            <v>FLEXNETUIO_LOCAL</v>
          </cell>
          <cell r="V6170">
            <v>1</v>
          </cell>
          <cell r="W6170">
            <v>1</v>
          </cell>
          <cell r="X6170" t="str">
            <v>FLEXNET ECUADOR - MDELIVERY</v>
          </cell>
          <cell r="Y6170" t="str">
            <v>CALLE 28 DE JUNIO S/N Y GARCIA MORENO ENTRADA LLANO GRANDE</v>
          </cell>
        </row>
        <row r="6171">
          <cell r="A6171" t="str">
            <v>4796019</v>
          </cell>
          <cell r="B6171">
            <v>491392</v>
          </cell>
          <cell r="C6171" t="str">
            <v>4796019</v>
          </cell>
          <cell r="D6171" t="str">
            <v>MDELIVERY</v>
          </cell>
          <cell r="E6171" t="str">
            <v>DESPACHO</v>
          </cell>
          <cell r="F6171" t="str">
            <v>NORMAL</v>
          </cell>
          <cell r="G6171" t="str">
            <v>031080004796019</v>
          </cell>
          <cell r="H6171">
            <v>44931</v>
          </cell>
          <cell r="I6171" t="str">
            <v>ENTREGADO</v>
          </cell>
          <cell r="J6171">
            <v>44932</v>
          </cell>
          <cell r="K6171" t="str">
            <v>MARLON EDUARDO MENDEZ RIVERA</v>
          </cell>
          <cell r="L6171" t="str">
            <v>MACHALA AV LAS PALMERAS 2222 ENTRE CALLE 15AVA SUR Y CIRCUNVALACION SUR</v>
          </cell>
          <cell r="M6171" t="str">
            <v>0927531665</v>
          </cell>
          <cell r="N6171" t="str">
            <v>0960782229</v>
          </cell>
          <cell r="O6171" t="str">
            <v>0960782229</v>
          </cell>
          <cell r="P6171" t="str">
            <v>070201</v>
          </cell>
          <cell r="Q6171" t="str">
            <v>MACHALA</v>
          </cell>
          <cell r="R6171" t="str">
            <v>EL ORO</v>
          </cell>
          <cell r="S6171" t="str">
            <v>MACHALA</v>
          </cell>
          <cell r="T6171" t="str">
            <v>TRAMACO</v>
          </cell>
          <cell r="U6171" t="str">
            <v>FLEXNETUIO_PROVINCIA</v>
          </cell>
          <cell r="V6171">
            <v>1</v>
          </cell>
          <cell r="W6171">
            <v>1</v>
          </cell>
          <cell r="X6171" t="str">
            <v>FLEXNET ECUADOR - MDELIVERY</v>
          </cell>
          <cell r="Y6171" t="str">
            <v>CALLE 28 DE JUNIO S/N Y GARCIA MORENO ENTRADA LLANO GRANDE</v>
          </cell>
        </row>
        <row r="6172">
          <cell r="A6172" t="str">
            <v>4796842</v>
          </cell>
          <cell r="B6172">
            <v>491393</v>
          </cell>
          <cell r="C6172" t="str">
            <v>4796842</v>
          </cell>
          <cell r="D6172" t="str">
            <v>MDELIVERY</v>
          </cell>
          <cell r="E6172" t="str">
            <v>DESPACHO</v>
          </cell>
          <cell r="F6172" t="str">
            <v>NORMAL</v>
          </cell>
          <cell r="G6172" t="str">
            <v>FT77962</v>
          </cell>
          <cell r="H6172">
            <v>44931</v>
          </cell>
          <cell r="I6172" t="str">
            <v>ENTREGADO</v>
          </cell>
          <cell r="J6172">
            <v>44932</v>
          </cell>
          <cell r="K6172" t="str">
            <v>SEBASTIAN ALFONSO PLAZA JOHNSON</v>
          </cell>
          <cell r="L6172" t="str">
            <v>ROCAFUERTE CALLE CHILE SN 9 DE OCTUBRE</v>
          </cell>
          <cell r="M6172" t="str">
            <v>0956978803</v>
          </cell>
          <cell r="N6172" t="str">
            <v>0959894485</v>
          </cell>
          <cell r="O6172" t="str">
            <v/>
          </cell>
          <cell r="P6172" t="str">
            <v>090307</v>
          </cell>
          <cell r="Q6172" t="str">
            <v>GUAYAQUIL</v>
          </cell>
          <cell r="R6172" t="str">
            <v>GUAYAS</v>
          </cell>
          <cell r="S6172" t="str">
            <v>GUAYAQUIL</v>
          </cell>
          <cell r="T6172" t="str">
            <v>ITSACOURIER</v>
          </cell>
          <cell r="U6172" t="str">
            <v>FLEXNETUIO_GYE</v>
          </cell>
          <cell r="V6172">
            <v>1</v>
          </cell>
          <cell r="W6172">
            <v>1</v>
          </cell>
          <cell r="X6172" t="str">
            <v>FLEXNET ECUADOR - MDELIVERY</v>
          </cell>
          <cell r="Y6172" t="str">
            <v>CALLE 28 DE JUNIO S/N Y GARCIA MORENO ENTRADA LLANO GRANDE</v>
          </cell>
        </row>
        <row r="6173">
          <cell r="A6173" t="str">
            <v>DEC3202301050006</v>
          </cell>
          <cell r="B6173">
            <v>491379</v>
          </cell>
          <cell r="C6173" t="str">
            <v>DEC3202301050006</v>
          </cell>
          <cell r="D6173" t="str">
            <v>HUAWEI</v>
          </cell>
          <cell r="E6173" t="str">
            <v>DESPACHO</v>
          </cell>
          <cell r="F6173" t="str">
            <v>EXCLUSIVO</v>
          </cell>
          <cell r="G6173" t="str">
            <v>TF77929</v>
          </cell>
          <cell r="H6173">
            <v>44931</v>
          </cell>
          <cell r="I6173" t="str">
            <v>ENTREGADO</v>
          </cell>
          <cell r="J6173">
            <v>44932</v>
          </cell>
          <cell r="K6173" t="str">
            <v>TELECOMUNICACIONES EQUINOCCIALES CIA. LTDA.</v>
          </cell>
          <cell r="L6173" t="str">
            <v>AV. NAPO S6-536 Y AV. VELASCO IBARRA</v>
          </cell>
          <cell r="M6173" t="str">
            <v>LARA_FERNANDO - RUC: 1791854357001</v>
          </cell>
          <cell r="N6173" t="str">
            <v>0999147208</v>
          </cell>
          <cell r="P6173" t="str">
            <v>170514</v>
          </cell>
          <cell r="Q6173" t="str">
            <v>QUITO</v>
          </cell>
          <cell r="R6173" t="str">
            <v>PICHINCHA</v>
          </cell>
          <cell r="S6173" t="str">
            <v>QUITO</v>
          </cell>
          <cell r="T6173" t="str">
            <v>CARGO UNION</v>
          </cell>
          <cell r="U6173" t="str">
            <v>FLEXNETUIO_LOCAL</v>
          </cell>
          <cell r="V6173">
            <v>3</v>
          </cell>
          <cell r="W6173">
            <v>11.56</v>
          </cell>
          <cell r="X6173" t="str">
            <v>FLEXNET GUAYAQUIL</v>
          </cell>
          <cell r="Y6173" t="str">
            <v>FERNANDO GUTIERREZ HILL KM 8 1/2 VIA DAULE COOP. JUAN MONTALVO / FRENTE A PEPSI COLA</v>
          </cell>
        </row>
        <row r="6174">
          <cell r="A6174" t="str">
            <v>53193</v>
          </cell>
          <cell r="B6174">
            <v>491374</v>
          </cell>
          <cell r="C6174" t="str">
            <v>53193</v>
          </cell>
          <cell r="D6174" t="str">
            <v>DEGSO</v>
          </cell>
          <cell r="E6174" t="str">
            <v>DESPACHO</v>
          </cell>
          <cell r="F6174" t="str">
            <v>NORMAL</v>
          </cell>
          <cell r="G6174" t="str">
            <v>FT78030</v>
          </cell>
          <cell r="H6174">
            <v>44931</v>
          </cell>
          <cell r="I6174" t="str">
            <v>ENTREGADO</v>
          </cell>
          <cell r="J6174">
            <v>44932</v>
          </cell>
          <cell r="K6174" t="str">
            <v>HIDROBO ASTUDILLO JUAN DIEGO</v>
          </cell>
          <cell r="L6174" t="str">
            <v>DIRECCION:  CALDERON AMALIA URIGUEN E7-203 Y AGUSTIN GUERRERO, SECTOR DE CALDERON CONTACTO: LUCY PILLALAZA 098 534 3186</v>
          </cell>
          <cell r="M6174" t="str">
            <v>#N/A</v>
          </cell>
          <cell r="N6174" t="str">
            <v>99-832-0225</v>
          </cell>
          <cell r="O6174" t="str">
            <v>99-832-0225</v>
          </cell>
          <cell r="P6174" t="str">
            <v>170301</v>
          </cell>
          <cell r="Q6174" t="str">
            <v>QUITO</v>
          </cell>
          <cell r="R6174" t="str">
            <v>PICHINCHA</v>
          </cell>
          <cell r="S6174" t="str">
            <v>QUITO</v>
          </cell>
          <cell r="U6174" t="str">
            <v>FLEXNETUIO_LOCAL</v>
          </cell>
          <cell r="V6174">
            <v>1</v>
          </cell>
          <cell r="W6174">
            <v>6.4</v>
          </cell>
          <cell r="X6174" t="str">
            <v>FLEXNET</v>
          </cell>
          <cell r="Y6174" t="str">
            <v>FLEX NET CALLE 28 DE JUNIO S/N Y GARCIA MORENO ENTRADA LLANO GRANDE</v>
          </cell>
        </row>
        <row r="6175">
          <cell r="A6175" t="str">
            <v>53194</v>
          </cell>
          <cell r="B6175">
            <v>491375</v>
          </cell>
          <cell r="C6175" t="str">
            <v>53194</v>
          </cell>
          <cell r="D6175" t="str">
            <v>DEGSO</v>
          </cell>
          <cell r="E6175" t="str">
            <v>DESPACHO</v>
          </cell>
          <cell r="F6175" t="str">
            <v>NORMAL</v>
          </cell>
          <cell r="G6175" t="str">
            <v>FT78031</v>
          </cell>
          <cell r="H6175">
            <v>44931</v>
          </cell>
          <cell r="I6175" t="str">
            <v>ENTREGADO</v>
          </cell>
          <cell r="J6175">
            <v>44932</v>
          </cell>
          <cell r="K6175" t="str">
            <v xml:space="preserve">PROCESADORA NACIONAL DE ALIMENTOS C.A. PRONACA                             </v>
          </cell>
          <cell r="L6175" t="str">
            <v>DIRECCION: AV. INTEROCEANICA KM 35 VIA EL QUINCHE - ATENCION MARCELO ORTIZ</v>
          </cell>
          <cell r="M6175" t="str">
            <v>#N/A</v>
          </cell>
          <cell r="N6175" t="str">
            <v>99-832-0225</v>
          </cell>
          <cell r="O6175" t="str">
            <v>99-832-0225</v>
          </cell>
          <cell r="P6175" t="str">
            <v>170301</v>
          </cell>
          <cell r="Q6175" t="str">
            <v>QUITO</v>
          </cell>
          <cell r="R6175" t="str">
            <v>PICHINCHA</v>
          </cell>
          <cell r="S6175" t="str">
            <v>QUITO</v>
          </cell>
          <cell r="U6175" t="str">
            <v>FLEXNETUIO_LOCAL</v>
          </cell>
          <cell r="V6175">
            <v>1</v>
          </cell>
          <cell r="W6175">
            <v>0.5</v>
          </cell>
          <cell r="X6175" t="str">
            <v>FLEXNET</v>
          </cell>
          <cell r="Y6175" t="str">
            <v>FLEX NET CALLE 28 DE JUNIO S/N Y GARCIA MORENO ENTRADA LLANO GRANDE</v>
          </cell>
        </row>
        <row r="6176">
          <cell r="A6176" t="str">
            <v>53197</v>
          </cell>
          <cell r="B6176">
            <v>491378</v>
          </cell>
          <cell r="C6176" t="str">
            <v>53197</v>
          </cell>
          <cell r="D6176" t="str">
            <v>DEGSO</v>
          </cell>
          <cell r="E6176" t="str">
            <v>DESPACHO</v>
          </cell>
          <cell r="F6176" t="str">
            <v>NORMAL</v>
          </cell>
          <cell r="G6176" t="str">
            <v>FT78032</v>
          </cell>
          <cell r="H6176">
            <v>44931</v>
          </cell>
          <cell r="I6176" t="str">
            <v>ENTREGADO</v>
          </cell>
          <cell r="J6176">
            <v>44932</v>
          </cell>
          <cell r="K6176" t="str">
            <v>COMERCIO EXTERIOR CECOMEX S.A.</v>
          </cell>
          <cell r="L6176" t="str">
            <v xml:space="preserve">DIRECCION: QUITO, JARDINES DE TURUBAMBA CALLE J Y CALLE A LOTE 8. - PARQUE INDUSTRIAL SUR - ATENCIONGABRIEL PAREDES  - ENTREGA DE 7 AM A 1:PM </v>
          </cell>
          <cell r="M6176" t="str">
            <v>1791243560001</v>
          </cell>
          <cell r="N6176" t="str">
            <v>99-832-0225</v>
          </cell>
          <cell r="O6176" t="str">
            <v>99-832-0225</v>
          </cell>
          <cell r="P6176" t="str">
            <v>170301</v>
          </cell>
          <cell r="Q6176" t="str">
            <v>QUITO</v>
          </cell>
          <cell r="R6176" t="str">
            <v>PICHINCHA</v>
          </cell>
          <cell r="S6176" t="str">
            <v>QUITO</v>
          </cell>
          <cell r="T6176" t="str">
            <v>TRANSERVISS</v>
          </cell>
          <cell r="U6176" t="str">
            <v>FLEXNETUIO_LOCAL</v>
          </cell>
          <cell r="V6176">
            <v>2</v>
          </cell>
          <cell r="W6176">
            <v>38.1</v>
          </cell>
          <cell r="X6176" t="str">
            <v>FLEXNET</v>
          </cell>
          <cell r="Y6176" t="str">
            <v>FLEX NET CALLE 28 DE JUNIO S/N Y GARCIA MORENO ENTRADA LLANO GRANDE</v>
          </cell>
        </row>
        <row r="6177">
          <cell r="A6177" t="str">
            <v>564309</v>
          </cell>
          <cell r="B6177">
            <v>491367</v>
          </cell>
          <cell r="C6177" t="str">
            <v>564309</v>
          </cell>
          <cell r="D6177" t="str">
            <v>DPW</v>
          </cell>
          <cell r="E6177" t="str">
            <v>DESPACHO</v>
          </cell>
          <cell r="F6177" t="str">
            <v>NORMAL</v>
          </cell>
          <cell r="G6177" t="str">
            <v>FT77944</v>
          </cell>
          <cell r="H6177">
            <v>44931</v>
          </cell>
          <cell r="I6177" t="str">
            <v>ENTREGADO</v>
          </cell>
          <cell r="J6177">
            <v>44932</v>
          </cell>
          <cell r="K6177" t="str">
            <v>UNIDAD EDUCATIVA EMILE JAQUES - DALCROZE</v>
          </cell>
          <cell r="L6177" t="str">
            <v>"RIO PASTAZA 777 Y AV. ILALO / COLONIA/ZONA CIUDAD:	SAN RAFAEL 170804/ANDREA TORRES/593996626696/GERMAN CHALCO/593998911832/8:00AM  - 12:00PM//"</v>
          </cell>
          <cell r="M6177" t="str">
            <v>#N/A</v>
          </cell>
          <cell r="N6177" t="str">
            <v>99-952-3557</v>
          </cell>
          <cell r="O6177" t="str">
            <v>99-952-3557</v>
          </cell>
          <cell r="P6177" t="str">
            <v>170301</v>
          </cell>
          <cell r="Q6177" t="str">
            <v>QUITO</v>
          </cell>
          <cell r="R6177" t="str">
            <v>PICHINCHA</v>
          </cell>
          <cell r="S6177" t="str">
            <v>QUITO</v>
          </cell>
          <cell r="U6177" t="str">
            <v>FLEXNETUIO_LOCAL</v>
          </cell>
          <cell r="V6177">
            <v>1</v>
          </cell>
          <cell r="W6177">
            <v>0.6</v>
          </cell>
          <cell r="X6177" t="str">
            <v>FLEXNET</v>
          </cell>
          <cell r="Y6177" t="str">
            <v>FLEX NET CALLE 28 DE JUNIO S/N Y GARCIA MORENO ENTRADA LLANO GRANDE</v>
          </cell>
        </row>
        <row r="6178">
          <cell r="A6178" t="str">
            <v>564310</v>
          </cell>
          <cell r="B6178">
            <v>491368</v>
          </cell>
          <cell r="C6178" t="str">
            <v>564310</v>
          </cell>
          <cell r="D6178" t="str">
            <v>DPW</v>
          </cell>
          <cell r="E6178" t="str">
            <v>DESPACHO</v>
          </cell>
          <cell r="F6178" t="str">
            <v>NORMAL</v>
          </cell>
          <cell r="G6178" t="str">
            <v>FT77945</v>
          </cell>
          <cell r="H6178">
            <v>44931</v>
          </cell>
          <cell r="I6178" t="str">
            <v>ENTREGADO</v>
          </cell>
          <cell r="J6178">
            <v>44932</v>
          </cell>
          <cell r="K6178" t="str">
            <v>UNIDAD EDUCATIVA EMILE JAQUES - DALCROZE</v>
          </cell>
          <cell r="L6178" t="str">
            <v>"RIO PASTAZA 777 Y AV. ILALO / COLONIA/ZONA CIUDAD:	SAN RAFAEL 170804/ANDREA TORRES/593996626696/GERMAN CHALCO/593998911832/8:00AM  - 12:00PM//"</v>
          </cell>
          <cell r="M6178" t="str">
            <v>#N/A</v>
          </cell>
          <cell r="N6178" t="str">
            <v>99-952-3557</v>
          </cell>
          <cell r="O6178" t="str">
            <v>99-952-3557</v>
          </cell>
          <cell r="P6178" t="str">
            <v>170301</v>
          </cell>
          <cell r="Q6178" t="str">
            <v>QUITO</v>
          </cell>
          <cell r="R6178" t="str">
            <v>PICHINCHA</v>
          </cell>
          <cell r="S6178" t="str">
            <v>QUITO</v>
          </cell>
          <cell r="U6178" t="str">
            <v>FLEXNETUIO_LOCAL</v>
          </cell>
          <cell r="V6178">
            <v>1</v>
          </cell>
          <cell r="W6178">
            <v>0.6</v>
          </cell>
          <cell r="X6178" t="str">
            <v>FLEXNET</v>
          </cell>
          <cell r="Y6178" t="str">
            <v>FLEX NET CALLE 28 DE JUNIO S/N Y GARCIA MORENO ENTRADA LLANO GRANDE</v>
          </cell>
        </row>
        <row r="6179">
          <cell r="A6179" t="str">
            <v>564311</v>
          </cell>
          <cell r="B6179">
            <v>491369</v>
          </cell>
          <cell r="C6179" t="str">
            <v>564311</v>
          </cell>
          <cell r="D6179" t="str">
            <v>DPW</v>
          </cell>
          <cell r="E6179" t="str">
            <v>DESPACHO</v>
          </cell>
          <cell r="F6179" t="str">
            <v>NORMAL</v>
          </cell>
          <cell r="G6179" t="str">
            <v>FT77946</v>
          </cell>
          <cell r="H6179">
            <v>44931</v>
          </cell>
          <cell r="I6179" t="str">
            <v>ENTREGADO</v>
          </cell>
          <cell r="J6179">
            <v>44932</v>
          </cell>
          <cell r="K6179" t="str">
            <v>UNIDAD EDUCATIVA EMILE JAQUES - DALCROZE</v>
          </cell>
          <cell r="L6179" t="str">
            <v>"RIO PASTAZA 777 Y AV. ILALO / COLONIA/ZONA CIUDAD:	SAN RAFAEL 170804/ANDREA TORRES/593996626696/GERMAN CHALCO/593998911832/8:00AM  - 12:00PM//"</v>
          </cell>
          <cell r="M6179" t="str">
            <v>#N/A</v>
          </cell>
          <cell r="N6179" t="str">
            <v>99-952-3557</v>
          </cell>
          <cell r="O6179" t="str">
            <v>99-952-3557</v>
          </cell>
          <cell r="P6179" t="str">
            <v>170301</v>
          </cell>
          <cell r="Q6179" t="str">
            <v>QUITO</v>
          </cell>
          <cell r="R6179" t="str">
            <v>PICHINCHA</v>
          </cell>
          <cell r="S6179" t="str">
            <v>QUITO</v>
          </cell>
          <cell r="U6179" t="str">
            <v>FLEXNETUIO_LOCAL</v>
          </cell>
          <cell r="V6179">
            <v>1</v>
          </cell>
          <cell r="W6179">
            <v>0.6</v>
          </cell>
          <cell r="X6179" t="str">
            <v>FLEXNET</v>
          </cell>
          <cell r="Y6179" t="str">
            <v>FLEX NET CALLE 28 DE JUNIO S/N Y GARCIA MORENO ENTRADA LLANO GRANDE</v>
          </cell>
        </row>
        <row r="6180">
          <cell r="A6180" t="str">
            <v>S03294</v>
          </cell>
          <cell r="B6180">
            <v>491370</v>
          </cell>
          <cell r="C6180" t="str">
            <v>S03294</v>
          </cell>
          <cell r="D6180" t="str">
            <v>DPW</v>
          </cell>
          <cell r="E6180" t="str">
            <v>DESPACHO</v>
          </cell>
          <cell r="F6180" t="str">
            <v>NORMAL</v>
          </cell>
          <cell r="G6180" t="str">
            <v>FT77947</v>
          </cell>
          <cell r="H6180">
            <v>44931</v>
          </cell>
          <cell r="I6180" t="str">
            <v>ENTREGADO</v>
          </cell>
          <cell r="J6180">
            <v>44932</v>
          </cell>
          <cell r="K6180" t="str">
            <v>UNIDAD EDUCATIVA EL SAUCE</v>
          </cell>
          <cell r="L6180" t="str">
            <v>VIA INTEROCEANICA KM. 12, JUNTO AL CLUB EL NACIONA, TUMBACO, PICHINCHA, QUITO, ECUADOR./MARIA LAURA VALDIVIESO/593 99 973 5529///8:00AM- 15:00PM- DIFICIL ACCESO CAMINO INTERNO //</v>
          </cell>
          <cell r="M6180" t="str">
            <v>#N/A</v>
          </cell>
          <cell r="N6180" t="str">
            <v>99-952-3557</v>
          </cell>
          <cell r="O6180" t="str">
            <v>99-952-3557</v>
          </cell>
          <cell r="P6180" t="str">
            <v>170902</v>
          </cell>
          <cell r="Q6180" t="str">
            <v>QUITO</v>
          </cell>
          <cell r="R6180" t="str">
            <v>PICHINCHA</v>
          </cell>
          <cell r="S6180" t="str">
            <v>TUMBACO</v>
          </cell>
          <cell r="U6180" t="str">
            <v>FLEXNETUIO_LOCAL</v>
          </cell>
          <cell r="V6180">
            <v>1</v>
          </cell>
          <cell r="W6180">
            <v>6.7</v>
          </cell>
          <cell r="X6180" t="str">
            <v>FLEXNET</v>
          </cell>
          <cell r="Y6180" t="str">
            <v>FLEX NET CALLE 28 DE JUNIO S/N Y GARCIA MORENO ENTRADA LLANO GRANDE</v>
          </cell>
        </row>
        <row r="6181">
          <cell r="A6181" t="str">
            <v>S03295</v>
          </cell>
          <cell r="B6181">
            <v>491371</v>
          </cell>
          <cell r="C6181" t="str">
            <v>S03295</v>
          </cell>
          <cell r="D6181" t="str">
            <v>DPW</v>
          </cell>
          <cell r="E6181" t="str">
            <v>DESPACHO</v>
          </cell>
          <cell r="F6181" t="str">
            <v>NORMAL</v>
          </cell>
          <cell r="G6181" t="str">
            <v>FT77948</v>
          </cell>
          <cell r="H6181">
            <v>44931</v>
          </cell>
          <cell r="I6181" t="str">
            <v>ENTREGADO</v>
          </cell>
          <cell r="J6181">
            <v>44932</v>
          </cell>
          <cell r="K6181" t="str">
            <v>COLEGIO CERVANTES</v>
          </cell>
          <cell r="L6181" t="str">
            <v>JOSE PLAZA E1- 199 Y GONZALO PIZARRO, PICHINCHA, QUITO, ECUADOR./VALENTINA GANGOTENA/593998361580///8:00AM-15:00PM//</v>
          </cell>
          <cell r="M6181" t="str">
            <v>#N/A</v>
          </cell>
          <cell r="N6181" t="str">
            <v>99-952-3557</v>
          </cell>
          <cell r="O6181" t="str">
            <v>99-952-3557</v>
          </cell>
          <cell r="P6181" t="str">
            <v>170902</v>
          </cell>
          <cell r="Q6181" t="str">
            <v>QUITO</v>
          </cell>
          <cell r="R6181" t="str">
            <v>PICHINCHA</v>
          </cell>
          <cell r="S6181" t="str">
            <v>TUMBACO</v>
          </cell>
          <cell r="U6181" t="str">
            <v>FLEXNETUIO_LOCAL</v>
          </cell>
          <cell r="V6181">
            <v>1</v>
          </cell>
          <cell r="W6181">
            <v>18.399999999999999</v>
          </cell>
          <cell r="X6181" t="str">
            <v>FLEXNET</v>
          </cell>
          <cell r="Y6181" t="str">
            <v>FLEX NET CALLE 28 DE JUNIO S/N Y GARCIA MORENO ENTRADA LLANO GRANDE</v>
          </cell>
        </row>
        <row r="6182">
          <cell r="A6182" t="str">
            <v>2023-00129</v>
          </cell>
          <cell r="B6182">
            <v>491350</v>
          </cell>
          <cell r="C6182" t="str">
            <v>2023-00129</v>
          </cell>
          <cell r="D6182" t="str">
            <v>MOVISTAR</v>
          </cell>
          <cell r="E6182" t="str">
            <v>DESPACHO</v>
          </cell>
          <cell r="F6182" t="str">
            <v>NORMAL</v>
          </cell>
          <cell r="G6182" t="str">
            <v>031080202300129</v>
          </cell>
          <cell r="H6182">
            <v>44931</v>
          </cell>
          <cell r="I6182" t="str">
            <v>ENTREGADO</v>
          </cell>
          <cell r="J6182">
            <v>44932</v>
          </cell>
          <cell r="K6182" t="str">
            <v>NORPHONE C.C. Riocentro Sur_PAOLA MORAN</v>
          </cell>
          <cell r="L6182" t="str">
            <v>C.C. RIOCENTRO SUR AV 25 DE JULIO LOCAL 43 JUNTO A LA UNIV. AGRARIA</v>
          </cell>
          <cell r="M6182" t="str">
            <v>1091717898001</v>
          </cell>
          <cell r="N6182" t="str">
            <v>998659562</v>
          </cell>
          <cell r="O6182" t="str">
            <v/>
          </cell>
          <cell r="P6182" t="str">
            <v>GUAYAQUIL</v>
          </cell>
          <cell r="Q6182" t="str">
            <v>GUAYAQUIL</v>
          </cell>
          <cell r="R6182" t="str">
            <v>GUAYAS</v>
          </cell>
          <cell r="T6182" t="str">
            <v>TRAMACO</v>
          </cell>
          <cell r="U6182" t="str">
            <v>FLEXNETUIO_GYE</v>
          </cell>
          <cell r="V6182">
            <v>1</v>
          </cell>
          <cell r="W6182">
            <v>1</v>
          </cell>
          <cell r="X6182" t="str">
            <v>FLEXNET ECUADOR - MOVISTAR</v>
          </cell>
          <cell r="Y6182" t="str">
            <v>CALLE 28 DE JUNIO S/N Y GARCIA MORENO ENTRADA LLANO GRANDE</v>
          </cell>
        </row>
        <row r="6183">
          <cell r="A6183" t="str">
            <v>2023-00130</v>
          </cell>
          <cell r="B6183">
            <v>491351</v>
          </cell>
          <cell r="C6183" t="str">
            <v>2023-00130</v>
          </cell>
          <cell r="D6183" t="str">
            <v>MOVISTAR</v>
          </cell>
          <cell r="E6183" t="str">
            <v>DESPACHO</v>
          </cell>
          <cell r="F6183" t="str">
            <v>NORMAL</v>
          </cell>
          <cell r="G6183" t="str">
            <v>031080202300130</v>
          </cell>
          <cell r="H6183">
            <v>44931</v>
          </cell>
          <cell r="I6183" t="str">
            <v>ENTREGADO</v>
          </cell>
          <cell r="J6183">
            <v>44932</v>
          </cell>
          <cell r="K6183" t="str">
            <v>NORPHONE C.C. Shopping Duran_PAOLA MORAN</v>
          </cell>
          <cell r="L6183" t="str">
            <v>CC SHOPPING DURAN KILOMETRO 35 DE LA AUTOPISTA DURAN  BOLICHE56</v>
          </cell>
          <cell r="M6183" t="str">
            <v>1091717898001</v>
          </cell>
          <cell r="N6183" t="str">
            <v>998659562</v>
          </cell>
          <cell r="O6183" t="str">
            <v/>
          </cell>
          <cell r="P6183" t="str">
            <v>GUAYAQUIL</v>
          </cell>
          <cell r="Q6183" t="str">
            <v>GUAYAQUIL</v>
          </cell>
          <cell r="R6183" t="str">
            <v>GUAYAS</v>
          </cell>
          <cell r="T6183" t="str">
            <v>TRAMACO</v>
          </cell>
          <cell r="U6183" t="str">
            <v>FLEXNETUIO_GYE</v>
          </cell>
          <cell r="V6183">
            <v>1</v>
          </cell>
          <cell r="W6183">
            <v>1</v>
          </cell>
          <cell r="X6183" t="str">
            <v>FLEXNET ECUADOR - MOVISTAR</v>
          </cell>
          <cell r="Y6183" t="str">
            <v>CALLE 28 DE JUNIO S/N Y GARCIA MORENO ENTRADA LLANO GRANDE</v>
          </cell>
        </row>
        <row r="6184">
          <cell r="A6184" t="str">
            <v>2023-00131</v>
          </cell>
          <cell r="B6184">
            <v>491352</v>
          </cell>
          <cell r="C6184" t="str">
            <v>2023-00131</v>
          </cell>
          <cell r="D6184" t="str">
            <v>MOVISTAR</v>
          </cell>
          <cell r="E6184" t="str">
            <v>DESPACHO</v>
          </cell>
          <cell r="F6184" t="str">
            <v>NORMAL</v>
          </cell>
          <cell r="G6184" t="str">
            <v>031080202300131</v>
          </cell>
          <cell r="H6184">
            <v>44931</v>
          </cell>
          <cell r="I6184" t="str">
            <v>ENTREGADO</v>
          </cell>
          <cell r="J6184">
            <v>44932</v>
          </cell>
          <cell r="K6184" t="str">
            <v>NORPHONE C.C. SHOPPING MANTA_LOURDES BRAVO</v>
          </cell>
          <cell r="L6184" t="str">
            <v>AV. 4 DE NOVIEMBRE, MANTA 130210   LOCAL 21 PLANTA ALTA</v>
          </cell>
          <cell r="M6184" t="str">
            <v>1091717898001</v>
          </cell>
          <cell r="N6184" t="str">
            <v>984246089</v>
          </cell>
          <cell r="O6184" t="str">
            <v/>
          </cell>
          <cell r="P6184" t="str">
            <v>MANTA</v>
          </cell>
          <cell r="Q6184" t="str">
            <v>MANTA</v>
          </cell>
          <cell r="R6184" t="str">
            <v>MANABI</v>
          </cell>
          <cell r="T6184" t="str">
            <v>TRAMACO</v>
          </cell>
          <cell r="U6184" t="str">
            <v>FLEXNETUIO_PROVINCIA</v>
          </cell>
          <cell r="V6184">
            <v>1</v>
          </cell>
          <cell r="W6184">
            <v>1</v>
          </cell>
          <cell r="X6184" t="str">
            <v>FLEXNET ECUADOR - MOVISTAR</v>
          </cell>
          <cell r="Y6184" t="str">
            <v>CALLE 28 DE JUNIO S/N Y GARCIA MORENO ENTRADA LLANO GRANDE</v>
          </cell>
        </row>
        <row r="6185">
          <cell r="A6185" t="str">
            <v>2023-00132</v>
          </cell>
          <cell r="B6185">
            <v>491353</v>
          </cell>
          <cell r="C6185" t="str">
            <v>2023-00132</v>
          </cell>
          <cell r="D6185" t="str">
            <v>MOVISTAR</v>
          </cell>
          <cell r="E6185" t="str">
            <v>DESPACHO</v>
          </cell>
          <cell r="F6185" t="str">
            <v>NORMAL</v>
          </cell>
          <cell r="G6185" t="str">
            <v>031080202300132</v>
          </cell>
          <cell r="H6185">
            <v>44931</v>
          </cell>
          <cell r="I6185" t="str">
            <v>ENTREGADO</v>
          </cell>
          <cell r="J6185">
            <v>44932</v>
          </cell>
          <cell r="K6185" t="str">
            <v xml:space="preserve">NORPHONE CAVS DAS LATACUNGA_LOURDES BRAVO </v>
          </cell>
          <cell r="L6185" t="str">
            <v>BELISARIO QUEVEDO 807 Y JUAN ABEL ECHEVERRIA  JUNTO ALMACENES LA GANGA ED. DE 3 PISOS LATACUNGA</v>
          </cell>
          <cell r="M6185" t="str">
            <v>1091717898001</v>
          </cell>
          <cell r="N6185" t="str">
            <v>0980558242 - 0980520332</v>
          </cell>
          <cell r="O6185" t="str">
            <v/>
          </cell>
          <cell r="P6185" t="str">
            <v>LATACUNGA</v>
          </cell>
          <cell r="Q6185" t="str">
            <v>LATACUNGA</v>
          </cell>
          <cell r="R6185" t="str">
            <v>COTOPAXI</v>
          </cell>
          <cell r="T6185" t="str">
            <v>TRAMACO</v>
          </cell>
          <cell r="U6185" t="str">
            <v>FLEXNETUIO_PROVINCIA</v>
          </cell>
          <cell r="V6185">
            <v>1</v>
          </cell>
          <cell r="W6185">
            <v>1</v>
          </cell>
          <cell r="X6185" t="str">
            <v>FLEXNET ECUADOR - MOVISTAR</v>
          </cell>
          <cell r="Y6185" t="str">
            <v>CALLE 28 DE JUNIO S/N Y GARCIA MORENO ENTRADA LLANO GRANDE</v>
          </cell>
        </row>
        <row r="6186">
          <cell r="A6186" t="str">
            <v>2023-00133</v>
          </cell>
          <cell r="B6186">
            <v>491354</v>
          </cell>
          <cell r="C6186" t="str">
            <v>2023-00133</v>
          </cell>
          <cell r="D6186" t="str">
            <v>MOVISTAR</v>
          </cell>
          <cell r="E6186" t="str">
            <v>DESPACHO</v>
          </cell>
          <cell r="F6186" t="str">
            <v>NORMAL</v>
          </cell>
          <cell r="G6186" t="str">
            <v>FT78043</v>
          </cell>
          <cell r="H6186">
            <v>44931</v>
          </cell>
          <cell r="I6186" t="str">
            <v>ENTREGADO</v>
          </cell>
          <cell r="J6186">
            <v>44932</v>
          </cell>
          <cell r="K6186" t="str">
            <v xml:space="preserve">NORPHONE CAVS DAS TUMBACO_LOURDES BRAVO </v>
          </cell>
          <cell r="L6186" t="str">
            <v xml:space="preserve">AV INTEROCEANICA Y JUAN MONTALVO JUNTO A PRODUBANCO CC SANTA MARIA </v>
          </cell>
          <cell r="M6186" t="str">
            <v>1091717898001</v>
          </cell>
          <cell r="N6186" t="str">
            <v>984246089</v>
          </cell>
          <cell r="O6186" t="str">
            <v/>
          </cell>
          <cell r="P6186" t="str">
            <v>QUITO</v>
          </cell>
          <cell r="Q6186" t="str">
            <v>QUITO</v>
          </cell>
          <cell r="R6186" t="str">
            <v>PICHINCHA</v>
          </cell>
          <cell r="U6186" t="str">
            <v>FLEXNETUIO_LOCAL</v>
          </cell>
          <cell r="V6186">
            <v>1</v>
          </cell>
          <cell r="W6186">
            <v>1</v>
          </cell>
          <cell r="X6186" t="str">
            <v>FLEXNET ECUADOR - MOVISTAR</v>
          </cell>
          <cell r="Y6186" t="str">
            <v>CALLE 28 DE JUNIO S/N Y GARCIA MORENO ENTRADA LLANO GRANDE</v>
          </cell>
        </row>
        <row r="6187">
          <cell r="A6187" t="str">
            <v>2023-00134</v>
          </cell>
          <cell r="B6187">
            <v>491355</v>
          </cell>
          <cell r="C6187" t="str">
            <v>2023-00134</v>
          </cell>
          <cell r="D6187" t="str">
            <v>MOVISTAR</v>
          </cell>
          <cell r="E6187" t="str">
            <v>DESPACHO</v>
          </cell>
          <cell r="F6187" t="str">
            <v>NORMAL</v>
          </cell>
          <cell r="G6187" t="str">
            <v>031080202300134</v>
          </cell>
          <cell r="H6187">
            <v>44931</v>
          </cell>
          <cell r="I6187" t="str">
            <v>ENTREGADO</v>
          </cell>
          <cell r="J6187">
            <v>44932</v>
          </cell>
          <cell r="K6187" t="str">
            <v>NORPHONE CAYAMBE_PAOLA MORAN</v>
          </cell>
          <cell r="L6187" t="str">
            <v>GRAN AKI AV RESTAURACION Y JUNIN LOCAL ESQUINERO CAYAMBE</v>
          </cell>
          <cell r="M6187" t="str">
            <v>1091717898001</v>
          </cell>
          <cell r="N6187" t="str">
            <v>998659562</v>
          </cell>
          <cell r="O6187" t="str">
            <v/>
          </cell>
          <cell r="P6187" t="str">
            <v>CAYAMBE</v>
          </cell>
          <cell r="Q6187" t="str">
            <v>CAYAMBE</v>
          </cell>
          <cell r="R6187" t="str">
            <v>PICHINCHA</v>
          </cell>
          <cell r="T6187" t="str">
            <v>TRAMACO</v>
          </cell>
          <cell r="U6187" t="str">
            <v>FLEXNETUIO_PROVINCIA</v>
          </cell>
          <cell r="V6187">
            <v>1</v>
          </cell>
          <cell r="W6187">
            <v>1</v>
          </cell>
          <cell r="X6187" t="str">
            <v>FLEXNET ECUADOR - MOVISTAR</v>
          </cell>
          <cell r="Y6187" t="str">
            <v>CALLE 28 DE JUNIO S/N Y GARCIA MORENO ENTRADA LLANO GRANDE</v>
          </cell>
        </row>
        <row r="6188">
          <cell r="A6188" t="str">
            <v>2023-00135</v>
          </cell>
          <cell r="B6188">
            <v>491356</v>
          </cell>
          <cell r="C6188" t="str">
            <v>2023-00135</v>
          </cell>
          <cell r="D6188" t="str">
            <v>MOVISTAR</v>
          </cell>
          <cell r="E6188" t="str">
            <v>DESPACHO</v>
          </cell>
          <cell r="F6188" t="str">
            <v>NORMAL</v>
          </cell>
          <cell r="G6188" t="str">
            <v>031080202300135</v>
          </cell>
          <cell r="H6188">
            <v>44931</v>
          </cell>
          <cell r="I6188" t="str">
            <v>ENTREGADO</v>
          </cell>
          <cell r="J6188">
            <v>44932</v>
          </cell>
          <cell r="K6188" t="str">
            <v>NORPHONE CHONE_LOURDES BRAVO</v>
          </cell>
          <cell r="L6188" t="str">
            <v>CENTRO CALLE PICHINCHA ENTRE CALLES WASHINGTON Y BOLIVAR A LADO DE ALMACENES ARTEFACTA</v>
          </cell>
          <cell r="M6188" t="str">
            <v>1091717898001</v>
          </cell>
          <cell r="N6188" t="str">
            <v>984246089</v>
          </cell>
          <cell r="O6188" t="str">
            <v/>
          </cell>
          <cell r="P6188" t="str">
            <v>CHONE</v>
          </cell>
          <cell r="Q6188" t="str">
            <v>CHONE</v>
          </cell>
          <cell r="R6188" t="str">
            <v>MANABI</v>
          </cell>
          <cell r="T6188" t="str">
            <v>TRAMACO</v>
          </cell>
          <cell r="U6188" t="str">
            <v>FLEXNETUIO_PROVINCIA</v>
          </cell>
          <cell r="V6188">
            <v>1</v>
          </cell>
          <cell r="W6188">
            <v>1</v>
          </cell>
          <cell r="X6188" t="str">
            <v>FLEXNET ECUADOR - MOVISTAR</v>
          </cell>
          <cell r="Y6188" t="str">
            <v>CALLE 28 DE JUNIO S/N Y GARCIA MORENO ENTRADA LLANO GRANDE</v>
          </cell>
        </row>
        <row r="6189">
          <cell r="A6189" t="str">
            <v>2023-00136</v>
          </cell>
          <cell r="B6189">
            <v>491357</v>
          </cell>
          <cell r="C6189" t="str">
            <v>2023-00136</v>
          </cell>
          <cell r="D6189" t="str">
            <v>MOVISTAR</v>
          </cell>
          <cell r="E6189" t="str">
            <v>DESPACHO</v>
          </cell>
          <cell r="F6189" t="str">
            <v>NORMAL</v>
          </cell>
          <cell r="G6189" t="str">
            <v>031080202300136</v>
          </cell>
          <cell r="H6189">
            <v>44931</v>
          </cell>
          <cell r="I6189" t="str">
            <v>ENTREGADO</v>
          </cell>
          <cell r="J6189">
            <v>44932</v>
          </cell>
          <cell r="K6189" t="str">
            <v>NORPHONE EL CARMEN_LOURDES BRAVO</v>
          </cell>
          <cell r="L6189" t="str">
            <v>CALLE ABDON CALDERON Y AV. CHONE. FRENTE A JAPON MOTOS,DIAGONAL AL BANCO PICHINCHA</v>
          </cell>
          <cell r="M6189" t="str">
            <v>1091717898001</v>
          </cell>
          <cell r="N6189" t="str">
            <v>984246089</v>
          </cell>
          <cell r="O6189" t="str">
            <v/>
          </cell>
          <cell r="P6189" t="str">
            <v>EL CARMEN</v>
          </cell>
          <cell r="Q6189" t="str">
            <v>EL CARMEN</v>
          </cell>
          <cell r="R6189" t="str">
            <v>MANABI</v>
          </cell>
          <cell r="T6189" t="str">
            <v>TRAMACO</v>
          </cell>
          <cell r="U6189" t="str">
            <v>FLEXNETUIO_PROVINCIA</v>
          </cell>
          <cell r="V6189">
            <v>1</v>
          </cell>
          <cell r="W6189">
            <v>1</v>
          </cell>
          <cell r="X6189" t="str">
            <v>FLEXNET ECUADOR - MOVISTAR</v>
          </cell>
          <cell r="Y6189" t="str">
            <v>CALLE 28 DE JUNIO S/N Y GARCIA MORENO ENTRADA LLANO GRANDE</v>
          </cell>
        </row>
        <row r="6190">
          <cell r="A6190" t="str">
            <v>2023-00137</v>
          </cell>
          <cell r="B6190">
            <v>491358</v>
          </cell>
          <cell r="C6190" t="str">
            <v>2023-00137</v>
          </cell>
          <cell r="D6190" t="str">
            <v>MOVISTAR</v>
          </cell>
          <cell r="E6190" t="str">
            <v>DESPACHO</v>
          </cell>
          <cell r="F6190" t="str">
            <v>NORMAL</v>
          </cell>
          <cell r="G6190" t="str">
            <v>031080202300137</v>
          </cell>
          <cell r="H6190">
            <v>44931</v>
          </cell>
          <cell r="I6190" t="str">
            <v>ENTREGADO</v>
          </cell>
          <cell r="J6190">
            <v>44932</v>
          </cell>
          <cell r="K6190" t="str">
            <v>NORPHONE LA PLAZA IBARRA_PAOLA MORAN</v>
          </cell>
          <cell r="L6190" t="str">
            <v>LOCAL 22 Y 23 CCLA PLAZA AV MARIANO ACOSTA Y2147 Y VICTOR GOMEZ JURADO IBARRA</v>
          </cell>
          <cell r="M6190" t="str">
            <v>1091717898001</v>
          </cell>
          <cell r="N6190" t="str">
            <v>998659562</v>
          </cell>
          <cell r="O6190" t="str">
            <v/>
          </cell>
          <cell r="P6190" t="str">
            <v>IBARRA</v>
          </cell>
          <cell r="Q6190" t="str">
            <v>IBARRA</v>
          </cell>
          <cell r="R6190" t="str">
            <v>IMBABURA</v>
          </cell>
          <cell r="T6190" t="str">
            <v>TRAMACO</v>
          </cell>
          <cell r="U6190" t="str">
            <v>FLEXNETUIO_PROVINCIA</v>
          </cell>
          <cell r="V6190">
            <v>1</v>
          </cell>
          <cell r="W6190">
            <v>1</v>
          </cell>
          <cell r="X6190" t="str">
            <v>FLEXNET ECUADOR - MOVISTAR</v>
          </cell>
          <cell r="Y6190" t="str">
            <v>CALLE 28 DE JUNIO S/N Y GARCIA MORENO ENTRADA LLANO GRANDE</v>
          </cell>
        </row>
        <row r="6191">
          <cell r="A6191" t="str">
            <v>2023-00138</v>
          </cell>
          <cell r="B6191">
            <v>491359</v>
          </cell>
          <cell r="C6191" t="str">
            <v>2023-00138</v>
          </cell>
          <cell r="D6191" t="str">
            <v>MOVISTAR</v>
          </cell>
          <cell r="E6191" t="str">
            <v>DESPACHO</v>
          </cell>
          <cell r="F6191" t="str">
            <v>NORMAL</v>
          </cell>
          <cell r="G6191" t="str">
            <v>031080202300138</v>
          </cell>
          <cell r="H6191">
            <v>44931</v>
          </cell>
          <cell r="I6191" t="str">
            <v>ENTREGADO</v>
          </cell>
          <cell r="J6191">
            <v>44932</v>
          </cell>
          <cell r="K6191" t="str">
            <v>PDV NORPHONE ISLA SHOPPING RIOBAMBA_CARLOS JOSE CAMPOVERDE BERRU</v>
          </cell>
          <cell r="L6191" t="str">
            <v>PASEO SHOPPING RIOBAMBA ANTONIO JOSE DE SUCRE Y BEGONIAS PLANTA BAJA FRENTE A PHARMACYS RIOBAMBA</v>
          </cell>
          <cell r="M6191" t="str">
            <v>1091717898001</v>
          </cell>
          <cell r="N6191" t="str">
            <v>994454243</v>
          </cell>
          <cell r="O6191" t="str">
            <v/>
          </cell>
          <cell r="P6191" t="str">
            <v>RIOBAMBA</v>
          </cell>
          <cell r="Q6191" t="str">
            <v>RIOBAMBA</v>
          </cell>
          <cell r="R6191" t="str">
            <v>CHIMBORAZO</v>
          </cell>
          <cell r="T6191" t="str">
            <v>TRAMACO</v>
          </cell>
          <cell r="U6191" t="str">
            <v>FLEXNETUIO_PROVINCIA</v>
          </cell>
          <cell r="V6191">
            <v>1</v>
          </cell>
          <cell r="W6191">
            <v>1</v>
          </cell>
          <cell r="X6191" t="str">
            <v>FLEXNET ECUADOR - MOVISTAR</v>
          </cell>
          <cell r="Y6191" t="str">
            <v>CALLE 28 DE JUNIO S/N Y GARCIA MORENO ENTRADA LLANO GRANDE</v>
          </cell>
        </row>
        <row r="6192">
          <cell r="A6192" t="str">
            <v>2023-00139</v>
          </cell>
          <cell r="B6192">
            <v>491360</v>
          </cell>
          <cell r="C6192" t="str">
            <v>2023-00139</v>
          </cell>
          <cell r="D6192" t="str">
            <v>MOVISTAR</v>
          </cell>
          <cell r="E6192" t="str">
            <v>DESPACHO</v>
          </cell>
          <cell r="F6192" t="str">
            <v>NORMAL</v>
          </cell>
          <cell r="G6192" t="str">
            <v>FT78040</v>
          </cell>
          <cell r="H6192">
            <v>44931</v>
          </cell>
          <cell r="I6192" t="str">
            <v>ENTREGADO</v>
          </cell>
          <cell r="J6192">
            <v>44932</v>
          </cell>
          <cell r="K6192" t="str">
            <v>NORPHONE ZONIFICACION - GUAYAS_ISAAC GAVILANEZ</v>
          </cell>
          <cell r="L6192" t="str">
            <v>AV. 9 DE OCTUBRE Y PEDRO CARBO (CAV MOVISTAR)</v>
          </cell>
          <cell r="M6192" t="str">
            <v>1713272647</v>
          </cell>
          <cell r="N6192" t="str">
            <v>0999939597</v>
          </cell>
          <cell r="P6192" t="str">
            <v>GUAYAQUIL</v>
          </cell>
          <cell r="Q6192" t="str">
            <v>GUAYAQUIL</v>
          </cell>
          <cell r="R6192" t="str">
            <v>GUAYAS</v>
          </cell>
          <cell r="T6192" t="str">
            <v>FLEXTRANS GYE</v>
          </cell>
          <cell r="U6192" t="str">
            <v>FLEXNETUIO_GYE</v>
          </cell>
          <cell r="V6192">
            <v>2</v>
          </cell>
          <cell r="W6192">
            <v>1</v>
          </cell>
          <cell r="X6192" t="str">
            <v>FLEXNET ECUADOR - MOVISTAR</v>
          </cell>
          <cell r="Y6192" t="str">
            <v>CALLE 28 DE JUNIO S/N Y GARCIA MORENO ENTRADA LLANO GRANDE</v>
          </cell>
        </row>
        <row r="6193">
          <cell r="A6193" t="str">
            <v>2023-00140</v>
          </cell>
          <cell r="B6193">
            <v>491361</v>
          </cell>
          <cell r="C6193" t="str">
            <v>2023-00140</v>
          </cell>
          <cell r="D6193" t="str">
            <v>MOVISTAR</v>
          </cell>
          <cell r="E6193" t="str">
            <v>DESPACHO</v>
          </cell>
          <cell r="F6193" t="str">
            <v>NORMAL</v>
          </cell>
          <cell r="G6193" t="str">
            <v>031080202300140</v>
          </cell>
          <cell r="H6193">
            <v>44931</v>
          </cell>
          <cell r="I6193" t="str">
            <v>ENTREGADO</v>
          </cell>
          <cell r="J6193">
            <v>44932</v>
          </cell>
          <cell r="K6193" t="str">
            <v>NORPHONE ZONIFICACION - LOS RIOS_ISAAC GAVILANEZ</v>
          </cell>
          <cell r="L6193" t="str">
            <v>QUEVEDO SIETE DE OCTUBRE CALLE 6TA ENTRE J Y LA K</v>
          </cell>
          <cell r="M6193" t="str">
            <v>1713272647</v>
          </cell>
          <cell r="N6193" t="str">
            <v>999939597</v>
          </cell>
          <cell r="O6193" t="str">
            <v/>
          </cell>
          <cell r="P6193" t="str">
            <v>QUEVEDO</v>
          </cell>
          <cell r="Q6193" t="str">
            <v>QUEVEDO</v>
          </cell>
          <cell r="R6193" t="str">
            <v>LOS RIOS</v>
          </cell>
          <cell r="T6193" t="str">
            <v>TRAMACO</v>
          </cell>
          <cell r="U6193" t="str">
            <v>FLEXNETUIO_PROVINCIA</v>
          </cell>
          <cell r="V6193">
            <v>1</v>
          </cell>
          <cell r="W6193">
            <v>1</v>
          </cell>
          <cell r="X6193" t="str">
            <v>FLEXNET ECUADOR - MOVISTAR</v>
          </cell>
          <cell r="Y6193" t="str">
            <v>CALLE 28 DE JUNIO S/N Y GARCIA MORENO ENTRADA LLANO GRANDE</v>
          </cell>
        </row>
        <row r="6194">
          <cell r="A6194" t="str">
            <v>2023-00141</v>
          </cell>
          <cell r="B6194">
            <v>491362</v>
          </cell>
          <cell r="C6194" t="str">
            <v>2023-00141</v>
          </cell>
          <cell r="D6194" t="str">
            <v>MOVISTAR</v>
          </cell>
          <cell r="E6194" t="str">
            <v>DESPACHO</v>
          </cell>
          <cell r="F6194" t="str">
            <v>NORMAL</v>
          </cell>
          <cell r="G6194" t="str">
            <v>031080202300141</v>
          </cell>
          <cell r="H6194">
            <v>44931</v>
          </cell>
          <cell r="I6194" t="str">
            <v>ENTREGADO</v>
          </cell>
          <cell r="J6194">
            <v>44932</v>
          </cell>
          <cell r="K6194" t="str">
            <v>NORPHONE ZONIFICACION - SANTA ELENA_LIBERTAD</v>
          </cell>
          <cell r="L6194" t="str">
            <v>C.C. PASEO SHOPPING LIBERTAD CAV MOVISTAR: AV CARLOS ESPINOSA E/ CALLE 10 Y 11 C.C. PASEO SHOPPING LIBERTAD</v>
          </cell>
          <cell r="M6194" t="str">
            <v>1713272647</v>
          </cell>
          <cell r="N6194" t="str">
            <v>999939597</v>
          </cell>
          <cell r="P6194" t="str">
            <v>240201</v>
          </cell>
          <cell r="Q6194" t="str">
            <v>LA LIBERTAD</v>
          </cell>
          <cell r="R6194" t="str">
            <v>SANTA ELENA</v>
          </cell>
          <cell r="S6194" t="str">
            <v>LA LIBERTAD</v>
          </cell>
          <cell r="T6194" t="str">
            <v>TRAMACO</v>
          </cell>
          <cell r="V6194">
            <v>1</v>
          </cell>
          <cell r="W6194">
            <v>1</v>
          </cell>
          <cell r="X6194" t="str">
            <v>FLEXNET ECUADOR - MOVISTAR</v>
          </cell>
          <cell r="Y6194" t="str">
            <v>CALLE 28 DE JUNIO S/N Y GARCIA MORENO ENTRADA LLANO GRANDE</v>
          </cell>
        </row>
        <row r="6195">
          <cell r="A6195" t="str">
            <v>2023-00142</v>
          </cell>
          <cell r="B6195">
            <v>491363</v>
          </cell>
          <cell r="C6195" t="str">
            <v>2023-00142</v>
          </cell>
          <cell r="D6195" t="str">
            <v>TUENTI</v>
          </cell>
          <cell r="E6195" t="str">
            <v>DESPACHO</v>
          </cell>
          <cell r="F6195" t="str">
            <v>NORMAL</v>
          </cell>
          <cell r="G6195" t="str">
            <v>031080202300142</v>
          </cell>
          <cell r="H6195">
            <v>44931</v>
          </cell>
          <cell r="I6195" t="str">
            <v>ENTREGADO</v>
          </cell>
          <cell r="J6195">
            <v>44932</v>
          </cell>
          <cell r="K6195" t="str">
            <v>MAURICIO GUERRERO TUENTI SANTO DOMINGO_EDUARDO LUIS SILVA IVARRA</v>
          </cell>
          <cell r="L6195" t="str">
            <v>CALLE GUAYAQUIL, ENTRE RIO SOLAYA Y CUICOCHA</v>
          </cell>
          <cell r="M6195" t="str">
            <v>1719571208</v>
          </cell>
          <cell r="N6195" t="str">
            <v>998999242</v>
          </cell>
          <cell r="P6195" t="str">
            <v>230101</v>
          </cell>
          <cell r="Q6195" t="str">
            <v>SANTO DOMINGO</v>
          </cell>
          <cell r="R6195" t="str">
            <v>SANTO DOMINGO DE LOS TSACHILAS</v>
          </cell>
          <cell r="S6195" t="str">
            <v>SANTO DOMINGO DE LOS COLORADOS</v>
          </cell>
          <cell r="T6195" t="str">
            <v>TRAMACO</v>
          </cell>
          <cell r="V6195">
            <v>1</v>
          </cell>
          <cell r="W6195">
            <v>1</v>
          </cell>
          <cell r="X6195" t="str">
            <v>FLEXNET ECUADOR - MOVISTAR</v>
          </cell>
          <cell r="Y6195" t="str">
            <v>CALLE 28 DE JUNIO S/N Y GARCIA MORENO ENTRADA LLANO GRANDE</v>
          </cell>
        </row>
        <row r="6196">
          <cell r="A6196" t="str">
            <v>2023-00143</v>
          </cell>
          <cell r="B6196">
            <v>491364</v>
          </cell>
          <cell r="C6196" t="str">
            <v>2023-00143</v>
          </cell>
          <cell r="D6196" t="str">
            <v>TUENTI</v>
          </cell>
          <cell r="E6196" t="str">
            <v>DESPACHO</v>
          </cell>
          <cell r="F6196" t="str">
            <v>NORMAL</v>
          </cell>
          <cell r="G6196" t="str">
            <v>031080202300143</v>
          </cell>
          <cell r="H6196">
            <v>44931</v>
          </cell>
          <cell r="I6196" t="str">
            <v>ENTREGADO</v>
          </cell>
          <cell r="J6196">
            <v>44932</v>
          </cell>
          <cell r="K6196" t="str">
            <v>NORPHONE TUENTI - GUAYAS_ISAAC GAVILANEZ</v>
          </cell>
          <cell r="L6196" t="str">
            <v>AV. 9 de Octubre y Pedro Carbo (CAV MOVISTAR)</v>
          </cell>
          <cell r="M6196" t="str">
            <v>1713272647</v>
          </cell>
          <cell r="N6196" t="str">
            <v>999939597</v>
          </cell>
          <cell r="O6196" t="str">
            <v/>
          </cell>
          <cell r="P6196" t="str">
            <v>GUAYAQUIL</v>
          </cell>
          <cell r="Q6196" t="str">
            <v>GUAYAQUIL</v>
          </cell>
          <cell r="R6196" t="str">
            <v>GUAYAS</v>
          </cell>
          <cell r="T6196" t="str">
            <v>TRAMACO</v>
          </cell>
          <cell r="U6196" t="str">
            <v>FLEXNETUIO_GYE</v>
          </cell>
          <cell r="V6196">
            <v>1</v>
          </cell>
          <cell r="W6196">
            <v>1</v>
          </cell>
          <cell r="X6196" t="str">
            <v>FLEXNET ECUADOR - MOVISTAR</v>
          </cell>
          <cell r="Y6196" t="str">
            <v>CALLE 28 DE JUNIO S/N Y GARCIA MORENO ENTRADA LLANO GRANDE</v>
          </cell>
        </row>
        <row r="6197">
          <cell r="A6197" t="str">
            <v>2023-00144</v>
          </cell>
          <cell r="B6197">
            <v>491365</v>
          </cell>
          <cell r="C6197" t="str">
            <v>2023-00144</v>
          </cell>
          <cell r="D6197" t="str">
            <v>TUENTI</v>
          </cell>
          <cell r="E6197" t="str">
            <v>DESPACHO</v>
          </cell>
          <cell r="F6197" t="str">
            <v>NORMAL</v>
          </cell>
          <cell r="G6197" t="str">
            <v>031080202300144</v>
          </cell>
          <cell r="H6197">
            <v>44931</v>
          </cell>
          <cell r="I6197" t="str">
            <v>ENTREGADO</v>
          </cell>
          <cell r="J6197">
            <v>44932</v>
          </cell>
          <cell r="K6197" t="str">
            <v>NORPHONE TUENTI - LOS RIOS_ISAAC GAVILANEZ</v>
          </cell>
          <cell r="L6197" t="str">
            <v>QUEVEDO  SIETE DE OCTUBRE CALLE 6TA ENTRE J Y LA K</v>
          </cell>
          <cell r="M6197" t="str">
            <v>1713272647</v>
          </cell>
          <cell r="N6197" t="str">
            <v>999939597</v>
          </cell>
          <cell r="O6197" t="str">
            <v/>
          </cell>
          <cell r="P6197" t="str">
            <v>QUEVEDO</v>
          </cell>
          <cell r="Q6197" t="str">
            <v>QUEVEDO</v>
          </cell>
          <cell r="R6197" t="str">
            <v>LOS RIOS</v>
          </cell>
          <cell r="T6197" t="str">
            <v>TRAMACO</v>
          </cell>
          <cell r="U6197" t="str">
            <v>FLEXNETUIO_PROVINCIA</v>
          </cell>
          <cell r="V6197">
            <v>1</v>
          </cell>
          <cell r="W6197">
            <v>1</v>
          </cell>
          <cell r="X6197" t="str">
            <v>FLEXNET ECUADOR - MOVISTAR</v>
          </cell>
          <cell r="Y6197" t="str">
            <v>CALLE 28 DE JUNIO S/N Y GARCIA MORENO ENTRADA LLANO GRANDE</v>
          </cell>
        </row>
        <row r="6198">
          <cell r="A6198" t="str">
            <v>2023-00145</v>
          </cell>
          <cell r="B6198">
            <v>491366</v>
          </cell>
          <cell r="C6198" t="str">
            <v>2023-00145</v>
          </cell>
          <cell r="D6198" t="str">
            <v>TUENTI</v>
          </cell>
          <cell r="E6198" t="str">
            <v>DESPACHO</v>
          </cell>
          <cell r="F6198" t="str">
            <v>NORMAL</v>
          </cell>
          <cell r="G6198" t="str">
            <v>031080202300145</v>
          </cell>
          <cell r="H6198">
            <v>44931</v>
          </cell>
          <cell r="I6198" t="str">
            <v>ENTREGADO</v>
          </cell>
          <cell r="J6198">
            <v>44935</v>
          </cell>
          <cell r="K6198" t="str">
            <v>NORPHONE TUENTI - SANTA ELENA_ISAAC GAVILANEZ</v>
          </cell>
          <cell r="L6198" t="str">
            <v>C.C. Paseo Shopping Libertad CAV MOVISTAR: AV Carlos Espinosa E/ calle 10 y 11 C.C. Paseo Shopping Libertad</v>
          </cell>
          <cell r="M6198" t="str">
            <v>1713272647</v>
          </cell>
          <cell r="N6198" t="str">
            <v>999939597</v>
          </cell>
          <cell r="O6198" t="str">
            <v/>
          </cell>
          <cell r="P6198" t="str">
            <v>LA LIBERTAD</v>
          </cell>
          <cell r="Q6198" t="str">
            <v>LA LIBERTAD</v>
          </cell>
          <cell r="R6198" t="str">
            <v>SANTA ELENA</v>
          </cell>
          <cell r="T6198" t="str">
            <v>TRAMACO</v>
          </cell>
          <cell r="U6198" t="str">
            <v>FLEXNETUIO_PROVINCIA</v>
          </cell>
          <cell r="V6198">
            <v>1</v>
          </cell>
          <cell r="W6198">
            <v>1</v>
          </cell>
          <cell r="X6198" t="str">
            <v>FLEXNET ECUADOR - MOVISTAR</v>
          </cell>
          <cell r="Y6198" t="str">
            <v>CALLE 28 DE JUNIO S/N Y GARCIA MORENO ENTRADA LLANO GRANDE</v>
          </cell>
        </row>
        <row r="6199">
          <cell r="A6199" t="str">
            <v>2023-00123</v>
          </cell>
          <cell r="B6199">
            <v>491344</v>
          </cell>
          <cell r="C6199" t="str">
            <v>2023-00123</v>
          </cell>
          <cell r="D6199" t="str">
            <v>MOVISTAR</v>
          </cell>
          <cell r="E6199" t="str">
            <v>DESPACHO</v>
          </cell>
          <cell r="F6199" t="str">
            <v>NORMAL</v>
          </cell>
          <cell r="G6199" t="str">
            <v>031080202300123</v>
          </cell>
          <cell r="H6199">
            <v>44931</v>
          </cell>
          <cell r="I6199" t="str">
            <v>ENTREGADO</v>
          </cell>
          <cell r="J6199">
            <v>44932</v>
          </cell>
          <cell r="K6199" t="str">
            <v>AGENTE AE CELISTICS SAN LUIS_KLEBER GRANDA_DANY IMBAQUINGO</v>
          </cell>
          <cell r="L6199" t="str">
            <v xml:space="preserve">CAVS PREMIUM AUTOPISTA GRAL RUMINAHUI Y AV SAN LUIS  </v>
          </cell>
          <cell r="M6199" t="str">
            <v>1792161037001</v>
          </cell>
          <cell r="N6199" t="str">
            <v>0992567346_094084829</v>
          </cell>
          <cell r="P6199" t="str">
            <v>QUITO</v>
          </cell>
          <cell r="Q6199" t="str">
            <v>QUITO</v>
          </cell>
          <cell r="R6199" t="str">
            <v>PICHINCHA</v>
          </cell>
          <cell r="T6199" t="str">
            <v>TRAMACO</v>
          </cell>
          <cell r="U6199" t="str">
            <v>FLEXNETUIO_LOCAL</v>
          </cell>
          <cell r="V6199">
            <v>2</v>
          </cell>
          <cell r="W6199">
            <v>1</v>
          </cell>
          <cell r="X6199" t="str">
            <v>FLEXNET ECUADOR - MOVISTAR</v>
          </cell>
          <cell r="Y6199" t="str">
            <v>CALLE 28 DE JUNIO S/N Y GARCIA MORENO ENTRADA LLANO GRANDE</v>
          </cell>
        </row>
        <row r="6200">
          <cell r="A6200" t="str">
            <v>2023-00124</v>
          </cell>
          <cell r="B6200">
            <v>491345</v>
          </cell>
          <cell r="C6200" t="str">
            <v>2023-00124</v>
          </cell>
          <cell r="D6200" t="str">
            <v>MOVISTAR</v>
          </cell>
          <cell r="E6200" t="str">
            <v>DESPACHO</v>
          </cell>
          <cell r="F6200" t="str">
            <v>NORMAL</v>
          </cell>
          <cell r="G6200" t="str">
            <v>031080202300124</v>
          </cell>
          <cell r="H6200">
            <v>44931</v>
          </cell>
          <cell r="I6200" t="str">
            <v>ENTREGADO</v>
          </cell>
          <cell r="J6200">
            <v>44932</v>
          </cell>
          <cell r="K6200" t="str">
            <v>CELISTICS CAVS DAS AMBATO CENTRO_KLEBER GRANDA_DANY IMBAQUINGO</v>
          </cell>
          <cell r="L6200" t="str">
            <v>CALLE SUCRE ENTRE CALLE MERA Y MARTINEZ N 750</v>
          </cell>
          <cell r="M6200" t="str">
            <v>1792161037001</v>
          </cell>
          <cell r="N6200" t="str">
            <v>0992567346_094084829</v>
          </cell>
          <cell r="O6200" t="str">
            <v/>
          </cell>
          <cell r="P6200" t="str">
            <v>AMBATO</v>
          </cell>
          <cell r="Q6200" t="str">
            <v>AMBATO</v>
          </cell>
          <cell r="R6200" t="str">
            <v>TUNGURAHUA</v>
          </cell>
          <cell r="S6200" t="str">
            <v>AMBATO</v>
          </cell>
          <cell r="T6200" t="str">
            <v>TRAMACO</v>
          </cell>
          <cell r="U6200" t="str">
            <v>FLEXNETUIO_PROVINCIA</v>
          </cell>
          <cell r="V6200">
            <v>1</v>
          </cell>
          <cell r="W6200">
            <v>1</v>
          </cell>
          <cell r="X6200" t="str">
            <v>FLEXNET ECUADOR - MOVISTAR</v>
          </cell>
          <cell r="Y6200" t="str">
            <v>CALLE 28 DE JUNIO S/N Y GARCIA MORENO ENTRADA LLANO GRANDE</v>
          </cell>
        </row>
        <row r="6201">
          <cell r="A6201" t="str">
            <v>2023-00125</v>
          </cell>
          <cell r="B6201">
            <v>491346</v>
          </cell>
          <cell r="C6201" t="str">
            <v>2023-00125</v>
          </cell>
          <cell r="D6201" t="str">
            <v>MOVISTAR</v>
          </cell>
          <cell r="E6201" t="str">
            <v>DESPACHO</v>
          </cell>
          <cell r="F6201" t="str">
            <v>NORMAL</v>
          </cell>
          <cell r="G6201" t="str">
            <v>031080202300125</v>
          </cell>
          <cell r="H6201">
            <v>44931</v>
          </cell>
          <cell r="I6201" t="str">
            <v>ENTREGADO</v>
          </cell>
          <cell r="J6201">
            <v>44935</v>
          </cell>
          <cell r="K6201" t="str">
            <v>NORPHONE C.C. PASEO SHOPPING LA LIBERTAD_LOURDES BRAVO</v>
          </cell>
          <cell r="L6201" t="str">
            <v xml:space="preserve">C.C. EL PASEO SHOPPING LA PENINSULA LOCAL 1 PLANTA BAJA BARRIO SAN FRANCISCO MZ 38. CALLE 9 </v>
          </cell>
          <cell r="M6201" t="str">
            <v>1091717898001</v>
          </cell>
          <cell r="N6201" t="str">
            <v>984246089</v>
          </cell>
          <cell r="O6201" t="str">
            <v/>
          </cell>
          <cell r="P6201" t="str">
            <v>LA LIBERTAD</v>
          </cell>
          <cell r="Q6201" t="str">
            <v>LA LIBERTAD</v>
          </cell>
          <cell r="R6201" t="str">
            <v>SANTA ELENA</v>
          </cell>
          <cell r="T6201" t="str">
            <v>TRAMACO</v>
          </cell>
          <cell r="U6201" t="str">
            <v>FLEXNETUIO_PROVINCIA</v>
          </cell>
          <cell r="V6201">
            <v>1</v>
          </cell>
          <cell r="W6201">
            <v>1</v>
          </cell>
          <cell r="X6201" t="str">
            <v>FLEXNET ECUADOR - MOVISTAR</v>
          </cell>
          <cell r="Y6201" t="str">
            <v>CALLE 28 DE JUNIO S/N Y GARCIA MORENO ENTRADA LLANO GRANDE</v>
          </cell>
        </row>
        <row r="6202">
          <cell r="A6202" t="str">
            <v>2023-00126</v>
          </cell>
          <cell r="B6202">
            <v>491347</v>
          </cell>
          <cell r="C6202" t="str">
            <v>2023-00126</v>
          </cell>
          <cell r="D6202" t="str">
            <v>MOVISTAR</v>
          </cell>
          <cell r="E6202" t="str">
            <v>DESPACHO</v>
          </cell>
          <cell r="F6202" t="str">
            <v>NORMAL</v>
          </cell>
          <cell r="G6202" t="str">
            <v>031080202300126</v>
          </cell>
          <cell r="H6202">
            <v>44931</v>
          </cell>
          <cell r="I6202" t="str">
            <v>ENTREGADO</v>
          </cell>
          <cell r="J6202">
            <v>44932</v>
          </cell>
          <cell r="K6202" t="str">
            <v>AE CELISTICS MALTERIA LATACUNGA_MARIA JOSE TOBAR ZAMBRANO</v>
          </cell>
          <cell r="L6202" t="str">
            <v>AV. ELOY ALFARO ENTRE CALLE GATAZO Y AV. MARCO AURELIO SUBIA, CENTRO COMERCIAL LA MALTERIA PLAZA, PLANTA BAJA, LOCAL PB-007</v>
          </cell>
          <cell r="M6202" t="str">
            <v>1306571512</v>
          </cell>
          <cell r="N6202" t="str">
            <v>983508879</v>
          </cell>
          <cell r="P6202" t="str">
            <v>LATACUNGA</v>
          </cell>
          <cell r="Q6202" t="str">
            <v>LATACUNGA</v>
          </cell>
          <cell r="R6202" t="str">
            <v>COTOPAXI</v>
          </cell>
          <cell r="T6202" t="str">
            <v>TRAMACO</v>
          </cell>
          <cell r="U6202" t="str">
            <v>FLEXNETUIO_PROVINCIA</v>
          </cell>
          <cell r="V6202">
            <v>3</v>
          </cell>
          <cell r="W6202">
            <v>1</v>
          </cell>
          <cell r="X6202" t="str">
            <v>FLEXNET ECUADOR - MOVISTAR</v>
          </cell>
          <cell r="Y6202" t="str">
            <v>CALLE 28 DE JUNIO S/N Y GARCIA MORENO ENTRADA LLANO GRANDE</v>
          </cell>
        </row>
        <row r="6203">
          <cell r="A6203" t="str">
            <v>2023-00127</v>
          </cell>
          <cell r="B6203">
            <v>491348</v>
          </cell>
          <cell r="C6203" t="str">
            <v>2023-00127</v>
          </cell>
          <cell r="D6203" t="str">
            <v>MOVISTAR</v>
          </cell>
          <cell r="E6203" t="str">
            <v>DESPACHO</v>
          </cell>
          <cell r="F6203" t="str">
            <v>NORMAL</v>
          </cell>
          <cell r="G6203" t="str">
            <v>031080202300127</v>
          </cell>
          <cell r="H6203">
            <v>44931</v>
          </cell>
          <cell r="I6203" t="str">
            <v>ENTREGADO</v>
          </cell>
          <cell r="J6203">
            <v>44932</v>
          </cell>
          <cell r="K6203" t="str">
            <v>NORPHONE C.C. Riocentro Ceibos_PAOLA MORAN</v>
          </cell>
          <cell r="L6203" t="str">
            <v>C.C. RIOCENTRO CEIBOS LOCAL 28 AV DEL BOMBERO VIA A LA COSTA KM 65</v>
          </cell>
          <cell r="M6203" t="str">
            <v>1091717898001</v>
          </cell>
          <cell r="N6203" t="str">
            <v>998659562</v>
          </cell>
          <cell r="O6203" t="str">
            <v/>
          </cell>
          <cell r="P6203" t="str">
            <v>GUAYAQUIL</v>
          </cell>
          <cell r="Q6203" t="str">
            <v>GUAYAQUIL</v>
          </cell>
          <cell r="R6203" t="str">
            <v>GUAYAS</v>
          </cell>
          <cell r="T6203" t="str">
            <v>TRAMACO</v>
          </cell>
          <cell r="U6203" t="str">
            <v>FLEXNETUIO_GYE</v>
          </cell>
          <cell r="V6203">
            <v>1</v>
          </cell>
          <cell r="W6203">
            <v>1</v>
          </cell>
          <cell r="X6203" t="str">
            <v>FLEXNET ECUADOR - MOVISTAR</v>
          </cell>
          <cell r="Y6203" t="str">
            <v>CALLE 28 DE JUNIO S/N Y GARCIA MORENO ENTRADA LLANO GRANDE</v>
          </cell>
        </row>
        <row r="6204">
          <cell r="A6204" t="str">
            <v>2023-00128</v>
          </cell>
          <cell r="B6204">
            <v>491349</v>
          </cell>
          <cell r="C6204" t="str">
            <v>2023-00128</v>
          </cell>
          <cell r="D6204" t="str">
            <v>MOVISTAR</v>
          </cell>
          <cell r="E6204" t="str">
            <v>DESPACHO</v>
          </cell>
          <cell r="F6204" t="str">
            <v>NORMAL</v>
          </cell>
          <cell r="G6204" t="str">
            <v>031080202300128</v>
          </cell>
          <cell r="H6204">
            <v>44931</v>
          </cell>
          <cell r="I6204" t="str">
            <v>ENTREGADO</v>
          </cell>
          <cell r="J6204">
            <v>44932</v>
          </cell>
          <cell r="K6204" t="str">
            <v>NORPHONE C.C. Riocentro Norte_PAOLA MORAN</v>
          </cell>
          <cell r="L6204" t="str">
            <v>CENTRO COMERCIAL RIOCENTRO NORTE AV FRANCISCO DE ORELLANA LOCAL 10 PRIMERA PUERTA</v>
          </cell>
          <cell r="M6204" t="str">
            <v>1091717898001</v>
          </cell>
          <cell r="N6204" t="str">
            <v>998659562</v>
          </cell>
          <cell r="O6204" t="str">
            <v/>
          </cell>
          <cell r="P6204" t="str">
            <v>GUAYAQUIL</v>
          </cell>
          <cell r="Q6204" t="str">
            <v>GUAYAQUIL</v>
          </cell>
          <cell r="R6204" t="str">
            <v>GUAYAS</v>
          </cell>
          <cell r="T6204" t="str">
            <v>TRAMACO</v>
          </cell>
          <cell r="U6204" t="str">
            <v>FLEXNETUIO_GYE</v>
          </cell>
          <cell r="V6204">
            <v>1</v>
          </cell>
          <cell r="W6204">
            <v>1</v>
          </cell>
          <cell r="X6204" t="str">
            <v>FLEXNET ECUADOR - MOVISTAR</v>
          </cell>
          <cell r="Y6204" t="str">
            <v>CALLE 28 DE JUNIO S/N Y GARCIA MORENO ENTRADA LLANO GRANDE</v>
          </cell>
        </row>
        <row r="6205">
          <cell r="A6205" t="str">
            <v>414618867</v>
          </cell>
          <cell r="B6205">
            <v>491338</v>
          </cell>
          <cell r="C6205" t="str">
            <v>414618867</v>
          </cell>
          <cell r="D6205" t="str">
            <v>FLEXTUENTI</v>
          </cell>
          <cell r="E6205" t="str">
            <v>DESPACHO</v>
          </cell>
          <cell r="F6205" t="str">
            <v>NORMAL</v>
          </cell>
          <cell r="G6205" t="str">
            <v>FT77989</v>
          </cell>
          <cell r="H6205">
            <v>44931</v>
          </cell>
          <cell r="I6205" t="str">
            <v>ENTREGADO</v>
          </cell>
          <cell r="J6205">
            <v>44932</v>
          </cell>
          <cell r="K6205" t="str">
            <v>Ana Iturralde</v>
          </cell>
          <cell r="L6205" t="str">
            <v>CHILLOGALLO CALLE MARTHA BUCARAM  S36 177  CALLE S37</v>
          </cell>
          <cell r="M6205" t="str">
            <v>1719200501</v>
          </cell>
          <cell r="N6205" t="str">
            <v>0998725864/0983547373</v>
          </cell>
          <cell r="O6205" t="str">
            <v/>
          </cell>
          <cell r="P6205" t="str">
            <v>QUITO</v>
          </cell>
          <cell r="Q6205" t="str">
            <v>QUITO</v>
          </cell>
          <cell r="R6205" t="str">
            <v>PICHINCHA</v>
          </cell>
          <cell r="U6205" t="str">
            <v>FLEXNETUIO_LOCAL</v>
          </cell>
          <cell r="V6205">
            <v>1</v>
          </cell>
          <cell r="W6205">
            <v>1</v>
          </cell>
          <cell r="X6205" t="str">
            <v>FLEXNET ECUADOR - FLEXTUENTI</v>
          </cell>
          <cell r="Y6205" t="str">
            <v>CALLE 28 DE JUNIO S/N Y GARCIA MORENO ENTRADA LLANO GRANDE</v>
          </cell>
        </row>
        <row r="6206">
          <cell r="A6206" t="str">
            <v>414618881</v>
          </cell>
          <cell r="B6206">
            <v>491339</v>
          </cell>
          <cell r="C6206" t="str">
            <v>414618881</v>
          </cell>
          <cell r="D6206" t="str">
            <v>FLEXTUENTI</v>
          </cell>
          <cell r="E6206" t="str">
            <v>DESPACHO</v>
          </cell>
          <cell r="F6206" t="str">
            <v>NORMAL</v>
          </cell>
          <cell r="G6206" t="str">
            <v>FT77988</v>
          </cell>
          <cell r="H6206">
            <v>44931</v>
          </cell>
          <cell r="I6206" t="str">
            <v>ENTREGADO</v>
          </cell>
          <cell r="J6206">
            <v>44932</v>
          </cell>
          <cell r="K6206" t="str">
            <v>Emilio Cevallos</v>
          </cell>
          <cell r="L6206" t="str">
            <v>BELISARIO QUEVEDO  CALLE SELVA ALEGRE  B51 CALLE VERSALLES</v>
          </cell>
          <cell r="M6206" t="str">
            <v>1710323724</v>
          </cell>
          <cell r="N6206" t="str">
            <v>0996326823/0999043088</v>
          </cell>
          <cell r="O6206" t="str">
            <v/>
          </cell>
          <cell r="P6206" t="str">
            <v>QUITO</v>
          </cell>
          <cell r="Q6206" t="str">
            <v>QUITO</v>
          </cell>
          <cell r="R6206" t="str">
            <v>PICHINCHA</v>
          </cell>
          <cell r="U6206" t="str">
            <v>FLEXNETUIO_LOCAL</v>
          </cell>
          <cell r="V6206">
            <v>1</v>
          </cell>
          <cell r="W6206">
            <v>1</v>
          </cell>
          <cell r="X6206" t="str">
            <v>FLEXNET ECUADOR - FLEXTUENTI</v>
          </cell>
          <cell r="Y6206" t="str">
            <v>CALLE 28 DE JUNIO S/N Y GARCIA MORENO ENTRADA LLANO GRANDE</v>
          </cell>
        </row>
        <row r="6207">
          <cell r="A6207" t="str">
            <v>WS414609271</v>
          </cell>
          <cell r="B6207">
            <v>491340</v>
          </cell>
          <cell r="C6207" t="str">
            <v>WS414609271</v>
          </cell>
          <cell r="D6207" t="str">
            <v>FLEXTUENTI</v>
          </cell>
          <cell r="E6207" t="str">
            <v>DESPACHO</v>
          </cell>
          <cell r="F6207" t="str">
            <v>NORMAL</v>
          </cell>
          <cell r="G6207" t="str">
            <v>031080414609271</v>
          </cell>
          <cell r="H6207">
            <v>44931</v>
          </cell>
          <cell r="I6207" t="str">
            <v>ENTREGADO</v>
          </cell>
          <cell r="J6207">
            <v>44942</v>
          </cell>
          <cell r="K6207" t="str">
            <v>Henry Fernando Sanchez Morales</v>
          </cell>
          <cell r="L6207" t="str">
            <v>OFICINA TRAMACO LA CONCORDIA</v>
          </cell>
          <cell r="M6207" t="str">
            <v>1723381222</v>
          </cell>
          <cell r="N6207" t="str">
            <v>0982848727/0982848727</v>
          </cell>
          <cell r="O6207" t="str">
            <v/>
          </cell>
          <cell r="P6207" t="str">
            <v>LA CONCORDIA</v>
          </cell>
          <cell r="Q6207" t="str">
            <v>LA CONCORDIA</v>
          </cell>
          <cell r="R6207" t="str">
            <v>ESMERALDAS</v>
          </cell>
          <cell r="T6207" t="str">
            <v>TRAMACO</v>
          </cell>
          <cell r="U6207" t="str">
            <v>FLEXNETUIO_PROVINCIA</v>
          </cell>
          <cell r="V6207">
            <v>1</v>
          </cell>
          <cell r="W6207">
            <v>1</v>
          </cell>
          <cell r="X6207" t="str">
            <v>FLEXNET ECUADOR - FLEXTUENTI</v>
          </cell>
          <cell r="Y6207" t="str">
            <v>CALLE 28 DE JUNIO S/N Y GARCIA MORENO ENTRADA LLANO GRANDE</v>
          </cell>
        </row>
        <row r="6208">
          <cell r="A6208" t="str">
            <v>WS414609368</v>
          </cell>
          <cell r="B6208">
            <v>491341</v>
          </cell>
          <cell r="C6208" t="str">
            <v>WS414609368</v>
          </cell>
          <cell r="D6208" t="str">
            <v>FLEXTUENTI</v>
          </cell>
          <cell r="E6208" t="str">
            <v>DESPACHO</v>
          </cell>
          <cell r="F6208" t="str">
            <v>NORMAL</v>
          </cell>
          <cell r="G6208" t="str">
            <v>FT77986</v>
          </cell>
          <cell r="H6208">
            <v>44931</v>
          </cell>
          <cell r="I6208" t="str">
            <v>ENTREGADO</v>
          </cell>
          <cell r="J6208">
            <v>44935</v>
          </cell>
          <cell r="K6208" t="str">
            <v>Nelly Salazar</v>
          </cell>
          <cell r="L6208" t="str">
            <v>GUAMANI AV QUITUMBE NAN  LOTE 6  JULIAN CHARRO</v>
          </cell>
          <cell r="M6208" t="str">
            <v>1709048928</v>
          </cell>
          <cell r="N6208" t="str">
            <v>0979486098/0979486098</v>
          </cell>
          <cell r="O6208" t="str">
            <v/>
          </cell>
          <cell r="P6208" t="str">
            <v>QUITO</v>
          </cell>
          <cell r="Q6208" t="str">
            <v>QUITO</v>
          </cell>
          <cell r="R6208" t="str">
            <v>PICHINCHA</v>
          </cell>
          <cell r="T6208" t="str">
            <v>FLEXTRANS UIO</v>
          </cell>
          <cell r="U6208" t="str">
            <v>FLEXNETUIO_LOCAL</v>
          </cell>
          <cell r="V6208">
            <v>1</v>
          </cell>
          <cell r="W6208">
            <v>1</v>
          </cell>
          <cell r="X6208" t="str">
            <v>FLEXNET ECUADOR - FLEXTUENTI</v>
          </cell>
          <cell r="Y6208" t="str">
            <v>CALLE 28 DE JUNIO S/N Y GARCIA MORENO ENTRADA LLANO GRANDE</v>
          </cell>
        </row>
        <row r="6209">
          <cell r="A6209" t="str">
            <v>WS414609399</v>
          </cell>
          <cell r="B6209">
            <v>491342</v>
          </cell>
          <cell r="C6209" t="str">
            <v>WS414609399</v>
          </cell>
          <cell r="D6209" t="str">
            <v>FLEXTUENTI</v>
          </cell>
          <cell r="E6209" t="str">
            <v>DESPACHO</v>
          </cell>
          <cell r="F6209" t="str">
            <v>NORMAL</v>
          </cell>
          <cell r="G6209" t="str">
            <v>FT77987</v>
          </cell>
          <cell r="H6209">
            <v>44931</v>
          </cell>
          <cell r="I6209" t="str">
            <v>ENTREGADO</v>
          </cell>
          <cell r="J6209">
            <v>44932</v>
          </cell>
          <cell r="K6209" t="str">
            <v>Santiago Calvopina</v>
          </cell>
          <cell r="L6209" t="str">
            <v>MARISCAL SUCRE CALLE LIZARDO GARCIA  E9 101 CALLE ANDRES XAURA</v>
          </cell>
          <cell r="M6209" t="str">
            <v>1708586571</v>
          </cell>
          <cell r="N6209" t="str">
            <v>0997435926/0997435926</v>
          </cell>
          <cell r="O6209" t="str">
            <v/>
          </cell>
          <cell r="P6209" t="str">
            <v>QUITO</v>
          </cell>
          <cell r="Q6209" t="str">
            <v>QUITO</v>
          </cell>
          <cell r="R6209" t="str">
            <v>PICHINCHA</v>
          </cell>
          <cell r="U6209" t="str">
            <v>FLEXNETUIO_LOCAL</v>
          </cell>
          <cell r="V6209">
            <v>1</v>
          </cell>
          <cell r="W6209">
            <v>1</v>
          </cell>
          <cell r="X6209" t="str">
            <v>FLEXNET ECUADOR - FLEXTUENTI</v>
          </cell>
          <cell r="Y6209" t="str">
            <v>CALLE 28 DE JUNIO S/N Y GARCIA MORENO ENTRADA LLANO GRANDE</v>
          </cell>
        </row>
        <row r="6210">
          <cell r="A6210" t="str">
            <v>WS414609452</v>
          </cell>
          <cell r="B6210">
            <v>491343</v>
          </cell>
          <cell r="C6210" t="str">
            <v>WS414609452</v>
          </cell>
          <cell r="D6210" t="str">
            <v>FLEXTUENTI</v>
          </cell>
          <cell r="E6210" t="str">
            <v>DESPACHO</v>
          </cell>
          <cell r="F6210" t="str">
            <v>NORMAL</v>
          </cell>
          <cell r="G6210" t="str">
            <v>FT77985</v>
          </cell>
          <cell r="H6210">
            <v>44931</v>
          </cell>
          <cell r="I6210" t="str">
            <v>ENTREGADO</v>
          </cell>
          <cell r="J6210">
            <v>44932</v>
          </cell>
          <cell r="K6210" t="str">
            <v>Betty Pamela Basantes Romero</v>
          </cell>
          <cell r="L6210" t="str">
            <v>INAQUITO AV RIO AMAZONAS SN  AV  ATAHUALPA</v>
          </cell>
          <cell r="M6210" t="str">
            <v>1718361544</v>
          </cell>
          <cell r="N6210" t="str">
            <v>0998206543/0998206543</v>
          </cell>
          <cell r="O6210" t="str">
            <v/>
          </cell>
          <cell r="P6210" t="str">
            <v>QUITO</v>
          </cell>
          <cell r="Q6210" t="str">
            <v>QUITO</v>
          </cell>
          <cell r="R6210" t="str">
            <v>PICHINCHA</v>
          </cell>
          <cell r="U6210" t="str">
            <v>FLEXNETUIO_LOCAL</v>
          </cell>
          <cell r="V6210">
            <v>1</v>
          </cell>
          <cell r="W6210">
            <v>1</v>
          </cell>
          <cell r="X6210" t="str">
            <v>FLEXNET ECUADOR - FLEXTUENTI</v>
          </cell>
          <cell r="Y6210" t="str">
            <v>CALLE 28 DE JUNIO S/N Y GARCIA MORENO ENTRADA LLANO GRANDE</v>
          </cell>
        </row>
        <row r="6211">
          <cell r="A6211" t="str">
            <v>414609203</v>
          </cell>
          <cell r="B6211">
            <v>491306</v>
          </cell>
          <cell r="C6211" t="str">
            <v>414609203</v>
          </cell>
          <cell r="D6211" t="str">
            <v>FLEXTUENTI</v>
          </cell>
          <cell r="E6211" t="str">
            <v>DESPACHO</v>
          </cell>
          <cell r="F6211" t="str">
            <v>NORMAL</v>
          </cell>
          <cell r="G6211" t="str">
            <v>FT77999</v>
          </cell>
          <cell r="H6211">
            <v>44931</v>
          </cell>
          <cell r="I6211" t="str">
            <v>ENTREGADO</v>
          </cell>
          <cell r="J6211">
            <v>44932</v>
          </cell>
          <cell r="K6211" t="str">
            <v>Antony Lara</v>
          </cell>
          <cell r="L6211" t="str">
            <v>CALDERON CALLE PRAGA  SN  CLIENTE VIENA</v>
          </cell>
          <cell r="M6211" t="str">
            <v>1314659671</v>
          </cell>
          <cell r="N6211" t="str">
            <v>0996389901/0996389901</v>
          </cell>
          <cell r="O6211" t="str">
            <v/>
          </cell>
          <cell r="P6211" t="str">
            <v>QUITO</v>
          </cell>
          <cell r="Q6211" t="str">
            <v>QUITO</v>
          </cell>
          <cell r="R6211" t="str">
            <v>PICHINCHA</v>
          </cell>
          <cell r="T6211" t="str">
            <v>EXPRESSCON</v>
          </cell>
          <cell r="U6211" t="str">
            <v>FLEXNETUIO_LOCAL</v>
          </cell>
          <cell r="V6211">
            <v>1</v>
          </cell>
          <cell r="W6211">
            <v>1</v>
          </cell>
          <cell r="X6211" t="str">
            <v>FLEXNET ECUADOR - FLEXTUENTI</v>
          </cell>
          <cell r="Y6211" t="str">
            <v>CALLE 28 DE JUNIO S/N Y GARCIA MORENO ENTRADA LLANO GRANDE</v>
          </cell>
        </row>
        <row r="6212">
          <cell r="A6212" t="str">
            <v>414609215</v>
          </cell>
          <cell r="B6212">
            <v>491307</v>
          </cell>
          <cell r="C6212" t="str">
            <v>414609215</v>
          </cell>
          <cell r="D6212" t="str">
            <v>FLEXTUENTI</v>
          </cell>
          <cell r="E6212" t="str">
            <v>DESPACHO</v>
          </cell>
          <cell r="F6212" t="str">
            <v>NORMAL</v>
          </cell>
          <cell r="G6212" t="str">
            <v>FT77998</v>
          </cell>
          <cell r="H6212">
            <v>44931</v>
          </cell>
          <cell r="I6212" t="str">
            <v>ENTREGADO</v>
          </cell>
          <cell r="J6212">
            <v>44932</v>
          </cell>
          <cell r="K6212" t="str">
            <v>Maria Jose Figueroa Alvarado</v>
          </cell>
          <cell r="L6212" t="str">
            <v>SAN BARTOLO  CALLE CATARAMA  SN  PALENQUE</v>
          </cell>
          <cell r="M6212" t="str">
            <v>0953121498</v>
          </cell>
          <cell r="N6212" t="str">
            <v>0984575224/0988153460</v>
          </cell>
          <cell r="O6212" t="str">
            <v/>
          </cell>
          <cell r="P6212" t="str">
            <v>QUITO</v>
          </cell>
          <cell r="Q6212" t="str">
            <v>QUITO</v>
          </cell>
          <cell r="R6212" t="str">
            <v>PICHINCHA</v>
          </cell>
          <cell r="U6212" t="str">
            <v>FLEXNETUIO_LOCAL</v>
          </cell>
          <cell r="V6212">
            <v>1</v>
          </cell>
          <cell r="W6212">
            <v>1</v>
          </cell>
          <cell r="X6212" t="str">
            <v>FLEXNET ECUADOR - FLEXTUENTI</v>
          </cell>
          <cell r="Y6212" t="str">
            <v>CALLE 28 DE JUNIO S/N Y GARCIA MORENO ENTRADA LLANO GRANDE</v>
          </cell>
        </row>
        <row r="6213">
          <cell r="A6213" t="str">
            <v>414609242</v>
          </cell>
          <cell r="B6213">
            <v>491308</v>
          </cell>
          <cell r="C6213" t="str">
            <v>414609242</v>
          </cell>
          <cell r="D6213" t="str">
            <v>FLEXTUENTI</v>
          </cell>
          <cell r="E6213" t="str">
            <v>DESPACHO</v>
          </cell>
          <cell r="F6213" t="str">
            <v>NORMAL</v>
          </cell>
          <cell r="G6213" t="str">
            <v>FT77997</v>
          </cell>
          <cell r="H6213">
            <v>44931</v>
          </cell>
          <cell r="I6213" t="str">
            <v>ENTREGADO</v>
          </cell>
          <cell r="J6213">
            <v>44932</v>
          </cell>
          <cell r="K6213" t="str">
            <v>Luisa carolina Guijarro moreno</v>
          </cell>
          <cell r="L6213" t="str">
            <v>CHIMBACALLE CALLE GUALBERTO PEREZ LOCAL C CALLE JUAN DEL VALLE</v>
          </cell>
          <cell r="M6213" t="str">
            <v>1714412598</v>
          </cell>
          <cell r="N6213" t="str">
            <v>0984025442/0987084645</v>
          </cell>
          <cell r="O6213" t="str">
            <v/>
          </cell>
          <cell r="P6213" t="str">
            <v>QUITO</v>
          </cell>
          <cell r="Q6213" t="str">
            <v>QUITO</v>
          </cell>
          <cell r="R6213" t="str">
            <v>PICHINCHA</v>
          </cell>
          <cell r="U6213" t="str">
            <v>FLEXNETUIO_LOCAL</v>
          </cell>
          <cell r="V6213">
            <v>1</v>
          </cell>
          <cell r="W6213">
            <v>1</v>
          </cell>
          <cell r="X6213" t="str">
            <v>FLEXNET ECUADOR - FLEXTUENTI</v>
          </cell>
          <cell r="Y6213" t="str">
            <v>CALLE 28 DE JUNIO S/N Y GARCIA MORENO ENTRADA LLANO GRANDE</v>
          </cell>
        </row>
        <row r="6214">
          <cell r="A6214" t="str">
            <v>414609252</v>
          </cell>
          <cell r="B6214">
            <v>491309</v>
          </cell>
          <cell r="C6214" t="str">
            <v>414609252</v>
          </cell>
          <cell r="D6214" t="str">
            <v>FLEXTUENTI</v>
          </cell>
          <cell r="E6214" t="str">
            <v>DESPACHO</v>
          </cell>
          <cell r="F6214" t="str">
            <v>NORMAL</v>
          </cell>
          <cell r="G6214" t="str">
            <v>FT77996</v>
          </cell>
          <cell r="H6214">
            <v>44931</v>
          </cell>
          <cell r="I6214" t="str">
            <v>ENTREGADO</v>
          </cell>
          <cell r="J6214">
            <v>44932</v>
          </cell>
          <cell r="K6214" t="str">
            <v>Luisa carolina Guijarro Moreno</v>
          </cell>
          <cell r="L6214" t="str">
            <v>CHIMBACALLE CALLE GUALBERTO PEREZ LOCAL C  CALLE JUAN DEL VALLE</v>
          </cell>
          <cell r="M6214" t="str">
            <v>1714412598</v>
          </cell>
          <cell r="N6214" t="str">
            <v>0995772396/0987084645</v>
          </cell>
          <cell r="O6214" t="str">
            <v/>
          </cell>
          <cell r="P6214" t="str">
            <v>QUITO</v>
          </cell>
          <cell r="Q6214" t="str">
            <v>QUITO</v>
          </cell>
          <cell r="R6214" t="str">
            <v>PICHINCHA</v>
          </cell>
          <cell r="U6214" t="str">
            <v>FLEXNETUIO_LOCAL</v>
          </cell>
          <cell r="V6214">
            <v>1</v>
          </cell>
          <cell r="W6214">
            <v>1</v>
          </cell>
          <cell r="X6214" t="str">
            <v>FLEXNET ECUADOR - FLEXTUENTI</v>
          </cell>
          <cell r="Y6214" t="str">
            <v>CALLE 28 DE JUNIO S/N Y GARCIA MORENO ENTRADA LLANO GRANDE</v>
          </cell>
        </row>
        <row r="6215">
          <cell r="A6215" t="str">
            <v>414609253</v>
          </cell>
          <cell r="B6215">
            <v>491310</v>
          </cell>
          <cell r="C6215" t="str">
            <v>414609253</v>
          </cell>
          <cell r="D6215" t="str">
            <v>FLEXTUENTI</v>
          </cell>
          <cell r="E6215" t="str">
            <v>DESPACHO</v>
          </cell>
          <cell r="F6215" t="str">
            <v>NORMAL</v>
          </cell>
          <cell r="G6215" t="str">
            <v>FT77973</v>
          </cell>
          <cell r="H6215">
            <v>44931</v>
          </cell>
          <cell r="I6215" t="str">
            <v>ENTREGADO</v>
          </cell>
          <cell r="J6215">
            <v>44932</v>
          </cell>
          <cell r="K6215" t="str">
            <v>Raquel Reyes</v>
          </cell>
          <cell r="L6215" t="str">
            <v>XIMENA  CALLE  C 49 S O  DR JUAN MONTALVAN CORNEJO MZ 40 VILLA 1  3ER PASAJE 6 S O</v>
          </cell>
          <cell r="M6215" t="str">
            <v>0924780596</v>
          </cell>
          <cell r="N6215" t="str">
            <v>0967557187/0980371976</v>
          </cell>
          <cell r="O6215" t="str">
            <v/>
          </cell>
          <cell r="P6215" t="str">
            <v>GUAYAQUIL</v>
          </cell>
          <cell r="Q6215" t="str">
            <v>GUAYAQUIL</v>
          </cell>
          <cell r="R6215" t="str">
            <v>GUAYAS</v>
          </cell>
          <cell r="T6215" t="str">
            <v>FLEXTRANS GYE</v>
          </cell>
          <cell r="U6215" t="str">
            <v>FLEXNETUIO_GYE</v>
          </cell>
          <cell r="V6215">
            <v>1</v>
          </cell>
          <cell r="W6215">
            <v>1</v>
          </cell>
          <cell r="X6215" t="str">
            <v>FLEXNET ECUADOR - FLEXTUENTI</v>
          </cell>
          <cell r="Y6215" t="str">
            <v>CALLE 28 DE JUNIO S/N Y GARCIA MORENO ENTRADA LLANO GRANDE</v>
          </cell>
        </row>
        <row r="6216">
          <cell r="A6216" t="str">
            <v>414609285</v>
          </cell>
          <cell r="B6216">
            <v>491311</v>
          </cell>
          <cell r="C6216" t="str">
            <v>414609285</v>
          </cell>
          <cell r="D6216" t="str">
            <v>FLEXTUENTI</v>
          </cell>
          <cell r="E6216" t="str">
            <v>DESPACHO</v>
          </cell>
          <cell r="F6216" t="str">
            <v>NORMAL</v>
          </cell>
          <cell r="G6216" t="str">
            <v>FT77995</v>
          </cell>
          <cell r="H6216">
            <v>44931</v>
          </cell>
          <cell r="I6216" t="str">
            <v>ENTREGADO</v>
          </cell>
          <cell r="J6216">
            <v>44932</v>
          </cell>
          <cell r="K6216" t="str">
            <v>Mateo Alzate</v>
          </cell>
          <cell r="L6216" t="str">
            <v>CARCELEN CALLE VICENTE DUQUE  N77 161 AV  JUAN DE SELIS</v>
          </cell>
          <cell r="M6216" t="str">
            <v>1719024703</v>
          </cell>
          <cell r="N6216" t="str">
            <v>0998048562/0999731154</v>
          </cell>
          <cell r="O6216" t="str">
            <v/>
          </cell>
          <cell r="P6216" t="str">
            <v>QUITO</v>
          </cell>
          <cell r="Q6216" t="str">
            <v>QUITO</v>
          </cell>
          <cell r="R6216" t="str">
            <v>PICHINCHA</v>
          </cell>
          <cell r="T6216" t="str">
            <v>EXPRESSCON</v>
          </cell>
          <cell r="U6216" t="str">
            <v>FLEXNETUIO_LOCAL</v>
          </cell>
          <cell r="V6216">
            <v>1</v>
          </cell>
          <cell r="W6216">
            <v>1</v>
          </cell>
          <cell r="X6216" t="str">
            <v>FLEXNET ECUADOR - FLEXTUENTI</v>
          </cell>
          <cell r="Y6216" t="str">
            <v>CALLE 28 DE JUNIO S/N Y GARCIA MORENO ENTRADA LLANO GRANDE</v>
          </cell>
        </row>
        <row r="6217">
          <cell r="A6217" t="str">
            <v>414609290</v>
          </cell>
          <cell r="B6217">
            <v>491312</v>
          </cell>
          <cell r="C6217" t="str">
            <v>414609290</v>
          </cell>
          <cell r="D6217" t="str">
            <v>FLEXTUENTI</v>
          </cell>
          <cell r="E6217" t="str">
            <v>DESPACHO</v>
          </cell>
          <cell r="F6217" t="str">
            <v>NORMAL</v>
          </cell>
          <cell r="G6217" t="str">
            <v>FT77994</v>
          </cell>
          <cell r="H6217">
            <v>44931</v>
          </cell>
          <cell r="I6217" t="str">
            <v>ENTREGADO</v>
          </cell>
          <cell r="J6217">
            <v>44932</v>
          </cell>
          <cell r="K6217" t="str">
            <v>Bolivar Carvajal</v>
          </cell>
          <cell r="L6217" t="str">
            <v>INAQUITO    AV REPUBLICA DE EL SALVADOR SUBSUELO 2  AV NACIONES UNIDAS</v>
          </cell>
          <cell r="M6217" t="str">
            <v>1709296196</v>
          </cell>
          <cell r="N6217" t="str">
            <v>0986747893/0995867193</v>
          </cell>
          <cell r="O6217" t="str">
            <v/>
          </cell>
          <cell r="P6217" t="str">
            <v>QUITO</v>
          </cell>
          <cell r="Q6217" t="str">
            <v>QUITO</v>
          </cell>
          <cell r="R6217" t="str">
            <v>PICHINCHA</v>
          </cell>
          <cell r="U6217" t="str">
            <v>FLEXNETUIO_LOCAL</v>
          </cell>
          <cell r="V6217">
            <v>1</v>
          </cell>
          <cell r="W6217">
            <v>1</v>
          </cell>
          <cell r="X6217" t="str">
            <v>FLEXNET ECUADOR - FLEXTUENTI</v>
          </cell>
          <cell r="Y6217" t="str">
            <v>CALLE 28 DE JUNIO S/N Y GARCIA MORENO ENTRADA LLANO GRANDE</v>
          </cell>
        </row>
        <row r="6218">
          <cell r="A6218" t="str">
            <v>414609291</v>
          </cell>
          <cell r="B6218">
            <v>491313</v>
          </cell>
          <cell r="C6218" t="str">
            <v>414609291</v>
          </cell>
          <cell r="D6218" t="str">
            <v>FLEXTUENTI</v>
          </cell>
          <cell r="E6218" t="str">
            <v>DESPACHO</v>
          </cell>
          <cell r="F6218" t="str">
            <v>NORMAL</v>
          </cell>
          <cell r="G6218" t="str">
            <v>FT77972</v>
          </cell>
          <cell r="H6218">
            <v>44931</v>
          </cell>
          <cell r="I6218" t="str">
            <v>ENTREGADO</v>
          </cell>
          <cell r="J6218">
            <v>44932</v>
          </cell>
          <cell r="K6218" t="str">
            <v>Eduardo Guerrero</v>
          </cell>
          <cell r="L6218" t="str">
            <v>ROCA  CALLE PADRE VICENTE SOLANO VARGAS 503  AV PEDRO MONCAYO</v>
          </cell>
          <cell r="M6218" t="str">
            <v>0953603826</v>
          </cell>
          <cell r="N6218" t="str">
            <v>0964237574/0994056526</v>
          </cell>
          <cell r="O6218" t="str">
            <v/>
          </cell>
          <cell r="P6218" t="str">
            <v>GUAYAQUIL</v>
          </cell>
          <cell r="Q6218" t="str">
            <v>GUAYAQUIL</v>
          </cell>
          <cell r="R6218" t="str">
            <v>GUAYAS</v>
          </cell>
          <cell r="T6218" t="str">
            <v>ITSACOURIER</v>
          </cell>
          <cell r="U6218" t="str">
            <v>FLEXNETUIO_GYE</v>
          </cell>
          <cell r="V6218">
            <v>1</v>
          </cell>
          <cell r="W6218">
            <v>1</v>
          </cell>
          <cell r="X6218" t="str">
            <v>FLEXNET ECUADOR - FLEXTUENTI</v>
          </cell>
          <cell r="Y6218" t="str">
            <v>CALLE 28 DE JUNIO S/N Y GARCIA MORENO ENTRADA LLANO GRANDE</v>
          </cell>
        </row>
        <row r="6219">
          <cell r="A6219" t="str">
            <v>414609303</v>
          </cell>
          <cell r="B6219">
            <v>491314</v>
          </cell>
          <cell r="C6219" t="str">
            <v>414609303</v>
          </cell>
          <cell r="D6219" t="str">
            <v>FLEXTUENTI</v>
          </cell>
          <cell r="E6219" t="str">
            <v>DESPACHO</v>
          </cell>
          <cell r="F6219" t="str">
            <v>NORMAL</v>
          </cell>
          <cell r="G6219" t="str">
            <v>031080414609303</v>
          </cell>
          <cell r="H6219">
            <v>44931</v>
          </cell>
          <cell r="I6219" t="str">
            <v>DEVOLUCION_EN_PROCESO</v>
          </cell>
          <cell r="J6219">
            <v>44943</v>
          </cell>
          <cell r="K6219" t="str">
            <v>Jessenia Zorrilla</v>
          </cell>
          <cell r="L6219" t="str">
            <v>PAJAN CALLE SN  SN  MANUEL LORENZO NIETO</v>
          </cell>
          <cell r="M6219" t="str">
            <v>1314620699</v>
          </cell>
          <cell r="N6219" t="str">
            <v>0967760416/0981234334</v>
          </cell>
          <cell r="O6219" t="str">
            <v/>
          </cell>
          <cell r="P6219" t="str">
            <v>PAJAN</v>
          </cell>
          <cell r="Q6219" t="str">
            <v>PAJAN</v>
          </cell>
          <cell r="R6219" t="str">
            <v>MANABI</v>
          </cell>
          <cell r="T6219" t="str">
            <v>TRAMACO</v>
          </cell>
          <cell r="U6219" t="str">
            <v>FLEXNETUIO_PROVINCIA</v>
          </cell>
          <cell r="V6219">
            <v>1</v>
          </cell>
          <cell r="W6219">
            <v>1</v>
          </cell>
          <cell r="X6219" t="str">
            <v>FLEXNET ECUADOR - FLEXTUENTI</v>
          </cell>
          <cell r="Y6219" t="str">
            <v>CALLE 28 DE JUNIO S/N Y GARCIA MORENO ENTRADA LLANO GRANDE</v>
          </cell>
        </row>
        <row r="6220">
          <cell r="A6220" t="str">
            <v>414609369</v>
          </cell>
          <cell r="B6220">
            <v>491315</v>
          </cell>
          <cell r="C6220" t="str">
            <v>414609369</v>
          </cell>
          <cell r="D6220" t="str">
            <v>FLEXTUENTI</v>
          </cell>
          <cell r="E6220" t="str">
            <v>DESPACHO</v>
          </cell>
          <cell r="F6220" t="str">
            <v>NORMAL</v>
          </cell>
          <cell r="G6220" t="str">
            <v>FT77971</v>
          </cell>
          <cell r="H6220">
            <v>44931</v>
          </cell>
          <cell r="I6220" t="str">
            <v>ENTREGADO</v>
          </cell>
          <cell r="J6220">
            <v>44932</v>
          </cell>
          <cell r="K6220" t="str">
            <v>Javier Bravo pesantes</v>
          </cell>
          <cell r="L6220" t="str">
            <v>TARQUI  CALLE AGUIRRE  1414 AV  MACHALA</v>
          </cell>
          <cell r="M6220" t="str">
            <v>0919458026</v>
          </cell>
          <cell r="N6220" t="str">
            <v>0978610702/0969441031</v>
          </cell>
          <cell r="O6220" t="str">
            <v/>
          </cell>
          <cell r="P6220" t="str">
            <v>GUAYAQUIL</v>
          </cell>
          <cell r="Q6220" t="str">
            <v>GUAYAQUIL</v>
          </cell>
          <cell r="R6220" t="str">
            <v>GUAYAS</v>
          </cell>
          <cell r="T6220" t="str">
            <v>ITSACOURIER</v>
          </cell>
          <cell r="U6220" t="str">
            <v>FLEXNETUIO_GYE</v>
          </cell>
          <cell r="V6220">
            <v>1</v>
          </cell>
          <cell r="W6220">
            <v>1</v>
          </cell>
          <cell r="X6220" t="str">
            <v>FLEXNET ECUADOR - FLEXTUENTI</v>
          </cell>
          <cell r="Y6220" t="str">
            <v>CALLE 28 DE JUNIO S/N Y GARCIA MORENO ENTRADA LLANO GRANDE</v>
          </cell>
        </row>
        <row r="6221">
          <cell r="A6221" t="str">
            <v>414609377</v>
          </cell>
          <cell r="B6221">
            <v>491316</v>
          </cell>
          <cell r="C6221" t="str">
            <v>414609377</v>
          </cell>
          <cell r="D6221" t="str">
            <v>FLEXTUENTI</v>
          </cell>
          <cell r="E6221" t="str">
            <v>DESPACHO</v>
          </cell>
          <cell r="F6221" t="str">
            <v>NORMAL</v>
          </cell>
          <cell r="G6221" t="str">
            <v>IC4219</v>
          </cell>
          <cell r="H6221">
            <v>44931</v>
          </cell>
          <cell r="I6221" t="str">
            <v>ENTREGADO</v>
          </cell>
          <cell r="J6221">
            <v>44937</v>
          </cell>
          <cell r="K6221" t="str">
            <v>David Pilco</v>
          </cell>
          <cell r="L6221" t="str">
            <v>BANOS CALLE DE LA PAJARA PINTA  SN  CALLE SALTO A LA SOGA</v>
          </cell>
          <cell r="M6221" t="str">
            <v>0925396764</v>
          </cell>
          <cell r="N6221" t="str">
            <v>0993841929/0979697299</v>
          </cell>
          <cell r="O6221" t="str">
            <v/>
          </cell>
          <cell r="P6221" t="str">
            <v>CUENCA</v>
          </cell>
          <cell r="Q6221" t="str">
            <v>CUENCA</v>
          </cell>
          <cell r="R6221" t="str">
            <v>AZUAY</v>
          </cell>
          <cell r="T6221" t="str">
            <v>ITSACOURIER</v>
          </cell>
          <cell r="U6221" t="str">
            <v>FLEXNETUIO_PROVINCIA</v>
          </cell>
          <cell r="V6221">
            <v>1</v>
          </cell>
          <cell r="W6221">
            <v>1</v>
          </cell>
          <cell r="X6221" t="str">
            <v>FLEXNET ECUADOR - FLEXTUENTI</v>
          </cell>
          <cell r="Y6221" t="str">
            <v>CALLE 28 DE JUNIO S/N Y GARCIA MORENO ENTRADA LLANO GRANDE</v>
          </cell>
        </row>
        <row r="6222">
          <cell r="A6222" t="str">
            <v>414609415</v>
          </cell>
          <cell r="B6222">
            <v>491317</v>
          </cell>
          <cell r="C6222" t="str">
            <v>414609415</v>
          </cell>
          <cell r="D6222" t="str">
            <v>FLEXTUENTI</v>
          </cell>
          <cell r="E6222" t="str">
            <v>DESPACHO</v>
          </cell>
          <cell r="F6222" t="str">
            <v>NORMAL</v>
          </cell>
          <cell r="G6222" t="str">
            <v>FT77993</v>
          </cell>
          <cell r="H6222">
            <v>44931</v>
          </cell>
          <cell r="I6222" t="str">
            <v>ENTREGADO</v>
          </cell>
          <cell r="J6222">
            <v>44932</v>
          </cell>
          <cell r="K6222" t="str">
            <v>Romy Adelina Villegas</v>
          </cell>
          <cell r="L6222" t="str">
            <v>SAN ISIDRO DEL INCA PASAJE SAUCES  CS 131  CALLE DE LOS MELONES</v>
          </cell>
          <cell r="M6222" t="str">
            <v>1760805711</v>
          </cell>
          <cell r="N6222" t="str">
            <v>0988068614/0962602712</v>
          </cell>
          <cell r="O6222" t="str">
            <v/>
          </cell>
          <cell r="P6222" t="str">
            <v>QUITO</v>
          </cell>
          <cell r="Q6222" t="str">
            <v>QUITO</v>
          </cell>
          <cell r="R6222" t="str">
            <v>PICHINCHA</v>
          </cell>
          <cell r="T6222" t="str">
            <v>EXPRESSCON</v>
          </cell>
          <cell r="U6222" t="str">
            <v>FLEXNETUIO_LOCAL</v>
          </cell>
          <cell r="V6222">
            <v>1</v>
          </cell>
          <cell r="W6222">
            <v>1</v>
          </cell>
          <cell r="X6222" t="str">
            <v>FLEXNET ECUADOR - FLEXTUENTI</v>
          </cell>
          <cell r="Y6222" t="str">
            <v>CALLE 28 DE JUNIO S/N Y GARCIA MORENO ENTRADA LLANO GRANDE</v>
          </cell>
        </row>
        <row r="6223">
          <cell r="A6223" t="str">
            <v>414609416</v>
          </cell>
          <cell r="B6223">
            <v>491318</v>
          </cell>
          <cell r="C6223" t="str">
            <v>414609416</v>
          </cell>
          <cell r="D6223" t="str">
            <v>FLEXTUENTI</v>
          </cell>
          <cell r="E6223" t="str">
            <v>DESPACHO</v>
          </cell>
          <cell r="F6223" t="str">
            <v>NORMAL</v>
          </cell>
          <cell r="G6223" t="str">
            <v>031080414609416</v>
          </cell>
          <cell r="H6223">
            <v>44931</v>
          </cell>
          <cell r="I6223" t="str">
            <v>ENTREGADO</v>
          </cell>
          <cell r="J6223">
            <v>44932</v>
          </cell>
          <cell r="K6223" t="str">
            <v>JAQUELINE  PATRON</v>
          </cell>
          <cell r="L6223" t="str">
            <v>LA CONCORDIA  CALLE ESMERALDAS SN  CALLE 10 DE AGOSTO</v>
          </cell>
          <cell r="M6223" t="str">
            <v>0804603348</v>
          </cell>
          <cell r="N6223" t="str">
            <v>0994008055/0985934701</v>
          </cell>
          <cell r="O6223" t="str">
            <v/>
          </cell>
          <cell r="P6223" t="str">
            <v>LA CONCORDIA</v>
          </cell>
          <cell r="Q6223" t="str">
            <v>LA CONCORDIA</v>
          </cell>
          <cell r="R6223" t="str">
            <v>ESMERALDAS</v>
          </cell>
          <cell r="T6223" t="str">
            <v>TRAMACO</v>
          </cell>
          <cell r="U6223" t="str">
            <v>FLEXNETUIO_PROVINCIA</v>
          </cell>
          <cell r="V6223">
            <v>1</v>
          </cell>
          <cell r="W6223">
            <v>1</v>
          </cell>
          <cell r="X6223" t="str">
            <v>FLEXNET ECUADOR - FLEXTUENTI</v>
          </cell>
          <cell r="Y6223" t="str">
            <v>CALLE 28 DE JUNIO S/N Y GARCIA MORENO ENTRADA LLANO GRANDE</v>
          </cell>
        </row>
        <row r="6224">
          <cell r="A6224" t="str">
            <v>414609426</v>
          </cell>
          <cell r="B6224">
            <v>491319</v>
          </cell>
          <cell r="C6224" t="str">
            <v>414609426</v>
          </cell>
          <cell r="D6224" t="str">
            <v>FLEXTUENTI</v>
          </cell>
          <cell r="E6224" t="str">
            <v>DESPACHO</v>
          </cell>
          <cell r="F6224" t="str">
            <v>NORMAL</v>
          </cell>
          <cell r="G6224" t="str">
            <v>FT77970</v>
          </cell>
          <cell r="H6224">
            <v>44931</v>
          </cell>
          <cell r="I6224" t="str">
            <v>ENTREGADO</v>
          </cell>
          <cell r="J6224">
            <v>44935</v>
          </cell>
          <cell r="K6224" t="str">
            <v>MANUEL ANTONIO NEIRA TOALA</v>
          </cell>
          <cell r="L6224" t="str">
            <v>URDANETA CALLE SANTA ELENA    711 ENTRE GOMEZ RENDON Y BRASIL</v>
          </cell>
          <cell r="M6224" t="str">
            <v>0919362681</v>
          </cell>
          <cell r="N6224" t="str">
            <v>0969698527/0969698527</v>
          </cell>
          <cell r="O6224" t="str">
            <v/>
          </cell>
          <cell r="P6224" t="str">
            <v>GUAYAQUIL</v>
          </cell>
          <cell r="Q6224" t="str">
            <v>GUAYAQUIL</v>
          </cell>
          <cell r="R6224" t="str">
            <v>GUAYAS</v>
          </cell>
          <cell r="T6224" t="str">
            <v>ITSACOURIER</v>
          </cell>
          <cell r="U6224" t="str">
            <v>FLEXNETUIO_GYE</v>
          </cell>
          <cell r="V6224">
            <v>1</v>
          </cell>
          <cell r="W6224">
            <v>1</v>
          </cell>
          <cell r="X6224" t="str">
            <v>FLEXNET ECUADOR - FLEXTUENTI</v>
          </cell>
          <cell r="Y6224" t="str">
            <v>CALLE 28 DE JUNIO S/N Y GARCIA MORENO ENTRADA LLANO GRANDE</v>
          </cell>
        </row>
        <row r="6225">
          <cell r="A6225" t="str">
            <v>414609427</v>
          </cell>
          <cell r="B6225">
            <v>491320</v>
          </cell>
          <cell r="C6225" t="str">
            <v>414609427</v>
          </cell>
          <cell r="D6225" t="str">
            <v>FLEXTUENTI</v>
          </cell>
          <cell r="E6225" t="str">
            <v>DESPACHO</v>
          </cell>
          <cell r="F6225" t="str">
            <v>NORMAL</v>
          </cell>
          <cell r="G6225" t="str">
            <v>FT77969</v>
          </cell>
          <cell r="H6225">
            <v>44931</v>
          </cell>
          <cell r="I6225" t="str">
            <v>ENTREGADO</v>
          </cell>
          <cell r="J6225">
            <v>44932</v>
          </cell>
          <cell r="K6225" t="str">
            <v>ana isabel lopez garcia</v>
          </cell>
          <cell r="L6225" t="str">
            <v>PEDRO CARBO  CALLE PICHINCHA   SN CALLE PICHINCHA</v>
          </cell>
          <cell r="M6225" t="str">
            <v>0930328190</v>
          </cell>
          <cell r="N6225" t="str">
            <v>0968594765/0993144151</v>
          </cell>
          <cell r="O6225" t="str">
            <v/>
          </cell>
          <cell r="P6225" t="str">
            <v>GUAYAQUIL</v>
          </cell>
          <cell r="Q6225" t="str">
            <v>GUAYAQUIL</v>
          </cell>
          <cell r="R6225" t="str">
            <v>GUAYAS</v>
          </cell>
          <cell r="T6225" t="str">
            <v>ITSACOURIER</v>
          </cell>
          <cell r="U6225" t="str">
            <v>FLEXNETUIO_GYE</v>
          </cell>
          <cell r="V6225">
            <v>1</v>
          </cell>
          <cell r="W6225">
            <v>1</v>
          </cell>
          <cell r="X6225" t="str">
            <v>FLEXNET ECUADOR - FLEXTUENTI</v>
          </cell>
          <cell r="Y6225" t="str">
            <v>CALLE 28 DE JUNIO S/N Y GARCIA MORENO ENTRADA LLANO GRANDE</v>
          </cell>
        </row>
        <row r="6226">
          <cell r="A6226" t="str">
            <v>414609516</v>
          </cell>
          <cell r="B6226">
            <v>491321</v>
          </cell>
          <cell r="C6226" t="str">
            <v>414609516</v>
          </cell>
          <cell r="D6226" t="str">
            <v>FLEXTUENTI</v>
          </cell>
          <cell r="E6226" t="str">
            <v>DESPACHO</v>
          </cell>
          <cell r="F6226" t="str">
            <v>NORMAL</v>
          </cell>
          <cell r="G6226" t="str">
            <v>031080414609516</v>
          </cell>
          <cell r="H6226">
            <v>44931</v>
          </cell>
          <cell r="I6226" t="str">
            <v>ENTREGADO</v>
          </cell>
          <cell r="J6226">
            <v>44932</v>
          </cell>
          <cell r="K6226" t="str">
            <v>Linda Velez</v>
          </cell>
          <cell r="L6226" t="str">
            <v>LA AURORA CALLE VICTOR URBANO CAICEDO  MZ 11 VILLA 19 AV LEON FEBRES CORDERO</v>
          </cell>
          <cell r="M6226" t="str">
            <v>1306253673</v>
          </cell>
          <cell r="N6226" t="str">
            <v>0995200229/0988519765</v>
          </cell>
          <cell r="O6226" t="str">
            <v/>
          </cell>
          <cell r="P6226" t="str">
            <v>DAULE</v>
          </cell>
          <cell r="Q6226" t="str">
            <v>DAULE</v>
          </cell>
          <cell r="R6226" t="str">
            <v>GUAYAS</v>
          </cell>
          <cell r="T6226" t="str">
            <v>TRAMACO</v>
          </cell>
          <cell r="U6226" t="str">
            <v>FLEXNETUIO_PROVINCIA</v>
          </cell>
          <cell r="V6226">
            <v>1</v>
          </cell>
          <cell r="W6226">
            <v>1</v>
          </cell>
          <cell r="X6226" t="str">
            <v>FLEXNET ECUADOR - FLEXTUENTI</v>
          </cell>
          <cell r="Y6226" t="str">
            <v>CALLE 28 DE JUNIO S/N Y GARCIA MORENO ENTRADA LLANO GRANDE</v>
          </cell>
        </row>
        <row r="6227">
          <cell r="A6227" t="str">
            <v>414618061</v>
          </cell>
          <cell r="B6227">
            <v>491322</v>
          </cell>
          <cell r="C6227" t="str">
            <v>414618061</v>
          </cell>
          <cell r="D6227" t="str">
            <v>FLEXTUENTI</v>
          </cell>
          <cell r="E6227" t="str">
            <v>DESPACHO</v>
          </cell>
          <cell r="F6227" t="str">
            <v>NORMAL</v>
          </cell>
          <cell r="G6227" t="str">
            <v>031080414618061</v>
          </cell>
          <cell r="H6227">
            <v>44931</v>
          </cell>
          <cell r="I6227" t="str">
            <v>ENTREGADO</v>
          </cell>
          <cell r="J6227">
            <v>44932</v>
          </cell>
          <cell r="K6227" t="str">
            <v>Fidel Santamaria</v>
          </cell>
          <cell r="L6227" t="str">
            <v>HUACHI LORETO CALLE  MARTINEZ PISO 2  SUCRE</v>
          </cell>
          <cell r="M6227" t="str">
            <v>1801358662</v>
          </cell>
          <cell r="N6227" t="str">
            <v>0984331365/0992814568</v>
          </cell>
          <cell r="O6227" t="str">
            <v/>
          </cell>
          <cell r="P6227" t="str">
            <v>AMBATO</v>
          </cell>
          <cell r="Q6227" t="str">
            <v>AMBATO</v>
          </cell>
          <cell r="R6227" t="str">
            <v>TUNGURAHUA</v>
          </cell>
          <cell r="S6227" t="str">
            <v>AMBATO</v>
          </cell>
          <cell r="T6227" t="str">
            <v>TRAMACO</v>
          </cell>
          <cell r="U6227" t="str">
            <v>FLEXNETUIO_PROVINCIA</v>
          </cell>
          <cell r="V6227">
            <v>1</v>
          </cell>
          <cell r="W6227">
            <v>1</v>
          </cell>
          <cell r="X6227" t="str">
            <v>FLEXNET ECUADOR - FLEXTUENTI</v>
          </cell>
          <cell r="Y6227" t="str">
            <v>CALLE 28 DE JUNIO S/N Y GARCIA MORENO ENTRADA LLANO GRANDE</v>
          </cell>
        </row>
        <row r="6228">
          <cell r="A6228" t="str">
            <v>414618062</v>
          </cell>
          <cell r="B6228">
            <v>491323</v>
          </cell>
          <cell r="C6228" t="str">
            <v>414618062</v>
          </cell>
          <cell r="D6228" t="str">
            <v>FLEXTUENTI</v>
          </cell>
          <cell r="E6228" t="str">
            <v>DESPACHO</v>
          </cell>
          <cell r="F6228" t="str">
            <v>NORMAL</v>
          </cell>
          <cell r="G6228" t="str">
            <v>FT77968</v>
          </cell>
          <cell r="H6228">
            <v>44931</v>
          </cell>
          <cell r="I6228" t="str">
            <v>ENTREGADO</v>
          </cell>
          <cell r="J6228">
            <v>44932</v>
          </cell>
          <cell r="K6228" t="str">
            <v>Esther Tatiana Fuentes Zea</v>
          </cell>
          <cell r="L6228" t="str">
            <v>TARQUI CALLE  PADRE VICENTE SOLANO VARGAS 2001 AV TUNGURAHUA</v>
          </cell>
          <cell r="M6228" t="str">
            <v>0923052492</v>
          </cell>
          <cell r="N6228" t="str">
            <v>0967884617/0967884617</v>
          </cell>
          <cell r="O6228" t="str">
            <v/>
          </cell>
          <cell r="P6228" t="str">
            <v>GUAYAQUIL</v>
          </cell>
          <cell r="Q6228" t="str">
            <v>GUAYAQUIL</v>
          </cell>
          <cell r="R6228" t="str">
            <v>GUAYAS</v>
          </cell>
          <cell r="T6228" t="str">
            <v>ITSACOURIER</v>
          </cell>
          <cell r="U6228" t="str">
            <v>FLEXNETUIO_GYE</v>
          </cell>
          <cell r="V6228">
            <v>1</v>
          </cell>
          <cell r="W6228">
            <v>1</v>
          </cell>
          <cell r="X6228" t="str">
            <v>FLEXNET ECUADOR - FLEXTUENTI</v>
          </cell>
          <cell r="Y6228" t="str">
            <v>CALLE 28 DE JUNIO S/N Y GARCIA MORENO ENTRADA LLANO GRANDE</v>
          </cell>
        </row>
        <row r="6229">
          <cell r="A6229" t="str">
            <v>414618161</v>
          </cell>
          <cell r="B6229">
            <v>491325</v>
          </cell>
          <cell r="C6229" t="str">
            <v>414618161</v>
          </cell>
          <cell r="D6229" t="str">
            <v>FLEXTUENTI</v>
          </cell>
          <cell r="E6229" t="str">
            <v>DESPACHO</v>
          </cell>
          <cell r="F6229" t="str">
            <v>NORMAL</v>
          </cell>
          <cell r="G6229" t="str">
            <v>031080414618161</v>
          </cell>
          <cell r="H6229">
            <v>44931</v>
          </cell>
          <cell r="I6229" t="str">
            <v>ENTREGADO</v>
          </cell>
          <cell r="J6229">
            <v>44932</v>
          </cell>
          <cell r="K6229" t="str">
            <v>NICCOL  NARANJO</v>
          </cell>
          <cell r="L6229" t="str">
            <v>PASCUALES  CALLE 23A NO MZ 215 SL 6  AV FRANCISCO DE ORELLANA</v>
          </cell>
          <cell r="M6229" t="str">
            <v>0956303010</v>
          </cell>
          <cell r="N6229" t="str">
            <v>0987771067/0991659902</v>
          </cell>
          <cell r="O6229" t="str">
            <v/>
          </cell>
          <cell r="P6229" t="str">
            <v>GUAYAQUIL</v>
          </cell>
          <cell r="Q6229" t="str">
            <v>GUAYAQUIL</v>
          </cell>
          <cell r="R6229" t="str">
            <v>GUAYAS</v>
          </cell>
          <cell r="T6229" t="str">
            <v>TRAMACO</v>
          </cell>
          <cell r="U6229" t="str">
            <v>FLEXNETUIO_GYE</v>
          </cell>
          <cell r="V6229">
            <v>1</v>
          </cell>
          <cell r="W6229">
            <v>1</v>
          </cell>
          <cell r="X6229" t="str">
            <v>FLEXNET ECUADOR - FLEXTUENTI</v>
          </cell>
          <cell r="Y6229" t="str">
            <v>CALLE 28 DE JUNIO S/N Y GARCIA MORENO ENTRADA LLANO GRANDE</v>
          </cell>
        </row>
        <row r="6230">
          <cell r="A6230" t="str">
            <v>414618163</v>
          </cell>
          <cell r="B6230">
            <v>491326</v>
          </cell>
          <cell r="C6230" t="str">
            <v>414618163</v>
          </cell>
          <cell r="D6230" t="str">
            <v>FLEXTUENTI</v>
          </cell>
          <cell r="E6230" t="str">
            <v>DESPACHO</v>
          </cell>
          <cell r="F6230" t="str">
            <v>NORMAL</v>
          </cell>
          <cell r="G6230" t="str">
            <v>031080414618163</v>
          </cell>
          <cell r="H6230">
            <v>44931</v>
          </cell>
          <cell r="I6230" t="str">
            <v>ENTREGADO</v>
          </cell>
          <cell r="J6230">
            <v>44935</v>
          </cell>
          <cell r="K6230" t="str">
            <v>Yessenia Sevilla</v>
          </cell>
          <cell r="L6230" t="str">
            <v>CUMANDA CALLE 5 DE JUNIO  SN  CALLE P</v>
          </cell>
          <cell r="M6230" t="str">
            <v>0605045632</v>
          </cell>
          <cell r="N6230" t="str">
            <v>0981107077/0961175865</v>
          </cell>
          <cell r="O6230" t="str">
            <v/>
          </cell>
          <cell r="P6230" t="str">
            <v>CUMANDA</v>
          </cell>
          <cell r="Q6230" t="str">
            <v>CUMANDA</v>
          </cell>
          <cell r="R6230" t="str">
            <v>CHIMBORAZO</v>
          </cell>
          <cell r="T6230" t="str">
            <v>TRAMACO</v>
          </cell>
          <cell r="U6230" t="str">
            <v>FLEXNETUIO_PROVINCIA</v>
          </cell>
          <cell r="V6230">
            <v>1</v>
          </cell>
          <cell r="W6230">
            <v>1</v>
          </cell>
          <cell r="X6230" t="str">
            <v>FLEXNET ECUADOR - FLEXTUENTI</v>
          </cell>
          <cell r="Y6230" t="str">
            <v>CALLE 28 DE JUNIO S/N Y GARCIA MORENO ENTRADA LLANO GRANDE</v>
          </cell>
        </row>
        <row r="6231">
          <cell r="A6231" t="str">
            <v>414618209</v>
          </cell>
          <cell r="B6231">
            <v>491327</v>
          </cell>
          <cell r="C6231" t="str">
            <v>414618209</v>
          </cell>
          <cell r="D6231" t="str">
            <v>FLEXTUENTI</v>
          </cell>
          <cell r="E6231" t="str">
            <v>DESPACHO</v>
          </cell>
          <cell r="F6231" t="str">
            <v>NORMAL</v>
          </cell>
          <cell r="G6231" t="str">
            <v>031080414618209</v>
          </cell>
          <cell r="H6231">
            <v>44931</v>
          </cell>
          <cell r="I6231" t="str">
            <v>ENTREGADO</v>
          </cell>
          <cell r="J6231">
            <v>44935</v>
          </cell>
          <cell r="K6231" t="str">
            <v>JAIRO ALONZO</v>
          </cell>
          <cell r="L6231" t="str">
            <v>ANDRES DE VERA VALLE  AV  BOLIVARIANA VILLA 5  AV EL EJERCITO</v>
          </cell>
          <cell r="M6231" t="str">
            <v>1307417988</v>
          </cell>
          <cell r="N6231" t="str">
            <v>0997829657/0983757575</v>
          </cell>
          <cell r="O6231" t="str">
            <v/>
          </cell>
          <cell r="P6231" t="str">
            <v>PORTOVIEJO</v>
          </cell>
          <cell r="Q6231" t="str">
            <v>PORTOVIEJO</v>
          </cell>
          <cell r="R6231" t="str">
            <v>MANABI</v>
          </cell>
          <cell r="T6231" t="str">
            <v>TRAMACO</v>
          </cell>
          <cell r="U6231" t="str">
            <v>FLEXNETUIO_PROVINCIA</v>
          </cell>
          <cell r="V6231">
            <v>1</v>
          </cell>
          <cell r="W6231">
            <v>1</v>
          </cell>
          <cell r="X6231" t="str">
            <v>FLEXNET ECUADOR - FLEXTUENTI</v>
          </cell>
          <cell r="Y6231" t="str">
            <v>CALLE 28 DE JUNIO S/N Y GARCIA MORENO ENTRADA LLANO GRANDE</v>
          </cell>
        </row>
        <row r="6232">
          <cell r="A6232" t="str">
            <v>414618223</v>
          </cell>
          <cell r="B6232">
            <v>491328</v>
          </cell>
          <cell r="C6232" t="str">
            <v>414618223</v>
          </cell>
          <cell r="D6232" t="str">
            <v>FLEXTUENTI</v>
          </cell>
          <cell r="E6232" t="str">
            <v>DESPACHO</v>
          </cell>
          <cell r="F6232" t="str">
            <v>NORMAL</v>
          </cell>
          <cell r="G6232" t="str">
            <v>FT77966/031080414618223</v>
          </cell>
          <cell r="H6232">
            <v>44931</v>
          </cell>
          <cell r="I6232" t="str">
            <v>ENTREGADO</v>
          </cell>
          <cell r="J6232">
            <v>44937</v>
          </cell>
          <cell r="K6232" t="str">
            <v>GYLSON JARA</v>
          </cell>
          <cell r="L6232" t="str">
            <v>XIMENA AV BERTHA VALVERDE DE CUARTO O AV 51 SO  MZ 1299 SOLAR 2 DIAGONAL 51 SO</v>
          </cell>
          <cell r="M6232" t="str">
            <v>0930966379</v>
          </cell>
          <cell r="N6232" t="str">
            <v>0983867230/0985065847</v>
          </cell>
          <cell r="P6232" t="str">
            <v>GUAYAQUIL</v>
          </cell>
          <cell r="Q6232" t="str">
            <v>GUAYAQUIL</v>
          </cell>
          <cell r="R6232" t="str">
            <v>GUAYAS</v>
          </cell>
          <cell r="T6232" t="str">
            <v>TRAMACO</v>
          </cell>
          <cell r="U6232" t="str">
            <v>FLEXNETUIO_GYE</v>
          </cell>
          <cell r="V6232">
            <v>1</v>
          </cell>
          <cell r="W6232">
            <v>1</v>
          </cell>
          <cell r="X6232" t="str">
            <v>FLEXNET ECUADOR - FLEXTUENTI</v>
          </cell>
          <cell r="Y6232" t="str">
            <v>CALLE 28 DE JUNIO S/N Y GARCIA MORENO ENTRADA LLANO GRANDE</v>
          </cell>
        </row>
        <row r="6233">
          <cell r="A6233" t="str">
            <v>414618224</v>
          </cell>
          <cell r="B6233">
            <v>491329</v>
          </cell>
          <cell r="C6233" t="str">
            <v>414618224</v>
          </cell>
          <cell r="D6233" t="str">
            <v>FLEXTUENTI</v>
          </cell>
          <cell r="E6233" t="str">
            <v>DESPACHO</v>
          </cell>
          <cell r="F6233" t="str">
            <v>NORMAL</v>
          </cell>
          <cell r="G6233" t="str">
            <v>031080414618224</v>
          </cell>
          <cell r="H6233">
            <v>44931</v>
          </cell>
          <cell r="I6233" t="str">
            <v>ENTREGADO</v>
          </cell>
          <cell r="J6233">
            <v>44932</v>
          </cell>
          <cell r="K6233" t="str">
            <v>Estefania Pilco</v>
          </cell>
          <cell r="L6233" t="str">
            <v>VENTANAS CALLES ERAPIO VILLAMAR SN  CALLE PACIFICO GORDILLO</v>
          </cell>
          <cell r="M6233" t="str">
            <v>1207762913</v>
          </cell>
          <cell r="N6233" t="str">
            <v>0985405260/0985405260</v>
          </cell>
          <cell r="O6233" t="str">
            <v/>
          </cell>
          <cell r="P6233" t="str">
            <v>VENTANAS</v>
          </cell>
          <cell r="Q6233" t="str">
            <v>VENTANAS</v>
          </cell>
          <cell r="R6233" t="str">
            <v>LOS RIOS</v>
          </cell>
          <cell r="T6233" t="str">
            <v>TRAMACO</v>
          </cell>
          <cell r="U6233" t="str">
            <v>FLEXNETUIO_PROVINCIA</v>
          </cell>
          <cell r="V6233">
            <v>1</v>
          </cell>
          <cell r="W6233">
            <v>1</v>
          </cell>
          <cell r="X6233" t="str">
            <v>FLEXNET ECUADOR - FLEXTUENTI</v>
          </cell>
          <cell r="Y6233" t="str">
            <v>CALLE 28 DE JUNIO S/N Y GARCIA MORENO ENTRADA LLANO GRANDE</v>
          </cell>
        </row>
        <row r="6234">
          <cell r="A6234" t="str">
            <v>414618261</v>
          </cell>
          <cell r="B6234">
            <v>491330</v>
          </cell>
          <cell r="C6234" t="str">
            <v>414618261</v>
          </cell>
          <cell r="D6234" t="str">
            <v>FLEXTUENTI</v>
          </cell>
          <cell r="E6234" t="str">
            <v>DESPACHO</v>
          </cell>
          <cell r="F6234" t="str">
            <v>NORMAL</v>
          </cell>
          <cell r="G6234" t="str">
            <v>FT77992</v>
          </cell>
          <cell r="H6234">
            <v>44931</v>
          </cell>
          <cell r="I6234" t="str">
            <v>ENTREGADO</v>
          </cell>
          <cell r="J6234">
            <v>44932</v>
          </cell>
          <cell r="K6234" t="str">
            <v>Zhi Gang Fan Li</v>
          </cell>
          <cell r="L6234" t="str">
            <v>LA CONCEPCION  CALLE MANUEL ROMO  N48 123 CASA 41  JOSE MINO</v>
          </cell>
          <cell r="M6234" t="str">
            <v>1711121382</v>
          </cell>
          <cell r="N6234" t="str">
            <v>0996489311/0986436381</v>
          </cell>
          <cell r="O6234" t="str">
            <v/>
          </cell>
          <cell r="P6234" t="str">
            <v>QUITO</v>
          </cell>
          <cell r="Q6234" t="str">
            <v>QUITO</v>
          </cell>
          <cell r="R6234" t="str">
            <v>PICHINCHA</v>
          </cell>
          <cell r="U6234" t="str">
            <v>FLEXNETUIO_LOCAL</v>
          </cell>
          <cell r="V6234">
            <v>1</v>
          </cell>
          <cell r="W6234">
            <v>1</v>
          </cell>
          <cell r="X6234" t="str">
            <v>FLEXNET ECUADOR - FLEXTUENTI</v>
          </cell>
          <cell r="Y6234" t="str">
            <v>CALLE 28 DE JUNIO S/N Y GARCIA MORENO ENTRADA LLANO GRANDE</v>
          </cell>
        </row>
        <row r="6235">
          <cell r="A6235" t="str">
            <v>414618262</v>
          </cell>
          <cell r="B6235">
            <v>491331</v>
          </cell>
          <cell r="C6235" t="str">
            <v>414618262</v>
          </cell>
          <cell r="D6235" t="str">
            <v>FLEXTUENTI</v>
          </cell>
          <cell r="E6235" t="str">
            <v>DESPACHO</v>
          </cell>
          <cell r="F6235" t="str">
            <v>NORMAL</v>
          </cell>
          <cell r="G6235" t="str">
            <v>031080414618262</v>
          </cell>
          <cell r="H6235">
            <v>44931</v>
          </cell>
          <cell r="I6235" t="str">
            <v>ENTREGADO</v>
          </cell>
          <cell r="J6235">
            <v>44932</v>
          </cell>
          <cell r="K6235" t="str">
            <v>Damian Moscol</v>
          </cell>
          <cell r="L6235" t="str">
            <v>VENTANAS  CALLE GUSTAVO RUIZ OCHOA 203  6 DE OCTUBRE</v>
          </cell>
          <cell r="M6235" t="str">
            <v>1206520353</v>
          </cell>
          <cell r="N6235" t="str">
            <v>0979944972/0978958706</v>
          </cell>
          <cell r="O6235" t="str">
            <v/>
          </cell>
          <cell r="P6235" t="str">
            <v>VENTANAS</v>
          </cell>
          <cell r="Q6235" t="str">
            <v>VENTANAS</v>
          </cell>
          <cell r="R6235" t="str">
            <v>LOS RIOS</v>
          </cell>
          <cell r="T6235" t="str">
            <v>TRAMACO</v>
          </cell>
          <cell r="U6235" t="str">
            <v>FLEXNETUIO_PROVINCIA</v>
          </cell>
          <cell r="V6235">
            <v>1</v>
          </cell>
          <cell r="W6235">
            <v>1</v>
          </cell>
          <cell r="X6235" t="str">
            <v>FLEXNET ECUADOR - FLEXTUENTI</v>
          </cell>
          <cell r="Y6235" t="str">
            <v>CALLE 28 DE JUNIO S/N Y GARCIA MORENO ENTRADA LLANO GRANDE</v>
          </cell>
        </row>
        <row r="6236">
          <cell r="A6236" t="str">
            <v>414618361</v>
          </cell>
          <cell r="B6236">
            <v>491332</v>
          </cell>
          <cell r="C6236" t="str">
            <v>414618361</v>
          </cell>
          <cell r="D6236" t="str">
            <v>FLEXTUENTI</v>
          </cell>
          <cell r="E6236" t="str">
            <v>DESPACHO</v>
          </cell>
          <cell r="F6236" t="str">
            <v>NORMAL</v>
          </cell>
          <cell r="G6236" t="str">
            <v>031080414618361</v>
          </cell>
          <cell r="H6236">
            <v>44931</v>
          </cell>
          <cell r="I6236" t="str">
            <v>ENTREGADO</v>
          </cell>
          <cell r="J6236">
            <v>44932</v>
          </cell>
          <cell r="K6236" t="str">
            <v>Carlos Gaspar Narvaez Martinez</v>
          </cell>
          <cell r="L6236" t="str">
            <v>LIZARZABURU AV JUAN BERNARDO DE LEON SN  LOJA</v>
          </cell>
          <cell r="M6236" t="str">
            <v>0601930258</v>
          </cell>
          <cell r="N6236" t="str">
            <v>0999762112/0983126926</v>
          </cell>
          <cell r="O6236" t="str">
            <v/>
          </cell>
          <cell r="P6236" t="str">
            <v>RIOBAMBA</v>
          </cell>
          <cell r="Q6236" t="str">
            <v>RIOBAMBA</v>
          </cell>
          <cell r="R6236" t="str">
            <v>CHIMBORAZO</v>
          </cell>
          <cell r="T6236" t="str">
            <v>TRAMACO</v>
          </cell>
          <cell r="U6236" t="str">
            <v>FLEXNETUIO_PROVINCIA</v>
          </cell>
          <cell r="V6236">
            <v>1</v>
          </cell>
          <cell r="W6236">
            <v>1</v>
          </cell>
          <cell r="X6236" t="str">
            <v>FLEXNET ECUADOR - FLEXTUENTI</v>
          </cell>
          <cell r="Y6236" t="str">
            <v>CALLE 28 DE JUNIO S/N Y GARCIA MORENO ENTRADA LLANO GRANDE</v>
          </cell>
        </row>
        <row r="6237">
          <cell r="A6237" t="str">
            <v>414618464</v>
          </cell>
          <cell r="B6237">
            <v>491333</v>
          </cell>
          <cell r="C6237" t="str">
            <v>414618464</v>
          </cell>
          <cell r="D6237" t="str">
            <v>FLEXTUENTI</v>
          </cell>
          <cell r="E6237" t="str">
            <v>DESPACHO</v>
          </cell>
          <cell r="F6237" t="str">
            <v>NORMAL</v>
          </cell>
          <cell r="G6237" t="str">
            <v>031080414618464</v>
          </cell>
          <cell r="H6237">
            <v>44931</v>
          </cell>
          <cell r="I6237" t="str">
            <v>ENTREGADO</v>
          </cell>
          <cell r="J6237">
            <v>44932</v>
          </cell>
          <cell r="K6237" t="str">
            <v>Jose Alfredo Cedeno Duenas</v>
          </cell>
          <cell r="L6237" t="str">
            <v>LA AURORA URB LA JOYA ETAPA MURANO  MZ 2 CASA 17  SN</v>
          </cell>
          <cell r="M6237" t="str">
            <v>1312491507</v>
          </cell>
          <cell r="N6237" t="str">
            <v>0995449636/0991222643</v>
          </cell>
          <cell r="O6237" t="str">
            <v/>
          </cell>
          <cell r="P6237" t="str">
            <v>DAULE</v>
          </cell>
          <cell r="Q6237" t="str">
            <v>DAULE</v>
          </cell>
          <cell r="R6237" t="str">
            <v>GUAYAS</v>
          </cell>
          <cell r="T6237" t="str">
            <v>TRAMACO</v>
          </cell>
          <cell r="U6237" t="str">
            <v>FLEXNETUIO_PROVINCIA</v>
          </cell>
          <cell r="V6237">
            <v>1</v>
          </cell>
          <cell r="W6237">
            <v>1</v>
          </cell>
          <cell r="X6237" t="str">
            <v>FLEXNET ECUADOR - FLEXTUENTI</v>
          </cell>
          <cell r="Y6237" t="str">
            <v>CALLE 28 DE JUNIO S/N Y GARCIA MORENO ENTRADA LLANO GRANDE</v>
          </cell>
        </row>
        <row r="6238">
          <cell r="A6238" t="str">
            <v>414618749</v>
          </cell>
          <cell r="B6238">
            <v>491334</v>
          </cell>
          <cell r="C6238" t="str">
            <v>414618749</v>
          </cell>
          <cell r="D6238" t="str">
            <v>FLEXTUENTI</v>
          </cell>
          <cell r="E6238" t="str">
            <v>DESPACHO</v>
          </cell>
          <cell r="F6238" t="str">
            <v>NORMAL</v>
          </cell>
          <cell r="G6238" t="str">
            <v>FT77991</v>
          </cell>
          <cell r="H6238">
            <v>44931</v>
          </cell>
          <cell r="I6238" t="str">
            <v>ENTREGADO</v>
          </cell>
          <cell r="J6238">
            <v>44932</v>
          </cell>
          <cell r="K6238" t="str">
            <v>karen monserrath cruz acosta</v>
          </cell>
          <cell r="L6238" t="str">
            <v>CONOCOTO CALLE IGNACIO LECUMBERRI CS 17 NELA  MARTINEZ</v>
          </cell>
          <cell r="M6238" t="str">
            <v>0503448821</v>
          </cell>
          <cell r="N6238" t="str">
            <v>0995908409/0995908409</v>
          </cell>
          <cell r="O6238" t="str">
            <v/>
          </cell>
          <cell r="P6238" t="str">
            <v>QUITO</v>
          </cell>
          <cell r="Q6238" t="str">
            <v>QUITO</v>
          </cell>
          <cell r="R6238" t="str">
            <v>PICHINCHA</v>
          </cell>
          <cell r="U6238" t="str">
            <v>FLEXNETUIO_LOCAL</v>
          </cell>
          <cell r="V6238">
            <v>1</v>
          </cell>
          <cell r="W6238">
            <v>1</v>
          </cell>
          <cell r="X6238" t="str">
            <v>FLEXNET ECUADOR - FLEXTUENTI</v>
          </cell>
          <cell r="Y6238" t="str">
            <v>CALLE 28 DE JUNIO S/N Y GARCIA MORENO ENTRADA LLANO GRANDE</v>
          </cell>
        </row>
        <row r="6239">
          <cell r="A6239" t="str">
            <v>414618816</v>
          </cell>
          <cell r="B6239">
            <v>491335</v>
          </cell>
          <cell r="C6239" t="str">
            <v>414618816</v>
          </cell>
          <cell r="D6239" t="str">
            <v>FLEXTUENTI</v>
          </cell>
          <cell r="E6239" t="str">
            <v>DESPACHO</v>
          </cell>
          <cell r="F6239" t="str">
            <v>NORMAL</v>
          </cell>
          <cell r="G6239" t="str">
            <v>FT77965</v>
          </cell>
          <cell r="H6239">
            <v>44931</v>
          </cell>
          <cell r="I6239" t="str">
            <v>ENTREGADO</v>
          </cell>
          <cell r="J6239">
            <v>44932</v>
          </cell>
          <cell r="K6239" t="str">
            <v>ALDO CESAR BELLETTINI GARCIA</v>
          </cell>
          <cell r="L6239" t="str">
            <v>TARQUI CALLE VICTOR EMILIO ESTRADA 722  AV  GUAYACANES</v>
          </cell>
          <cell r="M6239" t="str">
            <v>0912126679</v>
          </cell>
          <cell r="N6239" t="str">
            <v>0996143475/0963771800</v>
          </cell>
          <cell r="O6239" t="str">
            <v/>
          </cell>
          <cell r="P6239" t="str">
            <v>GUAYAQUIL</v>
          </cell>
          <cell r="Q6239" t="str">
            <v>GUAYAQUIL</v>
          </cell>
          <cell r="R6239" t="str">
            <v>GUAYAS</v>
          </cell>
          <cell r="T6239" t="str">
            <v>ITSACOURIER</v>
          </cell>
          <cell r="U6239" t="str">
            <v>FLEXNETUIO_GYE</v>
          </cell>
          <cell r="V6239">
            <v>1</v>
          </cell>
          <cell r="W6239">
            <v>1</v>
          </cell>
          <cell r="X6239" t="str">
            <v>FLEXNET ECUADOR - FLEXTUENTI</v>
          </cell>
          <cell r="Y6239" t="str">
            <v>CALLE 28 DE JUNIO S/N Y GARCIA MORENO ENTRADA LLANO GRANDE</v>
          </cell>
        </row>
        <row r="6240">
          <cell r="A6240" t="str">
            <v>414618825</v>
          </cell>
          <cell r="B6240">
            <v>491336</v>
          </cell>
          <cell r="C6240" t="str">
            <v>414618825</v>
          </cell>
          <cell r="D6240" t="str">
            <v>FLEXTUENTI</v>
          </cell>
          <cell r="E6240" t="str">
            <v>DESPACHO</v>
          </cell>
          <cell r="F6240" t="str">
            <v>NORMAL</v>
          </cell>
          <cell r="G6240" t="str">
            <v>FT77990</v>
          </cell>
          <cell r="H6240">
            <v>44931</v>
          </cell>
          <cell r="I6240" t="str">
            <v>ENTREGADO</v>
          </cell>
          <cell r="J6240">
            <v>44932</v>
          </cell>
          <cell r="K6240" t="str">
            <v>Xavier Celi</v>
          </cell>
          <cell r="L6240" t="str">
            <v>SAN ISIDRO DEL INCA  CALLE YACUAMBI OE1 89  AV  RIO AMAZONAS</v>
          </cell>
          <cell r="M6240" t="str">
            <v>0705770741</v>
          </cell>
          <cell r="N6240" t="str">
            <v>0999911209/0958781659</v>
          </cell>
          <cell r="O6240" t="str">
            <v/>
          </cell>
          <cell r="P6240" t="str">
            <v>QUITO</v>
          </cell>
          <cell r="Q6240" t="str">
            <v>QUITO</v>
          </cell>
          <cell r="R6240" t="str">
            <v>PICHINCHA</v>
          </cell>
          <cell r="U6240" t="str">
            <v>FLEXNETUIO_LOCAL</v>
          </cell>
          <cell r="V6240">
            <v>1</v>
          </cell>
          <cell r="W6240">
            <v>1</v>
          </cell>
          <cell r="X6240" t="str">
            <v>FLEXNET ECUADOR - FLEXTUENTI</v>
          </cell>
          <cell r="Y6240" t="str">
            <v>CALLE 28 DE JUNIO S/N Y GARCIA MORENO ENTRADA LLANO GRANDE</v>
          </cell>
        </row>
        <row r="6241">
          <cell r="A6241" t="str">
            <v>414618829</v>
          </cell>
          <cell r="B6241">
            <v>491337</v>
          </cell>
          <cell r="C6241" t="str">
            <v>414618829</v>
          </cell>
          <cell r="D6241" t="str">
            <v>FLEXTUENTI</v>
          </cell>
          <cell r="E6241" t="str">
            <v>DESPACHO</v>
          </cell>
          <cell r="F6241" t="str">
            <v>NORMAL</v>
          </cell>
          <cell r="G6241" t="str">
            <v>031080414618829</v>
          </cell>
          <cell r="H6241">
            <v>44931</v>
          </cell>
          <cell r="I6241" t="str">
            <v>ENTREGADO</v>
          </cell>
          <cell r="J6241">
            <v>44932</v>
          </cell>
          <cell r="K6241" t="str">
            <v>Luis Enrique Santana Macias</v>
          </cell>
          <cell r="L6241" t="str">
            <v>FRANCISCO PACHECO CALLE 25 DE DICIEMBRE  SN   SAN RAFAEL</v>
          </cell>
          <cell r="M6241" t="str">
            <v>1312951518</v>
          </cell>
          <cell r="N6241" t="str">
            <v>0961476887/0978944367</v>
          </cell>
          <cell r="O6241" t="str">
            <v/>
          </cell>
          <cell r="P6241" t="str">
            <v>PORTOVIEJO</v>
          </cell>
          <cell r="Q6241" t="str">
            <v>PORTOVIEJO</v>
          </cell>
          <cell r="R6241" t="str">
            <v>MANABI</v>
          </cell>
          <cell r="T6241" t="str">
            <v>TRAMACO</v>
          </cell>
          <cell r="U6241" t="str">
            <v>FLEXNETUIO_PROVINCIA</v>
          </cell>
          <cell r="V6241">
            <v>1</v>
          </cell>
          <cell r="W6241">
            <v>1</v>
          </cell>
          <cell r="X6241" t="str">
            <v>FLEXNET ECUADOR - FLEXTUENTI</v>
          </cell>
          <cell r="Y6241" t="str">
            <v>CALLE 28 DE JUNIO S/N Y GARCIA MORENO ENTRADA LLANO GRANDE</v>
          </cell>
        </row>
        <row r="6242">
          <cell r="A6242" t="str">
            <v>98805966</v>
          </cell>
          <cell r="B6242">
            <v>491302</v>
          </cell>
          <cell r="C6242" t="str">
            <v>98805966</v>
          </cell>
          <cell r="D6242" t="str">
            <v>HYCITE</v>
          </cell>
          <cell r="E6242" t="str">
            <v>DESPACHO</v>
          </cell>
          <cell r="F6242" t="str">
            <v>NORMAL</v>
          </cell>
          <cell r="G6242" t="str">
            <v>TFQ4198 / 031002004168735</v>
          </cell>
          <cell r="H6242">
            <v>44931</v>
          </cell>
          <cell r="I6242" t="str">
            <v>ENTREGADO</v>
          </cell>
          <cell r="J6242">
            <v>44938</v>
          </cell>
          <cell r="K6242" t="str">
            <v>MARIA MAGDALENA PARRALES MONCAYO</v>
          </cell>
          <cell r="L6242" t="str">
            <v>CALLE UNIDAD NACIONAL Y LOJA MINI MARKET LOS MUCHACHOS, PICHINCHA, PUERTO QUITO, PUERTO QUITO</v>
          </cell>
          <cell r="N6242" t="str">
            <v>+59398-162-2030</v>
          </cell>
          <cell r="O6242" t="str">
            <v>+59398-162-2030</v>
          </cell>
          <cell r="P6242" t="str">
            <v>170208</v>
          </cell>
          <cell r="Q6242" t="str">
            <v>QUITO</v>
          </cell>
          <cell r="R6242" t="str">
            <v>PICHINCHA</v>
          </cell>
          <cell r="S6242" t="str">
            <v>CALDERON (CARAPUNGO)</v>
          </cell>
          <cell r="T6242" t="str">
            <v>TRAMACO</v>
          </cell>
          <cell r="U6242" t="str">
            <v>FLEXNETUIO_LOCAL</v>
          </cell>
          <cell r="V6242">
            <v>1</v>
          </cell>
          <cell r="W6242">
            <v>1.4</v>
          </cell>
          <cell r="X6242" t="str">
            <v>HYCITE QUITO</v>
          </cell>
          <cell r="Y6242" t="str">
            <v>FLEX NET CALLE 28 DE JUNIO S/N Y GARCIA MORENO ENTRADA LLANO GRANDE</v>
          </cell>
        </row>
        <row r="6243">
          <cell r="A6243" t="str">
            <v>98806035</v>
          </cell>
          <cell r="B6243">
            <v>491303</v>
          </cell>
          <cell r="C6243" t="str">
            <v>98806035</v>
          </cell>
          <cell r="D6243" t="str">
            <v>HYCITE</v>
          </cell>
          <cell r="E6243" t="str">
            <v>DESPACHO</v>
          </cell>
          <cell r="F6243" t="str">
            <v>NORMAL</v>
          </cell>
          <cell r="G6243" t="str">
            <v>TF4199</v>
          </cell>
          <cell r="H6243">
            <v>44931</v>
          </cell>
          <cell r="I6243" t="str">
            <v>ENTREGADO</v>
          </cell>
          <cell r="J6243">
            <v>44932</v>
          </cell>
          <cell r="K6243" t="str">
            <v>ENIS CARDOZO</v>
          </cell>
          <cell r="L6243" t="str">
            <v>VILLA DEL REY - ETAPA DIANA MZ 16 V 34 DAULE / NORTE LA AURORA 091905 GUAYAS</v>
          </cell>
          <cell r="N6243" t="str">
            <v>0991064047</v>
          </cell>
          <cell r="O6243" t="str">
            <v>0991064047</v>
          </cell>
          <cell r="P6243" t="str">
            <v>091905</v>
          </cell>
          <cell r="Q6243" t="str">
            <v>DAULE</v>
          </cell>
          <cell r="R6243" t="str">
            <v>GUAYAS</v>
          </cell>
          <cell r="S6243" t="str">
            <v>LOS LOJAS (ENRIQUE BAQUERIZO MORENO)</v>
          </cell>
          <cell r="T6243" t="str">
            <v>ITSACOURIER</v>
          </cell>
          <cell r="U6243" t="str">
            <v>FLEXNETUIO_GYE</v>
          </cell>
          <cell r="V6243">
            <v>1</v>
          </cell>
          <cell r="W6243">
            <v>0.5</v>
          </cell>
          <cell r="X6243" t="str">
            <v>HYCITE QUITO</v>
          </cell>
          <cell r="Y6243" t="str">
            <v>FLEX NET CALLE 28 DE JUNIO S/N Y GARCIA MORENO ENTRADA LLANO GRANDE</v>
          </cell>
        </row>
        <row r="6244">
          <cell r="A6244" t="str">
            <v>98806204</v>
          </cell>
          <cell r="B6244">
            <v>491304</v>
          </cell>
          <cell r="C6244" t="str">
            <v>98806204</v>
          </cell>
          <cell r="D6244" t="str">
            <v>HYCITE</v>
          </cell>
          <cell r="E6244" t="str">
            <v>DESPACHO</v>
          </cell>
          <cell r="F6244" t="str">
            <v>NORMAL</v>
          </cell>
          <cell r="G6244" t="str">
            <v>TF4200</v>
          </cell>
          <cell r="H6244">
            <v>44931</v>
          </cell>
          <cell r="I6244" t="str">
            <v>ENTREGADO</v>
          </cell>
          <cell r="J6244">
            <v>44932</v>
          </cell>
          <cell r="K6244" t="str">
            <v>WENDY MARIBEL SAMANIEGO NEGRETE</v>
          </cell>
          <cell r="L6244" t="str">
            <v>URBA SP NORTE BOLSOROS NORTE 515 CALLE 610 EDIFIC MONDEO 3ER PISO GUAYAQUIL GUAYAQUIL TARQUI 090150 GUAYAS</v>
          </cell>
          <cell r="N6244" t="str">
            <v>0999777117 / 994951551</v>
          </cell>
          <cell r="O6244" t="str">
            <v>0999777117 / 994951551</v>
          </cell>
          <cell r="P6244" t="str">
            <v>GUAYAQUIL</v>
          </cell>
          <cell r="Q6244" t="str">
            <v>GUAYAQUIL</v>
          </cell>
          <cell r="R6244" t="str">
            <v>GUAYAS</v>
          </cell>
          <cell r="T6244" t="str">
            <v>FLEXTRANS GYE</v>
          </cell>
          <cell r="U6244" t="str">
            <v>FLEXNETUIO_GYE</v>
          </cell>
          <cell r="V6244">
            <v>1</v>
          </cell>
          <cell r="W6244">
            <v>1.1000000000000001</v>
          </cell>
          <cell r="X6244" t="str">
            <v>HYCITE QUITO</v>
          </cell>
          <cell r="Y6244" t="str">
            <v>FLEX NET CALLE 28 DE JUNIO S/N Y GARCIA MORENO ENTRADA LLANO GRANDE</v>
          </cell>
        </row>
        <row r="6245">
          <cell r="A6245" t="str">
            <v>98806257</v>
          </cell>
          <cell r="B6245">
            <v>491305</v>
          </cell>
          <cell r="C6245" t="str">
            <v>98806257</v>
          </cell>
          <cell r="D6245" t="str">
            <v>HYCITE</v>
          </cell>
          <cell r="E6245" t="str">
            <v>DESPACHO</v>
          </cell>
          <cell r="F6245" t="str">
            <v>NORMAL</v>
          </cell>
          <cell r="G6245" t="str">
            <v>TF4201</v>
          </cell>
          <cell r="H6245">
            <v>44931</v>
          </cell>
          <cell r="I6245" t="str">
            <v>ENTREGADO</v>
          </cell>
          <cell r="J6245">
            <v>44932</v>
          </cell>
          <cell r="K6245" t="str">
            <v>RUFO HILARIO LEON MACIAS</v>
          </cell>
          <cell r="L6245" t="str">
            <v>URDESA NORTE BALSAMOS NORTE 5&amp;5 Y CALLE 6TA EDIFICIO MONACO 3ER PISO GUAYAS TARQUI 090150 GUAYAS</v>
          </cell>
          <cell r="N6245" t="str">
            <v>0999777117 / 994951551</v>
          </cell>
          <cell r="O6245" t="str">
            <v>0999777117 / 994951551</v>
          </cell>
          <cell r="P6245" t="str">
            <v>GUAYAQUIL</v>
          </cell>
          <cell r="Q6245" t="str">
            <v>GUAYAQUIL</v>
          </cell>
          <cell r="R6245" t="str">
            <v>GUAYAS</v>
          </cell>
          <cell r="T6245" t="str">
            <v>FLEXTRANS GYE</v>
          </cell>
          <cell r="U6245" t="str">
            <v>FLEXNETUIO_GYE</v>
          </cell>
          <cell r="V6245">
            <v>1</v>
          </cell>
          <cell r="W6245">
            <v>8</v>
          </cell>
          <cell r="X6245" t="str">
            <v>HYCITE QUITO</v>
          </cell>
          <cell r="Y6245" t="str">
            <v>FLEX NET CALLE 28 DE JUNIO S/N Y GARCIA MORENO ENTRADA LLANO GRANDE</v>
          </cell>
        </row>
        <row r="6246">
          <cell r="A6246" t="str">
            <v>98568273</v>
          </cell>
          <cell r="B6246">
            <v>491280</v>
          </cell>
          <cell r="C6246" t="str">
            <v>98568273</v>
          </cell>
          <cell r="D6246" t="str">
            <v>HYCITE</v>
          </cell>
          <cell r="E6246" t="str">
            <v>DESPACHO</v>
          </cell>
          <cell r="F6246" t="str">
            <v>NORMAL</v>
          </cell>
          <cell r="G6246" t="str">
            <v>031002004155903</v>
          </cell>
          <cell r="H6246">
            <v>44931</v>
          </cell>
          <cell r="I6246" t="str">
            <v>INCIDENCIA</v>
          </cell>
          <cell r="J6246">
            <v>44937</v>
          </cell>
          <cell r="K6246" t="str">
            <v>MARIA GIRON</v>
          </cell>
          <cell r="L6246" t="str">
            <v>BR REINALDO ESPINOSA / DINAMARCA PAKISTAN #3646 LOJA // BR REINALDO ESPINOSA SUCRE 110150 LOJA</v>
          </cell>
          <cell r="N6246" t="str">
            <v>0967770008</v>
          </cell>
          <cell r="O6246" t="str">
            <v>0967770008</v>
          </cell>
          <cell r="P6246" t="str">
            <v>110101</v>
          </cell>
          <cell r="Q6246" t="str">
            <v>LOJA</v>
          </cell>
          <cell r="R6246" t="str">
            <v>LOJA</v>
          </cell>
          <cell r="S6246" t="str">
            <v>LOJA</v>
          </cell>
          <cell r="T6246" t="str">
            <v>TRAMACO</v>
          </cell>
          <cell r="U6246" t="str">
            <v>FLEXNETUIO_PROVINCIA</v>
          </cell>
          <cell r="V6246">
            <v>1</v>
          </cell>
          <cell r="W6246">
            <v>13.06</v>
          </cell>
          <cell r="X6246" t="str">
            <v>HYCITE QUITO</v>
          </cell>
          <cell r="Y6246" t="str">
            <v>FLEX NET CALLE 28 DE JUNIO S/N Y GARCIA MORENO ENTRADA LLANO GRANDE</v>
          </cell>
        </row>
        <row r="6247">
          <cell r="A6247" t="str">
            <v>98736404</v>
          </cell>
          <cell r="B6247">
            <v>491281</v>
          </cell>
          <cell r="C6247" t="str">
            <v>98736404</v>
          </cell>
          <cell r="D6247" t="str">
            <v>HYCITE</v>
          </cell>
          <cell r="E6247" t="str">
            <v>DESPACHO</v>
          </cell>
          <cell r="F6247" t="str">
            <v>NORMAL</v>
          </cell>
          <cell r="G6247" t="str">
            <v>TFQ4186</v>
          </cell>
          <cell r="H6247">
            <v>44931</v>
          </cell>
          <cell r="I6247" t="str">
            <v>ENTREGADO</v>
          </cell>
          <cell r="J6247">
            <v>44932</v>
          </cell>
          <cell r="K6247" t="str">
            <v>KAROLINNE CRUZ</v>
          </cell>
          <cell r="L6247" t="str">
            <v>CALLE S #579 Y CALLE R   EL CONDADO 170134 PICHINCHA</v>
          </cell>
          <cell r="N6247" t="str">
            <v>0992728901 / 324524731</v>
          </cell>
          <cell r="O6247" t="str">
            <v>0992728901 / 324524731</v>
          </cell>
          <cell r="P6247" t="str">
            <v>170208</v>
          </cell>
          <cell r="Q6247" t="str">
            <v>QUITO</v>
          </cell>
          <cell r="R6247" t="str">
            <v>PICHINCHA</v>
          </cell>
          <cell r="S6247" t="str">
            <v>CALDERON (CARAPUNGO)</v>
          </cell>
          <cell r="T6247" t="str">
            <v>FLEXTRANS UIO</v>
          </cell>
          <cell r="U6247" t="str">
            <v>FLEXNETUIO_LOCAL</v>
          </cell>
          <cell r="V6247">
            <v>1</v>
          </cell>
          <cell r="W6247">
            <v>1.53</v>
          </cell>
          <cell r="X6247" t="str">
            <v>HYCITE QUITO</v>
          </cell>
          <cell r="Y6247" t="str">
            <v>FLEX NET CALLE 28 DE JUNIO S/N Y GARCIA MORENO ENTRADA LLANO GRANDE</v>
          </cell>
        </row>
        <row r="6248">
          <cell r="A6248" t="str">
            <v>98774820</v>
          </cell>
          <cell r="B6248">
            <v>491282</v>
          </cell>
          <cell r="C6248" t="str">
            <v>98774820</v>
          </cell>
          <cell r="D6248" t="str">
            <v>HYCITE</v>
          </cell>
          <cell r="E6248" t="str">
            <v>DESPACHO</v>
          </cell>
          <cell r="F6248" t="str">
            <v>NORMAL</v>
          </cell>
          <cell r="G6248" t="str">
            <v>031002004155904</v>
          </cell>
          <cell r="H6248">
            <v>44931</v>
          </cell>
          <cell r="I6248" t="str">
            <v>ENTREGADO</v>
          </cell>
          <cell r="J6248">
            <v>44935</v>
          </cell>
          <cell r="K6248" t="str">
            <v>POLINARIO ZARUMA</v>
          </cell>
          <cell r="L6248" t="str">
            <v>CALLE BOLIVAR Y 10 DE AGOSTO FRENTE A PARQUE CENTRAL VENTANAS VENTANAS 120406 LOS RIOS</v>
          </cell>
          <cell r="M6248" t="str">
            <v/>
          </cell>
          <cell r="N6248" t="str">
            <v>0994549286</v>
          </cell>
          <cell r="O6248" t="str">
            <v>0994549286</v>
          </cell>
          <cell r="P6248" t="str">
            <v>120406</v>
          </cell>
          <cell r="Q6248" t="str">
            <v>VENTANAS</v>
          </cell>
          <cell r="R6248" t="str">
            <v>LOS RIOS</v>
          </cell>
          <cell r="S6248" t="str">
            <v>VENTANAS</v>
          </cell>
          <cell r="T6248" t="str">
            <v>TRAMACO</v>
          </cell>
          <cell r="U6248" t="str">
            <v>FLEXNETUIO_PROVINCIA</v>
          </cell>
          <cell r="V6248">
            <v>1</v>
          </cell>
          <cell r="W6248">
            <v>7.1</v>
          </cell>
          <cell r="X6248" t="str">
            <v>HYCITE QUITO</v>
          </cell>
          <cell r="Y6248" t="str">
            <v>FLEX NET CALLE 28 DE JUNIO S/N Y GARCIA MORENO ENTRADA LLANO GRANDE</v>
          </cell>
        </row>
        <row r="6249">
          <cell r="A6249" t="str">
            <v>98780023</v>
          </cell>
          <cell r="B6249">
            <v>491283</v>
          </cell>
          <cell r="C6249" t="str">
            <v>98780023</v>
          </cell>
          <cell r="D6249" t="str">
            <v>HYCITE</v>
          </cell>
          <cell r="E6249" t="str">
            <v>DESPACHO</v>
          </cell>
          <cell r="F6249" t="str">
            <v>NORMAL</v>
          </cell>
          <cell r="G6249" t="str">
            <v>TFQ4187 / ITQ4412</v>
          </cell>
          <cell r="H6249">
            <v>44931</v>
          </cell>
          <cell r="I6249" t="str">
            <v>ENTREGADO</v>
          </cell>
          <cell r="J6249">
            <v>44937</v>
          </cell>
          <cell r="K6249" t="str">
            <v>ROBERTO MORA</v>
          </cell>
          <cell r="L6249" t="str">
            <v>RIO COFANES 328 Y BARTOLOMÉ DE SEGOVIA, PROVINCIA: PICHINCHA, CANTÓN: QUITO, PARROQUIA: IÑAQUITO, LOCALIDAD: LA Y</v>
          </cell>
          <cell r="N6249" t="str">
            <v>+59399-578-8039</v>
          </cell>
          <cell r="O6249" t="str">
            <v>+59399-578-8039</v>
          </cell>
          <cell r="P6249" t="str">
            <v>170508</v>
          </cell>
          <cell r="Q6249" t="str">
            <v>QUITO</v>
          </cell>
          <cell r="R6249" t="str">
            <v>PICHINCHA</v>
          </cell>
          <cell r="S6249" t="str">
            <v>QUITO</v>
          </cell>
          <cell r="T6249" t="str">
            <v>FLEXTRANS UIO</v>
          </cell>
          <cell r="U6249" t="str">
            <v>FLEXNETUIO_LOCAL</v>
          </cell>
          <cell r="V6249">
            <v>1</v>
          </cell>
          <cell r="W6249">
            <v>7.44</v>
          </cell>
          <cell r="X6249" t="str">
            <v>HYCITE QUITO</v>
          </cell>
          <cell r="Y6249" t="str">
            <v>FLEX NET CALLE 28 DE JUNIO S/N Y GARCIA MORENO ENTRADA LLANO GRANDE</v>
          </cell>
        </row>
        <row r="6250">
          <cell r="A6250" t="str">
            <v>98788047</v>
          </cell>
          <cell r="B6250">
            <v>491284</v>
          </cell>
          <cell r="C6250" t="str">
            <v>98788047</v>
          </cell>
          <cell r="D6250" t="str">
            <v>HYCITE</v>
          </cell>
          <cell r="E6250" t="str">
            <v>DESPACHO</v>
          </cell>
          <cell r="F6250" t="str">
            <v>NORMAL</v>
          </cell>
          <cell r="G6250" t="str">
            <v>TFQ4188</v>
          </cell>
          <cell r="H6250">
            <v>44931</v>
          </cell>
          <cell r="I6250" t="str">
            <v>ENTREGADO</v>
          </cell>
          <cell r="J6250">
            <v>44932</v>
          </cell>
          <cell r="K6250" t="str">
            <v>JESSICA L RAMOS</v>
          </cell>
          <cell r="L6250" t="str">
            <v>RIO COFANES Y BARTOLOME DE SEGOVIA   DISTRITO METROPOLITANO 170501 PICHINCHA</v>
          </cell>
          <cell r="M6250" t="str">
            <v/>
          </cell>
          <cell r="N6250" t="str">
            <v>0981249827 / 023048082</v>
          </cell>
          <cell r="O6250" t="str">
            <v>0981249827 / 023048082</v>
          </cell>
          <cell r="P6250" t="str">
            <v>170501</v>
          </cell>
          <cell r="Q6250" t="str">
            <v>QUITO</v>
          </cell>
          <cell r="R6250" t="str">
            <v>PICHINCHA</v>
          </cell>
          <cell r="S6250" t="str">
            <v>QUITO</v>
          </cell>
          <cell r="T6250" t="str">
            <v>FLEXTRANS UIO</v>
          </cell>
          <cell r="U6250" t="str">
            <v>FLEXNETUIO_LOCAL</v>
          </cell>
          <cell r="V6250">
            <v>1</v>
          </cell>
          <cell r="W6250">
            <v>1.0900000000000001</v>
          </cell>
          <cell r="X6250" t="str">
            <v>HYCITE QUITO</v>
          </cell>
          <cell r="Y6250" t="str">
            <v>FLEX NET CALLE 28 DE JUNIO S/N Y GARCIA MORENO ENTRADA LLANO GRANDE</v>
          </cell>
        </row>
        <row r="6251">
          <cell r="A6251" t="str">
            <v>98788380</v>
          </cell>
          <cell r="B6251">
            <v>491285</v>
          </cell>
          <cell r="C6251" t="str">
            <v>98788380</v>
          </cell>
          <cell r="D6251" t="str">
            <v>HYCITE</v>
          </cell>
          <cell r="E6251" t="str">
            <v>DESPACHO</v>
          </cell>
          <cell r="F6251" t="str">
            <v>NORMAL</v>
          </cell>
          <cell r="G6251" t="str">
            <v>TFQ4189</v>
          </cell>
          <cell r="H6251">
            <v>44931</v>
          </cell>
          <cell r="I6251" t="str">
            <v>ENTREGADO</v>
          </cell>
          <cell r="J6251">
            <v>44932</v>
          </cell>
          <cell r="K6251" t="str">
            <v>DANIEL G ARTEAGA</v>
          </cell>
          <cell r="L6251" t="str">
            <v>AV DE LA REPUBLICA Y TERESA DE CEPEDA   QUITO DISTRITO METROPOLIT 170508 PICHINCHA</v>
          </cell>
          <cell r="M6251" t="str">
            <v/>
          </cell>
          <cell r="N6251" t="str">
            <v>0960463100 / 961409030</v>
          </cell>
          <cell r="O6251" t="str">
            <v>0960463100 / 961409030</v>
          </cell>
          <cell r="P6251" t="str">
            <v>170508</v>
          </cell>
          <cell r="Q6251" t="str">
            <v>QUITO</v>
          </cell>
          <cell r="R6251" t="str">
            <v>PICHINCHA</v>
          </cell>
          <cell r="S6251" t="str">
            <v>QUITO</v>
          </cell>
          <cell r="T6251" t="str">
            <v>FLEXTRANS UIO</v>
          </cell>
          <cell r="U6251" t="str">
            <v>FLEXNETUIO_LOCAL</v>
          </cell>
          <cell r="V6251">
            <v>1</v>
          </cell>
          <cell r="W6251">
            <v>15.7</v>
          </cell>
          <cell r="X6251" t="str">
            <v>HYCITE QUITO</v>
          </cell>
          <cell r="Y6251" t="str">
            <v>FLEX NET CALLE 28 DE JUNIO S/N Y GARCIA MORENO ENTRADA LLANO GRANDE</v>
          </cell>
        </row>
        <row r="6252">
          <cell r="A6252" t="str">
            <v>98790218</v>
          </cell>
          <cell r="B6252">
            <v>491287</v>
          </cell>
          <cell r="C6252" t="str">
            <v>98790218</v>
          </cell>
          <cell r="D6252" t="str">
            <v>HYCITE</v>
          </cell>
          <cell r="E6252" t="str">
            <v>DESPACHO</v>
          </cell>
          <cell r="F6252" t="str">
            <v>NORMAL</v>
          </cell>
          <cell r="G6252" t="str">
            <v>TF4191</v>
          </cell>
          <cell r="H6252">
            <v>44931</v>
          </cell>
          <cell r="I6252" t="str">
            <v>ENTREGADO</v>
          </cell>
          <cell r="J6252">
            <v>44932</v>
          </cell>
          <cell r="K6252" t="str">
            <v>GUSTAVO E CHIQUITO</v>
          </cell>
          <cell r="L6252" t="str">
            <v>BAlsamos 515 y Av 6ta   TARQUI 090510 GUAYAS</v>
          </cell>
          <cell r="M6252" t="str">
            <v/>
          </cell>
          <cell r="N6252" t="str">
            <v>0098316028 / 342899965</v>
          </cell>
          <cell r="O6252" t="str">
            <v>0098316028 / 342899965</v>
          </cell>
          <cell r="P6252" t="str">
            <v>090510</v>
          </cell>
          <cell r="Q6252" t="str">
            <v>GUAYAQUIL</v>
          </cell>
          <cell r="R6252" t="str">
            <v>GUAYAS</v>
          </cell>
          <cell r="S6252" t="str">
            <v>GUAYAQUIL</v>
          </cell>
          <cell r="T6252" t="str">
            <v>FLEXTRANS GYE</v>
          </cell>
          <cell r="U6252" t="str">
            <v>FLEXNETUIO_GYE</v>
          </cell>
          <cell r="V6252">
            <v>1</v>
          </cell>
          <cell r="W6252">
            <v>0.64</v>
          </cell>
          <cell r="X6252" t="str">
            <v>HYCITE QUITO</v>
          </cell>
          <cell r="Y6252" t="str">
            <v>FLEX NET CALLE 28 DE JUNIO S/N Y GARCIA MORENO ENTRADA LLANO GRANDE</v>
          </cell>
        </row>
        <row r="6253">
          <cell r="A6253" t="str">
            <v>98794925</v>
          </cell>
          <cell r="B6253">
            <v>491288</v>
          </cell>
          <cell r="C6253" t="str">
            <v>98794925</v>
          </cell>
          <cell r="D6253" t="str">
            <v>HYCITE</v>
          </cell>
          <cell r="E6253" t="str">
            <v>DESPACHO</v>
          </cell>
          <cell r="F6253" t="str">
            <v>NORMAL</v>
          </cell>
          <cell r="G6253" t="str">
            <v>TF4192</v>
          </cell>
          <cell r="H6253">
            <v>44931</v>
          </cell>
          <cell r="I6253" t="str">
            <v>ENTREGADO</v>
          </cell>
          <cell r="J6253">
            <v>44932</v>
          </cell>
          <cell r="K6253" t="str">
            <v>GABRIEL F VELEZ</v>
          </cell>
          <cell r="L6253" t="str">
            <v>CALLE 12 PASAJE 1 NE SOLAR 05 Y 3 CALLEJON 14A NE  TARQUI 090505 GUAYAS</v>
          </cell>
          <cell r="M6253" t="str">
            <v/>
          </cell>
          <cell r="N6253" t="str">
            <v>0981666987 / 372420883</v>
          </cell>
          <cell r="O6253" t="str">
            <v>0981666987 / 372420883</v>
          </cell>
          <cell r="P6253" t="str">
            <v>090505</v>
          </cell>
          <cell r="Q6253" t="str">
            <v>GUAYAQUIL</v>
          </cell>
          <cell r="R6253" t="str">
            <v>GUAYAS</v>
          </cell>
          <cell r="S6253" t="str">
            <v>GUAYAQUIL</v>
          </cell>
          <cell r="T6253" t="str">
            <v>ITSACOURIER</v>
          </cell>
          <cell r="U6253" t="str">
            <v>FLEXNETUIO_GYE</v>
          </cell>
          <cell r="V6253">
            <v>1</v>
          </cell>
          <cell r="W6253">
            <v>10.29</v>
          </cell>
          <cell r="X6253" t="str">
            <v>HYCITE QUITO</v>
          </cell>
          <cell r="Y6253" t="str">
            <v>FLEX NET CALLE 28 DE JUNIO S/N Y GARCIA MORENO ENTRADA LLANO GRANDE</v>
          </cell>
        </row>
        <row r="6254">
          <cell r="A6254" t="str">
            <v>98795946</v>
          </cell>
          <cell r="B6254">
            <v>491289</v>
          </cell>
          <cell r="C6254" t="str">
            <v>98795946</v>
          </cell>
          <cell r="D6254" t="str">
            <v>HYCITE</v>
          </cell>
          <cell r="E6254" t="str">
            <v>DESPACHO</v>
          </cell>
          <cell r="F6254" t="str">
            <v>NORMAL</v>
          </cell>
          <cell r="G6254" t="str">
            <v>031002004155905</v>
          </cell>
          <cell r="H6254">
            <v>44931</v>
          </cell>
          <cell r="I6254" t="str">
            <v>ENTREGADO</v>
          </cell>
          <cell r="J6254">
            <v>44932</v>
          </cell>
          <cell r="K6254" t="str">
            <v>JANNETH CARDENAS</v>
          </cell>
          <cell r="L6254" t="str">
            <v>AV QUITO Y BRUSELAS HOTEL TROPICAL BRISELAS SANTO DOMINGO // SANTO DOMINGO ZARACAY 230108 SANTO DOMINGO</v>
          </cell>
          <cell r="N6254" t="str">
            <v>0996890142 / 022750084</v>
          </cell>
          <cell r="O6254" t="str">
            <v>0996890142 / 022750084</v>
          </cell>
          <cell r="P6254" t="str">
            <v>230108</v>
          </cell>
          <cell r="Q6254" t="str">
            <v>SANTO DOMINGO</v>
          </cell>
          <cell r="R6254" t="str">
            <v>SANTO DOMINGO DE LOS TSACHILAS</v>
          </cell>
          <cell r="S6254" t="str">
            <v>SANTO DOMINGO DE LOS COLORADOS</v>
          </cell>
          <cell r="T6254" t="str">
            <v>TRAMACO</v>
          </cell>
          <cell r="U6254" t="str">
            <v>FLEXNETUIO_PROVINCIA</v>
          </cell>
          <cell r="V6254">
            <v>1</v>
          </cell>
          <cell r="W6254">
            <v>2.5</v>
          </cell>
          <cell r="X6254" t="str">
            <v>HYCITE QUITO</v>
          </cell>
          <cell r="Y6254" t="str">
            <v>FLEX NET CALLE 28 DE JUNIO S/N Y GARCIA MORENO ENTRADA LLANO GRANDE</v>
          </cell>
        </row>
        <row r="6255">
          <cell r="A6255" t="str">
            <v>98799560</v>
          </cell>
          <cell r="B6255">
            <v>491290</v>
          </cell>
          <cell r="C6255" t="str">
            <v>98799560</v>
          </cell>
          <cell r="D6255" t="str">
            <v>HYCITE</v>
          </cell>
          <cell r="E6255" t="str">
            <v>DESPACHO</v>
          </cell>
          <cell r="F6255" t="str">
            <v>NORMAL</v>
          </cell>
          <cell r="G6255" t="str">
            <v>TF4193</v>
          </cell>
          <cell r="H6255">
            <v>44931</v>
          </cell>
          <cell r="I6255" t="str">
            <v>ENTREGADO</v>
          </cell>
          <cell r="J6255">
            <v>44932</v>
          </cell>
          <cell r="K6255" t="str">
            <v>EDUARDO ROMO</v>
          </cell>
          <cell r="L6255" t="str">
            <v>5TA PASAJE 3A NE //CIUDADELA SAUCES 9 MZA L 3 V 16 5TO CALLEJON 17 NE GUAYAQUIL//SAUCES 9 TARQUI 090112 GUAYAS</v>
          </cell>
          <cell r="N6255" t="str">
            <v>0993999586 / 986340011</v>
          </cell>
          <cell r="O6255" t="str">
            <v>0993999586 / 986340011</v>
          </cell>
          <cell r="P6255" t="str">
            <v>GUAYAQUIL</v>
          </cell>
          <cell r="Q6255" t="str">
            <v>GUAYAQUIL</v>
          </cell>
          <cell r="R6255" t="str">
            <v>GUAYAS</v>
          </cell>
          <cell r="T6255" t="str">
            <v>ITSACOURIER</v>
          </cell>
          <cell r="U6255" t="str">
            <v>FLEXNETUIO_GYE</v>
          </cell>
          <cell r="V6255">
            <v>1</v>
          </cell>
          <cell r="W6255">
            <v>13.7</v>
          </cell>
          <cell r="X6255" t="str">
            <v>HYCITE QUITO</v>
          </cell>
          <cell r="Y6255" t="str">
            <v>FLEX NET CALLE 28 DE JUNIO S/N Y GARCIA MORENO ENTRADA LLANO GRANDE</v>
          </cell>
        </row>
        <row r="6256">
          <cell r="A6256" t="str">
            <v>98800277</v>
          </cell>
          <cell r="B6256">
            <v>491291</v>
          </cell>
          <cell r="C6256" t="str">
            <v>98800277</v>
          </cell>
          <cell r="D6256" t="str">
            <v>HYCITE</v>
          </cell>
          <cell r="E6256" t="str">
            <v>DESPACHO</v>
          </cell>
          <cell r="F6256" t="str">
            <v>NORMAL</v>
          </cell>
          <cell r="G6256" t="str">
            <v>031002004155906</v>
          </cell>
          <cell r="H6256">
            <v>44931</v>
          </cell>
          <cell r="I6256" t="str">
            <v>ENTREGADO</v>
          </cell>
          <cell r="J6256">
            <v>44932</v>
          </cell>
          <cell r="K6256" t="str">
            <v>MARIA ISABEL VELIZ GANCHOZO (S)</v>
          </cell>
          <cell r="L6256" t="str">
            <v>CALLE LAS ORQUIDIAS #38 CASA 13 URBANIZACION COYOACAN MANTA/ LAS ORQUIDEAS MANTA 130802 MANABI</v>
          </cell>
          <cell r="M6256" t="str">
            <v/>
          </cell>
          <cell r="N6256" t="str">
            <v>0997581949 / 986738507</v>
          </cell>
          <cell r="O6256" t="str">
            <v>0997581949 / 986738507</v>
          </cell>
          <cell r="P6256" t="str">
            <v>130802</v>
          </cell>
          <cell r="Q6256" t="str">
            <v>PICHINCHA</v>
          </cell>
          <cell r="R6256" t="str">
            <v>MANABI</v>
          </cell>
          <cell r="S6256" t="str">
            <v>PICHINCHA</v>
          </cell>
          <cell r="T6256" t="str">
            <v>TRAMACO</v>
          </cell>
          <cell r="U6256" t="str">
            <v>FLEXNETUIO_PROVINCIA</v>
          </cell>
          <cell r="V6256">
            <v>1</v>
          </cell>
          <cell r="W6256">
            <v>3</v>
          </cell>
          <cell r="X6256" t="str">
            <v>HYCITE QUITO</v>
          </cell>
          <cell r="Y6256" t="str">
            <v>FLEX NET CALLE 28 DE JUNIO S/N Y GARCIA MORENO ENTRADA LLANO GRANDE</v>
          </cell>
        </row>
        <row r="6257">
          <cell r="A6257" t="str">
            <v>98802286</v>
          </cell>
          <cell r="B6257">
            <v>491292</v>
          </cell>
          <cell r="C6257" t="str">
            <v>98802286</v>
          </cell>
          <cell r="D6257" t="str">
            <v>HYCITE</v>
          </cell>
          <cell r="E6257" t="str">
            <v>DESPACHO</v>
          </cell>
          <cell r="F6257" t="str">
            <v>NORMAL</v>
          </cell>
          <cell r="G6257" t="str">
            <v>TFQ4194</v>
          </cell>
          <cell r="H6257">
            <v>44931</v>
          </cell>
          <cell r="I6257" t="str">
            <v>ENTREGADO</v>
          </cell>
          <cell r="J6257">
            <v>44932</v>
          </cell>
          <cell r="K6257" t="str">
            <v>IRINA A MOSCOSO SRA</v>
          </cell>
          <cell r="L6257" t="str">
            <v>CALLE VERACRUZ N34 90 ENTRE PEDRO BEDON Y AMERICA  RUMIPAMBA 170508 PICHINCHA</v>
          </cell>
          <cell r="M6257" t="str">
            <v/>
          </cell>
          <cell r="N6257" t="str">
            <v>0163963103 / 152729310</v>
          </cell>
          <cell r="O6257" t="str">
            <v>0163963103 / 152729310</v>
          </cell>
          <cell r="P6257" t="str">
            <v>170508</v>
          </cell>
          <cell r="Q6257" t="str">
            <v>QUITO</v>
          </cell>
          <cell r="R6257" t="str">
            <v>PICHINCHA</v>
          </cell>
          <cell r="S6257" t="str">
            <v>QUITO</v>
          </cell>
          <cell r="T6257" t="str">
            <v>FLEXTRANS UIO</v>
          </cell>
          <cell r="U6257" t="str">
            <v>FLEXNETUIO_LOCAL</v>
          </cell>
          <cell r="V6257">
            <v>1</v>
          </cell>
          <cell r="W6257">
            <v>6.7</v>
          </cell>
          <cell r="X6257" t="str">
            <v>HYCITE QUITO</v>
          </cell>
          <cell r="Y6257" t="str">
            <v>FLEX NET CALLE 28 DE JUNIO S/N Y GARCIA MORENO ENTRADA LLANO GRANDE</v>
          </cell>
        </row>
        <row r="6258">
          <cell r="A6258" t="str">
            <v>98802747</v>
          </cell>
          <cell r="B6258">
            <v>491293</v>
          </cell>
          <cell r="C6258" t="str">
            <v>98802747</v>
          </cell>
          <cell r="D6258" t="str">
            <v>HYCITE</v>
          </cell>
          <cell r="E6258" t="str">
            <v>DESPACHO</v>
          </cell>
          <cell r="F6258" t="str">
            <v>NORMAL</v>
          </cell>
          <cell r="G6258" t="str">
            <v>TFQ4195</v>
          </cell>
          <cell r="H6258">
            <v>44931</v>
          </cell>
          <cell r="I6258" t="str">
            <v>ENTREGADO</v>
          </cell>
          <cell r="J6258">
            <v>44932</v>
          </cell>
          <cell r="K6258" t="str">
            <v>YADIRA C PORTILLA</v>
          </cell>
          <cell r="L6258" t="str">
            <v>RIO COFANES Y BARTOLOME DE SEGOVIA E1-53 ATRASDE LA GASOLINERA TERPEL  QUITO 170513 PICHINCHA</v>
          </cell>
          <cell r="M6258" t="str">
            <v/>
          </cell>
          <cell r="N6258" t="str">
            <v>0939016490</v>
          </cell>
          <cell r="O6258" t="str">
            <v>0939016490</v>
          </cell>
          <cell r="P6258" t="str">
            <v>170513</v>
          </cell>
          <cell r="Q6258" t="str">
            <v>QUITO</v>
          </cell>
          <cell r="R6258" t="str">
            <v>PICHINCHA</v>
          </cell>
          <cell r="S6258" t="str">
            <v>QUITO</v>
          </cell>
          <cell r="T6258" t="str">
            <v>FLEXTRANS UIO</v>
          </cell>
          <cell r="U6258" t="str">
            <v>FLEXNETUIO_LOCAL</v>
          </cell>
          <cell r="V6258">
            <v>1</v>
          </cell>
          <cell r="W6258">
            <v>1.6</v>
          </cell>
          <cell r="X6258" t="str">
            <v>HYCITE QUITO</v>
          </cell>
          <cell r="Y6258" t="str">
            <v>FLEX NET CALLE 28 DE JUNIO S/N Y GARCIA MORENO ENTRADA LLANO GRANDE</v>
          </cell>
        </row>
        <row r="6259">
          <cell r="A6259" t="str">
            <v>98802956</v>
          </cell>
          <cell r="B6259">
            <v>491294</v>
          </cell>
          <cell r="C6259" t="str">
            <v>98802956</v>
          </cell>
          <cell r="D6259" t="str">
            <v>HYCITE</v>
          </cell>
          <cell r="E6259" t="str">
            <v>DESPACHO</v>
          </cell>
          <cell r="F6259" t="str">
            <v>NORMAL</v>
          </cell>
          <cell r="G6259" t="str">
            <v>031002004155907</v>
          </cell>
          <cell r="H6259">
            <v>44931</v>
          </cell>
          <cell r="I6259" t="str">
            <v>ENTREGADO</v>
          </cell>
          <cell r="J6259">
            <v>44932</v>
          </cell>
          <cell r="K6259" t="str">
            <v>JAIRON RODRIGUEZ</v>
          </cell>
          <cell r="L6259" t="str">
            <v>DOMINGO CAPUTI Y 4 DE OCTUBRE SECTOR EMBUDO BALZAR // CENTRO BALZAR 091302 GUAYAS</v>
          </cell>
          <cell r="M6259" t="str">
            <v/>
          </cell>
          <cell r="N6259" t="str">
            <v>0997471550</v>
          </cell>
          <cell r="O6259" t="str">
            <v>0997471550</v>
          </cell>
          <cell r="P6259" t="str">
            <v>091302</v>
          </cell>
          <cell r="Q6259" t="str">
            <v>BALZAR</v>
          </cell>
          <cell r="R6259" t="str">
            <v>GUAYAS</v>
          </cell>
          <cell r="S6259" t="str">
            <v>BALZAR - EL CERRITO</v>
          </cell>
          <cell r="T6259" t="str">
            <v>TRAMACO</v>
          </cell>
          <cell r="U6259" t="str">
            <v>FLEXNETUIO_PROVINCIA</v>
          </cell>
          <cell r="V6259">
            <v>1</v>
          </cell>
          <cell r="W6259">
            <v>8.8000000000000007</v>
          </cell>
          <cell r="X6259" t="str">
            <v>HYCITE QUITO</v>
          </cell>
          <cell r="Y6259" t="str">
            <v>FLEX NET CALLE 28 DE JUNIO S/N Y GARCIA MORENO ENTRADA LLANO GRANDE</v>
          </cell>
        </row>
        <row r="6260">
          <cell r="A6260" t="str">
            <v>98803005</v>
          </cell>
          <cell r="B6260">
            <v>491295</v>
          </cell>
          <cell r="C6260" t="str">
            <v>98803005</v>
          </cell>
          <cell r="D6260" t="str">
            <v>HYCITE</v>
          </cell>
          <cell r="E6260" t="str">
            <v>DESPACHO</v>
          </cell>
          <cell r="F6260" t="str">
            <v>NORMAL</v>
          </cell>
          <cell r="G6260" t="str">
            <v>TF4196</v>
          </cell>
          <cell r="H6260">
            <v>44931</v>
          </cell>
          <cell r="I6260" t="str">
            <v>ENTREGADO</v>
          </cell>
          <cell r="J6260">
            <v>44932</v>
          </cell>
          <cell r="K6260" t="str">
            <v>MARIA VASQUEZ</v>
          </cell>
          <cell r="L6260" t="str">
            <v>BRAZIL 1017 Y VILLAVICENCIO ENTRE 6 DE MARZO GUAYAQUIL // GUAYAQUIL BOLIVAR (SAGRARIO) 090102 GUAYAS</v>
          </cell>
          <cell r="M6260" t="str">
            <v/>
          </cell>
          <cell r="N6260" t="str">
            <v>0990995140</v>
          </cell>
          <cell r="O6260" t="str">
            <v>0990995140</v>
          </cell>
          <cell r="P6260" t="str">
            <v>090102</v>
          </cell>
          <cell r="Q6260" t="str">
            <v>GUAYAQUIL</v>
          </cell>
          <cell r="R6260" t="str">
            <v>GUAYAS</v>
          </cell>
          <cell r="S6260" t="str">
            <v>GUAYAQUIL</v>
          </cell>
          <cell r="T6260" t="str">
            <v>FLEXTRANS GYE</v>
          </cell>
          <cell r="U6260" t="str">
            <v>FLEXNETUIO_GYE</v>
          </cell>
          <cell r="V6260">
            <v>1</v>
          </cell>
          <cell r="W6260">
            <v>2.5</v>
          </cell>
          <cell r="X6260" t="str">
            <v>HYCITE QUITO</v>
          </cell>
          <cell r="Y6260" t="str">
            <v>FLEX NET CALLE 28 DE JUNIO S/N Y GARCIA MORENO ENTRADA LLANO GRANDE</v>
          </cell>
        </row>
        <row r="6261">
          <cell r="A6261" t="str">
            <v>98803677</v>
          </cell>
          <cell r="B6261">
            <v>491296</v>
          </cell>
          <cell r="C6261" t="str">
            <v>98803677</v>
          </cell>
          <cell r="D6261" t="str">
            <v>HYCITE</v>
          </cell>
          <cell r="E6261" t="str">
            <v>DESPACHO</v>
          </cell>
          <cell r="F6261" t="str">
            <v>NORMAL</v>
          </cell>
          <cell r="G6261" t="str">
            <v>031002004155908</v>
          </cell>
          <cell r="H6261">
            <v>44931</v>
          </cell>
          <cell r="I6261" t="str">
            <v>ENTREGADO</v>
          </cell>
          <cell r="J6261">
            <v>44932</v>
          </cell>
          <cell r="K6261" t="str">
            <v>GEMA LISETH BALLEN FAUBLA</v>
          </cell>
          <cell r="L6261" t="str">
            <v>CLL LUISALFREDO CARVAJAL Y VICENTE MACIA PORTO VIEJO  ANDRES DE VERA 130107 MANABI</v>
          </cell>
          <cell r="M6261" t="str">
            <v/>
          </cell>
          <cell r="N6261" t="str">
            <v>0998484383</v>
          </cell>
          <cell r="O6261" t="str">
            <v>0998484383</v>
          </cell>
          <cell r="P6261" t="str">
            <v>130107</v>
          </cell>
          <cell r="Q6261" t="str">
            <v>PORTOVIEJO</v>
          </cell>
          <cell r="R6261" t="str">
            <v>MANABI</v>
          </cell>
          <cell r="S6261" t="str">
            <v>PORTOVIEJO</v>
          </cell>
          <cell r="T6261" t="str">
            <v>TRAMACO</v>
          </cell>
          <cell r="U6261" t="str">
            <v>FLEXNETUIO_PROVINCIA</v>
          </cell>
          <cell r="V6261">
            <v>1</v>
          </cell>
          <cell r="W6261">
            <v>0.5</v>
          </cell>
          <cell r="X6261" t="str">
            <v>HYCITE QUITO</v>
          </cell>
          <cell r="Y6261" t="str">
            <v>FLEX NET CALLE 28 DE JUNIO S/N Y GARCIA MORENO ENTRADA LLANO GRANDE</v>
          </cell>
        </row>
        <row r="6262">
          <cell r="A6262" t="str">
            <v>98803850</v>
          </cell>
          <cell r="B6262">
            <v>491297</v>
          </cell>
          <cell r="C6262" t="str">
            <v>98803850</v>
          </cell>
          <cell r="D6262" t="str">
            <v>HYCITE</v>
          </cell>
          <cell r="E6262" t="str">
            <v>DESPACHO</v>
          </cell>
          <cell r="F6262" t="str">
            <v>NORMAL</v>
          </cell>
          <cell r="G6262" t="str">
            <v>TFQ4197</v>
          </cell>
          <cell r="H6262">
            <v>44931</v>
          </cell>
          <cell r="I6262" t="str">
            <v>ENTREGADO</v>
          </cell>
          <cell r="J6262">
            <v>44935</v>
          </cell>
          <cell r="K6262" t="str">
            <v>FERNANDO R FLORES SR</v>
          </cell>
          <cell r="L6262" t="str">
            <v>AV QUITUMBE NAN OE2-13 &amp; PASAJE B   GUAMANI 170146 PICHINCHA</v>
          </cell>
          <cell r="N6262" t="str">
            <v>0999783974 / 22697975</v>
          </cell>
          <cell r="O6262" t="str">
            <v>0999783974 / 22697975</v>
          </cell>
          <cell r="P6262" t="str">
            <v>170208</v>
          </cell>
          <cell r="Q6262" t="str">
            <v>QUITO</v>
          </cell>
          <cell r="R6262" t="str">
            <v>PICHINCHA</v>
          </cell>
          <cell r="S6262" t="str">
            <v>CALDERON (CARAPUNGO)</v>
          </cell>
          <cell r="T6262" t="str">
            <v>FLEXTRANS UIO</v>
          </cell>
          <cell r="U6262" t="str">
            <v>FLEXNETUIO_LOCAL</v>
          </cell>
          <cell r="V6262">
            <v>1</v>
          </cell>
          <cell r="W6262">
            <v>15.45</v>
          </cell>
          <cell r="X6262" t="str">
            <v>HYCITE QUITO</v>
          </cell>
          <cell r="Y6262" t="str">
            <v>FLEX NET CALLE 28 DE JUNIO S/N Y GARCIA MORENO ENTRADA LLANO GRANDE</v>
          </cell>
        </row>
        <row r="6263">
          <cell r="A6263" t="str">
            <v>98803961</v>
          </cell>
          <cell r="B6263">
            <v>491298</v>
          </cell>
          <cell r="C6263" t="str">
            <v>98803961</v>
          </cell>
          <cell r="D6263" t="str">
            <v>HYCITE</v>
          </cell>
          <cell r="E6263" t="str">
            <v>DESPACHO</v>
          </cell>
          <cell r="F6263" t="str">
            <v>NORMAL</v>
          </cell>
          <cell r="G6263" t="str">
            <v>031002004155909/500001000079392</v>
          </cell>
          <cell r="H6263">
            <v>44931</v>
          </cell>
          <cell r="I6263" t="str">
            <v>EN_TRANSITO</v>
          </cell>
          <cell r="J6263">
            <v>44938</v>
          </cell>
          <cell r="K6263" t="str">
            <v xml:space="preserve">CAROLINA MANCHENO </v>
          </cell>
          <cell r="L6263" t="str">
            <v xml:space="preserve">LOJA CALLES BERNARDO VALDIVIESO Y QUITO ESQUINA (OFICINA ROYAL PRESTIGE) NUMERO DE CASA 191- 38 </v>
          </cell>
          <cell r="N6263" t="str">
            <v>0967615085</v>
          </cell>
          <cell r="O6263" t="str">
            <v>0967615085</v>
          </cell>
          <cell r="P6263" t="str">
            <v>110110</v>
          </cell>
          <cell r="Q6263" t="str">
            <v>LOJA</v>
          </cell>
          <cell r="R6263" t="str">
            <v>LOJA</v>
          </cell>
          <cell r="S6263" t="str">
            <v>LOJA</v>
          </cell>
          <cell r="T6263" t="str">
            <v>TRAMACO</v>
          </cell>
          <cell r="U6263" t="str">
            <v>FLEXNETUIO_PROVINCIA</v>
          </cell>
          <cell r="V6263">
            <v>1</v>
          </cell>
          <cell r="W6263">
            <v>2.7</v>
          </cell>
          <cell r="X6263" t="str">
            <v>HYCITE QUITO</v>
          </cell>
          <cell r="Y6263" t="str">
            <v>FLEX NET CALLE 28 DE JUNIO S/N Y GARCIA MORENO ENTRADA LLANO GRANDE</v>
          </cell>
        </row>
        <row r="6264">
          <cell r="A6264" t="str">
            <v>98805450</v>
          </cell>
          <cell r="B6264">
            <v>491299</v>
          </cell>
          <cell r="C6264" t="str">
            <v>98805450</v>
          </cell>
          <cell r="D6264" t="str">
            <v>HYCITE</v>
          </cell>
          <cell r="E6264" t="str">
            <v>DESPACHO</v>
          </cell>
          <cell r="F6264" t="str">
            <v>NORMAL</v>
          </cell>
          <cell r="G6264" t="str">
            <v>031002004155910</v>
          </cell>
          <cell r="H6264">
            <v>44931</v>
          </cell>
          <cell r="I6264" t="str">
            <v>ENTREGADO</v>
          </cell>
          <cell r="J6264">
            <v>44932</v>
          </cell>
          <cell r="K6264" t="str">
            <v>KAROL NICOLE MURILLO RIVAS</v>
          </cell>
          <cell r="L6264" t="str">
            <v>CODESA CALLE C Y CALLE 7 REF AL LADO DE BAR KARAOKE EXCLUSIV ESMERALDAS SIMON PLATA TORRES 080117 ESMERALDAS</v>
          </cell>
          <cell r="M6264" t="str">
            <v/>
          </cell>
          <cell r="N6264" t="str">
            <v>0993047922 /</v>
          </cell>
          <cell r="O6264" t="str">
            <v>0993047922 /</v>
          </cell>
          <cell r="P6264" t="str">
            <v>080117</v>
          </cell>
          <cell r="Q6264" t="str">
            <v>ESMERALDAS</v>
          </cell>
          <cell r="R6264" t="str">
            <v>ESMERALDAS</v>
          </cell>
          <cell r="S6264" t="str">
            <v>ESMERALDAS</v>
          </cell>
          <cell r="T6264" t="str">
            <v>TRAMACO</v>
          </cell>
          <cell r="U6264" t="str">
            <v>FLEXNETUIO_PROVINCIA</v>
          </cell>
          <cell r="V6264">
            <v>1</v>
          </cell>
          <cell r="W6264">
            <v>1</v>
          </cell>
          <cell r="X6264" t="str">
            <v>HYCITE QUITO</v>
          </cell>
          <cell r="Y6264" t="str">
            <v>FLEX NET CALLE 28 DE JUNIO S/N Y GARCIA MORENO ENTRADA LLANO GRANDE</v>
          </cell>
        </row>
        <row r="6265">
          <cell r="A6265" t="str">
            <v>98805709</v>
          </cell>
          <cell r="B6265">
            <v>491300</v>
          </cell>
          <cell r="C6265" t="str">
            <v>98805709</v>
          </cell>
          <cell r="D6265" t="str">
            <v>HYCITE</v>
          </cell>
          <cell r="E6265" t="str">
            <v>DESPACHO</v>
          </cell>
          <cell r="F6265" t="str">
            <v>NORMAL</v>
          </cell>
          <cell r="G6265" t="str">
            <v>031002004155911</v>
          </cell>
          <cell r="H6265">
            <v>44931</v>
          </cell>
          <cell r="I6265" t="str">
            <v>ENTREGADO</v>
          </cell>
          <cell r="J6265">
            <v>44932</v>
          </cell>
          <cell r="K6265" t="str">
            <v>BLANCA ESMERALDA CEDENO ARANA</v>
          </cell>
          <cell r="L6265" t="str">
            <v>SUCRE Y ADAM SEA BARRAGAN AL LADO DEL ANTIGUO REGISTRO CIVIL BALZAR // CENTRO BALZAR 090507 GUAYAS</v>
          </cell>
          <cell r="N6265" t="str">
            <v>0969201105 / 344606505</v>
          </cell>
          <cell r="O6265" t="str">
            <v>0969201105 / 344606505</v>
          </cell>
          <cell r="P6265" t="str">
            <v>090507</v>
          </cell>
          <cell r="Q6265" t="str">
            <v>GUAYAQUIL</v>
          </cell>
          <cell r="R6265" t="str">
            <v>GUAYAS</v>
          </cell>
          <cell r="S6265" t="str">
            <v>GUAYAQUIL</v>
          </cell>
          <cell r="T6265" t="str">
            <v>TRAMACO</v>
          </cell>
          <cell r="U6265" t="str">
            <v>FLEXNETUIO_PROVINCIA</v>
          </cell>
          <cell r="V6265">
            <v>1</v>
          </cell>
          <cell r="W6265">
            <v>7.0000000000000007E-2</v>
          </cell>
          <cell r="X6265" t="str">
            <v>HYCITE QUITO</v>
          </cell>
          <cell r="Y6265" t="str">
            <v>FLEX NET CALLE 28 DE JUNIO S/N Y GARCIA MORENO ENTRADA LLANO GRANDE</v>
          </cell>
        </row>
        <row r="6266">
          <cell r="A6266" t="str">
            <v>98805782</v>
          </cell>
          <cell r="B6266">
            <v>491301</v>
          </cell>
          <cell r="C6266" t="str">
            <v>98805782</v>
          </cell>
          <cell r="D6266" t="str">
            <v>HYCITE</v>
          </cell>
          <cell r="E6266" t="str">
            <v>DESPACHO</v>
          </cell>
          <cell r="F6266" t="str">
            <v>NORMAL</v>
          </cell>
          <cell r="G6266" t="str">
            <v>031002004155912</v>
          </cell>
          <cell r="H6266">
            <v>44931</v>
          </cell>
          <cell r="I6266" t="str">
            <v>ENTREGADO</v>
          </cell>
          <cell r="J6266">
            <v>44933</v>
          </cell>
          <cell r="K6266" t="str">
            <v>SAHIDI LICETH ZAMORA</v>
          </cell>
          <cell r="L6266" t="str">
            <v>AV. PUERTO QUITO O Y MANABI 1 CUADA DESPUES D ELA CAPILLA SAN PABLO LA CONCORDIA// LA INDEPENDENCIA LA CONCORDIA 080701 SANTO DOMINGO</v>
          </cell>
          <cell r="N6266" t="str">
            <v>0998873481 / 998821325</v>
          </cell>
          <cell r="O6266" t="str">
            <v>0998873481 / 998821325</v>
          </cell>
          <cell r="P6266" t="str">
            <v>230101</v>
          </cell>
          <cell r="Q6266" t="str">
            <v>SANTO DOMINGO</v>
          </cell>
          <cell r="R6266" t="str">
            <v>SANTO DOMINGO DE LOS TSACHILAS</v>
          </cell>
          <cell r="S6266" t="str">
            <v>SANTO DOMINGO DE LOS COLORADOS</v>
          </cell>
          <cell r="T6266" t="str">
            <v>TRAMACO</v>
          </cell>
          <cell r="U6266" t="str">
            <v>FLEXNETUIO_PROVINCIA</v>
          </cell>
          <cell r="V6266">
            <v>1</v>
          </cell>
          <cell r="W6266">
            <v>0.6</v>
          </cell>
          <cell r="X6266" t="str">
            <v>HYCITE QUITO</v>
          </cell>
          <cell r="Y6266" t="str">
            <v>FLEX NET CALLE 28 DE JUNIO S/N Y GARCIA MORENO ENTRADA LLANO GRANDE</v>
          </cell>
        </row>
        <row r="6267">
          <cell r="A6267" t="str">
            <v>AGFA_23_003</v>
          </cell>
          <cell r="B6267">
            <v>491279</v>
          </cell>
          <cell r="C6267" t="str">
            <v>AGFA_23_003</v>
          </cell>
          <cell r="D6267" t="str">
            <v>AGFA</v>
          </cell>
          <cell r="E6267" t="str">
            <v>DESPACHO</v>
          </cell>
          <cell r="F6267" t="str">
            <v>NORMAL</v>
          </cell>
          <cell r="G6267" t="str">
            <v>FT78050</v>
          </cell>
          <cell r="H6267">
            <v>44931</v>
          </cell>
          <cell r="I6267" t="str">
            <v>ENTREGADO</v>
          </cell>
          <cell r="J6267">
            <v>44932</v>
          </cell>
          <cell r="K6267" t="str">
            <v>GLOBAL GRAPHIC CIA. LTDA.</v>
          </cell>
          <cell r="L6267" t="str">
            <v>PLAZA SAI BABA KM 30 1/2 VIA DURAN BOLICHE.</v>
          </cell>
          <cell r="M6267" t="str">
            <v>1791857003001 -  SRTA LILIANA</v>
          </cell>
          <cell r="N6267" t="str">
            <v>042627772</v>
          </cell>
          <cell r="O6267" t="str">
            <v>042627772</v>
          </cell>
          <cell r="P6267" t="str">
            <v>092410</v>
          </cell>
          <cell r="Q6267" t="str">
            <v>DURAN</v>
          </cell>
          <cell r="R6267" t="str">
            <v>GUAYAS</v>
          </cell>
          <cell r="S6267" t="str">
            <v>ELOY ALFARO (DURAN)</v>
          </cell>
          <cell r="U6267" t="str">
            <v>FLEXNETGYE_LOCAL</v>
          </cell>
          <cell r="V6267">
            <v>3</v>
          </cell>
          <cell r="W6267">
            <v>57</v>
          </cell>
          <cell r="X6267" t="str">
            <v>FLEX NET GYE</v>
          </cell>
          <cell r="Y6267" t="str">
            <v xml:space="preserve">KM 8 1/2 VIA A DAULE COOP. JUAN MONTALVO </v>
          </cell>
        </row>
        <row r="6268">
          <cell r="A6268" t="str">
            <v>AGFA_23_002</v>
          </cell>
          <cell r="B6268">
            <v>491278</v>
          </cell>
          <cell r="C6268" t="str">
            <v>AGFA_23_002</v>
          </cell>
          <cell r="D6268" t="str">
            <v>AGFA</v>
          </cell>
          <cell r="E6268" t="str">
            <v>DESPACHO</v>
          </cell>
          <cell r="F6268" t="str">
            <v>NORMAL</v>
          </cell>
          <cell r="G6268" t="str">
            <v>FT78049</v>
          </cell>
          <cell r="H6268">
            <v>44931</v>
          </cell>
          <cell r="I6268" t="str">
            <v>ENTREGADO</v>
          </cell>
          <cell r="J6268">
            <v>44932</v>
          </cell>
          <cell r="K6268" t="str">
            <v>ARTES GRAFICAS SENEFELDER</v>
          </cell>
          <cell r="L6268" t="str">
            <v>KM 4.5 VIA DURAN TAMBO</v>
          </cell>
          <cell r="M6268" t="str">
            <v>0990004277001 - LIZBETH HERRERA</v>
          </cell>
          <cell r="N6268" t="str">
            <v>2440077 2802770 ? 2801776</v>
          </cell>
          <cell r="O6268" t="str">
            <v>2440077 2802770 ? 2801776</v>
          </cell>
          <cell r="P6268" t="str">
            <v>092411</v>
          </cell>
          <cell r="Q6268" t="str">
            <v>DURAN</v>
          </cell>
          <cell r="R6268" t="str">
            <v>GUAYAS</v>
          </cell>
          <cell r="S6268" t="str">
            <v>ELOY ALFARO (DURAN)</v>
          </cell>
          <cell r="U6268" t="str">
            <v>FLEXNETGYE_LOCAL</v>
          </cell>
          <cell r="V6268">
            <v>1</v>
          </cell>
          <cell r="W6268">
            <v>558</v>
          </cell>
          <cell r="X6268" t="str">
            <v>FLEX NET GYE</v>
          </cell>
          <cell r="Y6268" t="str">
            <v xml:space="preserve">KM 8 1/2 VIA A DAULE COOP. JUAN MONTALVO </v>
          </cell>
        </row>
        <row r="6269">
          <cell r="A6269" t="str">
            <v>11647</v>
          </cell>
          <cell r="B6269">
            <v>491274</v>
          </cell>
          <cell r="C6269" t="str">
            <v>11647</v>
          </cell>
          <cell r="D6269" t="str">
            <v>MOVISTAR</v>
          </cell>
          <cell r="E6269" t="str">
            <v>RETIRO</v>
          </cell>
          <cell r="F6269" t="str">
            <v>NORMAL</v>
          </cell>
          <cell r="G6269" t="str">
            <v>031002004157019</v>
          </cell>
          <cell r="H6269">
            <v>44931</v>
          </cell>
          <cell r="I6269" t="str">
            <v>ENTREGADO</v>
          </cell>
          <cell r="J6269">
            <v>44938</v>
          </cell>
          <cell r="K6269" t="str">
            <v>FLEXNET - LI</v>
          </cell>
          <cell r="L6269" t="str">
            <v>CALLE 28 DE JUNIO S/N Y GARCIA MORENO ENTRADA LLANO GRANDE</v>
          </cell>
          <cell r="M6269" t="str">
            <v/>
          </cell>
          <cell r="N6269" t="str">
            <v>0990592565</v>
          </cell>
          <cell r="O6269" t="str">
            <v>0990592565</v>
          </cell>
          <cell r="P6269" t="str">
            <v>QUITO</v>
          </cell>
          <cell r="Q6269" t="str">
            <v>QUITO</v>
          </cell>
          <cell r="R6269" t="str">
            <v>PICHINCHA</v>
          </cell>
          <cell r="T6269" t="str">
            <v>TRAMACO</v>
          </cell>
          <cell r="U6269" t="str">
            <v>FLEXNETUIO_PROVINCIA</v>
          </cell>
          <cell r="V6269">
            <v>0</v>
          </cell>
          <cell r="W6269">
            <v>1</v>
          </cell>
          <cell r="X6269" t="str">
            <v>Diego Vasquez</v>
          </cell>
          <cell r="Y6269" t="str">
            <v>CC COMERCIAL PASEO SHOPPING AMBATOAv. Mauelita Saenz y Pio Baroja,   tercer piso local 103 Movistar</v>
          </cell>
        </row>
        <row r="6270">
          <cell r="A6270" t="str">
            <v>11648</v>
          </cell>
          <cell r="B6270">
            <v>491275</v>
          </cell>
          <cell r="C6270" t="str">
            <v>11648</v>
          </cell>
          <cell r="D6270" t="str">
            <v>MOVISTAR</v>
          </cell>
          <cell r="E6270" t="str">
            <v>RETIRO</v>
          </cell>
          <cell r="F6270" t="str">
            <v>NORMAL</v>
          </cell>
          <cell r="G6270" t="str">
            <v>031002004156988</v>
          </cell>
          <cell r="H6270">
            <v>44931</v>
          </cell>
          <cell r="I6270" t="str">
            <v>ENTREGADO</v>
          </cell>
          <cell r="J6270">
            <v>44938</v>
          </cell>
          <cell r="K6270" t="str">
            <v>FLEXNET - LI</v>
          </cell>
          <cell r="L6270" t="str">
            <v>CALLE 28 DE JUNIO S/N Y GARCIA MORENO ENTRADA LLANO GRANDE</v>
          </cell>
          <cell r="M6270" t="str">
            <v/>
          </cell>
          <cell r="N6270" t="str">
            <v>0939523079</v>
          </cell>
          <cell r="O6270" t="str">
            <v>0939523079</v>
          </cell>
          <cell r="P6270" t="str">
            <v>QUITO</v>
          </cell>
          <cell r="Q6270" t="str">
            <v>QUITO</v>
          </cell>
          <cell r="R6270" t="str">
            <v>PICHINCHA</v>
          </cell>
          <cell r="T6270" t="str">
            <v>TRAMACO</v>
          </cell>
          <cell r="U6270" t="str">
            <v>FLEXNETUIO_PROVINCIA</v>
          </cell>
          <cell r="V6270">
            <v>0</v>
          </cell>
          <cell r="W6270">
            <v>1</v>
          </cell>
          <cell r="X6270" t="str">
            <v xml:space="preserve">SANTIAGO PABON </v>
          </cell>
          <cell r="Y6270" t="str">
            <v>AV MARIANO ACOSTA Y FRAY VACAS GALINDO CENTRO COMERCIAL LAGUNA MALL IBARRA LOCAL 135 JUNTO BCO PACIFICO</v>
          </cell>
        </row>
        <row r="6271">
          <cell r="A6271" t="str">
            <v>11650</v>
          </cell>
          <cell r="B6271">
            <v>491276</v>
          </cell>
          <cell r="C6271" t="str">
            <v>11650</v>
          </cell>
          <cell r="D6271" t="str">
            <v>MOVISTAR</v>
          </cell>
          <cell r="E6271" t="str">
            <v>RETIRO</v>
          </cell>
          <cell r="F6271" t="str">
            <v>NORMAL</v>
          </cell>
          <cell r="G6271" t="str">
            <v>IC4227</v>
          </cell>
          <cell r="H6271">
            <v>44931</v>
          </cell>
          <cell r="I6271" t="str">
            <v>ENTREGADO</v>
          </cell>
          <cell r="J6271">
            <v>44932</v>
          </cell>
          <cell r="K6271" t="str">
            <v>FLEXNET - LI</v>
          </cell>
          <cell r="L6271" t="str">
            <v>CALLE 28 DE JUNIO S/N Y GARCIA MORENO ENTRADA LLANO GRANDE</v>
          </cell>
          <cell r="M6271" t="str">
            <v/>
          </cell>
          <cell r="N6271" t="str">
            <v>988578652</v>
          </cell>
          <cell r="O6271" t="str">
            <v>988578652</v>
          </cell>
          <cell r="P6271" t="str">
            <v>QUITO</v>
          </cell>
          <cell r="Q6271" t="str">
            <v>QUITO</v>
          </cell>
          <cell r="R6271" t="str">
            <v>PICHINCHA</v>
          </cell>
          <cell r="T6271" t="str">
            <v>TRAMACO</v>
          </cell>
          <cell r="U6271" t="str">
            <v>FLEXNETUIO_PROVINCIA</v>
          </cell>
          <cell r="V6271">
            <v>0</v>
          </cell>
          <cell r="W6271">
            <v>1</v>
          </cell>
          <cell r="X6271" t="str">
            <v>Marcela Choco Samaniego</v>
          </cell>
          <cell r="Y6271" t="str">
            <v xml:space="preserve">Presidente Cordova 7-100 y Luis Cordero esquina </v>
          </cell>
        </row>
        <row r="6272">
          <cell r="A6272" t="str">
            <v>11651</v>
          </cell>
          <cell r="B6272">
            <v>491277</v>
          </cell>
          <cell r="C6272" t="str">
            <v>11651</v>
          </cell>
          <cell r="D6272" t="str">
            <v>MOVISTAR</v>
          </cell>
          <cell r="E6272" t="str">
            <v>RETIRO</v>
          </cell>
          <cell r="F6272" t="str">
            <v>NORMAL</v>
          </cell>
          <cell r="G6272" t="str">
            <v>031002004156914</v>
          </cell>
          <cell r="H6272">
            <v>44931</v>
          </cell>
          <cell r="I6272" t="str">
            <v>ENTREGADO</v>
          </cell>
          <cell r="J6272">
            <v>44938</v>
          </cell>
          <cell r="K6272" t="str">
            <v>FLEXNET - LI</v>
          </cell>
          <cell r="L6272" t="str">
            <v>CALLE 28 DE JUNIO S/N Y GARCIA MORENO ENTRADA LLANO GRANDE</v>
          </cell>
          <cell r="M6272" t="str">
            <v/>
          </cell>
          <cell r="N6272" t="str">
            <v>0982387574</v>
          </cell>
          <cell r="O6272" t="str">
            <v>0982387574</v>
          </cell>
          <cell r="P6272" t="str">
            <v>QUITO</v>
          </cell>
          <cell r="Q6272" t="str">
            <v>QUITO</v>
          </cell>
          <cell r="R6272" t="str">
            <v>PICHINCHA</v>
          </cell>
          <cell r="T6272" t="str">
            <v>TRAMACO</v>
          </cell>
          <cell r="U6272" t="str">
            <v>FLEXNETUIO_PROVINCIA</v>
          </cell>
          <cell r="V6272">
            <v>0</v>
          </cell>
          <cell r="W6272">
            <v>1</v>
          </cell>
          <cell r="X6272" t="str">
            <v>MAURENY ROMERO</v>
          </cell>
          <cell r="Y6272" t="str">
            <v>KM 1 1/2 VIA BUENA FE DENTRO PASEO SHOPPING LOCAL MOVISTAR #48</v>
          </cell>
        </row>
        <row r="6273">
          <cell r="A6273" t="str">
            <v>DEC3202301050038 DEC3202301050037</v>
          </cell>
          <cell r="B6273">
            <v>491273</v>
          </cell>
          <cell r="C6273" t="str">
            <v>DEC3202301050038 DEC3202301050037</v>
          </cell>
          <cell r="D6273" t="str">
            <v>HUAWEI</v>
          </cell>
          <cell r="E6273" t="str">
            <v>DESPACHO</v>
          </cell>
          <cell r="F6273" t="str">
            <v>EXCLUSIVO</v>
          </cell>
          <cell r="G6273" t="str">
            <v>TF77904</v>
          </cell>
          <cell r="H6273">
            <v>44931</v>
          </cell>
          <cell r="I6273" t="str">
            <v>ENTREGADO</v>
          </cell>
          <cell r="J6273">
            <v>44931</v>
          </cell>
          <cell r="K6273" t="str">
            <v>TOTALTEK S.A.</v>
          </cell>
          <cell r="L6273" t="str">
            <v>COOPERATIVA SERGIO TORAL MZ 3230 SOLAR 1</v>
          </cell>
          <cell r="M6273" t="str">
            <v>JOAN BILL MORAN VERA - RUC: 1791900359001</v>
          </cell>
          <cell r="N6273" t="str">
            <v>0987714490</v>
          </cell>
          <cell r="P6273" t="str">
            <v>GUAYAQUIL</v>
          </cell>
          <cell r="Q6273" t="str">
            <v>GUAYAQUIL</v>
          </cell>
          <cell r="R6273" t="str">
            <v>GUAYAS</v>
          </cell>
          <cell r="T6273" t="str">
            <v>FLEXTRANS GYE</v>
          </cell>
          <cell r="U6273" t="str">
            <v>FLEXNETGYE_LOCAL</v>
          </cell>
          <cell r="V6273">
            <v>7</v>
          </cell>
          <cell r="W6273">
            <v>13.78</v>
          </cell>
          <cell r="X6273" t="str">
            <v>FLEXNET GUAYAQUIL</v>
          </cell>
          <cell r="Y6273" t="str">
            <v>FERNANDO GUTIERREZ HILL KM 8 1/2 VIA DAULE COOP. JUAN MONTALVO / FRENTE A PEPSI COLA</v>
          </cell>
        </row>
        <row r="6274">
          <cell r="A6274" t="str">
            <v>DEC3202301050036 DEC3202301050035</v>
          </cell>
          <cell r="B6274">
            <v>491272</v>
          </cell>
          <cell r="C6274" t="str">
            <v>DEC3202301050036 DEC3202301050035</v>
          </cell>
          <cell r="D6274" t="str">
            <v>HUAWEI</v>
          </cell>
          <cell r="E6274" t="str">
            <v>DESPACHO</v>
          </cell>
          <cell r="F6274" t="str">
            <v>EXCLUSIVO</v>
          </cell>
          <cell r="G6274" t="str">
            <v>TF77903</v>
          </cell>
          <cell r="H6274">
            <v>44931</v>
          </cell>
          <cell r="I6274" t="str">
            <v>ENTREGADO</v>
          </cell>
          <cell r="J6274">
            <v>44931</v>
          </cell>
          <cell r="K6274" t="str">
            <v>TOTALTEK S.A.</v>
          </cell>
          <cell r="L6274" t="str">
            <v>CALLE NUMA POMPILIO LLONA  #102 Y 1RA PEATONAL 12NE BARRIO LAS PE?AS PEDRO CARBO-GUAYAQUIL-GUAYAS</v>
          </cell>
          <cell r="M6274" t="str">
            <v>JOAN BILL MORAN VERA - RUC: 1791900359001</v>
          </cell>
          <cell r="N6274" t="str">
            <v>0987714490</v>
          </cell>
          <cell r="P6274" t="str">
            <v>GUAYAQUIL</v>
          </cell>
          <cell r="Q6274" t="str">
            <v>GUAYAQUIL</v>
          </cell>
          <cell r="R6274" t="str">
            <v>GUAYAS</v>
          </cell>
          <cell r="T6274" t="str">
            <v>FLEXTRANS GYE</v>
          </cell>
          <cell r="U6274" t="str">
            <v>FLEXNETGYE_LOCAL</v>
          </cell>
          <cell r="V6274">
            <v>7</v>
          </cell>
          <cell r="W6274">
            <v>13.7</v>
          </cell>
          <cell r="X6274" t="str">
            <v>FLEXNET GUAYAQUIL</v>
          </cell>
          <cell r="Y6274" t="str">
            <v>FERNANDO GUTIERREZ HILL KM 8 1/2 VIA DAULE COOP. JUAN MONTALVO / FRENTE A PEPSI COLA</v>
          </cell>
        </row>
        <row r="6275">
          <cell r="A6275" t="str">
            <v>DEC3202301050032 DEC3202301050031</v>
          </cell>
          <cell r="B6275">
            <v>491271</v>
          </cell>
          <cell r="C6275" t="str">
            <v>DEC3202301050032 DEC3202301050031</v>
          </cell>
          <cell r="D6275" t="str">
            <v>HUAWEI</v>
          </cell>
          <cell r="E6275" t="str">
            <v>DESPACHO</v>
          </cell>
          <cell r="F6275" t="str">
            <v>EXCLUSIVO</v>
          </cell>
          <cell r="G6275" t="str">
            <v>TF77902</v>
          </cell>
          <cell r="H6275">
            <v>44931</v>
          </cell>
          <cell r="I6275" t="str">
            <v>ENTREGADO</v>
          </cell>
          <cell r="J6275">
            <v>44931</v>
          </cell>
          <cell r="K6275" t="str">
            <v>CN SYSTEM INTEGRATION AND CONSTRUCTION DEL ECUADOR CNSIC S.A.</v>
          </cell>
          <cell r="L6275" t="str">
            <v>COOPERATIVA HORIZONTES DEL GUERRERO BLOQUE 3 MZ.2125 SL. 9.</v>
          </cell>
          <cell r="M6275" t="str">
            <v>López  Maxi Pedro Leónidas</v>
          </cell>
          <cell r="N6275" t="str">
            <v>0991409985</v>
          </cell>
          <cell r="P6275" t="str">
            <v>GUAYAQUIL</v>
          </cell>
          <cell r="Q6275" t="str">
            <v>GUAYAQUIL</v>
          </cell>
          <cell r="R6275" t="str">
            <v>GUAYAS</v>
          </cell>
          <cell r="T6275" t="str">
            <v>FLEXTRANS GYE</v>
          </cell>
          <cell r="U6275" t="str">
            <v>FLEXNETGYE_LOCAL</v>
          </cell>
          <cell r="V6275">
            <v>5</v>
          </cell>
          <cell r="W6275">
            <v>13.14</v>
          </cell>
          <cell r="X6275" t="str">
            <v>FLEXNET GUAYAQUIL</v>
          </cell>
          <cell r="Y6275" t="str">
            <v>FERNANDO GUTIERREZ HILL KM 8 1/2 VIA DAULE COOP. JUAN MONTALVO / FRENTE A PEPSI COLA</v>
          </cell>
        </row>
        <row r="6276">
          <cell r="A6276" t="str">
            <v>DEC3202301050034 DEC3202301050033</v>
          </cell>
          <cell r="B6276">
            <v>491270</v>
          </cell>
          <cell r="C6276" t="str">
            <v>DEC3202301050034 DEC3202301050033</v>
          </cell>
          <cell r="D6276" t="str">
            <v>HUAWEI</v>
          </cell>
          <cell r="E6276" t="str">
            <v>DESPACHO</v>
          </cell>
          <cell r="F6276" t="str">
            <v>EXCLUSIVO</v>
          </cell>
          <cell r="G6276" t="str">
            <v>TF77901</v>
          </cell>
          <cell r="H6276">
            <v>44931</v>
          </cell>
          <cell r="I6276" t="str">
            <v>ENTREGADO</v>
          </cell>
          <cell r="J6276">
            <v>44931</v>
          </cell>
          <cell r="K6276" t="str">
            <v>CN SYSTEM INTEGRATION AND CONSTRUCTION DEL ECUADOR CNSIC S.A.</v>
          </cell>
          <cell r="L6276" t="str">
            <v>COOP. CALI MURILLO MZ. 1  SOLAR 7</v>
          </cell>
          <cell r="M6276" t="str">
            <v>WASHINGTON XAVIER OSORIO QUINTO</v>
          </cell>
          <cell r="N6276" t="str">
            <v>0979989316</v>
          </cell>
          <cell r="P6276" t="str">
            <v>DURAN</v>
          </cell>
          <cell r="Q6276" t="str">
            <v>DURAN</v>
          </cell>
          <cell r="R6276" t="str">
            <v>GUAYAS</v>
          </cell>
          <cell r="T6276" t="str">
            <v>FLEXTRANS GYE</v>
          </cell>
          <cell r="U6276" t="str">
            <v>FLEXNETGYE_LOCAL</v>
          </cell>
          <cell r="V6276">
            <v>7</v>
          </cell>
          <cell r="W6276">
            <v>13.64</v>
          </cell>
          <cell r="X6276" t="str">
            <v>FLEXNET GUAYAQUIL</v>
          </cell>
          <cell r="Y6276" t="str">
            <v>FERNANDO GUTIERREZ HILL KM 8 1/2 VIA DAULE COOP. JUAN MONTALVO / FRENTE A PEPSI COLA</v>
          </cell>
        </row>
        <row r="6277">
          <cell r="A6277" t="str">
            <v>DEC3202301050030 DEC3202301050029</v>
          </cell>
          <cell r="B6277">
            <v>491269</v>
          </cell>
          <cell r="C6277" t="str">
            <v>DEC3202301050030 DEC3202301050029</v>
          </cell>
          <cell r="D6277" t="str">
            <v>HUAWEI</v>
          </cell>
          <cell r="E6277" t="str">
            <v>DESPACHO</v>
          </cell>
          <cell r="F6277" t="str">
            <v>EXCLUSIVO</v>
          </cell>
          <cell r="G6277" t="str">
            <v>TF77900</v>
          </cell>
          <cell r="H6277">
            <v>44931</v>
          </cell>
          <cell r="I6277" t="str">
            <v>ENTREGADO</v>
          </cell>
          <cell r="J6277">
            <v>44931</v>
          </cell>
          <cell r="K6277" t="str">
            <v>CN SYSTEM INTEGRATION AND CONSTRUCTION DEL ECUADOR CNSIC S.A.</v>
          </cell>
          <cell r="L6277" t="str">
            <v>COOPERATIVA HORIZONTES DEL GUERRERO BLOQUE 3 MZ.2125 SL. 9.</v>
          </cell>
          <cell r="M6277" t="str">
            <v>López  Maxi Pedro Leónidas</v>
          </cell>
          <cell r="N6277" t="str">
            <v>0991409985</v>
          </cell>
          <cell r="P6277" t="str">
            <v>GUAYAQUIL</v>
          </cell>
          <cell r="Q6277" t="str">
            <v>GUAYAQUIL</v>
          </cell>
          <cell r="R6277" t="str">
            <v>GUAYAS</v>
          </cell>
          <cell r="T6277" t="str">
            <v>FLEXTRANS GYE</v>
          </cell>
          <cell r="U6277" t="str">
            <v>FLEXNETGYE_LOCAL</v>
          </cell>
          <cell r="V6277">
            <v>5</v>
          </cell>
          <cell r="W6277">
            <v>13.18</v>
          </cell>
          <cell r="X6277" t="str">
            <v>FLEXNET GUAYAQUIL</v>
          </cell>
          <cell r="Y6277" t="str">
            <v>FERNANDO GUTIERREZ HILL KM 8 1/2 VIA DAULE COOP. JUAN MONTALVO / FRENTE A PEPSI COLA</v>
          </cell>
        </row>
        <row r="6278">
          <cell r="A6278" t="str">
            <v>DEC3202301050028 DEC3202301050027</v>
          </cell>
          <cell r="B6278">
            <v>491268</v>
          </cell>
          <cell r="C6278" t="str">
            <v>DEC3202301050028 DEC3202301050027</v>
          </cell>
          <cell r="D6278" t="str">
            <v>HUAWEI</v>
          </cell>
          <cell r="E6278" t="str">
            <v>DESPACHO</v>
          </cell>
          <cell r="F6278" t="str">
            <v>EXCLUSIVO</v>
          </cell>
          <cell r="G6278" t="str">
            <v>TF77899</v>
          </cell>
          <cell r="H6278">
            <v>44931</v>
          </cell>
          <cell r="I6278" t="str">
            <v>ENTREGADO</v>
          </cell>
          <cell r="J6278">
            <v>44931</v>
          </cell>
          <cell r="K6278" t="str">
            <v>CN SYSTEM INTEGRATION AND CONSTRUCTION DEL ECUADOR CNSIC S.A.</v>
          </cell>
          <cell r="L6278" t="str">
            <v>AV. CASUARINA Y CALLE S/N, COOP. EL FORTIN VILLA 11 MZ1556 SOLAR 18</v>
          </cell>
          <cell r="M6278" t="str">
            <v>López  Maxi Pedro Leónidas</v>
          </cell>
          <cell r="N6278" t="str">
            <v>0991409985</v>
          </cell>
          <cell r="P6278" t="str">
            <v>GUAYAQUIL</v>
          </cell>
          <cell r="Q6278" t="str">
            <v>GUAYAQUIL</v>
          </cell>
          <cell r="R6278" t="str">
            <v>GUAYAS</v>
          </cell>
          <cell r="T6278" t="str">
            <v>FLEXTRANS GYE</v>
          </cell>
          <cell r="U6278" t="str">
            <v>FLEXNETGYE_LOCAL</v>
          </cell>
          <cell r="V6278">
            <v>5</v>
          </cell>
          <cell r="W6278">
            <v>13.16</v>
          </cell>
          <cell r="X6278" t="str">
            <v>FLEXNET GUAYAQUIL</v>
          </cell>
          <cell r="Y6278" t="str">
            <v>FERNANDO GUTIERREZ HILL KM 8 1/2 VIA DAULE COOP. JUAN MONTALVO / FRENTE A PEPSI COLA</v>
          </cell>
        </row>
        <row r="6279">
          <cell r="A6279" t="str">
            <v>DEC3202301050025 DEC3202301050026</v>
          </cell>
          <cell r="B6279">
            <v>491267</v>
          </cell>
          <cell r="C6279" t="str">
            <v>DEC3202301050025 DEC3202301050026</v>
          </cell>
          <cell r="D6279" t="str">
            <v>HUAWEI</v>
          </cell>
          <cell r="E6279" t="str">
            <v>DESPACHO</v>
          </cell>
          <cell r="F6279" t="str">
            <v>EXCLUSIVO</v>
          </cell>
          <cell r="G6279" t="str">
            <v>TF77877</v>
          </cell>
          <cell r="H6279">
            <v>44931</v>
          </cell>
          <cell r="I6279" t="str">
            <v>ENTREGADO</v>
          </cell>
          <cell r="J6279">
            <v>44931</v>
          </cell>
          <cell r="K6279" t="str">
            <v>CN SYSTEM INTEGRATION AND CONSTRUCTION DEL ECUADOR CNSIC S.A.</v>
          </cell>
          <cell r="L6279" t="str">
            <v>CALLE JUAN DE DIOS MARTINEZ</v>
          </cell>
          <cell r="M6279" t="str">
            <v>WASHINGTON XAVIER OSORIO QUINTO</v>
          </cell>
          <cell r="N6279" t="str">
            <v>0979989316</v>
          </cell>
          <cell r="P6279" t="str">
            <v>GUAYAQUIL</v>
          </cell>
          <cell r="Q6279" t="str">
            <v>GUAYAQUIL</v>
          </cell>
          <cell r="R6279" t="str">
            <v>GUAYAS</v>
          </cell>
          <cell r="T6279" t="str">
            <v>FLEXTRANS GYE</v>
          </cell>
          <cell r="U6279" t="str">
            <v>FLEXNETGYE_LOCAL</v>
          </cell>
          <cell r="V6279">
            <v>5</v>
          </cell>
          <cell r="W6279">
            <v>13.18</v>
          </cell>
          <cell r="X6279" t="str">
            <v>FLEXNET GUAYAQUIL</v>
          </cell>
          <cell r="Y6279" t="str">
            <v>FERNANDO GUTIERREZ HILL KM 8 1/2 VIA DAULE COOP. JUAN MONTALVO / FRENTE A PEPSI COLA</v>
          </cell>
        </row>
        <row r="6280">
          <cell r="A6280" t="str">
            <v>DEC3202301050023 DEC3202301050024</v>
          </cell>
          <cell r="B6280">
            <v>491266</v>
          </cell>
          <cell r="C6280" t="str">
            <v>DEC3202301050023 DEC3202301050024</v>
          </cell>
          <cell r="D6280" t="str">
            <v>HUAWEI</v>
          </cell>
          <cell r="E6280" t="str">
            <v>DESPACHO</v>
          </cell>
          <cell r="F6280" t="str">
            <v>EXCLUSIVO</v>
          </cell>
          <cell r="G6280" t="str">
            <v>TF77876</v>
          </cell>
          <cell r="H6280">
            <v>44931</v>
          </cell>
          <cell r="I6280" t="str">
            <v>ENTREGADO</v>
          </cell>
          <cell r="J6280">
            <v>44931</v>
          </cell>
          <cell r="K6280" t="str">
            <v>CN SYSTEM INTEGRATION AND CONSTRUCTION DEL ECUADOR CNSIC S.A.</v>
          </cell>
          <cell r="L6280" t="str">
            <v>COOP."EL DERECHO DE LOS POBRES", MZ. 3 SOLAR 8, FRENTE AL PARQUE "PADRE JUAN"</v>
          </cell>
          <cell r="M6280" t="str">
            <v>WASHINGTON XAVIER OSORIO QUINTO</v>
          </cell>
          <cell r="N6280" t="str">
            <v>0979989316</v>
          </cell>
          <cell r="P6280" t="str">
            <v>GUAYAQUIL</v>
          </cell>
          <cell r="Q6280" t="str">
            <v>GUAYAQUIL</v>
          </cell>
          <cell r="R6280" t="str">
            <v>GUAYAS</v>
          </cell>
          <cell r="T6280" t="str">
            <v>FLEXTRANS GYE</v>
          </cell>
          <cell r="U6280" t="str">
            <v>FLEXNETGYE_LOCAL</v>
          </cell>
          <cell r="V6280">
            <v>7</v>
          </cell>
          <cell r="W6280">
            <v>13.84</v>
          </cell>
          <cell r="X6280" t="str">
            <v>FLEXNET GUAYAQUIL</v>
          </cell>
          <cell r="Y6280" t="str">
            <v>FERNANDO GUTIERREZ HILL KM 8 1/2 VIA DAULE COOP. JUAN MONTALVO / FRENTE A PEPSI COLA</v>
          </cell>
        </row>
        <row r="6281">
          <cell r="A6281" t="str">
            <v>2023-00121</v>
          </cell>
          <cell r="B6281">
            <v>491264</v>
          </cell>
          <cell r="C6281" t="str">
            <v>2023-00121</v>
          </cell>
          <cell r="D6281" t="str">
            <v>TUENTI</v>
          </cell>
          <cell r="E6281" t="str">
            <v>DESPACHO</v>
          </cell>
          <cell r="F6281" t="str">
            <v>NORMAL</v>
          </cell>
          <cell r="G6281" t="str">
            <v>031080202300121</v>
          </cell>
          <cell r="H6281">
            <v>44931</v>
          </cell>
          <cell r="I6281" t="str">
            <v>ENTREGADO</v>
          </cell>
          <cell r="J6281">
            <v>44932</v>
          </cell>
          <cell r="K6281" t="str">
            <v>TUNGURAHUA (PRILANTEC)_COELLO ARCENTALES GUIDO ARMANDO</v>
          </cell>
          <cell r="L6281" t="str">
            <v>AVDA CEVALLOS 07 16 Y AYLLON 2DO PISO</v>
          </cell>
          <cell r="M6281" t="str">
            <v>1703213205</v>
          </cell>
          <cell r="N6281" t="str">
            <v>992591515</v>
          </cell>
          <cell r="O6281" t="str">
            <v/>
          </cell>
          <cell r="P6281" t="str">
            <v>AMBATO</v>
          </cell>
          <cell r="Q6281" t="str">
            <v>AMBATO</v>
          </cell>
          <cell r="R6281" t="str">
            <v>TUNGURAHUA</v>
          </cell>
          <cell r="S6281" t="str">
            <v>AMBATO</v>
          </cell>
          <cell r="T6281" t="str">
            <v>TRAMACO</v>
          </cell>
          <cell r="U6281" t="str">
            <v>FLEXNETUIO_PROVINCIA</v>
          </cell>
          <cell r="V6281">
            <v>1</v>
          </cell>
          <cell r="W6281">
            <v>1</v>
          </cell>
          <cell r="X6281" t="str">
            <v>FLEXNET ECUADOR - MOVISTAR</v>
          </cell>
          <cell r="Y6281" t="str">
            <v>CALLE 28 DE JUNIO S/N Y GARCIA MORENO ENTRADA LLANO GRANDE</v>
          </cell>
        </row>
        <row r="6282">
          <cell r="A6282" t="str">
            <v>2023-00122</v>
          </cell>
          <cell r="B6282">
            <v>491265</v>
          </cell>
          <cell r="C6282" t="str">
            <v>2023-00122</v>
          </cell>
          <cell r="D6282" t="str">
            <v>TUENTI</v>
          </cell>
          <cell r="E6282" t="str">
            <v>DESPACHO</v>
          </cell>
          <cell r="F6282" t="str">
            <v>NORMAL</v>
          </cell>
          <cell r="G6282" t="str">
            <v>FT78039</v>
          </cell>
          <cell r="H6282">
            <v>44931</v>
          </cell>
          <cell r="I6282" t="str">
            <v>ENTREGADO</v>
          </cell>
          <cell r="J6282">
            <v>44932</v>
          </cell>
          <cell r="K6282" t="str">
            <v>DISTRIMARKET ZONIFICACION GYE TUENTI_Veronica Chiran</v>
          </cell>
          <cell r="L6282" t="str">
            <v>Jose Mascote 907 entre Hurtado y  9 de Octubre, Zonificacion Tuenti</v>
          </cell>
          <cell r="M6282" t="str">
            <v>1792141850001</v>
          </cell>
          <cell r="N6282" t="str">
            <v>984312183</v>
          </cell>
          <cell r="O6282" t="str">
            <v/>
          </cell>
          <cell r="P6282" t="str">
            <v>GUAYAQUIL</v>
          </cell>
          <cell r="Q6282" t="str">
            <v>GUAYAQUIL</v>
          </cell>
          <cell r="R6282" t="str">
            <v>GUAYAS</v>
          </cell>
          <cell r="T6282" t="str">
            <v>FLEXTRANS GYE</v>
          </cell>
          <cell r="U6282" t="str">
            <v>FLEXNETUIO_GYE</v>
          </cell>
          <cell r="V6282">
            <v>1</v>
          </cell>
          <cell r="W6282">
            <v>1</v>
          </cell>
          <cell r="X6282" t="str">
            <v>FLEXNET ECUADOR - MOVISTAR</v>
          </cell>
          <cell r="Y6282" t="str">
            <v>CALLE 28 DE JUNIO S/N Y GARCIA MORENO ENTRADA LLANO GRANDE</v>
          </cell>
        </row>
        <row r="6283">
          <cell r="A6283" t="str">
            <v>2023-00090</v>
          </cell>
          <cell r="B6283">
            <v>491233</v>
          </cell>
          <cell r="C6283" t="str">
            <v>2023-00090</v>
          </cell>
          <cell r="D6283" t="str">
            <v>MOVISTAR</v>
          </cell>
          <cell r="E6283" t="str">
            <v>DESPACHO</v>
          </cell>
          <cell r="F6283" t="str">
            <v>NORMAL</v>
          </cell>
          <cell r="G6283" t="str">
            <v>031080202300090</v>
          </cell>
          <cell r="H6283">
            <v>44931</v>
          </cell>
          <cell r="I6283" t="str">
            <v>ENTREGADO</v>
          </cell>
          <cell r="J6283">
            <v>44932</v>
          </cell>
          <cell r="K6283" t="str">
            <v>FDV&amp;H Productos y Servicios Esmeraldas_VICTOR HUGO FLORES DE VALGAZ ANDRADE</v>
          </cell>
          <cell r="L6283" t="str">
            <v>Av Olmedo 007, entre Manuela Canizares y Vicente Maldonado Piedrahita</v>
          </cell>
          <cell r="M6283" t="str">
            <v>1716384035</v>
          </cell>
          <cell r="N6283" t="str">
            <v>990536036</v>
          </cell>
          <cell r="O6283" t="str">
            <v/>
          </cell>
          <cell r="P6283" t="str">
            <v>ESMERALDAS</v>
          </cell>
          <cell r="Q6283" t="str">
            <v>ESMERALDAS</v>
          </cell>
          <cell r="R6283" t="str">
            <v>ESMERALDAS</v>
          </cell>
          <cell r="T6283" t="str">
            <v>TRAMACO</v>
          </cell>
          <cell r="U6283" t="str">
            <v>FLEXNETUIO_PROVINCIA</v>
          </cell>
          <cell r="V6283">
            <v>1</v>
          </cell>
          <cell r="W6283">
            <v>1</v>
          </cell>
          <cell r="X6283" t="str">
            <v>FLEXNET ECUADOR - MOVISTAR</v>
          </cell>
          <cell r="Y6283" t="str">
            <v>CALLE 28 DE JUNIO S/N Y GARCIA MORENO ENTRADA LLANO GRANDE</v>
          </cell>
        </row>
        <row r="6284">
          <cell r="A6284" t="str">
            <v>2023-00091</v>
          </cell>
          <cell r="B6284">
            <v>491234</v>
          </cell>
          <cell r="C6284" t="str">
            <v>2023-00091</v>
          </cell>
          <cell r="D6284" t="str">
            <v>MOVISTAR</v>
          </cell>
          <cell r="E6284" t="str">
            <v>DESPACHO</v>
          </cell>
          <cell r="F6284" t="str">
            <v>NORMAL</v>
          </cell>
          <cell r="G6284" t="str">
            <v>031080202300091</v>
          </cell>
          <cell r="H6284">
            <v>44931</v>
          </cell>
          <cell r="I6284" t="str">
            <v>ENTREGADO</v>
          </cell>
          <cell r="J6284">
            <v>44932</v>
          </cell>
          <cell r="K6284" t="str">
            <v>FDV&amp;H Productos y Servicios Manta Calle 13_VICTOR HUGO FLORES DE VALGAZ ANDRADE</v>
          </cell>
          <cell r="L6284" t="str">
            <v>CALLE 13 Y AV 12</v>
          </cell>
          <cell r="M6284" t="str">
            <v>1716384035001</v>
          </cell>
          <cell r="N6284" t="str">
            <v>990536036</v>
          </cell>
          <cell r="O6284" t="str">
            <v/>
          </cell>
          <cell r="P6284" t="str">
            <v>MANTA</v>
          </cell>
          <cell r="Q6284" t="str">
            <v>MANTA</v>
          </cell>
          <cell r="R6284" t="str">
            <v>MANABI</v>
          </cell>
          <cell r="T6284" t="str">
            <v>TRAMACO</v>
          </cell>
          <cell r="U6284" t="str">
            <v>FLEXNETUIO_PROVINCIA</v>
          </cell>
          <cell r="V6284">
            <v>1</v>
          </cell>
          <cell r="W6284">
            <v>1</v>
          </cell>
          <cell r="X6284" t="str">
            <v>FLEXNET ECUADOR - MOVISTAR</v>
          </cell>
          <cell r="Y6284" t="str">
            <v>CALLE 28 DE JUNIO S/N Y GARCIA MORENO ENTRADA LLANO GRANDE</v>
          </cell>
        </row>
        <row r="6285">
          <cell r="A6285" t="str">
            <v>2023-00092</v>
          </cell>
          <cell r="B6285">
            <v>491235</v>
          </cell>
          <cell r="C6285" t="str">
            <v>2023-00092</v>
          </cell>
          <cell r="D6285" t="str">
            <v>MOVISTAR</v>
          </cell>
          <cell r="E6285" t="str">
            <v>DESPACHO</v>
          </cell>
          <cell r="F6285" t="str">
            <v>NORMAL</v>
          </cell>
          <cell r="G6285" t="str">
            <v>031080202300092</v>
          </cell>
          <cell r="H6285">
            <v>44931</v>
          </cell>
          <cell r="I6285" t="str">
            <v>ENTREGADO</v>
          </cell>
          <cell r="J6285">
            <v>44932</v>
          </cell>
          <cell r="K6285" t="str">
            <v>NORPHONE AMBATO_PAOLA MORAN</v>
          </cell>
          <cell r="L6285" t="str">
            <v>AV CEVALLOS ENTRE CALLES MERA Y MARTINEZ CAV NORPHONE</v>
          </cell>
          <cell r="M6285" t="str">
            <v>1091717898001</v>
          </cell>
          <cell r="N6285" t="str">
            <v>998659562</v>
          </cell>
          <cell r="O6285" t="str">
            <v/>
          </cell>
          <cell r="P6285" t="str">
            <v>AMBATO</v>
          </cell>
          <cell r="Q6285" t="str">
            <v>AMBATO</v>
          </cell>
          <cell r="R6285" t="str">
            <v>TUNGURAHUA</v>
          </cell>
          <cell r="S6285" t="str">
            <v>AMBATO</v>
          </cell>
          <cell r="T6285" t="str">
            <v>TRAMACO</v>
          </cell>
          <cell r="U6285" t="str">
            <v>FLEXNETUIO_PROVINCIA</v>
          </cell>
          <cell r="V6285">
            <v>1</v>
          </cell>
          <cell r="W6285">
            <v>1</v>
          </cell>
          <cell r="X6285" t="str">
            <v>FLEXNET ECUADOR - MOVISTAR</v>
          </cell>
          <cell r="Y6285" t="str">
            <v>CALLE 28 DE JUNIO S/N Y GARCIA MORENO ENTRADA LLANO GRANDE</v>
          </cell>
        </row>
        <row r="6286">
          <cell r="A6286" t="str">
            <v>2023-00093</v>
          </cell>
          <cell r="B6286">
            <v>491236</v>
          </cell>
          <cell r="C6286" t="str">
            <v>2023-00093</v>
          </cell>
          <cell r="D6286" t="str">
            <v>MOVISTAR</v>
          </cell>
          <cell r="E6286" t="str">
            <v>DESPACHO</v>
          </cell>
          <cell r="F6286" t="str">
            <v>NORMAL</v>
          </cell>
          <cell r="G6286" t="str">
            <v>FT78068</v>
          </cell>
          <cell r="H6286">
            <v>44931</v>
          </cell>
          <cell r="I6286" t="str">
            <v>ENTREGADO</v>
          </cell>
          <cell r="J6286">
            <v>44932</v>
          </cell>
          <cell r="K6286" t="str">
            <v xml:space="preserve">AE NORPHONE 9 DE OCT_LOURDES BRAVO </v>
          </cell>
          <cell r="L6286" t="str">
            <v xml:space="preserve">9 DE OCTUBRE ENTRE PEDRO CARBO Y GENERAL CORDOVA, EDIFICIO SAN FRANCISCO 300 LOCAL NO. 8 PLANTA BAJA (PARTE EXTERIOR) </v>
          </cell>
          <cell r="M6286" t="str">
            <v>1091717898001</v>
          </cell>
          <cell r="N6286" t="str">
            <v>0984246089</v>
          </cell>
          <cell r="O6286" t="str">
            <v/>
          </cell>
          <cell r="P6286" t="str">
            <v>GUAYAQUIL</v>
          </cell>
          <cell r="Q6286" t="str">
            <v>GUAYAQUIL</v>
          </cell>
          <cell r="R6286" t="str">
            <v>GUAYAS</v>
          </cell>
          <cell r="T6286" t="str">
            <v>FLEXTRANS GYE</v>
          </cell>
          <cell r="U6286" t="str">
            <v>FLEXNETUIO_GYE</v>
          </cell>
          <cell r="V6286">
            <v>1</v>
          </cell>
          <cell r="W6286">
            <v>1</v>
          </cell>
          <cell r="X6286" t="str">
            <v>FLEXNET ECUADOR - MOVISTAR</v>
          </cell>
          <cell r="Y6286" t="str">
            <v>CALLE 28 DE JUNIO S/N Y GARCIA MORENO ENTRADA LLANO GRANDE</v>
          </cell>
        </row>
        <row r="6287">
          <cell r="A6287" t="str">
            <v>2023-00094</v>
          </cell>
          <cell r="B6287">
            <v>491237</v>
          </cell>
          <cell r="C6287" t="str">
            <v>2023-00094</v>
          </cell>
          <cell r="D6287" t="str">
            <v>MOVISTAR</v>
          </cell>
          <cell r="E6287" t="str">
            <v>DESPACHO</v>
          </cell>
          <cell r="F6287" t="str">
            <v>NORMAL</v>
          </cell>
          <cell r="G6287" t="str">
            <v>031080202300094</v>
          </cell>
          <cell r="H6287">
            <v>44931</v>
          </cell>
          <cell r="I6287" t="str">
            <v>ENTREGADO</v>
          </cell>
          <cell r="J6287">
            <v>44936</v>
          </cell>
          <cell r="K6287" t="str">
            <v>AE NORPHONE MALL DEL SOL_ANDY SOLORZANO - SAMANTHA ENRIQUEZ</v>
          </cell>
          <cell r="L6287" t="str">
            <v>AV. JOAQUIN ORRANTIA Y AV. CONSTITUCION. PARROQUIA TARQUI 4TO PSJ. 1 NE.POSTAL 090513</v>
          </cell>
          <cell r="M6287" t="str">
            <v>1091717898001</v>
          </cell>
          <cell r="N6287" t="str">
            <v>0995482890  - 0987620147</v>
          </cell>
          <cell r="P6287" t="str">
            <v>GUAYAQUIL</v>
          </cell>
          <cell r="Q6287" t="str">
            <v>GUAYAQUIL</v>
          </cell>
          <cell r="R6287" t="str">
            <v>GUAYAS</v>
          </cell>
          <cell r="T6287" t="str">
            <v>TRAMACO</v>
          </cell>
          <cell r="U6287" t="str">
            <v>FLEXNETUIO_GYE</v>
          </cell>
          <cell r="V6287">
            <v>2</v>
          </cell>
          <cell r="W6287">
            <v>1</v>
          </cell>
          <cell r="X6287" t="str">
            <v>FLEXNET ECUADOR - MOVISTAR</v>
          </cell>
          <cell r="Y6287" t="str">
            <v>CALLE 28 DE JUNIO S/N Y GARCIA MORENO ENTRADA LLANO GRANDE</v>
          </cell>
        </row>
        <row r="6288">
          <cell r="A6288" t="str">
            <v>2023-00095</v>
          </cell>
          <cell r="B6288">
            <v>491238</v>
          </cell>
          <cell r="C6288" t="str">
            <v>2023-00095</v>
          </cell>
          <cell r="D6288" t="str">
            <v>MOVISTAR</v>
          </cell>
          <cell r="E6288" t="str">
            <v>DESPACHO</v>
          </cell>
          <cell r="F6288" t="str">
            <v>NORMAL</v>
          </cell>
          <cell r="G6288" t="str">
            <v>031080202300095</v>
          </cell>
          <cell r="H6288">
            <v>44931</v>
          </cell>
          <cell r="I6288" t="str">
            <v>ENTREGADO</v>
          </cell>
          <cell r="J6288">
            <v>44932</v>
          </cell>
          <cell r="K6288" t="str">
            <v xml:space="preserve">AE NORPHONE POLICENTRO_LOURDES BRAVO </v>
          </cell>
          <cell r="L6288" t="str">
            <v>Cdla Kenney Av Del Periodista y Dr Juan Bautista Arzube CC Policentro local 9</v>
          </cell>
          <cell r="M6288" t="str">
            <v>1091717898001</v>
          </cell>
          <cell r="N6288" t="str">
            <v>984246089</v>
          </cell>
          <cell r="O6288" t="str">
            <v/>
          </cell>
          <cell r="P6288" t="str">
            <v>GUAYAQUIL</v>
          </cell>
          <cell r="Q6288" t="str">
            <v>GUAYAQUIL</v>
          </cell>
          <cell r="R6288" t="str">
            <v>GUAYAS</v>
          </cell>
          <cell r="T6288" t="str">
            <v>TRAMACO</v>
          </cell>
          <cell r="U6288" t="str">
            <v>FLEXNETUIO_GYE</v>
          </cell>
          <cell r="V6288">
            <v>1</v>
          </cell>
          <cell r="W6288">
            <v>1</v>
          </cell>
          <cell r="X6288" t="str">
            <v>FLEXNET ECUADOR - MOVISTAR</v>
          </cell>
          <cell r="Y6288" t="str">
            <v>CALLE 28 DE JUNIO S/N Y GARCIA MORENO ENTRADA LLANO GRANDE</v>
          </cell>
        </row>
        <row r="6289">
          <cell r="A6289" t="str">
            <v>2023-00096</v>
          </cell>
          <cell r="B6289">
            <v>491239</v>
          </cell>
          <cell r="C6289" t="str">
            <v>2023-00096</v>
          </cell>
          <cell r="D6289" t="str">
            <v>MOVISTAR</v>
          </cell>
          <cell r="E6289" t="str">
            <v>DESPACHO</v>
          </cell>
          <cell r="F6289" t="str">
            <v>NORMAL</v>
          </cell>
          <cell r="G6289" t="str">
            <v>031080202300096</v>
          </cell>
          <cell r="H6289">
            <v>44931</v>
          </cell>
          <cell r="I6289" t="str">
            <v>ENTREGADO</v>
          </cell>
          <cell r="J6289">
            <v>44932</v>
          </cell>
          <cell r="K6289" t="str">
            <v>AE NORPHONE PORTOVIEJO_JORGE EDUARDO GUZMAN BENITEZ</v>
          </cell>
          <cell r="L6289" t="str">
            <v>Av. America y, Jorge Washington, Portoviejo LOCAL 16 Y 17 PLANTA BAJA</v>
          </cell>
          <cell r="M6289" t="str">
            <v>1713171823</v>
          </cell>
          <cell r="N6289" t="str">
            <v>984620069</v>
          </cell>
          <cell r="O6289" t="str">
            <v/>
          </cell>
          <cell r="P6289" t="str">
            <v>PORTOVIEJO</v>
          </cell>
          <cell r="Q6289" t="str">
            <v>PORTOVIEJO</v>
          </cell>
          <cell r="R6289" t="str">
            <v>MANABI</v>
          </cell>
          <cell r="T6289" t="str">
            <v>TRAMACO</v>
          </cell>
          <cell r="U6289" t="str">
            <v>FLEXNETUIO_PROVINCIA</v>
          </cell>
          <cell r="V6289">
            <v>1</v>
          </cell>
          <cell r="W6289">
            <v>1</v>
          </cell>
          <cell r="X6289" t="str">
            <v>FLEXNET ECUADOR - MOVISTAR</v>
          </cell>
          <cell r="Y6289" t="str">
            <v>CALLE 28 DE JUNIO S/N Y GARCIA MORENO ENTRADA LLANO GRANDE</v>
          </cell>
        </row>
        <row r="6290">
          <cell r="A6290" t="str">
            <v>2023-00097</v>
          </cell>
          <cell r="B6290">
            <v>491240</v>
          </cell>
          <cell r="C6290" t="str">
            <v>2023-00097</v>
          </cell>
          <cell r="D6290" t="str">
            <v>MOVISTAR</v>
          </cell>
          <cell r="E6290" t="str">
            <v>DESPACHO</v>
          </cell>
          <cell r="F6290" t="str">
            <v>NORMAL</v>
          </cell>
          <cell r="G6290" t="str">
            <v>031080202300097</v>
          </cell>
          <cell r="H6290">
            <v>44931</v>
          </cell>
          <cell r="I6290" t="str">
            <v>ENTREGADO</v>
          </cell>
          <cell r="J6290">
            <v>44932</v>
          </cell>
          <cell r="K6290" t="str">
            <v>AE CELISTICS CCI_KLEBER GRANDA_DANY IMBAQUINGO</v>
          </cell>
          <cell r="L6290" t="str">
            <v>AV AMAZONAS Y NACIONES UNIDAS CENTRO COMERCIAL INAQUITO LC 223 224</v>
          </cell>
          <cell r="M6290" t="str">
            <v>1792161037001</v>
          </cell>
          <cell r="N6290" t="str">
            <v>0992567346_094084829</v>
          </cell>
          <cell r="P6290" t="str">
            <v>QUITO</v>
          </cell>
          <cell r="Q6290" t="str">
            <v>QUITO</v>
          </cell>
          <cell r="R6290" t="str">
            <v>PICHINCHA</v>
          </cell>
          <cell r="T6290" t="str">
            <v>TRAMACO</v>
          </cell>
          <cell r="U6290" t="str">
            <v>FLEXNETUIO_LOCAL</v>
          </cell>
          <cell r="V6290">
            <v>2</v>
          </cell>
          <cell r="W6290">
            <v>1</v>
          </cell>
          <cell r="X6290" t="str">
            <v>FLEXNET ECUADOR - MOVISTAR</v>
          </cell>
          <cell r="Y6290" t="str">
            <v>CALLE 28 DE JUNIO S/N Y GARCIA MORENO ENTRADA LLANO GRANDE</v>
          </cell>
        </row>
        <row r="6291">
          <cell r="A6291" t="str">
            <v>2023-00098</v>
          </cell>
          <cell r="B6291">
            <v>491241</v>
          </cell>
          <cell r="C6291" t="str">
            <v>2023-00098</v>
          </cell>
          <cell r="D6291" t="str">
            <v>MOVISTAR</v>
          </cell>
          <cell r="E6291" t="str">
            <v>DESPACHO</v>
          </cell>
          <cell r="F6291" t="str">
            <v>NORMAL</v>
          </cell>
          <cell r="G6291" t="str">
            <v>031080202300098</v>
          </cell>
          <cell r="H6291">
            <v>44931</v>
          </cell>
          <cell r="I6291" t="str">
            <v>ENTREGADO</v>
          </cell>
          <cell r="J6291">
            <v>44932</v>
          </cell>
          <cell r="K6291" t="str">
            <v>AE NORPHONE RIOBAMBA_LOURDES BRAVO</v>
          </cell>
          <cell r="L6291" t="str">
            <v>10 DE AGOSTO Y GARCIA MORENO ESQUINA LOCAL PLANTA BAJA DIAGONAL BANCO INTERNACIONAL</v>
          </cell>
          <cell r="M6291" t="str">
            <v>1091717898001</v>
          </cell>
          <cell r="N6291" t="str">
            <v>998659562</v>
          </cell>
          <cell r="P6291" t="str">
            <v>RIOBAMBA</v>
          </cell>
          <cell r="Q6291" t="str">
            <v>RIOBAMBA</v>
          </cell>
          <cell r="R6291" t="str">
            <v>CHIMBORAZO</v>
          </cell>
          <cell r="T6291" t="str">
            <v>TRAMACO</v>
          </cell>
          <cell r="U6291" t="str">
            <v>FLEXNETUIO_PROVINCIA</v>
          </cell>
          <cell r="V6291">
            <v>2</v>
          </cell>
          <cell r="W6291">
            <v>1</v>
          </cell>
          <cell r="X6291" t="str">
            <v>FLEXNET ECUADOR - MOVISTAR</v>
          </cell>
          <cell r="Y6291" t="str">
            <v>CALLE 28 DE JUNIO S/N Y GARCIA MORENO ENTRADA LLANO GRANDE</v>
          </cell>
        </row>
        <row r="6292">
          <cell r="A6292" t="str">
            <v>2023-00099</v>
          </cell>
          <cell r="B6292">
            <v>491242</v>
          </cell>
          <cell r="C6292" t="str">
            <v>2023-00099</v>
          </cell>
          <cell r="D6292" t="str">
            <v>MOVISTAR</v>
          </cell>
          <cell r="E6292" t="str">
            <v>DESPACHO</v>
          </cell>
          <cell r="F6292" t="str">
            <v>NORMAL</v>
          </cell>
          <cell r="G6292" t="str">
            <v>031080202300099</v>
          </cell>
          <cell r="H6292">
            <v>44931</v>
          </cell>
          <cell r="I6292" t="str">
            <v>ENTREGADO</v>
          </cell>
          <cell r="J6292">
            <v>44932</v>
          </cell>
          <cell r="K6292" t="str">
            <v>AE CELISTICS PORTAL SHOPPING_KLEBER GRANDA_DANY IMBAQUINGO</v>
          </cell>
          <cell r="L6292" t="str">
            <v xml:space="preserve">GALO PLAZA LASSO Y AV SIMON BOLIVAR CC PORTAL SHOPPING TERCER PISO P350 LOCAL MOVISTAR </v>
          </cell>
          <cell r="M6292" t="str">
            <v>1792161037001</v>
          </cell>
          <cell r="N6292" t="str">
            <v>0992567346_094084829</v>
          </cell>
          <cell r="O6292" t="str">
            <v/>
          </cell>
          <cell r="P6292" t="str">
            <v>QUITO</v>
          </cell>
          <cell r="Q6292" t="str">
            <v>QUITO</v>
          </cell>
          <cell r="R6292" t="str">
            <v>PICHINCHA</v>
          </cell>
          <cell r="T6292" t="str">
            <v>TRAMACO</v>
          </cell>
          <cell r="U6292" t="str">
            <v>FLEXNETUIO_LOCAL</v>
          </cell>
          <cell r="V6292">
            <v>1</v>
          </cell>
          <cell r="W6292">
            <v>1</v>
          </cell>
          <cell r="X6292" t="str">
            <v>FLEXNET ECUADOR - MOVISTAR</v>
          </cell>
          <cell r="Y6292" t="str">
            <v>CALLE 28 DE JUNIO S/N Y GARCIA MORENO ENTRADA LLANO GRANDE</v>
          </cell>
        </row>
        <row r="6293">
          <cell r="A6293" t="str">
            <v>2023-00100</v>
          </cell>
          <cell r="B6293">
            <v>491243</v>
          </cell>
          <cell r="C6293" t="str">
            <v>2023-00100</v>
          </cell>
          <cell r="D6293" t="str">
            <v>MOVISTAR</v>
          </cell>
          <cell r="E6293" t="str">
            <v>DESPACHO</v>
          </cell>
          <cell r="F6293" t="str">
            <v>NORMAL</v>
          </cell>
          <cell r="G6293" t="str">
            <v>031080202300100</v>
          </cell>
          <cell r="H6293">
            <v>44931</v>
          </cell>
          <cell r="I6293" t="str">
            <v>ENTREGADO</v>
          </cell>
          <cell r="J6293">
            <v>44932</v>
          </cell>
          <cell r="K6293" t="str">
            <v xml:space="preserve">AE NORPHONE SANTO DOMINGO_LOURDES BRAVO </v>
          </cell>
          <cell r="L6293" t="str">
            <v>Av Quito &amp; Av. Abraham Calazaccon. C C. Paseo Shoping. Local 15 Frente a Computron al Lado de Crocs</v>
          </cell>
          <cell r="M6293" t="str">
            <v>1091717898001</v>
          </cell>
          <cell r="N6293" t="str">
            <v>984246089</v>
          </cell>
          <cell r="O6293" t="str">
            <v/>
          </cell>
          <cell r="P6293" t="str">
            <v>SANTO DOMINGO</v>
          </cell>
          <cell r="Q6293" t="str">
            <v>SANTO DOMINGO</v>
          </cell>
          <cell r="R6293" t="str">
            <v>SANTO DOMINGO DE LOS TSACHILAS</v>
          </cell>
          <cell r="T6293" t="str">
            <v>TRAMACO</v>
          </cell>
          <cell r="U6293" t="str">
            <v>FLEXNETUIO_PROVINCIA</v>
          </cell>
          <cell r="V6293">
            <v>1</v>
          </cell>
          <cell r="W6293">
            <v>1</v>
          </cell>
          <cell r="X6293" t="str">
            <v>FLEXNET ECUADOR - MOVISTAR</v>
          </cell>
          <cell r="Y6293" t="str">
            <v>CALLE 28 DE JUNIO S/N Y GARCIA MORENO ENTRADA LLANO GRANDE</v>
          </cell>
        </row>
        <row r="6294">
          <cell r="A6294" t="str">
            <v>2023-00101</v>
          </cell>
          <cell r="B6294">
            <v>491244</v>
          </cell>
          <cell r="C6294" t="str">
            <v>2023-00101</v>
          </cell>
          <cell r="D6294" t="str">
            <v>MOVISTAR</v>
          </cell>
          <cell r="E6294" t="str">
            <v>DESPACHO</v>
          </cell>
          <cell r="F6294" t="str">
            <v>NORMAL</v>
          </cell>
          <cell r="G6294" t="str">
            <v>031080202300101</v>
          </cell>
          <cell r="H6294">
            <v>44931</v>
          </cell>
          <cell r="I6294" t="str">
            <v>ENTREGADO</v>
          </cell>
          <cell r="J6294">
            <v>44932</v>
          </cell>
          <cell r="K6294" t="str">
            <v>TELECOS COTOPAXI_DIANA BASTIDAS</v>
          </cell>
          <cell r="L6294" t="str">
            <v>CALLE QUITO 147 Y GENERAL MALDONADO EDIF. MUTUALISTA PICHINCHA OFIC. 202</v>
          </cell>
          <cell r="M6294" t="str">
            <v>1791415728001</v>
          </cell>
          <cell r="N6294" t="str">
            <v>984406870</v>
          </cell>
          <cell r="P6294" t="str">
            <v>LATACUNGA</v>
          </cell>
          <cell r="Q6294" t="str">
            <v>LATACUNGA</v>
          </cell>
          <cell r="R6294" t="str">
            <v>COTOPAXI</v>
          </cell>
          <cell r="T6294" t="str">
            <v>TRAMACO</v>
          </cell>
          <cell r="U6294" t="str">
            <v>FLEXNETUIO_PROVINCIA</v>
          </cell>
          <cell r="V6294">
            <v>2</v>
          </cell>
          <cell r="W6294">
            <v>1</v>
          </cell>
          <cell r="X6294" t="str">
            <v>FLEXNET ECUADOR - MOVISTAR</v>
          </cell>
          <cell r="Y6294" t="str">
            <v>CALLE 28 DE JUNIO S/N Y GARCIA MORENO ENTRADA LLANO GRANDE</v>
          </cell>
        </row>
        <row r="6295">
          <cell r="A6295" t="str">
            <v>2023-00102</v>
          </cell>
          <cell r="B6295">
            <v>491245</v>
          </cell>
          <cell r="C6295" t="str">
            <v>2023-00102</v>
          </cell>
          <cell r="D6295" t="str">
            <v>MOVISTAR</v>
          </cell>
          <cell r="E6295" t="str">
            <v>DESPACHO</v>
          </cell>
          <cell r="F6295" t="str">
            <v>NORMAL</v>
          </cell>
          <cell r="G6295" t="str">
            <v>031080202300102</v>
          </cell>
          <cell r="H6295">
            <v>44931</v>
          </cell>
          <cell r="I6295" t="str">
            <v>ENTREGADO</v>
          </cell>
          <cell r="J6295">
            <v>44932</v>
          </cell>
          <cell r="K6295" t="str">
            <v>TELECOS CALLE CHIMBORAZO_DAYSI PARRA</v>
          </cell>
          <cell r="L6295" t="str">
            <v>Brasil 22-22 y Daniel LeOn Borja, edif. COrdoba 2 ofic. 303</v>
          </cell>
          <cell r="M6295" t="str">
            <v>1791415728001</v>
          </cell>
          <cell r="N6295" t="str">
            <v>983177226</v>
          </cell>
          <cell r="O6295" t="str">
            <v/>
          </cell>
          <cell r="P6295" t="str">
            <v>RIOBAMBA</v>
          </cell>
          <cell r="Q6295" t="str">
            <v>RIOBAMBA</v>
          </cell>
          <cell r="R6295" t="str">
            <v>CHIMBORAZO</v>
          </cell>
          <cell r="T6295" t="str">
            <v>TRAMACO</v>
          </cell>
          <cell r="U6295" t="str">
            <v>FLEXNETUIO_PROVINCIA</v>
          </cell>
          <cell r="V6295">
            <v>1</v>
          </cell>
          <cell r="W6295">
            <v>1</v>
          </cell>
          <cell r="X6295" t="str">
            <v>FLEXNET ECUADOR - MOVISTAR</v>
          </cell>
          <cell r="Y6295" t="str">
            <v>CALLE 28 DE JUNIO S/N Y GARCIA MORENO ENTRADA LLANO GRANDE</v>
          </cell>
        </row>
        <row r="6296">
          <cell r="A6296" t="str">
            <v>2023-00103</v>
          </cell>
          <cell r="B6296">
            <v>491246</v>
          </cell>
          <cell r="C6296" t="str">
            <v>2023-00103</v>
          </cell>
          <cell r="D6296" t="str">
            <v>MOVISTAR</v>
          </cell>
          <cell r="E6296" t="str">
            <v>DESPACHO</v>
          </cell>
          <cell r="F6296" t="str">
            <v>NORMAL</v>
          </cell>
          <cell r="G6296" t="str">
            <v>031080202300103</v>
          </cell>
          <cell r="H6296">
            <v>44931</v>
          </cell>
          <cell r="I6296" t="str">
            <v>ENTREGADO</v>
          </cell>
          <cell r="J6296">
            <v>44932</v>
          </cell>
          <cell r="K6296" t="str">
            <v>CAVS AE NORPHONE EL CONDADO_PUSDA CHEZA ERIKA ELIZABETH</v>
          </cell>
          <cell r="L6296" t="str">
            <v>AVENIDA DE LA PRENSA Y AVENIDA KENNEDY CC CONDADO SHOPPING  LOCAL 314 FRENTE A KIA</v>
          </cell>
          <cell r="M6296" t="str">
            <v>1091717898001</v>
          </cell>
          <cell r="N6296" t="str">
            <v>984246089</v>
          </cell>
          <cell r="P6296" t="str">
            <v>QUITO</v>
          </cell>
          <cell r="Q6296" t="str">
            <v>QUITO</v>
          </cell>
          <cell r="R6296" t="str">
            <v>PICHINCHA</v>
          </cell>
          <cell r="T6296" t="str">
            <v>TRAMACO</v>
          </cell>
          <cell r="U6296" t="str">
            <v>FLEXNETUIO_LOCAL</v>
          </cell>
          <cell r="V6296">
            <v>2</v>
          </cell>
          <cell r="W6296">
            <v>1</v>
          </cell>
          <cell r="X6296" t="str">
            <v>FLEXNET ECUADOR - MOVISTAR</v>
          </cell>
          <cell r="Y6296" t="str">
            <v>CALLE 28 DE JUNIO S/N Y GARCIA MORENO ENTRADA LLANO GRANDE</v>
          </cell>
        </row>
        <row r="6297">
          <cell r="A6297" t="str">
            <v>2023-00104</v>
          </cell>
          <cell r="B6297">
            <v>491247</v>
          </cell>
          <cell r="C6297" t="str">
            <v>2023-00104</v>
          </cell>
          <cell r="D6297" t="str">
            <v>MOVISTAR</v>
          </cell>
          <cell r="E6297" t="str">
            <v>DESPACHO</v>
          </cell>
          <cell r="F6297" t="str">
            <v>NORMAL</v>
          </cell>
          <cell r="G6297" t="str">
            <v>FT78058</v>
          </cell>
          <cell r="H6297">
            <v>44931</v>
          </cell>
          <cell r="I6297" t="str">
            <v>ENTREGADO</v>
          </cell>
          <cell r="J6297">
            <v>44932</v>
          </cell>
          <cell r="K6297" t="str">
            <v>CAVS AE SALESLAND AMERICA_DIEGO MENA</v>
          </cell>
          <cell r="L6297" t="str">
            <v>LAZA DE LAS AMERICAS INTERSECCION AV NACIONES UNIDAS Y REPUBLICA PB 6 2 QUITO</v>
          </cell>
          <cell r="M6297" t="str">
            <v>0</v>
          </cell>
          <cell r="N6297" t="str">
            <v>999805380</v>
          </cell>
          <cell r="O6297" t="str">
            <v/>
          </cell>
          <cell r="P6297" t="str">
            <v>QUITO</v>
          </cell>
          <cell r="Q6297" t="str">
            <v>QUITO</v>
          </cell>
          <cell r="R6297" t="str">
            <v>PICHINCHA</v>
          </cell>
          <cell r="U6297" t="str">
            <v>FLEXNETUIO_LOCAL</v>
          </cell>
          <cell r="V6297">
            <v>1</v>
          </cell>
          <cell r="W6297">
            <v>1</v>
          </cell>
          <cell r="X6297" t="str">
            <v>FLEXNET ECUADOR - MOVISTAR</v>
          </cell>
          <cell r="Y6297" t="str">
            <v>CALLE 28 DE JUNIO S/N Y GARCIA MORENO ENTRADA LLANO GRANDE</v>
          </cell>
        </row>
        <row r="6298">
          <cell r="A6298" t="str">
            <v>2023-00105</v>
          </cell>
          <cell r="B6298">
            <v>491248</v>
          </cell>
          <cell r="C6298" t="str">
            <v>2023-00105</v>
          </cell>
          <cell r="D6298" t="str">
            <v>MOVISTAR</v>
          </cell>
          <cell r="E6298" t="str">
            <v>DESPACHO</v>
          </cell>
          <cell r="F6298" t="str">
            <v>NORMAL</v>
          </cell>
          <cell r="G6298" t="str">
            <v>031080202300105</v>
          </cell>
          <cell r="H6298">
            <v>44931</v>
          </cell>
          <cell r="I6298" t="str">
            <v>ENTREGADO</v>
          </cell>
          <cell r="J6298">
            <v>44932</v>
          </cell>
          <cell r="K6298" t="str">
            <v>CAVS AE NORPHONE EL JARDIN_PAOLA MORAN</v>
          </cell>
          <cell r="L6298" t="str">
            <v xml:space="preserve">AV AMAZONAS N6  114 Y REPUBLICA CC EL JARDIN  </v>
          </cell>
          <cell r="M6298" t="str">
            <v>1091717898001</v>
          </cell>
          <cell r="N6298" t="str">
            <v>998659562</v>
          </cell>
          <cell r="P6298" t="str">
            <v>QUITO</v>
          </cell>
          <cell r="Q6298" t="str">
            <v>QUITO</v>
          </cell>
          <cell r="R6298" t="str">
            <v>PICHINCHA</v>
          </cell>
          <cell r="T6298" t="str">
            <v>TRAMACO</v>
          </cell>
          <cell r="U6298" t="str">
            <v>FLEXNETUIO_LOCAL</v>
          </cell>
          <cell r="V6298">
            <v>1</v>
          </cell>
          <cell r="W6298">
            <v>1</v>
          </cell>
          <cell r="X6298" t="str">
            <v>FLEXNET ECUADOR - MOVISTAR</v>
          </cell>
          <cell r="Y6298" t="str">
            <v>CALLE 28 DE JUNIO S/N Y GARCIA MORENO ENTRADA LLANO GRANDE</v>
          </cell>
        </row>
        <row r="6299">
          <cell r="A6299" t="str">
            <v>2023-00106</v>
          </cell>
          <cell r="B6299">
            <v>491249</v>
          </cell>
          <cell r="C6299" t="str">
            <v>2023-00106</v>
          </cell>
          <cell r="D6299" t="str">
            <v>MOVISTAR</v>
          </cell>
          <cell r="E6299" t="str">
            <v>DESPACHO</v>
          </cell>
          <cell r="F6299" t="str">
            <v>NORMAL</v>
          </cell>
          <cell r="G6299" t="str">
            <v>031080202300106</v>
          </cell>
          <cell r="H6299">
            <v>44931</v>
          </cell>
          <cell r="I6299" t="str">
            <v>ENTREGADO</v>
          </cell>
          <cell r="J6299">
            <v>44932</v>
          </cell>
          <cell r="K6299" t="str">
            <v>AE CELISTICS QUICENTRO SUR_KLEBER GRANDA_DANY IMBAQUINGO</v>
          </cell>
          <cell r="L6299" t="str">
            <v xml:space="preserve">MORAN VALVERDE Y TENIENTE HUGO ORTIZ CC QUICENTRO SHOPPING SUR N 1 LOCAL 91 ? 92 JUNTO A MEGAMAXI </v>
          </cell>
          <cell r="M6299" t="str">
            <v>1792161037001</v>
          </cell>
          <cell r="N6299" t="str">
            <v>0992567346_094084829</v>
          </cell>
          <cell r="P6299" t="str">
            <v>QUITO</v>
          </cell>
          <cell r="Q6299" t="str">
            <v>QUITO</v>
          </cell>
          <cell r="R6299" t="str">
            <v>PICHINCHA</v>
          </cell>
          <cell r="T6299" t="str">
            <v>TRAMACO</v>
          </cell>
          <cell r="U6299" t="str">
            <v>FLEXNETUIO_LOCAL</v>
          </cell>
          <cell r="V6299">
            <v>3</v>
          </cell>
          <cell r="W6299">
            <v>1</v>
          </cell>
          <cell r="X6299" t="str">
            <v>FLEXNET ECUADOR - MOVISTAR</v>
          </cell>
          <cell r="Y6299" t="str">
            <v>CALLE 28 DE JUNIO S/N Y GARCIA MORENO ENTRADA LLANO GRANDE</v>
          </cell>
        </row>
        <row r="6300">
          <cell r="A6300" t="str">
            <v>2023-00107</v>
          </cell>
          <cell r="B6300">
            <v>491250</v>
          </cell>
          <cell r="C6300" t="str">
            <v>2023-00107</v>
          </cell>
          <cell r="D6300" t="str">
            <v>MOVISTAR</v>
          </cell>
          <cell r="E6300" t="str">
            <v>DESPACHO</v>
          </cell>
          <cell r="F6300" t="str">
            <v>NORMAL</v>
          </cell>
          <cell r="G6300" t="str">
            <v>FT78069</v>
          </cell>
          <cell r="H6300">
            <v>44931</v>
          </cell>
          <cell r="I6300" t="str">
            <v>ENTREGADO</v>
          </cell>
          <cell r="J6300">
            <v>44932</v>
          </cell>
          <cell r="K6300" t="str">
            <v>PDV IBS CC EL BOSQUE_JOSE LUIS CORAL MOLINA</v>
          </cell>
          <cell r="L6300" t="str">
            <v>AV. ALONSO DE TORRES Y AV. EL PARQUE, CC EL BOSQUE 2DA. PLANTA PASEO COLON LOCAL N° 283 B</v>
          </cell>
          <cell r="M6300" t="str">
            <v>1722149620001</v>
          </cell>
          <cell r="N6300" t="str">
            <v>980508973</v>
          </cell>
          <cell r="O6300" t="str">
            <v/>
          </cell>
          <cell r="P6300" t="str">
            <v>QUITO</v>
          </cell>
          <cell r="Q6300" t="str">
            <v>QUITO</v>
          </cell>
          <cell r="R6300" t="str">
            <v>PICHINCHA</v>
          </cell>
          <cell r="U6300" t="str">
            <v>FLEXNETUIO_LOCAL</v>
          </cell>
          <cell r="V6300">
            <v>1</v>
          </cell>
          <cell r="W6300">
            <v>1</v>
          </cell>
          <cell r="X6300" t="str">
            <v>FLEXNET ECUADOR - MOVISTAR</v>
          </cell>
          <cell r="Y6300" t="str">
            <v>CALLE 28 DE JUNIO S/N Y GARCIA MORENO ENTRADA LLANO GRANDE</v>
          </cell>
        </row>
        <row r="6301">
          <cell r="A6301" t="str">
            <v>2023-00108</v>
          </cell>
          <cell r="B6301">
            <v>491251</v>
          </cell>
          <cell r="C6301" t="str">
            <v>2023-00108</v>
          </cell>
          <cell r="D6301" t="str">
            <v>MOVISTAR</v>
          </cell>
          <cell r="E6301" t="str">
            <v>DESPACHO</v>
          </cell>
          <cell r="F6301" t="str">
            <v>NORMAL</v>
          </cell>
          <cell r="G6301" t="str">
            <v>031080202300108</v>
          </cell>
          <cell r="H6301">
            <v>44931</v>
          </cell>
          <cell r="I6301" t="str">
            <v>ENTREGADO</v>
          </cell>
          <cell r="J6301">
            <v>44932</v>
          </cell>
          <cell r="K6301" t="str">
            <v>CAVS AE SALESLAND CONDADO_DIEGO MENA</v>
          </cell>
          <cell r="L6301" t="str">
            <v>AV DE LA PRENSA Y AV KENNED CENTRO COMERCIAL CONDADO SHOPING NIVEL 3 NUM L35 4 355 QUITO</v>
          </cell>
          <cell r="M6301" t="str">
            <v>0</v>
          </cell>
          <cell r="N6301" t="str">
            <v>999805380</v>
          </cell>
          <cell r="O6301" t="str">
            <v/>
          </cell>
          <cell r="P6301" t="str">
            <v>QUITO</v>
          </cell>
          <cell r="Q6301" t="str">
            <v>QUITO</v>
          </cell>
          <cell r="R6301" t="str">
            <v>PICHINCHA</v>
          </cell>
          <cell r="T6301" t="str">
            <v>TRAMACO</v>
          </cell>
          <cell r="U6301" t="str">
            <v>FLEXNETUIO_LOCAL</v>
          </cell>
          <cell r="V6301">
            <v>1</v>
          </cell>
          <cell r="W6301">
            <v>1</v>
          </cell>
          <cell r="X6301" t="str">
            <v>FLEXNET ECUADOR - MOVISTAR</v>
          </cell>
          <cell r="Y6301" t="str">
            <v>CALLE 28 DE JUNIO S/N Y GARCIA MORENO ENTRADA LLANO GRANDE</v>
          </cell>
        </row>
        <row r="6302">
          <cell r="A6302" t="str">
            <v>2023-00109</v>
          </cell>
          <cell r="B6302">
            <v>491252</v>
          </cell>
          <cell r="C6302" t="str">
            <v>2023-00109</v>
          </cell>
          <cell r="D6302" t="str">
            <v>MOVISTAR</v>
          </cell>
          <cell r="E6302" t="str">
            <v>DESPACHO</v>
          </cell>
          <cell r="F6302" t="str">
            <v>NORMAL</v>
          </cell>
          <cell r="G6302" t="str">
            <v>031080202300109</v>
          </cell>
          <cell r="H6302">
            <v>44931</v>
          </cell>
          <cell r="I6302" t="str">
            <v>ENTREGADO</v>
          </cell>
          <cell r="J6302">
            <v>44932</v>
          </cell>
          <cell r="K6302" t="str">
            <v>CAVS AE NORPHONE EL PORTAL_LOURDES BRAVO</v>
          </cell>
          <cell r="L6302" t="str">
            <v>AV GALO PLAZA LASSO Y AV SIMON BOLIVAR CENTRO COMERCIAL PORTAL SHOPPING LOCAL P25253 PISO DOS</v>
          </cell>
          <cell r="M6302" t="str">
            <v>1091717898001</v>
          </cell>
          <cell r="N6302" t="str">
            <v>998659562</v>
          </cell>
          <cell r="P6302" t="str">
            <v>QUITO</v>
          </cell>
          <cell r="Q6302" t="str">
            <v>QUITO</v>
          </cell>
          <cell r="R6302" t="str">
            <v>PICHINCHA</v>
          </cell>
          <cell r="T6302" t="str">
            <v>TRAMACO</v>
          </cell>
          <cell r="U6302" t="str">
            <v>FLEXNETUIO_LOCAL</v>
          </cell>
          <cell r="V6302">
            <v>2</v>
          </cell>
          <cell r="W6302">
            <v>1</v>
          </cell>
          <cell r="X6302" t="str">
            <v>FLEXNET ECUADOR - MOVISTAR</v>
          </cell>
          <cell r="Y6302" t="str">
            <v>CALLE 28 DE JUNIO S/N Y GARCIA MORENO ENTRADA LLANO GRANDE</v>
          </cell>
        </row>
        <row r="6303">
          <cell r="A6303" t="str">
            <v>2023-00110</v>
          </cell>
          <cell r="B6303">
            <v>491253</v>
          </cell>
          <cell r="C6303" t="str">
            <v>2023-00110</v>
          </cell>
          <cell r="D6303" t="str">
            <v>MOVISTAR</v>
          </cell>
          <cell r="E6303" t="str">
            <v>DESPACHO</v>
          </cell>
          <cell r="F6303" t="str">
            <v>NORMAL</v>
          </cell>
          <cell r="G6303" t="str">
            <v>031080202300110</v>
          </cell>
          <cell r="H6303">
            <v>44931</v>
          </cell>
          <cell r="I6303" t="str">
            <v>ENTREGADO</v>
          </cell>
          <cell r="J6303">
            <v>44932</v>
          </cell>
          <cell r="K6303" t="str">
            <v>PDV IBS LAGUNA MALL IBARRA_JOSE LUIS CORAL MOLINA</v>
          </cell>
          <cell r="L6303" t="str">
            <v>AV. MARIANO COSTA SN Y AV. FRAY VACAS GALINDO CC. LAGUNA MALL PB LOCAL 133</v>
          </cell>
          <cell r="M6303" t="str">
            <v>1792209242001</v>
          </cell>
          <cell r="N6303" t="str">
            <v>980508973</v>
          </cell>
          <cell r="O6303" t="str">
            <v/>
          </cell>
          <cell r="P6303" t="str">
            <v>IBARRA</v>
          </cell>
          <cell r="Q6303" t="str">
            <v>IBARRA</v>
          </cell>
          <cell r="R6303" t="str">
            <v>IMBABURA</v>
          </cell>
          <cell r="T6303" t="str">
            <v>TRAMACO</v>
          </cell>
          <cell r="U6303" t="str">
            <v>FLEXNETUIO_PROVINCIA</v>
          </cell>
          <cell r="V6303">
            <v>1</v>
          </cell>
          <cell r="W6303">
            <v>1</v>
          </cell>
          <cell r="X6303" t="str">
            <v>FLEXNET ECUADOR - MOVISTAR</v>
          </cell>
          <cell r="Y6303" t="str">
            <v>CALLE 28 DE JUNIO S/N Y GARCIA MORENO ENTRADA LLANO GRANDE</v>
          </cell>
        </row>
        <row r="6304">
          <cell r="A6304" t="str">
            <v>2023-00111</v>
          </cell>
          <cell r="B6304">
            <v>491254</v>
          </cell>
          <cell r="C6304" t="str">
            <v>2023-00111</v>
          </cell>
          <cell r="D6304" t="str">
            <v>MOVISTAR</v>
          </cell>
          <cell r="E6304" t="str">
            <v>DESPACHO</v>
          </cell>
          <cell r="F6304" t="str">
            <v>NORMAL</v>
          </cell>
          <cell r="G6304" t="str">
            <v>IC4225</v>
          </cell>
          <cell r="H6304">
            <v>44931</v>
          </cell>
          <cell r="I6304" t="str">
            <v>ENTREGADO</v>
          </cell>
          <cell r="J6304">
            <v>44932</v>
          </cell>
          <cell r="K6304" t="str">
            <v>CAVS AE SALESLAND CUENCA CENTRO_DIEGO MENA</v>
          </cell>
          <cell r="L6304" t="str">
            <v>CALLE BOLIVAR Y LUIS CORDERO N 755 CUENCA</v>
          </cell>
          <cell r="M6304" t="str">
            <v>0</v>
          </cell>
          <cell r="N6304" t="str">
            <v>999805380</v>
          </cell>
          <cell r="O6304" t="str">
            <v/>
          </cell>
          <cell r="P6304" t="str">
            <v>CUENCA</v>
          </cell>
          <cell r="Q6304" t="str">
            <v>CUENCA</v>
          </cell>
          <cell r="R6304" t="str">
            <v>AZUAY</v>
          </cell>
          <cell r="U6304" t="str">
            <v>FLEXNETUIO_PROVINCIA</v>
          </cell>
          <cell r="V6304">
            <v>1</v>
          </cell>
          <cell r="W6304">
            <v>1</v>
          </cell>
          <cell r="X6304" t="str">
            <v>FLEXNET ECUADOR - MOVISTAR</v>
          </cell>
          <cell r="Y6304" t="str">
            <v>CALLE 28 DE JUNIO S/N Y GARCIA MORENO ENTRADA LLANO GRANDE</v>
          </cell>
        </row>
        <row r="6305">
          <cell r="A6305" t="str">
            <v>2023-00112</v>
          </cell>
          <cell r="B6305">
            <v>491255</v>
          </cell>
          <cell r="C6305" t="str">
            <v>2023-00112</v>
          </cell>
          <cell r="D6305" t="str">
            <v>MOVISTAR</v>
          </cell>
          <cell r="E6305" t="str">
            <v>DESPACHO</v>
          </cell>
          <cell r="F6305" t="str">
            <v>NORMAL</v>
          </cell>
          <cell r="G6305" t="str">
            <v>031080202300112</v>
          </cell>
          <cell r="H6305">
            <v>44931</v>
          </cell>
          <cell r="I6305" t="str">
            <v>ENTREGADO</v>
          </cell>
          <cell r="J6305">
            <v>44932</v>
          </cell>
          <cell r="K6305" t="str">
            <v>AGENTE AE CELISTICS EL RECREO QUITO_KLEBER GRANDA_DANY IMBAQUINGO</v>
          </cell>
          <cell r="L6305" t="str">
            <v xml:space="preserve">FRANQUICIA PEDRO VICENTE MALDONADO 510194 Y CALVAS CC RECREO OF P106 </v>
          </cell>
          <cell r="M6305" t="str">
            <v>1792161037001</v>
          </cell>
          <cell r="N6305" t="str">
            <v>0992567346_094084829</v>
          </cell>
          <cell r="P6305" t="str">
            <v>QUITO</v>
          </cell>
          <cell r="Q6305" t="str">
            <v>QUITO</v>
          </cell>
          <cell r="R6305" t="str">
            <v>PICHINCHA</v>
          </cell>
          <cell r="T6305" t="str">
            <v>TRAMACO</v>
          </cell>
          <cell r="U6305" t="str">
            <v>FLEXNETUIO_LOCAL</v>
          </cell>
          <cell r="V6305">
            <v>2</v>
          </cell>
          <cell r="W6305">
            <v>1</v>
          </cell>
          <cell r="X6305" t="str">
            <v>FLEXNET ECUADOR - MOVISTAR</v>
          </cell>
          <cell r="Y6305" t="str">
            <v>CALLE 28 DE JUNIO S/N Y GARCIA MORENO ENTRADA LLANO GRANDE</v>
          </cell>
        </row>
        <row r="6306">
          <cell r="A6306" t="str">
            <v>2023-00113</v>
          </cell>
          <cell r="B6306">
            <v>491256</v>
          </cell>
          <cell r="C6306" t="str">
            <v>2023-00113</v>
          </cell>
          <cell r="D6306" t="str">
            <v>MOVISTAR</v>
          </cell>
          <cell r="E6306" t="str">
            <v>DESPACHO</v>
          </cell>
          <cell r="F6306" t="str">
            <v>NORMAL</v>
          </cell>
          <cell r="G6306" t="str">
            <v>IC4226</v>
          </cell>
          <cell r="H6306">
            <v>44931</v>
          </cell>
          <cell r="I6306" t="str">
            <v>ENTREGADO</v>
          </cell>
          <cell r="J6306">
            <v>44932</v>
          </cell>
          <cell r="K6306" t="str">
            <v>CAVS AE SALESLAND CUENCA REMIGIO_DIEGO MENA</v>
          </cell>
          <cell r="L6306" t="str">
            <v>AV REMIGIO CCRESPO Y FEDERICO PROANO NUM 294 CUENCA</v>
          </cell>
          <cell r="M6306" t="str">
            <v>0</v>
          </cell>
          <cell r="N6306" t="str">
            <v>999805380</v>
          </cell>
          <cell r="O6306" t="str">
            <v/>
          </cell>
          <cell r="P6306" t="str">
            <v>CUENCA</v>
          </cell>
          <cell r="Q6306" t="str">
            <v>CUENCA</v>
          </cell>
          <cell r="R6306" t="str">
            <v>AZUAY</v>
          </cell>
          <cell r="U6306" t="str">
            <v>FLEXNETUIO_PROVINCIA</v>
          </cell>
          <cell r="V6306">
            <v>1</v>
          </cell>
          <cell r="W6306">
            <v>1</v>
          </cell>
          <cell r="X6306" t="str">
            <v>FLEXNET ECUADOR - MOVISTAR</v>
          </cell>
          <cell r="Y6306" t="str">
            <v>CALLE 28 DE JUNIO S/N Y GARCIA MORENO ENTRADA LLANO GRANDE</v>
          </cell>
        </row>
        <row r="6307">
          <cell r="A6307" t="str">
            <v>2023-00114</v>
          </cell>
          <cell r="B6307">
            <v>491257</v>
          </cell>
          <cell r="C6307" t="str">
            <v>2023-00114</v>
          </cell>
          <cell r="D6307" t="str">
            <v>MOVISTAR</v>
          </cell>
          <cell r="E6307" t="str">
            <v>DESPACHO</v>
          </cell>
          <cell r="F6307" t="str">
            <v>NORMAL</v>
          </cell>
          <cell r="G6307" t="str">
            <v>031080202300114</v>
          </cell>
          <cell r="H6307">
            <v>44931</v>
          </cell>
          <cell r="I6307" t="str">
            <v>ENTREGADO</v>
          </cell>
          <cell r="J6307">
            <v>44932</v>
          </cell>
          <cell r="K6307" t="str">
            <v xml:space="preserve">NORPHONE CAVS DAS SANTO DOMINGO_LOURDES BRAVO </v>
          </cell>
          <cell r="L6307" t="str">
            <v>29 DE MAYO Y LATACUNGA A LADO DEL POLLO GUS SANTO DOMINGO</v>
          </cell>
          <cell r="M6307" t="str">
            <v>1091717898001</v>
          </cell>
          <cell r="N6307" t="str">
            <v>984246089</v>
          </cell>
          <cell r="O6307" t="str">
            <v/>
          </cell>
          <cell r="P6307" t="str">
            <v>SANTO DOMINGO</v>
          </cell>
          <cell r="Q6307" t="str">
            <v>SANTO DOMINGO</v>
          </cell>
          <cell r="R6307" t="str">
            <v>SANTO DOMINGO DE LOS TSACHILAS</v>
          </cell>
          <cell r="T6307" t="str">
            <v>TRAMACO</v>
          </cell>
          <cell r="U6307" t="str">
            <v>FLEXNETUIO_PROVINCIA</v>
          </cell>
          <cell r="V6307">
            <v>1</v>
          </cell>
          <cell r="W6307">
            <v>1</v>
          </cell>
          <cell r="X6307" t="str">
            <v>FLEXNET ECUADOR - MOVISTAR</v>
          </cell>
          <cell r="Y6307" t="str">
            <v>CALLE 28 DE JUNIO S/N Y GARCIA MORENO ENTRADA LLANO GRANDE</v>
          </cell>
        </row>
        <row r="6308">
          <cell r="A6308" t="str">
            <v>2023-00115</v>
          </cell>
          <cell r="B6308">
            <v>491258</v>
          </cell>
          <cell r="C6308" t="str">
            <v>2023-00115</v>
          </cell>
          <cell r="D6308" t="str">
            <v>MOVISTAR</v>
          </cell>
          <cell r="E6308" t="str">
            <v>DESPACHO</v>
          </cell>
          <cell r="F6308" t="str">
            <v>NORMAL</v>
          </cell>
          <cell r="G6308" t="str">
            <v>031080202300115</v>
          </cell>
          <cell r="H6308">
            <v>44931</v>
          </cell>
          <cell r="I6308" t="str">
            <v>ENTREGADO</v>
          </cell>
          <cell r="J6308">
            <v>44932</v>
          </cell>
          <cell r="K6308" t="str">
            <v xml:space="preserve">CAVS AE SALESLAND MACHALA_MENA DIEGO </v>
          </cell>
          <cell r="L6308" t="str">
            <v>CALLE ROCAFUERTE 1005 ENTRE 09 DE MAYO Y GUAYAS</v>
          </cell>
          <cell r="M6308" t="str">
            <v>1793079628001</v>
          </cell>
          <cell r="N6308" t="str">
            <v>999805380</v>
          </cell>
          <cell r="O6308" t="str">
            <v/>
          </cell>
          <cell r="P6308" t="str">
            <v>MACHALA</v>
          </cell>
          <cell r="Q6308" t="str">
            <v>MACHALA</v>
          </cell>
          <cell r="R6308" t="str">
            <v>EL ORO</v>
          </cell>
          <cell r="T6308" t="str">
            <v>TRAMACO</v>
          </cell>
          <cell r="U6308" t="str">
            <v>FLEXNETUIO_PROVINCIA</v>
          </cell>
          <cell r="V6308">
            <v>1</v>
          </cell>
          <cell r="W6308">
            <v>1</v>
          </cell>
          <cell r="X6308" t="str">
            <v>FLEXNET ECUADOR - MOVISTAR</v>
          </cell>
          <cell r="Y6308" t="str">
            <v>CALLE 28 DE JUNIO S/N Y GARCIA MORENO ENTRADA LLANO GRANDE</v>
          </cell>
        </row>
        <row r="6309">
          <cell r="A6309" t="str">
            <v>2023-00116</v>
          </cell>
          <cell r="B6309">
            <v>491259</v>
          </cell>
          <cell r="C6309" t="str">
            <v>2023-00116</v>
          </cell>
          <cell r="D6309" t="str">
            <v>MOVISTAR</v>
          </cell>
          <cell r="E6309" t="str">
            <v>DESPACHO</v>
          </cell>
          <cell r="F6309" t="str">
            <v>NORMAL</v>
          </cell>
          <cell r="G6309" t="str">
            <v>031080202300116</v>
          </cell>
          <cell r="H6309">
            <v>44931</v>
          </cell>
          <cell r="I6309" t="str">
            <v>ENTREGADO</v>
          </cell>
          <cell r="J6309">
            <v>44932</v>
          </cell>
          <cell r="K6309" t="str">
            <v>AGENTE AE CELISTICS MALL DE LOS ANDES_KLEBER GRANDA_DANY IMBAQUINGO</v>
          </cell>
          <cell r="L6309" t="str">
            <v>Av. Atahualpa y Victor Hugo, Centro Comercial Mall de los Andes Local #120.</v>
          </cell>
          <cell r="M6309" t="str">
            <v>1792161037001</v>
          </cell>
          <cell r="N6309" t="str">
            <v>0992567346_094084829</v>
          </cell>
          <cell r="O6309" t="str">
            <v/>
          </cell>
          <cell r="P6309" t="str">
            <v>AMBATO</v>
          </cell>
          <cell r="Q6309" t="str">
            <v>AMBATO</v>
          </cell>
          <cell r="R6309" t="str">
            <v>TUNGURAHUA</v>
          </cell>
          <cell r="S6309" t="str">
            <v>AMBATO</v>
          </cell>
          <cell r="T6309" t="str">
            <v>TRAMACO</v>
          </cell>
          <cell r="U6309" t="str">
            <v>FLEXNETUIO_PROVINCIA</v>
          </cell>
          <cell r="V6309">
            <v>1</v>
          </cell>
          <cell r="W6309">
            <v>1</v>
          </cell>
          <cell r="X6309" t="str">
            <v>FLEXNET ECUADOR - MOVISTAR</v>
          </cell>
          <cell r="Y6309" t="str">
            <v>CALLE 28 DE JUNIO S/N Y GARCIA MORENO ENTRADA LLANO GRANDE</v>
          </cell>
        </row>
        <row r="6310">
          <cell r="A6310" t="str">
            <v>2023-00117</v>
          </cell>
          <cell r="B6310">
            <v>491260</v>
          </cell>
          <cell r="C6310" t="str">
            <v>2023-00117</v>
          </cell>
          <cell r="D6310" t="str">
            <v>MOVISTAR</v>
          </cell>
          <cell r="E6310" t="str">
            <v>DESPACHO</v>
          </cell>
          <cell r="F6310" t="str">
            <v>NORMAL</v>
          </cell>
          <cell r="G6310" t="str">
            <v>031080202300117</v>
          </cell>
          <cell r="H6310">
            <v>44931</v>
          </cell>
          <cell r="I6310" t="str">
            <v>ENTREGADO</v>
          </cell>
          <cell r="J6310">
            <v>44932</v>
          </cell>
          <cell r="K6310" t="str">
            <v>MOVIL PI 10 DE AGOSTO_SANTIAGO ISRAEL CUMBE VALVERDE</v>
          </cell>
          <cell r="L6310" t="str">
            <v>AV 10 DE AGOSTO  16026 ENTRE BERNARDO VALDIVIEZO Y OLMEDO LOJA LOJA LOJA</v>
          </cell>
          <cell r="M6310" t="str">
            <v>0</v>
          </cell>
          <cell r="N6310" t="str">
            <v>996729960</v>
          </cell>
          <cell r="O6310" t="str">
            <v/>
          </cell>
          <cell r="P6310" t="str">
            <v>LOJA</v>
          </cell>
          <cell r="Q6310" t="str">
            <v>LOJA</v>
          </cell>
          <cell r="R6310" t="str">
            <v>LOJA</v>
          </cell>
          <cell r="T6310" t="str">
            <v>TRAMACO</v>
          </cell>
          <cell r="U6310" t="str">
            <v>FLEXNETUIO_PROVINCIA</v>
          </cell>
          <cell r="V6310">
            <v>1</v>
          </cell>
          <cell r="W6310">
            <v>1</v>
          </cell>
          <cell r="X6310" t="str">
            <v>FLEXNET ECUADOR - MOVISTAR</v>
          </cell>
          <cell r="Y6310" t="str">
            <v>CALLE 28 DE JUNIO S/N Y GARCIA MORENO ENTRADA LLANO GRANDE</v>
          </cell>
        </row>
        <row r="6311">
          <cell r="A6311" t="str">
            <v>2023-00118</v>
          </cell>
          <cell r="B6311">
            <v>491261</v>
          </cell>
          <cell r="C6311" t="str">
            <v>2023-00118</v>
          </cell>
          <cell r="D6311" t="str">
            <v>MOVISTAR</v>
          </cell>
          <cell r="E6311" t="str">
            <v>DESPACHO</v>
          </cell>
          <cell r="F6311" t="str">
            <v>NORMAL</v>
          </cell>
          <cell r="G6311" t="str">
            <v>031080202300118</v>
          </cell>
          <cell r="H6311">
            <v>44931</v>
          </cell>
          <cell r="I6311" t="str">
            <v>ENTREGADO</v>
          </cell>
          <cell r="J6311">
            <v>44932</v>
          </cell>
          <cell r="K6311" t="str">
            <v xml:space="preserve">NORPHONE (ISLA RIOCENTRO SUR)_LOURDES BRAVO </v>
          </cell>
          <cell r="L6311" t="str">
            <v>CC RIOCENTRO SUR AVENIDA 25 DE JULIO</v>
          </cell>
          <cell r="M6311" t="str">
            <v>1091717898001</v>
          </cell>
          <cell r="N6311" t="str">
            <v>984246089</v>
          </cell>
          <cell r="O6311" t="str">
            <v/>
          </cell>
          <cell r="P6311" t="str">
            <v>GUAYAQUIL</v>
          </cell>
          <cell r="Q6311" t="str">
            <v>GUAYAQUIL</v>
          </cell>
          <cell r="R6311" t="str">
            <v>GUAYAS</v>
          </cell>
          <cell r="T6311" t="str">
            <v>TRAMACO</v>
          </cell>
          <cell r="U6311" t="str">
            <v>FLEXNETUIO_GYE</v>
          </cell>
          <cell r="V6311">
            <v>1</v>
          </cell>
          <cell r="W6311">
            <v>1</v>
          </cell>
          <cell r="X6311" t="str">
            <v>FLEXNET ECUADOR - MOVISTAR</v>
          </cell>
          <cell r="Y6311" t="str">
            <v>CALLE 28 DE JUNIO S/N Y GARCIA MORENO ENTRADA LLANO GRANDE</v>
          </cell>
        </row>
        <row r="6312">
          <cell r="A6312" t="str">
            <v>2023-00119</v>
          </cell>
          <cell r="B6312">
            <v>491262</v>
          </cell>
          <cell r="C6312" t="str">
            <v>2023-00119</v>
          </cell>
          <cell r="D6312" t="str">
            <v>MOVISTAR</v>
          </cell>
          <cell r="E6312" t="str">
            <v>DESPACHO</v>
          </cell>
          <cell r="F6312" t="str">
            <v>NORMAL</v>
          </cell>
          <cell r="G6312" t="str">
            <v>031080202300119</v>
          </cell>
          <cell r="H6312">
            <v>44931</v>
          </cell>
          <cell r="I6312" t="str">
            <v>ENTREGADO</v>
          </cell>
          <cell r="J6312">
            <v>44932</v>
          </cell>
          <cell r="K6312" t="str">
            <v>PDV QUICENTRO SUR (XPERTO.NET)_XIMENA GIRALDO</v>
          </cell>
          <cell r="L6312" t="str">
            <v xml:space="preserve">AV MORAN VALVERDE C C QUICENTRO SUR LOCAL  188 NIVEL 1 JUNTO A LAN </v>
          </cell>
          <cell r="M6312" t="str">
            <v>1792255007001</v>
          </cell>
          <cell r="N6312" t="str">
            <v>998317146</v>
          </cell>
          <cell r="O6312" t="str">
            <v/>
          </cell>
          <cell r="P6312" t="str">
            <v>QUITO</v>
          </cell>
          <cell r="Q6312" t="str">
            <v>QUITO</v>
          </cell>
          <cell r="R6312" t="str">
            <v>PICHINCHA</v>
          </cell>
          <cell r="T6312" t="str">
            <v>TRAMACO</v>
          </cell>
          <cell r="U6312" t="str">
            <v>FLEXNETUIO_LOCAL</v>
          </cell>
          <cell r="V6312">
            <v>1</v>
          </cell>
          <cell r="W6312">
            <v>1</v>
          </cell>
          <cell r="X6312" t="str">
            <v>FLEXNET ECUADOR - MOVISTAR</v>
          </cell>
          <cell r="Y6312" t="str">
            <v>CALLE 28 DE JUNIO S/N Y GARCIA MORENO ENTRADA LLANO GRANDE</v>
          </cell>
        </row>
        <row r="6313">
          <cell r="A6313" t="str">
            <v>2023-00120</v>
          </cell>
          <cell r="B6313">
            <v>491263</v>
          </cell>
          <cell r="C6313" t="str">
            <v>2023-00120</v>
          </cell>
          <cell r="D6313" t="str">
            <v>MOVISTAR</v>
          </cell>
          <cell r="E6313" t="str">
            <v>DESPACHO</v>
          </cell>
          <cell r="F6313" t="str">
            <v>NORMAL</v>
          </cell>
          <cell r="G6313" t="str">
            <v>031080202300120</v>
          </cell>
          <cell r="H6313">
            <v>44931</v>
          </cell>
          <cell r="I6313" t="str">
            <v>ENTREGADO</v>
          </cell>
          <cell r="J6313">
            <v>44932</v>
          </cell>
          <cell r="K6313" t="str">
            <v>CAVS AE SALESLAND RECREO_DIEGO MENA</v>
          </cell>
          <cell r="L6313" t="str">
            <v>AV PEDRO VICENTE MALDONADO CENTRO COMERCIAL RECREO NUM 37 45PLANTA BAJA QUITO</v>
          </cell>
          <cell r="M6313" t="str">
            <v>0</v>
          </cell>
          <cell r="N6313" t="str">
            <v>999805380</v>
          </cell>
          <cell r="P6313" t="str">
            <v>QUITO</v>
          </cell>
          <cell r="Q6313" t="str">
            <v>QUITO</v>
          </cell>
          <cell r="R6313" t="str">
            <v>PICHINCHA</v>
          </cell>
          <cell r="T6313" t="str">
            <v>TRAMACO</v>
          </cell>
          <cell r="U6313" t="str">
            <v>FLEXNETUIO_LOCAL</v>
          </cell>
          <cell r="V6313">
            <v>2</v>
          </cell>
          <cell r="W6313">
            <v>1</v>
          </cell>
          <cell r="X6313" t="str">
            <v>FLEXNET ECUADOR - MOVISTAR</v>
          </cell>
          <cell r="Y6313" t="str">
            <v>CALLE 28 DE JUNIO S/N Y GARCIA MORENO ENTRADA LLANO GRANDE</v>
          </cell>
        </row>
        <row r="6314">
          <cell r="A6314" t="str">
            <v>2023-00089</v>
          </cell>
          <cell r="B6314">
            <v>491232</v>
          </cell>
          <cell r="C6314" t="str">
            <v>2023-00089</v>
          </cell>
          <cell r="D6314" t="str">
            <v>MOVISTAR</v>
          </cell>
          <cell r="E6314" t="str">
            <v>DESPACHO</v>
          </cell>
          <cell r="F6314" t="str">
            <v>NORMAL</v>
          </cell>
          <cell r="G6314" t="str">
            <v>031080202300089</v>
          </cell>
          <cell r="H6314">
            <v>44931</v>
          </cell>
          <cell r="I6314" t="str">
            <v>ENTREGADO</v>
          </cell>
          <cell r="J6314">
            <v>44933</v>
          </cell>
          <cell r="K6314" t="str">
            <v>GRUPO ROMERO (C.C. MALL EL FORTIN)_ROMERO RODRIGUEZ MAURENY GEANELLA</v>
          </cell>
          <cell r="L6314" t="str">
            <v>AV PERIMETRAL CALLE CASUARINA CENTRO COMERCIAL  MALL DEL FORTIN</v>
          </cell>
          <cell r="M6314" t="str">
            <v>0993323705001</v>
          </cell>
          <cell r="N6314" t="str">
            <v>982387574</v>
          </cell>
          <cell r="P6314" t="str">
            <v>GUAYAQUIL</v>
          </cell>
          <cell r="Q6314" t="str">
            <v>GUAYAQUIL</v>
          </cell>
          <cell r="R6314" t="str">
            <v>GUAYAS</v>
          </cell>
          <cell r="T6314" t="str">
            <v>TRAMACO</v>
          </cell>
          <cell r="U6314" t="str">
            <v>FLEXNETUIO_GYE</v>
          </cell>
          <cell r="V6314">
            <v>2</v>
          </cell>
          <cell r="W6314">
            <v>1</v>
          </cell>
          <cell r="X6314" t="str">
            <v>FLEXNET ECUADOR - MOVISTAR</v>
          </cell>
          <cell r="Y6314" t="str">
            <v>CALLE 28 DE JUNIO S/N Y GARCIA MORENO ENTRADA LLANO GRANDE</v>
          </cell>
        </row>
        <row r="6315">
          <cell r="A6315" t="str">
            <v>DEC3202301050022 DEC3202301050021</v>
          </cell>
          <cell r="B6315">
            <v>491231</v>
          </cell>
          <cell r="C6315" t="str">
            <v>DEC3202301050022 DEC3202301050021</v>
          </cell>
          <cell r="D6315" t="str">
            <v>HUAWEI</v>
          </cell>
          <cell r="E6315" t="str">
            <v>DESPACHO</v>
          </cell>
          <cell r="F6315" t="str">
            <v>EXCLUSIVO</v>
          </cell>
          <cell r="G6315" t="str">
            <v>TF77874</v>
          </cell>
          <cell r="H6315">
            <v>44931</v>
          </cell>
          <cell r="I6315" t="str">
            <v>ENTREGADO</v>
          </cell>
          <cell r="J6315">
            <v>44931</v>
          </cell>
          <cell r="K6315" t="str">
            <v>TELECOMUNICACIONES EQUINOCCIALES CIA. LTDA.</v>
          </cell>
          <cell r="L6315" t="str">
            <v>ESTACION CEIBOS NORTE DE TELECSA, CALLE PDTE. CARLOS ARROYO Y LEONARDO GUARDERAS</v>
          </cell>
          <cell r="M6315" t="str">
            <v>LEONARDO MUÑOZ - RUC: 1791854357001</v>
          </cell>
          <cell r="N6315" t="str">
            <v>0989010927</v>
          </cell>
          <cell r="P6315" t="str">
            <v>GUAYAQUIL</v>
          </cell>
          <cell r="Q6315" t="str">
            <v>GUAYAQUIL</v>
          </cell>
          <cell r="R6315" t="str">
            <v>GUAYAS</v>
          </cell>
          <cell r="T6315" t="str">
            <v>FLEXTRANS GYE</v>
          </cell>
          <cell r="U6315" t="str">
            <v>FLEXNETGYE_LOCAL</v>
          </cell>
          <cell r="V6315">
            <v>5</v>
          </cell>
          <cell r="W6315">
            <v>13.08</v>
          </cell>
          <cell r="X6315" t="str">
            <v>FLEXNET GUAYAQUIL</v>
          </cell>
          <cell r="Y6315" t="str">
            <v>FERNANDO GUTIERREZ HILL KM 8 1/2 VIA DAULE COOP. JUAN MONTALVO / FRENTE A PEPSI COLA</v>
          </cell>
        </row>
        <row r="6316">
          <cell r="A6316" t="str">
            <v>LDDGYEA0041</v>
          </cell>
          <cell r="B6316">
            <v>491223</v>
          </cell>
          <cell r="C6316" t="str">
            <v>LDDGYEA0041</v>
          </cell>
          <cell r="D6316" t="str">
            <v>CONECEL_DOCUMENTOS</v>
          </cell>
          <cell r="E6316" t="str">
            <v>DESPACHO</v>
          </cell>
          <cell r="F6316" t="str">
            <v>NORMAL</v>
          </cell>
          <cell r="G6316" t="str">
            <v>FT77905</v>
          </cell>
          <cell r="H6316">
            <v>44931</v>
          </cell>
          <cell r="I6316" t="str">
            <v>ENTREGADO</v>
          </cell>
          <cell r="J6316">
            <v>44932</v>
          </cell>
          <cell r="K6316" t="str">
            <v>Stephanie Perez ACC/Paola Loja ACC-OPE Equipos</v>
          </cell>
          <cell r="L6316" t="str">
            <v>GYE - Centro Comercial Garzo centro-ACC/REGULARIZACIONES</v>
          </cell>
          <cell r="M6316" t="str">
            <v>0</v>
          </cell>
          <cell r="N6316" t="str">
            <v>993393277</v>
          </cell>
          <cell r="O6316" t="str">
            <v/>
          </cell>
          <cell r="P6316" t="str">
            <v>GUAYAQUIL</v>
          </cell>
          <cell r="Q6316" t="str">
            <v>GUAYAQUIL</v>
          </cell>
          <cell r="R6316" t="str">
            <v>GUAYAS</v>
          </cell>
          <cell r="T6316" t="str">
            <v>ITSACOURIER</v>
          </cell>
          <cell r="U6316" t="str">
            <v>FLEXNETUIO_GYE</v>
          </cell>
          <cell r="V6316">
            <v>1</v>
          </cell>
          <cell r="W6316">
            <v>1</v>
          </cell>
          <cell r="X6316" t="str">
            <v>FLEXNET</v>
          </cell>
          <cell r="Y6316" t="str">
            <v>FLEX NET CALLE 28 DE JUNIO S/N Y GARCIA MORENO ENTRADA LLANO GRANDE</v>
          </cell>
        </row>
        <row r="6317">
          <cell r="A6317" t="str">
            <v>LDDGYEB0042</v>
          </cell>
          <cell r="B6317">
            <v>491224</v>
          </cell>
          <cell r="C6317" t="str">
            <v>LDDGYEB0042</v>
          </cell>
          <cell r="D6317" t="str">
            <v>CONECEL_DOCUMENTOS</v>
          </cell>
          <cell r="E6317" t="str">
            <v>DESPACHO</v>
          </cell>
          <cell r="F6317" t="str">
            <v>NORMAL</v>
          </cell>
          <cell r="G6317" t="str">
            <v>FT77906</v>
          </cell>
          <cell r="H6317">
            <v>44931</v>
          </cell>
          <cell r="I6317" t="str">
            <v>ENTREGADO</v>
          </cell>
          <cell r="J6317">
            <v>44932</v>
          </cell>
          <cell r="K6317" t="str">
            <v>Stephanie Perez ACC</v>
          </cell>
          <cell r="L6317" t="str">
            <v>GYE - Centro Comercial Garzo centro-ACC</v>
          </cell>
          <cell r="M6317" t="str">
            <v>0</v>
          </cell>
          <cell r="N6317" t="str">
            <v>9399196442</v>
          </cell>
          <cell r="O6317" t="str">
            <v/>
          </cell>
          <cell r="P6317" t="str">
            <v>GUAYAQUIL</v>
          </cell>
          <cell r="Q6317" t="str">
            <v>GUAYAQUIL</v>
          </cell>
          <cell r="R6317" t="str">
            <v>GUAYAS</v>
          </cell>
          <cell r="T6317" t="str">
            <v>ITSACOURIER</v>
          </cell>
          <cell r="U6317" t="str">
            <v>FLEXNETUIO_GYE</v>
          </cell>
          <cell r="V6317">
            <v>1</v>
          </cell>
          <cell r="W6317">
            <v>1</v>
          </cell>
          <cell r="X6317" t="str">
            <v>FLEXNET</v>
          </cell>
          <cell r="Y6317" t="str">
            <v>FLEX NET CALLE 28 DE JUNIO S/N Y GARCIA MORENO ENTRADA LLANO GRANDE</v>
          </cell>
        </row>
        <row r="6318">
          <cell r="A6318" t="str">
            <v>LDDUIOC0026</v>
          </cell>
          <cell r="B6318">
            <v>491225</v>
          </cell>
          <cell r="C6318" t="str">
            <v>LDDUIOC0026</v>
          </cell>
          <cell r="D6318" t="str">
            <v>CONECEL_DOCUMENTOS</v>
          </cell>
          <cell r="E6318" t="str">
            <v>DESPACHO</v>
          </cell>
          <cell r="F6318" t="str">
            <v>NORMAL</v>
          </cell>
          <cell r="G6318" t="str">
            <v>FT77930</v>
          </cell>
          <cell r="H6318">
            <v>44931</v>
          </cell>
          <cell r="I6318" t="str">
            <v>ENTREGADO</v>
          </cell>
          <cell r="J6318">
            <v>44932</v>
          </cell>
          <cell r="K6318" t="str">
            <v>Yoel Ramirez/ADT</v>
          </cell>
          <cell r="L6318" t="str">
            <v>Quito: Yanez Pinzon y Colon Edificio Rigel piso 3</v>
          </cell>
          <cell r="M6318" t="str">
            <v>0</v>
          </cell>
          <cell r="N6318" t="str">
            <v>961420773</v>
          </cell>
          <cell r="O6318" t="str">
            <v/>
          </cell>
          <cell r="P6318" t="str">
            <v>QUITO</v>
          </cell>
          <cell r="Q6318" t="str">
            <v>QUITO</v>
          </cell>
          <cell r="R6318" t="str">
            <v>PICHINCHA</v>
          </cell>
          <cell r="V6318">
            <v>1</v>
          </cell>
          <cell r="W6318">
            <v>1</v>
          </cell>
          <cell r="X6318" t="str">
            <v>FLEXNET</v>
          </cell>
          <cell r="Y6318" t="str">
            <v>FLEX NET CALLE 28 DE JUNIO S/N Y GARCIA MORENO ENTRADA LLANO GRANDE</v>
          </cell>
        </row>
        <row r="6319">
          <cell r="A6319" t="str">
            <v>LDDUIOE0045</v>
          </cell>
          <cell r="B6319">
            <v>491226</v>
          </cell>
          <cell r="C6319" t="str">
            <v>LDDUIOE0045</v>
          </cell>
          <cell r="D6319" t="str">
            <v>CONECEL_DOCUMENTOS</v>
          </cell>
          <cell r="E6319" t="str">
            <v>DESPACHO</v>
          </cell>
          <cell r="F6319" t="str">
            <v>NORMAL</v>
          </cell>
          <cell r="G6319" t="str">
            <v>FT77931</v>
          </cell>
          <cell r="H6319">
            <v>44931</v>
          </cell>
          <cell r="I6319" t="str">
            <v>ENTREGADO</v>
          </cell>
          <cell r="J6319">
            <v>44932</v>
          </cell>
          <cell r="K6319" t="str">
            <v>Maria Fernanda Munoz/CANT</v>
          </cell>
          <cell r="L6319" t="str">
            <v xml:space="preserve">QUITO Av. 10 de Agosto N34-601 y Juan Pablo Sanz </v>
          </cell>
          <cell r="M6319" t="str">
            <v>0</v>
          </cell>
          <cell r="N6319" t="str">
            <v>998118542/979067498</v>
          </cell>
          <cell r="O6319" t="str">
            <v/>
          </cell>
          <cell r="P6319" t="str">
            <v>QUITO</v>
          </cell>
          <cell r="Q6319" t="str">
            <v>QUITO</v>
          </cell>
          <cell r="R6319" t="str">
            <v>PICHINCHA</v>
          </cell>
          <cell r="V6319">
            <v>1</v>
          </cell>
          <cell r="W6319">
            <v>1</v>
          </cell>
          <cell r="X6319" t="str">
            <v>FLEXNET</v>
          </cell>
          <cell r="Y6319" t="str">
            <v>FLEX NET CALLE 28 DE JUNIO S/N Y GARCIA MORENO ENTRADA LLANO GRANDE</v>
          </cell>
        </row>
        <row r="6320">
          <cell r="A6320" t="str">
            <v>LDDGYEF0041</v>
          </cell>
          <cell r="B6320">
            <v>491227</v>
          </cell>
          <cell r="C6320" t="str">
            <v>LDDGYEF0041</v>
          </cell>
          <cell r="D6320" t="str">
            <v>CONECEL_DOCUMENTOS</v>
          </cell>
          <cell r="E6320" t="str">
            <v>DESPACHO</v>
          </cell>
          <cell r="F6320" t="str">
            <v>NORMAL</v>
          </cell>
          <cell r="G6320" t="str">
            <v>FT77907</v>
          </cell>
          <cell r="H6320">
            <v>44931</v>
          </cell>
          <cell r="I6320" t="str">
            <v>ENTREGADO</v>
          </cell>
          <cell r="J6320">
            <v>44932</v>
          </cell>
          <cell r="K6320" t="str">
            <v>TOMAS ANDRADE/GSO/ALG</v>
          </cell>
          <cell r="L6320" t="str">
            <v xml:space="preserve"> Gye:  Urdenor 2 - parque empresarial colon , edificio Coloncorp B mezanine atras de Netlife</v>
          </cell>
          <cell r="M6320" t="str">
            <v>0</v>
          </cell>
          <cell r="N6320" t="str">
            <v>982033756</v>
          </cell>
          <cell r="O6320" t="str">
            <v/>
          </cell>
          <cell r="P6320" t="str">
            <v>GUAYAQUIL</v>
          </cell>
          <cell r="Q6320" t="str">
            <v>GUAYAQUIL</v>
          </cell>
          <cell r="R6320" t="str">
            <v>GUAYAS</v>
          </cell>
          <cell r="T6320" t="str">
            <v>ITSACOURIER</v>
          </cell>
          <cell r="U6320" t="str">
            <v>FLEXNETUIO_GYE</v>
          </cell>
          <cell r="V6320">
            <v>1</v>
          </cell>
          <cell r="W6320">
            <v>1</v>
          </cell>
          <cell r="X6320" t="str">
            <v>FLEXNET</v>
          </cell>
          <cell r="Y6320" t="str">
            <v>FLEX NET CALLE 28 DE JUNIO S/N Y GARCIA MORENO ENTRADA LLANO GRANDE</v>
          </cell>
        </row>
        <row r="6321">
          <cell r="A6321" t="str">
            <v>LDDGYEG0047</v>
          </cell>
          <cell r="B6321">
            <v>491228</v>
          </cell>
          <cell r="C6321" t="str">
            <v>LDDGYEG0047</v>
          </cell>
          <cell r="D6321" t="str">
            <v>CONECEL_DOCUMENTOS</v>
          </cell>
          <cell r="E6321" t="str">
            <v>DESPACHO</v>
          </cell>
          <cell r="F6321" t="str">
            <v>NORMAL</v>
          </cell>
          <cell r="G6321" t="str">
            <v>FT77908</v>
          </cell>
          <cell r="H6321">
            <v>44931</v>
          </cell>
          <cell r="I6321" t="str">
            <v>ENTREGADO</v>
          </cell>
          <cell r="J6321">
            <v>44932</v>
          </cell>
          <cell r="K6321" t="str">
            <v>GABRIELA SANDOVAL/PSG</v>
          </cell>
          <cell r="L6321" t="str">
            <v xml:space="preserve"> Gye:  Urdenor 2 - parque empresarial colon , edificio Coloncorp B mezanine atras de Netlife</v>
          </cell>
          <cell r="M6321" t="str">
            <v>0</v>
          </cell>
          <cell r="N6321" t="str">
            <v>982033756</v>
          </cell>
          <cell r="O6321" t="str">
            <v/>
          </cell>
          <cell r="P6321" t="str">
            <v>GUAYAQUIL</v>
          </cell>
          <cell r="Q6321" t="str">
            <v>GUAYAQUIL</v>
          </cell>
          <cell r="R6321" t="str">
            <v>GUAYAS</v>
          </cell>
          <cell r="T6321" t="str">
            <v>ITSACOURIER</v>
          </cell>
          <cell r="U6321" t="str">
            <v>FLEXNETUIO_GYE</v>
          </cell>
          <cell r="V6321">
            <v>1</v>
          </cell>
          <cell r="W6321">
            <v>1</v>
          </cell>
          <cell r="X6321" t="str">
            <v>FLEXNET</v>
          </cell>
          <cell r="Y6321" t="str">
            <v>FLEX NET CALLE 28 DE JUNIO S/N Y GARCIA MORENO ENTRADA LLANO GRANDE</v>
          </cell>
        </row>
        <row r="6322">
          <cell r="A6322" t="str">
            <v>LDDGYEH0027</v>
          </cell>
          <cell r="B6322">
            <v>491229</v>
          </cell>
          <cell r="C6322" t="str">
            <v>LDDGYEH0027</v>
          </cell>
          <cell r="D6322" t="str">
            <v>CONECEL_DOCUMENTOS</v>
          </cell>
          <cell r="E6322" t="str">
            <v>DESPACHO</v>
          </cell>
          <cell r="F6322" t="str">
            <v>NORMAL</v>
          </cell>
          <cell r="G6322" t="str">
            <v>FT77909</v>
          </cell>
          <cell r="H6322">
            <v>44931</v>
          </cell>
          <cell r="I6322" t="str">
            <v>ENTREGADO</v>
          </cell>
          <cell r="J6322">
            <v>44932</v>
          </cell>
          <cell r="K6322" t="str">
            <v>Lourdes Quinteros/OFC BRELDYNG</v>
          </cell>
          <cell r="L6322" t="str">
            <v>OFC BRELDYNG CALLE 7MO PASAJE 37ª Y V. EMILIO ROMERO, BODEGAS DE FERRETERIA ESPINOZA, bodega #8 (exactamente queda en la Juan Tanca Marengo km. 4.5 pasando la coca cola</v>
          </cell>
          <cell r="M6322" t="str">
            <v>0</v>
          </cell>
          <cell r="N6322" t="str">
            <v>0</v>
          </cell>
          <cell r="O6322" t="str">
            <v/>
          </cell>
          <cell r="P6322" t="str">
            <v>GUAYAQUIL</v>
          </cell>
          <cell r="Q6322" t="str">
            <v>GUAYAQUIL</v>
          </cell>
          <cell r="R6322" t="str">
            <v>GUAYAS</v>
          </cell>
          <cell r="T6322" t="str">
            <v>ITSACOURIER</v>
          </cell>
          <cell r="U6322" t="str">
            <v>FLEXNETUIO_GYE</v>
          </cell>
          <cell r="V6322">
            <v>1</v>
          </cell>
          <cell r="W6322">
            <v>1</v>
          </cell>
          <cell r="X6322" t="str">
            <v>FLEXNET</v>
          </cell>
          <cell r="Y6322" t="str">
            <v>FLEX NET CALLE 28 DE JUNIO S/N Y GARCIA MORENO ENTRADA LLANO GRANDE</v>
          </cell>
        </row>
        <row r="6323">
          <cell r="A6323" t="str">
            <v>LDDGYEI0028</v>
          </cell>
          <cell r="B6323">
            <v>491230</v>
          </cell>
          <cell r="C6323" t="str">
            <v>LDDGYEI0028</v>
          </cell>
          <cell r="D6323" t="str">
            <v>CONECEL_DOCUMENTOS</v>
          </cell>
          <cell r="E6323" t="str">
            <v>DESPACHO</v>
          </cell>
          <cell r="F6323" t="str">
            <v>NORMAL</v>
          </cell>
          <cell r="G6323" t="str">
            <v>FT77910</v>
          </cell>
          <cell r="H6323">
            <v>44931</v>
          </cell>
          <cell r="I6323" t="str">
            <v>ENTREGADO</v>
          </cell>
          <cell r="J6323">
            <v>44932</v>
          </cell>
          <cell r="K6323" t="str">
            <v>Paola Loja /Conecel Reg</v>
          </cell>
          <cell r="L6323" t="str">
            <v>GYE - Centro Comercial Garzo centro-ACC</v>
          </cell>
          <cell r="M6323" t="str">
            <v>0</v>
          </cell>
          <cell r="N6323" t="str">
            <v>993393277</v>
          </cell>
          <cell r="O6323" t="str">
            <v/>
          </cell>
          <cell r="P6323" t="str">
            <v>GUAYAQUIL</v>
          </cell>
          <cell r="Q6323" t="str">
            <v>GUAYAQUIL</v>
          </cell>
          <cell r="R6323" t="str">
            <v>GUAYAS</v>
          </cell>
          <cell r="T6323" t="str">
            <v>ITSACOURIER</v>
          </cell>
          <cell r="U6323" t="str">
            <v>FLEXNETUIO_GYE</v>
          </cell>
          <cell r="V6323">
            <v>1</v>
          </cell>
          <cell r="W6323">
            <v>1</v>
          </cell>
          <cell r="X6323" t="str">
            <v>FLEXNET</v>
          </cell>
          <cell r="Y6323" t="str">
            <v>FLEX NET CALLE 28 DE JUNIO S/N Y GARCIA MORENO ENTRADA LLANO GRANDE</v>
          </cell>
        </row>
        <row r="6324">
          <cell r="A6324" t="str">
            <v>DEC3202301050020 DEC3202301050019</v>
          </cell>
          <cell r="B6324">
            <v>491222</v>
          </cell>
          <cell r="C6324" t="str">
            <v>DEC3202301050020 DEC3202301050019</v>
          </cell>
          <cell r="D6324" t="str">
            <v>HUAWEI</v>
          </cell>
          <cell r="E6324" t="str">
            <v>DESPACHO</v>
          </cell>
          <cell r="F6324" t="str">
            <v>EXCLUSIVO</v>
          </cell>
          <cell r="G6324" t="str">
            <v>TF77873</v>
          </cell>
          <cell r="H6324">
            <v>44931</v>
          </cell>
          <cell r="I6324" t="str">
            <v>ENTREGADO</v>
          </cell>
          <cell r="J6324">
            <v>44931</v>
          </cell>
          <cell r="K6324" t="str">
            <v>TELECOMUNICACIONES EQUINOCCIALES CIA. LTDA.</v>
          </cell>
          <cell r="L6324" t="str">
            <v>TERRENO EN ZONA NORTE, DENTRO DE LAS INSTALACIONES DE LA EMPRESA INKATONSA</v>
          </cell>
          <cell r="M6324" t="str">
            <v>PAUCAR_EDWIN - RUC: 1791854357001</v>
          </cell>
          <cell r="N6324" t="str">
            <v>0994192072</v>
          </cell>
          <cell r="P6324" t="str">
            <v>GUAYAQUIL</v>
          </cell>
          <cell r="Q6324" t="str">
            <v>GUAYAQUIL</v>
          </cell>
          <cell r="R6324" t="str">
            <v>GUAYAS</v>
          </cell>
          <cell r="T6324" t="str">
            <v>FLEXTRANS GYE</v>
          </cell>
          <cell r="U6324" t="str">
            <v>FLEXNETGYE_LOCAL</v>
          </cell>
          <cell r="V6324">
            <v>5</v>
          </cell>
          <cell r="W6324">
            <v>13.12</v>
          </cell>
          <cell r="X6324" t="str">
            <v>FLEXNET GUAYAQUIL</v>
          </cell>
          <cell r="Y6324" t="str">
            <v>FERNANDO GUTIERREZ HILL KM 8 1/2 VIA DAULE COOP. JUAN MONTALVO / FRENTE A PEPSI COLA</v>
          </cell>
        </row>
        <row r="6325">
          <cell r="A6325" t="str">
            <v>23-35</v>
          </cell>
          <cell r="B6325">
            <v>491221</v>
          </cell>
          <cell r="C6325" t="str">
            <v>23-35</v>
          </cell>
          <cell r="D6325" t="str">
            <v>VENTURA</v>
          </cell>
          <cell r="E6325" t="str">
            <v>DESPACHO</v>
          </cell>
          <cell r="F6325" t="str">
            <v>NORMAL</v>
          </cell>
          <cell r="G6325" t="str">
            <v>FT78081</v>
          </cell>
          <cell r="H6325">
            <v>44931</v>
          </cell>
          <cell r="I6325" t="str">
            <v>ENTREGADO</v>
          </cell>
          <cell r="J6325">
            <v>44932</v>
          </cell>
          <cell r="K6325" t="str">
            <v>MUNDO MOTRIZ</v>
          </cell>
          <cell r="L6325" t="str">
            <v>AV. ELOY ALFARO Y DE LAS ANONAS</v>
          </cell>
          <cell r="M6325" t="str">
            <v> 1792151473001</v>
          </cell>
          <cell r="P6325" t="str">
            <v>170513</v>
          </cell>
          <cell r="Q6325" t="str">
            <v>QUITO</v>
          </cell>
          <cell r="R6325" t="str">
            <v>PICHINCHA</v>
          </cell>
          <cell r="S6325" t="str">
            <v>QUITO</v>
          </cell>
          <cell r="U6325" t="str">
            <v>FLEXNETUIO_LOCAL</v>
          </cell>
          <cell r="V6325">
            <v>1</v>
          </cell>
          <cell r="W6325">
            <v>55</v>
          </cell>
          <cell r="X6325" t="str">
            <v>FLEXNET DEL ECUAODR</v>
          </cell>
          <cell r="Y6325" t="str">
            <v>CALLE 28 DE JUNIO Y GARCIA MORENO</v>
          </cell>
        </row>
        <row r="6326">
          <cell r="A6326" t="str">
            <v>23-34</v>
          </cell>
          <cell r="B6326">
            <v>491220</v>
          </cell>
          <cell r="C6326" t="str">
            <v>23-34</v>
          </cell>
          <cell r="D6326" t="str">
            <v>VENTURA</v>
          </cell>
          <cell r="E6326" t="str">
            <v>DESPACHO</v>
          </cell>
          <cell r="F6326" t="str">
            <v>NORMAL</v>
          </cell>
          <cell r="G6326" t="str">
            <v>FT78027</v>
          </cell>
          <cell r="H6326">
            <v>44931</v>
          </cell>
          <cell r="I6326" t="str">
            <v>ENTREGADO</v>
          </cell>
          <cell r="J6326">
            <v>44932</v>
          </cell>
          <cell r="K6326" t="str">
            <v>E. MAULME C.A. GYE</v>
          </cell>
          <cell r="L6326" t="str">
            <v xml:space="preserve">AV DE LAS AMERICAS 601 Y CALLE 13 </v>
          </cell>
          <cell r="M6326" t="str">
            <v>1792885620001_1</v>
          </cell>
          <cell r="P6326" t="str">
            <v>090505</v>
          </cell>
          <cell r="Q6326" t="str">
            <v>GUAYAQUIL</v>
          </cell>
          <cell r="R6326" t="str">
            <v>GUAYAS</v>
          </cell>
          <cell r="S6326" t="str">
            <v>GUAYAQUIL</v>
          </cell>
          <cell r="T6326" t="str">
            <v>TRANSCONDUCINT</v>
          </cell>
          <cell r="U6326" t="str">
            <v>FLEXNETUIO_GYE</v>
          </cell>
          <cell r="V6326">
            <v>29</v>
          </cell>
          <cell r="W6326">
            <v>193.8</v>
          </cell>
          <cell r="X6326" t="str">
            <v>FLEXNET DEL ECUAODR</v>
          </cell>
          <cell r="Y6326" t="str">
            <v>CALLE 28 DE JUNIO Y GARCIA MORENO</v>
          </cell>
        </row>
        <row r="6327">
          <cell r="A6327" t="str">
            <v>20003053307979</v>
          </cell>
          <cell r="B6327">
            <v>491205</v>
          </cell>
          <cell r="C6327" t="str">
            <v>20003053307979</v>
          </cell>
          <cell r="D6327" t="str">
            <v>CONECEL</v>
          </cell>
          <cell r="E6327" t="str">
            <v>DESPACHO</v>
          </cell>
          <cell r="F6327" t="str">
            <v>NORMAL</v>
          </cell>
          <cell r="G6327" t="str">
            <v>GR20003053307979</v>
          </cell>
          <cell r="H6327">
            <v>44931</v>
          </cell>
          <cell r="I6327" t="str">
            <v>ENTREGADO</v>
          </cell>
          <cell r="J6327">
            <v>44938</v>
          </cell>
          <cell r="K6327" t="str">
            <v xml:space="preserve">CHRISTIAN JONATHAN GUERRERO VERA / </v>
          </cell>
          <cell r="L6327" t="str">
            <v>VIA AUCA Y KM 55/ RECIBEN EN LA BRIGADA 19 NAPO - FUERTE MILITAR3ERAPERSONA ADRIANMOLINA QUISHPE, EL COCA</v>
          </cell>
          <cell r="M6327" t="str">
            <v>1205476136</v>
          </cell>
          <cell r="N6327" t="str">
            <v>980646017 /  960878276</v>
          </cell>
          <cell r="P6327" t="str">
            <v>ORELLANA</v>
          </cell>
          <cell r="Q6327" t="str">
            <v>EL COCA</v>
          </cell>
          <cell r="R6327" t="str">
            <v>ORELLANA</v>
          </cell>
          <cell r="U6327" t="str">
            <v>FLEXNETUIO_PROVINCIA</v>
          </cell>
          <cell r="V6327">
            <v>1</v>
          </cell>
          <cell r="W6327">
            <v>1</v>
          </cell>
          <cell r="X6327" t="str">
            <v>FLEXNET</v>
          </cell>
          <cell r="Y6327" t="str">
            <v>FLEX NET CALLE 28 DE JUNIO S/N Y GARCIA MORENO ENTRADA LLANO GRANDE</v>
          </cell>
        </row>
        <row r="6328">
          <cell r="A6328" t="str">
            <v>DEC3202301050018 DEC3202301050017</v>
          </cell>
          <cell r="B6328">
            <v>491196</v>
          </cell>
          <cell r="C6328" t="str">
            <v>DEC3202301050018 DEC3202301050017</v>
          </cell>
          <cell r="D6328" t="str">
            <v>HUAWEI</v>
          </cell>
          <cell r="E6328" t="str">
            <v>DESPACHO</v>
          </cell>
          <cell r="F6328" t="str">
            <v>EXCLUSIVO</v>
          </cell>
          <cell r="G6328" t="str">
            <v>TF77804</v>
          </cell>
          <cell r="H6328">
            <v>44931</v>
          </cell>
          <cell r="I6328" t="str">
            <v>ENTREGADO</v>
          </cell>
          <cell r="J6328">
            <v>44931</v>
          </cell>
          <cell r="K6328" t="str">
            <v>TELECOMUNICACIONES EQUINOCCIALES CIA. LTDA.</v>
          </cell>
          <cell r="L6328" t="str">
            <v>MANZANA 409 VILLA 12 CIUDADELA MARTHA DE ROLDOS.</v>
          </cell>
          <cell r="M6328" t="str">
            <v>LEONARDO MUÑOZ - RUC: 1791854357001</v>
          </cell>
          <cell r="N6328" t="str">
            <v>0989010927</v>
          </cell>
          <cell r="P6328" t="str">
            <v>GUAYAQUIL</v>
          </cell>
          <cell r="Q6328" t="str">
            <v>GUAYAQUIL</v>
          </cell>
          <cell r="R6328" t="str">
            <v>GUAYAS</v>
          </cell>
          <cell r="T6328" t="str">
            <v>FLEXTRANS GYE</v>
          </cell>
          <cell r="U6328" t="str">
            <v>FLEXNETGYE_LOCAL</v>
          </cell>
          <cell r="V6328">
            <v>5</v>
          </cell>
          <cell r="W6328">
            <v>13.16</v>
          </cell>
          <cell r="X6328" t="str">
            <v>FLEXNET GUAYAQUIL</v>
          </cell>
          <cell r="Y6328" t="str">
            <v>FERNANDO GUTIERREZ HILL KM 8 1/2 VIA DAULE COOP. JUAN MONTALVO / FRENTE A PEPSI COLA</v>
          </cell>
        </row>
        <row r="6329">
          <cell r="A6329" t="str">
            <v>DEC3202301050016 DEC3202301050015</v>
          </cell>
          <cell r="B6329">
            <v>491195</v>
          </cell>
          <cell r="C6329" t="str">
            <v>DEC3202301050016 DEC3202301050015</v>
          </cell>
          <cell r="D6329" t="str">
            <v>HUAWEI</v>
          </cell>
          <cell r="E6329" t="str">
            <v>DESPACHO</v>
          </cell>
          <cell r="F6329" t="str">
            <v>EXCLUSIVO</v>
          </cell>
          <cell r="G6329" t="str">
            <v>TF77803</v>
          </cell>
          <cell r="H6329">
            <v>44931</v>
          </cell>
          <cell r="I6329" t="str">
            <v>ENTREGADO</v>
          </cell>
          <cell r="J6329">
            <v>44931</v>
          </cell>
          <cell r="K6329" t="str">
            <v>TELECOMUNICACIONES EQUINOCCIALES CIA. LTDA.</v>
          </cell>
          <cell r="L6329" t="str">
            <v>COOP. 8 DE MAYO; MZ 522; SOLAR 13 ALT. KM 8 1/2 DE LA VIA DAULE</v>
          </cell>
          <cell r="M6329" t="str">
            <v>PAUCAR_EDWIN - RUC: 1791854357001</v>
          </cell>
          <cell r="N6329" t="str">
            <v>0994192072</v>
          </cell>
          <cell r="P6329" t="str">
            <v>GUAYAQUIL</v>
          </cell>
          <cell r="Q6329" t="str">
            <v>GUAYAQUIL</v>
          </cell>
          <cell r="R6329" t="str">
            <v>GUAYAS</v>
          </cell>
          <cell r="T6329" t="str">
            <v>FLEXTRANS GYE</v>
          </cell>
          <cell r="U6329" t="str">
            <v>FLEXNETGYE_LOCAL</v>
          </cell>
          <cell r="V6329">
            <v>8</v>
          </cell>
          <cell r="W6329">
            <v>13.9</v>
          </cell>
          <cell r="X6329" t="str">
            <v>FLEXNET GUAYAQUIL</v>
          </cell>
          <cell r="Y6329" t="str">
            <v>FERNANDO GUTIERREZ HILL KM 8 1/2 VIA DAULE COOP. JUAN MONTALVO / FRENTE A PEPSI COLA</v>
          </cell>
        </row>
        <row r="6330">
          <cell r="A6330" t="str">
            <v>2481377</v>
          </cell>
          <cell r="B6330">
            <v>491192</v>
          </cell>
          <cell r="C6330" t="str">
            <v>2481377</v>
          </cell>
          <cell r="D6330" t="str">
            <v>MDELIVERY</v>
          </cell>
          <cell r="E6330" t="str">
            <v>DESPACHO</v>
          </cell>
          <cell r="F6330" t="str">
            <v>EXPRESS</v>
          </cell>
          <cell r="G6330" t="str">
            <v>031080002481377</v>
          </cell>
          <cell r="H6330">
            <v>44931</v>
          </cell>
          <cell r="I6330" t="str">
            <v>ENTREGADO</v>
          </cell>
          <cell r="J6330">
            <v>44931</v>
          </cell>
          <cell r="K6330" t="str">
            <v xml:space="preserve">MARCELA ZUNIGA Y O ALFONSO SUMBA_LACTEOS SAN ANTONIO C A </v>
          </cell>
          <cell r="L6330" t="str">
            <v>CARLOS TOSI Y CORNELIO VINTIMILLA SCTR PARQUE INDUSTRIAL CUENCA EN LACTEOS SAN ANTONIO CUENCA AZUAY</v>
          </cell>
          <cell r="M6330" t="str">
            <v>0390011024001</v>
          </cell>
          <cell r="N6330" t="str">
            <v>969080179</v>
          </cell>
          <cell r="O6330" t="str">
            <v/>
          </cell>
          <cell r="P6330" t="str">
            <v>CUENCA</v>
          </cell>
          <cell r="Q6330" t="str">
            <v>CUENCA</v>
          </cell>
          <cell r="R6330" t="str">
            <v>AZUAY</v>
          </cell>
          <cell r="T6330" t="str">
            <v>TRAMACO</v>
          </cell>
          <cell r="U6330" t="str">
            <v>FLEXNETUIO_PROVINCIA</v>
          </cell>
          <cell r="V6330">
            <v>1</v>
          </cell>
          <cell r="W6330">
            <v>1</v>
          </cell>
          <cell r="X6330" t="str">
            <v>FLEXNET ECUADOR - MDELIVERY</v>
          </cell>
          <cell r="Y6330" t="str">
            <v>CALLE 28 DE JUNIO S/N Y GARCIA MORENO ENTRADA LLANO GRANDE</v>
          </cell>
        </row>
        <row r="6331">
          <cell r="A6331" t="str">
            <v>2481451</v>
          </cell>
          <cell r="B6331">
            <v>491193</v>
          </cell>
          <cell r="C6331" t="str">
            <v>2481451</v>
          </cell>
          <cell r="D6331" t="str">
            <v>MDELIVERY</v>
          </cell>
          <cell r="E6331" t="str">
            <v>DESPACHO</v>
          </cell>
          <cell r="F6331" t="str">
            <v>EXPRESS</v>
          </cell>
          <cell r="G6331" t="str">
            <v>031080002481451</v>
          </cell>
          <cell r="H6331">
            <v>44931</v>
          </cell>
          <cell r="I6331" t="str">
            <v>ENTREGADO</v>
          </cell>
          <cell r="J6331">
            <v>44931</v>
          </cell>
          <cell r="K6331" t="str">
            <v xml:space="preserve">LILIANA SANTIN_COLEMUN S A </v>
          </cell>
          <cell r="L6331" t="str">
            <v>Panamericana Norte km 7 1 2 frente a CELEC Andina Licores instalaciones de COLEMUN Cuenca Azuay</v>
          </cell>
          <cell r="M6331" t="str">
            <v>0992613092001</v>
          </cell>
          <cell r="N6331" t="str">
            <v>998721985</v>
          </cell>
          <cell r="O6331" t="str">
            <v/>
          </cell>
          <cell r="P6331" t="str">
            <v>CUENCA</v>
          </cell>
          <cell r="Q6331" t="str">
            <v>CUENCA</v>
          </cell>
          <cell r="R6331" t="str">
            <v>AZUAY</v>
          </cell>
          <cell r="T6331" t="str">
            <v>TRAMACO</v>
          </cell>
          <cell r="U6331" t="str">
            <v>FLEXNETUIO_PROVINCIA</v>
          </cell>
          <cell r="V6331">
            <v>1</v>
          </cell>
          <cell r="W6331">
            <v>1</v>
          </cell>
          <cell r="X6331" t="str">
            <v>FLEXNET ECUADOR - MDELIVERY</v>
          </cell>
          <cell r="Y6331" t="str">
            <v>CALLE 28 DE JUNIO S/N Y GARCIA MORENO ENTRADA LLANO GRANDE</v>
          </cell>
        </row>
        <row r="6332">
          <cell r="A6332" t="str">
            <v>2481460</v>
          </cell>
          <cell r="B6332">
            <v>491194</v>
          </cell>
          <cell r="C6332" t="str">
            <v>2481460</v>
          </cell>
          <cell r="D6332" t="str">
            <v>MDELIVERY</v>
          </cell>
          <cell r="E6332" t="str">
            <v>DESPACHO</v>
          </cell>
          <cell r="F6332" t="str">
            <v>EXPRESS</v>
          </cell>
          <cell r="G6332" t="str">
            <v>031080002481460</v>
          </cell>
          <cell r="H6332">
            <v>44931</v>
          </cell>
          <cell r="I6332" t="str">
            <v>ENTREGADO</v>
          </cell>
          <cell r="J6332">
            <v>44931</v>
          </cell>
          <cell r="K6332" t="str">
            <v>MARIO AMOROSO_AUTOHYUN S A</v>
          </cell>
          <cell r="L6332" t="str">
            <v>AZUAY CUENCA HUAYNA CAPAC SN BOLIVAR ESQUINA OFICINAS AUTOHYUN</v>
          </cell>
          <cell r="M6332" t="str">
            <v>0190336662001</v>
          </cell>
          <cell r="N6332" t="str">
            <v>0991516518</v>
          </cell>
          <cell r="O6332" t="str">
            <v/>
          </cell>
          <cell r="P6332" t="str">
            <v>CUENCA</v>
          </cell>
          <cell r="Q6332" t="str">
            <v>CUENCA</v>
          </cell>
          <cell r="R6332" t="str">
            <v>AZUAY</v>
          </cell>
          <cell r="T6332" t="str">
            <v>TRAMACO</v>
          </cell>
          <cell r="U6332" t="str">
            <v>FLEXNETUIO_PROVINCIA</v>
          </cell>
          <cell r="V6332">
            <v>1</v>
          </cell>
          <cell r="W6332">
            <v>1</v>
          </cell>
          <cell r="X6332" t="str">
            <v>FLEXNET ECUADOR - MDELIVERY</v>
          </cell>
          <cell r="Y6332" t="str">
            <v>CALLE 28 DE JUNIO S/N Y GARCIA MORENO ENTRADA LLANO GRANDE</v>
          </cell>
        </row>
        <row r="6333">
          <cell r="A6333" t="str">
            <v>2481494</v>
          </cell>
          <cell r="B6333">
            <v>491171</v>
          </cell>
          <cell r="C6333" t="str">
            <v>2481494</v>
          </cell>
          <cell r="D6333" t="str">
            <v>MDELIVERY</v>
          </cell>
          <cell r="E6333" t="str">
            <v>DESPACHO</v>
          </cell>
          <cell r="F6333" t="str">
            <v>NORMAL</v>
          </cell>
          <cell r="G6333" t="str">
            <v>FT77895</v>
          </cell>
          <cell r="H6333">
            <v>44931</v>
          </cell>
          <cell r="I6333" t="str">
            <v>ENTREGADO</v>
          </cell>
          <cell r="J6333">
            <v>44932</v>
          </cell>
          <cell r="K6333" t="str">
            <v>KEBERLYN DANIELA GARZON PEREZ_KEBERLYN DANIELA GARZON PEREZ</v>
          </cell>
          <cell r="L6333" t="str">
            <v>CDLA. COVIEM MZ 51 SOLAR 9 CASA DE COLOR NARANJA CON PORTON NEGRO DE 2 PISOS Referencias: A 3 CASAS DE LA ESCUELA DIEGO ARMANDO GOMEZ</v>
          </cell>
          <cell r="M6333" t="str">
            <v>0952164432001</v>
          </cell>
          <cell r="N6333" t="str">
            <v>0999757864</v>
          </cell>
          <cell r="O6333" t="str">
            <v/>
          </cell>
          <cell r="P6333" t="str">
            <v>GUAYAQUIL</v>
          </cell>
          <cell r="Q6333" t="str">
            <v>GUAYAQUIL</v>
          </cell>
          <cell r="R6333" t="str">
            <v>GUAYAS</v>
          </cell>
          <cell r="T6333" t="str">
            <v>FLEXTRANS GYE</v>
          </cell>
          <cell r="U6333" t="str">
            <v>FLEXNETUIO_GYE</v>
          </cell>
          <cell r="V6333">
            <v>1</v>
          </cell>
          <cell r="W6333">
            <v>1</v>
          </cell>
          <cell r="X6333" t="str">
            <v>FLEXNET ECUADOR - MDELIVERY</v>
          </cell>
          <cell r="Y6333" t="str">
            <v>CALLE 28 DE JUNIO S/N Y GARCIA MORENO ENTRADA LLANO GRANDE</v>
          </cell>
        </row>
        <row r="6334">
          <cell r="A6334" t="str">
            <v>2481496</v>
          </cell>
          <cell r="B6334">
            <v>491172</v>
          </cell>
          <cell r="C6334" t="str">
            <v>2481496</v>
          </cell>
          <cell r="D6334" t="str">
            <v>MDELIVERY</v>
          </cell>
          <cell r="E6334" t="str">
            <v>DESPACHO</v>
          </cell>
          <cell r="F6334" t="str">
            <v>NORMAL</v>
          </cell>
          <cell r="G6334" t="str">
            <v>FT77913/031080002481496</v>
          </cell>
          <cell r="H6334">
            <v>44931</v>
          </cell>
          <cell r="I6334" t="str">
            <v>ENTREGADO</v>
          </cell>
          <cell r="J6334">
            <v>44937</v>
          </cell>
          <cell r="K6334" t="str">
            <v>JOEL DAVID MARINO PILALOA O GEOMAR MITE_JOEL DAVID MARINO PILALOA</v>
          </cell>
          <cell r="L6334" t="str">
            <v>CANTON SAMBORONDON CALLE TUTIVEN Y ANTONIO HANNA CASA DOS PISOS PUERTA VERDE ATRAS DEL COLEGIO SAMBORONDON</v>
          </cell>
          <cell r="M6334" t="str">
            <v>0927842013001</v>
          </cell>
          <cell r="N6334" t="str">
            <v>0986584479</v>
          </cell>
          <cell r="P6334" t="str">
            <v>SAMBORONDON</v>
          </cell>
          <cell r="Q6334" t="str">
            <v>SAMBORONDON</v>
          </cell>
          <cell r="R6334" t="str">
            <v>GUAYAS</v>
          </cell>
          <cell r="T6334" t="str">
            <v>TRAMACO</v>
          </cell>
          <cell r="U6334" t="str">
            <v>FLEXNETUIO_GYE</v>
          </cell>
          <cell r="V6334">
            <v>1</v>
          </cell>
          <cell r="W6334">
            <v>1</v>
          </cell>
          <cell r="X6334" t="str">
            <v>FLEXNET ECUADOR - MDELIVERY</v>
          </cell>
          <cell r="Y6334" t="str">
            <v>CALLE 28 DE JUNIO S/N Y GARCIA MORENO ENTRADA LLANO GRANDE</v>
          </cell>
        </row>
        <row r="6335">
          <cell r="A6335" t="str">
            <v>2481497</v>
          </cell>
          <cell r="B6335">
            <v>491173</v>
          </cell>
          <cell r="C6335" t="str">
            <v>2481497</v>
          </cell>
          <cell r="D6335" t="str">
            <v>MDELIVERY</v>
          </cell>
          <cell r="E6335" t="str">
            <v>DESPACHO</v>
          </cell>
          <cell r="F6335" t="str">
            <v>NORMAL</v>
          </cell>
          <cell r="G6335" t="str">
            <v>FT77891</v>
          </cell>
          <cell r="H6335">
            <v>44931</v>
          </cell>
          <cell r="I6335" t="str">
            <v>ENTREGADO</v>
          </cell>
          <cell r="J6335">
            <v>44932</v>
          </cell>
          <cell r="K6335" t="str">
            <v>GILBERT ALONSO GUERRA BURBANO_GILBERT ALONSO GUERRA BURBANO</v>
          </cell>
          <cell r="L6335" t="str">
            <v>CUENCA Y GARCIA MORENO// EDIFICIO ESQUINERO VERDE</v>
          </cell>
          <cell r="M6335" t="str">
            <v>1707308522001</v>
          </cell>
          <cell r="N6335" t="str">
            <v>0963010134/0994007851</v>
          </cell>
          <cell r="O6335" t="str">
            <v/>
          </cell>
          <cell r="P6335" t="str">
            <v>GUAYAQUIL</v>
          </cell>
          <cell r="Q6335" t="str">
            <v>GUAYAQUIL</v>
          </cell>
          <cell r="R6335" t="str">
            <v>GUAYAS</v>
          </cell>
          <cell r="T6335" t="str">
            <v>ITSACOURIER</v>
          </cell>
          <cell r="U6335" t="str">
            <v>FLEXNETUIO_GYE</v>
          </cell>
          <cell r="V6335">
            <v>1</v>
          </cell>
          <cell r="W6335">
            <v>1</v>
          </cell>
          <cell r="X6335" t="str">
            <v>FLEXNET ECUADOR - MDELIVERY</v>
          </cell>
          <cell r="Y6335" t="str">
            <v>CALLE 28 DE JUNIO S/N Y GARCIA MORENO ENTRADA LLANO GRANDE</v>
          </cell>
        </row>
        <row r="6336">
          <cell r="A6336" t="str">
            <v>2481498</v>
          </cell>
          <cell r="B6336">
            <v>491174</v>
          </cell>
          <cell r="C6336" t="str">
            <v>2481498</v>
          </cell>
          <cell r="D6336" t="str">
            <v>MDELIVERY</v>
          </cell>
          <cell r="E6336" t="str">
            <v>DESPACHO</v>
          </cell>
          <cell r="F6336" t="str">
            <v>NORMAL</v>
          </cell>
          <cell r="G6336" t="str">
            <v>031080002481498</v>
          </cell>
          <cell r="H6336">
            <v>44931</v>
          </cell>
          <cell r="I6336" t="str">
            <v>ENTREGADO</v>
          </cell>
          <cell r="J6336">
            <v>44932</v>
          </cell>
          <cell r="K6336" t="str">
            <v>JOSE RUDDY ALCIVAR ALCIVAR_JOSE RUDDY ALCIVAR ALCIVAR</v>
          </cell>
          <cell r="L6336" t="str">
            <v>VIA CHONE KM 42 ENTREGAR EN LA EMPRESA BALTRAN SPORT</v>
          </cell>
          <cell r="M6336" t="str">
            <v>1310570138001</v>
          </cell>
          <cell r="N6336" t="str">
            <v>0995581082</v>
          </cell>
          <cell r="O6336" t="str">
            <v/>
          </cell>
          <cell r="P6336" t="str">
            <v>EL CARMEN</v>
          </cell>
          <cell r="Q6336" t="str">
            <v>EL CARMEN</v>
          </cell>
          <cell r="R6336" t="str">
            <v>MANABI</v>
          </cell>
          <cell r="T6336" t="str">
            <v>TRAMACO</v>
          </cell>
          <cell r="U6336" t="str">
            <v>FLEXNETUIO_PROVINCIA</v>
          </cell>
          <cell r="V6336">
            <v>1</v>
          </cell>
          <cell r="W6336">
            <v>1</v>
          </cell>
          <cell r="X6336" t="str">
            <v>FLEXNET ECUADOR - MDELIVERY</v>
          </cell>
          <cell r="Y6336" t="str">
            <v>CALLE 28 DE JUNIO S/N Y GARCIA MORENO ENTRADA LLANO GRANDE</v>
          </cell>
        </row>
        <row r="6337">
          <cell r="A6337" t="str">
            <v>2481499</v>
          </cell>
          <cell r="B6337">
            <v>491175</v>
          </cell>
          <cell r="C6337" t="str">
            <v>2481499</v>
          </cell>
          <cell r="D6337" t="str">
            <v>MDELIVERY</v>
          </cell>
          <cell r="E6337" t="str">
            <v>DESPACHO</v>
          </cell>
          <cell r="F6337" t="str">
            <v>NORMAL</v>
          </cell>
          <cell r="G6337" t="str">
            <v>FT77896 / 031080002481499</v>
          </cell>
          <cell r="H6337">
            <v>44931</v>
          </cell>
          <cell r="I6337" t="str">
            <v>ENTREGADO</v>
          </cell>
          <cell r="J6337">
            <v>44939</v>
          </cell>
          <cell r="K6337" t="str">
            <v>STEEVEN ARMANDO QUINDE ROSADO_STEEVEN ARMANDO QUINDE ROSADO</v>
          </cell>
          <cell r="L6337" t="str">
            <v>MAPASINGUE ESTE COOPERATIVA 24 DE OCTUBRE CERCA DE LA ESCUELA FE DE ALEGRIA</v>
          </cell>
          <cell r="M6337" t="str">
            <v>0957615297001</v>
          </cell>
          <cell r="N6337" t="str">
            <v>0958867370</v>
          </cell>
          <cell r="P6337" t="str">
            <v>GUAYAQUIL</v>
          </cell>
          <cell r="Q6337" t="str">
            <v>GUAYAQUIL</v>
          </cell>
          <cell r="R6337" t="str">
            <v>GUAYAS</v>
          </cell>
          <cell r="T6337" t="str">
            <v>TRAMACO</v>
          </cell>
          <cell r="U6337" t="str">
            <v>FLEXNETUIO_GYE</v>
          </cell>
          <cell r="V6337">
            <v>1</v>
          </cell>
          <cell r="W6337">
            <v>1</v>
          </cell>
          <cell r="X6337" t="str">
            <v>FLEXNET ECUADOR - MDELIVERY</v>
          </cell>
          <cell r="Y6337" t="str">
            <v>CALLE 28 DE JUNIO S/N Y GARCIA MORENO ENTRADA LLANO GRANDE</v>
          </cell>
        </row>
        <row r="6338">
          <cell r="A6338" t="str">
            <v>2481500</v>
          </cell>
          <cell r="B6338">
            <v>491176</v>
          </cell>
          <cell r="C6338" t="str">
            <v>2481500</v>
          </cell>
          <cell r="D6338" t="str">
            <v>MDELIVERY</v>
          </cell>
          <cell r="E6338" t="str">
            <v>DESPACHO</v>
          </cell>
          <cell r="F6338" t="str">
            <v>DERIVADO PICK UP</v>
          </cell>
          <cell r="G6338" t="str">
            <v>031080002481500</v>
          </cell>
          <cell r="H6338">
            <v>44931</v>
          </cell>
          <cell r="I6338" t="str">
            <v>ENTREGADO</v>
          </cell>
          <cell r="J6338">
            <v>44932</v>
          </cell>
          <cell r="K6338" t="str">
            <v>"""AREVALO SOLIS DANNY GUILLERMO ""_""AREVALO SOLIS DANNY GUILLERMO """</v>
          </cell>
          <cell r="L6338" t="str">
            <v>RETIRA AGENCIA TRAMACO// SAN MARINO</v>
          </cell>
          <cell r="M6338" t="str">
            <v>0953524568001</v>
          </cell>
          <cell r="N6338" t="str">
            <v>0968616265</v>
          </cell>
          <cell r="O6338" t="str">
            <v/>
          </cell>
          <cell r="P6338" t="str">
            <v>GUAYAQUIL</v>
          </cell>
          <cell r="Q6338" t="str">
            <v>GUAYAQUIL</v>
          </cell>
          <cell r="R6338" t="str">
            <v>GUAYAS</v>
          </cell>
          <cell r="T6338" t="str">
            <v>TRAMACO</v>
          </cell>
          <cell r="U6338" t="str">
            <v>FLEXNETUIO_GYE</v>
          </cell>
          <cell r="V6338">
            <v>1</v>
          </cell>
          <cell r="W6338">
            <v>1</v>
          </cell>
          <cell r="X6338" t="str">
            <v>FLEXNET ECUADOR - MDELIVERY</v>
          </cell>
          <cell r="Y6338" t="str">
            <v>CALLE 28 DE JUNIO S/N Y GARCIA MORENO ENTRADA LLANO GRANDE</v>
          </cell>
        </row>
        <row r="6339">
          <cell r="A6339" t="str">
            <v>2481502</v>
          </cell>
          <cell r="B6339">
            <v>491177</v>
          </cell>
          <cell r="C6339" t="str">
            <v>2481502</v>
          </cell>
          <cell r="D6339" t="str">
            <v>MDELIVERY</v>
          </cell>
          <cell r="E6339" t="str">
            <v>DESPACHO</v>
          </cell>
          <cell r="F6339" t="str">
            <v>NORMAL</v>
          </cell>
          <cell r="G6339" t="str">
            <v>031080002481502</v>
          </cell>
          <cell r="H6339">
            <v>44931</v>
          </cell>
          <cell r="I6339" t="str">
            <v>ENTREGADO</v>
          </cell>
          <cell r="J6339">
            <v>44932</v>
          </cell>
          <cell r="K6339" t="str">
            <v>Talina Mendoz_EL DIARIO EDIASA SA</v>
          </cell>
          <cell r="L6339" t="str">
            <v>Km 1 1/2 Av. Metropolitana Eloy Alfaro en el Diario Ediasa</v>
          </cell>
          <cell r="M6339" t="str">
            <v>1390057691001</v>
          </cell>
          <cell r="N6339" t="str">
            <v>0984880373</v>
          </cell>
          <cell r="O6339" t="str">
            <v/>
          </cell>
          <cell r="P6339" t="str">
            <v>PORTOVIEJO</v>
          </cell>
          <cell r="Q6339" t="str">
            <v>PORTOVIEJO</v>
          </cell>
          <cell r="R6339" t="str">
            <v>MANABI</v>
          </cell>
          <cell r="T6339" t="str">
            <v>TRAMACO</v>
          </cell>
          <cell r="U6339" t="str">
            <v>FLEXNETUIO_PROVINCIA</v>
          </cell>
          <cell r="V6339">
            <v>1</v>
          </cell>
          <cell r="W6339">
            <v>1</v>
          </cell>
          <cell r="X6339" t="str">
            <v>FLEXNET ECUADOR - MDELIVERY</v>
          </cell>
          <cell r="Y6339" t="str">
            <v>CALLE 28 DE JUNIO S/N Y GARCIA MORENO ENTRADA LLANO GRANDE</v>
          </cell>
        </row>
        <row r="6340">
          <cell r="A6340" t="str">
            <v>2481506</v>
          </cell>
          <cell r="B6340">
            <v>491178</v>
          </cell>
          <cell r="C6340" t="str">
            <v>2481506</v>
          </cell>
          <cell r="D6340" t="str">
            <v>MDELIVERY</v>
          </cell>
          <cell r="E6340" t="str">
            <v>DESPACHO</v>
          </cell>
          <cell r="F6340" t="str">
            <v>NORMAL</v>
          </cell>
          <cell r="G6340" t="str">
            <v>031080002481506</v>
          </cell>
          <cell r="H6340">
            <v>44931</v>
          </cell>
          <cell r="I6340" t="str">
            <v>ENTREGADO</v>
          </cell>
          <cell r="J6340">
            <v>44932</v>
          </cell>
          <cell r="K6340" t="str">
            <v>Belen Ubilla_ADITEC ECUATORIANA CIA. LTDA.</v>
          </cell>
          <cell r="L6340" t="str">
            <v>Via Duran Tambo, Km.5 Solar 3, Parque Industrial</v>
          </cell>
          <cell r="M6340" t="str">
            <v>1790613941001</v>
          </cell>
          <cell r="N6340" t="str">
            <v>0989777614</v>
          </cell>
          <cell r="O6340" t="str">
            <v/>
          </cell>
          <cell r="P6340" t="str">
            <v>DURAN</v>
          </cell>
          <cell r="Q6340" t="str">
            <v>DURAN</v>
          </cell>
          <cell r="R6340" t="str">
            <v>GUAYAS</v>
          </cell>
          <cell r="T6340" t="str">
            <v>TRAMACO</v>
          </cell>
          <cell r="U6340" t="str">
            <v>FLEXNETUIO_GYE</v>
          </cell>
          <cell r="V6340">
            <v>1</v>
          </cell>
          <cell r="W6340">
            <v>1</v>
          </cell>
          <cell r="X6340" t="str">
            <v>FLEXNET ECUADOR - MDELIVERY</v>
          </cell>
          <cell r="Y6340" t="str">
            <v>CALLE 28 DE JUNIO S/N Y GARCIA MORENO ENTRADA LLANO GRANDE</v>
          </cell>
        </row>
        <row r="6341">
          <cell r="A6341" t="str">
            <v>2481507</v>
          </cell>
          <cell r="B6341">
            <v>491179</v>
          </cell>
          <cell r="C6341" t="str">
            <v>2481507</v>
          </cell>
          <cell r="D6341" t="str">
            <v>MDELIVERY</v>
          </cell>
          <cell r="E6341" t="str">
            <v>DESPACHO</v>
          </cell>
          <cell r="F6341" t="str">
            <v>NORMAL</v>
          </cell>
          <cell r="G6341" t="str">
            <v>031080002481507</v>
          </cell>
          <cell r="H6341">
            <v>44931</v>
          </cell>
          <cell r="I6341" t="str">
            <v>ENTREGADO</v>
          </cell>
          <cell r="J6341">
            <v>44932</v>
          </cell>
          <cell r="K6341" t="str">
            <v>ROLANDO ROBERTO RAMIREZ RUIZ_ROLANDO ROBERTO RAMIREZ RUIZ</v>
          </cell>
          <cell r="L6341" t="str">
            <v>BARRIO 12 DE NOVIEMBRE VIA PUERTO BOLIVAR EMPRESA AGUA AMAZONAS</v>
          </cell>
          <cell r="M6341" t="str">
            <v>0703688648001</v>
          </cell>
          <cell r="N6341" t="str">
            <v>0992744174</v>
          </cell>
          <cell r="O6341" t="str">
            <v/>
          </cell>
          <cell r="P6341" t="str">
            <v>MACHALA</v>
          </cell>
          <cell r="Q6341" t="str">
            <v>MACHALA</v>
          </cell>
          <cell r="R6341" t="str">
            <v>EL ORO</v>
          </cell>
          <cell r="T6341" t="str">
            <v>TRAMACO</v>
          </cell>
          <cell r="U6341" t="str">
            <v>FLEXNETUIO_PROVINCIA</v>
          </cell>
          <cell r="V6341">
            <v>1</v>
          </cell>
          <cell r="W6341">
            <v>1</v>
          </cell>
          <cell r="X6341" t="str">
            <v>FLEXNET ECUADOR - MDELIVERY</v>
          </cell>
          <cell r="Y6341" t="str">
            <v>CALLE 28 DE JUNIO S/N Y GARCIA MORENO ENTRADA LLANO GRANDE</v>
          </cell>
        </row>
        <row r="6342">
          <cell r="A6342" t="str">
            <v>2481508</v>
          </cell>
          <cell r="B6342">
            <v>491180</v>
          </cell>
          <cell r="C6342" t="str">
            <v>2481508</v>
          </cell>
          <cell r="D6342" t="str">
            <v>MDELIVERY</v>
          </cell>
          <cell r="E6342" t="str">
            <v>DESPACHO</v>
          </cell>
          <cell r="F6342" t="str">
            <v>NORMAL</v>
          </cell>
          <cell r="G6342" t="str">
            <v>FT77918</v>
          </cell>
          <cell r="H6342">
            <v>44931</v>
          </cell>
          <cell r="I6342" t="str">
            <v>ENTREGADO</v>
          </cell>
          <cell r="J6342">
            <v>44932</v>
          </cell>
          <cell r="K6342" t="str">
            <v>GLADYS ELIZABETH NIETO CARPIO_GLADYS ELIZABETH NIETO CARPIO</v>
          </cell>
          <cell r="L6342" t="str">
            <v>AV.BRASIL N39-278 Y FRANCISCO CAICEDO EDIFICIO. COLINA DEL TENIS ,APT.C3</v>
          </cell>
          <cell r="M6342" t="str">
            <v>1705381802001</v>
          </cell>
          <cell r="N6342" t="str">
            <v>0999806499</v>
          </cell>
          <cell r="O6342" t="str">
            <v/>
          </cell>
          <cell r="P6342" t="str">
            <v>QUITO</v>
          </cell>
          <cell r="Q6342" t="str">
            <v>QUITO</v>
          </cell>
          <cell r="R6342" t="str">
            <v>PICHINCHA</v>
          </cell>
          <cell r="T6342" t="str">
            <v>FLEXTRANS UIO</v>
          </cell>
          <cell r="U6342" t="str">
            <v>FLEXNETUIO_LOCAL</v>
          </cell>
          <cell r="V6342">
            <v>1</v>
          </cell>
          <cell r="W6342">
            <v>1</v>
          </cell>
          <cell r="X6342" t="str">
            <v>FLEXNET ECUADOR - MDELIVERY</v>
          </cell>
          <cell r="Y6342" t="str">
            <v>CALLE 28 DE JUNIO S/N Y GARCIA MORENO ENTRADA LLANO GRANDE</v>
          </cell>
        </row>
        <row r="6343">
          <cell r="A6343" t="str">
            <v>2481510</v>
          </cell>
          <cell r="B6343">
            <v>491181</v>
          </cell>
          <cell r="C6343" t="str">
            <v>2481510</v>
          </cell>
          <cell r="D6343" t="str">
            <v>MDELIVERY</v>
          </cell>
          <cell r="E6343" t="str">
            <v>DESPACHO</v>
          </cell>
          <cell r="F6343" t="str">
            <v>NORMAL</v>
          </cell>
          <cell r="G6343" t="str">
            <v>FT77892</v>
          </cell>
          <cell r="H6343">
            <v>44931</v>
          </cell>
          <cell r="I6343" t="str">
            <v>ENTREGADO</v>
          </cell>
          <cell r="J6343">
            <v>44932</v>
          </cell>
          <cell r="K6343" t="str">
            <v>CARLOS VILLEGAS o CHRISTIAN MIELES_BANCO DEL PACIFICO</v>
          </cell>
          <cell r="L6343" t="str">
            <v>P.ICAZA 200 ENTRE PEDRO CARBO Y PICHINCHA, MATRIZ BANCO DEL PACIFICO, PISO 4</v>
          </cell>
          <cell r="M6343" t="str">
            <v>0990005737001</v>
          </cell>
          <cell r="N6343" t="str">
            <v>0999766962/0939257827</v>
          </cell>
          <cell r="O6343" t="str">
            <v/>
          </cell>
          <cell r="P6343" t="str">
            <v>GUAYAQUIL</v>
          </cell>
          <cell r="Q6343" t="str">
            <v>GUAYAQUIL</v>
          </cell>
          <cell r="R6343" t="str">
            <v>GUAYAS</v>
          </cell>
          <cell r="T6343" t="str">
            <v>ITSACOURIER</v>
          </cell>
          <cell r="U6343" t="str">
            <v>FLEXNETUIO_GYE</v>
          </cell>
          <cell r="V6343">
            <v>1</v>
          </cell>
          <cell r="W6343">
            <v>1</v>
          </cell>
          <cell r="X6343" t="str">
            <v>FLEXNET ECUADOR - MDELIVERY</v>
          </cell>
          <cell r="Y6343" t="str">
            <v>CALLE 28 DE JUNIO S/N Y GARCIA MORENO ENTRADA LLANO GRANDE</v>
          </cell>
        </row>
        <row r="6344">
          <cell r="A6344" t="str">
            <v>2481512</v>
          </cell>
          <cell r="B6344">
            <v>491182</v>
          </cell>
          <cell r="C6344" t="str">
            <v>2481512</v>
          </cell>
          <cell r="D6344" t="str">
            <v>MDELIVERY</v>
          </cell>
          <cell r="E6344" t="str">
            <v>DESPACHO</v>
          </cell>
          <cell r="F6344" t="str">
            <v>NORMAL</v>
          </cell>
          <cell r="G6344" t="str">
            <v>031080002481512</v>
          </cell>
          <cell r="H6344">
            <v>44931</v>
          </cell>
          <cell r="I6344" t="str">
            <v>ENTREGADO</v>
          </cell>
          <cell r="J6344">
            <v>44935</v>
          </cell>
          <cell r="K6344" t="str">
            <v>JAIRO SAMUEL ZAMBRANO ASENCIO_JAIRO SAMUEL ZAMBRANO ASENCIO</v>
          </cell>
          <cell r="L6344" t="str">
            <v>Sector 3 - calle antonio santiana y jorge ICASA diagonal a la UE Aguirre, CASA DE 2 PISOS COLOR BLANCO</v>
          </cell>
          <cell r="M6344" t="str">
            <v>1720518719001</v>
          </cell>
          <cell r="N6344" t="str">
            <v>0998075962</v>
          </cell>
          <cell r="O6344" t="str">
            <v/>
          </cell>
          <cell r="P6344" t="str">
            <v>SANTO DOMINGO</v>
          </cell>
          <cell r="Q6344" t="str">
            <v>SANTO DOMINGO</v>
          </cell>
          <cell r="R6344" t="str">
            <v>SANTO DOMINGO DE LOS TSACHILAS</v>
          </cell>
          <cell r="T6344" t="str">
            <v>TRAMACO</v>
          </cell>
          <cell r="U6344" t="str">
            <v>FLEXNETUIO_PROVINCIA</v>
          </cell>
          <cell r="V6344">
            <v>1</v>
          </cell>
          <cell r="W6344">
            <v>1</v>
          </cell>
          <cell r="X6344" t="str">
            <v>FLEXNET ECUADOR - MDELIVERY</v>
          </cell>
          <cell r="Y6344" t="str">
            <v>CALLE 28 DE JUNIO S/N Y GARCIA MORENO ENTRADA LLANO GRANDE</v>
          </cell>
        </row>
        <row r="6345">
          <cell r="A6345" t="str">
            <v>2481513</v>
          </cell>
          <cell r="B6345">
            <v>491183</v>
          </cell>
          <cell r="C6345" t="str">
            <v>2481513</v>
          </cell>
          <cell r="D6345" t="str">
            <v>MDELIVERY</v>
          </cell>
          <cell r="E6345" t="str">
            <v>DESPACHO</v>
          </cell>
          <cell r="F6345" t="str">
            <v>NORMAL</v>
          </cell>
          <cell r="G6345" t="str">
            <v>031080002481513</v>
          </cell>
          <cell r="H6345">
            <v>44931</v>
          </cell>
          <cell r="I6345" t="str">
            <v>ENTREGADO</v>
          </cell>
          <cell r="J6345">
            <v>44932</v>
          </cell>
          <cell r="K6345" t="str">
            <v>ALFONSO ROBERTO NARANJO SUAREZ_ALFONSO ROBERTO NARANJO SUAREZ</v>
          </cell>
          <cell r="L6345" t="str">
            <v>Machachi, Cristobal Colon y Gran Colombia (lugar de trabajo Coop. De ahorro y credito Alianza del Valle)</v>
          </cell>
          <cell r="M6345" t="str">
            <v>1718320094001</v>
          </cell>
          <cell r="N6345" t="str">
            <v>0980469101</v>
          </cell>
          <cell r="O6345" t="str">
            <v/>
          </cell>
          <cell r="P6345" t="str">
            <v>MEJIA</v>
          </cell>
          <cell r="Q6345" t="str">
            <v>MEJIA</v>
          </cell>
          <cell r="R6345" t="str">
            <v>PICHINCHA</v>
          </cell>
          <cell r="T6345" t="str">
            <v>TRAMACO</v>
          </cell>
          <cell r="U6345" t="str">
            <v>FLEXNETUIO_LOCAL</v>
          </cell>
          <cell r="V6345">
            <v>1</v>
          </cell>
          <cell r="W6345">
            <v>1</v>
          </cell>
          <cell r="X6345" t="str">
            <v>FLEXNET ECUADOR - MDELIVERY</v>
          </cell>
          <cell r="Y6345" t="str">
            <v>CALLE 28 DE JUNIO S/N Y GARCIA MORENO ENTRADA LLANO GRANDE</v>
          </cell>
        </row>
        <row r="6346">
          <cell r="A6346" t="str">
            <v>2481515</v>
          </cell>
          <cell r="B6346">
            <v>491185</v>
          </cell>
          <cell r="C6346" t="str">
            <v>2481515</v>
          </cell>
          <cell r="D6346" t="str">
            <v>MDELIVERY</v>
          </cell>
          <cell r="E6346" t="str">
            <v>DESPACHO</v>
          </cell>
          <cell r="F6346" t="str">
            <v>NORMAL</v>
          </cell>
          <cell r="G6346" t="str">
            <v>FT77894</v>
          </cell>
          <cell r="H6346">
            <v>44931</v>
          </cell>
          <cell r="I6346" t="str">
            <v>ENTREGADO</v>
          </cell>
          <cell r="J6346">
            <v>44932</v>
          </cell>
          <cell r="K6346" t="str">
            <v>GINYER JARAMILLO_ODWORD S.A.</v>
          </cell>
          <cell r="L6346" t="str">
            <v>"""Guayaquil, Orquideas Manzana 1046 Villa 10 entrando por la orellana 7 cuadras y a la derecha."""</v>
          </cell>
          <cell r="M6346" t="str">
            <v>0992306580001</v>
          </cell>
          <cell r="N6346" t="str">
            <v>993973897</v>
          </cell>
          <cell r="O6346" t="str">
            <v/>
          </cell>
          <cell r="P6346" t="str">
            <v>GUAYAQUIL</v>
          </cell>
          <cell r="Q6346" t="str">
            <v>GUAYAQUIL</v>
          </cell>
          <cell r="R6346" t="str">
            <v>GUAYAS</v>
          </cell>
          <cell r="T6346" t="str">
            <v>ITSACOURIER</v>
          </cell>
          <cell r="U6346" t="str">
            <v>FLEXNETUIO_GYE</v>
          </cell>
          <cell r="V6346">
            <v>1</v>
          </cell>
          <cell r="W6346">
            <v>1</v>
          </cell>
          <cell r="X6346" t="str">
            <v>FLEXNET ECUADOR - MDELIVERY</v>
          </cell>
          <cell r="Y6346" t="str">
            <v>CALLE 28 DE JUNIO S/N Y GARCIA MORENO ENTRADA LLANO GRANDE</v>
          </cell>
        </row>
        <row r="6347">
          <cell r="A6347" t="str">
            <v>2481516</v>
          </cell>
          <cell r="B6347">
            <v>491186</v>
          </cell>
          <cell r="C6347" t="str">
            <v>2481516</v>
          </cell>
          <cell r="D6347" t="str">
            <v>MDELIVERY</v>
          </cell>
          <cell r="E6347" t="str">
            <v>DESPACHO</v>
          </cell>
          <cell r="F6347" t="str">
            <v>NORMAL</v>
          </cell>
          <cell r="G6347" t="str">
            <v>FT77920</v>
          </cell>
          <cell r="H6347">
            <v>44931</v>
          </cell>
          <cell r="I6347" t="str">
            <v>ENTREGADO</v>
          </cell>
          <cell r="J6347">
            <v>44932</v>
          </cell>
          <cell r="K6347" t="str">
            <v>Paulina Reyes_TECNISEGUROS S A AGENCIA ASESORA PRODUCTORA DE SE</v>
          </cell>
          <cell r="L6347" t="str">
            <v>complejo judicial sur Quitumbe av Llira Nan y av Amaru Nan Quito sur</v>
          </cell>
          <cell r="M6347" t="str">
            <v>1790048772001</v>
          </cell>
          <cell r="N6347" t="str">
            <v>0984724509</v>
          </cell>
          <cell r="O6347" t="str">
            <v/>
          </cell>
          <cell r="P6347" t="str">
            <v>QUITO</v>
          </cell>
          <cell r="Q6347" t="str">
            <v>QUITO</v>
          </cell>
          <cell r="R6347" t="str">
            <v>PICHINCHA</v>
          </cell>
          <cell r="T6347" t="str">
            <v>FLEXTRANS UIO</v>
          </cell>
          <cell r="U6347" t="str">
            <v>FLEXNETUIO_LOCAL</v>
          </cell>
          <cell r="V6347">
            <v>1</v>
          </cell>
          <cell r="W6347">
            <v>1</v>
          </cell>
          <cell r="X6347" t="str">
            <v>FLEXNET ECUADOR - MDELIVERY</v>
          </cell>
          <cell r="Y6347" t="str">
            <v>CALLE 28 DE JUNIO S/N Y GARCIA MORENO ENTRADA LLANO GRANDE</v>
          </cell>
        </row>
        <row r="6348">
          <cell r="A6348" t="str">
            <v>2481520</v>
          </cell>
          <cell r="B6348">
            <v>491187</v>
          </cell>
          <cell r="C6348" t="str">
            <v>2481520</v>
          </cell>
          <cell r="D6348" t="str">
            <v>MDELIVERY</v>
          </cell>
          <cell r="E6348" t="str">
            <v>DESPACHO</v>
          </cell>
          <cell r="F6348" t="str">
            <v>NORMAL</v>
          </cell>
          <cell r="G6348" t="str">
            <v>FT77881</v>
          </cell>
          <cell r="H6348">
            <v>44931</v>
          </cell>
          <cell r="I6348" t="str">
            <v>ENTREGADO</v>
          </cell>
          <cell r="J6348">
            <v>44937</v>
          </cell>
          <cell r="K6348" t="str">
            <v>CARRASCO BAQUE JENNY YOMAIRA_CARRASCO BAQUE JENNY YOMAIRA</v>
          </cell>
          <cell r="L6348" t="str">
            <v xml:space="preserve">NORTE DE GYE. AV. FRANCISCO DE ORELLANA Y ALBERTO BORGES NAJERA - EDIFICIO CLARO PISO 7 OFICINA 1 Y 2 FRENTE AL RESTAURANTE WENDY/ DIAGONAL SAMSUNG/ Y SRI </v>
          </cell>
          <cell r="M6348" t="str">
            <v>0925075913001</v>
          </cell>
          <cell r="N6348" t="str">
            <v>0985184038/0998233792</v>
          </cell>
          <cell r="P6348" t="str">
            <v>GUAYAQUIL</v>
          </cell>
          <cell r="Q6348" t="str">
            <v>GUAYAQUIL</v>
          </cell>
          <cell r="R6348" t="str">
            <v>GUAYAS</v>
          </cell>
          <cell r="T6348" t="str">
            <v>ITSACOURIER</v>
          </cell>
          <cell r="U6348" t="str">
            <v>FLEXNETUIO_GYE</v>
          </cell>
          <cell r="V6348">
            <v>1</v>
          </cell>
          <cell r="W6348">
            <v>1</v>
          </cell>
          <cell r="X6348" t="str">
            <v>FLEXNET ECUADOR - MDELIVERY</v>
          </cell>
          <cell r="Y6348" t="str">
            <v>CALLE 28 DE JUNIO S/N Y GARCIA MORENO ENTRADA LLANO GRANDE</v>
          </cell>
        </row>
        <row r="6349">
          <cell r="A6349" t="str">
            <v>2481521</v>
          </cell>
          <cell r="B6349">
            <v>491188</v>
          </cell>
          <cell r="C6349" t="str">
            <v>2481521</v>
          </cell>
          <cell r="D6349" t="str">
            <v>MDELIVERY</v>
          </cell>
          <cell r="E6349" t="str">
            <v>DESPACHO</v>
          </cell>
          <cell r="F6349" t="str">
            <v>NORMAL</v>
          </cell>
          <cell r="G6349" t="str">
            <v>FT77917</v>
          </cell>
          <cell r="H6349">
            <v>44931</v>
          </cell>
          <cell r="I6349" t="str">
            <v>ENTREGADO</v>
          </cell>
          <cell r="J6349">
            <v>44932</v>
          </cell>
          <cell r="K6349" t="str">
            <v>HENRY MARCIAL CUICHAN CUICHAN_HENRY MARCIAL CUICHAN CUICHAN</v>
          </cell>
          <cell r="L6349" t="str">
            <v>Amaguana Barrio cuendina calle Los Capulies y Jose Ezpinosa referencia local panaderia Ely</v>
          </cell>
          <cell r="M6349" t="str">
            <v>1726183294001</v>
          </cell>
          <cell r="N6349" t="str">
            <v>0961283034</v>
          </cell>
          <cell r="O6349" t="str">
            <v/>
          </cell>
          <cell r="P6349" t="str">
            <v>QUITO</v>
          </cell>
          <cell r="Q6349" t="str">
            <v>QUITO</v>
          </cell>
          <cell r="R6349" t="str">
            <v>PICHINCHA</v>
          </cell>
          <cell r="T6349" t="str">
            <v>FLEXTRANS UIO</v>
          </cell>
          <cell r="U6349" t="str">
            <v>FLEXNETUIO_LOCAL</v>
          </cell>
          <cell r="V6349">
            <v>1</v>
          </cell>
          <cell r="W6349">
            <v>1</v>
          </cell>
          <cell r="X6349" t="str">
            <v>FLEXNET ECUADOR - MDELIVERY</v>
          </cell>
          <cell r="Y6349" t="str">
            <v>CALLE 28 DE JUNIO S/N Y GARCIA MORENO ENTRADA LLANO GRANDE</v>
          </cell>
        </row>
        <row r="6350">
          <cell r="A6350" t="str">
            <v>2481529</v>
          </cell>
          <cell r="B6350">
            <v>491189</v>
          </cell>
          <cell r="C6350" t="str">
            <v>2481529</v>
          </cell>
          <cell r="D6350" t="str">
            <v>MDELIVERY</v>
          </cell>
          <cell r="E6350" t="str">
            <v>DESPACHO</v>
          </cell>
          <cell r="F6350" t="str">
            <v>NORMAL</v>
          </cell>
          <cell r="G6350" t="str">
            <v>031080002481529</v>
          </cell>
          <cell r="H6350">
            <v>44931</v>
          </cell>
          <cell r="I6350" t="str">
            <v>ENTREGADO</v>
          </cell>
          <cell r="J6350">
            <v>44932</v>
          </cell>
          <cell r="K6350" t="str">
            <v>SANDY ALEXANDRA FREIRE PINTO_SANDY ALEXANDRA FREIRE PINTO</v>
          </cell>
          <cell r="L6350" t="str">
            <v>AV. CEVALLOS Y UNIDAD NACIONAL ASSA CHEVROLET DE LA AVENIDA CEVALLOS</v>
          </cell>
          <cell r="M6350" t="str">
            <v>1804814851001</v>
          </cell>
          <cell r="N6350" t="str">
            <v>0996758316</v>
          </cell>
          <cell r="O6350" t="str">
            <v/>
          </cell>
          <cell r="P6350" t="str">
            <v>AMBATO</v>
          </cell>
          <cell r="Q6350" t="str">
            <v>AMBATO</v>
          </cell>
          <cell r="R6350" t="str">
            <v>TUNGURAHUA</v>
          </cell>
          <cell r="S6350" t="str">
            <v>AMBATO</v>
          </cell>
          <cell r="T6350" t="str">
            <v>TRAMACO</v>
          </cell>
          <cell r="U6350" t="str">
            <v>FLEXNETUIO_PROVINCIA</v>
          </cell>
          <cell r="V6350">
            <v>1</v>
          </cell>
          <cell r="W6350">
            <v>1</v>
          </cell>
          <cell r="X6350" t="str">
            <v>FLEXNET ECUADOR - MDELIVERY</v>
          </cell>
          <cell r="Y6350" t="str">
            <v>CALLE 28 DE JUNIO S/N Y GARCIA MORENO ENTRADA LLANO GRANDE</v>
          </cell>
        </row>
        <row r="6351">
          <cell r="A6351" t="str">
            <v>2481532</v>
          </cell>
          <cell r="B6351">
            <v>491190</v>
          </cell>
          <cell r="C6351" t="str">
            <v>2481532</v>
          </cell>
          <cell r="D6351" t="str">
            <v>MDELIVERY</v>
          </cell>
          <cell r="E6351" t="str">
            <v>DESPACHO</v>
          </cell>
          <cell r="F6351" t="str">
            <v>NORMAL</v>
          </cell>
          <cell r="G6351" t="str">
            <v>FT77916</v>
          </cell>
          <cell r="H6351">
            <v>44931</v>
          </cell>
          <cell r="I6351" t="str">
            <v>ENTREGADO</v>
          </cell>
          <cell r="J6351">
            <v>44932</v>
          </cell>
          <cell r="K6351" t="str">
            <v>xavier vinueza_SOMOSONE S.A.</v>
          </cell>
          <cell r="L6351" t="str">
            <v>"""ELOY ALFARO N34 421 Y PORTUGAL, RESTAURANTE SOMOS"""</v>
          </cell>
          <cell r="M6351" t="str">
            <v>1792939240001</v>
          </cell>
          <cell r="N6351" t="str">
            <v>0984929915</v>
          </cell>
          <cell r="O6351" t="str">
            <v/>
          </cell>
          <cell r="P6351" t="str">
            <v>QUITO</v>
          </cell>
          <cell r="Q6351" t="str">
            <v>QUITO</v>
          </cell>
          <cell r="R6351" t="str">
            <v>PICHINCHA</v>
          </cell>
          <cell r="T6351" t="str">
            <v>FLEXTRANS UIO</v>
          </cell>
          <cell r="U6351" t="str">
            <v>FLEXNETUIO_LOCAL</v>
          </cell>
          <cell r="V6351">
            <v>1</v>
          </cell>
          <cell r="W6351">
            <v>1</v>
          </cell>
          <cell r="X6351" t="str">
            <v>FLEXNET ECUADOR - MDELIVERY</v>
          </cell>
          <cell r="Y6351" t="str">
            <v>CALLE 28 DE JUNIO S/N Y GARCIA MORENO ENTRADA LLANO GRANDE</v>
          </cell>
        </row>
        <row r="6352">
          <cell r="A6352" t="str">
            <v>2481533</v>
          </cell>
          <cell r="B6352">
            <v>491191</v>
          </cell>
          <cell r="C6352" t="str">
            <v>2481533</v>
          </cell>
          <cell r="D6352" t="str">
            <v>MDELIVERY</v>
          </cell>
          <cell r="E6352" t="str">
            <v>DESPACHO</v>
          </cell>
          <cell r="F6352" t="str">
            <v>NORMAL</v>
          </cell>
          <cell r="G6352" t="str">
            <v>IC4220</v>
          </cell>
          <cell r="H6352">
            <v>44931</v>
          </cell>
          <cell r="I6352" t="str">
            <v>ENTREGADO</v>
          </cell>
          <cell r="J6352">
            <v>44932</v>
          </cell>
          <cell r="K6352" t="str">
            <v>MARJORIE BARZALLO_MARIA CLAUDIA CARVAJAL OCHOA</v>
          </cell>
          <cell r="L6352" t="str">
            <v>JAIME ROLDOS EDIFICIO EL CONSORCIO OFICINA 410</v>
          </cell>
          <cell r="M6352" t="str">
            <v>0103806394001</v>
          </cell>
          <cell r="N6352" t="str">
            <v>0963042508</v>
          </cell>
          <cell r="O6352" t="str">
            <v/>
          </cell>
          <cell r="P6352" t="str">
            <v>CUENCA</v>
          </cell>
          <cell r="Q6352" t="str">
            <v>CUENCA</v>
          </cell>
          <cell r="R6352" t="str">
            <v>AZUAY</v>
          </cell>
          <cell r="T6352" t="str">
            <v>TRAMACO</v>
          </cell>
          <cell r="U6352" t="str">
            <v>FLEXNETUIO_PROVINCIA</v>
          </cell>
          <cell r="V6352">
            <v>1</v>
          </cell>
          <cell r="W6352">
            <v>1</v>
          </cell>
          <cell r="X6352" t="str">
            <v>FLEXNET ECUADOR - MDELIVERY</v>
          </cell>
          <cell r="Y6352" t="str">
            <v>CALLE 28 DE JUNIO S/N Y GARCIA MORENO ENTRADA LLANO GRANDE</v>
          </cell>
        </row>
        <row r="6353">
          <cell r="A6353" t="str">
            <v>2481469</v>
          </cell>
          <cell r="B6353">
            <v>491133</v>
          </cell>
          <cell r="C6353" t="str">
            <v>2481469</v>
          </cell>
          <cell r="D6353" t="str">
            <v>MDELIVERY</v>
          </cell>
          <cell r="E6353" t="str">
            <v>DESPACHO</v>
          </cell>
          <cell r="F6353" t="str">
            <v>EXPRESS</v>
          </cell>
          <cell r="G6353" t="str">
            <v>EC6232</v>
          </cell>
          <cell r="H6353">
            <v>44931</v>
          </cell>
          <cell r="I6353" t="str">
            <v>ENTREGADO</v>
          </cell>
          <cell r="J6353">
            <v>44931</v>
          </cell>
          <cell r="K6353" t="str">
            <v>Rafael villasmil_PREFABRICADOS CIMENTACIONES Y SERVICIOS PRECISER SA</v>
          </cell>
          <cell r="L6353" t="str">
            <v xml:space="preserve">SARMIENTO DE GAMBOA 101 Y CHARLES DARWIN Quito tenis Casa de ladrillos con puertas negras </v>
          </cell>
          <cell r="M6353" t="str">
            <v>1792085918001</v>
          </cell>
          <cell r="N6353" t="str">
            <v>0992118300</v>
          </cell>
          <cell r="O6353" t="str">
            <v/>
          </cell>
          <cell r="P6353" t="str">
            <v>QUITO</v>
          </cell>
          <cell r="Q6353" t="str">
            <v>QUITO</v>
          </cell>
          <cell r="R6353" t="str">
            <v>PICHINCHA</v>
          </cell>
          <cell r="T6353" t="str">
            <v>EXPRESSCON</v>
          </cell>
          <cell r="U6353" t="str">
            <v>FLEXNETUIO_LOCAL</v>
          </cell>
          <cell r="V6353">
            <v>1</v>
          </cell>
          <cell r="W6353">
            <v>1</v>
          </cell>
          <cell r="X6353" t="str">
            <v>FLEXNET ECUADOR - MDELIVERY</v>
          </cell>
          <cell r="Y6353" t="str">
            <v>CALLE 28 DE JUNIO S/N Y GARCIA MORENO ENTRADA LLANO GRANDE</v>
          </cell>
        </row>
        <row r="6354">
          <cell r="A6354" t="str">
            <v>2481470</v>
          </cell>
          <cell r="B6354">
            <v>491134</v>
          </cell>
          <cell r="C6354" t="str">
            <v>2481470</v>
          </cell>
          <cell r="D6354" t="str">
            <v>MDELIVERY</v>
          </cell>
          <cell r="E6354" t="str">
            <v>DESPACHO</v>
          </cell>
          <cell r="F6354" t="str">
            <v>EXPRESS</v>
          </cell>
          <cell r="G6354" t="str">
            <v>TS8759</v>
          </cell>
          <cell r="H6354">
            <v>44931</v>
          </cell>
          <cell r="I6354" t="str">
            <v>ENTREGADO</v>
          </cell>
          <cell r="J6354">
            <v>44931</v>
          </cell>
          <cell r="K6354" t="str">
            <v>DAYANARA ESPINOZA_INSTITUTO TECNOLOGICO SUPERIOR HONORABLE CONSEJO P</v>
          </cell>
          <cell r="L6354" t="str">
            <v>Buenos Aires OE1 16 y Av 10 de Agosto</v>
          </cell>
          <cell r="M6354" t="str">
            <v>1792135400001</v>
          </cell>
          <cell r="N6354" t="str">
            <v>0987291629</v>
          </cell>
          <cell r="O6354" t="str">
            <v/>
          </cell>
          <cell r="P6354" t="str">
            <v>QUITO</v>
          </cell>
          <cell r="Q6354" t="str">
            <v>QUITO</v>
          </cell>
          <cell r="R6354" t="str">
            <v>PICHINCHA</v>
          </cell>
          <cell r="T6354" t="str">
            <v>TRANSERVISS</v>
          </cell>
          <cell r="U6354" t="str">
            <v>FLEXNETUIO_LOCAL</v>
          </cell>
          <cell r="V6354">
            <v>1</v>
          </cell>
          <cell r="W6354">
            <v>1</v>
          </cell>
          <cell r="X6354" t="str">
            <v>FLEXNET ECUADOR - MDELIVERY</v>
          </cell>
          <cell r="Y6354" t="str">
            <v>CALLE 28 DE JUNIO S/N Y GARCIA MORENO ENTRADA LLANO GRANDE</v>
          </cell>
        </row>
        <row r="6355">
          <cell r="A6355" t="str">
            <v>2481471</v>
          </cell>
          <cell r="B6355">
            <v>491135</v>
          </cell>
          <cell r="C6355" t="str">
            <v>2481471</v>
          </cell>
          <cell r="D6355" t="str">
            <v>MDELIVERY</v>
          </cell>
          <cell r="E6355" t="str">
            <v>DESPACHO</v>
          </cell>
          <cell r="F6355" t="str">
            <v>EXPRESS</v>
          </cell>
          <cell r="G6355" t="str">
            <v>TS8769</v>
          </cell>
          <cell r="H6355">
            <v>44931</v>
          </cell>
          <cell r="I6355" t="str">
            <v>ENTREGADO</v>
          </cell>
          <cell r="J6355">
            <v>44931</v>
          </cell>
          <cell r="K6355" t="str">
            <v>MARLON ALEJANDRO DELGADO BURBANO_BANCO DE LA PRODUCCION S A PRODUBANCO</v>
          </cell>
          <cell r="L6355" t="str">
            <v>AV AMAZONAS Y JAPON PRODUBANCO AGENCIA INAQUITO EDIFICIO INAQUITO 7MO PISO</v>
          </cell>
          <cell r="M6355" t="str">
            <v>1790368718001</v>
          </cell>
          <cell r="N6355" t="str">
            <v>0984457114</v>
          </cell>
          <cell r="O6355" t="str">
            <v/>
          </cell>
          <cell r="P6355" t="str">
            <v>QUITO</v>
          </cell>
          <cell r="Q6355" t="str">
            <v>QUITO</v>
          </cell>
          <cell r="R6355" t="str">
            <v>PICHINCHA</v>
          </cell>
          <cell r="T6355" t="str">
            <v>TRANSERVISS</v>
          </cell>
          <cell r="U6355" t="str">
            <v>FLEXNETUIO_LOCAL</v>
          </cell>
          <cell r="V6355">
            <v>1</v>
          </cell>
          <cell r="W6355">
            <v>1</v>
          </cell>
          <cell r="X6355" t="str">
            <v>FLEXNET ECUADOR - MDELIVERY</v>
          </cell>
          <cell r="Y6355" t="str">
            <v>CALLE 28 DE JUNIO S/N Y GARCIA MORENO ENTRADA LLANO GRANDE</v>
          </cell>
        </row>
        <row r="6356">
          <cell r="A6356" t="str">
            <v>2481476</v>
          </cell>
          <cell r="B6356">
            <v>491136</v>
          </cell>
          <cell r="C6356" t="str">
            <v>2481476</v>
          </cell>
          <cell r="D6356" t="str">
            <v>MDELIVERY</v>
          </cell>
          <cell r="E6356" t="str">
            <v>DESPACHO</v>
          </cell>
          <cell r="F6356" t="str">
            <v>EXPRESS</v>
          </cell>
          <cell r="G6356" t="str">
            <v>EC6235</v>
          </cell>
          <cell r="H6356">
            <v>44931</v>
          </cell>
          <cell r="I6356" t="str">
            <v>ENTREGADO</v>
          </cell>
          <cell r="J6356">
            <v>44931</v>
          </cell>
          <cell r="K6356" t="str">
            <v>Anita Quintana_TECNISEGUROS S A AGENCIA ASESORA PRODUCTORA DE SE</v>
          </cell>
          <cell r="L6356" t="str">
            <v>N86C E2 10 E2 29 DE ABRIL PB MZ 7 CARCELeN QUITO</v>
          </cell>
          <cell r="M6356" t="str">
            <v>1790048772001</v>
          </cell>
          <cell r="N6356" t="str">
            <v>0987825425</v>
          </cell>
          <cell r="O6356" t="str">
            <v/>
          </cell>
          <cell r="P6356" t="str">
            <v>QUITO</v>
          </cell>
          <cell r="Q6356" t="str">
            <v>QUITO</v>
          </cell>
          <cell r="R6356" t="str">
            <v>PICHINCHA</v>
          </cell>
          <cell r="T6356" t="str">
            <v>EXPRESSCON</v>
          </cell>
          <cell r="U6356" t="str">
            <v>FLEXNETUIO_LOCAL</v>
          </cell>
          <cell r="V6356">
            <v>1</v>
          </cell>
          <cell r="W6356">
            <v>1</v>
          </cell>
          <cell r="X6356" t="str">
            <v>FLEXNET ECUADOR - MDELIVERY</v>
          </cell>
          <cell r="Y6356" t="str">
            <v>CALLE 28 DE JUNIO S/N Y GARCIA MORENO ENTRADA LLANO GRANDE</v>
          </cell>
        </row>
        <row r="6357">
          <cell r="A6357" t="str">
            <v>2481477</v>
          </cell>
          <cell r="B6357">
            <v>491137</v>
          </cell>
          <cell r="C6357" t="str">
            <v>2481477</v>
          </cell>
          <cell r="D6357" t="str">
            <v>MDELIVERY</v>
          </cell>
          <cell r="E6357" t="str">
            <v>DESPACHO</v>
          </cell>
          <cell r="F6357" t="str">
            <v>EXPRESS</v>
          </cell>
          <cell r="G6357" t="str">
            <v>TS8760</v>
          </cell>
          <cell r="H6357">
            <v>44931</v>
          </cell>
          <cell r="I6357" t="str">
            <v>ENTREGADO</v>
          </cell>
          <cell r="J6357">
            <v>44931</v>
          </cell>
          <cell r="K6357" t="str">
            <v>RONNY XAVIER SUAREZ BERMUDEZ_RONNY XAVIER SUAREZ BERMUDEZ</v>
          </cell>
          <cell r="L6357" t="str">
            <v>AV AMERICA Y JUAN DIGUJA OE 2 66 EDIFICIO OPAL CUARTO PISO OFICINA 408</v>
          </cell>
          <cell r="M6357" t="str">
            <v>1716511819001</v>
          </cell>
          <cell r="N6357" t="str">
            <v>0984107519</v>
          </cell>
          <cell r="O6357" t="str">
            <v/>
          </cell>
          <cell r="P6357" t="str">
            <v>QUITO</v>
          </cell>
          <cell r="Q6357" t="str">
            <v>QUITO</v>
          </cell>
          <cell r="R6357" t="str">
            <v>PICHINCHA</v>
          </cell>
          <cell r="T6357" t="str">
            <v>TRANSERVISS</v>
          </cell>
          <cell r="U6357" t="str">
            <v>FLEXNETUIO_LOCAL</v>
          </cell>
          <cell r="V6357">
            <v>1</v>
          </cell>
          <cell r="W6357">
            <v>1</v>
          </cell>
          <cell r="X6357" t="str">
            <v>FLEXNET ECUADOR - MDELIVERY</v>
          </cell>
          <cell r="Y6357" t="str">
            <v>CALLE 28 DE JUNIO S/N Y GARCIA MORENO ENTRADA LLANO GRANDE</v>
          </cell>
        </row>
        <row r="6358">
          <cell r="A6358" t="str">
            <v>2481485</v>
          </cell>
          <cell r="B6358">
            <v>491139</v>
          </cell>
          <cell r="C6358" t="str">
            <v>2481485</v>
          </cell>
          <cell r="D6358" t="str">
            <v>MDELIVERY</v>
          </cell>
          <cell r="E6358" t="str">
            <v>DESPACHO</v>
          </cell>
          <cell r="F6358" t="str">
            <v>EXPRESS</v>
          </cell>
          <cell r="G6358" t="str">
            <v>EC6233</v>
          </cell>
          <cell r="H6358">
            <v>44931</v>
          </cell>
          <cell r="I6358" t="str">
            <v>ENTREGADO</v>
          </cell>
          <cell r="J6358">
            <v>44931</v>
          </cell>
          <cell r="K6358" t="str">
            <v>ISABEL SAMANIEGO_NESTLE ECUADOR S A</v>
          </cell>
          <cell r="L6358" t="str">
            <v>AV SIMON BOLIVAR S N Y VIA A NAYON COMPLEJO CORPORATIVO EKOPARK TORRE 2</v>
          </cell>
          <cell r="M6358" t="str">
            <v>0990032246001</v>
          </cell>
          <cell r="N6358" t="str">
            <v>0987145008</v>
          </cell>
          <cell r="O6358" t="str">
            <v/>
          </cell>
          <cell r="P6358" t="str">
            <v>QUITO</v>
          </cell>
          <cell r="Q6358" t="str">
            <v>QUITO</v>
          </cell>
          <cell r="R6358" t="str">
            <v>PICHINCHA</v>
          </cell>
          <cell r="T6358" t="str">
            <v>EXPRESSCON</v>
          </cell>
          <cell r="U6358" t="str">
            <v>FLEXNETUIO_LOCAL</v>
          </cell>
          <cell r="V6358">
            <v>1</v>
          </cell>
          <cell r="W6358">
            <v>1</v>
          </cell>
          <cell r="X6358" t="str">
            <v>FLEXNET ECUADOR - MDELIVERY</v>
          </cell>
          <cell r="Y6358" t="str">
            <v>CALLE 28 DE JUNIO S/N Y GARCIA MORENO ENTRADA LLANO GRANDE</v>
          </cell>
        </row>
        <row r="6359">
          <cell r="A6359" t="str">
            <v>2481492</v>
          </cell>
          <cell r="B6359">
            <v>491140</v>
          </cell>
          <cell r="C6359" t="str">
            <v>2481492</v>
          </cell>
          <cell r="D6359" t="str">
            <v>MDELIVERY</v>
          </cell>
          <cell r="E6359" t="str">
            <v>DESPACHO</v>
          </cell>
          <cell r="F6359" t="str">
            <v>EXPRESS</v>
          </cell>
          <cell r="G6359" t="str">
            <v>TS8765</v>
          </cell>
          <cell r="H6359">
            <v>44931</v>
          </cell>
          <cell r="I6359" t="str">
            <v>ENTREGADO</v>
          </cell>
          <cell r="J6359">
            <v>44931</v>
          </cell>
          <cell r="K6359" t="str">
            <v>David Erazo_TECNISEGUROS S A AGENCIA ASESORA PRODUCTORA DE SE</v>
          </cell>
          <cell r="L6359" t="str">
            <v>De las Buganvillas N45 129 y De las Higueras 170507 Quito OFICINAS TECNISEGUROS</v>
          </cell>
          <cell r="M6359" t="str">
            <v>1790048772001</v>
          </cell>
          <cell r="N6359" t="str">
            <v>0979056800</v>
          </cell>
          <cell r="O6359" t="str">
            <v/>
          </cell>
          <cell r="P6359" t="str">
            <v>QUITO</v>
          </cell>
          <cell r="Q6359" t="str">
            <v>QUITO</v>
          </cell>
          <cell r="R6359" t="str">
            <v>PICHINCHA</v>
          </cell>
          <cell r="T6359" t="str">
            <v>TRANSERVISS</v>
          </cell>
          <cell r="U6359" t="str">
            <v>FLEXNETUIO_LOCAL</v>
          </cell>
          <cell r="V6359">
            <v>1</v>
          </cell>
          <cell r="W6359">
            <v>1</v>
          </cell>
          <cell r="X6359" t="str">
            <v>FLEXNET ECUADOR - MDELIVERY</v>
          </cell>
          <cell r="Y6359" t="str">
            <v>CALLE 28 DE JUNIO S/N Y GARCIA MORENO ENTRADA LLANO GRANDE</v>
          </cell>
        </row>
        <row r="6360">
          <cell r="A6360" t="str">
            <v>2481495</v>
          </cell>
          <cell r="B6360">
            <v>491141</v>
          </cell>
          <cell r="C6360" t="str">
            <v>2481495</v>
          </cell>
          <cell r="D6360" t="str">
            <v>MDELIVERY</v>
          </cell>
          <cell r="E6360" t="str">
            <v>DESPACHO</v>
          </cell>
          <cell r="F6360" t="str">
            <v>EXPRESS</v>
          </cell>
          <cell r="G6360" t="str">
            <v>TS8767</v>
          </cell>
          <cell r="H6360">
            <v>44931</v>
          </cell>
          <cell r="I6360" t="str">
            <v>ENTREGADO</v>
          </cell>
          <cell r="J6360">
            <v>44931</v>
          </cell>
          <cell r="K6360" t="str">
            <v>OMAR LUCIO O ADRIANA PLAZA O JONATHAN LUCIO_OMAR STALIN LUCIO RON</v>
          </cell>
          <cell r="L6360" t="str">
            <v>Ruiz de Castilla N30 13 y Pascual de Andagoya Edf Expocolor Mezanine Oficina 3</v>
          </cell>
          <cell r="M6360" t="str">
            <v>1713674529001</v>
          </cell>
          <cell r="N6360" t="str">
            <v>0998782336</v>
          </cell>
          <cell r="O6360" t="str">
            <v/>
          </cell>
          <cell r="P6360" t="str">
            <v>QUITO</v>
          </cell>
          <cell r="Q6360" t="str">
            <v>QUITO</v>
          </cell>
          <cell r="R6360" t="str">
            <v>PICHINCHA</v>
          </cell>
          <cell r="T6360" t="str">
            <v>TRANSERVISS</v>
          </cell>
          <cell r="U6360" t="str">
            <v>FLEXNETUIO_LOCAL</v>
          </cell>
          <cell r="V6360">
            <v>1</v>
          </cell>
          <cell r="W6360">
            <v>1</v>
          </cell>
          <cell r="X6360" t="str">
            <v>FLEXNET ECUADOR - MDELIVERY</v>
          </cell>
          <cell r="Y6360" t="str">
            <v>CALLE 28 DE JUNIO S/N Y GARCIA MORENO ENTRADA LLANO GRANDE</v>
          </cell>
        </row>
        <row r="6361">
          <cell r="A6361" t="str">
            <v>2481501</v>
          </cell>
          <cell r="B6361">
            <v>491142</v>
          </cell>
          <cell r="C6361" t="str">
            <v>2481501</v>
          </cell>
          <cell r="D6361" t="str">
            <v>MDELIVERY</v>
          </cell>
          <cell r="E6361" t="str">
            <v>DESPACHO</v>
          </cell>
          <cell r="F6361" t="str">
            <v>EXPRESS</v>
          </cell>
          <cell r="G6361" t="str">
            <v>EC6236</v>
          </cell>
          <cell r="H6361">
            <v>44931</v>
          </cell>
          <cell r="I6361" t="str">
            <v>ENTREGADO</v>
          </cell>
          <cell r="J6361">
            <v>44931</v>
          </cell>
          <cell r="K6361" t="str">
            <v>MEYLIN ALEJANDRA RODRIGUEZ MONTERO O SERGIO LAFFONT_MEYLIN ALEJANDRA RODRIGUEZ MONTERO</v>
          </cell>
          <cell r="L6361" t="str">
            <v>Sector El Condado N71 Diego Vaca de la Vega oe5 466 y Jose Arteta refrencia en una casa naranja esquinera cerca de un parque</v>
          </cell>
          <cell r="M6361" t="str">
            <v>1760074961001</v>
          </cell>
          <cell r="N6361" t="str">
            <v>0963304870</v>
          </cell>
          <cell r="O6361" t="str">
            <v/>
          </cell>
          <cell r="P6361" t="str">
            <v>QUITO</v>
          </cell>
          <cell r="Q6361" t="str">
            <v>QUITO</v>
          </cell>
          <cell r="R6361" t="str">
            <v>PICHINCHA</v>
          </cell>
          <cell r="T6361" t="str">
            <v>EXPRESSCON</v>
          </cell>
          <cell r="U6361" t="str">
            <v>FLEXNETUIO_LOCAL</v>
          </cell>
          <cell r="V6361">
            <v>1</v>
          </cell>
          <cell r="W6361">
            <v>1</v>
          </cell>
          <cell r="X6361" t="str">
            <v>FLEXNET ECUADOR - MDELIVERY</v>
          </cell>
          <cell r="Y6361" t="str">
            <v>CALLE 28 DE JUNIO S/N Y GARCIA MORENO ENTRADA LLANO GRANDE</v>
          </cell>
        </row>
        <row r="6362">
          <cell r="A6362" t="str">
            <v>2481503</v>
          </cell>
          <cell r="B6362">
            <v>491143</v>
          </cell>
          <cell r="C6362" t="str">
            <v>2481503</v>
          </cell>
          <cell r="D6362" t="str">
            <v>MDELIVERY</v>
          </cell>
          <cell r="E6362" t="str">
            <v>DESPACHO</v>
          </cell>
          <cell r="F6362" t="str">
            <v>EXPRESS</v>
          </cell>
          <cell r="G6362" t="str">
            <v>TS8761</v>
          </cell>
          <cell r="H6362">
            <v>44931</v>
          </cell>
          <cell r="I6362" t="str">
            <v>ENTREGADO</v>
          </cell>
          <cell r="J6362">
            <v>44931</v>
          </cell>
          <cell r="K6362" t="str">
            <v>Lucia Andrade_ PRODAGUA CA</v>
          </cell>
          <cell r="L6362" t="str">
            <v xml:space="preserve">San Blas Valparaiso entre Don Bosco y Esmeraldas Edf La Tola Ofic C002 Empresa dejar hasta las 16 30 o al guardia </v>
          </cell>
          <cell r="M6362" t="str">
            <v>1790624269001</v>
          </cell>
          <cell r="N6362" t="str">
            <v>0987298680</v>
          </cell>
          <cell r="O6362" t="str">
            <v/>
          </cell>
          <cell r="P6362" t="str">
            <v>QUITO</v>
          </cell>
          <cell r="Q6362" t="str">
            <v>QUITO</v>
          </cell>
          <cell r="R6362" t="str">
            <v>PICHINCHA</v>
          </cell>
          <cell r="T6362" t="str">
            <v>TRANSERVISS</v>
          </cell>
          <cell r="U6362" t="str">
            <v>FLEXNETUIO_LOCAL</v>
          </cell>
          <cell r="V6362">
            <v>1</v>
          </cell>
          <cell r="W6362">
            <v>1</v>
          </cell>
          <cell r="X6362" t="str">
            <v>FLEXNET ECUADOR - MDELIVERY</v>
          </cell>
          <cell r="Y6362" t="str">
            <v>CALLE 28 DE JUNIO S/N Y GARCIA MORENO ENTRADA LLANO GRANDE</v>
          </cell>
        </row>
        <row r="6363">
          <cell r="A6363" t="str">
            <v>2481505</v>
          </cell>
          <cell r="B6363">
            <v>491144</v>
          </cell>
          <cell r="C6363" t="str">
            <v>2481505</v>
          </cell>
          <cell r="D6363" t="str">
            <v>MDELIVERY</v>
          </cell>
          <cell r="E6363" t="str">
            <v>DESPACHO</v>
          </cell>
          <cell r="F6363" t="str">
            <v>EXPRESS</v>
          </cell>
          <cell r="G6363" t="str">
            <v>TS8768</v>
          </cell>
          <cell r="H6363">
            <v>44931</v>
          </cell>
          <cell r="I6363" t="str">
            <v>ENTREGADO</v>
          </cell>
          <cell r="J6363">
            <v>44931</v>
          </cell>
          <cell r="K6363" t="str">
            <v>Maribel Vaca_TECNISEGUROS S A AGENCIA ASESORA PRODUCTORA DE SE</v>
          </cell>
          <cell r="L6363" t="str">
            <v>Av La CoruNa 28 14 Quito 170517 FIDEVAL</v>
          </cell>
          <cell r="M6363" t="str">
            <v>1790048772001</v>
          </cell>
          <cell r="N6363" t="str">
            <v>0996240712</v>
          </cell>
          <cell r="O6363" t="str">
            <v/>
          </cell>
          <cell r="P6363" t="str">
            <v>QUITO</v>
          </cell>
          <cell r="Q6363" t="str">
            <v>QUITO</v>
          </cell>
          <cell r="R6363" t="str">
            <v>PICHINCHA</v>
          </cell>
          <cell r="T6363" t="str">
            <v>TRANSERVISS</v>
          </cell>
          <cell r="U6363" t="str">
            <v>FLEXNETUIO_LOCAL</v>
          </cell>
          <cell r="V6363">
            <v>1</v>
          </cell>
          <cell r="W6363">
            <v>1</v>
          </cell>
          <cell r="X6363" t="str">
            <v>FLEXNET ECUADOR - MDELIVERY</v>
          </cell>
          <cell r="Y6363" t="str">
            <v>CALLE 28 DE JUNIO S/N Y GARCIA MORENO ENTRADA LLANO GRANDE</v>
          </cell>
        </row>
        <row r="6364">
          <cell r="A6364" t="str">
            <v>2481509</v>
          </cell>
          <cell r="B6364">
            <v>491145</v>
          </cell>
          <cell r="C6364" t="str">
            <v>2481509</v>
          </cell>
          <cell r="D6364" t="str">
            <v>MDELIVERY</v>
          </cell>
          <cell r="E6364" t="str">
            <v>DESPACHO</v>
          </cell>
          <cell r="F6364" t="str">
            <v>EXPRESS</v>
          </cell>
          <cell r="G6364" t="str">
            <v>EC6238</v>
          </cell>
          <cell r="H6364">
            <v>44931</v>
          </cell>
          <cell r="I6364" t="str">
            <v>ENTREGADO</v>
          </cell>
          <cell r="J6364">
            <v>44931</v>
          </cell>
          <cell r="K6364" t="str">
            <v xml:space="preserve">BELEN REGALADO VICTORIA CHUNGANDRO_QUIFATEX S A </v>
          </cell>
          <cell r="L6364" t="str">
            <v>Panamericana Norte Km 14 5 entre pasaje Cepeda y calle Leonidas ProaNo Calderon</v>
          </cell>
          <cell r="M6364" t="str">
            <v>1790371506001</v>
          </cell>
          <cell r="N6364" t="str">
            <v>0991391527</v>
          </cell>
          <cell r="O6364" t="str">
            <v/>
          </cell>
          <cell r="P6364" t="str">
            <v>QUITO</v>
          </cell>
          <cell r="Q6364" t="str">
            <v>QUITO</v>
          </cell>
          <cell r="R6364" t="str">
            <v>PICHINCHA</v>
          </cell>
          <cell r="T6364" t="str">
            <v>EXPRESSCON</v>
          </cell>
          <cell r="U6364" t="str">
            <v>FLEXNETUIO_LOCAL</v>
          </cell>
          <cell r="V6364">
            <v>1</v>
          </cell>
          <cell r="W6364">
            <v>1</v>
          </cell>
          <cell r="X6364" t="str">
            <v>FLEXNET ECUADOR - MDELIVERY</v>
          </cell>
          <cell r="Y6364" t="str">
            <v>CALLE 28 DE JUNIO S/N Y GARCIA MORENO ENTRADA LLANO GRANDE</v>
          </cell>
        </row>
        <row r="6365">
          <cell r="A6365" t="str">
            <v>2481517</v>
          </cell>
          <cell r="B6365">
            <v>491146</v>
          </cell>
          <cell r="C6365" t="str">
            <v>2481517</v>
          </cell>
          <cell r="D6365" t="str">
            <v>MDELIVERY</v>
          </cell>
          <cell r="E6365" t="str">
            <v>DESPACHO</v>
          </cell>
          <cell r="F6365" t="str">
            <v>EXPRESS</v>
          </cell>
          <cell r="G6365" t="str">
            <v>EC6234</v>
          </cell>
          <cell r="H6365">
            <v>44931</v>
          </cell>
          <cell r="I6365" t="str">
            <v>ENTREGADO</v>
          </cell>
          <cell r="J6365">
            <v>44935</v>
          </cell>
          <cell r="K6365" t="str">
            <v>SANTIAGO ACOSTA_AON RISK SERVICES ECUADOR S A</v>
          </cell>
          <cell r="L6365" t="str">
            <v>Llano Grande calles Astudillo y Racines conjunto Gissels 1 casa 9 por favor la casa da a la calle principal no ingresen por el conjunto</v>
          </cell>
          <cell r="M6365" t="str">
            <v>1791955293001</v>
          </cell>
          <cell r="N6365" t="str">
            <v>0995804448</v>
          </cell>
          <cell r="O6365" t="str">
            <v/>
          </cell>
          <cell r="P6365" t="str">
            <v>QUITO</v>
          </cell>
          <cell r="Q6365" t="str">
            <v>QUITO</v>
          </cell>
          <cell r="R6365" t="str">
            <v>PICHINCHA</v>
          </cell>
          <cell r="T6365" t="str">
            <v>EXPRESSCON</v>
          </cell>
          <cell r="U6365" t="str">
            <v>FLEXNETUIO_LOCAL</v>
          </cell>
          <cell r="V6365">
            <v>1</v>
          </cell>
          <cell r="W6365">
            <v>1</v>
          </cell>
          <cell r="X6365" t="str">
            <v>FLEXNET ECUADOR - MDELIVERY</v>
          </cell>
          <cell r="Y6365" t="str">
            <v>CALLE 28 DE JUNIO S/N Y GARCIA MORENO ENTRADA LLANO GRANDE</v>
          </cell>
        </row>
        <row r="6366">
          <cell r="A6366" t="str">
            <v>2481519_1</v>
          </cell>
          <cell r="B6366">
            <v>491147</v>
          </cell>
          <cell r="C6366" t="str">
            <v>2481519_1</v>
          </cell>
          <cell r="D6366" t="str">
            <v>MDELIVERY</v>
          </cell>
          <cell r="E6366" t="str">
            <v>DESPACHO</v>
          </cell>
          <cell r="F6366" t="str">
            <v>EXPRESS</v>
          </cell>
          <cell r="G6366" t="str">
            <v>EC6231</v>
          </cell>
          <cell r="H6366">
            <v>44931</v>
          </cell>
          <cell r="I6366" t="str">
            <v>ENTREGADO</v>
          </cell>
          <cell r="J6366">
            <v>44931</v>
          </cell>
          <cell r="K6366" t="str">
            <v xml:space="preserve">Melany Minda_DIMM CiA LTDA </v>
          </cell>
          <cell r="L6366" t="str">
            <v>Av La prensa N 49 71 y Nicolas Lopez frente la parada del aeropuerto</v>
          </cell>
          <cell r="M6366" t="str">
            <v>0190451348001</v>
          </cell>
          <cell r="N6366" t="str">
            <v>0962764711</v>
          </cell>
          <cell r="O6366" t="str">
            <v/>
          </cell>
          <cell r="P6366" t="str">
            <v>QUITO</v>
          </cell>
          <cell r="Q6366" t="str">
            <v>QUITO</v>
          </cell>
          <cell r="R6366" t="str">
            <v>PICHINCHA</v>
          </cell>
          <cell r="T6366" t="str">
            <v>EXPRESSCON</v>
          </cell>
          <cell r="U6366" t="str">
            <v>FLEXNETUIO_LOCAL</v>
          </cell>
          <cell r="V6366">
            <v>1</v>
          </cell>
          <cell r="W6366">
            <v>1</v>
          </cell>
          <cell r="X6366" t="str">
            <v>FLEXNET ECUADOR - MDELIVERY</v>
          </cell>
          <cell r="Y6366" t="str">
            <v>CALLE 28 DE JUNIO S/N Y GARCIA MORENO ENTRADA LLANO GRANDE</v>
          </cell>
        </row>
        <row r="6367">
          <cell r="A6367" t="str">
            <v>2481522</v>
          </cell>
          <cell r="B6367">
            <v>491148</v>
          </cell>
          <cell r="C6367" t="str">
            <v>2481522</v>
          </cell>
          <cell r="D6367" t="str">
            <v>MDELIVERY</v>
          </cell>
          <cell r="E6367" t="str">
            <v>DESPACHO</v>
          </cell>
          <cell r="F6367" t="str">
            <v>EXPRESS</v>
          </cell>
          <cell r="G6367" t="str">
            <v>EC6239</v>
          </cell>
          <cell r="H6367">
            <v>44931</v>
          </cell>
          <cell r="I6367" t="str">
            <v>ENTREGADO</v>
          </cell>
          <cell r="J6367">
            <v>44931</v>
          </cell>
          <cell r="K6367" t="str">
            <v xml:space="preserve">Roberto Ramirez Andrea Echeverria Mauricio Echeverria_ROAD TRACK ECUADOR S A </v>
          </cell>
          <cell r="L6367" t="str">
            <v xml:space="preserve">CALLE MANUEL NAJAS OE1 181 Y JUAN DE SELIS CARCELEN INDUSTRIAL </v>
          </cell>
          <cell r="M6367" t="str">
            <v>1791887565001</v>
          </cell>
          <cell r="N6367" t="str">
            <v>0999095722</v>
          </cell>
          <cell r="O6367" t="str">
            <v/>
          </cell>
          <cell r="P6367" t="str">
            <v>QUITO</v>
          </cell>
          <cell r="Q6367" t="str">
            <v>QUITO</v>
          </cell>
          <cell r="R6367" t="str">
            <v>PICHINCHA</v>
          </cell>
          <cell r="T6367" t="str">
            <v>EXPRESSCON</v>
          </cell>
          <cell r="U6367" t="str">
            <v>FLEXNETUIO_LOCAL</v>
          </cell>
          <cell r="V6367">
            <v>1</v>
          </cell>
          <cell r="W6367">
            <v>1</v>
          </cell>
          <cell r="X6367" t="str">
            <v>FLEXNET ECUADOR - MDELIVERY</v>
          </cell>
          <cell r="Y6367" t="str">
            <v>CALLE 28 DE JUNIO S/N Y GARCIA MORENO ENTRADA LLANO GRANDE</v>
          </cell>
        </row>
        <row r="6368">
          <cell r="A6368" t="str">
            <v>2481527</v>
          </cell>
          <cell r="B6368">
            <v>491149</v>
          </cell>
          <cell r="C6368" t="str">
            <v>2481527</v>
          </cell>
          <cell r="D6368" t="str">
            <v>MDELIVERY</v>
          </cell>
          <cell r="E6368" t="str">
            <v>DESPACHO</v>
          </cell>
          <cell r="F6368" t="str">
            <v>EXPRESS</v>
          </cell>
          <cell r="G6368" t="str">
            <v>EC6237</v>
          </cell>
          <cell r="H6368">
            <v>44931</v>
          </cell>
          <cell r="I6368" t="str">
            <v>ENTREGADO</v>
          </cell>
          <cell r="J6368">
            <v>44931</v>
          </cell>
          <cell r="K6368" t="str">
            <v xml:space="preserve">Roberto Ramirez Andrea Echeverria Mauricio Echeverria_ROAD TRACK ECUADOR S A </v>
          </cell>
          <cell r="L6368" t="str">
            <v xml:space="preserve">CALLE MANUEL NAJAS OE1 181 Y JUAN DE SELIS CARCELEN INDUSTRIAL </v>
          </cell>
          <cell r="M6368" t="str">
            <v>1791887565001</v>
          </cell>
          <cell r="N6368" t="str">
            <v>0999095722</v>
          </cell>
          <cell r="O6368" t="str">
            <v/>
          </cell>
          <cell r="P6368" t="str">
            <v>QUITO</v>
          </cell>
          <cell r="Q6368" t="str">
            <v>QUITO</v>
          </cell>
          <cell r="R6368" t="str">
            <v>PICHINCHA</v>
          </cell>
          <cell r="T6368" t="str">
            <v>EXPRESSCON</v>
          </cell>
          <cell r="U6368" t="str">
            <v>FLEXNETUIO_LOCAL</v>
          </cell>
          <cell r="V6368">
            <v>1</v>
          </cell>
          <cell r="W6368">
            <v>1</v>
          </cell>
          <cell r="X6368" t="str">
            <v>FLEXNET ECUADOR - MDELIVERY</v>
          </cell>
          <cell r="Y6368" t="str">
            <v>CALLE 28 DE JUNIO S/N Y GARCIA MORENO ENTRADA LLANO GRANDE</v>
          </cell>
        </row>
        <row r="6369">
          <cell r="A6369" t="str">
            <v>2481530</v>
          </cell>
          <cell r="B6369">
            <v>491150</v>
          </cell>
          <cell r="C6369" t="str">
            <v>2481530</v>
          </cell>
          <cell r="D6369" t="str">
            <v>MDELIVERY</v>
          </cell>
          <cell r="E6369" t="str">
            <v>DESPACHO</v>
          </cell>
          <cell r="F6369" t="str">
            <v>EXPRESS</v>
          </cell>
          <cell r="G6369" t="str">
            <v>TS8758</v>
          </cell>
          <cell r="H6369">
            <v>44931</v>
          </cell>
          <cell r="I6369" t="str">
            <v>ENTREGADO</v>
          </cell>
          <cell r="J6369">
            <v>44931</v>
          </cell>
          <cell r="K6369" t="str">
            <v xml:space="preserve">carolina cardenas_MANSUERA S A </v>
          </cell>
          <cell r="L6369" t="str">
            <v xml:space="preserve"> PICHINCHA QUITO AV 10 DE AGOSTO N21 281 Y CARRION AGENCIA CASABACA MATRIZ </v>
          </cell>
          <cell r="M6369" t="str">
            <v>1792287014001</v>
          </cell>
          <cell r="N6369" t="str">
            <v>0996648760</v>
          </cell>
          <cell r="O6369" t="str">
            <v/>
          </cell>
          <cell r="P6369" t="str">
            <v>QUITO</v>
          </cell>
          <cell r="Q6369" t="str">
            <v>QUITO</v>
          </cell>
          <cell r="R6369" t="str">
            <v>PICHINCHA</v>
          </cell>
          <cell r="T6369" t="str">
            <v>TRANSERVISS</v>
          </cell>
          <cell r="U6369" t="str">
            <v>FLEXNETUIO_LOCAL</v>
          </cell>
          <cell r="V6369">
            <v>1</v>
          </cell>
          <cell r="W6369">
            <v>1</v>
          </cell>
          <cell r="X6369" t="str">
            <v>FLEXNET ECUADOR - MDELIVERY</v>
          </cell>
          <cell r="Y6369" t="str">
            <v>CALLE 28 DE JUNIO S/N Y GARCIA MORENO ENTRADA LLANO GRANDE</v>
          </cell>
        </row>
        <row r="6370">
          <cell r="A6370" t="str">
            <v>2481531</v>
          </cell>
          <cell r="B6370">
            <v>491151</v>
          </cell>
          <cell r="C6370" t="str">
            <v>2481531</v>
          </cell>
          <cell r="D6370" t="str">
            <v>MDELIVERY</v>
          </cell>
          <cell r="E6370" t="str">
            <v>DESPACHO</v>
          </cell>
          <cell r="F6370" t="str">
            <v>EXPRESS</v>
          </cell>
          <cell r="G6370" t="str">
            <v>TS8766</v>
          </cell>
          <cell r="H6370">
            <v>44931</v>
          </cell>
          <cell r="I6370" t="str">
            <v>ENTREGADO</v>
          </cell>
          <cell r="J6370">
            <v>44931</v>
          </cell>
          <cell r="K6370" t="str">
            <v>Andrea ProaNo_TECNISEGUROS S A AGENCIA ASESORA PRODUCTORA DE SE</v>
          </cell>
          <cell r="L6370" t="str">
            <v>De las Buganvillas N45 129 y De las Higueras 170507 Quito OFICINAS TECNISEGUROS</v>
          </cell>
          <cell r="M6370" t="str">
            <v>1790048772001</v>
          </cell>
          <cell r="N6370" t="str">
            <v>0999794402</v>
          </cell>
          <cell r="O6370" t="str">
            <v/>
          </cell>
          <cell r="P6370" t="str">
            <v>QUITO</v>
          </cell>
          <cell r="Q6370" t="str">
            <v>QUITO</v>
          </cell>
          <cell r="R6370" t="str">
            <v>PICHINCHA</v>
          </cell>
          <cell r="T6370" t="str">
            <v>TRANSERVISS</v>
          </cell>
          <cell r="U6370" t="str">
            <v>FLEXNETUIO_LOCAL</v>
          </cell>
          <cell r="V6370">
            <v>1</v>
          </cell>
          <cell r="W6370">
            <v>1</v>
          </cell>
          <cell r="X6370" t="str">
            <v>FLEXNET ECUADOR - MDELIVERY</v>
          </cell>
          <cell r="Y6370" t="str">
            <v>CALLE 28 DE JUNIO S/N Y GARCIA MORENO ENTRADA LLANO GRANDE</v>
          </cell>
        </row>
        <row r="6371">
          <cell r="A6371" t="str">
            <v>2481534</v>
          </cell>
          <cell r="B6371">
            <v>491152</v>
          </cell>
          <cell r="C6371" t="str">
            <v>2481534</v>
          </cell>
          <cell r="D6371" t="str">
            <v>MDELIVERY</v>
          </cell>
          <cell r="E6371" t="str">
            <v>DESPACHO</v>
          </cell>
          <cell r="F6371" t="str">
            <v>EXPRESS</v>
          </cell>
          <cell r="G6371" t="str">
            <v>TS8770</v>
          </cell>
          <cell r="H6371">
            <v>44931</v>
          </cell>
          <cell r="I6371" t="str">
            <v>ENTREGADO</v>
          </cell>
          <cell r="J6371">
            <v>44931</v>
          </cell>
          <cell r="K6371" t="str">
            <v>CRISTIAN PAREDES_ BANCO PICHINCHA CA</v>
          </cell>
          <cell r="L6371" t="str">
            <v>Amazonas y Pereira Matriz Banco Pichincha Av Piso 7</v>
          </cell>
          <cell r="M6371" t="str">
            <v>1790010937001</v>
          </cell>
          <cell r="N6371" t="str">
            <v>0999059226</v>
          </cell>
          <cell r="O6371" t="str">
            <v/>
          </cell>
          <cell r="P6371" t="str">
            <v>QUITO</v>
          </cell>
          <cell r="Q6371" t="str">
            <v>QUITO</v>
          </cell>
          <cell r="R6371" t="str">
            <v>PICHINCHA</v>
          </cell>
          <cell r="T6371" t="str">
            <v>TRANSERVISS</v>
          </cell>
          <cell r="U6371" t="str">
            <v>FLEXNETUIO_LOCAL</v>
          </cell>
          <cell r="V6371">
            <v>1</v>
          </cell>
          <cell r="W6371">
            <v>1</v>
          </cell>
          <cell r="X6371" t="str">
            <v>FLEXNET ECUADOR - MDELIVERY</v>
          </cell>
          <cell r="Y6371" t="str">
            <v>CALLE 28 DE JUNIO S/N Y GARCIA MORENO ENTRADA LLANO GRANDE</v>
          </cell>
        </row>
        <row r="6372">
          <cell r="A6372" t="str">
            <v>2481462</v>
          </cell>
          <cell r="B6372">
            <v>491153</v>
          </cell>
          <cell r="C6372" t="str">
            <v>2481462</v>
          </cell>
          <cell r="D6372" t="str">
            <v>MDELIVERY</v>
          </cell>
          <cell r="E6372" t="str">
            <v>DESPACHO</v>
          </cell>
          <cell r="F6372" t="str">
            <v>NORMAL</v>
          </cell>
          <cell r="G6372" t="str">
            <v>FT77921</v>
          </cell>
          <cell r="H6372">
            <v>44931</v>
          </cell>
          <cell r="I6372" t="str">
            <v>ENTREGADO</v>
          </cell>
          <cell r="J6372">
            <v>44932</v>
          </cell>
          <cell r="K6372" t="str">
            <v>JENNY EGUEZ_ALPINA PRODUCTOS ALIMENTICIOS ALPIECUADOR S.A.</v>
          </cell>
          <cell r="L6372" t="str">
            <v>Av Repubica y Pasaje Martin Carrion Edificio Pucara</v>
          </cell>
          <cell r="M6372" t="str">
            <v>1791302400001</v>
          </cell>
          <cell r="N6372" t="str">
            <v>0983184256</v>
          </cell>
          <cell r="O6372" t="str">
            <v/>
          </cell>
          <cell r="P6372" t="str">
            <v>QUITO</v>
          </cell>
          <cell r="Q6372" t="str">
            <v>QUITO</v>
          </cell>
          <cell r="R6372" t="str">
            <v>PICHINCHA</v>
          </cell>
          <cell r="T6372" t="str">
            <v>FLEXTRANS UIO</v>
          </cell>
          <cell r="U6372" t="str">
            <v>FLEXNETUIO_LOCAL</v>
          </cell>
          <cell r="V6372">
            <v>1</v>
          </cell>
          <cell r="W6372">
            <v>1</v>
          </cell>
          <cell r="X6372" t="str">
            <v>FLEXNET ECUADOR - MDELIVERY</v>
          </cell>
          <cell r="Y6372" t="str">
            <v>CALLE 28 DE JUNIO S/N Y GARCIA MORENO ENTRADA LLANO GRANDE</v>
          </cell>
        </row>
        <row r="6373">
          <cell r="A6373" t="str">
            <v>2481465</v>
          </cell>
          <cell r="B6373">
            <v>491154</v>
          </cell>
          <cell r="C6373" t="str">
            <v>2481465</v>
          </cell>
          <cell r="D6373" t="str">
            <v>MDELIVERY</v>
          </cell>
          <cell r="E6373" t="str">
            <v>DESPACHO</v>
          </cell>
          <cell r="F6373" t="str">
            <v>NORMAL</v>
          </cell>
          <cell r="G6373" t="str">
            <v>FT77914</v>
          </cell>
          <cell r="H6373">
            <v>44931</v>
          </cell>
          <cell r="I6373" t="str">
            <v>ENTREGADO</v>
          </cell>
          <cell r="J6373">
            <v>44932</v>
          </cell>
          <cell r="K6373" t="str">
            <v>Nefi Trujillo_ IGLESIA DE JESUCRISTO DE LOS SANTOS DE LOS ULTIMOS</v>
          </cell>
          <cell r="L6373" t="str">
            <v>Colon E8-71 entre Diego de Almagro y Yanez Pinzon</v>
          </cell>
          <cell r="M6373" t="str">
            <v>1790898954001</v>
          </cell>
          <cell r="N6373" t="str">
            <v>0999800130</v>
          </cell>
          <cell r="O6373" t="str">
            <v/>
          </cell>
          <cell r="P6373" t="str">
            <v>QUITO</v>
          </cell>
          <cell r="Q6373" t="str">
            <v>QUITO</v>
          </cell>
          <cell r="R6373" t="str">
            <v>PICHINCHA</v>
          </cell>
          <cell r="T6373" t="str">
            <v>FLEXTRANS UIO</v>
          </cell>
          <cell r="U6373" t="str">
            <v>FLEXNETUIO_LOCAL</v>
          </cell>
          <cell r="V6373">
            <v>1</v>
          </cell>
          <cell r="W6373">
            <v>1</v>
          </cell>
          <cell r="X6373" t="str">
            <v>FLEXNET ECUADOR - MDELIVERY</v>
          </cell>
          <cell r="Y6373" t="str">
            <v>CALLE 28 DE JUNIO S/N Y GARCIA MORENO ENTRADA LLANO GRANDE</v>
          </cell>
        </row>
        <row r="6374">
          <cell r="A6374" t="str">
            <v>2481468</v>
          </cell>
          <cell r="B6374">
            <v>491155</v>
          </cell>
          <cell r="C6374" t="str">
            <v>2481468</v>
          </cell>
          <cell r="D6374" t="str">
            <v>MDELIVERY</v>
          </cell>
          <cell r="E6374" t="str">
            <v>DESPACHO</v>
          </cell>
          <cell r="F6374" t="str">
            <v>NORMAL</v>
          </cell>
          <cell r="G6374" t="str">
            <v>031080002481468</v>
          </cell>
          <cell r="H6374">
            <v>44931</v>
          </cell>
          <cell r="I6374" t="str">
            <v>ENTREGADO</v>
          </cell>
          <cell r="J6374">
            <v>44932</v>
          </cell>
          <cell r="K6374" t="str">
            <v>Roxana Alvarez_FARBEM S.A.</v>
          </cell>
          <cell r="L6374" t="str">
            <v>Interseccion Via Daule y Via Perimetral atras de INDULAC</v>
          </cell>
          <cell r="M6374" t="str">
            <v>0991363041001</v>
          </cell>
          <cell r="N6374" t="str">
            <v>0993429215</v>
          </cell>
          <cell r="O6374" t="str">
            <v/>
          </cell>
          <cell r="P6374" t="str">
            <v>GUAYAQUIL</v>
          </cell>
          <cell r="Q6374" t="str">
            <v>GUAYAQUIL</v>
          </cell>
          <cell r="R6374" t="str">
            <v>GUAYAS</v>
          </cell>
          <cell r="T6374" t="str">
            <v>TRAMACO</v>
          </cell>
          <cell r="U6374" t="str">
            <v>FLEXNETUIO_GYE</v>
          </cell>
          <cell r="V6374">
            <v>1</v>
          </cell>
          <cell r="W6374">
            <v>1</v>
          </cell>
          <cell r="X6374" t="str">
            <v>FLEXNET ECUADOR - MDELIVERY</v>
          </cell>
          <cell r="Y6374" t="str">
            <v>CALLE 28 DE JUNIO S/N Y GARCIA MORENO ENTRADA LLANO GRANDE</v>
          </cell>
        </row>
        <row r="6375">
          <cell r="A6375" t="str">
            <v>2481472</v>
          </cell>
          <cell r="B6375">
            <v>491156</v>
          </cell>
          <cell r="C6375" t="str">
            <v>2481472</v>
          </cell>
          <cell r="D6375" t="str">
            <v>MDELIVERY</v>
          </cell>
          <cell r="E6375" t="str">
            <v>DESPACHO</v>
          </cell>
          <cell r="F6375" t="str">
            <v>NORMAL</v>
          </cell>
          <cell r="G6375" t="str">
            <v>FT77897</v>
          </cell>
          <cell r="H6375">
            <v>44931</v>
          </cell>
          <cell r="I6375" t="str">
            <v>ENTREGADO</v>
          </cell>
          <cell r="J6375">
            <v>44932</v>
          </cell>
          <cell r="K6375" t="str">
            <v>Juan Jose Astudillo_GATEGOURMET DEL ECUADOR CIA. LTDA.</v>
          </cell>
          <cell r="L6375" t="str">
            <v>GATE GOURMET DEL ECUADOR (Av. de las Americas 300 – Aeropuerto JJOO Zona TCE)</v>
          </cell>
          <cell r="M6375" t="str">
            <v>1791411986001</v>
          </cell>
          <cell r="N6375" t="str">
            <v>0982829899</v>
          </cell>
          <cell r="O6375" t="str">
            <v/>
          </cell>
          <cell r="P6375" t="str">
            <v>GUAYAQUIL</v>
          </cell>
          <cell r="Q6375" t="str">
            <v>GUAYAQUIL</v>
          </cell>
          <cell r="R6375" t="str">
            <v>GUAYAS</v>
          </cell>
          <cell r="T6375" t="str">
            <v>ITSACOURIER</v>
          </cell>
          <cell r="U6375" t="str">
            <v>FLEXNETUIO_GYE</v>
          </cell>
          <cell r="V6375">
            <v>1</v>
          </cell>
          <cell r="W6375">
            <v>1</v>
          </cell>
          <cell r="X6375" t="str">
            <v>FLEXNET ECUADOR - MDELIVERY</v>
          </cell>
          <cell r="Y6375" t="str">
            <v>CALLE 28 DE JUNIO S/N Y GARCIA MORENO ENTRADA LLANO GRANDE</v>
          </cell>
        </row>
        <row r="6376">
          <cell r="A6376" t="str">
            <v>2481473</v>
          </cell>
          <cell r="B6376">
            <v>491157</v>
          </cell>
          <cell r="C6376" t="str">
            <v>2481473</v>
          </cell>
          <cell r="D6376" t="str">
            <v>MDELIVERY</v>
          </cell>
          <cell r="E6376" t="str">
            <v>DESPACHO</v>
          </cell>
          <cell r="F6376" t="str">
            <v>NORMAL</v>
          </cell>
          <cell r="G6376" t="str">
            <v>FT77919</v>
          </cell>
          <cell r="H6376">
            <v>44931</v>
          </cell>
          <cell r="I6376" t="str">
            <v>ENTREGADO</v>
          </cell>
          <cell r="J6376">
            <v>44932</v>
          </cell>
          <cell r="K6376" t="str">
            <v xml:space="preserve">Mary Narvaez_EMPAQPLAST S A </v>
          </cell>
          <cell r="L6376" t="str">
            <v>Via AmaguaNa Km 2 entre Avon y Chaide Chaide</v>
          </cell>
          <cell r="M6376" t="str">
            <v>1791240111001</v>
          </cell>
          <cell r="N6376" t="str">
            <v>0993946334</v>
          </cell>
          <cell r="O6376" t="str">
            <v/>
          </cell>
          <cell r="P6376" t="str">
            <v>QUITO</v>
          </cell>
          <cell r="Q6376" t="str">
            <v>QUITO</v>
          </cell>
          <cell r="R6376" t="str">
            <v>PICHINCHA</v>
          </cell>
          <cell r="T6376" t="str">
            <v>FLEXTRANS UIO</v>
          </cell>
          <cell r="U6376" t="str">
            <v>FLEXNETUIO_LOCAL</v>
          </cell>
          <cell r="V6376">
            <v>1</v>
          </cell>
          <cell r="W6376">
            <v>1</v>
          </cell>
          <cell r="X6376" t="str">
            <v>FLEXNET ECUADOR - MDELIVERY</v>
          </cell>
          <cell r="Y6376" t="str">
            <v>CALLE 28 DE JUNIO S/N Y GARCIA MORENO ENTRADA LLANO GRANDE</v>
          </cell>
        </row>
        <row r="6377">
          <cell r="A6377" t="str">
            <v>2481474</v>
          </cell>
          <cell r="B6377">
            <v>491158</v>
          </cell>
          <cell r="C6377" t="str">
            <v>2481474</v>
          </cell>
          <cell r="D6377" t="str">
            <v>MDELIVERY</v>
          </cell>
          <cell r="E6377" t="str">
            <v>DESPACHO</v>
          </cell>
          <cell r="F6377" t="str">
            <v>NORMAL</v>
          </cell>
          <cell r="G6377" t="str">
            <v>FT77898</v>
          </cell>
          <cell r="H6377">
            <v>44931</v>
          </cell>
          <cell r="I6377" t="str">
            <v>ENTREGADO</v>
          </cell>
          <cell r="J6377">
            <v>44932</v>
          </cell>
          <cell r="K6377" t="str">
            <v>Juan Jose Astudillo_GATEGOURMET DEL ECUADOR CIA. LTDA.</v>
          </cell>
          <cell r="L6377" t="str">
            <v>GATE GOURMET DEL ECUADOR (Av. de las Americas 300 – Aeropuerto JJOO Zona TCE)</v>
          </cell>
          <cell r="M6377" t="str">
            <v>1791411986001</v>
          </cell>
          <cell r="N6377" t="str">
            <v>0982829899</v>
          </cell>
          <cell r="O6377" t="str">
            <v/>
          </cell>
          <cell r="P6377" t="str">
            <v>GUAYAQUIL</v>
          </cell>
          <cell r="Q6377" t="str">
            <v>GUAYAQUIL</v>
          </cell>
          <cell r="R6377" t="str">
            <v>GUAYAS</v>
          </cell>
          <cell r="T6377" t="str">
            <v>ITSACOURIER</v>
          </cell>
          <cell r="U6377" t="str">
            <v>FLEXNETUIO_GYE</v>
          </cell>
          <cell r="V6377">
            <v>1</v>
          </cell>
          <cell r="W6377">
            <v>1</v>
          </cell>
          <cell r="X6377" t="str">
            <v>FLEXNET ECUADOR - MDELIVERY</v>
          </cell>
          <cell r="Y6377" t="str">
            <v>CALLE 28 DE JUNIO S/N Y GARCIA MORENO ENTRADA LLANO GRANDE</v>
          </cell>
        </row>
        <row r="6378">
          <cell r="A6378" t="str">
            <v>2481475</v>
          </cell>
          <cell r="B6378">
            <v>491159</v>
          </cell>
          <cell r="C6378" t="str">
            <v>2481475</v>
          </cell>
          <cell r="D6378" t="str">
            <v>MDELIVERY</v>
          </cell>
          <cell r="E6378" t="str">
            <v>DESPACHO</v>
          </cell>
          <cell r="F6378" t="str">
            <v>NORMAL</v>
          </cell>
          <cell r="G6378" t="str">
            <v>FT77887</v>
          </cell>
          <cell r="H6378">
            <v>44931</v>
          </cell>
          <cell r="I6378" t="str">
            <v>ENTREGADO</v>
          </cell>
          <cell r="J6378">
            <v>44932</v>
          </cell>
          <cell r="K6378" t="str">
            <v>ERIC MERCADO O PEDRO ILLESCAS_PEDRO LUIS ANDRADE ARANDA</v>
          </cell>
          <cell r="L6378" t="str">
            <v>ciudadela 9 de octubre calle tercera villa 306 y avenida tercera sur de la ciudad casa de 2 pisos con rejas blancas</v>
          </cell>
          <cell r="M6378" t="str">
            <v>0927389163001</v>
          </cell>
          <cell r="N6378" t="str">
            <v>0995801473</v>
          </cell>
          <cell r="O6378" t="str">
            <v/>
          </cell>
          <cell r="P6378" t="str">
            <v>GUAYAQUIL</v>
          </cell>
          <cell r="Q6378" t="str">
            <v>GUAYAQUIL</v>
          </cell>
          <cell r="R6378" t="str">
            <v>GUAYAS</v>
          </cell>
          <cell r="T6378" t="str">
            <v>ITSACOURIER</v>
          </cell>
          <cell r="U6378" t="str">
            <v>FLEXNETUIO_GYE</v>
          </cell>
          <cell r="V6378">
            <v>1</v>
          </cell>
          <cell r="W6378">
            <v>1</v>
          </cell>
          <cell r="X6378" t="str">
            <v>FLEXNET ECUADOR - MDELIVERY</v>
          </cell>
          <cell r="Y6378" t="str">
            <v>CALLE 28 DE JUNIO S/N Y GARCIA MORENO ENTRADA LLANO GRANDE</v>
          </cell>
        </row>
        <row r="6379">
          <cell r="A6379" t="str">
            <v>2481478</v>
          </cell>
          <cell r="B6379">
            <v>491160</v>
          </cell>
          <cell r="C6379" t="str">
            <v>2481478</v>
          </cell>
          <cell r="D6379" t="str">
            <v>MDELIVERY</v>
          </cell>
          <cell r="E6379" t="str">
            <v>DESPACHO</v>
          </cell>
          <cell r="F6379" t="str">
            <v>NORMAL</v>
          </cell>
          <cell r="G6379" t="str">
            <v>FT77886</v>
          </cell>
          <cell r="H6379">
            <v>44931</v>
          </cell>
          <cell r="I6379" t="str">
            <v>ENTREGADO</v>
          </cell>
          <cell r="J6379">
            <v>44932</v>
          </cell>
          <cell r="K6379" t="str">
            <v>ERIC MERCADO O PEDRO ILLESCAS_TRANSPERTT TRANSPORTE PERSONAL TODO TERRENO S.A.</v>
          </cell>
          <cell r="L6379" t="str">
            <v>ciudadela 9 de octubre calle tercera villa 306 y avenida tercera sur de la ciudad casa de 2 pisos con rejas blancas</v>
          </cell>
          <cell r="M6379" t="str">
            <v>0993371948001</v>
          </cell>
          <cell r="N6379" t="str">
            <v>0995801473</v>
          </cell>
          <cell r="O6379" t="str">
            <v/>
          </cell>
          <cell r="P6379" t="str">
            <v>GUAYAQUIL</v>
          </cell>
          <cell r="Q6379" t="str">
            <v>GUAYAQUIL</v>
          </cell>
          <cell r="R6379" t="str">
            <v>GUAYAS</v>
          </cell>
          <cell r="T6379" t="str">
            <v>ITSACOURIER</v>
          </cell>
          <cell r="U6379" t="str">
            <v>FLEXNETUIO_GYE</v>
          </cell>
          <cell r="V6379">
            <v>1</v>
          </cell>
          <cell r="W6379">
            <v>1</v>
          </cell>
          <cell r="X6379" t="str">
            <v>FLEXNET ECUADOR - MDELIVERY</v>
          </cell>
          <cell r="Y6379" t="str">
            <v>CALLE 28 DE JUNIO S/N Y GARCIA MORENO ENTRADA LLANO GRANDE</v>
          </cell>
        </row>
        <row r="6380">
          <cell r="A6380" t="str">
            <v>2481479</v>
          </cell>
          <cell r="B6380">
            <v>491161</v>
          </cell>
          <cell r="C6380" t="str">
            <v>2481479</v>
          </cell>
          <cell r="D6380" t="str">
            <v>MDELIVERY</v>
          </cell>
          <cell r="E6380" t="str">
            <v>DESPACHO</v>
          </cell>
          <cell r="F6380" t="str">
            <v>NORMAL</v>
          </cell>
          <cell r="G6380" t="str">
            <v>FT77889</v>
          </cell>
          <cell r="H6380">
            <v>44931</v>
          </cell>
          <cell r="I6380" t="str">
            <v>ENTREGADO</v>
          </cell>
          <cell r="J6380">
            <v>44932</v>
          </cell>
          <cell r="K6380" t="str">
            <v>ERIC MERCADO O PEDRO ILLESCAS_CINTHIA REBECA GUAMAN TARCO</v>
          </cell>
          <cell r="L6380" t="str">
            <v>ciudadela 9 de octubre calle tercera villa 306 y avenida tercera sur de la ciudad casa de 2 pisos con rejas blancas</v>
          </cell>
          <cell r="M6380" t="str">
            <v>0941006231001</v>
          </cell>
          <cell r="N6380" t="str">
            <v>0995801473</v>
          </cell>
          <cell r="O6380" t="str">
            <v/>
          </cell>
          <cell r="P6380" t="str">
            <v>GUAYAQUIL</v>
          </cell>
          <cell r="Q6380" t="str">
            <v>GUAYAQUIL</v>
          </cell>
          <cell r="R6380" t="str">
            <v>GUAYAS</v>
          </cell>
          <cell r="T6380" t="str">
            <v>ITSACOURIER</v>
          </cell>
          <cell r="U6380" t="str">
            <v>FLEXNETUIO_GYE</v>
          </cell>
          <cell r="V6380">
            <v>1</v>
          </cell>
          <cell r="W6380">
            <v>1</v>
          </cell>
          <cell r="X6380" t="str">
            <v>FLEXNET ECUADOR - MDELIVERY</v>
          </cell>
          <cell r="Y6380" t="str">
            <v>CALLE 28 DE JUNIO S/N Y GARCIA MORENO ENTRADA LLANO GRANDE</v>
          </cell>
        </row>
        <row r="6381">
          <cell r="A6381" t="str">
            <v>2481480</v>
          </cell>
          <cell r="B6381">
            <v>491162</v>
          </cell>
          <cell r="C6381" t="str">
            <v>2481480</v>
          </cell>
          <cell r="D6381" t="str">
            <v>MDELIVERY</v>
          </cell>
          <cell r="E6381" t="str">
            <v>DESPACHO</v>
          </cell>
          <cell r="F6381" t="str">
            <v>NORMAL</v>
          </cell>
          <cell r="G6381" t="str">
            <v>FT77885</v>
          </cell>
          <cell r="H6381">
            <v>44931</v>
          </cell>
          <cell r="I6381" t="str">
            <v>ENTREGADO</v>
          </cell>
          <cell r="J6381">
            <v>44932</v>
          </cell>
          <cell r="K6381" t="str">
            <v>ERIC MERCADO O PEDRO ILLESCAS_JOSE RODRIGO RIVERA AGUIRRE</v>
          </cell>
          <cell r="L6381" t="str">
            <v>ciudadela 9 de octubre calle tercera villa 306 y avenida tercera sur de la ciudad casa de 2 pisos con rejas blancas</v>
          </cell>
          <cell r="M6381" t="str">
            <v>0700985716001</v>
          </cell>
          <cell r="N6381" t="str">
            <v>0995801473</v>
          </cell>
          <cell r="O6381" t="str">
            <v/>
          </cell>
          <cell r="P6381" t="str">
            <v>GUAYAQUIL</v>
          </cell>
          <cell r="Q6381" t="str">
            <v>GUAYAQUIL</v>
          </cell>
          <cell r="R6381" t="str">
            <v>GUAYAS</v>
          </cell>
          <cell r="T6381" t="str">
            <v>ITSACOURIER</v>
          </cell>
          <cell r="U6381" t="str">
            <v>FLEXNETUIO_GYE</v>
          </cell>
          <cell r="V6381">
            <v>1</v>
          </cell>
          <cell r="W6381">
            <v>1</v>
          </cell>
          <cell r="X6381" t="str">
            <v>FLEXNET ECUADOR - MDELIVERY</v>
          </cell>
          <cell r="Y6381" t="str">
            <v>CALLE 28 DE JUNIO S/N Y GARCIA MORENO ENTRADA LLANO GRANDE</v>
          </cell>
        </row>
        <row r="6382">
          <cell r="A6382" t="str">
            <v>2481481</v>
          </cell>
          <cell r="B6382">
            <v>491163</v>
          </cell>
          <cell r="C6382" t="str">
            <v>2481481</v>
          </cell>
          <cell r="D6382" t="str">
            <v>MDELIVERY</v>
          </cell>
          <cell r="E6382" t="str">
            <v>DESPACHO</v>
          </cell>
          <cell r="F6382" t="str">
            <v>NORMAL</v>
          </cell>
          <cell r="G6382" t="str">
            <v>FT77888</v>
          </cell>
          <cell r="H6382">
            <v>44931</v>
          </cell>
          <cell r="I6382" t="str">
            <v>ENTREGADO</v>
          </cell>
          <cell r="J6382">
            <v>44932</v>
          </cell>
          <cell r="K6382" t="str">
            <v>ERIC MERCADO O PEDRO ILLESCAS_JEFFERSON JOEL SUAREZ RIVERA</v>
          </cell>
          <cell r="L6382" t="str">
            <v>ciudadela 9 de octubre calle tercera villa 306 y avenida tercera sur de la ciudad casa de 2 pisos con rejas blancas</v>
          </cell>
          <cell r="M6382" t="str">
            <v>0923301063001</v>
          </cell>
          <cell r="N6382" t="str">
            <v>0995801473</v>
          </cell>
          <cell r="O6382" t="str">
            <v/>
          </cell>
          <cell r="P6382" t="str">
            <v>GUAYAQUIL</v>
          </cell>
          <cell r="Q6382" t="str">
            <v>GUAYAQUIL</v>
          </cell>
          <cell r="R6382" t="str">
            <v>GUAYAS</v>
          </cell>
          <cell r="T6382" t="str">
            <v>ITSACOURIER</v>
          </cell>
          <cell r="U6382" t="str">
            <v>FLEXNETUIO_GYE</v>
          </cell>
          <cell r="V6382">
            <v>1</v>
          </cell>
          <cell r="W6382">
            <v>1</v>
          </cell>
          <cell r="X6382" t="str">
            <v>FLEXNET ECUADOR - MDELIVERY</v>
          </cell>
          <cell r="Y6382" t="str">
            <v>CALLE 28 DE JUNIO S/N Y GARCIA MORENO ENTRADA LLANO GRANDE</v>
          </cell>
        </row>
        <row r="6383">
          <cell r="A6383" t="str">
            <v>2481483</v>
          </cell>
          <cell r="B6383">
            <v>491164</v>
          </cell>
          <cell r="C6383" t="str">
            <v>2481483</v>
          </cell>
          <cell r="D6383" t="str">
            <v>MDELIVERY</v>
          </cell>
          <cell r="E6383" t="str">
            <v>DESPACHO</v>
          </cell>
          <cell r="F6383" t="str">
            <v>NORMAL</v>
          </cell>
          <cell r="G6383" t="str">
            <v>FT77893</v>
          </cell>
          <cell r="H6383">
            <v>44931</v>
          </cell>
          <cell r="I6383" t="str">
            <v>ENTREGADO</v>
          </cell>
          <cell r="J6383">
            <v>44932</v>
          </cell>
          <cell r="K6383" t="str">
            <v>Christian Cagua_COSCO SHIPPING LINES ECUADOR CIA. LTDA.</v>
          </cell>
          <cell r="L6383" t="str">
            <v>Puerto Santa Ana. Edificio The Point Piso 10 Oficina 1009</v>
          </cell>
          <cell r="M6383" t="str">
            <v>0993306126001</v>
          </cell>
          <cell r="N6383" t="str">
            <v xml:space="preserve">0980753312 </v>
          </cell>
          <cell r="O6383" t="str">
            <v/>
          </cell>
          <cell r="P6383" t="str">
            <v>GUAYAQUIL</v>
          </cell>
          <cell r="Q6383" t="str">
            <v>GUAYAQUIL</v>
          </cell>
          <cell r="R6383" t="str">
            <v>GUAYAS</v>
          </cell>
          <cell r="T6383" t="str">
            <v>ITSACOURIER</v>
          </cell>
          <cell r="U6383" t="str">
            <v>FLEXNETUIO_GYE</v>
          </cell>
          <cell r="V6383">
            <v>1</v>
          </cell>
          <cell r="W6383">
            <v>1</v>
          </cell>
          <cell r="X6383" t="str">
            <v>FLEXNET ECUADOR - MDELIVERY</v>
          </cell>
          <cell r="Y6383" t="str">
            <v>CALLE 28 DE JUNIO S/N Y GARCIA MORENO ENTRADA LLANO GRANDE</v>
          </cell>
        </row>
        <row r="6384">
          <cell r="A6384" t="str">
            <v>2481484</v>
          </cell>
          <cell r="B6384">
            <v>491165</v>
          </cell>
          <cell r="C6384" t="str">
            <v>2481484</v>
          </cell>
          <cell r="D6384" t="str">
            <v>MDELIVERY</v>
          </cell>
          <cell r="E6384" t="str">
            <v>DESPACHO</v>
          </cell>
          <cell r="F6384" t="str">
            <v>NORMAL</v>
          </cell>
          <cell r="G6384" t="str">
            <v>FT77880</v>
          </cell>
          <cell r="H6384">
            <v>44931</v>
          </cell>
          <cell r="I6384" t="str">
            <v>ENTREGADO</v>
          </cell>
          <cell r="J6384">
            <v>44932</v>
          </cell>
          <cell r="K6384" t="str">
            <v xml:space="preserve"> JEFFERSON ALEJANDRO ANDAGOYA ALCIVAR_ JEFFERSON ALEJANDRO ANDAGOYA ALCIVAR</v>
          </cell>
          <cell r="L6384" t="str">
            <v>SECTOR NORTE FRANCISCO DE ORELLANA VILLA ESPANA ETAPA MADRID MANZAN 17 VILLA 27  MANZANA DE DOS PISOS ESQUINERA FRENTE A LA CANCHA DEPORTIVA DE LA URBANIZACION</v>
          </cell>
          <cell r="M6384" t="str">
            <v>0951161967001</v>
          </cell>
          <cell r="N6384" t="str">
            <v>0960266409</v>
          </cell>
          <cell r="O6384" t="str">
            <v/>
          </cell>
          <cell r="P6384" t="str">
            <v>GUAYAQUIL</v>
          </cell>
          <cell r="Q6384" t="str">
            <v>GUAYAQUIL</v>
          </cell>
          <cell r="R6384" t="str">
            <v>GUAYAS</v>
          </cell>
          <cell r="T6384" t="str">
            <v>ITSACOURIER</v>
          </cell>
          <cell r="U6384" t="str">
            <v>FLEXNETUIO_GYE</v>
          </cell>
          <cell r="V6384">
            <v>1</v>
          </cell>
          <cell r="W6384">
            <v>1</v>
          </cell>
          <cell r="X6384" t="str">
            <v>FLEXNET ECUADOR - MDELIVERY</v>
          </cell>
          <cell r="Y6384" t="str">
            <v>CALLE 28 DE JUNIO S/N Y GARCIA MORENO ENTRADA LLANO GRANDE</v>
          </cell>
        </row>
        <row r="6385">
          <cell r="A6385" t="str">
            <v>2481488</v>
          </cell>
          <cell r="B6385">
            <v>491166</v>
          </cell>
          <cell r="C6385" t="str">
            <v>2481488</v>
          </cell>
          <cell r="D6385" t="str">
            <v>MDELIVERY</v>
          </cell>
          <cell r="E6385" t="str">
            <v>DESPACHO</v>
          </cell>
          <cell r="F6385" t="str">
            <v>NORMAL</v>
          </cell>
          <cell r="G6385" t="str">
            <v>FT77890</v>
          </cell>
          <cell r="H6385">
            <v>44931</v>
          </cell>
          <cell r="I6385" t="str">
            <v>ENTREGADO</v>
          </cell>
          <cell r="J6385">
            <v>44932</v>
          </cell>
          <cell r="K6385" t="str">
            <v>ERIC MERCADO O PEDRO ILLESCAS_ROBERTO CARLOS JURADO VERA</v>
          </cell>
          <cell r="L6385" t="str">
            <v>ciudadela 9 de octubre calle tercera villa 306 y avenida tercera sur de la ciudad casa de 2 pisos con rejas blancas</v>
          </cell>
          <cell r="M6385" t="str">
            <v>0920512456001</v>
          </cell>
          <cell r="N6385" t="str">
            <v>0995801473</v>
          </cell>
          <cell r="O6385" t="str">
            <v/>
          </cell>
          <cell r="P6385" t="str">
            <v>GUAYAQUIL</v>
          </cell>
          <cell r="Q6385" t="str">
            <v>GUAYAQUIL</v>
          </cell>
          <cell r="R6385" t="str">
            <v>GUAYAS</v>
          </cell>
          <cell r="T6385" t="str">
            <v>ITSACOURIER</v>
          </cell>
          <cell r="U6385" t="str">
            <v>FLEXNETUIO_GYE</v>
          </cell>
          <cell r="V6385">
            <v>1</v>
          </cell>
          <cell r="W6385">
            <v>1</v>
          </cell>
          <cell r="X6385" t="str">
            <v>FLEXNET ECUADOR - MDELIVERY</v>
          </cell>
          <cell r="Y6385" t="str">
            <v>CALLE 28 DE JUNIO S/N Y GARCIA MORENO ENTRADA LLANO GRANDE</v>
          </cell>
        </row>
        <row r="6386">
          <cell r="A6386" t="str">
            <v>2481489</v>
          </cell>
          <cell r="B6386">
            <v>491167</v>
          </cell>
          <cell r="C6386" t="str">
            <v>2481489</v>
          </cell>
          <cell r="D6386" t="str">
            <v>MDELIVERY</v>
          </cell>
          <cell r="E6386" t="str">
            <v>DESPACHO</v>
          </cell>
          <cell r="F6386" t="str">
            <v>NORMAL</v>
          </cell>
          <cell r="G6386" t="str">
            <v>031080002481489</v>
          </cell>
          <cell r="H6386">
            <v>44931</v>
          </cell>
          <cell r="I6386" t="str">
            <v>ENTREGADO</v>
          </cell>
          <cell r="J6386">
            <v>44932</v>
          </cell>
          <cell r="K6386" t="str">
            <v>TAPIA ROMAN BYRON EDUARDO_TAPIA ROMAN BYRON EDUARDO</v>
          </cell>
          <cell r="L6386" t="str">
            <v>barrio los vergeles, 25 de junio entre banaoro y Buenavista edificio farinango ofic 3s Frente a Canada</v>
          </cell>
          <cell r="M6386" t="str">
            <v>0705526648001</v>
          </cell>
          <cell r="N6386" t="str">
            <v>0959958202</v>
          </cell>
          <cell r="O6386" t="str">
            <v/>
          </cell>
          <cell r="P6386" t="str">
            <v>MACHALA</v>
          </cell>
          <cell r="Q6386" t="str">
            <v>MACHALA</v>
          </cell>
          <cell r="R6386" t="str">
            <v>EL ORO</v>
          </cell>
          <cell r="T6386" t="str">
            <v>TRAMACO</v>
          </cell>
          <cell r="U6386" t="str">
            <v>FLEXNETUIO_PROVINCIA</v>
          </cell>
          <cell r="V6386">
            <v>1</v>
          </cell>
          <cell r="W6386">
            <v>1</v>
          </cell>
          <cell r="X6386" t="str">
            <v>FLEXNET ECUADOR - MDELIVERY</v>
          </cell>
          <cell r="Y6386" t="str">
            <v>CALLE 28 DE JUNIO S/N Y GARCIA MORENO ENTRADA LLANO GRANDE</v>
          </cell>
        </row>
        <row r="6387">
          <cell r="A6387" t="str">
            <v>2481490</v>
          </cell>
          <cell r="B6387">
            <v>491168</v>
          </cell>
          <cell r="C6387" t="str">
            <v>2481490</v>
          </cell>
          <cell r="D6387" t="str">
            <v>MDELIVERY</v>
          </cell>
          <cell r="E6387" t="str">
            <v>DESPACHO</v>
          </cell>
          <cell r="F6387" t="str">
            <v>NORMAL</v>
          </cell>
          <cell r="G6387" t="str">
            <v>FT77883</v>
          </cell>
          <cell r="H6387">
            <v>44931</v>
          </cell>
          <cell r="I6387" t="str">
            <v>ENTREGADO</v>
          </cell>
          <cell r="J6387">
            <v>44932</v>
          </cell>
          <cell r="K6387" t="str">
            <v xml:space="preserve"> ENMA JHOANA PENARANDA CANDO_ ENMA JHOANA PENARANDA CANDO</v>
          </cell>
          <cell r="L6387" t="str">
            <v>guayquil sucre 1034 y 6 de marzo Domicilio  un edificio 3 pisos refrencia a una cuadra de la estacion mercado central de la metro via</v>
          </cell>
          <cell r="M6387" t="str">
            <v>0919092296001</v>
          </cell>
          <cell r="N6387" t="str">
            <v>0983950431</v>
          </cell>
          <cell r="O6387" t="str">
            <v/>
          </cell>
          <cell r="P6387" t="str">
            <v>GUAYAQUIL</v>
          </cell>
          <cell r="Q6387" t="str">
            <v>GUAYAQUIL</v>
          </cell>
          <cell r="R6387" t="str">
            <v>GUAYAS</v>
          </cell>
          <cell r="T6387" t="str">
            <v>ITSACOURIER</v>
          </cell>
          <cell r="U6387" t="str">
            <v>FLEXNETUIO_GYE</v>
          </cell>
          <cell r="V6387">
            <v>1</v>
          </cell>
          <cell r="W6387">
            <v>1</v>
          </cell>
          <cell r="X6387" t="str">
            <v>FLEXNET ECUADOR - MDELIVERY</v>
          </cell>
          <cell r="Y6387" t="str">
            <v>CALLE 28 DE JUNIO S/N Y GARCIA MORENO ENTRADA LLANO GRANDE</v>
          </cell>
        </row>
        <row r="6388">
          <cell r="A6388" t="str">
            <v>2481491</v>
          </cell>
          <cell r="B6388">
            <v>491169</v>
          </cell>
          <cell r="C6388" t="str">
            <v>2481491</v>
          </cell>
          <cell r="D6388" t="str">
            <v>MDELIVERY</v>
          </cell>
          <cell r="E6388" t="str">
            <v>DESPACHO</v>
          </cell>
          <cell r="F6388" t="str">
            <v>NORMAL</v>
          </cell>
          <cell r="G6388" t="str">
            <v>FT77882</v>
          </cell>
          <cell r="H6388">
            <v>44931</v>
          </cell>
          <cell r="I6388" t="str">
            <v>ENTREGADO</v>
          </cell>
          <cell r="J6388">
            <v>44932</v>
          </cell>
          <cell r="K6388" t="str">
            <v>ERIC MERCADO O PEDRO ILLESCAS_CARLOS RAUL MORA PORRO</v>
          </cell>
          <cell r="L6388" t="str">
            <v>ciudadela 9 de octubre calle tercera villa 306 y avenida tercera sur de la ciudad casa de 2 pisos con rejas blancas</v>
          </cell>
          <cell r="M6388" t="str">
            <v>0922276290001</v>
          </cell>
          <cell r="N6388" t="str">
            <v>0995801473</v>
          </cell>
          <cell r="O6388" t="str">
            <v/>
          </cell>
          <cell r="P6388" t="str">
            <v>GUAYAQUIL</v>
          </cell>
          <cell r="Q6388" t="str">
            <v>GUAYAQUIL</v>
          </cell>
          <cell r="R6388" t="str">
            <v>GUAYAS</v>
          </cell>
          <cell r="T6388" t="str">
            <v>ITSACOURIER</v>
          </cell>
          <cell r="U6388" t="str">
            <v>FLEXNETUIO_GYE</v>
          </cell>
          <cell r="V6388">
            <v>1</v>
          </cell>
          <cell r="W6388">
            <v>1</v>
          </cell>
          <cell r="X6388" t="str">
            <v>FLEXNET ECUADOR - MDELIVERY</v>
          </cell>
          <cell r="Y6388" t="str">
            <v>CALLE 28 DE JUNIO S/N Y GARCIA MORENO ENTRADA LLANO GRANDE</v>
          </cell>
        </row>
        <row r="6389">
          <cell r="A6389" t="str">
            <v>2481493</v>
          </cell>
          <cell r="B6389">
            <v>491170</v>
          </cell>
          <cell r="C6389" t="str">
            <v>2481493</v>
          </cell>
          <cell r="D6389" t="str">
            <v>MDELIVERY</v>
          </cell>
          <cell r="E6389" t="str">
            <v>DESPACHO</v>
          </cell>
          <cell r="F6389" t="str">
            <v>NORMAL</v>
          </cell>
          <cell r="G6389" t="str">
            <v>FT77884/031080002481493</v>
          </cell>
          <cell r="H6389">
            <v>44931</v>
          </cell>
          <cell r="I6389" t="str">
            <v>DEVOLUCION_EN_PROCESO</v>
          </cell>
          <cell r="J6389">
            <v>44942</v>
          </cell>
          <cell r="K6389" t="str">
            <v xml:space="preserve"> ROSA ETELVINA PIZA GARZON_ ROSA ETELVINA PIZA GARZON</v>
          </cell>
          <cell r="L6389" t="str">
            <v xml:space="preserve">AV. 15 DE AGOSTO 532 Y PAQUISHA, PLAYAS FRENTE AL TIA PLAYAS RETIRA EN OFICINA </v>
          </cell>
          <cell r="M6389" t="str">
            <v>0930906904001</v>
          </cell>
          <cell r="N6389" t="str">
            <v>0998678710</v>
          </cell>
          <cell r="P6389" t="str">
            <v>GUAYAQUIL</v>
          </cell>
          <cell r="Q6389" t="str">
            <v>GUAYAQUIL</v>
          </cell>
          <cell r="R6389" t="str">
            <v>GUAYAS</v>
          </cell>
          <cell r="T6389" t="str">
            <v>TRAMACO</v>
          </cell>
          <cell r="U6389" t="str">
            <v>FLEXNETUIO_GYE</v>
          </cell>
          <cell r="V6389">
            <v>1</v>
          </cell>
          <cell r="W6389">
            <v>1</v>
          </cell>
          <cell r="X6389" t="str">
            <v>FLEXNET ECUADOR - MDELIVERY</v>
          </cell>
          <cell r="Y6389" t="str">
            <v>CALLE 28 DE JUNIO S/N Y GARCIA MORENO ENTRADA LLANO GRANDE</v>
          </cell>
        </row>
        <row r="6390">
          <cell r="A6390" t="str">
            <v>SG_23_017</v>
          </cell>
          <cell r="B6390">
            <v>491132</v>
          </cell>
          <cell r="C6390" t="str">
            <v>SG_23_017</v>
          </cell>
          <cell r="D6390" t="str">
            <v>SG</v>
          </cell>
          <cell r="E6390" t="str">
            <v>DESPACHO</v>
          </cell>
          <cell r="F6390" t="str">
            <v>NORMAL</v>
          </cell>
          <cell r="G6390" t="str">
            <v>FT78054</v>
          </cell>
          <cell r="H6390">
            <v>44931</v>
          </cell>
          <cell r="I6390" t="str">
            <v>ENTREGADO</v>
          </cell>
          <cell r="J6390">
            <v>44943</v>
          </cell>
          <cell r="K6390" t="str">
            <v>FLEXNET - GYE</v>
          </cell>
          <cell r="L6390" t="str">
            <v xml:space="preserve"> FERNANDO GUTIERREZ HILL KM 8 1/2 VIA DAULE</v>
          </cell>
          <cell r="P6390" t="str">
            <v>090606</v>
          </cell>
          <cell r="Q6390" t="str">
            <v>GUAYAQUIL</v>
          </cell>
          <cell r="R6390" t="str">
            <v>GUAYAS</v>
          </cell>
          <cell r="S6390" t="str">
            <v>GUAYAQUIL</v>
          </cell>
          <cell r="T6390" t="str">
            <v>TRANSCONDUCINT</v>
          </cell>
          <cell r="U6390" t="str">
            <v>FLEXNETUIO_GYE</v>
          </cell>
          <cell r="V6390">
            <v>4</v>
          </cell>
          <cell r="W6390">
            <v>130</v>
          </cell>
          <cell r="X6390" t="str">
            <v>FLEXNET UIO</v>
          </cell>
          <cell r="Y6390" t="str">
            <v>PANAMERICANA NORTE KM 12 1/2  LLANO GRANDE</v>
          </cell>
        </row>
        <row r="6391">
          <cell r="A6391" t="str">
            <v>CLDEV_SIM220194</v>
          </cell>
          <cell r="B6391">
            <v>491129</v>
          </cell>
          <cell r="C6391" t="str">
            <v>CLDEV_SIM220194</v>
          </cell>
          <cell r="D6391" t="str">
            <v>CONECEL_DOCUMENTOS</v>
          </cell>
          <cell r="E6391" t="str">
            <v>DESPACHO</v>
          </cell>
          <cell r="F6391" t="str">
            <v>NORMAL</v>
          </cell>
          <cell r="G6391" t="str">
            <v>FT77875</v>
          </cell>
          <cell r="H6391">
            <v>44931</v>
          </cell>
          <cell r="I6391" t="str">
            <v>ENTREGADO</v>
          </cell>
          <cell r="J6391">
            <v>44932</v>
          </cell>
          <cell r="K6391" t="str">
            <v>CRISTIAN ZAMBRANO / CAROLINA PEREZ</v>
          </cell>
          <cell r="L6391" t="str">
            <v>AV. AMAZONAS N44-124 Y LUIS BARBERY, EDIFICIO COLOR BLANCO</v>
          </cell>
          <cell r="P6391" t="str">
            <v>QUITO</v>
          </cell>
          <cell r="Q6391" t="str">
            <v>QUITO</v>
          </cell>
          <cell r="R6391" t="str">
            <v>PICHINCHA</v>
          </cell>
          <cell r="U6391" t="str">
            <v>FLEXNETUIO_LOCAL</v>
          </cell>
          <cell r="V6391">
            <v>1</v>
          </cell>
          <cell r="W6391">
            <v>1</v>
          </cell>
          <cell r="X6391" t="str">
            <v>FLEXNET</v>
          </cell>
          <cell r="Y6391" t="str">
            <v>FLEX NET CALLE 28 DE JUNIO S/N Y GARCIA MORENO ENTRADA LLANO GRANDE</v>
          </cell>
        </row>
        <row r="6392">
          <cell r="A6392" t="str">
            <v>CLDEV_SIM220187</v>
          </cell>
          <cell r="B6392">
            <v>491130</v>
          </cell>
          <cell r="C6392" t="str">
            <v>CLDEV_SIM220187</v>
          </cell>
          <cell r="D6392" t="str">
            <v>CONECEL_DOCUMENTOS</v>
          </cell>
          <cell r="E6392" t="str">
            <v>DESPACHO</v>
          </cell>
          <cell r="F6392" t="str">
            <v>NORMAL</v>
          </cell>
          <cell r="G6392" t="str">
            <v>FT77878</v>
          </cell>
          <cell r="H6392">
            <v>44931</v>
          </cell>
          <cell r="I6392" t="str">
            <v>ENTREGADO</v>
          </cell>
          <cell r="J6392">
            <v>44932</v>
          </cell>
          <cell r="K6392" t="str">
            <v>ROLANDO MORALES / MARIA SUNTAXI</v>
          </cell>
          <cell r="L6392" t="str">
            <v>CIUDADELA SANTA LEONOR MZ 6 SOLAR 17</v>
          </cell>
          <cell r="P6392" t="str">
            <v>GUAYAQUIL</v>
          </cell>
          <cell r="Q6392" t="str">
            <v>GUAYAQUIL</v>
          </cell>
          <cell r="R6392" t="str">
            <v>GUAYAS</v>
          </cell>
          <cell r="T6392" t="str">
            <v>ITSACOURIER</v>
          </cell>
          <cell r="U6392" t="str">
            <v>FLEXNETUIO_GYE</v>
          </cell>
          <cell r="V6392">
            <v>1</v>
          </cell>
          <cell r="W6392">
            <v>1</v>
          </cell>
          <cell r="X6392" t="str">
            <v>FLEXNET</v>
          </cell>
          <cell r="Y6392" t="str">
            <v>FLEX NET CALLE 28 DE JUNIO S/N Y GARCIA MORENO ENTRADA LLANO GRANDE</v>
          </cell>
        </row>
        <row r="6393">
          <cell r="A6393" t="str">
            <v>CLDEV_EQ220056</v>
          </cell>
          <cell r="B6393">
            <v>491131</v>
          </cell>
          <cell r="C6393" t="str">
            <v>CLDEV_EQ220056</v>
          </cell>
          <cell r="D6393" t="str">
            <v>CONECEL_DOCUMENTOS</v>
          </cell>
          <cell r="E6393" t="str">
            <v>DESPACHO</v>
          </cell>
          <cell r="F6393" t="str">
            <v>NORMAL</v>
          </cell>
          <cell r="G6393" t="str">
            <v>FT77879</v>
          </cell>
          <cell r="H6393">
            <v>44931</v>
          </cell>
          <cell r="I6393" t="str">
            <v>ENTREGADO</v>
          </cell>
          <cell r="J6393">
            <v>44932</v>
          </cell>
          <cell r="K6393" t="str">
            <v>ANA AGUIRRE / MARIA SUNTAXI</v>
          </cell>
          <cell r="L6393" t="str">
            <v>CIUDADELA SANTA LEONOR MZ 6 SOLAR 17</v>
          </cell>
          <cell r="P6393" t="str">
            <v>GUAYAQUIL</v>
          </cell>
          <cell r="Q6393" t="str">
            <v>GUAYAQUIL</v>
          </cell>
          <cell r="R6393" t="str">
            <v>GUAYAS</v>
          </cell>
          <cell r="T6393" t="str">
            <v>ITSACOURIER</v>
          </cell>
          <cell r="U6393" t="str">
            <v>FLEXNETUIO_GYE</v>
          </cell>
          <cell r="V6393">
            <v>1</v>
          </cell>
          <cell r="W6393">
            <v>1</v>
          </cell>
          <cell r="X6393" t="str">
            <v>FLEXNET</v>
          </cell>
          <cell r="Y6393" t="str">
            <v>FLEX NET CALLE 28 DE JUNIO S/N Y GARCIA MORENO ENTRADA LLANO GRANDE</v>
          </cell>
        </row>
        <row r="6394">
          <cell r="A6394" t="str">
            <v>2023-00084</v>
          </cell>
          <cell r="B6394">
            <v>491124</v>
          </cell>
          <cell r="C6394" t="str">
            <v>2023-00084</v>
          </cell>
          <cell r="D6394" t="str">
            <v>MOVISTAR</v>
          </cell>
          <cell r="E6394" t="str">
            <v>DESPACHO</v>
          </cell>
          <cell r="F6394" t="str">
            <v>NORMAL</v>
          </cell>
          <cell r="G6394" t="str">
            <v>031080202300084</v>
          </cell>
          <cell r="H6394">
            <v>44931</v>
          </cell>
          <cell r="I6394" t="str">
            <v>ENTREGADO</v>
          </cell>
          <cell r="J6394">
            <v>44932</v>
          </cell>
          <cell r="K6394" t="str">
            <v>CELL EXPRESS LATACUNGA_XAVIER BENITEZ</v>
          </cell>
          <cell r="L6394" t="str">
            <v>AV GUAYAQUIL Y 2 DE MAYO LATACUNGA</v>
          </cell>
          <cell r="M6394" t="str">
            <v>0502401268001</v>
          </cell>
          <cell r="N6394" t="str">
            <v>999717965</v>
          </cell>
          <cell r="O6394" t="str">
            <v/>
          </cell>
          <cell r="P6394" t="str">
            <v>LATACUNGA</v>
          </cell>
          <cell r="Q6394" t="str">
            <v>LATACUNGA</v>
          </cell>
          <cell r="R6394" t="str">
            <v>COTOPAXI</v>
          </cell>
          <cell r="T6394" t="str">
            <v>TRAMACO</v>
          </cell>
          <cell r="U6394" t="str">
            <v>FLEXNETUIO_PROVINCIA</v>
          </cell>
          <cell r="V6394">
            <v>1</v>
          </cell>
          <cell r="W6394">
            <v>1</v>
          </cell>
          <cell r="X6394" t="str">
            <v>FLEXNET ECUADOR - MOVISTAR</v>
          </cell>
          <cell r="Y6394" t="str">
            <v>CALLE 28 DE JUNIO S/N Y GARCIA MORENO ENTRADA LLANO GRANDE</v>
          </cell>
        </row>
        <row r="6395">
          <cell r="A6395" t="str">
            <v>2023-00085</v>
          </cell>
          <cell r="B6395">
            <v>491125</v>
          </cell>
          <cell r="C6395" t="str">
            <v>2023-00085</v>
          </cell>
          <cell r="D6395" t="str">
            <v>TUENTI</v>
          </cell>
          <cell r="E6395" t="str">
            <v>DESPACHO</v>
          </cell>
          <cell r="F6395" t="str">
            <v>NORMAL</v>
          </cell>
          <cell r="G6395" t="str">
            <v>FT78041</v>
          </cell>
          <cell r="H6395">
            <v>44931</v>
          </cell>
          <cell r="I6395" t="str">
            <v>ENTREGADO</v>
          </cell>
          <cell r="J6395">
            <v>44932</v>
          </cell>
          <cell r="K6395" t="str">
            <v>JORGE DIAZ - Tuenti_JORGE BRUNO DIAZ GONZALEZ</v>
          </cell>
          <cell r="L6395" t="str">
            <v>SAUCES 7 MZ 439-F VILLA 12</v>
          </cell>
          <cell r="M6395" t="str">
            <v>0908504285001</v>
          </cell>
          <cell r="N6395" t="str">
            <v>995653954</v>
          </cell>
          <cell r="O6395" t="str">
            <v/>
          </cell>
          <cell r="P6395" t="str">
            <v>GUAYAQUIL</v>
          </cell>
          <cell r="Q6395" t="str">
            <v>GUAYAQUIL</v>
          </cell>
          <cell r="R6395" t="str">
            <v>GUAYAS</v>
          </cell>
          <cell r="T6395" t="str">
            <v>ITSACOURIER</v>
          </cell>
          <cell r="U6395" t="str">
            <v>FLEXNETUIO_GYE</v>
          </cell>
          <cell r="V6395">
            <v>1</v>
          </cell>
          <cell r="W6395">
            <v>1</v>
          </cell>
          <cell r="X6395" t="str">
            <v>FLEXNET ECUADOR - MOVISTAR</v>
          </cell>
          <cell r="Y6395" t="str">
            <v>CALLE 28 DE JUNIO S/N Y GARCIA MORENO ENTRADA LLANO GRANDE</v>
          </cell>
        </row>
        <row r="6396">
          <cell r="A6396" t="str">
            <v>2023-00086</v>
          </cell>
          <cell r="B6396">
            <v>491126</v>
          </cell>
          <cell r="C6396" t="str">
            <v>2023-00086</v>
          </cell>
          <cell r="D6396" t="str">
            <v>TUENTI</v>
          </cell>
          <cell r="E6396" t="str">
            <v>DESPACHO</v>
          </cell>
          <cell r="F6396" t="str">
            <v>NORMAL</v>
          </cell>
          <cell r="G6396" t="str">
            <v>031080202300086</v>
          </cell>
          <cell r="H6396">
            <v>44931</v>
          </cell>
          <cell r="I6396" t="str">
            <v>ENTREGADO</v>
          </cell>
          <cell r="J6396">
            <v>44932</v>
          </cell>
          <cell r="K6396" t="str">
            <v>"	NATALY MATUTE TUENTI_NATALY ALEJANDRA MATUTE AGUIRRE"</v>
          </cell>
          <cell r="L6396" t="str">
            <v>Av. 25 de junio e/ Sta Rosa y Vela Frente a Obsa.</v>
          </cell>
          <cell r="M6396" t="str">
            <v>0704053982001</v>
          </cell>
          <cell r="N6396" t="str">
            <v>995745436</v>
          </cell>
          <cell r="O6396" t="str">
            <v/>
          </cell>
          <cell r="P6396" t="str">
            <v>MACHALA</v>
          </cell>
          <cell r="Q6396" t="str">
            <v>MACHALA</v>
          </cell>
          <cell r="R6396" t="str">
            <v>EL ORO</v>
          </cell>
          <cell r="T6396" t="str">
            <v>TRAMACO</v>
          </cell>
          <cell r="U6396" t="str">
            <v>FLEXNETUIO_PROVINCIA</v>
          </cell>
          <cell r="V6396">
            <v>1</v>
          </cell>
          <cell r="W6396">
            <v>1</v>
          </cell>
          <cell r="X6396" t="str">
            <v>FLEXNET ECUADOR - MOVISTAR</v>
          </cell>
          <cell r="Y6396" t="str">
            <v>CALLE 28 DE JUNIO S/N Y GARCIA MORENO ENTRADA LLANO GRANDE</v>
          </cell>
        </row>
        <row r="6397">
          <cell r="A6397" t="str">
            <v>2023-00087</v>
          </cell>
          <cell r="B6397">
            <v>491127</v>
          </cell>
          <cell r="C6397" t="str">
            <v>2023-00087</v>
          </cell>
          <cell r="D6397" t="str">
            <v>TUENTI</v>
          </cell>
          <cell r="E6397" t="str">
            <v>DESPACHO</v>
          </cell>
          <cell r="F6397" t="str">
            <v>NORMAL</v>
          </cell>
          <cell r="G6397" t="str">
            <v>FT78038</v>
          </cell>
          <cell r="H6397">
            <v>44931</v>
          </cell>
          <cell r="I6397" t="str">
            <v>ENTREGADO</v>
          </cell>
          <cell r="J6397">
            <v>44932</v>
          </cell>
          <cell r="K6397" t="str">
            <v>SMART COMUNICATIONS TUENTI_ VICTOR HUGO BALLESTEROS VALLEJO</v>
          </cell>
          <cell r="L6397" t="str">
            <v>Cdla Garzota Mz V av. Guillermo Pareja 1er piso alto casa esquinera arriba de la panaderia</v>
          </cell>
          <cell r="M6397" t="str">
            <v>0908941115001</v>
          </cell>
          <cell r="N6397" t="str">
            <v>999768298</v>
          </cell>
          <cell r="O6397" t="str">
            <v/>
          </cell>
          <cell r="P6397" t="str">
            <v>GUAYAQUIL</v>
          </cell>
          <cell r="Q6397" t="str">
            <v>GUAYAQUIL</v>
          </cell>
          <cell r="R6397" t="str">
            <v>GUAYAS</v>
          </cell>
          <cell r="T6397" t="str">
            <v>ITSACOURIER</v>
          </cell>
          <cell r="U6397" t="str">
            <v>FLEXNETUIO_GYE</v>
          </cell>
          <cell r="V6397">
            <v>1</v>
          </cell>
          <cell r="W6397">
            <v>1</v>
          </cell>
          <cell r="X6397" t="str">
            <v>FLEXNET ECUADOR - MOVISTAR</v>
          </cell>
          <cell r="Y6397" t="str">
            <v>CALLE 28 DE JUNIO S/N Y GARCIA MORENO ENTRADA LLANO GRANDE</v>
          </cell>
        </row>
        <row r="6398">
          <cell r="A6398" t="str">
            <v>2023-00088</v>
          </cell>
          <cell r="B6398">
            <v>491128</v>
          </cell>
          <cell r="C6398" t="str">
            <v>2023-00088</v>
          </cell>
          <cell r="D6398" t="str">
            <v>TUENTI</v>
          </cell>
          <cell r="E6398" t="str">
            <v>DESPACHO</v>
          </cell>
          <cell r="F6398" t="str">
            <v>NORMAL</v>
          </cell>
          <cell r="G6398" t="str">
            <v>FT78042</v>
          </cell>
          <cell r="H6398">
            <v>44931</v>
          </cell>
          <cell r="I6398" t="str">
            <v>ENTREGADO</v>
          </cell>
          <cell r="J6398">
            <v>44932</v>
          </cell>
          <cell r="K6398" t="str">
            <v>TARSISINVEST TUENTI KENNEDY_MARCO BASTIDAS TOALA</v>
          </cell>
          <cell r="L6398" t="str">
            <v>Urdenor 2, Mz. 288 Villa 12 (Detras de las antenas de Tv Cable de la Juan Tancamarengo.</v>
          </cell>
          <cell r="M6398" t="str">
            <v>0992862459001</v>
          </cell>
          <cell r="N6398" t="str">
            <v>998488969</v>
          </cell>
          <cell r="O6398" t="str">
            <v/>
          </cell>
          <cell r="P6398" t="str">
            <v>GUAYAQUIL</v>
          </cell>
          <cell r="Q6398" t="str">
            <v>GUAYAQUIL</v>
          </cell>
          <cell r="R6398" t="str">
            <v>GUAYAS</v>
          </cell>
          <cell r="T6398" t="str">
            <v>ITSACOURIER</v>
          </cell>
          <cell r="U6398" t="str">
            <v>FLEXNETUIO_GYE</v>
          </cell>
          <cell r="V6398">
            <v>1</v>
          </cell>
          <cell r="W6398">
            <v>1</v>
          </cell>
          <cell r="X6398" t="str">
            <v>FLEXNET ECUADOR - MOVISTAR</v>
          </cell>
          <cell r="Y6398" t="str">
            <v>CALLE 28 DE JUNIO S/N Y GARCIA MORENO ENTRADA LLANO GRANDE</v>
          </cell>
        </row>
        <row r="6399">
          <cell r="A6399" t="str">
            <v>DHL_23_005</v>
          </cell>
          <cell r="B6399">
            <v>491122</v>
          </cell>
          <cell r="C6399" t="str">
            <v>DHL_23_005</v>
          </cell>
          <cell r="D6399" t="str">
            <v>DHL</v>
          </cell>
          <cell r="E6399" t="str">
            <v>DESPACHO</v>
          </cell>
          <cell r="F6399" t="str">
            <v>NORMAL</v>
          </cell>
          <cell r="G6399" t="str">
            <v>FT77801</v>
          </cell>
          <cell r="H6399">
            <v>44931</v>
          </cell>
          <cell r="I6399" t="str">
            <v>ENTREGADO</v>
          </cell>
          <cell r="J6399">
            <v>44931</v>
          </cell>
          <cell r="K6399" t="str">
            <v>DHL MATRIZ</v>
          </cell>
          <cell r="L6399" t="str">
            <v>AV. ELOY ALFARO 113 A Y PASAJE LOS JUNCOS EDIFICIO DHL, SECTOR COMITE DEL PUEBLO</v>
          </cell>
          <cell r="P6399" t="str">
            <v>QUITO</v>
          </cell>
          <cell r="Q6399" t="str">
            <v>QUITO</v>
          </cell>
          <cell r="R6399" t="str">
            <v>PICHINCHA</v>
          </cell>
          <cell r="T6399" t="str">
            <v>FLEXTRANS UIO</v>
          </cell>
          <cell r="U6399" t="str">
            <v>FLEXNETUIO_LOCAL</v>
          </cell>
          <cell r="V6399">
            <v>1</v>
          </cell>
          <cell r="W6399">
            <v>1</v>
          </cell>
          <cell r="X6399" t="str">
            <v>ALMACENES TABACARCEN</v>
          </cell>
          <cell r="Y6399" t="str">
            <v>TABABELA</v>
          </cell>
        </row>
        <row r="6400">
          <cell r="A6400" t="str">
            <v>DHL_23_006</v>
          </cell>
          <cell r="B6400">
            <v>491123</v>
          </cell>
          <cell r="C6400" t="str">
            <v>DHL_23_006</v>
          </cell>
          <cell r="D6400" t="str">
            <v>DHL</v>
          </cell>
          <cell r="E6400" t="str">
            <v>DESPACHO</v>
          </cell>
          <cell r="F6400" t="str">
            <v>NORMAL</v>
          </cell>
          <cell r="G6400" t="str">
            <v>FT77802</v>
          </cell>
          <cell r="H6400">
            <v>44931</v>
          </cell>
          <cell r="I6400" t="str">
            <v>ENTREGADO</v>
          </cell>
          <cell r="J6400">
            <v>44931</v>
          </cell>
          <cell r="K6400" t="str">
            <v>DHL MATRIZ</v>
          </cell>
          <cell r="L6400" t="str">
            <v>AV. ELOY ALFARO 113 A Y PASAJE LOS JUNCOS EDIFICIO DHL, SECTOR COMITE DEL PUEBLO</v>
          </cell>
          <cell r="P6400" t="str">
            <v>QUITO</v>
          </cell>
          <cell r="Q6400" t="str">
            <v>QUITO</v>
          </cell>
          <cell r="R6400" t="str">
            <v>PICHINCHA</v>
          </cell>
          <cell r="T6400" t="str">
            <v>FLEXTRANS UIO</v>
          </cell>
          <cell r="U6400" t="str">
            <v>FLEXNETUIO_LOCAL</v>
          </cell>
          <cell r="V6400">
            <v>1</v>
          </cell>
          <cell r="W6400">
            <v>1</v>
          </cell>
          <cell r="X6400" t="str">
            <v>ALMACENES TABACARCEN</v>
          </cell>
          <cell r="Y6400" t="str">
            <v>TABABELA</v>
          </cell>
        </row>
        <row r="6401">
          <cell r="A6401" t="str">
            <v>2481482</v>
          </cell>
          <cell r="B6401">
            <v>491121</v>
          </cell>
          <cell r="C6401" t="str">
            <v>2481482</v>
          </cell>
          <cell r="D6401" t="str">
            <v>MDELIVERY</v>
          </cell>
          <cell r="E6401" t="str">
            <v>DESPACHO</v>
          </cell>
          <cell r="F6401" t="str">
            <v>PREMIUM</v>
          </cell>
          <cell r="G6401" t="str">
            <v>EC6218</v>
          </cell>
          <cell r="H6401">
            <v>44931</v>
          </cell>
          <cell r="I6401" t="str">
            <v>ENTREGADO</v>
          </cell>
          <cell r="J6401">
            <v>44931</v>
          </cell>
          <cell r="K6401" t="str">
            <v>BELEN REGALADO/VICTORIA CHUNGANDRO_QUIFATEX S.A.</v>
          </cell>
          <cell r="L6401" t="str">
            <v>Panamericana Norte Km 14.5 entre pasaje Cepeda y calle Leonidas Proano. Calderon</v>
          </cell>
          <cell r="M6401" t="str">
            <v>1790371506001</v>
          </cell>
          <cell r="N6401" t="str">
            <v>0991391527</v>
          </cell>
          <cell r="O6401" t="str">
            <v/>
          </cell>
          <cell r="P6401" t="str">
            <v>QUITO</v>
          </cell>
          <cell r="Q6401" t="str">
            <v>QUITO</v>
          </cell>
          <cell r="R6401" t="str">
            <v>PICHINCHA</v>
          </cell>
          <cell r="T6401" t="str">
            <v>EXPRESSCON</v>
          </cell>
          <cell r="U6401" t="str">
            <v>FLEXNETUIO_LOCAL</v>
          </cell>
          <cell r="V6401">
            <v>1</v>
          </cell>
          <cell r="W6401">
            <v>1</v>
          </cell>
          <cell r="X6401" t="str">
            <v>FLEXNET ECUADOR - MDELIVERY</v>
          </cell>
          <cell r="Y6401" t="str">
            <v>CALLE 28 DE JUNIO S/N Y GARCIA MORENO ENTRADA LLANO GRANDE</v>
          </cell>
        </row>
        <row r="6402">
          <cell r="A6402" t="str">
            <v>414609099</v>
          </cell>
          <cell r="B6402">
            <v>491115</v>
          </cell>
          <cell r="C6402" t="str">
            <v>414609099</v>
          </cell>
          <cell r="D6402" t="str">
            <v>FLEXTUENTI</v>
          </cell>
          <cell r="E6402" t="str">
            <v>DESPACHO</v>
          </cell>
          <cell r="F6402" t="str">
            <v>EXPRESS GYE</v>
          </cell>
          <cell r="G6402" t="str">
            <v>FT77798</v>
          </cell>
          <cell r="H6402">
            <v>44931</v>
          </cell>
          <cell r="I6402" t="str">
            <v>ENTREGADO</v>
          </cell>
          <cell r="J6402">
            <v>44931</v>
          </cell>
          <cell r="K6402" t="str">
            <v>PATRICIA CAROLINA LALAMA ESPINEL</v>
          </cell>
          <cell r="L6402" t="str">
            <v>TARQUI (GY) CALLE ILANES  SN  AV CARLOS JULIO AROSEMENA TOLA</v>
          </cell>
          <cell r="M6402" t="str">
            <v>0924991953</v>
          </cell>
          <cell r="N6402" t="str">
            <v>0985242506/0939273170</v>
          </cell>
          <cell r="P6402" t="str">
            <v>GUAYAQUIL</v>
          </cell>
          <cell r="Q6402" t="str">
            <v>GUAYAQUIL</v>
          </cell>
          <cell r="R6402" t="str">
            <v>GUAYAS</v>
          </cell>
          <cell r="T6402" t="str">
            <v>ITSACOURIER</v>
          </cell>
          <cell r="U6402" t="str">
            <v>FLEXNETUIO_GYE</v>
          </cell>
          <cell r="V6402">
            <v>1</v>
          </cell>
          <cell r="W6402">
            <v>1</v>
          </cell>
          <cell r="X6402" t="str">
            <v>FLEXNET ECUADOR - FLEXTUENTI</v>
          </cell>
          <cell r="Y6402" t="str">
            <v>FERNANDO GUTIERREZ HILL VIA A DAULE KM 8 1/2 ENTRADA A COOPERATIVA JUAN MONTALVO</v>
          </cell>
        </row>
        <row r="6403">
          <cell r="A6403" t="str">
            <v>414609115</v>
          </cell>
          <cell r="B6403">
            <v>491116</v>
          </cell>
          <cell r="C6403" t="str">
            <v>414609115</v>
          </cell>
          <cell r="D6403" t="str">
            <v>FLEXTUENTI</v>
          </cell>
          <cell r="E6403" t="str">
            <v>DESPACHO</v>
          </cell>
          <cell r="F6403" t="str">
            <v>EXPRESS GYE</v>
          </cell>
          <cell r="G6403" t="str">
            <v>FT77799 / 031080414609115</v>
          </cell>
          <cell r="H6403">
            <v>44931</v>
          </cell>
          <cell r="I6403" t="str">
            <v>ENTREGADO</v>
          </cell>
          <cell r="J6403">
            <v>44936</v>
          </cell>
          <cell r="K6403" t="str">
            <v>DANIEL ANGEL CONSTANTE LOOR</v>
          </cell>
          <cell r="L6403" t="str">
            <v>TARQUI MANUELA GARAYCOA DE CALDERON SOLAR 4 MANZANA 68 AV 57A</v>
          </cell>
          <cell r="M6403" t="str">
            <v>0957195837</v>
          </cell>
          <cell r="N6403" t="str">
            <v>0962578570/0960487562</v>
          </cell>
          <cell r="P6403" t="str">
            <v>GUAYAQUIL</v>
          </cell>
          <cell r="Q6403" t="str">
            <v>GUAYAQUIL</v>
          </cell>
          <cell r="R6403" t="str">
            <v>GUAYAS</v>
          </cell>
          <cell r="T6403" t="str">
            <v>TRAMACO</v>
          </cell>
          <cell r="U6403" t="str">
            <v>FLEXNETUIO_GYE</v>
          </cell>
          <cell r="V6403">
            <v>1</v>
          </cell>
          <cell r="W6403">
            <v>1</v>
          </cell>
          <cell r="X6403" t="str">
            <v>FLEXNET ECUADOR - FLEXTUENTI</v>
          </cell>
          <cell r="Y6403" t="str">
            <v>FERNANDO GUTIERREZ HILL VIA A DAULE KM 8 1/2 ENTRADA A COOPERATIVA JUAN MONTALVO</v>
          </cell>
        </row>
        <row r="6404">
          <cell r="A6404" t="str">
            <v>414618057</v>
          </cell>
          <cell r="B6404">
            <v>491117</v>
          </cell>
          <cell r="C6404" t="str">
            <v>414618057</v>
          </cell>
          <cell r="D6404" t="str">
            <v>FLEXTUENTI</v>
          </cell>
          <cell r="E6404" t="str">
            <v>DESPACHO</v>
          </cell>
          <cell r="F6404" t="str">
            <v>EXPRESS GYE</v>
          </cell>
          <cell r="G6404" t="str">
            <v>FT77800</v>
          </cell>
          <cell r="H6404">
            <v>44931</v>
          </cell>
          <cell r="I6404" t="str">
            <v>ENTREGADO</v>
          </cell>
          <cell r="J6404">
            <v>44935</v>
          </cell>
          <cell r="K6404" t="str">
            <v>DAYSI CONDOR PENA</v>
          </cell>
          <cell r="L6404" t="str">
            <v>XIMENA CALLE 47 MZ D 86 VILLA 2 AV DOMINGO COMIN</v>
          </cell>
          <cell r="M6404" t="str">
            <v>0921956033</v>
          </cell>
          <cell r="N6404" t="str">
            <v>0981070845/0964123185</v>
          </cell>
          <cell r="P6404" t="str">
            <v>GUAYAQUIL</v>
          </cell>
          <cell r="Q6404" t="str">
            <v>GUAYAQUIL</v>
          </cell>
          <cell r="R6404" t="str">
            <v>GUAYAS</v>
          </cell>
          <cell r="T6404" t="str">
            <v>ITSACOURIER</v>
          </cell>
          <cell r="U6404" t="str">
            <v>FLEXNETUIO_GYE</v>
          </cell>
          <cell r="V6404">
            <v>1</v>
          </cell>
          <cell r="W6404">
            <v>1</v>
          </cell>
          <cell r="X6404" t="str">
            <v>FLEXNET ECUADOR - FLEXTUENTI</v>
          </cell>
          <cell r="Y6404" t="str">
            <v>FERNANDO GUTIERREZ HILL VIA A DAULE KM 8 1/2 ENTRADA A COOPERATIVA JUAN MONTALVO</v>
          </cell>
        </row>
        <row r="6405">
          <cell r="A6405" t="str">
            <v>414618595</v>
          </cell>
          <cell r="B6405">
            <v>491118</v>
          </cell>
          <cell r="C6405" t="str">
            <v>414618595</v>
          </cell>
          <cell r="D6405" t="str">
            <v>FLEXTUENTI</v>
          </cell>
          <cell r="E6405" t="str">
            <v>DESPACHO</v>
          </cell>
          <cell r="F6405" t="str">
            <v>NORMAL</v>
          </cell>
          <cell r="G6405" t="str">
            <v>031080414618595</v>
          </cell>
          <cell r="H6405">
            <v>44931</v>
          </cell>
          <cell r="I6405" t="str">
            <v>ENTREGADO</v>
          </cell>
          <cell r="J6405">
            <v>44932</v>
          </cell>
          <cell r="K6405" t="str">
            <v>Jeyck Alexander Bermeo Armijos</v>
          </cell>
          <cell r="L6405" t="str">
            <v>MANTA  CALLE SN  MZ 3 VILLA 27  VIA SAN MATEO</v>
          </cell>
          <cell r="M6405" t="str">
            <v>0704765916</v>
          </cell>
          <cell r="N6405" t="str">
            <v>0939675812/0939675812</v>
          </cell>
          <cell r="O6405" t="str">
            <v/>
          </cell>
          <cell r="P6405" t="str">
            <v>MANTA</v>
          </cell>
          <cell r="Q6405" t="str">
            <v>MANTA</v>
          </cell>
          <cell r="R6405" t="str">
            <v>MANABI</v>
          </cell>
          <cell r="T6405" t="str">
            <v>TRAMACO</v>
          </cell>
          <cell r="U6405" t="str">
            <v>FLEXNETUIO_PROVINCIA</v>
          </cell>
          <cell r="V6405">
            <v>1</v>
          </cell>
          <cell r="W6405">
            <v>1</v>
          </cell>
          <cell r="X6405" t="str">
            <v>FLEXNET ECUADOR - FLEXTUENTI</v>
          </cell>
          <cell r="Y6405" t="str">
            <v>CALLE 28 DE JUNIO S/N Y GARCIA MORENO ENTRADA LLANO GRANDE</v>
          </cell>
        </row>
        <row r="6406">
          <cell r="A6406" t="str">
            <v>WS414609176</v>
          </cell>
          <cell r="B6406">
            <v>491119</v>
          </cell>
          <cell r="C6406" t="str">
            <v>WS414609176</v>
          </cell>
          <cell r="D6406" t="str">
            <v>FLEXTUENTI</v>
          </cell>
          <cell r="E6406" t="str">
            <v>DESPACHO</v>
          </cell>
          <cell r="F6406" t="str">
            <v>NORMAL</v>
          </cell>
          <cell r="G6406" t="str">
            <v>FT77830</v>
          </cell>
          <cell r="H6406">
            <v>44931</v>
          </cell>
          <cell r="I6406" t="str">
            <v>ENTREGADO</v>
          </cell>
          <cell r="J6406">
            <v>44932</v>
          </cell>
          <cell r="K6406" t="str">
            <v>MARJORIE PAOLA SIMBANA CUTI</v>
          </cell>
          <cell r="L6406" t="str">
            <v>PIFO CALLE  MANUEL  BURBANO  OE3 282  SAN SEBASTIAN</v>
          </cell>
          <cell r="M6406" t="str">
            <v>1726662123</v>
          </cell>
          <cell r="N6406" t="str">
            <v>0987605226/0987605226</v>
          </cell>
          <cell r="O6406" t="str">
            <v/>
          </cell>
          <cell r="P6406" t="str">
            <v>QUITO</v>
          </cell>
          <cell r="Q6406" t="str">
            <v>QUITO</v>
          </cell>
          <cell r="R6406" t="str">
            <v>PICHINCHA</v>
          </cell>
          <cell r="U6406" t="str">
            <v>FLEXNETUIO_LOCAL</v>
          </cell>
          <cell r="V6406">
            <v>1</v>
          </cell>
          <cell r="W6406">
            <v>1</v>
          </cell>
          <cell r="X6406" t="str">
            <v>FLEXNET ECUADOR - FLEXTUENTI</v>
          </cell>
          <cell r="Y6406" t="str">
            <v>CALLE 28 DE JUNIO S/N Y GARCIA MORENO ENTRADA LLANO GRANDE</v>
          </cell>
        </row>
        <row r="6407">
          <cell r="A6407" t="str">
            <v>WS414498280</v>
          </cell>
          <cell r="B6407">
            <v>491071</v>
          </cell>
          <cell r="C6407" t="str">
            <v>WS414498280</v>
          </cell>
          <cell r="D6407" t="str">
            <v>FLEXTUENTI</v>
          </cell>
          <cell r="E6407" t="str">
            <v>DESPACHO</v>
          </cell>
          <cell r="F6407" t="str">
            <v>NORMAL</v>
          </cell>
          <cell r="G6407" t="str">
            <v>FT77829</v>
          </cell>
          <cell r="H6407">
            <v>44931</v>
          </cell>
          <cell r="I6407" t="str">
            <v>ENTREGADO</v>
          </cell>
          <cell r="J6407">
            <v>44932</v>
          </cell>
          <cell r="K6407" t="str">
            <v>Alfonso Manuel Llumiquinga Quisphe</v>
          </cell>
          <cell r="L6407" t="str">
            <v>SANGOLQUI CALLE ISLA DE LA PLATA  SN  CALLE LA CONDORDIA</v>
          </cell>
          <cell r="M6407" t="str">
            <v>1713104121</v>
          </cell>
          <cell r="N6407" t="str">
            <v>0979116725/0979116725</v>
          </cell>
          <cell r="O6407" t="str">
            <v/>
          </cell>
          <cell r="P6407" t="str">
            <v>RUMIÑAHUI</v>
          </cell>
          <cell r="Q6407" t="str">
            <v>RUMIÑAHUI</v>
          </cell>
          <cell r="R6407" t="str">
            <v>PICHINCHA</v>
          </cell>
          <cell r="U6407" t="str">
            <v>FLEXNETUIO_LOCAL</v>
          </cell>
          <cell r="V6407">
            <v>1</v>
          </cell>
          <cell r="W6407">
            <v>1</v>
          </cell>
          <cell r="X6407" t="str">
            <v>FLEXNET ECUADOR - FLEXTUENTI</v>
          </cell>
          <cell r="Y6407" t="str">
            <v>CALLE 28 DE JUNIO S/N Y GARCIA MORENO ENTRADA LLANO GRANDE</v>
          </cell>
        </row>
        <row r="6408">
          <cell r="A6408" t="str">
            <v>WS414531484</v>
          </cell>
          <cell r="B6408">
            <v>491072</v>
          </cell>
          <cell r="C6408" t="str">
            <v>WS414531484</v>
          </cell>
          <cell r="D6408" t="str">
            <v>FLEXTUENTI</v>
          </cell>
          <cell r="E6408" t="str">
            <v>DESPACHO</v>
          </cell>
          <cell r="F6408" t="str">
            <v>NORMAL</v>
          </cell>
          <cell r="G6408" t="str">
            <v>031080414531484</v>
          </cell>
          <cell r="H6408">
            <v>44931</v>
          </cell>
          <cell r="I6408" t="str">
            <v>ENTREGADO</v>
          </cell>
          <cell r="J6408">
            <v>44935</v>
          </cell>
          <cell r="K6408" t="str">
            <v>Viviana Delgado</v>
          </cell>
          <cell r="L6408" t="str">
            <v>LOS ESTEROS CALLE 35   SN  T1</v>
          </cell>
          <cell r="M6408" t="str">
            <v>1312873134</v>
          </cell>
          <cell r="N6408" t="str">
            <v>0995129015/0995129015</v>
          </cell>
          <cell r="O6408" t="str">
            <v/>
          </cell>
          <cell r="P6408" t="str">
            <v>MANTA</v>
          </cell>
          <cell r="Q6408" t="str">
            <v>MANTA</v>
          </cell>
          <cell r="R6408" t="str">
            <v>MANABI</v>
          </cell>
          <cell r="T6408" t="str">
            <v>TRAMACO</v>
          </cell>
          <cell r="U6408" t="str">
            <v>FLEXNETUIO_PROVINCIA</v>
          </cell>
          <cell r="V6408">
            <v>1</v>
          </cell>
          <cell r="W6408">
            <v>1</v>
          </cell>
          <cell r="X6408" t="str">
            <v>FLEXNET ECUADOR - FLEXTUENTI</v>
          </cell>
          <cell r="Y6408" t="str">
            <v>CALLE 28 DE JUNIO S/N Y GARCIA MORENO ENTRADA LLANO GRANDE</v>
          </cell>
        </row>
        <row r="6409">
          <cell r="A6409" t="str">
            <v>WS414558608</v>
          </cell>
          <cell r="B6409">
            <v>491073</v>
          </cell>
          <cell r="C6409" t="str">
            <v>WS414558608</v>
          </cell>
          <cell r="D6409" t="str">
            <v>FLEXTUENTI</v>
          </cell>
          <cell r="E6409" t="str">
            <v>DESPACHO</v>
          </cell>
          <cell r="F6409" t="str">
            <v>NORMAL</v>
          </cell>
          <cell r="G6409" t="str">
            <v>FT77806</v>
          </cell>
          <cell r="H6409">
            <v>44931</v>
          </cell>
          <cell r="I6409" t="str">
            <v>ENTREGADO</v>
          </cell>
          <cell r="J6409">
            <v>44935</v>
          </cell>
          <cell r="K6409" t="str">
            <v>Luis Munoz</v>
          </cell>
          <cell r="L6409" t="str">
            <v>XIMENA  AV DE LA MARINA SN AV 25 DE JULIO</v>
          </cell>
          <cell r="M6409" t="str">
            <v>0955161179</v>
          </cell>
          <cell r="N6409" t="str">
            <v>0990658348/0990658348</v>
          </cell>
          <cell r="O6409" t="str">
            <v/>
          </cell>
          <cell r="P6409" t="str">
            <v>GUAYAQUIL</v>
          </cell>
          <cell r="Q6409" t="str">
            <v>GUAYAQUIL</v>
          </cell>
          <cell r="R6409" t="str">
            <v>GUAYAS</v>
          </cell>
          <cell r="T6409" t="str">
            <v>FLEXTRANS GYE</v>
          </cell>
          <cell r="U6409" t="str">
            <v>FLEXNETUIO_GYE</v>
          </cell>
          <cell r="V6409">
            <v>1</v>
          </cell>
          <cell r="W6409">
            <v>1</v>
          </cell>
          <cell r="X6409" t="str">
            <v>FLEXNET ECUADOR - FLEXTUENTI</v>
          </cell>
          <cell r="Y6409" t="str">
            <v>CALLE 28 DE JUNIO S/N Y GARCIA MORENO ENTRADA LLANO GRANDE</v>
          </cell>
        </row>
        <row r="6410">
          <cell r="A6410" t="str">
            <v>WS414572019</v>
          </cell>
          <cell r="B6410">
            <v>491075</v>
          </cell>
          <cell r="C6410" t="str">
            <v>WS414572019</v>
          </cell>
          <cell r="D6410" t="str">
            <v>FLEXTUENTI</v>
          </cell>
          <cell r="E6410" t="str">
            <v>DESPACHO</v>
          </cell>
          <cell r="F6410" t="str">
            <v>NORMAL</v>
          </cell>
          <cell r="G6410" t="str">
            <v>031080414572019</v>
          </cell>
          <cell r="H6410">
            <v>44931</v>
          </cell>
          <cell r="I6410" t="str">
            <v>ENTREGADO</v>
          </cell>
          <cell r="J6410">
            <v>44935</v>
          </cell>
          <cell r="K6410" t="str">
            <v>Angel Wilson Mora Valverde</v>
          </cell>
          <cell r="L6410" t="str">
            <v>MILAGRO CALLE MANUEL QUIROGA SN CALLE VICENTE ASAN UBILLA</v>
          </cell>
          <cell r="M6410" t="str">
            <v>0927426122</v>
          </cell>
          <cell r="N6410" t="str">
            <v>0969885716/0969885716</v>
          </cell>
          <cell r="O6410" t="str">
            <v/>
          </cell>
          <cell r="P6410" t="str">
            <v>MILAGRO</v>
          </cell>
          <cell r="Q6410" t="str">
            <v>MILAGRO</v>
          </cell>
          <cell r="R6410" t="str">
            <v>GUAYAS</v>
          </cell>
          <cell r="T6410" t="str">
            <v>TRAMACO</v>
          </cell>
          <cell r="U6410" t="str">
            <v>FLEXNETUIO_PROVINCIA</v>
          </cell>
          <cell r="V6410">
            <v>1</v>
          </cell>
          <cell r="W6410">
            <v>1</v>
          </cell>
          <cell r="X6410" t="str">
            <v>FLEXNET ECUADOR - FLEXTUENTI</v>
          </cell>
          <cell r="Y6410" t="str">
            <v>CALLE 28 DE JUNIO S/N Y GARCIA MORENO ENTRADA LLANO GRANDE</v>
          </cell>
        </row>
        <row r="6411">
          <cell r="A6411" t="str">
            <v>WS414572026</v>
          </cell>
          <cell r="B6411">
            <v>491076</v>
          </cell>
          <cell r="C6411" t="str">
            <v>WS414572026</v>
          </cell>
          <cell r="D6411" t="str">
            <v>FLEXTUENTI</v>
          </cell>
          <cell r="E6411" t="str">
            <v>DESPACHO</v>
          </cell>
          <cell r="F6411" t="str">
            <v>NORMAL</v>
          </cell>
          <cell r="G6411" t="str">
            <v>031080414572026</v>
          </cell>
          <cell r="H6411">
            <v>44931</v>
          </cell>
          <cell r="I6411" t="str">
            <v>ENTREGADO</v>
          </cell>
          <cell r="J6411">
            <v>44935</v>
          </cell>
          <cell r="K6411" t="str">
            <v>Diana Stefany Briones Pezantes</v>
          </cell>
          <cell r="L6411" t="str">
            <v>MILAGRO CALLE MANUEL QUIROGA SN CALLE VICENTE ASAN UBILLA</v>
          </cell>
          <cell r="M6411" t="str">
            <v>0927426114</v>
          </cell>
          <cell r="N6411" t="str">
            <v>0969885716/0969885716</v>
          </cell>
          <cell r="O6411" t="str">
            <v/>
          </cell>
          <cell r="P6411" t="str">
            <v>MILAGRO</v>
          </cell>
          <cell r="Q6411" t="str">
            <v>MILAGRO</v>
          </cell>
          <cell r="R6411" t="str">
            <v>GUAYAS</v>
          </cell>
          <cell r="T6411" t="str">
            <v>TRAMACO</v>
          </cell>
          <cell r="U6411" t="str">
            <v>FLEXNETUIO_PROVINCIA</v>
          </cell>
          <cell r="V6411">
            <v>1</v>
          </cell>
          <cell r="W6411">
            <v>1</v>
          </cell>
          <cell r="X6411" t="str">
            <v>FLEXNET ECUADOR - FLEXTUENTI</v>
          </cell>
          <cell r="Y6411" t="str">
            <v>CALLE 28 DE JUNIO S/N Y GARCIA MORENO ENTRADA LLANO GRANDE</v>
          </cell>
        </row>
        <row r="6412">
          <cell r="A6412" t="str">
            <v>WS414583066</v>
          </cell>
          <cell r="B6412">
            <v>491078</v>
          </cell>
          <cell r="C6412" t="str">
            <v>WS414583066</v>
          </cell>
          <cell r="D6412" t="str">
            <v>FLEXTUENTI</v>
          </cell>
          <cell r="E6412" t="str">
            <v>DESPACHO</v>
          </cell>
          <cell r="F6412" t="str">
            <v>NORMAL</v>
          </cell>
          <cell r="G6412" t="str">
            <v>031080414583066</v>
          </cell>
          <cell r="H6412">
            <v>44931</v>
          </cell>
          <cell r="I6412" t="str">
            <v>ENTREGADO</v>
          </cell>
          <cell r="J6412">
            <v>44936</v>
          </cell>
          <cell r="K6412" t="str">
            <v>Sandra mariela  Barahona santos</v>
          </cell>
          <cell r="L6412" t="str">
            <v>LA CONCORDIA  CALLE 1RO DE MAYO  SN LOJA</v>
          </cell>
          <cell r="M6412" t="str">
            <v>1753528452</v>
          </cell>
          <cell r="N6412" t="str">
            <v>0969140522/0969140522</v>
          </cell>
          <cell r="O6412" t="str">
            <v/>
          </cell>
          <cell r="P6412" t="str">
            <v>LA CONCORDIA</v>
          </cell>
          <cell r="Q6412" t="str">
            <v>LA CONCORDIA</v>
          </cell>
          <cell r="R6412" t="str">
            <v>ESMERALDAS</v>
          </cell>
          <cell r="T6412" t="str">
            <v>TRAMACO</v>
          </cell>
          <cell r="U6412" t="str">
            <v>FLEXNETUIO_PROVINCIA</v>
          </cell>
          <cell r="V6412">
            <v>1</v>
          </cell>
          <cell r="W6412">
            <v>1</v>
          </cell>
          <cell r="X6412" t="str">
            <v>FLEXNET ECUADOR - FLEXTUENTI</v>
          </cell>
          <cell r="Y6412" t="str">
            <v>CALLE 28 DE JUNIO S/N Y GARCIA MORENO ENTRADA LLANO GRANDE</v>
          </cell>
        </row>
        <row r="6413">
          <cell r="A6413" t="str">
            <v>WS414584064</v>
          </cell>
          <cell r="B6413">
            <v>491079</v>
          </cell>
          <cell r="C6413" t="str">
            <v>WS414584064</v>
          </cell>
          <cell r="D6413" t="str">
            <v>FLEXTUENTI</v>
          </cell>
          <cell r="E6413" t="str">
            <v>DESPACHO</v>
          </cell>
          <cell r="F6413" t="str">
            <v>NORMAL</v>
          </cell>
          <cell r="G6413" t="str">
            <v>FT77805</v>
          </cell>
          <cell r="H6413">
            <v>44931</v>
          </cell>
          <cell r="I6413" t="str">
            <v>ENTREGADO</v>
          </cell>
          <cell r="J6413">
            <v>44932</v>
          </cell>
          <cell r="K6413" t="str">
            <v>CAROLINA OBANDO TIMM</v>
          </cell>
          <cell r="L6413" t="str">
            <v>TARQUI AV  FRANCISCO RIZO  MZ 216 VILLA 11  SN</v>
          </cell>
          <cell r="M6413" t="str">
            <v>0918014556</v>
          </cell>
          <cell r="N6413" t="str">
            <v>0967729455/0967729455</v>
          </cell>
          <cell r="O6413" t="str">
            <v/>
          </cell>
          <cell r="P6413" t="str">
            <v>GUAYAQUIL</v>
          </cell>
          <cell r="Q6413" t="str">
            <v>GUAYAQUIL</v>
          </cell>
          <cell r="R6413" t="str">
            <v>GUAYAS</v>
          </cell>
          <cell r="T6413" t="str">
            <v>ITSACOURIER</v>
          </cell>
          <cell r="U6413" t="str">
            <v>FLEXNETUIO_GYE</v>
          </cell>
          <cell r="V6413">
            <v>1</v>
          </cell>
          <cell r="W6413">
            <v>1</v>
          </cell>
          <cell r="X6413" t="str">
            <v>FLEXNET ECUADOR - FLEXTUENTI</v>
          </cell>
          <cell r="Y6413" t="str">
            <v>CALLE 28 DE JUNIO S/N Y GARCIA MORENO ENTRADA LLANO GRANDE</v>
          </cell>
        </row>
        <row r="6414">
          <cell r="A6414" t="str">
            <v>WS414584419</v>
          </cell>
          <cell r="B6414">
            <v>491080</v>
          </cell>
          <cell r="C6414" t="str">
            <v>WS414584419</v>
          </cell>
          <cell r="D6414" t="str">
            <v>FLEXTUENTI</v>
          </cell>
          <cell r="E6414" t="str">
            <v>DESPACHO</v>
          </cell>
          <cell r="F6414" t="str">
            <v>NORMAL</v>
          </cell>
          <cell r="G6414" t="str">
            <v>FT77832</v>
          </cell>
          <cell r="H6414">
            <v>44931</v>
          </cell>
          <cell r="I6414" t="str">
            <v>ENTREGADO</v>
          </cell>
          <cell r="J6414">
            <v>44932</v>
          </cell>
          <cell r="K6414" t="str">
            <v>Joel Pico</v>
          </cell>
          <cell r="L6414" t="str">
            <v>PUENGASI  CALLE E20D S4 225  CALLE S4J</v>
          </cell>
          <cell r="M6414" t="str">
            <v>1753657020</v>
          </cell>
          <cell r="N6414" t="str">
            <v>0987930782/0987930782</v>
          </cell>
          <cell r="O6414" t="str">
            <v/>
          </cell>
          <cell r="P6414" t="str">
            <v>QUITO</v>
          </cell>
          <cell r="Q6414" t="str">
            <v>QUITO</v>
          </cell>
          <cell r="R6414" t="str">
            <v>PICHINCHA</v>
          </cell>
          <cell r="U6414" t="str">
            <v>FLEXNETUIO_LOCAL</v>
          </cell>
          <cell r="V6414">
            <v>1</v>
          </cell>
          <cell r="W6414">
            <v>1</v>
          </cell>
          <cell r="X6414" t="str">
            <v>FLEXNET ECUADOR - FLEXTUENTI</v>
          </cell>
          <cell r="Y6414" t="str">
            <v>CALLE 28 DE JUNIO S/N Y GARCIA MORENO ENTRADA LLANO GRANDE</v>
          </cell>
        </row>
        <row r="6415">
          <cell r="A6415" t="str">
            <v>414559578</v>
          </cell>
          <cell r="B6415">
            <v>491081</v>
          </cell>
          <cell r="C6415" t="str">
            <v>414559578</v>
          </cell>
          <cell r="D6415" t="str">
            <v>FLEXTUENTI</v>
          </cell>
          <cell r="E6415" t="str">
            <v>DESPACHO</v>
          </cell>
          <cell r="F6415" t="str">
            <v>DERIVADO PICK UP</v>
          </cell>
          <cell r="G6415" t="str">
            <v>031080414559578</v>
          </cell>
          <cell r="H6415">
            <v>44931</v>
          </cell>
          <cell r="I6415" t="str">
            <v>DEVOLUCION_EN_PROCESO</v>
          </cell>
          <cell r="J6415">
            <v>44942</v>
          </cell>
          <cell r="K6415" t="str">
            <v>Javier Ernesto Mosquera alcivar</v>
          </cell>
          <cell r="L6415" t="str">
            <v>OFICINA TRAMACO MILAGRO</v>
          </cell>
          <cell r="M6415" t="str">
            <v>1207580539</v>
          </cell>
          <cell r="N6415" t="str">
            <v>0964090831/0964090831</v>
          </cell>
          <cell r="O6415" t="str">
            <v/>
          </cell>
          <cell r="P6415" t="str">
            <v>MILAGRO</v>
          </cell>
          <cell r="Q6415" t="str">
            <v>MILAGRO</v>
          </cell>
          <cell r="R6415" t="str">
            <v>GUAYAS</v>
          </cell>
          <cell r="T6415" t="str">
            <v>TRAMACO</v>
          </cell>
          <cell r="U6415" t="str">
            <v>FLEXNETUIO_PROVINCIA</v>
          </cell>
          <cell r="V6415">
            <v>1</v>
          </cell>
          <cell r="W6415">
            <v>1</v>
          </cell>
          <cell r="X6415" t="str">
            <v>FLEXNET ECUADOR - FLEXTUENTI</v>
          </cell>
          <cell r="Y6415" t="str">
            <v>CALLE 28 DE JUNIO S/N Y GARCIA MORENO ENTRADA LLANO GRANDE</v>
          </cell>
        </row>
        <row r="6416">
          <cell r="A6416" t="str">
            <v>414584589</v>
          </cell>
          <cell r="B6416">
            <v>491082</v>
          </cell>
          <cell r="C6416" t="str">
            <v>414584589</v>
          </cell>
          <cell r="D6416" t="str">
            <v>FLEXTUENTI</v>
          </cell>
          <cell r="E6416" t="str">
            <v>DESPACHO</v>
          </cell>
          <cell r="F6416" t="str">
            <v>NORMAL</v>
          </cell>
          <cell r="G6416" t="str">
            <v>031080414584589</v>
          </cell>
          <cell r="H6416">
            <v>44931</v>
          </cell>
          <cell r="I6416" t="str">
            <v>ENTREGADO</v>
          </cell>
          <cell r="J6416">
            <v>44932</v>
          </cell>
          <cell r="K6416" t="str">
            <v>Santiago Paul Galarza Maldonado</v>
          </cell>
          <cell r="L6416" t="str">
            <v>SUCRE AV PIO JARAMILLO  18 42  MALVINAS</v>
          </cell>
          <cell r="M6416" t="str">
            <v>1105946618</v>
          </cell>
          <cell r="N6416" t="str">
            <v>0998437258/0998437258</v>
          </cell>
          <cell r="O6416" t="str">
            <v/>
          </cell>
          <cell r="P6416" t="str">
            <v>LOJA</v>
          </cell>
          <cell r="Q6416" t="str">
            <v>LOJA</v>
          </cell>
          <cell r="R6416" t="str">
            <v>LOJA</v>
          </cell>
          <cell r="T6416" t="str">
            <v>TRAMACO</v>
          </cell>
          <cell r="U6416" t="str">
            <v>FLEXNETUIO_PROVINCIA</v>
          </cell>
          <cell r="V6416">
            <v>1</v>
          </cell>
          <cell r="W6416">
            <v>1</v>
          </cell>
          <cell r="X6416" t="str">
            <v>FLEXNET ECUADOR - FLEXTUENTI</v>
          </cell>
          <cell r="Y6416" t="str">
            <v>CALLE 28 DE JUNIO S/N Y GARCIA MORENO ENTRADA LLANO GRANDE</v>
          </cell>
        </row>
        <row r="6417">
          <cell r="A6417" t="str">
            <v>414595030</v>
          </cell>
          <cell r="B6417">
            <v>491083</v>
          </cell>
          <cell r="C6417" t="str">
            <v>414595030</v>
          </cell>
          <cell r="D6417" t="str">
            <v>FLEXTUENTI</v>
          </cell>
          <cell r="E6417" t="str">
            <v>DESPACHO</v>
          </cell>
          <cell r="F6417" t="str">
            <v>NORMAL</v>
          </cell>
          <cell r="G6417" t="str">
            <v>031080414595030</v>
          </cell>
          <cell r="H6417">
            <v>44931</v>
          </cell>
          <cell r="I6417" t="str">
            <v>DEVOLUCION_EN_PROCESO</v>
          </cell>
          <cell r="J6417">
            <v>44942</v>
          </cell>
          <cell r="K6417" t="str">
            <v>Bayron Chicaiza</v>
          </cell>
          <cell r="L6417" t="str">
            <v>CUTUGLAHUA SANTIAGO ROLDOS   N1 207  PANAMERICANA NORTE</v>
          </cell>
          <cell r="M6417" t="str">
            <v>1002392841</v>
          </cell>
          <cell r="N6417" t="str">
            <v>0987950172/0987950172</v>
          </cell>
          <cell r="O6417" t="str">
            <v/>
          </cell>
          <cell r="P6417" t="str">
            <v>MACHACHI</v>
          </cell>
          <cell r="Q6417" t="str">
            <v>MEJIA</v>
          </cell>
          <cell r="R6417" t="str">
            <v>PICHINCHA</v>
          </cell>
          <cell r="S6417" t="str">
            <v>MEJIA</v>
          </cell>
          <cell r="T6417" t="str">
            <v>TRAMACO</v>
          </cell>
          <cell r="V6417">
            <v>1</v>
          </cell>
          <cell r="W6417">
            <v>1</v>
          </cell>
          <cell r="X6417" t="str">
            <v>FLEXNET ECUADOR - FLEXTUENTI</v>
          </cell>
          <cell r="Y6417" t="str">
            <v>CALLE 28 DE JUNIO S/N Y GARCIA MORENO ENTRADA LLANO GRANDE</v>
          </cell>
        </row>
        <row r="6418">
          <cell r="A6418" t="str">
            <v>414597308</v>
          </cell>
          <cell r="B6418">
            <v>491084</v>
          </cell>
          <cell r="C6418" t="str">
            <v>414597308</v>
          </cell>
          <cell r="D6418" t="str">
            <v>FLEXTUENTI</v>
          </cell>
          <cell r="E6418" t="str">
            <v>DESPACHO</v>
          </cell>
          <cell r="F6418" t="str">
            <v>NORMAL</v>
          </cell>
          <cell r="G6418" t="str">
            <v>031080414597308</v>
          </cell>
          <cell r="H6418">
            <v>44931</v>
          </cell>
          <cell r="I6418" t="str">
            <v>ENTREGADO</v>
          </cell>
          <cell r="J6418">
            <v>44935</v>
          </cell>
          <cell r="K6418" t="str">
            <v>Carla Curimilma</v>
          </cell>
          <cell r="L6418" t="str">
            <v>ATAHUALPA AV EL SAUCE  SN  CALLE EL CHAGUARQUERO</v>
          </cell>
          <cell r="M6418" t="str">
            <v>1720750882</v>
          </cell>
          <cell r="N6418" t="str">
            <v>0997616808/0964041864</v>
          </cell>
          <cell r="O6418" t="str">
            <v/>
          </cell>
          <cell r="P6418" t="str">
            <v>AMBATO</v>
          </cell>
          <cell r="Q6418" t="str">
            <v>AMBATO</v>
          </cell>
          <cell r="R6418" t="str">
            <v>TUNGURAHUA</v>
          </cell>
          <cell r="S6418" t="str">
            <v>AMBATO</v>
          </cell>
          <cell r="T6418" t="str">
            <v>TRAMACO</v>
          </cell>
          <cell r="U6418" t="str">
            <v>FLEXNETUIO_PROVINCIA</v>
          </cell>
          <cell r="V6418">
            <v>1</v>
          </cell>
          <cell r="W6418">
            <v>1</v>
          </cell>
          <cell r="X6418" t="str">
            <v>FLEXNET ECUADOR - FLEXTUENTI</v>
          </cell>
          <cell r="Y6418" t="str">
            <v>CALLE 28 DE JUNIO S/N Y GARCIA MORENO ENTRADA LLANO GRANDE</v>
          </cell>
        </row>
        <row r="6419">
          <cell r="A6419" t="str">
            <v>414597399</v>
          </cell>
          <cell r="B6419">
            <v>491085</v>
          </cell>
          <cell r="C6419" t="str">
            <v>414597399</v>
          </cell>
          <cell r="D6419" t="str">
            <v>FLEXTUENTI</v>
          </cell>
          <cell r="E6419" t="str">
            <v>DESPACHO</v>
          </cell>
          <cell r="F6419" t="str">
            <v>NORMAL</v>
          </cell>
          <cell r="G6419" t="str">
            <v>FT77842</v>
          </cell>
          <cell r="H6419">
            <v>44931</v>
          </cell>
          <cell r="I6419" t="str">
            <v>ENTREGADO</v>
          </cell>
          <cell r="J6419">
            <v>44932</v>
          </cell>
          <cell r="K6419" t="str">
            <v>Karla Romero</v>
          </cell>
          <cell r="L6419" t="str">
            <v>LA MAGDALENA CALLE PEDRO DE ALFARO  OE2  62 CALLE NUNEZ DE BALBOA</v>
          </cell>
          <cell r="M6419" t="str">
            <v>1723477236</v>
          </cell>
          <cell r="N6419" t="str">
            <v>0987474362/0995008095</v>
          </cell>
          <cell r="O6419" t="str">
            <v/>
          </cell>
          <cell r="P6419" t="str">
            <v>QUITO</v>
          </cell>
          <cell r="Q6419" t="str">
            <v>QUITO</v>
          </cell>
          <cell r="R6419" t="str">
            <v>PICHINCHA</v>
          </cell>
          <cell r="U6419" t="str">
            <v>FLEXNETUIO_LOCAL</v>
          </cell>
          <cell r="V6419">
            <v>1</v>
          </cell>
          <cell r="W6419">
            <v>1</v>
          </cell>
          <cell r="X6419" t="str">
            <v>FLEXNET ECUADOR - FLEXTUENTI</v>
          </cell>
          <cell r="Y6419" t="str">
            <v>CALLE 28 DE JUNIO S/N Y GARCIA MORENO ENTRADA LLANO GRANDE</v>
          </cell>
        </row>
        <row r="6420">
          <cell r="A6420" t="str">
            <v>414597505</v>
          </cell>
          <cell r="B6420">
            <v>491086</v>
          </cell>
          <cell r="C6420" t="str">
            <v>414597505</v>
          </cell>
          <cell r="D6420" t="str">
            <v>FLEXTUENTI</v>
          </cell>
          <cell r="E6420" t="str">
            <v>DESPACHO</v>
          </cell>
          <cell r="F6420" t="str">
            <v>NORMAL</v>
          </cell>
          <cell r="G6420" t="str">
            <v>031080414597505</v>
          </cell>
          <cell r="H6420">
            <v>44931</v>
          </cell>
          <cell r="I6420" t="str">
            <v>ENTREGADO</v>
          </cell>
          <cell r="J6420">
            <v>44932</v>
          </cell>
          <cell r="K6420" t="str">
            <v>Mirian Lema</v>
          </cell>
          <cell r="L6420" t="str">
            <v>CHIGUILPE CALLE QUITUMBEZ SN  CALLE PUNAES</v>
          </cell>
          <cell r="M6420" t="str">
            <v>1714921135</v>
          </cell>
          <cell r="N6420" t="str">
            <v>0963155247/0991123356</v>
          </cell>
          <cell r="O6420" t="str">
            <v/>
          </cell>
          <cell r="P6420" t="str">
            <v>SANTO DOMINGO</v>
          </cell>
          <cell r="Q6420" t="str">
            <v>SANTO DOMINGO</v>
          </cell>
          <cell r="R6420" t="str">
            <v>SANTO DOMINGO DE LOS TSACHILAS</v>
          </cell>
          <cell r="T6420" t="str">
            <v>TRAMACO</v>
          </cell>
          <cell r="U6420" t="str">
            <v>FLEXNETUIO_PROVINCIA</v>
          </cell>
          <cell r="V6420">
            <v>1</v>
          </cell>
          <cell r="W6420">
            <v>1</v>
          </cell>
          <cell r="X6420" t="str">
            <v>FLEXNET ECUADOR - FLEXTUENTI</v>
          </cell>
          <cell r="Y6420" t="str">
            <v>CALLE 28 DE JUNIO S/N Y GARCIA MORENO ENTRADA LLANO GRANDE</v>
          </cell>
        </row>
        <row r="6421">
          <cell r="A6421" t="str">
            <v>414597576</v>
          </cell>
          <cell r="B6421">
            <v>491087</v>
          </cell>
          <cell r="C6421" t="str">
            <v>414597576</v>
          </cell>
          <cell r="D6421" t="str">
            <v>FLEXTUENTI</v>
          </cell>
          <cell r="E6421" t="str">
            <v>DESPACHO</v>
          </cell>
          <cell r="F6421" t="str">
            <v>NORMAL</v>
          </cell>
          <cell r="G6421" t="str">
            <v>FT77841</v>
          </cell>
          <cell r="H6421">
            <v>44931</v>
          </cell>
          <cell r="I6421" t="str">
            <v>ENTREGADO</v>
          </cell>
          <cell r="J6421">
            <v>44932</v>
          </cell>
          <cell r="K6421" t="str">
            <v>gianella Freire</v>
          </cell>
          <cell r="L6421" t="str">
            <v>SAN BARTOLO  CALLE CUSUMAZA OE3 109  AV TNTE HUGO ORTIZ</v>
          </cell>
          <cell r="M6421" t="str">
            <v>1104709371</v>
          </cell>
          <cell r="N6421" t="str">
            <v>0967072489/0980661312</v>
          </cell>
          <cell r="O6421" t="str">
            <v/>
          </cell>
          <cell r="P6421" t="str">
            <v>QUITO</v>
          </cell>
          <cell r="Q6421" t="str">
            <v>QUITO</v>
          </cell>
          <cell r="R6421" t="str">
            <v>PICHINCHA</v>
          </cell>
          <cell r="U6421" t="str">
            <v>FLEXNETUIO_LOCAL</v>
          </cell>
          <cell r="V6421">
            <v>1</v>
          </cell>
          <cell r="W6421">
            <v>1</v>
          </cell>
          <cell r="X6421" t="str">
            <v>FLEXNET ECUADOR - FLEXTUENTI</v>
          </cell>
          <cell r="Y6421" t="str">
            <v>CALLE 28 DE JUNIO S/N Y GARCIA MORENO ENTRADA LLANO GRANDE</v>
          </cell>
        </row>
        <row r="6422">
          <cell r="A6422" t="str">
            <v>414597578</v>
          </cell>
          <cell r="B6422">
            <v>491088</v>
          </cell>
          <cell r="C6422" t="str">
            <v>414597578</v>
          </cell>
          <cell r="D6422" t="str">
            <v>FLEXTUENTI</v>
          </cell>
          <cell r="E6422" t="str">
            <v>DESPACHO</v>
          </cell>
          <cell r="F6422" t="str">
            <v>NORMAL</v>
          </cell>
          <cell r="G6422" t="str">
            <v>031080414597578</v>
          </cell>
          <cell r="H6422">
            <v>44931</v>
          </cell>
          <cell r="I6422" t="str">
            <v>DEVOLUCION_EN_PROCESO</v>
          </cell>
          <cell r="J6422">
            <v>44942</v>
          </cell>
          <cell r="K6422" t="str">
            <v>Julio Lorenzo Romero Barzola</v>
          </cell>
          <cell r="L6422" t="str">
            <v>NOBOL   ELOY ALFARO SN TOMAS MARTINEZ</v>
          </cell>
          <cell r="M6422" t="str">
            <v>0932075781</v>
          </cell>
          <cell r="N6422" t="str">
            <v>0979431026/0996876885</v>
          </cell>
          <cell r="O6422" t="str">
            <v/>
          </cell>
          <cell r="P6422" t="str">
            <v>NOBOL</v>
          </cell>
          <cell r="Q6422" t="str">
            <v>NOBOL</v>
          </cell>
          <cell r="R6422" t="str">
            <v>GUAYAS</v>
          </cell>
          <cell r="T6422" t="str">
            <v>TRAMACO</v>
          </cell>
          <cell r="U6422" t="str">
            <v>FLEXNETUIO_PROVINCIA</v>
          </cell>
          <cell r="V6422">
            <v>1</v>
          </cell>
          <cell r="W6422">
            <v>1</v>
          </cell>
          <cell r="X6422" t="str">
            <v>FLEXNET ECUADOR - FLEXTUENTI</v>
          </cell>
          <cell r="Y6422" t="str">
            <v>CALLE 28 DE JUNIO S/N Y GARCIA MORENO ENTRADA LLANO GRANDE</v>
          </cell>
        </row>
        <row r="6423">
          <cell r="A6423" t="str">
            <v>414597625</v>
          </cell>
          <cell r="B6423">
            <v>491089</v>
          </cell>
          <cell r="C6423" t="str">
            <v>414597625</v>
          </cell>
          <cell r="D6423" t="str">
            <v>FLEXTUENTI</v>
          </cell>
          <cell r="E6423" t="str">
            <v>DESPACHO</v>
          </cell>
          <cell r="F6423" t="str">
            <v>NORMAL</v>
          </cell>
          <cell r="G6423" t="str">
            <v>FT77840</v>
          </cell>
          <cell r="H6423">
            <v>44931</v>
          </cell>
          <cell r="I6423" t="str">
            <v>ENTREGADO</v>
          </cell>
          <cell r="J6423">
            <v>44938</v>
          </cell>
          <cell r="K6423" t="str">
            <v>Edison Puertas</v>
          </cell>
          <cell r="L6423" t="str">
            <v>CHIMBACALLE GUAYLLABAMBA  E2 121  ALPAHUASI</v>
          </cell>
          <cell r="M6423" t="str">
            <v>1708854904</v>
          </cell>
          <cell r="N6423" t="str">
            <v>0995972048/0995906548</v>
          </cell>
          <cell r="O6423" t="str">
            <v/>
          </cell>
          <cell r="P6423" t="str">
            <v>QUITO</v>
          </cell>
          <cell r="Q6423" t="str">
            <v>QUITO</v>
          </cell>
          <cell r="R6423" t="str">
            <v>PICHINCHA</v>
          </cell>
          <cell r="T6423" t="str">
            <v>FLEXTRANS UIO</v>
          </cell>
          <cell r="U6423" t="str">
            <v>FLEXNETUIO_LOCAL</v>
          </cell>
          <cell r="V6423">
            <v>1</v>
          </cell>
          <cell r="W6423">
            <v>1</v>
          </cell>
          <cell r="X6423" t="str">
            <v>FLEXNET ECUADOR - FLEXTUENTI</v>
          </cell>
          <cell r="Y6423" t="str">
            <v>CALLE 28 DE JUNIO S/N Y GARCIA MORENO ENTRADA LLANO GRANDE</v>
          </cell>
        </row>
        <row r="6424">
          <cell r="A6424" t="str">
            <v>414597693</v>
          </cell>
          <cell r="B6424">
            <v>491090</v>
          </cell>
          <cell r="C6424" t="str">
            <v>414597693</v>
          </cell>
          <cell r="D6424" t="str">
            <v>FLEXTUENTI</v>
          </cell>
          <cell r="E6424" t="str">
            <v>DESPACHO</v>
          </cell>
          <cell r="F6424" t="str">
            <v>NORMAL</v>
          </cell>
          <cell r="G6424" t="str">
            <v>031080414597693</v>
          </cell>
          <cell r="H6424">
            <v>44931</v>
          </cell>
          <cell r="I6424" t="str">
            <v>ENTREGADO</v>
          </cell>
          <cell r="J6424">
            <v>44935</v>
          </cell>
          <cell r="K6424" t="str">
            <v>Leandro Rosales</v>
          </cell>
          <cell r="L6424" t="str">
            <v>SALINAS (SE)  CALLE E  V3  ENTRE CALLE I Y F</v>
          </cell>
          <cell r="M6424" t="str">
            <v>2450476474</v>
          </cell>
          <cell r="N6424" t="str">
            <v>0959590473/0963326733</v>
          </cell>
          <cell r="O6424" t="str">
            <v/>
          </cell>
          <cell r="P6424" t="str">
            <v>SALINAS</v>
          </cell>
          <cell r="Q6424" t="str">
            <v>SALINAS</v>
          </cell>
          <cell r="R6424" t="str">
            <v>SANTA ELENA</v>
          </cell>
          <cell r="T6424" t="str">
            <v>TRAMACO</v>
          </cell>
          <cell r="U6424" t="str">
            <v>FLEXNETUIO_PROVINCIA</v>
          </cell>
          <cell r="V6424">
            <v>1</v>
          </cell>
          <cell r="W6424">
            <v>1</v>
          </cell>
          <cell r="X6424" t="str">
            <v>FLEXNET ECUADOR - FLEXTUENTI</v>
          </cell>
          <cell r="Y6424" t="str">
            <v>CALLE 28 DE JUNIO S/N Y GARCIA MORENO ENTRADA LLANO GRANDE</v>
          </cell>
        </row>
        <row r="6425">
          <cell r="A6425" t="str">
            <v>414597707</v>
          </cell>
          <cell r="B6425">
            <v>491091</v>
          </cell>
          <cell r="C6425" t="str">
            <v>414597707</v>
          </cell>
          <cell r="D6425" t="str">
            <v>FLEXTUENTI</v>
          </cell>
          <cell r="E6425" t="str">
            <v>DESPACHO</v>
          </cell>
          <cell r="F6425" t="str">
            <v>NORMAL</v>
          </cell>
          <cell r="G6425" t="str">
            <v>031080414597707</v>
          </cell>
          <cell r="H6425">
            <v>44931</v>
          </cell>
          <cell r="I6425" t="str">
            <v>ENTREGADO</v>
          </cell>
          <cell r="J6425">
            <v>44935</v>
          </cell>
          <cell r="K6425" t="str">
            <v>Karen Fuertes</v>
          </cell>
          <cell r="L6425" t="str">
            <v>TULCAN  CALLE ANTISANA SN  CALLE SUMACO</v>
          </cell>
          <cell r="M6425" t="str">
            <v>0401936554</v>
          </cell>
          <cell r="N6425" t="str">
            <v>0995388838/0988489365</v>
          </cell>
          <cell r="O6425" t="str">
            <v/>
          </cell>
          <cell r="P6425" t="str">
            <v>TULCAN</v>
          </cell>
          <cell r="Q6425" t="str">
            <v>TULCAN</v>
          </cell>
          <cell r="R6425" t="str">
            <v>CARCHI</v>
          </cell>
          <cell r="S6425" t="str">
            <v/>
          </cell>
          <cell r="T6425" t="str">
            <v>TRAMACO</v>
          </cell>
          <cell r="U6425" t="str">
            <v>FLEXNETUIO_PROVINCIA</v>
          </cell>
          <cell r="V6425">
            <v>1</v>
          </cell>
          <cell r="W6425">
            <v>1</v>
          </cell>
          <cell r="X6425" t="str">
            <v>FLEXNET ECUADOR - FLEXTUENTI</v>
          </cell>
          <cell r="Y6425" t="str">
            <v>CALLE 28 DE JUNIO S/N Y GARCIA MORENO ENTRADA LLANO GRANDE</v>
          </cell>
        </row>
        <row r="6426">
          <cell r="A6426" t="str">
            <v>414597708</v>
          </cell>
          <cell r="B6426">
            <v>491092</v>
          </cell>
          <cell r="C6426" t="str">
            <v>414597708</v>
          </cell>
          <cell r="D6426" t="str">
            <v>FLEXTUENTI</v>
          </cell>
          <cell r="E6426" t="str">
            <v>DESPACHO</v>
          </cell>
          <cell r="F6426" t="str">
            <v>NORMAL</v>
          </cell>
          <cell r="G6426" t="str">
            <v>031080414597708</v>
          </cell>
          <cell r="H6426">
            <v>44931</v>
          </cell>
          <cell r="I6426" t="str">
            <v>ENTREGADO</v>
          </cell>
          <cell r="J6426">
            <v>44932</v>
          </cell>
          <cell r="K6426" t="str">
            <v>Ana Palma</v>
          </cell>
          <cell r="L6426" t="str">
            <v>PORTOVIEJO  AV CHILE 502 AVENIDA QUITO</v>
          </cell>
          <cell r="M6426" t="str">
            <v>1308574134</v>
          </cell>
          <cell r="N6426" t="str">
            <v>0995568363/0994901206</v>
          </cell>
          <cell r="O6426" t="str">
            <v/>
          </cell>
          <cell r="P6426" t="str">
            <v>PORTOVIEJO</v>
          </cell>
          <cell r="Q6426" t="str">
            <v>PORTOVIEJO</v>
          </cell>
          <cell r="R6426" t="str">
            <v>MANABI</v>
          </cell>
          <cell r="T6426" t="str">
            <v>TRAMACO</v>
          </cell>
          <cell r="U6426" t="str">
            <v>FLEXNETUIO_PROVINCIA</v>
          </cell>
          <cell r="V6426">
            <v>1</v>
          </cell>
          <cell r="W6426">
            <v>1</v>
          </cell>
          <cell r="X6426" t="str">
            <v>FLEXNET ECUADOR - FLEXTUENTI</v>
          </cell>
          <cell r="Y6426" t="str">
            <v>CALLE 28 DE JUNIO S/N Y GARCIA MORENO ENTRADA LLANO GRANDE</v>
          </cell>
        </row>
        <row r="6427">
          <cell r="A6427" t="str">
            <v>414597746</v>
          </cell>
          <cell r="B6427">
            <v>491093</v>
          </cell>
          <cell r="C6427" t="str">
            <v>414597746</v>
          </cell>
          <cell r="D6427" t="str">
            <v>FLEXTUENTI</v>
          </cell>
          <cell r="E6427" t="str">
            <v>DESPACHO</v>
          </cell>
          <cell r="F6427" t="str">
            <v>NORMAL</v>
          </cell>
          <cell r="G6427" t="str">
            <v>031080414597746</v>
          </cell>
          <cell r="H6427">
            <v>44931</v>
          </cell>
          <cell r="I6427" t="str">
            <v>ENTREGADO</v>
          </cell>
          <cell r="J6427">
            <v>44932</v>
          </cell>
          <cell r="K6427" t="str">
            <v>edison tevanta</v>
          </cell>
          <cell r="L6427" t="str">
            <v>MACHALA   AV GRAN COLOMBIA  CASA 613  10MO PSJE OESTE</v>
          </cell>
          <cell r="M6427" t="str">
            <v>0704961531</v>
          </cell>
          <cell r="N6427" t="str">
            <v>0990672462/0963385350</v>
          </cell>
          <cell r="O6427" t="str">
            <v/>
          </cell>
          <cell r="P6427" t="str">
            <v>MACHALA</v>
          </cell>
          <cell r="Q6427" t="str">
            <v>MACHALA</v>
          </cell>
          <cell r="R6427" t="str">
            <v>EL ORO</v>
          </cell>
          <cell r="T6427" t="str">
            <v>TRAMACO</v>
          </cell>
          <cell r="U6427" t="str">
            <v>FLEXNETUIO_PROVINCIA</v>
          </cell>
          <cell r="V6427">
            <v>1</v>
          </cell>
          <cell r="W6427">
            <v>1</v>
          </cell>
          <cell r="X6427" t="str">
            <v>FLEXNET ECUADOR - FLEXTUENTI</v>
          </cell>
          <cell r="Y6427" t="str">
            <v>CALLE 28 DE JUNIO S/N Y GARCIA MORENO ENTRADA LLANO GRANDE</v>
          </cell>
        </row>
        <row r="6428">
          <cell r="A6428" t="str">
            <v>414597748</v>
          </cell>
          <cell r="B6428">
            <v>491094</v>
          </cell>
          <cell r="C6428" t="str">
            <v>414597748</v>
          </cell>
          <cell r="D6428" t="str">
            <v>FLEXTUENTI</v>
          </cell>
          <cell r="E6428" t="str">
            <v>DESPACHO</v>
          </cell>
          <cell r="F6428" t="str">
            <v>EXPRESS UIO</v>
          </cell>
          <cell r="G6428" t="str">
            <v>EC6223</v>
          </cell>
          <cell r="H6428">
            <v>44931</v>
          </cell>
          <cell r="I6428" t="str">
            <v>ENTREGADO</v>
          </cell>
          <cell r="J6428">
            <v>44932</v>
          </cell>
          <cell r="K6428" t="str">
            <v>Linda Ruiz</v>
          </cell>
          <cell r="L6428" t="str">
            <v>CALDERON JAIME ROLDOS AGUILERA  N17 70  PASAJE N17 A</v>
          </cell>
          <cell r="M6428" t="str">
            <v>1719443010</v>
          </cell>
          <cell r="N6428" t="str">
            <v>0959206188/0992302725</v>
          </cell>
          <cell r="O6428" t="str">
            <v/>
          </cell>
          <cell r="P6428" t="str">
            <v>QUITO</v>
          </cell>
          <cell r="Q6428" t="str">
            <v>QUITO</v>
          </cell>
          <cell r="R6428" t="str">
            <v>PICHINCHA</v>
          </cell>
          <cell r="T6428" t="str">
            <v>EXPRESSCON</v>
          </cell>
          <cell r="U6428" t="str">
            <v>FLEXNETUIO_LOCAL</v>
          </cell>
          <cell r="V6428">
            <v>1</v>
          </cell>
          <cell r="W6428">
            <v>1</v>
          </cell>
          <cell r="X6428" t="str">
            <v>FLEXNET ECUADOR - FLEXTUENTI</v>
          </cell>
          <cell r="Y6428" t="str">
            <v>CALLE 28 DE JUNIO S/N Y GARCIA MORENO ENTRADA LLANO GRANDE</v>
          </cell>
        </row>
        <row r="6429">
          <cell r="A6429" t="str">
            <v>414609019</v>
          </cell>
          <cell r="B6429">
            <v>491095</v>
          </cell>
          <cell r="C6429" t="str">
            <v>414609019</v>
          </cell>
          <cell r="D6429" t="str">
            <v>FLEXTUENTI</v>
          </cell>
          <cell r="E6429" t="str">
            <v>DESPACHO</v>
          </cell>
          <cell r="F6429" t="str">
            <v>NORMAL</v>
          </cell>
          <cell r="G6429" t="str">
            <v>IC4222</v>
          </cell>
          <cell r="H6429">
            <v>44931</v>
          </cell>
          <cell r="I6429" t="str">
            <v>ENTREGADO</v>
          </cell>
          <cell r="J6429">
            <v>44932</v>
          </cell>
          <cell r="K6429" t="str">
            <v>Fernanda Borja</v>
          </cell>
          <cell r="L6429" t="str">
            <v>MACHANGARA CALLE OSLO  SN  CALLE PARIS</v>
          </cell>
          <cell r="M6429" t="str">
            <v>0106771413</v>
          </cell>
          <cell r="N6429" t="str">
            <v>0963091891/0687375563</v>
          </cell>
          <cell r="O6429" t="str">
            <v/>
          </cell>
          <cell r="P6429" t="str">
            <v>CUENCA</v>
          </cell>
          <cell r="Q6429" t="str">
            <v>CUENCA</v>
          </cell>
          <cell r="R6429" t="str">
            <v>AZUAY</v>
          </cell>
          <cell r="U6429" t="str">
            <v>FLEXNETUIO_PROVINCIA</v>
          </cell>
          <cell r="V6429">
            <v>1</v>
          </cell>
          <cell r="W6429">
            <v>1</v>
          </cell>
          <cell r="X6429" t="str">
            <v>FLEXNET ECUADOR - FLEXTUENTI</v>
          </cell>
          <cell r="Y6429" t="str">
            <v>CALLE 28 DE JUNIO S/N Y GARCIA MORENO ENTRADA LLANO GRANDE</v>
          </cell>
        </row>
        <row r="6430">
          <cell r="A6430" t="str">
            <v>414609059</v>
          </cell>
          <cell r="B6430">
            <v>491096</v>
          </cell>
          <cell r="C6430" t="str">
            <v>414609059</v>
          </cell>
          <cell r="D6430" t="str">
            <v>FLEXTUENTI</v>
          </cell>
          <cell r="E6430" t="str">
            <v>DESPACHO</v>
          </cell>
          <cell r="F6430" t="str">
            <v>EXPRESS UIO</v>
          </cell>
          <cell r="G6430" t="str">
            <v>EC6222</v>
          </cell>
          <cell r="H6430">
            <v>44931</v>
          </cell>
          <cell r="I6430" t="str">
            <v>ENTREGADO</v>
          </cell>
          <cell r="J6430">
            <v>44936</v>
          </cell>
          <cell r="K6430" t="str">
            <v>Liliana Mishel Aguilar Quezada</v>
          </cell>
          <cell r="L6430" t="str">
            <v>CALDERON  DE LOS FUNDADORES  N12 38  SEBASTIAN DE BENALCAZAR</v>
          </cell>
          <cell r="M6430" t="str">
            <v>1751493576</v>
          </cell>
          <cell r="N6430" t="str">
            <v>0987574254/0992774111</v>
          </cell>
          <cell r="O6430" t="str">
            <v/>
          </cell>
          <cell r="P6430" t="str">
            <v>QUITO</v>
          </cell>
          <cell r="Q6430" t="str">
            <v>QUITO</v>
          </cell>
          <cell r="R6430" t="str">
            <v>PICHINCHA</v>
          </cell>
          <cell r="T6430" t="str">
            <v>EXPRESSCON</v>
          </cell>
          <cell r="U6430" t="str">
            <v>FLEXNETUIO_LOCAL</v>
          </cell>
          <cell r="V6430">
            <v>1</v>
          </cell>
          <cell r="W6430">
            <v>1</v>
          </cell>
          <cell r="X6430" t="str">
            <v>FLEXNET ECUADOR - FLEXTUENTI</v>
          </cell>
          <cell r="Y6430" t="str">
            <v>CALLE 28 DE JUNIO S/N Y GARCIA MORENO ENTRADA LLANO GRANDE</v>
          </cell>
        </row>
        <row r="6431">
          <cell r="A6431" t="str">
            <v>414609073</v>
          </cell>
          <cell r="B6431">
            <v>491097</v>
          </cell>
          <cell r="C6431" t="str">
            <v>414609073</v>
          </cell>
          <cell r="D6431" t="str">
            <v>FLEXTUENTI</v>
          </cell>
          <cell r="E6431" t="str">
            <v>DESPACHO</v>
          </cell>
          <cell r="F6431" t="str">
            <v>NORMAL</v>
          </cell>
          <cell r="G6431" t="str">
            <v>FT77807</v>
          </cell>
          <cell r="H6431">
            <v>44931</v>
          </cell>
          <cell r="I6431" t="str">
            <v>ENTREGADO</v>
          </cell>
          <cell r="J6431">
            <v>44932</v>
          </cell>
          <cell r="K6431" t="str">
            <v>Douglas Yonjones</v>
          </cell>
          <cell r="L6431" t="str">
            <v>TARQUI  AV FRANCISCO DE ORELLANA  SN AV PASEO DEL PARQUE</v>
          </cell>
          <cell r="M6431" t="str">
            <v>0910629070</v>
          </cell>
          <cell r="N6431" t="str">
            <v>0961365520/0967306022</v>
          </cell>
          <cell r="O6431" t="str">
            <v/>
          </cell>
          <cell r="P6431" t="str">
            <v>GUAYAQUIL</v>
          </cell>
          <cell r="Q6431" t="str">
            <v>GUAYAQUIL</v>
          </cell>
          <cell r="R6431" t="str">
            <v>GUAYAS</v>
          </cell>
          <cell r="T6431" t="str">
            <v>ITSACOURIER</v>
          </cell>
          <cell r="U6431" t="str">
            <v>FLEXNETUIO_GYE</v>
          </cell>
          <cell r="V6431">
            <v>1</v>
          </cell>
          <cell r="W6431">
            <v>1</v>
          </cell>
          <cell r="X6431" t="str">
            <v>FLEXNET ECUADOR - FLEXTUENTI</v>
          </cell>
          <cell r="Y6431" t="str">
            <v>CALLE 28 DE JUNIO S/N Y GARCIA MORENO ENTRADA LLANO GRANDE</v>
          </cell>
        </row>
        <row r="6432">
          <cell r="A6432" t="str">
            <v>414609088</v>
          </cell>
          <cell r="B6432">
            <v>491098</v>
          </cell>
          <cell r="C6432" t="str">
            <v>414609088</v>
          </cell>
          <cell r="D6432" t="str">
            <v>FLEXTUENTI</v>
          </cell>
          <cell r="E6432" t="str">
            <v>DESPACHO</v>
          </cell>
          <cell r="F6432" t="str">
            <v>NORMAL</v>
          </cell>
          <cell r="G6432" t="str">
            <v>031080414609088</v>
          </cell>
          <cell r="H6432">
            <v>44931</v>
          </cell>
          <cell r="I6432" t="str">
            <v>ENTREGADO</v>
          </cell>
          <cell r="J6432">
            <v>44936</v>
          </cell>
          <cell r="K6432" t="str">
            <v>Leonor Alexandra Garcia choez</v>
          </cell>
          <cell r="L6432" t="str">
            <v>SAN LORENZO DE JIPIJAPA    PARRALES Y GUALES SN CALLE COLON</v>
          </cell>
          <cell r="M6432" t="str">
            <v>1310032220</v>
          </cell>
          <cell r="N6432" t="str">
            <v>0989113644/0988072703</v>
          </cell>
          <cell r="O6432" t="str">
            <v/>
          </cell>
          <cell r="P6432" t="str">
            <v>JIPIJAPA</v>
          </cell>
          <cell r="Q6432" t="str">
            <v>JIPIJAPA</v>
          </cell>
          <cell r="R6432" t="str">
            <v>MANABI</v>
          </cell>
          <cell r="T6432" t="str">
            <v>TRAMACO</v>
          </cell>
          <cell r="U6432" t="str">
            <v>FLEXNETUIO_PROVINCIA</v>
          </cell>
          <cell r="V6432">
            <v>1</v>
          </cell>
          <cell r="W6432">
            <v>1</v>
          </cell>
          <cell r="X6432" t="str">
            <v>FLEXNET ECUADOR - FLEXTUENTI</v>
          </cell>
          <cell r="Y6432" t="str">
            <v>CALLE 28 DE JUNIO S/N Y GARCIA MORENO ENTRADA LLANO GRANDE</v>
          </cell>
        </row>
        <row r="6433">
          <cell r="A6433" t="str">
            <v>414609118</v>
          </cell>
          <cell r="B6433">
            <v>491099</v>
          </cell>
          <cell r="C6433" t="str">
            <v>414609118</v>
          </cell>
          <cell r="D6433" t="str">
            <v>FLEXTUENTI</v>
          </cell>
          <cell r="E6433" t="str">
            <v>DESPACHO</v>
          </cell>
          <cell r="F6433" t="str">
            <v>NORMAL</v>
          </cell>
          <cell r="G6433" t="str">
            <v>FT77839</v>
          </cell>
          <cell r="H6433">
            <v>44931</v>
          </cell>
          <cell r="I6433" t="str">
            <v>ENTREGADO</v>
          </cell>
          <cell r="J6433">
            <v>44932</v>
          </cell>
          <cell r="K6433" t="str">
            <v>Diego Avila</v>
          </cell>
          <cell r="L6433" t="str">
            <v>ITCHIMBIA  PABLO GUEVARA 533 NATALIA VELA</v>
          </cell>
          <cell r="M6433" t="str">
            <v>1718566662</v>
          </cell>
          <cell r="N6433" t="str">
            <v>0987139357/0988426096</v>
          </cell>
          <cell r="O6433" t="str">
            <v/>
          </cell>
          <cell r="P6433" t="str">
            <v>QUITO</v>
          </cell>
          <cell r="Q6433" t="str">
            <v>QUITO</v>
          </cell>
          <cell r="R6433" t="str">
            <v>PICHINCHA</v>
          </cell>
          <cell r="U6433" t="str">
            <v>FLEXNETUIO_LOCAL</v>
          </cell>
          <cell r="V6433">
            <v>1</v>
          </cell>
          <cell r="W6433">
            <v>1</v>
          </cell>
          <cell r="X6433" t="str">
            <v>FLEXNET ECUADOR - FLEXTUENTI</v>
          </cell>
          <cell r="Y6433" t="str">
            <v>CALLE 28 DE JUNIO S/N Y GARCIA MORENO ENTRADA LLANO GRANDE</v>
          </cell>
        </row>
        <row r="6434">
          <cell r="A6434" t="str">
            <v>414609121</v>
          </cell>
          <cell r="B6434">
            <v>491100</v>
          </cell>
          <cell r="C6434" t="str">
            <v>414609121</v>
          </cell>
          <cell r="D6434" t="str">
            <v>FLEXTUENTI</v>
          </cell>
          <cell r="E6434" t="str">
            <v>DESPACHO</v>
          </cell>
          <cell r="F6434" t="str">
            <v>NORMAL</v>
          </cell>
          <cell r="G6434" t="str">
            <v>FT77838/FT78575</v>
          </cell>
          <cell r="H6434">
            <v>44931</v>
          </cell>
          <cell r="I6434" t="str">
            <v>ENTREGADO</v>
          </cell>
          <cell r="J6434">
            <v>44936</v>
          </cell>
          <cell r="K6434" t="str">
            <v>DANNA PAREDES</v>
          </cell>
          <cell r="L6434" t="str">
            <v>REPUBLICA Y BOURGEOIS N34-660 CASA DE 4 PISOS BLANCO CON ROJO  FRENTE AL EDIFICIO BOURGEOIS A LADO DEL PARQUE TERESA DE CEPEDA</v>
          </cell>
          <cell r="M6434" t="str">
            <v>0931072565</v>
          </cell>
          <cell r="N6434" t="str">
            <v>0939624711/0939624711</v>
          </cell>
          <cell r="P6434" t="str">
            <v>QUITO</v>
          </cell>
          <cell r="Q6434" t="str">
            <v>QUITO</v>
          </cell>
          <cell r="R6434" t="str">
            <v>PICHINCHA</v>
          </cell>
          <cell r="U6434" t="str">
            <v>FLEXNETUIO_LOCAL</v>
          </cell>
          <cell r="V6434">
            <v>1</v>
          </cell>
          <cell r="W6434">
            <v>1</v>
          </cell>
          <cell r="X6434" t="str">
            <v>FLEXNET ECUADOR - FLEXTUENTI</v>
          </cell>
          <cell r="Y6434" t="str">
            <v>CALLE 28 DE JUNIO S/N Y GARCIA MORENO ENTRADA LLANO GRANDE</v>
          </cell>
        </row>
        <row r="6435">
          <cell r="A6435" t="str">
            <v>414609146</v>
          </cell>
          <cell r="B6435">
            <v>491101</v>
          </cell>
          <cell r="C6435" t="str">
            <v>414609146</v>
          </cell>
          <cell r="D6435" t="str">
            <v>FLEXTUENTI</v>
          </cell>
          <cell r="E6435" t="str">
            <v>DESPACHO</v>
          </cell>
          <cell r="F6435" t="str">
            <v>DERIVADO PICK UP</v>
          </cell>
          <cell r="G6435" t="str">
            <v>031080414609146</v>
          </cell>
          <cell r="H6435">
            <v>44931</v>
          </cell>
          <cell r="I6435" t="str">
            <v>ENTREGADO</v>
          </cell>
          <cell r="J6435">
            <v>44938</v>
          </cell>
          <cell r="K6435" t="str">
            <v>Carlos Alava</v>
          </cell>
          <cell r="L6435" t="str">
            <v>OFICINA TRAMACO PUNTO DE ATENCION VIA DAULE</v>
          </cell>
          <cell r="M6435" t="str">
            <v>0918077678</v>
          </cell>
          <cell r="N6435" t="str">
            <v>0962187484/0967027410</v>
          </cell>
          <cell r="O6435" t="str">
            <v/>
          </cell>
          <cell r="P6435" t="str">
            <v>GUAYAQUIL</v>
          </cell>
          <cell r="Q6435" t="str">
            <v>GUAYAQUIL</v>
          </cell>
          <cell r="R6435" t="str">
            <v>GUAYAS</v>
          </cell>
          <cell r="T6435" t="str">
            <v>TRAMACO</v>
          </cell>
          <cell r="U6435" t="str">
            <v>FLEXNETUIO_GYE</v>
          </cell>
          <cell r="V6435">
            <v>1</v>
          </cell>
          <cell r="W6435">
            <v>1</v>
          </cell>
          <cell r="X6435" t="str">
            <v>FLEXNET ECUADOR - FLEXTUENTI</v>
          </cell>
          <cell r="Y6435" t="str">
            <v>CALLE 28 DE JUNIO S/N Y GARCIA MORENO ENTRADA LLANO GRANDE</v>
          </cell>
        </row>
        <row r="6436">
          <cell r="A6436" t="str">
            <v>414609147</v>
          </cell>
          <cell r="B6436">
            <v>491102</v>
          </cell>
          <cell r="C6436" t="str">
            <v>414609147</v>
          </cell>
          <cell r="D6436" t="str">
            <v>FLEXTUENTI</v>
          </cell>
          <cell r="E6436" t="str">
            <v>DESPACHO</v>
          </cell>
          <cell r="F6436" t="str">
            <v>NORMAL</v>
          </cell>
          <cell r="G6436" t="str">
            <v>FT77837</v>
          </cell>
          <cell r="H6436">
            <v>44931</v>
          </cell>
          <cell r="I6436" t="str">
            <v>ENTREGADO</v>
          </cell>
          <cell r="J6436">
            <v>44932</v>
          </cell>
          <cell r="K6436" t="str">
            <v>Gianela Lucia Apolo Aguilar</v>
          </cell>
          <cell r="L6436" t="str">
            <v>QUITUMBE  LIRA NAN S3678 NUSTA</v>
          </cell>
          <cell r="M6436" t="str">
            <v>0706161007</v>
          </cell>
          <cell r="N6436" t="str">
            <v>0939120855/0987387632</v>
          </cell>
          <cell r="O6436" t="str">
            <v/>
          </cell>
          <cell r="P6436" t="str">
            <v>QUITO</v>
          </cell>
          <cell r="Q6436" t="str">
            <v>QUITO</v>
          </cell>
          <cell r="R6436" t="str">
            <v>PICHINCHA</v>
          </cell>
          <cell r="U6436" t="str">
            <v>FLEXNETUIO_LOCAL</v>
          </cell>
          <cell r="V6436">
            <v>1</v>
          </cell>
          <cell r="W6436">
            <v>1</v>
          </cell>
          <cell r="X6436" t="str">
            <v>FLEXNET ECUADOR - FLEXTUENTI</v>
          </cell>
          <cell r="Y6436" t="str">
            <v>CALLE 28 DE JUNIO S/N Y GARCIA MORENO ENTRADA LLANO GRANDE</v>
          </cell>
        </row>
        <row r="6437">
          <cell r="A6437" t="str">
            <v>414609148</v>
          </cell>
          <cell r="B6437">
            <v>491103</v>
          </cell>
          <cell r="C6437" t="str">
            <v>414609148</v>
          </cell>
          <cell r="D6437" t="str">
            <v>FLEXTUENTI</v>
          </cell>
          <cell r="E6437" t="str">
            <v>DESPACHO</v>
          </cell>
          <cell r="F6437" t="str">
            <v>NORMAL</v>
          </cell>
          <cell r="G6437" t="str">
            <v>031080414609148</v>
          </cell>
          <cell r="H6437">
            <v>44931</v>
          </cell>
          <cell r="I6437" t="str">
            <v>ENTREGADO</v>
          </cell>
          <cell r="J6437">
            <v>44932</v>
          </cell>
          <cell r="K6437" t="str">
            <v>Milena Mero Loor</v>
          </cell>
          <cell r="L6437" t="str">
            <v>PICOAZA SAN CRISTOBAL DE PICAZUA  SN  SN</v>
          </cell>
          <cell r="M6437" t="str">
            <v>2300349004</v>
          </cell>
          <cell r="N6437" t="str">
            <v>0990596158/0963996806</v>
          </cell>
          <cell r="O6437" t="str">
            <v/>
          </cell>
          <cell r="P6437" t="str">
            <v>PORTOVIEJO</v>
          </cell>
          <cell r="Q6437" t="str">
            <v>PORTOVIEJO</v>
          </cell>
          <cell r="R6437" t="str">
            <v>MANABI</v>
          </cell>
          <cell r="T6437" t="str">
            <v>TRAMACO</v>
          </cell>
          <cell r="U6437" t="str">
            <v>FLEXNETUIO_PROVINCIA</v>
          </cell>
          <cell r="V6437">
            <v>1</v>
          </cell>
          <cell r="W6437">
            <v>1</v>
          </cell>
          <cell r="X6437" t="str">
            <v>FLEXNET ECUADOR - FLEXTUENTI</v>
          </cell>
          <cell r="Y6437" t="str">
            <v>CALLE 28 DE JUNIO S/N Y GARCIA MORENO ENTRADA LLANO GRANDE</v>
          </cell>
        </row>
        <row r="6438">
          <cell r="A6438" t="str">
            <v>414609153</v>
          </cell>
          <cell r="B6438">
            <v>491104</v>
          </cell>
          <cell r="C6438" t="str">
            <v>414609153</v>
          </cell>
          <cell r="D6438" t="str">
            <v>FLEXTUENTI</v>
          </cell>
          <cell r="E6438" t="str">
            <v>DESPACHO</v>
          </cell>
          <cell r="F6438" t="str">
            <v>NORMAL</v>
          </cell>
          <cell r="G6438" t="str">
            <v>031080414609153</v>
          </cell>
          <cell r="H6438">
            <v>44931</v>
          </cell>
          <cell r="I6438" t="str">
            <v>ENTREGADO</v>
          </cell>
          <cell r="J6438">
            <v>44935</v>
          </cell>
          <cell r="K6438" t="str">
            <v>Kevin Steven Delgado garces</v>
          </cell>
          <cell r="L6438" t="str">
            <v>MANTA  AV 24  SN   CALLE 20</v>
          </cell>
          <cell r="M6438" t="str">
            <v>1313418376</v>
          </cell>
          <cell r="N6438" t="str">
            <v>0960897044/0983951292</v>
          </cell>
          <cell r="O6438" t="str">
            <v/>
          </cell>
          <cell r="P6438" t="str">
            <v>MANTA</v>
          </cell>
          <cell r="Q6438" t="str">
            <v>MANTA</v>
          </cell>
          <cell r="R6438" t="str">
            <v>MANABI</v>
          </cell>
          <cell r="T6438" t="str">
            <v>TRAMACO</v>
          </cell>
          <cell r="U6438" t="str">
            <v>FLEXNETUIO_PROVINCIA</v>
          </cell>
          <cell r="V6438">
            <v>1</v>
          </cell>
          <cell r="W6438">
            <v>1</v>
          </cell>
          <cell r="X6438" t="str">
            <v>FLEXNET ECUADOR - FLEXTUENTI</v>
          </cell>
          <cell r="Y6438" t="str">
            <v>CALLE 28 DE JUNIO S/N Y GARCIA MORENO ENTRADA LLANO GRANDE</v>
          </cell>
        </row>
        <row r="6439">
          <cell r="A6439" t="str">
            <v>414609173</v>
          </cell>
          <cell r="B6439">
            <v>491105</v>
          </cell>
          <cell r="C6439" t="str">
            <v>414609173</v>
          </cell>
          <cell r="D6439" t="str">
            <v>FLEXTUENTI</v>
          </cell>
          <cell r="E6439" t="str">
            <v>DESPACHO</v>
          </cell>
          <cell r="F6439" t="str">
            <v>EXPRESS UIO</v>
          </cell>
          <cell r="G6439" t="str">
            <v>EC6221</v>
          </cell>
          <cell r="H6439">
            <v>44931</v>
          </cell>
          <cell r="I6439" t="str">
            <v>ENTREGADO</v>
          </cell>
          <cell r="J6439">
            <v>44932</v>
          </cell>
          <cell r="K6439" t="str">
            <v>Teresa Valencia</v>
          </cell>
          <cell r="L6439" t="str">
            <v>CALDERON (PI)  CALLE 9 DE AGOSTO OE3 50 CALLE PUNIN</v>
          </cell>
          <cell r="M6439" t="str">
            <v>1716089006</v>
          </cell>
          <cell r="N6439" t="str">
            <v>0980409856/0982383365</v>
          </cell>
          <cell r="O6439" t="str">
            <v/>
          </cell>
          <cell r="P6439" t="str">
            <v>QUITO</v>
          </cell>
          <cell r="Q6439" t="str">
            <v>QUITO</v>
          </cell>
          <cell r="R6439" t="str">
            <v>PICHINCHA</v>
          </cell>
          <cell r="T6439" t="str">
            <v>EXPRESSCON</v>
          </cell>
          <cell r="U6439" t="str">
            <v>FLEXNETUIO_LOCAL</v>
          </cell>
          <cell r="V6439">
            <v>1</v>
          </cell>
          <cell r="W6439">
            <v>1</v>
          </cell>
          <cell r="X6439" t="str">
            <v>FLEXNET ECUADOR - FLEXTUENTI</v>
          </cell>
          <cell r="Y6439" t="str">
            <v>CALLE 28 DE JUNIO S/N Y GARCIA MORENO ENTRADA LLANO GRANDE</v>
          </cell>
        </row>
        <row r="6440">
          <cell r="A6440" t="str">
            <v>414609183</v>
          </cell>
          <cell r="B6440">
            <v>491106</v>
          </cell>
          <cell r="C6440" t="str">
            <v>414609183</v>
          </cell>
          <cell r="D6440" t="str">
            <v>FLEXTUENTI</v>
          </cell>
          <cell r="E6440" t="str">
            <v>DESPACHO</v>
          </cell>
          <cell r="F6440" t="str">
            <v>NORMAL</v>
          </cell>
          <cell r="G6440" t="str">
            <v>FT77836</v>
          </cell>
          <cell r="H6440">
            <v>44931</v>
          </cell>
          <cell r="I6440" t="str">
            <v>ENTREGADO</v>
          </cell>
          <cell r="J6440">
            <v>44935</v>
          </cell>
          <cell r="K6440" t="str">
            <v>Patricia Taco</v>
          </cell>
          <cell r="L6440" t="str">
            <v>CONOCOTO AV SIMON BOLIVAR  E8 323  CALLE 18 DE MAYO</v>
          </cell>
          <cell r="M6440" t="str">
            <v>1711220887</v>
          </cell>
          <cell r="N6440" t="str">
            <v>0985641661/0983709251</v>
          </cell>
          <cell r="O6440" t="str">
            <v/>
          </cell>
          <cell r="P6440" t="str">
            <v>QUITO</v>
          </cell>
          <cell r="Q6440" t="str">
            <v>QUITO</v>
          </cell>
          <cell r="R6440" t="str">
            <v>PICHINCHA</v>
          </cell>
          <cell r="U6440" t="str">
            <v>FLEXNETUIO_LOCAL</v>
          </cell>
          <cell r="V6440">
            <v>1</v>
          </cell>
          <cell r="W6440">
            <v>1</v>
          </cell>
          <cell r="X6440" t="str">
            <v>FLEXNET ECUADOR - FLEXTUENTI</v>
          </cell>
          <cell r="Y6440" t="str">
            <v>CALLE 28 DE JUNIO S/N Y GARCIA MORENO ENTRADA LLANO GRANDE</v>
          </cell>
        </row>
        <row r="6441">
          <cell r="A6441" t="str">
            <v>414609198</v>
          </cell>
          <cell r="B6441">
            <v>491107</v>
          </cell>
          <cell r="C6441" t="str">
            <v>414609198</v>
          </cell>
          <cell r="D6441" t="str">
            <v>FLEXTUENTI</v>
          </cell>
          <cell r="E6441" t="str">
            <v>DESPACHO</v>
          </cell>
          <cell r="F6441" t="str">
            <v>DERIVADO PICK UP</v>
          </cell>
          <cell r="G6441" t="str">
            <v>031080414609198</v>
          </cell>
          <cell r="H6441">
            <v>44931</v>
          </cell>
          <cell r="I6441" t="str">
            <v>DEVOLUCION_EN_PROCESO</v>
          </cell>
          <cell r="J6441">
            <v>44943</v>
          </cell>
          <cell r="K6441" t="str">
            <v>Leonardo Xavier Calva Montoya</v>
          </cell>
          <cell r="L6441" t="str">
            <v>OFICINA TRAMACO PORTETE</v>
          </cell>
          <cell r="M6441" t="str">
            <v>0955543384</v>
          </cell>
          <cell r="N6441" t="str">
            <v>0981348576/0994708140</v>
          </cell>
          <cell r="O6441" t="str">
            <v/>
          </cell>
          <cell r="P6441" t="str">
            <v>GUAYAQUIL</v>
          </cell>
          <cell r="Q6441" t="str">
            <v>GUAYAQUIL</v>
          </cell>
          <cell r="R6441" t="str">
            <v>GUAYAS</v>
          </cell>
          <cell r="T6441" t="str">
            <v>TRAMACO</v>
          </cell>
          <cell r="U6441" t="str">
            <v>FLEXNETUIO_GYE</v>
          </cell>
          <cell r="V6441">
            <v>1</v>
          </cell>
          <cell r="W6441">
            <v>1</v>
          </cell>
          <cell r="X6441" t="str">
            <v>FLEXNET ECUADOR - FLEXTUENTI</v>
          </cell>
          <cell r="Y6441" t="str">
            <v>CALLE 28 DE JUNIO S/N Y GARCIA MORENO ENTRADA LLANO GRANDE</v>
          </cell>
        </row>
        <row r="6442">
          <cell r="A6442" t="str">
            <v>WS414559140</v>
          </cell>
          <cell r="B6442">
            <v>491108</v>
          </cell>
          <cell r="C6442" t="str">
            <v>WS414559140</v>
          </cell>
          <cell r="D6442" t="str">
            <v>FLEXTUENTI</v>
          </cell>
          <cell r="E6442" t="str">
            <v>DESPACHO</v>
          </cell>
          <cell r="F6442" t="str">
            <v>NORMAL</v>
          </cell>
          <cell r="G6442" t="str">
            <v>031080414559140</v>
          </cell>
          <cell r="H6442">
            <v>44931</v>
          </cell>
          <cell r="I6442" t="str">
            <v>ENTREGADO</v>
          </cell>
          <cell r="J6442">
            <v>44932</v>
          </cell>
          <cell r="K6442" t="str">
            <v>Ana Isabel  Morales Zambrano</v>
          </cell>
          <cell r="L6442" t="str">
            <v>ABRAHAN CALAZACON  CALLE MANUEL RENDON  SN SN</v>
          </cell>
          <cell r="M6442" t="str">
            <v>2351018391</v>
          </cell>
          <cell r="N6442" t="str">
            <v>0994002630/0994002630</v>
          </cell>
          <cell r="O6442" t="str">
            <v/>
          </cell>
          <cell r="P6442" t="str">
            <v>SANTO DOMINGO</v>
          </cell>
          <cell r="Q6442" t="str">
            <v>SANTO DOMINGO</v>
          </cell>
          <cell r="R6442" t="str">
            <v>SANTO DOMINGO DE LOS TSACHILAS</v>
          </cell>
          <cell r="T6442" t="str">
            <v>TRAMACO</v>
          </cell>
          <cell r="U6442" t="str">
            <v>FLEXNETUIO_PROVINCIA</v>
          </cell>
          <cell r="V6442">
            <v>1</v>
          </cell>
          <cell r="W6442">
            <v>1</v>
          </cell>
          <cell r="X6442" t="str">
            <v>FLEXNET ECUADOR - FLEXTUENTI</v>
          </cell>
          <cell r="Y6442" t="str">
            <v>CALLE 28 DE JUNIO S/N Y GARCIA MORENO ENTRADA LLANO GRANDE</v>
          </cell>
        </row>
        <row r="6443">
          <cell r="A6443" t="str">
            <v>WS414559589</v>
          </cell>
          <cell r="B6443">
            <v>491109</v>
          </cell>
          <cell r="C6443" t="str">
            <v>WS414559589</v>
          </cell>
          <cell r="D6443" t="str">
            <v>FLEXTUENTI</v>
          </cell>
          <cell r="E6443" t="str">
            <v>DESPACHO</v>
          </cell>
          <cell r="F6443" t="str">
            <v>NORMAL</v>
          </cell>
          <cell r="G6443" t="str">
            <v>FT77833</v>
          </cell>
          <cell r="H6443">
            <v>44931</v>
          </cell>
          <cell r="I6443" t="str">
            <v>ENTREGADO</v>
          </cell>
          <cell r="J6443">
            <v>44932</v>
          </cell>
          <cell r="K6443" t="str">
            <v>Santiago Alejandro Castillo Verdezoto</v>
          </cell>
          <cell r="L6443" t="str">
            <v>SOLANDA  CALLE  JOSE ARAGON  OE3  126 SALVADOR BRAVO</v>
          </cell>
          <cell r="M6443" t="str">
            <v>1727324962</v>
          </cell>
          <cell r="N6443" t="str">
            <v>0984004493/0984004493</v>
          </cell>
          <cell r="O6443" t="str">
            <v/>
          </cell>
          <cell r="P6443" t="str">
            <v>QUITO</v>
          </cell>
          <cell r="Q6443" t="str">
            <v>QUITO</v>
          </cell>
          <cell r="R6443" t="str">
            <v>PICHINCHA</v>
          </cell>
          <cell r="U6443" t="str">
            <v>FLEXNETUIO_LOCAL</v>
          </cell>
          <cell r="V6443">
            <v>1</v>
          </cell>
          <cell r="W6443">
            <v>1</v>
          </cell>
          <cell r="X6443" t="str">
            <v>FLEXNET ECUADOR - FLEXTUENTI</v>
          </cell>
          <cell r="Y6443" t="str">
            <v>CALLE 28 DE JUNIO S/N Y GARCIA MORENO ENTRADA LLANO GRANDE</v>
          </cell>
        </row>
        <row r="6444">
          <cell r="A6444" t="str">
            <v>WS414596608</v>
          </cell>
          <cell r="B6444">
            <v>491111</v>
          </cell>
          <cell r="C6444" t="str">
            <v>WS414596608</v>
          </cell>
          <cell r="D6444" t="str">
            <v>FLEXTUENTI</v>
          </cell>
          <cell r="E6444" t="str">
            <v>DESPACHO</v>
          </cell>
          <cell r="F6444" t="str">
            <v>NORMAL</v>
          </cell>
          <cell r="G6444" t="str">
            <v>031080414596608</v>
          </cell>
          <cell r="H6444">
            <v>44931</v>
          </cell>
          <cell r="I6444" t="str">
            <v>INCIDENCIA</v>
          </cell>
          <cell r="J6444">
            <v>44944</v>
          </cell>
          <cell r="K6444" t="str">
            <v>Ricardo Ivan Mera Mendoza</v>
          </cell>
          <cell r="L6444" t="str">
            <v>EL CARMEN CALLE CARACAS  SN CALLE  VERY LOOR</v>
          </cell>
          <cell r="M6444" t="str">
            <v>1351191547</v>
          </cell>
          <cell r="N6444" t="str">
            <v>0992142553/0992142553</v>
          </cell>
          <cell r="O6444" t="str">
            <v/>
          </cell>
          <cell r="P6444" t="str">
            <v>EL CARMEN</v>
          </cell>
          <cell r="Q6444" t="str">
            <v>EL CARMEN</v>
          </cell>
          <cell r="R6444" t="str">
            <v>MANABI</v>
          </cell>
          <cell r="T6444" t="str">
            <v>TRAMACO</v>
          </cell>
          <cell r="U6444" t="str">
            <v>FLEXNETUIO_PROVINCIA</v>
          </cell>
          <cell r="V6444">
            <v>1</v>
          </cell>
          <cell r="W6444">
            <v>1</v>
          </cell>
          <cell r="X6444" t="str">
            <v>FLEXNET ECUADOR - FLEXTUENTI</v>
          </cell>
          <cell r="Y6444" t="str">
            <v>CALLE 28 DE JUNIO S/N Y GARCIA MORENO ENTRADA LLANO GRANDE</v>
          </cell>
        </row>
        <row r="6445">
          <cell r="A6445" t="str">
            <v>WS414609141</v>
          </cell>
          <cell r="B6445">
            <v>491112</v>
          </cell>
          <cell r="C6445" t="str">
            <v>WS414609141</v>
          </cell>
          <cell r="D6445" t="str">
            <v>FLEXTUENTI</v>
          </cell>
          <cell r="E6445" t="str">
            <v>DESPACHO</v>
          </cell>
          <cell r="F6445" t="str">
            <v>NORMAL</v>
          </cell>
          <cell r="G6445" t="str">
            <v>FT77828</v>
          </cell>
          <cell r="H6445">
            <v>44931</v>
          </cell>
          <cell r="I6445" t="str">
            <v>ENTREGADO</v>
          </cell>
          <cell r="J6445">
            <v>44935</v>
          </cell>
          <cell r="K6445" t="str">
            <v>Paula Gaibor</v>
          </cell>
          <cell r="L6445" t="str">
            <v>INAQUITO   AV GONZALEZ SUAREZ N32 112  CALLE JACINTO BEJARANO</v>
          </cell>
          <cell r="M6445" t="str">
            <v>1721481743</v>
          </cell>
          <cell r="N6445" t="str">
            <v>0963632097/0963632097</v>
          </cell>
          <cell r="O6445" t="str">
            <v/>
          </cell>
          <cell r="P6445" t="str">
            <v>QUITO</v>
          </cell>
          <cell r="Q6445" t="str">
            <v>QUITO</v>
          </cell>
          <cell r="R6445" t="str">
            <v>PICHINCHA</v>
          </cell>
          <cell r="T6445" t="str">
            <v>FLEXTRANS UIO</v>
          </cell>
          <cell r="U6445" t="str">
            <v>FLEXNETUIO_LOCAL</v>
          </cell>
          <cell r="V6445">
            <v>1</v>
          </cell>
          <cell r="W6445">
            <v>1</v>
          </cell>
          <cell r="X6445" t="str">
            <v>FLEXNET ECUADOR - FLEXTUENTI</v>
          </cell>
          <cell r="Y6445" t="str">
            <v>CALLE 28 DE JUNIO S/N Y GARCIA MORENO ENTRADA LLANO GRANDE</v>
          </cell>
        </row>
        <row r="6446">
          <cell r="A6446" t="str">
            <v>WS414609205</v>
          </cell>
          <cell r="B6446">
            <v>491113</v>
          </cell>
          <cell r="C6446" t="str">
            <v>WS414609205</v>
          </cell>
          <cell r="D6446" t="str">
            <v>FLEXTUENTI</v>
          </cell>
          <cell r="E6446" t="str">
            <v>DESPACHO</v>
          </cell>
          <cell r="F6446" t="str">
            <v>NORMAL</v>
          </cell>
          <cell r="G6446" t="str">
            <v>FT77827</v>
          </cell>
          <cell r="H6446">
            <v>44931</v>
          </cell>
          <cell r="I6446" t="str">
            <v>ENTREGADO</v>
          </cell>
          <cell r="J6446">
            <v>44935</v>
          </cell>
          <cell r="K6446" t="str">
            <v>Walter Quilca</v>
          </cell>
          <cell r="L6446" t="str">
            <v>QUITUMBE  S34 S3442 E10B</v>
          </cell>
          <cell r="M6446" t="str">
            <v>1003899083</v>
          </cell>
          <cell r="N6446" t="str">
            <v>0983736332/0983736332</v>
          </cell>
          <cell r="O6446" t="str">
            <v/>
          </cell>
          <cell r="P6446" t="str">
            <v>QUITO</v>
          </cell>
          <cell r="Q6446" t="str">
            <v>QUITO</v>
          </cell>
          <cell r="R6446" t="str">
            <v>PICHINCHA</v>
          </cell>
          <cell r="T6446" t="str">
            <v>FLEXTRANS UIO</v>
          </cell>
          <cell r="U6446" t="str">
            <v>FLEXNETUIO_LOCAL</v>
          </cell>
          <cell r="V6446">
            <v>1</v>
          </cell>
          <cell r="W6446">
            <v>1</v>
          </cell>
          <cell r="X6446" t="str">
            <v>FLEXNET ECUADOR - FLEXTUENTI</v>
          </cell>
          <cell r="Y6446" t="str">
            <v>CALLE 28 DE JUNIO S/N Y GARCIA MORENO ENTRADA LLANO GRANDE</v>
          </cell>
        </row>
        <row r="6447">
          <cell r="A6447" t="str">
            <v>414597395</v>
          </cell>
          <cell r="B6447">
            <v>491114</v>
          </cell>
          <cell r="C6447" t="str">
            <v>414597395</v>
          </cell>
          <cell r="D6447" t="str">
            <v>FLEXTUENTI</v>
          </cell>
          <cell r="E6447" t="str">
            <v>DESPACHO</v>
          </cell>
          <cell r="F6447" t="str">
            <v>EXPRESS GYE</v>
          </cell>
          <cell r="G6447" t="str">
            <v>FT77797</v>
          </cell>
          <cell r="H6447">
            <v>44931</v>
          </cell>
          <cell r="I6447" t="str">
            <v>ENTREGADO</v>
          </cell>
          <cell r="J6447">
            <v>44931</v>
          </cell>
          <cell r="K6447" t="str">
            <v>KENIA PLUAS</v>
          </cell>
          <cell r="L6447" t="str">
            <v>TARQUI AV RODRIGO ICAZA CORNEJO MZ F 364  VILLA 12  7MO PASAJE 17 NE</v>
          </cell>
          <cell r="M6447" t="str">
            <v>0958456683</v>
          </cell>
          <cell r="N6447" t="str">
            <v>0969515491/0992977485</v>
          </cell>
          <cell r="P6447" t="str">
            <v>GUAYAQUIL</v>
          </cell>
          <cell r="Q6447" t="str">
            <v>GUAYAQUIL</v>
          </cell>
          <cell r="R6447" t="str">
            <v>GUAYAS</v>
          </cell>
          <cell r="T6447" t="str">
            <v>ITSACOURIER</v>
          </cell>
          <cell r="U6447" t="str">
            <v>FLEXNETUIO_GYE</v>
          </cell>
          <cell r="V6447">
            <v>1</v>
          </cell>
          <cell r="W6447">
            <v>1</v>
          </cell>
          <cell r="X6447" t="str">
            <v>FLEXNET ECUADOR - FLEXTUENTI</v>
          </cell>
          <cell r="Y6447" t="str">
            <v>FERNANDO GUTIERREZ HILL VIA A DAULE KM 8 1/2 ENTRADA A COOPERATIVA JUAN MONTALVO</v>
          </cell>
        </row>
        <row r="6448">
          <cell r="A6448" t="str">
            <v>2481346</v>
          </cell>
          <cell r="B6448">
            <v>491036</v>
          </cell>
          <cell r="C6448" t="str">
            <v>2481346</v>
          </cell>
          <cell r="D6448" t="str">
            <v>MDELIVERY</v>
          </cell>
          <cell r="E6448" t="str">
            <v>DESPACHO</v>
          </cell>
          <cell r="F6448" t="str">
            <v>NORMAL</v>
          </cell>
          <cell r="G6448" t="str">
            <v>FT77864</v>
          </cell>
          <cell r="H6448">
            <v>44931</v>
          </cell>
          <cell r="I6448" t="str">
            <v>ENTREGADO</v>
          </cell>
          <cell r="J6448">
            <v>44932</v>
          </cell>
          <cell r="K6448" t="str">
            <v>MA EUGENIA AYALA_TRECX S A</v>
          </cell>
          <cell r="L6448" t="str">
            <v>RUMIHURCO OE4 365 Y PEDRO FREIRE EN PINTULAC</v>
          </cell>
          <cell r="M6448" t="str">
            <v>1791812484001</v>
          </cell>
          <cell r="N6448" t="str">
            <v>0996294594</v>
          </cell>
          <cell r="O6448" t="str">
            <v/>
          </cell>
          <cell r="P6448" t="str">
            <v>QUITO</v>
          </cell>
          <cell r="Q6448" t="str">
            <v>QUITO</v>
          </cell>
          <cell r="R6448" t="str">
            <v>PICHINCHA</v>
          </cell>
          <cell r="T6448" t="str">
            <v>EXPRESSCON</v>
          </cell>
          <cell r="U6448" t="str">
            <v>FLEXNETUIO_LOCAL</v>
          </cell>
          <cell r="V6448">
            <v>1</v>
          </cell>
          <cell r="W6448">
            <v>1</v>
          </cell>
          <cell r="X6448" t="str">
            <v>FLEXNET ECUADOR - MDELIVERY</v>
          </cell>
          <cell r="Y6448" t="str">
            <v>CALLE 28 DE JUNIO S/N Y GARCIA MORENO ENTRADA LLANO GRANDE</v>
          </cell>
        </row>
        <row r="6449">
          <cell r="A6449" t="str">
            <v>2481353</v>
          </cell>
          <cell r="B6449">
            <v>491037</v>
          </cell>
          <cell r="C6449" t="str">
            <v>2481353</v>
          </cell>
          <cell r="D6449" t="str">
            <v>MDELIVERY</v>
          </cell>
          <cell r="E6449" t="str">
            <v>DESPACHO</v>
          </cell>
          <cell r="F6449" t="str">
            <v>NORMAL</v>
          </cell>
          <cell r="G6449" t="str">
            <v>FT77872</v>
          </cell>
          <cell r="H6449">
            <v>44931</v>
          </cell>
          <cell r="I6449" t="str">
            <v>ENTREGADO</v>
          </cell>
          <cell r="J6449">
            <v>44932</v>
          </cell>
          <cell r="K6449" t="str">
            <v>CRISTIAN PAREDES_ BANCO PICHINCHA CA</v>
          </cell>
          <cell r="L6449" t="str">
            <v>Amazonas y Pereira Matriz Banco Pichincha Av Piso 7</v>
          </cell>
          <cell r="M6449" t="str">
            <v>1790010937001</v>
          </cell>
          <cell r="N6449" t="str">
            <v>0999059226</v>
          </cell>
          <cell r="O6449" t="str">
            <v/>
          </cell>
          <cell r="P6449" t="str">
            <v>QUITO</v>
          </cell>
          <cell r="Q6449" t="str">
            <v>QUITO</v>
          </cell>
          <cell r="R6449" t="str">
            <v>PICHINCHA</v>
          </cell>
          <cell r="T6449" t="str">
            <v>FLEXTRANS UIO</v>
          </cell>
          <cell r="U6449" t="str">
            <v>FLEXNETUIO_LOCAL</v>
          </cell>
          <cell r="V6449">
            <v>1</v>
          </cell>
          <cell r="W6449">
            <v>1</v>
          </cell>
          <cell r="X6449" t="str">
            <v>FLEXNET ECUADOR - MDELIVERY</v>
          </cell>
          <cell r="Y6449" t="str">
            <v>CALLE 28 DE JUNIO S/N Y GARCIA MORENO ENTRADA LLANO GRANDE</v>
          </cell>
        </row>
        <row r="6450">
          <cell r="A6450" t="str">
            <v>2481354</v>
          </cell>
          <cell r="B6450">
            <v>491038</v>
          </cell>
          <cell r="C6450" t="str">
            <v>2481354</v>
          </cell>
          <cell r="D6450" t="str">
            <v>MDELIVERY</v>
          </cell>
          <cell r="E6450" t="str">
            <v>DESPACHO</v>
          </cell>
          <cell r="F6450" t="str">
            <v>NORMAL</v>
          </cell>
          <cell r="G6450" t="str">
            <v>FT77821</v>
          </cell>
          <cell r="H6450">
            <v>44931</v>
          </cell>
          <cell r="I6450" t="str">
            <v>ENTREGADO</v>
          </cell>
          <cell r="J6450">
            <v>44932</v>
          </cell>
          <cell r="K6450" t="str">
            <v xml:space="preserve">JAVIER CALDERON VICTOR GARZON O VICENTE ARBAIZA_SERVIENTREGA ECUADOR S A </v>
          </cell>
          <cell r="L6450" t="str">
            <v>Km 7 Av Juan Tanca Marengo antiguo edificio PYCCA edificio esquinero oficina SERVIENTREGA</v>
          </cell>
          <cell r="M6450" t="str">
            <v>0991285679001</v>
          </cell>
          <cell r="N6450" t="str">
            <v>0991459388/ 0984169390 /0999900062</v>
          </cell>
          <cell r="O6450" t="str">
            <v/>
          </cell>
          <cell r="P6450" t="str">
            <v>GUAYAQUIL</v>
          </cell>
          <cell r="Q6450" t="str">
            <v>GUAYAQUIL</v>
          </cell>
          <cell r="R6450" t="str">
            <v>GUAYAS</v>
          </cell>
          <cell r="T6450" t="str">
            <v>ITSACOURIER</v>
          </cell>
          <cell r="U6450" t="str">
            <v>FLEXNETUIO_GYE</v>
          </cell>
          <cell r="V6450">
            <v>1</v>
          </cell>
          <cell r="W6450">
            <v>1</v>
          </cell>
          <cell r="X6450" t="str">
            <v>FLEXNET ECUADOR - MDELIVERY</v>
          </cell>
          <cell r="Y6450" t="str">
            <v>CALLE 28 DE JUNIO S/N Y GARCIA MORENO ENTRADA LLANO GRANDE</v>
          </cell>
        </row>
        <row r="6451">
          <cell r="A6451" t="str">
            <v>2481359</v>
          </cell>
          <cell r="B6451">
            <v>491039</v>
          </cell>
          <cell r="C6451" t="str">
            <v>2481359</v>
          </cell>
          <cell r="D6451" t="str">
            <v>MDELIVERY</v>
          </cell>
          <cell r="E6451" t="str">
            <v>DESPACHO</v>
          </cell>
          <cell r="F6451" t="str">
            <v>NORMAL</v>
          </cell>
          <cell r="G6451" t="str">
            <v>FT77846</v>
          </cell>
          <cell r="H6451">
            <v>44931</v>
          </cell>
          <cell r="I6451" t="str">
            <v>ENTREGADO</v>
          </cell>
          <cell r="J6451">
            <v>44932</v>
          </cell>
          <cell r="K6451" t="str">
            <v>MEJIA GAVILANES BLANCA EUGENIA_MEJIA GAVILANES BLANCA EUGENIA</v>
          </cell>
          <cell r="L6451" t="str">
            <v>SECTOR LA BOTA AV LA BOTA Y JESUS GUALABISI EN LA UPC REF JUNTO A LA CASA LA BOTA O AL CENTRO DE SALUD LA BOTA</v>
          </cell>
          <cell r="M6451" t="str">
            <v>1720968500001</v>
          </cell>
          <cell r="N6451" t="str">
            <v>0992940220</v>
          </cell>
          <cell r="O6451" t="str">
            <v/>
          </cell>
          <cell r="P6451" t="str">
            <v>QUITO</v>
          </cell>
          <cell r="Q6451" t="str">
            <v>QUITO</v>
          </cell>
          <cell r="R6451" t="str">
            <v>PICHINCHA</v>
          </cell>
          <cell r="T6451" t="str">
            <v>EXPRESSCON</v>
          </cell>
          <cell r="U6451" t="str">
            <v>FLEXNETUIO_LOCAL</v>
          </cell>
          <cell r="V6451">
            <v>1</v>
          </cell>
          <cell r="W6451">
            <v>1</v>
          </cell>
          <cell r="X6451" t="str">
            <v>FLEXNET ECUADOR - MDELIVERY</v>
          </cell>
          <cell r="Y6451" t="str">
            <v>CALLE 28 DE JUNIO S/N Y GARCIA MORENO ENTRADA LLANO GRANDE</v>
          </cell>
        </row>
        <row r="6452">
          <cell r="A6452" t="str">
            <v>2481360</v>
          </cell>
          <cell r="B6452">
            <v>491040</v>
          </cell>
          <cell r="C6452" t="str">
            <v>2481360</v>
          </cell>
          <cell r="D6452" t="str">
            <v>MDELIVERY</v>
          </cell>
          <cell r="E6452" t="str">
            <v>DESPACHO</v>
          </cell>
          <cell r="F6452" t="str">
            <v>NORMAL</v>
          </cell>
          <cell r="G6452" t="str">
            <v>FT77824</v>
          </cell>
          <cell r="H6452">
            <v>44931</v>
          </cell>
          <cell r="I6452" t="str">
            <v>ENTREGADO</v>
          </cell>
          <cell r="J6452">
            <v>44935</v>
          </cell>
          <cell r="K6452" t="str">
            <v>LUIS MIGUEL PALLAZHCO MINA_LUIS MIGUEL PALLAZHCO MINA</v>
          </cell>
          <cell r="L6452" t="str">
            <v>EL GUASMO AVENIDA RAUL CLEMENTE HUERTA PARADA METROViA LAS ESCLUSAS</v>
          </cell>
          <cell r="M6452" t="str">
            <v>0929379071001</v>
          </cell>
          <cell r="N6452" t="str">
            <v>0991503617</v>
          </cell>
          <cell r="O6452" t="str">
            <v/>
          </cell>
          <cell r="P6452" t="str">
            <v>GUAYAQUIL</v>
          </cell>
          <cell r="Q6452" t="str">
            <v>GUAYAQUIL</v>
          </cell>
          <cell r="R6452" t="str">
            <v>GUAYAS</v>
          </cell>
          <cell r="T6452" t="str">
            <v>FLEXTRANS GYE</v>
          </cell>
          <cell r="U6452" t="str">
            <v>FLEXNETUIO_GYE</v>
          </cell>
          <cell r="V6452">
            <v>1</v>
          </cell>
          <cell r="W6452">
            <v>1</v>
          </cell>
          <cell r="X6452" t="str">
            <v>FLEXNET ECUADOR - MDELIVERY</v>
          </cell>
          <cell r="Y6452" t="str">
            <v>CALLE 28 DE JUNIO S/N Y GARCIA MORENO ENTRADA LLANO GRANDE</v>
          </cell>
        </row>
        <row r="6453">
          <cell r="A6453" t="str">
            <v>2481361</v>
          </cell>
          <cell r="B6453">
            <v>491041</v>
          </cell>
          <cell r="C6453" t="str">
            <v>2481361</v>
          </cell>
          <cell r="D6453" t="str">
            <v>MDELIVERY</v>
          </cell>
          <cell r="E6453" t="str">
            <v>DESPACHO</v>
          </cell>
          <cell r="F6453" t="str">
            <v>NORMAL</v>
          </cell>
          <cell r="G6453" t="str">
            <v>031080002481361</v>
          </cell>
          <cell r="H6453">
            <v>44931</v>
          </cell>
          <cell r="I6453" t="str">
            <v>ENTREGADO</v>
          </cell>
          <cell r="J6453">
            <v>44932</v>
          </cell>
          <cell r="K6453" t="str">
            <v xml:space="preserve"> RUTH SILVANA LINTO RAMIREZ_ RUTH SILVANA LINTO RAMIREZ</v>
          </cell>
          <cell r="L6453" t="str">
            <v>SECTOR PARROQUIA APLACACHA CALLESSUMBA 12 31 ENTRE COLIBRI Y CINDOR DIMICILIO CASA DE DE UN PISSO CELESTE REFERENCIA A UNA CUADRA APLCHACA EXPRES</v>
          </cell>
          <cell r="M6453" t="str">
            <v>1002219895001</v>
          </cell>
          <cell r="N6453" t="str">
            <v>0994330835</v>
          </cell>
          <cell r="O6453" t="str">
            <v/>
          </cell>
          <cell r="P6453" t="str">
            <v>IBARRA</v>
          </cell>
          <cell r="Q6453" t="str">
            <v>IBARRA</v>
          </cell>
          <cell r="R6453" t="str">
            <v>IMBABURA</v>
          </cell>
          <cell r="T6453" t="str">
            <v>TRAMACO</v>
          </cell>
          <cell r="U6453" t="str">
            <v>FLEXNETUIO_PROVINCIA</v>
          </cell>
          <cell r="V6453">
            <v>1</v>
          </cell>
          <cell r="W6453">
            <v>1</v>
          </cell>
          <cell r="X6453" t="str">
            <v>FLEXNET ECUADOR - MDELIVERY</v>
          </cell>
          <cell r="Y6453" t="str">
            <v>CALLE 28 DE JUNIO S/N Y GARCIA MORENO ENTRADA LLANO GRANDE</v>
          </cell>
        </row>
        <row r="6454">
          <cell r="A6454" t="str">
            <v>2481362</v>
          </cell>
          <cell r="B6454">
            <v>491042</v>
          </cell>
          <cell r="C6454" t="str">
            <v>2481362</v>
          </cell>
          <cell r="D6454" t="str">
            <v>MDELIVERY</v>
          </cell>
          <cell r="E6454" t="str">
            <v>DESPACHO</v>
          </cell>
          <cell r="F6454" t="str">
            <v>NORMAL</v>
          </cell>
          <cell r="G6454" t="str">
            <v>031080002481362</v>
          </cell>
          <cell r="H6454">
            <v>44931</v>
          </cell>
          <cell r="I6454" t="str">
            <v>ENTREGADO</v>
          </cell>
          <cell r="J6454">
            <v>44932</v>
          </cell>
          <cell r="K6454" t="str">
            <v>ANA TAPIA_VITA ALIMENTOS C A</v>
          </cell>
          <cell r="L6454" t="str">
            <v>AV VEINTIMILLA 31 044 Y AV UNIVERSITARIA A MEDIA CUADRA DEL TERMINAL</v>
          </cell>
          <cell r="M6454" t="str">
            <v>1790050564001</v>
          </cell>
          <cell r="N6454" t="str">
            <v>0992022590</v>
          </cell>
          <cell r="O6454" t="str">
            <v/>
          </cell>
          <cell r="P6454" t="str">
            <v>TULCAN</v>
          </cell>
          <cell r="Q6454" t="str">
            <v>TULCAN</v>
          </cell>
          <cell r="R6454" t="str">
            <v>CARCHI</v>
          </cell>
          <cell r="S6454" t="str">
            <v/>
          </cell>
          <cell r="T6454" t="str">
            <v>TRAMACO</v>
          </cell>
          <cell r="U6454" t="str">
            <v>FLEXNETUIO_PROVINCIA</v>
          </cell>
          <cell r="V6454">
            <v>1</v>
          </cell>
          <cell r="W6454">
            <v>1</v>
          </cell>
          <cell r="X6454" t="str">
            <v>FLEXNET ECUADOR - MDELIVERY</v>
          </cell>
          <cell r="Y6454" t="str">
            <v>CALLE 28 DE JUNIO S/N Y GARCIA MORENO ENTRADA LLANO GRANDE</v>
          </cell>
        </row>
        <row r="6455">
          <cell r="A6455" t="str">
            <v>2481368</v>
          </cell>
          <cell r="B6455">
            <v>491043</v>
          </cell>
          <cell r="C6455" t="str">
            <v>2481368</v>
          </cell>
          <cell r="D6455" t="str">
            <v>MDELIVERY</v>
          </cell>
          <cell r="E6455" t="str">
            <v>DESPACHO</v>
          </cell>
          <cell r="F6455" t="str">
            <v>NORMAL</v>
          </cell>
          <cell r="G6455" t="str">
            <v>031080002481368</v>
          </cell>
          <cell r="H6455">
            <v>44931</v>
          </cell>
          <cell r="I6455" t="str">
            <v>ENTREGADO</v>
          </cell>
          <cell r="J6455">
            <v>44936</v>
          </cell>
          <cell r="K6455" t="str">
            <v>JOSUE VILLAGOMEZ_SINDICATO UNICO DE TRABAJADORES DEL ILUSTRE MUNICIPIO DEL CANTON CASCALES</v>
          </cell>
          <cell r="L6455" t="str">
            <v>KM 41 ENTRE AZUAY Y BOLiVAR</v>
          </cell>
          <cell r="M6455" t="str">
            <v>2191710145001</v>
          </cell>
          <cell r="N6455" t="str">
            <v>0992665295/ 0994174261</v>
          </cell>
          <cell r="O6455" t="str">
            <v/>
          </cell>
          <cell r="P6455" t="str">
            <v>CASCALES</v>
          </cell>
          <cell r="Q6455" t="str">
            <v>CASCALES</v>
          </cell>
          <cell r="R6455" t="str">
            <v>SUCUMBIOS</v>
          </cell>
          <cell r="T6455" t="str">
            <v>TRAMACO</v>
          </cell>
          <cell r="U6455" t="str">
            <v>FLEXNETUIO_PROVINCIA</v>
          </cell>
          <cell r="V6455">
            <v>1</v>
          </cell>
          <cell r="W6455">
            <v>1</v>
          </cell>
          <cell r="X6455" t="str">
            <v>FLEXNET ECUADOR - MDELIVERY</v>
          </cell>
          <cell r="Y6455" t="str">
            <v>CALLE 28 DE JUNIO S/N Y GARCIA MORENO ENTRADA LLANO GRANDE</v>
          </cell>
        </row>
        <row r="6456">
          <cell r="A6456" t="str">
            <v>2481369</v>
          </cell>
          <cell r="B6456">
            <v>491044</v>
          </cell>
          <cell r="C6456" t="str">
            <v>2481369</v>
          </cell>
          <cell r="D6456" t="str">
            <v>MDELIVERY</v>
          </cell>
          <cell r="E6456" t="str">
            <v>DESPACHO</v>
          </cell>
          <cell r="F6456" t="str">
            <v>NORMAL</v>
          </cell>
          <cell r="G6456" t="str">
            <v>031080002481369</v>
          </cell>
          <cell r="H6456">
            <v>44931</v>
          </cell>
          <cell r="I6456" t="str">
            <v>ENTREGADO</v>
          </cell>
          <cell r="J6456">
            <v>44932</v>
          </cell>
          <cell r="K6456" t="str">
            <v>GUILLERMO PATRICIO FREIRE RUIZ_GUILLERMO PATRICIO FREIRE RUIZ</v>
          </cell>
          <cell r="L6456" t="str">
            <v>Calle Quito y General Maldonado esquina de la mutualista pichincha CASA 2 PISOS COLOR BLANCO Y AMARILLO</v>
          </cell>
          <cell r="M6456" t="str">
            <v>1600433401001</v>
          </cell>
          <cell r="N6456" t="str">
            <v>0939464208</v>
          </cell>
          <cell r="O6456" t="str">
            <v/>
          </cell>
          <cell r="P6456" t="str">
            <v>LATACUNGA</v>
          </cell>
          <cell r="Q6456" t="str">
            <v>LATACUNGA</v>
          </cell>
          <cell r="R6456" t="str">
            <v>COTOPAXI</v>
          </cell>
          <cell r="T6456" t="str">
            <v>TRAMACO</v>
          </cell>
          <cell r="U6456" t="str">
            <v>FLEXNETUIO_PROVINCIA</v>
          </cell>
          <cell r="V6456">
            <v>1</v>
          </cell>
          <cell r="W6456">
            <v>1</v>
          </cell>
          <cell r="X6456" t="str">
            <v>FLEXNET ECUADOR - MDELIVERY</v>
          </cell>
          <cell r="Y6456" t="str">
            <v>CALLE 28 DE JUNIO S/N Y GARCIA MORENO ENTRADA LLANO GRANDE</v>
          </cell>
        </row>
        <row r="6457">
          <cell r="A6457" t="str">
            <v>2481370</v>
          </cell>
          <cell r="B6457">
            <v>491045</v>
          </cell>
          <cell r="C6457" t="str">
            <v>2481370</v>
          </cell>
          <cell r="D6457" t="str">
            <v>MDELIVERY</v>
          </cell>
          <cell r="E6457" t="str">
            <v>DESPACHO</v>
          </cell>
          <cell r="F6457" t="str">
            <v>NORMAL</v>
          </cell>
          <cell r="G6457" t="str">
            <v>FT77869</v>
          </cell>
          <cell r="H6457">
            <v>44931</v>
          </cell>
          <cell r="I6457" t="str">
            <v>ENTREGADO</v>
          </cell>
          <cell r="J6457">
            <v>44932</v>
          </cell>
          <cell r="K6457" t="str">
            <v xml:space="preserve">Mary Narvaez_EMPAQPLAST S A </v>
          </cell>
          <cell r="L6457" t="str">
            <v>Via AmaguaNa Km 2 entre Avon y Chaide Chaide</v>
          </cell>
          <cell r="M6457" t="str">
            <v>1791240111001</v>
          </cell>
          <cell r="N6457" t="str">
            <v>0993946334</v>
          </cell>
          <cell r="O6457" t="str">
            <v/>
          </cell>
          <cell r="P6457" t="str">
            <v>QUITO</v>
          </cell>
          <cell r="Q6457" t="str">
            <v>QUITO</v>
          </cell>
          <cell r="R6457" t="str">
            <v>PICHINCHA</v>
          </cell>
          <cell r="T6457" t="str">
            <v>FLEXTRANS UIO</v>
          </cell>
          <cell r="U6457" t="str">
            <v>FLEXNETUIO_LOCAL</v>
          </cell>
          <cell r="V6457">
            <v>1</v>
          </cell>
          <cell r="W6457">
            <v>1</v>
          </cell>
          <cell r="X6457" t="str">
            <v>FLEXNET ECUADOR - MDELIVERY</v>
          </cell>
          <cell r="Y6457" t="str">
            <v>CALLE 28 DE JUNIO S/N Y GARCIA MORENO ENTRADA LLANO GRANDE</v>
          </cell>
        </row>
        <row r="6458">
          <cell r="A6458" t="str">
            <v>2481371</v>
          </cell>
          <cell r="B6458">
            <v>491046</v>
          </cell>
          <cell r="C6458" t="str">
            <v>2481371</v>
          </cell>
          <cell r="D6458" t="str">
            <v>MDELIVERY</v>
          </cell>
          <cell r="E6458" t="str">
            <v>DESPACHO</v>
          </cell>
          <cell r="F6458" t="str">
            <v>NORMAL</v>
          </cell>
          <cell r="G6458" t="str">
            <v>031080002481371</v>
          </cell>
          <cell r="H6458">
            <v>44931</v>
          </cell>
          <cell r="I6458" t="str">
            <v>ENTREGADO</v>
          </cell>
          <cell r="J6458">
            <v>44936</v>
          </cell>
          <cell r="K6458" t="str">
            <v>GAVILANEZ ERAZO ANGEL ADRIAN_TECH MAHINDRA ECUADOR S A</v>
          </cell>
          <cell r="L6458" t="str">
            <v>CALLE AV GONZALES SUAREZ Y RIO CONONACO A POCOS PASOS DEL TERMINAL TERRESTRE PUYO</v>
          </cell>
          <cell r="M6458" t="str">
            <v>0992287101001</v>
          </cell>
          <cell r="N6458" t="str">
            <v>984482175</v>
          </cell>
          <cell r="P6458" t="str">
            <v>160101</v>
          </cell>
          <cell r="Q6458" t="str">
            <v>PUYO</v>
          </cell>
          <cell r="R6458" t="str">
            <v>PASTAZA</v>
          </cell>
          <cell r="S6458" t="str">
            <v>PUYO</v>
          </cell>
          <cell r="T6458" t="str">
            <v>TRAMACO</v>
          </cell>
          <cell r="V6458">
            <v>1</v>
          </cell>
          <cell r="W6458">
            <v>1</v>
          </cell>
          <cell r="X6458" t="str">
            <v>FLEXNET ECUADOR - MDELIVERY</v>
          </cell>
          <cell r="Y6458" t="str">
            <v>CALLE 28 DE JUNIO S/N Y GARCIA MORENO ENTRADA LLANO GRANDE</v>
          </cell>
        </row>
        <row r="6459">
          <cell r="A6459" t="str">
            <v>2481372</v>
          </cell>
          <cell r="B6459">
            <v>491047</v>
          </cell>
          <cell r="C6459" t="str">
            <v>2481372</v>
          </cell>
          <cell r="D6459" t="str">
            <v>MDELIVERY</v>
          </cell>
          <cell r="E6459" t="str">
            <v>DESPACHO</v>
          </cell>
          <cell r="F6459" t="str">
            <v>NORMAL</v>
          </cell>
          <cell r="G6459" t="str">
            <v>FT77866</v>
          </cell>
          <cell r="H6459">
            <v>44931</v>
          </cell>
          <cell r="I6459" t="str">
            <v>ENTREGADO</v>
          </cell>
          <cell r="J6459">
            <v>44932</v>
          </cell>
          <cell r="K6459" t="str">
            <v xml:space="preserve">JOSSELYN RAMOS_CONFECCIONES RECREATIVAS FIBRAN CIA LTDA </v>
          </cell>
          <cell r="L6459" t="str">
            <v>calle E3 N68 177 y calle N69 barrio las Carretas confecciones fibran</v>
          </cell>
          <cell r="M6459" t="str">
            <v>1791302931001</v>
          </cell>
          <cell r="N6459" t="str">
            <v>0985408381</v>
          </cell>
          <cell r="O6459" t="str">
            <v/>
          </cell>
          <cell r="P6459" t="str">
            <v>QUITO</v>
          </cell>
          <cell r="Q6459" t="str">
            <v>QUITO</v>
          </cell>
          <cell r="R6459" t="str">
            <v>PICHINCHA</v>
          </cell>
          <cell r="T6459" t="str">
            <v>FLEXTRANS UIO</v>
          </cell>
          <cell r="U6459" t="str">
            <v>FLEXNETUIO_LOCAL</v>
          </cell>
          <cell r="V6459">
            <v>1</v>
          </cell>
          <cell r="W6459">
            <v>1</v>
          </cell>
          <cell r="X6459" t="str">
            <v>FLEXNET ECUADOR - MDELIVERY</v>
          </cell>
          <cell r="Y6459" t="str">
            <v>CALLE 28 DE JUNIO S/N Y GARCIA MORENO ENTRADA LLANO GRANDE</v>
          </cell>
        </row>
        <row r="6460">
          <cell r="A6460" t="str">
            <v>2481375</v>
          </cell>
          <cell r="B6460">
            <v>491048</v>
          </cell>
          <cell r="C6460" t="str">
            <v>2481375</v>
          </cell>
          <cell r="D6460" t="str">
            <v>MDELIVERY</v>
          </cell>
          <cell r="E6460" t="str">
            <v>DESPACHO</v>
          </cell>
          <cell r="F6460" t="str">
            <v>NORMAL</v>
          </cell>
          <cell r="G6460" t="str">
            <v>031080002481375</v>
          </cell>
          <cell r="H6460">
            <v>44931</v>
          </cell>
          <cell r="I6460" t="str">
            <v>ENTREGADO</v>
          </cell>
          <cell r="J6460">
            <v>44935</v>
          </cell>
          <cell r="K6460" t="str">
            <v>NANCY LORENA ALARCON AGUILAR_NANCY LORENA ALARCON AGUILAR</v>
          </cell>
          <cell r="L6460" t="str">
            <v xml:space="preserve"> RECINTO MATILDE ESTHER AV PRINCIPAL A LADO DE LA CTG TALLER ALUMINIO Y VIDRIO VELOZ NUMERO DE REFERENCIA ADICIONAL NANCY CRISTINA CHELA ALARCoN 0979885410 </v>
          </cell>
          <cell r="M6460" t="str">
            <v>1500495005001</v>
          </cell>
          <cell r="N6460" t="str">
            <v>0996966598</v>
          </cell>
          <cell r="O6460" t="str">
            <v/>
          </cell>
          <cell r="P6460" t="str">
            <v>BUCAY</v>
          </cell>
          <cell r="Q6460" t="str">
            <v>BUCAY</v>
          </cell>
          <cell r="R6460" t="str">
            <v>GUAYAS</v>
          </cell>
          <cell r="S6460" t="str">
            <v/>
          </cell>
          <cell r="T6460" t="str">
            <v>TRAMACO</v>
          </cell>
          <cell r="V6460">
            <v>1</v>
          </cell>
          <cell r="W6460">
            <v>1</v>
          </cell>
          <cell r="X6460" t="str">
            <v>FLEXNET ECUADOR - MDELIVERY</v>
          </cell>
          <cell r="Y6460" t="str">
            <v>CALLE 28 DE JUNIO S/N Y GARCIA MORENO ENTRADA LLANO GRANDE</v>
          </cell>
        </row>
        <row r="6461">
          <cell r="A6461" t="str">
            <v>2481383</v>
          </cell>
          <cell r="B6461">
            <v>491049</v>
          </cell>
          <cell r="C6461" t="str">
            <v>2481383</v>
          </cell>
          <cell r="D6461" t="str">
            <v>MDELIVERY</v>
          </cell>
          <cell r="E6461" t="str">
            <v>DESPACHO</v>
          </cell>
          <cell r="F6461" t="str">
            <v>NORMAL</v>
          </cell>
          <cell r="G6461" t="str">
            <v>FT77826</v>
          </cell>
          <cell r="H6461">
            <v>44931</v>
          </cell>
          <cell r="I6461" t="str">
            <v>ENTREGADO</v>
          </cell>
          <cell r="J6461">
            <v>44932</v>
          </cell>
          <cell r="K6461" t="str">
            <v>ERNESTO APOLINARIO FLORES_LUBRICANTES Y LACAS C LTDA LUBRILACA</v>
          </cell>
          <cell r="L6461" t="str">
            <v xml:space="preserve"> GUAYAS GUAYAQUIL AV JUAN TANCA MARENGO KM 4 5 S N DOS CUADRAS ATRAS DE LA COCA COLA EDIFICIO LUBRILACA </v>
          </cell>
          <cell r="M6461" t="str">
            <v>0990133174001</v>
          </cell>
          <cell r="N6461" t="str">
            <v>984361656</v>
          </cell>
          <cell r="O6461" t="str">
            <v/>
          </cell>
          <cell r="P6461" t="str">
            <v>GUAYAQUIL</v>
          </cell>
          <cell r="Q6461" t="str">
            <v>GUAYAQUIL</v>
          </cell>
          <cell r="R6461" t="str">
            <v>GUAYAS</v>
          </cell>
          <cell r="T6461" t="str">
            <v>ITSACOURIER</v>
          </cell>
          <cell r="U6461" t="str">
            <v>FLEXNETUIO_GYE</v>
          </cell>
          <cell r="V6461">
            <v>1</v>
          </cell>
          <cell r="W6461">
            <v>1</v>
          </cell>
          <cell r="X6461" t="str">
            <v>FLEXNET ECUADOR - MDELIVERY</v>
          </cell>
          <cell r="Y6461" t="str">
            <v>CALLE 28 DE JUNIO S/N Y GARCIA MORENO ENTRADA LLANO GRANDE</v>
          </cell>
        </row>
        <row r="6462">
          <cell r="A6462" t="str">
            <v>2481392</v>
          </cell>
          <cell r="B6462">
            <v>491050</v>
          </cell>
          <cell r="C6462" t="str">
            <v>2481392</v>
          </cell>
          <cell r="D6462" t="str">
            <v>MDELIVERY</v>
          </cell>
          <cell r="E6462" t="str">
            <v>DESPACHO</v>
          </cell>
          <cell r="F6462" t="str">
            <v>NORMAL</v>
          </cell>
          <cell r="G6462" t="str">
            <v>031080002481392</v>
          </cell>
          <cell r="H6462">
            <v>44931</v>
          </cell>
          <cell r="I6462" t="str">
            <v>ENTREGADO</v>
          </cell>
          <cell r="J6462">
            <v>44932</v>
          </cell>
          <cell r="K6462" t="str">
            <v>KERLY FARLEY QUINDE MORAN_KERLY FARLEY QUINDE MORAN</v>
          </cell>
          <cell r="L6462" t="str">
            <v>PASAJE AVENIDA ROCAFUERTE S N Y CALLE COLON S N REALIZAR LA ENTREGA EN EL EDIFICIO COOPERATIVA JEP ESQUINERO COLOR VERDE DIAGONAL A ELECTROHOGAR</v>
          </cell>
          <cell r="M6462" t="str">
            <v>0706772738001</v>
          </cell>
          <cell r="N6462" t="str">
            <v>0960406628/0993403339</v>
          </cell>
          <cell r="O6462" t="str">
            <v/>
          </cell>
          <cell r="P6462" t="str">
            <v>PASAJE</v>
          </cell>
          <cell r="Q6462" t="str">
            <v>PASAJE</v>
          </cell>
          <cell r="R6462" t="str">
            <v>EL ORO</v>
          </cell>
          <cell r="T6462" t="str">
            <v>TRAMACO</v>
          </cell>
          <cell r="U6462" t="str">
            <v>FLEXNETUIO_PROVINCIA</v>
          </cell>
          <cell r="V6462">
            <v>1</v>
          </cell>
          <cell r="W6462">
            <v>1</v>
          </cell>
          <cell r="X6462" t="str">
            <v>FLEXNET ECUADOR - MDELIVERY</v>
          </cell>
          <cell r="Y6462" t="str">
            <v>CALLE 28 DE JUNIO S/N Y GARCIA MORENO ENTRADA LLANO GRANDE</v>
          </cell>
        </row>
        <row r="6463">
          <cell r="A6463" t="str">
            <v>2481393</v>
          </cell>
          <cell r="B6463">
            <v>491051</v>
          </cell>
          <cell r="C6463" t="str">
            <v>2481393</v>
          </cell>
          <cell r="D6463" t="str">
            <v>MDELIVERY</v>
          </cell>
          <cell r="E6463" t="str">
            <v>DESPACHO</v>
          </cell>
          <cell r="F6463" t="str">
            <v>NORMAL</v>
          </cell>
          <cell r="G6463" t="str">
            <v>FT77858</v>
          </cell>
          <cell r="H6463">
            <v>44931</v>
          </cell>
          <cell r="I6463" t="str">
            <v>ENTREGADO</v>
          </cell>
          <cell r="J6463">
            <v>44932</v>
          </cell>
          <cell r="K6463" t="str">
            <v>PAULINA LARA_VITA ALIMENTOS C A</v>
          </cell>
          <cell r="L6463" t="str">
            <v>CALLE PEDRO PINTO Y VIA NAPO SECTOR LULUNCOTO</v>
          </cell>
          <cell r="M6463" t="str">
            <v>1790050564001</v>
          </cell>
          <cell r="N6463" t="str">
            <v>0998756080</v>
          </cell>
          <cell r="O6463" t="str">
            <v/>
          </cell>
          <cell r="P6463" t="str">
            <v>QUITO</v>
          </cell>
          <cell r="Q6463" t="str">
            <v>QUITO</v>
          </cell>
          <cell r="R6463" t="str">
            <v>PICHINCHA</v>
          </cell>
          <cell r="T6463" t="str">
            <v>FLEXTRANS UIO</v>
          </cell>
          <cell r="U6463" t="str">
            <v>FLEXNETUIO_LOCAL</v>
          </cell>
          <cell r="V6463">
            <v>1</v>
          </cell>
          <cell r="W6463">
            <v>1</v>
          </cell>
          <cell r="X6463" t="str">
            <v>FLEXNET ECUADOR - MDELIVERY</v>
          </cell>
          <cell r="Y6463" t="str">
            <v>CALLE 28 DE JUNIO S/N Y GARCIA MORENO ENTRADA LLANO GRANDE</v>
          </cell>
        </row>
        <row r="6464">
          <cell r="A6464" t="str">
            <v>2481395</v>
          </cell>
          <cell r="B6464">
            <v>491052</v>
          </cell>
          <cell r="C6464" t="str">
            <v>2481395</v>
          </cell>
          <cell r="D6464" t="str">
            <v>MDELIVERY</v>
          </cell>
          <cell r="E6464" t="str">
            <v>DESPACHO</v>
          </cell>
          <cell r="F6464" t="str">
            <v>NORMAL</v>
          </cell>
          <cell r="G6464" t="str">
            <v>IC4221</v>
          </cell>
          <cell r="H6464">
            <v>44931</v>
          </cell>
          <cell r="I6464" t="str">
            <v>ENTREGADO</v>
          </cell>
          <cell r="J6464">
            <v>44932</v>
          </cell>
          <cell r="K6464" t="str">
            <v xml:space="preserve">Jenifer Mogrovejo_CORPORACION PROAUTO S A </v>
          </cell>
          <cell r="L6464" t="str">
            <v xml:space="preserve"> Av EspaNa 2 114 y Sebastian de Benalcazar Concesionario Mirasol S A </v>
          </cell>
          <cell r="M6464" t="str">
            <v>1790978303001</v>
          </cell>
          <cell r="N6464" t="str">
            <v>0984814939</v>
          </cell>
          <cell r="O6464" t="str">
            <v/>
          </cell>
          <cell r="P6464" t="str">
            <v>CUENCA</v>
          </cell>
          <cell r="Q6464" t="str">
            <v>CUENCA</v>
          </cell>
          <cell r="R6464" t="str">
            <v>AZUAY</v>
          </cell>
          <cell r="T6464" t="str">
            <v>TRAMACO</v>
          </cell>
          <cell r="U6464" t="str">
            <v>FLEXNETUIO_PROVINCIA</v>
          </cell>
          <cell r="V6464">
            <v>1</v>
          </cell>
          <cell r="W6464">
            <v>1</v>
          </cell>
          <cell r="X6464" t="str">
            <v>FLEXNET ECUADOR - MDELIVERY</v>
          </cell>
          <cell r="Y6464" t="str">
            <v>CALLE 28 DE JUNIO S/N Y GARCIA MORENO ENTRADA LLANO GRANDE</v>
          </cell>
        </row>
        <row r="6465">
          <cell r="A6465" t="str">
            <v>2481396</v>
          </cell>
          <cell r="B6465">
            <v>491053</v>
          </cell>
          <cell r="C6465" t="str">
            <v>2481396</v>
          </cell>
          <cell r="D6465" t="str">
            <v>MDELIVERY</v>
          </cell>
          <cell r="E6465" t="str">
            <v>DESPACHO</v>
          </cell>
          <cell r="F6465" t="str">
            <v>NORMAL</v>
          </cell>
          <cell r="G6465" t="str">
            <v>FT77849</v>
          </cell>
          <cell r="H6465">
            <v>44931</v>
          </cell>
          <cell r="I6465" t="str">
            <v>ENTREGADO</v>
          </cell>
          <cell r="J6465">
            <v>44932</v>
          </cell>
          <cell r="K6465" t="str">
            <v xml:space="preserve">SANDRA MEZA_FALCONFARMS DE ECUADOR S A </v>
          </cell>
          <cell r="L6465" t="str">
            <v xml:space="preserve"> PICHINCHA QUITO JAPON E5A ALFONSO PEREIRA EDIFICIO ZAIGEN PISO 11 OFICINAS 1111 1112 1113 FALCONFARMS </v>
          </cell>
          <cell r="M6465" t="str">
            <v>1090105066001</v>
          </cell>
          <cell r="N6465" t="str">
            <v>0997101499</v>
          </cell>
          <cell r="O6465" t="str">
            <v/>
          </cell>
          <cell r="P6465" t="str">
            <v>QUITO</v>
          </cell>
          <cell r="Q6465" t="str">
            <v>QUITO</v>
          </cell>
          <cell r="R6465" t="str">
            <v>PICHINCHA</v>
          </cell>
          <cell r="T6465" t="str">
            <v>FLEXTRANS UIO</v>
          </cell>
          <cell r="U6465" t="str">
            <v>FLEXNETUIO_LOCAL</v>
          </cell>
          <cell r="V6465">
            <v>1</v>
          </cell>
          <cell r="W6465">
            <v>1</v>
          </cell>
          <cell r="X6465" t="str">
            <v>FLEXNET ECUADOR - MDELIVERY</v>
          </cell>
          <cell r="Y6465" t="str">
            <v>CALLE 28 DE JUNIO S/N Y GARCIA MORENO ENTRADA LLANO GRANDE</v>
          </cell>
        </row>
        <row r="6466">
          <cell r="A6466" t="str">
            <v>2481397</v>
          </cell>
          <cell r="B6466">
            <v>491054</v>
          </cell>
          <cell r="C6466" t="str">
            <v>2481397</v>
          </cell>
          <cell r="D6466" t="str">
            <v>MDELIVERY</v>
          </cell>
          <cell r="E6466" t="str">
            <v>DESPACHO</v>
          </cell>
          <cell r="F6466" t="str">
            <v>NORMAL</v>
          </cell>
          <cell r="G6466" t="str">
            <v>031080002481397</v>
          </cell>
          <cell r="H6466">
            <v>44931</v>
          </cell>
          <cell r="I6466" t="str">
            <v>ENTREGADO</v>
          </cell>
          <cell r="J6466">
            <v>44932</v>
          </cell>
          <cell r="K6466" t="str">
            <v>CASTRO VACA MARIA JOSE_CASTRO VACA MARIA JOSE</v>
          </cell>
          <cell r="L6466" t="str">
            <v xml:space="preserve"> NORTE AVD ELOY ALFARO 78360 Y GATASO EDF RIO PLAZA OFICINA 1 REFERENCIA A LADO DE LA COOPERATIVA CRECER </v>
          </cell>
          <cell r="M6466" t="str">
            <v>1716748874001</v>
          </cell>
          <cell r="N6466" t="str">
            <v>0999822808</v>
          </cell>
          <cell r="O6466" t="str">
            <v/>
          </cell>
          <cell r="P6466" t="str">
            <v>LATACUNGA</v>
          </cell>
          <cell r="Q6466" t="str">
            <v>LATACUNGA</v>
          </cell>
          <cell r="R6466" t="str">
            <v>COTOPAXI</v>
          </cell>
          <cell r="T6466" t="str">
            <v>TRAMACO</v>
          </cell>
          <cell r="U6466" t="str">
            <v>FLEXNETUIO_PROVINCIA</v>
          </cell>
          <cell r="V6466">
            <v>1</v>
          </cell>
          <cell r="W6466">
            <v>1</v>
          </cell>
          <cell r="X6466" t="str">
            <v>FLEXNET ECUADOR - MDELIVERY</v>
          </cell>
          <cell r="Y6466" t="str">
            <v>CALLE 28 DE JUNIO S/N Y GARCIA MORENO ENTRADA LLANO GRANDE</v>
          </cell>
        </row>
        <row r="6467">
          <cell r="A6467" t="str">
            <v>2481401</v>
          </cell>
          <cell r="B6467">
            <v>491055</v>
          </cell>
          <cell r="C6467" t="str">
            <v>2481401</v>
          </cell>
          <cell r="D6467" t="str">
            <v>MDELIVERY</v>
          </cell>
          <cell r="E6467" t="str">
            <v>DESPACHO</v>
          </cell>
          <cell r="F6467" t="str">
            <v>NORMAL</v>
          </cell>
          <cell r="G6467" t="str">
            <v>FT77865</v>
          </cell>
          <cell r="H6467">
            <v>44931</v>
          </cell>
          <cell r="I6467" t="str">
            <v>ENTREGADO</v>
          </cell>
          <cell r="J6467">
            <v>44932</v>
          </cell>
          <cell r="K6467" t="str">
            <v>CRISTIAN PAREDES_ BANCO PICHINCHA CA</v>
          </cell>
          <cell r="L6467" t="str">
            <v>Amazonas y Pereira Matriz Banco Pichincha Av Piso 7</v>
          </cell>
          <cell r="M6467" t="str">
            <v>1790010937001</v>
          </cell>
          <cell r="N6467" t="str">
            <v>0999059226</v>
          </cell>
          <cell r="O6467" t="str">
            <v/>
          </cell>
          <cell r="P6467" t="str">
            <v>QUITO</v>
          </cell>
          <cell r="Q6467" t="str">
            <v>QUITO</v>
          </cell>
          <cell r="R6467" t="str">
            <v>PICHINCHA</v>
          </cell>
          <cell r="T6467" t="str">
            <v>FLEXTRANS UIO</v>
          </cell>
          <cell r="U6467" t="str">
            <v>FLEXNETUIO_LOCAL</v>
          </cell>
          <cell r="V6467">
            <v>1</v>
          </cell>
          <cell r="W6467">
            <v>1</v>
          </cell>
          <cell r="X6467" t="str">
            <v>FLEXNET ECUADOR - MDELIVERY</v>
          </cell>
          <cell r="Y6467" t="str">
            <v>CALLE 28 DE JUNIO S/N Y GARCIA MORENO ENTRADA LLANO GRANDE</v>
          </cell>
        </row>
        <row r="6468">
          <cell r="A6468" t="str">
            <v>2481402</v>
          </cell>
          <cell r="B6468">
            <v>491056</v>
          </cell>
          <cell r="C6468" t="str">
            <v>2481402</v>
          </cell>
          <cell r="D6468" t="str">
            <v>MDELIVERY</v>
          </cell>
          <cell r="E6468" t="str">
            <v>DESPACHO</v>
          </cell>
          <cell r="F6468" t="str">
            <v>NORMAL</v>
          </cell>
          <cell r="G6468" t="str">
            <v>FT77816</v>
          </cell>
          <cell r="H6468">
            <v>44931</v>
          </cell>
          <cell r="I6468" t="str">
            <v>ENTREGADO</v>
          </cell>
          <cell r="J6468">
            <v>44935</v>
          </cell>
          <cell r="K6468" t="str">
            <v>EDITH STEFANIE CARRANZA YAGUAL_EDITH STEFANIE CARRANZA YAGUAL</v>
          </cell>
          <cell r="L6468" t="str">
            <v>GUAYAQUIL/PARROQUIA TARQUI/AV RODOLFO BAQUERIZO NAZUR KENNEDY CDLA ALBORADA/TRABAJO EN EL EDIFICIO DE LA CLÍNICA KENNEDY DE LA ALBORADA AL LADO DEL CAJERO DEL PICHINCHA</v>
          </cell>
          <cell r="M6468" t="str">
            <v>0925389132001</v>
          </cell>
          <cell r="N6468" t="str">
            <v>0992800046</v>
          </cell>
          <cell r="P6468" t="str">
            <v>GUAYAQUIL</v>
          </cell>
          <cell r="Q6468" t="str">
            <v>GUAYAQUIL</v>
          </cell>
          <cell r="R6468" t="str">
            <v>GUAYAS</v>
          </cell>
          <cell r="T6468" t="str">
            <v>ITSACOURIER</v>
          </cell>
          <cell r="U6468" t="str">
            <v>FLEXNETUIO_GYE</v>
          </cell>
          <cell r="V6468">
            <v>1</v>
          </cell>
          <cell r="W6468">
            <v>1</v>
          </cell>
          <cell r="X6468" t="str">
            <v>FLEXNET ECUADOR - MDELIVERY</v>
          </cell>
          <cell r="Y6468" t="str">
            <v>CALLE 28 DE JUNIO S/N Y GARCIA MORENO ENTRADA LLANO GRANDE</v>
          </cell>
        </row>
        <row r="6469">
          <cell r="A6469" t="str">
            <v>2481403</v>
          </cell>
          <cell r="B6469">
            <v>491057</v>
          </cell>
          <cell r="C6469" t="str">
            <v>2481403</v>
          </cell>
          <cell r="D6469" t="str">
            <v>MDELIVERY</v>
          </cell>
          <cell r="E6469" t="str">
            <v>DESPACHO</v>
          </cell>
          <cell r="F6469" t="str">
            <v>NORMAL</v>
          </cell>
          <cell r="G6469" t="str">
            <v>031080002481403</v>
          </cell>
          <cell r="H6469">
            <v>44931</v>
          </cell>
          <cell r="I6469" t="str">
            <v>ENTREGADO</v>
          </cell>
          <cell r="J6469">
            <v>44932</v>
          </cell>
          <cell r="K6469" t="str">
            <v>MARIA LAURA SALAZAR PINARGOTE_MARIA LAURA SALAZAR PINARGOTE</v>
          </cell>
          <cell r="L6469" t="str">
            <v>MANABi PARROQUIA PORTOVIEJO CENTRO SECTOR LOS PINOS CALLE AV MANABI SN Y CALLE S N TRABAJA EN EL EDIFICIO CNT DE LOS PINOS CONSULTORIO MEDICO PISO 1</v>
          </cell>
          <cell r="M6469" t="str">
            <v>1307176121001</v>
          </cell>
          <cell r="N6469" t="str">
            <v>0998705524</v>
          </cell>
          <cell r="O6469" t="str">
            <v/>
          </cell>
          <cell r="P6469" t="str">
            <v>PORTOVIEJO</v>
          </cell>
          <cell r="Q6469" t="str">
            <v>PORTOVIEJO</v>
          </cell>
          <cell r="R6469" t="str">
            <v>MANABI</v>
          </cell>
          <cell r="T6469" t="str">
            <v>TRAMACO</v>
          </cell>
          <cell r="U6469" t="str">
            <v>FLEXNETUIO_PROVINCIA</v>
          </cell>
          <cell r="V6469">
            <v>1</v>
          </cell>
          <cell r="W6469">
            <v>1</v>
          </cell>
          <cell r="X6469" t="str">
            <v>FLEXNET ECUADOR - MDELIVERY</v>
          </cell>
          <cell r="Y6469" t="str">
            <v>CALLE 28 DE JUNIO S/N Y GARCIA MORENO ENTRADA LLANO GRANDE</v>
          </cell>
        </row>
        <row r="6470">
          <cell r="A6470" t="str">
            <v>2481404</v>
          </cell>
          <cell r="B6470">
            <v>491058</v>
          </cell>
          <cell r="C6470" t="str">
            <v>2481404</v>
          </cell>
          <cell r="D6470" t="str">
            <v>MDELIVERY</v>
          </cell>
          <cell r="E6470" t="str">
            <v>DESPACHO</v>
          </cell>
          <cell r="F6470" t="str">
            <v>EXPRESS</v>
          </cell>
          <cell r="G6470" t="str">
            <v>EC6224</v>
          </cell>
          <cell r="H6470">
            <v>44931</v>
          </cell>
          <cell r="I6470" t="str">
            <v>ENTREGADO</v>
          </cell>
          <cell r="J6470">
            <v>44931</v>
          </cell>
          <cell r="K6470" t="str">
            <v>LILIANA ELIZABETH TOCTE GUAYRACAJAS_LILIANA ELIZABETH TOCTE GUAYRACAJAS</v>
          </cell>
          <cell r="L6470" t="str">
            <v>PICHINCHA SECTOR LOS GRANADOS AV LAS AZUCENAS SN Y LOS GRANADOS REF FRENTE AL REDONDEL DEL CICLISTE TRABAJA EN LA EMPRESA URBANO EXPRESS AREA DE VALORES MASIVOS</v>
          </cell>
          <cell r="M6470" t="str">
            <v>1720409729001</v>
          </cell>
          <cell r="N6470" t="str">
            <v>0958900006</v>
          </cell>
          <cell r="O6470" t="str">
            <v/>
          </cell>
          <cell r="P6470" t="str">
            <v>QUITO</v>
          </cell>
          <cell r="Q6470" t="str">
            <v>QUITO</v>
          </cell>
          <cell r="R6470" t="str">
            <v>PICHINCHA</v>
          </cell>
          <cell r="T6470" t="str">
            <v>EXPRESSCON</v>
          </cell>
          <cell r="U6470" t="str">
            <v>FLEXNETUIO_LOCAL</v>
          </cell>
          <cell r="V6470">
            <v>1</v>
          </cell>
          <cell r="W6470">
            <v>1</v>
          </cell>
          <cell r="X6470" t="str">
            <v>FLEXNET ECUADOR - MDELIVERY</v>
          </cell>
          <cell r="Y6470" t="str">
            <v>CALLE 28 DE JUNIO S/N Y GARCIA MORENO ENTRADA LLANO GRANDE</v>
          </cell>
        </row>
        <row r="6471">
          <cell r="A6471" t="str">
            <v>2481405</v>
          </cell>
          <cell r="B6471">
            <v>491059</v>
          </cell>
          <cell r="C6471" t="str">
            <v>2481405</v>
          </cell>
          <cell r="D6471" t="str">
            <v>MDELIVERY</v>
          </cell>
          <cell r="E6471" t="str">
            <v>DESPACHO</v>
          </cell>
          <cell r="F6471" t="str">
            <v>NORMAL</v>
          </cell>
          <cell r="G6471" t="str">
            <v>031080002481405</v>
          </cell>
          <cell r="H6471">
            <v>44931</v>
          </cell>
          <cell r="I6471" t="str">
            <v>ENTREGADO</v>
          </cell>
          <cell r="J6471">
            <v>44935</v>
          </cell>
          <cell r="K6471" t="str">
            <v>SERGIO PATRICIO LEMA VeLEZ_SERGIO PATRICIO LEMA VeLEZ</v>
          </cell>
          <cell r="L6471" t="str">
            <v xml:space="preserve"> MANABi AV GUAYAQUIL CALLEJON MARIA AUXILIADORA ATRaS DEL HOSPITAL VERDY CEVALLOS CASA DE 3 PISOS CON PORTON NEGRO Y CON LUCIDO MELON FRENTE A UN CYBER COMUNICARSE CON EL SR ANTES DE ACERCARSE AL LUGA</v>
          </cell>
          <cell r="M6471" t="str">
            <v>1304461856001</v>
          </cell>
          <cell r="N6471" t="str">
            <v>0983970016</v>
          </cell>
          <cell r="O6471" t="str">
            <v/>
          </cell>
          <cell r="P6471" t="str">
            <v>PORTOVIEJO</v>
          </cell>
          <cell r="Q6471" t="str">
            <v>PORTOVIEJO</v>
          </cell>
          <cell r="R6471" t="str">
            <v>MANABI</v>
          </cell>
          <cell r="T6471" t="str">
            <v>TRAMACO</v>
          </cell>
          <cell r="U6471" t="str">
            <v>FLEXNETUIO_PROVINCIA</v>
          </cell>
          <cell r="V6471">
            <v>1</v>
          </cell>
          <cell r="W6471">
            <v>1</v>
          </cell>
          <cell r="X6471" t="str">
            <v>FLEXNET ECUADOR - MDELIVERY</v>
          </cell>
          <cell r="Y6471" t="str">
            <v>CALLE 28 DE JUNIO S/N Y GARCIA MORENO ENTRADA LLANO GRANDE</v>
          </cell>
        </row>
        <row r="6472">
          <cell r="A6472" t="str">
            <v>2481407</v>
          </cell>
          <cell r="B6472">
            <v>491060</v>
          </cell>
          <cell r="C6472" t="str">
            <v>2481407</v>
          </cell>
          <cell r="D6472" t="str">
            <v>MDELIVERY</v>
          </cell>
          <cell r="E6472" t="str">
            <v>DESPACHO</v>
          </cell>
          <cell r="F6472" t="str">
            <v>EXPRESS</v>
          </cell>
          <cell r="G6472" t="str">
            <v>EC6229</v>
          </cell>
          <cell r="H6472">
            <v>44931</v>
          </cell>
          <cell r="I6472" t="str">
            <v>ENTREGADO</v>
          </cell>
          <cell r="J6472">
            <v>44931</v>
          </cell>
          <cell r="K6472" t="str">
            <v>MARIANA DE JESUS TAMAYO AGUILAR_MARIANA DE JESUS TAMAYO AGUILAR</v>
          </cell>
          <cell r="L6472" t="str">
            <v>PICHINCHA SECTOR EL LABRADOR CALLE AMAZONAS EL INCA FRENTE A SUSUKILA ENTREGA SERA EN LA IGLESIA EL CARMELO ES UNA IGLESIA GRANDE ESQUINERA COLOR MELON DIAGONAL A UNA GASOLINERA COO 0 159034 78 483978</v>
          </cell>
          <cell r="M6472" t="str">
            <v>2100005780001</v>
          </cell>
          <cell r="N6472" t="str">
            <v>0981987258</v>
          </cell>
          <cell r="O6472" t="str">
            <v/>
          </cell>
          <cell r="P6472" t="str">
            <v>QUITO</v>
          </cell>
          <cell r="Q6472" t="str">
            <v>QUITO</v>
          </cell>
          <cell r="R6472" t="str">
            <v>PICHINCHA</v>
          </cell>
          <cell r="T6472" t="str">
            <v>EXPRESSCON</v>
          </cell>
          <cell r="U6472" t="str">
            <v>FLEXNETUIO_LOCAL</v>
          </cell>
          <cell r="V6472">
            <v>1</v>
          </cell>
          <cell r="W6472">
            <v>1</v>
          </cell>
          <cell r="X6472" t="str">
            <v>FLEXNET ECUADOR - MDELIVERY</v>
          </cell>
          <cell r="Y6472" t="str">
            <v>CALLE 28 DE JUNIO S/N Y GARCIA MORENO ENTRADA LLANO GRANDE</v>
          </cell>
        </row>
        <row r="6473">
          <cell r="A6473" t="str">
            <v>2481408</v>
          </cell>
          <cell r="B6473">
            <v>491061</v>
          </cell>
          <cell r="C6473" t="str">
            <v>2481408</v>
          </cell>
          <cell r="D6473" t="str">
            <v>MDELIVERY</v>
          </cell>
          <cell r="E6473" t="str">
            <v>DESPACHO</v>
          </cell>
          <cell r="F6473" t="str">
            <v>NORMAL</v>
          </cell>
          <cell r="G6473" t="str">
            <v>FT77863</v>
          </cell>
          <cell r="H6473">
            <v>44931</v>
          </cell>
          <cell r="I6473" t="str">
            <v>ENTREGADO</v>
          </cell>
          <cell r="J6473">
            <v>44935</v>
          </cell>
          <cell r="K6473" t="str">
            <v xml:space="preserve">MARCO COELLO_IDEAL ALAMBREC S A </v>
          </cell>
          <cell r="L6473" t="str">
            <v>DX CALLE S60 E3 423 Y CLL E3E SCTR PARQUE INDUSTRIA L EN LA PANASUR FRTE A NOVA CERO TRAS DE LA FBCA DE ETERNI</v>
          </cell>
          <cell r="M6473" t="str">
            <v>1790050947001</v>
          </cell>
          <cell r="N6473" t="str">
            <v>0983182291</v>
          </cell>
          <cell r="O6473" t="str">
            <v/>
          </cell>
          <cell r="P6473" t="str">
            <v>QUITO</v>
          </cell>
          <cell r="Q6473" t="str">
            <v>QUITO</v>
          </cell>
          <cell r="R6473" t="str">
            <v>PICHINCHA</v>
          </cell>
          <cell r="T6473" t="str">
            <v>FLEXTRANS UIO</v>
          </cell>
          <cell r="U6473" t="str">
            <v>FLEXNETUIO_LOCAL</v>
          </cell>
          <cell r="V6473">
            <v>1</v>
          </cell>
          <cell r="W6473">
            <v>1</v>
          </cell>
          <cell r="X6473" t="str">
            <v>FLEXNET ECUADOR - MDELIVERY</v>
          </cell>
          <cell r="Y6473" t="str">
            <v>CALLE 28 DE JUNIO S/N Y GARCIA MORENO ENTRADA LLANO GRANDE</v>
          </cell>
        </row>
        <row r="6474">
          <cell r="A6474" t="str">
            <v>2481410</v>
          </cell>
          <cell r="B6474">
            <v>491062</v>
          </cell>
          <cell r="C6474" t="str">
            <v>2481410</v>
          </cell>
          <cell r="D6474" t="str">
            <v>MDELIVERY</v>
          </cell>
          <cell r="E6474" t="str">
            <v>DESPACHO</v>
          </cell>
          <cell r="F6474" t="str">
            <v>NORMAL</v>
          </cell>
          <cell r="G6474" t="str">
            <v>FT77825</v>
          </cell>
          <cell r="H6474">
            <v>44931</v>
          </cell>
          <cell r="I6474" t="str">
            <v>ENTREGADO</v>
          </cell>
          <cell r="J6474">
            <v>44932</v>
          </cell>
          <cell r="K6474" t="str">
            <v xml:space="preserve">Ing Miriam Freire_BRODMEN S A </v>
          </cell>
          <cell r="L6474" t="str">
            <v xml:space="preserve">Cdla La Garzota Mz 29 Sl 14 BRODMEN S A Guayaquil </v>
          </cell>
          <cell r="M6474" t="str">
            <v>0992412054001</v>
          </cell>
          <cell r="N6474" t="str">
            <v>0994667459</v>
          </cell>
          <cell r="O6474" t="str">
            <v/>
          </cell>
          <cell r="P6474" t="str">
            <v>GUAYAQUIL</v>
          </cell>
          <cell r="Q6474" t="str">
            <v>GUAYAQUIL</v>
          </cell>
          <cell r="R6474" t="str">
            <v>GUAYAS</v>
          </cell>
          <cell r="T6474" t="str">
            <v>ITSACOURIER</v>
          </cell>
          <cell r="U6474" t="str">
            <v>FLEXNETUIO_GYE</v>
          </cell>
          <cell r="V6474">
            <v>1</v>
          </cell>
          <cell r="W6474">
            <v>1</v>
          </cell>
          <cell r="X6474" t="str">
            <v>FLEXNET ECUADOR - MDELIVERY</v>
          </cell>
          <cell r="Y6474" t="str">
            <v>CALLE 28 DE JUNIO S/N Y GARCIA MORENO ENTRADA LLANO GRANDE</v>
          </cell>
        </row>
        <row r="6475">
          <cell r="A6475" t="str">
            <v>2481411</v>
          </cell>
          <cell r="B6475">
            <v>491063</v>
          </cell>
          <cell r="C6475" t="str">
            <v>2481411</v>
          </cell>
          <cell r="D6475" t="str">
            <v>MDELIVERY</v>
          </cell>
          <cell r="E6475" t="str">
            <v>DESPACHO</v>
          </cell>
          <cell r="F6475" t="str">
            <v>NORMAL</v>
          </cell>
          <cell r="G6475" t="str">
            <v>031080002481411</v>
          </cell>
          <cell r="H6475">
            <v>44931</v>
          </cell>
          <cell r="I6475" t="str">
            <v>ENTREGADO</v>
          </cell>
          <cell r="J6475">
            <v>44932</v>
          </cell>
          <cell r="K6475" t="str">
            <v>GALO PALLAROSO_MOVIPHONE CIA LTDA ZONIFICADOS</v>
          </cell>
          <cell r="L6475" t="str">
            <v xml:space="preserve">Cacique Tenemaza 5 13 y Avda 24 de Mayo Centro de Atencion Movistar </v>
          </cell>
          <cell r="M6475" t="str">
            <v>0391007160001</v>
          </cell>
          <cell r="N6475" t="str">
            <v>0995936079</v>
          </cell>
          <cell r="O6475" t="str">
            <v/>
          </cell>
          <cell r="P6475" t="str">
            <v>AZOGUES</v>
          </cell>
          <cell r="Q6475" t="str">
            <v>AZOGUES</v>
          </cell>
          <cell r="R6475" t="str">
            <v>CAÑAR</v>
          </cell>
          <cell r="S6475" t="str">
            <v>AZOGUES</v>
          </cell>
          <cell r="T6475" t="str">
            <v>TRAMACO</v>
          </cell>
          <cell r="U6475" t="str">
            <v>FLEXNETUIO_PROVINCIA</v>
          </cell>
          <cell r="V6475">
            <v>1</v>
          </cell>
          <cell r="W6475">
            <v>1</v>
          </cell>
          <cell r="X6475" t="str">
            <v>FLEXNET ECUADOR - MDELIVERY</v>
          </cell>
          <cell r="Y6475" t="str">
            <v>CALLE 28 DE JUNIO S/N Y GARCIA MORENO ENTRADA LLANO GRANDE</v>
          </cell>
        </row>
        <row r="6476">
          <cell r="A6476" t="str">
            <v>2481453</v>
          </cell>
          <cell r="B6476">
            <v>491064</v>
          </cell>
          <cell r="C6476" t="str">
            <v>2481453</v>
          </cell>
          <cell r="D6476" t="str">
            <v>MDELIVERY</v>
          </cell>
          <cell r="E6476" t="str">
            <v>DESPACHO</v>
          </cell>
          <cell r="F6476" t="str">
            <v>NORMAL</v>
          </cell>
          <cell r="G6476" t="str">
            <v>FT77851</v>
          </cell>
          <cell r="H6476">
            <v>44931</v>
          </cell>
          <cell r="I6476" t="str">
            <v>ENTREGADO</v>
          </cell>
          <cell r="J6476">
            <v>44932</v>
          </cell>
          <cell r="K6476" t="str">
            <v xml:space="preserve">Andrea Rodriguez_ENVAPRESS CIA LTDA </v>
          </cell>
          <cell r="L6476" t="str">
            <v xml:space="preserve"> PICHINCHA QUITO Mitad del mundo via a calacali septima transversal entre cipreses y eucaliptos </v>
          </cell>
          <cell r="M6476" t="str">
            <v>1791355016001</v>
          </cell>
          <cell r="N6476" t="str">
            <v>0998333994</v>
          </cell>
          <cell r="O6476" t="str">
            <v/>
          </cell>
          <cell r="P6476" t="str">
            <v>QUITO</v>
          </cell>
          <cell r="Q6476" t="str">
            <v>QUITO</v>
          </cell>
          <cell r="R6476" t="str">
            <v>PICHINCHA</v>
          </cell>
          <cell r="T6476" t="str">
            <v>FLEXTRANS UIO</v>
          </cell>
          <cell r="U6476" t="str">
            <v>FLEXNETUIO_LOCAL</v>
          </cell>
          <cell r="V6476">
            <v>1</v>
          </cell>
          <cell r="W6476">
            <v>1</v>
          </cell>
          <cell r="X6476" t="str">
            <v>FLEXNET ECUADOR - MDELIVERY</v>
          </cell>
          <cell r="Y6476" t="str">
            <v>CALLE 28 DE JUNIO S/N Y GARCIA MORENO ENTRADA LLANO GRANDE</v>
          </cell>
        </row>
        <row r="6477">
          <cell r="A6477" t="str">
            <v>2481457</v>
          </cell>
          <cell r="B6477">
            <v>491065</v>
          </cell>
          <cell r="C6477" t="str">
            <v>2481457</v>
          </cell>
          <cell r="D6477" t="str">
            <v>MDELIVERY</v>
          </cell>
          <cell r="E6477" t="str">
            <v>DESPACHO</v>
          </cell>
          <cell r="F6477" t="str">
            <v>NORMAL</v>
          </cell>
          <cell r="G6477" t="str">
            <v>FT77844</v>
          </cell>
          <cell r="H6477">
            <v>44931</v>
          </cell>
          <cell r="I6477" t="str">
            <v>ENTREGADO</v>
          </cell>
          <cell r="J6477">
            <v>44936</v>
          </cell>
          <cell r="K6477" t="str">
            <v xml:space="preserve">Marianela Bedolla Rosario Gomez_INGESA S A </v>
          </cell>
          <cell r="L6477" t="str">
            <v>avenida general enriques s8 24 y francisco barba empresa ingesa sector en los 2 puentes frente a condominio patria</v>
          </cell>
          <cell r="M6477" t="str">
            <v>1790039269001</v>
          </cell>
          <cell r="N6477" t="str">
            <v>0995410209</v>
          </cell>
          <cell r="O6477" t="str">
            <v/>
          </cell>
          <cell r="P6477" t="str">
            <v>QUITO</v>
          </cell>
          <cell r="Q6477" t="str">
            <v>QUITO</v>
          </cell>
          <cell r="R6477" t="str">
            <v>PICHINCHA</v>
          </cell>
          <cell r="T6477" t="str">
            <v>FLEXTRANS UIO</v>
          </cell>
          <cell r="U6477" t="str">
            <v>FLEXNETUIO_LOCAL</v>
          </cell>
          <cell r="V6477">
            <v>1</v>
          </cell>
          <cell r="W6477">
            <v>1</v>
          </cell>
          <cell r="X6477" t="str">
            <v>FLEXNET ECUADOR - MDELIVERY</v>
          </cell>
          <cell r="Y6477" t="str">
            <v>CALLE 28 DE JUNIO S/N Y GARCIA MORENO ENTRADA LLANO GRANDE</v>
          </cell>
        </row>
        <row r="6478">
          <cell r="A6478" t="str">
            <v>2481461</v>
          </cell>
          <cell r="B6478">
            <v>491066</v>
          </cell>
          <cell r="C6478" t="str">
            <v>2481461</v>
          </cell>
          <cell r="D6478" t="str">
            <v>MDELIVERY</v>
          </cell>
          <cell r="E6478" t="str">
            <v>DESPACHO</v>
          </cell>
          <cell r="F6478" t="str">
            <v>NORMAL</v>
          </cell>
          <cell r="G6478" t="str">
            <v>FT77814</v>
          </cell>
          <cell r="H6478">
            <v>44931</v>
          </cell>
          <cell r="I6478" t="str">
            <v>ENTREGADO</v>
          </cell>
          <cell r="J6478">
            <v>44932</v>
          </cell>
          <cell r="K6478" t="str">
            <v>Jenniffer Villacis_ASOCIACION SOLIDARISTA PROFUTURO</v>
          </cell>
          <cell r="L6478" t="str">
            <v>Av Jose Rodriguez Bonin y Av Barcelona Planta San Eduardo Holcim Ecuador Planta Baja Guayaquil Ecuador</v>
          </cell>
          <cell r="M6478" t="str">
            <v>0992424222001</v>
          </cell>
          <cell r="N6478" t="str">
            <v>0989547209</v>
          </cell>
          <cell r="O6478" t="str">
            <v/>
          </cell>
          <cell r="P6478" t="str">
            <v>GUAYAQUIL</v>
          </cell>
          <cell r="Q6478" t="str">
            <v>GUAYAQUIL</v>
          </cell>
          <cell r="R6478" t="str">
            <v>GUAYAS</v>
          </cell>
          <cell r="T6478" t="str">
            <v>ITSACOURIER</v>
          </cell>
          <cell r="U6478" t="str">
            <v>FLEXNETUIO_GYE</v>
          </cell>
          <cell r="V6478">
            <v>1</v>
          </cell>
          <cell r="W6478">
            <v>1</v>
          </cell>
          <cell r="X6478" t="str">
            <v>FLEXNET ECUADOR - MDELIVERY</v>
          </cell>
          <cell r="Y6478" t="str">
            <v>CALLE 28 DE JUNIO S/N Y GARCIA MORENO ENTRADA LLANO GRANDE</v>
          </cell>
        </row>
        <row r="6479">
          <cell r="A6479" t="str">
            <v>2481399_1</v>
          </cell>
          <cell r="B6479">
            <v>491067</v>
          </cell>
          <cell r="C6479" t="str">
            <v>2481399_1</v>
          </cell>
          <cell r="D6479" t="str">
            <v>MDELIVERY</v>
          </cell>
          <cell r="E6479" t="str">
            <v>DESPACHO</v>
          </cell>
          <cell r="F6479" t="str">
            <v>NORMAL</v>
          </cell>
          <cell r="G6479" t="str">
            <v>FT77850</v>
          </cell>
          <cell r="H6479">
            <v>44931</v>
          </cell>
          <cell r="I6479" t="str">
            <v>ENTREGADO</v>
          </cell>
          <cell r="J6479">
            <v>44932</v>
          </cell>
          <cell r="K6479" t="str">
            <v>JUAN CARLOS SANCHEZ MARIN_JUAN CARLOS SANCHEZ MARIN</v>
          </cell>
          <cell r="L6479" t="str">
            <v>AV ILALO Y LOS PIQUEROS CONJ VILLAVENTURA CASA 44 SECTOR EL TINGO</v>
          </cell>
          <cell r="M6479" t="str">
            <v>1710547587001</v>
          </cell>
          <cell r="N6479" t="str">
            <v>0982388309/0989107171</v>
          </cell>
          <cell r="O6479" t="str">
            <v/>
          </cell>
          <cell r="P6479" t="str">
            <v>QUITO</v>
          </cell>
          <cell r="Q6479" t="str">
            <v>QUITO</v>
          </cell>
          <cell r="R6479" t="str">
            <v>PICHINCHA</v>
          </cell>
          <cell r="T6479" t="str">
            <v>FLEXTRANS UIO</v>
          </cell>
          <cell r="U6479" t="str">
            <v>FLEXNETUIO_LOCAL</v>
          </cell>
          <cell r="V6479">
            <v>1</v>
          </cell>
          <cell r="W6479">
            <v>1</v>
          </cell>
          <cell r="X6479" t="str">
            <v>FLEXNET ECUADOR - MDELIVERY</v>
          </cell>
          <cell r="Y6479" t="str">
            <v>CALLE 28 DE JUNIO S/N Y GARCIA MORENO ENTRADA LLANO GRANDE</v>
          </cell>
        </row>
        <row r="6480">
          <cell r="A6480" t="str">
            <v>2481455_1</v>
          </cell>
          <cell r="B6480">
            <v>491069</v>
          </cell>
          <cell r="C6480" t="str">
            <v>2481455_1</v>
          </cell>
          <cell r="D6480" t="str">
            <v>MDELIVERY</v>
          </cell>
          <cell r="E6480" t="str">
            <v>DESPACHO</v>
          </cell>
          <cell r="F6480" t="str">
            <v>NORMAL</v>
          </cell>
          <cell r="G6480" t="str">
            <v>FT77868</v>
          </cell>
          <cell r="H6480">
            <v>44931</v>
          </cell>
          <cell r="I6480" t="str">
            <v>ENTREGADO</v>
          </cell>
          <cell r="J6480">
            <v>44932</v>
          </cell>
          <cell r="K6480" t="str">
            <v>Pamela Llanes_SINDICATO UNICO DE TRABAJADORES DEL HOSPITAL ENRIQ</v>
          </cell>
          <cell r="L6480" t="str">
            <v>HOSPITAL ENRIQUE GARCeS AV CHILIBULO S N Y ENRIQUE GARCeS</v>
          </cell>
          <cell r="M6480" t="str">
            <v>1791700732001</v>
          </cell>
          <cell r="N6480" t="str">
            <v>0985793061</v>
          </cell>
          <cell r="O6480" t="str">
            <v/>
          </cell>
          <cell r="P6480" t="str">
            <v>QUITO</v>
          </cell>
          <cell r="Q6480" t="str">
            <v>QUITO</v>
          </cell>
          <cell r="R6480" t="str">
            <v>PICHINCHA</v>
          </cell>
          <cell r="T6480" t="str">
            <v>FLEXTRANS UIO</v>
          </cell>
          <cell r="U6480" t="str">
            <v>FLEXNETUIO_LOCAL</v>
          </cell>
          <cell r="V6480">
            <v>1</v>
          </cell>
          <cell r="W6480">
            <v>1</v>
          </cell>
          <cell r="X6480" t="str">
            <v>FLEXNET ECUADOR - MDELIVERY</v>
          </cell>
          <cell r="Y6480" t="str">
            <v>CALLE 28 DE JUNIO S/N Y GARCIA MORENO ENTRADA LLANO GRANDE</v>
          </cell>
        </row>
        <row r="6481">
          <cell r="A6481" t="str">
            <v>2481336</v>
          </cell>
          <cell r="B6481">
            <v>491013</v>
          </cell>
          <cell r="C6481" t="str">
            <v>2481336</v>
          </cell>
          <cell r="D6481" t="str">
            <v>MDELIVERY</v>
          </cell>
          <cell r="E6481" t="str">
            <v>DESPACHO</v>
          </cell>
          <cell r="F6481" t="str">
            <v>EXPRESS</v>
          </cell>
          <cell r="G6481" t="str">
            <v>TS8752</v>
          </cell>
          <cell r="H6481">
            <v>44931</v>
          </cell>
          <cell r="I6481" t="str">
            <v>ENTREGADO</v>
          </cell>
          <cell r="J6481">
            <v>44931</v>
          </cell>
          <cell r="K6481" t="str">
            <v>CECILIA BASTIDAS KEVIN CARRION_BANCO INTERNACIONAL</v>
          </cell>
          <cell r="L6481" t="str">
            <v>PATRIA Y 9 DE OCTUBRE MATRIZ BANCO INTERNACIONAL AREA DE CORRESPONDENCIA</v>
          </cell>
          <cell r="M6481" t="str">
            <v>1790098354001</v>
          </cell>
          <cell r="N6481" t="str">
            <v>0987069659</v>
          </cell>
          <cell r="O6481" t="str">
            <v/>
          </cell>
          <cell r="P6481" t="str">
            <v>QUITO</v>
          </cell>
          <cell r="Q6481" t="str">
            <v>QUITO</v>
          </cell>
          <cell r="R6481" t="str">
            <v>PICHINCHA</v>
          </cell>
          <cell r="T6481" t="str">
            <v>TRANSERVISS</v>
          </cell>
          <cell r="U6481" t="str">
            <v>FLEXNETUIO_LOCAL</v>
          </cell>
          <cell r="V6481">
            <v>1</v>
          </cell>
          <cell r="W6481">
            <v>1</v>
          </cell>
          <cell r="X6481" t="str">
            <v>FLEXNET ECUADOR - MDELIVERY</v>
          </cell>
          <cell r="Y6481" t="str">
            <v>CALLE 28 DE JUNIO S/N Y GARCIA MORENO ENTRADA LLANO GRANDE</v>
          </cell>
        </row>
        <row r="6482">
          <cell r="A6482" t="str">
            <v>2481345</v>
          </cell>
          <cell r="B6482">
            <v>491014</v>
          </cell>
          <cell r="C6482" t="str">
            <v>2481345</v>
          </cell>
          <cell r="D6482" t="str">
            <v>MDELIVERY</v>
          </cell>
          <cell r="E6482" t="str">
            <v>DESPACHO</v>
          </cell>
          <cell r="F6482" t="str">
            <v>EXPRESS</v>
          </cell>
          <cell r="G6482" t="str">
            <v>TS8751</v>
          </cell>
          <cell r="H6482">
            <v>44931</v>
          </cell>
          <cell r="I6482" t="str">
            <v>ENTREGADO</v>
          </cell>
          <cell r="J6482">
            <v>44931</v>
          </cell>
          <cell r="K6482" t="str">
            <v>JUAN MAURICIO YANEZ DIAZ_JUAN MAURICIO YANEZ DIAZ</v>
          </cell>
          <cell r="L6482" t="str">
            <v>SECTOR SANTA RITA BALSAS S28 92 Y JOSe PORTON</v>
          </cell>
          <cell r="M6482" t="str">
            <v>0102800653001</v>
          </cell>
          <cell r="N6482" t="str">
            <v>0998784591</v>
          </cell>
          <cell r="O6482" t="str">
            <v/>
          </cell>
          <cell r="P6482" t="str">
            <v>QUITO</v>
          </cell>
          <cell r="Q6482" t="str">
            <v>QUITO</v>
          </cell>
          <cell r="R6482" t="str">
            <v>PICHINCHA</v>
          </cell>
          <cell r="T6482" t="str">
            <v>TRANSERVISS</v>
          </cell>
          <cell r="U6482" t="str">
            <v>FLEXNETUIO_LOCAL</v>
          </cell>
          <cell r="V6482">
            <v>1</v>
          </cell>
          <cell r="W6482">
            <v>1</v>
          </cell>
          <cell r="X6482" t="str">
            <v>FLEXNET ECUADOR - MDELIVERY</v>
          </cell>
          <cell r="Y6482" t="str">
            <v>CALLE 28 DE JUNIO S/N Y GARCIA MORENO ENTRADA LLANO GRANDE</v>
          </cell>
        </row>
        <row r="6483">
          <cell r="A6483" t="str">
            <v>2481348</v>
          </cell>
          <cell r="B6483">
            <v>491015</v>
          </cell>
          <cell r="C6483" t="str">
            <v>2481348</v>
          </cell>
          <cell r="D6483" t="str">
            <v>MDELIVERY</v>
          </cell>
          <cell r="E6483" t="str">
            <v>DESPACHO</v>
          </cell>
          <cell r="F6483" t="str">
            <v>EXPRESS</v>
          </cell>
          <cell r="G6483" t="str">
            <v>TS8750</v>
          </cell>
          <cell r="H6483">
            <v>44931</v>
          </cell>
          <cell r="I6483" t="str">
            <v>ENTREGADO</v>
          </cell>
          <cell r="J6483">
            <v>44931</v>
          </cell>
          <cell r="K6483" t="str">
            <v>CRISTIAN PAREDES_ BANCO PICHINCHA CA</v>
          </cell>
          <cell r="L6483" t="str">
            <v>Amazonas y Pereira Matriz Banco Pichincha Av Piso 7</v>
          </cell>
          <cell r="M6483" t="str">
            <v>1790010937001</v>
          </cell>
          <cell r="N6483" t="str">
            <v>0999059226</v>
          </cell>
          <cell r="O6483" t="str">
            <v/>
          </cell>
          <cell r="P6483" t="str">
            <v>QUITO</v>
          </cell>
          <cell r="Q6483" t="str">
            <v>QUITO</v>
          </cell>
          <cell r="R6483" t="str">
            <v>PICHINCHA</v>
          </cell>
          <cell r="T6483" t="str">
            <v>TRANSERVISS</v>
          </cell>
          <cell r="U6483" t="str">
            <v>FLEXNETUIO_LOCAL</v>
          </cell>
          <cell r="V6483">
            <v>1</v>
          </cell>
          <cell r="W6483">
            <v>1</v>
          </cell>
          <cell r="X6483" t="str">
            <v>FLEXNET ECUADOR - MDELIVERY</v>
          </cell>
          <cell r="Y6483" t="str">
            <v>CALLE 28 DE JUNIO S/N Y GARCIA MORENO ENTRADA LLANO GRANDE</v>
          </cell>
        </row>
        <row r="6484">
          <cell r="A6484" t="str">
            <v>2481349</v>
          </cell>
          <cell r="B6484">
            <v>491016</v>
          </cell>
          <cell r="C6484" t="str">
            <v>2481349</v>
          </cell>
          <cell r="D6484" t="str">
            <v>MDELIVERY</v>
          </cell>
          <cell r="E6484" t="str">
            <v>DESPACHO</v>
          </cell>
          <cell r="F6484" t="str">
            <v>EXPRESS</v>
          </cell>
          <cell r="G6484" t="str">
            <v>EC6225</v>
          </cell>
          <cell r="H6484">
            <v>44931</v>
          </cell>
          <cell r="I6484" t="str">
            <v>ENTREGADO</v>
          </cell>
          <cell r="J6484">
            <v>44931</v>
          </cell>
          <cell r="K6484" t="str">
            <v xml:space="preserve">MARIANELA ORTEGA_DIVERSIMPORT CIA LTDA </v>
          </cell>
          <cell r="L6484" t="str">
            <v xml:space="preserve"> PICHINCHA QUITO AVENIDA EL INCA E7 74 FRANCISCO IZAZAGA LOCAL FANTASIAS VERA </v>
          </cell>
          <cell r="M6484" t="str">
            <v>1792245087001</v>
          </cell>
          <cell r="N6484" t="str">
            <v>0987097212</v>
          </cell>
          <cell r="O6484" t="str">
            <v/>
          </cell>
          <cell r="P6484" t="str">
            <v>QUITO</v>
          </cell>
          <cell r="Q6484" t="str">
            <v>QUITO</v>
          </cell>
          <cell r="R6484" t="str">
            <v>PICHINCHA</v>
          </cell>
          <cell r="T6484" t="str">
            <v>EXPRESSCON</v>
          </cell>
          <cell r="U6484" t="str">
            <v>FLEXNETUIO_LOCAL</v>
          </cell>
          <cell r="V6484">
            <v>1</v>
          </cell>
          <cell r="W6484">
            <v>1</v>
          </cell>
          <cell r="X6484" t="str">
            <v>FLEXNET ECUADOR - MDELIVERY</v>
          </cell>
          <cell r="Y6484" t="str">
            <v>CALLE 28 DE JUNIO S/N Y GARCIA MORENO ENTRADA LLANO GRANDE</v>
          </cell>
        </row>
        <row r="6485">
          <cell r="A6485" t="str">
            <v>2481350</v>
          </cell>
          <cell r="B6485">
            <v>491017</v>
          </cell>
          <cell r="C6485" t="str">
            <v>2481350</v>
          </cell>
          <cell r="D6485" t="str">
            <v>MDELIVERY</v>
          </cell>
          <cell r="E6485" t="str">
            <v>DESPACHO</v>
          </cell>
          <cell r="F6485" t="str">
            <v>EXPRESS</v>
          </cell>
          <cell r="G6485" t="str">
            <v>TS8749</v>
          </cell>
          <cell r="H6485">
            <v>44931</v>
          </cell>
          <cell r="I6485" t="str">
            <v>ENTREGADO</v>
          </cell>
          <cell r="J6485">
            <v>44931</v>
          </cell>
          <cell r="K6485" t="str">
            <v>Dennys ProaNo_SERVIMOTOR S A</v>
          </cell>
          <cell r="L6485" t="str">
            <v xml:space="preserve">Av 6 de Diciembre N32 208 y Pedro Ponce Carrasco </v>
          </cell>
          <cell r="M6485" t="str">
            <v>1791888715001</v>
          </cell>
          <cell r="N6485" t="str">
            <v>0992942394</v>
          </cell>
          <cell r="O6485" t="str">
            <v/>
          </cell>
          <cell r="P6485" t="str">
            <v>QUITO</v>
          </cell>
          <cell r="Q6485" t="str">
            <v>QUITO</v>
          </cell>
          <cell r="R6485" t="str">
            <v>PICHINCHA</v>
          </cell>
          <cell r="T6485" t="str">
            <v>TRANSERVISS</v>
          </cell>
          <cell r="U6485" t="str">
            <v>FLEXNETUIO_LOCAL</v>
          </cell>
          <cell r="V6485">
            <v>1</v>
          </cell>
          <cell r="W6485">
            <v>1</v>
          </cell>
          <cell r="X6485" t="str">
            <v>FLEXNET ECUADOR - MDELIVERY</v>
          </cell>
          <cell r="Y6485" t="str">
            <v>CALLE 28 DE JUNIO S/N Y GARCIA MORENO ENTRADA LLANO GRANDE</v>
          </cell>
        </row>
        <row r="6486">
          <cell r="A6486" t="str">
            <v>2481351</v>
          </cell>
          <cell r="B6486">
            <v>491018</v>
          </cell>
          <cell r="C6486" t="str">
            <v>2481351</v>
          </cell>
          <cell r="D6486" t="str">
            <v>MDELIVERY</v>
          </cell>
          <cell r="E6486" t="str">
            <v>DESPACHO</v>
          </cell>
          <cell r="F6486" t="str">
            <v>EXPRESS</v>
          </cell>
          <cell r="G6486" t="str">
            <v>TS8748</v>
          </cell>
          <cell r="H6486">
            <v>44931</v>
          </cell>
          <cell r="I6486" t="str">
            <v>ENTREGADO</v>
          </cell>
          <cell r="J6486">
            <v>44931</v>
          </cell>
          <cell r="K6486" t="str">
            <v xml:space="preserve">SANDRA VILLAFUERTE_EMPAQUES AGROINDUSTRIALES Y QUIMICOS EMPAQUIM CIA </v>
          </cell>
          <cell r="L6486" t="str">
            <v>Av MaNosca Oe1 14 y Av 10 de Agosto Piso 3</v>
          </cell>
          <cell r="M6486" t="str">
            <v>1791297636001</v>
          </cell>
          <cell r="N6486" t="str">
            <v>0979083218</v>
          </cell>
          <cell r="O6486" t="str">
            <v/>
          </cell>
          <cell r="P6486" t="str">
            <v>QUITO</v>
          </cell>
          <cell r="Q6486" t="str">
            <v>QUITO</v>
          </cell>
          <cell r="R6486" t="str">
            <v>PICHINCHA</v>
          </cell>
          <cell r="T6486" t="str">
            <v>TRANSERVISS</v>
          </cell>
          <cell r="U6486" t="str">
            <v>FLEXNETUIO_LOCAL</v>
          </cell>
          <cell r="V6486">
            <v>1</v>
          </cell>
          <cell r="W6486">
            <v>1</v>
          </cell>
          <cell r="X6486" t="str">
            <v>FLEXNET ECUADOR - MDELIVERY</v>
          </cell>
          <cell r="Y6486" t="str">
            <v>CALLE 28 DE JUNIO S/N Y GARCIA MORENO ENTRADA LLANO GRANDE</v>
          </cell>
        </row>
        <row r="6487">
          <cell r="A6487" t="str">
            <v>2481352</v>
          </cell>
          <cell r="B6487">
            <v>491019</v>
          </cell>
          <cell r="C6487" t="str">
            <v>2481352</v>
          </cell>
          <cell r="D6487" t="str">
            <v>MDELIVERY</v>
          </cell>
          <cell r="E6487" t="str">
            <v>DESPACHO</v>
          </cell>
          <cell r="F6487" t="str">
            <v>EXPRESS</v>
          </cell>
          <cell r="G6487" t="str">
            <v>TS8764</v>
          </cell>
          <cell r="H6487">
            <v>44931</v>
          </cell>
          <cell r="I6487" t="str">
            <v>ENTREGADO</v>
          </cell>
          <cell r="J6487">
            <v>44931</v>
          </cell>
          <cell r="K6487" t="str">
            <v>Miguel Vizcaino_TECNISEGUROS S A AGENCIA ASESORA PRODUCTORA DE SE</v>
          </cell>
          <cell r="L6487" t="str">
            <v>De las Buganvillas N45 129 y De las Higueras 170507 Quito OFICINAS TECNISEGUROS</v>
          </cell>
          <cell r="M6487" t="str">
            <v>1790048772001</v>
          </cell>
          <cell r="N6487" t="str">
            <v>0984438546</v>
          </cell>
          <cell r="O6487" t="str">
            <v/>
          </cell>
          <cell r="P6487" t="str">
            <v>QUITO</v>
          </cell>
          <cell r="Q6487" t="str">
            <v>QUITO</v>
          </cell>
          <cell r="R6487" t="str">
            <v>PICHINCHA</v>
          </cell>
          <cell r="T6487" t="str">
            <v>TRANSERVISS</v>
          </cell>
          <cell r="U6487" t="str">
            <v>FLEXNETUIO_LOCAL</v>
          </cell>
          <cell r="V6487">
            <v>1</v>
          </cell>
          <cell r="W6487">
            <v>1</v>
          </cell>
          <cell r="X6487" t="str">
            <v>FLEXNET ECUADOR - MDELIVERY</v>
          </cell>
          <cell r="Y6487" t="str">
            <v>CALLE 28 DE JUNIO S/N Y GARCIA MORENO ENTRADA LLANO GRANDE</v>
          </cell>
        </row>
        <row r="6488">
          <cell r="A6488" t="str">
            <v>2481358</v>
          </cell>
          <cell r="B6488">
            <v>491020</v>
          </cell>
          <cell r="C6488" t="str">
            <v>2481358</v>
          </cell>
          <cell r="D6488" t="str">
            <v>MDELIVERY</v>
          </cell>
          <cell r="E6488" t="str">
            <v>DESPACHO</v>
          </cell>
          <cell r="F6488" t="str">
            <v>EXPRESS</v>
          </cell>
          <cell r="G6488" t="str">
            <v>TS8763</v>
          </cell>
          <cell r="H6488">
            <v>44931</v>
          </cell>
          <cell r="I6488" t="str">
            <v>ENTREGADO</v>
          </cell>
          <cell r="J6488">
            <v>44931</v>
          </cell>
          <cell r="K6488" t="str">
            <v>David Erazo_TECNISEGUROS S A AGENCIA ASESORA PRODUCTORA DE SE</v>
          </cell>
          <cell r="L6488" t="str">
            <v>De las Buganvillas N45 129 y De las Higueras 170507 Quito OFICINAS TECNISEGUROS</v>
          </cell>
          <cell r="M6488" t="str">
            <v>1790048772001</v>
          </cell>
          <cell r="N6488" t="str">
            <v>0979056800</v>
          </cell>
          <cell r="O6488" t="str">
            <v/>
          </cell>
          <cell r="P6488" t="str">
            <v>QUITO</v>
          </cell>
          <cell r="Q6488" t="str">
            <v>QUITO</v>
          </cell>
          <cell r="R6488" t="str">
            <v>PICHINCHA</v>
          </cell>
          <cell r="T6488" t="str">
            <v>TRANSERVISS</v>
          </cell>
          <cell r="U6488" t="str">
            <v>FLEXNETUIO_LOCAL</v>
          </cell>
          <cell r="V6488">
            <v>1</v>
          </cell>
          <cell r="W6488">
            <v>1</v>
          </cell>
          <cell r="X6488" t="str">
            <v>FLEXNET ECUADOR - MDELIVERY</v>
          </cell>
          <cell r="Y6488" t="str">
            <v>CALLE 28 DE JUNIO S/N Y GARCIA MORENO ENTRADA LLANO GRANDE</v>
          </cell>
        </row>
        <row r="6489">
          <cell r="A6489" t="str">
            <v>2481363</v>
          </cell>
          <cell r="B6489">
            <v>491021</v>
          </cell>
          <cell r="C6489" t="str">
            <v>2481363</v>
          </cell>
          <cell r="D6489" t="str">
            <v>MDELIVERY</v>
          </cell>
          <cell r="E6489" t="str">
            <v>DESPACHO</v>
          </cell>
          <cell r="F6489" t="str">
            <v>EXPRESS</v>
          </cell>
          <cell r="G6489" t="str">
            <v>TS8746</v>
          </cell>
          <cell r="H6489">
            <v>44931</v>
          </cell>
          <cell r="I6489" t="str">
            <v>ENTREGADO</v>
          </cell>
          <cell r="J6489">
            <v>44931</v>
          </cell>
          <cell r="K6489" t="str">
            <v xml:space="preserve">Sonia Troncoso_PISOS Y VALVULAS TECNICAS PIVALTEC S A </v>
          </cell>
          <cell r="L6489" t="str">
            <v xml:space="preserve"> Av De Los Shyris N33 134 y Av Republica de El Salvador Centro Corporativo Libertador Piso 13 Quito Ecuador </v>
          </cell>
          <cell r="M6489" t="str">
            <v>1790825280001</v>
          </cell>
          <cell r="N6489" t="str">
            <v>0992867320</v>
          </cell>
          <cell r="O6489" t="str">
            <v/>
          </cell>
          <cell r="P6489" t="str">
            <v>QUITO</v>
          </cell>
          <cell r="Q6489" t="str">
            <v>QUITO</v>
          </cell>
          <cell r="R6489" t="str">
            <v>PICHINCHA</v>
          </cell>
          <cell r="T6489" t="str">
            <v>TRANSERVISS</v>
          </cell>
          <cell r="U6489" t="str">
            <v>FLEXNETUIO_LOCAL</v>
          </cell>
          <cell r="V6489">
            <v>1</v>
          </cell>
          <cell r="W6489">
            <v>1</v>
          </cell>
          <cell r="X6489" t="str">
            <v>FLEXNET ECUADOR - MDELIVERY</v>
          </cell>
          <cell r="Y6489" t="str">
            <v>CALLE 28 DE JUNIO S/N Y GARCIA MORENO ENTRADA LLANO GRANDE</v>
          </cell>
        </row>
        <row r="6490">
          <cell r="A6490" t="str">
            <v>2481376</v>
          </cell>
          <cell r="B6490">
            <v>491022</v>
          </cell>
          <cell r="C6490" t="str">
            <v>2481376</v>
          </cell>
          <cell r="D6490" t="str">
            <v>MDELIVERY</v>
          </cell>
          <cell r="E6490" t="str">
            <v>DESPACHO</v>
          </cell>
          <cell r="F6490" t="str">
            <v>EXPRESS</v>
          </cell>
          <cell r="G6490" t="str">
            <v>EC6226</v>
          </cell>
          <cell r="H6490">
            <v>44931</v>
          </cell>
          <cell r="I6490" t="str">
            <v>ENTREGADO</v>
          </cell>
          <cell r="J6490">
            <v>44932</v>
          </cell>
          <cell r="K6490" t="str">
            <v>FERNANDA TORRES_SOCIEDAD DE LUCHA CONTRA EL CANCER</v>
          </cell>
          <cell r="L6490" t="str">
            <v xml:space="preserve">HORARIO DE ATENCION HASTA 2 30PM AV ELOY ALFARO S N Y LOS PINOS HOSPITAL SOLCA DESARROLLO ORGANIZACIONAL EN EL SUBSUELO </v>
          </cell>
          <cell r="M6490" t="str">
            <v>1791817680001</v>
          </cell>
          <cell r="N6490" t="str">
            <v>992587125</v>
          </cell>
          <cell r="O6490" t="str">
            <v/>
          </cell>
          <cell r="P6490" t="str">
            <v>QUITO</v>
          </cell>
          <cell r="Q6490" t="str">
            <v>QUITO</v>
          </cell>
          <cell r="R6490" t="str">
            <v>PICHINCHA</v>
          </cell>
          <cell r="T6490" t="str">
            <v>EXPRESSCON</v>
          </cell>
          <cell r="U6490" t="str">
            <v>FLEXNETUIO_LOCAL</v>
          </cell>
          <cell r="V6490">
            <v>1</v>
          </cell>
          <cell r="W6490">
            <v>1</v>
          </cell>
          <cell r="X6490" t="str">
            <v>FLEXNET ECUADOR - MDELIVERY</v>
          </cell>
          <cell r="Y6490" t="str">
            <v>CALLE 28 DE JUNIO S/N Y GARCIA MORENO ENTRADA LLANO GRANDE</v>
          </cell>
        </row>
        <row r="6491">
          <cell r="A6491" t="str">
            <v>2481384</v>
          </cell>
          <cell r="B6491">
            <v>491023</v>
          </cell>
          <cell r="C6491" t="str">
            <v>2481384</v>
          </cell>
          <cell r="D6491" t="str">
            <v>MDELIVERY</v>
          </cell>
          <cell r="E6491" t="str">
            <v>DESPACHO</v>
          </cell>
          <cell r="F6491" t="str">
            <v>EXPRESS</v>
          </cell>
          <cell r="G6491" t="str">
            <v>TS8754</v>
          </cell>
          <cell r="H6491">
            <v>44931</v>
          </cell>
          <cell r="I6491" t="str">
            <v>ENTREGADO</v>
          </cell>
          <cell r="J6491">
            <v>44931</v>
          </cell>
          <cell r="K6491" t="str">
            <v xml:space="preserve">CRISTINA PAVON_MILMALAC S A </v>
          </cell>
          <cell r="L6491" t="str">
            <v>TORIBIO MONTES Y DANIEL HIDALGO CASA N27 07</v>
          </cell>
          <cell r="M6491" t="str">
            <v>1091751417001</v>
          </cell>
          <cell r="N6491" t="str">
            <v>0984746868</v>
          </cell>
          <cell r="O6491" t="str">
            <v/>
          </cell>
          <cell r="P6491" t="str">
            <v>QUITO</v>
          </cell>
          <cell r="Q6491" t="str">
            <v>QUITO</v>
          </cell>
          <cell r="R6491" t="str">
            <v>PICHINCHA</v>
          </cell>
          <cell r="T6491" t="str">
            <v>TRANSERVISS</v>
          </cell>
          <cell r="U6491" t="str">
            <v>FLEXNETUIO_LOCAL</v>
          </cell>
          <cell r="V6491">
            <v>1</v>
          </cell>
          <cell r="W6491">
            <v>1</v>
          </cell>
          <cell r="X6491" t="str">
            <v>FLEXNET ECUADOR - MDELIVERY</v>
          </cell>
          <cell r="Y6491" t="str">
            <v>CALLE 28 DE JUNIO S/N Y GARCIA MORENO ENTRADA LLANO GRANDE</v>
          </cell>
        </row>
        <row r="6492">
          <cell r="A6492" t="str">
            <v>2481391</v>
          </cell>
          <cell r="B6492">
            <v>491024</v>
          </cell>
          <cell r="C6492" t="str">
            <v>2481391</v>
          </cell>
          <cell r="D6492" t="str">
            <v>MDELIVERY</v>
          </cell>
          <cell r="E6492" t="str">
            <v>DESPACHO</v>
          </cell>
          <cell r="F6492" t="str">
            <v>EXPRESS</v>
          </cell>
          <cell r="G6492" t="str">
            <v>TS8747</v>
          </cell>
          <cell r="H6492">
            <v>44931</v>
          </cell>
          <cell r="I6492" t="str">
            <v>ENTREGADO</v>
          </cell>
          <cell r="J6492">
            <v>44931</v>
          </cell>
          <cell r="K6492" t="str">
            <v>CRISTINA PAVON_CAJAS BASTIDAS MARIA HORTENCIA</v>
          </cell>
          <cell r="L6492" t="str">
            <v>TORIBIO MONTES Y DANIEL HIDALGO CASA N27 07</v>
          </cell>
          <cell r="M6492" t="str">
            <v>1701334847001</v>
          </cell>
          <cell r="N6492" t="str">
            <v>0984746868</v>
          </cell>
          <cell r="O6492" t="str">
            <v/>
          </cell>
          <cell r="P6492" t="str">
            <v>QUITO</v>
          </cell>
          <cell r="Q6492" t="str">
            <v>QUITO</v>
          </cell>
          <cell r="R6492" t="str">
            <v>PICHINCHA</v>
          </cell>
          <cell r="T6492" t="str">
            <v>TRANSERVISS</v>
          </cell>
          <cell r="U6492" t="str">
            <v>FLEXNETUIO_LOCAL</v>
          </cell>
          <cell r="V6492">
            <v>1</v>
          </cell>
          <cell r="W6492">
            <v>1</v>
          </cell>
          <cell r="X6492" t="str">
            <v>FLEXNET ECUADOR - MDELIVERY</v>
          </cell>
          <cell r="Y6492" t="str">
            <v>CALLE 28 DE JUNIO S/N Y GARCIA MORENO ENTRADA LLANO GRANDE</v>
          </cell>
        </row>
        <row r="6493">
          <cell r="A6493" t="str">
            <v>2481400</v>
          </cell>
          <cell r="B6493">
            <v>491025</v>
          </cell>
          <cell r="C6493" t="str">
            <v>2481400</v>
          </cell>
          <cell r="D6493" t="str">
            <v>MDELIVERY</v>
          </cell>
          <cell r="E6493" t="str">
            <v>DESPACHO</v>
          </cell>
          <cell r="F6493" t="str">
            <v>EXPRESS</v>
          </cell>
          <cell r="G6493" t="str">
            <v>TS8753</v>
          </cell>
          <cell r="H6493">
            <v>44931</v>
          </cell>
          <cell r="I6493" t="str">
            <v>ENTREGADO</v>
          </cell>
          <cell r="J6493">
            <v>44931</v>
          </cell>
          <cell r="K6493" t="str">
            <v>CRISTINA PAVON GC_LEON ROSERO JOSE DANIEL</v>
          </cell>
          <cell r="L6493" t="str">
            <v>TORIBIO MONTES Y DANIEL HIDALGO CASA N27 07</v>
          </cell>
          <cell r="M6493" t="str">
            <v>1752555563001</v>
          </cell>
          <cell r="N6493" t="str">
            <v>0984746868</v>
          </cell>
          <cell r="O6493" t="str">
            <v/>
          </cell>
          <cell r="P6493" t="str">
            <v>QUITO</v>
          </cell>
          <cell r="Q6493" t="str">
            <v>QUITO</v>
          </cell>
          <cell r="R6493" t="str">
            <v>PICHINCHA</v>
          </cell>
          <cell r="T6493" t="str">
            <v>TRANSERVISS</v>
          </cell>
          <cell r="U6493" t="str">
            <v>FLEXNETUIO_LOCAL</v>
          </cell>
          <cell r="V6493">
            <v>1</v>
          </cell>
          <cell r="W6493">
            <v>1</v>
          </cell>
          <cell r="X6493" t="str">
            <v>FLEXNET ECUADOR - MDELIVERY</v>
          </cell>
          <cell r="Y6493" t="str">
            <v>CALLE 28 DE JUNIO S/N Y GARCIA MORENO ENTRADA LLANO GRANDE</v>
          </cell>
        </row>
        <row r="6494">
          <cell r="A6494" t="str">
            <v>2481452</v>
          </cell>
          <cell r="B6494">
            <v>491026</v>
          </cell>
          <cell r="C6494" t="str">
            <v>2481452</v>
          </cell>
          <cell r="D6494" t="str">
            <v>MDELIVERY</v>
          </cell>
          <cell r="E6494" t="str">
            <v>DESPACHO</v>
          </cell>
          <cell r="F6494" t="str">
            <v>EXPRESS</v>
          </cell>
          <cell r="G6494" t="str">
            <v>TS8762</v>
          </cell>
          <cell r="H6494">
            <v>44931</v>
          </cell>
          <cell r="I6494" t="str">
            <v>ENTREGADO</v>
          </cell>
          <cell r="J6494">
            <v>44931</v>
          </cell>
          <cell r="K6494" t="str">
            <v>Miguel Vizcaino_TECNISEGUROS S A AGENCIA ASESORA PRODUCTORA DE SE</v>
          </cell>
          <cell r="L6494" t="str">
            <v>De las Buganvillas N45 129 y De las Higueras 170507 Quito OFICINAS TECNISEGUROS</v>
          </cell>
          <cell r="M6494" t="str">
            <v>1790048772001</v>
          </cell>
          <cell r="N6494" t="str">
            <v>0984438546</v>
          </cell>
          <cell r="O6494" t="str">
            <v/>
          </cell>
          <cell r="P6494" t="str">
            <v>QUITO</v>
          </cell>
          <cell r="Q6494" t="str">
            <v>QUITO</v>
          </cell>
          <cell r="R6494" t="str">
            <v>PICHINCHA</v>
          </cell>
          <cell r="T6494" t="str">
            <v>TRANSERVISS</v>
          </cell>
          <cell r="U6494" t="str">
            <v>FLEXNETUIO_LOCAL</v>
          </cell>
          <cell r="V6494">
            <v>1</v>
          </cell>
          <cell r="W6494">
            <v>1</v>
          </cell>
          <cell r="X6494" t="str">
            <v>FLEXNET ECUADOR - MDELIVERY</v>
          </cell>
          <cell r="Y6494" t="str">
            <v>CALLE 28 DE JUNIO S/N Y GARCIA MORENO ENTRADA LLANO GRANDE</v>
          </cell>
        </row>
        <row r="6495">
          <cell r="A6495" t="str">
            <v>2481454</v>
          </cell>
          <cell r="B6495">
            <v>491027</v>
          </cell>
          <cell r="C6495" t="str">
            <v>2481454</v>
          </cell>
          <cell r="D6495" t="str">
            <v>MDELIVERY</v>
          </cell>
          <cell r="E6495" t="str">
            <v>DESPACHO</v>
          </cell>
          <cell r="F6495" t="str">
            <v>EXPRESS</v>
          </cell>
          <cell r="G6495" t="str">
            <v>TS8757</v>
          </cell>
          <cell r="H6495">
            <v>44931</v>
          </cell>
          <cell r="I6495" t="str">
            <v>ENTREGADO</v>
          </cell>
          <cell r="J6495">
            <v>44931</v>
          </cell>
          <cell r="K6495" t="str">
            <v>AYALA MATUTE NANCY MARGOTH_AYALA MATUTE NANCY MARGOTH</v>
          </cell>
          <cell r="L6495" t="str">
            <v xml:space="preserve">CALLE MIGUEL VALVERDE FRENTE A PATRONATO SAN JOSE </v>
          </cell>
          <cell r="M6495" t="str">
            <v>1706968151001</v>
          </cell>
          <cell r="N6495" t="str">
            <v>0983133352</v>
          </cell>
          <cell r="O6495" t="str">
            <v/>
          </cell>
          <cell r="P6495" t="str">
            <v>QUITO</v>
          </cell>
          <cell r="Q6495" t="str">
            <v>QUITO</v>
          </cell>
          <cell r="R6495" t="str">
            <v>PICHINCHA</v>
          </cell>
          <cell r="T6495" t="str">
            <v>TRANSERVISS</v>
          </cell>
          <cell r="U6495" t="str">
            <v>FLEXNETUIO_LOCAL</v>
          </cell>
          <cell r="V6495">
            <v>1</v>
          </cell>
          <cell r="W6495">
            <v>1</v>
          </cell>
          <cell r="X6495" t="str">
            <v>FLEXNET ECUADOR - MDELIVERY</v>
          </cell>
          <cell r="Y6495" t="str">
            <v>CALLE 28 DE JUNIO S/N Y GARCIA MORENO ENTRADA LLANO GRANDE</v>
          </cell>
        </row>
        <row r="6496">
          <cell r="A6496" t="str">
            <v>2481456</v>
          </cell>
          <cell r="B6496">
            <v>491028</v>
          </cell>
          <cell r="C6496" t="str">
            <v>2481456</v>
          </cell>
          <cell r="D6496" t="str">
            <v>MDELIVERY</v>
          </cell>
          <cell r="E6496" t="str">
            <v>DESPACHO</v>
          </cell>
          <cell r="F6496" t="str">
            <v>EXPRESS</v>
          </cell>
          <cell r="G6496" t="str">
            <v>TS8756</v>
          </cell>
          <cell r="H6496">
            <v>44931</v>
          </cell>
          <cell r="I6496" t="str">
            <v>ENTREGADO</v>
          </cell>
          <cell r="J6496">
            <v>44931</v>
          </cell>
          <cell r="K6496" t="str">
            <v>CECILIA BASTIDAS KEVIN CARRION_BANCO INTERNACIONAL</v>
          </cell>
          <cell r="L6496" t="str">
            <v>PATRIA Y 9 DE OCTUBRE MATRIZ BANCO INTERNACIONAL AREA DE CORRESPONDENCIA</v>
          </cell>
          <cell r="M6496" t="str">
            <v>1790098354001</v>
          </cell>
          <cell r="N6496" t="str">
            <v>0987069659</v>
          </cell>
          <cell r="O6496" t="str">
            <v/>
          </cell>
          <cell r="P6496" t="str">
            <v>QUITO</v>
          </cell>
          <cell r="Q6496" t="str">
            <v>QUITO</v>
          </cell>
          <cell r="R6496" t="str">
            <v>PICHINCHA</v>
          </cell>
          <cell r="T6496" t="str">
            <v>TRANSERVISS</v>
          </cell>
          <cell r="U6496" t="str">
            <v>FLEXNETUIO_LOCAL</v>
          </cell>
          <cell r="V6496">
            <v>1</v>
          </cell>
          <cell r="W6496">
            <v>1</v>
          </cell>
          <cell r="X6496" t="str">
            <v>FLEXNET ECUADOR - MDELIVERY</v>
          </cell>
          <cell r="Y6496" t="str">
            <v>CALLE 28 DE JUNIO S/N Y GARCIA MORENO ENTRADA LLANO GRANDE</v>
          </cell>
        </row>
        <row r="6497">
          <cell r="A6497" t="str">
            <v>2481458</v>
          </cell>
          <cell r="B6497">
            <v>491029</v>
          </cell>
          <cell r="C6497" t="str">
            <v>2481458</v>
          </cell>
          <cell r="D6497" t="str">
            <v>MDELIVERY</v>
          </cell>
          <cell r="E6497" t="str">
            <v>DESPACHO</v>
          </cell>
          <cell r="F6497" t="str">
            <v>EXPRESS</v>
          </cell>
          <cell r="G6497" t="str">
            <v>TS8755</v>
          </cell>
          <cell r="H6497">
            <v>44931</v>
          </cell>
          <cell r="I6497" t="str">
            <v>ENTREGADO</v>
          </cell>
          <cell r="J6497">
            <v>44931</v>
          </cell>
          <cell r="K6497" t="str">
            <v>Moreano Montero Roberto Enrique Pepita Suarez_NOVAECUADOR AGENCIA ASESORA PRODUCTORA DE SEGUROS</v>
          </cell>
          <cell r="L6497" t="str">
            <v>Av Republica E6 573 y Eloy Alfaro Edif Novaecuador</v>
          </cell>
          <cell r="M6497" t="str">
            <v>1791268458001</v>
          </cell>
          <cell r="N6497" t="str">
            <v>0983074094</v>
          </cell>
          <cell r="O6497" t="str">
            <v/>
          </cell>
          <cell r="P6497" t="str">
            <v>QUITO</v>
          </cell>
          <cell r="Q6497" t="str">
            <v>QUITO</v>
          </cell>
          <cell r="R6497" t="str">
            <v>PICHINCHA</v>
          </cell>
          <cell r="T6497" t="str">
            <v>TRANSERVISS</v>
          </cell>
          <cell r="U6497" t="str">
            <v>FLEXNETUIO_LOCAL</v>
          </cell>
          <cell r="V6497">
            <v>1</v>
          </cell>
          <cell r="W6497">
            <v>1</v>
          </cell>
          <cell r="X6497" t="str">
            <v>FLEXNET ECUADOR - MDELIVERY</v>
          </cell>
          <cell r="Y6497" t="str">
            <v>CALLE 28 DE JUNIO S/N Y GARCIA MORENO ENTRADA LLANO GRANDE</v>
          </cell>
        </row>
        <row r="6498">
          <cell r="A6498" t="str">
            <v>2481337</v>
          </cell>
          <cell r="B6498">
            <v>491030</v>
          </cell>
          <cell r="C6498" t="str">
            <v>2481337</v>
          </cell>
          <cell r="D6498" t="str">
            <v>MDELIVERY</v>
          </cell>
          <cell r="E6498" t="str">
            <v>DESPACHO</v>
          </cell>
          <cell r="F6498" t="str">
            <v>NORMAL</v>
          </cell>
          <cell r="G6498" t="str">
            <v>031080002481337</v>
          </cell>
          <cell r="H6498">
            <v>44931</v>
          </cell>
          <cell r="I6498" t="str">
            <v>ENTREGADO</v>
          </cell>
          <cell r="J6498">
            <v>44935</v>
          </cell>
          <cell r="K6498" t="str">
            <v>Esthefania Margoth Tayupanta Tipan_TIPAN MORENO FRANCISCO VINICIO</v>
          </cell>
          <cell r="L6498" t="str">
            <v>PARROQUIA MACHACHI Barrrio Miraflores Bajo Marquesa de Solanda y La Colmena Marquesa de Solanda y La Colmena</v>
          </cell>
          <cell r="M6498" t="str">
            <v>1715452049001</v>
          </cell>
          <cell r="N6498" t="str">
            <v>0990926325</v>
          </cell>
          <cell r="O6498" t="str">
            <v/>
          </cell>
          <cell r="P6498" t="str">
            <v>QUITO</v>
          </cell>
          <cell r="Q6498" t="str">
            <v>QUITO</v>
          </cell>
          <cell r="R6498" t="str">
            <v>PICHINCHA</v>
          </cell>
          <cell r="T6498" t="str">
            <v>TRAMACO</v>
          </cell>
          <cell r="U6498" t="str">
            <v>FLEXNETUIO_LOCAL</v>
          </cell>
          <cell r="V6498">
            <v>1</v>
          </cell>
          <cell r="W6498">
            <v>1</v>
          </cell>
          <cell r="X6498" t="str">
            <v>FLEXNET ECUADOR - MDELIVERY</v>
          </cell>
          <cell r="Y6498" t="str">
            <v>CALLE 28 DE JUNIO S/N Y GARCIA MORENO ENTRADA LLANO GRANDE</v>
          </cell>
        </row>
        <row r="6499">
          <cell r="A6499" t="str">
            <v>2481338</v>
          </cell>
          <cell r="B6499">
            <v>491031</v>
          </cell>
          <cell r="C6499" t="str">
            <v>2481338</v>
          </cell>
          <cell r="D6499" t="str">
            <v>MDELIVERY</v>
          </cell>
          <cell r="E6499" t="str">
            <v>DESPACHO</v>
          </cell>
          <cell r="F6499" t="str">
            <v>NORMAL</v>
          </cell>
          <cell r="G6499" t="str">
            <v>FT77843</v>
          </cell>
          <cell r="H6499">
            <v>44931</v>
          </cell>
          <cell r="I6499" t="str">
            <v>ENTREGADO</v>
          </cell>
          <cell r="J6499">
            <v>44932</v>
          </cell>
          <cell r="K6499" t="str">
            <v xml:space="preserve">SANTIAGO CASTRO_COMERCIALIZADORA DE DISPOSITIVOS MoVILES ECZONADIGITAL S A S </v>
          </cell>
          <cell r="L6499" t="str">
            <v>SECTOR LA RECOLECTA MINISTERIO DE DEFENSA NACIONAL AV PEDRO VICENTE MALDONADO Y AV BENIGNO VEL LA COMANDANCIA DE LA FAE PARADA DEL TROLE LA RECOLECTA</v>
          </cell>
          <cell r="M6499" t="str">
            <v>1793195972001</v>
          </cell>
          <cell r="N6499" t="str">
            <v>0995446398</v>
          </cell>
          <cell r="O6499" t="str">
            <v/>
          </cell>
          <cell r="P6499" t="str">
            <v>QUITO</v>
          </cell>
          <cell r="Q6499" t="str">
            <v>QUITO</v>
          </cell>
          <cell r="R6499" t="str">
            <v>PICHINCHA</v>
          </cell>
          <cell r="T6499" t="str">
            <v>FLEXTRANS UIO</v>
          </cell>
          <cell r="U6499" t="str">
            <v>FLEXNETUIO_LOCAL</v>
          </cell>
          <cell r="V6499">
            <v>1</v>
          </cell>
          <cell r="W6499">
            <v>1</v>
          </cell>
          <cell r="X6499" t="str">
            <v>FLEXNET ECUADOR - MDELIVERY</v>
          </cell>
          <cell r="Y6499" t="str">
            <v>CALLE 28 DE JUNIO S/N Y GARCIA MORENO ENTRADA LLANO GRANDE</v>
          </cell>
        </row>
        <row r="6500">
          <cell r="A6500" t="str">
            <v>2481339</v>
          </cell>
          <cell r="B6500">
            <v>491032</v>
          </cell>
          <cell r="C6500" t="str">
            <v>2481339</v>
          </cell>
          <cell r="D6500" t="str">
            <v>MDELIVERY</v>
          </cell>
          <cell r="E6500" t="str">
            <v>DESPACHO</v>
          </cell>
          <cell r="F6500" t="str">
            <v>NORMAL</v>
          </cell>
          <cell r="G6500" t="str">
            <v>031080002481339</v>
          </cell>
          <cell r="H6500">
            <v>44931</v>
          </cell>
          <cell r="I6500" t="str">
            <v>ENTREGADO</v>
          </cell>
          <cell r="J6500">
            <v>44932</v>
          </cell>
          <cell r="K6500" t="str">
            <v>JORGE ENRIQUE JARAMILLO ROJAS_JORGE ENRIQUE JARAMILLO ROJAS</v>
          </cell>
          <cell r="L6500" t="str">
            <v xml:space="preserve"> AV 17 DE JULIO Y LUIS GALARZA JUNTO AL PARQUE CENTRAL EN EL LOCAL NEUMaTICOS JARAMILLO 6to piso </v>
          </cell>
          <cell r="M6500" t="str">
            <v>0951745074001</v>
          </cell>
          <cell r="N6500" t="str">
            <v>0998921383</v>
          </cell>
          <cell r="O6500" t="str">
            <v/>
          </cell>
          <cell r="P6500" t="str">
            <v>SAN MIGUEL DE LOS BANCOS</v>
          </cell>
          <cell r="Q6500" t="str">
            <v>SAN MIGUEL DE LOS BANCOS</v>
          </cell>
          <cell r="R6500" t="str">
            <v>PICHINCHA</v>
          </cell>
          <cell r="T6500" t="str">
            <v>TRAMACO</v>
          </cell>
          <cell r="U6500" t="str">
            <v>FLEXNETUIO_PROVINCIA</v>
          </cell>
          <cell r="V6500">
            <v>1</v>
          </cell>
          <cell r="W6500">
            <v>1</v>
          </cell>
          <cell r="X6500" t="str">
            <v>FLEXNET ECUADOR - MDELIVERY</v>
          </cell>
          <cell r="Y6500" t="str">
            <v>CALLE 28 DE JUNIO S/N Y GARCIA MORENO ENTRADA LLANO GRANDE</v>
          </cell>
        </row>
        <row r="6501">
          <cell r="A6501" t="str">
            <v>2481342</v>
          </cell>
          <cell r="B6501">
            <v>491033</v>
          </cell>
          <cell r="C6501" t="str">
            <v>2481342</v>
          </cell>
          <cell r="D6501" t="str">
            <v>MDELIVERY</v>
          </cell>
          <cell r="E6501" t="str">
            <v>DESPACHO</v>
          </cell>
          <cell r="F6501" t="str">
            <v>NORMAL</v>
          </cell>
          <cell r="G6501" t="str">
            <v>031080002481342</v>
          </cell>
          <cell r="H6501">
            <v>44931</v>
          </cell>
          <cell r="I6501" t="str">
            <v>ENTREGADO</v>
          </cell>
          <cell r="J6501">
            <v>44935</v>
          </cell>
          <cell r="K6501" t="str">
            <v>MAYRA NARCISA ARIAS VILLAMARIN_MAYRA NARCISA ARIAS VILLAMARIN</v>
          </cell>
          <cell r="L6501" t="str">
            <v xml:space="preserve">Calle Eloy Alfaro Mz B Villa 7 preguntar por el seNor Dario Zambrano </v>
          </cell>
          <cell r="M6501" t="str">
            <v>1311927576001</v>
          </cell>
          <cell r="N6501" t="str">
            <v>0996382728</v>
          </cell>
          <cell r="O6501" t="str">
            <v/>
          </cell>
          <cell r="P6501" t="str">
            <v>MANTA</v>
          </cell>
          <cell r="Q6501" t="str">
            <v>MANTA</v>
          </cell>
          <cell r="R6501" t="str">
            <v>MANABI</v>
          </cell>
          <cell r="T6501" t="str">
            <v>TRAMACO</v>
          </cell>
          <cell r="U6501" t="str">
            <v>FLEXNETUIO_PROVINCIA</v>
          </cell>
          <cell r="V6501">
            <v>1</v>
          </cell>
          <cell r="W6501">
            <v>1</v>
          </cell>
          <cell r="X6501" t="str">
            <v>FLEXNET ECUADOR - MDELIVERY</v>
          </cell>
          <cell r="Y6501" t="str">
            <v>CALLE 28 DE JUNIO S/N Y GARCIA MORENO ENTRADA LLANO GRANDE</v>
          </cell>
        </row>
        <row r="6502">
          <cell r="A6502" t="str">
            <v>2481343</v>
          </cell>
          <cell r="B6502">
            <v>491034</v>
          </cell>
          <cell r="C6502" t="str">
            <v>2481343</v>
          </cell>
          <cell r="D6502" t="str">
            <v>MDELIVERY</v>
          </cell>
          <cell r="E6502" t="str">
            <v>DESPACHO</v>
          </cell>
          <cell r="F6502" t="str">
            <v>NORMAL</v>
          </cell>
          <cell r="G6502" t="str">
            <v>FT77845</v>
          </cell>
          <cell r="H6502">
            <v>44931</v>
          </cell>
          <cell r="I6502" t="str">
            <v>ENTREGADO</v>
          </cell>
          <cell r="J6502">
            <v>44932</v>
          </cell>
          <cell r="K6502" t="str">
            <v xml:space="preserve">LILIANA OBANDO_COMPANIA DE SERVICIOS EDUCATIVOS PARA LA NUEVA ERA EDUDOSMIL CIA LTDA </v>
          </cell>
          <cell r="L6502" t="str">
            <v>av america n34 552 y francisco HERNANDEZ de giron</v>
          </cell>
          <cell r="M6502" t="str">
            <v>1792502594001</v>
          </cell>
          <cell r="N6502" t="str">
            <v>0984299574</v>
          </cell>
          <cell r="O6502" t="str">
            <v/>
          </cell>
          <cell r="P6502" t="str">
            <v>QUITO</v>
          </cell>
          <cell r="Q6502" t="str">
            <v>QUITO</v>
          </cell>
          <cell r="R6502" t="str">
            <v>PICHINCHA</v>
          </cell>
          <cell r="T6502" t="str">
            <v>FLEXTRANS UIO</v>
          </cell>
          <cell r="U6502" t="str">
            <v>FLEXNETUIO_LOCAL</v>
          </cell>
          <cell r="V6502">
            <v>1</v>
          </cell>
          <cell r="W6502">
            <v>1</v>
          </cell>
          <cell r="X6502" t="str">
            <v>FLEXNET ECUADOR - MDELIVERY</v>
          </cell>
          <cell r="Y6502" t="str">
            <v>CALLE 28 DE JUNIO S/N Y GARCIA MORENO ENTRADA LLANO GRANDE</v>
          </cell>
        </row>
        <row r="6503">
          <cell r="A6503" t="str">
            <v>2481344</v>
          </cell>
          <cell r="B6503">
            <v>491035</v>
          </cell>
          <cell r="C6503" t="str">
            <v>2481344</v>
          </cell>
          <cell r="D6503" t="str">
            <v>MDELIVERY</v>
          </cell>
          <cell r="E6503" t="str">
            <v>DESPACHO</v>
          </cell>
          <cell r="F6503" t="str">
            <v>NORMAL</v>
          </cell>
          <cell r="G6503" t="str">
            <v>FT77847</v>
          </cell>
          <cell r="H6503">
            <v>44931</v>
          </cell>
          <cell r="I6503" t="str">
            <v>ENTREGADO</v>
          </cell>
          <cell r="J6503">
            <v>44932</v>
          </cell>
          <cell r="K6503" t="str">
            <v xml:space="preserve">Juan Carlos Herrera_ALCONLAB ECUADOR S A </v>
          </cell>
          <cell r="L6503" t="str">
            <v xml:space="preserve">Avenida Amazonas N37 29 y UNP Ed Eurocenter piso 6 </v>
          </cell>
          <cell r="M6503" t="str">
            <v>1791405552001</v>
          </cell>
          <cell r="N6503" t="str">
            <v>0997780140</v>
          </cell>
          <cell r="O6503" t="str">
            <v/>
          </cell>
          <cell r="P6503" t="str">
            <v>QUITO</v>
          </cell>
          <cell r="Q6503" t="str">
            <v>QUITO</v>
          </cell>
          <cell r="R6503" t="str">
            <v>PICHINCHA</v>
          </cell>
          <cell r="T6503" t="str">
            <v>FLEXTRANS UIO</v>
          </cell>
          <cell r="U6503" t="str">
            <v>FLEXNETUIO_LOCAL</v>
          </cell>
          <cell r="V6503">
            <v>1</v>
          </cell>
          <cell r="W6503">
            <v>1</v>
          </cell>
          <cell r="X6503" t="str">
            <v>FLEXNET ECUADOR - MDELIVERY</v>
          </cell>
          <cell r="Y6503" t="str">
            <v>CALLE 28 DE JUNIO S/N Y GARCIA MORENO ENTRADA LLANO GRANDE</v>
          </cell>
        </row>
        <row r="6504">
          <cell r="A6504" t="str">
            <v>NOKIACNT23_TRANSFER</v>
          </cell>
          <cell r="B6504">
            <v>491011</v>
          </cell>
          <cell r="C6504" t="str">
            <v>NOKIACNT23_TRANSFER</v>
          </cell>
          <cell r="D6504" t="str">
            <v>NOKIA</v>
          </cell>
          <cell r="E6504" t="str">
            <v>DESPACHO</v>
          </cell>
          <cell r="F6504" t="str">
            <v>EXCLUSIVO</v>
          </cell>
          <cell r="G6504" t="str">
            <v>TF77796</v>
          </cell>
          <cell r="H6504">
            <v>44931</v>
          </cell>
          <cell r="I6504" t="str">
            <v>ENTREGADO</v>
          </cell>
          <cell r="J6504">
            <v>44931</v>
          </cell>
          <cell r="K6504" t="str">
            <v>PORTRANS</v>
          </cell>
          <cell r="L6504" t="str">
            <v>BODEGAS DE PORTRANS</v>
          </cell>
          <cell r="M6504" t="str">
            <v>ADRIAN SIGTU</v>
          </cell>
          <cell r="N6504" t="str">
            <v>0996013593</v>
          </cell>
          <cell r="O6504" t="str">
            <v>0996013593</v>
          </cell>
          <cell r="P6504" t="str">
            <v>GUAYAQUIL</v>
          </cell>
          <cell r="Q6504" t="str">
            <v>GUAYAQUIL</v>
          </cell>
          <cell r="R6504" t="str">
            <v>GUAYAS</v>
          </cell>
          <cell r="U6504" t="str">
            <v>FLEXNETGYE_LOCAL</v>
          </cell>
          <cell r="V6504">
            <v>2</v>
          </cell>
          <cell r="W6504">
            <v>80</v>
          </cell>
          <cell r="X6504" t="str">
            <v>FLEXNET GYE</v>
          </cell>
          <cell r="Y6504" t="str">
            <v>KM 8.5 VIA A DAULE</v>
          </cell>
        </row>
        <row r="6505">
          <cell r="A6505" t="str">
            <v>23-23</v>
          </cell>
          <cell r="B6505">
            <v>491008</v>
          </cell>
          <cell r="C6505" t="str">
            <v>23-23</v>
          </cell>
          <cell r="D6505" t="str">
            <v>VENTURA</v>
          </cell>
          <cell r="E6505" t="str">
            <v>DESPACHO</v>
          </cell>
          <cell r="F6505" t="str">
            <v>NORMAL</v>
          </cell>
          <cell r="G6505" t="str">
            <v>FT78022</v>
          </cell>
          <cell r="H6505">
            <v>44931</v>
          </cell>
          <cell r="I6505" t="str">
            <v>ENTREGADO</v>
          </cell>
          <cell r="J6505">
            <v>44932</v>
          </cell>
          <cell r="K6505" t="str">
            <v>ASSA AMBATO MATRIZ</v>
          </cell>
          <cell r="L6505" t="str">
            <v>AV. ATAHUALPA Y RIO GUAYLLABAMBA</v>
          </cell>
          <cell r="M6505" t="str">
            <v>1890141818001_8</v>
          </cell>
          <cell r="P6505" t="str">
            <v>180103</v>
          </cell>
          <cell r="Q6505" t="str">
            <v>AMBATO</v>
          </cell>
          <cell r="R6505" t="str">
            <v>TUNGURAHUA</v>
          </cell>
          <cell r="S6505" t="str">
            <v>AMBATO</v>
          </cell>
          <cell r="U6505" t="str">
            <v>FLEXNETUIO_PROVINCIA</v>
          </cell>
          <cell r="V6505">
            <v>8</v>
          </cell>
          <cell r="W6505">
            <v>25.2</v>
          </cell>
          <cell r="X6505" t="str">
            <v>FLEXNET DEL ECUADOR</v>
          </cell>
          <cell r="Y6505" t="str">
            <v xml:space="preserve">CALLE 28 DE JUNIO S/N Y GARCIA MORENO </v>
          </cell>
        </row>
        <row r="6506">
          <cell r="A6506" t="str">
            <v>23-31</v>
          </cell>
          <cell r="B6506">
            <v>491009</v>
          </cell>
          <cell r="C6506" t="str">
            <v>23-31</v>
          </cell>
          <cell r="D6506" t="str">
            <v>VENTURA</v>
          </cell>
          <cell r="E6506" t="str">
            <v>DESPACHO</v>
          </cell>
          <cell r="F6506" t="str">
            <v>NORMAL</v>
          </cell>
          <cell r="G6506" t="str">
            <v>FT78026</v>
          </cell>
          <cell r="H6506">
            <v>44931</v>
          </cell>
          <cell r="I6506" t="str">
            <v>ENTREGADO</v>
          </cell>
          <cell r="J6506">
            <v>44932</v>
          </cell>
          <cell r="K6506" t="str">
            <v>AUTOEASTERN GYE</v>
          </cell>
          <cell r="L6506" t="str">
            <v>AV. AGUSTIN FREIRE - LA GARZOTA  MZ. 1 S1 Y CALLE HERMANO MIGUEL</v>
          </cell>
          <cell r="M6506" t="str">
            <v>1791806956001-2</v>
          </cell>
          <cell r="P6506" t="str">
            <v>090501</v>
          </cell>
          <cell r="Q6506" t="str">
            <v>GUAYAQUIL</v>
          </cell>
          <cell r="R6506" t="str">
            <v>GUAYAS</v>
          </cell>
          <cell r="S6506" t="str">
            <v>GUAYAQUIL</v>
          </cell>
          <cell r="T6506" t="str">
            <v>ITSACOURIER</v>
          </cell>
          <cell r="U6506" t="str">
            <v>FLEXNETUIO_GYE</v>
          </cell>
          <cell r="V6506">
            <v>2</v>
          </cell>
          <cell r="W6506">
            <v>4.0999999999999996</v>
          </cell>
          <cell r="X6506" t="str">
            <v>FLEXNET DEL ECUADOR</v>
          </cell>
          <cell r="Y6506" t="str">
            <v xml:space="preserve">CALLE 28 DE JUNIO S/N Y GARCIA MORENO </v>
          </cell>
        </row>
        <row r="6507">
          <cell r="A6507" t="str">
            <v>23-29</v>
          </cell>
          <cell r="B6507">
            <v>491010</v>
          </cell>
          <cell r="C6507" t="str">
            <v>23-29</v>
          </cell>
          <cell r="D6507" t="str">
            <v>VENTURA</v>
          </cell>
          <cell r="E6507" t="str">
            <v>DESPACHO</v>
          </cell>
          <cell r="F6507" t="str">
            <v>NORMAL</v>
          </cell>
          <cell r="G6507" t="str">
            <v>FT78025</v>
          </cell>
          <cell r="H6507">
            <v>44931</v>
          </cell>
          <cell r="I6507" t="str">
            <v>ENTREGADO</v>
          </cell>
          <cell r="J6507">
            <v>44932</v>
          </cell>
          <cell r="K6507" t="str">
            <v>ASSA RIOBAMBA LATONERIA</v>
          </cell>
          <cell r="L6507" t="str">
            <v>AV. LIZARZABURO Y RIO GUAYAS</v>
          </cell>
          <cell r="M6507" t="str">
            <v>1890141818001_5</v>
          </cell>
          <cell r="P6507" t="str">
            <v>060107</v>
          </cell>
          <cell r="Q6507" t="str">
            <v>RIOBAMBA</v>
          </cell>
          <cell r="R6507" t="str">
            <v>CHIMBORAZO</v>
          </cell>
          <cell r="S6507" t="str">
            <v>RIOBAMBA</v>
          </cell>
          <cell r="U6507" t="str">
            <v>FLEXNETUIO_PROVINCIA</v>
          </cell>
          <cell r="V6507">
            <v>7</v>
          </cell>
          <cell r="W6507">
            <v>35.799999999999997</v>
          </cell>
          <cell r="X6507" t="str">
            <v>FLEXNET DEL ECUADOR</v>
          </cell>
          <cell r="Y6507" t="str">
            <v xml:space="preserve">CALLE 28 DE JUNIO S/N Y GARCIA MORENO </v>
          </cell>
        </row>
        <row r="6508">
          <cell r="A6508" t="str">
            <v>23-25</v>
          </cell>
          <cell r="B6508">
            <v>491000</v>
          </cell>
          <cell r="C6508" t="str">
            <v>23-25</v>
          </cell>
          <cell r="D6508" t="str">
            <v>VENTURA</v>
          </cell>
          <cell r="E6508" t="str">
            <v>DESPACHO</v>
          </cell>
          <cell r="F6508" t="str">
            <v>NORMAL</v>
          </cell>
          <cell r="G6508" t="str">
            <v>031002004157959</v>
          </cell>
          <cell r="H6508">
            <v>44931</v>
          </cell>
          <cell r="I6508" t="str">
            <v>ENTREGADO</v>
          </cell>
          <cell r="J6508">
            <v>44932</v>
          </cell>
          <cell r="K6508" t="str">
            <v>ASSA MANTA</v>
          </cell>
          <cell r="L6508" t="str">
            <v>AV 4 DE NOVIEMBRE ENTRE CALLES 311 Y  312</v>
          </cell>
          <cell r="M6508" t="str">
            <v>1890141818001_1</v>
          </cell>
          <cell r="P6508" t="str">
            <v>130204</v>
          </cell>
          <cell r="Q6508" t="str">
            <v>MANTA</v>
          </cell>
          <cell r="R6508" t="str">
            <v>MANABI</v>
          </cell>
          <cell r="S6508" t="str">
            <v>MANTA</v>
          </cell>
          <cell r="T6508" t="str">
            <v>TRAMACO</v>
          </cell>
          <cell r="U6508" t="str">
            <v>FLEXNETUIO_PROVINCIA</v>
          </cell>
          <cell r="V6508">
            <v>11</v>
          </cell>
          <cell r="W6508">
            <v>39.5</v>
          </cell>
          <cell r="X6508" t="str">
            <v>FLEXNET DEL ECUADOR</v>
          </cell>
          <cell r="Y6508" t="str">
            <v xml:space="preserve">CALLE 28 DE JUNIO S/N Y GARCIA MORENO </v>
          </cell>
        </row>
        <row r="6509">
          <cell r="A6509" t="str">
            <v>23-33</v>
          </cell>
          <cell r="B6509">
            <v>491001</v>
          </cell>
          <cell r="C6509" t="str">
            <v>23-33</v>
          </cell>
          <cell r="D6509" t="str">
            <v>VENTURA</v>
          </cell>
          <cell r="E6509" t="str">
            <v>DESPACHO</v>
          </cell>
          <cell r="F6509" t="str">
            <v>NORMAL</v>
          </cell>
          <cell r="G6509" t="str">
            <v>FT78076</v>
          </cell>
          <cell r="H6509">
            <v>44931</v>
          </cell>
          <cell r="I6509" t="str">
            <v>ENTREGADO</v>
          </cell>
          <cell r="J6509">
            <v>44932</v>
          </cell>
          <cell r="K6509" t="str">
            <v>PROAUTO QUITO</v>
          </cell>
          <cell r="L6509" t="str">
            <v>AV. ELOY ALFARO Y RUSIA</v>
          </cell>
          <cell r="M6509" t="str">
            <v>1792885620001_5</v>
          </cell>
          <cell r="P6509" t="str">
            <v>170518</v>
          </cell>
          <cell r="Q6509" t="str">
            <v>QUITO</v>
          </cell>
          <cell r="R6509" t="str">
            <v>PICHINCHA</v>
          </cell>
          <cell r="S6509" t="str">
            <v>QUITO</v>
          </cell>
          <cell r="U6509" t="str">
            <v>FLEXNETUIO_LOCAL</v>
          </cell>
          <cell r="V6509">
            <v>5</v>
          </cell>
          <cell r="W6509">
            <v>163.69999999999999</v>
          </cell>
          <cell r="X6509" t="str">
            <v>FLEXNET DEL ECUADOR</v>
          </cell>
          <cell r="Y6509" t="str">
            <v xml:space="preserve">CALLE 28 DE JUNIO S/N Y GARCIA MORENO </v>
          </cell>
        </row>
        <row r="6510">
          <cell r="A6510" t="str">
            <v>23-24</v>
          </cell>
          <cell r="B6510">
            <v>491002</v>
          </cell>
          <cell r="C6510" t="str">
            <v>23-24</v>
          </cell>
          <cell r="D6510" t="str">
            <v>VENTURA</v>
          </cell>
          <cell r="E6510" t="str">
            <v>DESPACHO</v>
          </cell>
          <cell r="F6510" t="str">
            <v>NORMAL</v>
          </cell>
          <cell r="G6510" t="str">
            <v>FT78078</v>
          </cell>
          <cell r="H6510">
            <v>44931</v>
          </cell>
          <cell r="I6510" t="str">
            <v>ENTREGADO</v>
          </cell>
          <cell r="J6510">
            <v>44932</v>
          </cell>
          <cell r="K6510" t="str">
            <v>ASSA CUMBAYA</v>
          </cell>
          <cell r="L6510" t="str">
            <v>AV INTEROCEANICA Y PASAJE LEONIDAS PLAZA</v>
          </cell>
          <cell r="M6510" t="str">
            <v>1890141818001_2</v>
          </cell>
          <cell r="P6510" t="str">
            <v>170902</v>
          </cell>
          <cell r="Q6510" t="str">
            <v>QUITO</v>
          </cell>
          <cell r="R6510" t="str">
            <v>PICHINCHA</v>
          </cell>
          <cell r="S6510" t="str">
            <v>TUMBACO</v>
          </cell>
          <cell r="U6510" t="str">
            <v>FLEXNETUIO_LOCAL</v>
          </cell>
          <cell r="V6510">
            <v>1</v>
          </cell>
          <cell r="W6510">
            <v>75</v>
          </cell>
          <cell r="X6510" t="str">
            <v>FLEXNET DEL ECUADOR</v>
          </cell>
          <cell r="Y6510" t="str">
            <v xml:space="preserve">CALLE 28 DE JUNIO S/N Y GARCIA MORENO </v>
          </cell>
        </row>
        <row r="6511">
          <cell r="A6511" t="str">
            <v>23-28</v>
          </cell>
          <cell r="B6511">
            <v>491003</v>
          </cell>
          <cell r="C6511" t="str">
            <v>23-28</v>
          </cell>
          <cell r="D6511" t="str">
            <v>VENTURA</v>
          </cell>
          <cell r="E6511" t="str">
            <v>DESPACHO</v>
          </cell>
          <cell r="F6511" t="str">
            <v>NORMAL</v>
          </cell>
          <cell r="G6511" t="str">
            <v>FT78024</v>
          </cell>
          <cell r="H6511">
            <v>44931</v>
          </cell>
          <cell r="I6511" t="str">
            <v>ENTREGADO</v>
          </cell>
          <cell r="J6511">
            <v>44932</v>
          </cell>
          <cell r="K6511" t="str">
            <v>ASSA RIOBAMBA</v>
          </cell>
          <cell r="L6511" t="str">
            <v>AV. DE LA PRENSA 45-86 Y AV. MANUEL ELICIO FLOR</v>
          </cell>
          <cell r="M6511" t="str">
            <v>1890141818002</v>
          </cell>
          <cell r="P6511" t="str">
            <v>060102</v>
          </cell>
          <cell r="Q6511" t="str">
            <v>RIOBAMBA</v>
          </cell>
          <cell r="R6511" t="str">
            <v>CHIMBORAZO</v>
          </cell>
          <cell r="S6511" t="str">
            <v>RIOBAMBA</v>
          </cell>
          <cell r="U6511" t="str">
            <v>FLEXNETUIO_PROVINCIA</v>
          </cell>
          <cell r="V6511">
            <v>10</v>
          </cell>
          <cell r="W6511">
            <v>55.4</v>
          </cell>
          <cell r="X6511" t="str">
            <v>FLEXNET DEL ECUADOR</v>
          </cell>
          <cell r="Y6511" t="str">
            <v xml:space="preserve">CALLE 28 DE JUNIO S/N Y GARCIA MORENO </v>
          </cell>
        </row>
        <row r="6512">
          <cell r="A6512" t="str">
            <v>23-26</v>
          </cell>
          <cell r="B6512">
            <v>491004</v>
          </cell>
          <cell r="C6512" t="str">
            <v>23-26</v>
          </cell>
          <cell r="D6512" t="str">
            <v>VENTURA</v>
          </cell>
          <cell r="E6512" t="str">
            <v>DESPACHO</v>
          </cell>
          <cell r="F6512" t="str">
            <v>NORMAL</v>
          </cell>
          <cell r="G6512" t="str">
            <v>FT78023</v>
          </cell>
          <cell r="H6512">
            <v>44931</v>
          </cell>
          <cell r="I6512" t="str">
            <v>ENTREGADO</v>
          </cell>
          <cell r="J6512">
            <v>44932</v>
          </cell>
          <cell r="K6512" t="str">
            <v>ASSA MIRAFLORES</v>
          </cell>
          <cell r="L6512" t="str">
            <v>AV FRANCISCO FLOR Y BOLIVAR</v>
          </cell>
          <cell r="M6512" t="str">
            <v>1890141818001_4</v>
          </cell>
          <cell r="P6512" t="str">
            <v>180103</v>
          </cell>
          <cell r="Q6512" t="str">
            <v>AMBATO</v>
          </cell>
          <cell r="R6512" t="str">
            <v>TUNGURAHUA</v>
          </cell>
          <cell r="S6512" t="str">
            <v>AMBATO</v>
          </cell>
          <cell r="U6512" t="str">
            <v>FLEXNETUIO_PROVINCIA</v>
          </cell>
          <cell r="V6512">
            <v>16</v>
          </cell>
          <cell r="W6512">
            <v>87.2</v>
          </cell>
          <cell r="X6512" t="str">
            <v>FLEXNET DEL ECUADOR</v>
          </cell>
          <cell r="Y6512" t="str">
            <v xml:space="preserve">CALLE 28 DE JUNIO S/N Y GARCIA MORENO </v>
          </cell>
        </row>
        <row r="6513">
          <cell r="A6513" t="str">
            <v>23-30</v>
          </cell>
          <cell r="B6513">
            <v>491005</v>
          </cell>
          <cell r="C6513" t="str">
            <v>23-30</v>
          </cell>
          <cell r="D6513" t="str">
            <v>VENTURA</v>
          </cell>
          <cell r="E6513" t="str">
            <v>DESPACHO</v>
          </cell>
          <cell r="F6513" t="str">
            <v>NORMAL</v>
          </cell>
          <cell r="G6513" t="str">
            <v>FT78080</v>
          </cell>
          <cell r="H6513">
            <v>44931</v>
          </cell>
          <cell r="I6513" t="str">
            <v>ENTREGADO</v>
          </cell>
          <cell r="J6513">
            <v>44932</v>
          </cell>
          <cell r="K6513" t="str">
            <v>ASSA VALLE</v>
          </cell>
          <cell r="L6513" t="str">
            <v>CALLE ISABELA ENTRE AV. SAN LUIS Y AV.GENERAL</v>
          </cell>
          <cell r="M6513" t="str">
            <v>1790003388002</v>
          </cell>
          <cell r="P6513" t="str">
            <v>171103</v>
          </cell>
          <cell r="Q6513" t="str">
            <v>RUMIÑAHUI</v>
          </cell>
          <cell r="R6513" t="str">
            <v>PICHINCHA</v>
          </cell>
          <cell r="S6513" t="str">
            <v>SANGOLQUI</v>
          </cell>
          <cell r="U6513" t="str">
            <v>FLEXNETUIO_LOCAL</v>
          </cell>
          <cell r="V6513">
            <v>2</v>
          </cell>
          <cell r="W6513">
            <v>172</v>
          </cell>
          <cell r="X6513" t="str">
            <v>FLEXNET DEL ECUADOR</v>
          </cell>
          <cell r="Y6513" t="str">
            <v xml:space="preserve">CALLE 28 DE JUNIO S/N Y GARCIA MORENO </v>
          </cell>
        </row>
        <row r="6514">
          <cell r="A6514" t="str">
            <v>23-32</v>
          </cell>
          <cell r="B6514">
            <v>491006</v>
          </cell>
          <cell r="C6514" t="str">
            <v>23-32</v>
          </cell>
          <cell r="D6514" t="str">
            <v>VENTURA</v>
          </cell>
          <cell r="E6514" t="str">
            <v>DESPACHO</v>
          </cell>
          <cell r="F6514" t="str">
            <v>NORMAL</v>
          </cell>
          <cell r="G6514" t="str">
            <v>FT78072</v>
          </cell>
          <cell r="H6514">
            <v>44931</v>
          </cell>
          <cell r="I6514" t="str">
            <v>ENTREGADO</v>
          </cell>
          <cell r="J6514">
            <v>44932</v>
          </cell>
          <cell r="K6514" t="str">
            <v>ECUAWAGEN</v>
          </cell>
          <cell r="L6514" t="str">
            <v> AV. DE LOS GRANADOS E14-70 E ISLA MARCHENA.</v>
          </cell>
          <cell r="M6514" t="str">
            <v>1791765842001</v>
          </cell>
          <cell r="P6514" t="str">
            <v>170503</v>
          </cell>
          <cell r="Q6514" t="str">
            <v>QUITO</v>
          </cell>
          <cell r="R6514" t="str">
            <v>PICHINCHA</v>
          </cell>
          <cell r="S6514" t="str">
            <v>QUITO</v>
          </cell>
          <cell r="U6514" t="str">
            <v>FLEXNETUIO_LOCAL</v>
          </cell>
          <cell r="V6514">
            <v>8</v>
          </cell>
          <cell r="W6514">
            <v>597</v>
          </cell>
          <cell r="X6514" t="str">
            <v>FLEXNET DEL ECUADOR</v>
          </cell>
          <cell r="Y6514" t="str">
            <v xml:space="preserve">CALLE 28 DE JUNIO S/N Y GARCIA MORENO </v>
          </cell>
        </row>
        <row r="6515">
          <cell r="A6515" t="str">
            <v>23-27</v>
          </cell>
          <cell r="B6515">
            <v>491007</v>
          </cell>
          <cell r="C6515" t="str">
            <v>23-27</v>
          </cell>
          <cell r="D6515" t="str">
            <v>VENTURA</v>
          </cell>
          <cell r="E6515" t="str">
            <v>DESPACHO</v>
          </cell>
          <cell r="F6515" t="str">
            <v>NORMAL</v>
          </cell>
          <cell r="G6515" t="str">
            <v>FT78079</v>
          </cell>
          <cell r="H6515">
            <v>44931</v>
          </cell>
          <cell r="I6515" t="str">
            <v>ENTREGADO</v>
          </cell>
          <cell r="J6515">
            <v>44932</v>
          </cell>
          <cell r="K6515" t="str">
            <v>ASSA QUITO SUR</v>
          </cell>
          <cell r="L6515" t="str">
            <v>AV. MALDONADO S12-72 Y PUJILI</v>
          </cell>
          <cell r="M6515" t="str">
            <v>1890141818001_3</v>
          </cell>
          <cell r="P6515" t="str">
            <v>170601</v>
          </cell>
          <cell r="Q6515" t="str">
            <v>QUITO</v>
          </cell>
          <cell r="R6515" t="str">
            <v>PICHINCHA</v>
          </cell>
          <cell r="S6515" t="str">
            <v>QUITO</v>
          </cell>
          <cell r="T6515" t="str">
            <v>TRANSERVISS</v>
          </cell>
          <cell r="U6515" t="str">
            <v>FLEXNETUIO_LOCAL</v>
          </cell>
          <cell r="V6515">
            <v>1</v>
          </cell>
          <cell r="W6515">
            <v>55</v>
          </cell>
          <cell r="X6515" t="str">
            <v>FLEXNET DEL ECUADOR</v>
          </cell>
          <cell r="Y6515" t="str">
            <v xml:space="preserve">CALLE 28 DE JUNIO S/N Y GARCIA MORENO </v>
          </cell>
        </row>
        <row r="6516">
          <cell r="A6516" t="str">
            <v>CLDEV_GYESIM0070</v>
          </cell>
          <cell r="B6516">
            <v>490999</v>
          </cell>
          <cell r="C6516" t="str">
            <v>CLDEV_GYESIM0070</v>
          </cell>
          <cell r="D6516" t="str">
            <v>CONECEL_DOCUMENTOS</v>
          </cell>
          <cell r="E6516" t="str">
            <v>DESPACHO</v>
          </cell>
          <cell r="F6516" t="str">
            <v>NORMAL</v>
          </cell>
          <cell r="G6516" t="str">
            <v>TF77794</v>
          </cell>
          <cell r="H6516">
            <v>44931</v>
          </cell>
          <cell r="I6516" t="str">
            <v>ENTREGADO</v>
          </cell>
          <cell r="J6516">
            <v>44931</v>
          </cell>
          <cell r="K6516" t="str">
            <v>ANA AGUIRRE / MARIA SUNTAXI - PATRICIA</v>
          </cell>
          <cell r="L6516" t="str">
            <v>CIUDADELA SANTA LEONOR MZ 6 SOLAR 17</v>
          </cell>
          <cell r="P6516" t="str">
            <v>GUAYAQUIL</v>
          </cell>
          <cell r="Q6516" t="str">
            <v>GUAYAQUIL</v>
          </cell>
          <cell r="R6516" t="str">
            <v>GUAYAS</v>
          </cell>
          <cell r="T6516" t="str">
            <v>FLEXTRANS GYE</v>
          </cell>
          <cell r="U6516" t="str">
            <v>FLEXNETUIO_GYE</v>
          </cell>
          <cell r="V6516">
            <v>1</v>
          </cell>
          <cell r="X6516" t="str">
            <v>FLEXNET DEL ECUADOR</v>
          </cell>
          <cell r="Y6516" t="str">
            <v>KM 8 1/2 VIA A DAULE</v>
          </cell>
        </row>
        <row r="6517">
          <cell r="A6517" t="str">
            <v>SON_EG_2023_2_SECA</v>
          </cell>
          <cell r="B6517">
            <v>490987</v>
          </cell>
          <cell r="C6517" t="str">
            <v>SON_EG_2023_2_SECA</v>
          </cell>
          <cell r="D6517" t="str">
            <v>SONRIEPRO</v>
          </cell>
          <cell r="E6517" t="str">
            <v>DESPACHO</v>
          </cell>
          <cell r="F6517" t="str">
            <v>NORMAL</v>
          </cell>
          <cell r="G6517" t="str">
            <v>031002004154779</v>
          </cell>
          <cell r="H6517">
            <v>44931</v>
          </cell>
          <cell r="I6517" t="str">
            <v>ENTREGADO</v>
          </cell>
          <cell r="J6517">
            <v>44932</v>
          </cell>
          <cell r="K6517" t="str">
            <v>CLINICA: FASO</v>
          </cell>
          <cell r="L6517" t="str">
            <v>CALLE 18 DE NOVIEMBRE Y CARIAMANGA ESQUINA , EDIFICIO EL SHADAY CLINICA DE ORTODONCIA FASO. LOJA-ECUADOR</v>
          </cell>
          <cell r="M6517" t="str">
            <v>0</v>
          </cell>
          <cell r="N6517" t="str">
            <v>0983793190</v>
          </cell>
          <cell r="O6517" t="str">
            <v>0983793190</v>
          </cell>
          <cell r="P6517" t="str">
            <v>110109</v>
          </cell>
          <cell r="Q6517" t="str">
            <v>LOJA</v>
          </cell>
          <cell r="R6517" t="str">
            <v>LOJA</v>
          </cell>
          <cell r="S6517" t="str">
            <v>LOJA</v>
          </cell>
          <cell r="T6517" t="str">
            <v>TRAMACO</v>
          </cell>
          <cell r="U6517" t="str">
            <v>FLEXNETUIO_LOCAL</v>
          </cell>
          <cell r="V6517">
            <v>2</v>
          </cell>
          <cell r="W6517">
            <v>45</v>
          </cell>
          <cell r="X6517" t="str">
            <v>BODEGA SONRIEPRO</v>
          </cell>
          <cell r="Y6517" t="str">
            <v>CALLE 28 DE JUNIO S/N Y GARCIA MORENO ENTRADA LLANO GRANDE</v>
          </cell>
        </row>
        <row r="6518">
          <cell r="A6518" t="str">
            <v>GAR5488</v>
          </cell>
          <cell r="B6518">
            <v>490977</v>
          </cell>
          <cell r="C6518" t="str">
            <v>GAR5488</v>
          </cell>
          <cell r="D6518" t="str">
            <v>HYCITE</v>
          </cell>
          <cell r="E6518" t="str">
            <v>RETIRO</v>
          </cell>
          <cell r="F6518" t="str">
            <v>NORMAL</v>
          </cell>
          <cell r="G6518" t="str">
            <v>TFQ4179</v>
          </cell>
          <cell r="H6518">
            <v>44931</v>
          </cell>
          <cell r="I6518" t="str">
            <v>ENTREGADO</v>
          </cell>
          <cell r="J6518">
            <v>44935</v>
          </cell>
          <cell r="K6518" t="str">
            <v>Regina Maalouf Massu</v>
          </cell>
          <cell r="L6518" t="str">
            <v>Quito, Tumbaco, Calle Belermo N1-60 y Francisco Orellana Codigo Postal: 170902</v>
          </cell>
          <cell r="M6518" t="str">
            <v/>
          </cell>
          <cell r="N6518" t="str">
            <v>984661439</v>
          </cell>
          <cell r="O6518" t="str">
            <v>984661439</v>
          </cell>
          <cell r="P6518" t="str">
            <v>170301</v>
          </cell>
          <cell r="Q6518" t="str">
            <v>QUITO</v>
          </cell>
          <cell r="R6518" t="str">
            <v>PICHINCHA</v>
          </cell>
          <cell r="S6518" t="str">
            <v>QUITO</v>
          </cell>
          <cell r="T6518" t="str">
            <v>FLEXTRANS UIO</v>
          </cell>
          <cell r="U6518" t="str">
            <v>FLEXNETUIO_LOCAL</v>
          </cell>
          <cell r="V6518">
            <v>0</v>
          </cell>
          <cell r="W6518">
            <v>0</v>
          </cell>
          <cell r="X6518" t="str">
            <v>HYCITE QUITO</v>
          </cell>
          <cell r="Y6518" t="str">
            <v>FLEX NET CALLE 28 DE JUNIO S/N Y GARCIA MORENO ENTRADA LLANO GRANDE</v>
          </cell>
        </row>
        <row r="6519">
          <cell r="A6519" t="str">
            <v>GAR5489</v>
          </cell>
          <cell r="B6519">
            <v>490978</v>
          </cell>
          <cell r="C6519" t="str">
            <v>GAR5489</v>
          </cell>
          <cell r="D6519" t="str">
            <v>HYCITE</v>
          </cell>
          <cell r="E6519" t="str">
            <v>RETIRO</v>
          </cell>
          <cell r="F6519" t="str">
            <v>NORMAL</v>
          </cell>
          <cell r="G6519" t="str">
            <v>TFQ4180</v>
          </cell>
          <cell r="H6519">
            <v>44931</v>
          </cell>
          <cell r="I6519" t="str">
            <v>ENTREGADO</v>
          </cell>
          <cell r="J6519">
            <v>44932</v>
          </cell>
          <cell r="K6519" t="str">
            <v>DORIS MARLENE CORONEL CUMBA________</v>
          </cell>
          <cell r="L6519" t="str">
            <v>CALLE R N72-06 Y CALLE T LOTE 625 / PRO PICHINCHA  / CANTON QUITO / PARRO EL CONDADO  / CP 170305</v>
          </cell>
          <cell r="M6519" t="str">
            <v/>
          </cell>
          <cell r="N6519" t="str">
            <v>994-442-559_</v>
          </cell>
          <cell r="O6519" t="str">
            <v>994-442-559_</v>
          </cell>
          <cell r="P6519" t="str">
            <v>170301</v>
          </cell>
          <cell r="Q6519" t="str">
            <v>QUITO</v>
          </cell>
          <cell r="R6519" t="str">
            <v>PICHINCHA</v>
          </cell>
          <cell r="S6519" t="str">
            <v>QUITO</v>
          </cell>
          <cell r="T6519" t="str">
            <v>FLEXTRANS UIO</v>
          </cell>
          <cell r="U6519" t="str">
            <v>FLEXNETUIO_LOCAL</v>
          </cell>
          <cell r="V6519">
            <v>0</v>
          </cell>
          <cell r="W6519">
            <v>0</v>
          </cell>
          <cell r="X6519" t="str">
            <v>HYCITE QUITO</v>
          </cell>
          <cell r="Y6519" t="str">
            <v>FLEX NET CALLE 28 DE JUNIO S/N Y GARCIA MORENO ENTRADA LLANO GRANDE</v>
          </cell>
        </row>
        <row r="6520">
          <cell r="A6520" t="str">
            <v>GAR5490</v>
          </cell>
          <cell r="B6520">
            <v>490979</v>
          </cell>
          <cell r="C6520" t="str">
            <v>GAR5490</v>
          </cell>
          <cell r="D6520" t="str">
            <v>HYCITE</v>
          </cell>
          <cell r="E6520" t="str">
            <v>RETIRO</v>
          </cell>
          <cell r="F6520" t="str">
            <v>NORMAL</v>
          </cell>
          <cell r="G6520" t="str">
            <v>031001000228475</v>
          </cell>
          <cell r="H6520">
            <v>44931</v>
          </cell>
          <cell r="I6520" t="str">
            <v>INCIDENCIA</v>
          </cell>
          <cell r="J6520">
            <v>44938</v>
          </cell>
          <cell r="K6520" t="str">
            <v>GRICELDA ESTELA DIAZ LUCIO</v>
          </cell>
          <cell r="L6520" t="str">
            <v>CALLE: AVENIDA ALBERTO ZAMBRANO Y GENERAL RUMINAHUI. DEPARTAMENTO: CASA CON ROTULO DE ABOGADO VICTOR QUINTANILLA PROVINCIA: PASTAZA CANTON: PASTAZA PARROQUIA: PUYO CODIGO POSTAL: 160101</v>
          </cell>
          <cell r="N6520" t="str">
            <v>993421434</v>
          </cell>
          <cell r="O6520" t="str">
            <v>993421434</v>
          </cell>
          <cell r="P6520" t="str">
            <v>160101</v>
          </cell>
          <cell r="Q6520" t="str">
            <v>PUYO</v>
          </cell>
          <cell r="R6520" t="str">
            <v>PASTAZA</v>
          </cell>
          <cell r="S6520" t="str">
            <v>PUYO</v>
          </cell>
          <cell r="T6520" t="str">
            <v>TRAMACO</v>
          </cell>
          <cell r="U6520" t="str">
            <v>FLEXNETUIO_PROVINCIA</v>
          </cell>
          <cell r="V6520">
            <v>0</v>
          </cell>
          <cell r="W6520">
            <v>0</v>
          </cell>
          <cell r="X6520" t="str">
            <v>HYCITE QUITO</v>
          </cell>
          <cell r="Y6520" t="str">
            <v>FLEX NET CALLE 28 DE JUNIO S/N Y GARCIA MORENO ENTRADA LLANO GRANDE</v>
          </cell>
        </row>
        <row r="6521">
          <cell r="A6521" t="str">
            <v>GAR5491</v>
          </cell>
          <cell r="B6521">
            <v>490980</v>
          </cell>
          <cell r="C6521" t="str">
            <v>GAR5491</v>
          </cell>
          <cell r="D6521" t="str">
            <v>HYCITE</v>
          </cell>
          <cell r="E6521" t="str">
            <v>RETIRO</v>
          </cell>
          <cell r="F6521" t="str">
            <v>NORMAL</v>
          </cell>
          <cell r="G6521" t="str">
            <v>031001000228476</v>
          </cell>
          <cell r="H6521">
            <v>44931</v>
          </cell>
          <cell r="I6521" t="str">
            <v>INCIDENCIA</v>
          </cell>
          <cell r="J6521">
            <v>44938</v>
          </cell>
          <cell r="K6521" t="str">
            <v>ROSA MORALES</v>
          </cell>
          <cell r="L6521" t="str">
            <v>SAN PABLO DE LAGO CALLE COLON Y CALDERON 2 CUADRAS TRAS DE LA IGLESIA.</v>
          </cell>
          <cell r="N6521" t="str">
            <v>939539816</v>
          </cell>
          <cell r="O6521" t="str">
            <v>939539816</v>
          </cell>
          <cell r="P6521" t="str">
            <v>100101</v>
          </cell>
          <cell r="Q6521" t="str">
            <v>IBARRA</v>
          </cell>
          <cell r="R6521" t="str">
            <v>IMBABURA</v>
          </cell>
          <cell r="S6521" t="str">
            <v>SAN MIGUEL DE IBARRA</v>
          </cell>
          <cell r="T6521" t="str">
            <v>TRAMACO</v>
          </cell>
          <cell r="U6521" t="str">
            <v>FLEXNETUIO_PROVINCIA</v>
          </cell>
          <cell r="V6521">
            <v>0</v>
          </cell>
          <cell r="W6521">
            <v>0</v>
          </cell>
          <cell r="X6521" t="str">
            <v>HYCITE QUITO</v>
          </cell>
          <cell r="Y6521" t="str">
            <v>FLEX NET CALLE 28 DE JUNIO S/N Y GARCIA MORENO ENTRADA LLANO GRANDE</v>
          </cell>
        </row>
        <row r="6522">
          <cell r="A6522" t="str">
            <v>GAR5492</v>
          </cell>
          <cell r="B6522">
            <v>490981</v>
          </cell>
          <cell r="C6522" t="str">
            <v>GAR5492</v>
          </cell>
          <cell r="D6522" t="str">
            <v>HYCITE</v>
          </cell>
          <cell r="E6522" t="str">
            <v>RETIRO</v>
          </cell>
          <cell r="F6522" t="str">
            <v>NORMAL</v>
          </cell>
          <cell r="G6522" t="str">
            <v>031001000228477</v>
          </cell>
          <cell r="H6522">
            <v>44931</v>
          </cell>
          <cell r="I6522" t="str">
            <v>INCIDENCIA</v>
          </cell>
          <cell r="J6522">
            <v>44938</v>
          </cell>
          <cell r="K6522" t="str">
            <v>ANA MONSERRATE AVILA CEVALLOS__</v>
          </cell>
          <cell r="L6522" t="str">
            <v>CALLE 310 AV 205 ENTRADA PICAPIEDRA CALLEJON IZQUIERDO ULTIMA CASA MANTA // PROV MANABI // CANTON MANTA // PARROQ ELOY ALFARO // CP 130201</v>
          </cell>
          <cell r="N6522" t="str">
            <v>980-452-590_</v>
          </cell>
          <cell r="O6522" t="str">
            <v>980-452-590_</v>
          </cell>
          <cell r="P6522" t="str">
            <v>130101</v>
          </cell>
          <cell r="Q6522" t="str">
            <v>PORTOVIEJO</v>
          </cell>
          <cell r="R6522" t="str">
            <v>MANABI</v>
          </cell>
          <cell r="S6522" t="str">
            <v>PORTOVIEJO</v>
          </cell>
          <cell r="T6522" t="str">
            <v>TRAMACO</v>
          </cell>
          <cell r="U6522" t="str">
            <v>FLEXNETUIO_PROVINCIA</v>
          </cell>
          <cell r="V6522">
            <v>0</v>
          </cell>
          <cell r="W6522">
            <v>0</v>
          </cell>
          <cell r="X6522" t="str">
            <v>HYCITE QUITO</v>
          </cell>
          <cell r="Y6522" t="str">
            <v>FLEX NET CALLE 28 DE JUNIO S/N Y GARCIA MORENO ENTRADA LLANO GRANDE</v>
          </cell>
        </row>
        <row r="6523">
          <cell r="A6523" t="str">
            <v>GAR5493</v>
          </cell>
          <cell r="B6523">
            <v>490982</v>
          </cell>
          <cell r="C6523" t="str">
            <v>GAR5493</v>
          </cell>
          <cell r="D6523" t="str">
            <v>HYCITE</v>
          </cell>
          <cell r="E6523" t="str">
            <v>RETIRO</v>
          </cell>
          <cell r="F6523" t="str">
            <v>NORMAL</v>
          </cell>
          <cell r="G6523" t="str">
            <v>031001000228478</v>
          </cell>
          <cell r="H6523">
            <v>44931</v>
          </cell>
          <cell r="I6523" t="str">
            <v>INCIDENCIA</v>
          </cell>
          <cell r="J6523">
            <v>44938</v>
          </cell>
          <cell r="K6523" t="str">
            <v>FERNANDA MARIA FARFAN GUERRERO</v>
          </cell>
          <cell r="L6523" t="str">
            <v>PORTON DE CONSEJO PORVINCIAL CALLE EGIPTO Y SIRIA, REF CASA DE 3 PISOS PORTON BLANCO</v>
          </cell>
          <cell r="N6523" t="str">
            <v>98-505-7590</v>
          </cell>
          <cell r="O6523" t="str">
            <v>98-505-7590</v>
          </cell>
          <cell r="P6523" t="str">
            <v>230101</v>
          </cell>
          <cell r="Q6523" t="str">
            <v>SANTO DOMINGO</v>
          </cell>
          <cell r="R6523" t="str">
            <v>SANTO DOMINGO DE LOS TSACHILAS</v>
          </cell>
          <cell r="S6523" t="str">
            <v>SANTO DOMINGO DE LOS COLORADOS</v>
          </cell>
          <cell r="T6523" t="str">
            <v>TRAMACO</v>
          </cell>
          <cell r="U6523" t="str">
            <v>FLEXNETUIO_PROVINCIA</v>
          </cell>
          <cell r="V6523">
            <v>0</v>
          </cell>
          <cell r="W6523">
            <v>0</v>
          </cell>
          <cell r="X6523" t="str">
            <v>HYCITE QUITO</v>
          </cell>
          <cell r="Y6523" t="str">
            <v>FLEX NET CALLE 28 DE JUNIO S/N Y GARCIA MORENO ENTRADA LLANO GRANDE</v>
          </cell>
        </row>
        <row r="6524">
          <cell r="A6524" t="str">
            <v>GAR5494</v>
          </cell>
          <cell r="B6524">
            <v>490983</v>
          </cell>
          <cell r="C6524" t="str">
            <v>GAR5494</v>
          </cell>
          <cell r="D6524" t="str">
            <v>HYCITE</v>
          </cell>
          <cell r="E6524" t="str">
            <v>RETIRO</v>
          </cell>
          <cell r="F6524" t="str">
            <v>NORMAL</v>
          </cell>
          <cell r="G6524" t="str">
            <v>TF4181</v>
          </cell>
          <cell r="H6524">
            <v>44931</v>
          </cell>
          <cell r="I6524" t="str">
            <v>ENTREGADO</v>
          </cell>
          <cell r="J6524">
            <v>44935</v>
          </cell>
          <cell r="K6524" t="str">
            <v>FLOR ARACELY CONSTANTINE ZAMBRANO__</v>
          </cell>
          <cell r="L6524" t="str">
            <v>BOSTON POPULAR BLOQUE 7 MZ 995 VILLA 1 ENTRANDO FRENTE A IMP GUAYAQUIL  PROVINCIA GUAYAS // CANTON GUAYAQUIL // PARROQUIA  GUAYAQUIL REGALADO CP 090701</v>
          </cell>
          <cell r="N6524" t="str">
            <v>042-148-396_</v>
          </cell>
          <cell r="O6524" t="str">
            <v>042-148-396_</v>
          </cell>
          <cell r="P6524" t="str">
            <v>090109</v>
          </cell>
          <cell r="Q6524" t="str">
            <v>GUAYAQUIL</v>
          </cell>
          <cell r="R6524" t="str">
            <v>GUAYAS</v>
          </cell>
          <cell r="S6524" t="str">
            <v>GUAYAQUIL</v>
          </cell>
          <cell r="T6524" t="str">
            <v>ITSACOURIER</v>
          </cell>
          <cell r="U6524" t="str">
            <v>FLEXNETUIO_GYE</v>
          </cell>
          <cell r="V6524">
            <v>0</v>
          </cell>
          <cell r="W6524">
            <v>0</v>
          </cell>
          <cell r="X6524" t="str">
            <v>HYCITE QUITO</v>
          </cell>
          <cell r="Y6524" t="str">
            <v>FLEX NET CALLE 28 DE JUNIO S/N Y GARCIA MORENO ENTRADA LLANO GRANDE</v>
          </cell>
        </row>
        <row r="6525">
          <cell r="A6525" t="str">
            <v>GAR5495</v>
          </cell>
          <cell r="B6525">
            <v>490984</v>
          </cell>
          <cell r="C6525" t="str">
            <v>GAR5495</v>
          </cell>
          <cell r="D6525" t="str">
            <v>HYCITE</v>
          </cell>
          <cell r="E6525" t="str">
            <v>RETIRO</v>
          </cell>
          <cell r="F6525" t="str">
            <v>NORMAL</v>
          </cell>
          <cell r="G6525" t="str">
            <v>031001000228479</v>
          </cell>
          <cell r="H6525">
            <v>44931</v>
          </cell>
          <cell r="I6525" t="str">
            <v>ENTREGADO</v>
          </cell>
          <cell r="J6525">
            <v>44938</v>
          </cell>
          <cell r="K6525" t="str">
            <v>GEMA LISETH BALLEN FAUBLA</v>
          </cell>
          <cell r="L6525" t="str">
            <v>CALLE LUIS ALFREDO CARVAJAL Y VICENTE MACIAS REF 3ER CASA DESPUES DEL GARAGE DE ANETAVILLA VERDE REJAS NEGRAS S/N  PARROQUIA ANDRE DE VERA</v>
          </cell>
          <cell r="N6525" t="str">
            <v>958748240</v>
          </cell>
          <cell r="O6525" t="str">
            <v>958748240</v>
          </cell>
          <cell r="P6525" t="str">
            <v>130101</v>
          </cell>
          <cell r="Q6525" t="str">
            <v>PORTOVIEJO</v>
          </cell>
          <cell r="R6525" t="str">
            <v>MANABI</v>
          </cell>
          <cell r="S6525" t="str">
            <v>PORTOVIEJO</v>
          </cell>
          <cell r="T6525" t="str">
            <v>TRAMACO</v>
          </cell>
          <cell r="U6525" t="str">
            <v>FLEXNETUIO_PROVINCIA</v>
          </cell>
          <cell r="V6525">
            <v>0</v>
          </cell>
          <cell r="W6525">
            <v>0</v>
          </cell>
          <cell r="X6525" t="str">
            <v>HYCITE QUITO</v>
          </cell>
          <cell r="Y6525" t="str">
            <v>FLEX NET CALLE 28 DE JUNIO S/N Y GARCIA MORENO ENTRADA LLANO GRANDE</v>
          </cell>
        </row>
        <row r="6526">
          <cell r="A6526" t="str">
            <v>GAR5496</v>
          </cell>
          <cell r="B6526">
            <v>490985</v>
          </cell>
          <cell r="C6526" t="str">
            <v>GAR5496</v>
          </cell>
          <cell r="D6526" t="str">
            <v>HYCITE</v>
          </cell>
          <cell r="E6526" t="str">
            <v>RETIRO</v>
          </cell>
          <cell r="F6526" t="str">
            <v>NORMAL</v>
          </cell>
          <cell r="G6526" t="str">
            <v>TFQ4182</v>
          </cell>
          <cell r="H6526">
            <v>44931</v>
          </cell>
          <cell r="I6526" t="str">
            <v>ENTREGADO</v>
          </cell>
          <cell r="J6526">
            <v>44932</v>
          </cell>
          <cell r="K6526" t="str">
            <v>SONIA NOEMI ARMIJOS ASTAIZ______</v>
          </cell>
          <cell r="L6526" t="str">
            <v>AV MORO MORO Y PSJ 2 DEJ 526-173 ANTIGUO REGISTRO CIVIL QUITO // SUR - TURUBAMBA 170606, SOLANDA,  PICHINCHA</v>
          </cell>
          <cell r="M6526" t="str">
            <v/>
          </cell>
          <cell r="N6526" t="str">
            <v>998-962-499_</v>
          </cell>
          <cell r="O6526" t="str">
            <v>998-962-499_</v>
          </cell>
          <cell r="P6526" t="str">
            <v>170301</v>
          </cell>
          <cell r="Q6526" t="str">
            <v>QUITO</v>
          </cell>
          <cell r="R6526" t="str">
            <v>PICHINCHA</v>
          </cell>
          <cell r="S6526" t="str">
            <v>QUITO</v>
          </cell>
          <cell r="T6526" t="str">
            <v>TRANSERVISS</v>
          </cell>
          <cell r="U6526" t="str">
            <v>FLEXNETUIO_LOCAL</v>
          </cell>
          <cell r="V6526">
            <v>0</v>
          </cell>
          <cell r="W6526">
            <v>0</v>
          </cell>
          <cell r="X6526" t="str">
            <v>HYCITE QUITO</v>
          </cell>
          <cell r="Y6526" t="str">
            <v>FLEX NET CALLE 28 DE JUNIO S/N Y GARCIA MORENO ENTRADA LLANO GRANDE</v>
          </cell>
        </row>
        <row r="6527">
          <cell r="A6527" t="str">
            <v>GAR5497</v>
          </cell>
          <cell r="B6527">
            <v>490986</v>
          </cell>
          <cell r="C6527" t="str">
            <v>GAR5497</v>
          </cell>
          <cell r="D6527" t="str">
            <v>HYCITE</v>
          </cell>
          <cell r="E6527" t="str">
            <v>RETIRO</v>
          </cell>
          <cell r="F6527" t="str">
            <v>NORMAL</v>
          </cell>
          <cell r="G6527" t="str">
            <v>TFQ4183</v>
          </cell>
          <cell r="H6527">
            <v>44931</v>
          </cell>
          <cell r="I6527" t="str">
            <v>ENTREGADO</v>
          </cell>
          <cell r="J6527">
            <v>44932</v>
          </cell>
          <cell r="K6527" t="str">
            <v>JORGE LUIS ONA CARVAJAL</v>
          </cell>
          <cell r="L6527" t="str">
            <v>AV RIO. COFANES 328 Y BARTOLOME DE SEGOV A LADO DE LA GASOLINERA TERPEL 170501, JIPIJAPA,  PICHINCHA</v>
          </cell>
          <cell r="M6527" t="str">
            <v/>
          </cell>
          <cell r="N6527" t="str">
            <v>933-316-140_</v>
          </cell>
          <cell r="O6527" t="str">
            <v>933-316-140_</v>
          </cell>
          <cell r="P6527" t="str">
            <v>170301</v>
          </cell>
          <cell r="Q6527" t="str">
            <v>QUITO</v>
          </cell>
          <cell r="R6527" t="str">
            <v>PICHINCHA</v>
          </cell>
          <cell r="S6527" t="str">
            <v>QUITO</v>
          </cell>
          <cell r="T6527" t="str">
            <v>FLEXTRANS UIO</v>
          </cell>
          <cell r="U6527" t="str">
            <v>FLEXNETUIO_LOCAL</v>
          </cell>
          <cell r="V6527">
            <v>0</v>
          </cell>
          <cell r="W6527">
            <v>0</v>
          </cell>
          <cell r="X6527" t="str">
            <v>HYCITE QUITO</v>
          </cell>
          <cell r="Y6527" t="str">
            <v>FLEX NET CALLE 28 DE JUNIO S/N Y GARCIA MORENO ENTRADA LLANO GRANDE</v>
          </cell>
        </row>
        <row r="6528">
          <cell r="A6528" t="str">
            <v>23498</v>
          </cell>
          <cell r="B6528">
            <v>490968</v>
          </cell>
          <cell r="C6528" t="str">
            <v>23498</v>
          </cell>
          <cell r="D6528" t="str">
            <v>CARESTINO</v>
          </cell>
          <cell r="E6528" t="str">
            <v>DESPACHO</v>
          </cell>
          <cell r="G6528" t="str">
            <v>031002004154975</v>
          </cell>
          <cell r="H6528">
            <v>44931</v>
          </cell>
          <cell r="I6528" t="str">
            <v>ENTREGADO</v>
          </cell>
          <cell r="J6528">
            <v>44932</v>
          </cell>
          <cell r="K6528" t="str">
            <v>JOSE MIGUEL CAMPANA SERRANO</v>
          </cell>
          <cell r="L6528" t="str">
            <v>JARDINES DEL BATAN. EDIFICIO ICARO . DEPTO 202 PISO/DPTO: 2. ENTRE CALLE ALFONSO RUMAZO Y PASAJE A .</v>
          </cell>
          <cell r="N6528" t="str">
            <v xml:space="preserve">0992636584	</v>
          </cell>
          <cell r="O6528" t="str">
            <v>0999813120</v>
          </cell>
          <cell r="P6528" t="str">
            <v>000001</v>
          </cell>
          <cell r="Q6528" t="str">
            <v>QUITO</v>
          </cell>
          <cell r="R6528" t="str">
            <v>PICHINCHA</v>
          </cell>
          <cell r="S6528" t="str">
            <v>BODEGA FLEXNET UIO - RETIRA CLIENTE</v>
          </cell>
          <cell r="T6528" t="str">
            <v>TRAMACO</v>
          </cell>
          <cell r="U6528" t="str">
            <v>FLEXNETGYE_UIO</v>
          </cell>
          <cell r="V6528">
            <v>1</v>
          </cell>
          <cell r="W6528">
            <v>6.59</v>
          </cell>
          <cell r="X6528" t="str">
            <v>FLEXNET ECUADOR - CAREST</v>
          </cell>
          <cell r="Y6528" t="str">
            <v>FERNANDO GUTIERREZ HILL VIA A DAULE KM 8 1/2 ENTRADA A COOPERATIVA JUAN MONTALVO</v>
          </cell>
        </row>
        <row r="6529">
          <cell r="A6529" t="str">
            <v>23511</v>
          </cell>
          <cell r="B6529">
            <v>490969</v>
          </cell>
          <cell r="C6529" t="str">
            <v>23511</v>
          </cell>
          <cell r="D6529" t="str">
            <v>CARESTINO</v>
          </cell>
          <cell r="E6529" t="str">
            <v>DESPACHO</v>
          </cell>
          <cell r="G6529" t="str">
            <v>031002004154993</v>
          </cell>
          <cell r="H6529">
            <v>44931</v>
          </cell>
          <cell r="I6529" t="str">
            <v>ENTREGADO</v>
          </cell>
          <cell r="J6529">
            <v>44932</v>
          </cell>
          <cell r="K6529" t="str">
            <v>ANDREA BELEN PANCHI</v>
          </cell>
          <cell r="L6529" t="str">
            <v>DE LAS MARGARITAS E10-109 Y AV EL INCA E10-109. ENTRE CASA 3 PISOS COLOR VERDE, PUERTAS BLANCAS DE PARQUEADERO, JUNTO AL TALLER SERVICIO AUTOMOTRIZ PANCHI</v>
          </cell>
          <cell r="N6529" t="str">
            <v xml:space="preserve">2244396	</v>
          </cell>
          <cell r="O6529" t="str">
            <v>0995016115</v>
          </cell>
          <cell r="P6529" t="str">
            <v>000001</v>
          </cell>
          <cell r="Q6529" t="str">
            <v>QUITO</v>
          </cell>
          <cell r="R6529" t="str">
            <v>PICHINCHA</v>
          </cell>
          <cell r="S6529" t="str">
            <v>BODEGA FLEXNET UIO - RETIRA CLIENTE</v>
          </cell>
          <cell r="T6529" t="str">
            <v>TRAMACO</v>
          </cell>
          <cell r="U6529" t="str">
            <v>FLEXNETGYE_UIO</v>
          </cell>
          <cell r="V6529">
            <v>1</v>
          </cell>
          <cell r="W6529">
            <v>2.2799999999999998</v>
          </cell>
          <cell r="X6529" t="str">
            <v>FLEXNET ECUADOR - CAREST</v>
          </cell>
          <cell r="Y6529" t="str">
            <v>FERNANDO GUTIERREZ HILL VIA A DAULE KM 8 1/2 ENTRADA A COOPERATIVA JUAN MONTALVO</v>
          </cell>
        </row>
        <row r="6530">
          <cell r="A6530" t="str">
            <v>23537</v>
          </cell>
          <cell r="B6530">
            <v>490970</v>
          </cell>
          <cell r="C6530" t="str">
            <v>23537</v>
          </cell>
          <cell r="D6530" t="str">
            <v>CARESTINO</v>
          </cell>
          <cell r="E6530" t="str">
            <v>DESPACHO</v>
          </cell>
          <cell r="G6530" t="str">
            <v>031002004155007</v>
          </cell>
          <cell r="H6530">
            <v>44931</v>
          </cell>
          <cell r="I6530" t="str">
            <v>ENTREGADO</v>
          </cell>
          <cell r="J6530">
            <v>44935</v>
          </cell>
          <cell r="K6530" t="str">
            <v>MARIA MERCEDES SANCHEZ PARRAGA</v>
          </cell>
          <cell r="L6530" t="str">
            <v>CANTON MARCELINO.MARIDUENA 0 PISO/DPTO: GAD MUNICIPAL MARCELINO.MARIDUENA FRENTE FARMACIA ALINE. ENTRE GAD MARCELINO.MARIDUENA</v>
          </cell>
          <cell r="N6530" t="str">
            <v xml:space="preserve">042729321	</v>
          </cell>
          <cell r="O6530" t="str">
            <v>0991916977</v>
          </cell>
          <cell r="P6530" t="str">
            <v>091804</v>
          </cell>
          <cell r="Q6530" t="str">
            <v>CORONEL MARCELINO MARIDUEÑA</v>
          </cell>
          <cell r="R6530" t="str">
            <v>GUAYAS</v>
          </cell>
          <cell r="S6530" t="str">
            <v>CORONEL MARCELINO MARIDUENA (SAN CARLOS) - LA MODELO</v>
          </cell>
          <cell r="T6530" t="str">
            <v>TRAMACO</v>
          </cell>
          <cell r="U6530" t="str">
            <v>FLEXNETGYE_PROVINCIA</v>
          </cell>
          <cell r="V6530">
            <v>1</v>
          </cell>
          <cell r="W6530">
            <v>8.3800000000000008</v>
          </cell>
          <cell r="X6530" t="str">
            <v>FLEXNET ECUADOR - CAREST</v>
          </cell>
          <cell r="Y6530" t="str">
            <v>FERNANDO GUTIERREZ HILL VIA A DAULE KM 8 1/2 ENTRADA A COOPERATIVA JUAN MONTALVO</v>
          </cell>
        </row>
        <row r="6531">
          <cell r="A6531" t="str">
            <v>23541</v>
          </cell>
          <cell r="B6531">
            <v>490971</v>
          </cell>
          <cell r="C6531" t="str">
            <v>23541</v>
          </cell>
          <cell r="D6531" t="str">
            <v>CARESTINO</v>
          </cell>
          <cell r="E6531" t="str">
            <v>DESPACHO</v>
          </cell>
          <cell r="G6531" t="str">
            <v>031002004155022</v>
          </cell>
          <cell r="H6531">
            <v>44931</v>
          </cell>
          <cell r="I6531" t="str">
            <v>ENTREGADO</v>
          </cell>
          <cell r="J6531">
            <v>44932</v>
          </cell>
          <cell r="K6531" t="str">
            <v>KAREN ALMEIDA</v>
          </cell>
          <cell r="L6531" t="str">
            <v>DE LOS CIPRECES N62-136 Y HELECHOS N62-136 PISO/DPTO: 103B. ENTRE CONJUNTO IGUAZU V PANADERIA LA PREFERIDA Y DOS TIENDAS MAS</v>
          </cell>
          <cell r="N6531" t="str">
            <v xml:space="preserve">0958753662	</v>
          </cell>
          <cell r="O6531" t="str">
            <v>0998974156</v>
          </cell>
          <cell r="P6531" t="str">
            <v>000001</v>
          </cell>
          <cell r="Q6531" t="str">
            <v>QUITO</v>
          </cell>
          <cell r="R6531" t="str">
            <v>PICHINCHA</v>
          </cell>
          <cell r="S6531" t="str">
            <v>BODEGA FLEXNET UIO - RETIRA CLIENTE</v>
          </cell>
          <cell r="T6531" t="str">
            <v>TRAMACO</v>
          </cell>
          <cell r="U6531" t="str">
            <v>FLEXNETGYE_UIO</v>
          </cell>
          <cell r="V6531">
            <v>1</v>
          </cell>
          <cell r="W6531">
            <v>13.39</v>
          </cell>
          <cell r="X6531" t="str">
            <v>FLEXNET ECUADOR - CAREST</v>
          </cell>
          <cell r="Y6531" t="str">
            <v>FERNANDO GUTIERREZ HILL VIA A DAULE KM 8 1/2 ENTRADA A COOPERATIVA JUAN MONTALVO</v>
          </cell>
        </row>
        <row r="6532">
          <cell r="A6532" t="str">
            <v>23552</v>
          </cell>
          <cell r="B6532">
            <v>490972</v>
          </cell>
          <cell r="C6532" t="str">
            <v>23552</v>
          </cell>
          <cell r="D6532" t="str">
            <v>CARESTINO</v>
          </cell>
          <cell r="E6532" t="str">
            <v>DESPACHO</v>
          </cell>
          <cell r="G6532" t="str">
            <v>031002004155026</v>
          </cell>
          <cell r="H6532">
            <v>44931</v>
          </cell>
          <cell r="I6532" t="str">
            <v>ENTREGADO</v>
          </cell>
          <cell r="J6532">
            <v>44932</v>
          </cell>
          <cell r="K6532" t="str">
            <v>MELANIE MERCEDES CEDENO PARRAGA</v>
          </cell>
          <cell r="L6532" t="str">
            <v>CDLA LOS TAMARINDOS PRIMERA ETAPA 2. ENTRE EGUNDA CANCHA DE LO TAMARINDOS, POR EL COLEGIO MIGUEL ITURRALDE</v>
          </cell>
          <cell r="N6532" t="str">
            <v xml:space="preserve">0996416794	</v>
          </cell>
          <cell r="O6532" t="str">
            <v>0968447723</v>
          </cell>
          <cell r="P6532" t="str">
            <v>130101</v>
          </cell>
          <cell r="Q6532" t="str">
            <v>PORTOVIEJO</v>
          </cell>
          <cell r="R6532" t="str">
            <v>MANABI</v>
          </cell>
          <cell r="S6532" t="str">
            <v>PORTOVIEJO</v>
          </cell>
          <cell r="T6532" t="str">
            <v>TRAMACO</v>
          </cell>
          <cell r="U6532" t="str">
            <v>FLEXNETGYE_PROVINCIA</v>
          </cell>
          <cell r="V6532">
            <v>1</v>
          </cell>
          <cell r="W6532">
            <v>13.39</v>
          </cell>
          <cell r="X6532" t="str">
            <v>FLEXNET ECUADOR - CAREST</v>
          </cell>
          <cell r="Y6532" t="str">
            <v>FERNANDO GUTIERREZ HILL VIA A DAULE KM 8 1/2 ENTRADA A COOPERATIVA JUAN MONTALVO</v>
          </cell>
        </row>
        <row r="6533">
          <cell r="A6533" t="str">
            <v>23597</v>
          </cell>
          <cell r="B6533">
            <v>490973</v>
          </cell>
          <cell r="C6533" t="str">
            <v>23597</v>
          </cell>
          <cell r="D6533" t="str">
            <v>CARESTINO</v>
          </cell>
          <cell r="E6533" t="str">
            <v>DESPACHO</v>
          </cell>
          <cell r="G6533" t="str">
            <v>031002004155053</v>
          </cell>
          <cell r="H6533">
            <v>44931</v>
          </cell>
          <cell r="I6533" t="str">
            <v>ENTREGADO</v>
          </cell>
          <cell r="J6533">
            <v>44932</v>
          </cell>
          <cell r="K6533" t="str">
            <v>MONICA SUBIA</v>
          </cell>
          <cell r="L6533" t="str">
            <v>SAN ANTONIO DE PICHINCHA, AV. DANIEL CEVALLOS Y MISION GEODESICA N2-106. ENTRE PORTON PLOMO</v>
          </cell>
          <cell r="N6533" t="str">
            <v>0995080664</v>
          </cell>
          <cell r="O6533" t="str">
            <v>0999027139</v>
          </cell>
          <cell r="P6533" t="str">
            <v>000001</v>
          </cell>
          <cell r="Q6533" t="str">
            <v>QUITO</v>
          </cell>
          <cell r="R6533" t="str">
            <v>PICHINCHA</v>
          </cell>
          <cell r="S6533" t="str">
            <v>BODEGA FLEXNET UIO - RETIRA CLIENTE</v>
          </cell>
          <cell r="T6533" t="str">
            <v>TRAMACO</v>
          </cell>
          <cell r="U6533" t="str">
            <v>FLEXNETGYE_UIO</v>
          </cell>
          <cell r="V6533">
            <v>1</v>
          </cell>
          <cell r="W6533">
            <v>11.58</v>
          </cell>
          <cell r="X6533" t="str">
            <v>FLEXNET ECUADOR - CAREST</v>
          </cell>
          <cell r="Y6533" t="str">
            <v>FERNANDO GUTIERREZ HILL VIA A DAULE KM 8 1/2 ENTRADA A COOPERATIVA JUAN MONTALVO</v>
          </cell>
        </row>
        <row r="6534">
          <cell r="A6534" t="str">
            <v>23625</v>
          </cell>
          <cell r="B6534">
            <v>490974</v>
          </cell>
          <cell r="C6534" t="str">
            <v>23625</v>
          </cell>
          <cell r="D6534" t="str">
            <v>CARESTINO</v>
          </cell>
          <cell r="E6534" t="str">
            <v>DESPACHO</v>
          </cell>
          <cell r="G6534" t="str">
            <v>031002004155061</v>
          </cell>
          <cell r="H6534">
            <v>44931</v>
          </cell>
          <cell r="I6534" t="str">
            <v>ENTREGADO</v>
          </cell>
          <cell r="J6534">
            <v>44932</v>
          </cell>
          <cell r="K6534" t="str">
            <v>MISHELL MORALES MERIZALDE</v>
          </cell>
          <cell r="L6534" t="str">
            <v>COCHAPATA COCHAPATA PISO/DPTO: 406. ENTRE EDIFICIO ALCAZAR 2000 FRENTE AL CONSERVATORIO NACIONAL Y ALADO DE LA PISCINA DEL BATAN</v>
          </cell>
          <cell r="N6534" t="str">
            <v xml:space="preserve">0958601121	</v>
          </cell>
          <cell r="O6534" t="str">
            <v>0999211483</v>
          </cell>
          <cell r="P6534" t="str">
            <v>000001</v>
          </cell>
          <cell r="Q6534" t="str">
            <v>QUITO</v>
          </cell>
          <cell r="R6534" t="str">
            <v>PICHINCHA</v>
          </cell>
          <cell r="S6534" t="str">
            <v>BODEGA FLEXNET UIO - RETIRA CLIENTE</v>
          </cell>
          <cell r="T6534" t="str">
            <v>TRAMACO</v>
          </cell>
          <cell r="U6534" t="str">
            <v>FLEXNETGYE_UIO</v>
          </cell>
          <cell r="V6534">
            <v>1</v>
          </cell>
          <cell r="W6534">
            <v>7.06</v>
          </cell>
          <cell r="X6534" t="str">
            <v>FLEXNET ECUADOR - CAREST</v>
          </cell>
          <cell r="Y6534" t="str">
            <v>FERNANDO GUTIERREZ HILL VIA A DAULE KM 8 1/2 ENTRADA A COOPERATIVA JUAN MONTALVO</v>
          </cell>
        </row>
        <row r="6535">
          <cell r="A6535" t="str">
            <v>23626</v>
          </cell>
          <cell r="B6535">
            <v>490975</v>
          </cell>
          <cell r="C6535" t="str">
            <v>23626</v>
          </cell>
          <cell r="D6535" t="str">
            <v>CARESTINO</v>
          </cell>
          <cell r="E6535" t="str">
            <v>DESPACHO</v>
          </cell>
          <cell r="G6535" t="str">
            <v>77795</v>
          </cell>
          <cell r="H6535">
            <v>44931</v>
          </cell>
          <cell r="I6535" t="str">
            <v>ENTREGADO</v>
          </cell>
          <cell r="J6535">
            <v>44932</v>
          </cell>
          <cell r="K6535" t="str">
            <v>NATHALIE CONNERY MORAN CASTRO</v>
          </cell>
          <cell r="L6535" t="str">
            <v>CALLE CH ENTRE LA 19 Y LA 18 808. ENTRE CASA ROSADA CON 2 BALCONES DE MEDIA LUNA Y PORTON COLOR GRIS, DIAGONAL ANTENA DE CLARO</v>
          </cell>
          <cell r="N6535" t="str">
            <v xml:space="preserve">0981281580	</v>
          </cell>
          <cell r="O6535" t="str">
            <v>043093572</v>
          </cell>
          <cell r="P6535" t="str">
            <v>090101</v>
          </cell>
          <cell r="Q6535" t="str">
            <v>GUAYAQUIL</v>
          </cell>
          <cell r="R6535" t="str">
            <v>GUAYAS</v>
          </cell>
          <cell r="S6535" t="str">
            <v>GUAYAQUIL</v>
          </cell>
          <cell r="T6535" t="str">
            <v>FLEXTRANS GYE</v>
          </cell>
          <cell r="U6535" t="str">
            <v>FLEXNETGYE_LOCAL</v>
          </cell>
          <cell r="V6535">
            <v>2</v>
          </cell>
          <cell r="W6535">
            <v>21.42</v>
          </cell>
          <cell r="X6535" t="str">
            <v>FLEXNET ECUADOR - CAREST</v>
          </cell>
          <cell r="Y6535" t="str">
            <v>FERNANDO GUTIERREZ HILL VIA A DAULE KM 8 1/2 ENTRADA A COOPERATIVA JUAN MONTALVO</v>
          </cell>
        </row>
        <row r="6536">
          <cell r="A6536" t="str">
            <v>98753608</v>
          </cell>
          <cell r="B6536">
            <v>490937</v>
          </cell>
          <cell r="C6536" t="str">
            <v>98753608</v>
          </cell>
          <cell r="D6536" t="str">
            <v>HYCITE</v>
          </cell>
          <cell r="E6536" t="str">
            <v>DESPACHO</v>
          </cell>
          <cell r="F6536" t="str">
            <v>NORMAL</v>
          </cell>
          <cell r="G6536" t="str">
            <v>031002004154802</v>
          </cell>
          <cell r="H6536">
            <v>44931</v>
          </cell>
          <cell r="I6536" t="str">
            <v>ENTREGADO</v>
          </cell>
          <cell r="J6536">
            <v>44932</v>
          </cell>
          <cell r="K6536" t="str">
            <v>DUDY COROZO</v>
          </cell>
          <cell r="L6536" t="str">
            <v>GALAPAGOS TUNGURAHUA Y COTOPAXI ESMERALDAS ESMERALDAS 080111 ESMERALDAS</v>
          </cell>
          <cell r="M6536" t="str">
            <v/>
          </cell>
          <cell r="N6536" t="str">
            <v>0994264596</v>
          </cell>
          <cell r="O6536" t="str">
            <v>0994264596</v>
          </cell>
          <cell r="P6536" t="str">
            <v>080111</v>
          </cell>
          <cell r="Q6536" t="str">
            <v>ESMERALDAS</v>
          </cell>
          <cell r="R6536" t="str">
            <v>ESMERALDAS</v>
          </cell>
          <cell r="S6536" t="str">
            <v>ESMERALDAS</v>
          </cell>
          <cell r="T6536" t="str">
            <v>TRAMACO</v>
          </cell>
          <cell r="U6536" t="str">
            <v>FLEXNETUIO_PROVINCIA</v>
          </cell>
          <cell r="V6536">
            <v>1</v>
          </cell>
          <cell r="W6536">
            <v>8.1999999999999993</v>
          </cell>
          <cell r="X6536" t="str">
            <v>HYCITE QUITO</v>
          </cell>
          <cell r="Y6536" t="str">
            <v>FLEX NET CALLE 28 DE JUNIO S/N Y GARCIA MORENO ENTRADA LLANO GRANDE</v>
          </cell>
        </row>
        <row r="6537">
          <cell r="A6537" t="str">
            <v>98767497</v>
          </cell>
          <cell r="B6537">
            <v>490938</v>
          </cell>
          <cell r="C6537" t="str">
            <v>98767497</v>
          </cell>
          <cell r="D6537" t="str">
            <v>HYCITE</v>
          </cell>
          <cell r="E6537" t="str">
            <v>DESPACHO</v>
          </cell>
          <cell r="F6537" t="str">
            <v>NORMAL</v>
          </cell>
          <cell r="G6537" t="str">
            <v>TFQ4160</v>
          </cell>
          <cell r="H6537">
            <v>44931</v>
          </cell>
          <cell r="I6537" t="str">
            <v>ENTREGADO</v>
          </cell>
          <cell r="J6537">
            <v>44932</v>
          </cell>
          <cell r="K6537" t="str">
            <v>NELSON ORTIZ</v>
          </cell>
          <cell r="L6537" t="str">
            <v>EDMUNDO CARVAJAL OE4 41 Y BRASIL CONJUNTO PORTAL DEL BOSQUE QUITO//NORTE CC EL BOSQUE CONCEPCION 170510 PICHINCHA</v>
          </cell>
          <cell r="M6537" t="str">
            <v/>
          </cell>
          <cell r="N6537" t="str">
            <v>0998338059 / 022502124</v>
          </cell>
          <cell r="O6537" t="str">
            <v>0998338059 / 022502124</v>
          </cell>
          <cell r="P6537" t="str">
            <v>170510</v>
          </cell>
          <cell r="Q6537" t="str">
            <v>QUITO</v>
          </cell>
          <cell r="R6537" t="str">
            <v>PICHINCHA</v>
          </cell>
          <cell r="S6537" t="str">
            <v>QUITO</v>
          </cell>
          <cell r="T6537" t="str">
            <v>FLEXTRANS UIO</v>
          </cell>
          <cell r="U6537" t="str">
            <v>FLEXNETUIO_LOCAL</v>
          </cell>
          <cell r="V6537">
            <v>1</v>
          </cell>
          <cell r="W6537">
            <v>13.4</v>
          </cell>
          <cell r="X6537" t="str">
            <v>HYCITE QUITO</v>
          </cell>
          <cell r="Y6537" t="str">
            <v>FLEX NET CALLE 28 DE JUNIO S/N Y GARCIA MORENO ENTRADA LLANO GRANDE</v>
          </cell>
        </row>
        <row r="6538">
          <cell r="A6538" t="str">
            <v>98767797</v>
          </cell>
          <cell r="B6538">
            <v>490939</v>
          </cell>
          <cell r="C6538" t="str">
            <v>98767797</v>
          </cell>
          <cell r="D6538" t="str">
            <v>HYCITE</v>
          </cell>
          <cell r="E6538" t="str">
            <v>DESPACHO</v>
          </cell>
          <cell r="F6538" t="str">
            <v>NORMAL</v>
          </cell>
          <cell r="G6538" t="str">
            <v>TFQ4161</v>
          </cell>
          <cell r="H6538">
            <v>44931</v>
          </cell>
          <cell r="I6538" t="str">
            <v>ENTREGADO</v>
          </cell>
          <cell r="J6538">
            <v>44932</v>
          </cell>
          <cell r="K6538" t="str">
            <v>KARLA D RAMIREZ MSC.</v>
          </cell>
          <cell r="L6538" t="str">
            <v>CALLE B N48 180 &amp; CALLE TERCERA   COCHAPAMBA 170505 PICHINCHA</v>
          </cell>
          <cell r="M6538" t="str">
            <v/>
          </cell>
          <cell r="N6538" t="str">
            <v>0998276191 / 322414707</v>
          </cell>
          <cell r="O6538" t="str">
            <v>0998276191 / 322414707</v>
          </cell>
          <cell r="P6538" t="str">
            <v>170505</v>
          </cell>
          <cell r="Q6538" t="str">
            <v>QUITO</v>
          </cell>
          <cell r="R6538" t="str">
            <v>PICHINCHA</v>
          </cell>
          <cell r="S6538" t="str">
            <v>QUITO</v>
          </cell>
          <cell r="T6538" t="str">
            <v>FLEXTRANS UIO</v>
          </cell>
          <cell r="U6538" t="str">
            <v>FLEXNETUIO_LOCAL</v>
          </cell>
          <cell r="V6538">
            <v>1</v>
          </cell>
          <cell r="W6538">
            <v>1.38</v>
          </cell>
          <cell r="X6538" t="str">
            <v>HYCITE QUITO</v>
          </cell>
          <cell r="Y6538" t="str">
            <v>FLEX NET CALLE 28 DE JUNIO S/N Y GARCIA MORENO ENTRADA LLANO GRANDE</v>
          </cell>
        </row>
        <row r="6539">
          <cell r="A6539" t="str">
            <v>98768758</v>
          </cell>
          <cell r="B6539">
            <v>490941</v>
          </cell>
          <cell r="C6539" t="str">
            <v>98768758</v>
          </cell>
          <cell r="D6539" t="str">
            <v>HYCITE</v>
          </cell>
          <cell r="E6539" t="str">
            <v>DESPACHO</v>
          </cell>
          <cell r="F6539" t="str">
            <v>NORMAL</v>
          </cell>
          <cell r="G6539" t="str">
            <v>031002004154803</v>
          </cell>
          <cell r="H6539">
            <v>44931</v>
          </cell>
          <cell r="I6539" t="str">
            <v>ENTREGADO</v>
          </cell>
          <cell r="J6539">
            <v>44932</v>
          </cell>
          <cell r="K6539" t="str">
            <v>LIBIA CHISAG</v>
          </cell>
          <cell r="L6539" t="str">
            <v>DOMINGO CARRILLO MONTE BLANICO A LADO DE LUBRICADORA AUTO LATACUNGA / AEROPUERTO SAN BUENAVENTURA 050103 COTOPAXI</v>
          </cell>
          <cell r="M6539" t="str">
            <v/>
          </cell>
          <cell r="N6539" t="str">
            <v>0998764812 / 033700680</v>
          </cell>
          <cell r="O6539" t="str">
            <v>0998764812 / 033700680</v>
          </cell>
          <cell r="P6539" t="str">
            <v>050103</v>
          </cell>
          <cell r="Q6539" t="str">
            <v>LATACUNGA</v>
          </cell>
          <cell r="R6539" t="str">
            <v>COTOPAXI</v>
          </cell>
          <cell r="S6539" t="str">
            <v>LATACUNGA</v>
          </cell>
          <cell r="T6539" t="str">
            <v>TRAMACO</v>
          </cell>
          <cell r="U6539" t="str">
            <v>FLEXNETUIO_PROVINCIA</v>
          </cell>
          <cell r="V6539">
            <v>1</v>
          </cell>
          <cell r="W6539">
            <v>7.9</v>
          </cell>
          <cell r="X6539" t="str">
            <v>HYCITE QUITO</v>
          </cell>
          <cell r="Y6539" t="str">
            <v>FLEX NET CALLE 28 DE JUNIO S/N Y GARCIA MORENO ENTRADA LLANO GRANDE</v>
          </cell>
        </row>
        <row r="6540">
          <cell r="A6540" t="str">
            <v>98783488</v>
          </cell>
          <cell r="B6540">
            <v>490942</v>
          </cell>
          <cell r="C6540" t="str">
            <v>98783488</v>
          </cell>
          <cell r="D6540" t="str">
            <v>HYCITE</v>
          </cell>
          <cell r="E6540" t="str">
            <v>DESPACHO</v>
          </cell>
          <cell r="F6540" t="str">
            <v>NORMAL</v>
          </cell>
          <cell r="G6540" t="str">
            <v>TFQ4163</v>
          </cell>
          <cell r="H6540">
            <v>44931</v>
          </cell>
          <cell r="I6540" t="str">
            <v>ENTREGADO</v>
          </cell>
          <cell r="J6540">
            <v>44932</v>
          </cell>
          <cell r="K6540" t="str">
            <v>ALFREDO SUQUILANDA</v>
          </cell>
          <cell r="L6540" t="str">
            <v>CA SOBRE YUMBOS N50-105 QUITO // NORTE  CHAUPICRUZ 170511 PICHINCHA</v>
          </cell>
          <cell r="N6540" t="str">
            <v>0991696950 / 072694161</v>
          </cell>
          <cell r="O6540" t="str">
            <v>0991696950 / 072694161</v>
          </cell>
          <cell r="P6540" t="str">
            <v>170511</v>
          </cell>
          <cell r="Q6540" t="str">
            <v>QUITO</v>
          </cell>
          <cell r="R6540" t="str">
            <v>PICHINCHA</v>
          </cell>
          <cell r="S6540" t="str">
            <v>QUITO</v>
          </cell>
          <cell r="T6540" t="str">
            <v>FLEXTRANS UIO</v>
          </cell>
          <cell r="U6540" t="str">
            <v>FLEXNETUIO_LOCAL</v>
          </cell>
          <cell r="V6540">
            <v>2</v>
          </cell>
          <cell r="W6540">
            <v>23.4</v>
          </cell>
          <cell r="X6540" t="str">
            <v>HYCITE QUITO</v>
          </cell>
          <cell r="Y6540" t="str">
            <v>FLEX NET CALLE 28 DE JUNIO S/N Y GARCIA MORENO ENTRADA LLANO GRANDE</v>
          </cell>
        </row>
        <row r="6541">
          <cell r="A6541" t="str">
            <v>98784628</v>
          </cell>
          <cell r="B6541">
            <v>490943</v>
          </cell>
          <cell r="C6541" t="str">
            <v>98784628</v>
          </cell>
          <cell r="D6541" t="str">
            <v>HYCITE</v>
          </cell>
          <cell r="E6541" t="str">
            <v>DESPACHO</v>
          </cell>
          <cell r="F6541" t="str">
            <v>NORMAL</v>
          </cell>
          <cell r="G6541" t="str">
            <v>031002004154804</v>
          </cell>
          <cell r="H6541">
            <v>44931</v>
          </cell>
          <cell r="I6541" t="str">
            <v>ENTREGADO</v>
          </cell>
          <cell r="J6541">
            <v>44932</v>
          </cell>
          <cell r="K6541" t="str">
            <v>CLAUDIA MALDONADO</v>
          </cell>
          <cell r="L6541" t="str">
            <v>METROPOLIS 2 ET E2 MZ 373 VIA TERMINAL PASCUALES CUENCA SUR YUNUNCAY 010201 AZUAY</v>
          </cell>
          <cell r="M6541" t="str">
            <v/>
          </cell>
          <cell r="N6541" t="str">
            <v>00987887576</v>
          </cell>
          <cell r="O6541" t="str">
            <v>00987887576</v>
          </cell>
          <cell r="P6541" t="str">
            <v>010201</v>
          </cell>
          <cell r="Q6541" t="str">
            <v>CUENCA</v>
          </cell>
          <cell r="R6541" t="str">
            <v>AZUAY</v>
          </cell>
          <cell r="S6541" t="str">
            <v>CUENCA</v>
          </cell>
          <cell r="T6541" t="str">
            <v>TRAMACO</v>
          </cell>
          <cell r="U6541" t="str">
            <v>FLEXNETUIO_PROVINCIA</v>
          </cell>
          <cell r="V6541">
            <v>1</v>
          </cell>
          <cell r="W6541">
            <v>7.6</v>
          </cell>
          <cell r="X6541" t="str">
            <v>HYCITE QUITO</v>
          </cell>
          <cell r="Y6541" t="str">
            <v>FLEX NET CALLE 28 DE JUNIO S/N Y GARCIA MORENO ENTRADA LLANO GRANDE</v>
          </cell>
        </row>
        <row r="6542">
          <cell r="A6542" t="str">
            <v>98789636</v>
          </cell>
          <cell r="B6542">
            <v>490945</v>
          </cell>
          <cell r="C6542" t="str">
            <v>98789636</v>
          </cell>
          <cell r="D6542" t="str">
            <v>HYCITE</v>
          </cell>
          <cell r="E6542" t="str">
            <v>DESPACHO</v>
          </cell>
          <cell r="F6542" t="str">
            <v>NORMAL</v>
          </cell>
          <cell r="G6542" t="str">
            <v>031002004155193</v>
          </cell>
          <cell r="H6542">
            <v>44931</v>
          </cell>
          <cell r="I6542" t="str">
            <v>ENTREGADO</v>
          </cell>
          <cell r="J6542">
            <v>44935</v>
          </cell>
          <cell r="K6542" t="str">
            <v>JUAN DIAZ</v>
          </cell>
          <cell r="L6542" t="str">
            <v>PANAMERICANA SUR Y ENTRADA A LICAN FRENTE AL ESTABLO CASA ROSADA 2 PISOS RIOBAMBA // ENTRADA A LICAN LICAN 060114 CHIMBORAZO</v>
          </cell>
          <cell r="N6542" t="str">
            <v>0969000439 / 032303439</v>
          </cell>
          <cell r="O6542" t="str">
            <v>0969000439 / 032303439</v>
          </cell>
          <cell r="P6542" t="str">
            <v>060114</v>
          </cell>
          <cell r="Q6542" t="str">
            <v>RIOBAMBA</v>
          </cell>
          <cell r="R6542" t="str">
            <v>CHIMBORAZO</v>
          </cell>
          <cell r="S6542" t="str">
            <v>LICAN</v>
          </cell>
          <cell r="T6542" t="str">
            <v>TRAMACO</v>
          </cell>
          <cell r="U6542" t="str">
            <v>FLEXNETUIO_PROVINCIA</v>
          </cell>
          <cell r="V6542">
            <v>2</v>
          </cell>
          <cell r="W6542">
            <v>16.899999999999999</v>
          </cell>
          <cell r="X6542" t="str">
            <v>HYCITE QUITO</v>
          </cell>
          <cell r="Y6542" t="str">
            <v>FLEX NET CALLE 28 DE JUNIO S/N Y GARCIA MORENO ENTRADA LLANO GRANDE</v>
          </cell>
        </row>
        <row r="6543">
          <cell r="A6543" t="str">
            <v>98793104</v>
          </cell>
          <cell r="B6543">
            <v>490946</v>
          </cell>
          <cell r="C6543" t="str">
            <v>98793104</v>
          </cell>
          <cell r="D6543" t="str">
            <v>HYCITE</v>
          </cell>
          <cell r="E6543" t="str">
            <v>DESPACHO</v>
          </cell>
          <cell r="F6543" t="str">
            <v>NORMAL</v>
          </cell>
          <cell r="G6543" t="str">
            <v>TFQ4164</v>
          </cell>
          <cell r="H6543">
            <v>44931</v>
          </cell>
          <cell r="I6543" t="str">
            <v>ENTREGADO</v>
          </cell>
          <cell r="J6543">
            <v>44932</v>
          </cell>
          <cell r="K6543" t="str">
            <v>MARIA MALLAMA</v>
          </cell>
          <cell r="L6543" t="str">
            <v>AV ASUNCION OE 5-135 ALASKA EDF PLOMO 3 PISOS QUITO ** AMERICA SAN JUAN 170103 PICHINCHA</v>
          </cell>
          <cell r="N6543" t="str">
            <v>00995059546</v>
          </cell>
          <cell r="O6543" t="str">
            <v>00995059546</v>
          </cell>
          <cell r="P6543" t="str">
            <v>170103</v>
          </cell>
          <cell r="Q6543" t="str">
            <v>QUITO</v>
          </cell>
          <cell r="R6543" t="str">
            <v>PICHINCHA</v>
          </cell>
          <cell r="S6543" t="str">
            <v>NANEGAL</v>
          </cell>
          <cell r="T6543" t="str">
            <v>TRANSERVISS</v>
          </cell>
          <cell r="U6543" t="str">
            <v>FLEXNETUIO_LOCAL</v>
          </cell>
          <cell r="V6543">
            <v>1</v>
          </cell>
          <cell r="W6543">
            <v>9.8000000000000007</v>
          </cell>
          <cell r="X6543" t="str">
            <v>HYCITE QUITO</v>
          </cell>
          <cell r="Y6543" t="str">
            <v>FLEX NET CALLE 28 DE JUNIO S/N Y GARCIA MORENO ENTRADA LLANO GRANDE</v>
          </cell>
        </row>
        <row r="6544">
          <cell r="A6544" t="str">
            <v>98793629</v>
          </cell>
          <cell r="B6544">
            <v>490947</v>
          </cell>
          <cell r="C6544" t="str">
            <v>98793629</v>
          </cell>
          <cell r="D6544" t="str">
            <v>HYCITE</v>
          </cell>
          <cell r="E6544" t="str">
            <v>DESPACHO</v>
          </cell>
          <cell r="F6544" t="str">
            <v>NORMAL</v>
          </cell>
          <cell r="G6544" t="str">
            <v>TF4165</v>
          </cell>
          <cell r="H6544">
            <v>44931</v>
          </cell>
          <cell r="I6544" t="str">
            <v>ENTREGADO</v>
          </cell>
          <cell r="J6544">
            <v>44932</v>
          </cell>
          <cell r="K6544" t="str">
            <v>JENNY RAMOS</v>
          </cell>
          <cell r="L6544" t="str">
            <v>GALLEGOS CS 35 16 ORIENTE SEDALONA GUAYAQUIL-SUR  LETAMENDI 090302 GUAYAS</v>
          </cell>
          <cell r="M6544" t="str">
            <v/>
          </cell>
          <cell r="N6544" t="str">
            <v>00989754364</v>
          </cell>
          <cell r="O6544" t="str">
            <v>00989754364</v>
          </cell>
          <cell r="P6544" t="str">
            <v>090302</v>
          </cell>
          <cell r="Q6544" t="str">
            <v>GUAYAQUIL</v>
          </cell>
          <cell r="R6544" t="str">
            <v>GUAYAS</v>
          </cell>
          <cell r="S6544" t="str">
            <v>GUAYAQUIL</v>
          </cell>
          <cell r="T6544" t="str">
            <v>FLEXTRANS GYE</v>
          </cell>
          <cell r="U6544" t="str">
            <v>FLEXNETUIO_GYE</v>
          </cell>
          <cell r="V6544">
            <v>1</v>
          </cell>
          <cell r="W6544">
            <v>9.9</v>
          </cell>
          <cell r="X6544" t="str">
            <v>HYCITE QUITO</v>
          </cell>
          <cell r="Y6544" t="str">
            <v>FLEX NET CALLE 28 DE JUNIO S/N Y GARCIA MORENO ENTRADA LLANO GRANDE</v>
          </cell>
        </row>
        <row r="6545">
          <cell r="A6545" t="str">
            <v>98794895</v>
          </cell>
          <cell r="B6545">
            <v>490948</v>
          </cell>
          <cell r="C6545" t="str">
            <v>98794895</v>
          </cell>
          <cell r="D6545" t="str">
            <v>HYCITE</v>
          </cell>
          <cell r="E6545" t="str">
            <v>DESPACHO</v>
          </cell>
          <cell r="F6545" t="str">
            <v>NORMAL</v>
          </cell>
          <cell r="G6545" t="str">
            <v>TF4166</v>
          </cell>
          <cell r="H6545">
            <v>44931</v>
          </cell>
          <cell r="I6545" t="str">
            <v>ENTREGADO</v>
          </cell>
          <cell r="J6545">
            <v>44932</v>
          </cell>
          <cell r="K6545" t="str">
            <v>BLENDA N MOSCOSO SRA.</v>
          </cell>
          <cell r="L6545" t="str">
            <v>EBANOS 103 Y COSTANERA   TARQUI 090507 GUAYAS</v>
          </cell>
          <cell r="M6545" t="str">
            <v/>
          </cell>
          <cell r="N6545" t="str">
            <v>0967128765 / 998854423</v>
          </cell>
          <cell r="O6545" t="str">
            <v>0967128765 / 998854423</v>
          </cell>
          <cell r="P6545" t="str">
            <v>090507</v>
          </cell>
          <cell r="Q6545" t="str">
            <v>GUAYAQUIL</v>
          </cell>
          <cell r="R6545" t="str">
            <v>GUAYAS</v>
          </cell>
          <cell r="S6545" t="str">
            <v>GUAYAQUIL</v>
          </cell>
          <cell r="T6545" t="str">
            <v>FLEXTRANS GYE</v>
          </cell>
          <cell r="U6545" t="str">
            <v>FLEXNETUIO_GYE</v>
          </cell>
          <cell r="V6545">
            <v>1</v>
          </cell>
          <cell r="W6545">
            <v>2.2999999999999998</v>
          </cell>
          <cell r="X6545" t="str">
            <v>HYCITE QUITO</v>
          </cell>
          <cell r="Y6545" t="str">
            <v>FLEX NET CALLE 28 DE JUNIO S/N Y GARCIA MORENO ENTRADA LLANO GRANDE</v>
          </cell>
        </row>
        <row r="6546">
          <cell r="A6546" t="str">
            <v>98795469</v>
          </cell>
          <cell r="B6546">
            <v>490949</v>
          </cell>
          <cell r="C6546" t="str">
            <v>98795469</v>
          </cell>
          <cell r="D6546" t="str">
            <v>HYCITE</v>
          </cell>
          <cell r="E6546" t="str">
            <v>DESPACHO</v>
          </cell>
          <cell r="F6546" t="str">
            <v>NORMAL</v>
          </cell>
          <cell r="G6546" t="str">
            <v>031002004154807</v>
          </cell>
          <cell r="H6546">
            <v>44931</v>
          </cell>
          <cell r="I6546" t="str">
            <v>ENTREGADO</v>
          </cell>
          <cell r="J6546">
            <v>44935</v>
          </cell>
          <cell r="K6546" t="str">
            <v>FRANCISCO FLORES</v>
          </cell>
          <cell r="L6546" t="str">
            <v>LOS TALLOS Y COTOPAXI CALLEJON A Y B CASA COLOR BEIGE CON VINO FCO DE ORELLANA // EL COCA EL COCA 020222 ORELLANA</v>
          </cell>
          <cell r="N6546" t="str">
            <v>00980163612</v>
          </cell>
          <cell r="O6546" t="str">
            <v>00980163612</v>
          </cell>
          <cell r="P6546" t="str">
            <v>220201</v>
          </cell>
          <cell r="Q6546" t="str">
            <v>EL COCA</v>
          </cell>
          <cell r="R6546" t="str">
            <v>ORELLANA</v>
          </cell>
          <cell r="S6546" t="str">
            <v>PUERTO FRANCISCO DE ORELLANA (EL COCA)</v>
          </cell>
          <cell r="T6546" t="str">
            <v>TRAMACO</v>
          </cell>
          <cell r="U6546" t="str">
            <v>FLEXNETUIO_PROVINCIA</v>
          </cell>
          <cell r="V6546">
            <v>1</v>
          </cell>
          <cell r="W6546">
            <v>11.3</v>
          </cell>
          <cell r="X6546" t="str">
            <v>HYCITE QUITO</v>
          </cell>
          <cell r="Y6546" t="str">
            <v>FLEX NET CALLE 28 DE JUNIO S/N Y GARCIA MORENO ENTRADA LLANO GRANDE</v>
          </cell>
        </row>
        <row r="6547">
          <cell r="A6547" t="str">
            <v>98795530</v>
          </cell>
          <cell r="B6547">
            <v>490950</v>
          </cell>
          <cell r="C6547" t="str">
            <v>98795530</v>
          </cell>
          <cell r="D6547" t="str">
            <v>HYCITE</v>
          </cell>
          <cell r="E6547" t="str">
            <v>DESPACHO</v>
          </cell>
          <cell r="F6547" t="str">
            <v>NORMAL</v>
          </cell>
          <cell r="G6547" t="str">
            <v>TFQ4167 / ITQ4411</v>
          </cell>
          <cell r="H6547">
            <v>44931</v>
          </cell>
          <cell r="I6547" t="str">
            <v>ENTREGADO</v>
          </cell>
          <cell r="J6547">
            <v>44937</v>
          </cell>
          <cell r="K6547" t="str">
            <v>GENESIS LEONELA VERA SELA</v>
          </cell>
          <cell r="L6547" t="str">
            <v>CALLE ANTONIO BASANTES N74-4 Y BARTOLOMÉ SANCHEZ FABRICA ELASTO SA PICHINCHA  QUITO, CARCELEN INDUSTRIAL</v>
          </cell>
          <cell r="N6547" t="str">
            <v>+59399-986-4104</v>
          </cell>
          <cell r="O6547" t="str">
            <v>+59399-986-4104</v>
          </cell>
          <cell r="P6547" t="str">
            <v>170208</v>
          </cell>
          <cell r="Q6547" t="str">
            <v>QUITO</v>
          </cell>
          <cell r="R6547" t="str">
            <v>PICHINCHA</v>
          </cell>
          <cell r="S6547" t="str">
            <v>CALDERON (CARAPUNGO)</v>
          </cell>
          <cell r="T6547" t="str">
            <v>FLEXTRANS UIO</v>
          </cell>
          <cell r="U6547" t="str">
            <v>FLEXNETUIO_LOCAL</v>
          </cell>
          <cell r="V6547">
            <v>1</v>
          </cell>
          <cell r="W6547">
            <v>3.1</v>
          </cell>
          <cell r="X6547" t="str">
            <v>HYCITE QUITO</v>
          </cell>
          <cell r="Y6547" t="str">
            <v>FLEX NET CALLE 28 DE JUNIO S/N Y GARCIA MORENO ENTRADA LLANO GRANDE</v>
          </cell>
        </row>
        <row r="6548">
          <cell r="A6548" t="str">
            <v>98798724</v>
          </cell>
          <cell r="B6548">
            <v>490951</v>
          </cell>
          <cell r="C6548" t="str">
            <v>98798724</v>
          </cell>
          <cell r="D6548" t="str">
            <v>HYCITE</v>
          </cell>
          <cell r="E6548" t="str">
            <v>DESPACHO</v>
          </cell>
          <cell r="F6548" t="str">
            <v>NORMAL</v>
          </cell>
          <cell r="G6548" t="str">
            <v>TFQ4168</v>
          </cell>
          <cell r="H6548">
            <v>44931</v>
          </cell>
          <cell r="I6548" t="str">
            <v>ENTREGADO</v>
          </cell>
          <cell r="J6548">
            <v>44932</v>
          </cell>
          <cell r="K6548" t="str">
            <v>DORIS CORONEL</v>
          </cell>
          <cell r="L6548" t="str">
            <v>URB EL CONDADO CALLE R N12-06 Y CALLE T LOTE 625 QUITO ** NORTE EL CONDADO 170305 PICHINCHA</v>
          </cell>
          <cell r="M6548" t="str">
            <v/>
          </cell>
          <cell r="N6548" t="str">
            <v>00994442559</v>
          </cell>
          <cell r="O6548" t="str">
            <v>00994442559</v>
          </cell>
          <cell r="P6548" t="str">
            <v>170305</v>
          </cell>
          <cell r="Q6548" t="str">
            <v>QUITO</v>
          </cell>
          <cell r="R6548" t="str">
            <v>PICHINCHA</v>
          </cell>
          <cell r="S6548" t="str">
            <v>QUITO - URBANIZACION DE LOS ARQUITECTOS - CONJUNTO SAN GREGORIO</v>
          </cell>
          <cell r="T6548" t="str">
            <v>FLEXTRANS UIO</v>
          </cell>
          <cell r="U6548" t="str">
            <v>FLEXNETUIO_LOCAL</v>
          </cell>
          <cell r="V6548">
            <v>1</v>
          </cell>
          <cell r="W6548">
            <v>8.4</v>
          </cell>
          <cell r="X6548" t="str">
            <v>HYCITE QUITO</v>
          </cell>
          <cell r="Y6548" t="str">
            <v>FLEX NET CALLE 28 DE JUNIO S/N Y GARCIA MORENO ENTRADA LLANO GRANDE</v>
          </cell>
        </row>
        <row r="6549">
          <cell r="A6549" t="str">
            <v>98799380</v>
          </cell>
          <cell r="B6549">
            <v>490952</v>
          </cell>
          <cell r="C6549" t="str">
            <v>98799380</v>
          </cell>
          <cell r="D6549" t="str">
            <v>HYCITE</v>
          </cell>
          <cell r="E6549" t="str">
            <v>DESPACHO</v>
          </cell>
          <cell r="F6549" t="str">
            <v>NORMAL</v>
          </cell>
          <cell r="G6549" t="str">
            <v>031002004154808</v>
          </cell>
          <cell r="H6549">
            <v>44931</v>
          </cell>
          <cell r="I6549" t="str">
            <v>ENTREGADO</v>
          </cell>
          <cell r="J6549">
            <v>44932</v>
          </cell>
          <cell r="K6549" t="str">
            <v>ROCKY M CARRASCO</v>
          </cell>
          <cell r="L6549" t="str">
            <v>OLMEDO #16-13 Y ALVARADO   VELOZ 060104 CHIMBORAZO</v>
          </cell>
          <cell r="M6549" t="str">
            <v/>
          </cell>
          <cell r="N6549" t="str">
            <v>0999768590 / 932965615</v>
          </cell>
          <cell r="O6549" t="str">
            <v>0999768590 / 932965615</v>
          </cell>
          <cell r="P6549" t="str">
            <v>060104</v>
          </cell>
          <cell r="Q6549" t="str">
            <v>RIOBAMBA</v>
          </cell>
          <cell r="R6549" t="str">
            <v>CHIMBORAZO</v>
          </cell>
          <cell r="S6549" t="str">
            <v>RIOBAMBA</v>
          </cell>
          <cell r="T6549" t="str">
            <v>TRAMACO</v>
          </cell>
          <cell r="U6549" t="str">
            <v>FLEXNETUIO_PROVINCIA</v>
          </cell>
          <cell r="V6549">
            <v>1</v>
          </cell>
          <cell r="W6549">
            <v>2.7</v>
          </cell>
          <cell r="X6549" t="str">
            <v>HYCITE QUITO</v>
          </cell>
          <cell r="Y6549" t="str">
            <v>FLEX NET CALLE 28 DE JUNIO S/N Y GARCIA MORENO ENTRADA LLANO GRANDE</v>
          </cell>
        </row>
        <row r="6550">
          <cell r="A6550" t="str">
            <v>98800136</v>
          </cell>
          <cell r="B6550">
            <v>490953</v>
          </cell>
          <cell r="C6550" t="str">
            <v>98800136</v>
          </cell>
          <cell r="D6550" t="str">
            <v>HYCITE</v>
          </cell>
          <cell r="E6550" t="str">
            <v>DESPACHO</v>
          </cell>
          <cell r="F6550" t="str">
            <v>NORMAL</v>
          </cell>
          <cell r="G6550" t="str">
            <v>TF4169</v>
          </cell>
          <cell r="H6550">
            <v>44931</v>
          </cell>
          <cell r="I6550" t="str">
            <v>ENTREGADO</v>
          </cell>
          <cell r="J6550">
            <v>44932</v>
          </cell>
          <cell r="K6550" t="str">
            <v>JOSE A COELLO</v>
          </cell>
          <cell r="L6550" t="str">
            <v>DALIAS SOLAR 16 Y JOSE RODRIGUEZ PB   GUAYAQUIL 090501 GUAYAS</v>
          </cell>
          <cell r="M6550" t="str">
            <v/>
          </cell>
          <cell r="N6550" t="str">
            <v>0993024909 / 959195682</v>
          </cell>
          <cell r="O6550" t="str">
            <v>0993024909 / 959195682</v>
          </cell>
          <cell r="P6550" t="str">
            <v>090501</v>
          </cell>
          <cell r="Q6550" t="str">
            <v>GUAYAQUIL</v>
          </cell>
          <cell r="R6550" t="str">
            <v>GUAYAS</v>
          </cell>
          <cell r="S6550" t="str">
            <v>GUAYAQUIL</v>
          </cell>
          <cell r="T6550" t="str">
            <v>ITSACOURIER</v>
          </cell>
          <cell r="U6550" t="str">
            <v>FLEXNETUIO_GYE</v>
          </cell>
          <cell r="V6550">
            <v>1</v>
          </cell>
          <cell r="W6550">
            <v>23.25</v>
          </cell>
          <cell r="X6550" t="str">
            <v>HYCITE QUITO</v>
          </cell>
          <cell r="Y6550" t="str">
            <v>FLEX NET CALLE 28 DE JUNIO S/N Y GARCIA MORENO ENTRADA LLANO GRANDE</v>
          </cell>
        </row>
        <row r="6551">
          <cell r="A6551" t="str">
            <v>98800159</v>
          </cell>
          <cell r="B6551">
            <v>490954</v>
          </cell>
          <cell r="C6551" t="str">
            <v>98800159</v>
          </cell>
          <cell r="D6551" t="str">
            <v>HYCITE</v>
          </cell>
          <cell r="E6551" t="str">
            <v>DESPACHO</v>
          </cell>
          <cell r="F6551" t="str">
            <v>NORMAL</v>
          </cell>
          <cell r="G6551" t="str">
            <v>TF4170</v>
          </cell>
          <cell r="H6551">
            <v>44931</v>
          </cell>
          <cell r="I6551" t="str">
            <v>ENTREGADO</v>
          </cell>
          <cell r="J6551">
            <v>44935</v>
          </cell>
          <cell r="K6551" t="str">
            <v>CINTHYA PASTOR</v>
          </cell>
          <cell r="L6551" t="str">
            <v>45 AVA ENTRE LA C Y LA CH CALLE 1201 GUAYAQUIL-SUROESTE FEBRES CORDERO 090406 GUAYAS</v>
          </cell>
          <cell r="M6551" t="str">
            <v/>
          </cell>
          <cell r="N6551" t="str">
            <v>00958817511</v>
          </cell>
          <cell r="O6551" t="str">
            <v>00958817511</v>
          </cell>
          <cell r="P6551" t="str">
            <v>090406</v>
          </cell>
          <cell r="Q6551" t="str">
            <v>GUAYAQUIL</v>
          </cell>
          <cell r="R6551" t="str">
            <v>GUAYAS</v>
          </cell>
          <cell r="S6551" t="str">
            <v>GUAYAQUIL</v>
          </cell>
          <cell r="T6551" t="str">
            <v>FLEXTRANS GYE</v>
          </cell>
          <cell r="U6551" t="str">
            <v>FLEXNETUIO_GYE</v>
          </cell>
          <cell r="V6551">
            <v>1</v>
          </cell>
          <cell r="W6551">
            <v>7.6</v>
          </cell>
          <cell r="X6551" t="str">
            <v>HYCITE QUITO</v>
          </cell>
          <cell r="Y6551" t="str">
            <v>FLEX NET CALLE 28 DE JUNIO S/N Y GARCIA MORENO ENTRADA LLANO GRANDE</v>
          </cell>
        </row>
        <row r="6552">
          <cell r="A6552" t="str">
            <v>98800266</v>
          </cell>
          <cell r="B6552">
            <v>490955</v>
          </cell>
          <cell r="C6552" t="str">
            <v>98800266</v>
          </cell>
          <cell r="D6552" t="str">
            <v>HYCITE</v>
          </cell>
          <cell r="E6552" t="str">
            <v>DESPACHO</v>
          </cell>
          <cell r="F6552" t="str">
            <v>NORMAL</v>
          </cell>
          <cell r="G6552" t="str">
            <v>031002004154809</v>
          </cell>
          <cell r="H6552">
            <v>44931</v>
          </cell>
          <cell r="I6552" t="str">
            <v>ENTREGADO</v>
          </cell>
          <cell r="J6552">
            <v>44932</v>
          </cell>
          <cell r="K6552" t="str">
            <v>PAULA PALOMEQUE</v>
          </cell>
          <cell r="L6552" t="str">
            <v>MARCO TULIO NIETO 4153 CARLOS BARAHONA CJTO EL BUEN VIVIR CASA3 IBARRA LA VICTORIA EL SAGRARIO 100112 IMBABURA</v>
          </cell>
          <cell r="M6552" t="str">
            <v/>
          </cell>
          <cell r="N6552" t="str">
            <v>0984250467 / 991402416</v>
          </cell>
          <cell r="O6552" t="str">
            <v>0984250467 / 991402416</v>
          </cell>
          <cell r="P6552" t="str">
            <v>100112</v>
          </cell>
          <cell r="Q6552" t="str">
            <v>IBARRA</v>
          </cell>
          <cell r="R6552" t="str">
            <v>IMBABURA</v>
          </cell>
          <cell r="S6552" t="str">
            <v>SAN MIGUEL DE IBARRA</v>
          </cell>
          <cell r="T6552" t="str">
            <v>TRAMACO</v>
          </cell>
          <cell r="U6552" t="str">
            <v>FLEXNETUIO_PROVINCIA</v>
          </cell>
          <cell r="V6552">
            <v>1</v>
          </cell>
          <cell r="W6552">
            <v>2.2000000000000002</v>
          </cell>
          <cell r="X6552" t="str">
            <v>HYCITE QUITO</v>
          </cell>
          <cell r="Y6552" t="str">
            <v>FLEX NET CALLE 28 DE JUNIO S/N Y GARCIA MORENO ENTRADA LLANO GRANDE</v>
          </cell>
        </row>
        <row r="6553">
          <cell r="A6553" t="str">
            <v>98800739</v>
          </cell>
          <cell r="B6553">
            <v>490956</v>
          </cell>
          <cell r="C6553" t="str">
            <v>98800739</v>
          </cell>
          <cell r="D6553" t="str">
            <v>HYCITE</v>
          </cell>
          <cell r="E6553" t="str">
            <v>DESPACHO</v>
          </cell>
          <cell r="F6553" t="str">
            <v>NORMAL</v>
          </cell>
          <cell r="G6553" t="str">
            <v>TF4171</v>
          </cell>
          <cell r="H6553">
            <v>44931</v>
          </cell>
          <cell r="I6553" t="str">
            <v>ENTREGADO</v>
          </cell>
          <cell r="J6553">
            <v>44935</v>
          </cell>
          <cell r="K6553" t="str">
            <v>JESSENIA YAJAIRA ACOSTA VASQUEZ</v>
          </cell>
          <cell r="L6553" t="str">
            <v>KM 19/5 VIA A DAULE URB. CIUDAD SANTIAGO ETAPA LA ROTONDA MZ 1860 V 38 GUAYAQUIL PASCUALES 090706 GUAYAS</v>
          </cell>
          <cell r="M6553" t="str">
            <v/>
          </cell>
          <cell r="N6553" t="str">
            <v>0994425683 /</v>
          </cell>
          <cell r="O6553" t="str">
            <v>0994425683 /</v>
          </cell>
          <cell r="P6553" t="str">
            <v>090706</v>
          </cell>
          <cell r="Q6553" t="str">
            <v>GUAYAQUIL</v>
          </cell>
          <cell r="R6553" t="str">
            <v>GUAYAS</v>
          </cell>
          <cell r="S6553" t="str">
            <v>GUAYAQUIL</v>
          </cell>
          <cell r="T6553" t="str">
            <v>ITSACOURIER</v>
          </cell>
          <cell r="U6553" t="str">
            <v>FLEXNETUIO_GYE</v>
          </cell>
          <cell r="V6553">
            <v>1</v>
          </cell>
          <cell r="W6553">
            <v>0.09</v>
          </cell>
          <cell r="X6553" t="str">
            <v>HYCITE QUITO</v>
          </cell>
          <cell r="Y6553" t="str">
            <v>FLEX NET CALLE 28 DE JUNIO S/N Y GARCIA MORENO ENTRADA LLANO GRANDE</v>
          </cell>
        </row>
        <row r="6554">
          <cell r="A6554" t="str">
            <v>98800783</v>
          </cell>
          <cell r="B6554">
            <v>490957</v>
          </cell>
          <cell r="C6554" t="str">
            <v>98800783</v>
          </cell>
          <cell r="D6554" t="str">
            <v>HYCITE</v>
          </cell>
          <cell r="E6554" t="str">
            <v>DESPACHO</v>
          </cell>
          <cell r="F6554" t="str">
            <v>NORMAL</v>
          </cell>
          <cell r="G6554" t="str">
            <v>TFQ4172</v>
          </cell>
          <cell r="H6554">
            <v>44931</v>
          </cell>
          <cell r="I6554" t="str">
            <v>ENTREGADO</v>
          </cell>
          <cell r="J6554">
            <v>44932</v>
          </cell>
          <cell r="K6554" t="str">
            <v>PAULINA CUZCO</v>
          </cell>
          <cell r="L6554" t="str">
            <v>CATACOCHA E9-360 VILCABAMBA, PARADA DE BUSES ALIMENTADOR ORIENTE QUITENO QUITO // SUR DE QUITO SAN BARTOLO 170605 PICHINCHA</v>
          </cell>
          <cell r="M6554" t="str">
            <v/>
          </cell>
          <cell r="N6554" t="str">
            <v>00983442163</v>
          </cell>
          <cell r="O6554" t="str">
            <v>00983442163</v>
          </cell>
          <cell r="P6554" t="str">
            <v>170605</v>
          </cell>
          <cell r="Q6554" t="str">
            <v>QUITO</v>
          </cell>
          <cell r="R6554" t="str">
            <v>PICHINCHA</v>
          </cell>
          <cell r="S6554" t="str">
            <v>QUITO</v>
          </cell>
          <cell r="T6554" t="str">
            <v>TRANSERVISS</v>
          </cell>
          <cell r="U6554" t="str">
            <v>FLEXNETUIO_LOCAL</v>
          </cell>
          <cell r="V6554">
            <v>1</v>
          </cell>
          <cell r="W6554">
            <v>5.4</v>
          </cell>
          <cell r="X6554" t="str">
            <v>HYCITE QUITO</v>
          </cell>
          <cell r="Y6554" t="str">
            <v>FLEX NET CALLE 28 DE JUNIO S/N Y GARCIA MORENO ENTRADA LLANO GRANDE</v>
          </cell>
        </row>
        <row r="6555">
          <cell r="A6555" t="str">
            <v>98801953</v>
          </cell>
          <cell r="B6555">
            <v>490958</v>
          </cell>
          <cell r="C6555" t="str">
            <v>98801953</v>
          </cell>
          <cell r="D6555" t="str">
            <v>HYCITE</v>
          </cell>
          <cell r="E6555" t="str">
            <v>DESPACHO</v>
          </cell>
          <cell r="F6555" t="str">
            <v>NORMAL</v>
          </cell>
          <cell r="G6555" t="str">
            <v>TFQ4173</v>
          </cell>
          <cell r="H6555">
            <v>44931</v>
          </cell>
          <cell r="I6555" t="str">
            <v>ENTREGADO</v>
          </cell>
          <cell r="J6555">
            <v>44932</v>
          </cell>
          <cell r="K6555" t="str">
            <v>RAUL AGUSTIN MACAS NOLE</v>
          </cell>
          <cell r="L6555" t="str">
            <v>RIO COFANES Y BARTOLOME DE SEGOVIA E1-53 ED ROYAL PRESTIGE 4 PISO QUITO INAQUITO 170513 PICHINCHA</v>
          </cell>
          <cell r="M6555" t="str">
            <v/>
          </cell>
          <cell r="N6555" t="str">
            <v>0987056918 / 323460691</v>
          </cell>
          <cell r="O6555" t="str">
            <v>0987056918 / 323460691</v>
          </cell>
          <cell r="P6555" t="str">
            <v>170513</v>
          </cell>
          <cell r="Q6555" t="str">
            <v>QUITO</v>
          </cell>
          <cell r="R6555" t="str">
            <v>PICHINCHA</v>
          </cell>
          <cell r="S6555" t="str">
            <v>QUITO</v>
          </cell>
          <cell r="T6555" t="str">
            <v>FLEXTRANS UIO</v>
          </cell>
          <cell r="U6555" t="str">
            <v>FLEXNETUIO_LOCAL</v>
          </cell>
          <cell r="V6555">
            <v>1</v>
          </cell>
          <cell r="W6555">
            <v>10.6</v>
          </cell>
          <cell r="X6555" t="str">
            <v>HYCITE QUITO</v>
          </cell>
          <cell r="Y6555" t="str">
            <v>FLEX NET CALLE 28 DE JUNIO S/N Y GARCIA MORENO ENTRADA LLANO GRANDE</v>
          </cell>
        </row>
        <row r="6556">
          <cell r="A6556" t="str">
            <v>98801984</v>
          </cell>
          <cell r="B6556">
            <v>490959</v>
          </cell>
          <cell r="C6556" t="str">
            <v>98801984</v>
          </cell>
          <cell r="D6556" t="str">
            <v>HYCITE</v>
          </cell>
          <cell r="E6556" t="str">
            <v>DESPACHO</v>
          </cell>
          <cell r="F6556" t="str">
            <v>NORMAL</v>
          </cell>
          <cell r="G6556" t="str">
            <v>TF4174</v>
          </cell>
          <cell r="H6556">
            <v>44931</v>
          </cell>
          <cell r="I6556" t="str">
            <v>ENTREGADO</v>
          </cell>
          <cell r="J6556">
            <v>44935</v>
          </cell>
          <cell r="K6556" t="str">
            <v>BEATRIZ REYES</v>
          </cell>
          <cell r="L6556" t="str">
            <v>LOMAS DE LA FLORIDA MZ -940 S-23 MZ 940 S-24 GUAYAQUIL//GUAYAQUIL TARQUI 090602 GUAYAS</v>
          </cell>
          <cell r="M6556" t="str">
            <v/>
          </cell>
          <cell r="N6556" t="str">
            <v>0999338380 / 043148163</v>
          </cell>
          <cell r="O6556" t="str">
            <v>0999338380 / 043148163</v>
          </cell>
          <cell r="P6556" t="str">
            <v>090602</v>
          </cell>
          <cell r="Q6556" t="str">
            <v>GUAYAQUIL</v>
          </cell>
          <cell r="R6556" t="str">
            <v>GUAYAS</v>
          </cell>
          <cell r="S6556" t="str">
            <v>GUAYAQUIL</v>
          </cell>
          <cell r="T6556" t="str">
            <v>FLEXTRANS GYE</v>
          </cell>
          <cell r="U6556" t="str">
            <v>FLEXNETUIO_GYE</v>
          </cell>
          <cell r="V6556">
            <v>1</v>
          </cell>
          <cell r="W6556">
            <v>9.5</v>
          </cell>
          <cell r="X6556" t="str">
            <v>HYCITE QUITO</v>
          </cell>
          <cell r="Y6556" t="str">
            <v>FLEX NET CALLE 28 DE JUNIO S/N Y GARCIA MORENO ENTRADA LLANO GRANDE</v>
          </cell>
        </row>
        <row r="6557">
          <cell r="A6557" t="str">
            <v>98802301</v>
          </cell>
          <cell r="B6557">
            <v>490960</v>
          </cell>
          <cell r="C6557" t="str">
            <v>98802301</v>
          </cell>
          <cell r="D6557" t="str">
            <v>HYCITE</v>
          </cell>
          <cell r="E6557" t="str">
            <v>DESPACHO</v>
          </cell>
          <cell r="F6557" t="str">
            <v>NORMAL</v>
          </cell>
          <cell r="G6557" t="str">
            <v>TF4185</v>
          </cell>
          <cell r="H6557">
            <v>44931</v>
          </cell>
          <cell r="I6557" t="str">
            <v>ENTREGADO</v>
          </cell>
          <cell r="J6557">
            <v>44932</v>
          </cell>
          <cell r="K6557" t="str">
            <v>EMELY CONTRERAS</v>
          </cell>
          <cell r="L6557" t="str">
            <v>URB CASA LAGUNA ETAPA PARADISA MZA 8 VILLA 12 DAULE // NORTE AURORA 091910 GUAYAS</v>
          </cell>
          <cell r="N6557" t="str">
            <v>00939317972</v>
          </cell>
          <cell r="O6557" t="str">
            <v>00939317972</v>
          </cell>
          <cell r="P6557" t="str">
            <v>091901</v>
          </cell>
          <cell r="Q6557" t="str">
            <v>DAULE</v>
          </cell>
          <cell r="R6557" t="str">
            <v>GUAYAS</v>
          </cell>
          <cell r="S6557" t="str">
            <v>DAULE</v>
          </cell>
          <cell r="T6557" t="str">
            <v>ITSACOURIER</v>
          </cell>
          <cell r="U6557" t="str">
            <v>FLEXNETUIO_GYE</v>
          </cell>
          <cell r="V6557">
            <v>3</v>
          </cell>
          <cell r="W6557">
            <v>19.3</v>
          </cell>
          <cell r="X6557" t="str">
            <v>HYCITE QUITO</v>
          </cell>
          <cell r="Y6557" t="str">
            <v>FLEX NET CALLE 28 DE JUNIO S/N Y GARCIA MORENO ENTRADA LLANO GRANDE</v>
          </cell>
        </row>
        <row r="6558">
          <cell r="A6558" t="str">
            <v>98802380</v>
          </cell>
          <cell r="B6558">
            <v>490961</v>
          </cell>
          <cell r="C6558" t="str">
            <v>98802380</v>
          </cell>
          <cell r="D6558" t="str">
            <v>HYCITE</v>
          </cell>
          <cell r="E6558" t="str">
            <v>DESPACHO</v>
          </cell>
          <cell r="F6558" t="str">
            <v>NORMAL</v>
          </cell>
          <cell r="G6558" t="str">
            <v>031002004154810</v>
          </cell>
          <cell r="H6558">
            <v>44931</v>
          </cell>
          <cell r="I6558" t="str">
            <v>ENTREGADO</v>
          </cell>
          <cell r="J6558">
            <v>44932</v>
          </cell>
          <cell r="K6558" t="str">
            <v>JOSE MORENO</v>
          </cell>
          <cell r="L6558" t="str">
            <v>RIO ORINOCO #224 QUININDE Y SANTIAGO IBARRA - LOS CEIBOS SAN FRANCISCO 100107 IMBABURA</v>
          </cell>
          <cell r="M6558" t="str">
            <v/>
          </cell>
          <cell r="N6558" t="str">
            <v>0997378965 / 062644270</v>
          </cell>
          <cell r="O6558" t="str">
            <v>0997378965 / 062644270</v>
          </cell>
          <cell r="P6558" t="str">
            <v>100107</v>
          </cell>
          <cell r="Q6558" t="str">
            <v>IBARRA</v>
          </cell>
          <cell r="R6558" t="str">
            <v>IMBABURA</v>
          </cell>
          <cell r="S6558" t="str">
            <v>SAN MIGUEL DE IBARRA</v>
          </cell>
          <cell r="T6558" t="str">
            <v>TRAMACO</v>
          </cell>
          <cell r="U6558" t="str">
            <v>FLEXNETUIO_PROVINCIA</v>
          </cell>
          <cell r="V6558">
            <v>1</v>
          </cell>
          <cell r="W6558">
            <v>13.8</v>
          </cell>
          <cell r="X6558" t="str">
            <v>HYCITE QUITO</v>
          </cell>
          <cell r="Y6558" t="str">
            <v>FLEX NET CALLE 28 DE JUNIO S/N Y GARCIA MORENO ENTRADA LLANO GRANDE</v>
          </cell>
        </row>
        <row r="6559">
          <cell r="A6559" t="str">
            <v>98802382</v>
          </cell>
          <cell r="B6559">
            <v>490962</v>
          </cell>
          <cell r="C6559" t="str">
            <v>98802382</v>
          </cell>
          <cell r="D6559" t="str">
            <v>HYCITE</v>
          </cell>
          <cell r="E6559" t="str">
            <v>DESPACHO</v>
          </cell>
          <cell r="F6559" t="str">
            <v>NORMAL</v>
          </cell>
          <cell r="G6559" t="str">
            <v>031002004154811</v>
          </cell>
          <cell r="H6559">
            <v>44931</v>
          </cell>
          <cell r="I6559" t="str">
            <v>ENTREGADO</v>
          </cell>
          <cell r="J6559">
            <v>44932</v>
          </cell>
          <cell r="K6559" t="str">
            <v>JOSE MORENO</v>
          </cell>
          <cell r="L6559" t="str">
            <v>RIO ORINOCO #224 QUININDE Y SANTIAGO IBARRA */* LOS CEIBOS SAN FRANCISCO 100107 IMBABURA</v>
          </cell>
          <cell r="M6559" t="str">
            <v/>
          </cell>
          <cell r="N6559" t="str">
            <v>0997378965 / 062644270</v>
          </cell>
          <cell r="O6559" t="str">
            <v>0997378965 / 062644270</v>
          </cell>
          <cell r="P6559" t="str">
            <v>100107</v>
          </cell>
          <cell r="Q6559" t="str">
            <v>IBARRA</v>
          </cell>
          <cell r="R6559" t="str">
            <v>IMBABURA</v>
          </cell>
          <cell r="S6559" t="str">
            <v>SAN MIGUEL DE IBARRA</v>
          </cell>
          <cell r="T6559" t="str">
            <v>TRAMACO</v>
          </cell>
          <cell r="U6559" t="str">
            <v>FLEXNETUIO_PROVINCIA</v>
          </cell>
          <cell r="V6559">
            <v>1</v>
          </cell>
          <cell r="W6559">
            <v>13.8</v>
          </cell>
          <cell r="X6559" t="str">
            <v>HYCITE QUITO</v>
          </cell>
          <cell r="Y6559" t="str">
            <v>FLEX NET CALLE 28 DE JUNIO S/N Y GARCIA MORENO ENTRADA LLANO GRANDE</v>
          </cell>
        </row>
        <row r="6560">
          <cell r="A6560" t="str">
            <v>98803014</v>
          </cell>
          <cell r="B6560">
            <v>490963</v>
          </cell>
          <cell r="C6560" t="str">
            <v>98803014</v>
          </cell>
          <cell r="D6560" t="str">
            <v>HYCITE</v>
          </cell>
          <cell r="E6560" t="str">
            <v>DESPACHO</v>
          </cell>
          <cell r="F6560" t="str">
            <v>NORMAL</v>
          </cell>
          <cell r="G6560" t="str">
            <v>TF4175</v>
          </cell>
          <cell r="H6560">
            <v>44931</v>
          </cell>
          <cell r="I6560" t="str">
            <v>ENTREGADO</v>
          </cell>
          <cell r="J6560">
            <v>44935</v>
          </cell>
          <cell r="K6560" t="str">
            <v>FLOR DONATILA ZAMBRANO ALCIVAR</v>
          </cell>
          <cell r="L6560" t="str">
            <v>ALBORADA 3RA ETAPA MZ B VILLA16 GUAYAQUIL  . 090501 GUAYAS</v>
          </cell>
          <cell r="M6560" t="str">
            <v/>
          </cell>
          <cell r="N6560" t="str">
            <v>0997001175 /</v>
          </cell>
          <cell r="O6560" t="str">
            <v>0997001175 /</v>
          </cell>
          <cell r="P6560" t="str">
            <v>090501</v>
          </cell>
          <cell r="Q6560" t="str">
            <v>GUAYAQUIL</v>
          </cell>
          <cell r="R6560" t="str">
            <v>GUAYAS</v>
          </cell>
          <cell r="S6560" t="str">
            <v>GUAYAQUIL</v>
          </cell>
          <cell r="T6560" t="str">
            <v>ITSACOURIER</v>
          </cell>
          <cell r="U6560" t="str">
            <v>FLEXNETUIO_GYE</v>
          </cell>
          <cell r="V6560">
            <v>1</v>
          </cell>
          <cell r="W6560">
            <v>6</v>
          </cell>
          <cell r="X6560" t="str">
            <v>HYCITE QUITO</v>
          </cell>
          <cell r="Y6560" t="str">
            <v>FLEX NET CALLE 28 DE JUNIO S/N Y GARCIA MORENO ENTRADA LLANO GRANDE</v>
          </cell>
        </row>
        <row r="6561">
          <cell r="A6561" t="str">
            <v>98803256</v>
          </cell>
          <cell r="B6561">
            <v>490964</v>
          </cell>
          <cell r="C6561" t="str">
            <v>98803256</v>
          </cell>
          <cell r="D6561" t="str">
            <v>HYCITE</v>
          </cell>
          <cell r="E6561" t="str">
            <v>DESPACHO</v>
          </cell>
          <cell r="F6561" t="str">
            <v>NORMAL</v>
          </cell>
          <cell r="G6561" t="str">
            <v>031002004154812</v>
          </cell>
          <cell r="H6561">
            <v>44931</v>
          </cell>
          <cell r="I6561" t="str">
            <v>ENTREGADO</v>
          </cell>
          <cell r="J6561">
            <v>44932</v>
          </cell>
          <cell r="K6561" t="str">
            <v>WASHINGTON MARTINEZ</v>
          </cell>
          <cell r="L6561" t="str">
            <v>COOP 15 DE NOVIEMBRE JAIME HURTADO Y LUIS VILLACIS DIAGONAL A LA ESCUELA 15 N QUEVEDO / COOP 15 DE NOVIEMBRE COOP 15 DE NOVIEMBRE 120303 LOS RIOS</v>
          </cell>
          <cell r="M6561" t="str">
            <v/>
          </cell>
          <cell r="N6561" t="str">
            <v>0993516827 / 967892411</v>
          </cell>
          <cell r="O6561" t="str">
            <v>0993516827 / 967892411</v>
          </cell>
          <cell r="P6561" t="str">
            <v>120303</v>
          </cell>
          <cell r="Q6561" t="str">
            <v>QUEVEDO</v>
          </cell>
          <cell r="R6561" t="str">
            <v>LOS RIOS</v>
          </cell>
          <cell r="S6561" t="str">
            <v>QUEVEDO</v>
          </cell>
          <cell r="T6561" t="str">
            <v>TRAMACO</v>
          </cell>
          <cell r="U6561" t="str">
            <v>FLEXNETUIO_PROVINCIA</v>
          </cell>
          <cell r="V6561">
            <v>1</v>
          </cell>
          <cell r="W6561">
            <v>8</v>
          </cell>
          <cell r="X6561" t="str">
            <v>HYCITE QUITO</v>
          </cell>
          <cell r="Y6561" t="str">
            <v>FLEX NET CALLE 28 DE JUNIO S/N Y GARCIA MORENO ENTRADA LLANO GRANDE</v>
          </cell>
        </row>
        <row r="6562">
          <cell r="A6562" t="str">
            <v>98803719</v>
          </cell>
          <cell r="B6562">
            <v>490965</v>
          </cell>
          <cell r="C6562" t="str">
            <v>98803719</v>
          </cell>
          <cell r="D6562" t="str">
            <v>HYCITE</v>
          </cell>
          <cell r="E6562" t="str">
            <v>DESPACHO</v>
          </cell>
          <cell r="F6562" t="str">
            <v>NORMAL</v>
          </cell>
          <cell r="G6562" t="str">
            <v>TFQ4176</v>
          </cell>
          <cell r="H6562">
            <v>44931</v>
          </cell>
          <cell r="I6562" t="str">
            <v>ENTREGADO</v>
          </cell>
          <cell r="J6562">
            <v>44932</v>
          </cell>
          <cell r="K6562" t="str">
            <v>CRISTOBAL BENJAMIN RODRIGUEZ</v>
          </cell>
          <cell r="L6562" t="str">
            <v>CALLE SUQUILLO S19-45 CLLVICENTE ANGOS VIA LLOCA CASA 2PISOS QUITO LA MENA 170607 PICHINCHA</v>
          </cell>
          <cell r="M6562" t="str">
            <v/>
          </cell>
          <cell r="N6562" t="str">
            <v>0999890549 /</v>
          </cell>
          <cell r="O6562" t="str">
            <v>0999890549 /</v>
          </cell>
          <cell r="P6562" t="str">
            <v>170607</v>
          </cell>
          <cell r="Q6562" t="str">
            <v>QUITO</v>
          </cell>
          <cell r="R6562" t="str">
            <v>PICHINCHA</v>
          </cell>
          <cell r="S6562" t="str">
            <v>QUITO</v>
          </cell>
          <cell r="T6562" t="str">
            <v>TRANSERVISS</v>
          </cell>
          <cell r="U6562" t="str">
            <v>FLEXNETUIO_LOCAL</v>
          </cell>
          <cell r="V6562">
            <v>1</v>
          </cell>
          <cell r="W6562">
            <v>2.84</v>
          </cell>
          <cell r="X6562" t="str">
            <v>HYCITE QUITO</v>
          </cell>
          <cell r="Y6562" t="str">
            <v>FLEX NET CALLE 28 DE JUNIO S/N Y GARCIA MORENO ENTRADA LLANO GRANDE</v>
          </cell>
        </row>
        <row r="6563">
          <cell r="A6563" t="str">
            <v>98803986</v>
          </cell>
          <cell r="B6563">
            <v>490966</v>
          </cell>
          <cell r="C6563" t="str">
            <v>98803986</v>
          </cell>
          <cell r="D6563" t="str">
            <v>HYCITE</v>
          </cell>
          <cell r="E6563" t="str">
            <v>DESPACHO</v>
          </cell>
          <cell r="F6563" t="str">
            <v>NORMAL</v>
          </cell>
          <cell r="G6563" t="str">
            <v>TFQ4177</v>
          </cell>
          <cell r="H6563">
            <v>44931</v>
          </cell>
          <cell r="I6563" t="str">
            <v>ENTREGADO</v>
          </cell>
          <cell r="J6563">
            <v>44932</v>
          </cell>
          <cell r="K6563" t="str">
            <v>SONIA NOEMI ARMIJOS ASTAIZ</v>
          </cell>
          <cell r="L6563" t="str">
            <v>AV MORO MORO Y PSJ 2 DEJ 526-173 ANTIGUO REGISTRO CIVIL QUITO QUITO SUR TURUBAMBA SOLANDA 170606 PICHINCHA</v>
          </cell>
          <cell r="M6563" t="str">
            <v/>
          </cell>
          <cell r="N6563" t="str">
            <v>0984892998 / 322416800</v>
          </cell>
          <cell r="O6563" t="str">
            <v>0984892998 / 322416800</v>
          </cell>
          <cell r="P6563" t="str">
            <v>170606</v>
          </cell>
          <cell r="Q6563" t="str">
            <v>QUITO</v>
          </cell>
          <cell r="R6563" t="str">
            <v>PICHINCHA</v>
          </cell>
          <cell r="S6563" t="str">
            <v>QUITO</v>
          </cell>
          <cell r="T6563" t="str">
            <v>TRANSERVISS</v>
          </cell>
          <cell r="U6563" t="str">
            <v>FLEXNETUIO_LOCAL</v>
          </cell>
          <cell r="V6563">
            <v>1</v>
          </cell>
          <cell r="W6563">
            <v>0.6</v>
          </cell>
          <cell r="X6563" t="str">
            <v>HYCITE QUITO</v>
          </cell>
          <cell r="Y6563" t="str">
            <v>FLEX NET CALLE 28 DE JUNIO S/N Y GARCIA MORENO ENTRADA LLANO GRANDE</v>
          </cell>
        </row>
        <row r="6564">
          <cell r="A6564" t="str">
            <v>98804177</v>
          </cell>
          <cell r="B6564">
            <v>490967</v>
          </cell>
          <cell r="C6564" t="str">
            <v>98804177</v>
          </cell>
          <cell r="D6564" t="str">
            <v>HYCITE</v>
          </cell>
          <cell r="E6564" t="str">
            <v>DESPACHO</v>
          </cell>
          <cell r="F6564" t="str">
            <v>NORMAL</v>
          </cell>
          <cell r="G6564" t="str">
            <v>TFQ4178</v>
          </cell>
          <cell r="H6564">
            <v>44931</v>
          </cell>
          <cell r="I6564" t="str">
            <v>ENTREGADO</v>
          </cell>
          <cell r="J6564">
            <v>44932</v>
          </cell>
          <cell r="K6564" t="str">
            <v>JORGE LUIS ONA CARVAJAL</v>
          </cell>
          <cell r="L6564" t="str">
            <v>AV E2 BARTOLOME DE SEGOVIA Y N43B RIO COFANES 328 A LADO LA GASOLINERA TERPEL QUITO JIPIJAPA 170501 PICHINCHA</v>
          </cell>
          <cell r="M6564" t="str">
            <v/>
          </cell>
          <cell r="N6564" t="str">
            <v>00995251299</v>
          </cell>
          <cell r="O6564" t="str">
            <v>00995251299</v>
          </cell>
          <cell r="P6564" t="str">
            <v>170501</v>
          </cell>
          <cell r="Q6564" t="str">
            <v>QUITO</v>
          </cell>
          <cell r="R6564" t="str">
            <v>PICHINCHA</v>
          </cell>
          <cell r="S6564" t="str">
            <v>QUITO</v>
          </cell>
          <cell r="T6564" t="str">
            <v>FLEXTRANS UIO</v>
          </cell>
          <cell r="U6564" t="str">
            <v>FLEXNETUIO_LOCAL</v>
          </cell>
          <cell r="V6564">
            <v>1</v>
          </cell>
          <cell r="W6564">
            <v>3</v>
          </cell>
          <cell r="X6564" t="str">
            <v>HYCITE QUITO</v>
          </cell>
          <cell r="Y6564" t="str">
            <v>FLEX NET CALLE 28 DE JUNIO S/N Y GARCIA MORENO ENTRADA LLANO GRANDE</v>
          </cell>
        </row>
        <row r="6565">
          <cell r="A6565" t="str">
            <v>RT23010401</v>
          </cell>
          <cell r="B6565">
            <v>490936</v>
          </cell>
          <cell r="C6565" t="str">
            <v>RT23010401</v>
          </cell>
          <cell r="D6565" t="str">
            <v>SPARE</v>
          </cell>
          <cell r="E6565" t="str">
            <v>RETIRO</v>
          </cell>
          <cell r="F6565" t="str">
            <v>NORMAL</v>
          </cell>
          <cell r="G6565" t="str">
            <v>TF7784</v>
          </cell>
          <cell r="H6565">
            <v>44931</v>
          </cell>
          <cell r="I6565" t="str">
            <v>ENTREGADO</v>
          </cell>
          <cell r="J6565">
            <v>44931</v>
          </cell>
          <cell r="K6565" t="str">
            <v>FLEXNET GUAYAQUIL</v>
          </cell>
          <cell r="L6565" t="str">
            <v>FERNANDO GUTIERREZ HILL KM 8 1/2 VIA DAULE COOP. JUAN MONTALVO / FRENTE A PEPSI COLA</v>
          </cell>
          <cell r="M6565" t="str">
            <v>STALIN PALMA - RUC:1791890663001</v>
          </cell>
          <cell r="N6565" t="str">
            <v>0995632694</v>
          </cell>
          <cell r="P6565" t="str">
            <v>090606</v>
          </cell>
          <cell r="Q6565" t="str">
            <v>GUAYAQUIL</v>
          </cell>
          <cell r="R6565" t="str">
            <v>GUAYAS</v>
          </cell>
          <cell r="S6565" t="str">
            <v>GUAYAQUIL</v>
          </cell>
          <cell r="T6565" t="str">
            <v>FLEXTRANS GYE</v>
          </cell>
          <cell r="U6565" t="str">
            <v>FLEXNETGYE_LOCAL</v>
          </cell>
          <cell r="V6565">
            <v>3</v>
          </cell>
          <cell r="W6565">
            <v>3</v>
          </cell>
          <cell r="X6565" t="str">
            <v>OFICINA HUAWEI - GYE</v>
          </cell>
          <cell r="Y6565" t="str">
            <v>AV. FRANCISCO DE ORELLANA Y ALBERTO BORGES, GUAYAQUIL. EDIFICIO CENTRUM, PISO 12.</v>
          </cell>
        </row>
        <row r="6566">
          <cell r="A6566" t="str">
            <v>4796994</v>
          </cell>
          <cell r="B6566">
            <v>490928</v>
          </cell>
          <cell r="C6566" t="str">
            <v>4796994</v>
          </cell>
          <cell r="D6566" t="str">
            <v>MDELIVERY</v>
          </cell>
          <cell r="E6566" t="str">
            <v>DESPACHO</v>
          </cell>
          <cell r="F6566" t="str">
            <v>DERIVADO PICK UP</v>
          </cell>
          <cell r="G6566" t="str">
            <v>031080004796994</v>
          </cell>
          <cell r="H6566">
            <v>44931</v>
          </cell>
          <cell r="I6566" t="str">
            <v>DEVOLUCION_EN_PROCESO</v>
          </cell>
          <cell r="J6566">
            <v>44942</v>
          </cell>
          <cell r="K6566" t="str">
            <v>MILTON JONNY BOHORQUEZ BOHORQUEZ</v>
          </cell>
          <cell r="L6566" t="str">
            <v>OFICINA TRAMACO PUNTO DE ATENCION SAN MARINO</v>
          </cell>
          <cell r="M6566" t="str">
            <v>0914073374</v>
          </cell>
          <cell r="N6566" t="str">
            <v>0984727905</v>
          </cell>
          <cell r="O6566" t="str">
            <v>0984727905</v>
          </cell>
          <cell r="P6566" t="str">
            <v>GUAYAQUIL</v>
          </cell>
          <cell r="Q6566" t="str">
            <v>GUAYAQUIL</v>
          </cell>
          <cell r="R6566" t="str">
            <v>GUAYAS</v>
          </cell>
          <cell r="T6566" t="str">
            <v>TRAMACO</v>
          </cell>
          <cell r="U6566" t="str">
            <v>FLEXNETUIO_GYE</v>
          </cell>
          <cell r="V6566">
            <v>1</v>
          </cell>
          <cell r="W6566">
            <v>1</v>
          </cell>
          <cell r="X6566" t="str">
            <v>FLEXNET ECUADOR - MDELIVERY</v>
          </cell>
          <cell r="Y6566" t="str">
            <v>CALLE 28 DE JUNIO S/N Y GARCIA MORENO ENTRADA LLANO GRANDE</v>
          </cell>
        </row>
        <row r="6567">
          <cell r="A6567" t="str">
            <v>4797074</v>
          </cell>
          <cell r="B6567">
            <v>490929</v>
          </cell>
          <cell r="C6567" t="str">
            <v>4797074</v>
          </cell>
          <cell r="D6567" t="str">
            <v>MDELIVERY</v>
          </cell>
          <cell r="E6567" t="str">
            <v>DESPACHO</v>
          </cell>
          <cell r="F6567" t="str">
            <v>NORMAL</v>
          </cell>
          <cell r="G6567" t="str">
            <v>FT77815</v>
          </cell>
          <cell r="H6567">
            <v>44931</v>
          </cell>
          <cell r="I6567" t="str">
            <v>ENTREGADO</v>
          </cell>
          <cell r="J6567">
            <v>44932</v>
          </cell>
          <cell r="K6567" t="str">
            <v>ANDRADE MORA MARIA DE LOS ANGELES</v>
          </cell>
          <cell r="L6567" t="str">
            <v>TARQUI CJON 24 DE SEPTIEMBRE SN  Y VICTOR EMILIO ESTRADA</v>
          </cell>
          <cell r="M6567" t="str">
            <v>1206213306</v>
          </cell>
          <cell r="N6567" t="str">
            <v>0996953421</v>
          </cell>
          <cell r="O6567" t="str">
            <v>0996953421</v>
          </cell>
          <cell r="P6567" t="str">
            <v>090306</v>
          </cell>
          <cell r="Q6567" t="str">
            <v>GUAYAQUIL</v>
          </cell>
          <cell r="R6567" t="str">
            <v>GUAYAS</v>
          </cell>
          <cell r="S6567" t="str">
            <v>GUAYAQUIL</v>
          </cell>
          <cell r="T6567" t="str">
            <v>ITSACOURIER</v>
          </cell>
          <cell r="U6567" t="str">
            <v>FLEXNETUIO_GYE</v>
          </cell>
          <cell r="V6567">
            <v>1</v>
          </cell>
          <cell r="W6567">
            <v>1</v>
          </cell>
          <cell r="X6567" t="str">
            <v>FLEXNET ECUADOR - MDELIVERY</v>
          </cell>
          <cell r="Y6567" t="str">
            <v>CALLE 28 DE JUNIO S/N Y GARCIA MORENO ENTRADA LLANO GRANDE</v>
          </cell>
        </row>
        <row r="6568">
          <cell r="A6568" t="str">
            <v>4797203</v>
          </cell>
          <cell r="B6568">
            <v>490930</v>
          </cell>
          <cell r="C6568" t="str">
            <v>4797203</v>
          </cell>
          <cell r="D6568" t="str">
            <v>MDELIVERY</v>
          </cell>
          <cell r="E6568" t="str">
            <v>DESPACHO</v>
          </cell>
          <cell r="F6568" t="str">
            <v>NORMAL</v>
          </cell>
          <cell r="G6568" t="str">
            <v>031080004797203</v>
          </cell>
          <cell r="H6568">
            <v>44931</v>
          </cell>
          <cell r="I6568" t="str">
            <v>ENTREGADO</v>
          </cell>
          <cell r="J6568">
            <v>44932</v>
          </cell>
          <cell r="K6568" t="str">
            <v>DANNY SALOMON VELASCO LOPEZ</v>
          </cell>
          <cell r="L6568" t="str">
            <v>EL RECREO AV ATAHUALPA CIUDADELA MALDONADO  MZ 21 SL 21</v>
          </cell>
          <cell r="M6568" t="str">
            <v>0919121624</v>
          </cell>
          <cell r="N6568" t="str">
            <v>0999900174</v>
          </cell>
          <cell r="O6568" t="str">
            <v>0999900174</v>
          </cell>
          <cell r="P6568" t="str">
            <v>092406</v>
          </cell>
          <cell r="Q6568" t="str">
            <v>DURAN</v>
          </cell>
          <cell r="R6568" t="str">
            <v>GUAYAS</v>
          </cell>
          <cell r="S6568" t="str">
            <v>ELOY ALFARO (DURAN)</v>
          </cell>
          <cell r="T6568" t="str">
            <v>TRAMACO</v>
          </cell>
          <cell r="U6568" t="str">
            <v>FLEXNETUIO_GYE</v>
          </cell>
          <cell r="V6568">
            <v>1</v>
          </cell>
          <cell r="W6568">
            <v>1</v>
          </cell>
          <cell r="X6568" t="str">
            <v>FLEXNET ECUADOR - MDELIVERY</v>
          </cell>
          <cell r="Y6568" t="str">
            <v>CALLE 28 DE JUNIO S/N Y GARCIA MORENO ENTRADA LLANO GRANDE</v>
          </cell>
        </row>
        <row r="6569">
          <cell r="A6569" t="str">
            <v>4797229</v>
          </cell>
          <cell r="B6569">
            <v>490931</v>
          </cell>
          <cell r="C6569" t="str">
            <v>4797229</v>
          </cell>
          <cell r="D6569" t="str">
            <v>MDELIVERY</v>
          </cell>
          <cell r="E6569" t="str">
            <v>DESPACHO</v>
          </cell>
          <cell r="F6569" t="str">
            <v>NORMAL</v>
          </cell>
          <cell r="G6569" t="str">
            <v>FT77859</v>
          </cell>
          <cell r="H6569">
            <v>44931</v>
          </cell>
          <cell r="I6569" t="str">
            <v>ENTREGADO</v>
          </cell>
          <cell r="J6569">
            <v>44932</v>
          </cell>
          <cell r="K6569" t="str">
            <v>FAUSTO RAMIRO VILLEGAS VILLACIS</v>
          </cell>
          <cell r="L6569" t="str">
            <v>CARCELEN CALLE MODESTO CHAVEZ  OE3 675  Y CESAR BORJA</v>
          </cell>
          <cell r="M6569" t="str">
            <v>1714000039</v>
          </cell>
          <cell r="N6569" t="str">
            <v>0992751512</v>
          </cell>
          <cell r="O6569" t="str">
            <v>0992751512</v>
          </cell>
          <cell r="P6569" t="str">
            <v>170302</v>
          </cell>
          <cell r="Q6569" t="str">
            <v>QUITO</v>
          </cell>
          <cell r="R6569" t="str">
            <v>PICHINCHA</v>
          </cell>
          <cell r="S6569" t="str">
            <v>QUITO</v>
          </cell>
          <cell r="T6569" t="str">
            <v>EXPRESSCON</v>
          </cell>
          <cell r="U6569" t="str">
            <v>FLEXNETUIO_LOCAL</v>
          </cell>
          <cell r="V6569">
            <v>1</v>
          </cell>
          <cell r="W6569">
            <v>1</v>
          </cell>
          <cell r="X6569" t="str">
            <v>FLEXNET ECUADOR - MDELIVERY</v>
          </cell>
          <cell r="Y6569" t="str">
            <v>CALLE 28 DE JUNIO S/N Y GARCIA MORENO ENTRADA LLANO GRANDE</v>
          </cell>
        </row>
        <row r="6570">
          <cell r="A6570" t="str">
            <v>4797294</v>
          </cell>
          <cell r="B6570">
            <v>490932</v>
          </cell>
          <cell r="C6570" t="str">
            <v>4797294</v>
          </cell>
          <cell r="D6570" t="str">
            <v>MDELIVERY</v>
          </cell>
          <cell r="E6570" t="str">
            <v>DESPACHO</v>
          </cell>
          <cell r="F6570" t="str">
            <v>NORMAL</v>
          </cell>
          <cell r="G6570" t="str">
            <v>031080004797294</v>
          </cell>
          <cell r="H6570">
            <v>44931</v>
          </cell>
          <cell r="I6570" t="str">
            <v>ENTREGADO</v>
          </cell>
          <cell r="J6570">
            <v>44935</v>
          </cell>
          <cell r="K6570" t="str">
            <v>CARLOS ANDRES SANIPATIN CEDENO</v>
          </cell>
          <cell r="L6570" t="str">
            <v>PUYO CALLE GONZALES SUAREZ SN  Y CESLAO MARIN</v>
          </cell>
          <cell r="M6570" t="str">
            <v>1600459547</v>
          </cell>
          <cell r="N6570" t="str">
            <v>0960048672</v>
          </cell>
          <cell r="O6570" t="str">
            <v>0960048672</v>
          </cell>
          <cell r="P6570" t="str">
            <v>160101</v>
          </cell>
          <cell r="Q6570" t="str">
            <v>PUYO</v>
          </cell>
          <cell r="R6570" t="str">
            <v>PASTAZA</v>
          </cell>
          <cell r="S6570" t="str">
            <v>PUYO</v>
          </cell>
          <cell r="T6570" t="str">
            <v>TRAMACO</v>
          </cell>
          <cell r="U6570" t="str">
            <v>FLEXNETUIO_PROVINCIA</v>
          </cell>
          <cell r="V6570">
            <v>1</v>
          </cell>
          <cell r="W6570">
            <v>1</v>
          </cell>
          <cell r="X6570" t="str">
            <v>FLEXNET ECUADOR - MDELIVERY</v>
          </cell>
          <cell r="Y6570" t="str">
            <v>CALLE 28 DE JUNIO S/N Y GARCIA MORENO ENTRADA LLANO GRANDE</v>
          </cell>
        </row>
        <row r="6571">
          <cell r="A6571" t="str">
            <v>4797520</v>
          </cell>
          <cell r="B6571">
            <v>490933</v>
          </cell>
          <cell r="C6571" t="str">
            <v>4797520</v>
          </cell>
          <cell r="D6571" t="str">
            <v>MDELIVERY</v>
          </cell>
          <cell r="E6571" t="str">
            <v>DESPACHO</v>
          </cell>
          <cell r="F6571" t="str">
            <v>NORMAL</v>
          </cell>
          <cell r="G6571" t="str">
            <v>031080004797520</v>
          </cell>
          <cell r="H6571">
            <v>44931</v>
          </cell>
          <cell r="I6571" t="str">
            <v>ENTREGADO</v>
          </cell>
          <cell r="J6571">
            <v>44933</v>
          </cell>
          <cell r="K6571" t="str">
            <v>CLEISBETH MIRELLY ALBAN LOPEZ</v>
          </cell>
          <cell r="L6571" t="str">
            <v>RIOBAMBA AV 11 DE NOVIEMBRE  SN  Y MILTON REYES</v>
          </cell>
          <cell r="M6571" t="str">
            <v>1500981897</v>
          </cell>
          <cell r="N6571" t="str">
            <v>0995697808</v>
          </cell>
          <cell r="O6571" t="str">
            <v>0995697808</v>
          </cell>
          <cell r="P6571" t="str">
            <v>060106</v>
          </cell>
          <cell r="Q6571" t="str">
            <v>RIOBAMBA</v>
          </cell>
          <cell r="R6571" t="str">
            <v>CHIMBORAZO</v>
          </cell>
          <cell r="S6571" t="str">
            <v>RIOBAMBA</v>
          </cell>
          <cell r="T6571" t="str">
            <v>TRAMACO</v>
          </cell>
          <cell r="U6571" t="str">
            <v>FLEXNETUIO_PROVINCIA</v>
          </cell>
          <cell r="V6571">
            <v>1</v>
          </cell>
          <cell r="W6571">
            <v>1</v>
          </cell>
          <cell r="X6571" t="str">
            <v>FLEXNET ECUADOR - MDELIVERY</v>
          </cell>
          <cell r="Y6571" t="str">
            <v>CALLE 28 DE JUNIO S/N Y GARCIA MORENO ENTRADA LLANO GRANDE</v>
          </cell>
        </row>
        <row r="6572">
          <cell r="A6572" t="str">
            <v>4797926</v>
          </cell>
          <cell r="B6572">
            <v>490934</v>
          </cell>
          <cell r="C6572" t="str">
            <v>4797926</v>
          </cell>
          <cell r="D6572" t="str">
            <v>MDELIVERY</v>
          </cell>
          <cell r="E6572" t="str">
            <v>DESPACHO</v>
          </cell>
          <cell r="F6572" t="str">
            <v>NORMAL</v>
          </cell>
          <cell r="G6572" t="str">
            <v>031080004797926</v>
          </cell>
          <cell r="H6572">
            <v>44931</v>
          </cell>
          <cell r="I6572" t="str">
            <v>ENTREGADO</v>
          </cell>
          <cell r="J6572">
            <v>44936</v>
          </cell>
          <cell r="K6572" t="str">
            <v>ELVIS ORLANDO CELI PIEDRA</v>
          </cell>
          <cell r="L6572" t="str">
            <v>HUAQUILLAS CALLE MACHALA  SN  Y JUAN MONTALVO</v>
          </cell>
          <cell r="M6572" t="str">
            <v>0704643238</v>
          </cell>
          <cell r="N6572" t="str">
            <v>0995583981</v>
          </cell>
          <cell r="O6572" t="str">
            <v/>
          </cell>
          <cell r="P6572" t="str">
            <v>070503</v>
          </cell>
          <cell r="Q6572" t="str">
            <v>HUAQUILLAS</v>
          </cell>
          <cell r="R6572" t="str">
            <v>EL ORO</v>
          </cell>
          <cell r="S6572" t="str">
            <v>HUAQUILLAS</v>
          </cell>
          <cell r="T6572" t="str">
            <v>TRAMACO</v>
          </cell>
          <cell r="U6572" t="str">
            <v>FLEXNETUIO_PROVINCIA</v>
          </cell>
          <cell r="V6572">
            <v>1</v>
          </cell>
          <cell r="W6572">
            <v>1</v>
          </cell>
          <cell r="X6572" t="str">
            <v>FLEXNET ECUADOR - MDELIVERY</v>
          </cell>
          <cell r="Y6572" t="str">
            <v>CALLE 28 DE JUNIO S/N Y GARCIA MORENO ENTRADA LLANO GRANDE</v>
          </cell>
        </row>
        <row r="6573">
          <cell r="A6573" t="str">
            <v>4797951</v>
          </cell>
          <cell r="B6573">
            <v>490935</v>
          </cell>
          <cell r="C6573" t="str">
            <v>4797951</v>
          </cell>
          <cell r="D6573" t="str">
            <v>MDELIVERY</v>
          </cell>
          <cell r="E6573" t="str">
            <v>DESPACHO</v>
          </cell>
          <cell r="F6573" t="str">
            <v>NORMAL</v>
          </cell>
          <cell r="G6573" t="str">
            <v>FT77820</v>
          </cell>
          <cell r="H6573">
            <v>44931</v>
          </cell>
          <cell r="I6573" t="str">
            <v>ENTREGADO</v>
          </cell>
          <cell r="J6573">
            <v>44932</v>
          </cell>
          <cell r="K6573" t="str">
            <v>JOSE NICOLAS PARRALES SOLEDISPA</v>
          </cell>
          <cell r="L6573" t="str">
            <v>TARQUI AV JUAN TANCA MARENGO  MZ 19 VILLA 10  Y CJON 18E</v>
          </cell>
          <cell r="M6573" t="str">
            <v>0952984789</v>
          </cell>
          <cell r="N6573" t="str">
            <v>0989774460</v>
          </cell>
          <cell r="O6573" t="str">
            <v/>
          </cell>
          <cell r="P6573" t="str">
            <v>090601</v>
          </cell>
          <cell r="Q6573" t="str">
            <v>GUAYAQUIL</v>
          </cell>
          <cell r="R6573" t="str">
            <v>GUAYAS</v>
          </cell>
          <cell r="S6573" t="str">
            <v>GUAYAQUIL</v>
          </cell>
          <cell r="T6573" t="str">
            <v>ITSACOURIER</v>
          </cell>
          <cell r="U6573" t="str">
            <v>FLEXNETUIO_GYE</v>
          </cell>
          <cell r="V6573">
            <v>1</v>
          </cell>
          <cell r="W6573">
            <v>1</v>
          </cell>
          <cell r="X6573" t="str">
            <v>FLEXNET ECUADOR - MDELIVERY</v>
          </cell>
          <cell r="Y6573" t="str">
            <v>CALLE 28 DE JUNIO S/N Y GARCIA MORENO ENTRADA LLANO GRANDE</v>
          </cell>
        </row>
        <row r="6574">
          <cell r="A6574" t="str">
            <v>4787881</v>
          </cell>
          <cell r="B6574">
            <v>490887</v>
          </cell>
          <cell r="C6574" t="str">
            <v>4787881</v>
          </cell>
          <cell r="D6574" t="str">
            <v>MDELIVERY</v>
          </cell>
          <cell r="E6574" t="str">
            <v>DESPACHO</v>
          </cell>
          <cell r="F6574" t="str">
            <v>EXPRESS</v>
          </cell>
          <cell r="G6574" t="str">
            <v>FTS45487/FT77862</v>
          </cell>
          <cell r="H6574">
            <v>44931</v>
          </cell>
          <cell r="I6574" t="str">
            <v>ENTREGADO</v>
          </cell>
          <cell r="J6574">
            <v>44938</v>
          </cell>
          <cell r="K6574" t="str">
            <v>JESUS ANTONIO MARCANO GUTIERREZ</v>
          </cell>
          <cell r="L6574" t="str">
            <v>MARISCAL CALLE LEONIDAS PLAZA  2385 Y WILSON</v>
          </cell>
          <cell r="M6574" t="str">
            <v>1760825164</v>
          </cell>
          <cell r="N6574" t="str">
            <v>0998576571</v>
          </cell>
          <cell r="O6574" t="str">
            <v>0998576571</v>
          </cell>
          <cell r="P6574" t="str">
            <v>170523</v>
          </cell>
          <cell r="Q6574" t="str">
            <v>QUITO</v>
          </cell>
          <cell r="R6574" t="str">
            <v>PICHINCHA</v>
          </cell>
          <cell r="S6574" t="str">
            <v>QUITO</v>
          </cell>
          <cell r="T6574" t="str">
            <v>TRANSERVISS</v>
          </cell>
          <cell r="U6574" t="str">
            <v>FLEXNETUIO_LOCAL</v>
          </cell>
          <cell r="V6574">
            <v>1</v>
          </cell>
          <cell r="W6574">
            <v>1</v>
          </cell>
          <cell r="X6574" t="str">
            <v>FLEXNET ECUADOR - MDELIVERY</v>
          </cell>
          <cell r="Y6574" t="str">
            <v>CALLE 28 DE JUNIO S/N Y GARCIA MORENO ENTRADA LLANO GRANDE</v>
          </cell>
        </row>
        <row r="6575">
          <cell r="A6575" t="str">
            <v>4788046</v>
          </cell>
          <cell r="B6575">
            <v>490888</v>
          </cell>
          <cell r="C6575" t="str">
            <v>4788046</v>
          </cell>
          <cell r="D6575" t="str">
            <v>MDELIVERY</v>
          </cell>
          <cell r="E6575" t="str">
            <v>DESPACHO</v>
          </cell>
          <cell r="F6575" t="str">
            <v>NORMAL</v>
          </cell>
          <cell r="G6575" t="str">
            <v>031080004788046</v>
          </cell>
          <cell r="H6575">
            <v>44931</v>
          </cell>
          <cell r="I6575" t="str">
            <v>ENTREGADO</v>
          </cell>
          <cell r="J6575">
            <v>44932</v>
          </cell>
          <cell r="K6575" t="str">
            <v>BRAVO SILVA DUMCAN STALIN</v>
          </cell>
          <cell r="L6575" t="str">
            <v>PUERTO QUITO CALLE PEDRO VICENTE MALDONADO SN CALLE 18 DE MAYO</v>
          </cell>
          <cell r="M6575" t="str">
            <v>1715889935</v>
          </cell>
          <cell r="N6575" t="str">
            <v>0983179938</v>
          </cell>
          <cell r="O6575" t="str">
            <v>0983179938</v>
          </cell>
          <cell r="P6575" t="str">
            <v>171204</v>
          </cell>
          <cell r="Q6575" t="str">
            <v>PUERTO QUITO</v>
          </cell>
          <cell r="R6575" t="str">
            <v>PICHINCHA</v>
          </cell>
          <cell r="S6575" t="str">
            <v>RIO CAONI</v>
          </cell>
          <cell r="T6575" t="str">
            <v>TRAMACO</v>
          </cell>
          <cell r="U6575" t="str">
            <v>FLEXNETUIO_PROVINCIA</v>
          </cell>
          <cell r="V6575">
            <v>1</v>
          </cell>
          <cell r="W6575">
            <v>1</v>
          </cell>
          <cell r="X6575" t="str">
            <v>FLEXNET ECUADOR - MDELIVERY</v>
          </cell>
          <cell r="Y6575" t="str">
            <v>CALLE 28 DE JUNIO S/N Y GARCIA MORENO ENTRADA LLANO GRANDE</v>
          </cell>
        </row>
        <row r="6576">
          <cell r="A6576" t="str">
            <v>4788101</v>
          </cell>
          <cell r="B6576">
            <v>490889</v>
          </cell>
          <cell r="C6576" t="str">
            <v>4788101</v>
          </cell>
          <cell r="D6576" t="str">
            <v>MDELIVERY</v>
          </cell>
          <cell r="E6576" t="str">
            <v>DESPACHO</v>
          </cell>
          <cell r="F6576" t="str">
            <v>NORMAL</v>
          </cell>
          <cell r="G6576" t="str">
            <v>FT77857</v>
          </cell>
          <cell r="H6576">
            <v>44931</v>
          </cell>
          <cell r="I6576" t="str">
            <v>ENTREGADO</v>
          </cell>
          <cell r="J6576">
            <v>44932</v>
          </cell>
          <cell r="K6576" t="str">
            <v>SANDRA MARIETA ROJAS CEPERO</v>
          </cell>
          <cell r="L6576" t="str">
            <v>SAN JUAN AV 10 DE AGOSTO SN CALLE BOGOTA</v>
          </cell>
          <cell r="M6576" t="str">
            <v>1718703521</v>
          </cell>
          <cell r="N6576" t="str">
            <v>0979192952</v>
          </cell>
          <cell r="O6576" t="str">
            <v>0979192952</v>
          </cell>
          <cell r="P6576" t="str">
            <v>170402</v>
          </cell>
          <cell r="Q6576" t="str">
            <v>QUITO</v>
          </cell>
          <cell r="R6576" t="str">
            <v>PICHINCHA</v>
          </cell>
          <cell r="S6576" t="str">
            <v>QUITO</v>
          </cell>
          <cell r="T6576" t="str">
            <v>FLEXTRANS UIO</v>
          </cell>
          <cell r="U6576" t="str">
            <v>FLEXNETUIO_LOCAL</v>
          </cell>
          <cell r="V6576">
            <v>1</v>
          </cell>
          <cell r="W6576">
            <v>1</v>
          </cell>
          <cell r="X6576" t="str">
            <v>FLEXNET ECUADOR - MDELIVERY</v>
          </cell>
          <cell r="Y6576" t="str">
            <v>CALLE 28 DE JUNIO S/N Y GARCIA MORENO ENTRADA LLANO GRANDE</v>
          </cell>
        </row>
        <row r="6577">
          <cell r="A6577" t="str">
            <v>4788294</v>
          </cell>
          <cell r="B6577">
            <v>490890</v>
          </cell>
          <cell r="C6577" t="str">
            <v>4788294</v>
          </cell>
          <cell r="D6577" t="str">
            <v>MDELIVERY</v>
          </cell>
          <cell r="E6577" t="str">
            <v>DESPACHO</v>
          </cell>
          <cell r="F6577" t="str">
            <v>NORMAL</v>
          </cell>
          <cell r="G6577" t="str">
            <v>FT77809</v>
          </cell>
          <cell r="H6577">
            <v>44931</v>
          </cell>
          <cell r="I6577" t="str">
            <v>ENTREGADO</v>
          </cell>
          <cell r="J6577">
            <v>44935</v>
          </cell>
          <cell r="K6577" t="str">
            <v>RODRIGUEZ SILVA MANUEL ENRIQUE</v>
          </cell>
          <cell r="L6577" t="str">
            <v>XIMENA COOP LOS ANGELES MZ 130 VILLA 10</v>
          </cell>
          <cell r="M6577" t="str">
            <v>0915065106</v>
          </cell>
          <cell r="N6577" t="str">
            <v>0987893335</v>
          </cell>
          <cell r="O6577" t="str">
            <v>0987893335</v>
          </cell>
          <cell r="P6577" t="str">
            <v>090506</v>
          </cell>
          <cell r="Q6577" t="str">
            <v>GUAYAQUIL</v>
          </cell>
          <cell r="R6577" t="str">
            <v>GUAYAS</v>
          </cell>
          <cell r="S6577" t="str">
            <v>GUAYAQUIL</v>
          </cell>
          <cell r="T6577" t="str">
            <v>FLEXTRANS GYE</v>
          </cell>
          <cell r="U6577" t="str">
            <v>FLEXNETUIO_GYE</v>
          </cell>
          <cell r="V6577">
            <v>1</v>
          </cell>
          <cell r="W6577">
            <v>1</v>
          </cell>
          <cell r="X6577" t="str">
            <v>FLEXNET ECUADOR - MDELIVERY</v>
          </cell>
          <cell r="Y6577" t="str">
            <v>CALLE 28 DE JUNIO S/N Y GARCIA MORENO ENTRADA LLANO GRANDE</v>
          </cell>
        </row>
        <row r="6578">
          <cell r="A6578" t="str">
            <v>4788715</v>
          </cell>
          <cell r="B6578">
            <v>490891</v>
          </cell>
          <cell r="C6578" t="str">
            <v>4788715</v>
          </cell>
          <cell r="D6578" t="str">
            <v>MDELIVERY</v>
          </cell>
          <cell r="E6578" t="str">
            <v>DESPACHO</v>
          </cell>
          <cell r="F6578" t="str">
            <v>DERIVADO PICK UP</v>
          </cell>
          <cell r="G6578" t="str">
            <v>031080004788715/530001000154836</v>
          </cell>
          <cell r="H6578">
            <v>44931</v>
          </cell>
          <cell r="I6578" t="str">
            <v>ENTREGADO</v>
          </cell>
          <cell r="J6578">
            <v>44943</v>
          </cell>
          <cell r="K6578" t="str">
            <v>CARLOS JAVIER RIVAS MERA</v>
          </cell>
          <cell r="L6578" t="str">
            <v>OFICINA TRAMACO EL CARMEN</v>
          </cell>
          <cell r="M6578" t="str">
            <v>1723808497</v>
          </cell>
          <cell r="N6578" t="str">
            <v>0995194418</v>
          </cell>
          <cell r="O6578" t="str">
            <v>0995194418</v>
          </cell>
          <cell r="P6578" t="str">
            <v>MANTA</v>
          </cell>
          <cell r="Q6578" t="str">
            <v>MANTA</v>
          </cell>
          <cell r="R6578" t="str">
            <v>MANABI</v>
          </cell>
          <cell r="T6578" t="str">
            <v>TRAMACO</v>
          </cell>
          <cell r="U6578" t="str">
            <v>FLEXNETUIO_PROVINCIA</v>
          </cell>
          <cell r="V6578">
            <v>1</v>
          </cell>
          <cell r="W6578">
            <v>1</v>
          </cell>
          <cell r="X6578" t="str">
            <v>FLEXNET ECUADOR - MDELIVERY</v>
          </cell>
          <cell r="Y6578" t="str">
            <v>CALLE 28 DE JUNIO S/N Y GARCIA MORENO ENTRADA LLANO GRANDE</v>
          </cell>
        </row>
        <row r="6579">
          <cell r="A6579" t="str">
            <v>4789275</v>
          </cell>
          <cell r="B6579">
            <v>490892</v>
          </cell>
          <cell r="C6579" t="str">
            <v>4789275</v>
          </cell>
          <cell r="D6579" t="str">
            <v>MDELIVERY</v>
          </cell>
          <cell r="E6579" t="str">
            <v>DESPACHO</v>
          </cell>
          <cell r="F6579" t="str">
            <v>NORMAL</v>
          </cell>
          <cell r="G6579" t="str">
            <v>031080004789275</v>
          </cell>
          <cell r="H6579">
            <v>44931</v>
          </cell>
          <cell r="I6579" t="str">
            <v>ENTREGADO</v>
          </cell>
          <cell r="J6579">
            <v>44932</v>
          </cell>
          <cell r="K6579" t="str">
            <v>NELSON VINICIO ARMAS PADILLA</v>
          </cell>
          <cell r="L6579" t="str">
            <v>GONZALEZ SUAREZ    CALLE 27 DE SEPTIEMBRE SN CALLE MONTALVO</v>
          </cell>
          <cell r="M6579" t="str">
            <v>0400603437</v>
          </cell>
          <cell r="N6579" t="str">
            <v>0988009139</v>
          </cell>
          <cell r="O6579" t="str">
            <v>0988009139</v>
          </cell>
          <cell r="P6579" t="str">
            <v>040207</v>
          </cell>
          <cell r="Q6579" t="str">
            <v>MONTUFAR</v>
          </cell>
          <cell r="R6579" t="str">
            <v>CARCHI</v>
          </cell>
          <cell r="S6579" t="str">
            <v>SAN GABRIEL</v>
          </cell>
          <cell r="T6579" t="str">
            <v>TRAMACO</v>
          </cell>
          <cell r="U6579" t="str">
            <v>FLEXNETUIO_PROVINCIA</v>
          </cell>
          <cell r="V6579">
            <v>1</v>
          </cell>
          <cell r="W6579">
            <v>1</v>
          </cell>
          <cell r="X6579" t="str">
            <v>FLEXNET ECUADOR - MDELIVERY</v>
          </cell>
          <cell r="Y6579" t="str">
            <v>CALLE 28 DE JUNIO S/N Y GARCIA MORENO ENTRADA LLANO GRANDE</v>
          </cell>
        </row>
        <row r="6580">
          <cell r="A6580" t="str">
            <v>4789911</v>
          </cell>
          <cell r="B6580">
            <v>490893</v>
          </cell>
          <cell r="C6580" t="str">
            <v>4789911</v>
          </cell>
          <cell r="D6580" t="str">
            <v>MDELIVERY</v>
          </cell>
          <cell r="E6580" t="str">
            <v>DESPACHO</v>
          </cell>
          <cell r="F6580" t="str">
            <v>DERIVADO PICK UP</v>
          </cell>
          <cell r="G6580" t="str">
            <v>031080004789911</v>
          </cell>
          <cell r="H6580">
            <v>44931</v>
          </cell>
          <cell r="I6580" t="str">
            <v>ENTREGADO</v>
          </cell>
          <cell r="J6580">
            <v>44932</v>
          </cell>
          <cell r="K6580" t="str">
            <v>JOSE LUCIANO VALENCIA BAGUI</v>
          </cell>
          <cell r="L6580" t="str">
            <v>OFICINA TRAMACO PORTETE</v>
          </cell>
          <cell r="M6580" t="str">
            <v>1707093306</v>
          </cell>
          <cell r="N6580" t="str">
            <v>0987213998</v>
          </cell>
          <cell r="O6580" t="str">
            <v>0987213998</v>
          </cell>
          <cell r="P6580" t="str">
            <v>GUAYAQUIL</v>
          </cell>
          <cell r="Q6580" t="str">
            <v>GUAYAQUIL</v>
          </cell>
          <cell r="R6580" t="str">
            <v>GUAYAS</v>
          </cell>
          <cell r="T6580" t="str">
            <v>TRAMACO</v>
          </cell>
          <cell r="U6580" t="str">
            <v>FLEXNETUIO_GYE</v>
          </cell>
          <cell r="V6580">
            <v>1</v>
          </cell>
          <cell r="W6580">
            <v>1</v>
          </cell>
          <cell r="X6580" t="str">
            <v>FLEXNET ECUADOR - MDELIVERY</v>
          </cell>
          <cell r="Y6580" t="str">
            <v>CALLE 28 DE JUNIO S/N Y GARCIA MORENO ENTRADA LLANO GRANDE</v>
          </cell>
        </row>
        <row r="6581">
          <cell r="A6581" t="str">
            <v>4790207</v>
          </cell>
          <cell r="B6581">
            <v>490894</v>
          </cell>
          <cell r="C6581" t="str">
            <v>4790207</v>
          </cell>
          <cell r="D6581" t="str">
            <v>MDELIVERY</v>
          </cell>
          <cell r="E6581" t="str">
            <v>DESPACHO</v>
          </cell>
          <cell r="F6581" t="str">
            <v>NORMAL</v>
          </cell>
          <cell r="G6581" t="str">
            <v>031080004790207</v>
          </cell>
          <cell r="H6581">
            <v>44931</v>
          </cell>
          <cell r="I6581" t="str">
            <v>ENTREGADO</v>
          </cell>
          <cell r="J6581">
            <v>44935</v>
          </cell>
          <cell r="K6581" t="str">
            <v>Yamel Patricia Carrera Mendoza</v>
          </cell>
          <cell r="L6581" t="str">
            <v>PORTOVIEJO CALLE SEGUNDO RIVAS  SN  Y TAMARINDO REAL</v>
          </cell>
          <cell r="M6581" t="str">
            <v>1306981927</v>
          </cell>
          <cell r="N6581" t="str">
            <v>0996383188</v>
          </cell>
          <cell r="O6581" t="str">
            <v/>
          </cell>
          <cell r="P6581" t="str">
            <v>130103</v>
          </cell>
          <cell r="Q6581" t="str">
            <v>PORTOVIEJO</v>
          </cell>
          <cell r="R6581" t="str">
            <v>MANABI</v>
          </cell>
          <cell r="S6581" t="str">
            <v>PORTOVIEJO</v>
          </cell>
          <cell r="T6581" t="str">
            <v>TRAMACO</v>
          </cell>
          <cell r="U6581" t="str">
            <v>FLEXNETUIO_PROVINCIA</v>
          </cell>
          <cell r="V6581">
            <v>1</v>
          </cell>
          <cell r="W6581">
            <v>1</v>
          </cell>
          <cell r="X6581" t="str">
            <v>FLEXNET ECUADOR - MDELIVERY</v>
          </cell>
          <cell r="Y6581" t="str">
            <v>CALLE 28 DE JUNIO S/N Y GARCIA MORENO ENTRADA LLANO GRANDE</v>
          </cell>
        </row>
        <row r="6582">
          <cell r="A6582" t="str">
            <v>4790274</v>
          </cell>
          <cell r="B6582">
            <v>490895</v>
          </cell>
          <cell r="C6582" t="str">
            <v>4790274</v>
          </cell>
          <cell r="D6582" t="str">
            <v>MDELIVERY</v>
          </cell>
          <cell r="E6582" t="str">
            <v>DESPACHO</v>
          </cell>
          <cell r="F6582" t="str">
            <v>NORMAL</v>
          </cell>
          <cell r="G6582" t="str">
            <v>031080004790274</v>
          </cell>
          <cell r="H6582">
            <v>44931</v>
          </cell>
          <cell r="I6582" t="str">
            <v>ENTREGADO</v>
          </cell>
          <cell r="J6582">
            <v>44932</v>
          </cell>
          <cell r="K6582" t="str">
            <v>MONCAYO AMORES EXZA DEL CARMEN</v>
          </cell>
          <cell r="L6582" t="str">
            <v>LIZARZABURU  CALLE CARONDELET  SN  Y 5 DE JUNIO</v>
          </cell>
          <cell r="M6582" t="str">
            <v>0601220197</v>
          </cell>
          <cell r="N6582" t="str">
            <v>0983542797</v>
          </cell>
          <cell r="O6582" t="str">
            <v>0983542797</v>
          </cell>
          <cell r="P6582" t="str">
            <v>060111</v>
          </cell>
          <cell r="Q6582" t="str">
            <v>RIOBAMBA</v>
          </cell>
          <cell r="R6582" t="str">
            <v>CHIMBORAZO</v>
          </cell>
          <cell r="S6582" t="str">
            <v>RIOBAMBA</v>
          </cell>
          <cell r="T6582" t="str">
            <v>TRAMACO</v>
          </cell>
          <cell r="U6582" t="str">
            <v>FLEXNETUIO_PROVINCIA</v>
          </cell>
          <cell r="V6582">
            <v>1</v>
          </cell>
          <cell r="W6582">
            <v>1</v>
          </cell>
          <cell r="X6582" t="str">
            <v>FLEXNET ECUADOR - MDELIVERY</v>
          </cell>
          <cell r="Y6582" t="str">
            <v>CALLE 28 DE JUNIO S/N Y GARCIA MORENO ENTRADA LLANO GRANDE</v>
          </cell>
        </row>
        <row r="6583">
          <cell r="A6583" t="str">
            <v>4790758</v>
          </cell>
          <cell r="B6583">
            <v>490896</v>
          </cell>
          <cell r="C6583" t="str">
            <v>4790758</v>
          </cell>
          <cell r="D6583" t="str">
            <v>MDELIVERY</v>
          </cell>
          <cell r="E6583" t="str">
            <v>DESPACHO</v>
          </cell>
          <cell r="F6583" t="str">
            <v>NORMAL</v>
          </cell>
          <cell r="G6583" t="str">
            <v>FT77817</v>
          </cell>
          <cell r="H6583">
            <v>44931</v>
          </cell>
          <cell r="I6583" t="str">
            <v>ENTREGADO</v>
          </cell>
          <cell r="J6583">
            <v>44932</v>
          </cell>
          <cell r="K6583" t="str">
            <v>JOSE ALFREDO ZUNIGA ALVARADO</v>
          </cell>
          <cell r="L6583" t="str">
            <v>ROCA   CALLE  6 DE MARZO Y  SN CALLE JUNIN</v>
          </cell>
          <cell r="M6583" t="str">
            <v>0951761980</v>
          </cell>
          <cell r="N6583" t="str">
            <v>0997745258</v>
          </cell>
          <cell r="O6583" t="str">
            <v>0997745258</v>
          </cell>
          <cell r="P6583" t="str">
            <v>090306</v>
          </cell>
          <cell r="Q6583" t="str">
            <v>GUAYAQUIL</v>
          </cell>
          <cell r="R6583" t="str">
            <v>GUAYAS</v>
          </cell>
          <cell r="S6583" t="str">
            <v>GUAYAQUIL</v>
          </cell>
          <cell r="T6583" t="str">
            <v>ITSACOURIER</v>
          </cell>
          <cell r="U6583" t="str">
            <v>FLEXNETUIO_GYE</v>
          </cell>
          <cell r="V6583">
            <v>1</v>
          </cell>
          <cell r="W6583">
            <v>1</v>
          </cell>
          <cell r="X6583" t="str">
            <v>FLEXNET ECUADOR - MDELIVERY</v>
          </cell>
          <cell r="Y6583" t="str">
            <v>CALLE 28 DE JUNIO S/N Y GARCIA MORENO ENTRADA LLANO GRANDE</v>
          </cell>
        </row>
        <row r="6584">
          <cell r="A6584" t="str">
            <v>4790763</v>
          </cell>
          <cell r="B6584">
            <v>490897</v>
          </cell>
          <cell r="C6584" t="str">
            <v>4790763</v>
          </cell>
          <cell r="D6584" t="str">
            <v>MDELIVERY</v>
          </cell>
          <cell r="E6584" t="str">
            <v>DESPACHO</v>
          </cell>
          <cell r="F6584" t="str">
            <v>NORMAL</v>
          </cell>
          <cell r="G6584" t="str">
            <v>FT77911</v>
          </cell>
          <cell r="H6584">
            <v>44931</v>
          </cell>
          <cell r="I6584" t="str">
            <v>ENTREGADO</v>
          </cell>
          <cell r="J6584">
            <v>44932</v>
          </cell>
          <cell r="K6584" t="str">
            <v>NATALIA VIRGINIA GARCIA CEBALLOS</v>
          </cell>
          <cell r="L6584" t="str">
            <v>SAMBORONDON AV LOS ARROZALES  KM 3 Y MEDIO  Y VIA SAMBORONDON</v>
          </cell>
          <cell r="M6584" t="str">
            <v>0909426660</v>
          </cell>
          <cell r="N6584" t="str">
            <v>0998085544</v>
          </cell>
          <cell r="O6584" t="str">
            <v/>
          </cell>
          <cell r="P6584" t="str">
            <v>092302</v>
          </cell>
          <cell r="Q6584" t="str">
            <v>SAMBORONDON</v>
          </cell>
          <cell r="R6584" t="str">
            <v>GUAYAS</v>
          </cell>
          <cell r="S6584" t="str">
            <v>SAMBORONDON</v>
          </cell>
          <cell r="T6584" t="str">
            <v>ITSACOURIER</v>
          </cell>
          <cell r="U6584" t="str">
            <v>FLEXNETUIO_GYE</v>
          </cell>
          <cell r="V6584">
            <v>1</v>
          </cell>
          <cell r="W6584">
            <v>1</v>
          </cell>
          <cell r="X6584" t="str">
            <v>FLEXNET ECUADOR - MDELIVERY</v>
          </cell>
          <cell r="Y6584" t="str">
            <v>CALLE 28 DE JUNIO S/N Y GARCIA MORENO ENTRADA LLANO GRANDE</v>
          </cell>
        </row>
        <row r="6585">
          <cell r="A6585" t="str">
            <v>4791516</v>
          </cell>
          <cell r="B6585">
            <v>490898</v>
          </cell>
          <cell r="C6585" t="str">
            <v>4791516</v>
          </cell>
          <cell r="D6585" t="str">
            <v>MDELIVERY</v>
          </cell>
          <cell r="E6585" t="str">
            <v>DESPACHO</v>
          </cell>
          <cell r="F6585" t="str">
            <v>DERIVADO PICK UP</v>
          </cell>
          <cell r="G6585" t="str">
            <v>031080004791516</v>
          </cell>
          <cell r="H6585">
            <v>44931</v>
          </cell>
          <cell r="I6585" t="str">
            <v>ENTREGADO</v>
          </cell>
          <cell r="J6585">
            <v>44935</v>
          </cell>
          <cell r="K6585" t="str">
            <v>VEGA REA HECTOR ROLANDO</v>
          </cell>
          <cell r="L6585" t="str">
            <v>OFICINA TRAMACO GUARANDA</v>
          </cell>
          <cell r="M6585" t="str">
            <v>0202702577</v>
          </cell>
          <cell r="N6585" t="str">
            <v>0958866802</v>
          </cell>
          <cell r="O6585" t="str">
            <v>0958866802</v>
          </cell>
          <cell r="P6585" t="str">
            <v>GUARANDA</v>
          </cell>
          <cell r="Q6585" t="str">
            <v>GUARANDA</v>
          </cell>
          <cell r="R6585" t="str">
            <v>BOLIVAR</v>
          </cell>
          <cell r="T6585" t="str">
            <v>TRAMACO</v>
          </cell>
          <cell r="U6585" t="str">
            <v>FLEXNETUIO_PROVINCIA</v>
          </cell>
          <cell r="V6585">
            <v>1</v>
          </cell>
          <cell r="W6585">
            <v>1</v>
          </cell>
          <cell r="X6585" t="str">
            <v>FLEXNET ECUADOR - MDELIVERY</v>
          </cell>
          <cell r="Y6585" t="str">
            <v>CALLE 28 DE JUNIO S/N Y GARCIA MORENO ENTRADA LLANO GRANDE</v>
          </cell>
        </row>
        <row r="6586">
          <cell r="A6586" t="str">
            <v>4791680</v>
          </cell>
          <cell r="B6586">
            <v>490899</v>
          </cell>
          <cell r="C6586" t="str">
            <v>4791680</v>
          </cell>
          <cell r="D6586" t="str">
            <v>MDELIVERY</v>
          </cell>
          <cell r="E6586" t="str">
            <v>DESPACHO</v>
          </cell>
          <cell r="F6586" t="str">
            <v>NORMAL</v>
          </cell>
          <cell r="G6586" t="str">
            <v>031080004791680</v>
          </cell>
          <cell r="H6586">
            <v>44931</v>
          </cell>
          <cell r="I6586" t="str">
            <v>ENTREGADO</v>
          </cell>
          <cell r="J6586">
            <v>44932</v>
          </cell>
          <cell r="K6586" t="str">
            <v>FLORES VALLEJO TERESITA DE JESUS</v>
          </cell>
          <cell r="L6586" t="str">
            <v>PEDRO VICENTE MALDONADO  AV 29 DE JUNIO  901  Y CALLE 5</v>
          </cell>
          <cell r="M6586" t="str">
            <v>0600175855</v>
          </cell>
          <cell r="N6586" t="str">
            <v>0995274046</v>
          </cell>
          <cell r="O6586" t="str">
            <v>0995274046</v>
          </cell>
          <cell r="P6586" t="str">
            <v>171201</v>
          </cell>
          <cell r="Q6586" t="str">
            <v>PEDRO VICENTE MALDONADO</v>
          </cell>
          <cell r="R6586" t="str">
            <v>PICHINCHA</v>
          </cell>
          <cell r="S6586" t="str">
            <v>PEDRO VICENTE MALDONADO - SAN VICENTE DE ANDOAS - CELICA</v>
          </cell>
          <cell r="T6586" t="str">
            <v>TRAMACO</v>
          </cell>
          <cell r="U6586" t="str">
            <v>FLEXNETUIO_PROVINCIA</v>
          </cell>
          <cell r="V6586">
            <v>1</v>
          </cell>
          <cell r="W6586">
            <v>1</v>
          </cell>
          <cell r="X6586" t="str">
            <v>FLEXNET ECUADOR - MDELIVERY</v>
          </cell>
          <cell r="Y6586" t="str">
            <v>CALLE 28 DE JUNIO S/N Y GARCIA MORENO ENTRADA LLANO GRANDE</v>
          </cell>
        </row>
        <row r="6587">
          <cell r="A6587" t="str">
            <v>4791887</v>
          </cell>
          <cell r="B6587">
            <v>490900</v>
          </cell>
          <cell r="C6587" t="str">
            <v>4791887</v>
          </cell>
          <cell r="D6587" t="str">
            <v>MDELIVERY</v>
          </cell>
          <cell r="E6587" t="str">
            <v>DESPACHO</v>
          </cell>
          <cell r="F6587" t="str">
            <v>NORMAL</v>
          </cell>
          <cell r="G6587" t="str">
            <v>FT77852</v>
          </cell>
          <cell r="H6587">
            <v>44931</v>
          </cell>
          <cell r="I6587" t="str">
            <v>ENTREGADO</v>
          </cell>
          <cell r="J6587">
            <v>44935</v>
          </cell>
          <cell r="K6587" t="str">
            <v>GUTIERREZ NAPA ALEX ADOLFO</v>
          </cell>
          <cell r="L6587" t="str">
            <v>CALDERON CALLE DE LAS VINIAS  N19 68  Y DE LOS MIRTOS</v>
          </cell>
          <cell r="M6587" t="str">
            <v>1727619585</v>
          </cell>
          <cell r="N6587" t="str">
            <v>0995497168</v>
          </cell>
          <cell r="O6587" t="str">
            <v>0995497168</v>
          </cell>
          <cell r="P6587" t="str">
            <v>170204</v>
          </cell>
          <cell r="Q6587" t="str">
            <v>QUITO</v>
          </cell>
          <cell r="R6587" t="str">
            <v>PICHINCHA</v>
          </cell>
          <cell r="S6587" t="str">
            <v>CALDERON (CARAPUNGO)</v>
          </cell>
          <cell r="T6587" t="str">
            <v>EXPRESSCON</v>
          </cell>
          <cell r="U6587" t="str">
            <v>FLEXNETUIO_LOCAL</v>
          </cell>
          <cell r="V6587">
            <v>1</v>
          </cell>
          <cell r="W6587">
            <v>1</v>
          </cell>
          <cell r="X6587" t="str">
            <v>FLEXNET ECUADOR - MDELIVERY</v>
          </cell>
          <cell r="Y6587" t="str">
            <v>CALLE 28 DE JUNIO S/N Y GARCIA MORENO ENTRADA LLANO GRANDE</v>
          </cell>
        </row>
        <row r="6588">
          <cell r="A6588" t="str">
            <v>4791899</v>
          </cell>
          <cell r="B6588">
            <v>490901</v>
          </cell>
          <cell r="C6588" t="str">
            <v>4791899</v>
          </cell>
          <cell r="D6588" t="str">
            <v>MDELIVERY</v>
          </cell>
          <cell r="E6588" t="str">
            <v>DESPACHO</v>
          </cell>
          <cell r="F6588" t="str">
            <v>DERIVADO PICK UP</v>
          </cell>
          <cell r="G6588" t="str">
            <v>031080004791899</v>
          </cell>
          <cell r="H6588">
            <v>44931</v>
          </cell>
          <cell r="I6588" t="str">
            <v>ENTREGADO</v>
          </cell>
          <cell r="J6588">
            <v>44932</v>
          </cell>
          <cell r="K6588" t="str">
            <v>CHAMAIDAN MITE BRAULIO ALFREDO</v>
          </cell>
          <cell r="L6588" t="str">
            <v>OFICINA TRAMACO PORTETE</v>
          </cell>
          <cell r="M6588" t="str">
            <v>0919386508</v>
          </cell>
          <cell r="N6588" t="str">
            <v>0992867104</v>
          </cell>
          <cell r="O6588" t="str">
            <v>0996624087</v>
          </cell>
          <cell r="P6588" t="str">
            <v>GUAYAQUIL</v>
          </cell>
          <cell r="Q6588" t="str">
            <v>GUAYAQUIL</v>
          </cell>
          <cell r="R6588" t="str">
            <v>GUAYAS</v>
          </cell>
          <cell r="T6588" t="str">
            <v>TRAMACO</v>
          </cell>
          <cell r="U6588" t="str">
            <v>FLEXNETUIO_GYE</v>
          </cell>
          <cell r="V6588">
            <v>1</v>
          </cell>
          <cell r="W6588">
            <v>1</v>
          </cell>
          <cell r="X6588" t="str">
            <v>FLEXNET ECUADOR - MDELIVERY</v>
          </cell>
          <cell r="Y6588" t="str">
            <v>CALLE 28 DE JUNIO S/N Y GARCIA MORENO ENTRADA LLANO GRANDE</v>
          </cell>
        </row>
        <row r="6589">
          <cell r="A6589" t="str">
            <v>4793279</v>
          </cell>
          <cell r="B6589">
            <v>490902</v>
          </cell>
          <cell r="C6589" t="str">
            <v>4793279</v>
          </cell>
          <cell r="D6589" t="str">
            <v>MDELIVERY</v>
          </cell>
          <cell r="E6589" t="str">
            <v>DESPACHO</v>
          </cell>
          <cell r="F6589" t="str">
            <v>NORMAL</v>
          </cell>
          <cell r="G6589" t="str">
            <v>FT77811</v>
          </cell>
          <cell r="H6589">
            <v>44931</v>
          </cell>
          <cell r="I6589" t="str">
            <v>ENTREGADO</v>
          </cell>
          <cell r="J6589">
            <v>44932</v>
          </cell>
          <cell r="K6589" t="str">
            <v>MAXIMO RAUL CEREZO LUCIO</v>
          </cell>
          <cell r="L6589" t="str">
            <v>TARQUI CIUDADELA JUAN MONTALVO  MZ 07  VILLA 1</v>
          </cell>
          <cell r="M6589" t="str">
            <v>1205229048</v>
          </cell>
          <cell r="N6589" t="str">
            <v>0991920024</v>
          </cell>
          <cell r="O6589" t="str">
            <v>0991920024</v>
          </cell>
          <cell r="P6589" t="str">
            <v>090606</v>
          </cell>
          <cell r="Q6589" t="str">
            <v>GUAYAQUIL</v>
          </cell>
          <cell r="R6589" t="str">
            <v>GUAYAS</v>
          </cell>
          <cell r="S6589" t="str">
            <v>GUAYAQUIL</v>
          </cell>
          <cell r="T6589" t="str">
            <v>ITSACOURIER</v>
          </cell>
          <cell r="U6589" t="str">
            <v>FLEXNETUIO_GYE</v>
          </cell>
          <cell r="V6589">
            <v>1</v>
          </cell>
          <cell r="W6589">
            <v>1</v>
          </cell>
          <cell r="X6589" t="str">
            <v>FLEXNET ECUADOR - MDELIVERY</v>
          </cell>
          <cell r="Y6589" t="str">
            <v>CALLE 28 DE JUNIO S/N Y GARCIA MORENO ENTRADA LLANO GRANDE</v>
          </cell>
        </row>
        <row r="6590">
          <cell r="A6590" t="str">
            <v>4793282</v>
          </cell>
          <cell r="B6590">
            <v>490903</v>
          </cell>
          <cell r="C6590" t="str">
            <v>4793282</v>
          </cell>
          <cell r="D6590" t="str">
            <v>MDELIVERY</v>
          </cell>
          <cell r="E6590" t="str">
            <v>DESPACHO</v>
          </cell>
          <cell r="F6590" t="str">
            <v>DERIVADO PICK UP</v>
          </cell>
          <cell r="G6590" t="str">
            <v>031080004793282</v>
          </cell>
          <cell r="H6590">
            <v>44931</v>
          </cell>
          <cell r="I6590" t="str">
            <v>ENTREGADO</v>
          </cell>
          <cell r="J6590">
            <v>44932</v>
          </cell>
          <cell r="K6590" t="str">
            <v>KENNY ALEXANDER MORALES SOLARTE</v>
          </cell>
          <cell r="L6590" t="str">
            <v>OFICINA TRAMACO IBARRA</v>
          </cell>
          <cell r="M6590" t="str">
            <v>1003716931</v>
          </cell>
          <cell r="N6590" t="str">
            <v>0994767884</v>
          </cell>
          <cell r="O6590" t="str">
            <v>0989016310</v>
          </cell>
          <cell r="P6590" t="str">
            <v>IBARRA</v>
          </cell>
          <cell r="Q6590" t="str">
            <v>IBARRA</v>
          </cell>
          <cell r="R6590" t="str">
            <v>IMBABURA</v>
          </cell>
          <cell r="T6590" t="str">
            <v>TRAMACO</v>
          </cell>
          <cell r="U6590" t="str">
            <v>FLEXNETUIO_PROVINCIA</v>
          </cell>
          <cell r="V6590">
            <v>1</v>
          </cell>
          <cell r="W6590">
            <v>1</v>
          </cell>
          <cell r="X6590" t="str">
            <v>FLEXNET ECUADOR - MDELIVERY</v>
          </cell>
          <cell r="Y6590" t="str">
            <v>CALLE 28 DE JUNIO S/N Y GARCIA MORENO ENTRADA LLANO GRANDE</v>
          </cell>
        </row>
        <row r="6591">
          <cell r="A6591" t="str">
            <v>4793392</v>
          </cell>
          <cell r="B6591">
            <v>490904</v>
          </cell>
          <cell r="C6591" t="str">
            <v>4793392</v>
          </cell>
          <cell r="D6591" t="str">
            <v>MDELIVERY</v>
          </cell>
          <cell r="E6591" t="str">
            <v>DESPACHO</v>
          </cell>
          <cell r="F6591" t="str">
            <v>NORMAL</v>
          </cell>
          <cell r="G6591" t="str">
            <v>FT77818</v>
          </cell>
          <cell r="H6591">
            <v>44931</v>
          </cell>
          <cell r="I6591" t="str">
            <v>ENTREGADO</v>
          </cell>
          <cell r="J6591">
            <v>44935</v>
          </cell>
          <cell r="K6591" t="str">
            <v>JENNIFER NOHELIA OLIVO CERVANTES</v>
          </cell>
          <cell r="L6591" t="str">
            <v>TARQUI COOP UNION CIVICA CALLE LA MANA SN Y PASAJE 33</v>
          </cell>
          <cell r="M6591" t="str">
            <v>1208149201</v>
          </cell>
          <cell r="N6591" t="str">
            <v>0986561335</v>
          </cell>
          <cell r="O6591" t="str">
            <v>0000000000</v>
          </cell>
          <cell r="P6591" t="str">
            <v>090607</v>
          </cell>
          <cell r="Q6591" t="str">
            <v>GUAYAQUIL</v>
          </cell>
          <cell r="R6591" t="str">
            <v>GUAYAS</v>
          </cell>
          <cell r="S6591" t="str">
            <v>GUAYAQUIL</v>
          </cell>
          <cell r="T6591" t="str">
            <v>FLEXTRANS GYE</v>
          </cell>
          <cell r="U6591" t="str">
            <v>FLEXNETUIO_GYE</v>
          </cell>
          <cell r="V6591">
            <v>1</v>
          </cell>
          <cell r="W6591">
            <v>1</v>
          </cell>
          <cell r="X6591" t="str">
            <v>FLEXNET ECUADOR - MDELIVERY</v>
          </cell>
          <cell r="Y6591" t="str">
            <v>CALLE 28 DE JUNIO S/N Y GARCIA MORENO ENTRADA LLANO GRANDE</v>
          </cell>
        </row>
        <row r="6592">
          <cell r="A6592" t="str">
            <v>4793484</v>
          </cell>
          <cell r="B6592">
            <v>490905</v>
          </cell>
          <cell r="C6592" t="str">
            <v>4793484</v>
          </cell>
          <cell r="D6592" t="str">
            <v>MDELIVERY</v>
          </cell>
          <cell r="E6592" t="str">
            <v>DESPACHO</v>
          </cell>
          <cell r="F6592" t="str">
            <v>DERIVADO PICK UP</v>
          </cell>
          <cell r="G6592" t="str">
            <v>031080004793484</v>
          </cell>
          <cell r="H6592">
            <v>44931</v>
          </cell>
          <cell r="I6592" t="str">
            <v>ENTREGADO</v>
          </cell>
          <cell r="J6592">
            <v>44932</v>
          </cell>
          <cell r="K6592" t="str">
            <v>LUCAS MERO ANTONIO WASHINGTON</v>
          </cell>
          <cell r="L6592" t="str">
            <v>OFICINA TRAMACO MANTA CENTRO DE DISTRIBUCION</v>
          </cell>
          <cell r="M6592" t="str">
            <v>1308466265</v>
          </cell>
          <cell r="N6592" t="str">
            <v>0999825328</v>
          </cell>
          <cell r="O6592" t="str">
            <v>0999825328</v>
          </cell>
          <cell r="P6592" t="str">
            <v>MANTA</v>
          </cell>
          <cell r="Q6592" t="str">
            <v>MANTA</v>
          </cell>
          <cell r="R6592" t="str">
            <v>MANABI</v>
          </cell>
          <cell r="T6592" t="str">
            <v>TRAMACO</v>
          </cell>
          <cell r="U6592" t="str">
            <v>FLEXNETUIO_PROVINCIA</v>
          </cell>
          <cell r="V6592">
            <v>1</v>
          </cell>
          <cell r="W6592">
            <v>1</v>
          </cell>
          <cell r="X6592" t="str">
            <v>FLEXNET ECUADOR - MDELIVERY</v>
          </cell>
          <cell r="Y6592" t="str">
            <v>CALLE 28 DE JUNIO S/N Y GARCIA MORENO ENTRADA LLANO GRANDE</v>
          </cell>
        </row>
        <row r="6593">
          <cell r="A6593" t="str">
            <v>4793513</v>
          </cell>
          <cell r="B6593">
            <v>490906</v>
          </cell>
          <cell r="C6593" t="str">
            <v>4793513</v>
          </cell>
          <cell r="D6593" t="str">
            <v>MDELIVERY</v>
          </cell>
          <cell r="E6593" t="str">
            <v>DESPACHO</v>
          </cell>
          <cell r="F6593" t="str">
            <v>NORMAL</v>
          </cell>
          <cell r="G6593" t="str">
            <v>FT77856</v>
          </cell>
          <cell r="H6593">
            <v>44931</v>
          </cell>
          <cell r="I6593" t="str">
            <v>ENTREGADO</v>
          </cell>
          <cell r="J6593">
            <v>44935</v>
          </cell>
          <cell r="K6593" t="str">
            <v>Ximena Alexandra Bravo Rivadeneira</v>
          </cell>
          <cell r="L6593" t="str">
            <v>SAN ISIDRO DEL INCA CALLE DE LAS FRUTILLAS  E13 89  Y DE LOS LIQUENES</v>
          </cell>
          <cell r="M6593" t="str">
            <v>1712516549</v>
          </cell>
          <cell r="N6593" t="str">
            <v>0983313316</v>
          </cell>
          <cell r="O6593" t="str">
            <v>0983313316</v>
          </cell>
          <cell r="P6593" t="str">
            <v>170514</v>
          </cell>
          <cell r="Q6593" t="str">
            <v>QUITO</v>
          </cell>
          <cell r="R6593" t="str">
            <v>PICHINCHA</v>
          </cell>
          <cell r="S6593" t="str">
            <v>QUITO</v>
          </cell>
          <cell r="T6593" t="str">
            <v>EXPRESSCON</v>
          </cell>
          <cell r="U6593" t="str">
            <v>FLEXNETUIO_LOCAL</v>
          </cell>
          <cell r="V6593">
            <v>1</v>
          </cell>
          <cell r="W6593">
            <v>1</v>
          </cell>
          <cell r="X6593" t="str">
            <v>FLEXNET ECUADOR - MDELIVERY</v>
          </cell>
          <cell r="Y6593" t="str">
            <v>CALLE 28 DE JUNIO S/N Y GARCIA MORENO ENTRADA LLANO GRANDE</v>
          </cell>
        </row>
        <row r="6594">
          <cell r="A6594" t="str">
            <v>4793525</v>
          </cell>
          <cell r="B6594">
            <v>490907</v>
          </cell>
          <cell r="C6594" t="str">
            <v>4793525</v>
          </cell>
          <cell r="D6594" t="str">
            <v>MDELIVERY</v>
          </cell>
          <cell r="E6594" t="str">
            <v>DESPACHO</v>
          </cell>
          <cell r="F6594" t="str">
            <v>NORMAL</v>
          </cell>
          <cell r="G6594" t="str">
            <v>031080004793525</v>
          </cell>
          <cell r="H6594">
            <v>44931</v>
          </cell>
          <cell r="I6594" t="str">
            <v>ENTREGADO</v>
          </cell>
          <cell r="J6594">
            <v>44933</v>
          </cell>
          <cell r="K6594" t="str">
            <v>MIRANDA ANDRADE KENNYA ROXANA</v>
          </cell>
          <cell r="L6594" t="str">
            <v>7 DE OCTUBRE CALLE C SN ENTRE CALLE 6TA Y CALLE 7MA</v>
          </cell>
          <cell r="M6594" t="str">
            <v>1207123769</v>
          </cell>
          <cell r="N6594" t="str">
            <v>0968194942</v>
          </cell>
          <cell r="O6594" t="str">
            <v>0996476559</v>
          </cell>
          <cell r="P6594" t="str">
            <v>120310</v>
          </cell>
          <cell r="Q6594" t="str">
            <v>QUEVEDO</v>
          </cell>
          <cell r="R6594" t="str">
            <v>LOS RIOS</v>
          </cell>
          <cell r="S6594" t="str">
            <v>QUEVEDO</v>
          </cell>
          <cell r="T6594" t="str">
            <v>TRAMACO</v>
          </cell>
          <cell r="U6594" t="str">
            <v>FLEXNETUIO_PROVINCIA</v>
          </cell>
          <cell r="V6594">
            <v>1</v>
          </cell>
          <cell r="W6594">
            <v>1</v>
          </cell>
          <cell r="X6594" t="str">
            <v>FLEXNET ECUADOR - MDELIVERY</v>
          </cell>
          <cell r="Y6594" t="str">
            <v>CALLE 28 DE JUNIO S/N Y GARCIA MORENO ENTRADA LLANO GRANDE</v>
          </cell>
        </row>
        <row r="6595">
          <cell r="A6595" t="str">
            <v>4793555</v>
          </cell>
          <cell r="B6595">
            <v>490908</v>
          </cell>
          <cell r="C6595" t="str">
            <v>4793555</v>
          </cell>
          <cell r="D6595" t="str">
            <v>MDELIVERY</v>
          </cell>
          <cell r="E6595" t="str">
            <v>DESPACHO</v>
          </cell>
          <cell r="F6595" t="str">
            <v>DERIVADO PICK UP</v>
          </cell>
          <cell r="G6595" t="str">
            <v>031080004793555</v>
          </cell>
          <cell r="H6595">
            <v>44931</v>
          </cell>
          <cell r="I6595" t="str">
            <v>ENTREGADO</v>
          </cell>
          <cell r="J6595">
            <v>44935</v>
          </cell>
          <cell r="K6595" t="str">
            <v>Jeremy stefania Torres Albarracin</v>
          </cell>
          <cell r="L6595" t="str">
            <v>OFICINA TRAMACO PUNTO DE ATENCION VIA DAULE</v>
          </cell>
          <cell r="M6595" t="str">
            <v>0954669651</v>
          </cell>
          <cell r="N6595" t="str">
            <v>0988791138</v>
          </cell>
          <cell r="O6595" t="str">
            <v/>
          </cell>
          <cell r="P6595" t="str">
            <v>GUAYAQUIL</v>
          </cell>
          <cell r="Q6595" t="str">
            <v>GUAYAQUIL</v>
          </cell>
          <cell r="R6595" t="str">
            <v>GUAYAS</v>
          </cell>
          <cell r="T6595" t="str">
            <v>TRAMACO</v>
          </cell>
          <cell r="U6595" t="str">
            <v>FLEXNETUIO_GYE</v>
          </cell>
          <cell r="V6595">
            <v>1</v>
          </cell>
          <cell r="W6595">
            <v>1</v>
          </cell>
          <cell r="X6595" t="str">
            <v>FLEXNET ECUADOR - MDELIVERY</v>
          </cell>
          <cell r="Y6595" t="str">
            <v>CALLE 28 DE JUNIO S/N Y GARCIA MORENO ENTRADA LLANO GRANDE</v>
          </cell>
        </row>
        <row r="6596">
          <cell r="A6596" t="str">
            <v>4793810</v>
          </cell>
          <cell r="B6596">
            <v>490909</v>
          </cell>
          <cell r="C6596" t="str">
            <v>4793810</v>
          </cell>
          <cell r="D6596" t="str">
            <v>MDELIVERY</v>
          </cell>
          <cell r="E6596" t="str">
            <v>DESPACHO</v>
          </cell>
          <cell r="F6596" t="str">
            <v>NORMAL</v>
          </cell>
          <cell r="G6596" t="str">
            <v>FT77871</v>
          </cell>
          <cell r="H6596">
            <v>44931</v>
          </cell>
          <cell r="I6596" t="str">
            <v>ENTREGADO</v>
          </cell>
          <cell r="J6596">
            <v>44932</v>
          </cell>
          <cell r="K6596" t="str">
            <v>ADAMARIS KATHERINE TOAPANTA ROSERO</v>
          </cell>
          <cell r="L6596" t="str">
            <v>LA KENNEDY   AV 10 DE AGOSTO  N 49 125 AV ABELARDO MONTALVO</v>
          </cell>
          <cell r="M6596" t="str">
            <v>1728925494</v>
          </cell>
          <cell r="N6596" t="str">
            <v>0987737163</v>
          </cell>
          <cell r="O6596" t="str">
            <v>0987737163</v>
          </cell>
          <cell r="P6596" t="str">
            <v>170502</v>
          </cell>
          <cell r="Q6596" t="str">
            <v>QUITO</v>
          </cell>
          <cell r="R6596" t="str">
            <v>PICHINCHA</v>
          </cell>
          <cell r="S6596" t="str">
            <v>QUITO</v>
          </cell>
          <cell r="T6596" t="str">
            <v>EXPRESSCON</v>
          </cell>
          <cell r="U6596" t="str">
            <v>FLEXNETUIO_LOCAL</v>
          </cell>
          <cell r="V6596">
            <v>1</v>
          </cell>
          <cell r="W6596">
            <v>1</v>
          </cell>
          <cell r="X6596" t="str">
            <v>FLEXNET ECUADOR - MDELIVERY</v>
          </cell>
          <cell r="Y6596" t="str">
            <v>CALLE 28 DE JUNIO S/N Y GARCIA MORENO ENTRADA LLANO GRANDE</v>
          </cell>
        </row>
        <row r="6597">
          <cell r="A6597" t="str">
            <v>4794386</v>
          </cell>
          <cell r="B6597">
            <v>490911</v>
          </cell>
          <cell r="C6597" t="str">
            <v>4794386</v>
          </cell>
          <cell r="D6597" t="str">
            <v>MDELIVERY</v>
          </cell>
          <cell r="E6597" t="str">
            <v>DESPACHO</v>
          </cell>
          <cell r="F6597" t="str">
            <v>NORMAL</v>
          </cell>
          <cell r="G6597" t="str">
            <v>FT77823/031080004794386</v>
          </cell>
          <cell r="H6597">
            <v>44931</v>
          </cell>
          <cell r="I6597" t="str">
            <v>ENTREGADO</v>
          </cell>
          <cell r="J6597">
            <v>44937</v>
          </cell>
          <cell r="K6597" t="str">
            <v>REBECA ALEJANDRINA ROBALINO MONTOYA</v>
          </cell>
          <cell r="L6597" t="str">
            <v>XIMENA COOP SANTIAGUITO ROLDOS  MZ 1314 SOLAR 30</v>
          </cell>
          <cell r="M6597" t="str">
            <v>0926483710</v>
          </cell>
          <cell r="N6597" t="str">
            <v>0968879276</v>
          </cell>
          <cell r="P6597" t="str">
            <v>090204</v>
          </cell>
          <cell r="Q6597" t="str">
            <v>GUAYAQUIL</v>
          </cell>
          <cell r="R6597" t="str">
            <v>GUAYAS</v>
          </cell>
          <cell r="S6597" t="str">
            <v>GUAYAQUIL</v>
          </cell>
          <cell r="T6597" t="str">
            <v>TRAMACO</v>
          </cell>
          <cell r="U6597" t="str">
            <v>FLEXNETUIO_GYE</v>
          </cell>
          <cell r="V6597">
            <v>1</v>
          </cell>
          <cell r="W6597">
            <v>1</v>
          </cell>
          <cell r="X6597" t="str">
            <v>FLEXNET ECUADOR - MDELIVERY</v>
          </cell>
          <cell r="Y6597" t="str">
            <v>CALLE 28 DE JUNIO S/N Y GARCIA MORENO ENTRADA LLANO GRANDE</v>
          </cell>
        </row>
        <row r="6598">
          <cell r="A6598" t="str">
            <v>4794436</v>
          </cell>
          <cell r="B6598">
            <v>490912</v>
          </cell>
          <cell r="C6598" t="str">
            <v>4794436</v>
          </cell>
          <cell r="D6598" t="str">
            <v>MDELIVERY</v>
          </cell>
          <cell r="E6598" t="str">
            <v>DESPACHO</v>
          </cell>
          <cell r="F6598" t="str">
            <v>NORMAL</v>
          </cell>
          <cell r="G6598" t="str">
            <v>FT77813</v>
          </cell>
          <cell r="H6598">
            <v>44931</v>
          </cell>
          <cell r="I6598" t="str">
            <v>ENTREGADO</v>
          </cell>
          <cell r="J6598">
            <v>44932</v>
          </cell>
          <cell r="K6598" t="str">
            <v>COROZO NAZARENO CRISTIAN XAVIER</v>
          </cell>
          <cell r="L6598" t="str">
            <v>FEBRES CORDERO CALLE LOS RIOS  137 Y PORTETE</v>
          </cell>
          <cell r="M6598" t="str">
            <v>0924099120</v>
          </cell>
          <cell r="N6598" t="str">
            <v>0980918404</v>
          </cell>
          <cell r="O6598" t="str">
            <v>0980918404</v>
          </cell>
          <cell r="P6598" t="str">
            <v>090301</v>
          </cell>
          <cell r="Q6598" t="str">
            <v>GUAYAQUIL</v>
          </cell>
          <cell r="R6598" t="str">
            <v>GUAYAS</v>
          </cell>
          <cell r="S6598" t="str">
            <v>GUAYAQUIL</v>
          </cell>
          <cell r="T6598" t="str">
            <v>ITSACOURIER</v>
          </cell>
          <cell r="U6598" t="str">
            <v>FLEXNETUIO_GYE</v>
          </cell>
          <cell r="V6598">
            <v>1</v>
          </cell>
          <cell r="W6598">
            <v>1</v>
          </cell>
          <cell r="X6598" t="str">
            <v>FLEXNET ECUADOR - MDELIVERY</v>
          </cell>
          <cell r="Y6598" t="str">
            <v>CALLE 28 DE JUNIO S/N Y GARCIA MORENO ENTRADA LLANO GRANDE</v>
          </cell>
        </row>
        <row r="6599">
          <cell r="A6599" t="str">
            <v>4794449</v>
          </cell>
          <cell r="B6599">
            <v>490913</v>
          </cell>
          <cell r="C6599" t="str">
            <v>4794449</v>
          </cell>
          <cell r="D6599" t="str">
            <v>MDELIVERY</v>
          </cell>
          <cell r="E6599" t="str">
            <v>DESPACHO</v>
          </cell>
          <cell r="F6599" t="str">
            <v>NORMAL</v>
          </cell>
          <cell r="G6599" t="str">
            <v>FT77861</v>
          </cell>
          <cell r="H6599">
            <v>44931</v>
          </cell>
          <cell r="I6599" t="str">
            <v>ENTREGADO</v>
          </cell>
          <cell r="J6599">
            <v>44932</v>
          </cell>
          <cell r="K6599" t="str">
            <v>MARTINEZ VELASTEGUI DANIEL RICARDO</v>
          </cell>
          <cell r="L6599" t="str">
            <v>TUMBACO CALLE JOSE VINUEZA  E11225  E ILALO</v>
          </cell>
          <cell r="M6599" t="str">
            <v>1714566815</v>
          </cell>
          <cell r="N6599" t="str">
            <v>0998322838</v>
          </cell>
          <cell r="O6599" t="str">
            <v>0998322838</v>
          </cell>
          <cell r="P6599" t="str">
            <v>170903</v>
          </cell>
          <cell r="Q6599" t="str">
            <v>QUITO</v>
          </cell>
          <cell r="R6599" t="str">
            <v>PICHINCHA</v>
          </cell>
          <cell r="S6599" t="str">
            <v>TUMBACO</v>
          </cell>
          <cell r="T6599" t="str">
            <v>FLEXTRANS UIO</v>
          </cell>
          <cell r="U6599" t="str">
            <v>FLEXNETUIO_LOCAL</v>
          </cell>
          <cell r="V6599">
            <v>1</v>
          </cell>
          <cell r="W6599">
            <v>1</v>
          </cell>
          <cell r="X6599" t="str">
            <v>FLEXNET ECUADOR - MDELIVERY</v>
          </cell>
          <cell r="Y6599" t="str">
            <v>CALLE 28 DE JUNIO S/N Y GARCIA MORENO ENTRADA LLANO GRANDE</v>
          </cell>
        </row>
        <row r="6600">
          <cell r="A6600" t="str">
            <v>4794724</v>
          </cell>
          <cell r="B6600">
            <v>490914</v>
          </cell>
          <cell r="C6600" t="str">
            <v>4794724</v>
          </cell>
          <cell r="D6600" t="str">
            <v>MDELIVERY</v>
          </cell>
          <cell r="E6600" t="str">
            <v>DESPACHO</v>
          </cell>
          <cell r="F6600" t="str">
            <v>NORMAL</v>
          </cell>
          <cell r="G6600" t="str">
            <v>FT77928</v>
          </cell>
          <cell r="H6600">
            <v>44931</v>
          </cell>
          <cell r="I6600" t="str">
            <v>ENTREGADO</v>
          </cell>
          <cell r="J6600">
            <v>44936</v>
          </cell>
          <cell r="K6600" t="str">
            <v>ROLANDO DANIEL ORRALA ZAMBRANO</v>
          </cell>
          <cell r="L6600" t="str">
            <v>LA MARISCAL AV CRISTOBAL COLON  E4 151  Y DIEGO DE ALMAGRO</v>
          </cell>
          <cell r="M6600" t="str">
            <v>0909369456</v>
          </cell>
          <cell r="N6600" t="str">
            <v>0998402174</v>
          </cell>
          <cell r="O6600" t="str">
            <v>0998402174</v>
          </cell>
          <cell r="P6600" t="str">
            <v>170524</v>
          </cell>
          <cell r="Q6600" t="str">
            <v>QUITO</v>
          </cell>
          <cell r="R6600" t="str">
            <v>PICHINCHA</v>
          </cell>
          <cell r="S6600" t="str">
            <v>QUITO</v>
          </cell>
          <cell r="T6600" t="str">
            <v>FLEXTRANS UIO</v>
          </cell>
          <cell r="U6600" t="str">
            <v>FLEXNETUIO_LOCAL</v>
          </cell>
          <cell r="V6600">
            <v>1</v>
          </cell>
          <cell r="W6600">
            <v>1</v>
          </cell>
          <cell r="X6600" t="str">
            <v>FLEXNET ECUADOR - MDELIVERY</v>
          </cell>
          <cell r="Y6600" t="str">
            <v>CALLE 28 DE JUNIO S/N Y GARCIA MORENO ENTRADA LLANO GRANDE</v>
          </cell>
        </row>
        <row r="6601">
          <cell r="A6601" t="str">
            <v>4794766</v>
          </cell>
          <cell r="B6601">
            <v>490915</v>
          </cell>
          <cell r="C6601" t="str">
            <v>4794766</v>
          </cell>
          <cell r="D6601" t="str">
            <v>MDELIVERY</v>
          </cell>
          <cell r="E6601" t="str">
            <v>DESPACHO</v>
          </cell>
          <cell r="F6601" t="str">
            <v>NORMAL</v>
          </cell>
          <cell r="G6601" t="str">
            <v>FT77870</v>
          </cell>
          <cell r="H6601">
            <v>44931</v>
          </cell>
          <cell r="I6601" t="str">
            <v>ENTREGADO</v>
          </cell>
          <cell r="J6601">
            <v>44932</v>
          </cell>
          <cell r="K6601" t="str">
            <v>SANDRA ELENA ARMIJOS TELLO</v>
          </cell>
          <cell r="L6601" t="str">
            <v>LA MAGDALENA  CALLE CANARIS  OE6140 AV MARISCAL SUCRE</v>
          </cell>
          <cell r="M6601" t="str">
            <v>1720018819</v>
          </cell>
          <cell r="N6601" t="str">
            <v>0988965886</v>
          </cell>
          <cell r="O6601" t="str">
            <v>0988965886</v>
          </cell>
          <cell r="P6601" t="str">
            <v>170602</v>
          </cell>
          <cell r="Q6601" t="str">
            <v>QUITO</v>
          </cell>
          <cell r="R6601" t="str">
            <v>PICHINCHA</v>
          </cell>
          <cell r="S6601" t="str">
            <v>QUITO</v>
          </cell>
          <cell r="T6601" t="str">
            <v>FLEXTRANS UIO</v>
          </cell>
          <cell r="U6601" t="str">
            <v>FLEXNETUIO_LOCAL</v>
          </cell>
          <cell r="V6601">
            <v>1</v>
          </cell>
          <cell r="W6601">
            <v>1</v>
          </cell>
          <cell r="X6601" t="str">
            <v>FLEXNET ECUADOR - MDELIVERY</v>
          </cell>
          <cell r="Y6601" t="str">
            <v>CALLE 28 DE JUNIO S/N Y GARCIA MORENO ENTRADA LLANO GRANDE</v>
          </cell>
        </row>
        <row r="6602">
          <cell r="A6602" t="str">
            <v>4794858</v>
          </cell>
          <cell r="B6602">
            <v>490916</v>
          </cell>
          <cell r="C6602" t="str">
            <v>4794858</v>
          </cell>
          <cell r="D6602" t="str">
            <v>MDELIVERY</v>
          </cell>
          <cell r="E6602" t="str">
            <v>DESPACHO</v>
          </cell>
          <cell r="F6602" t="str">
            <v>NORMAL</v>
          </cell>
          <cell r="G6602" t="str">
            <v>FT77854</v>
          </cell>
          <cell r="H6602">
            <v>44931</v>
          </cell>
          <cell r="I6602" t="str">
            <v>ENTREGADO</v>
          </cell>
          <cell r="J6602">
            <v>44932</v>
          </cell>
          <cell r="K6602" t="str">
            <v>SANDRA ELENA ARMIJOS TELLO</v>
          </cell>
          <cell r="L6602" t="str">
            <v>LA MAGDALENA CALLE CANARIS  OE6140  Y AV MARISCAL SUCRE</v>
          </cell>
          <cell r="M6602" t="str">
            <v>1720018819</v>
          </cell>
          <cell r="N6602" t="str">
            <v>0988965886</v>
          </cell>
          <cell r="O6602" t="str">
            <v/>
          </cell>
          <cell r="P6602" t="str">
            <v>170602</v>
          </cell>
          <cell r="Q6602" t="str">
            <v>QUITO</v>
          </cell>
          <cell r="R6602" t="str">
            <v>PICHINCHA</v>
          </cell>
          <cell r="S6602" t="str">
            <v>QUITO</v>
          </cell>
          <cell r="T6602" t="str">
            <v>FLEXTRANS UIO</v>
          </cell>
          <cell r="U6602" t="str">
            <v>FLEXNETUIO_LOCAL</v>
          </cell>
          <cell r="V6602">
            <v>1</v>
          </cell>
          <cell r="W6602">
            <v>1</v>
          </cell>
          <cell r="X6602" t="str">
            <v>FLEXNET ECUADOR - MDELIVERY</v>
          </cell>
          <cell r="Y6602" t="str">
            <v>CALLE 28 DE JUNIO S/N Y GARCIA MORENO ENTRADA LLANO GRANDE</v>
          </cell>
        </row>
        <row r="6603">
          <cell r="A6603" t="str">
            <v>4794910</v>
          </cell>
          <cell r="B6603">
            <v>490917</v>
          </cell>
          <cell r="C6603" t="str">
            <v>4794910</v>
          </cell>
          <cell r="D6603" t="str">
            <v>MDELIVERY</v>
          </cell>
          <cell r="E6603" t="str">
            <v>DESPACHO</v>
          </cell>
          <cell r="F6603" t="str">
            <v>NORMAL</v>
          </cell>
          <cell r="G6603" t="str">
            <v>031080004794910</v>
          </cell>
          <cell r="H6603">
            <v>44931</v>
          </cell>
          <cell r="I6603" t="str">
            <v>ENTREGADO</v>
          </cell>
          <cell r="J6603">
            <v>44932</v>
          </cell>
          <cell r="K6603" t="str">
            <v>PADILLA VACA KAREN BEATRIZ</v>
          </cell>
          <cell r="L6603" t="str">
            <v>VENTANAS CALLE RICARDO ASTUDILLO SN Y SERAPIO VILLAMAR</v>
          </cell>
          <cell r="M6603" t="str">
            <v>1204651341</v>
          </cell>
          <cell r="N6603" t="str">
            <v>0999780562</v>
          </cell>
          <cell r="O6603" t="str">
            <v>0999780562</v>
          </cell>
          <cell r="P6603" t="str">
            <v>120406</v>
          </cell>
          <cell r="Q6603" t="str">
            <v>VENTANAS</v>
          </cell>
          <cell r="R6603" t="str">
            <v>LOS RIOS</v>
          </cell>
          <cell r="S6603" t="str">
            <v>VENTANAS</v>
          </cell>
          <cell r="T6603" t="str">
            <v>TRAMACO</v>
          </cell>
          <cell r="U6603" t="str">
            <v>FLEXNETUIO_PROVINCIA</v>
          </cell>
          <cell r="V6603">
            <v>1</v>
          </cell>
          <cell r="W6603">
            <v>1</v>
          </cell>
          <cell r="X6603" t="str">
            <v>FLEXNET ECUADOR - MDELIVERY</v>
          </cell>
          <cell r="Y6603" t="str">
            <v>CALLE 28 DE JUNIO S/N Y GARCIA MORENO ENTRADA LLANO GRANDE</v>
          </cell>
        </row>
        <row r="6604">
          <cell r="A6604" t="str">
            <v>4795177</v>
          </cell>
          <cell r="B6604">
            <v>490918</v>
          </cell>
          <cell r="C6604" t="str">
            <v>4795177</v>
          </cell>
          <cell r="D6604" t="str">
            <v>MDELIVERY</v>
          </cell>
          <cell r="E6604" t="str">
            <v>DESPACHO</v>
          </cell>
          <cell r="F6604" t="str">
            <v>NORMAL</v>
          </cell>
          <cell r="G6604" t="str">
            <v>031080004795177</v>
          </cell>
          <cell r="H6604">
            <v>44931</v>
          </cell>
          <cell r="I6604" t="str">
            <v>ENTREGADO</v>
          </cell>
          <cell r="J6604">
            <v>44938</v>
          </cell>
          <cell r="K6604" t="str">
            <v>GLADYS JULISSA PAREDES ESCOBAR</v>
          </cell>
          <cell r="L6604" t="str">
            <v>ROCAFUERTE CALLE 31 DE ENERO  SN</v>
          </cell>
          <cell r="M6604" t="str">
            <v>0803997402</v>
          </cell>
          <cell r="N6604" t="str">
            <v>0982798655</v>
          </cell>
          <cell r="O6604" t="str">
            <v>0982798655</v>
          </cell>
          <cell r="P6604" t="str">
            <v>080602</v>
          </cell>
          <cell r="Q6604" t="str">
            <v>RIOVERDE</v>
          </cell>
          <cell r="R6604" t="str">
            <v>ESMERALDAS</v>
          </cell>
          <cell r="S6604" t="str">
            <v>LAGARTO - MONTALVO (CAB EN HORQUETA) - ROCAFUERTE</v>
          </cell>
          <cell r="T6604" t="str">
            <v>TRAMACO</v>
          </cell>
          <cell r="U6604" t="str">
            <v>FLEXNETUIO_PROVINCIA</v>
          </cell>
          <cell r="V6604">
            <v>1</v>
          </cell>
          <cell r="W6604">
            <v>1</v>
          </cell>
          <cell r="X6604" t="str">
            <v>FLEXNET ECUADOR - MDELIVERY</v>
          </cell>
          <cell r="Y6604" t="str">
            <v>CALLE 28 DE JUNIO S/N Y GARCIA MORENO ENTRADA LLANO GRANDE</v>
          </cell>
        </row>
        <row r="6605">
          <cell r="A6605" t="str">
            <v>4796205</v>
          </cell>
          <cell r="B6605">
            <v>490919</v>
          </cell>
          <cell r="C6605" t="str">
            <v>4796205</v>
          </cell>
          <cell r="D6605" t="str">
            <v>MDELIVERY</v>
          </cell>
          <cell r="E6605" t="str">
            <v>DESPACHO</v>
          </cell>
          <cell r="F6605" t="str">
            <v>NORMAL</v>
          </cell>
          <cell r="G6605" t="str">
            <v>FT77860</v>
          </cell>
          <cell r="H6605">
            <v>44931</v>
          </cell>
          <cell r="I6605" t="str">
            <v>ENTREGADO</v>
          </cell>
          <cell r="J6605">
            <v>44932</v>
          </cell>
          <cell r="K6605" t="str">
            <v>SALTOS CIFUENTES FANNY DEL ROCIO</v>
          </cell>
          <cell r="L6605" t="str">
            <v>SAN BARTOLO SAN BARTOLO CALLE LEXO BRUIS S13 50 Y JUAN CAMACARO</v>
          </cell>
          <cell r="M6605" t="str">
            <v>1714134614</v>
          </cell>
          <cell r="N6605" t="str">
            <v>0983007252</v>
          </cell>
          <cell r="O6605" t="str">
            <v>0983007252</v>
          </cell>
          <cell r="P6605" t="str">
            <v>170601</v>
          </cell>
          <cell r="Q6605" t="str">
            <v>QUITO</v>
          </cell>
          <cell r="R6605" t="str">
            <v>PICHINCHA</v>
          </cell>
          <cell r="S6605" t="str">
            <v>QUITO</v>
          </cell>
          <cell r="T6605" t="str">
            <v>FLEXTRANS UIO</v>
          </cell>
          <cell r="U6605" t="str">
            <v>FLEXNETUIO_LOCAL</v>
          </cell>
          <cell r="V6605">
            <v>1</v>
          </cell>
          <cell r="W6605">
            <v>1</v>
          </cell>
          <cell r="X6605" t="str">
            <v>FLEXNET ECUADOR - MDELIVERY</v>
          </cell>
          <cell r="Y6605" t="str">
            <v>CALLE 28 DE JUNIO S/N Y GARCIA MORENO ENTRADA LLANO GRANDE</v>
          </cell>
        </row>
        <row r="6606">
          <cell r="A6606" t="str">
            <v>4796508</v>
          </cell>
          <cell r="B6606">
            <v>490920</v>
          </cell>
          <cell r="C6606" t="str">
            <v>4796508</v>
          </cell>
          <cell r="D6606" t="str">
            <v>MDELIVERY</v>
          </cell>
          <cell r="E6606" t="str">
            <v>DESPACHO</v>
          </cell>
          <cell r="F6606" t="str">
            <v>DERIVADO PICK UP</v>
          </cell>
          <cell r="G6606" t="str">
            <v>031080004796508</v>
          </cell>
          <cell r="H6606">
            <v>44931</v>
          </cell>
          <cell r="I6606" t="str">
            <v>ENTREGADO</v>
          </cell>
          <cell r="J6606">
            <v>44932</v>
          </cell>
          <cell r="K6606" t="str">
            <v>CRISTIAN ROLANDO GALLARDO MOLINA</v>
          </cell>
          <cell r="L6606" t="str">
            <v>CAV QUITO QUICENTRO NORTE AV 6 DE DICIEMBRE Y NACIONES UNIDAS CC QUICENTRO SHOPPING PLANTA ALTA LOCAL 9 P1 04</v>
          </cell>
          <cell r="M6606" t="str">
            <v>1719023630</v>
          </cell>
          <cell r="N6606" t="str">
            <v>0991454633</v>
          </cell>
          <cell r="O6606" t="str">
            <v>0991454633</v>
          </cell>
          <cell r="P6606" t="str">
            <v>QUITO</v>
          </cell>
          <cell r="Q6606" t="str">
            <v>QUITO</v>
          </cell>
          <cell r="R6606" t="str">
            <v>PICHINCHA</v>
          </cell>
          <cell r="T6606" t="str">
            <v>TRAMACO</v>
          </cell>
          <cell r="U6606" t="str">
            <v>FLEXNETUIO_LOCAL</v>
          </cell>
          <cell r="V6606">
            <v>1</v>
          </cell>
          <cell r="W6606">
            <v>1</v>
          </cell>
          <cell r="X6606" t="str">
            <v>FLEXNET ECUADOR - MDELIVERY</v>
          </cell>
          <cell r="Y6606" t="str">
            <v>CALLE 28 DE JUNIO S/N Y GARCIA MORENO ENTRADA LLANO GRANDE</v>
          </cell>
        </row>
        <row r="6607">
          <cell r="A6607" t="str">
            <v>4796538</v>
          </cell>
          <cell r="B6607">
            <v>490921</v>
          </cell>
          <cell r="C6607" t="str">
            <v>4796538</v>
          </cell>
          <cell r="D6607" t="str">
            <v>MDELIVERY</v>
          </cell>
          <cell r="E6607" t="str">
            <v>DESPACHO</v>
          </cell>
          <cell r="F6607" t="str">
            <v>NORMAL</v>
          </cell>
          <cell r="G6607" t="str">
            <v>FT77810</v>
          </cell>
          <cell r="H6607">
            <v>44931</v>
          </cell>
          <cell r="I6607" t="str">
            <v>ENTREGADO</v>
          </cell>
          <cell r="J6607">
            <v>44932</v>
          </cell>
          <cell r="K6607" t="str">
            <v>ORRALA ZAMBRANO LUIS ALFREDO</v>
          </cell>
          <cell r="L6607" t="str">
            <v>TARQUI AV DE LAS AMERICAS  807 Y CALLE 2DA</v>
          </cell>
          <cell r="M6607" t="str">
            <v>0922588538</v>
          </cell>
          <cell r="N6607" t="str">
            <v>0984569228</v>
          </cell>
          <cell r="O6607" t="str">
            <v>0984569228</v>
          </cell>
          <cell r="P6607" t="str">
            <v>090506</v>
          </cell>
          <cell r="Q6607" t="str">
            <v>GUAYAQUIL</v>
          </cell>
          <cell r="R6607" t="str">
            <v>GUAYAS</v>
          </cell>
          <cell r="S6607" t="str">
            <v>GUAYAQUIL</v>
          </cell>
          <cell r="T6607" t="str">
            <v>ITSACOURIER</v>
          </cell>
          <cell r="U6607" t="str">
            <v>FLEXNETUIO_GYE</v>
          </cell>
          <cell r="V6607">
            <v>1</v>
          </cell>
          <cell r="W6607">
            <v>1</v>
          </cell>
          <cell r="X6607" t="str">
            <v>FLEXNET ECUADOR - MDELIVERY</v>
          </cell>
          <cell r="Y6607" t="str">
            <v>CALLE 28 DE JUNIO S/N Y GARCIA MORENO ENTRADA LLANO GRANDE</v>
          </cell>
        </row>
        <row r="6608">
          <cell r="A6608" t="str">
            <v>4796589</v>
          </cell>
          <cell r="B6608">
            <v>490922</v>
          </cell>
          <cell r="C6608" t="str">
            <v>4796589</v>
          </cell>
          <cell r="D6608" t="str">
            <v>MDELIVERY</v>
          </cell>
          <cell r="E6608" t="str">
            <v>DESPACHO</v>
          </cell>
          <cell r="F6608" t="str">
            <v>NORMAL</v>
          </cell>
          <cell r="G6608" t="str">
            <v>FT77819</v>
          </cell>
          <cell r="H6608">
            <v>44931</v>
          </cell>
          <cell r="I6608" t="str">
            <v>ENTREGADO</v>
          </cell>
          <cell r="J6608">
            <v>44932</v>
          </cell>
          <cell r="K6608" t="str">
            <v>ORRALA ZAMBRANO LUIS ALFREDO</v>
          </cell>
          <cell r="L6608" t="str">
            <v>TARQUI AV DE LAS AMERICAS  807  Y CALLE 2DA</v>
          </cell>
          <cell r="M6608" t="str">
            <v>0922588538</v>
          </cell>
          <cell r="N6608" t="str">
            <v>0984569228</v>
          </cell>
          <cell r="O6608" t="str">
            <v>0984569228</v>
          </cell>
          <cell r="P6608" t="str">
            <v>090506</v>
          </cell>
          <cell r="Q6608" t="str">
            <v>GUAYAQUIL</v>
          </cell>
          <cell r="R6608" t="str">
            <v>GUAYAS</v>
          </cell>
          <cell r="S6608" t="str">
            <v>GUAYAQUIL</v>
          </cell>
          <cell r="T6608" t="str">
            <v>ITSACOURIER</v>
          </cell>
          <cell r="U6608" t="str">
            <v>FLEXNETUIO_GYE</v>
          </cell>
          <cell r="V6608">
            <v>1</v>
          </cell>
          <cell r="W6608">
            <v>1</v>
          </cell>
          <cell r="X6608" t="str">
            <v>FLEXNET ECUADOR - MDELIVERY</v>
          </cell>
          <cell r="Y6608" t="str">
            <v>CALLE 28 DE JUNIO S/N Y GARCIA MORENO ENTRADA LLANO GRANDE</v>
          </cell>
        </row>
        <row r="6609">
          <cell r="A6609" t="str">
            <v>4796621</v>
          </cell>
          <cell r="B6609">
            <v>490923</v>
          </cell>
          <cell r="C6609" t="str">
            <v>4796621</v>
          </cell>
          <cell r="D6609" t="str">
            <v>MDELIVERY</v>
          </cell>
          <cell r="E6609" t="str">
            <v>DESPACHO</v>
          </cell>
          <cell r="F6609" t="str">
            <v>NORMAL</v>
          </cell>
          <cell r="G6609" t="str">
            <v>FT77855</v>
          </cell>
          <cell r="H6609">
            <v>44931</v>
          </cell>
          <cell r="I6609" t="str">
            <v>ENTREGADO</v>
          </cell>
          <cell r="J6609">
            <v>44932</v>
          </cell>
          <cell r="K6609" t="str">
            <v>RENE CRISTOBAL LOZADA PROANO</v>
          </cell>
          <cell r="L6609" t="str">
            <v>COCHAPAMBA  CALLE JOSE PAREDES  N45 11  Y  JOSE FELIX  VALDIVIEZO</v>
          </cell>
          <cell r="M6609" t="str">
            <v>1704418944</v>
          </cell>
          <cell r="N6609" t="str">
            <v>0992746083</v>
          </cell>
          <cell r="O6609" t="str">
            <v>0992746083</v>
          </cell>
          <cell r="P6609" t="str">
            <v>170510</v>
          </cell>
          <cell r="Q6609" t="str">
            <v>QUITO</v>
          </cell>
          <cell r="R6609" t="str">
            <v>PICHINCHA</v>
          </cell>
          <cell r="S6609" t="str">
            <v>QUITO</v>
          </cell>
          <cell r="T6609" t="str">
            <v>FLEXTRANS UIO</v>
          </cell>
          <cell r="U6609" t="str">
            <v>FLEXNETUIO_LOCAL</v>
          </cell>
          <cell r="V6609">
            <v>1</v>
          </cell>
          <cell r="W6609">
            <v>1</v>
          </cell>
          <cell r="X6609" t="str">
            <v>FLEXNET ECUADOR - MDELIVERY</v>
          </cell>
          <cell r="Y6609" t="str">
            <v>CALLE 28 DE JUNIO S/N Y GARCIA MORENO ENTRADA LLANO GRANDE</v>
          </cell>
        </row>
        <row r="6610">
          <cell r="A6610" t="str">
            <v>4796629</v>
          </cell>
          <cell r="B6610">
            <v>490924</v>
          </cell>
          <cell r="C6610" t="str">
            <v>4796629</v>
          </cell>
          <cell r="D6610" t="str">
            <v>MDELIVERY</v>
          </cell>
          <cell r="E6610" t="str">
            <v>DESPACHO</v>
          </cell>
          <cell r="F6610" t="str">
            <v>NORMAL</v>
          </cell>
          <cell r="G6610" t="str">
            <v>FT77912</v>
          </cell>
          <cell r="H6610">
            <v>44931</v>
          </cell>
          <cell r="I6610" t="str">
            <v>ENTREGADO</v>
          </cell>
          <cell r="J6610">
            <v>44932</v>
          </cell>
          <cell r="K6610" t="str">
            <v>ANDREA CECILIA AVILA FLORES</v>
          </cell>
          <cell r="L6610" t="str">
            <v>LA PUNTILLA VIA SAMBORONDON  KM 4Y MEDIO</v>
          </cell>
          <cell r="M6610" t="str">
            <v>0301625505</v>
          </cell>
          <cell r="N6610" t="str">
            <v>0997441876</v>
          </cell>
          <cell r="O6610" t="str">
            <v>0997441876</v>
          </cell>
          <cell r="P6610" t="str">
            <v>092302</v>
          </cell>
          <cell r="Q6610" t="str">
            <v>SAMBORONDON</v>
          </cell>
          <cell r="R6610" t="str">
            <v>GUAYAS</v>
          </cell>
          <cell r="S6610" t="str">
            <v>SAMBORONDON</v>
          </cell>
          <cell r="T6610" t="str">
            <v>ITSACOURIER</v>
          </cell>
          <cell r="U6610" t="str">
            <v>FLEXNETUIO_GYE</v>
          </cell>
          <cell r="V6610">
            <v>1</v>
          </cell>
          <cell r="W6610">
            <v>1</v>
          </cell>
          <cell r="X6610" t="str">
            <v>FLEXNET ECUADOR - MDELIVERY</v>
          </cell>
          <cell r="Y6610" t="str">
            <v>CALLE 28 DE JUNIO S/N Y GARCIA MORENO ENTRADA LLANO GRANDE</v>
          </cell>
        </row>
        <row r="6611">
          <cell r="A6611" t="str">
            <v>4796750</v>
          </cell>
          <cell r="B6611">
            <v>490925</v>
          </cell>
          <cell r="C6611" t="str">
            <v>4796750</v>
          </cell>
          <cell r="D6611" t="str">
            <v>MDELIVERY</v>
          </cell>
          <cell r="E6611" t="str">
            <v>DESPACHO</v>
          </cell>
          <cell r="F6611" t="str">
            <v>NORMAL</v>
          </cell>
          <cell r="G6611" t="str">
            <v>FT77808</v>
          </cell>
          <cell r="H6611">
            <v>44931</v>
          </cell>
          <cell r="I6611" t="str">
            <v>ENTREGADO</v>
          </cell>
          <cell r="J6611">
            <v>44932</v>
          </cell>
          <cell r="K6611" t="str">
            <v>MARIA JOSE CONSTANTE VERGARA</v>
          </cell>
          <cell r="L6611" t="str">
            <v>TARQUI  AV EUGENIO ESPEJO  SN   Y ROMERO CASTILLO</v>
          </cell>
          <cell r="M6611" t="str">
            <v>0929007615</v>
          </cell>
          <cell r="N6611" t="str">
            <v>0984404864</v>
          </cell>
          <cell r="O6611" t="str">
            <v>0984404864</v>
          </cell>
          <cell r="P6611" t="str">
            <v>090601</v>
          </cell>
          <cell r="Q6611" t="str">
            <v>GUAYAQUIL</v>
          </cell>
          <cell r="R6611" t="str">
            <v>GUAYAS</v>
          </cell>
          <cell r="S6611" t="str">
            <v>GUAYAQUIL</v>
          </cell>
          <cell r="T6611" t="str">
            <v>ITSACOURIER</v>
          </cell>
          <cell r="U6611" t="str">
            <v>FLEXNETUIO_GYE</v>
          </cell>
          <cell r="V6611">
            <v>1</v>
          </cell>
          <cell r="W6611">
            <v>1</v>
          </cell>
          <cell r="X6611" t="str">
            <v>FLEXNET ECUADOR - MDELIVERY</v>
          </cell>
          <cell r="Y6611" t="str">
            <v>CALLE 28 DE JUNIO S/N Y GARCIA MORENO ENTRADA LLANO GRANDE</v>
          </cell>
        </row>
        <row r="6612">
          <cell r="A6612" t="str">
            <v>4796917</v>
          </cell>
          <cell r="B6612">
            <v>490926</v>
          </cell>
          <cell r="C6612" t="str">
            <v>4796917</v>
          </cell>
          <cell r="D6612" t="str">
            <v>MDELIVERY</v>
          </cell>
          <cell r="E6612" t="str">
            <v>DESPACHO</v>
          </cell>
          <cell r="F6612" t="str">
            <v>NORMAL</v>
          </cell>
          <cell r="G6612" t="str">
            <v>FT77867</v>
          </cell>
          <cell r="H6612">
            <v>44931</v>
          </cell>
          <cell r="I6612" t="str">
            <v>ENTREGADO</v>
          </cell>
          <cell r="J6612">
            <v>44932</v>
          </cell>
          <cell r="K6612" t="str">
            <v>FRANCISCO ALEJANDRO DIAZ ORDONEZ</v>
          </cell>
          <cell r="L6612" t="str">
            <v>CUMBAYA AV INTEROCEAICA  LOTE 150  CALLE F</v>
          </cell>
          <cell r="M6612" t="str">
            <v>1727019638</v>
          </cell>
          <cell r="N6612" t="str">
            <v>0998909945</v>
          </cell>
          <cell r="O6612" t="str">
            <v>0998909945</v>
          </cell>
          <cell r="P6612" t="str">
            <v>170904</v>
          </cell>
          <cell r="Q6612" t="str">
            <v>QUITO</v>
          </cell>
          <cell r="R6612" t="str">
            <v>PICHINCHA</v>
          </cell>
          <cell r="S6612" t="str">
            <v>CUMBAYA</v>
          </cell>
          <cell r="T6612" t="str">
            <v>FLEXTRANS UIO</v>
          </cell>
          <cell r="U6612" t="str">
            <v>FLEXNETUIO_LOCAL</v>
          </cell>
          <cell r="V6612">
            <v>1</v>
          </cell>
          <cell r="W6612">
            <v>1</v>
          </cell>
          <cell r="X6612" t="str">
            <v>FLEXNET ECUADOR - MDELIVERY</v>
          </cell>
          <cell r="Y6612" t="str">
            <v>CALLE 28 DE JUNIO S/N Y GARCIA MORENO ENTRADA LLANO GRANDE</v>
          </cell>
        </row>
        <row r="6613">
          <cell r="A6613" t="str">
            <v>4796972</v>
          </cell>
          <cell r="B6613">
            <v>490927</v>
          </cell>
          <cell r="C6613" t="str">
            <v>4796972</v>
          </cell>
          <cell r="D6613" t="str">
            <v>MDELIVERY</v>
          </cell>
          <cell r="E6613" t="str">
            <v>DESPACHO</v>
          </cell>
          <cell r="F6613" t="str">
            <v>NORMAL</v>
          </cell>
          <cell r="G6613" t="str">
            <v>FT77853</v>
          </cell>
          <cell r="H6613">
            <v>44931</v>
          </cell>
          <cell r="I6613" t="str">
            <v>ENTREGADO</v>
          </cell>
          <cell r="J6613">
            <v>44932</v>
          </cell>
          <cell r="K6613" t="str">
            <v>LUIS GILBERTO BERMEO CASTILLO</v>
          </cell>
          <cell r="L6613" t="str">
            <v>INAQUITO AV AMAZONAS  SN  Y CORDERO</v>
          </cell>
          <cell r="M6613" t="str">
            <v>1707250534</v>
          </cell>
          <cell r="N6613" t="str">
            <v>0987420902</v>
          </cell>
          <cell r="O6613" t="str">
            <v>0987420902</v>
          </cell>
          <cell r="P6613" t="str">
            <v>170524</v>
          </cell>
          <cell r="Q6613" t="str">
            <v>QUITO</v>
          </cell>
          <cell r="R6613" t="str">
            <v>PICHINCHA</v>
          </cell>
          <cell r="S6613" t="str">
            <v>QUITO</v>
          </cell>
          <cell r="T6613" t="str">
            <v>FLEXTRANS UIO</v>
          </cell>
          <cell r="U6613" t="str">
            <v>FLEXNETUIO_LOCAL</v>
          </cell>
          <cell r="V6613">
            <v>1</v>
          </cell>
          <cell r="W6613">
            <v>1</v>
          </cell>
          <cell r="X6613" t="str">
            <v>FLEXNET ECUADOR - MDELIVERY</v>
          </cell>
          <cell r="Y6613" t="str">
            <v>CALLE 28 DE JUNIO S/N Y GARCIA MORENO ENTRADA LLANO GRANDE</v>
          </cell>
        </row>
        <row r="6614">
          <cell r="A6614" t="str">
            <v>4715597</v>
          </cell>
          <cell r="B6614">
            <v>490875</v>
          </cell>
          <cell r="C6614" t="str">
            <v>4715597</v>
          </cell>
          <cell r="D6614" t="str">
            <v>MDELIVERY</v>
          </cell>
          <cell r="E6614" t="str">
            <v>DESPACHO</v>
          </cell>
          <cell r="F6614" t="str">
            <v>NORMAL</v>
          </cell>
          <cell r="G6614" t="str">
            <v>FT77812</v>
          </cell>
          <cell r="H6614">
            <v>44931</v>
          </cell>
          <cell r="I6614" t="str">
            <v>ENTREGADO</v>
          </cell>
          <cell r="J6614">
            <v>44932</v>
          </cell>
          <cell r="K6614" t="str">
            <v>ALVAREZ SANGINES EDISON PAUL</v>
          </cell>
          <cell r="L6614" t="str">
            <v>TARQUI AV DE LAS AMERCIAS  SN</v>
          </cell>
          <cell r="M6614" t="str">
            <v>1719091660</v>
          </cell>
          <cell r="N6614" t="str">
            <v>0988655726</v>
          </cell>
          <cell r="O6614" t="str">
            <v>0988655726</v>
          </cell>
          <cell r="P6614" t="str">
            <v>090506</v>
          </cell>
          <cell r="Q6614" t="str">
            <v>GUAYAQUIL</v>
          </cell>
          <cell r="R6614" t="str">
            <v>GUAYAS</v>
          </cell>
          <cell r="S6614" t="str">
            <v>GUAYAQUIL</v>
          </cell>
          <cell r="T6614" t="str">
            <v>ITSACOURIER</v>
          </cell>
          <cell r="U6614" t="str">
            <v>FLEXNETUIO_GYE</v>
          </cell>
          <cell r="V6614">
            <v>1</v>
          </cell>
          <cell r="W6614">
            <v>1</v>
          </cell>
          <cell r="X6614" t="str">
            <v>FLEXNET ECUADOR - MDELIVERY</v>
          </cell>
          <cell r="Y6614" t="str">
            <v>CALLE 28 DE JUNIO S/N Y GARCIA MORENO ENTRADA LLANO GRANDE</v>
          </cell>
        </row>
        <row r="6615">
          <cell r="A6615" t="str">
            <v>4748717</v>
          </cell>
          <cell r="B6615">
            <v>490876</v>
          </cell>
          <cell r="C6615" t="str">
            <v>4748717</v>
          </cell>
          <cell r="D6615" t="str">
            <v>MDELIVERY</v>
          </cell>
          <cell r="E6615" t="str">
            <v>DESPACHO</v>
          </cell>
          <cell r="G6615" t="str">
            <v>031080004748717</v>
          </cell>
          <cell r="H6615">
            <v>44931</v>
          </cell>
          <cell r="I6615" t="str">
            <v>INCIDENCIA</v>
          </cell>
          <cell r="J6615">
            <v>44944</v>
          </cell>
          <cell r="K6615" t="str">
            <v>FRANCISCO JAVIER ORQUEDA CADENA</v>
          </cell>
          <cell r="L6615" t="str">
            <v>MUISNE PASAJE 6 MZ C SOLAR 9 VIA MUISNE ESMERALDAS O AV ISIDRO AYORA</v>
          </cell>
          <cell r="M6615" t="str">
            <v>0803556372</v>
          </cell>
          <cell r="N6615" t="str">
            <v>0993881946</v>
          </cell>
          <cell r="O6615" t="str">
            <v>0993881946</v>
          </cell>
          <cell r="P6615" t="str">
            <v>MUISNE</v>
          </cell>
          <cell r="Q6615" t="str">
            <v>MUISNE</v>
          </cell>
          <cell r="R6615" t="str">
            <v>ESMERALDAS</v>
          </cell>
          <cell r="T6615" t="str">
            <v>TRAMACO</v>
          </cell>
          <cell r="U6615" t="str">
            <v>FLEXNETUIO_PROVINCIA</v>
          </cell>
          <cell r="V6615">
            <v>1</v>
          </cell>
          <cell r="W6615">
            <v>1</v>
          </cell>
          <cell r="X6615" t="str">
            <v>FLEXNET ECUADOR - MDELIVERY</v>
          </cell>
          <cell r="Y6615" t="str">
            <v>CALLE 28 DE JUNIO S/N Y GARCIA MORENO ENTRADA LLANO GRANDE</v>
          </cell>
        </row>
        <row r="6616">
          <cell r="A6616" t="str">
            <v>4765531</v>
          </cell>
          <cell r="B6616">
            <v>490877</v>
          </cell>
          <cell r="C6616" t="str">
            <v>4765531</v>
          </cell>
          <cell r="D6616" t="str">
            <v>MDELIVERY</v>
          </cell>
          <cell r="E6616" t="str">
            <v>DESPACHO</v>
          </cell>
          <cell r="F6616" t="str">
            <v>NORMAL</v>
          </cell>
          <cell r="G6616" t="str">
            <v>031080004765531</v>
          </cell>
          <cell r="H6616">
            <v>44931</v>
          </cell>
          <cell r="I6616" t="str">
            <v>ENTREGADO</v>
          </cell>
          <cell r="J6616">
            <v>44933</v>
          </cell>
          <cell r="K6616" t="str">
            <v>BASURTO INTRIAGO DIGNA MARIA</v>
          </cell>
          <cell r="L6616" t="str">
            <v>CALCETA  CALLE MANABI  SN  Y PORTOVIEJO</v>
          </cell>
          <cell r="M6616" t="str">
            <v>1310204316</v>
          </cell>
          <cell r="N6616" t="str">
            <v>0995511466</v>
          </cell>
          <cell r="O6616" t="str">
            <v>0995511466</v>
          </cell>
          <cell r="P6616" t="str">
            <v>130602</v>
          </cell>
          <cell r="Q6616" t="str">
            <v>BOLIVAR (MANABI)</v>
          </cell>
          <cell r="R6616" t="str">
            <v>MANABI</v>
          </cell>
          <cell r="S6616" t="str">
            <v>CALCETA</v>
          </cell>
          <cell r="T6616" t="str">
            <v>TRAMACO</v>
          </cell>
          <cell r="U6616" t="str">
            <v>FLEXNETUIO_PROVINCIA</v>
          </cell>
          <cell r="V6616">
            <v>1</v>
          </cell>
          <cell r="W6616">
            <v>1</v>
          </cell>
          <cell r="X6616" t="str">
            <v>FLEXNET ECUADOR - MDELIVERY</v>
          </cell>
          <cell r="Y6616" t="str">
            <v>CALLE 28 DE JUNIO S/N Y GARCIA MORENO ENTRADA LLANO GRANDE</v>
          </cell>
        </row>
        <row r="6617">
          <cell r="A6617" t="str">
            <v>4776651</v>
          </cell>
          <cell r="B6617">
            <v>490878</v>
          </cell>
          <cell r="C6617" t="str">
            <v>4776651</v>
          </cell>
          <cell r="D6617" t="str">
            <v>MDELIVERY</v>
          </cell>
          <cell r="E6617" t="str">
            <v>DESPACHO</v>
          </cell>
          <cell r="F6617" t="str">
            <v>NORMAL</v>
          </cell>
          <cell r="G6617" t="str">
            <v>031080004776651</v>
          </cell>
          <cell r="H6617">
            <v>44931</v>
          </cell>
          <cell r="I6617" t="str">
            <v>ENTREGADO</v>
          </cell>
          <cell r="J6617">
            <v>44932</v>
          </cell>
          <cell r="K6617" t="str">
            <v>SEGOVIA BANO PAOLA ANDREA</v>
          </cell>
          <cell r="L6617" t="str">
            <v>HUACHI LORETO CALLE MANUEL MATHEU  SN  Y PSJE JUAN GUIJARRO</v>
          </cell>
          <cell r="M6617" t="str">
            <v>1805131867</v>
          </cell>
          <cell r="N6617" t="str">
            <v>0983108959</v>
          </cell>
          <cell r="O6617" t="str">
            <v>0983108959</v>
          </cell>
          <cell r="P6617" t="str">
            <v>180203</v>
          </cell>
          <cell r="Q6617" t="str">
            <v>AMBATO</v>
          </cell>
          <cell r="R6617" t="str">
            <v>TUNGURAHUA</v>
          </cell>
          <cell r="S6617" t="str">
            <v>AMBATO</v>
          </cell>
          <cell r="T6617" t="str">
            <v>TRAMACO</v>
          </cell>
          <cell r="U6617" t="str">
            <v>FLEXNETUIO_PROVINCIA</v>
          </cell>
          <cell r="V6617">
            <v>1</v>
          </cell>
          <cell r="W6617">
            <v>1</v>
          </cell>
          <cell r="X6617" t="str">
            <v>FLEXNET ECUADOR - MDELIVERY</v>
          </cell>
          <cell r="Y6617" t="str">
            <v>CALLE 28 DE JUNIO S/N Y GARCIA MORENO ENTRADA LLANO GRANDE</v>
          </cell>
        </row>
        <row r="6618">
          <cell r="A6618" t="str">
            <v>4777988</v>
          </cell>
          <cell r="B6618">
            <v>490879</v>
          </cell>
          <cell r="C6618" t="str">
            <v>4777988</v>
          </cell>
          <cell r="D6618" t="str">
            <v>MDELIVERY</v>
          </cell>
          <cell r="E6618" t="str">
            <v>DESPACHO</v>
          </cell>
          <cell r="F6618" t="str">
            <v>NORMAL</v>
          </cell>
          <cell r="G6618" t="str">
            <v>031080004777988</v>
          </cell>
          <cell r="H6618">
            <v>44931</v>
          </cell>
          <cell r="I6618" t="str">
            <v>ENTREGADO</v>
          </cell>
          <cell r="J6618">
            <v>44932</v>
          </cell>
          <cell r="K6618" t="str">
            <v>CASTRO MENDIETA KARINA DEL PILAR</v>
          </cell>
          <cell r="L6618" t="str">
            <v>MACHALA  CALLE SANTA ROSA  SN  ENTRE ARIZAGA Y PICHINCHA</v>
          </cell>
          <cell r="M6618" t="str">
            <v>0703452557</v>
          </cell>
          <cell r="N6618" t="str">
            <v>0999975871</v>
          </cell>
          <cell r="O6618" t="str">
            <v>0999975871</v>
          </cell>
          <cell r="P6618" t="str">
            <v>070206</v>
          </cell>
          <cell r="Q6618" t="str">
            <v>MACHALA</v>
          </cell>
          <cell r="R6618" t="str">
            <v>EL ORO</v>
          </cell>
          <cell r="S6618" t="str">
            <v>MACHALA</v>
          </cell>
          <cell r="T6618" t="str">
            <v>TRAMACO</v>
          </cell>
          <cell r="U6618" t="str">
            <v>FLEXNETUIO_PROVINCIA</v>
          </cell>
          <cell r="V6618">
            <v>1</v>
          </cell>
          <cell r="W6618">
            <v>1</v>
          </cell>
          <cell r="X6618" t="str">
            <v>FLEXNET ECUADOR - MDELIVERY</v>
          </cell>
          <cell r="Y6618" t="str">
            <v>CALLE 28 DE JUNIO S/N Y GARCIA MORENO ENTRADA LLANO GRANDE</v>
          </cell>
        </row>
        <row r="6619">
          <cell r="A6619" t="str">
            <v>4780694</v>
          </cell>
          <cell r="B6619">
            <v>490880</v>
          </cell>
          <cell r="C6619" t="str">
            <v>4780694</v>
          </cell>
          <cell r="D6619" t="str">
            <v>MDELIVERY</v>
          </cell>
          <cell r="E6619" t="str">
            <v>DESPACHO</v>
          </cell>
          <cell r="F6619" t="str">
            <v>DERIVADO PICK UP</v>
          </cell>
          <cell r="G6619" t="str">
            <v>031080004780694</v>
          </cell>
          <cell r="H6619">
            <v>44931</v>
          </cell>
          <cell r="I6619" t="str">
            <v>ENTREGADO</v>
          </cell>
          <cell r="J6619">
            <v>44932</v>
          </cell>
          <cell r="K6619" t="str">
            <v>ANA ANDREA FLORES TELENCHANA</v>
          </cell>
          <cell r="L6619" t="str">
            <v>OFICINA TRAMACO AMBATO  AV CEVALLOS</v>
          </cell>
          <cell r="M6619" t="str">
            <v>1802733384</v>
          </cell>
          <cell r="N6619" t="str">
            <v>0984894897</v>
          </cell>
          <cell r="O6619" t="str">
            <v>0984894897</v>
          </cell>
          <cell r="P6619" t="str">
            <v>AMBATO</v>
          </cell>
          <cell r="Q6619" t="str">
            <v>AMBATO</v>
          </cell>
          <cell r="R6619" t="str">
            <v>TUNGURAHUA</v>
          </cell>
          <cell r="S6619" t="str">
            <v>AMBATO</v>
          </cell>
          <cell r="T6619" t="str">
            <v>TRAMACO</v>
          </cell>
          <cell r="U6619" t="str">
            <v>FLEXNETUIO_PROVINCIA</v>
          </cell>
          <cell r="V6619">
            <v>1</v>
          </cell>
          <cell r="W6619">
            <v>1</v>
          </cell>
          <cell r="X6619" t="str">
            <v>FLEXNET ECUADOR - MDELIVERY</v>
          </cell>
          <cell r="Y6619" t="str">
            <v>CALLE 28 DE JUNIO S/N Y GARCIA MORENO ENTRADA LLANO GRANDE</v>
          </cell>
        </row>
        <row r="6620">
          <cell r="A6620" t="str">
            <v>4781618</v>
          </cell>
          <cell r="B6620">
            <v>490881</v>
          </cell>
          <cell r="C6620" t="str">
            <v>4781618</v>
          </cell>
          <cell r="D6620" t="str">
            <v>MDELIVERY</v>
          </cell>
          <cell r="E6620" t="str">
            <v>DESPACHO</v>
          </cell>
          <cell r="F6620" t="str">
            <v>DERIVADO PICK UP</v>
          </cell>
          <cell r="G6620" t="str">
            <v>031080004781618</v>
          </cell>
          <cell r="H6620">
            <v>44931</v>
          </cell>
          <cell r="I6620" t="str">
            <v>ENTREGADO</v>
          </cell>
          <cell r="J6620">
            <v>44932</v>
          </cell>
          <cell r="K6620" t="str">
            <v>KIARA ROMINA CALVA MAQUILON</v>
          </cell>
          <cell r="L6620" t="str">
            <v>OFICINA TRAMACO PUNTO DE ATENCION SAN MARINO</v>
          </cell>
          <cell r="M6620" t="str">
            <v>0958683864</v>
          </cell>
          <cell r="N6620" t="str">
            <v>0980634539</v>
          </cell>
          <cell r="O6620" t="str">
            <v>0993723676</v>
          </cell>
          <cell r="P6620" t="str">
            <v>GUAYAQUIL</v>
          </cell>
          <cell r="Q6620" t="str">
            <v>GUAYAQUIL</v>
          </cell>
          <cell r="R6620" t="str">
            <v>GUAYAS</v>
          </cell>
          <cell r="T6620" t="str">
            <v>TRAMACO</v>
          </cell>
          <cell r="U6620" t="str">
            <v>FLEXNETUIO_GYE</v>
          </cell>
          <cell r="V6620">
            <v>1</v>
          </cell>
          <cell r="W6620">
            <v>1</v>
          </cell>
          <cell r="X6620" t="str">
            <v>FLEXNET ECUADOR - MDELIVERY</v>
          </cell>
          <cell r="Y6620" t="str">
            <v>CALLE 28 DE JUNIO S/N Y GARCIA MORENO ENTRADA LLANO GRANDE</v>
          </cell>
        </row>
        <row r="6621">
          <cell r="A6621" t="str">
            <v>4783988</v>
          </cell>
          <cell r="B6621">
            <v>490882</v>
          </cell>
          <cell r="C6621" t="str">
            <v>4783988</v>
          </cell>
          <cell r="D6621" t="str">
            <v>MDELIVERY</v>
          </cell>
          <cell r="E6621" t="str">
            <v>DESPACHO</v>
          </cell>
          <cell r="F6621" t="str">
            <v>DERIVADO PICK UP</v>
          </cell>
          <cell r="G6621" t="str">
            <v>031080004783988</v>
          </cell>
          <cell r="H6621">
            <v>44931</v>
          </cell>
          <cell r="I6621" t="str">
            <v>ENTREGADO</v>
          </cell>
          <cell r="J6621">
            <v>44932</v>
          </cell>
          <cell r="K6621" t="str">
            <v>JIMMY OMAR VARGAS MORETA</v>
          </cell>
          <cell r="L6621" t="str">
            <v>OFICINA TRAMACO GUARANDA</v>
          </cell>
          <cell r="M6621" t="str">
            <v>0202430591</v>
          </cell>
          <cell r="N6621" t="str">
            <v>0992887491</v>
          </cell>
          <cell r="O6621" t="str">
            <v>0992887491</v>
          </cell>
          <cell r="P6621" t="str">
            <v>GUARANDA</v>
          </cell>
          <cell r="Q6621" t="str">
            <v>GUARANDA</v>
          </cell>
          <cell r="R6621" t="str">
            <v>BOLIVAR</v>
          </cell>
          <cell r="T6621" t="str">
            <v>TRAMACO</v>
          </cell>
          <cell r="U6621" t="str">
            <v>FLEXNETUIO_PROVINCIA</v>
          </cell>
          <cell r="V6621">
            <v>1</v>
          </cell>
          <cell r="W6621">
            <v>1</v>
          </cell>
          <cell r="X6621" t="str">
            <v>FLEXNET ECUADOR - MDELIVERY</v>
          </cell>
          <cell r="Y6621" t="str">
            <v>CALLE 28 DE JUNIO S/N Y GARCIA MORENO ENTRADA LLANO GRANDE</v>
          </cell>
        </row>
        <row r="6622">
          <cell r="A6622" t="str">
            <v>4785371</v>
          </cell>
          <cell r="B6622">
            <v>490883</v>
          </cell>
          <cell r="C6622" t="str">
            <v>4785371</v>
          </cell>
          <cell r="D6622" t="str">
            <v>MDELIVERY</v>
          </cell>
          <cell r="E6622" t="str">
            <v>DESPACHO</v>
          </cell>
          <cell r="F6622" t="str">
            <v>NORMAL</v>
          </cell>
          <cell r="G6622" t="str">
            <v>031080004785371</v>
          </cell>
          <cell r="H6622">
            <v>44931</v>
          </cell>
          <cell r="I6622" t="str">
            <v>ENTREGADO</v>
          </cell>
          <cell r="J6622">
            <v>44936</v>
          </cell>
          <cell r="K6622" t="str">
            <v>LUIS FERNANDO PROANO GOMEZ</v>
          </cell>
          <cell r="L6622" t="str">
            <v>ATUNTAQUI CALLE JUAN DE VELASCO SN CALLE DR MARCOS PROANIO</v>
          </cell>
          <cell r="M6622" t="str">
            <v>1002611083</v>
          </cell>
          <cell r="N6622" t="str">
            <v>0984508905</v>
          </cell>
          <cell r="O6622" t="str">
            <v>0984508905</v>
          </cell>
          <cell r="P6622" t="str">
            <v>100216</v>
          </cell>
          <cell r="Q6622" t="str">
            <v>ANTONIO ANTE</v>
          </cell>
          <cell r="R6622" t="str">
            <v>IMBABURA</v>
          </cell>
          <cell r="S6622" t="str">
            <v>ATUNTAQUI - CIUDADELA GANGOTENA</v>
          </cell>
          <cell r="T6622" t="str">
            <v>TRAMACO</v>
          </cell>
          <cell r="U6622" t="str">
            <v>FLEXNETUIO_PROVINCIA</v>
          </cell>
          <cell r="V6622">
            <v>1</v>
          </cell>
          <cell r="W6622">
            <v>1</v>
          </cell>
          <cell r="X6622" t="str">
            <v>FLEXNET ECUADOR - MDELIVERY</v>
          </cell>
          <cell r="Y6622" t="str">
            <v>CALLE 28 DE JUNIO S/N Y GARCIA MORENO ENTRADA LLANO GRANDE</v>
          </cell>
        </row>
        <row r="6623">
          <cell r="A6623" t="str">
            <v>4785549</v>
          </cell>
          <cell r="B6623">
            <v>490884</v>
          </cell>
          <cell r="C6623" t="str">
            <v>4785549</v>
          </cell>
          <cell r="D6623" t="str">
            <v>MDELIVERY</v>
          </cell>
          <cell r="E6623" t="str">
            <v>DESPACHO</v>
          </cell>
          <cell r="F6623" t="str">
            <v>DERIVADO PICK UP</v>
          </cell>
          <cell r="G6623" t="str">
            <v>031080004785549</v>
          </cell>
          <cell r="H6623">
            <v>44931</v>
          </cell>
          <cell r="I6623" t="str">
            <v>ENTREGADO</v>
          </cell>
          <cell r="J6623">
            <v>44935</v>
          </cell>
          <cell r="K6623" t="str">
            <v>JOHN PATRICIO TITUANA YAMBERLA</v>
          </cell>
          <cell r="L6623" t="str">
            <v>OFICINA TRAMACO OTAVALO</v>
          </cell>
          <cell r="M6623" t="str">
            <v>1003760798</v>
          </cell>
          <cell r="N6623" t="str">
            <v>0979640283</v>
          </cell>
          <cell r="O6623" t="str">
            <v>0979640283</v>
          </cell>
          <cell r="P6623" t="str">
            <v>OTAVALO</v>
          </cell>
          <cell r="Q6623" t="str">
            <v>OTAVALO</v>
          </cell>
          <cell r="R6623" t="str">
            <v>IMBABURA</v>
          </cell>
          <cell r="T6623" t="str">
            <v>TRAMACO</v>
          </cell>
          <cell r="U6623" t="str">
            <v>FLEXNETUIO_PROVINCIA</v>
          </cell>
          <cell r="V6623">
            <v>1</v>
          </cell>
          <cell r="W6623">
            <v>1</v>
          </cell>
          <cell r="X6623" t="str">
            <v>FLEXNET ECUADOR - MDELIVERY</v>
          </cell>
          <cell r="Y6623" t="str">
            <v>CALLE 28 DE JUNIO S/N Y GARCIA MORENO ENTRADA LLANO GRANDE</v>
          </cell>
        </row>
        <row r="6624">
          <cell r="A6624" t="str">
            <v>4786852</v>
          </cell>
          <cell r="B6624">
            <v>490885</v>
          </cell>
          <cell r="C6624" t="str">
            <v>4786852</v>
          </cell>
          <cell r="D6624" t="str">
            <v>MDELIVERY</v>
          </cell>
          <cell r="E6624" t="str">
            <v>DESPACHO</v>
          </cell>
          <cell r="F6624" t="str">
            <v>NORMAL</v>
          </cell>
          <cell r="G6624" t="str">
            <v>031080004786852</v>
          </cell>
          <cell r="H6624">
            <v>44931</v>
          </cell>
          <cell r="I6624" t="str">
            <v>ENTREGADO</v>
          </cell>
          <cell r="J6624">
            <v>44932</v>
          </cell>
          <cell r="K6624" t="str">
            <v>YANDUN DIAZ ROBERT ISAIAS</v>
          </cell>
          <cell r="L6624" t="str">
            <v>SAGRARIO  CALLE CARLOS BARAHONA  924  Y MANUEL ZAMBRANO</v>
          </cell>
          <cell r="M6624" t="str">
            <v>1003959911</v>
          </cell>
          <cell r="N6624" t="str">
            <v>0998321748</v>
          </cell>
          <cell r="O6624" t="str">
            <v>0998321748</v>
          </cell>
          <cell r="P6624" t="str">
            <v>100112</v>
          </cell>
          <cell r="Q6624" t="str">
            <v>IBARRA</v>
          </cell>
          <cell r="R6624" t="str">
            <v>IMBABURA</v>
          </cell>
          <cell r="S6624" t="str">
            <v>SAN MIGUEL DE IBARRA</v>
          </cell>
          <cell r="T6624" t="str">
            <v>TRAMACO</v>
          </cell>
          <cell r="U6624" t="str">
            <v>FLEXNETUIO_PROVINCIA</v>
          </cell>
          <cell r="V6624">
            <v>1</v>
          </cell>
          <cell r="W6624">
            <v>1</v>
          </cell>
          <cell r="X6624" t="str">
            <v>FLEXNET ECUADOR - MDELIVERY</v>
          </cell>
          <cell r="Y6624" t="str">
            <v>CALLE 28 DE JUNIO S/N Y GARCIA MORENO ENTRADA LLANO GRANDE</v>
          </cell>
        </row>
        <row r="6625">
          <cell r="A6625" t="str">
            <v>4787362</v>
          </cell>
          <cell r="B6625">
            <v>490886</v>
          </cell>
          <cell r="C6625" t="str">
            <v>4787362</v>
          </cell>
          <cell r="D6625" t="str">
            <v>MDELIVERY</v>
          </cell>
          <cell r="E6625" t="str">
            <v>DESPACHO</v>
          </cell>
          <cell r="F6625" t="str">
            <v>DERIVADO PICK UP</v>
          </cell>
          <cell r="G6625" t="str">
            <v>031080004787362</v>
          </cell>
          <cell r="H6625">
            <v>44931</v>
          </cell>
          <cell r="I6625" t="str">
            <v>ENTREGADO</v>
          </cell>
          <cell r="J6625">
            <v>44935</v>
          </cell>
          <cell r="K6625" t="str">
            <v>SORIANO GARCIA DENNY ISABEL</v>
          </cell>
          <cell r="L6625" t="str">
            <v>OFICINA TRAMACO QUEVEDO</v>
          </cell>
          <cell r="M6625" t="str">
            <v>1204357873</v>
          </cell>
          <cell r="N6625" t="str">
            <v>0963622044</v>
          </cell>
          <cell r="O6625" t="str">
            <v>0963622044</v>
          </cell>
          <cell r="P6625" t="str">
            <v>QUEVEDO</v>
          </cell>
          <cell r="Q6625" t="str">
            <v>QUEVEDO</v>
          </cell>
          <cell r="R6625" t="str">
            <v>LOS RIOS</v>
          </cell>
          <cell r="T6625" t="str">
            <v>TRAMACO</v>
          </cell>
          <cell r="U6625" t="str">
            <v>FLEXNETUIO_PROVINCIA</v>
          </cell>
          <cell r="V6625">
            <v>1</v>
          </cell>
          <cell r="W6625">
            <v>1</v>
          </cell>
          <cell r="X6625" t="str">
            <v>FLEXNET ECUADOR - MDELIVERY</v>
          </cell>
          <cell r="Y6625" t="str">
            <v>CALLE 28 DE JUNIO S/N Y GARCIA MORENO ENTRADA LLANO GRANDE</v>
          </cell>
        </row>
        <row r="6626">
          <cell r="A6626" t="str">
            <v>TK-7624</v>
          </cell>
          <cell r="B6626">
            <v>490867</v>
          </cell>
          <cell r="C6626" t="str">
            <v>TK-7624</v>
          </cell>
          <cell r="D6626" t="str">
            <v>MDELIVERY</v>
          </cell>
          <cell r="E6626" t="str">
            <v>DESPACHO</v>
          </cell>
          <cell r="F6626" t="str">
            <v>EXPRESS</v>
          </cell>
          <cell r="G6626" t="str">
            <v/>
          </cell>
          <cell r="H6626">
            <v>44930</v>
          </cell>
          <cell r="I6626" t="str">
            <v>ENTREGADO</v>
          </cell>
          <cell r="J6626">
            <v>44937</v>
          </cell>
          <cell r="K6626" t="str">
            <v>OTECEL</v>
          </cell>
          <cell r="L6626" t="str">
            <v>AVDA SIMON BOLIVAR Y VIA NAYON CONJUNTO CORPORATIVO EKOPARK TORRE 3 TELEFONICA</v>
          </cell>
          <cell r="M6626" t="str">
            <v/>
          </cell>
          <cell r="N6626" t="str">
            <v>098299225</v>
          </cell>
          <cell r="O6626" t="str">
            <v/>
          </cell>
          <cell r="P6626" t="str">
            <v>QUITO</v>
          </cell>
          <cell r="Q6626" t="str">
            <v>QUITO</v>
          </cell>
          <cell r="R6626" t="str">
            <v>PICHINCHA</v>
          </cell>
          <cell r="T6626" t="str">
            <v>FLEXTRANS UIO</v>
          </cell>
          <cell r="U6626" t="str">
            <v>FLEXNETUIO_LOCAL</v>
          </cell>
          <cell r="V6626">
            <v>1</v>
          </cell>
          <cell r="W6626">
            <v>1</v>
          </cell>
          <cell r="X6626" t="str">
            <v>FLEXNET ECUADOR - MDELIVERY</v>
          </cell>
          <cell r="Y6626" t="str">
            <v>CALLE 28 DE JUNIO S/N Y GARCIA MORENO ENTRADA LLANO GRANDE</v>
          </cell>
        </row>
        <row r="6627">
          <cell r="A6627" t="str">
            <v>TK-7625</v>
          </cell>
          <cell r="B6627">
            <v>490868</v>
          </cell>
          <cell r="C6627" t="str">
            <v>TK-7625</v>
          </cell>
          <cell r="D6627" t="str">
            <v>MDELIVERY</v>
          </cell>
          <cell r="E6627" t="str">
            <v>DESPACHO</v>
          </cell>
          <cell r="F6627" t="str">
            <v>EXPRESS</v>
          </cell>
          <cell r="G6627" t="str">
            <v/>
          </cell>
          <cell r="H6627">
            <v>44930</v>
          </cell>
          <cell r="I6627" t="str">
            <v>ENTREGADO</v>
          </cell>
          <cell r="J6627">
            <v>44937</v>
          </cell>
          <cell r="K6627" t="str">
            <v>OTECEL</v>
          </cell>
          <cell r="L6627" t="str">
            <v>AVDA SIMON BOLIVAR Y VIA NAYON CONJUNTO CORPORATIVO EKOPARK TORRE 3 TELEFONICA</v>
          </cell>
          <cell r="M6627" t="str">
            <v/>
          </cell>
          <cell r="N6627" t="str">
            <v>098299225</v>
          </cell>
          <cell r="O6627" t="str">
            <v/>
          </cell>
          <cell r="P6627" t="str">
            <v>QUITO</v>
          </cell>
          <cell r="Q6627" t="str">
            <v>QUITO</v>
          </cell>
          <cell r="R6627" t="str">
            <v>PICHINCHA</v>
          </cell>
          <cell r="T6627" t="str">
            <v>FLEXTRANS UIO</v>
          </cell>
          <cell r="U6627" t="str">
            <v>FLEXNETUIO_LOCAL</v>
          </cell>
          <cell r="V6627">
            <v>1</v>
          </cell>
          <cell r="W6627">
            <v>1</v>
          </cell>
          <cell r="X6627" t="str">
            <v>FLEXNET ECUADOR - MDELIVERY</v>
          </cell>
          <cell r="Y6627" t="str">
            <v>CALLE 28 DE JUNIO S/N Y GARCIA MORENO ENTRADA LLANO GRANDE</v>
          </cell>
        </row>
        <row r="6628">
          <cell r="A6628" t="str">
            <v>TK-7626</v>
          </cell>
          <cell r="B6628">
            <v>490869</v>
          </cell>
          <cell r="C6628" t="str">
            <v>TK-7626</v>
          </cell>
          <cell r="D6628" t="str">
            <v>MDELIVERY</v>
          </cell>
          <cell r="E6628" t="str">
            <v>DESPACHO</v>
          </cell>
          <cell r="F6628" t="str">
            <v>EXPRESS</v>
          </cell>
          <cell r="G6628" t="str">
            <v/>
          </cell>
          <cell r="H6628">
            <v>44930</v>
          </cell>
          <cell r="I6628" t="str">
            <v>ENTREGADO</v>
          </cell>
          <cell r="J6628">
            <v>44937</v>
          </cell>
          <cell r="K6628" t="str">
            <v>OTECEL</v>
          </cell>
          <cell r="L6628" t="str">
            <v>AVDA SIMON BOLIVAR Y VIA NAYON CONJUNTO CORPORATIVO EKOPARK TORRE 3 TELEFONICA</v>
          </cell>
          <cell r="M6628" t="str">
            <v/>
          </cell>
          <cell r="N6628" t="str">
            <v>098299225</v>
          </cell>
          <cell r="O6628" t="str">
            <v/>
          </cell>
          <cell r="P6628" t="str">
            <v>QUITO</v>
          </cell>
          <cell r="Q6628" t="str">
            <v>QUITO</v>
          </cell>
          <cell r="R6628" t="str">
            <v>PICHINCHA</v>
          </cell>
          <cell r="T6628" t="str">
            <v>FLEXTRANS UIO</v>
          </cell>
          <cell r="U6628" t="str">
            <v>FLEXNETUIO_LOCAL</v>
          </cell>
          <cell r="V6628">
            <v>1</v>
          </cell>
          <cell r="W6628">
            <v>1</v>
          </cell>
          <cell r="X6628" t="str">
            <v>FLEXNET ECUADOR - MDELIVERY</v>
          </cell>
          <cell r="Y6628" t="str">
            <v>CALLE 28 DE JUNIO S/N Y GARCIA MORENO ENTRADA LLANO GRANDE</v>
          </cell>
        </row>
        <row r="6629">
          <cell r="A6629" t="str">
            <v>TK-7627</v>
          </cell>
          <cell r="B6629">
            <v>490870</v>
          </cell>
          <cell r="C6629" t="str">
            <v>TK-7627</v>
          </cell>
          <cell r="D6629" t="str">
            <v>MDELIVERY</v>
          </cell>
          <cell r="E6629" t="str">
            <v>DESPACHO</v>
          </cell>
          <cell r="F6629" t="str">
            <v>EXPRESS</v>
          </cell>
          <cell r="G6629" t="str">
            <v/>
          </cell>
          <cell r="H6629">
            <v>44930</v>
          </cell>
          <cell r="I6629" t="str">
            <v>ENTREGADO</v>
          </cell>
          <cell r="J6629">
            <v>44937</v>
          </cell>
          <cell r="K6629" t="str">
            <v>OTECEL</v>
          </cell>
          <cell r="L6629" t="str">
            <v>AVDA SIMON BOLIVAR Y VIA NAYON CONJUNTO CORPORATIVO EKOPARK TORRE 3 TELEFONICA</v>
          </cell>
          <cell r="M6629" t="str">
            <v/>
          </cell>
          <cell r="N6629" t="str">
            <v>098299225</v>
          </cell>
          <cell r="O6629" t="str">
            <v/>
          </cell>
          <cell r="P6629" t="str">
            <v>QUITO</v>
          </cell>
          <cell r="Q6629" t="str">
            <v>QUITO</v>
          </cell>
          <cell r="R6629" t="str">
            <v>PICHINCHA</v>
          </cell>
          <cell r="T6629" t="str">
            <v>FLEXTRANS UIO</v>
          </cell>
          <cell r="U6629" t="str">
            <v>FLEXNETUIO_LOCAL</v>
          </cell>
          <cell r="V6629">
            <v>1</v>
          </cell>
          <cell r="W6629">
            <v>1</v>
          </cell>
          <cell r="X6629" t="str">
            <v>FLEXNET ECUADOR - MDELIVERY</v>
          </cell>
          <cell r="Y6629" t="str">
            <v>CALLE 28 DE JUNIO S/N Y GARCIA MORENO ENTRADA LLANO GRANDE</v>
          </cell>
        </row>
        <row r="6630">
          <cell r="A6630" t="str">
            <v>TK-7628</v>
          </cell>
          <cell r="B6630">
            <v>490871</v>
          </cell>
          <cell r="C6630" t="str">
            <v>TK-7628</v>
          </cell>
          <cell r="D6630" t="str">
            <v>MDELIVERY</v>
          </cell>
          <cell r="E6630" t="str">
            <v>DESPACHO</v>
          </cell>
          <cell r="F6630" t="str">
            <v>EXPRESS</v>
          </cell>
          <cell r="G6630" t="str">
            <v/>
          </cell>
          <cell r="H6630">
            <v>44930</v>
          </cell>
          <cell r="I6630" t="str">
            <v>ENTREGADO</v>
          </cell>
          <cell r="J6630">
            <v>44937</v>
          </cell>
          <cell r="K6630" t="str">
            <v>OTECEL</v>
          </cell>
          <cell r="L6630" t="str">
            <v>AVDA SIMON BOLIVAR Y VIA NAYON CONJUNTO CORPORATIVO EKOPARK TORRE 3 TELEFONICA</v>
          </cell>
          <cell r="M6630" t="str">
            <v/>
          </cell>
          <cell r="N6630" t="str">
            <v>098299225</v>
          </cell>
          <cell r="O6630" t="str">
            <v/>
          </cell>
          <cell r="P6630" t="str">
            <v>QUITO</v>
          </cell>
          <cell r="Q6630" t="str">
            <v>QUITO</v>
          </cell>
          <cell r="R6630" t="str">
            <v>PICHINCHA</v>
          </cell>
          <cell r="T6630" t="str">
            <v>FLEXTRANS UIO</v>
          </cell>
          <cell r="U6630" t="str">
            <v>FLEXNETUIO_LOCAL</v>
          </cell>
          <cell r="V6630">
            <v>1</v>
          </cell>
          <cell r="W6630">
            <v>1</v>
          </cell>
          <cell r="X6630" t="str">
            <v>FLEXNET ECUADOR - MDELIVERY</v>
          </cell>
          <cell r="Y6630" t="str">
            <v>CALLE 28 DE JUNIO S/N Y GARCIA MORENO ENTRADA LLANO GRANDE</v>
          </cell>
        </row>
        <row r="6631">
          <cell r="A6631" t="str">
            <v>TK-7629</v>
          </cell>
          <cell r="B6631">
            <v>490872</v>
          </cell>
          <cell r="C6631" t="str">
            <v>TK-7629</v>
          </cell>
          <cell r="D6631" t="str">
            <v>MDELIVERY</v>
          </cell>
          <cell r="E6631" t="str">
            <v>DESPACHO</v>
          </cell>
          <cell r="F6631" t="str">
            <v>EXPRESS</v>
          </cell>
          <cell r="G6631" t="str">
            <v/>
          </cell>
          <cell r="H6631">
            <v>44930</v>
          </cell>
          <cell r="I6631" t="str">
            <v>ENTREGADO</v>
          </cell>
          <cell r="J6631">
            <v>44937</v>
          </cell>
          <cell r="K6631" t="str">
            <v>OTECEL</v>
          </cell>
          <cell r="L6631" t="str">
            <v>AVDA SIMON BOLIVAR Y VIA NAYON CONJUNTO CORPORATIVO EKOPARK TORRE 3 TELEFONICA</v>
          </cell>
          <cell r="M6631" t="str">
            <v/>
          </cell>
          <cell r="N6631" t="str">
            <v>098299225</v>
          </cell>
          <cell r="O6631" t="str">
            <v/>
          </cell>
          <cell r="P6631" t="str">
            <v>QUITO</v>
          </cell>
          <cell r="Q6631" t="str">
            <v>QUITO</v>
          </cell>
          <cell r="R6631" t="str">
            <v>PICHINCHA</v>
          </cell>
          <cell r="T6631" t="str">
            <v>FLEXTRANS UIO</v>
          </cell>
          <cell r="U6631" t="str">
            <v>FLEXNETUIO_LOCAL</v>
          </cell>
          <cell r="V6631">
            <v>1</v>
          </cell>
          <cell r="W6631">
            <v>1</v>
          </cell>
          <cell r="X6631" t="str">
            <v>FLEXNET ECUADOR - MDELIVERY</v>
          </cell>
          <cell r="Y6631" t="str">
            <v>CALLE 28 DE JUNIO S/N Y GARCIA MORENO ENTRADA LLANO GRANDE</v>
          </cell>
        </row>
        <row r="6632">
          <cell r="A6632" t="str">
            <v>TK-7631</v>
          </cell>
          <cell r="B6632">
            <v>490873</v>
          </cell>
          <cell r="C6632" t="str">
            <v>TK-7631</v>
          </cell>
          <cell r="D6632" t="str">
            <v>MDELIVERY</v>
          </cell>
          <cell r="E6632" t="str">
            <v>DESPACHO</v>
          </cell>
          <cell r="F6632" t="str">
            <v>EXPRESS</v>
          </cell>
          <cell r="G6632" t="str">
            <v/>
          </cell>
          <cell r="H6632">
            <v>44930</v>
          </cell>
          <cell r="I6632" t="str">
            <v>ENTREGADO</v>
          </cell>
          <cell r="J6632">
            <v>44937</v>
          </cell>
          <cell r="K6632" t="str">
            <v>OTECEL</v>
          </cell>
          <cell r="L6632" t="str">
            <v>AVDA SIMON BOLIVAR Y VIA NAYON CONJUNTO CORPORATIVO EKOPARK TORRE 3 TELEFONICA</v>
          </cell>
          <cell r="M6632" t="str">
            <v/>
          </cell>
          <cell r="N6632" t="str">
            <v>098299225</v>
          </cell>
          <cell r="O6632" t="str">
            <v/>
          </cell>
          <cell r="P6632" t="str">
            <v>QUITO</v>
          </cell>
          <cell r="Q6632" t="str">
            <v>QUITO</v>
          </cell>
          <cell r="R6632" t="str">
            <v>PICHINCHA</v>
          </cell>
          <cell r="T6632" t="str">
            <v>FLEXTRANS UIO</v>
          </cell>
          <cell r="U6632" t="str">
            <v>FLEXNETUIO_LOCAL</v>
          </cell>
          <cell r="V6632">
            <v>1</v>
          </cell>
          <cell r="W6632">
            <v>1</v>
          </cell>
          <cell r="X6632" t="str">
            <v>FLEXNET ECUADOR - MDELIVERY</v>
          </cell>
          <cell r="Y6632" t="str">
            <v>CALLE 28 DE JUNIO S/N Y GARCIA MORENO ENTRADA LLANO GRANDE</v>
          </cell>
        </row>
        <row r="6633">
          <cell r="A6633" t="str">
            <v>TK-7632</v>
          </cell>
          <cell r="B6633">
            <v>490874</v>
          </cell>
          <cell r="C6633" t="str">
            <v>TK-7632</v>
          </cell>
          <cell r="D6633" t="str">
            <v>MDELIVERY</v>
          </cell>
          <cell r="E6633" t="str">
            <v>DESPACHO</v>
          </cell>
          <cell r="F6633" t="str">
            <v>EXPRESS</v>
          </cell>
          <cell r="G6633" t="str">
            <v/>
          </cell>
          <cell r="H6633">
            <v>44930</v>
          </cell>
          <cell r="I6633" t="str">
            <v>ENTREGADO</v>
          </cell>
          <cell r="J6633">
            <v>44937</v>
          </cell>
          <cell r="K6633" t="str">
            <v>OTECEL</v>
          </cell>
          <cell r="L6633" t="str">
            <v>AVDA SIMON BOLIVAR Y VIA NAYON CONJUNTO CORPORATIVO EKOPARK TORRE 3 TELEFONICA</v>
          </cell>
          <cell r="M6633" t="str">
            <v/>
          </cell>
          <cell r="N6633" t="str">
            <v>098299225</v>
          </cell>
          <cell r="O6633" t="str">
            <v/>
          </cell>
          <cell r="P6633" t="str">
            <v>QUITO</v>
          </cell>
          <cell r="Q6633" t="str">
            <v>QUITO</v>
          </cell>
          <cell r="R6633" t="str">
            <v>PICHINCHA</v>
          </cell>
          <cell r="T6633" t="str">
            <v>FLEXTRANS UIO</v>
          </cell>
          <cell r="U6633" t="str">
            <v>FLEXNETUIO_LOCAL</v>
          </cell>
          <cell r="V6633">
            <v>1</v>
          </cell>
          <cell r="W6633">
            <v>1</v>
          </cell>
          <cell r="X6633" t="str">
            <v>FLEXNET ECUADOR - MDELIVERY</v>
          </cell>
          <cell r="Y6633" t="str">
            <v>CALLE 28 DE JUNIO S/N Y GARCIA MORENO ENTRADA LLANO GRANDE</v>
          </cell>
        </row>
        <row r="6634">
          <cell r="A6634" t="str">
            <v>TK-7599</v>
          </cell>
          <cell r="B6634">
            <v>490843</v>
          </cell>
          <cell r="C6634" t="str">
            <v>TK-7599</v>
          </cell>
          <cell r="D6634" t="str">
            <v>MDELIVERY</v>
          </cell>
          <cell r="E6634" t="str">
            <v>DESPACHO</v>
          </cell>
          <cell r="F6634" t="str">
            <v>EXPRESS</v>
          </cell>
          <cell r="G6634" t="str">
            <v/>
          </cell>
          <cell r="H6634">
            <v>44930</v>
          </cell>
          <cell r="I6634" t="str">
            <v>ENTREGADO</v>
          </cell>
          <cell r="J6634">
            <v>44937</v>
          </cell>
          <cell r="K6634" t="str">
            <v>OTECEL</v>
          </cell>
          <cell r="L6634" t="str">
            <v>AVDA SIMON BOLIVAR Y VIA NAYON CONJUNTO CORPORATIVO EKOPARK TORRE 3 TELEFONICA</v>
          </cell>
          <cell r="M6634" t="str">
            <v/>
          </cell>
          <cell r="N6634" t="str">
            <v>098299225</v>
          </cell>
          <cell r="O6634" t="str">
            <v/>
          </cell>
          <cell r="P6634" t="str">
            <v>QUITO</v>
          </cell>
          <cell r="Q6634" t="str">
            <v>QUITO</v>
          </cell>
          <cell r="R6634" t="str">
            <v>PICHINCHA</v>
          </cell>
          <cell r="T6634" t="str">
            <v>FLEXTRANS UIO</v>
          </cell>
          <cell r="U6634" t="str">
            <v>FLEXNETUIO_LOCAL</v>
          </cell>
          <cell r="V6634">
            <v>1</v>
          </cell>
          <cell r="W6634">
            <v>1</v>
          </cell>
          <cell r="X6634" t="str">
            <v>FLEXNET ECUADOR - MDELIVERY</v>
          </cell>
          <cell r="Y6634" t="str">
            <v>CALLE 28 DE JUNIO S/N Y GARCIA MORENO ENTRADA LLANO GRANDE</v>
          </cell>
        </row>
        <row r="6635">
          <cell r="A6635" t="str">
            <v>TK-7600</v>
          </cell>
          <cell r="B6635">
            <v>490844</v>
          </cell>
          <cell r="C6635" t="str">
            <v>TK-7600</v>
          </cell>
          <cell r="D6635" t="str">
            <v>MDELIVERY</v>
          </cell>
          <cell r="E6635" t="str">
            <v>DESPACHO</v>
          </cell>
          <cell r="F6635" t="str">
            <v>EXPRESS</v>
          </cell>
          <cell r="G6635" t="str">
            <v/>
          </cell>
          <cell r="H6635">
            <v>44930</v>
          </cell>
          <cell r="I6635" t="str">
            <v>ENTREGADO</v>
          </cell>
          <cell r="J6635">
            <v>44937</v>
          </cell>
          <cell r="K6635" t="str">
            <v>OTECEL</v>
          </cell>
          <cell r="L6635" t="str">
            <v>AVDA SIMON BOLIVAR Y VIA NAYON CONJUNTO CORPORATIVO EKOPARK TORRE 3 TELEFONICA</v>
          </cell>
          <cell r="M6635" t="str">
            <v/>
          </cell>
          <cell r="N6635" t="str">
            <v>098299225</v>
          </cell>
          <cell r="O6635" t="str">
            <v/>
          </cell>
          <cell r="P6635" t="str">
            <v>QUITO</v>
          </cell>
          <cell r="Q6635" t="str">
            <v>QUITO</v>
          </cell>
          <cell r="R6635" t="str">
            <v>PICHINCHA</v>
          </cell>
          <cell r="T6635" t="str">
            <v>FLEXTRANS UIO</v>
          </cell>
          <cell r="U6635" t="str">
            <v>FLEXNETUIO_LOCAL</v>
          </cell>
          <cell r="V6635">
            <v>1</v>
          </cell>
          <cell r="W6635">
            <v>1</v>
          </cell>
          <cell r="X6635" t="str">
            <v>FLEXNET ECUADOR - MDELIVERY</v>
          </cell>
          <cell r="Y6635" t="str">
            <v>CALLE 28 DE JUNIO S/N Y GARCIA MORENO ENTRADA LLANO GRANDE</v>
          </cell>
        </row>
        <row r="6636">
          <cell r="A6636" t="str">
            <v>TK-7601</v>
          </cell>
          <cell r="B6636">
            <v>490845</v>
          </cell>
          <cell r="C6636" t="str">
            <v>TK-7601</v>
          </cell>
          <cell r="D6636" t="str">
            <v>MDELIVERY</v>
          </cell>
          <cell r="E6636" t="str">
            <v>DESPACHO</v>
          </cell>
          <cell r="F6636" t="str">
            <v>EXPRESS</v>
          </cell>
          <cell r="G6636" t="str">
            <v/>
          </cell>
          <cell r="H6636">
            <v>44930</v>
          </cell>
          <cell r="I6636" t="str">
            <v>ENTREGADO</v>
          </cell>
          <cell r="J6636">
            <v>44937</v>
          </cell>
          <cell r="K6636" t="str">
            <v>OTECEL</v>
          </cell>
          <cell r="L6636" t="str">
            <v>AVDA SIMON BOLIVAR Y VIA NAYON CONJUNTO CORPORATIVO EKOPARK TORRE 3 TELEFONICA</v>
          </cell>
          <cell r="M6636" t="str">
            <v/>
          </cell>
          <cell r="N6636" t="str">
            <v>098299225</v>
          </cell>
          <cell r="O6636" t="str">
            <v/>
          </cell>
          <cell r="P6636" t="str">
            <v>QUITO</v>
          </cell>
          <cell r="Q6636" t="str">
            <v>QUITO</v>
          </cell>
          <cell r="R6636" t="str">
            <v>PICHINCHA</v>
          </cell>
          <cell r="T6636" t="str">
            <v>FLEXTRANS UIO</v>
          </cell>
          <cell r="U6636" t="str">
            <v>FLEXNETUIO_LOCAL</v>
          </cell>
          <cell r="V6636">
            <v>1</v>
          </cell>
          <cell r="W6636">
            <v>1</v>
          </cell>
          <cell r="X6636" t="str">
            <v>FLEXNET ECUADOR - MDELIVERY</v>
          </cell>
          <cell r="Y6636" t="str">
            <v>CALLE 28 DE JUNIO S/N Y GARCIA MORENO ENTRADA LLANO GRANDE</v>
          </cell>
        </row>
        <row r="6637">
          <cell r="A6637" t="str">
            <v>TK-7602</v>
          </cell>
          <cell r="B6637">
            <v>490846</v>
          </cell>
          <cell r="C6637" t="str">
            <v>TK-7602</v>
          </cell>
          <cell r="D6637" t="str">
            <v>MDELIVERY</v>
          </cell>
          <cell r="E6637" t="str">
            <v>DESPACHO</v>
          </cell>
          <cell r="F6637" t="str">
            <v>EXPRESS</v>
          </cell>
          <cell r="G6637" t="str">
            <v/>
          </cell>
          <cell r="H6637">
            <v>44930</v>
          </cell>
          <cell r="I6637" t="str">
            <v>ENTREGADO</v>
          </cell>
          <cell r="J6637">
            <v>44937</v>
          </cell>
          <cell r="K6637" t="str">
            <v>OTECEL</v>
          </cell>
          <cell r="L6637" t="str">
            <v>AVDA SIMON BOLIVAR Y VIA NAYON CONJUNTO CORPORATIVO EKOPARK TORRE 3 TELEFONICA</v>
          </cell>
          <cell r="M6637" t="str">
            <v/>
          </cell>
          <cell r="N6637" t="str">
            <v>098299225</v>
          </cell>
          <cell r="O6637" t="str">
            <v/>
          </cell>
          <cell r="P6637" t="str">
            <v>QUITO</v>
          </cell>
          <cell r="Q6637" t="str">
            <v>QUITO</v>
          </cell>
          <cell r="R6637" t="str">
            <v>PICHINCHA</v>
          </cell>
          <cell r="T6637" t="str">
            <v>FLEXTRANS UIO</v>
          </cell>
          <cell r="U6637" t="str">
            <v>FLEXNETUIO_LOCAL</v>
          </cell>
          <cell r="V6637">
            <v>1</v>
          </cell>
          <cell r="W6637">
            <v>1</v>
          </cell>
          <cell r="X6637" t="str">
            <v>FLEXNET ECUADOR - MDELIVERY</v>
          </cell>
          <cell r="Y6637" t="str">
            <v>CALLE 28 DE JUNIO S/N Y GARCIA MORENO ENTRADA LLANO GRANDE</v>
          </cell>
        </row>
        <row r="6638">
          <cell r="A6638" t="str">
            <v>TK-7603</v>
          </cell>
          <cell r="B6638">
            <v>490847</v>
          </cell>
          <cell r="C6638" t="str">
            <v>TK-7603</v>
          </cell>
          <cell r="D6638" t="str">
            <v>MDELIVERY</v>
          </cell>
          <cell r="E6638" t="str">
            <v>DESPACHO</v>
          </cell>
          <cell r="F6638" t="str">
            <v>EXPRESS</v>
          </cell>
          <cell r="G6638" t="str">
            <v/>
          </cell>
          <cell r="H6638">
            <v>44930</v>
          </cell>
          <cell r="I6638" t="str">
            <v>ENTREGADO</v>
          </cell>
          <cell r="J6638">
            <v>44937</v>
          </cell>
          <cell r="K6638" t="str">
            <v>OTECEL</v>
          </cell>
          <cell r="L6638" t="str">
            <v>AVDA SIMON BOLIVAR Y VIA NAYON CONJUNTO CORPORATIVO EKOPARK TORRE 3 TELEFONICA</v>
          </cell>
          <cell r="M6638" t="str">
            <v/>
          </cell>
          <cell r="N6638" t="str">
            <v>098299225</v>
          </cell>
          <cell r="O6638" t="str">
            <v/>
          </cell>
          <cell r="P6638" t="str">
            <v>QUITO</v>
          </cell>
          <cell r="Q6638" t="str">
            <v>QUITO</v>
          </cell>
          <cell r="R6638" t="str">
            <v>PICHINCHA</v>
          </cell>
          <cell r="T6638" t="str">
            <v>FLEXTRANS UIO</v>
          </cell>
          <cell r="U6638" t="str">
            <v>FLEXNETUIO_LOCAL</v>
          </cell>
          <cell r="V6638">
            <v>1</v>
          </cell>
          <cell r="W6638">
            <v>1</v>
          </cell>
          <cell r="X6638" t="str">
            <v>FLEXNET ECUADOR - MDELIVERY</v>
          </cell>
          <cell r="Y6638" t="str">
            <v>CALLE 28 DE JUNIO S/N Y GARCIA MORENO ENTRADA LLANO GRANDE</v>
          </cell>
        </row>
        <row r="6639">
          <cell r="A6639" t="str">
            <v>TK-7604</v>
          </cell>
          <cell r="B6639">
            <v>490848</v>
          </cell>
          <cell r="C6639" t="str">
            <v>TK-7604</v>
          </cell>
          <cell r="D6639" t="str">
            <v>MDELIVERY</v>
          </cell>
          <cell r="E6639" t="str">
            <v>DESPACHO</v>
          </cell>
          <cell r="F6639" t="str">
            <v>EXPRESS</v>
          </cell>
          <cell r="G6639" t="str">
            <v/>
          </cell>
          <cell r="H6639">
            <v>44930</v>
          </cell>
          <cell r="I6639" t="str">
            <v>ENTREGADO</v>
          </cell>
          <cell r="J6639">
            <v>44937</v>
          </cell>
          <cell r="K6639" t="str">
            <v>OTECEL</v>
          </cell>
          <cell r="L6639" t="str">
            <v>AVDA SIMON BOLIVAR Y VIA NAYON CONJUNTO CORPORATIVO EKOPARK TORRE 3 TELEFONICA</v>
          </cell>
          <cell r="M6639" t="str">
            <v/>
          </cell>
          <cell r="N6639" t="str">
            <v>098299225</v>
          </cell>
          <cell r="O6639" t="str">
            <v/>
          </cell>
          <cell r="P6639" t="str">
            <v>QUITO</v>
          </cell>
          <cell r="Q6639" t="str">
            <v>QUITO</v>
          </cell>
          <cell r="R6639" t="str">
            <v>PICHINCHA</v>
          </cell>
          <cell r="T6639" t="str">
            <v>FLEXTRANS UIO</v>
          </cell>
          <cell r="U6639" t="str">
            <v>FLEXNETUIO_LOCAL</v>
          </cell>
          <cell r="V6639">
            <v>1</v>
          </cell>
          <cell r="W6639">
            <v>1</v>
          </cell>
          <cell r="X6639" t="str">
            <v>FLEXNET ECUADOR - MDELIVERY</v>
          </cell>
          <cell r="Y6639" t="str">
            <v>CALLE 28 DE JUNIO S/N Y GARCIA MORENO ENTRADA LLANO GRANDE</v>
          </cell>
        </row>
        <row r="6640">
          <cell r="A6640" t="str">
            <v>TK-7605</v>
          </cell>
          <cell r="B6640">
            <v>490849</v>
          </cell>
          <cell r="C6640" t="str">
            <v>TK-7605</v>
          </cell>
          <cell r="D6640" t="str">
            <v>MDELIVERY</v>
          </cell>
          <cell r="E6640" t="str">
            <v>DESPACHO</v>
          </cell>
          <cell r="F6640" t="str">
            <v>EXPRESS</v>
          </cell>
          <cell r="G6640" t="str">
            <v/>
          </cell>
          <cell r="H6640">
            <v>44930</v>
          </cell>
          <cell r="I6640" t="str">
            <v>ENTREGADO</v>
          </cell>
          <cell r="J6640">
            <v>44937</v>
          </cell>
          <cell r="K6640" t="str">
            <v>OTECEL</v>
          </cell>
          <cell r="L6640" t="str">
            <v>AVDA SIMON BOLIVAR Y VIA NAYON CONJUNTO CORPORATIVO EKOPARK TORRE 3 TELEFONICA</v>
          </cell>
          <cell r="M6640" t="str">
            <v/>
          </cell>
          <cell r="N6640" t="str">
            <v>098299225</v>
          </cell>
          <cell r="O6640" t="str">
            <v/>
          </cell>
          <cell r="P6640" t="str">
            <v>QUITO</v>
          </cell>
          <cell r="Q6640" t="str">
            <v>QUITO</v>
          </cell>
          <cell r="R6640" t="str">
            <v>PICHINCHA</v>
          </cell>
          <cell r="T6640" t="str">
            <v>FLEXTRANS UIO</v>
          </cell>
          <cell r="U6640" t="str">
            <v>FLEXNETUIO_LOCAL</v>
          </cell>
          <cell r="V6640">
            <v>1</v>
          </cell>
          <cell r="W6640">
            <v>1</v>
          </cell>
          <cell r="X6640" t="str">
            <v>FLEXNET ECUADOR - MDELIVERY</v>
          </cell>
          <cell r="Y6640" t="str">
            <v>CALLE 28 DE JUNIO S/N Y GARCIA MORENO ENTRADA LLANO GRANDE</v>
          </cell>
        </row>
        <row r="6641">
          <cell r="A6641" t="str">
            <v>TK-7606</v>
          </cell>
          <cell r="B6641">
            <v>490850</v>
          </cell>
          <cell r="C6641" t="str">
            <v>TK-7606</v>
          </cell>
          <cell r="D6641" t="str">
            <v>MDELIVERY</v>
          </cell>
          <cell r="E6641" t="str">
            <v>DESPACHO</v>
          </cell>
          <cell r="F6641" t="str">
            <v>EXPRESS</v>
          </cell>
          <cell r="G6641" t="str">
            <v/>
          </cell>
          <cell r="H6641">
            <v>44930</v>
          </cell>
          <cell r="I6641" t="str">
            <v>ENTREGADO</v>
          </cell>
          <cell r="J6641">
            <v>44937</v>
          </cell>
          <cell r="K6641" t="str">
            <v>OTECEL</v>
          </cell>
          <cell r="L6641" t="str">
            <v>AVDA SIMON BOLIVAR Y VIA NAYON CONJUNTO CORPORATIVO EKOPARK TORRE 3 TELEFONICA</v>
          </cell>
          <cell r="M6641" t="str">
            <v/>
          </cell>
          <cell r="N6641" t="str">
            <v>098299225</v>
          </cell>
          <cell r="O6641" t="str">
            <v/>
          </cell>
          <cell r="P6641" t="str">
            <v>QUITO</v>
          </cell>
          <cell r="Q6641" t="str">
            <v>QUITO</v>
          </cell>
          <cell r="R6641" t="str">
            <v>PICHINCHA</v>
          </cell>
          <cell r="T6641" t="str">
            <v>FLEXTRANS UIO</v>
          </cell>
          <cell r="U6641" t="str">
            <v>FLEXNETUIO_LOCAL</v>
          </cell>
          <cell r="V6641">
            <v>1</v>
          </cell>
          <cell r="W6641">
            <v>1</v>
          </cell>
          <cell r="X6641" t="str">
            <v>FLEXNET ECUADOR - MDELIVERY</v>
          </cell>
          <cell r="Y6641" t="str">
            <v>CALLE 28 DE JUNIO S/N Y GARCIA MORENO ENTRADA LLANO GRANDE</v>
          </cell>
        </row>
        <row r="6642">
          <cell r="A6642" t="str">
            <v>TK-7608</v>
          </cell>
          <cell r="B6642">
            <v>490851</v>
          </cell>
          <cell r="C6642" t="str">
            <v>TK-7608</v>
          </cell>
          <cell r="D6642" t="str">
            <v>MDELIVERY</v>
          </cell>
          <cell r="E6642" t="str">
            <v>DESPACHO</v>
          </cell>
          <cell r="F6642" t="str">
            <v>EXPRESS</v>
          </cell>
          <cell r="G6642" t="str">
            <v/>
          </cell>
          <cell r="H6642">
            <v>44930</v>
          </cell>
          <cell r="I6642" t="str">
            <v>ENTREGADO</v>
          </cell>
          <cell r="J6642">
            <v>44937</v>
          </cell>
          <cell r="K6642" t="str">
            <v>OTECEL</v>
          </cell>
          <cell r="L6642" t="str">
            <v>AVDA SIMON BOLIVAR Y VIA NAYON CONJUNTO CORPORATIVO EKOPARK TORRE 3 TELEFONICA</v>
          </cell>
          <cell r="M6642" t="str">
            <v/>
          </cell>
          <cell r="N6642" t="str">
            <v>098299225</v>
          </cell>
          <cell r="O6642" t="str">
            <v/>
          </cell>
          <cell r="P6642" t="str">
            <v>QUITO</v>
          </cell>
          <cell r="Q6642" t="str">
            <v>QUITO</v>
          </cell>
          <cell r="R6642" t="str">
            <v>PICHINCHA</v>
          </cell>
          <cell r="T6642" t="str">
            <v>FLEXTRANS UIO</v>
          </cell>
          <cell r="U6642" t="str">
            <v>FLEXNETUIO_LOCAL</v>
          </cell>
          <cell r="V6642">
            <v>1</v>
          </cell>
          <cell r="W6642">
            <v>1</v>
          </cell>
          <cell r="X6642" t="str">
            <v>FLEXNET ECUADOR - MDELIVERY</v>
          </cell>
          <cell r="Y6642" t="str">
            <v>CALLE 28 DE JUNIO S/N Y GARCIA MORENO ENTRADA LLANO GRANDE</v>
          </cell>
        </row>
        <row r="6643">
          <cell r="A6643" t="str">
            <v>TK-7609</v>
          </cell>
          <cell r="B6643">
            <v>490852</v>
          </cell>
          <cell r="C6643" t="str">
            <v>TK-7609</v>
          </cell>
          <cell r="D6643" t="str">
            <v>MDELIVERY</v>
          </cell>
          <cell r="E6643" t="str">
            <v>DESPACHO</v>
          </cell>
          <cell r="F6643" t="str">
            <v>EXPRESS</v>
          </cell>
          <cell r="G6643" t="str">
            <v/>
          </cell>
          <cell r="H6643">
            <v>44930</v>
          </cell>
          <cell r="I6643" t="str">
            <v>ENTREGADO</v>
          </cell>
          <cell r="J6643">
            <v>44937</v>
          </cell>
          <cell r="K6643" t="str">
            <v>OTECEL</v>
          </cell>
          <cell r="L6643" t="str">
            <v>AVDA SIMON BOLIVAR Y VIA NAYON CONJUNTO CORPORATIVO EKOPARK TORRE 3 TELEFONICA</v>
          </cell>
          <cell r="M6643" t="str">
            <v/>
          </cell>
          <cell r="N6643" t="str">
            <v>098299225</v>
          </cell>
          <cell r="O6643" t="str">
            <v/>
          </cell>
          <cell r="P6643" t="str">
            <v>QUITO</v>
          </cell>
          <cell r="Q6643" t="str">
            <v>QUITO</v>
          </cell>
          <cell r="R6643" t="str">
            <v>PICHINCHA</v>
          </cell>
          <cell r="T6643" t="str">
            <v>FLEXTRANS UIO</v>
          </cell>
          <cell r="U6643" t="str">
            <v>FLEXNETUIO_LOCAL</v>
          </cell>
          <cell r="V6643">
            <v>1</v>
          </cell>
          <cell r="W6643">
            <v>1</v>
          </cell>
          <cell r="X6643" t="str">
            <v>FLEXNET ECUADOR - MDELIVERY</v>
          </cell>
          <cell r="Y6643" t="str">
            <v>CALLE 28 DE JUNIO S/N Y GARCIA MORENO ENTRADA LLANO GRANDE</v>
          </cell>
        </row>
        <row r="6644">
          <cell r="A6644" t="str">
            <v>TK-7610</v>
          </cell>
          <cell r="B6644">
            <v>490853</v>
          </cell>
          <cell r="C6644" t="str">
            <v>TK-7610</v>
          </cell>
          <cell r="D6644" t="str">
            <v>MDELIVERY</v>
          </cell>
          <cell r="E6644" t="str">
            <v>DESPACHO</v>
          </cell>
          <cell r="F6644" t="str">
            <v>EXPRESS</v>
          </cell>
          <cell r="G6644" t="str">
            <v/>
          </cell>
          <cell r="H6644">
            <v>44930</v>
          </cell>
          <cell r="I6644" t="str">
            <v>ENTREGADO</v>
          </cell>
          <cell r="J6644">
            <v>44937</v>
          </cell>
          <cell r="K6644" t="str">
            <v>OTECEL</v>
          </cell>
          <cell r="L6644" t="str">
            <v>AVDA SIMON BOLIVAR Y VIA NAYON CONJUNTO CORPORATIVO EKOPARK TORRE 3 TELEFONICA</v>
          </cell>
          <cell r="M6644" t="str">
            <v/>
          </cell>
          <cell r="N6644" t="str">
            <v>098299225</v>
          </cell>
          <cell r="O6644" t="str">
            <v/>
          </cell>
          <cell r="P6644" t="str">
            <v>QUITO</v>
          </cell>
          <cell r="Q6644" t="str">
            <v>QUITO</v>
          </cell>
          <cell r="R6644" t="str">
            <v>PICHINCHA</v>
          </cell>
          <cell r="T6644" t="str">
            <v>FLEXTRANS UIO</v>
          </cell>
          <cell r="U6644" t="str">
            <v>FLEXNETUIO_LOCAL</v>
          </cell>
          <cell r="V6644">
            <v>1</v>
          </cell>
          <cell r="W6644">
            <v>1</v>
          </cell>
          <cell r="X6644" t="str">
            <v>FLEXNET ECUADOR - MDELIVERY</v>
          </cell>
          <cell r="Y6644" t="str">
            <v>CALLE 28 DE JUNIO S/N Y GARCIA MORENO ENTRADA LLANO GRANDE</v>
          </cell>
        </row>
        <row r="6645">
          <cell r="A6645" t="str">
            <v>TK-7611</v>
          </cell>
          <cell r="B6645">
            <v>490854</v>
          </cell>
          <cell r="C6645" t="str">
            <v>TK-7611</v>
          </cell>
          <cell r="D6645" t="str">
            <v>MDELIVERY</v>
          </cell>
          <cell r="E6645" t="str">
            <v>DESPACHO</v>
          </cell>
          <cell r="F6645" t="str">
            <v>EXPRESS</v>
          </cell>
          <cell r="G6645" t="str">
            <v/>
          </cell>
          <cell r="H6645">
            <v>44930</v>
          </cell>
          <cell r="I6645" t="str">
            <v>ENTREGADO</v>
          </cell>
          <cell r="J6645">
            <v>44937</v>
          </cell>
          <cell r="K6645" t="str">
            <v>OTECEL</v>
          </cell>
          <cell r="L6645" t="str">
            <v>AVDA SIMON BOLIVAR Y VIA NAYON CONJUNTO CORPORATIVO EKOPARK TORRE 3 TELEFONICA</v>
          </cell>
          <cell r="M6645" t="str">
            <v/>
          </cell>
          <cell r="N6645" t="str">
            <v>098299225</v>
          </cell>
          <cell r="O6645" t="str">
            <v/>
          </cell>
          <cell r="P6645" t="str">
            <v>QUITO</v>
          </cell>
          <cell r="Q6645" t="str">
            <v>QUITO</v>
          </cell>
          <cell r="R6645" t="str">
            <v>PICHINCHA</v>
          </cell>
          <cell r="T6645" t="str">
            <v>FLEXTRANS UIO</v>
          </cell>
          <cell r="U6645" t="str">
            <v>FLEXNETUIO_LOCAL</v>
          </cell>
          <cell r="V6645">
            <v>1</v>
          </cell>
          <cell r="W6645">
            <v>1</v>
          </cell>
          <cell r="X6645" t="str">
            <v>FLEXNET ECUADOR - MDELIVERY</v>
          </cell>
          <cell r="Y6645" t="str">
            <v>CALLE 28 DE JUNIO S/N Y GARCIA MORENO ENTRADA LLANO GRANDE</v>
          </cell>
        </row>
        <row r="6646">
          <cell r="A6646" t="str">
            <v>TK-7612</v>
          </cell>
          <cell r="B6646">
            <v>490855</v>
          </cell>
          <cell r="C6646" t="str">
            <v>TK-7612</v>
          </cell>
          <cell r="D6646" t="str">
            <v>MDELIVERY</v>
          </cell>
          <cell r="E6646" t="str">
            <v>DESPACHO</v>
          </cell>
          <cell r="F6646" t="str">
            <v>EXPRESS</v>
          </cell>
          <cell r="G6646" t="str">
            <v/>
          </cell>
          <cell r="H6646">
            <v>44930</v>
          </cell>
          <cell r="I6646" t="str">
            <v>ENTREGADO</v>
          </cell>
          <cell r="J6646">
            <v>44937</v>
          </cell>
          <cell r="K6646" t="str">
            <v>OTECEL</v>
          </cell>
          <cell r="L6646" t="str">
            <v>AVDA SIMON BOLIVAR Y VIA NAYON CONJUNTO CORPORATIVO EKOPARK TORRE 3 TELEFONICA</v>
          </cell>
          <cell r="M6646" t="str">
            <v/>
          </cell>
          <cell r="N6646" t="str">
            <v>098299225</v>
          </cell>
          <cell r="O6646" t="str">
            <v/>
          </cell>
          <cell r="P6646" t="str">
            <v>QUITO</v>
          </cell>
          <cell r="Q6646" t="str">
            <v>QUITO</v>
          </cell>
          <cell r="R6646" t="str">
            <v>PICHINCHA</v>
          </cell>
          <cell r="T6646" t="str">
            <v>FLEXTRANS UIO</v>
          </cell>
          <cell r="U6646" t="str">
            <v>FLEXNETUIO_LOCAL</v>
          </cell>
          <cell r="V6646">
            <v>1</v>
          </cell>
          <cell r="W6646">
            <v>1</v>
          </cell>
          <cell r="X6646" t="str">
            <v>FLEXNET ECUADOR - MDELIVERY</v>
          </cell>
          <cell r="Y6646" t="str">
            <v>CALLE 28 DE JUNIO S/N Y GARCIA MORENO ENTRADA LLANO GRANDE</v>
          </cell>
        </row>
        <row r="6647">
          <cell r="A6647" t="str">
            <v>TK-7613</v>
          </cell>
          <cell r="B6647">
            <v>490856</v>
          </cell>
          <cell r="C6647" t="str">
            <v>TK-7613</v>
          </cell>
          <cell r="D6647" t="str">
            <v>MDELIVERY</v>
          </cell>
          <cell r="E6647" t="str">
            <v>DESPACHO</v>
          </cell>
          <cell r="F6647" t="str">
            <v>EXPRESS</v>
          </cell>
          <cell r="G6647" t="str">
            <v/>
          </cell>
          <cell r="H6647">
            <v>44930</v>
          </cell>
          <cell r="I6647" t="str">
            <v>ENTREGADO</v>
          </cell>
          <cell r="J6647">
            <v>44937</v>
          </cell>
          <cell r="K6647" t="str">
            <v>OTECEL</v>
          </cell>
          <cell r="L6647" t="str">
            <v>AVDA SIMON BOLIVAR Y VIA NAYON CONJUNTO CORPORATIVO EKOPARK TORRE 3 TELEFONICA</v>
          </cell>
          <cell r="M6647" t="str">
            <v/>
          </cell>
          <cell r="N6647" t="str">
            <v>098299225</v>
          </cell>
          <cell r="O6647" t="str">
            <v/>
          </cell>
          <cell r="P6647" t="str">
            <v>QUITO</v>
          </cell>
          <cell r="Q6647" t="str">
            <v>QUITO</v>
          </cell>
          <cell r="R6647" t="str">
            <v>PICHINCHA</v>
          </cell>
          <cell r="T6647" t="str">
            <v>FLEXTRANS UIO</v>
          </cell>
          <cell r="U6647" t="str">
            <v>FLEXNETUIO_LOCAL</v>
          </cell>
          <cell r="V6647">
            <v>1</v>
          </cell>
          <cell r="W6647">
            <v>1</v>
          </cell>
          <cell r="X6647" t="str">
            <v>FLEXNET ECUADOR - MDELIVERY</v>
          </cell>
          <cell r="Y6647" t="str">
            <v>CALLE 28 DE JUNIO S/N Y GARCIA MORENO ENTRADA LLANO GRANDE</v>
          </cell>
        </row>
        <row r="6648">
          <cell r="A6648" t="str">
            <v>TK-7614</v>
          </cell>
          <cell r="B6648">
            <v>490857</v>
          </cell>
          <cell r="C6648" t="str">
            <v>TK-7614</v>
          </cell>
          <cell r="D6648" t="str">
            <v>MDELIVERY</v>
          </cell>
          <cell r="E6648" t="str">
            <v>DESPACHO</v>
          </cell>
          <cell r="F6648" t="str">
            <v>EXPRESS</v>
          </cell>
          <cell r="G6648" t="str">
            <v/>
          </cell>
          <cell r="H6648">
            <v>44930</v>
          </cell>
          <cell r="I6648" t="str">
            <v>ENTREGADO</v>
          </cell>
          <cell r="J6648">
            <v>44937</v>
          </cell>
          <cell r="K6648" t="str">
            <v>OTECEL</v>
          </cell>
          <cell r="L6648" t="str">
            <v>AVDA SIMON BOLIVAR Y VIA NAYON CONJUNTO CORPORATIVO EKOPARK TORRE 3 TELEFONICA</v>
          </cell>
          <cell r="M6648" t="str">
            <v/>
          </cell>
          <cell r="N6648" t="str">
            <v>098299225</v>
          </cell>
          <cell r="O6648" t="str">
            <v/>
          </cell>
          <cell r="P6648" t="str">
            <v>QUITO</v>
          </cell>
          <cell r="Q6648" t="str">
            <v>QUITO</v>
          </cell>
          <cell r="R6648" t="str">
            <v>PICHINCHA</v>
          </cell>
          <cell r="T6648" t="str">
            <v>FLEXTRANS UIO</v>
          </cell>
          <cell r="U6648" t="str">
            <v>FLEXNETUIO_LOCAL</v>
          </cell>
          <cell r="V6648">
            <v>1</v>
          </cell>
          <cell r="W6648">
            <v>1</v>
          </cell>
          <cell r="X6648" t="str">
            <v>FLEXNET ECUADOR - MDELIVERY</v>
          </cell>
          <cell r="Y6648" t="str">
            <v>CALLE 28 DE JUNIO S/N Y GARCIA MORENO ENTRADA LLANO GRANDE</v>
          </cell>
        </row>
        <row r="6649">
          <cell r="A6649" t="str">
            <v>TK-7615</v>
          </cell>
          <cell r="B6649">
            <v>490858</v>
          </cell>
          <cell r="C6649" t="str">
            <v>TK-7615</v>
          </cell>
          <cell r="D6649" t="str">
            <v>MDELIVERY</v>
          </cell>
          <cell r="E6649" t="str">
            <v>DESPACHO</v>
          </cell>
          <cell r="F6649" t="str">
            <v>EXPRESS</v>
          </cell>
          <cell r="G6649" t="str">
            <v/>
          </cell>
          <cell r="H6649">
            <v>44930</v>
          </cell>
          <cell r="I6649" t="str">
            <v>ENTREGADO</v>
          </cell>
          <cell r="J6649">
            <v>44937</v>
          </cell>
          <cell r="K6649" t="str">
            <v>OTECEL</v>
          </cell>
          <cell r="L6649" t="str">
            <v>AVDA SIMON BOLIVAR Y VIA NAYON CONJUNTO CORPORATIVO EKOPARK TORRE 3 TELEFONICA</v>
          </cell>
          <cell r="M6649" t="str">
            <v/>
          </cell>
          <cell r="N6649" t="str">
            <v>098299225</v>
          </cell>
          <cell r="O6649" t="str">
            <v/>
          </cell>
          <cell r="P6649" t="str">
            <v>QUITO</v>
          </cell>
          <cell r="Q6649" t="str">
            <v>QUITO</v>
          </cell>
          <cell r="R6649" t="str">
            <v>PICHINCHA</v>
          </cell>
          <cell r="T6649" t="str">
            <v>FLEXTRANS UIO</v>
          </cell>
          <cell r="U6649" t="str">
            <v>FLEXNETUIO_LOCAL</v>
          </cell>
          <cell r="V6649">
            <v>1</v>
          </cell>
          <cell r="W6649">
            <v>1</v>
          </cell>
          <cell r="X6649" t="str">
            <v>FLEXNET ECUADOR - MDELIVERY</v>
          </cell>
          <cell r="Y6649" t="str">
            <v>CALLE 28 DE JUNIO S/N Y GARCIA MORENO ENTRADA LLANO GRANDE</v>
          </cell>
        </row>
        <row r="6650">
          <cell r="A6650" t="str">
            <v>TK-7616</v>
          </cell>
          <cell r="B6650">
            <v>490859</v>
          </cell>
          <cell r="C6650" t="str">
            <v>TK-7616</v>
          </cell>
          <cell r="D6650" t="str">
            <v>MDELIVERY</v>
          </cell>
          <cell r="E6650" t="str">
            <v>DESPACHO</v>
          </cell>
          <cell r="F6650" t="str">
            <v>EXPRESS</v>
          </cell>
          <cell r="G6650" t="str">
            <v/>
          </cell>
          <cell r="H6650">
            <v>44930</v>
          </cell>
          <cell r="I6650" t="str">
            <v>ENTREGADO</v>
          </cell>
          <cell r="J6650">
            <v>44937</v>
          </cell>
          <cell r="K6650" t="str">
            <v>OTECEL</v>
          </cell>
          <cell r="L6650" t="str">
            <v>AVDA SIMON BOLIVAR Y VIA NAYON CONJUNTO CORPORATIVO EKOPARK TORRE 3 TELEFONICA</v>
          </cell>
          <cell r="M6650" t="str">
            <v/>
          </cell>
          <cell r="N6650" t="str">
            <v>098299225</v>
          </cell>
          <cell r="O6650" t="str">
            <v/>
          </cell>
          <cell r="P6650" t="str">
            <v>QUITO</v>
          </cell>
          <cell r="Q6650" t="str">
            <v>QUITO</v>
          </cell>
          <cell r="R6650" t="str">
            <v>PICHINCHA</v>
          </cell>
          <cell r="T6650" t="str">
            <v>FLEXTRANS UIO</v>
          </cell>
          <cell r="U6650" t="str">
            <v>FLEXNETUIO_LOCAL</v>
          </cell>
          <cell r="V6650">
            <v>1</v>
          </cell>
          <cell r="W6650">
            <v>1</v>
          </cell>
          <cell r="X6650" t="str">
            <v>FLEXNET ECUADOR - MDELIVERY</v>
          </cell>
          <cell r="Y6650" t="str">
            <v>CALLE 28 DE JUNIO S/N Y GARCIA MORENO ENTRADA LLANO GRANDE</v>
          </cell>
        </row>
        <row r="6651">
          <cell r="A6651" t="str">
            <v>TK-7617</v>
          </cell>
          <cell r="B6651">
            <v>490860</v>
          </cell>
          <cell r="C6651" t="str">
            <v>TK-7617</v>
          </cell>
          <cell r="D6651" t="str">
            <v>MDELIVERY</v>
          </cell>
          <cell r="E6651" t="str">
            <v>DESPACHO</v>
          </cell>
          <cell r="F6651" t="str">
            <v>EXPRESS</v>
          </cell>
          <cell r="G6651" t="str">
            <v/>
          </cell>
          <cell r="H6651">
            <v>44930</v>
          </cell>
          <cell r="I6651" t="str">
            <v>ENTREGADO</v>
          </cell>
          <cell r="J6651">
            <v>44937</v>
          </cell>
          <cell r="K6651" t="str">
            <v>OTECEL</v>
          </cell>
          <cell r="L6651" t="str">
            <v>AVDA SIMON BOLIVAR Y VIA NAYON CONJUNTO CORPORATIVO EKOPARK TORRE 3 TELEFONICA</v>
          </cell>
          <cell r="M6651" t="str">
            <v/>
          </cell>
          <cell r="N6651" t="str">
            <v>098299225</v>
          </cell>
          <cell r="O6651" t="str">
            <v/>
          </cell>
          <cell r="P6651" t="str">
            <v>QUITO</v>
          </cell>
          <cell r="Q6651" t="str">
            <v>QUITO</v>
          </cell>
          <cell r="R6651" t="str">
            <v>PICHINCHA</v>
          </cell>
          <cell r="T6651" t="str">
            <v>FLEXTRANS UIO</v>
          </cell>
          <cell r="U6651" t="str">
            <v>FLEXNETUIO_LOCAL</v>
          </cell>
          <cell r="V6651">
            <v>1</v>
          </cell>
          <cell r="W6651">
            <v>1</v>
          </cell>
          <cell r="X6651" t="str">
            <v>FLEXNET ECUADOR - MDELIVERY</v>
          </cell>
          <cell r="Y6651" t="str">
            <v>CALLE 28 DE JUNIO S/N Y GARCIA MORENO ENTRADA LLANO GRANDE</v>
          </cell>
        </row>
        <row r="6652">
          <cell r="A6652" t="str">
            <v>TK-7618</v>
          </cell>
          <cell r="B6652">
            <v>490861</v>
          </cell>
          <cell r="C6652" t="str">
            <v>TK-7618</v>
          </cell>
          <cell r="D6652" t="str">
            <v>MDELIVERY</v>
          </cell>
          <cell r="E6652" t="str">
            <v>DESPACHO</v>
          </cell>
          <cell r="F6652" t="str">
            <v>EXPRESS</v>
          </cell>
          <cell r="G6652" t="str">
            <v/>
          </cell>
          <cell r="H6652">
            <v>44930</v>
          </cell>
          <cell r="I6652" t="str">
            <v>ENTREGADO</v>
          </cell>
          <cell r="J6652">
            <v>44937</v>
          </cell>
          <cell r="K6652" t="str">
            <v>OTECEL</v>
          </cell>
          <cell r="L6652" t="str">
            <v>AVDA SIMON BOLIVAR Y VIA NAYON CONJUNTO CORPORATIVO EKOPARK TORRE 3 TELEFONICA</v>
          </cell>
          <cell r="M6652" t="str">
            <v/>
          </cell>
          <cell r="N6652" t="str">
            <v>098299225</v>
          </cell>
          <cell r="O6652" t="str">
            <v/>
          </cell>
          <cell r="P6652" t="str">
            <v>QUITO</v>
          </cell>
          <cell r="Q6652" t="str">
            <v>QUITO</v>
          </cell>
          <cell r="R6652" t="str">
            <v>PICHINCHA</v>
          </cell>
          <cell r="T6652" t="str">
            <v>FLEXTRANS UIO</v>
          </cell>
          <cell r="U6652" t="str">
            <v>FLEXNETUIO_LOCAL</v>
          </cell>
          <cell r="V6652">
            <v>1</v>
          </cell>
          <cell r="W6652">
            <v>1</v>
          </cell>
          <cell r="X6652" t="str">
            <v>FLEXNET ECUADOR - MDELIVERY</v>
          </cell>
          <cell r="Y6652" t="str">
            <v>CALLE 28 DE JUNIO S/N Y GARCIA MORENO ENTRADA LLANO GRANDE</v>
          </cell>
        </row>
        <row r="6653">
          <cell r="A6653" t="str">
            <v>TK-7619</v>
          </cell>
          <cell r="B6653">
            <v>490862</v>
          </cell>
          <cell r="C6653" t="str">
            <v>TK-7619</v>
          </cell>
          <cell r="D6653" t="str">
            <v>MDELIVERY</v>
          </cell>
          <cell r="E6653" t="str">
            <v>DESPACHO</v>
          </cell>
          <cell r="F6653" t="str">
            <v>EXPRESS</v>
          </cell>
          <cell r="G6653" t="str">
            <v/>
          </cell>
          <cell r="H6653">
            <v>44930</v>
          </cell>
          <cell r="I6653" t="str">
            <v>ENTREGADO</v>
          </cell>
          <cell r="J6653">
            <v>44937</v>
          </cell>
          <cell r="K6653" t="str">
            <v>OTECEL</v>
          </cell>
          <cell r="L6653" t="str">
            <v>AVDA SIMON BOLIVAR Y VIA NAYON CONJUNTO CORPORATIVO EKOPARK TORRE 3 TELEFONICA</v>
          </cell>
          <cell r="M6653" t="str">
            <v/>
          </cell>
          <cell r="N6653" t="str">
            <v>098299225</v>
          </cell>
          <cell r="O6653" t="str">
            <v/>
          </cell>
          <cell r="P6653" t="str">
            <v>QUITO</v>
          </cell>
          <cell r="Q6653" t="str">
            <v>QUITO</v>
          </cell>
          <cell r="R6653" t="str">
            <v>PICHINCHA</v>
          </cell>
          <cell r="T6653" t="str">
            <v>FLEXTRANS UIO</v>
          </cell>
          <cell r="U6653" t="str">
            <v>FLEXNETUIO_LOCAL</v>
          </cell>
          <cell r="V6653">
            <v>1</v>
          </cell>
          <cell r="W6653">
            <v>1</v>
          </cell>
          <cell r="X6653" t="str">
            <v>FLEXNET ECUADOR - MDELIVERY</v>
          </cell>
          <cell r="Y6653" t="str">
            <v>CALLE 28 DE JUNIO S/N Y GARCIA MORENO ENTRADA LLANO GRANDE</v>
          </cell>
        </row>
        <row r="6654">
          <cell r="A6654" t="str">
            <v>TK-7620</v>
          </cell>
          <cell r="B6654">
            <v>490863</v>
          </cell>
          <cell r="C6654" t="str">
            <v>TK-7620</v>
          </cell>
          <cell r="D6654" t="str">
            <v>MDELIVERY</v>
          </cell>
          <cell r="E6654" t="str">
            <v>DESPACHO</v>
          </cell>
          <cell r="F6654" t="str">
            <v>EXPRESS</v>
          </cell>
          <cell r="G6654" t="str">
            <v/>
          </cell>
          <cell r="H6654">
            <v>44930</v>
          </cell>
          <cell r="I6654" t="str">
            <v>ENTREGADO</v>
          </cell>
          <cell r="J6654">
            <v>44937</v>
          </cell>
          <cell r="K6654" t="str">
            <v>OTECEL</v>
          </cell>
          <cell r="L6654" t="str">
            <v>AVDA SIMON BOLIVAR Y VIA NAYON CONJUNTO CORPORATIVO EKOPARK TORRE 3 TELEFONICA</v>
          </cell>
          <cell r="M6654" t="str">
            <v/>
          </cell>
          <cell r="N6654" t="str">
            <v>098299225</v>
          </cell>
          <cell r="O6654" t="str">
            <v/>
          </cell>
          <cell r="P6654" t="str">
            <v>QUITO</v>
          </cell>
          <cell r="Q6654" t="str">
            <v>QUITO</v>
          </cell>
          <cell r="R6654" t="str">
            <v>PICHINCHA</v>
          </cell>
          <cell r="T6654" t="str">
            <v>FLEXTRANS UIO</v>
          </cell>
          <cell r="U6654" t="str">
            <v>FLEXNETUIO_LOCAL</v>
          </cell>
          <cell r="V6654">
            <v>1</v>
          </cell>
          <cell r="W6654">
            <v>1</v>
          </cell>
          <cell r="X6654" t="str">
            <v>FLEXNET ECUADOR - MDELIVERY</v>
          </cell>
          <cell r="Y6654" t="str">
            <v>CALLE 28 DE JUNIO S/N Y GARCIA MORENO ENTRADA LLANO GRANDE</v>
          </cell>
        </row>
        <row r="6655">
          <cell r="A6655" t="str">
            <v>TK-7621</v>
          </cell>
          <cell r="B6655">
            <v>490864</v>
          </cell>
          <cell r="C6655" t="str">
            <v>TK-7621</v>
          </cell>
          <cell r="D6655" t="str">
            <v>MDELIVERY</v>
          </cell>
          <cell r="E6655" t="str">
            <v>DESPACHO</v>
          </cell>
          <cell r="F6655" t="str">
            <v>EXPRESS</v>
          </cell>
          <cell r="G6655" t="str">
            <v/>
          </cell>
          <cell r="H6655">
            <v>44930</v>
          </cell>
          <cell r="I6655" t="str">
            <v>ENTREGADO</v>
          </cell>
          <cell r="J6655">
            <v>44937</v>
          </cell>
          <cell r="K6655" t="str">
            <v>OTECEL</v>
          </cell>
          <cell r="L6655" t="str">
            <v>AVDA SIMON BOLIVAR Y VIA NAYON CONJUNTO CORPORATIVO EKOPARK TORRE 3 TELEFONICA</v>
          </cell>
          <cell r="M6655" t="str">
            <v/>
          </cell>
          <cell r="N6655" t="str">
            <v>098299225</v>
          </cell>
          <cell r="O6655" t="str">
            <v/>
          </cell>
          <cell r="P6655" t="str">
            <v>QUITO</v>
          </cell>
          <cell r="Q6655" t="str">
            <v>QUITO</v>
          </cell>
          <cell r="R6655" t="str">
            <v>PICHINCHA</v>
          </cell>
          <cell r="T6655" t="str">
            <v>FLEXTRANS UIO</v>
          </cell>
          <cell r="U6655" t="str">
            <v>FLEXNETUIO_LOCAL</v>
          </cell>
          <cell r="V6655">
            <v>1</v>
          </cell>
          <cell r="W6655">
            <v>1</v>
          </cell>
          <cell r="X6655" t="str">
            <v>FLEXNET ECUADOR - MDELIVERY</v>
          </cell>
          <cell r="Y6655" t="str">
            <v>CALLE 28 DE JUNIO S/N Y GARCIA MORENO ENTRADA LLANO GRANDE</v>
          </cell>
        </row>
        <row r="6656">
          <cell r="A6656" t="str">
            <v>TK-7622</v>
          </cell>
          <cell r="B6656">
            <v>490865</v>
          </cell>
          <cell r="C6656" t="str">
            <v>TK-7622</v>
          </cell>
          <cell r="D6656" t="str">
            <v>MDELIVERY</v>
          </cell>
          <cell r="E6656" t="str">
            <v>DESPACHO</v>
          </cell>
          <cell r="F6656" t="str">
            <v>EXPRESS</v>
          </cell>
          <cell r="G6656" t="str">
            <v/>
          </cell>
          <cell r="H6656">
            <v>44930</v>
          </cell>
          <cell r="I6656" t="str">
            <v>ENTREGADO</v>
          </cell>
          <cell r="J6656">
            <v>44937</v>
          </cell>
          <cell r="K6656" t="str">
            <v>OTECEL</v>
          </cell>
          <cell r="L6656" t="str">
            <v>AVDA SIMON BOLIVAR Y VIA NAYON CONJUNTO CORPORATIVO EKOPARK TORRE 3 TELEFONICA</v>
          </cell>
          <cell r="M6656" t="str">
            <v/>
          </cell>
          <cell r="N6656" t="str">
            <v>098299225</v>
          </cell>
          <cell r="O6656" t="str">
            <v/>
          </cell>
          <cell r="P6656" t="str">
            <v>QUITO</v>
          </cell>
          <cell r="Q6656" t="str">
            <v>QUITO</v>
          </cell>
          <cell r="R6656" t="str">
            <v>PICHINCHA</v>
          </cell>
          <cell r="T6656" t="str">
            <v>FLEXTRANS UIO</v>
          </cell>
          <cell r="U6656" t="str">
            <v>FLEXNETUIO_LOCAL</v>
          </cell>
          <cell r="V6656">
            <v>1</v>
          </cell>
          <cell r="W6656">
            <v>1</v>
          </cell>
          <cell r="X6656" t="str">
            <v>FLEXNET ECUADOR - MDELIVERY</v>
          </cell>
          <cell r="Y6656" t="str">
            <v>CALLE 28 DE JUNIO S/N Y GARCIA MORENO ENTRADA LLANO GRANDE</v>
          </cell>
        </row>
        <row r="6657">
          <cell r="A6657" t="str">
            <v>TK-7623</v>
          </cell>
          <cell r="B6657">
            <v>490866</v>
          </cell>
          <cell r="C6657" t="str">
            <v>TK-7623</v>
          </cell>
          <cell r="D6657" t="str">
            <v>MDELIVERY</v>
          </cell>
          <cell r="E6657" t="str">
            <v>DESPACHO</v>
          </cell>
          <cell r="F6657" t="str">
            <v>EXPRESS</v>
          </cell>
          <cell r="G6657" t="str">
            <v/>
          </cell>
          <cell r="H6657">
            <v>44930</v>
          </cell>
          <cell r="I6657" t="str">
            <v>ENTREGADO</v>
          </cell>
          <cell r="J6657">
            <v>44937</v>
          </cell>
          <cell r="K6657" t="str">
            <v>OTECEL</v>
          </cell>
          <cell r="L6657" t="str">
            <v>AVDA SIMON BOLIVAR Y VIA NAYON CONJUNTO CORPORATIVO EKOPARK TORRE 3 TELEFONICA</v>
          </cell>
          <cell r="M6657" t="str">
            <v/>
          </cell>
          <cell r="N6657" t="str">
            <v>098299225</v>
          </cell>
          <cell r="O6657" t="str">
            <v/>
          </cell>
          <cell r="P6657" t="str">
            <v>QUITO</v>
          </cell>
          <cell r="Q6657" t="str">
            <v>QUITO</v>
          </cell>
          <cell r="R6657" t="str">
            <v>PICHINCHA</v>
          </cell>
          <cell r="T6657" t="str">
            <v>FLEXTRANS UIO</v>
          </cell>
          <cell r="U6657" t="str">
            <v>FLEXNETUIO_LOCAL</v>
          </cell>
          <cell r="V6657">
            <v>1</v>
          </cell>
          <cell r="W6657">
            <v>1</v>
          </cell>
          <cell r="X6657" t="str">
            <v>FLEXNET ECUADOR - MDELIVERY</v>
          </cell>
          <cell r="Y6657" t="str">
            <v>CALLE 28 DE JUNIO S/N Y GARCIA MORENO ENTRADA LLANO GRANDE</v>
          </cell>
        </row>
        <row r="6658">
          <cell r="A6658" t="str">
            <v>2023-00082</v>
          </cell>
          <cell r="B6658">
            <v>490841</v>
          </cell>
          <cell r="C6658" t="str">
            <v>2023-00082</v>
          </cell>
          <cell r="D6658" t="str">
            <v>MOVISTAR</v>
          </cell>
          <cell r="E6658" t="str">
            <v>DESPACHO</v>
          </cell>
          <cell r="F6658" t="str">
            <v>NORMAL</v>
          </cell>
          <cell r="G6658" t="str">
            <v>031080202300082</v>
          </cell>
          <cell r="H6658">
            <v>44930</v>
          </cell>
          <cell r="I6658" t="str">
            <v>ENTREGADO</v>
          </cell>
          <cell r="J6658">
            <v>44931</v>
          </cell>
          <cell r="K6658" t="str">
            <v>MAURICIO GUERRERO ZONIFICACION SANTO DOMINGO_EDUARDO LUIS SILVA IVARRA</v>
          </cell>
          <cell r="L6658" t="str">
            <v>CALLE GUAYAQUIL, ENTRE RIO SOLAYA Y CUICOCHA</v>
          </cell>
          <cell r="M6658" t="str">
            <v>1719571208</v>
          </cell>
          <cell r="N6658" t="str">
            <v>998999242</v>
          </cell>
          <cell r="P6658" t="str">
            <v>230101</v>
          </cell>
          <cell r="Q6658" t="str">
            <v>SANTO DOMINGO</v>
          </cell>
          <cell r="R6658" t="str">
            <v>SANTO DOMINGO DE LOS TSACHILAS</v>
          </cell>
          <cell r="S6658" t="str">
            <v>SANTO DOMINGO DE LOS COLORADOS</v>
          </cell>
          <cell r="T6658" t="str">
            <v>TRAMACO</v>
          </cell>
          <cell r="V6658">
            <v>1</v>
          </cell>
          <cell r="W6658">
            <v>1</v>
          </cell>
          <cell r="X6658" t="str">
            <v>FLEXNET ECUADOR - MOVISTAR</v>
          </cell>
          <cell r="Y6658" t="str">
            <v>CALLE 28 DE JUNIO S/N Y GARCIA MORENO ENTRADA LLANO GRANDE</v>
          </cell>
        </row>
        <row r="6659">
          <cell r="A6659" t="str">
            <v>2023-00083</v>
          </cell>
          <cell r="B6659">
            <v>490842</v>
          </cell>
          <cell r="C6659" t="str">
            <v>2023-00083</v>
          </cell>
          <cell r="D6659" t="str">
            <v>MOVISTAR</v>
          </cell>
          <cell r="E6659" t="str">
            <v>DESPACHO</v>
          </cell>
          <cell r="F6659" t="str">
            <v>NORMAL</v>
          </cell>
          <cell r="G6659" t="str">
            <v>031080202300083</v>
          </cell>
          <cell r="H6659">
            <v>44930</v>
          </cell>
          <cell r="I6659" t="str">
            <v>ENTREGADO</v>
          </cell>
          <cell r="J6659">
            <v>44932</v>
          </cell>
          <cell r="K6659" t="str">
            <v>MOVIL PI 10 DE AGOSTO_SANTIAGO ISRAEL CUMBE VALVERDE</v>
          </cell>
          <cell r="L6659" t="str">
            <v>AV 10 DE AGOSTO  16026 ENTRE BERNARDO VALDIVIEZO Y OLMEDO LOJA LOJA LOJA</v>
          </cell>
          <cell r="M6659" t="str">
            <v>0</v>
          </cell>
          <cell r="N6659" t="str">
            <v>996729960</v>
          </cell>
          <cell r="O6659" t="str">
            <v/>
          </cell>
          <cell r="P6659" t="str">
            <v>LOJA</v>
          </cell>
          <cell r="Q6659" t="str">
            <v>LOJA</v>
          </cell>
          <cell r="R6659" t="str">
            <v>LOJA</v>
          </cell>
          <cell r="T6659" t="str">
            <v>TRAMACO</v>
          </cell>
          <cell r="U6659" t="str">
            <v>FLEXNETUIO_PROVINCIA</v>
          </cell>
          <cell r="V6659">
            <v>1</v>
          </cell>
          <cell r="W6659">
            <v>1</v>
          </cell>
          <cell r="X6659" t="str">
            <v>FLEXNET ECUADOR - MOVISTAR</v>
          </cell>
          <cell r="Y6659" t="str">
            <v>CALLE 28 DE JUNIO S/N Y GARCIA MORENO ENTRADA LLANO GRANDE</v>
          </cell>
        </row>
        <row r="6660">
          <cell r="A6660" t="str">
            <v>2022-12259_1</v>
          </cell>
          <cell r="B6660">
            <v>490840</v>
          </cell>
          <cell r="C6660" t="str">
            <v>2022-12259_1</v>
          </cell>
          <cell r="D6660" t="str">
            <v>TUENTI</v>
          </cell>
          <cell r="E6660" t="str">
            <v>DESPACHO</v>
          </cell>
          <cell r="F6660" t="str">
            <v>NORMAL</v>
          </cell>
          <cell r="G6660" t="str">
            <v>031082022122591</v>
          </cell>
          <cell r="H6660">
            <v>44930</v>
          </cell>
          <cell r="I6660" t="str">
            <v>ENTREGADO</v>
          </cell>
          <cell r="J6660">
            <v>44932</v>
          </cell>
          <cell r="K6660" t="str">
            <v>NATALY MATUTE LOJA - Tuenti_MATUTE AGUIRRE NATALY ALEJANDRINA</v>
          </cell>
          <cell r="L6660" t="str">
            <v>Sucre e/ Colon e Imbabura</v>
          </cell>
          <cell r="M6660" t="str">
            <v>0704053982001</v>
          </cell>
          <cell r="N6660" t="str">
            <v>0995745436</v>
          </cell>
          <cell r="O6660" t="str">
            <v/>
          </cell>
          <cell r="P6660" t="str">
            <v>LOJA</v>
          </cell>
          <cell r="Q6660" t="str">
            <v>LOJA</v>
          </cell>
          <cell r="R6660" t="str">
            <v>LOJA</v>
          </cell>
          <cell r="T6660" t="str">
            <v>TRAMACO</v>
          </cell>
          <cell r="U6660" t="str">
            <v>FLEXNETUIO_PROVINCIA</v>
          </cell>
          <cell r="V6660">
            <v>1</v>
          </cell>
          <cell r="W6660">
            <v>1</v>
          </cell>
          <cell r="X6660" t="str">
            <v>FLEXNET ECUADOR - MOVISTAR</v>
          </cell>
          <cell r="Y6660" t="str">
            <v>CALLE 28 DE JUNIO S/N Y GARCIA MORENO ENTRADA LLANO GRANDE</v>
          </cell>
        </row>
        <row r="6661">
          <cell r="A6661" t="str">
            <v>MYD_2023_00138</v>
          </cell>
          <cell r="B6661">
            <v>490839</v>
          </cell>
          <cell r="C6661" t="str">
            <v>MYD_2023_00138</v>
          </cell>
          <cell r="D6661" t="str">
            <v>MYD</v>
          </cell>
          <cell r="E6661" t="str">
            <v>DESPACHO</v>
          </cell>
          <cell r="F6661" t="str">
            <v>NORMAL</v>
          </cell>
          <cell r="G6661" t="str">
            <v>031002004154299</v>
          </cell>
          <cell r="H6661">
            <v>44930</v>
          </cell>
          <cell r="I6661" t="str">
            <v>ENTREGADO</v>
          </cell>
          <cell r="J6661">
            <v>44931</v>
          </cell>
          <cell r="K6661" t="str">
            <v>THALIA CELI MEJIA</v>
          </cell>
          <cell r="L6661" t="str">
            <v xml:space="preserve"> BARRIO CELI ROMAN, EN LAS CALLES FRANCISCO EGUIGUREN Y VICENTE PAZ</v>
          </cell>
          <cell r="M6661" t="str">
            <v>#N/D</v>
          </cell>
          <cell r="P6661" t="str">
            <v>110101</v>
          </cell>
          <cell r="Q6661" t="str">
            <v>LOJA</v>
          </cell>
          <cell r="R6661" t="str">
            <v>LOJA</v>
          </cell>
          <cell r="S6661" t="str">
            <v>LOJA</v>
          </cell>
          <cell r="T6661" t="str">
            <v>TRAMACO</v>
          </cell>
          <cell r="V6661">
            <v>1</v>
          </cell>
          <cell r="W6661">
            <v>1</v>
          </cell>
          <cell r="X6661" t="str">
            <v>FLEXNET</v>
          </cell>
          <cell r="Y6661" t="str">
            <v>FLEX NET CALLE 28 DE JUNIO S/N Y GARCIA MORENO ENTRADA LLANO GRANDE</v>
          </cell>
        </row>
        <row r="6662">
          <cell r="A6662" t="str">
            <v>20003053236669</v>
          </cell>
          <cell r="B6662">
            <v>490807</v>
          </cell>
          <cell r="C6662" t="str">
            <v>20003053236669</v>
          </cell>
          <cell r="D6662" t="str">
            <v>CONECEL</v>
          </cell>
          <cell r="E6662" t="str">
            <v>DESPACHO</v>
          </cell>
          <cell r="F6662" t="str">
            <v>NORMAL</v>
          </cell>
          <cell r="G6662" t="str">
            <v>031002004154518</v>
          </cell>
          <cell r="H6662">
            <v>44930</v>
          </cell>
          <cell r="I6662" t="str">
            <v>DEVOLUCION_EN_PROCESO</v>
          </cell>
          <cell r="J6662">
            <v>44939</v>
          </cell>
          <cell r="K6662" t="str">
            <v xml:space="preserve">WILMER JAVIER TOAQUIZA MORENO / </v>
          </cell>
          <cell r="L6662" t="str">
            <v>BARRIO BELLAVISTA AV MIGUEL ITURRALDE FRENTE AL RESTAURANTE EL RINCONCITO DEL SABOR A UNA CUADRA DE LA BOMBA DE LA GASOLINA, LATACUNGA</v>
          </cell>
          <cell r="M6662" t="str">
            <v>503706640</v>
          </cell>
          <cell r="N6662" t="str">
            <v xml:space="preserve">992731269 /  </v>
          </cell>
          <cell r="P6662" t="str">
            <v>LATACUNGA</v>
          </cell>
          <cell r="Q6662" t="str">
            <v>LATACUNGA</v>
          </cell>
          <cell r="R6662" t="str">
            <v>COTOPAXI</v>
          </cell>
          <cell r="T6662" t="str">
            <v>TRAMACO</v>
          </cell>
          <cell r="U6662" t="str">
            <v>FLEXNETUIO_PROVINCIA</v>
          </cell>
          <cell r="V6662">
            <v>1</v>
          </cell>
          <cell r="W6662">
            <v>1</v>
          </cell>
          <cell r="X6662" t="str">
            <v>FLEXNET</v>
          </cell>
          <cell r="Y6662" t="str">
            <v>FLEX NET CALLE 28 DE JUNIO S/N Y GARCIA MORENO ENTRADA LLANO GRANDE</v>
          </cell>
        </row>
        <row r="6663">
          <cell r="A6663" t="str">
            <v>FTMAN00143</v>
          </cell>
          <cell r="B6663">
            <v>490800</v>
          </cell>
          <cell r="C6663" t="str">
            <v>FTMAN00143</v>
          </cell>
          <cell r="D6663" t="str">
            <v>CONECEL_DOCUMENTOS</v>
          </cell>
          <cell r="E6663" t="str">
            <v>DESPACHO</v>
          </cell>
          <cell r="G6663" t="str">
            <v>031002004154521</v>
          </cell>
          <cell r="H6663">
            <v>44930</v>
          </cell>
          <cell r="I6663" t="str">
            <v>ENTREGADO</v>
          </cell>
          <cell r="J6663">
            <v>44931</v>
          </cell>
          <cell r="K6663" t="str">
            <v>JANDY CHORLANGO</v>
          </cell>
          <cell r="L6663" t="str">
            <v>RETIRA AGENCIA TRAMACO MANTA</v>
          </cell>
          <cell r="P6663" t="str">
            <v>130201</v>
          </cell>
          <cell r="Q6663" t="str">
            <v>MANTA</v>
          </cell>
          <cell r="R6663" t="str">
            <v>MANABI</v>
          </cell>
          <cell r="S6663" t="str">
            <v>MANTA</v>
          </cell>
          <cell r="T6663" t="str">
            <v>TRAMACO</v>
          </cell>
          <cell r="U6663" t="str">
            <v>FLEXNETUIO_PROVINCIA</v>
          </cell>
          <cell r="V6663">
            <v>1</v>
          </cell>
          <cell r="X6663" t="str">
            <v>FLEXNET</v>
          </cell>
        </row>
        <row r="6664">
          <cell r="A6664" t="str">
            <v>DEC3202301040038_DEC3202301040039</v>
          </cell>
          <cell r="B6664">
            <v>490788</v>
          </cell>
          <cell r="C6664" t="str">
            <v>DEC3202301040038_DEC3202301040039</v>
          </cell>
          <cell r="D6664" t="str">
            <v>HUAWEI</v>
          </cell>
          <cell r="E6664" t="str">
            <v>DESPACHO</v>
          </cell>
          <cell r="F6664" t="str">
            <v>NORMAL</v>
          </cell>
          <cell r="G6664" t="str">
            <v>FT77610</v>
          </cell>
          <cell r="H6664">
            <v>44930</v>
          </cell>
          <cell r="I6664" t="str">
            <v>ENTREGADO</v>
          </cell>
          <cell r="J6664">
            <v>44931</v>
          </cell>
          <cell r="K6664" t="str">
            <v>ALEX ROMERO</v>
          </cell>
          <cell r="L6664" t="str">
            <v>CHECA SECTOR PARQUE ECOLOGICO ATRAS DE POLI DEPORTIVO. (CHECA-QUITO-PICHINCHA)</v>
          </cell>
          <cell r="M6664" t="str">
            <v>CNSIC</v>
          </cell>
          <cell r="N6664" t="str">
            <v>0996499936</v>
          </cell>
          <cell r="O6664" t="str">
            <v>0996499936</v>
          </cell>
          <cell r="P6664" t="str">
            <v>170208</v>
          </cell>
          <cell r="Q6664" t="str">
            <v>QUITO</v>
          </cell>
          <cell r="R6664" t="str">
            <v>PICHINCHA</v>
          </cell>
          <cell r="S6664" t="str">
            <v>CALDERON (CARAPUNGO)</v>
          </cell>
          <cell r="U6664" t="str">
            <v>FLEXNETUIO_LOCAL</v>
          </cell>
          <cell r="V6664">
            <v>5</v>
          </cell>
          <cell r="W6664">
            <v>13.12</v>
          </cell>
          <cell r="X6664" t="str">
            <v>FLEXNET</v>
          </cell>
          <cell r="Y6664" t="str">
            <v>FLEX NET CALLE 28 DE JUNIO S/N Y GARCIA MORENO ENTRADA LLANO GRANDE</v>
          </cell>
        </row>
        <row r="6665">
          <cell r="A6665" t="str">
            <v>DEC3202301040040_DEC3202301040041</v>
          </cell>
          <cell r="B6665">
            <v>490789</v>
          </cell>
          <cell r="C6665" t="str">
            <v>DEC3202301040040_DEC3202301040041</v>
          </cell>
          <cell r="D6665" t="str">
            <v>HUAWEI</v>
          </cell>
          <cell r="E6665" t="str">
            <v>DESPACHO</v>
          </cell>
          <cell r="F6665" t="str">
            <v>NORMAL</v>
          </cell>
          <cell r="G6665" t="str">
            <v>FT77611</v>
          </cell>
          <cell r="H6665">
            <v>44930</v>
          </cell>
          <cell r="I6665" t="str">
            <v>ENTREGADO</v>
          </cell>
          <cell r="J6665">
            <v>44931</v>
          </cell>
          <cell r="K6665" t="str">
            <v>ALEX ROMERO</v>
          </cell>
          <cell r="L6665" t="str">
            <v>CALLE BARTOLOME ALVES S8-316 Y PEDRO CEPERO</v>
          </cell>
          <cell r="M6665" t="str">
            <v>CNSIC</v>
          </cell>
          <cell r="N6665" t="str">
            <v>0996499936</v>
          </cell>
          <cell r="O6665" t="str">
            <v>0996499936</v>
          </cell>
          <cell r="P6665" t="str">
            <v>170208</v>
          </cell>
          <cell r="Q6665" t="str">
            <v>QUITO</v>
          </cell>
          <cell r="R6665" t="str">
            <v>PICHINCHA</v>
          </cell>
          <cell r="S6665" t="str">
            <v>CALDERON (CARAPUNGO)</v>
          </cell>
          <cell r="U6665" t="str">
            <v>FLEXNETUIO_LOCAL</v>
          </cell>
          <cell r="V6665">
            <v>7</v>
          </cell>
          <cell r="W6665">
            <v>13.62</v>
          </cell>
          <cell r="X6665" t="str">
            <v>FLEXNET</v>
          </cell>
          <cell r="Y6665" t="str">
            <v>FLEX NET CALLE 28 DE JUNIO S/N Y GARCIA MORENO ENTRADA LLANO GRANDE</v>
          </cell>
        </row>
        <row r="6666">
          <cell r="A6666" t="str">
            <v>DEC3202301040042_DEC3202301040043</v>
          </cell>
          <cell r="B6666">
            <v>490790</v>
          </cell>
          <cell r="C6666" t="str">
            <v>DEC3202301040042_DEC3202301040043</v>
          </cell>
          <cell r="D6666" t="str">
            <v>HUAWEI</v>
          </cell>
          <cell r="E6666" t="str">
            <v>DESPACHO</v>
          </cell>
          <cell r="F6666" t="str">
            <v>NORMAL</v>
          </cell>
          <cell r="G6666" t="str">
            <v>FT77612</v>
          </cell>
          <cell r="H6666">
            <v>44930</v>
          </cell>
          <cell r="I6666" t="str">
            <v>ENTREGADO</v>
          </cell>
          <cell r="J6666">
            <v>44931</v>
          </cell>
          <cell r="K6666" t="str">
            <v>LARA_FERNANDO</v>
          </cell>
          <cell r="L6666" t="str">
            <v>SECTOR HOSPITALARIA, DIEGO DE IBARRA N9-555</v>
          </cell>
          <cell r="M6666" t="str">
            <v>TELEQUIN</v>
          </cell>
          <cell r="N6666" t="str">
            <v>0999147208</v>
          </cell>
          <cell r="O6666" t="str">
            <v>0999147208</v>
          </cell>
          <cell r="P6666" t="str">
            <v>170208</v>
          </cell>
          <cell r="Q6666" t="str">
            <v>QUITO</v>
          </cell>
          <cell r="R6666" t="str">
            <v>PICHINCHA</v>
          </cell>
          <cell r="S6666" t="str">
            <v>CALDERON (CARAPUNGO)</v>
          </cell>
          <cell r="T6666" t="str">
            <v>EXPRESSCON</v>
          </cell>
          <cell r="U6666" t="str">
            <v>FLEXNETUIO_LOCAL</v>
          </cell>
          <cell r="V6666">
            <v>6</v>
          </cell>
          <cell r="W6666">
            <v>13.44</v>
          </cell>
          <cell r="X6666" t="str">
            <v>FLEXNET</v>
          </cell>
          <cell r="Y6666" t="str">
            <v>FLEX NET CALLE 28 DE JUNIO S/N Y GARCIA MORENO ENTRADA LLANO GRANDE</v>
          </cell>
        </row>
        <row r="6667">
          <cell r="A6667" t="str">
            <v>DEC3202301040044_DEC3202301040045</v>
          </cell>
          <cell r="B6667">
            <v>490791</v>
          </cell>
          <cell r="C6667" t="str">
            <v>DEC3202301040044_DEC3202301040045</v>
          </cell>
          <cell r="D6667" t="str">
            <v>HUAWEI</v>
          </cell>
          <cell r="E6667" t="str">
            <v>DESPACHO</v>
          </cell>
          <cell r="F6667" t="str">
            <v>NORMAL</v>
          </cell>
          <cell r="G6667" t="str">
            <v>FT77613</v>
          </cell>
          <cell r="H6667">
            <v>44930</v>
          </cell>
          <cell r="I6667" t="str">
            <v>ENTREGADO</v>
          </cell>
          <cell r="J6667">
            <v>44931</v>
          </cell>
          <cell r="K6667" t="str">
            <v>ALEX ROMERO</v>
          </cell>
          <cell r="L6667" t="str">
            <v>CALLE CUENCA N6-84 Y JOSE JOAQUIN DE OLMEDO (ESQUINA)</v>
          </cell>
          <cell r="M6667" t="str">
            <v>CNSIC</v>
          </cell>
          <cell r="N6667" t="str">
            <v>0996499936</v>
          </cell>
          <cell r="O6667" t="str">
            <v>0996499936</v>
          </cell>
          <cell r="P6667" t="str">
            <v>170208</v>
          </cell>
          <cell r="Q6667" t="str">
            <v>QUITO</v>
          </cell>
          <cell r="R6667" t="str">
            <v>PICHINCHA</v>
          </cell>
          <cell r="S6667" t="str">
            <v>CALDERON (CARAPUNGO)</v>
          </cell>
          <cell r="U6667" t="str">
            <v>FLEXNETUIO_LOCAL</v>
          </cell>
          <cell r="V6667">
            <v>5</v>
          </cell>
          <cell r="W6667">
            <v>13.12</v>
          </cell>
          <cell r="X6667" t="str">
            <v>FLEXNET</v>
          </cell>
          <cell r="Y6667" t="str">
            <v>FLEX NET CALLE 28 DE JUNIO S/N Y GARCIA MORENO ENTRADA LLANO GRANDE</v>
          </cell>
        </row>
        <row r="6668">
          <cell r="A6668" t="str">
            <v>DEC3202301040046_DEC3202301040047</v>
          </cell>
          <cell r="B6668">
            <v>490792</v>
          </cell>
          <cell r="C6668" t="str">
            <v>DEC3202301040046_DEC3202301040047</v>
          </cell>
          <cell r="D6668" t="str">
            <v>HUAWEI</v>
          </cell>
          <cell r="E6668" t="str">
            <v>DESPACHO</v>
          </cell>
          <cell r="F6668" t="str">
            <v>NORMAL</v>
          </cell>
          <cell r="G6668" t="str">
            <v>FT77614</v>
          </cell>
          <cell r="H6668">
            <v>44930</v>
          </cell>
          <cell r="I6668" t="str">
            <v>ENTREGADO</v>
          </cell>
          <cell r="J6668">
            <v>44931</v>
          </cell>
          <cell r="K6668" t="str">
            <v>ALEX ROMERO</v>
          </cell>
          <cell r="L6668" t="str">
            <v>RAFAEL BUSTAMANTE S9-135 PB Y VELASCO IBARRA CHICHE.</v>
          </cell>
          <cell r="M6668" t="str">
            <v>CNSIC</v>
          </cell>
          <cell r="N6668" t="str">
            <v>0996499936</v>
          </cell>
          <cell r="O6668" t="str">
            <v>0996499936</v>
          </cell>
          <cell r="P6668" t="str">
            <v>170208</v>
          </cell>
          <cell r="Q6668" t="str">
            <v>QUITO</v>
          </cell>
          <cell r="R6668" t="str">
            <v>PICHINCHA</v>
          </cell>
          <cell r="S6668" t="str">
            <v>CALDERON (CARAPUNGO)</v>
          </cell>
          <cell r="U6668" t="str">
            <v>FLEXNETUIO_LOCAL</v>
          </cell>
          <cell r="V6668">
            <v>5</v>
          </cell>
          <cell r="W6668">
            <v>13.06</v>
          </cell>
          <cell r="X6668" t="str">
            <v>FLEXNET</v>
          </cell>
          <cell r="Y6668" t="str">
            <v>FLEX NET CALLE 28 DE JUNIO S/N Y GARCIA MORENO ENTRADA LLANO GRANDE</v>
          </cell>
        </row>
        <row r="6669">
          <cell r="A6669" t="str">
            <v>DEC3202301050001_DEC3202301050002</v>
          </cell>
          <cell r="B6669">
            <v>490793</v>
          </cell>
          <cell r="C6669" t="str">
            <v>DEC3202301050001_DEC3202301050002</v>
          </cell>
          <cell r="D6669" t="str">
            <v>HUAWEI</v>
          </cell>
          <cell r="E6669" t="str">
            <v>DESPACHO</v>
          </cell>
          <cell r="F6669" t="str">
            <v>NORMAL</v>
          </cell>
          <cell r="G6669" t="str">
            <v>FT77615</v>
          </cell>
          <cell r="H6669">
            <v>44930</v>
          </cell>
          <cell r="I6669" t="str">
            <v>ENTREGADO</v>
          </cell>
          <cell r="J6669">
            <v>44931</v>
          </cell>
          <cell r="K6669" t="str">
            <v>IZA_FABRICIO</v>
          </cell>
          <cell r="L6669" t="str">
            <v>PASAJE S9C Y AV. 2 DE AGOSTO (INTERVALLES) FRENTE AL VIVERO MUNICIPAL CUNUYACU</v>
          </cell>
          <cell r="M6669" t="str">
            <v>TELEQUIN</v>
          </cell>
          <cell r="N6669" t="str">
            <v>0999450383</v>
          </cell>
          <cell r="O6669" t="str">
            <v>0999450383</v>
          </cell>
          <cell r="P6669" t="str">
            <v>170208</v>
          </cell>
          <cell r="Q6669" t="str">
            <v>QUITO</v>
          </cell>
          <cell r="R6669" t="str">
            <v>PICHINCHA</v>
          </cell>
          <cell r="S6669" t="str">
            <v>CALDERON (CARAPUNGO)</v>
          </cell>
          <cell r="T6669" t="str">
            <v>EXPRESSCON</v>
          </cell>
          <cell r="U6669" t="str">
            <v>FLEXNETUIO_LOCAL</v>
          </cell>
          <cell r="V6669">
            <v>7</v>
          </cell>
          <cell r="W6669">
            <v>13.56</v>
          </cell>
          <cell r="X6669" t="str">
            <v>FLEXNET</v>
          </cell>
          <cell r="Y6669" t="str">
            <v>FLEX NET CALLE 28 DE JUNIO S/N Y GARCIA MORENO ENTRADA LLANO GRANDE</v>
          </cell>
        </row>
        <row r="6670">
          <cell r="A6670" t="str">
            <v>DEC3202301050003_DEC3202301050004</v>
          </cell>
          <cell r="B6670">
            <v>490794</v>
          </cell>
          <cell r="C6670" t="str">
            <v>DEC3202301050003_DEC3202301050004</v>
          </cell>
          <cell r="D6670" t="str">
            <v>HUAWEI</v>
          </cell>
          <cell r="E6670" t="str">
            <v>DESPACHO</v>
          </cell>
          <cell r="F6670" t="str">
            <v>NORMAL</v>
          </cell>
          <cell r="G6670" t="str">
            <v>FT77616</v>
          </cell>
          <cell r="H6670">
            <v>44930</v>
          </cell>
          <cell r="I6670" t="str">
            <v>ENTREGADO</v>
          </cell>
          <cell r="J6670">
            <v>44931</v>
          </cell>
          <cell r="K6670" t="str">
            <v>EDWIN FERNANDO CARRION CALDERON</v>
          </cell>
          <cell r="L6670" t="str">
            <v>PANAMERICANA NORTE A 1.13 KM DEL PEAJE OYACOTO</v>
          </cell>
          <cell r="M6670" t="str">
            <v>TOTALTEK</v>
          </cell>
          <cell r="N6670" t="str">
            <v>0989382575</v>
          </cell>
          <cell r="O6670" t="str">
            <v>0989382575</v>
          </cell>
          <cell r="P6670" t="str">
            <v>170208</v>
          </cell>
          <cell r="Q6670" t="str">
            <v>QUITO</v>
          </cell>
          <cell r="R6670" t="str">
            <v>PICHINCHA</v>
          </cell>
          <cell r="S6670" t="str">
            <v>CALDERON (CARAPUNGO)</v>
          </cell>
          <cell r="U6670" t="str">
            <v>FLEXNETUIO_LOCAL</v>
          </cell>
          <cell r="V6670">
            <v>8</v>
          </cell>
          <cell r="W6670">
            <v>13.9</v>
          </cell>
          <cell r="X6670" t="str">
            <v>FLEXNET</v>
          </cell>
          <cell r="Y6670" t="str">
            <v>FLEX NET CALLE 28 DE JUNIO S/N Y GARCIA MORENO ENTRADA LLANO GRANDE</v>
          </cell>
        </row>
        <row r="6671">
          <cell r="A6671" t="str">
            <v>DEC3202301050005</v>
          </cell>
          <cell r="B6671">
            <v>490795</v>
          </cell>
          <cell r="C6671" t="str">
            <v>DEC3202301050005</v>
          </cell>
          <cell r="D6671" t="str">
            <v>HUAWEI</v>
          </cell>
          <cell r="E6671" t="str">
            <v>DESPACHO</v>
          </cell>
          <cell r="F6671" t="str">
            <v>NORMAL</v>
          </cell>
          <cell r="G6671" t="str">
            <v>FT77617</v>
          </cell>
          <cell r="H6671">
            <v>44930</v>
          </cell>
          <cell r="I6671" t="str">
            <v>ENTREGADO</v>
          </cell>
          <cell r="J6671">
            <v>44931</v>
          </cell>
          <cell r="K6671" t="str">
            <v>LARA_FERNANDO</v>
          </cell>
          <cell r="L6671" t="str">
            <v>AV. NAPO S6-536 Y AV. VELASCO IBARRA</v>
          </cell>
          <cell r="M6671" t="str">
            <v>TELEQUIN</v>
          </cell>
          <cell r="N6671" t="str">
            <v>0999147208</v>
          </cell>
          <cell r="O6671" t="str">
            <v>0999147208</v>
          </cell>
          <cell r="P6671" t="str">
            <v>170208</v>
          </cell>
          <cell r="Q6671" t="str">
            <v>QUITO</v>
          </cell>
          <cell r="R6671" t="str">
            <v>PICHINCHA</v>
          </cell>
          <cell r="S6671" t="str">
            <v>CALDERON (CARAPUNGO)</v>
          </cell>
          <cell r="T6671" t="str">
            <v>EXPRESSCON</v>
          </cell>
          <cell r="U6671" t="str">
            <v>FLEXNETUIO_LOCAL</v>
          </cell>
          <cell r="V6671">
            <v>2</v>
          </cell>
          <cell r="W6671">
            <v>1.5</v>
          </cell>
          <cell r="X6671" t="str">
            <v>FLEXNET</v>
          </cell>
          <cell r="Y6671" t="str">
            <v>FLEX NET CALLE 28 DE JUNIO S/N Y GARCIA MORENO ENTRADA LLANO GRANDE</v>
          </cell>
        </row>
        <row r="6672">
          <cell r="A6672" t="str">
            <v>DEC3202301050007_DEC3202301050008</v>
          </cell>
          <cell r="B6672">
            <v>490796</v>
          </cell>
          <cell r="C6672" t="str">
            <v>DEC3202301050007_DEC3202301050008</v>
          </cell>
          <cell r="D6672" t="str">
            <v>HUAWEI</v>
          </cell>
          <cell r="E6672" t="str">
            <v>DESPACHO</v>
          </cell>
          <cell r="F6672" t="str">
            <v>NORMAL</v>
          </cell>
          <cell r="G6672" t="str">
            <v>FT77618</v>
          </cell>
          <cell r="H6672">
            <v>44930</v>
          </cell>
          <cell r="I6672" t="str">
            <v>ENTREGADO</v>
          </cell>
          <cell r="J6672">
            <v>44931</v>
          </cell>
          <cell r="K6672" t="str">
            <v>EDWIN FERNANDO CARRION CALDERON</v>
          </cell>
          <cell r="L6672" t="str">
            <v>A 450M. DE LA DE ENTRADA A PUEMBO,  LOTE NO. 4, PINTAG, RUMINAHUI, PICHINCHA.</v>
          </cell>
          <cell r="M6672" t="str">
            <v>TOTALTEK</v>
          </cell>
          <cell r="N6672" t="str">
            <v>0989382575</v>
          </cell>
          <cell r="O6672" t="str">
            <v>0989382575</v>
          </cell>
          <cell r="P6672" t="str">
            <v>170208</v>
          </cell>
          <cell r="Q6672" t="str">
            <v>QUITO</v>
          </cell>
          <cell r="R6672" t="str">
            <v>PICHINCHA</v>
          </cell>
          <cell r="S6672" t="str">
            <v>CALDERON (CARAPUNGO)</v>
          </cell>
          <cell r="U6672" t="str">
            <v>FLEXNETUIO_LOCAL</v>
          </cell>
          <cell r="V6672">
            <v>7</v>
          </cell>
          <cell r="W6672">
            <v>13.6</v>
          </cell>
          <cell r="X6672" t="str">
            <v>FLEXNET</v>
          </cell>
          <cell r="Y6672" t="str">
            <v>FLEX NET CALLE 28 DE JUNIO S/N Y GARCIA MORENO ENTRADA LLANO GRANDE</v>
          </cell>
        </row>
        <row r="6673">
          <cell r="A6673" t="str">
            <v>DEC3202301050009_DEC3202301050010</v>
          </cell>
          <cell r="B6673">
            <v>490797</v>
          </cell>
          <cell r="C6673" t="str">
            <v>DEC3202301050009_DEC3202301050010</v>
          </cell>
          <cell r="D6673" t="str">
            <v>HUAWEI</v>
          </cell>
          <cell r="E6673" t="str">
            <v>DESPACHO</v>
          </cell>
          <cell r="F6673" t="str">
            <v>NORMAL</v>
          </cell>
          <cell r="G6673" t="str">
            <v>FT77619</v>
          </cell>
          <cell r="H6673">
            <v>44930</v>
          </cell>
          <cell r="I6673" t="str">
            <v>ENTREGADO</v>
          </cell>
          <cell r="J6673">
            <v>44931</v>
          </cell>
          <cell r="K6673" t="str">
            <v>EDWIN FERNANDO CARRION CALDERON</v>
          </cell>
          <cell r="L6673" t="str">
            <v>CALLE REINO DE QUITO N5-18, DETRAS DE LA CASA DE 3 PISOS DE COLOR BLANCO CON NARANJA.</v>
          </cell>
          <cell r="M6673" t="str">
            <v>TOTALTEK</v>
          </cell>
          <cell r="N6673" t="str">
            <v>0989382575</v>
          </cell>
          <cell r="O6673" t="str">
            <v>0989382575</v>
          </cell>
          <cell r="P6673" t="str">
            <v>170208</v>
          </cell>
          <cell r="Q6673" t="str">
            <v>QUITO</v>
          </cell>
          <cell r="R6673" t="str">
            <v>PICHINCHA</v>
          </cell>
          <cell r="S6673" t="str">
            <v>CALDERON (CARAPUNGO)</v>
          </cell>
          <cell r="U6673" t="str">
            <v>FLEXNETUIO_LOCAL</v>
          </cell>
          <cell r="V6673">
            <v>7</v>
          </cell>
          <cell r="W6673">
            <v>13.56</v>
          </cell>
          <cell r="X6673" t="str">
            <v>FLEXNET</v>
          </cell>
          <cell r="Y6673" t="str">
            <v>FLEX NET CALLE 28 DE JUNIO S/N Y GARCIA MORENO ENTRADA LLANO GRANDE</v>
          </cell>
        </row>
        <row r="6674">
          <cell r="A6674" t="str">
            <v>DEC3202301050011_DEC3202301050012</v>
          </cell>
          <cell r="B6674">
            <v>490798</v>
          </cell>
          <cell r="C6674" t="str">
            <v>DEC3202301050011_DEC3202301050012</v>
          </cell>
          <cell r="D6674" t="str">
            <v>HUAWEI</v>
          </cell>
          <cell r="E6674" t="str">
            <v>DESPACHO</v>
          </cell>
          <cell r="F6674" t="str">
            <v>NORMAL</v>
          </cell>
          <cell r="G6674" t="str">
            <v>FT77620</v>
          </cell>
          <cell r="H6674">
            <v>44930</v>
          </cell>
          <cell r="I6674" t="str">
            <v>ENTREGADO</v>
          </cell>
          <cell r="J6674">
            <v>44931</v>
          </cell>
          <cell r="K6674" t="str">
            <v>ALEX ROMERO</v>
          </cell>
          <cell r="L6674" t="str">
            <v>PEDRO ANDRADE OE9-14 Y CALLE S/N</v>
          </cell>
          <cell r="M6674" t="str">
            <v>CNSIC</v>
          </cell>
          <cell r="N6674" t="str">
            <v>0996499936</v>
          </cell>
          <cell r="O6674" t="str">
            <v>0996499936</v>
          </cell>
          <cell r="P6674" t="str">
            <v>170208</v>
          </cell>
          <cell r="Q6674" t="str">
            <v>QUITO</v>
          </cell>
          <cell r="R6674" t="str">
            <v>PICHINCHA</v>
          </cell>
          <cell r="S6674" t="str">
            <v>CALDERON (CARAPUNGO)</v>
          </cell>
          <cell r="U6674" t="str">
            <v>FLEXNETUIO_LOCAL</v>
          </cell>
          <cell r="V6674">
            <v>6</v>
          </cell>
          <cell r="W6674">
            <v>13.36</v>
          </cell>
          <cell r="X6674" t="str">
            <v>FLEXNET</v>
          </cell>
          <cell r="Y6674" t="str">
            <v>FLEX NET CALLE 28 DE JUNIO S/N Y GARCIA MORENO ENTRADA LLANO GRANDE</v>
          </cell>
        </row>
        <row r="6675">
          <cell r="A6675" t="str">
            <v>DEC3202301050013_DEC3202301050014</v>
          </cell>
          <cell r="B6675">
            <v>490799</v>
          </cell>
          <cell r="C6675" t="str">
            <v>DEC3202301050013_DEC3202301050014</v>
          </cell>
          <cell r="D6675" t="str">
            <v>HUAWEI</v>
          </cell>
          <cell r="E6675" t="str">
            <v>DESPACHO</v>
          </cell>
          <cell r="F6675" t="str">
            <v>NORMAL</v>
          </cell>
          <cell r="G6675" t="str">
            <v>FT77621</v>
          </cell>
          <cell r="H6675">
            <v>44930</v>
          </cell>
          <cell r="I6675" t="str">
            <v>ENTREGADO</v>
          </cell>
          <cell r="J6675">
            <v>44931</v>
          </cell>
          <cell r="K6675" t="str">
            <v>IZA_FABRICIO</v>
          </cell>
          <cell r="L6675" t="str">
            <v>CALLE PROGRESO Y PASAJE S/N FRENTE AL CONJUNTO MALAGA. SECTOR COLLAS. CALDERON, QUITO PICHINCHA</v>
          </cell>
          <cell r="M6675" t="str">
            <v>TELEQUIN</v>
          </cell>
          <cell r="N6675" t="str">
            <v>999450383</v>
          </cell>
          <cell r="O6675" t="str">
            <v>999450383</v>
          </cell>
          <cell r="P6675" t="str">
            <v>170208</v>
          </cell>
          <cell r="Q6675" t="str">
            <v>QUITO</v>
          </cell>
          <cell r="R6675" t="str">
            <v>PICHINCHA</v>
          </cell>
          <cell r="S6675" t="str">
            <v>CALDERON (CARAPUNGO)</v>
          </cell>
          <cell r="T6675" t="str">
            <v>EXPRESSCON</v>
          </cell>
          <cell r="U6675" t="str">
            <v>FLEXNETUIO_LOCAL</v>
          </cell>
          <cell r="V6675">
            <v>6</v>
          </cell>
          <cell r="W6675">
            <v>13.44</v>
          </cell>
          <cell r="X6675" t="str">
            <v>FLEXNET</v>
          </cell>
          <cell r="Y6675" t="str">
            <v>FLEX NET CALLE 28 DE JUNIO S/N Y GARCIA MORENO ENTRADA LLANO GRANDE</v>
          </cell>
        </row>
        <row r="6676">
          <cell r="A6676" t="str">
            <v>2023-00077</v>
          </cell>
          <cell r="B6676">
            <v>490776</v>
          </cell>
          <cell r="C6676" t="str">
            <v>2023-00077</v>
          </cell>
          <cell r="D6676" t="str">
            <v>MOVISTAR</v>
          </cell>
          <cell r="E6676" t="str">
            <v>DESPACHO</v>
          </cell>
          <cell r="F6676" t="str">
            <v>NORMAL</v>
          </cell>
          <cell r="G6676" t="str">
            <v>FT77715</v>
          </cell>
          <cell r="H6676">
            <v>44930</v>
          </cell>
          <cell r="I6676" t="str">
            <v>ENTREGADO</v>
          </cell>
          <cell r="J6676">
            <v>44931</v>
          </cell>
          <cell r="K6676" t="str">
            <v>DINADEC S A GUAYAQUIL_MELISA HIDALGO</v>
          </cell>
          <cell r="L6676" t="str">
            <v>KM 15 5 VIA A DAULE  BODEGA GRIFFINE GARITA 2</v>
          </cell>
          <cell r="M6676" t="str">
            <v>0992526742001</v>
          </cell>
          <cell r="N6676" t="str">
            <v>0995647552</v>
          </cell>
          <cell r="P6676" t="str">
            <v>GUAYAQUIL</v>
          </cell>
          <cell r="Q6676" t="str">
            <v>GUAYAQUIL</v>
          </cell>
          <cell r="R6676" t="str">
            <v>GUAYAS</v>
          </cell>
          <cell r="T6676" t="str">
            <v>CARGO UNION</v>
          </cell>
          <cell r="U6676" t="str">
            <v>FLEXNETUIO_GYE</v>
          </cell>
          <cell r="V6676">
            <v>2</v>
          </cell>
          <cell r="W6676">
            <v>1</v>
          </cell>
          <cell r="X6676" t="str">
            <v>FLEXNET ECUADOR - MOVISTAR</v>
          </cell>
          <cell r="Y6676" t="str">
            <v>CALLE 28 DE JUNIO S/N Y GARCIA MORENO ENTRADA LLANO GRANDE</v>
          </cell>
        </row>
        <row r="6677">
          <cell r="A6677" t="str">
            <v>2023-00074</v>
          </cell>
          <cell r="B6677">
            <v>490763</v>
          </cell>
          <cell r="C6677" t="str">
            <v>2023-00074</v>
          </cell>
          <cell r="D6677" t="str">
            <v>MOVISTAR</v>
          </cell>
          <cell r="E6677" t="str">
            <v>DESPACHO</v>
          </cell>
          <cell r="F6677" t="str">
            <v>NORMAL</v>
          </cell>
          <cell r="G6677" t="str">
            <v>FT77752</v>
          </cell>
          <cell r="H6677">
            <v>44930</v>
          </cell>
          <cell r="I6677" t="str">
            <v>ENTREGADO</v>
          </cell>
          <cell r="J6677">
            <v>44931</v>
          </cell>
          <cell r="K6677" t="str">
            <v>AUTOSERVICIOS QUITO_PAOLA MORETA</v>
          </cell>
          <cell r="L6677" t="str">
            <v>AV. AMAZONAS N21-147 Y ROCA EDEF RIO AMAZONA PISO 6 OFICINA 620</v>
          </cell>
          <cell r="M6677" t="str">
            <v>1792306043001</v>
          </cell>
          <cell r="N6677" t="str">
            <v>0984494635</v>
          </cell>
          <cell r="O6677" t="str">
            <v/>
          </cell>
          <cell r="P6677" t="str">
            <v>QUITO</v>
          </cell>
          <cell r="Q6677" t="str">
            <v>QUITO</v>
          </cell>
          <cell r="R6677" t="str">
            <v>PICHINCHA</v>
          </cell>
          <cell r="U6677" t="str">
            <v>FLEXNETUIO_LOCAL</v>
          </cell>
          <cell r="V6677">
            <v>1</v>
          </cell>
          <cell r="W6677">
            <v>1</v>
          </cell>
          <cell r="X6677" t="str">
            <v>FLEXNET ECUADOR - MOVISTAR</v>
          </cell>
          <cell r="Y6677" t="str">
            <v>CALLE 28 DE JUNIO S/N Y GARCIA MORENO ENTRADA LLANO GRANDE</v>
          </cell>
        </row>
        <row r="6678">
          <cell r="A6678" t="str">
            <v>98789423</v>
          </cell>
          <cell r="B6678">
            <v>490752</v>
          </cell>
          <cell r="C6678" t="str">
            <v>98789423</v>
          </cell>
          <cell r="D6678" t="str">
            <v>HYCITE</v>
          </cell>
          <cell r="E6678" t="str">
            <v>DESPACHO</v>
          </cell>
          <cell r="F6678" t="str">
            <v>NORMAL</v>
          </cell>
          <cell r="G6678" t="str">
            <v>IT4147</v>
          </cell>
          <cell r="H6678">
            <v>44930</v>
          </cell>
          <cell r="I6678" t="str">
            <v>ENTREGADO</v>
          </cell>
          <cell r="J6678">
            <v>44932</v>
          </cell>
          <cell r="K6678" t="str">
            <v>MARCIA ANA GOMEZ MANOSALVAS</v>
          </cell>
          <cell r="L6678" t="str">
            <v>INGLATERRA 12-10 Y AV DE LA REPUBLICA, EDIFICIO KIOTO PISO 2 OFICINA 202 / PROVINCIA: PICHINCHA / CANTON: QUITO / PARROQUIA: INAQUITO NOTA: OFICINA DE DISTRIBUIDOR</v>
          </cell>
          <cell r="M6678" t="str">
            <v/>
          </cell>
          <cell r="N6678" t="str">
            <v>023200299 / 023211081</v>
          </cell>
          <cell r="O6678" t="str">
            <v>023200299 / 023211081</v>
          </cell>
          <cell r="P6678" t="str">
            <v>170507</v>
          </cell>
          <cell r="Q6678" t="str">
            <v>QUITO</v>
          </cell>
          <cell r="R6678" t="str">
            <v>PICHINCHA</v>
          </cell>
          <cell r="S6678" t="str">
            <v>QUITO</v>
          </cell>
          <cell r="T6678" t="str">
            <v>FLEXTRANS UIO</v>
          </cell>
          <cell r="U6678" t="str">
            <v>FLEXNETUIO_LOCAL</v>
          </cell>
          <cell r="V6678">
            <v>1</v>
          </cell>
          <cell r="W6678">
            <v>0.5</v>
          </cell>
          <cell r="X6678" t="str">
            <v>HYCITE QUITO</v>
          </cell>
          <cell r="Y6678" t="str">
            <v>FLEX NET CALLE 28 DE JUNIO S/N Y GARCIA MORENO ENTRADA LLANO GRANDE</v>
          </cell>
        </row>
        <row r="6679">
          <cell r="A6679" t="str">
            <v>98789759</v>
          </cell>
          <cell r="B6679">
            <v>490753</v>
          </cell>
          <cell r="C6679" t="str">
            <v>98789759</v>
          </cell>
          <cell r="D6679" t="str">
            <v>HYCITE</v>
          </cell>
          <cell r="E6679" t="str">
            <v>DESPACHO</v>
          </cell>
          <cell r="F6679" t="str">
            <v>NORMAL</v>
          </cell>
          <cell r="G6679" t="str">
            <v>IT4148</v>
          </cell>
          <cell r="H6679">
            <v>44930</v>
          </cell>
          <cell r="I6679" t="str">
            <v>ENTREGADO</v>
          </cell>
          <cell r="J6679">
            <v>44931</v>
          </cell>
          <cell r="K6679" t="str">
            <v>FABIAN RAFAEL CRUZ CALLE</v>
          </cell>
          <cell r="L6679" t="str">
            <v>CALLE B N48 180 Y CALLE TERCERA / PROVINCIA: PICHINCHA / CANTON: QUITO / PARROQUIA: COCHAPAMBA NOTA: OFI DE DISTRIBUIDOR</v>
          </cell>
          <cell r="M6679" t="str">
            <v/>
          </cell>
          <cell r="N6679" t="str">
            <v>0996009788/025129077</v>
          </cell>
          <cell r="O6679" t="str">
            <v>0996009788/025129077</v>
          </cell>
          <cell r="P6679" t="str">
            <v>170528</v>
          </cell>
          <cell r="Q6679" t="str">
            <v>QUITO</v>
          </cell>
          <cell r="R6679" t="str">
            <v>PICHINCHA</v>
          </cell>
          <cell r="S6679" t="str">
            <v>QUITO</v>
          </cell>
          <cell r="T6679" t="str">
            <v>FLEXTRANS UIO</v>
          </cell>
          <cell r="U6679" t="str">
            <v>FLEXNETUIO_LOCAL</v>
          </cell>
          <cell r="V6679">
            <v>3</v>
          </cell>
          <cell r="W6679">
            <v>28.4</v>
          </cell>
          <cell r="X6679" t="str">
            <v>HYCITE QUITO</v>
          </cell>
          <cell r="Y6679" t="str">
            <v>FLEX NET CALLE 28 DE JUNIO S/N Y GARCIA MORENO ENTRADA LLANO GRANDE</v>
          </cell>
        </row>
        <row r="6680">
          <cell r="A6680" t="str">
            <v>98789621</v>
          </cell>
          <cell r="B6680">
            <v>490754</v>
          </cell>
          <cell r="C6680" t="str">
            <v>98789621</v>
          </cell>
          <cell r="D6680" t="str">
            <v>HYCITE</v>
          </cell>
          <cell r="E6680" t="str">
            <v>DESPACHO</v>
          </cell>
          <cell r="F6680" t="str">
            <v>NORMAL</v>
          </cell>
          <cell r="G6680" t="str">
            <v>IT4149</v>
          </cell>
          <cell r="H6680">
            <v>44930</v>
          </cell>
          <cell r="I6680" t="str">
            <v>ENTREGADO</v>
          </cell>
          <cell r="J6680">
            <v>44931</v>
          </cell>
          <cell r="K6680" t="str">
            <v>ESTALIN P CAMPO</v>
          </cell>
          <cell r="L6680" t="str">
            <v>RIO COFANES 328 Y DE SEGOVIA, A LADO DE LA GASOLINERA TERPEL / PROVINCIA: PICHINCHA / CANTON: QUITO / PARROQUIA: INAQUITO NOTA: OFI DE DISTRIBUIDOR</v>
          </cell>
          <cell r="M6680" t="str">
            <v/>
          </cell>
          <cell r="N6680" t="str">
            <v>0933316140 / 023316140</v>
          </cell>
          <cell r="O6680" t="str">
            <v>0933316140 / 023316140</v>
          </cell>
          <cell r="P6680" t="str">
            <v>170513</v>
          </cell>
          <cell r="Q6680" t="str">
            <v>QUITO</v>
          </cell>
          <cell r="R6680" t="str">
            <v>PICHINCHA</v>
          </cell>
          <cell r="S6680" t="str">
            <v>QUITO</v>
          </cell>
          <cell r="T6680" t="str">
            <v>FLEXTRANS UIO</v>
          </cell>
          <cell r="U6680" t="str">
            <v>FLEXNETUIO_LOCAL</v>
          </cell>
          <cell r="V6680">
            <v>1</v>
          </cell>
          <cell r="W6680">
            <v>4.2</v>
          </cell>
          <cell r="X6680" t="str">
            <v>HYCITE QUITO</v>
          </cell>
          <cell r="Y6680" t="str">
            <v>FLEX NET CALLE 28 DE JUNIO S/N Y GARCIA MORENO ENTRADA LLANO GRANDE</v>
          </cell>
        </row>
        <row r="6681">
          <cell r="A6681" t="str">
            <v>98789686</v>
          </cell>
          <cell r="B6681">
            <v>490755</v>
          </cell>
          <cell r="C6681" t="str">
            <v>98789686</v>
          </cell>
          <cell r="D6681" t="str">
            <v>HYCITE</v>
          </cell>
          <cell r="E6681" t="str">
            <v>DESPACHO</v>
          </cell>
          <cell r="F6681" t="str">
            <v>NORMAL</v>
          </cell>
          <cell r="G6681" t="str">
            <v>IT4150</v>
          </cell>
          <cell r="H6681">
            <v>44930</v>
          </cell>
          <cell r="I6681" t="str">
            <v>ENTREGADO</v>
          </cell>
          <cell r="J6681">
            <v>44932</v>
          </cell>
          <cell r="K6681" t="str">
            <v>JONATHAN GABRIEL VALLEJO ARIAS</v>
          </cell>
          <cell r="L6681" t="str">
            <v>INGLATERRA 12-10 Y AV REPUBLICA, EDIFICIO KIOTO PISO 2 OFI 202 / PROVINCIA: PICHINCHA / CANTON: QUITO / PARROQUIA: INAQUITO NOTA: OFI DE DISTRIBUIDOR</v>
          </cell>
          <cell r="M6681" t="str">
            <v/>
          </cell>
          <cell r="N6681" t="str">
            <v>0987313114/023200299</v>
          </cell>
          <cell r="O6681" t="str">
            <v>0987313114/023200299</v>
          </cell>
          <cell r="P6681" t="str">
            <v>170507</v>
          </cell>
          <cell r="Q6681" t="str">
            <v>QUITO</v>
          </cell>
          <cell r="R6681" t="str">
            <v>PICHINCHA</v>
          </cell>
          <cell r="S6681" t="str">
            <v>QUITO</v>
          </cell>
          <cell r="T6681" t="str">
            <v>FLEXTRANS UIO</v>
          </cell>
          <cell r="U6681" t="str">
            <v>FLEXNETUIO_LOCAL</v>
          </cell>
          <cell r="V6681">
            <v>1</v>
          </cell>
          <cell r="W6681">
            <v>9.3000000000000007</v>
          </cell>
          <cell r="X6681" t="str">
            <v>HYCITE QUITO</v>
          </cell>
          <cell r="Y6681" t="str">
            <v>FLEX NET CALLE 28 DE JUNIO S/N Y GARCIA MORENO ENTRADA LLANO GRANDE</v>
          </cell>
        </row>
        <row r="6682">
          <cell r="A6682" t="str">
            <v>98789703</v>
          </cell>
          <cell r="B6682">
            <v>490756</v>
          </cell>
          <cell r="C6682" t="str">
            <v>98789703</v>
          </cell>
          <cell r="D6682" t="str">
            <v>HYCITE</v>
          </cell>
          <cell r="E6682" t="str">
            <v>DESPACHO</v>
          </cell>
          <cell r="F6682" t="str">
            <v>NORMAL</v>
          </cell>
          <cell r="G6682" t="str">
            <v>FTQ77716</v>
          </cell>
          <cell r="H6682">
            <v>44930</v>
          </cell>
          <cell r="I6682" t="str">
            <v>ENTREGADO</v>
          </cell>
          <cell r="J6682">
            <v>44931</v>
          </cell>
          <cell r="K6682" t="str">
            <v>LUCIA VILLAFUERTE</v>
          </cell>
          <cell r="L6682" t="str">
            <v>MARIANA DE JESUS Y PANZALEO, CONJUNTO LOS ARUPOS DE HACIENDA ETAPA 4 CASA 27 / PROVINCIA: PICHINCHA / CANTON: QUITO / PARROQUIA: SAN PEDRO DE TABOADA</v>
          </cell>
          <cell r="M6682" t="str">
            <v/>
          </cell>
          <cell r="N6682" t="str">
            <v xml:space="preserve"> 0998511725</v>
          </cell>
          <cell r="O6682" t="str">
            <v xml:space="preserve"> 0998511725</v>
          </cell>
          <cell r="P6682" t="str">
            <v>171101</v>
          </cell>
          <cell r="Q6682" t="str">
            <v>RUMIÑAHUI</v>
          </cell>
          <cell r="R6682" t="str">
            <v>PICHINCHA</v>
          </cell>
          <cell r="S6682" t="str">
            <v>SANGOLQUI</v>
          </cell>
          <cell r="U6682" t="str">
            <v>FLEXNETUIO_LOCAL</v>
          </cell>
          <cell r="V6682">
            <v>1</v>
          </cell>
          <cell r="W6682">
            <v>2.7</v>
          </cell>
          <cell r="X6682" t="str">
            <v>HYCITE QUITO</v>
          </cell>
          <cell r="Y6682" t="str">
            <v>FLEX NET CALLE 28 DE JUNIO S/N Y GARCIA MORENO ENTRADA LLANO GRANDE</v>
          </cell>
        </row>
        <row r="6683">
          <cell r="A6683" t="str">
            <v>98789791</v>
          </cell>
          <cell r="B6683">
            <v>490757</v>
          </cell>
          <cell r="C6683" t="str">
            <v>98789791</v>
          </cell>
          <cell r="D6683" t="str">
            <v>HYCITE</v>
          </cell>
          <cell r="E6683" t="str">
            <v>DESPACHO</v>
          </cell>
          <cell r="F6683" t="str">
            <v>NORMAL</v>
          </cell>
          <cell r="G6683" t="str">
            <v>FTQ77717</v>
          </cell>
          <cell r="H6683">
            <v>44930</v>
          </cell>
          <cell r="I6683" t="str">
            <v>ENTREGADO</v>
          </cell>
          <cell r="J6683">
            <v>44932</v>
          </cell>
          <cell r="K6683" t="str">
            <v>NICOLE BARROS SALTOS</v>
          </cell>
          <cell r="L6683" t="str">
            <v>CONJUNTO CIUDAD OCCIDENTE TORRE D 1 ETAPA, IGNACIO ASIN Y VICENTE HEREDIA / PROVINCIA: PICHINCHA / CANTON: QUITO / PARROQUIA: COCHAPAMBA</v>
          </cell>
          <cell r="M6683" t="str">
            <v/>
          </cell>
          <cell r="N6683" t="str">
            <v>0984317998</v>
          </cell>
          <cell r="O6683" t="str">
            <v>0984317998</v>
          </cell>
          <cell r="P6683" t="str">
            <v>170528</v>
          </cell>
          <cell r="Q6683" t="str">
            <v>QUITO</v>
          </cell>
          <cell r="R6683" t="str">
            <v>PICHINCHA</v>
          </cell>
          <cell r="S6683" t="str">
            <v>QUITO</v>
          </cell>
          <cell r="T6683" t="str">
            <v>FLEXTRANS UIO</v>
          </cell>
          <cell r="U6683" t="str">
            <v>FLEXNETUIO_LOCAL</v>
          </cell>
          <cell r="V6683">
            <v>1</v>
          </cell>
          <cell r="W6683">
            <v>12.5</v>
          </cell>
          <cell r="X6683" t="str">
            <v>HYCITE QUITO</v>
          </cell>
          <cell r="Y6683" t="str">
            <v>FLEX NET CALLE 28 DE JUNIO S/N Y GARCIA MORENO ENTRADA LLANO GRANDE</v>
          </cell>
        </row>
        <row r="6684">
          <cell r="A6684" t="str">
            <v>98789795</v>
          </cell>
          <cell r="B6684">
            <v>490758</v>
          </cell>
          <cell r="C6684" t="str">
            <v>98789795</v>
          </cell>
          <cell r="D6684" t="str">
            <v>HYCITE</v>
          </cell>
          <cell r="E6684" t="str">
            <v>DESPACHO</v>
          </cell>
          <cell r="F6684" t="str">
            <v>NORMAL</v>
          </cell>
          <cell r="G6684" t="str">
            <v>FTQ77718</v>
          </cell>
          <cell r="H6684">
            <v>44930</v>
          </cell>
          <cell r="I6684" t="str">
            <v>ENTREGADO</v>
          </cell>
          <cell r="J6684">
            <v>44931</v>
          </cell>
          <cell r="K6684" t="str">
            <v>LUISA EMPERATRIZ GUAMANI ILE</v>
          </cell>
          <cell r="L6684" t="str">
            <v>RIO COFANES 328 Y BARTOLOME DE SEGOVIA, DETRAS DE LA GASOLINERA TERPEL / PROVINCIA: PICHINCHA / CANTON: QUITO</v>
          </cell>
          <cell r="M6684" t="str">
            <v/>
          </cell>
          <cell r="N6684" t="str">
            <v>0980651835</v>
          </cell>
          <cell r="O6684" t="str">
            <v>0980651835</v>
          </cell>
          <cell r="P6684" t="str">
            <v>170508</v>
          </cell>
          <cell r="Q6684" t="str">
            <v>QUITO</v>
          </cell>
          <cell r="R6684" t="str">
            <v>PICHINCHA</v>
          </cell>
          <cell r="S6684" t="str">
            <v>QUITO</v>
          </cell>
          <cell r="T6684" t="str">
            <v>FLEXTRANS UIO</v>
          </cell>
          <cell r="U6684" t="str">
            <v>FLEXNETUIO_LOCAL</v>
          </cell>
          <cell r="V6684">
            <v>1</v>
          </cell>
          <cell r="W6684">
            <v>3.7</v>
          </cell>
          <cell r="X6684" t="str">
            <v>HYCITE QUITO</v>
          </cell>
          <cell r="Y6684" t="str">
            <v>FLEX NET CALLE 28 DE JUNIO S/N Y GARCIA MORENO ENTRADA LLANO GRANDE</v>
          </cell>
        </row>
        <row r="6685">
          <cell r="A6685" t="str">
            <v>98731742</v>
          </cell>
          <cell r="B6685">
            <v>490749</v>
          </cell>
          <cell r="C6685" t="str">
            <v>98731742</v>
          </cell>
          <cell r="D6685" t="str">
            <v>HYCITE</v>
          </cell>
          <cell r="E6685" t="str">
            <v>DESPACHO</v>
          </cell>
          <cell r="F6685" t="str">
            <v>NORMAL</v>
          </cell>
          <cell r="G6685" t="str">
            <v>IT4145</v>
          </cell>
          <cell r="H6685">
            <v>44930</v>
          </cell>
          <cell r="I6685" t="str">
            <v>ENTREGADO</v>
          </cell>
          <cell r="J6685">
            <v>44931</v>
          </cell>
          <cell r="K6685" t="str">
            <v>ALEXANDRA LOAIZA</v>
          </cell>
          <cell r="L6685" t="str">
            <v>RIO COFANES 328 Y DE SEGOVIA, A LADO DE LA GASOLINERA TERPEL / PROVINCIA: PICHINCHA / CANTON: QUITO / PARROQUIA: INAQUITO</v>
          </cell>
          <cell r="M6685" t="str">
            <v/>
          </cell>
          <cell r="N6685" t="str">
            <v>023316140</v>
          </cell>
          <cell r="O6685" t="str">
            <v>023316140</v>
          </cell>
          <cell r="P6685" t="str">
            <v>170513</v>
          </cell>
          <cell r="Q6685" t="str">
            <v>QUITO</v>
          </cell>
          <cell r="R6685" t="str">
            <v>PICHINCHA</v>
          </cell>
          <cell r="S6685" t="str">
            <v>QUITO</v>
          </cell>
          <cell r="T6685" t="str">
            <v>FLEXTRANS UIO</v>
          </cell>
          <cell r="U6685" t="str">
            <v>FLEXNETUIO_LOCAL</v>
          </cell>
          <cell r="V6685">
            <v>1</v>
          </cell>
          <cell r="W6685">
            <v>1.7</v>
          </cell>
          <cell r="X6685" t="str">
            <v>HYCITE QUITO</v>
          </cell>
          <cell r="Y6685" t="str">
            <v>FLEX NET CALLE 28 DE JUNIO S/N Y GARCIA MORENO ENTRADA LLANO GRANDE</v>
          </cell>
        </row>
        <row r="6686">
          <cell r="A6686" t="str">
            <v>98781231</v>
          </cell>
          <cell r="B6686">
            <v>490751</v>
          </cell>
          <cell r="C6686" t="str">
            <v>98781231</v>
          </cell>
          <cell r="D6686" t="str">
            <v>HYCITE</v>
          </cell>
          <cell r="E6686" t="str">
            <v>DESPACHO</v>
          </cell>
          <cell r="F6686" t="str">
            <v>NORMAL</v>
          </cell>
          <cell r="G6686" t="str">
            <v>IT4146</v>
          </cell>
          <cell r="H6686">
            <v>44930</v>
          </cell>
          <cell r="I6686" t="str">
            <v>ENTREGADO</v>
          </cell>
          <cell r="J6686">
            <v>44931</v>
          </cell>
          <cell r="K6686" t="str">
            <v>MARIA DOLORES CHILLO ILLAISAC</v>
          </cell>
          <cell r="L6686" t="str">
            <v>CALLE OE7 N48 18 Y N48 / PROVINCIA: PICHINCHA / CANTON: QUITO / PARROQUIA: COCHAPAMBA NOTA: OFI DE DISTRIBUIDOR</v>
          </cell>
          <cell r="M6686" t="str">
            <v/>
          </cell>
          <cell r="N6686" t="str">
            <v xml:space="preserve"> 0960996506 / 0997952071</v>
          </cell>
          <cell r="O6686" t="str">
            <v xml:space="preserve"> 0960996506 / 0997952071</v>
          </cell>
          <cell r="P6686" t="str">
            <v>170528</v>
          </cell>
          <cell r="Q6686" t="str">
            <v>QUITO</v>
          </cell>
          <cell r="R6686" t="str">
            <v>PICHINCHA</v>
          </cell>
          <cell r="S6686" t="str">
            <v>QUITO</v>
          </cell>
          <cell r="T6686" t="str">
            <v>FLEXTRANS UIO</v>
          </cell>
          <cell r="U6686" t="str">
            <v>FLEXNETUIO_LOCAL</v>
          </cell>
          <cell r="V6686">
            <v>1</v>
          </cell>
          <cell r="W6686">
            <v>11.2</v>
          </cell>
          <cell r="X6686" t="str">
            <v>HYCITE QUITO</v>
          </cell>
          <cell r="Y6686" t="str">
            <v>FLEX NET CALLE 28 DE JUNIO S/N Y GARCIA MORENO ENTRADA LLANO GRANDE</v>
          </cell>
        </row>
        <row r="6687">
          <cell r="A6687" t="str">
            <v>SON_EG_2023_1_SECA</v>
          </cell>
          <cell r="B6687">
            <v>490748</v>
          </cell>
          <cell r="C6687" t="str">
            <v>SON_EG_2023_1_SECA</v>
          </cell>
          <cell r="D6687" t="str">
            <v>SONRIEPRO</v>
          </cell>
          <cell r="E6687" t="str">
            <v>DESPACHO</v>
          </cell>
          <cell r="F6687" t="str">
            <v>NORMAL</v>
          </cell>
          <cell r="G6687" t="str">
            <v>031002004153409</v>
          </cell>
          <cell r="H6687">
            <v>44930</v>
          </cell>
          <cell r="I6687" t="str">
            <v>ENTREGADO</v>
          </cell>
          <cell r="J6687">
            <v>44931</v>
          </cell>
          <cell r="K6687" t="str">
            <v>CLÍNICA: FITOCDENTAL</v>
          </cell>
          <cell r="L6687" t="str">
            <v>AUSTRIA 133 Y CHECOSLOVAQUIA. EDIFICIO SALERNO . QUITO ECUADOR</v>
          </cell>
          <cell r="M6687" t="str">
            <v>0</v>
          </cell>
          <cell r="N6687" t="str">
            <v>0983793190</v>
          </cell>
          <cell r="O6687" t="str">
            <v>0983793190</v>
          </cell>
          <cell r="P6687" t="str">
            <v>170505</v>
          </cell>
          <cell r="Q6687" t="str">
            <v>QUITO</v>
          </cell>
          <cell r="R6687" t="str">
            <v>PICHINCHA</v>
          </cell>
          <cell r="S6687" t="str">
            <v>QUITO</v>
          </cell>
          <cell r="T6687" t="str">
            <v>TRAMACO</v>
          </cell>
          <cell r="U6687" t="str">
            <v>FLEXNETUIO_LOCAL</v>
          </cell>
          <cell r="V6687">
            <v>2</v>
          </cell>
          <cell r="W6687">
            <v>45</v>
          </cell>
          <cell r="X6687" t="str">
            <v>BODEGA SONRIEPRO</v>
          </cell>
          <cell r="Y6687" t="str">
            <v>CALLE 28 DE JUNIO S/N Y GARCIA MORENO ENTRADA LLANO GRANDE</v>
          </cell>
        </row>
        <row r="6688">
          <cell r="A6688" t="str">
            <v>2023-00070</v>
          </cell>
          <cell r="B6688">
            <v>490739</v>
          </cell>
          <cell r="C6688" t="str">
            <v>2023-00070</v>
          </cell>
          <cell r="D6688" t="str">
            <v>MOVISTAR</v>
          </cell>
          <cell r="E6688" t="str">
            <v>DESPACHO</v>
          </cell>
          <cell r="F6688" t="str">
            <v>NORMAL</v>
          </cell>
          <cell r="G6688" t="str">
            <v>IC4151</v>
          </cell>
          <cell r="H6688">
            <v>44930</v>
          </cell>
          <cell r="I6688" t="str">
            <v>ENTREGADO</v>
          </cell>
          <cell r="J6688">
            <v>44931</v>
          </cell>
          <cell r="K6688" t="str">
            <v>OC OPTIMUSCELL_ANA LUCIA MOGROVEJO AZANZA</v>
          </cell>
          <cell r="L6688" t="str">
            <v>LUIS CORDERO 7100 Y PRESIDENTE CORDOVA ESQUINA JUNTO A LA CASA DE LA CULTURA FRENTE A LOS BOMBEROS</v>
          </cell>
          <cell r="M6688" t="str">
            <v>0190475409001</v>
          </cell>
          <cell r="N6688" t="str">
            <v>958851871</v>
          </cell>
          <cell r="O6688" t="str">
            <v/>
          </cell>
          <cell r="P6688" t="str">
            <v>CUENCA</v>
          </cell>
          <cell r="Q6688" t="str">
            <v>CUENCA</v>
          </cell>
          <cell r="R6688" t="str">
            <v>AZUAY</v>
          </cell>
          <cell r="T6688" t="str">
            <v>ITSACOURIER</v>
          </cell>
          <cell r="U6688" t="str">
            <v>FLEXNETUIO_PROVINCIA</v>
          </cell>
          <cell r="V6688">
            <v>1</v>
          </cell>
          <cell r="W6688">
            <v>1</v>
          </cell>
          <cell r="X6688" t="str">
            <v>FLEXNET ECUADOR - MOVISTAR</v>
          </cell>
          <cell r="Y6688" t="str">
            <v>CALLE 28 DE JUNIO S/N Y GARCIA MORENO ENTRADA LLANO GRANDE</v>
          </cell>
        </row>
        <row r="6689">
          <cell r="A6689" t="str">
            <v>2023-00071</v>
          </cell>
          <cell r="B6689">
            <v>490740</v>
          </cell>
          <cell r="C6689" t="str">
            <v>2023-00071</v>
          </cell>
          <cell r="D6689" t="str">
            <v>MOVISTAR</v>
          </cell>
          <cell r="E6689" t="str">
            <v>DESPACHO</v>
          </cell>
          <cell r="F6689" t="str">
            <v>NORMAL</v>
          </cell>
          <cell r="G6689" t="str">
            <v>031080202300071</v>
          </cell>
          <cell r="H6689">
            <v>44930</v>
          </cell>
          <cell r="I6689" t="str">
            <v>ENTREGADO</v>
          </cell>
          <cell r="J6689">
            <v>44931</v>
          </cell>
          <cell r="K6689" t="str">
            <v>ISLA DANICELL PASEO SHOPPING MACHALA_Ana Isabel Gomez Arce</v>
          </cell>
          <cell r="L6689" t="str">
            <v>Ave. 25 de Junio Km 1 y 12 via PSJ., C.C. Paseo Shopping Machala, Isla movistar frente a Pharmacys</v>
          </cell>
          <cell r="M6689" t="str">
            <v>0</v>
          </cell>
          <cell r="N6689" t="str">
            <v>987108047</v>
          </cell>
          <cell r="O6689" t="str">
            <v/>
          </cell>
          <cell r="P6689" t="str">
            <v>MACHALA</v>
          </cell>
          <cell r="Q6689" t="str">
            <v>MACHALA</v>
          </cell>
          <cell r="R6689" t="str">
            <v>EL ORO</v>
          </cell>
          <cell r="T6689" t="str">
            <v>TRAMACO</v>
          </cell>
          <cell r="U6689" t="str">
            <v>FLEXNETUIO_PROVINCIA</v>
          </cell>
          <cell r="V6689">
            <v>1</v>
          </cell>
          <cell r="W6689">
            <v>1</v>
          </cell>
          <cell r="X6689" t="str">
            <v>FLEXNET ECUADOR - MOVISTAR</v>
          </cell>
          <cell r="Y6689" t="str">
            <v>CALLE 28 DE JUNIO S/N Y GARCIA MORENO ENTRADA LLANO GRANDE</v>
          </cell>
        </row>
        <row r="6690">
          <cell r="A6690" t="str">
            <v>2023-00072</v>
          </cell>
          <cell r="B6690">
            <v>490741</v>
          </cell>
          <cell r="C6690" t="str">
            <v>2023-00072</v>
          </cell>
          <cell r="D6690" t="str">
            <v>MOVISTAR</v>
          </cell>
          <cell r="E6690" t="str">
            <v>DESPACHO</v>
          </cell>
          <cell r="F6690" t="str">
            <v>NORMAL</v>
          </cell>
          <cell r="G6690" t="str">
            <v>031080202300072</v>
          </cell>
          <cell r="H6690">
            <v>44930</v>
          </cell>
          <cell r="I6690" t="str">
            <v>ENTREGADO</v>
          </cell>
          <cell r="J6690">
            <v>44931</v>
          </cell>
          <cell r="K6690" t="str">
            <v>CC PASEO SHOPPING (DANICELL)_DANIELA BARRAZUETA</v>
          </cell>
          <cell r="L6690" t="str">
            <v>DV VIA MACHALA – PASAJE EN EL KM 1 ½ CENTRO COMERCIAL PASEO SHOPPING MACHALA MACHALA EL ORO</v>
          </cell>
          <cell r="M6690" t="str">
            <v>0791758629001</v>
          </cell>
          <cell r="N6690" t="str">
            <v>984167915</v>
          </cell>
          <cell r="O6690" t="str">
            <v/>
          </cell>
          <cell r="P6690" t="str">
            <v>MACHALA</v>
          </cell>
          <cell r="Q6690" t="str">
            <v>MACHALA</v>
          </cell>
          <cell r="R6690" t="str">
            <v>EL ORO</v>
          </cell>
          <cell r="T6690" t="str">
            <v>TRAMACO</v>
          </cell>
          <cell r="U6690" t="str">
            <v>FLEXNETUIO_PROVINCIA</v>
          </cell>
          <cell r="V6690">
            <v>1</v>
          </cell>
          <cell r="W6690">
            <v>1</v>
          </cell>
          <cell r="X6690" t="str">
            <v>FLEXNET ECUADOR - MOVISTAR</v>
          </cell>
          <cell r="Y6690" t="str">
            <v>CALLE 28 DE JUNIO S/N Y GARCIA MORENO ENTRADA LLANO GRANDE</v>
          </cell>
        </row>
        <row r="6691">
          <cell r="A6691" t="str">
            <v>2023-00075</v>
          </cell>
          <cell r="B6691">
            <v>490743</v>
          </cell>
          <cell r="C6691" t="str">
            <v>2023-00075</v>
          </cell>
          <cell r="D6691" t="str">
            <v>MOVISTAR</v>
          </cell>
          <cell r="E6691" t="str">
            <v>DESPACHO</v>
          </cell>
          <cell r="F6691" t="str">
            <v>NORMAL</v>
          </cell>
          <cell r="G6691" t="str">
            <v>FT77710</v>
          </cell>
          <cell r="H6691">
            <v>44930</v>
          </cell>
          <cell r="I6691" t="str">
            <v>ENTREGADO</v>
          </cell>
          <cell r="J6691">
            <v>44931</v>
          </cell>
          <cell r="K6691" t="str">
            <v>FARMAENLACE AUTOSERVICIOS_VERONICA SALAS</v>
          </cell>
          <cell r="L6691" t="str">
            <v xml:space="preserve">CAPITAN RAFAEL RAMOS E2-210 Y CASTELLI. </v>
          </cell>
          <cell r="M6691" t="str">
            <v>1791984722001</v>
          </cell>
          <cell r="N6691" t="str">
            <v>999743573</v>
          </cell>
          <cell r="O6691" t="str">
            <v/>
          </cell>
          <cell r="P6691" t="str">
            <v>QUITO</v>
          </cell>
          <cell r="Q6691" t="str">
            <v>QUITO</v>
          </cell>
          <cell r="R6691" t="str">
            <v>PICHINCHA</v>
          </cell>
          <cell r="U6691" t="str">
            <v>FLEXNETUIO_LOCAL</v>
          </cell>
          <cell r="V6691">
            <v>1</v>
          </cell>
          <cell r="W6691">
            <v>1</v>
          </cell>
          <cell r="X6691" t="str">
            <v>FLEXNET ECUADOR - MOVISTAR</v>
          </cell>
          <cell r="Y6691" t="str">
            <v>CALLE 28 DE JUNIO S/N Y GARCIA MORENO ENTRADA LLANO GRANDE</v>
          </cell>
        </row>
        <row r="6692">
          <cell r="A6692" t="str">
            <v>2023-00076</v>
          </cell>
          <cell r="B6692">
            <v>490744</v>
          </cell>
          <cell r="C6692" t="str">
            <v>2023-00076</v>
          </cell>
          <cell r="D6692" t="str">
            <v>MOVISTAR</v>
          </cell>
          <cell r="E6692" t="str">
            <v>DESPACHO</v>
          </cell>
          <cell r="F6692" t="str">
            <v>NORMAL</v>
          </cell>
          <cell r="G6692" t="str">
            <v>031080202300076</v>
          </cell>
          <cell r="H6692">
            <v>44930</v>
          </cell>
          <cell r="I6692" t="str">
            <v>ENTREGADO</v>
          </cell>
          <cell r="J6692">
            <v>44931</v>
          </cell>
          <cell r="K6692" t="str">
            <v>FDV GUILLERMO JARA JR MANAMOVIL_MONICA PINARGOTE ARAY</v>
          </cell>
          <cell r="L6692" t="str">
            <v xml:space="preserve">CALLE 8 AVENIDA 8 EDIFICIO BEIGE DE TRES PISOS, LOCAL ESQUINERO </v>
          </cell>
          <cell r="M6692" t="str">
            <v>1313932061001</v>
          </cell>
          <cell r="N6692" t="str">
            <v>0987147849</v>
          </cell>
          <cell r="O6692" t="str">
            <v/>
          </cell>
          <cell r="P6692" t="str">
            <v>MANTA</v>
          </cell>
          <cell r="Q6692" t="str">
            <v>MANTA</v>
          </cell>
          <cell r="R6692" t="str">
            <v>MANABI</v>
          </cell>
          <cell r="T6692" t="str">
            <v>TRAMACO</v>
          </cell>
          <cell r="U6692" t="str">
            <v>FLEXNETUIO_PROVINCIA</v>
          </cell>
          <cell r="V6692">
            <v>1</v>
          </cell>
          <cell r="W6692">
            <v>1</v>
          </cell>
          <cell r="X6692" t="str">
            <v>FLEXNET ECUADOR - MOVISTAR</v>
          </cell>
          <cell r="Y6692" t="str">
            <v>CALLE 28 DE JUNIO S/N Y GARCIA MORENO ENTRADA LLANO GRANDE</v>
          </cell>
        </row>
        <row r="6693">
          <cell r="A6693" t="str">
            <v>2023-00078</v>
          </cell>
          <cell r="B6693">
            <v>490745</v>
          </cell>
          <cell r="C6693" t="str">
            <v>2023-00078</v>
          </cell>
          <cell r="D6693" t="str">
            <v>TUENTI</v>
          </cell>
          <cell r="E6693" t="str">
            <v>DESPACHO</v>
          </cell>
          <cell r="F6693" t="str">
            <v>NORMAL</v>
          </cell>
          <cell r="G6693" t="str">
            <v>031080202300078</v>
          </cell>
          <cell r="H6693">
            <v>44930</v>
          </cell>
          <cell r="I6693" t="str">
            <v>ENTREGADO</v>
          </cell>
          <cell r="J6693">
            <v>44931</v>
          </cell>
          <cell r="K6693" t="str">
            <v>MARLMOBILE MANABI_YENNY ENA SALTOS REYES</v>
          </cell>
          <cell r="L6693" t="str">
            <v>Calle 13 Av. 13 diagonal a Oro Fino</v>
          </cell>
          <cell r="M6693" t="str">
            <v>1304641291001</v>
          </cell>
          <cell r="N6693" t="str">
            <v>0997519808 - 0978838860</v>
          </cell>
          <cell r="O6693" t="str">
            <v/>
          </cell>
          <cell r="P6693" t="str">
            <v>MANTA</v>
          </cell>
          <cell r="Q6693" t="str">
            <v>MANTA</v>
          </cell>
          <cell r="R6693" t="str">
            <v>MANABI</v>
          </cell>
          <cell r="T6693" t="str">
            <v>TRAMACO</v>
          </cell>
          <cell r="U6693" t="str">
            <v>FLEXNETUIO_PROVINCIA</v>
          </cell>
          <cell r="V6693">
            <v>1</v>
          </cell>
          <cell r="W6693">
            <v>1</v>
          </cell>
          <cell r="X6693" t="str">
            <v>FLEXNET ECUADOR - MOVISTAR</v>
          </cell>
          <cell r="Y6693" t="str">
            <v>CALLE 28 DE JUNIO S/N Y GARCIA MORENO ENTRADA LLANO GRANDE</v>
          </cell>
        </row>
        <row r="6694">
          <cell r="A6694" t="str">
            <v>2023-00080</v>
          </cell>
          <cell r="B6694">
            <v>490746</v>
          </cell>
          <cell r="C6694" t="str">
            <v>2023-00080</v>
          </cell>
          <cell r="D6694" t="str">
            <v>TUENTI</v>
          </cell>
          <cell r="E6694" t="str">
            <v>DESPACHO</v>
          </cell>
          <cell r="F6694" t="str">
            <v>NORMAL</v>
          </cell>
          <cell r="G6694" t="str">
            <v>FT77751</v>
          </cell>
          <cell r="H6694">
            <v>44930</v>
          </cell>
          <cell r="I6694" t="str">
            <v>ENTREGADO</v>
          </cell>
          <cell r="J6694">
            <v>44931</v>
          </cell>
          <cell r="K6694" t="str">
            <v>UIO CASA TUENTI_VERONICA CHIRAN</v>
          </cell>
          <cell r="L6694" t="str">
            <v xml:space="preserve">Pasaje el JardIn 168 y Avenida 6 de Diciembre, Ed. Century Plaza I, oficina 19 </v>
          </cell>
          <cell r="M6694" t="str">
            <v>1792141850001</v>
          </cell>
          <cell r="N6694" t="str">
            <v>984312183</v>
          </cell>
          <cell r="O6694" t="str">
            <v/>
          </cell>
          <cell r="P6694" t="str">
            <v>QUITO</v>
          </cell>
          <cell r="Q6694" t="str">
            <v>QUITO</v>
          </cell>
          <cell r="R6694" t="str">
            <v>PICHINCHA</v>
          </cell>
          <cell r="T6694" t="str">
            <v>FLEXTRANS</v>
          </cell>
          <cell r="U6694" t="str">
            <v>FLEXNETUIO_LOCAL</v>
          </cell>
          <cell r="V6694">
            <v>1</v>
          </cell>
          <cell r="W6694">
            <v>1</v>
          </cell>
          <cell r="X6694" t="str">
            <v>FLEXNET ECUADOR - MOVISTAR</v>
          </cell>
          <cell r="Y6694" t="str">
            <v>CALLE 28 DE JUNIO S/N Y GARCIA MORENO ENTRADA LLANO GRANDE</v>
          </cell>
        </row>
        <row r="6695">
          <cell r="A6695" t="str">
            <v>2023-00081</v>
          </cell>
          <cell r="B6695">
            <v>490747</v>
          </cell>
          <cell r="C6695" t="str">
            <v>2023-00081</v>
          </cell>
          <cell r="D6695" t="str">
            <v>TUENTI</v>
          </cell>
          <cell r="E6695" t="str">
            <v>DESPACHO</v>
          </cell>
          <cell r="F6695" t="str">
            <v>NORMAL</v>
          </cell>
          <cell r="G6695" t="str">
            <v>FT77709</v>
          </cell>
          <cell r="H6695">
            <v>44930</v>
          </cell>
          <cell r="I6695" t="str">
            <v>ENTREGADO</v>
          </cell>
          <cell r="J6695">
            <v>44931</v>
          </cell>
          <cell r="K6695" t="str">
            <v>FARMAENLACE BODEGA UIO_CONSUELO JASMINE VALENCIA VASCONEZ</v>
          </cell>
          <cell r="L6695" t="str">
            <v xml:space="preserve">CAPITAN RAFAEL RAMOS E2-210 Y CASTELLI. </v>
          </cell>
          <cell r="M6695" t="str">
            <v>1791984722001</v>
          </cell>
          <cell r="N6695" t="str">
            <v>0</v>
          </cell>
          <cell r="O6695" t="str">
            <v/>
          </cell>
          <cell r="P6695" t="str">
            <v>QUITO</v>
          </cell>
          <cell r="Q6695" t="str">
            <v>QUITO</v>
          </cell>
          <cell r="R6695" t="str">
            <v>PICHINCHA</v>
          </cell>
          <cell r="T6695" t="str">
            <v>FLEXTRANS</v>
          </cell>
          <cell r="U6695" t="str">
            <v>FLEXNETUIO_LOCAL</v>
          </cell>
          <cell r="V6695">
            <v>1</v>
          </cell>
          <cell r="W6695">
            <v>1</v>
          </cell>
          <cell r="X6695" t="str">
            <v>FLEXNET ECUADOR - MOVISTAR</v>
          </cell>
          <cell r="Y6695" t="str">
            <v>CALLE 28 DE JUNIO S/N Y GARCIA MORENO ENTRADA LLANO GRANDE</v>
          </cell>
        </row>
        <row r="6696">
          <cell r="A6696" t="str">
            <v>MULTI_23_010&amp;11&amp;12</v>
          </cell>
          <cell r="B6696">
            <v>490738</v>
          </cell>
          <cell r="C6696" t="str">
            <v>MULTI_23_010&amp;11&amp;12</v>
          </cell>
          <cell r="D6696" t="str">
            <v>MULTIVAC</v>
          </cell>
          <cell r="E6696" t="str">
            <v>DESPACHO</v>
          </cell>
          <cell r="G6696" t="str">
            <v>FT77745</v>
          </cell>
          <cell r="H6696">
            <v>44930</v>
          </cell>
          <cell r="I6696" t="str">
            <v>ENTREGADO</v>
          </cell>
          <cell r="J6696">
            <v>44931</v>
          </cell>
          <cell r="K6696" t="str">
            <v>PRONACA-BODEGA DE MANTENIMIENTO</v>
          </cell>
          <cell r="L6696" t="str">
            <v>PIFO KM24. VIA EL QUINCHE. PRONACA EMBUTIDOS. CARNASA.</v>
          </cell>
          <cell r="P6696" t="str">
            <v>170906</v>
          </cell>
          <cell r="Q6696" t="str">
            <v>QUITO</v>
          </cell>
          <cell r="R6696" t="str">
            <v>PICHINCHA</v>
          </cell>
          <cell r="S6696" t="str">
            <v>PIFO - ITULCACHI</v>
          </cell>
          <cell r="U6696" t="str">
            <v>FLEXNETUIO_LOCAL</v>
          </cell>
          <cell r="V6696">
            <v>1</v>
          </cell>
          <cell r="W6696">
            <v>2</v>
          </cell>
          <cell r="X6696" t="str">
            <v>FLEXNET UIO</v>
          </cell>
          <cell r="Y6696" t="str">
            <v>PANAMERICANA NORTE KM 12 1/2  LLANO GRANDE</v>
          </cell>
        </row>
        <row r="6697">
          <cell r="A6697" t="str">
            <v>MULTI_23_08&amp;09</v>
          </cell>
          <cell r="B6697">
            <v>490737</v>
          </cell>
          <cell r="C6697" t="str">
            <v>MULTI_23_08&amp;09</v>
          </cell>
          <cell r="D6697" t="str">
            <v>MULTIVAC</v>
          </cell>
          <cell r="E6697" t="str">
            <v>DESPACHO</v>
          </cell>
          <cell r="G6697" t="str">
            <v>FT77746</v>
          </cell>
          <cell r="H6697">
            <v>44930</v>
          </cell>
          <cell r="I6697" t="str">
            <v>ENTREGADO</v>
          </cell>
          <cell r="J6697">
            <v>44931</v>
          </cell>
          <cell r="K6697" t="str">
            <v>PRONACA-ECUADASA-GYE</v>
          </cell>
          <cell r="L6697" t="str">
            <v>AV. PEDRO MENENDEZ  GILBERT Y LA RIA REF: JUNTO LICEO NAVAL NORTE</v>
          </cell>
          <cell r="P6697" t="str">
            <v>090505</v>
          </cell>
          <cell r="Q6697" t="str">
            <v>GUAYAQUIL</v>
          </cell>
          <cell r="R6697" t="str">
            <v>GUAYAS</v>
          </cell>
          <cell r="S6697" t="str">
            <v>GUAYAQUIL</v>
          </cell>
          <cell r="T6697" t="str">
            <v>CARGO UNION</v>
          </cell>
          <cell r="U6697" t="str">
            <v>FLEXNETUIO_GYE</v>
          </cell>
          <cell r="V6697">
            <v>1</v>
          </cell>
          <cell r="W6697">
            <v>70</v>
          </cell>
          <cell r="X6697" t="str">
            <v>FLEXNET UIO</v>
          </cell>
          <cell r="Y6697" t="str">
            <v>PANAMERICANA NORTE KM 12 1/2  LLANO GRANDE</v>
          </cell>
        </row>
        <row r="6698">
          <cell r="A6698" t="str">
            <v>MULTI_23_014</v>
          </cell>
          <cell r="B6698">
            <v>490736</v>
          </cell>
          <cell r="C6698" t="str">
            <v>MULTI_23_014</v>
          </cell>
          <cell r="D6698" t="str">
            <v>MULTIVAC</v>
          </cell>
          <cell r="E6698" t="str">
            <v>DESPACHO</v>
          </cell>
          <cell r="G6698" t="str">
            <v>031002004154225</v>
          </cell>
          <cell r="H6698">
            <v>44930</v>
          </cell>
          <cell r="I6698" t="str">
            <v>ENTREGADO</v>
          </cell>
          <cell r="J6698">
            <v>44931</v>
          </cell>
          <cell r="K6698" t="str">
            <v>OCEANFISH</v>
          </cell>
          <cell r="L6698" t="str">
            <v>KM 4.1/2  VIA MANTA MONTECRISTI</v>
          </cell>
          <cell r="P6698" t="str">
            <v>130201</v>
          </cell>
          <cell r="Q6698" t="str">
            <v>MANTA</v>
          </cell>
          <cell r="R6698" t="str">
            <v>MANABI</v>
          </cell>
          <cell r="S6698" t="str">
            <v>MANTA</v>
          </cell>
          <cell r="T6698" t="str">
            <v>TRAMACO</v>
          </cell>
          <cell r="U6698" t="str">
            <v>FLEXNETUIO_PROVINCIA</v>
          </cell>
          <cell r="V6698">
            <v>1</v>
          </cell>
          <cell r="W6698">
            <v>0.5</v>
          </cell>
          <cell r="X6698" t="str">
            <v>FLEXNET UIO</v>
          </cell>
          <cell r="Y6698" t="str">
            <v>PANAMERICANA NORTE KM 12 1/2  LLANO GRANDE</v>
          </cell>
        </row>
        <row r="6699">
          <cell r="A6699" t="str">
            <v>SG_2023_8</v>
          </cell>
          <cell r="B6699">
            <v>490735</v>
          </cell>
          <cell r="C6699" t="str">
            <v>SG_2023_8</v>
          </cell>
          <cell r="D6699" t="str">
            <v>SG</v>
          </cell>
          <cell r="E6699" t="str">
            <v>DESPACHO</v>
          </cell>
          <cell r="F6699" t="str">
            <v>NORMAL</v>
          </cell>
          <cell r="G6699" t="str">
            <v>FT77729</v>
          </cell>
          <cell r="H6699">
            <v>44930</v>
          </cell>
          <cell r="I6699" t="str">
            <v>ENTREGADO</v>
          </cell>
          <cell r="J6699">
            <v>44931</v>
          </cell>
          <cell r="K6699" t="str">
            <v>DISPROSEG SANGOLQUI</v>
          </cell>
          <cell r="L6699" t="str">
            <v>CALLE SAN LUIS S/N O IRITIYACU SECTOR SALNGOLQUI</v>
          </cell>
          <cell r="P6699" t="str">
            <v>170911</v>
          </cell>
          <cell r="Q6699" t="str">
            <v>QUITO</v>
          </cell>
          <cell r="R6699" t="str">
            <v>PICHINCHA</v>
          </cell>
          <cell r="S6699" t="str">
            <v>EL QUINCHE - LA ESPERANZA - FINCAS VACACIONALES BELLO HORIZONTE 1RA ETAPA - IGUINARO</v>
          </cell>
          <cell r="T6699" t="str">
            <v>TRANSERVISS</v>
          </cell>
          <cell r="U6699" t="str">
            <v>FLEXNETGYE_UIO</v>
          </cell>
          <cell r="V6699">
            <v>1</v>
          </cell>
          <cell r="W6699">
            <v>83.76</v>
          </cell>
          <cell r="X6699" t="str">
            <v>FLEXNET - GYE</v>
          </cell>
          <cell r="Y6699" t="str">
            <v>FERNANDO GUTIERREZ HILL KM 8 1/2 VIA DAULE</v>
          </cell>
        </row>
        <row r="6700">
          <cell r="A6700" t="str">
            <v>MULTI_23_015</v>
          </cell>
          <cell r="B6700">
            <v>490734</v>
          </cell>
          <cell r="C6700" t="str">
            <v>MULTI_23_015</v>
          </cell>
          <cell r="D6700" t="str">
            <v>MULTIVAC</v>
          </cell>
          <cell r="E6700" t="str">
            <v>DESPACHO</v>
          </cell>
          <cell r="G6700" t="str">
            <v>FT77747</v>
          </cell>
          <cell r="H6700">
            <v>44930</v>
          </cell>
          <cell r="I6700" t="str">
            <v>ENTREGADO</v>
          </cell>
          <cell r="J6700">
            <v>44931</v>
          </cell>
          <cell r="K6700" t="str">
            <v>SALJUPER S.A - LA ESPAÑOLA</v>
          </cell>
          <cell r="L6700" t="str">
            <v xml:space="preserve">VIA DURAN - YAGUACHI ÁREA INDUSTRIAL LAS BRISAS MZ H SOLAR 16 </v>
          </cell>
          <cell r="P6700" t="str">
            <v>090301</v>
          </cell>
          <cell r="Q6700" t="str">
            <v>GUAYAQUIL</v>
          </cell>
          <cell r="R6700" t="str">
            <v>GUAYAS</v>
          </cell>
          <cell r="S6700" t="str">
            <v>GUAYAQUIL</v>
          </cell>
          <cell r="T6700" t="str">
            <v>CARGO UNION</v>
          </cell>
          <cell r="U6700" t="str">
            <v>FLEXNETUIO_GYE</v>
          </cell>
          <cell r="V6700">
            <v>1</v>
          </cell>
          <cell r="W6700">
            <v>1.5</v>
          </cell>
          <cell r="X6700" t="str">
            <v>FLEXNET UIO</v>
          </cell>
          <cell r="Y6700" t="str">
            <v>PANAMERICANA NORTE KM 12 1/2  LLANO GRANDE</v>
          </cell>
        </row>
        <row r="6701">
          <cell r="A6701" t="str">
            <v>SG_2023_7</v>
          </cell>
          <cell r="B6701">
            <v>490733</v>
          </cell>
          <cell r="C6701" t="str">
            <v>SG_2023_7</v>
          </cell>
          <cell r="D6701" t="str">
            <v>SG</v>
          </cell>
          <cell r="E6701" t="str">
            <v>DESPACHO</v>
          </cell>
          <cell r="F6701" t="str">
            <v>NORMAL</v>
          </cell>
          <cell r="G6701" t="str">
            <v>FT77728</v>
          </cell>
          <cell r="H6701">
            <v>44930</v>
          </cell>
          <cell r="I6701" t="str">
            <v>ENTREGADO</v>
          </cell>
          <cell r="J6701">
            <v>44931</v>
          </cell>
          <cell r="K6701" t="str">
            <v>DISPROSEG SAN CAMILO</v>
          </cell>
          <cell r="L6701" t="str">
            <v>SAN ALFONSO 49 Y SAN CAMILO</v>
          </cell>
          <cell r="P6701" t="str">
            <v>QUITO</v>
          </cell>
          <cell r="Q6701" t="str">
            <v>QUITO</v>
          </cell>
          <cell r="R6701" t="str">
            <v>PICHINCHA</v>
          </cell>
          <cell r="T6701" t="str">
            <v>EXPRESSCON</v>
          </cell>
          <cell r="U6701" t="str">
            <v>FLEXNETGYE_PROVINCIA</v>
          </cell>
          <cell r="V6701">
            <v>1</v>
          </cell>
          <cell r="W6701">
            <v>157</v>
          </cell>
          <cell r="X6701" t="str">
            <v>FLEXNET - GYE</v>
          </cell>
          <cell r="Y6701" t="str">
            <v>FERNANDO GUTIERREZ HILL KM 8 1/2 VIA DAULE</v>
          </cell>
        </row>
        <row r="6702">
          <cell r="A6702" t="str">
            <v>SG_2023_9</v>
          </cell>
          <cell r="B6702">
            <v>490732</v>
          </cell>
          <cell r="C6702" t="str">
            <v>SG_2023_9</v>
          </cell>
          <cell r="D6702" t="str">
            <v>SG</v>
          </cell>
          <cell r="E6702" t="str">
            <v>DESPACHO</v>
          </cell>
          <cell r="F6702" t="str">
            <v>NORMAL</v>
          </cell>
          <cell r="G6702" t="str">
            <v>FT77727</v>
          </cell>
          <cell r="H6702">
            <v>44930</v>
          </cell>
          <cell r="I6702" t="str">
            <v>ENTREGADO</v>
          </cell>
          <cell r="J6702">
            <v>44931</v>
          </cell>
          <cell r="K6702" t="str">
            <v>FINPAC</v>
          </cell>
          <cell r="L6702" t="str">
            <v>LOTIZACION CERRO COLORADO COOP VERGELES MZ 1245 SOLAR 1-2</v>
          </cell>
          <cell r="P6702" t="str">
            <v>GUAYAQUIL</v>
          </cell>
          <cell r="Q6702" t="str">
            <v>GUAYAQUIL</v>
          </cell>
          <cell r="R6702" t="str">
            <v>GUAYAS</v>
          </cell>
          <cell r="U6702" t="str">
            <v>FLEXNETGYE_LOCAL</v>
          </cell>
          <cell r="V6702">
            <v>1</v>
          </cell>
          <cell r="W6702">
            <v>402.7</v>
          </cell>
          <cell r="X6702" t="str">
            <v>FLEXNET - GYE</v>
          </cell>
          <cell r="Y6702" t="str">
            <v>FERNANDO GUTIERREZ HILL KM 8 1/2 VIA DAULE</v>
          </cell>
        </row>
        <row r="6703">
          <cell r="A6703" t="str">
            <v>SG_2023_1</v>
          </cell>
          <cell r="B6703">
            <v>490731</v>
          </cell>
          <cell r="C6703" t="str">
            <v>SG_2023_1</v>
          </cell>
          <cell r="D6703" t="str">
            <v>SG</v>
          </cell>
          <cell r="E6703" t="str">
            <v>DESPACHO</v>
          </cell>
          <cell r="F6703" t="str">
            <v>NORMAL</v>
          </cell>
          <cell r="G6703" t="str">
            <v>FT77730</v>
          </cell>
          <cell r="H6703">
            <v>44930</v>
          </cell>
          <cell r="I6703" t="str">
            <v>ENTREGADO</v>
          </cell>
          <cell r="J6703">
            <v>44931</v>
          </cell>
          <cell r="K6703" t="str">
            <v>AVIAUTO QUITO</v>
          </cell>
          <cell r="L6703" t="str">
            <v xml:space="preserve">AV. GALO PLAZA N67-103 Y LOS CIRUELOS </v>
          </cell>
          <cell r="P6703" t="str">
            <v>QUITO</v>
          </cell>
          <cell r="Q6703" t="str">
            <v>QUITO</v>
          </cell>
          <cell r="R6703" t="str">
            <v>PICHINCHA</v>
          </cell>
          <cell r="T6703" t="str">
            <v>EXPRESSCON</v>
          </cell>
          <cell r="U6703" t="str">
            <v>FLEXNETGYE_LOCAL</v>
          </cell>
          <cell r="V6703">
            <v>1</v>
          </cell>
          <cell r="W6703">
            <v>2.52</v>
          </cell>
          <cell r="X6703" t="str">
            <v>FLEXNET - GYE</v>
          </cell>
          <cell r="Y6703" t="str">
            <v>FERNANDO GUTIERREZ HILL KM 8 1/2 VIA DAULE</v>
          </cell>
        </row>
        <row r="6704">
          <cell r="A6704" t="str">
            <v>53184</v>
          </cell>
          <cell r="B6704">
            <v>490730</v>
          </cell>
          <cell r="C6704" t="str">
            <v>53184</v>
          </cell>
          <cell r="D6704" t="str">
            <v>DEGSO</v>
          </cell>
          <cell r="E6704" t="str">
            <v>DESPACHO</v>
          </cell>
          <cell r="F6704" t="str">
            <v>NORMAL</v>
          </cell>
          <cell r="G6704" t="str">
            <v>FT77648</v>
          </cell>
          <cell r="H6704">
            <v>44930</v>
          </cell>
          <cell r="I6704" t="str">
            <v>ENTREGADO</v>
          </cell>
          <cell r="J6704">
            <v>44931</v>
          </cell>
          <cell r="K6704" t="str">
            <v>UTOPIA FARMS UTF S.A.S.</v>
          </cell>
          <cell r="L6704" t="str">
            <v>DIRECCION: ENTREGAR EN LA HACIENDA FLOR Y CAMPOR DONDE SE ENTREGABA ANTES HILSEA, CONFIRMADO. - HORARIO DE LUNES A VIERNES 06:30-12:00</v>
          </cell>
          <cell r="M6704" t="str">
            <v>1793074472001</v>
          </cell>
          <cell r="N6704" t="str">
            <v>99-832-0225</v>
          </cell>
          <cell r="O6704" t="str">
            <v>99-832-0225</v>
          </cell>
          <cell r="P6704" t="str">
            <v>171001</v>
          </cell>
          <cell r="Q6704" t="str">
            <v>CAYAMBE</v>
          </cell>
          <cell r="R6704" t="str">
            <v>PICHINCHA</v>
          </cell>
          <cell r="S6704" t="str">
            <v>CAYAMBE</v>
          </cell>
          <cell r="U6704" t="str">
            <v>FLEXNETUIO_PROVINCIA</v>
          </cell>
          <cell r="V6704">
            <v>1</v>
          </cell>
          <cell r="W6704">
            <v>5.4</v>
          </cell>
          <cell r="X6704" t="str">
            <v>FLEXNET</v>
          </cell>
          <cell r="Y6704" t="str">
            <v>FLEX NET CALLE 28 DE JUNIO S/N Y GARCIA MORENO ENTRADA LLANO GRANDE</v>
          </cell>
        </row>
        <row r="6705">
          <cell r="A6705" t="str">
            <v>53180</v>
          </cell>
          <cell r="B6705">
            <v>490722</v>
          </cell>
          <cell r="C6705" t="str">
            <v>53180</v>
          </cell>
          <cell r="D6705" t="str">
            <v>DEGSO</v>
          </cell>
          <cell r="E6705" t="str">
            <v>DESPACHO</v>
          </cell>
          <cell r="F6705" t="str">
            <v>NORMAL</v>
          </cell>
          <cell r="H6705">
            <v>44930</v>
          </cell>
          <cell r="I6705" t="str">
            <v>EN_PROCESO</v>
          </cell>
          <cell r="J6705">
            <v>44930</v>
          </cell>
          <cell r="K6705" t="str">
            <v>SAJARDIST CIA.LTDA.</v>
          </cell>
          <cell r="L6705" t="str">
            <v>RETIRA CLIENTE</v>
          </cell>
          <cell r="M6705" t="str">
            <v>#N/A</v>
          </cell>
          <cell r="N6705" t="str">
            <v>99-832-0225</v>
          </cell>
          <cell r="O6705" t="str">
            <v>99-832-0225</v>
          </cell>
          <cell r="P6705" t="str">
            <v>170301</v>
          </cell>
          <cell r="Q6705" t="str">
            <v>QUITO</v>
          </cell>
          <cell r="R6705" t="str">
            <v>PICHINCHA</v>
          </cell>
          <cell r="S6705" t="str">
            <v>QUITO</v>
          </cell>
          <cell r="U6705" t="str">
            <v>FLEXNETUIO_LOCAL</v>
          </cell>
          <cell r="V6705">
            <v>1</v>
          </cell>
          <cell r="W6705">
            <v>1.9</v>
          </cell>
          <cell r="X6705" t="str">
            <v>FLEXNET</v>
          </cell>
          <cell r="Y6705" t="str">
            <v>FLEX NET CALLE 28 DE JUNIO S/N Y GARCIA MORENO ENTRADA LLANO GRANDE</v>
          </cell>
        </row>
        <row r="6706">
          <cell r="A6706" t="str">
            <v>53181</v>
          </cell>
          <cell r="B6706">
            <v>490723</v>
          </cell>
          <cell r="C6706" t="str">
            <v>53181</v>
          </cell>
          <cell r="D6706" t="str">
            <v>DEGSO</v>
          </cell>
          <cell r="E6706" t="str">
            <v>DESPACHO</v>
          </cell>
          <cell r="F6706" t="str">
            <v>NORMAL</v>
          </cell>
          <cell r="G6706" t="str">
            <v>FT77645</v>
          </cell>
          <cell r="H6706">
            <v>44930</v>
          </cell>
          <cell r="I6706" t="str">
            <v>ENTREGADO</v>
          </cell>
          <cell r="J6706">
            <v>44931</v>
          </cell>
          <cell r="K6706" t="str">
            <v>ENCHAPES DECORATIVOS S.A.</v>
          </cell>
          <cell r="L6706" t="str">
            <v>DIRECCION: QUITO ,AV MORAN VALVERDE OE1-63 Y PANAMERICANA SUR KM 9 ½ ATENCION LUIS SALCEDO TEL:2676700-POR FAVOR ENTREGAR EN LA MANANA</v>
          </cell>
          <cell r="M6706" t="str">
            <v>1790175952001</v>
          </cell>
          <cell r="N6706" t="str">
            <v>99-832-0225</v>
          </cell>
          <cell r="O6706" t="str">
            <v>99-832-0225</v>
          </cell>
          <cell r="P6706" t="str">
            <v>170301</v>
          </cell>
          <cell r="Q6706" t="str">
            <v>QUITO</v>
          </cell>
          <cell r="R6706" t="str">
            <v>PICHINCHA</v>
          </cell>
          <cell r="S6706" t="str">
            <v>QUITO</v>
          </cell>
          <cell r="T6706" t="str">
            <v>TRANSERVISS</v>
          </cell>
          <cell r="U6706" t="str">
            <v>FLEXNETUIO_LOCAL</v>
          </cell>
          <cell r="V6706">
            <v>3</v>
          </cell>
          <cell r="W6706">
            <v>5.8</v>
          </cell>
          <cell r="X6706" t="str">
            <v>FLEXNET</v>
          </cell>
          <cell r="Y6706" t="str">
            <v>FLEX NET CALLE 28 DE JUNIO S/N Y GARCIA MORENO ENTRADA LLANO GRANDE</v>
          </cell>
        </row>
        <row r="6707">
          <cell r="A6707" t="str">
            <v>53182</v>
          </cell>
          <cell r="B6707">
            <v>490724</v>
          </cell>
          <cell r="C6707" t="str">
            <v>53182</v>
          </cell>
          <cell r="D6707" t="str">
            <v>DEGSO</v>
          </cell>
          <cell r="E6707" t="str">
            <v>DESPACHO</v>
          </cell>
          <cell r="F6707" t="str">
            <v>NORMAL</v>
          </cell>
          <cell r="G6707" t="str">
            <v>FT77646</v>
          </cell>
          <cell r="H6707">
            <v>44930</v>
          </cell>
          <cell r="I6707" t="str">
            <v>ENTREGADO</v>
          </cell>
          <cell r="J6707">
            <v>44932</v>
          </cell>
          <cell r="K6707" t="str">
            <v xml:space="preserve">MAC REPRESENTACIONES S.C.C.                                                     </v>
          </cell>
          <cell r="L6707" t="str">
            <v>DIRECCION: DE LOS ARUPOS N 126 Y ELOY ALFARO</v>
          </cell>
          <cell r="M6707" t="str">
            <v>1792804892001</v>
          </cell>
          <cell r="N6707" t="str">
            <v>99-832-0225</v>
          </cell>
          <cell r="O6707" t="str">
            <v>99-832-0225</v>
          </cell>
          <cell r="P6707" t="str">
            <v>170301</v>
          </cell>
          <cell r="Q6707" t="str">
            <v>QUITO</v>
          </cell>
          <cell r="R6707" t="str">
            <v>PICHINCHA</v>
          </cell>
          <cell r="S6707" t="str">
            <v>QUITO</v>
          </cell>
          <cell r="U6707" t="str">
            <v>FLEXNETUIO_LOCAL</v>
          </cell>
          <cell r="V6707">
            <v>2</v>
          </cell>
          <cell r="W6707">
            <v>2.8</v>
          </cell>
          <cell r="X6707" t="str">
            <v>FLEXNET</v>
          </cell>
          <cell r="Y6707" t="str">
            <v>FLEX NET CALLE 28 DE JUNIO S/N Y GARCIA MORENO ENTRADA LLANO GRANDE</v>
          </cell>
        </row>
        <row r="6708">
          <cell r="A6708" t="str">
            <v>53183</v>
          </cell>
          <cell r="B6708">
            <v>490725</v>
          </cell>
          <cell r="C6708" t="str">
            <v>53183</v>
          </cell>
          <cell r="D6708" t="str">
            <v>DEGSO</v>
          </cell>
          <cell r="E6708" t="str">
            <v>DESPACHO</v>
          </cell>
          <cell r="F6708" t="str">
            <v>NORMAL</v>
          </cell>
          <cell r="G6708" t="str">
            <v>FT77647</v>
          </cell>
          <cell r="H6708">
            <v>44930</v>
          </cell>
          <cell r="I6708" t="str">
            <v>ENTREGADO</v>
          </cell>
          <cell r="J6708">
            <v>44932</v>
          </cell>
          <cell r="K6708" t="str">
            <v>INDUSTRIAS METALICAS VERGARA INDUMEVER CIA. LTDA.</v>
          </cell>
          <cell r="L6708" t="str">
            <v>DIRECCION: DE LOS ARUPOS N 126 Y ELOY ALFARO</v>
          </cell>
          <cell r="M6708" t="str">
            <v>#N/A</v>
          </cell>
          <cell r="N6708" t="str">
            <v>99-832-0225</v>
          </cell>
          <cell r="O6708" t="str">
            <v>99-832-0225</v>
          </cell>
          <cell r="P6708" t="str">
            <v>170301</v>
          </cell>
          <cell r="Q6708" t="str">
            <v>QUITO</v>
          </cell>
          <cell r="R6708" t="str">
            <v>PICHINCHA</v>
          </cell>
          <cell r="S6708" t="str">
            <v>QUITO</v>
          </cell>
          <cell r="U6708" t="str">
            <v>FLEXNETUIO_LOCAL</v>
          </cell>
          <cell r="V6708">
            <v>1</v>
          </cell>
          <cell r="W6708">
            <v>2.2000000000000002</v>
          </cell>
          <cell r="X6708" t="str">
            <v>FLEXNET</v>
          </cell>
          <cell r="Y6708" t="str">
            <v>FLEX NET CALLE 28 DE JUNIO S/N Y GARCIA MORENO ENTRADA LLANO GRANDE</v>
          </cell>
        </row>
        <row r="6709">
          <cell r="A6709" t="str">
            <v>9604</v>
          </cell>
          <cell r="B6709">
            <v>490727</v>
          </cell>
          <cell r="C6709" t="str">
            <v>9604</v>
          </cell>
          <cell r="D6709" t="str">
            <v>DEGSO</v>
          </cell>
          <cell r="E6709" t="str">
            <v>DESPACHO</v>
          </cell>
          <cell r="F6709" t="str">
            <v>NORMAL</v>
          </cell>
          <cell r="G6709" t="str">
            <v>FT77649</v>
          </cell>
          <cell r="H6709">
            <v>44930</v>
          </cell>
          <cell r="I6709" t="str">
            <v>ENTREGADO</v>
          </cell>
          <cell r="J6709">
            <v>44931</v>
          </cell>
          <cell r="K6709" t="str">
            <v>UTOPIA FARMS UTF S.A.S.</v>
          </cell>
          <cell r="L6709" t="str">
            <v>UTOPIA FINCA SAN PABLO: DIRECCION: LA VICTORIA, CAMINO VIEJO A GUAYLLABAMBA LOTE 2, SECTOR BELLOS HORIZONTES - ATENCION PATRICIO FUEL - CEL 096 840 7989</v>
          </cell>
          <cell r="M6709" t="str">
            <v>1793074472001</v>
          </cell>
          <cell r="N6709" t="str">
            <v>99-832-0225</v>
          </cell>
          <cell r="O6709" t="str">
            <v>99-832-0225</v>
          </cell>
          <cell r="P6709" t="str">
            <v>170206</v>
          </cell>
          <cell r="Q6709" t="str">
            <v>QUITO</v>
          </cell>
          <cell r="R6709" t="str">
            <v>PICHINCHA</v>
          </cell>
          <cell r="S6709" t="str">
            <v>GUAYLLABAMBA - COOP. FILANBANCO - SAN VICENTE DE GUAYLLABAMBA - COOP. POLICIA NACIONAL</v>
          </cell>
          <cell r="U6709" t="str">
            <v>FLEXNETUIO_LOCAL</v>
          </cell>
          <cell r="V6709">
            <v>1</v>
          </cell>
          <cell r="W6709">
            <v>2.5</v>
          </cell>
          <cell r="X6709" t="str">
            <v>FLEXNET</v>
          </cell>
          <cell r="Y6709" t="str">
            <v>FLEX NET CALLE 28 DE JUNIO S/N Y GARCIA MORENO ENTRADA LLANO GRANDE</v>
          </cell>
        </row>
        <row r="6710">
          <cell r="A6710" t="str">
            <v>5135</v>
          </cell>
          <cell r="B6710">
            <v>490728</v>
          </cell>
          <cell r="C6710" t="str">
            <v>5135</v>
          </cell>
          <cell r="D6710" t="str">
            <v>DEGSO</v>
          </cell>
          <cell r="E6710" t="str">
            <v>DESPACHO</v>
          </cell>
          <cell r="F6710" t="str">
            <v>NORMAL</v>
          </cell>
          <cell r="H6710">
            <v>44930</v>
          </cell>
          <cell r="I6710" t="str">
            <v>EN_PROCESO</v>
          </cell>
          <cell r="J6710">
            <v>44930</v>
          </cell>
          <cell r="K6710" t="str">
            <v xml:space="preserve"> PRONACA EMBUTIDOS Y AVES</v>
          </cell>
          <cell r="L6710" t="str">
            <v>DIRECCION: RUMINAHUI, OFICINAS DE TRAMACO SAN RAFAEL, ATENCION MARGARITA ROSERO</v>
          </cell>
          <cell r="M6710" t="str">
            <v>#N/A</v>
          </cell>
          <cell r="N6710" t="str">
            <v>99-832-0225</v>
          </cell>
          <cell r="O6710" t="str">
            <v>99-832-0225</v>
          </cell>
          <cell r="P6710" t="str">
            <v>170301</v>
          </cell>
          <cell r="Q6710" t="str">
            <v>QUITO</v>
          </cell>
          <cell r="R6710" t="str">
            <v>PICHINCHA</v>
          </cell>
          <cell r="S6710" t="str">
            <v>QUITO</v>
          </cell>
          <cell r="U6710" t="str">
            <v>FLEXNETUIO_LOCAL</v>
          </cell>
          <cell r="V6710">
            <v>1</v>
          </cell>
          <cell r="W6710">
            <v>4.4000000000000004</v>
          </cell>
          <cell r="X6710" t="str">
            <v>FLEXNET</v>
          </cell>
          <cell r="Y6710" t="str">
            <v>FLEX NET CALLE 28 DE JUNIO S/N Y GARCIA MORENO ENTRADA LLANO GRANDE</v>
          </cell>
        </row>
        <row r="6711">
          <cell r="A6711" t="str">
            <v>414595093</v>
          </cell>
          <cell r="B6711">
            <v>490689</v>
          </cell>
          <cell r="C6711" t="str">
            <v>414595093</v>
          </cell>
          <cell r="D6711" t="str">
            <v>FLEXTUENTI</v>
          </cell>
          <cell r="E6711" t="str">
            <v>DESPACHO</v>
          </cell>
          <cell r="F6711" t="str">
            <v>NORMAL</v>
          </cell>
          <cell r="G6711" t="str">
            <v>031080414595093</v>
          </cell>
          <cell r="H6711">
            <v>44930</v>
          </cell>
          <cell r="I6711" t="str">
            <v>ENTREGADO</v>
          </cell>
          <cell r="J6711">
            <v>44931</v>
          </cell>
          <cell r="K6711" t="str">
            <v>Juan Carlos Cumbal Cualchi</v>
          </cell>
          <cell r="L6711" t="str">
            <v>CAYAMBE  CALLE VARGAS  N1 68  TERAN</v>
          </cell>
          <cell r="M6711" t="str">
            <v>1721286241</v>
          </cell>
          <cell r="N6711" t="str">
            <v>0993760303/0993242577</v>
          </cell>
          <cell r="O6711" t="str">
            <v/>
          </cell>
          <cell r="P6711" t="str">
            <v>CAYAMBE</v>
          </cell>
          <cell r="Q6711" t="str">
            <v>CAYAMBE</v>
          </cell>
          <cell r="R6711" t="str">
            <v>PICHINCHA</v>
          </cell>
          <cell r="T6711" t="str">
            <v>TRAMACO</v>
          </cell>
          <cell r="U6711" t="str">
            <v>FLEXNETUIO_PROVINCIA</v>
          </cell>
          <cell r="V6711">
            <v>1</v>
          </cell>
          <cell r="W6711">
            <v>1</v>
          </cell>
          <cell r="X6711" t="str">
            <v>FLEXNET ECUADOR - FLEXTUENTI</v>
          </cell>
          <cell r="Y6711" t="str">
            <v>CALLE 28 DE JUNIO S/N Y GARCIA MORENO ENTRADA LLANO GRANDE</v>
          </cell>
        </row>
        <row r="6712">
          <cell r="A6712" t="str">
            <v>414595098</v>
          </cell>
          <cell r="B6712">
            <v>490690</v>
          </cell>
          <cell r="C6712" t="str">
            <v>414595098</v>
          </cell>
          <cell r="D6712" t="str">
            <v>FLEXTUENTI</v>
          </cell>
          <cell r="E6712" t="str">
            <v>DESPACHO</v>
          </cell>
          <cell r="F6712" t="str">
            <v>NORMAL</v>
          </cell>
          <cell r="G6712" t="str">
            <v>031080414595098</v>
          </cell>
          <cell r="H6712">
            <v>44930</v>
          </cell>
          <cell r="I6712" t="str">
            <v>ENTREGADO</v>
          </cell>
          <cell r="J6712">
            <v>44935</v>
          </cell>
          <cell r="K6712" t="str">
            <v>Fabio Fernando Del Pezo Choez</v>
          </cell>
          <cell r="L6712" t="str">
            <v>JOSE LUIS TAMAYO AV  10 DE AGOSTO SN  AV 22 DE DICIEMBRE</v>
          </cell>
          <cell r="M6712" t="str">
            <v>0923679948</v>
          </cell>
          <cell r="N6712" t="str">
            <v>0982354237/0963742632</v>
          </cell>
          <cell r="O6712" t="str">
            <v/>
          </cell>
          <cell r="P6712" t="str">
            <v>SALINAS</v>
          </cell>
          <cell r="Q6712" t="str">
            <v>SALINAS</v>
          </cell>
          <cell r="R6712" t="str">
            <v>SANTA ELENA</v>
          </cell>
          <cell r="T6712" t="str">
            <v>TRAMACO</v>
          </cell>
          <cell r="U6712" t="str">
            <v>FLEXNETUIO_PROVINCIA</v>
          </cell>
          <cell r="V6712">
            <v>1</v>
          </cell>
          <cell r="W6712">
            <v>1</v>
          </cell>
          <cell r="X6712" t="str">
            <v>FLEXNET ECUADOR - FLEXTUENTI</v>
          </cell>
          <cell r="Y6712" t="str">
            <v>CALLE 28 DE JUNIO S/N Y GARCIA MORENO ENTRADA LLANO GRANDE</v>
          </cell>
        </row>
        <row r="6713">
          <cell r="A6713" t="str">
            <v>414595106</v>
          </cell>
          <cell r="B6713">
            <v>490691</v>
          </cell>
          <cell r="C6713" t="str">
            <v>414595106</v>
          </cell>
          <cell r="D6713" t="str">
            <v>FLEXTUENTI</v>
          </cell>
          <cell r="E6713" t="str">
            <v>DESPACHO</v>
          </cell>
          <cell r="F6713" t="str">
            <v>NORMAL</v>
          </cell>
          <cell r="G6713" t="str">
            <v>031080414595106</v>
          </cell>
          <cell r="H6713">
            <v>44930</v>
          </cell>
          <cell r="I6713" t="str">
            <v>ENTREGADO</v>
          </cell>
          <cell r="J6713">
            <v>44932</v>
          </cell>
          <cell r="K6713" t="str">
            <v>Marena Cecibel Sarango Godoy</v>
          </cell>
          <cell r="L6713" t="str">
            <v>EL SAGRARIO  CALLE  SUCRE 201 16   JOSE ANTONIO EGUIGUREN</v>
          </cell>
          <cell r="M6713" t="str">
            <v>1106046996</v>
          </cell>
          <cell r="N6713" t="str">
            <v>0990251052/0993963005</v>
          </cell>
          <cell r="O6713" t="str">
            <v/>
          </cell>
          <cell r="P6713" t="str">
            <v>LOJA</v>
          </cell>
          <cell r="Q6713" t="str">
            <v>LOJA</v>
          </cell>
          <cell r="R6713" t="str">
            <v>LOJA</v>
          </cell>
          <cell r="T6713" t="str">
            <v>TRAMACO</v>
          </cell>
          <cell r="U6713" t="str">
            <v>FLEXNETUIO_PROVINCIA</v>
          </cell>
          <cell r="V6713">
            <v>1</v>
          </cell>
          <cell r="W6713">
            <v>1</v>
          </cell>
          <cell r="X6713" t="str">
            <v>FLEXNET ECUADOR - FLEXTUENTI</v>
          </cell>
          <cell r="Y6713" t="str">
            <v>CALLE 28 DE JUNIO S/N Y GARCIA MORENO ENTRADA LLANO GRANDE</v>
          </cell>
        </row>
        <row r="6714">
          <cell r="A6714" t="str">
            <v>414595107</v>
          </cell>
          <cell r="B6714">
            <v>490692</v>
          </cell>
          <cell r="C6714" t="str">
            <v>414595107</v>
          </cell>
          <cell r="D6714" t="str">
            <v>FLEXTUENTI</v>
          </cell>
          <cell r="E6714" t="str">
            <v>DESPACHO</v>
          </cell>
          <cell r="F6714" t="str">
            <v>NORMAL</v>
          </cell>
          <cell r="G6714" t="str">
            <v>031080414595107</v>
          </cell>
          <cell r="H6714">
            <v>44930</v>
          </cell>
          <cell r="I6714" t="str">
            <v>ENTREGADO</v>
          </cell>
          <cell r="J6714">
            <v>44935</v>
          </cell>
          <cell r="K6714" t="str">
            <v>Andrea karolina Macias Veliz</v>
          </cell>
          <cell r="L6714" t="str">
            <v>18 DE OCTUBRE CALLE ATANACIO SANTOS  SN AUGUSTO MOREINA</v>
          </cell>
          <cell r="M6714" t="str">
            <v>1316168069</v>
          </cell>
          <cell r="N6714" t="str">
            <v>0982242167/0982442167</v>
          </cell>
          <cell r="O6714" t="str">
            <v/>
          </cell>
          <cell r="P6714" t="str">
            <v>PORTOVIEJO</v>
          </cell>
          <cell r="Q6714" t="str">
            <v>PORTOVIEJO</v>
          </cell>
          <cell r="R6714" t="str">
            <v>MANABI</v>
          </cell>
          <cell r="T6714" t="str">
            <v>TRAMACO</v>
          </cell>
          <cell r="U6714" t="str">
            <v>FLEXNETUIO_PROVINCIA</v>
          </cell>
          <cell r="V6714">
            <v>1</v>
          </cell>
          <cell r="W6714">
            <v>1</v>
          </cell>
          <cell r="X6714" t="str">
            <v>FLEXNET ECUADOR - FLEXTUENTI</v>
          </cell>
          <cell r="Y6714" t="str">
            <v>CALLE 28 DE JUNIO S/N Y GARCIA MORENO ENTRADA LLANO GRANDE</v>
          </cell>
        </row>
        <row r="6715">
          <cell r="A6715" t="str">
            <v>414595130</v>
          </cell>
          <cell r="B6715">
            <v>490693</v>
          </cell>
          <cell r="C6715" t="str">
            <v>414595130</v>
          </cell>
          <cell r="D6715" t="str">
            <v>FLEXTUENTI</v>
          </cell>
          <cell r="E6715" t="str">
            <v>DESPACHO</v>
          </cell>
          <cell r="F6715" t="str">
            <v>NORMAL</v>
          </cell>
          <cell r="G6715" t="str">
            <v>031080414595130</v>
          </cell>
          <cell r="H6715">
            <v>44930</v>
          </cell>
          <cell r="I6715" t="str">
            <v>ENTREGADO</v>
          </cell>
          <cell r="J6715">
            <v>44931</v>
          </cell>
          <cell r="K6715" t="str">
            <v>Abner Rodriguez</v>
          </cell>
          <cell r="L6715" t="str">
            <v>LA MATRIZ CALLE LUIS MIDEROS  CASA 81  DOMINGO CARRILLO</v>
          </cell>
          <cell r="M6715" t="str">
            <v>0550102891</v>
          </cell>
          <cell r="N6715" t="str">
            <v>0979393162/0984421144</v>
          </cell>
          <cell r="O6715" t="str">
            <v/>
          </cell>
          <cell r="P6715" t="str">
            <v>LATACUNGA</v>
          </cell>
          <cell r="Q6715" t="str">
            <v>LATACUNGA</v>
          </cell>
          <cell r="R6715" t="str">
            <v>COTOPAXI</v>
          </cell>
          <cell r="T6715" t="str">
            <v>TRAMACO</v>
          </cell>
          <cell r="U6715" t="str">
            <v>FLEXNETUIO_PROVINCIA</v>
          </cell>
          <cell r="V6715">
            <v>1</v>
          </cell>
          <cell r="W6715">
            <v>1</v>
          </cell>
          <cell r="X6715" t="str">
            <v>FLEXNET ECUADOR - FLEXTUENTI</v>
          </cell>
          <cell r="Y6715" t="str">
            <v>CALLE 28 DE JUNIO S/N Y GARCIA MORENO ENTRADA LLANO GRANDE</v>
          </cell>
        </row>
        <row r="6716">
          <cell r="A6716" t="str">
            <v>414595197</v>
          </cell>
          <cell r="B6716">
            <v>490694</v>
          </cell>
          <cell r="C6716" t="str">
            <v>414595197</v>
          </cell>
          <cell r="D6716" t="str">
            <v>FLEXTUENTI</v>
          </cell>
          <cell r="E6716" t="str">
            <v>DESPACHO</v>
          </cell>
          <cell r="F6716" t="str">
            <v>NORMAL</v>
          </cell>
          <cell r="G6716" t="str">
            <v>FT77600</v>
          </cell>
          <cell r="H6716">
            <v>44930</v>
          </cell>
          <cell r="I6716" t="str">
            <v>ENTREGADO</v>
          </cell>
          <cell r="J6716">
            <v>44931</v>
          </cell>
          <cell r="K6716" t="str">
            <v>Mario Ruiz</v>
          </cell>
          <cell r="L6716" t="str">
            <v>TARQUI   AV ANTONIO PARRA VELASCO  MZ 548 VILLA 14  13 PASAJE 17</v>
          </cell>
          <cell r="M6716" t="str">
            <v>0921132601</v>
          </cell>
          <cell r="N6716" t="str">
            <v>0992262735/0996819740</v>
          </cell>
          <cell r="O6716" t="str">
            <v/>
          </cell>
          <cell r="P6716" t="str">
            <v>GUAYAQUIL</v>
          </cell>
          <cell r="Q6716" t="str">
            <v>GUAYAQUIL</v>
          </cell>
          <cell r="R6716" t="str">
            <v>GUAYAS</v>
          </cell>
          <cell r="T6716" t="str">
            <v>ITSACOURIER</v>
          </cell>
          <cell r="U6716" t="str">
            <v>FLEXNETUIO_GYE</v>
          </cell>
          <cell r="V6716">
            <v>1</v>
          </cell>
          <cell r="W6716">
            <v>1</v>
          </cell>
          <cell r="X6716" t="str">
            <v>FLEXNET ECUADOR - FLEXTUENTI</v>
          </cell>
          <cell r="Y6716" t="str">
            <v>CALLE 28 DE JUNIO S/N Y GARCIA MORENO ENTRADA LLANO GRANDE</v>
          </cell>
        </row>
        <row r="6717">
          <cell r="A6717" t="str">
            <v>414595238</v>
          </cell>
          <cell r="B6717">
            <v>490695</v>
          </cell>
          <cell r="C6717" t="str">
            <v>414595238</v>
          </cell>
          <cell r="D6717" t="str">
            <v>FLEXTUENTI</v>
          </cell>
          <cell r="E6717" t="str">
            <v>DESPACHO</v>
          </cell>
          <cell r="F6717" t="str">
            <v>NORMAL</v>
          </cell>
          <cell r="G6717" t="str">
            <v>FT77690</v>
          </cell>
          <cell r="H6717">
            <v>44930</v>
          </cell>
          <cell r="I6717" t="str">
            <v>ENTREGADO</v>
          </cell>
          <cell r="J6717">
            <v>44931</v>
          </cell>
          <cell r="K6717" t="str">
            <v>WILMER BALLESTEROS</v>
          </cell>
          <cell r="L6717" t="str">
            <v>KENNEDY CALLE GONZALO ZALDUMBIDE  N53 204 DE LOS PINOS</v>
          </cell>
          <cell r="M6717" t="str">
            <v>1713729158</v>
          </cell>
          <cell r="N6717" t="str">
            <v>0995273666/0984246527</v>
          </cell>
          <cell r="O6717" t="str">
            <v/>
          </cell>
          <cell r="P6717" t="str">
            <v>QUITO</v>
          </cell>
          <cell r="Q6717" t="str">
            <v>QUITO</v>
          </cell>
          <cell r="R6717" t="str">
            <v>PICHINCHA</v>
          </cell>
          <cell r="U6717" t="str">
            <v>FLEXNETUIO_LOCAL</v>
          </cell>
          <cell r="V6717">
            <v>1</v>
          </cell>
          <cell r="W6717">
            <v>1</v>
          </cell>
          <cell r="X6717" t="str">
            <v>FLEXNET ECUADOR - FLEXTUENTI</v>
          </cell>
          <cell r="Y6717" t="str">
            <v>CALLE 28 DE JUNIO S/N Y GARCIA MORENO ENTRADA LLANO GRANDE</v>
          </cell>
        </row>
        <row r="6718">
          <cell r="A6718" t="str">
            <v>414595241</v>
          </cell>
          <cell r="B6718">
            <v>490696</v>
          </cell>
          <cell r="C6718" t="str">
            <v>414595241</v>
          </cell>
          <cell r="D6718" t="str">
            <v>FLEXTUENTI</v>
          </cell>
          <cell r="E6718" t="str">
            <v>DESPACHO</v>
          </cell>
          <cell r="F6718" t="str">
            <v>NORMAL</v>
          </cell>
          <cell r="G6718" t="str">
            <v>031080414595241</v>
          </cell>
          <cell r="H6718">
            <v>44930</v>
          </cell>
          <cell r="I6718" t="str">
            <v>ENTREGADO</v>
          </cell>
          <cell r="J6718">
            <v>44931</v>
          </cell>
          <cell r="K6718" t="str">
            <v>Nayely Nicole Macas Falcon</v>
          </cell>
          <cell r="L6718" t="str">
            <v>ABRAHAM CALAZACON AV QUEVEDO KM 4 Y MEDIA  SN  CALLE C</v>
          </cell>
          <cell r="M6718" t="str">
            <v>1751072875</v>
          </cell>
          <cell r="N6718" t="str">
            <v>0999245715/0960434635</v>
          </cell>
          <cell r="O6718" t="str">
            <v/>
          </cell>
          <cell r="P6718" t="str">
            <v>SANTO DOMINGO</v>
          </cell>
          <cell r="Q6718" t="str">
            <v>SANTO DOMINGO</v>
          </cell>
          <cell r="R6718" t="str">
            <v>SANTO DOMINGO DE LOS TSACHILAS</v>
          </cell>
          <cell r="T6718" t="str">
            <v>TRAMACO</v>
          </cell>
          <cell r="U6718" t="str">
            <v>FLEXNETUIO_PROVINCIA</v>
          </cell>
          <cell r="V6718">
            <v>1</v>
          </cell>
          <cell r="W6718">
            <v>1</v>
          </cell>
          <cell r="X6718" t="str">
            <v>FLEXNET ECUADOR - FLEXTUENTI</v>
          </cell>
          <cell r="Y6718" t="str">
            <v>CALLE 28 DE JUNIO S/N Y GARCIA MORENO ENTRADA LLANO GRANDE</v>
          </cell>
        </row>
        <row r="6719">
          <cell r="A6719" t="str">
            <v>414595270</v>
          </cell>
          <cell r="B6719">
            <v>490697</v>
          </cell>
          <cell r="C6719" t="str">
            <v>414595270</v>
          </cell>
          <cell r="D6719" t="str">
            <v>FLEXTUENTI</v>
          </cell>
          <cell r="E6719" t="str">
            <v>DESPACHO</v>
          </cell>
          <cell r="F6719" t="str">
            <v>NORMAL</v>
          </cell>
          <cell r="G6719" t="str">
            <v>031080414595270</v>
          </cell>
          <cell r="H6719">
            <v>44930</v>
          </cell>
          <cell r="I6719" t="str">
            <v>ENTREGADO</v>
          </cell>
          <cell r="J6719">
            <v>44936</v>
          </cell>
          <cell r="K6719" t="str">
            <v>Fabricio Ricardo Castillo Arreaga</v>
          </cell>
          <cell r="L6719" t="str">
            <v>ELOY ALFARO CALLE SEGUNDA  MZ 1 VILLA 602 E40</v>
          </cell>
          <cell r="M6719" t="str">
            <v>0920903143</v>
          </cell>
          <cell r="N6719" t="str">
            <v>0998642789/0979478976</v>
          </cell>
          <cell r="O6719" t="str">
            <v/>
          </cell>
          <cell r="P6719" t="str">
            <v>DURAN</v>
          </cell>
          <cell r="Q6719" t="str">
            <v>DURAN</v>
          </cell>
          <cell r="R6719" t="str">
            <v>GUAYAS</v>
          </cell>
          <cell r="T6719" t="str">
            <v>TRAMACO</v>
          </cell>
          <cell r="U6719" t="str">
            <v>FLEXNETUIO_GYE</v>
          </cell>
          <cell r="V6719">
            <v>1</v>
          </cell>
          <cell r="W6719">
            <v>1</v>
          </cell>
          <cell r="X6719" t="str">
            <v>FLEXNET ECUADOR - FLEXTUENTI</v>
          </cell>
          <cell r="Y6719" t="str">
            <v>CALLE 28 DE JUNIO S/N Y GARCIA MORENO ENTRADA LLANO GRANDE</v>
          </cell>
        </row>
        <row r="6720">
          <cell r="A6720" t="str">
            <v>414596606</v>
          </cell>
          <cell r="B6720">
            <v>490699</v>
          </cell>
          <cell r="C6720" t="str">
            <v>414596606</v>
          </cell>
          <cell r="D6720" t="str">
            <v>FLEXTUENTI</v>
          </cell>
          <cell r="E6720" t="str">
            <v>DESPACHO</v>
          </cell>
          <cell r="F6720" t="str">
            <v>NORMAL</v>
          </cell>
          <cell r="G6720" t="str">
            <v>FT77599</v>
          </cell>
          <cell r="H6720">
            <v>44930</v>
          </cell>
          <cell r="I6720" t="str">
            <v>ENTREGADO</v>
          </cell>
          <cell r="J6720">
            <v>44931</v>
          </cell>
          <cell r="K6720" t="str">
            <v>Jeremy Prieto</v>
          </cell>
          <cell r="L6720" t="str">
            <v>LETAMENDI  4 DE NOVIEMBRE SN  ENTRE LA 19 Y LA 20</v>
          </cell>
          <cell r="M6720" t="str">
            <v>1754434569</v>
          </cell>
          <cell r="N6720" t="str">
            <v>0995740388/0960169827</v>
          </cell>
          <cell r="O6720" t="str">
            <v/>
          </cell>
          <cell r="P6720" t="str">
            <v>GUAYAQUIL</v>
          </cell>
          <cell r="Q6720" t="str">
            <v>GUAYAQUIL</v>
          </cell>
          <cell r="R6720" t="str">
            <v>GUAYAS</v>
          </cell>
          <cell r="T6720" t="str">
            <v>ITSACOURIER</v>
          </cell>
          <cell r="U6720" t="str">
            <v>FLEXNETUIO_GYE</v>
          </cell>
          <cell r="V6720">
            <v>1</v>
          </cell>
          <cell r="W6720">
            <v>1</v>
          </cell>
          <cell r="X6720" t="str">
            <v>FLEXNET ECUADOR - FLEXTUENTI</v>
          </cell>
          <cell r="Y6720" t="str">
            <v>CALLE 28 DE JUNIO S/N Y GARCIA MORENO ENTRADA LLANO GRANDE</v>
          </cell>
        </row>
        <row r="6721">
          <cell r="A6721" t="str">
            <v>414596660</v>
          </cell>
          <cell r="B6721">
            <v>490700</v>
          </cell>
          <cell r="C6721" t="str">
            <v>414596660</v>
          </cell>
          <cell r="D6721" t="str">
            <v>FLEXTUENTI</v>
          </cell>
          <cell r="E6721" t="str">
            <v>DESPACHO</v>
          </cell>
          <cell r="F6721" t="str">
            <v>NORMAL</v>
          </cell>
          <cell r="G6721" t="str">
            <v>031080414596660</v>
          </cell>
          <cell r="H6721">
            <v>44930</v>
          </cell>
          <cell r="I6721" t="str">
            <v>ENTREGADO</v>
          </cell>
          <cell r="J6721">
            <v>44931</v>
          </cell>
          <cell r="K6721" t="str">
            <v>Angela Mercedes Alarcon Mera</v>
          </cell>
          <cell r="L6721" t="str">
            <v>TARQUI CALLE SANTIAGO ARAUZ  SN CALLEJON 62</v>
          </cell>
          <cell r="M6721" t="str">
            <v>1310817307</v>
          </cell>
          <cell r="N6721" t="str">
            <v>0980793304/0980009403</v>
          </cell>
          <cell r="O6721" t="str">
            <v/>
          </cell>
          <cell r="P6721" t="str">
            <v>MANTA</v>
          </cell>
          <cell r="Q6721" t="str">
            <v>MANTA</v>
          </cell>
          <cell r="R6721" t="str">
            <v>MANABI</v>
          </cell>
          <cell r="T6721" t="str">
            <v>TRAMACO</v>
          </cell>
          <cell r="U6721" t="str">
            <v>FLEXNETUIO_PROVINCIA</v>
          </cell>
          <cell r="V6721">
            <v>1</v>
          </cell>
          <cell r="W6721">
            <v>1</v>
          </cell>
          <cell r="X6721" t="str">
            <v>FLEXNET ECUADOR - FLEXTUENTI</v>
          </cell>
          <cell r="Y6721" t="str">
            <v>CALLE 28 DE JUNIO S/N Y GARCIA MORENO ENTRADA LLANO GRANDE</v>
          </cell>
        </row>
        <row r="6722">
          <cell r="A6722" t="str">
            <v>414596981</v>
          </cell>
          <cell r="B6722">
            <v>490701</v>
          </cell>
          <cell r="C6722" t="str">
            <v>414596981</v>
          </cell>
          <cell r="D6722" t="str">
            <v>FLEXTUENTI</v>
          </cell>
          <cell r="E6722" t="str">
            <v>DESPACHO</v>
          </cell>
          <cell r="F6722" t="str">
            <v>NORMAL</v>
          </cell>
          <cell r="G6722" t="str">
            <v>031080414596981</v>
          </cell>
          <cell r="H6722">
            <v>44930</v>
          </cell>
          <cell r="I6722" t="str">
            <v>ENTREGADO</v>
          </cell>
          <cell r="J6722">
            <v>44932</v>
          </cell>
          <cell r="K6722" t="str">
            <v>Jose Luis Patino</v>
          </cell>
          <cell r="L6722" t="str">
            <v>VALLE CALLE EDUARDO PALACIOS  SN  SALVADOR DALI</v>
          </cell>
          <cell r="M6722" t="str">
            <v>1150237004</v>
          </cell>
          <cell r="N6722" t="str">
            <v>0981019684/0995805552</v>
          </cell>
          <cell r="O6722" t="str">
            <v/>
          </cell>
          <cell r="P6722" t="str">
            <v>LOJA</v>
          </cell>
          <cell r="Q6722" t="str">
            <v>LOJA</v>
          </cell>
          <cell r="R6722" t="str">
            <v>LOJA</v>
          </cell>
          <cell r="T6722" t="str">
            <v>TRAMACO</v>
          </cell>
          <cell r="U6722" t="str">
            <v>FLEXNETUIO_PROVINCIA</v>
          </cell>
          <cell r="V6722">
            <v>1</v>
          </cell>
          <cell r="W6722">
            <v>1</v>
          </cell>
          <cell r="X6722" t="str">
            <v>FLEXNET ECUADOR - FLEXTUENTI</v>
          </cell>
          <cell r="Y6722" t="str">
            <v>CALLE 28 DE JUNIO S/N Y GARCIA MORENO ENTRADA LLANO GRANDE</v>
          </cell>
        </row>
        <row r="6723">
          <cell r="A6723" t="str">
            <v>414597067</v>
          </cell>
          <cell r="B6723">
            <v>490702</v>
          </cell>
          <cell r="C6723" t="str">
            <v>414597067</v>
          </cell>
          <cell r="D6723" t="str">
            <v>FLEXTUENTI</v>
          </cell>
          <cell r="E6723" t="str">
            <v>DESPACHO</v>
          </cell>
          <cell r="F6723" t="str">
            <v>NORMAL</v>
          </cell>
          <cell r="G6723" t="str">
            <v>FT77689</v>
          </cell>
          <cell r="H6723">
            <v>44930</v>
          </cell>
          <cell r="I6723" t="str">
            <v>ENTREGADO</v>
          </cell>
          <cell r="J6723">
            <v>44931</v>
          </cell>
          <cell r="K6723" t="str">
            <v>Mariasol Vinueza</v>
          </cell>
          <cell r="L6723" t="str">
            <v>INAQUITO AV REPUBLICA DEL SALVADOR  SN CALLE SUECIA</v>
          </cell>
          <cell r="M6723" t="str">
            <v>1706824982</v>
          </cell>
          <cell r="N6723" t="str">
            <v>0984617529/0987279436</v>
          </cell>
          <cell r="O6723" t="str">
            <v/>
          </cell>
          <cell r="P6723" t="str">
            <v>QUITO</v>
          </cell>
          <cell r="Q6723" t="str">
            <v>QUITO</v>
          </cell>
          <cell r="R6723" t="str">
            <v>PICHINCHA</v>
          </cell>
          <cell r="U6723" t="str">
            <v>FLEXNETUIO_LOCAL</v>
          </cell>
          <cell r="V6723">
            <v>1</v>
          </cell>
          <cell r="W6723">
            <v>1</v>
          </cell>
          <cell r="X6723" t="str">
            <v>FLEXNET ECUADOR - FLEXTUENTI</v>
          </cell>
          <cell r="Y6723" t="str">
            <v>CALLE 28 DE JUNIO S/N Y GARCIA MORENO ENTRADA LLANO GRANDE</v>
          </cell>
        </row>
        <row r="6724">
          <cell r="A6724" t="str">
            <v>414597117</v>
          </cell>
          <cell r="B6724">
            <v>490703</v>
          </cell>
          <cell r="C6724" t="str">
            <v>414597117</v>
          </cell>
          <cell r="D6724" t="str">
            <v>FLEXTUENTI</v>
          </cell>
          <cell r="E6724" t="str">
            <v>DESPACHO</v>
          </cell>
          <cell r="F6724" t="str">
            <v>NORMAL</v>
          </cell>
          <cell r="G6724" t="str">
            <v>FT77688</v>
          </cell>
          <cell r="H6724">
            <v>44930</v>
          </cell>
          <cell r="I6724" t="str">
            <v>ENTREGADO</v>
          </cell>
          <cell r="J6724">
            <v>44931</v>
          </cell>
          <cell r="K6724" t="str">
            <v>Jorge Rene Trujillo Carcelen</v>
          </cell>
          <cell r="L6724" t="str">
            <v>CALDERON  AV PADRE LUIS VACARI SN  PANAMERICANA NORTE</v>
          </cell>
          <cell r="M6724" t="str">
            <v>1003690631</v>
          </cell>
          <cell r="N6724" t="str">
            <v>0964209832/0992207727</v>
          </cell>
          <cell r="O6724" t="str">
            <v/>
          </cell>
          <cell r="P6724" t="str">
            <v>QUITO</v>
          </cell>
          <cell r="Q6724" t="str">
            <v>QUITO</v>
          </cell>
          <cell r="R6724" t="str">
            <v>PICHINCHA</v>
          </cell>
          <cell r="U6724" t="str">
            <v>FLEXNETUIO_LOCAL</v>
          </cell>
          <cell r="V6724">
            <v>1</v>
          </cell>
          <cell r="W6724">
            <v>1</v>
          </cell>
          <cell r="X6724" t="str">
            <v>FLEXNET ECUADOR - FLEXTUENTI</v>
          </cell>
          <cell r="Y6724" t="str">
            <v>CALLE 28 DE JUNIO S/N Y GARCIA MORENO ENTRADA LLANO GRANDE</v>
          </cell>
        </row>
        <row r="6725">
          <cell r="A6725" t="str">
            <v>414597255</v>
          </cell>
          <cell r="B6725">
            <v>490704</v>
          </cell>
          <cell r="C6725" t="str">
            <v>414597255</v>
          </cell>
          <cell r="D6725" t="str">
            <v>FLEXTUENTI</v>
          </cell>
          <cell r="E6725" t="str">
            <v>DESPACHO</v>
          </cell>
          <cell r="F6725" t="str">
            <v>NORMAL</v>
          </cell>
          <cell r="G6725" t="str">
            <v>FT77598</v>
          </cell>
          <cell r="H6725">
            <v>44930</v>
          </cell>
          <cell r="I6725" t="str">
            <v>ENTREGADO</v>
          </cell>
          <cell r="J6725">
            <v>44931</v>
          </cell>
          <cell r="K6725" t="str">
            <v>luis albarracin</v>
          </cell>
          <cell r="L6725" t="str">
            <v>BOLIVAR AV QUITO 1725 | CALLE PEDRO PABLO GOMEZ</v>
          </cell>
          <cell r="M6725" t="str">
            <v>0916125743</v>
          </cell>
          <cell r="N6725" t="str">
            <v>0986407461/0978640290</v>
          </cell>
          <cell r="O6725" t="str">
            <v/>
          </cell>
          <cell r="P6725" t="str">
            <v>GUAYAQUIL</v>
          </cell>
          <cell r="Q6725" t="str">
            <v>GUAYAQUIL</v>
          </cell>
          <cell r="R6725" t="str">
            <v>GUAYAS</v>
          </cell>
          <cell r="T6725" t="str">
            <v>ITSACOURIER</v>
          </cell>
          <cell r="U6725" t="str">
            <v>FLEXNETUIO_GYE</v>
          </cell>
          <cell r="V6725">
            <v>1</v>
          </cell>
          <cell r="W6725">
            <v>1</v>
          </cell>
          <cell r="X6725" t="str">
            <v>FLEXNET ECUADOR - FLEXTUENTI</v>
          </cell>
          <cell r="Y6725" t="str">
            <v>CALLE 28 DE JUNIO S/N Y GARCIA MORENO ENTRADA LLANO GRANDE</v>
          </cell>
        </row>
        <row r="6726">
          <cell r="A6726" t="str">
            <v>414597261</v>
          </cell>
          <cell r="B6726">
            <v>490705</v>
          </cell>
          <cell r="C6726" t="str">
            <v>414597261</v>
          </cell>
          <cell r="D6726" t="str">
            <v>FLEXTUENTI</v>
          </cell>
          <cell r="E6726" t="str">
            <v>DESPACHO</v>
          </cell>
          <cell r="F6726" t="str">
            <v>NORMAL</v>
          </cell>
          <cell r="G6726" t="str">
            <v>FT77597</v>
          </cell>
          <cell r="H6726">
            <v>44930</v>
          </cell>
          <cell r="I6726" t="str">
            <v>ENTREGADO</v>
          </cell>
          <cell r="J6726">
            <v>44931</v>
          </cell>
          <cell r="K6726" t="str">
            <v>Richard Veliz</v>
          </cell>
          <cell r="L6726" t="str">
            <v>TARQUI  ANTONIO  PARRA VELASCO  MANZANA 161 VILLA 9 MARTIN YCAZA PEREZ</v>
          </cell>
          <cell r="M6726" t="str">
            <v>1204443772</v>
          </cell>
          <cell r="N6726" t="str">
            <v>0964565688/0978878411</v>
          </cell>
          <cell r="O6726" t="str">
            <v/>
          </cell>
          <cell r="P6726" t="str">
            <v>GUAYAQUIL</v>
          </cell>
          <cell r="Q6726" t="str">
            <v>GUAYAQUIL</v>
          </cell>
          <cell r="R6726" t="str">
            <v>GUAYAS</v>
          </cell>
          <cell r="T6726" t="str">
            <v>ITSACOURIER</v>
          </cell>
          <cell r="U6726" t="str">
            <v>FLEXNETUIO_GYE</v>
          </cell>
          <cell r="V6726">
            <v>1</v>
          </cell>
          <cell r="W6726">
            <v>1</v>
          </cell>
          <cell r="X6726" t="str">
            <v>FLEXNET ECUADOR - FLEXTUENTI</v>
          </cell>
          <cell r="Y6726" t="str">
            <v>CALLE 28 DE JUNIO S/N Y GARCIA MORENO ENTRADA LLANO GRANDE</v>
          </cell>
        </row>
        <row r="6727">
          <cell r="A6727" t="str">
            <v>414597269</v>
          </cell>
          <cell r="B6727">
            <v>490706</v>
          </cell>
          <cell r="C6727" t="str">
            <v>414597269</v>
          </cell>
          <cell r="D6727" t="str">
            <v>FLEXTUENTI</v>
          </cell>
          <cell r="E6727" t="str">
            <v>DESPACHO</v>
          </cell>
          <cell r="F6727" t="str">
            <v>DERIVADO PICK UP</v>
          </cell>
          <cell r="G6727" t="str">
            <v>031080414597269</v>
          </cell>
          <cell r="H6727">
            <v>44930</v>
          </cell>
          <cell r="I6727" t="str">
            <v>ENTREGADO</v>
          </cell>
          <cell r="J6727">
            <v>44931</v>
          </cell>
          <cell r="K6727" t="str">
            <v>Hector Hugo Poaquiza Lliguin</v>
          </cell>
          <cell r="L6727" t="str">
            <v>OFICINA TRAMACO MILAGRO</v>
          </cell>
          <cell r="M6727" t="str">
            <v>1202366116</v>
          </cell>
          <cell r="N6727" t="str">
            <v>0960963093/0960963093</v>
          </cell>
          <cell r="O6727" t="str">
            <v/>
          </cell>
          <cell r="P6727" t="str">
            <v>MILAGRO</v>
          </cell>
          <cell r="Q6727" t="str">
            <v>MILAGRO</v>
          </cell>
          <cell r="R6727" t="str">
            <v>GUAYAS</v>
          </cell>
          <cell r="T6727" t="str">
            <v>TRAMACO</v>
          </cell>
          <cell r="U6727" t="str">
            <v>FLEXNETUIO_PROVINCIA</v>
          </cell>
          <cell r="V6727">
            <v>1</v>
          </cell>
          <cell r="W6727">
            <v>1</v>
          </cell>
          <cell r="X6727" t="str">
            <v>FLEXNET ECUADOR - FLEXTUENTI</v>
          </cell>
          <cell r="Y6727" t="str">
            <v>CALLE 28 DE JUNIO S/N Y GARCIA MORENO ENTRADA LLANO GRANDE</v>
          </cell>
        </row>
        <row r="6728">
          <cell r="A6728" t="str">
            <v>414597315</v>
          </cell>
          <cell r="B6728">
            <v>490707</v>
          </cell>
          <cell r="C6728" t="str">
            <v>414597315</v>
          </cell>
          <cell r="D6728" t="str">
            <v>FLEXTUENTI</v>
          </cell>
          <cell r="E6728" t="str">
            <v>DESPACHO</v>
          </cell>
          <cell r="F6728" t="str">
            <v>NORMAL</v>
          </cell>
          <cell r="G6728" t="str">
            <v>FT77687</v>
          </cell>
          <cell r="H6728">
            <v>44930</v>
          </cell>
          <cell r="I6728" t="str">
            <v>ENTREGADO</v>
          </cell>
          <cell r="J6728">
            <v>44931</v>
          </cell>
          <cell r="K6728" t="str">
            <v>Nelly Vergara</v>
          </cell>
          <cell r="L6728" t="str">
            <v>POMASQUI GABRIEL GARCIA MORENO CS 13  AV MANUEL CORDOVA GALARZA</v>
          </cell>
          <cell r="M6728" t="str">
            <v>1713038246</v>
          </cell>
          <cell r="N6728" t="str">
            <v>0984595549/0969777491</v>
          </cell>
          <cell r="O6728" t="str">
            <v/>
          </cell>
          <cell r="P6728" t="str">
            <v>QUITO</v>
          </cell>
          <cell r="Q6728" t="str">
            <v>QUITO</v>
          </cell>
          <cell r="R6728" t="str">
            <v>PICHINCHA</v>
          </cell>
          <cell r="U6728" t="str">
            <v>FLEXNETUIO_LOCAL</v>
          </cell>
          <cell r="V6728">
            <v>1</v>
          </cell>
          <cell r="W6728">
            <v>1</v>
          </cell>
          <cell r="X6728" t="str">
            <v>FLEXNET ECUADOR - FLEXTUENTI</v>
          </cell>
          <cell r="Y6728" t="str">
            <v>CALLE 28 DE JUNIO S/N Y GARCIA MORENO ENTRADA LLANO GRANDE</v>
          </cell>
        </row>
        <row r="6729">
          <cell r="A6729" t="str">
            <v>414597321</v>
          </cell>
          <cell r="B6729">
            <v>490708</v>
          </cell>
          <cell r="C6729" t="str">
            <v>414597321</v>
          </cell>
          <cell r="D6729" t="str">
            <v>FLEXTUENTI</v>
          </cell>
          <cell r="E6729" t="str">
            <v>DESPACHO</v>
          </cell>
          <cell r="F6729" t="str">
            <v>NORMAL</v>
          </cell>
          <cell r="G6729" t="str">
            <v>031080414597321</v>
          </cell>
          <cell r="H6729">
            <v>44930</v>
          </cell>
          <cell r="I6729" t="str">
            <v>ENTREGADO</v>
          </cell>
          <cell r="J6729">
            <v>44931</v>
          </cell>
          <cell r="K6729" t="str">
            <v>wilmer culqui</v>
          </cell>
          <cell r="L6729" t="str">
            <v>SAN CAMILO AV QUITO  E25 KM 4 VIA SANTO DOMINGO</v>
          </cell>
          <cell r="M6729" t="str">
            <v>1722298880</v>
          </cell>
          <cell r="N6729" t="str">
            <v>0995843604/0979153196</v>
          </cell>
          <cell r="O6729" t="str">
            <v/>
          </cell>
          <cell r="P6729" t="str">
            <v>QUEVEDO</v>
          </cell>
          <cell r="Q6729" t="str">
            <v>QUEVEDO</v>
          </cell>
          <cell r="R6729" t="str">
            <v>LOS RIOS</v>
          </cell>
          <cell r="T6729" t="str">
            <v>TRAMACO</v>
          </cell>
          <cell r="U6729" t="str">
            <v>FLEXNETUIO_PROVINCIA</v>
          </cell>
          <cell r="V6729">
            <v>1</v>
          </cell>
          <cell r="W6729">
            <v>1</v>
          </cell>
          <cell r="X6729" t="str">
            <v>FLEXNET ECUADOR - FLEXTUENTI</v>
          </cell>
          <cell r="Y6729" t="str">
            <v>CALLE 28 DE JUNIO S/N Y GARCIA MORENO ENTRADA LLANO GRANDE</v>
          </cell>
        </row>
        <row r="6730">
          <cell r="A6730" t="str">
            <v>414597410</v>
          </cell>
          <cell r="B6730">
            <v>490709</v>
          </cell>
          <cell r="C6730" t="str">
            <v>414597410</v>
          </cell>
          <cell r="D6730" t="str">
            <v>FLEXTUENTI</v>
          </cell>
          <cell r="E6730" t="str">
            <v>DESPACHO</v>
          </cell>
          <cell r="F6730" t="str">
            <v>NORMAL</v>
          </cell>
          <cell r="G6730" t="str">
            <v>031080414597410</v>
          </cell>
          <cell r="H6730">
            <v>44930</v>
          </cell>
          <cell r="I6730" t="str">
            <v>ENTREGADO</v>
          </cell>
          <cell r="J6730">
            <v>44931</v>
          </cell>
          <cell r="K6730" t="str">
            <v>BYRON IVAN CRIOLLO LASCANO</v>
          </cell>
          <cell r="L6730" t="str">
            <v>LA MERCED (TU) CALLE AILLON  07 16  CALLE  VICENTE ROCAFUERTE</v>
          </cell>
          <cell r="M6730" t="str">
            <v>1803951365</v>
          </cell>
          <cell r="N6730" t="str">
            <v>0992980367/0992980367</v>
          </cell>
          <cell r="O6730" t="str">
            <v/>
          </cell>
          <cell r="P6730" t="str">
            <v>AMBATO</v>
          </cell>
          <cell r="Q6730" t="str">
            <v>AMBATO</v>
          </cell>
          <cell r="R6730" t="str">
            <v>TUNGURAHUA</v>
          </cell>
          <cell r="S6730" t="str">
            <v>AMBATO</v>
          </cell>
          <cell r="T6730" t="str">
            <v>TRAMACO</v>
          </cell>
          <cell r="U6730" t="str">
            <v>FLEXNETUIO_PROVINCIA</v>
          </cell>
          <cell r="V6730">
            <v>1</v>
          </cell>
          <cell r="W6730">
            <v>1</v>
          </cell>
          <cell r="X6730" t="str">
            <v>FLEXNET ECUADOR - FLEXTUENTI</v>
          </cell>
          <cell r="Y6730" t="str">
            <v>CALLE 28 DE JUNIO S/N Y GARCIA MORENO ENTRADA LLANO GRANDE</v>
          </cell>
        </row>
        <row r="6731">
          <cell r="A6731" t="str">
            <v>414597452</v>
          </cell>
          <cell r="B6731">
            <v>490710</v>
          </cell>
          <cell r="C6731" t="str">
            <v>414597452</v>
          </cell>
          <cell r="D6731" t="str">
            <v>FLEXTUENTI</v>
          </cell>
          <cell r="E6731" t="str">
            <v>DESPACHO</v>
          </cell>
          <cell r="F6731" t="str">
            <v>NORMAL</v>
          </cell>
          <cell r="G6731" t="str">
            <v>FT77686</v>
          </cell>
          <cell r="H6731">
            <v>44930</v>
          </cell>
          <cell r="I6731" t="str">
            <v>ENTREGADO</v>
          </cell>
          <cell r="J6731">
            <v>44932</v>
          </cell>
          <cell r="K6731" t="str">
            <v>Erick Cando</v>
          </cell>
          <cell r="L6731" t="str">
            <v>INAQUITO CALLE MANUEL GUZMAN N39 170 CALLE HUGO MONCAYO</v>
          </cell>
          <cell r="M6731" t="str">
            <v>1721098059</v>
          </cell>
          <cell r="N6731" t="str">
            <v>0984817321/0992748573</v>
          </cell>
          <cell r="O6731" t="str">
            <v/>
          </cell>
          <cell r="P6731" t="str">
            <v>QUITO</v>
          </cell>
          <cell r="Q6731" t="str">
            <v>QUITO</v>
          </cell>
          <cell r="R6731" t="str">
            <v>PICHINCHA</v>
          </cell>
          <cell r="U6731" t="str">
            <v>FLEXNETUIO_LOCAL</v>
          </cell>
          <cell r="V6731">
            <v>1</v>
          </cell>
          <cell r="W6731">
            <v>1</v>
          </cell>
          <cell r="X6731" t="str">
            <v>FLEXNET ECUADOR - FLEXTUENTI</v>
          </cell>
          <cell r="Y6731" t="str">
            <v>CALLE 28 DE JUNIO S/N Y GARCIA MORENO ENTRADA LLANO GRANDE</v>
          </cell>
        </row>
        <row r="6732">
          <cell r="A6732" t="str">
            <v>414597460</v>
          </cell>
          <cell r="B6732">
            <v>490711</v>
          </cell>
          <cell r="C6732" t="str">
            <v>414597460</v>
          </cell>
          <cell r="D6732" t="str">
            <v>FLEXTUENTI</v>
          </cell>
          <cell r="E6732" t="str">
            <v>DESPACHO</v>
          </cell>
          <cell r="F6732" t="str">
            <v>NORMAL</v>
          </cell>
          <cell r="G6732" t="str">
            <v>031080414597460</v>
          </cell>
          <cell r="H6732">
            <v>44930</v>
          </cell>
          <cell r="I6732" t="str">
            <v>ENTREGADO</v>
          </cell>
          <cell r="J6732">
            <v>44931</v>
          </cell>
          <cell r="K6732" t="str">
            <v>Christian Fernando Montoya Armijos</v>
          </cell>
          <cell r="L6732" t="str">
            <v>MACHALA  CALLE MANUEL ESTOMBA   SN   ENTRE CALLES TARQUI Y COLON</v>
          </cell>
          <cell r="M6732" t="str">
            <v>0704439330</v>
          </cell>
          <cell r="N6732" t="str">
            <v>0995010854/0994168774</v>
          </cell>
          <cell r="O6732" t="str">
            <v/>
          </cell>
          <cell r="P6732" t="str">
            <v>MACHALA</v>
          </cell>
          <cell r="Q6732" t="str">
            <v>MACHALA</v>
          </cell>
          <cell r="R6732" t="str">
            <v>EL ORO</v>
          </cell>
          <cell r="T6732" t="str">
            <v>TRAMACO</v>
          </cell>
          <cell r="U6732" t="str">
            <v>FLEXNETUIO_PROVINCIA</v>
          </cell>
          <cell r="V6732">
            <v>1</v>
          </cell>
          <cell r="W6732">
            <v>1</v>
          </cell>
          <cell r="X6732" t="str">
            <v>FLEXNET ECUADOR - FLEXTUENTI</v>
          </cell>
          <cell r="Y6732" t="str">
            <v>CALLE 28 DE JUNIO S/N Y GARCIA MORENO ENTRADA LLANO GRANDE</v>
          </cell>
        </row>
        <row r="6733">
          <cell r="A6733" t="str">
            <v>414609006</v>
          </cell>
          <cell r="B6733">
            <v>490712</v>
          </cell>
          <cell r="C6733" t="str">
            <v>414609006</v>
          </cell>
          <cell r="D6733" t="str">
            <v>FLEXTUENTI</v>
          </cell>
          <cell r="E6733" t="str">
            <v>DESPACHO</v>
          </cell>
          <cell r="F6733" t="str">
            <v>NORMAL</v>
          </cell>
          <cell r="G6733" t="str">
            <v>FT77685</v>
          </cell>
          <cell r="H6733">
            <v>44930</v>
          </cell>
          <cell r="I6733" t="str">
            <v>ENTREGADO</v>
          </cell>
          <cell r="J6733">
            <v>44931</v>
          </cell>
          <cell r="K6733" t="str">
            <v>Alex Amagua</v>
          </cell>
          <cell r="L6733" t="str">
            <v>AMAGUANA CALLE JOSE MARIA ESPINOSA N9 67 VENCEDORES</v>
          </cell>
          <cell r="M6733" t="str">
            <v>1726740622</v>
          </cell>
          <cell r="N6733" t="str">
            <v>0984945802/0962881086</v>
          </cell>
          <cell r="O6733" t="str">
            <v/>
          </cell>
          <cell r="P6733" t="str">
            <v>QUITO</v>
          </cell>
          <cell r="Q6733" t="str">
            <v>QUITO</v>
          </cell>
          <cell r="R6733" t="str">
            <v>PICHINCHA</v>
          </cell>
          <cell r="U6733" t="str">
            <v>FLEXNETUIO_LOCAL</v>
          </cell>
          <cell r="V6733">
            <v>1</v>
          </cell>
          <cell r="W6733">
            <v>1</v>
          </cell>
          <cell r="X6733" t="str">
            <v>FLEXNET ECUADOR - FLEXTUENTI</v>
          </cell>
          <cell r="Y6733" t="str">
            <v>CALLE 28 DE JUNIO S/N Y GARCIA MORENO ENTRADA LLANO GRANDE</v>
          </cell>
        </row>
        <row r="6734">
          <cell r="A6734" t="str">
            <v>414609012</v>
          </cell>
          <cell r="B6734">
            <v>490713</v>
          </cell>
          <cell r="C6734" t="str">
            <v>414609012</v>
          </cell>
          <cell r="D6734" t="str">
            <v>FLEXTUENTI</v>
          </cell>
          <cell r="E6734" t="str">
            <v>DESPACHO</v>
          </cell>
          <cell r="F6734" t="str">
            <v>NORMAL</v>
          </cell>
          <cell r="G6734" t="str">
            <v>FT77596</v>
          </cell>
          <cell r="H6734">
            <v>44930</v>
          </cell>
          <cell r="I6734" t="str">
            <v>ENTREGADO</v>
          </cell>
          <cell r="J6734">
            <v>44932</v>
          </cell>
          <cell r="K6734" t="str">
            <v>David Oliveros</v>
          </cell>
          <cell r="L6734" t="str">
            <v>TARQUI  CALLE DR ENRIQUE DE GRAU RUIZ  MZ L 12 VILLA 12  AV ISIDRO AYORA</v>
          </cell>
          <cell r="M6734" t="str">
            <v>0922082243</v>
          </cell>
          <cell r="N6734" t="str">
            <v>0968905921/0968905921</v>
          </cell>
          <cell r="O6734" t="str">
            <v/>
          </cell>
          <cell r="P6734" t="str">
            <v>GUAYAQUIL</v>
          </cell>
          <cell r="Q6734" t="str">
            <v>GUAYAQUIL</v>
          </cell>
          <cell r="R6734" t="str">
            <v>GUAYAS</v>
          </cell>
          <cell r="T6734" t="str">
            <v>ITSACOURIER</v>
          </cell>
          <cell r="U6734" t="str">
            <v>FLEXNETUIO_GYE</v>
          </cell>
          <cell r="V6734">
            <v>1</v>
          </cell>
          <cell r="W6734">
            <v>1</v>
          </cell>
          <cell r="X6734" t="str">
            <v>FLEXNET ECUADOR - FLEXTUENTI</v>
          </cell>
          <cell r="Y6734" t="str">
            <v>CALLE 28 DE JUNIO S/N Y GARCIA MORENO ENTRADA LLANO GRANDE</v>
          </cell>
        </row>
        <row r="6735">
          <cell r="A6735" t="str">
            <v>414609013</v>
          </cell>
          <cell r="B6735">
            <v>490714</v>
          </cell>
          <cell r="C6735" t="str">
            <v>414609013</v>
          </cell>
          <cell r="D6735" t="str">
            <v>FLEXTUENTI</v>
          </cell>
          <cell r="E6735" t="str">
            <v>DESPACHO</v>
          </cell>
          <cell r="F6735" t="str">
            <v>NORMAL</v>
          </cell>
          <cell r="G6735" t="str">
            <v>FT77595</v>
          </cell>
          <cell r="H6735">
            <v>44930</v>
          </cell>
          <cell r="I6735" t="str">
            <v>ENTREGADO</v>
          </cell>
          <cell r="J6735">
            <v>44931</v>
          </cell>
          <cell r="K6735" t="str">
            <v>Cristhian Enrique Castro Carrasco</v>
          </cell>
          <cell r="L6735" t="str">
            <v>XIMENA AV FRANCISCO DE ORELLANA  PISO 4 OFC 421  SN</v>
          </cell>
          <cell r="M6735" t="str">
            <v>0951502327</v>
          </cell>
          <cell r="N6735" t="str">
            <v>0980919026/0985356492</v>
          </cell>
          <cell r="O6735" t="str">
            <v/>
          </cell>
          <cell r="P6735" t="str">
            <v>GUAYAQUIL</v>
          </cell>
          <cell r="Q6735" t="str">
            <v>GUAYAQUIL</v>
          </cell>
          <cell r="R6735" t="str">
            <v>GUAYAS</v>
          </cell>
          <cell r="T6735" t="str">
            <v>ITSACOURIER</v>
          </cell>
          <cell r="U6735" t="str">
            <v>FLEXNETUIO_GYE</v>
          </cell>
          <cell r="V6735">
            <v>1</v>
          </cell>
          <cell r="W6735">
            <v>1</v>
          </cell>
          <cell r="X6735" t="str">
            <v>FLEXNET ECUADOR - FLEXTUENTI</v>
          </cell>
          <cell r="Y6735" t="str">
            <v>CALLE 28 DE JUNIO S/N Y GARCIA MORENO ENTRADA LLANO GRANDE</v>
          </cell>
        </row>
        <row r="6736">
          <cell r="A6736" t="str">
            <v>414609014</v>
          </cell>
          <cell r="B6736">
            <v>490715</v>
          </cell>
          <cell r="C6736" t="str">
            <v>414609014</v>
          </cell>
          <cell r="D6736" t="str">
            <v>FLEXTUENTI</v>
          </cell>
          <cell r="E6736" t="str">
            <v>DESPACHO</v>
          </cell>
          <cell r="F6736" t="str">
            <v>NORMAL</v>
          </cell>
          <cell r="G6736" t="str">
            <v>FT77594</v>
          </cell>
          <cell r="H6736">
            <v>44930</v>
          </cell>
          <cell r="I6736" t="str">
            <v>ENTREGADO</v>
          </cell>
          <cell r="J6736">
            <v>44931</v>
          </cell>
          <cell r="K6736" t="str">
            <v>Ginger Guaman</v>
          </cell>
          <cell r="L6736" t="str">
            <v>TARQUI AV AGUSTIN FREIRE ICAZA  MANZANA53 VILLA 15 2 PASAJE 16 NE</v>
          </cell>
          <cell r="M6736" t="str">
            <v>0950353672</v>
          </cell>
          <cell r="N6736" t="str">
            <v>0962053672/0978602580</v>
          </cell>
          <cell r="O6736" t="str">
            <v/>
          </cell>
          <cell r="P6736" t="str">
            <v>GUAYAQUIL</v>
          </cell>
          <cell r="Q6736" t="str">
            <v>GUAYAQUIL</v>
          </cell>
          <cell r="R6736" t="str">
            <v>GUAYAS</v>
          </cell>
          <cell r="T6736" t="str">
            <v>ITSACOURIER</v>
          </cell>
          <cell r="U6736" t="str">
            <v>FLEXNETUIO_GYE</v>
          </cell>
          <cell r="V6736">
            <v>1</v>
          </cell>
          <cell r="W6736">
            <v>1</v>
          </cell>
          <cell r="X6736" t="str">
            <v>FLEXNET ECUADOR - FLEXTUENTI</v>
          </cell>
          <cell r="Y6736" t="str">
            <v>CALLE 28 DE JUNIO S/N Y GARCIA MORENO ENTRADA LLANO GRANDE</v>
          </cell>
        </row>
        <row r="6737">
          <cell r="A6737" t="str">
            <v>414609024</v>
          </cell>
          <cell r="B6737">
            <v>490716</v>
          </cell>
          <cell r="C6737" t="str">
            <v>414609024</v>
          </cell>
          <cell r="D6737" t="str">
            <v>FLEXTUENTI</v>
          </cell>
          <cell r="E6737" t="str">
            <v>DESPACHO</v>
          </cell>
          <cell r="F6737" t="str">
            <v>NORMAL</v>
          </cell>
          <cell r="G6737" t="str">
            <v>FT77681</v>
          </cell>
          <cell r="H6737">
            <v>44930</v>
          </cell>
          <cell r="I6737" t="str">
            <v>ENTREGADO</v>
          </cell>
          <cell r="J6737">
            <v>44931</v>
          </cell>
          <cell r="K6737" t="str">
            <v>Kevin Calispa</v>
          </cell>
          <cell r="L6737" t="str">
            <v>SANGOLQUI CALLE  RAMON GONZALEZ ARTIDAS  2 14 AV FRANCISCO GUARDERAS</v>
          </cell>
          <cell r="M6737" t="str">
            <v>1721854451</v>
          </cell>
          <cell r="N6737" t="str">
            <v>0995779618/0979151391</v>
          </cell>
          <cell r="O6737" t="str">
            <v/>
          </cell>
          <cell r="P6737" t="str">
            <v>RUMIÑAHUI</v>
          </cell>
          <cell r="Q6737" t="str">
            <v>RUMIÑAHUI</v>
          </cell>
          <cell r="R6737" t="str">
            <v>PICHINCHA</v>
          </cell>
          <cell r="U6737" t="str">
            <v>FLEXNETUIO_LOCAL</v>
          </cell>
          <cell r="V6737">
            <v>1</v>
          </cell>
          <cell r="W6737">
            <v>1</v>
          </cell>
          <cell r="X6737" t="str">
            <v>FLEXNET ECUADOR - FLEXTUENTI</v>
          </cell>
          <cell r="Y6737" t="str">
            <v>CALLE 28 DE JUNIO S/N Y GARCIA MORENO ENTRADA LLANO GRANDE</v>
          </cell>
        </row>
        <row r="6738">
          <cell r="A6738" t="str">
            <v>414609034</v>
          </cell>
          <cell r="B6738">
            <v>490717</v>
          </cell>
          <cell r="C6738" t="str">
            <v>414609034</v>
          </cell>
          <cell r="D6738" t="str">
            <v>FLEXTUENTI</v>
          </cell>
          <cell r="E6738" t="str">
            <v>DESPACHO</v>
          </cell>
          <cell r="F6738" t="str">
            <v>NORMAL</v>
          </cell>
          <cell r="G6738" t="str">
            <v>FT77684</v>
          </cell>
          <cell r="H6738">
            <v>44930</v>
          </cell>
          <cell r="I6738" t="str">
            <v>ENTREGADO</v>
          </cell>
          <cell r="J6738">
            <v>44932</v>
          </cell>
          <cell r="K6738" t="str">
            <v>Alex Fernando Pucha Gualoto</v>
          </cell>
          <cell r="L6738" t="str">
            <v>INAQUITO AV GASPAR DE VILLAROEL  E6  125  ISLA SAN CRISTOBAL</v>
          </cell>
          <cell r="M6738" t="str">
            <v>1712724036</v>
          </cell>
          <cell r="N6738" t="str">
            <v>0986055922/0982359524</v>
          </cell>
          <cell r="O6738" t="str">
            <v/>
          </cell>
          <cell r="P6738" t="str">
            <v>QUITO</v>
          </cell>
          <cell r="Q6738" t="str">
            <v>QUITO</v>
          </cell>
          <cell r="R6738" t="str">
            <v>PICHINCHA</v>
          </cell>
          <cell r="U6738" t="str">
            <v>FLEXNETUIO_LOCAL</v>
          </cell>
          <cell r="V6738">
            <v>1</v>
          </cell>
          <cell r="W6738">
            <v>1</v>
          </cell>
          <cell r="X6738" t="str">
            <v>FLEXNET ECUADOR - FLEXTUENTI</v>
          </cell>
          <cell r="Y6738" t="str">
            <v>CALLE 28 DE JUNIO S/N Y GARCIA MORENO ENTRADA LLANO GRANDE</v>
          </cell>
        </row>
        <row r="6739">
          <cell r="A6739" t="str">
            <v>414609035</v>
          </cell>
          <cell r="B6739">
            <v>490718</v>
          </cell>
          <cell r="C6739" t="str">
            <v>414609035</v>
          </cell>
          <cell r="D6739" t="str">
            <v>FLEXTUENTI</v>
          </cell>
          <cell r="E6739" t="str">
            <v>DESPACHO</v>
          </cell>
          <cell r="F6739" t="str">
            <v>DERIVADO PICK UP</v>
          </cell>
          <cell r="G6739" t="str">
            <v>031080414609035</v>
          </cell>
          <cell r="H6739">
            <v>44930</v>
          </cell>
          <cell r="I6739" t="str">
            <v>ENTREGADO</v>
          </cell>
          <cell r="J6739">
            <v>44935</v>
          </cell>
          <cell r="K6739" t="str">
            <v>Vladimir Quirola</v>
          </cell>
          <cell r="L6739" t="str">
            <v>OFICINA TRAMACO VIA QUEVEDO</v>
          </cell>
          <cell r="M6739" t="str">
            <v>1719725515</v>
          </cell>
          <cell r="N6739" t="str">
            <v>0989717738/0989717738</v>
          </cell>
          <cell r="O6739" t="str">
            <v/>
          </cell>
          <cell r="P6739" t="str">
            <v>SANTO DOMINGO</v>
          </cell>
          <cell r="Q6739" t="str">
            <v>SANTO DOMINGO</v>
          </cell>
          <cell r="R6739" t="str">
            <v>SANTO DOMINGO DE LOS TSACHILAS</v>
          </cell>
          <cell r="T6739" t="str">
            <v>TRAMACO</v>
          </cell>
          <cell r="U6739" t="str">
            <v>FLEXNETUIO_PROVINCIA</v>
          </cell>
          <cell r="V6739">
            <v>1</v>
          </cell>
          <cell r="W6739">
            <v>1</v>
          </cell>
          <cell r="X6739" t="str">
            <v>FLEXNET ECUADOR - FLEXTUENTI</v>
          </cell>
          <cell r="Y6739" t="str">
            <v>CALLE 28 DE JUNIO S/N Y GARCIA MORENO ENTRADA LLANO GRANDE</v>
          </cell>
        </row>
        <row r="6740">
          <cell r="A6740" t="str">
            <v>414609058</v>
          </cell>
          <cell r="B6740">
            <v>490719</v>
          </cell>
          <cell r="C6740" t="str">
            <v>414609058</v>
          </cell>
          <cell r="D6740" t="str">
            <v>FLEXTUENTI</v>
          </cell>
          <cell r="E6740" t="str">
            <v>DESPACHO</v>
          </cell>
          <cell r="F6740" t="str">
            <v>NORMAL</v>
          </cell>
          <cell r="G6740" t="str">
            <v>031080414609058</v>
          </cell>
          <cell r="H6740">
            <v>44930</v>
          </cell>
          <cell r="I6740" t="str">
            <v>ENTREGADO</v>
          </cell>
          <cell r="J6740">
            <v>44932</v>
          </cell>
          <cell r="K6740" t="str">
            <v>Melina Marcela Menendez Chica</v>
          </cell>
          <cell r="L6740" t="str">
            <v>JAMA AV 20 DE MARZO SN JOSE LUIS QUINCHANA</v>
          </cell>
          <cell r="M6740" t="str">
            <v>1313045062</v>
          </cell>
          <cell r="N6740" t="str">
            <v>0989047097/0939409340</v>
          </cell>
          <cell r="O6740" t="str">
            <v/>
          </cell>
          <cell r="P6740" t="str">
            <v>JAMA</v>
          </cell>
          <cell r="Q6740" t="str">
            <v>JAMA</v>
          </cell>
          <cell r="R6740" t="str">
            <v>MANABI</v>
          </cell>
          <cell r="T6740" t="str">
            <v>TRAMACO</v>
          </cell>
          <cell r="U6740" t="str">
            <v>FLEXNETUIO_PROVINCIA</v>
          </cell>
          <cell r="V6740">
            <v>1</v>
          </cell>
          <cell r="W6740">
            <v>1</v>
          </cell>
          <cell r="X6740" t="str">
            <v>FLEXNET ECUADOR - FLEXTUENTI</v>
          </cell>
          <cell r="Y6740" t="str">
            <v>CALLE 28 DE JUNIO S/N Y GARCIA MORENO ENTRADA LLANO GRANDE</v>
          </cell>
        </row>
        <row r="6741">
          <cell r="A6741" t="str">
            <v>WS414595059</v>
          </cell>
          <cell r="B6741">
            <v>490720</v>
          </cell>
          <cell r="C6741" t="str">
            <v>WS414595059</v>
          </cell>
          <cell r="D6741" t="str">
            <v>FLEXTUENTI</v>
          </cell>
          <cell r="E6741" t="str">
            <v>DESPACHO</v>
          </cell>
          <cell r="F6741" t="str">
            <v>NORMAL</v>
          </cell>
          <cell r="G6741" t="str">
            <v>FT77683</v>
          </cell>
          <cell r="H6741">
            <v>44930</v>
          </cell>
          <cell r="I6741" t="str">
            <v>ENTREGADO</v>
          </cell>
          <cell r="J6741">
            <v>44931</v>
          </cell>
          <cell r="K6741" t="str">
            <v>Santiago Anrango</v>
          </cell>
          <cell r="L6741" t="str">
            <v>INAQUITO AV UNION NACIONAL DE PERIODISTA SN CALLE JORGE DROM</v>
          </cell>
          <cell r="M6741" t="str">
            <v>1725099764</v>
          </cell>
          <cell r="N6741" t="str">
            <v>0987866683/0987866683</v>
          </cell>
          <cell r="O6741" t="str">
            <v/>
          </cell>
          <cell r="P6741" t="str">
            <v>QUITO</v>
          </cell>
          <cell r="Q6741" t="str">
            <v>QUITO</v>
          </cell>
          <cell r="R6741" t="str">
            <v>PICHINCHA</v>
          </cell>
          <cell r="U6741" t="str">
            <v>FLEXNETUIO_LOCAL</v>
          </cell>
          <cell r="V6741">
            <v>1</v>
          </cell>
          <cell r="W6741">
            <v>1</v>
          </cell>
          <cell r="X6741" t="str">
            <v>FLEXNET ECUADOR - FLEXTUENTI</v>
          </cell>
          <cell r="Y6741" t="str">
            <v>CALLE 28 DE JUNIO S/N Y GARCIA MORENO ENTRADA LLANO GRANDE</v>
          </cell>
        </row>
        <row r="6742">
          <cell r="A6742" t="str">
            <v>WS414609067</v>
          </cell>
          <cell r="B6742">
            <v>490721</v>
          </cell>
          <cell r="C6742" t="str">
            <v>WS414609067</v>
          </cell>
          <cell r="D6742" t="str">
            <v>FLEXTUENTI</v>
          </cell>
          <cell r="E6742" t="str">
            <v>DESPACHO</v>
          </cell>
          <cell r="F6742" t="str">
            <v>NORMAL</v>
          </cell>
          <cell r="G6742" t="str">
            <v>FT77682</v>
          </cell>
          <cell r="H6742">
            <v>44930</v>
          </cell>
          <cell r="I6742" t="str">
            <v>ENTREGADO</v>
          </cell>
          <cell r="J6742">
            <v>44931</v>
          </cell>
          <cell r="K6742" t="str">
            <v>Irina Gomezcoello</v>
          </cell>
          <cell r="L6742" t="str">
            <v>SAN BARTOLO OE5P  S13 106   MIGUEL PONTON</v>
          </cell>
          <cell r="M6742" t="str">
            <v>1707471304</v>
          </cell>
          <cell r="N6742" t="str">
            <v>0963960654/0963960654</v>
          </cell>
          <cell r="O6742" t="str">
            <v/>
          </cell>
          <cell r="P6742" t="str">
            <v>QUITO</v>
          </cell>
          <cell r="Q6742" t="str">
            <v>QUITO</v>
          </cell>
          <cell r="R6742" t="str">
            <v>PICHINCHA</v>
          </cell>
          <cell r="U6742" t="str">
            <v>FLEXNETUIO_LOCAL</v>
          </cell>
          <cell r="V6742">
            <v>1</v>
          </cell>
          <cell r="W6742">
            <v>1</v>
          </cell>
          <cell r="X6742" t="str">
            <v>FLEXNET ECUADOR - FLEXTUENTI</v>
          </cell>
          <cell r="Y6742" t="str">
            <v>CALLE 28 DE JUNIO S/N Y GARCIA MORENO ENTRADA LLANO GRANDE</v>
          </cell>
        </row>
        <row r="6743">
          <cell r="A6743" t="str">
            <v>414559603</v>
          </cell>
          <cell r="B6743">
            <v>490684</v>
          </cell>
          <cell r="C6743" t="str">
            <v>414559603</v>
          </cell>
          <cell r="D6743" t="str">
            <v>FLEXTUENTI</v>
          </cell>
          <cell r="E6743" t="str">
            <v>DESPACHO</v>
          </cell>
          <cell r="F6743" t="str">
            <v>NORMAL</v>
          </cell>
          <cell r="G6743" t="str">
            <v>031080414559603</v>
          </cell>
          <cell r="H6743">
            <v>44930</v>
          </cell>
          <cell r="I6743" t="str">
            <v>ENTREGADO</v>
          </cell>
          <cell r="J6743">
            <v>44935</v>
          </cell>
          <cell r="K6743" t="str">
            <v>ANA CAROLINA MONTALVAN MOLINA</v>
          </cell>
          <cell r="L6743" t="str">
            <v>LOS ESTEROS  CALLE  B1 SN  C I</v>
          </cell>
          <cell r="M6743" t="str">
            <v>1310411259</v>
          </cell>
          <cell r="N6743" t="str">
            <v>0988823401/0988823401</v>
          </cell>
          <cell r="O6743" t="str">
            <v/>
          </cell>
          <cell r="P6743" t="str">
            <v>MANTA</v>
          </cell>
          <cell r="Q6743" t="str">
            <v>MANTA</v>
          </cell>
          <cell r="R6743" t="str">
            <v>MANABI</v>
          </cell>
          <cell r="T6743" t="str">
            <v>TRAMACO</v>
          </cell>
          <cell r="U6743" t="str">
            <v>FLEXNETUIO_PROVINCIA</v>
          </cell>
          <cell r="V6743">
            <v>1</v>
          </cell>
          <cell r="W6743">
            <v>1</v>
          </cell>
          <cell r="X6743" t="str">
            <v>FLEXNET ECUADOR - FLEXTUENTI</v>
          </cell>
          <cell r="Y6743" t="str">
            <v>CALLE 28 DE JUNIO S/N Y GARCIA MORENO ENTRADA LLANO GRANDE</v>
          </cell>
        </row>
        <row r="6744">
          <cell r="A6744" t="str">
            <v>414584427</v>
          </cell>
          <cell r="B6744">
            <v>490685</v>
          </cell>
          <cell r="C6744" t="str">
            <v>414584427</v>
          </cell>
          <cell r="D6744" t="str">
            <v>FLEXTUENTI</v>
          </cell>
          <cell r="E6744" t="str">
            <v>DESPACHO</v>
          </cell>
          <cell r="F6744" t="str">
            <v>NORMAL</v>
          </cell>
          <cell r="G6744" t="str">
            <v>031080414584427</v>
          </cell>
          <cell r="H6744">
            <v>44930</v>
          </cell>
          <cell r="I6744" t="str">
            <v>ENTREGADO</v>
          </cell>
          <cell r="J6744">
            <v>44931</v>
          </cell>
          <cell r="K6744" t="str">
            <v>Kevin Chavez</v>
          </cell>
          <cell r="L6744" t="str">
            <v>CHOBO AV  RIO AGUARICO 5  SGTO  CESAR VILLACIS M</v>
          </cell>
          <cell r="M6744" t="str">
            <v>0941523425</v>
          </cell>
          <cell r="N6744" t="str">
            <v>0998672903/0985435570</v>
          </cell>
          <cell r="O6744" t="str">
            <v/>
          </cell>
          <cell r="P6744" t="str">
            <v>MILAGRO</v>
          </cell>
          <cell r="Q6744" t="str">
            <v>MILAGRO</v>
          </cell>
          <cell r="R6744" t="str">
            <v>GUAYAS</v>
          </cell>
          <cell r="T6744" t="str">
            <v>TRAMACO</v>
          </cell>
          <cell r="U6744" t="str">
            <v>FLEXNETUIO_PROVINCIA</v>
          </cell>
          <cell r="V6744">
            <v>1</v>
          </cell>
          <cell r="W6744">
            <v>1</v>
          </cell>
          <cell r="X6744" t="str">
            <v>FLEXNET ECUADOR - FLEXTUENTI</v>
          </cell>
          <cell r="Y6744" t="str">
            <v>CALLE 28 DE JUNIO S/N Y GARCIA MORENO ENTRADA LLANO GRANDE</v>
          </cell>
        </row>
        <row r="6745">
          <cell r="A6745" t="str">
            <v>414595061</v>
          </cell>
          <cell r="B6745">
            <v>490687</v>
          </cell>
          <cell r="C6745" t="str">
            <v>414595061</v>
          </cell>
          <cell r="D6745" t="str">
            <v>FLEXTUENTI</v>
          </cell>
          <cell r="E6745" t="str">
            <v>DESPACHO</v>
          </cell>
          <cell r="F6745" t="str">
            <v>NORMAL</v>
          </cell>
          <cell r="G6745" t="str">
            <v>FT77692</v>
          </cell>
          <cell r="H6745">
            <v>44930</v>
          </cell>
          <cell r="I6745" t="str">
            <v>ENTREGADO</v>
          </cell>
          <cell r="J6745">
            <v>44932</v>
          </cell>
          <cell r="K6745" t="str">
            <v>Juan Esparza</v>
          </cell>
          <cell r="L6745" t="str">
            <v>BELISARIO QUEVEDO CALLE VERSALLES CS 29 23  CALLE BARTOLOME DE LAS CASAS</v>
          </cell>
          <cell r="M6745" t="str">
            <v>0602451296</v>
          </cell>
          <cell r="N6745" t="str">
            <v>0992679708/0979152208</v>
          </cell>
          <cell r="O6745" t="str">
            <v/>
          </cell>
          <cell r="P6745" t="str">
            <v>QUITO</v>
          </cell>
          <cell r="Q6745" t="str">
            <v>QUITO</v>
          </cell>
          <cell r="R6745" t="str">
            <v>PICHINCHA</v>
          </cell>
          <cell r="U6745" t="str">
            <v>FLEXNETUIO_LOCAL</v>
          </cell>
          <cell r="V6745">
            <v>1</v>
          </cell>
          <cell r="W6745">
            <v>1</v>
          </cell>
          <cell r="X6745" t="str">
            <v>FLEXNET ECUADOR - FLEXTUENTI</v>
          </cell>
          <cell r="Y6745" t="str">
            <v>CALLE 28 DE JUNIO S/N Y GARCIA MORENO ENTRADA LLANO GRANDE</v>
          </cell>
        </row>
        <row r="6746">
          <cell r="A6746" t="str">
            <v>414595084</v>
          </cell>
          <cell r="B6746">
            <v>490688</v>
          </cell>
          <cell r="C6746" t="str">
            <v>414595084</v>
          </cell>
          <cell r="D6746" t="str">
            <v>FLEXTUENTI</v>
          </cell>
          <cell r="E6746" t="str">
            <v>DESPACHO</v>
          </cell>
          <cell r="F6746" t="str">
            <v>NORMAL</v>
          </cell>
          <cell r="G6746" t="str">
            <v>FT77691</v>
          </cell>
          <cell r="H6746">
            <v>44930</v>
          </cell>
          <cell r="I6746" t="str">
            <v>ENTREGADO</v>
          </cell>
          <cell r="J6746">
            <v>44931</v>
          </cell>
          <cell r="K6746" t="str">
            <v>Ivan Condor</v>
          </cell>
          <cell r="L6746" t="str">
            <v>CUMBAYA AV MARIA ANGELICA HIDROBO OE4 274 CALLE DIEGO DE ROBLES</v>
          </cell>
          <cell r="M6746" t="str">
            <v>1713232559</v>
          </cell>
          <cell r="N6746" t="str">
            <v>0991215073/0962643544</v>
          </cell>
          <cell r="O6746" t="str">
            <v/>
          </cell>
          <cell r="P6746" t="str">
            <v>QUITO</v>
          </cell>
          <cell r="Q6746" t="str">
            <v>QUITO</v>
          </cell>
          <cell r="R6746" t="str">
            <v>PICHINCHA</v>
          </cell>
          <cell r="U6746" t="str">
            <v>FLEXNETUIO_LOCAL</v>
          </cell>
          <cell r="V6746">
            <v>1</v>
          </cell>
          <cell r="W6746">
            <v>1</v>
          </cell>
          <cell r="X6746" t="str">
            <v>FLEXNET ECUADOR - FLEXTUENTI</v>
          </cell>
          <cell r="Y6746" t="str">
            <v>CALLE 28 DE JUNIO S/N Y GARCIA MORENO ENTRADA LLANO GRANDE</v>
          </cell>
        </row>
        <row r="6747">
          <cell r="A6747" t="str">
            <v>98780531</v>
          </cell>
          <cell r="B6747">
            <v>490671</v>
          </cell>
          <cell r="C6747" t="str">
            <v>98780531</v>
          </cell>
          <cell r="D6747" t="str">
            <v>HYCITE</v>
          </cell>
          <cell r="E6747" t="str">
            <v>DESPACHO</v>
          </cell>
          <cell r="F6747" t="str">
            <v>NORMAL</v>
          </cell>
          <cell r="G6747" t="str">
            <v>031002004154503</v>
          </cell>
          <cell r="H6747">
            <v>44930</v>
          </cell>
          <cell r="I6747" t="str">
            <v>ENTREGADO</v>
          </cell>
          <cell r="J6747">
            <v>44932</v>
          </cell>
          <cell r="K6747" t="str">
            <v>EDISON LLERENA</v>
          </cell>
          <cell r="L6747" t="str">
            <v>CALLE MILAGRO 01 30 Y ESPEJO CALLE MILAGRO 01 30 Y ESPEJO AMBATO//BELLAVISTA HUACHI LORETO 180101 TUNGURAHUA</v>
          </cell>
          <cell r="N6747" t="str">
            <v>0996027803</v>
          </cell>
          <cell r="O6747" t="str">
            <v>0996027803</v>
          </cell>
          <cell r="P6747" t="str">
            <v>180101</v>
          </cell>
          <cell r="Q6747" t="str">
            <v>AMBATO</v>
          </cell>
          <cell r="R6747" t="str">
            <v>TUNGURAHUA</v>
          </cell>
          <cell r="S6747" t="str">
            <v>AMBATO</v>
          </cell>
          <cell r="T6747" t="str">
            <v>TRAMACO</v>
          </cell>
          <cell r="U6747" t="str">
            <v>FLEXNETUIO_PROVINCIA</v>
          </cell>
          <cell r="V6747">
            <v>2</v>
          </cell>
          <cell r="W6747">
            <v>20.9</v>
          </cell>
          <cell r="X6747" t="str">
            <v>HYCITE QUITO</v>
          </cell>
          <cell r="Y6747" t="str">
            <v>FLEX NET CALLE 28 DE JUNIO S/N Y GARCIA MORENO ENTRADA LLANO GRANDE</v>
          </cell>
        </row>
        <row r="6748">
          <cell r="A6748" t="str">
            <v>98785678</v>
          </cell>
          <cell r="B6748">
            <v>490672</v>
          </cell>
          <cell r="C6748" t="str">
            <v>98785678</v>
          </cell>
          <cell r="D6748" t="str">
            <v>HYCITE</v>
          </cell>
          <cell r="E6748" t="str">
            <v>DESPACHO</v>
          </cell>
          <cell r="F6748" t="str">
            <v>NORMAL</v>
          </cell>
          <cell r="G6748" t="str">
            <v>ITQ4157</v>
          </cell>
          <cell r="H6748">
            <v>44930</v>
          </cell>
          <cell r="I6748" t="str">
            <v>ENTREGADO</v>
          </cell>
          <cell r="J6748">
            <v>44931</v>
          </cell>
          <cell r="K6748" t="str">
            <v>MAYRA GUALPA</v>
          </cell>
          <cell r="L6748" t="str">
            <v>SANTA CECILIA E7-62 HUANCABILCA QUITO// CHILLOJIJON AMAGUANA 170809 PICHINCHA</v>
          </cell>
          <cell r="M6748" t="str">
            <v/>
          </cell>
          <cell r="N6748" t="str">
            <v>0988932652</v>
          </cell>
          <cell r="O6748" t="str">
            <v>0988932652</v>
          </cell>
          <cell r="P6748" t="str">
            <v>170809</v>
          </cell>
          <cell r="Q6748" t="str">
            <v>QUITO</v>
          </cell>
          <cell r="R6748" t="str">
            <v>PICHINCHA</v>
          </cell>
          <cell r="S6748" t="str">
            <v>AMAGUANA - URBANIZACION LAS MALVINAS - SANTA ISABEL - COOP. DON ELOY - MIRANDA - VIV. FISCAL CUARTEL</v>
          </cell>
          <cell r="U6748" t="str">
            <v>FLEXNETUIO_LOCAL</v>
          </cell>
          <cell r="V6748">
            <v>1</v>
          </cell>
          <cell r="W6748">
            <v>3.3</v>
          </cell>
          <cell r="X6748" t="str">
            <v>HYCITE QUITO</v>
          </cell>
          <cell r="Y6748" t="str">
            <v>FLEX NET CALLE 28 DE JUNIO S/N Y GARCIA MORENO ENTRADA LLANO GRANDE</v>
          </cell>
        </row>
        <row r="6749">
          <cell r="A6749" t="str">
            <v>98786681</v>
          </cell>
          <cell r="B6749">
            <v>490673</v>
          </cell>
          <cell r="C6749" t="str">
            <v>98786681</v>
          </cell>
          <cell r="D6749" t="str">
            <v>HYCITE</v>
          </cell>
          <cell r="E6749" t="str">
            <v>DESPACHO</v>
          </cell>
          <cell r="F6749" t="str">
            <v>NORMAL</v>
          </cell>
          <cell r="G6749" t="str">
            <v>FTQ77739</v>
          </cell>
          <cell r="H6749">
            <v>44930</v>
          </cell>
          <cell r="I6749" t="str">
            <v>ENTREGADO</v>
          </cell>
          <cell r="J6749">
            <v>44931</v>
          </cell>
          <cell r="K6749" t="str">
            <v>VIRGINIA GREFA</v>
          </cell>
          <cell r="L6749" t="str">
            <v>AVENIDA MARQUESA DE SOLANDA Y SAN P. LOTE 12 SECTOR SAN JOSA, DE CONOCOTO QUITO/ SAN JASITO EONACETO CONOCOTO 170801 PICHINCHA</v>
          </cell>
          <cell r="M6749" t="str">
            <v/>
          </cell>
          <cell r="N6749" t="str">
            <v>0983908351 / 022099095</v>
          </cell>
          <cell r="O6749" t="str">
            <v>0983908351 / 022099095</v>
          </cell>
          <cell r="P6749" t="str">
            <v>170801</v>
          </cell>
          <cell r="Q6749" t="str">
            <v>QUITO</v>
          </cell>
          <cell r="R6749" t="str">
            <v>PICHINCHA</v>
          </cell>
          <cell r="S6749" t="str">
            <v>CONOCOTO</v>
          </cell>
          <cell r="T6749" t="str">
            <v>FLEXTRANS UIO</v>
          </cell>
          <cell r="U6749" t="str">
            <v>FLEXNETUIO_LOCAL</v>
          </cell>
          <cell r="V6749">
            <v>1</v>
          </cell>
          <cell r="W6749">
            <v>8.8000000000000007</v>
          </cell>
          <cell r="X6749" t="str">
            <v>HYCITE QUITO</v>
          </cell>
          <cell r="Y6749" t="str">
            <v>FLEX NET CALLE 28 DE JUNIO S/N Y GARCIA MORENO ENTRADA LLANO GRANDE</v>
          </cell>
        </row>
        <row r="6750">
          <cell r="A6750" t="str">
            <v>98791481</v>
          </cell>
          <cell r="B6750">
            <v>490674</v>
          </cell>
          <cell r="C6750" t="str">
            <v>98791481</v>
          </cell>
          <cell r="D6750" t="str">
            <v>HYCITE</v>
          </cell>
          <cell r="E6750" t="str">
            <v>DESPACHO</v>
          </cell>
          <cell r="F6750" t="str">
            <v>NORMAL</v>
          </cell>
          <cell r="G6750" t="str">
            <v>FTQ77740</v>
          </cell>
          <cell r="H6750">
            <v>44930</v>
          </cell>
          <cell r="I6750" t="str">
            <v>ENTREGADO</v>
          </cell>
          <cell r="J6750">
            <v>44931</v>
          </cell>
          <cell r="K6750" t="str">
            <v>RAFAEL DIEGO SALAZAR VIZUETE</v>
          </cell>
          <cell r="L6750" t="str">
            <v>PAULINO ALCAINO E8-28 Y JUAN VIZUETE A DOS CUADRAS UNIDAD EDU EMAUS QUITO LA FERROVIARIA 170603 PICHINCHA</v>
          </cell>
          <cell r="M6750" t="str">
            <v/>
          </cell>
          <cell r="N6750" t="str">
            <v>0988306307 / 322810299</v>
          </cell>
          <cell r="O6750" t="str">
            <v>0988306307 / 322810299</v>
          </cell>
          <cell r="P6750" t="str">
            <v>170603</v>
          </cell>
          <cell r="Q6750" t="str">
            <v>QUITO</v>
          </cell>
          <cell r="R6750" t="str">
            <v>PICHINCHA</v>
          </cell>
          <cell r="S6750" t="str">
            <v>QUITO</v>
          </cell>
          <cell r="T6750" t="str">
            <v>EXPRESSCON</v>
          </cell>
          <cell r="U6750" t="str">
            <v>FLEXNETUIO_LOCAL</v>
          </cell>
          <cell r="V6750">
            <v>1</v>
          </cell>
          <cell r="W6750">
            <v>0.6</v>
          </cell>
          <cell r="X6750" t="str">
            <v>HYCITE QUITO</v>
          </cell>
          <cell r="Y6750" t="str">
            <v>FLEX NET CALLE 28 DE JUNIO S/N Y GARCIA MORENO ENTRADA LLANO GRANDE</v>
          </cell>
        </row>
        <row r="6751">
          <cell r="A6751" t="str">
            <v>98792635</v>
          </cell>
          <cell r="B6751">
            <v>490675</v>
          </cell>
          <cell r="C6751" t="str">
            <v>98792635</v>
          </cell>
          <cell r="D6751" t="str">
            <v>HYCITE</v>
          </cell>
          <cell r="E6751" t="str">
            <v>DESPACHO</v>
          </cell>
          <cell r="F6751" t="str">
            <v>NORMAL</v>
          </cell>
          <cell r="G6751" t="str">
            <v>FTQ77741</v>
          </cell>
          <cell r="H6751">
            <v>44930</v>
          </cell>
          <cell r="I6751" t="str">
            <v>ENTREGADO</v>
          </cell>
          <cell r="J6751">
            <v>44931</v>
          </cell>
          <cell r="K6751" t="str">
            <v>FAUSTO GONZALEZ</v>
          </cell>
          <cell r="L6751" t="str">
            <v>DE LAS HIEDRAS N43-37 Y LOS GRANADOS FTE CONDOMINIOS EL INCA QUITO-EL BATAN EL BATAN 170503 PICHINCHA</v>
          </cell>
          <cell r="M6751" t="str">
            <v/>
          </cell>
          <cell r="N6751" t="str">
            <v>0998698979</v>
          </cell>
          <cell r="O6751" t="str">
            <v>0998698979</v>
          </cell>
          <cell r="P6751" t="str">
            <v>170503</v>
          </cell>
          <cell r="Q6751" t="str">
            <v>QUITO</v>
          </cell>
          <cell r="R6751" t="str">
            <v>PICHINCHA</v>
          </cell>
          <cell r="S6751" t="str">
            <v>QUITO</v>
          </cell>
          <cell r="T6751" t="str">
            <v>FLEXTRANS UIO</v>
          </cell>
          <cell r="U6751" t="str">
            <v>FLEXNETUIO_LOCAL</v>
          </cell>
          <cell r="V6751">
            <v>1</v>
          </cell>
          <cell r="W6751">
            <v>7.1</v>
          </cell>
          <cell r="X6751" t="str">
            <v>HYCITE QUITO</v>
          </cell>
          <cell r="Y6751" t="str">
            <v>FLEX NET CALLE 28 DE JUNIO S/N Y GARCIA MORENO ENTRADA LLANO GRANDE</v>
          </cell>
        </row>
        <row r="6752">
          <cell r="A6752" t="str">
            <v>98793063</v>
          </cell>
          <cell r="B6752">
            <v>490676</v>
          </cell>
          <cell r="C6752" t="str">
            <v>98793063</v>
          </cell>
          <cell r="D6752" t="str">
            <v>HYCITE</v>
          </cell>
          <cell r="E6752" t="str">
            <v>DESPACHO</v>
          </cell>
          <cell r="F6752" t="str">
            <v>NORMAL</v>
          </cell>
          <cell r="G6752" t="str">
            <v>031002004152693</v>
          </cell>
          <cell r="H6752">
            <v>44930</v>
          </cell>
          <cell r="I6752" t="str">
            <v>ENTREGADO</v>
          </cell>
          <cell r="J6752">
            <v>44932</v>
          </cell>
          <cell r="K6752" t="str">
            <v>ELVIS ROGEL</v>
          </cell>
          <cell r="L6752" t="str">
            <v>CARLOS TORO LEMA Y PABLO ECHEVERRIA CASA 2 PISOS CREMA CON CAFE Y CON REJAS AMBATO ** BARRIO SOLIS CELIANO MONGE 180210 TUNGURAHUA</v>
          </cell>
          <cell r="M6752" t="str">
            <v/>
          </cell>
          <cell r="N6752" t="str">
            <v>0995452880</v>
          </cell>
          <cell r="O6752" t="str">
            <v>0995452880</v>
          </cell>
          <cell r="P6752" t="str">
            <v>180210</v>
          </cell>
          <cell r="Q6752" t="str">
            <v>AMBATO</v>
          </cell>
          <cell r="R6752" t="str">
            <v>TUNGURAHUA</v>
          </cell>
          <cell r="S6752" t="str">
            <v>AMBATO</v>
          </cell>
          <cell r="T6752" t="str">
            <v>TRAMACO</v>
          </cell>
          <cell r="U6752" t="str">
            <v>FLEXNETUIO_PROVINCIA</v>
          </cell>
          <cell r="V6752">
            <v>1</v>
          </cell>
          <cell r="W6752">
            <v>3.7</v>
          </cell>
          <cell r="X6752" t="str">
            <v>HYCITE QUITO</v>
          </cell>
          <cell r="Y6752" t="str">
            <v>FLEX NET CALLE 28 DE JUNIO S/N Y GARCIA MORENO ENTRADA LLANO GRANDE</v>
          </cell>
        </row>
        <row r="6753">
          <cell r="A6753" t="str">
            <v>98798464</v>
          </cell>
          <cell r="B6753">
            <v>490677</v>
          </cell>
          <cell r="C6753" t="str">
            <v>98798464</v>
          </cell>
          <cell r="D6753" t="str">
            <v>HYCITE</v>
          </cell>
          <cell r="E6753" t="str">
            <v>DESPACHO</v>
          </cell>
          <cell r="F6753" t="str">
            <v>NORMAL</v>
          </cell>
          <cell r="G6753" t="str">
            <v>FTQ77742</v>
          </cell>
          <cell r="H6753">
            <v>44930</v>
          </cell>
          <cell r="I6753" t="str">
            <v>ENTREGADO</v>
          </cell>
          <cell r="J6753">
            <v>44931</v>
          </cell>
          <cell r="K6753" t="str">
            <v>FERNANDO DAVILA ING.</v>
          </cell>
          <cell r="L6753" t="str">
            <v>CALLE OE7 N48 18 Y N48   COCHAPAMBA 170528 PICHINCHA</v>
          </cell>
          <cell r="N6753" t="str">
            <v>0991416896 / 324521414</v>
          </cell>
          <cell r="O6753" t="str">
            <v>0991416896 / 324521414</v>
          </cell>
          <cell r="P6753" t="str">
            <v>170528</v>
          </cell>
          <cell r="Q6753" t="str">
            <v>QUITO</v>
          </cell>
          <cell r="R6753" t="str">
            <v>PICHINCHA</v>
          </cell>
          <cell r="S6753" t="str">
            <v>QUITO</v>
          </cell>
          <cell r="T6753" t="str">
            <v>FLEXTRANS UIO</v>
          </cell>
          <cell r="U6753" t="str">
            <v>FLEXNETUIO_LOCAL</v>
          </cell>
          <cell r="V6753">
            <v>2</v>
          </cell>
          <cell r="W6753">
            <v>24.79</v>
          </cell>
          <cell r="X6753" t="str">
            <v>HYCITE QUITO</v>
          </cell>
          <cell r="Y6753" t="str">
            <v>FLEX NET CALLE 28 DE JUNIO S/N Y GARCIA MORENO ENTRADA LLANO GRANDE</v>
          </cell>
        </row>
        <row r="6754">
          <cell r="A6754" t="str">
            <v>98798667</v>
          </cell>
          <cell r="B6754">
            <v>490678</v>
          </cell>
          <cell r="C6754" t="str">
            <v>98798667</v>
          </cell>
          <cell r="D6754" t="str">
            <v>HYCITE</v>
          </cell>
          <cell r="E6754" t="str">
            <v>DESPACHO</v>
          </cell>
          <cell r="F6754" t="str">
            <v>NORMAL</v>
          </cell>
          <cell r="G6754" t="str">
            <v>FTQ77743</v>
          </cell>
          <cell r="H6754">
            <v>44930</v>
          </cell>
          <cell r="I6754" t="str">
            <v>ENTREGADO</v>
          </cell>
          <cell r="J6754">
            <v>44931</v>
          </cell>
          <cell r="K6754" t="str">
            <v>DELIA ARIAS</v>
          </cell>
          <cell r="L6754" t="str">
            <v>CLAVELES LOTE 27 Y BEGONIAS URBANIZACION LOS CHILLOS CASA 27 RUMINAHUI / SELVALEGRE SELVALEGRE 063017 PICHINCHA</v>
          </cell>
          <cell r="N6754" t="str">
            <v>0984573721 /</v>
          </cell>
          <cell r="O6754" t="str">
            <v>0984573721 /</v>
          </cell>
          <cell r="P6754" t="str">
            <v>170208</v>
          </cell>
          <cell r="Q6754" t="str">
            <v>QUITO</v>
          </cell>
          <cell r="R6754" t="str">
            <v>PICHINCHA</v>
          </cell>
          <cell r="S6754" t="str">
            <v>CALDERON (CARAPUNGO)</v>
          </cell>
          <cell r="T6754" t="str">
            <v>FLEXTRANS UIO</v>
          </cell>
          <cell r="U6754" t="str">
            <v>FLEXNETUIO_LOCAL</v>
          </cell>
          <cell r="V6754">
            <v>1</v>
          </cell>
          <cell r="W6754">
            <v>9.3000000000000007</v>
          </cell>
          <cell r="X6754" t="str">
            <v>HYCITE QUITO</v>
          </cell>
          <cell r="Y6754" t="str">
            <v>FLEX NET CALLE 28 DE JUNIO S/N Y GARCIA MORENO ENTRADA LLANO GRANDE</v>
          </cell>
        </row>
        <row r="6755">
          <cell r="A6755" t="str">
            <v>98799854</v>
          </cell>
          <cell r="B6755">
            <v>490679</v>
          </cell>
          <cell r="C6755" t="str">
            <v>98799854</v>
          </cell>
          <cell r="D6755" t="str">
            <v>HYCITE</v>
          </cell>
          <cell r="E6755" t="str">
            <v>DESPACHO</v>
          </cell>
          <cell r="F6755" t="str">
            <v>NORMAL</v>
          </cell>
          <cell r="G6755" t="str">
            <v>031002004152694</v>
          </cell>
          <cell r="H6755">
            <v>44930</v>
          </cell>
          <cell r="I6755" t="str">
            <v>ENTREGADO</v>
          </cell>
          <cell r="J6755">
            <v>44931</v>
          </cell>
          <cell r="K6755" t="str">
            <v>JOSE CORTEZ</v>
          </cell>
          <cell r="L6755" t="str">
            <v>RAFAEL FERRER Y SEGUNDO GOMEZ CASA ESQ 2 PISOS AMARILLA CON BLANCO GONZALO PIZARRO / ALBORADA LOJANA LUMBAQUI 210101 SUCUMBIOS</v>
          </cell>
          <cell r="M6755" t="str">
            <v/>
          </cell>
          <cell r="N6755" t="str">
            <v>0985636808</v>
          </cell>
          <cell r="O6755" t="str">
            <v>0985636808</v>
          </cell>
          <cell r="P6755" t="str">
            <v>210101</v>
          </cell>
          <cell r="Q6755" t="str">
            <v>GONZALO PIZARRO</v>
          </cell>
          <cell r="R6755" t="str">
            <v>SUCUMBIOS</v>
          </cell>
          <cell r="S6755" t="str">
            <v>LUMBAQUI - EL REVENTADOR - GONZALO PIZARRO - AMAZONAS EL CISNE - PUERTO LIBRE - CABENO -</v>
          </cell>
          <cell r="T6755" t="str">
            <v>TRAMACO</v>
          </cell>
          <cell r="U6755" t="str">
            <v>FLEXNETUIO_PROVINCIA</v>
          </cell>
          <cell r="V6755">
            <v>1</v>
          </cell>
          <cell r="W6755">
            <v>10.4</v>
          </cell>
          <cell r="X6755" t="str">
            <v>HYCITE QUITO</v>
          </cell>
          <cell r="Y6755" t="str">
            <v>FLEX NET CALLE 28 DE JUNIO S/N Y GARCIA MORENO ENTRADA LLANO GRANDE</v>
          </cell>
        </row>
        <row r="6756">
          <cell r="A6756" t="str">
            <v>98800206</v>
          </cell>
          <cell r="B6756">
            <v>490680</v>
          </cell>
          <cell r="C6756" t="str">
            <v>98800206</v>
          </cell>
          <cell r="D6756" t="str">
            <v>HYCITE</v>
          </cell>
          <cell r="E6756" t="str">
            <v>DESPACHO</v>
          </cell>
          <cell r="F6756" t="str">
            <v>NORMAL</v>
          </cell>
          <cell r="G6756" t="str">
            <v>031002004152695</v>
          </cell>
          <cell r="H6756">
            <v>44930</v>
          </cell>
          <cell r="I6756" t="str">
            <v>ENTREGADO</v>
          </cell>
          <cell r="J6756">
            <v>44936</v>
          </cell>
          <cell r="K6756" t="str">
            <v>MARIA ELISA PORTILLA ORTIZ</v>
          </cell>
          <cell r="L6756" t="str">
            <v>CALLE GONZALEZ DUAREZ Y LEON RUALES MUNICIPIO MIRA MIRA CENTRO MIRA (CHONTAHUASI 040302 CARCHI</v>
          </cell>
          <cell r="M6756" t="str">
            <v/>
          </cell>
          <cell r="N6756" t="str">
            <v>0984250467 / 999404625</v>
          </cell>
          <cell r="O6756" t="str">
            <v>0984250467 / 999404625</v>
          </cell>
          <cell r="P6756" t="str">
            <v>040302</v>
          </cell>
          <cell r="Q6756" t="str">
            <v>MIRA</v>
          </cell>
          <cell r="R6756" t="str">
            <v>CARCHI</v>
          </cell>
          <cell r="S6756" t="str">
            <v>MIRA (CHONTAHUASI) - EL HATO - JUAN MONTALVO (SAN IGNACIO DE QUIL)</v>
          </cell>
          <cell r="T6756" t="str">
            <v>TRAMACO</v>
          </cell>
          <cell r="U6756" t="str">
            <v>FLEXNETUIO_PROVINCIA</v>
          </cell>
          <cell r="V6756">
            <v>1</v>
          </cell>
          <cell r="W6756">
            <v>3</v>
          </cell>
          <cell r="X6756" t="str">
            <v>HYCITE QUITO</v>
          </cell>
          <cell r="Y6756" t="str">
            <v>FLEX NET CALLE 28 DE JUNIO S/N Y GARCIA MORENO ENTRADA LLANO GRANDE</v>
          </cell>
        </row>
        <row r="6757">
          <cell r="A6757" t="str">
            <v>98800734</v>
          </cell>
          <cell r="B6757">
            <v>490681</v>
          </cell>
          <cell r="C6757" t="str">
            <v>98800734</v>
          </cell>
          <cell r="D6757" t="str">
            <v>HYCITE</v>
          </cell>
          <cell r="E6757" t="str">
            <v>DESPACHO</v>
          </cell>
          <cell r="F6757" t="str">
            <v>NORMAL</v>
          </cell>
          <cell r="G6757" t="str">
            <v>FTQ77744</v>
          </cell>
          <cell r="H6757">
            <v>44930</v>
          </cell>
          <cell r="I6757" t="str">
            <v>ENTREGADO</v>
          </cell>
          <cell r="J6757">
            <v>44931</v>
          </cell>
          <cell r="K6757" t="str">
            <v>MIGUEL RUIZ RAM</v>
          </cell>
          <cell r="L6757" t="str">
            <v>ANDALUCAA N24 359 Y FRANCISCO SALAZAR.   MARISCAL SUCRE 170525 PICHINCHA</v>
          </cell>
          <cell r="M6757" t="str">
            <v/>
          </cell>
          <cell r="N6757" t="str">
            <v>0983626664 / 989668616</v>
          </cell>
          <cell r="O6757" t="str">
            <v>0983626664 / 989668616</v>
          </cell>
          <cell r="P6757" t="str">
            <v>170525</v>
          </cell>
          <cell r="Q6757" t="str">
            <v>QUITO</v>
          </cell>
          <cell r="R6757" t="str">
            <v>PICHINCHA</v>
          </cell>
          <cell r="S6757" t="str">
            <v>QUITO</v>
          </cell>
          <cell r="T6757" t="str">
            <v>FLEXTRANS UIO</v>
          </cell>
          <cell r="U6757" t="str">
            <v>FLEXNETUIO_LOCAL</v>
          </cell>
          <cell r="V6757">
            <v>1</v>
          </cell>
          <cell r="W6757">
            <v>0.48</v>
          </cell>
          <cell r="X6757" t="str">
            <v>HYCITE QUITO</v>
          </cell>
          <cell r="Y6757" t="str">
            <v>FLEX NET CALLE 28 DE JUNIO S/N Y GARCIA MORENO ENTRADA LLANO GRANDE</v>
          </cell>
        </row>
        <row r="6758">
          <cell r="A6758" t="str">
            <v>98801701</v>
          </cell>
          <cell r="B6758">
            <v>490682</v>
          </cell>
          <cell r="C6758" t="str">
            <v>98801701</v>
          </cell>
          <cell r="D6758" t="str">
            <v>HYCITE</v>
          </cell>
          <cell r="E6758" t="str">
            <v>DESPACHO</v>
          </cell>
          <cell r="F6758" t="str">
            <v>NORMAL</v>
          </cell>
          <cell r="G6758" t="str">
            <v>ITQ4158</v>
          </cell>
          <cell r="H6758">
            <v>44930</v>
          </cell>
          <cell r="I6758" t="str">
            <v>ENTREGADO</v>
          </cell>
          <cell r="J6758">
            <v>44931</v>
          </cell>
          <cell r="K6758" t="str">
            <v>KERLLY MACIAS</v>
          </cell>
          <cell r="L6758" t="str">
            <v>URB LA PERLA MZ 6030 VILLA 17 ETAPA 3 GUAYAQUIL-GUAYAQUIL  PASCUALES 090703 GUAYAS</v>
          </cell>
          <cell r="M6758" t="str">
            <v/>
          </cell>
          <cell r="N6758" t="str">
            <v>0987743105 / 997500993</v>
          </cell>
          <cell r="O6758" t="str">
            <v>0987743105 / 997500993</v>
          </cell>
          <cell r="P6758" t="str">
            <v>090703</v>
          </cell>
          <cell r="Q6758" t="str">
            <v>GUAYAQUIL</v>
          </cell>
          <cell r="R6758" t="str">
            <v>GUAYAS</v>
          </cell>
          <cell r="S6758" t="str">
            <v>GUAYAQUIL</v>
          </cell>
          <cell r="T6758" t="str">
            <v>CARGO UNION</v>
          </cell>
          <cell r="U6758" t="str">
            <v>FLEXNETUIO_GYE</v>
          </cell>
          <cell r="V6758">
            <v>1</v>
          </cell>
          <cell r="W6758">
            <v>7.6</v>
          </cell>
          <cell r="X6758" t="str">
            <v>HYCITE QUITO</v>
          </cell>
          <cell r="Y6758" t="str">
            <v>FLEX NET CALLE 28 DE JUNIO S/N Y GARCIA MORENO ENTRADA LLANO GRANDE</v>
          </cell>
        </row>
        <row r="6759">
          <cell r="A6759" t="str">
            <v>98802600</v>
          </cell>
          <cell r="B6759">
            <v>490683</v>
          </cell>
          <cell r="C6759" t="str">
            <v>98802600</v>
          </cell>
          <cell r="D6759" t="str">
            <v>HYCITE</v>
          </cell>
          <cell r="E6759" t="str">
            <v>DESPACHO</v>
          </cell>
          <cell r="F6759" t="str">
            <v>NORMAL</v>
          </cell>
          <cell r="G6759" t="str">
            <v>ITQ4159</v>
          </cell>
          <cell r="H6759">
            <v>44930</v>
          </cell>
          <cell r="I6759" t="str">
            <v>ENTREGADO</v>
          </cell>
          <cell r="J6759">
            <v>44931</v>
          </cell>
          <cell r="K6759" t="str">
            <v>PAOLA ISABEL OLAYA CEVALLOS</v>
          </cell>
          <cell r="L6759" t="str">
            <v>ALBORADA ETAPA 12 MANZANA 10 VILLA 16 GUAYAQUIL NORTE  TARQUI 090501 GUAYAS</v>
          </cell>
          <cell r="N6759" t="str">
            <v>0939936090 / 963851388</v>
          </cell>
          <cell r="O6759" t="str">
            <v>0939936090 / 963851388</v>
          </cell>
          <cell r="P6759" t="str">
            <v>090501</v>
          </cell>
          <cell r="Q6759" t="str">
            <v>GUAYAQUIL</v>
          </cell>
          <cell r="R6759" t="str">
            <v>GUAYAS</v>
          </cell>
          <cell r="S6759" t="str">
            <v>GUAYAQUIL</v>
          </cell>
          <cell r="T6759" t="str">
            <v>CARGO UNION</v>
          </cell>
          <cell r="U6759" t="str">
            <v>FLEXNETUIO_GYE</v>
          </cell>
          <cell r="V6759">
            <v>3</v>
          </cell>
          <cell r="W6759">
            <v>41.9</v>
          </cell>
          <cell r="X6759" t="str">
            <v>HYCITE QUITO</v>
          </cell>
          <cell r="Y6759" t="str">
            <v>FLEX NET CALLE 28 DE JUNIO S/N Y GARCIA MORENO ENTRADA LLANO GRANDE</v>
          </cell>
        </row>
        <row r="6760">
          <cell r="A6760" t="str">
            <v>98592563</v>
          </cell>
          <cell r="B6760">
            <v>490661</v>
          </cell>
          <cell r="C6760" t="str">
            <v>98592563</v>
          </cell>
          <cell r="D6760" t="str">
            <v>HYCITE</v>
          </cell>
          <cell r="E6760" t="str">
            <v>DESPACHO</v>
          </cell>
          <cell r="F6760" t="str">
            <v>NORMAL</v>
          </cell>
          <cell r="G6760" t="str">
            <v>FTQ77735</v>
          </cell>
          <cell r="H6760">
            <v>44930</v>
          </cell>
          <cell r="I6760" t="str">
            <v>ENTREGADO</v>
          </cell>
          <cell r="J6760">
            <v>44931</v>
          </cell>
          <cell r="K6760" t="str">
            <v>JEFERSON P NETO</v>
          </cell>
          <cell r="L6760" t="str">
            <v>EL DIA N38 16 Y EL TELEGRAFO   QUITO DISTRITO METROPOLIT 170505 PICHINCHA</v>
          </cell>
          <cell r="M6760" t="str">
            <v/>
          </cell>
          <cell r="N6760" t="str">
            <v>0987423495 / 022619016</v>
          </cell>
          <cell r="O6760" t="str">
            <v>0987423495 / 022619016</v>
          </cell>
          <cell r="P6760" t="str">
            <v>170505</v>
          </cell>
          <cell r="Q6760" t="str">
            <v>QUITO</v>
          </cell>
          <cell r="R6760" t="str">
            <v>PICHINCHA</v>
          </cell>
          <cell r="S6760" t="str">
            <v>QUITO</v>
          </cell>
          <cell r="T6760" t="str">
            <v>FLEXTRANS UIO</v>
          </cell>
          <cell r="U6760" t="str">
            <v>FLEXNETUIO_LOCAL</v>
          </cell>
          <cell r="V6760">
            <v>1</v>
          </cell>
          <cell r="W6760">
            <v>5.94</v>
          </cell>
          <cell r="X6760" t="str">
            <v>HYCITE QUITO</v>
          </cell>
          <cell r="Y6760" t="str">
            <v>FLEX NET CALLE 28 DE JUNIO S/N Y GARCIA MORENO ENTRADA LLANO GRANDE</v>
          </cell>
        </row>
        <row r="6761">
          <cell r="A6761" t="str">
            <v>98715469</v>
          </cell>
          <cell r="B6761">
            <v>490662</v>
          </cell>
          <cell r="C6761" t="str">
            <v>98715469</v>
          </cell>
          <cell r="D6761" t="str">
            <v>HYCITE</v>
          </cell>
          <cell r="E6761" t="str">
            <v>DESPACHO</v>
          </cell>
          <cell r="F6761" t="str">
            <v>NORMAL</v>
          </cell>
          <cell r="G6761" t="str">
            <v>031002004152687</v>
          </cell>
          <cell r="H6761">
            <v>44930</v>
          </cell>
          <cell r="I6761" t="str">
            <v>ENTREGADO</v>
          </cell>
          <cell r="J6761">
            <v>44931</v>
          </cell>
          <cell r="K6761" t="str">
            <v>ELSY ORDONEZ</v>
          </cell>
          <cell r="L6761" t="str">
            <v>AV KENNEDY Y AV BOLIVAR DOS CUADRAS DE LA CASA MUSICAL TORS EDFICIO 4 PISOS PINAS//PINAS PINAS 070401 EL ORO</v>
          </cell>
          <cell r="M6761" t="str">
            <v/>
          </cell>
          <cell r="N6761" t="str">
            <v>0990069036</v>
          </cell>
          <cell r="O6761" t="str">
            <v>0990069036</v>
          </cell>
          <cell r="P6761" t="str">
            <v>070401</v>
          </cell>
          <cell r="Q6761" t="str">
            <v>PIÑAS</v>
          </cell>
          <cell r="R6761" t="str">
            <v>EL ORO</v>
          </cell>
          <cell r="S6761" t="str">
            <v>PINAS - SAN ROQUE (AMBROSIO MALDONADO)</v>
          </cell>
          <cell r="T6761" t="str">
            <v>TRAMACO</v>
          </cell>
          <cell r="U6761" t="str">
            <v>FLEXNETUIO_PROVINCIA</v>
          </cell>
          <cell r="V6761">
            <v>1</v>
          </cell>
          <cell r="W6761">
            <v>3.2</v>
          </cell>
          <cell r="X6761" t="str">
            <v>HYCITE QUITO</v>
          </cell>
          <cell r="Y6761" t="str">
            <v>FLEX NET CALLE 28 DE JUNIO S/N Y GARCIA MORENO ENTRADA LLANO GRANDE</v>
          </cell>
        </row>
        <row r="6762">
          <cell r="A6762" t="str">
            <v>98734714</v>
          </cell>
          <cell r="B6762">
            <v>490663</v>
          </cell>
          <cell r="C6762" t="str">
            <v>98734714</v>
          </cell>
          <cell r="D6762" t="str">
            <v>HYCITE</v>
          </cell>
          <cell r="E6762" t="str">
            <v>DESPACHO</v>
          </cell>
          <cell r="F6762" t="str">
            <v>NORMAL</v>
          </cell>
          <cell r="G6762" t="str">
            <v>ITQ4156</v>
          </cell>
          <cell r="H6762">
            <v>44930</v>
          </cell>
          <cell r="I6762" t="str">
            <v>ENTREGADO</v>
          </cell>
          <cell r="J6762">
            <v>44931</v>
          </cell>
          <cell r="K6762" t="str">
            <v>WILLIAM MURILLO</v>
          </cell>
          <cell r="L6762" t="str">
            <v>MONTE, COOP TRINIDAD DE DIOS LAMINA 2 MZ 3984 SL-23, PJE SATA TERESA DE GUAYAQUIL // GUAYAQUIL TARQUI 091208 GUAYAS</v>
          </cell>
          <cell r="M6762" t="str">
            <v/>
          </cell>
          <cell r="N6762" t="str">
            <v>0986922328</v>
          </cell>
          <cell r="O6762" t="str">
            <v>0986922328</v>
          </cell>
          <cell r="P6762" t="str">
            <v>091208</v>
          </cell>
          <cell r="Q6762" t="str">
            <v>BALAO</v>
          </cell>
          <cell r="R6762" t="str">
            <v>GUAYAS</v>
          </cell>
          <cell r="S6762" t="str">
            <v>BALAO - SAN CARLOS - SANTA RITA</v>
          </cell>
          <cell r="T6762" t="str">
            <v>CARGO UNION</v>
          </cell>
          <cell r="U6762" t="str">
            <v>FLEXNETUIO_PROVINCIA</v>
          </cell>
          <cell r="V6762">
            <v>1</v>
          </cell>
          <cell r="W6762">
            <v>7.3</v>
          </cell>
          <cell r="X6762" t="str">
            <v>HYCITE QUITO</v>
          </cell>
          <cell r="Y6762" t="str">
            <v>FLEX NET CALLE 28 DE JUNIO S/N Y GARCIA MORENO ENTRADA LLANO GRANDE</v>
          </cell>
        </row>
        <row r="6763">
          <cell r="A6763" t="str">
            <v>98744055</v>
          </cell>
          <cell r="B6763">
            <v>490664</v>
          </cell>
          <cell r="C6763" t="str">
            <v>98744055</v>
          </cell>
          <cell r="D6763" t="str">
            <v>HYCITE</v>
          </cell>
          <cell r="E6763" t="str">
            <v>DESPACHO</v>
          </cell>
          <cell r="F6763" t="str">
            <v>NORMAL</v>
          </cell>
          <cell r="G6763" t="str">
            <v>FTQ77736</v>
          </cell>
          <cell r="H6763">
            <v>44930</v>
          </cell>
          <cell r="I6763" t="str">
            <v>ENTREGADO</v>
          </cell>
          <cell r="J6763">
            <v>44931</v>
          </cell>
          <cell r="K6763" t="str">
            <v>DEYSI CASCANTE</v>
          </cell>
          <cell r="L6763" t="str">
            <v>CALLE ALEMANIA N32- 172 FRENTE A LA EMRPESA DE AGUA POTABLE  INAQUITO 170519 PICHINCHA</v>
          </cell>
          <cell r="M6763" t="str">
            <v/>
          </cell>
          <cell r="N6763" t="str">
            <v>0997581949 / 322656832</v>
          </cell>
          <cell r="O6763" t="str">
            <v>0997581949 / 322656832</v>
          </cell>
          <cell r="P6763" t="str">
            <v>170519</v>
          </cell>
          <cell r="Q6763" t="str">
            <v>QUITO</v>
          </cell>
          <cell r="R6763" t="str">
            <v>PICHINCHA</v>
          </cell>
          <cell r="S6763" t="str">
            <v>QUITO</v>
          </cell>
          <cell r="T6763" t="str">
            <v>FLEXTRANS UIO</v>
          </cell>
          <cell r="U6763" t="str">
            <v>FLEXNETUIO_LOCAL</v>
          </cell>
          <cell r="V6763">
            <v>1</v>
          </cell>
          <cell r="W6763">
            <v>6.56</v>
          </cell>
          <cell r="X6763" t="str">
            <v>HYCITE QUITO</v>
          </cell>
          <cell r="Y6763" t="str">
            <v>FLEX NET CALLE 28 DE JUNIO S/N Y GARCIA MORENO ENTRADA LLANO GRANDE</v>
          </cell>
        </row>
        <row r="6764">
          <cell r="A6764" t="str">
            <v>98757511</v>
          </cell>
          <cell r="B6764">
            <v>490665</v>
          </cell>
          <cell r="C6764" t="str">
            <v>98757511</v>
          </cell>
          <cell r="D6764" t="str">
            <v>HYCITE</v>
          </cell>
          <cell r="E6764" t="str">
            <v>DESPACHO</v>
          </cell>
          <cell r="F6764" t="str">
            <v>NORMAL</v>
          </cell>
          <cell r="G6764" t="str">
            <v>031002004154502</v>
          </cell>
          <cell r="H6764">
            <v>44930</v>
          </cell>
          <cell r="I6764" t="str">
            <v>ENTREGADO</v>
          </cell>
          <cell r="J6764">
            <v>44936</v>
          </cell>
          <cell r="K6764" t="str">
            <v>JENNY MARIA SALINAS</v>
          </cell>
          <cell r="L6764" t="str">
            <v>BARRIO LOS CORALES AV PEREZ RAMOS E/ CALLE Y-34 SANTA ELENA // SANTA ELENA SANTA ELENA 240104 SANTA ELENA</v>
          </cell>
          <cell r="N6764" t="str">
            <v>0969202744</v>
          </cell>
          <cell r="O6764" t="str">
            <v>0969202744</v>
          </cell>
          <cell r="P6764" t="str">
            <v>240104</v>
          </cell>
          <cell r="Q6764" t="str">
            <v>SANTA ELENA</v>
          </cell>
          <cell r="R6764" t="str">
            <v>SANTA ELENA</v>
          </cell>
          <cell r="S6764" t="str">
            <v>SANTA ELENA - CIUDADELA ROTARIO - COMUNA EL AZUCAR - RECINTO RIO VERDE - BUENA FUENTE - RECINTO JUAN</v>
          </cell>
          <cell r="T6764" t="str">
            <v>TRAMACO</v>
          </cell>
          <cell r="U6764" t="str">
            <v>FLEXNETUIO_PROVINCIA</v>
          </cell>
          <cell r="V6764">
            <v>2</v>
          </cell>
          <cell r="W6764">
            <v>17.3</v>
          </cell>
          <cell r="X6764" t="str">
            <v>HYCITE QUITO</v>
          </cell>
          <cell r="Y6764" t="str">
            <v>FLEX NET CALLE 28 DE JUNIO S/N Y GARCIA MORENO ENTRADA LLANO GRANDE</v>
          </cell>
        </row>
        <row r="6765">
          <cell r="A6765" t="str">
            <v>98757956</v>
          </cell>
          <cell r="B6765">
            <v>490666</v>
          </cell>
          <cell r="C6765" t="str">
            <v>98757956</v>
          </cell>
          <cell r="D6765" t="str">
            <v>HYCITE</v>
          </cell>
          <cell r="E6765" t="str">
            <v>DESPACHO</v>
          </cell>
          <cell r="F6765" t="str">
            <v>NORMAL</v>
          </cell>
          <cell r="G6765" t="str">
            <v>031002004154501</v>
          </cell>
          <cell r="H6765">
            <v>44930</v>
          </cell>
          <cell r="I6765" t="str">
            <v>ENTREGADO</v>
          </cell>
          <cell r="J6765">
            <v>44931</v>
          </cell>
          <cell r="K6765" t="str">
            <v>CLARA ALEJANDRO</v>
          </cell>
          <cell r="L6765" t="str">
            <v>AV 24 DE MAYO Y PADRE JERRY FRIA A COMPLECION EL TRIUNFO // EL TRIUNFO EL TRIUNFO (EL PIEDRERO) 091601 GUAYAS</v>
          </cell>
          <cell r="N6765" t="str">
            <v>0985035420 / 042721054</v>
          </cell>
          <cell r="O6765" t="str">
            <v>0985035420 / 042721054</v>
          </cell>
          <cell r="P6765" t="str">
            <v>091601</v>
          </cell>
          <cell r="Q6765" t="str">
            <v>EL TRIUNFO</v>
          </cell>
          <cell r="R6765" t="str">
            <v>GUAYAS</v>
          </cell>
          <cell r="S6765" t="str">
            <v>EL TRIUNFO</v>
          </cell>
          <cell r="T6765" t="str">
            <v>TRAMACO</v>
          </cell>
          <cell r="U6765" t="str">
            <v>FLEXNETUIO_PROVINCIA</v>
          </cell>
          <cell r="V6765">
            <v>2</v>
          </cell>
          <cell r="W6765">
            <v>15.8</v>
          </cell>
          <cell r="X6765" t="str">
            <v>HYCITE QUITO</v>
          </cell>
          <cell r="Y6765" t="str">
            <v>FLEX NET CALLE 28 DE JUNIO S/N Y GARCIA MORENO ENTRADA LLANO GRANDE</v>
          </cell>
        </row>
        <row r="6766">
          <cell r="A6766" t="str">
            <v>98767035</v>
          </cell>
          <cell r="B6766">
            <v>490668</v>
          </cell>
          <cell r="C6766" t="str">
            <v>98767035</v>
          </cell>
          <cell r="D6766" t="str">
            <v>HYCITE</v>
          </cell>
          <cell r="E6766" t="str">
            <v>DESPACHO</v>
          </cell>
          <cell r="F6766" t="str">
            <v>NORMAL</v>
          </cell>
          <cell r="G6766" t="str">
            <v>031002004152690</v>
          </cell>
          <cell r="H6766">
            <v>44930</v>
          </cell>
          <cell r="I6766" t="str">
            <v>ENTREGADO</v>
          </cell>
          <cell r="J6766">
            <v>44931</v>
          </cell>
          <cell r="K6766" t="str">
            <v>JEREMIAS MONCAYO</v>
          </cell>
          <cell r="L6766" t="str">
            <v>BARRIO 22 DE NOVIEMBRE RECINTO COCHANCAY JUNTO ALA GASOLINERA LA TRONCAL LA TRONCAL 030303 CAA,AR</v>
          </cell>
          <cell r="M6766" t="str">
            <v/>
          </cell>
          <cell r="N6766" t="str">
            <v>0967838723</v>
          </cell>
          <cell r="O6766" t="str">
            <v>0967838723</v>
          </cell>
          <cell r="P6766" t="str">
            <v>030303</v>
          </cell>
          <cell r="Q6766" t="str">
            <v>LA TRONCAL</v>
          </cell>
          <cell r="R6766" t="str">
            <v>CAÑAR</v>
          </cell>
          <cell r="S6766" t="str">
            <v>LA TRONCAL - COCHANCAY</v>
          </cell>
          <cell r="T6766" t="str">
            <v>TRAMACO</v>
          </cell>
          <cell r="U6766" t="str">
            <v>FLEXNETUIO_PROVINCIA</v>
          </cell>
          <cell r="V6766">
            <v>1</v>
          </cell>
          <cell r="W6766">
            <v>8.8000000000000007</v>
          </cell>
          <cell r="X6766" t="str">
            <v>HYCITE QUITO</v>
          </cell>
          <cell r="Y6766" t="str">
            <v>FLEX NET CALLE 28 DE JUNIO S/N Y GARCIA MORENO ENTRADA LLANO GRANDE</v>
          </cell>
        </row>
        <row r="6767">
          <cell r="A6767" t="str">
            <v>98774361</v>
          </cell>
          <cell r="B6767">
            <v>490669</v>
          </cell>
          <cell r="C6767" t="str">
            <v>98774361</v>
          </cell>
          <cell r="D6767" t="str">
            <v>HYCITE</v>
          </cell>
          <cell r="E6767" t="str">
            <v>DESPACHO</v>
          </cell>
          <cell r="F6767" t="str">
            <v>NORMAL</v>
          </cell>
          <cell r="G6767" t="str">
            <v>031002004152691</v>
          </cell>
          <cell r="H6767">
            <v>44930</v>
          </cell>
          <cell r="I6767" t="str">
            <v>ENTREGADO</v>
          </cell>
          <cell r="J6767">
            <v>44935</v>
          </cell>
          <cell r="K6767" t="str">
            <v>MERY ROMERO</v>
          </cell>
          <cell r="L6767" t="str">
            <v>BOLIVAR Y AV CATAMAYO AV CATAMAYO JUNTO A BCO DE LOJA CATAMAYO//CATAMAYO MARIA AUXILIADORA 110202 LOJA</v>
          </cell>
          <cell r="M6767" t="str">
            <v/>
          </cell>
          <cell r="N6767" t="str">
            <v>0267901950</v>
          </cell>
          <cell r="O6767" t="str">
            <v>0267901950</v>
          </cell>
          <cell r="P6767" t="str">
            <v>110202</v>
          </cell>
          <cell r="Q6767" t="str">
            <v>CATAMAYO</v>
          </cell>
          <cell r="R6767" t="str">
            <v>LOJA</v>
          </cell>
          <cell r="S6767" t="str">
            <v>CATAMAYO (LA TOMA)</v>
          </cell>
          <cell r="T6767" t="str">
            <v>TRAMACO</v>
          </cell>
          <cell r="U6767" t="str">
            <v>FLEXNETUIO_PROVINCIA</v>
          </cell>
          <cell r="V6767">
            <v>1</v>
          </cell>
          <cell r="W6767">
            <v>11.1</v>
          </cell>
          <cell r="X6767" t="str">
            <v>HYCITE QUITO</v>
          </cell>
          <cell r="Y6767" t="str">
            <v>FLEX NET CALLE 28 DE JUNIO S/N Y GARCIA MORENO ENTRADA LLANO GRANDE</v>
          </cell>
        </row>
        <row r="6768">
          <cell r="A6768" t="str">
            <v>98777943</v>
          </cell>
          <cell r="B6768">
            <v>490670</v>
          </cell>
          <cell r="C6768" t="str">
            <v>98777943</v>
          </cell>
          <cell r="D6768" t="str">
            <v>HYCITE</v>
          </cell>
          <cell r="E6768" t="str">
            <v>DESPACHO</v>
          </cell>
          <cell r="F6768" t="str">
            <v>NORMAL</v>
          </cell>
          <cell r="G6768" t="str">
            <v>FTQ77738</v>
          </cell>
          <cell r="H6768">
            <v>44930</v>
          </cell>
          <cell r="I6768" t="str">
            <v>ENTREGADO</v>
          </cell>
          <cell r="J6768">
            <v>44931</v>
          </cell>
          <cell r="K6768" t="str">
            <v>VICTOR J CHIMARRO VIC</v>
          </cell>
          <cell r="L6768" t="str">
            <v>RIO COFANES E1 53 Y BARTOLOME DE SEGOVIA   IA,AQUITO 170138 PICHINCHA</v>
          </cell>
          <cell r="N6768" t="str">
            <v>0998263498 / 324501535</v>
          </cell>
          <cell r="O6768" t="str">
            <v>0998263498 / 324501535</v>
          </cell>
          <cell r="P6768" t="str">
            <v>170208</v>
          </cell>
          <cell r="Q6768" t="str">
            <v>QUITO</v>
          </cell>
          <cell r="R6768" t="str">
            <v>PICHINCHA</v>
          </cell>
          <cell r="S6768" t="str">
            <v>CALDERON (CARAPUNGO)</v>
          </cell>
          <cell r="T6768" t="str">
            <v>FLEXTRANS UIO</v>
          </cell>
          <cell r="U6768" t="str">
            <v>FLEXNETUIO_LOCAL</v>
          </cell>
          <cell r="V6768">
            <v>1</v>
          </cell>
          <cell r="W6768">
            <v>1.36</v>
          </cell>
          <cell r="X6768" t="str">
            <v>HYCITE QUITO</v>
          </cell>
          <cell r="Y6768" t="str">
            <v>FLEX NET CALLE 28 DE JUNIO S/N Y GARCIA MORENO ENTRADA LLANO GRANDE</v>
          </cell>
        </row>
        <row r="6769">
          <cell r="A6769" t="str">
            <v>53150</v>
          </cell>
          <cell r="B6769">
            <v>490653</v>
          </cell>
          <cell r="C6769" t="str">
            <v>53150</v>
          </cell>
          <cell r="D6769" t="str">
            <v>DEGSO</v>
          </cell>
          <cell r="E6769" t="str">
            <v>DESPACHO</v>
          </cell>
          <cell r="F6769" t="str">
            <v>NORMAL</v>
          </cell>
          <cell r="G6769" t="str">
            <v>FT77641</v>
          </cell>
          <cell r="H6769">
            <v>44930</v>
          </cell>
          <cell r="I6769" t="str">
            <v>ENTREGADO</v>
          </cell>
          <cell r="J6769">
            <v>44931</v>
          </cell>
          <cell r="K6769" t="str">
            <v>ENCHAPES DECORATIVOS S.A.</v>
          </cell>
          <cell r="L6769" t="str">
            <v>DIRECCION: QUITO ,AV MORAN VALVERDE OE1-63 Y PANAMERICANA SUR KM 9 ½ ATENCION LUIS SALCEDO TEL:2676700-POR FAVOR ENTREGAR EN LA MANANA</v>
          </cell>
          <cell r="M6769" t="str">
            <v>1790175952001</v>
          </cell>
          <cell r="N6769" t="str">
            <v>99-832-0225</v>
          </cell>
          <cell r="O6769" t="str">
            <v>99-832-0225</v>
          </cell>
          <cell r="P6769" t="str">
            <v>170301</v>
          </cell>
          <cell r="Q6769" t="str">
            <v>QUITO</v>
          </cell>
          <cell r="R6769" t="str">
            <v>PICHINCHA</v>
          </cell>
          <cell r="S6769" t="str">
            <v>QUITO</v>
          </cell>
          <cell r="T6769" t="str">
            <v>TRANSERVISS</v>
          </cell>
          <cell r="U6769" t="str">
            <v>FLEXNETUIO_LOCAL</v>
          </cell>
          <cell r="V6769">
            <v>1</v>
          </cell>
          <cell r="W6769">
            <v>4.5</v>
          </cell>
          <cell r="X6769" t="str">
            <v>FLEXNET</v>
          </cell>
          <cell r="Y6769" t="str">
            <v>FLEX NET CALLE 28 DE JUNIO S/N Y GARCIA MORENO ENTRADA LLANO GRANDE</v>
          </cell>
        </row>
        <row r="6770">
          <cell r="A6770" t="str">
            <v>53178</v>
          </cell>
          <cell r="B6770">
            <v>490658</v>
          </cell>
          <cell r="C6770" t="str">
            <v>53178</v>
          </cell>
          <cell r="D6770" t="str">
            <v>DEGSO</v>
          </cell>
          <cell r="E6770" t="str">
            <v>DESPACHO</v>
          </cell>
          <cell r="F6770" t="str">
            <v>NORMAL</v>
          </cell>
          <cell r="G6770" t="str">
            <v>FT77642</v>
          </cell>
          <cell r="H6770">
            <v>44930</v>
          </cell>
          <cell r="I6770" t="str">
            <v>ENTREGADO</v>
          </cell>
          <cell r="J6770">
            <v>44931</v>
          </cell>
          <cell r="K6770" t="str">
            <v>KUBIEC S.A.</v>
          </cell>
          <cell r="L6770" t="str">
            <v>DIRECCION: SUR - AV. HUAYANAY NAN OE1-476 Y PANAMERICANA SUR KM 10</v>
          </cell>
          <cell r="M6770" t="str">
            <v>1791299035001</v>
          </cell>
          <cell r="N6770" t="str">
            <v>99-832-0225</v>
          </cell>
          <cell r="O6770" t="str">
            <v>99-832-0225</v>
          </cell>
          <cell r="P6770" t="str">
            <v>170301</v>
          </cell>
          <cell r="Q6770" t="str">
            <v>QUITO</v>
          </cell>
          <cell r="R6770" t="str">
            <v>PICHINCHA</v>
          </cell>
          <cell r="S6770" t="str">
            <v>QUITO</v>
          </cell>
          <cell r="T6770" t="str">
            <v>EXPRESSCON</v>
          </cell>
          <cell r="U6770" t="str">
            <v>FLEXNETUIO_LOCAL</v>
          </cell>
          <cell r="V6770">
            <v>1</v>
          </cell>
          <cell r="W6770">
            <v>4.5</v>
          </cell>
          <cell r="X6770" t="str">
            <v>FLEXNET</v>
          </cell>
          <cell r="Y6770" t="str">
            <v>FLEX NET CALLE 28 DE JUNIO S/N Y GARCIA MORENO ENTRADA LLANO GRANDE</v>
          </cell>
        </row>
        <row r="6771">
          <cell r="A6771" t="str">
            <v>9603</v>
          </cell>
          <cell r="B6771">
            <v>490659</v>
          </cell>
          <cell r="C6771" t="str">
            <v>9603</v>
          </cell>
          <cell r="D6771" t="str">
            <v>DEGSO</v>
          </cell>
          <cell r="E6771" t="str">
            <v>DESPACHO</v>
          </cell>
          <cell r="F6771" t="str">
            <v>NORMAL</v>
          </cell>
          <cell r="G6771" t="str">
            <v>FT77643</v>
          </cell>
          <cell r="H6771">
            <v>44930</v>
          </cell>
          <cell r="I6771" t="str">
            <v>ENTREGADO</v>
          </cell>
          <cell r="J6771">
            <v>44935</v>
          </cell>
          <cell r="K6771" t="str">
            <v>AURELIAN ECUADOR S.A.</v>
          </cell>
          <cell r="L6771" t="str">
            <v xml:space="preserve">DIRECCION: TRANSPORTE NOROCCIDENTAL - AMAGUANA ? </v>
          </cell>
          <cell r="M6771" t="str">
            <v>1791840712001</v>
          </cell>
          <cell r="N6771" t="str">
            <v>99-832-0225</v>
          </cell>
          <cell r="O6771" t="str">
            <v>99-832-0225</v>
          </cell>
          <cell r="P6771" t="str">
            <v>170814</v>
          </cell>
          <cell r="Q6771" t="str">
            <v>QUITO</v>
          </cell>
          <cell r="R6771" t="str">
            <v>PICHINCHA</v>
          </cell>
          <cell r="S6771" t="str">
            <v>AMAGUANA</v>
          </cell>
          <cell r="T6771" t="str">
            <v>FLEXTRANS UIO</v>
          </cell>
          <cell r="U6771" t="str">
            <v>FLEXNETUIO_LOCAL</v>
          </cell>
          <cell r="V6771">
            <v>3</v>
          </cell>
          <cell r="W6771">
            <v>40.4</v>
          </cell>
          <cell r="X6771" t="str">
            <v>FLEXNET</v>
          </cell>
          <cell r="Y6771" t="str">
            <v>FLEX NET CALLE 28 DE JUNIO S/N Y GARCIA MORENO ENTRADA LLANO GRANDE</v>
          </cell>
        </row>
        <row r="6772">
          <cell r="A6772" t="str">
            <v>53148</v>
          </cell>
          <cell r="B6772">
            <v>490660</v>
          </cell>
          <cell r="C6772" t="str">
            <v>53148</v>
          </cell>
          <cell r="D6772" t="str">
            <v>DEGSO</v>
          </cell>
          <cell r="E6772" t="str">
            <v>DESPACHO</v>
          </cell>
          <cell r="F6772" t="str">
            <v>NORMAL</v>
          </cell>
          <cell r="G6772" t="str">
            <v>FT77644</v>
          </cell>
          <cell r="H6772">
            <v>44930</v>
          </cell>
          <cell r="I6772" t="str">
            <v>ENTREGADO</v>
          </cell>
          <cell r="J6772">
            <v>44932</v>
          </cell>
          <cell r="K6772" t="str">
            <v>MARCATOMA EVAS JUAN FERNANDO</v>
          </cell>
          <cell r="L6772" t="str">
            <v>IGNACIO ASIN N51-89 Y ANTONIO ROMAN- SAN FERNANDO-0997337343-JUAN MARCATOMA</v>
          </cell>
          <cell r="M6772" t="str">
            <v>#N/A</v>
          </cell>
          <cell r="N6772" t="str">
            <v>99-832-0225</v>
          </cell>
          <cell r="O6772" t="str">
            <v>99-832-0225</v>
          </cell>
          <cell r="P6772" t="str">
            <v>170301</v>
          </cell>
          <cell r="Q6772" t="str">
            <v>QUITO</v>
          </cell>
          <cell r="R6772" t="str">
            <v>PICHINCHA</v>
          </cell>
          <cell r="S6772" t="str">
            <v>QUITO</v>
          </cell>
          <cell r="U6772" t="str">
            <v>FLEXNETUIO_LOCAL</v>
          </cell>
          <cell r="V6772">
            <v>1</v>
          </cell>
          <cell r="W6772">
            <v>0.5</v>
          </cell>
          <cell r="X6772" t="str">
            <v>FLEXNET</v>
          </cell>
          <cell r="Y6772" t="str">
            <v>FLEX NET CALLE 28 DE JUNIO S/N Y GARCIA MORENO ENTRADA LLANO GRANDE</v>
          </cell>
        </row>
        <row r="6773">
          <cell r="A6773" t="str">
            <v>4790435</v>
          </cell>
          <cell r="B6773">
            <v>490634</v>
          </cell>
          <cell r="C6773" t="str">
            <v>4790435</v>
          </cell>
          <cell r="D6773" t="str">
            <v>MDELIVERY</v>
          </cell>
          <cell r="E6773" t="str">
            <v>DESPACHO</v>
          </cell>
          <cell r="F6773" t="str">
            <v>DERIVADO PICK UP</v>
          </cell>
          <cell r="G6773" t="str">
            <v>031080004790435</v>
          </cell>
          <cell r="H6773">
            <v>44930</v>
          </cell>
          <cell r="I6773" t="str">
            <v>ENTREGADO</v>
          </cell>
          <cell r="J6773">
            <v>44931</v>
          </cell>
          <cell r="K6773" t="str">
            <v>JOSE EDUARDO CARRION HERAS</v>
          </cell>
          <cell r="L6773" t="str">
            <v>OFICINA TRAMACO PORTETE</v>
          </cell>
          <cell r="M6773" t="str">
            <v>0910990258</v>
          </cell>
          <cell r="N6773" t="str">
            <v>0992831794</v>
          </cell>
          <cell r="O6773" t="str">
            <v>0992832794</v>
          </cell>
          <cell r="P6773" t="str">
            <v>GUAYAQUIL</v>
          </cell>
          <cell r="Q6773" t="str">
            <v>GUAYAQUIL</v>
          </cell>
          <cell r="R6773" t="str">
            <v>GUAYAS</v>
          </cell>
          <cell r="T6773" t="str">
            <v>TRAMACO</v>
          </cell>
          <cell r="U6773" t="str">
            <v>FLEXNETUIO_GYE</v>
          </cell>
          <cell r="V6773">
            <v>1</v>
          </cell>
          <cell r="W6773">
            <v>1</v>
          </cell>
          <cell r="X6773" t="str">
            <v>FLEXNET ECUADOR - MDELIVERY</v>
          </cell>
          <cell r="Y6773" t="str">
            <v>CALLE 28 DE JUNIO S/N Y GARCIA MORENO ENTRADA LLANO GRANDE</v>
          </cell>
        </row>
        <row r="6774">
          <cell r="A6774" t="str">
            <v>4790646</v>
          </cell>
          <cell r="B6774">
            <v>490635</v>
          </cell>
          <cell r="C6774" t="str">
            <v>4790646</v>
          </cell>
          <cell r="D6774" t="str">
            <v>MDELIVERY</v>
          </cell>
          <cell r="E6774" t="str">
            <v>DESPACHO</v>
          </cell>
          <cell r="F6774" t="str">
            <v>NORMAL</v>
          </cell>
          <cell r="G6774" t="str">
            <v>031080004790646</v>
          </cell>
          <cell r="H6774">
            <v>44930</v>
          </cell>
          <cell r="I6774" t="str">
            <v>ENTREGADO</v>
          </cell>
          <cell r="J6774">
            <v>44931</v>
          </cell>
          <cell r="K6774" t="str">
            <v>ALVARO HERNAN PINTO RUIZ</v>
          </cell>
          <cell r="L6774" t="str">
            <v>HUACHI LORETO CALLE JOSE GARCIA SN AV LOS CHASQUIS</v>
          </cell>
          <cell r="M6774" t="str">
            <v>1803088333</v>
          </cell>
          <cell r="N6774" t="str">
            <v>0999275158</v>
          </cell>
          <cell r="O6774" t="str">
            <v>0999275158</v>
          </cell>
          <cell r="P6774" t="str">
            <v>180201</v>
          </cell>
          <cell r="Q6774" t="str">
            <v>AMBATO</v>
          </cell>
          <cell r="R6774" t="str">
            <v>TUNGURAHUA</v>
          </cell>
          <cell r="S6774" t="str">
            <v>AMBATO</v>
          </cell>
          <cell r="T6774" t="str">
            <v>TRAMACO</v>
          </cell>
          <cell r="U6774" t="str">
            <v>FLEXNETUIO_PROVINCIA</v>
          </cell>
          <cell r="V6774">
            <v>1</v>
          </cell>
          <cell r="W6774">
            <v>1</v>
          </cell>
          <cell r="X6774" t="str">
            <v>FLEXNET ECUADOR - MDELIVERY</v>
          </cell>
          <cell r="Y6774" t="str">
            <v>CALLE 28 DE JUNIO S/N Y GARCIA MORENO ENTRADA LLANO GRANDE</v>
          </cell>
        </row>
        <row r="6775">
          <cell r="A6775" t="str">
            <v>4790751</v>
          </cell>
          <cell r="B6775">
            <v>490636</v>
          </cell>
          <cell r="C6775" t="str">
            <v>4790751</v>
          </cell>
          <cell r="D6775" t="str">
            <v>MDELIVERY</v>
          </cell>
          <cell r="E6775" t="str">
            <v>DESPACHO</v>
          </cell>
          <cell r="F6775" t="str">
            <v>NORMAL</v>
          </cell>
          <cell r="G6775" t="str">
            <v>FT77749</v>
          </cell>
          <cell r="H6775">
            <v>44930</v>
          </cell>
          <cell r="I6775" t="str">
            <v>ENTREGADO</v>
          </cell>
          <cell r="J6775">
            <v>44932</v>
          </cell>
          <cell r="K6775" t="str">
            <v>EFRAIN ANTONIO PARRA PINTO</v>
          </cell>
          <cell r="L6775" t="str">
            <v>COTOCOLLAO   CALLE PEDRO FREIRE  N 3 14 CALLE JOSE FIGUEROA</v>
          </cell>
          <cell r="M6775" t="str">
            <v>1711255529</v>
          </cell>
          <cell r="N6775" t="str">
            <v>0998325731</v>
          </cell>
          <cell r="O6775" t="str">
            <v>0900000000</v>
          </cell>
          <cell r="P6775" t="str">
            <v>170301</v>
          </cell>
          <cell r="Q6775" t="str">
            <v>QUITO</v>
          </cell>
          <cell r="R6775" t="str">
            <v>PICHINCHA</v>
          </cell>
          <cell r="S6775" t="str">
            <v>QUITO</v>
          </cell>
          <cell r="T6775" t="str">
            <v>EXPRESSCON</v>
          </cell>
          <cell r="U6775" t="str">
            <v>FLEXNETUIO_LOCAL</v>
          </cell>
          <cell r="V6775">
            <v>1</v>
          </cell>
          <cell r="W6775">
            <v>1</v>
          </cell>
          <cell r="X6775" t="str">
            <v>FLEXNET ECUADOR - MDELIVERY</v>
          </cell>
          <cell r="Y6775" t="str">
            <v>CALLE 28 DE JUNIO S/N Y GARCIA MORENO ENTRADA LLANO GRANDE</v>
          </cell>
        </row>
        <row r="6776">
          <cell r="A6776" t="str">
            <v>4790791</v>
          </cell>
          <cell r="B6776">
            <v>490637</v>
          </cell>
          <cell r="C6776" t="str">
            <v>4790791</v>
          </cell>
          <cell r="D6776" t="str">
            <v>MDELIVERY</v>
          </cell>
          <cell r="E6776" t="str">
            <v>DESPACHO</v>
          </cell>
          <cell r="F6776" t="str">
            <v>NORMAL</v>
          </cell>
          <cell r="G6776" t="str">
            <v>FT77659</v>
          </cell>
          <cell r="H6776">
            <v>44930</v>
          </cell>
          <cell r="I6776" t="str">
            <v>ENTREGADO</v>
          </cell>
          <cell r="J6776">
            <v>44931</v>
          </cell>
          <cell r="K6776" t="str">
            <v>GALO SALOMON COLOMA CAMPANA</v>
          </cell>
          <cell r="L6776" t="str">
            <v>TARQUI CDLA JARDINES DEL RIO AUT NARCISA DE JESUS MZ 25 VILLA 3</v>
          </cell>
          <cell r="M6776" t="str">
            <v>0924348501</v>
          </cell>
          <cell r="N6776" t="str">
            <v>0978761013</v>
          </cell>
          <cell r="O6776" t="str">
            <v>0978761013</v>
          </cell>
          <cell r="P6776" t="str">
            <v>090703</v>
          </cell>
          <cell r="Q6776" t="str">
            <v>GUAYAQUIL</v>
          </cell>
          <cell r="R6776" t="str">
            <v>GUAYAS</v>
          </cell>
          <cell r="S6776" t="str">
            <v>GUAYAQUIL</v>
          </cell>
          <cell r="T6776" t="str">
            <v>ITSACOURIER</v>
          </cell>
          <cell r="U6776" t="str">
            <v>FLEXNETUIO_GYE</v>
          </cell>
          <cell r="V6776">
            <v>1</v>
          </cell>
          <cell r="W6776">
            <v>1</v>
          </cell>
          <cell r="X6776" t="str">
            <v>FLEXNET ECUADOR - MDELIVERY</v>
          </cell>
          <cell r="Y6776" t="str">
            <v>CALLE 28 DE JUNIO S/N Y GARCIA MORENO ENTRADA LLANO GRANDE</v>
          </cell>
        </row>
        <row r="6777">
          <cell r="A6777" t="str">
            <v>4790838</v>
          </cell>
          <cell r="B6777">
            <v>490638</v>
          </cell>
          <cell r="C6777" t="str">
            <v>4790838</v>
          </cell>
          <cell r="D6777" t="str">
            <v>MDELIVERY</v>
          </cell>
          <cell r="E6777" t="str">
            <v>DESPACHO</v>
          </cell>
          <cell r="F6777" t="str">
            <v>NORMAL</v>
          </cell>
          <cell r="G6777" t="str">
            <v>FT77675</v>
          </cell>
          <cell r="H6777">
            <v>44930</v>
          </cell>
          <cell r="I6777" t="str">
            <v>ENTREGADO</v>
          </cell>
          <cell r="J6777">
            <v>44931</v>
          </cell>
          <cell r="K6777" t="str">
            <v>Santiago David Bonilla Cadena</v>
          </cell>
          <cell r="L6777" t="str">
            <v>SAN BARTOLO CALLE TEODORO GOMEZ DE LA TORRE S11 729 Y PUJILI</v>
          </cell>
          <cell r="M6777" t="str">
            <v>1752736668</v>
          </cell>
          <cell r="N6777" t="str">
            <v>0995971334</v>
          </cell>
          <cell r="O6777" t="str">
            <v>0995971334</v>
          </cell>
          <cell r="P6777" t="str">
            <v>170601</v>
          </cell>
          <cell r="Q6777" t="str">
            <v>QUITO</v>
          </cell>
          <cell r="R6777" t="str">
            <v>PICHINCHA</v>
          </cell>
          <cell r="S6777" t="str">
            <v>QUITO</v>
          </cell>
          <cell r="T6777" t="str">
            <v>FLEXTRANS UIO</v>
          </cell>
          <cell r="U6777" t="str">
            <v>FLEXNETUIO_LOCAL</v>
          </cell>
          <cell r="V6777">
            <v>1</v>
          </cell>
          <cell r="W6777">
            <v>1</v>
          </cell>
          <cell r="X6777" t="str">
            <v>FLEXNET ECUADOR - MDELIVERY</v>
          </cell>
          <cell r="Y6777" t="str">
            <v>CALLE 28 DE JUNIO S/N Y GARCIA MORENO ENTRADA LLANO GRANDE</v>
          </cell>
        </row>
        <row r="6778">
          <cell r="A6778" t="str">
            <v>4790876</v>
          </cell>
          <cell r="B6778">
            <v>490639</v>
          </cell>
          <cell r="C6778" t="str">
            <v>4790876</v>
          </cell>
          <cell r="D6778" t="str">
            <v>MDELIVERY</v>
          </cell>
          <cell r="E6778" t="str">
            <v>DESPACHO</v>
          </cell>
          <cell r="F6778" t="str">
            <v>NORMAL</v>
          </cell>
          <cell r="G6778" t="str">
            <v>031080004790876</v>
          </cell>
          <cell r="H6778">
            <v>44930</v>
          </cell>
          <cell r="I6778" t="str">
            <v>ENTREGADO</v>
          </cell>
          <cell r="J6778">
            <v>44931</v>
          </cell>
          <cell r="K6778" t="str">
            <v>BENAVIDES OSTAIZA CESAR ORLANDO</v>
          </cell>
          <cell r="L6778" t="str">
            <v>ELOY ALFARO  CDLA MALDONADO  MZ 29  VILLA 23  AV  SAMUEL CISNEROS</v>
          </cell>
          <cell r="M6778" t="str">
            <v>0913379921</v>
          </cell>
          <cell r="N6778" t="str">
            <v>0958617605</v>
          </cell>
          <cell r="O6778" t="str">
            <v>0958617605</v>
          </cell>
          <cell r="P6778" t="str">
            <v>092410</v>
          </cell>
          <cell r="Q6778" t="str">
            <v>DURAN</v>
          </cell>
          <cell r="R6778" t="str">
            <v>GUAYAS</v>
          </cell>
          <cell r="S6778" t="str">
            <v>ELOY ALFARO (DURAN)</v>
          </cell>
          <cell r="T6778" t="str">
            <v>TRAMACO</v>
          </cell>
          <cell r="U6778" t="str">
            <v>FLEXNETUIO_GYE</v>
          </cell>
          <cell r="V6778">
            <v>1</v>
          </cell>
          <cell r="W6778">
            <v>1</v>
          </cell>
          <cell r="X6778" t="str">
            <v>FLEXNET ECUADOR - MDELIVERY</v>
          </cell>
          <cell r="Y6778" t="str">
            <v>CALLE 28 DE JUNIO S/N Y GARCIA MORENO ENTRADA LLANO GRANDE</v>
          </cell>
        </row>
        <row r="6779">
          <cell r="A6779" t="str">
            <v>4790987</v>
          </cell>
          <cell r="B6779">
            <v>490640</v>
          </cell>
          <cell r="C6779" t="str">
            <v>4790987</v>
          </cell>
          <cell r="D6779" t="str">
            <v>MDELIVERY</v>
          </cell>
          <cell r="E6779" t="str">
            <v>DESPACHO</v>
          </cell>
          <cell r="F6779" t="str">
            <v>NORMAL</v>
          </cell>
          <cell r="G6779" t="str">
            <v>FT77672</v>
          </cell>
          <cell r="H6779">
            <v>44930</v>
          </cell>
          <cell r="I6779" t="str">
            <v>ENTREGADO</v>
          </cell>
          <cell r="J6779">
            <v>44931</v>
          </cell>
          <cell r="K6779" t="str">
            <v>MALDONADO QUINALUISA ENRIQUE SEBASTIAN</v>
          </cell>
          <cell r="L6779" t="str">
            <v>COMITE DEL PUEBLO CALLE DE LOS ABEDULES SN CALLE N60</v>
          </cell>
          <cell r="M6779" t="str">
            <v>1721590600</v>
          </cell>
          <cell r="N6779" t="str">
            <v>0987778333</v>
          </cell>
          <cell r="O6779" t="str">
            <v>0987778333</v>
          </cell>
          <cell r="P6779" t="str">
            <v>170513</v>
          </cell>
          <cell r="Q6779" t="str">
            <v>QUITO</v>
          </cell>
          <cell r="R6779" t="str">
            <v>PICHINCHA</v>
          </cell>
          <cell r="S6779" t="str">
            <v>QUITO</v>
          </cell>
          <cell r="T6779" t="str">
            <v>FLEXTRANS UIO</v>
          </cell>
          <cell r="U6779" t="str">
            <v>FLEXNETUIO_LOCAL</v>
          </cell>
          <cell r="V6779">
            <v>1</v>
          </cell>
          <cell r="W6779">
            <v>1</v>
          </cell>
          <cell r="X6779" t="str">
            <v>FLEXNET ECUADOR - MDELIVERY</v>
          </cell>
          <cell r="Y6779" t="str">
            <v>CALLE 28 DE JUNIO S/N Y GARCIA MORENO ENTRADA LLANO GRANDE</v>
          </cell>
        </row>
        <row r="6780">
          <cell r="A6780" t="str">
            <v>4791159</v>
          </cell>
          <cell r="B6780">
            <v>490641</v>
          </cell>
          <cell r="C6780" t="str">
            <v>4791159</v>
          </cell>
          <cell r="D6780" t="str">
            <v>MDELIVERY</v>
          </cell>
          <cell r="E6780" t="str">
            <v>DESPACHO</v>
          </cell>
          <cell r="F6780" t="str">
            <v>NORMAL</v>
          </cell>
          <cell r="G6780" t="str">
            <v>FT77708</v>
          </cell>
          <cell r="H6780">
            <v>44930</v>
          </cell>
          <cell r="I6780" t="str">
            <v>ENTREGADO</v>
          </cell>
          <cell r="J6780">
            <v>44931</v>
          </cell>
          <cell r="K6780" t="str">
            <v>TAPIA GUILLEN JHONATAN EDUARDO</v>
          </cell>
          <cell r="L6780" t="str">
            <v>LA ECUATORIANA CALLE S43B SN ENTRE AV RUMICHACA NAN Y CURACA</v>
          </cell>
          <cell r="M6780" t="str">
            <v>1716809700</v>
          </cell>
          <cell r="N6780" t="str">
            <v>0992729682</v>
          </cell>
          <cell r="O6780" t="str">
            <v>0992729682</v>
          </cell>
          <cell r="P6780" t="str">
            <v>170701</v>
          </cell>
          <cell r="Q6780" t="str">
            <v>QUITO</v>
          </cell>
          <cell r="R6780" t="str">
            <v>PICHINCHA</v>
          </cell>
          <cell r="S6780" t="str">
            <v>QUITO</v>
          </cell>
          <cell r="T6780" t="str">
            <v>FLEXTRANS UIO</v>
          </cell>
          <cell r="U6780" t="str">
            <v>FLEXNETUIO_LOCAL</v>
          </cell>
          <cell r="V6780">
            <v>1</v>
          </cell>
          <cell r="W6780">
            <v>1</v>
          </cell>
          <cell r="X6780" t="str">
            <v>FLEXNET ECUADOR - MDELIVERY</v>
          </cell>
          <cell r="Y6780" t="str">
            <v>CALLE 28 DE JUNIO S/N Y GARCIA MORENO ENTRADA LLANO GRANDE</v>
          </cell>
        </row>
        <row r="6781">
          <cell r="A6781" t="str">
            <v>4791662</v>
          </cell>
          <cell r="B6781">
            <v>490642</v>
          </cell>
          <cell r="C6781" t="str">
            <v>4791662</v>
          </cell>
          <cell r="D6781" t="str">
            <v>MDELIVERY</v>
          </cell>
          <cell r="E6781" t="str">
            <v>DESPACHO</v>
          </cell>
          <cell r="F6781" t="str">
            <v>NORMAL</v>
          </cell>
          <cell r="G6781" t="str">
            <v>031080004791662</v>
          </cell>
          <cell r="H6781">
            <v>44930</v>
          </cell>
          <cell r="I6781" t="str">
            <v>ENTREGADO</v>
          </cell>
          <cell r="J6781">
            <v>44931</v>
          </cell>
          <cell r="K6781" t="str">
            <v>Luis Javier LALA CAMPOVERDE</v>
          </cell>
          <cell r="L6781" t="str">
            <v>EL TRIUNFO CALLE AV 8 DE ABRIL SN Y ANSELMO DI LORENSO</v>
          </cell>
          <cell r="M6781" t="str">
            <v>0929094530</v>
          </cell>
          <cell r="N6781" t="str">
            <v>0967107975</v>
          </cell>
          <cell r="O6781" t="str">
            <v>0967107975</v>
          </cell>
          <cell r="P6781" t="str">
            <v>091601</v>
          </cell>
          <cell r="Q6781" t="str">
            <v>EL TRIUNFO</v>
          </cell>
          <cell r="R6781" t="str">
            <v>GUAYAS</v>
          </cell>
          <cell r="S6781" t="str">
            <v>EL TRIUNFO</v>
          </cell>
          <cell r="T6781" t="str">
            <v>TRAMACO</v>
          </cell>
          <cell r="U6781" t="str">
            <v>FLEXNETUIO_PROVINCIA</v>
          </cell>
          <cell r="V6781">
            <v>1</v>
          </cell>
          <cell r="W6781">
            <v>1</v>
          </cell>
          <cell r="X6781" t="str">
            <v>FLEXNET ECUADOR - MDELIVERY</v>
          </cell>
          <cell r="Y6781" t="str">
            <v>CALLE 28 DE JUNIO S/N Y GARCIA MORENO ENTRADA LLANO GRANDE</v>
          </cell>
        </row>
        <row r="6782">
          <cell r="A6782" t="str">
            <v>4791944</v>
          </cell>
          <cell r="B6782">
            <v>490643</v>
          </cell>
          <cell r="C6782" t="str">
            <v>4791944</v>
          </cell>
          <cell r="D6782" t="str">
            <v>MDELIVERY</v>
          </cell>
          <cell r="E6782" t="str">
            <v>DESPACHO</v>
          </cell>
          <cell r="F6782" t="str">
            <v>NORMAL</v>
          </cell>
          <cell r="G6782" t="str">
            <v>031080004791944</v>
          </cell>
          <cell r="H6782">
            <v>44930</v>
          </cell>
          <cell r="I6782" t="str">
            <v>ENTREGADO</v>
          </cell>
          <cell r="J6782">
            <v>44931</v>
          </cell>
          <cell r="K6782" t="str">
            <v>DIANA ELIZABETH GONZALEZ LOAIZA</v>
          </cell>
          <cell r="L6782" t="str">
            <v>UNION LOJANA    CALLE PANAMERICA NORTE  SN</v>
          </cell>
          <cell r="M6782" t="str">
            <v>0704354968</v>
          </cell>
          <cell r="N6782" t="str">
            <v>0939224305</v>
          </cell>
          <cell r="O6782" t="str">
            <v>0939224305</v>
          </cell>
          <cell r="P6782" t="str">
            <v>070503</v>
          </cell>
          <cell r="Q6782" t="str">
            <v>HUAQUILLAS</v>
          </cell>
          <cell r="R6782" t="str">
            <v>EL ORO</v>
          </cell>
          <cell r="S6782" t="str">
            <v>HUAQUILLAS</v>
          </cell>
          <cell r="T6782" t="str">
            <v>TRAMACO</v>
          </cell>
          <cell r="U6782" t="str">
            <v>FLEXNETUIO_PROVINCIA</v>
          </cell>
          <cell r="V6782">
            <v>1</v>
          </cell>
          <cell r="W6782">
            <v>1</v>
          </cell>
          <cell r="X6782" t="str">
            <v>FLEXNET ECUADOR - MDELIVERY</v>
          </cell>
          <cell r="Y6782" t="str">
            <v>CALLE 28 DE JUNIO S/N Y GARCIA MORENO ENTRADA LLANO GRANDE</v>
          </cell>
        </row>
        <row r="6783">
          <cell r="A6783" t="str">
            <v>4792542</v>
          </cell>
          <cell r="B6783">
            <v>490644</v>
          </cell>
          <cell r="C6783" t="str">
            <v>4792542</v>
          </cell>
          <cell r="D6783" t="str">
            <v>MDELIVERY</v>
          </cell>
          <cell r="E6783" t="str">
            <v>DESPACHO</v>
          </cell>
          <cell r="F6783" t="str">
            <v>NORMAL</v>
          </cell>
          <cell r="G6783" t="str">
            <v>031080004792542</v>
          </cell>
          <cell r="H6783">
            <v>44930</v>
          </cell>
          <cell r="I6783" t="str">
            <v>ENTREGADO</v>
          </cell>
          <cell r="J6783">
            <v>44931</v>
          </cell>
          <cell r="K6783" t="str">
            <v>GARAICOA ARCE HERNAN FELIPE</v>
          </cell>
          <cell r="L6783" t="str">
            <v>PASCUALES CALLE 3 CALLEJON 23 NE MZ 312 SOLAR 16A AV 1A NE</v>
          </cell>
          <cell r="M6783" t="str">
            <v>0919579664</v>
          </cell>
          <cell r="N6783" t="str">
            <v>0996614098</v>
          </cell>
          <cell r="O6783" t="str">
            <v>0996614098</v>
          </cell>
          <cell r="P6783" t="str">
            <v>090703</v>
          </cell>
          <cell r="Q6783" t="str">
            <v>GUAYAQUIL</v>
          </cell>
          <cell r="R6783" t="str">
            <v>GUAYAS</v>
          </cell>
          <cell r="S6783" t="str">
            <v>GUAYAQUIL</v>
          </cell>
          <cell r="T6783" t="str">
            <v>TRAMACO</v>
          </cell>
          <cell r="U6783" t="str">
            <v>FLEXNETUIO_GYE</v>
          </cell>
          <cell r="V6783">
            <v>1</v>
          </cell>
          <cell r="W6783">
            <v>1</v>
          </cell>
          <cell r="X6783" t="str">
            <v>FLEXNET ECUADOR - MDELIVERY</v>
          </cell>
          <cell r="Y6783" t="str">
            <v>CALLE 28 DE JUNIO S/N Y GARCIA MORENO ENTRADA LLANO GRANDE</v>
          </cell>
        </row>
        <row r="6784">
          <cell r="A6784" t="str">
            <v>4793237</v>
          </cell>
          <cell r="B6784">
            <v>490645</v>
          </cell>
          <cell r="C6784" t="str">
            <v>4793237</v>
          </cell>
          <cell r="D6784" t="str">
            <v>MDELIVERY</v>
          </cell>
          <cell r="E6784" t="str">
            <v>DESPACHO</v>
          </cell>
          <cell r="G6784" t="str">
            <v>031080004793237</v>
          </cell>
          <cell r="H6784">
            <v>44930</v>
          </cell>
          <cell r="I6784" t="str">
            <v>ENTREGADO</v>
          </cell>
          <cell r="J6784">
            <v>44931</v>
          </cell>
          <cell r="K6784" t="str">
            <v>JUAN PABLO ROMERO JARA</v>
          </cell>
          <cell r="L6784" t="str">
            <v>MALDONADO CALLE LOJA SN CALLE GASPAR DE VILLAROEL</v>
          </cell>
          <cell r="M6784" t="str">
            <v>0603320581</v>
          </cell>
          <cell r="N6784" t="str">
            <v>0998543672</v>
          </cell>
          <cell r="O6784" t="str">
            <v>0998543672</v>
          </cell>
          <cell r="P6784" t="str">
            <v>060111</v>
          </cell>
          <cell r="Q6784" t="str">
            <v>RIOBAMBA</v>
          </cell>
          <cell r="R6784" t="str">
            <v>CHIMBORAZO</v>
          </cell>
          <cell r="S6784" t="str">
            <v>RIOBAMBA</v>
          </cell>
          <cell r="T6784" t="str">
            <v>TRAMACO</v>
          </cell>
          <cell r="U6784" t="str">
            <v>FLEXNETUIO_PROVINCIA</v>
          </cell>
          <cell r="V6784">
            <v>1</v>
          </cell>
          <cell r="W6784">
            <v>1</v>
          </cell>
          <cell r="X6784" t="str">
            <v>FLEXNET ECUADOR - MDELIVERY</v>
          </cell>
          <cell r="Y6784" t="str">
            <v>CALLE 28 DE JUNIO S/N Y GARCIA MORENO ENTRADA LLANO GRANDE</v>
          </cell>
        </row>
        <row r="6785">
          <cell r="A6785" t="str">
            <v>4793256</v>
          </cell>
          <cell r="B6785">
            <v>490646</v>
          </cell>
          <cell r="C6785" t="str">
            <v>4793256</v>
          </cell>
          <cell r="D6785" t="str">
            <v>MDELIVERY</v>
          </cell>
          <cell r="E6785" t="str">
            <v>DESPACHO</v>
          </cell>
          <cell r="F6785" t="str">
            <v>NORMAL</v>
          </cell>
          <cell r="G6785" t="str">
            <v>FT77674</v>
          </cell>
          <cell r="H6785">
            <v>44930</v>
          </cell>
          <cell r="I6785" t="str">
            <v>ENTREGADO</v>
          </cell>
          <cell r="J6785">
            <v>44931</v>
          </cell>
          <cell r="K6785" t="str">
            <v>MARIA GRACIA DURAN CEVALLOS</v>
          </cell>
          <cell r="L6785" t="str">
            <v>COTOCOLLAO    CALLE DIEGO VACA DE LA VEGA N 71   CALLE  JOSE ARTETA CALISTO Y CALISTO</v>
          </cell>
          <cell r="M6785" t="str">
            <v>1723426290</v>
          </cell>
          <cell r="N6785" t="str">
            <v>0981990217</v>
          </cell>
          <cell r="O6785" t="str">
            <v>0981990217</v>
          </cell>
          <cell r="P6785" t="str">
            <v>170301</v>
          </cell>
          <cell r="Q6785" t="str">
            <v>QUITO</v>
          </cell>
          <cell r="R6785" t="str">
            <v>PICHINCHA</v>
          </cell>
          <cell r="S6785" t="str">
            <v>QUITO</v>
          </cell>
          <cell r="T6785" t="str">
            <v>FLEXTRANS UIO</v>
          </cell>
          <cell r="U6785" t="str">
            <v>FLEXNETUIO_LOCAL</v>
          </cell>
          <cell r="V6785">
            <v>1</v>
          </cell>
          <cell r="W6785">
            <v>1</v>
          </cell>
          <cell r="X6785" t="str">
            <v>FLEXNET ECUADOR - MDELIVERY</v>
          </cell>
          <cell r="Y6785" t="str">
            <v>CALLE 28 DE JUNIO S/N Y GARCIA MORENO ENTRADA LLANO GRANDE</v>
          </cell>
        </row>
        <row r="6786">
          <cell r="A6786" t="str">
            <v>4793257</v>
          </cell>
          <cell r="B6786">
            <v>490647</v>
          </cell>
          <cell r="C6786" t="str">
            <v>4793257</v>
          </cell>
          <cell r="D6786" t="str">
            <v>MDELIVERY</v>
          </cell>
          <cell r="E6786" t="str">
            <v>DESPACHO</v>
          </cell>
          <cell r="F6786" t="str">
            <v>DERIVADO PICK UP</v>
          </cell>
          <cell r="G6786" t="str">
            <v>031080004793257</v>
          </cell>
          <cell r="H6786">
            <v>44930</v>
          </cell>
          <cell r="I6786" t="str">
            <v>ENTREGADO</v>
          </cell>
          <cell r="J6786">
            <v>44937</v>
          </cell>
          <cell r="K6786" t="str">
            <v>LUIS FERNANDO GARCIA AVELLAN</v>
          </cell>
          <cell r="L6786" t="str">
            <v>OFICINA TRAMACO NARANJAL</v>
          </cell>
          <cell r="M6786" t="str">
            <v>0941188278</v>
          </cell>
          <cell r="N6786" t="str">
            <v>0991900360</v>
          </cell>
          <cell r="O6786" t="str">
            <v>0991900360</v>
          </cell>
          <cell r="P6786" t="str">
            <v>NARANJAL</v>
          </cell>
          <cell r="Q6786" t="str">
            <v>NARANJAL</v>
          </cell>
          <cell r="R6786" t="str">
            <v>GUAYAS</v>
          </cell>
          <cell r="T6786" t="str">
            <v>TRAMACO</v>
          </cell>
          <cell r="U6786" t="str">
            <v>FLEXNETUIO_PROVINCIA</v>
          </cell>
          <cell r="V6786">
            <v>1</v>
          </cell>
          <cell r="W6786">
            <v>1</v>
          </cell>
          <cell r="X6786" t="str">
            <v>FLEXNET ECUADOR - MDELIVERY</v>
          </cell>
          <cell r="Y6786" t="str">
            <v>CALLE 28 DE JUNIO S/N Y GARCIA MORENO ENTRADA LLANO GRANDE</v>
          </cell>
        </row>
        <row r="6787">
          <cell r="A6787" t="str">
            <v>4793284</v>
          </cell>
          <cell r="B6787">
            <v>490648</v>
          </cell>
          <cell r="C6787" t="str">
            <v>4793284</v>
          </cell>
          <cell r="D6787" t="str">
            <v>MDELIVERY</v>
          </cell>
          <cell r="E6787" t="str">
            <v>DESPACHO</v>
          </cell>
          <cell r="F6787" t="str">
            <v>NORMAL</v>
          </cell>
          <cell r="G6787" t="str">
            <v>FT77699</v>
          </cell>
          <cell r="H6787">
            <v>44930</v>
          </cell>
          <cell r="I6787" t="str">
            <v>ENTREGADO</v>
          </cell>
          <cell r="J6787">
            <v>44932</v>
          </cell>
          <cell r="K6787" t="str">
            <v>Nelson Heriberro Tapia Bustamante</v>
          </cell>
          <cell r="L6787" t="str">
            <v>CHIMBACALLE CALLE UPANO E1 90 Y MALDONADO</v>
          </cell>
          <cell r="M6787" t="str">
            <v>1712402781</v>
          </cell>
          <cell r="N6787" t="str">
            <v>0999230426</v>
          </cell>
          <cell r="O6787" t="str">
            <v>0999230426</v>
          </cell>
          <cell r="P6787" t="str">
            <v>170603</v>
          </cell>
          <cell r="Q6787" t="str">
            <v>QUITO</v>
          </cell>
          <cell r="R6787" t="str">
            <v>PICHINCHA</v>
          </cell>
          <cell r="S6787" t="str">
            <v>QUITO</v>
          </cell>
          <cell r="T6787" t="str">
            <v>FLEXTRANS UIO</v>
          </cell>
          <cell r="U6787" t="str">
            <v>FLEXNETUIO_LOCAL</v>
          </cell>
          <cell r="V6787">
            <v>1</v>
          </cell>
          <cell r="W6787">
            <v>1</v>
          </cell>
          <cell r="X6787" t="str">
            <v>FLEXNET ECUADOR - MDELIVERY</v>
          </cell>
          <cell r="Y6787" t="str">
            <v>CALLE 28 DE JUNIO S/N Y GARCIA MORENO ENTRADA LLANO GRANDE</v>
          </cell>
        </row>
        <row r="6788">
          <cell r="A6788" t="str">
            <v>4793298</v>
          </cell>
          <cell r="B6788">
            <v>490649</v>
          </cell>
          <cell r="C6788" t="str">
            <v>4793298</v>
          </cell>
          <cell r="D6788" t="str">
            <v>MDELIVERY</v>
          </cell>
          <cell r="E6788" t="str">
            <v>DESPACHO</v>
          </cell>
          <cell r="F6788" t="str">
            <v>NORMAL</v>
          </cell>
          <cell r="G6788" t="str">
            <v>FT77707</v>
          </cell>
          <cell r="H6788">
            <v>44930</v>
          </cell>
          <cell r="I6788" t="str">
            <v>ENTREGADO</v>
          </cell>
          <cell r="J6788">
            <v>44932</v>
          </cell>
          <cell r="K6788" t="str">
            <v>Nelson Heriberro Tapia Bustamante</v>
          </cell>
          <cell r="L6788" t="str">
            <v>CHIMBACALLE CALLE UPANO E1 90 Y AV PEDRO VICENTE MALDONADO</v>
          </cell>
          <cell r="M6788" t="str">
            <v>1712402781</v>
          </cell>
          <cell r="N6788" t="str">
            <v>0999230426</v>
          </cell>
          <cell r="O6788" t="str">
            <v/>
          </cell>
          <cell r="P6788" t="str">
            <v>170603</v>
          </cell>
          <cell r="Q6788" t="str">
            <v>QUITO</v>
          </cell>
          <cell r="R6788" t="str">
            <v>PICHINCHA</v>
          </cell>
          <cell r="S6788" t="str">
            <v>QUITO</v>
          </cell>
          <cell r="T6788" t="str">
            <v>FLEXTRANS UIO</v>
          </cell>
          <cell r="U6788" t="str">
            <v>FLEXNETUIO_LOCAL</v>
          </cell>
          <cell r="V6788">
            <v>1</v>
          </cell>
          <cell r="W6788">
            <v>1</v>
          </cell>
          <cell r="X6788" t="str">
            <v>FLEXNET ECUADOR - MDELIVERY</v>
          </cell>
          <cell r="Y6788" t="str">
            <v>CALLE 28 DE JUNIO S/N Y GARCIA MORENO ENTRADA LLANO GRANDE</v>
          </cell>
        </row>
        <row r="6789">
          <cell r="A6789" t="str">
            <v>4793424</v>
          </cell>
          <cell r="B6789">
            <v>490650</v>
          </cell>
          <cell r="C6789" t="str">
            <v>4793424</v>
          </cell>
          <cell r="D6789" t="str">
            <v>MDELIVERY</v>
          </cell>
          <cell r="E6789" t="str">
            <v>DESPACHO</v>
          </cell>
          <cell r="F6789" t="str">
            <v>NORMAL</v>
          </cell>
          <cell r="G6789" t="str">
            <v>FT77678</v>
          </cell>
          <cell r="H6789">
            <v>44930</v>
          </cell>
          <cell r="I6789" t="str">
            <v>ENTREGADO</v>
          </cell>
          <cell r="J6789">
            <v>44931</v>
          </cell>
          <cell r="K6789" t="str">
            <v>ANIUSKA NICOHOLS QUINTERO LACRUZ</v>
          </cell>
          <cell r="L6789" t="str">
            <v>JIPIJAPA CALLE REINALDO ESPINOZA SN CALLE FRANCISCO AREVALO</v>
          </cell>
          <cell r="M6789" t="str">
            <v>1758416927</v>
          </cell>
          <cell r="N6789" t="str">
            <v>0939659220</v>
          </cell>
          <cell r="O6789" t="str">
            <v>0939659220</v>
          </cell>
          <cell r="P6789" t="str">
            <v>170503</v>
          </cell>
          <cell r="Q6789" t="str">
            <v>QUITO</v>
          </cell>
          <cell r="R6789" t="str">
            <v>PICHINCHA</v>
          </cell>
          <cell r="S6789" t="str">
            <v>QUITO</v>
          </cell>
          <cell r="T6789" t="str">
            <v>FLEXTRANS UIO</v>
          </cell>
          <cell r="U6789" t="str">
            <v>FLEXNETUIO_LOCAL</v>
          </cell>
          <cell r="V6789">
            <v>1</v>
          </cell>
          <cell r="W6789">
            <v>1</v>
          </cell>
          <cell r="X6789" t="str">
            <v>FLEXNET ECUADOR - MDELIVERY</v>
          </cell>
          <cell r="Y6789" t="str">
            <v>CALLE 28 DE JUNIO S/N Y GARCIA MORENO ENTRADA LLANO GRANDE</v>
          </cell>
        </row>
        <row r="6790">
          <cell r="A6790" t="str">
            <v>4793426</v>
          </cell>
          <cell r="B6790">
            <v>490651</v>
          </cell>
          <cell r="C6790" t="str">
            <v>4793426</v>
          </cell>
          <cell r="D6790" t="str">
            <v>MDELIVERY</v>
          </cell>
          <cell r="E6790" t="str">
            <v>DESPACHO</v>
          </cell>
          <cell r="F6790" t="str">
            <v>NORMAL</v>
          </cell>
          <cell r="G6790" t="str">
            <v>FT77667</v>
          </cell>
          <cell r="H6790">
            <v>44930</v>
          </cell>
          <cell r="I6790" t="str">
            <v>ENTREGADO</v>
          </cell>
          <cell r="J6790">
            <v>44931</v>
          </cell>
          <cell r="K6790" t="str">
            <v>Otto Bolivar Remache Caiza</v>
          </cell>
          <cell r="L6790" t="str">
            <v>CHILLOGALLO CALLE Oe6C S40 76 Y MARCO CHIRIBOGA VILLAQUIRAN</v>
          </cell>
          <cell r="M6790" t="str">
            <v>0502041759</v>
          </cell>
          <cell r="N6790" t="str">
            <v>0999918782</v>
          </cell>
          <cell r="O6790" t="str">
            <v>0999918782</v>
          </cell>
          <cell r="P6790" t="str">
            <v>170707</v>
          </cell>
          <cell r="Q6790" t="str">
            <v>QUITO</v>
          </cell>
          <cell r="R6790" t="str">
            <v>PICHINCHA</v>
          </cell>
          <cell r="S6790" t="str">
            <v>QUITO</v>
          </cell>
          <cell r="T6790" t="str">
            <v>FLEXTRANS UIO</v>
          </cell>
          <cell r="U6790" t="str">
            <v>FLEXNETUIO_LOCAL</v>
          </cell>
          <cell r="V6790">
            <v>1</v>
          </cell>
          <cell r="W6790">
            <v>1</v>
          </cell>
          <cell r="X6790" t="str">
            <v>FLEXNET ECUADOR - MDELIVERY</v>
          </cell>
          <cell r="Y6790" t="str">
            <v>CALLE 28 DE JUNIO S/N Y GARCIA MORENO ENTRADA LLANO GRANDE</v>
          </cell>
        </row>
        <row r="6791">
          <cell r="A6791" t="str">
            <v>4793475</v>
          </cell>
          <cell r="B6791">
            <v>490652</v>
          </cell>
          <cell r="C6791" t="str">
            <v>4793475</v>
          </cell>
          <cell r="D6791" t="str">
            <v>MDELIVERY</v>
          </cell>
          <cell r="E6791" t="str">
            <v>DESPACHO</v>
          </cell>
          <cell r="F6791" t="str">
            <v>DERIVADO PICK UP</v>
          </cell>
          <cell r="G6791" t="str">
            <v>031080004793475</v>
          </cell>
          <cell r="H6791">
            <v>44930</v>
          </cell>
          <cell r="I6791" t="str">
            <v>ENTREGADO</v>
          </cell>
          <cell r="J6791">
            <v>44931</v>
          </cell>
          <cell r="K6791" t="str">
            <v>TORRES VERDUGO TERESA DILIA</v>
          </cell>
          <cell r="L6791" t="str">
            <v>OFICINA TRAMACO CUENCA YANUNCAY</v>
          </cell>
          <cell r="M6791" t="str">
            <v>0101275378</v>
          </cell>
          <cell r="N6791" t="str">
            <v>0998393179</v>
          </cell>
          <cell r="O6791" t="str">
            <v>0998393179</v>
          </cell>
          <cell r="P6791" t="str">
            <v>CUENCA</v>
          </cell>
          <cell r="Q6791" t="str">
            <v>CUENCA</v>
          </cell>
          <cell r="R6791" t="str">
            <v>AZUAY</v>
          </cell>
          <cell r="T6791" t="str">
            <v>TRAMACO</v>
          </cell>
          <cell r="U6791" t="str">
            <v>FLEXNETUIO_PROVINCIA</v>
          </cell>
          <cell r="V6791">
            <v>1</v>
          </cell>
          <cell r="W6791">
            <v>1</v>
          </cell>
          <cell r="X6791" t="str">
            <v>FLEXNET ECUADOR - MDELIVERY</v>
          </cell>
          <cell r="Y6791" t="str">
            <v>CALLE 28 DE JUNIO S/N Y GARCIA MORENO ENTRADA LLANO GRANDE</v>
          </cell>
        </row>
        <row r="6792">
          <cell r="A6792" t="str">
            <v>4762399</v>
          </cell>
          <cell r="B6792">
            <v>490609</v>
          </cell>
          <cell r="C6792" t="str">
            <v>4762399</v>
          </cell>
          <cell r="D6792" t="str">
            <v>MDELIVERY</v>
          </cell>
          <cell r="E6792" t="str">
            <v>DESPACHO</v>
          </cell>
          <cell r="F6792" t="str">
            <v>NORMAL</v>
          </cell>
          <cell r="G6792" t="str">
            <v>IC4136</v>
          </cell>
          <cell r="H6792">
            <v>44930</v>
          </cell>
          <cell r="I6792" t="str">
            <v>ENTREGADO</v>
          </cell>
          <cell r="J6792">
            <v>44932</v>
          </cell>
          <cell r="K6792" t="str">
            <v>Fausto Enrique Yambay Tamayo</v>
          </cell>
          <cell r="L6792" t="str">
            <v>SAN SEBASTIAN CALLE COTACACHI  SN CALLE TIO CAJAS</v>
          </cell>
          <cell r="M6792" t="str">
            <v>0601586688</v>
          </cell>
          <cell r="N6792" t="str">
            <v>0993176095</v>
          </cell>
          <cell r="O6792" t="str">
            <v>0987737964</v>
          </cell>
          <cell r="P6792" t="str">
            <v>010215</v>
          </cell>
          <cell r="Q6792" t="str">
            <v>CUENCA</v>
          </cell>
          <cell r="R6792" t="str">
            <v>AZUAY</v>
          </cell>
          <cell r="S6792" t="str">
            <v>CUENCA</v>
          </cell>
          <cell r="T6792" t="str">
            <v>ITSACOURIER</v>
          </cell>
          <cell r="U6792" t="str">
            <v>FLEXNETUIO_PROVINCIA</v>
          </cell>
          <cell r="V6792">
            <v>1</v>
          </cell>
          <cell r="W6792">
            <v>1</v>
          </cell>
          <cell r="X6792" t="str">
            <v>FLEXNET ECUADOR - MDELIVERY</v>
          </cell>
          <cell r="Y6792" t="str">
            <v>CALLE 28 DE JUNIO S/N Y GARCIA MORENO ENTRADA LLANO GRANDE</v>
          </cell>
        </row>
        <row r="6793">
          <cell r="A6793" t="str">
            <v>4782455</v>
          </cell>
          <cell r="B6793">
            <v>490611</v>
          </cell>
          <cell r="C6793" t="str">
            <v>4782455</v>
          </cell>
          <cell r="D6793" t="str">
            <v>MDELIVERY</v>
          </cell>
          <cell r="E6793" t="str">
            <v>DESPACHO</v>
          </cell>
          <cell r="F6793" t="str">
            <v>NORMAL</v>
          </cell>
          <cell r="G6793" t="str">
            <v>031080004782455</v>
          </cell>
          <cell r="H6793">
            <v>44930</v>
          </cell>
          <cell r="I6793" t="str">
            <v>ENTREGADO</v>
          </cell>
          <cell r="J6793">
            <v>44931</v>
          </cell>
          <cell r="K6793" t="str">
            <v>CHUM MACIAS ANGEL LEONARDO</v>
          </cell>
          <cell r="L6793" t="str">
            <v>ELOY ALFARO CDLA ANA MARIA DE OLMEDO  MZ 48 SOLAR 4</v>
          </cell>
          <cell r="M6793" t="str">
            <v>0927340166</v>
          </cell>
          <cell r="N6793" t="str">
            <v>0978952881</v>
          </cell>
          <cell r="O6793" t="str">
            <v>0978952881</v>
          </cell>
          <cell r="P6793" t="str">
            <v>092402</v>
          </cell>
          <cell r="Q6793" t="str">
            <v>DURAN</v>
          </cell>
          <cell r="R6793" t="str">
            <v>GUAYAS</v>
          </cell>
          <cell r="S6793" t="str">
            <v>ELOY ALFARO (DURAN)</v>
          </cell>
          <cell r="T6793" t="str">
            <v>TRAMACO</v>
          </cell>
          <cell r="U6793" t="str">
            <v>FLEXNETUIO_GYE</v>
          </cell>
          <cell r="V6793">
            <v>1</v>
          </cell>
          <cell r="W6793">
            <v>1</v>
          </cell>
          <cell r="X6793" t="str">
            <v>FLEXNET ECUADOR - MDELIVERY</v>
          </cell>
          <cell r="Y6793" t="str">
            <v>CALLE 28 DE JUNIO S/N Y GARCIA MORENO ENTRADA LLANO GRANDE</v>
          </cell>
        </row>
        <row r="6794">
          <cell r="A6794" t="str">
            <v>4782543</v>
          </cell>
          <cell r="B6794">
            <v>490612</v>
          </cell>
          <cell r="C6794" t="str">
            <v>4782543</v>
          </cell>
          <cell r="D6794" t="str">
            <v>MDELIVERY</v>
          </cell>
          <cell r="E6794" t="str">
            <v>DESPACHO</v>
          </cell>
          <cell r="F6794" t="str">
            <v>DERIVADO PICK UP</v>
          </cell>
          <cell r="G6794" t="str">
            <v>031080004782543</v>
          </cell>
          <cell r="H6794">
            <v>44930</v>
          </cell>
          <cell r="I6794" t="str">
            <v>ENTREGADO</v>
          </cell>
          <cell r="J6794">
            <v>44936</v>
          </cell>
          <cell r="K6794" t="str">
            <v>LEINER ALEXANDER OCHOA ORDONEZ</v>
          </cell>
          <cell r="L6794" t="str">
            <v>OFICINA TRAMACO PORTETE</v>
          </cell>
          <cell r="M6794" t="str">
            <v>0706297082</v>
          </cell>
          <cell r="N6794" t="str">
            <v>0996610411</v>
          </cell>
          <cell r="O6794" t="str">
            <v/>
          </cell>
          <cell r="P6794" t="str">
            <v>GUAYAQUIL</v>
          </cell>
          <cell r="Q6794" t="str">
            <v>GUAYAQUIL</v>
          </cell>
          <cell r="R6794" t="str">
            <v>GUAYAS</v>
          </cell>
          <cell r="T6794" t="str">
            <v>TRAMACO</v>
          </cell>
          <cell r="U6794" t="str">
            <v>FLEXNETUIO_GYE</v>
          </cell>
          <cell r="V6794">
            <v>1</v>
          </cell>
          <cell r="W6794">
            <v>1</v>
          </cell>
          <cell r="X6794" t="str">
            <v>FLEXNET ECUADOR - MDELIVERY</v>
          </cell>
          <cell r="Y6794" t="str">
            <v>CALLE 28 DE JUNIO S/N Y GARCIA MORENO ENTRADA LLANO GRANDE</v>
          </cell>
        </row>
        <row r="6795">
          <cell r="A6795" t="str">
            <v>4785370</v>
          </cell>
          <cell r="B6795">
            <v>490613</v>
          </cell>
          <cell r="C6795" t="str">
            <v>4785370</v>
          </cell>
          <cell r="D6795" t="str">
            <v>MDELIVERY</v>
          </cell>
          <cell r="E6795" t="str">
            <v>DESPACHO</v>
          </cell>
          <cell r="F6795" t="str">
            <v>NORMAL</v>
          </cell>
          <cell r="G6795" t="str">
            <v>FT77703</v>
          </cell>
          <cell r="H6795">
            <v>44930</v>
          </cell>
          <cell r="I6795" t="str">
            <v>ENTREGADO</v>
          </cell>
          <cell r="J6795">
            <v>44932</v>
          </cell>
          <cell r="K6795" t="str">
            <v>FREIRE RUEDA MILTON RICARDO</v>
          </cell>
          <cell r="L6795" t="str">
            <v>EL INCA CALLE DE LOS JAZMINES SN Y RAMON BORJA</v>
          </cell>
          <cell r="M6795" t="str">
            <v>1723028401</v>
          </cell>
          <cell r="N6795" t="str">
            <v>0988543370</v>
          </cell>
          <cell r="O6795" t="str">
            <v>0900000000</v>
          </cell>
          <cell r="P6795" t="str">
            <v>170502</v>
          </cell>
          <cell r="Q6795" t="str">
            <v>QUITO</v>
          </cell>
          <cell r="R6795" t="str">
            <v>PICHINCHA</v>
          </cell>
          <cell r="S6795" t="str">
            <v>QUITO</v>
          </cell>
          <cell r="T6795" t="str">
            <v>EXPRESSCON</v>
          </cell>
          <cell r="U6795" t="str">
            <v>FLEXNETUIO_LOCAL</v>
          </cell>
          <cell r="V6795">
            <v>1</v>
          </cell>
          <cell r="W6795">
            <v>1</v>
          </cell>
          <cell r="X6795" t="str">
            <v>FLEXNET ECUADOR - MDELIVERY</v>
          </cell>
          <cell r="Y6795" t="str">
            <v>CALLE 28 DE JUNIO S/N Y GARCIA MORENO ENTRADA LLANO GRANDE</v>
          </cell>
        </row>
        <row r="6796">
          <cell r="A6796" t="str">
            <v>4786183</v>
          </cell>
          <cell r="B6796">
            <v>490614</v>
          </cell>
          <cell r="C6796" t="str">
            <v>4786183</v>
          </cell>
          <cell r="D6796" t="str">
            <v>MDELIVERY</v>
          </cell>
          <cell r="E6796" t="str">
            <v>DESPACHO</v>
          </cell>
          <cell r="F6796" t="str">
            <v>NORMAL</v>
          </cell>
          <cell r="G6796" t="str">
            <v>FT77655</v>
          </cell>
          <cell r="H6796">
            <v>44930</v>
          </cell>
          <cell r="I6796" t="str">
            <v>ENTREGADO</v>
          </cell>
          <cell r="J6796">
            <v>44931</v>
          </cell>
          <cell r="K6796" t="str">
            <v>DAVID FERNANDO ZORRILLA ORTIZ</v>
          </cell>
          <cell r="L6796" t="str">
            <v>LETAMENDI AV CHEMBERS  SN  Y ROBLES</v>
          </cell>
          <cell r="M6796" t="str">
            <v>0923045264</v>
          </cell>
          <cell r="N6796" t="str">
            <v>0986176250</v>
          </cell>
          <cell r="O6796" t="str">
            <v>0986176250</v>
          </cell>
          <cell r="P6796" t="str">
            <v>090305</v>
          </cell>
          <cell r="Q6796" t="str">
            <v>GUAYAQUIL</v>
          </cell>
          <cell r="R6796" t="str">
            <v>GUAYAS</v>
          </cell>
          <cell r="S6796" t="str">
            <v>GUAYAQUIL</v>
          </cell>
          <cell r="T6796" t="str">
            <v>ITSACOURIER</v>
          </cell>
          <cell r="U6796" t="str">
            <v>FLEXNETUIO_GYE</v>
          </cell>
          <cell r="V6796">
            <v>1</v>
          </cell>
          <cell r="W6796">
            <v>1</v>
          </cell>
          <cell r="X6796" t="str">
            <v>FLEXNET ECUADOR - MDELIVERY</v>
          </cell>
          <cell r="Y6796" t="str">
            <v>CALLE 28 DE JUNIO S/N Y GARCIA MORENO ENTRADA LLANO GRANDE</v>
          </cell>
        </row>
        <row r="6797">
          <cell r="A6797" t="str">
            <v>4787097</v>
          </cell>
          <cell r="B6797">
            <v>490615</v>
          </cell>
          <cell r="C6797" t="str">
            <v>4787097</v>
          </cell>
          <cell r="D6797" t="str">
            <v>MDELIVERY</v>
          </cell>
          <cell r="E6797" t="str">
            <v>DESPACHO</v>
          </cell>
          <cell r="F6797" t="str">
            <v>NORMAL</v>
          </cell>
          <cell r="G6797" t="str">
            <v>FT77701</v>
          </cell>
          <cell r="H6797">
            <v>44930</v>
          </cell>
          <cell r="I6797" t="str">
            <v>ENTREGADO</v>
          </cell>
          <cell r="J6797">
            <v>44931</v>
          </cell>
          <cell r="K6797" t="str">
            <v>ALCIVAR JAMA ERICK GABRIEL</v>
          </cell>
          <cell r="L6797" t="str">
            <v>SAN JUAN CALLE 18 DE SEPTIEMBRE SN Y AYACUCHO</v>
          </cell>
          <cell r="M6797" t="str">
            <v>1726095274</v>
          </cell>
          <cell r="N6797" t="str">
            <v>0997255900</v>
          </cell>
          <cell r="O6797" t="str">
            <v>0997255900</v>
          </cell>
          <cell r="P6797" t="str">
            <v>170402</v>
          </cell>
          <cell r="Q6797" t="str">
            <v>QUITO</v>
          </cell>
          <cell r="R6797" t="str">
            <v>PICHINCHA</v>
          </cell>
          <cell r="S6797" t="str">
            <v>QUITO</v>
          </cell>
          <cell r="T6797" t="str">
            <v>FLEXTRANS UIO</v>
          </cell>
          <cell r="U6797" t="str">
            <v>FLEXNETUIO_LOCAL</v>
          </cell>
          <cell r="V6797">
            <v>1</v>
          </cell>
          <cell r="W6797">
            <v>1</v>
          </cell>
          <cell r="X6797" t="str">
            <v>FLEXNET ECUADOR - MDELIVERY</v>
          </cell>
          <cell r="Y6797" t="str">
            <v>CALLE 28 DE JUNIO S/N Y GARCIA MORENO ENTRADA LLANO GRANDE</v>
          </cell>
        </row>
        <row r="6798">
          <cell r="A6798" t="str">
            <v>4787125</v>
          </cell>
          <cell r="B6798">
            <v>490616</v>
          </cell>
          <cell r="C6798" t="str">
            <v>4787125</v>
          </cell>
          <cell r="D6798" t="str">
            <v>MDELIVERY</v>
          </cell>
          <cell r="E6798" t="str">
            <v>DESPACHO</v>
          </cell>
          <cell r="F6798" t="str">
            <v>NORMAL</v>
          </cell>
          <cell r="G6798" t="str">
            <v>IC4140</v>
          </cell>
          <cell r="H6798">
            <v>44930</v>
          </cell>
          <cell r="I6798" t="str">
            <v>ENTREGADO</v>
          </cell>
          <cell r="J6798">
            <v>44932</v>
          </cell>
          <cell r="K6798" t="str">
            <v>CARLA SELENA SANCHEZ CHACHO</v>
          </cell>
          <cell r="L6798" t="str">
            <v>CUENCA  AV LOJA  SN  Y 12 DE ABRIL</v>
          </cell>
          <cell r="M6798" t="str">
            <v>0150799344</v>
          </cell>
          <cell r="N6798" t="str">
            <v>0989808356</v>
          </cell>
          <cell r="O6798" t="str">
            <v>0989808356</v>
          </cell>
          <cell r="P6798" t="str">
            <v>010203</v>
          </cell>
          <cell r="Q6798" t="str">
            <v>CUENCA</v>
          </cell>
          <cell r="R6798" t="str">
            <v>AZUAY</v>
          </cell>
          <cell r="S6798" t="str">
            <v>CUENCA</v>
          </cell>
          <cell r="T6798" t="str">
            <v>ITSACOURIER</v>
          </cell>
          <cell r="U6798" t="str">
            <v>FLEXNETUIO_PROVINCIA</v>
          </cell>
          <cell r="V6798">
            <v>1</v>
          </cell>
          <cell r="W6798">
            <v>1</v>
          </cell>
          <cell r="X6798" t="str">
            <v>FLEXNET ECUADOR - MDELIVERY</v>
          </cell>
          <cell r="Y6798" t="str">
            <v>CALLE 28 DE JUNIO S/N Y GARCIA MORENO ENTRADA LLANO GRANDE</v>
          </cell>
        </row>
        <row r="6799">
          <cell r="A6799" t="str">
            <v>4787896</v>
          </cell>
          <cell r="B6799">
            <v>490618</v>
          </cell>
          <cell r="C6799" t="str">
            <v>4787896</v>
          </cell>
          <cell r="D6799" t="str">
            <v>MDELIVERY</v>
          </cell>
          <cell r="E6799" t="str">
            <v>DESPACHO</v>
          </cell>
          <cell r="F6799" t="str">
            <v>NORMAL</v>
          </cell>
          <cell r="G6799" t="str">
            <v>FT77702</v>
          </cell>
          <cell r="H6799">
            <v>44930</v>
          </cell>
          <cell r="I6799" t="str">
            <v>ENTREGADO</v>
          </cell>
          <cell r="J6799">
            <v>44932</v>
          </cell>
          <cell r="K6799" t="str">
            <v>Mirian Patricia Guaman Arequipa</v>
          </cell>
          <cell r="L6799" t="str">
            <v>GUAMANI CALLE PATRICIO ROMERO BARBERIS LOTE 4  PASAJE C</v>
          </cell>
          <cell r="M6799" t="str">
            <v>1710035401</v>
          </cell>
          <cell r="N6799" t="str">
            <v>0982855232</v>
          </cell>
          <cell r="O6799" t="str">
            <v/>
          </cell>
          <cell r="P6799" t="str">
            <v>170705</v>
          </cell>
          <cell r="Q6799" t="str">
            <v>QUITO</v>
          </cell>
          <cell r="R6799" t="str">
            <v>PICHINCHA</v>
          </cell>
          <cell r="S6799" t="str">
            <v>QUITO</v>
          </cell>
          <cell r="T6799" t="str">
            <v>FLEXTRANS UIO</v>
          </cell>
          <cell r="U6799" t="str">
            <v>FLEXNETUIO_LOCAL</v>
          </cell>
          <cell r="V6799">
            <v>1</v>
          </cell>
          <cell r="W6799">
            <v>1</v>
          </cell>
          <cell r="X6799" t="str">
            <v>FLEXNET ECUADOR - MDELIVERY</v>
          </cell>
          <cell r="Y6799" t="str">
            <v>CALLE 28 DE JUNIO S/N Y GARCIA MORENO ENTRADA LLANO GRANDE</v>
          </cell>
        </row>
        <row r="6800">
          <cell r="A6800" t="str">
            <v>4788233</v>
          </cell>
          <cell r="B6800">
            <v>490620</v>
          </cell>
          <cell r="C6800" t="str">
            <v>4788233</v>
          </cell>
          <cell r="D6800" t="str">
            <v>MDELIVERY</v>
          </cell>
          <cell r="E6800" t="str">
            <v>DESPACHO</v>
          </cell>
          <cell r="F6800" t="str">
            <v>NORMAL</v>
          </cell>
          <cell r="G6800" t="str">
            <v>FT77660</v>
          </cell>
          <cell r="H6800">
            <v>44930</v>
          </cell>
          <cell r="I6800" t="str">
            <v>ENTREGADO</v>
          </cell>
          <cell r="J6800">
            <v>44931</v>
          </cell>
          <cell r="K6800" t="str">
            <v>RICARDO ARTURO CASTRO MAGALLANES</v>
          </cell>
          <cell r="L6800" t="str">
            <v>LETAMENDI CALLE AZUAY SN CALLE 20</v>
          </cell>
          <cell r="M6800" t="str">
            <v>0922532510</v>
          </cell>
          <cell r="N6800" t="str">
            <v>0968518817</v>
          </cell>
          <cell r="O6800" t="str">
            <v>0968518817</v>
          </cell>
          <cell r="P6800" t="str">
            <v>090305</v>
          </cell>
          <cell r="Q6800" t="str">
            <v>GUAYAQUIL</v>
          </cell>
          <cell r="R6800" t="str">
            <v>GUAYAS</v>
          </cell>
          <cell r="S6800" t="str">
            <v>GUAYAQUIL</v>
          </cell>
          <cell r="T6800" t="str">
            <v>FLEXTRANS</v>
          </cell>
          <cell r="U6800" t="str">
            <v>FLEXNETUIO_GYE</v>
          </cell>
          <cell r="V6800">
            <v>1</v>
          </cell>
          <cell r="W6800">
            <v>1</v>
          </cell>
          <cell r="X6800" t="str">
            <v>FLEXNET ECUADOR - MDELIVERY</v>
          </cell>
          <cell r="Y6800" t="str">
            <v>CALLE 28 DE JUNIO S/N Y GARCIA MORENO ENTRADA LLANO GRANDE</v>
          </cell>
        </row>
        <row r="6801">
          <cell r="A6801" t="str">
            <v>4788510</v>
          </cell>
          <cell r="B6801">
            <v>490621</v>
          </cell>
          <cell r="C6801" t="str">
            <v>4788510</v>
          </cell>
          <cell r="D6801" t="str">
            <v>MDELIVERY</v>
          </cell>
          <cell r="E6801" t="str">
            <v>DESPACHO</v>
          </cell>
          <cell r="F6801" t="str">
            <v>NORMAL</v>
          </cell>
          <cell r="G6801" t="str">
            <v>031080004788510</v>
          </cell>
          <cell r="H6801">
            <v>44930</v>
          </cell>
          <cell r="I6801" t="str">
            <v>ENTREGADO</v>
          </cell>
          <cell r="J6801">
            <v>44932</v>
          </cell>
          <cell r="K6801" t="str">
            <v>JEYSSE CONSUELO CASTILLO TORO</v>
          </cell>
          <cell r="L6801" t="str">
            <v>SANTA ROSA AV SIXTO DURAN BALLEN SN CALLE MANUELA CANIZARES</v>
          </cell>
          <cell r="M6801" t="str">
            <v>0704634054</v>
          </cell>
          <cell r="N6801" t="str">
            <v>0995735403</v>
          </cell>
          <cell r="O6801" t="str">
            <v/>
          </cell>
          <cell r="P6801" t="str">
            <v>070601</v>
          </cell>
          <cell r="Q6801" t="str">
            <v>SANTA ROSA</v>
          </cell>
          <cell r="R6801" t="str">
            <v>EL ORO</v>
          </cell>
          <cell r="S6801" t="str">
            <v>SANTA ROSA - JUMON</v>
          </cell>
          <cell r="T6801" t="str">
            <v>TRAMACO</v>
          </cell>
          <cell r="U6801" t="str">
            <v>FLEXNETUIO_PROVINCIA</v>
          </cell>
          <cell r="V6801">
            <v>1</v>
          </cell>
          <cell r="W6801">
            <v>1</v>
          </cell>
          <cell r="X6801" t="str">
            <v>FLEXNET ECUADOR - MDELIVERY</v>
          </cell>
          <cell r="Y6801" t="str">
            <v>CALLE 28 DE JUNIO S/N Y GARCIA MORENO ENTRADA LLANO GRANDE</v>
          </cell>
        </row>
        <row r="6802">
          <cell r="A6802" t="str">
            <v>4788679</v>
          </cell>
          <cell r="B6802">
            <v>490622</v>
          </cell>
          <cell r="C6802" t="str">
            <v>4788679</v>
          </cell>
          <cell r="D6802" t="str">
            <v>MDELIVERY</v>
          </cell>
          <cell r="E6802" t="str">
            <v>DESPACHO</v>
          </cell>
          <cell r="F6802" t="str">
            <v>NORMAL</v>
          </cell>
          <cell r="G6802" t="str">
            <v>IC4132</v>
          </cell>
          <cell r="H6802">
            <v>44930</v>
          </cell>
          <cell r="I6802" t="str">
            <v>ENTREGADO</v>
          </cell>
          <cell r="J6802">
            <v>44931</v>
          </cell>
          <cell r="K6802" t="str">
            <v>MARIA FERNANDA MOLINEROS GUEVARA</v>
          </cell>
          <cell r="L6802" t="str">
            <v>RICAURTE   CALLE  PANAMERICANA NORTE 13 Y MEDIO  SN PANAMERICANA NORTE</v>
          </cell>
          <cell r="M6802" t="str">
            <v>0102292018</v>
          </cell>
          <cell r="N6802" t="str">
            <v>0992200977</v>
          </cell>
          <cell r="O6802" t="str">
            <v>0992200977</v>
          </cell>
          <cell r="P6802" t="str">
            <v>010108</v>
          </cell>
          <cell r="Q6802" t="str">
            <v>CUENCA</v>
          </cell>
          <cell r="R6802" t="str">
            <v>AZUAY</v>
          </cell>
          <cell r="S6802" t="str">
            <v>LLACAO - RICAURTE</v>
          </cell>
          <cell r="T6802" t="str">
            <v>ITSACOURIER</v>
          </cell>
          <cell r="U6802" t="str">
            <v>FLEXNETUIO_PROVINCIA</v>
          </cell>
          <cell r="V6802">
            <v>1</v>
          </cell>
          <cell r="W6802">
            <v>1</v>
          </cell>
          <cell r="X6802" t="str">
            <v>FLEXNET ECUADOR - MDELIVERY</v>
          </cell>
          <cell r="Y6802" t="str">
            <v>CALLE 28 DE JUNIO S/N Y GARCIA MORENO ENTRADA LLANO GRANDE</v>
          </cell>
        </row>
        <row r="6803">
          <cell r="A6803" t="str">
            <v>4788872</v>
          </cell>
          <cell r="B6803">
            <v>490623</v>
          </cell>
          <cell r="C6803" t="str">
            <v>4788872</v>
          </cell>
          <cell r="D6803" t="str">
            <v>MDELIVERY</v>
          </cell>
          <cell r="E6803" t="str">
            <v>DESPACHO</v>
          </cell>
          <cell r="F6803" t="str">
            <v>NORMAL</v>
          </cell>
          <cell r="G6803" t="str">
            <v>IC4137</v>
          </cell>
          <cell r="H6803">
            <v>44930</v>
          </cell>
          <cell r="I6803" t="str">
            <v>ENTREGADO</v>
          </cell>
          <cell r="J6803">
            <v>44932</v>
          </cell>
          <cell r="K6803" t="str">
            <v>JEFFERSON JONATHAN ANDY CALAPUCHA</v>
          </cell>
          <cell r="L6803" t="str">
            <v>RICAURTE AV PANAMERICANA NORTE  KM 7Y MEDIO</v>
          </cell>
          <cell r="M6803" t="str">
            <v>0401494661</v>
          </cell>
          <cell r="N6803" t="str">
            <v>0992970746</v>
          </cell>
          <cell r="O6803" t="str">
            <v>0992970746</v>
          </cell>
          <cell r="P6803" t="str">
            <v>010220</v>
          </cell>
          <cell r="Q6803" t="str">
            <v>CUENCA</v>
          </cell>
          <cell r="R6803" t="str">
            <v>AZUAY</v>
          </cell>
          <cell r="S6803" t="str">
            <v>CUMBE</v>
          </cell>
          <cell r="T6803" t="str">
            <v>ITSACOURIER</v>
          </cell>
          <cell r="U6803" t="str">
            <v>FLEXNETUIO_PROVINCIA</v>
          </cell>
          <cell r="V6803">
            <v>1</v>
          </cell>
          <cell r="W6803">
            <v>1</v>
          </cell>
          <cell r="X6803" t="str">
            <v>FLEXNET ECUADOR - MDELIVERY</v>
          </cell>
          <cell r="Y6803" t="str">
            <v>CALLE 28 DE JUNIO S/N Y GARCIA MORENO ENTRADA LLANO GRANDE</v>
          </cell>
        </row>
        <row r="6804">
          <cell r="A6804" t="str">
            <v>4788922</v>
          </cell>
          <cell r="B6804">
            <v>490624</v>
          </cell>
          <cell r="C6804" t="str">
            <v>4788922</v>
          </cell>
          <cell r="D6804" t="str">
            <v>MDELIVERY</v>
          </cell>
          <cell r="E6804" t="str">
            <v>DESPACHO</v>
          </cell>
          <cell r="G6804" t="str">
            <v>FT77651</v>
          </cell>
          <cell r="H6804">
            <v>44930</v>
          </cell>
          <cell r="I6804" t="str">
            <v>ENTREGADO</v>
          </cell>
          <cell r="J6804">
            <v>44932</v>
          </cell>
          <cell r="K6804" t="str">
            <v>SILVIA MARIANA VILLAMAR PEREZ</v>
          </cell>
          <cell r="L6804" t="str">
            <v>TARQUI AV CIRCUNVALACION NORTE 419 ENTRE CALLE 5TA Y CALLE 6TA</v>
          </cell>
          <cell r="M6804" t="str">
            <v>0923537021</v>
          </cell>
          <cell r="N6804" t="str">
            <v>0994284008</v>
          </cell>
          <cell r="P6804" t="str">
            <v>GUAYAQUIL</v>
          </cell>
          <cell r="Q6804" t="str">
            <v>GUAYAQUIL</v>
          </cell>
          <cell r="R6804" t="str">
            <v>GUAYAS</v>
          </cell>
          <cell r="T6804" t="str">
            <v>ITSACOURIER</v>
          </cell>
          <cell r="U6804" t="str">
            <v>FLEXNETUIO_GYE</v>
          </cell>
          <cell r="V6804">
            <v>1</v>
          </cell>
          <cell r="W6804">
            <v>1</v>
          </cell>
          <cell r="X6804" t="str">
            <v>FLEXNET ECUADOR - MDELIVERY</v>
          </cell>
          <cell r="Y6804" t="str">
            <v>CALLE 28 DE JUNIO S/N Y GARCIA MORENO ENTRADA LLANO GRANDE</v>
          </cell>
        </row>
        <row r="6805">
          <cell r="A6805" t="str">
            <v>4789153</v>
          </cell>
          <cell r="B6805">
            <v>490625</v>
          </cell>
          <cell r="C6805" t="str">
            <v>4789153</v>
          </cell>
          <cell r="D6805" t="str">
            <v>MDELIVERY</v>
          </cell>
          <cell r="E6805" t="str">
            <v>DESPACHO</v>
          </cell>
          <cell r="F6805" t="str">
            <v>NORMAL</v>
          </cell>
          <cell r="G6805" t="str">
            <v>031080004789153</v>
          </cell>
          <cell r="H6805">
            <v>44930</v>
          </cell>
          <cell r="I6805" t="str">
            <v>ENTREGADO</v>
          </cell>
          <cell r="J6805">
            <v>44931</v>
          </cell>
          <cell r="K6805" t="str">
            <v>MARIA ISABEL ZAMBRANO FLORES</v>
          </cell>
          <cell r="L6805" t="str">
            <v>ABRAHAM CALAZACON  AV ABRAHAM CALAZACON  SN  Y ESMERALDAS</v>
          </cell>
          <cell r="M6805" t="str">
            <v>2200195564</v>
          </cell>
          <cell r="N6805" t="str">
            <v>0999260922</v>
          </cell>
          <cell r="O6805" t="str">
            <v>0999260922</v>
          </cell>
          <cell r="P6805" t="str">
            <v>230201</v>
          </cell>
          <cell r="Q6805" t="str">
            <v>SANTO DOMINGO</v>
          </cell>
          <cell r="R6805" t="str">
            <v>SANTO DOMINGO DE LOS TSACHILAS</v>
          </cell>
          <cell r="S6805" t="str">
            <v>SANTO DOMINGO DE LOS COLORADOS</v>
          </cell>
          <cell r="T6805" t="str">
            <v>TRAMACO</v>
          </cell>
          <cell r="U6805" t="str">
            <v>FLEXNETUIO_PROVINCIA</v>
          </cell>
          <cell r="V6805">
            <v>1</v>
          </cell>
          <cell r="W6805">
            <v>1</v>
          </cell>
          <cell r="X6805" t="str">
            <v>FLEXNET ECUADOR - MDELIVERY</v>
          </cell>
          <cell r="Y6805" t="str">
            <v>CALLE 28 DE JUNIO S/N Y GARCIA MORENO ENTRADA LLANO GRANDE</v>
          </cell>
        </row>
        <row r="6806">
          <cell r="A6806" t="str">
            <v>4789438</v>
          </cell>
          <cell r="B6806">
            <v>490626</v>
          </cell>
          <cell r="C6806" t="str">
            <v>4789438</v>
          </cell>
          <cell r="D6806" t="str">
            <v>MDELIVERY</v>
          </cell>
          <cell r="E6806" t="str">
            <v>DESPACHO</v>
          </cell>
          <cell r="F6806" t="str">
            <v>NORMAL</v>
          </cell>
          <cell r="G6806" t="str">
            <v>031080004789438</v>
          </cell>
          <cell r="H6806">
            <v>44930</v>
          </cell>
          <cell r="I6806" t="str">
            <v>ENTREGADO</v>
          </cell>
          <cell r="J6806">
            <v>44936</v>
          </cell>
          <cell r="K6806" t="str">
            <v>EUGENIO FERNANDO SANCHEZ MAQUILON</v>
          </cell>
          <cell r="L6806" t="str">
            <v>MILAGRO CALLE HUGO CABRERA 307  Y PAUL PONCE RIVADENEIRA</v>
          </cell>
          <cell r="M6806" t="str">
            <v>0919141143</v>
          </cell>
          <cell r="N6806" t="str">
            <v>0958887492</v>
          </cell>
          <cell r="O6806" t="str">
            <v>0958887492</v>
          </cell>
          <cell r="P6806" t="str">
            <v>091709</v>
          </cell>
          <cell r="Q6806" t="str">
            <v>MILAGRO</v>
          </cell>
          <cell r="R6806" t="str">
            <v>GUAYAS</v>
          </cell>
          <cell r="S6806" t="str">
            <v>MILAGRO</v>
          </cell>
          <cell r="T6806" t="str">
            <v>TRAMACO</v>
          </cell>
          <cell r="U6806" t="str">
            <v>FLEXNETUIO_PROVINCIA</v>
          </cell>
          <cell r="V6806">
            <v>1</v>
          </cell>
          <cell r="W6806">
            <v>1</v>
          </cell>
          <cell r="X6806" t="str">
            <v>FLEXNET ECUADOR - MDELIVERY</v>
          </cell>
          <cell r="Y6806" t="str">
            <v>CALLE 28 DE JUNIO S/N Y GARCIA MORENO ENTRADA LLANO GRANDE</v>
          </cell>
        </row>
        <row r="6807">
          <cell r="A6807" t="str">
            <v>4789936</v>
          </cell>
          <cell r="B6807">
            <v>490628</v>
          </cell>
          <cell r="C6807" t="str">
            <v>4789936</v>
          </cell>
          <cell r="D6807" t="str">
            <v>MDELIVERY</v>
          </cell>
          <cell r="E6807" t="str">
            <v>DESPACHO</v>
          </cell>
          <cell r="F6807" t="str">
            <v>NORMAL</v>
          </cell>
          <cell r="G6807" t="str">
            <v>FT77650</v>
          </cell>
          <cell r="H6807">
            <v>44930</v>
          </cell>
          <cell r="I6807" t="str">
            <v>ENTREGADO</v>
          </cell>
          <cell r="J6807">
            <v>44931</v>
          </cell>
          <cell r="K6807" t="str">
            <v>CEVALLOS SAENZ JOSELYNE ANDREINA</v>
          </cell>
          <cell r="L6807" t="str">
            <v>ROCA  CALLE RUMICHACA  SN  Y VELEZ</v>
          </cell>
          <cell r="M6807" t="str">
            <v>0931953988</v>
          </cell>
          <cell r="N6807" t="str">
            <v>0994385321</v>
          </cell>
          <cell r="O6807" t="str">
            <v>0992403909</v>
          </cell>
          <cell r="P6807" t="str">
            <v>090307</v>
          </cell>
          <cell r="Q6807" t="str">
            <v>GUAYAQUIL</v>
          </cell>
          <cell r="R6807" t="str">
            <v>GUAYAS</v>
          </cell>
          <cell r="S6807" t="str">
            <v>GUAYAQUIL</v>
          </cell>
          <cell r="T6807" t="str">
            <v>ITSACOURIER</v>
          </cell>
          <cell r="U6807" t="str">
            <v>FLEXNETUIO_GYE</v>
          </cell>
          <cell r="V6807">
            <v>1</v>
          </cell>
          <cell r="W6807">
            <v>1</v>
          </cell>
          <cell r="X6807" t="str">
            <v>FLEXNET ECUADOR - MDELIVERY</v>
          </cell>
          <cell r="Y6807" t="str">
            <v>CALLE 28 DE JUNIO S/N Y GARCIA MORENO ENTRADA LLANO GRANDE</v>
          </cell>
        </row>
        <row r="6808">
          <cell r="A6808" t="str">
            <v>4790074</v>
          </cell>
          <cell r="B6808">
            <v>490629</v>
          </cell>
          <cell r="C6808" t="str">
            <v>4790074</v>
          </cell>
          <cell r="D6808" t="str">
            <v>MDELIVERY</v>
          </cell>
          <cell r="E6808" t="str">
            <v>DESPACHO</v>
          </cell>
          <cell r="F6808" t="str">
            <v>DERIVADO PICK UP</v>
          </cell>
          <cell r="G6808" t="str">
            <v>031080004790074</v>
          </cell>
          <cell r="H6808">
            <v>44930</v>
          </cell>
          <cell r="I6808" t="str">
            <v>ENTREGADO</v>
          </cell>
          <cell r="J6808">
            <v>44931</v>
          </cell>
          <cell r="K6808" t="str">
            <v>CANDELA GUERRERO ELSA EDUVIGIS</v>
          </cell>
          <cell r="L6808" t="str">
            <v>OFICINA TRAMACO PEDERNALES</v>
          </cell>
          <cell r="M6808" t="str">
            <v>1307433217</v>
          </cell>
          <cell r="N6808" t="str">
            <v>0983934324</v>
          </cell>
          <cell r="O6808" t="str">
            <v>0983934324</v>
          </cell>
          <cell r="P6808" t="str">
            <v>PEDERNALES</v>
          </cell>
          <cell r="Q6808" t="str">
            <v>PEDERNALES</v>
          </cell>
          <cell r="R6808" t="str">
            <v>MANABI</v>
          </cell>
          <cell r="T6808" t="str">
            <v>TRAMACO</v>
          </cell>
          <cell r="U6808" t="str">
            <v>FLEXNETUIO_PROVINCIA</v>
          </cell>
          <cell r="V6808">
            <v>1</v>
          </cell>
          <cell r="W6808">
            <v>1</v>
          </cell>
          <cell r="X6808" t="str">
            <v>FLEXNET ECUADOR - MDELIVERY</v>
          </cell>
          <cell r="Y6808" t="str">
            <v>CALLE 28 DE JUNIO S/N Y GARCIA MORENO ENTRADA LLANO GRANDE</v>
          </cell>
        </row>
        <row r="6809">
          <cell r="A6809" t="str">
            <v>4790169</v>
          </cell>
          <cell r="B6809">
            <v>490631</v>
          </cell>
          <cell r="C6809" t="str">
            <v>4790169</v>
          </cell>
          <cell r="D6809" t="str">
            <v>MDELIVERY</v>
          </cell>
          <cell r="E6809" t="str">
            <v>DESPACHO</v>
          </cell>
          <cell r="F6809" t="str">
            <v>NORMAL</v>
          </cell>
          <cell r="G6809" t="str">
            <v>031080004790169</v>
          </cell>
          <cell r="H6809">
            <v>44930</v>
          </cell>
          <cell r="I6809" t="str">
            <v>ENTREGADO</v>
          </cell>
          <cell r="J6809">
            <v>44932</v>
          </cell>
          <cell r="K6809" t="str">
            <v>MORALES SANCHEZ HENRRY DANIEL</v>
          </cell>
          <cell r="L6809" t="str">
            <v>PELILEO CALLE VIA AMBATO O AV CONFRATERNIDAD SN</v>
          </cell>
          <cell r="M6809" t="str">
            <v>1804689196</v>
          </cell>
          <cell r="N6809" t="str">
            <v>0983038064</v>
          </cell>
          <cell r="O6809" t="str">
            <v>0983038064</v>
          </cell>
          <cell r="P6809" t="str">
            <v>180402</v>
          </cell>
          <cell r="Q6809" t="str">
            <v>SAN PEDRO DE PELILEO</v>
          </cell>
          <cell r="R6809" t="str">
            <v>TUNGURAHUA</v>
          </cell>
          <cell r="S6809" t="str">
            <v>PELILEO - LA PAZ</v>
          </cell>
          <cell r="T6809" t="str">
            <v>TRAMACO</v>
          </cell>
          <cell r="U6809" t="str">
            <v>FLEXNETUIO_PROVINCIA</v>
          </cell>
          <cell r="V6809">
            <v>1</v>
          </cell>
          <cell r="W6809">
            <v>1</v>
          </cell>
          <cell r="X6809" t="str">
            <v>FLEXNET ECUADOR - MDELIVERY</v>
          </cell>
          <cell r="Y6809" t="str">
            <v>CALLE 28 DE JUNIO S/N Y GARCIA MORENO ENTRADA LLANO GRANDE</v>
          </cell>
        </row>
        <row r="6810">
          <cell r="A6810" t="str">
            <v>4790256</v>
          </cell>
          <cell r="B6810">
            <v>490632</v>
          </cell>
          <cell r="C6810" t="str">
            <v>4790256</v>
          </cell>
          <cell r="D6810" t="str">
            <v>MDELIVERY</v>
          </cell>
          <cell r="E6810" t="str">
            <v>DESPACHO</v>
          </cell>
          <cell r="F6810" t="str">
            <v>NORMAL</v>
          </cell>
          <cell r="G6810" t="str">
            <v>FT77653</v>
          </cell>
          <cell r="H6810">
            <v>44930</v>
          </cell>
          <cell r="I6810" t="str">
            <v>ENTREGADO</v>
          </cell>
          <cell r="J6810">
            <v>44931</v>
          </cell>
          <cell r="K6810" t="str">
            <v>LUIS ALBERTO DE LA TORRE ALVARADO</v>
          </cell>
          <cell r="L6810" t="str">
            <v>ROCA CALLE 9 DE OCTUBRE 127 CALLE RUMICHACA</v>
          </cell>
          <cell r="M6810" t="str">
            <v>0900539891</v>
          </cell>
          <cell r="N6810" t="str">
            <v>0961893039</v>
          </cell>
          <cell r="O6810" t="str">
            <v>0961893039</v>
          </cell>
          <cell r="P6810" t="str">
            <v>090307</v>
          </cell>
          <cell r="Q6810" t="str">
            <v>GUAYAQUIL</v>
          </cell>
          <cell r="R6810" t="str">
            <v>GUAYAS</v>
          </cell>
          <cell r="S6810" t="str">
            <v>GUAYAQUIL</v>
          </cell>
          <cell r="T6810" t="str">
            <v>ITSACOURIER</v>
          </cell>
          <cell r="U6810" t="str">
            <v>FLEXNETUIO_GYE</v>
          </cell>
          <cell r="V6810">
            <v>1</v>
          </cell>
          <cell r="W6810">
            <v>1</v>
          </cell>
          <cell r="X6810" t="str">
            <v>FLEXNET ECUADOR - MDELIVERY</v>
          </cell>
          <cell r="Y6810" t="str">
            <v>CALLE 28 DE JUNIO S/N Y GARCIA MORENO ENTRADA LLANO GRANDE</v>
          </cell>
        </row>
        <row r="6811">
          <cell r="A6811" t="str">
            <v>4790264</v>
          </cell>
          <cell r="B6811">
            <v>490633</v>
          </cell>
          <cell r="C6811" t="str">
            <v>4790264</v>
          </cell>
          <cell r="D6811" t="str">
            <v>MDELIVERY</v>
          </cell>
          <cell r="E6811" t="str">
            <v>DESPACHO</v>
          </cell>
          <cell r="F6811" t="str">
            <v>DERIVADO PICK UP</v>
          </cell>
          <cell r="G6811" t="str">
            <v>031080004790264</v>
          </cell>
          <cell r="H6811">
            <v>44930</v>
          </cell>
          <cell r="I6811" t="str">
            <v>ENTREGADO</v>
          </cell>
          <cell r="J6811">
            <v>44931</v>
          </cell>
          <cell r="K6811" t="str">
            <v>KATHERYN BELEN VILELA GAON</v>
          </cell>
          <cell r="L6811" t="str">
            <v>OFICINA TRAMACO PUNTO DE ATENCION SANTO DOMINGO</v>
          </cell>
          <cell r="M6811" t="str">
            <v>1313944371</v>
          </cell>
          <cell r="N6811" t="str">
            <v>0960685111</v>
          </cell>
          <cell r="O6811" t="str">
            <v>0960685111</v>
          </cell>
          <cell r="P6811" t="str">
            <v>SANTO DOMINGO</v>
          </cell>
          <cell r="Q6811" t="str">
            <v>SANTO DOMINGO</v>
          </cell>
          <cell r="R6811" t="str">
            <v>SANTO DOMINGO DE LOS TSACHILAS</v>
          </cell>
          <cell r="T6811" t="str">
            <v>TRAMACO</v>
          </cell>
          <cell r="U6811" t="str">
            <v>FLEXNETUIO_PROVINCIA</v>
          </cell>
          <cell r="V6811">
            <v>1</v>
          </cell>
          <cell r="W6811">
            <v>1</v>
          </cell>
          <cell r="X6811" t="str">
            <v>FLEXNET ECUADOR - MDELIVERY</v>
          </cell>
          <cell r="Y6811" t="str">
            <v>CALLE 28 DE JUNIO S/N Y GARCIA MORENO ENTRADA LLANO GRANDE</v>
          </cell>
        </row>
        <row r="6812">
          <cell r="A6812" t="str">
            <v>2481298</v>
          </cell>
          <cell r="B6812">
            <v>490590</v>
          </cell>
          <cell r="C6812" t="str">
            <v>2481298</v>
          </cell>
          <cell r="D6812" t="str">
            <v>MDELIVERY</v>
          </cell>
          <cell r="E6812" t="str">
            <v>DESPACHO</v>
          </cell>
          <cell r="F6812" t="str">
            <v>NORMAL</v>
          </cell>
          <cell r="G6812" t="str">
            <v>FT77654</v>
          </cell>
          <cell r="H6812">
            <v>44930</v>
          </cell>
          <cell r="I6812" t="str">
            <v>ENTREGADO</v>
          </cell>
          <cell r="J6812">
            <v>44931</v>
          </cell>
          <cell r="K6812" t="str">
            <v xml:space="preserve">VICTOR GARZON_SERVIENTREGA ECUADOR S A </v>
          </cell>
          <cell r="L6812" t="str">
            <v>Av Juan Tanca Marengo y Dr Camilo Ponce Enrique</v>
          </cell>
          <cell r="M6812" t="str">
            <v>0991285679001</v>
          </cell>
          <cell r="N6812" t="str">
            <v>0988628264 / 0984169390</v>
          </cell>
          <cell r="O6812" t="str">
            <v/>
          </cell>
          <cell r="P6812" t="str">
            <v>GUAYAQUIL</v>
          </cell>
          <cell r="Q6812" t="str">
            <v>GUAYAQUIL</v>
          </cell>
          <cell r="R6812" t="str">
            <v>GUAYAS</v>
          </cell>
          <cell r="T6812" t="str">
            <v>ITSACOURIER</v>
          </cell>
          <cell r="U6812" t="str">
            <v>FLEXNETUIO_GYE</v>
          </cell>
          <cell r="V6812">
            <v>1</v>
          </cell>
          <cell r="W6812">
            <v>1</v>
          </cell>
          <cell r="X6812" t="str">
            <v>FLEXNET ECUADOR - MDELIVERY</v>
          </cell>
          <cell r="Y6812" t="str">
            <v>CALLE 28 DE JUNIO S/N Y GARCIA MORENO ENTRADA LLANO GRANDE</v>
          </cell>
        </row>
        <row r="6813">
          <cell r="A6813" t="str">
            <v>2481328</v>
          </cell>
          <cell r="B6813">
            <v>490591</v>
          </cell>
          <cell r="C6813" t="str">
            <v>2481328</v>
          </cell>
          <cell r="D6813" t="str">
            <v>MDELIVERY</v>
          </cell>
          <cell r="E6813" t="str">
            <v>DESPACHO</v>
          </cell>
          <cell r="F6813" t="str">
            <v>NORMAL</v>
          </cell>
          <cell r="G6813" t="str">
            <v>FT77664</v>
          </cell>
          <cell r="H6813">
            <v>44930</v>
          </cell>
          <cell r="I6813" t="str">
            <v>ENTREGADO</v>
          </cell>
          <cell r="J6813">
            <v>44931</v>
          </cell>
          <cell r="K6813" t="str">
            <v>daniela alvarado p_JOFFRE EDGAR RIERA MARTILLO</v>
          </cell>
          <cell r="L6813" t="str">
            <v>via a la costa urb Bosques de la costa mz 583 villa 12 fmlia Riera Alvarado</v>
          </cell>
          <cell r="M6813" t="str">
            <v>0909582934</v>
          </cell>
          <cell r="N6813" t="str">
            <v>0987216726</v>
          </cell>
          <cell r="O6813" t="str">
            <v/>
          </cell>
          <cell r="P6813" t="str">
            <v>GUAYAQUIL</v>
          </cell>
          <cell r="Q6813" t="str">
            <v>GUAYAQUIL</v>
          </cell>
          <cell r="R6813" t="str">
            <v>GUAYAS</v>
          </cell>
          <cell r="T6813" t="str">
            <v>ITSACOURIER</v>
          </cell>
          <cell r="U6813" t="str">
            <v>FLEXNETUIO_GYE</v>
          </cell>
          <cell r="V6813">
            <v>1</v>
          </cell>
          <cell r="W6813">
            <v>1</v>
          </cell>
          <cell r="X6813" t="str">
            <v>FLEXNET ECUADOR - MDELIVERY</v>
          </cell>
          <cell r="Y6813" t="str">
            <v>CALLE 28 DE JUNIO S/N Y GARCIA MORENO ENTRADA LLANO GRANDE</v>
          </cell>
        </row>
        <row r="6814">
          <cell r="A6814" t="str">
            <v>2481329</v>
          </cell>
          <cell r="B6814">
            <v>490592</v>
          </cell>
          <cell r="C6814" t="str">
            <v>2481329</v>
          </cell>
          <cell r="D6814" t="str">
            <v>MDELIVERY</v>
          </cell>
          <cell r="E6814" t="str">
            <v>DESPACHO</v>
          </cell>
          <cell r="F6814" t="str">
            <v>NORMAL</v>
          </cell>
          <cell r="G6814" t="str">
            <v>FT77669</v>
          </cell>
          <cell r="H6814">
            <v>44930</v>
          </cell>
          <cell r="I6814" t="str">
            <v>ENTREGADO</v>
          </cell>
          <cell r="J6814">
            <v>44931</v>
          </cell>
          <cell r="K6814" t="str">
            <v>MARIA FERNANDA MAYORGA PIEDRAHITA_MARIA FERNANDA MAYORGA PIEDRAHITA</v>
          </cell>
          <cell r="L6814" t="str">
            <v>RUIZ CASTILLA N30 44 Y CUERO Y CAICEDO CASA 3 PISOS CON 3 PUERTAS DE MADERA AL FRENTE DE UN MICROMERCADO CASA COLOR PLOMO CON BLANCO</v>
          </cell>
          <cell r="M6814" t="str">
            <v>1715308514001</v>
          </cell>
          <cell r="N6814" t="str">
            <v>0987081656/0984705710</v>
          </cell>
          <cell r="O6814" t="str">
            <v/>
          </cell>
          <cell r="P6814" t="str">
            <v>QUITO</v>
          </cell>
          <cell r="Q6814" t="str">
            <v>QUITO</v>
          </cell>
          <cell r="R6814" t="str">
            <v>PICHINCHA</v>
          </cell>
          <cell r="T6814" t="str">
            <v>FLEXTRANS UIO</v>
          </cell>
          <cell r="U6814" t="str">
            <v>FLEXNETUIO_LOCAL</v>
          </cell>
          <cell r="V6814">
            <v>1</v>
          </cell>
          <cell r="W6814">
            <v>1</v>
          </cell>
          <cell r="X6814" t="str">
            <v>FLEXNET ECUADOR - MDELIVERY</v>
          </cell>
          <cell r="Y6814" t="str">
            <v>CALLE 28 DE JUNIO S/N Y GARCIA MORENO ENTRADA LLANO GRANDE</v>
          </cell>
        </row>
        <row r="6815">
          <cell r="A6815" t="str">
            <v>2481330</v>
          </cell>
          <cell r="B6815">
            <v>490593</v>
          </cell>
          <cell r="C6815" t="str">
            <v>2481330</v>
          </cell>
          <cell r="D6815" t="str">
            <v>MDELIVERY</v>
          </cell>
          <cell r="E6815" t="str">
            <v>DESPACHO</v>
          </cell>
          <cell r="F6815" t="str">
            <v>NORMAL</v>
          </cell>
          <cell r="G6815" t="str">
            <v>FT77697</v>
          </cell>
          <cell r="H6815">
            <v>44930</v>
          </cell>
          <cell r="I6815" t="str">
            <v>ENTREGADO</v>
          </cell>
          <cell r="J6815">
            <v>44931</v>
          </cell>
          <cell r="K6815" t="str">
            <v>Ana Paulina Nacato Quispe_ASOCIACION DE EMPLEADOS DE LA SUPERINTENDENCIA DE COMPANIAS</v>
          </cell>
          <cell r="L6815" t="str">
            <v>Vicente Ramon Roca 660 y Av Amazonas casa institucional 2do piso superintendencia de compaNias</v>
          </cell>
          <cell r="M6815" t="str">
            <v>1791129512001</v>
          </cell>
          <cell r="N6815" t="str">
            <v>0968725171</v>
          </cell>
          <cell r="O6815" t="str">
            <v/>
          </cell>
          <cell r="P6815" t="str">
            <v>QUITO</v>
          </cell>
          <cell r="Q6815" t="str">
            <v>QUITO</v>
          </cell>
          <cell r="R6815" t="str">
            <v>PICHINCHA</v>
          </cell>
          <cell r="T6815" t="str">
            <v>FLEXTRANS UIO</v>
          </cell>
          <cell r="U6815" t="str">
            <v>FLEXNETUIO_LOCAL</v>
          </cell>
          <cell r="V6815">
            <v>1</v>
          </cell>
          <cell r="W6815">
            <v>1</v>
          </cell>
          <cell r="X6815" t="str">
            <v>FLEXNET ECUADOR - MDELIVERY</v>
          </cell>
          <cell r="Y6815" t="str">
            <v>CALLE 28 DE JUNIO S/N Y GARCIA MORENO ENTRADA LLANO GRANDE</v>
          </cell>
        </row>
        <row r="6816">
          <cell r="A6816" t="str">
            <v>2481332</v>
          </cell>
          <cell r="B6816">
            <v>490594</v>
          </cell>
          <cell r="C6816" t="str">
            <v>2481332</v>
          </cell>
          <cell r="D6816" t="str">
            <v>MDELIVERY</v>
          </cell>
          <cell r="E6816" t="str">
            <v>DESPACHO</v>
          </cell>
          <cell r="F6816" t="str">
            <v>NORMAL</v>
          </cell>
          <cell r="G6816" t="str">
            <v>031080002481332</v>
          </cell>
          <cell r="H6816">
            <v>44930</v>
          </cell>
          <cell r="I6816" t="str">
            <v>ENTREGADO</v>
          </cell>
          <cell r="J6816">
            <v>44931</v>
          </cell>
          <cell r="K6816" t="str">
            <v>ANA TAPIA_VITA ALIMENTOS C A</v>
          </cell>
          <cell r="L6816" t="str">
            <v>AV VEINTIMILLA 31 044 Y AV UNIVERSITARIA A MEDIA CUADRA DEL TERMINAL</v>
          </cell>
          <cell r="M6816" t="str">
            <v>1790050564001</v>
          </cell>
          <cell r="N6816" t="str">
            <v>0992022590</v>
          </cell>
          <cell r="O6816" t="str">
            <v/>
          </cell>
          <cell r="P6816" t="str">
            <v>TULCAN</v>
          </cell>
          <cell r="Q6816" t="str">
            <v>TULCAN</v>
          </cell>
          <cell r="R6816" t="str">
            <v>CARCHI</v>
          </cell>
          <cell r="S6816" t="str">
            <v/>
          </cell>
          <cell r="T6816" t="str">
            <v>TRAMACO</v>
          </cell>
          <cell r="U6816" t="str">
            <v>FLEXNETUIO_PROVINCIA</v>
          </cell>
          <cell r="V6816">
            <v>1</v>
          </cell>
          <cell r="W6816">
            <v>1</v>
          </cell>
          <cell r="X6816" t="str">
            <v>FLEXNET ECUADOR - MDELIVERY</v>
          </cell>
          <cell r="Y6816" t="str">
            <v>CALLE 28 DE JUNIO S/N Y GARCIA MORENO ENTRADA LLANO GRANDE</v>
          </cell>
        </row>
        <row r="6817">
          <cell r="A6817" t="str">
            <v>2481333</v>
          </cell>
          <cell r="B6817">
            <v>490595</v>
          </cell>
          <cell r="C6817" t="str">
            <v>2481333</v>
          </cell>
          <cell r="D6817" t="str">
            <v>MDELIVERY</v>
          </cell>
          <cell r="E6817" t="str">
            <v>DESPACHO</v>
          </cell>
          <cell r="F6817" t="str">
            <v>NORMAL</v>
          </cell>
          <cell r="G6817" t="str">
            <v>FT77670</v>
          </cell>
          <cell r="H6817">
            <v>44930</v>
          </cell>
          <cell r="I6817" t="str">
            <v>ENTREGADO</v>
          </cell>
          <cell r="J6817">
            <v>44931</v>
          </cell>
          <cell r="K6817" t="str">
            <v xml:space="preserve">Patricia Quimbita_CENTRO DEPORTIVO DROP SHOT CIA LTDA </v>
          </cell>
          <cell r="L6817" t="str">
            <v xml:space="preserve"> Km2 Via a Lumbisi El Potrero LB Tenis oficinas canchas de tenis https www google com maps place LB Tenis @ 0 2185338 78 4460863 15z data 4m5 3m4 1s0x0 0xafd0141807d26f17 8m2 3d 0 2185338 4d 78 446086</v>
          </cell>
          <cell r="M6817" t="str">
            <v>1792413737001</v>
          </cell>
          <cell r="N6817" t="str">
            <v>0997557783</v>
          </cell>
          <cell r="O6817" t="str">
            <v/>
          </cell>
          <cell r="P6817" t="str">
            <v>QUITO</v>
          </cell>
          <cell r="Q6817" t="str">
            <v>QUITO</v>
          </cell>
          <cell r="R6817" t="str">
            <v>PICHINCHA</v>
          </cell>
          <cell r="T6817" t="str">
            <v>FLEXTRANS UIO</v>
          </cell>
          <cell r="U6817" t="str">
            <v>FLEXNETUIO_LOCAL</v>
          </cell>
          <cell r="V6817">
            <v>1</v>
          </cell>
          <cell r="W6817">
            <v>1</v>
          </cell>
          <cell r="X6817" t="str">
            <v>FLEXNET ECUADOR - MDELIVERY</v>
          </cell>
          <cell r="Y6817" t="str">
            <v>CALLE 28 DE JUNIO S/N Y GARCIA MORENO ENTRADA LLANO GRANDE</v>
          </cell>
        </row>
        <row r="6818">
          <cell r="A6818" t="str">
            <v>2481335</v>
          </cell>
          <cell r="B6818">
            <v>490596</v>
          </cell>
          <cell r="C6818" t="str">
            <v>2481335</v>
          </cell>
          <cell r="D6818" t="str">
            <v>MDELIVERY</v>
          </cell>
          <cell r="E6818" t="str">
            <v>DESPACHO</v>
          </cell>
          <cell r="F6818" t="str">
            <v>NORMAL</v>
          </cell>
          <cell r="G6818" t="str">
            <v>031080002481335</v>
          </cell>
          <cell r="H6818">
            <v>44930</v>
          </cell>
          <cell r="I6818" t="str">
            <v>ENTREGADO</v>
          </cell>
          <cell r="J6818">
            <v>44931</v>
          </cell>
          <cell r="K6818" t="str">
            <v>ANA TAPIA_VITA ALIMENTOS C A</v>
          </cell>
          <cell r="L6818" t="str">
            <v>AV VEINTIMILLA 31 044 Y AV UNIVERSITARIA A MEDIA CUADRA DEL TERMINAL</v>
          </cell>
          <cell r="M6818" t="str">
            <v>1790050564001</v>
          </cell>
          <cell r="N6818" t="str">
            <v>0992022590</v>
          </cell>
          <cell r="O6818" t="str">
            <v/>
          </cell>
          <cell r="P6818" t="str">
            <v>TULCAN</v>
          </cell>
          <cell r="Q6818" t="str">
            <v>TULCAN</v>
          </cell>
          <cell r="R6818" t="str">
            <v>CARCHI</v>
          </cell>
          <cell r="S6818" t="str">
            <v/>
          </cell>
          <cell r="T6818" t="str">
            <v>TRAMACO</v>
          </cell>
          <cell r="U6818" t="str">
            <v>FLEXNETUIO_PROVINCIA</v>
          </cell>
          <cell r="V6818">
            <v>1</v>
          </cell>
          <cell r="W6818">
            <v>1</v>
          </cell>
          <cell r="X6818" t="str">
            <v>FLEXNET ECUADOR - MDELIVERY</v>
          </cell>
          <cell r="Y6818" t="str">
            <v>CALLE 28 DE JUNIO S/N Y GARCIA MORENO ENTRADA LLANO GRANDE</v>
          </cell>
        </row>
        <row r="6819">
          <cell r="A6819" t="str">
            <v>2481173</v>
          </cell>
          <cell r="B6819">
            <v>490565</v>
          </cell>
          <cell r="C6819" t="str">
            <v>2481173</v>
          </cell>
          <cell r="D6819" t="str">
            <v>MDELIVERY</v>
          </cell>
          <cell r="E6819" t="str">
            <v>DESPACHO</v>
          </cell>
          <cell r="F6819" t="str">
            <v>NORMAL</v>
          </cell>
          <cell r="G6819" t="str">
            <v>031080002481173</v>
          </cell>
          <cell r="H6819">
            <v>44930</v>
          </cell>
          <cell r="I6819" t="str">
            <v>ENTREGADO</v>
          </cell>
          <cell r="J6819">
            <v>44932</v>
          </cell>
          <cell r="K6819" t="str">
            <v>JENNIFER RUBI RAMIREZ MUNOZ_JENNIFER RUBI RAMIREZ MUNOZ</v>
          </cell>
          <cell r="L6819" t="str">
            <v>SANTO DOMINGO CALLE GRAN COLOMBIA Y ANTONIO VERNI CASA UN SOLO PISO DE BLOQUE ULTIMO POSTE</v>
          </cell>
          <cell r="M6819" t="str">
            <v>2350680746001</v>
          </cell>
          <cell r="N6819" t="str">
            <v>0990359225</v>
          </cell>
          <cell r="O6819" t="str">
            <v/>
          </cell>
          <cell r="P6819" t="str">
            <v>SANTO DOMINGO</v>
          </cell>
          <cell r="Q6819" t="str">
            <v>SANTO DOMINGO</v>
          </cell>
          <cell r="R6819" t="str">
            <v>SANTO DOMINGO DE LOS TSACHILAS</v>
          </cell>
          <cell r="T6819" t="str">
            <v>TRAMACO</v>
          </cell>
          <cell r="U6819" t="str">
            <v>FLEXNETUIO_PROVINCIA</v>
          </cell>
          <cell r="V6819">
            <v>1</v>
          </cell>
          <cell r="W6819">
            <v>1</v>
          </cell>
          <cell r="X6819" t="str">
            <v>FLEXNET ECUADOR - MDELIVERY</v>
          </cell>
          <cell r="Y6819" t="str">
            <v>CALLE 28 DE JUNIO S/N Y GARCIA MORENO ENTRADA LLANO GRANDE</v>
          </cell>
        </row>
        <row r="6820">
          <cell r="A6820" t="str">
            <v>2481174</v>
          </cell>
          <cell r="B6820">
            <v>490566</v>
          </cell>
          <cell r="C6820" t="str">
            <v>2481174</v>
          </cell>
          <cell r="D6820" t="str">
            <v>MDELIVERY</v>
          </cell>
          <cell r="E6820" t="str">
            <v>DESPACHO</v>
          </cell>
          <cell r="F6820" t="str">
            <v>NORMAL</v>
          </cell>
          <cell r="G6820" t="str">
            <v>FT77663</v>
          </cell>
          <cell r="H6820">
            <v>44930</v>
          </cell>
          <cell r="I6820" t="str">
            <v>ENTREGADO</v>
          </cell>
          <cell r="J6820">
            <v>44931</v>
          </cell>
          <cell r="K6820" t="str">
            <v>daniela alvarado p_JOFFRE KEVIN RIERA CEDENO</v>
          </cell>
          <cell r="L6820" t="str">
            <v>via a la costa urb Bosques de la costa mz 583 villa 12 fmlia Riera Alvarado</v>
          </cell>
          <cell r="M6820" t="str">
            <v>0926111667</v>
          </cell>
          <cell r="N6820" t="str">
            <v>0987216726</v>
          </cell>
          <cell r="O6820" t="str">
            <v/>
          </cell>
          <cell r="P6820" t="str">
            <v>GUAYAQUIL</v>
          </cell>
          <cell r="Q6820" t="str">
            <v>GUAYAQUIL</v>
          </cell>
          <cell r="R6820" t="str">
            <v>GUAYAS</v>
          </cell>
          <cell r="T6820" t="str">
            <v>ITSACOURIER</v>
          </cell>
          <cell r="U6820" t="str">
            <v>FLEXNETUIO_GYE</v>
          </cell>
          <cell r="V6820">
            <v>1</v>
          </cell>
          <cell r="W6820">
            <v>1</v>
          </cell>
          <cell r="X6820" t="str">
            <v>FLEXNET ECUADOR - MDELIVERY</v>
          </cell>
          <cell r="Y6820" t="str">
            <v>CALLE 28 DE JUNIO S/N Y GARCIA MORENO ENTRADA LLANO GRANDE</v>
          </cell>
        </row>
        <row r="6821">
          <cell r="A6821" t="str">
            <v>2481175</v>
          </cell>
          <cell r="B6821">
            <v>490567</v>
          </cell>
          <cell r="C6821" t="str">
            <v>2481175</v>
          </cell>
          <cell r="D6821" t="str">
            <v>MDELIVERY</v>
          </cell>
          <cell r="E6821" t="str">
            <v>DESPACHO</v>
          </cell>
          <cell r="F6821" t="str">
            <v>NORMAL</v>
          </cell>
          <cell r="G6821" t="str">
            <v>FT77679</v>
          </cell>
          <cell r="H6821">
            <v>44930</v>
          </cell>
          <cell r="I6821" t="str">
            <v>ENTREGADO</v>
          </cell>
          <cell r="J6821">
            <v>44931</v>
          </cell>
          <cell r="K6821" t="str">
            <v xml:space="preserve">WILMER CRUZ ESTRELLA PEREZ EDWIN VLADIMIR_BSS ELECTTEL ADVISOR S A </v>
          </cell>
          <cell r="L6821" t="str">
            <v>CALLE ISLA SAN CRISToBAL ENTRE AV GENERAL ENRiQUEZ Y AV GENERAL RUMINAHUI SECTOR SAN RAFAEL EDIFICIO PLAZA SAN SEBASTIaN TERCER PISO</v>
          </cell>
          <cell r="M6821" t="str">
            <v>1793153038001</v>
          </cell>
          <cell r="N6821" t="str">
            <v>0983333518</v>
          </cell>
          <cell r="O6821" t="str">
            <v/>
          </cell>
          <cell r="P6821" t="str">
            <v>QUITO</v>
          </cell>
          <cell r="Q6821" t="str">
            <v>QUITO</v>
          </cell>
          <cell r="R6821" t="str">
            <v>PICHINCHA</v>
          </cell>
          <cell r="T6821" t="str">
            <v>FLEXTRANS UIO</v>
          </cell>
          <cell r="U6821" t="str">
            <v>FLEXNETUIO_LOCAL</v>
          </cell>
          <cell r="V6821">
            <v>1</v>
          </cell>
          <cell r="W6821">
            <v>1</v>
          </cell>
          <cell r="X6821" t="str">
            <v>FLEXNET ECUADOR - MDELIVERY</v>
          </cell>
          <cell r="Y6821" t="str">
            <v>CALLE 28 DE JUNIO S/N Y GARCIA MORENO ENTRADA LLANO GRANDE</v>
          </cell>
        </row>
        <row r="6822">
          <cell r="A6822" t="str">
            <v>2481185</v>
          </cell>
          <cell r="B6822">
            <v>490568</v>
          </cell>
          <cell r="C6822" t="str">
            <v>2481185</v>
          </cell>
          <cell r="D6822" t="str">
            <v>MDELIVERY</v>
          </cell>
          <cell r="E6822" t="str">
            <v>DESPACHO</v>
          </cell>
          <cell r="F6822" t="str">
            <v>NORMAL</v>
          </cell>
          <cell r="G6822" t="str">
            <v>FT77677</v>
          </cell>
          <cell r="H6822">
            <v>44930</v>
          </cell>
          <cell r="I6822" t="str">
            <v>ENTREGADO</v>
          </cell>
          <cell r="J6822">
            <v>44931</v>
          </cell>
          <cell r="K6822" t="str">
            <v>CRISTINA PAVON_FREDDY JAVIER MOREIRA PARRAGA</v>
          </cell>
          <cell r="L6822" t="str">
            <v>TORIBIO MONTES Y DANIEL HIDALGO CASA N27 07</v>
          </cell>
          <cell r="M6822" t="str">
            <v>0912984531001</v>
          </cell>
          <cell r="N6822" t="str">
            <v>0984746868</v>
          </cell>
          <cell r="O6822" t="str">
            <v/>
          </cell>
          <cell r="P6822" t="str">
            <v>QUITO</v>
          </cell>
          <cell r="Q6822" t="str">
            <v>QUITO</v>
          </cell>
          <cell r="R6822" t="str">
            <v>PICHINCHA</v>
          </cell>
          <cell r="T6822" t="str">
            <v>FLEXTRANS UIO</v>
          </cell>
          <cell r="U6822" t="str">
            <v>FLEXNETUIO_LOCAL</v>
          </cell>
          <cell r="V6822">
            <v>1</v>
          </cell>
          <cell r="W6822">
            <v>1</v>
          </cell>
          <cell r="X6822" t="str">
            <v>FLEXNET ECUADOR - MDELIVERY</v>
          </cell>
          <cell r="Y6822" t="str">
            <v>CALLE 28 DE JUNIO S/N Y GARCIA MORENO ENTRADA LLANO GRANDE</v>
          </cell>
        </row>
        <row r="6823">
          <cell r="A6823" t="str">
            <v>2481186</v>
          </cell>
          <cell r="B6823">
            <v>490569</v>
          </cell>
          <cell r="C6823" t="str">
            <v>2481186</v>
          </cell>
          <cell r="D6823" t="str">
            <v>MDELIVERY</v>
          </cell>
          <cell r="E6823" t="str">
            <v>DESPACHO</v>
          </cell>
          <cell r="F6823" t="str">
            <v>NORMAL</v>
          </cell>
          <cell r="G6823" t="str">
            <v>FT77630</v>
          </cell>
          <cell r="H6823">
            <v>44930</v>
          </cell>
          <cell r="I6823" t="str">
            <v>ENTREGADO</v>
          </cell>
          <cell r="J6823">
            <v>44931</v>
          </cell>
          <cell r="K6823" t="str">
            <v>Marjorie Chamba SHIRMA MANJARREZ 0958899375_COMITE DE EMPRESA DE LOS TRABAJADORES DE CONTECON</v>
          </cell>
          <cell r="L6823" t="str">
            <v xml:space="preserve"> GUAYAS GUAYAQUIL Av 25 e julio diagonal a la primax Complejo de Ingenieros civiles del Guayas referencia pared y porton naranja Lunes a viernes Horario 9 30 a 17 30 </v>
          </cell>
          <cell r="M6823" t="str">
            <v>0992602600001</v>
          </cell>
          <cell r="N6823" t="str">
            <v>0998597191</v>
          </cell>
          <cell r="O6823" t="str">
            <v/>
          </cell>
          <cell r="P6823" t="str">
            <v>GUAYAQUIL</v>
          </cell>
          <cell r="Q6823" t="str">
            <v>GUAYAQUIL</v>
          </cell>
          <cell r="R6823" t="str">
            <v>GUAYAS</v>
          </cell>
          <cell r="T6823" t="str">
            <v>ITSACOURIER</v>
          </cell>
          <cell r="U6823" t="str">
            <v>FLEXNETUIO_GYE</v>
          </cell>
          <cell r="V6823">
            <v>1</v>
          </cell>
          <cell r="W6823">
            <v>1</v>
          </cell>
          <cell r="X6823" t="str">
            <v>FLEXNET ECUADOR - MDELIVERY</v>
          </cell>
          <cell r="Y6823" t="str">
            <v>CALLE 28 DE JUNIO S/N Y GARCIA MORENO ENTRADA LLANO GRANDE</v>
          </cell>
        </row>
        <row r="6824">
          <cell r="A6824" t="str">
            <v>2481189</v>
          </cell>
          <cell r="B6824">
            <v>490570</v>
          </cell>
          <cell r="C6824" t="str">
            <v>2481189</v>
          </cell>
          <cell r="D6824" t="str">
            <v>MDELIVERY</v>
          </cell>
          <cell r="E6824" t="str">
            <v>DESPACHO</v>
          </cell>
          <cell r="F6824" t="str">
            <v>NORMAL</v>
          </cell>
          <cell r="G6824" t="str">
            <v>FT77657</v>
          </cell>
          <cell r="H6824">
            <v>44930</v>
          </cell>
          <cell r="I6824" t="str">
            <v>ENTREGADO</v>
          </cell>
          <cell r="J6824">
            <v>44931</v>
          </cell>
          <cell r="K6824" t="str">
            <v xml:space="preserve">QUIROZ ESPINOZA KARINA ELIZABETH_QUIROZ MOTOR DIESEL S A </v>
          </cell>
          <cell r="L6824" t="str">
            <v>PQA TARQUI AV DE LAS AMERICAS E ISIDRO AYORA CDLA LA GORZOTA SOLAR 06 MZ 129 JNT A MI COMISARIATO</v>
          </cell>
          <cell r="M6824" t="str">
            <v>0992495855001</v>
          </cell>
          <cell r="N6824" t="str">
            <v>0996653988</v>
          </cell>
          <cell r="O6824" t="str">
            <v/>
          </cell>
          <cell r="P6824" t="str">
            <v>GUAYAQUIL</v>
          </cell>
          <cell r="Q6824" t="str">
            <v>GUAYAQUIL</v>
          </cell>
          <cell r="R6824" t="str">
            <v>GUAYAS</v>
          </cell>
          <cell r="T6824" t="str">
            <v>ITSACOURIER</v>
          </cell>
          <cell r="U6824" t="str">
            <v>FLEXNETUIO_GYE</v>
          </cell>
          <cell r="V6824">
            <v>1</v>
          </cell>
          <cell r="W6824">
            <v>1</v>
          </cell>
          <cell r="X6824" t="str">
            <v>FLEXNET ECUADOR - MDELIVERY</v>
          </cell>
          <cell r="Y6824" t="str">
            <v>CALLE 28 DE JUNIO S/N Y GARCIA MORENO ENTRADA LLANO GRANDE</v>
          </cell>
        </row>
        <row r="6825">
          <cell r="A6825" t="str">
            <v>2481190</v>
          </cell>
          <cell r="B6825">
            <v>490571</v>
          </cell>
          <cell r="C6825" t="str">
            <v>2481190</v>
          </cell>
          <cell r="D6825" t="str">
            <v>MDELIVERY</v>
          </cell>
          <cell r="E6825" t="str">
            <v>DESPACHO</v>
          </cell>
          <cell r="F6825" t="str">
            <v>NORMAL</v>
          </cell>
          <cell r="G6825" t="str">
            <v>IC4131</v>
          </cell>
          <cell r="H6825">
            <v>44930</v>
          </cell>
          <cell r="I6825" t="str">
            <v>ENTREGADO</v>
          </cell>
          <cell r="J6825">
            <v>44931</v>
          </cell>
          <cell r="K6825" t="str">
            <v>Juan Marcelo Narvaez_ALMACEN ESPANA</v>
          </cell>
          <cell r="L6825" t="str">
            <v>GRAN COLOMBIA Y BORRERO EDIFICO ALMACENES ESPANA</v>
          </cell>
          <cell r="M6825" t="str">
            <v>0190386465001</v>
          </cell>
          <cell r="N6825" t="str">
            <v>0987342252</v>
          </cell>
          <cell r="O6825" t="str">
            <v/>
          </cell>
          <cell r="P6825" t="str">
            <v>CUENCA</v>
          </cell>
          <cell r="Q6825" t="str">
            <v>CUENCA</v>
          </cell>
          <cell r="R6825" t="str">
            <v>AZUAY</v>
          </cell>
          <cell r="T6825" t="str">
            <v>ITSACOURIER</v>
          </cell>
          <cell r="U6825" t="str">
            <v>FLEXNETUIO_PROVINCIA</v>
          </cell>
          <cell r="V6825">
            <v>1</v>
          </cell>
          <cell r="W6825">
            <v>1</v>
          </cell>
          <cell r="X6825" t="str">
            <v>FLEXNET ECUADOR - MDELIVERY</v>
          </cell>
          <cell r="Y6825" t="str">
            <v>CALLE 28 DE JUNIO S/N Y GARCIA MORENO ENTRADA LLANO GRANDE</v>
          </cell>
        </row>
        <row r="6826">
          <cell r="A6826" t="str">
            <v>2481191</v>
          </cell>
          <cell r="B6826">
            <v>490572</v>
          </cell>
          <cell r="C6826" t="str">
            <v>2481191</v>
          </cell>
          <cell r="D6826" t="str">
            <v>MDELIVERY</v>
          </cell>
          <cell r="E6826" t="str">
            <v>DESPACHO</v>
          </cell>
          <cell r="F6826" t="str">
            <v>NORMAL</v>
          </cell>
          <cell r="G6826" t="str">
            <v>031080002481191</v>
          </cell>
          <cell r="H6826">
            <v>44930</v>
          </cell>
          <cell r="I6826" t="str">
            <v>ENTREGADO</v>
          </cell>
          <cell r="J6826">
            <v>44931</v>
          </cell>
          <cell r="K6826" t="str">
            <v>HONORIO EDGAR PENA VARGAS_HONORIO EDGAR PENA VARGAS</v>
          </cell>
          <cell r="L6826" t="str">
            <v xml:space="preserve"> AV JAIME HURTADO PRIMERA PARADA DE CODESA ALTO DE MULTIREPUESTO REFERENCIA FRENTE A LA CANCHA DEL EJERCITO </v>
          </cell>
          <cell r="M6826" t="str">
            <v>1718999079001</v>
          </cell>
          <cell r="N6826" t="str">
            <v>0997146118 / 0997546740</v>
          </cell>
          <cell r="O6826" t="str">
            <v/>
          </cell>
          <cell r="P6826" t="str">
            <v>ESMERALDAS</v>
          </cell>
          <cell r="Q6826" t="str">
            <v>ESMERALDAS</v>
          </cell>
          <cell r="R6826" t="str">
            <v>ESMERALDAS</v>
          </cell>
          <cell r="T6826" t="str">
            <v>TRAMACO</v>
          </cell>
          <cell r="U6826" t="str">
            <v>FLEXNETUIO_PROVINCIA</v>
          </cell>
          <cell r="V6826">
            <v>1</v>
          </cell>
          <cell r="W6826">
            <v>1</v>
          </cell>
          <cell r="X6826" t="str">
            <v>FLEXNET ECUADOR - MDELIVERY</v>
          </cell>
          <cell r="Y6826" t="str">
            <v>CALLE 28 DE JUNIO S/N Y GARCIA MORENO ENTRADA LLANO GRANDE</v>
          </cell>
        </row>
        <row r="6827">
          <cell r="A6827" t="str">
            <v>2481192</v>
          </cell>
          <cell r="B6827">
            <v>490573</v>
          </cell>
          <cell r="C6827" t="str">
            <v>2481192</v>
          </cell>
          <cell r="D6827" t="str">
            <v>MDELIVERY</v>
          </cell>
          <cell r="E6827" t="str">
            <v>DESPACHO</v>
          </cell>
          <cell r="F6827" t="str">
            <v>NORMAL</v>
          </cell>
          <cell r="G6827" t="str">
            <v>FT77680</v>
          </cell>
          <cell r="H6827">
            <v>44930</v>
          </cell>
          <cell r="I6827" t="str">
            <v>ENTREGADO</v>
          </cell>
          <cell r="J6827">
            <v>44931</v>
          </cell>
          <cell r="K6827" t="str">
            <v>VICTOR HUGO CADENA VALDIVIESO_VICTOR HUGO CADENA VALDIVIESO</v>
          </cell>
          <cell r="L6827" t="str">
            <v xml:space="preserve"> PARROQUIA TUMBACO BARRIO EL ARENAL AVENIDA INTEROCEANICA Y SEGUNDO GUERRA LOCAL BODEGA DE PAPAS FRENTE AL MERCADO DEL ARENAL REFERENCIA </v>
          </cell>
          <cell r="M6827" t="str">
            <v>1711480358001</v>
          </cell>
          <cell r="N6827" t="str">
            <v>0994987763</v>
          </cell>
          <cell r="O6827" t="str">
            <v/>
          </cell>
          <cell r="P6827" t="str">
            <v>QUITO</v>
          </cell>
          <cell r="Q6827" t="str">
            <v>QUITO</v>
          </cell>
          <cell r="R6827" t="str">
            <v>PICHINCHA</v>
          </cell>
          <cell r="T6827" t="str">
            <v>FLEXTRANS UIO</v>
          </cell>
          <cell r="U6827" t="str">
            <v>FLEXNETUIO_LOCAL</v>
          </cell>
          <cell r="V6827">
            <v>1</v>
          </cell>
          <cell r="W6827">
            <v>1</v>
          </cell>
          <cell r="X6827" t="str">
            <v>FLEXNET ECUADOR - MDELIVERY</v>
          </cell>
          <cell r="Y6827" t="str">
            <v>CALLE 28 DE JUNIO S/N Y GARCIA MORENO ENTRADA LLANO GRANDE</v>
          </cell>
        </row>
        <row r="6828">
          <cell r="A6828" t="str">
            <v>2481193</v>
          </cell>
          <cell r="B6828">
            <v>490574</v>
          </cell>
          <cell r="C6828" t="str">
            <v>2481193</v>
          </cell>
          <cell r="D6828" t="str">
            <v>MDELIVERY</v>
          </cell>
          <cell r="E6828" t="str">
            <v>DESPACHO</v>
          </cell>
          <cell r="F6828" t="str">
            <v>NORMAL</v>
          </cell>
          <cell r="G6828" t="str">
            <v>FT77661</v>
          </cell>
          <cell r="H6828">
            <v>44930</v>
          </cell>
          <cell r="I6828" t="str">
            <v>ENTREGADO</v>
          </cell>
          <cell r="J6828">
            <v>44931</v>
          </cell>
          <cell r="K6828" t="str">
            <v>VICTOR HUGO CADENA VALDIVIESO_VICTOR HUGO CADENA VALDIVIESO</v>
          </cell>
          <cell r="L6828" t="str">
            <v>DR EMILIO ROMERO Y AV BENJAMIN CARRION EDIFICIO ESQ LABRA QUE LABRA EMPANADAS ALBORADA 6TA ETAPA MZ 601 VILLA 1 PISO 1 OFICINA</v>
          </cell>
          <cell r="M6828" t="str">
            <v>1711480358001</v>
          </cell>
          <cell r="N6828" t="str">
            <v>0983454026</v>
          </cell>
          <cell r="O6828" t="str">
            <v/>
          </cell>
          <cell r="P6828" t="str">
            <v>GUAYAQUIL</v>
          </cell>
          <cell r="Q6828" t="str">
            <v>GUAYAQUIL</v>
          </cell>
          <cell r="R6828" t="str">
            <v>GUAYAS</v>
          </cell>
          <cell r="T6828" t="str">
            <v>ITSACOURIER</v>
          </cell>
          <cell r="U6828" t="str">
            <v>FLEXNETUIO_GYE</v>
          </cell>
          <cell r="V6828">
            <v>1</v>
          </cell>
          <cell r="W6828">
            <v>1</v>
          </cell>
          <cell r="X6828" t="str">
            <v>FLEXNET ECUADOR - MDELIVERY</v>
          </cell>
          <cell r="Y6828" t="str">
            <v>CALLE 28 DE JUNIO S/N Y GARCIA MORENO ENTRADA LLANO GRANDE</v>
          </cell>
        </row>
        <row r="6829">
          <cell r="A6829" t="str">
            <v>2481199</v>
          </cell>
          <cell r="B6829">
            <v>490575</v>
          </cell>
          <cell r="C6829" t="str">
            <v>2481199</v>
          </cell>
          <cell r="D6829" t="str">
            <v>MDELIVERY</v>
          </cell>
          <cell r="E6829" t="str">
            <v>DESPACHO</v>
          </cell>
          <cell r="F6829" t="str">
            <v>NORMAL</v>
          </cell>
          <cell r="G6829" t="str">
            <v>FT77673</v>
          </cell>
          <cell r="H6829">
            <v>44930</v>
          </cell>
          <cell r="I6829" t="str">
            <v>ENTREGADO</v>
          </cell>
          <cell r="J6829">
            <v>44931</v>
          </cell>
          <cell r="K6829" t="str">
            <v xml:space="preserve">EDUARDO CAJIAS_ELECTROLUX C A </v>
          </cell>
          <cell r="L6829" t="str">
            <v>AVENIDA REPUBLICA DEL SALVADOR Y MOSCu EDIFICIO SAN SALVADOR PISO 6 A MEDIA CUADRA DEL MINISTERIO DE TRABAJO</v>
          </cell>
          <cell r="M6829" t="str">
            <v>1790854035001</v>
          </cell>
          <cell r="N6829" t="str">
            <v>0981348511</v>
          </cell>
          <cell r="O6829" t="str">
            <v/>
          </cell>
          <cell r="P6829" t="str">
            <v>QUITO</v>
          </cell>
          <cell r="Q6829" t="str">
            <v>QUITO</v>
          </cell>
          <cell r="R6829" t="str">
            <v>PICHINCHA</v>
          </cell>
          <cell r="T6829" t="str">
            <v>FLEXTRANS UIO</v>
          </cell>
          <cell r="U6829" t="str">
            <v>FLEXNETUIO_LOCAL</v>
          </cell>
          <cell r="V6829">
            <v>1</v>
          </cell>
          <cell r="W6829">
            <v>1</v>
          </cell>
          <cell r="X6829" t="str">
            <v>FLEXNET ECUADOR - MDELIVERY</v>
          </cell>
          <cell r="Y6829" t="str">
            <v>CALLE 28 DE JUNIO S/N Y GARCIA MORENO ENTRADA LLANO GRANDE</v>
          </cell>
        </row>
        <row r="6830">
          <cell r="A6830" t="str">
            <v>2481200</v>
          </cell>
          <cell r="B6830">
            <v>490576</v>
          </cell>
          <cell r="C6830" t="str">
            <v>2481200</v>
          </cell>
          <cell r="D6830" t="str">
            <v>MDELIVERY</v>
          </cell>
          <cell r="E6830" t="str">
            <v>DESPACHO</v>
          </cell>
          <cell r="F6830" t="str">
            <v>NORMAL</v>
          </cell>
          <cell r="G6830" t="str">
            <v>FT77662</v>
          </cell>
          <cell r="H6830">
            <v>44930</v>
          </cell>
          <cell r="I6830" t="str">
            <v>ENTREGADO</v>
          </cell>
          <cell r="J6830">
            <v>44931</v>
          </cell>
          <cell r="K6830" t="str">
            <v>GARCIA CONTRERAS VANESSA MARIA_GARCIA CONTRERAS VANESSA MARIA</v>
          </cell>
          <cell r="L6830" t="str">
            <v xml:space="preserve"> Ciudadela el Paraiso los Ciruelos y Naranjos Se sube por la farmacia 911 de la calle los ciruelos a mano derecha en la calle naranjos la segunda casa del lado de enfrente en la parte de afuera estan </v>
          </cell>
          <cell r="M6830" t="str">
            <v>0917376873001</v>
          </cell>
          <cell r="N6830" t="str">
            <v>0995688719</v>
          </cell>
          <cell r="O6830" t="str">
            <v/>
          </cell>
          <cell r="P6830" t="str">
            <v>GUAYAQUIL</v>
          </cell>
          <cell r="Q6830" t="str">
            <v>GUAYAQUIL</v>
          </cell>
          <cell r="R6830" t="str">
            <v>GUAYAS</v>
          </cell>
          <cell r="T6830" t="str">
            <v>ITSACOURIER</v>
          </cell>
          <cell r="U6830" t="str">
            <v>FLEXNETUIO_GYE</v>
          </cell>
          <cell r="V6830">
            <v>1</v>
          </cell>
          <cell r="W6830">
            <v>1</v>
          </cell>
          <cell r="X6830" t="str">
            <v>FLEXNET ECUADOR - MDELIVERY</v>
          </cell>
          <cell r="Y6830" t="str">
            <v>CALLE 28 DE JUNIO S/N Y GARCIA MORENO ENTRADA LLANO GRANDE</v>
          </cell>
        </row>
        <row r="6831">
          <cell r="A6831" t="str">
            <v>2481201</v>
          </cell>
          <cell r="B6831">
            <v>490577</v>
          </cell>
          <cell r="C6831" t="str">
            <v>2481201</v>
          </cell>
          <cell r="D6831" t="str">
            <v>MDELIVERY</v>
          </cell>
          <cell r="E6831" t="str">
            <v>DESPACHO</v>
          </cell>
          <cell r="F6831" t="str">
            <v>NORMAL</v>
          </cell>
          <cell r="G6831" t="str">
            <v>FT77705</v>
          </cell>
          <cell r="H6831">
            <v>44930</v>
          </cell>
          <cell r="I6831" t="str">
            <v>ENTREGADO</v>
          </cell>
          <cell r="J6831">
            <v>44931</v>
          </cell>
          <cell r="K6831" t="str">
            <v>PIEDAD MONTOYA_ASOCIACION DE EMPLEADOS DEL H CONSEJO PROVINCIAL</v>
          </cell>
          <cell r="L6831" t="str">
            <v xml:space="preserve"> PICHINCHA QUITO SAN JUAN JUAN ARENAS 127 Y JUAN LARREA consejo provincial de pichincha </v>
          </cell>
          <cell r="M6831" t="str">
            <v>1791809491001</v>
          </cell>
          <cell r="N6831" t="str">
            <v>958932925</v>
          </cell>
          <cell r="O6831" t="str">
            <v/>
          </cell>
          <cell r="P6831" t="str">
            <v>QUITO</v>
          </cell>
          <cell r="Q6831" t="str">
            <v>QUITO</v>
          </cell>
          <cell r="R6831" t="str">
            <v>PICHINCHA</v>
          </cell>
          <cell r="T6831" t="str">
            <v>FLEXTRANS UIO</v>
          </cell>
          <cell r="U6831" t="str">
            <v>FLEXNETUIO_LOCAL</v>
          </cell>
          <cell r="V6831">
            <v>1</v>
          </cell>
          <cell r="W6831">
            <v>1</v>
          </cell>
          <cell r="X6831" t="str">
            <v>FLEXNET ECUADOR - MDELIVERY</v>
          </cell>
          <cell r="Y6831" t="str">
            <v>CALLE 28 DE JUNIO S/N Y GARCIA MORENO ENTRADA LLANO GRANDE</v>
          </cell>
        </row>
        <row r="6832">
          <cell r="A6832" t="str">
            <v>2481202</v>
          </cell>
          <cell r="B6832">
            <v>490578</v>
          </cell>
          <cell r="C6832" t="str">
            <v>2481202</v>
          </cell>
          <cell r="D6832" t="str">
            <v>MDELIVERY</v>
          </cell>
          <cell r="E6832" t="str">
            <v>DESPACHO</v>
          </cell>
          <cell r="F6832" t="str">
            <v>NORMAL</v>
          </cell>
          <cell r="G6832" t="str">
            <v>FT77668</v>
          </cell>
          <cell r="H6832">
            <v>44930</v>
          </cell>
          <cell r="I6832" t="str">
            <v>ENTREGADO</v>
          </cell>
          <cell r="J6832">
            <v>44931</v>
          </cell>
          <cell r="K6832" t="str">
            <v>DAVID ALEJANDRO CALO CATOTA_DAVID ALEJANDRO CALO CATOTA</v>
          </cell>
          <cell r="L6832" t="str">
            <v xml:space="preserve">AV MANUEL CoRDOBA GALARZA Y LOS SHYRIS JUSTO EN EL REDONDEL MITAD DEL MUNDO PREGUNTAR POR EL UPC DEL CANTODROMO AHi TRABAJA </v>
          </cell>
          <cell r="M6832" t="str">
            <v>1721753166001</v>
          </cell>
          <cell r="N6832" t="str">
            <v>0996951057</v>
          </cell>
          <cell r="O6832" t="str">
            <v/>
          </cell>
          <cell r="P6832" t="str">
            <v>QUITO</v>
          </cell>
          <cell r="Q6832" t="str">
            <v>QUITO</v>
          </cell>
          <cell r="R6832" t="str">
            <v>PICHINCHA</v>
          </cell>
          <cell r="T6832" t="str">
            <v>FLEXTRANS UIO</v>
          </cell>
          <cell r="U6832" t="str">
            <v>FLEXNETUIO_LOCAL</v>
          </cell>
          <cell r="V6832">
            <v>1</v>
          </cell>
          <cell r="W6832">
            <v>1</v>
          </cell>
          <cell r="X6832" t="str">
            <v>FLEXNET ECUADOR - MDELIVERY</v>
          </cell>
          <cell r="Y6832" t="str">
            <v>CALLE 28 DE JUNIO S/N Y GARCIA MORENO ENTRADA LLANO GRANDE</v>
          </cell>
        </row>
        <row r="6833">
          <cell r="A6833" t="str">
            <v>2481203</v>
          </cell>
          <cell r="B6833">
            <v>490579</v>
          </cell>
          <cell r="C6833" t="str">
            <v>2481203</v>
          </cell>
          <cell r="D6833" t="str">
            <v>MDELIVERY</v>
          </cell>
          <cell r="E6833" t="str">
            <v>DESPACHO</v>
          </cell>
          <cell r="F6833" t="str">
            <v>NORMAL</v>
          </cell>
          <cell r="G6833" t="str">
            <v>FT77658</v>
          </cell>
          <cell r="H6833">
            <v>44930</v>
          </cell>
          <cell r="I6833" t="str">
            <v>ENTREGADO</v>
          </cell>
          <cell r="J6833">
            <v>44931</v>
          </cell>
          <cell r="K6833" t="str">
            <v>EDGAR PAUL ROJAS MERO_EDGAR PAUL ROJAS MERO</v>
          </cell>
          <cell r="L6833" t="str">
            <v xml:space="preserve"> CIUDADELA GUAYACANES UNOS 500M ANTES DE LLEGAR AL PUENTE QUE UNE SAN BORONDON CON SAUCE ES UNA LUBRILAVADORA YORMA GALPoN ROJO CON NEGRO Y AFUERA VENDEN EMPANADAS 6to piso </v>
          </cell>
          <cell r="M6833" t="str">
            <v>0951745074001</v>
          </cell>
          <cell r="N6833" t="str">
            <v>0998648609</v>
          </cell>
          <cell r="O6833" t="str">
            <v/>
          </cell>
          <cell r="P6833" t="str">
            <v>GUAYAQUIL</v>
          </cell>
          <cell r="Q6833" t="str">
            <v>GUAYAQUIL</v>
          </cell>
          <cell r="R6833" t="str">
            <v>GUAYAS</v>
          </cell>
          <cell r="T6833" t="str">
            <v>ITSACOURIER</v>
          </cell>
          <cell r="U6833" t="str">
            <v>FLEXNETUIO_GYE</v>
          </cell>
          <cell r="V6833">
            <v>1</v>
          </cell>
          <cell r="W6833">
            <v>1</v>
          </cell>
          <cell r="X6833" t="str">
            <v>FLEXNET ECUADOR - MDELIVERY</v>
          </cell>
          <cell r="Y6833" t="str">
            <v>CALLE 28 DE JUNIO S/N Y GARCIA MORENO ENTRADA LLANO GRANDE</v>
          </cell>
        </row>
        <row r="6834">
          <cell r="A6834" t="str">
            <v>2481204</v>
          </cell>
          <cell r="B6834">
            <v>490580</v>
          </cell>
          <cell r="C6834" t="str">
            <v>2481204</v>
          </cell>
          <cell r="D6834" t="str">
            <v>MDELIVERY</v>
          </cell>
          <cell r="E6834" t="str">
            <v>DESPACHO</v>
          </cell>
          <cell r="F6834" t="str">
            <v>NORMAL</v>
          </cell>
          <cell r="G6834" t="str">
            <v>FT77676</v>
          </cell>
          <cell r="H6834">
            <v>44930</v>
          </cell>
          <cell r="I6834" t="str">
            <v>ENTREGADO</v>
          </cell>
          <cell r="J6834">
            <v>44931</v>
          </cell>
          <cell r="K6834" t="str">
            <v xml:space="preserve">MARIA ELENA ZURITA_NEOAUTO S A </v>
          </cell>
          <cell r="L6834" t="str">
            <v>AV GALO PLAZA LAZO S N Y AV 6 DE DICIEMBRE COTOCOLLAO OFICINAS NEOAUTO PICHINCHA QUITO</v>
          </cell>
          <cell r="M6834" t="str">
            <v>0190341526001</v>
          </cell>
          <cell r="N6834" t="str">
            <v>999618239</v>
          </cell>
          <cell r="O6834" t="str">
            <v/>
          </cell>
          <cell r="P6834" t="str">
            <v>QUITO</v>
          </cell>
          <cell r="Q6834" t="str">
            <v>QUITO</v>
          </cell>
          <cell r="R6834" t="str">
            <v>PICHINCHA</v>
          </cell>
          <cell r="T6834" t="str">
            <v>FLEXTRANS UIO</v>
          </cell>
          <cell r="U6834" t="str">
            <v>FLEXNETUIO_LOCAL</v>
          </cell>
          <cell r="V6834">
            <v>1</v>
          </cell>
          <cell r="W6834">
            <v>1</v>
          </cell>
          <cell r="X6834" t="str">
            <v>FLEXNET ECUADOR - MDELIVERY</v>
          </cell>
          <cell r="Y6834" t="str">
            <v>CALLE 28 DE JUNIO S/N Y GARCIA MORENO ENTRADA LLANO GRANDE</v>
          </cell>
        </row>
        <row r="6835">
          <cell r="A6835" t="str">
            <v>2481207</v>
          </cell>
          <cell r="B6835">
            <v>490581</v>
          </cell>
          <cell r="C6835" t="str">
            <v>2481207</v>
          </cell>
          <cell r="D6835" t="str">
            <v>MDELIVERY</v>
          </cell>
          <cell r="E6835" t="str">
            <v>DESPACHO</v>
          </cell>
          <cell r="F6835" t="str">
            <v>NORMAL</v>
          </cell>
          <cell r="G6835" t="str">
            <v>FT77698</v>
          </cell>
          <cell r="H6835">
            <v>44930</v>
          </cell>
          <cell r="I6835" t="str">
            <v>ENTREGADO</v>
          </cell>
          <cell r="J6835">
            <v>44931</v>
          </cell>
          <cell r="K6835" t="str">
            <v>Monica Soria_IMPORTACIONES MEGAHILOS Y TEXTILES IMPORMEGATEX CO</v>
          </cell>
          <cell r="L6835" t="str">
            <v>Av Naciones Unidas E2 30 Y NuNez De Vela Edf Metropolitan Piso 4 Quito Ecuador</v>
          </cell>
          <cell r="M6835" t="str">
            <v>1792472350001</v>
          </cell>
          <cell r="N6835" t="str">
            <v>0998693053</v>
          </cell>
          <cell r="O6835" t="str">
            <v/>
          </cell>
          <cell r="P6835" t="str">
            <v>QUITO</v>
          </cell>
          <cell r="Q6835" t="str">
            <v>QUITO</v>
          </cell>
          <cell r="R6835" t="str">
            <v>PICHINCHA</v>
          </cell>
          <cell r="T6835" t="str">
            <v>FLEXTRANS UIO</v>
          </cell>
          <cell r="U6835" t="str">
            <v>FLEXNETUIO_LOCAL</v>
          </cell>
          <cell r="V6835">
            <v>1</v>
          </cell>
          <cell r="W6835">
            <v>1</v>
          </cell>
          <cell r="X6835" t="str">
            <v>FLEXNET ECUADOR - MDELIVERY</v>
          </cell>
          <cell r="Y6835" t="str">
            <v>CALLE 28 DE JUNIO S/N Y GARCIA MORENO ENTRADA LLANO GRANDE</v>
          </cell>
        </row>
        <row r="6836">
          <cell r="A6836" t="str">
            <v>2481209</v>
          </cell>
          <cell r="B6836">
            <v>490582</v>
          </cell>
          <cell r="C6836" t="str">
            <v>2481209</v>
          </cell>
          <cell r="D6836" t="str">
            <v>MDELIVERY</v>
          </cell>
          <cell r="E6836" t="str">
            <v>DESPACHO</v>
          </cell>
          <cell r="F6836" t="str">
            <v>NORMAL</v>
          </cell>
          <cell r="G6836" t="str">
            <v>FT77704</v>
          </cell>
          <cell r="H6836">
            <v>44930</v>
          </cell>
          <cell r="I6836" t="str">
            <v>ENTREGADO</v>
          </cell>
          <cell r="J6836">
            <v>44931</v>
          </cell>
          <cell r="K6836" t="str">
            <v xml:space="preserve">Paulina Reyes o Tatiana Landazuri_MEDICINA GLOBAL GLOMEDICAL CIA LTDA </v>
          </cell>
          <cell r="L6836" t="str">
            <v>Manuela Saenz N34 259 y Abelardo Moncayo Quito Ecuador</v>
          </cell>
          <cell r="M6836" t="str">
            <v>1791973704001</v>
          </cell>
          <cell r="N6836" t="str">
            <v>0984734899/0997876878</v>
          </cell>
          <cell r="O6836" t="str">
            <v/>
          </cell>
          <cell r="P6836" t="str">
            <v>QUITO</v>
          </cell>
          <cell r="Q6836" t="str">
            <v>QUITO</v>
          </cell>
          <cell r="R6836" t="str">
            <v>PICHINCHA</v>
          </cell>
          <cell r="T6836" t="str">
            <v>FLEXTRANS UIO</v>
          </cell>
          <cell r="U6836" t="str">
            <v>FLEXNETUIO_LOCAL</v>
          </cell>
          <cell r="V6836">
            <v>1</v>
          </cell>
          <cell r="W6836">
            <v>1</v>
          </cell>
          <cell r="X6836" t="str">
            <v>FLEXNET ECUADOR - MDELIVERY</v>
          </cell>
          <cell r="Y6836" t="str">
            <v>CALLE 28 DE JUNIO S/N Y GARCIA MORENO ENTRADA LLANO GRANDE</v>
          </cell>
        </row>
        <row r="6837">
          <cell r="A6837" t="str">
            <v>2481212</v>
          </cell>
          <cell r="B6837">
            <v>490583</v>
          </cell>
          <cell r="C6837" t="str">
            <v>2481212</v>
          </cell>
          <cell r="D6837" t="str">
            <v>MDELIVERY</v>
          </cell>
          <cell r="E6837" t="str">
            <v>DESPACHO</v>
          </cell>
          <cell r="F6837" t="str">
            <v>NORMAL</v>
          </cell>
          <cell r="G6837" t="str">
            <v>FT77695</v>
          </cell>
          <cell r="H6837">
            <v>44930</v>
          </cell>
          <cell r="I6837" t="str">
            <v>ENTREGADO</v>
          </cell>
          <cell r="J6837">
            <v>44931</v>
          </cell>
          <cell r="K6837" t="str">
            <v>CRISTIAN PAREDES_ DINERS CLUB DEL ECUADOR S A SOCIEDAD FINANCIERA</v>
          </cell>
          <cell r="L6837" t="str">
            <v>Amazonas y Pereira Matriz Banco Pichincha Av Piso 7</v>
          </cell>
          <cell r="M6837" t="str">
            <v>1790010937001</v>
          </cell>
          <cell r="N6837" t="str">
            <v>0999059226</v>
          </cell>
          <cell r="O6837" t="str">
            <v/>
          </cell>
          <cell r="P6837" t="str">
            <v>QUITO</v>
          </cell>
          <cell r="Q6837" t="str">
            <v>QUITO</v>
          </cell>
          <cell r="R6837" t="str">
            <v>PICHINCHA</v>
          </cell>
          <cell r="T6837" t="str">
            <v>FLEXTRANS UIO</v>
          </cell>
          <cell r="U6837" t="str">
            <v>FLEXNETUIO_LOCAL</v>
          </cell>
          <cell r="V6837">
            <v>1</v>
          </cell>
          <cell r="W6837">
            <v>1</v>
          </cell>
          <cell r="X6837" t="str">
            <v>FLEXNET ECUADOR - MDELIVERY</v>
          </cell>
          <cell r="Y6837" t="str">
            <v>CALLE 28 DE JUNIO S/N Y GARCIA MORENO ENTRADA LLANO GRANDE</v>
          </cell>
        </row>
        <row r="6838">
          <cell r="A6838" t="str">
            <v>2481221</v>
          </cell>
          <cell r="B6838">
            <v>490584</v>
          </cell>
          <cell r="C6838" t="str">
            <v>2481221</v>
          </cell>
          <cell r="D6838" t="str">
            <v>MDELIVERY</v>
          </cell>
          <cell r="E6838" t="str">
            <v>DESPACHO</v>
          </cell>
          <cell r="F6838" t="str">
            <v>NORMAL</v>
          </cell>
          <cell r="G6838" t="str">
            <v>FT77656</v>
          </cell>
          <cell r="H6838">
            <v>44930</v>
          </cell>
          <cell r="I6838" t="str">
            <v>ENTREGADO</v>
          </cell>
          <cell r="J6838">
            <v>44931</v>
          </cell>
          <cell r="K6838" t="str">
            <v>Cristhiam Castro_ DINERS CLUB DEL ECUADOR S A SOCIEDAD FINANCIERA</v>
          </cell>
          <cell r="L6838" t="str">
            <v>Victor Emilio Estrada y Lomas Edificio Diners club</v>
          </cell>
          <cell r="M6838" t="str">
            <v>1790010937001</v>
          </cell>
          <cell r="N6838" t="str">
            <v>0995617346</v>
          </cell>
          <cell r="O6838" t="str">
            <v/>
          </cell>
          <cell r="P6838" t="str">
            <v>GUAYAQUIL</v>
          </cell>
          <cell r="Q6838" t="str">
            <v>GUAYAQUIL</v>
          </cell>
          <cell r="R6838" t="str">
            <v>GUAYAS</v>
          </cell>
          <cell r="T6838" t="str">
            <v>ITSACOURIER</v>
          </cell>
          <cell r="U6838" t="str">
            <v>FLEXNETUIO_GYE</v>
          </cell>
          <cell r="V6838">
            <v>1</v>
          </cell>
          <cell r="W6838">
            <v>1</v>
          </cell>
          <cell r="X6838" t="str">
            <v>FLEXNET ECUADOR - MDELIVERY</v>
          </cell>
          <cell r="Y6838" t="str">
            <v>CALLE 28 DE JUNIO S/N Y GARCIA MORENO ENTRADA LLANO GRANDE</v>
          </cell>
        </row>
        <row r="6839">
          <cell r="A6839" t="str">
            <v>2481235</v>
          </cell>
          <cell r="B6839">
            <v>490585</v>
          </cell>
          <cell r="C6839" t="str">
            <v>2481235</v>
          </cell>
          <cell r="D6839" t="str">
            <v>MDELIVERY</v>
          </cell>
          <cell r="E6839" t="str">
            <v>DESPACHO</v>
          </cell>
          <cell r="F6839" t="str">
            <v>NORMAL</v>
          </cell>
          <cell r="G6839" t="str">
            <v>FT77693</v>
          </cell>
          <cell r="H6839">
            <v>44930</v>
          </cell>
          <cell r="I6839" t="str">
            <v>ENTREGADO</v>
          </cell>
          <cell r="J6839">
            <v>44931</v>
          </cell>
          <cell r="K6839" t="str">
            <v xml:space="preserve">Carlos Antonio Reyes NANCY STELLA GARCIA JARAMILLO_FLORICOLA SAN ISIDRO LABRADOR FLORSANI S A S </v>
          </cell>
          <cell r="L6839" t="str">
            <v>Urb KENTIA lote 12 y Av Eloy Alfaro s n Cumbaya delante de la UPC</v>
          </cell>
          <cell r="M6839" t="str">
            <v>1792059232001</v>
          </cell>
          <cell r="N6839" t="str">
            <v>0991459610</v>
          </cell>
          <cell r="O6839" t="str">
            <v/>
          </cell>
          <cell r="P6839" t="str">
            <v>QUITO</v>
          </cell>
          <cell r="Q6839" t="str">
            <v>QUITO</v>
          </cell>
          <cell r="R6839" t="str">
            <v>PICHINCHA</v>
          </cell>
          <cell r="T6839" t="str">
            <v>FLEXTRANS UIO</v>
          </cell>
          <cell r="U6839" t="str">
            <v>FLEXNETUIO_LOCAL</v>
          </cell>
          <cell r="V6839">
            <v>1</v>
          </cell>
          <cell r="W6839">
            <v>1</v>
          </cell>
          <cell r="X6839" t="str">
            <v>FLEXNET ECUADOR - MDELIVERY</v>
          </cell>
          <cell r="Y6839" t="str">
            <v>CALLE 28 DE JUNIO S/N Y GARCIA MORENO ENTRADA LLANO GRANDE</v>
          </cell>
        </row>
        <row r="6840">
          <cell r="A6840" t="str">
            <v>2481275</v>
          </cell>
          <cell r="B6840">
            <v>490586</v>
          </cell>
          <cell r="C6840" t="str">
            <v>2481275</v>
          </cell>
          <cell r="D6840" t="str">
            <v>MDELIVERY</v>
          </cell>
          <cell r="E6840" t="str">
            <v>DESPACHO</v>
          </cell>
          <cell r="F6840" t="str">
            <v>NORMAL</v>
          </cell>
          <cell r="G6840" t="str">
            <v>FT77694</v>
          </cell>
          <cell r="H6840">
            <v>44930</v>
          </cell>
          <cell r="I6840" t="str">
            <v>ENTREGADO</v>
          </cell>
          <cell r="J6840">
            <v>44931</v>
          </cell>
          <cell r="K6840" t="str">
            <v xml:space="preserve">Penelope Galindo_TRAUMAMED S A </v>
          </cell>
          <cell r="L6840" t="str">
            <v>HERNANDO DE LA CRUZ N32 106 Y AV ATAHUALPA TRAUMAMED</v>
          </cell>
          <cell r="M6840" t="str">
            <v>1790809153001</v>
          </cell>
          <cell r="N6840" t="str">
            <v>0992505895</v>
          </cell>
          <cell r="O6840" t="str">
            <v/>
          </cell>
          <cell r="P6840" t="str">
            <v>QUITO</v>
          </cell>
          <cell r="Q6840" t="str">
            <v>QUITO</v>
          </cell>
          <cell r="R6840" t="str">
            <v>PICHINCHA</v>
          </cell>
          <cell r="T6840" t="str">
            <v>FLEXTRANS UIO</v>
          </cell>
          <cell r="U6840" t="str">
            <v>FLEXNETUIO_LOCAL</v>
          </cell>
          <cell r="V6840">
            <v>1</v>
          </cell>
          <cell r="W6840">
            <v>1</v>
          </cell>
          <cell r="X6840" t="str">
            <v>FLEXNET ECUADOR - MDELIVERY</v>
          </cell>
          <cell r="Y6840" t="str">
            <v>CALLE 28 DE JUNIO S/N Y GARCIA MORENO ENTRADA LLANO GRANDE</v>
          </cell>
        </row>
        <row r="6841">
          <cell r="A6841" t="str">
            <v>2481284</v>
          </cell>
          <cell r="B6841">
            <v>490587</v>
          </cell>
          <cell r="C6841" t="str">
            <v>2481284</v>
          </cell>
          <cell r="D6841" t="str">
            <v>MDELIVERY</v>
          </cell>
          <cell r="E6841" t="str">
            <v>DESPACHO</v>
          </cell>
          <cell r="F6841" t="str">
            <v>NORMAL</v>
          </cell>
          <cell r="G6841" t="str">
            <v>FT77601</v>
          </cell>
          <cell r="H6841">
            <v>44930</v>
          </cell>
          <cell r="I6841" t="str">
            <v>ENTREGADO</v>
          </cell>
          <cell r="J6841">
            <v>44931</v>
          </cell>
          <cell r="K6841" t="str">
            <v xml:space="preserve">Jorge Andres Lopez_UNICOMER DE ECUADOR S A </v>
          </cell>
          <cell r="L6841" t="str">
            <v>Parque empresarial colon Edificio Pacifica Center 6to Piso Grupo Unicomer</v>
          </cell>
          <cell r="M6841" t="str">
            <v>1790895548001</v>
          </cell>
          <cell r="N6841" t="str">
            <v>0995917329</v>
          </cell>
          <cell r="O6841" t="str">
            <v/>
          </cell>
          <cell r="P6841" t="str">
            <v>GUAYAQUIL</v>
          </cell>
          <cell r="Q6841" t="str">
            <v>GUAYAQUIL</v>
          </cell>
          <cell r="R6841" t="str">
            <v>GUAYAS</v>
          </cell>
          <cell r="T6841" t="str">
            <v>ITSACOURIER</v>
          </cell>
          <cell r="U6841" t="str">
            <v>FLEXNETUIO_GYE</v>
          </cell>
          <cell r="V6841">
            <v>1</v>
          </cell>
          <cell r="W6841">
            <v>1</v>
          </cell>
          <cell r="X6841" t="str">
            <v>FLEXNET ECUADOR - MDELIVERY</v>
          </cell>
          <cell r="Y6841" t="str">
            <v>CALLE 28 DE JUNIO S/N Y GARCIA MORENO ENTRADA LLANO GRANDE</v>
          </cell>
        </row>
        <row r="6842">
          <cell r="A6842" t="str">
            <v>2481294</v>
          </cell>
          <cell r="B6842">
            <v>490588</v>
          </cell>
          <cell r="C6842" t="str">
            <v>2481294</v>
          </cell>
          <cell r="D6842" t="str">
            <v>MDELIVERY</v>
          </cell>
          <cell r="E6842" t="str">
            <v>DESPACHO</v>
          </cell>
          <cell r="F6842" t="str">
            <v>NORMAL</v>
          </cell>
          <cell r="G6842" t="str">
            <v>FT77671</v>
          </cell>
          <cell r="H6842">
            <v>44930</v>
          </cell>
          <cell r="I6842" t="str">
            <v>ENTREGADO</v>
          </cell>
          <cell r="J6842">
            <v>44932</v>
          </cell>
          <cell r="K6842" t="str">
            <v>ELISA RAQUEL SGHIRLA MAGNO_ELISA RAQUEL SGHIRLA MAGNO</v>
          </cell>
          <cell r="L6842" t="str">
            <v>CALLE EL BATAN N34 135 ENTRE ELOY ALFARO Y 6 DICIEMBRE EDIFCIO ALISANDRIATRAS DE FIBECA</v>
          </cell>
          <cell r="M6842" t="str">
            <v>1706091079001</v>
          </cell>
          <cell r="N6842" t="str">
            <v>0996775990/0994748076/0989168520</v>
          </cell>
          <cell r="O6842" t="str">
            <v/>
          </cell>
          <cell r="P6842" t="str">
            <v>QUITO</v>
          </cell>
          <cell r="Q6842" t="str">
            <v>QUITO</v>
          </cell>
          <cell r="R6842" t="str">
            <v>PICHINCHA</v>
          </cell>
          <cell r="T6842" t="str">
            <v>FLEXTRANS UIO</v>
          </cell>
          <cell r="U6842" t="str">
            <v>FLEXNETUIO_LOCAL</v>
          </cell>
          <cell r="V6842">
            <v>1</v>
          </cell>
          <cell r="W6842">
            <v>1</v>
          </cell>
          <cell r="X6842" t="str">
            <v>FLEXNET ECUADOR - MDELIVERY</v>
          </cell>
          <cell r="Y6842" t="str">
            <v>CALLE 28 DE JUNIO S/N Y GARCIA MORENO ENTRADA LLANO GRANDE</v>
          </cell>
        </row>
        <row r="6843">
          <cell r="A6843" t="str">
            <v>2481297</v>
          </cell>
          <cell r="B6843">
            <v>490589</v>
          </cell>
          <cell r="C6843" t="str">
            <v>2481297</v>
          </cell>
          <cell r="D6843" t="str">
            <v>MDELIVERY</v>
          </cell>
          <cell r="E6843" t="str">
            <v>DESPACHO</v>
          </cell>
          <cell r="F6843" t="str">
            <v>NORMAL</v>
          </cell>
          <cell r="G6843" t="str">
            <v>FT77706</v>
          </cell>
          <cell r="H6843">
            <v>44930</v>
          </cell>
          <cell r="I6843" t="str">
            <v>ENTREGADO</v>
          </cell>
          <cell r="J6843">
            <v>44931</v>
          </cell>
          <cell r="K6843" t="str">
            <v>MARICA CRISTINA GARCiA_ASOCIACION DE EMPLEADOS DE LA SUPERINTENDENCIA DE</v>
          </cell>
          <cell r="L6843" t="str">
            <v xml:space="preserve"> PICHINCHA QUITO RAMON ROCA 660 AMAZONAS SUPERINTENDENCIA DE COMPANIAS </v>
          </cell>
          <cell r="M6843" t="str">
            <v>1791129512001</v>
          </cell>
          <cell r="N6843" t="str">
            <v>0995484990</v>
          </cell>
          <cell r="O6843" t="str">
            <v/>
          </cell>
          <cell r="P6843" t="str">
            <v>QUITO</v>
          </cell>
          <cell r="Q6843" t="str">
            <v>QUITO</v>
          </cell>
          <cell r="R6843" t="str">
            <v>PICHINCHA</v>
          </cell>
          <cell r="T6843" t="str">
            <v>FLEXTRANS UIO</v>
          </cell>
          <cell r="U6843" t="str">
            <v>FLEXNETUIO_LOCAL</v>
          </cell>
          <cell r="V6843">
            <v>1</v>
          </cell>
          <cell r="W6843">
            <v>1</v>
          </cell>
          <cell r="X6843" t="str">
            <v>FLEXNET ECUADOR - MDELIVERY</v>
          </cell>
          <cell r="Y6843" t="str">
            <v>CALLE 28 DE JUNIO S/N Y GARCIA MORENO ENTRADA LLANO GRANDE</v>
          </cell>
        </row>
        <row r="6844">
          <cell r="A6844" t="str">
            <v>SG_22_016</v>
          </cell>
          <cell r="B6844">
            <v>490563</v>
          </cell>
          <cell r="C6844" t="str">
            <v>SG_22_016</v>
          </cell>
          <cell r="D6844" t="str">
            <v>SG</v>
          </cell>
          <cell r="E6844" t="str">
            <v>DESPACHO</v>
          </cell>
          <cell r="F6844" t="str">
            <v>NORMAL</v>
          </cell>
          <cell r="G6844" t="str">
            <v>FT77732</v>
          </cell>
          <cell r="H6844">
            <v>44930</v>
          </cell>
          <cell r="I6844" t="str">
            <v>ENTREGADO</v>
          </cell>
          <cell r="J6844">
            <v>44931</v>
          </cell>
          <cell r="K6844" t="str">
            <v>FERRETERIA INDUSTRIAL - FINPAC</v>
          </cell>
          <cell r="L6844" t="str">
            <v>LOTIZACION CERRO COLORADO COOP VERGELES MZ 1245 SOLAR 1-2</v>
          </cell>
          <cell r="P6844" t="str">
            <v>090703</v>
          </cell>
          <cell r="Q6844" t="str">
            <v>GUAYAQUIL</v>
          </cell>
          <cell r="R6844" t="str">
            <v>GUAYAS</v>
          </cell>
          <cell r="S6844" t="str">
            <v>GUAYAQUIL</v>
          </cell>
          <cell r="T6844" t="str">
            <v>CARGO UNION</v>
          </cell>
          <cell r="U6844" t="str">
            <v>FLEXNETUIO_GYE</v>
          </cell>
          <cell r="V6844">
            <v>1</v>
          </cell>
          <cell r="W6844">
            <v>325.60000000000002</v>
          </cell>
          <cell r="X6844" t="str">
            <v>FLEXNET UIO</v>
          </cell>
          <cell r="Y6844" t="str">
            <v>PANAMERICANA NORTE KM 12 1/2  LLANO GRANDE</v>
          </cell>
        </row>
        <row r="6845">
          <cell r="A6845" t="str">
            <v>SG_22_015</v>
          </cell>
          <cell r="B6845">
            <v>490562</v>
          </cell>
          <cell r="C6845" t="str">
            <v>SG_22_015</v>
          </cell>
          <cell r="D6845" t="str">
            <v>SG</v>
          </cell>
          <cell r="E6845" t="str">
            <v>DESPACHO</v>
          </cell>
          <cell r="F6845" t="str">
            <v>NORMAL</v>
          </cell>
          <cell r="G6845" t="str">
            <v>FT77731</v>
          </cell>
          <cell r="H6845">
            <v>44930</v>
          </cell>
          <cell r="I6845" t="str">
            <v>ENTREGADO</v>
          </cell>
          <cell r="J6845">
            <v>44931</v>
          </cell>
          <cell r="K6845" t="str">
            <v>DISPROSEG SANGOLQUI</v>
          </cell>
          <cell r="L6845" t="str">
            <v>SANGOLQUI, CUENDINA, SAN LUIS E IRITIYACU, SANGOLQUÍ</v>
          </cell>
          <cell r="P6845" t="str">
            <v>170708</v>
          </cell>
          <cell r="Q6845" t="str">
            <v>QUITO</v>
          </cell>
          <cell r="R6845" t="str">
            <v>PICHINCHA</v>
          </cell>
          <cell r="S6845" t="str">
            <v>QUITO</v>
          </cell>
          <cell r="T6845" t="str">
            <v>TRANSERVISS</v>
          </cell>
          <cell r="U6845" t="str">
            <v>FLEXNETUIO_LOCAL</v>
          </cell>
          <cell r="V6845">
            <v>1</v>
          </cell>
          <cell r="W6845">
            <v>855</v>
          </cell>
          <cell r="X6845" t="str">
            <v>FLEXNET UIO</v>
          </cell>
          <cell r="Y6845" t="str">
            <v>PANAMERICANA NORTE KM 12 1/2  LLANO GRANDE</v>
          </cell>
        </row>
        <row r="6846">
          <cell r="A6846" t="str">
            <v>SG_22_014</v>
          </cell>
          <cell r="B6846">
            <v>490561</v>
          </cell>
          <cell r="C6846" t="str">
            <v>SG_22_014</v>
          </cell>
          <cell r="D6846" t="str">
            <v>SG</v>
          </cell>
          <cell r="E6846" t="str">
            <v>DESPACHO</v>
          </cell>
          <cell r="F6846" t="str">
            <v>NORMAL</v>
          </cell>
          <cell r="G6846" t="str">
            <v>FT77733</v>
          </cell>
          <cell r="H6846">
            <v>44930</v>
          </cell>
          <cell r="I6846" t="str">
            <v>ENTREGADO</v>
          </cell>
          <cell r="J6846">
            <v>44931</v>
          </cell>
          <cell r="K6846" t="str">
            <v>DISPROSEG SAN CAMILO</v>
          </cell>
          <cell r="L6846" t="str">
            <v>SAN ALFONSO 49 Y SAN CAMILO</v>
          </cell>
          <cell r="P6846" t="str">
            <v>170204</v>
          </cell>
          <cell r="Q6846" t="str">
            <v>QUITO</v>
          </cell>
          <cell r="R6846" t="str">
            <v>PICHINCHA</v>
          </cell>
          <cell r="S6846" t="str">
            <v>CALDERON (CARAPUNGO)</v>
          </cell>
          <cell r="T6846" t="str">
            <v>EXPRESSCON</v>
          </cell>
          <cell r="U6846" t="str">
            <v>FLEXNETUIO_LOCAL</v>
          </cell>
          <cell r="V6846">
            <v>1</v>
          </cell>
          <cell r="W6846">
            <v>190</v>
          </cell>
          <cell r="X6846" t="str">
            <v>FLEXNET UIO</v>
          </cell>
          <cell r="Y6846" t="str">
            <v>PANAMERICANA NORTE KM 12 1/2  LLANO GRANDE</v>
          </cell>
        </row>
        <row r="6847">
          <cell r="A6847" t="str">
            <v>SG_22_013</v>
          </cell>
          <cell r="B6847">
            <v>490559</v>
          </cell>
          <cell r="C6847" t="str">
            <v>SG_22_013</v>
          </cell>
          <cell r="D6847" t="str">
            <v>SG</v>
          </cell>
          <cell r="E6847" t="str">
            <v>DESPACHO</v>
          </cell>
          <cell r="F6847" t="str">
            <v>NORMAL</v>
          </cell>
          <cell r="G6847" t="str">
            <v>FT77734</v>
          </cell>
          <cell r="H6847">
            <v>44930</v>
          </cell>
          <cell r="I6847" t="str">
            <v>ENTREGADO</v>
          </cell>
          <cell r="J6847">
            <v>44931</v>
          </cell>
          <cell r="K6847" t="str">
            <v>CASTILLO HERMANOS</v>
          </cell>
          <cell r="L6847" t="str">
            <v>DE LOS CEREZOS Y AV GALO PLAZA LASSO PORTON NEGRO BODEGA DEL FONDO</v>
          </cell>
          <cell r="P6847" t="str">
            <v>170303</v>
          </cell>
          <cell r="Q6847" t="str">
            <v>QUITO</v>
          </cell>
          <cell r="R6847" t="str">
            <v>PICHINCHA</v>
          </cell>
          <cell r="S6847" t="str">
            <v>QUITO</v>
          </cell>
          <cell r="U6847" t="str">
            <v>FLEXNETUIO_LOCAL</v>
          </cell>
          <cell r="V6847">
            <v>1</v>
          </cell>
          <cell r="W6847">
            <v>40</v>
          </cell>
          <cell r="X6847" t="str">
            <v>FLEXNET UIO</v>
          </cell>
          <cell r="Y6847" t="str">
            <v>PANAMERICANA NORTE KM 12 1/2  LLANO GRANDE</v>
          </cell>
        </row>
        <row r="6848">
          <cell r="A6848" t="str">
            <v>2023-00069</v>
          </cell>
          <cell r="B6848">
            <v>490558</v>
          </cell>
          <cell r="C6848" t="str">
            <v>2023-00069</v>
          </cell>
          <cell r="D6848" t="str">
            <v>MOVISTAR</v>
          </cell>
          <cell r="E6848" t="str">
            <v>DESPACHO</v>
          </cell>
          <cell r="F6848" t="str">
            <v>NORMAL</v>
          </cell>
          <cell r="G6848" t="str">
            <v>FT77696</v>
          </cell>
          <cell r="H6848">
            <v>44930</v>
          </cell>
          <cell r="I6848" t="str">
            <v>ENTREGADO</v>
          </cell>
          <cell r="J6848">
            <v>44931</v>
          </cell>
          <cell r="K6848" t="str">
            <v>PDV IBS CC EL BOSQUE_JOSE LUIS CORAL MOLINA</v>
          </cell>
          <cell r="L6848" t="str">
            <v>AV. ALONSO DE TORRES Y AV. EL PARQUE, CC EL BOSQUE 2DA. PLANTA PASEO COLON LOCAL N° 283 B</v>
          </cell>
          <cell r="M6848" t="str">
            <v>1722149620001</v>
          </cell>
          <cell r="N6848" t="str">
            <v>980508973</v>
          </cell>
          <cell r="O6848" t="str">
            <v/>
          </cell>
          <cell r="P6848" t="str">
            <v>QUITO</v>
          </cell>
          <cell r="Q6848" t="str">
            <v>QUITO</v>
          </cell>
          <cell r="R6848" t="str">
            <v>PICHINCHA</v>
          </cell>
          <cell r="U6848" t="str">
            <v>FLEXNETUIO_LOCAL</v>
          </cell>
          <cell r="V6848">
            <v>1</v>
          </cell>
          <cell r="W6848">
            <v>1</v>
          </cell>
          <cell r="X6848" t="str">
            <v>FLEXNET ECUADOR - MOVISTAR</v>
          </cell>
          <cell r="Y6848" t="str">
            <v>CALLE 28 DE JUNIO S/N Y GARCIA MORENO ENTRADA LLANO GRANDE</v>
          </cell>
        </row>
        <row r="6849">
          <cell r="A6849" t="str">
            <v>2023-00043</v>
          </cell>
          <cell r="B6849">
            <v>490531</v>
          </cell>
          <cell r="C6849" t="str">
            <v>2023-00043</v>
          </cell>
          <cell r="D6849" t="str">
            <v>MOVISTAR</v>
          </cell>
          <cell r="E6849" t="str">
            <v>DESPACHO</v>
          </cell>
          <cell r="F6849" t="str">
            <v>NORMAL</v>
          </cell>
          <cell r="G6849" t="str">
            <v>031080202300043</v>
          </cell>
          <cell r="H6849">
            <v>44930</v>
          </cell>
          <cell r="I6849" t="str">
            <v>ENTREGADO</v>
          </cell>
          <cell r="J6849">
            <v>44931</v>
          </cell>
          <cell r="K6849" t="str">
            <v>CAVS AE SALESLAND CONDADO_DIEGO MENA</v>
          </cell>
          <cell r="L6849" t="str">
            <v>AV DE LA PRENSA Y AV KENNED CENTRO COMERCIAL CONDADO SHOPING NIVEL 3 NUM L35 4 355 QUITO</v>
          </cell>
          <cell r="M6849" t="str">
            <v>0</v>
          </cell>
          <cell r="N6849" t="str">
            <v>999805380</v>
          </cell>
          <cell r="O6849" t="str">
            <v/>
          </cell>
          <cell r="P6849" t="str">
            <v>QUITO</v>
          </cell>
          <cell r="Q6849" t="str">
            <v>QUITO</v>
          </cell>
          <cell r="R6849" t="str">
            <v>PICHINCHA</v>
          </cell>
          <cell r="T6849" t="str">
            <v>TRAMACO</v>
          </cell>
          <cell r="U6849" t="str">
            <v>FLEXNETUIO_LOCAL</v>
          </cell>
          <cell r="V6849">
            <v>1</v>
          </cell>
          <cell r="W6849">
            <v>1</v>
          </cell>
          <cell r="X6849" t="str">
            <v>FLEXNET ECUADOR - MOVISTAR</v>
          </cell>
          <cell r="Y6849" t="str">
            <v>CALLE 28 DE JUNIO S/N Y GARCIA MORENO ENTRADA LLANO GRANDE</v>
          </cell>
        </row>
        <row r="6850">
          <cell r="A6850" t="str">
            <v>2023-00044</v>
          </cell>
          <cell r="B6850">
            <v>490532</v>
          </cell>
          <cell r="C6850" t="str">
            <v>2023-00044</v>
          </cell>
          <cell r="D6850" t="str">
            <v>MOVISTAR</v>
          </cell>
          <cell r="E6850" t="str">
            <v>DESPACHO</v>
          </cell>
          <cell r="F6850" t="str">
            <v>NORMAL</v>
          </cell>
          <cell r="G6850" t="str">
            <v>031080202300044</v>
          </cell>
          <cell r="H6850">
            <v>44930</v>
          </cell>
          <cell r="I6850" t="str">
            <v>ENTREGADO</v>
          </cell>
          <cell r="J6850">
            <v>44931</v>
          </cell>
          <cell r="K6850" t="str">
            <v>CAVS AE SALESLAND RECREO_DIEGO MENA</v>
          </cell>
          <cell r="L6850" t="str">
            <v>AV PEDRO VICENTE MALDONADO CENTRO COMERCIAL RECREO NUM 37 45PLANTA BAJA QUITO</v>
          </cell>
          <cell r="M6850" t="str">
            <v>0</v>
          </cell>
          <cell r="N6850" t="str">
            <v>999805380</v>
          </cell>
          <cell r="O6850" t="str">
            <v/>
          </cell>
          <cell r="P6850" t="str">
            <v>QUITO</v>
          </cell>
          <cell r="Q6850" t="str">
            <v>QUITO</v>
          </cell>
          <cell r="R6850" t="str">
            <v>PICHINCHA</v>
          </cell>
          <cell r="T6850" t="str">
            <v>TRAMACO</v>
          </cell>
          <cell r="U6850" t="str">
            <v>FLEXNETUIO_LOCAL</v>
          </cell>
          <cell r="V6850">
            <v>1</v>
          </cell>
          <cell r="W6850">
            <v>1</v>
          </cell>
          <cell r="X6850" t="str">
            <v>FLEXNET ECUADOR - MOVISTAR</v>
          </cell>
          <cell r="Y6850" t="str">
            <v>CALLE 28 DE JUNIO S/N Y GARCIA MORENO ENTRADA LLANO GRANDE</v>
          </cell>
        </row>
        <row r="6851">
          <cell r="A6851" t="str">
            <v>2023-00045</v>
          </cell>
          <cell r="B6851">
            <v>490533</v>
          </cell>
          <cell r="C6851" t="str">
            <v>2023-00045</v>
          </cell>
          <cell r="D6851" t="str">
            <v>MOVISTAR</v>
          </cell>
          <cell r="E6851" t="str">
            <v>DESPACHO</v>
          </cell>
          <cell r="F6851" t="str">
            <v>NORMAL</v>
          </cell>
          <cell r="G6851" t="str">
            <v>031080202300045</v>
          </cell>
          <cell r="H6851">
            <v>44930</v>
          </cell>
          <cell r="I6851" t="str">
            <v>ENTREGADO</v>
          </cell>
          <cell r="J6851">
            <v>44931</v>
          </cell>
          <cell r="K6851" t="str">
            <v>AE CELISTICS QUICENTRO SUR_KLEBER GRANDA_DANY IMBAQUINGO</v>
          </cell>
          <cell r="L6851" t="str">
            <v xml:space="preserve">MORAN VALVERDE Y TENIENTE HUGO ORTIZ CC QUICENTRO SHOPPING SUR N 1 LOCAL 91 – 92 JUNTO A MEGAMAXI </v>
          </cell>
          <cell r="M6851" t="str">
            <v>1792161037001</v>
          </cell>
          <cell r="N6851" t="str">
            <v>0992567346_094084829</v>
          </cell>
          <cell r="O6851" t="str">
            <v/>
          </cell>
          <cell r="P6851" t="str">
            <v>QUITO</v>
          </cell>
          <cell r="Q6851" t="str">
            <v>QUITO</v>
          </cell>
          <cell r="R6851" t="str">
            <v>PICHINCHA</v>
          </cell>
          <cell r="T6851" t="str">
            <v>TRAMACO</v>
          </cell>
          <cell r="U6851" t="str">
            <v>FLEXNETUIO_LOCAL</v>
          </cell>
          <cell r="V6851">
            <v>1</v>
          </cell>
          <cell r="W6851">
            <v>1</v>
          </cell>
          <cell r="X6851" t="str">
            <v>FLEXNET ECUADOR - MOVISTAR</v>
          </cell>
          <cell r="Y6851" t="str">
            <v>CALLE 28 DE JUNIO S/N Y GARCIA MORENO ENTRADA LLANO GRANDE</v>
          </cell>
        </row>
        <row r="6852">
          <cell r="A6852" t="str">
            <v>2023-00046</v>
          </cell>
          <cell r="B6852">
            <v>490534</v>
          </cell>
          <cell r="C6852" t="str">
            <v>2023-00046</v>
          </cell>
          <cell r="D6852" t="str">
            <v>MOVISTAR</v>
          </cell>
          <cell r="E6852" t="str">
            <v>DESPACHO</v>
          </cell>
          <cell r="F6852" t="str">
            <v>NORMAL</v>
          </cell>
          <cell r="G6852" t="str">
            <v>031080202300046</v>
          </cell>
          <cell r="H6852">
            <v>44930</v>
          </cell>
          <cell r="I6852" t="str">
            <v>ENTREGADO</v>
          </cell>
          <cell r="J6852">
            <v>44931</v>
          </cell>
          <cell r="K6852" t="str">
            <v>CAV SCALA SHOPPING_KARLA DANIELA FLORES FALCONI_VALERIA ALEXANDRA MUNOZ MOYA</v>
          </cell>
          <cell r="L6852" t="str">
            <v>V INTEROCEANICA KM 12 CENTRO COMERCIAL SCALA SHOPPING ESPACIO L 104 QUITO  PICHINCHA</v>
          </cell>
          <cell r="M6852" t="str">
            <v>0</v>
          </cell>
          <cell r="N6852" t="str">
            <v>0996723723_0984275807</v>
          </cell>
          <cell r="O6852" t="str">
            <v/>
          </cell>
          <cell r="P6852" t="str">
            <v>QUITO</v>
          </cell>
          <cell r="Q6852" t="str">
            <v>QUITO</v>
          </cell>
          <cell r="R6852" t="str">
            <v>PICHINCHA</v>
          </cell>
          <cell r="T6852" t="str">
            <v>TRAMACO</v>
          </cell>
          <cell r="U6852" t="str">
            <v>FLEXNETUIO_LOCAL</v>
          </cell>
          <cell r="V6852">
            <v>1</v>
          </cell>
          <cell r="W6852">
            <v>1</v>
          </cell>
          <cell r="X6852" t="str">
            <v>FLEXNET ECUADOR - MOVISTAR</v>
          </cell>
          <cell r="Y6852" t="str">
            <v>CALLE 28 DE JUNIO S/N Y GARCIA MORENO ENTRADA LLANO GRANDE</v>
          </cell>
        </row>
        <row r="6853">
          <cell r="A6853" t="str">
            <v>2023-00047</v>
          </cell>
          <cell r="B6853">
            <v>490535</v>
          </cell>
          <cell r="C6853" t="str">
            <v>2023-00047</v>
          </cell>
          <cell r="D6853" t="str">
            <v>MOVISTAR</v>
          </cell>
          <cell r="E6853" t="str">
            <v>DESPACHO</v>
          </cell>
          <cell r="F6853" t="str">
            <v>NORMAL</v>
          </cell>
          <cell r="G6853" t="str">
            <v>031080202300047</v>
          </cell>
          <cell r="H6853">
            <v>44930</v>
          </cell>
          <cell r="I6853" t="str">
            <v>ENTREGADO</v>
          </cell>
          <cell r="J6853">
            <v>44931</v>
          </cell>
          <cell r="K6853" t="str">
            <v>CAV MALL DEL PACIFICO_Maria Fernanda Carvajal Reinoso</v>
          </cell>
          <cell r="L6853" t="str">
            <v>Avenida Malecon y Calle 23 , Centro Comercial Mall del Pacifico, Local PB -057-058</v>
          </cell>
          <cell r="M6853" t="str">
            <v>1715480081001</v>
          </cell>
          <cell r="N6853" t="str">
            <v>995025256</v>
          </cell>
          <cell r="O6853" t="str">
            <v/>
          </cell>
          <cell r="P6853" t="str">
            <v>MANTA</v>
          </cell>
          <cell r="Q6853" t="str">
            <v>MANTA</v>
          </cell>
          <cell r="R6853" t="str">
            <v>MANABI</v>
          </cell>
          <cell r="T6853" t="str">
            <v>TRAMACO</v>
          </cell>
          <cell r="U6853" t="str">
            <v>FLEXNETUIO_PROVINCIA</v>
          </cell>
          <cell r="V6853">
            <v>1</v>
          </cell>
          <cell r="W6853">
            <v>1</v>
          </cell>
          <cell r="X6853" t="str">
            <v>FLEXNET ECUADOR - MOVISTAR</v>
          </cell>
          <cell r="Y6853" t="str">
            <v>CALLE 28 DE JUNIO S/N Y GARCIA MORENO ENTRADA LLANO GRANDE</v>
          </cell>
        </row>
        <row r="6854">
          <cell r="A6854" t="str">
            <v>2023-00048</v>
          </cell>
          <cell r="B6854">
            <v>490536</v>
          </cell>
          <cell r="C6854" t="str">
            <v>2023-00048</v>
          </cell>
          <cell r="D6854" t="str">
            <v>MOVISTAR</v>
          </cell>
          <cell r="E6854" t="str">
            <v>DESPACHO</v>
          </cell>
          <cell r="F6854" t="str">
            <v>NORMAL</v>
          </cell>
          <cell r="G6854" t="str">
            <v>FT77750</v>
          </cell>
          <cell r="H6854">
            <v>44930</v>
          </cell>
          <cell r="I6854" t="str">
            <v>ENTREGADO</v>
          </cell>
          <cell r="J6854">
            <v>44931</v>
          </cell>
          <cell r="K6854" t="str">
            <v>CAVS AE SALESLAND AMERICA_DIEGO MENA</v>
          </cell>
          <cell r="L6854" t="str">
            <v>LAZA DE LAS AMERICAS INTERSECCION AV NACIONES UNIDAS Y REPUBLICA PB 6 2 QUITO</v>
          </cell>
          <cell r="M6854" t="str">
            <v>0</v>
          </cell>
          <cell r="N6854" t="str">
            <v>999805380</v>
          </cell>
          <cell r="O6854" t="str">
            <v/>
          </cell>
          <cell r="P6854" t="str">
            <v>QUITO</v>
          </cell>
          <cell r="Q6854" t="str">
            <v>QUITO</v>
          </cell>
          <cell r="R6854" t="str">
            <v>PICHINCHA</v>
          </cell>
          <cell r="U6854" t="str">
            <v>FLEXNETUIO_LOCAL</v>
          </cell>
          <cell r="V6854">
            <v>1</v>
          </cell>
          <cell r="W6854">
            <v>1</v>
          </cell>
          <cell r="X6854" t="str">
            <v>FLEXNET ECUADOR - MOVISTAR</v>
          </cell>
          <cell r="Y6854" t="str">
            <v>CALLE 28 DE JUNIO S/N Y GARCIA MORENO ENTRADA LLANO GRANDE</v>
          </cell>
        </row>
        <row r="6855">
          <cell r="A6855" t="str">
            <v>2023-00049</v>
          </cell>
          <cell r="B6855">
            <v>490537</v>
          </cell>
          <cell r="C6855" t="str">
            <v>2023-00049</v>
          </cell>
          <cell r="D6855" t="str">
            <v>MOVISTAR</v>
          </cell>
          <cell r="E6855" t="str">
            <v>DESPACHO</v>
          </cell>
          <cell r="F6855" t="str">
            <v>NORMAL</v>
          </cell>
          <cell r="G6855" t="str">
            <v>IC4142</v>
          </cell>
          <cell r="H6855">
            <v>44930</v>
          </cell>
          <cell r="I6855" t="str">
            <v>ENTREGADO</v>
          </cell>
          <cell r="J6855">
            <v>44931</v>
          </cell>
          <cell r="K6855" t="str">
            <v>CAVS MALL DEL RIO_SANTIAGO IVAN PINEDA BERMEO_ALIRIO JOSE BRICENO RIVAS</v>
          </cell>
          <cell r="L6855" t="str">
            <v>AV FELIPE II LB86 Y CIRCUNVALACION SUR CC MALL DEL RIO</v>
          </cell>
          <cell r="M6855" t="str">
            <v>0</v>
          </cell>
          <cell r="N6855" t="str">
            <v>0979146599 - 0999923627</v>
          </cell>
          <cell r="O6855" t="str">
            <v/>
          </cell>
          <cell r="P6855" t="str">
            <v>CUENCA</v>
          </cell>
          <cell r="Q6855" t="str">
            <v>CUENCA</v>
          </cell>
          <cell r="R6855" t="str">
            <v>AZUAY</v>
          </cell>
          <cell r="T6855" t="str">
            <v>ITSACOURIER</v>
          </cell>
          <cell r="U6855" t="str">
            <v>FLEXNETUIO_PROVINCIA</v>
          </cell>
          <cell r="V6855">
            <v>1</v>
          </cell>
          <cell r="W6855">
            <v>1</v>
          </cell>
          <cell r="X6855" t="str">
            <v>FLEXNET ECUADOR - MOVISTAR</v>
          </cell>
          <cell r="Y6855" t="str">
            <v>CALLE 28 DE JUNIO S/N Y GARCIA MORENO ENTRADA LLANO GRANDE</v>
          </cell>
        </row>
        <row r="6856">
          <cell r="A6856" t="str">
            <v>2023-00050</v>
          </cell>
          <cell r="B6856">
            <v>490538</v>
          </cell>
          <cell r="C6856" t="str">
            <v>2023-00050</v>
          </cell>
          <cell r="D6856" t="str">
            <v>MOVISTAR</v>
          </cell>
          <cell r="E6856" t="str">
            <v>DESPACHO</v>
          </cell>
          <cell r="F6856" t="str">
            <v>NORMAL</v>
          </cell>
          <cell r="G6856" t="str">
            <v>031080202300050</v>
          </cell>
          <cell r="H6856">
            <v>44930</v>
          </cell>
          <cell r="I6856" t="str">
            <v>ENTREGADO</v>
          </cell>
          <cell r="J6856">
            <v>44931</v>
          </cell>
          <cell r="K6856" t="str">
            <v>CAVS SAN MARINO_CARLOS FRANCO_ERIKA GOMEZ_IAN RIVERA</v>
          </cell>
          <cell r="L6856" t="str">
            <v>AV FRANCISCO DE ORELLANA SN Y AV PLAZA DANIN</v>
          </cell>
          <cell r="M6856" t="str">
            <v>0</v>
          </cell>
          <cell r="N6856" t="str">
            <v>0925614026_0918395781_0920349156</v>
          </cell>
          <cell r="O6856" t="str">
            <v/>
          </cell>
          <cell r="P6856" t="str">
            <v>GUAYAQUIL</v>
          </cell>
          <cell r="Q6856" t="str">
            <v>GUAYAQUIL</v>
          </cell>
          <cell r="R6856" t="str">
            <v>GUAYAS</v>
          </cell>
          <cell r="T6856" t="str">
            <v>TRAMACO</v>
          </cell>
          <cell r="U6856" t="str">
            <v>FLEXNETUIO_GYE</v>
          </cell>
          <cell r="V6856">
            <v>1</v>
          </cell>
          <cell r="W6856">
            <v>1</v>
          </cell>
          <cell r="X6856" t="str">
            <v>FLEXNET ECUADOR - MOVISTAR</v>
          </cell>
          <cell r="Y6856" t="str">
            <v>CALLE 28 DE JUNIO S/N Y GARCIA MORENO ENTRADA LLANO GRANDE</v>
          </cell>
        </row>
        <row r="6857">
          <cell r="A6857" t="str">
            <v>2023-00051</v>
          </cell>
          <cell r="B6857">
            <v>490539</v>
          </cell>
          <cell r="C6857" t="str">
            <v>2023-00051</v>
          </cell>
          <cell r="D6857" t="str">
            <v>MOVISTAR</v>
          </cell>
          <cell r="E6857" t="str">
            <v>DESPACHO</v>
          </cell>
          <cell r="F6857" t="str">
            <v>NORMAL</v>
          </cell>
          <cell r="G6857" t="str">
            <v>IC4143</v>
          </cell>
          <cell r="H6857">
            <v>44930</v>
          </cell>
          <cell r="I6857" t="str">
            <v>ENTREGADO</v>
          </cell>
          <cell r="J6857">
            <v>44931</v>
          </cell>
          <cell r="K6857" t="str">
            <v>CAVS AE SALESLAND CUENCA CENTRO_DIEGO MENA</v>
          </cell>
          <cell r="L6857" t="str">
            <v>CALLE BOLIVAR Y LUIS CORDERO N 755 CUENCA</v>
          </cell>
          <cell r="M6857" t="str">
            <v>0</v>
          </cell>
          <cell r="N6857" t="str">
            <v>999805380</v>
          </cell>
          <cell r="O6857" t="str">
            <v/>
          </cell>
          <cell r="P6857" t="str">
            <v>CUENCA</v>
          </cell>
          <cell r="Q6857" t="str">
            <v>CUENCA</v>
          </cell>
          <cell r="R6857" t="str">
            <v>AZUAY</v>
          </cell>
          <cell r="T6857" t="str">
            <v>ITSACOURIER</v>
          </cell>
          <cell r="U6857" t="str">
            <v>FLEXNETUIO_PROVINCIA</v>
          </cell>
          <cell r="V6857">
            <v>1</v>
          </cell>
          <cell r="W6857">
            <v>1</v>
          </cell>
          <cell r="X6857" t="str">
            <v>FLEXNET ECUADOR - MOVISTAR</v>
          </cell>
          <cell r="Y6857" t="str">
            <v>CALLE 28 DE JUNIO S/N Y GARCIA MORENO ENTRADA LLANO GRANDE</v>
          </cell>
        </row>
        <row r="6858">
          <cell r="A6858" t="str">
            <v>2023-00052</v>
          </cell>
          <cell r="B6858">
            <v>490540</v>
          </cell>
          <cell r="C6858" t="str">
            <v>2023-00052</v>
          </cell>
          <cell r="D6858" t="str">
            <v>MOVISTAR</v>
          </cell>
          <cell r="E6858" t="str">
            <v>DESPACHO</v>
          </cell>
          <cell r="F6858" t="str">
            <v>NORMAL</v>
          </cell>
          <cell r="G6858" t="str">
            <v>031080202300052</v>
          </cell>
          <cell r="H6858">
            <v>44930</v>
          </cell>
          <cell r="I6858" t="str">
            <v>ENTREGADO</v>
          </cell>
          <cell r="J6858">
            <v>44931</v>
          </cell>
          <cell r="K6858" t="str">
            <v>AE NORPHONE MALL DEL SOL_Andy Solorzano - Samantha Enriquez</v>
          </cell>
          <cell r="L6858" t="str">
            <v>AV. JOAQUIN ORRANTIA Y AV. CONSTITUCION. PARROQUIA TARQUI 4TO PSJ. 1 NE.POSTAL 090513</v>
          </cell>
          <cell r="M6858" t="str">
            <v>1091717898001</v>
          </cell>
          <cell r="N6858" t="str">
            <v>0995482890  - 0987620147</v>
          </cell>
          <cell r="O6858" t="str">
            <v/>
          </cell>
          <cell r="P6858" t="str">
            <v>GUAYAQUIL</v>
          </cell>
          <cell r="Q6858" t="str">
            <v>GUAYAQUIL</v>
          </cell>
          <cell r="R6858" t="str">
            <v>GUAYAS</v>
          </cell>
          <cell r="T6858" t="str">
            <v>TRAMACO</v>
          </cell>
          <cell r="U6858" t="str">
            <v>FLEXNETUIO_GYE</v>
          </cell>
          <cell r="V6858">
            <v>1</v>
          </cell>
          <cell r="W6858">
            <v>1</v>
          </cell>
          <cell r="X6858" t="str">
            <v>FLEXNET ECUADOR - MOVISTAR</v>
          </cell>
          <cell r="Y6858" t="str">
            <v>CALLE 28 DE JUNIO S/N Y GARCIA MORENO ENTRADA LLANO GRANDE</v>
          </cell>
        </row>
        <row r="6859">
          <cell r="A6859" t="str">
            <v>2023-00053</v>
          </cell>
          <cell r="B6859">
            <v>490541</v>
          </cell>
          <cell r="C6859" t="str">
            <v>2023-00053</v>
          </cell>
          <cell r="D6859" t="str">
            <v>MOVISTAR</v>
          </cell>
          <cell r="E6859" t="str">
            <v>DESPACHO</v>
          </cell>
          <cell r="F6859" t="str">
            <v>NORMAL</v>
          </cell>
          <cell r="G6859" t="str">
            <v>031080202300053</v>
          </cell>
          <cell r="H6859">
            <v>44930</v>
          </cell>
          <cell r="I6859" t="str">
            <v>ENTREGADO</v>
          </cell>
          <cell r="J6859">
            <v>44931</v>
          </cell>
          <cell r="K6859" t="str">
            <v>CAVS AE NORPHONE EL PORTAL_LOURDES BRAVO</v>
          </cell>
          <cell r="L6859" t="str">
            <v>AV GALO PLAZA LASSO Y AV SIMON BOLIVAR CENTRO COMERCIAL PORTAL SHOPPING LOCAL P25253 PISO DOS</v>
          </cell>
          <cell r="M6859" t="str">
            <v>1091717898001</v>
          </cell>
          <cell r="N6859" t="str">
            <v>998659562</v>
          </cell>
          <cell r="O6859" t="str">
            <v/>
          </cell>
          <cell r="P6859" t="str">
            <v>QUITO</v>
          </cell>
          <cell r="Q6859" t="str">
            <v>QUITO</v>
          </cell>
          <cell r="R6859" t="str">
            <v>PICHINCHA</v>
          </cell>
          <cell r="T6859" t="str">
            <v>TRAMACO</v>
          </cell>
          <cell r="U6859" t="str">
            <v>FLEXNETUIO_LOCAL</v>
          </cell>
          <cell r="V6859">
            <v>1</v>
          </cell>
          <cell r="W6859">
            <v>1</v>
          </cell>
          <cell r="X6859" t="str">
            <v>FLEXNET ECUADOR - MOVISTAR</v>
          </cell>
          <cell r="Y6859" t="str">
            <v>CALLE 28 DE JUNIO S/N Y GARCIA MORENO ENTRADA LLANO GRANDE</v>
          </cell>
        </row>
        <row r="6860">
          <cell r="A6860" t="str">
            <v>2023-00054</v>
          </cell>
          <cell r="B6860">
            <v>490542</v>
          </cell>
          <cell r="C6860" t="str">
            <v>2023-00054</v>
          </cell>
          <cell r="D6860" t="str">
            <v>MOVISTAR</v>
          </cell>
          <cell r="E6860" t="str">
            <v>DESPACHO</v>
          </cell>
          <cell r="F6860" t="str">
            <v>NORMAL</v>
          </cell>
          <cell r="G6860" t="str">
            <v>031080202300054</v>
          </cell>
          <cell r="H6860">
            <v>44930</v>
          </cell>
          <cell r="I6860" t="str">
            <v>ENTREGADO</v>
          </cell>
          <cell r="J6860">
            <v>44931</v>
          </cell>
          <cell r="K6860" t="str">
            <v>CAVS AE NORPHONE EL CONDADO_PUSDA CHEZA ERIKA ELIZABETH</v>
          </cell>
          <cell r="L6860" t="str">
            <v>AVENIDA DE LA PRENSA Y AVENIDA KENNEDY CC CONDADO SHOPPING  LOCAL 314 FRENTE A KIA</v>
          </cell>
          <cell r="M6860" t="str">
            <v>1091717898001</v>
          </cell>
          <cell r="N6860" t="str">
            <v>984246089</v>
          </cell>
          <cell r="O6860" t="str">
            <v/>
          </cell>
          <cell r="P6860" t="str">
            <v>QUITO</v>
          </cell>
          <cell r="Q6860" t="str">
            <v>QUITO</v>
          </cell>
          <cell r="R6860" t="str">
            <v>PICHINCHA</v>
          </cell>
          <cell r="T6860" t="str">
            <v>TRAMACO</v>
          </cell>
          <cell r="U6860" t="str">
            <v>FLEXNETUIO_LOCAL</v>
          </cell>
          <cell r="V6860">
            <v>1</v>
          </cell>
          <cell r="W6860">
            <v>1</v>
          </cell>
          <cell r="X6860" t="str">
            <v>FLEXNET ECUADOR - MOVISTAR</v>
          </cell>
          <cell r="Y6860" t="str">
            <v>CALLE 28 DE JUNIO S/N Y GARCIA MORENO ENTRADA LLANO GRANDE</v>
          </cell>
        </row>
        <row r="6861">
          <cell r="A6861" t="str">
            <v>2023-00055</v>
          </cell>
          <cell r="B6861">
            <v>490543</v>
          </cell>
          <cell r="C6861" t="str">
            <v>2023-00055</v>
          </cell>
          <cell r="D6861" t="str">
            <v>MOVISTAR</v>
          </cell>
          <cell r="E6861" t="str">
            <v>DESPACHO</v>
          </cell>
          <cell r="F6861" t="str">
            <v>NORMAL</v>
          </cell>
          <cell r="G6861" t="str">
            <v>031080202300055</v>
          </cell>
          <cell r="H6861">
            <v>44930</v>
          </cell>
          <cell r="I6861" t="str">
            <v>ENTREGADO</v>
          </cell>
          <cell r="J6861">
            <v>44931</v>
          </cell>
          <cell r="K6861" t="str">
            <v xml:space="preserve">CAVS AE SALESLAND MACHALA_MENA DIEGO </v>
          </cell>
          <cell r="L6861" t="str">
            <v>CALLE ROCAFUERTE 1005 ENTRE 09 DE MAYO Y GUAYAS</v>
          </cell>
          <cell r="M6861" t="str">
            <v>1793079628001</v>
          </cell>
          <cell r="N6861" t="str">
            <v>999805380</v>
          </cell>
          <cell r="O6861" t="str">
            <v/>
          </cell>
          <cell r="P6861" t="str">
            <v>MACHALA</v>
          </cell>
          <cell r="Q6861" t="str">
            <v>MACHALA</v>
          </cell>
          <cell r="R6861" t="str">
            <v>EL ORO</v>
          </cell>
          <cell r="T6861" t="str">
            <v>TRAMACO</v>
          </cell>
          <cell r="U6861" t="str">
            <v>FLEXNETUIO_PROVINCIA</v>
          </cell>
          <cell r="V6861">
            <v>1</v>
          </cell>
          <cell r="W6861">
            <v>1</v>
          </cell>
          <cell r="X6861" t="str">
            <v>FLEXNET ECUADOR - MOVISTAR</v>
          </cell>
          <cell r="Y6861" t="str">
            <v>CALLE 28 DE JUNIO S/N Y GARCIA MORENO ENTRADA LLANO GRANDE</v>
          </cell>
        </row>
        <row r="6862">
          <cell r="A6862" t="str">
            <v>2023-00056</v>
          </cell>
          <cell r="B6862">
            <v>490544</v>
          </cell>
          <cell r="C6862" t="str">
            <v>2023-00056</v>
          </cell>
          <cell r="D6862" t="str">
            <v>MOVISTAR</v>
          </cell>
          <cell r="E6862" t="str">
            <v>DESPACHO</v>
          </cell>
          <cell r="F6862" t="str">
            <v>NORMAL</v>
          </cell>
          <cell r="G6862" t="str">
            <v>031080202300056</v>
          </cell>
          <cell r="H6862">
            <v>44930</v>
          </cell>
          <cell r="I6862" t="str">
            <v>ENTREGADO</v>
          </cell>
          <cell r="J6862">
            <v>44931</v>
          </cell>
          <cell r="K6862" t="str">
            <v xml:space="preserve">AE NORPHONE SANTO DOMINGO_LOURDES BRAVO </v>
          </cell>
          <cell r="L6862" t="str">
            <v>Av Quito &amp; Av. Abraham Calazaccon. C C. Paseo Shoping. Local 15 Frente a Computron al Lado de Crocs</v>
          </cell>
          <cell r="M6862" t="str">
            <v>1091717898001</v>
          </cell>
          <cell r="N6862" t="str">
            <v>984246089</v>
          </cell>
          <cell r="O6862" t="str">
            <v/>
          </cell>
          <cell r="P6862" t="str">
            <v>SANTO DOMINGO</v>
          </cell>
          <cell r="Q6862" t="str">
            <v>SANTO DOMINGO</v>
          </cell>
          <cell r="R6862" t="str">
            <v>SANTO DOMINGO DE LOS TSACHILAS</v>
          </cell>
          <cell r="T6862" t="str">
            <v>TRAMACO</v>
          </cell>
          <cell r="U6862" t="str">
            <v>FLEXNETUIO_PROVINCIA</v>
          </cell>
          <cell r="V6862">
            <v>1</v>
          </cell>
          <cell r="W6862">
            <v>1</v>
          </cell>
          <cell r="X6862" t="str">
            <v>FLEXNET ECUADOR - MOVISTAR</v>
          </cell>
          <cell r="Y6862" t="str">
            <v>CALLE 28 DE JUNIO S/N Y GARCIA MORENO ENTRADA LLANO GRANDE</v>
          </cell>
        </row>
        <row r="6863">
          <cell r="A6863" t="str">
            <v>2023-00057</v>
          </cell>
          <cell r="B6863">
            <v>490545</v>
          </cell>
          <cell r="C6863" t="str">
            <v>2023-00057</v>
          </cell>
          <cell r="D6863" t="str">
            <v>MOVISTAR</v>
          </cell>
          <cell r="E6863" t="str">
            <v>DESPACHO</v>
          </cell>
          <cell r="F6863" t="str">
            <v>NORMAL</v>
          </cell>
          <cell r="G6863" t="str">
            <v>FT77603</v>
          </cell>
          <cell r="H6863">
            <v>44930</v>
          </cell>
          <cell r="I6863" t="str">
            <v>ENTREGADO</v>
          </cell>
          <cell r="J6863">
            <v>44931</v>
          </cell>
          <cell r="K6863" t="str">
            <v xml:space="preserve">AE SMARTPHONELANDIA CITYMALL_ROMERO RODRIGUEZ CESAR BERNABE </v>
          </cell>
          <cell r="L6863" t="str">
            <v>URBANIZACION LA ROMAREDA ETAPA 5 MZ  1979 V3</v>
          </cell>
          <cell r="M6863" t="str">
            <v>0993316601001</v>
          </cell>
          <cell r="N6863" t="str">
            <v>984125865</v>
          </cell>
          <cell r="O6863" t="str">
            <v/>
          </cell>
          <cell r="P6863" t="str">
            <v>GUAYAQUIL</v>
          </cell>
          <cell r="Q6863" t="str">
            <v>GUAYAQUIL</v>
          </cell>
          <cell r="R6863" t="str">
            <v>GUAYAS</v>
          </cell>
          <cell r="T6863" t="str">
            <v>ITSACOURIER</v>
          </cell>
          <cell r="U6863" t="str">
            <v>FLEXNETUIO_GYE</v>
          </cell>
          <cell r="V6863">
            <v>1</v>
          </cell>
          <cell r="W6863">
            <v>1</v>
          </cell>
          <cell r="X6863" t="str">
            <v>FLEXNET ECUADOR - MOVISTAR</v>
          </cell>
          <cell r="Y6863" t="str">
            <v>CALLE 28 DE JUNIO S/N Y GARCIA MORENO ENTRADA LLANO GRANDE</v>
          </cell>
        </row>
        <row r="6864">
          <cell r="A6864" t="str">
            <v>2023-00058</v>
          </cell>
          <cell r="B6864">
            <v>490546</v>
          </cell>
          <cell r="C6864" t="str">
            <v>2023-00058</v>
          </cell>
          <cell r="D6864" t="str">
            <v>MOVISTAR</v>
          </cell>
          <cell r="E6864" t="str">
            <v>DESPACHO</v>
          </cell>
          <cell r="F6864" t="str">
            <v>NORMAL</v>
          </cell>
          <cell r="G6864" t="str">
            <v>031080202300058</v>
          </cell>
          <cell r="H6864">
            <v>44930</v>
          </cell>
          <cell r="I6864" t="str">
            <v>ENTREGADO</v>
          </cell>
          <cell r="J6864">
            <v>44931</v>
          </cell>
          <cell r="K6864" t="str">
            <v>GRUPO ROMERO (C.C. MALL EL FORTIN)_ROMERO RODRIGUEZ MAURENY GEANELLA</v>
          </cell>
          <cell r="L6864" t="str">
            <v>Av perimetral calle casuarina Centro Comercial  Mall del fortin</v>
          </cell>
          <cell r="M6864" t="str">
            <v>0993323705001</v>
          </cell>
          <cell r="N6864" t="str">
            <v>982387574</v>
          </cell>
          <cell r="O6864" t="str">
            <v/>
          </cell>
          <cell r="P6864" t="str">
            <v>GUAYAQUIL</v>
          </cell>
          <cell r="Q6864" t="str">
            <v>GUAYAQUIL</v>
          </cell>
          <cell r="R6864" t="str">
            <v>GUAYAS</v>
          </cell>
          <cell r="T6864" t="str">
            <v>TRAMACO</v>
          </cell>
          <cell r="U6864" t="str">
            <v>FLEXNETUIO_GYE</v>
          </cell>
          <cell r="V6864">
            <v>1</v>
          </cell>
          <cell r="W6864">
            <v>1</v>
          </cell>
          <cell r="X6864" t="str">
            <v>FLEXNET ECUADOR - MOVISTAR</v>
          </cell>
          <cell r="Y6864" t="str">
            <v>CALLE 28 DE JUNIO S/N Y GARCIA MORENO ENTRADA LLANO GRANDE</v>
          </cell>
        </row>
        <row r="6865">
          <cell r="A6865" t="str">
            <v>2023-00059</v>
          </cell>
          <cell r="B6865">
            <v>490547</v>
          </cell>
          <cell r="C6865" t="str">
            <v>2023-00059</v>
          </cell>
          <cell r="D6865" t="str">
            <v>MOVISTAR</v>
          </cell>
          <cell r="E6865" t="str">
            <v>DESPACHO</v>
          </cell>
          <cell r="F6865" t="str">
            <v>NORMAL</v>
          </cell>
          <cell r="G6865" t="str">
            <v>031080202300059</v>
          </cell>
          <cell r="H6865">
            <v>44930</v>
          </cell>
          <cell r="I6865" t="str">
            <v>ENTREGADO</v>
          </cell>
          <cell r="J6865">
            <v>44931</v>
          </cell>
          <cell r="K6865" t="str">
            <v>AE NORPHONE PORTOVIEJO_JORGE EDUARDO GUZMAN BENITEZ</v>
          </cell>
          <cell r="L6865" t="str">
            <v>Av. America y, Jorge Washington, Portoviejo LOCAL 16 Y 17 PLANTA BAJA</v>
          </cell>
          <cell r="M6865" t="str">
            <v>1713171823</v>
          </cell>
          <cell r="N6865" t="str">
            <v>984620069</v>
          </cell>
          <cell r="O6865" t="str">
            <v/>
          </cell>
          <cell r="P6865" t="str">
            <v>PORTOVIEJO</v>
          </cell>
          <cell r="Q6865" t="str">
            <v>PORTOVIEJO</v>
          </cell>
          <cell r="R6865" t="str">
            <v>MANABI</v>
          </cell>
          <cell r="T6865" t="str">
            <v>TRAMACO</v>
          </cell>
          <cell r="U6865" t="str">
            <v>FLEXNETUIO_PROVINCIA</v>
          </cell>
          <cell r="V6865">
            <v>1</v>
          </cell>
          <cell r="W6865">
            <v>1</v>
          </cell>
          <cell r="X6865" t="str">
            <v>FLEXNET ECUADOR - MOVISTAR</v>
          </cell>
          <cell r="Y6865" t="str">
            <v>CALLE 28 DE JUNIO S/N Y GARCIA MORENO ENTRADA LLANO GRANDE</v>
          </cell>
        </row>
        <row r="6866">
          <cell r="A6866" t="str">
            <v>2023-00060</v>
          </cell>
          <cell r="B6866">
            <v>490548</v>
          </cell>
          <cell r="C6866" t="str">
            <v>2023-00060</v>
          </cell>
          <cell r="D6866" t="str">
            <v>MOVISTAR</v>
          </cell>
          <cell r="E6866" t="str">
            <v>DESPACHO</v>
          </cell>
          <cell r="F6866" t="str">
            <v>NORMAL</v>
          </cell>
          <cell r="G6866" t="str">
            <v>FT77602</v>
          </cell>
          <cell r="H6866">
            <v>44930</v>
          </cell>
          <cell r="I6866" t="str">
            <v>ENTREGADO</v>
          </cell>
          <cell r="J6866">
            <v>44931</v>
          </cell>
          <cell r="K6866" t="str">
            <v>AE CORPORATIVO ROMERO RYRTECH (MALL DEL SUR)_MAURENY ROMERO</v>
          </cell>
          <cell r="L6866" t="str">
            <v>Av. 25 de Julio y Ernesto Alban locales 111 y 112</v>
          </cell>
          <cell r="M6866" t="str">
            <v>0915962609</v>
          </cell>
          <cell r="N6866" t="str">
            <v>982387574</v>
          </cell>
          <cell r="O6866" t="str">
            <v/>
          </cell>
          <cell r="P6866" t="str">
            <v>GUAYAQUIL</v>
          </cell>
          <cell r="Q6866" t="str">
            <v>GUAYAQUIL</v>
          </cell>
          <cell r="R6866" t="str">
            <v>GUAYAS</v>
          </cell>
          <cell r="T6866" t="str">
            <v>FLEXTRANS</v>
          </cell>
          <cell r="U6866" t="str">
            <v>FLEXNETUIO_GYE</v>
          </cell>
          <cell r="V6866">
            <v>1</v>
          </cell>
          <cell r="W6866">
            <v>1</v>
          </cell>
          <cell r="X6866" t="str">
            <v>FLEXNET ECUADOR - MOVISTAR</v>
          </cell>
          <cell r="Y6866" t="str">
            <v>CALLE 28 DE JUNIO S/N Y GARCIA MORENO ENTRADA LLANO GRANDE</v>
          </cell>
        </row>
        <row r="6867">
          <cell r="A6867" t="str">
            <v>2023-00061</v>
          </cell>
          <cell r="B6867">
            <v>490549</v>
          </cell>
          <cell r="C6867" t="str">
            <v>2023-00061</v>
          </cell>
          <cell r="D6867" t="str">
            <v>MOVISTAR</v>
          </cell>
          <cell r="E6867" t="str">
            <v>DESPACHO</v>
          </cell>
          <cell r="F6867" t="str">
            <v>NORMAL</v>
          </cell>
          <cell r="G6867" t="str">
            <v>031080202300061</v>
          </cell>
          <cell r="H6867">
            <v>44930</v>
          </cell>
          <cell r="I6867" t="str">
            <v>ENTREGADO</v>
          </cell>
          <cell r="J6867">
            <v>44931</v>
          </cell>
          <cell r="K6867" t="str">
            <v>AE CELISTICS MALTERIA_MARIA JOSE TOBAR ZAMBRANO</v>
          </cell>
          <cell r="L6867" t="str">
            <v>AV. ELOY ALFARO ENTRE CALLE GATAZO Y AV. MARCO AURELIO SUBIA, CENTRO COMERCIAL LA MALTERIA PLAZA, PLANTA BAJA, LOCAL PB-007</v>
          </cell>
          <cell r="M6867" t="str">
            <v>1306571512</v>
          </cell>
          <cell r="N6867" t="str">
            <v>983508879</v>
          </cell>
          <cell r="O6867" t="str">
            <v/>
          </cell>
          <cell r="P6867" t="str">
            <v>LATACUNGA</v>
          </cell>
          <cell r="Q6867" t="str">
            <v>LATACUNGA</v>
          </cell>
          <cell r="R6867" t="str">
            <v>COTOPAXI</v>
          </cell>
          <cell r="T6867" t="str">
            <v>TRAMACO</v>
          </cell>
          <cell r="U6867" t="str">
            <v>FLEXNETUIO_PROVINCIA</v>
          </cell>
          <cell r="V6867">
            <v>1</v>
          </cell>
          <cell r="W6867">
            <v>1</v>
          </cell>
          <cell r="X6867" t="str">
            <v>FLEXNET ECUADOR - MOVISTAR</v>
          </cell>
          <cell r="Y6867" t="str">
            <v>CALLE 28 DE JUNIO S/N Y GARCIA MORENO ENTRADA LLANO GRANDE</v>
          </cell>
        </row>
        <row r="6868">
          <cell r="A6868" t="str">
            <v>2023-00062</v>
          </cell>
          <cell r="B6868">
            <v>490551</v>
          </cell>
          <cell r="C6868" t="str">
            <v>2023-00062</v>
          </cell>
          <cell r="D6868" t="str">
            <v>MOVISTAR</v>
          </cell>
          <cell r="E6868" t="str">
            <v>DESPACHO</v>
          </cell>
          <cell r="F6868" t="str">
            <v>NORMAL</v>
          </cell>
          <cell r="G6868" t="str">
            <v>031080202300062</v>
          </cell>
          <cell r="H6868">
            <v>44930</v>
          </cell>
          <cell r="I6868" t="str">
            <v>ENTREGADO</v>
          </cell>
          <cell r="J6868">
            <v>44931</v>
          </cell>
          <cell r="K6868" t="str">
            <v>CAVS QUICENTRO_KLEVER ANDRES REA BARRERA_ESTEBAN ALEJANDRO JIMENEZ ORTIZ</v>
          </cell>
          <cell r="L6868" t="str">
            <v>AV 6 DE DICIEMBRE NOP104 Y NACIONES UNIDAS CQUICENTRO SHOPPING PLANTA ALTA LOCAL 9</v>
          </cell>
          <cell r="M6868" t="str">
            <v>0</v>
          </cell>
          <cell r="N6868" t="str">
            <v>0979219715 - 0983013833</v>
          </cell>
          <cell r="O6868" t="str">
            <v/>
          </cell>
          <cell r="P6868" t="str">
            <v>QUITO</v>
          </cell>
          <cell r="Q6868" t="str">
            <v>QUITO</v>
          </cell>
          <cell r="R6868" t="str">
            <v>PICHINCHA</v>
          </cell>
          <cell r="T6868" t="str">
            <v>TRAMACO</v>
          </cell>
          <cell r="U6868" t="str">
            <v>FLEXNETUIO_LOCAL</v>
          </cell>
          <cell r="V6868">
            <v>1</v>
          </cell>
          <cell r="W6868">
            <v>1</v>
          </cell>
          <cell r="X6868" t="str">
            <v>FLEXNET ECUADOR - MOVISTAR</v>
          </cell>
          <cell r="Y6868" t="str">
            <v>CALLE 28 DE JUNIO S/N Y GARCIA MORENO ENTRADA LLANO GRANDE</v>
          </cell>
        </row>
        <row r="6869">
          <cell r="A6869" t="str">
            <v>2023-00063</v>
          </cell>
          <cell r="B6869">
            <v>490552</v>
          </cell>
          <cell r="C6869" t="str">
            <v>2023-00063</v>
          </cell>
          <cell r="D6869" t="str">
            <v>MOVISTAR</v>
          </cell>
          <cell r="E6869" t="str">
            <v>DESPACHO</v>
          </cell>
          <cell r="F6869" t="str">
            <v>NORMAL</v>
          </cell>
          <cell r="G6869" t="str">
            <v>031080202300063</v>
          </cell>
          <cell r="H6869">
            <v>44930</v>
          </cell>
          <cell r="I6869" t="str">
            <v>ENTREGADO</v>
          </cell>
          <cell r="J6869">
            <v>44931</v>
          </cell>
          <cell r="K6869" t="str">
            <v>AE CELISTICS PORTAL SHOPPING_KLEBER GRANDA_DANY IMBAQUINGO</v>
          </cell>
          <cell r="L6869" t="str">
            <v xml:space="preserve">GALO PLAZA LASSO Y AV SIMON BOLIVAR CC PORTAL SHOPPING TERCER PISO P350 LOCAL MOVISTAR </v>
          </cell>
          <cell r="M6869" t="str">
            <v>1792161037001</v>
          </cell>
          <cell r="N6869" t="str">
            <v>0992567346_094084829</v>
          </cell>
          <cell r="O6869" t="str">
            <v/>
          </cell>
          <cell r="P6869" t="str">
            <v>QUITO</v>
          </cell>
          <cell r="Q6869" t="str">
            <v>QUITO</v>
          </cell>
          <cell r="R6869" t="str">
            <v>PICHINCHA</v>
          </cell>
          <cell r="T6869" t="str">
            <v>TRAMACO</v>
          </cell>
          <cell r="U6869" t="str">
            <v>FLEXNETUIO_LOCAL</v>
          </cell>
          <cell r="V6869">
            <v>1</v>
          </cell>
          <cell r="W6869">
            <v>1</v>
          </cell>
          <cell r="X6869" t="str">
            <v>FLEXNET ECUADOR - MOVISTAR</v>
          </cell>
          <cell r="Y6869" t="str">
            <v>CALLE 28 DE JUNIO S/N Y GARCIA MORENO ENTRADA LLANO GRANDE</v>
          </cell>
        </row>
        <row r="6870">
          <cell r="A6870" t="str">
            <v>2023-00064</v>
          </cell>
          <cell r="B6870">
            <v>490553</v>
          </cell>
          <cell r="C6870" t="str">
            <v>2023-00064</v>
          </cell>
          <cell r="D6870" t="str">
            <v>MOVISTAR</v>
          </cell>
          <cell r="E6870" t="str">
            <v>DESPACHO</v>
          </cell>
          <cell r="F6870" t="str">
            <v>NORMAL</v>
          </cell>
          <cell r="G6870" t="str">
            <v>031080202300064</v>
          </cell>
          <cell r="H6870">
            <v>44930</v>
          </cell>
          <cell r="I6870" t="str">
            <v>ENTREGADO</v>
          </cell>
          <cell r="J6870">
            <v>44931</v>
          </cell>
          <cell r="K6870" t="str">
            <v>AGENTE AE CELISTICS EL RECREO QUITO_KLEBER GRANDA_DANY IMBAQUINGO</v>
          </cell>
          <cell r="L6870" t="str">
            <v xml:space="preserve">FRANQUICIA PEDRO VICENTE MALDONADO 510194 Y CALVAS CC RECREO OF P106 </v>
          </cell>
          <cell r="M6870" t="str">
            <v>1792161037001</v>
          </cell>
          <cell r="N6870" t="str">
            <v>0992567346_094084829</v>
          </cell>
          <cell r="O6870" t="str">
            <v/>
          </cell>
          <cell r="P6870" t="str">
            <v>QUITO</v>
          </cell>
          <cell r="Q6870" t="str">
            <v>QUITO</v>
          </cell>
          <cell r="R6870" t="str">
            <v>PICHINCHA</v>
          </cell>
          <cell r="T6870" t="str">
            <v>TRAMACO</v>
          </cell>
          <cell r="U6870" t="str">
            <v>FLEXNETUIO_LOCAL</v>
          </cell>
          <cell r="V6870">
            <v>1</v>
          </cell>
          <cell r="W6870">
            <v>1</v>
          </cell>
          <cell r="X6870" t="str">
            <v>FLEXNET ECUADOR - MOVISTAR</v>
          </cell>
          <cell r="Y6870" t="str">
            <v>CALLE 28 DE JUNIO S/N Y GARCIA MORENO ENTRADA LLANO GRANDE</v>
          </cell>
        </row>
        <row r="6871">
          <cell r="A6871" t="str">
            <v>2023-00065</v>
          </cell>
          <cell r="B6871">
            <v>490554</v>
          </cell>
          <cell r="C6871" t="str">
            <v>2023-00065</v>
          </cell>
          <cell r="D6871" t="str">
            <v>MOVISTAR</v>
          </cell>
          <cell r="E6871" t="str">
            <v>DESPACHO</v>
          </cell>
          <cell r="F6871" t="str">
            <v>NORMAL</v>
          </cell>
          <cell r="G6871" t="str">
            <v>031080202300065</v>
          </cell>
          <cell r="H6871">
            <v>44930</v>
          </cell>
          <cell r="I6871" t="str">
            <v>ENTREGADO</v>
          </cell>
          <cell r="J6871">
            <v>44931</v>
          </cell>
          <cell r="K6871" t="str">
            <v>AGENTE AE CELISTICS MALL DE LOS ANDES_KLEBER GRANDA_DANY IMBAQUINGO</v>
          </cell>
          <cell r="L6871" t="str">
            <v>Av. Atahualpa y Victor Hugo, Centro Comercial Mall de los Andes Local #120.</v>
          </cell>
          <cell r="M6871" t="str">
            <v>1792161037001</v>
          </cell>
          <cell r="N6871" t="str">
            <v>0992567346_094084829</v>
          </cell>
          <cell r="O6871" t="str">
            <v/>
          </cell>
          <cell r="P6871" t="str">
            <v>AMBATO</v>
          </cell>
          <cell r="Q6871" t="str">
            <v>AMBATO</v>
          </cell>
          <cell r="R6871" t="str">
            <v>TUNGURAHUA</v>
          </cell>
          <cell r="S6871" t="str">
            <v>AMBATO</v>
          </cell>
          <cell r="T6871" t="str">
            <v>TRAMACO</v>
          </cell>
          <cell r="U6871" t="str">
            <v>FLEXNETUIO_PROVINCIA</v>
          </cell>
          <cell r="V6871">
            <v>1</v>
          </cell>
          <cell r="W6871">
            <v>1</v>
          </cell>
          <cell r="X6871" t="str">
            <v>FLEXNET ECUADOR - MOVISTAR</v>
          </cell>
          <cell r="Y6871" t="str">
            <v>CALLE 28 DE JUNIO S/N Y GARCIA MORENO ENTRADA LLANO GRANDE</v>
          </cell>
        </row>
        <row r="6872">
          <cell r="A6872" t="str">
            <v>2023-00066</v>
          </cell>
          <cell r="B6872">
            <v>490555</v>
          </cell>
          <cell r="C6872" t="str">
            <v>2023-00066</v>
          </cell>
          <cell r="D6872" t="str">
            <v>MOVISTAR</v>
          </cell>
          <cell r="E6872" t="str">
            <v>DESPACHO</v>
          </cell>
          <cell r="F6872" t="str">
            <v>NORMAL</v>
          </cell>
          <cell r="G6872" t="str">
            <v>031080202300066</v>
          </cell>
          <cell r="H6872">
            <v>44930</v>
          </cell>
          <cell r="I6872" t="str">
            <v>ENTREGADO</v>
          </cell>
          <cell r="J6872">
            <v>44931</v>
          </cell>
          <cell r="K6872" t="str">
            <v>CELISTICS CAVS DAS AMBATO CENTRO_KLEBER GRANDA_DANY IMBAQUINGO</v>
          </cell>
          <cell r="L6872" t="str">
            <v>CALLE SUCRE ENTRE CALLE MERA Y MARTINEZ N 750</v>
          </cell>
          <cell r="M6872" t="str">
            <v>1792161037001</v>
          </cell>
          <cell r="N6872" t="str">
            <v>0992567346_094084829</v>
          </cell>
          <cell r="O6872" t="str">
            <v/>
          </cell>
          <cell r="P6872" t="str">
            <v>AMBATO</v>
          </cell>
          <cell r="Q6872" t="str">
            <v>AMBATO</v>
          </cell>
          <cell r="R6872" t="str">
            <v>TUNGURAHUA</v>
          </cell>
          <cell r="S6872" t="str">
            <v>AMBATO</v>
          </cell>
          <cell r="T6872" t="str">
            <v>TRAMACO</v>
          </cell>
          <cell r="U6872" t="str">
            <v>FLEXNETUIO_PROVINCIA</v>
          </cell>
          <cell r="V6872">
            <v>1</v>
          </cell>
          <cell r="W6872">
            <v>1</v>
          </cell>
          <cell r="X6872" t="str">
            <v>FLEXNET ECUADOR - MOVISTAR</v>
          </cell>
          <cell r="Y6872" t="str">
            <v>CALLE 28 DE JUNIO S/N Y GARCIA MORENO ENTRADA LLANO GRANDE</v>
          </cell>
        </row>
        <row r="6873">
          <cell r="A6873" t="str">
            <v>2023-00067</v>
          </cell>
          <cell r="B6873">
            <v>490556</v>
          </cell>
          <cell r="C6873" t="str">
            <v>2023-00067</v>
          </cell>
          <cell r="D6873" t="str">
            <v>MOVISTAR</v>
          </cell>
          <cell r="E6873" t="str">
            <v>DESPACHO</v>
          </cell>
          <cell r="F6873" t="str">
            <v>NORMAL</v>
          </cell>
          <cell r="G6873" t="str">
            <v>IC4141</v>
          </cell>
          <cell r="H6873">
            <v>44930</v>
          </cell>
          <cell r="I6873" t="str">
            <v>ENTREGADO</v>
          </cell>
          <cell r="J6873">
            <v>44931</v>
          </cell>
          <cell r="K6873" t="str">
            <v>CAVS AE SALESLAND CUENCA REMIGIO_DIEGO MENA</v>
          </cell>
          <cell r="L6873" t="str">
            <v>AV REMIGIO CCRESPO Y FEDERICO PROANO NUM 294 CUENCA</v>
          </cell>
          <cell r="M6873" t="str">
            <v>0</v>
          </cell>
          <cell r="N6873" t="str">
            <v>999805380</v>
          </cell>
          <cell r="O6873" t="str">
            <v/>
          </cell>
          <cell r="P6873" t="str">
            <v>CUENCA</v>
          </cell>
          <cell r="Q6873" t="str">
            <v>CUENCA</v>
          </cell>
          <cell r="R6873" t="str">
            <v>AZUAY</v>
          </cell>
          <cell r="T6873" t="str">
            <v>ITSACOURIER</v>
          </cell>
          <cell r="U6873" t="str">
            <v>FLEXNETUIO_PROVINCIA</v>
          </cell>
          <cell r="V6873">
            <v>1</v>
          </cell>
          <cell r="W6873">
            <v>1</v>
          </cell>
          <cell r="X6873" t="str">
            <v>FLEXNET ECUADOR - MOVISTAR</v>
          </cell>
          <cell r="Y6873" t="str">
            <v>CALLE 28 DE JUNIO S/N Y GARCIA MORENO ENTRADA LLANO GRANDE</v>
          </cell>
        </row>
        <row r="6874">
          <cell r="A6874" t="str">
            <v>2023-00068</v>
          </cell>
          <cell r="B6874">
            <v>490557</v>
          </cell>
          <cell r="C6874" t="str">
            <v>2023-00068</v>
          </cell>
          <cell r="D6874" t="str">
            <v>MOVISTAR</v>
          </cell>
          <cell r="E6874" t="str">
            <v>DESPACHO</v>
          </cell>
          <cell r="F6874" t="str">
            <v>NORMAL</v>
          </cell>
          <cell r="G6874" t="str">
            <v>031080202300068</v>
          </cell>
          <cell r="H6874">
            <v>44930</v>
          </cell>
          <cell r="I6874" t="str">
            <v>ENTREGADO</v>
          </cell>
          <cell r="J6874">
            <v>44931</v>
          </cell>
          <cell r="K6874" t="str">
            <v>AE CELISTICS CCI_KLEBER GRANDA_DANY IMBAQUINGO</v>
          </cell>
          <cell r="L6874" t="str">
            <v>AV AMAZONAS Y NACIONES UNIDAS CENTRO COMERCIAL INAQUITO LC 223 224</v>
          </cell>
          <cell r="M6874" t="str">
            <v>1792161037001</v>
          </cell>
          <cell r="N6874" t="str">
            <v>0992567346_094084829</v>
          </cell>
          <cell r="O6874" t="str">
            <v/>
          </cell>
          <cell r="P6874" t="str">
            <v>QUITO</v>
          </cell>
          <cell r="Q6874" t="str">
            <v>QUITO</v>
          </cell>
          <cell r="R6874" t="str">
            <v>PICHINCHA</v>
          </cell>
          <cell r="T6874" t="str">
            <v>TRAMACO</v>
          </cell>
          <cell r="U6874" t="str">
            <v>FLEXNETUIO_LOCAL</v>
          </cell>
          <cell r="V6874">
            <v>1</v>
          </cell>
          <cell r="W6874">
            <v>1</v>
          </cell>
          <cell r="X6874" t="str">
            <v>FLEXNET ECUADOR - MOVISTAR</v>
          </cell>
          <cell r="Y6874" t="str">
            <v>CALLE 28 DE JUNIO S/N Y GARCIA MORENO ENTRADA LLANO GRANDE</v>
          </cell>
        </row>
        <row r="6875">
          <cell r="A6875" t="str">
            <v>2023-00042</v>
          </cell>
          <cell r="B6875">
            <v>490530</v>
          </cell>
          <cell r="C6875" t="str">
            <v>2023-00042</v>
          </cell>
          <cell r="D6875" t="str">
            <v>MOVISTAR</v>
          </cell>
          <cell r="E6875" t="str">
            <v>DESPACHO</v>
          </cell>
          <cell r="F6875" t="str">
            <v>NORMAL</v>
          </cell>
          <cell r="G6875" t="str">
            <v>031080202300042</v>
          </cell>
          <cell r="H6875">
            <v>44930</v>
          </cell>
          <cell r="I6875" t="str">
            <v>ENTREGADO</v>
          </cell>
          <cell r="J6875">
            <v>44931</v>
          </cell>
          <cell r="K6875" t="str">
            <v>AGENTE AE CELISTICS SAN LUIS_KLEBER GRANDA_DANY IMBAQUINGO</v>
          </cell>
          <cell r="L6875" t="str">
            <v xml:space="preserve">CAVS PREMIUM AUTOPISTA GRAL RUMINAHUI Y AV SAN LUIS  </v>
          </cell>
          <cell r="M6875" t="str">
            <v>1792161037001</v>
          </cell>
          <cell r="N6875" t="str">
            <v>0992567346_094084829</v>
          </cell>
          <cell r="O6875" t="str">
            <v/>
          </cell>
          <cell r="P6875" t="str">
            <v>QUITO</v>
          </cell>
          <cell r="Q6875" t="str">
            <v>QUITO</v>
          </cell>
          <cell r="R6875" t="str">
            <v>PICHINCHA</v>
          </cell>
          <cell r="T6875" t="str">
            <v>TRAMACO</v>
          </cell>
          <cell r="U6875" t="str">
            <v>FLEXNETUIO_LOCAL</v>
          </cell>
          <cell r="V6875">
            <v>1</v>
          </cell>
          <cell r="W6875">
            <v>1</v>
          </cell>
          <cell r="X6875" t="str">
            <v>FLEXNET ECUADOR - MOVISTAR</v>
          </cell>
          <cell r="Y6875" t="str">
            <v>CALLE 28 DE JUNIO S/N Y GARCIA MORENO ENTRADA LLANO GRANDE</v>
          </cell>
        </row>
        <row r="6876">
          <cell r="A6876" t="str">
            <v>CL_INVINT_009</v>
          </cell>
          <cell r="B6876">
            <v>490529</v>
          </cell>
          <cell r="C6876" t="str">
            <v>CL_INVINT_009</v>
          </cell>
          <cell r="D6876" t="str">
            <v>CONECEL_DOCUMENTOS</v>
          </cell>
          <cell r="E6876" t="str">
            <v>DESPACHO</v>
          </cell>
          <cell r="G6876" t="str">
            <v>FT77593</v>
          </cell>
          <cell r="H6876">
            <v>44930</v>
          </cell>
          <cell r="I6876" t="str">
            <v>ENTREGADO</v>
          </cell>
          <cell r="J6876">
            <v>44931</v>
          </cell>
          <cell r="K6876" t="str">
            <v>GERSON BERNAL</v>
          </cell>
          <cell r="L6876" t="str">
            <v>CIUDADELA SANTA LEONOR MZ 6 SOLAR 17</v>
          </cell>
          <cell r="P6876" t="str">
            <v xml:space="preserve"> VILLAMIL PLAYAS</v>
          </cell>
          <cell r="Q6876" t="str">
            <v>GUAYAQUIL</v>
          </cell>
          <cell r="R6876" t="str">
            <v>GUAYAS</v>
          </cell>
          <cell r="S6876" t="str">
            <v/>
          </cell>
          <cell r="T6876" t="str">
            <v>ITSACOURIER</v>
          </cell>
          <cell r="U6876" t="str">
            <v>FLEXNETUIO_GYE</v>
          </cell>
          <cell r="V6876">
            <v>1</v>
          </cell>
          <cell r="X6876" t="str">
            <v>FLEXNET</v>
          </cell>
        </row>
        <row r="6877">
          <cell r="A6877" t="str">
            <v>2023-00038</v>
          </cell>
          <cell r="B6877">
            <v>490525</v>
          </cell>
          <cell r="C6877" t="str">
            <v>2023-00038</v>
          </cell>
          <cell r="D6877" t="str">
            <v>MOVISTAR</v>
          </cell>
          <cell r="E6877" t="str">
            <v>DESPACHO</v>
          </cell>
          <cell r="F6877" t="str">
            <v>NORMAL</v>
          </cell>
          <cell r="G6877" t="str">
            <v>FT77757</v>
          </cell>
          <cell r="H6877">
            <v>44930</v>
          </cell>
          <cell r="I6877" t="str">
            <v>ENTREGADO</v>
          </cell>
          <cell r="J6877">
            <v>44931</v>
          </cell>
          <cell r="K6877" t="str">
            <v> DANILO ANDRES PEREZ REVELO_JOSELYN PEREZ</v>
          </cell>
          <cell r="L6877" t="str">
            <v>AV MANUEL CORDOVA GALARZA CONJ ALCAZAR DE TOLEDO I CASA 18</v>
          </cell>
          <cell r="M6877" t="str">
            <v>0401590088</v>
          </cell>
          <cell r="N6877" t="str">
            <v>0984645050</v>
          </cell>
          <cell r="O6877" t="str">
            <v/>
          </cell>
          <cell r="P6877" t="str">
            <v>QUITO</v>
          </cell>
          <cell r="Q6877" t="str">
            <v>QUITO</v>
          </cell>
          <cell r="R6877" t="str">
            <v>PICHINCHA</v>
          </cell>
          <cell r="U6877" t="str">
            <v>FLEXNETUIO_LOCAL</v>
          </cell>
          <cell r="V6877">
            <v>1</v>
          </cell>
          <cell r="W6877">
            <v>1</v>
          </cell>
          <cell r="X6877" t="str">
            <v>FLEXNET ECUADOR - MOVISTAR</v>
          </cell>
          <cell r="Y6877" t="str">
            <v>CALLE 28 DE JUNIO S/N Y GARCIA MORENO ENTRADA LLANO GRANDE</v>
          </cell>
        </row>
        <row r="6878">
          <cell r="A6878" t="str">
            <v>2023-00039</v>
          </cell>
          <cell r="B6878">
            <v>490526</v>
          </cell>
          <cell r="C6878" t="str">
            <v>2023-00039</v>
          </cell>
          <cell r="D6878" t="str">
            <v>MOVISTAR</v>
          </cell>
          <cell r="E6878" t="str">
            <v>DESPACHO</v>
          </cell>
          <cell r="F6878" t="str">
            <v>NORMAL</v>
          </cell>
          <cell r="G6878" t="str">
            <v>FT77753</v>
          </cell>
          <cell r="H6878">
            <v>44930</v>
          </cell>
          <cell r="I6878" t="str">
            <v>ENTREGADO</v>
          </cell>
          <cell r="J6878">
            <v>44931</v>
          </cell>
          <cell r="K6878" t="str">
            <v>PROTECSA PROTECCION PROFESIONAL CIA. LTDA_EFREN CASTILLO</v>
          </cell>
          <cell r="L6878" t="str">
            <v>PICHINCHA, QUITO, MARISCAL SUCRE / LUIS CORDERO, E12-114, TOLEDO, OFICINAS PROTECSA</v>
          </cell>
          <cell r="M6878" t="str">
            <v>1790612260001</v>
          </cell>
          <cell r="N6878" t="str">
            <v>0984289036</v>
          </cell>
          <cell r="O6878" t="str">
            <v/>
          </cell>
          <cell r="P6878" t="str">
            <v>QUITO</v>
          </cell>
          <cell r="Q6878" t="str">
            <v>QUITO</v>
          </cell>
          <cell r="R6878" t="str">
            <v>PICHINCHA</v>
          </cell>
          <cell r="U6878" t="str">
            <v>FLEXNETUIO_LOCAL</v>
          </cell>
          <cell r="V6878">
            <v>1</v>
          </cell>
          <cell r="W6878">
            <v>1</v>
          </cell>
          <cell r="X6878" t="str">
            <v>FLEXNET ECUADOR - MOVISTAR</v>
          </cell>
          <cell r="Y6878" t="str">
            <v>CALLE 28 DE JUNIO S/N Y GARCIA MORENO ENTRADA LLANO GRANDE</v>
          </cell>
        </row>
        <row r="6879">
          <cell r="A6879" t="str">
            <v>2023-00040</v>
          </cell>
          <cell r="B6879">
            <v>490527</v>
          </cell>
          <cell r="C6879" t="str">
            <v>2023-00040</v>
          </cell>
          <cell r="D6879" t="str">
            <v>MOVISTAR</v>
          </cell>
          <cell r="E6879" t="str">
            <v>DESPACHO</v>
          </cell>
          <cell r="F6879" t="str">
            <v>NORMAL</v>
          </cell>
          <cell r="G6879" t="str">
            <v>FT77604</v>
          </cell>
          <cell r="H6879">
            <v>44930</v>
          </cell>
          <cell r="I6879" t="str">
            <v>ENTREGADO</v>
          </cell>
          <cell r="J6879">
            <v>44931</v>
          </cell>
          <cell r="K6879" t="str">
            <v> IELCO INSTALACIONES ELECTRICAS Y CONSTRUCCIONES C. LTDA._JOSE ARMIJOS</v>
          </cell>
          <cell r="L6879" t="str">
            <v>CDLA LA FAE MZ 02 V07</v>
          </cell>
          <cell r="M6879" t="str">
            <v>0990504377001</v>
          </cell>
          <cell r="N6879" t="str">
            <v>0999102327</v>
          </cell>
          <cell r="O6879" t="str">
            <v/>
          </cell>
          <cell r="P6879" t="str">
            <v>GUAYAQUIL</v>
          </cell>
          <cell r="Q6879" t="str">
            <v>GUAYAQUIL</v>
          </cell>
          <cell r="R6879" t="str">
            <v>GUAYAS</v>
          </cell>
          <cell r="T6879" t="str">
            <v>ITSACOURIER</v>
          </cell>
          <cell r="U6879" t="str">
            <v>FLEXNETUIO_GYE</v>
          </cell>
          <cell r="V6879">
            <v>1</v>
          </cell>
          <cell r="W6879">
            <v>1</v>
          </cell>
          <cell r="X6879" t="str">
            <v>FLEXNET ECUADOR - MOVISTAR</v>
          </cell>
          <cell r="Y6879" t="str">
            <v>CALLE 28 DE JUNIO S/N Y GARCIA MORENO ENTRADA LLANO GRANDE</v>
          </cell>
        </row>
        <row r="6880">
          <cell r="A6880" t="str">
            <v>2023-00041</v>
          </cell>
          <cell r="B6880">
            <v>490528</v>
          </cell>
          <cell r="C6880" t="str">
            <v>2023-00041</v>
          </cell>
          <cell r="D6880" t="str">
            <v>MOVISTAR</v>
          </cell>
          <cell r="E6880" t="str">
            <v>DESPACHO</v>
          </cell>
          <cell r="F6880" t="str">
            <v>NORMAL</v>
          </cell>
          <cell r="G6880" t="str">
            <v>FT77754</v>
          </cell>
          <cell r="H6880">
            <v>44930</v>
          </cell>
          <cell r="I6880" t="str">
            <v>ENTREGADO</v>
          </cell>
          <cell r="J6880">
            <v>44931</v>
          </cell>
          <cell r="K6880" t="str">
            <v>NOVOPAN_HUGO TAPIA</v>
          </cell>
          <cell r="L6880" t="str">
            <v>VIA ITULCACHI, PLANTA NOVOPAN</v>
          </cell>
          <cell r="M6880" t="str">
            <v>1790374343001</v>
          </cell>
          <cell r="N6880" t="str">
            <v>0995061752</v>
          </cell>
          <cell r="O6880" t="str">
            <v/>
          </cell>
          <cell r="P6880" t="str">
            <v>QUITO</v>
          </cell>
          <cell r="Q6880" t="str">
            <v>QUITO</v>
          </cell>
          <cell r="R6880" t="str">
            <v>PICHINCHA</v>
          </cell>
          <cell r="U6880" t="str">
            <v>FLEXNETUIO_LOCAL</v>
          </cell>
          <cell r="V6880">
            <v>1</v>
          </cell>
          <cell r="W6880">
            <v>1</v>
          </cell>
          <cell r="X6880" t="str">
            <v>FLEXNET ECUADOR - MOVISTAR</v>
          </cell>
          <cell r="Y6880" t="str">
            <v>CALLE 28 DE JUNIO S/N Y GARCIA MORENO ENTRADA LLANO GRANDE</v>
          </cell>
        </row>
        <row r="6881">
          <cell r="A6881" t="str">
            <v>11639</v>
          </cell>
          <cell r="B6881">
            <v>490517</v>
          </cell>
          <cell r="C6881" t="str">
            <v>11639</v>
          </cell>
          <cell r="D6881" t="str">
            <v>MOVISTAR</v>
          </cell>
          <cell r="E6881" t="str">
            <v>RETIRO</v>
          </cell>
          <cell r="F6881" t="str">
            <v>NORMAL</v>
          </cell>
          <cell r="G6881" t="str">
            <v>031002004152814</v>
          </cell>
          <cell r="H6881">
            <v>44930</v>
          </cell>
          <cell r="I6881" t="str">
            <v>ENTREGADO</v>
          </cell>
          <cell r="J6881">
            <v>44938</v>
          </cell>
          <cell r="K6881" t="str">
            <v>FLEXNET - LI</v>
          </cell>
          <cell r="L6881" t="str">
            <v>CALLE 28 DE JUNIO S/N Y GARCIA MORENO ENTRADA LLANO GRANDE</v>
          </cell>
          <cell r="M6881" t="str">
            <v/>
          </cell>
          <cell r="N6881" t="str">
            <v>0990015235</v>
          </cell>
          <cell r="O6881" t="str">
            <v>0990015235</v>
          </cell>
          <cell r="P6881" t="str">
            <v>QUITO</v>
          </cell>
          <cell r="Q6881" t="str">
            <v>QUITO</v>
          </cell>
          <cell r="R6881" t="str">
            <v>PICHINCHA</v>
          </cell>
          <cell r="T6881" t="str">
            <v>TRAMACO</v>
          </cell>
          <cell r="U6881" t="str">
            <v>FLEXNETUIO_GYE</v>
          </cell>
          <cell r="V6881">
            <v>0</v>
          </cell>
          <cell r="W6881">
            <v>1</v>
          </cell>
          <cell r="X6881" t="str">
            <v xml:space="preserve">LILIANA FIALLOS </v>
          </cell>
          <cell r="Y6881" t="str">
            <v>C.C. SHOPPING DURAN  KILOMETRO 3.5 DE LA AUTOPISTA DURAN</v>
          </cell>
        </row>
        <row r="6882">
          <cell r="A6882" t="str">
            <v>11640</v>
          </cell>
          <cell r="B6882">
            <v>490518</v>
          </cell>
          <cell r="C6882" t="str">
            <v>11640</v>
          </cell>
          <cell r="D6882" t="str">
            <v>MOVISTAR</v>
          </cell>
          <cell r="E6882" t="str">
            <v>RETIRO</v>
          </cell>
          <cell r="F6882" t="str">
            <v>NORMAL</v>
          </cell>
          <cell r="G6882" t="str">
            <v>031002004153288</v>
          </cell>
          <cell r="H6882">
            <v>44930</v>
          </cell>
          <cell r="I6882" t="str">
            <v>ENTREGADO</v>
          </cell>
          <cell r="J6882">
            <v>44938</v>
          </cell>
          <cell r="K6882" t="str">
            <v>FLEXNET - LI</v>
          </cell>
          <cell r="L6882" t="str">
            <v>CALLE 28 DE JUNIO S/N Y GARCIA MORENO ENTRADA LLANO GRANDE</v>
          </cell>
          <cell r="M6882" t="str">
            <v/>
          </cell>
          <cell r="N6882" t="str">
            <v>0998181413</v>
          </cell>
          <cell r="O6882" t="str">
            <v>0998181413</v>
          </cell>
          <cell r="P6882" t="str">
            <v>QUITO</v>
          </cell>
          <cell r="Q6882" t="str">
            <v>QUITO</v>
          </cell>
          <cell r="R6882" t="str">
            <v>PICHINCHA</v>
          </cell>
          <cell r="T6882" t="str">
            <v>TRAMACO</v>
          </cell>
          <cell r="U6882" t="str">
            <v>FLEXNETUIO_GYE</v>
          </cell>
          <cell r="V6882">
            <v>0</v>
          </cell>
          <cell r="W6882">
            <v>1</v>
          </cell>
          <cell r="X6882" t="str">
            <v>DANIELA MORAN</v>
          </cell>
          <cell r="Y6882" t="str">
            <v>C.C. RIOCENTRO SUR Av. 25 de Julio al lado de la Universidad Agraria de Guayaquil</v>
          </cell>
        </row>
        <row r="6883">
          <cell r="A6883" t="str">
            <v>11641</v>
          </cell>
          <cell r="B6883">
            <v>490519</v>
          </cell>
          <cell r="C6883" t="str">
            <v>11641</v>
          </cell>
          <cell r="D6883" t="str">
            <v>MOVISTAR</v>
          </cell>
          <cell r="E6883" t="str">
            <v>RETIRO</v>
          </cell>
          <cell r="F6883" t="str">
            <v>NORMAL</v>
          </cell>
          <cell r="G6883" t="str">
            <v>031002004153183</v>
          </cell>
          <cell r="H6883">
            <v>44930</v>
          </cell>
          <cell r="I6883" t="str">
            <v>ENTREGADO</v>
          </cell>
          <cell r="J6883">
            <v>44938</v>
          </cell>
          <cell r="K6883" t="str">
            <v>FLEXNET - LI</v>
          </cell>
          <cell r="L6883" t="str">
            <v>CALLE 28 DE JUNIO S/N Y GARCIA MORENO ENTRADA LLANO GRANDE</v>
          </cell>
          <cell r="M6883" t="str">
            <v/>
          </cell>
          <cell r="N6883" t="str">
            <v>0998181413</v>
          </cell>
          <cell r="O6883" t="str">
            <v>0998181413</v>
          </cell>
          <cell r="P6883" t="str">
            <v>QUITO</v>
          </cell>
          <cell r="Q6883" t="str">
            <v>QUITO</v>
          </cell>
          <cell r="R6883" t="str">
            <v>PICHINCHA</v>
          </cell>
          <cell r="T6883" t="str">
            <v>TRAMACO</v>
          </cell>
          <cell r="U6883" t="str">
            <v>FLEXNETUIO_GYE</v>
          </cell>
          <cell r="V6883">
            <v>0</v>
          </cell>
          <cell r="W6883">
            <v>1</v>
          </cell>
          <cell r="X6883" t="str">
            <v>DANIELA MORAN</v>
          </cell>
          <cell r="Y6883" t="str">
            <v>Avenida Joaquin Orrantia y Avenida Constitucion. Parroquia Tarqui 4to Pasaje 1 NE.Postal 090513 CC Mall del Sol Local A55 PB Zona 1 (local Movistar)</v>
          </cell>
        </row>
        <row r="6884">
          <cell r="A6884" t="str">
            <v>11642</v>
          </cell>
          <cell r="B6884">
            <v>490520</v>
          </cell>
          <cell r="C6884" t="str">
            <v>11642</v>
          </cell>
          <cell r="D6884" t="str">
            <v>MOVISTAR</v>
          </cell>
          <cell r="E6884" t="str">
            <v>RETIRO</v>
          </cell>
          <cell r="F6884" t="str">
            <v>NORMAL</v>
          </cell>
          <cell r="G6884" t="str">
            <v>031002004153204</v>
          </cell>
          <cell r="H6884">
            <v>44930</v>
          </cell>
          <cell r="I6884" t="str">
            <v>ENTREGADO</v>
          </cell>
          <cell r="J6884">
            <v>44938</v>
          </cell>
          <cell r="K6884" t="str">
            <v>FLEXNET - LI</v>
          </cell>
          <cell r="L6884" t="str">
            <v>CALLE 28 DE JUNIO S/N Y GARCIA MORENO ENTRADA LLANO GRANDE</v>
          </cell>
          <cell r="M6884" t="str">
            <v/>
          </cell>
          <cell r="N6884" t="str">
            <v>0998181413</v>
          </cell>
          <cell r="O6884" t="str">
            <v>0998181413</v>
          </cell>
          <cell r="P6884" t="str">
            <v>QUITO</v>
          </cell>
          <cell r="Q6884" t="str">
            <v>QUITO</v>
          </cell>
          <cell r="R6884" t="str">
            <v>PICHINCHA</v>
          </cell>
          <cell r="T6884" t="str">
            <v>TRAMACO</v>
          </cell>
          <cell r="U6884" t="str">
            <v>FLEXNETUIO_GYE</v>
          </cell>
          <cell r="V6884">
            <v>0</v>
          </cell>
          <cell r="W6884">
            <v>1</v>
          </cell>
          <cell r="X6884" t="str">
            <v>DANIELA MORAN</v>
          </cell>
          <cell r="Y6884" t="str">
            <v>Avenida Joaquin Orrantia y Avenida Constitucion. Parroquia Tarqui 4to Pasaje 1 NE.Postal 090513 CC Mall del Sol Local A55 PB Zona 1 (local Movistar)</v>
          </cell>
        </row>
        <row r="6885">
          <cell r="A6885" t="str">
            <v>11643</v>
          </cell>
          <cell r="B6885">
            <v>490521</v>
          </cell>
          <cell r="C6885" t="str">
            <v>11643</v>
          </cell>
          <cell r="D6885" t="str">
            <v>MOVISTAR</v>
          </cell>
          <cell r="E6885" t="str">
            <v>RETIRO</v>
          </cell>
          <cell r="F6885" t="str">
            <v>NORMAL</v>
          </cell>
          <cell r="G6885" t="str">
            <v>031002004152997</v>
          </cell>
          <cell r="H6885">
            <v>44930</v>
          </cell>
          <cell r="I6885" t="str">
            <v>ENTREGADO</v>
          </cell>
          <cell r="J6885">
            <v>44938</v>
          </cell>
          <cell r="K6885" t="str">
            <v>FLEXNET - LI</v>
          </cell>
          <cell r="L6885" t="str">
            <v>CALLE 28 DE JUNIO S/N Y GARCIA MORENO ENTRADA LLANO GRANDE</v>
          </cell>
          <cell r="M6885" t="str">
            <v/>
          </cell>
          <cell r="N6885" t="str">
            <v>0987148413</v>
          </cell>
          <cell r="O6885" t="str">
            <v>0987148413</v>
          </cell>
          <cell r="P6885" t="str">
            <v>QUITO</v>
          </cell>
          <cell r="Q6885" t="str">
            <v>QUITO</v>
          </cell>
          <cell r="R6885" t="str">
            <v>PICHINCHA</v>
          </cell>
          <cell r="T6885" t="str">
            <v>TRAMACO</v>
          </cell>
          <cell r="U6885" t="str">
            <v>FLEXNETUIO_PROVINCIA</v>
          </cell>
          <cell r="V6885">
            <v>0</v>
          </cell>
          <cell r="W6885">
            <v>1</v>
          </cell>
          <cell r="X6885" t="str">
            <v>DIEGO SOLORZANO</v>
          </cell>
          <cell r="Y6885" t="str">
            <v xml:space="preserve">Av. 4 de Noviembre, Manta 130210 LOCAL 21 PLANTA ALTA </v>
          </cell>
        </row>
        <row r="6886">
          <cell r="A6886" t="str">
            <v>11644</v>
          </cell>
          <cell r="B6886">
            <v>490522</v>
          </cell>
          <cell r="C6886" t="str">
            <v>11644</v>
          </cell>
          <cell r="D6886" t="str">
            <v>MOVISTAR</v>
          </cell>
          <cell r="E6886" t="str">
            <v>RETIRO</v>
          </cell>
          <cell r="F6886" t="str">
            <v>NORMAL</v>
          </cell>
          <cell r="G6886" t="str">
            <v>031002004152778</v>
          </cell>
          <cell r="H6886">
            <v>44930</v>
          </cell>
          <cell r="I6886" t="str">
            <v>ENTREGADO</v>
          </cell>
          <cell r="J6886">
            <v>44938</v>
          </cell>
          <cell r="K6886" t="str">
            <v>FLEXNET - LI</v>
          </cell>
          <cell r="L6886" t="str">
            <v>CALLE 28 DE JUNIO S/N Y GARCIA MORENO ENTRADA LLANO GRANDE</v>
          </cell>
          <cell r="M6886" t="str">
            <v/>
          </cell>
          <cell r="N6886" t="str">
            <v>0998619422</v>
          </cell>
          <cell r="O6886" t="str">
            <v>0998619422</v>
          </cell>
          <cell r="P6886" t="str">
            <v>QUITO</v>
          </cell>
          <cell r="Q6886" t="str">
            <v>QUITO</v>
          </cell>
          <cell r="R6886" t="str">
            <v>PICHINCHA</v>
          </cell>
          <cell r="T6886" t="str">
            <v>TRAMACO</v>
          </cell>
          <cell r="U6886" t="str">
            <v>FLEXNETUIO_PROVINCIA</v>
          </cell>
          <cell r="V6886">
            <v>0</v>
          </cell>
          <cell r="W6886">
            <v>1</v>
          </cell>
          <cell r="X6886" t="str">
            <v>JEFFERSON GUANCHALA</v>
          </cell>
          <cell r="Y6886" t="str">
            <v xml:space="preserve">BELISARIO QUEVEDO 8-07 Y JUAN ABEL ECHEVERRIA , Junto Almacenes La Ganga Edificio de 3 pisos Ventana </v>
          </cell>
        </row>
        <row r="6887">
          <cell r="A6887" t="str">
            <v>11645</v>
          </cell>
          <cell r="B6887">
            <v>490523</v>
          </cell>
          <cell r="C6887" t="str">
            <v>11645</v>
          </cell>
          <cell r="D6887" t="str">
            <v>MOVISTAR</v>
          </cell>
          <cell r="E6887" t="str">
            <v>RETIRO</v>
          </cell>
          <cell r="F6887" t="str">
            <v>NORMAL</v>
          </cell>
          <cell r="G6887" t="str">
            <v>031002004152724</v>
          </cell>
          <cell r="H6887">
            <v>44930</v>
          </cell>
          <cell r="I6887" t="str">
            <v>ENTREGADO</v>
          </cell>
          <cell r="J6887">
            <v>44938</v>
          </cell>
          <cell r="K6887" t="str">
            <v>FLEXNET - LI</v>
          </cell>
          <cell r="L6887" t="str">
            <v>CALLE 28 DE JUNIO S/N Y GARCIA MORENO ENTRADA LLANO GRANDE</v>
          </cell>
          <cell r="M6887" t="str">
            <v/>
          </cell>
          <cell r="N6887" t="str">
            <v>0969092347</v>
          </cell>
          <cell r="O6887" t="str">
            <v>0969092347</v>
          </cell>
          <cell r="P6887" t="str">
            <v>QUITO</v>
          </cell>
          <cell r="Q6887" t="str">
            <v>QUITO</v>
          </cell>
          <cell r="R6887" t="str">
            <v>PICHINCHA</v>
          </cell>
          <cell r="T6887" t="str">
            <v>TRAMACO</v>
          </cell>
          <cell r="U6887" t="str">
            <v>FLEXNETUIO_PROVINCIA</v>
          </cell>
          <cell r="V6887">
            <v>0</v>
          </cell>
          <cell r="W6887">
            <v>1</v>
          </cell>
          <cell r="X6887" t="str">
            <v>GABRIELA GANCINO</v>
          </cell>
          <cell r="Y6887" t="str">
            <v>Av. Cevallos 15-57 entre Mera y Martinez (Edificio Asociacion de Empleados de Tungurahua) Planta baja</v>
          </cell>
        </row>
        <row r="6888">
          <cell r="A6888" t="str">
            <v>11646</v>
          </cell>
          <cell r="B6888">
            <v>490524</v>
          </cell>
          <cell r="C6888" t="str">
            <v>11646</v>
          </cell>
          <cell r="D6888" t="str">
            <v>MOVISTAR</v>
          </cell>
          <cell r="E6888" t="str">
            <v>RETIRO</v>
          </cell>
          <cell r="F6888" t="str">
            <v>NORMAL</v>
          </cell>
          <cell r="G6888" t="str">
            <v>031002004153087</v>
          </cell>
          <cell r="H6888">
            <v>44930</v>
          </cell>
          <cell r="I6888" t="str">
            <v>ENTREGADO</v>
          </cell>
          <cell r="J6888">
            <v>44938</v>
          </cell>
          <cell r="K6888" t="str">
            <v>FLEXNET - LI</v>
          </cell>
          <cell r="L6888" t="str">
            <v>CALLE 28 DE JUNIO S/N Y GARCIA MORENO ENTRADA LLANO GRANDE</v>
          </cell>
          <cell r="M6888" t="str">
            <v/>
          </cell>
          <cell r="N6888" t="str">
            <v>982387574</v>
          </cell>
          <cell r="O6888" t="str">
            <v>982387574</v>
          </cell>
          <cell r="P6888" t="str">
            <v>QUITO</v>
          </cell>
          <cell r="Q6888" t="str">
            <v>QUITO</v>
          </cell>
          <cell r="R6888" t="str">
            <v>PICHINCHA</v>
          </cell>
          <cell r="T6888" t="str">
            <v>TRAMACO</v>
          </cell>
          <cell r="U6888" t="str">
            <v>FLEXNETUIO_GYE</v>
          </cell>
          <cell r="V6888">
            <v>0</v>
          </cell>
          <cell r="W6888">
            <v>1</v>
          </cell>
          <cell r="X6888" t="str">
            <v>MAURENY ROMERO</v>
          </cell>
          <cell r="Y6888" t="str">
            <v>Av. 25 de Julio y Ernesto Alban locales 111 y 112</v>
          </cell>
        </row>
        <row r="6889">
          <cell r="A6889" t="str">
            <v>11635</v>
          </cell>
          <cell r="B6889">
            <v>490513</v>
          </cell>
          <cell r="C6889" t="str">
            <v>11635</v>
          </cell>
          <cell r="D6889" t="str">
            <v>MOVISTAR</v>
          </cell>
          <cell r="E6889" t="str">
            <v>RETIRO</v>
          </cell>
          <cell r="F6889" t="str">
            <v>NORMAL</v>
          </cell>
          <cell r="G6889" t="str">
            <v>031002004152901</v>
          </cell>
          <cell r="H6889">
            <v>44930</v>
          </cell>
          <cell r="I6889" t="str">
            <v>ENTREGADO</v>
          </cell>
          <cell r="J6889">
            <v>44938</v>
          </cell>
          <cell r="K6889" t="str">
            <v>FLEXNET - LI</v>
          </cell>
          <cell r="L6889" t="str">
            <v>CALLE 28 DE JUNIO S/N Y GARCIA MORENO ENTRADA LLANO GRANDE</v>
          </cell>
          <cell r="M6889" t="str">
            <v/>
          </cell>
          <cell r="N6889" t="str">
            <v>0987045549</v>
          </cell>
          <cell r="O6889" t="str">
            <v>0987045549</v>
          </cell>
          <cell r="P6889" t="str">
            <v>QUITO</v>
          </cell>
          <cell r="Q6889" t="str">
            <v>QUITO</v>
          </cell>
          <cell r="R6889" t="str">
            <v>PICHINCHA</v>
          </cell>
          <cell r="T6889" t="str">
            <v>TRAMACO</v>
          </cell>
          <cell r="U6889" t="str">
            <v>FLEXNETUIO_LOCAL</v>
          </cell>
          <cell r="V6889">
            <v>0</v>
          </cell>
          <cell r="W6889">
            <v>1</v>
          </cell>
          <cell r="X6889" t="str">
            <v>JONATHAN GALLEGOS</v>
          </cell>
          <cell r="Y6889" t="str">
            <v>Av. Interoceanica y Juna Montalvo junto a Produbanco C.C. Santa Maria</v>
          </cell>
        </row>
        <row r="6890">
          <cell r="A6890" t="str">
            <v>11636</v>
          </cell>
          <cell r="B6890">
            <v>490514</v>
          </cell>
          <cell r="C6890" t="str">
            <v>11636</v>
          </cell>
          <cell r="D6890" t="str">
            <v>MOVISTAR</v>
          </cell>
          <cell r="E6890" t="str">
            <v>RETIRO</v>
          </cell>
          <cell r="F6890" t="str">
            <v>NORMAL</v>
          </cell>
          <cell r="G6890" t="str">
            <v>031002004152873</v>
          </cell>
          <cell r="H6890">
            <v>44930</v>
          </cell>
          <cell r="I6890" t="str">
            <v>ENTREGADO</v>
          </cell>
          <cell r="J6890">
            <v>44938</v>
          </cell>
          <cell r="K6890" t="str">
            <v>FLEXNET - LI</v>
          </cell>
          <cell r="L6890" t="str">
            <v>CALLE 28 DE JUNIO S/N Y GARCIA MORENO ENTRADA LLANO GRANDE</v>
          </cell>
          <cell r="M6890" t="str">
            <v/>
          </cell>
          <cell r="N6890" t="str">
            <v>967197164</v>
          </cell>
          <cell r="O6890" t="str">
            <v>967197164</v>
          </cell>
          <cell r="P6890" t="str">
            <v>QUITO</v>
          </cell>
          <cell r="Q6890" t="str">
            <v>QUITO</v>
          </cell>
          <cell r="R6890" t="str">
            <v>PICHINCHA</v>
          </cell>
          <cell r="T6890" t="str">
            <v>TRAMACO</v>
          </cell>
          <cell r="U6890" t="str">
            <v>FLEXNETUIO_PROVINCIA</v>
          </cell>
          <cell r="V6890">
            <v>0</v>
          </cell>
          <cell r="W6890">
            <v>1</v>
          </cell>
          <cell r="X6890" t="str">
            <v>ANDRES SUAREZ</v>
          </cell>
          <cell r="Y6890" t="str">
            <v>Av. Mariano Acosta 21-47 y Victor Gomez Jurado C.C. La Plaza Shopping Center local movistar</v>
          </cell>
        </row>
        <row r="6891">
          <cell r="A6891" t="str">
            <v>11637</v>
          </cell>
          <cell r="B6891">
            <v>490515</v>
          </cell>
          <cell r="C6891" t="str">
            <v>11637</v>
          </cell>
          <cell r="D6891" t="str">
            <v>MOVISTAR</v>
          </cell>
          <cell r="E6891" t="str">
            <v>RETIRO</v>
          </cell>
          <cell r="F6891" t="str">
            <v>NORMAL</v>
          </cell>
          <cell r="G6891" t="str">
            <v>031002004153250</v>
          </cell>
          <cell r="H6891">
            <v>44930</v>
          </cell>
          <cell r="I6891" t="str">
            <v>ENTREGADO</v>
          </cell>
          <cell r="J6891">
            <v>44938</v>
          </cell>
          <cell r="K6891" t="str">
            <v>FLEXNET - LI</v>
          </cell>
          <cell r="L6891" t="str">
            <v>CALLE 28 DE JUNIO S/N Y GARCIA MORENO ENTRADA LLANO GRANDE</v>
          </cell>
          <cell r="M6891" t="str">
            <v/>
          </cell>
          <cell r="N6891" t="str">
            <v>984125865</v>
          </cell>
          <cell r="O6891" t="str">
            <v>984125865</v>
          </cell>
          <cell r="P6891" t="str">
            <v>QUITO</v>
          </cell>
          <cell r="Q6891" t="str">
            <v>QUITO</v>
          </cell>
          <cell r="R6891" t="str">
            <v>PICHINCHA</v>
          </cell>
          <cell r="T6891" t="str">
            <v>TRAMACO</v>
          </cell>
          <cell r="U6891" t="str">
            <v>FLEXNETUIO_GYE</v>
          </cell>
          <cell r="V6891">
            <v>0</v>
          </cell>
          <cell r="W6891">
            <v>1</v>
          </cell>
          <cell r="X6891" t="str">
            <v>CESAR ROMERO RODRIGUEZ</v>
          </cell>
          <cell r="Y6891" t="str">
            <v>CITYMALL LOCAL P26</v>
          </cell>
        </row>
        <row r="6892">
          <cell r="A6892" t="str">
            <v>11638</v>
          </cell>
          <cell r="B6892">
            <v>490516</v>
          </cell>
          <cell r="C6892" t="str">
            <v>11638</v>
          </cell>
          <cell r="D6892" t="str">
            <v>MOVISTAR</v>
          </cell>
          <cell r="E6892" t="str">
            <v>RETIRO</v>
          </cell>
          <cell r="F6892" t="str">
            <v>NORMAL</v>
          </cell>
          <cell r="G6892" t="str">
            <v>031002004153012</v>
          </cell>
          <cell r="H6892">
            <v>44930</v>
          </cell>
          <cell r="I6892" t="str">
            <v>ENTREGADO</v>
          </cell>
          <cell r="J6892">
            <v>44938</v>
          </cell>
          <cell r="K6892" t="str">
            <v>FLEXNET - LI</v>
          </cell>
          <cell r="L6892" t="str">
            <v>CALLE 28 DE JUNIO S/N Y GARCIA MORENO ENTRADA LLANO GRANDE</v>
          </cell>
          <cell r="M6892" t="str">
            <v/>
          </cell>
          <cell r="N6892" t="str">
            <v>0987148413</v>
          </cell>
          <cell r="O6892" t="str">
            <v>0987148413</v>
          </cell>
          <cell r="P6892" t="str">
            <v>QUITO</v>
          </cell>
          <cell r="Q6892" t="str">
            <v>QUITO</v>
          </cell>
          <cell r="R6892" t="str">
            <v>PICHINCHA</v>
          </cell>
          <cell r="T6892" t="str">
            <v>TRAMACO</v>
          </cell>
          <cell r="U6892" t="str">
            <v>FLEXNETUIO_PROVINCIA</v>
          </cell>
          <cell r="V6892">
            <v>0</v>
          </cell>
          <cell r="W6892">
            <v>1</v>
          </cell>
          <cell r="X6892" t="str">
            <v>DIEGO SOLORZANO</v>
          </cell>
          <cell r="Y6892" t="str">
            <v xml:space="preserve">Av. 4 de Noviembre, Manta 130210 LOCAL 21 PLANTA ALTA </v>
          </cell>
        </row>
        <row r="6893">
          <cell r="A6893" t="str">
            <v>DEC3202301040008 DEC3202301040007</v>
          </cell>
          <cell r="B6893">
            <v>490512</v>
          </cell>
          <cell r="C6893" t="str">
            <v>DEC3202301040008 DEC3202301040007</v>
          </cell>
          <cell r="D6893" t="str">
            <v>HUAWEI</v>
          </cell>
          <cell r="E6893" t="str">
            <v>DESPACHO</v>
          </cell>
          <cell r="F6893" t="str">
            <v>EXCLUSIVO</v>
          </cell>
          <cell r="G6893" t="str">
            <v>TF91813</v>
          </cell>
          <cell r="H6893">
            <v>44930</v>
          </cell>
          <cell r="I6893" t="str">
            <v>ENTREGADO</v>
          </cell>
          <cell r="J6893">
            <v>44930</v>
          </cell>
          <cell r="K6893" t="str">
            <v>CN SYSTEM INTEGRATION AND CONSTRUCTION DEL ECUADOR CNSIC S.A.</v>
          </cell>
          <cell r="L6893" t="str">
            <v>SAMANES 7  MZ 2209 V 14</v>
          </cell>
          <cell r="M6893" t="str">
            <v>WASHINGTON XAVIER OSORIO QUINTO</v>
          </cell>
          <cell r="N6893" t="str">
            <v>0979989316</v>
          </cell>
          <cell r="P6893" t="str">
            <v>GUAYAQUIL</v>
          </cell>
          <cell r="Q6893" t="str">
            <v>GUAYAQUIL</v>
          </cell>
          <cell r="R6893" t="str">
            <v>GUAYAS</v>
          </cell>
          <cell r="T6893" t="str">
            <v>FLEXTRANS GYE</v>
          </cell>
          <cell r="U6893" t="str">
            <v>FLEXNETGYE_LOCAL</v>
          </cell>
          <cell r="V6893">
            <v>5</v>
          </cell>
          <cell r="W6893">
            <v>13.14</v>
          </cell>
          <cell r="X6893" t="str">
            <v>FLEXNET GUAYAQUIL</v>
          </cell>
          <cell r="Y6893" t="str">
            <v>FERNANDO GUTIERREZ HILL KM 8 1/2 VIA DAULE COOP. JUAN MONTALVO / FRENTE A PEPSI COLA</v>
          </cell>
        </row>
        <row r="6894">
          <cell r="A6894" t="str">
            <v>OB-2023-ENE-04-30</v>
          </cell>
          <cell r="B6894">
            <v>490511</v>
          </cell>
          <cell r="C6894" t="str">
            <v>OB-2023-ENE-04-30</v>
          </cell>
          <cell r="D6894" t="str">
            <v>LYNX</v>
          </cell>
          <cell r="E6894" t="str">
            <v>DESPACHO</v>
          </cell>
          <cell r="F6894" t="str">
            <v>EXCLUSIVO</v>
          </cell>
          <cell r="G6894" t="str">
            <v>FT77555</v>
          </cell>
          <cell r="H6894">
            <v>44930</v>
          </cell>
          <cell r="I6894" t="str">
            <v>ENTREGADO</v>
          </cell>
          <cell r="J6894">
            <v>44931</v>
          </cell>
          <cell r="K6894" t="str">
            <v>SUPTELCOM - EDISON MONTENEGRO / DANIEL GONZÁLEZ</v>
          </cell>
          <cell r="L6894" t="str">
            <v>AV. AMAZONAS N25-23 Y COLÓN. EDIFICIO ESPAÑA OFICINA 25</v>
          </cell>
          <cell r="N6894" t="str">
            <v>0983325724 / 0992900280</v>
          </cell>
          <cell r="O6894" t="str">
            <v>0983325724 / 0992900280  EDISON MONTENEGRO / DANIEL GONZÁLEZ</v>
          </cell>
          <cell r="P6894" t="str">
            <v>170304</v>
          </cell>
          <cell r="Q6894" t="str">
            <v>QUITO</v>
          </cell>
          <cell r="R6894" t="str">
            <v>PICHINCHA</v>
          </cell>
          <cell r="S6894" t="str">
            <v>QUITO</v>
          </cell>
          <cell r="T6894" t="str">
            <v>FLEXTRANS UIO</v>
          </cell>
          <cell r="U6894" t="str">
            <v>FLEXNETUIO_LOCAL</v>
          </cell>
          <cell r="V6894">
            <v>48</v>
          </cell>
          <cell r="W6894">
            <v>781.2</v>
          </cell>
          <cell r="X6894" t="str">
            <v>LYNX- FLEXNET UIO</v>
          </cell>
          <cell r="Y6894" t="str">
            <v>PANAMERICA NORTE KM 121/2. ENTRADA A LLANO GRANDE, CALLE GARCÍA MORENO Y 28 DE JUNIO S/N</v>
          </cell>
        </row>
        <row r="6895">
          <cell r="A6895" t="str">
            <v>DEC3202301040010 DEC3202301040009</v>
          </cell>
          <cell r="B6895">
            <v>490510</v>
          </cell>
          <cell r="C6895" t="str">
            <v>DEC3202301040010 DEC3202301040009</v>
          </cell>
          <cell r="D6895" t="str">
            <v>HUAWEI</v>
          </cell>
          <cell r="E6895" t="str">
            <v>DESPACHO</v>
          </cell>
          <cell r="F6895" t="str">
            <v>EXCLUSIVO</v>
          </cell>
          <cell r="G6895" t="str">
            <v>TF91812</v>
          </cell>
          <cell r="H6895">
            <v>44930</v>
          </cell>
          <cell r="I6895" t="str">
            <v>ENTREGADO</v>
          </cell>
          <cell r="J6895">
            <v>44930</v>
          </cell>
          <cell r="K6895" t="str">
            <v>TOTALTEK S.A.</v>
          </cell>
          <cell r="L6895" t="str">
            <v>GUAYAQUIL,  LOMA EN LA COOP. SERGIO TORAL</v>
          </cell>
          <cell r="M6895" t="str">
            <v>JOAN BILL MORAN VERA - RUC: 1791900359001</v>
          </cell>
          <cell r="N6895" t="str">
            <v>0989382575</v>
          </cell>
          <cell r="P6895" t="str">
            <v>GUAYAQUIL</v>
          </cell>
          <cell r="Q6895" t="str">
            <v>GUAYAQUIL</v>
          </cell>
          <cell r="R6895" t="str">
            <v>GUAYAS</v>
          </cell>
          <cell r="T6895" t="str">
            <v>FLEXTRANS GYE</v>
          </cell>
          <cell r="U6895" t="str">
            <v>FLEXNETGYE_LOCAL</v>
          </cell>
          <cell r="V6895">
            <v>7</v>
          </cell>
          <cell r="W6895">
            <v>13.7</v>
          </cell>
          <cell r="X6895" t="str">
            <v>FLEXNET GUAYAQUIL</v>
          </cell>
          <cell r="Y6895" t="str">
            <v>FERNANDO GUTIERREZ HILL KM 8 1/2 VIA DAULE COOP. JUAN MONTALVO / FRENTE A PEPSI COLA</v>
          </cell>
        </row>
        <row r="6896">
          <cell r="A6896" t="str">
            <v>SP_23_007_18599180</v>
          </cell>
          <cell r="B6896">
            <v>490509</v>
          </cell>
          <cell r="C6896" t="str">
            <v>SP_23_007_18599180</v>
          </cell>
          <cell r="D6896" t="str">
            <v>SPARE</v>
          </cell>
          <cell r="E6896" t="str">
            <v>DESPACHO</v>
          </cell>
          <cell r="F6896" t="str">
            <v>NORMAL</v>
          </cell>
          <cell r="G6896" t="str">
            <v>FT77554</v>
          </cell>
          <cell r="H6896">
            <v>44930</v>
          </cell>
          <cell r="I6896" t="str">
            <v>ENTREGADO</v>
          </cell>
          <cell r="J6896">
            <v>44930</v>
          </cell>
          <cell r="K6896" t="str">
            <v>HUAWEI_UIO_MARCELO ATIAGA</v>
          </cell>
          <cell r="L6896" t="str">
            <v>NACIONES UNIDAS E2-30 Y NUÑEZ DE VELA EDIFICIO METROPOLITAN PISO 18</v>
          </cell>
          <cell r="M6896" t="str">
            <v>SP_23_007_18599180</v>
          </cell>
          <cell r="N6896" t="str">
            <v>0996254771</v>
          </cell>
          <cell r="P6896" t="str">
            <v>170505</v>
          </cell>
          <cell r="Q6896" t="str">
            <v>QUITO</v>
          </cell>
          <cell r="R6896" t="str">
            <v>PICHINCHA</v>
          </cell>
          <cell r="S6896" t="str">
            <v>QUITO</v>
          </cell>
          <cell r="T6896" t="str">
            <v>TRANSERVISS</v>
          </cell>
          <cell r="U6896" t="str">
            <v>FLEXNETUIO_LOCAL</v>
          </cell>
          <cell r="V6896">
            <v>1</v>
          </cell>
          <cell r="W6896">
            <v>1</v>
          </cell>
          <cell r="X6896" t="str">
            <v>FLEXNET DEL ECUADOR</v>
          </cell>
          <cell r="Y6896" t="str">
            <v>28 DE JUNIO Y GARCIA MORENO</v>
          </cell>
        </row>
        <row r="6897">
          <cell r="A6897" t="str">
            <v>DEC3202301040006 DEC3202301040005</v>
          </cell>
          <cell r="B6897">
            <v>490508</v>
          </cell>
          <cell r="C6897" t="str">
            <v>DEC3202301040006 DEC3202301040005</v>
          </cell>
          <cell r="D6897" t="str">
            <v>HUAWEI</v>
          </cell>
          <cell r="E6897" t="str">
            <v>DESPACHO</v>
          </cell>
          <cell r="F6897" t="str">
            <v>EXCLUSIVO</v>
          </cell>
          <cell r="G6897" t="str">
            <v>TF91811</v>
          </cell>
          <cell r="H6897">
            <v>44930</v>
          </cell>
          <cell r="I6897" t="str">
            <v>ENTREGADO</v>
          </cell>
          <cell r="J6897">
            <v>44930</v>
          </cell>
          <cell r="K6897" t="str">
            <v>CN SYSTEM INTEGRATION AND CONSTRUCTION DEL ECUADOR CNSIC S.A.</v>
          </cell>
          <cell r="L6897" t="str">
            <v>CALLE 33 SOLAR 24 Y AV. ISIDRO AYORA, CARRETERA A DAULE, URB. LAS ORQUIDEAS</v>
          </cell>
          <cell r="M6897" t="str">
            <v>López  Maxi Pedro Leónidas</v>
          </cell>
          <cell r="N6897" t="str">
            <v>0991409985</v>
          </cell>
          <cell r="P6897" t="str">
            <v>GUAYAQUIL</v>
          </cell>
          <cell r="Q6897" t="str">
            <v>GUAYAQUIL</v>
          </cell>
          <cell r="R6897" t="str">
            <v>GUAYAS</v>
          </cell>
          <cell r="T6897" t="str">
            <v>FLEXTRANS GYE</v>
          </cell>
          <cell r="U6897" t="str">
            <v>FLEXNETGYE_LOCAL</v>
          </cell>
          <cell r="V6897">
            <v>5</v>
          </cell>
          <cell r="W6897">
            <v>13.1</v>
          </cell>
          <cell r="X6897" t="str">
            <v>FLEXNET GUAYAQUIL</v>
          </cell>
          <cell r="Y6897" t="str">
            <v>FERNANDO GUTIERREZ HILL KM 8 1/2 VIA DAULE COOP. JUAN MONTALVO / FRENTE A PEPSI COLA</v>
          </cell>
        </row>
        <row r="6898">
          <cell r="A6898" t="str">
            <v>SP_23_005_18602472</v>
          </cell>
          <cell r="B6898">
            <v>490506</v>
          </cell>
          <cell r="C6898" t="str">
            <v>SP_23_005_18602472</v>
          </cell>
          <cell r="D6898" t="str">
            <v>SPARE</v>
          </cell>
          <cell r="E6898" t="str">
            <v>DESPACHO</v>
          </cell>
          <cell r="F6898" t="str">
            <v>NORMAL</v>
          </cell>
          <cell r="G6898" t="str">
            <v>FT77551</v>
          </cell>
          <cell r="H6898">
            <v>44930</v>
          </cell>
          <cell r="I6898" t="str">
            <v>ENTREGADO</v>
          </cell>
          <cell r="J6898">
            <v>44937</v>
          </cell>
          <cell r="K6898" t="str">
            <v>HUAWEI_UIO_ALLISON ALAVA</v>
          </cell>
          <cell r="L6898" t="str">
            <v>NACIONES UNIDAS E2-30 Y NUÑEZ DE VELA EDIFICIO METROPOLITAN PISO 18</v>
          </cell>
          <cell r="M6898" t="str">
            <v>SP_23_005_18602472</v>
          </cell>
          <cell r="N6898" t="str">
            <v>0992003995</v>
          </cell>
          <cell r="P6898" t="str">
            <v>170505</v>
          </cell>
          <cell r="Q6898" t="str">
            <v>QUITO</v>
          </cell>
          <cell r="R6898" t="str">
            <v>PICHINCHA</v>
          </cell>
          <cell r="S6898" t="str">
            <v>QUITO</v>
          </cell>
          <cell r="T6898" t="str">
            <v>TRANSERVISS</v>
          </cell>
          <cell r="U6898" t="str">
            <v>FLEXNETUIO_LOCAL</v>
          </cell>
          <cell r="V6898">
            <v>2</v>
          </cell>
          <cell r="W6898">
            <v>4</v>
          </cell>
          <cell r="X6898" t="str">
            <v>FLEXNET DEL ECUADOR</v>
          </cell>
          <cell r="Y6898" t="str">
            <v>28 DE JUNIO Y GARCIA MORENO</v>
          </cell>
        </row>
        <row r="6899">
          <cell r="A6899" t="str">
            <v>DEC3202301040004 DEC3202301040002</v>
          </cell>
          <cell r="B6899">
            <v>490505</v>
          </cell>
          <cell r="C6899" t="str">
            <v>DEC3202301040004 DEC3202301040002</v>
          </cell>
          <cell r="D6899" t="str">
            <v>HUAWEI</v>
          </cell>
          <cell r="E6899" t="str">
            <v>DESPACHO</v>
          </cell>
          <cell r="F6899" t="str">
            <v>EXCLUSIVO</v>
          </cell>
          <cell r="G6899" t="str">
            <v>TF91810</v>
          </cell>
          <cell r="H6899">
            <v>44930</v>
          </cell>
          <cell r="I6899" t="str">
            <v>ENTREGADO</v>
          </cell>
          <cell r="J6899">
            <v>44930</v>
          </cell>
          <cell r="K6899" t="str">
            <v>TELECOMUNICACIONES EQUINOCCIALES CIA. LTDA.</v>
          </cell>
          <cell r="L6899" t="str">
            <v>INGRESO POR LA CDLA. CATALUÑA,DENTRO DE ESTACIÓN DE CNEL</v>
          </cell>
          <cell r="M6899" t="str">
            <v>PAUCAR_EDWIN - RUC: 1791854357001</v>
          </cell>
          <cell r="N6899" t="str">
            <v>0994192072</v>
          </cell>
          <cell r="P6899" t="str">
            <v>GUAYAQUIL</v>
          </cell>
          <cell r="Q6899" t="str">
            <v>GUAYAQUIL</v>
          </cell>
          <cell r="R6899" t="str">
            <v>GUAYAS</v>
          </cell>
          <cell r="T6899" t="str">
            <v>FLEXTRANS GYE</v>
          </cell>
          <cell r="U6899" t="str">
            <v>FLEXNETGYE_LOCAL</v>
          </cell>
          <cell r="V6899">
            <v>7</v>
          </cell>
          <cell r="W6899">
            <v>13.7</v>
          </cell>
          <cell r="X6899" t="str">
            <v>FLEXNET GUAYAQUIL</v>
          </cell>
          <cell r="Y6899" t="str">
            <v>FERNANDO GUTIERREZ HILL KM 8 1/2 VIA DAULE COOP. JUAN MONTALVO / FRENTE A PEPSI COLA</v>
          </cell>
        </row>
        <row r="6900">
          <cell r="A6900" t="str">
            <v>2480984</v>
          </cell>
          <cell r="B6900">
            <v>490502</v>
          </cell>
          <cell r="C6900" t="str">
            <v>2480984</v>
          </cell>
          <cell r="D6900" t="str">
            <v>MDELIVERY</v>
          </cell>
          <cell r="E6900" t="str">
            <v>DESPACHO</v>
          </cell>
          <cell r="F6900" t="str">
            <v>EXPRESS</v>
          </cell>
          <cell r="G6900" t="str">
            <v>031080002480984</v>
          </cell>
          <cell r="H6900">
            <v>44930</v>
          </cell>
          <cell r="I6900" t="str">
            <v>ENTREGADO</v>
          </cell>
          <cell r="J6900">
            <v>44930</v>
          </cell>
          <cell r="K6900" t="str">
            <v xml:space="preserve">EDISON SIGUENZA Y O DIEGO AVILA_GRAIMAN CIA LTDA </v>
          </cell>
          <cell r="L6900" t="str">
            <v>PANAMERICANA NORTE KILOMETRO 4 5 SCTR PARQUE INDUSTRIAL EN FABRICA GRAIMAN</v>
          </cell>
          <cell r="M6900" t="str">
            <v>0190122271001</v>
          </cell>
          <cell r="N6900" t="str">
            <v>987215822</v>
          </cell>
          <cell r="P6900" t="str">
            <v>CUENCA</v>
          </cell>
          <cell r="Q6900" t="str">
            <v>CUENCA</v>
          </cell>
          <cell r="R6900" t="str">
            <v>AZUAY</v>
          </cell>
          <cell r="T6900" t="str">
            <v>TRAMACO</v>
          </cell>
          <cell r="U6900" t="str">
            <v>FLEXNETUIO_PROVINCIA</v>
          </cell>
          <cell r="V6900">
            <v>1</v>
          </cell>
          <cell r="W6900">
            <v>1</v>
          </cell>
          <cell r="X6900" t="str">
            <v>FLEXNET ECUADOR - MDELIVERY</v>
          </cell>
          <cell r="Y6900" t="str">
            <v>CALLE 28 DE JUNIO S/N Y GARCIA MORENO ENTRADA LLANO GRANDE</v>
          </cell>
        </row>
        <row r="6901">
          <cell r="A6901" t="str">
            <v>2481003</v>
          </cell>
          <cell r="B6901">
            <v>490503</v>
          </cell>
          <cell r="C6901" t="str">
            <v>2481003</v>
          </cell>
          <cell r="D6901" t="str">
            <v>MDELIVERY</v>
          </cell>
          <cell r="E6901" t="str">
            <v>DESPACHO</v>
          </cell>
          <cell r="F6901" t="str">
            <v>EXPRESS</v>
          </cell>
          <cell r="G6901" t="str">
            <v>031080002481003</v>
          </cell>
          <cell r="H6901">
            <v>44930</v>
          </cell>
          <cell r="I6901" t="str">
            <v>ENTREGADO</v>
          </cell>
          <cell r="J6901">
            <v>44930</v>
          </cell>
          <cell r="K6901" t="str">
            <v xml:space="preserve">MARCELA ZUNIGA Y O ALFONSO SUMBA_LACTEOS SAN ANTONIO C A </v>
          </cell>
          <cell r="L6901" t="str">
            <v>CARLOS TOSI Y CORNELIO VINTIMILLA SCTR PARQUE INDUSTRIAL CUENCA EN LACTEOS SAN ANTONIO CUENCA AZUAY</v>
          </cell>
          <cell r="M6901" t="str">
            <v>0390011024001</v>
          </cell>
          <cell r="N6901" t="str">
            <v>969080179</v>
          </cell>
          <cell r="P6901" t="str">
            <v>CUENCA</v>
          </cell>
          <cell r="Q6901" t="str">
            <v>CUENCA</v>
          </cell>
          <cell r="R6901" t="str">
            <v>AZUAY</v>
          </cell>
          <cell r="T6901" t="str">
            <v>TRAMACO</v>
          </cell>
          <cell r="U6901" t="str">
            <v>FLEXNETUIO_PROVINCIA</v>
          </cell>
          <cell r="V6901">
            <v>1</v>
          </cell>
          <cell r="W6901">
            <v>1</v>
          </cell>
          <cell r="X6901" t="str">
            <v>FLEXNET ECUADOR - MDELIVERY</v>
          </cell>
          <cell r="Y6901" t="str">
            <v>CALLE 28 DE JUNIO S/N Y GARCIA MORENO ENTRADA LLANO GRANDE</v>
          </cell>
        </row>
        <row r="6902">
          <cell r="A6902" t="str">
            <v>2481071</v>
          </cell>
          <cell r="B6902">
            <v>490504</v>
          </cell>
          <cell r="C6902" t="str">
            <v>2481071</v>
          </cell>
          <cell r="D6902" t="str">
            <v>MDELIVERY</v>
          </cell>
          <cell r="E6902" t="str">
            <v>DESPACHO</v>
          </cell>
          <cell r="F6902" t="str">
            <v>EXPRESS</v>
          </cell>
          <cell r="G6902" t="str">
            <v>031080002481071</v>
          </cell>
          <cell r="H6902">
            <v>44930</v>
          </cell>
          <cell r="I6902" t="str">
            <v>ENTREGADO</v>
          </cell>
          <cell r="J6902">
            <v>44930</v>
          </cell>
          <cell r="K6902" t="str">
            <v>LUIS CHASI A _TARSELFIE S A</v>
          </cell>
          <cell r="L6902" t="str">
            <v xml:space="preserve">GIL RAMIREZ DAVALOS Y ARMENILLAS ESQ EN ALMACENES JUAN ELJURI </v>
          </cell>
          <cell r="M6902" t="str">
            <v>0992869348001</v>
          </cell>
          <cell r="N6902" t="str">
            <v>998006540</v>
          </cell>
          <cell r="P6902" t="str">
            <v>CUENCA</v>
          </cell>
          <cell r="Q6902" t="str">
            <v>CUENCA</v>
          </cell>
          <cell r="R6902" t="str">
            <v>AZUAY</v>
          </cell>
          <cell r="T6902" t="str">
            <v>TRAMACO</v>
          </cell>
          <cell r="U6902" t="str">
            <v>FLEXNETUIO_PROVINCIA</v>
          </cell>
          <cell r="V6902">
            <v>1</v>
          </cell>
          <cell r="W6902">
            <v>1</v>
          </cell>
          <cell r="X6902" t="str">
            <v>FLEXNET ECUADOR - MDELIVERY</v>
          </cell>
          <cell r="Y6902" t="str">
            <v>CALLE 28 DE JUNIO S/N Y GARCIA MORENO ENTRADA LLANO GRANDE</v>
          </cell>
        </row>
        <row r="6903">
          <cell r="A6903" t="str">
            <v>20003042228215</v>
          </cell>
          <cell r="B6903">
            <v>490492</v>
          </cell>
          <cell r="C6903" t="str">
            <v>20003042228215</v>
          </cell>
          <cell r="D6903" t="str">
            <v>CONECEL</v>
          </cell>
          <cell r="E6903" t="str">
            <v>DESPACHO</v>
          </cell>
          <cell r="F6903" t="str">
            <v>NORMAL</v>
          </cell>
          <cell r="G6903" t="str">
            <v>FT77577/TS8790</v>
          </cell>
          <cell r="H6903">
            <v>44930</v>
          </cell>
          <cell r="I6903" t="str">
            <v>COORDINADO</v>
          </cell>
          <cell r="J6903">
            <v>44943</v>
          </cell>
          <cell r="K6903" t="str">
            <v xml:space="preserve">VERONICA ALEXANDRA MOLINA LOZANO / </v>
          </cell>
          <cell r="L6903" t="str">
            <v>CLL ALPAHUASI S8 92 &amp; MARTIN DE LA CALLE CASA 2 CAFE A 2 CUADRAS DE CENTRO DE SALUD CHILLIRAQUI, QUITO</v>
          </cell>
          <cell r="M6903" t="str">
            <v>1721108452</v>
          </cell>
          <cell r="N6903" t="str">
            <v xml:space="preserve">958926374 /  </v>
          </cell>
          <cell r="P6903" t="str">
            <v>QUITO</v>
          </cell>
          <cell r="Q6903" t="str">
            <v>QUITO</v>
          </cell>
          <cell r="R6903" t="str">
            <v>PICHINCHA</v>
          </cell>
          <cell r="T6903" t="str">
            <v>TRANSERVISS</v>
          </cell>
          <cell r="U6903" t="str">
            <v>FLEXNETUIO_LOCAL</v>
          </cell>
          <cell r="V6903">
            <v>1</v>
          </cell>
          <cell r="W6903">
            <v>1</v>
          </cell>
          <cell r="X6903" t="str">
            <v>FLEXNET</v>
          </cell>
          <cell r="Y6903" t="str">
            <v>FLEX NET CALLE 28 DE JUNIO S/N Y GARCIA MORENO ENTRADA LLANO GRANDE</v>
          </cell>
        </row>
        <row r="6904">
          <cell r="A6904" t="str">
            <v>LDDGYEA0040</v>
          </cell>
          <cell r="B6904">
            <v>490471</v>
          </cell>
          <cell r="C6904" t="str">
            <v>LDDGYEA0040</v>
          </cell>
          <cell r="D6904" t="str">
            <v>CONECEL_DOCUMENTOS</v>
          </cell>
          <cell r="E6904" t="str">
            <v>DESPACHO</v>
          </cell>
          <cell r="F6904" t="str">
            <v>NORMAL</v>
          </cell>
          <cell r="G6904" t="str">
            <v>FT77556</v>
          </cell>
          <cell r="H6904">
            <v>44930</v>
          </cell>
          <cell r="I6904" t="str">
            <v>ENTREGADO</v>
          </cell>
          <cell r="J6904">
            <v>44931</v>
          </cell>
          <cell r="K6904" t="str">
            <v>Stephanie Perez ACC/Paola Loja ACC-OPE Equipos</v>
          </cell>
          <cell r="L6904" t="str">
            <v>GYE - Centro Comercial Garzo centro-ACC/REGULARIZACIONES</v>
          </cell>
          <cell r="M6904" t="str">
            <v>0</v>
          </cell>
          <cell r="N6904" t="str">
            <v>993393277</v>
          </cell>
          <cell r="O6904" t="str">
            <v/>
          </cell>
          <cell r="P6904" t="str">
            <v>GUAYAQUIL</v>
          </cell>
          <cell r="Q6904" t="str">
            <v>GUAYAQUIL</v>
          </cell>
          <cell r="R6904" t="str">
            <v>GUAYAS</v>
          </cell>
          <cell r="T6904" t="str">
            <v>ITSACOURIER</v>
          </cell>
          <cell r="U6904" t="str">
            <v>FLEXNETUIO_GYE</v>
          </cell>
          <cell r="V6904">
            <v>1</v>
          </cell>
          <cell r="W6904">
            <v>1</v>
          </cell>
          <cell r="X6904" t="str">
            <v>FLEXNET</v>
          </cell>
          <cell r="Y6904" t="str">
            <v>FLEX NET CALLE 28 DE JUNIO S/N Y GARCIA MORENO ENTRADA LLANO GRANDE</v>
          </cell>
        </row>
        <row r="6905">
          <cell r="A6905" t="str">
            <v>LDDGYEB0041</v>
          </cell>
          <cell r="B6905">
            <v>490472</v>
          </cell>
          <cell r="C6905" t="str">
            <v>LDDGYEB0041</v>
          </cell>
          <cell r="D6905" t="str">
            <v>CONECEL_DOCUMENTOS</v>
          </cell>
          <cell r="E6905" t="str">
            <v>DESPACHO</v>
          </cell>
          <cell r="F6905" t="str">
            <v>NORMAL</v>
          </cell>
          <cell r="G6905" t="str">
            <v>FT77557</v>
          </cell>
          <cell r="H6905">
            <v>44930</v>
          </cell>
          <cell r="I6905" t="str">
            <v>ENTREGADO</v>
          </cell>
          <cell r="J6905">
            <v>44931</v>
          </cell>
          <cell r="K6905" t="str">
            <v>Stephanie Perez ACC</v>
          </cell>
          <cell r="L6905" t="str">
            <v>GYE - Centro Comercial Garzo centro-ACC</v>
          </cell>
          <cell r="M6905" t="str">
            <v>0</v>
          </cell>
          <cell r="N6905" t="str">
            <v>9399196442</v>
          </cell>
          <cell r="O6905" t="str">
            <v/>
          </cell>
          <cell r="P6905" t="str">
            <v>GUAYAQUIL</v>
          </cell>
          <cell r="Q6905" t="str">
            <v>GUAYAQUIL</v>
          </cell>
          <cell r="R6905" t="str">
            <v>GUAYAS</v>
          </cell>
          <cell r="T6905" t="str">
            <v>ITSACOURIER</v>
          </cell>
          <cell r="U6905" t="str">
            <v>FLEXNETUIO_GYE</v>
          </cell>
          <cell r="V6905">
            <v>1</v>
          </cell>
          <cell r="W6905">
            <v>1</v>
          </cell>
          <cell r="X6905" t="str">
            <v>FLEXNET</v>
          </cell>
          <cell r="Y6905" t="str">
            <v>FLEX NET CALLE 28 DE JUNIO S/N Y GARCIA MORENO ENTRADA LLANO GRANDE</v>
          </cell>
        </row>
        <row r="6906">
          <cell r="A6906" t="str">
            <v>LDDUIOC0025</v>
          </cell>
          <cell r="B6906">
            <v>490473</v>
          </cell>
          <cell r="C6906" t="str">
            <v>LDDUIOC0025</v>
          </cell>
          <cell r="D6906" t="str">
            <v>CONECEL_DOCUMENTOS</v>
          </cell>
          <cell r="E6906" t="str">
            <v>DESPACHO</v>
          </cell>
          <cell r="F6906" t="str">
            <v>NORMAL</v>
          </cell>
          <cell r="G6906" t="str">
            <v>FT77561</v>
          </cell>
          <cell r="H6906">
            <v>44930</v>
          </cell>
          <cell r="I6906" t="str">
            <v>ENTREGADO</v>
          </cell>
          <cell r="J6906">
            <v>44931</v>
          </cell>
          <cell r="K6906" t="str">
            <v>Yoel Ramirez/ADT</v>
          </cell>
          <cell r="L6906" t="str">
            <v>Quito: Yanez Pinzon y Colon Edificio Rigel piso 3</v>
          </cell>
          <cell r="M6906" t="str">
            <v>0</v>
          </cell>
          <cell r="N6906" t="str">
            <v>961420773</v>
          </cell>
          <cell r="O6906" t="str">
            <v/>
          </cell>
          <cell r="P6906" t="str">
            <v>QUITO</v>
          </cell>
          <cell r="Q6906" t="str">
            <v>QUITO</v>
          </cell>
          <cell r="R6906" t="str">
            <v>PICHINCHA</v>
          </cell>
          <cell r="V6906">
            <v>1</v>
          </cell>
          <cell r="W6906">
            <v>1</v>
          </cell>
          <cell r="X6906" t="str">
            <v>FLEXNET</v>
          </cell>
          <cell r="Y6906" t="str">
            <v>FLEX NET CALLE 28 DE JUNIO S/N Y GARCIA MORENO ENTRADA LLANO GRANDE</v>
          </cell>
        </row>
        <row r="6907">
          <cell r="A6907" t="str">
            <v>LDDUIOE0044</v>
          </cell>
          <cell r="B6907">
            <v>490474</v>
          </cell>
          <cell r="C6907" t="str">
            <v>LDDUIOE0044</v>
          </cell>
          <cell r="D6907" t="str">
            <v>CONECEL_DOCUMENTOS</v>
          </cell>
          <cell r="E6907" t="str">
            <v>DESPACHO</v>
          </cell>
          <cell r="F6907" t="str">
            <v>NORMAL</v>
          </cell>
          <cell r="G6907" t="str">
            <v>FT77562</v>
          </cell>
          <cell r="H6907">
            <v>44930</v>
          </cell>
          <cell r="I6907" t="str">
            <v>ENTREGADO</v>
          </cell>
          <cell r="J6907">
            <v>44931</v>
          </cell>
          <cell r="K6907" t="str">
            <v>MARIA FERNANDA MUNOZ/CANT</v>
          </cell>
          <cell r="L6907" t="str">
            <v xml:space="preserve">QUITO AV. 10 DE AGOSTO N34-601 Y JUAN PABLO SANZ </v>
          </cell>
          <cell r="M6907" t="str">
            <v>0</v>
          </cell>
          <cell r="N6907" t="str">
            <v>998118542/979067498</v>
          </cell>
          <cell r="P6907" t="str">
            <v>QUITO</v>
          </cell>
          <cell r="Q6907" t="str">
            <v>QUITO</v>
          </cell>
          <cell r="R6907" t="str">
            <v>PICHINCHA</v>
          </cell>
          <cell r="U6907" t="str">
            <v>FLEXNETUIO_LOCAL</v>
          </cell>
          <cell r="V6907">
            <v>1</v>
          </cell>
          <cell r="W6907">
            <v>1</v>
          </cell>
          <cell r="X6907" t="str">
            <v>FLEXNET</v>
          </cell>
          <cell r="Y6907" t="str">
            <v>FLEX NET CALLE 28 DE JUNIO S/N Y GARCIA MORENO ENTRADA LLANO GRANDE</v>
          </cell>
        </row>
        <row r="6908">
          <cell r="A6908" t="str">
            <v>LDDGYEF0040</v>
          </cell>
          <cell r="B6908">
            <v>490475</v>
          </cell>
          <cell r="C6908" t="str">
            <v>LDDGYEF0040</v>
          </cell>
          <cell r="D6908" t="str">
            <v>CONECEL_DOCUMENTOS</v>
          </cell>
          <cell r="E6908" t="str">
            <v>DESPACHO</v>
          </cell>
          <cell r="F6908" t="str">
            <v>NORMAL</v>
          </cell>
          <cell r="G6908" t="str">
            <v>FT77558</v>
          </cell>
          <cell r="H6908">
            <v>44930</v>
          </cell>
          <cell r="I6908" t="str">
            <v>ENTREGADO</v>
          </cell>
          <cell r="J6908">
            <v>44931</v>
          </cell>
          <cell r="K6908" t="str">
            <v>TOMAS ANDRADE/GSO/ALG</v>
          </cell>
          <cell r="L6908" t="str">
            <v xml:space="preserve"> Gye:  Urdenor 2 - parque empresarial colon , edificio Coloncorp B mezanine atras de Netlife</v>
          </cell>
          <cell r="M6908" t="str">
            <v>0</v>
          </cell>
          <cell r="N6908" t="str">
            <v>982033756</v>
          </cell>
          <cell r="O6908" t="str">
            <v/>
          </cell>
          <cell r="P6908" t="str">
            <v>GUAYAQUIL</v>
          </cell>
          <cell r="Q6908" t="str">
            <v>GUAYAQUIL</v>
          </cell>
          <cell r="R6908" t="str">
            <v>GUAYAS</v>
          </cell>
          <cell r="T6908" t="str">
            <v>ITSACOURIER</v>
          </cell>
          <cell r="U6908" t="str">
            <v>FLEXNETUIO_GYE</v>
          </cell>
          <cell r="V6908">
            <v>1</v>
          </cell>
          <cell r="W6908">
            <v>1</v>
          </cell>
          <cell r="X6908" t="str">
            <v>FLEXNET</v>
          </cell>
          <cell r="Y6908" t="str">
            <v>FLEX NET CALLE 28 DE JUNIO S/N Y GARCIA MORENO ENTRADA LLANO GRANDE</v>
          </cell>
        </row>
        <row r="6909">
          <cell r="A6909" t="str">
            <v>LDDGYEG0046</v>
          </cell>
          <cell r="B6909">
            <v>490476</v>
          </cell>
          <cell r="C6909" t="str">
            <v>LDDGYEG0046</v>
          </cell>
          <cell r="D6909" t="str">
            <v>CONECEL_DOCUMENTOS</v>
          </cell>
          <cell r="E6909" t="str">
            <v>DESPACHO</v>
          </cell>
          <cell r="F6909" t="str">
            <v>NORMAL</v>
          </cell>
          <cell r="G6909" t="str">
            <v>FT77559</v>
          </cell>
          <cell r="H6909">
            <v>44930</v>
          </cell>
          <cell r="I6909" t="str">
            <v>ENTREGADO</v>
          </cell>
          <cell r="J6909">
            <v>44931</v>
          </cell>
          <cell r="K6909" t="str">
            <v>GABRIELA SANDOVAL/PSG</v>
          </cell>
          <cell r="L6909" t="str">
            <v xml:space="preserve"> Gye:  Urdenor 2 - parque empresarial colon , edificio Coloncorp B mezanine atras de Netlife</v>
          </cell>
          <cell r="M6909" t="str">
            <v>0</v>
          </cell>
          <cell r="N6909" t="str">
            <v>982033756</v>
          </cell>
          <cell r="O6909" t="str">
            <v/>
          </cell>
          <cell r="P6909" t="str">
            <v>GUAYAQUIL</v>
          </cell>
          <cell r="Q6909" t="str">
            <v>GUAYAQUIL</v>
          </cell>
          <cell r="R6909" t="str">
            <v>GUAYAS</v>
          </cell>
          <cell r="T6909" t="str">
            <v>ITSACOURIER</v>
          </cell>
          <cell r="U6909" t="str">
            <v>FLEXNETUIO_GYE</v>
          </cell>
          <cell r="V6909">
            <v>1</v>
          </cell>
          <cell r="W6909">
            <v>1</v>
          </cell>
          <cell r="X6909" t="str">
            <v>FLEXNET</v>
          </cell>
          <cell r="Y6909" t="str">
            <v>FLEX NET CALLE 28 DE JUNIO S/N Y GARCIA MORENO ENTRADA LLANO GRANDE</v>
          </cell>
        </row>
        <row r="6910">
          <cell r="A6910" t="str">
            <v>LDDGYEH0026</v>
          </cell>
          <cell r="B6910">
            <v>490477</v>
          </cell>
          <cell r="C6910" t="str">
            <v>LDDGYEH0026</v>
          </cell>
          <cell r="D6910" t="str">
            <v>CONECEL_DOCUMENTOS</v>
          </cell>
          <cell r="E6910" t="str">
            <v>DESPACHO</v>
          </cell>
          <cell r="F6910" t="str">
            <v>NORMAL</v>
          </cell>
          <cell r="G6910" t="str">
            <v>FT77560</v>
          </cell>
          <cell r="H6910">
            <v>44930</v>
          </cell>
          <cell r="I6910" t="str">
            <v>ENTREGADO</v>
          </cell>
          <cell r="J6910">
            <v>44931</v>
          </cell>
          <cell r="K6910" t="str">
            <v>Lourdes Quinteros/OFC BRELDYNG</v>
          </cell>
          <cell r="L6910" t="str">
            <v>OFC BRELDYNG CALLE 7MO PASAJE 37ª Y V. EMILIO ROMERO, BODEGAS DE FERRETERIA ESPINOZA, bodega #8 (exactamente queda en la Juan Tanca Marengo km. 4.5 pasando la coca cola</v>
          </cell>
          <cell r="M6910" t="str">
            <v>0</v>
          </cell>
          <cell r="N6910" t="str">
            <v>0</v>
          </cell>
          <cell r="O6910" t="str">
            <v/>
          </cell>
          <cell r="P6910" t="str">
            <v>GUAYAQUIL</v>
          </cell>
          <cell r="Q6910" t="str">
            <v>GUAYAQUIL</v>
          </cell>
          <cell r="R6910" t="str">
            <v>GUAYAS</v>
          </cell>
          <cell r="T6910" t="str">
            <v>CARGO UNION</v>
          </cell>
          <cell r="U6910" t="str">
            <v>FLEXNETUIO_GYE</v>
          </cell>
          <cell r="V6910">
            <v>1</v>
          </cell>
          <cell r="W6910">
            <v>1</v>
          </cell>
          <cell r="X6910" t="str">
            <v>FLEXNET</v>
          </cell>
          <cell r="Y6910" t="str">
            <v>FLEX NET CALLE 28 DE JUNIO S/N Y GARCIA MORENO ENTRADA LLANO GRANDE</v>
          </cell>
        </row>
        <row r="6911">
          <cell r="A6911" t="str">
            <v>2481167</v>
          </cell>
          <cell r="B6911">
            <v>490469</v>
          </cell>
          <cell r="C6911" t="str">
            <v>2481167</v>
          </cell>
          <cell r="D6911" t="str">
            <v>MDELIVERY</v>
          </cell>
          <cell r="E6911" t="str">
            <v>DESPACHO</v>
          </cell>
          <cell r="F6911" t="str">
            <v>NORMAL</v>
          </cell>
          <cell r="G6911" t="str">
            <v>FT77586</v>
          </cell>
          <cell r="H6911">
            <v>44930</v>
          </cell>
          <cell r="I6911" t="str">
            <v>ENTREGADO</v>
          </cell>
          <cell r="J6911">
            <v>44931</v>
          </cell>
          <cell r="K6911" t="str">
            <v>GA NESIS MARIANA SALAZAR FARIAS_GA NESIS MARIANA SALAZAR FARIAS</v>
          </cell>
          <cell r="L6911" t="str">
            <v>CARCELA N ALTO ALEJANDRO PONCE 0E3 25 Y FRANCISCO CIEZA Referencias A LADO DEL POLLO EL REGALON CASA DE COLOR AMARILLO DE 3 PISOS ENTREGAR A YIRIA SALAZAR</v>
          </cell>
          <cell r="M6911" t="str">
            <v>1725293037001</v>
          </cell>
          <cell r="N6911" t="str">
            <v>0981914754</v>
          </cell>
          <cell r="O6911" t="str">
            <v/>
          </cell>
          <cell r="P6911" t="str">
            <v>QUITO</v>
          </cell>
          <cell r="Q6911" t="str">
            <v>QUITO</v>
          </cell>
          <cell r="R6911" t="str">
            <v>PICHINCHA</v>
          </cell>
          <cell r="T6911" t="str">
            <v>FLEXTRANS UIO</v>
          </cell>
          <cell r="U6911" t="str">
            <v>FLEXNETUIO_LOCAL</v>
          </cell>
          <cell r="V6911">
            <v>1</v>
          </cell>
          <cell r="W6911">
            <v>1</v>
          </cell>
          <cell r="X6911" t="str">
            <v>FLEXNET ECUADOR - MDELIVERY</v>
          </cell>
          <cell r="Y6911" t="str">
            <v>CALLE 28 DE JUNIO S/N Y GARCIA MORENO ENTRADA LLANO GRANDE</v>
          </cell>
        </row>
        <row r="6912">
          <cell r="A6912" t="str">
            <v>2481168</v>
          </cell>
          <cell r="B6912">
            <v>490470</v>
          </cell>
          <cell r="C6912" t="str">
            <v>2481168</v>
          </cell>
          <cell r="D6912" t="str">
            <v>MDELIVERY</v>
          </cell>
          <cell r="E6912" t="str">
            <v>DESPACHO</v>
          </cell>
          <cell r="F6912" t="str">
            <v>NORMAL</v>
          </cell>
          <cell r="G6912" t="str">
            <v>FT77583</v>
          </cell>
          <cell r="H6912">
            <v>44930</v>
          </cell>
          <cell r="I6912" t="str">
            <v>ENTREGADO</v>
          </cell>
          <cell r="J6912">
            <v>44931</v>
          </cell>
          <cell r="K6912" t="str">
            <v xml:space="preserve">CRISTIAN RICARDO CHICAIZA MORA_SERESEC S A </v>
          </cell>
          <cell r="L6912" t="str">
            <v>Edificio Almagro Plaza Calle Pedro Ponce Carrasco E8 06 y Avenida Diego de Almagro Oficina 1112 Quito</v>
          </cell>
          <cell r="M6912" t="str">
            <v>1792315328001</v>
          </cell>
          <cell r="N6912" t="str">
            <v>0991454872</v>
          </cell>
          <cell r="O6912" t="str">
            <v/>
          </cell>
          <cell r="P6912" t="str">
            <v>QUITO</v>
          </cell>
          <cell r="Q6912" t="str">
            <v>QUITO</v>
          </cell>
          <cell r="R6912" t="str">
            <v>PICHINCHA</v>
          </cell>
          <cell r="T6912" t="str">
            <v>FLEXTRANS UIO</v>
          </cell>
          <cell r="U6912" t="str">
            <v>FLEXNETUIO_LOCAL</v>
          </cell>
          <cell r="V6912">
            <v>1</v>
          </cell>
          <cell r="W6912">
            <v>1</v>
          </cell>
          <cell r="X6912" t="str">
            <v>FLEXNET ECUADOR - MDELIVERY</v>
          </cell>
          <cell r="Y6912" t="str">
            <v>CALLE 28 DE JUNIO S/N Y GARCIA MORENO ENTRADA LLANO GRANDE</v>
          </cell>
        </row>
        <row r="6913">
          <cell r="A6913" t="str">
            <v>2481087</v>
          </cell>
          <cell r="B6913">
            <v>490427</v>
          </cell>
          <cell r="C6913" t="str">
            <v>2481087</v>
          </cell>
          <cell r="D6913" t="str">
            <v>MDELIVERY</v>
          </cell>
          <cell r="E6913" t="str">
            <v>DESPACHO</v>
          </cell>
          <cell r="F6913" t="str">
            <v>EXPRESS</v>
          </cell>
          <cell r="G6913" t="str">
            <v>EC6203</v>
          </cell>
          <cell r="H6913">
            <v>44930</v>
          </cell>
          <cell r="I6913" t="str">
            <v>ENTREGADO</v>
          </cell>
          <cell r="J6913">
            <v>44930</v>
          </cell>
          <cell r="K6913" t="str">
            <v>Josseline Valenzuela_TECNISEGUROS S A AGENCIA ASESORA PRODUCTORA DE SE</v>
          </cell>
          <cell r="L6913" t="str">
            <v>Sector San Isidro del Inca Conjunto vive city club calle Jose Felix Borreiro y e17 Torre A sur Dep 518</v>
          </cell>
          <cell r="M6913" t="str">
            <v>1790048772001</v>
          </cell>
          <cell r="N6913" t="str">
            <v>0996361919</v>
          </cell>
          <cell r="O6913" t="str">
            <v/>
          </cell>
          <cell r="P6913" t="str">
            <v>QUITO</v>
          </cell>
          <cell r="Q6913" t="str">
            <v>QUITO</v>
          </cell>
          <cell r="R6913" t="str">
            <v>PICHINCHA</v>
          </cell>
          <cell r="T6913" t="str">
            <v>EXPRESSCON</v>
          </cell>
          <cell r="U6913" t="str">
            <v>FLEXNETUIO_LOCAL</v>
          </cell>
          <cell r="V6913">
            <v>1</v>
          </cell>
          <cell r="W6913">
            <v>1</v>
          </cell>
          <cell r="X6913" t="str">
            <v>FLEXNET ECUADOR - MDELIVERY</v>
          </cell>
          <cell r="Y6913" t="str">
            <v>CALLE 28 DE JUNIO S/N Y GARCIA MORENO ENTRADA LLANO GRANDE</v>
          </cell>
        </row>
        <row r="6914">
          <cell r="A6914" t="str">
            <v>2481089</v>
          </cell>
          <cell r="B6914">
            <v>490428</v>
          </cell>
          <cell r="C6914" t="str">
            <v>2481089</v>
          </cell>
          <cell r="D6914" t="str">
            <v>MDELIVERY</v>
          </cell>
          <cell r="E6914" t="str">
            <v>DESPACHO</v>
          </cell>
          <cell r="F6914" t="str">
            <v>EXPRESS</v>
          </cell>
          <cell r="G6914" t="str">
            <v>TS8743</v>
          </cell>
          <cell r="H6914">
            <v>44930</v>
          </cell>
          <cell r="I6914" t="str">
            <v>ENTREGADO</v>
          </cell>
          <cell r="J6914">
            <v>44930</v>
          </cell>
          <cell r="K6914" t="str">
            <v>FABRICIO MORENO_ FUNDACION CRISFE</v>
          </cell>
          <cell r="L6914" t="str">
            <v>La Colina N26 70 y San Ignacio</v>
          </cell>
          <cell r="M6914" t="str">
            <v>1790010937001</v>
          </cell>
          <cell r="N6914" t="str">
            <v>0985671578</v>
          </cell>
          <cell r="O6914" t="str">
            <v/>
          </cell>
          <cell r="P6914" t="str">
            <v>QUITO</v>
          </cell>
          <cell r="Q6914" t="str">
            <v>QUITO</v>
          </cell>
          <cell r="R6914" t="str">
            <v>PICHINCHA</v>
          </cell>
          <cell r="T6914" t="str">
            <v>TRANSERVISS</v>
          </cell>
          <cell r="U6914" t="str">
            <v>FLEXNETUIO_LOCAL</v>
          </cell>
          <cell r="V6914">
            <v>1</v>
          </cell>
          <cell r="W6914">
            <v>1</v>
          </cell>
          <cell r="X6914" t="str">
            <v>FLEXNET ECUADOR - MDELIVERY</v>
          </cell>
          <cell r="Y6914" t="str">
            <v>CALLE 28 DE JUNIO S/N Y GARCIA MORENO ENTRADA LLANO GRANDE</v>
          </cell>
        </row>
        <row r="6915">
          <cell r="A6915" t="str">
            <v>2481093</v>
          </cell>
          <cell r="B6915">
            <v>490429</v>
          </cell>
          <cell r="C6915" t="str">
            <v>2481093</v>
          </cell>
          <cell r="D6915" t="str">
            <v>MDELIVERY</v>
          </cell>
          <cell r="E6915" t="str">
            <v>DESPACHO</v>
          </cell>
          <cell r="F6915" t="str">
            <v>EXPRESS</v>
          </cell>
          <cell r="G6915" t="str">
            <v>TS8735</v>
          </cell>
          <cell r="H6915">
            <v>44930</v>
          </cell>
          <cell r="I6915" t="str">
            <v>ENTREGADO</v>
          </cell>
          <cell r="J6915">
            <v>44930</v>
          </cell>
          <cell r="K6915" t="str">
            <v>KARINA ONOFRE_WOA ECUADOR AGENCIA ASESORA PRODUCTORA DE SEGUROS</v>
          </cell>
          <cell r="L6915" t="str">
            <v>Av De los Shyris N 32 40 y 6 De Diciembre Edificio Aveiro Piso 5 Oficina 502</v>
          </cell>
          <cell r="M6915" t="str">
            <v>1792488486001</v>
          </cell>
          <cell r="N6915" t="str">
            <v>0984436260</v>
          </cell>
          <cell r="O6915" t="str">
            <v/>
          </cell>
          <cell r="P6915" t="str">
            <v>QUITO</v>
          </cell>
          <cell r="Q6915" t="str">
            <v>QUITO</v>
          </cell>
          <cell r="R6915" t="str">
            <v>PICHINCHA</v>
          </cell>
          <cell r="T6915" t="str">
            <v>TRANSERVISS</v>
          </cell>
          <cell r="U6915" t="str">
            <v>FLEXNETUIO_LOCAL</v>
          </cell>
          <cell r="V6915">
            <v>1</v>
          </cell>
          <cell r="W6915">
            <v>1</v>
          </cell>
          <cell r="X6915" t="str">
            <v>FLEXNET ECUADOR - MDELIVERY</v>
          </cell>
          <cell r="Y6915" t="str">
            <v>CALLE 28 DE JUNIO S/N Y GARCIA MORENO ENTRADA LLANO GRANDE</v>
          </cell>
        </row>
        <row r="6916">
          <cell r="A6916" t="str">
            <v>2481094</v>
          </cell>
          <cell r="B6916">
            <v>490430</v>
          </cell>
          <cell r="C6916" t="str">
            <v>2481094</v>
          </cell>
          <cell r="D6916" t="str">
            <v>MDELIVERY</v>
          </cell>
          <cell r="E6916" t="str">
            <v>DESPACHO</v>
          </cell>
          <cell r="F6916" t="str">
            <v>EXPRESS</v>
          </cell>
          <cell r="G6916" t="str">
            <v>TS8742</v>
          </cell>
          <cell r="H6916">
            <v>44930</v>
          </cell>
          <cell r="I6916" t="str">
            <v>ENTREGADO</v>
          </cell>
          <cell r="J6916">
            <v>44930</v>
          </cell>
          <cell r="K6916" t="str">
            <v>FABRICIO MORENO_ FUNDACION CRISFE</v>
          </cell>
          <cell r="L6916" t="str">
            <v>La Colina N26 70 y San Ignacio</v>
          </cell>
          <cell r="M6916" t="str">
            <v>1790010937001</v>
          </cell>
          <cell r="N6916" t="str">
            <v>0985671578</v>
          </cell>
          <cell r="O6916" t="str">
            <v/>
          </cell>
          <cell r="P6916" t="str">
            <v>QUITO</v>
          </cell>
          <cell r="Q6916" t="str">
            <v>QUITO</v>
          </cell>
          <cell r="R6916" t="str">
            <v>PICHINCHA</v>
          </cell>
          <cell r="T6916" t="str">
            <v>TRANSERVISS</v>
          </cell>
          <cell r="U6916" t="str">
            <v>FLEXNETUIO_LOCAL</v>
          </cell>
          <cell r="V6916">
            <v>1</v>
          </cell>
          <cell r="W6916">
            <v>1</v>
          </cell>
          <cell r="X6916" t="str">
            <v>FLEXNET ECUADOR - MDELIVERY</v>
          </cell>
          <cell r="Y6916" t="str">
            <v>CALLE 28 DE JUNIO S/N Y GARCIA MORENO ENTRADA LLANO GRANDE</v>
          </cell>
        </row>
        <row r="6917">
          <cell r="A6917" t="str">
            <v>2481095</v>
          </cell>
          <cell r="B6917">
            <v>490431</v>
          </cell>
          <cell r="C6917" t="str">
            <v>2481095</v>
          </cell>
          <cell r="D6917" t="str">
            <v>MDELIVERY</v>
          </cell>
          <cell r="E6917" t="str">
            <v>DESPACHO</v>
          </cell>
          <cell r="F6917" t="str">
            <v>EXPRESS</v>
          </cell>
          <cell r="G6917" t="str">
            <v>EC6201</v>
          </cell>
          <cell r="H6917">
            <v>44930</v>
          </cell>
          <cell r="I6917" t="str">
            <v>ENTREGADO</v>
          </cell>
          <cell r="J6917">
            <v>44930</v>
          </cell>
          <cell r="K6917" t="str">
            <v xml:space="preserve">GALO CERDA TERAN_SEGURIDAD PRIVADA IWIAS SEPRIWIAS CIA LTDA </v>
          </cell>
          <cell r="L6917" t="str">
            <v>AV EL INCA E4 391 E ISLA SEYMUR</v>
          </cell>
          <cell r="M6917" t="str">
            <v>1791741277001</v>
          </cell>
          <cell r="N6917" t="str">
            <v>0962532471</v>
          </cell>
          <cell r="O6917" t="str">
            <v/>
          </cell>
          <cell r="P6917" t="str">
            <v>QUITO</v>
          </cell>
          <cell r="Q6917" t="str">
            <v>QUITO</v>
          </cell>
          <cell r="R6917" t="str">
            <v>PICHINCHA</v>
          </cell>
          <cell r="T6917" t="str">
            <v>EXPRESSCON</v>
          </cell>
          <cell r="U6917" t="str">
            <v>FLEXNETUIO_LOCAL</v>
          </cell>
          <cell r="V6917">
            <v>1</v>
          </cell>
          <cell r="W6917">
            <v>1</v>
          </cell>
          <cell r="X6917" t="str">
            <v>FLEXNET ECUADOR - MDELIVERY</v>
          </cell>
          <cell r="Y6917" t="str">
            <v>CALLE 28 DE JUNIO S/N Y GARCIA MORENO ENTRADA LLANO GRANDE</v>
          </cell>
        </row>
        <row r="6918">
          <cell r="A6918" t="str">
            <v>2481097</v>
          </cell>
          <cell r="B6918">
            <v>490432</v>
          </cell>
          <cell r="C6918" t="str">
            <v>2481097</v>
          </cell>
          <cell r="D6918" t="str">
            <v>MDELIVERY</v>
          </cell>
          <cell r="E6918" t="str">
            <v>DESPACHO</v>
          </cell>
          <cell r="F6918" t="str">
            <v>EXPRESS</v>
          </cell>
          <cell r="G6918" t="str">
            <v>EC6399</v>
          </cell>
          <cell r="H6918">
            <v>44930</v>
          </cell>
          <cell r="I6918" t="str">
            <v>ENTREGADO</v>
          </cell>
          <cell r="J6918">
            <v>44930</v>
          </cell>
          <cell r="K6918" t="str">
            <v xml:space="preserve"> IVAN JOSE GONZALEZ RADA_ IVAN JOSE GONZALEZ RADA</v>
          </cell>
          <cell r="L6918" t="str">
            <v>VOZ ANDES N42 74 Y MARIANO ECHERERRIA</v>
          </cell>
          <cell r="M6918" t="str">
            <v>1759321696001</v>
          </cell>
          <cell r="N6918" t="str">
            <v>0995508662</v>
          </cell>
          <cell r="O6918" t="str">
            <v/>
          </cell>
          <cell r="P6918" t="str">
            <v>QUITO</v>
          </cell>
          <cell r="Q6918" t="str">
            <v>QUITO</v>
          </cell>
          <cell r="R6918" t="str">
            <v>PICHINCHA</v>
          </cell>
          <cell r="T6918" t="str">
            <v>EXPRESSCON</v>
          </cell>
          <cell r="U6918" t="str">
            <v>FLEXNETUIO_LOCAL</v>
          </cell>
          <cell r="V6918">
            <v>1</v>
          </cell>
          <cell r="W6918">
            <v>1</v>
          </cell>
          <cell r="X6918" t="str">
            <v>FLEXNET ECUADOR - MDELIVERY</v>
          </cell>
          <cell r="Y6918" t="str">
            <v>CALLE 28 DE JUNIO S/N Y GARCIA MORENO ENTRADA LLANO GRANDE</v>
          </cell>
        </row>
        <row r="6919">
          <cell r="A6919" t="str">
            <v>2481098</v>
          </cell>
          <cell r="B6919">
            <v>490433</v>
          </cell>
          <cell r="C6919" t="str">
            <v>2481098</v>
          </cell>
          <cell r="D6919" t="str">
            <v>MDELIVERY</v>
          </cell>
          <cell r="E6919" t="str">
            <v>DESPACHO</v>
          </cell>
          <cell r="F6919" t="str">
            <v>EXPRESS</v>
          </cell>
          <cell r="G6919" t="str">
            <v>EC6397</v>
          </cell>
          <cell r="H6919">
            <v>44930</v>
          </cell>
          <cell r="I6919" t="str">
            <v>ENTREGADO</v>
          </cell>
          <cell r="J6919">
            <v>44930</v>
          </cell>
          <cell r="K6919" t="str">
            <v xml:space="preserve"> LOGER SUPPLY EC CIA LTDA _ LOGER SUPPLY EC CIA LTDA </v>
          </cell>
          <cell r="L6919" t="str">
            <v>VOZ ANDES N42 74 Y MARIANO ECHERERRIA</v>
          </cell>
          <cell r="M6919" t="str">
            <v>1793195232001</v>
          </cell>
          <cell r="N6919" t="str">
            <v>0995508662</v>
          </cell>
          <cell r="O6919" t="str">
            <v/>
          </cell>
          <cell r="P6919" t="str">
            <v>QUITO</v>
          </cell>
          <cell r="Q6919" t="str">
            <v>QUITO</v>
          </cell>
          <cell r="R6919" t="str">
            <v>PICHINCHA</v>
          </cell>
          <cell r="T6919" t="str">
            <v>EXPRESSCON</v>
          </cell>
          <cell r="U6919" t="str">
            <v>FLEXNETUIO_LOCAL</v>
          </cell>
          <cell r="V6919">
            <v>1</v>
          </cell>
          <cell r="W6919">
            <v>1</v>
          </cell>
          <cell r="X6919" t="str">
            <v>FLEXNET ECUADOR - MDELIVERY</v>
          </cell>
          <cell r="Y6919" t="str">
            <v>CALLE 28 DE JUNIO S/N Y GARCIA MORENO ENTRADA LLANO GRANDE</v>
          </cell>
        </row>
        <row r="6920">
          <cell r="A6920" t="str">
            <v>2481101</v>
          </cell>
          <cell r="B6920">
            <v>490434</v>
          </cell>
          <cell r="C6920" t="str">
            <v>2481101</v>
          </cell>
          <cell r="D6920" t="str">
            <v>MDELIVERY</v>
          </cell>
          <cell r="E6920" t="str">
            <v>DESPACHO</v>
          </cell>
          <cell r="F6920" t="str">
            <v>EXPRESS</v>
          </cell>
          <cell r="G6920" t="str">
            <v>EC6398</v>
          </cell>
          <cell r="H6920">
            <v>44930</v>
          </cell>
          <cell r="I6920" t="str">
            <v>ENTREGADO</v>
          </cell>
          <cell r="J6920">
            <v>44930</v>
          </cell>
          <cell r="K6920" t="str">
            <v xml:space="preserve"> FAUSTO RAMIRO ENRIQUEZ ORBE_ FAUSTO RAMIRO ENRIQUEZ ORBE</v>
          </cell>
          <cell r="L6920" t="str">
            <v>VOZ ANDES N42 74 Y MARIANO ECHERERRIA</v>
          </cell>
          <cell r="M6920" t="str">
            <v>1702622596001</v>
          </cell>
          <cell r="N6920" t="str">
            <v>0995508662</v>
          </cell>
          <cell r="O6920" t="str">
            <v/>
          </cell>
          <cell r="P6920" t="str">
            <v>QUITO</v>
          </cell>
          <cell r="Q6920" t="str">
            <v>QUITO</v>
          </cell>
          <cell r="R6920" t="str">
            <v>PICHINCHA</v>
          </cell>
          <cell r="T6920" t="str">
            <v>EXPRESSCON</v>
          </cell>
          <cell r="U6920" t="str">
            <v>FLEXNETUIO_LOCAL</v>
          </cell>
          <cell r="V6920">
            <v>1</v>
          </cell>
          <cell r="W6920">
            <v>1</v>
          </cell>
          <cell r="X6920" t="str">
            <v>FLEXNET ECUADOR - MDELIVERY</v>
          </cell>
          <cell r="Y6920" t="str">
            <v>CALLE 28 DE JUNIO S/N Y GARCIA MORENO ENTRADA LLANO GRANDE</v>
          </cell>
        </row>
        <row r="6921">
          <cell r="A6921" t="str">
            <v>2481119</v>
          </cell>
          <cell r="B6921">
            <v>490435</v>
          </cell>
          <cell r="C6921" t="str">
            <v>2481119</v>
          </cell>
          <cell r="D6921" t="str">
            <v>MDELIVERY</v>
          </cell>
          <cell r="E6921" t="str">
            <v>DESPACHO</v>
          </cell>
          <cell r="F6921" t="str">
            <v>EXPRESS</v>
          </cell>
          <cell r="G6921" t="str">
            <v>TS8741</v>
          </cell>
          <cell r="H6921">
            <v>44930</v>
          </cell>
          <cell r="I6921" t="str">
            <v>ENTREGADO</v>
          </cell>
          <cell r="J6921">
            <v>44930</v>
          </cell>
          <cell r="K6921" t="str">
            <v>Diana Camuendo Wilson Vacas_ASOCIACIoN DE EMPLEADOS DE LA FUNCIoN LEGISLATIVA</v>
          </cell>
          <cell r="L6921" t="str">
            <v xml:space="preserve"> calle Luis Saa N14 122 y Piedrahita diagonal a la entrada de la asamblea Nacional frente a la guarderia Carolina Teran </v>
          </cell>
          <cell r="M6921" t="str">
            <v>1791342100001</v>
          </cell>
          <cell r="N6921" t="str">
            <v>0998783840 / 0988090241</v>
          </cell>
          <cell r="O6921" t="str">
            <v/>
          </cell>
          <cell r="P6921" t="str">
            <v>QUITO</v>
          </cell>
          <cell r="Q6921" t="str">
            <v>QUITO</v>
          </cell>
          <cell r="R6921" t="str">
            <v>PICHINCHA</v>
          </cell>
          <cell r="T6921" t="str">
            <v>TRANSERVISS</v>
          </cell>
          <cell r="U6921" t="str">
            <v>FLEXNETUIO_LOCAL</v>
          </cell>
          <cell r="V6921">
            <v>1</v>
          </cell>
          <cell r="W6921">
            <v>1</v>
          </cell>
          <cell r="X6921" t="str">
            <v>FLEXNET ECUADOR - MDELIVERY</v>
          </cell>
          <cell r="Y6921" t="str">
            <v>CALLE 28 DE JUNIO S/N Y GARCIA MORENO ENTRADA LLANO GRANDE</v>
          </cell>
        </row>
        <row r="6922">
          <cell r="A6922" t="str">
            <v>2481131</v>
          </cell>
          <cell r="B6922">
            <v>490436</v>
          </cell>
          <cell r="C6922" t="str">
            <v>2481131</v>
          </cell>
          <cell r="D6922" t="str">
            <v>MDELIVERY</v>
          </cell>
          <cell r="E6922" t="str">
            <v>DESPACHO</v>
          </cell>
          <cell r="F6922" t="str">
            <v>EXPRESS</v>
          </cell>
          <cell r="G6922" t="str">
            <v>TS8736</v>
          </cell>
          <cell r="H6922">
            <v>44930</v>
          </cell>
          <cell r="I6922" t="str">
            <v>ENTREGADO</v>
          </cell>
          <cell r="J6922">
            <v>44930</v>
          </cell>
          <cell r="K6922" t="str">
            <v xml:space="preserve">IVONNE PAUCAR_BINARIA SISTEMAS S A </v>
          </cell>
          <cell r="L6922" t="str">
            <v xml:space="preserve"> Los dias martes de 9 30 a 18 00 en la Av 12 de Octubre 1753 Y Luis Cordero Edificio Puerto De Palos </v>
          </cell>
          <cell r="M6922" t="str">
            <v>1790394182001</v>
          </cell>
          <cell r="N6922" t="str">
            <v>0998259042</v>
          </cell>
          <cell r="O6922" t="str">
            <v/>
          </cell>
          <cell r="P6922" t="str">
            <v>QUITO</v>
          </cell>
          <cell r="Q6922" t="str">
            <v>QUITO</v>
          </cell>
          <cell r="R6922" t="str">
            <v>PICHINCHA</v>
          </cell>
          <cell r="T6922" t="str">
            <v>TRANSERVISS</v>
          </cell>
          <cell r="U6922" t="str">
            <v>FLEXNETUIO_LOCAL</v>
          </cell>
          <cell r="V6922">
            <v>1</v>
          </cell>
          <cell r="W6922">
            <v>1</v>
          </cell>
          <cell r="X6922" t="str">
            <v>FLEXNET ECUADOR - MDELIVERY</v>
          </cell>
          <cell r="Y6922" t="str">
            <v>CALLE 28 DE JUNIO S/N Y GARCIA MORENO ENTRADA LLANO GRANDE</v>
          </cell>
        </row>
        <row r="6923">
          <cell r="A6923" t="str">
            <v>2481137</v>
          </cell>
          <cell r="B6923">
            <v>490437</v>
          </cell>
          <cell r="C6923" t="str">
            <v>2481137</v>
          </cell>
          <cell r="D6923" t="str">
            <v>MDELIVERY</v>
          </cell>
          <cell r="E6923" t="str">
            <v>DESPACHO</v>
          </cell>
          <cell r="F6923" t="str">
            <v>EXPRESS</v>
          </cell>
          <cell r="G6923" t="str">
            <v>EC6202</v>
          </cell>
          <cell r="H6923">
            <v>44930</v>
          </cell>
          <cell r="I6923" t="str">
            <v>ENTREGADO</v>
          </cell>
          <cell r="J6923">
            <v>44931</v>
          </cell>
          <cell r="K6923" t="str">
            <v>VILLAMARiN GRANIZO CRISTIAN ALEJANDRO_VILLAMARiN GRANIZO CRISTIAN ALEJANDRO</v>
          </cell>
          <cell r="L6923" t="str">
            <v>OE6 Y AV EDUNDO CARBVAJAL Frente a Escuela Ecuatoriana de Aviacion UBICACION 0 161387 78 494640</v>
          </cell>
          <cell r="M6923" t="str">
            <v>0604896647001</v>
          </cell>
          <cell r="N6923" t="str">
            <v>0984929878</v>
          </cell>
          <cell r="O6923" t="str">
            <v/>
          </cell>
          <cell r="P6923" t="str">
            <v>QUITO</v>
          </cell>
          <cell r="Q6923" t="str">
            <v>QUITO</v>
          </cell>
          <cell r="R6923" t="str">
            <v>PICHINCHA</v>
          </cell>
          <cell r="T6923" t="str">
            <v>EXPRESSCON</v>
          </cell>
          <cell r="U6923" t="str">
            <v>FLEXNETUIO_LOCAL</v>
          </cell>
          <cell r="V6923">
            <v>1</v>
          </cell>
          <cell r="W6923">
            <v>1</v>
          </cell>
          <cell r="X6923" t="str">
            <v>FLEXNET ECUADOR - MDELIVERY</v>
          </cell>
          <cell r="Y6923" t="str">
            <v>CALLE 28 DE JUNIO S/N Y GARCIA MORENO ENTRADA LLANO GRANDE</v>
          </cell>
        </row>
        <row r="6924">
          <cell r="A6924" t="str">
            <v>2481138</v>
          </cell>
          <cell r="B6924">
            <v>490438</v>
          </cell>
          <cell r="C6924" t="str">
            <v>2481138</v>
          </cell>
          <cell r="D6924" t="str">
            <v>MDELIVERY</v>
          </cell>
          <cell r="E6924" t="str">
            <v>DESPACHO</v>
          </cell>
          <cell r="F6924" t="str">
            <v>EXPRESS</v>
          </cell>
          <cell r="G6924" t="str">
            <v>TS8744</v>
          </cell>
          <cell r="H6924">
            <v>44930</v>
          </cell>
          <cell r="I6924" t="str">
            <v>ENTREGADO</v>
          </cell>
          <cell r="J6924">
            <v>44930</v>
          </cell>
          <cell r="K6924" t="str">
            <v>Belen Alejandra Lopez_ CAJA SOLIDARIA DE AHORRO Y CREDITO CREDIFUTURO</v>
          </cell>
          <cell r="L6924" t="str">
            <v>Av 6 de Diciembre N34 154 y Checoslovaquia Edificio Ateller Of 5 piso 1</v>
          </cell>
          <cell r="M6924" t="str">
            <v>1891754910001</v>
          </cell>
          <cell r="N6924" t="str">
            <v>0984333765</v>
          </cell>
          <cell r="O6924" t="str">
            <v/>
          </cell>
          <cell r="P6924" t="str">
            <v>QUITO</v>
          </cell>
          <cell r="Q6924" t="str">
            <v>QUITO</v>
          </cell>
          <cell r="R6924" t="str">
            <v>PICHINCHA</v>
          </cell>
          <cell r="T6924" t="str">
            <v>TRANSERVISS</v>
          </cell>
          <cell r="U6924" t="str">
            <v>FLEXNETUIO_LOCAL</v>
          </cell>
          <cell r="V6924">
            <v>1</v>
          </cell>
          <cell r="W6924">
            <v>1</v>
          </cell>
          <cell r="X6924" t="str">
            <v>FLEXNET ECUADOR - MDELIVERY</v>
          </cell>
          <cell r="Y6924" t="str">
            <v>CALLE 28 DE JUNIO S/N Y GARCIA MORENO ENTRADA LLANO GRANDE</v>
          </cell>
        </row>
        <row r="6925">
          <cell r="A6925" t="str">
            <v>2481140</v>
          </cell>
          <cell r="B6925">
            <v>490439</v>
          </cell>
          <cell r="C6925" t="str">
            <v>2481140</v>
          </cell>
          <cell r="D6925" t="str">
            <v>MDELIVERY</v>
          </cell>
          <cell r="E6925" t="str">
            <v>DESPACHO</v>
          </cell>
          <cell r="F6925" t="str">
            <v>EXPRESS</v>
          </cell>
          <cell r="G6925" t="str">
            <v>TS8745</v>
          </cell>
          <cell r="H6925">
            <v>44930</v>
          </cell>
          <cell r="I6925" t="str">
            <v>ENTREGADO</v>
          </cell>
          <cell r="J6925">
            <v>44930</v>
          </cell>
          <cell r="K6925" t="str">
            <v>JOSE EDUARDO VEGA GARCIA O MARIUXI MENDOZA_JOSE EDUARDO VEGA GARCIA</v>
          </cell>
          <cell r="L6925" t="str">
            <v>QUITO EMPRESA AMBACAR AV ELOY ALFARO N33 338 Y AV 6 DE DICIEMBRE</v>
          </cell>
          <cell r="M6925" t="str">
            <v>1308858701001</v>
          </cell>
          <cell r="N6925" t="str">
            <v>0984322269</v>
          </cell>
          <cell r="O6925" t="str">
            <v/>
          </cell>
          <cell r="P6925" t="str">
            <v>QUITO</v>
          </cell>
          <cell r="Q6925" t="str">
            <v>QUITO</v>
          </cell>
          <cell r="R6925" t="str">
            <v>PICHINCHA</v>
          </cell>
          <cell r="T6925" t="str">
            <v>TRANSERVISS</v>
          </cell>
          <cell r="U6925" t="str">
            <v>FLEXNETUIO_LOCAL</v>
          </cell>
          <cell r="V6925">
            <v>1</v>
          </cell>
          <cell r="W6925">
            <v>1</v>
          </cell>
          <cell r="X6925" t="str">
            <v>FLEXNET ECUADOR - MDELIVERY</v>
          </cell>
          <cell r="Y6925" t="str">
            <v>CALLE 28 DE JUNIO S/N Y GARCIA MORENO ENTRADA LLANO GRANDE</v>
          </cell>
        </row>
        <row r="6926">
          <cell r="A6926" t="str">
            <v>2481149</v>
          </cell>
          <cell r="B6926">
            <v>490440</v>
          </cell>
          <cell r="C6926" t="str">
            <v>2481149</v>
          </cell>
          <cell r="D6926" t="str">
            <v>MDELIVERY</v>
          </cell>
          <cell r="E6926" t="str">
            <v>DESPACHO</v>
          </cell>
          <cell r="F6926" t="str">
            <v>EXPRESS</v>
          </cell>
          <cell r="G6926" t="str">
            <v>TS8740</v>
          </cell>
          <cell r="H6926">
            <v>44930</v>
          </cell>
          <cell r="I6926" t="str">
            <v>ENTREGADO</v>
          </cell>
          <cell r="J6926">
            <v>44930</v>
          </cell>
          <cell r="K6926" t="str">
            <v xml:space="preserve">ROBERTO VILLAVICENCIO DIEGO ESTRELLA GUARDIAS_ZURICH SEGUROS ECUADOR S A </v>
          </cell>
          <cell r="L6926" t="str">
            <v>Av Eloy Alfaro N34 194 y Catalina Aldaz Corporativo 194 Piso 4</v>
          </cell>
          <cell r="M6926" t="str">
            <v>1791240014001</v>
          </cell>
          <cell r="N6926" t="str">
            <v>0984516530</v>
          </cell>
          <cell r="O6926" t="str">
            <v/>
          </cell>
          <cell r="P6926" t="str">
            <v>QUITO</v>
          </cell>
          <cell r="Q6926" t="str">
            <v>QUITO</v>
          </cell>
          <cell r="R6926" t="str">
            <v>PICHINCHA</v>
          </cell>
          <cell r="T6926" t="str">
            <v>TRANSERVISS</v>
          </cell>
          <cell r="U6926" t="str">
            <v>FLEXNETUIO_LOCAL</v>
          </cell>
          <cell r="V6926">
            <v>1</v>
          </cell>
          <cell r="W6926">
            <v>1</v>
          </cell>
          <cell r="X6926" t="str">
            <v>FLEXNET ECUADOR - MDELIVERY</v>
          </cell>
          <cell r="Y6926" t="str">
            <v>CALLE 28 DE JUNIO S/N Y GARCIA MORENO ENTRADA LLANO GRANDE</v>
          </cell>
        </row>
        <row r="6927">
          <cell r="A6927" t="str">
            <v>2481161</v>
          </cell>
          <cell r="B6927">
            <v>490441</v>
          </cell>
          <cell r="C6927" t="str">
            <v>2481161</v>
          </cell>
          <cell r="D6927" t="str">
            <v>MDELIVERY</v>
          </cell>
          <cell r="E6927" t="str">
            <v>DESPACHO</v>
          </cell>
          <cell r="F6927" t="str">
            <v>EXPRESS</v>
          </cell>
          <cell r="G6927" t="str">
            <v>TS8737</v>
          </cell>
          <cell r="H6927">
            <v>44930</v>
          </cell>
          <cell r="I6927" t="str">
            <v>ENTREGADO</v>
          </cell>
          <cell r="J6927">
            <v>44930</v>
          </cell>
          <cell r="K6927" t="str">
            <v>FRANCISCO RODRIGUEZ CARMEN TORRES ANDREA ESCOBAR JUAN ANDRAGO_ASOCIACION DE FUNCIONARIOS DEL SERVICIO DE RENTAS</v>
          </cell>
          <cell r="L6927" t="str">
            <v>QUITO QUITO PICHINCHA REGION SIERRA AV AMAZONAS 477 ENTRE ROBLES Y ROCA MEZANINE DEJE EN EL RECEPCION Ecuador a lado de la iglesia de Santa Teresita</v>
          </cell>
          <cell r="M6927" t="str">
            <v>1792102588001</v>
          </cell>
          <cell r="N6927" t="str">
            <v>0986252032 / 0995894483</v>
          </cell>
          <cell r="O6927" t="str">
            <v/>
          </cell>
          <cell r="P6927" t="str">
            <v>QUITO</v>
          </cell>
          <cell r="Q6927" t="str">
            <v>QUITO</v>
          </cell>
          <cell r="R6927" t="str">
            <v>PICHINCHA</v>
          </cell>
          <cell r="T6927" t="str">
            <v>TRANSERVISS</v>
          </cell>
          <cell r="U6927" t="str">
            <v>FLEXNETUIO_LOCAL</v>
          </cell>
          <cell r="V6927">
            <v>1</v>
          </cell>
          <cell r="W6927">
            <v>1</v>
          </cell>
          <cell r="X6927" t="str">
            <v>FLEXNET ECUADOR - MDELIVERY</v>
          </cell>
          <cell r="Y6927" t="str">
            <v>CALLE 28 DE JUNIO S/N Y GARCIA MORENO ENTRADA LLANO GRANDE</v>
          </cell>
        </row>
        <row r="6928">
          <cell r="A6928" t="str">
            <v>2481166</v>
          </cell>
          <cell r="B6928">
            <v>490442</v>
          </cell>
          <cell r="C6928" t="str">
            <v>2481166</v>
          </cell>
          <cell r="D6928" t="str">
            <v>MDELIVERY</v>
          </cell>
          <cell r="E6928" t="str">
            <v>DESPACHO</v>
          </cell>
          <cell r="F6928" t="str">
            <v>EXPRESS</v>
          </cell>
          <cell r="G6928" t="str">
            <v>TS8734</v>
          </cell>
          <cell r="H6928">
            <v>44930</v>
          </cell>
          <cell r="I6928" t="str">
            <v>ENTREGADO</v>
          </cell>
          <cell r="J6928">
            <v>44930</v>
          </cell>
          <cell r="K6928" t="str">
            <v>KARINA ONOFRE_MARCELO GERMAN ESCOBAR BORJA</v>
          </cell>
          <cell r="L6928" t="str">
            <v>Av De los Shyris N 32 40 y 6 De Diciembre Edificio Aveiro Piso 5 Oficina 502</v>
          </cell>
          <cell r="M6928" t="str">
            <v>0200541571</v>
          </cell>
          <cell r="N6928" t="str">
            <v>0984436260</v>
          </cell>
          <cell r="O6928" t="str">
            <v/>
          </cell>
          <cell r="P6928" t="str">
            <v>QUITO</v>
          </cell>
          <cell r="Q6928" t="str">
            <v>QUITO</v>
          </cell>
          <cell r="R6928" t="str">
            <v>PICHINCHA</v>
          </cell>
          <cell r="T6928" t="str">
            <v>TRANSERVISS</v>
          </cell>
          <cell r="U6928" t="str">
            <v>FLEXNETUIO_LOCAL</v>
          </cell>
          <cell r="V6928">
            <v>1</v>
          </cell>
          <cell r="W6928">
            <v>1</v>
          </cell>
          <cell r="X6928" t="str">
            <v>FLEXNET ECUADOR - MDELIVERY</v>
          </cell>
          <cell r="Y6928" t="str">
            <v>CALLE 28 DE JUNIO S/N Y GARCIA MORENO ENTRADA LLANO GRANDE</v>
          </cell>
        </row>
        <row r="6929">
          <cell r="A6929" t="str">
            <v>2481080</v>
          </cell>
          <cell r="B6929">
            <v>490443</v>
          </cell>
          <cell r="C6929" t="str">
            <v>2481080</v>
          </cell>
          <cell r="D6929" t="str">
            <v>MDELIVERY</v>
          </cell>
          <cell r="E6929" t="str">
            <v>DESPACHO</v>
          </cell>
          <cell r="F6929" t="str">
            <v>NORMAL</v>
          </cell>
          <cell r="G6929" t="str">
            <v>031080002481080</v>
          </cell>
          <cell r="H6929">
            <v>44930</v>
          </cell>
          <cell r="I6929" t="str">
            <v>ENTREGADO</v>
          </cell>
          <cell r="J6929">
            <v>44931</v>
          </cell>
          <cell r="K6929" t="str">
            <v>ALEX MOLINA_CECILIA DEL CARMEN ZAMBRANO BARRIONUEVO</v>
          </cell>
          <cell r="L6929" t="str">
            <v>casa de 2 pisoso color beige junto a lavanderia marytere en kronos comunicaciones</v>
          </cell>
          <cell r="M6929" t="str">
            <v>1801091404</v>
          </cell>
          <cell r="N6929" t="str">
            <v>0992928133</v>
          </cell>
          <cell r="O6929" t="str">
            <v/>
          </cell>
          <cell r="P6929" t="str">
            <v>AMBATO</v>
          </cell>
          <cell r="Q6929" t="str">
            <v>AMBATO</v>
          </cell>
          <cell r="R6929" t="str">
            <v>TUNGURAHUA</v>
          </cell>
          <cell r="S6929" t="str">
            <v>AMBATO</v>
          </cell>
          <cell r="T6929" t="str">
            <v>TRAMACO</v>
          </cell>
          <cell r="U6929" t="str">
            <v>FLEXNETUIO_PROVINCIA</v>
          </cell>
          <cell r="V6929">
            <v>1</v>
          </cell>
          <cell r="W6929">
            <v>1</v>
          </cell>
          <cell r="X6929" t="str">
            <v>FLEXNET ECUADOR - MDELIVERY</v>
          </cell>
          <cell r="Y6929" t="str">
            <v>CALLE 28 DE JUNIO S/N Y GARCIA MORENO ENTRADA LLANO GRANDE</v>
          </cell>
        </row>
        <row r="6930">
          <cell r="A6930" t="str">
            <v>2481084</v>
          </cell>
          <cell r="B6930">
            <v>490444</v>
          </cell>
          <cell r="C6930" t="str">
            <v>2481084</v>
          </cell>
          <cell r="D6930" t="str">
            <v>MDELIVERY</v>
          </cell>
          <cell r="E6930" t="str">
            <v>DESPACHO</v>
          </cell>
          <cell r="F6930" t="str">
            <v>NORMAL</v>
          </cell>
          <cell r="G6930" t="str">
            <v>031080002481084</v>
          </cell>
          <cell r="H6930">
            <v>44930</v>
          </cell>
          <cell r="I6930" t="str">
            <v>ENTREGADO</v>
          </cell>
          <cell r="J6930">
            <v>44931</v>
          </cell>
          <cell r="K6930" t="str">
            <v>Stephania Vanessa Suarez Lascano_ASOCIACION DE EMPLEADOS DEL H CONSEJO PROVINCIAL</v>
          </cell>
          <cell r="L6930" t="str">
            <v xml:space="preserve"> Juan Montalvo y Libertad casa 10006 referencia al frente de la escuela Carlos Cueva Tamariz por la calle juan Montalvo </v>
          </cell>
          <cell r="M6930" t="str">
            <v>1791809491001</v>
          </cell>
          <cell r="N6930" t="str">
            <v>0969432602</v>
          </cell>
          <cell r="O6930" t="str">
            <v/>
          </cell>
          <cell r="P6930" t="str">
            <v>CAYAMBE</v>
          </cell>
          <cell r="Q6930" t="str">
            <v>CAYAMBE</v>
          </cell>
          <cell r="R6930" t="str">
            <v>PICHINCHA</v>
          </cell>
          <cell r="T6930" t="str">
            <v>TRAMACO</v>
          </cell>
          <cell r="U6930" t="str">
            <v>FLEXNETUIO_PROVINCIA</v>
          </cell>
          <cell r="V6930">
            <v>1</v>
          </cell>
          <cell r="W6930">
            <v>1</v>
          </cell>
          <cell r="X6930" t="str">
            <v>FLEXNET ECUADOR - MDELIVERY</v>
          </cell>
          <cell r="Y6930" t="str">
            <v>CALLE 28 DE JUNIO S/N Y GARCIA MORENO ENTRADA LLANO GRANDE</v>
          </cell>
        </row>
        <row r="6931">
          <cell r="A6931" t="str">
            <v>2481086</v>
          </cell>
          <cell r="B6931">
            <v>490445</v>
          </cell>
          <cell r="C6931" t="str">
            <v>2481086</v>
          </cell>
          <cell r="D6931" t="str">
            <v>MDELIVERY</v>
          </cell>
          <cell r="E6931" t="str">
            <v>DESPACHO</v>
          </cell>
          <cell r="F6931" t="str">
            <v>NORMAL</v>
          </cell>
          <cell r="G6931" t="str">
            <v>FT77567</v>
          </cell>
          <cell r="H6931">
            <v>44930</v>
          </cell>
          <cell r="I6931" t="str">
            <v>ENTREGADO</v>
          </cell>
          <cell r="J6931">
            <v>44931</v>
          </cell>
          <cell r="K6931" t="str">
            <v xml:space="preserve">Gustavo Jimenez_BANCO GUAYAQUIL S A </v>
          </cell>
          <cell r="L6931" t="str">
            <v>Pichincha 105 y P Icaza Edificio Matriz Banco Guayaquil Recepcion</v>
          </cell>
          <cell r="M6931" t="str">
            <v>0990049459001</v>
          </cell>
          <cell r="N6931" t="str">
            <v>0991718524</v>
          </cell>
          <cell r="O6931" t="str">
            <v/>
          </cell>
          <cell r="P6931" t="str">
            <v>GUAYAQUIL</v>
          </cell>
          <cell r="Q6931" t="str">
            <v>GUAYAQUIL</v>
          </cell>
          <cell r="R6931" t="str">
            <v>GUAYAS</v>
          </cell>
          <cell r="T6931" t="str">
            <v>ITSACOURIER</v>
          </cell>
          <cell r="U6931" t="str">
            <v>FLEXNETUIO_GYE</v>
          </cell>
          <cell r="V6931">
            <v>1</v>
          </cell>
          <cell r="W6931">
            <v>1</v>
          </cell>
          <cell r="X6931" t="str">
            <v>FLEXNET ECUADOR - MDELIVERY</v>
          </cell>
          <cell r="Y6931" t="str">
            <v>CALLE 28 DE JUNIO S/N Y GARCIA MORENO ENTRADA LLANO GRANDE</v>
          </cell>
        </row>
        <row r="6932">
          <cell r="A6932" t="str">
            <v>2481088</v>
          </cell>
          <cell r="B6932">
            <v>490446</v>
          </cell>
          <cell r="C6932" t="str">
            <v>2481088</v>
          </cell>
          <cell r="D6932" t="str">
            <v>MDELIVERY</v>
          </cell>
          <cell r="E6932" t="str">
            <v>DESPACHO</v>
          </cell>
          <cell r="F6932" t="str">
            <v>NORMAL</v>
          </cell>
          <cell r="G6932" t="str">
            <v>IC4135</v>
          </cell>
          <cell r="H6932">
            <v>44930</v>
          </cell>
          <cell r="I6932" t="str">
            <v>ENTREGADO</v>
          </cell>
          <cell r="J6932">
            <v>44932</v>
          </cell>
          <cell r="K6932" t="str">
            <v>MONICA CAPON_ASOCIACION DE EMPLEADOS Y TRABAJADORES DE LA UNIVE</v>
          </cell>
          <cell r="L6932" t="str">
            <v>AV HONOTATO LOYOLA 2 80 Y AGUSTIN CUEVA EN UNIVERSIDA D DE CUENCA</v>
          </cell>
          <cell r="M6932" t="str">
            <v>0190308944001</v>
          </cell>
          <cell r="N6932" t="str">
            <v>0991373851</v>
          </cell>
          <cell r="O6932" t="str">
            <v/>
          </cell>
          <cell r="P6932" t="str">
            <v>CUENCA</v>
          </cell>
          <cell r="Q6932" t="str">
            <v>CUENCA</v>
          </cell>
          <cell r="R6932" t="str">
            <v>AZUAY</v>
          </cell>
          <cell r="T6932" t="str">
            <v>ITSACOURIER</v>
          </cell>
          <cell r="U6932" t="str">
            <v>FLEXNETUIO_PROVINCIA</v>
          </cell>
          <cell r="V6932">
            <v>1</v>
          </cell>
          <cell r="W6932">
            <v>1</v>
          </cell>
          <cell r="X6932" t="str">
            <v>FLEXNET ECUADOR - MDELIVERY</v>
          </cell>
          <cell r="Y6932" t="str">
            <v>CALLE 28 DE JUNIO S/N Y GARCIA MORENO ENTRADA LLANO GRANDE</v>
          </cell>
        </row>
        <row r="6933">
          <cell r="A6933" t="str">
            <v>2481090</v>
          </cell>
          <cell r="B6933">
            <v>490447</v>
          </cell>
          <cell r="C6933" t="str">
            <v>2481090</v>
          </cell>
          <cell r="D6933" t="str">
            <v>MDELIVERY</v>
          </cell>
          <cell r="E6933" t="str">
            <v>DESPACHO</v>
          </cell>
          <cell r="F6933" t="str">
            <v>NORMAL</v>
          </cell>
          <cell r="G6933" t="str">
            <v>FT77564</v>
          </cell>
          <cell r="H6933">
            <v>44930</v>
          </cell>
          <cell r="I6933" t="str">
            <v>ENTREGADO</v>
          </cell>
          <cell r="J6933">
            <v>44931</v>
          </cell>
          <cell r="K6933" t="str">
            <v>ALDEZ LUNA JULIA ELENA_ALDEZ LUNA JULIA ELENA</v>
          </cell>
          <cell r="L6933" t="str">
            <v>LIZARDO GARCIA 37 13 ENTRE GEOCHENVER Y ROSENDO AVILEZ BARRIO CRISTO CONSUELO CASA DE 3 PISOS A LADO DE UNA TIENDA</v>
          </cell>
          <cell r="M6933" t="str">
            <v>0915298103001</v>
          </cell>
          <cell r="N6933" t="str">
            <v>0986536919</v>
          </cell>
          <cell r="O6933" t="str">
            <v/>
          </cell>
          <cell r="P6933" t="str">
            <v>GUAYAQUIL</v>
          </cell>
          <cell r="Q6933" t="str">
            <v>GUAYAQUIL</v>
          </cell>
          <cell r="R6933" t="str">
            <v>GUAYAS</v>
          </cell>
          <cell r="T6933" t="str">
            <v>ITSACOURIER</v>
          </cell>
          <cell r="U6933" t="str">
            <v>FLEXNETUIO_GYE</v>
          </cell>
          <cell r="V6933">
            <v>1</v>
          </cell>
          <cell r="W6933">
            <v>1</v>
          </cell>
          <cell r="X6933" t="str">
            <v>FLEXNET ECUADOR - MDELIVERY</v>
          </cell>
          <cell r="Y6933" t="str">
            <v>CALLE 28 DE JUNIO S/N Y GARCIA MORENO ENTRADA LLANO GRANDE</v>
          </cell>
        </row>
        <row r="6934">
          <cell r="A6934" t="str">
            <v>2481096</v>
          </cell>
          <cell r="B6934">
            <v>490448</v>
          </cell>
          <cell r="C6934" t="str">
            <v>2481096</v>
          </cell>
          <cell r="D6934" t="str">
            <v>MDELIVERY</v>
          </cell>
          <cell r="E6934" t="str">
            <v>DESPACHO</v>
          </cell>
          <cell r="F6934" t="str">
            <v>NORMAL</v>
          </cell>
          <cell r="G6934" t="str">
            <v>FT77563</v>
          </cell>
          <cell r="H6934">
            <v>44930</v>
          </cell>
          <cell r="I6934" t="str">
            <v>ENTREGADO</v>
          </cell>
          <cell r="J6934">
            <v>44931</v>
          </cell>
          <cell r="K6934" t="str">
            <v>JOSHUA ABRAHAM ESPINOZA RUIZ_JOSHUA ABRAHAM ESPINOZA RUIZ</v>
          </cell>
          <cell r="L6934" t="str">
            <v xml:space="preserve">Puerto Santa Ana diagonal a la clinica de Ojos sala de Ventas The Hills </v>
          </cell>
          <cell r="M6934" t="str">
            <v>0957819683001</v>
          </cell>
          <cell r="N6934" t="str">
            <v>0962177088</v>
          </cell>
          <cell r="O6934" t="str">
            <v/>
          </cell>
          <cell r="P6934" t="str">
            <v>GUAYAQUIL</v>
          </cell>
          <cell r="Q6934" t="str">
            <v>GUAYAQUIL</v>
          </cell>
          <cell r="R6934" t="str">
            <v>GUAYAS</v>
          </cell>
          <cell r="T6934" t="str">
            <v>ITSACOURIER</v>
          </cell>
          <cell r="U6934" t="str">
            <v>FLEXNETUIO_GYE</v>
          </cell>
          <cell r="V6934">
            <v>1</v>
          </cell>
          <cell r="W6934">
            <v>1</v>
          </cell>
          <cell r="X6934" t="str">
            <v>FLEXNET ECUADOR - MDELIVERY</v>
          </cell>
          <cell r="Y6934" t="str">
            <v>CALLE 28 DE JUNIO S/N Y GARCIA MORENO ENTRADA LLANO GRANDE</v>
          </cell>
        </row>
        <row r="6935">
          <cell r="A6935" t="str">
            <v>2481104</v>
          </cell>
          <cell r="B6935">
            <v>490449</v>
          </cell>
          <cell r="C6935" t="str">
            <v>2481104</v>
          </cell>
          <cell r="D6935" t="str">
            <v>MDELIVERY</v>
          </cell>
          <cell r="E6935" t="str">
            <v>DESPACHO</v>
          </cell>
          <cell r="F6935" t="str">
            <v>NORMAL</v>
          </cell>
          <cell r="G6935" t="str">
            <v>FT77585</v>
          </cell>
          <cell r="H6935">
            <v>44930</v>
          </cell>
          <cell r="I6935" t="str">
            <v>ENTREGADO</v>
          </cell>
          <cell r="J6935">
            <v>44931</v>
          </cell>
          <cell r="K6935" t="str">
            <v>DANIEL PATRICIO FIGUEROA QUISHPE_DANIEL PATRICIO FIGUEROA QUISHPE</v>
          </cell>
          <cell r="L6935" t="str">
            <v xml:space="preserve"> SANTA MARIA 473 Y 9 DE OCTUBRE REFERENCIA AL LADO DE TRANSPORTE ESMERALDA CASA AMARILLA BODEGA DE CERVEZA </v>
          </cell>
          <cell r="M6935" t="str">
            <v>1708327455001</v>
          </cell>
          <cell r="N6935" t="str">
            <v>0989005605</v>
          </cell>
          <cell r="O6935" t="str">
            <v/>
          </cell>
          <cell r="P6935" t="str">
            <v>QUITO</v>
          </cell>
          <cell r="Q6935" t="str">
            <v>QUITO</v>
          </cell>
          <cell r="R6935" t="str">
            <v>PICHINCHA</v>
          </cell>
          <cell r="T6935" t="str">
            <v>FLEXTRANS UIO</v>
          </cell>
          <cell r="U6935" t="str">
            <v>FLEXNETUIO_LOCAL</v>
          </cell>
          <cell r="V6935">
            <v>1</v>
          </cell>
          <cell r="W6935">
            <v>1</v>
          </cell>
          <cell r="X6935" t="str">
            <v>FLEXNET ECUADOR - MDELIVERY</v>
          </cell>
          <cell r="Y6935" t="str">
            <v>CALLE 28 DE JUNIO S/N Y GARCIA MORENO ENTRADA LLANO GRANDE</v>
          </cell>
        </row>
        <row r="6936">
          <cell r="A6936" t="str">
            <v>2481105</v>
          </cell>
          <cell r="B6936">
            <v>490450</v>
          </cell>
          <cell r="C6936" t="str">
            <v>2481105</v>
          </cell>
          <cell r="D6936" t="str">
            <v>MDELIVERY</v>
          </cell>
          <cell r="E6936" t="str">
            <v>DESPACHO</v>
          </cell>
          <cell r="F6936" t="str">
            <v>NORMAL</v>
          </cell>
          <cell r="G6936" t="str">
            <v>031080002481105</v>
          </cell>
          <cell r="H6936">
            <v>44930</v>
          </cell>
          <cell r="I6936" t="str">
            <v>ENTREGADO</v>
          </cell>
          <cell r="J6936">
            <v>44932</v>
          </cell>
          <cell r="K6936" t="str">
            <v>LUIS TARQUINO TITUANA MUENALA_LUIS TARQUINO TITUANA MUENALA</v>
          </cell>
          <cell r="L6936" t="str">
            <v xml:space="preserve"> SAN LUIS MODESTO JARAMILLO Y GARCIA REFERENCIA JUNTO A LA PLAZA CIVICA </v>
          </cell>
          <cell r="M6936" t="str">
            <v>1003840715001</v>
          </cell>
          <cell r="N6936" t="str">
            <v>0986098573 / 062094041</v>
          </cell>
          <cell r="O6936" t="str">
            <v/>
          </cell>
          <cell r="P6936" t="str">
            <v>OTAVALO</v>
          </cell>
          <cell r="Q6936" t="str">
            <v>OTAVALO</v>
          </cell>
          <cell r="R6936" t="str">
            <v>IMBABURA</v>
          </cell>
          <cell r="T6936" t="str">
            <v>TRAMACO</v>
          </cell>
          <cell r="U6936" t="str">
            <v>FLEXNETUIO_PROVINCIA</v>
          </cell>
          <cell r="V6936">
            <v>1</v>
          </cell>
          <cell r="W6936">
            <v>1</v>
          </cell>
          <cell r="X6936" t="str">
            <v>FLEXNET ECUADOR - MDELIVERY</v>
          </cell>
          <cell r="Y6936" t="str">
            <v>CALLE 28 DE JUNIO S/N Y GARCIA MORENO ENTRADA LLANO GRANDE</v>
          </cell>
        </row>
        <row r="6937">
          <cell r="A6937" t="str">
            <v>2481106</v>
          </cell>
          <cell r="B6937">
            <v>490451</v>
          </cell>
          <cell r="C6937" t="str">
            <v>2481106</v>
          </cell>
          <cell r="D6937" t="str">
            <v>MDELIVERY</v>
          </cell>
          <cell r="E6937" t="str">
            <v>DESPACHO</v>
          </cell>
          <cell r="F6937" t="str">
            <v>NORMAL</v>
          </cell>
          <cell r="G6937" t="str">
            <v>FT77565</v>
          </cell>
          <cell r="H6937">
            <v>44930</v>
          </cell>
          <cell r="I6937" t="str">
            <v>ENTREGADO</v>
          </cell>
          <cell r="J6937">
            <v>44931</v>
          </cell>
          <cell r="K6937" t="str">
            <v>Maria Jose Ramirez P_RB HEALTH ECUADOR CIA LTDA</v>
          </cell>
          <cell r="L6937" t="str">
            <v xml:space="preserve">urb la joya etapa zafiro mz 8 villa 15 </v>
          </cell>
          <cell r="M6937" t="str">
            <v>1792168740001</v>
          </cell>
          <cell r="N6937" t="str">
            <v>0969379578</v>
          </cell>
          <cell r="O6937" t="str">
            <v/>
          </cell>
          <cell r="P6937" t="str">
            <v>GUAYAQUIL</v>
          </cell>
          <cell r="Q6937" t="str">
            <v>GUAYAQUIL</v>
          </cell>
          <cell r="R6937" t="str">
            <v>GUAYAS</v>
          </cell>
          <cell r="T6937" t="str">
            <v>ITSACOURIER</v>
          </cell>
          <cell r="U6937" t="str">
            <v>FLEXNETUIO_GYE</v>
          </cell>
          <cell r="V6937">
            <v>1</v>
          </cell>
          <cell r="W6937">
            <v>1</v>
          </cell>
          <cell r="X6937" t="str">
            <v>FLEXNET ECUADOR - MDELIVERY</v>
          </cell>
          <cell r="Y6937" t="str">
            <v>CALLE 28 DE JUNIO S/N Y GARCIA MORENO ENTRADA LLANO GRANDE</v>
          </cell>
        </row>
        <row r="6938">
          <cell r="A6938" t="str">
            <v>2481109</v>
          </cell>
          <cell r="B6938">
            <v>490452</v>
          </cell>
          <cell r="C6938" t="str">
            <v>2481109</v>
          </cell>
          <cell r="D6938" t="str">
            <v>MDELIVERY</v>
          </cell>
          <cell r="E6938" t="str">
            <v>DESPACHO</v>
          </cell>
          <cell r="F6938" t="str">
            <v>NORMAL</v>
          </cell>
          <cell r="G6938" t="str">
            <v>FT77581</v>
          </cell>
          <cell r="H6938">
            <v>44930</v>
          </cell>
          <cell r="I6938" t="str">
            <v>ENTREGADO</v>
          </cell>
          <cell r="J6938">
            <v>44932</v>
          </cell>
          <cell r="K6938" t="str">
            <v xml:space="preserve">Joselin Dias_GOLDERIE TRADING CIA LTDA </v>
          </cell>
          <cell r="L6938" t="str">
            <v>Panamericana E35 conjunto de bodegas la mancha bodega C1 sector de tababela referencia frente a gasolinera primax de ollambario</v>
          </cell>
          <cell r="M6938" t="str">
            <v>1791414667001</v>
          </cell>
          <cell r="N6938" t="str">
            <v>0995656505</v>
          </cell>
          <cell r="O6938" t="str">
            <v/>
          </cell>
          <cell r="P6938" t="str">
            <v>QUITO</v>
          </cell>
          <cell r="Q6938" t="str">
            <v>QUITO</v>
          </cell>
          <cell r="R6938" t="str">
            <v>PICHINCHA</v>
          </cell>
          <cell r="T6938" t="str">
            <v>FLEXTRANS UIO</v>
          </cell>
          <cell r="U6938" t="str">
            <v>FLEXNETUIO_LOCAL</v>
          </cell>
          <cell r="V6938">
            <v>1</v>
          </cell>
          <cell r="W6938">
            <v>1</v>
          </cell>
          <cell r="X6938" t="str">
            <v>FLEXNET ECUADOR - MDELIVERY</v>
          </cell>
          <cell r="Y6938" t="str">
            <v>CALLE 28 DE JUNIO S/N Y GARCIA MORENO ENTRADA LLANO GRANDE</v>
          </cell>
        </row>
        <row r="6939">
          <cell r="A6939" t="str">
            <v>2481120</v>
          </cell>
          <cell r="B6939">
            <v>490453</v>
          </cell>
          <cell r="C6939" t="str">
            <v>2481120</v>
          </cell>
          <cell r="D6939" t="str">
            <v>MDELIVERY</v>
          </cell>
          <cell r="E6939" t="str">
            <v>DESPACHO</v>
          </cell>
          <cell r="F6939" t="str">
            <v>NORMAL</v>
          </cell>
          <cell r="G6939" t="str">
            <v>FT77580</v>
          </cell>
          <cell r="H6939">
            <v>44930</v>
          </cell>
          <cell r="I6939" t="str">
            <v>ENTREGADO</v>
          </cell>
          <cell r="J6939">
            <v>44931</v>
          </cell>
          <cell r="K6939" t="str">
            <v>Gabriela Salazar_DIMPROKEL SA</v>
          </cell>
          <cell r="L6939" t="str">
            <v>ELOY ALFARO LOTE 2 Y DE LOS HELECHOS</v>
          </cell>
          <cell r="M6939" t="str">
            <v>1792577780001</v>
          </cell>
          <cell r="N6939" t="str">
            <v>0998221692</v>
          </cell>
          <cell r="O6939" t="str">
            <v/>
          </cell>
          <cell r="P6939" t="str">
            <v>QUITO</v>
          </cell>
          <cell r="Q6939" t="str">
            <v>QUITO</v>
          </cell>
          <cell r="R6939" t="str">
            <v>PICHINCHA</v>
          </cell>
          <cell r="T6939" t="str">
            <v>FLEXTRANS UIO</v>
          </cell>
          <cell r="U6939" t="str">
            <v>FLEXNETUIO_LOCAL</v>
          </cell>
          <cell r="V6939">
            <v>1</v>
          </cell>
          <cell r="W6939">
            <v>1</v>
          </cell>
          <cell r="X6939" t="str">
            <v>FLEXNET ECUADOR - MDELIVERY</v>
          </cell>
          <cell r="Y6939" t="str">
            <v>CALLE 28 DE JUNIO S/N Y GARCIA MORENO ENTRADA LLANO GRANDE</v>
          </cell>
        </row>
        <row r="6940">
          <cell r="A6940" t="str">
            <v>2481132</v>
          </cell>
          <cell r="B6940">
            <v>490455</v>
          </cell>
          <cell r="C6940" t="str">
            <v>2481132</v>
          </cell>
          <cell r="D6940" t="str">
            <v>MDELIVERY</v>
          </cell>
          <cell r="E6940" t="str">
            <v>DESPACHO</v>
          </cell>
          <cell r="F6940" t="str">
            <v>NORMAL</v>
          </cell>
          <cell r="G6940" t="str">
            <v>031080002481132</v>
          </cell>
          <cell r="H6940">
            <v>44930</v>
          </cell>
          <cell r="I6940" t="str">
            <v>ENTREGADO</v>
          </cell>
          <cell r="J6940">
            <v>44932</v>
          </cell>
          <cell r="K6940" t="str">
            <v>Kelvin Zambrano_YANEZ MORENO GLADYS ELIZABETH</v>
          </cell>
          <cell r="L6940" t="str">
            <v>Avenida Carlos Espinoza Larrea Salinas junto al colegio Tecnico Muey Porton blanco</v>
          </cell>
          <cell r="M6940" t="str">
            <v>0913984324001</v>
          </cell>
          <cell r="N6940" t="str">
            <v>0995505050</v>
          </cell>
          <cell r="O6940" t="str">
            <v/>
          </cell>
          <cell r="P6940" t="str">
            <v>SALINAS</v>
          </cell>
          <cell r="Q6940" t="str">
            <v>SALINAS</v>
          </cell>
          <cell r="R6940" t="str">
            <v>SANTA ELENA</v>
          </cell>
          <cell r="T6940" t="str">
            <v>TRAMACO</v>
          </cell>
          <cell r="U6940" t="str">
            <v>FLEXNETUIO_PROVINCIA</v>
          </cell>
          <cell r="V6940">
            <v>1</v>
          </cell>
          <cell r="W6940">
            <v>1</v>
          </cell>
          <cell r="X6940" t="str">
            <v>FLEXNET ECUADOR - MDELIVERY</v>
          </cell>
          <cell r="Y6940" t="str">
            <v>CALLE 28 DE JUNIO S/N Y GARCIA MORENO ENTRADA LLANO GRANDE</v>
          </cell>
        </row>
        <row r="6941">
          <cell r="A6941" t="str">
            <v>2481133</v>
          </cell>
          <cell r="B6941">
            <v>490456</v>
          </cell>
          <cell r="C6941" t="str">
            <v>2481133</v>
          </cell>
          <cell r="D6941" t="str">
            <v>MDELIVERY</v>
          </cell>
          <cell r="E6941" t="str">
            <v>DESPACHO</v>
          </cell>
          <cell r="F6941" t="str">
            <v>NORMAL</v>
          </cell>
          <cell r="G6941" t="str">
            <v>031080002481133</v>
          </cell>
          <cell r="H6941">
            <v>44930</v>
          </cell>
          <cell r="I6941" t="str">
            <v>ENTREGADO</v>
          </cell>
          <cell r="J6941">
            <v>44932</v>
          </cell>
          <cell r="K6941" t="str">
            <v>VICTOR HUGO FLORES RIVERA_VICTOR HUGO FLORES RIVERA</v>
          </cell>
          <cell r="L6941" t="str">
            <v>GUAYAS MILAGRO CIUDADELLA 22 DE NOVIEMBRE E CALLE BORJA FULLER Y ARTERO SALAZAR CASA CON CERRAMIENTO VERDE Y PUERTAS NEGRAS</v>
          </cell>
          <cell r="M6941" t="str">
            <v>1207119254001</v>
          </cell>
          <cell r="N6941" t="str">
            <v>0960648478</v>
          </cell>
          <cell r="O6941" t="str">
            <v/>
          </cell>
          <cell r="P6941" t="str">
            <v>MILAGRO</v>
          </cell>
          <cell r="Q6941" t="str">
            <v>MILAGRO</v>
          </cell>
          <cell r="R6941" t="str">
            <v>GUAYAS</v>
          </cell>
          <cell r="T6941" t="str">
            <v>TRAMACO</v>
          </cell>
          <cell r="U6941" t="str">
            <v>FLEXNETUIO_PROVINCIA</v>
          </cell>
          <cell r="V6941">
            <v>1</v>
          </cell>
          <cell r="W6941">
            <v>1</v>
          </cell>
          <cell r="X6941" t="str">
            <v>FLEXNET ECUADOR - MDELIVERY</v>
          </cell>
          <cell r="Y6941" t="str">
            <v>CALLE 28 DE JUNIO S/N Y GARCIA MORENO ENTRADA LLANO GRANDE</v>
          </cell>
        </row>
        <row r="6942">
          <cell r="A6942" t="str">
            <v>2481134</v>
          </cell>
          <cell r="B6942">
            <v>490457</v>
          </cell>
          <cell r="C6942" t="str">
            <v>2481134</v>
          </cell>
          <cell r="D6942" t="str">
            <v>MDELIVERY</v>
          </cell>
          <cell r="E6942" t="str">
            <v>DESPACHO</v>
          </cell>
          <cell r="F6942" t="str">
            <v>NORMAL</v>
          </cell>
          <cell r="G6942" t="str">
            <v>FT77566</v>
          </cell>
          <cell r="H6942">
            <v>44930</v>
          </cell>
          <cell r="I6942" t="str">
            <v>ENTREGADO</v>
          </cell>
          <cell r="J6942">
            <v>44931</v>
          </cell>
          <cell r="K6942" t="str">
            <v>DARWIN BRYAN ORTEGA MORA_DARWIN BRYAN ORTEGA MORA</v>
          </cell>
          <cell r="L6942" t="str">
            <v>Urb Town Plaza Estero Sabanilla via principal Sambocity A la altura de Villa Club via Aurora Pasando el McDonal s de Villa Club</v>
          </cell>
          <cell r="M6942" t="str">
            <v>0927757658001</v>
          </cell>
          <cell r="N6942" t="str">
            <v>0983515366/0987062767</v>
          </cell>
          <cell r="O6942" t="str">
            <v/>
          </cell>
          <cell r="P6942" t="str">
            <v>GUAYAQUIL</v>
          </cell>
          <cell r="Q6942" t="str">
            <v>GUAYAQUIL</v>
          </cell>
          <cell r="R6942" t="str">
            <v>GUAYAS</v>
          </cell>
          <cell r="T6942" t="str">
            <v>ITSACOURIER</v>
          </cell>
          <cell r="U6942" t="str">
            <v>FLEXNETUIO_GYE</v>
          </cell>
          <cell r="V6942">
            <v>1</v>
          </cell>
          <cell r="W6942">
            <v>1</v>
          </cell>
          <cell r="X6942" t="str">
            <v>FLEXNET ECUADOR - MDELIVERY</v>
          </cell>
          <cell r="Y6942" t="str">
            <v>CALLE 28 DE JUNIO S/N Y GARCIA MORENO ENTRADA LLANO GRANDE</v>
          </cell>
        </row>
        <row r="6943">
          <cell r="A6943" t="str">
            <v>2481136</v>
          </cell>
          <cell r="B6943">
            <v>490459</v>
          </cell>
          <cell r="C6943" t="str">
            <v>2481136</v>
          </cell>
          <cell r="D6943" t="str">
            <v>MDELIVERY</v>
          </cell>
          <cell r="E6943" t="str">
            <v>DESPACHO</v>
          </cell>
          <cell r="F6943" t="str">
            <v>NORMAL</v>
          </cell>
          <cell r="G6943" t="str">
            <v>031080002481136</v>
          </cell>
          <cell r="H6943">
            <v>44930</v>
          </cell>
          <cell r="I6943" t="str">
            <v>ENTREGADO</v>
          </cell>
          <cell r="J6943">
            <v>44931</v>
          </cell>
          <cell r="K6943" t="str">
            <v>DARWIN ISMAEL GEORGE CHALAR_DARWIN ISMAEL GEORGE CHALAR</v>
          </cell>
          <cell r="L6943" t="str">
            <v>ESMERALDAS BARRIO 15 DE MARZO POR LA ENTRADA DE LA GASOLINERIA PETROS RIOS DOS CUADRAS A LA IZQUIERDA CALLE MANABI CASA COLOR CELESTE CON BLANCO DE DOS PISOS FRENTE A LA PASTELERIA REGALITO DE ANITA</v>
          </cell>
          <cell r="M6943" t="str">
            <v>0850445149001</v>
          </cell>
          <cell r="N6943" t="str">
            <v>0967437855</v>
          </cell>
          <cell r="O6943" t="str">
            <v/>
          </cell>
          <cell r="P6943" t="str">
            <v>ESMERALDAS</v>
          </cell>
          <cell r="Q6943" t="str">
            <v>ESMERALDAS</v>
          </cell>
          <cell r="R6943" t="str">
            <v>ESMERALDAS</v>
          </cell>
          <cell r="T6943" t="str">
            <v>TRAMACO</v>
          </cell>
          <cell r="U6943" t="str">
            <v>FLEXNETUIO_PROVINCIA</v>
          </cell>
          <cell r="V6943">
            <v>1</v>
          </cell>
          <cell r="W6943">
            <v>1</v>
          </cell>
          <cell r="X6943" t="str">
            <v>FLEXNET ECUADOR - MDELIVERY</v>
          </cell>
          <cell r="Y6943" t="str">
            <v>CALLE 28 DE JUNIO S/N Y GARCIA MORENO ENTRADA LLANO GRANDE</v>
          </cell>
        </row>
        <row r="6944">
          <cell r="A6944" t="str">
            <v>2481141</v>
          </cell>
          <cell r="B6944">
            <v>490460</v>
          </cell>
          <cell r="C6944" t="str">
            <v>2481141</v>
          </cell>
          <cell r="D6944" t="str">
            <v>MDELIVERY</v>
          </cell>
          <cell r="E6944" t="str">
            <v>DESPACHO</v>
          </cell>
          <cell r="F6944" t="str">
            <v>NORMAL</v>
          </cell>
          <cell r="G6944" t="str">
            <v>031080002481141</v>
          </cell>
          <cell r="H6944">
            <v>44930</v>
          </cell>
          <cell r="I6944" t="str">
            <v>ENTREGADO</v>
          </cell>
          <cell r="J6944">
            <v>44931</v>
          </cell>
          <cell r="K6944" t="str">
            <v>JENIFFER STEFANIA PARRALES GONZALEZ_JENIFFER STEFANIA PARRALES GONZALEZ</v>
          </cell>
          <cell r="L6944" t="str">
            <v>RETIRA AGENCIA TRAMACO CONJUNTO RECIDENCIAL CENTROPOLIS AV FRANCISCO</v>
          </cell>
          <cell r="M6944" t="str">
            <v>0957074271001</v>
          </cell>
          <cell r="N6944" t="str">
            <v>0980850217</v>
          </cell>
          <cell r="O6944" t="str">
            <v/>
          </cell>
          <cell r="P6944" t="str">
            <v>GUAYAQUIL</v>
          </cell>
          <cell r="Q6944" t="str">
            <v>GUAYAQUIL</v>
          </cell>
          <cell r="R6944" t="str">
            <v>GUAYAS</v>
          </cell>
          <cell r="T6944" t="str">
            <v>TRAMACO</v>
          </cell>
          <cell r="U6944" t="str">
            <v>FLEXNETUIO_GYE</v>
          </cell>
          <cell r="V6944">
            <v>1</v>
          </cell>
          <cell r="W6944">
            <v>1</v>
          </cell>
          <cell r="X6944" t="str">
            <v>FLEXNET ECUADOR - MDELIVERY</v>
          </cell>
          <cell r="Y6944" t="str">
            <v>CALLE 28 DE JUNIO S/N Y GARCIA MORENO ENTRADA LLANO GRANDE</v>
          </cell>
        </row>
        <row r="6945">
          <cell r="A6945" t="str">
            <v>2481143</v>
          </cell>
          <cell r="B6945">
            <v>490461</v>
          </cell>
          <cell r="C6945" t="str">
            <v>2481143</v>
          </cell>
          <cell r="D6945" t="str">
            <v>MDELIVERY</v>
          </cell>
          <cell r="E6945" t="str">
            <v>DESPACHO</v>
          </cell>
          <cell r="F6945" t="str">
            <v>NORMAL</v>
          </cell>
          <cell r="G6945" t="str">
            <v>031080002481143</v>
          </cell>
          <cell r="H6945">
            <v>44930</v>
          </cell>
          <cell r="I6945" t="str">
            <v>ENTREGADO</v>
          </cell>
          <cell r="J6945">
            <v>44931</v>
          </cell>
          <cell r="K6945" t="str">
            <v>GLADYS ELIZABETH MURILLO CHAVEZ O NARCISA SANTANA_GLADYS ELIZABETH MURILLO CHAVEZ</v>
          </cell>
          <cell r="L6945" t="str">
            <v xml:space="preserve"> Ciudadela Maestro Av principal en local Termofrio </v>
          </cell>
          <cell r="M6945" t="str">
            <v>1306343037001</v>
          </cell>
          <cell r="N6945" t="str">
            <v>0998038672</v>
          </cell>
          <cell r="O6945" t="str">
            <v/>
          </cell>
          <cell r="P6945" t="str">
            <v>PORTOVIEJO</v>
          </cell>
          <cell r="Q6945" t="str">
            <v>PORTOVIEJO</v>
          </cell>
          <cell r="R6945" t="str">
            <v>MANABI</v>
          </cell>
          <cell r="T6945" t="str">
            <v>TRAMACO</v>
          </cell>
          <cell r="U6945" t="str">
            <v>FLEXNETUIO_PROVINCIA</v>
          </cell>
          <cell r="V6945">
            <v>1</v>
          </cell>
          <cell r="W6945">
            <v>1</v>
          </cell>
          <cell r="X6945" t="str">
            <v>FLEXNET ECUADOR - MDELIVERY</v>
          </cell>
          <cell r="Y6945" t="str">
            <v>CALLE 28 DE JUNIO S/N Y GARCIA MORENO ENTRADA LLANO GRANDE</v>
          </cell>
        </row>
        <row r="6946">
          <cell r="A6946" t="str">
            <v>2481145</v>
          </cell>
          <cell r="B6946">
            <v>490462</v>
          </cell>
          <cell r="C6946" t="str">
            <v>2481145</v>
          </cell>
          <cell r="D6946" t="str">
            <v>MDELIVERY</v>
          </cell>
          <cell r="E6946" t="str">
            <v>DESPACHO</v>
          </cell>
          <cell r="F6946" t="str">
            <v>NORMAL</v>
          </cell>
          <cell r="G6946" t="str">
            <v>031080002481145</v>
          </cell>
          <cell r="H6946">
            <v>44930</v>
          </cell>
          <cell r="I6946" t="str">
            <v>ENTREGADO</v>
          </cell>
          <cell r="J6946">
            <v>44931</v>
          </cell>
          <cell r="K6946" t="str">
            <v>CALDERON CENTENO WILSON HERNAN_CENTRO DE DIAGNOSTICO CLINICO VETERINARIO ANIMALAB CIA LTDA</v>
          </cell>
          <cell r="L6946" t="str">
            <v>PICHINCHA MEJIA MACHACHI AV PABLO GAURDERAS N7 84 Y DE LOS NARDOS ENTREGAR EN EL LABORATORIO ANIMALAB</v>
          </cell>
          <cell r="M6946" t="str">
            <v>1792406412001</v>
          </cell>
          <cell r="N6946" t="str">
            <v>0984484385</v>
          </cell>
          <cell r="O6946" t="str">
            <v/>
          </cell>
          <cell r="P6946" t="str">
            <v>MEJIA</v>
          </cell>
          <cell r="Q6946" t="str">
            <v>MEJIA</v>
          </cell>
          <cell r="R6946" t="str">
            <v>PICHINCHA</v>
          </cell>
          <cell r="T6946" t="str">
            <v>TRAMACO</v>
          </cell>
          <cell r="U6946" t="str">
            <v>FLEXNETUIO_LOCAL</v>
          </cell>
          <cell r="V6946">
            <v>1</v>
          </cell>
          <cell r="W6946">
            <v>1</v>
          </cell>
          <cell r="X6946" t="str">
            <v>FLEXNET ECUADOR - MDELIVERY</v>
          </cell>
          <cell r="Y6946" t="str">
            <v>CALLE 28 DE JUNIO S/N Y GARCIA MORENO ENTRADA LLANO GRANDE</v>
          </cell>
        </row>
        <row r="6947">
          <cell r="A6947" t="str">
            <v>2481148</v>
          </cell>
          <cell r="B6947">
            <v>490463</v>
          </cell>
          <cell r="C6947" t="str">
            <v>2481148</v>
          </cell>
          <cell r="D6947" t="str">
            <v>MDELIVERY</v>
          </cell>
          <cell r="E6947" t="str">
            <v>DESPACHO</v>
          </cell>
          <cell r="F6947" t="str">
            <v>NORMAL</v>
          </cell>
          <cell r="G6947" t="str">
            <v>031080002481148</v>
          </cell>
          <cell r="H6947">
            <v>44930</v>
          </cell>
          <cell r="I6947" t="str">
            <v>ENTREGADO</v>
          </cell>
          <cell r="J6947">
            <v>44931</v>
          </cell>
          <cell r="K6947" t="str">
            <v>HERNAN LARREA_ASOCIACION DE EMPLEADOS DE LA UNIVERSIDAD TECNICA</v>
          </cell>
          <cell r="L6947" t="str">
            <v>SECTOR INGAHURCO CALLE SALVADOR Y MEXICO ESQ UTA FACULTAD DE CIENCIAS DE LA SALUD EN EL DECANATO</v>
          </cell>
          <cell r="M6947" t="str">
            <v>1891700586001</v>
          </cell>
          <cell r="N6947" t="str">
            <v>0984128171</v>
          </cell>
          <cell r="O6947" t="str">
            <v/>
          </cell>
          <cell r="P6947" t="str">
            <v>AMBATO</v>
          </cell>
          <cell r="Q6947" t="str">
            <v>AMBATO</v>
          </cell>
          <cell r="R6947" t="str">
            <v>TUNGURAHUA</v>
          </cell>
          <cell r="S6947" t="str">
            <v>AMBATO</v>
          </cell>
          <cell r="T6947" t="str">
            <v>TRAMACO</v>
          </cell>
          <cell r="U6947" t="str">
            <v>FLEXNETUIO_PROVINCIA</v>
          </cell>
          <cell r="V6947">
            <v>1</v>
          </cell>
          <cell r="W6947">
            <v>1</v>
          </cell>
          <cell r="X6947" t="str">
            <v>FLEXNET ECUADOR - MDELIVERY</v>
          </cell>
          <cell r="Y6947" t="str">
            <v>CALLE 28 DE JUNIO S/N Y GARCIA MORENO ENTRADA LLANO GRANDE</v>
          </cell>
        </row>
        <row r="6948">
          <cell r="A6948" t="str">
            <v>2481150</v>
          </cell>
          <cell r="B6948">
            <v>490464</v>
          </cell>
          <cell r="C6948" t="str">
            <v>2481150</v>
          </cell>
          <cell r="D6948" t="str">
            <v>MDELIVERY</v>
          </cell>
          <cell r="E6948" t="str">
            <v>DESPACHO</v>
          </cell>
          <cell r="F6948" t="str">
            <v>NORMAL</v>
          </cell>
          <cell r="G6948" t="str">
            <v>FT77582</v>
          </cell>
          <cell r="H6948">
            <v>44930</v>
          </cell>
          <cell r="I6948" t="str">
            <v>ENTREGADO</v>
          </cell>
          <cell r="J6948">
            <v>44932</v>
          </cell>
          <cell r="K6948" t="str">
            <v xml:space="preserve">Gabriela Vargas Andrea Castellano_ENVAPRESS CIA LTDA </v>
          </cell>
          <cell r="L6948" t="str">
            <v>Mitad del mundo via calacali entre cipreses y eucaliptos</v>
          </cell>
          <cell r="M6948" t="str">
            <v>1791355016001</v>
          </cell>
          <cell r="N6948" t="str">
            <v>0958879257/ 0998333994</v>
          </cell>
          <cell r="O6948" t="str">
            <v/>
          </cell>
          <cell r="P6948" t="str">
            <v>QUITO</v>
          </cell>
          <cell r="Q6948" t="str">
            <v>QUITO</v>
          </cell>
          <cell r="R6948" t="str">
            <v>PICHINCHA</v>
          </cell>
          <cell r="T6948" t="str">
            <v>FLEXTRANS UIO</v>
          </cell>
          <cell r="U6948" t="str">
            <v>FLEXNETUIO_LOCAL</v>
          </cell>
          <cell r="V6948">
            <v>1</v>
          </cell>
          <cell r="W6948">
            <v>1</v>
          </cell>
          <cell r="X6948" t="str">
            <v>FLEXNET ECUADOR - MDELIVERY</v>
          </cell>
          <cell r="Y6948" t="str">
            <v>CALLE 28 DE JUNIO S/N Y GARCIA MORENO ENTRADA LLANO GRANDE</v>
          </cell>
        </row>
        <row r="6949">
          <cell r="A6949" t="str">
            <v>2481160</v>
          </cell>
          <cell r="B6949">
            <v>490465</v>
          </cell>
          <cell r="C6949" t="str">
            <v>2481160</v>
          </cell>
          <cell r="D6949" t="str">
            <v>MDELIVERY</v>
          </cell>
          <cell r="E6949" t="str">
            <v>DESPACHO</v>
          </cell>
          <cell r="F6949" t="str">
            <v>NORMAL</v>
          </cell>
          <cell r="G6949" t="str">
            <v>031080002481160</v>
          </cell>
          <cell r="H6949">
            <v>44930</v>
          </cell>
          <cell r="I6949" t="str">
            <v>ENTREGADO</v>
          </cell>
          <cell r="J6949">
            <v>44931</v>
          </cell>
          <cell r="K6949" t="str">
            <v>FREDDY CASTILLO_PATRICIA ELIZABETH RECALDE CHALE</v>
          </cell>
          <cell r="L6949" t="str">
            <v>LALAMA ENTRE ROCAFUERTE Y CUENCA FRENTE AL DISPENSARIO NUESTRA SENORA DE LA ELEVACION</v>
          </cell>
          <cell r="M6949" t="str">
            <v>1891702104001</v>
          </cell>
          <cell r="N6949" t="str">
            <v>0999737047</v>
          </cell>
          <cell r="O6949" t="str">
            <v/>
          </cell>
          <cell r="P6949" t="str">
            <v>AMBATO</v>
          </cell>
          <cell r="Q6949" t="str">
            <v>AMBATO</v>
          </cell>
          <cell r="R6949" t="str">
            <v>TUNGURAHUA</v>
          </cell>
          <cell r="S6949" t="str">
            <v>AMBATO</v>
          </cell>
          <cell r="T6949" t="str">
            <v>TRAMACO</v>
          </cell>
          <cell r="U6949" t="str">
            <v>FLEXNETUIO_PROVINCIA</v>
          </cell>
          <cell r="V6949">
            <v>1</v>
          </cell>
          <cell r="W6949">
            <v>1</v>
          </cell>
          <cell r="X6949" t="str">
            <v>FLEXNET ECUADOR - MDELIVERY</v>
          </cell>
          <cell r="Y6949" t="str">
            <v>CALLE 28 DE JUNIO S/N Y GARCIA MORENO ENTRADA LLANO GRANDE</v>
          </cell>
        </row>
        <row r="6950">
          <cell r="A6950" t="str">
            <v>2481162</v>
          </cell>
          <cell r="B6950">
            <v>490466</v>
          </cell>
          <cell r="C6950" t="str">
            <v>2481162</v>
          </cell>
          <cell r="D6950" t="str">
            <v>MDELIVERY</v>
          </cell>
          <cell r="E6950" t="str">
            <v>DESPACHO</v>
          </cell>
          <cell r="F6950" t="str">
            <v>NORMAL</v>
          </cell>
          <cell r="G6950" t="str">
            <v>FT77587</v>
          </cell>
          <cell r="H6950">
            <v>44930</v>
          </cell>
          <cell r="I6950" t="str">
            <v>ENTREGADO</v>
          </cell>
          <cell r="J6950">
            <v>44931</v>
          </cell>
          <cell r="K6950" t="str">
            <v xml:space="preserve">JENNY EGUEZ_ALPINA PRODUCTOS ALIMENTICIOS ALPIECUADOR S A </v>
          </cell>
          <cell r="L6950" t="str">
            <v>Av Repubica y Pasaje Martin Carrion Edificio Pucara</v>
          </cell>
          <cell r="M6950" t="str">
            <v>1791302400001</v>
          </cell>
          <cell r="N6950" t="str">
            <v>0983184256</v>
          </cell>
          <cell r="O6950" t="str">
            <v/>
          </cell>
          <cell r="P6950" t="str">
            <v>QUITO</v>
          </cell>
          <cell r="Q6950" t="str">
            <v>QUITO</v>
          </cell>
          <cell r="R6950" t="str">
            <v>PICHINCHA</v>
          </cell>
          <cell r="T6950" t="str">
            <v>FLEXTRANS UIO</v>
          </cell>
          <cell r="U6950" t="str">
            <v>FLEXNETUIO_LOCAL</v>
          </cell>
          <cell r="V6950">
            <v>1</v>
          </cell>
          <cell r="W6950">
            <v>1</v>
          </cell>
          <cell r="X6950" t="str">
            <v>FLEXNET ECUADOR - MDELIVERY</v>
          </cell>
          <cell r="Y6950" t="str">
            <v>CALLE 28 DE JUNIO S/N Y GARCIA MORENO ENTRADA LLANO GRANDE</v>
          </cell>
        </row>
        <row r="6951">
          <cell r="A6951" t="str">
            <v>2481164</v>
          </cell>
          <cell r="B6951">
            <v>490467</v>
          </cell>
          <cell r="C6951" t="str">
            <v>2481164</v>
          </cell>
          <cell r="D6951" t="str">
            <v>MDELIVERY</v>
          </cell>
          <cell r="E6951" t="str">
            <v>DESPACHO</v>
          </cell>
          <cell r="F6951" t="str">
            <v>NORMAL</v>
          </cell>
          <cell r="G6951" t="str">
            <v>FT77588</v>
          </cell>
          <cell r="H6951">
            <v>44930</v>
          </cell>
          <cell r="I6951" t="str">
            <v>ENTREGADO</v>
          </cell>
          <cell r="J6951">
            <v>44931</v>
          </cell>
          <cell r="K6951" t="str">
            <v xml:space="preserve">CARLOS HIDALGO_OLEODUCTO DE CRUDOS PESADOS OCP ECUADOR S A </v>
          </cell>
          <cell r="L6951" t="str">
            <v>Avenida Naciones Unidas 1017 y Amazonas Edifico La Previsora Torre A Piso 3 OCP Ecuador</v>
          </cell>
          <cell r="M6951" t="str">
            <v>1791765362001</v>
          </cell>
          <cell r="N6951" t="str">
            <v>0995047332</v>
          </cell>
          <cell r="O6951" t="str">
            <v/>
          </cell>
          <cell r="P6951" t="str">
            <v>QUITO</v>
          </cell>
          <cell r="Q6951" t="str">
            <v>QUITO</v>
          </cell>
          <cell r="R6951" t="str">
            <v>PICHINCHA</v>
          </cell>
          <cell r="T6951" t="str">
            <v>FLEXTRANS UIO</v>
          </cell>
          <cell r="U6951" t="str">
            <v>FLEXNETUIO_LOCAL</v>
          </cell>
          <cell r="V6951">
            <v>1</v>
          </cell>
          <cell r="W6951">
            <v>1</v>
          </cell>
          <cell r="X6951" t="str">
            <v>FLEXNET ECUADOR - MDELIVERY</v>
          </cell>
          <cell r="Y6951" t="str">
            <v>CALLE 28 DE JUNIO S/N Y GARCIA MORENO ENTRADA LLANO GRANDE</v>
          </cell>
        </row>
        <row r="6952">
          <cell r="A6952" t="str">
            <v>2481165</v>
          </cell>
          <cell r="B6952">
            <v>490468</v>
          </cell>
          <cell r="C6952" t="str">
            <v>2481165</v>
          </cell>
          <cell r="D6952" t="str">
            <v>MDELIVERY</v>
          </cell>
          <cell r="E6952" t="str">
            <v>DESPACHO</v>
          </cell>
          <cell r="F6952" t="str">
            <v>NORMAL</v>
          </cell>
          <cell r="G6952" t="str">
            <v>031080002481165</v>
          </cell>
          <cell r="H6952">
            <v>44930</v>
          </cell>
          <cell r="I6952" t="str">
            <v>ENTREGADO</v>
          </cell>
          <cell r="J6952">
            <v>44931</v>
          </cell>
          <cell r="K6952" t="str">
            <v>FABIAN GUERRERO DANNY DEL SALTO_ANA PAULINA ESCOBAR CORDOVA</v>
          </cell>
          <cell r="L6952" t="str">
            <v>AMBATO CDLA INGAHURCO CHILE 03 30 Y URUGUAY AL LADO DE RESTAURANT LA SAZON DEL NEGRO</v>
          </cell>
          <cell r="M6952" t="str">
            <v>1802918738001</v>
          </cell>
          <cell r="N6952" t="str">
            <v>0984606708</v>
          </cell>
          <cell r="O6952" t="str">
            <v/>
          </cell>
          <cell r="P6952" t="str">
            <v>AMBATO</v>
          </cell>
          <cell r="Q6952" t="str">
            <v>AMBATO</v>
          </cell>
          <cell r="R6952" t="str">
            <v>TUNGURAHUA</v>
          </cell>
          <cell r="S6952" t="str">
            <v>AMBATO</v>
          </cell>
          <cell r="T6952" t="str">
            <v>TRAMACO</v>
          </cell>
          <cell r="U6952" t="str">
            <v>FLEXNETUIO_PROVINCIA</v>
          </cell>
          <cell r="V6952">
            <v>1</v>
          </cell>
          <cell r="W6952">
            <v>1</v>
          </cell>
          <cell r="X6952" t="str">
            <v>FLEXNET ECUADOR - MDELIVERY</v>
          </cell>
          <cell r="Y6952" t="str">
            <v>CALLE 28 DE JUNIO S/N Y GARCIA MORENO ENTRADA LLANO GRANDE</v>
          </cell>
        </row>
        <row r="6953">
          <cell r="A6953" t="str">
            <v>2481081</v>
          </cell>
          <cell r="B6953">
            <v>490424</v>
          </cell>
          <cell r="C6953" t="str">
            <v>2481081</v>
          </cell>
          <cell r="D6953" t="str">
            <v>MDELIVERY</v>
          </cell>
          <cell r="E6953" t="str">
            <v>DESPACHO</v>
          </cell>
          <cell r="F6953" t="str">
            <v>EXPRESS</v>
          </cell>
          <cell r="G6953" t="str">
            <v>EC6400</v>
          </cell>
          <cell r="H6953">
            <v>44930</v>
          </cell>
          <cell r="I6953" t="str">
            <v>ENTREGADO</v>
          </cell>
          <cell r="J6953">
            <v>44931</v>
          </cell>
          <cell r="K6953" t="str">
            <v>Estefania Lastra_URGENTITO EC S A</v>
          </cell>
          <cell r="L6953" t="str">
            <v>Eloy Alfaro E10 72 y Fresnos</v>
          </cell>
          <cell r="M6953" t="str">
            <v>1792967929001</v>
          </cell>
          <cell r="N6953" t="str">
            <v>0987791627</v>
          </cell>
          <cell r="O6953" t="str">
            <v/>
          </cell>
          <cell r="P6953" t="str">
            <v>QUITO</v>
          </cell>
          <cell r="Q6953" t="str">
            <v>QUITO</v>
          </cell>
          <cell r="R6953" t="str">
            <v>PICHINCHA</v>
          </cell>
          <cell r="T6953" t="str">
            <v>EXPRESSCON</v>
          </cell>
          <cell r="U6953" t="str">
            <v>FLEXNETUIO_LOCAL</v>
          </cell>
          <cell r="V6953">
            <v>1</v>
          </cell>
          <cell r="W6953">
            <v>1</v>
          </cell>
          <cell r="X6953" t="str">
            <v>FLEXNET ECUADOR - MDELIVERY</v>
          </cell>
          <cell r="Y6953" t="str">
            <v>CALLE 28 DE JUNIO S/N Y GARCIA MORENO ENTRADA LLANO GRANDE</v>
          </cell>
        </row>
        <row r="6954">
          <cell r="A6954" t="str">
            <v>2481082</v>
          </cell>
          <cell r="B6954">
            <v>490425</v>
          </cell>
          <cell r="C6954" t="str">
            <v>2481082</v>
          </cell>
          <cell r="D6954" t="str">
            <v>MDELIVERY</v>
          </cell>
          <cell r="E6954" t="str">
            <v>DESPACHO</v>
          </cell>
          <cell r="F6954" t="str">
            <v>EXPRESS</v>
          </cell>
          <cell r="G6954" t="str">
            <v>TS8738</v>
          </cell>
          <cell r="H6954">
            <v>44930</v>
          </cell>
          <cell r="I6954" t="str">
            <v>ENTREGADO</v>
          </cell>
          <cell r="J6954">
            <v>44930</v>
          </cell>
          <cell r="K6954" t="str">
            <v>ANOYKAR ASTOR_STEEVEN DAMIAN ESPINOZA ACEBO</v>
          </cell>
          <cell r="L6954" t="str">
            <v>MARIANA DE JESUS CALLE VANCOUVER CON ITALIA EDF GARCIAS BUENO</v>
          </cell>
          <cell r="M6954" t="str">
            <v>0929685881001</v>
          </cell>
          <cell r="N6954" t="str">
            <v>0978959550</v>
          </cell>
          <cell r="O6954" t="str">
            <v/>
          </cell>
          <cell r="P6954" t="str">
            <v>QUITO</v>
          </cell>
          <cell r="Q6954" t="str">
            <v>QUITO</v>
          </cell>
          <cell r="R6954" t="str">
            <v>PICHINCHA</v>
          </cell>
          <cell r="T6954" t="str">
            <v>TRANSERVISS</v>
          </cell>
          <cell r="U6954" t="str">
            <v>FLEXNETUIO_LOCAL</v>
          </cell>
          <cell r="V6954">
            <v>1</v>
          </cell>
          <cell r="W6954">
            <v>1</v>
          </cell>
          <cell r="X6954" t="str">
            <v>FLEXNET ECUADOR - MDELIVERY</v>
          </cell>
          <cell r="Y6954" t="str">
            <v>CALLE 28 DE JUNIO S/N Y GARCIA MORENO ENTRADA LLANO GRANDE</v>
          </cell>
        </row>
        <row r="6955">
          <cell r="A6955" t="str">
            <v>2481083</v>
          </cell>
          <cell r="B6955">
            <v>490426</v>
          </cell>
          <cell r="C6955" t="str">
            <v>2481083</v>
          </cell>
          <cell r="D6955" t="str">
            <v>MDELIVERY</v>
          </cell>
          <cell r="E6955" t="str">
            <v>DESPACHO</v>
          </cell>
          <cell r="F6955" t="str">
            <v>EXPRESS</v>
          </cell>
          <cell r="G6955" t="str">
            <v>TS8739</v>
          </cell>
          <cell r="H6955">
            <v>44930</v>
          </cell>
          <cell r="I6955" t="str">
            <v>ENTREGADO</v>
          </cell>
          <cell r="J6955">
            <v>44930</v>
          </cell>
          <cell r="K6955" t="str">
            <v>CRISTINA PAVON KN_SANCHEZ BASTIDAS HIPOLITO VINICIO</v>
          </cell>
          <cell r="L6955" t="str">
            <v>TORIBIO MONTES Y DANIEL HIDALGO CASA N27 07</v>
          </cell>
          <cell r="M6955" t="str">
            <v>1710896737001</v>
          </cell>
          <cell r="N6955" t="str">
            <v>0984746868</v>
          </cell>
          <cell r="O6955" t="str">
            <v/>
          </cell>
          <cell r="P6955" t="str">
            <v>QUITO</v>
          </cell>
          <cell r="Q6955" t="str">
            <v>QUITO</v>
          </cell>
          <cell r="R6955" t="str">
            <v>PICHINCHA</v>
          </cell>
          <cell r="T6955" t="str">
            <v>TRANSERVISS</v>
          </cell>
          <cell r="U6955" t="str">
            <v>FLEXNETUIO_LOCAL</v>
          </cell>
          <cell r="V6955">
            <v>1</v>
          </cell>
          <cell r="W6955">
            <v>1</v>
          </cell>
          <cell r="X6955" t="str">
            <v>FLEXNET ECUADOR - MDELIVERY</v>
          </cell>
          <cell r="Y6955" t="str">
            <v>CALLE 28 DE JUNIO S/N Y GARCIA MORENO ENTRADA LLANO GRANDE</v>
          </cell>
        </row>
        <row r="6956">
          <cell r="A6956" t="str">
            <v>53149</v>
          </cell>
          <cell r="B6956">
            <v>490423</v>
          </cell>
          <cell r="C6956" t="str">
            <v>53149</v>
          </cell>
          <cell r="D6956" t="str">
            <v>DEGSO</v>
          </cell>
          <cell r="E6956" t="str">
            <v>DESPACHO</v>
          </cell>
          <cell r="F6956" t="str">
            <v>NORMAL</v>
          </cell>
          <cell r="G6956" t="str">
            <v>FT77640</v>
          </cell>
          <cell r="H6956">
            <v>44930</v>
          </cell>
          <cell r="I6956" t="str">
            <v>ENTREGADO</v>
          </cell>
          <cell r="J6956">
            <v>44932</v>
          </cell>
          <cell r="K6956" t="str">
            <v>SEDEMI S.C.C.</v>
          </cell>
          <cell r="L6956" t="str">
            <v>DIRECCION:VIA SANGOLQUI AMAGUANA KM 4 ½ EL CARMEN LOTE 4 ? ATENCION CARLOS VACA - TELF 2093992</v>
          </cell>
          <cell r="M6956" t="str">
            <v>1791734920001</v>
          </cell>
          <cell r="N6956" t="str">
            <v>99-832-0225</v>
          </cell>
          <cell r="O6956" t="str">
            <v>99-832-0225</v>
          </cell>
          <cell r="P6956" t="str">
            <v>171101</v>
          </cell>
          <cell r="Q6956" t="str">
            <v>RUMIÑAHUI</v>
          </cell>
          <cell r="R6956" t="str">
            <v>PICHINCHA</v>
          </cell>
          <cell r="S6956" t="str">
            <v>SANGOLQUI</v>
          </cell>
          <cell r="U6956" t="str">
            <v>FLEXNETUIO_LOCAL</v>
          </cell>
          <cell r="V6956">
            <v>18</v>
          </cell>
          <cell r="W6956">
            <v>42.6</v>
          </cell>
          <cell r="X6956" t="str">
            <v>FLEXNET</v>
          </cell>
          <cell r="Y6956" t="str">
            <v>FLEX NET CALLE 28 DE JUNIO S/N Y GARCIA MORENO ENTRADA LLANO GRANDE</v>
          </cell>
        </row>
        <row r="6957">
          <cell r="A6957" t="str">
            <v>9598</v>
          </cell>
          <cell r="B6957">
            <v>490419</v>
          </cell>
          <cell r="C6957" t="str">
            <v>9598</v>
          </cell>
          <cell r="D6957" t="str">
            <v>DEGSO</v>
          </cell>
          <cell r="E6957" t="str">
            <v>DESPACHO</v>
          </cell>
          <cell r="F6957" t="str">
            <v>NORMAL</v>
          </cell>
          <cell r="G6957" t="str">
            <v>FT77638</v>
          </cell>
          <cell r="H6957">
            <v>44930</v>
          </cell>
          <cell r="I6957" t="str">
            <v>ENTREGADO</v>
          </cell>
          <cell r="J6957">
            <v>44931</v>
          </cell>
          <cell r="K6957" t="str">
            <v>HILONG OIL SERVICE Y ENGINEERING ECUADOR CIA. LTDA.</v>
          </cell>
          <cell r="L6957" t="str">
            <v>DIRECCION: ENVIAR POR TRANSICOPEC - CALLE DE LAS ANONAS, CALIFORNIA ALTA E10-43</v>
          </cell>
          <cell r="M6957" t="str">
            <v>#N/A</v>
          </cell>
          <cell r="N6957" t="str">
            <v>99-832-0225</v>
          </cell>
          <cell r="O6957" t="str">
            <v>99-832-0225</v>
          </cell>
          <cell r="P6957" t="str">
            <v>170301</v>
          </cell>
          <cell r="Q6957" t="str">
            <v>QUITO</v>
          </cell>
          <cell r="R6957" t="str">
            <v>PICHINCHA</v>
          </cell>
          <cell r="S6957" t="str">
            <v>QUITO</v>
          </cell>
          <cell r="U6957" t="str">
            <v>FLEXNETUIO_LOCAL</v>
          </cell>
          <cell r="V6957">
            <v>1</v>
          </cell>
          <cell r="W6957">
            <v>0.6</v>
          </cell>
          <cell r="X6957" t="str">
            <v>FLEXNET</v>
          </cell>
          <cell r="Y6957" t="str">
            <v>FLEX NET CALLE 28 DE JUNIO S/N Y GARCIA MORENO ENTRADA LLANO GRANDE</v>
          </cell>
        </row>
        <row r="6958">
          <cell r="A6958" t="str">
            <v>53143</v>
          </cell>
          <cell r="B6958">
            <v>490422</v>
          </cell>
          <cell r="C6958" t="str">
            <v>53143</v>
          </cell>
          <cell r="D6958" t="str">
            <v>DEGSO</v>
          </cell>
          <cell r="E6958" t="str">
            <v>DESPACHO</v>
          </cell>
          <cell r="F6958" t="str">
            <v>NORMAL</v>
          </cell>
          <cell r="G6958" t="str">
            <v>FT77639</v>
          </cell>
          <cell r="H6958">
            <v>44930</v>
          </cell>
          <cell r="I6958" t="str">
            <v>ENTREGADO</v>
          </cell>
          <cell r="J6958">
            <v>44931</v>
          </cell>
          <cell r="K6958" t="str">
            <v>TACTICA MEDICA TACTIMED CIA. LTDA.</v>
          </cell>
          <cell r="L6958" t="str">
            <v xml:space="preserve">AMERICA N34-220 Y ABELARDO MONCAYO EDIFICIO MALDONADO. KATHERINE PAZMINO CONTACTO 098 047 3278 TACTIMED      </v>
          </cell>
          <cell r="M6958" t="str">
            <v>1792436109001</v>
          </cell>
          <cell r="N6958" t="str">
            <v>99-832-0225</v>
          </cell>
          <cell r="O6958" t="str">
            <v>99-832-0225</v>
          </cell>
          <cell r="P6958" t="str">
            <v>170301</v>
          </cell>
          <cell r="Q6958" t="str">
            <v>QUITO</v>
          </cell>
          <cell r="R6958" t="str">
            <v>PICHINCHA</v>
          </cell>
          <cell r="S6958" t="str">
            <v>QUITO</v>
          </cell>
          <cell r="U6958" t="str">
            <v>FLEXNETUIO_LOCAL</v>
          </cell>
          <cell r="V6958">
            <v>1</v>
          </cell>
          <cell r="W6958">
            <v>4.8</v>
          </cell>
          <cell r="X6958" t="str">
            <v>FLEXNET</v>
          </cell>
          <cell r="Y6958" t="str">
            <v>FLEX NET CALLE 28 DE JUNIO S/N Y GARCIA MORENO ENTRADA LLANO GRANDE</v>
          </cell>
        </row>
        <row r="6959">
          <cell r="A6959" t="str">
            <v>DEC3202301040003 DEC3202301040001</v>
          </cell>
          <cell r="B6959">
            <v>490418</v>
          </cell>
          <cell r="C6959" t="str">
            <v>DEC3202301040003 DEC3202301040001</v>
          </cell>
          <cell r="D6959" t="str">
            <v>HUAWEI</v>
          </cell>
          <cell r="E6959" t="str">
            <v>DESPACHO</v>
          </cell>
          <cell r="F6959" t="str">
            <v>EXCLUSIVO</v>
          </cell>
          <cell r="G6959" t="str">
            <v>TF91809</v>
          </cell>
          <cell r="H6959">
            <v>44930</v>
          </cell>
          <cell r="I6959" t="str">
            <v>ENTREGADO</v>
          </cell>
          <cell r="J6959">
            <v>44930</v>
          </cell>
          <cell r="K6959" t="str">
            <v>TELECOMUNICACIONES EQUINOCCIALES CIA. LTDA.</v>
          </cell>
          <cell r="L6959" t="str">
            <v>COLEGIO DE ABOGADOS DEL GUAYAS, VIA A SALITRE</v>
          </cell>
          <cell r="M6959" t="str">
            <v>LEONARDO MUÑOZ - RUC: 1791854357001</v>
          </cell>
          <cell r="N6959" t="str">
            <v>0989010927</v>
          </cell>
          <cell r="P6959" t="str">
            <v>GUAYAQUIL</v>
          </cell>
          <cell r="Q6959" t="str">
            <v>GUAYAQUIL</v>
          </cell>
          <cell r="R6959" t="str">
            <v>GUAYAS</v>
          </cell>
          <cell r="T6959" t="str">
            <v>FLEXTRANS GYE</v>
          </cell>
          <cell r="U6959" t="str">
            <v>FLEXNETGYE_LOCAL</v>
          </cell>
          <cell r="V6959">
            <v>5</v>
          </cell>
          <cell r="W6959">
            <v>13.06</v>
          </cell>
          <cell r="X6959" t="str">
            <v>FLEXNET GUAYAQUIL</v>
          </cell>
          <cell r="Y6959" t="str">
            <v>FERNANDO GUTIERREZ HILL KM 8 1/2 VIA DAULE COOP. JUAN MONTALVO / FRENTE A PEPSI COLA</v>
          </cell>
        </row>
        <row r="6960">
          <cell r="A6960" t="str">
            <v>DEC3202301030008 DEC3202301030007</v>
          </cell>
          <cell r="B6960">
            <v>490417</v>
          </cell>
          <cell r="C6960" t="str">
            <v>DEC3202301030008 DEC3202301030007</v>
          </cell>
          <cell r="D6960" t="str">
            <v>HUAWEI</v>
          </cell>
          <cell r="E6960" t="str">
            <v>DESPACHO</v>
          </cell>
          <cell r="F6960" t="str">
            <v>EXCLUSIVO</v>
          </cell>
          <cell r="G6960" t="str">
            <v>TF91808</v>
          </cell>
          <cell r="H6960">
            <v>44930</v>
          </cell>
          <cell r="I6960" t="str">
            <v>ENTREGADO</v>
          </cell>
          <cell r="J6960">
            <v>44930</v>
          </cell>
          <cell r="K6960" t="str">
            <v>TOTALTEK S.A.</v>
          </cell>
          <cell r="L6960" t="str">
            <v>FLOR DE BASTION POPULAR, BLOQUE 17, MZ. 1238, SOLAR 2</v>
          </cell>
          <cell r="M6960" t="str">
            <v>JOAN BILL MORAN VERA - RUC: 1791900359001</v>
          </cell>
          <cell r="N6960" t="str">
            <v>0987714490</v>
          </cell>
          <cell r="P6960" t="str">
            <v>GUAYAQUIL</v>
          </cell>
          <cell r="Q6960" t="str">
            <v>GUAYAQUIL</v>
          </cell>
          <cell r="R6960" t="str">
            <v>GUAYAS</v>
          </cell>
          <cell r="T6960" t="str">
            <v>FLEXTRANS GYE</v>
          </cell>
          <cell r="U6960" t="str">
            <v>FLEXNETGYE_LOCAL</v>
          </cell>
          <cell r="V6960">
            <v>8</v>
          </cell>
          <cell r="W6960">
            <v>14</v>
          </cell>
          <cell r="X6960" t="str">
            <v>FLEXNET GUAYAQUIL</v>
          </cell>
          <cell r="Y6960" t="str">
            <v>FERNANDO GUTIERREZ HILL KM 8 1/2 VIA DAULE COOP. JUAN MONTALVO / FRENTE A PEPSI COLA</v>
          </cell>
        </row>
        <row r="6961">
          <cell r="A6961" t="str">
            <v>2023-00015</v>
          </cell>
          <cell r="B6961">
            <v>490394</v>
          </cell>
          <cell r="C6961" t="str">
            <v>2023-00015</v>
          </cell>
          <cell r="D6961" t="str">
            <v>MOVISTAR</v>
          </cell>
          <cell r="E6961" t="str">
            <v>DESPACHO</v>
          </cell>
          <cell r="F6961" t="str">
            <v>NORMAL</v>
          </cell>
          <cell r="G6961" t="str">
            <v>031080202300015</v>
          </cell>
          <cell r="H6961">
            <v>44930</v>
          </cell>
          <cell r="I6961" t="str">
            <v>ENTREGADO</v>
          </cell>
          <cell r="J6961">
            <v>44931</v>
          </cell>
          <cell r="K6961" t="str">
            <v>NORPHONE ZONIFICACION IMBABURA CALLE_CARLOS JOSE CAMPOVERDE BERRU</v>
          </cell>
          <cell r="L6961" t="str">
            <v>AV. MARIANO ACOSTA 2147 Y VICTOR GOMEZ JURADO</v>
          </cell>
          <cell r="M6961" t="str">
            <v>1001472958</v>
          </cell>
          <cell r="N6961" t="str">
            <v>998027290</v>
          </cell>
          <cell r="O6961" t="str">
            <v/>
          </cell>
          <cell r="P6961" t="str">
            <v>IBARRA</v>
          </cell>
          <cell r="Q6961" t="str">
            <v>IBARRA</v>
          </cell>
          <cell r="R6961" t="str">
            <v>IMBABURA</v>
          </cell>
          <cell r="T6961" t="str">
            <v>TRAMACO</v>
          </cell>
          <cell r="U6961" t="str">
            <v>FLEXNETUIO_PROVINCIA</v>
          </cell>
          <cell r="V6961">
            <v>1</v>
          </cell>
          <cell r="W6961">
            <v>1</v>
          </cell>
          <cell r="X6961" t="str">
            <v>FLEXNET ECUADOR - MOVISTAR</v>
          </cell>
          <cell r="Y6961" t="str">
            <v>CALLE 28 DE JUNIO S/N Y GARCIA MORENO ENTRADA LLANO GRANDE</v>
          </cell>
        </row>
        <row r="6962">
          <cell r="A6962" t="str">
            <v>2023-00016</v>
          </cell>
          <cell r="B6962">
            <v>490395</v>
          </cell>
          <cell r="C6962" t="str">
            <v>2023-00016</v>
          </cell>
          <cell r="D6962" t="str">
            <v>MOVISTAR</v>
          </cell>
          <cell r="E6962" t="str">
            <v>DESPACHO</v>
          </cell>
          <cell r="F6962" t="str">
            <v>NORMAL</v>
          </cell>
          <cell r="G6962" t="str">
            <v>031080202300016</v>
          </cell>
          <cell r="H6962">
            <v>44930</v>
          </cell>
          <cell r="I6962" t="str">
            <v>ENTREGADO</v>
          </cell>
          <cell r="J6962">
            <v>44931</v>
          </cell>
          <cell r="K6962" t="str">
            <v>NORPHONE ZONIFICACION IMBABURA _PAOLA MORAN</v>
          </cell>
          <cell r="L6962" t="str">
            <v>AV MARIANO ACOSTO 2147 Y VICTOR GOMEZ JURADO CC LA PLAZA</v>
          </cell>
          <cell r="M6962" t="str">
            <v>1091717898001</v>
          </cell>
          <cell r="N6962" t="str">
            <v>998027290</v>
          </cell>
          <cell r="P6962" t="str">
            <v>IBARRA</v>
          </cell>
          <cell r="Q6962" t="str">
            <v>IBARRA</v>
          </cell>
          <cell r="R6962" t="str">
            <v>IMBABURA</v>
          </cell>
          <cell r="T6962" t="str">
            <v>TRAMACO</v>
          </cell>
          <cell r="U6962" t="str">
            <v>FLEXNETUIO_PROVINCIA</v>
          </cell>
          <cell r="V6962">
            <v>2</v>
          </cell>
          <cell r="W6962">
            <v>1</v>
          </cell>
          <cell r="X6962" t="str">
            <v>FLEXNET ECUADOR - MOVISTAR</v>
          </cell>
          <cell r="Y6962" t="str">
            <v>CALLE 28 DE JUNIO S/N Y GARCIA MORENO ENTRADA LLANO GRANDE</v>
          </cell>
        </row>
        <row r="6963">
          <cell r="A6963" t="str">
            <v>2023-00017</v>
          </cell>
          <cell r="B6963">
            <v>490396</v>
          </cell>
          <cell r="C6963" t="str">
            <v>2023-00017</v>
          </cell>
          <cell r="D6963" t="str">
            <v>MOVISTAR</v>
          </cell>
          <cell r="E6963" t="str">
            <v>DESPACHO</v>
          </cell>
          <cell r="F6963" t="str">
            <v>NORMAL</v>
          </cell>
          <cell r="G6963" t="str">
            <v>031080202300017</v>
          </cell>
          <cell r="H6963">
            <v>44930</v>
          </cell>
          <cell r="I6963" t="str">
            <v>ENTREGADO</v>
          </cell>
          <cell r="J6963">
            <v>44931</v>
          </cell>
          <cell r="K6963" t="str">
            <v>NORPHONE ZONIFICACION CARCHI CALLE_CARLOS JOSE CAMPOVERDE BERRU</v>
          </cell>
          <cell r="L6963" t="str">
            <v>AV. MARIANO ACOSTA 2147 Y VICTOR GOMEZ JURADO</v>
          </cell>
          <cell r="M6963" t="str">
            <v>1001472958</v>
          </cell>
          <cell r="N6963" t="str">
            <v>998027290</v>
          </cell>
          <cell r="O6963" t="str">
            <v/>
          </cell>
          <cell r="P6963" t="str">
            <v>IBARRA</v>
          </cell>
          <cell r="Q6963" t="str">
            <v>IBARRA</v>
          </cell>
          <cell r="R6963" t="str">
            <v>IMBABURA</v>
          </cell>
          <cell r="T6963" t="str">
            <v>TRAMACO</v>
          </cell>
          <cell r="U6963" t="str">
            <v>FLEXNETUIO_PROVINCIA</v>
          </cell>
          <cell r="V6963">
            <v>1</v>
          </cell>
          <cell r="W6963">
            <v>1</v>
          </cell>
          <cell r="X6963" t="str">
            <v>FLEXNET ECUADOR - MOVISTAR</v>
          </cell>
          <cell r="Y6963" t="str">
            <v>CALLE 28 DE JUNIO S/N Y GARCIA MORENO ENTRADA LLANO GRANDE</v>
          </cell>
        </row>
        <row r="6964">
          <cell r="A6964" t="str">
            <v>2023-00018</v>
          </cell>
          <cell r="B6964">
            <v>490397</v>
          </cell>
          <cell r="C6964" t="str">
            <v>2023-00018</v>
          </cell>
          <cell r="D6964" t="str">
            <v>MOVISTAR</v>
          </cell>
          <cell r="E6964" t="str">
            <v>DESPACHO</v>
          </cell>
          <cell r="F6964" t="str">
            <v>NORMAL</v>
          </cell>
          <cell r="G6964" t="str">
            <v>031080202300018</v>
          </cell>
          <cell r="H6964">
            <v>44930</v>
          </cell>
          <cell r="I6964" t="str">
            <v>ENTREGADO</v>
          </cell>
          <cell r="J6964">
            <v>44931</v>
          </cell>
          <cell r="K6964" t="str">
            <v>NORPHONE ZONIFICACION CARCHI 2_CARLOS JOSE CAMPOVERDE BERRU</v>
          </cell>
          <cell r="L6964" t="str">
            <v>AV. MARIANO ACOSTA 2147 Y VICTOR GOMEZ JURADO</v>
          </cell>
          <cell r="M6964" t="str">
            <v>1001472958</v>
          </cell>
          <cell r="N6964" t="str">
            <v>998027290</v>
          </cell>
          <cell r="O6964" t="str">
            <v/>
          </cell>
          <cell r="P6964" t="str">
            <v>IBARRA</v>
          </cell>
          <cell r="Q6964" t="str">
            <v>IBARRA</v>
          </cell>
          <cell r="R6964" t="str">
            <v>IMBABURA</v>
          </cell>
          <cell r="T6964" t="str">
            <v>TRAMACO</v>
          </cell>
          <cell r="U6964" t="str">
            <v>FLEXNETUIO_PROVINCIA</v>
          </cell>
          <cell r="V6964">
            <v>1</v>
          </cell>
          <cell r="W6964">
            <v>1</v>
          </cell>
          <cell r="X6964" t="str">
            <v>FLEXNET ECUADOR - MOVISTAR</v>
          </cell>
          <cell r="Y6964" t="str">
            <v>CALLE 28 DE JUNIO S/N Y GARCIA MORENO ENTRADA LLANO GRANDE</v>
          </cell>
        </row>
        <row r="6965">
          <cell r="A6965" t="str">
            <v>2023-00019</v>
          </cell>
          <cell r="B6965">
            <v>490398</v>
          </cell>
          <cell r="C6965" t="str">
            <v>2023-00019</v>
          </cell>
          <cell r="D6965" t="str">
            <v>MOVISTAR</v>
          </cell>
          <cell r="E6965" t="str">
            <v>DESPACHO</v>
          </cell>
          <cell r="F6965" t="str">
            <v>NORMAL</v>
          </cell>
          <cell r="G6965" t="str">
            <v>031080202300019</v>
          </cell>
          <cell r="H6965">
            <v>44930</v>
          </cell>
          <cell r="I6965" t="str">
            <v>ENTREGADO</v>
          </cell>
          <cell r="J6965">
            <v>44931</v>
          </cell>
          <cell r="K6965" t="str">
            <v xml:space="preserve">NORPHONE CALLE TUNGURAHUA_LOURDES BRAVO </v>
          </cell>
          <cell r="L6965" t="str">
            <v>Av. Cevallos y Mera CAV MOVISTAR AMBATO</v>
          </cell>
          <cell r="M6965" t="str">
            <v>1091717898001</v>
          </cell>
          <cell r="N6965" t="str">
            <v>984246089</v>
          </cell>
          <cell r="O6965" t="str">
            <v/>
          </cell>
          <cell r="P6965" t="str">
            <v>AMBATO</v>
          </cell>
          <cell r="Q6965" t="str">
            <v>AMBATO</v>
          </cell>
          <cell r="R6965" t="str">
            <v>TUNGURAHUA</v>
          </cell>
          <cell r="S6965" t="str">
            <v>AMBATO</v>
          </cell>
          <cell r="T6965" t="str">
            <v>TRAMACO</v>
          </cell>
          <cell r="U6965" t="str">
            <v>FLEXNETUIO_PROVINCIA</v>
          </cell>
          <cell r="V6965">
            <v>1</v>
          </cell>
          <cell r="W6965">
            <v>1</v>
          </cell>
          <cell r="X6965" t="str">
            <v>FLEXNET ECUADOR - MOVISTAR</v>
          </cell>
          <cell r="Y6965" t="str">
            <v>CALLE 28 DE JUNIO S/N Y GARCIA MORENO ENTRADA LLANO GRANDE</v>
          </cell>
        </row>
        <row r="6966">
          <cell r="A6966" t="str">
            <v>2023-00020</v>
          </cell>
          <cell r="B6966">
            <v>490399</v>
          </cell>
          <cell r="C6966" t="str">
            <v>2023-00020</v>
          </cell>
          <cell r="D6966" t="str">
            <v>MOVISTAR</v>
          </cell>
          <cell r="E6966" t="str">
            <v>DESPACHO</v>
          </cell>
          <cell r="F6966" t="str">
            <v>NORMAL</v>
          </cell>
          <cell r="G6966" t="str">
            <v>FT77589</v>
          </cell>
          <cell r="H6966">
            <v>44930</v>
          </cell>
          <cell r="I6966" t="str">
            <v>ENTREGADO</v>
          </cell>
          <cell r="J6966">
            <v>44931</v>
          </cell>
          <cell r="K6966" t="str">
            <v>NORPHONE CALLE PICHINCHA_GISELA ALEAGA</v>
          </cell>
          <cell r="L6966" t="str">
            <v>REPUBLICA DEL SALVADOR Y NACIONES UNIDAS SUYANA TORRE CORPORATIVA PISO 12</v>
          </cell>
          <cell r="M6966" t="str">
            <v>1091717898001</v>
          </cell>
          <cell r="N6966" t="str">
            <v>983337206</v>
          </cell>
          <cell r="P6966" t="str">
            <v>QUITO</v>
          </cell>
          <cell r="Q6966" t="str">
            <v>QUITO</v>
          </cell>
          <cell r="R6966" t="str">
            <v>PICHINCHA</v>
          </cell>
          <cell r="U6966" t="str">
            <v>FLEXNETUIO_LOCAL</v>
          </cell>
          <cell r="V6966">
            <v>4</v>
          </cell>
          <cell r="W6966">
            <v>1</v>
          </cell>
          <cell r="X6966" t="str">
            <v>FLEXNET ECUADOR - MOVISTAR</v>
          </cell>
          <cell r="Y6966" t="str">
            <v>CALLE 28 DE JUNIO S/N Y GARCIA MORENO ENTRADA LLANO GRANDE</v>
          </cell>
        </row>
        <row r="6967">
          <cell r="A6967" t="str">
            <v>2023-00023</v>
          </cell>
          <cell r="B6967">
            <v>490402</v>
          </cell>
          <cell r="C6967" t="str">
            <v>2023-00023</v>
          </cell>
          <cell r="D6967" t="str">
            <v>MOVISTAR</v>
          </cell>
          <cell r="E6967" t="str">
            <v>DESPACHO</v>
          </cell>
          <cell r="F6967" t="str">
            <v>NORMAL</v>
          </cell>
          <cell r="G6967" t="str">
            <v>FT77755</v>
          </cell>
          <cell r="H6967">
            <v>44930</v>
          </cell>
          <cell r="I6967" t="str">
            <v>ENTREGADO</v>
          </cell>
          <cell r="J6967">
            <v>44931</v>
          </cell>
          <cell r="K6967" t="str">
            <v>L&amp;M SOLUTIONS QUITO_LEONOR MARIA TOBAR SILVA</v>
          </cell>
          <cell r="L6967" t="str">
            <v>Alpallana 615 y Francisco Flor Ref Casa blanca de 2 pisos porton negro Sector La Pradera Ciudad Quito</v>
          </cell>
          <cell r="M6967" t="str">
            <v>1500369473001</v>
          </cell>
          <cell r="N6967" t="str">
            <v>999743573</v>
          </cell>
          <cell r="O6967" t="str">
            <v/>
          </cell>
          <cell r="P6967" t="str">
            <v>QUITO</v>
          </cell>
          <cell r="Q6967" t="str">
            <v>QUITO</v>
          </cell>
          <cell r="R6967" t="str">
            <v>PICHINCHA</v>
          </cell>
          <cell r="U6967" t="str">
            <v>FLEXNETUIO_LOCAL</v>
          </cell>
          <cell r="V6967">
            <v>1</v>
          </cell>
          <cell r="W6967">
            <v>1</v>
          </cell>
          <cell r="X6967" t="str">
            <v>FLEXNET ECUADOR - MOVISTAR</v>
          </cell>
          <cell r="Y6967" t="str">
            <v>CALLE 28 DE JUNIO S/N Y GARCIA MORENO ENTRADA LLANO GRANDE</v>
          </cell>
        </row>
        <row r="6968">
          <cell r="A6968" t="str">
            <v>2023-00024</v>
          </cell>
          <cell r="B6968">
            <v>490403</v>
          </cell>
          <cell r="C6968" t="str">
            <v>2023-00024</v>
          </cell>
          <cell r="D6968" t="str">
            <v>MOVISTAR</v>
          </cell>
          <cell r="E6968" t="str">
            <v>DESPACHO</v>
          </cell>
          <cell r="F6968" t="str">
            <v>NORMAL</v>
          </cell>
          <cell r="G6968" t="str">
            <v>031080202300024</v>
          </cell>
          <cell r="H6968">
            <v>44930</v>
          </cell>
          <cell r="I6968" t="str">
            <v>ENTREGADO</v>
          </cell>
          <cell r="J6968">
            <v>44931</v>
          </cell>
          <cell r="K6968" t="str">
            <v>JUANA ELIZABETH OLIVO ZAMBRANO DURAN_JUANA ELIZABETH OLIVO ZAMBRANO</v>
          </cell>
          <cell r="L6968" t="str">
            <v>CDLA EL RECREO II SL04 MZ 249</v>
          </cell>
          <cell r="M6968" t="str">
            <v>0910711886001</v>
          </cell>
          <cell r="N6968" t="str">
            <v>985119155</v>
          </cell>
          <cell r="O6968" t="str">
            <v/>
          </cell>
          <cell r="P6968" t="str">
            <v>DURAN</v>
          </cell>
          <cell r="Q6968" t="str">
            <v>DURAN</v>
          </cell>
          <cell r="R6968" t="str">
            <v>GUAYAS</v>
          </cell>
          <cell r="T6968" t="str">
            <v>TRAMACO</v>
          </cell>
          <cell r="U6968" t="str">
            <v>FLEXNETUIO_GYE</v>
          </cell>
          <cell r="V6968">
            <v>1</v>
          </cell>
          <cell r="W6968">
            <v>1</v>
          </cell>
          <cell r="X6968" t="str">
            <v>FLEXNET ECUADOR - MOVISTAR</v>
          </cell>
          <cell r="Y6968" t="str">
            <v>CALLE 28 DE JUNIO S/N Y GARCIA MORENO ENTRADA LLANO GRANDE</v>
          </cell>
        </row>
        <row r="6969">
          <cell r="A6969" t="str">
            <v>2023-00025</v>
          </cell>
          <cell r="B6969">
            <v>490404</v>
          </cell>
          <cell r="C6969" t="str">
            <v>2023-00025</v>
          </cell>
          <cell r="D6969" t="str">
            <v>MOVISTAR</v>
          </cell>
          <cell r="E6969" t="str">
            <v>DESPACHO</v>
          </cell>
          <cell r="F6969" t="str">
            <v>NORMAL</v>
          </cell>
          <cell r="G6969" t="str">
            <v>FT77591</v>
          </cell>
          <cell r="H6969">
            <v>44930</v>
          </cell>
          <cell r="I6969" t="str">
            <v>ENTREGADO</v>
          </cell>
          <cell r="J6969">
            <v>44931</v>
          </cell>
          <cell r="K6969" t="str">
            <v>MEZA MATA ADA MARIA QUITO_ADA MEZA</v>
          </cell>
          <cell r="L6969" t="str">
            <v>AV. DE LOS SHYRIS Y AV. ELOY ALFARO EDIF. PARQUE CENTRAL</v>
          </cell>
          <cell r="M6969" t="str">
            <v>1758999484</v>
          </cell>
          <cell r="N6969" t="str">
            <v>993399446</v>
          </cell>
          <cell r="O6969" t="str">
            <v/>
          </cell>
          <cell r="P6969" t="str">
            <v>QUITO</v>
          </cell>
          <cell r="Q6969" t="str">
            <v>QUITO</v>
          </cell>
          <cell r="R6969" t="str">
            <v>PICHINCHA</v>
          </cell>
          <cell r="U6969" t="str">
            <v>FLEXNETUIO_LOCAL</v>
          </cell>
          <cell r="V6969">
            <v>1</v>
          </cell>
          <cell r="W6969">
            <v>1</v>
          </cell>
          <cell r="X6969" t="str">
            <v>FLEXNET ECUADOR - MOVISTAR</v>
          </cell>
          <cell r="Y6969" t="str">
            <v>CALLE 28 DE JUNIO S/N Y GARCIA MORENO ENTRADA LLANO GRANDE</v>
          </cell>
        </row>
        <row r="6970">
          <cell r="A6970" t="str">
            <v>2023-00026</v>
          </cell>
          <cell r="B6970">
            <v>490405</v>
          </cell>
          <cell r="C6970" t="str">
            <v>2023-00026</v>
          </cell>
          <cell r="D6970" t="str">
            <v>MOVISTAR</v>
          </cell>
          <cell r="E6970" t="str">
            <v>DESPACHO</v>
          </cell>
          <cell r="F6970" t="str">
            <v>NORMAL</v>
          </cell>
          <cell r="G6970" t="str">
            <v>FT77607</v>
          </cell>
          <cell r="H6970">
            <v>44930</v>
          </cell>
          <cell r="I6970" t="str">
            <v>ENTREGADO</v>
          </cell>
          <cell r="J6970">
            <v>44931</v>
          </cell>
          <cell r="K6970" t="str">
            <v>PACKTRON GYE_Marianella Gonzalez</v>
          </cell>
          <cell r="L6970" t="str">
            <v>Urdesa Norte callejon 3era avenida #139 y calle sexta</v>
          </cell>
          <cell r="M6970" t="str">
            <v>1792416345001</v>
          </cell>
          <cell r="N6970" t="str">
            <v>0989909428</v>
          </cell>
          <cell r="O6970" t="str">
            <v/>
          </cell>
          <cell r="P6970" t="str">
            <v>GUAYAQUIL</v>
          </cell>
          <cell r="Q6970" t="str">
            <v>GUAYAQUIL</v>
          </cell>
          <cell r="R6970" t="str">
            <v>GUAYAS</v>
          </cell>
          <cell r="T6970" t="str">
            <v>ITSACOURIER</v>
          </cell>
          <cell r="U6970" t="str">
            <v>FLEXNETUIO_GYE</v>
          </cell>
          <cell r="V6970">
            <v>1</v>
          </cell>
          <cell r="W6970">
            <v>1</v>
          </cell>
          <cell r="X6970" t="str">
            <v>FLEXNET ECUADOR - MOVISTAR</v>
          </cell>
          <cell r="Y6970" t="str">
            <v>CALLE 28 DE JUNIO S/N Y GARCIA MORENO ENTRADA LLANO GRANDE</v>
          </cell>
        </row>
        <row r="6971">
          <cell r="A6971" t="str">
            <v>2023-00027</v>
          </cell>
          <cell r="B6971">
            <v>490406</v>
          </cell>
          <cell r="C6971" t="str">
            <v>2023-00027</v>
          </cell>
          <cell r="D6971" t="str">
            <v>TUENTI</v>
          </cell>
          <cell r="E6971" t="str">
            <v>DESPACHO</v>
          </cell>
          <cell r="F6971" t="str">
            <v>NORMAL</v>
          </cell>
          <cell r="G6971" t="str">
            <v>031080202300027</v>
          </cell>
          <cell r="H6971">
            <v>44930</v>
          </cell>
          <cell r="I6971" t="str">
            <v>ENTREGADO</v>
          </cell>
          <cell r="J6971">
            <v>44931</v>
          </cell>
          <cell r="K6971" t="str">
            <v>WINNERS CELL TUENTI_DANIEL EDUARDO JARRIN MARROQUIN</v>
          </cell>
          <cell r="L6971" t="str">
            <v>Av La Paz y rio pastaza dentro del  Gran Aki santo Domingo local #6 junto a servipagos.</v>
          </cell>
          <cell r="M6971" t="str">
            <v>1720429685001</v>
          </cell>
          <cell r="N6971" t="str">
            <v>959543432</v>
          </cell>
          <cell r="O6971" t="str">
            <v/>
          </cell>
          <cell r="P6971" t="str">
            <v>SANTO DOMINGO</v>
          </cell>
          <cell r="Q6971" t="str">
            <v>SANTO DOMINGO</v>
          </cell>
          <cell r="R6971" t="str">
            <v>SANTO DOMINGO DE LOS TSACHILAS</v>
          </cell>
          <cell r="T6971" t="str">
            <v>TRAMACO</v>
          </cell>
          <cell r="U6971" t="str">
            <v>FLEXNETUIO_PROVINCIA</v>
          </cell>
          <cell r="V6971">
            <v>1</v>
          </cell>
          <cell r="W6971">
            <v>1</v>
          </cell>
          <cell r="X6971" t="str">
            <v>FLEXNET ECUADOR - MOVISTAR</v>
          </cell>
          <cell r="Y6971" t="str">
            <v>CALLE 28 DE JUNIO S/N Y GARCIA MORENO ENTRADA LLANO GRANDE</v>
          </cell>
        </row>
        <row r="6972">
          <cell r="A6972" t="str">
            <v>2023-00028</v>
          </cell>
          <cell r="B6972">
            <v>490407</v>
          </cell>
          <cell r="C6972" t="str">
            <v>2023-00028</v>
          </cell>
          <cell r="D6972" t="str">
            <v>TUENTI</v>
          </cell>
          <cell r="E6972" t="str">
            <v>DESPACHO</v>
          </cell>
          <cell r="F6972" t="str">
            <v>NORMAL</v>
          </cell>
          <cell r="G6972" t="str">
            <v>031080202300028</v>
          </cell>
          <cell r="H6972">
            <v>44930</v>
          </cell>
          <cell r="I6972" t="str">
            <v>ENTREGADO</v>
          </cell>
          <cell r="J6972">
            <v>44931</v>
          </cell>
          <cell r="K6972" t="str">
            <v>ANDREA CECILIA ARIAS SALAZAR_ANDREA CECILIA ARIAS SALAZAR</v>
          </cell>
          <cell r="L6972" t="str">
            <v>Calle 7 de Oct entre 10ma primera y June GuzmAn Mz 9 solar 21 diagonal a Servientrega.</v>
          </cell>
          <cell r="M6972" t="str">
            <v>1205871443001</v>
          </cell>
          <cell r="N6972" t="str">
            <v>978612804</v>
          </cell>
          <cell r="O6972" t="str">
            <v/>
          </cell>
          <cell r="P6972" t="str">
            <v>QUEVEDO</v>
          </cell>
          <cell r="Q6972" t="str">
            <v>QUEVEDO</v>
          </cell>
          <cell r="R6972" t="str">
            <v>LOS RIOS</v>
          </cell>
          <cell r="T6972" t="str">
            <v>TRAMACO</v>
          </cell>
          <cell r="U6972" t="str">
            <v>FLEXNETUIO_PROVINCIA</v>
          </cell>
          <cell r="V6972">
            <v>1</v>
          </cell>
          <cell r="W6972">
            <v>1</v>
          </cell>
          <cell r="X6972" t="str">
            <v>FLEXNET ECUADOR - MOVISTAR</v>
          </cell>
          <cell r="Y6972" t="str">
            <v>CALLE 28 DE JUNIO S/N Y GARCIA MORENO ENTRADA LLANO GRANDE</v>
          </cell>
        </row>
        <row r="6973">
          <cell r="A6973" t="str">
            <v>2023-00029</v>
          </cell>
          <cell r="B6973">
            <v>490408</v>
          </cell>
          <cell r="C6973" t="str">
            <v>2023-00029</v>
          </cell>
          <cell r="D6973" t="str">
            <v>TUENTI</v>
          </cell>
          <cell r="E6973" t="str">
            <v>DESPACHO</v>
          </cell>
          <cell r="F6973" t="str">
            <v>NORMAL</v>
          </cell>
          <cell r="G6973" t="str">
            <v>FT77606</v>
          </cell>
          <cell r="H6973">
            <v>44930</v>
          </cell>
          <cell r="I6973" t="str">
            <v>ENTREGADO</v>
          </cell>
          <cell r="J6973">
            <v>44931</v>
          </cell>
          <cell r="K6973" t="str">
            <v>COOL CONEXION - RAUL ANTONIO ALVAREZ JARAMILLO_Raul Alvarez</v>
          </cell>
          <cell r="L6973" t="str">
            <v>Cdla. La Herradura mz8 v14, planta alta, entre Banco Bolivariano de la  Francisco de Orellana.</v>
          </cell>
          <cell r="M6973" t="str">
            <v>0912181591001</v>
          </cell>
          <cell r="N6973" t="str">
            <v>998819826</v>
          </cell>
          <cell r="O6973" t="str">
            <v/>
          </cell>
          <cell r="P6973" t="str">
            <v>GUAYAQUIL</v>
          </cell>
          <cell r="Q6973" t="str">
            <v>GUAYAQUIL</v>
          </cell>
          <cell r="R6973" t="str">
            <v>GUAYAS</v>
          </cell>
          <cell r="T6973" t="str">
            <v>ITSACOURIER</v>
          </cell>
          <cell r="U6973" t="str">
            <v>FLEXNETUIO_GYE</v>
          </cell>
          <cell r="V6973">
            <v>1</v>
          </cell>
          <cell r="W6973">
            <v>1</v>
          </cell>
          <cell r="X6973" t="str">
            <v>FLEXNET ECUADOR - MOVISTAR</v>
          </cell>
          <cell r="Y6973" t="str">
            <v>CALLE 28 DE JUNIO S/N Y GARCIA MORENO ENTRADA LLANO GRANDE</v>
          </cell>
        </row>
        <row r="6974">
          <cell r="A6974" t="str">
            <v>2023-00030</v>
          </cell>
          <cell r="B6974">
            <v>490409</v>
          </cell>
          <cell r="C6974" t="str">
            <v>2023-00030</v>
          </cell>
          <cell r="D6974" t="str">
            <v>TUENTI</v>
          </cell>
          <cell r="E6974" t="str">
            <v>DESPACHO</v>
          </cell>
          <cell r="F6974" t="str">
            <v>NORMAL</v>
          </cell>
          <cell r="G6974" t="str">
            <v>FT77605</v>
          </cell>
          <cell r="H6974">
            <v>44930</v>
          </cell>
          <cell r="I6974" t="str">
            <v>ENTREGADO</v>
          </cell>
          <cell r="J6974">
            <v>44931</v>
          </cell>
          <cell r="K6974" t="str">
            <v xml:space="preserve"> NICRONET - TUENTI - GUAYAS_LUZMILA ENRIQUETA CABRERA PALACIO</v>
          </cell>
          <cell r="L6974" t="str">
            <v>URDESA NORTE CALLE BALSAMOS NORTE 513 Y LA SEXTA</v>
          </cell>
          <cell r="M6974" t="str">
            <v>0993371634001</v>
          </cell>
          <cell r="N6974" t="str">
            <v>0900706888</v>
          </cell>
          <cell r="O6974" t="str">
            <v/>
          </cell>
          <cell r="P6974" t="str">
            <v>GUAYAQUIL</v>
          </cell>
          <cell r="Q6974" t="str">
            <v>GUAYAQUIL</v>
          </cell>
          <cell r="R6974" t="str">
            <v>GUAYAS</v>
          </cell>
          <cell r="T6974" t="str">
            <v>FLEXTRANS</v>
          </cell>
          <cell r="U6974" t="str">
            <v>FLEXNETUIO_GYE</v>
          </cell>
          <cell r="V6974">
            <v>1</v>
          </cell>
          <cell r="W6974">
            <v>1</v>
          </cell>
          <cell r="X6974" t="str">
            <v>FLEXNET ECUADOR - MOVISTAR</v>
          </cell>
          <cell r="Y6974" t="str">
            <v>CALLE 28 DE JUNIO S/N Y GARCIA MORENO ENTRADA LLANO GRANDE</v>
          </cell>
        </row>
        <row r="6975">
          <cell r="A6975" t="str">
            <v>2023-00031</v>
          </cell>
          <cell r="B6975">
            <v>490410</v>
          </cell>
          <cell r="C6975" t="str">
            <v>2023-00031</v>
          </cell>
          <cell r="D6975" t="str">
            <v>TUENTI</v>
          </cell>
          <cell r="E6975" t="str">
            <v>DESPACHO</v>
          </cell>
          <cell r="F6975" t="str">
            <v>NORMAL</v>
          </cell>
          <cell r="G6975" t="str">
            <v>031080202300031</v>
          </cell>
          <cell r="H6975">
            <v>44930</v>
          </cell>
          <cell r="I6975" t="str">
            <v>ENTREGADO</v>
          </cell>
          <cell r="J6975">
            <v>44931</v>
          </cell>
          <cell r="K6975" t="str">
            <v>JORGE ISAAC CENTENO URETA M&amp;M_JORGE ISAAC CENTENO URETA</v>
          </cell>
          <cell r="L6975" t="str">
            <v>CALLE 13 ENTRE AV 16 Y AV 17</v>
          </cell>
          <cell r="M6975" t="str">
            <v>1307869394</v>
          </cell>
          <cell r="N6975" t="str">
            <v>958979105</v>
          </cell>
          <cell r="O6975" t="str">
            <v/>
          </cell>
          <cell r="P6975" t="str">
            <v>MANTA</v>
          </cell>
          <cell r="Q6975" t="str">
            <v>MANTA</v>
          </cell>
          <cell r="R6975" t="str">
            <v>MANABI</v>
          </cell>
          <cell r="T6975" t="str">
            <v>TRAMACO</v>
          </cell>
          <cell r="U6975" t="str">
            <v>FLEXNETUIO_PROVINCIA</v>
          </cell>
          <cell r="V6975">
            <v>1</v>
          </cell>
          <cell r="W6975">
            <v>1</v>
          </cell>
          <cell r="X6975" t="str">
            <v>FLEXNET ECUADOR - MOVISTAR</v>
          </cell>
          <cell r="Y6975" t="str">
            <v>CALLE 28 DE JUNIO S/N Y GARCIA MORENO ENTRADA LLANO GRANDE</v>
          </cell>
        </row>
        <row r="6976">
          <cell r="A6976" t="str">
            <v>2023-00032</v>
          </cell>
          <cell r="B6976">
            <v>490411</v>
          </cell>
          <cell r="C6976" t="str">
            <v>2023-00032</v>
          </cell>
          <cell r="D6976" t="str">
            <v>TUENTI</v>
          </cell>
          <cell r="E6976" t="str">
            <v>DESPACHO</v>
          </cell>
          <cell r="F6976" t="str">
            <v>NORMAL</v>
          </cell>
          <cell r="G6976" t="str">
            <v>031080202300032</v>
          </cell>
          <cell r="H6976">
            <v>44930</v>
          </cell>
          <cell r="I6976" t="str">
            <v>ENTREGADO</v>
          </cell>
          <cell r="J6976">
            <v>44931</v>
          </cell>
          <cell r="K6976" t="str">
            <v>JORGE ISAAC CENTENO URETA_JORGE ISAAC CENTENO URETA</v>
          </cell>
          <cell r="L6976" t="str">
            <v>CALLE OLMEDO ENTRE 9 DE OCTUBRE Y PEDRO GUAL A LADO DE LA CEVICHERIA PP2</v>
          </cell>
          <cell r="M6976" t="str">
            <v>1307869394001</v>
          </cell>
          <cell r="N6976" t="str">
            <v>0958979105</v>
          </cell>
          <cell r="O6976" t="str">
            <v/>
          </cell>
          <cell r="P6976" t="str">
            <v>PORTOVIEJO</v>
          </cell>
          <cell r="Q6976" t="str">
            <v>PORTOVIEJO</v>
          </cell>
          <cell r="R6976" t="str">
            <v>MANABI</v>
          </cell>
          <cell r="T6976" t="str">
            <v>TRAMACO</v>
          </cell>
          <cell r="U6976" t="str">
            <v>FLEXNETUIO_PROVINCIA</v>
          </cell>
          <cell r="V6976">
            <v>1</v>
          </cell>
          <cell r="W6976">
            <v>1</v>
          </cell>
          <cell r="X6976" t="str">
            <v>FLEXNET ECUADOR - MOVISTAR</v>
          </cell>
          <cell r="Y6976" t="str">
            <v>CALLE 28 DE JUNIO S/N Y GARCIA MORENO ENTRADA LLANO GRANDE</v>
          </cell>
        </row>
        <row r="6977">
          <cell r="A6977" t="str">
            <v>2023-00033</v>
          </cell>
          <cell r="B6977">
            <v>490412</v>
          </cell>
          <cell r="C6977" t="str">
            <v>2023-00033</v>
          </cell>
          <cell r="D6977" t="str">
            <v>TUENTI</v>
          </cell>
          <cell r="E6977" t="str">
            <v>DESPACHO</v>
          </cell>
          <cell r="F6977" t="str">
            <v>NORMAL</v>
          </cell>
          <cell r="G6977" t="str">
            <v>031080202300033</v>
          </cell>
          <cell r="H6977">
            <v>44930</v>
          </cell>
          <cell r="I6977" t="str">
            <v>ENTREGADO</v>
          </cell>
          <cell r="J6977">
            <v>44932</v>
          </cell>
          <cell r="K6977" t="str">
            <v>WINNERS PEDERNALES_DANIEL JARRIN</v>
          </cell>
          <cell r="L6977" t="str">
            <v>CALLE 27 DE NOVIEMBRE Y PI. ACOSTA</v>
          </cell>
          <cell r="M6977" t="str">
            <v>1720429685001</v>
          </cell>
          <cell r="N6977" t="str">
            <v>0959543432</v>
          </cell>
          <cell r="O6977" t="str">
            <v/>
          </cell>
          <cell r="P6977" t="str">
            <v>PEDERNALES</v>
          </cell>
          <cell r="Q6977" t="str">
            <v>PEDERNALES</v>
          </cell>
          <cell r="R6977" t="str">
            <v>MANABI</v>
          </cell>
          <cell r="T6977" t="str">
            <v>TRAMACO</v>
          </cell>
          <cell r="U6977" t="str">
            <v>FLEXNETUIO_PROVINCIA</v>
          </cell>
          <cell r="V6977">
            <v>1</v>
          </cell>
          <cell r="W6977">
            <v>1</v>
          </cell>
          <cell r="X6977" t="str">
            <v>FLEXNET ECUADOR - MOVISTAR</v>
          </cell>
          <cell r="Y6977" t="str">
            <v>CALLE 28 DE JUNIO S/N Y GARCIA MORENO ENTRADA LLANO GRANDE</v>
          </cell>
        </row>
        <row r="6978">
          <cell r="A6978" t="str">
            <v>2023-00034</v>
          </cell>
          <cell r="B6978">
            <v>490413</v>
          </cell>
          <cell r="C6978" t="str">
            <v>2023-00034</v>
          </cell>
          <cell r="D6978" t="str">
            <v>TUENTI</v>
          </cell>
          <cell r="E6978" t="str">
            <v>DESPACHO</v>
          </cell>
          <cell r="F6978" t="str">
            <v>NORMAL</v>
          </cell>
          <cell r="G6978" t="str">
            <v>FT77756</v>
          </cell>
          <cell r="H6978">
            <v>44930</v>
          </cell>
          <cell r="I6978" t="str">
            <v>ENTREGADO</v>
          </cell>
          <cell r="J6978">
            <v>44931</v>
          </cell>
          <cell r="K6978" t="str">
            <v>WINNERSCELL TUENTI PICHINCHA_JARRIN MARROQUIN DANIEL EDUARDO</v>
          </cell>
          <cell r="L6978" t="str">
            <v>AVDA AJAVI Y HUIGRA</v>
          </cell>
          <cell r="M6978" t="str">
            <v>1720429685</v>
          </cell>
          <cell r="N6978" t="str">
            <v>0963803959</v>
          </cell>
          <cell r="O6978" t="str">
            <v/>
          </cell>
          <cell r="P6978" t="str">
            <v>QUITO</v>
          </cell>
          <cell r="Q6978" t="str">
            <v>QUITO</v>
          </cell>
          <cell r="R6978" t="str">
            <v>PICHINCHA</v>
          </cell>
          <cell r="T6978" t="str">
            <v>EXPRESSCON</v>
          </cell>
          <cell r="U6978" t="str">
            <v>FLEXNETUIO_LOCAL</v>
          </cell>
          <cell r="V6978">
            <v>1</v>
          </cell>
          <cell r="W6978">
            <v>1</v>
          </cell>
          <cell r="X6978" t="str">
            <v>FLEXNET ECUADOR - MOVISTAR</v>
          </cell>
          <cell r="Y6978" t="str">
            <v>CALLE 28 DE JUNIO S/N Y GARCIA MORENO ENTRADA LLANO GRANDE</v>
          </cell>
        </row>
        <row r="6979">
          <cell r="A6979" t="str">
            <v>2023-00035</v>
          </cell>
          <cell r="B6979">
            <v>490414</v>
          </cell>
          <cell r="C6979" t="str">
            <v>2023-00035</v>
          </cell>
          <cell r="D6979" t="str">
            <v>TUENTI</v>
          </cell>
          <cell r="E6979" t="str">
            <v>DESPACHO</v>
          </cell>
          <cell r="F6979" t="str">
            <v>NORMAL</v>
          </cell>
          <cell r="G6979" t="str">
            <v>031080202300035</v>
          </cell>
          <cell r="H6979">
            <v>44930</v>
          </cell>
          <cell r="I6979" t="str">
            <v>ENTREGADO</v>
          </cell>
          <cell r="J6979">
            <v>44931</v>
          </cell>
          <cell r="K6979" t="str">
            <v>NANOMAX_DONNYS ROBERTO FEIJOO SALAZAR</v>
          </cell>
          <cell r="L6979" t="str">
            <v xml:space="preserve"> CALLEJON 1ERA B NORTE Y JORGE MURILLO UGARTE, JUNTO AL HOTEL GREHIS.</v>
          </cell>
          <cell r="M6979" t="str">
            <v>0703178723001</v>
          </cell>
          <cell r="N6979" t="str">
            <v>987204515</v>
          </cell>
          <cell r="O6979" t="str">
            <v/>
          </cell>
          <cell r="P6979" t="str">
            <v>MACHALA</v>
          </cell>
          <cell r="Q6979" t="str">
            <v>MACHALA</v>
          </cell>
          <cell r="R6979" t="str">
            <v>EL ORO</v>
          </cell>
          <cell r="T6979" t="str">
            <v>TRAMACO</v>
          </cell>
          <cell r="U6979" t="str">
            <v>FLEXNETUIO_PROVINCIA</v>
          </cell>
          <cell r="V6979">
            <v>1</v>
          </cell>
          <cell r="W6979">
            <v>1</v>
          </cell>
          <cell r="X6979" t="str">
            <v>FLEXNET ECUADOR - MOVISTAR</v>
          </cell>
          <cell r="Y6979" t="str">
            <v>CALLE 28 DE JUNIO S/N Y GARCIA MORENO ENTRADA LLANO GRANDE</v>
          </cell>
        </row>
        <row r="6980">
          <cell r="A6980" t="str">
            <v>2023-00036</v>
          </cell>
          <cell r="B6980">
            <v>490415</v>
          </cell>
          <cell r="C6980" t="str">
            <v>2023-00036</v>
          </cell>
          <cell r="D6980" t="str">
            <v>TUENTI</v>
          </cell>
          <cell r="E6980" t="str">
            <v>DESPACHO</v>
          </cell>
          <cell r="F6980" t="str">
            <v>NORMAL</v>
          </cell>
          <cell r="G6980" t="str">
            <v>031080202300036</v>
          </cell>
          <cell r="H6980">
            <v>44930</v>
          </cell>
          <cell r="I6980" t="str">
            <v>ENTREGADO</v>
          </cell>
          <cell r="J6980">
            <v>44932</v>
          </cell>
          <cell r="K6980" t="str">
            <v>EVELYN TRUJILLO TUENTI CARCHI_EVELYN PAOLA TRUJILLO MANOSALVAS</v>
          </cell>
          <cell r="L6980" t="str">
            <v>Junin y Sucre, esquina, Hotel Flor de los Andes, ofic. 18</v>
          </cell>
          <cell r="M6980" t="str">
            <v>0401360201</v>
          </cell>
          <cell r="N6980" t="str">
            <v>0987971228</v>
          </cell>
          <cell r="O6980" t="str">
            <v/>
          </cell>
          <cell r="P6980" t="str">
            <v>TULCAN</v>
          </cell>
          <cell r="Q6980" t="str">
            <v>TULCAN</v>
          </cell>
          <cell r="R6980" t="str">
            <v>CARCHI</v>
          </cell>
          <cell r="S6980" t="str">
            <v/>
          </cell>
          <cell r="T6980" t="str">
            <v>TRAMACO</v>
          </cell>
          <cell r="U6980" t="str">
            <v>FLEXNETUIO_PROVINCIA</v>
          </cell>
          <cell r="V6980">
            <v>1</v>
          </cell>
          <cell r="W6980">
            <v>1</v>
          </cell>
          <cell r="X6980" t="str">
            <v>FLEXNET ECUADOR - MOVISTAR</v>
          </cell>
          <cell r="Y6980" t="str">
            <v>CALLE 28 DE JUNIO S/N Y GARCIA MORENO ENTRADA LLANO GRANDE</v>
          </cell>
        </row>
        <row r="6981">
          <cell r="A6981" t="str">
            <v>2023-00037</v>
          </cell>
          <cell r="B6981">
            <v>490416</v>
          </cell>
          <cell r="C6981" t="str">
            <v>2023-00037</v>
          </cell>
          <cell r="D6981" t="str">
            <v>TUENTI</v>
          </cell>
          <cell r="E6981" t="str">
            <v>DESPACHO</v>
          </cell>
          <cell r="F6981" t="str">
            <v>NORMAL</v>
          </cell>
          <cell r="G6981" t="str">
            <v>031080202300037</v>
          </cell>
          <cell r="H6981">
            <v>44930</v>
          </cell>
          <cell r="I6981" t="str">
            <v>ENTREGADO</v>
          </cell>
          <cell r="J6981">
            <v>44931</v>
          </cell>
          <cell r="K6981" t="str">
            <v>TRUJILLO MANOSALVAS EVELYN PAOLA_EVELYN TRUJILLO</v>
          </cell>
          <cell r="L6981" t="str">
            <v>CALLE SANCHEZ Y COLON ESQUINA, LOCAL TU+C26ENTI.</v>
          </cell>
          <cell r="M6981" t="str">
            <v>0401360201001</v>
          </cell>
          <cell r="N6981" t="str">
            <v>987971228</v>
          </cell>
          <cell r="O6981" t="str">
            <v/>
          </cell>
          <cell r="P6981" t="str">
            <v>IBARRA</v>
          </cell>
          <cell r="Q6981" t="str">
            <v>IBARRA</v>
          </cell>
          <cell r="R6981" t="str">
            <v>IMBABURA</v>
          </cell>
          <cell r="T6981" t="str">
            <v>TRAMACO</v>
          </cell>
          <cell r="U6981" t="str">
            <v>FLEXNETUIO_PROVINCIA</v>
          </cell>
          <cell r="V6981">
            <v>1</v>
          </cell>
          <cell r="W6981">
            <v>1</v>
          </cell>
          <cell r="X6981" t="str">
            <v>FLEXNET ECUADOR - MOVISTAR</v>
          </cell>
          <cell r="Y6981" t="str">
            <v>CALLE 28 DE JUNIO S/N Y GARCIA MORENO ENTRADA LLANO GRANDE</v>
          </cell>
        </row>
        <row r="6982">
          <cell r="A6982" t="str">
            <v>2023-00012</v>
          </cell>
          <cell r="B6982">
            <v>490391</v>
          </cell>
          <cell r="C6982" t="str">
            <v>2023-00012</v>
          </cell>
          <cell r="D6982" t="str">
            <v>MOVISTAR</v>
          </cell>
          <cell r="E6982" t="str">
            <v>DESPACHO</v>
          </cell>
          <cell r="F6982" t="str">
            <v>NORMAL</v>
          </cell>
          <cell r="G6982" t="str">
            <v>FT77590</v>
          </cell>
          <cell r="H6982">
            <v>44930</v>
          </cell>
          <cell r="I6982" t="str">
            <v>ENTREGADO</v>
          </cell>
          <cell r="J6982">
            <v>44931</v>
          </cell>
          <cell r="K6982" t="str">
            <v>MEGATEL SOLUCIONES DIGITALES QUITO_VECILLA ARCE SERGIO GEOVANNY</v>
          </cell>
          <cell r="L6982" t="str">
            <v>EDIFICIO CHAVEZ ESPINOSA E10-14 OFICINA 5 B CALLE MANUEL M SANCHEZ Y 6 DE DICIEMBRE</v>
          </cell>
          <cell r="M6982" t="str">
            <v>1752186864</v>
          </cell>
          <cell r="N6982" t="str">
            <v>983385440</v>
          </cell>
          <cell r="O6982" t="str">
            <v/>
          </cell>
          <cell r="P6982" t="str">
            <v>QUITO</v>
          </cell>
          <cell r="Q6982" t="str">
            <v>QUITO</v>
          </cell>
          <cell r="R6982" t="str">
            <v>PICHINCHA</v>
          </cell>
          <cell r="U6982" t="str">
            <v>FLEXNETUIO_LOCAL</v>
          </cell>
          <cell r="V6982">
            <v>1</v>
          </cell>
          <cell r="W6982">
            <v>1</v>
          </cell>
          <cell r="X6982" t="str">
            <v>FLEXNET ECUADOR - MOVISTAR</v>
          </cell>
          <cell r="Y6982" t="str">
            <v>CALLE 28 DE JUNIO S/N Y GARCIA MORENO ENTRADA LLANO GRANDE</v>
          </cell>
        </row>
        <row r="6983">
          <cell r="A6983" t="str">
            <v>2023-00013</v>
          </cell>
          <cell r="B6983">
            <v>490392</v>
          </cell>
          <cell r="C6983" t="str">
            <v>2023-00013</v>
          </cell>
          <cell r="D6983" t="str">
            <v>MOVISTAR</v>
          </cell>
          <cell r="E6983" t="str">
            <v>DESPACHO</v>
          </cell>
          <cell r="F6983" t="str">
            <v>NORMAL</v>
          </cell>
          <cell r="G6983" t="str">
            <v>FT77592</v>
          </cell>
          <cell r="H6983">
            <v>44930</v>
          </cell>
          <cell r="I6983" t="str">
            <v>ENTREGADO</v>
          </cell>
          <cell r="J6983">
            <v>44931</v>
          </cell>
          <cell r="K6983" t="str">
            <v>Micropagos Quito_Catalina Arias</v>
          </cell>
          <cell r="L6983" t="str">
            <v>Calle Rumipamba 706 y Av. Republica</v>
          </cell>
          <cell r="M6983" t="str">
            <v>1792700973001</v>
          </cell>
          <cell r="N6983" t="str">
            <v>0999489859</v>
          </cell>
          <cell r="O6983" t="str">
            <v/>
          </cell>
          <cell r="P6983" t="str">
            <v>QUITO</v>
          </cell>
          <cell r="Q6983" t="str">
            <v>QUITO</v>
          </cell>
          <cell r="R6983" t="str">
            <v>PICHINCHA</v>
          </cell>
          <cell r="U6983" t="str">
            <v>FLEXNETUIO_LOCAL</v>
          </cell>
          <cell r="V6983">
            <v>1</v>
          </cell>
          <cell r="W6983">
            <v>1</v>
          </cell>
          <cell r="X6983" t="str">
            <v>FLEXNET ECUADOR - MOVISTAR</v>
          </cell>
          <cell r="Y6983" t="str">
            <v>CALLE 28 DE JUNIO S/N Y GARCIA MORENO ENTRADA LLANO GRANDE</v>
          </cell>
        </row>
        <row r="6984">
          <cell r="A6984" t="str">
            <v>53139</v>
          </cell>
          <cell r="B6984">
            <v>490384</v>
          </cell>
          <cell r="C6984" t="str">
            <v>53139</v>
          </cell>
          <cell r="D6984" t="str">
            <v>DEGSO</v>
          </cell>
          <cell r="E6984" t="str">
            <v>DESPACHO</v>
          </cell>
          <cell r="F6984" t="str">
            <v>NORMAL</v>
          </cell>
          <cell r="G6984" t="str">
            <v>FT77633</v>
          </cell>
          <cell r="H6984">
            <v>44930</v>
          </cell>
          <cell r="I6984" t="str">
            <v>ENTREGADO</v>
          </cell>
          <cell r="J6984">
            <v>44931</v>
          </cell>
          <cell r="K6984" t="str">
            <v>JARDINES PIAVERI CIA. LTDA.</v>
          </cell>
          <cell r="L6984" t="str">
            <v>DIRECCION: CONECTOR ALPACHACA FRENTE A LA ENTRADA A LA ADUANA DEL ECUADOR (TABABELA), ESTO ES UNA CASA COLOR AZUL QUE SE ENCUENTRA EN UN CAMINO ALTERNO A LA VIA PRINCIPAL. - ATENCION DIEGO PALADINES 0</v>
          </cell>
          <cell r="M6984" t="str">
            <v>5.9006E+11</v>
          </cell>
          <cell r="N6984" t="str">
            <v>99-832-0225</v>
          </cell>
          <cell r="O6984" t="str">
            <v>99-832-0225</v>
          </cell>
          <cell r="P6984" t="str">
            <v>170907</v>
          </cell>
          <cell r="Q6984" t="str">
            <v>QUITO</v>
          </cell>
          <cell r="R6984" t="str">
            <v>PICHINCHA</v>
          </cell>
          <cell r="S6984" t="str">
            <v>TABABELA</v>
          </cell>
          <cell r="U6984" t="str">
            <v>FLEXNETUIO_LOCAL</v>
          </cell>
          <cell r="V6984">
            <v>1</v>
          </cell>
          <cell r="W6984">
            <v>0.5</v>
          </cell>
          <cell r="X6984" t="str">
            <v>FLEXNET</v>
          </cell>
          <cell r="Y6984" t="str">
            <v>FLEX NET CALLE 28 DE JUNIO S/N Y GARCIA MORENO ENTRADA LLANO GRANDE</v>
          </cell>
        </row>
        <row r="6985">
          <cell r="A6985" t="str">
            <v>53140</v>
          </cell>
          <cell r="B6985">
            <v>490385</v>
          </cell>
          <cell r="C6985" t="str">
            <v>53140</v>
          </cell>
          <cell r="D6985" t="str">
            <v>DEGSO</v>
          </cell>
          <cell r="E6985" t="str">
            <v>DESPACHO</v>
          </cell>
          <cell r="F6985" t="str">
            <v>NORMAL</v>
          </cell>
          <cell r="G6985" t="str">
            <v>FT77634</v>
          </cell>
          <cell r="H6985">
            <v>44930</v>
          </cell>
          <cell r="I6985" t="str">
            <v>ENTREGADO</v>
          </cell>
          <cell r="J6985">
            <v>44931</v>
          </cell>
          <cell r="K6985" t="str">
            <v>ESPAGROTEC ESPECIALIDADES AGRICOLAS CIA. LTDA.</v>
          </cell>
          <cell r="L6985" t="str">
            <v>DIRECCION: SANGOLQUI - AV. GENERAL ENRIQUEZ N°8 Y AV. GENERAL RUMINAHUI</v>
          </cell>
          <cell r="M6985" t="str">
            <v>#N/A</v>
          </cell>
          <cell r="N6985" t="str">
            <v>99-832-0225</v>
          </cell>
          <cell r="O6985" t="str">
            <v>99-832-0225</v>
          </cell>
          <cell r="P6985" t="str">
            <v>171101</v>
          </cell>
          <cell r="Q6985" t="str">
            <v>RUMIÑAHUI</v>
          </cell>
          <cell r="R6985" t="str">
            <v>PICHINCHA</v>
          </cell>
          <cell r="S6985" t="str">
            <v>SANGOLQUI</v>
          </cell>
          <cell r="U6985" t="str">
            <v>FLEXNETUIO_LOCAL</v>
          </cell>
          <cell r="V6985">
            <v>1</v>
          </cell>
          <cell r="W6985">
            <v>2.2000000000000002</v>
          </cell>
          <cell r="X6985" t="str">
            <v>FLEXNET</v>
          </cell>
          <cell r="Y6985" t="str">
            <v>FLEX NET CALLE 28 DE JUNIO S/N Y GARCIA MORENO ENTRADA LLANO GRANDE</v>
          </cell>
        </row>
        <row r="6986">
          <cell r="A6986" t="str">
            <v>53141</v>
          </cell>
          <cell r="B6986">
            <v>490386</v>
          </cell>
          <cell r="C6986" t="str">
            <v>53141</v>
          </cell>
          <cell r="D6986" t="str">
            <v>DEGSO</v>
          </cell>
          <cell r="E6986" t="str">
            <v>DESPACHO</v>
          </cell>
          <cell r="F6986" t="str">
            <v>NORMAL</v>
          </cell>
          <cell r="G6986" t="str">
            <v>FT77635</v>
          </cell>
          <cell r="H6986">
            <v>44930</v>
          </cell>
          <cell r="I6986" t="str">
            <v>ENTREGADO</v>
          </cell>
          <cell r="J6986">
            <v>44931</v>
          </cell>
          <cell r="K6986" t="str">
            <v>ENKADOR S.A.</v>
          </cell>
          <cell r="L6986" t="str">
            <v>DIRECCION:SANGOLQUI - BARRIO SELVA ALEGRE VIA SAN FERNANDO KM 1 - HORARIO DE RECEPCION DE PEDIDOS LUNES A JUEVES DE 12:00 A 13:30 Y DE 14:00 A 15:00</v>
          </cell>
          <cell r="M6986" t="str">
            <v>1.79009E+12</v>
          </cell>
          <cell r="N6986" t="str">
            <v>99-832-0225</v>
          </cell>
          <cell r="O6986" t="str">
            <v>99-832-0225</v>
          </cell>
          <cell r="P6986" t="str">
            <v>171101</v>
          </cell>
          <cell r="Q6986" t="str">
            <v>RUMIÑAHUI</v>
          </cell>
          <cell r="R6986" t="str">
            <v>PICHINCHA</v>
          </cell>
          <cell r="S6986" t="str">
            <v>SANGOLQUI</v>
          </cell>
          <cell r="U6986" t="str">
            <v>FLEXNETUIO_LOCAL</v>
          </cell>
          <cell r="V6986">
            <v>1</v>
          </cell>
          <cell r="W6986">
            <v>1.1000000000000001</v>
          </cell>
          <cell r="X6986" t="str">
            <v>FLEXNET</v>
          </cell>
          <cell r="Y6986" t="str">
            <v>FLEX NET CALLE 28 DE JUNIO S/N Y GARCIA MORENO ENTRADA LLANO GRANDE</v>
          </cell>
        </row>
        <row r="6987">
          <cell r="A6987" t="str">
            <v>53142</v>
          </cell>
          <cell r="B6987">
            <v>490387</v>
          </cell>
          <cell r="C6987" t="str">
            <v>53142</v>
          </cell>
          <cell r="D6987" t="str">
            <v>DEGSO</v>
          </cell>
          <cell r="E6987" t="str">
            <v>DESPACHO</v>
          </cell>
          <cell r="F6987" t="str">
            <v>NORMAL</v>
          </cell>
          <cell r="G6987" t="str">
            <v>FT77636</v>
          </cell>
          <cell r="H6987">
            <v>44930</v>
          </cell>
          <cell r="I6987" t="str">
            <v>ENTREGADO</v>
          </cell>
          <cell r="J6987">
            <v>44931</v>
          </cell>
          <cell r="K6987" t="str">
            <v>ENCHAPES DECORATIVOS S.A.</v>
          </cell>
          <cell r="L6987" t="str">
            <v>DIRECCION: QUITO ,AV MORAN VALVERDE OE1-63 Y PANAMERICANA SUR KM 9 ½ ATENCION LUIS SALCEDO TEL:2676700-POR FAVOR ENTREGAR EN LA MANANA</v>
          </cell>
          <cell r="M6987" t="str">
            <v>1.79018E+12</v>
          </cell>
          <cell r="N6987" t="str">
            <v>99-832-0225</v>
          </cell>
          <cell r="O6987" t="str">
            <v>99-832-0225</v>
          </cell>
          <cell r="P6987" t="str">
            <v>170301</v>
          </cell>
          <cell r="Q6987" t="str">
            <v>QUITO</v>
          </cell>
          <cell r="R6987" t="str">
            <v>PICHINCHA</v>
          </cell>
          <cell r="S6987" t="str">
            <v>QUITO</v>
          </cell>
          <cell r="T6987" t="str">
            <v>TRANSERVISS</v>
          </cell>
          <cell r="U6987" t="str">
            <v>FLEXNETUIO_LOCAL</v>
          </cell>
          <cell r="V6987">
            <v>3</v>
          </cell>
          <cell r="W6987">
            <v>33.700000000000003</v>
          </cell>
          <cell r="X6987" t="str">
            <v>FLEXNET</v>
          </cell>
          <cell r="Y6987" t="str">
            <v>FLEX NET CALLE 28 DE JUNIO S/N Y GARCIA MORENO ENTRADA LLANO GRANDE</v>
          </cell>
        </row>
        <row r="6988">
          <cell r="A6988" t="str">
            <v>53144</v>
          </cell>
          <cell r="B6988">
            <v>490388</v>
          </cell>
          <cell r="C6988" t="str">
            <v>53144</v>
          </cell>
          <cell r="D6988" t="str">
            <v>DEGSO</v>
          </cell>
          <cell r="E6988" t="str">
            <v>DESPACHO</v>
          </cell>
          <cell r="F6988" t="str">
            <v>NORMAL</v>
          </cell>
          <cell r="G6988" t="str">
            <v>FT77637</v>
          </cell>
          <cell r="H6988">
            <v>44930</v>
          </cell>
          <cell r="I6988" t="str">
            <v>ENTREGADO</v>
          </cell>
          <cell r="J6988">
            <v>44931</v>
          </cell>
          <cell r="K6988" t="str">
            <v>ENI ECUADOR S.A.</v>
          </cell>
          <cell r="L6988" t="str">
            <v>DIRECCION:  VIA SANGOLQUI - PIFO KM 4 ½ FRENTE A PINTAG ? ATENCION LORENA ESPINOSA - TELF 2232603</v>
          </cell>
          <cell r="M6988" t="str">
            <v>1.79054E+12</v>
          </cell>
          <cell r="N6988" t="str">
            <v>99-832-0225</v>
          </cell>
          <cell r="O6988" t="str">
            <v>99-832-0225</v>
          </cell>
          <cell r="P6988" t="str">
            <v>171101</v>
          </cell>
          <cell r="Q6988" t="str">
            <v>RUMIÑAHUI</v>
          </cell>
          <cell r="R6988" t="str">
            <v>PICHINCHA</v>
          </cell>
          <cell r="S6988" t="str">
            <v>SANGOLQUI</v>
          </cell>
          <cell r="U6988" t="str">
            <v>FLEXNETUIO_LOCAL</v>
          </cell>
          <cell r="V6988">
            <v>2</v>
          </cell>
          <cell r="W6988">
            <v>44.4</v>
          </cell>
          <cell r="X6988" t="str">
            <v>FLEXNET</v>
          </cell>
          <cell r="Y6988" t="str">
            <v>FLEX NET CALLE 28 DE JUNIO S/N Y GARCIA MORENO ENTRADA LLANO GRANDE</v>
          </cell>
        </row>
        <row r="6989">
          <cell r="A6989" t="str">
            <v>53134</v>
          </cell>
          <cell r="B6989">
            <v>490379</v>
          </cell>
          <cell r="C6989" t="str">
            <v>53134</v>
          </cell>
          <cell r="D6989" t="str">
            <v>DEGSO</v>
          </cell>
          <cell r="E6989" t="str">
            <v>DESPACHO</v>
          </cell>
          <cell r="F6989" t="str">
            <v>NORMAL</v>
          </cell>
          <cell r="G6989" t="str">
            <v>FT77631</v>
          </cell>
          <cell r="H6989">
            <v>44930</v>
          </cell>
          <cell r="I6989" t="str">
            <v>ENTREGADO</v>
          </cell>
          <cell r="J6989">
            <v>44931</v>
          </cell>
          <cell r="K6989" t="str">
            <v>UNION DE CONCRETERAS UNICON UCUE CIA. LTDA.</v>
          </cell>
          <cell r="L6989" t="str">
            <v>DIRECCION:AV SIMON BOLIVAR S/N Y AV. INTEROCEANICA ? ATENCION LUIS AREQUIPA - TELF 2898452</v>
          </cell>
          <cell r="M6989" t="str">
            <v>#N/A</v>
          </cell>
          <cell r="N6989" t="str">
            <v>99-832-0225</v>
          </cell>
          <cell r="O6989" t="str">
            <v>99-832-0225</v>
          </cell>
          <cell r="P6989" t="str">
            <v>170301</v>
          </cell>
          <cell r="Q6989" t="str">
            <v>QUITO</v>
          </cell>
          <cell r="R6989" t="str">
            <v>PICHINCHA</v>
          </cell>
          <cell r="S6989" t="str">
            <v>QUITO</v>
          </cell>
          <cell r="U6989" t="str">
            <v>FLEXNETUIO_LOCAL</v>
          </cell>
          <cell r="V6989">
            <v>7</v>
          </cell>
          <cell r="W6989">
            <v>20.100000000000001</v>
          </cell>
          <cell r="X6989" t="str">
            <v>FLEXNET</v>
          </cell>
          <cell r="Y6989" t="str">
            <v>FLEX NET CALLE 28 DE JUNIO S/N Y GARCIA MORENO ENTRADA LLANO GRANDE</v>
          </cell>
        </row>
        <row r="6990">
          <cell r="A6990" t="str">
            <v>53135</v>
          </cell>
          <cell r="B6990">
            <v>490380</v>
          </cell>
          <cell r="C6990" t="str">
            <v>53135</v>
          </cell>
          <cell r="D6990" t="str">
            <v>DEGSO</v>
          </cell>
          <cell r="E6990" t="str">
            <v>DESPACHO</v>
          </cell>
          <cell r="F6990" t="str">
            <v>NORMAL</v>
          </cell>
          <cell r="G6990" t="str">
            <v>FT77632</v>
          </cell>
          <cell r="H6990">
            <v>44930</v>
          </cell>
          <cell r="I6990" t="str">
            <v>ENTREGADO</v>
          </cell>
          <cell r="J6990">
            <v>44931</v>
          </cell>
          <cell r="K6990" t="str">
            <v>UNION DE CONCRETERAS UNICON UCUE CIA. LTDA.</v>
          </cell>
          <cell r="L6990" t="str">
            <v>DIRECCION:AV SIMON BOLIVAR S/N Y AV. INTEROCEANICA ? ATENCION LUIS AREQUIPA - TELF 2898452</v>
          </cell>
          <cell r="M6990" t="str">
            <v>#N/A</v>
          </cell>
          <cell r="N6990" t="str">
            <v>99-832-0225</v>
          </cell>
          <cell r="O6990" t="str">
            <v>99-832-0225</v>
          </cell>
          <cell r="P6990" t="str">
            <v>170301</v>
          </cell>
          <cell r="Q6990" t="str">
            <v>QUITO</v>
          </cell>
          <cell r="R6990" t="str">
            <v>PICHINCHA</v>
          </cell>
          <cell r="S6990" t="str">
            <v>QUITO</v>
          </cell>
          <cell r="U6990" t="str">
            <v>FLEXNETUIO_LOCAL</v>
          </cell>
          <cell r="V6990">
            <v>1</v>
          </cell>
          <cell r="W6990">
            <v>1.2</v>
          </cell>
          <cell r="X6990" t="str">
            <v>FLEXNET</v>
          </cell>
          <cell r="Y6990" t="str">
            <v>FLEX NET CALLE 28 DE JUNIO S/N Y GARCIA MORENO ENTRADA LLANO GRANDE</v>
          </cell>
        </row>
        <row r="6991">
          <cell r="A6991" t="str">
            <v>DEC3202301030010 DEC3202301030009</v>
          </cell>
          <cell r="B6991">
            <v>490378</v>
          </cell>
          <cell r="C6991" t="str">
            <v>DEC3202301030010 DEC3202301030009</v>
          </cell>
          <cell r="D6991" t="str">
            <v>HUAWEI</v>
          </cell>
          <cell r="E6991" t="str">
            <v>DESPACHO</v>
          </cell>
          <cell r="F6991" t="str">
            <v>EXCLUSIVO</v>
          </cell>
          <cell r="G6991" t="str">
            <v>TF91807</v>
          </cell>
          <cell r="H6991">
            <v>44930</v>
          </cell>
          <cell r="I6991" t="str">
            <v>ENTREGADO</v>
          </cell>
          <cell r="J6991">
            <v>44930</v>
          </cell>
          <cell r="K6991" t="str">
            <v>TELECOMUNICACIONES EQUINOCCIALES CIA. LTDA.</v>
          </cell>
          <cell r="L6991" t="str">
            <v>SUBESTACION ELECTRICA LAGOS DEL BATAN KM 8 1/2 "LA PUNTILLA"</v>
          </cell>
          <cell r="M6991" t="str">
            <v>PAUCAR_EDWIN - RUC: 1791854357001</v>
          </cell>
          <cell r="N6991" t="str">
            <v>0994192072</v>
          </cell>
          <cell r="P6991" t="str">
            <v>GUAYAQUIL</v>
          </cell>
          <cell r="Q6991" t="str">
            <v>GUAYAQUIL</v>
          </cell>
          <cell r="R6991" t="str">
            <v>GUAYAS</v>
          </cell>
          <cell r="T6991" t="str">
            <v>FLEXTRANS GYE</v>
          </cell>
          <cell r="U6991" t="str">
            <v>FLEXNETGYE_LOCAL</v>
          </cell>
          <cell r="V6991">
            <v>7</v>
          </cell>
          <cell r="W6991">
            <v>13.68</v>
          </cell>
          <cell r="X6991" t="str">
            <v>FLEXNET GUAYAQUIL</v>
          </cell>
          <cell r="Y6991" t="str">
            <v>FERNANDO GUTIERREZ HILL KM 8 1/2 VIA DAULE COOP. JUAN MONTALVO / FRENTE A PEPSI COLA</v>
          </cell>
        </row>
        <row r="6992">
          <cell r="A6992" t="str">
            <v>QUITO_16-2</v>
          </cell>
          <cell r="B6992">
            <v>490377</v>
          </cell>
          <cell r="C6992" t="str">
            <v>QUITO_16-2</v>
          </cell>
          <cell r="D6992" t="str">
            <v>CARESTINO</v>
          </cell>
          <cell r="E6992" t="str">
            <v>DESPACHO</v>
          </cell>
          <cell r="F6992" t="str">
            <v>NORMAL</v>
          </cell>
          <cell r="H6992">
            <v>44930</v>
          </cell>
          <cell r="I6992" t="str">
            <v>ENTREGADO</v>
          </cell>
          <cell r="J6992">
            <v>44930</v>
          </cell>
          <cell r="K6992" t="str">
            <v>TIENDA CARESTINO</v>
          </cell>
          <cell r="L6992" t="str">
            <v>EDIFICIO TITANIUM PLAZA, AVENIDA REPÚBLICA, PARROQUIA IÑAQUITO.</v>
          </cell>
          <cell r="M6992" t="str">
            <v xml:space="preserve"> Franco Pascual</v>
          </cell>
          <cell r="N6992" t="str">
            <v xml:space="preserve"> 9 11 2170-5421</v>
          </cell>
          <cell r="O6992" t="str">
            <v xml:space="preserve"> 9 11 2170-5421</v>
          </cell>
          <cell r="P6992" t="str">
            <v>170101</v>
          </cell>
          <cell r="Q6992" t="str">
            <v>QUITO</v>
          </cell>
          <cell r="R6992" t="str">
            <v>PICHINCHA</v>
          </cell>
          <cell r="S6992" t="str">
            <v>PACTO - EL PARAISO</v>
          </cell>
          <cell r="U6992" t="str">
            <v>FLEXNETGYE_UIO</v>
          </cell>
          <cell r="V6992">
            <v>4</v>
          </cell>
          <cell r="W6992">
            <v>100</v>
          </cell>
          <cell r="X6992" t="str">
            <v>FLEX NET GYE</v>
          </cell>
          <cell r="Y6992" t="str">
            <v xml:space="preserve">KM 8 1/2 VIA A DAULE COOP. JUAN MONTALVO </v>
          </cell>
        </row>
        <row r="6993">
          <cell r="A6993" t="str">
            <v>QUITO_16-1</v>
          </cell>
          <cell r="B6993">
            <v>490376</v>
          </cell>
          <cell r="C6993" t="str">
            <v>QUITO_16-1</v>
          </cell>
          <cell r="D6993" t="str">
            <v>CARESTINO</v>
          </cell>
          <cell r="E6993" t="str">
            <v>DESPACHO</v>
          </cell>
          <cell r="F6993" t="str">
            <v>NORMAL</v>
          </cell>
          <cell r="H6993">
            <v>44930</v>
          </cell>
          <cell r="I6993" t="str">
            <v>ENTREGADO</v>
          </cell>
          <cell r="J6993">
            <v>44930</v>
          </cell>
          <cell r="K6993" t="str">
            <v>TIENDA CARESTINO</v>
          </cell>
          <cell r="L6993" t="str">
            <v>EDIFICIO TITANIUM PLAZA, AVENIDA REPÚBLICA, PARROQUIA IÑAQUITO.</v>
          </cell>
          <cell r="M6993" t="str">
            <v>Franco Pascual</v>
          </cell>
          <cell r="N6993" t="str">
            <v>54 9 11 2170-5421</v>
          </cell>
          <cell r="O6993" t="str">
            <v>54 9 11 2170-5421</v>
          </cell>
          <cell r="P6993" t="str">
            <v>170101</v>
          </cell>
          <cell r="Q6993" t="str">
            <v>QUITO</v>
          </cell>
          <cell r="R6993" t="str">
            <v>PICHINCHA</v>
          </cell>
          <cell r="S6993" t="str">
            <v>PACTO - EL PARAISO</v>
          </cell>
          <cell r="U6993" t="str">
            <v>FLEXNETGYE_UIO</v>
          </cell>
          <cell r="V6993">
            <v>8</v>
          </cell>
          <cell r="W6993">
            <v>250</v>
          </cell>
          <cell r="X6993" t="str">
            <v>FLEX NET GYE</v>
          </cell>
          <cell r="Y6993" t="str">
            <v xml:space="preserve">KM 8 1/2 VIA A DAULE COOP. JUAN MONTALVO </v>
          </cell>
        </row>
        <row r="6994">
          <cell r="A6994" t="str">
            <v>DEC3202301030004 DEC3202301030003</v>
          </cell>
          <cell r="B6994">
            <v>490375</v>
          </cell>
          <cell r="C6994" t="str">
            <v>DEC3202301030004 DEC3202301030003</v>
          </cell>
          <cell r="D6994" t="str">
            <v>HUAWEI</v>
          </cell>
          <cell r="E6994" t="str">
            <v>DESPACHO</v>
          </cell>
          <cell r="F6994" t="str">
            <v>EXCLUSIVO</v>
          </cell>
          <cell r="G6994" t="str">
            <v>TF91802</v>
          </cell>
          <cell r="H6994">
            <v>44930</v>
          </cell>
          <cell r="I6994" t="str">
            <v>ENTREGADO</v>
          </cell>
          <cell r="J6994">
            <v>44930</v>
          </cell>
          <cell r="K6994" t="str">
            <v>TELECOMUNICACIONES EQUINOCCIALES CIA. LTDA.</v>
          </cell>
          <cell r="L6994" t="str">
            <v>COMPLEJO INDUSTRIAL PASCUALES, MZ D31, SOLAR#33. AV. ROSAVIN Y CALLE COBRE</v>
          </cell>
          <cell r="M6994" t="str">
            <v>LEONARDO MUÑOZ - RUC: 1791854357001</v>
          </cell>
          <cell r="N6994" t="str">
            <v>0989010927</v>
          </cell>
          <cell r="P6994" t="str">
            <v>GUAYAQUIL</v>
          </cell>
          <cell r="Q6994" t="str">
            <v>GUAYAQUIL</v>
          </cell>
          <cell r="R6994" t="str">
            <v>GUAYAS</v>
          </cell>
          <cell r="T6994" t="str">
            <v>FLEXTRANS GYE</v>
          </cell>
          <cell r="U6994" t="str">
            <v>FLEXNETGYE_LOCAL</v>
          </cell>
          <cell r="V6994">
            <v>8</v>
          </cell>
          <cell r="W6994">
            <v>13.94</v>
          </cell>
          <cell r="X6994" t="str">
            <v>FLEXNET GUAYAQUIL</v>
          </cell>
          <cell r="Y6994" t="str">
            <v>FERNANDO GUTIERREZ HILL KM 8 1/2 VIA DAULE COOP. JUAN MONTALVO / FRENTE A PEPSI COLA</v>
          </cell>
        </row>
        <row r="6995">
          <cell r="A6995" t="str">
            <v>PARK20230104</v>
          </cell>
          <cell r="B6995">
            <v>490373</v>
          </cell>
          <cell r="C6995" t="str">
            <v>PARK20230104</v>
          </cell>
          <cell r="D6995" t="str">
            <v>TELEFONICAPOP</v>
          </cell>
          <cell r="E6995" t="str">
            <v>DESPACHO</v>
          </cell>
          <cell r="F6995" t="str">
            <v>NORMAL</v>
          </cell>
          <cell r="G6995" t="str">
            <v>TS8720</v>
          </cell>
          <cell r="H6995">
            <v>44930</v>
          </cell>
          <cell r="I6995" t="str">
            <v>ENTREGADO</v>
          </cell>
          <cell r="J6995">
            <v>44937</v>
          </cell>
          <cell r="K6995" t="str">
            <v>DAICY CEVALLOS / SOLEDAD ANDRADE</v>
          </cell>
          <cell r="L6995" t="str">
            <v>AV. SIMON BOLIVAR Y LA AV. NAYON, EDIFICIO EKOPARK TELEFONICA</v>
          </cell>
          <cell r="M6995" t="str">
            <v>1791256115001</v>
          </cell>
          <cell r="N6995" t="str">
            <v>0958620373</v>
          </cell>
          <cell r="P6995" t="str">
            <v>QUITO</v>
          </cell>
          <cell r="Q6995" t="str">
            <v>QUITO</v>
          </cell>
          <cell r="R6995" t="str">
            <v>PICHINCHA</v>
          </cell>
          <cell r="T6995" t="str">
            <v>TRANSERVISS</v>
          </cell>
          <cell r="U6995" t="str">
            <v>FLEXNETUIO_LOCAL</v>
          </cell>
          <cell r="V6995">
            <v>2</v>
          </cell>
          <cell r="W6995">
            <v>25</v>
          </cell>
          <cell r="X6995" t="str">
            <v>FLEXNET ECUADOR/BODEGA PARKENOR</v>
          </cell>
          <cell r="Y6995" t="str">
            <v>AV.GALO PLAZA LASSO Y AVELLANEDA, PARKENOR BODEGA 122</v>
          </cell>
        </row>
        <row r="6996">
          <cell r="A6996" t="str">
            <v>DEC3202301040012 DEC3202301040011</v>
          </cell>
          <cell r="B6996">
            <v>490368</v>
          </cell>
          <cell r="C6996" t="str">
            <v>DEC3202301040012 DEC3202301040011</v>
          </cell>
          <cell r="D6996" t="str">
            <v>HUAWEI</v>
          </cell>
          <cell r="E6996" t="str">
            <v>DESPACHO</v>
          </cell>
          <cell r="F6996" t="str">
            <v>EXCLUSIVO</v>
          </cell>
          <cell r="G6996" t="str">
            <v>TF91683</v>
          </cell>
          <cell r="H6996">
            <v>44930</v>
          </cell>
          <cell r="I6996" t="str">
            <v>ENTREGADO</v>
          </cell>
          <cell r="J6996">
            <v>44930</v>
          </cell>
          <cell r="K6996" t="str">
            <v>CN SYSTEM INTEGRATION AND CONSTRUCTION DEL ECUADOR CNSIC S.A.</v>
          </cell>
          <cell r="L6996" t="str">
            <v>MZ. 63 SOLAR 1; LOS VERGELES 3ERA. ETAPA 9° CALLEJÓN 24 NE Y 4° PASAJE 3 NE</v>
          </cell>
          <cell r="M6996" t="str">
            <v>López  Maxi Pedro Leónidas</v>
          </cell>
          <cell r="N6996" t="str">
            <v>0991409985</v>
          </cell>
          <cell r="P6996" t="str">
            <v>GUAYAQUIL</v>
          </cell>
          <cell r="Q6996" t="str">
            <v>GUAYAQUIL</v>
          </cell>
          <cell r="R6996" t="str">
            <v>GUAYAS</v>
          </cell>
          <cell r="T6996" t="str">
            <v>FLEXTRANS GYE</v>
          </cell>
          <cell r="U6996" t="str">
            <v>FLEXNETGYE_LOCAL</v>
          </cell>
          <cell r="V6996">
            <v>5</v>
          </cell>
          <cell r="W6996">
            <v>13.02</v>
          </cell>
          <cell r="X6996" t="str">
            <v>FLEXNET GUAYAQUIL</v>
          </cell>
          <cell r="Y6996" t="str">
            <v>FERNANDO GUTIERREZ HILL KM 8 1/2 VIA DAULE COOP. JUAN MONTALVO / FRENTE A PEPSI COLA</v>
          </cell>
        </row>
        <row r="6997">
          <cell r="A6997" t="str">
            <v>DEC3202301030006 DEC3202301030005</v>
          </cell>
          <cell r="B6997">
            <v>490367</v>
          </cell>
          <cell r="C6997" t="str">
            <v>DEC3202301030006 DEC3202301030005</v>
          </cell>
          <cell r="D6997" t="str">
            <v>HUAWEI</v>
          </cell>
          <cell r="E6997" t="str">
            <v>DESPACHO</v>
          </cell>
          <cell r="F6997" t="str">
            <v>EXCLUSIVO</v>
          </cell>
          <cell r="G6997" t="str">
            <v>TF91682</v>
          </cell>
          <cell r="H6997">
            <v>44930</v>
          </cell>
          <cell r="I6997" t="str">
            <v>ENTREGADO</v>
          </cell>
          <cell r="J6997">
            <v>44930</v>
          </cell>
          <cell r="K6997" t="str">
            <v>CN SYSTEM INTEGRATION AND CONSTRUCTION DEL ECUADOR CNSIC S.A.</v>
          </cell>
          <cell r="L6997" t="str">
            <v>EL CONDOR DEST. LA PIEDRA Y DEST. COANGOS, ECUADOR</v>
          </cell>
          <cell r="M6997" t="str">
            <v>WASHINGTON XAVIER OSORIO QUINTO</v>
          </cell>
          <cell r="N6997" t="str">
            <v>0979989316</v>
          </cell>
          <cell r="P6997" t="str">
            <v>GUAYAQUIL</v>
          </cell>
          <cell r="Q6997" t="str">
            <v>GUAYAQUIL</v>
          </cell>
          <cell r="R6997" t="str">
            <v>GUAYAS</v>
          </cell>
          <cell r="T6997" t="str">
            <v>FLEXTRANS GYE</v>
          </cell>
          <cell r="U6997" t="str">
            <v>FLEXNETGYE_LOCAL</v>
          </cell>
          <cell r="V6997">
            <v>5</v>
          </cell>
          <cell r="W6997">
            <v>13.12</v>
          </cell>
          <cell r="X6997" t="str">
            <v>FLEXNET GUAYAQUIL</v>
          </cell>
          <cell r="Y6997" t="str">
            <v>FERNANDO GUTIERREZ HILL KM 8 1/2 VIA DAULE COOP. JUAN MONTALVO / FRENTE A PEPSI COLA</v>
          </cell>
        </row>
        <row r="6998">
          <cell r="A6998" t="str">
            <v>DEC3202301030012 DEC3202301030011</v>
          </cell>
          <cell r="B6998">
            <v>490366</v>
          </cell>
          <cell r="C6998" t="str">
            <v>DEC3202301030012 DEC3202301030011</v>
          </cell>
          <cell r="D6998" t="str">
            <v>HUAWEI</v>
          </cell>
          <cell r="E6998" t="str">
            <v>DESPACHO</v>
          </cell>
          <cell r="F6998" t="str">
            <v>EXCLUSIVO</v>
          </cell>
          <cell r="G6998" t="str">
            <v>TF91681</v>
          </cell>
          <cell r="H6998">
            <v>44930</v>
          </cell>
          <cell r="I6998" t="str">
            <v>ENTREGADO</v>
          </cell>
          <cell r="J6998">
            <v>44930</v>
          </cell>
          <cell r="K6998" t="str">
            <v>CN SYSTEM INTEGRATION AND CONSTRUCTION DEL ECUADOR CNSIC S.A.</v>
          </cell>
          <cell r="L6998" t="str">
            <v>AV.FRANCISCO DE ORELLANA Y CALLE 23 NE SECTOR LOS VERGELES</v>
          </cell>
          <cell r="M6998" t="str">
            <v>López  Maxi Pedro Leónidas</v>
          </cell>
          <cell r="N6998" t="str">
            <v>0991409985</v>
          </cell>
          <cell r="P6998" t="str">
            <v>GUAYAQUIL</v>
          </cell>
          <cell r="Q6998" t="str">
            <v>GUAYAQUIL</v>
          </cell>
          <cell r="R6998" t="str">
            <v>GUAYAS</v>
          </cell>
          <cell r="T6998" t="str">
            <v>FLEXTRANS GYE</v>
          </cell>
          <cell r="U6998" t="str">
            <v>FLEXNETGYE_LOCAL</v>
          </cell>
          <cell r="V6998">
            <v>5</v>
          </cell>
          <cell r="W6998">
            <v>13.12</v>
          </cell>
          <cell r="X6998" t="str">
            <v>FLEXNET GUAYAQUIL</v>
          </cell>
          <cell r="Y6998" t="str">
            <v>FERNANDO GUTIERREZ HILL KM 8 1/2 VIA DAULE COOP. JUAN MONTALVO / FRENTE A PEPSI COLA</v>
          </cell>
        </row>
        <row r="6999">
          <cell r="A6999" t="str">
            <v>SOBRE 802</v>
          </cell>
          <cell r="B6999">
            <v>490365</v>
          </cell>
          <cell r="C6999" t="str">
            <v>SOBRE 802</v>
          </cell>
          <cell r="D6999" t="str">
            <v>HYCITE</v>
          </cell>
          <cell r="E6999" t="str">
            <v>DESPACHO</v>
          </cell>
          <cell r="F6999" t="str">
            <v>NORMAL</v>
          </cell>
          <cell r="G6999" t="str">
            <v>TFQ4130</v>
          </cell>
          <cell r="H6999">
            <v>44930</v>
          </cell>
          <cell r="I6999" t="str">
            <v>ENTREGADO</v>
          </cell>
          <cell r="J6999">
            <v>44931</v>
          </cell>
          <cell r="K6999" t="str">
            <v>YESSENIA RUEDA / CARLOS NEBOT RODRIGUEZ MENDOZA</v>
          </cell>
          <cell r="L6999" t="str">
            <v>CALLES ISLA FERNANDINA N43-125 Y TOMAS DE BERLANGA. EDIFICIO CENTRO DE NEGOCIOS. A 300 MTS DE LA PISCINA DE CONCENTRACIÓN DEPORTIVA DE PICHINCHA</v>
          </cell>
          <cell r="N6999" t="str">
            <v>988078506</v>
          </cell>
          <cell r="O6999" t="str">
            <v>988078506</v>
          </cell>
          <cell r="P6999" t="str">
            <v>170208</v>
          </cell>
          <cell r="Q6999" t="str">
            <v>QUITO</v>
          </cell>
          <cell r="R6999" t="str">
            <v>PICHINCHA</v>
          </cell>
          <cell r="S6999" t="str">
            <v>CALDERON (CARAPUNGO)</v>
          </cell>
          <cell r="T6999" t="str">
            <v>FLEXTRANS UIO</v>
          </cell>
          <cell r="U6999" t="str">
            <v>FLEXNETUIO_LOCAL</v>
          </cell>
          <cell r="V6999">
            <v>1</v>
          </cell>
          <cell r="W6999">
            <v>0.2</v>
          </cell>
          <cell r="X6999" t="str">
            <v>HYCITE QUITO</v>
          </cell>
          <cell r="Y6999" t="str">
            <v>FLEX NET CALLE 28 DE JUNIO S/N Y GARCIA MORENO ENTRADA LLANO GRANDE</v>
          </cell>
        </row>
        <row r="7000">
          <cell r="A7000" t="str">
            <v>DEC3202301030002 DEC3202301030001</v>
          </cell>
          <cell r="B7000">
            <v>490364</v>
          </cell>
          <cell r="C7000" t="str">
            <v>DEC3202301030002 DEC3202301030001</v>
          </cell>
          <cell r="D7000" t="str">
            <v>HUAWEI</v>
          </cell>
          <cell r="E7000" t="str">
            <v>DESPACHO</v>
          </cell>
          <cell r="F7000" t="str">
            <v>EXCLUSIVO</v>
          </cell>
          <cell r="G7000" t="str">
            <v>TF91680</v>
          </cell>
          <cell r="H7000">
            <v>44930</v>
          </cell>
          <cell r="I7000" t="str">
            <v>ENTREGADO</v>
          </cell>
          <cell r="J7000">
            <v>44930</v>
          </cell>
          <cell r="K7000" t="str">
            <v>CN SYSTEM INTEGRATION AND CONSTRUCTION DEL ECUADOR CNSIC S.A.</v>
          </cell>
          <cell r="L7000" t="str">
            <v>AV. FRANCISCO DE ORELANA, FRENTE AL CC LA GRAN MANZANA.</v>
          </cell>
          <cell r="M7000" t="str">
            <v>WASHINGTON XAVIER OSORIO QUINTO</v>
          </cell>
          <cell r="N7000" t="str">
            <v>0979989316</v>
          </cell>
          <cell r="P7000" t="str">
            <v>GUAYAQUIL</v>
          </cell>
          <cell r="Q7000" t="str">
            <v>GUAYAQUIL</v>
          </cell>
          <cell r="R7000" t="str">
            <v>GUAYAS</v>
          </cell>
          <cell r="T7000" t="str">
            <v>FLEXTRANS GYE</v>
          </cell>
          <cell r="U7000" t="str">
            <v>FLEXNETGYE_LOCAL</v>
          </cell>
          <cell r="V7000">
            <v>5</v>
          </cell>
          <cell r="W7000">
            <v>13.12</v>
          </cell>
          <cell r="X7000" t="str">
            <v>FLEXNET GUAYAQUIL</v>
          </cell>
          <cell r="Y7000" t="str">
            <v>FERNANDO GUTIERREZ HILL KM 8 1/2 VIA DAULE COOP. JUAN MONTALVO / FRENTE A PEPSI COLA</v>
          </cell>
        </row>
        <row r="7001">
          <cell r="A7001" t="str">
            <v>23-08</v>
          </cell>
          <cell r="B7001">
            <v>490355</v>
          </cell>
          <cell r="C7001" t="str">
            <v>23-08</v>
          </cell>
          <cell r="D7001" t="str">
            <v>VENTURA</v>
          </cell>
          <cell r="E7001" t="str">
            <v>DESPACHO</v>
          </cell>
          <cell r="F7001" t="str">
            <v>NORMAL</v>
          </cell>
          <cell r="G7001" t="str">
            <v>FT77782</v>
          </cell>
          <cell r="H7001">
            <v>44930</v>
          </cell>
          <cell r="I7001" t="str">
            <v>ENTREGADO</v>
          </cell>
          <cell r="J7001">
            <v>44931</v>
          </cell>
          <cell r="K7001" t="str">
            <v>ASSA QUITO SUR</v>
          </cell>
          <cell r="L7001" t="str">
            <v>AV. MALDONADO S12-72 Y PUJILI</v>
          </cell>
          <cell r="M7001" t="str">
            <v>1890141818001_3</v>
          </cell>
          <cell r="P7001" t="str">
            <v>170601</v>
          </cell>
          <cell r="Q7001" t="str">
            <v>QUITO</v>
          </cell>
          <cell r="R7001" t="str">
            <v>PICHINCHA</v>
          </cell>
          <cell r="S7001" t="str">
            <v>QUITO</v>
          </cell>
          <cell r="T7001" t="str">
            <v>TRANSERVISS</v>
          </cell>
          <cell r="U7001" t="str">
            <v>FLEXNETUIO_LOCAL</v>
          </cell>
          <cell r="V7001">
            <v>1</v>
          </cell>
          <cell r="W7001">
            <v>12.1</v>
          </cell>
          <cell r="X7001" t="str">
            <v>FLEXNET DEL ECUADOR</v>
          </cell>
          <cell r="Y7001" t="str">
            <v xml:space="preserve">CALLE 28 DE JUNIO S/N Y GARCIA MORENO </v>
          </cell>
        </row>
        <row r="7002">
          <cell r="A7002" t="str">
            <v>23-13</v>
          </cell>
          <cell r="B7002">
            <v>490356</v>
          </cell>
          <cell r="C7002" t="str">
            <v>23-13</v>
          </cell>
          <cell r="D7002" t="str">
            <v>VENTURA</v>
          </cell>
          <cell r="E7002" t="str">
            <v>DESPACHO</v>
          </cell>
          <cell r="F7002" t="str">
            <v>NORMAL</v>
          </cell>
          <cell r="G7002" t="str">
            <v>FT77748</v>
          </cell>
          <cell r="H7002">
            <v>44930</v>
          </cell>
          <cell r="I7002" t="str">
            <v>ENTREGADO</v>
          </cell>
          <cell r="J7002">
            <v>44931</v>
          </cell>
          <cell r="K7002" t="str">
            <v>DISMARKLUB GYE</v>
          </cell>
          <cell r="L7002" t="str">
            <v>AV. CARLOS JULIO AROSEMENA KM 11 ½</v>
          </cell>
          <cell r="M7002" t="str">
            <v>1791937813001_1</v>
          </cell>
          <cell r="P7002" t="str">
            <v>090603</v>
          </cell>
          <cell r="Q7002" t="str">
            <v>GUAYAQUIL</v>
          </cell>
          <cell r="R7002" t="str">
            <v>GUAYAS</v>
          </cell>
          <cell r="S7002" t="str">
            <v>GUAYAQUIL</v>
          </cell>
          <cell r="T7002" t="str">
            <v>CARGO UNION</v>
          </cell>
          <cell r="U7002" t="str">
            <v>FLEXNETUIO_GYE</v>
          </cell>
          <cell r="V7002">
            <v>4</v>
          </cell>
          <cell r="W7002">
            <v>39.200000000000003</v>
          </cell>
          <cell r="X7002" t="str">
            <v>FLEXNET DEL ECUADOR</v>
          </cell>
          <cell r="Y7002" t="str">
            <v xml:space="preserve">CALLE 28 DE JUNIO S/N Y GARCIA MORENO </v>
          </cell>
        </row>
        <row r="7003">
          <cell r="A7003" t="str">
            <v>23-20</v>
          </cell>
          <cell r="B7003">
            <v>490357</v>
          </cell>
          <cell r="C7003" t="str">
            <v>23-20</v>
          </cell>
          <cell r="D7003" t="str">
            <v>VENTURA</v>
          </cell>
          <cell r="E7003" t="str">
            <v>DESPACHO</v>
          </cell>
          <cell r="F7003" t="str">
            <v>NORMAL</v>
          </cell>
          <cell r="G7003" t="str">
            <v>031002004153980</v>
          </cell>
          <cell r="H7003">
            <v>44930</v>
          </cell>
          <cell r="I7003" t="str">
            <v>ENTREGADO</v>
          </cell>
          <cell r="J7003">
            <v>44931</v>
          </cell>
          <cell r="K7003" t="str">
            <v>PROAUTO C.A. LOJA</v>
          </cell>
          <cell r="L7003" t="str">
            <v>AV. SALVADOR BUSTAMANTE Y NEWYORK</v>
          </cell>
          <cell r="M7003" t="str">
            <v>1792885620001_4</v>
          </cell>
          <cell r="P7003" t="str">
            <v>110105</v>
          </cell>
          <cell r="Q7003" t="str">
            <v>LOJA</v>
          </cell>
          <cell r="R7003" t="str">
            <v>LOJA</v>
          </cell>
          <cell r="S7003" t="str">
            <v>LOJA</v>
          </cell>
          <cell r="T7003" t="str">
            <v>TRAMACO</v>
          </cell>
          <cell r="U7003" t="str">
            <v>FLEXNETUIO_PROVINCIA</v>
          </cell>
          <cell r="V7003">
            <v>2</v>
          </cell>
          <cell r="W7003">
            <v>6.2</v>
          </cell>
          <cell r="X7003" t="str">
            <v>FLEXNET DEL ECUADOR</v>
          </cell>
          <cell r="Y7003" t="str">
            <v xml:space="preserve">CALLE 28 DE JUNIO S/N Y GARCIA MORENO </v>
          </cell>
        </row>
        <row r="7004">
          <cell r="A7004" t="str">
            <v>23-22</v>
          </cell>
          <cell r="B7004">
            <v>490359</v>
          </cell>
          <cell r="C7004" t="str">
            <v>23-22</v>
          </cell>
          <cell r="D7004" t="str">
            <v>VENTURA</v>
          </cell>
          <cell r="E7004" t="str">
            <v>DESPACHO</v>
          </cell>
          <cell r="F7004" t="str">
            <v>NORMAL</v>
          </cell>
          <cell r="G7004" t="str">
            <v>FT77781</v>
          </cell>
          <cell r="H7004">
            <v>44930</v>
          </cell>
          <cell r="I7004" t="str">
            <v>ENTREGADO</v>
          </cell>
          <cell r="J7004">
            <v>44931</v>
          </cell>
          <cell r="K7004" t="str">
            <v>TOTALREPCAR QUITO</v>
          </cell>
          <cell r="L7004" t="str">
            <v>AV. DE LOS FRESNOS E13-139 Y CARL NIELSEN EDIFICIO TORRES FRASSINO</v>
          </cell>
          <cell r="M7004" t="str">
            <v>1792115841001</v>
          </cell>
          <cell r="P7004" t="str">
            <v>170514</v>
          </cell>
          <cell r="Q7004" t="str">
            <v>QUITO</v>
          </cell>
          <cell r="R7004" t="str">
            <v>PICHINCHA</v>
          </cell>
          <cell r="S7004" t="str">
            <v>QUITO</v>
          </cell>
          <cell r="U7004" t="str">
            <v>FLEXNETUIO_LOCAL</v>
          </cell>
          <cell r="V7004">
            <v>2</v>
          </cell>
          <cell r="W7004">
            <v>2.1</v>
          </cell>
          <cell r="X7004" t="str">
            <v>FLEXNET DEL ECUADOR</v>
          </cell>
          <cell r="Y7004" t="str">
            <v xml:space="preserve">CALLE 28 DE JUNIO S/N Y GARCIA MORENO </v>
          </cell>
        </row>
        <row r="7005">
          <cell r="A7005" t="str">
            <v>23-04</v>
          </cell>
          <cell r="B7005">
            <v>490360</v>
          </cell>
          <cell r="C7005" t="str">
            <v>23-04</v>
          </cell>
          <cell r="D7005" t="str">
            <v>VENTURA</v>
          </cell>
          <cell r="E7005" t="str">
            <v>DESPACHO</v>
          </cell>
          <cell r="F7005" t="str">
            <v>NORMAL</v>
          </cell>
          <cell r="G7005" t="str">
            <v>FT77711</v>
          </cell>
          <cell r="H7005">
            <v>44930</v>
          </cell>
          <cell r="I7005" t="str">
            <v>ENTREGADO</v>
          </cell>
          <cell r="J7005">
            <v>44931</v>
          </cell>
          <cell r="K7005" t="str">
            <v>ASSA AMBATO MATRIZ</v>
          </cell>
          <cell r="L7005" t="str">
            <v>AV. ATAHUALPA Y RIO GUAYLLABAMBA</v>
          </cell>
          <cell r="M7005" t="str">
            <v>1890141818001_8</v>
          </cell>
          <cell r="P7005" t="str">
            <v>180103</v>
          </cell>
          <cell r="Q7005" t="str">
            <v>AMBATO</v>
          </cell>
          <cell r="R7005" t="str">
            <v>TUNGURAHUA</v>
          </cell>
          <cell r="S7005" t="str">
            <v>AMBATO</v>
          </cell>
          <cell r="T7005" t="str">
            <v>EXPRESSCON</v>
          </cell>
          <cell r="U7005" t="str">
            <v>FLEXNETUIO_PROVINCIA</v>
          </cell>
          <cell r="V7005">
            <v>8</v>
          </cell>
          <cell r="W7005">
            <v>55.7</v>
          </cell>
          <cell r="X7005" t="str">
            <v>FLEXNET DEL ECUADOR</v>
          </cell>
          <cell r="Y7005" t="str">
            <v xml:space="preserve">CALLE 28 DE JUNIO S/N Y GARCIA MORENO </v>
          </cell>
        </row>
        <row r="7006">
          <cell r="A7006" t="str">
            <v>23-17</v>
          </cell>
          <cell r="B7006">
            <v>490361</v>
          </cell>
          <cell r="C7006" t="str">
            <v>23-17</v>
          </cell>
          <cell r="D7006" t="str">
            <v>VENTURA</v>
          </cell>
          <cell r="E7006" t="str">
            <v>DESPACHO</v>
          </cell>
          <cell r="F7006" t="str">
            <v>NORMAL</v>
          </cell>
          <cell r="G7006" t="str">
            <v>031002004153981</v>
          </cell>
          <cell r="H7006">
            <v>44930</v>
          </cell>
          <cell r="I7006" t="str">
            <v>ENTREGADO</v>
          </cell>
          <cell r="J7006">
            <v>44931</v>
          </cell>
          <cell r="K7006" t="str">
            <v xml:space="preserve">MIRASOL LOJA </v>
          </cell>
          <cell r="L7006" t="str">
            <v>AV. ISIDRO AYORA Y JUAN JOSE FLORES </v>
          </cell>
          <cell r="M7006" t="str">
            <v>1792885620001_3</v>
          </cell>
          <cell r="P7006" t="str">
            <v>110105</v>
          </cell>
          <cell r="Q7006" t="str">
            <v>LOJA</v>
          </cell>
          <cell r="R7006" t="str">
            <v>LOJA</v>
          </cell>
          <cell r="S7006" t="str">
            <v>LOJA</v>
          </cell>
          <cell r="T7006" t="str">
            <v>TRAMACO</v>
          </cell>
          <cell r="U7006" t="str">
            <v>FLEXNETUIO_PROVINCIA</v>
          </cell>
          <cell r="V7006">
            <v>1</v>
          </cell>
          <cell r="W7006">
            <v>2.9</v>
          </cell>
          <cell r="X7006" t="str">
            <v>FLEXNET DEL ECUADOR</v>
          </cell>
          <cell r="Y7006" t="str">
            <v xml:space="preserve">CALLE 28 DE JUNIO S/N Y GARCIA MORENO </v>
          </cell>
        </row>
        <row r="7007">
          <cell r="A7007" t="str">
            <v>23-12</v>
          </cell>
          <cell r="B7007">
            <v>490362</v>
          </cell>
          <cell r="C7007" t="str">
            <v>23-12</v>
          </cell>
          <cell r="D7007" t="str">
            <v>VENTURA</v>
          </cell>
          <cell r="E7007" t="str">
            <v>DESPACHO</v>
          </cell>
          <cell r="F7007" t="str">
            <v>NORMAL</v>
          </cell>
          <cell r="G7007" t="str">
            <v>FT77714</v>
          </cell>
          <cell r="H7007">
            <v>44930</v>
          </cell>
          <cell r="I7007" t="str">
            <v>ENTREGADO</v>
          </cell>
          <cell r="J7007">
            <v>44931</v>
          </cell>
          <cell r="K7007" t="str">
            <v>AUTOEASTERN SANGOLQUI</v>
          </cell>
          <cell r="L7007" t="str">
            <v>V. GRAL. ENRIQUEZ 2179 C.C. CIBONEY PLAZA PB 4</v>
          </cell>
          <cell r="M7007" t="str">
            <v>1791806956001-1</v>
          </cell>
          <cell r="P7007" t="str">
            <v>171103</v>
          </cell>
          <cell r="Q7007" t="str">
            <v>RUMIÑAHUI</v>
          </cell>
          <cell r="R7007" t="str">
            <v>PICHINCHA</v>
          </cell>
          <cell r="S7007" t="str">
            <v>SANGOLQUI</v>
          </cell>
          <cell r="U7007" t="str">
            <v>FLEXNETUIO_LOCAL</v>
          </cell>
          <cell r="V7007">
            <v>1</v>
          </cell>
          <cell r="W7007">
            <v>1</v>
          </cell>
          <cell r="X7007" t="str">
            <v>FLEXNET DEL ECUADOR</v>
          </cell>
          <cell r="Y7007" t="str">
            <v xml:space="preserve">CALLE 28 DE JUNIO S/N Y GARCIA MORENO </v>
          </cell>
        </row>
        <row r="7008">
          <cell r="A7008" t="str">
            <v>23-10</v>
          </cell>
          <cell r="B7008">
            <v>490363</v>
          </cell>
          <cell r="C7008" t="str">
            <v>23-10</v>
          </cell>
          <cell r="D7008" t="str">
            <v>VENTURA</v>
          </cell>
          <cell r="E7008" t="str">
            <v>DESPACHO</v>
          </cell>
          <cell r="F7008" t="str">
            <v>NORMAL</v>
          </cell>
          <cell r="G7008" t="str">
            <v>FT77713</v>
          </cell>
          <cell r="H7008">
            <v>44930</v>
          </cell>
          <cell r="I7008" t="str">
            <v>ENTREGADO</v>
          </cell>
          <cell r="J7008">
            <v>44931</v>
          </cell>
          <cell r="K7008" t="str">
            <v>ASSA RIOBAMBA LATONERIA</v>
          </cell>
          <cell r="L7008" t="str">
            <v>AV. LIZARZABURO Y RIO GUAYAS</v>
          </cell>
          <cell r="M7008" t="str">
            <v>1890141818001_5</v>
          </cell>
          <cell r="P7008" t="str">
            <v>060107</v>
          </cell>
          <cell r="Q7008" t="str">
            <v>RIOBAMBA</v>
          </cell>
          <cell r="R7008" t="str">
            <v>CHIMBORAZO</v>
          </cell>
          <cell r="S7008" t="str">
            <v>RIOBAMBA</v>
          </cell>
          <cell r="T7008" t="str">
            <v>EXPRESSCON</v>
          </cell>
          <cell r="U7008" t="str">
            <v>FLEXNETUIO_PROVINCIA</v>
          </cell>
          <cell r="V7008">
            <v>6</v>
          </cell>
          <cell r="W7008">
            <v>18.3</v>
          </cell>
          <cell r="X7008" t="str">
            <v>FLEXNET DEL ECUADOR</v>
          </cell>
          <cell r="Y7008" t="str">
            <v xml:space="preserve">CALLE 28 DE JUNIO S/N Y GARCIA MORENO </v>
          </cell>
        </row>
        <row r="7009">
          <cell r="A7009" t="str">
            <v>23-06</v>
          </cell>
          <cell r="B7009">
            <v>490345</v>
          </cell>
          <cell r="C7009" t="str">
            <v>23-06</v>
          </cell>
          <cell r="D7009" t="str">
            <v>VENTURA</v>
          </cell>
          <cell r="E7009" t="str">
            <v>DESPACHO</v>
          </cell>
          <cell r="F7009" t="str">
            <v>NORMAL</v>
          </cell>
          <cell r="G7009" t="str">
            <v>031002004153978</v>
          </cell>
          <cell r="H7009">
            <v>44930</v>
          </cell>
          <cell r="I7009" t="str">
            <v>ENTREGADO</v>
          </cell>
          <cell r="J7009">
            <v>44931</v>
          </cell>
          <cell r="K7009" t="str">
            <v>ASSA MANTA</v>
          </cell>
          <cell r="L7009" t="str">
            <v>AV 4 DE NOVIEMBRE ENTRE CALLES 311 Y  312</v>
          </cell>
          <cell r="M7009" t="str">
            <v>1890141818001_1</v>
          </cell>
          <cell r="P7009" t="str">
            <v>130204</v>
          </cell>
          <cell r="Q7009" t="str">
            <v>MANTA</v>
          </cell>
          <cell r="R7009" t="str">
            <v>MANABI</v>
          </cell>
          <cell r="S7009" t="str">
            <v>MANTA</v>
          </cell>
          <cell r="T7009" t="str">
            <v>TRAMACO</v>
          </cell>
          <cell r="U7009" t="str">
            <v>FLEXNETUIO_PROVINCIA</v>
          </cell>
          <cell r="V7009">
            <v>1</v>
          </cell>
          <cell r="W7009">
            <v>1.5</v>
          </cell>
          <cell r="X7009" t="str">
            <v>FLEXNET DEL ECUADOR</v>
          </cell>
          <cell r="Y7009" t="str">
            <v xml:space="preserve">CALLE 28 DE JUNIO S/N Y GARCIA MORENO </v>
          </cell>
        </row>
        <row r="7010">
          <cell r="A7010" t="str">
            <v>23-19</v>
          </cell>
          <cell r="B7010">
            <v>490346</v>
          </cell>
          <cell r="C7010" t="str">
            <v>23-19</v>
          </cell>
          <cell r="D7010" t="str">
            <v>VENTURA</v>
          </cell>
          <cell r="E7010" t="str">
            <v>DESPACHO</v>
          </cell>
          <cell r="F7010" t="str">
            <v>NORMAL</v>
          </cell>
          <cell r="G7010" t="str">
            <v>FT77725</v>
          </cell>
          <cell r="H7010">
            <v>44930</v>
          </cell>
          <cell r="I7010" t="str">
            <v>ENTREGADO</v>
          </cell>
          <cell r="J7010">
            <v>44931</v>
          </cell>
          <cell r="K7010" t="str">
            <v>PROAUTO C.A. CUENCA</v>
          </cell>
          <cell r="L7010" t="str">
            <v>AV. GIL RAMIREZ DAVALOS Y TURUHAYCO</v>
          </cell>
          <cell r="M7010" t="str">
            <v>1792885620001_2</v>
          </cell>
          <cell r="P7010" t="str">
            <v>010103</v>
          </cell>
          <cell r="Q7010" t="str">
            <v>CUENCA</v>
          </cell>
          <cell r="R7010" t="str">
            <v>AZUAY</v>
          </cell>
          <cell r="S7010" t="str">
            <v>CUENCA</v>
          </cell>
          <cell r="T7010" t="str">
            <v>ITSACOURIER</v>
          </cell>
          <cell r="U7010" t="str">
            <v>FLEXNETUIO_PROVINCIA</v>
          </cell>
          <cell r="V7010">
            <v>7</v>
          </cell>
          <cell r="W7010">
            <v>49.9</v>
          </cell>
          <cell r="X7010" t="str">
            <v>FLEXNET DEL ECUADOR</v>
          </cell>
          <cell r="Y7010" t="str">
            <v xml:space="preserve">CALLE 28 DE JUNIO S/N Y GARCIA MORENO </v>
          </cell>
        </row>
        <row r="7011">
          <cell r="A7011" t="str">
            <v>23-14</v>
          </cell>
          <cell r="B7011">
            <v>490347</v>
          </cell>
          <cell r="C7011" t="str">
            <v>23-14</v>
          </cell>
          <cell r="D7011" t="str">
            <v>VENTURA</v>
          </cell>
          <cell r="E7011" t="str">
            <v>DESPACHO</v>
          </cell>
          <cell r="F7011" t="str">
            <v>NORMAL</v>
          </cell>
          <cell r="G7011" t="str">
            <v>FT77772</v>
          </cell>
          <cell r="H7011">
            <v>44930</v>
          </cell>
          <cell r="I7011" t="str">
            <v>ENTREGADO</v>
          </cell>
          <cell r="J7011">
            <v>44931</v>
          </cell>
          <cell r="K7011" t="str">
            <v>E. MAULME C.A. GYE</v>
          </cell>
          <cell r="L7011" t="str">
            <v xml:space="preserve">AV DE LAS AMERICAS 601 Y CALLE 13 </v>
          </cell>
          <cell r="M7011" t="str">
            <v>1792885620001_1</v>
          </cell>
          <cell r="P7011" t="str">
            <v>090505</v>
          </cell>
          <cell r="Q7011" t="str">
            <v>GUAYAQUIL</v>
          </cell>
          <cell r="R7011" t="str">
            <v>GUAYAS</v>
          </cell>
          <cell r="S7011" t="str">
            <v>GUAYAQUIL</v>
          </cell>
          <cell r="T7011" t="str">
            <v>CARGO UNION</v>
          </cell>
          <cell r="U7011" t="str">
            <v>FLEXNETUIO_GYE</v>
          </cell>
          <cell r="V7011">
            <v>8</v>
          </cell>
          <cell r="W7011">
            <v>55.1</v>
          </cell>
          <cell r="X7011" t="str">
            <v>FLEXNET DEL ECUADOR</v>
          </cell>
          <cell r="Y7011" t="str">
            <v xml:space="preserve">CALLE 28 DE JUNIO S/N Y GARCIA MORENO </v>
          </cell>
        </row>
        <row r="7012">
          <cell r="A7012" t="str">
            <v>23-21</v>
          </cell>
          <cell r="B7012">
            <v>490348</v>
          </cell>
          <cell r="C7012" t="str">
            <v>23-21</v>
          </cell>
          <cell r="D7012" t="str">
            <v>VENTURA</v>
          </cell>
          <cell r="E7012" t="str">
            <v>DESPACHO</v>
          </cell>
          <cell r="F7012" t="str">
            <v>NORMAL</v>
          </cell>
          <cell r="G7012" t="str">
            <v>FT77779</v>
          </cell>
          <cell r="H7012">
            <v>44930</v>
          </cell>
          <cell r="I7012" t="str">
            <v>ENTREGADO</v>
          </cell>
          <cell r="J7012">
            <v>44931</v>
          </cell>
          <cell r="K7012" t="str">
            <v>PROAUTO QUITO</v>
          </cell>
          <cell r="L7012" t="str">
            <v>AV. ELOY ALFARO Y RUSIA</v>
          </cell>
          <cell r="M7012" t="str">
            <v>1792885620001_5</v>
          </cell>
          <cell r="P7012" t="str">
            <v>170518</v>
          </cell>
          <cell r="Q7012" t="str">
            <v>QUITO</v>
          </cell>
          <cell r="R7012" t="str">
            <v>PICHINCHA</v>
          </cell>
          <cell r="S7012" t="str">
            <v>QUITO</v>
          </cell>
          <cell r="U7012" t="str">
            <v>FLEXNETUIO_LOCAL</v>
          </cell>
          <cell r="V7012">
            <v>9</v>
          </cell>
          <cell r="W7012">
            <v>41.6</v>
          </cell>
          <cell r="X7012" t="str">
            <v>FLEXNET DEL ECUADOR</v>
          </cell>
          <cell r="Y7012" t="str">
            <v xml:space="preserve">CALLE 28 DE JUNIO S/N Y GARCIA MORENO </v>
          </cell>
        </row>
        <row r="7013">
          <cell r="A7013" t="str">
            <v>23-05</v>
          </cell>
          <cell r="B7013">
            <v>490349</v>
          </cell>
          <cell r="C7013" t="str">
            <v>23-05</v>
          </cell>
          <cell r="D7013" t="str">
            <v>VENTURA</v>
          </cell>
          <cell r="E7013" t="str">
            <v>DESPACHO</v>
          </cell>
          <cell r="F7013" t="str">
            <v>NORMAL</v>
          </cell>
          <cell r="G7013" t="str">
            <v>FT77780</v>
          </cell>
          <cell r="H7013">
            <v>44930</v>
          </cell>
          <cell r="I7013" t="str">
            <v>ENTREGADO</v>
          </cell>
          <cell r="J7013">
            <v>44931</v>
          </cell>
          <cell r="K7013" t="str">
            <v>ASSA CUMBAYA</v>
          </cell>
          <cell r="L7013" t="str">
            <v>AV INTEROCEANICA Y PASAJE LEONIDAS PLAZA</v>
          </cell>
          <cell r="M7013" t="str">
            <v>1890141818001_2</v>
          </cell>
          <cell r="P7013" t="str">
            <v>170902</v>
          </cell>
          <cell r="Q7013" t="str">
            <v>QUITO</v>
          </cell>
          <cell r="R7013" t="str">
            <v>PICHINCHA</v>
          </cell>
          <cell r="S7013" t="str">
            <v>TUMBACO</v>
          </cell>
          <cell r="T7013" t="str">
            <v>EXPRESSCON</v>
          </cell>
          <cell r="U7013" t="str">
            <v>FLEXNETUIO_LOCAL</v>
          </cell>
          <cell r="V7013">
            <v>1</v>
          </cell>
          <cell r="W7013">
            <v>75</v>
          </cell>
          <cell r="X7013" t="str">
            <v>FLEXNET DEL ECUADOR</v>
          </cell>
          <cell r="Y7013" t="str">
            <v xml:space="preserve">CALLE 28 DE JUNIO S/N Y GARCIA MORENO </v>
          </cell>
        </row>
        <row r="7014">
          <cell r="A7014" t="str">
            <v>23-09</v>
          </cell>
          <cell r="B7014">
            <v>490350</v>
          </cell>
          <cell r="C7014" t="str">
            <v>23-09</v>
          </cell>
          <cell r="D7014" t="str">
            <v>VENTURA</v>
          </cell>
          <cell r="E7014" t="str">
            <v>DESPACHO</v>
          </cell>
          <cell r="F7014" t="str">
            <v>NORMAL</v>
          </cell>
          <cell r="G7014" t="str">
            <v>FT77712</v>
          </cell>
          <cell r="H7014">
            <v>44930</v>
          </cell>
          <cell r="I7014" t="str">
            <v>ENTREGADO</v>
          </cell>
          <cell r="J7014">
            <v>44931</v>
          </cell>
          <cell r="K7014" t="str">
            <v>ASSA RIOBAMBA</v>
          </cell>
          <cell r="L7014" t="str">
            <v>AV. DE LA PRENSA 45-86 Y AV. MANUEL ELICIO FLOR</v>
          </cell>
          <cell r="M7014" t="str">
            <v>1890141818002</v>
          </cell>
          <cell r="P7014" t="str">
            <v>060102</v>
          </cell>
          <cell r="Q7014" t="str">
            <v>RIOBAMBA</v>
          </cell>
          <cell r="R7014" t="str">
            <v>CHIMBORAZO</v>
          </cell>
          <cell r="S7014" t="str">
            <v>RIOBAMBA</v>
          </cell>
          <cell r="T7014" t="str">
            <v>EXPRESSCON</v>
          </cell>
          <cell r="U7014" t="str">
            <v>FLEXNETUIO_PROVINCIA</v>
          </cell>
          <cell r="V7014">
            <v>5</v>
          </cell>
          <cell r="W7014">
            <v>67.2</v>
          </cell>
          <cell r="X7014" t="str">
            <v>FLEXNET DEL ECUADOR</v>
          </cell>
          <cell r="Y7014" t="str">
            <v xml:space="preserve">CALLE 28 DE JUNIO S/N Y GARCIA MORENO </v>
          </cell>
        </row>
        <row r="7015">
          <cell r="A7015" t="str">
            <v>23-07</v>
          </cell>
          <cell r="B7015">
            <v>490351</v>
          </cell>
          <cell r="C7015" t="str">
            <v>23-07</v>
          </cell>
          <cell r="D7015" t="str">
            <v>VENTURA</v>
          </cell>
          <cell r="E7015" t="str">
            <v>DESPACHO</v>
          </cell>
          <cell r="F7015" t="str">
            <v>NORMAL</v>
          </cell>
          <cell r="G7015" t="str">
            <v>FT77726</v>
          </cell>
          <cell r="H7015">
            <v>44930</v>
          </cell>
          <cell r="I7015" t="str">
            <v>ENTREGADO</v>
          </cell>
          <cell r="J7015">
            <v>44931</v>
          </cell>
          <cell r="K7015" t="str">
            <v>ASSA MIRAFLORES</v>
          </cell>
          <cell r="L7015" t="str">
            <v>AV FRANCISCO FLOR Y BOLIVAR</v>
          </cell>
          <cell r="M7015" t="str">
            <v>1890141818001_4</v>
          </cell>
          <cell r="P7015" t="str">
            <v>180103</v>
          </cell>
          <cell r="Q7015" t="str">
            <v>AMBATO</v>
          </cell>
          <cell r="R7015" t="str">
            <v>TUNGURAHUA</v>
          </cell>
          <cell r="S7015" t="str">
            <v>AMBATO</v>
          </cell>
          <cell r="T7015" t="str">
            <v>EXPRESSCON</v>
          </cell>
          <cell r="U7015" t="str">
            <v>FLEXNETUIO_PROVINCIA</v>
          </cell>
          <cell r="V7015">
            <v>2</v>
          </cell>
          <cell r="W7015">
            <v>158.5</v>
          </cell>
          <cell r="X7015" t="str">
            <v>FLEXNET DEL ECUADOR</v>
          </cell>
          <cell r="Y7015" t="str">
            <v xml:space="preserve">CALLE 28 DE JUNIO S/N Y GARCIA MORENO </v>
          </cell>
        </row>
        <row r="7016">
          <cell r="A7016" t="str">
            <v>23-11</v>
          </cell>
          <cell r="B7016">
            <v>490352</v>
          </cell>
          <cell r="C7016" t="str">
            <v>23-11</v>
          </cell>
          <cell r="D7016" t="str">
            <v>VENTURA</v>
          </cell>
          <cell r="E7016" t="str">
            <v>DESPACHO</v>
          </cell>
          <cell r="F7016" t="str">
            <v>NORMAL</v>
          </cell>
          <cell r="G7016" t="str">
            <v>FT77783</v>
          </cell>
          <cell r="H7016">
            <v>44930</v>
          </cell>
          <cell r="I7016" t="str">
            <v>ENTREGADO</v>
          </cell>
          <cell r="J7016">
            <v>44931</v>
          </cell>
          <cell r="K7016" t="str">
            <v>ASSA VALLE</v>
          </cell>
          <cell r="L7016" t="str">
            <v>CALLE ISABELA ENTRE AV. SAN LUIS Y AV.GENERAL</v>
          </cell>
          <cell r="M7016" t="str">
            <v>1790003388002</v>
          </cell>
          <cell r="P7016" t="str">
            <v>171103</v>
          </cell>
          <cell r="Q7016" t="str">
            <v>RUMIÑAHUI</v>
          </cell>
          <cell r="R7016" t="str">
            <v>PICHINCHA</v>
          </cell>
          <cell r="S7016" t="str">
            <v>SANGOLQUI</v>
          </cell>
          <cell r="T7016" t="str">
            <v>TRANSERVISS</v>
          </cell>
          <cell r="U7016" t="str">
            <v>FLEXNETUIO_LOCAL</v>
          </cell>
          <cell r="V7016">
            <v>3</v>
          </cell>
          <cell r="W7016">
            <v>19.3</v>
          </cell>
          <cell r="X7016" t="str">
            <v>FLEXNET DEL ECUADOR</v>
          </cell>
          <cell r="Y7016" t="str">
            <v xml:space="preserve">CALLE 28 DE JUNIO S/N Y GARCIA MORENO </v>
          </cell>
        </row>
        <row r="7017">
          <cell r="A7017" t="str">
            <v>23-18</v>
          </cell>
          <cell r="B7017">
            <v>490353</v>
          </cell>
          <cell r="C7017" t="str">
            <v>23-18</v>
          </cell>
          <cell r="D7017" t="str">
            <v>VENTURA</v>
          </cell>
          <cell r="E7017" t="str">
            <v>DESPACHO</v>
          </cell>
          <cell r="F7017" t="str">
            <v>NORMAL</v>
          </cell>
          <cell r="G7017" t="str">
            <v>031002004153979</v>
          </cell>
          <cell r="H7017">
            <v>44930</v>
          </cell>
          <cell r="I7017" t="str">
            <v>ENTREGADO</v>
          </cell>
          <cell r="J7017">
            <v>44931</v>
          </cell>
          <cell r="K7017" t="str">
            <v>NORWAGEN</v>
          </cell>
          <cell r="L7017" t="str">
            <v>AV MARIANO ACOSTA # 1 Y LUIS JARAMILLO PEREZ</v>
          </cell>
          <cell r="M7017" t="str">
            <v>1791937813001</v>
          </cell>
          <cell r="P7017" t="str">
            <v>100101</v>
          </cell>
          <cell r="Q7017" t="str">
            <v>IBARRA</v>
          </cell>
          <cell r="R7017" t="str">
            <v>IMBABURA</v>
          </cell>
          <cell r="S7017" t="str">
            <v>SAN MIGUEL DE IBARRA</v>
          </cell>
          <cell r="T7017" t="str">
            <v>TRAMACO</v>
          </cell>
          <cell r="U7017" t="str">
            <v>FLEXNETUIO_PROVINCIA</v>
          </cell>
          <cell r="V7017">
            <v>4</v>
          </cell>
          <cell r="W7017">
            <v>35.1</v>
          </cell>
          <cell r="X7017" t="str">
            <v>FLEXNET DEL ECUADOR</v>
          </cell>
          <cell r="Y7017" t="str">
            <v xml:space="preserve">CALLE 28 DE JUNIO S/N Y GARCIA MORENO </v>
          </cell>
        </row>
        <row r="7018">
          <cell r="A7018" t="str">
            <v>23-15</v>
          </cell>
          <cell r="B7018">
            <v>490354</v>
          </cell>
          <cell r="C7018" t="str">
            <v>23-15</v>
          </cell>
          <cell r="D7018" t="str">
            <v>VENTURA</v>
          </cell>
          <cell r="E7018" t="str">
            <v>DESPACHO</v>
          </cell>
          <cell r="F7018" t="str">
            <v>NORMAL</v>
          </cell>
          <cell r="G7018" t="str">
            <v>FT77777</v>
          </cell>
          <cell r="H7018">
            <v>44930</v>
          </cell>
          <cell r="I7018" t="str">
            <v>ENTREGADO</v>
          </cell>
          <cell r="J7018">
            <v>44931</v>
          </cell>
          <cell r="K7018" t="str">
            <v>ECUAWAGEN</v>
          </cell>
          <cell r="L7018" t="str">
            <v> AV. DE LOS GRANADOS E14-70 E ISLA MARCHENA.</v>
          </cell>
          <cell r="M7018" t="str">
            <v>1791765842001</v>
          </cell>
          <cell r="P7018" t="str">
            <v>170503</v>
          </cell>
          <cell r="Q7018" t="str">
            <v>QUITO</v>
          </cell>
          <cell r="R7018" t="str">
            <v>PICHINCHA</v>
          </cell>
          <cell r="S7018" t="str">
            <v>QUITO</v>
          </cell>
          <cell r="U7018" t="str">
            <v>FLEXNETUIO_LOCAL</v>
          </cell>
          <cell r="V7018">
            <v>13</v>
          </cell>
          <cell r="W7018">
            <v>1069</v>
          </cell>
          <cell r="X7018" t="str">
            <v>FLEXNET DEL ECUADOR</v>
          </cell>
          <cell r="Y7018" t="str">
            <v xml:space="preserve">CALLE 28 DE JUNIO S/N Y GARCIA MORENO </v>
          </cell>
        </row>
        <row r="7019">
          <cell r="A7019" t="str">
            <v>2480999</v>
          </cell>
          <cell r="B7019">
            <v>490319</v>
          </cell>
          <cell r="C7019" t="str">
            <v>2480999</v>
          </cell>
          <cell r="D7019" t="str">
            <v>MDELIVERY</v>
          </cell>
          <cell r="E7019" t="str">
            <v>DESPACHO</v>
          </cell>
          <cell r="F7019" t="str">
            <v>NORMAL</v>
          </cell>
          <cell r="G7019" t="str">
            <v>FT77531</v>
          </cell>
          <cell r="H7019">
            <v>44930</v>
          </cell>
          <cell r="I7019" t="str">
            <v>ENTREGADO</v>
          </cell>
          <cell r="J7019">
            <v>44931</v>
          </cell>
          <cell r="K7019" t="str">
            <v>Carlos Vega_DIMPROKEL SA</v>
          </cell>
          <cell r="L7019" t="str">
            <v>CIUDAD DE LA BERNA SANOTE MANZANA 9 VILLA 6</v>
          </cell>
          <cell r="M7019" t="str">
            <v>1792577780001</v>
          </cell>
          <cell r="N7019" t="str">
            <v>0984997948</v>
          </cell>
          <cell r="O7019" t="str">
            <v/>
          </cell>
          <cell r="P7019" t="str">
            <v>GUAYAQUIL</v>
          </cell>
          <cell r="Q7019" t="str">
            <v>GUAYAQUIL</v>
          </cell>
          <cell r="R7019" t="str">
            <v>GUAYAS</v>
          </cell>
          <cell r="T7019" t="str">
            <v>ITSACOURIER</v>
          </cell>
          <cell r="U7019" t="str">
            <v>FLEXNETUIO_GYE</v>
          </cell>
          <cell r="V7019">
            <v>1</v>
          </cell>
          <cell r="W7019">
            <v>1</v>
          </cell>
          <cell r="X7019" t="str">
            <v>FLEXNET ECUADOR - MDELIVERY</v>
          </cell>
          <cell r="Y7019" t="str">
            <v>CALLE 28 DE JUNIO S/N Y GARCIA MORENO ENTRADA LLANO GRANDE</v>
          </cell>
        </row>
        <row r="7020">
          <cell r="A7020" t="str">
            <v>2481002</v>
          </cell>
          <cell r="B7020">
            <v>490320</v>
          </cell>
          <cell r="C7020" t="str">
            <v>2481002</v>
          </cell>
          <cell r="D7020" t="str">
            <v>MDELIVERY</v>
          </cell>
          <cell r="E7020" t="str">
            <v>DESPACHO</v>
          </cell>
          <cell r="F7020" t="str">
            <v>NORMAL</v>
          </cell>
          <cell r="G7020" t="str">
            <v>031080002481002</v>
          </cell>
          <cell r="H7020">
            <v>44930</v>
          </cell>
          <cell r="I7020" t="str">
            <v>ENTREGADO</v>
          </cell>
          <cell r="J7020">
            <v>44931</v>
          </cell>
          <cell r="K7020" t="str">
            <v>DANIELA AGUILAR_COOPERATIVA DE AHORRO Y CREDITO DE LA PEQUENA EMPR</v>
          </cell>
          <cell r="L7020" t="str">
            <v xml:space="preserve"> COTOPAXI LATACUNGA SANCHEZ DE ORELLANA 15 44 RAMIREZ CITA COOP CACPECO </v>
          </cell>
          <cell r="M7020" t="str">
            <v>0590052000001</v>
          </cell>
          <cell r="N7020" t="str">
            <v>998045050</v>
          </cell>
          <cell r="O7020" t="str">
            <v/>
          </cell>
          <cell r="P7020" t="str">
            <v>LATACUNGA</v>
          </cell>
          <cell r="Q7020" t="str">
            <v>LATACUNGA</v>
          </cell>
          <cell r="R7020" t="str">
            <v>COTOPAXI</v>
          </cell>
          <cell r="T7020" t="str">
            <v>TRAMACO</v>
          </cell>
          <cell r="U7020" t="str">
            <v>FLEXNETUIO_PROVINCIA</v>
          </cell>
          <cell r="V7020">
            <v>1</v>
          </cell>
          <cell r="W7020">
            <v>1</v>
          </cell>
          <cell r="X7020" t="str">
            <v>FLEXNET ECUADOR - MDELIVERY</v>
          </cell>
          <cell r="Y7020" t="str">
            <v>CALLE 28 DE JUNIO S/N Y GARCIA MORENO ENTRADA LLANO GRANDE</v>
          </cell>
        </row>
        <row r="7021">
          <cell r="A7021" t="str">
            <v>2481006</v>
          </cell>
          <cell r="B7021">
            <v>490321</v>
          </cell>
          <cell r="C7021" t="str">
            <v>2481006</v>
          </cell>
          <cell r="D7021" t="str">
            <v>MDELIVERY</v>
          </cell>
          <cell r="E7021" t="str">
            <v>DESPACHO</v>
          </cell>
          <cell r="F7021" t="str">
            <v>NORMAL</v>
          </cell>
          <cell r="G7021" t="str">
            <v>FT77523</v>
          </cell>
          <cell r="H7021">
            <v>44930</v>
          </cell>
          <cell r="I7021" t="str">
            <v>ENTREGADO</v>
          </cell>
          <cell r="J7021">
            <v>44931</v>
          </cell>
          <cell r="K7021" t="str">
            <v xml:space="preserve">JENNY EGUEZ_ALPINA PRODUCTOS ALIMENTICIOS ALPIECUADOR S A </v>
          </cell>
          <cell r="L7021" t="str">
            <v>Av Repubica y Pasaje Martin Carrion Edificio Pucara</v>
          </cell>
          <cell r="M7021" t="str">
            <v>1791302400001</v>
          </cell>
          <cell r="N7021" t="str">
            <v>0983184256</v>
          </cell>
          <cell r="O7021" t="str">
            <v/>
          </cell>
          <cell r="P7021" t="str">
            <v>QUITO</v>
          </cell>
          <cell r="Q7021" t="str">
            <v>QUITO</v>
          </cell>
          <cell r="R7021" t="str">
            <v>PICHINCHA</v>
          </cell>
          <cell r="T7021" t="str">
            <v>FLEXTRANS UIO</v>
          </cell>
          <cell r="U7021" t="str">
            <v>FLEXNETUIO_LOCAL</v>
          </cell>
          <cell r="V7021">
            <v>1</v>
          </cell>
          <cell r="W7021">
            <v>1</v>
          </cell>
          <cell r="X7021" t="str">
            <v>FLEXNET ECUADOR - MDELIVERY</v>
          </cell>
          <cell r="Y7021" t="str">
            <v>CALLE 28 DE JUNIO S/N Y GARCIA MORENO ENTRADA LLANO GRANDE</v>
          </cell>
        </row>
        <row r="7022">
          <cell r="A7022" t="str">
            <v>2481007</v>
          </cell>
          <cell r="B7022">
            <v>490322</v>
          </cell>
          <cell r="C7022" t="str">
            <v>2481007</v>
          </cell>
          <cell r="D7022" t="str">
            <v>MDELIVERY</v>
          </cell>
          <cell r="E7022" t="str">
            <v>DESPACHO</v>
          </cell>
          <cell r="F7022" t="str">
            <v>NORMAL</v>
          </cell>
          <cell r="G7022" t="str">
            <v>FT77529</v>
          </cell>
          <cell r="H7022">
            <v>44930</v>
          </cell>
          <cell r="I7022" t="str">
            <v>ENTREGADO</v>
          </cell>
          <cell r="J7022">
            <v>44931</v>
          </cell>
          <cell r="K7022" t="str">
            <v>ZAMBRANO RONQUILLO MARIA AUXILIADORA_ZAMBRANO RONQUILLO MARIA AUXILIADORA</v>
          </cell>
          <cell r="L7022" t="str">
            <v xml:space="preserve"> norte a lado de la atarazana coop Aguirre abad solr 119 solar 16 mc importaciones atras de comandato la atarazana </v>
          </cell>
          <cell r="M7022" t="str">
            <v>0917320848001</v>
          </cell>
          <cell r="N7022" t="str">
            <v>0985764283</v>
          </cell>
          <cell r="O7022" t="str">
            <v/>
          </cell>
          <cell r="P7022" t="str">
            <v>GUAYAQUIL</v>
          </cell>
          <cell r="Q7022" t="str">
            <v>GUAYAQUIL</v>
          </cell>
          <cell r="R7022" t="str">
            <v>GUAYAS</v>
          </cell>
          <cell r="T7022" t="str">
            <v>ITSACOURIER</v>
          </cell>
          <cell r="U7022" t="str">
            <v>FLEXNETUIO_GYE</v>
          </cell>
          <cell r="V7022">
            <v>1</v>
          </cell>
          <cell r="W7022">
            <v>1</v>
          </cell>
          <cell r="X7022" t="str">
            <v>FLEXNET ECUADOR - MDELIVERY</v>
          </cell>
          <cell r="Y7022" t="str">
            <v>CALLE 28 DE JUNIO S/N Y GARCIA MORENO ENTRADA LLANO GRANDE</v>
          </cell>
        </row>
        <row r="7023">
          <cell r="A7023" t="str">
            <v>2481028</v>
          </cell>
          <cell r="B7023">
            <v>490323</v>
          </cell>
          <cell r="C7023" t="str">
            <v>2481028</v>
          </cell>
          <cell r="D7023" t="str">
            <v>MDELIVERY</v>
          </cell>
          <cell r="E7023" t="str">
            <v>DESPACHO</v>
          </cell>
          <cell r="F7023" t="str">
            <v>NORMAL</v>
          </cell>
          <cell r="G7023" t="str">
            <v>031080002481028</v>
          </cell>
          <cell r="H7023">
            <v>44930</v>
          </cell>
          <cell r="I7023" t="str">
            <v>ENTREGADO</v>
          </cell>
          <cell r="J7023">
            <v>44931</v>
          </cell>
          <cell r="K7023" t="str">
            <v>CANO GUZMAN CESAR PAUL_CANO GUZMAN CESAR PAUL</v>
          </cell>
          <cell r="L7023" t="str">
            <v>QUINTA CHICA BAJA Patococha y Pucacocha esquina Oficinas de Tramaco expres de Quinta Chica</v>
          </cell>
          <cell r="M7023" t="str">
            <v>1716816242001</v>
          </cell>
          <cell r="N7023" t="str">
            <v>0992179146</v>
          </cell>
          <cell r="O7023" t="str">
            <v/>
          </cell>
          <cell r="P7023" t="str">
            <v>CUENCA</v>
          </cell>
          <cell r="Q7023" t="str">
            <v>CUENCA</v>
          </cell>
          <cell r="R7023" t="str">
            <v>AZUAY</v>
          </cell>
          <cell r="T7023" t="str">
            <v>TRAMACO</v>
          </cell>
          <cell r="U7023" t="str">
            <v>FLEXNETUIO_PROVINCIA</v>
          </cell>
          <cell r="V7023">
            <v>1</v>
          </cell>
          <cell r="W7023">
            <v>1</v>
          </cell>
          <cell r="X7023" t="str">
            <v>FLEXNET ECUADOR - MDELIVERY</v>
          </cell>
          <cell r="Y7023" t="str">
            <v>CALLE 28 DE JUNIO S/N Y GARCIA MORENO ENTRADA LLANO GRANDE</v>
          </cell>
        </row>
        <row r="7024">
          <cell r="A7024" t="str">
            <v>2481030</v>
          </cell>
          <cell r="B7024">
            <v>490324</v>
          </cell>
          <cell r="C7024" t="str">
            <v>2481030</v>
          </cell>
          <cell r="D7024" t="str">
            <v>MDELIVERY</v>
          </cell>
          <cell r="E7024" t="str">
            <v>DESPACHO</v>
          </cell>
          <cell r="F7024" t="str">
            <v>NORMAL</v>
          </cell>
          <cell r="G7024" t="str">
            <v>FT77542</v>
          </cell>
          <cell r="H7024">
            <v>44930</v>
          </cell>
          <cell r="I7024" t="str">
            <v>ENTREGADO</v>
          </cell>
          <cell r="J7024">
            <v>44931</v>
          </cell>
          <cell r="K7024" t="str">
            <v xml:space="preserve">Isaac Carrera_PLUPROXSA S A </v>
          </cell>
          <cell r="L7024" t="str">
            <v>oficina Guayaquil Mapasingue Oeste Av Octava entre la Tercera y Cuarta Mz 7 Solar 1 Bodega color gris y turquesa diagonal a farmacia Keyla</v>
          </cell>
          <cell r="M7024" t="str">
            <v>0992813814001</v>
          </cell>
          <cell r="N7024" t="str">
            <v>986018486</v>
          </cell>
          <cell r="O7024" t="str">
            <v/>
          </cell>
          <cell r="P7024" t="str">
            <v>GUAYAQUIL</v>
          </cell>
          <cell r="Q7024" t="str">
            <v>GUAYAQUIL</v>
          </cell>
          <cell r="R7024" t="str">
            <v>GUAYAS</v>
          </cell>
          <cell r="T7024" t="str">
            <v>ITSACOURIER</v>
          </cell>
          <cell r="U7024" t="str">
            <v>FLEXNETUIO_GYE</v>
          </cell>
          <cell r="V7024">
            <v>1</v>
          </cell>
          <cell r="W7024">
            <v>1</v>
          </cell>
          <cell r="X7024" t="str">
            <v>FLEXNET ECUADOR - MDELIVERY</v>
          </cell>
          <cell r="Y7024" t="str">
            <v>CALLE 28 DE JUNIO S/N Y GARCIA MORENO ENTRADA LLANO GRANDE</v>
          </cell>
        </row>
        <row r="7025">
          <cell r="A7025" t="str">
            <v>2481031</v>
          </cell>
          <cell r="B7025">
            <v>490325</v>
          </cell>
          <cell r="C7025" t="str">
            <v>2481031</v>
          </cell>
          <cell r="D7025" t="str">
            <v>MDELIVERY</v>
          </cell>
          <cell r="E7025" t="str">
            <v>DESPACHO</v>
          </cell>
          <cell r="F7025" t="str">
            <v>NORMAL</v>
          </cell>
          <cell r="G7025" t="str">
            <v>FT77532</v>
          </cell>
          <cell r="H7025">
            <v>44930</v>
          </cell>
          <cell r="I7025" t="str">
            <v>ENTREGADO</v>
          </cell>
          <cell r="J7025">
            <v>44931</v>
          </cell>
          <cell r="K7025" t="str">
            <v>DANNY MICHEL TORRES BANGUERA_DANNY MICHEL TORRES BANGUERA</v>
          </cell>
          <cell r="L7025" t="str">
            <v>av domingo comin cooperativa 7 lagos mz 51 villa 1 frente de la pArada metrovia del guasmo sur casa blanca de dos pisos en la planta baja esta el local que se llama Mas Ahorro</v>
          </cell>
          <cell r="M7025" t="str">
            <v>0920295409001</v>
          </cell>
          <cell r="N7025" t="str">
            <v>0967289147</v>
          </cell>
          <cell r="O7025" t="str">
            <v/>
          </cell>
          <cell r="P7025" t="str">
            <v>GUAYAQUIL</v>
          </cell>
          <cell r="Q7025" t="str">
            <v>GUAYAQUIL</v>
          </cell>
          <cell r="R7025" t="str">
            <v>GUAYAS</v>
          </cell>
          <cell r="T7025" t="str">
            <v>ITSACOURIER</v>
          </cell>
          <cell r="U7025" t="str">
            <v>FLEXNETUIO_GYE</v>
          </cell>
          <cell r="V7025">
            <v>1</v>
          </cell>
          <cell r="W7025">
            <v>1</v>
          </cell>
          <cell r="X7025" t="str">
            <v>FLEXNET ECUADOR - MDELIVERY</v>
          </cell>
          <cell r="Y7025" t="str">
            <v>CALLE 28 DE JUNIO S/N Y GARCIA MORENO ENTRADA LLANO GRANDE</v>
          </cell>
        </row>
        <row r="7026">
          <cell r="A7026" t="str">
            <v>2481032</v>
          </cell>
          <cell r="B7026">
            <v>490326</v>
          </cell>
          <cell r="C7026" t="str">
            <v>2481032</v>
          </cell>
          <cell r="D7026" t="str">
            <v>MDELIVERY</v>
          </cell>
          <cell r="E7026" t="str">
            <v>DESPACHO</v>
          </cell>
          <cell r="F7026" t="str">
            <v>NORMAL</v>
          </cell>
          <cell r="G7026" t="str">
            <v>IC4133</v>
          </cell>
          <cell r="H7026">
            <v>44930</v>
          </cell>
          <cell r="I7026" t="str">
            <v>ENTREGADO</v>
          </cell>
          <cell r="J7026">
            <v>44931</v>
          </cell>
          <cell r="K7026" t="str">
            <v xml:space="preserve">Jenifer Mogrovejo_CORPORACION PROAUTO S A </v>
          </cell>
          <cell r="L7026" t="str">
            <v xml:space="preserve"> Av EspaNa 2 114 y Sebastian de Benalcazar Concesionario Mirasol S A </v>
          </cell>
          <cell r="M7026" t="str">
            <v>1790978303001</v>
          </cell>
          <cell r="N7026" t="str">
            <v>0984814939</v>
          </cell>
          <cell r="O7026" t="str">
            <v/>
          </cell>
          <cell r="P7026" t="str">
            <v>CUENCA</v>
          </cell>
          <cell r="Q7026" t="str">
            <v>CUENCA</v>
          </cell>
          <cell r="R7026" t="str">
            <v>AZUAY</v>
          </cell>
          <cell r="T7026" t="str">
            <v>ITSACOURIER</v>
          </cell>
          <cell r="U7026" t="str">
            <v>FLEXNETUIO_PROVINCIA</v>
          </cell>
          <cell r="V7026">
            <v>1</v>
          </cell>
          <cell r="W7026">
            <v>1</v>
          </cell>
          <cell r="X7026" t="str">
            <v>FLEXNET ECUADOR - MDELIVERY</v>
          </cell>
          <cell r="Y7026" t="str">
            <v>CALLE 28 DE JUNIO S/N Y GARCIA MORENO ENTRADA LLANO GRANDE</v>
          </cell>
        </row>
        <row r="7027">
          <cell r="A7027" t="str">
            <v>2481035</v>
          </cell>
          <cell r="B7027">
            <v>490327</v>
          </cell>
          <cell r="C7027" t="str">
            <v>2481035</v>
          </cell>
          <cell r="D7027" t="str">
            <v>MDELIVERY</v>
          </cell>
          <cell r="E7027" t="str">
            <v>DESPACHO</v>
          </cell>
          <cell r="F7027" t="str">
            <v>NORMAL</v>
          </cell>
          <cell r="G7027" t="str">
            <v>031080002481035</v>
          </cell>
          <cell r="H7027">
            <v>44930</v>
          </cell>
          <cell r="I7027" t="str">
            <v>ENTREGADO</v>
          </cell>
          <cell r="J7027">
            <v>44932</v>
          </cell>
          <cell r="K7027" t="str">
            <v>ZAMBRANO CABEZAS AMANDA MARIA_ZAMBRANO CABEZAS AMANDA MARIA</v>
          </cell>
          <cell r="L7027" t="str">
            <v>DEJAR EN LA AGENCIA TRAMACO Malecon 7 21 y Martin Icaza Babahoyo LOS RIOS</v>
          </cell>
          <cell r="M7027" t="str">
            <v>1205954405001</v>
          </cell>
          <cell r="N7027" t="str">
            <v>0998228192</v>
          </cell>
          <cell r="O7027" t="str">
            <v/>
          </cell>
          <cell r="P7027" t="str">
            <v>BABAHOYO</v>
          </cell>
          <cell r="Q7027" t="str">
            <v>BABAHOYO</v>
          </cell>
          <cell r="R7027" t="str">
            <v>LOS RIOS</v>
          </cell>
          <cell r="S7027" t="str">
            <v>BABAHOYO - LA VIRGINIA</v>
          </cell>
          <cell r="T7027" t="str">
            <v>TRAMACO</v>
          </cell>
          <cell r="U7027" t="str">
            <v>FLEXNETUIO_PROVINCIA</v>
          </cell>
          <cell r="V7027">
            <v>1</v>
          </cell>
          <cell r="W7027">
            <v>1</v>
          </cell>
          <cell r="X7027" t="str">
            <v>FLEXNET ECUADOR - MDELIVERY</v>
          </cell>
          <cell r="Y7027" t="str">
            <v>CALLE 28 DE JUNIO S/N Y GARCIA MORENO ENTRADA LLANO GRANDE</v>
          </cell>
        </row>
        <row r="7028">
          <cell r="A7028" t="str">
            <v>2481036</v>
          </cell>
          <cell r="B7028">
            <v>490328</v>
          </cell>
          <cell r="C7028" t="str">
            <v>2481036</v>
          </cell>
          <cell r="D7028" t="str">
            <v>MDELIVERY</v>
          </cell>
          <cell r="E7028" t="str">
            <v>DESPACHO</v>
          </cell>
          <cell r="F7028" t="str">
            <v>NORMAL</v>
          </cell>
          <cell r="G7028" t="str">
            <v>FT77522</v>
          </cell>
          <cell r="H7028">
            <v>44930</v>
          </cell>
          <cell r="I7028" t="str">
            <v>ENTREGADO</v>
          </cell>
          <cell r="J7028">
            <v>44931</v>
          </cell>
          <cell r="K7028" t="str">
            <v>Daniel Lopez Lourdes GUAMANI_LONGPORT ECUADOR COMPANIA LIMITADA</v>
          </cell>
          <cell r="L7028" t="str">
            <v xml:space="preserve"> PICHINCHA QUITO TABABELA AEROPUERTO NO APLICA NO APLICA PICHINCHA QUITO TABABELA EDF Quito Airport Center Quito 4TO PISO </v>
          </cell>
          <cell r="M7028" t="str">
            <v>1791728483001</v>
          </cell>
          <cell r="N7028" t="str">
            <v>995843930</v>
          </cell>
          <cell r="O7028" t="str">
            <v/>
          </cell>
          <cell r="P7028" t="str">
            <v>QUITO</v>
          </cell>
          <cell r="Q7028" t="str">
            <v>QUITO</v>
          </cell>
          <cell r="R7028" t="str">
            <v>PICHINCHA</v>
          </cell>
          <cell r="T7028" t="str">
            <v>FLEXTRANS UIO</v>
          </cell>
          <cell r="U7028" t="str">
            <v>FLEXNETUIO_LOCAL</v>
          </cell>
          <cell r="V7028">
            <v>1</v>
          </cell>
          <cell r="W7028">
            <v>1</v>
          </cell>
          <cell r="X7028" t="str">
            <v>FLEXNET ECUADOR - MDELIVERY</v>
          </cell>
          <cell r="Y7028" t="str">
            <v>CALLE 28 DE JUNIO S/N Y GARCIA MORENO ENTRADA LLANO GRANDE</v>
          </cell>
        </row>
        <row r="7029">
          <cell r="A7029" t="str">
            <v>2481037</v>
          </cell>
          <cell r="B7029">
            <v>490329</v>
          </cell>
          <cell r="C7029" t="str">
            <v>2481037</v>
          </cell>
          <cell r="D7029" t="str">
            <v>MDELIVERY</v>
          </cell>
          <cell r="E7029" t="str">
            <v>DESPACHO</v>
          </cell>
          <cell r="F7029" t="str">
            <v>NORMAL</v>
          </cell>
          <cell r="G7029" t="str">
            <v>031080002481037</v>
          </cell>
          <cell r="H7029">
            <v>44930</v>
          </cell>
          <cell r="I7029" t="str">
            <v>ENTREGADO</v>
          </cell>
          <cell r="J7029">
            <v>44931</v>
          </cell>
          <cell r="K7029" t="str">
            <v>Maria Lourdes _ASOCIACION DE EMPLEADOS DE LA UNIVERSIDAD TECNICA</v>
          </cell>
          <cell r="L7029" t="str">
            <v xml:space="preserve">Av Mexico y el salvador direccion financiara universidad tecnica de Ambato sector inga hurco </v>
          </cell>
          <cell r="M7029" t="str">
            <v>1891700586001</v>
          </cell>
          <cell r="N7029" t="str">
            <v>0984254121</v>
          </cell>
          <cell r="O7029" t="str">
            <v/>
          </cell>
          <cell r="P7029" t="str">
            <v>AMBATO</v>
          </cell>
          <cell r="Q7029" t="str">
            <v>AMBATO</v>
          </cell>
          <cell r="R7029" t="str">
            <v>TUNGURAHUA</v>
          </cell>
          <cell r="S7029" t="str">
            <v>AMBATO</v>
          </cell>
          <cell r="T7029" t="str">
            <v>TRAMACO</v>
          </cell>
          <cell r="U7029" t="str">
            <v>FLEXNETUIO_PROVINCIA</v>
          </cell>
          <cell r="V7029">
            <v>1</v>
          </cell>
          <cell r="W7029">
            <v>1</v>
          </cell>
          <cell r="X7029" t="str">
            <v>FLEXNET ECUADOR - MDELIVERY</v>
          </cell>
          <cell r="Y7029" t="str">
            <v>CALLE 28 DE JUNIO S/N Y GARCIA MORENO ENTRADA LLANO GRANDE</v>
          </cell>
        </row>
        <row r="7030">
          <cell r="A7030" t="str">
            <v>2481039</v>
          </cell>
          <cell r="B7030">
            <v>490330</v>
          </cell>
          <cell r="C7030" t="str">
            <v>2481039</v>
          </cell>
          <cell r="D7030" t="str">
            <v>MDELIVERY</v>
          </cell>
          <cell r="E7030" t="str">
            <v>DESPACHO</v>
          </cell>
          <cell r="F7030" t="str">
            <v>NORMAL</v>
          </cell>
          <cell r="G7030" t="str">
            <v>FT77491</v>
          </cell>
          <cell r="H7030">
            <v>44930</v>
          </cell>
          <cell r="I7030" t="str">
            <v>ENTREGADO</v>
          </cell>
          <cell r="J7030">
            <v>44932</v>
          </cell>
          <cell r="K7030" t="str">
            <v>ARACELY CHAVEZ_ISIDRO CALISTO</v>
          </cell>
          <cell r="L7030" t="str">
            <v xml:space="preserve">Barbara Esparza lote 8 y Via a Pillagua Conjunto Indigo Gardens Of 2 </v>
          </cell>
          <cell r="M7030" t="str">
            <v>1707264964001</v>
          </cell>
          <cell r="N7030" t="str">
            <v>0987038558</v>
          </cell>
          <cell r="O7030" t="str">
            <v/>
          </cell>
          <cell r="P7030" t="str">
            <v>QUITO</v>
          </cell>
          <cell r="Q7030" t="str">
            <v>QUITO</v>
          </cell>
          <cell r="R7030" t="str">
            <v>PICHINCHA</v>
          </cell>
          <cell r="T7030" t="str">
            <v>FLEXTRANS UIO</v>
          </cell>
          <cell r="U7030" t="str">
            <v>FLEXNETUIO_LOCAL</v>
          </cell>
          <cell r="V7030">
            <v>1</v>
          </cell>
          <cell r="W7030">
            <v>1</v>
          </cell>
          <cell r="X7030" t="str">
            <v>FLEXNET ECUADOR - MDELIVERY</v>
          </cell>
          <cell r="Y7030" t="str">
            <v>CALLE 28 DE JUNIO S/N Y GARCIA MORENO ENTRADA LLANO GRANDE</v>
          </cell>
        </row>
        <row r="7031">
          <cell r="A7031" t="str">
            <v>2481040</v>
          </cell>
          <cell r="B7031">
            <v>490331</v>
          </cell>
          <cell r="C7031" t="str">
            <v>2481040</v>
          </cell>
          <cell r="D7031" t="str">
            <v>MDELIVERY</v>
          </cell>
          <cell r="E7031" t="str">
            <v>DESPACHO</v>
          </cell>
          <cell r="F7031" t="str">
            <v>NORMAL</v>
          </cell>
          <cell r="G7031" t="str">
            <v>031080002481040</v>
          </cell>
          <cell r="H7031">
            <v>44930</v>
          </cell>
          <cell r="I7031" t="str">
            <v>ENTREGADO</v>
          </cell>
          <cell r="J7031">
            <v>44935</v>
          </cell>
          <cell r="K7031" t="str">
            <v>Jose Ramirez_GINGER BRIGGITTE BARCO MERO</v>
          </cell>
          <cell r="L7031" t="str">
            <v>km 12 via a Daule en la Urbanizacion el caracol a 200 metros del motel las palmas en la garita de la urbanizacion</v>
          </cell>
          <cell r="M7031" t="str">
            <v>0958635377001</v>
          </cell>
          <cell r="N7031" t="str">
            <v>0964005042</v>
          </cell>
          <cell r="O7031" t="str">
            <v/>
          </cell>
          <cell r="P7031" t="str">
            <v>GUAYAQUIL</v>
          </cell>
          <cell r="Q7031" t="str">
            <v>GUAYAQUIL</v>
          </cell>
          <cell r="R7031" t="str">
            <v>GUAYAS</v>
          </cell>
          <cell r="T7031" t="str">
            <v>TRAMACO</v>
          </cell>
          <cell r="U7031" t="str">
            <v>FLEXNETUIO_GYE</v>
          </cell>
          <cell r="V7031">
            <v>1</v>
          </cell>
          <cell r="W7031">
            <v>1</v>
          </cell>
          <cell r="X7031" t="str">
            <v>FLEXNET ECUADOR - MDELIVERY</v>
          </cell>
          <cell r="Y7031" t="str">
            <v>CALLE 28 DE JUNIO S/N Y GARCIA MORENO ENTRADA LLANO GRANDE</v>
          </cell>
        </row>
        <row r="7032">
          <cell r="A7032" t="str">
            <v>2481046</v>
          </cell>
          <cell r="B7032">
            <v>490332</v>
          </cell>
          <cell r="C7032" t="str">
            <v>2481046</v>
          </cell>
          <cell r="D7032" t="str">
            <v>MDELIVERY</v>
          </cell>
          <cell r="E7032" t="str">
            <v>DESPACHO</v>
          </cell>
          <cell r="F7032" t="str">
            <v>NORMAL</v>
          </cell>
          <cell r="G7032" t="str">
            <v>031080002481046</v>
          </cell>
          <cell r="H7032">
            <v>44930</v>
          </cell>
          <cell r="I7032" t="str">
            <v>ENTREGADO</v>
          </cell>
          <cell r="J7032">
            <v>44931</v>
          </cell>
          <cell r="K7032" t="str">
            <v xml:space="preserve">FREDDY CASTILLO_MARIELHEZ CIA LTDA </v>
          </cell>
          <cell r="L7032" t="str">
            <v>LALAMA ENTRE ROCAFUERTE Y CUENCA FRENTE AL DISPENSARIO NUESTRA SENORA DE LA ELEVACION</v>
          </cell>
          <cell r="M7032" t="str">
            <v>1891702104001</v>
          </cell>
          <cell r="N7032" t="str">
            <v>0999737047</v>
          </cell>
          <cell r="O7032" t="str">
            <v/>
          </cell>
          <cell r="P7032" t="str">
            <v>AMBATO</v>
          </cell>
          <cell r="Q7032" t="str">
            <v>AMBATO</v>
          </cell>
          <cell r="R7032" t="str">
            <v>TUNGURAHUA</v>
          </cell>
          <cell r="S7032" t="str">
            <v>AMBATO</v>
          </cell>
          <cell r="T7032" t="str">
            <v>TRAMACO</v>
          </cell>
          <cell r="U7032" t="str">
            <v>FLEXNETUIO_PROVINCIA</v>
          </cell>
          <cell r="V7032">
            <v>1</v>
          </cell>
          <cell r="W7032">
            <v>1</v>
          </cell>
          <cell r="X7032" t="str">
            <v>FLEXNET ECUADOR - MDELIVERY</v>
          </cell>
          <cell r="Y7032" t="str">
            <v>CALLE 28 DE JUNIO S/N Y GARCIA MORENO ENTRADA LLANO GRANDE</v>
          </cell>
        </row>
        <row r="7033">
          <cell r="A7033" t="str">
            <v>2481048</v>
          </cell>
          <cell r="B7033">
            <v>490333</v>
          </cell>
          <cell r="C7033" t="str">
            <v>2481048</v>
          </cell>
          <cell r="D7033" t="str">
            <v>MDELIVERY</v>
          </cell>
          <cell r="E7033" t="str">
            <v>DESPACHO</v>
          </cell>
          <cell r="F7033" t="str">
            <v>NORMAL</v>
          </cell>
          <cell r="G7033" t="str">
            <v>FT77534</v>
          </cell>
          <cell r="H7033">
            <v>44930</v>
          </cell>
          <cell r="I7033" t="str">
            <v>ENTREGADO</v>
          </cell>
          <cell r="J7033">
            <v>44931</v>
          </cell>
          <cell r="K7033" t="str">
            <v xml:space="preserve">Michelle Gutierrez_BOMBASTIC S A </v>
          </cell>
          <cell r="L7033" t="str">
            <v xml:space="preserve">Av Carlos Julio Arosemena y 28 de Mayo edificio Autolyzer esquina </v>
          </cell>
          <cell r="M7033" t="str">
            <v>0992536403001</v>
          </cell>
          <cell r="N7033" t="str">
            <v>0996850500</v>
          </cell>
          <cell r="O7033" t="str">
            <v/>
          </cell>
          <cell r="P7033" t="str">
            <v>GUAYAQUIL</v>
          </cell>
          <cell r="Q7033" t="str">
            <v>GUAYAQUIL</v>
          </cell>
          <cell r="R7033" t="str">
            <v>GUAYAS</v>
          </cell>
          <cell r="T7033" t="str">
            <v>ITSACOURIER</v>
          </cell>
          <cell r="U7033" t="str">
            <v>FLEXNETUIO_GYE</v>
          </cell>
          <cell r="V7033">
            <v>1</v>
          </cell>
          <cell r="W7033">
            <v>1</v>
          </cell>
          <cell r="X7033" t="str">
            <v>FLEXNET ECUADOR - MDELIVERY</v>
          </cell>
          <cell r="Y7033" t="str">
            <v>CALLE 28 DE JUNIO S/N Y GARCIA MORENO ENTRADA LLANO GRANDE</v>
          </cell>
        </row>
        <row r="7034">
          <cell r="A7034" t="str">
            <v>2481049</v>
          </cell>
          <cell r="B7034">
            <v>490334</v>
          </cell>
          <cell r="C7034" t="str">
            <v>2481049</v>
          </cell>
          <cell r="D7034" t="str">
            <v>MDELIVERY</v>
          </cell>
          <cell r="E7034" t="str">
            <v>DESPACHO</v>
          </cell>
          <cell r="F7034" t="str">
            <v>NORMAL</v>
          </cell>
          <cell r="G7034" t="str">
            <v>FT77489</v>
          </cell>
          <cell r="H7034">
            <v>44930</v>
          </cell>
          <cell r="I7034" t="str">
            <v>ENTREGADO</v>
          </cell>
          <cell r="J7034">
            <v>44931</v>
          </cell>
          <cell r="K7034" t="str">
            <v>ANITA LUCIA PEREZ GIACOMETTI_ANITA LUCIA PEREZ GIACOMETTI</v>
          </cell>
          <cell r="L7034" t="str">
            <v>GONZALO PIZARRO S N Y ANTONIO SOLANO ESQU CONJ NOVATIERRA DPTO ATERRAZADO 6 SECTOR TUMBACO</v>
          </cell>
          <cell r="M7034" t="str">
            <v>1712431137001</v>
          </cell>
          <cell r="N7034" t="str">
            <v>0987291533</v>
          </cell>
          <cell r="O7034" t="str">
            <v/>
          </cell>
          <cell r="P7034" t="str">
            <v>QUITO</v>
          </cell>
          <cell r="Q7034" t="str">
            <v>QUITO</v>
          </cell>
          <cell r="R7034" t="str">
            <v>PICHINCHA</v>
          </cell>
          <cell r="T7034" t="str">
            <v>FLEXTRANS UIO</v>
          </cell>
          <cell r="U7034" t="str">
            <v>FLEXNETUIO_LOCAL</v>
          </cell>
          <cell r="V7034">
            <v>1</v>
          </cell>
          <cell r="W7034">
            <v>1</v>
          </cell>
          <cell r="X7034" t="str">
            <v>FLEXNET ECUADOR - MDELIVERY</v>
          </cell>
          <cell r="Y7034" t="str">
            <v>CALLE 28 DE JUNIO S/N Y GARCIA MORENO ENTRADA LLANO GRANDE</v>
          </cell>
        </row>
        <row r="7035">
          <cell r="A7035" t="str">
            <v>2481055</v>
          </cell>
          <cell r="B7035">
            <v>490335</v>
          </cell>
          <cell r="C7035" t="str">
            <v>2481055</v>
          </cell>
          <cell r="D7035" t="str">
            <v>MDELIVERY</v>
          </cell>
          <cell r="E7035" t="str">
            <v>DESPACHO</v>
          </cell>
          <cell r="F7035" t="str">
            <v>NORMAL</v>
          </cell>
          <cell r="G7035" t="str">
            <v>FT77524</v>
          </cell>
          <cell r="H7035">
            <v>44930</v>
          </cell>
          <cell r="I7035" t="str">
            <v>ENTREGADO</v>
          </cell>
          <cell r="J7035">
            <v>44931</v>
          </cell>
          <cell r="K7035" t="str">
            <v>Sofia Alexandra Benitez Recalde_ASOCIACION SOLIDARISTA PROFUTURO</v>
          </cell>
          <cell r="L7035" t="str">
            <v xml:space="preserve">Holcim Planta Quito Norte Av Manuel Zambrano 200 y 6 de Diciembre </v>
          </cell>
          <cell r="M7035" t="str">
            <v>0992424222001</v>
          </cell>
          <cell r="N7035" t="str">
            <v>0987383995</v>
          </cell>
          <cell r="O7035" t="str">
            <v/>
          </cell>
          <cell r="P7035" t="str">
            <v>QUITO</v>
          </cell>
          <cell r="Q7035" t="str">
            <v>QUITO</v>
          </cell>
          <cell r="R7035" t="str">
            <v>PICHINCHA</v>
          </cell>
          <cell r="T7035" t="str">
            <v>FLEXTRANS UIO</v>
          </cell>
          <cell r="U7035" t="str">
            <v>FLEXNETUIO_LOCAL</v>
          </cell>
          <cell r="V7035">
            <v>1</v>
          </cell>
          <cell r="W7035">
            <v>1</v>
          </cell>
          <cell r="X7035" t="str">
            <v>FLEXNET ECUADOR - MDELIVERY</v>
          </cell>
          <cell r="Y7035" t="str">
            <v>CALLE 28 DE JUNIO S/N Y GARCIA MORENO ENTRADA LLANO GRANDE</v>
          </cell>
        </row>
        <row r="7036">
          <cell r="A7036" t="str">
            <v>2481056</v>
          </cell>
          <cell r="B7036">
            <v>490336</v>
          </cell>
          <cell r="C7036" t="str">
            <v>2481056</v>
          </cell>
          <cell r="D7036" t="str">
            <v>MDELIVERY</v>
          </cell>
          <cell r="E7036" t="str">
            <v>DESPACHO</v>
          </cell>
          <cell r="F7036" t="str">
            <v>NORMAL</v>
          </cell>
          <cell r="G7036" t="str">
            <v>FT77543</v>
          </cell>
          <cell r="H7036">
            <v>44930</v>
          </cell>
          <cell r="I7036" t="str">
            <v>ENTREGADO</v>
          </cell>
          <cell r="J7036">
            <v>44931</v>
          </cell>
          <cell r="K7036" t="str">
            <v>GINA GISELLA GUASHAMBO SILVA_GINA GISELLA GUASHAMBO SILVA</v>
          </cell>
          <cell r="L7036" t="str">
            <v>GUAYAS PARROQUIA JIMENA BARRIO CUBA CAMAL CALLE ROBLE SN Y CALLE CALLEJON SAN ANTONIO REF FRENTE AL MERCADO CARAHUAI CASA DE COLOR MOSTAZA CON NEBGRO DE 1 PISOS</v>
          </cell>
          <cell r="M7036" t="str">
            <v>0923192090001</v>
          </cell>
          <cell r="N7036" t="str">
            <v>0982490950</v>
          </cell>
          <cell r="O7036" t="str">
            <v/>
          </cell>
          <cell r="P7036" t="str">
            <v>GUAYAQUIL</v>
          </cell>
          <cell r="Q7036" t="str">
            <v>GUAYAQUIL</v>
          </cell>
          <cell r="R7036" t="str">
            <v>GUAYAS</v>
          </cell>
          <cell r="T7036" t="str">
            <v>ITSACOURIER</v>
          </cell>
          <cell r="U7036" t="str">
            <v>FLEXNETUIO_GYE</v>
          </cell>
          <cell r="V7036">
            <v>1</v>
          </cell>
          <cell r="W7036">
            <v>1</v>
          </cell>
          <cell r="X7036" t="str">
            <v>FLEXNET ECUADOR - MDELIVERY</v>
          </cell>
          <cell r="Y7036" t="str">
            <v>CALLE 28 DE JUNIO S/N Y GARCIA MORENO ENTRADA LLANO GRANDE</v>
          </cell>
        </row>
        <row r="7037">
          <cell r="A7037" t="str">
            <v>2481057</v>
          </cell>
          <cell r="B7037">
            <v>490337</v>
          </cell>
          <cell r="C7037" t="str">
            <v>2481057</v>
          </cell>
          <cell r="D7037" t="str">
            <v>MDELIVERY</v>
          </cell>
          <cell r="E7037" t="str">
            <v>DESPACHO</v>
          </cell>
          <cell r="F7037" t="str">
            <v>NORMAL</v>
          </cell>
          <cell r="G7037" t="str">
            <v>031080002481057</v>
          </cell>
          <cell r="H7037">
            <v>44930</v>
          </cell>
          <cell r="I7037" t="str">
            <v>ENTREGADO</v>
          </cell>
          <cell r="J7037">
            <v>44932</v>
          </cell>
          <cell r="K7037" t="str">
            <v>LUIS FERNANDO VELIZ ALCIVAR_LUIS FERNANDO VELIZ ALCIVAR</v>
          </cell>
          <cell r="L7037" t="str">
            <v xml:space="preserve">SANTO DOMINGO DE LOS TSaCHILAS RETIRO AGENCIA TRAMACO PUNTO DE ATENCION SANTO DOMINGO AV RiO YAMBOYA ENTRE AV GEORGETOWN Y AV QUITO DETRaS DE LA GASOLINERA ZAMAVIS </v>
          </cell>
          <cell r="M7037" t="str">
            <v>1721669206001</v>
          </cell>
          <cell r="N7037" t="str">
            <v>0958602588</v>
          </cell>
          <cell r="O7037" t="str">
            <v/>
          </cell>
          <cell r="P7037" t="str">
            <v>SANTO DOMINGO</v>
          </cell>
          <cell r="Q7037" t="str">
            <v>SANTO DOMINGO</v>
          </cell>
          <cell r="R7037" t="str">
            <v>SANTO DOMINGO DE LOS TSACHILAS</v>
          </cell>
          <cell r="T7037" t="str">
            <v>TRAMACO</v>
          </cell>
          <cell r="U7037" t="str">
            <v>FLEXNETUIO_PROVINCIA</v>
          </cell>
          <cell r="V7037">
            <v>1</v>
          </cell>
          <cell r="W7037">
            <v>1</v>
          </cell>
          <cell r="X7037" t="str">
            <v>FLEXNET ECUADOR - MDELIVERY</v>
          </cell>
          <cell r="Y7037" t="str">
            <v>CALLE 28 DE JUNIO S/N Y GARCIA MORENO ENTRADA LLANO GRANDE</v>
          </cell>
        </row>
        <row r="7038">
          <cell r="A7038" t="str">
            <v>2481059</v>
          </cell>
          <cell r="B7038">
            <v>490338</v>
          </cell>
          <cell r="C7038" t="str">
            <v>2481059</v>
          </cell>
          <cell r="D7038" t="str">
            <v>MDELIVERY</v>
          </cell>
          <cell r="E7038" t="str">
            <v>DESPACHO</v>
          </cell>
          <cell r="F7038" t="str">
            <v>NORMAL</v>
          </cell>
          <cell r="G7038" t="str">
            <v>IC4134</v>
          </cell>
          <cell r="H7038">
            <v>44930</v>
          </cell>
          <cell r="I7038" t="str">
            <v>ENTREGADO</v>
          </cell>
          <cell r="J7038">
            <v>44932</v>
          </cell>
          <cell r="K7038" t="str">
            <v>CHRISTIAN ALEXANDER QUINTUNA CORONEL_CHRISTIAN ALEXANDER QUINTUNA CORONEL</v>
          </cell>
          <cell r="L7038" t="str">
            <v xml:space="preserve">AZUAY CHAULLAYACU AV PANAMERICANA SUR BODEGAS PRINCIPALES DEL BANCO DEL PERNO BODEGAS CON CERRAMIENTO VERDE Y LETRERO “BP COMUNICARSE CON EL SR ANTES DE ACERCARSE AL LUGAR </v>
          </cell>
          <cell r="M7038" t="str">
            <v>0106518632001</v>
          </cell>
          <cell r="N7038" t="str">
            <v>0982731792</v>
          </cell>
          <cell r="O7038" t="str">
            <v/>
          </cell>
          <cell r="P7038" t="str">
            <v>CUENCA</v>
          </cell>
          <cell r="Q7038" t="str">
            <v>CUENCA</v>
          </cell>
          <cell r="R7038" t="str">
            <v>AZUAY</v>
          </cell>
          <cell r="T7038" t="str">
            <v>ITSACOURIER</v>
          </cell>
          <cell r="U7038" t="str">
            <v>FLEXNETUIO_PROVINCIA</v>
          </cell>
          <cell r="V7038">
            <v>1</v>
          </cell>
          <cell r="W7038">
            <v>1</v>
          </cell>
          <cell r="X7038" t="str">
            <v>FLEXNET ECUADOR - MDELIVERY</v>
          </cell>
          <cell r="Y7038" t="str">
            <v>CALLE 28 DE JUNIO S/N Y GARCIA MORENO ENTRADA LLANO GRANDE</v>
          </cell>
        </row>
        <row r="7039">
          <cell r="A7039" t="str">
            <v>2481060</v>
          </cell>
          <cell r="B7039">
            <v>490339</v>
          </cell>
          <cell r="C7039" t="str">
            <v>2481060</v>
          </cell>
          <cell r="D7039" t="str">
            <v>MDELIVERY</v>
          </cell>
          <cell r="E7039" t="str">
            <v>DESPACHO</v>
          </cell>
          <cell r="F7039" t="str">
            <v>NORMAL</v>
          </cell>
          <cell r="G7039" t="str">
            <v>FT77492</v>
          </cell>
          <cell r="H7039">
            <v>44930</v>
          </cell>
          <cell r="I7039" t="str">
            <v>ENTREGADO</v>
          </cell>
          <cell r="J7039">
            <v>44932</v>
          </cell>
          <cell r="K7039" t="str">
            <v xml:space="preserve">Esperanza Eche Mirian Torres_WELLNESSGRP S A </v>
          </cell>
          <cell r="L7039" t="str">
            <v xml:space="preserve"> Av Francisco de Orellana e Interoceanica CCPaseo San Francisco 1er Piso Mezanine Oficinas Quorum Cumbaya </v>
          </cell>
          <cell r="M7039" t="str">
            <v>1790307816001</v>
          </cell>
          <cell r="N7039" t="str">
            <v>0999204847/0939224559</v>
          </cell>
          <cell r="O7039" t="str">
            <v/>
          </cell>
          <cell r="P7039" t="str">
            <v>QUITO</v>
          </cell>
          <cell r="Q7039" t="str">
            <v>QUITO</v>
          </cell>
          <cell r="R7039" t="str">
            <v>PICHINCHA</v>
          </cell>
          <cell r="T7039" t="str">
            <v>FLEXTRANS UIO</v>
          </cell>
          <cell r="U7039" t="str">
            <v>FLEXNETUIO_LOCAL</v>
          </cell>
          <cell r="V7039">
            <v>1</v>
          </cell>
          <cell r="W7039">
            <v>1</v>
          </cell>
          <cell r="X7039" t="str">
            <v>FLEXNET ECUADOR - MDELIVERY</v>
          </cell>
          <cell r="Y7039" t="str">
            <v>CALLE 28 DE JUNIO S/N Y GARCIA MORENO ENTRADA LLANO GRANDE</v>
          </cell>
        </row>
        <row r="7040">
          <cell r="A7040" t="str">
            <v>2481070</v>
          </cell>
          <cell r="B7040">
            <v>490340</v>
          </cell>
          <cell r="C7040" t="str">
            <v>2481070</v>
          </cell>
          <cell r="D7040" t="str">
            <v>MDELIVERY</v>
          </cell>
          <cell r="E7040" t="str">
            <v>DESPACHO</v>
          </cell>
          <cell r="F7040" t="str">
            <v>NORMAL</v>
          </cell>
          <cell r="G7040" t="str">
            <v>FT77517</v>
          </cell>
          <cell r="H7040">
            <v>44930</v>
          </cell>
          <cell r="I7040" t="str">
            <v>ENTREGADO</v>
          </cell>
          <cell r="J7040">
            <v>44931</v>
          </cell>
          <cell r="K7040" t="str">
            <v>Juan Francisco Castillo_Juan Francisco Castillo</v>
          </cell>
          <cell r="L7040" t="str">
            <v>RUTA VIVA KM 6 Conjunto Aurora U Y S 603</v>
          </cell>
          <cell r="M7040" t="str">
            <v>1717090557</v>
          </cell>
          <cell r="N7040" t="str">
            <v>0999000311</v>
          </cell>
          <cell r="O7040" t="str">
            <v/>
          </cell>
          <cell r="P7040" t="str">
            <v>QUITO</v>
          </cell>
          <cell r="Q7040" t="str">
            <v>QUITO</v>
          </cell>
          <cell r="R7040" t="str">
            <v>PICHINCHA</v>
          </cell>
          <cell r="T7040" t="str">
            <v>FLEXTRANS UIO</v>
          </cell>
          <cell r="U7040" t="str">
            <v>FLEXNETUIO_LOCAL</v>
          </cell>
          <cell r="V7040">
            <v>1</v>
          </cell>
          <cell r="W7040">
            <v>1</v>
          </cell>
          <cell r="X7040" t="str">
            <v>FLEXNET ECUADOR - MDELIVERY</v>
          </cell>
          <cell r="Y7040" t="str">
            <v>CALLE 28 DE JUNIO S/N Y GARCIA MORENO ENTRADA LLANO GRANDE</v>
          </cell>
        </row>
        <row r="7041">
          <cell r="A7041" t="str">
            <v>2481072</v>
          </cell>
          <cell r="B7041">
            <v>490341</v>
          </cell>
          <cell r="C7041" t="str">
            <v>2481072</v>
          </cell>
          <cell r="D7041" t="str">
            <v>MDELIVERY</v>
          </cell>
          <cell r="E7041" t="str">
            <v>DESPACHO</v>
          </cell>
          <cell r="F7041" t="str">
            <v>NORMAL</v>
          </cell>
          <cell r="G7041" t="str">
            <v>FT77490</v>
          </cell>
          <cell r="H7041">
            <v>44930</v>
          </cell>
          <cell r="I7041" t="str">
            <v>ENTREGADO</v>
          </cell>
          <cell r="J7041">
            <v>44931</v>
          </cell>
          <cell r="K7041" t="str">
            <v>Martha Chapaca_MARCO FRANCISCO CHAPACA GAVILANES</v>
          </cell>
          <cell r="L7041" t="str">
            <v xml:space="preserve"> PICHINCHA QUITO LA MAGDALENA INTI OE2 243 LAURO GUERRERO Oficinas ABILITYCELL </v>
          </cell>
          <cell r="M7041" t="str">
            <v>1711681831001</v>
          </cell>
          <cell r="N7041" t="str">
            <v>0984498995</v>
          </cell>
          <cell r="O7041" t="str">
            <v/>
          </cell>
          <cell r="P7041" t="str">
            <v>QUITO</v>
          </cell>
          <cell r="Q7041" t="str">
            <v>QUITO</v>
          </cell>
          <cell r="R7041" t="str">
            <v>PICHINCHA</v>
          </cell>
          <cell r="T7041" t="str">
            <v>FLEXTRANS UIO</v>
          </cell>
          <cell r="U7041" t="str">
            <v>FLEXNETUIO_LOCAL</v>
          </cell>
          <cell r="V7041">
            <v>1</v>
          </cell>
          <cell r="W7041">
            <v>1</v>
          </cell>
          <cell r="X7041" t="str">
            <v>FLEXNET ECUADOR - MDELIVERY</v>
          </cell>
          <cell r="Y7041" t="str">
            <v>CALLE 28 DE JUNIO S/N Y GARCIA MORENO ENTRADA LLANO GRANDE</v>
          </cell>
        </row>
        <row r="7042">
          <cell r="A7042" t="str">
            <v>2481074</v>
          </cell>
          <cell r="B7042">
            <v>490342</v>
          </cell>
          <cell r="C7042" t="str">
            <v>2481074</v>
          </cell>
          <cell r="D7042" t="str">
            <v>MDELIVERY</v>
          </cell>
          <cell r="E7042" t="str">
            <v>DESPACHO</v>
          </cell>
          <cell r="F7042" t="str">
            <v>NORMAL</v>
          </cell>
          <cell r="G7042" t="str">
            <v>FT77525</v>
          </cell>
          <cell r="H7042">
            <v>44930</v>
          </cell>
          <cell r="I7042" t="str">
            <v>ENTREGADO</v>
          </cell>
          <cell r="J7042">
            <v>44931</v>
          </cell>
          <cell r="K7042" t="str">
            <v xml:space="preserve">MARCO COELLO_IDEAL ALAMBREC S A </v>
          </cell>
          <cell r="L7042" t="str">
            <v>DX CALLE S60 E3 423 Y CLL E3E SCTR PARQUE INDUSTRIA L EN LA PANASUR FRTE A NOVA CERO TRAS DE LA FBCA DE ETERNI</v>
          </cell>
          <cell r="M7042" t="str">
            <v>1790050947001</v>
          </cell>
          <cell r="N7042" t="str">
            <v>0983182291</v>
          </cell>
          <cell r="O7042" t="str">
            <v/>
          </cell>
          <cell r="P7042" t="str">
            <v>QUITO</v>
          </cell>
          <cell r="Q7042" t="str">
            <v>QUITO</v>
          </cell>
          <cell r="R7042" t="str">
            <v>PICHINCHA</v>
          </cell>
          <cell r="T7042" t="str">
            <v>EXPRESSCON</v>
          </cell>
          <cell r="U7042" t="str">
            <v>FLEXNETUIO_LOCAL</v>
          </cell>
          <cell r="V7042">
            <v>1</v>
          </cell>
          <cell r="W7042">
            <v>1</v>
          </cell>
          <cell r="X7042" t="str">
            <v>FLEXNET ECUADOR - MDELIVERY</v>
          </cell>
          <cell r="Y7042" t="str">
            <v>CALLE 28 DE JUNIO S/N Y GARCIA MORENO ENTRADA LLANO GRANDE</v>
          </cell>
        </row>
        <row r="7043">
          <cell r="A7043" t="str">
            <v>2481075</v>
          </cell>
          <cell r="B7043">
            <v>490343</v>
          </cell>
          <cell r="C7043" t="str">
            <v>2481075</v>
          </cell>
          <cell r="D7043" t="str">
            <v>MDELIVERY</v>
          </cell>
          <cell r="E7043" t="str">
            <v>DESPACHO</v>
          </cell>
          <cell r="F7043" t="str">
            <v>NORMAL</v>
          </cell>
          <cell r="G7043" t="str">
            <v>FT77528</v>
          </cell>
          <cell r="H7043">
            <v>44930</v>
          </cell>
          <cell r="I7043" t="str">
            <v>ENTREGADO</v>
          </cell>
          <cell r="J7043">
            <v>44931</v>
          </cell>
          <cell r="K7043" t="str">
            <v>ERIC MERCADO O PEDRO ILLESCAS_GEORGE LEANDRO TERAN PINCAY</v>
          </cell>
          <cell r="L7043" t="str">
            <v>ciudadela 9 de octubre calle tercera villa 306 y avenida tercera sur de la ciudad casa de 2 pisos con rejas blancas</v>
          </cell>
          <cell r="M7043" t="str">
            <v>0930957253001</v>
          </cell>
          <cell r="N7043" t="str">
            <v>0995801473</v>
          </cell>
          <cell r="O7043" t="str">
            <v/>
          </cell>
          <cell r="P7043" t="str">
            <v>GUAYAQUIL</v>
          </cell>
          <cell r="Q7043" t="str">
            <v>GUAYAQUIL</v>
          </cell>
          <cell r="R7043" t="str">
            <v>GUAYAS</v>
          </cell>
          <cell r="T7043" t="str">
            <v>ITSACOURIER</v>
          </cell>
          <cell r="U7043" t="str">
            <v>FLEXNETUIO_GYE</v>
          </cell>
          <cell r="V7043">
            <v>1</v>
          </cell>
          <cell r="W7043">
            <v>1</v>
          </cell>
          <cell r="X7043" t="str">
            <v>FLEXNET ECUADOR - MDELIVERY</v>
          </cell>
          <cell r="Y7043" t="str">
            <v>CALLE 28 DE JUNIO S/N Y GARCIA MORENO ENTRADA LLANO GRANDE</v>
          </cell>
        </row>
        <row r="7044">
          <cell r="A7044" t="str">
            <v>2481076</v>
          </cell>
          <cell r="B7044">
            <v>490344</v>
          </cell>
          <cell r="C7044" t="str">
            <v>2481076</v>
          </cell>
          <cell r="D7044" t="str">
            <v>MDELIVERY</v>
          </cell>
          <cell r="E7044" t="str">
            <v>DESPACHO</v>
          </cell>
          <cell r="F7044" t="str">
            <v>NORMAL</v>
          </cell>
          <cell r="G7044" t="str">
            <v>FT77530</v>
          </cell>
          <cell r="H7044">
            <v>44930</v>
          </cell>
          <cell r="I7044" t="str">
            <v>ENTREGADO</v>
          </cell>
          <cell r="J7044">
            <v>44931</v>
          </cell>
          <cell r="K7044" t="str">
            <v>GEAN CARLOS PALMA CRIOLLO_GEAN CARLOS PALMA CRIOLLO</v>
          </cell>
          <cell r="L7044" t="str">
            <v>ASUSE 7 MANZANA 432 SOLAR 10 GUAYAS GUAYAQUIL ATRAS DE CORREOS DE ECUADOR</v>
          </cell>
          <cell r="M7044" t="str">
            <v>0923230692001</v>
          </cell>
          <cell r="N7044" t="str">
            <v>0989930130</v>
          </cell>
          <cell r="O7044" t="str">
            <v/>
          </cell>
          <cell r="P7044" t="str">
            <v>GUAYAQUIL</v>
          </cell>
          <cell r="Q7044" t="str">
            <v>GUAYAQUIL</v>
          </cell>
          <cell r="R7044" t="str">
            <v>GUAYAS</v>
          </cell>
          <cell r="T7044" t="str">
            <v>ITSACOURIER</v>
          </cell>
          <cell r="U7044" t="str">
            <v>FLEXNETUIO_GYE</v>
          </cell>
          <cell r="V7044">
            <v>1</v>
          </cell>
          <cell r="W7044">
            <v>1</v>
          </cell>
          <cell r="X7044" t="str">
            <v>FLEXNET ECUADOR - MDELIVERY</v>
          </cell>
          <cell r="Y7044" t="str">
            <v>CALLE 28 DE JUNIO S/N Y GARCIA MORENO ENTRADA LLANO GRANDE</v>
          </cell>
        </row>
        <row r="7045">
          <cell r="A7045" t="str">
            <v>2480979</v>
          </cell>
          <cell r="B7045">
            <v>490302</v>
          </cell>
          <cell r="C7045" t="str">
            <v>2480979</v>
          </cell>
          <cell r="D7045" t="str">
            <v>MDELIVERY</v>
          </cell>
          <cell r="E7045" t="str">
            <v>DESPACHO</v>
          </cell>
          <cell r="F7045" t="str">
            <v>EXPRESS</v>
          </cell>
          <cell r="G7045" t="str">
            <v>TS8726</v>
          </cell>
          <cell r="H7045">
            <v>44930</v>
          </cell>
          <cell r="I7045" t="str">
            <v>ENTREGADO</v>
          </cell>
          <cell r="J7045">
            <v>44930</v>
          </cell>
          <cell r="K7045" t="str">
            <v>CRISTIAN PAREDES_ BANCO PICHINCHA CA</v>
          </cell>
          <cell r="L7045" t="str">
            <v>Amazonas y Pereira Matriz Banco Pichincha Av Piso 7</v>
          </cell>
          <cell r="M7045" t="str">
            <v>1790010937001</v>
          </cell>
          <cell r="N7045" t="str">
            <v>0999059226</v>
          </cell>
          <cell r="O7045" t="str">
            <v/>
          </cell>
          <cell r="P7045" t="str">
            <v>QUITO</v>
          </cell>
          <cell r="Q7045" t="str">
            <v>QUITO</v>
          </cell>
          <cell r="R7045" t="str">
            <v>PICHINCHA</v>
          </cell>
          <cell r="T7045" t="str">
            <v>TRANSERVISS</v>
          </cell>
          <cell r="U7045" t="str">
            <v>FLEXNETUIO_LOCAL</v>
          </cell>
          <cell r="V7045">
            <v>1</v>
          </cell>
          <cell r="W7045">
            <v>1</v>
          </cell>
          <cell r="X7045" t="str">
            <v>FLEXNET ECUADOR - MDELIVERY</v>
          </cell>
          <cell r="Y7045" t="str">
            <v>CALLE 28 DE JUNIO S/N Y GARCIA MORENO ENTRADA LLANO GRANDE</v>
          </cell>
        </row>
        <row r="7046">
          <cell r="A7046" t="str">
            <v>2480980</v>
          </cell>
          <cell r="B7046">
            <v>490303</v>
          </cell>
          <cell r="C7046" t="str">
            <v>2480980</v>
          </cell>
          <cell r="D7046" t="str">
            <v>MDELIVERY</v>
          </cell>
          <cell r="E7046" t="str">
            <v>DESPACHO</v>
          </cell>
          <cell r="F7046" t="str">
            <v>EXPRESS</v>
          </cell>
          <cell r="G7046" t="str">
            <v>EC6395</v>
          </cell>
          <cell r="H7046">
            <v>44930</v>
          </cell>
          <cell r="I7046" t="str">
            <v>ENTREGADO</v>
          </cell>
          <cell r="J7046">
            <v>44931</v>
          </cell>
          <cell r="K7046" t="str">
            <v>ESTALIN XAVIER CHILIQUINGA REVELO_ESTALIN XAVIER CHILIQUINGA REVELO</v>
          </cell>
          <cell r="L7046" t="str">
            <v>MARIANO PAREDES Y MOISES LUNA ANDRADE PONZIANO ALTO EDIFICIO EL PRADO LOCAL COMERCIAL BLUE MARKET</v>
          </cell>
          <cell r="M7046" t="str">
            <v>1726184854001</v>
          </cell>
          <cell r="N7046" t="str">
            <v>0982457420/0984082382</v>
          </cell>
          <cell r="O7046" t="str">
            <v/>
          </cell>
          <cell r="P7046" t="str">
            <v>QUITO</v>
          </cell>
          <cell r="Q7046" t="str">
            <v>QUITO</v>
          </cell>
          <cell r="R7046" t="str">
            <v>PICHINCHA</v>
          </cell>
          <cell r="T7046" t="str">
            <v>EXPRESSCON</v>
          </cell>
          <cell r="U7046" t="str">
            <v>FLEXNETUIO_LOCAL</v>
          </cell>
          <cell r="V7046">
            <v>1</v>
          </cell>
          <cell r="W7046">
            <v>1</v>
          </cell>
          <cell r="X7046" t="str">
            <v>FLEXNET ECUADOR - MDELIVERY</v>
          </cell>
          <cell r="Y7046" t="str">
            <v>CALLE 28 DE JUNIO S/N Y GARCIA MORENO ENTRADA LLANO GRANDE</v>
          </cell>
        </row>
        <row r="7047">
          <cell r="A7047" t="str">
            <v>2480982</v>
          </cell>
          <cell r="B7047">
            <v>490304</v>
          </cell>
          <cell r="C7047" t="str">
            <v>2480982</v>
          </cell>
          <cell r="D7047" t="str">
            <v>MDELIVERY</v>
          </cell>
          <cell r="E7047" t="str">
            <v>DESPACHO</v>
          </cell>
          <cell r="F7047" t="str">
            <v>EXPRESS</v>
          </cell>
          <cell r="G7047" t="str">
            <v>EC6204</v>
          </cell>
          <cell r="H7047">
            <v>44930</v>
          </cell>
          <cell r="I7047" t="str">
            <v>ENTREGADO</v>
          </cell>
          <cell r="J7047">
            <v>44930</v>
          </cell>
          <cell r="K7047" t="str">
            <v xml:space="preserve">angel Castillo_PROCONTACTO SOLUCIONES INTELIGENTES S A </v>
          </cell>
          <cell r="L7047" t="str">
            <v>Centro Corporativo Ekopark Torre 1 Av Simon Bolivar y Via a Nayon</v>
          </cell>
          <cell r="M7047" t="str">
            <v>1792860334001</v>
          </cell>
          <cell r="N7047" t="str">
            <v>0984484034</v>
          </cell>
          <cell r="O7047" t="str">
            <v/>
          </cell>
          <cell r="P7047" t="str">
            <v>QUITO</v>
          </cell>
          <cell r="Q7047" t="str">
            <v>QUITO</v>
          </cell>
          <cell r="R7047" t="str">
            <v>PICHINCHA</v>
          </cell>
          <cell r="T7047" t="str">
            <v>EXPRESSCON</v>
          </cell>
          <cell r="U7047" t="str">
            <v>FLEXNETUIO_LOCAL</v>
          </cell>
          <cell r="V7047">
            <v>1</v>
          </cell>
          <cell r="W7047">
            <v>1</v>
          </cell>
          <cell r="X7047" t="str">
            <v>FLEXNET ECUADOR - MDELIVERY</v>
          </cell>
          <cell r="Y7047" t="str">
            <v>CALLE 28 DE JUNIO S/N Y GARCIA MORENO ENTRADA LLANO GRANDE</v>
          </cell>
        </row>
        <row r="7048">
          <cell r="A7048" t="str">
            <v>2480989</v>
          </cell>
          <cell r="B7048">
            <v>490305</v>
          </cell>
          <cell r="C7048" t="str">
            <v>2480989</v>
          </cell>
          <cell r="D7048" t="str">
            <v>MDELIVERY</v>
          </cell>
          <cell r="E7048" t="str">
            <v>DESPACHO</v>
          </cell>
          <cell r="F7048" t="str">
            <v>EXPRESS</v>
          </cell>
          <cell r="G7048" t="str">
            <v>TS8722</v>
          </cell>
          <cell r="H7048">
            <v>44930</v>
          </cell>
          <cell r="I7048" t="str">
            <v>ENTREGADO</v>
          </cell>
          <cell r="J7048">
            <v>44930</v>
          </cell>
          <cell r="K7048" t="str">
            <v xml:space="preserve">Nancy PazmiNo_ BANGARA S A </v>
          </cell>
          <cell r="L7048" t="str">
            <v xml:space="preserve">Av America N37 204 y Jose Villalengua Edificio Bangara </v>
          </cell>
          <cell r="M7048" t="str">
            <v>0992117192001</v>
          </cell>
          <cell r="N7048" t="str">
            <v>0987432250</v>
          </cell>
          <cell r="O7048" t="str">
            <v/>
          </cell>
          <cell r="P7048" t="str">
            <v>QUITO</v>
          </cell>
          <cell r="Q7048" t="str">
            <v>QUITO</v>
          </cell>
          <cell r="R7048" t="str">
            <v>PICHINCHA</v>
          </cell>
          <cell r="T7048" t="str">
            <v>TRANSERVISS</v>
          </cell>
          <cell r="U7048" t="str">
            <v>FLEXNETUIO_LOCAL</v>
          </cell>
          <cell r="V7048">
            <v>1</v>
          </cell>
          <cell r="W7048">
            <v>1</v>
          </cell>
          <cell r="X7048" t="str">
            <v>FLEXNET ECUADOR - MDELIVERY</v>
          </cell>
          <cell r="Y7048" t="str">
            <v>CALLE 28 DE JUNIO S/N Y GARCIA MORENO ENTRADA LLANO GRANDE</v>
          </cell>
        </row>
        <row r="7049">
          <cell r="A7049" t="str">
            <v>2481001</v>
          </cell>
          <cell r="B7049">
            <v>490306</v>
          </cell>
          <cell r="C7049" t="str">
            <v>2481001</v>
          </cell>
          <cell r="D7049" t="str">
            <v>MDELIVERY</v>
          </cell>
          <cell r="E7049" t="str">
            <v>DESPACHO</v>
          </cell>
          <cell r="F7049" t="str">
            <v>EXPRESS</v>
          </cell>
          <cell r="G7049" t="str">
            <v>TS8724</v>
          </cell>
          <cell r="H7049">
            <v>44930</v>
          </cell>
          <cell r="I7049" t="str">
            <v>ENTREGADO</v>
          </cell>
          <cell r="J7049">
            <v>44930</v>
          </cell>
          <cell r="K7049" t="str">
            <v>ESTHER ABIGAIL ZUNIGA MEJIA_ESTHER ABIGAIL ZUNIGA MEJIA</v>
          </cell>
          <cell r="L7049" t="str">
            <v xml:space="preserve">ORIENTE OE4 34 Y VENEZUELA CASA COLOR VERDE CON 2 VALCONES EN UN MURO DE PIEDRA GRANDE </v>
          </cell>
          <cell r="M7049" t="str">
            <v>1726328923001</v>
          </cell>
          <cell r="N7049" t="str">
            <v>0996389778/0958803049</v>
          </cell>
          <cell r="O7049" t="str">
            <v/>
          </cell>
          <cell r="P7049" t="str">
            <v>QUITO</v>
          </cell>
          <cell r="Q7049" t="str">
            <v>QUITO</v>
          </cell>
          <cell r="R7049" t="str">
            <v>PICHINCHA</v>
          </cell>
          <cell r="T7049" t="str">
            <v>TRANSERVISS</v>
          </cell>
          <cell r="U7049" t="str">
            <v>FLEXNETUIO_LOCAL</v>
          </cell>
          <cell r="V7049">
            <v>1</v>
          </cell>
          <cell r="W7049">
            <v>1</v>
          </cell>
          <cell r="X7049" t="str">
            <v>FLEXNET ECUADOR - MDELIVERY</v>
          </cell>
          <cell r="Y7049" t="str">
            <v>CALLE 28 DE JUNIO S/N Y GARCIA MORENO ENTRADA LLANO GRANDE</v>
          </cell>
        </row>
        <row r="7050">
          <cell r="A7050" t="str">
            <v>2481004</v>
          </cell>
          <cell r="B7050">
            <v>490307</v>
          </cell>
          <cell r="C7050" t="str">
            <v>2481004</v>
          </cell>
          <cell r="D7050" t="str">
            <v>MDELIVERY</v>
          </cell>
          <cell r="E7050" t="str">
            <v>DESPACHO</v>
          </cell>
          <cell r="F7050" t="str">
            <v>EXPRESS</v>
          </cell>
          <cell r="G7050" t="str">
            <v>TS8723</v>
          </cell>
          <cell r="H7050">
            <v>44930</v>
          </cell>
          <cell r="I7050" t="str">
            <v>ENTREGADO</v>
          </cell>
          <cell r="J7050">
            <v>44930</v>
          </cell>
          <cell r="K7050" t="str">
            <v>CRISTINA PAVON_CASTRO SANCHEZ OSWALDO VICENTE</v>
          </cell>
          <cell r="L7050" t="str">
            <v>TORIBIO MONTES Y DANIEL HIDALGO CASA N27 07</v>
          </cell>
          <cell r="M7050" t="str">
            <v>0906185129001</v>
          </cell>
          <cell r="N7050" t="str">
            <v>0984746868</v>
          </cell>
          <cell r="O7050" t="str">
            <v/>
          </cell>
          <cell r="P7050" t="str">
            <v>QUITO</v>
          </cell>
          <cell r="Q7050" t="str">
            <v>QUITO</v>
          </cell>
          <cell r="R7050" t="str">
            <v>PICHINCHA</v>
          </cell>
          <cell r="T7050" t="str">
            <v>TRANSERVISS</v>
          </cell>
          <cell r="U7050" t="str">
            <v>FLEXNETUIO_LOCAL</v>
          </cell>
          <cell r="V7050">
            <v>1</v>
          </cell>
          <cell r="W7050">
            <v>1</v>
          </cell>
          <cell r="X7050" t="str">
            <v>FLEXNET ECUADOR - MDELIVERY</v>
          </cell>
          <cell r="Y7050" t="str">
            <v>CALLE 28 DE JUNIO S/N Y GARCIA MORENO ENTRADA LLANO GRANDE</v>
          </cell>
        </row>
        <row r="7051">
          <cell r="A7051" t="str">
            <v>2481005</v>
          </cell>
          <cell r="B7051">
            <v>490308</v>
          </cell>
          <cell r="C7051" t="str">
            <v>2481005</v>
          </cell>
          <cell r="D7051" t="str">
            <v>MDELIVERY</v>
          </cell>
          <cell r="E7051" t="str">
            <v>DESPACHO</v>
          </cell>
          <cell r="F7051" t="str">
            <v>EXPRESS</v>
          </cell>
          <cell r="G7051" t="str">
            <v>TS8727</v>
          </cell>
          <cell r="H7051">
            <v>44930</v>
          </cell>
          <cell r="I7051" t="str">
            <v>ENTREGADO</v>
          </cell>
          <cell r="J7051">
            <v>44930</v>
          </cell>
          <cell r="K7051" t="str">
            <v>Monica Chavez_ASOCIACION DE SERVIDORAS Y SERVIDORES PUBLICOS DEL INSTITUTO DE SEGURIDAD SOCIAL DE LAS FUERZAS ARMADAS ASPISSFA</v>
          </cell>
          <cell r="L7051" t="str">
            <v>Jorge Drom N37 125 y Juan Jose de Villalengua</v>
          </cell>
          <cell r="M7051" t="str">
            <v>1792481430001</v>
          </cell>
          <cell r="N7051" t="str">
            <v>0961879777</v>
          </cell>
          <cell r="O7051" t="str">
            <v/>
          </cell>
          <cell r="P7051" t="str">
            <v>QUITO</v>
          </cell>
          <cell r="Q7051" t="str">
            <v>QUITO</v>
          </cell>
          <cell r="R7051" t="str">
            <v>PICHINCHA</v>
          </cell>
          <cell r="T7051" t="str">
            <v>TRANSERVISS</v>
          </cell>
          <cell r="U7051" t="str">
            <v>FLEXNETUIO_LOCAL</v>
          </cell>
          <cell r="V7051">
            <v>1</v>
          </cell>
          <cell r="W7051">
            <v>1</v>
          </cell>
          <cell r="X7051" t="str">
            <v>FLEXNET ECUADOR - MDELIVERY</v>
          </cell>
          <cell r="Y7051" t="str">
            <v>CALLE 28 DE JUNIO S/N Y GARCIA MORENO ENTRADA LLANO GRANDE</v>
          </cell>
        </row>
        <row r="7052">
          <cell r="A7052" t="str">
            <v>2481008</v>
          </cell>
          <cell r="B7052">
            <v>490309</v>
          </cell>
          <cell r="C7052" t="str">
            <v>2481008</v>
          </cell>
          <cell r="D7052" t="str">
            <v>MDELIVERY</v>
          </cell>
          <cell r="E7052" t="str">
            <v>DESPACHO</v>
          </cell>
          <cell r="F7052" t="str">
            <v>EXPRESS</v>
          </cell>
          <cell r="G7052" t="str">
            <v>EC6396</v>
          </cell>
          <cell r="H7052">
            <v>44930</v>
          </cell>
          <cell r="I7052" t="str">
            <v>ENTREGADO</v>
          </cell>
          <cell r="J7052">
            <v>44930</v>
          </cell>
          <cell r="K7052" t="str">
            <v>Francisco Naranjo_PYDACO PRODUCTORES Y DISTRIBUIDORES COMERCIALES CI</v>
          </cell>
          <cell r="L7052" t="str">
            <v>Antonio Basantes OE1 53 y Av Galo Plaza Lasso Quito Pichincha</v>
          </cell>
          <cell r="M7052" t="str">
            <v>1790599051001</v>
          </cell>
          <cell r="N7052" t="str">
            <v>0999451923</v>
          </cell>
          <cell r="O7052" t="str">
            <v/>
          </cell>
          <cell r="P7052" t="str">
            <v>QUITO</v>
          </cell>
          <cell r="Q7052" t="str">
            <v>QUITO</v>
          </cell>
          <cell r="R7052" t="str">
            <v>PICHINCHA</v>
          </cell>
          <cell r="T7052" t="str">
            <v>EXPRESSCON</v>
          </cell>
          <cell r="U7052" t="str">
            <v>FLEXNETUIO_LOCAL</v>
          </cell>
          <cell r="V7052">
            <v>1</v>
          </cell>
          <cell r="W7052">
            <v>1</v>
          </cell>
          <cell r="X7052" t="str">
            <v>FLEXNET ECUADOR - MDELIVERY</v>
          </cell>
          <cell r="Y7052" t="str">
            <v>CALLE 28 DE JUNIO S/N Y GARCIA MORENO ENTRADA LLANO GRANDE</v>
          </cell>
        </row>
        <row r="7053">
          <cell r="A7053" t="str">
            <v>2481029</v>
          </cell>
          <cell r="B7053">
            <v>490310</v>
          </cell>
          <cell r="C7053" t="str">
            <v>2481029</v>
          </cell>
          <cell r="D7053" t="str">
            <v>MDELIVERY</v>
          </cell>
          <cell r="E7053" t="str">
            <v>DESPACHO</v>
          </cell>
          <cell r="F7053" t="str">
            <v>EXPRESS</v>
          </cell>
          <cell r="G7053" t="str">
            <v>TS8725</v>
          </cell>
          <cell r="H7053">
            <v>44930</v>
          </cell>
          <cell r="I7053" t="str">
            <v>ENTREGADO</v>
          </cell>
          <cell r="J7053">
            <v>44930</v>
          </cell>
          <cell r="K7053" t="str">
            <v xml:space="preserve">Gabriela Vaca_LABORATORIOS SIEGFRIED S A </v>
          </cell>
          <cell r="L7053" t="str">
            <v xml:space="preserve"> Av Republica de El Salvador N34 493 170135 Edificio Torre Gibraltar PB </v>
          </cell>
          <cell r="M7053" t="str">
            <v>1791897498001</v>
          </cell>
          <cell r="N7053" t="str">
            <v>024009600</v>
          </cell>
          <cell r="O7053" t="str">
            <v/>
          </cell>
          <cell r="P7053" t="str">
            <v>QUITO</v>
          </cell>
          <cell r="Q7053" t="str">
            <v>QUITO</v>
          </cell>
          <cell r="R7053" t="str">
            <v>PICHINCHA</v>
          </cell>
          <cell r="T7053" t="str">
            <v>TRANSERVISS</v>
          </cell>
          <cell r="U7053" t="str">
            <v>FLEXNETUIO_LOCAL</v>
          </cell>
          <cell r="V7053">
            <v>1</v>
          </cell>
          <cell r="W7053">
            <v>1</v>
          </cell>
          <cell r="X7053" t="str">
            <v>FLEXNET ECUADOR - MDELIVERY</v>
          </cell>
          <cell r="Y7053" t="str">
            <v>CALLE 28 DE JUNIO S/N Y GARCIA MORENO ENTRADA LLANO GRANDE</v>
          </cell>
        </row>
        <row r="7054">
          <cell r="A7054" t="str">
            <v>2481033</v>
          </cell>
          <cell r="B7054">
            <v>490311</v>
          </cell>
          <cell r="C7054" t="str">
            <v>2481033</v>
          </cell>
          <cell r="D7054" t="str">
            <v>MDELIVERY</v>
          </cell>
          <cell r="E7054" t="str">
            <v>DESPACHO</v>
          </cell>
          <cell r="F7054" t="str">
            <v>EXPRESS</v>
          </cell>
          <cell r="G7054" t="str">
            <v>TS8728</v>
          </cell>
          <cell r="H7054">
            <v>44930</v>
          </cell>
          <cell r="I7054" t="str">
            <v>ENTREGADO</v>
          </cell>
          <cell r="J7054">
            <v>44931</v>
          </cell>
          <cell r="K7054" t="str">
            <v>Carolayne Rosemarie Bastidas CarreNo_TITANIA TRACKING SOLUTIONS EC S A S</v>
          </cell>
          <cell r="L7054" t="str">
            <v>Av 10 de Agosto y Jeronimo Carrion Dentro de CASABACA MATRIZ</v>
          </cell>
          <cell r="M7054" t="str">
            <v>1793068510001</v>
          </cell>
          <cell r="N7054" t="str">
            <v>0987844160</v>
          </cell>
          <cell r="O7054" t="str">
            <v/>
          </cell>
          <cell r="P7054" t="str">
            <v>QUITO</v>
          </cell>
          <cell r="Q7054" t="str">
            <v>QUITO</v>
          </cell>
          <cell r="R7054" t="str">
            <v>PICHINCHA</v>
          </cell>
          <cell r="T7054" t="str">
            <v>TRANSERVISS</v>
          </cell>
          <cell r="U7054" t="str">
            <v>FLEXNETUIO_LOCAL</v>
          </cell>
          <cell r="V7054">
            <v>1</v>
          </cell>
          <cell r="W7054">
            <v>1</v>
          </cell>
          <cell r="X7054" t="str">
            <v>FLEXNET ECUADOR - MDELIVERY</v>
          </cell>
          <cell r="Y7054" t="str">
            <v>CALLE 28 DE JUNIO S/N Y GARCIA MORENO ENTRADA LLANO GRANDE</v>
          </cell>
        </row>
        <row r="7055">
          <cell r="A7055" t="str">
            <v>2481034</v>
          </cell>
          <cell r="B7055">
            <v>490312</v>
          </cell>
          <cell r="C7055" t="str">
            <v>2481034</v>
          </cell>
          <cell r="D7055" t="str">
            <v>MDELIVERY</v>
          </cell>
          <cell r="E7055" t="str">
            <v>DESPACHO</v>
          </cell>
          <cell r="F7055" t="str">
            <v>EXPRESS</v>
          </cell>
          <cell r="G7055" t="str">
            <v>TS8721</v>
          </cell>
          <cell r="H7055">
            <v>44930</v>
          </cell>
          <cell r="I7055" t="str">
            <v>ENTREGADO</v>
          </cell>
          <cell r="J7055">
            <v>44930</v>
          </cell>
          <cell r="K7055" t="str">
            <v>ANOYKAR ASTOR_SLENDY ANDREA FLORES CAMPOS</v>
          </cell>
          <cell r="L7055" t="str">
            <v>MARIANA DE JESUS CALLE VANCOUVER CON ITALIA EDF GARCIAS BUENO</v>
          </cell>
          <cell r="M7055" t="str">
            <v>0704403690001</v>
          </cell>
          <cell r="N7055" t="str">
            <v>0978959550</v>
          </cell>
          <cell r="O7055" t="str">
            <v/>
          </cell>
          <cell r="P7055" t="str">
            <v>QUITO</v>
          </cell>
          <cell r="Q7055" t="str">
            <v>QUITO</v>
          </cell>
          <cell r="R7055" t="str">
            <v>PICHINCHA</v>
          </cell>
          <cell r="T7055" t="str">
            <v>TRANSERVISS</v>
          </cell>
          <cell r="U7055" t="str">
            <v>FLEXNETUIO_LOCAL</v>
          </cell>
          <cell r="V7055">
            <v>1</v>
          </cell>
          <cell r="W7055">
            <v>1</v>
          </cell>
          <cell r="X7055" t="str">
            <v>FLEXNET ECUADOR - MDELIVERY</v>
          </cell>
          <cell r="Y7055" t="str">
            <v>CALLE 28 DE JUNIO S/N Y GARCIA MORENO ENTRADA LLANO GRANDE</v>
          </cell>
        </row>
        <row r="7056">
          <cell r="A7056" t="str">
            <v>2481038_1</v>
          </cell>
          <cell r="B7056">
            <v>490313</v>
          </cell>
          <cell r="C7056" t="str">
            <v>2481038_1</v>
          </cell>
          <cell r="D7056" t="str">
            <v>MDELIVERY</v>
          </cell>
          <cell r="E7056" t="str">
            <v>DESPACHO</v>
          </cell>
          <cell r="F7056" t="str">
            <v>EXPRESS</v>
          </cell>
          <cell r="G7056" t="str">
            <v>EC6392</v>
          </cell>
          <cell r="H7056">
            <v>44930</v>
          </cell>
          <cell r="I7056" t="str">
            <v>ENTREGADO</v>
          </cell>
          <cell r="J7056">
            <v>44931</v>
          </cell>
          <cell r="K7056" t="str">
            <v>Victor Benalcazar_QUITO TENIS Y GOLF CLUB</v>
          </cell>
          <cell r="L7056" t="str">
            <v xml:space="preserve"> Francisco de Rumihurco N73 154 y Occidental Quito 022491420 QUITO TENIS CLUB </v>
          </cell>
          <cell r="M7056" t="str">
            <v>1790100847001</v>
          </cell>
          <cell r="N7056" t="str">
            <v>0994928360</v>
          </cell>
          <cell r="O7056" t="str">
            <v/>
          </cell>
          <cell r="P7056" t="str">
            <v>QUITO</v>
          </cell>
          <cell r="Q7056" t="str">
            <v>QUITO</v>
          </cell>
          <cell r="R7056" t="str">
            <v>PICHINCHA</v>
          </cell>
          <cell r="T7056" t="str">
            <v>EXPRESSCON</v>
          </cell>
          <cell r="U7056" t="str">
            <v>FLEXNETUIO_LOCAL</v>
          </cell>
          <cell r="V7056">
            <v>1</v>
          </cell>
          <cell r="W7056">
            <v>1</v>
          </cell>
          <cell r="X7056" t="str">
            <v>FLEXNET ECUADOR - MDELIVERY</v>
          </cell>
          <cell r="Y7056" t="str">
            <v>CALLE 28 DE JUNIO S/N Y GARCIA MORENO ENTRADA LLANO GRANDE</v>
          </cell>
        </row>
        <row r="7057">
          <cell r="A7057" t="str">
            <v>2481041</v>
          </cell>
          <cell r="B7057">
            <v>490314</v>
          </cell>
          <cell r="C7057" t="str">
            <v>2481041</v>
          </cell>
          <cell r="D7057" t="str">
            <v>MDELIVERY</v>
          </cell>
          <cell r="E7057" t="str">
            <v>DESPACHO</v>
          </cell>
          <cell r="F7057" t="str">
            <v>EXPRESS</v>
          </cell>
          <cell r="G7057" t="str">
            <v>EC6205</v>
          </cell>
          <cell r="H7057">
            <v>44930</v>
          </cell>
          <cell r="I7057" t="str">
            <v>ENTREGADO</v>
          </cell>
          <cell r="J7057">
            <v>44930</v>
          </cell>
          <cell r="K7057" t="str">
            <v>DENISSE AGAMA ANDREA HERRERA_UDLA1</v>
          </cell>
          <cell r="L7057" t="str">
            <v>UDLA PARK NAYON Y SIMON BOLIVAR</v>
          </cell>
          <cell r="M7057" t="str">
            <v>1791362845001</v>
          </cell>
          <cell r="N7057" t="str">
            <v>0998500570/0984827141</v>
          </cell>
          <cell r="O7057" t="str">
            <v/>
          </cell>
          <cell r="P7057" t="str">
            <v>QUITO</v>
          </cell>
          <cell r="Q7057" t="str">
            <v>QUITO</v>
          </cell>
          <cell r="R7057" t="str">
            <v>PICHINCHA</v>
          </cell>
          <cell r="T7057" t="str">
            <v>EXPRESSCON</v>
          </cell>
          <cell r="U7057" t="str">
            <v>FLEXNETUIO_LOCAL</v>
          </cell>
          <cell r="V7057">
            <v>1</v>
          </cell>
          <cell r="W7057">
            <v>1</v>
          </cell>
          <cell r="X7057" t="str">
            <v>FLEXNET ECUADOR - MDELIVERY</v>
          </cell>
          <cell r="Y7057" t="str">
            <v>CALLE 28 DE JUNIO S/N Y GARCIA MORENO ENTRADA LLANO GRANDE</v>
          </cell>
        </row>
        <row r="7058">
          <cell r="A7058" t="str">
            <v>2481045</v>
          </cell>
          <cell r="B7058">
            <v>490315</v>
          </cell>
          <cell r="C7058" t="str">
            <v>2481045</v>
          </cell>
          <cell r="D7058" t="str">
            <v>MDELIVERY</v>
          </cell>
          <cell r="E7058" t="str">
            <v>DESPACHO</v>
          </cell>
          <cell r="F7058" t="str">
            <v>EXPRESS</v>
          </cell>
          <cell r="G7058" t="str">
            <v>EC6394</v>
          </cell>
          <cell r="H7058">
            <v>44930</v>
          </cell>
          <cell r="I7058" t="str">
            <v>ENTREGADO</v>
          </cell>
          <cell r="J7058">
            <v>44931</v>
          </cell>
          <cell r="K7058" t="str">
            <v>YULIANA LETICIA MENDOZA GARCIA_YULIANA LETICIA MENDOZA GARCIA</v>
          </cell>
          <cell r="L7058" t="str">
            <v>MARIANO PAREDES Y MOISES LUNA ANDRADE PONZIANO ALTO EDIFICIO EL PRADO LOCAL COMERCIAL BLUE MARKET</v>
          </cell>
          <cell r="M7058" t="str">
            <v>2300216617001</v>
          </cell>
          <cell r="N7058" t="str">
            <v>0988527506</v>
          </cell>
          <cell r="O7058" t="str">
            <v/>
          </cell>
          <cell r="P7058" t="str">
            <v>QUITO</v>
          </cell>
          <cell r="Q7058" t="str">
            <v>QUITO</v>
          </cell>
          <cell r="R7058" t="str">
            <v>PICHINCHA</v>
          </cell>
          <cell r="T7058" t="str">
            <v>EXPRESSCON</v>
          </cell>
          <cell r="U7058" t="str">
            <v>FLEXNETUIO_LOCAL</v>
          </cell>
          <cell r="V7058">
            <v>1</v>
          </cell>
          <cell r="W7058">
            <v>1</v>
          </cell>
          <cell r="X7058" t="str">
            <v>FLEXNET ECUADOR - MDELIVERY</v>
          </cell>
          <cell r="Y7058" t="str">
            <v>CALLE 28 DE JUNIO S/N Y GARCIA MORENO ENTRADA LLANO GRANDE</v>
          </cell>
        </row>
        <row r="7059">
          <cell r="A7059" t="str">
            <v>2481050</v>
          </cell>
          <cell r="B7059">
            <v>490316</v>
          </cell>
          <cell r="C7059" t="str">
            <v>2481050</v>
          </cell>
          <cell r="D7059" t="str">
            <v>MDELIVERY</v>
          </cell>
          <cell r="E7059" t="str">
            <v>DESPACHO</v>
          </cell>
          <cell r="F7059" t="str">
            <v>EXPRESS</v>
          </cell>
          <cell r="G7059" t="str">
            <v>EC6393</v>
          </cell>
          <cell r="H7059">
            <v>44930</v>
          </cell>
          <cell r="I7059" t="str">
            <v>ENTREGADO</v>
          </cell>
          <cell r="J7059">
            <v>44930</v>
          </cell>
          <cell r="K7059" t="str">
            <v xml:space="preserve">Sophia Arteaga_CONSTECOIN CIA LTDA </v>
          </cell>
          <cell r="L7059" t="str">
            <v>PICHINCHA QUITO INAQUITO ISLA GENOVESA N43 158 Y RIO COCA</v>
          </cell>
          <cell r="M7059" t="str">
            <v>1791710568001</v>
          </cell>
          <cell r="N7059" t="str">
            <v>0984052667</v>
          </cell>
          <cell r="O7059" t="str">
            <v/>
          </cell>
          <cell r="P7059" t="str">
            <v>QUITO</v>
          </cell>
          <cell r="Q7059" t="str">
            <v>QUITO</v>
          </cell>
          <cell r="R7059" t="str">
            <v>PICHINCHA</v>
          </cell>
          <cell r="T7059" t="str">
            <v>EXPRESSCON</v>
          </cell>
          <cell r="U7059" t="str">
            <v>FLEXNETUIO_LOCAL</v>
          </cell>
          <cell r="V7059">
            <v>1</v>
          </cell>
          <cell r="W7059">
            <v>1</v>
          </cell>
          <cell r="X7059" t="str">
            <v>FLEXNET ECUADOR - MDELIVERY</v>
          </cell>
          <cell r="Y7059" t="str">
            <v>CALLE 28 DE JUNIO S/N Y GARCIA MORENO ENTRADA LLANO GRANDE</v>
          </cell>
        </row>
        <row r="7060">
          <cell r="A7060" t="str">
            <v>2480978</v>
          </cell>
          <cell r="B7060">
            <v>490317</v>
          </cell>
          <cell r="C7060" t="str">
            <v>2480978</v>
          </cell>
          <cell r="D7060" t="str">
            <v>MDELIVERY</v>
          </cell>
          <cell r="E7060" t="str">
            <v>DESPACHO</v>
          </cell>
          <cell r="F7060" t="str">
            <v>NORMAL</v>
          </cell>
          <cell r="G7060" t="str">
            <v>031080002480978</v>
          </cell>
          <cell r="H7060">
            <v>44930</v>
          </cell>
          <cell r="I7060" t="str">
            <v>ENTREGADO</v>
          </cell>
          <cell r="J7060">
            <v>44932</v>
          </cell>
          <cell r="K7060" t="str">
            <v>DANNY EDDY LOPEZ MACIAS_DANNY EDDY LOPEZ MACIAS</v>
          </cell>
          <cell r="L7060" t="str">
            <v xml:space="preserve"> CUIDADELA LAS PALMERAS ATRAS DE LA SONA ROSA ATRAS DEL VILLAR DEL GATO CASA COLOR BLANCO 3 PISOS 1 26 20 7 S 79 27 31 1 W </v>
          </cell>
          <cell r="M7060" t="str">
            <v>1207453687001</v>
          </cell>
          <cell r="N7060" t="str">
            <v>0997079009/0996618082</v>
          </cell>
          <cell r="O7060" t="str">
            <v/>
          </cell>
          <cell r="P7060" t="str">
            <v>VENTANAS</v>
          </cell>
          <cell r="Q7060" t="str">
            <v>VENTANAS</v>
          </cell>
          <cell r="R7060" t="str">
            <v>LOS RIOS</v>
          </cell>
          <cell r="T7060" t="str">
            <v>TRAMACO</v>
          </cell>
          <cell r="U7060" t="str">
            <v>FLEXNETUIO_PROVINCIA</v>
          </cell>
          <cell r="V7060">
            <v>1</v>
          </cell>
          <cell r="W7060">
            <v>1</v>
          </cell>
          <cell r="X7060" t="str">
            <v>FLEXNET ECUADOR - MDELIVERY</v>
          </cell>
          <cell r="Y7060" t="str">
            <v>CALLE 28 DE JUNIO S/N Y GARCIA MORENO ENTRADA LLANO GRANDE</v>
          </cell>
        </row>
        <row r="7061">
          <cell r="A7061" t="str">
            <v>2480981</v>
          </cell>
          <cell r="B7061">
            <v>490318</v>
          </cell>
          <cell r="C7061" t="str">
            <v>2480981</v>
          </cell>
          <cell r="D7061" t="str">
            <v>MDELIVERY</v>
          </cell>
          <cell r="E7061" t="str">
            <v>DESPACHO</v>
          </cell>
          <cell r="F7061" t="str">
            <v>NORMAL</v>
          </cell>
          <cell r="G7061" t="str">
            <v>FT77533</v>
          </cell>
          <cell r="H7061">
            <v>44930</v>
          </cell>
          <cell r="I7061" t="str">
            <v>ENTREGADO</v>
          </cell>
          <cell r="J7061">
            <v>44931</v>
          </cell>
          <cell r="K7061" t="str">
            <v xml:space="preserve">Irma Mero Guerrero_BANCO BOLIVARIANO C A </v>
          </cell>
          <cell r="L7061" t="str">
            <v>Junin 200 y Panama</v>
          </cell>
          <cell r="M7061" t="str">
            <v>0990379017001</v>
          </cell>
          <cell r="N7061" t="str">
            <v>0995526046</v>
          </cell>
          <cell r="O7061" t="str">
            <v/>
          </cell>
          <cell r="P7061" t="str">
            <v>GUAYAQUIL</v>
          </cell>
          <cell r="Q7061" t="str">
            <v>GUAYAQUIL</v>
          </cell>
          <cell r="R7061" t="str">
            <v>GUAYAS</v>
          </cell>
          <cell r="T7061" t="str">
            <v>ITSACOURIER</v>
          </cell>
          <cell r="U7061" t="str">
            <v>FLEXNETUIO_GYE</v>
          </cell>
          <cell r="V7061">
            <v>1</v>
          </cell>
          <cell r="W7061">
            <v>1</v>
          </cell>
          <cell r="X7061" t="str">
            <v>FLEXNET ECUADOR - MDELIVERY</v>
          </cell>
          <cell r="Y7061" t="str">
            <v>CALLE 28 DE JUNIO S/N Y GARCIA MORENO ENTRADA LLANO GRANDE</v>
          </cell>
        </row>
        <row r="7062">
          <cell r="A7062" t="str">
            <v>98799254</v>
          </cell>
          <cell r="B7062">
            <v>490292</v>
          </cell>
          <cell r="C7062" t="str">
            <v>98799254</v>
          </cell>
          <cell r="D7062" t="str">
            <v>HYCITE</v>
          </cell>
          <cell r="E7062" t="str">
            <v>DESPACHO</v>
          </cell>
          <cell r="F7062" t="str">
            <v>NORMAL</v>
          </cell>
          <cell r="G7062" t="str">
            <v>TFQ91796</v>
          </cell>
          <cell r="H7062">
            <v>44930</v>
          </cell>
          <cell r="I7062" t="str">
            <v>ENTREGADO</v>
          </cell>
          <cell r="J7062">
            <v>44931</v>
          </cell>
          <cell r="K7062" t="str">
            <v>PIEDAD HARO</v>
          </cell>
          <cell r="L7062" t="str">
            <v>RIO COFANES E153 Y BARTOLOME DE SEGOVIA EDIFICIO FERRARA QUITO QUITO DISTRITO METROPOLIT 170513 PICHINCHA</v>
          </cell>
          <cell r="M7062" t="str">
            <v/>
          </cell>
          <cell r="N7062" t="str">
            <v>0979236232</v>
          </cell>
          <cell r="O7062" t="str">
            <v>0979236232</v>
          </cell>
          <cell r="P7062" t="str">
            <v>170513</v>
          </cell>
          <cell r="Q7062" t="str">
            <v>QUITO</v>
          </cell>
          <cell r="R7062" t="str">
            <v>PICHINCHA</v>
          </cell>
          <cell r="S7062" t="str">
            <v>QUITO</v>
          </cell>
          <cell r="T7062" t="str">
            <v>FLEXTRANS UIO</v>
          </cell>
          <cell r="U7062" t="str">
            <v>FLEXNETUIO_LOCAL</v>
          </cell>
          <cell r="V7062">
            <v>1</v>
          </cell>
          <cell r="W7062">
            <v>4.3</v>
          </cell>
          <cell r="X7062" t="str">
            <v>HYCITE QUITO</v>
          </cell>
          <cell r="Y7062" t="str">
            <v>FLEX NET CALLE 28 DE JUNIO S/N Y GARCIA MORENO ENTRADA LLANO GRANDE</v>
          </cell>
        </row>
        <row r="7063">
          <cell r="A7063" t="str">
            <v>98799280</v>
          </cell>
          <cell r="B7063">
            <v>490293</v>
          </cell>
          <cell r="C7063" t="str">
            <v>98799280</v>
          </cell>
          <cell r="D7063" t="str">
            <v>HYCITE</v>
          </cell>
          <cell r="E7063" t="str">
            <v>DESPACHO</v>
          </cell>
          <cell r="F7063" t="str">
            <v>NORMAL</v>
          </cell>
          <cell r="G7063" t="str">
            <v>TFQ91797</v>
          </cell>
          <cell r="H7063">
            <v>44930</v>
          </cell>
          <cell r="I7063" t="str">
            <v>ENTREGADO</v>
          </cell>
          <cell r="J7063">
            <v>44931</v>
          </cell>
          <cell r="K7063" t="str">
            <v>AIDA ORBE</v>
          </cell>
          <cell r="L7063" t="str">
            <v>RIO COFANES E153 Y BARTOLOME DE SEGOVIA EDIFICIO FERRARA QUITO QUITO DISTRITO METROPOLIT 170513 PICHINCHA</v>
          </cell>
          <cell r="M7063" t="str">
            <v/>
          </cell>
          <cell r="N7063" t="str">
            <v>0992901362</v>
          </cell>
          <cell r="O7063" t="str">
            <v>0992901362</v>
          </cell>
          <cell r="P7063" t="str">
            <v>170513</v>
          </cell>
          <cell r="Q7063" t="str">
            <v>QUITO</v>
          </cell>
          <cell r="R7063" t="str">
            <v>PICHINCHA</v>
          </cell>
          <cell r="S7063" t="str">
            <v>QUITO</v>
          </cell>
          <cell r="T7063" t="str">
            <v>FLEXTRANS UIO</v>
          </cell>
          <cell r="U7063" t="str">
            <v>FLEXNETUIO_LOCAL</v>
          </cell>
          <cell r="V7063">
            <v>1</v>
          </cell>
          <cell r="W7063">
            <v>9.1999999999999993</v>
          </cell>
          <cell r="X7063" t="str">
            <v>HYCITE QUITO</v>
          </cell>
          <cell r="Y7063" t="str">
            <v>FLEX NET CALLE 28 DE JUNIO S/N Y GARCIA MORENO ENTRADA LLANO GRANDE</v>
          </cell>
        </row>
        <row r="7064">
          <cell r="A7064" t="str">
            <v>98799299</v>
          </cell>
          <cell r="B7064">
            <v>490294</v>
          </cell>
          <cell r="C7064" t="str">
            <v>98799299</v>
          </cell>
          <cell r="D7064" t="str">
            <v>HYCITE</v>
          </cell>
          <cell r="E7064" t="str">
            <v>DESPACHO</v>
          </cell>
          <cell r="F7064" t="str">
            <v>NORMAL</v>
          </cell>
          <cell r="G7064" t="str">
            <v>TFQ91798</v>
          </cell>
          <cell r="H7064">
            <v>44930</v>
          </cell>
          <cell r="I7064" t="str">
            <v>ENTREGADO</v>
          </cell>
          <cell r="J7064">
            <v>44931</v>
          </cell>
          <cell r="K7064" t="str">
            <v>ROSA ESPINOZA</v>
          </cell>
          <cell r="L7064" t="str">
            <v>RIO COFANES E1 53 BARTOLOME SEGOVIA QUITO// JIPIJAPA JIPIJAPA 170513 PICHINCHA</v>
          </cell>
          <cell r="M7064" t="str">
            <v/>
          </cell>
          <cell r="N7064" t="str">
            <v>0983385754</v>
          </cell>
          <cell r="O7064" t="str">
            <v>0983385754</v>
          </cell>
          <cell r="P7064" t="str">
            <v>170513</v>
          </cell>
          <cell r="Q7064" t="str">
            <v>QUITO</v>
          </cell>
          <cell r="R7064" t="str">
            <v>PICHINCHA</v>
          </cell>
          <cell r="S7064" t="str">
            <v>QUITO</v>
          </cell>
          <cell r="T7064" t="str">
            <v>FLEXTRANS UIO</v>
          </cell>
          <cell r="U7064" t="str">
            <v>FLEXNETUIO_LOCAL</v>
          </cell>
          <cell r="V7064">
            <v>1</v>
          </cell>
          <cell r="W7064">
            <v>8.5</v>
          </cell>
          <cell r="X7064" t="str">
            <v>HYCITE QUITO</v>
          </cell>
          <cell r="Y7064" t="str">
            <v>FLEX NET CALLE 28 DE JUNIO S/N Y GARCIA MORENO ENTRADA LLANO GRANDE</v>
          </cell>
        </row>
        <row r="7065">
          <cell r="A7065" t="str">
            <v>98799374</v>
          </cell>
          <cell r="B7065">
            <v>490295</v>
          </cell>
          <cell r="C7065" t="str">
            <v>98799374</v>
          </cell>
          <cell r="D7065" t="str">
            <v>HYCITE</v>
          </cell>
          <cell r="E7065" t="str">
            <v>DESPACHO</v>
          </cell>
          <cell r="F7065" t="str">
            <v>NORMAL</v>
          </cell>
          <cell r="G7065" t="str">
            <v>TFQ91799</v>
          </cell>
          <cell r="H7065">
            <v>44930</v>
          </cell>
          <cell r="I7065" t="str">
            <v>ENTREGADO</v>
          </cell>
          <cell r="J7065">
            <v>44931</v>
          </cell>
          <cell r="K7065" t="str">
            <v>ROSA QUISHPE</v>
          </cell>
          <cell r="L7065" t="str">
            <v>CALLE BN48 180 CALLE TERCERA OFICINA ENTEEMPRESARIAL QUITO // PINAR ALTO COCHAPAMBA 170528 PICHINCHA</v>
          </cell>
          <cell r="M7065" t="str">
            <v/>
          </cell>
          <cell r="N7065" t="str">
            <v>0995805520 / 022532191</v>
          </cell>
          <cell r="O7065" t="str">
            <v>0995805520 / 022532191</v>
          </cell>
          <cell r="P7065" t="str">
            <v>170528</v>
          </cell>
          <cell r="Q7065" t="str">
            <v>QUITO</v>
          </cell>
          <cell r="R7065" t="str">
            <v>PICHINCHA</v>
          </cell>
          <cell r="S7065" t="str">
            <v>QUITO</v>
          </cell>
          <cell r="T7065" t="str">
            <v>FLEXTRANS UIO</v>
          </cell>
          <cell r="U7065" t="str">
            <v>FLEXNETUIO_LOCAL</v>
          </cell>
          <cell r="V7065">
            <v>1</v>
          </cell>
          <cell r="W7065">
            <v>2.5</v>
          </cell>
          <cell r="X7065" t="str">
            <v>HYCITE QUITO</v>
          </cell>
          <cell r="Y7065" t="str">
            <v>FLEX NET CALLE 28 DE JUNIO S/N Y GARCIA MORENO ENTRADA LLANO GRANDE</v>
          </cell>
        </row>
        <row r="7066">
          <cell r="A7066" t="str">
            <v>98799500</v>
          </cell>
          <cell r="B7066">
            <v>490296</v>
          </cell>
          <cell r="C7066" t="str">
            <v>98799500</v>
          </cell>
          <cell r="D7066" t="str">
            <v>HYCITE</v>
          </cell>
          <cell r="E7066" t="str">
            <v>DESPACHO</v>
          </cell>
          <cell r="F7066" t="str">
            <v>NORMAL</v>
          </cell>
          <cell r="G7066" t="str">
            <v>TFQ91800</v>
          </cell>
          <cell r="H7066">
            <v>44930</v>
          </cell>
          <cell r="I7066" t="str">
            <v>ENTREGADO</v>
          </cell>
          <cell r="J7066">
            <v>44932</v>
          </cell>
          <cell r="K7066" t="str">
            <v>DORIS MARLENE CORONEL CUMBA</v>
          </cell>
          <cell r="L7066" t="str">
            <v>CALLE R N72-06 Y CALLE T LOTE 625 QUITO  EL CONDADO 170305 PICHINCHA</v>
          </cell>
          <cell r="M7066" t="str">
            <v/>
          </cell>
          <cell r="N7066" t="str">
            <v>0994442559 /</v>
          </cell>
          <cell r="O7066" t="str">
            <v>0994442559 /</v>
          </cell>
          <cell r="P7066" t="str">
            <v>170305</v>
          </cell>
          <cell r="Q7066" t="str">
            <v>QUITO</v>
          </cell>
          <cell r="R7066" t="str">
            <v>PICHINCHA</v>
          </cell>
          <cell r="S7066" t="str">
            <v>QUITO - URBANIZACION DE LOS ARQUITECTOS - CONJUNTO SAN GREGORIO</v>
          </cell>
          <cell r="T7066" t="str">
            <v>FLEXTRANS UIO</v>
          </cell>
          <cell r="U7066" t="str">
            <v>FLEXNETUIO_LOCAL</v>
          </cell>
          <cell r="V7066">
            <v>1</v>
          </cell>
          <cell r="W7066">
            <v>5.7</v>
          </cell>
          <cell r="X7066" t="str">
            <v>HYCITE QUITO</v>
          </cell>
          <cell r="Y7066" t="str">
            <v>FLEX NET CALLE 28 DE JUNIO S/N Y GARCIA MORENO ENTRADA LLANO GRANDE</v>
          </cell>
        </row>
        <row r="7067">
          <cell r="A7067" t="str">
            <v>98799556</v>
          </cell>
          <cell r="B7067">
            <v>490297</v>
          </cell>
          <cell r="C7067" t="str">
            <v>98799556</v>
          </cell>
          <cell r="D7067" t="str">
            <v>HYCITE</v>
          </cell>
          <cell r="E7067" t="str">
            <v>DESPACHO</v>
          </cell>
          <cell r="F7067" t="str">
            <v>NORMAL</v>
          </cell>
          <cell r="G7067" t="str">
            <v>031002004151407</v>
          </cell>
          <cell r="H7067">
            <v>44930</v>
          </cell>
          <cell r="I7067" t="str">
            <v>ENTREGADO</v>
          </cell>
          <cell r="J7067">
            <v>44932</v>
          </cell>
          <cell r="K7067" t="str">
            <v>NESTOR GARCIA</v>
          </cell>
          <cell r="L7067" t="str">
            <v>MEXICO 08-25 Y ASUNCION BELLAVISTA RIOBAMBA // RIOBAMBA MALDONADO 060102 CHIMBORAZO</v>
          </cell>
          <cell r="M7067" t="str">
            <v/>
          </cell>
          <cell r="N7067" t="str">
            <v>032947601</v>
          </cell>
          <cell r="O7067" t="str">
            <v>032947601</v>
          </cell>
          <cell r="P7067" t="str">
            <v>060102</v>
          </cell>
          <cell r="Q7067" t="str">
            <v>RIOBAMBA</v>
          </cell>
          <cell r="R7067" t="str">
            <v>CHIMBORAZO</v>
          </cell>
          <cell r="S7067" t="str">
            <v>RIOBAMBA</v>
          </cell>
          <cell r="T7067" t="str">
            <v>TRAMACO</v>
          </cell>
          <cell r="U7067" t="str">
            <v>FLEXNETUIO_PROVINCIA</v>
          </cell>
          <cell r="V7067">
            <v>1</v>
          </cell>
          <cell r="W7067">
            <v>11.4</v>
          </cell>
          <cell r="X7067" t="str">
            <v>HYCITE QUITO</v>
          </cell>
          <cell r="Y7067" t="str">
            <v>FLEX NET CALLE 28 DE JUNIO S/N Y GARCIA MORENO ENTRADA LLANO GRANDE</v>
          </cell>
        </row>
        <row r="7068">
          <cell r="A7068" t="str">
            <v>98799559</v>
          </cell>
          <cell r="B7068">
            <v>490298</v>
          </cell>
          <cell r="C7068" t="str">
            <v>98799559</v>
          </cell>
          <cell r="D7068" t="str">
            <v>HYCITE</v>
          </cell>
          <cell r="E7068" t="str">
            <v>DESPACHO</v>
          </cell>
          <cell r="F7068" t="str">
            <v>NORMAL</v>
          </cell>
          <cell r="G7068" t="str">
            <v>031002004151408</v>
          </cell>
          <cell r="H7068">
            <v>44930</v>
          </cell>
          <cell r="I7068" t="str">
            <v>ENTREGADO</v>
          </cell>
          <cell r="J7068">
            <v>44931</v>
          </cell>
          <cell r="K7068" t="str">
            <v>ROBERTO RUIZ</v>
          </cell>
          <cell r="L7068" t="str">
            <v>MADRID Y GUAYAQUIL CASA N 25 SAN RAFAEL MERCADO MAYORISTA RIOBAMBA RIOBAMBA VELOZ 060104 CHIMBORAZO</v>
          </cell>
          <cell r="M7068" t="str">
            <v/>
          </cell>
          <cell r="N7068" t="str">
            <v>0987246454</v>
          </cell>
          <cell r="O7068" t="str">
            <v>0987246454</v>
          </cell>
          <cell r="P7068" t="str">
            <v>060104</v>
          </cell>
          <cell r="Q7068" t="str">
            <v>RIOBAMBA</v>
          </cell>
          <cell r="R7068" t="str">
            <v>CHIMBORAZO</v>
          </cell>
          <cell r="S7068" t="str">
            <v>RIOBAMBA</v>
          </cell>
          <cell r="T7068" t="str">
            <v>TRAMACO</v>
          </cell>
          <cell r="U7068" t="str">
            <v>FLEXNETUIO_PROVINCIA</v>
          </cell>
          <cell r="V7068">
            <v>1</v>
          </cell>
          <cell r="W7068">
            <v>10.4</v>
          </cell>
          <cell r="X7068" t="str">
            <v>HYCITE QUITO</v>
          </cell>
          <cell r="Y7068" t="str">
            <v>FLEX NET CALLE 28 DE JUNIO S/N Y GARCIA MORENO ENTRADA LLANO GRANDE</v>
          </cell>
        </row>
        <row r="7069">
          <cell r="A7069" t="str">
            <v>98799956</v>
          </cell>
          <cell r="B7069">
            <v>490300</v>
          </cell>
          <cell r="C7069" t="str">
            <v>98799956</v>
          </cell>
          <cell r="D7069" t="str">
            <v>HYCITE</v>
          </cell>
          <cell r="E7069" t="str">
            <v>DESPACHO</v>
          </cell>
          <cell r="F7069" t="str">
            <v>NORMAL</v>
          </cell>
          <cell r="G7069" t="str">
            <v>031002004151410</v>
          </cell>
          <cell r="H7069">
            <v>44930</v>
          </cell>
          <cell r="I7069" t="str">
            <v>ENTREGADO</v>
          </cell>
          <cell r="J7069">
            <v>44933</v>
          </cell>
          <cell r="K7069" t="str">
            <v>GRACIELA MONTANO</v>
          </cell>
          <cell r="L7069" t="str">
            <v>JORGE LASCANO Y CARLOS CONCHA BARRIO ESMERALDAS LIBRE ESMERALDAS//ESMERLADAS ESMERLADAS 080106 ESMERALDAS</v>
          </cell>
          <cell r="M7069" t="str">
            <v/>
          </cell>
          <cell r="N7069" t="str">
            <v>0981548478 / 062722292</v>
          </cell>
          <cell r="O7069" t="str">
            <v>0981548478 / 062722292</v>
          </cell>
          <cell r="P7069" t="str">
            <v>080106</v>
          </cell>
          <cell r="Q7069" t="str">
            <v>ESMERALDAS</v>
          </cell>
          <cell r="R7069" t="str">
            <v>ESMERALDAS</v>
          </cell>
          <cell r="S7069" t="str">
            <v>ESMERALDAS</v>
          </cell>
          <cell r="T7069" t="str">
            <v>TRAMACO</v>
          </cell>
          <cell r="U7069" t="str">
            <v>FLEXNETUIO_PROVINCIA</v>
          </cell>
          <cell r="V7069">
            <v>1</v>
          </cell>
          <cell r="W7069">
            <v>9.4</v>
          </cell>
          <cell r="X7069" t="str">
            <v>HYCITE QUITO</v>
          </cell>
          <cell r="Y7069" t="str">
            <v>FLEX NET CALLE 28 DE JUNIO S/N Y GARCIA MORENO ENTRADA LLANO GRANDE</v>
          </cell>
        </row>
        <row r="7070">
          <cell r="A7070" t="str">
            <v>98800589</v>
          </cell>
          <cell r="B7070">
            <v>490301</v>
          </cell>
          <cell r="C7070" t="str">
            <v>98800589</v>
          </cell>
          <cell r="D7070" t="str">
            <v>HYCITE</v>
          </cell>
          <cell r="E7070" t="str">
            <v>DESPACHO</v>
          </cell>
          <cell r="F7070" t="str">
            <v>NORMAL</v>
          </cell>
          <cell r="G7070" t="str">
            <v>TF91801</v>
          </cell>
          <cell r="H7070">
            <v>44930</v>
          </cell>
          <cell r="I7070" t="str">
            <v>ENTREGADO</v>
          </cell>
          <cell r="J7070">
            <v>44931</v>
          </cell>
          <cell r="K7070" t="str">
            <v>FLOR ARACELY CONSTANTINE ZAMBRANO</v>
          </cell>
          <cell r="L7070" t="str">
            <v>BOSTON POPULAR BLOQUE 7 MZ 995 VILLA 1 ENTRANDO FRENTE A IMP GUAYAQUIL GUAYAQUIL GUAYAQUIL REGALADO 090701 GUAYAS</v>
          </cell>
          <cell r="M7070" t="str">
            <v/>
          </cell>
          <cell r="N7070" t="str">
            <v>0988486397 / 346009648</v>
          </cell>
          <cell r="O7070" t="str">
            <v>0988486397 / 346009648</v>
          </cell>
          <cell r="P7070" t="str">
            <v>090701</v>
          </cell>
          <cell r="Q7070" t="str">
            <v>GUAYAQUIL</v>
          </cell>
          <cell r="R7070" t="str">
            <v>GUAYAS</v>
          </cell>
          <cell r="S7070" t="str">
            <v>GUAYAQUIL</v>
          </cell>
          <cell r="T7070" t="str">
            <v>CARGO UNION</v>
          </cell>
          <cell r="U7070" t="str">
            <v>FLEXNETUIO_GYE</v>
          </cell>
          <cell r="V7070">
            <v>1</v>
          </cell>
          <cell r="W7070">
            <v>1.6</v>
          </cell>
          <cell r="X7070" t="str">
            <v>HYCITE QUITO</v>
          </cell>
          <cell r="Y7070" t="str">
            <v>FLEX NET CALLE 28 DE JUNIO S/N Y GARCIA MORENO ENTRADA LLANO GRANDE</v>
          </cell>
        </row>
        <row r="7071">
          <cell r="A7071" t="str">
            <v>98793143</v>
          </cell>
          <cell r="B7071">
            <v>490249</v>
          </cell>
          <cell r="C7071" t="str">
            <v>98793143</v>
          </cell>
          <cell r="D7071" t="str">
            <v>HYCITE</v>
          </cell>
          <cell r="E7071" t="str">
            <v>DESPACHO</v>
          </cell>
          <cell r="F7071" t="str">
            <v>NORMAL</v>
          </cell>
          <cell r="G7071" t="str">
            <v>031002004151394</v>
          </cell>
          <cell r="H7071">
            <v>44930</v>
          </cell>
          <cell r="I7071" t="str">
            <v>ENTREGADO</v>
          </cell>
          <cell r="J7071">
            <v>44932</v>
          </cell>
          <cell r="K7071" t="str">
            <v>JULIO BOMBON</v>
          </cell>
          <cell r="L7071" t="str">
            <v>CALLE 10 DE AGOSTO Y SUAMOTE PANADERIA CENTRAL ANTIGUA TERMINAL TERRESTRE MORONA//CENTRO MACAS 140101 MORONA-SANTIAGO</v>
          </cell>
          <cell r="M7071" t="str">
            <v/>
          </cell>
          <cell r="N7071" t="str">
            <v>0999566802</v>
          </cell>
          <cell r="O7071" t="str">
            <v>0999566802</v>
          </cell>
          <cell r="P7071" t="str">
            <v>140101</v>
          </cell>
          <cell r="Q7071" t="str">
            <v>MORONA</v>
          </cell>
          <cell r="R7071" t="str">
            <v>MORONA SANTIAGO</v>
          </cell>
          <cell r="S7071" t="str">
            <v>MACAS</v>
          </cell>
          <cell r="T7071" t="str">
            <v>TRAMACO</v>
          </cell>
          <cell r="U7071" t="str">
            <v>FLEXNETUIO_PROVINCIA</v>
          </cell>
          <cell r="V7071">
            <v>1</v>
          </cell>
          <cell r="W7071">
            <v>11.2</v>
          </cell>
          <cell r="X7071" t="str">
            <v>HYCITE QUITO</v>
          </cell>
          <cell r="Y7071" t="str">
            <v>FLEX NET CALLE 28 DE JUNIO S/N Y GARCIA MORENO ENTRADA LLANO GRANDE</v>
          </cell>
        </row>
        <row r="7072">
          <cell r="A7072" t="str">
            <v>98793156</v>
          </cell>
          <cell r="B7072">
            <v>490250</v>
          </cell>
          <cell r="C7072" t="str">
            <v>98793156</v>
          </cell>
          <cell r="D7072" t="str">
            <v>HYCITE</v>
          </cell>
          <cell r="E7072" t="str">
            <v>DESPACHO</v>
          </cell>
          <cell r="F7072" t="str">
            <v>NORMAL</v>
          </cell>
          <cell r="G7072" t="str">
            <v>TFQ91768 / ITQ4299</v>
          </cell>
          <cell r="H7072">
            <v>44930</v>
          </cell>
          <cell r="I7072" t="str">
            <v>ENTREGADO</v>
          </cell>
          <cell r="J7072">
            <v>44935</v>
          </cell>
          <cell r="K7072" t="str">
            <v>CARLOS AMPUDIA</v>
          </cell>
          <cell r="L7072" t="str">
            <v xml:space="preserve">ALFONSO PEREZ PALLARES E12-118 Y ALBERTO ACOSTA SOBERON REFERENCIAS PARTICULARES: DIAGONAL A LAS CANCHAS DE LA ACADEMIA DEL VALLE  HORA: LUNES- VIERNES 10AM- 15:00 </v>
          </cell>
          <cell r="N7072" t="str">
            <v>0983501659</v>
          </cell>
          <cell r="O7072" t="str">
            <v>0983501659</v>
          </cell>
          <cell r="P7072" t="str">
            <v>170801</v>
          </cell>
          <cell r="Q7072" t="str">
            <v>QUITO</v>
          </cell>
          <cell r="R7072" t="str">
            <v>PICHINCHA</v>
          </cell>
          <cell r="S7072" t="str">
            <v>CONOCOTO</v>
          </cell>
          <cell r="T7072" t="str">
            <v>FLEXTRANS UIO</v>
          </cell>
          <cell r="U7072" t="str">
            <v>FLEXNETUIO_LOCAL</v>
          </cell>
          <cell r="V7072">
            <v>1</v>
          </cell>
          <cell r="W7072">
            <v>11.7</v>
          </cell>
          <cell r="X7072" t="str">
            <v>HYCITE QUITO</v>
          </cell>
          <cell r="Y7072" t="str">
            <v>FLEX NET CALLE 28 DE JUNIO S/N Y GARCIA MORENO ENTRADA LLANO GRANDE</v>
          </cell>
        </row>
        <row r="7073">
          <cell r="A7073" t="str">
            <v>98793162</v>
          </cell>
          <cell r="B7073">
            <v>490251</v>
          </cell>
          <cell r="C7073" t="str">
            <v>98793162</v>
          </cell>
          <cell r="D7073" t="str">
            <v>HYCITE</v>
          </cell>
          <cell r="E7073" t="str">
            <v>DESPACHO</v>
          </cell>
          <cell r="F7073" t="str">
            <v>NORMAL</v>
          </cell>
          <cell r="G7073" t="str">
            <v>TFQ91769 / ITQ4352</v>
          </cell>
          <cell r="H7073">
            <v>44930</v>
          </cell>
          <cell r="I7073" t="str">
            <v>ENTREGADO</v>
          </cell>
          <cell r="J7073">
            <v>44937</v>
          </cell>
          <cell r="K7073" t="str">
            <v>CARLOS AMPUDIA</v>
          </cell>
          <cell r="L7073" t="str">
            <v>ALFONSO PEREZ PALLARES E 12-118 Y ALBERTO ACOSTA SOBERON, DIAGONAL A LAS CANCHAS DE LA ACADEMIA DEL VALLE, PROVINCIA: PICHINCHA, CANTON: QUITO, PARROQUIA: CONOCOTO, LOCALIDAD: VALLE DE LOS CHILLOS, EN</v>
          </cell>
          <cell r="N7073" t="str">
            <v>0983501659</v>
          </cell>
          <cell r="O7073" t="str">
            <v>0983501659</v>
          </cell>
          <cell r="P7073" t="str">
            <v>170602</v>
          </cell>
          <cell r="Q7073" t="str">
            <v>QUITO</v>
          </cell>
          <cell r="R7073" t="str">
            <v>PICHINCHA</v>
          </cell>
          <cell r="S7073" t="str">
            <v>QUITO</v>
          </cell>
          <cell r="T7073" t="str">
            <v>FLEXTRANS UIO</v>
          </cell>
          <cell r="U7073" t="str">
            <v>FLEXNETUIO_LOCAL</v>
          </cell>
          <cell r="V7073">
            <v>1</v>
          </cell>
          <cell r="W7073">
            <v>3.5</v>
          </cell>
          <cell r="X7073" t="str">
            <v>HYCITE QUITO</v>
          </cell>
          <cell r="Y7073" t="str">
            <v>FLEX NET CALLE 28 DE JUNIO S/N Y GARCIA MORENO ENTRADA LLANO GRANDE</v>
          </cell>
        </row>
        <row r="7074">
          <cell r="A7074" t="str">
            <v>98793184</v>
          </cell>
          <cell r="B7074">
            <v>490252</v>
          </cell>
          <cell r="C7074" t="str">
            <v>98793184</v>
          </cell>
          <cell r="D7074" t="str">
            <v>HYCITE</v>
          </cell>
          <cell r="E7074" t="str">
            <v>DESPACHO</v>
          </cell>
          <cell r="F7074" t="str">
            <v>NORMAL</v>
          </cell>
          <cell r="G7074" t="str">
            <v>TFQ91770</v>
          </cell>
          <cell r="H7074">
            <v>44930</v>
          </cell>
          <cell r="I7074" t="str">
            <v>ENTREGADO</v>
          </cell>
          <cell r="J7074">
            <v>44931</v>
          </cell>
          <cell r="K7074" t="str">
            <v>CARLOS ANDRADE</v>
          </cell>
          <cell r="L7074" t="str">
            <v>PALMERAS 44311 Y TULIPANES DIAGONAL AL 1E55 QUITO//JIPIJAPA INAQUITO 170503 PICHINCHA</v>
          </cell>
          <cell r="M7074" t="str">
            <v/>
          </cell>
          <cell r="N7074" t="str">
            <v>0986574262 / 987902641</v>
          </cell>
          <cell r="O7074" t="str">
            <v>0986574262 / 987902641</v>
          </cell>
          <cell r="P7074" t="str">
            <v>170503</v>
          </cell>
          <cell r="Q7074" t="str">
            <v>QUITO</v>
          </cell>
          <cell r="R7074" t="str">
            <v>PICHINCHA</v>
          </cell>
          <cell r="S7074" t="str">
            <v>QUITO</v>
          </cell>
          <cell r="T7074" t="str">
            <v>FLEXTRANS UIO</v>
          </cell>
          <cell r="U7074" t="str">
            <v>FLEXNETUIO_LOCAL</v>
          </cell>
          <cell r="V7074">
            <v>1</v>
          </cell>
          <cell r="W7074">
            <v>6.5</v>
          </cell>
          <cell r="X7074" t="str">
            <v>HYCITE QUITO</v>
          </cell>
          <cell r="Y7074" t="str">
            <v>FLEX NET CALLE 28 DE JUNIO S/N Y GARCIA MORENO ENTRADA LLANO GRANDE</v>
          </cell>
        </row>
        <row r="7075">
          <cell r="A7075" t="str">
            <v>98793226</v>
          </cell>
          <cell r="B7075">
            <v>490253</v>
          </cell>
          <cell r="C7075" t="str">
            <v>98793226</v>
          </cell>
          <cell r="D7075" t="str">
            <v>HYCITE</v>
          </cell>
          <cell r="E7075" t="str">
            <v>DESPACHO</v>
          </cell>
          <cell r="F7075" t="str">
            <v>NORMAL</v>
          </cell>
          <cell r="G7075" t="str">
            <v>TFQ91771</v>
          </cell>
          <cell r="H7075">
            <v>44930</v>
          </cell>
          <cell r="I7075" t="str">
            <v>ENTREGADO</v>
          </cell>
          <cell r="J7075">
            <v>44932</v>
          </cell>
          <cell r="K7075" t="str">
            <v>CARMEN GARCIA</v>
          </cell>
          <cell r="L7075" t="str">
            <v>L VALDEZ E IBENA EDF RIVAS PISO 3 DEP 302 QUITO // LA FLORESTA LA FLORESTA 170109 PICHINCHA</v>
          </cell>
          <cell r="N7075" t="str">
            <v>0997812538</v>
          </cell>
          <cell r="O7075" t="str">
            <v>0997812538</v>
          </cell>
          <cell r="P7075" t="str">
            <v>170208</v>
          </cell>
          <cell r="Q7075" t="str">
            <v>QUITO</v>
          </cell>
          <cell r="R7075" t="str">
            <v>PICHINCHA</v>
          </cell>
          <cell r="S7075" t="str">
            <v>CALDERON (CARAPUNGO)</v>
          </cell>
          <cell r="T7075" t="str">
            <v>FLEXTRANS UIO</v>
          </cell>
          <cell r="U7075" t="str">
            <v>FLEXNETUIO_LOCAL</v>
          </cell>
          <cell r="V7075">
            <v>1</v>
          </cell>
          <cell r="W7075">
            <v>10.6</v>
          </cell>
          <cell r="X7075" t="str">
            <v>HYCITE QUITO</v>
          </cell>
          <cell r="Y7075" t="str">
            <v>FLEX NET CALLE 28 DE JUNIO S/N Y GARCIA MORENO ENTRADA LLANO GRANDE</v>
          </cell>
        </row>
        <row r="7076">
          <cell r="A7076" t="str">
            <v>98793241</v>
          </cell>
          <cell r="B7076">
            <v>490254</v>
          </cell>
          <cell r="C7076" t="str">
            <v>98793241</v>
          </cell>
          <cell r="D7076" t="str">
            <v>HYCITE</v>
          </cell>
          <cell r="E7076" t="str">
            <v>DESPACHO</v>
          </cell>
          <cell r="F7076" t="str">
            <v>NORMAL</v>
          </cell>
          <cell r="G7076" t="str">
            <v>TFQ91772</v>
          </cell>
          <cell r="H7076">
            <v>44930</v>
          </cell>
          <cell r="I7076" t="str">
            <v>ENTREGADO</v>
          </cell>
          <cell r="J7076">
            <v>44932</v>
          </cell>
          <cell r="K7076" t="str">
            <v>HEYDI CATICAGUA</v>
          </cell>
          <cell r="L7076" t="str">
            <v>GABRIEL GARCIA MORENO Y 28 DE JUNIO CONJUNTO CIUDAD ALEGRIA, CASA #37 PISO 3 QUITO / LLANO GRANDE LLANO GRANDE 170208 PICHINCHA</v>
          </cell>
          <cell r="M7076" t="str">
            <v/>
          </cell>
          <cell r="N7076" t="str">
            <v>0987902641</v>
          </cell>
          <cell r="O7076" t="str">
            <v>0987902641</v>
          </cell>
          <cell r="P7076" t="str">
            <v>170208</v>
          </cell>
          <cell r="Q7076" t="str">
            <v>QUITO</v>
          </cell>
          <cell r="R7076" t="str">
            <v>PICHINCHA</v>
          </cell>
          <cell r="S7076" t="str">
            <v>CALDERON (CARAPUNGO)</v>
          </cell>
          <cell r="T7076" t="str">
            <v>FLEXTRANS UIO</v>
          </cell>
          <cell r="U7076" t="str">
            <v>FLEXNETUIO_LOCAL</v>
          </cell>
          <cell r="V7076">
            <v>1</v>
          </cell>
          <cell r="W7076">
            <v>5.6</v>
          </cell>
          <cell r="X7076" t="str">
            <v>HYCITE QUITO</v>
          </cell>
          <cell r="Y7076" t="str">
            <v>FLEX NET CALLE 28 DE JUNIO S/N Y GARCIA MORENO ENTRADA LLANO GRANDE</v>
          </cell>
        </row>
        <row r="7077">
          <cell r="A7077" t="str">
            <v>98793289</v>
          </cell>
          <cell r="B7077">
            <v>490255</v>
          </cell>
          <cell r="C7077" t="str">
            <v>98793289</v>
          </cell>
          <cell r="D7077" t="str">
            <v>HYCITE</v>
          </cell>
          <cell r="E7077" t="str">
            <v>DESPACHO</v>
          </cell>
          <cell r="F7077" t="str">
            <v>NORMAL</v>
          </cell>
          <cell r="G7077" t="str">
            <v>031002004151395</v>
          </cell>
          <cell r="H7077">
            <v>44930</v>
          </cell>
          <cell r="I7077" t="str">
            <v>ENTREGADO</v>
          </cell>
          <cell r="J7077">
            <v>44931</v>
          </cell>
          <cell r="K7077" t="str">
            <v>EUCLIDES VALLE</v>
          </cell>
          <cell r="L7077" t="str">
            <v>URB SAN MATEO LA CAMPIA,A CASA 158 G2 ENTRANDO A MANTA ALOS LADOS DE SUPERMO MANTA // MANTA LOS ESTEROS 130210 MANABI</v>
          </cell>
          <cell r="M7077" t="str">
            <v/>
          </cell>
          <cell r="N7077" t="str">
            <v>0992253128</v>
          </cell>
          <cell r="O7077" t="str">
            <v>0992253128</v>
          </cell>
          <cell r="P7077" t="str">
            <v>130210</v>
          </cell>
          <cell r="Q7077" t="str">
            <v>MANTA</v>
          </cell>
          <cell r="R7077" t="str">
            <v>MANABI</v>
          </cell>
          <cell r="S7077" t="str">
            <v>MANTA</v>
          </cell>
          <cell r="T7077" t="str">
            <v>TRAMACO</v>
          </cell>
          <cell r="U7077" t="str">
            <v>FLEXNETUIO_PROVINCIA</v>
          </cell>
          <cell r="V7077">
            <v>1</v>
          </cell>
          <cell r="W7077">
            <v>6.8</v>
          </cell>
          <cell r="X7077" t="str">
            <v>HYCITE QUITO</v>
          </cell>
          <cell r="Y7077" t="str">
            <v>FLEX NET CALLE 28 DE JUNIO S/N Y GARCIA MORENO ENTRADA LLANO GRANDE</v>
          </cell>
        </row>
        <row r="7078">
          <cell r="A7078" t="str">
            <v>98793318</v>
          </cell>
          <cell r="B7078">
            <v>490256</v>
          </cell>
          <cell r="C7078" t="str">
            <v>98793318</v>
          </cell>
          <cell r="D7078" t="str">
            <v>HYCITE</v>
          </cell>
          <cell r="E7078" t="str">
            <v>DESPACHO</v>
          </cell>
          <cell r="F7078" t="str">
            <v>NORMAL</v>
          </cell>
          <cell r="G7078" t="str">
            <v>031002004151396</v>
          </cell>
          <cell r="H7078">
            <v>44930</v>
          </cell>
          <cell r="I7078" t="str">
            <v>ENTREGADO</v>
          </cell>
          <cell r="J7078">
            <v>44931</v>
          </cell>
          <cell r="K7078" t="str">
            <v>GUIDO ROMERO</v>
          </cell>
          <cell r="L7078" t="str">
            <v>25 DE JUNIO CASA #2014 A LADO TIENDA MICHAEL 11AVA OESTE MACHALA MACHALA 070202 EL ORO</v>
          </cell>
          <cell r="M7078" t="str">
            <v/>
          </cell>
          <cell r="N7078" t="str">
            <v>0959476931</v>
          </cell>
          <cell r="O7078" t="str">
            <v>0959476931</v>
          </cell>
          <cell r="P7078" t="str">
            <v>070202</v>
          </cell>
          <cell r="Q7078" t="str">
            <v>MACHALA</v>
          </cell>
          <cell r="R7078" t="str">
            <v>EL ORO</v>
          </cell>
          <cell r="S7078" t="str">
            <v>MACHALA</v>
          </cell>
          <cell r="T7078" t="str">
            <v>TRAMACO</v>
          </cell>
          <cell r="U7078" t="str">
            <v>FLEXNETUIO_PROVINCIA</v>
          </cell>
          <cell r="V7078">
            <v>1</v>
          </cell>
          <cell r="W7078">
            <v>9.9</v>
          </cell>
          <cell r="X7078" t="str">
            <v>HYCITE QUITO</v>
          </cell>
          <cell r="Y7078" t="str">
            <v>FLEX NET CALLE 28 DE JUNIO S/N Y GARCIA MORENO ENTRADA LLANO GRANDE</v>
          </cell>
        </row>
        <row r="7079">
          <cell r="A7079" t="str">
            <v>98793422</v>
          </cell>
          <cell r="B7079">
            <v>490257</v>
          </cell>
          <cell r="C7079" t="str">
            <v>98793422</v>
          </cell>
          <cell r="D7079" t="str">
            <v>HYCITE</v>
          </cell>
          <cell r="E7079" t="str">
            <v>DESPACHO</v>
          </cell>
          <cell r="F7079" t="str">
            <v>NORMAL</v>
          </cell>
          <cell r="G7079" t="str">
            <v>TFQ91773</v>
          </cell>
          <cell r="H7079">
            <v>44930</v>
          </cell>
          <cell r="I7079" t="str">
            <v>ENTREGADO</v>
          </cell>
          <cell r="J7079">
            <v>44931</v>
          </cell>
          <cell r="K7079" t="str">
            <v>SUSANA BORJA</v>
          </cell>
          <cell r="L7079" t="str">
            <v>MOISES LUNA ANDRADE CL 9EA ESQ EDF GENESIS II DPT 32 QUITO-QUITO PONCEANO 170303 PICHINCHA</v>
          </cell>
          <cell r="M7079" t="str">
            <v/>
          </cell>
          <cell r="N7079" t="str">
            <v>0992559339 / 023406462</v>
          </cell>
          <cell r="O7079" t="str">
            <v>0992559339 / 023406462</v>
          </cell>
          <cell r="P7079" t="str">
            <v>170303</v>
          </cell>
          <cell r="Q7079" t="str">
            <v>QUITO</v>
          </cell>
          <cell r="R7079" t="str">
            <v>PICHINCHA</v>
          </cell>
          <cell r="S7079" t="str">
            <v>QUITO</v>
          </cell>
          <cell r="T7079" t="str">
            <v>FLEXTRANS UIO</v>
          </cell>
          <cell r="U7079" t="str">
            <v>FLEXNETUIO_LOCAL</v>
          </cell>
          <cell r="V7079">
            <v>1</v>
          </cell>
          <cell r="W7079">
            <v>8</v>
          </cell>
          <cell r="X7079" t="str">
            <v>HYCITE QUITO</v>
          </cell>
          <cell r="Y7079" t="str">
            <v>FLEX NET CALLE 28 DE JUNIO S/N Y GARCIA MORENO ENTRADA LLANO GRANDE</v>
          </cell>
        </row>
        <row r="7080">
          <cell r="A7080" t="str">
            <v>98793481</v>
          </cell>
          <cell r="B7080">
            <v>490258</v>
          </cell>
          <cell r="C7080" t="str">
            <v>98793481</v>
          </cell>
          <cell r="D7080" t="str">
            <v>HYCITE</v>
          </cell>
          <cell r="E7080" t="str">
            <v>DESPACHO</v>
          </cell>
          <cell r="F7080" t="str">
            <v>NORMAL</v>
          </cell>
          <cell r="G7080" t="str">
            <v>031002004151397</v>
          </cell>
          <cell r="H7080">
            <v>44930</v>
          </cell>
          <cell r="I7080" t="str">
            <v>ENTREGADO</v>
          </cell>
          <cell r="J7080">
            <v>44931</v>
          </cell>
          <cell r="K7080" t="str">
            <v>MERCEDES MONTERO</v>
          </cell>
          <cell r="L7080" t="str">
            <v>JAMBELI GALO MOLINA AMBATO // CDLA EL DORADO ATAHUALPA (CHISALATA) 180110 TUNGURAHUA</v>
          </cell>
          <cell r="M7080" t="str">
            <v/>
          </cell>
          <cell r="N7080" t="str">
            <v>0984802245</v>
          </cell>
          <cell r="O7080" t="str">
            <v>0984802245</v>
          </cell>
          <cell r="P7080" t="str">
            <v>180110</v>
          </cell>
          <cell r="Q7080" t="str">
            <v>AMBATO</v>
          </cell>
          <cell r="R7080" t="str">
            <v>TUNGURAHUA</v>
          </cell>
          <cell r="S7080" t="str">
            <v>ATAHUALPA (CHISALATA) - IZAMBA - PARQUE INDUSTRIAL</v>
          </cell>
          <cell r="T7080" t="str">
            <v>TRAMACO</v>
          </cell>
          <cell r="U7080" t="str">
            <v>FLEXNETUIO_PROVINCIA</v>
          </cell>
          <cell r="V7080">
            <v>1</v>
          </cell>
          <cell r="W7080">
            <v>0.6</v>
          </cell>
          <cell r="X7080" t="str">
            <v>HYCITE QUITO</v>
          </cell>
          <cell r="Y7080" t="str">
            <v>FLEX NET CALLE 28 DE JUNIO S/N Y GARCIA MORENO ENTRADA LLANO GRANDE</v>
          </cell>
        </row>
        <row r="7081">
          <cell r="A7081" t="str">
            <v>98793566</v>
          </cell>
          <cell r="B7081">
            <v>490259</v>
          </cell>
          <cell r="C7081" t="str">
            <v>98793566</v>
          </cell>
          <cell r="D7081" t="str">
            <v>HYCITE</v>
          </cell>
          <cell r="E7081" t="str">
            <v>DESPACHO</v>
          </cell>
          <cell r="F7081" t="str">
            <v>NORMAL</v>
          </cell>
          <cell r="G7081" t="str">
            <v>TFQ91774</v>
          </cell>
          <cell r="H7081">
            <v>44930</v>
          </cell>
          <cell r="I7081" t="str">
            <v>ENTREGADO</v>
          </cell>
          <cell r="J7081">
            <v>44931</v>
          </cell>
          <cell r="K7081" t="str">
            <v>EDGAR BENALCAZAR</v>
          </cell>
          <cell r="L7081" t="str">
            <v>AV OCCIDENTAL # 163 BANARPU LEGARDA EDIFICIO SAN JOSE DE MINAS 2DO PISO QUITO SAN ANTONIO (LA PAMPA) 170134 PICHINCHA</v>
          </cell>
          <cell r="N7081" t="str">
            <v>0996514622</v>
          </cell>
          <cell r="O7081" t="str">
            <v>0996514622</v>
          </cell>
          <cell r="P7081" t="str">
            <v>170208</v>
          </cell>
          <cell r="Q7081" t="str">
            <v>QUITO</v>
          </cell>
          <cell r="R7081" t="str">
            <v>PICHINCHA</v>
          </cell>
          <cell r="S7081" t="str">
            <v>CALDERON (CARAPUNGO)</v>
          </cell>
          <cell r="T7081" t="str">
            <v>FLEXTRANS UIO</v>
          </cell>
          <cell r="U7081" t="str">
            <v>FLEXNETUIO_LOCAL</v>
          </cell>
          <cell r="V7081">
            <v>1</v>
          </cell>
          <cell r="W7081">
            <v>1.1000000000000001</v>
          </cell>
          <cell r="X7081" t="str">
            <v>HYCITE QUITO</v>
          </cell>
          <cell r="Y7081" t="str">
            <v>FLEX NET CALLE 28 DE JUNIO S/N Y GARCIA MORENO ENTRADA LLANO GRANDE</v>
          </cell>
        </row>
        <row r="7082">
          <cell r="A7082" t="str">
            <v>98793572</v>
          </cell>
          <cell r="B7082">
            <v>490260</v>
          </cell>
          <cell r="C7082" t="str">
            <v>98793572</v>
          </cell>
          <cell r="D7082" t="str">
            <v>HYCITE</v>
          </cell>
          <cell r="E7082" t="str">
            <v>DESPACHO</v>
          </cell>
          <cell r="F7082" t="str">
            <v>NORMAL</v>
          </cell>
          <cell r="G7082" t="str">
            <v>TFQ91775</v>
          </cell>
          <cell r="H7082">
            <v>44930</v>
          </cell>
          <cell r="I7082" t="str">
            <v>ENTREGADO</v>
          </cell>
          <cell r="J7082">
            <v>44931</v>
          </cell>
          <cell r="K7082" t="str">
            <v>ANDRES ROMERO</v>
          </cell>
          <cell r="L7082" t="str">
            <v>URB URABA I CALLE A CASA 208 INTERCAMBIADOR DE CARCELEN QUITO // NORTE DE QUITO CARCELEN 170302 PICHINCHA</v>
          </cell>
          <cell r="M7082" t="str">
            <v/>
          </cell>
          <cell r="N7082" t="str">
            <v>0991103363</v>
          </cell>
          <cell r="O7082" t="str">
            <v>0991103363</v>
          </cell>
          <cell r="P7082" t="str">
            <v>170302</v>
          </cell>
          <cell r="Q7082" t="str">
            <v>QUITO</v>
          </cell>
          <cell r="R7082" t="str">
            <v>PICHINCHA</v>
          </cell>
          <cell r="S7082" t="str">
            <v>QUITO</v>
          </cell>
          <cell r="T7082" t="str">
            <v>FLEXTRANS UIO</v>
          </cell>
          <cell r="U7082" t="str">
            <v>FLEXNETUIO_LOCAL</v>
          </cell>
          <cell r="V7082">
            <v>1</v>
          </cell>
          <cell r="W7082">
            <v>3.9</v>
          </cell>
          <cell r="X7082" t="str">
            <v>HYCITE QUITO</v>
          </cell>
          <cell r="Y7082" t="str">
            <v>FLEX NET CALLE 28 DE JUNIO S/N Y GARCIA MORENO ENTRADA LLANO GRANDE</v>
          </cell>
        </row>
        <row r="7083">
          <cell r="A7083" t="str">
            <v>98793658</v>
          </cell>
          <cell r="B7083">
            <v>490261</v>
          </cell>
          <cell r="C7083" t="str">
            <v>98793658</v>
          </cell>
          <cell r="D7083" t="str">
            <v>HYCITE</v>
          </cell>
          <cell r="E7083" t="str">
            <v>DESPACHO</v>
          </cell>
          <cell r="F7083" t="str">
            <v>NORMAL</v>
          </cell>
          <cell r="G7083" t="str">
            <v>TF91776</v>
          </cell>
          <cell r="H7083">
            <v>44930</v>
          </cell>
          <cell r="I7083" t="str">
            <v>ENTREGADO</v>
          </cell>
          <cell r="J7083">
            <v>44931</v>
          </cell>
          <cell r="K7083" t="str">
            <v>RAUL PACHECO</v>
          </cell>
          <cell r="L7083" t="str">
            <v>23 AVA Y CAMILO DESTRUGE 4020 GUYAQUIL / SUR OESTE FEBRES CORDERO 090410 GUAYAS</v>
          </cell>
          <cell r="N7083" t="str">
            <v>0994431057</v>
          </cell>
          <cell r="O7083" t="str">
            <v>0994431057</v>
          </cell>
          <cell r="P7083" t="str">
            <v>GUAYAQUIL</v>
          </cell>
          <cell r="Q7083" t="str">
            <v>GUAYAQUIL</v>
          </cell>
          <cell r="R7083" t="str">
            <v>GUAYAS</v>
          </cell>
          <cell r="T7083" t="str">
            <v>FLEXTRANS</v>
          </cell>
          <cell r="U7083" t="str">
            <v>FLEXNETUIO_GYE</v>
          </cell>
          <cell r="V7083">
            <v>1</v>
          </cell>
          <cell r="W7083">
            <v>3.7</v>
          </cell>
          <cell r="X7083" t="str">
            <v>HYCITE QUITO</v>
          </cell>
          <cell r="Y7083" t="str">
            <v>FLEX NET CALLE 28 DE JUNIO S/N Y GARCIA MORENO ENTRADA LLANO GRANDE</v>
          </cell>
        </row>
        <row r="7084">
          <cell r="A7084" t="str">
            <v>98793710</v>
          </cell>
          <cell r="B7084">
            <v>490262</v>
          </cell>
          <cell r="C7084" t="str">
            <v>98793710</v>
          </cell>
          <cell r="D7084" t="str">
            <v>HYCITE</v>
          </cell>
          <cell r="E7084" t="str">
            <v>DESPACHO</v>
          </cell>
          <cell r="F7084" t="str">
            <v>NORMAL</v>
          </cell>
          <cell r="G7084" t="str">
            <v>TFQ91777</v>
          </cell>
          <cell r="H7084">
            <v>44930</v>
          </cell>
          <cell r="I7084" t="str">
            <v>ENTREGADO</v>
          </cell>
          <cell r="J7084">
            <v>44932</v>
          </cell>
          <cell r="K7084" t="str">
            <v>MARIA VILLACIS</v>
          </cell>
          <cell r="L7084" t="str">
            <v>AV BRAZIL NO 47 362 Y SANTIAGO DUARTE EN EL HOSPITAL VETERINARIO MEDI PET QUITO/NORTE LA CONCEPCION 170510 PICHINCHA</v>
          </cell>
          <cell r="M7084" t="str">
            <v/>
          </cell>
          <cell r="N7084" t="str">
            <v>0981259199</v>
          </cell>
          <cell r="O7084" t="str">
            <v>0981259199</v>
          </cell>
          <cell r="P7084" t="str">
            <v>170510</v>
          </cell>
          <cell r="Q7084" t="str">
            <v>QUITO</v>
          </cell>
          <cell r="R7084" t="str">
            <v>PICHINCHA</v>
          </cell>
          <cell r="S7084" t="str">
            <v>QUITO</v>
          </cell>
          <cell r="T7084" t="str">
            <v>FLEXTRANS UIO</v>
          </cell>
          <cell r="U7084" t="str">
            <v>FLEXNETUIO_LOCAL</v>
          </cell>
          <cell r="V7084">
            <v>1</v>
          </cell>
          <cell r="W7084">
            <v>7.9</v>
          </cell>
          <cell r="X7084" t="str">
            <v>HYCITE QUITO</v>
          </cell>
          <cell r="Y7084" t="str">
            <v>FLEX NET CALLE 28 DE JUNIO S/N Y GARCIA MORENO ENTRADA LLANO GRANDE</v>
          </cell>
        </row>
        <row r="7085">
          <cell r="A7085" t="str">
            <v>98793849</v>
          </cell>
          <cell r="B7085">
            <v>490263</v>
          </cell>
          <cell r="C7085" t="str">
            <v>98793849</v>
          </cell>
          <cell r="D7085" t="str">
            <v>HYCITE</v>
          </cell>
          <cell r="E7085" t="str">
            <v>DESPACHO</v>
          </cell>
          <cell r="F7085" t="str">
            <v>NORMAL</v>
          </cell>
          <cell r="G7085" t="str">
            <v>031002004151329</v>
          </cell>
          <cell r="H7085">
            <v>44930</v>
          </cell>
          <cell r="I7085" t="str">
            <v>ENTREGADO</v>
          </cell>
          <cell r="J7085">
            <v>44935</v>
          </cell>
          <cell r="K7085" t="str">
            <v>GEORGINA CAMACHO</v>
          </cell>
          <cell r="L7085" t="str">
            <v>VICENTE ROCAFUERTE ENTRE QUITO Y 9 OCTU FRENTE ESCUELA TAMAYO PTA AMARILLA FRANCISCO DE ORELLANA / EL COCA EL COCA 210103 ORELLANA</v>
          </cell>
          <cell r="M7085" t="str">
            <v/>
          </cell>
          <cell r="N7085" t="str">
            <v>0997499302</v>
          </cell>
          <cell r="O7085" t="str">
            <v>0997499302</v>
          </cell>
          <cell r="P7085" t="str">
            <v>210103</v>
          </cell>
          <cell r="Q7085" t="str">
            <v>CASCALES</v>
          </cell>
          <cell r="R7085" t="str">
            <v>SUCUMBIOS</v>
          </cell>
          <cell r="S7085" t="str">
            <v>EL DORADO DE CASCALES - LA TRONCAL - LOS ANGELES - SANTA ROSA DE SUCUMBIOS - SEVILLA - SAN CARLOS -</v>
          </cell>
          <cell r="T7085" t="str">
            <v>TRAMACO</v>
          </cell>
          <cell r="U7085" t="str">
            <v>FLEXNETUIO_PROVINCIA</v>
          </cell>
          <cell r="V7085">
            <v>1</v>
          </cell>
          <cell r="W7085">
            <v>10.6</v>
          </cell>
          <cell r="X7085" t="str">
            <v>HYCITE QUITO</v>
          </cell>
          <cell r="Y7085" t="str">
            <v>FLEX NET CALLE 28 DE JUNIO S/N Y GARCIA MORENO ENTRADA LLANO GRANDE</v>
          </cell>
        </row>
        <row r="7086">
          <cell r="A7086" t="str">
            <v>98793936</v>
          </cell>
          <cell r="B7086">
            <v>490264</v>
          </cell>
          <cell r="C7086" t="str">
            <v>98793936</v>
          </cell>
          <cell r="D7086" t="str">
            <v>HYCITE</v>
          </cell>
          <cell r="E7086" t="str">
            <v>DESPACHO</v>
          </cell>
          <cell r="F7086" t="str">
            <v>NORMAL</v>
          </cell>
          <cell r="G7086" t="str">
            <v>031002004151398</v>
          </cell>
          <cell r="H7086">
            <v>44930</v>
          </cell>
          <cell r="I7086" t="str">
            <v>ENTREGADO</v>
          </cell>
          <cell r="J7086">
            <v>44931</v>
          </cell>
          <cell r="K7086" t="str">
            <v>BOLIVAR AGUSTIN VIVANCO TORRES</v>
          </cell>
          <cell r="L7086" t="str">
            <v>GRAN COLOMBIA E IBARRA VETERINARIA VITAL VET LOJA SUCRE 110107 LOJA</v>
          </cell>
          <cell r="M7086" t="str">
            <v/>
          </cell>
          <cell r="N7086" t="str">
            <v>0989928703 / 372573142</v>
          </cell>
          <cell r="O7086" t="str">
            <v>0989928703 / 372573142</v>
          </cell>
          <cell r="P7086" t="str">
            <v>110107</v>
          </cell>
          <cell r="Q7086" t="str">
            <v>LOJA</v>
          </cell>
          <cell r="R7086" t="str">
            <v>LOJA</v>
          </cell>
          <cell r="S7086" t="str">
            <v>LOJA</v>
          </cell>
          <cell r="T7086" t="str">
            <v>TRAMACO</v>
          </cell>
          <cell r="U7086" t="str">
            <v>FLEXNETUIO_PROVINCIA</v>
          </cell>
          <cell r="V7086">
            <v>1</v>
          </cell>
          <cell r="W7086">
            <v>0.75</v>
          </cell>
          <cell r="X7086" t="str">
            <v>HYCITE QUITO</v>
          </cell>
          <cell r="Y7086" t="str">
            <v>FLEX NET CALLE 28 DE JUNIO S/N Y GARCIA MORENO ENTRADA LLANO GRANDE</v>
          </cell>
        </row>
        <row r="7087">
          <cell r="A7087" t="str">
            <v>98793974</v>
          </cell>
          <cell r="B7087">
            <v>490265</v>
          </cell>
          <cell r="C7087" t="str">
            <v>98793974</v>
          </cell>
          <cell r="D7087" t="str">
            <v>HYCITE</v>
          </cell>
          <cell r="E7087" t="str">
            <v>DESPACHO</v>
          </cell>
          <cell r="F7087" t="str">
            <v>NORMAL</v>
          </cell>
          <cell r="G7087" t="str">
            <v>TFQ91778</v>
          </cell>
          <cell r="H7087">
            <v>44930</v>
          </cell>
          <cell r="I7087" t="str">
            <v>ENTREGADO</v>
          </cell>
          <cell r="J7087">
            <v>44932</v>
          </cell>
          <cell r="K7087" t="str">
            <v>ISABEL MURILLO</v>
          </cell>
          <cell r="L7087" t="str">
            <v>PASAJE JORGE ENRIQUEZ Y CARLOS ANDRADE MARIN AL LADO DE LA CANCHA,CASA BLANCA QUITO/ PUEMBA CENTRO PUEMBA 170179 PICHINCHA</v>
          </cell>
          <cell r="N7087" t="str">
            <v>0959782331 / 987330518</v>
          </cell>
          <cell r="O7087" t="str">
            <v>0959782331 / 987330518</v>
          </cell>
          <cell r="P7087" t="str">
            <v>170179</v>
          </cell>
          <cell r="Q7087" t="str">
            <v>QUITO</v>
          </cell>
          <cell r="R7087" t="str">
            <v>PICHINCHA</v>
          </cell>
          <cell r="S7087" t="str">
            <v>PUEMBO</v>
          </cell>
          <cell r="T7087" t="str">
            <v>FLEXTRANS UIO</v>
          </cell>
          <cell r="U7087" t="str">
            <v>FLEXNETUIO_LOCAL</v>
          </cell>
          <cell r="V7087">
            <v>1</v>
          </cell>
          <cell r="W7087">
            <v>1.2</v>
          </cell>
          <cell r="X7087" t="str">
            <v>HYCITE QUITO</v>
          </cell>
          <cell r="Y7087" t="str">
            <v>FLEX NET CALLE 28 DE JUNIO S/N Y GARCIA MORENO ENTRADA LLANO GRANDE</v>
          </cell>
        </row>
        <row r="7088">
          <cell r="A7088" t="str">
            <v>98794073</v>
          </cell>
          <cell r="B7088">
            <v>490266</v>
          </cell>
          <cell r="C7088" t="str">
            <v>98794073</v>
          </cell>
          <cell r="D7088" t="str">
            <v>HYCITE</v>
          </cell>
          <cell r="E7088" t="str">
            <v>DESPACHO</v>
          </cell>
          <cell r="F7088" t="str">
            <v>NORMAL</v>
          </cell>
          <cell r="G7088" t="str">
            <v>ITQ4155</v>
          </cell>
          <cell r="H7088">
            <v>44930</v>
          </cell>
          <cell r="I7088" t="str">
            <v>ENTREGADO</v>
          </cell>
          <cell r="J7088">
            <v>44931</v>
          </cell>
          <cell r="K7088" t="str">
            <v>DOLORES LOOR</v>
          </cell>
          <cell r="L7088" t="str">
            <v>URBANIZACION LAGUNA DEL SOL MZA I SOLAR 4 SAMBORONDON SAMBORONDON 092302 GUAYAS</v>
          </cell>
          <cell r="N7088" t="str">
            <v>0984431625</v>
          </cell>
          <cell r="O7088" t="str">
            <v>0984431625</v>
          </cell>
          <cell r="P7088" t="str">
            <v>092302</v>
          </cell>
          <cell r="Q7088" t="str">
            <v>SAMBORONDON</v>
          </cell>
          <cell r="R7088" t="str">
            <v>GUAYAS</v>
          </cell>
          <cell r="S7088" t="str">
            <v>SAMBORONDON</v>
          </cell>
          <cell r="T7088" t="str">
            <v>CARGO UNION</v>
          </cell>
          <cell r="U7088" t="str">
            <v>FLEXNETUIO_GYE</v>
          </cell>
          <cell r="V7088">
            <v>2</v>
          </cell>
          <cell r="W7088">
            <v>17</v>
          </cell>
          <cell r="X7088" t="str">
            <v>HYCITE QUITO</v>
          </cell>
          <cell r="Y7088" t="str">
            <v>FLEX NET CALLE 28 DE JUNIO S/N Y GARCIA MORENO ENTRADA LLANO GRANDE</v>
          </cell>
        </row>
        <row r="7089">
          <cell r="A7089" t="str">
            <v>98794084</v>
          </cell>
          <cell r="B7089">
            <v>490267</v>
          </cell>
          <cell r="C7089" t="str">
            <v>98794084</v>
          </cell>
          <cell r="D7089" t="str">
            <v>HYCITE</v>
          </cell>
          <cell r="E7089" t="str">
            <v>DESPACHO</v>
          </cell>
          <cell r="F7089" t="str">
            <v>NORMAL</v>
          </cell>
          <cell r="G7089" t="str">
            <v>TFQ91780</v>
          </cell>
          <cell r="H7089">
            <v>44930</v>
          </cell>
          <cell r="I7089" t="str">
            <v>ENTREGADO</v>
          </cell>
          <cell r="J7089">
            <v>44932</v>
          </cell>
          <cell r="K7089" t="str">
            <v>LORENA AGUILAR</v>
          </cell>
          <cell r="L7089" t="str">
            <v>MARICUO POZO EDIF PONTEVEDRA DEPTO 104 QUITO / PONCEANO ALTO  COTOCOLLAO 170303 PICHINCHA</v>
          </cell>
          <cell r="M7089" t="str">
            <v/>
          </cell>
          <cell r="N7089" t="str">
            <v>0987305050</v>
          </cell>
          <cell r="O7089" t="str">
            <v>0987305050</v>
          </cell>
          <cell r="P7089" t="str">
            <v>170303</v>
          </cell>
          <cell r="Q7089" t="str">
            <v>QUITO</v>
          </cell>
          <cell r="R7089" t="str">
            <v>PICHINCHA</v>
          </cell>
          <cell r="S7089" t="str">
            <v>QUITO</v>
          </cell>
          <cell r="T7089" t="str">
            <v>FLEXTRANS UIO</v>
          </cell>
          <cell r="U7089" t="str">
            <v>FLEXNETUIO_LOCAL</v>
          </cell>
          <cell r="V7089">
            <v>1</v>
          </cell>
          <cell r="W7089">
            <v>3.3</v>
          </cell>
          <cell r="X7089" t="str">
            <v>HYCITE QUITO</v>
          </cell>
          <cell r="Y7089" t="str">
            <v>FLEX NET CALLE 28 DE JUNIO S/N Y GARCIA MORENO ENTRADA LLANO GRANDE</v>
          </cell>
        </row>
        <row r="7090">
          <cell r="A7090" t="str">
            <v>98794099</v>
          </cell>
          <cell r="B7090">
            <v>490268</v>
          </cell>
          <cell r="C7090" t="str">
            <v>98794099</v>
          </cell>
          <cell r="D7090" t="str">
            <v>HYCITE</v>
          </cell>
          <cell r="E7090" t="str">
            <v>DESPACHO</v>
          </cell>
          <cell r="F7090" t="str">
            <v>NORMAL</v>
          </cell>
          <cell r="G7090" t="str">
            <v>TFQ91781</v>
          </cell>
          <cell r="H7090">
            <v>44930</v>
          </cell>
          <cell r="I7090" t="str">
            <v>ENTREGADO</v>
          </cell>
          <cell r="J7090">
            <v>44931</v>
          </cell>
          <cell r="K7090" t="str">
            <v>MARIA GALLARDO</v>
          </cell>
          <cell r="L7090" t="str">
            <v>DIEGO DE SALAZAR 16-11 Y ANTONIA SALINAS PASANDO PARQUE CUSCUNGO URB MADRIGAL QUITO // MONJAS MADRIGAL PUENGASI 170404 PICHINCHA</v>
          </cell>
          <cell r="M7090" t="str">
            <v/>
          </cell>
          <cell r="N7090" t="str">
            <v>0981810100 / 022600165</v>
          </cell>
          <cell r="O7090" t="str">
            <v>0981810100 / 022600165</v>
          </cell>
          <cell r="P7090" t="str">
            <v>170404</v>
          </cell>
          <cell r="Q7090" t="str">
            <v>QUITO</v>
          </cell>
          <cell r="R7090" t="str">
            <v>PICHINCHA</v>
          </cell>
          <cell r="S7090" t="str">
            <v>QUITO</v>
          </cell>
          <cell r="T7090" t="str">
            <v>FLEXTRANS UIO</v>
          </cell>
          <cell r="U7090" t="str">
            <v>FLEXNETUIO_LOCAL</v>
          </cell>
          <cell r="V7090">
            <v>1</v>
          </cell>
          <cell r="W7090">
            <v>0.5</v>
          </cell>
          <cell r="X7090" t="str">
            <v>HYCITE QUITO</v>
          </cell>
          <cell r="Y7090" t="str">
            <v>FLEX NET CALLE 28 DE JUNIO S/N Y GARCIA MORENO ENTRADA LLANO GRANDE</v>
          </cell>
        </row>
        <row r="7091">
          <cell r="A7091" t="str">
            <v>98794287</v>
          </cell>
          <cell r="B7091">
            <v>490269</v>
          </cell>
          <cell r="C7091" t="str">
            <v>98794287</v>
          </cell>
          <cell r="D7091" t="str">
            <v>HYCITE</v>
          </cell>
          <cell r="E7091" t="str">
            <v>DESPACHO</v>
          </cell>
          <cell r="F7091" t="str">
            <v>NORMAL</v>
          </cell>
          <cell r="G7091" t="str">
            <v>031002004151399</v>
          </cell>
          <cell r="H7091">
            <v>44930</v>
          </cell>
          <cell r="I7091" t="str">
            <v>ENTREGADO</v>
          </cell>
          <cell r="J7091">
            <v>44931</v>
          </cell>
          <cell r="K7091" t="str">
            <v>SANTOS SAAVEDRA</v>
          </cell>
          <cell r="L7091" t="str">
            <v>LUIS SANCHEZ PINEDA Y ONCE DE SEPTIEMBR SUBCENTRO DE SALUD SAN VICENTE ARENILLAS // SAN VICENTE ARENILLAS 070507 EL ORO</v>
          </cell>
          <cell r="M7091" t="str">
            <v/>
          </cell>
          <cell r="N7091" t="str">
            <v>0979370668</v>
          </cell>
          <cell r="O7091" t="str">
            <v>0979370668</v>
          </cell>
          <cell r="P7091" t="str">
            <v>070507</v>
          </cell>
          <cell r="Q7091" t="str">
            <v>ARENILLAS</v>
          </cell>
          <cell r="R7091" t="str">
            <v>EL ORO</v>
          </cell>
          <cell r="S7091" t="str">
            <v>ARENILLAS</v>
          </cell>
          <cell r="T7091" t="str">
            <v>TRAMACO</v>
          </cell>
          <cell r="U7091" t="str">
            <v>FLEXNETUIO_PROVINCIA</v>
          </cell>
          <cell r="V7091">
            <v>1</v>
          </cell>
          <cell r="W7091">
            <v>9.1</v>
          </cell>
          <cell r="X7091" t="str">
            <v>HYCITE QUITO</v>
          </cell>
          <cell r="Y7091" t="str">
            <v>FLEX NET CALLE 28 DE JUNIO S/N Y GARCIA MORENO ENTRADA LLANO GRANDE</v>
          </cell>
        </row>
        <row r="7092">
          <cell r="A7092" t="str">
            <v>98794576</v>
          </cell>
          <cell r="B7092">
            <v>490270</v>
          </cell>
          <cell r="C7092" t="str">
            <v>98794576</v>
          </cell>
          <cell r="D7092" t="str">
            <v>HYCITE</v>
          </cell>
          <cell r="E7092" t="str">
            <v>DESPACHO</v>
          </cell>
          <cell r="F7092" t="str">
            <v>NORMAL</v>
          </cell>
          <cell r="G7092" t="str">
            <v>TFQ91782</v>
          </cell>
          <cell r="H7092">
            <v>44930</v>
          </cell>
          <cell r="I7092" t="str">
            <v>ENTREGADO</v>
          </cell>
          <cell r="J7092">
            <v>44931</v>
          </cell>
          <cell r="K7092" t="str">
            <v>EDISON BALLADARES</v>
          </cell>
          <cell r="L7092" t="str">
            <v>AV. MALDONADO S/N TEODORO GOMEZ CONJ. BELEN 2 C/A18 CUARTEL EPLIC QUITO//SAN BARTOLO SAN BARTOLO 170601 PICHINCHA</v>
          </cell>
          <cell r="M7092" t="str">
            <v/>
          </cell>
          <cell r="N7092" t="str">
            <v>0958934891</v>
          </cell>
          <cell r="O7092" t="str">
            <v>0958934891</v>
          </cell>
          <cell r="P7092" t="str">
            <v>170601</v>
          </cell>
          <cell r="Q7092" t="str">
            <v>QUITO</v>
          </cell>
          <cell r="R7092" t="str">
            <v>PICHINCHA</v>
          </cell>
          <cell r="S7092" t="str">
            <v>QUITO</v>
          </cell>
          <cell r="T7092" t="str">
            <v>EXPRESSCON</v>
          </cell>
          <cell r="U7092" t="str">
            <v>FLEXNETUIO_LOCAL</v>
          </cell>
          <cell r="V7092">
            <v>1</v>
          </cell>
          <cell r="W7092">
            <v>13.6</v>
          </cell>
          <cell r="X7092" t="str">
            <v>HYCITE QUITO</v>
          </cell>
          <cell r="Y7092" t="str">
            <v>FLEX NET CALLE 28 DE JUNIO S/N Y GARCIA MORENO ENTRADA LLANO GRANDE</v>
          </cell>
        </row>
        <row r="7093">
          <cell r="A7093" t="str">
            <v>98794721</v>
          </cell>
          <cell r="B7093">
            <v>490271</v>
          </cell>
          <cell r="C7093" t="str">
            <v>98794721</v>
          </cell>
          <cell r="D7093" t="str">
            <v>HYCITE</v>
          </cell>
          <cell r="E7093" t="str">
            <v>DESPACHO</v>
          </cell>
          <cell r="F7093" t="str">
            <v>NORMAL</v>
          </cell>
          <cell r="G7093" t="str">
            <v>031002004151400</v>
          </cell>
          <cell r="H7093">
            <v>44930</v>
          </cell>
          <cell r="I7093" t="str">
            <v>ENTREGADO</v>
          </cell>
          <cell r="J7093">
            <v>44931</v>
          </cell>
          <cell r="K7093" t="str">
            <v>MARIA LLANOS</v>
          </cell>
          <cell r="L7093" t="str">
            <v>CIRCUNVALACION NORTE VIA LIMON FRENTE AL PARQUE LA PAZ MACHALA // MACHALA LA PROVIDENCIA 070101 EL ORO</v>
          </cell>
          <cell r="M7093" t="str">
            <v/>
          </cell>
          <cell r="N7093" t="str">
            <v>0997228780</v>
          </cell>
          <cell r="O7093" t="str">
            <v>0997228780</v>
          </cell>
          <cell r="P7093" t="str">
            <v>070101</v>
          </cell>
          <cell r="Q7093" t="str">
            <v>PASAJE</v>
          </cell>
          <cell r="R7093" t="str">
            <v>EL ORO</v>
          </cell>
          <cell r="S7093" t="str">
            <v>PASAJE</v>
          </cell>
          <cell r="T7093" t="str">
            <v>TRAMACO</v>
          </cell>
          <cell r="U7093" t="str">
            <v>FLEXNETUIO_PROVINCIA</v>
          </cell>
          <cell r="V7093">
            <v>1</v>
          </cell>
          <cell r="W7093">
            <v>1.4</v>
          </cell>
          <cell r="X7093" t="str">
            <v>HYCITE QUITO</v>
          </cell>
          <cell r="Y7093" t="str">
            <v>FLEX NET CALLE 28 DE JUNIO S/N Y GARCIA MORENO ENTRADA LLANO GRANDE</v>
          </cell>
        </row>
        <row r="7094">
          <cell r="A7094" t="str">
            <v>98794729</v>
          </cell>
          <cell r="B7094">
            <v>490272</v>
          </cell>
          <cell r="C7094" t="str">
            <v>98794729</v>
          </cell>
          <cell r="D7094" t="str">
            <v>HYCITE</v>
          </cell>
          <cell r="E7094" t="str">
            <v>DESPACHO</v>
          </cell>
          <cell r="F7094" t="str">
            <v>NORMAL</v>
          </cell>
          <cell r="G7094" t="str">
            <v>TFQ91783</v>
          </cell>
          <cell r="H7094">
            <v>44930</v>
          </cell>
          <cell r="I7094" t="str">
            <v>ENTREGADO</v>
          </cell>
          <cell r="J7094">
            <v>44931</v>
          </cell>
          <cell r="K7094" t="str">
            <v>MARIA CLEMENCIA MOREANO BENITEZ</v>
          </cell>
          <cell r="L7094" t="str">
            <v>RIO COFANES N 328 BARTOLOME DE SEGOVIA REF DETRAS DE LA GASOLINERIA TERPEL QUITO DISTRITO METROPOLITANO 170513 PICHINCHA</v>
          </cell>
          <cell r="M7094" t="str">
            <v/>
          </cell>
          <cell r="N7094" t="str">
            <v>0984513253 / 932734461</v>
          </cell>
          <cell r="O7094" t="str">
            <v>0984513253 / 932734461</v>
          </cell>
          <cell r="P7094" t="str">
            <v>170513</v>
          </cell>
          <cell r="Q7094" t="str">
            <v>QUITO</v>
          </cell>
          <cell r="R7094" t="str">
            <v>PICHINCHA</v>
          </cell>
          <cell r="S7094" t="str">
            <v>QUITO</v>
          </cell>
          <cell r="T7094" t="str">
            <v>FLEXTRANS UIO</v>
          </cell>
          <cell r="U7094" t="str">
            <v>FLEXNETUIO_LOCAL</v>
          </cell>
          <cell r="V7094">
            <v>1</v>
          </cell>
          <cell r="W7094">
            <v>8.4</v>
          </cell>
          <cell r="X7094" t="str">
            <v>HYCITE QUITO</v>
          </cell>
          <cell r="Y7094" t="str">
            <v>FLEX NET CALLE 28 DE JUNIO S/N Y GARCIA MORENO ENTRADA LLANO GRANDE</v>
          </cell>
        </row>
        <row r="7095">
          <cell r="A7095" t="str">
            <v>98795149</v>
          </cell>
          <cell r="B7095">
            <v>490273</v>
          </cell>
          <cell r="C7095" t="str">
            <v>98795149</v>
          </cell>
          <cell r="D7095" t="str">
            <v>HYCITE</v>
          </cell>
          <cell r="E7095" t="str">
            <v>DESPACHO</v>
          </cell>
          <cell r="F7095" t="str">
            <v>NORMAL</v>
          </cell>
          <cell r="G7095" t="str">
            <v>TF91784</v>
          </cell>
          <cell r="H7095">
            <v>44930</v>
          </cell>
          <cell r="I7095" t="str">
            <v>ENTREGADO</v>
          </cell>
          <cell r="J7095">
            <v>44931</v>
          </cell>
          <cell r="K7095" t="str">
            <v>JANETH E FLORES</v>
          </cell>
          <cell r="L7095" t="str">
            <v>AV FCO BOLONA 701 Y VILLA 701   TARQUI 090607 GUAYAS</v>
          </cell>
          <cell r="M7095" t="str">
            <v/>
          </cell>
          <cell r="N7095" t="str">
            <v>0958871768 / 045079481</v>
          </cell>
          <cell r="O7095" t="str">
            <v>0958871768 / 045079481</v>
          </cell>
          <cell r="P7095" t="str">
            <v>090607</v>
          </cell>
          <cell r="Q7095" t="str">
            <v>GUAYAQUIL</v>
          </cell>
          <cell r="R7095" t="str">
            <v>GUAYAS</v>
          </cell>
          <cell r="S7095" t="str">
            <v>GUAYAQUIL</v>
          </cell>
          <cell r="T7095" t="str">
            <v>FLEXTRANS</v>
          </cell>
          <cell r="U7095" t="str">
            <v>FLEXNETUIO_GYE</v>
          </cell>
          <cell r="V7095">
            <v>1</v>
          </cell>
          <cell r="W7095">
            <v>3.76</v>
          </cell>
          <cell r="X7095" t="str">
            <v>HYCITE QUITO</v>
          </cell>
          <cell r="Y7095" t="str">
            <v>FLEX NET CALLE 28 DE JUNIO S/N Y GARCIA MORENO ENTRADA LLANO GRANDE</v>
          </cell>
        </row>
        <row r="7096">
          <cell r="A7096" t="str">
            <v>98795473</v>
          </cell>
          <cell r="B7096">
            <v>490274</v>
          </cell>
          <cell r="C7096" t="str">
            <v>98795473</v>
          </cell>
          <cell r="D7096" t="str">
            <v>HYCITE</v>
          </cell>
          <cell r="E7096" t="str">
            <v>DESPACHO</v>
          </cell>
          <cell r="F7096" t="str">
            <v>NORMAL</v>
          </cell>
          <cell r="G7096" t="str">
            <v>031002004151401</v>
          </cell>
          <cell r="H7096">
            <v>44930</v>
          </cell>
          <cell r="I7096" t="str">
            <v>INCIDENCIA</v>
          </cell>
          <cell r="J7096">
            <v>44944</v>
          </cell>
          <cell r="K7096" t="str">
            <v>EDGAR JACOME</v>
          </cell>
          <cell r="L7096" t="str">
            <v>CALLE SIMON RODRIGUEZ S/N FERRI NORTE EL SALVADOR // COLISEO ELOY ALFARO LATACUNGA /SAN FELIPE (050105) ELOY ALFARO 050108 COTOPAXI</v>
          </cell>
          <cell r="M7096" t="str">
            <v/>
          </cell>
          <cell r="N7096" t="str">
            <v>032252183</v>
          </cell>
          <cell r="O7096" t="str">
            <v>032252183</v>
          </cell>
          <cell r="P7096" t="str">
            <v>050108</v>
          </cell>
          <cell r="Q7096" t="str">
            <v>LATACUNGA</v>
          </cell>
          <cell r="R7096" t="str">
            <v>COTOPAXI</v>
          </cell>
          <cell r="S7096" t="str">
            <v>LATACUNGA</v>
          </cell>
          <cell r="T7096" t="str">
            <v>TRAMACO</v>
          </cell>
          <cell r="U7096" t="str">
            <v>FLEXNETUIO_PROVINCIA</v>
          </cell>
          <cell r="V7096">
            <v>1</v>
          </cell>
          <cell r="W7096">
            <v>5.6</v>
          </cell>
          <cell r="X7096" t="str">
            <v>HYCITE QUITO</v>
          </cell>
          <cell r="Y7096" t="str">
            <v>FLEX NET CALLE 28 DE JUNIO S/N Y GARCIA MORENO ENTRADA LLANO GRANDE</v>
          </cell>
        </row>
        <row r="7097">
          <cell r="A7097" t="str">
            <v>98795655</v>
          </cell>
          <cell r="B7097">
            <v>490275</v>
          </cell>
          <cell r="C7097" t="str">
            <v>98795655</v>
          </cell>
          <cell r="D7097" t="str">
            <v>HYCITE</v>
          </cell>
          <cell r="E7097" t="str">
            <v>DESPACHO</v>
          </cell>
          <cell r="F7097" t="str">
            <v>NORMAL</v>
          </cell>
          <cell r="G7097" t="str">
            <v>TFQ91785</v>
          </cell>
          <cell r="H7097">
            <v>44930</v>
          </cell>
          <cell r="I7097" t="str">
            <v>ENTREGADO</v>
          </cell>
          <cell r="J7097">
            <v>44931</v>
          </cell>
          <cell r="K7097" t="str">
            <v>ABDON ESCOBAR</v>
          </cell>
          <cell r="L7097" t="str">
            <v>GONZALO DE VERA E16 164 Y ASTURIAS TRAS LA IGLESIA DE LA FLORESTA QUITO // NORTE DE QUITO MARISCAL SUCRE 170408 PICHINCHA</v>
          </cell>
          <cell r="M7097" t="str">
            <v/>
          </cell>
          <cell r="N7097" t="str">
            <v>0995412799 / 023228407</v>
          </cell>
          <cell r="O7097" t="str">
            <v>0995412799 / 023228407</v>
          </cell>
          <cell r="P7097" t="str">
            <v>170408</v>
          </cell>
          <cell r="Q7097" t="str">
            <v>QUITO</v>
          </cell>
          <cell r="R7097" t="str">
            <v>PICHINCHA</v>
          </cell>
          <cell r="S7097" t="str">
            <v>QUITO</v>
          </cell>
          <cell r="T7097" t="str">
            <v>FLEXTRANS UIO</v>
          </cell>
          <cell r="U7097" t="str">
            <v>FLEXNETUIO_LOCAL</v>
          </cell>
          <cell r="V7097">
            <v>1</v>
          </cell>
          <cell r="W7097">
            <v>8.1999999999999993</v>
          </cell>
          <cell r="X7097" t="str">
            <v>HYCITE QUITO</v>
          </cell>
          <cell r="Y7097" t="str">
            <v>FLEX NET CALLE 28 DE JUNIO S/N Y GARCIA MORENO ENTRADA LLANO GRANDE</v>
          </cell>
        </row>
        <row r="7098">
          <cell r="A7098" t="str">
            <v>98795695</v>
          </cell>
          <cell r="B7098">
            <v>490276</v>
          </cell>
          <cell r="C7098" t="str">
            <v>98795695</v>
          </cell>
          <cell r="D7098" t="str">
            <v>HYCITE</v>
          </cell>
          <cell r="E7098" t="str">
            <v>DESPACHO</v>
          </cell>
          <cell r="F7098" t="str">
            <v>NORMAL</v>
          </cell>
          <cell r="G7098" t="str">
            <v>TFQ91786</v>
          </cell>
          <cell r="H7098">
            <v>44930</v>
          </cell>
          <cell r="I7098" t="str">
            <v>ENTREGADO</v>
          </cell>
          <cell r="J7098">
            <v>44932</v>
          </cell>
          <cell r="K7098" t="str">
            <v>REGINA LUGMANIA</v>
          </cell>
          <cell r="L7098" t="str">
            <v>GIOVANNI CALLES LASCANO E 3 475 DIAGONAL A LA UPC DE MARRANOS DE CALDECI QUITO ** MARIANAS CALDERON (CARAPUNGO) 170201 PICHINCHA</v>
          </cell>
          <cell r="M7098" t="str">
            <v/>
          </cell>
          <cell r="N7098" t="str">
            <v>0981429455</v>
          </cell>
          <cell r="O7098" t="str">
            <v>0981429455</v>
          </cell>
          <cell r="P7098" t="str">
            <v>170201</v>
          </cell>
          <cell r="Q7098" t="str">
            <v>QUITO</v>
          </cell>
          <cell r="R7098" t="str">
            <v>PICHINCHA</v>
          </cell>
          <cell r="S7098" t="str">
            <v>CALDERON (CARAPUNGO)</v>
          </cell>
          <cell r="T7098" t="str">
            <v>FLEXTRANS UIO</v>
          </cell>
          <cell r="U7098" t="str">
            <v>FLEXNETUIO_LOCAL</v>
          </cell>
          <cell r="V7098">
            <v>1</v>
          </cell>
          <cell r="W7098">
            <v>9.8000000000000007</v>
          </cell>
          <cell r="X7098" t="str">
            <v>HYCITE QUITO</v>
          </cell>
          <cell r="Y7098" t="str">
            <v>FLEX NET CALLE 28 DE JUNIO S/N Y GARCIA MORENO ENTRADA LLANO GRANDE</v>
          </cell>
        </row>
        <row r="7099">
          <cell r="A7099" t="str">
            <v>98795716</v>
          </cell>
          <cell r="B7099">
            <v>490277</v>
          </cell>
          <cell r="C7099" t="str">
            <v>98795716</v>
          </cell>
          <cell r="D7099" t="str">
            <v>HYCITE</v>
          </cell>
          <cell r="E7099" t="str">
            <v>DESPACHO</v>
          </cell>
          <cell r="F7099" t="str">
            <v>NORMAL</v>
          </cell>
          <cell r="G7099" t="str">
            <v>TFQ91787</v>
          </cell>
          <cell r="H7099">
            <v>44930</v>
          </cell>
          <cell r="I7099" t="str">
            <v>ENTREGADO</v>
          </cell>
          <cell r="J7099">
            <v>44932</v>
          </cell>
          <cell r="K7099" t="str">
            <v>FANNY ORTIZ</v>
          </cell>
          <cell r="L7099" t="str">
            <v>PSJE FIDEL QUIJANO N56-24 Y M VEINTEMILL LEON FEBRES CORDERO Y YEPEZ QUITO/VILLAS AEROPUERTO LA CONCEPCION 170512 PICHINCHA</v>
          </cell>
          <cell r="M7099" t="str">
            <v/>
          </cell>
          <cell r="N7099" t="str">
            <v>0992776064 / 022417612</v>
          </cell>
          <cell r="O7099" t="str">
            <v>0992776064 / 022417612</v>
          </cell>
          <cell r="P7099" t="str">
            <v>170512</v>
          </cell>
          <cell r="Q7099" t="str">
            <v>QUITO</v>
          </cell>
          <cell r="R7099" t="str">
            <v>PICHINCHA</v>
          </cell>
          <cell r="S7099" t="str">
            <v>QUITO</v>
          </cell>
          <cell r="T7099" t="str">
            <v>FLEXTRANS UIO</v>
          </cell>
          <cell r="U7099" t="str">
            <v>FLEXNETUIO_LOCAL</v>
          </cell>
          <cell r="V7099">
            <v>1</v>
          </cell>
          <cell r="W7099">
            <v>3.5</v>
          </cell>
          <cell r="X7099" t="str">
            <v>HYCITE QUITO</v>
          </cell>
          <cell r="Y7099" t="str">
            <v>FLEX NET CALLE 28 DE JUNIO S/N Y GARCIA MORENO ENTRADA LLANO GRANDE</v>
          </cell>
        </row>
        <row r="7100">
          <cell r="A7100" t="str">
            <v>98795910</v>
          </cell>
          <cell r="B7100">
            <v>490278</v>
          </cell>
          <cell r="C7100" t="str">
            <v>98795910</v>
          </cell>
          <cell r="D7100" t="str">
            <v>HYCITE</v>
          </cell>
          <cell r="E7100" t="str">
            <v>DESPACHO</v>
          </cell>
          <cell r="F7100" t="str">
            <v>NORMAL</v>
          </cell>
          <cell r="G7100" t="str">
            <v>TFQ91788</v>
          </cell>
          <cell r="H7100">
            <v>44930</v>
          </cell>
          <cell r="I7100" t="str">
            <v>ENTREGADO</v>
          </cell>
          <cell r="J7100">
            <v>44932</v>
          </cell>
          <cell r="K7100" t="str">
            <v>JOHANNA BRITO</v>
          </cell>
          <cell r="L7100" t="str">
            <v>GONZALEZ SUAREZ E1-45 EUGENIO ESPEJO Y JUAN MONTALVO QUITO / PARQUE CENTRAL ALANGASI 170808 PICHINCHA</v>
          </cell>
          <cell r="N7100" t="str">
            <v>0993180449</v>
          </cell>
          <cell r="O7100" t="str">
            <v>0993180449</v>
          </cell>
          <cell r="P7100" t="str">
            <v>170808</v>
          </cell>
          <cell r="Q7100" t="str">
            <v>QUITO</v>
          </cell>
          <cell r="R7100" t="str">
            <v>PICHINCHA</v>
          </cell>
          <cell r="S7100" t="str">
            <v>ALANGASI</v>
          </cell>
          <cell r="T7100" t="str">
            <v>FLEXTRANS UIO</v>
          </cell>
          <cell r="U7100" t="str">
            <v>FLEXNETUIO_LOCAL</v>
          </cell>
          <cell r="V7100">
            <v>1</v>
          </cell>
          <cell r="W7100">
            <v>3.5</v>
          </cell>
          <cell r="X7100" t="str">
            <v>HYCITE QUITO</v>
          </cell>
          <cell r="Y7100" t="str">
            <v>FLEX NET CALLE 28 DE JUNIO S/N Y GARCIA MORENO ENTRADA LLANO GRANDE</v>
          </cell>
        </row>
        <row r="7101">
          <cell r="A7101" t="str">
            <v>98795911</v>
          </cell>
          <cell r="B7101">
            <v>490279</v>
          </cell>
          <cell r="C7101" t="str">
            <v>98795911</v>
          </cell>
          <cell r="D7101" t="str">
            <v>HYCITE</v>
          </cell>
          <cell r="E7101" t="str">
            <v>DESPACHO</v>
          </cell>
          <cell r="F7101" t="str">
            <v>NORMAL</v>
          </cell>
          <cell r="G7101" t="str">
            <v>031002004151402</v>
          </cell>
          <cell r="H7101">
            <v>44930</v>
          </cell>
          <cell r="I7101" t="str">
            <v>ENTREGADO</v>
          </cell>
          <cell r="J7101">
            <v>44931</v>
          </cell>
          <cell r="K7101" t="str">
            <v>ISABEL SANCHEZ</v>
          </cell>
          <cell r="L7101" t="str">
            <v>COOP AQUEPI CALLE RIO TOOCHI CALLE JERTULIAVARGAS JUNTO EA 911 SANTO DOMINGO /COGE AQUEPI RIO VERDE 230104 SANTO DOMINGO</v>
          </cell>
          <cell r="M7101" t="str">
            <v/>
          </cell>
          <cell r="N7101" t="str">
            <v>0989764055</v>
          </cell>
          <cell r="O7101" t="str">
            <v>0989764055</v>
          </cell>
          <cell r="P7101" t="str">
            <v>230104</v>
          </cell>
          <cell r="Q7101" t="str">
            <v>SANTO DOMINGO</v>
          </cell>
          <cell r="R7101" t="str">
            <v>SANTO DOMINGO DE LOS TSACHILAS</v>
          </cell>
          <cell r="S7101" t="str">
            <v>SANTO DOMINGO DE LOS COLORADOS</v>
          </cell>
          <cell r="T7101" t="str">
            <v>TRAMACO</v>
          </cell>
          <cell r="U7101" t="str">
            <v>FLEXNETUIO_PROVINCIA</v>
          </cell>
          <cell r="V7101">
            <v>1</v>
          </cell>
          <cell r="W7101">
            <v>3.5</v>
          </cell>
          <cell r="X7101" t="str">
            <v>HYCITE QUITO</v>
          </cell>
          <cell r="Y7101" t="str">
            <v>FLEX NET CALLE 28 DE JUNIO S/N Y GARCIA MORENO ENTRADA LLANO GRANDE</v>
          </cell>
        </row>
        <row r="7102">
          <cell r="A7102" t="str">
            <v>98795918</v>
          </cell>
          <cell r="B7102">
            <v>490280</v>
          </cell>
          <cell r="C7102" t="str">
            <v>98795918</v>
          </cell>
          <cell r="D7102" t="str">
            <v>HYCITE</v>
          </cell>
          <cell r="E7102" t="str">
            <v>DESPACHO</v>
          </cell>
          <cell r="F7102" t="str">
            <v>NORMAL</v>
          </cell>
          <cell r="G7102" t="str">
            <v>TFQ91789</v>
          </cell>
          <cell r="H7102">
            <v>44930</v>
          </cell>
          <cell r="I7102" t="str">
            <v>ENTREGADO</v>
          </cell>
          <cell r="J7102">
            <v>44932</v>
          </cell>
          <cell r="K7102" t="str">
            <v>LUISA VILLAMARIN</v>
          </cell>
          <cell r="L7102" t="str">
            <v>GONZALEZ SUAREZ E1-45 EUGENIO ESPEJO Y JUAN MONTALVO QUITO // PARQUE CENTRAL ALANGASI 170808 PICHINCHA</v>
          </cell>
          <cell r="N7102" t="str">
            <v>0996532759</v>
          </cell>
          <cell r="O7102" t="str">
            <v>0996532759</v>
          </cell>
          <cell r="P7102" t="str">
            <v>170808</v>
          </cell>
          <cell r="Q7102" t="str">
            <v>QUITO</v>
          </cell>
          <cell r="R7102" t="str">
            <v>PICHINCHA</v>
          </cell>
          <cell r="S7102" t="str">
            <v>ALANGASI</v>
          </cell>
          <cell r="T7102" t="str">
            <v>FLEXTRANS UIO</v>
          </cell>
          <cell r="U7102" t="str">
            <v>FLEXNETUIO_LOCAL</v>
          </cell>
          <cell r="V7102">
            <v>1</v>
          </cell>
          <cell r="W7102">
            <v>7.8</v>
          </cell>
          <cell r="X7102" t="str">
            <v>HYCITE QUITO</v>
          </cell>
          <cell r="Y7102" t="str">
            <v>FLEX NET CALLE 28 DE JUNIO S/N Y GARCIA MORENO ENTRADA LLANO GRANDE</v>
          </cell>
        </row>
        <row r="7103">
          <cell r="A7103" t="str">
            <v>98796422</v>
          </cell>
          <cell r="B7103">
            <v>490282</v>
          </cell>
          <cell r="C7103" t="str">
            <v>98796422</v>
          </cell>
          <cell r="D7103" t="str">
            <v>HYCITE</v>
          </cell>
          <cell r="E7103" t="str">
            <v>DESPACHO</v>
          </cell>
          <cell r="F7103" t="str">
            <v>NORMAL</v>
          </cell>
          <cell r="G7103" t="str">
            <v>TFQ91790</v>
          </cell>
          <cell r="H7103">
            <v>44930</v>
          </cell>
          <cell r="I7103" t="str">
            <v>ENTREGADO</v>
          </cell>
          <cell r="J7103">
            <v>44932</v>
          </cell>
          <cell r="K7103" t="str">
            <v>ROSSANA PAREDES</v>
          </cell>
          <cell r="L7103" t="str">
            <v>URB EL CONDADO CALLE A 1 LOTE 846 Y AV A EDIFICIO MONSAL 1 DPTO B01 QUITO EL CONDADO 170134 PICHINCHA</v>
          </cell>
          <cell r="N7103" t="str">
            <v>0987886184</v>
          </cell>
          <cell r="O7103" t="str">
            <v>0987886184</v>
          </cell>
          <cell r="P7103" t="str">
            <v>170208</v>
          </cell>
          <cell r="Q7103" t="str">
            <v>QUITO</v>
          </cell>
          <cell r="R7103" t="str">
            <v>PICHINCHA</v>
          </cell>
          <cell r="S7103" t="str">
            <v>CALDERON (CARAPUNGO)</v>
          </cell>
          <cell r="T7103" t="str">
            <v>FLEXTRANS UIO</v>
          </cell>
          <cell r="U7103" t="str">
            <v>FLEXNETUIO_LOCAL</v>
          </cell>
          <cell r="V7103">
            <v>1</v>
          </cell>
          <cell r="W7103">
            <v>6.6</v>
          </cell>
          <cell r="X7103" t="str">
            <v>HYCITE QUITO</v>
          </cell>
          <cell r="Y7103" t="str">
            <v>FLEX NET CALLE 28 DE JUNIO S/N Y GARCIA MORENO ENTRADA LLANO GRANDE</v>
          </cell>
        </row>
        <row r="7104">
          <cell r="A7104" t="str">
            <v>98796687</v>
          </cell>
          <cell r="B7104">
            <v>490283</v>
          </cell>
          <cell r="C7104" t="str">
            <v>98796687</v>
          </cell>
          <cell r="D7104" t="str">
            <v>HYCITE</v>
          </cell>
          <cell r="E7104" t="str">
            <v>DESPACHO</v>
          </cell>
          <cell r="F7104" t="str">
            <v>NORMAL</v>
          </cell>
          <cell r="G7104" t="str">
            <v>031002004151404</v>
          </cell>
          <cell r="H7104">
            <v>44930</v>
          </cell>
          <cell r="I7104" t="str">
            <v>ENTREGADO</v>
          </cell>
          <cell r="J7104">
            <v>44932</v>
          </cell>
          <cell r="K7104" t="str">
            <v>LUIS CARLOSAMA</v>
          </cell>
          <cell r="L7104" t="str">
            <v>CALLE SAN GABRIEL S/N 1 PISO BLANCA TEJA ROJA A LA DERECHA CAPILLA SAN MIGUEL IBARRA // CAPILLA SAN MIGUEL SAN ANTONIO 100101 IMBABURA</v>
          </cell>
          <cell r="M7104" t="str">
            <v/>
          </cell>
          <cell r="N7104" t="str">
            <v>0986128785</v>
          </cell>
          <cell r="O7104" t="str">
            <v>0986128785</v>
          </cell>
          <cell r="P7104" t="str">
            <v>100101</v>
          </cell>
          <cell r="Q7104" t="str">
            <v>IBARRA</v>
          </cell>
          <cell r="R7104" t="str">
            <v>IMBABURA</v>
          </cell>
          <cell r="S7104" t="str">
            <v>SAN MIGUEL DE IBARRA</v>
          </cell>
          <cell r="T7104" t="str">
            <v>TRAMACO</v>
          </cell>
          <cell r="U7104" t="str">
            <v>FLEXNETUIO_PROVINCIA</v>
          </cell>
          <cell r="V7104">
            <v>1</v>
          </cell>
          <cell r="W7104">
            <v>7.3</v>
          </cell>
          <cell r="X7104" t="str">
            <v>HYCITE QUITO</v>
          </cell>
          <cell r="Y7104" t="str">
            <v>FLEX NET CALLE 28 DE JUNIO S/N Y GARCIA MORENO ENTRADA LLANO GRANDE</v>
          </cell>
        </row>
        <row r="7105">
          <cell r="A7105" t="str">
            <v>98797668</v>
          </cell>
          <cell r="B7105">
            <v>490284</v>
          </cell>
          <cell r="C7105" t="str">
            <v>98797668</v>
          </cell>
          <cell r="D7105" t="str">
            <v>HYCITE</v>
          </cell>
          <cell r="E7105" t="str">
            <v>DESPACHO</v>
          </cell>
          <cell r="F7105" t="str">
            <v>NORMAL</v>
          </cell>
          <cell r="G7105" t="str">
            <v>TFQ91791</v>
          </cell>
          <cell r="H7105">
            <v>44930</v>
          </cell>
          <cell r="I7105" t="str">
            <v>ENTREGADO</v>
          </cell>
          <cell r="J7105">
            <v>44931</v>
          </cell>
          <cell r="K7105" t="str">
            <v>ESTEPHANY PAZMINO</v>
          </cell>
          <cell r="L7105" t="str">
            <v>VALDIVIA Y PASAJE LORENZO GHIBERTI EDF EL PARTILLO QUITO-CUMBAYA CUMBAYA 170184 PICHINCHA</v>
          </cell>
          <cell r="N7105" t="str">
            <v>0998820096</v>
          </cell>
          <cell r="O7105" t="str">
            <v>0998820096</v>
          </cell>
          <cell r="P7105" t="str">
            <v>170208</v>
          </cell>
          <cell r="Q7105" t="str">
            <v>QUITO</v>
          </cell>
          <cell r="R7105" t="str">
            <v>PICHINCHA</v>
          </cell>
          <cell r="S7105" t="str">
            <v>CALDERON (CARAPUNGO)</v>
          </cell>
          <cell r="T7105" t="str">
            <v>FLEXTRANS UIO</v>
          </cell>
          <cell r="U7105" t="str">
            <v>FLEXNETUIO_LOCAL</v>
          </cell>
          <cell r="V7105">
            <v>1</v>
          </cell>
          <cell r="W7105">
            <v>3.5</v>
          </cell>
          <cell r="X7105" t="str">
            <v>HYCITE QUITO</v>
          </cell>
          <cell r="Y7105" t="str">
            <v>FLEX NET CALLE 28 DE JUNIO S/N Y GARCIA MORENO ENTRADA LLANO GRANDE</v>
          </cell>
        </row>
        <row r="7106">
          <cell r="A7106" t="str">
            <v>98797689</v>
          </cell>
          <cell r="B7106">
            <v>490285</v>
          </cell>
          <cell r="C7106" t="str">
            <v>98797689</v>
          </cell>
          <cell r="D7106" t="str">
            <v>HYCITE</v>
          </cell>
          <cell r="E7106" t="str">
            <v>DESPACHO</v>
          </cell>
          <cell r="F7106" t="str">
            <v>NORMAL</v>
          </cell>
          <cell r="G7106" t="str">
            <v>TFQ91792</v>
          </cell>
          <cell r="H7106">
            <v>44930</v>
          </cell>
          <cell r="I7106" t="str">
            <v>ENTREGADO</v>
          </cell>
          <cell r="J7106">
            <v>44932</v>
          </cell>
          <cell r="K7106" t="str">
            <v>SYLVIA NAULA</v>
          </cell>
          <cell r="L7106" t="str">
            <v>PIFO CL E35 S/N Y CL A BR CHAUPI MOLINO CS BLANCA 3 PS ESQU QUITO-PIFO PIFO 170175 PICHINCHA</v>
          </cell>
          <cell r="N7106" t="str">
            <v>0995465749 / 958853347</v>
          </cell>
          <cell r="O7106" t="str">
            <v>0995465749 / 958853347</v>
          </cell>
          <cell r="P7106" t="str">
            <v>170208</v>
          </cell>
          <cell r="Q7106" t="str">
            <v>QUITO</v>
          </cell>
          <cell r="R7106" t="str">
            <v>PICHINCHA</v>
          </cell>
          <cell r="S7106" t="str">
            <v>CALDERON (CARAPUNGO)</v>
          </cell>
          <cell r="T7106" t="str">
            <v>FLEXTRANS UIO</v>
          </cell>
          <cell r="U7106" t="str">
            <v>FLEXNETUIO_LOCAL</v>
          </cell>
          <cell r="V7106">
            <v>1</v>
          </cell>
          <cell r="W7106">
            <v>13.4</v>
          </cell>
          <cell r="X7106" t="str">
            <v>HYCITE QUITO</v>
          </cell>
          <cell r="Y7106" t="str">
            <v>FLEX NET CALLE 28 DE JUNIO S/N Y GARCIA MORENO ENTRADA LLANO GRANDE</v>
          </cell>
        </row>
        <row r="7107">
          <cell r="A7107" t="str">
            <v>98798349</v>
          </cell>
          <cell r="B7107">
            <v>490286</v>
          </cell>
          <cell r="C7107" t="str">
            <v>98798349</v>
          </cell>
          <cell r="D7107" t="str">
            <v>HYCITE</v>
          </cell>
          <cell r="E7107" t="str">
            <v>DESPACHO</v>
          </cell>
          <cell r="F7107" t="str">
            <v>NORMAL</v>
          </cell>
          <cell r="G7107" t="str">
            <v>TF91793</v>
          </cell>
          <cell r="H7107">
            <v>44930</v>
          </cell>
          <cell r="I7107" t="str">
            <v>ENTREGADO</v>
          </cell>
          <cell r="J7107">
            <v>44931</v>
          </cell>
          <cell r="K7107" t="str">
            <v>MARIA C RUILOVA</v>
          </cell>
          <cell r="L7107" t="str">
            <v>EDUARDO MONCAYO S 14C Y PROF. ELOY ORTEGA SOTO  TARQUI 090509 GUAYAS</v>
          </cell>
          <cell r="M7107" t="str">
            <v/>
          </cell>
          <cell r="N7107" t="str">
            <v>0995139962 / 042240809</v>
          </cell>
          <cell r="O7107" t="str">
            <v>0995139962 / 042240809</v>
          </cell>
          <cell r="P7107" t="str">
            <v>090509</v>
          </cell>
          <cell r="Q7107" t="str">
            <v>GUAYAQUIL</v>
          </cell>
          <cell r="R7107" t="str">
            <v>GUAYAS</v>
          </cell>
          <cell r="S7107" t="str">
            <v>GUAYAQUIL</v>
          </cell>
          <cell r="T7107" t="str">
            <v>FLEXTRANS</v>
          </cell>
          <cell r="U7107" t="str">
            <v>FLEXNETUIO_GYE</v>
          </cell>
          <cell r="V7107">
            <v>1</v>
          </cell>
          <cell r="W7107">
            <v>4.72</v>
          </cell>
          <cell r="X7107" t="str">
            <v>HYCITE QUITO</v>
          </cell>
          <cell r="Y7107" t="str">
            <v>FLEX NET CALLE 28 DE JUNIO S/N Y GARCIA MORENO ENTRADA LLANO GRANDE</v>
          </cell>
        </row>
        <row r="7108">
          <cell r="A7108" t="str">
            <v>98798544</v>
          </cell>
          <cell r="B7108">
            <v>490287</v>
          </cell>
          <cell r="C7108" t="str">
            <v>98798544</v>
          </cell>
          <cell r="D7108" t="str">
            <v>HYCITE</v>
          </cell>
          <cell r="E7108" t="str">
            <v>DESPACHO</v>
          </cell>
          <cell r="F7108" t="str">
            <v>NORMAL</v>
          </cell>
          <cell r="G7108" t="str">
            <v>031002004151405</v>
          </cell>
          <cell r="H7108">
            <v>44930</v>
          </cell>
          <cell r="I7108" t="str">
            <v>ENTREGADO</v>
          </cell>
          <cell r="J7108">
            <v>44931</v>
          </cell>
          <cell r="K7108" t="str">
            <v>MARIA JUAREZ</v>
          </cell>
          <cell r="L7108" t="str">
            <v>CUBA #18-224 CHILE LOJA // SUR EL SAGRARIO 110110 LOJA</v>
          </cell>
          <cell r="M7108" t="str">
            <v/>
          </cell>
          <cell r="N7108" t="str">
            <v>0980183053 / 022572884</v>
          </cell>
          <cell r="O7108" t="str">
            <v>0980183053 / 022572884</v>
          </cell>
          <cell r="P7108" t="str">
            <v>110110</v>
          </cell>
          <cell r="Q7108" t="str">
            <v>LOJA</v>
          </cell>
          <cell r="R7108" t="str">
            <v>LOJA</v>
          </cell>
          <cell r="S7108" t="str">
            <v>LOJA</v>
          </cell>
          <cell r="T7108" t="str">
            <v>TRAMACO</v>
          </cell>
          <cell r="U7108" t="str">
            <v>FLEXNETUIO_PROVINCIA</v>
          </cell>
          <cell r="V7108">
            <v>1</v>
          </cell>
          <cell r="W7108">
            <v>2.7</v>
          </cell>
          <cell r="X7108" t="str">
            <v>HYCITE QUITO</v>
          </cell>
          <cell r="Y7108" t="str">
            <v>FLEX NET CALLE 28 DE JUNIO S/N Y GARCIA MORENO ENTRADA LLANO GRANDE</v>
          </cell>
        </row>
        <row r="7109">
          <cell r="A7109" t="str">
            <v>98798762</v>
          </cell>
          <cell r="B7109">
            <v>490288</v>
          </cell>
          <cell r="C7109" t="str">
            <v>98798762</v>
          </cell>
          <cell r="D7109" t="str">
            <v>HYCITE</v>
          </cell>
          <cell r="E7109" t="str">
            <v>DESPACHO</v>
          </cell>
          <cell r="F7109" t="str">
            <v>NORMAL</v>
          </cell>
          <cell r="G7109" t="str">
            <v>031002004151406</v>
          </cell>
          <cell r="H7109">
            <v>44930</v>
          </cell>
          <cell r="I7109" t="str">
            <v>ENTREGADO</v>
          </cell>
          <cell r="J7109">
            <v>44931</v>
          </cell>
          <cell r="K7109" t="str">
            <v>PAULINA E HARO</v>
          </cell>
          <cell r="L7109" t="str">
            <v>SAN JOSE 15 Y BELMOPAN   RIOBAMBA 060110 CHIMBORAZO</v>
          </cell>
          <cell r="M7109" t="str">
            <v/>
          </cell>
          <cell r="N7109" t="str">
            <v>0962000444 / 032370240</v>
          </cell>
          <cell r="O7109" t="str">
            <v>0962000444 / 032370240</v>
          </cell>
          <cell r="P7109" t="str">
            <v>060110</v>
          </cell>
          <cell r="Q7109" t="str">
            <v>RIOBAMBA</v>
          </cell>
          <cell r="R7109" t="str">
            <v>CHIMBORAZO</v>
          </cell>
          <cell r="S7109" t="str">
            <v>RIOBAMBA</v>
          </cell>
          <cell r="T7109" t="str">
            <v>TRAMACO</v>
          </cell>
          <cell r="U7109" t="str">
            <v>FLEXNETUIO_PROVINCIA</v>
          </cell>
          <cell r="V7109">
            <v>1</v>
          </cell>
          <cell r="W7109">
            <v>12.86</v>
          </cell>
          <cell r="X7109" t="str">
            <v>HYCITE QUITO</v>
          </cell>
          <cell r="Y7109" t="str">
            <v>FLEX NET CALLE 28 DE JUNIO S/N Y GARCIA MORENO ENTRADA LLANO GRANDE</v>
          </cell>
        </row>
        <row r="7110">
          <cell r="A7110" t="str">
            <v>98799072</v>
          </cell>
          <cell r="B7110">
            <v>490289</v>
          </cell>
          <cell r="C7110" t="str">
            <v>98799072</v>
          </cell>
          <cell r="D7110" t="str">
            <v>HYCITE</v>
          </cell>
          <cell r="E7110" t="str">
            <v>DESPACHO</v>
          </cell>
          <cell r="F7110" t="str">
            <v>NORMAL</v>
          </cell>
          <cell r="G7110" t="str">
            <v>TF91805</v>
          </cell>
          <cell r="H7110">
            <v>44930</v>
          </cell>
          <cell r="I7110" t="str">
            <v>ENTREGADO</v>
          </cell>
          <cell r="J7110">
            <v>44931</v>
          </cell>
          <cell r="K7110" t="str">
            <v>CARLOS ESTRADA</v>
          </cell>
          <cell r="L7110" t="str">
            <v>AV DE LAS AMERICAS 500 Y CALLE SIETE ECUA VIA GUAYAQUIL//CDLA ADACE TARQUI 070112 GUAYAS</v>
          </cell>
          <cell r="N7110" t="str">
            <v>042283888</v>
          </cell>
          <cell r="O7110" t="str">
            <v>042283888</v>
          </cell>
          <cell r="P7110" t="str">
            <v>GUAYAQUIL</v>
          </cell>
          <cell r="Q7110" t="str">
            <v>GUAYAQUIL</v>
          </cell>
          <cell r="R7110" t="str">
            <v>GUAYAS</v>
          </cell>
          <cell r="T7110" t="str">
            <v>CARGO UNION</v>
          </cell>
          <cell r="U7110" t="str">
            <v>FLEXNETUIO_GYE</v>
          </cell>
          <cell r="V7110">
            <v>1</v>
          </cell>
          <cell r="W7110">
            <v>0.3</v>
          </cell>
          <cell r="X7110" t="str">
            <v>HYCITE QUITO</v>
          </cell>
          <cell r="Y7110" t="str">
            <v>FLEX NET CALLE 28 DE JUNIO S/N Y GARCIA MORENO ENTRADA LLANO GRANDE</v>
          </cell>
        </row>
        <row r="7111">
          <cell r="A7111" t="str">
            <v>98799078</v>
          </cell>
          <cell r="B7111">
            <v>490290</v>
          </cell>
          <cell r="C7111" t="str">
            <v>98799078</v>
          </cell>
          <cell r="D7111" t="str">
            <v>HYCITE</v>
          </cell>
          <cell r="E7111" t="str">
            <v>DESPACHO</v>
          </cell>
          <cell r="F7111" t="str">
            <v>NORMAL</v>
          </cell>
          <cell r="G7111" t="str">
            <v>TFQ91794</v>
          </cell>
          <cell r="H7111">
            <v>44930</v>
          </cell>
          <cell r="I7111" t="str">
            <v>ENTREGADO</v>
          </cell>
          <cell r="J7111">
            <v>44932</v>
          </cell>
          <cell r="K7111" t="str">
            <v>JAVIER CEVALLOS</v>
          </cell>
          <cell r="L7111" t="str">
            <v>AV MANABI CASA 22 (PORTAL DEAN) AV CHILLO JIRON CONJ PORTAL DEL DEAN QUTO CONOCOTO 170501 PICHINCHA</v>
          </cell>
          <cell r="M7111" t="str">
            <v/>
          </cell>
          <cell r="N7111" t="str">
            <v>0999231908 / 099923190</v>
          </cell>
          <cell r="O7111" t="str">
            <v>0999231908 / 099923190</v>
          </cell>
          <cell r="P7111" t="str">
            <v>170501</v>
          </cell>
          <cell r="Q7111" t="str">
            <v>QUITO</v>
          </cell>
          <cell r="R7111" t="str">
            <v>PICHINCHA</v>
          </cell>
          <cell r="S7111" t="str">
            <v>QUITO</v>
          </cell>
          <cell r="T7111" t="str">
            <v>FLEXTRANS UIO</v>
          </cell>
          <cell r="U7111" t="str">
            <v>FLEXNETUIO_LOCAL</v>
          </cell>
          <cell r="V7111">
            <v>1</v>
          </cell>
          <cell r="W7111">
            <v>0.8</v>
          </cell>
          <cell r="X7111" t="str">
            <v>HYCITE QUITO</v>
          </cell>
          <cell r="Y7111" t="str">
            <v>FLEX NET CALLE 28 DE JUNIO S/N Y GARCIA MORENO ENTRADA LLANO GRANDE</v>
          </cell>
        </row>
        <row r="7112">
          <cell r="A7112" t="str">
            <v>98799248</v>
          </cell>
          <cell r="B7112">
            <v>490291</v>
          </cell>
          <cell r="C7112" t="str">
            <v>98799248</v>
          </cell>
          <cell r="D7112" t="str">
            <v>HYCITE</v>
          </cell>
          <cell r="E7112" t="str">
            <v>DESPACHO</v>
          </cell>
          <cell r="F7112" t="str">
            <v>NORMAL</v>
          </cell>
          <cell r="G7112" t="str">
            <v>TFQ91795</v>
          </cell>
          <cell r="H7112">
            <v>44930</v>
          </cell>
          <cell r="I7112" t="str">
            <v>ENTREGADO</v>
          </cell>
          <cell r="J7112">
            <v>44931</v>
          </cell>
          <cell r="K7112" t="str">
            <v>MARIA PARRA</v>
          </cell>
          <cell r="L7112" t="str">
            <v>RIO COFANES E1-53 BARTOLOME SEGOVIA QUITO JIPIJAPA 170513 PICHINCHA</v>
          </cell>
          <cell r="M7112" t="str">
            <v/>
          </cell>
          <cell r="N7112" t="str">
            <v>0984420950</v>
          </cell>
          <cell r="O7112" t="str">
            <v>0984420950</v>
          </cell>
          <cell r="P7112" t="str">
            <v>170513</v>
          </cell>
          <cell r="Q7112" t="str">
            <v>QUITO</v>
          </cell>
          <cell r="R7112" t="str">
            <v>PICHINCHA</v>
          </cell>
          <cell r="S7112" t="str">
            <v>QUITO</v>
          </cell>
          <cell r="T7112" t="str">
            <v>FLEXTRANS UIO</v>
          </cell>
          <cell r="U7112" t="str">
            <v>FLEXNETUIO_LOCAL</v>
          </cell>
          <cell r="V7112">
            <v>1</v>
          </cell>
          <cell r="W7112">
            <v>4.3</v>
          </cell>
          <cell r="X7112" t="str">
            <v>HYCITE QUITO</v>
          </cell>
          <cell r="Y7112" t="str">
            <v>FLEX NET CALLE 28 DE JUNIO S/N Y GARCIA MORENO ENTRADA LLANO GRANDE</v>
          </cell>
        </row>
        <row r="7113">
          <cell r="A7113" t="str">
            <v>98792550</v>
          </cell>
          <cell r="B7113">
            <v>490240</v>
          </cell>
          <cell r="C7113" t="str">
            <v>98792550</v>
          </cell>
          <cell r="D7113" t="str">
            <v>HYCITE</v>
          </cell>
          <cell r="E7113" t="str">
            <v>DESPACHO</v>
          </cell>
          <cell r="F7113" t="str">
            <v>NORMAL</v>
          </cell>
          <cell r="G7113" t="str">
            <v>TF91761</v>
          </cell>
          <cell r="H7113">
            <v>44930</v>
          </cell>
          <cell r="I7113" t="str">
            <v>ENTREGADO</v>
          </cell>
          <cell r="J7113">
            <v>44931</v>
          </cell>
          <cell r="K7113" t="str">
            <v>KATTY GONZALEZ</v>
          </cell>
          <cell r="L7113" t="str">
            <v>CDLA IETEL MZ 2 V 5 GARZOTA GUAYAQUIL//NORTE TARQUI 090505 GUAYAS</v>
          </cell>
          <cell r="M7113" t="str">
            <v/>
          </cell>
          <cell r="N7113" t="str">
            <v>0997523253</v>
          </cell>
          <cell r="O7113" t="str">
            <v>0997523253</v>
          </cell>
          <cell r="P7113" t="str">
            <v>090505</v>
          </cell>
          <cell r="Q7113" t="str">
            <v>GUAYAQUIL</v>
          </cell>
          <cell r="R7113" t="str">
            <v>GUAYAS</v>
          </cell>
          <cell r="S7113" t="str">
            <v>GUAYAQUIL</v>
          </cell>
          <cell r="T7113" t="str">
            <v>CARGO UNION</v>
          </cell>
          <cell r="U7113" t="str">
            <v>FLEXNETUIO_GYE</v>
          </cell>
          <cell r="V7113">
            <v>1</v>
          </cell>
          <cell r="W7113">
            <v>2.5</v>
          </cell>
          <cell r="X7113" t="str">
            <v>HYCITE QUITO</v>
          </cell>
          <cell r="Y7113" t="str">
            <v>FLEX NET CALLE 28 DE JUNIO S/N Y GARCIA MORENO ENTRADA LLANO GRANDE</v>
          </cell>
        </row>
        <row r="7114">
          <cell r="A7114" t="str">
            <v>98792637</v>
          </cell>
          <cell r="B7114">
            <v>490241</v>
          </cell>
          <cell r="C7114" t="str">
            <v>98792637</v>
          </cell>
          <cell r="D7114" t="str">
            <v>HYCITE</v>
          </cell>
          <cell r="E7114" t="str">
            <v>DESPACHO</v>
          </cell>
          <cell r="F7114" t="str">
            <v>NORMAL</v>
          </cell>
          <cell r="G7114" t="str">
            <v>031002004151392</v>
          </cell>
          <cell r="H7114">
            <v>44930</v>
          </cell>
          <cell r="I7114" t="str">
            <v>ENTREGADO</v>
          </cell>
          <cell r="J7114">
            <v>44931</v>
          </cell>
          <cell r="K7114" t="str">
            <v>DOLORES A BAYAS Z</v>
          </cell>
          <cell r="L7114" t="str">
            <v>CALLE 12 Y AVENIDA 28   MANTA 130221 MANABI</v>
          </cell>
          <cell r="M7114" t="str">
            <v/>
          </cell>
          <cell r="N7114" t="str">
            <v>0991250932 / 952625429</v>
          </cell>
          <cell r="O7114" t="str">
            <v>0991250932 / 952625429</v>
          </cell>
          <cell r="P7114" t="str">
            <v>130221</v>
          </cell>
          <cell r="Q7114" t="str">
            <v>MANTA</v>
          </cell>
          <cell r="R7114" t="str">
            <v>MANABI</v>
          </cell>
          <cell r="S7114" t="str">
            <v>MANTA</v>
          </cell>
          <cell r="T7114" t="str">
            <v>TRAMACO</v>
          </cell>
          <cell r="U7114" t="str">
            <v>FLEXNETUIO_PROVINCIA</v>
          </cell>
          <cell r="V7114">
            <v>1</v>
          </cell>
          <cell r="W7114">
            <v>0.8</v>
          </cell>
          <cell r="X7114" t="str">
            <v>HYCITE QUITO</v>
          </cell>
          <cell r="Y7114" t="str">
            <v>FLEX NET CALLE 28 DE JUNIO S/N Y GARCIA MORENO ENTRADA LLANO GRANDE</v>
          </cell>
        </row>
        <row r="7115">
          <cell r="A7115" t="str">
            <v>98792649</v>
          </cell>
          <cell r="B7115">
            <v>490242</v>
          </cell>
          <cell r="C7115" t="str">
            <v>98792649</v>
          </cell>
          <cell r="D7115" t="str">
            <v>HYCITE</v>
          </cell>
          <cell r="E7115" t="str">
            <v>DESPACHO</v>
          </cell>
          <cell r="F7115" t="str">
            <v>NORMAL</v>
          </cell>
          <cell r="G7115" t="str">
            <v>TF91762</v>
          </cell>
          <cell r="H7115">
            <v>44930</v>
          </cell>
          <cell r="I7115" t="str">
            <v>ENTREGADO</v>
          </cell>
          <cell r="J7115">
            <v>44932</v>
          </cell>
          <cell r="K7115" t="str">
            <v>WILSON AVILES</v>
          </cell>
          <cell r="L7115" t="str">
            <v>PARQUES DE LA CEIBA MZ D VILLA 7A GUAYAQUIL / NORTE TARQUI 090902 GUAYAS</v>
          </cell>
          <cell r="M7115" t="str">
            <v/>
          </cell>
          <cell r="N7115" t="str">
            <v>0999858421</v>
          </cell>
          <cell r="O7115" t="str">
            <v>0999858421</v>
          </cell>
          <cell r="P7115" t="str">
            <v>090902</v>
          </cell>
          <cell r="Q7115" t="str">
            <v>GUAYAQUIL</v>
          </cell>
          <cell r="R7115" t="str">
            <v>GUAYAS</v>
          </cell>
          <cell r="S7115" t="str">
            <v>GUAYAQUIL</v>
          </cell>
          <cell r="T7115" t="str">
            <v>FLEXTRANS GYE</v>
          </cell>
          <cell r="U7115" t="str">
            <v>FLEXNETUIO_GYE</v>
          </cell>
          <cell r="V7115">
            <v>1</v>
          </cell>
          <cell r="W7115">
            <v>13.9</v>
          </cell>
          <cell r="X7115" t="str">
            <v>HYCITE QUITO</v>
          </cell>
          <cell r="Y7115" t="str">
            <v>FLEX NET CALLE 28 DE JUNIO S/N Y GARCIA MORENO ENTRADA LLANO GRANDE</v>
          </cell>
        </row>
        <row r="7116">
          <cell r="A7116" t="str">
            <v>98792702</v>
          </cell>
          <cell r="B7116">
            <v>490243</v>
          </cell>
          <cell r="C7116" t="str">
            <v>98792702</v>
          </cell>
          <cell r="D7116" t="str">
            <v>HYCITE</v>
          </cell>
          <cell r="E7116" t="str">
            <v>DESPACHO</v>
          </cell>
          <cell r="F7116" t="str">
            <v>NORMAL</v>
          </cell>
          <cell r="G7116" t="str">
            <v>TFQ91763</v>
          </cell>
          <cell r="H7116">
            <v>44930</v>
          </cell>
          <cell r="I7116" t="str">
            <v>ENTREGADO</v>
          </cell>
          <cell r="J7116">
            <v>44931</v>
          </cell>
          <cell r="K7116" t="str">
            <v>SILVANA OYOS</v>
          </cell>
          <cell r="L7116" t="str">
            <v>AV RUMICHACA Y AMARUNAN CJTO BOSQUES DE AMARU DPTO 64D QUITO // QUITUMBE QUITUMBE 170146 PICHINCHA</v>
          </cell>
          <cell r="N7116" t="str">
            <v>0984960394</v>
          </cell>
          <cell r="O7116" t="str">
            <v>0984960394</v>
          </cell>
          <cell r="P7116" t="str">
            <v>170208</v>
          </cell>
          <cell r="Q7116" t="str">
            <v>QUITO</v>
          </cell>
          <cell r="R7116" t="str">
            <v>PICHINCHA</v>
          </cell>
          <cell r="S7116" t="str">
            <v>CALDERON (CARAPUNGO)</v>
          </cell>
          <cell r="T7116" t="str">
            <v>EXPRESSCON</v>
          </cell>
          <cell r="U7116" t="str">
            <v>FLEXNETUIO_LOCAL</v>
          </cell>
          <cell r="V7116">
            <v>1</v>
          </cell>
          <cell r="W7116">
            <v>9.9</v>
          </cell>
          <cell r="X7116" t="str">
            <v>HYCITE QUITO</v>
          </cell>
          <cell r="Y7116" t="str">
            <v>FLEX NET CALLE 28 DE JUNIO S/N Y GARCIA MORENO ENTRADA LLANO GRANDE</v>
          </cell>
        </row>
        <row r="7117">
          <cell r="A7117" t="str">
            <v>98792719</v>
          </cell>
          <cell r="B7117">
            <v>490244</v>
          </cell>
          <cell r="C7117" t="str">
            <v>98792719</v>
          </cell>
          <cell r="D7117" t="str">
            <v>HYCITE</v>
          </cell>
          <cell r="E7117" t="str">
            <v>DESPACHO</v>
          </cell>
          <cell r="F7117" t="str">
            <v>NORMAL</v>
          </cell>
          <cell r="G7117" t="str">
            <v>TFQ91764</v>
          </cell>
          <cell r="H7117">
            <v>44930</v>
          </cell>
          <cell r="I7117" t="str">
            <v>ENTREGADO</v>
          </cell>
          <cell r="J7117">
            <v>44931</v>
          </cell>
          <cell r="K7117" t="str">
            <v>FRANCISCO LOAIZA</v>
          </cell>
          <cell r="L7117" t="str">
            <v>VINICIO ANGULO E 19 235 Y LUIS HERNANDEZ ANTES PEAJE VALLE CHILLOS/PTE AMARILLO QUITO //EDEN DEL VALLE CHIMBACALLE 170409 PICHINCHA</v>
          </cell>
          <cell r="M7117" t="str">
            <v/>
          </cell>
          <cell r="N7117" t="str">
            <v>0989889085 / 022320457</v>
          </cell>
          <cell r="O7117" t="str">
            <v>0989889085 / 022320457</v>
          </cell>
          <cell r="P7117" t="str">
            <v>170409</v>
          </cell>
          <cell r="Q7117" t="str">
            <v>QUITO</v>
          </cell>
          <cell r="R7117" t="str">
            <v>PICHINCHA</v>
          </cell>
          <cell r="S7117" t="str">
            <v>QUITO</v>
          </cell>
          <cell r="T7117" t="str">
            <v>FLEXTRANS UIO</v>
          </cell>
          <cell r="U7117" t="str">
            <v>FLEXNETUIO_LOCAL</v>
          </cell>
          <cell r="V7117">
            <v>1</v>
          </cell>
          <cell r="W7117">
            <v>5.5</v>
          </cell>
          <cell r="X7117" t="str">
            <v>HYCITE QUITO</v>
          </cell>
          <cell r="Y7117" t="str">
            <v>FLEX NET CALLE 28 DE JUNIO S/N Y GARCIA MORENO ENTRADA LLANO GRANDE</v>
          </cell>
        </row>
        <row r="7118">
          <cell r="A7118" t="str">
            <v>98792737</v>
          </cell>
          <cell r="B7118">
            <v>490245</v>
          </cell>
          <cell r="C7118" t="str">
            <v>98792737</v>
          </cell>
          <cell r="D7118" t="str">
            <v>HYCITE</v>
          </cell>
          <cell r="E7118" t="str">
            <v>DESPACHO</v>
          </cell>
          <cell r="F7118" t="str">
            <v>NORMAL</v>
          </cell>
          <cell r="G7118" t="str">
            <v>TF91765</v>
          </cell>
          <cell r="H7118">
            <v>44930</v>
          </cell>
          <cell r="I7118" t="str">
            <v>ENTREGADO</v>
          </cell>
          <cell r="J7118">
            <v>44931</v>
          </cell>
          <cell r="K7118" t="str">
            <v>JACINTO MARTIN VILLAFUERTE TERAN</v>
          </cell>
          <cell r="L7118" t="str">
            <v>URB JOYA TOPASIO MZ 2 VILLA C GAULET  PASCUALES 090501 GUAYAS</v>
          </cell>
          <cell r="M7118" t="str">
            <v/>
          </cell>
          <cell r="N7118" t="str">
            <v>0967447732 / 978863756</v>
          </cell>
          <cell r="O7118" t="str">
            <v>0967447732 / 978863756</v>
          </cell>
          <cell r="P7118" t="str">
            <v>090501</v>
          </cell>
          <cell r="Q7118" t="str">
            <v>GUAYAQUIL</v>
          </cell>
          <cell r="R7118" t="str">
            <v>GUAYAS</v>
          </cell>
          <cell r="S7118" t="str">
            <v>GUAYAQUIL</v>
          </cell>
          <cell r="T7118" t="str">
            <v>CARGO UNION</v>
          </cell>
          <cell r="U7118" t="str">
            <v>FLEXNETUIO_GYE</v>
          </cell>
          <cell r="V7118">
            <v>1</v>
          </cell>
          <cell r="W7118">
            <v>2.1</v>
          </cell>
          <cell r="X7118" t="str">
            <v>HYCITE QUITO</v>
          </cell>
          <cell r="Y7118" t="str">
            <v>FLEX NET CALLE 28 DE JUNIO S/N Y GARCIA MORENO ENTRADA LLANO GRANDE</v>
          </cell>
        </row>
        <row r="7119">
          <cell r="A7119" t="str">
            <v>98792771</v>
          </cell>
          <cell r="B7119">
            <v>490246</v>
          </cell>
          <cell r="C7119" t="str">
            <v>98792771</v>
          </cell>
          <cell r="D7119" t="str">
            <v>HYCITE</v>
          </cell>
          <cell r="E7119" t="str">
            <v>DESPACHO</v>
          </cell>
          <cell r="F7119" t="str">
            <v>NORMAL</v>
          </cell>
          <cell r="G7119" t="str">
            <v>TF91766</v>
          </cell>
          <cell r="H7119">
            <v>44930</v>
          </cell>
          <cell r="I7119" t="str">
            <v>ENTREGADO</v>
          </cell>
          <cell r="J7119">
            <v>44931</v>
          </cell>
          <cell r="K7119" t="str">
            <v>CAROLINA ESPINOSA</v>
          </cell>
          <cell r="L7119" t="str">
            <v>PUERTO AZUL KM/9 VIA A LA COSTA MZ 87 VILLA 18 GUAYAQUIL ** TARQUI TARQUI 090112 GUAYAS</v>
          </cell>
          <cell r="N7119" t="str">
            <v>0997132011</v>
          </cell>
          <cell r="O7119" t="str">
            <v>0997132011</v>
          </cell>
          <cell r="P7119" t="str">
            <v>GUAYAQUIL</v>
          </cell>
          <cell r="Q7119" t="str">
            <v>GUAYAQUIL</v>
          </cell>
          <cell r="R7119" t="str">
            <v>GUAYAS</v>
          </cell>
          <cell r="T7119" t="str">
            <v>FLEXTRANS</v>
          </cell>
          <cell r="U7119" t="str">
            <v>FLEXNETUIO_GYE</v>
          </cell>
          <cell r="V7119">
            <v>1</v>
          </cell>
          <cell r="W7119">
            <v>12.3</v>
          </cell>
          <cell r="X7119" t="str">
            <v>HYCITE QUITO</v>
          </cell>
          <cell r="Y7119" t="str">
            <v>FLEX NET CALLE 28 DE JUNIO S/N Y GARCIA MORENO ENTRADA LLANO GRANDE</v>
          </cell>
        </row>
        <row r="7120">
          <cell r="A7120" t="str">
            <v>98793018</v>
          </cell>
          <cell r="B7120">
            <v>490247</v>
          </cell>
          <cell r="C7120" t="str">
            <v>98793018</v>
          </cell>
          <cell r="D7120" t="str">
            <v>HYCITE</v>
          </cell>
          <cell r="E7120" t="str">
            <v>DESPACHO</v>
          </cell>
          <cell r="F7120" t="str">
            <v>NORMAL</v>
          </cell>
          <cell r="G7120" t="str">
            <v>TFQ91767</v>
          </cell>
          <cell r="H7120">
            <v>44930</v>
          </cell>
          <cell r="I7120" t="str">
            <v>ENTREGADO</v>
          </cell>
          <cell r="J7120">
            <v>44943</v>
          </cell>
          <cell r="K7120" t="str">
            <v>TANIA GARCIA</v>
          </cell>
          <cell r="L7120" t="str">
            <v>PERIMETRAL DERECHA Y ZARUMA URB SAN FRANCISCO CS 214 CL O QUITO - EL RANCHO SANGOLQUI 170550 PICHINCHA</v>
          </cell>
          <cell r="N7120" t="str">
            <v>0984158564</v>
          </cell>
          <cell r="O7120" t="str">
            <v>0984158564</v>
          </cell>
          <cell r="P7120" t="str">
            <v>170208</v>
          </cell>
          <cell r="Q7120" t="str">
            <v>QUITO</v>
          </cell>
          <cell r="R7120" t="str">
            <v>PICHINCHA</v>
          </cell>
          <cell r="S7120" t="str">
            <v>CALDERON (CARAPUNGO)</v>
          </cell>
          <cell r="T7120" t="str">
            <v>FLEXTRANS UIO</v>
          </cell>
          <cell r="U7120" t="str">
            <v>FLEXNETUIO_LOCAL</v>
          </cell>
          <cell r="V7120">
            <v>1</v>
          </cell>
          <cell r="W7120">
            <v>7.1</v>
          </cell>
          <cell r="X7120" t="str">
            <v>HYCITE QUITO</v>
          </cell>
          <cell r="Y7120" t="str">
            <v>FLEX NET CALLE 28 DE JUNIO S/N Y GARCIA MORENO ENTRADA LLANO GRANDE</v>
          </cell>
        </row>
        <row r="7121">
          <cell r="A7121" t="str">
            <v>98793105</v>
          </cell>
          <cell r="B7121">
            <v>490248</v>
          </cell>
          <cell r="C7121" t="str">
            <v>98793105</v>
          </cell>
          <cell r="D7121" t="str">
            <v>HYCITE</v>
          </cell>
          <cell r="E7121" t="str">
            <v>DESPACHO</v>
          </cell>
          <cell r="F7121" t="str">
            <v>NORMAL</v>
          </cell>
          <cell r="G7121" t="str">
            <v>031002004151393</v>
          </cell>
          <cell r="H7121">
            <v>44930</v>
          </cell>
          <cell r="I7121" t="str">
            <v>ENTREGADO</v>
          </cell>
          <cell r="J7121">
            <v>44931</v>
          </cell>
          <cell r="K7121" t="str">
            <v>CIRA MARCILLO</v>
          </cell>
          <cell r="L7121" t="str">
            <v>DISNEILANDIA : RAMOS Y DUARTE Y AV. UNIVERSITARIA PORTOVIEJO / PORTOVIEJO 12 DE MARZO 130112 MANABI</v>
          </cell>
          <cell r="M7121" t="str">
            <v/>
          </cell>
          <cell r="N7121" t="str">
            <v>0989809509</v>
          </cell>
          <cell r="O7121" t="str">
            <v>0989809509</v>
          </cell>
          <cell r="P7121" t="str">
            <v>130112</v>
          </cell>
          <cell r="Q7121" t="str">
            <v>PORTOVIEJO</v>
          </cell>
          <cell r="R7121" t="str">
            <v>MANABI</v>
          </cell>
          <cell r="S7121" t="str">
            <v>PORTOVIEJO</v>
          </cell>
          <cell r="T7121" t="str">
            <v>TRAMACO</v>
          </cell>
          <cell r="U7121" t="str">
            <v>FLEXNETUIO_PROVINCIA</v>
          </cell>
          <cell r="V7121">
            <v>1</v>
          </cell>
          <cell r="W7121">
            <v>13.7</v>
          </cell>
          <cell r="X7121" t="str">
            <v>HYCITE QUITO</v>
          </cell>
          <cell r="Y7121" t="str">
            <v>FLEX NET CALLE 28 DE JUNIO S/N Y GARCIA MORENO ENTRADA LLANO GRANDE</v>
          </cell>
        </row>
        <row r="7122">
          <cell r="A7122" t="str">
            <v>98790206</v>
          </cell>
          <cell r="B7122">
            <v>490210</v>
          </cell>
          <cell r="C7122" t="str">
            <v>98790206</v>
          </cell>
          <cell r="D7122" t="str">
            <v>HYCITE</v>
          </cell>
          <cell r="E7122" t="str">
            <v>DESPACHO</v>
          </cell>
          <cell r="F7122" t="str">
            <v>NORMAL</v>
          </cell>
          <cell r="G7122" t="str">
            <v>031002004151382</v>
          </cell>
          <cell r="H7122">
            <v>44930</v>
          </cell>
          <cell r="I7122" t="str">
            <v>ENTREGADO</v>
          </cell>
          <cell r="J7122">
            <v>44931</v>
          </cell>
          <cell r="K7122" t="str">
            <v>VICTOR MINUCHE</v>
          </cell>
          <cell r="L7122" t="str">
            <v>AVINIDA FERROVIARIA Y 6TA ESTE LUCHA DE LOS POBRES CERCA A CANCHA MACHALA // LUCHA DE LOS POBRES LA PROVIDENCIA 070218 EL ORO</v>
          </cell>
          <cell r="M7122" t="str">
            <v/>
          </cell>
          <cell r="N7122" t="str">
            <v>0958913479</v>
          </cell>
          <cell r="O7122" t="str">
            <v>0958913479</v>
          </cell>
          <cell r="P7122" t="str">
            <v>070218</v>
          </cell>
          <cell r="Q7122" t="str">
            <v>MACHALA</v>
          </cell>
          <cell r="R7122" t="str">
            <v>EL ORO</v>
          </cell>
          <cell r="S7122" t="str">
            <v>MACHALA</v>
          </cell>
          <cell r="T7122" t="str">
            <v>TRAMACO</v>
          </cell>
          <cell r="U7122" t="str">
            <v>FLEXNETUIO_PROVINCIA</v>
          </cell>
          <cell r="V7122">
            <v>1</v>
          </cell>
          <cell r="W7122">
            <v>6.1</v>
          </cell>
          <cell r="X7122" t="str">
            <v>HYCITE QUITO</v>
          </cell>
          <cell r="Y7122" t="str">
            <v>FLEX NET CALLE 28 DE JUNIO S/N Y GARCIA MORENO ENTRADA LLANO GRANDE</v>
          </cell>
        </row>
        <row r="7123">
          <cell r="A7123" t="str">
            <v>98790243</v>
          </cell>
          <cell r="B7123">
            <v>490211</v>
          </cell>
          <cell r="C7123" t="str">
            <v>98790243</v>
          </cell>
          <cell r="D7123" t="str">
            <v>HYCITE</v>
          </cell>
          <cell r="E7123" t="str">
            <v>DESPACHO</v>
          </cell>
          <cell r="F7123" t="str">
            <v>NORMAL</v>
          </cell>
          <cell r="G7123" t="str">
            <v>TFQ91743</v>
          </cell>
          <cell r="H7123">
            <v>44930</v>
          </cell>
          <cell r="I7123" t="str">
            <v>ENTREGADO</v>
          </cell>
          <cell r="J7123">
            <v>44931</v>
          </cell>
          <cell r="K7123" t="str">
            <v>CARLOS DIAZ</v>
          </cell>
          <cell r="L7123" t="str">
            <v>PORFIRIO ROMERO IE2-176 REAL AUDIENCIA QUITO//RUMIA,AHUI (170512) RUMOA,AHUI 170512 PICHINCHA</v>
          </cell>
          <cell r="M7123" t="str">
            <v/>
          </cell>
          <cell r="N7123" t="str">
            <v>0992770184 /</v>
          </cell>
          <cell r="O7123" t="str">
            <v>0992770184 /</v>
          </cell>
          <cell r="P7123" t="str">
            <v>170512</v>
          </cell>
          <cell r="Q7123" t="str">
            <v>QUITO</v>
          </cell>
          <cell r="R7123" t="str">
            <v>PICHINCHA</v>
          </cell>
          <cell r="S7123" t="str">
            <v>QUITO</v>
          </cell>
          <cell r="T7123" t="str">
            <v>FLEXTRANS UIO</v>
          </cell>
          <cell r="U7123" t="str">
            <v>FLEXNETUIO_LOCAL</v>
          </cell>
          <cell r="V7123">
            <v>1</v>
          </cell>
          <cell r="W7123">
            <v>7.2</v>
          </cell>
          <cell r="X7123" t="str">
            <v>HYCITE QUITO</v>
          </cell>
          <cell r="Y7123" t="str">
            <v>FLEX NET CALLE 28 DE JUNIO S/N Y GARCIA MORENO ENTRADA LLANO GRANDE</v>
          </cell>
        </row>
        <row r="7124">
          <cell r="A7124" t="str">
            <v>98790420</v>
          </cell>
          <cell r="B7124">
            <v>490212</v>
          </cell>
          <cell r="C7124" t="str">
            <v>98790420</v>
          </cell>
          <cell r="D7124" t="str">
            <v>HYCITE</v>
          </cell>
          <cell r="E7124" t="str">
            <v>DESPACHO</v>
          </cell>
          <cell r="F7124" t="str">
            <v>NORMAL</v>
          </cell>
          <cell r="G7124" t="str">
            <v>031002004151383</v>
          </cell>
          <cell r="H7124">
            <v>44930</v>
          </cell>
          <cell r="I7124" t="str">
            <v>ENTREGADO</v>
          </cell>
          <cell r="J7124">
            <v>44931</v>
          </cell>
          <cell r="K7124" t="str">
            <v>JESSICA CHULLI</v>
          </cell>
          <cell r="L7124" t="str">
            <v>AV. 11 DE NOVIEMBRE Y CANONIGO RAMOS OFICINAS ROYAL PRESTIGE RIOBAMBA / 13 DE ABRIL LIZARZABURU 060106 CHIMBORAZO</v>
          </cell>
          <cell r="M7124" t="str">
            <v/>
          </cell>
          <cell r="N7124" t="str">
            <v>0981032939</v>
          </cell>
          <cell r="O7124" t="str">
            <v>0981032939</v>
          </cell>
          <cell r="P7124" t="str">
            <v>060106</v>
          </cell>
          <cell r="Q7124" t="str">
            <v>RIOBAMBA</v>
          </cell>
          <cell r="R7124" t="str">
            <v>CHIMBORAZO</v>
          </cell>
          <cell r="S7124" t="str">
            <v>RIOBAMBA</v>
          </cell>
          <cell r="T7124" t="str">
            <v>TRAMACO</v>
          </cell>
          <cell r="U7124" t="str">
            <v>FLEXNETUIO_PROVINCIA</v>
          </cell>
          <cell r="V7124">
            <v>1</v>
          </cell>
          <cell r="W7124">
            <v>6.1</v>
          </cell>
          <cell r="X7124" t="str">
            <v>HYCITE QUITO</v>
          </cell>
          <cell r="Y7124" t="str">
            <v>FLEX NET CALLE 28 DE JUNIO S/N Y GARCIA MORENO ENTRADA LLANO GRANDE</v>
          </cell>
        </row>
        <row r="7125">
          <cell r="A7125" t="str">
            <v>98790422</v>
          </cell>
          <cell r="B7125">
            <v>490213</v>
          </cell>
          <cell r="C7125" t="str">
            <v>98790422</v>
          </cell>
          <cell r="D7125" t="str">
            <v>HYCITE</v>
          </cell>
          <cell r="E7125" t="str">
            <v>DESPACHO</v>
          </cell>
          <cell r="F7125" t="str">
            <v>NORMAL</v>
          </cell>
          <cell r="G7125" t="str">
            <v>TFQ91744</v>
          </cell>
          <cell r="H7125">
            <v>44930</v>
          </cell>
          <cell r="I7125" t="str">
            <v>ENTREGADO</v>
          </cell>
          <cell r="J7125">
            <v>44932</v>
          </cell>
          <cell r="K7125" t="str">
            <v>MARIANO GRANJA</v>
          </cell>
          <cell r="L7125" t="str">
            <v>AV JAIME ROLDOS AGUILERA OF2 CASA N7-106 CONOCOTO PLE 7 QUITO / CONOCOTO CONOCOTO 170802 PICHINCHA</v>
          </cell>
          <cell r="N7125" t="str">
            <v>0985363387 / 022340841</v>
          </cell>
          <cell r="O7125" t="str">
            <v>0985363387 / 022340841</v>
          </cell>
          <cell r="P7125" t="str">
            <v>170802</v>
          </cell>
          <cell r="Q7125" t="str">
            <v>QUITO</v>
          </cell>
          <cell r="R7125" t="str">
            <v>PICHINCHA</v>
          </cell>
          <cell r="S7125" t="str">
            <v>CONOCOTO</v>
          </cell>
          <cell r="T7125" t="str">
            <v>FLEXTRANS UIO</v>
          </cell>
          <cell r="U7125" t="str">
            <v>FLEXNETUIO_LOCAL</v>
          </cell>
          <cell r="V7125">
            <v>1</v>
          </cell>
          <cell r="W7125">
            <v>3.5</v>
          </cell>
          <cell r="X7125" t="str">
            <v>HYCITE QUITO</v>
          </cell>
          <cell r="Y7125" t="str">
            <v>FLEX NET CALLE 28 DE JUNIO S/N Y GARCIA MORENO ENTRADA LLANO GRANDE</v>
          </cell>
        </row>
        <row r="7126">
          <cell r="A7126" t="str">
            <v>98790434</v>
          </cell>
          <cell r="B7126">
            <v>490214</v>
          </cell>
          <cell r="C7126" t="str">
            <v>98790434</v>
          </cell>
          <cell r="D7126" t="str">
            <v>HYCITE</v>
          </cell>
          <cell r="E7126" t="str">
            <v>DESPACHO</v>
          </cell>
          <cell r="F7126" t="str">
            <v>NORMAL</v>
          </cell>
          <cell r="G7126" t="str">
            <v>031002004151384</v>
          </cell>
          <cell r="H7126">
            <v>44930</v>
          </cell>
          <cell r="I7126" t="str">
            <v>ENTREGADO</v>
          </cell>
          <cell r="J7126">
            <v>44931</v>
          </cell>
          <cell r="K7126" t="str">
            <v>HERNAN TAMAYO</v>
          </cell>
          <cell r="L7126" t="str">
            <v>QUITO 6144 Y LEOPOLDO PINOS DIAG A HOSPITAL DEL IESS LATACUNGA // LORETO IGNACIO FLORES 050101 COTOPAXI</v>
          </cell>
          <cell r="M7126" t="str">
            <v/>
          </cell>
          <cell r="N7126" t="str">
            <v>0999701231</v>
          </cell>
          <cell r="O7126" t="str">
            <v>0999701231</v>
          </cell>
          <cell r="P7126" t="str">
            <v>050101</v>
          </cell>
          <cell r="Q7126" t="str">
            <v>LATACUNGA</v>
          </cell>
          <cell r="R7126" t="str">
            <v>COTOPAXI</v>
          </cell>
          <cell r="S7126" t="str">
            <v>LATACUNGA</v>
          </cell>
          <cell r="T7126" t="str">
            <v>TRAMACO</v>
          </cell>
          <cell r="U7126" t="str">
            <v>FLEXNETUIO_PROVINCIA</v>
          </cell>
          <cell r="V7126">
            <v>1</v>
          </cell>
          <cell r="W7126">
            <v>8.4</v>
          </cell>
          <cell r="X7126" t="str">
            <v>HYCITE QUITO</v>
          </cell>
          <cell r="Y7126" t="str">
            <v>FLEX NET CALLE 28 DE JUNIO S/N Y GARCIA MORENO ENTRADA LLANO GRANDE</v>
          </cell>
        </row>
        <row r="7127">
          <cell r="A7127" t="str">
            <v>98790506</v>
          </cell>
          <cell r="B7127">
            <v>490215</v>
          </cell>
          <cell r="C7127" t="str">
            <v>98790506</v>
          </cell>
          <cell r="D7127" t="str">
            <v>HYCITE</v>
          </cell>
          <cell r="E7127" t="str">
            <v>DESPACHO</v>
          </cell>
          <cell r="F7127" t="str">
            <v>NORMAL</v>
          </cell>
          <cell r="G7127" t="str">
            <v>TFQ91745</v>
          </cell>
          <cell r="H7127">
            <v>44930</v>
          </cell>
          <cell r="I7127" t="str">
            <v>ENTREGADO</v>
          </cell>
          <cell r="J7127">
            <v>44931</v>
          </cell>
          <cell r="K7127" t="str">
            <v>JENNY CARPIO</v>
          </cell>
          <cell r="L7127" t="str">
            <v>BELLA AURORA N46-284 RANCISCO MONTALVO/PTA METALICA COLOR NEG QUITO ** COCHAPAMBA NORTE COCHAPAMBA 170528 PICHINCHA</v>
          </cell>
          <cell r="M7127" t="str">
            <v/>
          </cell>
          <cell r="N7127" t="str">
            <v>0999830829</v>
          </cell>
          <cell r="O7127" t="str">
            <v>0999830829</v>
          </cell>
          <cell r="P7127" t="str">
            <v>170528</v>
          </cell>
          <cell r="Q7127" t="str">
            <v>QUITO</v>
          </cell>
          <cell r="R7127" t="str">
            <v>PICHINCHA</v>
          </cell>
          <cell r="S7127" t="str">
            <v>QUITO</v>
          </cell>
          <cell r="T7127" t="str">
            <v>FLEXTRANS UIO</v>
          </cell>
          <cell r="U7127" t="str">
            <v>FLEXNETUIO_LOCAL</v>
          </cell>
          <cell r="V7127">
            <v>1</v>
          </cell>
          <cell r="W7127">
            <v>2.5</v>
          </cell>
          <cell r="X7127" t="str">
            <v>HYCITE QUITO</v>
          </cell>
          <cell r="Y7127" t="str">
            <v>FLEX NET CALLE 28 DE JUNIO S/N Y GARCIA MORENO ENTRADA LLANO GRANDE</v>
          </cell>
        </row>
        <row r="7128">
          <cell r="A7128" t="str">
            <v>98790517</v>
          </cell>
          <cell r="B7128">
            <v>490216</v>
          </cell>
          <cell r="C7128" t="str">
            <v>98790517</v>
          </cell>
          <cell r="D7128" t="str">
            <v>HYCITE</v>
          </cell>
          <cell r="E7128" t="str">
            <v>DESPACHO</v>
          </cell>
          <cell r="F7128" t="str">
            <v>NORMAL</v>
          </cell>
          <cell r="G7128" t="str">
            <v>031002004151327</v>
          </cell>
          <cell r="H7128">
            <v>44930</v>
          </cell>
          <cell r="I7128" t="str">
            <v>ENTREGADO</v>
          </cell>
          <cell r="J7128">
            <v>44935</v>
          </cell>
          <cell r="K7128" t="str">
            <v>SUSANA SALAZAR</v>
          </cell>
          <cell r="L7128" t="str">
            <v>12 DE FEBRERO Y JAIME ROLDOS AGUILERA CASA DE 1 PISO PARDE DE CERAMIC CASCALES // 02 DE AGOSTO EL DORADO DE CASCALES 210103 SUCUMBIOS</v>
          </cell>
          <cell r="M7128" t="str">
            <v/>
          </cell>
          <cell r="N7128" t="str">
            <v>0991534064</v>
          </cell>
          <cell r="O7128" t="str">
            <v>0991534064</v>
          </cell>
          <cell r="P7128" t="str">
            <v>210103</v>
          </cell>
          <cell r="Q7128" t="str">
            <v>CASCALES</v>
          </cell>
          <cell r="R7128" t="str">
            <v>SUCUMBIOS</v>
          </cell>
          <cell r="S7128" t="str">
            <v>EL DORADO DE CASCALES - LA TRONCAL - LOS ANGELES - SANTA ROSA DE SUCUMBIOS - SEVILLA - SAN CARLOS -</v>
          </cell>
          <cell r="T7128" t="str">
            <v>TRAMACO</v>
          </cell>
          <cell r="U7128" t="str">
            <v>FLEXNETUIO_PROVINCIA</v>
          </cell>
          <cell r="V7128">
            <v>1</v>
          </cell>
          <cell r="W7128">
            <v>3.5</v>
          </cell>
          <cell r="X7128" t="str">
            <v>HYCITE QUITO</v>
          </cell>
          <cell r="Y7128" t="str">
            <v>FLEX NET CALLE 28 DE JUNIO S/N Y GARCIA MORENO ENTRADA LLANO GRANDE</v>
          </cell>
        </row>
        <row r="7129">
          <cell r="A7129" t="str">
            <v>98790537</v>
          </cell>
          <cell r="B7129">
            <v>490217</v>
          </cell>
          <cell r="C7129" t="str">
            <v>98790537</v>
          </cell>
          <cell r="D7129" t="str">
            <v>HYCITE</v>
          </cell>
          <cell r="E7129" t="str">
            <v>DESPACHO</v>
          </cell>
          <cell r="F7129" t="str">
            <v>NORMAL</v>
          </cell>
          <cell r="G7129" t="str">
            <v>TFQ91746</v>
          </cell>
          <cell r="H7129">
            <v>44930</v>
          </cell>
          <cell r="I7129" t="str">
            <v>ENTREGADO</v>
          </cell>
          <cell r="J7129">
            <v>44932</v>
          </cell>
          <cell r="K7129" t="str">
            <v>JENNIFER CLAVIJO</v>
          </cell>
          <cell r="L7129" t="str">
            <v>GASPAR DE VILLA ROEL ED RITZ PLAZA TORRE NORTE-FTE MINISTERIO DE DEPORTE QUITO-NORTE DE QUITO JIPIJAPA 170501 PICHINCHA</v>
          </cell>
          <cell r="M7129" t="str">
            <v/>
          </cell>
          <cell r="N7129" t="str">
            <v>0984129921</v>
          </cell>
          <cell r="O7129" t="str">
            <v>0984129921</v>
          </cell>
          <cell r="P7129" t="str">
            <v>170501</v>
          </cell>
          <cell r="Q7129" t="str">
            <v>QUITO</v>
          </cell>
          <cell r="R7129" t="str">
            <v>PICHINCHA</v>
          </cell>
          <cell r="S7129" t="str">
            <v>QUITO</v>
          </cell>
          <cell r="T7129" t="str">
            <v>FLEXTRANS UIO</v>
          </cell>
          <cell r="U7129" t="str">
            <v>FLEXNETUIO_LOCAL</v>
          </cell>
          <cell r="V7129">
            <v>1</v>
          </cell>
          <cell r="W7129">
            <v>7.1</v>
          </cell>
          <cell r="X7129" t="str">
            <v>HYCITE QUITO</v>
          </cell>
          <cell r="Y7129" t="str">
            <v>FLEX NET CALLE 28 DE JUNIO S/N Y GARCIA MORENO ENTRADA LLANO GRANDE</v>
          </cell>
        </row>
        <row r="7130">
          <cell r="A7130" t="str">
            <v>98790697</v>
          </cell>
          <cell r="B7130">
            <v>490218</v>
          </cell>
          <cell r="C7130" t="str">
            <v>98790697</v>
          </cell>
          <cell r="D7130" t="str">
            <v>HYCITE</v>
          </cell>
          <cell r="E7130" t="str">
            <v>DESPACHO</v>
          </cell>
          <cell r="F7130" t="str">
            <v>NORMAL</v>
          </cell>
          <cell r="G7130" t="str">
            <v>TFQ91747</v>
          </cell>
          <cell r="H7130">
            <v>44930</v>
          </cell>
          <cell r="I7130" t="str">
            <v>ENTREGADO</v>
          </cell>
          <cell r="J7130">
            <v>44931</v>
          </cell>
          <cell r="K7130" t="str">
            <v>JORGE HERRERA</v>
          </cell>
          <cell r="L7130" t="str">
            <v>MEXICO N16-50 Y RIO DE JANEIRO DIAGONAL A LA PANADERIA MEXICO QUITO ** SAN JUAN SAN JUAN 170103 PICHINCHA</v>
          </cell>
          <cell r="N7130" t="str">
            <v>0993519541</v>
          </cell>
          <cell r="O7130" t="str">
            <v>0993519541</v>
          </cell>
          <cell r="P7130" t="str">
            <v>170103</v>
          </cell>
          <cell r="Q7130" t="str">
            <v>QUITO</v>
          </cell>
          <cell r="R7130" t="str">
            <v>PICHINCHA</v>
          </cell>
          <cell r="S7130" t="str">
            <v>NANEGAL</v>
          </cell>
          <cell r="T7130" t="str">
            <v>FLEXTRANS UIO</v>
          </cell>
          <cell r="U7130" t="str">
            <v>FLEXNETUIO_GYE</v>
          </cell>
          <cell r="V7130">
            <v>1</v>
          </cell>
          <cell r="W7130">
            <v>10.9</v>
          </cell>
          <cell r="X7130" t="str">
            <v>HYCITE QUITO</v>
          </cell>
          <cell r="Y7130" t="str">
            <v>FLEX NET CALLE 28 DE JUNIO S/N Y GARCIA MORENO ENTRADA LLANO GRANDE</v>
          </cell>
        </row>
        <row r="7131">
          <cell r="A7131" t="str">
            <v>98790882</v>
          </cell>
          <cell r="B7131">
            <v>490219</v>
          </cell>
          <cell r="C7131" t="str">
            <v>98790882</v>
          </cell>
          <cell r="D7131" t="str">
            <v>HYCITE</v>
          </cell>
          <cell r="E7131" t="str">
            <v>DESPACHO</v>
          </cell>
          <cell r="F7131" t="str">
            <v>NORMAL</v>
          </cell>
          <cell r="G7131" t="str">
            <v>TF91748</v>
          </cell>
          <cell r="H7131">
            <v>44930</v>
          </cell>
          <cell r="I7131" t="str">
            <v>ENTREGADO</v>
          </cell>
          <cell r="J7131">
            <v>44931</v>
          </cell>
          <cell r="K7131" t="str">
            <v>JUAN JARA</v>
          </cell>
          <cell r="L7131" t="str">
            <v>LETAMENDI ENTRE LA 22 Y 23 # CASA 48 15 TIENDA CERVEZA GUAYAQUIL //SUR OESTE FEBRES CORDERO 090402 GUAYAS</v>
          </cell>
          <cell r="M7131" t="str">
            <v/>
          </cell>
          <cell r="N7131" t="str">
            <v>0992876851</v>
          </cell>
          <cell r="O7131" t="str">
            <v>0992876851</v>
          </cell>
          <cell r="P7131" t="str">
            <v>090402</v>
          </cell>
          <cell r="Q7131" t="str">
            <v>GUAYAQUIL</v>
          </cell>
          <cell r="R7131" t="str">
            <v>GUAYAS</v>
          </cell>
          <cell r="S7131" t="str">
            <v>GUAYAQUIL</v>
          </cell>
          <cell r="T7131" t="str">
            <v>FLEXTRANS</v>
          </cell>
          <cell r="U7131" t="str">
            <v>FLEXNETUIO_GYE</v>
          </cell>
          <cell r="V7131">
            <v>1</v>
          </cell>
          <cell r="W7131">
            <v>7.4</v>
          </cell>
          <cell r="X7131" t="str">
            <v>HYCITE QUITO</v>
          </cell>
          <cell r="Y7131" t="str">
            <v>FLEX NET CALLE 28 DE JUNIO S/N Y GARCIA MORENO ENTRADA LLANO GRANDE</v>
          </cell>
        </row>
        <row r="7132">
          <cell r="A7132" t="str">
            <v>98791285</v>
          </cell>
          <cell r="B7132">
            <v>490220</v>
          </cell>
          <cell r="C7132" t="str">
            <v>98791285</v>
          </cell>
          <cell r="D7132" t="str">
            <v>HYCITE</v>
          </cell>
          <cell r="E7132" t="str">
            <v>DESPACHO</v>
          </cell>
          <cell r="F7132" t="str">
            <v>NORMAL</v>
          </cell>
          <cell r="G7132" t="str">
            <v>TF91749</v>
          </cell>
          <cell r="H7132">
            <v>44930</v>
          </cell>
          <cell r="I7132" t="str">
            <v>ENTREGADO</v>
          </cell>
          <cell r="J7132">
            <v>44931</v>
          </cell>
          <cell r="K7132" t="str">
            <v>MIRIAN MEJIA</v>
          </cell>
          <cell r="L7132" t="str">
            <v>CDLA ALAMOS DE LA ATARAZANA MZ K V 14 GUAYAQUIL ** NORTE  TARQUI 090505 GUAYAS</v>
          </cell>
          <cell r="M7132" t="str">
            <v/>
          </cell>
          <cell r="N7132" t="str">
            <v>0982045614</v>
          </cell>
          <cell r="O7132" t="str">
            <v>0982045614</v>
          </cell>
          <cell r="P7132" t="str">
            <v>090505</v>
          </cell>
          <cell r="Q7132" t="str">
            <v>GUAYAQUIL</v>
          </cell>
          <cell r="R7132" t="str">
            <v>GUAYAS</v>
          </cell>
          <cell r="S7132" t="str">
            <v>GUAYAQUIL</v>
          </cell>
          <cell r="T7132" t="str">
            <v>FLEXTRANS</v>
          </cell>
          <cell r="U7132" t="str">
            <v>FLEXNETUIO_GYE</v>
          </cell>
          <cell r="V7132">
            <v>1</v>
          </cell>
          <cell r="W7132">
            <v>8.1999999999999993</v>
          </cell>
          <cell r="X7132" t="str">
            <v>HYCITE QUITO</v>
          </cell>
          <cell r="Y7132" t="str">
            <v>FLEX NET CALLE 28 DE JUNIO S/N Y GARCIA MORENO ENTRADA LLANO GRANDE</v>
          </cell>
        </row>
        <row r="7133">
          <cell r="A7133" t="str">
            <v>98791624</v>
          </cell>
          <cell r="B7133">
            <v>490221</v>
          </cell>
          <cell r="C7133" t="str">
            <v>98791624</v>
          </cell>
          <cell r="D7133" t="str">
            <v>HYCITE</v>
          </cell>
          <cell r="E7133" t="str">
            <v>DESPACHO</v>
          </cell>
          <cell r="F7133" t="str">
            <v>NORMAL</v>
          </cell>
          <cell r="G7133" t="str">
            <v>031002004151328</v>
          </cell>
          <cell r="H7133">
            <v>44930</v>
          </cell>
          <cell r="I7133" t="str">
            <v>ENTREGADO</v>
          </cell>
          <cell r="J7133">
            <v>44935</v>
          </cell>
          <cell r="K7133" t="str">
            <v>SUSANA SALAZAR</v>
          </cell>
          <cell r="L7133" t="str">
            <v>JAIME ROLDOS Y 12 DE FEBRERO BARRIO 2 DE AGOSTO DETRAS PARQUE 2 AGOST CASEALES // CASEALES EL DORADO DE CAJEALES 210103 SUCUMBIOS</v>
          </cell>
          <cell r="M7133" t="str">
            <v/>
          </cell>
          <cell r="N7133" t="str">
            <v>0991534004</v>
          </cell>
          <cell r="O7133" t="str">
            <v>0991534004</v>
          </cell>
          <cell r="P7133" t="str">
            <v>210103</v>
          </cell>
          <cell r="Q7133" t="str">
            <v>CASCALES</v>
          </cell>
          <cell r="R7133" t="str">
            <v>SUCUMBIOS</v>
          </cell>
          <cell r="S7133" t="str">
            <v>EL DORADO DE CASCALES - LA TRONCAL - LOS ANGELES - SANTA ROSA DE SUCUMBIOS - SEVILLA - SAN CARLOS -</v>
          </cell>
          <cell r="T7133" t="str">
            <v>TRAMACO</v>
          </cell>
          <cell r="U7133" t="str">
            <v>FLEXNETUIO_PROVINCIA</v>
          </cell>
          <cell r="V7133">
            <v>1</v>
          </cell>
          <cell r="W7133">
            <v>3.3</v>
          </cell>
          <cell r="X7133" t="str">
            <v>HYCITE QUITO</v>
          </cell>
          <cell r="Y7133" t="str">
            <v>FLEX NET CALLE 28 DE JUNIO S/N Y GARCIA MORENO ENTRADA LLANO GRANDE</v>
          </cell>
        </row>
        <row r="7134">
          <cell r="A7134" t="str">
            <v>98791668</v>
          </cell>
          <cell r="B7134">
            <v>490222</v>
          </cell>
          <cell r="C7134" t="str">
            <v>98791668</v>
          </cell>
          <cell r="D7134" t="str">
            <v>HYCITE</v>
          </cell>
          <cell r="E7134" t="str">
            <v>DESPACHO</v>
          </cell>
          <cell r="F7134" t="str">
            <v>NORMAL</v>
          </cell>
          <cell r="G7134" t="str">
            <v>031002004151385</v>
          </cell>
          <cell r="H7134">
            <v>44930</v>
          </cell>
          <cell r="I7134" t="str">
            <v>ENTREGADO</v>
          </cell>
          <cell r="J7134">
            <v>44931</v>
          </cell>
          <cell r="K7134" t="str">
            <v>CARLOS HELGUERO</v>
          </cell>
          <cell r="L7134" t="str">
            <v>BARRIO PUERTO NUEVO CALLE 2 Y 3 LA LIBERTAD//CENTRO  LA LIBERTAD 240203 SANTA ELENA</v>
          </cell>
          <cell r="M7134" t="str">
            <v/>
          </cell>
          <cell r="N7134" t="str">
            <v>0988510962 / 024524662</v>
          </cell>
          <cell r="O7134" t="str">
            <v>0988510962 / 024524662</v>
          </cell>
          <cell r="P7134" t="str">
            <v>240203</v>
          </cell>
          <cell r="Q7134" t="str">
            <v>LA LIBERTAD</v>
          </cell>
          <cell r="R7134" t="str">
            <v>SANTA ELENA</v>
          </cell>
          <cell r="S7134" t="str">
            <v>LA LIBERTAD</v>
          </cell>
          <cell r="T7134" t="str">
            <v>TRAMACO</v>
          </cell>
          <cell r="U7134" t="str">
            <v>FLEXNETUIO_PROVINCIA</v>
          </cell>
          <cell r="V7134">
            <v>1</v>
          </cell>
          <cell r="W7134">
            <v>9.9</v>
          </cell>
          <cell r="X7134" t="str">
            <v>HYCITE QUITO</v>
          </cell>
          <cell r="Y7134" t="str">
            <v>FLEX NET CALLE 28 DE JUNIO S/N Y GARCIA MORENO ENTRADA LLANO GRANDE</v>
          </cell>
        </row>
        <row r="7135">
          <cell r="A7135" t="str">
            <v>98791737</v>
          </cell>
          <cell r="B7135">
            <v>490223</v>
          </cell>
          <cell r="C7135" t="str">
            <v>98791737</v>
          </cell>
          <cell r="D7135" t="str">
            <v>HYCITE</v>
          </cell>
          <cell r="E7135" t="str">
            <v>DESPACHO</v>
          </cell>
          <cell r="F7135" t="str">
            <v>NORMAL</v>
          </cell>
          <cell r="G7135" t="str">
            <v>TFQ91750</v>
          </cell>
          <cell r="H7135">
            <v>44930</v>
          </cell>
          <cell r="I7135" t="str">
            <v>ENTREGADO</v>
          </cell>
          <cell r="J7135">
            <v>44931</v>
          </cell>
          <cell r="K7135" t="str">
            <v>JUAN MOREJON</v>
          </cell>
          <cell r="L7135" t="str">
            <v>SENDERO DE LOS ARTIS 27 N1-14 USHIMANA QUITO  ALANGASI 170808 PICHINCHA</v>
          </cell>
          <cell r="N7135" t="str">
            <v>0996098149</v>
          </cell>
          <cell r="O7135" t="str">
            <v>0996098149</v>
          </cell>
          <cell r="P7135" t="str">
            <v>170808</v>
          </cell>
          <cell r="Q7135" t="str">
            <v>QUITO</v>
          </cell>
          <cell r="R7135" t="str">
            <v>PICHINCHA</v>
          </cell>
          <cell r="S7135" t="str">
            <v>ALANGASI</v>
          </cell>
          <cell r="T7135" t="str">
            <v>FLEXTRANS UIO</v>
          </cell>
          <cell r="U7135" t="str">
            <v>FLEXNETUIO_LOCAL</v>
          </cell>
          <cell r="V7135">
            <v>1</v>
          </cell>
          <cell r="W7135">
            <v>4.4000000000000004</v>
          </cell>
          <cell r="X7135" t="str">
            <v>HYCITE QUITO</v>
          </cell>
          <cell r="Y7135" t="str">
            <v>FLEX NET CALLE 28 DE JUNIO S/N Y GARCIA MORENO ENTRADA LLANO GRANDE</v>
          </cell>
        </row>
        <row r="7136">
          <cell r="A7136" t="str">
            <v>98791745</v>
          </cell>
          <cell r="B7136">
            <v>490224</v>
          </cell>
          <cell r="C7136" t="str">
            <v>98791745</v>
          </cell>
          <cell r="D7136" t="str">
            <v>HYCITE</v>
          </cell>
          <cell r="E7136" t="str">
            <v>DESPACHO</v>
          </cell>
          <cell r="F7136" t="str">
            <v>NORMAL</v>
          </cell>
          <cell r="G7136" t="str">
            <v>031002004151386</v>
          </cell>
          <cell r="H7136">
            <v>44930</v>
          </cell>
          <cell r="I7136" t="str">
            <v>ENTREGADO</v>
          </cell>
          <cell r="J7136">
            <v>44932</v>
          </cell>
          <cell r="K7136" t="str">
            <v>JORGE GARCIA</v>
          </cell>
          <cell r="L7136" t="str">
            <v>24 DE MAYO Y JUAN MONTALVO FRENTE A FERNELERIA ROSITA ESPEJO SAN ISIDRO 040301 CARCHI</v>
          </cell>
          <cell r="M7136" t="str">
            <v/>
          </cell>
          <cell r="N7136" t="str">
            <v>0997101738</v>
          </cell>
          <cell r="O7136" t="str">
            <v>0997101738</v>
          </cell>
          <cell r="P7136" t="str">
            <v>040301</v>
          </cell>
          <cell r="Q7136" t="str">
            <v>ESPEJO</v>
          </cell>
          <cell r="R7136" t="str">
            <v>CARCHI</v>
          </cell>
          <cell r="S7136" t="str">
            <v>EL ANGEL - INGUEZA - LA LIBERTAD (ALIZO) - SAN ISIDRO</v>
          </cell>
          <cell r="T7136" t="str">
            <v>TRAMACO</v>
          </cell>
          <cell r="U7136" t="str">
            <v>FLEXNETUIO_PROVINCIA</v>
          </cell>
          <cell r="V7136">
            <v>1</v>
          </cell>
          <cell r="W7136">
            <v>8.8000000000000007</v>
          </cell>
          <cell r="X7136" t="str">
            <v>HYCITE QUITO</v>
          </cell>
          <cell r="Y7136" t="str">
            <v>FLEX NET CALLE 28 DE JUNIO S/N Y GARCIA MORENO ENTRADA LLANO GRANDE</v>
          </cell>
        </row>
        <row r="7137">
          <cell r="A7137" t="str">
            <v>98791747</v>
          </cell>
          <cell r="B7137">
            <v>490225</v>
          </cell>
          <cell r="C7137" t="str">
            <v>98791747</v>
          </cell>
          <cell r="D7137" t="str">
            <v>HYCITE</v>
          </cell>
          <cell r="E7137" t="str">
            <v>DESPACHO</v>
          </cell>
          <cell r="F7137" t="str">
            <v>NORMAL</v>
          </cell>
          <cell r="G7137" t="str">
            <v>TF91751</v>
          </cell>
          <cell r="H7137">
            <v>44930</v>
          </cell>
          <cell r="I7137" t="str">
            <v>ENTREGADO</v>
          </cell>
          <cell r="J7137">
            <v>44931</v>
          </cell>
          <cell r="K7137" t="str">
            <v>CARLOS ROMERO</v>
          </cell>
          <cell r="L7137" t="str">
            <v>BASTION POPULAR BQ 11 7Z 957 SL 8 P BAJA SUBIENDO DOS CUADRAS GUAYAQUIL / NORTE PASCUALES 090701 GUAYAS</v>
          </cell>
          <cell r="M7137" t="str">
            <v/>
          </cell>
          <cell r="N7137" t="str">
            <v>0997278414 / 042590269</v>
          </cell>
          <cell r="O7137" t="str">
            <v>0997278414 / 042590269</v>
          </cell>
          <cell r="P7137" t="str">
            <v>090701</v>
          </cell>
          <cell r="Q7137" t="str">
            <v>GUAYAQUIL</v>
          </cell>
          <cell r="R7137" t="str">
            <v>GUAYAS</v>
          </cell>
          <cell r="S7137" t="str">
            <v>GUAYAQUIL</v>
          </cell>
          <cell r="T7137" t="str">
            <v>CARGO UNION</v>
          </cell>
          <cell r="U7137" t="str">
            <v>FLEXNETUIO_GYE</v>
          </cell>
          <cell r="V7137">
            <v>1</v>
          </cell>
          <cell r="W7137">
            <v>9.3000000000000007</v>
          </cell>
          <cell r="X7137" t="str">
            <v>HYCITE QUITO</v>
          </cell>
          <cell r="Y7137" t="str">
            <v>FLEX NET CALLE 28 DE JUNIO S/N Y GARCIA MORENO ENTRADA LLANO GRANDE</v>
          </cell>
        </row>
        <row r="7138">
          <cell r="A7138" t="str">
            <v>98791764</v>
          </cell>
          <cell r="B7138">
            <v>490226</v>
          </cell>
          <cell r="C7138" t="str">
            <v>98791764</v>
          </cell>
          <cell r="D7138" t="str">
            <v>HYCITE</v>
          </cell>
          <cell r="E7138" t="str">
            <v>DESPACHO</v>
          </cell>
          <cell r="F7138" t="str">
            <v>NORMAL</v>
          </cell>
          <cell r="G7138" t="str">
            <v>TF91752</v>
          </cell>
          <cell r="H7138">
            <v>44930</v>
          </cell>
          <cell r="I7138" t="str">
            <v>ENTREGADO</v>
          </cell>
          <cell r="J7138">
            <v>44931</v>
          </cell>
          <cell r="K7138" t="str">
            <v>FACUNDO BAYAS</v>
          </cell>
          <cell r="L7138" t="str">
            <v>BASTION POPULAR BLOQUE 11 MZ 957 SOLAR 8 CANCHA BEST POP BLOQ 11 A 2 CUADRAS GUAYAQUIL / NORTE PASCUALES 090701 GUAYAS</v>
          </cell>
          <cell r="M7138" t="str">
            <v/>
          </cell>
          <cell r="N7138" t="str">
            <v>0981908410</v>
          </cell>
          <cell r="O7138" t="str">
            <v>0981908410</v>
          </cell>
          <cell r="P7138" t="str">
            <v>090701</v>
          </cell>
          <cell r="Q7138" t="str">
            <v>GUAYAQUIL</v>
          </cell>
          <cell r="R7138" t="str">
            <v>GUAYAS</v>
          </cell>
          <cell r="S7138" t="str">
            <v>GUAYAQUIL</v>
          </cell>
          <cell r="T7138" t="str">
            <v>CARGO UNION</v>
          </cell>
          <cell r="U7138" t="str">
            <v>FLEXNETUIO_GYE</v>
          </cell>
          <cell r="V7138">
            <v>1</v>
          </cell>
          <cell r="W7138">
            <v>10.4</v>
          </cell>
          <cell r="X7138" t="str">
            <v>HYCITE QUITO</v>
          </cell>
          <cell r="Y7138" t="str">
            <v>FLEX NET CALLE 28 DE JUNIO S/N Y GARCIA MORENO ENTRADA LLANO GRANDE</v>
          </cell>
        </row>
        <row r="7139">
          <cell r="A7139" t="str">
            <v>98791809</v>
          </cell>
          <cell r="B7139">
            <v>490227</v>
          </cell>
          <cell r="C7139" t="str">
            <v>98791809</v>
          </cell>
          <cell r="D7139" t="str">
            <v>HYCITE</v>
          </cell>
          <cell r="E7139" t="str">
            <v>DESPACHO</v>
          </cell>
          <cell r="F7139" t="str">
            <v>NORMAL</v>
          </cell>
          <cell r="G7139" t="str">
            <v>TFQ91820</v>
          </cell>
          <cell r="H7139">
            <v>44930</v>
          </cell>
          <cell r="I7139" t="str">
            <v>ENTREGADO</v>
          </cell>
          <cell r="J7139">
            <v>44931</v>
          </cell>
          <cell r="K7139" t="str">
            <v>MARIA PALACIOS</v>
          </cell>
          <cell r="L7139" t="str">
            <v>GUALO CALLE LA DOLOROSA Y CALLE C VILLA LA DOLOROSA A LADO DE LLANO CHICO QUITO / GUALO GUALO 170208 PICHINCHA</v>
          </cell>
          <cell r="N7139" t="str">
            <v>0982988773 / 025147502</v>
          </cell>
          <cell r="O7139" t="str">
            <v>0982988773 / 025147502</v>
          </cell>
          <cell r="P7139" t="str">
            <v>170208</v>
          </cell>
          <cell r="Q7139" t="str">
            <v>QUITO</v>
          </cell>
          <cell r="R7139" t="str">
            <v>PICHINCHA</v>
          </cell>
          <cell r="S7139" t="str">
            <v>CALDERON (CARAPUNGO)</v>
          </cell>
          <cell r="T7139" t="str">
            <v>FLEXTRANS UIO</v>
          </cell>
          <cell r="U7139" t="str">
            <v>FLEXNETUIO_LOCAL</v>
          </cell>
          <cell r="V7139">
            <v>2</v>
          </cell>
          <cell r="W7139">
            <v>25.2</v>
          </cell>
          <cell r="X7139" t="str">
            <v>HYCITE QUITO</v>
          </cell>
          <cell r="Y7139" t="str">
            <v>FLEX NET CALLE 28 DE JUNIO S/N Y GARCIA MORENO ENTRADA LLANO GRANDE</v>
          </cell>
        </row>
        <row r="7140">
          <cell r="A7140" t="str">
            <v>98791812</v>
          </cell>
          <cell r="B7140">
            <v>490228</v>
          </cell>
          <cell r="C7140" t="str">
            <v>98791812</v>
          </cell>
          <cell r="D7140" t="str">
            <v>HYCITE</v>
          </cell>
          <cell r="E7140" t="str">
            <v>DESPACHO</v>
          </cell>
          <cell r="F7140" t="str">
            <v>NORMAL</v>
          </cell>
          <cell r="G7140" t="str">
            <v>TF91754</v>
          </cell>
          <cell r="H7140">
            <v>44930</v>
          </cell>
          <cell r="I7140" t="str">
            <v>ENTREGADO</v>
          </cell>
          <cell r="J7140">
            <v>44931</v>
          </cell>
          <cell r="K7140" t="str">
            <v>VANESSA LEMA</v>
          </cell>
          <cell r="L7140" t="str">
            <v>COOP JUAN MONTALVO MZ 1733 SL 14 CALLE 20 Y AVENIDA 37 GUAYAQUIL // NORTE TARQUI 090606 GUAYAS</v>
          </cell>
          <cell r="M7140" t="str">
            <v/>
          </cell>
          <cell r="N7140" t="str">
            <v>0989912880 / 042273376</v>
          </cell>
          <cell r="O7140" t="str">
            <v>0989912880 / 042273376</v>
          </cell>
          <cell r="P7140" t="str">
            <v>090606</v>
          </cell>
          <cell r="Q7140" t="str">
            <v>GUAYAQUIL</v>
          </cell>
          <cell r="R7140" t="str">
            <v>GUAYAS</v>
          </cell>
          <cell r="S7140" t="str">
            <v>GUAYAQUIL</v>
          </cell>
          <cell r="T7140" t="str">
            <v>CARGO UNION</v>
          </cell>
          <cell r="U7140" t="str">
            <v>FLEXNETUIO_GYE</v>
          </cell>
          <cell r="V7140">
            <v>1</v>
          </cell>
          <cell r="W7140">
            <v>10.8</v>
          </cell>
          <cell r="X7140" t="str">
            <v>HYCITE QUITO</v>
          </cell>
          <cell r="Y7140" t="str">
            <v>FLEX NET CALLE 28 DE JUNIO S/N Y GARCIA MORENO ENTRADA LLANO GRANDE</v>
          </cell>
        </row>
        <row r="7141">
          <cell r="A7141" t="str">
            <v>98791870</v>
          </cell>
          <cell r="B7141">
            <v>490229</v>
          </cell>
          <cell r="C7141" t="str">
            <v>98791870</v>
          </cell>
          <cell r="D7141" t="str">
            <v>HYCITE</v>
          </cell>
          <cell r="E7141" t="str">
            <v>DESPACHO</v>
          </cell>
          <cell r="F7141" t="str">
            <v>NORMAL</v>
          </cell>
          <cell r="G7141" t="str">
            <v>031002004151387</v>
          </cell>
          <cell r="H7141">
            <v>44930</v>
          </cell>
          <cell r="I7141" t="str">
            <v>ENTREGADO</v>
          </cell>
          <cell r="J7141">
            <v>44932</v>
          </cell>
          <cell r="K7141" t="str">
            <v>ANA GALVEZ</v>
          </cell>
          <cell r="L7141" t="str">
            <v>AV ZOILA RODRIGUEZ CLUDAVRO CARRIOM ESQ LOJA// CDLA ZAMUNA SUCRE 110108 LOJA</v>
          </cell>
          <cell r="M7141" t="str">
            <v/>
          </cell>
          <cell r="N7141" t="str">
            <v>0984260535</v>
          </cell>
          <cell r="O7141" t="str">
            <v>0984260535</v>
          </cell>
          <cell r="P7141" t="str">
            <v>110108</v>
          </cell>
          <cell r="Q7141" t="str">
            <v>LOJA</v>
          </cell>
          <cell r="R7141" t="str">
            <v>LOJA</v>
          </cell>
          <cell r="S7141" t="str">
            <v>LOJA</v>
          </cell>
          <cell r="T7141" t="str">
            <v>TRAMACO</v>
          </cell>
          <cell r="U7141" t="str">
            <v>FLEXNETUIO_PROVINCIA</v>
          </cell>
          <cell r="V7141">
            <v>1</v>
          </cell>
          <cell r="W7141">
            <v>9.9</v>
          </cell>
          <cell r="X7141" t="str">
            <v>HYCITE QUITO</v>
          </cell>
          <cell r="Y7141" t="str">
            <v>FLEX NET CALLE 28 DE JUNIO S/N Y GARCIA MORENO ENTRADA LLANO GRANDE</v>
          </cell>
        </row>
        <row r="7142">
          <cell r="A7142" t="str">
            <v>98792004</v>
          </cell>
          <cell r="B7142">
            <v>490230</v>
          </cell>
          <cell r="C7142" t="str">
            <v>98792004</v>
          </cell>
          <cell r="D7142" t="str">
            <v>HYCITE</v>
          </cell>
          <cell r="E7142" t="str">
            <v>DESPACHO</v>
          </cell>
          <cell r="F7142" t="str">
            <v>NORMAL</v>
          </cell>
          <cell r="G7142" t="str">
            <v>TFQ91755</v>
          </cell>
          <cell r="H7142">
            <v>44930</v>
          </cell>
          <cell r="I7142" t="str">
            <v>ENTREGADO</v>
          </cell>
          <cell r="J7142">
            <v>44931</v>
          </cell>
          <cell r="K7142" t="str">
            <v>ANGEL PILA</v>
          </cell>
          <cell r="L7142" t="str">
            <v>S47 Y E5 A CALLE LA COCHA TALLERES SERVIAUTOS COLOR AMARILLO A MED QUITO //URB TREBOLES DEL SUR QUITUMBE 170703 PICHINCHA</v>
          </cell>
          <cell r="M7142" t="str">
            <v/>
          </cell>
          <cell r="N7142" t="str">
            <v>0984690435 / 984013549</v>
          </cell>
          <cell r="O7142" t="str">
            <v>0984690435 / 984013549</v>
          </cell>
          <cell r="P7142" t="str">
            <v>170703</v>
          </cell>
          <cell r="Q7142" t="str">
            <v>QUITO</v>
          </cell>
          <cell r="R7142" t="str">
            <v>PICHINCHA</v>
          </cell>
          <cell r="S7142" t="str">
            <v>QUITO</v>
          </cell>
          <cell r="T7142" t="str">
            <v>EXPRESSCON</v>
          </cell>
          <cell r="U7142" t="str">
            <v>FLEXNETUIO_LOCAL</v>
          </cell>
          <cell r="V7142">
            <v>1</v>
          </cell>
          <cell r="W7142">
            <v>10.3</v>
          </cell>
          <cell r="X7142" t="str">
            <v>HYCITE QUITO</v>
          </cell>
          <cell r="Y7142" t="str">
            <v>FLEX NET CALLE 28 DE JUNIO S/N Y GARCIA MORENO ENTRADA LLANO GRANDE</v>
          </cell>
        </row>
        <row r="7143">
          <cell r="A7143" t="str">
            <v>98792029</v>
          </cell>
          <cell r="B7143">
            <v>490231</v>
          </cell>
          <cell r="C7143" t="str">
            <v>98792029</v>
          </cell>
          <cell r="D7143" t="str">
            <v>HYCITE</v>
          </cell>
          <cell r="E7143" t="str">
            <v>DESPACHO</v>
          </cell>
          <cell r="F7143" t="str">
            <v>NORMAL</v>
          </cell>
          <cell r="G7143" t="str">
            <v>TF91756</v>
          </cell>
          <cell r="H7143">
            <v>44930</v>
          </cell>
          <cell r="I7143" t="str">
            <v>ENTREGADO</v>
          </cell>
          <cell r="J7143">
            <v>44931</v>
          </cell>
          <cell r="K7143" t="str">
            <v>NELLY SERRANO</v>
          </cell>
          <cell r="L7143" t="str">
            <v>TULCAN Y VICENTE TRUJILLO 9 COOP UN TECHO PARA TODOS MZ E V 9 GUAYAQUIL GARCIA MORENO 090304 GUAYAS</v>
          </cell>
          <cell r="M7143" t="str">
            <v/>
          </cell>
          <cell r="N7143" t="str">
            <v>0991419272 / 043856991</v>
          </cell>
          <cell r="O7143" t="str">
            <v>0991419272 / 043856991</v>
          </cell>
          <cell r="P7143" t="str">
            <v>090304</v>
          </cell>
          <cell r="Q7143" t="str">
            <v>GUAYAQUIL</v>
          </cell>
          <cell r="R7143" t="str">
            <v>GUAYAS</v>
          </cell>
          <cell r="S7143" t="str">
            <v>GUAYAQUIL</v>
          </cell>
          <cell r="T7143" t="str">
            <v>FLEXTRANS</v>
          </cell>
          <cell r="U7143" t="str">
            <v>FLEXNETUIO_GYE</v>
          </cell>
          <cell r="V7143">
            <v>1</v>
          </cell>
          <cell r="W7143">
            <v>5.8</v>
          </cell>
          <cell r="X7143" t="str">
            <v>HYCITE QUITO</v>
          </cell>
          <cell r="Y7143" t="str">
            <v>FLEX NET CALLE 28 DE JUNIO S/N Y GARCIA MORENO ENTRADA LLANO GRANDE</v>
          </cell>
        </row>
        <row r="7144">
          <cell r="A7144" t="str">
            <v>98792043</v>
          </cell>
          <cell r="B7144">
            <v>490232</v>
          </cell>
          <cell r="C7144" t="str">
            <v>98792043</v>
          </cell>
          <cell r="D7144" t="str">
            <v>HYCITE</v>
          </cell>
          <cell r="E7144" t="str">
            <v>DESPACHO</v>
          </cell>
          <cell r="F7144" t="str">
            <v>NORMAL</v>
          </cell>
          <cell r="G7144" t="str">
            <v>031002004151388</v>
          </cell>
          <cell r="H7144">
            <v>44930</v>
          </cell>
          <cell r="I7144" t="str">
            <v>ENTREGADO</v>
          </cell>
          <cell r="J7144">
            <v>44932</v>
          </cell>
          <cell r="K7144" t="str">
            <v>CLAUDIA ZHUNIO</v>
          </cell>
          <cell r="L7144" t="str">
            <v>COTOPAXI III -266 Y SANGAY CASA DE 2 PISOS COLOR AMARILLA LOJA//LAS PALMERAS EL SAGRARIO 110101 LOJA</v>
          </cell>
          <cell r="M7144" t="str">
            <v/>
          </cell>
          <cell r="N7144" t="str">
            <v>0987501338</v>
          </cell>
          <cell r="O7144" t="str">
            <v>0987501338</v>
          </cell>
          <cell r="P7144" t="str">
            <v>110101</v>
          </cell>
          <cell r="Q7144" t="str">
            <v>LOJA</v>
          </cell>
          <cell r="R7144" t="str">
            <v>LOJA</v>
          </cell>
          <cell r="S7144" t="str">
            <v>LOJA</v>
          </cell>
          <cell r="T7144" t="str">
            <v>TRAMACO</v>
          </cell>
          <cell r="U7144" t="str">
            <v>FLEXNETUIO_PROVINCIA</v>
          </cell>
          <cell r="V7144">
            <v>1</v>
          </cell>
          <cell r="W7144">
            <v>1.1000000000000001</v>
          </cell>
          <cell r="X7144" t="str">
            <v>HYCITE QUITO</v>
          </cell>
          <cell r="Y7144" t="str">
            <v>FLEX NET CALLE 28 DE JUNIO S/N Y GARCIA MORENO ENTRADA LLANO GRANDE</v>
          </cell>
        </row>
        <row r="7145">
          <cell r="A7145" t="str">
            <v>98792077</v>
          </cell>
          <cell r="B7145">
            <v>490233</v>
          </cell>
          <cell r="C7145" t="str">
            <v>98792077</v>
          </cell>
          <cell r="D7145" t="str">
            <v>HYCITE</v>
          </cell>
          <cell r="E7145" t="str">
            <v>DESPACHO</v>
          </cell>
          <cell r="F7145" t="str">
            <v>NORMAL</v>
          </cell>
          <cell r="G7145" t="str">
            <v>TFQ91757</v>
          </cell>
          <cell r="H7145">
            <v>44930</v>
          </cell>
          <cell r="I7145" t="str">
            <v>ENTREGADO</v>
          </cell>
          <cell r="J7145">
            <v>44931</v>
          </cell>
          <cell r="K7145" t="str">
            <v>JUANA CRUZ</v>
          </cell>
          <cell r="L7145" t="str">
            <v>JOAQUIN JATIVA S46 356 Y PSJ S-47 FRENTE A CASA TIENDA ESQUINERE CASA DE QUITO//LA INMACULADA LA ECUATORIANA 170707 PICHINCHA</v>
          </cell>
          <cell r="M7145" t="str">
            <v/>
          </cell>
          <cell r="N7145" t="str">
            <v>0988062353</v>
          </cell>
          <cell r="O7145" t="str">
            <v>0988062353</v>
          </cell>
          <cell r="P7145" t="str">
            <v>170707</v>
          </cell>
          <cell r="Q7145" t="str">
            <v>QUITO</v>
          </cell>
          <cell r="R7145" t="str">
            <v>PICHINCHA</v>
          </cell>
          <cell r="S7145" t="str">
            <v>QUITO</v>
          </cell>
          <cell r="T7145" t="str">
            <v>EXPRESSCON</v>
          </cell>
          <cell r="U7145" t="str">
            <v>FLEXNETUIO_LOCAL</v>
          </cell>
          <cell r="V7145">
            <v>1</v>
          </cell>
          <cell r="W7145">
            <v>2.5</v>
          </cell>
          <cell r="X7145" t="str">
            <v>HYCITE QUITO</v>
          </cell>
          <cell r="Y7145" t="str">
            <v>FLEX NET CALLE 28 DE JUNIO S/N Y GARCIA MORENO ENTRADA LLANO GRANDE</v>
          </cell>
        </row>
        <row r="7146">
          <cell r="A7146" t="str">
            <v>98792098</v>
          </cell>
          <cell r="B7146">
            <v>490234</v>
          </cell>
          <cell r="C7146" t="str">
            <v>98792098</v>
          </cell>
          <cell r="D7146" t="str">
            <v>HYCITE</v>
          </cell>
          <cell r="E7146" t="str">
            <v>DESPACHO</v>
          </cell>
          <cell r="F7146" t="str">
            <v>NORMAL</v>
          </cell>
          <cell r="G7146" t="str">
            <v>031002004151389</v>
          </cell>
          <cell r="H7146">
            <v>44930</v>
          </cell>
          <cell r="I7146" t="str">
            <v>ENTREGADO</v>
          </cell>
          <cell r="J7146">
            <v>44931</v>
          </cell>
          <cell r="K7146" t="str">
            <v>MARTHA MIRELLY ZAMBRANO</v>
          </cell>
          <cell r="L7146" t="str">
            <v>S/N Y ARMANDO FLOR CDENO MZ E8 VL13 LOS TAMARINDOS ETP4 DG A BAZAR ANITA PORTOVIEJO / LOS TAMARINDOS ANDRES DE VERA 130101 MANABI</v>
          </cell>
          <cell r="M7146" t="str">
            <v/>
          </cell>
          <cell r="N7146" t="str">
            <v>0959298603</v>
          </cell>
          <cell r="O7146" t="str">
            <v>0959298603</v>
          </cell>
          <cell r="P7146" t="str">
            <v>130101</v>
          </cell>
          <cell r="Q7146" t="str">
            <v>PORTOVIEJO</v>
          </cell>
          <cell r="R7146" t="str">
            <v>MANABI</v>
          </cell>
          <cell r="S7146" t="str">
            <v>PORTOVIEJO</v>
          </cell>
          <cell r="T7146" t="str">
            <v>TRAMACO</v>
          </cell>
          <cell r="U7146" t="str">
            <v>FLEXNETUIO_PROVINCIA</v>
          </cell>
          <cell r="V7146">
            <v>1</v>
          </cell>
          <cell r="W7146">
            <v>8.1999999999999993</v>
          </cell>
          <cell r="X7146" t="str">
            <v>HYCITE QUITO</v>
          </cell>
          <cell r="Y7146" t="str">
            <v>FLEX NET CALLE 28 DE JUNIO S/N Y GARCIA MORENO ENTRADA LLANO GRANDE</v>
          </cell>
        </row>
        <row r="7147">
          <cell r="A7147" t="str">
            <v>98792249</v>
          </cell>
          <cell r="B7147">
            <v>490235</v>
          </cell>
          <cell r="C7147" t="str">
            <v>98792249</v>
          </cell>
          <cell r="D7147" t="str">
            <v>HYCITE</v>
          </cell>
          <cell r="E7147" t="str">
            <v>DESPACHO</v>
          </cell>
          <cell r="F7147" t="str">
            <v>NORMAL</v>
          </cell>
          <cell r="G7147" t="str">
            <v>TFQ91758</v>
          </cell>
          <cell r="H7147">
            <v>44930</v>
          </cell>
          <cell r="I7147" t="str">
            <v>ENTREGADO</v>
          </cell>
          <cell r="J7147">
            <v>44931</v>
          </cell>
          <cell r="K7147" t="str">
            <v>ELIZABETH ROMO</v>
          </cell>
          <cell r="L7147" t="str">
            <v>AVENIDA GALO PLAZA LASSO N50 186 Y JOSE RAFAEL BUSTAMANTE  KENNEDY 170512 PICHINCHA</v>
          </cell>
          <cell r="M7147" t="str">
            <v/>
          </cell>
          <cell r="N7147" t="str">
            <v>0995090103 / 322533103</v>
          </cell>
          <cell r="O7147" t="str">
            <v>0995090103 / 322533103</v>
          </cell>
          <cell r="P7147" t="str">
            <v>170512</v>
          </cell>
          <cell r="Q7147" t="str">
            <v>QUITO</v>
          </cell>
          <cell r="R7147" t="str">
            <v>PICHINCHA</v>
          </cell>
          <cell r="S7147" t="str">
            <v>QUITO</v>
          </cell>
          <cell r="T7147" t="str">
            <v>FLEXTRANS UIO</v>
          </cell>
          <cell r="U7147" t="str">
            <v>FLEXNETUIO_LOCAL</v>
          </cell>
          <cell r="V7147">
            <v>1</v>
          </cell>
          <cell r="W7147">
            <v>4.66</v>
          </cell>
          <cell r="X7147" t="str">
            <v>HYCITE QUITO</v>
          </cell>
          <cell r="Y7147" t="str">
            <v>FLEX NET CALLE 28 DE JUNIO S/N Y GARCIA MORENO ENTRADA LLANO GRANDE</v>
          </cell>
        </row>
        <row r="7148">
          <cell r="A7148" t="str">
            <v>98792349</v>
          </cell>
          <cell r="B7148">
            <v>490236</v>
          </cell>
          <cell r="C7148" t="str">
            <v>98792349</v>
          </cell>
          <cell r="D7148" t="str">
            <v>HYCITE</v>
          </cell>
          <cell r="E7148" t="str">
            <v>DESPACHO</v>
          </cell>
          <cell r="F7148" t="str">
            <v>NORMAL</v>
          </cell>
          <cell r="G7148" t="str">
            <v>TFQ91759</v>
          </cell>
          <cell r="H7148">
            <v>44930</v>
          </cell>
          <cell r="I7148" t="str">
            <v>ENTREGADO</v>
          </cell>
          <cell r="J7148">
            <v>44931</v>
          </cell>
          <cell r="K7148" t="str">
            <v>NESTOR IBAN LAZO TENEMAZA</v>
          </cell>
          <cell r="L7148" t="str">
            <v>ALONSO DE PABLOS LOTE 797 Y EMILIO UZCATEGUI Y JUAN VASQUEZ CASA 3 PISOS QUITO / LA ECUATORIANA(170707) LA ECUATORIANA 170528 PICHINCHA</v>
          </cell>
          <cell r="M7148" t="str">
            <v/>
          </cell>
          <cell r="N7148" t="str">
            <v>0994694974 / 982545792</v>
          </cell>
          <cell r="O7148" t="str">
            <v>0994694974 / 982545792</v>
          </cell>
          <cell r="P7148" t="str">
            <v>170528</v>
          </cell>
          <cell r="Q7148" t="str">
            <v>QUITO</v>
          </cell>
          <cell r="R7148" t="str">
            <v>PICHINCHA</v>
          </cell>
          <cell r="S7148" t="str">
            <v>QUITO</v>
          </cell>
          <cell r="T7148" t="str">
            <v>EXPRESSCON</v>
          </cell>
          <cell r="U7148" t="str">
            <v>FLEXNETUIO_LOCAL</v>
          </cell>
          <cell r="V7148">
            <v>1</v>
          </cell>
          <cell r="W7148">
            <v>1</v>
          </cell>
          <cell r="X7148" t="str">
            <v>HYCITE QUITO</v>
          </cell>
          <cell r="Y7148" t="str">
            <v>FLEX NET CALLE 28 DE JUNIO S/N Y GARCIA MORENO ENTRADA LLANO GRANDE</v>
          </cell>
        </row>
        <row r="7149">
          <cell r="A7149" t="str">
            <v>98792435</v>
          </cell>
          <cell r="B7149">
            <v>490237</v>
          </cell>
          <cell r="C7149" t="str">
            <v>98792435</v>
          </cell>
          <cell r="D7149" t="str">
            <v>HYCITE</v>
          </cell>
          <cell r="E7149" t="str">
            <v>DESPACHO</v>
          </cell>
          <cell r="F7149" t="str">
            <v>NORMAL</v>
          </cell>
          <cell r="G7149" t="str">
            <v>TF91760</v>
          </cell>
          <cell r="H7149">
            <v>44930</v>
          </cell>
          <cell r="I7149" t="str">
            <v>ENTREGADO</v>
          </cell>
          <cell r="J7149">
            <v>44931</v>
          </cell>
          <cell r="K7149" t="str">
            <v>MARCO CAMPAIN</v>
          </cell>
          <cell r="L7149" t="str">
            <v>GUAYACANES ETAPA 4 M161 V11 GUAYAQUIL / NORTE  TARQUI 090502 GUAYAS</v>
          </cell>
          <cell r="M7149" t="str">
            <v/>
          </cell>
          <cell r="N7149" t="str">
            <v>0958862270</v>
          </cell>
          <cell r="O7149" t="str">
            <v>0958862270</v>
          </cell>
          <cell r="P7149" t="str">
            <v>090502</v>
          </cell>
          <cell r="Q7149" t="str">
            <v>GUAYAQUIL</v>
          </cell>
          <cell r="R7149" t="str">
            <v>GUAYAS</v>
          </cell>
          <cell r="S7149" t="str">
            <v>GUAYAQUIL</v>
          </cell>
          <cell r="T7149" t="str">
            <v>CARGO UNION</v>
          </cell>
          <cell r="U7149" t="str">
            <v>FLEXNETUIO_GYE</v>
          </cell>
          <cell r="V7149">
            <v>1</v>
          </cell>
          <cell r="W7149">
            <v>3.3</v>
          </cell>
          <cell r="X7149" t="str">
            <v>HYCITE QUITO</v>
          </cell>
          <cell r="Y7149" t="str">
            <v>FLEX NET CALLE 28 DE JUNIO S/N Y GARCIA MORENO ENTRADA LLANO GRANDE</v>
          </cell>
        </row>
        <row r="7150">
          <cell r="A7150" t="str">
            <v>98792514</v>
          </cell>
          <cell r="B7150">
            <v>490238</v>
          </cell>
          <cell r="C7150" t="str">
            <v>98792514</v>
          </cell>
          <cell r="D7150" t="str">
            <v>HYCITE</v>
          </cell>
          <cell r="E7150" t="str">
            <v>DESPACHO</v>
          </cell>
          <cell r="F7150" t="str">
            <v>NORMAL</v>
          </cell>
          <cell r="G7150" t="str">
            <v>031002004151390</v>
          </cell>
          <cell r="H7150">
            <v>44930</v>
          </cell>
          <cell r="I7150" t="str">
            <v>ENTREGADO</v>
          </cell>
          <cell r="J7150">
            <v>44932</v>
          </cell>
          <cell r="K7150" t="str">
            <v>LENIN ORDONEZ</v>
          </cell>
          <cell r="L7150" t="str">
            <v>EL ANGEL CALLE BENIGNO Y SUCRE ESPEJO //BARRIO CENTRO EL ANGEL 040350 CARCHI</v>
          </cell>
          <cell r="N7150" t="str">
            <v>0969817629 / 969817626</v>
          </cell>
          <cell r="O7150" t="str">
            <v>0969817629 / 969817626</v>
          </cell>
          <cell r="P7150" t="str">
            <v>040101</v>
          </cell>
          <cell r="Q7150" t="str">
            <v>TULCAN</v>
          </cell>
          <cell r="R7150" t="str">
            <v>CARCHI</v>
          </cell>
          <cell r="S7150" t="str">
            <v>TULCAN</v>
          </cell>
          <cell r="T7150" t="str">
            <v>TRAMACO</v>
          </cell>
          <cell r="U7150" t="str">
            <v>FLEXNETUIO_PROVINCIA</v>
          </cell>
          <cell r="V7150">
            <v>1</v>
          </cell>
          <cell r="W7150">
            <v>9.9</v>
          </cell>
          <cell r="X7150" t="str">
            <v>HYCITE QUITO</v>
          </cell>
          <cell r="Y7150" t="str">
            <v>FLEX NET CALLE 28 DE JUNIO S/N Y GARCIA MORENO ENTRADA LLANO GRANDE</v>
          </cell>
        </row>
        <row r="7151">
          <cell r="A7151" t="str">
            <v>98792528</v>
          </cell>
          <cell r="B7151">
            <v>490239</v>
          </cell>
          <cell r="C7151" t="str">
            <v>98792528</v>
          </cell>
          <cell r="D7151" t="str">
            <v>HYCITE</v>
          </cell>
          <cell r="E7151" t="str">
            <v>DESPACHO</v>
          </cell>
          <cell r="F7151" t="str">
            <v>NORMAL</v>
          </cell>
          <cell r="G7151" t="str">
            <v>031002004151391</v>
          </cell>
          <cell r="H7151">
            <v>44930</v>
          </cell>
          <cell r="I7151" t="str">
            <v>ENTREGADO</v>
          </cell>
          <cell r="J7151">
            <v>44931</v>
          </cell>
          <cell r="K7151" t="str">
            <v>ROSA ZAMORA</v>
          </cell>
          <cell r="L7151" t="str">
            <v>ESMERALDAS 23-44 ENTRE LARREA Y COLON RIOBAMBA LIZARZABURU 060104 CHIMBORAZO</v>
          </cell>
          <cell r="M7151" t="str">
            <v/>
          </cell>
          <cell r="N7151" t="str">
            <v>0987101264</v>
          </cell>
          <cell r="O7151" t="str">
            <v>0987101264</v>
          </cell>
          <cell r="P7151" t="str">
            <v>060104</v>
          </cell>
          <cell r="Q7151" t="str">
            <v>RIOBAMBA</v>
          </cell>
          <cell r="R7151" t="str">
            <v>CHIMBORAZO</v>
          </cell>
          <cell r="S7151" t="str">
            <v>RIOBAMBA</v>
          </cell>
          <cell r="T7151" t="str">
            <v>TRAMACO</v>
          </cell>
          <cell r="U7151" t="str">
            <v>FLEXNETUIO_PROVINCIA</v>
          </cell>
          <cell r="V7151">
            <v>1</v>
          </cell>
          <cell r="W7151">
            <v>2.6</v>
          </cell>
          <cell r="X7151" t="str">
            <v>HYCITE QUITO</v>
          </cell>
          <cell r="Y7151" t="str">
            <v>FLEX NET CALLE 28 DE JUNIO S/N Y GARCIA MORENO ENTRADA LLANO GRANDE</v>
          </cell>
        </row>
        <row r="7152">
          <cell r="A7152" t="str">
            <v>98787596</v>
          </cell>
          <cell r="B7152">
            <v>490169</v>
          </cell>
          <cell r="C7152" t="str">
            <v>98787596</v>
          </cell>
          <cell r="D7152" t="str">
            <v>HYCITE</v>
          </cell>
          <cell r="E7152" t="str">
            <v>DESPACHO</v>
          </cell>
          <cell r="F7152" t="str">
            <v>NORMAL</v>
          </cell>
          <cell r="G7152" t="str">
            <v>031002004151359</v>
          </cell>
          <cell r="H7152">
            <v>44930</v>
          </cell>
          <cell r="I7152" t="str">
            <v>ENTREGADO</v>
          </cell>
          <cell r="J7152">
            <v>44938</v>
          </cell>
          <cell r="K7152" t="str">
            <v>ANA LUCIA RUILOVA</v>
          </cell>
          <cell r="L7152" t="str">
            <v>BARTOLOME SERRANO #211 Y FRANCISCO CARRASCO AZOGUES / NORTE AZOGUES AZOGUES 030102 CAA,AR</v>
          </cell>
          <cell r="M7152" t="str">
            <v/>
          </cell>
          <cell r="N7152" t="str">
            <v>0962967615</v>
          </cell>
          <cell r="O7152" t="str">
            <v>0962967615</v>
          </cell>
          <cell r="P7152" t="str">
            <v>030102</v>
          </cell>
          <cell r="Q7152" t="str">
            <v>AZOGUES</v>
          </cell>
          <cell r="R7152" t="str">
            <v>CAÑAR</v>
          </cell>
          <cell r="S7152" t="str">
            <v>AZOGUES</v>
          </cell>
          <cell r="T7152" t="str">
            <v>TRAMACO</v>
          </cell>
          <cell r="U7152" t="str">
            <v>FLEXNETUIO_PROVINCIA</v>
          </cell>
          <cell r="V7152">
            <v>1</v>
          </cell>
          <cell r="W7152">
            <v>4.8</v>
          </cell>
          <cell r="X7152" t="str">
            <v>HYCITE QUITO</v>
          </cell>
          <cell r="Y7152" t="str">
            <v>FLEX NET CALLE 28 DE JUNIO S/N Y GARCIA MORENO ENTRADA LLANO GRANDE</v>
          </cell>
        </row>
        <row r="7153">
          <cell r="A7153" t="str">
            <v>98787683</v>
          </cell>
          <cell r="B7153">
            <v>490170</v>
          </cell>
          <cell r="C7153" t="str">
            <v>98787683</v>
          </cell>
          <cell r="D7153" t="str">
            <v>HYCITE</v>
          </cell>
          <cell r="E7153" t="str">
            <v>DESPACHO</v>
          </cell>
          <cell r="F7153" t="str">
            <v>NORMAL</v>
          </cell>
          <cell r="G7153" t="str">
            <v>031002004151360</v>
          </cell>
          <cell r="H7153">
            <v>44930</v>
          </cell>
          <cell r="I7153" t="str">
            <v>ENTREGADO</v>
          </cell>
          <cell r="J7153">
            <v>44932</v>
          </cell>
          <cell r="K7153" t="str">
            <v>FATIMA CEDENO</v>
          </cell>
          <cell r="L7153" t="str">
            <v>RECINTO SAN ISIDRO KILOMETRO 16 BALZAR // OESTE BALZAR 091302 GUAYAS</v>
          </cell>
          <cell r="M7153" t="str">
            <v/>
          </cell>
          <cell r="N7153" t="str">
            <v>0996434674 / 993861909</v>
          </cell>
          <cell r="O7153" t="str">
            <v>0996434674 / 993861909</v>
          </cell>
          <cell r="P7153" t="str">
            <v>091302</v>
          </cell>
          <cell r="Q7153" t="str">
            <v>BALZAR</v>
          </cell>
          <cell r="R7153" t="str">
            <v>GUAYAS</v>
          </cell>
          <cell r="S7153" t="str">
            <v>BALZAR - EL CERRITO</v>
          </cell>
          <cell r="T7153" t="str">
            <v>TRAMACO</v>
          </cell>
          <cell r="U7153" t="str">
            <v>FLEXNETUIO_PROVINCIA</v>
          </cell>
          <cell r="V7153">
            <v>1</v>
          </cell>
          <cell r="W7153">
            <v>0.3</v>
          </cell>
          <cell r="X7153" t="str">
            <v>HYCITE QUITO</v>
          </cell>
          <cell r="Y7153" t="str">
            <v>FLEX NET CALLE 28 DE JUNIO S/N Y GARCIA MORENO ENTRADA LLANO GRANDE</v>
          </cell>
        </row>
        <row r="7154">
          <cell r="A7154" t="str">
            <v>98787832</v>
          </cell>
          <cell r="B7154">
            <v>490171</v>
          </cell>
          <cell r="C7154" t="str">
            <v>98787832</v>
          </cell>
          <cell r="D7154" t="str">
            <v>HYCITE</v>
          </cell>
          <cell r="E7154" t="str">
            <v>DESPACHO</v>
          </cell>
          <cell r="F7154" t="str">
            <v>NORMAL</v>
          </cell>
          <cell r="G7154" t="str">
            <v>TFQ91804</v>
          </cell>
          <cell r="H7154">
            <v>44930</v>
          </cell>
          <cell r="I7154" t="str">
            <v>ENTREGADO</v>
          </cell>
          <cell r="J7154">
            <v>44932</v>
          </cell>
          <cell r="K7154" t="str">
            <v>KARLA ROSADO</v>
          </cell>
          <cell r="L7154" t="str">
            <v>CALLE OE2 S/N JORDAN FRENTE CAMPAMENTO NUEVA VIDA QUITO // LA MERCED LA MERCED 170810 PICHINCHA</v>
          </cell>
          <cell r="N7154" t="str">
            <v>0980252895</v>
          </cell>
          <cell r="O7154" t="str">
            <v>0980252895</v>
          </cell>
          <cell r="P7154" t="str">
            <v>170810</v>
          </cell>
          <cell r="Q7154" t="str">
            <v>QUITO</v>
          </cell>
          <cell r="R7154" t="str">
            <v>PICHINCHA</v>
          </cell>
          <cell r="S7154" t="str">
            <v>LA MERCED - LA FLORESTA - PILLIVARO</v>
          </cell>
          <cell r="T7154" t="str">
            <v>FLEXTRANS UIO</v>
          </cell>
          <cell r="U7154" t="str">
            <v>FLEXNETUIO_LOCAL</v>
          </cell>
          <cell r="V7154">
            <v>2</v>
          </cell>
          <cell r="W7154">
            <v>19.8</v>
          </cell>
          <cell r="X7154" t="str">
            <v>HYCITE QUITO</v>
          </cell>
          <cell r="Y7154" t="str">
            <v>FLEX NET CALLE 28 DE JUNIO S/N Y GARCIA MORENO ENTRADA LLANO GRANDE</v>
          </cell>
        </row>
        <row r="7155">
          <cell r="A7155" t="str">
            <v>98787922</v>
          </cell>
          <cell r="B7155">
            <v>490172</v>
          </cell>
          <cell r="C7155" t="str">
            <v>98787922</v>
          </cell>
          <cell r="D7155" t="str">
            <v>HYCITE</v>
          </cell>
          <cell r="E7155" t="str">
            <v>DESPACHO</v>
          </cell>
          <cell r="F7155" t="str">
            <v>NORMAL</v>
          </cell>
          <cell r="G7155" t="str">
            <v>031002004151361</v>
          </cell>
          <cell r="H7155">
            <v>44930</v>
          </cell>
          <cell r="I7155" t="str">
            <v>ENTREGADO</v>
          </cell>
          <cell r="J7155">
            <v>44931</v>
          </cell>
          <cell r="K7155" t="str">
            <v>CARMEN ZAMBRANO</v>
          </cell>
          <cell r="L7155" t="str">
            <v>CIUDADELA LOS ALGARROBOS AVE 30 CALLE 22 CASA 405 MANTA // MANTA MANTA 130213 MANABI</v>
          </cell>
          <cell r="M7155" t="str">
            <v/>
          </cell>
          <cell r="N7155" t="str">
            <v>0997652865 / 052625429</v>
          </cell>
          <cell r="O7155" t="str">
            <v>0997652865 / 052625429</v>
          </cell>
          <cell r="P7155" t="str">
            <v>130213</v>
          </cell>
          <cell r="Q7155" t="str">
            <v>MANTA</v>
          </cell>
          <cell r="R7155" t="str">
            <v>MANABI</v>
          </cell>
          <cell r="S7155" t="str">
            <v>MANTA</v>
          </cell>
          <cell r="T7155" t="str">
            <v>TRAMACO</v>
          </cell>
          <cell r="U7155" t="str">
            <v>FLEXNETUIO_PROVINCIA</v>
          </cell>
          <cell r="V7155">
            <v>1</v>
          </cell>
          <cell r="W7155">
            <v>3.6</v>
          </cell>
          <cell r="X7155" t="str">
            <v>HYCITE QUITO</v>
          </cell>
          <cell r="Y7155" t="str">
            <v>FLEX NET CALLE 28 DE JUNIO S/N Y GARCIA MORENO ENTRADA LLANO GRANDE</v>
          </cell>
        </row>
        <row r="7156">
          <cell r="A7156" t="str">
            <v>98788036</v>
          </cell>
          <cell r="B7156">
            <v>490173</v>
          </cell>
          <cell r="C7156" t="str">
            <v>98788036</v>
          </cell>
          <cell r="D7156" t="str">
            <v>HYCITE</v>
          </cell>
          <cell r="E7156" t="str">
            <v>DESPACHO</v>
          </cell>
          <cell r="F7156" t="str">
            <v>NORMAL</v>
          </cell>
          <cell r="G7156" t="str">
            <v>031002004151362</v>
          </cell>
          <cell r="H7156">
            <v>44930</v>
          </cell>
          <cell r="I7156" t="str">
            <v>ENTREGADO</v>
          </cell>
          <cell r="J7156">
            <v>44935</v>
          </cell>
          <cell r="K7156" t="str">
            <v>SARA CABRERA</v>
          </cell>
          <cell r="L7156" t="str">
            <v>CDLA DIVINO NIA,O FTE A LA ANTENA MOVISTAR A LADO DE CANCH BABAHOYO-DIVINO NIA,O LA UNION (DE CLEMENTINA) 120110 LOS RIOS</v>
          </cell>
          <cell r="M7156" t="str">
            <v/>
          </cell>
          <cell r="N7156" t="str">
            <v>0987693462</v>
          </cell>
          <cell r="O7156" t="str">
            <v>0987693462</v>
          </cell>
          <cell r="P7156" t="str">
            <v>120110</v>
          </cell>
          <cell r="Q7156" t="str">
            <v>BABAHOYO</v>
          </cell>
          <cell r="R7156" t="str">
            <v>LOS RIOS</v>
          </cell>
          <cell r="S7156" t="str">
            <v>LA UNION</v>
          </cell>
          <cell r="T7156" t="str">
            <v>TRAMACO</v>
          </cell>
          <cell r="U7156" t="str">
            <v>FLEXNETUIO_PROVINCIA</v>
          </cell>
          <cell r="V7156">
            <v>1</v>
          </cell>
          <cell r="W7156">
            <v>8.8000000000000007</v>
          </cell>
          <cell r="X7156" t="str">
            <v>HYCITE QUITO</v>
          </cell>
          <cell r="Y7156" t="str">
            <v>FLEX NET CALLE 28 DE JUNIO S/N Y GARCIA MORENO ENTRADA LLANO GRANDE</v>
          </cell>
        </row>
        <row r="7157">
          <cell r="A7157" t="str">
            <v>98788058</v>
          </cell>
          <cell r="B7157">
            <v>490174</v>
          </cell>
          <cell r="C7157" t="str">
            <v>98788058</v>
          </cell>
          <cell r="D7157" t="str">
            <v>HYCITE</v>
          </cell>
          <cell r="E7157" t="str">
            <v>DESPACHO</v>
          </cell>
          <cell r="F7157" t="str">
            <v>NORMAL</v>
          </cell>
          <cell r="G7157" t="str">
            <v>031002004151363</v>
          </cell>
          <cell r="H7157">
            <v>44930</v>
          </cell>
          <cell r="I7157" t="str">
            <v>ENTREGADO</v>
          </cell>
          <cell r="J7157">
            <v>44932</v>
          </cell>
          <cell r="K7157" t="str">
            <v>JIMMY MORA</v>
          </cell>
          <cell r="L7157" t="str">
            <v>2DA LONGITUDINAL Y 3ERA TRASVERSAL AL FRENTE TIENDA DON HOLGER BABAHOYO EL SALTO 120102 LOS RIOS</v>
          </cell>
          <cell r="M7157" t="str">
            <v/>
          </cell>
          <cell r="N7157" t="str">
            <v>0959851676 / 022997100</v>
          </cell>
          <cell r="O7157" t="str">
            <v>0959851676 / 022997100</v>
          </cell>
          <cell r="P7157" t="str">
            <v>120102</v>
          </cell>
          <cell r="Q7157" t="str">
            <v>BABAHOYO</v>
          </cell>
          <cell r="R7157" t="str">
            <v>LOS RIOS</v>
          </cell>
          <cell r="S7157" t="str">
            <v>BABAHOYO</v>
          </cell>
          <cell r="T7157" t="str">
            <v>TRAMACO</v>
          </cell>
          <cell r="U7157" t="str">
            <v>FLEXNETUIO_PROVINCIA</v>
          </cell>
          <cell r="V7157">
            <v>1</v>
          </cell>
          <cell r="W7157">
            <v>4.4000000000000004</v>
          </cell>
          <cell r="X7157" t="str">
            <v>HYCITE QUITO</v>
          </cell>
          <cell r="Y7157" t="str">
            <v>FLEX NET CALLE 28 DE JUNIO S/N Y GARCIA MORENO ENTRADA LLANO GRANDE</v>
          </cell>
        </row>
        <row r="7158">
          <cell r="A7158" t="str">
            <v>98788064</v>
          </cell>
          <cell r="B7158">
            <v>490175</v>
          </cell>
          <cell r="C7158" t="str">
            <v>98788064</v>
          </cell>
          <cell r="D7158" t="str">
            <v>HYCITE</v>
          </cell>
          <cell r="E7158" t="str">
            <v>DESPACHO</v>
          </cell>
          <cell r="F7158" t="str">
            <v>NORMAL</v>
          </cell>
          <cell r="G7158" t="str">
            <v>TFQ91818</v>
          </cell>
          <cell r="H7158">
            <v>44930</v>
          </cell>
          <cell r="I7158" t="str">
            <v>ENTREGADO</v>
          </cell>
          <cell r="J7158">
            <v>44931</v>
          </cell>
          <cell r="K7158" t="str">
            <v>PATRICIA RAMIREZ</v>
          </cell>
          <cell r="L7158" t="str">
            <v>FCA DE LAS LLAGAS N56-34 Y CARLOS QUINT A MEDIA CUADRA DE LA PANADERIA SAN CARLO QUITO // NORTE LA CONCEPCION 170104 PICHINCHA</v>
          </cell>
          <cell r="N7158" t="str">
            <v>0985984142</v>
          </cell>
          <cell r="O7158" t="str">
            <v>0985984142</v>
          </cell>
          <cell r="P7158" t="str">
            <v>170104</v>
          </cell>
          <cell r="Q7158" t="str">
            <v>QUITO</v>
          </cell>
          <cell r="R7158" t="str">
            <v>PICHINCHA</v>
          </cell>
          <cell r="S7158" t="str">
            <v>NANEGALITO</v>
          </cell>
          <cell r="T7158" t="str">
            <v>FLEXTRANS UIO</v>
          </cell>
          <cell r="U7158" t="str">
            <v>FLEXNETUIO_LOCAL</v>
          </cell>
          <cell r="V7158">
            <v>2</v>
          </cell>
          <cell r="W7158">
            <v>23.5</v>
          </cell>
          <cell r="X7158" t="str">
            <v>HYCITE QUITO</v>
          </cell>
          <cell r="Y7158" t="str">
            <v>FLEX NET CALLE 28 DE JUNIO S/N Y GARCIA MORENO ENTRADA LLANO GRANDE</v>
          </cell>
        </row>
        <row r="7159">
          <cell r="A7159" t="str">
            <v>98788068</v>
          </cell>
          <cell r="B7159">
            <v>490176</v>
          </cell>
          <cell r="C7159" t="str">
            <v>98788068</v>
          </cell>
          <cell r="D7159" t="str">
            <v>HYCITE</v>
          </cell>
          <cell r="E7159" t="str">
            <v>DESPACHO</v>
          </cell>
          <cell r="F7159" t="str">
            <v>NORMAL</v>
          </cell>
          <cell r="G7159" t="str">
            <v>031002004151364</v>
          </cell>
          <cell r="H7159">
            <v>44930</v>
          </cell>
          <cell r="I7159" t="str">
            <v>ENTREGADO</v>
          </cell>
          <cell r="J7159">
            <v>44931</v>
          </cell>
          <cell r="K7159" t="str">
            <v>JANETH LOZADA</v>
          </cell>
          <cell r="L7159" t="str">
            <v>BRIGADA ELOY ALFARO Y RIO CAUCA PSJ PATINO BRIGADA ELOY ALFARO Y RIO CAUCA AMBATO / MACASTO ATAHUALPA 180110 TUNGURAHUA</v>
          </cell>
          <cell r="M7159" t="str">
            <v/>
          </cell>
          <cell r="N7159" t="str">
            <v>0984578812</v>
          </cell>
          <cell r="O7159" t="str">
            <v>0984578812</v>
          </cell>
          <cell r="P7159" t="str">
            <v>180110</v>
          </cell>
          <cell r="Q7159" t="str">
            <v>AMBATO</v>
          </cell>
          <cell r="R7159" t="str">
            <v>TUNGURAHUA</v>
          </cell>
          <cell r="S7159" t="str">
            <v>ATAHUALPA (CHISALATA) - IZAMBA - PARQUE INDUSTRIAL</v>
          </cell>
          <cell r="T7159" t="str">
            <v>TRAMACO</v>
          </cell>
          <cell r="U7159" t="str">
            <v>FLEXNETUIO_PROVINCIA</v>
          </cell>
          <cell r="V7159">
            <v>1</v>
          </cell>
          <cell r="W7159">
            <v>9.8000000000000007</v>
          </cell>
          <cell r="X7159" t="str">
            <v>HYCITE QUITO</v>
          </cell>
          <cell r="Y7159" t="str">
            <v>FLEX NET CALLE 28 DE JUNIO S/N Y GARCIA MORENO ENTRADA LLANO GRANDE</v>
          </cell>
        </row>
        <row r="7160">
          <cell r="A7160" t="str">
            <v>98788102</v>
          </cell>
          <cell r="B7160">
            <v>490177</v>
          </cell>
          <cell r="C7160" t="str">
            <v>98788102</v>
          </cell>
          <cell r="D7160" t="str">
            <v>HYCITE</v>
          </cell>
          <cell r="E7160" t="str">
            <v>DESPACHO</v>
          </cell>
          <cell r="F7160" t="str">
            <v>NORMAL</v>
          </cell>
          <cell r="G7160" t="str">
            <v>TF91727</v>
          </cell>
          <cell r="H7160">
            <v>44930</v>
          </cell>
          <cell r="I7160" t="str">
            <v>ENTREGADO</v>
          </cell>
          <cell r="J7160">
            <v>44931</v>
          </cell>
          <cell r="K7160" t="str">
            <v>RUTC VERA</v>
          </cell>
          <cell r="L7160" t="str">
            <v>URBANIZACION SANTA MARIA DE CASA GRANDE SOLAR 14 DAULE//NORTE LA AURORA 091910 GUAYAS</v>
          </cell>
          <cell r="N7160" t="str">
            <v>0986678514</v>
          </cell>
          <cell r="O7160" t="str">
            <v>0986678514</v>
          </cell>
          <cell r="P7160" t="str">
            <v>091901</v>
          </cell>
          <cell r="Q7160" t="str">
            <v>DAULE</v>
          </cell>
          <cell r="R7160" t="str">
            <v>GUAYAS</v>
          </cell>
          <cell r="S7160" t="str">
            <v>DAULE</v>
          </cell>
          <cell r="T7160" t="str">
            <v>CARGO UNION</v>
          </cell>
          <cell r="U7160" t="str">
            <v>FLEXNETUIO_GYE</v>
          </cell>
          <cell r="V7160">
            <v>1</v>
          </cell>
          <cell r="W7160">
            <v>8.9</v>
          </cell>
          <cell r="X7160" t="str">
            <v>HYCITE QUITO</v>
          </cell>
          <cell r="Y7160" t="str">
            <v>FLEX NET CALLE 28 DE JUNIO S/N Y GARCIA MORENO ENTRADA LLANO GRANDE</v>
          </cell>
        </row>
        <row r="7161">
          <cell r="A7161" t="str">
            <v>98788234</v>
          </cell>
          <cell r="B7161">
            <v>490178</v>
          </cell>
          <cell r="C7161" t="str">
            <v>98788234</v>
          </cell>
          <cell r="D7161" t="str">
            <v>HYCITE</v>
          </cell>
          <cell r="E7161" t="str">
            <v>DESPACHO</v>
          </cell>
          <cell r="F7161" t="str">
            <v>NORMAL</v>
          </cell>
          <cell r="G7161" t="str">
            <v>TFQ91728</v>
          </cell>
          <cell r="H7161">
            <v>44930</v>
          </cell>
          <cell r="I7161" t="str">
            <v>ENTREGADO</v>
          </cell>
          <cell r="J7161">
            <v>44931</v>
          </cell>
          <cell r="K7161" t="str">
            <v>OMAR REINA</v>
          </cell>
          <cell r="L7161" t="str">
            <v>MANOSCA N36 PASAJE OE8 EDIFICIO SAN GREGORIO PLAZA D QUITO RUMIPAMBA 170510 PICHINCHA</v>
          </cell>
          <cell r="M7161" t="str">
            <v/>
          </cell>
          <cell r="N7161" t="str">
            <v>0961896678</v>
          </cell>
          <cell r="O7161" t="str">
            <v>0961896678</v>
          </cell>
          <cell r="P7161" t="str">
            <v>170510</v>
          </cell>
          <cell r="Q7161" t="str">
            <v>QUITO</v>
          </cell>
          <cell r="R7161" t="str">
            <v>PICHINCHA</v>
          </cell>
          <cell r="S7161" t="str">
            <v>QUITO</v>
          </cell>
          <cell r="T7161" t="str">
            <v>FLEXTRANS UIO</v>
          </cell>
          <cell r="U7161" t="str">
            <v>FLEXNETUIO_LOCAL</v>
          </cell>
          <cell r="V7161">
            <v>1</v>
          </cell>
          <cell r="W7161">
            <v>12.4</v>
          </cell>
          <cell r="X7161" t="str">
            <v>HYCITE QUITO</v>
          </cell>
          <cell r="Y7161" t="str">
            <v>FLEX NET CALLE 28 DE JUNIO S/N Y GARCIA MORENO ENTRADA LLANO GRANDE</v>
          </cell>
        </row>
        <row r="7162">
          <cell r="A7162" t="str">
            <v>98788339</v>
          </cell>
          <cell r="B7162">
            <v>490179</v>
          </cell>
          <cell r="C7162" t="str">
            <v>98788339</v>
          </cell>
          <cell r="D7162" t="str">
            <v>HYCITE</v>
          </cell>
          <cell r="E7162" t="str">
            <v>DESPACHO</v>
          </cell>
          <cell r="F7162" t="str">
            <v>NORMAL</v>
          </cell>
          <cell r="G7162" t="str">
            <v>TFQ91729</v>
          </cell>
          <cell r="H7162">
            <v>44930</v>
          </cell>
          <cell r="I7162" t="str">
            <v>ENTREGADO</v>
          </cell>
          <cell r="J7162">
            <v>44931</v>
          </cell>
          <cell r="K7162" t="str">
            <v>ROSA PANTOJA</v>
          </cell>
          <cell r="L7162" t="str">
            <v>PASAJE OE3-C CALLE SAN JOSE QUITO // SAN JOSE POMASQUI (PUSUQUI) 170120 PICHINCHA</v>
          </cell>
          <cell r="N7162" t="str">
            <v>0984935758 / 962962287</v>
          </cell>
          <cell r="O7162" t="str">
            <v>0984935758 / 962962287</v>
          </cell>
          <cell r="P7162" t="str">
            <v>170208</v>
          </cell>
          <cell r="Q7162" t="str">
            <v>QUITO</v>
          </cell>
          <cell r="R7162" t="str">
            <v>PICHINCHA</v>
          </cell>
          <cell r="S7162" t="str">
            <v>CALDERON (CARAPUNGO)</v>
          </cell>
          <cell r="T7162" t="str">
            <v>FLEXTRANS UIO</v>
          </cell>
          <cell r="U7162" t="str">
            <v>FLEXNETUIO_LOCAL</v>
          </cell>
          <cell r="V7162">
            <v>1</v>
          </cell>
          <cell r="W7162">
            <v>7.7</v>
          </cell>
          <cell r="X7162" t="str">
            <v>HYCITE QUITO</v>
          </cell>
          <cell r="Y7162" t="str">
            <v>FLEX NET CALLE 28 DE JUNIO S/N Y GARCIA MORENO ENTRADA LLANO GRANDE</v>
          </cell>
        </row>
        <row r="7163">
          <cell r="A7163" t="str">
            <v>98788383</v>
          </cell>
          <cell r="B7163">
            <v>490180</v>
          </cell>
          <cell r="C7163" t="str">
            <v>98788383</v>
          </cell>
          <cell r="D7163" t="str">
            <v>HYCITE</v>
          </cell>
          <cell r="E7163" t="str">
            <v>DESPACHO</v>
          </cell>
          <cell r="F7163" t="str">
            <v>NORMAL</v>
          </cell>
          <cell r="G7163" t="str">
            <v>TFQ91730</v>
          </cell>
          <cell r="H7163">
            <v>44930</v>
          </cell>
          <cell r="I7163" t="str">
            <v>ENTREGADO</v>
          </cell>
          <cell r="J7163">
            <v>44931</v>
          </cell>
          <cell r="K7163" t="str">
            <v>ELBA VILLARROEL</v>
          </cell>
          <cell r="L7163" t="str">
            <v>CARANQUI OE8-113 Y ZUMBA QUITO-HERMANO MIGUEL  LA MAGDALENA 170608 PICHINCHA</v>
          </cell>
          <cell r="M7163" t="str">
            <v/>
          </cell>
          <cell r="N7163" t="str">
            <v>022659434</v>
          </cell>
          <cell r="O7163" t="str">
            <v>022659434</v>
          </cell>
          <cell r="P7163" t="str">
            <v>170608</v>
          </cell>
          <cell r="Q7163" t="str">
            <v>QUITO</v>
          </cell>
          <cell r="R7163" t="str">
            <v>PICHINCHA</v>
          </cell>
          <cell r="S7163" t="str">
            <v>QUITO</v>
          </cell>
          <cell r="T7163" t="str">
            <v>EXPRESSCON</v>
          </cell>
          <cell r="U7163" t="str">
            <v>FLEXNETUIO_LOCAL</v>
          </cell>
          <cell r="V7163">
            <v>1</v>
          </cell>
          <cell r="W7163">
            <v>14.2</v>
          </cell>
          <cell r="X7163" t="str">
            <v>HYCITE QUITO</v>
          </cell>
          <cell r="Y7163" t="str">
            <v>FLEX NET CALLE 28 DE JUNIO S/N Y GARCIA MORENO ENTRADA LLANO GRANDE</v>
          </cell>
        </row>
        <row r="7164">
          <cell r="A7164" t="str">
            <v>98788473</v>
          </cell>
          <cell r="B7164">
            <v>490181</v>
          </cell>
          <cell r="C7164" t="str">
            <v>98788473</v>
          </cell>
          <cell r="D7164" t="str">
            <v>HYCITE</v>
          </cell>
          <cell r="E7164" t="str">
            <v>DESPACHO</v>
          </cell>
          <cell r="F7164" t="str">
            <v>NORMAL</v>
          </cell>
          <cell r="G7164" t="str">
            <v>TFQ91731</v>
          </cell>
          <cell r="H7164">
            <v>44930</v>
          </cell>
          <cell r="I7164" t="str">
            <v>ENTREGADO</v>
          </cell>
          <cell r="J7164">
            <v>44931</v>
          </cell>
          <cell r="K7164" t="str">
            <v>JANETH LEON</v>
          </cell>
          <cell r="L7164" t="str">
            <v>SUSANA LETOR LOTE 2 E3B CONJUNTO ISLA JARDIN QUITO// VIRGEN DE QUINDIE QUITUMBE 170703 PICHINCHA</v>
          </cell>
          <cell r="M7164" t="str">
            <v/>
          </cell>
          <cell r="N7164" t="str">
            <v>0998913875</v>
          </cell>
          <cell r="O7164" t="str">
            <v>0998913875</v>
          </cell>
          <cell r="P7164" t="str">
            <v>170703</v>
          </cell>
          <cell r="Q7164" t="str">
            <v>QUITO</v>
          </cell>
          <cell r="R7164" t="str">
            <v>PICHINCHA</v>
          </cell>
          <cell r="S7164" t="str">
            <v>QUITO</v>
          </cell>
          <cell r="T7164" t="str">
            <v>EXPRESSCON</v>
          </cell>
          <cell r="U7164" t="str">
            <v>FLEXNETUIO_LOCAL</v>
          </cell>
          <cell r="V7164">
            <v>1</v>
          </cell>
          <cell r="W7164">
            <v>1.4</v>
          </cell>
          <cell r="X7164" t="str">
            <v>HYCITE QUITO</v>
          </cell>
          <cell r="Y7164" t="str">
            <v>FLEX NET CALLE 28 DE JUNIO S/N Y GARCIA MORENO ENTRADA LLANO GRANDE</v>
          </cell>
        </row>
        <row r="7165">
          <cell r="A7165" t="str">
            <v>98788556</v>
          </cell>
          <cell r="B7165">
            <v>490182</v>
          </cell>
          <cell r="C7165" t="str">
            <v>98788556</v>
          </cell>
          <cell r="D7165" t="str">
            <v>HYCITE</v>
          </cell>
          <cell r="E7165" t="str">
            <v>DESPACHO</v>
          </cell>
          <cell r="F7165" t="str">
            <v>NORMAL</v>
          </cell>
          <cell r="G7165" t="str">
            <v>031002004151365</v>
          </cell>
          <cell r="H7165">
            <v>44930</v>
          </cell>
          <cell r="I7165" t="str">
            <v>ENTREGADO</v>
          </cell>
          <cell r="J7165">
            <v>44931</v>
          </cell>
          <cell r="K7165" t="str">
            <v>MARIA PARRAGA</v>
          </cell>
          <cell r="L7165" t="str">
            <v>CALLE CUARTA S/N ENTRE J Y K DIAGONAL A TIENDA ALIDAN QUEVEDO//7 DE OCTUBRE 7 DE OCTUBRE 120507 LOS RIOS</v>
          </cell>
          <cell r="M7165" t="str">
            <v/>
          </cell>
          <cell r="N7165" t="str">
            <v>0967162582</v>
          </cell>
          <cell r="O7165" t="str">
            <v>0967162582</v>
          </cell>
          <cell r="P7165" t="str">
            <v>120507</v>
          </cell>
          <cell r="Q7165" t="str">
            <v>VINCES</v>
          </cell>
          <cell r="R7165" t="str">
            <v>LOS RIOS</v>
          </cell>
          <cell r="S7165" t="str">
            <v>ANTONIO SOTOMAYOR (CAB. EN PLAYAS DE VINCES)</v>
          </cell>
          <cell r="T7165" t="str">
            <v>TRAMACO</v>
          </cell>
          <cell r="U7165" t="str">
            <v>FLEXNETUIO_PROVINCIA</v>
          </cell>
          <cell r="V7165">
            <v>1</v>
          </cell>
          <cell r="W7165">
            <v>7.1</v>
          </cell>
          <cell r="X7165" t="str">
            <v>HYCITE QUITO</v>
          </cell>
          <cell r="Y7165" t="str">
            <v>FLEX NET CALLE 28 DE JUNIO S/N Y GARCIA MORENO ENTRADA LLANO GRANDE</v>
          </cell>
        </row>
        <row r="7166">
          <cell r="A7166" t="str">
            <v>98788660</v>
          </cell>
          <cell r="B7166">
            <v>490183</v>
          </cell>
          <cell r="C7166" t="str">
            <v>98788660</v>
          </cell>
          <cell r="D7166" t="str">
            <v>HYCITE</v>
          </cell>
          <cell r="E7166" t="str">
            <v>DESPACHO</v>
          </cell>
          <cell r="F7166" t="str">
            <v>NORMAL</v>
          </cell>
          <cell r="G7166" t="str">
            <v>031002004151366</v>
          </cell>
          <cell r="H7166">
            <v>44930</v>
          </cell>
          <cell r="I7166" t="str">
            <v>ENTREGADO</v>
          </cell>
          <cell r="J7166">
            <v>44931</v>
          </cell>
          <cell r="K7166" t="str">
            <v>WILFRIDO TORRES</v>
          </cell>
          <cell r="L7166" t="str">
            <v>CIUDADELA PROGRESO CALLE PRIMERA CARRERA CUARTA NUMERO 114 QUEVEDO//NORTE GUAYACAN 120306 LOS RIOS</v>
          </cell>
          <cell r="M7166" t="str">
            <v/>
          </cell>
          <cell r="N7166" t="str">
            <v>0967473915</v>
          </cell>
          <cell r="O7166" t="str">
            <v>0967473915</v>
          </cell>
          <cell r="P7166" t="str">
            <v>120306</v>
          </cell>
          <cell r="Q7166" t="str">
            <v>QUEVEDO</v>
          </cell>
          <cell r="R7166" t="str">
            <v>LOS RIOS</v>
          </cell>
          <cell r="S7166" t="str">
            <v>QUEVEDO</v>
          </cell>
          <cell r="T7166" t="str">
            <v>TRAMACO</v>
          </cell>
          <cell r="U7166" t="str">
            <v>FLEXNETUIO_PROVINCIA</v>
          </cell>
          <cell r="V7166">
            <v>1</v>
          </cell>
          <cell r="W7166">
            <v>9.9</v>
          </cell>
          <cell r="X7166" t="str">
            <v>HYCITE QUITO</v>
          </cell>
          <cell r="Y7166" t="str">
            <v>FLEX NET CALLE 28 DE JUNIO S/N Y GARCIA MORENO ENTRADA LLANO GRANDE</v>
          </cell>
        </row>
        <row r="7167">
          <cell r="A7167" t="str">
            <v>98788696</v>
          </cell>
          <cell r="B7167">
            <v>490184</v>
          </cell>
          <cell r="C7167" t="str">
            <v>98788696</v>
          </cell>
          <cell r="D7167" t="str">
            <v>HYCITE</v>
          </cell>
          <cell r="E7167" t="str">
            <v>DESPACHO</v>
          </cell>
          <cell r="F7167" t="str">
            <v>NORMAL</v>
          </cell>
          <cell r="G7167" t="str">
            <v>031002004151367</v>
          </cell>
          <cell r="H7167">
            <v>44930</v>
          </cell>
          <cell r="I7167" t="str">
            <v>ENTREGADO</v>
          </cell>
          <cell r="J7167">
            <v>44932</v>
          </cell>
          <cell r="K7167" t="str">
            <v>JUSTIN TUAREZ</v>
          </cell>
          <cell r="L7167" t="str">
            <v>AV 29 BARRIO LOS JARDINES MANTA  MANTA 130213 MANABI</v>
          </cell>
          <cell r="M7167" t="str">
            <v/>
          </cell>
          <cell r="N7167" t="str">
            <v>0960035026</v>
          </cell>
          <cell r="O7167" t="str">
            <v>0960035026</v>
          </cell>
          <cell r="P7167" t="str">
            <v>130213</v>
          </cell>
          <cell r="Q7167" t="str">
            <v>MANTA</v>
          </cell>
          <cell r="R7167" t="str">
            <v>MANABI</v>
          </cell>
          <cell r="S7167" t="str">
            <v>MANTA</v>
          </cell>
          <cell r="T7167" t="str">
            <v>TRAMACO</v>
          </cell>
          <cell r="U7167" t="str">
            <v>FLEXNETUIO_PROVINCIA</v>
          </cell>
          <cell r="V7167">
            <v>1</v>
          </cell>
          <cell r="W7167">
            <v>3.5</v>
          </cell>
          <cell r="X7167" t="str">
            <v>HYCITE QUITO</v>
          </cell>
          <cell r="Y7167" t="str">
            <v>FLEX NET CALLE 28 DE JUNIO S/N Y GARCIA MORENO ENTRADA LLANO GRANDE</v>
          </cell>
        </row>
        <row r="7168">
          <cell r="A7168" t="str">
            <v>98788700</v>
          </cell>
          <cell r="B7168">
            <v>490185</v>
          </cell>
          <cell r="C7168" t="str">
            <v>98788700</v>
          </cell>
          <cell r="D7168" t="str">
            <v>HYCITE</v>
          </cell>
          <cell r="E7168" t="str">
            <v>DESPACHO</v>
          </cell>
          <cell r="F7168" t="str">
            <v>NORMAL</v>
          </cell>
          <cell r="G7168" t="str">
            <v>TF91732</v>
          </cell>
          <cell r="H7168">
            <v>44930</v>
          </cell>
          <cell r="I7168" t="str">
            <v>ENTREGADO</v>
          </cell>
          <cell r="J7168">
            <v>44931</v>
          </cell>
          <cell r="K7168" t="str">
            <v>MAICOL CIPRIANI</v>
          </cell>
          <cell r="L7168" t="str">
            <v>CDLA GARZOTA MZ 33 Y VILLA 21   TARQUI 090607 GUAYAS</v>
          </cell>
          <cell r="M7168" t="str">
            <v/>
          </cell>
          <cell r="N7168" t="str">
            <v>0969052950 / 963138838</v>
          </cell>
          <cell r="O7168" t="str">
            <v>0969052950 / 963138838</v>
          </cell>
          <cell r="P7168" t="str">
            <v>090607</v>
          </cell>
          <cell r="Q7168" t="str">
            <v>GUAYAQUIL</v>
          </cell>
          <cell r="R7168" t="str">
            <v>GUAYAS</v>
          </cell>
          <cell r="S7168" t="str">
            <v>GUAYAQUIL</v>
          </cell>
          <cell r="T7168" t="str">
            <v>FLEXTRANS</v>
          </cell>
          <cell r="U7168" t="str">
            <v>FLEXNETUIO_GYE</v>
          </cell>
          <cell r="V7168">
            <v>1</v>
          </cell>
          <cell r="W7168">
            <v>10.5</v>
          </cell>
          <cell r="X7168" t="str">
            <v>HYCITE QUITO</v>
          </cell>
          <cell r="Y7168" t="str">
            <v>FLEX NET CALLE 28 DE JUNIO S/N Y GARCIA MORENO ENTRADA LLANO GRANDE</v>
          </cell>
        </row>
        <row r="7169">
          <cell r="A7169" t="str">
            <v>98788848</v>
          </cell>
          <cell r="B7169">
            <v>490186</v>
          </cell>
          <cell r="C7169" t="str">
            <v>98788848</v>
          </cell>
          <cell r="D7169" t="str">
            <v>HYCITE</v>
          </cell>
          <cell r="E7169" t="str">
            <v>DESPACHO</v>
          </cell>
          <cell r="F7169" t="str">
            <v>NORMAL</v>
          </cell>
          <cell r="G7169" t="str">
            <v>031002004151368</v>
          </cell>
          <cell r="H7169">
            <v>44930</v>
          </cell>
          <cell r="I7169" t="str">
            <v>ENTREGADO</v>
          </cell>
          <cell r="J7169">
            <v>44931</v>
          </cell>
          <cell r="K7169" t="str">
            <v>RENAN SANCHEZ</v>
          </cell>
          <cell r="L7169" t="str">
            <v>RODRIGO VELA Y AUGUSTO VILLACRRES CASA DE 3 PISOS COLOR AMARILLA AMBATO // LA ALBORADA HUACHI CHICO 180201 TUNGURAHUA</v>
          </cell>
          <cell r="M7169" t="str">
            <v/>
          </cell>
          <cell r="N7169" t="str">
            <v>0997420686</v>
          </cell>
          <cell r="O7169" t="str">
            <v>0997420686</v>
          </cell>
          <cell r="P7169" t="str">
            <v>180201</v>
          </cell>
          <cell r="Q7169" t="str">
            <v>AMBATO</v>
          </cell>
          <cell r="R7169" t="str">
            <v>TUNGURAHUA</v>
          </cell>
          <cell r="S7169" t="str">
            <v>AMBATO</v>
          </cell>
          <cell r="T7169" t="str">
            <v>TRAMACO</v>
          </cell>
          <cell r="U7169" t="str">
            <v>FLEXNETUIO_PROVINCIA</v>
          </cell>
          <cell r="V7169">
            <v>1</v>
          </cell>
          <cell r="W7169">
            <v>11.1</v>
          </cell>
          <cell r="X7169" t="str">
            <v>HYCITE QUITO</v>
          </cell>
          <cell r="Y7169" t="str">
            <v>FLEX NET CALLE 28 DE JUNIO S/N Y GARCIA MORENO ENTRADA LLANO GRANDE</v>
          </cell>
        </row>
        <row r="7170">
          <cell r="A7170" t="str">
            <v>98788853</v>
          </cell>
          <cell r="B7170">
            <v>490187</v>
          </cell>
          <cell r="C7170" t="str">
            <v>98788853</v>
          </cell>
          <cell r="D7170" t="str">
            <v>HYCITE</v>
          </cell>
          <cell r="E7170" t="str">
            <v>DESPACHO</v>
          </cell>
          <cell r="F7170" t="str">
            <v>NORMAL</v>
          </cell>
          <cell r="G7170" t="str">
            <v>TF91733</v>
          </cell>
          <cell r="H7170">
            <v>44930</v>
          </cell>
          <cell r="I7170" t="str">
            <v>ENTREGADO</v>
          </cell>
          <cell r="J7170">
            <v>44931</v>
          </cell>
          <cell r="K7170" t="str">
            <v>MIGUEL CORONEL</v>
          </cell>
          <cell r="L7170" t="str">
            <v>CALLE 46 AVA ENTRE LA B Y LA A CASA 2 P CON CANCHA VOLEYBOOL AFUERA GUAYAQUIL // BATALLON DEL SUBURBIO FEBRES CORDERO 090418 GUAYAS</v>
          </cell>
          <cell r="N7170" t="str">
            <v>0980509484 / 042229133</v>
          </cell>
          <cell r="O7170" t="str">
            <v>0980509484 / 042229133</v>
          </cell>
          <cell r="P7170" t="str">
            <v>GUAYAQUIL</v>
          </cell>
          <cell r="Q7170" t="str">
            <v>GUAYAQUIL</v>
          </cell>
          <cell r="R7170" t="str">
            <v>GUAYAS</v>
          </cell>
          <cell r="T7170" t="str">
            <v>FLEXTRANS</v>
          </cell>
          <cell r="U7170" t="str">
            <v>FLEXNETUIO_GYE</v>
          </cell>
          <cell r="V7170">
            <v>1</v>
          </cell>
          <cell r="W7170">
            <v>10.199999999999999</v>
          </cell>
          <cell r="X7170" t="str">
            <v>HYCITE QUITO</v>
          </cell>
          <cell r="Y7170" t="str">
            <v>FLEX NET CALLE 28 DE JUNIO S/N Y GARCIA MORENO ENTRADA LLANO GRANDE</v>
          </cell>
        </row>
        <row r="7171">
          <cell r="A7171" t="str">
            <v>98788912</v>
          </cell>
          <cell r="B7171">
            <v>490188</v>
          </cell>
          <cell r="C7171" t="str">
            <v>98788912</v>
          </cell>
          <cell r="D7171" t="str">
            <v>HYCITE</v>
          </cell>
          <cell r="E7171" t="str">
            <v>DESPACHO</v>
          </cell>
          <cell r="F7171" t="str">
            <v>NORMAL</v>
          </cell>
          <cell r="G7171" t="str">
            <v>031002004151369</v>
          </cell>
          <cell r="H7171">
            <v>44930</v>
          </cell>
          <cell r="I7171" t="str">
            <v>ENTREGADO</v>
          </cell>
          <cell r="J7171">
            <v>44931</v>
          </cell>
          <cell r="K7171" t="str">
            <v>CELIA GARCIA</v>
          </cell>
          <cell r="L7171" t="str">
            <v>MORALES ESQ JOYERIA COBENA PEDRO GUAL Y 9 DE OCTUBRE PORTOVIEJO // CENTRO PORTOVIEJO 130105 MANABI</v>
          </cell>
          <cell r="M7171" t="str">
            <v/>
          </cell>
          <cell r="N7171" t="str">
            <v>0995195913</v>
          </cell>
          <cell r="O7171" t="str">
            <v>0995195913</v>
          </cell>
          <cell r="P7171" t="str">
            <v>130105</v>
          </cell>
          <cell r="Q7171" t="str">
            <v>PORTOVIEJO</v>
          </cell>
          <cell r="R7171" t="str">
            <v>MANABI</v>
          </cell>
          <cell r="S7171" t="str">
            <v>PORTOVIEJO</v>
          </cell>
          <cell r="T7171" t="str">
            <v>TRAMACO</v>
          </cell>
          <cell r="U7171" t="str">
            <v>FLEXNETUIO_PROVINCIA</v>
          </cell>
          <cell r="V7171">
            <v>1</v>
          </cell>
          <cell r="W7171">
            <v>4.5999999999999996</v>
          </cell>
          <cell r="X7171" t="str">
            <v>HYCITE QUITO</v>
          </cell>
          <cell r="Y7171" t="str">
            <v>FLEX NET CALLE 28 DE JUNIO S/N Y GARCIA MORENO ENTRADA LLANO GRANDE</v>
          </cell>
        </row>
        <row r="7172">
          <cell r="A7172" t="str">
            <v>98789055</v>
          </cell>
          <cell r="B7172">
            <v>490189</v>
          </cell>
          <cell r="C7172" t="str">
            <v>98789055</v>
          </cell>
          <cell r="D7172" t="str">
            <v>HYCITE</v>
          </cell>
          <cell r="E7172" t="str">
            <v>DESPACHO</v>
          </cell>
          <cell r="F7172" t="str">
            <v>NORMAL</v>
          </cell>
          <cell r="G7172" t="str">
            <v>031002004151370</v>
          </cell>
          <cell r="H7172">
            <v>44930</v>
          </cell>
          <cell r="I7172" t="str">
            <v>ENTREGADO</v>
          </cell>
          <cell r="J7172">
            <v>44931</v>
          </cell>
          <cell r="K7172" t="str">
            <v>ALEXANDRA MENDOZA</v>
          </cell>
          <cell r="L7172" t="str">
            <v>ORESTEDES ANDRADE 188 DIAGONAL A LA CANCHA DE USO MULTIPLE CHONE//BOWEN CHONE 130703 MANABI</v>
          </cell>
          <cell r="M7172" t="str">
            <v/>
          </cell>
          <cell r="N7172" t="str">
            <v>0991378369</v>
          </cell>
          <cell r="O7172" t="str">
            <v>0991378369</v>
          </cell>
          <cell r="P7172" t="str">
            <v>130703</v>
          </cell>
          <cell r="Q7172" t="str">
            <v>CHONE</v>
          </cell>
          <cell r="R7172" t="str">
            <v>MANABI</v>
          </cell>
          <cell r="S7172" t="str">
            <v>CHONE</v>
          </cell>
          <cell r="T7172" t="str">
            <v>TRAMACO</v>
          </cell>
          <cell r="U7172" t="str">
            <v>FLEXNETUIO_PROVINCIA</v>
          </cell>
          <cell r="V7172">
            <v>1</v>
          </cell>
          <cell r="W7172">
            <v>7.1</v>
          </cell>
          <cell r="X7172" t="str">
            <v>HYCITE QUITO</v>
          </cell>
          <cell r="Y7172" t="str">
            <v>FLEX NET CALLE 28 DE JUNIO S/N Y GARCIA MORENO ENTRADA LLANO GRANDE</v>
          </cell>
        </row>
        <row r="7173">
          <cell r="A7173" t="str">
            <v>98789065</v>
          </cell>
          <cell r="B7173">
            <v>490190</v>
          </cell>
          <cell r="C7173" t="str">
            <v>98789065</v>
          </cell>
          <cell r="D7173" t="str">
            <v>HYCITE</v>
          </cell>
          <cell r="E7173" t="str">
            <v>DESPACHO</v>
          </cell>
          <cell r="F7173" t="str">
            <v>NORMAL</v>
          </cell>
          <cell r="G7173" t="str">
            <v>TFQ91734</v>
          </cell>
          <cell r="H7173">
            <v>44930</v>
          </cell>
          <cell r="I7173" t="str">
            <v>ENTREGADO</v>
          </cell>
          <cell r="J7173">
            <v>44931</v>
          </cell>
          <cell r="K7173" t="str">
            <v>LIZBETH MORENO</v>
          </cell>
          <cell r="L7173" t="str">
            <v>LUIS RABALINO Y JULIO LARREA EN LAS TORRES PARQUE INGLES DPT 234 QUITO// SAN CARLOS LA CONCEPCION 170511 PICHINCHA</v>
          </cell>
          <cell r="M7173" t="str">
            <v/>
          </cell>
          <cell r="N7173" t="str">
            <v>0995774225</v>
          </cell>
          <cell r="O7173" t="str">
            <v>0995774225</v>
          </cell>
          <cell r="P7173" t="str">
            <v>170511</v>
          </cell>
          <cell r="Q7173" t="str">
            <v>QUITO</v>
          </cell>
          <cell r="R7173" t="str">
            <v>PICHINCHA</v>
          </cell>
          <cell r="S7173" t="str">
            <v>QUITO</v>
          </cell>
          <cell r="T7173" t="str">
            <v>FLEXTRANS UIO</v>
          </cell>
          <cell r="U7173" t="str">
            <v>FLEXNETUIO_LOCAL</v>
          </cell>
          <cell r="V7173">
            <v>1</v>
          </cell>
          <cell r="W7173">
            <v>10.5</v>
          </cell>
          <cell r="X7173" t="str">
            <v>HYCITE QUITO</v>
          </cell>
          <cell r="Y7173" t="str">
            <v>FLEX NET CALLE 28 DE JUNIO S/N Y GARCIA MORENO ENTRADA LLANO GRANDE</v>
          </cell>
        </row>
        <row r="7174">
          <cell r="A7174" t="str">
            <v>98789094</v>
          </cell>
          <cell r="B7174">
            <v>490191</v>
          </cell>
          <cell r="C7174" t="str">
            <v>98789094</v>
          </cell>
          <cell r="D7174" t="str">
            <v>HYCITE</v>
          </cell>
          <cell r="E7174" t="str">
            <v>DESPACHO</v>
          </cell>
          <cell r="F7174" t="str">
            <v>NORMAL</v>
          </cell>
          <cell r="G7174" t="str">
            <v>031002004151371</v>
          </cell>
          <cell r="H7174">
            <v>44930</v>
          </cell>
          <cell r="I7174" t="str">
            <v>ENTREGADO</v>
          </cell>
          <cell r="J7174">
            <v>44931</v>
          </cell>
          <cell r="K7174" t="str">
            <v>WENDY PALLO</v>
          </cell>
          <cell r="L7174" t="str">
            <v>AVD 407 /CALLE 409 Y 411 DIAGONAL A LA IGLESIA SAN FRANCISCO MANTA// DIVINO NIA,O LOS ESTEROS 130209 MANABI</v>
          </cell>
          <cell r="M7174" t="str">
            <v/>
          </cell>
          <cell r="N7174" t="str">
            <v>0983320954</v>
          </cell>
          <cell r="O7174" t="str">
            <v>0983320954</v>
          </cell>
          <cell r="P7174" t="str">
            <v>130209</v>
          </cell>
          <cell r="Q7174" t="str">
            <v>MANTA</v>
          </cell>
          <cell r="R7174" t="str">
            <v>MANABI</v>
          </cell>
          <cell r="S7174" t="str">
            <v>MANTA</v>
          </cell>
          <cell r="T7174" t="str">
            <v>TRAMACO</v>
          </cell>
          <cell r="U7174" t="str">
            <v>FLEXNETUIO_PROVINCIA</v>
          </cell>
          <cell r="V7174">
            <v>1</v>
          </cell>
          <cell r="W7174">
            <v>4.7</v>
          </cell>
          <cell r="X7174" t="str">
            <v>HYCITE QUITO</v>
          </cell>
          <cell r="Y7174" t="str">
            <v>FLEX NET CALLE 28 DE JUNIO S/N Y GARCIA MORENO ENTRADA LLANO GRANDE</v>
          </cell>
        </row>
        <row r="7175">
          <cell r="A7175" t="str">
            <v>98789160</v>
          </cell>
          <cell r="B7175">
            <v>490192</v>
          </cell>
          <cell r="C7175" t="str">
            <v>98789160</v>
          </cell>
          <cell r="D7175" t="str">
            <v>HYCITE</v>
          </cell>
          <cell r="E7175" t="str">
            <v>DESPACHO</v>
          </cell>
          <cell r="F7175" t="str">
            <v>NORMAL</v>
          </cell>
          <cell r="G7175" t="str">
            <v>031002004151372</v>
          </cell>
          <cell r="H7175">
            <v>44930</v>
          </cell>
          <cell r="I7175" t="str">
            <v>ENTREGADO</v>
          </cell>
          <cell r="J7175">
            <v>44931</v>
          </cell>
          <cell r="K7175" t="str">
            <v>JESSICA CHACON</v>
          </cell>
          <cell r="L7175" t="str">
            <v>MZ 15 V 16 TOLITA 2 MZ 15 V 16 ESMERALDAS // CDLA TOLITA 2 SIMON PLATA TORRES 080118 ESMERALDAS</v>
          </cell>
          <cell r="M7175" t="str">
            <v/>
          </cell>
          <cell r="N7175" t="str">
            <v>0997318830</v>
          </cell>
          <cell r="O7175" t="str">
            <v>0997318830</v>
          </cell>
          <cell r="P7175" t="str">
            <v>080118</v>
          </cell>
          <cell r="Q7175" t="str">
            <v>ESMERALDAS</v>
          </cell>
          <cell r="R7175" t="str">
            <v>ESMERALDAS</v>
          </cell>
          <cell r="S7175" t="str">
            <v>ESMERALDAS - LA TOLITA</v>
          </cell>
          <cell r="T7175" t="str">
            <v>TRAMACO</v>
          </cell>
          <cell r="U7175" t="str">
            <v>FLEXNETUIO_PROVINCIA</v>
          </cell>
          <cell r="V7175">
            <v>1</v>
          </cell>
          <cell r="W7175">
            <v>4.4000000000000004</v>
          </cell>
          <cell r="X7175" t="str">
            <v>HYCITE QUITO</v>
          </cell>
          <cell r="Y7175" t="str">
            <v>FLEX NET CALLE 28 DE JUNIO S/N Y GARCIA MORENO ENTRADA LLANO GRANDE</v>
          </cell>
        </row>
        <row r="7176">
          <cell r="A7176" t="str">
            <v>98789275</v>
          </cell>
          <cell r="B7176">
            <v>490193</v>
          </cell>
          <cell r="C7176" t="str">
            <v>98789275</v>
          </cell>
          <cell r="D7176" t="str">
            <v>HYCITE</v>
          </cell>
          <cell r="E7176" t="str">
            <v>DESPACHO</v>
          </cell>
          <cell r="F7176" t="str">
            <v>NORMAL</v>
          </cell>
          <cell r="G7176" t="str">
            <v>031002004152540</v>
          </cell>
          <cell r="H7176">
            <v>44930</v>
          </cell>
          <cell r="I7176" t="str">
            <v>ENTREGADO</v>
          </cell>
          <cell r="J7176">
            <v>44944</v>
          </cell>
          <cell r="K7176" t="str">
            <v>AURISTELA BRAVO</v>
          </cell>
          <cell r="L7176" t="str">
            <v>CALLE 28 DE JUNIO S/N ENTRE JOSE VERA Y JUAN VARGAS ESQUINA CHONE//COVENTO CONVENTO 130715 MANABI</v>
          </cell>
          <cell r="N7176" t="str">
            <v>0999836538 / 906009735</v>
          </cell>
          <cell r="O7176" t="str">
            <v>0999836538 / 906009735</v>
          </cell>
          <cell r="P7176" t="str">
            <v>130715</v>
          </cell>
          <cell r="Q7176" t="str">
            <v>CHONE</v>
          </cell>
          <cell r="R7176" t="str">
            <v>MANABI</v>
          </cell>
          <cell r="S7176" t="str">
            <v>CONVENTO</v>
          </cell>
          <cell r="T7176" t="str">
            <v>TRAMACO</v>
          </cell>
          <cell r="U7176" t="str">
            <v>FLEXNETUIO_PROVINCIA</v>
          </cell>
          <cell r="V7176">
            <v>2</v>
          </cell>
          <cell r="W7176">
            <v>20.7</v>
          </cell>
          <cell r="X7176" t="str">
            <v>HYCITE QUITO</v>
          </cell>
          <cell r="Y7176" t="str">
            <v>FLEX NET CALLE 28 DE JUNIO S/N Y GARCIA MORENO ENTRADA LLANO GRANDE</v>
          </cell>
        </row>
        <row r="7177">
          <cell r="A7177" t="str">
            <v>98789447</v>
          </cell>
          <cell r="B7177">
            <v>490194</v>
          </cell>
          <cell r="C7177" t="str">
            <v>98789447</v>
          </cell>
          <cell r="D7177" t="str">
            <v>HYCITE</v>
          </cell>
          <cell r="E7177" t="str">
            <v>DESPACHO</v>
          </cell>
          <cell r="F7177" t="str">
            <v>NORMAL</v>
          </cell>
          <cell r="G7177" t="str">
            <v>031002004151374</v>
          </cell>
          <cell r="H7177">
            <v>44930</v>
          </cell>
          <cell r="I7177" t="str">
            <v>ENTREGADO</v>
          </cell>
          <cell r="J7177">
            <v>44931</v>
          </cell>
          <cell r="K7177" t="str">
            <v>BLANCA CARGUA</v>
          </cell>
          <cell r="L7177" t="str">
            <v>SAN JOSE Y BELMOPAN FRENTE UE CARLOS CISNEROS JARDIN RIOBAMBA/PUCARA MALDONADO 060110 CHIMBORAZO</v>
          </cell>
          <cell r="M7177" t="str">
            <v/>
          </cell>
          <cell r="N7177" t="str">
            <v>0988369538</v>
          </cell>
          <cell r="O7177" t="str">
            <v>0988369538</v>
          </cell>
          <cell r="P7177" t="str">
            <v>060110</v>
          </cell>
          <cell r="Q7177" t="str">
            <v>RIOBAMBA</v>
          </cell>
          <cell r="R7177" t="str">
            <v>CHIMBORAZO</v>
          </cell>
          <cell r="S7177" t="str">
            <v>RIOBAMBA</v>
          </cell>
          <cell r="T7177" t="str">
            <v>TRAMACO</v>
          </cell>
          <cell r="U7177" t="str">
            <v>FLEXNETUIO_PROVINCIA</v>
          </cell>
          <cell r="V7177">
            <v>1</v>
          </cell>
          <cell r="W7177">
            <v>9.8000000000000007</v>
          </cell>
          <cell r="X7177" t="str">
            <v>HYCITE QUITO</v>
          </cell>
          <cell r="Y7177" t="str">
            <v>FLEX NET CALLE 28 DE JUNIO S/N Y GARCIA MORENO ENTRADA LLANO GRANDE</v>
          </cell>
        </row>
        <row r="7178">
          <cell r="A7178" t="str">
            <v>98789500</v>
          </cell>
          <cell r="B7178">
            <v>490195</v>
          </cell>
          <cell r="C7178" t="str">
            <v>98789500</v>
          </cell>
          <cell r="D7178" t="str">
            <v>HYCITE</v>
          </cell>
          <cell r="E7178" t="str">
            <v>DESPACHO</v>
          </cell>
          <cell r="F7178" t="str">
            <v>NORMAL</v>
          </cell>
          <cell r="G7178" t="str">
            <v>031002004152541</v>
          </cell>
          <cell r="H7178">
            <v>44930</v>
          </cell>
          <cell r="I7178" t="str">
            <v>ENTREGADO</v>
          </cell>
          <cell r="J7178">
            <v>44931</v>
          </cell>
          <cell r="K7178" t="str">
            <v>ENMA MAYORGA</v>
          </cell>
          <cell r="L7178" t="str">
            <v>AV EL TAMBO 22 DE ENERO A UNA CUADRA DEL ESTADIO AMBATO//EL ROSAL ATAHUALPA 180110 TUNGURAHUA</v>
          </cell>
          <cell r="N7178" t="str">
            <v>0958614887</v>
          </cell>
          <cell r="O7178" t="str">
            <v>0958614887</v>
          </cell>
          <cell r="P7178" t="str">
            <v>180110</v>
          </cell>
          <cell r="Q7178" t="str">
            <v>AMBATO</v>
          </cell>
          <cell r="R7178" t="str">
            <v>TUNGURAHUA</v>
          </cell>
          <cell r="S7178" t="str">
            <v>ATAHUALPA (CHISALATA) - IZAMBA - PARQUE INDUSTRIAL</v>
          </cell>
          <cell r="T7178" t="str">
            <v>TRAMACO</v>
          </cell>
          <cell r="U7178" t="str">
            <v>FLEXNETUIO_PROVINCIA</v>
          </cell>
          <cell r="V7178">
            <v>2</v>
          </cell>
          <cell r="W7178">
            <v>19.399999999999999</v>
          </cell>
          <cell r="X7178" t="str">
            <v>HYCITE QUITO</v>
          </cell>
          <cell r="Y7178" t="str">
            <v>FLEX NET CALLE 28 DE JUNIO S/N Y GARCIA MORENO ENTRADA LLANO GRANDE</v>
          </cell>
        </row>
        <row r="7179">
          <cell r="A7179" t="str">
            <v>98789534</v>
          </cell>
          <cell r="B7179">
            <v>490196</v>
          </cell>
          <cell r="C7179" t="str">
            <v>98789534</v>
          </cell>
          <cell r="D7179" t="str">
            <v>HYCITE</v>
          </cell>
          <cell r="E7179" t="str">
            <v>DESPACHO</v>
          </cell>
          <cell r="F7179" t="str">
            <v>NORMAL</v>
          </cell>
          <cell r="G7179" t="str">
            <v>TFQ91819</v>
          </cell>
          <cell r="H7179">
            <v>44930</v>
          </cell>
          <cell r="I7179" t="str">
            <v>ENTREGADO</v>
          </cell>
          <cell r="J7179">
            <v>44931</v>
          </cell>
          <cell r="K7179" t="str">
            <v>JOSE PINEIDA</v>
          </cell>
          <cell r="L7179" t="str">
            <v>GONZALO PIZARRO E380 Y TULIO GARZON UNA CUADRA MAS ABAJO DEL ESTADIO CALLUMA QUITO//LAZARETO PIFO 170906 PICHINCHA</v>
          </cell>
          <cell r="N7179" t="str">
            <v>0985663410</v>
          </cell>
          <cell r="O7179" t="str">
            <v>0985663410</v>
          </cell>
          <cell r="P7179" t="str">
            <v>170906</v>
          </cell>
          <cell r="Q7179" t="str">
            <v>QUITO</v>
          </cell>
          <cell r="R7179" t="str">
            <v>PICHINCHA</v>
          </cell>
          <cell r="S7179" t="str">
            <v>PIFO - ITULCACHI</v>
          </cell>
          <cell r="T7179" t="str">
            <v>FLEXTRANS UIO</v>
          </cell>
          <cell r="U7179" t="str">
            <v>FLEXNETUIO_LOCAL</v>
          </cell>
          <cell r="V7179">
            <v>2</v>
          </cell>
          <cell r="W7179">
            <v>15</v>
          </cell>
          <cell r="X7179" t="str">
            <v>HYCITE QUITO</v>
          </cell>
          <cell r="Y7179" t="str">
            <v>FLEX NET CALLE 28 DE JUNIO S/N Y GARCIA MORENO ENTRADA LLANO GRANDE</v>
          </cell>
        </row>
        <row r="7180">
          <cell r="A7180" t="str">
            <v>98789540</v>
          </cell>
          <cell r="B7180">
            <v>490197</v>
          </cell>
          <cell r="C7180" t="str">
            <v>98789540</v>
          </cell>
          <cell r="D7180" t="str">
            <v>HYCITE</v>
          </cell>
          <cell r="E7180" t="str">
            <v>DESPACHO</v>
          </cell>
          <cell r="F7180" t="str">
            <v>NORMAL</v>
          </cell>
          <cell r="G7180" t="str">
            <v>031002004152542</v>
          </cell>
          <cell r="H7180">
            <v>44930</v>
          </cell>
          <cell r="I7180" t="str">
            <v>ENTREGADO</v>
          </cell>
          <cell r="J7180">
            <v>44932</v>
          </cell>
          <cell r="K7180" t="str">
            <v>ADELA LARA</v>
          </cell>
          <cell r="L7180" t="str">
            <v>AV ALFONSO CHAVEZ LICOMAN GARCIA ESQ JUNTO AL ASADERO RIOBAMBA// LA ESPERANZA MALDONADO 060108 CHIMBORAZO</v>
          </cell>
          <cell r="N7180" t="str">
            <v>0984452947</v>
          </cell>
          <cell r="O7180" t="str">
            <v>0984452947</v>
          </cell>
          <cell r="P7180" t="str">
            <v>060108</v>
          </cell>
          <cell r="Q7180" t="str">
            <v>RIOBAMBA</v>
          </cell>
          <cell r="R7180" t="str">
            <v>CHIMBORAZO</v>
          </cell>
          <cell r="S7180" t="str">
            <v>RIOBAMBA</v>
          </cell>
          <cell r="T7180" t="str">
            <v>TRAMACO</v>
          </cell>
          <cell r="U7180" t="str">
            <v>FLEXNETUIO_PROVINCIA</v>
          </cell>
          <cell r="V7180">
            <v>2</v>
          </cell>
          <cell r="W7180">
            <v>18.7</v>
          </cell>
          <cell r="X7180" t="str">
            <v>HYCITE QUITO</v>
          </cell>
          <cell r="Y7180" t="str">
            <v>FLEX NET CALLE 28 DE JUNIO S/N Y GARCIA MORENO ENTRADA LLANO GRANDE</v>
          </cell>
        </row>
        <row r="7181">
          <cell r="A7181" t="str">
            <v>98789552</v>
          </cell>
          <cell r="B7181">
            <v>490198</v>
          </cell>
          <cell r="C7181" t="str">
            <v>98789552</v>
          </cell>
          <cell r="D7181" t="str">
            <v>HYCITE</v>
          </cell>
          <cell r="E7181" t="str">
            <v>DESPACHO</v>
          </cell>
          <cell r="F7181" t="str">
            <v>NORMAL</v>
          </cell>
          <cell r="G7181" t="str">
            <v>TFQ91736</v>
          </cell>
          <cell r="H7181">
            <v>44930</v>
          </cell>
          <cell r="I7181" t="str">
            <v>ENTREGADO</v>
          </cell>
          <cell r="J7181">
            <v>44931</v>
          </cell>
          <cell r="K7181" t="str">
            <v>RUTH BAROJA</v>
          </cell>
          <cell r="L7181" t="str">
            <v>GRANDA CENTENO OE4 350 Y MARIANO ANDRADE MANSISO 3 DPTO 403 FLIA MARROS QUITO/GRANDA CENTENO INAQUITO 170510 PICHINCHA</v>
          </cell>
          <cell r="M7181" t="str">
            <v/>
          </cell>
          <cell r="N7181" t="str">
            <v>0997678659</v>
          </cell>
          <cell r="O7181" t="str">
            <v>0997678659</v>
          </cell>
          <cell r="P7181" t="str">
            <v>170510</v>
          </cell>
          <cell r="Q7181" t="str">
            <v>QUITO</v>
          </cell>
          <cell r="R7181" t="str">
            <v>PICHINCHA</v>
          </cell>
          <cell r="S7181" t="str">
            <v>QUITO</v>
          </cell>
          <cell r="T7181" t="str">
            <v>FLEXTRANS UIO</v>
          </cell>
          <cell r="U7181" t="str">
            <v>FLEXNETUIO_LOCAL</v>
          </cell>
          <cell r="V7181">
            <v>1</v>
          </cell>
          <cell r="W7181">
            <v>2.2000000000000002</v>
          </cell>
          <cell r="X7181" t="str">
            <v>HYCITE QUITO</v>
          </cell>
          <cell r="Y7181" t="str">
            <v>FLEX NET CALLE 28 DE JUNIO S/N Y GARCIA MORENO ENTRADA LLANO GRANDE</v>
          </cell>
        </row>
        <row r="7182">
          <cell r="A7182" t="str">
            <v>98789620</v>
          </cell>
          <cell r="B7182">
            <v>490199</v>
          </cell>
          <cell r="C7182" t="str">
            <v>98789620</v>
          </cell>
          <cell r="D7182" t="str">
            <v>HYCITE</v>
          </cell>
          <cell r="E7182" t="str">
            <v>DESPACHO</v>
          </cell>
          <cell r="F7182" t="str">
            <v>NORMAL</v>
          </cell>
          <cell r="G7182" t="str">
            <v>031002004151377</v>
          </cell>
          <cell r="H7182">
            <v>44930</v>
          </cell>
          <cell r="I7182" t="str">
            <v>ENTREGADO</v>
          </cell>
          <cell r="J7182">
            <v>44931</v>
          </cell>
          <cell r="K7182" t="str">
            <v>MIRIAM VERONICA RIVADENEIRA ZAMBRAN</v>
          </cell>
          <cell r="L7182" t="str">
            <v>CALLE 5 AQUISILI DG A MOTEL LA PLAYITA BARRIO NUEVO LA MA LA MANA LA MANA 050251 COTOPAXI</v>
          </cell>
          <cell r="N7182" t="str">
            <v>0987900011 / 323160223</v>
          </cell>
          <cell r="O7182" t="str">
            <v>0987900011 / 323160223</v>
          </cell>
          <cell r="P7182" t="str">
            <v>050201</v>
          </cell>
          <cell r="Q7182" t="str">
            <v>LA MANA</v>
          </cell>
          <cell r="R7182" t="str">
            <v>COTOPAXI</v>
          </cell>
          <cell r="S7182" t="str">
            <v>LA MANA - SAN JACINTO (CHIPE HAMBURGO N2)</v>
          </cell>
          <cell r="T7182" t="str">
            <v>TRAMACO</v>
          </cell>
          <cell r="U7182" t="str">
            <v>FLEXNETUIO_PROVINCIA</v>
          </cell>
          <cell r="V7182">
            <v>1</v>
          </cell>
          <cell r="W7182">
            <v>1.8</v>
          </cell>
          <cell r="X7182" t="str">
            <v>HYCITE QUITO</v>
          </cell>
          <cell r="Y7182" t="str">
            <v>FLEX NET CALLE 28 DE JUNIO S/N Y GARCIA MORENO ENTRADA LLANO GRANDE</v>
          </cell>
        </row>
        <row r="7183">
          <cell r="A7183" t="str">
            <v>98789788</v>
          </cell>
          <cell r="B7183">
            <v>490200</v>
          </cell>
          <cell r="C7183" t="str">
            <v>98789788</v>
          </cell>
          <cell r="D7183" t="str">
            <v>HYCITE</v>
          </cell>
          <cell r="E7183" t="str">
            <v>DESPACHO</v>
          </cell>
          <cell r="F7183" t="str">
            <v>NORMAL</v>
          </cell>
          <cell r="G7183" t="str">
            <v>TF91737</v>
          </cell>
          <cell r="H7183">
            <v>44930</v>
          </cell>
          <cell r="I7183" t="str">
            <v>ENTREGADO</v>
          </cell>
          <cell r="J7183">
            <v>44931</v>
          </cell>
          <cell r="K7183" t="str">
            <v>MONICA FERNANDA PESANTEZ NIETO</v>
          </cell>
          <cell r="L7183" t="str">
            <v>KENNEDY NORTE CLL POMPILIO ULLOA REYES NO.7 AV MIGUEL H ALCIVAR MZ 309 GUAYAQUIL TARQUI 090506 GUAYAS</v>
          </cell>
          <cell r="M7183" t="str">
            <v/>
          </cell>
          <cell r="N7183" t="str">
            <v>0987490618 / 046053503</v>
          </cell>
          <cell r="O7183" t="str">
            <v>0987490618 / 046053503</v>
          </cell>
          <cell r="P7183" t="str">
            <v>090506</v>
          </cell>
          <cell r="Q7183" t="str">
            <v>GUAYAQUIL</v>
          </cell>
          <cell r="R7183" t="str">
            <v>GUAYAS</v>
          </cell>
          <cell r="S7183" t="str">
            <v>GUAYAQUIL</v>
          </cell>
          <cell r="T7183" t="str">
            <v>CARGO UNION</v>
          </cell>
          <cell r="U7183" t="str">
            <v>FLEXNETUIO_GYE</v>
          </cell>
          <cell r="V7183">
            <v>1</v>
          </cell>
          <cell r="W7183">
            <v>8.8000000000000007</v>
          </cell>
          <cell r="X7183" t="str">
            <v>HYCITE QUITO</v>
          </cell>
          <cell r="Y7183" t="str">
            <v>FLEX NET CALLE 28 DE JUNIO S/N Y GARCIA MORENO ENTRADA LLANO GRANDE</v>
          </cell>
        </row>
        <row r="7184">
          <cell r="A7184" t="str">
            <v>98789872</v>
          </cell>
          <cell r="B7184">
            <v>490201</v>
          </cell>
          <cell r="C7184" t="str">
            <v>98789872</v>
          </cell>
          <cell r="D7184" t="str">
            <v>HYCITE</v>
          </cell>
          <cell r="E7184" t="str">
            <v>DESPACHO</v>
          </cell>
          <cell r="F7184" t="str">
            <v>NORMAL</v>
          </cell>
          <cell r="G7184" t="str">
            <v>TF91738</v>
          </cell>
          <cell r="H7184">
            <v>44930</v>
          </cell>
          <cell r="I7184" t="str">
            <v>ENTREGADO</v>
          </cell>
          <cell r="J7184">
            <v>44931</v>
          </cell>
          <cell r="K7184" t="str">
            <v>CLEMENCIA AUZA</v>
          </cell>
          <cell r="L7184" t="str">
            <v>URBANIZACION LA JOYA ETAPA AMBAR MZA 9 VILLA 40 DAULE //NORTE LA AURORA 091910 GUAYAS</v>
          </cell>
          <cell r="N7184" t="str">
            <v>0981949324</v>
          </cell>
          <cell r="O7184" t="str">
            <v>0981949324</v>
          </cell>
          <cell r="P7184" t="str">
            <v>GUAYAQUIL</v>
          </cell>
          <cell r="Q7184" t="str">
            <v>GUAYAQUIL</v>
          </cell>
          <cell r="R7184" t="str">
            <v>GUAYAS</v>
          </cell>
          <cell r="T7184" t="str">
            <v>CARGO UNION</v>
          </cell>
          <cell r="U7184" t="str">
            <v>FLEXNETUIO_GYE</v>
          </cell>
          <cell r="V7184">
            <v>1</v>
          </cell>
          <cell r="W7184">
            <v>11.9</v>
          </cell>
          <cell r="X7184" t="str">
            <v>HYCITE QUITO</v>
          </cell>
          <cell r="Y7184" t="str">
            <v>FLEX NET CALLE 28 DE JUNIO S/N Y GARCIA MORENO ENTRADA LLANO GRANDE</v>
          </cell>
        </row>
        <row r="7185">
          <cell r="A7185" t="str">
            <v>98789931</v>
          </cell>
          <cell r="B7185">
            <v>490202</v>
          </cell>
          <cell r="C7185" t="str">
            <v>98789931</v>
          </cell>
          <cell r="D7185" t="str">
            <v>HYCITE</v>
          </cell>
          <cell r="E7185" t="str">
            <v>DESPACHO</v>
          </cell>
          <cell r="F7185" t="str">
            <v>NORMAL</v>
          </cell>
          <cell r="G7185" t="str">
            <v>031002004151378</v>
          </cell>
          <cell r="H7185">
            <v>44930</v>
          </cell>
          <cell r="I7185" t="str">
            <v>ENTREGADO</v>
          </cell>
          <cell r="J7185">
            <v>44938</v>
          </cell>
          <cell r="K7185" t="str">
            <v>BLANCA SUSANA PARRA CEVALLOS</v>
          </cell>
          <cell r="L7185" t="str">
            <v>JOAQUIN GAVILANES Y GILBERTO CASTILLO DEL COLEGIO CHAMBI UNA CUADRA CASA ESQU CHAMBO // SAN JUAN CHAMBO 170508 CHIMBORAZO</v>
          </cell>
          <cell r="N7185" t="str">
            <v>0987218715 / 979128129</v>
          </cell>
          <cell r="O7185" t="str">
            <v>0987218715 / 979128129</v>
          </cell>
          <cell r="P7185" t="str">
            <v>060116</v>
          </cell>
          <cell r="Q7185" t="str">
            <v>CHAMBO</v>
          </cell>
          <cell r="R7185" t="str">
            <v>CHIMBORAZO</v>
          </cell>
          <cell r="S7185" t="str">
            <v>CHAMBO</v>
          </cell>
          <cell r="T7185" t="str">
            <v>TRAMACO</v>
          </cell>
          <cell r="U7185" t="str">
            <v>FLEXNETUIO_PROVINCIA</v>
          </cell>
          <cell r="V7185">
            <v>1</v>
          </cell>
          <cell r="W7185">
            <v>0.09</v>
          </cell>
          <cell r="X7185" t="str">
            <v>HYCITE QUITO</v>
          </cell>
          <cell r="Y7185" t="str">
            <v>FLEX NET CALLE 28 DE JUNIO S/N Y GARCIA MORENO ENTRADA LLANO GRANDE</v>
          </cell>
        </row>
        <row r="7186">
          <cell r="A7186" t="str">
            <v>98789934</v>
          </cell>
          <cell r="B7186">
            <v>490203</v>
          </cell>
          <cell r="C7186" t="str">
            <v>98789934</v>
          </cell>
          <cell r="D7186" t="str">
            <v>HYCITE</v>
          </cell>
          <cell r="E7186" t="str">
            <v>DESPACHO</v>
          </cell>
          <cell r="F7186" t="str">
            <v>NORMAL</v>
          </cell>
          <cell r="G7186" t="str">
            <v>FTQ77778</v>
          </cell>
          <cell r="H7186">
            <v>44930</v>
          </cell>
          <cell r="I7186" t="str">
            <v>ENTREGADO</v>
          </cell>
          <cell r="J7186">
            <v>44931</v>
          </cell>
          <cell r="K7186" t="str">
            <v>JOEL SORROZA</v>
          </cell>
          <cell r="L7186" t="str">
            <v>URB ECOCITY- ECOBOSQUE MZ 4191 VILLA 21 GUAYAQUIL//ECOBOSQUE PASCUALES 090808 GUAYAS</v>
          </cell>
          <cell r="N7186" t="str">
            <v>0960040567</v>
          </cell>
          <cell r="O7186" t="str">
            <v>0960040567</v>
          </cell>
          <cell r="P7186" t="str">
            <v>090808</v>
          </cell>
          <cell r="Q7186" t="str">
            <v>GUAYAQUIL</v>
          </cell>
          <cell r="R7186" t="str">
            <v>GUAYAS</v>
          </cell>
          <cell r="S7186" t="str">
            <v>GUAYAQUIL</v>
          </cell>
          <cell r="T7186" t="str">
            <v>CARGO UNION</v>
          </cell>
          <cell r="U7186" t="str">
            <v>FLEXNETUIO_GYE</v>
          </cell>
          <cell r="V7186">
            <v>2</v>
          </cell>
          <cell r="W7186">
            <v>14.5</v>
          </cell>
          <cell r="X7186" t="str">
            <v>HYCITE QUITO</v>
          </cell>
          <cell r="Y7186" t="str">
            <v>FLEX NET CALLE 28 DE JUNIO S/N Y GARCIA MORENO ENTRADA LLANO GRANDE</v>
          </cell>
        </row>
        <row r="7187">
          <cell r="A7187" t="str">
            <v>98789977</v>
          </cell>
          <cell r="B7187">
            <v>490204</v>
          </cell>
          <cell r="C7187" t="str">
            <v>98789977</v>
          </cell>
          <cell r="D7187" t="str">
            <v>HYCITE</v>
          </cell>
          <cell r="E7187" t="str">
            <v>DESPACHO</v>
          </cell>
          <cell r="F7187" t="str">
            <v>NORMAL</v>
          </cell>
          <cell r="G7187" t="str">
            <v>TFQ91740</v>
          </cell>
          <cell r="H7187">
            <v>44930</v>
          </cell>
          <cell r="I7187" t="str">
            <v>ENTREGADO</v>
          </cell>
          <cell r="J7187">
            <v>44931</v>
          </cell>
          <cell r="K7187" t="str">
            <v>GABRIELA MANZANO</v>
          </cell>
          <cell r="L7187" t="str">
            <v>FRANCISCO GUARDERAS Y ANTONIO CHECA COJUNTO CLUB CASA GRANDE CASA 41 RUMINAHUI // SELVA ALEGRE SANGOLQUI 171104 PICHINCHA</v>
          </cell>
          <cell r="N7187" t="str">
            <v>0999061977</v>
          </cell>
          <cell r="O7187" t="str">
            <v>0999061977</v>
          </cell>
          <cell r="P7187" t="str">
            <v>171104</v>
          </cell>
          <cell r="Q7187" t="str">
            <v>RUMIÑAHUI</v>
          </cell>
          <cell r="R7187" t="str">
            <v>PICHINCHA</v>
          </cell>
          <cell r="S7187" t="str">
            <v>SANGOLQUI</v>
          </cell>
          <cell r="T7187" t="str">
            <v>FLEXTRANS UIO</v>
          </cell>
          <cell r="U7187" t="str">
            <v>FLEXNETUIO_LOCAL</v>
          </cell>
          <cell r="V7187">
            <v>1</v>
          </cell>
          <cell r="W7187">
            <v>4.3</v>
          </cell>
          <cell r="X7187" t="str">
            <v>HYCITE QUITO</v>
          </cell>
          <cell r="Y7187" t="str">
            <v>FLEX NET CALLE 28 DE JUNIO S/N Y GARCIA MORENO ENTRADA LLANO GRANDE</v>
          </cell>
        </row>
        <row r="7188">
          <cell r="A7188" t="str">
            <v>98789984</v>
          </cell>
          <cell r="B7188">
            <v>490205</v>
          </cell>
          <cell r="C7188" t="str">
            <v>98789984</v>
          </cell>
          <cell r="D7188" t="str">
            <v>HYCITE</v>
          </cell>
          <cell r="E7188" t="str">
            <v>DESPACHO</v>
          </cell>
          <cell r="F7188" t="str">
            <v>NORMAL</v>
          </cell>
          <cell r="G7188" t="str">
            <v>031002004151379</v>
          </cell>
          <cell r="H7188">
            <v>44930</v>
          </cell>
          <cell r="I7188" t="str">
            <v>ENTREGADO</v>
          </cell>
          <cell r="J7188">
            <v>44931</v>
          </cell>
          <cell r="K7188" t="str">
            <v>TANYA CORREA</v>
          </cell>
          <cell r="L7188" t="str">
            <v>10 DE AGOSTO-CASA SIN NUMERO 14VA NORT A 100 MT ANTES DE LLEGAR AL MACHALA-MACHALA MACHALA 070212 EL ORO</v>
          </cell>
          <cell r="M7188" t="str">
            <v/>
          </cell>
          <cell r="N7188" t="str">
            <v>0959938865</v>
          </cell>
          <cell r="O7188" t="str">
            <v>0959938865</v>
          </cell>
          <cell r="P7188" t="str">
            <v>070212</v>
          </cell>
          <cell r="Q7188" t="str">
            <v>MACHALA</v>
          </cell>
          <cell r="R7188" t="str">
            <v>EL ORO</v>
          </cell>
          <cell r="S7188" t="str">
            <v>MACHALA</v>
          </cell>
          <cell r="T7188" t="str">
            <v>TRAMACO</v>
          </cell>
          <cell r="U7188" t="str">
            <v>FLEXNETUIO_PROVINCIA</v>
          </cell>
          <cell r="V7188">
            <v>1</v>
          </cell>
          <cell r="W7188">
            <v>2.1</v>
          </cell>
          <cell r="X7188" t="str">
            <v>HYCITE QUITO</v>
          </cell>
          <cell r="Y7188" t="str">
            <v>FLEX NET CALLE 28 DE JUNIO S/N Y GARCIA MORENO ENTRADA LLANO GRANDE</v>
          </cell>
        </row>
        <row r="7189">
          <cell r="A7189" t="str">
            <v>98790030</v>
          </cell>
          <cell r="B7189">
            <v>490206</v>
          </cell>
          <cell r="C7189" t="str">
            <v>98790030</v>
          </cell>
          <cell r="D7189" t="str">
            <v>HYCITE</v>
          </cell>
          <cell r="E7189" t="str">
            <v>DESPACHO</v>
          </cell>
          <cell r="F7189" t="str">
            <v>NORMAL</v>
          </cell>
          <cell r="G7189" t="str">
            <v>ITQ4154</v>
          </cell>
          <cell r="H7189">
            <v>44930</v>
          </cell>
          <cell r="I7189" t="str">
            <v>ENTREGADO</v>
          </cell>
          <cell r="J7189">
            <v>44931</v>
          </cell>
          <cell r="K7189" t="str">
            <v>ROMULO CHIPANTIZA</v>
          </cell>
          <cell r="L7189" t="str">
            <v>MZ # 2914 VILLA # 6 MUCHO LOTE2 - MAEROLOTE7 PLAZA VICTORIA GUAYAQUIL // GUAYAQUIL(090703) PEDERNALES 090703 GUAYAS</v>
          </cell>
          <cell r="N7189" t="str">
            <v>0998446983</v>
          </cell>
          <cell r="O7189" t="str">
            <v>0998446983</v>
          </cell>
          <cell r="P7189" t="str">
            <v>090703</v>
          </cell>
          <cell r="Q7189" t="str">
            <v>GUAYAQUIL</v>
          </cell>
          <cell r="R7189" t="str">
            <v>GUAYAS</v>
          </cell>
          <cell r="S7189" t="str">
            <v>GUAYAQUIL</v>
          </cell>
          <cell r="T7189" t="str">
            <v>CARGO UNION</v>
          </cell>
          <cell r="U7189" t="str">
            <v>FLEXNETUIO_GYE</v>
          </cell>
          <cell r="V7189">
            <v>3</v>
          </cell>
          <cell r="W7189">
            <v>29.5</v>
          </cell>
          <cell r="X7189" t="str">
            <v>HYCITE QUITO</v>
          </cell>
          <cell r="Y7189" t="str">
            <v>FLEX NET CALLE 28 DE JUNIO S/N Y GARCIA MORENO ENTRADA LLANO GRANDE</v>
          </cell>
        </row>
        <row r="7190">
          <cell r="A7190" t="str">
            <v>98790031</v>
          </cell>
          <cell r="B7190">
            <v>490207</v>
          </cell>
          <cell r="C7190" t="str">
            <v>98790031</v>
          </cell>
          <cell r="D7190" t="str">
            <v>HYCITE</v>
          </cell>
          <cell r="E7190" t="str">
            <v>DESPACHO</v>
          </cell>
          <cell r="F7190" t="str">
            <v>NORMAL</v>
          </cell>
          <cell r="G7190" t="str">
            <v>TFQ91742</v>
          </cell>
          <cell r="H7190">
            <v>44930</v>
          </cell>
          <cell r="I7190" t="str">
            <v>ENTREGADO</v>
          </cell>
          <cell r="J7190">
            <v>44932</v>
          </cell>
          <cell r="K7190" t="str">
            <v>ROSAMARIA CASTRO</v>
          </cell>
          <cell r="L7190" t="str">
            <v>DE LOS ALELIES E14-100 Y FARSALIAS URB. HORIZONTE CASA 9 QUITO // SAN ISIDRO DEL INCA SAN ISIDRO DEL INCA 170514 PICHINCHA</v>
          </cell>
          <cell r="M7190" t="str">
            <v/>
          </cell>
          <cell r="N7190" t="str">
            <v>0998238933</v>
          </cell>
          <cell r="O7190" t="str">
            <v>0998238933</v>
          </cell>
          <cell r="P7190" t="str">
            <v>170514</v>
          </cell>
          <cell r="Q7190" t="str">
            <v>QUITO</v>
          </cell>
          <cell r="R7190" t="str">
            <v>PICHINCHA</v>
          </cell>
          <cell r="S7190" t="str">
            <v>QUITO</v>
          </cell>
          <cell r="T7190" t="str">
            <v>FLEXTRANS UIO</v>
          </cell>
          <cell r="U7190" t="str">
            <v>FLEXNETUIO_LOCAL</v>
          </cell>
          <cell r="V7190">
            <v>1</v>
          </cell>
          <cell r="W7190">
            <v>1.9</v>
          </cell>
          <cell r="X7190" t="str">
            <v>HYCITE QUITO</v>
          </cell>
          <cell r="Y7190" t="str">
            <v>FLEX NET CALLE 28 DE JUNIO S/N Y GARCIA MORENO ENTRADA LLANO GRANDE</v>
          </cell>
        </row>
        <row r="7191">
          <cell r="A7191" t="str">
            <v>98790036</v>
          </cell>
          <cell r="B7191">
            <v>490208</v>
          </cell>
          <cell r="C7191" t="str">
            <v>98790036</v>
          </cell>
          <cell r="D7191" t="str">
            <v>HYCITE</v>
          </cell>
          <cell r="E7191" t="str">
            <v>DESPACHO</v>
          </cell>
          <cell r="F7191" t="str">
            <v>NORMAL</v>
          </cell>
          <cell r="G7191" t="str">
            <v>031002004151380</v>
          </cell>
          <cell r="H7191">
            <v>44930</v>
          </cell>
          <cell r="I7191" t="str">
            <v>ENTREGADO</v>
          </cell>
          <cell r="J7191">
            <v>44931</v>
          </cell>
          <cell r="K7191" t="str">
            <v>DAYANA NIETO</v>
          </cell>
          <cell r="L7191" t="str">
            <v>CALLE LOS PINOS S/N ENTRE SAN CALLETANO Y LOS PITOS PORTOVIEJO// EL FORESTAL 12 DE MARZO 130111 MANABI</v>
          </cell>
          <cell r="M7191" t="str">
            <v/>
          </cell>
          <cell r="N7191" t="str">
            <v>0979303283</v>
          </cell>
          <cell r="O7191" t="str">
            <v>0979303283</v>
          </cell>
          <cell r="P7191" t="str">
            <v>130111</v>
          </cell>
          <cell r="Q7191" t="str">
            <v>PORTOVIEJO</v>
          </cell>
          <cell r="R7191" t="str">
            <v>MANABI</v>
          </cell>
          <cell r="S7191" t="str">
            <v>PORTOVIEJO</v>
          </cell>
          <cell r="T7191" t="str">
            <v>TRAMACO</v>
          </cell>
          <cell r="U7191" t="str">
            <v>FLEXNETUIO_PROVINCIA</v>
          </cell>
          <cell r="V7191">
            <v>1</v>
          </cell>
          <cell r="W7191">
            <v>7.9</v>
          </cell>
          <cell r="X7191" t="str">
            <v>HYCITE QUITO</v>
          </cell>
          <cell r="Y7191" t="str">
            <v>FLEX NET CALLE 28 DE JUNIO S/N Y GARCIA MORENO ENTRADA LLANO GRANDE</v>
          </cell>
        </row>
        <row r="7192">
          <cell r="A7192" t="str">
            <v>98790181</v>
          </cell>
          <cell r="B7192">
            <v>490209</v>
          </cell>
          <cell r="C7192" t="str">
            <v>98790181</v>
          </cell>
          <cell r="D7192" t="str">
            <v>HYCITE</v>
          </cell>
          <cell r="E7192" t="str">
            <v>DESPACHO</v>
          </cell>
          <cell r="F7192" t="str">
            <v>NORMAL</v>
          </cell>
          <cell r="G7192" t="str">
            <v>031002004151381</v>
          </cell>
          <cell r="H7192">
            <v>44930</v>
          </cell>
          <cell r="I7192" t="str">
            <v>ENTREGADO</v>
          </cell>
          <cell r="J7192">
            <v>44932</v>
          </cell>
          <cell r="K7192" t="str">
            <v>TULIO TORRES</v>
          </cell>
          <cell r="L7192" t="str">
            <v>28 DE MAYO Y HOMERO CHIRIBOGA CALLE PRINCIPAL SALIDA BUSES LINEA 8 LOC MONTECRISTI// LEONIDAS PROANO 130217 MANABI</v>
          </cell>
          <cell r="M7192" t="str">
            <v/>
          </cell>
          <cell r="N7192" t="str">
            <v>0967052452 / 052578276</v>
          </cell>
          <cell r="O7192" t="str">
            <v>0967052452 / 052578276</v>
          </cell>
          <cell r="P7192" t="str">
            <v>130217</v>
          </cell>
          <cell r="Q7192" t="str">
            <v>MONTECRISTI</v>
          </cell>
          <cell r="R7192" t="str">
            <v>MANABI</v>
          </cell>
          <cell r="S7192" t="str">
            <v>MONTECRISTI</v>
          </cell>
          <cell r="T7192" t="str">
            <v>TRAMACO</v>
          </cell>
          <cell r="U7192" t="str">
            <v>FLEXNETUIO_PROVINCIA</v>
          </cell>
          <cell r="V7192">
            <v>1</v>
          </cell>
          <cell r="W7192">
            <v>3.1</v>
          </cell>
          <cell r="X7192" t="str">
            <v>HYCITE QUITO</v>
          </cell>
          <cell r="Y7192" t="str">
            <v>FLEX NET CALLE 28 DE JUNIO S/N Y GARCIA MORENO ENTRADA LLANO GRANDE</v>
          </cell>
        </row>
        <row r="7193">
          <cell r="A7193" t="str">
            <v>98780991</v>
          </cell>
          <cell r="B7193">
            <v>490126</v>
          </cell>
          <cell r="C7193" t="str">
            <v>98780991</v>
          </cell>
          <cell r="D7193" t="str">
            <v>HYCITE</v>
          </cell>
          <cell r="E7193" t="str">
            <v>DESPACHO</v>
          </cell>
          <cell r="F7193" t="str">
            <v>NORMAL</v>
          </cell>
          <cell r="G7193" t="str">
            <v>TF91701</v>
          </cell>
          <cell r="H7193">
            <v>44930</v>
          </cell>
          <cell r="I7193" t="str">
            <v>ENTREGADO</v>
          </cell>
          <cell r="J7193">
            <v>44931</v>
          </cell>
          <cell r="K7193" t="str">
            <v>HUGO GUAMANCELA</v>
          </cell>
          <cell r="L7193" t="str">
            <v>COPERATIVA PASTOR VERA MZ 1983 SOLAR 18 ENTRE GUANO Y PUGILI GUAYAQUIL TARQUI 090602 GUAYAS</v>
          </cell>
          <cell r="M7193" t="str">
            <v/>
          </cell>
          <cell r="N7193" t="str">
            <v>0998882616 / 023961300</v>
          </cell>
          <cell r="O7193" t="str">
            <v>0998882616 / 023961300</v>
          </cell>
          <cell r="P7193" t="str">
            <v>090602</v>
          </cell>
          <cell r="Q7193" t="str">
            <v>GUAYAQUIL</v>
          </cell>
          <cell r="R7193" t="str">
            <v>GUAYAS</v>
          </cell>
          <cell r="S7193" t="str">
            <v>GUAYAQUIL</v>
          </cell>
          <cell r="T7193" t="str">
            <v>CARGO UNION</v>
          </cell>
          <cell r="U7193" t="str">
            <v>FLEXNETUIO_GYE</v>
          </cell>
          <cell r="V7193">
            <v>1</v>
          </cell>
          <cell r="W7193">
            <v>9.9</v>
          </cell>
          <cell r="X7193" t="str">
            <v>HYCITE QUITO</v>
          </cell>
          <cell r="Y7193" t="str">
            <v>FLEX NET CALLE 28 DE JUNIO S/N Y GARCIA MORENO ENTRADA LLANO GRANDE</v>
          </cell>
        </row>
        <row r="7194">
          <cell r="A7194" t="str">
            <v>98782532</v>
          </cell>
          <cell r="B7194">
            <v>490127</v>
          </cell>
          <cell r="C7194" t="str">
            <v>98782532</v>
          </cell>
          <cell r="D7194" t="str">
            <v>HYCITE</v>
          </cell>
          <cell r="E7194" t="str">
            <v>DESPACHO</v>
          </cell>
          <cell r="F7194" t="str">
            <v>NORMAL</v>
          </cell>
          <cell r="G7194" t="str">
            <v>TFQ91816</v>
          </cell>
          <cell r="H7194">
            <v>44930</v>
          </cell>
          <cell r="I7194" t="str">
            <v>ENTREGADO</v>
          </cell>
          <cell r="J7194">
            <v>44931</v>
          </cell>
          <cell r="K7194" t="str">
            <v>MARIA CASTRO</v>
          </cell>
          <cell r="L7194" t="str">
            <v>PEDRO DE GANTE N 11 75 EMILIO ESTRADA PEDRO DE GANTE FRENTE PARQUE INFANTIL QUITO//VALLE DE LOS CHILLOS CONOCOTO 170801 PICHINCHA</v>
          </cell>
          <cell r="N7194" t="str">
            <v>0999923617</v>
          </cell>
          <cell r="O7194" t="str">
            <v>0999923617</v>
          </cell>
          <cell r="P7194" t="str">
            <v>170801</v>
          </cell>
          <cell r="Q7194" t="str">
            <v>QUITO</v>
          </cell>
          <cell r="R7194" t="str">
            <v>PICHINCHA</v>
          </cell>
          <cell r="S7194" t="str">
            <v>CONOCOTO</v>
          </cell>
          <cell r="T7194" t="str">
            <v>FLEXTRANS UIO</v>
          </cell>
          <cell r="U7194" t="str">
            <v>FLEXNETUIO_LOCAL</v>
          </cell>
          <cell r="V7194">
            <v>2</v>
          </cell>
          <cell r="W7194">
            <v>16.899999999999999</v>
          </cell>
          <cell r="X7194" t="str">
            <v>HYCITE QUITO</v>
          </cell>
          <cell r="Y7194" t="str">
            <v>FLEX NET CALLE 28 DE JUNIO S/N Y GARCIA MORENO ENTRADA LLANO GRANDE</v>
          </cell>
        </row>
        <row r="7195">
          <cell r="A7195" t="str">
            <v>98782640</v>
          </cell>
          <cell r="B7195">
            <v>490128</v>
          </cell>
          <cell r="C7195" t="str">
            <v>98782640</v>
          </cell>
          <cell r="D7195" t="str">
            <v>HYCITE</v>
          </cell>
          <cell r="E7195" t="str">
            <v>DESPACHO</v>
          </cell>
          <cell r="F7195" t="str">
            <v>NORMAL</v>
          </cell>
          <cell r="G7195" t="str">
            <v>031002004152537</v>
          </cell>
          <cell r="H7195">
            <v>44930</v>
          </cell>
          <cell r="I7195" t="str">
            <v>ENTREGADO</v>
          </cell>
          <cell r="J7195">
            <v>44932</v>
          </cell>
          <cell r="K7195" t="str">
            <v>RITA CHUMBE</v>
          </cell>
          <cell r="L7195" t="str">
            <v>ZOILO RODRIGUEZ Y CORAZON CASA #96-190 EDIFICIO LAS ZARZAS LOJA ** ORILLAS DEL ZAMORA EL SAGRARIO 110108 LOJA</v>
          </cell>
          <cell r="N7195" t="str">
            <v>0991643080</v>
          </cell>
          <cell r="O7195" t="str">
            <v>0991643080</v>
          </cell>
          <cell r="P7195" t="str">
            <v>110108</v>
          </cell>
          <cell r="Q7195" t="str">
            <v>LOJA</v>
          </cell>
          <cell r="R7195" t="str">
            <v>LOJA</v>
          </cell>
          <cell r="S7195" t="str">
            <v>LOJA</v>
          </cell>
          <cell r="T7195" t="str">
            <v>TRAMACO</v>
          </cell>
          <cell r="U7195" t="str">
            <v>FLEXNETUIO_PROVINCIA</v>
          </cell>
          <cell r="V7195">
            <v>3</v>
          </cell>
          <cell r="W7195">
            <v>30.9</v>
          </cell>
          <cell r="X7195" t="str">
            <v>HYCITE QUITO</v>
          </cell>
          <cell r="Y7195" t="str">
            <v>FLEX NET CALLE 28 DE JUNIO S/N Y GARCIA MORENO ENTRADA LLANO GRANDE</v>
          </cell>
        </row>
        <row r="7196">
          <cell r="A7196" t="str">
            <v>98782716</v>
          </cell>
          <cell r="B7196">
            <v>490129</v>
          </cell>
          <cell r="C7196" t="str">
            <v>98782716</v>
          </cell>
          <cell r="D7196" t="str">
            <v>HYCITE</v>
          </cell>
          <cell r="E7196" t="str">
            <v>DESPACHO</v>
          </cell>
          <cell r="F7196" t="str">
            <v>NORMAL</v>
          </cell>
          <cell r="G7196" t="str">
            <v>031002004151344</v>
          </cell>
          <cell r="H7196">
            <v>44930</v>
          </cell>
          <cell r="I7196" t="str">
            <v>ENTREGADO</v>
          </cell>
          <cell r="J7196">
            <v>44931</v>
          </cell>
          <cell r="K7196" t="str">
            <v>ANGELO RODRIGUEZ</v>
          </cell>
          <cell r="L7196" t="str">
            <v>CALLE PAQUISHA DIAGONAL A LA SEDE TIPAN NISA CASA 1 PLANTA SANTA ELENA ** BARRIO JOSE TIPAN SANTA ELENA 240104 SANTA ELENA</v>
          </cell>
          <cell r="M7196" t="str">
            <v/>
          </cell>
          <cell r="N7196" t="str">
            <v>0968668403</v>
          </cell>
          <cell r="O7196" t="str">
            <v>0968668403</v>
          </cell>
          <cell r="P7196" t="str">
            <v>240104</v>
          </cell>
          <cell r="Q7196" t="str">
            <v>SANTA ELENA</v>
          </cell>
          <cell r="R7196" t="str">
            <v>SANTA ELENA</v>
          </cell>
          <cell r="S7196" t="str">
            <v>SANTA ELENA - CIUDADELA ROTARIO - COMUNA EL AZUCAR - RECINTO RIO VERDE - BUENA FUENTE - RECINTO JUAN</v>
          </cell>
          <cell r="T7196" t="str">
            <v>TRAMACO</v>
          </cell>
          <cell r="U7196" t="str">
            <v>FLEXNETUIO_PROVINCIA</v>
          </cell>
          <cell r="V7196">
            <v>1</v>
          </cell>
          <cell r="W7196">
            <v>4</v>
          </cell>
          <cell r="X7196" t="str">
            <v>HYCITE QUITO</v>
          </cell>
          <cell r="Y7196" t="str">
            <v>FLEX NET CALLE 28 DE JUNIO S/N Y GARCIA MORENO ENTRADA LLANO GRANDE</v>
          </cell>
        </row>
        <row r="7197">
          <cell r="A7197" t="str">
            <v>98782804</v>
          </cell>
          <cell r="B7197">
            <v>490130</v>
          </cell>
          <cell r="C7197" t="str">
            <v>98782804</v>
          </cell>
          <cell r="D7197" t="str">
            <v>HYCITE</v>
          </cell>
          <cell r="E7197" t="str">
            <v>DESPACHO</v>
          </cell>
          <cell r="F7197" t="str">
            <v>NORMAL</v>
          </cell>
          <cell r="G7197" t="str">
            <v>031002004151345</v>
          </cell>
          <cell r="H7197">
            <v>44930</v>
          </cell>
          <cell r="I7197" t="str">
            <v>ENTREGADO</v>
          </cell>
          <cell r="J7197">
            <v>44931</v>
          </cell>
          <cell r="K7197" t="str">
            <v>LESLYE CEDILLO</v>
          </cell>
          <cell r="L7197" t="str">
            <v>JUAN MONTALVO AZUAY Y BOLIVAR LOCAL YAMBAL PASAJE - CENTRO OCHOA LEON 070105 EL ORO</v>
          </cell>
          <cell r="M7197" t="str">
            <v/>
          </cell>
          <cell r="N7197" t="str">
            <v>0984497330</v>
          </cell>
          <cell r="O7197" t="str">
            <v>0984497330</v>
          </cell>
          <cell r="P7197" t="str">
            <v>070105</v>
          </cell>
          <cell r="Q7197" t="str">
            <v>PASAJE</v>
          </cell>
          <cell r="R7197" t="str">
            <v>EL ORO</v>
          </cell>
          <cell r="S7197" t="str">
            <v>PASAJE</v>
          </cell>
          <cell r="T7197" t="str">
            <v>TRAMACO</v>
          </cell>
          <cell r="U7197" t="str">
            <v>FLEXNETUIO_PROVINCIA</v>
          </cell>
          <cell r="V7197">
            <v>1</v>
          </cell>
          <cell r="W7197">
            <v>3.5</v>
          </cell>
          <cell r="X7197" t="str">
            <v>HYCITE QUITO</v>
          </cell>
          <cell r="Y7197" t="str">
            <v>FLEX NET CALLE 28 DE JUNIO S/N Y GARCIA MORENO ENTRADA LLANO GRANDE</v>
          </cell>
        </row>
        <row r="7198">
          <cell r="A7198" t="str">
            <v>98782806</v>
          </cell>
          <cell r="B7198">
            <v>490131</v>
          </cell>
          <cell r="C7198" t="str">
            <v>98782806</v>
          </cell>
          <cell r="D7198" t="str">
            <v>HYCITE</v>
          </cell>
          <cell r="E7198" t="str">
            <v>DESPACHO</v>
          </cell>
          <cell r="F7198" t="str">
            <v>NORMAL</v>
          </cell>
          <cell r="G7198" t="str">
            <v>TFQ91703 / ITQ4572</v>
          </cell>
          <cell r="H7198">
            <v>44930</v>
          </cell>
          <cell r="I7198" t="str">
            <v>ENTREGADO</v>
          </cell>
          <cell r="J7198">
            <v>44939</v>
          </cell>
          <cell r="K7198" t="str">
            <v>MARIA JOSE DELGADO CI: 1721398848</v>
          </cell>
          <cell r="L7198" t="str">
            <v xml:space="preserve"> AV. RIO COFANES 328 Y BARTOLOMÉ DE SEGOVIA REFERENCIA: A LADO DE LA GASOLINERA TERPEL PROVINCIA: PICHINCHA CANTÓN: QUITO PARROQUIA:JIPIJAPA LOCALIDAD: QUITO</v>
          </cell>
          <cell r="N7198" t="str">
            <v>0991898698</v>
          </cell>
          <cell r="O7198" t="str">
            <v>0991898698</v>
          </cell>
          <cell r="P7198" t="str">
            <v>170707</v>
          </cell>
          <cell r="Q7198" t="str">
            <v>QUITO</v>
          </cell>
          <cell r="R7198" t="str">
            <v>PICHINCHA</v>
          </cell>
          <cell r="S7198" t="str">
            <v>QUITO</v>
          </cell>
          <cell r="T7198" t="str">
            <v>FLEXTRANS UIO</v>
          </cell>
          <cell r="U7198" t="str">
            <v>FLEXNETUIO_LOCAL</v>
          </cell>
          <cell r="V7198">
            <v>1</v>
          </cell>
          <cell r="W7198">
            <v>11.7</v>
          </cell>
          <cell r="X7198" t="str">
            <v>HYCITE QUITO</v>
          </cell>
          <cell r="Y7198" t="str">
            <v>FLEX NET CALLE 28 DE JUNIO S/N Y GARCIA MORENO ENTRADA LLANO GRANDE</v>
          </cell>
        </row>
        <row r="7199">
          <cell r="A7199" t="str">
            <v>98782859</v>
          </cell>
          <cell r="B7199">
            <v>490132</v>
          </cell>
          <cell r="C7199" t="str">
            <v>98782859</v>
          </cell>
          <cell r="D7199" t="str">
            <v>HYCITE</v>
          </cell>
          <cell r="E7199" t="str">
            <v>DESPACHO</v>
          </cell>
          <cell r="F7199" t="str">
            <v>NORMAL</v>
          </cell>
          <cell r="G7199" t="str">
            <v>031002004151325</v>
          </cell>
          <cell r="H7199">
            <v>44930</v>
          </cell>
          <cell r="I7199" t="str">
            <v>ENTREGADO</v>
          </cell>
          <cell r="J7199">
            <v>44932</v>
          </cell>
          <cell r="K7199" t="str">
            <v>MARIA DE LOURDES SALAS(S)</v>
          </cell>
          <cell r="L7199" t="str">
            <v>CL ROCAFUERTE 461 Y BOLIVAR A 30 PASOS DEL POLLO EL POLLAZO OTAVALO-SAN BLAS EL JORDAN 100201 IMBABURA</v>
          </cell>
          <cell r="M7199" t="str">
            <v/>
          </cell>
          <cell r="N7199" t="str">
            <v>00987883593/062920784 /</v>
          </cell>
          <cell r="O7199" t="str">
            <v>00987883593/062920784 /</v>
          </cell>
          <cell r="P7199" t="str">
            <v>100201</v>
          </cell>
          <cell r="Q7199" t="str">
            <v>OTAVALO</v>
          </cell>
          <cell r="R7199" t="str">
            <v>IMBABURA</v>
          </cell>
          <cell r="S7199" t="str">
            <v>OTAVALO</v>
          </cell>
          <cell r="T7199" t="str">
            <v>TRAMACO</v>
          </cell>
          <cell r="U7199" t="str">
            <v>FLEXNETUIO_PROVINCIA</v>
          </cell>
          <cell r="V7199">
            <v>1</v>
          </cell>
          <cell r="W7199">
            <v>5.5</v>
          </cell>
          <cell r="X7199" t="str">
            <v>HYCITE QUITO</v>
          </cell>
          <cell r="Y7199" t="str">
            <v>FLEX NET CALLE 28 DE JUNIO S/N Y GARCIA MORENO ENTRADA LLANO GRANDE</v>
          </cell>
        </row>
        <row r="7200">
          <cell r="A7200" t="str">
            <v>98782934</v>
          </cell>
          <cell r="B7200">
            <v>490133</v>
          </cell>
          <cell r="C7200" t="str">
            <v>98782934</v>
          </cell>
          <cell r="D7200" t="str">
            <v>HYCITE</v>
          </cell>
          <cell r="E7200" t="str">
            <v>DESPACHO</v>
          </cell>
          <cell r="F7200" t="str">
            <v>NORMAL</v>
          </cell>
          <cell r="G7200" t="str">
            <v>031002004151346</v>
          </cell>
          <cell r="H7200">
            <v>44930</v>
          </cell>
          <cell r="I7200" t="str">
            <v>ENTREGADO</v>
          </cell>
          <cell r="J7200">
            <v>44931</v>
          </cell>
          <cell r="K7200" t="str">
            <v>WASHINGTON MOREIRA</v>
          </cell>
          <cell r="L7200" t="str">
            <v>CALLE 319 A Y AVENIDA 213 A LADO DEL CUERPO DE BOMBERO MANTA//CUBA ELOY ALFARO (MA) 130211 MANABI</v>
          </cell>
          <cell r="M7200" t="str">
            <v/>
          </cell>
          <cell r="N7200" t="str">
            <v>0994802802</v>
          </cell>
          <cell r="O7200" t="str">
            <v>0994802802</v>
          </cell>
          <cell r="P7200" t="str">
            <v>130211</v>
          </cell>
          <cell r="Q7200" t="str">
            <v>MANTA</v>
          </cell>
          <cell r="R7200" t="str">
            <v>MANABI</v>
          </cell>
          <cell r="S7200" t="str">
            <v>MANTA</v>
          </cell>
          <cell r="T7200" t="str">
            <v>TRAMACO</v>
          </cell>
          <cell r="U7200" t="str">
            <v>FLEXNETUIO_PROVINCIA</v>
          </cell>
          <cell r="V7200">
            <v>1</v>
          </cell>
          <cell r="W7200">
            <v>14</v>
          </cell>
          <cell r="X7200" t="str">
            <v>HYCITE QUITO</v>
          </cell>
          <cell r="Y7200" t="str">
            <v>FLEX NET CALLE 28 DE JUNIO S/N Y GARCIA MORENO ENTRADA LLANO GRANDE</v>
          </cell>
        </row>
        <row r="7201">
          <cell r="A7201" t="str">
            <v>98782954</v>
          </cell>
          <cell r="B7201">
            <v>490134</v>
          </cell>
          <cell r="C7201" t="str">
            <v>98782954</v>
          </cell>
          <cell r="D7201" t="str">
            <v>HYCITE</v>
          </cell>
          <cell r="E7201" t="str">
            <v>DESPACHO</v>
          </cell>
          <cell r="F7201" t="str">
            <v>NORMAL</v>
          </cell>
          <cell r="G7201" t="str">
            <v>TF91704</v>
          </cell>
          <cell r="H7201">
            <v>44930</v>
          </cell>
          <cell r="I7201" t="str">
            <v>ENTREGADO</v>
          </cell>
          <cell r="J7201">
            <v>44931</v>
          </cell>
          <cell r="K7201" t="str">
            <v>XAVIER BOURNE</v>
          </cell>
          <cell r="L7201" t="str">
            <v>VIA SALITRE URB NAPOL MZ 9 VILLA 1 A LADO PLAZA MILAN DAULE//LA AURORA SALITRE LA AURORA 091910 GUAYAS</v>
          </cell>
          <cell r="N7201" t="str">
            <v>0994009592 / 043810900</v>
          </cell>
          <cell r="O7201" t="str">
            <v>0994009592 / 043810900</v>
          </cell>
          <cell r="P7201" t="str">
            <v>GUAYAQUIL</v>
          </cell>
          <cell r="Q7201" t="str">
            <v>GUAYAQUIL</v>
          </cell>
          <cell r="R7201" t="str">
            <v>GUAYAS</v>
          </cell>
          <cell r="T7201" t="str">
            <v>CARGO UNION</v>
          </cell>
          <cell r="U7201" t="str">
            <v>FLEXNETUIO_GYE</v>
          </cell>
          <cell r="V7201">
            <v>1</v>
          </cell>
          <cell r="W7201">
            <v>7.3</v>
          </cell>
          <cell r="X7201" t="str">
            <v>HYCITE QUITO</v>
          </cell>
          <cell r="Y7201" t="str">
            <v>FLEX NET CALLE 28 DE JUNIO S/N Y GARCIA MORENO ENTRADA LLANO GRANDE</v>
          </cell>
        </row>
        <row r="7202">
          <cell r="A7202" t="str">
            <v>98783082</v>
          </cell>
          <cell r="B7202">
            <v>490135</v>
          </cell>
          <cell r="C7202" t="str">
            <v>98783082</v>
          </cell>
          <cell r="D7202" t="str">
            <v>HYCITE</v>
          </cell>
          <cell r="E7202" t="str">
            <v>DESPACHO</v>
          </cell>
          <cell r="F7202" t="str">
            <v>NORMAL</v>
          </cell>
          <cell r="G7202" t="str">
            <v>TFQ91705</v>
          </cell>
          <cell r="H7202">
            <v>44930</v>
          </cell>
          <cell r="I7202" t="str">
            <v>ENTREGADO</v>
          </cell>
          <cell r="J7202">
            <v>44931</v>
          </cell>
          <cell r="K7202" t="str">
            <v>MARCO BRAVO</v>
          </cell>
          <cell r="L7202" t="str">
            <v>LUIS CORDERO OE2-231 Y PASAJE OE2F CASA ESQUINERA COLOR AMARILLA QUITO//BARRIO EL INFA CONOCOTO 170802 PICHINCHA</v>
          </cell>
          <cell r="N7202" t="str">
            <v>0995713149</v>
          </cell>
          <cell r="O7202" t="str">
            <v>0995713149</v>
          </cell>
          <cell r="P7202" t="str">
            <v>170802</v>
          </cell>
          <cell r="Q7202" t="str">
            <v>QUITO</v>
          </cell>
          <cell r="R7202" t="str">
            <v>PICHINCHA</v>
          </cell>
          <cell r="S7202" t="str">
            <v>CONOCOTO</v>
          </cell>
          <cell r="T7202" t="str">
            <v>FLEXTRANS UIO</v>
          </cell>
          <cell r="U7202" t="str">
            <v>FLEXNETUIO_LOCAL</v>
          </cell>
          <cell r="V7202">
            <v>1</v>
          </cell>
          <cell r="W7202">
            <v>11.9</v>
          </cell>
          <cell r="X7202" t="str">
            <v>HYCITE QUITO</v>
          </cell>
          <cell r="Y7202" t="str">
            <v>FLEX NET CALLE 28 DE JUNIO S/N Y GARCIA MORENO ENTRADA LLANO GRANDE</v>
          </cell>
        </row>
        <row r="7203">
          <cell r="A7203" t="str">
            <v>98783105</v>
          </cell>
          <cell r="B7203">
            <v>490136</v>
          </cell>
          <cell r="C7203" t="str">
            <v>98783105</v>
          </cell>
          <cell r="D7203" t="str">
            <v>HYCITE</v>
          </cell>
          <cell r="E7203" t="str">
            <v>DESPACHO</v>
          </cell>
          <cell r="F7203" t="str">
            <v>NORMAL</v>
          </cell>
          <cell r="G7203" t="str">
            <v>TFQ91706 / ITQ4410</v>
          </cell>
          <cell r="H7203">
            <v>44930</v>
          </cell>
          <cell r="I7203" t="str">
            <v>ENTREGADO</v>
          </cell>
          <cell r="J7203">
            <v>44939</v>
          </cell>
          <cell r="K7203" t="str">
            <v>NICOLE ESTEFANIA LOPEZ SANTANDER</v>
          </cell>
          <cell r="L7203" t="str">
            <v xml:space="preserve">CALLE QUITUMBE 59-177 Y AVENIDA LUIS TUFIÑO SON OFICINAS DE TRABAJO FINAL PEST, PICHINCHA QUITO - NORTE CONDADO, </v>
          </cell>
          <cell r="N7203" t="str">
            <v>+59399-059-6484</v>
          </cell>
          <cell r="O7203" t="str">
            <v>+59399-059-6484</v>
          </cell>
          <cell r="P7203" t="str">
            <v>170528</v>
          </cell>
          <cell r="Q7203" t="str">
            <v>QUITO</v>
          </cell>
          <cell r="R7203" t="str">
            <v>PICHINCHA</v>
          </cell>
          <cell r="S7203" t="str">
            <v>QUITO</v>
          </cell>
          <cell r="T7203" t="str">
            <v>TRANSERVISS</v>
          </cell>
          <cell r="U7203" t="str">
            <v>FLEXNETUIO_LOCAL</v>
          </cell>
          <cell r="V7203">
            <v>1</v>
          </cell>
          <cell r="W7203">
            <v>9.4</v>
          </cell>
          <cell r="X7203" t="str">
            <v>HYCITE QUITO</v>
          </cell>
          <cell r="Y7203" t="str">
            <v>FLEX NET CALLE 28 DE JUNIO S/N Y GARCIA MORENO ENTRADA LLANO GRANDE</v>
          </cell>
        </row>
        <row r="7204">
          <cell r="A7204" t="str">
            <v>98783477</v>
          </cell>
          <cell r="B7204">
            <v>490137</v>
          </cell>
          <cell r="C7204" t="str">
            <v>98783477</v>
          </cell>
          <cell r="D7204" t="str">
            <v>HYCITE</v>
          </cell>
          <cell r="E7204" t="str">
            <v>DESPACHO</v>
          </cell>
          <cell r="F7204" t="str">
            <v>NORMAL</v>
          </cell>
          <cell r="G7204" t="str">
            <v>031002004151347</v>
          </cell>
          <cell r="H7204">
            <v>44930</v>
          </cell>
          <cell r="I7204" t="str">
            <v>ENTREGADO</v>
          </cell>
          <cell r="J7204">
            <v>44931</v>
          </cell>
          <cell r="K7204" t="str">
            <v>MARIBEL ESCOBAR</v>
          </cell>
          <cell r="L7204" t="str">
            <v>CALLE 12 AV 28 Y 29 ARRIBA DE TIENDA JUAN CARLOS MONTO MONTO 130213 MANABI</v>
          </cell>
          <cell r="M7204" t="str">
            <v/>
          </cell>
          <cell r="N7204" t="str">
            <v>0983831233</v>
          </cell>
          <cell r="O7204" t="str">
            <v>0983831233</v>
          </cell>
          <cell r="P7204" t="str">
            <v>130213</v>
          </cell>
          <cell r="Q7204" t="str">
            <v>MANTA</v>
          </cell>
          <cell r="R7204" t="str">
            <v>MANABI</v>
          </cell>
          <cell r="S7204" t="str">
            <v>MANTA</v>
          </cell>
          <cell r="T7204" t="str">
            <v>TRAMACO</v>
          </cell>
          <cell r="U7204" t="str">
            <v>FLEXNETUIO_PROVINCIA</v>
          </cell>
          <cell r="V7204">
            <v>1</v>
          </cell>
          <cell r="W7204">
            <v>3.5</v>
          </cell>
          <cell r="X7204" t="str">
            <v>HYCITE QUITO</v>
          </cell>
          <cell r="Y7204" t="str">
            <v>FLEX NET CALLE 28 DE JUNIO S/N Y GARCIA MORENO ENTRADA LLANO GRANDE</v>
          </cell>
        </row>
        <row r="7205">
          <cell r="A7205" t="str">
            <v>98783881</v>
          </cell>
          <cell r="B7205">
            <v>490138</v>
          </cell>
          <cell r="C7205" t="str">
            <v>98783881</v>
          </cell>
          <cell r="D7205" t="str">
            <v>HYCITE</v>
          </cell>
          <cell r="E7205" t="str">
            <v>DESPACHO</v>
          </cell>
          <cell r="F7205" t="str">
            <v>NORMAL</v>
          </cell>
          <cell r="G7205" t="str">
            <v>031002004151348</v>
          </cell>
          <cell r="H7205">
            <v>44930</v>
          </cell>
          <cell r="I7205" t="str">
            <v>ENTREGADO</v>
          </cell>
          <cell r="J7205">
            <v>44931</v>
          </cell>
          <cell r="K7205" t="str">
            <v>DAYANA LOOR</v>
          </cell>
          <cell r="L7205" t="str">
            <v>CLDA EL MAESTRO CALLEJON S/N CALLEJON DIAGONAL AL CUERPO DE BOMBEROS PORTOVIEJO ** CDLA EL MAESTRO PICOAZA 130110 MANABI</v>
          </cell>
          <cell r="M7205" t="str">
            <v/>
          </cell>
          <cell r="N7205" t="str">
            <v>0939577216</v>
          </cell>
          <cell r="O7205" t="str">
            <v>0939577216</v>
          </cell>
          <cell r="P7205" t="str">
            <v>130110</v>
          </cell>
          <cell r="Q7205" t="str">
            <v>PORTOVIEJO</v>
          </cell>
          <cell r="R7205" t="str">
            <v>MANABI</v>
          </cell>
          <cell r="S7205" t="str">
            <v>PORTOVIEJO</v>
          </cell>
          <cell r="T7205" t="str">
            <v>TRAMACO</v>
          </cell>
          <cell r="U7205" t="str">
            <v>FLEXNETUIO_PROVINCIA</v>
          </cell>
          <cell r="V7205">
            <v>1</v>
          </cell>
          <cell r="W7205">
            <v>8.8000000000000007</v>
          </cell>
          <cell r="X7205" t="str">
            <v>HYCITE QUITO</v>
          </cell>
          <cell r="Y7205" t="str">
            <v>FLEX NET CALLE 28 DE JUNIO S/N Y GARCIA MORENO ENTRADA LLANO GRANDE</v>
          </cell>
        </row>
        <row r="7206">
          <cell r="A7206" t="str">
            <v>98784078</v>
          </cell>
          <cell r="B7206">
            <v>490139</v>
          </cell>
          <cell r="C7206" t="str">
            <v>98784078</v>
          </cell>
          <cell r="D7206" t="str">
            <v>HYCITE</v>
          </cell>
          <cell r="E7206" t="str">
            <v>DESPACHO</v>
          </cell>
          <cell r="F7206" t="str">
            <v>NORMAL</v>
          </cell>
          <cell r="G7206" t="str">
            <v>TFQ91707</v>
          </cell>
          <cell r="H7206">
            <v>44930</v>
          </cell>
          <cell r="I7206" t="str">
            <v>ENTREGADO</v>
          </cell>
          <cell r="J7206">
            <v>44932</v>
          </cell>
          <cell r="K7206" t="str">
            <v>DIANA SUAREZ</v>
          </cell>
          <cell r="L7206" t="str">
            <v>ALFREDO DAVILA Y CALCETA CJTO FORET HILL C4 CHONE Y CALCETA CERCA PARQUE KIN RUMINAHUI SAN RAFAEL 170503 PICHINCHA</v>
          </cell>
          <cell r="M7206" t="str">
            <v/>
          </cell>
          <cell r="N7206" t="str">
            <v>0995903770</v>
          </cell>
          <cell r="O7206" t="str">
            <v>0995903770</v>
          </cell>
          <cell r="P7206" t="str">
            <v>170503</v>
          </cell>
          <cell r="Q7206" t="str">
            <v>QUITO</v>
          </cell>
          <cell r="R7206" t="str">
            <v>PICHINCHA</v>
          </cell>
          <cell r="S7206" t="str">
            <v>QUITO</v>
          </cell>
          <cell r="T7206" t="str">
            <v>FLEXTRANS UIO</v>
          </cell>
          <cell r="U7206" t="str">
            <v>FLEXNETUIO_LOCAL</v>
          </cell>
          <cell r="V7206">
            <v>1</v>
          </cell>
          <cell r="W7206">
            <v>8.8000000000000007</v>
          </cell>
          <cell r="X7206" t="str">
            <v>HYCITE QUITO</v>
          </cell>
          <cell r="Y7206" t="str">
            <v>FLEX NET CALLE 28 DE JUNIO S/N Y GARCIA MORENO ENTRADA LLANO GRANDE</v>
          </cell>
        </row>
        <row r="7207">
          <cell r="A7207" t="str">
            <v>98784083</v>
          </cell>
          <cell r="B7207">
            <v>490140</v>
          </cell>
          <cell r="C7207" t="str">
            <v>98784083</v>
          </cell>
          <cell r="D7207" t="str">
            <v>HYCITE</v>
          </cell>
          <cell r="E7207" t="str">
            <v>DESPACHO</v>
          </cell>
          <cell r="F7207" t="str">
            <v>NORMAL</v>
          </cell>
          <cell r="G7207" t="str">
            <v>TF91708</v>
          </cell>
          <cell r="H7207">
            <v>44930</v>
          </cell>
          <cell r="I7207" t="str">
            <v>ENTREGADO</v>
          </cell>
          <cell r="J7207">
            <v>44931</v>
          </cell>
          <cell r="K7207" t="str">
            <v>JOFFRE ALCIVAR</v>
          </cell>
          <cell r="L7207" t="str">
            <v>URBANIZACION LA JOYA ETAPA GRANDE MZA 12 VILLA 16 DAULE//DAULE LAS LOJAS 091902 GUAYAS</v>
          </cell>
          <cell r="N7207" t="str">
            <v>0988933034</v>
          </cell>
          <cell r="O7207" t="str">
            <v>0988933034</v>
          </cell>
          <cell r="P7207" t="str">
            <v>091902</v>
          </cell>
          <cell r="Q7207" t="str">
            <v>DAULE</v>
          </cell>
          <cell r="R7207" t="str">
            <v>GUAYAS</v>
          </cell>
          <cell r="S7207" t="str">
            <v>DAULE - FLOR MARIA - NAUPE</v>
          </cell>
          <cell r="T7207" t="str">
            <v>CARGO UNION</v>
          </cell>
          <cell r="U7207" t="str">
            <v>FLEXNETUIO_GYE</v>
          </cell>
          <cell r="V7207">
            <v>1</v>
          </cell>
          <cell r="W7207">
            <v>15.2</v>
          </cell>
          <cell r="X7207" t="str">
            <v>HYCITE QUITO</v>
          </cell>
          <cell r="Y7207" t="str">
            <v>FLEX NET CALLE 28 DE JUNIO S/N Y GARCIA MORENO ENTRADA LLANO GRANDE</v>
          </cell>
        </row>
        <row r="7208">
          <cell r="A7208" t="str">
            <v>98784172</v>
          </cell>
          <cell r="B7208">
            <v>490141</v>
          </cell>
          <cell r="C7208" t="str">
            <v>98784172</v>
          </cell>
          <cell r="D7208" t="str">
            <v>HYCITE</v>
          </cell>
          <cell r="E7208" t="str">
            <v>DESPACHO</v>
          </cell>
          <cell r="F7208" t="str">
            <v>NORMAL</v>
          </cell>
          <cell r="G7208" t="str">
            <v>TF91709</v>
          </cell>
          <cell r="H7208">
            <v>44930</v>
          </cell>
          <cell r="I7208" t="str">
            <v>ENTREGADO</v>
          </cell>
          <cell r="J7208">
            <v>44931</v>
          </cell>
          <cell r="K7208" t="str">
            <v>JOSELYN MORAN</v>
          </cell>
          <cell r="L7208" t="str">
            <v>SAMBO CITY ETAPA MANHATAN MZ 9 V 14 DAULE//NORTE AURORA 090101 GUAYAS</v>
          </cell>
          <cell r="M7208" t="str">
            <v/>
          </cell>
          <cell r="N7208" t="str">
            <v>0958610185</v>
          </cell>
          <cell r="O7208" t="str">
            <v>0958610185</v>
          </cell>
          <cell r="P7208" t="str">
            <v>090101</v>
          </cell>
          <cell r="Q7208" t="str">
            <v>GUAYAQUIL</v>
          </cell>
          <cell r="R7208" t="str">
            <v>GUAYAS</v>
          </cell>
          <cell r="S7208" t="str">
            <v>GUAYAQUIL</v>
          </cell>
          <cell r="T7208" t="str">
            <v>CARGO UNION</v>
          </cell>
          <cell r="U7208" t="str">
            <v>FLEXNETUIO_GYE</v>
          </cell>
          <cell r="V7208">
            <v>1</v>
          </cell>
          <cell r="W7208">
            <v>16.100000000000001</v>
          </cell>
          <cell r="X7208" t="str">
            <v>HYCITE QUITO</v>
          </cell>
          <cell r="Y7208" t="str">
            <v>FLEX NET CALLE 28 DE JUNIO S/N Y GARCIA MORENO ENTRADA LLANO GRANDE</v>
          </cell>
        </row>
        <row r="7209">
          <cell r="A7209" t="str">
            <v>98784214</v>
          </cell>
          <cell r="B7209">
            <v>490142</v>
          </cell>
          <cell r="C7209" t="str">
            <v>98784214</v>
          </cell>
          <cell r="D7209" t="str">
            <v>HYCITE</v>
          </cell>
          <cell r="E7209" t="str">
            <v>DESPACHO</v>
          </cell>
          <cell r="F7209" t="str">
            <v>NORMAL</v>
          </cell>
          <cell r="G7209" t="str">
            <v>TFQ91710</v>
          </cell>
          <cell r="H7209">
            <v>44930</v>
          </cell>
          <cell r="I7209" t="str">
            <v>ENTREGADO</v>
          </cell>
          <cell r="J7209">
            <v>44932</v>
          </cell>
          <cell r="K7209" t="str">
            <v>JOSE GONZABAY</v>
          </cell>
          <cell r="L7209" t="str">
            <v>DIAZ DE LA MADRID OE 687 Y ARIAS DE UGARTE QUITO//NORTE BELIZARIO QUEVEDO 170904 PICHINCHA</v>
          </cell>
          <cell r="N7209" t="str">
            <v>0988241366</v>
          </cell>
          <cell r="O7209" t="str">
            <v>0988241366</v>
          </cell>
          <cell r="P7209" t="str">
            <v>170904</v>
          </cell>
          <cell r="Q7209" t="str">
            <v>QUITO</v>
          </cell>
          <cell r="R7209" t="str">
            <v>PICHINCHA</v>
          </cell>
          <cell r="S7209" t="str">
            <v>CUMBAYA</v>
          </cell>
          <cell r="T7209" t="str">
            <v>TRANSERVISS</v>
          </cell>
          <cell r="U7209" t="str">
            <v>FLEXNETUIO_LOCAL</v>
          </cell>
          <cell r="V7209">
            <v>1</v>
          </cell>
          <cell r="W7209">
            <v>9.9</v>
          </cell>
          <cell r="X7209" t="str">
            <v>HYCITE QUITO</v>
          </cell>
          <cell r="Y7209" t="str">
            <v>FLEX NET CALLE 28 DE JUNIO S/N Y GARCIA MORENO ENTRADA LLANO GRANDE</v>
          </cell>
        </row>
        <row r="7210">
          <cell r="A7210" t="str">
            <v>98784320</v>
          </cell>
          <cell r="B7210">
            <v>490143</v>
          </cell>
          <cell r="C7210" t="str">
            <v>98784320</v>
          </cell>
          <cell r="D7210" t="str">
            <v>HYCITE</v>
          </cell>
          <cell r="E7210" t="str">
            <v>DESPACHO</v>
          </cell>
          <cell r="F7210" t="str">
            <v>NORMAL</v>
          </cell>
          <cell r="G7210" t="str">
            <v>031002004151349</v>
          </cell>
          <cell r="H7210">
            <v>44930</v>
          </cell>
          <cell r="I7210" t="str">
            <v>ENTREGADO</v>
          </cell>
          <cell r="J7210">
            <v>44931</v>
          </cell>
          <cell r="K7210" t="str">
            <v>MICHAEL TUAREZ</v>
          </cell>
          <cell r="L7210" t="str">
            <v>AV 29 BARRIO LOS JARDINES MANTA // MANTA  MANTA 130213 MANABI</v>
          </cell>
          <cell r="M7210" t="str">
            <v/>
          </cell>
          <cell r="N7210" t="str">
            <v>0986917641 / 982563758</v>
          </cell>
          <cell r="O7210" t="str">
            <v>0986917641 / 982563758</v>
          </cell>
          <cell r="P7210" t="str">
            <v>130213</v>
          </cell>
          <cell r="Q7210" t="str">
            <v>MANTA</v>
          </cell>
          <cell r="R7210" t="str">
            <v>MANABI</v>
          </cell>
          <cell r="S7210" t="str">
            <v>MANTA</v>
          </cell>
          <cell r="T7210" t="str">
            <v>TRAMACO</v>
          </cell>
          <cell r="U7210" t="str">
            <v>FLEXNETUIO_PROVINCIA</v>
          </cell>
          <cell r="V7210">
            <v>1</v>
          </cell>
          <cell r="W7210">
            <v>7.7</v>
          </cell>
          <cell r="X7210" t="str">
            <v>HYCITE QUITO</v>
          </cell>
          <cell r="Y7210" t="str">
            <v>FLEX NET CALLE 28 DE JUNIO S/N Y GARCIA MORENO ENTRADA LLANO GRANDE</v>
          </cell>
        </row>
        <row r="7211">
          <cell r="A7211" t="str">
            <v>98784675</v>
          </cell>
          <cell r="B7211">
            <v>490144</v>
          </cell>
          <cell r="C7211" t="str">
            <v>98784675</v>
          </cell>
          <cell r="D7211" t="str">
            <v>HYCITE</v>
          </cell>
          <cell r="E7211" t="str">
            <v>DESPACHO</v>
          </cell>
          <cell r="F7211" t="str">
            <v>NORMAL</v>
          </cell>
          <cell r="G7211" t="str">
            <v>031002004151350</v>
          </cell>
          <cell r="H7211">
            <v>44930</v>
          </cell>
          <cell r="I7211" t="str">
            <v>ENTREGADO</v>
          </cell>
          <cell r="J7211">
            <v>44932</v>
          </cell>
          <cell r="K7211" t="str">
            <v>DIEGO PATRICIO SGHIRLA(S)</v>
          </cell>
          <cell r="L7211" t="str">
            <v>ROCAFUERTE 3562 Y OROZCO ALMACEN PROTECCIA,N INDUSTRIAL RIOBAMBA VELASCO 060102 CHIMBORAZO</v>
          </cell>
          <cell r="M7211" t="str">
            <v/>
          </cell>
          <cell r="N7211" t="str">
            <v>0998221266 /</v>
          </cell>
          <cell r="O7211" t="str">
            <v>0998221266 /</v>
          </cell>
          <cell r="P7211" t="str">
            <v>060102</v>
          </cell>
          <cell r="Q7211" t="str">
            <v>RIOBAMBA</v>
          </cell>
          <cell r="R7211" t="str">
            <v>CHIMBORAZO</v>
          </cell>
          <cell r="S7211" t="str">
            <v>RIOBAMBA</v>
          </cell>
          <cell r="T7211" t="str">
            <v>TRAMACO</v>
          </cell>
          <cell r="U7211" t="str">
            <v>FLEXNETUIO_PROVINCIA</v>
          </cell>
          <cell r="V7211">
            <v>1</v>
          </cell>
          <cell r="W7211">
            <v>3.6</v>
          </cell>
          <cell r="X7211" t="str">
            <v>HYCITE QUITO</v>
          </cell>
          <cell r="Y7211" t="str">
            <v>FLEX NET CALLE 28 DE JUNIO S/N Y GARCIA MORENO ENTRADA LLANO GRANDE</v>
          </cell>
        </row>
        <row r="7212">
          <cell r="A7212" t="str">
            <v>98784721</v>
          </cell>
          <cell r="B7212">
            <v>490145</v>
          </cell>
          <cell r="C7212" t="str">
            <v>98784721</v>
          </cell>
          <cell r="D7212" t="str">
            <v>HYCITE</v>
          </cell>
          <cell r="E7212" t="str">
            <v>DESPACHO</v>
          </cell>
          <cell r="F7212" t="str">
            <v>NORMAL</v>
          </cell>
          <cell r="G7212" t="str">
            <v>031002004151351</v>
          </cell>
          <cell r="H7212">
            <v>44930</v>
          </cell>
          <cell r="I7212" t="str">
            <v>ENTREGADO</v>
          </cell>
          <cell r="J7212">
            <v>44932</v>
          </cell>
          <cell r="K7212" t="str">
            <v>ROSA EDITH OSEJO VALLEJO(S)</v>
          </cell>
          <cell r="L7212" t="str">
            <v>AV 11 DE NOVIEMBRE YJUAN SALINAS ESQUI JUNTO A LA ESPOCH RIOBAMBA / 13 DE ABRIL LIZARZABURU 060106 CHIMBORAZO</v>
          </cell>
          <cell r="M7212" t="str">
            <v/>
          </cell>
          <cell r="N7212" t="str">
            <v>0984728520 / 996930853</v>
          </cell>
          <cell r="O7212" t="str">
            <v>0984728520 / 996930853</v>
          </cell>
          <cell r="P7212" t="str">
            <v>060106</v>
          </cell>
          <cell r="Q7212" t="str">
            <v>RIOBAMBA</v>
          </cell>
          <cell r="R7212" t="str">
            <v>CHIMBORAZO</v>
          </cell>
          <cell r="S7212" t="str">
            <v>RIOBAMBA</v>
          </cell>
          <cell r="T7212" t="str">
            <v>TRAMACO</v>
          </cell>
          <cell r="U7212" t="str">
            <v>FLEXNETUIO_PROVINCIA</v>
          </cell>
          <cell r="V7212">
            <v>1</v>
          </cell>
          <cell r="W7212">
            <v>1.5</v>
          </cell>
          <cell r="X7212" t="str">
            <v>HYCITE QUITO</v>
          </cell>
          <cell r="Y7212" t="str">
            <v>FLEX NET CALLE 28 DE JUNIO S/N Y GARCIA MORENO ENTRADA LLANO GRANDE</v>
          </cell>
        </row>
        <row r="7213">
          <cell r="A7213" t="str">
            <v>98784943</v>
          </cell>
          <cell r="B7213">
            <v>490146</v>
          </cell>
          <cell r="C7213" t="str">
            <v>98784943</v>
          </cell>
          <cell r="D7213" t="str">
            <v>HYCITE</v>
          </cell>
          <cell r="E7213" t="str">
            <v>DESPACHO</v>
          </cell>
          <cell r="F7213" t="str">
            <v>NORMAL</v>
          </cell>
          <cell r="G7213" t="str">
            <v>TFQ91711</v>
          </cell>
          <cell r="H7213">
            <v>44930</v>
          </cell>
          <cell r="I7213" t="str">
            <v>ENTREGADO</v>
          </cell>
          <cell r="J7213">
            <v>44931</v>
          </cell>
          <cell r="K7213" t="str">
            <v>GIANACARID MATA</v>
          </cell>
          <cell r="L7213" t="str">
            <v>CALLE 2 DE FEBRERO 360 Y LUIS BRITO AL LADO COLEGIO MANUEL CABEZA DE VACA QUITO / VALLE DE LOS CHILLOS ALANGASI 170808 PICHINCHA</v>
          </cell>
          <cell r="N7213" t="str">
            <v>0998446080</v>
          </cell>
          <cell r="O7213" t="str">
            <v>0998446080</v>
          </cell>
          <cell r="P7213" t="str">
            <v>170808</v>
          </cell>
          <cell r="Q7213" t="str">
            <v>QUITO</v>
          </cell>
          <cell r="R7213" t="str">
            <v>PICHINCHA</v>
          </cell>
          <cell r="S7213" t="str">
            <v>ALANGASI</v>
          </cell>
          <cell r="T7213" t="str">
            <v>FLEXTRANS UIO</v>
          </cell>
          <cell r="U7213" t="str">
            <v>FLEXNETUIO_LOCAL</v>
          </cell>
          <cell r="V7213">
            <v>1</v>
          </cell>
          <cell r="W7213">
            <v>4.8</v>
          </cell>
          <cell r="X7213" t="str">
            <v>HYCITE QUITO</v>
          </cell>
          <cell r="Y7213" t="str">
            <v>FLEX NET CALLE 28 DE JUNIO S/N Y GARCIA MORENO ENTRADA LLANO GRANDE</v>
          </cell>
        </row>
        <row r="7214">
          <cell r="A7214" t="str">
            <v>98785039</v>
          </cell>
          <cell r="B7214">
            <v>490147</v>
          </cell>
          <cell r="C7214" t="str">
            <v>98785039</v>
          </cell>
          <cell r="D7214" t="str">
            <v>HYCITE</v>
          </cell>
          <cell r="E7214" t="str">
            <v>DESPACHO</v>
          </cell>
          <cell r="F7214" t="str">
            <v>NORMAL</v>
          </cell>
          <cell r="G7214" t="str">
            <v>TFQ91712</v>
          </cell>
          <cell r="H7214">
            <v>44930</v>
          </cell>
          <cell r="I7214" t="str">
            <v>ENTREGADO</v>
          </cell>
          <cell r="J7214">
            <v>44931</v>
          </cell>
          <cell r="K7214" t="str">
            <v>JORGE CO GONZALEZ RIOFRIO(S)</v>
          </cell>
          <cell r="L7214" t="str">
            <v>CALLE PROFETA MIQUEAS NA,MERO OE11-29 Y CALLE OE11 QUITO CHILLOGALLO 170708 PICHINCHA</v>
          </cell>
          <cell r="M7214" t="str">
            <v/>
          </cell>
          <cell r="N7214" t="str">
            <v>0993754605 /</v>
          </cell>
          <cell r="O7214" t="str">
            <v>0993754605 /</v>
          </cell>
          <cell r="P7214" t="str">
            <v>170708</v>
          </cell>
          <cell r="Q7214" t="str">
            <v>QUITO</v>
          </cell>
          <cell r="R7214" t="str">
            <v>PICHINCHA</v>
          </cell>
          <cell r="S7214" t="str">
            <v>QUITO</v>
          </cell>
          <cell r="T7214" t="str">
            <v>EXPRESSCON</v>
          </cell>
          <cell r="U7214" t="str">
            <v>FLEXNETUIO_LOCAL</v>
          </cell>
          <cell r="V7214">
            <v>1</v>
          </cell>
          <cell r="W7214">
            <v>5.5</v>
          </cell>
          <cell r="X7214" t="str">
            <v>HYCITE QUITO</v>
          </cell>
          <cell r="Y7214" t="str">
            <v>FLEX NET CALLE 28 DE JUNIO S/N Y GARCIA MORENO ENTRADA LLANO GRANDE</v>
          </cell>
        </row>
        <row r="7215">
          <cell r="A7215" t="str">
            <v>98785078</v>
          </cell>
          <cell r="B7215">
            <v>490148</v>
          </cell>
          <cell r="C7215" t="str">
            <v>98785078</v>
          </cell>
          <cell r="D7215" t="str">
            <v>HYCITE</v>
          </cell>
          <cell r="E7215" t="str">
            <v>DESPACHO</v>
          </cell>
          <cell r="F7215" t="str">
            <v>NORMAL</v>
          </cell>
          <cell r="G7215" t="str">
            <v>031002004151352</v>
          </cell>
          <cell r="H7215">
            <v>44930</v>
          </cell>
          <cell r="I7215" t="str">
            <v>ENTREGADO</v>
          </cell>
          <cell r="J7215">
            <v>44931</v>
          </cell>
          <cell r="K7215" t="str">
            <v>OLGA FLORES</v>
          </cell>
          <cell r="L7215" t="str">
            <v>ALEJANDRO ANDRADE 1243 Y RIO AMAZONAS ANTONIO ANTE// BARRIO CENTRAL ATUNTAQUI 100216 IMBABURA</v>
          </cell>
          <cell r="M7215" t="str">
            <v/>
          </cell>
          <cell r="N7215" t="str">
            <v>052907360</v>
          </cell>
          <cell r="O7215" t="str">
            <v>052907360</v>
          </cell>
          <cell r="P7215" t="str">
            <v>100216</v>
          </cell>
          <cell r="Q7215" t="str">
            <v>ANTONIO ANTE</v>
          </cell>
          <cell r="R7215" t="str">
            <v>IMBABURA</v>
          </cell>
          <cell r="S7215" t="str">
            <v>ATUNTAQUI - CIUDADELA GANGOTENA</v>
          </cell>
          <cell r="T7215" t="str">
            <v>TRAMACO</v>
          </cell>
          <cell r="U7215" t="str">
            <v>FLEXNETUIO_PROVINCIA</v>
          </cell>
          <cell r="V7215">
            <v>1</v>
          </cell>
          <cell r="W7215">
            <v>6.4</v>
          </cell>
          <cell r="X7215" t="str">
            <v>HYCITE QUITO</v>
          </cell>
          <cell r="Y7215" t="str">
            <v>FLEX NET CALLE 28 DE JUNIO S/N Y GARCIA MORENO ENTRADA LLANO GRANDE</v>
          </cell>
        </row>
        <row r="7216">
          <cell r="A7216" t="str">
            <v>98785135</v>
          </cell>
          <cell r="B7216">
            <v>490149</v>
          </cell>
          <cell r="C7216" t="str">
            <v>98785135</v>
          </cell>
          <cell r="D7216" t="str">
            <v>HYCITE</v>
          </cell>
          <cell r="E7216" t="str">
            <v>DESPACHO</v>
          </cell>
          <cell r="F7216" t="str">
            <v>NORMAL</v>
          </cell>
          <cell r="G7216" t="str">
            <v>TFQ91713</v>
          </cell>
          <cell r="H7216">
            <v>44930</v>
          </cell>
          <cell r="I7216" t="str">
            <v>ENTREGADO</v>
          </cell>
          <cell r="J7216">
            <v>44931</v>
          </cell>
          <cell r="K7216" t="str">
            <v>EDUARDO JIMENEZ</v>
          </cell>
          <cell r="L7216" t="str">
            <v>AV GALO PALZA LASSO NO 50 186 Y JORGE RAFAEL BUSTAMANTE QUITO//LA LUZ KENNEDY 170502 PICHINCHA</v>
          </cell>
          <cell r="M7216" t="str">
            <v/>
          </cell>
          <cell r="N7216" t="str">
            <v>0302660193</v>
          </cell>
          <cell r="O7216" t="str">
            <v>0302660193</v>
          </cell>
          <cell r="P7216" t="str">
            <v>170502</v>
          </cell>
          <cell r="Q7216" t="str">
            <v>QUITO</v>
          </cell>
          <cell r="R7216" t="str">
            <v>PICHINCHA</v>
          </cell>
          <cell r="S7216" t="str">
            <v>QUITO</v>
          </cell>
          <cell r="T7216" t="str">
            <v>FLEXTRANS UIO</v>
          </cell>
          <cell r="U7216" t="str">
            <v>FLEXNETUIO_LOCAL</v>
          </cell>
          <cell r="V7216">
            <v>1</v>
          </cell>
          <cell r="W7216">
            <v>7.7</v>
          </cell>
          <cell r="X7216" t="str">
            <v>HYCITE QUITO</v>
          </cell>
          <cell r="Y7216" t="str">
            <v>FLEX NET CALLE 28 DE JUNIO S/N Y GARCIA MORENO ENTRADA LLANO GRANDE</v>
          </cell>
        </row>
        <row r="7217">
          <cell r="A7217" t="str">
            <v>98785139</v>
          </cell>
          <cell r="B7217">
            <v>490150</v>
          </cell>
          <cell r="C7217" t="str">
            <v>98785139</v>
          </cell>
          <cell r="D7217" t="str">
            <v>HYCITE</v>
          </cell>
          <cell r="E7217" t="str">
            <v>DESPACHO</v>
          </cell>
          <cell r="F7217" t="str">
            <v>NORMAL</v>
          </cell>
          <cell r="G7217" t="str">
            <v>031002004151353</v>
          </cell>
          <cell r="H7217">
            <v>44930</v>
          </cell>
          <cell r="I7217" t="str">
            <v>INCIDENCIA</v>
          </cell>
          <cell r="J7217">
            <v>44944</v>
          </cell>
          <cell r="K7217" t="str">
            <v>ELVIA MAGALI VILLAFUERTE GUEVARA</v>
          </cell>
          <cell r="L7217" t="str">
            <v>SANTO DOMINGO ALLURIQUIN LOCALIDAD: COMITE 27 DE FEBREROVIA A QUITO KFC, LENIN GRANDES Y CALLE SIN NOMBRE REFERENCIAS: POR LA GASOLINERA PRIMAX DE LA CALLE LENIN GRANDES</v>
          </cell>
          <cell r="N7217" t="str">
            <v>0967001522</v>
          </cell>
          <cell r="O7217" t="str">
            <v>0967001522</v>
          </cell>
          <cell r="P7217" t="str">
            <v>230110</v>
          </cell>
          <cell r="Q7217" t="str">
            <v>SANTO DOMINGO</v>
          </cell>
          <cell r="R7217" t="str">
            <v>SANTO DOMINGO DE LOS TSACHILAS</v>
          </cell>
          <cell r="S7217" t="str">
            <v>SANTO DOMINGO DE LOS COLORADOS - BRASILIA DEL TOACHI</v>
          </cell>
          <cell r="T7217" t="str">
            <v>TRAMACO</v>
          </cell>
          <cell r="U7217" t="str">
            <v>FLEXNETUIO_PROVINCIA</v>
          </cell>
          <cell r="V7217">
            <v>1</v>
          </cell>
          <cell r="W7217">
            <v>2.5</v>
          </cell>
          <cell r="X7217" t="str">
            <v>HYCITE QUITO</v>
          </cell>
          <cell r="Y7217" t="str">
            <v>FLEX NET CALLE 28 DE JUNIO S/N Y GARCIA MORENO ENTRADA LLANO GRANDE</v>
          </cell>
        </row>
        <row r="7218">
          <cell r="A7218" t="str">
            <v>98785167</v>
          </cell>
          <cell r="B7218">
            <v>490151</v>
          </cell>
          <cell r="C7218" t="str">
            <v>98785167</v>
          </cell>
          <cell r="D7218" t="str">
            <v>HYCITE</v>
          </cell>
          <cell r="E7218" t="str">
            <v>DESPACHO</v>
          </cell>
          <cell r="F7218" t="str">
            <v>NORMAL</v>
          </cell>
          <cell r="G7218" t="str">
            <v>TF91714</v>
          </cell>
          <cell r="H7218">
            <v>44930</v>
          </cell>
          <cell r="I7218" t="str">
            <v>ENTREGADO</v>
          </cell>
          <cell r="J7218">
            <v>44931</v>
          </cell>
          <cell r="K7218" t="str">
            <v>CECILIA TACLE</v>
          </cell>
          <cell r="L7218" t="str">
            <v>ROMADENA ETAPA4 Y MZ 1963 V17 AV NARCISA DE JESUS GUAYAQUIL// NORTE TARQUI 090503 GUAYAS</v>
          </cell>
          <cell r="M7218" t="str">
            <v/>
          </cell>
          <cell r="N7218" t="str">
            <v>0997860540</v>
          </cell>
          <cell r="O7218" t="str">
            <v>0997860540</v>
          </cell>
          <cell r="P7218" t="str">
            <v>090503</v>
          </cell>
          <cell r="Q7218" t="str">
            <v>GUAYAQUIL</v>
          </cell>
          <cell r="R7218" t="str">
            <v>GUAYAS</v>
          </cell>
          <cell r="S7218" t="str">
            <v>GUAYAQUIL</v>
          </cell>
          <cell r="T7218" t="str">
            <v>CARGO UNION</v>
          </cell>
          <cell r="U7218" t="str">
            <v>FLEXNETUIO_GYE</v>
          </cell>
          <cell r="V7218">
            <v>1</v>
          </cell>
          <cell r="W7218">
            <v>4</v>
          </cell>
          <cell r="X7218" t="str">
            <v>HYCITE QUITO</v>
          </cell>
          <cell r="Y7218" t="str">
            <v>FLEX NET CALLE 28 DE JUNIO S/N Y GARCIA MORENO ENTRADA LLANO GRANDE</v>
          </cell>
        </row>
        <row r="7219">
          <cell r="A7219" t="str">
            <v>98785393</v>
          </cell>
          <cell r="B7219">
            <v>490152</v>
          </cell>
          <cell r="C7219" t="str">
            <v>98785393</v>
          </cell>
          <cell r="D7219" t="str">
            <v>HYCITE</v>
          </cell>
          <cell r="E7219" t="str">
            <v>DESPACHO</v>
          </cell>
          <cell r="F7219" t="str">
            <v>NORMAL</v>
          </cell>
          <cell r="G7219" t="str">
            <v>ITQ4152</v>
          </cell>
          <cell r="H7219">
            <v>44930</v>
          </cell>
          <cell r="I7219" t="str">
            <v>ENTREGADO</v>
          </cell>
          <cell r="J7219">
            <v>44931</v>
          </cell>
          <cell r="K7219" t="str">
            <v>RUFO LEON</v>
          </cell>
          <cell r="L7219" t="str">
            <v>URDESA NORTE BALSAMOS NORTE 5&amp;5 Y CALLE 6TA EDIFICIO MONACO 3ER PISO GUAYAS TARQUI 090150 GUAYAS</v>
          </cell>
          <cell r="N7219" t="str">
            <v>0969263223</v>
          </cell>
          <cell r="O7219" t="str">
            <v>0969263223</v>
          </cell>
          <cell r="P7219" t="str">
            <v>GUAYAQUIL</v>
          </cell>
          <cell r="Q7219" t="str">
            <v>GUAYAQUIL</v>
          </cell>
          <cell r="R7219" t="str">
            <v>GUAYAS</v>
          </cell>
          <cell r="T7219" t="str">
            <v>FLEXTRANS</v>
          </cell>
          <cell r="U7219" t="str">
            <v>FLEXNETUIO_GYE</v>
          </cell>
          <cell r="V7219">
            <v>2</v>
          </cell>
          <cell r="W7219">
            <v>24</v>
          </cell>
          <cell r="X7219" t="str">
            <v>HYCITE QUITO</v>
          </cell>
          <cell r="Y7219" t="str">
            <v>FLEX NET CALLE 28 DE JUNIO S/N Y GARCIA MORENO ENTRADA LLANO GRANDE</v>
          </cell>
        </row>
        <row r="7220">
          <cell r="A7220" t="str">
            <v>98785396</v>
          </cell>
          <cell r="B7220">
            <v>490153</v>
          </cell>
          <cell r="C7220" t="str">
            <v>98785396</v>
          </cell>
          <cell r="D7220" t="str">
            <v>HYCITE</v>
          </cell>
          <cell r="E7220" t="str">
            <v>DESPACHO</v>
          </cell>
          <cell r="F7220" t="str">
            <v>NORMAL</v>
          </cell>
          <cell r="G7220" t="str">
            <v>TF91716</v>
          </cell>
          <cell r="H7220">
            <v>44930</v>
          </cell>
          <cell r="I7220" t="str">
            <v>ENTREGADO</v>
          </cell>
          <cell r="J7220">
            <v>44931</v>
          </cell>
          <cell r="K7220" t="str">
            <v>JUDITH MUNOZ</v>
          </cell>
          <cell r="L7220" t="str">
            <v>URDENOR 2 MZ. 0219 VILLA 43.. GUAYAQUIL - NORTE TARQUI 090507 GUAYAS</v>
          </cell>
          <cell r="M7220" t="str">
            <v/>
          </cell>
          <cell r="N7220" t="str">
            <v>0939134870</v>
          </cell>
          <cell r="O7220" t="str">
            <v>0939134870</v>
          </cell>
          <cell r="P7220" t="str">
            <v>090507</v>
          </cell>
          <cell r="Q7220" t="str">
            <v>GUAYAQUIL</v>
          </cell>
          <cell r="R7220" t="str">
            <v>GUAYAS</v>
          </cell>
          <cell r="S7220" t="str">
            <v>GUAYAQUIL</v>
          </cell>
          <cell r="T7220" t="str">
            <v>FLEXTRANS</v>
          </cell>
          <cell r="U7220" t="str">
            <v>FLEXNETUIO_GYE</v>
          </cell>
          <cell r="V7220">
            <v>1</v>
          </cell>
          <cell r="W7220">
            <v>2.5</v>
          </cell>
          <cell r="X7220" t="str">
            <v>HYCITE QUITO</v>
          </cell>
          <cell r="Y7220" t="str">
            <v>FLEX NET CALLE 28 DE JUNIO S/N Y GARCIA MORENO ENTRADA LLANO GRANDE</v>
          </cell>
        </row>
        <row r="7221">
          <cell r="A7221" t="str">
            <v>98785462</v>
          </cell>
          <cell r="B7221">
            <v>490154</v>
          </cell>
          <cell r="C7221" t="str">
            <v>98785462</v>
          </cell>
          <cell r="D7221" t="str">
            <v>HYCITE</v>
          </cell>
          <cell r="E7221" t="str">
            <v>DESPACHO</v>
          </cell>
          <cell r="F7221" t="str">
            <v>NORMAL</v>
          </cell>
          <cell r="G7221" t="str">
            <v>031002004152535</v>
          </cell>
          <cell r="H7221">
            <v>44930</v>
          </cell>
          <cell r="I7221" t="str">
            <v>ENTREGADO</v>
          </cell>
          <cell r="J7221">
            <v>44931</v>
          </cell>
          <cell r="K7221" t="str">
            <v>DINA RODRIGUEZ</v>
          </cell>
          <cell r="L7221" t="str">
            <v>MARCO SUBIA S/N Y AMAZONAS FRENTE AL BAR LOS POMOS FRANCISCO DE ORELLANA / EL COCA EL COCA 220202 ORELLANA</v>
          </cell>
          <cell r="N7221" t="str">
            <v>0992723444</v>
          </cell>
          <cell r="O7221" t="str">
            <v>0992723444</v>
          </cell>
          <cell r="P7221" t="str">
            <v>220202</v>
          </cell>
          <cell r="Q7221" t="str">
            <v>EL COCA</v>
          </cell>
          <cell r="R7221" t="str">
            <v>ORELLANA</v>
          </cell>
          <cell r="S7221" t="str">
            <v>PUERTO FRANCISCO DE ORELLANA (EL COCA) - FLOR DE ORIENTE</v>
          </cell>
          <cell r="T7221" t="str">
            <v>TRAMACO</v>
          </cell>
          <cell r="U7221" t="str">
            <v>FLEXNETUIO_PROVINCIA</v>
          </cell>
          <cell r="V7221">
            <v>2</v>
          </cell>
          <cell r="W7221">
            <v>16.2</v>
          </cell>
          <cell r="X7221" t="str">
            <v>HYCITE QUITO</v>
          </cell>
          <cell r="Y7221" t="str">
            <v>FLEX NET CALLE 28 DE JUNIO S/N Y GARCIA MORENO ENTRADA LLANO GRANDE</v>
          </cell>
        </row>
        <row r="7222">
          <cell r="A7222" t="str">
            <v>98785505</v>
          </cell>
          <cell r="B7222">
            <v>490155</v>
          </cell>
          <cell r="C7222" t="str">
            <v>98785505</v>
          </cell>
          <cell r="D7222" t="str">
            <v>HYCITE</v>
          </cell>
          <cell r="E7222" t="str">
            <v>DESPACHO</v>
          </cell>
          <cell r="F7222" t="str">
            <v>NORMAL</v>
          </cell>
          <cell r="G7222" t="str">
            <v>TF91717</v>
          </cell>
          <cell r="H7222">
            <v>44930</v>
          </cell>
          <cell r="I7222" t="str">
            <v>ENTREGADO</v>
          </cell>
          <cell r="J7222">
            <v>44931</v>
          </cell>
          <cell r="K7222" t="str">
            <v>WALTER CELI</v>
          </cell>
          <cell r="L7222" t="str">
            <v>FLORESTA 2 MZ-134 VILLA-7 GUAYAQUIL // SUR XIMENA 090107 GUAYAS</v>
          </cell>
          <cell r="M7222" t="str">
            <v/>
          </cell>
          <cell r="N7222" t="str">
            <v>0988726289 / 926113424</v>
          </cell>
          <cell r="O7222" t="str">
            <v>0988726289 / 926113424</v>
          </cell>
          <cell r="P7222" t="str">
            <v>090107</v>
          </cell>
          <cell r="Q7222" t="str">
            <v>GUAYAQUIL</v>
          </cell>
          <cell r="R7222" t="str">
            <v>GUAYAS</v>
          </cell>
          <cell r="S7222" t="str">
            <v>GUAYAQUIL</v>
          </cell>
          <cell r="T7222" t="str">
            <v>FLEXTRANS</v>
          </cell>
          <cell r="U7222" t="str">
            <v>FLEXNETUIO_GYE</v>
          </cell>
          <cell r="V7222">
            <v>1</v>
          </cell>
          <cell r="W7222">
            <v>2.4</v>
          </cell>
          <cell r="X7222" t="str">
            <v>HYCITE QUITO</v>
          </cell>
          <cell r="Y7222" t="str">
            <v>FLEX NET CALLE 28 DE JUNIO S/N Y GARCIA MORENO ENTRADA LLANO GRANDE</v>
          </cell>
        </row>
        <row r="7223">
          <cell r="A7223" t="str">
            <v>98785533</v>
          </cell>
          <cell r="B7223">
            <v>490156</v>
          </cell>
          <cell r="C7223" t="str">
            <v>98785533</v>
          </cell>
          <cell r="D7223" t="str">
            <v>HYCITE</v>
          </cell>
          <cell r="E7223" t="str">
            <v>DESPACHO</v>
          </cell>
          <cell r="F7223" t="str">
            <v>NORMAL</v>
          </cell>
          <cell r="G7223" t="str">
            <v>TF91718</v>
          </cell>
          <cell r="H7223">
            <v>44930</v>
          </cell>
          <cell r="I7223" t="str">
            <v>ENTREGADO</v>
          </cell>
          <cell r="J7223">
            <v>44931</v>
          </cell>
          <cell r="K7223" t="str">
            <v>MARGARITA URIBE</v>
          </cell>
          <cell r="L7223" t="str">
            <v>VILLA CLUB ETAPA OMEGA MZA 4 V 29 DAULE//NORTE AURORA 091901 GALAPAGOS</v>
          </cell>
          <cell r="N7223" t="str">
            <v>0999503828</v>
          </cell>
          <cell r="O7223" t="str">
            <v>0999503828</v>
          </cell>
          <cell r="P7223" t="str">
            <v>091901</v>
          </cell>
          <cell r="Q7223" t="str">
            <v>DAULE</v>
          </cell>
          <cell r="R7223" t="str">
            <v>GUAYAS</v>
          </cell>
          <cell r="S7223" t="str">
            <v>DAULE</v>
          </cell>
          <cell r="T7223" t="str">
            <v>CARGO UNION</v>
          </cell>
          <cell r="U7223" t="str">
            <v>FLEXNETUIO_GYE</v>
          </cell>
          <cell r="V7223">
            <v>1</v>
          </cell>
          <cell r="W7223">
            <v>4.47</v>
          </cell>
          <cell r="X7223" t="str">
            <v>HYCITE QUITO</v>
          </cell>
          <cell r="Y7223" t="str">
            <v>FLEX NET CALLE 28 DE JUNIO S/N Y GARCIA MORENO ENTRADA LLANO GRANDE</v>
          </cell>
        </row>
        <row r="7224">
          <cell r="A7224" t="str">
            <v>98785760</v>
          </cell>
          <cell r="B7224">
            <v>490157</v>
          </cell>
          <cell r="C7224" t="str">
            <v>98785760</v>
          </cell>
          <cell r="D7224" t="str">
            <v>HYCITE</v>
          </cell>
          <cell r="E7224" t="str">
            <v>DESPACHO</v>
          </cell>
          <cell r="F7224" t="str">
            <v>NORMAL</v>
          </cell>
          <cell r="G7224" t="str">
            <v>ITQ4153</v>
          </cell>
          <cell r="H7224">
            <v>44930</v>
          </cell>
          <cell r="I7224" t="str">
            <v>ENTREGADO</v>
          </cell>
          <cell r="J7224">
            <v>44931</v>
          </cell>
          <cell r="K7224" t="str">
            <v>ROBERTO CARRIEL</v>
          </cell>
          <cell r="L7224" t="str">
            <v>SAUCES 3 MZ 144 VILLA CENTRO DE SALUD SAUCES 3 GUAYAQUIL//NORTE TARQUI 090504 GUAYAS</v>
          </cell>
          <cell r="N7224" t="str">
            <v>0962719726</v>
          </cell>
          <cell r="O7224" t="str">
            <v>0962719726</v>
          </cell>
          <cell r="P7224" t="str">
            <v>090504</v>
          </cell>
          <cell r="Q7224" t="str">
            <v>GUAYAQUIL</v>
          </cell>
          <cell r="R7224" t="str">
            <v>GUAYAS</v>
          </cell>
          <cell r="S7224" t="str">
            <v>GUAYAQUIL</v>
          </cell>
          <cell r="T7224" t="str">
            <v>CARGO UNION</v>
          </cell>
          <cell r="U7224" t="str">
            <v>FLEXNETUIO_GYE</v>
          </cell>
          <cell r="V7224">
            <v>2</v>
          </cell>
          <cell r="W7224">
            <v>18.399999999999999</v>
          </cell>
          <cell r="X7224" t="str">
            <v>HYCITE QUITO</v>
          </cell>
          <cell r="Y7224" t="str">
            <v>FLEX NET CALLE 28 DE JUNIO S/N Y GARCIA MORENO ENTRADA LLANO GRANDE</v>
          </cell>
        </row>
        <row r="7225">
          <cell r="A7225" t="str">
            <v>98786437</v>
          </cell>
          <cell r="B7225">
            <v>490158</v>
          </cell>
          <cell r="C7225" t="str">
            <v>98786437</v>
          </cell>
          <cell r="D7225" t="str">
            <v>HYCITE</v>
          </cell>
          <cell r="E7225" t="str">
            <v>DESPACHO</v>
          </cell>
          <cell r="F7225" t="str">
            <v>NORMAL</v>
          </cell>
          <cell r="G7225" t="str">
            <v>TF91720</v>
          </cell>
          <cell r="H7225">
            <v>44930</v>
          </cell>
          <cell r="I7225" t="str">
            <v>ENTREGADO</v>
          </cell>
          <cell r="J7225">
            <v>44931</v>
          </cell>
          <cell r="K7225" t="str">
            <v>ROSA RUBIO</v>
          </cell>
          <cell r="L7225" t="str">
            <v>LAS ORQUIDEAS MZ 1042 VL 17 JUNTO AL PARQUE GUAYAQUIL-GUAYAQUIL TARQUI 090703 GUAYAS</v>
          </cell>
          <cell r="M7225" t="str">
            <v/>
          </cell>
          <cell r="N7225" t="str">
            <v>0995129638</v>
          </cell>
          <cell r="O7225" t="str">
            <v>0995129638</v>
          </cell>
          <cell r="P7225" t="str">
            <v>090703</v>
          </cell>
          <cell r="Q7225" t="str">
            <v>GUAYAQUIL</v>
          </cell>
          <cell r="R7225" t="str">
            <v>GUAYAS</v>
          </cell>
          <cell r="S7225" t="str">
            <v>GUAYAQUIL</v>
          </cell>
          <cell r="T7225" t="str">
            <v>CARGO UNION</v>
          </cell>
          <cell r="U7225" t="str">
            <v>FLEXNETUIO_GYE</v>
          </cell>
          <cell r="V7225">
            <v>1</v>
          </cell>
          <cell r="W7225">
            <v>5.9</v>
          </cell>
          <cell r="X7225" t="str">
            <v>HYCITE QUITO</v>
          </cell>
          <cell r="Y7225" t="str">
            <v>FLEX NET CALLE 28 DE JUNIO S/N Y GARCIA MORENO ENTRADA LLANO GRANDE</v>
          </cell>
        </row>
        <row r="7226">
          <cell r="A7226" t="str">
            <v>98786680</v>
          </cell>
          <cell r="B7226">
            <v>490159</v>
          </cell>
          <cell r="C7226" t="str">
            <v>98786680</v>
          </cell>
          <cell r="D7226" t="str">
            <v>HYCITE</v>
          </cell>
          <cell r="E7226" t="str">
            <v>DESPACHO</v>
          </cell>
          <cell r="F7226" t="str">
            <v>NORMAL</v>
          </cell>
          <cell r="G7226" t="str">
            <v>TFQ91721</v>
          </cell>
          <cell r="H7226">
            <v>44930</v>
          </cell>
          <cell r="I7226" t="str">
            <v>ENTREGADO</v>
          </cell>
          <cell r="J7226">
            <v>44931</v>
          </cell>
          <cell r="K7226" t="str">
            <v>SANDRO LUZURIAGA</v>
          </cell>
          <cell r="L7226" t="str">
            <v>CUENCA 477 Y SUCRE CONVENTO MAXIMO DE SAN FRANCISCO QUITO// SAN FRANCISCO CENTRO HISTORICO 170401 PICHINCHA</v>
          </cell>
          <cell r="N7226" t="str">
            <v>0979375362</v>
          </cell>
          <cell r="O7226" t="str">
            <v>0979375362</v>
          </cell>
          <cell r="P7226" t="str">
            <v>170401</v>
          </cell>
          <cell r="Q7226" t="str">
            <v>QUITO</v>
          </cell>
          <cell r="R7226" t="str">
            <v>PICHINCHA</v>
          </cell>
          <cell r="S7226" t="str">
            <v>QUITO</v>
          </cell>
          <cell r="T7226" t="str">
            <v>FLEXTRANS UIO</v>
          </cell>
          <cell r="U7226" t="str">
            <v>FLEXNETUIO_LOCAL</v>
          </cell>
          <cell r="V7226">
            <v>3</v>
          </cell>
          <cell r="W7226">
            <v>33.4</v>
          </cell>
          <cell r="X7226" t="str">
            <v>HYCITE QUITO</v>
          </cell>
          <cell r="Y7226" t="str">
            <v>FLEX NET CALLE 28 DE JUNIO S/N Y GARCIA MORENO ENTRADA LLANO GRANDE</v>
          </cell>
        </row>
        <row r="7227">
          <cell r="A7227" t="str">
            <v>98786717</v>
          </cell>
          <cell r="B7227">
            <v>490160</v>
          </cell>
          <cell r="C7227" t="str">
            <v>98786717</v>
          </cell>
          <cell r="D7227" t="str">
            <v>HYCITE</v>
          </cell>
          <cell r="E7227" t="str">
            <v>DESPACHO</v>
          </cell>
          <cell r="F7227" t="str">
            <v>NORMAL</v>
          </cell>
          <cell r="G7227" t="str">
            <v>TF91722</v>
          </cell>
          <cell r="H7227">
            <v>44930</v>
          </cell>
          <cell r="I7227" t="str">
            <v>ENTREGADO</v>
          </cell>
          <cell r="J7227">
            <v>44931</v>
          </cell>
          <cell r="K7227" t="str">
            <v>CESAR VELASCO</v>
          </cell>
          <cell r="L7227" t="str">
            <v>CAMILO DESHUGE 4020 ENTRE LA 23AVA Y 24 GUAYAQUIL ** SUR OESTE  FEBRES CORDERO 090410 GUAYAS</v>
          </cell>
          <cell r="N7227" t="str">
            <v>0994431044</v>
          </cell>
          <cell r="O7227" t="str">
            <v>0994431044</v>
          </cell>
          <cell r="P7227" t="str">
            <v>GUAYAQUIL</v>
          </cell>
          <cell r="Q7227" t="str">
            <v>GUAYAQUIL</v>
          </cell>
          <cell r="R7227" t="str">
            <v>GUAYAS</v>
          </cell>
          <cell r="T7227" t="str">
            <v>FLEXTRANS</v>
          </cell>
          <cell r="U7227" t="str">
            <v>FLEXNETUIO_GYE</v>
          </cell>
          <cell r="V7227">
            <v>1</v>
          </cell>
          <cell r="W7227">
            <v>4.9000000000000004</v>
          </cell>
          <cell r="X7227" t="str">
            <v>HYCITE QUITO</v>
          </cell>
          <cell r="Y7227" t="str">
            <v>FLEX NET CALLE 28 DE JUNIO S/N Y GARCIA MORENO ENTRADA LLANO GRANDE</v>
          </cell>
        </row>
        <row r="7228">
          <cell r="A7228" t="str">
            <v>98786819</v>
          </cell>
          <cell r="B7228">
            <v>490161</v>
          </cell>
          <cell r="C7228" t="str">
            <v>98786819</v>
          </cell>
          <cell r="D7228" t="str">
            <v>HYCITE</v>
          </cell>
          <cell r="E7228" t="str">
            <v>DESPACHO</v>
          </cell>
          <cell r="F7228" t="str">
            <v>NORMAL</v>
          </cell>
          <cell r="G7228" t="str">
            <v>031002004152538</v>
          </cell>
          <cell r="H7228">
            <v>44930</v>
          </cell>
          <cell r="I7228" t="str">
            <v>ENTREGADO</v>
          </cell>
          <cell r="J7228">
            <v>44931</v>
          </cell>
          <cell r="K7228" t="str">
            <v>MARCOS RIVERA</v>
          </cell>
          <cell r="L7228" t="str">
            <v>CL 3 BR LUS DE AMERICA-10 DE AGOSTO A 3 CDRAS DE LA PLAZA QUITO LA JOYA DE LOS SACHAS-BR LUZ DE AMERICA LA JOYA DE LOS SACHAS 220350 ORELLANA</v>
          </cell>
          <cell r="N7228" t="str">
            <v>0986029444</v>
          </cell>
          <cell r="O7228" t="str">
            <v>0986029444</v>
          </cell>
          <cell r="P7228" t="str">
            <v>220201</v>
          </cell>
          <cell r="Q7228" t="str">
            <v>EL COCA</v>
          </cell>
          <cell r="R7228" t="str">
            <v>ORELLANA</v>
          </cell>
          <cell r="S7228" t="str">
            <v>PUERTO FRANCISCO DE ORELLANA (EL COCA)</v>
          </cell>
          <cell r="T7228" t="str">
            <v>TRAMACO</v>
          </cell>
          <cell r="U7228" t="str">
            <v>FLEXNETUIO_PROVINCIA</v>
          </cell>
          <cell r="V7228">
            <v>3</v>
          </cell>
          <cell r="W7228">
            <v>30.4</v>
          </cell>
          <cell r="X7228" t="str">
            <v>HYCITE QUITO</v>
          </cell>
          <cell r="Y7228" t="str">
            <v>FLEX NET CALLE 28 DE JUNIO S/N Y GARCIA MORENO ENTRADA LLANO GRANDE</v>
          </cell>
        </row>
        <row r="7229">
          <cell r="A7229" t="str">
            <v>98787212</v>
          </cell>
          <cell r="B7229">
            <v>490164</v>
          </cell>
          <cell r="C7229" t="str">
            <v>98787212</v>
          </cell>
          <cell r="D7229" t="str">
            <v>HYCITE</v>
          </cell>
          <cell r="E7229" t="str">
            <v>DESPACHO</v>
          </cell>
          <cell r="F7229" t="str">
            <v>NORMAL</v>
          </cell>
          <cell r="G7229" t="str">
            <v>031002004151356</v>
          </cell>
          <cell r="H7229">
            <v>44930</v>
          </cell>
          <cell r="I7229" t="str">
            <v>ENTREGADO</v>
          </cell>
          <cell r="J7229">
            <v>44931</v>
          </cell>
          <cell r="K7229" t="str">
            <v>MARIELA MORAN</v>
          </cell>
          <cell r="L7229" t="str">
            <v>CALLE 1RO JUNIO Y JAIME HURTADO CONSULTORIO MEDICO FUSION MEDICA ALVAREZ QUEVEDO // COOP 15 DE NOVIEMBRE SAN CRISTOBAL 120506 LOS RIOS</v>
          </cell>
          <cell r="M7229" t="str">
            <v/>
          </cell>
          <cell r="N7229" t="str">
            <v>0969519368 / 052750373</v>
          </cell>
          <cell r="O7229" t="str">
            <v>0969519368 / 052750373</v>
          </cell>
          <cell r="P7229" t="str">
            <v>120506</v>
          </cell>
          <cell r="Q7229" t="str">
            <v>VINCES</v>
          </cell>
          <cell r="R7229" t="str">
            <v>LOS RIOS</v>
          </cell>
          <cell r="S7229" t="str">
            <v>VINCES</v>
          </cell>
          <cell r="T7229" t="str">
            <v>TRAMACO</v>
          </cell>
          <cell r="U7229" t="str">
            <v>FLEXNETUIO_PROVINCIA</v>
          </cell>
          <cell r="V7229">
            <v>1</v>
          </cell>
          <cell r="W7229">
            <v>14</v>
          </cell>
          <cell r="X7229" t="str">
            <v>HYCITE QUITO</v>
          </cell>
          <cell r="Y7229" t="str">
            <v>FLEX NET CALLE 28 DE JUNIO S/N Y GARCIA MORENO ENTRADA LLANO GRANDE</v>
          </cell>
        </row>
        <row r="7230">
          <cell r="A7230" t="str">
            <v>98787287</v>
          </cell>
          <cell r="B7230">
            <v>490165</v>
          </cell>
          <cell r="C7230" t="str">
            <v>98787287</v>
          </cell>
          <cell r="D7230" t="str">
            <v>HYCITE</v>
          </cell>
          <cell r="E7230" t="str">
            <v>DESPACHO</v>
          </cell>
          <cell r="F7230" t="str">
            <v>NORMAL</v>
          </cell>
          <cell r="G7230" t="str">
            <v>031002004152539</v>
          </cell>
          <cell r="H7230">
            <v>44930</v>
          </cell>
          <cell r="I7230" t="str">
            <v>ENTREGADO</v>
          </cell>
          <cell r="J7230">
            <v>44931</v>
          </cell>
          <cell r="K7230" t="str">
            <v>GIANNA GOMEZ</v>
          </cell>
          <cell r="L7230" t="str">
            <v>EL NEGRITAL CALLES ROTARIA Y AV REALES TAMARINIBO PORTOVIEJO// EL NEGRITAL 18 DE OCTUBRE 130103 MANABI</v>
          </cell>
          <cell r="N7230" t="str">
            <v>0985734085</v>
          </cell>
          <cell r="O7230" t="str">
            <v>0985734085</v>
          </cell>
          <cell r="P7230" t="str">
            <v>130103</v>
          </cell>
          <cell r="Q7230" t="str">
            <v>PORTOVIEJO</v>
          </cell>
          <cell r="R7230" t="str">
            <v>MANABI</v>
          </cell>
          <cell r="S7230" t="str">
            <v>PORTOVIEJO</v>
          </cell>
          <cell r="T7230" t="str">
            <v>TRAMACO</v>
          </cell>
          <cell r="U7230" t="str">
            <v>FLEXNETUIO_PROVINCIA</v>
          </cell>
          <cell r="V7230">
            <v>2</v>
          </cell>
          <cell r="W7230">
            <v>10.9</v>
          </cell>
          <cell r="X7230" t="str">
            <v>HYCITE QUITO</v>
          </cell>
          <cell r="Y7230" t="str">
            <v>FLEX NET CALLE 28 DE JUNIO S/N Y GARCIA MORENO ENTRADA LLANO GRANDE</v>
          </cell>
        </row>
        <row r="7231">
          <cell r="A7231" t="str">
            <v>98787297</v>
          </cell>
          <cell r="B7231">
            <v>490166</v>
          </cell>
          <cell r="C7231" t="str">
            <v>98787297</v>
          </cell>
          <cell r="D7231" t="str">
            <v>HYCITE</v>
          </cell>
          <cell r="E7231" t="str">
            <v>DESPACHO</v>
          </cell>
          <cell r="F7231" t="str">
            <v>NORMAL</v>
          </cell>
          <cell r="G7231" t="str">
            <v>TF91724</v>
          </cell>
          <cell r="H7231">
            <v>44930</v>
          </cell>
          <cell r="I7231" t="str">
            <v>ENTREGADO</v>
          </cell>
          <cell r="J7231">
            <v>44931</v>
          </cell>
          <cell r="K7231" t="str">
            <v>CINTHYA MARTINEZ</v>
          </cell>
          <cell r="L7231" t="str">
            <v>COOP UNIDAD NACIONAL MZ 368 V 41 GUAYAQUIL//NORTE  TARQUI 090605 GUAYAS</v>
          </cell>
          <cell r="M7231" t="str">
            <v/>
          </cell>
          <cell r="N7231" t="str">
            <v>0982453586</v>
          </cell>
          <cell r="O7231" t="str">
            <v>0982453586</v>
          </cell>
          <cell r="P7231" t="str">
            <v>090605</v>
          </cell>
          <cell r="Q7231" t="str">
            <v>GUAYAQUIL</v>
          </cell>
          <cell r="R7231" t="str">
            <v>GUAYAS</v>
          </cell>
          <cell r="S7231" t="str">
            <v>GUAYAQUIL</v>
          </cell>
          <cell r="T7231" t="str">
            <v>CARGO UNION</v>
          </cell>
          <cell r="U7231" t="str">
            <v>FLEXNETUIO_GYE</v>
          </cell>
          <cell r="V7231">
            <v>1</v>
          </cell>
          <cell r="W7231">
            <v>2.5</v>
          </cell>
          <cell r="X7231" t="str">
            <v>HYCITE QUITO</v>
          </cell>
          <cell r="Y7231" t="str">
            <v>FLEX NET CALLE 28 DE JUNIO S/N Y GARCIA MORENO ENTRADA LLANO GRANDE</v>
          </cell>
        </row>
        <row r="7232">
          <cell r="A7232" t="str">
            <v>98787448</v>
          </cell>
          <cell r="B7232">
            <v>490167</v>
          </cell>
          <cell r="C7232" t="str">
            <v>98787448</v>
          </cell>
          <cell r="D7232" t="str">
            <v>HYCITE</v>
          </cell>
          <cell r="E7232" t="str">
            <v>DESPACHO</v>
          </cell>
          <cell r="F7232" t="str">
            <v>NORMAL</v>
          </cell>
          <cell r="G7232" t="str">
            <v>031002004151358</v>
          </cell>
          <cell r="H7232">
            <v>44930</v>
          </cell>
          <cell r="I7232" t="str">
            <v>ENTREGADO</v>
          </cell>
          <cell r="J7232">
            <v>44935</v>
          </cell>
          <cell r="K7232" t="str">
            <v>MARIA ARROYO</v>
          </cell>
          <cell r="L7232" t="str">
            <v>SIMON PACIFICO PERDOMO MZ 26 SUCRE FTE A LA CASA QUE ESTA EN CONSTRUCCION ESMERALDAS-BR LA CUCHA BARTOLOME RUIZ 080107 ESMERALDAS</v>
          </cell>
          <cell r="M7232" t="str">
            <v/>
          </cell>
          <cell r="N7232" t="str">
            <v>0994688160</v>
          </cell>
          <cell r="O7232" t="str">
            <v>0994688160</v>
          </cell>
          <cell r="P7232" t="str">
            <v>080107</v>
          </cell>
          <cell r="Q7232" t="str">
            <v>ESMERALDAS</v>
          </cell>
          <cell r="R7232" t="str">
            <v>ESMERALDAS</v>
          </cell>
          <cell r="S7232" t="str">
            <v>ESMERALDAS</v>
          </cell>
          <cell r="T7232" t="str">
            <v>TRAMACO</v>
          </cell>
          <cell r="U7232" t="str">
            <v>FLEXNETUIO_PROVINCIA</v>
          </cell>
          <cell r="V7232">
            <v>1</v>
          </cell>
          <cell r="W7232">
            <v>4.8</v>
          </cell>
          <cell r="X7232" t="str">
            <v>HYCITE QUITO</v>
          </cell>
          <cell r="Y7232" t="str">
            <v>FLEX NET CALLE 28 DE JUNIO S/N Y GARCIA MORENO ENTRADA LLANO GRANDE</v>
          </cell>
        </row>
        <row r="7233">
          <cell r="A7233" t="str">
            <v>98787547</v>
          </cell>
          <cell r="B7233">
            <v>490168</v>
          </cell>
          <cell r="C7233" t="str">
            <v>98787547</v>
          </cell>
          <cell r="D7233" t="str">
            <v>HYCITE</v>
          </cell>
          <cell r="E7233" t="str">
            <v>DESPACHO</v>
          </cell>
          <cell r="F7233" t="str">
            <v>NORMAL</v>
          </cell>
          <cell r="G7233" t="str">
            <v>TFQ91725</v>
          </cell>
          <cell r="H7233">
            <v>44930</v>
          </cell>
          <cell r="I7233" t="str">
            <v>ENTREGADO</v>
          </cell>
          <cell r="J7233">
            <v>44932</v>
          </cell>
          <cell r="K7233" t="str">
            <v>ANDREA OROZCO</v>
          </cell>
          <cell r="L7233" t="str">
            <v>DE LAS NUECES N15-166 Y DE LOS TULIPES ATRAS DE LAS PISCINAS DEL BR LA ESPERANZ QUITO-LA ESPERANZA 1 CALDERON 170204 PICHINCHA</v>
          </cell>
          <cell r="M7233" t="str">
            <v/>
          </cell>
          <cell r="N7233" t="str">
            <v>0989602067</v>
          </cell>
          <cell r="O7233" t="str">
            <v>0989602067</v>
          </cell>
          <cell r="P7233" t="str">
            <v>170204</v>
          </cell>
          <cell r="Q7233" t="str">
            <v>QUITO</v>
          </cell>
          <cell r="R7233" t="str">
            <v>PICHINCHA</v>
          </cell>
          <cell r="S7233" t="str">
            <v>CALDERON (CARAPUNGO)</v>
          </cell>
          <cell r="T7233" t="str">
            <v>FLEXTRANS UIO</v>
          </cell>
          <cell r="U7233" t="str">
            <v>FLEXNETUIO_LOCAL</v>
          </cell>
          <cell r="V7233">
            <v>1</v>
          </cell>
          <cell r="W7233">
            <v>9.6</v>
          </cell>
          <cell r="X7233" t="str">
            <v>HYCITE QUITO</v>
          </cell>
          <cell r="Y7233" t="str">
            <v>FLEX NET CALLE 28 DE JUNIO S/N Y GARCIA MORENO ENTRADA LLANO GRANDE</v>
          </cell>
        </row>
        <row r="7234">
          <cell r="A7234" t="str">
            <v>98684640</v>
          </cell>
          <cell r="B7234">
            <v>490096</v>
          </cell>
          <cell r="C7234" t="str">
            <v>98684640</v>
          </cell>
          <cell r="D7234" t="str">
            <v>HYCITE</v>
          </cell>
          <cell r="E7234" t="str">
            <v>DESPACHO</v>
          </cell>
          <cell r="F7234" t="str">
            <v>NORMAL</v>
          </cell>
          <cell r="G7234" t="str">
            <v>031002004151330</v>
          </cell>
          <cell r="H7234">
            <v>44930</v>
          </cell>
          <cell r="I7234" t="str">
            <v>ENTREGADO</v>
          </cell>
          <cell r="J7234">
            <v>44931</v>
          </cell>
          <cell r="K7234" t="str">
            <v>SORAYA FLORES</v>
          </cell>
          <cell r="L7234" t="str">
            <v>CHANGO URB CIUDAD ILIMPO ETAPA2 MZA 2653 VILLA 1 REF FRENTE A CANCHA CHONGON 090901 GUAYAS</v>
          </cell>
          <cell r="N7234" t="str">
            <v>0999308687</v>
          </cell>
          <cell r="O7234" t="str">
            <v>0999308687</v>
          </cell>
          <cell r="P7234" t="str">
            <v>090901</v>
          </cell>
          <cell r="Q7234" t="str">
            <v>GUAYAQUIL</v>
          </cell>
          <cell r="R7234" t="str">
            <v>GUAYAS</v>
          </cell>
          <cell r="S7234" t="str">
            <v>GUAYAQUIL</v>
          </cell>
          <cell r="T7234" t="str">
            <v>TRAMACO</v>
          </cell>
          <cell r="U7234" t="str">
            <v>FLEXNETUIO_PROVINCIA</v>
          </cell>
          <cell r="V7234">
            <v>1</v>
          </cell>
          <cell r="W7234">
            <v>7.1</v>
          </cell>
          <cell r="X7234" t="str">
            <v>HYCITE QUITO</v>
          </cell>
          <cell r="Y7234" t="str">
            <v>FLEX NET CALLE 28 DE JUNIO S/N Y GARCIA MORENO ENTRADA LLANO GRANDE</v>
          </cell>
        </row>
        <row r="7235">
          <cell r="A7235" t="str">
            <v>98686838</v>
          </cell>
          <cell r="B7235">
            <v>490097</v>
          </cell>
          <cell r="C7235" t="str">
            <v>98686838</v>
          </cell>
          <cell r="D7235" t="str">
            <v>HYCITE</v>
          </cell>
          <cell r="E7235" t="str">
            <v>DESPACHO</v>
          </cell>
          <cell r="F7235" t="str">
            <v>NORMAL</v>
          </cell>
          <cell r="G7235" t="str">
            <v>TFQ91684</v>
          </cell>
          <cell r="H7235">
            <v>44930</v>
          </cell>
          <cell r="I7235" t="str">
            <v>ENTREGADO</v>
          </cell>
          <cell r="J7235">
            <v>44931</v>
          </cell>
          <cell r="K7235" t="str">
            <v>ANDRES GARCIA</v>
          </cell>
          <cell r="L7235" t="str">
            <v>RIO COFANES E1 53 BARTOLOME SEGOVIA EDF FERRARA LC4 REF TRAS PLAZA TOROS QU  QUITO DISTRITO METROPOLIT 170508 PICHINCHA</v>
          </cell>
          <cell r="M7235" t="str">
            <v/>
          </cell>
          <cell r="N7235" t="str">
            <v>0980531428 / 322634740</v>
          </cell>
          <cell r="O7235" t="str">
            <v>0980531428 / 322634740</v>
          </cell>
          <cell r="P7235" t="str">
            <v>170508</v>
          </cell>
          <cell r="Q7235" t="str">
            <v>QUITO</v>
          </cell>
          <cell r="R7235" t="str">
            <v>PICHINCHA</v>
          </cell>
          <cell r="S7235" t="str">
            <v>QUITO</v>
          </cell>
          <cell r="T7235" t="str">
            <v>FLEXTRANS UIO</v>
          </cell>
          <cell r="U7235" t="str">
            <v>FLEXNETUIO_LOCAL</v>
          </cell>
          <cell r="V7235">
            <v>1</v>
          </cell>
          <cell r="W7235">
            <v>10.4</v>
          </cell>
          <cell r="X7235" t="str">
            <v>HYCITE QUITO</v>
          </cell>
          <cell r="Y7235" t="str">
            <v>FLEX NET CALLE 28 DE JUNIO S/N Y GARCIA MORENO ENTRADA LLANO GRANDE</v>
          </cell>
        </row>
        <row r="7236">
          <cell r="A7236" t="str">
            <v>98704379_A</v>
          </cell>
          <cell r="B7236">
            <v>490098</v>
          </cell>
          <cell r="C7236" t="str">
            <v>98704379_A</v>
          </cell>
          <cell r="D7236" t="str">
            <v>HYCITE</v>
          </cell>
          <cell r="E7236" t="str">
            <v>DESPACHO</v>
          </cell>
          <cell r="F7236" t="str">
            <v>NORMAL</v>
          </cell>
          <cell r="G7236" t="str">
            <v>031002004151331</v>
          </cell>
          <cell r="H7236">
            <v>44930</v>
          </cell>
          <cell r="I7236" t="str">
            <v>ENTREGADO</v>
          </cell>
          <cell r="J7236">
            <v>44931</v>
          </cell>
          <cell r="K7236" t="str">
            <v>OSCAR D CARRASCO</v>
          </cell>
          <cell r="L7236" t="str">
            <v>PEDRO MONCAYO 653 ENTRE OLMEDO Y BOLIVAR   SAN FRANCISCO 100107 IMBABURA</v>
          </cell>
          <cell r="M7236" t="str">
            <v/>
          </cell>
          <cell r="N7236" t="str">
            <v>0987699733 / 065000788</v>
          </cell>
          <cell r="O7236" t="str">
            <v>0987699733 / 065000788</v>
          </cell>
          <cell r="P7236" t="str">
            <v>100107</v>
          </cell>
          <cell r="Q7236" t="str">
            <v>IBARRA</v>
          </cell>
          <cell r="R7236" t="str">
            <v>IMBABURA</v>
          </cell>
          <cell r="S7236" t="str">
            <v>SAN MIGUEL DE IBARRA</v>
          </cell>
          <cell r="T7236" t="str">
            <v>TRAMACO</v>
          </cell>
          <cell r="U7236" t="str">
            <v>FLEXNETUIO_PROVINCIA</v>
          </cell>
          <cell r="V7236">
            <v>1</v>
          </cell>
          <cell r="W7236">
            <v>0.4</v>
          </cell>
          <cell r="X7236" t="str">
            <v>HYCITE QUITO</v>
          </cell>
          <cell r="Y7236" t="str">
            <v>FLEX NET CALLE 28 DE JUNIO S/N Y GARCIA MORENO ENTRADA LLANO GRANDE</v>
          </cell>
        </row>
        <row r="7237">
          <cell r="A7237" t="str">
            <v>98737360</v>
          </cell>
          <cell r="B7237">
            <v>490099</v>
          </cell>
          <cell r="C7237" t="str">
            <v>98737360</v>
          </cell>
          <cell r="D7237" t="str">
            <v>HYCITE</v>
          </cell>
          <cell r="E7237" t="str">
            <v>DESPACHO</v>
          </cell>
          <cell r="F7237" t="str">
            <v>NORMAL</v>
          </cell>
          <cell r="G7237" t="str">
            <v>TFQ91685</v>
          </cell>
          <cell r="H7237">
            <v>44930</v>
          </cell>
          <cell r="I7237" t="str">
            <v>ENTREGADO</v>
          </cell>
          <cell r="J7237">
            <v>44932</v>
          </cell>
          <cell r="K7237" t="str">
            <v>JOSELYN GUACHAMIN</v>
          </cell>
          <cell r="L7237" t="str">
            <v>CESAR VILLACRES OE13-521 Y ANTONIO ACOSTAS CANCHA MULTIPLE QUITO / BARRIO ANA MARIA COCHAPAMBA 170528 PICHINCHA</v>
          </cell>
          <cell r="M7237" t="str">
            <v/>
          </cell>
          <cell r="N7237" t="str">
            <v>0987905639 / 025199277</v>
          </cell>
          <cell r="O7237" t="str">
            <v>0987905639 / 025199277</v>
          </cell>
          <cell r="P7237" t="str">
            <v>170528</v>
          </cell>
          <cell r="Q7237" t="str">
            <v>QUITO</v>
          </cell>
          <cell r="R7237" t="str">
            <v>PICHINCHA</v>
          </cell>
          <cell r="S7237" t="str">
            <v>QUITO</v>
          </cell>
          <cell r="T7237" t="str">
            <v>FLEXTRANS UIO</v>
          </cell>
          <cell r="U7237" t="str">
            <v>FLEXNETUIO_LOCAL</v>
          </cell>
          <cell r="V7237">
            <v>1</v>
          </cell>
          <cell r="W7237">
            <v>3.9</v>
          </cell>
          <cell r="X7237" t="str">
            <v>HYCITE QUITO</v>
          </cell>
          <cell r="Y7237" t="str">
            <v>FLEX NET CALLE 28 DE JUNIO S/N Y GARCIA MORENO ENTRADA LLANO GRANDE</v>
          </cell>
        </row>
        <row r="7238">
          <cell r="A7238" t="str">
            <v>98739240</v>
          </cell>
          <cell r="B7238">
            <v>490100</v>
          </cell>
          <cell r="C7238" t="str">
            <v>98739240</v>
          </cell>
          <cell r="D7238" t="str">
            <v>HYCITE</v>
          </cell>
          <cell r="E7238" t="str">
            <v>DESPACHO</v>
          </cell>
          <cell r="F7238" t="str">
            <v>NORMAL</v>
          </cell>
          <cell r="G7238" t="str">
            <v>TF91686</v>
          </cell>
          <cell r="H7238">
            <v>44930</v>
          </cell>
          <cell r="I7238" t="str">
            <v>ENTREGADO</v>
          </cell>
          <cell r="J7238">
            <v>44931</v>
          </cell>
          <cell r="K7238" t="str">
            <v>TERESA DE JESUS DEL ROSARIO MITE</v>
          </cell>
          <cell r="L7238" t="str">
            <v>MZ 3204 COOPERATIVA 9 DE JULIO COOPERATIVA 9 DE JULIO GUASMO OESTE PB GUAYAQUIL // GUASMO XIMENA 090205 GUAYAS</v>
          </cell>
          <cell r="M7238" t="str">
            <v/>
          </cell>
          <cell r="N7238" t="str">
            <v>0989839479 /</v>
          </cell>
          <cell r="O7238" t="str">
            <v>0989839479 /</v>
          </cell>
          <cell r="P7238" t="str">
            <v>090205</v>
          </cell>
          <cell r="Q7238" t="str">
            <v>GUAYAQUIL</v>
          </cell>
          <cell r="R7238" t="str">
            <v>GUAYAS</v>
          </cell>
          <cell r="S7238" t="str">
            <v>GUAYAQUIL</v>
          </cell>
          <cell r="T7238" t="str">
            <v>FLEXTRANS</v>
          </cell>
          <cell r="U7238" t="str">
            <v>FLEXNETUIO_GYE</v>
          </cell>
          <cell r="V7238">
            <v>1</v>
          </cell>
          <cell r="W7238">
            <v>0.6</v>
          </cell>
          <cell r="X7238" t="str">
            <v>HYCITE QUITO</v>
          </cell>
          <cell r="Y7238" t="str">
            <v>FLEX NET CALLE 28 DE JUNIO S/N Y GARCIA MORENO ENTRADA LLANO GRANDE</v>
          </cell>
        </row>
        <row r="7239">
          <cell r="A7239" t="str">
            <v>98743615</v>
          </cell>
          <cell r="B7239">
            <v>490101</v>
          </cell>
          <cell r="C7239" t="str">
            <v>98743615</v>
          </cell>
          <cell r="D7239" t="str">
            <v>HYCITE</v>
          </cell>
          <cell r="E7239" t="str">
            <v>DESPACHO</v>
          </cell>
          <cell r="F7239" t="str">
            <v>NORMAL</v>
          </cell>
          <cell r="G7239" t="str">
            <v>TF91687</v>
          </cell>
          <cell r="H7239">
            <v>44930</v>
          </cell>
          <cell r="I7239" t="str">
            <v>ENTREGADO</v>
          </cell>
          <cell r="J7239">
            <v>44931</v>
          </cell>
          <cell r="K7239" t="str">
            <v>LUIS VITERI</v>
          </cell>
          <cell r="L7239" t="str">
            <v>CDLA FERROVIARIA SECTOR LOMAS SAN PEDRO MZ B3 S149 GUAYAQUIL// CENTRO SUR TARQUI 090603 GUAYAS</v>
          </cell>
          <cell r="M7239" t="str">
            <v/>
          </cell>
          <cell r="N7239" t="str">
            <v>0961611277</v>
          </cell>
          <cell r="O7239" t="str">
            <v>0961611277</v>
          </cell>
          <cell r="P7239" t="str">
            <v>090603</v>
          </cell>
          <cell r="Q7239" t="str">
            <v>GUAYAQUIL</v>
          </cell>
          <cell r="R7239" t="str">
            <v>GUAYAS</v>
          </cell>
          <cell r="S7239" t="str">
            <v>GUAYAQUIL</v>
          </cell>
          <cell r="T7239" t="str">
            <v>FLEXTRANS</v>
          </cell>
          <cell r="U7239" t="str">
            <v>FLEXNETUIO_GYE</v>
          </cell>
          <cell r="V7239">
            <v>1</v>
          </cell>
          <cell r="W7239">
            <v>9.1</v>
          </cell>
          <cell r="X7239" t="str">
            <v>HYCITE QUITO</v>
          </cell>
          <cell r="Y7239" t="str">
            <v>FLEX NET CALLE 28 DE JUNIO S/N Y GARCIA MORENO ENTRADA LLANO GRANDE</v>
          </cell>
        </row>
        <row r="7240">
          <cell r="A7240" t="str">
            <v>98748367</v>
          </cell>
          <cell r="B7240">
            <v>490102</v>
          </cell>
          <cell r="C7240" t="str">
            <v>98748367</v>
          </cell>
          <cell r="D7240" t="str">
            <v>HYCITE</v>
          </cell>
          <cell r="E7240" t="str">
            <v>DESPACHO</v>
          </cell>
          <cell r="F7240" t="str">
            <v>NORMAL</v>
          </cell>
          <cell r="G7240" t="str">
            <v>TF91688</v>
          </cell>
          <cell r="H7240">
            <v>44930</v>
          </cell>
          <cell r="I7240" t="str">
            <v>ENTREGADO</v>
          </cell>
          <cell r="J7240">
            <v>44931</v>
          </cell>
          <cell r="K7240" t="str">
            <v>VICENTE V CEVALLOS</v>
          </cell>
          <cell r="L7240" t="str">
            <v>DALIAS 16 Y JOSE RODRIGUEZ   TARQUI 090501 GUAYAS</v>
          </cell>
          <cell r="M7240" t="str">
            <v/>
          </cell>
          <cell r="N7240" t="str">
            <v>0994394123 / 042120814</v>
          </cell>
          <cell r="O7240" t="str">
            <v>0994394123 / 042120814</v>
          </cell>
          <cell r="P7240" t="str">
            <v>090501</v>
          </cell>
          <cell r="Q7240" t="str">
            <v>GUAYAQUIL</v>
          </cell>
          <cell r="R7240" t="str">
            <v>GUAYAS</v>
          </cell>
          <cell r="S7240" t="str">
            <v>GUAYAQUIL</v>
          </cell>
          <cell r="T7240" t="str">
            <v>CARGO UNION</v>
          </cell>
          <cell r="U7240" t="str">
            <v>FLEXNETUIO_GYE</v>
          </cell>
          <cell r="V7240">
            <v>1</v>
          </cell>
          <cell r="W7240">
            <v>3.6</v>
          </cell>
          <cell r="X7240" t="str">
            <v>HYCITE QUITO</v>
          </cell>
          <cell r="Y7240" t="str">
            <v>FLEX NET CALLE 28 DE JUNIO S/N Y GARCIA MORENO ENTRADA LLANO GRANDE</v>
          </cell>
        </row>
        <row r="7241">
          <cell r="A7241" t="str">
            <v>98767146</v>
          </cell>
          <cell r="B7241">
            <v>490104</v>
          </cell>
          <cell r="C7241" t="str">
            <v>98767146</v>
          </cell>
          <cell r="D7241" t="str">
            <v>HYCITE</v>
          </cell>
          <cell r="E7241" t="str">
            <v>DESPACHO</v>
          </cell>
          <cell r="F7241" t="str">
            <v>NORMAL</v>
          </cell>
          <cell r="G7241" t="str">
            <v>TFQ91689 / ITQ4408</v>
          </cell>
          <cell r="H7241">
            <v>44930</v>
          </cell>
          <cell r="I7241" t="str">
            <v>ENTREGADO</v>
          </cell>
          <cell r="J7241">
            <v>44937</v>
          </cell>
          <cell r="K7241" t="str">
            <v>MARYURY AURISTELA CHAVEZ CEVALLOS</v>
          </cell>
          <cell r="L7241" t="str">
            <v>LULUMBAMBA Y ESQUINORCIAL PROVINCIA PICHINCHA QUITO SAN ANTONIO</v>
          </cell>
          <cell r="N7241" t="str">
            <v>+59395-860-6729</v>
          </cell>
          <cell r="O7241" t="str">
            <v>+59395-860-6729</v>
          </cell>
          <cell r="P7241" t="str">
            <v>170604</v>
          </cell>
          <cell r="Q7241" t="str">
            <v>QUITO</v>
          </cell>
          <cell r="R7241" t="str">
            <v>PICHINCHA</v>
          </cell>
          <cell r="S7241" t="str">
            <v>QUITO</v>
          </cell>
          <cell r="T7241" t="str">
            <v>FLEXTRANS UIO</v>
          </cell>
          <cell r="U7241" t="str">
            <v>FLEXNETUIO_LOCAL</v>
          </cell>
          <cell r="V7241">
            <v>1</v>
          </cell>
          <cell r="W7241">
            <v>9.8000000000000007</v>
          </cell>
          <cell r="X7241" t="str">
            <v>HYCITE QUITO</v>
          </cell>
          <cell r="Y7241" t="str">
            <v>FLEX NET CALLE 28 DE JUNIO S/N Y GARCIA MORENO ENTRADA LLANO GRANDE</v>
          </cell>
        </row>
        <row r="7242">
          <cell r="A7242" t="str">
            <v>98767573</v>
          </cell>
          <cell r="B7242">
            <v>490105</v>
          </cell>
          <cell r="C7242" t="str">
            <v>98767573</v>
          </cell>
          <cell r="D7242" t="str">
            <v>HYCITE</v>
          </cell>
          <cell r="E7242" t="str">
            <v>DESPACHO</v>
          </cell>
          <cell r="F7242" t="str">
            <v>NORMAL</v>
          </cell>
          <cell r="G7242" t="str">
            <v>TFQ91690</v>
          </cell>
          <cell r="H7242">
            <v>44930</v>
          </cell>
          <cell r="I7242" t="str">
            <v>ENTREGADO</v>
          </cell>
          <cell r="J7242">
            <v>44931</v>
          </cell>
          <cell r="K7242" t="str">
            <v>JOHNN BALSECA</v>
          </cell>
          <cell r="L7242" t="str">
            <v>BUENAVISTA E1-11 Y AV MALDONADO EN LAS PAA,ALERAS POTOTIN QUITO-SUR DE QUITO SAN BARTOLO 170605 PICHINCHA</v>
          </cell>
          <cell r="M7242" t="str">
            <v/>
          </cell>
          <cell r="N7242" t="str">
            <v>0995401419</v>
          </cell>
          <cell r="O7242" t="str">
            <v>0995401419</v>
          </cell>
          <cell r="P7242" t="str">
            <v>170605</v>
          </cell>
          <cell r="Q7242" t="str">
            <v>QUITO</v>
          </cell>
          <cell r="R7242" t="str">
            <v>PICHINCHA</v>
          </cell>
          <cell r="S7242" t="str">
            <v>QUITO</v>
          </cell>
          <cell r="T7242" t="str">
            <v>EXPRESSCON</v>
          </cell>
          <cell r="U7242" t="str">
            <v>FLEXNETUIO_LOCAL</v>
          </cell>
          <cell r="V7242">
            <v>1</v>
          </cell>
          <cell r="W7242">
            <v>12.1</v>
          </cell>
          <cell r="X7242" t="str">
            <v>HYCITE QUITO</v>
          </cell>
          <cell r="Y7242" t="str">
            <v>FLEX NET CALLE 28 DE JUNIO S/N Y GARCIA MORENO ENTRADA LLANO GRANDE</v>
          </cell>
        </row>
        <row r="7243">
          <cell r="A7243" t="str">
            <v>98768305</v>
          </cell>
          <cell r="B7243">
            <v>490106</v>
          </cell>
          <cell r="C7243" t="str">
            <v>98768305</v>
          </cell>
          <cell r="D7243" t="str">
            <v>HYCITE</v>
          </cell>
          <cell r="E7243" t="str">
            <v>DESPACHO</v>
          </cell>
          <cell r="F7243" t="str">
            <v>NORMAL</v>
          </cell>
          <cell r="G7243" t="str">
            <v>TF91691</v>
          </cell>
          <cell r="H7243">
            <v>44930</v>
          </cell>
          <cell r="I7243" t="str">
            <v>ENTREGADO</v>
          </cell>
          <cell r="J7243">
            <v>44931</v>
          </cell>
          <cell r="K7243" t="str">
            <v>JENNIFFER PADILLA</v>
          </cell>
          <cell r="L7243" t="str">
            <v>URB GIRASOLES MZ 111 V 12 AV RODRIGUEZ REF P.I GUAYAQUIL-SUR OESTE TARQUI 090603 GUAYAS</v>
          </cell>
          <cell r="M7243" t="str">
            <v/>
          </cell>
          <cell r="N7243" t="str">
            <v>0999277529 / 969277529</v>
          </cell>
          <cell r="O7243" t="str">
            <v>0999277529 / 969277529</v>
          </cell>
          <cell r="P7243" t="str">
            <v>090603</v>
          </cell>
          <cell r="Q7243" t="str">
            <v>GUAYAQUIL</v>
          </cell>
          <cell r="R7243" t="str">
            <v>GUAYAS</v>
          </cell>
          <cell r="S7243" t="str">
            <v>GUAYAQUIL</v>
          </cell>
          <cell r="T7243" t="str">
            <v>FLEXTRANS</v>
          </cell>
          <cell r="U7243" t="str">
            <v>FLEXNETUIO_GYE</v>
          </cell>
          <cell r="V7243">
            <v>1</v>
          </cell>
          <cell r="W7243">
            <v>8.6</v>
          </cell>
          <cell r="X7243" t="str">
            <v>HYCITE QUITO</v>
          </cell>
          <cell r="Y7243" t="str">
            <v>FLEX NET CALLE 28 DE JUNIO S/N Y GARCIA MORENO ENTRADA LLANO GRANDE</v>
          </cell>
        </row>
        <row r="7244">
          <cell r="A7244" t="str">
            <v>98769567</v>
          </cell>
          <cell r="B7244">
            <v>490107</v>
          </cell>
          <cell r="C7244" t="str">
            <v>98769567</v>
          </cell>
          <cell r="D7244" t="str">
            <v>HYCITE</v>
          </cell>
          <cell r="E7244" t="str">
            <v>DESPACHO</v>
          </cell>
          <cell r="F7244" t="str">
            <v>NORMAL</v>
          </cell>
          <cell r="G7244" t="str">
            <v>TFQ91692</v>
          </cell>
          <cell r="H7244">
            <v>44930</v>
          </cell>
          <cell r="I7244" t="str">
            <v>ENTREGADO</v>
          </cell>
          <cell r="J7244">
            <v>44931</v>
          </cell>
          <cell r="K7244" t="str">
            <v>IRMA COBOS</v>
          </cell>
          <cell r="L7244" t="str">
            <v>CUMBRES DEL VALLE CASA 190 INTEROCEANICA Y AV CIENA QITO // LA PRIMAVERA CUMBAYA 170157 PICHINCHA</v>
          </cell>
          <cell r="N7244" t="str">
            <v>0994859825</v>
          </cell>
          <cell r="O7244" t="str">
            <v>0994859825</v>
          </cell>
          <cell r="P7244" t="str">
            <v>170208</v>
          </cell>
          <cell r="Q7244" t="str">
            <v>QUITO</v>
          </cell>
          <cell r="R7244" t="str">
            <v>PICHINCHA</v>
          </cell>
          <cell r="S7244" t="str">
            <v>CALDERON (CARAPUNGO)</v>
          </cell>
          <cell r="T7244" t="str">
            <v>FLEXTRANS UIO</v>
          </cell>
          <cell r="U7244" t="str">
            <v>FLEXNETUIO_GYE</v>
          </cell>
          <cell r="V7244">
            <v>1</v>
          </cell>
          <cell r="W7244">
            <v>13</v>
          </cell>
          <cell r="X7244" t="str">
            <v>HYCITE QUITO</v>
          </cell>
          <cell r="Y7244" t="str">
            <v>FLEX NET CALLE 28 DE JUNIO S/N Y GARCIA MORENO ENTRADA LLANO GRANDE</v>
          </cell>
        </row>
        <row r="7245">
          <cell r="A7245" t="str">
            <v>98769653</v>
          </cell>
          <cell r="B7245">
            <v>490108</v>
          </cell>
          <cell r="C7245" t="str">
            <v>98769653</v>
          </cell>
          <cell r="D7245" t="str">
            <v>HYCITE</v>
          </cell>
          <cell r="E7245" t="str">
            <v>DESPACHO</v>
          </cell>
          <cell r="F7245" t="str">
            <v>NORMAL</v>
          </cell>
          <cell r="G7245" t="str">
            <v>TFQ91693</v>
          </cell>
          <cell r="H7245">
            <v>44930</v>
          </cell>
          <cell r="I7245" t="str">
            <v>ENTREGADO</v>
          </cell>
          <cell r="J7245">
            <v>44931</v>
          </cell>
          <cell r="K7245" t="str">
            <v>MARIA ELENA SALVADOR FLORES (S)</v>
          </cell>
          <cell r="L7245" t="str">
            <v>URBANIZACION FATIMA CONOCOTO CALLE: ALFREDO PAREJA DIEZCANSECO E8-419 QUITO CONOCOTO 000000 PICHINCHA</v>
          </cell>
          <cell r="N7245" t="str">
            <v>0996106381 /</v>
          </cell>
          <cell r="O7245" t="str">
            <v>0996106381 /</v>
          </cell>
          <cell r="P7245" t="str">
            <v>170208</v>
          </cell>
          <cell r="Q7245" t="str">
            <v>QUITO</v>
          </cell>
          <cell r="R7245" t="str">
            <v>PICHINCHA</v>
          </cell>
          <cell r="S7245" t="str">
            <v>CALDERON (CARAPUNGO)</v>
          </cell>
          <cell r="T7245" t="str">
            <v>FLEXTRANS UIO</v>
          </cell>
          <cell r="U7245" t="str">
            <v>FLEXNETUIO_LOCAL</v>
          </cell>
          <cell r="V7245">
            <v>1</v>
          </cell>
          <cell r="W7245">
            <v>5.5</v>
          </cell>
          <cell r="X7245" t="str">
            <v>HYCITE QUITO</v>
          </cell>
          <cell r="Y7245" t="str">
            <v>FLEX NET CALLE 28 DE JUNIO S/N Y GARCIA MORENO ENTRADA LLANO GRANDE</v>
          </cell>
        </row>
        <row r="7246">
          <cell r="A7246" t="str">
            <v>98769692</v>
          </cell>
          <cell r="B7246">
            <v>490109</v>
          </cell>
          <cell r="C7246" t="str">
            <v>98769692</v>
          </cell>
          <cell r="D7246" t="str">
            <v>HYCITE</v>
          </cell>
          <cell r="E7246" t="str">
            <v>DESPACHO</v>
          </cell>
          <cell r="F7246" t="str">
            <v>NORMAL</v>
          </cell>
          <cell r="G7246" t="str">
            <v>031002004151333</v>
          </cell>
          <cell r="H7246">
            <v>44930</v>
          </cell>
          <cell r="I7246" t="str">
            <v>ENTREGADO</v>
          </cell>
          <cell r="J7246">
            <v>44931</v>
          </cell>
          <cell r="K7246" t="str">
            <v>SANDRO EDEBIN MUNOZ CARLOSAMA(S)</v>
          </cell>
          <cell r="L7246" t="str">
            <v>BARTOLOME GARCIA Y REINALDO CHAVEZ RESTAURAN LA CLASICA-FAST BULT/CUADRA RO IBARRA // SAN MIGUEL DE IBARRA SAN MIGUEL DE IBARRA 100108 IMBABURA</v>
          </cell>
          <cell r="M7246" t="str">
            <v/>
          </cell>
          <cell r="N7246" t="str">
            <v>0988884296 /</v>
          </cell>
          <cell r="O7246" t="str">
            <v>0988884296 /</v>
          </cell>
          <cell r="P7246" t="str">
            <v>100108</v>
          </cell>
          <cell r="Q7246" t="str">
            <v>IBARRA</v>
          </cell>
          <cell r="R7246" t="str">
            <v>IMBABURA</v>
          </cell>
          <cell r="S7246" t="str">
            <v>SAN MIGUEL DE IBARRA</v>
          </cell>
          <cell r="T7246" t="str">
            <v>TRAMACO</v>
          </cell>
          <cell r="U7246" t="str">
            <v>FLEXNETUIO_PROVINCIA</v>
          </cell>
          <cell r="V7246">
            <v>1</v>
          </cell>
          <cell r="W7246">
            <v>5.5</v>
          </cell>
          <cell r="X7246" t="str">
            <v>HYCITE QUITO</v>
          </cell>
          <cell r="Y7246" t="str">
            <v>FLEX NET CALLE 28 DE JUNIO S/N Y GARCIA MORENO ENTRADA LLANO GRANDE</v>
          </cell>
        </row>
        <row r="7247">
          <cell r="A7247" t="str">
            <v>98770879</v>
          </cell>
          <cell r="B7247">
            <v>490110</v>
          </cell>
          <cell r="C7247" t="str">
            <v>98770879</v>
          </cell>
          <cell r="D7247" t="str">
            <v>HYCITE</v>
          </cell>
          <cell r="E7247" t="str">
            <v>DESPACHO</v>
          </cell>
          <cell r="F7247" t="str">
            <v>NORMAL</v>
          </cell>
          <cell r="G7247" t="str">
            <v>031002004151334</v>
          </cell>
          <cell r="H7247">
            <v>44930</v>
          </cell>
          <cell r="I7247" t="str">
            <v>ENTREGADO</v>
          </cell>
          <cell r="J7247">
            <v>44931</v>
          </cell>
          <cell r="K7247" t="str">
            <v>HERNAN NIETO</v>
          </cell>
          <cell r="L7247" t="str">
            <v>FRANCISCO PACHECO Y PEDRO GUAL PISO 3 ARRIBA DE GOOD MARKEYQ PORTOVIEJO // CENTRO 12 DE MAYO 130105 MANABI</v>
          </cell>
          <cell r="M7247" t="str">
            <v/>
          </cell>
          <cell r="N7247" t="str">
            <v>0982216197 / 552630766</v>
          </cell>
          <cell r="O7247" t="str">
            <v>0982216197 / 552630766</v>
          </cell>
          <cell r="P7247" t="str">
            <v>130105</v>
          </cell>
          <cell r="Q7247" t="str">
            <v>PORTOVIEJO</v>
          </cell>
          <cell r="R7247" t="str">
            <v>MANABI</v>
          </cell>
          <cell r="S7247" t="str">
            <v>PORTOVIEJO</v>
          </cell>
          <cell r="T7247" t="str">
            <v>TRAMACO</v>
          </cell>
          <cell r="U7247" t="str">
            <v>FLEXNETUIO_PROVINCIA</v>
          </cell>
          <cell r="V7247">
            <v>1</v>
          </cell>
          <cell r="W7247">
            <v>3.5</v>
          </cell>
          <cell r="X7247" t="str">
            <v>HYCITE QUITO</v>
          </cell>
          <cell r="Y7247" t="str">
            <v>FLEX NET CALLE 28 DE JUNIO S/N Y GARCIA MORENO ENTRADA LLANO GRANDE</v>
          </cell>
        </row>
        <row r="7248">
          <cell r="A7248" t="str">
            <v>98771301</v>
          </cell>
          <cell r="B7248">
            <v>490111</v>
          </cell>
          <cell r="C7248" t="str">
            <v>98771301</v>
          </cell>
          <cell r="D7248" t="str">
            <v>HYCITE</v>
          </cell>
          <cell r="E7248" t="str">
            <v>DESPACHO</v>
          </cell>
          <cell r="F7248" t="str">
            <v>NORMAL</v>
          </cell>
          <cell r="G7248" t="str">
            <v>TF91694</v>
          </cell>
          <cell r="H7248">
            <v>44930</v>
          </cell>
          <cell r="I7248" t="str">
            <v>ENTREGADO</v>
          </cell>
          <cell r="J7248">
            <v>44932</v>
          </cell>
          <cell r="K7248" t="str">
            <v>HERLINDA CORONEL</v>
          </cell>
          <cell r="L7248" t="str">
            <v>COOPERATIVA VIERNES SANTO SOLAR 3L CASA DE 3 PISOS GUAYAQUIL XIMENA 090204 GUAYAS</v>
          </cell>
          <cell r="M7248" t="str">
            <v/>
          </cell>
          <cell r="N7248" t="str">
            <v>0993180048</v>
          </cell>
          <cell r="O7248" t="str">
            <v>0993180048</v>
          </cell>
          <cell r="P7248" t="str">
            <v>090204</v>
          </cell>
          <cell r="Q7248" t="str">
            <v>GUAYAQUIL</v>
          </cell>
          <cell r="R7248" t="str">
            <v>GUAYAS</v>
          </cell>
          <cell r="S7248" t="str">
            <v>GUAYAQUIL</v>
          </cell>
          <cell r="T7248" t="str">
            <v>FLEXTRANS GYE</v>
          </cell>
          <cell r="U7248" t="str">
            <v>FLEXNETUIO_GYE</v>
          </cell>
          <cell r="V7248">
            <v>1</v>
          </cell>
          <cell r="W7248">
            <v>7.7</v>
          </cell>
          <cell r="X7248" t="str">
            <v>HYCITE QUITO</v>
          </cell>
          <cell r="Y7248" t="str">
            <v>FLEX NET CALLE 28 DE JUNIO S/N Y GARCIA MORENO ENTRADA LLANO GRANDE</v>
          </cell>
        </row>
        <row r="7249">
          <cell r="A7249" t="str">
            <v>98771679_A</v>
          </cell>
          <cell r="B7249">
            <v>490112</v>
          </cell>
          <cell r="C7249" t="str">
            <v>98771679_A</v>
          </cell>
          <cell r="D7249" t="str">
            <v>HYCITE</v>
          </cell>
          <cell r="E7249" t="str">
            <v>DESPACHO</v>
          </cell>
          <cell r="F7249" t="str">
            <v>NORMAL</v>
          </cell>
          <cell r="G7249" t="str">
            <v>031002004151335</v>
          </cell>
          <cell r="H7249">
            <v>44930</v>
          </cell>
          <cell r="I7249" t="str">
            <v>ENTREGADO</v>
          </cell>
          <cell r="J7249">
            <v>44931</v>
          </cell>
          <cell r="K7249" t="str">
            <v>VICENTA PONCE</v>
          </cell>
          <cell r="L7249" t="str">
            <v>PAULO EMILIO MAJAS Y REALES TOMARINDOS JUNTO A LA CEVICHERIA EL REFUGIO PORTOVIEJO// CENTRO 12 DE MARZO 130103 MANABI</v>
          </cell>
          <cell r="M7249" t="str">
            <v/>
          </cell>
          <cell r="N7249" t="str">
            <v>0052653936 / 992859683</v>
          </cell>
          <cell r="O7249" t="str">
            <v>0052653936 / 992859683</v>
          </cell>
          <cell r="P7249" t="str">
            <v>130103</v>
          </cell>
          <cell r="Q7249" t="str">
            <v>PORTOVIEJO</v>
          </cell>
          <cell r="R7249" t="str">
            <v>MANABI</v>
          </cell>
          <cell r="S7249" t="str">
            <v>PORTOVIEJO</v>
          </cell>
          <cell r="T7249" t="str">
            <v>TRAMACO</v>
          </cell>
          <cell r="U7249" t="str">
            <v>FLEXNETUIO_PROVINCIA</v>
          </cell>
          <cell r="V7249">
            <v>1</v>
          </cell>
          <cell r="W7249">
            <v>9.8000000000000007</v>
          </cell>
          <cell r="X7249" t="str">
            <v>HYCITE QUITO</v>
          </cell>
          <cell r="Y7249" t="str">
            <v>FLEX NET CALLE 28 DE JUNIO S/N Y GARCIA MORENO ENTRADA LLANO GRANDE</v>
          </cell>
        </row>
        <row r="7250">
          <cell r="A7250" t="str">
            <v>98772638</v>
          </cell>
          <cell r="B7250">
            <v>490113</v>
          </cell>
          <cell r="C7250" t="str">
            <v>98772638</v>
          </cell>
          <cell r="D7250" t="str">
            <v>HYCITE</v>
          </cell>
          <cell r="E7250" t="str">
            <v>DESPACHO</v>
          </cell>
          <cell r="F7250" t="str">
            <v>NORMAL</v>
          </cell>
          <cell r="G7250" t="str">
            <v>TFQ91695</v>
          </cell>
          <cell r="H7250">
            <v>44930</v>
          </cell>
          <cell r="I7250" t="str">
            <v>ENTREGADO</v>
          </cell>
          <cell r="J7250">
            <v>44931</v>
          </cell>
          <cell r="K7250" t="str">
            <v>DIANA PINDO</v>
          </cell>
          <cell r="L7250" t="str">
            <v>CALLE LA UNCOS//CONJUNTO VALLE SOL 2 E 4-108 Y LULUBAMBA QUITO SAN ANTONIO(LA PAMPA) 170312 PICHINCHA</v>
          </cell>
          <cell r="M7250" t="str">
            <v/>
          </cell>
          <cell r="N7250" t="str">
            <v>0958918819</v>
          </cell>
          <cell r="O7250" t="str">
            <v>0958918819</v>
          </cell>
          <cell r="P7250" t="str">
            <v>170312</v>
          </cell>
          <cell r="Q7250" t="str">
            <v>QUITO</v>
          </cell>
          <cell r="R7250" t="str">
            <v>PICHINCHA</v>
          </cell>
          <cell r="S7250" t="str">
            <v>SAN ANTONIO - LA MARCA</v>
          </cell>
          <cell r="T7250" t="str">
            <v>FLEXTRANS UIO</v>
          </cell>
          <cell r="U7250" t="str">
            <v>FLEXNETUIO_LOCAL</v>
          </cell>
          <cell r="V7250">
            <v>1</v>
          </cell>
          <cell r="W7250">
            <v>3.9</v>
          </cell>
          <cell r="X7250" t="str">
            <v>HYCITE QUITO</v>
          </cell>
          <cell r="Y7250" t="str">
            <v>FLEX NET CALLE 28 DE JUNIO S/N Y GARCIA MORENO ENTRADA LLANO GRANDE</v>
          </cell>
        </row>
        <row r="7251">
          <cell r="A7251" t="str">
            <v>98772968</v>
          </cell>
          <cell r="B7251">
            <v>490114</v>
          </cell>
          <cell r="C7251" t="str">
            <v>98772968</v>
          </cell>
          <cell r="D7251" t="str">
            <v>HYCITE</v>
          </cell>
          <cell r="E7251" t="str">
            <v>DESPACHO</v>
          </cell>
          <cell r="F7251" t="str">
            <v>NORMAL</v>
          </cell>
          <cell r="G7251" t="str">
            <v>TFQ91814</v>
          </cell>
          <cell r="H7251">
            <v>44930</v>
          </cell>
          <cell r="I7251" t="str">
            <v>ENTREGADO</v>
          </cell>
          <cell r="J7251">
            <v>44931</v>
          </cell>
          <cell r="K7251" t="str">
            <v>LUIS CORNEJO</v>
          </cell>
          <cell r="L7251" t="str">
            <v>CALLE 1DE MAYO Y 25 DE ENERO CONJUNTO EL PORTON DE MALAGA CASA 14 RUMINAHUI SANGOLQUI 171103 PICHINCHA</v>
          </cell>
          <cell r="N7251" t="str">
            <v>0980199011</v>
          </cell>
          <cell r="O7251" t="str">
            <v>0980199011</v>
          </cell>
          <cell r="P7251" t="str">
            <v>171103</v>
          </cell>
          <cell r="Q7251" t="str">
            <v>RUMIÑAHUI</v>
          </cell>
          <cell r="R7251" t="str">
            <v>PICHINCHA</v>
          </cell>
          <cell r="S7251" t="str">
            <v>SANGOLQUI</v>
          </cell>
          <cell r="T7251" t="str">
            <v>FLEXTRANS UIO</v>
          </cell>
          <cell r="U7251" t="str">
            <v>FLEXNETUIO_LOCAL</v>
          </cell>
          <cell r="V7251">
            <v>2</v>
          </cell>
          <cell r="W7251">
            <v>22.7</v>
          </cell>
          <cell r="X7251" t="str">
            <v>HYCITE QUITO</v>
          </cell>
          <cell r="Y7251" t="str">
            <v>FLEX NET CALLE 28 DE JUNIO S/N Y GARCIA MORENO ENTRADA LLANO GRANDE</v>
          </cell>
        </row>
        <row r="7252">
          <cell r="A7252" t="str">
            <v>98773203</v>
          </cell>
          <cell r="B7252">
            <v>490115</v>
          </cell>
          <cell r="C7252" t="str">
            <v>98773203</v>
          </cell>
          <cell r="D7252" t="str">
            <v>HYCITE</v>
          </cell>
          <cell r="E7252" t="str">
            <v>DESPACHO</v>
          </cell>
          <cell r="F7252" t="str">
            <v>NORMAL</v>
          </cell>
          <cell r="G7252" t="str">
            <v>TFQ91815</v>
          </cell>
          <cell r="H7252">
            <v>44930</v>
          </cell>
          <cell r="I7252" t="str">
            <v>ENTREGADO</v>
          </cell>
          <cell r="J7252">
            <v>44931</v>
          </cell>
          <cell r="K7252" t="str">
            <v>ELIZABETH SARAVIA</v>
          </cell>
          <cell r="L7252" t="str">
            <v>RIO COFANES 328 Y BARTOLOME SEGOVIA QUITO // LA Y  IA,AQUITO 170513 PICHINCHA</v>
          </cell>
          <cell r="N7252" t="str">
            <v>0983518133</v>
          </cell>
          <cell r="O7252" t="str">
            <v>0983518133</v>
          </cell>
          <cell r="P7252" t="str">
            <v>170513</v>
          </cell>
          <cell r="Q7252" t="str">
            <v>QUITO</v>
          </cell>
          <cell r="R7252" t="str">
            <v>PICHINCHA</v>
          </cell>
          <cell r="S7252" t="str">
            <v>QUITO</v>
          </cell>
          <cell r="T7252" t="str">
            <v>FLEXTRANS UIO</v>
          </cell>
          <cell r="U7252" t="str">
            <v>FLEXNETUIO_LOCAL</v>
          </cell>
          <cell r="V7252">
            <v>2</v>
          </cell>
          <cell r="W7252">
            <v>21.1</v>
          </cell>
          <cell r="X7252" t="str">
            <v>HYCITE QUITO</v>
          </cell>
          <cell r="Y7252" t="str">
            <v>FLEX NET CALLE 28 DE JUNIO S/N Y GARCIA MORENO ENTRADA LLANO GRANDE</v>
          </cell>
        </row>
        <row r="7253">
          <cell r="A7253" t="str">
            <v>98774331</v>
          </cell>
          <cell r="B7253">
            <v>490116</v>
          </cell>
          <cell r="C7253" t="str">
            <v>98774331</v>
          </cell>
          <cell r="D7253" t="str">
            <v>HYCITE</v>
          </cell>
          <cell r="E7253" t="str">
            <v>DESPACHO</v>
          </cell>
          <cell r="F7253" t="str">
            <v>NORMAL</v>
          </cell>
          <cell r="G7253" t="str">
            <v>TFQ91698 / ITQ4409</v>
          </cell>
          <cell r="H7253">
            <v>44930</v>
          </cell>
          <cell r="I7253" t="str">
            <v>ENTREGADO</v>
          </cell>
          <cell r="J7253">
            <v>44937</v>
          </cell>
          <cell r="K7253" t="str">
            <v>BRYAN GEOVANY PERUGACHI VALENZUELA</v>
          </cell>
          <cell r="L7253" t="str">
            <v>PORTOVIEJO Y AYACUCHO FRENTE A LA MORGE DEL HOSPITAL CARLOS ANDRADE MARIN, CASA DE 4 PISOS BLANCA CON AZUL AL LADO DEL PASAJE SATIAGUITO, PROVINCIA PICHINCHA , QUITO//BARRIO AMERICA SAN JUAN, EC</v>
          </cell>
          <cell r="N7253" t="str">
            <v>+59396-275-1166</v>
          </cell>
          <cell r="O7253" t="str">
            <v>+59396-275-1166</v>
          </cell>
          <cell r="P7253" t="str">
            <v>170402</v>
          </cell>
          <cell r="Q7253" t="str">
            <v>QUITO</v>
          </cell>
          <cell r="R7253" t="str">
            <v>PICHINCHA</v>
          </cell>
          <cell r="S7253" t="str">
            <v>QUITO</v>
          </cell>
          <cell r="T7253" t="str">
            <v>FLEXTRANS UIO</v>
          </cell>
          <cell r="U7253" t="str">
            <v>FLEXNETUIO_LOCAL</v>
          </cell>
          <cell r="V7253">
            <v>1</v>
          </cell>
          <cell r="W7253">
            <v>2.2999999999999998</v>
          </cell>
          <cell r="X7253" t="str">
            <v>HYCITE QUITO</v>
          </cell>
          <cell r="Y7253" t="str">
            <v>FLEX NET CALLE 28 DE JUNIO S/N Y GARCIA MORENO ENTRADA LLANO GRANDE</v>
          </cell>
        </row>
        <row r="7254">
          <cell r="A7254" t="str">
            <v>98774580</v>
          </cell>
          <cell r="B7254">
            <v>490117</v>
          </cell>
          <cell r="C7254" t="str">
            <v>98774580</v>
          </cell>
          <cell r="D7254" t="str">
            <v>HYCITE</v>
          </cell>
          <cell r="E7254" t="str">
            <v>DESPACHO</v>
          </cell>
          <cell r="F7254" t="str">
            <v>NORMAL</v>
          </cell>
          <cell r="G7254" t="str">
            <v>031002004152536</v>
          </cell>
          <cell r="H7254">
            <v>44930</v>
          </cell>
          <cell r="I7254" t="str">
            <v>ENTREGADO</v>
          </cell>
          <cell r="J7254">
            <v>44931</v>
          </cell>
          <cell r="K7254" t="str">
            <v>MARIA DEL IZA</v>
          </cell>
          <cell r="L7254" t="str">
            <v>MONTE BLANCO Y ATITLAN JUNTO AL UPC LATACUNGA / NUEVA VIDA SAN BUENAVENTURA 170405 COTOPAXI</v>
          </cell>
          <cell r="N7254" t="str">
            <v>0993834227</v>
          </cell>
          <cell r="O7254" t="str">
            <v>0993834227</v>
          </cell>
          <cell r="P7254" t="str">
            <v>050101</v>
          </cell>
          <cell r="Q7254" t="str">
            <v>LATACUNGA</v>
          </cell>
          <cell r="R7254" t="str">
            <v>COTOPAXI</v>
          </cell>
          <cell r="S7254" t="str">
            <v>LATACUNGA</v>
          </cell>
          <cell r="T7254" t="str">
            <v>TRAMACO</v>
          </cell>
          <cell r="U7254" t="str">
            <v>FLEXNETUIO_PROVINCIA</v>
          </cell>
          <cell r="V7254">
            <v>2</v>
          </cell>
          <cell r="W7254">
            <v>26.1</v>
          </cell>
          <cell r="X7254" t="str">
            <v>HYCITE QUITO</v>
          </cell>
          <cell r="Y7254" t="str">
            <v>FLEX NET CALLE 28 DE JUNIO S/N Y GARCIA MORENO ENTRADA LLANO GRANDE</v>
          </cell>
        </row>
        <row r="7255">
          <cell r="A7255" t="str">
            <v>98774756</v>
          </cell>
          <cell r="B7255">
            <v>490118</v>
          </cell>
          <cell r="C7255" t="str">
            <v>98774756</v>
          </cell>
          <cell r="D7255" t="str">
            <v>HYCITE</v>
          </cell>
          <cell r="E7255" t="str">
            <v>DESPACHO</v>
          </cell>
          <cell r="F7255" t="str">
            <v>NORMAL</v>
          </cell>
          <cell r="G7255" t="str">
            <v>031002004151337</v>
          </cell>
          <cell r="H7255">
            <v>44930</v>
          </cell>
          <cell r="I7255" t="str">
            <v>ENTREGADO</v>
          </cell>
          <cell r="J7255">
            <v>44931</v>
          </cell>
          <cell r="K7255" t="str">
            <v>HENRY ALEMAN</v>
          </cell>
          <cell r="L7255" t="str">
            <v>ATAHUNPA Y AV ELOY ALFARO GRUPO DE ARTILLERIA # 5 ATAHUALPA SALINAS//CHIPIPE SALINAS (SE) 240209 SANTA ELENA</v>
          </cell>
          <cell r="M7255" t="str">
            <v/>
          </cell>
          <cell r="N7255" t="str">
            <v>0999423678</v>
          </cell>
          <cell r="O7255" t="str">
            <v>0999423678</v>
          </cell>
          <cell r="P7255" t="str">
            <v>240209</v>
          </cell>
          <cell r="Q7255" t="str">
            <v>SALINAS</v>
          </cell>
          <cell r="R7255" t="str">
            <v>SANTA ELENA</v>
          </cell>
          <cell r="S7255" t="str">
            <v>SALINAS</v>
          </cell>
          <cell r="T7255" t="str">
            <v>TRAMACO</v>
          </cell>
          <cell r="U7255" t="str">
            <v>FLEXNETUIO_PROVINCIA</v>
          </cell>
          <cell r="V7255">
            <v>1</v>
          </cell>
          <cell r="W7255">
            <v>10.7</v>
          </cell>
          <cell r="X7255" t="str">
            <v>HYCITE QUITO</v>
          </cell>
          <cell r="Y7255" t="str">
            <v>FLEX NET CALLE 28 DE JUNIO S/N Y GARCIA MORENO ENTRADA LLANO GRANDE</v>
          </cell>
        </row>
        <row r="7256">
          <cell r="A7256" t="str">
            <v>98774793</v>
          </cell>
          <cell r="B7256">
            <v>490119</v>
          </cell>
          <cell r="C7256" t="str">
            <v>98774793</v>
          </cell>
          <cell r="D7256" t="str">
            <v>HYCITE</v>
          </cell>
          <cell r="E7256" t="str">
            <v>DESPACHO</v>
          </cell>
          <cell r="F7256" t="str">
            <v>NORMAL</v>
          </cell>
          <cell r="G7256" t="str">
            <v>TFQ91699</v>
          </cell>
          <cell r="H7256">
            <v>44930</v>
          </cell>
          <cell r="I7256" t="str">
            <v>ENTREGADO</v>
          </cell>
          <cell r="J7256">
            <v>44932</v>
          </cell>
          <cell r="K7256" t="str">
            <v>JORGE ROJAS</v>
          </cell>
          <cell r="L7256" t="str">
            <v>VIRGEN DEL CARMEN CONJUNTO PUEBLO BLANCO MZ 19 CS 8 QUITO ** LLANO CHICO CALDERON (CARAPUNGO) 170208 PICHINCHA</v>
          </cell>
          <cell r="M7256" t="str">
            <v/>
          </cell>
          <cell r="N7256" t="str">
            <v>0999889957 / 983593070</v>
          </cell>
          <cell r="O7256" t="str">
            <v>0999889957 / 983593070</v>
          </cell>
          <cell r="P7256" t="str">
            <v>170208</v>
          </cell>
          <cell r="Q7256" t="str">
            <v>QUITO</v>
          </cell>
          <cell r="R7256" t="str">
            <v>PICHINCHA</v>
          </cell>
          <cell r="S7256" t="str">
            <v>CALDERON (CARAPUNGO)</v>
          </cell>
          <cell r="T7256" t="str">
            <v>FLEXTRANS UIO</v>
          </cell>
          <cell r="U7256" t="str">
            <v>FLEXNETUIO_LOCAL</v>
          </cell>
          <cell r="V7256">
            <v>1</v>
          </cell>
          <cell r="W7256">
            <v>7.7</v>
          </cell>
          <cell r="X7256" t="str">
            <v>HYCITE QUITO</v>
          </cell>
          <cell r="Y7256" t="str">
            <v>FLEX NET CALLE 28 DE JUNIO S/N Y GARCIA MORENO ENTRADA LLANO GRANDE</v>
          </cell>
        </row>
        <row r="7257">
          <cell r="A7257" t="str">
            <v>98774816</v>
          </cell>
          <cell r="B7257">
            <v>490120</v>
          </cell>
          <cell r="C7257" t="str">
            <v>98774816</v>
          </cell>
          <cell r="D7257" t="str">
            <v>HYCITE</v>
          </cell>
          <cell r="E7257" t="str">
            <v>DESPACHO</v>
          </cell>
          <cell r="F7257" t="str">
            <v>NORMAL</v>
          </cell>
          <cell r="G7257" t="str">
            <v>031002004151338</v>
          </cell>
          <cell r="H7257">
            <v>44930</v>
          </cell>
          <cell r="I7257" t="str">
            <v>ENTREGADO</v>
          </cell>
          <cell r="J7257">
            <v>44933</v>
          </cell>
          <cell r="K7257" t="str">
            <v>SAHIDI ZAMORA</v>
          </cell>
          <cell r="L7257" t="str">
            <v>AV PUERTO QUITO O Y MANABI 1 CUADRA DESPUES DE LA CAPILLA SAN PABLO LA CONCORDIA// LA INDEPENDENCIA LA CONCORDIA 080701 SANTO DOMINGO</v>
          </cell>
          <cell r="N7257" t="str">
            <v>0968073153 / 994197966</v>
          </cell>
          <cell r="O7257" t="str">
            <v>0968073153 / 994197966</v>
          </cell>
          <cell r="P7257" t="str">
            <v>230101</v>
          </cell>
          <cell r="Q7257" t="str">
            <v>SANTO DOMINGO</v>
          </cell>
          <cell r="R7257" t="str">
            <v>SANTO DOMINGO DE LOS TSACHILAS</v>
          </cell>
          <cell r="S7257" t="str">
            <v>SANTO DOMINGO DE LOS COLORADOS</v>
          </cell>
          <cell r="T7257" t="str">
            <v>TRAMACO</v>
          </cell>
          <cell r="U7257" t="str">
            <v>FLEXNETUIO_PROVINCIA</v>
          </cell>
          <cell r="V7257">
            <v>1</v>
          </cell>
          <cell r="W7257">
            <v>12.4</v>
          </cell>
          <cell r="X7257" t="str">
            <v>HYCITE QUITO</v>
          </cell>
          <cell r="Y7257" t="str">
            <v>FLEX NET CALLE 28 DE JUNIO S/N Y GARCIA MORENO ENTRADA LLANO GRANDE</v>
          </cell>
        </row>
        <row r="7258">
          <cell r="A7258" t="str">
            <v>98776304</v>
          </cell>
          <cell r="B7258">
            <v>490121</v>
          </cell>
          <cell r="C7258" t="str">
            <v>98776304</v>
          </cell>
          <cell r="D7258" t="str">
            <v>HYCITE</v>
          </cell>
          <cell r="E7258" t="str">
            <v>DESPACHO</v>
          </cell>
          <cell r="F7258" t="str">
            <v>NORMAL</v>
          </cell>
          <cell r="G7258" t="str">
            <v>031002004151339</v>
          </cell>
          <cell r="H7258">
            <v>44930</v>
          </cell>
          <cell r="I7258" t="str">
            <v>ENTREGADO</v>
          </cell>
          <cell r="J7258">
            <v>44935</v>
          </cell>
          <cell r="K7258" t="str">
            <v>JORGE MENDIETA</v>
          </cell>
          <cell r="L7258" t="str">
            <v>CDLA LOS TAMARINDOS 1Aº ETP CALLE LOS HELECHOS AV BOLIVARIANA Y AV MIGUEL ITUR PORTOVIEJO // CDLA LOS TAMARIDOS ANDRES DE VERA 130101 MANABI</v>
          </cell>
          <cell r="M7258" t="str">
            <v/>
          </cell>
          <cell r="N7258" t="str">
            <v>0994871195</v>
          </cell>
          <cell r="O7258" t="str">
            <v>0994871195</v>
          </cell>
          <cell r="P7258" t="str">
            <v>130101</v>
          </cell>
          <cell r="Q7258" t="str">
            <v>PORTOVIEJO</v>
          </cell>
          <cell r="R7258" t="str">
            <v>MANABI</v>
          </cell>
          <cell r="S7258" t="str">
            <v>PORTOVIEJO</v>
          </cell>
          <cell r="T7258" t="str">
            <v>TRAMACO</v>
          </cell>
          <cell r="U7258" t="str">
            <v>FLEXNETUIO_PROVINCIA</v>
          </cell>
          <cell r="V7258">
            <v>1</v>
          </cell>
          <cell r="W7258">
            <v>10.7</v>
          </cell>
          <cell r="X7258" t="str">
            <v>HYCITE QUITO</v>
          </cell>
          <cell r="Y7258" t="str">
            <v>FLEX NET CALLE 28 DE JUNIO S/N Y GARCIA MORENO ENTRADA LLANO GRANDE</v>
          </cell>
        </row>
        <row r="7259">
          <cell r="A7259" t="str">
            <v>98777963</v>
          </cell>
          <cell r="B7259">
            <v>490122</v>
          </cell>
          <cell r="C7259" t="str">
            <v>98777963</v>
          </cell>
          <cell r="D7259" t="str">
            <v>HYCITE</v>
          </cell>
          <cell r="E7259" t="str">
            <v>DESPACHO</v>
          </cell>
          <cell r="F7259" t="str">
            <v>NORMAL</v>
          </cell>
          <cell r="G7259" t="str">
            <v>031002004151340</v>
          </cell>
          <cell r="H7259">
            <v>44930</v>
          </cell>
          <cell r="I7259" t="str">
            <v>ENTREGADO</v>
          </cell>
          <cell r="J7259">
            <v>44932</v>
          </cell>
          <cell r="K7259" t="str">
            <v>ISAURA RIZO</v>
          </cell>
          <cell r="L7259" t="str">
            <v>BALTAZAR ARAUZ ENTRE 27 DE MAYO Y 7 DE AGOSTO BALZAR // NORTE BALZAR 091302 GUAYAS</v>
          </cell>
          <cell r="M7259" t="str">
            <v/>
          </cell>
          <cell r="N7259" t="str">
            <v>0993497726 / 042031308</v>
          </cell>
          <cell r="O7259" t="str">
            <v>0993497726 / 042031308</v>
          </cell>
          <cell r="P7259" t="str">
            <v>091302</v>
          </cell>
          <cell r="Q7259" t="str">
            <v>BALZAR</v>
          </cell>
          <cell r="R7259" t="str">
            <v>GUAYAS</v>
          </cell>
          <cell r="S7259" t="str">
            <v>BALZAR - EL CERRITO</v>
          </cell>
          <cell r="T7259" t="str">
            <v>TRAMACO</v>
          </cell>
          <cell r="U7259" t="str">
            <v>FLEXNETUIO_PROVINCIA</v>
          </cell>
          <cell r="V7259">
            <v>1</v>
          </cell>
          <cell r="W7259">
            <v>7.6</v>
          </cell>
          <cell r="X7259" t="str">
            <v>HYCITE QUITO</v>
          </cell>
          <cell r="Y7259" t="str">
            <v>FLEX NET CALLE 28 DE JUNIO S/N Y GARCIA MORENO ENTRADA LLANO GRANDE</v>
          </cell>
        </row>
        <row r="7260">
          <cell r="A7260" t="str">
            <v>98779957</v>
          </cell>
          <cell r="B7260">
            <v>490123</v>
          </cell>
          <cell r="C7260" t="str">
            <v>98779957</v>
          </cell>
          <cell r="D7260" t="str">
            <v>HYCITE</v>
          </cell>
          <cell r="E7260" t="str">
            <v>DESPACHO</v>
          </cell>
          <cell r="F7260" t="str">
            <v>NORMAL</v>
          </cell>
          <cell r="G7260" t="str">
            <v>031002004151341</v>
          </cell>
          <cell r="H7260">
            <v>44930</v>
          </cell>
          <cell r="I7260" t="str">
            <v>ENTREGADO</v>
          </cell>
          <cell r="J7260">
            <v>44931</v>
          </cell>
          <cell r="K7260" t="str">
            <v>MARIUXI COCHERES</v>
          </cell>
          <cell r="L7260" t="str">
            <v>FRANCISCO FLOR Y BOLIVAR REDONDEL ENTRADA MIRAFLORES AMBATO//MIRAFLORES LA MATRIZ 180103 TUNGURAHUA</v>
          </cell>
          <cell r="M7260" t="str">
            <v/>
          </cell>
          <cell r="N7260" t="str">
            <v>0993533284</v>
          </cell>
          <cell r="O7260" t="str">
            <v>0993533284</v>
          </cell>
          <cell r="P7260" t="str">
            <v>180103</v>
          </cell>
          <cell r="Q7260" t="str">
            <v>AMBATO</v>
          </cell>
          <cell r="R7260" t="str">
            <v>TUNGURAHUA</v>
          </cell>
          <cell r="S7260" t="str">
            <v>AMBATO</v>
          </cell>
          <cell r="T7260" t="str">
            <v>TRAMACO</v>
          </cell>
          <cell r="U7260" t="str">
            <v>FLEXNETUIO_PROVINCIA</v>
          </cell>
          <cell r="V7260">
            <v>1</v>
          </cell>
          <cell r="W7260">
            <v>7.1</v>
          </cell>
          <cell r="X7260" t="str">
            <v>HYCITE QUITO</v>
          </cell>
          <cell r="Y7260" t="str">
            <v>FLEX NET CALLE 28 DE JUNIO S/N Y GARCIA MORENO ENTRADA LLANO GRANDE</v>
          </cell>
        </row>
        <row r="7261">
          <cell r="A7261" t="str">
            <v>98780020</v>
          </cell>
          <cell r="B7261">
            <v>490124</v>
          </cell>
          <cell r="C7261" t="str">
            <v>98780020</v>
          </cell>
          <cell r="D7261" t="str">
            <v>HYCITE</v>
          </cell>
          <cell r="E7261" t="str">
            <v>DESPACHO</v>
          </cell>
          <cell r="F7261" t="str">
            <v>NORMAL</v>
          </cell>
          <cell r="G7261" t="str">
            <v>TF91700</v>
          </cell>
          <cell r="H7261">
            <v>44930</v>
          </cell>
          <cell r="I7261" t="str">
            <v>ENTREGADO</v>
          </cell>
          <cell r="J7261">
            <v>44931</v>
          </cell>
          <cell r="K7261" t="str">
            <v>ROSARIO LILIANA MERA</v>
          </cell>
          <cell r="L7261" t="str">
            <v>URBANOR MZ 170 SL #14 CALLE PRINCIPAL AV LAS AGUAS FRENNTE MUEBLES B GUAYAQUIL / NORTE TARQUI 090601 GUAYAS</v>
          </cell>
          <cell r="M7261" t="str">
            <v/>
          </cell>
          <cell r="N7261" t="str">
            <v>0960865564</v>
          </cell>
          <cell r="O7261" t="str">
            <v>0960865564</v>
          </cell>
          <cell r="P7261" t="str">
            <v>090601</v>
          </cell>
          <cell r="Q7261" t="str">
            <v>GUAYAQUIL</v>
          </cell>
          <cell r="R7261" t="str">
            <v>GUAYAS</v>
          </cell>
          <cell r="S7261" t="str">
            <v>GUAYAQUIL</v>
          </cell>
          <cell r="T7261" t="str">
            <v>FLEXTRANS</v>
          </cell>
          <cell r="U7261" t="str">
            <v>FLEXNETUIO_GYE</v>
          </cell>
          <cell r="V7261">
            <v>1</v>
          </cell>
          <cell r="W7261">
            <v>7.1</v>
          </cell>
          <cell r="X7261" t="str">
            <v>HYCITE QUITO</v>
          </cell>
          <cell r="Y7261" t="str">
            <v>FLEX NET CALLE 28 DE JUNIO S/N Y GARCIA MORENO ENTRADA LLANO GRANDE</v>
          </cell>
        </row>
        <row r="7262">
          <cell r="A7262" t="str">
            <v>98780936</v>
          </cell>
          <cell r="B7262">
            <v>490125</v>
          </cell>
          <cell r="C7262" t="str">
            <v>98780936</v>
          </cell>
          <cell r="D7262" t="str">
            <v>HYCITE</v>
          </cell>
          <cell r="E7262" t="str">
            <v>DESPACHO</v>
          </cell>
          <cell r="F7262" t="str">
            <v>NORMAL</v>
          </cell>
          <cell r="G7262" t="str">
            <v>031002004151342</v>
          </cell>
          <cell r="H7262">
            <v>44930</v>
          </cell>
          <cell r="I7262" t="str">
            <v>ENTREGADO</v>
          </cell>
          <cell r="J7262">
            <v>44931</v>
          </cell>
          <cell r="K7262" t="str">
            <v>MERCY GARCIA</v>
          </cell>
          <cell r="L7262" t="str">
            <v>COOP 25DE ABRIL CALLE ANGEL ZUNIGA VIA SAN CARLOS QUEVEDO SAN CAMILO 120502 LOS RIOS</v>
          </cell>
          <cell r="M7262" t="str">
            <v/>
          </cell>
          <cell r="N7262" t="str">
            <v>0986945467</v>
          </cell>
          <cell r="O7262" t="str">
            <v>0986945467</v>
          </cell>
          <cell r="P7262" t="str">
            <v>120502</v>
          </cell>
          <cell r="Q7262" t="str">
            <v>VINCES</v>
          </cell>
          <cell r="R7262" t="str">
            <v>LOS RIOS</v>
          </cell>
          <cell r="S7262" t="str">
            <v>VINCES</v>
          </cell>
          <cell r="T7262" t="str">
            <v>TRAMACO</v>
          </cell>
          <cell r="U7262" t="str">
            <v>FLEXNETUIO_PROVINCIA</v>
          </cell>
          <cell r="V7262">
            <v>1</v>
          </cell>
          <cell r="W7262">
            <v>8.8000000000000007</v>
          </cell>
          <cell r="X7262" t="str">
            <v>HYCITE QUITO</v>
          </cell>
          <cell r="Y7262" t="str">
            <v>FLEX NET CALLE 28 DE JUNIO S/N Y GARCIA MORENO ENTRADA LLANO GRANDE</v>
          </cell>
        </row>
        <row r="7263">
          <cell r="A7263" t="str">
            <v>414584156</v>
          </cell>
          <cell r="B7263">
            <v>490088</v>
          </cell>
          <cell r="C7263" t="str">
            <v>414584156</v>
          </cell>
          <cell r="D7263" t="str">
            <v>FLEXTUENTI</v>
          </cell>
          <cell r="E7263" t="str">
            <v>DESPACHO</v>
          </cell>
          <cell r="F7263" t="str">
            <v>EXPRESS GYE</v>
          </cell>
          <cell r="G7263" t="str">
            <v>TF91677</v>
          </cell>
          <cell r="H7263">
            <v>44930</v>
          </cell>
          <cell r="I7263" t="str">
            <v>ENTREGADO</v>
          </cell>
          <cell r="J7263">
            <v>44930</v>
          </cell>
          <cell r="K7263" t="str">
            <v>JOHN ALMEIDA</v>
          </cell>
          <cell r="L7263" t="str">
            <v>TARQUI (GY)   AV JOSE MASCOTE PISO 1 OFICINA 4  CALLE PADRE VICENTE SOLANO VARGAS</v>
          </cell>
          <cell r="M7263" t="str">
            <v>0910794502</v>
          </cell>
          <cell r="N7263" t="str">
            <v>0998211076/0964102990</v>
          </cell>
          <cell r="P7263" t="str">
            <v>GUAYAQUIL</v>
          </cell>
          <cell r="Q7263" t="str">
            <v>GUAYAQUIL</v>
          </cell>
          <cell r="R7263" t="str">
            <v>GUAYAS</v>
          </cell>
          <cell r="T7263" t="str">
            <v>FLEXTRANS GYE</v>
          </cell>
          <cell r="U7263" t="str">
            <v>FLEXNETUIO_GYE</v>
          </cell>
          <cell r="V7263">
            <v>1</v>
          </cell>
          <cell r="W7263">
            <v>1</v>
          </cell>
          <cell r="X7263" t="str">
            <v>FLEXNET ECUADOR - FLEXTUENTI</v>
          </cell>
          <cell r="Y7263" t="str">
            <v>FERNANDO GUTIERREZ HILL VIA A DAULE KM 8 1/2 ENTRADA A COOPERATIVA JUAN MONTALVO</v>
          </cell>
        </row>
        <row r="7264">
          <cell r="A7264" t="str">
            <v>414584207</v>
          </cell>
          <cell r="B7264">
            <v>490089</v>
          </cell>
          <cell r="C7264" t="str">
            <v>414584207</v>
          </cell>
          <cell r="D7264" t="str">
            <v>FLEXTUENTI</v>
          </cell>
          <cell r="E7264" t="str">
            <v>DESPACHO</v>
          </cell>
          <cell r="F7264" t="str">
            <v>EXPRESS GYE</v>
          </cell>
          <cell r="G7264" t="str">
            <v>TF91678</v>
          </cell>
          <cell r="H7264">
            <v>44930</v>
          </cell>
          <cell r="I7264" t="str">
            <v>ENTREGADO</v>
          </cell>
          <cell r="J7264">
            <v>44930</v>
          </cell>
          <cell r="K7264" t="str">
            <v>MELANI SELENA GONZALEZ BARRETO</v>
          </cell>
          <cell r="L7264" t="str">
            <v>TARQUI AV FRANCISCO DE ORELLANA  MANZANA 1136 SOLAR 15  AV PERIMETRAL</v>
          </cell>
          <cell r="M7264" t="str">
            <v>0951476266</v>
          </cell>
          <cell r="N7264" t="str">
            <v>0969920691/0993022022</v>
          </cell>
          <cell r="P7264" t="str">
            <v>GUAYAQUIL</v>
          </cell>
          <cell r="Q7264" t="str">
            <v>GUAYAQUIL</v>
          </cell>
          <cell r="R7264" t="str">
            <v>GUAYAS</v>
          </cell>
          <cell r="T7264" t="str">
            <v>ITSACOURIER</v>
          </cell>
          <cell r="U7264" t="str">
            <v>FLEXNETUIO_GYE</v>
          </cell>
          <cell r="V7264">
            <v>1</v>
          </cell>
          <cell r="W7264">
            <v>1</v>
          </cell>
          <cell r="X7264" t="str">
            <v>FLEXNET ECUADOR - FLEXTUENTI</v>
          </cell>
          <cell r="Y7264" t="str">
            <v>FERNANDO GUTIERREZ HILL VIA A DAULE KM 8 1/2 ENTRADA A COOPERATIVA JUAN MONTALVO</v>
          </cell>
        </row>
        <row r="7265">
          <cell r="A7265" t="str">
            <v>414596888</v>
          </cell>
          <cell r="B7265">
            <v>490090</v>
          </cell>
          <cell r="C7265" t="str">
            <v>414596888</v>
          </cell>
          <cell r="D7265" t="str">
            <v>FLEXTUENTI</v>
          </cell>
          <cell r="E7265" t="str">
            <v>DESPACHO</v>
          </cell>
          <cell r="F7265" t="str">
            <v>NORMAL</v>
          </cell>
          <cell r="G7265" t="str">
            <v>FT77536</v>
          </cell>
          <cell r="H7265">
            <v>44930</v>
          </cell>
          <cell r="I7265" t="str">
            <v>ENTREGADO</v>
          </cell>
          <cell r="J7265">
            <v>44931</v>
          </cell>
          <cell r="K7265" t="str">
            <v>Lissette Morales</v>
          </cell>
          <cell r="L7265" t="str">
            <v>TARQUI AVENIDA JUAN TANCA MARENGO  SN  AV BENJAMIN CARRION MORA</v>
          </cell>
          <cell r="M7265" t="str">
            <v>0927851527</v>
          </cell>
          <cell r="N7265" t="str">
            <v>0982343324/0992382615</v>
          </cell>
          <cell r="O7265" t="str">
            <v/>
          </cell>
          <cell r="P7265" t="str">
            <v>GUAYAQUIL</v>
          </cell>
          <cell r="Q7265" t="str">
            <v>GUAYAQUIL</v>
          </cell>
          <cell r="R7265" t="str">
            <v>GUAYAS</v>
          </cell>
          <cell r="T7265" t="str">
            <v>ITSACOURIER</v>
          </cell>
          <cell r="U7265" t="str">
            <v>FLEXNETUIO_GYE</v>
          </cell>
          <cell r="V7265">
            <v>1</v>
          </cell>
          <cell r="W7265">
            <v>1</v>
          </cell>
          <cell r="X7265" t="str">
            <v>FLEXNET ECUADOR - FLEXTUENTI</v>
          </cell>
          <cell r="Y7265" t="str">
            <v>CALLE 28 DE JUNIO S/N Y GARCIA MORENO ENTRADA LLANO GRANDE</v>
          </cell>
        </row>
        <row r="7266">
          <cell r="A7266" t="str">
            <v>414596989</v>
          </cell>
          <cell r="B7266">
            <v>490091</v>
          </cell>
          <cell r="C7266" t="str">
            <v>414596989</v>
          </cell>
          <cell r="D7266" t="str">
            <v>FLEXTUENTI</v>
          </cell>
          <cell r="E7266" t="str">
            <v>DESPACHO</v>
          </cell>
          <cell r="F7266" t="str">
            <v>NORMAL</v>
          </cell>
          <cell r="G7266" t="str">
            <v>FT77501</v>
          </cell>
          <cell r="H7266">
            <v>44930</v>
          </cell>
          <cell r="I7266" t="str">
            <v>ENTREGADO</v>
          </cell>
          <cell r="J7266">
            <v>44931</v>
          </cell>
          <cell r="K7266" t="str">
            <v>Gabriela Simancas</v>
          </cell>
          <cell r="L7266" t="str">
            <v>INAQUITO  CALLE ISLA FERNANDINA  N42 129 TOMAS DE BERLANGA</v>
          </cell>
          <cell r="M7266" t="str">
            <v>1750860502</v>
          </cell>
          <cell r="N7266" t="str">
            <v>0995260211/0995563959</v>
          </cell>
          <cell r="O7266" t="str">
            <v/>
          </cell>
          <cell r="P7266" t="str">
            <v>QUITO</v>
          </cell>
          <cell r="Q7266" t="str">
            <v>QUITO</v>
          </cell>
          <cell r="R7266" t="str">
            <v>PICHINCHA</v>
          </cell>
          <cell r="U7266" t="str">
            <v>FLEXNETUIO_LOCAL</v>
          </cell>
          <cell r="V7266">
            <v>1</v>
          </cell>
          <cell r="W7266">
            <v>1</v>
          </cell>
          <cell r="X7266" t="str">
            <v>FLEXNET ECUADOR - FLEXTUENTI</v>
          </cell>
          <cell r="Y7266" t="str">
            <v>CALLE 28 DE JUNIO S/N Y GARCIA MORENO ENTRADA LLANO GRANDE</v>
          </cell>
        </row>
        <row r="7267">
          <cell r="A7267" t="str">
            <v>414596994</v>
          </cell>
          <cell r="B7267">
            <v>490092</v>
          </cell>
          <cell r="C7267" t="str">
            <v>414596994</v>
          </cell>
          <cell r="D7267" t="str">
            <v>FLEXTUENTI</v>
          </cell>
          <cell r="E7267" t="str">
            <v>DESPACHO</v>
          </cell>
          <cell r="F7267" t="str">
            <v>NORMAL</v>
          </cell>
          <cell r="G7267" t="str">
            <v>FT77500</v>
          </cell>
          <cell r="H7267">
            <v>44930</v>
          </cell>
          <cell r="I7267" t="str">
            <v>ENTREGADO</v>
          </cell>
          <cell r="J7267">
            <v>44931</v>
          </cell>
          <cell r="K7267" t="str">
            <v>Rafaela Puma</v>
          </cell>
          <cell r="L7267" t="str">
            <v>INAQUITO  AV  6 DE DICIEMBRE CASA 54   JULIO MORENO</v>
          </cell>
          <cell r="M7267" t="str">
            <v>1750109819</v>
          </cell>
          <cell r="N7267" t="str">
            <v>0983765982/0983765982</v>
          </cell>
          <cell r="O7267" t="str">
            <v/>
          </cell>
          <cell r="P7267" t="str">
            <v>QUITO</v>
          </cell>
          <cell r="Q7267" t="str">
            <v>QUITO</v>
          </cell>
          <cell r="R7267" t="str">
            <v>PICHINCHA</v>
          </cell>
          <cell r="U7267" t="str">
            <v>FLEXNETUIO_LOCAL</v>
          </cell>
          <cell r="V7267">
            <v>1</v>
          </cell>
          <cell r="W7267">
            <v>1</v>
          </cell>
          <cell r="X7267" t="str">
            <v>FLEXNET ECUADOR - FLEXTUENTI</v>
          </cell>
          <cell r="Y7267" t="str">
            <v>CALLE 28 DE JUNIO S/N Y GARCIA MORENO ENTRADA LLANO GRANDE</v>
          </cell>
        </row>
        <row r="7268">
          <cell r="A7268" t="str">
            <v>414597002</v>
          </cell>
          <cell r="B7268">
            <v>490093</v>
          </cell>
          <cell r="C7268" t="str">
            <v>414597002</v>
          </cell>
          <cell r="D7268" t="str">
            <v>FLEXTUENTI</v>
          </cell>
          <cell r="E7268" t="str">
            <v>DESPACHO</v>
          </cell>
          <cell r="F7268" t="str">
            <v>NORMAL</v>
          </cell>
          <cell r="G7268" t="str">
            <v>FT77499</v>
          </cell>
          <cell r="H7268">
            <v>44930</v>
          </cell>
          <cell r="I7268" t="str">
            <v>ENTREGADO</v>
          </cell>
          <cell r="J7268">
            <v>44931</v>
          </cell>
          <cell r="K7268" t="str">
            <v>Andy Cashiug</v>
          </cell>
          <cell r="L7268" t="str">
            <v>COMITE DEL PUEBLO CALLE ALEJO HERRERA  N27 07  BALTAZAR CARRION</v>
          </cell>
          <cell r="M7268" t="str">
            <v>1728993716</v>
          </cell>
          <cell r="N7268" t="str">
            <v>0984103128/0987716974</v>
          </cell>
          <cell r="O7268" t="str">
            <v/>
          </cell>
          <cell r="P7268" t="str">
            <v>QUITO</v>
          </cell>
          <cell r="Q7268" t="str">
            <v>QUITO</v>
          </cell>
          <cell r="R7268" t="str">
            <v>PICHINCHA</v>
          </cell>
          <cell r="U7268" t="str">
            <v>FLEXNETUIO_LOCAL</v>
          </cell>
          <cell r="V7268">
            <v>1</v>
          </cell>
          <cell r="W7268">
            <v>1</v>
          </cell>
          <cell r="X7268" t="str">
            <v>FLEXNET ECUADOR - FLEXTUENTI</v>
          </cell>
          <cell r="Y7268" t="str">
            <v>CALLE 28 DE JUNIO S/N Y GARCIA MORENO ENTRADA LLANO GRANDE</v>
          </cell>
        </row>
        <row r="7269">
          <cell r="A7269" t="str">
            <v>414597041</v>
          </cell>
          <cell r="B7269">
            <v>490094</v>
          </cell>
          <cell r="C7269" t="str">
            <v>414597041</v>
          </cell>
          <cell r="D7269" t="str">
            <v>FLEXTUENTI</v>
          </cell>
          <cell r="E7269" t="str">
            <v>DESPACHO</v>
          </cell>
          <cell r="F7269" t="str">
            <v>NORMAL</v>
          </cell>
          <cell r="G7269" t="str">
            <v>FT77498</v>
          </cell>
          <cell r="H7269">
            <v>44930</v>
          </cell>
          <cell r="I7269" t="str">
            <v>ENTREGADO</v>
          </cell>
          <cell r="J7269">
            <v>44931</v>
          </cell>
          <cell r="K7269" t="str">
            <v>Dayan Guagua</v>
          </cell>
          <cell r="L7269" t="str">
            <v>INAQUITO  AV DE LOS SHYRIS N41 02  AV  GASPAR DE VILLARROEL</v>
          </cell>
          <cell r="M7269" t="str">
            <v>0953471174</v>
          </cell>
          <cell r="N7269" t="str">
            <v>0984078206/0983474821</v>
          </cell>
          <cell r="O7269" t="str">
            <v/>
          </cell>
          <cell r="P7269" t="str">
            <v>QUITO</v>
          </cell>
          <cell r="Q7269" t="str">
            <v>QUITO</v>
          </cell>
          <cell r="R7269" t="str">
            <v>PICHINCHA</v>
          </cell>
          <cell r="U7269" t="str">
            <v>FLEXNETUIO_LOCAL</v>
          </cell>
          <cell r="V7269">
            <v>1</v>
          </cell>
          <cell r="W7269">
            <v>1</v>
          </cell>
          <cell r="X7269" t="str">
            <v>FLEXNET ECUADOR - FLEXTUENTI</v>
          </cell>
          <cell r="Y7269" t="str">
            <v>CALLE 28 DE JUNIO S/N Y GARCIA MORENO ENTRADA LLANO GRANDE</v>
          </cell>
        </row>
        <row r="7270">
          <cell r="A7270" t="str">
            <v>414597053</v>
          </cell>
          <cell r="B7270">
            <v>490095</v>
          </cell>
          <cell r="C7270" t="str">
            <v>414597053</v>
          </cell>
          <cell r="D7270" t="str">
            <v>FLEXTUENTI</v>
          </cell>
          <cell r="E7270" t="str">
            <v>DESPACHO</v>
          </cell>
          <cell r="F7270" t="str">
            <v>NORMAL</v>
          </cell>
          <cell r="G7270" t="str">
            <v>031080414597053</v>
          </cell>
          <cell r="H7270">
            <v>44930</v>
          </cell>
          <cell r="I7270" t="str">
            <v>ENTREGADO</v>
          </cell>
          <cell r="J7270">
            <v>44931</v>
          </cell>
          <cell r="K7270" t="str">
            <v>John Bermeo</v>
          </cell>
          <cell r="L7270" t="str">
            <v>SAN GABRIEL AV  LOS ANDES SN  PIO V GUZMAN</v>
          </cell>
          <cell r="M7270" t="str">
            <v>0401984513</v>
          </cell>
          <cell r="N7270" t="str">
            <v>0997315849/0993702023</v>
          </cell>
          <cell r="O7270" t="str">
            <v/>
          </cell>
          <cell r="P7270" t="str">
            <v>MONTUFAR</v>
          </cell>
          <cell r="Q7270" t="str">
            <v>MONTUFAR</v>
          </cell>
          <cell r="R7270" t="str">
            <v>CARCHI</v>
          </cell>
          <cell r="T7270" t="str">
            <v>TRAMACO</v>
          </cell>
          <cell r="U7270" t="str">
            <v>FLEXNETUIO_PROVINCIA</v>
          </cell>
          <cell r="V7270">
            <v>1</v>
          </cell>
          <cell r="W7270">
            <v>1</v>
          </cell>
          <cell r="X7270" t="str">
            <v>FLEXNET ECUADOR - FLEXTUENTI</v>
          </cell>
          <cell r="Y7270" t="str">
            <v>CALLE 28 DE JUNIO S/N Y GARCIA MORENO ENTRADA LLANO GRANDE</v>
          </cell>
        </row>
        <row r="7271">
          <cell r="A7271" t="str">
            <v>414559599</v>
          </cell>
          <cell r="B7271">
            <v>490049</v>
          </cell>
          <cell r="C7271" t="str">
            <v>414559599</v>
          </cell>
          <cell r="D7271" t="str">
            <v>FLEXTUENTI</v>
          </cell>
          <cell r="E7271" t="str">
            <v>DESPACHO</v>
          </cell>
          <cell r="F7271" t="str">
            <v>NORMAL</v>
          </cell>
          <cell r="G7271" t="str">
            <v>FT77510</v>
          </cell>
          <cell r="H7271">
            <v>44930</v>
          </cell>
          <cell r="I7271" t="str">
            <v>ENTREGADO</v>
          </cell>
          <cell r="J7271">
            <v>44931</v>
          </cell>
          <cell r="K7271" t="str">
            <v>Pedro Perugachi</v>
          </cell>
          <cell r="L7271" t="str">
            <v>COTOCOLLAO CALLE N60 N59 208 CALLE OE8D</v>
          </cell>
          <cell r="M7271" t="str">
            <v>1004037600</v>
          </cell>
          <cell r="N7271" t="str">
            <v>0987851435/0963538118</v>
          </cell>
          <cell r="O7271" t="str">
            <v/>
          </cell>
          <cell r="P7271" t="str">
            <v>QUITO</v>
          </cell>
          <cell r="Q7271" t="str">
            <v>QUITO</v>
          </cell>
          <cell r="R7271" t="str">
            <v>PICHINCHA</v>
          </cell>
          <cell r="U7271" t="str">
            <v>FLEXNETUIO_LOCAL</v>
          </cell>
          <cell r="V7271">
            <v>1</v>
          </cell>
          <cell r="W7271">
            <v>1</v>
          </cell>
          <cell r="X7271" t="str">
            <v>FLEXNET ECUADOR - FLEXTUENTI</v>
          </cell>
          <cell r="Y7271" t="str">
            <v>CALLE 28 DE JUNIO S/N Y GARCIA MORENO ENTRADA LLANO GRANDE</v>
          </cell>
        </row>
        <row r="7272">
          <cell r="A7272" t="str">
            <v>414559607</v>
          </cell>
          <cell r="B7272">
            <v>490050</v>
          </cell>
          <cell r="C7272" t="str">
            <v>414559607</v>
          </cell>
          <cell r="D7272" t="str">
            <v>FLEXTUENTI</v>
          </cell>
          <cell r="E7272" t="str">
            <v>DESPACHO</v>
          </cell>
          <cell r="F7272" t="str">
            <v>NORMAL</v>
          </cell>
          <cell r="G7272" t="str">
            <v>031080414559607</v>
          </cell>
          <cell r="H7272">
            <v>44930</v>
          </cell>
          <cell r="I7272" t="str">
            <v>ENTREGADO</v>
          </cell>
          <cell r="J7272">
            <v>44931</v>
          </cell>
          <cell r="K7272" t="str">
            <v>Jairo Lema</v>
          </cell>
          <cell r="L7272" t="str">
            <v>GONZALEZ SUAREZ  AV BOLIVAR SN JOSE CASTILLO</v>
          </cell>
          <cell r="M7272" t="str">
            <v>0401122031</v>
          </cell>
          <cell r="N7272" t="str">
            <v>0962951412/0979231249</v>
          </cell>
          <cell r="O7272" t="str">
            <v/>
          </cell>
          <cell r="P7272" t="str">
            <v>TULCAN</v>
          </cell>
          <cell r="Q7272" t="str">
            <v>TULCAN</v>
          </cell>
          <cell r="R7272" t="str">
            <v>CARCHI</v>
          </cell>
          <cell r="S7272" t="str">
            <v/>
          </cell>
          <cell r="T7272" t="str">
            <v>TRAMACO</v>
          </cell>
          <cell r="U7272" t="str">
            <v>FLEXNETUIO_PROVINCIA</v>
          </cell>
          <cell r="V7272">
            <v>1</v>
          </cell>
          <cell r="W7272">
            <v>1</v>
          </cell>
          <cell r="X7272" t="str">
            <v>FLEXNET ECUADOR - FLEXTUENTI</v>
          </cell>
          <cell r="Y7272" t="str">
            <v>CALLE 28 DE JUNIO S/N Y GARCIA MORENO ENTRADA LLANO GRANDE</v>
          </cell>
        </row>
        <row r="7273">
          <cell r="A7273" t="str">
            <v>414559631</v>
          </cell>
          <cell r="B7273">
            <v>490051</v>
          </cell>
          <cell r="C7273" t="str">
            <v>414559631</v>
          </cell>
          <cell r="D7273" t="str">
            <v>FLEXTUENTI</v>
          </cell>
          <cell r="E7273" t="str">
            <v>DESPACHO</v>
          </cell>
          <cell r="F7273" t="str">
            <v>EXPRESS UIO</v>
          </cell>
          <cell r="G7273" t="str">
            <v>EC6390</v>
          </cell>
          <cell r="H7273">
            <v>44930</v>
          </cell>
          <cell r="I7273" t="str">
            <v>ENTREGADO</v>
          </cell>
          <cell r="J7273">
            <v>44932</v>
          </cell>
          <cell r="K7273" t="str">
            <v>Michael Del Hierro</v>
          </cell>
          <cell r="L7273" t="str">
            <v>CALDERON AV CAPITAN GEOVANNI CALLES SN VICENTE PAREDES</v>
          </cell>
          <cell r="M7273" t="str">
            <v>1753936168</v>
          </cell>
          <cell r="N7273" t="str">
            <v>0998454703/0998454703</v>
          </cell>
          <cell r="O7273" t="str">
            <v/>
          </cell>
          <cell r="P7273" t="str">
            <v>QUITO</v>
          </cell>
          <cell r="Q7273" t="str">
            <v>QUITO</v>
          </cell>
          <cell r="R7273" t="str">
            <v>PICHINCHA</v>
          </cell>
          <cell r="T7273" t="str">
            <v>EXPRESSCON</v>
          </cell>
          <cell r="U7273" t="str">
            <v>FLEXNETUIO_LOCAL</v>
          </cell>
          <cell r="V7273">
            <v>1</v>
          </cell>
          <cell r="W7273">
            <v>1</v>
          </cell>
          <cell r="X7273" t="str">
            <v>FLEXNET ECUADOR - FLEXTUENTI</v>
          </cell>
          <cell r="Y7273" t="str">
            <v>CALLE 28 DE JUNIO S/N Y GARCIA MORENO ENTRADA LLANO GRANDE</v>
          </cell>
        </row>
        <row r="7274">
          <cell r="A7274" t="str">
            <v>414559632</v>
          </cell>
          <cell r="B7274">
            <v>490052</v>
          </cell>
          <cell r="C7274" t="str">
            <v>414559632</v>
          </cell>
          <cell r="D7274" t="str">
            <v>FLEXTUENTI</v>
          </cell>
          <cell r="E7274" t="str">
            <v>DESPACHO</v>
          </cell>
          <cell r="F7274" t="str">
            <v>NORMAL</v>
          </cell>
          <cell r="G7274" t="str">
            <v>031080414559632</v>
          </cell>
          <cell r="H7274">
            <v>44930</v>
          </cell>
          <cell r="I7274" t="str">
            <v>ENTREGADO</v>
          </cell>
          <cell r="J7274">
            <v>44931</v>
          </cell>
          <cell r="K7274" t="str">
            <v>Najieb Alejandro Armijos Neder</v>
          </cell>
          <cell r="L7274" t="str">
            <v>LOJA   LOURDES  SN JOSE JOAQUIN DE OLMEDO</v>
          </cell>
          <cell r="M7274" t="str">
            <v>0604335612</v>
          </cell>
          <cell r="N7274" t="str">
            <v>0985967909/0987585723</v>
          </cell>
          <cell r="O7274" t="str">
            <v/>
          </cell>
          <cell r="P7274" t="str">
            <v>LOJA</v>
          </cell>
          <cell r="Q7274" t="str">
            <v>LOJA</v>
          </cell>
          <cell r="R7274" t="str">
            <v>LOJA</v>
          </cell>
          <cell r="T7274" t="str">
            <v>TRAMACO</v>
          </cell>
          <cell r="U7274" t="str">
            <v>FLEXNETUIO_PROVINCIA</v>
          </cell>
          <cell r="V7274">
            <v>1</v>
          </cell>
          <cell r="W7274">
            <v>1</v>
          </cell>
          <cell r="X7274" t="str">
            <v>FLEXNET ECUADOR - FLEXTUENTI</v>
          </cell>
          <cell r="Y7274" t="str">
            <v>CALLE 28 DE JUNIO S/N Y GARCIA MORENO ENTRADA LLANO GRANDE</v>
          </cell>
        </row>
        <row r="7275">
          <cell r="A7275" t="str">
            <v>414559633</v>
          </cell>
          <cell r="B7275">
            <v>490053</v>
          </cell>
          <cell r="C7275" t="str">
            <v>414559633</v>
          </cell>
          <cell r="D7275" t="str">
            <v>FLEXTUENTI</v>
          </cell>
          <cell r="E7275" t="str">
            <v>DESPACHO</v>
          </cell>
          <cell r="F7275" t="str">
            <v>EXPRESS UIO</v>
          </cell>
          <cell r="G7275" t="str">
            <v>TS8731</v>
          </cell>
          <cell r="H7275">
            <v>44930</v>
          </cell>
          <cell r="I7275" t="str">
            <v>ENTREGADO</v>
          </cell>
          <cell r="J7275">
            <v>44930</v>
          </cell>
          <cell r="K7275" t="str">
            <v>Ricardo Pazmino</v>
          </cell>
          <cell r="L7275" t="str">
            <v>INAQUITO AV DIEGO DE ALMAGRO  PISO 1  AV 6 DE DICIEMBRE</v>
          </cell>
          <cell r="M7275" t="str">
            <v>1727038042</v>
          </cell>
          <cell r="N7275" t="str">
            <v>0984470276/0984470276</v>
          </cell>
          <cell r="O7275" t="str">
            <v/>
          </cell>
          <cell r="P7275" t="str">
            <v>QUITO</v>
          </cell>
          <cell r="Q7275" t="str">
            <v>QUITO</v>
          </cell>
          <cell r="R7275" t="str">
            <v>PICHINCHA</v>
          </cell>
          <cell r="T7275" t="str">
            <v>TRANSERVISS</v>
          </cell>
          <cell r="U7275" t="str">
            <v>FLEXNETUIO_LOCAL</v>
          </cell>
          <cell r="V7275">
            <v>1</v>
          </cell>
          <cell r="W7275">
            <v>1</v>
          </cell>
          <cell r="X7275" t="str">
            <v>FLEXNET ECUADOR - FLEXTUENTI</v>
          </cell>
          <cell r="Y7275" t="str">
            <v>CALLE 28 DE JUNIO S/N Y GARCIA MORENO ENTRADA LLANO GRANDE</v>
          </cell>
        </row>
        <row r="7276">
          <cell r="A7276" t="str">
            <v>414561447</v>
          </cell>
          <cell r="B7276">
            <v>490054</v>
          </cell>
          <cell r="C7276" t="str">
            <v>414561447</v>
          </cell>
          <cell r="D7276" t="str">
            <v>FLEXTUENTI</v>
          </cell>
          <cell r="E7276" t="str">
            <v>DESPACHO</v>
          </cell>
          <cell r="F7276" t="str">
            <v>DERIVADO PICK UP</v>
          </cell>
          <cell r="G7276" t="str">
            <v>031080414561447</v>
          </cell>
          <cell r="H7276">
            <v>44930</v>
          </cell>
          <cell r="I7276" t="str">
            <v>ENTREGADO</v>
          </cell>
          <cell r="J7276">
            <v>44931</v>
          </cell>
          <cell r="K7276" t="str">
            <v>Paul Vera</v>
          </cell>
          <cell r="L7276" t="str">
            <v>OFICINA TRAMACO PORTOVIEJO</v>
          </cell>
          <cell r="M7276" t="str">
            <v>1313671933</v>
          </cell>
          <cell r="N7276" t="str">
            <v>0980187478/0996137189</v>
          </cell>
          <cell r="O7276" t="str">
            <v/>
          </cell>
          <cell r="P7276" t="str">
            <v>PORTOVIEJO</v>
          </cell>
          <cell r="Q7276" t="str">
            <v>PORTOVIEJO</v>
          </cell>
          <cell r="R7276" t="str">
            <v>MANABI</v>
          </cell>
          <cell r="T7276" t="str">
            <v>TRAMACO</v>
          </cell>
          <cell r="U7276" t="str">
            <v>FLEXNETUIO_PROVINCIA</v>
          </cell>
          <cell r="V7276">
            <v>1</v>
          </cell>
          <cell r="W7276">
            <v>1</v>
          </cell>
          <cell r="X7276" t="str">
            <v>FLEXNET ECUADOR - FLEXTUENTI</v>
          </cell>
          <cell r="Y7276" t="str">
            <v>CALLE 28 DE JUNIO S/N Y GARCIA MORENO ENTRADA LLANO GRANDE</v>
          </cell>
        </row>
        <row r="7277">
          <cell r="A7277" t="str">
            <v>414583517</v>
          </cell>
          <cell r="B7277">
            <v>490055</v>
          </cell>
          <cell r="C7277" t="str">
            <v>414583517</v>
          </cell>
          <cell r="D7277" t="str">
            <v>FLEXTUENTI</v>
          </cell>
          <cell r="E7277" t="str">
            <v>DESPACHO</v>
          </cell>
          <cell r="F7277" t="str">
            <v>DERIVADO PICK UP</v>
          </cell>
          <cell r="G7277" t="str">
            <v>031080414583517</v>
          </cell>
          <cell r="H7277">
            <v>44930</v>
          </cell>
          <cell r="I7277" t="str">
            <v>DEVOLUCION_EN_PROCESO</v>
          </cell>
          <cell r="J7277">
            <v>44938</v>
          </cell>
          <cell r="K7277" t="str">
            <v>Maria  Adriana Cando barros</v>
          </cell>
          <cell r="L7277" t="str">
            <v>OFICINA TRAMACO QUITO QUITUMBE</v>
          </cell>
          <cell r="M7277" t="str">
            <v>1718973561</v>
          </cell>
          <cell r="N7277" t="str">
            <v>0998762692/0998762692</v>
          </cell>
          <cell r="O7277" t="str">
            <v/>
          </cell>
          <cell r="P7277" t="str">
            <v>QUITO</v>
          </cell>
          <cell r="Q7277" t="str">
            <v>QUITO</v>
          </cell>
          <cell r="R7277" t="str">
            <v>PICHINCHA</v>
          </cell>
          <cell r="T7277" t="str">
            <v>TRAMACO</v>
          </cell>
          <cell r="U7277" t="str">
            <v>FLEXNETUIO_LOCAL</v>
          </cell>
          <cell r="V7277">
            <v>1</v>
          </cell>
          <cell r="W7277">
            <v>1</v>
          </cell>
          <cell r="X7277" t="str">
            <v>FLEXNET ECUADOR - FLEXTUENTI</v>
          </cell>
          <cell r="Y7277" t="str">
            <v>CALLE 28 DE JUNIO S/N Y GARCIA MORENO ENTRADA LLANO GRANDE</v>
          </cell>
        </row>
        <row r="7278">
          <cell r="A7278" t="str">
            <v>414583677</v>
          </cell>
          <cell r="B7278">
            <v>490056</v>
          </cell>
          <cell r="C7278" t="str">
            <v>414583677</v>
          </cell>
          <cell r="D7278" t="str">
            <v>FLEXTUENTI</v>
          </cell>
          <cell r="E7278" t="str">
            <v>DESPACHO</v>
          </cell>
          <cell r="F7278" t="str">
            <v>NORMAL</v>
          </cell>
          <cell r="G7278" t="str">
            <v>FT77509</v>
          </cell>
          <cell r="H7278">
            <v>44930</v>
          </cell>
          <cell r="I7278" t="str">
            <v>ENTREGADO</v>
          </cell>
          <cell r="J7278">
            <v>44931</v>
          </cell>
          <cell r="K7278" t="str">
            <v>Anthony Steeven Renjifo Suntaxi</v>
          </cell>
          <cell r="L7278" t="str">
            <v>AMAGUAA,A  CALLE HUANCAVILCA  SN  COFANES</v>
          </cell>
          <cell r="M7278" t="str">
            <v>1756182463</v>
          </cell>
          <cell r="N7278" t="str">
            <v>0996120988/0996120988</v>
          </cell>
          <cell r="O7278" t="str">
            <v/>
          </cell>
          <cell r="P7278" t="str">
            <v>QUITO</v>
          </cell>
          <cell r="Q7278" t="str">
            <v>QUITO</v>
          </cell>
          <cell r="R7278" t="str">
            <v>PICHINCHA</v>
          </cell>
          <cell r="U7278" t="str">
            <v>FLEXNETUIO_LOCAL</v>
          </cell>
          <cell r="V7278">
            <v>1</v>
          </cell>
          <cell r="W7278">
            <v>1</v>
          </cell>
          <cell r="X7278" t="str">
            <v>FLEXNET ECUADOR - FLEXTUENTI</v>
          </cell>
          <cell r="Y7278" t="str">
            <v>CALLE 28 DE JUNIO S/N Y GARCIA MORENO ENTRADA LLANO GRANDE</v>
          </cell>
        </row>
        <row r="7279">
          <cell r="A7279" t="str">
            <v>414583862</v>
          </cell>
          <cell r="B7279">
            <v>490057</v>
          </cell>
          <cell r="C7279" t="str">
            <v>414583862</v>
          </cell>
          <cell r="D7279" t="str">
            <v>FLEXTUENTI</v>
          </cell>
          <cell r="E7279" t="str">
            <v>DESPACHO</v>
          </cell>
          <cell r="F7279" t="str">
            <v>NORMAL</v>
          </cell>
          <cell r="G7279" t="str">
            <v>FT77539</v>
          </cell>
          <cell r="H7279">
            <v>44930</v>
          </cell>
          <cell r="I7279" t="str">
            <v>ENTREGADO</v>
          </cell>
          <cell r="J7279">
            <v>44931</v>
          </cell>
          <cell r="K7279" t="str">
            <v>Marjorie vanessa Castro briones</v>
          </cell>
          <cell r="L7279" t="str">
            <v>LETAMENDI LA 16  338   4 DE NOVIEMBRE</v>
          </cell>
          <cell r="M7279" t="str">
            <v>0927748400</v>
          </cell>
          <cell r="N7279" t="str">
            <v>0980495221/0980495221</v>
          </cell>
          <cell r="O7279" t="str">
            <v/>
          </cell>
          <cell r="P7279" t="str">
            <v>GUAYAQUIL</v>
          </cell>
          <cell r="Q7279" t="str">
            <v>GUAYAQUIL</v>
          </cell>
          <cell r="R7279" t="str">
            <v>GUAYAS</v>
          </cell>
          <cell r="T7279" t="str">
            <v>ITSACOURIER</v>
          </cell>
          <cell r="U7279" t="str">
            <v>FLEXNETUIO_GYE</v>
          </cell>
          <cell r="V7279">
            <v>1</v>
          </cell>
          <cell r="W7279">
            <v>1</v>
          </cell>
          <cell r="X7279" t="str">
            <v>FLEXNET ECUADOR - FLEXTUENTI</v>
          </cell>
          <cell r="Y7279" t="str">
            <v>CALLE 28 DE JUNIO S/N Y GARCIA MORENO ENTRADA LLANO GRANDE</v>
          </cell>
        </row>
        <row r="7280">
          <cell r="A7280" t="str">
            <v>414583929</v>
          </cell>
          <cell r="B7280">
            <v>490058</v>
          </cell>
          <cell r="C7280" t="str">
            <v>414583929</v>
          </cell>
          <cell r="D7280" t="str">
            <v>FLEXTUENTI</v>
          </cell>
          <cell r="E7280" t="str">
            <v>DESPACHO</v>
          </cell>
          <cell r="F7280" t="str">
            <v>NORMAL</v>
          </cell>
          <cell r="G7280" t="str">
            <v>FT77497</v>
          </cell>
          <cell r="H7280">
            <v>44930</v>
          </cell>
          <cell r="I7280" t="str">
            <v>ENTREGADO</v>
          </cell>
          <cell r="J7280">
            <v>44931</v>
          </cell>
          <cell r="K7280" t="str">
            <v>JAVIER ALEXANDER FUERTES BASTIDAS</v>
          </cell>
          <cell r="L7280" t="str">
            <v>QUITUMBE  AV MARISCAL SUCRE  SN  AV GUAYANAY NAN</v>
          </cell>
          <cell r="M7280" t="str">
            <v>0401798863</v>
          </cell>
          <cell r="N7280" t="str">
            <v>0988517341/0988517341</v>
          </cell>
          <cell r="O7280" t="str">
            <v/>
          </cell>
          <cell r="P7280" t="str">
            <v>QUITO</v>
          </cell>
          <cell r="Q7280" t="str">
            <v>QUITO</v>
          </cell>
          <cell r="R7280" t="str">
            <v>PICHINCHA</v>
          </cell>
          <cell r="U7280" t="str">
            <v>FLEXNETUIO_LOCAL</v>
          </cell>
          <cell r="V7280">
            <v>1</v>
          </cell>
          <cell r="W7280">
            <v>1</v>
          </cell>
          <cell r="X7280" t="str">
            <v>FLEXNET ECUADOR - FLEXTUENTI</v>
          </cell>
          <cell r="Y7280" t="str">
            <v>CALLE 28 DE JUNIO S/N Y GARCIA MORENO ENTRADA LLANO GRANDE</v>
          </cell>
        </row>
        <row r="7281">
          <cell r="A7281" t="str">
            <v>414583960</v>
          </cell>
          <cell r="B7281">
            <v>490059</v>
          </cell>
          <cell r="C7281" t="str">
            <v>414583960</v>
          </cell>
          <cell r="D7281" t="str">
            <v>FLEXTUENTI</v>
          </cell>
          <cell r="E7281" t="str">
            <v>DESPACHO</v>
          </cell>
          <cell r="F7281" t="str">
            <v>NORMAL</v>
          </cell>
          <cell r="G7281" t="str">
            <v>031080414583960</v>
          </cell>
          <cell r="H7281">
            <v>44930</v>
          </cell>
          <cell r="I7281" t="str">
            <v>ENTREGADO</v>
          </cell>
          <cell r="J7281">
            <v>44931</v>
          </cell>
          <cell r="K7281" t="str">
            <v>Genesis Antonella Bazurto Vera</v>
          </cell>
          <cell r="L7281" t="str">
            <v>JUNIN AV  ELOY ALFARO  SN  ENTRE VICENTE MENDOZA Y VELASCO IBARRA</v>
          </cell>
          <cell r="M7281" t="str">
            <v>1314766948</v>
          </cell>
          <cell r="N7281" t="str">
            <v>0996312049/0995625327</v>
          </cell>
          <cell r="O7281" t="str">
            <v/>
          </cell>
          <cell r="P7281" t="str">
            <v>JUNIN</v>
          </cell>
          <cell r="Q7281" t="str">
            <v>JUNIN</v>
          </cell>
          <cell r="R7281" t="str">
            <v>MANABI</v>
          </cell>
          <cell r="T7281" t="str">
            <v>TRAMACO</v>
          </cell>
          <cell r="U7281" t="str">
            <v>FLEXNETUIO_PROVINCIA</v>
          </cell>
          <cell r="V7281">
            <v>1</v>
          </cell>
          <cell r="W7281">
            <v>1</v>
          </cell>
          <cell r="X7281" t="str">
            <v>FLEXNET ECUADOR - FLEXTUENTI</v>
          </cell>
          <cell r="Y7281" t="str">
            <v>CALLE 28 DE JUNIO S/N Y GARCIA MORENO ENTRADA LLANO GRANDE</v>
          </cell>
        </row>
        <row r="7282">
          <cell r="A7282" t="str">
            <v>414584010</v>
          </cell>
          <cell r="B7282">
            <v>490060</v>
          </cell>
          <cell r="C7282" t="str">
            <v>414584010</v>
          </cell>
          <cell r="D7282" t="str">
            <v>FLEXTUENTI</v>
          </cell>
          <cell r="E7282" t="str">
            <v>DESPACHO</v>
          </cell>
          <cell r="F7282" t="str">
            <v>NORMAL</v>
          </cell>
          <cell r="G7282" t="str">
            <v>FT77508</v>
          </cell>
          <cell r="H7282">
            <v>44930</v>
          </cell>
          <cell r="I7282" t="str">
            <v>ENTREGADO</v>
          </cell>
          <cell r="J7282">
            <v>44931</v>
          </cell>
          <cell r="K7282" t="str">
            <v>Johan Loor</v>
          </cell>
          <cell r="L7282" t="str">
            <v>SOLANDA  AV SOLANDA  S25 45  CALLE JOSE ARGUDO</v>
          </cell>
          <cell r="M7282" t="str">
            <v>1719120105</v>
          </cell>
          <cell r="N7282" t="str">
            <v>0983722804/0987291999</v>
          </cell>
          <cell r="O7282" t="str">
            <v/>
          </cell>
          <cell r="P7282" t="str">
            <v>QUITO</v>
          </cell>
          <cell r="Q7282" t="str">
            <v>QUITO</v>
          </cell>
          <cell r="R7282" t="str">
            <v>PICHINCHA</v>
          </cell>
          <cell r="U7282" t="str">
            <v>FLEXNETUIO_LOCAL</v>
          </cell>
          <cell r="V7282">
            <v>1</v>
          </cell>
          <cell r="W7282">
            <v>1</v>
          </cell>
          <cell r="X7282" t="str">
            <v>FLEXNET ECUADOR - FLEXTUENTI</v>
          </cell>
          <cell r="Y7282" t="str">
            <v>CALLE 28 DE JUNIO S/N Y GARCIA MORENO ENTRADA LLANO GRANDE</v>
          </cell>
        </row>
        <row r="7283">
          <cell r="A7283" t="str">
            <v>414584025</v>
          </cell>
          <cell r="B7283">
            <v>490061</v>
          </cell>
          <cell r="C7283" t="str">
            <v>414584025</v>
          </cell>
          <cell r="D7283" t="str">
            <v>FLEXTUENTI</v>
          </cell>
          <cell r="E7283" t="str">
            <v>DESPACHO</v>
          </cell>
          <cell r="F7283" t="str">
            <v>NORMAL</v>
          </cell>
          <cell r="G7283" t="str">
            <v>FT77507</v>
          </cell>
          <cell r="H7283">
            <v>44930</v>
          </cell>
          <cell r="I7283" t="str">
            <v>ENTREGADO</v>
          </cell>
          <cell r="J7283">
            <v>44931</v>
          </cell>
          <cell r="K7283" t="str">
            <v>Robert Fuel</v>
          </cell>
          <cell r="L7283" t="str">
            <v>CHILLOGALLO CALLE APOSTOL BARTOLOME  S24 141 PROFETA ZACARIAS</v>
          </cell>
          <cell r="M7283" t="str">
            <v>1714291976</v>
          </cell>
          <cell r="N7283" t="str">
            <v>0998275370/0984156391</v>
          </cell>
          <cell r="O7283" t="str">
            <v/>
          </cell>
          <cell r="P7283" t="str">
            <v>QUITO</v>
          </cell>
          <cell r="Q7283" t="str">
            <v>QUITO</v>
          </cell>
          <cell r="R7283" t="str">
            <v>PICHINCHA</v>
          </cell>
          <cell r="U7283" t="str">
            <v>FLEXNETUIO_LOCAL</v>
          </cell>
          <cell r="V7283">
            <v>1</v>
          </cell>
          <cell r="W7283">
            <v>1</v>
          </cell>
          <cell r="X7283" t="str">
            <v>FLEXNET ECUADOR - FLEXTUENTI</v>
          </cell>
          <cell r="Y7283" t="str">
            <v>CALLE 28 DE JUNIO S/N Y GARCIA MORENO ENTRADA LLANO GRANDE</v>
          </cell>
        </row>
        <row r="7284">
          <cell r="A7284" t="str">
            <v>414584070</v>
          </cell>
          <cell r="B7284">
            <v>490062</v>
          </cell>
          <cell r="C7284" t="str">
            <v>414584070</v>
          </cell>
          <cell r="D7284" t="str">
            <v>FLEXTUENTI</v>
          </cell>
          <cell r="E7284" t="str">
            <v>DESPACHO</v>
          </cell>
          <cell r="F7284" t="str">
            <v>NORMAL</v>
          </cell>
          <cell r="G7284" t="str">
            <v>031080414584070</v>
          </cell>
          <cell r="H7284">
            <v>44930</v>
          </cell>
          <cell r="I7284" t="str">
            <v>ENTREGADO</v>
          </cell>
          <cell r="J7284">
            <v>44932</v>
          </cell>
          <cell r="K7284" t="str">
            <v>Jefferson Mora</v>
          </cell>
          <cell r="L7284" t="str">
            <v>SANTO DOMINGO DE LOS COLORADOS CALLE BAHIA DE CARAQUEZ  SN  CALLE JUNIN</v>
          </cell>
          <cell r="M7284" t="str">
            <v>2300604952</v>
          </cell>
          <cell r="N7284" t="str">
            <v>0961202538/0961202530</v>
          </cell>
          <cell r="O7284" t="str">
            <v/>
          </cell>
          <cell r="P7284" t="str">
            <v>SANTO DOMINGO</v>
          </cell>
          <cell r="Q7284" t="str">
            <v>SANTO DOMINGO</v>
          </cell>
          <cell r="R7284" t="str">
            <v>SANTO DOMINGO DE LOS TSACHILAS</v>
          </cell>
          <cell r="T7284" t="str">
            <v>TRAMACO</v>
          </cell>
          <cell r="U7284" t="str">
            <v>FLEXNETUIO_PROVINCIA</v>
          </cell>
          <cell r="V7284">
            <v>1</v>
          </cell>
          <cell r="W7284">
            <v>1</v>
          </cell>
          <cell r="X7284" t="str">
            <v>FLEXNET ECUADOR - FLEXTUENTI</v>
          </cell>
          <cell r="Y7284" t="str">
            <v>CALLE 28 DE JUNIO S/N Y GARCIA MORENO ENTRADA LLANO GRANDE</v>
          </cell>
        </row>
        <row r="7285">
          <cell r="A7285" t="str">
            <v>414584083</v>
          </cell>
          <cell r="B7285">
            <v>490063</v>
          </cell>
          <cell r="C7285" t="str">
            <v>414584083</v>
          </cell>
          <cell r="D7285" t="str">
            <v>FLEXTUENTI</v>
          </cell>
          <cell r="E7285" t="str">
            <v>DESPACHO</v>
          </cell>
          <cell r="F7285" t="str">
            <v>NORMAL</v>
          </cell>
          <cell r="G7285" t="str">
            <v>FT77506</v>
          </cell>
          <cell r="H7285">
            <v>44930</v>
          </cell>
          <cell r="I7285" t="str">
            <v>ENTREGADO</v>
          </cell>
          <cell r="J7285">
            <v>44931</v>
          </cell>
          <cell r="K7285" t="str">
            <v>Kristian Castillo</v>
          </cell>
          <cell r="L7285" t="str">
            <v>TUMBACO BELERMO  CASA 9  GUAYAQUIL</v>
          </cell>
          <cell r="M7285" t="str">
            <v>1709214835</v>
          </cell>
          <cell r="N7285" t="str">
            <v>0994498585/0993372752</v>
          </cell>
          <cell r="O7285" t="str">
            <v/>
          </cell>
          <cell r="P7285" t="str">
            <v>QUITO</v>
          </cell>
          <cell r="Q7285" t="str">
            <v>QUITO</v>
          </cell>
          <cell r="R7285" t="str">
            <v>PICHINCHA</v>
          </cell>
          <cell r="U7285" t="str">
            <v>FLEXNETUIO_LOCAL</v>
          </cell>
          <cell r="V7285">
            <v>1</v>
          </cell>
          <cell r="W7285">
            <v>1</v>
          </cell>
          <cell r="X7285" t="str">
            <v>FLEXNET ECUADOR - FLEXTUENTI</v>
          </cell>
          <cell r="Y7285" t="str">
            <v>CALLE 28 DE JUNIO S/N Y GARCIA MORENO ENTRADA LLANO GRANDE</v>
          </cell>
        </row>
        <row r="7286">
          <cell r="A7286" t="str">
            <v>414584145</v>
          </cell>
          <cell r="B7286">
            <v>490064</v>
          </cell>
          <cell r="C7286" t="str">
            <v>414584145</v>
          </cell>
          <cell r="D7286" t="str">
            <v>FLEXTUENTI</v>
          </cell>
          <cell r="E7286" t="str">
            <v>DESPACHO</v>
          </cell>
          <cell r="F7286" t="str">
            <v>EXPRESS UIO</v>
          </cell>
          <cell r="G7286" t="str">
            <v>TS8730</v>
          </cell>
          <cell r="H7286">
            <v>44930</v>
          </cell>
          <cell r="I7286" t="str">
            <v>ENTREGADO</v>
          </cell>
          <cell r="J7286">
            <v>44930</v>
          </cell>
          <cell r="K7286" t="str">
            <v>KAREN DAYANA MULLO CHAQUINGA</v>
          </cell>
          <cell r="L7286" t="str">
            <v>INAQUITO   AV AMAZONAS SN JUAN PABLO SANZ</v>
          </cell>
          <cell r="M7286" t="str">
            <v>1725539298</v>
          </cell>
          <cell r="N7286" t="str">
            <v>0983278909/0999779610</v>
          </cell>
          <cell r="O7286" t="str">
            <v/>
          </cell>
          <cell r="P7286" t="str">
            <v>QUITO</v>
          </cell>
          <cell r="Q7286" t="str">
            <v>QUITO</v>
          </cell>
          <cell r="R7286" t="str">
            <v>PICHINCHA</v>
          </cell>
          <cell r="T7286" t="str">
            <v>TRANSERVISS</v>
          </cell>
          <cell r="U7286" t="str">
            <v>FLEXNETUIO_LOCAL</v>
          </cell>
          <cell r="V7286">
            <v>1</v>
          </cell>
          <cell r="W7286">
            <v>1</v>
          </cell>
          <cell r="X7286" t="str">
            <v>FLEXNET ECUADOR - FLEXTUENTI</v>
          </cell>
          <cell r="Y7286" t="str">
            <v>CALLE 28 DE JUNIO S/N Y GARCIA MORENO ENTRADA LLANO GRANDE</v>
          </cell>
        </row>
        <row r="7287">
          <cell r="A7287" t="str">
            <v>414584205</v>
          </cell>
          <cell r="B7287">
            <v>490065</v>
          </cell>
          <cell r="C7287" t="str">
            <v>414584205</v>
          </cell>
          <cell r="D7287" t="str">
            <v>FLEXTUENTI</v>
          </cell>
          <cell r="E7287" t="str">
            <v>DESPACHO</v>
          </cell>
          <cell r="F7287" t="str">
            <v>DERIVADO PICK UP</v>
          </cell>
          <cell r="G7287" t="str">
            <v>031080414584205</v>
          </cell>
          <cell r="H7287">
            <v>44930</v>
          </cell>
          <cell r="I7287" t="str">
            <v>ENTREGADO</v>
          </cell>
          <cell r="J7287">
            <v>44936</v>
          </cell>
          <cell r="K7287" t="str">
            <v>Jimmy darwin Cruz bernita</v>
          </cell>
          <cell r="L7287" t="str">
            <v>OFICINA TRAMACO PUNTO DE ATENCION SAN MARINO</v>
          </cell>
          <cell r="M7287" t="str">
            <v>0927914457</v>
          </cell>
          <cell r="N7287" t="str">
            <v>0939263117/0959996843</v>
          </cell>
          <cell r="O7287" t="str">
            <v/>
          </cell>
          <cell r="P7287" t="str">
            <v>GUAYAQUIL</v>
          </cell>
          <cell r="Q7287" t="str">
            <v>GUAYAQUIL</v>
          </cell>
          <cell r="R7287" t="str">
            <v>GUAYAS</v>
          </cell>
          <cell r="T7287" t="str">
            <v>TRAMACO</v>
          </cell>
          <cell r="U7287" t="str">
            <v>FLEXNETUIO_GYE</v>
          </cell>
          <cell r="V7287">
            <v>1</v>
          </cell>
          <cell r="W7287">
            <v>1</v>
          </cell>
          <cell r="X7287" t="str">
            <v>FLEXNET ECUADOR - FLEXTUENTI</v>
          </cell>
          <cell r="Y7287" t="str">
            <v>CALLE 28 DE JUNIO S/N Y GARCIA MORENO ENTRADA LLANO GRANDE</v>
          </cell>
        </row>
        <row r="7288">
          <cell r="A7288" t="str">
            <v>414584206</v>
          </cell>
          <cell r="B7288">
            <v>490066</v>
          </cell>
          <cell r="C7288" t="str">
            <v>414584206</v>
          </cell>
          <cell r="D7288" t="str">
            <v>FLEXTUENTI</v>
          </cell>
          <cell r="E7288" t="str">
            <v>DESPACHO</v>
          </cell>
          <cell r="F7288" t="str">
            <v>DERIVADO PICK UP</v>
          </cell>
          <cell r="G7288" t="str">
            <v>031080414584206</v>
          </cell>
          <cell r="H7288">
            <v>44930</v>
          </cell>
          <cell r="I7288" t="str">
            <v>ENTREGADO</v>
          </cell>
          <cell r="J7288">
            <v>44936</v>
          </cell>
          <cell r="K7288" t="str">
            <v>Jimmy Cruz</v>
          </cell>
          <cell r="L7288" t="str">
            <v>OFICINA TRAMACO PUNTO DE ATENCION SAN MARINO</v>
          </cell>
          <cell r="M7288" t="str">
            <v>0927914457</v>
          </cell>
          <cell r="N7288" t="str">
            <v>0959996843/0939263117</v>
          </cell>
          <cell r="O7288" t="str">
            <v/>
          </cell>
          <cell r="P7288" t="str">
            <v>GUAYAQUIL</v>
          </cell>
          <cell r="Q7288" t="str">
            <v>GUAYAQUIL</v>
          </cell>
          <cell r="R7288" t="str">
            <v>GUAYAS</v>
          </cell>
          <cell r="T7288" t="str">
            <v>TRAMACO</v>
          </cell>
          <cell r="U7288" t="str">
            <v>FLEXNETUIO_GYE</v>
          </cell>
          <cell r="V7288">
            <v>1</v>
          </cell>
          <cell r="W7288">
            <v>1</v>
          </cell>
          <cell r="X7288" t="str">
            <v>FLEXNET ECUADOR - FLEXTUENTI</v>
          </cell>
          <cell r="Y7288" t="str">
            <v>CALLE 28 DE JUNIO S/N Y GARCIA MORENO ENTRADA LLANO GRANDE</v>
          </cell>
        </row>
        <row r="7289">
          <cell r="A7289" t="str">
            <v>414584208</v>
          </cell>
          <cell r="B7289">
            <v>490067</v>
          </cell>
          <cell r="C7289" t="str">
            <v>414584208</v>
          </cell>
          <cell r="D7289" t="str">
            <v>FLEXTUENTI</v>
          </cell>
          <cell r="E7289" t="str">
            <v>DESPACHO</v>
          </cell>
          <cell r="F7289" t="str">
            <v>EXPRESS UIO</v>
          </cell>
          <cell r="G7289" t="str">
            <v>TS8729</v>
          </cell>
          <cell r="H7289">
            <v>44930</v>
          </cell>
          <cell r="I7289" t="str">
            <v>ENTREGADO</v>
          </cell>
          <cell r="J7289">
            <v>44930</v>
          </cell>
          <cell r="K7289" t="str">
            <v>Maria Gabriela Viteri Tapia</v>
          </cell>
          <cell r="L7289" t="str">
            <v>INAQUITO AV AMAZONAS  SN  JUAN PABLO SANZ</v>
          </cell>
          <cell r="M7289" t="str">
            <v>1717200602</v>
          </cell>
          <cell r="N7289" t="str">
            <v>0939984137/0995929875</v>
          </cell>
          <cell r="O7289" t="str">
            <v/>
          </cell>
          <cell r="P7289" t="str">
            <v>QUITO</v>
          </cell>
          <cell r="Q7289" t="str">
            <v>QUITO</v>
          </cell>
          <cell r="R7289" t="str">
            <v>PICHINCHA</v>
          </cell>
          <cell r="T7289" t="str">
            <v>TRANSERVISS</v>
          </cell>
          <cell r="U7289" t="str">
            <v>FLEXNETUIO_LOCAL</v>
          </cell>
          <cell r="V7289">
            <v>1</v>
          </cell>
          <cell r="W7289">
            <v>1</v>
          </cell>
          <cell r="X7289" t="str">
            <v>FLEXNET ECUADOR - FLEXTUENTI</v>
          </cell>
          <cell r="Y7289" t="str">
            <v>CALLE 28 DE JUNIO S/N Y GARCIA MORENO ENTRADA LLANO GRANDE</v>
          </cell>
        </row>
        <row r="7290">
          <cell r="A7290" t="str">
            <v>414584256</v>
          </cell>
          <cell r="B7290">
            <v>490068</v>
          </cell>
          <cell r="C7290" t="str">
            <v>414584256</v>
          </cell>
          <cell r="D7290" t="str">
            <v>FLEXTUENTI</v>
          </cell>
          <cell r="E7290" t="str">
            <v>DESPACHO</v>
          </cell>
          <cell r="F7290" t="str">
            <v>NORMAL</v>
          </cell>
          <cell r="G7290" t="str">
            <v>FT77550</v>
          </cell>
          <cell r="H7290">
            <v>44930</v>
          </cell>
          <cell r="I7290" t="str">
            <v>ENTREGADO</v>
          </cell>
          <cell r="J7290">
            <v>44931</v>
          </cell>
          <cell r="K7290" t="str">
            <v>Joni Iza</v>
          </cell>
          <cell r="L7290" t="str">
            <v>CHIMBACALLE  PEDRO PINTO SN AVENIDA NAPO</v>
          </cell>
          <cell r="M7290" t="str">
            <v>1709987786</v>
          </cell>
          <cell r="N7290" t="str">
            <v>0982750929/0963610388</v>
          </cell>
          <cell r="O7290" t="str">
            <v/>
          </cell>
          <cell r="P7290" t="str">
            <v>QUITO</v>
          </cell>
          <cell r="Q7290" t="str">
            <v>QUITO</v>
          </cell>
          <cell r="R7290" t="str">
            <v>PICHINCHA</v>
          </cell>
          <cell r="U7290" t="str">
            <v>FLEXNETUIO_LOCAL</v>
          </cell>
          <cell r="V7290">
            <v>1</v>
          </cell>
          <cell r="W7290">
            <v>1</v>
          </cell>
          <cell r="X7290" t="str">
            <v>FLEXNET ECUADOR - FLEXTUENTI</v>
          </cell>
          <cell r="Y7290" t="str">
            <v>CALLE 28 DE JUNIO S/N Y GARCIA MORENO ENTRADA LLANO GRANDE</v>
          </cell>
        </row>
        <row r="7291">
          <cell r="A7291" t="str">
            <v>414584263</v>
          </cell>
          <cell r="B7291">
            <v>490069</v>
          </cell>
          <cell r="C7291" t="str">
            <v>414584263</v>
          </cell>
          <cell r="D7291" t="str">
            <v>FLEXTUENTI</v>
          </cell>
          <cell r="E7291" t="str">
            <v>DESPACHO</v>
          </cell>
          <cell r="F7291" t="str">
            <v>NORMAL</v>
          </cell>
          <cell r="G7291" t="str">
            <v>FT77505</v>
          </cell>
          <cell r="H7291">
            <v>44930</v>
          </cell>
          <cell r="I7291" t="str">
            <v>ENTREGADO</v>
          </cell>
          <cell r="J7291">
            <v>44931</v>
          </cell>
          <cell r="K7291" t="str">
            <v>Alexandra Pena</v>
          </cell>
          <cell r="L7291" t="str">
            <v>QUITUMBE  AV RUMUCHACA NAN  BLOQUE 2 DEPARTAMENTO 101  AV AMARU NAN</v>
          </cell>
          <cell r="M7291" t="str">
            <v>1716812845</v>
          </cell>
          <cell r="N7291" t="str">
            <v>0996352447/0963692034</v>
          </cell>
          <cell r="O7291" t="str">
            <v/>
          </cell>
          <cell r="P7291" t="str">
            <v>QUITO</v>
          </cell>
          <cell r="Q7291" t="str">
            <v>QUITO</v>
          </cell>
          <cell r="R7291" t="str">
            <v>PICHINCHA</v>
          </cell>
          <cell r="U7291" t="str">
            <v>FLEXNETUIO_LOCAL</v>
          </cell>
          <cell r="V7291">
            <v>1</v>
          </cell>
          <cell r="W7291">
            <v>1</v>
          </cell>
          <cell r="X7291" t="str">
            <v>FLEXNET ECUADOR - FLEXTUENTI</v>
          </cell>
          <cell r="Y7291" t="str">
            <v>CALLE 28 DE JUNIO S/N Y GARCIA MORENO ENTRADA LLANO GRANDE</v>
          </cell>
        </row>
        <row r="7292">
          <cell r="A7292" t="str">
            <v>414584271</v>
          </cell>
          <cell r="B7292">
            <v>490070</v>
          </cell>
          <cell r="C7292" t="str">
            <v>414584271</v>
          </cell>
          <cell r="D7292" t="str">
            <v>FLEXTUENTI</v>
          </cell>
          <cell r="E7292" t="str">
            <v>DESPACHO</v>
          </cell>
          <cell r="F7292" t="str">
            <v>NORMAL</v>
          </cell>
          <cell r="G7292" t="str">
            <v>FT77538</v>
          </cell>
          <cell r="H7292">
            <v>44930</v>
          </cell>
          <cell r="I7292" t="str">
            <v>ENTREGADO</v>
          </cell>
          <cell r="J7292">
            <v>44931</v>
          </cell>
          <cell r="K7292" t="str">
            <v>Olga Murillo</v>
          </cell>
          <cell r="L7292" t="str">
            <v>TARQUI CIUDADELA SAUCES 6  MANZANA 259 F 56  VILLA 9  DR ENRIQUE DE GRAU RUIZ Y CALLE 20 NE</v>
          </cell>
          <cell r="M7292" t="str">
            <v>0925265316</v>
          </cell>
          <cell r="N7292" t="str">
            <v>0992412635/0992412635</v>
          </cell>
          <cell r="O7292" t="str">
            <v/>
          </cell>
          <cell r="P7292" t="str">
            <v>GUAYAQUIL</v>
          </cell>
          <cell r="Q7292" t="str">
            <v>GUAYAQUIL</v>
          </cell>
          <cell r="R7292" t="str">
            <v>GUAYAS</v>
          </cell>
          <cell r="T7292" t="str">
            <v>ITSACOURIER</v>
          </cell>
          <cell r="U7292" t="str">
            <v>FLEXNETUIO_GYE</v>
          </cell>
          <cell r="V7292">
            <v>1</v>
          </cell>
          <cell r="W7292">
            <v>1</v>
          </cell>
          <cell r="X7292" t="str">
            <v>FLEXNET ECUADOR - FLEXTUENTI</v>
          </cell>
          <cell r="Y7292" t="str">
            <v>CALLE 28 DE JUNIO S/N Y GARCIA MORENO ENTRADA LLANO GRANDE</v>
          </cell>
        </row>
        <row r="7293">
          <cell r="A7293" t="str">
            <v>414584333</v>
          </cell>
          <cell r="B7293">
            <v>490071</v>
          </cell>
          <cell r="C7293" t="str">
            <v>414584333</v>
          </cell>
          <cell r="D7293" t="str">
            <v>FLEXTUENTI</v>
          </cell>
          <cell r="E7293" t="str">
            <v>DESPACHO</v>
          </cell>
          <cell r="F7293" t="str">
            <v>NORMAL</v>
          </cell>
          <cell r="G7293" t="str">
            <v>031080414584333</v>
          </cell>
          <cell r="H7293">
            <v>44930</v>
          </cell>
          <cell r="I7293" t="str">
            <v>ENTREGADO</v>
          </cell>
          <cell r="J7293">
            <v>44931</v>
          </cell>
          <cell r="K7293" t="str">
            <v>Josue Asanza</v>
          </cell>
          <cell r="L7293" t="str">
            <v>LIZARZABURU  AV  11 DE NOVIEMBRE LT B  CALLE JUAN SALINAS</v>
          </cell>
          <cell r="M7293" t="str">
            <v>0705498038</v>
          </cell>
          <cell r="N7293" t="str">
            <v>0959436603/0964135092</v>
          </cell>
          <cell r="O7293" t="str">
            <v/>
          </cell>
          <cell r="P7293" t="str">
            <v>RIOBAMBA</v>
          </cell>
          <cell r="Q7293" t="str">
            <v>RIOBAMBA</v>
          </cell>
          <cell r="R7293" t="str">
            <v>CHIMBORAZO</v>
          </cell>
          <cell r="T7293" t="str">
            <v>TRAMACO</v>
          </cell>
          <cell r="U7293" t="str">
            <v>FLEXNETUIO_PROVINCIA</v>
          </cell>
          <cell r="V7293">
            <v>1</v>
          </cell>
          <cell r="W7293">
            <v>1</v>
          </cell>
          <cell r="X7293" t="str">
            <v>FLEXNET ECUADOR - FLEXTUENTI</v>
          </cell>
          <cell r="Y7293" t="str">
            <v>CALLE 28 DE JUNIO S/N Y GARCIA MORENO ENTRADA LLANO GRANDE</v>
          </cell>
        </row>
        <row r="7294">
          <cell r="A7294" t="str">
            <v>414584334</v>
          </cell>
          <cell r="B7294">
            <v>490072</v>
          </cell>
          <cell r="C7294" t="str">
            <v>414584334</v>
          </cell>
          <cell r="D7294" t="str">
            <v>FLEXTUENTI</v>
          </cell>
          <cell r="E7294" t="str">
            <v>DESPACHO</v>
          </cell>
          <cell r="F7294" t="str">
            <v>NORMAL</v>
          </cell>
          <cell r="G7294" t="str">
            <v>031080414584334</v>
          </cell>
          <cell r="H7294">
            <v>44930</v>
          </cell>
          <cell r="I7294" t="str">
            <v>ENTREGADO</v>
          </cell>
          <cell r="J7294">
            <v>44931</v>
          </cell>
          <cell r="K7294" t="str">
            <v>Jorge Abril</v>
          </cell>
          <cell r="L7294" t="str">
            <v>CLEMENTE BAQUERIZO ROCAFUERTE 2303 3RA PEATONAL</v>
          </cell>
          <cell r="M7294" t="str">
            <v>1207813690</v>
          </cell>
          <cell r="N7294" t="str">
            <v>0997759057/0959091791</v>
          </cell>
          <cell r="O7294" t="str">
            <v/>
          </cell>
          <cell r="P7294" t="str">
            <v>BABAHOYO</v>
          </cell>
          <cell r="Q7294" t="str">
            <v>BABAHOYO</v>
          </cell>
          <cell r="R7294" t="str">
            <v>LOS RIOS</v>
          </cell>
          <cell r="S7294" t="str">
            <v>BABAHOYO - LA VIRGINIA</v>
          </cell>
          <cell r="T7294" t="str">
            <v>TRAMACO</v>
          </cell>
          <cell r="U7294" t="str">
            <v>FLEXNETUIO_PROVINCIA</v>
          </cell>
          <cell r="V7294">
            <v>1</v>
          </cell>
          <cell r="W7294">
            <v>1</v>
          </cell>
          <cell r="X7294" t="str">
            <v>FLEXNET ECUADOR - FLEXTUENTI</v>
          </cell>
          <cell r="Y7294" t="str">
            <v>CALLE 28 DE JUNIO S/N Y GARCIA MORENO ENTRADA LLANO GRANDE</v>
          </cell>
        </row>
        <row r="7295">
          <cell r="A7295" t="str">
            <v>414584335</v>
          </cell>
          <cell r="B7295">
            <v>490073</v>
          </cell>
          <cell r="C7295" t="str">
            <v>414584335</v>
          </cell>
          <cell r="D7295" t="str">
            <v>FLEXTUENTI</v>
          </cell>
          <cell r="E7295" t="str">
            <v>DESPACHO</v>
          </cell>
          <cell r="F7295" t="str">
            <v>NORMAL</v>
          </cell>
          <cell r="G7295" t="str">
            <v>FT77537 / 031080414584335</v>
          </cell>
          <cell r="H7295">
            <v>44930</v>
          </cell>
          <cell r="I7295" t="str">
            <v>ENTREGADO</v>
          </cell>
          <cell r="J7295">
            <v>44937</v>
          </cell>
          <cell r="K7295" t="str">
            <v>ROSA VELEZ</v>
          </cell>
          <cell r="L7295" t="str">
            <v>TARQUI VIA DUALE  VILLA 17  SN</v>
          </cell>
          <cell r="M7295" t="str">
            <v>1310526171</v>
          </cell>
          <cell r="N7295" t="str">
            <v>0961335599/0960183346</v>
          </cell>
          <cell r="P7295" t="str">
            <v>GUAYAQUIL</v>
          </cell>
          <cell r="Q7295" t="str">
            <v>GUAYAQUIL</v>
          </cell>
          <cell r="R7295" t="str">
            <v>GUAYAS</v>
          </cell>
          <cell r="T7295" t="str">
            <v>TRAMACO</v>
          </cell>
          <cell r="U7295" t="str">
            <v>FLEXNETUIO_GYE</v>
          </cell>
          <cell r="V7295">
            <v>1</v>
          </cell>
          <cell r="W7295">
            <v>1</v>
          </cell>
          <cell r="X7295" t="str">
            <v>FLEXNET ECUADOR - FLEXTUENTI</v>
          </cell>
          <cell r="Y7295" t="str">
            <v>CALLE 28 DE JUNIO S/N Y GARCIA MORENO ENTRADA LLANO GRANDE</v>
          </cell>
        </row>
        <row r="7296">
          <cell r="A7296" t="str">
            <v>414584344</v>
          </cell>
          <cell r="B7296">
            <v>490074</v>
          </cell>
          <cell r="C7296" t="str">
            <v>414584344</v>
          </cell>
          <cell r="D7296" t="str">
            <v>FLEXTUENTI</v>
          </cell>
          <cell r="E7296" t="str">
            <v>DESPACHO</v>
          </cell>
          <cell r="F7296" t="str">
            <v>NORMAL</v>
          </cell>
          <cell r="G7296" t="str">
            <v>FT77496</v>
          </cell>
          <cell r="H7296">
            <v>44930</v>
          </cell>
          <cell r="I7296" t="str">
            <v>ENTREGADO</v>
          </cell>
          <cell r="J7296">
            <v>44931</v>
          </cell>
          <cell r="K7296" t="str">
            <v>Orianna Michelle Guerrero Sanchez</v>
          </cell>
          <cell r="L7296" t="str">
            <v>CARCELEN CALLE JAVIER ESPINOZA  CASA 20  SN O CALLE N76 D</v>
          </cell>
          <cell r="M7296" t="str">
            <v>1759412917</v>
          </cell>
          <cell r="N7296" t="str">
            <v>0962587068/0962587068</v>
          </cell>
          <cell r="O7296" t="str">
            <v/>
          </cell>
          <cell r="P7296" t="str">
            <v>QUITO</v>
          </cell>
          <cell r="Q7296" t="str">
            <v>QUITO</v>
          </cell>
          <cell r="R7296" t="str">
            <v>PICHINCHA</v>
          </cell>
          <cell r="U7296" t="str">
            <v>FLEXNETUIO_LOCAL</v>
          </cell>
          <cell r="V7296">
            <v>1</v>
          </cell>
          <cell r="W7296">
            <v>1</v>
          </cell>
          <cell r="X7296" t="str">
            <v>FLEXNET ECUADOR - FLEXTUENTI</v>
          </cell>
          <cell r="Y7296" t="str">
            <v>CALLE 28 DE JUNIO S/N Y GARCIA MORENO ENTRADA LLANO GRANDE</v>
          </cell>
        </row>
        <row r="7297">
          <cell r="A7297" t="str">
            <v>414584363</v>
          </cell>
          <cell r="B7297">
            <v>490075</v>
          </cell>
          <cell r="C7297" t="str">
            <v>414584363</v>
          </cell>
          <cell r="D7297" t="str">
            <v>FLEXTUENTI</v>
          </cell>
          <cell r="E7297" t="str">
            <v>DESPACHO</v>
          </cell>
          <cell r="F7297" t="str">
            <v>NORMAL</v>
          </cell>
          <cell r="G7297" t="str">
            <v>031080414584363</v>
          </cell>
          <cell r="H7297">
            <v>44930</v>
          </cell>
          <cell r="I7297" t="str">
            <v>ENTREGADO</v>
          </cell>
          <cell r="J7297">
            <v>44932</v>
          </cell>
          <cell r="K7297" t="str">
            <v>Ramon vicente Avila Garcia</v>
          </cell>
          <cell r="L7297" t="str">
            <v>ATACAMES CALLE J  SN  CALLE 6TA</v>
          </cell>
          <cell r="M7297" t="str">
            <v>0803468024</v>
          </cell>
          <cell r="N7297" t="str">
            <v>0994850932/0996373111</v>
          </cell>
          <cell r="O7297" t="str">
            <v/>
          </cell>
          <cell r="P7297" t="str">
            <v>ATACAMES</v>
          </cell>
          <cell r="Q7297" t="str">
            <v>ATACAMES</v>
          </cell>
          <cell r="R7297" t="str">
            <v>ESMERALDAS</v>
          </cell>
          <cell r="S7297" t="str">
            <v>SUA (CAB. EN LA BOCANA) - TONCHIGUE - SAME</v>
          </cell>
          <cell r="T7297" t="str">
            <v>TRAMACO</v>
          </cell>
          <cell r="U7297" t="str">
            <v>FLEXNETUIO_PROVINCIA</v>
          </cell>
          <cell r="V7297">
            <v>1</v>
          </cell>
          <cell r="W7297">
            <v>1</v>
          </cell>
          <cell r="X7297" t="str">
            <v>FLEXNET ECUADOR - FLEXTUENTI</v>
          </cell>
          <cell r="Y7297" t="str">
            <v>CALLE 28 DE JUNIO S/N Y GARCIA MORENO ENTRADA LLANO GRANDE</v>
          </cell>
        </row>
        <row r="7298">
          <cell r="A7298" t="str">
            <v>414584407</v>
          </cell>
          <cell r="B7298">
            <v>490076</v>
          </cell>
          <cell r="C7298" t="str">
            <v>414584407</v>
          </cell>
          <cell r="D7298" t="str">
            <v>FLEXTUENTI</v>
          </cell>
          <cell r="E7298" t="str">
            <v>DESPACHO</v>
          </cell>
          <cell r="F7298" t="str">
            <v>NORMAL</v>
          </cell>
          <cell r="G7298" t="str">
            <v>031080414584407</v>
          </cell>
          <cell r="H7298">
            <v>44930</v>
          </cell>
          <cell r="I7298" t="str">
            <v>ENTREGADO</v>
          </cell>
          <cell r="J7298">
            <v>44931</v>
          </cell>
          <cell r="K7298" t="str">
            <v>Luis Estrella</v>
          </cell>
          <cell r="L7298" t="str">
            <v>TULCAN  EZEQUIEL LANDAZURI 102 JOSE MARIA URBINA</v>
          </cell>
          <cell r="M7298" t="str">
            <v>0450020045</v>
          </cell>
          <cell r="N7298" t="str">
            <v>0992964102/0979231249</v>
          </cell>
          <cell r="O7298" t="str">
            <v/>
          </cell>
          <cell r="P7298" t="str">
            <v>TULCAN</v>
          </cell>
          <cell r="Q7298" t="str">
            <v>TULCAN</v>
          </cell>
          <cell r="R7298" t="str">
            <v>CARCHI</v>
          </cell>
          <cell r="S7298" t="str">
            <v/>
          </cell>
          <cell r="T7298" t="str">
            <v>TRAMACO</v>
          </cell>
          <cell r="U7298" t="str">
            <v>FLEXNETUIO_PROVINCIA</v>
          </cell>
          <cell r="V7298">
            <v>1</v>
          </cell>
          <cell r="W7298">
            <v>1</v>
          </cell>
          <cell r="X7298" t="str">
            <v>FLEXNET ECUADOR - FLEXTUENTI</v>
          </cell>
          <cell r="Y7298" t="str">
            <v>CALLE 28 DE JUNIO S/N Y GARCIA MORENO ENTRADA LLANO GRANDE</v>
          </cell>
        </row>
        <row r="7299">
          <cell r="A7299" t="str">
            <v>414584413</v>
          </cell>
          <cell r="B7299">
            <v>490077</v>
          </cell>
          <cell r="C7299" t="str">
            <v>414584413</v>
          </cell>
          <cell r="D7299" t="str">
            <v>FLEXTUENTI</v>
          </cell>
          <cell r="E7299" t="str">
            <v>DESPACHO</v>
          </cell>
          <cell r="F7299" t="str">
            <v>NORMAL</v>
          </cell>
          <cell r="G7299" t="str">
            <v>FT77504</v>
          </cell>
          <cell r="H7299">
            <v>44930</v>
          </cell>
          <cell r="I7299" t="str">
            <v>ENTREGADO</v>
          </cell>
          <cell r="J7299">
            <v>44931</v>
          </cell>
          <cell r="K7299" t="str">
            <v>Elian Manzano</v>
          </cell>
          <cell r="L7299" t="str">
            <v>BELISARIO QUEVEDO  JOSE BERRUTIETA SN  ANTONIO HERRERA</v>
          </cell>
          <cell r="M7299" t="str">
            <v>1755002019</v>
          </cell>
          <cell r="N7299" t="str">
            <v>0997155376/0969550992</v>
          </cell>
          <cell r="O7299" t="str">
            <v/>
          </cell>
          <cell r="P7299" t="str">
            <v>QUITO</v>
          </cell>
          <cell r="Q7299" t="str">
            <v>QUITO</v>
          </cell>
          <cell r="R7299" t="str">
            <v>PICHINCHA</v>
          </cell>
          <cell r="U7299" t="str">
            <v>FLEXNETUIO_LOCAL</v>
          </cell>
          <cell r="V7299">
            <v>1</v>
          </cell>
          <cell r="W7299">
            <v>1</v>
          </cell>
          <cell r="X7299" t="str">
            <v>FLEXNET ECUADOR - FLEXTUENTI</v>
          </cell>
          <cell r="Y7299" t="str">
            <v>CALLE 28 DE JUNIO S/N Y GARCIA MORENO ENTRADA LLANO GRANDE</v>
          </cell>
        </row>
        <row r="7300">
          <cell r="A7300" t="str">
            <v>414584414</v>
          </cell>
          <cell r="B7300">
            <v>490078</v>
          </cell>
          <cell r="C7300" t="str">
            <v>414584414</v>
          </cell>
          <cell r="D7300" t="str">
            <v>FLEXTUENTI</v>
          </cell>
          <cell r="E7300" t="str">
            <v>DESPACHO</v>
          </cell>
          <cell r="F7300" t="str">
            <v>EXPRESS UIO</v>
          </cell>
          <cell r="G7300" t="str">
            <v>EC6391</v>
          </cell>
          <cell r="H7300">
            <v>44930</v>
          </cell>
          <cell r="I7300" t="str">
            <v>ENTREGADO</v>
          </cell>
          <cell r="J7300">
            <v>44930</v>
          </cell>
          <cell r="K7300" t="str">
            <v>Marjorie Guerrero</v>
          </cell>
          <cell r="L7300" t="str">
            <v>CARCELEN CALLE N72C CASA 17  PANAMERICANA NORTE</v>
          </cell>
          <cell r="M7300" t="str">
            <v>1728032440</v>
          </cell>
          <cell r="N7300" t="str">
            <v>0991745028/0984258724</v>
          </cell>
          <cell r="O7300" t="str">
            <v/>
          </cell>
          <cell r="P7300" t="str">
            <v>QUITO</v>
          </cell>
          <cell r="Q7300" t="str">
            <v>QUITO</v>
          </cell>
          <cell r="R7300" t="str">
            <v>PICHINCHA</v>
          </cell>
          <cell r="T7300" t="str">
            <v>EXPRESSCON</v>
          </cell>
          <cell r="U7300" t="str">
            <v>FLEXNETUIO_LOCAL</v>
          </cell>
          <cell r="V7300">
            <v>1</v>
          </cell>
          <cell r="W7300">
            <v>1</v>
          </cell>
          <cell r="X7300" t="str">
            <v>FLEXNET ECUADOR - FLEXTUENTI</v>
          </cell>
          <cell r="Y7300" t="str">
            <v>CALLE 28 DE JUNIO S/N Y GARCIA MORENO ENTRADA LLANO GRANDE</v>
          </cell>
        </row>
        <row r="7301">
          <cell r="A7301" t="str">
            <v>414584470</v>
          </cell>
          <cell r="B7301">
            <v>490079</v>
          </cell>
          <cell r="C7301" t="str">
            <v>414584470</v>
          </cell>
          <cell r="D7301" t="str">
            <v>FLEXTUENTI</v>
          </cell>
          <cell r="E7301" t="str">
            <v>DESPACHO</v>
          </cell>
          <cell r="F7301" t="str">
            <v>NORMAL</v>
          </cell>
          <cell r="G7301" t="str">
            <v>FT77503</v>
          </cell>
          <cell r="H7301">
            <v>44930</v>
          </cell>
          <cell r="I7301" t="str">
            <v>ENTREGADO</v>
          </cell>
          <cell r="J7301">
            <v>44936</v>
          </cell>
          <cell r="K7301" t="str">
            <v>Natasha Chavez</v>
          </cell>
          <cell r="L7301" t="str">
            <v>PUENGASI CALLE SAQUISILI S6 168  CALLE LUIS ANTONIO BRIZON</v>
          </cell>
          <cell r="M7301" t="str">
            <v>1726182890</v>
          </cell>
          <cell r="N7301" t="str">
            <v>0983357612/0987318487</v>
          </cell>
          <cell r="O7301" t="str">
            <v/>
          </cell>
          <cell r="P7301" t="str">
            <v>QUITO</v>
          </cell>
          <cell r="Q7301" t="str">
            <v>QUITO</v>
          </cell>
          <cell r="R7301" t="str">
            <v>PICHINCHA</v>
          </cell>
          <cell r="U7301" t="str">
            <v>FLEXNETUIO_LOCAL</v>
          </cell>
          <cell r="V7301">
            <v>1</v>
          </cell>
          <cell r="W7301">
            <v>1</v>
          </cell>
          <cell r="X7301" t="str">
            <v>FLEXNET ECUADOR - FLEXTUENTI</v>
          </cell>
          <cell r="Y7301" t="str">
            <v>CALLE 28 DE JUNIO S/N Y GARCIA MORENO ENTRADA LLANO GRANDE</v>
          </cell>
        </row>
        <row r="7302">
          <cell r="A7302" t="str">
            <v>414584478</v>
          </cell>
          <cell r="B7302">
            <v>490080</v>
          </cell>
          <cell r="C7302" t="str">
            <v>414584478</v>
          </cell>
          <cell r="D7302" t="str">
            <v>FLEXTUENTI</v>
          </cell>
          <cell r="E7302" t="str">
            <v>DESPACHO</v>
          </cell>
          <cell r="F7302" t="str">
            <v>DERIVADO PICK UP</v>
          </cell>
          <cell r="G7302" t="str">
            <v>031080414584478</v>
          </cell>
          <cell r="H7302">
            <v>44930</v>
          </cell>
          <cell r="I7302" t="str">
            <v>ENTREGADO</v>
          </cell>
          <cell r="J7302">
            <v>44935</v>
          </cell>
          <cell r="K7302" t="str">
            <v>Genesis Escobar</v>
          </cell>
          <cell r="L7302" t="str">
            <v>OFICINA TRAMACO PORTETE</v>
          </cell>
          <cell r="M7302" t="str">
            <v>1500897192</v>
          </cell>
          <cell r="N7302" t="str">
            <v>0968528770/0968528770</v>
          </cell>
          <cell r="O7302" t="str">
            <v/>
          </cell>
          <cell r="P7302" t="str">
            <v>GUAYAQUIL</v>
          </cell>
          <cell r="Q7302" t="str">
            <v>GUAYAQUIL</v>
          </cell>
          <cell r="R7302" t="str">
            <v>GUAYAS</v>
          </cell>
          <cell r="T7302" t="str">
            <v>TRAMACO</v>
          </cell>
          <cell r="U7302" t="str">
            <v>FLEXNETUIO_GYE</v>
          </cell>
          <cell r="V7302">
            <v>1</v>
          </cell>
          <cell r="W7302">
            <v>1</v>
          </cell>
          <cell r="X7302" t="str">
            <v>FLEXNET ECUADOR - FLEXTUENTI</v>
          </cell>
          <cell r="Y7302" t="str">
            <v>CALLE 28 DE JUNIO S/N Y GARCIA MORENO ENTRADA LLANO GRANDE</v>
          </cell>
        </row>
        <row r="7303">
          <cell r="A7303" t="str">
            <v>414584480</v>
          </cell>
          <cell r="B7303">
            <v>490081</v>
          </cell>
          <cell r="C7303" t="str">
            <v>414584480</v>
          </cell>
          <cell r="D7303" t="str">
            <v>FLEXTUENTI</v>
          </cell>
          <cell r="E7303" t="str">
            <v>DESPACHO</v>
          </cell>
          <cell r="F7303" t="str">
            <v>NORMAL</v>
          </cell>
          <cell r="G7303" t="str">
            <v>FT77502</v>
          </cell>
          <cell r="H7303">
            <v>44930</v>
          </cell>
          <cell r="I7303" t="str">
            <v>ENTREGADO</v>
          </cell>
          <cell r="J7303">
            <v>44931</v>
          </cell>
          <cell r="K7303" t="str">
            <v>Emily Argudo</v>
          </cell>
          <cell r="L7303" t="str">
            <v>SAN JUAN   GARCIA MORENO OE 545 JULIO MATOVELLE</v>
          </cell>
          <cell r="M7303" t="str">
            <v>1752988152</v>
          </cell>
          <cell r="N7303" t="str">
            <v>0992694876/0992776145</v>
          </cell>
          <cell r="O7303" t="str">
            <v/>
          </cell>
          <cell r="P7303" t="str">
            <v>QUITO</v>
          </cell>
          <cell r="Q7303" t="str">
            <v>QUITO</v>
          </cell>
          <cell r="R7303" t="str">
            <v>PICHINCHA</v>
          </cell>
          <cell r="U7303" t="str">
            <v>FLEXNETUIO_LOCAL</v>
          </cell>
          <cell r="V7303">
            <v>1</v>
          </cell>
          <cell r="W7303">
            <v>1</v>
          </cell>
          <cell r="X7303" t="str">
            <v>FLEXNET ECUADOR - FLEXTUENTI</v>
          </cell>
          <cell r="Y7303" t="str">
            <v>CALLE 28 DE JUNIO S/N Y GARCIA MORENO ENTRADA LLANO GRANDE</v>
          </cell>
        </row>
        <row r="7304">
          <cell r="A7304" t="str">
            <v>WS414559326</v>
          </cell>
          <cell r="B7304">
            <v>490082</v>
          </cell>
          <cell r="C7304" t="str">
            <v>WS414559326</v>
          </cell>
          <cell r="D7304" t="str">
            <v>FLEXTUENTI</v>
          </cell>
          <cell r="E7304" t="str">
            <v>DESPACHO</v>
          </cell>
          <cell r="F7304" t="str">
            <v>NORMAL</v>
          </cell>
          <cell r="G7304" t="str">
            <v>FT77495</v>
          </cell>
          <cell r="H7304">
            <v>44930</v>
          </cell>
          <cell r="I7304" t="str">
            <v>ENTREGADO</v>
          </cell>
          <cell r="J7304">
            <v>44931</v>
          </cell>
          <cell r="K7304" t="str">
            <v>Diana Martinez</v>
          </cell>
          <cell r="L7304" t="str">
            <v>BELISARIO QUEVEDO AV AMERICA  N23 66  CALLE ALONSO DE MARCADILLO</v>
          </cell>
          <cell r="M7304" t="str">
            <v>1760600872</v>
          </cell>
          <cell r="N7304" t="str">
            <v>0992654838/0992654838</v>
          </cell>
          <cell r="O7304" t="str">
            <v/>
          </cell>
          <cell r="P7304" t="str">
            <v>QUITO</v>
          </cell>
          <cell r="Q7304" t="str">
            <v>QUITO</v>
          </cell>
          <cell r="R7304" t="str">
            <v>PICHINCHA</v>
          </cell>
          <cell r="U7304" t="str">
            <v>FLEXNETUIO_LOCAL</v>
          </cell>
          <cell r="V7304">
            <v>1</v>
          </cell>
          <cell r="W7304">
            <v>1</v>
          </cell>
          <cell r="X7304" t="str">
            <v>FLEXNET ECUADOR - FLEXTUENTI</v>
          </cell>
          <cell r="Y7304" t="str">
            <v>CALLE 28 DE JUNIO S/N Y GARCIA MORENO ENTRADA LLANO GRANDE</v>
          </cell>
        </row>
        <row r="7305">
          <cell r="A7305" t="str">
            <v>WS414559503</v>
          </cell>
          <cell r="B7305">
            <v>490083</v>
          </cell>
          <cell r="C7305" t="str">
            <v>WS414559503</v>
          </cell>
          <cell r="D7305" t="str">
            <v>FLEXTUENTI</v>
          </cell>
          <cell r="E7305" t="str">
            <v>DESPACHO</v>
          </cell>
          <cell r="F7305" t="str">
            <v>NORMAL</v>
          </cell>
          <cell r="G7305" t="str">
            <v>FT77535</v>
          </cell>
          <cell r="H7305">
            <v>44930</v>
          </cell>
          <cell r="I7305" t="str">
            <v>ENTREGADO</v>
          </cell>
          <cell r="J7305">
            <v>44931</v>
          </cell>
          <cell r="K7305" t="str">
            <v>Bianca Mazon</v>
          </cell>
          <cell r="L7305" t="str">
            <v>TARQUI (GY)   AV RODRIGO CHAVEZ O AV 23  MZ 279 V20 SN</v>
          </cell>
          <cell r="M7305" t="str">
            <v>0925491375</v>
          </cell>
          <cell r="N7305" t="str">
            <v>0997651904/0997651904</v>
          </cell>
          <cell r="O7305" t="str">
            <v/>
          </cell>
          <cell r="P7305" t="str">
            <v>GUAYAQUIL</v>
          </cell>
          <cell r="Q7305" t="str">
            <v>GUAYAQUIL</v>
          </cell>
          <cell r="R7305" t="str">
            <v>GUAYAS</v>
          </cell>
          <cell r="T7305" t="str">
            <v>ITSACOURIER</v>
          </cell>
          <cell r="U7305" t="str">
            <v>FLEXNETUIO_GYE</v>
          </cell>
          <cell r="V7305">
            <v>1</v>
          </cell>
          <cell r="W7305">
            <v>1</v>
          </cell>
          <cell r="X7305" t="str">
            <v>FLEXNET ECUADOR - FLEXTUENTI</v>
          </cell>
          <cell r="Y7305" t="str">
            <v>CALLE 28 DE JUNIO S/N Y GARCIA MORENO ENTRADA LLANO GRANDE</v>
          </cell>
        </row>
        <row r="7306">
          <cell r="A7306" t="str">
            <v>WS414559507</v>
          </cell>
          <cell r="B7306">
            <v>490084</v>
          </cell>
          <cell r="C7306" t="str">
            <v>WS414559507</v>
          </cell>
          <cell r="D7306" t="str">
            <v>FLEXTUENTI</v>
          </cell>
          <cell r="E7306" t="str">
            <v>DESPACHO</v>
          </cell>
          <cell r="F7306" t="str">
            <v>NORMAL</v>
          </cell>
          <cell r="G7306" t="str">
            <v>FT77494</v>
          </cell>
          <cell r="H7306">
            <v>44930</v>
          </cell>
          <cell r="I7306" t="str">
            <v>ENTREGADO</v>
          </cell>
          <cell r="J7306">
            <v>44931</v>
          </cell>
          <cell r="K7306" t="str">
            <v>Erick Bravo</v>
          </cell>
          <cell r="L7306" t="str">
            <v>CALDERON  CALLE JOSE MIGUEL GUARDERAS  SN  SN</v>
          </cell>
          <cell r="M7306" t="str">
            <v>1755883574</v>
          </cell>
          <cell r="N7306" t="str">
            <v>0980937955/0980937955</v>
          </cell>
          <cell r="O7306" t="str">
            <v/>
          </cell>
          <cell r="P7306" t="str">
            <v>QUITO</v>
          </cell>
          <cell r="Q7306" t="str">
            <v>QUITO</v>
          </cell>
          <cell r="R7306" t="str">
            <v>PICHINCHA</v>
          </cell>
          <cell r="U7306" t="str">
            <v>FLEXNETUIO_LOCAL</v>
          </cell>
          <cell r="V7306">
            <v>1</v>
          </cell>
          <cell r="W7306">
            <v>1</v>
          </cell>
          <cell r="X7306" t="str">
            <v>FLEXNET ECUADOR - FLEXTUENTI</v>
          </cell>
          <cell r="Y7306" t="str">
            <v>CALLE 28 DE JUNIO S/N Y GARCIA MORENO ENTRADA LLANO GRANDE</v>
          </cell>
        </row>
        <row r="7307">
          <cell r="A7307" t="str">
            <v>WS414559519</v>
          </cell>
          <cell r="B7307">
            <v>490085</v>
          </cell>
          <cell r="C7307" t="str">
            <v>WS414559519</v>
          </cell>
          <cell r="D7307" t="str">
            <v>FLEXTUENTI</v>
          </cell>
          <cell r="E7307" t="str">
            <v>DESPACHO</v>
          </cell>
          <cell r="F7307" t="str">
            <v>NORMAL</v>
          </cell>
          <cell r="G7307" t="str">
            <v>FT77553</v>
          </cell>
          <cell r="H7307">
            <v>44930</v>
          </cell>
          <cell r="I7307" t="str">
            <v>ENTREGADO</v>
          </cell>
          <cell r="J7307">
            <v>44931</v>
          </cell>
          <cell r="K7307" t="str">
            <v>Maria Idrovo</v>
          </cell>
          <cell r="L7307" t="str">
            <v>SAMBORONDON   VIA SAMBORONDON KM 2 Y MEDIO  V17  CALLE STA MARIA</v>
          </cell>
          <cell r="M7307" t="str">
            <v>0917672933</v>
          </cell>
          <cell r="N7307" t="str">
            <v>0989828331/0989828331</v>
          </cell>
          <cell r="O7307" t="str">
            <v/>
          </cell>
          <cell r="P7307" t="str">
            <v>SAMBORONDON</v>
          </cell>
          <cell r="Q7307" t="str">
            <v>SAMBORONDON</v>
          </cell>
          <cell r="R7307" t="str">
            <v>GUAYAS</v>
          </cell>
          <cell r="T7307" t="str">
            <v>ITSACOURIER</v>
          </cell>
          <cell r="U7307" t="str">
            <v>FLEXNETUIO_GYE</v>
          </cell>
          <cell r="V7307">
            <v>1</v>
          </cell>
          <cell r="W7307">
            <v>1</v>
          </cell>
          <cell r="X7307" t="str">
            <v>FLEXNET ECUADOR - FLEXTUENTI</v>
          </cell>
          <cell r="Y7307" t="str">
            <v>CALLE 28 DE JUNIO S/N Y GARCIA MORENO ENTRADA LLANO GRANDE</v>
          </cell>
        </row>
        <row r="7308">
          <cell r="A7308" t="str">
            <v>WS414559539</v>
          </cell>
          <cell r="B7308">
            <v>490086</v>
          </cell>
          <cell r="C7308" t="str">
            <v>WS414559539</v>
          </cell>
          <cell r="D7308" t="str">
            <v>FLEXTUENTI</v>
          </cell>
          <cell r="E7308" t="str">
            <v>DESPACHO</v>
          </cell>
          <cell r="F7308" t="str">
            <v>NORMAL</v>
          </cell>
          <cell r="G7308" t="str">
            <v>031080414559539</v>
          </cell>
          <cell r="H7308">
            <v>44930</v>
          </cell>
          <cell r="I7308" t="str">
            <v>ENTREGADO</v>
          </cell>
          <cell r="J7308">
            <v>44931</v>
          </cell>
          <cell r="K7308" t="str">
            <v>Gianfranco Ginocchio</v>
          </cell>
          <cell r="L7308" t="str">
            <v>LA AURORA AV PRINCIPAL CIUDADELA VILLA CLUB MNZ 10 VILLA 18 AV FEBRES CORDERO</v>
          </cell>
          <cell r="M7308" t="str">
            <v>0705163509</v>
          </cell>
          <cell r="N7308" t="str">
            <v>0988081737/0988081737</v>
          </cell>
          <cell r="O7308" t="str">
            <v/>
          </cell>
          <cell r="P7308" t="str">
            <v>DAULE</v>
          </cell>
          <cell r="Q7308" t="str">
            <v>DAULE</v>
          </cell>
          <cell r="R7308" t="str">
            <v>GUAYAS</v>
          </cell>
          <cell r="T7308" t="str">
            <v>TRAMACO</v>
          </cell>
          <cell r="U7308" t="str">
            <v>FLEXNETUIO_PROVINCIA</v>
          </cell>
          <cell r="V7308">
            <v>1</v>
          </cell>
          <cell r="W7308">
            <v>1</v>
          </cell>
          <cell r="X7308" t="str">
            <v>FLEXNET ECUADOR - FLEXTUENTI</v>
          </cell>
          <cell r="Y7308" t="str">
            <v>CALLE 28 DE JUNIO S/N Y GARCIA MORENO ENTRADA LLANO GRANDE</v>
          </cell>
        </row>
        <row r="7309">
          <cell r="A7309" t="str">
            <v>414559527</v>
          </cell>
          <cell r="B7309">
            <v>490087</v>
          </cell>
          <cell r="C7309" t="str">
            <v>414559527</v>
          </cell>
          <cell r="D7309" t="str">
            <v>FLEXTUENTI</v>
          </cell>
          <cell r="E7309" t="str">
            <v>DESPACHO</v>
          </cell>
          <cell r="F7309" t="str">
            <v>EXPRESS GYE</v>
          </cell>
          <cell r="G7309" t="str">
            <v>TF91676</v>
          </cell>
          <cell r="H7309">
            <v>44930</v>
          </cell>
          <cell r="I7309" t="str">
            <v>ENTREGADO</v>
          </cell>
          <cell r="J7309">
            <v>44931</v>
          </cell>
          <cell r="K7309" t="str">
            <v>SAYDITH PIZARRO</v>
          </cell>
          <cell r="L7309" t="str">
            <v>TARQUI (GY) CALLE 15B NO  SN  1ER PASAJE</v>
          </cell>
          <cell r="M7309" t="str">
            <v>0956678106</v>
          </cell>
          <cell r="N7309" t="str">
            <v>0985284672/0985284672</v>
          </cell>
          <cell r="P7309" t="str">
            <v>GUAYAQUIL</v>
          </cell>
          <cell r="Q7309" t="str">
            <v>GUAYAQUIL</v>
          </cell>
          <cell r="R7309" t="str">
            <v>GUAYAS</v>
          </cell>
          <cell r="T7309" t="str">
            <v>ITSACOURIER</v>
          </cell>
          <cell r="U7309" t="str">
            <v>FLEXNETUIO_GYE</v>
          </cell>
          <cell r="V7309">
            <v>1</v>
          </cell>
          <cell r="W7309">
            <v>1</v>
          </cell>
          <cell r="X7309" t="str">
            <v>FLEXNET ECUADOR - FLEXTUENTI</v>
          </cell>
          <cell r="Y7309" t="str">
            <v>FERNANDO GUTIERREZ HILL VIA A DAULE KM 8 1/2 ENTRADA A COOPERATIVA JUAN MONTALVO</v>
          </cell>
        </row>
        <row r="7310">
          <cell r="A7310" t="str">
            <v>414460613</v>
          </cell>
          <cell r="B7310">
            <v>490028</v>
          </cell>
          <cell r="C7310" t="str">
            <v>414460613</v>
          </cell>
          <cell r="D7310" t="str">
            <v>FLEXTUENTI</v>
          </cell>
          <cell r="E7310" t="str">
            <v>DESPACHO</v>
          </cell>
          <cell r="F7310" t="str">
            <v>NORMAL</v>
          </cell>
          <cell r="G7310" t="str">
            <v>031080414460613</v>
          </cell>
          <cell r="H7310">
            <v>44930</v>
          </cell>
          <cell r="I7310" t="str">
            <v>ENTREGADO</v>
          </cell>
          <cell r="J7310">
            <v>44931</v>
          </cell>
          <cell r="K7310" t="str">
            <v>Cristian Benavides</v>
          </cell>
          <cell r="L7310" t="str">
            <v>GONZALEZ SUAREZ (CA)   AV SAN FRANCISCO O AZUAY  CASA 61A061  AV BRASIL</v>
          </cell>
          <cell r="M7310" t="str">
            <v>0401512215</v>
          </cell>
          <cell r="N7310" t="str">
            <v>0963711720/0981683344</v>
          </cell>
          <cell r="O7310" t="str">
            <v/>
          </cell>
          <cell r="P7310" t="str">
            <v>TULCAN</v>
          </cell>
          <cell r="Q7310" t="str">
            <v>TULCAN</v>
          </cell>
          <cell r="R7310" t="str">
            <v>CARCHI</v>
          </cell>
          <cell r="S7310" t="str">
            <v/>
          </cell>
          <cell r="T7310" t="str">
            <v>TRAMACO</v>
          </cell>
          <cell r="U7310" t="str">
            <v>FLEXNETUIO_PROVINCIA</v>
          </cell>
          <cell r="V7310">
            <v>1</v>
          </cell>
          <cell r="W7310">
            <v>1</v>
          </cell>
          <cell r="X7310" t="str">
            <v>FLEXNET ECUADOR - FLEXTUENTI</v>
          </cell>
          <cell r="Y7310" t="str">
            <v>CALLE 28 DE JUNIO S/N Y GARCIA MORENO ENTRADA LLANO GRANDE</v>
          </cell>
        </row>
        <row r="7311">
          <cell r="A7311" t="str">
            <v>414472855</v>
          </cell>
          <cell r="B7311">
            <v>490029</v>
          </cell>
          <cell r="C7311" t="str">
            <v>414472855</v>
          </cell>
          <cell r="D7311" t="str">
            <v>FLEXTUENTI</v>
          </cell>
          <cell r="E7311" t="str">
            <v>DESPACHO</v>
          </cell>
          <cell r="F7311" t="str">
            <v>NORMAL</v>
          </cell>
          <cell r="G7311" t="str">
            <v>031080414472855</v>
          </cell>
          <cell r="H7311">
            <v>44930</v>
          </cell>
          <cell r="I7311" t="str">
            <v>ENTREGADO</v>
          </cell>
          <cell r="J7311">
            <v>44932</v>
          </cell>
          <cell r="K7311" t="str">
            <v>Carlos Santana</v>
          </cell>
          <cell r="L7311" t="str">
            <v>PASCUALES  CALLE QUININDE  MZ241 SL2 3ER CALLEJON 26A NO</v>
          </cell>
          <cell r="M7311" t="str">
            <v>0942664095</v>
          </cell>
          <cell r="N7311" t="str">
            <v>0983667757/0939096049</v>
          </cell>
          <cell r="O7311" t="str">
            <v/>
          </cell>
          <cell r="P7311" t="str">
            <v>GUAYAQUIL</v>
          </cell>
          <cell r="Q7311" t="str">
            <v>GUAYAQUIL</v>
          </cell>
          <cell r="R7311" t="str">
            <v>GUAYAS</v>
          </cell>
          <cell r="T7311" t="str">
            <v>TRAMACO</v>
          </cell>
          <cell r="U7311" t="str">
            <v>FLEXNETUIO_GYE</v>
          </cell>
          <cell r="V7311">
            <v>1</v>
          </cell>
          <cell r="W7311">
            <v>1</v>
          </cell>
          <cell r="X7311" t="str">
            <v>FLEXNET ECUADOR - FLEXTUENTI</v>
          </cell>
          <cell r="Y7311" t="str">
            <v>CALLE 28 DE JUNIO S/N Y GARCIA MORENO ENTRADA LLANO GRANDE</v>
          </cell>
        </row>
        <row r="7312">
          <cell r="A7312" t="str">
            <v>414472890</v>
          </cell>
          <cell r="B7312">
            <v>490030</v>
          </cell>
          <cell r="C7312" t="str">
            <v>414472890</v>
          </cell>
          <cell r="D7312" t="str">
            <v>FLEXTUENTI</v>
          </cell>
          <cell r="E7312" t="str">
            <v>DESPACHO</v>
          </cell>
          <cell r="F7312" t="str">
            <v>DERIVADO PICK UP</v>
          </cell>
          <cell r="G7312" t="str">
            <v>031080414472890</v>
          </cell>
          <cell r="H7312">
            <v>44930</v>
          </cell>
          <cell r="I7312" t="str">
            <v>ENTREGADO</v>
          </cell>
          <cell r="J7312">
            <v>44931</v>
          </cell>
          <cell r="K7312" t="str">
            <v>Gloria Esperanza Narvaez Tinitana</v>
          </cell>
          <cell r="L7312" t="str">
            <v>OFICINA TRAMACO QUITO 6 DE DICIEMBRE</v>
          </cell>
          <cell r="M7312" t="str">
            <v>1100556255</v>
          </cell>
          <cell r="N7312" t="str">
            <v>0997094655/0987382063</v>
          </cell>
          <cell r="O7312" t="str">
            <v/>
          </cell>
          <cell r="P7312" t="str">
            <v>QUITO</v>
          </cell>
          <cell r="Q7312" t="str">
            <v>QUITO</v>
          </cell>
          <cell r="R7312" t="str">
            <v>PICHINCHA</v>
          </cell>
          <cell r="T7312" t="str">
            <v>TRAMACO</v>
          </cell>
          <cell r="U7312" t="str">
            <v>FLEXNETUIO_LOCAL</v>
          </cell>
          <cell r="V7312">
            <v>1</v>
          </cell>
          <cell r="W7312">
            <v>1</v>
          </cell>
          <cell r="X7312" t="str">
            <v>FLEXNET ECUADOR - FLEXTUENTI</v>
          </cell>
          <cell r="Y7312" t="str">
            <v>CALLE 28 DE JUNIO S/N Y GARCIA MORENO ENTRADA LLANO GRANDE</v>
          </cell>
        </row>
        <row r="7313">
          <cell r="A7313" t="str">
            <v>414559346</v>
          </cell>
          <cell r="B7313">
            <v>490032</v>
          </cell>
          <cell r="C7313" t="str">
            <v>414559346</v>
          </cell>
          <cell r="D7313" t="str">
            <v>FLEXTUENTI</v>
          </cell>
          <cell r="E7313" t="str">
            <v>DESPACHO</v>
          </cell>
          <cell r="F7313" t="str">
            <v>NORMAL</v>
          </cell>
          <cell r="G7313" t="str">
            <v>FT77515</v>
          </cell>
          <cell r="H7313">
            <v>44930</v>
          </cell>
          <cell r="I7313" t="str">
            <v>ENTREGADO</v>
          </cell>
          <cell r="J7313">
            <v>44931</v>
          </cell>
          <cell r="K7313" t="str">
            <v>Sandy Tufino</v>
          </cell>
          <cell r="L7313" t="str">
            <v>ZAMBIZA CALLE 11 DE FEBRERO  SN  EUGENIO ESPEJO</v>
          </cell>
          <cell r="M7313" t="str">
            <v>1722730494</v>
          </cell>
          <cell r="N7313" t="str">
            <v>0984737375/0997901209</v>
          </cell>
          <cell r="O7313" t="str">
            <v/>
          </cell>
          <cell r="P7313" t="str">
            <v>QUITO</v>
          </cell>
          <cell r="Q7313" t="str">
            <v>QUITO</v>
          </cell>
          <cell r="R7313" t="str">
            <v>PICHINCHA</v>
          </cell>
          <cell r="U7313" t="str">
            <v>FLEXNETUIO_LOCAL</v>
          </cell>
          <cell r="V7313">
            <v>1</v>
          </cell>
          <cell r="W7313">
            <v>1</v>
          </cell>
          <cell r="X7313" t="str">
            <v>FLEXNET ECUADOR - FLEXTUENTI</v>
          </cell>
          <cell r="Y7313" t="str">
            <v>CALLE 28 DE JUNIO S/N Y GARCIA MORENO ENTRADA LLANO GRANDE</v>
          </cell>
        </row>
        <row r="7314">
          <cell r="A7314" t="str">
            <v>414559356</v>
          </cell>
          <cell r="B7314">
            <v>490033</v>
          </cell>
          <cell r="C7314" t="str">
            <v>414559356</v>
          </cell>
          <cell r="D7314" t="str">
            <v>FLEXTUENTI</v>
          </cell>
          <cell r="E7314" t="str">
            <v>DESPACHO</v>
          </cell>
          <cell r="F7314" t="str">
            <v>NORMAL</v>
          </cell>
          <cell r="G7314" t="str">
            <v>FT77514</v>
          </cell>
          <cell r="H7314">
            <v>44930</v>
          </cell>
          <cell r="I7314" t="str">
            <v>ENTREGADO</v>
          </cell>
          <cell r="J7314">
            <v>44931</v>
          </cell>
          <cell r="K7314" t="str">
            <v>Wendy Tapia</v>
          </cell>
          <cell r="L7314" t="str">
            <v>YARUQUI   MEJIA  SN GONZALEZ SUAREZ</v>
          </cell>
          <cell r="M7314" t="str">
            <v>1755440995</v>
          </cell>
          <cell r="N7314" t="str">
            <v>0987132887/0995876198</v>
          </cell>
          <cell r="O7314" t="str">
            <v/>
          </cell>
          <cell r="P7314" t="str">
            <v>QUITO</v>
          </cell>
          <cell r="Q7314" t="str">
            <v>QUITO</v>
          </cell>
          <cell r="R7314" t="str">
            <v>PICHINCHA</v>
          </cell>
          <cell r="U7314" t="str">
            <v>FLEXNETUIO_LOCAL</v>
          </cell>
          <cell r="V7314">
            <v>1</v>
          </cell>
          <cell r="W7314">
            <v>1</v>
          </cell>
          <cell r="X7314" t="str">
            <v>FLEXNET ECUADOR - FLEXTUENTI</v>
          </cell>
          <cell r="Y7314" t="str">
            <v>CALLE 28 DE JUNIO S/N Y GARCIA MORENO ENTRADA LLANO GRANDE</v>
          </cell>
        </row>
        <row r="7315">
          <cell r="A7315" t="str">
            <v>414559455</v>
          </cell>
          <cell r="B7315">
            <v>490034</v>
          </cell>
          <cell r="C7315" t="str">
            <v>414559455</v>
          </cell>
          <cell r="D7315" t="str">
            <v>FLEXTUENTI</v>
          </cell>
          <cell r="E7315" t="str">
            <v>DESPACHO</v>
          </cell>
          <cell r="F7315" t="str">
            <v>NORMAL</v>
          </cell>
          <cell r="G7315" t="str">
            <v>031080414559455</v>
          </cell>
          <cell r="H7315">
            <v>44930</v>
          </cell>
          <cell r="I7315" t="str">
            <v>ENTREGADO</v>
          </cell>
          <cell r="J7315">
            <v>44932</v>
          </cell>
          <cell r="K7315" t="str">
            <v>Anderson Panchi</v>
          </cell>
          <cell r="L7315" t="str">
            <v>LA MATRIZ  AV ATAHUALPA  SN  QUITO</v>
          </cell>
          <cell r="M7315" t="str">
            <v>0503612467</v>
          </cell>
          <cell r="N7315" t="str">
            <v>0992909641/0987040863</v>
          </cell>
          <cell r="O7315" t="str">
            <v/>
          </cell>
          <cell r="P7315" t="str">
            <v>LATACUNGA</v>
          </cell>
          <cell r="Q7315" t="str">
            <v>LATACUNGA</v>
          </cell>
          <cell r="R7315" t="str">
            <v>COTOPAXI</v>
          </cell>
          <cell r="T7315" t="str">
            <v>TRAMACO</v>
          </cell>
          <cell r="U7315" t="str">
            <v>FLEXNETUIO_PROVINCIA</v>
          </cell>
          <cell r="V7315">
            <v>1</v>
          </cell>
          <cell r="W7315">
            <v>1</v>
          </cell>
          <cell r="X7315" t="str">
            <v>FLEXNET ECUADOR - FLEXTUENTI</v>
          </cell>
          <cell r="Y7315" t="str">
            <v>CALLE 28 DE JUNIO S/N Y GARCIA MORENO ENTRADA LLANO GRANDE</v>
          </cell>
        </row>
        <row r="7316">
          <cell r="A7316" t="str">
            <v>414559468</v>
          </cell>
          <cell r="B7316">
            <v>490035</v>
          </cell>
          <cell r="C7316" t="str">
            <v>414559468</v>
          </cell>
          <cell r="D7316" t="str">
            <v>FLEXTUENTI</v>
          </cell>
          <cell r="E7316" t="str">
            <v>DESPACHO</v>
          </cell>
          <cell r="F7316" t="str">
            <v>NORMAL</v>
          </cell>
          <cell r="G7316" t="str">
            <v>031080414559468</v>
          </cell>
          <cell r="H7316">
            <v>44930</v>
          </cell>
          <cell r="I7316" t="str">
            <v>DEVOLUCION_EN_PROCESO</v>
          </cell>
          <cell r="J7316">
            <v>44943</v>
          </cell>
          <cell r="K7316" t="str">
            <v>Edison Alvarado</v>
          </cell>
          <cell r="L7316" t="str">
            <v>LIMONAL  CALLE  AV 2 DE AGOSTO  SN  SN</v>
          </cell>
          <cell r="M7316" t="str">
            <v>0941460966</v>
          </cell>
          <cell r="N7316" t="str">
            <v>0993451131/0980119626</v>
          </cell>
          <cell r="O7316" t="str">
            <v/>
          </cell>
          <cell r="P7316" t="str">
            <v>DAULE</v>
          </cell>
          <cell r="Q7316" t="str">
            <v>DAULE</v>
          </cell>
          <cell r="R7316" t="str">
            <v>GUAYAS</v>
          </cell>
          <cell r="T7316" t="str">
            <v>TRAMACO</v>
          </cell>
          <cell r="U7316" t="str">
            <v>FLEXNETUIO_PROVINCIA</v>
          </cell>
          <cell r="V7316">
            <v>1</v>
          </cell>
          <cell r="W7316">
            <v>1</v>
          </cell>
          <cell r="X7316" t="str">
            <v>FLEXNET ECUADOR - FLEXTUENTI</v>
          </cell>
          <cell r="Y7316" t="str">
            <v>CALLE 28 DE JUNIO S/N Y GARCIA MORENO ENTRADA LLANO GRANDE</v>
          </cell>
        </row>
        <row r="7317">
          <cell r="A7317" t="str">
            <v>414559492</v>
          </cell>
          <cell r="B7317">
            <v>490036</v>
          </cell>
          <cell r="C7317" t="str">
            <v>414559492</v>
          </cell>
          <cell r="D7317" t="str">
            <v>FLEXTUENTI</v>
          </cell>
          <cell r="E7317" t="str">
            <v>DESPACHO</v>
          </cell>
          <cell r="F7317" t="str">
            <v>NORMAL</v>
          </cell>
          <cell r="G7317" t="str">
            <v>031080414559492</v>
          </cell>
          <cell r="H7317">
            <v>44930</v>
          </cell>
          <cell r="I7317" t="str">
            <v>ENTREGADO</v>
          </cell>
          <cell r="J7317">
            <v>44931</v>
          </cell>
          <cell r="K7317" t="str">
            <v>Stalin Carbache</v>
          </cell>
          <cell r="L7317" t="str">
            <v>TARQUI CALLE 107 SN  AV 113</v>
          </cell>
          <cell r="M7317" t="str">
            <v>1311437154</v>
          </cell>
          <cell r="N7317" t="str">
            <v>0962600670/0995728505</v>
          </cell>
          <cell r="O7317" t="str">
            <v/>
          </cell>
          <cell r="P7317" t="str">
            <v>MANTA</v>
          </cell>
          <cell r="Q7317" t="str">
            <v>MANTA</v>
          </cell>
          <cell r="R7317" t="str">
            <v>MANABI</v>
          </cell>
          <cell r="T7317" t="str">
            <v>TRAMACO</v>
          </cell>
          <cell r="U7317" t="str">
            <v>FLEXNETUIO_PROVINCIA</v>
          </cell>
          <cell r="V7317">
            <v>1</v>
          </cell>
          <cell r="W7317">
            <v>1</v>
          </cell>
          <cell r="X7317" t="str">
            <v>FLEXNET ECUADOR - FLEXTUENTI</v>
          </cell>
          <cell r="Y7317" t="str">
            <v>CALLE 28 DE JUNIO S/N Y GARCIA MORENO ENTRADA LLANO GRANDE</v>
          </cell>
        </row>
        <row r="7318">
          <cell r="A7318" t="str">
            <v>414559495</v>
          </cell>
          <cell r="B7318">
            <v>490037</v>
          </cell>
          <cell r="C7318" t="str">
            <v>414559495</v>
          </cell>
          <cell r="D7318" t="str">
            <v>FLEXTUENTI</v>
          </cell>
          <cell r="E7318" t="str">
            <v>DESPACHO</v>
          </cell>
          <cell r="F7318" t="str">
            <v>NORMAL</v>
          </cell>
          <cell r="G7318" t="str">
            <v>FT77541</v>
          </cell>
          <cell r="H7318">
            <v>44930</v>
          </cell>
          <cell r="I7318" t="str">
            <v>ENTREGADO</v>
          </cell>
          <cell r="J7318">
            <v>44931</v>
          </cell>
          <cell r="K7318" t="str">
            <v>Jean carlos Lopez</v>
          </cell>
          <cell r="L7318" t="str">
            <v>TARQUI RODOLFO BARQUERIZO  MANZANA 198 SOLAR 1 JOSE MARIA EGAS</v>
          </cell>
          <cell r="M7318" t="str">
            <v>0950617555</v>
          </cell>
          <cell r="N7318" t="str">
            <v>0989153394/0996662208</v>
          </cell>
          <cell r="O7318" t="str">
            <v/>
          </cell>
          <cell r="P7318" t="str">
            <v>GUAYAQUIL</v>
          </cell>
          <cell r="Q7318" t="str">
            <v>GUAYAQUIL</v>
          </cell>
          <cell r="R7318" t="str">
            <v>GUAYAS</v>
          </cell>
          <cell r="T7318" t="str">
            <v>ITSACOURIER</v>
          </cell>
          <cell r="U7318" t="str">
            <v>FLEXNETUIO_GYE</v>
          </cell>
          <cell r="V7318">
            <v>1</v>
          </cell>
          <cell r="W7318">
            <v>1</v>
          </cell>
          <cell r="X7318" t="str">
            <v>FLEXNET ECUADOR - FLEXTUENTI</v>
          </cell>
          <cell r="Y7318" t="str">
            <v>CALLE 28 DE JUNIO S/N Y GARCIA MORENO ENTRADA LLANO GRANDE</v>
          </cell>
        </row>
        <row r="7319">
          <cell r="A7319" t="str">
            <v>414559508</v>
          </cell>
          <cell r="B7319">
            <v>490038</v>
          </cell>
          <cell r="C7319" t="str">
            <v>414559508</v>
          </cell>
          <cell r="D7319" t="str">
            <v>FLEXTUENTI</v>
          </cell>
          <cell r="E7319" t="str">
            <v>DESPACHO</v>
          </cell>
          <cell r="F7319" t="str">
            <v>EXPRESS UIO</v>
          </cell>
          <cell r="G7319" t="str">
            <v>EC6388</v>
          </cell>
          <cell r="H7319">
            <v>44930</v>
          </cell>
          <cell r="I7319" t="str">
            <v>DEVOLUCION_EN_PROCESO</v>
          </cell>
          <cell r="J7319">
            <v>44935</v>
          </cell>
          <cell r="K7319" t="str">
            <v>Monica Soberon</v>
          </cell>
          <cell r="L7319" t="str">
            <v>COTOCOLLAO  CALLE PABLO YEROVI ROMO  N81 79  CALLE JUAN MONTALVO</v>
          </cell>
          <cell r="M7319" t="str">
            <v>1711849107</v>
          </cell>
          <cell r="N7319" t="str">
            <v>0984148083/0987385750</v>
          </cell>
          <cell r="O7319" t="str">
            <v/>
          </cell>
          <cell r="P7319" t="str">
            <v>QUITO</v>
          </cell>
          <cell r="Q7319" t="str">
            <v>QUITO</v>
          </cell>
          <cell r="R7319" t="str">
            <v>PICHINCHA</v>
          </cell>
          <cell r="T7319" t="str">
            <v>EXPRESSCON</v>
          </cell>
          <cell r="U7319" t="str">
            <v>FLEXNETUIO_LOCAL</v>
          </cell>
          <cell r="V7319">
            <v>1</v>
          </cell>
          <cell r="W7319">
            <v>1</v>
          </cell>
          <cell r="X7319" t="str">
            <v>FLEXNET ECUADOR - FLEXTUENTI</v>
          </cell>
          <cell r="Y7319" t="str">
            <v>CALLE 28 DE JUNIO S/N Y GARCIA MORENO ENTRADA LLANO GRANDE</v>
          </cell>
        </row>
        <row r="7320">
          <cell r="A7320" t="str">
            <v>414559521</v>
          </cell>
          <cell r="B7320">
            <v>490040</v>
          </cell>
          <cell r="C7320" t="str">
            <v>414559521</v>
          </cell>
          <cell r="D7320" t="str">
            <v>FLEXTUENTI</v>
          </cell>
          <cell r="E7320" t="str">
            <v>DESPACHO</v>
          </cell>
          <cell r="F7320" t="str">
            <v>EXPRESS UIO</v>
          </cell>
          <cell r="G7320" t="str">
            <v>EC6389</v>
          </cell>
          <cell r="H7320">
            <v>44930</v>
          </cell>
          <cell r="I7320" t="str">
            <v>ENTREGADO</v>
          </cell>
          <cell r="J7320">
            <v>44930</v>
          </cell>
          <cell r="K7320" t="str">
            <v>Andres Marcelo Arcos Garcia</v>
          </cell>
          <cell r="L7320" t="str">
            <v>SAN ISIDRO DEL INCA   CARLOS ARCOS E15 200 DE LOS NOGALES</v>
          </cell>
          <cell r="M7320" t="str">
            <v>1716757321</v>
          </cell>
          <cell r="N7320" t="str">
            <v>0998105626/0995780856</v>
          </cell>
          <cell r="O7320" t="str">
            <v/>
          </cell>
          <cell r="P7320" t="str">
            <v>QUITO</v>
          </cell>
          <cell r="Q7320" t="str">
            <v>QUITO</v>
          </cell>
          <cell r="R7320" t="str">
            <v>PICHINCHA</v>
          </cell>
          <cell r="T7320" t="str">
            <v>EXPRESSCON</v>
          </cell>
          <cell r="U7320" t="str">
            <v>FLEXNETUIO_LOCAL</v>
          </cell>
          <cell r="V7320">
            <v>1</v>
          </cell>
          <cell r="W7320">
            <v>1</v>
          </cell>
          <cell r="X7320" t="str">
            <v>FLEXNET ECUADOR - FLEXTUENTI</v>
          </cell>
          <cell r="Y7320" t="str">
            <v>CALLE 28 DE JUNIO S/N Y GARCIA MORENO ENTRADA LLANO GRANDE</v>
          </cell>
        </row>
        <row r="7321">
          <cell r="A7321" t="str">
            <v>414559526</v>
          </cell>
          <cell r="B7321">
            <v>490041</v>
          </cell>
          <cell r="C7321" t="str">
            <v>414559526</v>
          </cell>
          <cell r="D7321" t="str">
            <v>FLEXTUENTI</v>
          </cell>
          <cell r="E7321" t="str">
            <v>DESPACHO</v>
          </cell>
          <cell r="F7321" t="str">
            <v>EXPRESS UIO</v>
          </cell>
          <cell r="G7321" t="str">
            <v>TS8732</v>
          </cell>
          <cell r="H7321">
            <v>44930</v>
          </cell>
          <cell r="I7321" t="str">
            <v>ENTREGADO</v>
          </cell>
          <cell r="J7321">
            <v>44930</v>
          </cell>
          <cell r="K7321" t="str">
            <v>Dennis Echeverria</v>
          </cell>
          <cell r="L7321" t="str">
            <v>INAQUITO AV 10 DE AGOSTO  SN  INAQUITO</v>
          </cell>
          <cell r="M7321" t="str">
            <v>1722809108</v>
          </cell>
          <cell r="N7321" t="str">
            <v>0988634915/0987903052</v>
          </cell>
          <cell r="O7321" t="str">
            <v/>
          </cell>
          <cell r="P7321" t="str">
            <v>QUITO</v>
          </cell>
          <cell r="Q7321" t="str">
            <v>QUITO</v>
          </cell>
          <cell r="R7321" t="str">
            <v>PICHINCHA</v>
          </cell>
          <cell r="T7321" t="str">
            <v>TRANSERVISS</v>
          </cell>
          <cell r="U7321" t="str">
            <v>FLEXNETUIO_LOCAL</v>
          </cell>
          <cell r="V7321">
            <v>1</v>
          </cell>
          <cell r="W7321">
            <v>1</v>
          </cell>
          <cell r="X7321" t="str">
            <v>FLEXNET ECUADOR - FLEXTUENTI</v>
          </cell>
          <cell r="Y7321" t="str">
            <v>CALLE 28 DE JUNIO S/N Y GARCIA MORENO ENTRADA LLANO GRANDE</v>
          </cell>
        </row>
        <row r="7322">
          <cell r="A7322" t="str">
            <v>414559552</v>
          </cell>
          <cell r="B7322">
            <v>490042</v>
          </cell>
          <cell r="C7322" t="str">
            <v>414559552</v>
          </cell>
          <cell r="D7322" t="str">
            <v>FLEXTUENTI</v>
          </cell>
          <cell r="E7322" t="str">
            <v>DESPACHO</v>
          </cell>
          <cell r="F7322" t="str">
            <v>NORMAL</v>
          </cell>
          <cell r="G7322" t="str">
            <v>FT77513</v>
          </cell>
          <cell r="H7322">
            <v>44930</v>
          </cell>
          <cell r="I7322" t="str">
            <v>ENTREGADO</v>
          </cell>
          <cell r="J7322">
            <v>44931</v>
          </cell>
          <cell r="K7322" t="str">
            <v>Carolina Sigcha</v>
          </cell>
          <cell r="L7322" t="str">
            <v>CALDERON  CALLE DE LOS FUNDADORES SN SEBASTIAN DE BENALCAZAR</v>
          </cell>
          <cell r="M7322" t="str">
            <v>1720281235</v>
          </cell>
          <cell r="N7322" t="str">
            <v>0979368579/0963132845</v>
          </cell>
          <cell r="O7322" t="str">
            <v/>
          </cell>
          <cell r="P7322" t="str">
            <v>QUITO</v>
          </cell>
          <cell r="Q7322" t="str">
            <v>QUITO</v>
          </cell>
          <cell r="R7322" t="str">
            <v>PICHINCHA</v>
          </cell>
          <cell r="U7322" t="str">
            <v>FLEXNETUIO_LOCAL</v>
          </cell>
          <cell r="V7322">
            <v>1</v>
          </cell>
          <cell r="W7322">
            <v>1</v>
          </cell>
          <cell r="X7322" t="str">
            <v>FLEXNET ECUADOR - FLEXTUENTI</v>
          </cell>
          <cell r="Y7322" t="str">
            <v>CALLE 28 DE JUNIO S/N Y GARCIA MORENO ENTRADA LLANO GRANDE</v>
          </cell>
        </row>
        <row r="7323">
          <cell r="A7323" t="str">
            <v>414559562</v>
          </cell>
          <cell r="B7323">
            <v>490043</v>
          </cell>
          <cell r="C7323" t="str">
            <v>414559562</v>
          </cell>
          <cell r="D7323" t="str">
            <v>FLEXTUENTI</v>
          </cell>
          <cell r="E7323" t="str">
            <v>DESPACHO</v>
          </cell>
          <cell r="F7323" t="str">
            <v>DERIVADO PICK UP</v>
          </cell>
          <cell r="G7323" t="str">
            <v>031080414559562</v>
          </cell>
          <cell r="H7323">
            <v>44930</v>
          </cell>
          <cell r="I7323" t="str">
            <v>ENTREGADO</v>
          </cell>
          <cell r="J7323">
            <v>44931</v>
          </cell>
          <cell r="K7323" t="str">
            <v>Yandry Vera</v>
          </cell>
          <cell r="L7323" t="str">
            <v>OFICINA TRAMACO PORTOVIEJO</v>
          </cell>
          <cell r="M7323" t="str">
            <v>1313671933</v>
          </cell>
          <cell r="N7323" t="str">
            <v>0996137189/0996137189</v>
          </cell>
          <cell r="O7323" t="str">
            <v/>
          </cell>
          <cell r="P7323" t="str">
            <v>PORTOVIEJO</v>
          </cell>
          <cell r="Q7323" t="str">
            <v>PORTOVIEJO</v>
          </cell>
          <cell r="R7323" t="str">
            <v>MANABI</v>
          </cell>
          <cell r="T7323" t="str">
            <v>TRAMACO</v>
          </cell>
          <cell r="U7323" t="str">
            <v>FLEXNETUIO_PROVINCIA</v>
          </cell>
          <cell r="V7323">
            <v>1</v>
          </cell>
          <cell r="W7323">
            <v>1</v>
          </cell>
          <cell r="X7323" t="str">
            <v>FLEXNET ECUADOR - FLEXTUENTI</v>
          </cell>
          <cell r="Y7323" t="str">
            <v>CALLE 28 DE JUNIO S/N Y GARCIA MORENO ENTRADA LLANO GRANDE</v>
          </cell>
        </row>
        <row r="7324">
          <cell r="A7324" t="str">
            <v>414559567</v>
          </cell>
          <cell r="B7324">
            <v>490044</v>
          </cell>
          <cell r="C7324" t="str">
            <v>414559567</v>
          </cell>
          <cell r="D7324" t="str">
            <v>FLEXTUENTI</v>
          </cell>
          <cell r="E7324" t="str">
            <v>DESPACHO</v>
          </cell>
          <cell r="F7324" t="str">
            <v>NORMAL</v>
          </cell>
          <cell r="G7324" t="str">
            <v>FT77540</v>
          </cell>
          <cell r="H7324">
            <v>44930</v>
          </cell>
          <cell r="I7324" t="str">
            <v>ENTREGADO</v>
          </cell>
          <cell r="J7324">
            <v>44931</v>
          </cell>
          <cell r="K7324" t="str">
            <v>FRANCISCO JAVIER LEON FLORES</v>
          </cell>
          <cell r="L7324" t="str">
            <v>ROCAFUERTE  AV MACHALA 520 LUIS URDANETA</v>
          </cell>
          <cell r="M7324" t="str">
            <v>0910321181</v>
          </cell>
          <cell r="N7324" t="str">
            <v>0980979433/0980856955</v>
          </cell>
          <cell r="O7324" t="str">
            <v/>
          </cell>
          <cell r="P7324" t="str">
            <v>GUAYAQUIL</v>
          </cell>
          <cell r="Q7324" t="str">
            <v>GUAYAQUIL</v>
          </cell>
          <cell r="R7324" t="str">
            <v>GUAYAS</v>
          </cell>
          <cell r="T7324" t="str">
            <v>ITSACOURIER</v>
          </cell>
          <cell r="U7324" t="str">
            <v>FLEXNETUIO_GYE</v>
          </cell>
          <cell r="V7324">
            <v>1</v>
          </cell>
          <cell r="W7324">
            <v>1</v>
          </cell>
          <cell r="X7324" t="str">
            <v>FLEXNET ECUADOR - FLEXTUENTI</v>
          </cell>
          <cell r="Y7324" t="str">
            <v>CALLE 28 DE JUNIO S/N Y GARCIA MORENO ENTRADA LLANO GRANDE</v>
          </cell>
        </row>
        <row r="7325">
          <cell r="A7325" t="str">
            <v>414559583</v>
          </cell>
          <cell r="B7325">
            <v>490045</v>
          </cell>
          <cell r="C7325" t="str">
            <v>414559583</v>
          </cell>
          <cell r="D7325" t="str">
            <v>FLEXTUENTI</v>
          </cell>
          <cell r="E7325" t="str">
            <v>DESPACHO</v>
          </cell>
          <cell r="F7325" t="str">
            <v>DERIVADO PICK UP</v>
          </cell>
          <cell r="G7325" t="str">
            <v>031080414559583</v>
          </cell>
          <cell r="H7325">
            <v>44930</v>
          </cell>
          <cell r="I7325" t="str">
            <v>ENTREGADO</v>
          </cell>
          <cell r="J7325">
            <v>44931</v>
          </cell>
          <cell r="K7325" t="str">
            <v>Jheimmy Valeria Quezada Silva</v>
          </cell>
          <cell r="L7325" t="str">
            <v>OFICINA TRAMACO LOJA</v>
          </cell>
          <cell r="M7325" t="str">
            <v>1104479892</v>
          </cell>
          <cell r="N7325" t="str">
            <v>0980659386/0983248577</v>
          </cell>
          <cell r="O7325" t="str">
            <v/>
          </cell>
          <cell r="P7325" t="str">
            <v>LOJA</v>
          </cell>
          <cell r="Q7325" t="str">
            <v>LOJA</v>
          </cell>
          <cell r="R7325" t="str">
            <v>LOJA</v>
          </cell>
          <cell r="T7325" t="str">
            <v>TRAMACO</v>
          </cell>
          <cell r="U7325" t="str">
            <v>FLEXNETUIO_PROVINCIA</v>
          </cell>
          <cell r="V7325">
            <v>1</v>
          </cell>
          <cell r="W7325">
            <v>1</v>
          </cell>
          <cell r="X7325" t="str">
            <v>FLEXNET ECUADOR - FLEXTUENTI</v>
          </cell>
          <cell r="Y7325" t="str">
            <v>CALLE 28 DE JUNIO S/N Y GARCIA MORENO ENTRADA LLANO GRANDE</v>
          </cell>
        </row>
        <row r="7326">
          <cell r="A7326" t="str">
            <v>414559584</v>
          </cell>
          <cell r="B7326">
            <v>490046</v>
          </cell>
          <cell r="C7326" t="str">
            <v>414559584</v>
          </cell>
          <cell r="D7326" t="str">
            <v>FLEXTUENTI</v>
          </cell>
          <cell r="E7326" t="str">
            <v>DESPACHO</v>
          </cell>
          <cell r="F7326" t="str">
            <v>NORMAL</v>
          </cell>
          <cell r="G7326" t="str">
            <v>FT77512</v>
          </cell>
          <cell r="H7326">
            <v>44930</v>
          </cell>
          <cell r="I7326" t="str">
            <v>ENTREGADO</v>
          </cell>
          <cell r="J7326">
            <v>44931</v>
          </cell>
          <cell r="K7326" t="str">
            <v>miroslava castro</v>
          </cell>
          <cell r="L7326" t="str">
            <v>BELISARIO QUEVEDO  AV LA GASCA 202 ARTURO MENESES</v>
          </cell>
          <cell r="M7326" t="str">
            <v>0400950663</v>
          </cell>
          <cell r="N7326" t="str">
            <v>0990418535/0990418535</v>
          </cell>
          <cell r="O7326" t="str">
            <v/>
          </cell>
          <cell r="P7326" t="str">
            <v>QUITO</v>
          </cell>
          <cell r="Q7326" t="str">
            <v>QUITO</v>
          </cell>
          <cell r="R7326" t="str">
            <v>PICHINCHA</v>
          </cell>
          <cell r="U7326" t="str">
            <v>FLEXNETUIO_LOCAL</v>
          </cell>
          <cell r="V7326">
            <v>1</v>
          </cell>
          <cell r="W7326">
            <v>1</v>
          </cell>
          <cell r="X7326" t="str">
            <v>FLEXNET ECUADOR - FLEXTUENTI</v>
          </cell>
          <cell r="Y7326" t="str">
            <v>CALLE 28 DE JUNIO S/N Y GARCIA MORENO ENTRADA LLANO GRANDE</v>
          </cell>
        </row>
        <row r="7327">
          <cell r="A7327" t="str">
            <v>414559593</v>
          </cell>
          <cell r="B7327">
            <v>490047</v>
          </cell>
          <cell r="C7327" t="str">
            <v>414559593</v>
          </cell>
          <cell r="D7327" t="str">
            <v>FLEXTUENTI</v>
          </cell>
          <cell r="E7327" t="str">
            <v>DESPACHO</v>
          </cell>
          <cell r="F7327" t="str">
            <v>NORMAL</v>
          </cell>
          <cell r="G7327" t="str">
            <v>FT77511</v>
          </cell>
          <cell r="H7327">
            <v>44930</v>
          </cell>
          <cell r="I7327" t="str">
            <v>ENTREGADO</v>
          </cell>
          <cell r="J7327">
            <v>44931</v>
          </cell>
          <cell r="K7327" t="str">
            <v>Willian Grandes</v>
          </cell>
          <cell r="L7327" t="str">
            <v>CUMBAYA  CALLE DIEGO ROBLES SN  AV PAMPITE</v>
          </cell>
          <cell r="M7327" t="str">
            <v>1713128724</v>
          </cell>
          <cell r="N7327" t="str">
            <v>0987070113/0988664289</v>
          </cell>
          <cell r="O7327" t="str">
            <v/>
          </cell>
          <cell r="P7327" t="str">
            <v>QUITO</v>
          </cell>
          <cell r="Q7327" t="str">
            <v>QUITO</v>
          </cell>
          <cell r="R7327" t="str">
            <v>PICHINCHA</v>
          </cell>
          <cell r="U7327" t="str">
            <v>FLEXNETUIO_LOCAL</v>
          </cell>
          <cell r="V7327">
            <v>1</v>
          </cell>
          <cell r="W7327">
            <v>1</v>
          </cell>
          <cell r="X7327" t="str">
            <v>FLEXNET ECUADOR - FLEXTUENTI</v>
          </cell>
          <cell r="Y7327" t="str">
            <v>CALLE 28 DE JUNIO S/N Y GARCIA MORENO ENTRADA LLANO GRANDE</v>
          </cell>
        </row>
        <row r="7328">
          <cell r="A7328" t="str">
            <v>414559594</v>
          </cell>
          <cell r="B7328">
            <v>490048</v>
          </cell>
          <cell r="C7328" t="str">
            <v>414559594</v>
          </cell>
          <cell r="D7328" t="str">
            <v>FLEXTUENTI</v>
          </cell>
          <cell r="E7328" t="str">
            <v>DESPACHO</v>
          </cell>
          <cell r="F7328" t="str">
            <v>DERIVADO PICK UP</v>
          </cell>
          <cell r="G7328" t="str">
            <v>031080414559594</v>
          </cell>
          <cell r="H7328">
            <v>44930</v>
          </cell>
          <cell r="I7328" t="str">
            <v>ENTREGADO</v>
          </cell>
          <cell r="J7328">
            <v>44932</v>
          </cell>
          <cell r="K7328" t="str">
            <v>CRISTIAN Chilig</v>
          </cell>
          <cell r="L7328" t="str">
            <v>OFICINA TRAMACO QUITO SANTA CLARA</v>
          </cell>
          <cell r="M7328" t="str">
            <v>1722006929</v>
          </cell>
          <cell r="N7328" t="str">
            <v>0995624565/0967342209</v>
          </cell>
          <cell r="O7328" t="str">
            <v/>
          </cell>
          <cell r="P7328" t="str">
            <v>QUITO</v>
          </cell>
          <cell r="Q7328" t="str">
            <v>QUITO</v>
          </cell>
          <cell r="R7328" t="str">
            <v>PICHINCHA</v>
          </cell>
          <cell r="T7328" t="str">
            <v>TRAMACO</v>
          </cell>
          <cell r="U7328" t="str">
            <v>FLEXNETUIO_LOCAL</v>
          </cell>
          <cell r="V7328">
            <v>1</v>
          </cell>
          <cell r="W7328">
            <v>1</v>
          </cell>
          <cell r="X7328" t="str">
            <v>FLEXNET ECUADOR - FLEXTUENTI</v>
          </cell>
          <cell r="Y7328" t="str">
            <v>CALLE 28 DE JUNIO S/N Y GARCIA MORENO ENTRADA LLANO GRANDE</v>
          </cell>
        </row>
        <row r="7329">
          <cell r="A7329" t="str">
            <v>DHL_23_003</v>
          </cell>
          <cell r="B7329">
            <v>490026</v>
          </cell>
          <cell r="C7329" t="str">
            <v>DHL_23_003</v>
          </cell>
          <cell r="D7329" t="str">
            <v>DHL</v>
          </cell>
          <cell r="E7329" t="str">
            <v>DESPACHO</v>
          </cell>
          <cell r="F7329" t="str">
            <v>NORMAL</v>
          </cell>
          <cell r="G7329" t="str">
            <v>FT77487</v>
          </cell>
          <cell r="H7329">
            <v>44930</v>
          </cell>
          <cell r="I7329" t="str">
            <v>ENTREGADO</v>
          </cell>
          <cell r="J7329">
            <v>44930</v>
          </cell>
          <cell r="K7329" t="str">
            <v>DHL MATRIZ</v>
          </cell>
          <cell r="L7329" t="str">
            <v>AV. ELOY ALFARO 113 A Y PASAJE LOS JUNCOS EDIFICIO DHL, SECTOR COMITE DEL PUEBLO</v>
          </cell>
          <cell r="P7329" t="str">
            <v>QUITO</v>
          </cell>
          <cell r="Q7329" t="str">
            <v>QUITO</v>
          </cell>
          <cell r="R7329" t="str">
            <v>PICHINCHA</v>
          </cell>
          <cell r="T7329" t="str">
            <v>FLEXTRANS UIO</v>
          </cell>
          <cell r="U7329" t="str">
            <v>FLEXNETUIO_LOCAL</v>
          </cell>
          <cell r="V7329">
            <v>1</v>
          </cell>
          <cell r="W7329">
            <v>1</v>
          </cell>
          <cell r="X7329" t="str">
            <v>ALMACENES TABACARCEN</v>
          </cell>
          <cell r="Y7329" t="str">
            <v>TABABELA</v>
          </cell>
        </row>
        <row r="7330">
          <cell r="A7330" t="str">
            <v>DHL_23_004</v>
          </cell>
          <cell r="B7330">
            <v>490027</v>
          </cell>
          <cell r="C7330" t="str">
            <v>DHL_23_004</v>
          </cell>
          <cell r="D7330" t="str">
            <v>DHL</v>
          </cell>
          <cell r="E7330" t="str">
            <v>DESPACHO</v>
          </cell>
          <cell r="F7330" t="str">
            <v>NORMAL</v>
          </cell>
          <cell r="G7330" t="str">
            <v>FT77488</v>
          </cell>
          <cell r="H7330">
            <v>44930</v>
          </cell>
          <cell r="I7330" t="str">
            <v>ENTREGADO</v>
          </cell>
          <cell r="J7330">
            <v>44930</v>
          </cell>
          <cell r="K7330" t="str">
            <v>DHL MATRIZ</v>
          </cell>
          <cell r="L7330" t="str">
            <v>AV. ELOY ALFARO 113 A Y PASAJE LOS JUNCOS EDIFICIO DHL, SECTOR COMITE DEL PUEBLO</v>
          </cell>
          <cell r="P7330" t="str">
            <v>QUITO</v>
          </cell>
          <cell r="Q7330" t="str">
            <v>QUITO</v>
          </cell>
          <cell r="R7330" t="str">
            <v>PICHINCHA</v>
          </cell>
          <cell r="T7330" t="str">
            <v>FLEXTRANS UIO</v>
          </cell>
          <cell r="U7330" t="str">
            <v>FLEXNETUIO_LOCAL</v>
          </cell>
          <cell r="V7330">
            <v>1</v>
          </cell>
          <cell r="W7330">
            <v>1</v>
          </cell>
          <cell r="X7330" t="str">
            <v>ALMACENES TABACARCEN</v>
          </cell>
          <cell r="Y7330" t="str">
            <v>TABABELA</v>
          </cell>
        </row>
        <row r="7331">
          <cell r="A7331" t="str">
            <v>4788523</v>
          </cell>
          <cell r="B7331">
            <v>489996</v>
          </cell>
          <cell r="C7331" t="str">
            <v>4788523</v>
          </cell>
          <cell r="D7331" t="str">
            <v>MDELIVERY</v>
          </cell>
          <cell r="E7331" t="str">
            <v>DESPACHO</v>
          </cell>
          <cell r="F7331" t="str">
            <v>NORMAL</v>
          </cell>
          <cell r="G7331" t="str">
            <v>031080004788523</v>
          </cell>
          <cell r="H7331">
            <v>44930</v>
          </cell>
          <cell r="I7331" t="str">
            <v>ENTREGADO</v>
          </cell>
          <cell r="J7331">
            <v>44931</v>
          </cell>
          <cell r="K7331" t="str">
            <v>PABLO ROBERTO EGAS VIVERO</v>
          </cell>
          <cell r="L7331" t="str">
            <v>SAGRARIO  CALLE OTAVALO  1 100  Y AV 13 DE ABRIL</v>
          </cell>
          <cell r="M7331" t="str">
            <v>1004019095</v>
          </cell>
          <cell r="N7331" t="str">
            <v>0999035968</v>
          </cell>
          <cell r="O7331" t="str">
            <v/>
          </cell>
          <cell r="P7331" t="str">
            <v>100104</v>
          </cell>
          <cell r="Q7331" t="str">
            <v>IBARRA</v>
          </cell>
          <cell r="R7331" t="str">
            <v>IMBABURA</v>
          </cell>
          <cell r="S7331" t="str">
            <v>SAN MIGUEL DE IBARRA</v>
          </cell>
          <cell r="T7331" t="str">
            <v>TRAMACO</v>
          </cell>
          <cell r="U7331" t="str">
            <v>FLEXNETUIO_PROVINCIA</v>
          </cell>
          <cell r="V7331">
            <v>1</v>
          </cell>
          <cell r="W7331">
            <v>1</v>
          </cell>
          <cell r="X7331" t="str">
            <v>FLEXNET ECUADOR - MDELIVERY</v>
          </cell>
          <cell r="Y7331" t="str">
            <v>CALLE 28 DE JUNIO S/N Y GARCIA MORENO ENTRADA LLANO GRANDE</v>
          </cell>
        </row>
        <row r="7332">
          <cell r="A7332" t="str">
            <v>4788572</v>
          </cell>
          <cell r="B7332">
            <v>489997</v>
          </cell>
          <cell r="C7332" t="str">
            <v>4788572</v>
          </cell>
          <cell r="D7332" t="str">
            <v>MDELIVERY</v>
          </cell>
          <cell r="E7332" t="str">
            <v>DESPACHO</v>
          </cell>
          <cell r="F7332" t="str">
            <v>NORMAL</v>
          </cell>
          <cell r="G7332" t="str">
            <v>031080004788572</v>
          </cell>
          <cell r="H7332">
            <v>44930</v>
          </cell>
          <cell r="I7332" t="str">
            <v>ENTREGADO</v>
          </cell>
          <cell r="J7332">
            <v>44932</v>
          </cell>
          <cell r="K7332" t="str">
            <v>LUIS FABIAN ZAMBRANO ZAMBRANO</v>
          </cell>
          <cell r="L7332" t="str">
            <v>EL RECREO  COOP GUAYAYQUIL INDEPENDIENTE  MZ B SL 4</v>
          </cell>
          <cell r="M7332" t="str">
            <v>0925336356</v>
          </cell>
          <cell r="N7332" t="str">
            <v>0993241610</v>
          </cell>
          <cell r="O7332" t="str">
            <v>0993241610</v>
          </cell>
          <cell r="P7332" t="str">
            <v>092406</v>
          </cell>
          <cell r="Q7332" t="str">
            <v>DURAN</v>
          </cell>
          <cell r="R7332" t="str">
            <v>GUAYAS</v>
          </cell>
          <cell r="S7332" t="str">
            <v>ELOY ALFARO (DURAN)</v>
          </cell>
          <cell r="T7332" t="str">
            <v>TRAMACO</v>
          </cell>
          <cell r="U7332" t="str">
            <v>FLEXNETUIO_GYE</v>
          </cell>
          <cell r="V7332">
            <v>1</v>
          </cell>
          <cell r="W7332">
            <v>1</v>
          </cell>
          <cell r="X7332" t="str">
            <v>FLEXNET ECUADOR - MDELIVERY</v>
          </cell>
          <cell r="Y7332" t="str">
            <v>CALLE 28 DE JUNIO S/N Y GARCIA MORENO ENTRADA LLANO GRANDE</v>
          </cell>
        </row>
        <row r="7333">
          <cell r="A7333" t="str">
            <v>4788649</v>
          </cell>
          <cell r="B7333">
            <v>489998</v>
          </cell>
          <cell r="C7333" t="str">
            <v>4788649</v>
          </cell>
          <cell r="D7333" t="str">
            <v>MDELIVERY</v>
          </cell>
          <cell r="E7333" t="str">
            <v>DESPACHO</v>
          </cell>
          <cell r="F7333" t="str">
            <v>NORMAL</v>
          </cell>
          <cell r="G7333" t="str">
            <v>031080004788649</v>
          </cell>
          <cell r="H7333">
            <v>44930</v>
          </cell>
          <cell r="I7333" t="str">
            <v>ENTREGADO</v>
          </cell>
          <cell r="J7333">
            <v>44931</v>
          </cell>
          <cell r="K7333" t="str">
            <v>VERA INTRIAGO OSWALDO SAMUEL</v>
          </cell>
          <cell r="L7333" t="str">
            <v>MANTA  AV DE LA CULTURA  KM  Y CIRCUNVALACION</v>
          </cell>
          <cell r="M7333" t="str">
            <v>1313637694</v>
          </cell>
          <cell r="N7333" t="str">
            <v>0991099627</v>
          </cell>
          <cell r="O7333" t="str">
            <v>0991099627</v>
          </cell>
          <cell r="P7333" t="str">
            <v>130213</v>
          </cell>
          <cell r="Q7333" t="str">
            <v>MANTA</v>
          </cell>
          <cell r="R7333" t="str">
            <v>MANABI</v>
          </cell>
          <cell r="S7333" t="str">
            <v>MANTA</v>
          </cell>
          <cell r="T7333" t="str">
            <v>TRAMACO</v>
          </cell>
          <cell r="U7333" t="str">
            <v>FLEXNETUIO_PROVINCIA</v>
          </cell>
          <cell r="V7333">
            <v>1</v>
          </cell>
          <cell r="W7333">
            <v>1</v>
          </cell>
          <cell r="X7333" t="str">
            <v>FLEXNET ECUADOR - MDELIVERY</v>
          </cell>
          <cell r="Y7333" t="str">
            <v>CALLE 28 DE JUNIO S/N Y GARCIA MORENO ENTRADA LLANO GRANDE</v>
          </cell>
        </row>
        <row r="7334">
          <cell r="A7334" t="str">
            <v>4788690</v>
          </cell>
          <cell r="B7334">
            <v>489999</v>
          </cell>
          <cell r="C7334" t="str">
            <v>4788690</v>
          </cell>
          <cell r="D7334" t="str">
            <v>MDELIVERY</v>
          </cell>
          <cell r="E7334" t="str">
            <v>DESPACHO</v>
          </cell>
          <cell r="F7334" t="str">
            <v>NORMAL</v>
          </cell>
          <cell r="G7334" t="str">
            <v>FT77544</v>
          </cell>
          <cell r="H7334">
            <v>44930</v>
          </cell>
          <cell r="I7334" t="str">
            <v>ENTREGADO</v>
          </cell>
          <cell r="J7334">
            <v>44931</v>
          </cell>
          <cell r="K7334" t="str">
            <v>MAYER ALEXANDER GUERRERO MOSQUERA</v>
          </cell>
          <cell r="L7334" t="str">
            <v>BOLIVAR  AV QUITO  SN  Y PORTETE DE TARQUI</v>
          </cell>
          <cell r="M7334" t="str">
            <v>0953105384</v>
          </cell>
          <cell r="N7334" t="str">
            <v>0995180068</v>
          </cell>
          <cell r="O7334" t="str">
            <v>0995180068</v>
          </cell>
          <cell r="P7334" t="str">
            <v>090308</v>
          </cell>
          <cell r="Q7334" t="str">
            <v>GUAYAQUIL</v>
          </cell>
          <cell r="R7334" t="str">
            <v>GUAYAS</v>
          </cell>
          <cell r="S7334" t="str">
            <v>GUAYAQUIL</v>
          </cell>
          <cell r="T7334" t="str">
            <v>ITSACOURIER</v>
          </cell>
          <cell r="U7334" t="str">
            <v>FLEXNETUIO_GYE</v>
          </cell>
          <cell r="V7334">
            <v>1</v>
          </cell>
          <cell r="W7334">
            <v>1</v>
          </cell>
          <cell r="X7334" t="str">
            <v>FLEXNET ECUADOR - MDELIVERY</v>
          </cell>
          <cell r="Y7334" t="str">
            <v>CALLE 28 DE JUNIO S/N Y GARCIA MORENO ENTRADA LLANO GRANDE</v>
          </cell>
        </row>
        <row r="7335">
          <cell r="A7335" t="str">
            <v>4788756</v>
          </cell>
          <cell r="B7335">
            <v>490000</v>
          </cell>
          <cell r="C7335" t="str">
            <v>4788756</v>
          </cell>
          <cell r="D7335" t="str">
            <v>MDELIVERY</v>
          </cell>
          <cell r="E7335" t="str">
            <v>DESPACHO</v>
          </cell>
          <cell r="F7335" t="str">
            <v>NORMAL</v>
          </cell>
          <cell r="G7335" t="str">
            <v>031080004788756</v>
          </cell>
          <cell r="H7335">
            <v>44930</v>
          </cell>
          <cell r="I7335" t="str">
            <v>ENTREGADO</v>
          </cell>
          <cell r="J7335">
            <v>44936</v>
          </cell>
          <cell r="K7335" t="str">
            <v>SEBASTIAN ALEJANDRO ARREAGA CHOEZ</v>
          </cell>
          <cell r="L7335" t="str">
            <v>EL ROSARIO  VIA PANAMERICANA NORTE  KM 3</v>
          </cell>
          <cell r="M7335" t="str">
            <v>0956108492</v>
          </cell>
          <cell r="N7335" t="str">
            <v>0992172906</v>
          </cell>
          <cell r="O7335" t="str">
            <v>0992172906</v>
          </cell>
          <cell r="P7335" t="str">
            <v>060501</v>
          </cell>
          <cell r="Q7335" t="str">
            <v>GUANO</v>
          </cell>
          <cell r="R7335" t="str">
            <v>CHIMBORAZO</v>
          </cell>
          <cell r="S7335" t="str">
            <v>GUANO - GUANANDO - LA PROVIDENCIA - SAN GERARDO DE PACAICAGUAN</v>
          </cell>
          <cell r="T7335" t="str">
            <v>TRAMACO</v>
          </cell>
          <cell r="V7335">
            <v>1</v>
          </cell>
          <cell r="W7335">
            <v>1</v>
          </cell>
          <cell r="X7335" t="str">
            <v>FLEXNET ECUADOR - MDELIVERY</v>
          </cell>
          <cell r="Y7335" t="str">
            <v>CALLE 28 DE JUNIO S/N Y GARCIA MORENO ENTRADA LLANO GRANDE</v>
          </cell>
        </row>
        <row r="7336">
          <cell r="A7336" t="str">
            <v>4788798</v>
          </cell>
          <cell r="B7336">
            <v>490001</v>
          </cell>
          <cell r="C7336" t="str">
            <v>4788798</v>
          </cell>
          <cell r="D7336" t="str">
            <v>MDELIVERY</v>
          </cell>
          <cell r="E7336" t="str">
            <v>DESPACHO</v>
          </cell>
          <cell r="F7336" t="str">
            <v>NORMAL</v>
          </cell>
          <cell r="G7336" t="str">
            <v>FT77547</v>
          </cell>
          <cell r="H7336">
            <v>44930</v>
          </cell>
          <cell r="I7336" t="str">
            <v>ENTREGADO</v>
          </cell>
          <cell r="J7336">
            <v>44931</v>
          </cell>
          <cell r="K7336" t="str">
            <v>MARIA ANTONIETA BARREZUETA HERRERA</v>
          </cell>
          <cell r="L7336" t="str">
            <v>TARQUI  CDLA GARZOTA 2 MZ 58 VILLA 1 Y 2</v>
          </cell>
          <cell r="M7336" t="str">
            <v>0905091708</v>
          </cell>
          <cell r="N7336" t="str">
            <v>0999883421</v>
          </cell>
          <cell r="O7336" t="str">
            <v/>
          </cell>
          <cell r="P7336" t="str">
            <v>090505</v>
          </cell>
          <cell r="Q7336" t="str">
            <v>GUAYAQUIL</v>
          </cell>
          <cell r="R7336" t="str">
            <v>GUAYAS</v>
          </cell>
          <cell r="S7336" t="str">
            <v>GUAYAQUIL</v>
          </cell>
          <cell r="T7336" t="str">
            <v>ITSACOURIER</v>
          </cell>
          <cell r="U7336" t="str">
            <v>FLEXNETUIO_GYE</v>
          </cell>
          <cell r="V7336">
            <v>1</v>
          </cell>
          <cell r="W7336">
            <v>1</v>
          </cell>
          <cell r="X7336" t="str">
            <v>FLEXNET ECUADOR - MDELIVERY</v>
          </cell>
          <cell r="Y7336" t="str">
            <v>CALLE 28 DE JUNIO S/N Y GARCIA MORENO ENTRADA LLANO GRANDE</v>
          </cell>
        </row>
        <row r="7337">
          <cell r="A7337" t="str">
            <v>4788856</v>
          </cell>
          <cell r="B7337">
            <v>490002</v>
          </cell>
          <cell r="C7337" t="str">
            <v>4788856</v>
          </cell>
          <cell r="D7337" t="str">
            <v>MDELIVERY</v>
          </cell>
          <cell r="E7337" t="str">
            <v>DESPACHO</v>
          </cell>
          <cell r="F7337" t="str">
            <v>NORMAL</v>
          </cell>
          <cell r="G7337" t="str">
            <v>FT77493</v>
          </cell>
          <cell r="H7337">
            <v>44930</v>
          </cell>
          <cell r="I7337" t="str">
            <v>ENTREGADO</v>
          </cell>
          <cell r="J7337">
            <v>44931</v>
          </cell>
          <cell r="K7337" t="str">
            <v>ANGEL LEONARDO VALDIVIESO CARAGUAY</v>
          </cell>
          <cell r="L7337" t="str">
            <v>MARISCAL SUCRE  CALLE ANDALUCIA  SN  ALFREDO MENA CAAMANIO</v>
          </cell>
          <cell r="M7337" t="str">
            <v>1103731251</v>
          </cell>
          <cell r="N7337" t="str">
            <v>0984339279</v>
          </cell>
          <cell r="O7337" t="str">
            <v>0984339279</v>
          </cell>
          <cell r="P7337" t="str">
            <v>170525</v>
          </cell>
          <cell r="Q7337" t="str">
            <v>QUITO</v>
          </cell>
          <cell r="R7337" t="str">
            <v>PICHINCHA</v>
          </cell>
          <cell r="S7337" t="str">
            <v>QUITO</v>
          </cell>
          <cell r="T7337" t="str">
            <v>FLEXTRANS UIO</v>
          </cell>
          <cell r="U7337" t="str">
            <v>FLEXNETUIO_LOCAL</v>
          </cell>
          <cell r="V7337">
            <v>1</v>
          </cell>
          <cell r="W7337">
            <v>1</v>
          </cell>
          <cell r="X7337" t="str">
            <v>FLEXNET ECUADOR - MDELIVERY</v>
          </cell>
          <cell r="Y7337" t="str">
            <v>CALLE 28 DE JUNIO S/N Y GARCIA MORENO ENTRADA LLANO GRANDE</v>
          </cell>
        </row>
        <row r="7338">
          <cell r="A7338" t="str">
            <v>4788875</v>
          </cell>
          <cell r="B7338">
            <v>490003</v>
          </cell>
          <cell r="C7338" t="str">
            <v>4788875</v>
          </cell>
          <cell r="D7338" t="str">
            <v>MDELIVERY</v>
          </cell>
          <cell r="E7338" t="str">
            <v>DESPACHO</v>
          </cell>
          <cell r="F7338" t="str">
            <v>NORMAL</v>
          </cell>
          <cell r="G7338" t="str">
            <v>031080004788875</v>
          </cell>
          <cell r="H7338">
            <v>44930</v>
          </cell>
          <cell r="I7338" t="str">
            <v>ENTREGADO</v>
          </cell>
          <cell r="J7338">
            <v>44937</v>
          </cell>
          <cell r="K7338" t="str">
            <v>ANA CRISTINA BRIONES PESANTEZ</v>
          </cell>
          <cell r="L7338" t="str">
            <v>ROBERTO ASTUDILLO CALLE HOMERO MORA  SN  Y MANUEL ORBE</v>
          </cell>
          <cell r="M7338" t="str">
            <v>0942346941</v>
          </cell>
          <cell r="N7338" t="str">
            <v>0980570557</v>
          </cell>
          <cell r="O7338" t="str">
            <v>0980570557</v>
          </cell>
          <cell r="P7338" t="str">
            <v>091711</v>
          </cell>
          <cell r="Q7338" t="str">
            <v>MILAGRO</v>
          </cell>
          <cell r="R7338" t="str">
            <v>GUAYAS</v>
          </cell>
          <cell r="S7338" t="str">
            <v>MILAGRO</v>
          </cell>
          <cell r="T7338" t="str">
            <v>TRAMACO</v>
          </cell>
          <cell r="U7338" t="str">
            <v>FLEXNETUIO_PROVINCIA</v>
          </cell>
          <cell r="V7338">
            <v>1</v>
          </cell>
          <cell r="W7338">
            <v>1</v>
          </cell>
          <cell r="X7338" t="str">
            <v>FLEXNET ECUADOR - MDELIVERY</v>
          </cell>
          <cell r="Y7338" t="str">
            <v>CALLE 28 DE JUNIO S/N Y GARCIA MORENO ENTRADA LLANO GRANDE</v>
          </cell>
        </row>
        <row r="7339">
          <cell r="A7339" t="str">
            <v>4788889</v>
          </cell>
          <cell r="B7339">
            <v>490004</v>
          </cell>
          <cell r="C7339" t="str">
            <v>4788889</v>
          </cell>
          <cell r="D7339" t="str">
            <v>MDELIVERY</v>
          </cell>
          <cell r="E7339" t="str">
            <v>DESPACHO</v>
          </cell>
          <cell r="F7339" t="str">
            <v>NORMAL</v>
          </cell>
          <cell r="G7339" t="str">
            <v>031080004788889</v>
          </cell>
          <cell r="H7339">
            <v>44930</v>
          </cell>
          <cell r="I7339" t="str">
            <v>ENTREGADO</v>
          </cell>
          <cell r="J7339">
            <v>44931</v>
          </cell>
          <cell r="K7339" t="str">
            <v>JULIO CESAR MORALES JORDAN</v>
          </cell>
          <cell r="L7339" t="str">
            <v>VIA PANAMERICANA NORTE  KM 10</v>
          </cell>
          <cell r="M7339" t="str">
            <v>1804031308</v>
          </cell>
          <cell r="N7339" t="str">
            <v>0992883001</v>
          </cell>
          <cell r="O7339" t="str">
            <v>0992883001</v>
          </cell>
          <cell r="P7339" t="str">
            <v>180110</v>
          </cell>
          <cell r="Q7339" t="str">
            <v>AMBATO</v>
          </cell>
          <cell r="R7339" t="str">
            <v>TUNGURAHUA</v>
          </cell>
          <cell r="S7339" t="str">
            <v>ATAHUALPA (CHISALATA) - IZAMBA - PARQUE INDUSTRIAL</v>
          </cell>
          <cell r="T7339" t="str">
            <v>TRAMACO</v>
          </cell>
          <cell r="U7339" t="str">
            <v>FLEXNETUIO_PROVINCIA</v>
          </cell>
          <cell r="V7339">
            <v>1</v>
          </cell>
          <cell r="W7339">
            <v>1</v>
          </cell>
          <cell r="X7339" t="str">
            <v>FLEXNET ECUADOR - MDELIVERY</v>
          </cell>
          <cell r="Y7339" t="str">
            <v>CALLE 28 DE JUNIO S/N Y GARCIA MORENO ENTRADA LLANO GRANDE</v>
          </cell>
        </row>
        <row r="7340">
          <cell r="A7340" t="str">
            <v>4789008</v>
          </cell>
          <cell r="B7340">
            <v>490005</v>
          </cell>
          <cell r="C7340" t="str">
            <v>4789008</v>
          </cell>
          <cell r="D7340" t="str">
            <v>MDELIVERY</v>
          </cell>
          <cell r="E7340" t="str">
            <v>DESPACHO</v>
          </cell>
          <cell r="F7340" t="str">
            <v>NORMAL</v>
          </cell>
          <cell r="G7340" t="str">
            <v>031080004789008</v>
          </cell>
          <cell r="H7340">
            <v>44930</v>
          </cell>
          <cell r="I7340" t="str">
            <v>ENTREGADO</v>
          </cell>
          <cell r="J7340">
            <v>44931</v>
          </cell>
          <cell r="K7340" t="str">
            <v>Carlos Francisco Piguave Tapia</v>
          </cell>
          <cell r="L7340" t="str">
            <v>ROBERTO ASTUDILLO CALLE AFREDO PEREZ GUERRERO  108 Y GUARANDA</v>
          </cell>
          <cell r="M7340" t="str">
            <v>0943641621</v>
          </cell>
          <cell r="N7340" t="str">
            <v>0967277547</v>
          </cell>
          <cell r="O7340" t="str">
            <v>0967277547</v>
          </cell>
          <cell r="P7340" t="str">
            <v>091704</v>
          </cell>
          <cell r="Q7340" t="str">
            <v>MILAGRO</v>
          </cell>
          <cell r="R7340" t="str">
            <v>GUAYAS</v>
          </cell>
          <cell r="S7340" t="str">
            <v>MILAGRO</v>
          </cell>
          <cell r="T7340" t="str">
            <v>TRAMACO</v>
          </cell>
          <cell r="U7340" t="str">
            <v>FLEXNETUIO_PROVINCIA</v>
          </cell>
          <cell r="V7340">
            <v>1</v>
          </cell>
          <cell r="W7340">
            <v>1</v>
          </cell>
          <cell r="X7340" t="str">
            <v>FLEXNET ECUADOR - MDELIVERY</v>
          </cell>
          <cell r="Y7340" t="str">
            <v>CALLE 28 DE JUNIO S/N Y GARCIA MORENO ENTRADA LLANO GRANDE</v>
          </cell>
        </row>
        <row r="7341">
          <cell r="A7341" t="str">
            <v>4789073</v>
          </cell>
          <cell r="B7341">
            <v>490006</v>
          </cell>
          <cell r="C7341" t="str">
            <v>4789073</v>
          </cell>
          <cell r="D7341" t="str">
            <v>MDELIVERY</v>
          </cell>
          <cell r="E7341" t="str">
            <v>DESPACHO</v>
          </cell>
          <cell r="F7341" t="str">
            <v>DERIVADO PICK UP</v>
          </cell>
          <cell r="G7341" t="str">
            <v>031080004789073</v>
          </cell>
          <cell r="H7341">
            <v>44930</v>
          </cell>
          <cell r="I7341" t="str">
            <v>ENTREGADO</v>
          </cell>
          <cell r="J7341">
            <v>44932</v>
          </cell>
          <cell r="K7341" t="str">
            <v>BEJARANO CARRERA MARCO ANTONIO</v>
          </cell>
          <cell r="L7341" t="str">
            <v>OFICINA TRAMACO PUNTO DE ATENCION TUMBACO</v>
          </cell>
          <cell r="M7341" t="str">
            <v>0602430985</v>
          </cell>
          <cell r="N7341" t="str">
            <v>0992790797</v>
          </cell>
          <cell r="O7341" t="str">
            <v>0992790797</v>
          </cell>
          <cell r="P7341" t="str">
            <v>QUITO</v>
          </cell>
          <cell r="Q7341" t="str">
            <v>QUITO</v>
          </cell>
          <cell r="R7341" t="str">
            <v>PICHINCHA</v>
          </cell>
          <cell r="T7341" t="str">
            <v>TRAMACO</v>
          </cell>
          <cell r="U7341" t="str">
            <v>FLEXNETUIO_LOCAL</v>
          </cell>
          <cell r="V7341">
            <v>1</v>
          </cell>
          <cell r="W7341">
            <v>1</v>
          </cell>
          <cell r="X7341" t="str">
            <v>FLEXNET ECUADOR - MDELIVERY</v>
          </cell>
          <cell r="Y7341" t="str">
            <v>CALLE 28 DE JUNIO S/N Y GARCIA MORENO ENTRADA LLANO GRANDE</v>
          </cell>
        </row>
        <row r="7342">
          <cell r="A7342" t="str">
            <v>4789148</v>
          </cell>
          <cell r="B7342">
            <v>490007</v>
          </cell>
          <cell r="C7342" t="str">
            <v>4789148</v>
          </cell>
          <cell r="D7342" t="str">
            <v>MDELIVERY</v>
          </cell>
          <cell r="E7342" t="str">
            <v>DESPACHO</v>
          </cell>
          <cell r="F7342" t="str">
            <v>NORMAL</v>
          </cell>
          <cell r="G7342" t="str">
            <v>031080004789148</v>
          </cell>
          <cell r="H7342">
            <v>44930</v>
          </cell>
          <cell r="I7342" t="str">
            <v>ENTREGADO</v>
          </cell>
          <cell r="J7342">
            <v>44932</v>
          </cell>
          <cell r="K7342" t="str">
            <v>SALAS MORAN JOSE MARIA</v>
          </cell>
          <cell r="L7342" t="str">
            <v>SANTA LUCIA CALLE CRUZ MORNA  SN  MALECON</v>
          </cell>
          <cell r="M7342" t="str">
            <v>0940756240</v>
          </cell>
          <cell r="N7342" t="str">
            <v>0988302244</v>
          </cell>
          <cell r="O7342" t="str">
            <v>0988302244</v>
          </cell>
          <cell r="P7342" t="str">
            <v>091908</v>
          </cell>
          <cell r="Q7342" t="str">
            <v>SANTA LUCIA</v>
          </cell>
          <cell r="R7342" t="str">
            <v>GUAYAS</v>
          </cell>
          <cell r="S7342" t="str">
            <v>SANTA LUCIA - BARBASCO DE ARRIBA</v>
          </cell>
          <cell r="T7342" t="str">
            <v>TRAMACO</v>
          </cell>
          <cell r="U7342" t="str">
            <v>FLEXNETUIO_PROVINCIA</v>
          </cell>
          <cell r="V7342">
            <v>1</v>
          </cell>
          <cell r="W7342">
            <v>1</v>
          </cell>
          <cell r="X7342" t="str">
            <v>FLEXNET ECUADOR - MDELIVERY</v>
          </cell>
          <cell r="Y7342" t="str">
            <v>CALLE 28 DE JUNIO S/N Y GARCIA MORENO ENTRADA LLANO GRANDE</v>
          </cell>
        </row>
        <row r="7343">
          <cell r="A7343" t="str">
            <v>4789350</v>
          </cell>
          <cell r="B7343">
            <v>490008</v>
          </cell>
          <cell r="C7343" t="str">
            <v>4789350</v>
          </cell>
          <cell r="D7343" t="str">
            <v>MDELIVERY</v>
          </cell>
          <cell r="E7343" t="str">
            <v>DESPACHO</v>
          </cell>
          <cell r="F7343" t="str">
            <v>NORMAL</v>
          </cell>
          <cell r="G7343" t="str">
            <v>FT77545</v>
          </cell>
          <cell r="H7343">
            <v>44930</v>
          </cell>
          <cell r="I7343" t="str">
            <v>ENTREGADO</v>
          </cell>
          <cell r="J7343">
            <v>44931</v>
          </cell>
          <cell r="K7343" t="str">
            <v>JORGE JONATHAN ESTRADA VERA</v>
          </cell>
          <cell r="L7343" t="str">
            <v>CALLE ROCAFUERTE  748  Y LUIS URDANETA</v>
          </cell>
          <cell r="M7343" t="str">
            <v>0913144572</v>
          </cell>
          <cell r="N7343" t="str">
            <v>0985044344</v>
          </cell>
          <cell r="O7343" t="str">
            <v>0985044344</v>
          </cell>
          <cell r="P7343" t="str">
            <v>090306</v>
          </cell>
          <cell r="Q7343" t="str">
            <v>GUAYAQUIL</v>
          </cell>
          <cell r="R7343" t="str">
            <v>GUAYAS</v>
          </cell>
          <cell r="S7343" t="str">
            <v>GUAYAQUIL</v>
          </cell>
          <cell r="T7343" t="str">
            <v>ITSACOURIER</v>
          </cell>
          <cell r="U7343" t="str">
            <v>FLEXNETUIO_GYE</v>
          </cell>
          <cell r="V7343">
            <v>1</v>
          </cell>
          <cell r="W7343">
            <v>1</v>
          </cell>
          <cell r="X7343" t="str">
            <v>FLEXNET ECUADOR - MDELIVERY</v>
          </cell>
          <cell r="Y7343" t="str">
            <v>CALLE 28 DE JUNIO S/N Y GARCIA MORENO ENTRADA LLANO GRANDE</v>
          </cell>
        </row>
        <row r="7344">
          <cell r="A7344" t="str">
            <v>4789558</v>
          </cell>
          <cell r="B7344">
            <v>490009</v>
          </cell>
          <cell r="C7344" t="str">
            <v>4789558</v>
          </cell>
          <cell r="D7344" t="str">
            <v>MDELIVERY</v>
          </cell>
          <cell r="E7344" t="str">
            <v>DESPACHO</v>
          </cell>
          <cell r="F7344" t="str">
            <v>NORMAL</v>
          </cell>
          <cell r="G7344" t="str">
            <v>031080004789558</v>
          </cell>
          <cell r="H7344">
            <v>44930</v>
          </cell>
          <cell r="I7344" t="str">
            <v>ENTREGADO</v>
          </cell>
          <cell r="J7344">
            <v>44931</v>
          </cell>
          <cell r="K7344" t="str">
            <v>LLIGUIN MARTINEZ WILLIAM SEBASTIAN</v>
          </cell>
          <cell r="L7344" t="str">
            <v>HUACHI CHICO CALLE RAMON SALAZAR  SN  Y AV ATAHUALPA</v>
          </cell>
          <cell r="M7344" t="str">
            <v>1850268309</v>
          </cell>
          <cell r="N7344" t="str">
            <v>0995590089</v>
          </cell>
          <cell r="O7344" t="str">
            <v>0995590089</v>
          </cell>
          <cell r="P7344" t="str">
            <v>180211</v>
          </cell>
          <cell r="Q7344" t="str">
            <v>AMBATO</v>
          </cell>
          <cell r="R7344" t="str">
            <v>TUNGURAHUA</v>
          </cell>
          <cell r="S7344" t="str">
            <v>AMBATO</v>
          </cell>
          <cell r="T7344" t="str">
            <v>TRAMACO</v>
          </cell>
          <cell r="U7344" t="str">
            <v>FLEXNETUIO_PROVINCIA</v>
          </cell>
          <cell r="V7344">
            <v>1</v>
          </cell>
          <cell r="W7344">
            <v>1</v>
          </cell>
          <cell r="X7344" t="str">
            <v>FLEXNET ECUADOR - MDELIVERY</v>
          </cell>
          <cell r="Y7344" t="str">
            <v>CALLE 28 DE JUNIO S/N Y GARCIA MORENO ENTRADA LLANO GRANDE</v>
          </cell>
        </row>
        <row r="7345">
          <cell r="A7345" t="str">
            <v>4789861</v>
          </cell>
          <cell r="B7345">
            <v>490010</v>
          </cell>
          <cell r="C7345" t="str">
            <v>4789861</v>
          </cell>
          <cell r="D7345" t="str">
            <v>MDELIVERY</v>
          </cell>
          <cell r="E7345" t="str">
            <v>DESPACHO</v>
          </cell>
          <cell r="F7345" t="str">
            <v>NORMAL</v>
          </cell>
          <cell r="G7345" t="str">
            <v>031080004789861</v>
          </cell>
          <cell r="H7345">
            <v>44930</v>
          </cell>
          <cell r="I7345" t="str">
            <v>ENTREGADO</v>
          </cell>
          <cell r="J7345">
            <v>44932</v>
          </cell>
          <cell r="K7345" t="str">
            <v>CORTEZ CRIOLLO LIVIS NOVELTY</v>
          </cell>
          <cell r="L7345" t="str">
            <v>YAGUACHI CALLE MALECON  SN  Y TARQUI</v>
          </cell>
          <cell r="M7345" t="str">
            <v>0915343560</v>
          </cell>
          <cell r="N7345" t="str">
            <v>0984570553</v>
          </cell>
          <cell r="O7345" t="str">
            <v>0984570553</v>
          </cell>
          <cell r="P7345" t="str">
            <v>092102</v>
          </cell>
          <cell r="Q7345" t="str">
            <v>SAN JACINTO DE YAGUACHI</v>
          </cell>
          <cell r="R7345" t="str">
            <v>GUAYAS</v>
          </cell>
          <cell r="S7345" t="str">
            <v>SAN JACINTO DE YAGUACHI - LOS TRES POSTES</v>
          </cell>
          <cell r="T7345" t="str">
            <v>TRAMACO</v>
          </cell>
          <cell r="U7345" t="str">
            <v>FLEXNETUIO_PROVINCIA</v>
          </cell>
          <cell r="V7345">
            <v>1</v>
          </cell>
          <cell r="W7345">
            <v>1</v>
          </cell>
          <cell r="X7345" t="str">
            <v>FLEXNET ECUADOR - MDELIVERY</v>
          </cell>
          <cell r="Y7345" t="str">
            <v>CALLE 28 DE JUNIO S/N Y GARCIA MORENO ENTRADA LLANO GRANDE</v>
          </cell>
        </row>
        <row r="7346">
          <cell r="A7346" t="str">
            <v>4789962</v>
          </cell>
          <cell r="B7346">
            <v>490011</v>
          </cell>
          <cell r="C7346" t="str">
            <v>4789962</v>
          </cell>
          <cell r="D7346" t="str">
            <v>MDELIVERY</v>
          </cell>
          <cell r="E7346" t="str">
            <v>DESPACHO</v>
          </cell>
          <cell r="F7346" t="str">
            <v>NORMAL</v>
          </cell>
          <cell r="G7346" t="str">
            <v>031080004789962</v>
          </cell>
          <cell r="H7346">
            <v>44930</v>
          </cell>
          <cell r="I7346" t="str">
            <v>ENTREGADO</v>
          </cell>
          <cell r="J7346">
            <v>44932</v>
          </cell>
          <cell r="K7346" t="str">
            <v>SANTIAGO GERARDO MANZANO MOYANO</v>
          </cell>
          <cell r="L7346" t="str">
            <v>LIZARZABURU  CALLE JUAN LARREA  SN  Y FRANCISCO DE MARCOS</v>
          </cell>
          <cell r="M7346" t="str">
            <v>0604131474</v>
          </cell>
          <cell r="N7346" t="str">
            <v>0987439268</v>
          </cell>
          <cell r="O7346" t="str">
            <v>0987439268</v>
          </cell>
          <cell r="P7346" t="str">
            <v>060106</v>
          </cell>
          <cell r="Q7346" t="str">
            <v>RIOBAMBA</v>
          </cell>
          <cell r="R7346" t="str">
            <v>CHIMBORAZO</v>
          </cell>
          <cell r="S7346" t="str">
            <v>RIOBAMBA</v>
          </cell>
          <cell r="T7346" t="str">
            <v>TRAMACO</v>
          </cell>
          <cell r="U7346" t="str">
            <v>FLEXNETUIO_PROVINCIA</v>
          </cell>
          <cell r="V7346">
            <v>1</v>
          </cell>
          <cell r="W7346">
            <v>1</v>
          </cell>
          <cell r="X7346" t="str">
            <v>FLEXNET ECUADOR - MDELIVERY</v>
          </cell>
          <cell r="Y7346" t="str">
            <v>CALLE 28 DE JUNIO S/N Y GARCIA MORENO ENTRADA LLANO GRANDE</v>
          </cell>
        </row>
        <row r="7347">
          <cell r="A7347" t="str">
            <v>4790024</v>
          </cell>
          <cell r="B7347">
            <v>490012</v>
          </cell>
          <cell r="C7347" t="str">
            <v>4790024</v>
          </cell>
          <cell r="D7347" t="str">
            <v>MDELIVERY</v>
          </cell>
          <cell r="E7347" t="str">
            <v>DESPACHO</v>
          </cell>
          <cell r="F7347" t="str">
            <v>NORMAL</v>
          </cell>
          <cell r="G7347" t="str">
            <v>031080004790024</v>
          </cell>
          <cell r="H7347">
            <v>44930</v>
          </cell>
          <cell r="I7347" t="str">
            <v>ENTREGADO</v>
          </cell>
          <cell r="J7347">
            <v>44932</v>
          </cell>
          <cell r="K7347" t="str">
            <v>WILLIANS ANTONIO MOREIRA ROBINZON</v>
          </cell>
          <cell r="L7347" t="str">
            <v>ELOY ALFARO  AV 216  SN  Y CALLE 221 B</v>
          </cell>
          <cell r="M7347" t="str">
            <v>1307292274</v>
          </cell>
          <cell r="N7347" t="str">
            <v>0992860647</v>
          </cell>
          <cell r="O7347" t="str">
            <v>0992860647</v>
          </cell>
          <cell r="P7347" t="str">
            <v>130217</v>
          </cell>
          <cell r="Q7347" t="str">
            <v>MONTECRISTI</v>
          </cell>
          <cell r="R7347" t="str">
            <v>MANABI</v>
          </cell>
          <cell r="S7347" t="str">
            <v>MONTECRISTI</v>
          </cell>
          <cell r="T7347" t="str">
            <v>TRAMACO</v>
          </cell>
          <cell r="U7347" t="str">
            <v>FLEXNETUIO_PROVINCIA</v>
          </cell>
          <cell r="V7347">
            <v>1</v>
          </cell>
          <cell r="W7347">
            <v>1</v>
          </cell>
          <cell r="X7347" t="str">
            <v>FLEXNET ECUADOR - MDELIVERY</v>
          </cell>
          <cell r="Y7347" t="str">
            <v>CALLE 28 DE JUNIO S/N Y GARCIA MORENO ENTRADA LLANO GRANDE</v>
          </cell>
        </row>
        <row r="7348">
          <cell r="A7348" t="str">
            <v>4790223</v>
          </cell>
          <cell r="B7348">
            <v>490013</v>
          </cell>
          <cell r="C7348" t="str">
            <v>4790223</v>
          </cell>
          <cell r="D7348" t="str">
            <v>MDELIVERY</v>
          </cell>
          <cell r="E7348" t="str">
            <v>DESPACHO</v>
          </cell>
          <cell r="F7348" t="str">
            <v>NORMAL</v>
          </cell>
          <cell r="G7348" t="str">
            <v>031080004790223</v>
          </cell>
          <cell r="H7348">
            <v>44930</v>
          </cell>
          <cell r="I7348" t="str">
            <v>ENTREGADO</v>
          </cell>
          <cell r="J7348">
            <v>44932</v>
          </cell>
          <cell r="K7348" t="str">
            <v>ZORAYA ELIZABETH CHAUNAY ABRIGO</v>
          </cell>
          <cell r="L7348" t="str">
            <v>SAN SEBASTIAN  CALLE RUBEN DARIO  35321 Y ROSARIO CASTELLANOS</v>
          </cell>
          <cell r="M7348" t="str">
            <v>1103991897</v>
          </cell>
          <cell r="N7348" t="str">
            <v>0994076304</v>
          </cell>
          <cell r="O7348" t="str">
            <v>0994076304</v>
          </cell>
          <cell r="P7348" t="str">
            <v>110110</v>
          </cell>
          <cell r="Q7348" t="str">
            <v>LOJA</v>
          </cell>
          <cell r="R7348" t="str">
            <v>LOJA</v>
          </cell>
          <cell r="S7348" t="str">
            <v>LOJA</v>
          </cell>
          <cell r="T7348" t="str">
            <v>TRAMACO</v>
          </cell>
          <cell r="U7348" t="str">
            <v>FLEXNETUIO_PROVINCIA</v>
          </cell>
          <cell r="V7348">
            <v>1</v>
          </cell>
          <cell r="W7348">
            <v>1</v>
          </cell>
          <cell r="X7348" t="str">
            <v>FLEXNET ECUADOR - MDELIVERY</v>
          </cell>
          <cell r="Y7348" t="str">
            <v>CALLE 28 DE JUNIO S/N Y GARCIA MORENO ENTRADA LLANO GRANDE</v>
          </cell>
        </row>
        <row r="7349">
          <cell r="A7349" t="str">
            <v>4790624</v>
          </cell>
          <cell r="B7349">
            <v>490014</v>
          </cell>
          <cell r="C7349" t="str">
            <v>4790624</v>
          </cell>
          <cell r="D7349" t="str">
            <v>MDELIVERY</v>
          </cell>
          <cell r="E7349" t="str">
            <v>DESPACHO</v>
          </cell>
          <cell r="F7349" t="str">
            <v>NORMAL</v>
          </cell>
          <cell r="G7349" t="str">
            <v>031080004790624</v>
          </cell>
          <cell r="H7349">
            <v>44930</v>
          </cell>
          <cell r="I7349" t="str">
            <v>ENTREGADO</v>
          </cell>
          <cell r="J7349">
            <v>44931</v>
          </cell>
          <cell r="K7349" t="str">
            <v>CLAUDIA VERONICA ALVAREZ CRUZ</v>
          </cell>
          <cell r="L7349" t="str">
            <v>LA AURORA URB LA JOYA  ETAPA CUARZO MZ 1 VILLA 6</v>
          </cell>
          <cell r="M7349" t="str">
            <v>0924331358</v>
          </cell>
          <cell r="N7349" t="str">
            <v>0996178324</v>
          </cell>
          <cell r="O7349" t="str">
            <v>0996178324</v>
          </cell>
          <cell r="P7349" t="str">
            <v>091901</v>
          </cell>
          <cell r="Q7349" t="str">
            <v>DAULE</v>
          </cell>
          <cell r="R7349" t="str">
            <v>GUAYAS</v>
          </cell>
          <cell r="S7349" t="str">
            <v>DAULE</v>
          </cell>
          <cell r="T7349" t="str">
            <v>TRAMACO</v>
          </cell>
          <cell r="V7349">
            <v>1</v>
          </cell>
          <cell r="W7349">
            <v>1</v>
          </cell>
          <cell r="X7349" t="str">
            <v>FLEXNET ECUADOR - MDELIVERY</v>
          </cell>
          <cell r="Y7349" t="str">
            <v>CALLE 28 DE JUNIO S/N Y GARCIA MORENO ENTRADA LLANO GRANDE</v>
          </cell>
        </row>
        <row r="7350">
          <cell r="A7350" t="str">
            <v>4788877</v>
          </cell>
          <cell r="B7350">
            <v>490015</v>
          </cell>
          <cell r="C7350" t="str">
            <v>4788877</v>
          </cell>
          <cell r="D7350" t="str">
            <v>MDELIVERY</v>
          </cell>
          <cell r="E7350" t="str">
            <v>DESPACHO</v>
          </cell>
          <cell r="F7350" t="str">
            <v>NORMAL</v>
          </cell>
          <cell r="G7350" t="str">
            <v>031080004788877</v>
          </cell>
          <cell r="H7350">
            <v>44930</v>
          </cell>
          <cell r="I7350" t="str">
            <v>ENTREGADO</v>
          </cell>
          <cell r="J7350">
            <v>44932</v>
          </cell>
          <cell r="K7350" t="str">
            <v>ISAMAR DEL ROCIO MEZA ZUNIGA</v>
          </cell>
          <cell r="L7350" t="str">
            <v>MACAS CALLE DOMINGO COMIN 233 CALLE  AMAZONAS</v>
          </cell>
          <cell r="M7350" t="str">
            <v>1400781827</v>
          </cell>
          <cell r="N7350" t="str">
            <v>0985796855</v>
          </cell>
          <cell r="O7350" t="str">
            <v>0985796855</v>
          </cell>
          <cell r="P7350" t="str">
            <v>140101</v>
          </cell>
          <cell r="Q7350" t="str">
            <v>MORONA</v>
          </cell>
          <cell r="R7350" t="str">
            <v>MORONA SANTIAGO</v>
          </cell>
          <cell r="S7350" t="str">
            <v>MACAS</v>
          </cell>
          <cell r="T7350" t="str">
            <v>TRAMACO</v>
          </cell>
          <cell r="U7350" t="str">
            <v>FLEXNETUIO_PROVINCIA</v>
          </cell>
          <cell r="V7350">
            <v>1</v>
          </cell>
          <cell r="W7350">
            <v>1</v>
          </cell>
          <cell r="X7350" t="str">
            <v>FLEXNET ECUADOR - MDELIVERY</v>
          </cell>
          <cell r="Y7350" t="str">
            <v>CALLE 28 DE JUNIO S/N Y GARCIA MORENO ENTRADA LLANO GRANDE</v>
          </cell>
        </row>
        <row r="7351">
          <cell r="A7351" t="str">
            <v>4787903</v>
          </cell>
          <cell r="B7351">
            <v>489984</v>
          </cell>
          <cell r="C7351" t="str">
            <v>4787903</v>
          </cell>
          <cell r="D7351" t="str">
            <v>MDELIVERY</v>
          </cell>
          <cell r="E7351" t="str">
            <v>DESPACHO</v>
          </cell>
          <cell r="F7351" t="str">
            <v>NORMAL</v>
          </cell>
          <cell r="G7351" t="str">
            <v>FT77526</v>
          </cell>
          <cell r="H7351">
            <v>44930</v>
          </cell>
          <cell r="I7351" t="str">
            <v>ENTREGADO</v>
          </cell>
          <cell r="J7351">
            <v>44931</v>
          </cell>
          <cell r="K7351" t="str">
            <v>DANNY RAMIRO COBA CHILUISA</v>
          </cell>
          <cell r="L7351" t="str">
            <v>URDANETA CALLE ALCEDO  2309 Y GALLEGOS</v>
          </cell>
          <cell r="M7351" t="str">
            <v>0928713767</v>
          </cell>
          <cell r="N7351" t="str">
            <v>0988628261</v>
          </cell>
          <cell r="O7351" t="str">
            <v>0986617258</v>
          </cell>
          <cell r="P7351" t="str">
            <v>090109</v>
          </cell>
          <cell r="Q7351" t="str">
            <v>GUAYAQUIL</v>
          </cell>
          <cell r="R7351" t="str">
            <v>GUAYAS</v>
          </cell>
          <cell r="S7351" t="str">
            <v>GUAYAQUIL</v>
          </cell>
          <cell r="T7351" t="str">
            <v>ITSACOURIER</v>
          </cell>
          <cell r="U7351" t="str">
            <v>FLEXNETUIO_GYE</v>
          </cell>
          <cell r="V7351">
            <v>1</v>
          </cell>
          <cell r="W7351">
            <v>1</v>
          </cell>
          <cell r="X7351" t="str">
            <v>FLEXNET ECUADOR - MDELIVERY</v>
          </cell>
          <cell r="Y7351" t="str">
            <v>CALLE 28 DE JUNIO S/N Y GARCIA MORENO ENTRADA LLANO GRANDE</v>
          </cell>
        </row>
        <row r="7352">
          <cell r="A7352" t="str">
            <v>4787914</v>
          </cell>
          <cell r="B7352">
            <v>489985</v>
          </cell>
          <cell r="C7352" t="str">
            <v>4787914</v>
          </cell>
          <cell r="D7352" t="str">
            <v>MDELIVERY</v>
          </cell>
          <cell r="E7352" t="str">
            <v>DESPACHO</v>
          </cell>
          <cell r="F7352" t="str">
            <v>NORMAL</v>
          </cell>
          <cell r="G7352" t="str">
            <v>031080004787914</v>
          </cell>
          <cell r="H7352">
            <v>44930</v>
          </cell>
          <cell r="I7352" t="str">
            <v>ENTREGADO</v>
          </cell>
          <cell r="J7352">
            <v>44937</v>
          </cell>
          <cell r="K7352" t="str">
            <v>PALACIOS SALINAS SERVIO EMILIO</v>
          </cell>
          <cell r="L7352" t="str">
            <v>ZAMORA CALLE DIEGO DE VACA SN Y 24 DE MAYO</v>
          </cell>
          <cell r="M7352" t="str">
            <v>1103432702</v>
          </cell>
          <cell r="N7352" t="str">
            <v>0979693101</v>
          </cell>
          <cell r="O7352" t="str">
            <v>0979693101</v>
          </cell>
          <cell r="P7352" t="str">
            <v>190101</v>
          </cell>
          <cell r="Q7352" t="str">
            <v>ZAMORA</v>
          </cell>
          <cell r="R7352" t="str">
            <v>ZAMORA CHINCHIPE</v>
          </cell>
          <cell r="S7352" t="str">
            <v>ZAMORA</v>
          </cell>
          <cell r="T7352" t="str">
            <v>TRAMACO</v>
          </cell>
          <cell r="U7352" t="str">
            <v>FLEXNETUIO_PROVINCIA</v>
          </cell>
          <cell r="V7352">
            <v>1</v>
          </cell>
          <cell r="W7352">
            <v>1</v>
          </cell>
          <cell r="X7352" t="str">
            <v>FLEXNET ECUADOR - MDELIVERY</v>
          </cell>
          <cell r="Y7352" t="str">
            <v>CALLE 28 DE JUNIO S/N Y GARCIA MORENO ENTRADA LLANO GRANDE</v>
          </cell>
        </row>
        <row r="7353">
          <cell r="A7353" t="str">
            <v>4787960</v>
          </cell>
          <cell r="B7353">
            <v>489986</v>
          </cell>
          <cell r="C7353" t="str">
            <v>4787960</v>
          </cell>
          <cell r="D7353" t="str">
            <v>MDELIVERY</v>
          </cell>
          <cell r="E7353" t="str">
            <v>DESPACHO</v>
          </cell>
          <cell r="F7353" t="str">
            <v>NORMAL</v>
          </cell>
          <cell r="G7353" t="str">
            <v>FT77549</v>
          </cell>
          <cell r="H7353">
            <v>44930</v>
          </cell>
          <cell r="I7353" t="str">
            <v>ENTREGADO</v>
          </cell>
          <cell r="J7353">
            <v>44931</v>
          </cell>
          <cell r="K7353" t="str">
            <v>EVELYN TATIANA DOMINGUEZ ZUNA</v>
          </cell>
          <cell r="L7353" t="str">
            <v>TARQUI VIA A LA COSTA  KM 10 Y MEDIO</v>
          </cell>
          <cell r="M7353" t="str">
            <v>0926786146</v>
          </cell>
          <cell r="N7353" t="str">
            <v>0987936704</v>
          </cell>
          <cell r="O7353" t="str">
            <v>0987936704</v>
          </cell>
          <cell r="P7353" t="str">
            <v>090603</v>
          </cell>
          <cell r="Q7353" t="str">
            <v>GUAYAQUIL</v>
          </cell>
          <cell r="R7353" t="str">
            <v>GUAYAS</v>
          </cell>
          <cell r="S7353" t="str">
            <v>GUAYAQUIL</v>
          </cell>
          <cell r="T7353" t="str">
            <v>ITSACOURIER</v>
          </cell>
          <cell r="U7353" t="str">
            <v>FLEXNETUIO_GYE</v>
          </cell>
          <cell r="V7353">
            <v>1</v>
          </cell>
          <cell r="W7353">
            <v>1</v>
          </cell>
          <cell r="X7353" t="str">
            <v>FLEXNET ECUADOR - MDELIVERY</v>
          </cell>
          <cell r="Y7353" t="str">
            <v>CALLE 28 DE JUNIO S/N Y GARCIA MORENO ENTRADA LLANO GRANDE</v>
          </cell>
        </row>
        <row r="7354">
          <cell r="A7354" t="str">
            <v>4787982</v>
          </cell>
          <cell r="B7354">
            <v>489987</v>
          </cell>
          <cell r="C7354" t="str">
            <v>4787982</v>
          </cell>
          <cell r="D7354" t="str">
            <v>MDELIVERY</v>
          </cell>
          <cell r="E7354" t="str">
            <v>DESPACHO</v>
          </cell>
          <cell r="F7354" t="str">
            <v>NORMAL</v>
          </cell>
          <cell r="G7354" t="str">
            <v>FT77548</v>
          </cell>
          <cell r="H7354">
            <v>44930</v>
          </cell>
          <cell r="I7354" t="str">
            <v>ENTREGADO</v>
          </cell>
          <cell r="J7354">
            <v>44931</v>
          </cell>
          <cell r="K7354" t="str">
            <v>URBINA ORTIZ BRIGGITTE SOLANGE</v>
          </cell>
          <cell r="L7354" t="str">
            <v>TARQUI     CDLA KENEDY  LOCAL 53  AV FRANCISCO DE ORELLANA</v>
          </cell>
          <cell r="M7354" t="str">
            <v>0950039859</v>
          </cell>
          <cell r="N7354" t="str">
            <v>0963626851</v>
          </cell>
          <cell r="O7354" t="str">
            <v>0963626851</v>
          </cell>
          <cell r="P7354" t="str">
            <v>090506</v>
          </cell>
          <cell r="Q7354" t="str">
            <v>GUAYAQUIL</v>
          </cell>
          <cell r="R7354" t="str">
            <v>GUAYAS</v>
          </cell>
          <cell r="S7354" t="str">
            <v>GUAYAQUIL</v>
          </cell>
          <cell r="T7354" t="str">
            <v>ITSACOURIER</v>
          </cell>
          <cell r="U7354" t="str">
            <v>FLEXNETUIO_GYE</v>
          </cell>
          <cell r="V7354">
            <v>1</v>
          </cell>
          <cell r="W7354">
            <v>1</v>
          </cell>
          <cell r="X7354" t="str">
            <v>FLEXNET ECUADOR - MDELIVERY</v>
          </cell>
          <cell r="Y7354" t="str">
            <v>CALLE 28 DE JUNIO S/N Y GARCIA MORENO ENTRADA LLANO GRANDE</v>
          </cell>
        </row>
        <row r="7355">
          <cell r="A7355" t="str">
            <v>4788009</v>
          </cell>
          <cell r="B7355">
            <v>489988</v>
          </cell>
          <cell r="C7355" t="str">
            <v>4788009</v>
          </cell>
          <cell r="D7355" t="str">
            <v>MDELIVERY</v>
          </cell>
          <cell r="E7355" t="str">
            <v>DESPACHO</v>
          </cell>
          <cell r="F7355" t="str">
            <v>NORMAL</v>
          </cell>
          <cell r="G7355" t="str">
            <v>031080004788009</v>
          </cell>
          <cell r="H7355">
            <v>44930</v>
          </cell>
          <cell r="I7355" t="str">
            <v>ENTREGADO</v>
          </cell>
          <cell r="J7355">
            <v>44932</v>
          </cell>
          <cell r="K7355" t="str">
            <v>SHULYN LISBETH CHIA CEDENO</v>
          </cell>
          <cell r="L7355" t="str">
            <v>PASCUALES METROPOLIS 2 ETAPA A  MZ 862 VILLA 12</v>
          </cell>
          <cell r="M7355" t="str">
            <v>0951907229</v>
          </cell>
          <cell r="N7355" t="str">
            <v>0969290490</v>
          </cell>
          <cell r="O7355" t="str">
            <v>0939555227</v>
          </cell>
          <cell r="P7355" t="str">
            <v>090703</v>
          </cell>
          <cell r="Q7355" t="str">
            <v>GUAYAQUIL</v>
          </cell>
          <cell r="R7355" t="str">
            <v>GUAYAS</v>
          </cell>
          <cell r="S7355" t="str">
            <v>GUAYAQUIL</v>
          </cell>
          <cell r="T7355" t="str">
            <v>TRAMACO</v>
          </cell>
          <cell r="U7355" t="str">
            <v>FLEXNETUIO_GYE</v>
          </cell>
          <cell r="V7355">
            <v>1</v>
          </cell>
          <cell r="W7355">
            <v>1</v>
          </cell>
          <cell r="X7355" t="str">
            <v>FLEXNET ECUADOR - MDELIVERY</v>
          </cell>
          <cell r="Y7355" t="str">
            <v>CALLE 28 DE JUNIO S/N Y GARCIA MORENO ENTRADA LLANO GRANDE</v>
          </cell>
        </row>
        <row r="7356">
          <cell r="A7356" t="str">
            <v>4788022</v>
          </cell>
          <cell r="B7356">
            <v>489989</v>
          </cell>
          <cell r="C7356" t="str">
            <v>4788022</v>
          </cell>
          <cell r="D7356" t="str">
            <v>MDELIVERY</v>
          </cell>
          <cell r="E7356" t="str">
            <v>DESPACHO</v>
          </cell>
          <cell r="F7356" t="str">
            <v>NORMAL</v>
          </cell>
          <cell r="G7356" t="str">
            <v>IC4138</v>
          </cell>
          <cell r="H7356">
            <v>44930</v>
          </cell>
          <cell r="I7356" t="str">
            <v>ENTREGADO</v>
          </cell>
          <cell r="J7356">
            <v>44932</v>
          </cell>
          <cell r="K7356" t="str">
            <v>DANIEL RICARDO CORDOVA MARTINEZ</v>
          </cell>
          <cell r="L7356" t="str">
            <v>EL SAGRARIO AV GRAN COLOMBIA  SN  Y HNO MIGUEL</v>
          </cell>
          <cell r="M7356" t="str">
            <v>1713698387</v>
          </cell>
          <cell r="N7356" t="str">
            <v>0958875862</v>
          </cell>
          <cell r="O7356" t="str">
            <v>0958875862</v>
          </cell>
          <cell r="P7356" t="str">
            <v>010101</v>
          </cell>
          <cell r="Q7356" t="str">
            <v>CUENCA</v>
          </cell>
          <cell r="R7356" t="str">
            <v>AZUAY</v>
          </cell>
          <cell r="S7356" t="str">
            <v>CUENCA</v>
          </cell>
          <cell r="T7356" t="str">
            <v>ITSACOURIER</v>
          </cell>
          <cell r="U7356" t="str">
            <v>FLEXNETUIO_PROVINCIA</v>
          </cell>
          <cell r="V7356">
            <v>1</v>
          </cell>
          <cell r="W7356">
            <v>1</v>
          </cell>
          <cell r="X7356" t="str">
            <v>FLEXNET ECUADOR - MDELIVERY</v>
          </cell>
          <cell r="Y7356" t="str">
            <v>CALLE 28 DE JUNIO S/N Y GARCIA MORENO ENTRADA LLANO GRANDE</v>
          </cell>
        </row>
        <row r="7357">
          <cell r="A7357" t="str">
            <v>4788029</v>
          </cell>
          <cell r="B7357">
            <v>489990</v>
          </cell>
          <cell r="C7357" t="str">
            <v>4788029</v>
          </cell>
          <cell r="D7357" t="str">
            <v>MDELIVERY</v>
          </cell>
          <cell r="E7357" t="str">
            <v>DESPACHO</v>
          </cell>
          <cell r="F7357" t="str">
            <v>NORMAL</v>
          </cell>
          <cell r="G7357" t="str">
            <v>031080004788029</v>
          </cell>
          <cell r="H7357">
            <v>44930</v>
          </cell>
          <cell r="I7357" t="str">
            <v>ENTREGADO</v>
          </cell>
          <cell r="J7357">
            <v>44931</v>
          </cell>
          <cell r="K7357" t="str">
            <v>CRISTINA ELIZABETH TOVAR GARCIA</v>
          </cell>
          <cell r="L7357" t="str">
            <v>ELOY ALFARO CALLE GUILLERMO DEIVIS  SN  Y LOJA</v>
          </cell>
          <cell r="M7357" t="str">
            <v>0922295480</v>
          </cell>
          <cell r="N7357" t="str">
            <v>0991131396</v>
          </cell>
          <cell r="O7357" t="str">
            <v>0958628317</v>
          </cell>
          <cell r="P7357" t="str">
            <v>092409</v>
          </cell>
          <cell r="Q7357" t="str">
            <v>DURAN</v>
          </cell>
          <cell r="R7357" t="str">
            <v>GUAYAS</v>
          </cell>
          <cell r="S7357" t="str">
            <v>ELOY ALFARO (DURAN)</v>
          </cell>
          <cell r="T7357" t="str">
            <v>TRAMACO</v>
          </cell>
          <cell r="U7357" t="str">
            <v>FLEXNETUIO_GYE</v>
          </cell>
          <cell r="V7357">
            <v>1</v>
          </cell>
          <cell r="W7357">
            <v>1</v>
          </cell>
          <cell r="X7357" t="str">
            <v>FLEXNET ECUADOR - MDELIVERY</v>
          </cell>
          <cell r="Y7357" t="str">
            <v>CALLE 28 DE JUNIO S/N Y GARCIA MORENO ENTRADA LLANO GRANDE</v>
          </cell>
        </row>
        <row r="7358">
          <cell r="A7358" t="str">
            <v>4788226</v>
          </cell>
          <cell r="B7358">
            <v>489991</v>
          </cell>
          <cell r="C7358" t="str">
            <v>4788226</v>
          </cell>
          <cell r="D7358" t="str">
            <v>MDELIVERY</v>
          </cell>
          <cell r="E7358" t="str">
            <v>DESPACHO</v>
          </cell>
          <cell r="F7358" t="str">
            <v>NORMAL</v>
          </cell>
          <cell r="G7358" t="str">
            <v>031080004788226</v>
          </cell>
          <cell r="H7358">
            <v>44930</v>
          </cell>
          <cell r="I7358" t="str">
            <v>ENTREGADO</v>
          </cell>
          <cell r="J7358">
            <v>44932</v>
          </cell>
          <cell r="K7358" t="str">
            <v>LUIS FABIAN ZAMBRANO ZAMBRANO</v>
          </cell>
          <cell r="L7358" t="str">
            <v>EL RECREO  COOP GUAYAYQUIL INDEPENDIENTE  MZ B SL 4</v>
          </cell>
          <cell r="M7358" t="str">
            <v>0925336356</v>
          </cell>
          <cell r="N7358" t="str">
            <v>0993241610</v>
          </cell>
          <cell r="O7358" t="str">
            <v>0993241610</v>
          </cell>
          <cell r="P7358" t="str">
            <v>092406</v>
          </cell>
          <cell r="Q7358" t="str">
            <v>DURAN</v>
          </cell>
          <cell r="R7358" t="str">
            <v>GUAYAS</v>
          </cell>
          <cell r="S7358" t="str">
            <v>ELOY ALFARO (DURAN)</v>
          </cell>
          <cell r="T7358" t="str">
            <v>TRAMACO</v>
          </cell>
          <cell r="U7358" t="str">
            <v>FLEXNETUIO_GYE</v>
          </cell>
          <cell r="V7358">
            <v>1</v>
          </cell>
          <cell r="W7358">
            <v>1</v>
          </cell>
          <cell r="X7358" t="str">
            <v>FLEXNET ECUADOR - MDELIVERY</v>
          </cell>
          <cell r="Y7358" t="str">
            <v>CALLE 28 DE JUNIO S/N Y GARCIA MORENO ENTRADA LLANO GRANDE</v>
          </cell>
        </row>
        <row r="7359">
          <cell r="A7359" t="str">
            <v>4788270</v>
          </cell>
          <cell r="B7359">
            <v>489992</v>
          </cell>
          <cell r="C7359" t="str">
            <v>4788270</v>
          </cell>
          <cell r="D7359" t="str">
            <v>MDELIVERY</v>
          </cell>
          <cell r="E7359" t="str">
            <v>DESPACHO</v>
          </cell>
          <cell r="F7359" t="str">
            <v>NORMAL</v>
          </cell>
          <cell r="G7359" t="str">
            <v>031080004788270</v>
          </cell>
          <cell r="H7359">
            <v>44930</v>
          </cell>
          <cell r="I7359" t="str">
            <v>ENTREGADO</v>
          </cell>
          <cell r="J7359">
            <v>44932</v>
          </cell>
          <cell r="K7359" t="str">
            <v>Jairo Sebastian Guallpa Acero</v>
          </cell>
          <cell r="L7359" t="str">
            <v>AZOGUES CALLE JULIO MARIA MATOVELLE  2 28  E IGNACIIO DE VINTIMILLA</v>
          </cell>
          <cell r="M7359" t="str">
            <v>0301576526</v>
          </cell>
          <cell r="N7359" t="str">
            <v>0958841007</v>
          </cell>
          <cell r="O7359" t="str">
            <v>0958841007</v>
          </cell>
          <cell r="P7359" t="str">
            <v>030102</v>
          </cell>
          <cell r="Q7359" t="str">
            <v>AZOGUES</v>
          </cell>
          <cell r="R7359" t="str">
            <v>CAÑAR</v>
          </cell>
          <cell r="S7359" t="str">
            <v>AZOGUES</v>
          </cell>
          <cell r="T7359" t="str">
            <v>TRAMACO</v>
          </cell>
          <cell r="U7359" t="str">
            <v>FLEXNETUIO_PROVINCIA</v>
          </cell>
          <cell r="V7359">
            <v>1</v>
          </cell>
          <cell r="W7359">
            <v>1</v>
          </cell>
          <cell r="X7359" t="str">
            <v>FLEXNET ECUADOR - MDELIVERY</v>
          </cell>
          <cell r="Y7359" t="str">
            <v>CALLE 28 DE JUNIO S/N Y GARCIA MORENO ENTRADA LLANO GRANDE</v>
          </cell>
        </row>
        <row r="7360">
          <cell r="A7360" t="str">
            <v>4788314</v>
          </cell>
          <cell r="B7360">
            <v>489993</v>
          </cell>
          <cell r="C7360" t="str">
            <v>4788314</v>
          </cell>
          <cell r="D7360" t="str">
            <v>MDELIVERY</v>
          </cell>
          <cell r="E7360" t="str">
            <v>DESPACHO</v>
          </cell>
          <cell r="F7360" t="str">
            <v>DERIVADO PICK UP</v>
          </cell>
          <cell r="G7360" t="str">
            <v>031080004788314</v>
          </cell>
          <cell r="H7360">
            <v>44930</v>
          </cell>
          <cell r="I7360" t="str">
            <v>ENTREGADO</v>
          </cell>
          <cell r="J7360">
            <v>44935</v>
          </cell>
          <cell r="K7360" t="str">
            <v>ALFONSO JAVIER ENDARA PALLASCO</v>
          </cell>
          <cell r="L7360" t="str">
            <v>OFICINA TRAMACO PINIAS</v>
          </cell>
          <cell r="M7360" t="str">
            <v>1718251240</v>
          </cell>
          <cell r="N7360" t="str">
            <v>0998524479</v>
          </cell>
          <cell r="O7360" t="str">
            <v>0998524479</v>
          </cell>
          <cell r="P7360" t="str">
            <v>PIÑAS</v>
          </cell>
          <cell r="Q7360" t="str">
            <v>PIÑAS</v>
          </cell>
          <cell r="R7360" t="str">
            <v>EL ORO</v>
          </cell>
          <cell r="T7360" t="str">
            <v>TRAMACO</v>
          </cell>
          <cell r="U7360" t="str">
            <v>FLEXNETUIO_PROVINCIA</v>
          </cell>
          <cell r="V7360">
            <v>1</v>
          </cell>
          <cell r="W7360">
            <v>1</v>
          </cell>
          <cell r="X7360" t="str">
            <v>FLEXNET ECUADOR - MDELIVERY</v>
          </cell>
          <cell r="Y7360" t="str">
            <v>CALLE 28 DE JUNIO S/N Y GARCIA MORENO ENTRADA LLANO GRANDE</v>
          </cell>
        </row>
        <row r="7361">
          <cell r="A7361" t="str">
            <v>4788337</v>
          </cell>
          <cell r="B7361">
            <v>489994</v>
          </cell>
          <cell r="C7361" t="str">
            <v>4788337</v>
          </cell>
          <cell r="D7361" t="str">
            <v>MDELIVERY</v>
          </cell>
          <cell r="E7361" t="str">
            <v>DESPACHO</v>
          </cell>
          <cell r="F7361" t="str">
            <v>NORMAL</v>
          </cell>
          <cell r="G7361" t="str">
            <v>FT77527</v>
          </cell>
          <cell r="H7361">
            <v>44930</v>
          </cell>
          <cell r="I7361" t="str">
            <v>ENTREGADO</v>
          </cell>
          <cell r="J7361">
            <v>44931</v>
          </cell>
          <cell r="K7361" t="str">
            <v>Yonghang Guan</v>
          </cell>
          <cell r="L7361" t="str">
            <v>BOLIVAR SAGRARIO CALLE COLON 702  Y GARCIA AVILES</v>
          </cell>
          <cell r="M7361" t="str">
            <v>0960822021</v>
          </cell>
          <cell r="N7361" t="str">
            <v>0960704009</v>
          </cell>
          <cell r="O7361" t="str">
            <v/>
          </cell>
          <cell r="P7361" t="str">
            <v>090307</v>
          </cell>
          <cell r="Q7361" t="str">
            <v>GUAYAQUIL</v>
          </cell>
          <cell r="R7361" t="str">
            <v>GUAYAS</v>
          </cell>
          <cell r="S7361" t="str">
            <v>GUAYAQUIL</v>
          </cell>
          <cell r="T7361" t="str">
            <v>ITSACOURIER</v>
          </cell>
          <cell r="U7361" t="str">
            <v>FLEXNETUIO_GYE</v>
          </cell>
          <cell r="V7361">
            <v>1</v>
          </cell>
          <cell r="W7361">
            <v>1</v>
          </cell>
          <cell r="X7361" t="str">
            <v>FLEXNET ECUADOR - MDELIVERY</v>
          </cell>
          <cell r="Y7361" t="str">
            <v>CALLE 28 DE JUNIO S/N Y GARCIA MORENO ENTRADA LLANO GRANDE</v>
          </cell>
        </row>
        <row r="7362">
          <cell r="A7362" t="str">
            <v>4788522</v>
          </cell>
          <cell r="B7362">
            <v>489995</v>
          </cell>
          <cell r="C7362" t="str">
            <v>4788522</v>
          </cell>
          <cell r="D7362" t="str">
            <v>MDELIVERY</v>
          </cell>
          <cell r="E7362" t="str">
            <v>DESPACHO</v>
          </cell>
          <cell r="F7362" t="str">
            <v>DERIVADO PICK UP</v>
          </cell>
          <cell r="G7362" t="str">
            <v>031080004788522</v>
          </cell>
          <cell r="H7362">
            <v>44930</v>
          </cell>
          <cell r="I7362" t="str">
            <v>ENTREGADO</v>
          </cell>
          <cell r="J7362">
            <v>44933</v>
          </cell>
          <cell r="K7362" t="str">
            <v>LUIS JHOJAN GRACIA VALENCIA</v>
          </cell>
          <cell r="L7362" t="str">
            <v>OFICINA TRAMACO ESMERALDAS</v>
          </cell>
          <cell r="M7362" t="str">
            <v>0803685288</v>
          </cell>
          <cell r="N7362" t="str">
            <v>0996020629</v>
          </cell>
          <cell r="O7362" t="str">
            <v>0996020629</v>
          </cell>
          <cell r="P7362" t="str">
            <v>ESMERALDAS</v>
          </cell>
          <cell r="Q7362" t="str">
            <v>ESMERALDAS</v>
          </cell>
          <cell r="R7362" t="str">
            <v>ESMERALDAS</v>
          </cell>
          <cell r="T7362" t="str">
            <v>TRAMACO</v>
          </cell>
          <cell r="U7362" t="str">
            <v>FLEXNETUIO_PROVINCIA</v>
          </cell>
          <cell r="V7362">
            <v>1</v>
          </cell>
          <cell r="W7362">
            <v>1</v>
          </cell>
          <cell r="X7362" t="str">
            <v>FLEXNET ECUADOR - MDELIVERY</v>
          </cell>
          <cell r="Y7362" t="str">
            <v>CALLE 28 DE JUNIO S/N Y GARCIA MORENO ENTRADA LLANO GRANDE</v>
          </cell>
        </row>
        <row r="7363">
          <cell r="A7363" t="str">
            <v>4612919</v>
          </cell>
          <cell r="B7363">
            <v>489968</v>
          </cell>
          <cell r="C7363" t="str">
            <v>4612919</v>
          </cell>
          <cell r="D7363" t="str">
            <v>MDELIVERY</v>
          </cell>
          <cell r="E7363" t="str">
            <v>DESPACHO</v>
          </cell>
          <cell r="F7363" t="str">
            <v>NORMAL</v>
          </cell>
          <cell r="G7363" t="str">
            <v>031080004612919</v>
          </cell>
          <cell r="H7363">
            <v>44930</v>
          </cell>
          <cell r="I7363" t="str">
            <v>ENTREGADO</v>
          </cell>
          <cell r="J7363">
            <v>44932</v>
          </cell>
          <cell r="K7363" t="str">
            <v>SORIANO OLVERA JOSE VICENTE</v>
          </cell>
          <cell r="L7363" t="str">
            <v>PLAYAS    CALLE 3 DE NOVIEMBRE  SN CALLE  ALFONSO JURADO</v>
          </cell>
          <cell r="M7363" t="str">
            <v>0901724757</v>
          </cell>
          <cell r="N7363" t="str">
            <v>0996802277</v>
          </cell>
          <cell r="O7363" t="str">
            <v>0996802277</v>
          </cell>
          <cell r="P7363" t="str">
            <v>092201</v>
          </cell>
          <cell r="Q7363" t="str">
            <v>PLAYAS</v>
          </cell>
          <cell r="R7363" t="str">
            <v>GUAYAS</v>
          </cell>
          <cell r="S7363" t="str">
            <v>GENERAL VILLAMIL (PLAYAS) - SAN ANTONIO</v>
          </cell>
          <cell r="T7363" t="str">
            <v>TRAMACO</v>
          </cell>
          <cell r="U7363" t="str">
            <v>FLEXNETUIO_PROVINCIA</v>
          </cell>
          <cell r="V7363">
            <v>1</v>
          </cell>
          <cell r="W7363">
            <v>1</v>
          </cell>
          <cell r="X7363" t="str">
            <v>FLEXNET ECUADOR - MDELIVERY</v>
          </cell>
          <cell r="Y7363" t="str">
            <v>CALLE 28 DE JUNIO S/N Y GARCIA MORENO ENTRADA LLANO GRANDE</v>
          </cell>
        </row>
        <row r="7364">
          <cell r="A7364" t="str">
            <v>4733065</v>
          </cell>
          <cell r="B7364">
            <v>489969</v>
          </cell>
          <cell r="C7364" t="str">
            <v>4733065</v>
          </cell>
          <cell r="D7364" t="str">
            <v>MDELIVERY</v>
          </cell>
          <cell r="E7364" t="str">
            <v>DESPACHO</v>
          </cell>
          <cell r="F7364" t="str">
            <v>NORMAL</v>
          </cell>
          <cell r="G7364" t="str">
            <v>031080004733065</v>
          </cell>
          <cell r="H7364">
            <v>44930</v>
          </cell>
          <cell r="I7364" t="str">
            <v>ENTREGADO</v>
          </cell>
          <cell r="J7364">
            <v>44931</v>
          </cell>
          <cell r="K7364" t="str">
            <v>HENRY PATRICIO LOZADA JIMENEZ</v>
          </cell>
          <cell r="L7364" t="str">
            <v>SANTA ROSA AV 24 DE MAYO  SN  VIA LAS LOMAS</v>
          </cell>
          <cell r="M7364" t="str">
            <v>0704414507</v>
          </cell>
          <cell r="N7364" t="str">
            <v>0982517998</v>
          </cell>
          <cell r="O7364" t="str">
            <v>0992333344</v>
          </cell>
          <cell r="P7364" t="str">
            <v>070603</v>
          </cell>
          <cell r="Q7364" t="str">
            <v>SANTA ROSA</v>
          </cell>
          <cell r="R7364" t="str">
            <v>EL ORO</v>
          </cell>
          <cell r="S7364" t="str">
            <v>SANTA ROSA - RECINTO ESTERO MEDINA</v>
          </cell>
          <cell r="T7364" t="str">
            <v>TRAMACO</v>
          </cell>
          <cell r="U7364" t="str">
            <v>FLEXNETUIO_PROVINCIA</v>
          </cell>
          <cell r="V7364">
            <v>1</v>
          </cell>
          <cell r="W7364">
            <v>1</v>
          </cell>
          <cell r="X7364" t="str">
            <v>FLEXNET ECUADOR - MDELIVERY</v>
          </cell>
          <cell r="Y7364" t="str">
            <v>CALLE 28 DE JUNIO S/N Y GARCIA MORENO ENTRADA LLANO GRANDE</v>
          </cell>
        </row>
        <row r="7365">
          <cell r="A7365" t="str">
            <v>4743375</v>
          </cell>
          <cell r="B7365">
            <v>489970</v>
          </cell>
          <cell r="C7365" t="str">
            <v>4743375</v>
          </cell>
          <cell r="D7365" t="str">
            <v>MDELIVERY</v>
          </cell>
          <cell r="E7365" t="str">
            <v>DESPACHO</v>
          </cell>
          <cell r="F7365" t="str">
            <v>NORMAL</v>
          </cell>
          <cell r="G7365" t="str">
            <v>031080004743375</v>
          </cell>
          <cell r="H7365">
            <v>44930</v>
          </cell>
          <cell r="I7365" t="str">
            <v>ENTREGADO</v>
          </cell>
          <cell r="J7365">
            <v>44931</v>
          </cell>
          <cell r="K7365" t="str">
            <v>ANDRADE CHALA MIRIAN GUADALUPE</v>
          </cell>
          <cell r="L7365" t="str">
            <v>EL SAGRARIO CALLE LUIS TORO MORENO  408  Y RAFAEL SANCHEZ</v>
          </cell>
          <cell r="M7365" t="str">
            <v>1003357736</v>
          </cell>
          <cell r="N7365" t="str">
            <v>0995170564</v>
          </cell>
          <cell r="O7365" t="str">
            <v>0995170564</v>
          </cell>
          <cell r="P7365" t="str">
            <v>100106</v>
          </cell>
          <cell r="Q7365" t="str">
            <v>IBARRA</v>
          </cell>
          <cell r="R7365" t="str">
            <v>IMBABURA</v>
          </cell>
          <cell r="S7365" t="str">
            <v>SAN MIGUEL DE IBARRA</v>
          </cell>
          <cell r="T7365" t="str">
            <v>TRAMACO</v>
          </cell>
          <cell r="U7365" t="str">
            <v>FLEXNETUIO_PROVINCIA</v>
          </cell>
          <cell r="V7365">
            <v>1</v>
          </cell>
          <cell r="W7365">
            <v>1</v>
          </cell>
          <cell r="X7365" t="str">
            <v>FLEXNET ECUADOR - MDELIVERY</v>
          </cell>
          <cell r="Y7365" t="str">
            <v>CALLE 28 DE JUNIO S/N Y GARCIA MORENO ENTRADA LLANO GRANDE</v>
          </cell>
        </row>
        <row r="7366">
          <cell r="A7366" t="str">
            <v>4776841</v>
          </cell>
          <cell r="B7366">
            <v>489971</v>
          </cell>
          <cell r="C7366" t="str">
            <v>4776841</v>
          </cell>
          <cell r="D7366" t="str">
            <v>MDELIVERY</v>
          </cell>
          <cell r="E7366" t="str">
            <v>DESPACHO</v>
          </cell>
          <cell r="F7366" t="str">
            <v>NORMAL</v>
          </cell>
          <cell r="G7366" t="str">
            <v>FT77521</v>
          </cell>
          <cell r="H7366">
            <v>44930</v>
          </cell>
          <cell r="I7366" t="str">
            <v>ENTREGADO</v>
          </cell>
          <cell r="J7366">
            <v>44931</v>
          </cell>
          <cell r="K7366" t="str">
            <v>VILLEGAS ALZATE JOSE DARUIZ</v>
          </cell>
          <cell r="L7366" t="str">
            <v>LA CONCEPCION CALLE AV DE LA PRENSA SN Y INDANZA</v>
          </cell>
          <cell r="M7366" t="str">
            <v>1758532343</v>
          </cell>
          <cell r="N7366" t="str">
            <v>0984452833</v>
          </cell>
          <cell r="O7366" t="str">
            <v>0984452833</v>
          </cell>
          <cell r="P7366" t="str">
            <v>170512</v>
          </cell>
          <cell r="Q7366" t="str">
            <v>QUITO</v>
          </cell>
          <cell r="R7366" t="str">
            <v>PICHINCHA</v>
          </cell>
          <cell r="S7366" t="str">
            <v>QUITO</v>
          </cell>
          <cell r="T7366" t="str">
            <v>FLEXTRANS UIO</v>
          </cell>
          <cell r="U7366" t="str">
            <v>FLEXNETUIO_LOCAL</v>
          </cell>
          <cell r="V7366">
            <v>1</v>
          </cell>
          <cell r="W7366">
            <v>1</v>
          </cell>
          <cell r="X7366" t="str">
            <v>FLEXNET ECUADOR - MDELIVERY</v>
          </cell>
          <cell r="Y7366" t="str">
            <v>CALLE 28 DE JUNIO S/N Y GARCIA MORENO ENTRADA LLANO GRANDE</v>
          </cell>
        </row>
        <row r="7367">
          <cell r="A7367" t="str">
            <v>4779664</v>
          </cell>
          <cell r="B7367">
            <v>489972</v>
          </cell>
          <cell r="C7367" t="str">
            <v>4779664</v>
          </cell>
          <cell r="D7367" t="str">
            <v>MDELIVERY</v>
          </cell>
          <cell r="E7367" t="str">
            <v>DESPACHO</v>
          </cell>
          <cell r="F7367" t="str">
            <v>NORMAL</v>
          </cell>
          <cell r="G7367" t="str">
            <v>IC4139</v>
          </cell>
          <cell r="H7367">
            <v>44930</v>
          </cell>
          <cell r="I7367" t="str">
            <v>ENTREGADO</v>
          </cell>
          <cell r="J7367">
            <v>44931</v>
          </cell>
          <cell r="K7367" t="str">
            <v>FAJARDO RAMON JONNATHAN MARCELO</v>
          </cell>
          <cell r="L7367" t="str">
            <v>SAN BLAS  CALLE  LA BORRERO  739 CASA CALLE   LA  JUAN JARAMILLO</v>
          </cell>
          <cell r="M7367" t="str">
            <v>0106554215</v>
          </cell>
          <cell r="N7367" t="str">
            <v>0992913051</v>
          </cell>
          <cell r="O7367" t="str">
            <v>0992913051</v>
          </cell>
          <cell r="P7367" t="str">
            <v>010101</v>
          </cell>
          <cell r="Q7367" t="str">
            <v>CUENCA</v>
          </cell>
          <cell r="R7367" t="str">
            <v>AZUAY</v>
          </cell>
          <cell r="S7367" t="str">
            <v>CUENCA</v>
          </cell>
          <cell r="T7367" t="str">
            <v>ITSACOURIER</v>
          </cell>
          <cell r="U7367" t="str">
            <v>FLEXNETUIO_PROVINCIA</v>
          </cell>
          <cell r="V7367">
            <v>1</v>
          </cell>
          <cell r="W7367">
            <v>1</v>
          </cell>
          <cell r="X7367" t="str">
            <v>FLEXNET ECUADOR - MDELIVERY</v>
          </cell>
          <cell r="Y7367" t="str">
            <v>CALLE 28 DE JUNIO S/N Y GARCIA MORENO ENTRADA LLANO GRANDE</v>
          </cell>
        </row>
        <row r="7368">
          <cell r="A7368" t="str">
            <v>4784225</v>
          </cell>
          <cell r="B7368">
            <v>489973</v>
          </cell>
          <cell r="C7368" t="str">
            <v>4784225</v>
          </cell>
          <cell r="D7368" t="str">
            <v>MDELIVERY</v>
          </cell>
          <cell r="E7368" t="str">
            <v>DESPACHO</v>
          </cell>
          <cell r="F7368" t="str">
            <v>NORMAL</v>
          </cell>
          <cell r="G7368" t="str">
            <v>FT77552 / 031080004784225</v>
          </cell>
          <cell r="H7368">
            <v>44930</v>
          </cell>
          <cell r="I7368" t="str">
            <v>ENTREGADO</v>
          </cell>
          <cell r="J7368">
            <v>44935</v>
          </cell>
          <cell r="K7368" t="str">
            <v>BRYAN STEVEN DE LA ESE TRIVINO</v>
          </cell>
          <cell r="L7368" t="str">
            <v>SAMBORONDON CALLE EMILIO VALERO ROJA SN CALLE TUTIVEN</v>
          </cell>
          <cell r="M7368" t="str">
            <v>0943970137</v>
          </cell>
          <cell r="N7368" t="str">
            <v>0959237570</v>
          </cell>
          <cell r="O7368" t="str">
            <v>0982156718</v>
          </cell>
          <cell r="P7368" t="str">
            <v>092304</v>
          </cell>
          <cell r="Q7368" t="str">
            <v>SAMBORONDON</v>
          </cell>
          <cell r="R7368" t="str">
            <v>GUAYAS</v>
          </cell>
          <cell r="S7368" t="str">
            <v>SAMBORONDON - SANTA MARTHA</v>
          </cell>
          <cell r="T7368" t="str">
            <v>TRAMACO</v>
          </cell>
          <cell r="U7368" t="str">
            <v>FLEXNETUIO_GYE</v>
          </cell>
          <cell r="V7368">
            <v>1</v>
          </cell>
          <cell r="W7368">
            <v>1</v>
          </cell>
          <cell r="X7368" t="str">
            <v>FLEXNET ECUADOR - MDELIVERY</v>
          </cell>
          <cell r="Y7368" t="str">
            <v>CALLE 28 DE JUNIO S/N Y GARCIA MORENO ENTRADA LLANO GRANDE</v>
          </cell>
        </row>
        <row r="7369">
          <cell r="A7369" t="str">
            <v>4785197</v>
          </cell>
          <cell r="B7369">
            <v>489975</v>
          </cell>
          <cell r="C7369" t="str">
            <v>4785197</v>
          </cell>
          <cell r="D7369" t="str">
            <v>MDELIVERY</v>
          </cell>
          <cell r="E7369" t="str">
            <v>DESPACHO</v>
          </cell>
          <cell r="F7369" t="str">
            <v>NORMAL</v>
          </cell>
          <cell r="G7369" t="str">
            <v>031080004785197</v>
          </cell>
          <cell r="H7369">
            <v>44930</v>
          </cell>
          <cell r="I7369" t="str">
            <v>ENTREGADO</v>
          </cell>
          <cell r="J7369">
            <v>44931</v>
          </cell>
          <cell r="K7369" t="str">
            <v>JUAN CARLOS ARIAS CAICEDO</v>
          </cell>
          <cell r="L7369" t="str">
            <v>SHUSHUFINDI CALLE 27 DE FEBRERO  SN  Y GALO PLAZA</v>
          </cell>
          <cell r="M7369" t="str">
            <v>2100415534</v>
          </cell>
          <cell r="N7369" t="str">
            <v>0990843817</v>
          </cell>
          <cell r="O7369" t="str">
            <v>0990843817</v>
          </cell>
          <cell r="P7369" t="str">
            <v>210401</v>
          </cell>
          <cell r="Q7369" t="str">
            <v>SHUSHUFINDI</v>
          </cell>
          <cell r="R7369" t="str">
            <v>SUCUMBIOS</v>
          </cell>
          <cell r="S7369" t="str">
            <v>SHUSHUFINDI - LA VICTORIA</v>
          </cell>
          <cell r="T7369" t="str">
            <v>TRAMACO</v>
          </cell>
          <cell r="U7369" t="str">
            <v>FLEXNETUIO_PROVINCIA</v>
          </cell>
          <cell r="V7369">
            <v>1</v>
          </cell>
          <cell r="W7369">
            <v>1</v>
          </cell>
          <cell r="X7369" t="str">
            <v>FLEXNET ECUADOR - MDELIVERY</v>
          </cell>
          <cell r="Y7369" t="str">
            <v>CALLE 28 DE JUNIO S/N Y GARCIA MORENO ENTRADA LLANO GRANDE</v>
          </cell>
        </row>
        <row r="7370">
          <cell r="A7370" t="str">
            <v>4785651</v>
          </cell>
          <cell r="B7370">
            <v>489976</v>
          </cell>
          <cell r="C7370" t="str">
            <v>4785651</v>
          </cell>
          <cell r="D7370" t="str">
            <v>MDELIVERY</v>
          </cell>
          <cell r="E7370" t="str">
            <v>DESPACHO</v>
          </cell>
          <cell r="F7370" t="str">
            <v>NORMAL</v>
          </cell>
          <cell r="G7370" t="str">
            <v>031080004785651</v>
          </cell>
          <cell r="H7370">
            <v>44930</v>
          </cell>
          <cell r="I7370" t="str">
            <v>ENTREGADO</v>
          </cell>
          <cell r="J7370">
            <v>44938</v>
          </cell>
          <cell r="K7370" t="str">
            <v>JOSETH ADRIAN TAQUEZ CALDERON</v>
          </cell>
          <cell r="L7370" t="str">
            <v>CAYAMBE CALLE INCA  SN  Y EL SOL</v>
          </cell>
          <cell r="M7370" t="str">
            <v>1753155215</v>
          </cell>
          <cell r="N7370" t="str">
            <v>0992646783</v>
          </cell>
          <cell r="O7370" t="str">
            <v>0992646783</v>
          </cell>
          <cell r="P7370" t="str">
            <v>171002</v>
          </cell>
          <cell r="Q7370" t="str">
            <v>CAYAMBE</v>
          </cell>
          <cell r="R7370" t="str">
            <v>PICHINCHA</v>
          </cell>
          <cell r="S7370" t="str">
            <v>CAYAMBE - PRIMERO DE MAYO</v>
          </cell>
          <cell r="T7370" t="str">
            <v>TRAMACO</v>
          </cell>
          <cell r="U7370" t="str">
            <v>FLEXNETUIO_PROVINCIA</v>
          </cell>
          <cell r="V7370">
            <v>1</v>
          </cell>
          <cell r="W7370">
            <v>1</v>
          </cell>
          <cell r="X7370" t="str">
            <v>FLEXNET ECUADOR - MDELIVERY</v>
          </cell>
          <cell r="Y7370" t="str">
            <v>CALLE 28 DE JUNIO S/N Y GARCIA MORENO ENTRADA LLANO GRANDE</v>
          </cell>
        </row>
        <row r="7371">
          <cell r="A7371" t="str">
            <v>4785663</v>
          </cell>
          <cell r="B7371">
            <v>489977</v>
          </cell>
          <cell r="C7371" t="str">
            <v>4785663</v>
          </cell>
          <cell r="D7371" t="str">
            <v>MDELIVERY</v>
          </cell>
          <cell r="E7371" t="str">
            <v>DESPACHO</v>
          </cell>
          <cell r="F7371" t="str">
            <v>NORMAL</v>
          </cell>
          <cell r="G7371" t="str">
            <v>FT77518</v>
          </cell>
          <cell r="H7371">
            <v>44930</v>
          </cell>
          <cell r="I7371" t="str">
            <v>ENTREGADO</v>
          </cell>
          <cell r="J7371">
            <v>44935</v>
          </cell>
          <cell r="K7371" t="str">
            <v>DAVID FERNANDO SEGOVIA CEVALLOS</v>
          </cell>
          <cell r="L7371" t="str">
            <v>KENNEDY  CALLE MARIANO BUSTAMANTE  E8 22  Y 6 DE DICIEMBRE</v>
          </cell>
          <cell r="M7371" t="str">
            <v>1709764490</v>
          </cell>
          <cell r="N7371" t="str">
            <v>0995009053</v>
          </cell>
          <cell r="O7371" t="str">
            <v>0995009053</v>
          </cell>
          <cell r="P7371" t="str">
            <v>170513</v>
          </cell>
          <cell r="Q7371" t="str">
            <v>QUITO</v>
          </cell>
          <cell r="R7371" t="str">
            <v>PICHINCHA</v>
          </cell>
          <cell r="S7371" t="str">
            <v>QUITO</v>
          </cell>
          <cell r="T7371" t="str">
            <v>FLEXTRANS UIO</v>
          </cell>
          <cell r="U7371" t="str">
            <v>FLEXNETUIO_LOCAL</v>
          </cell>
          <cell r="V7371">
            <v>1</v>
          </cell>
          <cell r="W7371">
            <v>1</v>
          </cell>
          <cell r="X7371" t="str">
            <v>FLEXNET ECUADOR - MDELIVERY</v>
          </cell>
          <cell r="Y7371" t="str">
            <v>CALLE 28 DE JUNIO S/N Y GARCIA MORENO ENTRADA LLANO GRANDE</v>
          </cell>
        </row>
        <row r="7372">
          <cell r="A7372" t="str">
            <v>4786986</v>
          </cell>
          <cell r="B7372">
            <v>489978</v>
          </cell>
          <cell r="C7372" t="str">
            <v>4786986</v>
          </cell>
          <cell r="D7372" t="str">
            <v>MDELIVERY</v>
          </cell>
          <cell r="E7372" t="str">
            <v>DESPACHO</v>
          </cell>
          <cell r="F7372" t="str">
            <v>NORMAL</v>
          </cell>
          <cell r="G7372" t="str">
            <v>FT77519</v>
          </cell>
          <cell r="H7372">
            <v>44930</v>
          </cell>
          <cell r="I7372" t="str">
            <v>ENTREGADO</v>
          </cell>
          <cell r="J7372">
            <v>44935</v>
          </cell>
          <cell r="K7372" t="str">
            <v>CEDENO VERDUGA NARCISA MARIA</v>
          </cell>
          <cell r="L7372" t="str">
            <v>COCHAPAMBA CALLE LUIS ESPINOSA TAMAYO SN Y MANUEL VALDIVIESO</v>
          </cell>
          <cell r="M7372" t="str">
            <v>0802473090</v>
          </cell>
          <cell r="N7372" t="str">
            <v>0998899012</v>
          </cell>
          <cell r="O7372" t="str">
            <v>0998899012</v>
          </cell>
          <cell r="P7372" t="str">
            <v>170528</v>
          </cell>
          <cell r="Q7372" t="str">
            <v>QUITO</v>
          </cell>
          <cell r="R7372" t="str">
            <v>PICHINCHA</v>
          </cell>
          <cell r="S7372" t="str">
            <v>QUITO</v>
          </cell>
          <cell r="T7372" t="str">
            <v>FLEXTRANS UIO</v>
          </cell>
          <cell r="U7372" t="str">
            <v>FLEXNETUIO_LOCAL</v>
          </cell>
          <cell r="V7372">
            <v>1</v>
          </cell>
          <cell r="W7372">
            <v>1</v>
          </cell>
          <cell r="X7372" t="str">
            <v>FLEXNET ECUADOR - MDELIVERY</v>
          </cell>
          <cell r="Y7372" t="str">
            <v>CALLE 28 DE JUNIO S/N Y GARCIA MORENO ENTRADA LLANO GRANDE</v>
          </cell>
        </row>
        <row r="7373">
          <cell r="A7373" t="str">
            <v>4787167</v>
          </cell>
          <cell r="B7373">
            <v>489979</v>
          </cell>
          <cell r="C7373" t="str">
            <v>4787167</v>
          </cell>
          <cell r="D7373" t="str">
            <v>MDELIVERY</v>
          </cell>
          <cell r="E7373" t="str">
            <v>DESPACHO</v>
          </cell>
          <cell r="F7373" t="str">
            <v>NORMAL</v>
          </cell>
          <cell r="G7373" t="str">
            <v>031080004787167</v>
          </cell>
          <cell r="H7373">
            <v>44930</v>
          </cell>
          <cell r="I7373" t="str">
            <v>ENTREGADO</v>
          </cell>
          <cell r="J7373">
            <v>44936</v>
          </cell>
          <cell r="K7373" t="str">
            <v>SEBASTIAN ALEJANDRO ARREAGA CHOEZ</v>
          </cell>
          <cell r="L7373" t="str">
            <v>EL ROSARIO  VIA PANAMERICANA NORTE  KM 3</v>
          </cell>
          <cell r="M7373" t="str">
            <v>0956108492</v>
          </cell>
          <cell r="N7373" t="str">
            <v>0992172906</v>
          </cell>
          <cell r="O7373" t="str">
            <v>0992172906</v>
          </cell>
          <cell r="P7373" t="str">
            <v>060504</v>
          </cell>
          <cell r="Q7373" t="str">
            <v>GUANO</v>
          </cell>
          <cell r="R7373" t="str">
            <v>CHIMBORAZO</v>
          </cell>
          <cell r="S7373" t="str">
            <v>SAN ANDRES - PULINGUI - SAN ISIDRO DE PATULU</v>
          </cell>
          <cell r="T7373" t="str">
            <v>TRAMACO</v>
          </cell>
          <cell r="U7373" t="str">
            <v>FLEXNETUIO_PROVINCIA</v>
          </cell>
          <cell r="V7373">
            <v>1</v>
          </cell>
          <cell r="W7373">
            <v>1</v>
          </cell>
          <cell r="X7373" t="str">
            <v>FLEXNET ECUADOR - MDELIVERY</v>
          </cell>
          <cell r="Y7373" t="str">
            <v>CALLE 28 DE JUNIO S/N Y GARCIA MORENO ENTRADA LLANO GRANDE</v>
          </cell>
        </row>
        <row r="7374">
          <cell r="A7374" t="str">
            <v>4787180</v>
          </cell>
          <cell r="B7374">
            <v>489980</v>
          </cell>
          <cell r="C7374" t="str">
            <v>4787180</v>
          </cell>
          <cell r="D7374" t="str">
            <v>MDELIVERY</v>
          </cell>
          <cell r="E7374" t="str">
            <v>DESPACHO</v>
          </cell>
          <cell r="F7374" t="str">
            <v>DERIVADO PICK UP</v>
          </cell>
          <cell r="G7374" t="str">
            <v>031080004787180</v>
          </cell>
          <cell r="H7374">
            <v>44930</v>
          </cell>
          <cell r="I7374" t="str">
            <v>ENTREGADO</v>
          </cell>
          <cell r="J7374">
            <v>44936</v>
          </cell>
          <cell r="K7374" t="str">
            <v>MARIA HORTENCIA MURILLO PANCHANA</v>
          </cell>
          <cell r="L7374" t="str">
            <v>OFICINA TRAMACO QUININDE</v>
          </cell>
          <cell r="M7374" t="str">
            <v>0800527996</v>
          </cell>
          <cell r="N7374" t="str">
            <v>0995334484</v>
          </cell>
          <cell r="O7374" t="str">
            <v>0995334484</v>
          </cell>
          <cell r="P7374" t="str">
            <v>QUININDE</v>
          </cell>
          <cell r="Q7374" t="str">
            <v>QUININDE</v>
          </cell>
          <cell r="R7374" t="str">
            <v>ESMERALDAS</v>
          </cell>
          <cell r="T7374" t="str">
            <v>TRAMACO</v>
          </cell>
          <cell r="U7374" t="str">
            <v>FLEXNETUIO_PROVINCIA</v>
          </cell>
          <cell r="V7374">
            <v>1</v>
          </cell>
          <cell r="W7374">
            <v>1</v>
          </cell>
          <cell r="X7374" t="str">
            <v>FLEXNET ECUADOR - MDELIVERY</v>
          </cell>
          <cell r="Y7374" t="str">
            <v>CALLE 28 DE JUNIO S/N Y GARCIA MORENO ENTRADA LLANO GRANDE</v>
          </cell>
        </row>
        <row r="7375">
          <cell r="A7375" t="str">
            <v>4787790</v>
          </cell>
          <cell r="B7375">
            <v>489981</v>
          </cell>
          <cell r="C7375" t="str">
            <v>4787790</v>
          </cell>
          <cell r="D7375" t="str">
            <v>MDELIVERY</v>
          </cell>
          <cell r="E7375" t="str">
            <v>DESPACHO</v>
          </cell>
          <cell r="F7375" t="str">
            <v>NORMAL</v>
          </cell>
          <cell r="G7375" t="str">
            <v>FT77520</v>
          </cell>
          <cell r="H7375">
            <v>44930</v>
          </cell>
          <cell r="I7375" t="str">
            <v>ENTREGADO</v>
          </cell>
          <cell r="J7375">
            <v>44931</v>
          </cell>
          <cell r="K7375" t="str">
            <v>DENNIS VICENTE TRAVEZ TAIPE</v>
          </cell>
          <cell r="L7375" t="str">
            <v>PUENGASI   CALLE  MARIA BARRETO  CASA 23  AV SIMON BOLIVAR</v>
          </cell>
          <cell r="M7375" t="str">
            <v>1720845500</v>
          </cell>
          <cell r="N7375" t="str">
            <v>0989345302</v>
          </cell>
          <cell r="O7375" t="str">
            <v>0984602838</v>
          </cell>
          <cell r="P7375" t="str">
            <v>170410</v>
          </cell>
          <cell r="Q7375" t="str">
            <v>QUITO</v>
          </cell>
          <cell r="R7375" t="str">
            <v>PICHINCHA</v>
          </cell>
          <cell r="S7375" t="str">
            <v>QUITO</v>
          </cell>
          <cell r="T7375" t="str">
            <v>FLEXTRANS UIO</v>
          </cell>
          <cell r="U7375" t="str">
            <v>FLEXNETUIO_LOCAL</v>
          </cell>
          <cell r="V7375">
            <v>1</v>
          </cell>
          <cell r="W7375">
            <v>1</v>
          </cell>
          <cell r="X7375" t="str">
            <v>FLEXNET ECUADOR - MDELIVERY</v>
          </cell>
          <cell r="Y7375" t="str">
            <v>CALLE 28 DE JUNIO S/N Y GARCIA MORENO ENTRADA LLANO GRANDE</v>
          </cell>
        </row>
        <row r="7376">
          <cell r="A7376" t="str">
            <v>4787864</v>
          </cell>
          <cell r="B7376">
            <v>489982</v>
          </cell>
          <cell r="C7376" t="str">
            <v>4787864</v>
          </cell>
          <cell r="D7376" t="str">
            <v>MDELIVERY</v>
          </cell>
          <cell r="E7376" t="str">
            <v>DESPACHO</v>
          </cell>
          <cell r="F7376" t="str">
            <v>NORMAL</v>
          </cell>
          <cell r="G7376" t="str">
            <v>FT77546</v>
          </cell>
          <cell r="H7376">
            <v>44930</v>
          </cell>
          <cell r="I7376" t="str">
            <v>ENTREGADO</v>
          </cell>
          <cell r="J7376">
            <v>44932</v>
          </cell>
          <cell r="K7376" t="str">
            <v>TATIANA VALERIA MARTINEZ VERDUGA</v>
          </cell>
          <cell r="L7376" t="str">
            <v>FEBRES CORDERO  CALLE 41 JULIO ANDRADE SN  ENTRE BOLIVIA  Y VENEZUELA</v>
          </cell>
          <cell r="M7376" t="str">
            <v>0926665712</v>
          </cell>
          <cell r="N7376" t="str">
            <v>0958616126</v>
          </cell>
          <cell r="O7376" t="str">
            <v>0958616126</v>
          </cell>
          <cell r="P7376" t="str">
            <v>090401</v>
          </cell>
          <cell r="Q7376" t="str">
            <v>GUAYAQUIL</v>
          </cell>
          <cell r="R7376" t="str">
            <v>GUAYAS</v>
          </cell>
          <cell r="S7376" t="str">
            <v>GUAYAQUIL</v>
          </cell>
          <cell r="T7376" t="str">
            <v>ITSACOURIER</v>
          </cell>
          <cell r="U7376" t="str">
            <v>FLEXNETUIO_GYE</v>
          </cell>
          <cell r="V7376">
            <v>1</v>
          </cell>
          <cell r="W7376">
            <v>1</v>
          </cell>
          <cell r="X7376" t="str">
            <v>FLEXNET ECUADOR - MDELIVERY</v>
          </cell>
          <cell r="Y7376" t="str">
            <v>CALLE 28 DE JUNIO S/N Y GARCIA MORENO ENTRADA LLANO GRANDE</v>
          </cell>
        </row>
        <row r="7377">
          <cell r="A7377" t="str">
            <v>4787889</v>
          </cell>
          <cell r="B7377">
            <v>489983</v>
          </cell>
          <cell r="C7377" t="str">
            <v>4787889</v>
          </cell>
          <cell r="D7377" t="str">
            <v>MDELIVERY</v>
          </cell>
          <cell r="E7377" t="str">
            <v>DESPACHO</v>
          </cell>
          <cell r="F7377" t="str">
            <v>NORMAL</v>
          </cell>
          <cell r="G7377" t="str">
            <v>FT77516</v>
          </cell>
          <cell r="H7377">
            <v>44930</v>
          </cell>
          <cell r="I7377" t="str">
            <v>ENTREGADO</v>
          </cell>
          <cell r="J7377">
            <v>44931</v>
          </cell>
          <cell r="K7377" t="str">
            <v>BARRAGAN SIZALEMA ALEXIS DAVID</v>
          </cell>
          <cell r="L7377" t="str">
            <v>INIAQUITO CALLE AV DE LOS SHYRIS SN Y EL UNIVERSO</v>
          </cell>
          <cell r="M7377" t="str">
            <v>0201455052</v>
          </cell>
          <cell r="N7377" t="str">
            <v>0998117753</v>
          </cell>
          <cell r="O7377" t="str">
            <v>0998117753</v>
          </cell>
          <cell r="P7377" t="str">
            <v>170505</v>
          </cell>
          <cell r="Q7377" t="str">
            <v>QUITO</v>
          </cell>
          <cell r="R7377" t="str">
            <v>PICHINCHA</v>
          </cell>
          <cell r="S7377" t="str">
            <v>QUITO</v>
          </cell>
          <cell r="T7377" t="str">
            <v>FLEXTRANS UIO</v>
          </cell>
          <cell r="U7377" t="str">
            <v>FLEXNETUIO_LOCAL</v>
          </cell>
          <cell r="V7377">
            <v>1</v>
          </cell>
          <cell r="W7377">
            <v>1</v>
          </cell>
          <cell r="X7377" t="str">
            <v>FLEXNET ECUADOR - MDELIVERY</v>
          </cell>
          <cell r="Y7377" t="str">
            <v>CALLE 28 DE JUNIO S/N Y GARCIA MORENO ENTRADA LLANO GRANDE</v>
          </cell>
        </row>
        <row r="7378">
          <cell r="A7378" t="str">
            <v>23391</v>
          </cell>
          <cell r="B7378">
            <v>489964</v>
          </cell>
          <cell r="C7378" t="str">
            <v>23391</v>
          </cell>
          <cell r="D7378" t="str">
            <v>CARESTINO</v>
          </cell>
          <cell r="E7378" t="str">
            <v>DESPACHO</v>
          </cell>
          <cell r="G7378" t="str">
            <v>031002004151272</v>
          </cell>
          <cell r="H7378">
            <v>44930</v>
          </cell>
          <cell r="I7378" t="str">
            <v>ENTREGADO</v>
          </cell>
          <cell r="J7378">
            <v>44931</v>
          </cell>
          <cell r="K7378" t="str">
            <v>ROXANA BARZOLA</v>
          </cell>
          <cell r="L7378" t="str">
            <v>CALLE JORGE ANDRADE Y AUTOPISTA MANUEL CORDOBA GALARZA, CONJUNTO PORTON DE MALAGA I SN PISO/DPTO: TORRE 6 DEPARTAMENTO 202. ENTRE VIA A LA MITAD DEL MUNDO</v>
          </cell>
          <cell r="N7378" t="str">
            <v xml:space="preserve">22439438	</v>
          </cell>
          <cell r="O7378" t="str">
            <v>0996785518</v>
          </cell>
          <cell r="P7378" t="str">
            <v>000001</v>
          </cell>
          <cell r="Q7378" t="str">
            <v>QUITO</v>
          </cell>
          <cell r="R7378" t="str">
            <v>PICHINCHA</v>
          </cell>
          <cell r="S7378" t="str">
            <v>BODEGA FLEXNET UIO - RETIRA CLIENTE</v>
          </cell>
          <cell r="T7378" t="str">
            <v>TRAMACO</v>
          </cell>
          <cell r="U7378" t="str">
            <v>FLEXNETGYE_UIO</v>
          </cell>
          <cell r="V7378">
            <v>1</v>
          </cell>
          <cell r="W7378">
            <v>3.41</v>
          </cell>
          <cell r="X7378" t="str">
            <v>FLEXNET ECUADOR - CAREST</v>
          </cell>
          <cell r="Y7378" t="str">
            <v>FERNANDO GUTIERREZ HILL VIA A DAULE KM 8 1/2 ENTRADA A COOPERATIVA JUAN MONTALVO</v>
          </cell>
        </row>
        <row r="7379">
          <cell r="A7379" t="str">
            <v>23406</v>
          </cell>
          <cell r="B7379">
            <v>489965</v>
          </cell>
          <cell r="C7379" t="str">
            <v>23406</v>
          </cell>
          <cell r="D7379" t="str">
            <v>CARESTINO</v>
          </cell>
          <cell r="E7379" t="str">
            <v>DESPACHO</v>
          </cell>
          <cell r="G7379" t="str">
            <v>031002004151262</v>
          </cell>
          <cell r="H7379">
            <v>44930</v>
          </cell>
          <cell r="I7379" t="str">
            <v>ENTREGADO</v>
          </cell>
          <cell r="J7379">
            <v>44931</v>
          </cell>
          <cell r="K7379" t="str">
            <v>EDWIN VAYAS</v>
          </cell>
          <cell r="L7379" t="str">
            <v>CALLE LOS TAXOS Y AVENIDA GUAYTAMBOS 1-51. ENTRE NINGUNA</v>
          </cell>
          <cell r="N7379" t="str">
            <v>0984155275</v>
          </cell>
          <cell r="O7379" t="str">
            <v xml:space="preserve">32460896	</v>
          </cell>
          <cell r="P7379" t="str">
            <v>180101</v>
          </cell>
          <cell r="Q7379" t="str">
            <v>AMBATO</v>
          </cell>
          <cell r="R7379" t="str">
            <v>TUNGURAHUA</v>
          </cell>
          <cell r="S7379" t="str">
            <v>AMBATO</v>
          </cell>
          <cell r="T7379" t="str">
            <v>TRAMACO</v>
          </cell>
          <cell r="U7379" t="str">
            <v>FLEXNETGYE_PROVINCIA</v>
          </cell>
          <cell r="V7379">
            <v>1</v>
          </cell>
          <cell r="W7379">
            <v>8.3800000000000008</v>
          </cell>
          <cell r="X7379" t="str">
            <v>FLEXNET ECUADOR - CAREST</v>
          </cell>
          <cell r="Y7379" t="str">
            <v>FERNANDO GUTIERREZ HILL VIA A DAULE KM 8 1/2 ENTRADA A COOPERATIVA JUAN MONTALVO</v>
          </cell>
        </row>
        <row r="7380">
          <cell r="A7380" t="str">
            <v>23457</v>
          </cell>
          <cell r="B7380">
            <v>489966</v>
          </cell>
          <cell r="C7380" t="str">
            <v>23457</v>
          </cell>
          <cell r="D7380" t="str">
            <v>CARESTINO</v>
          </cell>
          <cell r="E7380" t="str">
            <v>DESPACHO</v>
          </cell>
          <cell r="G7380" t="str">
            <v>031002004151267</v>
          </cell>
          <cell r="H7380">
            <v>44930</v>
          </cell>
          <cell r="I7380" t="str">
            <v>ENTREGADO</v>
          </cell>
          <cell r="J7380">
            <v>44931</v>
          </cell>
          <cell r="K7380" t="str">
            <v>ANDREA HERNANDEZ</v>
          </cell>
          <cell r="L7380" t="str">
            <v>PORTUGAL Y SEIS DE DICIEMBRE. EDIFICIO LISBOA PLAZA E10-220 PISO/DPTO: 601. ENTRE JUNTO AL BANCO BOLIVARIANO</v>
          </cell>
          <cell r="N7380" t="str">
            <v>0999865869</v>
          </cell>
          <cell r="P7380" t="str">
            <v>000001</v>
          </cell>
          <cell r="Q7380" t="str">
            <v>QUITO</v>
          </cell>
          <cell r="R7380" t="str">
            <v>PICHINCHA</v>
          </cell>
          <cell r="S7380" t="str">
            <v>BODEGA FLEXNET UIO - RETIRA CLIENTE</v>
          </cell>
          <cell r="T7380" t="str">
            <v>TRAMACO</v>
          </cell>
          <cell r="U7380" t="str">
            <v>FLEXNETGYE_UIO</v>
          </cell>
          <cell r="V7380">
            <v>1</v>
          </cell>
          <cell r="W7380">
            <v>4.0599999999999996</v>
          </cell>
          <cell r="X7380" t="str">
            <v>FLEXNET ECUADOR - CAREST</v>
          </cell>
          <cell r="Y7380" t="str">
            <v>FERNANDO GUTIERREZ HILL VIA A DAULE KM 8 1/2 ENTRADA A COOPERATIVA JUAN MONTALVO</v>
          </cell>
        </row>
        <row r="7381">
          <cell r="A7381" t="str">
            <v>23485</v>
          </cell>
          <cell r="B7381">
            <v>489967</v>
          </cell>
          <cell r="C7381" t="str">
            <v>23485</v>
          </cell>
          <cell r="D7381" t="str">
            <v>CARESTINO</v>
          </cell>
          <cell r="E7381" t="str">
            <v>DESPACHO</v>
          </cell>
          <cell r="G7381" t="str">
            <v>91675</v>
          </cell>
          <cell r="H7381">
            <v>44930</v>
          </cell>
          <cell r="I7381" t="str">
            <v>ENTREGADO</v>
          </cell>
          <cell r="J7381">
            <v>44931</v>
          </cell>
          <cell r="K7381" t="str">
            <v>GABRIELA ARGUELLO</v>
          </cell>
          <cell r="L7381" t="str">
            <v>AV DOMINGO COMIN Y 7 LAGOS 60. ENTRE DIAGONAL A DISENSA Y TIA</v>
          </cell>
          <cell r="N7381" t="str">
            <v>0999396186</v>
          </cell>
          <cell r="P7381" t="str">
            <v>090101</v>
          </cell>
          <cell r="Q7381" t="str">
            <v>GUAYAQUIL</v>
          </cell>
          <cell r="R7381" t="str">
            <v>GUAYAS</v>
          </cell>
          <cell r="S7381" t="str">
            <v>GUAYAQUIL</v>
          </cell>
          <cell r="T7381" t="str">
            <v>FLEXTRANS</v>
          </cell>
          <cell r="U7381" t="str">
            <v>FLEXNETGYE_LOCAL</v>
          </cell>
          <cell r="V7381">
            <v>1</v>
          </cell>
          <cell r="W7381">
            <v>11.57</v>
          </cell>
          <cell r="X7381" t="str">
            <v>FLEXNET ECUADOR - CAREST</v>
          </cell>
          <cell r="Y7381" t="str">
            <v>FERNANDO GUTIERREZ HILL VIA A DAULE KM 8 1/2 ENTRADA A COOPERATIVA JUAN MONTALVO</v>
          </cell>
        </row>
        <row r="7382">
          <cell r="A7382" t="str">
            <v>DEC3202301040032_DEC3202301040033</v>
          </cell>
          <cell r="B7382">
            <v>489963</v>
          </cell>
          <cell r="C7382" t="str">
            <v>DEC3202301040032_DEC3202301040033</v>
          </cell>
          <cell r="D7382" t="str">
            <v>HUAWEI</v>
          </cell>
          <cell r="E7382" t="str">
            <v>DESPACHO</v>
          </cell>
          <cell r="F7382" t="str">
            <v>NORMAL</v>
          </cell>
          <cell r="G7382" t="str">
            <v>FT77485</v>
          </cell>
          <cell r="H7382">
            <v>44929</v>
          </cell>
          <cell r="I7382" t="str">
            <v>ENTREGADO</v>
          </cell>
          <cell r="J7382">
            <v>44930</v>
          </cell>
          <cell r="K7382" t="str">
            <v>ALEX PATRICIO ROMERO RAMIREZ</v>
          </cell>
          <cell r="L7382" t="str">
            <v>AV. INTEROCEANICA REDONDEL DE RUTA VIVA JUNTO A PUENTE PEATONAL</v>
          </cell>
          <cell r="M7382" t="str">
            <v>CNSIC_NEWPUENTECHICHE</v>
          </cell>
          <cell r="N7382" t="str">
            <v>996499936</v>
          </cell>
          <cell r="O7382" t="str">
            <v>996499936</v>
          </cell>
          <cell r="P7382" t="str">
            <v>170208</v>
          </cell>
          <cell r="Q7382" t="str">
            <v>QUITO</v>
          </cell>
          <cell r="R7382" t="str">
            <v>PICHINCHA</v>
          </cell>
          <cell r="S7382" t="str">
            <v>CALDERON (CARAPUNGO)</v>
          </cell>
          <cell r="U7382" t="str">
            <v>FLEXNETUIO_LOCAL</v>
          </cell>
          <cell r="V7382">
            <v>5</v>
          </cell>
          <cell r="W7382">
            <v>13.12</v>
          </cell>
          <cell r="X7382" t="str">
            <v>FLEXNET</v>
          </cell>
          <cell r="Y7382" t="str">
            <v>FLEX NET CALLE 28 DE JUNIO S/N Y GARCIA MORENO ENTRADA LLANO GRANDE</v>
          </cell>
        </row>
        <row r="7383">
          <cell r="A7383" t="str">
            <v>DEC3202301040034_DEC3202301040035</v>
          </cell>
          <cell r="B7383">
            <v>489962</v>
          </cell>
          <cell r="C7383" t="str">
            <v>DEC3202301040034_DEC3202301040035</v>
          </cell>
          <cell r="D7383" t="str">
            <v>HUAWEI</v>
          </cell>
          <cell r="E7383" t="str">
            <v>DESPACHO</v>
          </cell>
          <cell r="F7383" t="str">
            <v>NORMAL</v>
          </cell>
          <cell r="G7383" t="str">
            <v>FT77486</v>
          </cell>
          <cell r="H7383">
            <v>44929</v>
          </cell>
          <cell r="I7383" t="str">
            <v>ENTREGADO</v>
          </cell>
          <cell r="J7383">
            <v>44930</v>
          </cell>
          <cell r="K7383" t="str">
            <v>FABRICIO IZA CALAPAQUI</v>
          </cell>
          <cell r="L7383" t="str">
            <v>CA. RICARDO IZURIETA DEL CATILLO E20-634, BARRIO OBRERO INDEPENDIENTE</v>
          </cell>
          <cell r="M7383" t="str">
            <v>TELEQUIN_OBREROINDEPEN</v>
          </cell>
          <cell r="N7383" t="str">
            <v>999450383</v>
          </cell>
          <cell r="O7383" t="str">
            <v>999450383</v>
          </cell>
          <cell r="P7383" t="str">
            <v>170208</v>
          </cell>
          <cell r="Q7383" t="str">
            <v>QUITO</v>
          </cell>
          <cell r="R7383" t="str">
            <v>PICHINCHA</v>
          </cell>
          <cell r="S7383" t="str">
            <v>CALDERON (CARAPUNGO)</v>
          </cell>
          <cell r="T7383" t="str">
            <v>FLEXTRANS UIO</v>
          </cell>
          <cell r="U7383" t="str">
            <v>FLEXNETUIO_LOCAL</v>
          </cell>
          <cell r="V7383">
            <v>7</v>
          </cell>
          <cell r="W7383">
            <v>13.84</v>
          </cell>
          <cell r="X7383" t="str">
            <v>FLEXNET</v>
          </cell>
          <cell r="Y7383" t="str">
            <v>FLEX NET CALLE 28 DE JUNIO S/N Y GARCIA MORENO ENTRADA LLANO GRANDE</v>
          </cell>
        </row>
        <row r="7384">
          <cell r="A7384" t="str">
            <v>DEC3202301040013_DEC3202301040014</v>
          </cell>
          <cell r="B7384">
            <v>489953</v>
          </cell>
          <cell r="C7384" t="str">
            <v>DEC3202301040013_DEC3202301040014</v>
          </cell>
          <cell r="D7384" t="str">
            <v>HUAWEI</v>
          </cell>
          <cell r="E7384" t="str">
            <v>DESPACHO</v>
          </cell>
          <cell r="F7384" t="str">
            <v>NORMAL</v>
          </cell>
          <cell r="G7384" t="str">
            <v>FT77476</v>
          </cell>
          <cell r="H7384">
            <v>44929</v>
          </cell>
          <cell r="I7384" t="str">
            <v>ENTREGADO</v>
          </cell>
          <cell r="J7384">
            <v>44930</v>
          </cell>
          <cell r="K7384" t="str">
            <v>FERNANDO LARA SALAS</v>
          </cell>
          <cell r="L7384" t="str">
            <v>CALLE ISMAEL SOLIS E9-182 CONOCOTO SECTOR LA ARMENIA</v>
          </cell>
          <cell r="M7384" t="str">
            <v>TELEQUIN_ARMENIABAJO</v>
          </cell>
          <cell r="N7384" t="str">
            <v>999147208</v>
          </cell>
          <cell r="O7384" t="str">
            <v>999147208</v>
          </cell>
          <cell r="P7384" t="str">
            <v>170208</v>
          </cell>
          <cell r="Q7384" t="str">
            <v>QUITO</v>
          </cell>
          <cell r="R7384" t="str">
            <v>PICHINCHA</v>
          </cell>
          <cell r="S7384" t="str">
            <v>CALDERON (CARAPUNGO)</v>
          </cell>
          <cell r="T7384" t="str">
            <v>FLEXTRANS UIO</v>
          </cell>
          <cell r="U7384" t="str">
            <v>FLEXNETUIO_LOCAL</v>
          </cell>
          <cell r="V7384">
            <v>7</v>
          </cell>
          <cell r="W7384">
            <v>13.6</v>
          </cell>
          <cell r="X7384" t="str">
            <v>FLEXNET</v>
          </cell>
          <cell r="Y7384" t="str">
            <v>FLEX NET CALLE 28 DE JUNIO S/N Y GARCIA MORENO ENTRADA LLANO GRANDE</v>
          </cell>
        </row>
        <row r="7385">
          <cell r="A7385" t="str">
            <v>DEC3202301040015_DEC3202301040016</v>
          </cell>
          <cell r="B7385">
            <v>489954</v>
          </cell>
          <cell r="C7385" t="str">
            <v>DEC3202301040015_DEC3202301040016</v>
          </cell>
          <cell r="D7385" t="str">
            <v>HUAWEI</v>
          </cell>
          <cell r="E7385" t="str">
            <v>DESPACHO</v>
          </cell>
          <cell r="F7385" t="str">
            <v>NORMAL</v>
          </cell>
          <cell r="G7385" t="str">
            <v>FT77477</v>
          </cell>
          <cell r="H7385">
            <v>44929</v>
          </cell>
          <cell r="I7385" t="str">
            <v>ENTREGADO</v>
          </cell>
          <cell r="J7385">
            <v>44930</v>
          </cell>
          <cell r="K7385" t="str">
            <v>FABRICIO IZA CALAPAQUI</v>
          </cell>
          <cell r="L7385" t="str">
            <v>TRIANGULO DE PIEDRA, CALLE A LOTE 94,</v>
          </cell>
          <cell r="M7385" t="str">
            <v>TELEQUIN_AUTOPISTA</v>
          </cell>
          <cell r="N7385" t="str">
            <v>999450383</v>
          </cell>
          <cell r="O7385" t="str">
            <v>999450383</v>
          </cell>
          <cell r="P7385" t="str">
            <v>170208</v>
          </cell>
          <cell r="Q7385" t="str">
            <v>QUITO</v>
          </cell>
          <cell r="R7385" t="str">
            <v>PICHINCHA</v>
          </cell>
          <cell r="S7385" t="str">
            <v>CALDERON (CARAPUNGO)</v>
          </cell>
          <cell r="T7385" t="str">
            <v>FLEXTRANS UIO</v>
          </cell>
          <cell r="U7385" t="str">
            <v>FLEXNETUIO_LOCAL</v>
          </cell>
          <cell r="V7385">
            <v>7</v>
          </cell>
          <cell r="W7385">
            <v>13.5</v>
          </cell>
          <cell r="X7385" t="str">
            <v>FLEXNET</v>
          </cell>
          <cell r="Y7385" t="str">
            <v>FLEX NET CALLE 28 DE JUNIO S/N Y GARCIA MORENO ENTRADA LLANO GRANDE</v>
          </cell>
        </row>
        <row r="7386">
          <cell r="A7386" t="str">
            <v>DEC3202301040018_DEC3202301040019</v>
          </cell>
          <cell r="B7386">
            <v>489955</v>
          </cell>
          <cell r="C7386" t="str">
            <v>DEC3202301040018_DEC3202301040019</v>
          </cell>
          <cell r="D7386" t="str">
            <v>HUAWEI</v>
          </cell>
          <cell r="E7386" t="str">
            <v>DESPACHO</v>
          </cell>
          <cell r="F7386" t="str">
            <v>NORMAL</v>
          </cell>
          <cell r="G7386" t="str">
            <v>FT77478</v>
          </cell>
          <cell r="H7386">
            <v>44929</v>
          </cell>
          <cell r="I7386" t="str">
            <v>ENTREGADO</v>
          </cell>
          <cell r="J7386">
            <v>44930</v>
          </cell>
          <cell r="K7386" t="str">
            <v>ALEX PATRICIO ROMERO RAMIREZ</v>
          </cell>
          <cell r="L7386" t="str">
            <v>FRANCISCO MATIS 2710-2730, QUITO 170145, ECUADOR</v>
          </cell>
          <cell r="M7386" t="str">
            <v>CNSIC_INTERCAMBIADOR</v>
          </cell>
          <cell r="N7386" t="str">
            <v>996499936</v>
          </cell>
          <cell r="O7386" t="str">
            <v>996499936</v>
          </cell>
          <cell r="P7386" t="str">
            <v>170208</v>
          </cell>
          <cell r="Q7386" t="str">
            <v>QUITO</v>
          </cell>
          <cell r="R7386" t="str">
            <v>PICHINCHA</v>
          </cell>
          <cell r="S7386" t="str">
            <v>CALDERON (CARAPUNGO)</v>
          </cell>
          <cell r="U7386" t="str">
            <v>FLEXNETUIO_LOCAL</v>
          </cell>
          <cell r="V7386">
            <v>5</v>
          </cell>
          <cell r="W7386">
            <v>13.04</v>
          </cell>
          <cell r="X7386" t="str">
            <v>FLEXNET</v>
          </cell>
          <cell r="Y7386" t="str">
            <v>FLEX NET CALLE 28 DE JUNIO S/N Y GARCIA MORENO ENTRADA LLANO GRANDE</v>
          </cell>
        </row>
        <row r="7387">
          <cell r="A7387" t="str">
            <v>DEC3202301040020_DEC3202301040021</v>
          </cell>
          <cell r="B7387">
            <v>489956</v>
          </cell>
          <cell r="C7387" t="str">
            <v>DEC3202301040020_DEC3202301040021</v>
          </cell>
          <cell r="D7387" t="str">
            <v>HUAWEI</v>
          </cell>
          <cell r="E7387" t="str">
            <v>DESPACHO</v>
          </cell>
          <cell r="F7387" t="str">
            <v>NORMAL</v>
          </cell>
          <cell r="G7387" t="str">
            <v>FT77479</v>
          </cell>
          <cell r="H7387">
            <v>44929</v>
          </cell>
          <cell r="I7387" t="str">
            <v>ENTREGADO</v>
          </cell>
          <cell r="J7387">
            <v>44930</v>
          </cell>
          <cell r="K7387" t="str">
            <v>EDWIN FERNANDO CARRION CALDERON</v>
          </cell>
          <cell r="L7387" t="str">
            <v>CALLE EL TEJAR #157 Y CALLE LOPEZ</v>
          </cell>
          <cell r="M7387" t="str">
            <v>TOTALTEK_IPIALES</v>
          </cell>
          <cell r="N7387" t="str">
            <v>0989382575</v>
          </cell>
          <cell r="O7387" t="str">
            <v>0989382575</v>
          </cell>
          <cell r="P7387" t="str">
            <v>170208</v>
          </cell>
          <cell r="Q7387" t="str">
            <v>QUITO</v>
          </cell>
          <cell r="R7387" t="str">
            <v>PICHINCHA</v>
          </cell>
          <cell r="S7387" t="str">
            <v>CALDERON (CARAPUNGO)</v>
          </cell>
          <cell r="T7387" t="str">
            <v>FLEXTRANS UIO</v>
          </cell>
          <cell r="U7387" t="str">
            <v>FLEXNETUIO_LOCAL</v>
          </cell>
          <cell r="V7387">
            <v>6</v>
          </cell>
          <cell r="W7387">
            <v>13.38</v>
          </cell>
          <cell r="X7387" t="str">
            <v>FLEXNET</v>
          </cell>
          <cell r="Y7387" t="str">
            <v>FLEX NET CALLE 28 DE JUNIO S/N Y GARCIA MORENO ENTRADA LLANO GRANDE</v>
          </cell>
        </row>
        <row r="7388">
          <cell r="A7388" t="str">
            <v>DEC3202301040022_DEC3202301040026</v>
          </cell>
          <cell r="B7388">
            <v>489957</v>
          </cell>
          <cell r="C7388" t="str">
            <v>DEC3202301040022_DEC3202301040026</v>
          </cell>
          <cell r="D7388" t="str">
            <v>HUAWEI</v>
          </cell>
          <cell r="E7388" t="str">
            <v>DESPACHO</v>
          </cell>
          <cell r="F7388" t="str">
            <v>NORMAL</v>
          </cell>
          <cell r="G7388" t="str">
            <v>FT77480</v>
          </cell>
          <cell r="H7388">
            <v>44929</v>
          </cell>
          <cell r="I7388" t="str">
            <v>ENTREGADO</v>
          </cell>
          <cell r="J7388">
            <v>44930</v>
          </cell>
          <cell r="K7388" t="str">
            <v>CRISTIAN FERNANDO ROMERO RAMIREZ</v>
          </cell>
          <cell r="L7388" t="str">
            <v>VIA QUE CONDUCE AL CERRO A UN COSTADO DE LA CIUDAD MITAD DEL MUNDO</v>
          </cell>
          <cell r="M7388" t="str">
            <v>CNSIC_MITADMUNDO</v>
          </cell>
          <cell r="N7388" t="str">
            <v>991978154</v>
          </cell>
          <cell r="O7388" t="str">
            <v>991978154</v>
          </cell>
          <cell r="P7388" t="str">
            <v>170208</v>
          </cell>
          <cell r="Q7388" t="str">
            <v>QUITO</v>
          </cell>
          <cell r="R7388" t="str">
            <v>PICHINCHA</v>
          </cell>
          <cell r="S7388" t="str">
            <v>CALDERON (CARAPUNGO)</v>
          </cell>
          <cell r="U7388" t="str">
            <v>FLEXNETUIO_LOCAL</v>
          </cell>
          <cell r="V7388">
            <v>7</v>
          </cell>
          <cell r="W7388">
            <v>13.86</v>
          </cell>
          <cell r="X7388" t="str">
            <v>FLEXNET</v>
          </cell>
          <cell r="Y7388" t="str">
            <v>FLEX NET CALLE 28 DE JUNIO S/N Y GARCIA MORENO ENTRADA LLANO GRANDE</v>
          </cell>
        </row>
        <row r="7389">
          <cell r="A7389" t="str">
            <v>DEC3202301040023_DEC3202301040024</v>
          </cell>
          <cell r="B7389">
            <v>489958</v>
          </cell>
          <cell r="C7389" t="str">
            <v>DEC3202301040023_DEC3202301040024</v>
          </cell>
          <cell r="D7389" t="str">
            <v>HUAWEI</v>
          </cell>
          <cell r="E7389" t="str">
            <v>DESPACHO</v>
          </cell>
          <cell r="F7389" t="str">
            <v>NORMAL</v>
          </cell>
          <cell r="G7389" t="str">
            <v>FT77481</v>
          </cell>
          <cell r="H7389">
            <v>44929</v>
          </cell>
          <cell r="I7389" t="str">
            <v>ENTREGADO</v>
          </cell>
          <cell r="J7389">
            <v>44930</v>
          </cell>
          <cell r="K7389" t="str">
            <v>EDWIN FERNANDO CARRION CALDERON</v>
          </cell>
          <cell r="L7389" t="str">
            <v>AV. VICENTE ROCAFUERTE E1-125 Y CALLE MONTUFAR</v>
          </cell>
          <cell r="M7389" t="str">
            <v>TOTALTEK_LOMAGRANDE</v>
          </cell>
          <cell r="N7389" t="str">
            <v>0989382575</v>
          </cell>
          <cell r="O7389" t="str">
            <v>0989382575</v>
          </cell>
          <cell r="P7389" t="str">
            <v>170208</v>
          </cell>
          <cell r="Q7389" t="str">
            <v>QUITO</v>
          </cell>
          <cell r="R7389" t="str">
            <v>PICHINCHA</v>
          </cell>
          <cell r="S7389" t="str">
            <v>CALDERON (CARAPUNGO)</v>
          </cell>
          <cell r="T7389" t="str">
            <v>FLEXTRANS UIO</v>
          </cell>
          <cell r="U7389" t="str">
            <v>FLEXNETUIO_LOCAL</v>
          </cell>
          <cell r="V7389">
            <v>5</v>
          </cell>
          <cell r="W7389">
            <v>13.06</v>
          </cell>
          <cell r="X7389" t="str">
            <v>FLEXNET</v>
          </cell>
          <cell r="Y7389" t="str">
            <v>FLEX NET CALLE 28 DE JUNIO S/N Y GARCIA MORENO ENTRADA LLANO GRANDE</v>
          </cell>
        </row>
        <row r="7390">
          <cell r="A7390" t="str">
            <v>DEC3202301040025_DEC3202301040027</v>
          </cell>
          <cell r="B7390">
            <v>489959</v>
          </cell>
          <cell r="C7390" t="str">
            <v>DEC3202301040025_DEC3202301040027</v>
          </cell>
          <cell r="D7390" t="str">
            <v>HUAWEI</v>
          </cell>
          <cell r="E7390" t="str">
            <v>DESPACHO</v>
          </cell>
          <cell r="F7390" t="str">
            <v>NORMAL</v>
          </cell>
          <cell r="G7390" t="str">
            <v>FT77482</v>
          </cell>
          <cell r="H7390">
            <v>44929</v>
          </cell>
          <cell r="I7390" t="str">
            <v>ENTREGADO</v>
          </cell>
          <cell r="J7390">
            <v>44930</v>
          </cell>
          <cell r="K7390" t="str">
            <v>EDWIN FERNANDO CARRION CALDERON</v>
          </cell>
          <cell r="L7390" t="str">
            <v>CALLE GARCIA MORENO ENTRE LOJA Y RAFAEL BARONA, BARRIO 24 DE MAYO</v>
          </cell>
          <cell r="M7390" t="str">
            <v>TOTALTEK_LARONDA</v>
          </cell>
          <cell r="N7390" t="str">
            <v>0989382575</v>
          </cell>
          <cell r="O7390" t="str">
            <v>0989382575</v>
          </cell>
          <cell r="P7390" t="str">
            <v>170208</v>
          </cell>
          <cell r="Q7390" t="str">
            <v>QUITO</v>
          </cell>
          <cell r="R7390" t="str">
            <v>PICHINCHA</v>
          </cell>
          <cell r="S7390" t="str">
            <v>CALDERON (CARAPUNGO)</v>
          </cell>
          <cell r="T7390" t="str">
            <v>FLEXTRANS UIO</v>
          </cell>
          <cell r="U7390" t="str">
            <v>FLEXNETUIO_LOCAL</v>
          </cell>
          <cell r="V7390">
            <v>5</v>
          </cell>
          <cell r="W7390">
            <v>13.08</v>
          </cell>
          <cell r="X7390" t="str">
            <v>FLEXNET</v>
          </cell>
          <cell r="Y7390" t="str">
            <v>FLEX NET CALLE 28 DE JUNIO S/N Y GARCIA MORENO ENTRADA LLANO GRANDE</v>
          </cell>
        </row>
        <row r="7391">
          <cell r="A7391" t="str">
            <v>DEC3202301040028_DEC3202301040029</v>
          </cell>
          <cell r="B7391">
            <v>489960</v>
          </cell>
          <cell r="C7391" t="str">
            <v>DEC3202301040028_DEC3202301040029</v>
          </cell>
          <cell r="D7391" t="str">
            <v>HUAWEI</v>
          </cell>
          <cell r="E7391" t="str">
            <v>DESPACHO</v>
          </cell>
          <cell r="F7391" t="str">
            <v>NORMAL</v>
          </cell>
          <cell r="G7391" t="str">
            <v>FT77483</v>
          </cell>
          <cell r="H7391">
            <v>44929</v>
          </cell>
          <cell r="I7391" t="str">
            <v>ENTREGADO</v>
          </cell>
          <cell r="J7391">
            <v>44930</v>
          </cell>
          <cell r="K7391" t="str">
            <v>FERNANDO LARA SALAS</v>
          </cell>
          <cell r="L7391" t="str">
            <v>CALLE 24 DE MAYO Y CALLE LOS CONEJOS. PUEMBO</v>
          </cell>
          <cell r="M7391" t="str">
            <v>TELEQUIN_PUEMBO1</v>
          </cell>
          <cell r="N7391" t="str">
            <v>999147208</v>
          </cell>
          <cell r="O7391" t="str">
            <v>999147208</v>
          </cell>
          <cell r="P7391" t="str">
            <v>170208</v>
          </cell>
          <cell r="Q7391" t="str">
            <v>QUITO</v>
          </cell>
          <cell r="R7391" t="str">
            <v>PICHINCHA</v>
          </cell>
          <cell r="S7391" t="str">
            <v>CALDERON (CARAPUNGO)</v>
          </cell>
          <cell r="T7391" t="str">
            <v>FLEXTRANS UIO</v>
          </cell>
          <cell r="U7391" t="str">
            <v>FLEXNETUIO_LOCAL</v>
          </cell>
          <cell r="V7391">
            <v>7</v>
          </cell>
          <cell r="W7391">
            <v>13.58</v>
          </cell>
          <cell r="X7391" t="str">
            <v>FLEXNET</v>
          </cell>
          <cell r="Y7391" t="str">
            <v>FLEX NET CALLE 28 DE JUNIO S/N Y GARCIA MORENO ENTRADA LLANO GRANDE</v>
          </cell>
        </row>
        <row r="7392">
          <cell r="A7392" t="str">
            <v>DEC3202301040030_DEC3202301040031</v>
          </cell>
          <cell r="B7392">
            <v>489961</v>
          </cell>
          <cell r="C7392" t="str">
            <v>DEC3202301040030_DEC3202301040031</v>
          </cell>
          <cell r="D7392" t="str">
            <v>HUAWEI</v>
          </cell>
          <cell r="E7392" t="str">
            <v>DESPACHO</v>
          </cell>
          <cell r="F7392" t="str">
            <v>NORMAL</v>
          </cell>
          <cell r="G7392" t="str">
            <v>FT77484</v>
          </cell>
          <cell r="H7392">
            <v>44929</v>
          </cell>
          <cell r="I7392" t="str">
            <v>ENTREGADO</v>
          </cell>
          <cell r="J7392">
            <v>44930</v>
          </cell>
          <cell r="K7392" t="str">
            <v>ALEX PATRICIO ROMERO RAMIREZ</v>
          </cell>
          <cell r="L7392" t="str">
            <v>CALLE CHILE Y GUAYAQUIL ESQUINA EDIFICIO GUERRERO MORA</v>
          </cell>
          <cell r="M7392" t="str">
            <v>CNSIC_VENEZUELA</v>
          </cell>
          <cell r="N7392" t="str">
            <v>996499936</v>
          </cell>
          <cell r="O7392" t="str">
            <v>996499936</v>
          </cell>
          <cell r="P7392" t="str">
            <v>170208</v>
          </cell>
          <cell r="Q7392" t="str">
            <v>QUITO</v>
          </cell>
          <cell r="R7392" t="str">
            <v>PICHINCHA</v>
          </cell>
          <cell r="S7392" t="str">
            <v>CALDERON (CARAPUNGO)</v>
          </cell>
          <cell r="U7392" t="str">
            <v>FLEXNETUIO_LOCAL</v>
          </cell>
          <cell r="V7392">
            <v>5</v>
          </cell>
          <cell r="W7392">
            <v>13.12</v>
          </cell>
          <cell r="X7392" t="str">
            <v>FLEXNET</v>
          </cell>
          <cell r="Y7392" t="str">
            <v>FLEX NET CALLE 28 DE JUNIO S/N Y GARCIA MORENO ENTRADA LLANO GRANDE</v>
          </cell>
        </row>
        <row r="7393">
          <cell r="A7393" t="str">
            <v>MYD_2023_00136</v>
          </cell>
          <cell r="B7393">
            <v>489951</v>
          </cell>
          <cell r="C7393" t="str">
            <v>MYD_2023_00136</v>
          </cell>
          <cell r="D7393" t="str">
            <v>MYD</v>
          </cell>
          <cell r="E7393" t="str">
            <v>DESPACHO</v>
          </cell>
          <cell r="F7393" t="str">
            <v>NORMAL</v>
          </cell>
          <cell r="G7393" t="str">
            <v>031002004150857</v>
          </cell>
          <cell r="H7393">
            <v>44929</v>
          </cell>
          <cell r="I7393" t="str">
            <v>ENTREGADO</v>
          </cell>
          <cell r="J7393">
            <v>44931</v>
          </cell>
          <cell r="K7393" t="str">
            <v>THALIA CELI MEJIA</v>
          </cell>
          <cell r="L7393" t="str">
            <v xml:space="preserve"> BARRIO CELI ROMAN, EN LAS CALLES FRANCISCO EGUIGUREN Y VICENTE PAZ</v>
          </cell>
          <cell r="M7393" t="str">
            <v>#N/D</v>
          </cell>
          <cell r="P7393" t="str">
            <v>110101</v>
          </cell>
          <cell r="Q7393" t="str">
            <v>LOJA</v>
          </cell>
          <cell r="R7393" t="str">
            <v>LOJA</v>
          </cell>
          <cell r="S7393" t="str">
            <v>LOJA</v>
          </cell>
          <cell r="T7393" t="str">
            <v>TRAMACO</v>
          </cell>
          <cell r="U7393" t="str">
            <v>FLEXNETUIO_PROVINCIA</v>
          </cell>
          <cell r="V7393">
            <v>1</v>
          </cell>
          <cell r="W7393">
            <v>1</v>
          </cell>
          <cell r="X7393" t="str">
            <v>FLEXNET</v>
          </cell>
          <cell r="Y7393" t="str">
            <v>FLEX NET CALLE 28 DE JUNIO S/N Y GARCIA MORENO ENTRADA LLANO GRANDE</v>
          </cell>
        </row>
        <row r="7394">
          <cell r="A7394" t="str">
            <v>MYD_2023_00137</v>
          </cell>
          <cell r="B7394">
            <v>489952</v>
          </cell>
          <cell r="C7394" t="str">
            <v>MYD_2023_00137</v>
          </cell>
          <cell r="D7394" t="str">
            <v>MYD</v>
          </cell>
          <cell r="E7394" t="str">
            <v>DESPACHO</v>
          </cell>
          <cell r="F7394" t="str">
            <v>NORMAL</v>
          </cell>
          <cell r="G7394" t="str">
            <v>031002004150858</v>
          </cell>
          <cell r="H7394">
            <v>44929</v>
          </cell>
          <cell r="I7394" t="str">
            <v>ENTREGADO</v>
          </cell>
          <cell r="J7394">
            <v>44930</v>
          </cell>
          <cell r="K7394" t="str">
            <v>GABRIELA MARCATOMA</v>
          </cell>
          <cell r="L7394" t="str">
            <v>SUCRE 5-84 Y HERMANO MIGUEL</v>
          </cell>
          <cell r="M7394" t="str">
            <v>#N/D</v>
          </cell>
          <cell r="P7394" t="str">
            <v>010101</v>
          </cell>
          <cell r="Q7394" t="str">
            <v>CUENCA</v>
          </cell>
          <cell r="R7394" t="str">
            <v>AZUAY</v>
          </cell>
          <cell r="S7394" t="str">
            <v>CUENCA</v>
          </cell>
          <cell r="T7394" t="str">
            <v>TRAMACO</v>
          </cell>
          <cell r="U7394" t="str">
            <v>FLEXNETUIO_PROVINCIA</v>
          </cell>
          <cell r="V7394">
            <v>1</v>
          </cell>
          <cell r="W7394">
            <v>1</v>
          </cell>
          <cell r="X7394" t="str">
            <v>FLEXNET</v>
          </cell>
          <cell r="Y7394" t="str">
            <v>FLEX NET CALLE 28 DE JUNIO S/N Y GARCIA MORENO ENTRADA LLANO GRANDE</v>
          </cell>
        </row>
        <row r="7395">
          <cell r="A7395" t="str">
            <v>TK-7572</v>
          </cell>
          <cell r="B7395">
            <v>489927</v>
          </cell>
          <cell r="C7395" t="str">
            <v>TK-7572</v>
          </cell>
          <cell r="D7395" t="str">
            <v>MDELIVERY</v>
          </cell>
          <cell r="E7395" t="str">
            <v>DESPACHO</v>
          </cell>
          <cell r="F7395" t="str">
            <v>EXPRESS</v>
          </cell>
          <cell r="G7395" t="str">
            <v/>
          </cell>
          <cell r="H7395">
            <v>44929</v>
          </cell>
          <cell r="I7395" t="str">
            <v>ENTREGADO</v>
          </cell>
          <cell r="J7395">
            <v>44935</v>
          </cell>
          <cell r="K7395" t="str">
            <v>OTECEL</v>
          </cell>
          <cell r="L7395" t="str">
            <v>AVDA SIMON BOLIVAR Y VIA NAYON CONJUNTO CORPORATIVO EKOPARK TORRE 3 TELEFONICA</v>
          </cell>
          <cell r="M7395" t="str">
            <v/>
          </cell>
          <cell r="N7395" t="str">
            <v>098299225</v>
          </cell>
          <cell r="O7395" t="str">
            <v/>
          </cell>
          <cell r="P7395" t="str">
            <v>QUITO</v>
          </cell>
          <cell r="Q7395" t="str">
            <v>QUITO</v>
          </cell>
          <cell r="R7395" t="str">
            <v>PICHINCHA</v>
          </cell>
          <cell r="T7395" t="str">
            <v>FLEXTRANS UIO</v>
          </cell>
          <cell r="U7395" t="str">
            <v>FLEXNETUIO_LOCAL</v>
          </cell>
          <cell r="V7395">
            <v>1</v>
          </cell>
          <cell r="W7395">
            <v>1</v>
          </cell>
          <cell r="X7395" t="str">
            <v>FLEXNET ECUADOR - MDELIVERY</v>
          </cell>
          <cell r="Y7395" t="str">
            <v>CALLE 28 DE JUNIO S/N Y GARCIA MORENO ENTRADA LLANO GRANDE</v>
          </cell>
        </row>
        <row r="7396">
          <cell r="A7396" t="str">
            <v>TK-7574</v>
          </cell>
          <cell r="B7396">
            <v>489928</v>
          </cell>
          <cell r="C7396" t="str">
            <v>TK-7574</v>
          </cell>
          <cell r="D7396" t="str">
            <v>MDELIVERY</v>
          </cell>
          <cell r="E7396" t="str">
            <v>DESPACHO</v>
          </cell>
          <cell r="F7396" t="str">
            <v>EXPRESS</v>
          </cell>
          <cell r="G7396" t="str">
            <v/>
          </cell>
          <cell r="H7396">
            <v>44929</v>
          </cell>
          <cell r="I7396" t="str">
            <v>ENTREGADO</v>
          </cell>
          <cell r="J7396">
            <v>44937</v>
          </cell>
          <cell r="K7396" t="str">
            <v>OTECEL</v>
          </cell>
          <cell r="L7396" t="str">
            <v>AVDA SIMON BOLIVAR Y VIA NAYON CONJUNTO CORPORATIVO EKOPARK TORRE 3 TELEFONICA</v>
          </cell>
          <cell r="M7396" t="str">
            <v/>
          </cell>
          <cell r="N7396" t="str">
            <v>098299225</v>
          </cell>
          <cell r="O7396" t="str">
            <v/>
          </cell>
          <cell r="P7396" t="str">
            <v>QUITO</v>
          </cell>
          <cell r="Q7396" t="str">
            <v>QUITO</v>
          </cell>
          <cell r="R7396" t="str">
            <v>PICHINCHA</v>
          </cell>
          <cell r="T7396" t="str">
            <v>FLEXTRANS UIO</v>
          </cell>
          <cell r="U7396" t="str">
            <v>FLEXNETUIO_LOCAL</v>
          </cell>
          <cell r="V7396">
            <v>1</v>
          </cell>
          <cell r="W7396">
            <v>1</v>
          </cell>
          <cell r="X7396" t="str">
            <v>FLEXNET ECUADOR - MDELIVERY</v>
          </cell>
          <cell r="Y7396" t="str">
            <v>CALLE 28 DE JUNIO S/N Y GARCIA MORENO ENTRADA LLANO GRANDE</v>
          </cell>
        </row>
        <row r="7397">
          <cell r="A7397" t="str">
            <v>TK-7575</v>
          </cell>
          <cell r="B7397">
            <v>489929</v>
          </cell>
          <cell r="C7397" t="str">
            <v>TK-7575</v>
          </cell>
          <cell r="D7397" t="str">
            <v>MDELIVERY</v>
          </cell>
          <cell r="E7397" t="str">
            <v>DESPACHO</v>
          </cell>
          <cell r="F7397" t="str">
            <v>EXPRESS</v>
          </cell>
          <cell r="G7397" t="str">
            <v/>
          </cell>
          <cell r="H7397">
            <v>44929</v>
          </cell>
          <cell r="I7397" t="str">
            <v>ENTREGADO</v>
          </cell>
          <cell r="J7397">
            <v>44935</v>
          </cell>
          <cell r="K7397" t="str">
            <v>OTECEL</v>
          </cell>
          <cell r="L7397" t="str">
            <v>AVDA SIMON BOLIVAR Y VIA NAYON CONJUNTO CORPORATIVO EKOPARK TORRE 3 TELEFONICA</v>
          </cell>
          <cell r="M7397" t="str">
            <v/>
          </cell>
          <cell r="N7397" t="str">
            <v>098299225</v>
          </cell>
          <cell r="O7397" t="str">
            <v/>
          </cell>
          <cell r="P7397" t="str">
            <v>QUITO</v>
          </cell>
          <cell r="Q7397" t="str">
            <v>QUITO</v>
          </cell>
          <cell r="R7397" t="str">
            <v>PICHINCHA</v>
          </cell>
          <cell r="T7397" t="str">
            <v>FLEXTRANS UIO</v>
          </cell>
          <cell r="U7397" t="str">
            <v>FLEXNETUIO_LOCAL</v>
          </cell>
          <cell r="V7397">
            <v>1</v>
          </cell>
          <cell r="W7397">
            <v>1</v>
          </cell>
          <cell r="X7397" t="str">
            <v>FLEXNET ECUADOR - MDELIVERY</v>
          </cell>
          <cell r="Y7397" t="str">
            <v>CALLE 28 DE JUNIO S/N Y GARCIA MORENO ENTRADA LLANO GRANDE</v>
          </cell>
        </row>
        <row r="7398">
          <cell r="A7398" t="str">
            <v>TK-7576</v>
          </cell>
          <cell r="B7398">
            <v>489930</v>
          </cell>
          <cell r="C7398" t="str">
            <v>TK-7576</v>
          </cell>
          <cell r="D7398" t="str">
            <v>MDELIVERY</v>
          </cell>
          <cell r="E7398" t="str">
            <v>DESPACHO</v>
          </cell>
          <cell r="F7398" t="str">
            <v>EXPRESS</v>
          </cell>
          <cell r="G7398" t="str">
            <v/>
          </cell>
          <cell r="H7398">
            <v>44929</v>
          </cell>
          <cell r="I7398" t="str">
            <v>ENTREGADO</v>
          </cell>
          <cell r="J7398">
            <v>44935</v>
          </cell>
          <cell r="K7398" t="str">
            <v>OTECEL</v>
          </cell>
          <cell r="L7398" t="str">
            <v>AVDA SIMON BOLIVAR Y VIA NAYON CONJUNTO CORPORATIVO EKOPARK TORRE 3 TELEFONICA</v>
          </cell>
          <cell r="M7398" t="str">
            <v/>
          </cell>
          <cell r="N7398" t="str">
            <v>098299225</v>
          </cell>
          <cell r="O7398" t="str">
            <v/>
          </cell>
          <cell r="P7398" t="str">
            <v>QUITO</v>
          </cell>
          <cell r="Q7398" t="str">
            <v>QUITO</v>
          </cell>
          <cell r="R7398" t="str">
            <v>PICHINCHA</v>
          </cell>
          <cell r="T7398" t="str">
            <v>FLEXTRANS UIO</v>
          </cell>
          <cell r="U7398" t="str">
            <v>FLEXNETUIO_LOCAL</v>
          </cell>
          <cell r="V7398">
            <v>1</v>
          </cell>
          <cell r="W7398">
            <v>1</v>
          </cell>
          <cell r="X7398" t="str">
            <v>FLEXNET ECUADOR - MDELIVERY</v>
          </cell>
          <cell r="Y7398" t="str">
            <v>CALLE 28 DE JUNIO S/N Y GARCIA MORENO ENTRADA LLANO GRANDE</v>
          </cell>
        </row>
        <row r="7399">
          <cell r="A7399" t="str">
            <v>TK-7577</v>
          </cell>
          <cell r="B7399">
            <v>489931</v>
          </cell>
          <cell r="C7399" t="str">
            <v>TK-7577</v>
          </cell>
          <cell r="D7399" t="str">
            <v>MDELIVERY</v>
          </cell>
          <cell r="E7399" t="str">
            <v>DESPACHO</v>
          </cell>
          <cell r="F7399" t="str">
            <v>EXPRESS</v>
          </cell>
          <cell r="G7399" t="str">
            <v/>
          </cell>
          <cell r="H7399">
            <v>44929</v>
          </cell>
          <cell r="I7399" t="str">
            <v>ENTREGADO</v>
          </cell>
          <cell r="J7399">
            <v>44935</v>
          </cell>
          <cell r="K7399" t="str">
            <v>OTECEL</v>
          </cell>
          <cell r="L7399" t="str">
            <v>AVDA SIMON BOLIVAR Y VIA NAYON CONJUNTO CORPORATIVO EKOPARK TORRE 3 TELEFONICA</v>
          </cell>
          <cell r="M7399" t="str">
            <v/>
          </cell>
          <cell r="N7399" t="str">
            <v>098299225</v>
          </cell>
          <cell r="O7399" t="str">
            <v/>
          </cell>
          <cell r="P7399" t="str">
            <v>QUITO</v>
          </cell>
          <cell r="Q7399" t="str">
            <v>QUITO</v>
          </cell>
          <cell r="R7399" t="str">
            <v>PICHINCHA</v>
          </cell>
          <cell r="T7399" t="str">
            <v>FLEXTRANS UIO</v>
          </cell>
          <cell r="U7399" t="str">
            <v>FLEXNETUIO_LOCAL</v>
          </cell>
          <cell r="V7399">
            <v>1</v>
          </cell>
          <cell r="W7399">
            <v>1</v>
          </cell>
          <cell r="X7399" t="str">
            <v>FLEXNET ECUADOR - MDELIVERY</v>
          </cell>
          <cell r="Y7399" t="str">
            <v>CALLE 28 DE JUNIO S/N Y GARCIA MORENO ENTRADA LLANO GRANDE</v>
          </cell>
        </row>
        <row r="7400">
          <cell r="A7400" t="str">
            <v>TK-7578</v>
          </cell>
          <cell r="B7400">
            <v>489932</v>
          </cell>
          <cell r="C7400" t="str">
            <v>TK-7578</v>
          </cell>
          <cell r="D7400" t="str">
            <v>MDELIVERY</v>
          </cell>
          <cell r="E7400" t="str">
            <v>DESPACHO</v>
          </cell>
          <cell r="F7400" t="str">
            <v>EXPRESS</v>
          </cell>
          <cell r="G7400" t="str">
            <v/>
          </cell>
          <cell r="H7400">
            <v>44929</v>
          </cell>
          <cell r="I7400" t="str">
            <v>ENTREGADO</v>
          </cell>
          <cell r="J7400">
            <v>44935</v>
          </cell>
          <cell r="K7400" t="str">
            <v>OTECEL</v>
          </cell>
          <cell r="L7400" t="str">
            <v>AVDA SIMON BOLIVAR Y VIA NAYON CONJUNTO CORPORATIVO EKOPARK TORRE 3 TELEFONICA</v>
          </cell>
          <cell r="M7400" t="str">
            <v/>
          </cell>
          <cell r="N7400" t="str">
            <v>098299225</v>
          </cell>
          <cell r="O7400" t="str">
            <v/>
          </cell>
          <cell r="P7400" t="str">
            <v>QUITO</v>
          </cell>
          <cell r="Q7400" t="str">
            <v>QUITO</v>
          </cell>
          <cell r="R7400" t="str">
            <v>PICHINCHA</v>
          </cell>
          <cell r="T7400" t="str">
            <v>FLEXTRANS UIO</v>
          </cell>
          <cell r="U7400" t="str">
            <v>FLEXNETUIO_LOCAL</v>
          </cell>
          <cell r="V7400">
            <v>1</v>
          </cell>
          <cell r="W7400">
            <v>1</v>
          </cell>
          <cell r="X7400" t="str">
            <v>FLEXNET ECUADOR - MDELIVERY</v>
          </cell>
          <cell r="Y7400" t="str">
            <v>CALLE 28 DE JUNIO S/N Y GARCIA MORENO ENTRADA LLANO GRANDE</v>
          </cell>
        </row>
        <row r="7401">
          <cell r="A7401" t="str">
            <v>TK-7579</v>
          </cell>
          <cell r="B7401">
            <v>489933</v>
          </cell>
          <cell r="C7401" t="str">
            <v>TK-7579</v>
          </cell>
          <cell r="D7401" t="str">
            <v>MDELIVERY</v>
          </cell>
          <cell r="E7401" t="str">
            <v>DESPACHO</v>
          </cell>
          <cell r="F7401" t="str">
            <v>EXPRESS</v>
          </cell>
          <cell r="G7401" t="str">
            <v/>
          </cell>
          <cell r="H7401">
            <v>44929</v>
          </cell>
          <cell r="I7401" t="str">
            <v>ENTREGADO</v>
          </cell>
          <cell r="J7401">
            <v>44935</v>
          </cell>
          <cell r="K7401" t="str">
            <v>OTECEL</v>
          </cell>
          <cell r="L7401" t="str">
            <v>AVDA SIMON BOLIVAR Y VIA NAYON CONJUNTO CORPORATIVO EKOPARK TORRE 3 TELEFONICA</v>
          </cell>
          <cell r="M7401" t="str">
            <v/>
          </cell>
          <cell r="N7401" t="str">
            <v>098299225</v>
          </cell>
          <cell r="O7401" t="str">
            <v/>
          </cell>
          <cell r="P7401" t="str">
            <v>QUITO</v>
          </cell>
          <cell r="Q7401" t="str">
            <v>QUITO</v>
          </cell>
          <cell r="R7401" t="str">
            <v>PICHINCHA</v>
          </cell>
          <cell r="T7401" t="str">
            <v>FLEXTRANS UIO</v>
          </cell>
          <cell r="U7401" t="str">
            <v>FLEXNETUIO_LOCAL</v>
          </cell>
          <cell r="V7401">
            <v>1</v>
          </cell>
          <cell r="W7401">
            <v>1</v>
          </cell>
          <cell r="X7401" t="str">
            <v>FLEXNET ECUADOR - MDELIVERY</v>
          </cell>
          <cell r="Y7401" t="str">
            <v>CALLE 28 DE JUNIO S/N Y GARCIA MORENO ENTRADA LLANO GRANDE</v>
          </cell>
        </row>
        <row r="7402">
          <cell r="A7402" t="str">
            <v>TK-7580</v>
          </cell>
          <cell r="B7402">
            <v>489934</v>
          </cell>
          <cell r="C7402" t="str">
            <v>TK-7580</v>
          </cell>
          <cell r="D7402" t="str">
            <v>MDELIVERY</v>
          </cell>
          <cell r="E7402" t="str">
            <v>DESPACHO</v>
          </cell>
          <cell r="F7402" t="str">
            <v>EXPRESS</v>
          </cell>
          <cell r="G7402" t="str">
            <v/>
          </cell>
          <cell r="H7402">
            <v>44929</v>
          </cell>
          <cell r="I7402" t="str">
            <v>ENTREGADO</v>
          </cell>
          <cell r="J7402">
            <v>44935</v>
          </cell>
          <cell r="K7402" t="str">
            <v>OTECEL</v>
          </cell>
          <cell r="L7402" t="str">
            <v>AVDA SIMON BOLIVAR Y VIA NAYON CONJUNTO CORPORATIVO EKOPARK TORRE 3 TELEFONICA</v>
          </cell>
          <cell r="M7402" t="str">
            <v/>
          </cell>
          <cell r="N7402" t="str">
            <v>098299225</v>
          </cell>
          <cell r="O7402" t="str">
            <v/>
          </cell>
          <cell r="P7402" t="str">
            <v>QUITO</v>
          </cell>
          <cell r="Q7402" t="str">
            <v>QUITO</v>
          </cell>
          <cell r="R7402" t="str">
            <v>PICHINCHA</v>
          </cell>
          <cell r="T7402" t="str">
            <v>FLEXTRANS UIO</v>
          </cell>
          <cell r="U7402" t="str">
            <v>FLEXNETUIO_LOCAL</v>
          </cell>
          <cell r="V7402">
            <v>1</v>
          </cell>
          <cell r="W7402">
            <v>1</v>
          </cell>
          <cell r="X7402" t="str">
            <v>FLEXNET ECUADOR - MDELIVERY</v>
          </cell>
          <cell r="Y7402" t="str">
            <v>CALLE 28 DE JUNIO S/N Y GARCIA MORENO ENTRADA LLANO GRANDE</v>
          </cell>
        </row>
        <row r="7403">
          <cell r="A7403" t="str">
            <v>TK-7581</v>
          </cell>
          <cell r="B7403">
            <v>489935</v>
          </cell>
          <cell r="C7403" t="str">
            <v>TK-7581</v>
          </cell>
          <cell r="D7403" t="str">
            <v>MDELIVERY</v>
          </cell>
          <cell r="E7403" t="str">
            <v>DESPACHO</v>
          </cell>
          <cell r="F7403" t="str">
            <v>EXPRESS</v>
          </cell>
          <cell r="G7403" t="str">
            <v/>
          </cell>
          <cell r="H7403">
            <v>44929</v>
          </cell>
          <cell r="I7403" t="str">
            <v>ENTREGADO</v>
          </cell>
          <cell r="J7403">
            <v>44935</v>
          </cell>
          <cell r="K7403" t="str">
            <v>OTECEL</v>
          </cell>
          <cell r="L7403" t="str">
            <v>AVDA SIMON BOLIVAR Y VIA NAYON CONJUNTO CORPORATIVO EKOPARK TORRE 3 TELEFONICA</v>
          </cell>
          <cell r="M7403" t="str">
            <v/>
          </cell>
          <cell r="N7403" t="str">
            <v>098299225</v>
          </cell>
          <cell r="O7403" t="str">
            <v/>
          </cell>
          <cell r="P7403" t="str">
            <v>QUITO</v>
          </cell>
          <cell r="Q7403" t="str">
            <v>QUITO</v>
          </cell>
          <cell r="R7403" t="str">
            <v>PICHINCHA</v>
          </cell>
          <cell r="T7403" t="str">
            <v>FLEXTRANS UIO</v>
          </cell>
          <cell r="U7403" t="str">
            <v>FLEXNETUIO_LOCAL</v>
          </cell>
          <cell r="V7403">
            <v>1</v>
          </cell>
          <cell r="W7403">
            <v>1</v>
          </cell>
          <cell r="X7403" t="str">
            <v>FLEXNET ECUADOR - MDELIVERY</v>
          </cell>
          <cell r="Y7403" t="str">
            <v>CALLE 28 DE JUNIO S/N Y GARCIA MORENO ENTRADA LLANO GRANDE</v>
          </cell>
        </row>
        <row r="7404">
          <cell r="A7404" t="str">
            <v>TK-7582</v>
          </cell>
          <cell r="B7404">
            <v>489936</v>
          </cell>
          <cell r="C7404" t="str">
            <v>TK-7582</v>
          </cell>
          <cell r="D7404" t="str">
            <v>MDELIVERY</v>
          </cell>
          <cell r="E7404" t="str">
            <v>DESPACHO</v>
          </cell>
          <cell r="F7404" t="str">
            <v>EXPRESS</v>
          </cell>
          <cell r="G7404" t="str">
            <v/>
          </cell>
          <cell r="H7404">
            <v>44929</v>
          </cell>
          <cell r="I7404" t="str">
            <v>ENTREGADO</v>
          </cell>
          <cell r="J7404">
            <v>44935</v>
          </cell>
          <cell r="K7404" t="str">
            <v>OTECEL</v>
          </cell>
          <cell r="L7404" t="str">
            <v>AVDA SIMON BOLIVAR Y VIA NAYON CONJUNTO CORPORATIVO EKOPARK TORRE 3 TELEFONICA</v>
          </cell>
          <cell r="M7404" t="str">
            <v/>
          </cell>
          <cell r="N7404" t="str">
            <v>098299225</v>
          </cell>
          <cell r="O7404" t="str">
            <v/>
          </cell>
          <cell r="P7404" t="str">
            <v>QUITO</v>
          </cell>
          <cell r="Q7404" t="str">
            <v>QUITO</v>
          </cell>
          <cell r="R7404" t="str">
            <v>PICHINCHA</v>
          </cell>
          <cell r="T7404" t="str">
            <v>FLEXTRANS UIO</v>
          </cell>
          <cell r="U7404" t="str">
            <v>FLEXNETUIO_LOCAL</v>
          </cell>
          <cell r="V7404">
            <v>1</v>
          </cell>
          <cell r="W7404">
            <v>1</v>
          </cell>
          <cell r="X7404" t="str">
            <v>FLEXNET ECUADOR - MDELIVERY</v>
          </cell>
          <cell r="Y7404" t="str">
            <v>CALLE 28 DE JUNIO S/N Y GARCIA MORENO ENTRADA LLANO GRANDE</v>
          </cell>
        </row>
        <row r="7405">
          <cell r="A7405" t="str">
            <v>TK-7583</v>
          </cell>
          <cell r="B7405">
            <v>489937</v>
          </cell>
          <cell r="C7405" t="str">
            <v>TK-7583</v>
          </cell>
          <cell r="D7405" t="str">
            <v>MDELIVERY</v>
          </cell>
          <cell r="E7405" t="str">
            <v>DESPACHO</v>
          </cell>
          <cell r="F7405" t="str">
            <v>EXPRESS</v>
          </cell>
          <cell r="G7405" t="str">
            <v/>
          </cell>
          <cell r="H7405">
            <v>44929</v>
          </cell>
          <cell r="I7405" t="str">
            <v>ENTREGADO</v>
          </cell>
          <cell r="J7405">
            <v>44935</v>
          </cell>
          <cell r="K7405" t="str">
            <v>OTECEL</v>
          </cell>
          <cell r="L7405" t="str">
            <v>AVDA SIMON BOLIVAR Y VIA NAYON CONJUNTO CORPORATIVO EKOPARK TORRE 3 TELEFONICA</v>
          </cell>
          <cell r="M7405" t="str">
            <v/>
          </cell>
          <cell r="N7405" t="str">
            <v>098299225</v>
          </cell>
          <cell r="O7405" t="str">
            <v/>
          </cell>
          <cell r="P7405" t="str">
            <v>QUITO</v>
          </cell>
          <cell r="Q7405" t="str">
            <v>QUITO</v>
          </cell>
          <cell r="R7405" t="str">
            <v>PICHINCHA</v>
          </cell>
          <cell r="T7405" t="str">
            <v>FLEXTRANS UIO</v>
          </cell>
          <cell r="U7405" t="str">
            <v>FLEXNETUIO_LOCAL</v>
          </cell>
          <cell r="V7405">
            <v>1</v>
          </cell>
          <cell r="W7405">
            <v>1</v>
          </cell>
          <cell r="X7405" t="str">
            <v>FLEXNET ECUADOR - MDELIVERY</v>
          </cell>
          <cell r="Y7405" t="str">
            <v>CALLE 28 DE JUNIO S/N Y GARCIA MORENO ENTRADA LLANO GRANDE</v>
          </cell>
        </row>
        <row r="7406">
          <cell r="A7406" t="str">
            <v>TK-7584</v>
          </cell>
          <cell r="B7406">
            <v>489938</v>
          </cell>
          <cell r="C7406" t="str">
            <v>TK-7584</v>
          </cell>
          <cell r="D7406" t="str">
            <v>MDELIVERY</v>
          </cell>
          <cell r="E7406" t="str">
            <v>DESPACHO</v>
          </cell>
          <cell r="F7406" t="str">
            <v>EXPRESS</v>
          </cell>
          <cell r="G7406" t="str">
            <v/>
          </cell>
          <cell r="H7406">
            <v>44929</v>
          </cell>
          <cell r="I7406" t="str">
            <v>ENTREGADO</v>
          </cell>
          <cell r="J7406">
            <v>44935</v>
          </cell>
          <cell r="K7406" t="str">
            <v>OTECEL</v>
          </cell>
          <cell r="L7406" t="str">
            <v>AVDA SIMON BOLIVAR Y VIA NAYON CONJUNTO CORPORATIVO EKOPARK TORRE 3 TELEFONICA</v>
          </cell>
          <cell r="M7406" t="str">
            <v/>
          </cell>
          <cell r="N7406" t="str">
            <v>098299225</v>
          </cell>
          <cell r="O7406" t="str">
            <v/>
          </cell>
          <cell r="P7406" t="str">
            <v>QUITO</v>
          </cell>
          <cell r="Q7406" t="str">
            <v>QUITO</v>
          </cell>
          <cell r="R7406" t="str">
            <v>PICHINCHA</v>
          </cell>
          <cell r="T7406" t="str">
            <v>FLEXTRANS UIO</v>
          </cell>
          <cell r="U7406" t="str">
            <v>FLEXNETUIO_LOCAL</v>
          </cell>
          <cell r="V7406">
            <v>1</v>
          </cell>
          <cell r="W7406">
            <v>1</v>
          </cell>
          <cell r="X7406" t="str">
            <v>FLEXNET ECUADOR - MDELIVERY</v>
          </cell>
          <cell r="Y7406" t="str">
            <v>CALLE 28 DE JUNIO S/N Y GARCIA MORENO ENTRADA LLANO GRANDE</v>
          </cell>
        </row>
        <row r="7407">
          <cell r="A7407" t="str">
            <v>TK-7585</v>
          </cell>
          <cell r="B7407">
            <v>489939</v>
          </cell>
          <cell r="C7407" t="str">
            <v>TK-7585</v>
          </cell>
          <cell r="D7407" t="str">
            <v>MDELIVERY</v>
          </cell>
          <cell r="E7407" t="str">
            <v>DESPACHO</v>
          </cell>
          <cell r="F7407" t="str">
            <v>EXPRESS</v>
          </cell>
          <cell r="G7407" t="str">
            <v/>
          </cell>
          <cell r="H7407">
            <v>44929</v>
          </cell>
          <cell r="I7407" t="str">
            <v>ENTREGADO</v>
          </cell>
          <cell r="J7407">
            <v>44935</v>
          </cell>
          <cell r="K7407" t="str">
            <v>OTECEL</v>
          </cell>
          <cell r="L7407" t="str">
            <v>AVDA SIMON BOLIVAR Y VIA NAYON CONJUNTO CORPORATIVO EKOPARK TORRE 3 TELEFONICA</v>
          </cell>
          <cell r="M7407" t="str">
            <v/>
          </cell>
          <cell r="N7407" t="str">
            <v>098299225</v>
          </cell>
          <cell r="O7407" t="str">
            <v/>
          </cell>
          <cell r="P7407" t="str">
            <v>QUITO</v>
          </cell>
          <cell r="Q7407" t="str">
            <v>QUITO</v>
          </cell>
          <cell r="R7407" t="str">
            <v>PICHINCHA</v>
          </cell>
          <cell r="T7407" t="str">
            <v>FLEXTRANS UIO</v>
          </cell>
          <cell r="U7407" t="str">
            <v>FLEXNETUIO_LOCAL</v>
          </cell>
          <cell r="V7407">
            <v>1</v>
          </cell>
          <cell r="W7407">
            <v>1</v>
          </cell>
          <cell r="X7407" t="str">
            <v>FLEXNET ECUADOR - MDELIVERY</v>
          </cell>
          <cell r="Y7407" t="str">
            <v>CALLE 28 DE JUNIO S/N Y GARCIA MORENO ENTRADA LLANO GRANDE</v>
          </cell>
        </row>
        <row r="7408">
          <cell r="A7408" t="str">
            <v>TK-7586</v>
          </cell>
          <cell r="B7408">
            <v>489940</v>
          </cell>
          <cell r="C7408" t="str">
            <v>TK-7586</v>
          </cell>
          <cell r="D7408" t="str">
            <v>MDELIVERY</v>
          </cell>
          <cell r="E7408" t="str">
            <v>DESPACHO</v>
          </cell>
          <cell r="F7408" t="str">
            <v>EXPRESS</v>
          </cell>
          <cell r="G7408" t="str">
            <v/>
          </cell>
          <cell r="H7408">
            <v>44929</v>
          </cell>
          <cell r="I7408" t="str">
            <v>ENTREGADO</v>
          </cell>
          <cell r="J7408">
            <v>44935</v>
          </cell>
          <cell r="K7408" t="str">
            <v>OTECEL</v>
          </cell>
          <cell r="L7408" t="str">
            <v>AVDA SIMON BOLIVAR Y VIA NAYON CONJUNTO CORPORATIVO EKOPARK TORRE 3 TELEFONICA</v>
          </cell>
          <cell r="M7408" t="str">
            <v/>
          </cell>
          <cell r="N7408" t="str">
            <v>098299225</v>
          </cell>
          <cell r="O7408" t="str">
            <v/>
          </cell>
          <cell r="P7408" t="str">
            <v>QUITO</v>
          </cell>
          <cell r="Q7408" t="str">
            <v>QUITO</v>
          </cell>
          <cell r="R7408" t="str">
            <v>PICHINCHA</v>
          </cell>
          <cell r="T7408" t="str">
            <v>FLEXTRANS UIO</v>
          </cell>
          <cell r="U7408" t="str">
            <v>FLEXNETUIO_LOCAL</v>
          </cell>
          <cell r="V7408">
            <v>1</v>
          </cell>
          <cell r="W7408">
            <v>1</v>
          </cell>
          <cell r="X7408" t="str">
            <v>FLEXNET ECUADOR - MDELIVERY</v>
          </cell>
          <cell r="Y7408" t="str">
            <v>CALLE 28 DE JUNIO S/N Y GARCIA MORENO ENTRADA LLANO GRANDE</v>
          </cell>
        </row>
        <row r="7409">
          <cell r="A7409" t="str">
            <v>TK-7587</v>
          </cell>
          <cell r="B7409">
            <v>489941</v>
          </cell>
          <cell r="C7409" t="str">
            <v>TK-7587</v>
          </cell>
          <cell r="D7409" t="str">
            <v>MDELIVERY</v>
          </cell>
          <cell r="E7409" t="str">
            <v>DESPACHO</v>
          </cell>
          <cell r="F7409" t="str">
            <v>EXPRESS</v>
          </cell>
          <cell r="G7409" t="str">
            <v/>
          </cell>
          <cell r="H7409">
            <v>44929</v>
          </cell>
          <cell r="I7409" t="str">
            <v>ENTREGADO</v>
          </cell>
          <cell r="J7409">
            <v>44935</v>
          </cell>
          <cell r="K7409" t="str">
            <v>OTECEL</v>
          </cell>
          <cell r="L7409" t="str">
            <v>AVDA SIMON BOLIVAR Y VIA NAYON CONJUNTO CORPORATIVO EKOPARK TORRE 3 TELEFONICA</v>
          </cell>
          <cell r="M7409" t="str">
            <v/>
          </cell>
          <cell r="N7409" t="str">
            <v>098299225</v>
          </cell>
          <cell r="O7409" t="str">
            <v/>
          </cell>
          <cell r="P7409" t="str">
            <v>QUITO</v>
          </cell>
          <cell r="Q7409" t="str">
            <v>QUITO</v>
          </cell>
          <cell r="R7409" t="str">
            <v>PICHINCHA</v>
          </cell>
          <cell r="T7409" t="str">
            <v>FLEXTRANS UIO</v>
          </cell>
          <cell r="U7409" t="str">
            <v>FLEXNETUIO_LOCAL</v>
          </cell>
          <cell r="V7409">
            <v>1</v>
          </cell>
          <cell r="W7409">
            <v>1</v>
          </cell>
          <cell r="X7409" t="str">
            <v>FLEXNET ECUADOR - MDELIVERY</v>
          </cell>
          <cell r="Y7409" t="str">
            <v>CALLE 28 DE JUNIO S/N Y GARCIA MORENO ENTRADA LLANO GRANDE</v>
          </cell>
        </row>
        <row r="7410">
          <cell r="A7410" t="str">
            <v>TK-7588</v>
          </cell>
          <cell r="B7410">
            <v>489942</v>
          </cell>
          <cell r="C7410" t="str">
            <v>TK-7588</v>
          </cell>
          <cell r="D7410" t="str">
            <v>MDELIVERY</v>
          </cell>
          <cell r="E7410" t="str">
            <v>DESPACHO</v>
          </cell>
          <cell r="F7410" t="str">
            <v>EXPRESS</v>
          </cell>
          <cell r="G7410" t="str">
            <v/>
          </cell>
          <cell r="H7410">
            <v>44929</v>
          </cell>
          <cell r="I7410" t="str">
            <v>ENTREGADO</v>
          </cell>
          <cell r="J7410">
            <v>44935</v>
          </cell>
          <cell r="K7410" t="str">
            <v>OTECEL</v>
          </cell>
          <cell r="L7410" t="str">
            <v>AVDA SIMON BOLIVAR Y VIA NAYON CONJUNTO CORPORATIVO EKOPARK TORRE 3 TELEFONICA</v>
          </cell>
          <cell r="M7410" t="str">
            <v/>
          </cell>
          <cell r="N7410" t="str">
            <v>098299225</v>
          </cell>
          <cell r="O7410" t="str">
            <v/>
          </cell>
          <cell r="P7410" t="str">
            <v>QUITO</v>
          </cell>
          <cell r="Q7410" t="str">
            <v>QUITO</v>
          </cell>
          <cell r="R7410" t="str">
            <v>PICHINCHA</v>
          </cell>
          <cell r="T7410" t="str">
            <v>FLEXTRANS UIO</v>
          </cell>
          <cell r="U7410" t="str">
            <v>FLEXNETUIO_LOCAL</v>
          </cell>
          <cell r="V7410">
            <v>1</v>
          </cell>
          <cell r="W7410">
            <v>1</v>
          </cell>
          <cell r="X7410" t="str">
            <v>FLEXNET ECUADOR - MDELIVERY</v>
          </cell>
          <cell r="Y7410" t="str">
            <v>CALLE 28 DE JUNIO S/N Y GARCIA MORENO ENTRADA LLANO GRANDE</v>
          </cell>
        </row>
        <row r="7411">
          <cell r="A7411" t="str">
            <v>TK-7589</v>
          </cell>
          <cell r="B7411">
            <v>489943</v>
          </cell>
          <cell r="C7411" t="str">
            <v>TK-7589</v>
          </cell>
          <cell r="D7411" t="str">
            <v>MDELIVERY</v>
          </cell>
          <cell r="E7411" t="str">
            <v>DESPACHO</v>
          </cell>
          <cell r="F7411" t="str">
            <v>EXPRESS</v>
          </cell>
          <cell r="G7411" t="str">
            <v/>
          </cell>
          <cell r="H7411">
            <v>44929</v>
          </cell>
          <cell r="I7411" t="str">
            <v>ENTREGADO</v>
          </cell>
          <cell r="J7411">
            <v>44935</v>
          </cell>
          <cell r="K7411" t="str">
            <v>OTECEL</v>
          </cell>
          <cell r="L7411" t="str">
            <v>AVDA SIMON BOLIVAR Y VIA NAYON CONJUNTO CORPORATIVO EKOPARK TORRE 3 TELEFONICA</v>
          </cell>
          <cell r="M7411" t="str">
            <v/>
          </cell>
          <cell r="N7411" t="str">
            <v>098299225</v>
          </cell>
          <cell r="O7411" t="str">
            <v/>
          </cell>
          <cell r="P7411" t="str">
            <v>QUITO</v>
          </cell>
          <cell r="Q7411" t="str">
            <v>QUITO</v>
          </cell>
          <cell r="R7411" t="str">
            <v>PICHINCHA</v>
          </cell>
          <cell r="T7411" t="str">
            <v>FLEXTRANS UIO</v>
          </cell>
          <cell r="U7411" t="str">
            <v>FLEXNETUIO_LOCAL</v>
          </cell>
          <cell r="V7411">
            <v>1</v>
          </cell>
          <cell r="W7411">
            <v>1</v>
          </cell>
          <cell r="X7411" t="str">
            <v>FLEXNET ECUADOR - MDELIVERY</v>
          </cell>
          <cell r="Y7411" t="str">
            <v>CALLE 28 DE JUNIO S/N Y GARCIA MORENO ENTRADA LLANO GRANDE</v>
          </cell>
        </row>
        <row r="7412">
          <cell r="A7412" t="str">
            <v>TK-7590</v>
          </cell>
          <cell r="B7412">
            <v>489944</v>
          </cell>
          <cell r="C7412" t="str">
            <v>TK-7590</v>
          </cell>
          <cell r="D7412" t="str">
            <v>MDELIVERY</v>
          </cell>
          <cell r="E7412" t="str">
            <v>DESPACHO</v>
          </cell>
          <cell r="F7412" t="str">
            <v>EXPRESS</v>
          </cell>
          <cell r="G7412" t="str">
            <v/>
          </cell>
          <cell r="H7412">
            <v>44929</v>
          </cell>
          <cell r="I7412" t="str">
            <v>ENTREGADO</v>
          </cell>
          <cell r="J7412">
            <v>44935</v>
          </cell>
          <cell r="K7412" t="str">
            <v>OTECEL</v>
          </cell>
          <cell r="L7412" t="str">
            <v>AVDA SIMON BOLIVAR Y VIA NAYON CONJUNTO CORPORATIVO EKOPARK TORRE 3 TELEFONICA</v>
          </cell>
          <cell r="M7412" t="str">
            <v/>
          </cell>
          <cell r="N7412" t="str">
            <v>098299225</v>
          </cell>
          <cell r="O7412" t="str">
            <v/>
          </cell>
          <cell r="P7412" t="str">
            <v>QUITO</v>
          </cell>
          <cell r="Q7412" t="str">
            <v>QUITO</v>
          </cell>
          <cell r="R7412" t="str">
            <v>PICHINCHA</v>
          </cell>
          <cell r="T7412" t="str">
            <v>FLEXTRANS UIO</v>
          </cell>
          <cell r="U7412" t="str">
            <v>FLEXNETUIO_LOCAL</v>
          </cell>
          <cell r="V7412">
            <v>1</v>
          </cell>
          <cell r="W7412">
            <v>1</v>
          </cell>
          <cell r="X7412" t="str">
            <v>FLEXNET ECUADOR - MDELIVERY</v>
          </cell>
          <cell r="Y7412" t="str">
            <v>CALLE 28 DE JUNIO S/N Y GARCIA MORENO ENTRADA LLANO GRANDE</v>
          </cell>
        </row>
        <row r="7413">
          <cell r="A7413" t="str">
            <v>TK-7591</v>
          </cell>
          <cell r="B7413">
            <v>489945</v>
          </cell>
          <cell r="C7413" t="str">
            <v>TK-7591</v>
          </cell>
          <cell r="D7413" t="str">
            <v>MDELIVERY</v>
          </cell>
          <cell r="E7413" t="str">
            <v>DESPACHO</v>
          </cell>
          <cell r="F7413" t="str">
            <v>EXPRESS</v>
          </cell>
          <cell r="G7413" t="str">
            <v/>
          </cell>
          <cell r="H7413">
            <v>44929</v>
          </cell>
          <cell r="I7413" t="str">
            <v>ENTREGADO</v>
          </cell>
          <cell r="J7413">
            <v>44935</v>
          </cell>
          <cell r="K7413" t="str">
            <v>OTECEL</v>
          </cell>
          <cell r="L7413" t="str">
            <v>AVDA SIMON BOLIVAR Y VIA NAYON CONJUNTO CORPORATIVO EKOPARK TORRE 3 TELEFONICA</v>
          </cell>
          <cell r="M7413" t="str">
            <v/>
          </cell>
          <cell r="N7413" t="str">
            <v>098299225</v>
          </cell>
          <cell r="O7413" t="str">
            <v/>
          </cell>
          <cell r="P7413" t="str">
            <v>QUITO</v>
          </cell>
          <cell r="Q7413" t="str">
            <v>QUITO</v>
          </cell>
          <cell r="R7413" t="str">
            <v>PICHINCHA</v>
          </cell>
          <cell r="T7413" t="str">
            <v>FLEXTRANS UIO</v>
          </cell>
          <cell r="U7413" t="str">
            <v>FLEXNETUIO_LOCAL</v>
          </cell>
          <cell r="V7413">
            <v>1</v>
          </cell>
          <cell r="W7413">
            <v>1</v>
          </cell>
          <cell r="X7413" t="str">
            <v>FLEXNET ECUADOR - MDELIVERY</v>
          </cell>
          <cell r="Y7413" t="str">
            <v>CALLE 28 DE JUNIO S/N Y GARCIA MORENO ENTRADA LLANO GRANDE</v>
          </cell>
        </row>
        <row r="7414">
          <cell r="A7414" t="str">
            <v>TK-7592</v>
          </cell>
          <cell r="B7414">
            <v>489946</v>
          </cell>
          <cell r="C7414" t="str">
            <v>TK-7592</v>
          </cell>
          <cell r="D7414" t="str">
            <v>MDELIVERY</v>
          </cell>
          <cell r="E7414" t="str">
            <v>DESPACHO</v>
          </cell>
          <cell r="F7414" t="str">
            <v>EXPRESS</v>
          </cell>
          <cell r="G7414" t="str">
            <v/>
          </cell>
          <cell r="H7414">
            <v>44929</v>
          </cell>
          <cell r="I7414" t="str">
            <v>ENTREGADO</v>
          </cell>
          <cell r="J7414">
            <v>44935</v>
          </cell>
          <cell r="K7414" t="str">
            <v>OTECEL</v>
          </cell>
          <cell r="L7414" t="str">
            <v>AVDA SIMON BOLIVAR Y VIA NAYON CONJUNTO CORPORATIVO EKOPARK TORRE 3 TELEFONICA</v>
          </cell>
          <cell r="M7414" t="str">
            <v/>
          </cell>
          <cell r="N7414" t="str">
            <v>098299225</v>
          </cell>
          <cell r="O7414" t="str">
            <v/>
          </cell>
          <cell r="P7414" t="str">
            <v>QUITO</v>
          </cell>
          <cell r="Q7414" t="str">
            <v>QUITO</v>
          </cell>
          <cell r="R7414" t="str">
            <v>PICHINCHA</v>
          </cell>
          <cell r="T7414" t="str">
            <v>FLEXTRANS UIO</v>
          </cell>
          <cell r="U7414" t="str">
            <v>FLEXNETUIO_LOCAL</v>
          </cell>
          <cell r="V7414">
            <v>1</v>
          </cell>
          <cell r="W7414">
            <v>1</v>
          </cell>
          <cell r="X7414" t="str">
            <v>FLEXNET ECUADOR - MDELIVERY</v>
          </cell>
          <cell r="Y7414" t="str">
            <v>CALLE 28 DE JUNIO S/N Y GARCIA MORENO ENTRADA LLANO GRANDE</v>
          </cell>
        </row>
        <row r="7415">
          <cell r="A7415" t="str">
            <v>TK-7593</v>
          </cell>
          <cell r="B7415">
            <v>489947</v>
          </cell>
          <cell r="C7415" t="str">
            <v>TK-7593</v>
          </cell>
          <cell r="D7415" t="str">
            <v>MDELIVERY</v>
          </cell>
          <cell r="E7415" t="str">
            <v>DESPACHO</v>
          </cell>
          <cell r="F7415" t="str">
            <v>EXPRESS</v>
          </cell>
          <cell r="G7415" t="str">
            <v/>
          </cell>
          <cell r="H7415">
            <v>44929</v>
          </cell>
          <cell r="I7415" t="str">
            <v>ENTREGADO</v>
          </cell>
          <cell r="J7415">
            <v>44935</v>
          </cell>
          <cell r="K7415" t="str">
            <v>OTECEL</v>
          </cell>
          <cell r="L7415" t="str">
            <v>AVDA SIMON BOLIVAR Y VIA NAYON CONJUNTO CORPORATIVO EKOPARK TORRE 3 TELEFONICA</v>
          </cell>
          <cell r="M7415" t="str">
            <v/>
          </cell>
          <cell r="N7415" t="str">
            <v>098299225</v>
          </cell>
          <cell r="O7415" t="str">
            <v/>
          </cell>
          <cell r="P7415" t="str">
            <v>QUITO</v>
          </cell>
          <cell r="Q7415" t="str">
            <v>QUITO</v>
          </cell>
          <cell r="R7415" t="str">
            <v>PICHINCHA</v>
          </cell>
          <cell r="T7415" t="str">
            <v>FLEXTRANS UIO</v>
          </cell>
          <cell r="U7415" t="str">
            <v>FLEXNETUIO_LOCAL</v>
          </cell>
          <cell r="V7415">
            <v>1</v>
          </cell>
          <cell r="W7415">
            <v>1</v>
          </cell>
          <cell r="X7415" t="str">
            <v>FLEXNET ECUADOR - MDELIVERY</v>
          </cell>
          <cell r="Y7415" t="str">
            <v>CALLE 28 DE JUNIO S/N Y GARCIA MORENO ENTRADA LLANO GRANDE</v>
          </cell>
        </row>
        <row r="7416">
          <cell r="A7416" t="str">
            <v>TK-7594</v>
          </cell>
          <cell r="B7416">
            <v>489948</v>
          </cell>
          <cell r="C7416" t="str">
            <v>TK-7594</v>
          </cell>
          <cell r="D7416" t="str">
            <v>MDELIVERY</v>
          </cell>
          <cell r="E7416" t="str">
            <v>DESPACHO</v>
          </cell>
          <cell r="F7416" t="str">
            <v>EXPRESS</v>
          </cell>
          <cell r="G7416" t="str">
            <v/>
          </cell>
          <cell r="H7416">
            <v>44929</v>
          </cell>
          <cell r="I7416" t="str">
            <v>ENTREGADO</v>
          </cell>
          <cell r="J7416">
            <v>44935</v>
          </cell>
          <cell r="K7416" t="str">
            <v>OTECEL</v>
          </cell>
          <cell r="L7416" t="str">
            <v>AVDA SIMON BOLIVAR Y VIA NAYON CONJUNTO CORPORATIVO EKOPARK TORRE 3 TELEFONICA</v>
          </cell>
          <cell r="M7416" t="str">
            <v/>
          </cell>
          <cell r="N7416" t="str">
            <v>098299225</v>
          </cell>
          <cell r="O7416" t="str">
            <v/>
          </cell>
          <cell r="P7416" t="str">
            <v>QUITO</v>
          </cell>
          <cell r="Q7416" t="str">
            <v>QUITO</v>
          </cell>
          <cell r="R7416" t="str">
            <v>PICHINCHA</v>
          </cell>
          <cell r="T7416" t="str">
            <v>FLEXTRANS UIO</v>
          </cell>
          <cell r="U7416" t="str">
            <v>FLEXNETUIO_LOCAL</v>
          </cell>
          <cell r="V7416">
            <v>1</v>
          </cell>
          <cell r="W7416">
            <v>1</v>
          </cell>
          <cell r="X7416" t="str">
            <v>FLEXNET ECUADOR - MDELIVERY</v>
          </cell>
          <cell r="Y7416" t="str">
            <v>CALLE 28 DE JUNIO S/N Y GARCIA MORENO ENTRADA LLANO GRANDE</v>
          </cell>
        </row>
        <row r="7417">
          <cell r="A7417" t="str">
            <v>TK-7595</v>
          </cell>
          <cell r="B7417">
            <v>489949</v>
          </cell>
          <cell r="C7417" t="str">
            <v>TK-7595</v>
          </cell>
          <cell r="D7417" t="str">
            <v>MDELIVERY</v>
          </cell>
          <cell r="E7417" t="str">
            <v>DESPACHO</v>
          </cell>
          <cell r="F7417" t="str">
            <v>EXPRESS</v>
          </cell>
          <cell r="G7417" t="str">
            <v/>
          </cell>
          <cell r="H7417">
            <v>44929</v>
          </cell>
          <cell r="I7417" t="str">
            <v>ENTREGADO</v>
          </cell>
          <cell r="J7417">
            <v>44935</v>
          </cell>
          <cell r="K7417" t="str">
            <v>OTECEL</v>
          </cell>
          <cell r="L7417" t="str">
            <v>AVDA SIMON BOLIVAR Y VIA NAYON CONJUNTO CORPORATIVO EKOPARK TORRE 3 TELEFONICA</v>
          </cell>
          <cell r="M7417" t="str">
            <v/>
          </cell>
          <cell r="N7417" t="str">
            <v>098299225</v>
          </cell>
          <cell r="O7417" t="str">
            <v/>
          </cell>
          <cell r="P7417" t="str">
            <v>QUITO</v>
          </cell>
          <cell r="Q7417" t="str">
            <v>QUITO</v>
          </cell>
          <cell r="R7417" t="str">
            <v>PICHINCHA</v>
          </cell>
          <cell r="T7417" t="str">
            <v>FLEXTRANS UIO</v>
          </cell>
          <cell r="U7417" t="str">
            <v>FLEXNETUIO_LOCAL</v>
          </cell>
          <cell r="V7417">
            <v>1</v>
          </cell>
          <cell r="W7417">
            <v>1</v>
          </cell>
          <cell r="X7417" t="str">
            <v>FLEXNET ECUADOR - MDELIVERY</v>
          </cell>
          <cell r="Y7417" t="str">
            <v>CALLE 28 DE JUNIO S/N Y GARCIA MORENO ENTRADA LLANO GRANDE</v>
          </cell>
        </row>
        <row r="7418">
          <cell r="A7418" t="str">
            <v>TK-7596</v>
          </cell>
          <cell r="B7418">
            <v>489950</v>
          </cell>
          <cell r="C7418" t="str">
            <v>TK-7596</v>
          </cell>
          <cell r="D7418" t="str">
            <v>MDELIVERY</v>
          </cell>
          <cell r="E7418" t="str">
            <v>DESPACHO</v>
          </cell>
          <cell r="F7418" t="str">
            <v>EXPRESS</v>
          </cell>
          <cell r="G7418" t="str">
            <v/>
          </cell>
          <cell r="H7418">
            <v>44929</v>
          </cell>
          <cell r="I7418" t="str">
            <v>ENTREGADO</v>
          </cell>
          <cell r="J7418">
            <v>44935</v>
          </cell>
          <cell r="K7418" t="str">
            <v>OTECEL</v>
          </cell>
          <cell r="L7418" t="str">
            <v>AVDA SIMON BOLIVAR Y VIA NAYON CONJUNTO CORPORATIVO EKOPARK TORRE 3 TELEFONICA</v>
          </cell>
          <cell r="M7418" t="str">
            <v/>
          </cell>
          <cell r="N7418" t="str">
            <v>098299225</v>
          </cell>
          <cell r="O7418" t="str">
            <v/>
          </cell>
          <cell r="P7418" t="str">
            <v>QUITO</v>
          </cell>
          <cell r="Q7418" t="str">
            <v>QUITO</v>
          </cell>
          <cell r="R7418" t="str">
            <v>PICHINCHA</v>
          </cell>
          <cell r="T7418" t="str">
            <v>FLEXTRANS UIO</v>
          </cell>
          <cell r="U7418" t="str">
            <v>FLEXNETUIO_LOCAL</v>
          </cell>
          <cell r="V7418">
            <v>1</v>
          </cell>
          <cell r="W7418">
            <v>1</v>
          </cell>
          <cell r="X7418" t="str">
            <v>FLEXNET ECUADOR - MDELIVERY</v>
          </cell>
          <cell r="Y7418" t="str">
            <v>CALLE 28 DE JUNIO S/N Y GARCIA MORENO ENTRADA LLANO GRANDE</v>
          </cell>
        </row>
        <row r="7419">
          <cell r="A7419" t="str">
            <v>2023-00011</v>
          </cell>
          <cell r="B7419">
            <v>489926</v>
          </cell>
          <cell r="C7419" t="str">
            <v>2023-00011</v>
          </cell>
          <cell r="D7419" t="str">
            <v>MOVISTAR</v>
          </cell>
          <cell r="E7419" t="str">
            <v>DESPACHO</v>
          </cell>
          <cell r="F7419" t="str">
            <v>NORMAL</v>
          </cell>
          <cell r="G7419" t="str">
            <v>FT77474</v>
          </cell>
          <cell r="H7419">
            <v>44929</v>
          </cell>
          <cell r="I7419" t="str">
            <v>ENTREGADO</v>
          </cell>
          <cell r="J7419">
            <v>44930</v>
          </cell>
          <cell r="K7419" t="str">
            <v>Micropagos Quito_Catalina Arias</v>
          </cell>
          <cell r="L7419" t="str">
            <v>Calle Rumipamba 706 y Av. Republica</v>
          </cell>
          <cell r="M7419" t="str">
            <v>1792700973001</v>
          </cell>
          <cell r="N7419" t="str">
            <v>0999489859</v>
          </cell>
          <cell r="O7419" t="str">
            <v/>
          </cell>
          <cell r="P7419" t="str">
            <v>QUITO</v>
          </cell>
          <cell r="Q7419" t="str">
            <v>QUITO</v>
          </cell>
          <cell r="R7419" t="str">
            <v>PICHINCHA</v>
          </cell>
          <cell r="T7419" t="str">
            <v>FLEXTRANS UIO</v>
          </cell>
          <cell r="U7419" t="str">
            <v>FLEXNETUIO_LOCAL</v>
          </cell>
          <cell r="V7419">
            <v>1</v>
          </cell>
          <cell r="W7419">
            <v>1</v>
          </cell>
          <cell r="X7419" t="str">
            <v>FLEXNET ECUADOR - MOVISTAR</v>
          </cell>
          <cell r="Y7419" t="str">
            <v>CALLE 28 DE JUNIO S/N Y GARCIA MORENO ENTRADA LLANO GRANDE</v>
          </cell>
        </row>
        <row r="7420">
          <cell r="A7420" t="str">
            <v>SG_22_1589_DEVOLUCION A QUITO</v>
          </cell>
          <cell r="B7420">
            <v>489925</v>
          </cell>
          <cell r="C7420" t="str">
            <v>SG_22_1589_DEVOLUCION A QUITO</v>
          </cell>
          <cell r="D7420" t="str">
            <v>SG</v>
          </cell>
          <cell r="E7420" t="str">
            <v>DESPACHO</v>
          </cell>
          <cell r="F7420" t="str">
            <v>NORMAL</v>
          </cell>
          <cell r="G7420" t="str">
            <v>91660</v>
          </cell>
          <cell r="H7420">
            <v>44929</v>
          </cell>
          <cell r="I7420" t="str">
            <v>ENTREGADO</v>
          </cell>
          <cell r="J7420">
            <v>44930</v>
          </cell>
          <cell r="K7420" t="str">
            <v>FLEXNET QUITO</v>
          </cell>
          <cell r="L7420" t="str">
            <v>PANAMERICANA NORTE KM 12 1/2</v>
          </cell>
          <cell r="M7420" t="str">
            <v>OMAR PONCE</v>
          </cell>
          <cell r="P7420" t="str">
            <v>170207</v>
          </cell>
          <cell r="Q7420" t="str">
            <v>QUITO</v>
          </cell>
          <cell r="R7420" t="str">
            <v>PICHINCHA</v>
          </cell>
          <cell r="S7420" t="str">
            <v>CALDERON (CARAPUNGO)</v>
          </cell>
          <cell r="T7420" t="str">
            <v>TRANSCONDUCINT</v>
          </cell>
          <cell r="U7420" t="str">
            <v>FLEXNETGYE_UIO</v>
          </cell>
          <cell r="V7420">
            <v>1</v>
          </cell>
          <cell r="W7420">
            <v>7</v>
          </cell>
          <cell r="X7420" t="str">
            <v>FLEXNET - GYE</v>
          </cell>
          <cell r="Y7420" t="str">
            <v>FERNANDO GUTIERREZ HILL KM 8 1/2 VIA DAULE</v>
          </cell>
        </row>
        <row r="7421">
          <cell r="A7421" t="str">
            <v>25151</v>
          </cell>
          <cell r="B7421">
            <v>489923</v>
          </cell>
          <cell r="C7421" t="str">
            <v>25151</v>
          </cell>
          <cell r="D7421" t="str">
            <v>WORLINASLI</v>
          </cell>
          <cell r="E7421" t="str">
            <v>DESPACHO</v>
          </cell>
          <cell r="F7421" t="str">
            <v>NORMAL</v>
          </cell>
          <cell r="G7421" t="str">
            <v>031002004150522</v>
          </cell>
          <cell r="H7421">
            <v>44929</v>
          </cell>
          <cell r="I7421" t="str">
            <v>ENTREGADO</v>
          </cell>
          <cell r="J7421">
            <v>44930</v>
          </cell>
          <cell r="K7421" t="str">
            <v>ANDRES MARTINEZ CURIPOMA</v>
          </cell>
          <cell r="L7421" t="str">
            <v>2-12 AV. 3 DE NOVIEMBRE CASA 3 PISOS BLANCA ESQUINA</v>
          </cell>
          <cell r="N7421" t="str">
            <v>0998055748</v>
          </cell>
          <cell r="O7421" t="str">
            <v>0959142908</v>
          </cell>
          <cell r="P7421" t="str">
            <v>010208</v>
          </cell>
          <cell r="Q7421" t="str">
            <v>CUENCA</v>
          </cell>
          <cell r="R7421" t="str">
            <v>AZUAY</v>
          </cell>
          <cell r="S7421" t="str">
            <v>CUENCA</v>
          </cell>
          <cell r="T7421" t="str">
            <v>TRAMACO</v>
          </cell>
          <cell r="U7421" t="str">
            <v>FLEXNETGYE_PROVINCIA</v>
          </cell>
          <cell r="V7421">
            <v>1</v>
          </cell>
          <cell r="W7421">
            <v>3.5</v>
          </cell>
          <cell r="X7421" t="str">
            <v>FLEXNET ECUADOR - WORLIN</v>
          </cell>
          <cell r="Y7421" t="str">
            <v>FERNANDO GUTIERREZ HILL VIA A DAULE KM 8 1/2 ENTRADA A COOPERATIVA JUAN MONTALVO</v>
          </cell>
        </row>
        <row r="7422">
          <cell r="A7422" t="str">
            <v>25152</v>
          </cell>
          <cell r="B7422">
            <v>489924</v>
          </cell>
          <cell r="C7422" t="str">
            <v>25152</v>
          </cell>
          <cell r="D7422" t="str">
            <v>WORLINASLI</v>
          </cell>
          <cell r="E7422" t="str">
            <v>DESPACHO</v>
          </cell>
          <cell r="F7422" t="str">
            <v>NORMAL</v>
          </cell>
          <cell r="G7422" t="str">
            <v>91661</v>
          </cell>
          <cell r="H7422">
            <v>44929</v>
          </cell>
          <cell r="I7422" t="str">
            <v>ENTREGADO</v>
          </cell>
          <cell r="J7422">
            <v>44930</v>
          </cell>
          <cell r="K7422" t="str">
            <v>ROBERTH ORELLANA GIRON</v>
          </cell>
          <cell r="L7422" t="str">
            <v>30 Y ROSENDO AVILES ENTRE FRANCISCO SEGURA ATRAS DEL TIA CASA DE REJAS NEGRAS CON PILARES NARANJA</v>
          </cell>
          <cell r="N7422" t="str">
            <v>0999297607</v>
          </cell>
          <cell r="O7422" t="str">
            <v>0963808369</v>
          </cell>
          <cell r="P7422" t="str">
            <v>090406</v>
          </cell>
          <cell r="Q7422" t="str">
            <v>GUAYAQUIL</v>
          </cell>
          <cell r="R7422" t="str">
            <v>GUAYAS</v>
          </cell>
          <cell r="S7422" t="str">
            <v>GUAYAQUIL</v>
          </cell>
          <cell r="T7422" t="str">
            <v>FLEXTRANS GYE</v>
          </cell>
          <cell r="U7422" t="str">
            <v>FLEXNETGYE_LOCAL</v>
          </cell>
          <cell r="V7422">
            <v>1</v>
          </cell>
          <cell r="W7422">
            <v>3.5</v>
          </cell>
          <cell r="X7422" t="str">
            <v>FLEXNET ECUADOR - WORLIN</v>
          </cell>
          <cell r="Y7422" t="str">
            <v>FERNANDO GUTIERREZ HILL VIA A DAULE KM 8 1/2 ENTRADA A COOPERATIVA JUAN MONTALVO</v>
          </cell>
        </row>
        <row r="7423">
          <cell r="A7423" t="str">
            <v>2023-00007</v>
          </cell>
          <cell r="B7423">
            <v>489897</v>
          </cell>
          <cell r="C7423" t="str">
            <v>2023-00007</v>
          </cell>
          <cell r="D7423" t="str">
            <v>MOVISTAR</v>
          </cell>
          <cell r="E7423" t="str">
            <v>DESPACHO</v>
          </cell>
          <cell r="F7423" t="str">
            <v>NORMAL</v>
          </cell>
          <cell r="G7423" t="str">
            <v>031080202300007</v>
          </cell>
          <cell r="H7423">
            <v>44929</v>
          </cell>
          <cell r="I7423" t="str">
            <v>ENTREGADO</v>
          </cell>
          <cell r="J7423">
            <v>44930</v>
          </cell>
          <cell r="K7423" t="str">
            <v>CAV MALL DEL PACIFICO_Maria Fernanda Carvajal Reinoso</v>
          </cell>
          <cell r="L7423" t="str">
            <v>Avenida Malecon y Calle 23 , Centro Comercial Mall del Pacifico, Local PB -057-058</v>
          </cell>
          <cell r="M7423" t="str">
            <v>1715480081001</v>
          </cell>
          <cell r="N7423" t="str">
            <v>995025256</v>
          </cell>
          <cell r="O7423" t="str">
            <v/>
          </cell>
          <cell r="P7423" t="str">
            <v>MANTA</v>
          </cell>
          <cell r="Q7423" t="str">
            <v>MANTA</v>
          </cell>
          <cell r="R7423" t="str">
            <v>MANABI</v>
          </cell>
          <cell r="T7423" t="str">
            <v>TRAMACO</v>
          </cell>
          <cell r="U7423" t="str">
            <v>FLEXNETUIO_PROVINCIA</v>
          </cell>
          <cell r="V7423">
            <v>1</v>
          </cell>
          <cell r="W7423">
            <v>1</v>
          </cell>
          <cell r="X7423" t="str">
            <v>FLEXNET ECUADOR - MOVISTAR</v>
          </cell>
          <cell r="Y7423" t="str">
            <v>CALLE 28 DE JUNIO S/N Y GARCIA MORENO ENTRADA LLANO GRANDE</v>
          </cell>
        </row>
        <row r="7424">
          <cell r="A7424" t="str">
            <v>2023-00008</v>
          </cell>
          <cell r="B7424">
            <v>489898</v>
          </cell>
          <cell r="C7424" t="str">
            <v>2023-00008</v>
          </cell>
          <cell r="D7424" t="str">
            <v>MOVISTAR</v>
          </cell>
          <cell r="E7424" t="str">
            <v>DESPACHO</v>
          </cell>
          <cell r="F7424" t="str">
            <v>NORMAL</v>
          </cell>
          <cell r="G7424" t="str">
            <v>IC4129</v>
          </cell>
          <cell r="H7424">
            <v>44929</v>
          </cell>
          <cell r="I7424" t="str">
            <v>ENTREGADO</v>
          </cell>
          <cell r="J7424">
            <v>44930</v>
          </cell>
          <cell r="K7424" t="str">
            <v>CAVS MALL DEL RIO_SANTIAGO IVAN PINEDA BERMEO_ALIRIO JOSE BRICENO RIVAS</v>
          </cell>
          <cell r="L7424" t="str">
            <v>AV FELIPE II LB86 Y CIRCUNVALACION SUR CC MALL DEL RIO</v>
          </cell>
          <cell r="M7424" t="str">
            <v>0</v>
          </cell>
          <cell r="N7424" t="str">
            <v>0979146599 - 0999923627</v>
          </cell>
          <cell r="O7424" t="str">
            <v/>
          </cell>
          <cell r="P7424" t="str">
            <v>CUENCA</v>
          </cell>
          <cell r="Q7424" t="str">
            <v>CUENCA</v>
          </cell>
          <cell r="R7424" t="str">
            <v>AZUAY</v>
          </cell>
          <cell r="T7424" t="str">
            <v>ITSACOURIER</v>
          </cell>
          <cell r="U7424" t="str">
            <v>FLEXNETUIO_PROVINCIA</v>
          </cell>
          <cell r="V7424">
            <v>1</v>
          </cell>
          <cell r="W7424">
            <v>1</v>
          </cell>
          <cell r="X7424" t="str">
            <v>FLEXNET ECUADOR - MOVISTAR</v>
          </cell>
          <cell r="Y7424" t="str">
            <v>CALLE 28 DE JUNIO S/N Y GARCIA MORENO ENTRADA LLANO GRANDE</v>
          </cell>
        </row>
        <row r="7425">
          <cell r="A7425" t="str">
            <v>2023-00009</v>
          </cell>
          <cell r="B7425">
            <v>489899</v>
          </cell>
          <cell r="C7425" t="str">
            <v>2023-00009</v>
          </cell>
          <cell r="D7425" t="str">
            <v>MOVISTAR</v>
          </cell>
          <cell r="E7425" t="str">
            <v>DESPACHO</v>
          </cell>
          <cell r="F7425" t="str">
            <v>NORMAL</v>
          </cell>
          <cell r="G7425" t="str">
            <v>IC4128</v>
          </cell>
          <cell r="H7425">
            <v>44929</v>
          </cell>
          <cell r="I7425" t="str">
            <v>ENTREGADO</v>
          </cell>
          <cell r="J7425">
            <v>44930</v>
          </cell>
          <cell r="K7425" t="str">
            <v>DELIVERY EXPRESS CUENCA_SANTIAGO IVAN PINEDA BERMEO_ALIRIO JOSE BRICENO</v>
          </cell>
          <cell r="L7425" t="str">
            <v>AV FELIPE II LB86 Y CIRCUNVALACION SUR CC MALL DEL RIO</v>
          </cell>
          <cell r="M7425" t="str">
            <v>0</v>
          </cell>
          <cell r="N7425" t="str">
            <v>987717518</v>
          </cell>
          <cell r="O7425" t="str">
            <v/>
          </cell>
          <cell r="P7425" t="str">
            <v>CUENCA</v>
          </cell>
          <cell r="Q7425" t="str">
            <v>CUENCA</v>
          </cell>
          <cell r="R7425" t="str">
            <v>AZUAY</v>
          </cell>
          <cell r="T7425" t="str">
            <v>ITSACOURIER</v>
          </cell>
          <cell r="U7425" t="str">
            <v>FLEXNETUIO_PROVINCIA</v>
          </cell>
          <cell r="V7425">
            <v>1</v>
          </cell>
          <cell r="W7425">
            <v>1</v>
          </cell>
          <cell r="X7425" t="str">
            <v>FLEXNET ECUADOR - MOVISTAR</v>
          </cell>
          <cell r="Y7425" t="str">
            <v>CALLE 28 DE JUNIO S/N Y GARCIA MORENO ENTRADA LLANO GRANDE</v>
          </cell>
        </row>
        <row r="7426">
          <cell r="A7426" t="str">
            <v>2023-00010</v>
          </cell>
          <cell r="B7426">
            <v>489900</v>
          </cell>
          <cell r="C7426" t="str">
            <v>2023-00010</v>
          </cell>
          <cell r="D7426" t="str">
            <v>MOVISTAR</v>
          </cell>
          <cell r="E7426" t="str">
            <v>DESPACHO</v>
          </cell>
          <cell r="F7426" t="str">
            <v>NORMAL</v>
          </cell>
          <cell r="G7426" t="str">
            <v>TF91659</v>
          </cell>
          <cell r="H7426">
            <v>44929</v>
          </cell>
          <cell r="I7426" t="str">
            <v>ENTREGADO</v>
          </cell>
          <cell r="J7426">
            <v>44931</v>
          </cell>
          <cell r="K7426" t="str">
            <v>GETTAREQ_PEDRO MERCHAN, LUIS PALACIOS</v>
          </cell>
          <cell r="L7426" t="str">
            <v>KM 115 VIA DAULE JUNTO AL BANCO BOLIVARIANO UBICADO EN LA GASOLINERA MOBIL</v>
          </cell>
          <cell r="M7426" t="str">
            <v>0992840234001</v>
          </cell>
          <cell r="N7426" t="str">
            <v>46052011</v>
          </cell>
          <cell r="O7426" t="str">
            <v/>
          </cell>
          <cell r="P7426" t="str">
            <v>GUAYAQUIL</v>
          </cell>
          <cell r="Q7426" t="str">
            <v>GUAYAQUIL</v>
          </cell>
          <cell r="R7426" t="str">
            <v>GUAYAS</v>
          </cell>
          <cell r="T7426" t="str">
            <v>ITSACOURIER</v>
          </cell>
          <cell r="U7426" t="str">
            <v>FLEXNETUIO_GYE</v>
          </cell>
          <cell r="V7426">
            <v>1</v>
          </cell>
          <cell r="W7426">
            <v>1</v>
          </cell>
          <cell r="X7426" t="str">
            <v>FLEXNET ECUADOR - MOVISTAR</v>
          </cell>
          <cell r="Y7426" t="str">
            <v>CALLE 28 DE JUNIO S/N Y GARCIA MORENO ENTRADA LLANO GRANDE</v>
          </cell>
        </row>
        <row r="7427">
          <cell r="A7427" t="str">
            <v>FTMAN00142</v>
          </cell>
          <cell r="B7427">
            <v>489896</v>
          </cell>
          <cell r="C7427" t="str">
            <v>FTMAN00142</v>
          </cell>
          <cell r="D7427" t="str">
            <v>CONECEL_DOCUMENTOS</v>
          </cell>
          <cell r="E7427" t="str">
            <v>DESPACHO</v>
          </cell>
          <cell r="G7427" t="str">
            <v>031002004150759</v>
          </cell>
          <cell r="H7427">
            <v>44929</v>
          </cell>
          <cell r="I7427" t="str">
            <v>ENTREGADO</v>
          </cell>
          <cell r="J7427">
            <v>44930</v>
          </cell>
          <cell r="K7427" t="str">
            <v>JANDY CHORLANGO</v>
          </cell>
          <cell r="L7427" t="str">
            <v>RETIRA AGENCIA TRAMACO MANTA</v>
          </cell>
          <cell r="P7427" t="str">
            <v>130201</v>
          </cell>
          <cell r="Q7427" t="str">
            <v>MANTA</v>
          </cell>
          <cell r="R7427" t="str">
            <v>MANABI</v>
          </cell>
          <cell r="S7427" t="str">
            <v>MANTA</v>
          </cell>
          <cell r="T7427" t="str">
            <v>TRAMACO</v>
          </cell>
          <cell r="U7427" t="str">
            <v>FLEXNETUIO_PROVINCIA</v>
          </cell>
          <cell r="V7427">
            <v>1</v>
          </cell>
          <cell r="X7427" t="str">
            <v>FLEXNET</v>
          </cell>
        </row>
        <row r="7428">
          <cell r="A7428" t="str">
            <v>18602516</v>
          </cell>
          <cell r="B7428">
            <v>489895</v>
          </cell>
          <cell r="C7428" t="str">
            <v>18602516</v>
          </cell>
          <cell r="D7428" t="str">
            <v>SPARE</v>
          </cell>
          <cell r="E7428" t="str">
            <v>DESPACHO</v>
          </cell>
          <cell r="F7428" t="str">
            <v>COURIER</v>
          </cell>
          <cell r="G7428" t="str">
            <v>TF91638</v>
          </cell>
          <cell r="H7428">
            <v>44929</v>
          </cell>
          <cell r="I7428" t="str">
            <v>ENTREGADO</v>
          </cell>
          <cell r="J7428">
            <v>44930</v>
          </cell>
          <cell r="K7428" t="str">
            <v>FLEX NET UIO</v>
          </cell>
          <cell r="L7428" t="str">
            <v>ENTRADA A LLANO GRANDE, GARCIA MORENO Y 28 DE JUNIO</v>
          </cell>
          <cell r="M7428" t="str">
            <v>1791890663001 - PATRICIO PONCE</v>
          </cell>
          <cell r="N7428" t="str">
            <v>022022538</v>
          </cell>
          <cell r="O7428" t="str">
            <v>022022538</v>
          </cell>
          <cell r="P7428" t="str">
            <v>170208</v>
          </cell>
          <cell r="Q7428" t="str">
            <v>QUITO</v>
          </cell>
          <cell r="R7428" t="str">
            <v>PICHINCHA</v>
          </cell>
          <cell r="S7428" t="str">
            <v>CALDERON (CARAPUNGO)</v>
          </cell>
          <cell r="T7428" t="str">
            <v>TRANSCONDUCINT</v>
          </cell>
          <cell r="U7428" t="str">
            <v>FLEXNETGYE_LOCAL</v>
          </cell>
          <cell r="V7428">
            <v>2</v>
          </cell>
          <cell r="W7428">
            <v>2.1</v>
          </cell>
          <cell r="X7428" t="str">
            <v>FLEX NET GYE</v>
          </cell>
          <cell r="Y7428" t="str">
            <v xml:space="preserve">KM 8 1/2 VIA A DAULE COOP. JUAN MONTALVO </v>
          </cell>
        </row>
        <row r="7429">
          <cell r="A7429" t="str">
            <v>18602414</v>
          </cell>
          <cell r="B7429">
            <v>489894</v>
          </cell>
          <cell r="C7429" t="str">
            <v>18602414</v>
          </cell>
          <cell r="D7429" t="str">
            <v>SPARE</v>
          </cell>
          <cell r="E7429" t="str">
            <v>DESPACHO</v>
          </cell>
          <cell r="F7429" t="str">
            <v>COURIER</v>
          </cell>
          <cell r="G7429" t="str">
            <v>TF91637</v>
          </cell>
          <cell r="H7429">
            <v>44929</v>
          </cell>
          <cell r="I7429" t="str">
            <v>ENTREGADO</v>
          </cell>
          <cell r="J7429">
            <v>44930</v>
          </cell>
          <cell r="K7429" t="str">
            <v>FLEX NET UIO</v>
          </cell>
          <cell r="L7429" t="str">
            <v>ENTRADA A LLANO GRANDE, GARCIA MORENO Y 28 DE JUNIO</v>
          </cell>
          <cell r="M7429" t="str">
            <v>1791890663001 - PATRICIO PONCE</v>
          </cell>
          <cell r="N7429" t="str">
            <v>022022538</v>
          </cell>
          <cell r="O7429" t="str">
            <v>022022538</v>
          </cell>
          <cell r="P7429" t="str">
            <v>170208</v>
          </cell>
          <cell r="Q7429" t="str">
            <v>QUITO</v>
          </cell>
          <cell r="R7429" t="str">
            <v>PICHINCHA</v>
          </cell>
          <cell r="S7429" t="str">
            <v>CALDERON (CARAPUNGO)</v>
          </cell>
          <cell r="T7429" t="str">
            <v>TRANSCONDUCINT</v>
          </cell>
          <cell r="U7429" t="str">
            <v>FLEXNETGYE_UIO</v>
          </cell>
          <cell r="V7429">
            <v>1</v>
          </cell>
          <cell r="W7429">
            <v>27.5</v>
          </cell>
          <cell r="X7429" t="str">
            <v>FLEX NET GYE</v>
          </cell>
          <cell r="Y7429" t="str">
            <v xml:space="preserve">KM 8 1/2 VIA A DAULE COOP. JUAN MONTALVO </v>
          </cell>
        </row>
        <row r="7430">
          <cell r="A7430" t="str">
            <v>SG_22_2224-1819</v>
          </cell>
          <cell r="B7430">
            <v>489893</v>
          </cell>
          <cell r="C7430" t="str">
            <v>SG_22_2224-1819</v>
          </cell>
          <cell r="D7430" t="str">
            <v>SG</v>
          </cell>
          <cell r="E7430" t="str">
            <v>DESPACHO</v>
          </cell>
          <cell r="F7430" t="str">
            <v>NORMAL</v>
          </cell>
          <cell r="G7430" t="str">
            <v>FT77412</v>
          </cell>
          <cell r="H7430">
            <v>44929</v>
          </cell>
          <cell r="I7430" t="str">
            <v>ENTREGADO</v>
          </cell>
          <cell r="J7430">
            <v>44930</v>
          </cell>
          <cell r="K7430" t="str">
            <v>DISPROSEG SAN CAMILO</v>
          </cell>
          <cell r="L7430" t="str">
            <v>SAN ALFONSO 49 Y SAN CAMILO</v>
          </cell>
          <cell r="P7430" t="str">
            <v>170204</v>
          </cell>
          <cell r="Q7430" t="str">
            <v>QUITO</v>
          </cell>
          <cell r="R7430" t="str">
            <v>PICHINCHA</v>
          </cell>
          <cell r="S7430" t="str">
            <v>CALDERON (CARAPUNGO)</v>
          </cell>
          <cell r="U7430" t="str">
            <v>FLEXNETUIO_LOCAL</v>
          </cell>
          <cell r="V7430">
            <v>2</v>
          </cell>
          <cell r="W7430">
            <v>114</v>
          </cell>
          <cell r="X7430" t="str">
            <v>FLEXNET UIO</v>
          </cell>
          <cell r="Y7430" t="str">
            <v>PANAMERICANA NORTE KM 12 1/2  LLANO GRANDE</v>
          </cell>
        </row>
        <row r="7431">
          <cell r="A7431" t="str">
            <v>R_23_001_01069599</v>
          </cell>
          <cell r="B7431">
            <v>489892</v>
          </cell>
          <cell r="C7431" t="str">
            <v>R_23_001_01069599</v>
          </cell>
          <cell r="D7431" t="str">
            <v>ROER</v>
          </cell>
          <cell r="E7431" t="str">
            <v>DESPACHO</v>
          </cell>
          <cell r="F7431" t="str">
            <v>EMERGENCIA</v>
          </cell>
          <cell r="G7431" t="str">
            <v>FT77411</v>
          </cell>
          <cell r="H7431">
            <v>44929</v>
          </cell>
          <cell r="I7431" t="str">
            <v>ENTREGADO</v>
          </cell>
          <cell r="J7431">
            <v>44930</v>
          </cell>
          <cell r="K7431" t="str">
            <v>ROER_EDGAR MARMOL</v>
          </cell>
          <cell r="L7431" t="str">
            <v>SUR, JOSÉ DE LA CUADRA S43-173 Y ESTEBAN MARAÑÓN, CASA ESQUINERA 2 PISOS COLOR DURAZNO.</v>
          </cell>
          <cell r="M7431" t="str">
            <v>EDGAR MARMOL / 1791890663001</v>
          </cell>
          <cell r="N7431" t="str">
            <v>0987959900</v>
          </cell>
          <cell r="P7431" t="str">
            <v>170707</v>
          </cell>
          <cell r="Q7431" t="str">
            <v>QUITO</v>
          </cell>
          <cell r="R7431" t="str">
            <v>PICHINCHA</v>
          </cell>
          <cell r="S7431" t="str">
            <v>QUITO</v>
          </cell>
          <cell r="T7431" t="str">
            <v>TRANSERVISS</v>
          </cell>
          <cell r="U7431" t="str">
            <v>FLEXNETUIO_LOCAL</v>
          </cell>
          <cell r="V7431">
            <v>1</v>
          </cell>
          <cell r="W7431">
            <v>1</v>
          </cell>
          <cell r="X7431" t="str">
            <v>FLEXNET DEL ECUADOR</v>
          </cell>
          <cell r="Y7431" t="str">
            <v>28 DE JUNIO Y GARCIA MORENO</v>
          </cell>
        </row>
        <row r="7432">
          <cell r="A7432" t="str">
            <v>2023-00003</v>
          </cell>
          <cell r="B7432">
            <v>489888</v>
          </cell>
          <cell r="C7432" t="str">
            <v>2023-00003</v>
          </cell>
          <cell r="D7432" t="str">
            <v>MOVISTAR</v>
          </cell>
          <cell r="E7432" t="str">
            <v>DESPACHO</v>
          </cell>
          <cell r="F7432" t="str">
            <v>NORMAL</v>
          </cell>
          <cell r="G7432" t="str">
            <v>031080202300003</v>
          </cell>
          <cell r="H7432">
            <v>44929</v>
          </cell>
          <cell r="I7432" t="str">
            <v>ENTREGADO</v>
          </cell>
          <cell r="J7432">
            <v>44930</v>
          </cell>
          <cell r="K7432" t="str">
            <v>CAVS QUICENTRO_KLEVER ANDRES REA BARRERA_ESTEBAN ALEJANDRO JIMENEZ ORTIZ</v>
          </cell>
          <cell r="L7432" t="str">
            <v>AV 6 DE DICIEMBRE NOP104 Y NACIONES UNIDAS CQUICENTRO SHOPPING PLANTA ALTA LOCAL 9</v>
          </cell>
          <cell r="M7432" t="str">
            <v>0</v>
          </cell>
          <cell r="N7432" t="str">
            <v>0979219715 - 0983013833</v>
          </cell>
          <cell r="P7432" t="str">
            <v>QUITO</v>
          </cell>
          <cell r="Q7432" t="str">
            <v>QUITO</v>
          </cell>
          <cell r="R7432" t="str">
            <v>PICHINCHA</v>
          </cell>
          <cell r="T7432" t="str">
            <v>TRAMACO</v>
          </cell>
          <cell r="U7432" t="str">
            <v>FLEXNETUIO_LOCAL</v>
          </cell>
          <cell r="V7432">
            <v>2</v>
          </cell>
          <cell r="W7432">
            <v>1</v>
          </cell>
          <cell r="X7432" t="str">
            <v>FLEXNET ECUADOR - MOVISTAR</v>
          </cell>
          <cell r="Y7432" t="str">
            <v>CALLE 28 DE JUNIO S/N Y GARCIA MORENO ENTRADA LLANO GRANDE</v>
          </cell>
        </row>
        <row r="7433">
          <cell r="A7433" t="str">
            <v>2023-00004</v>
          </cell>
          <cell r="B7433">
            <v>489889</v>
          </cell>
          <cell r="C7433" t="str">
            <v>2023-00004</v>
          </cell>
          <cell r="D7433" t="str">
            <v>MOVISTAR</v>
          </cell>
          <cell r="E7433" t="str">
            <v>DESPACHO</v>
          </cell>
          <cell r="F7433" t="str">
            <v>NORMAL</v>
          </cell>
          <cell r="G7433" t="str">
            <v>031080202300004</v>
          </cell>
          <cell r="H7433">
            <v>44929</v>
          </cell>
          <cell r="I7433" t="str">
            <v>ENTREGADO</v>
          </cell>
          <cell r="J7433">
            <v>44930</v>
          </cell>
          <cell r="K7433" t="str">
            <v>CAV SCALA SHOPPING_KARLA DANIELA FLORES FALCONI_VALERIA ALEXANDRA MUNOZ MOYA</v>
          </cell>
          <cell r="L7433" t="str">
            <v>V INTEROCEANICA KM 12 CENTRO COMERCIAL SCALA SHOPPING ESPACIO L 104 QUITO  PICHINCHA</v>
          </cell>
          <cell r="M7433" t="str">
            <v>0</v>
          </cell>
          <cell r="N7433" t="str">
            <v>0996723723_0984275807</v>
          </cell>
          <cell r="O7433" t="str">
            <v/>
          </cell>
          <cell r="P7433" t="str">
            <v>QUITO</v>
          </cell>
          <cell r="Q7433" t="str">
            <v>QUITO</v>
          </cell>
          <cell r="R7433" t="str">
            <v>PICHINCHA</v>
          </cell>
          <cell r="T7433" t="str">
            <v>TRAMACO</v>
          </cell>
          <cell r="U7433" t="str">
            <v>FLEXNETUIO_LOCAL</v>
          </cell>
          <cell r="V7433">
            <v>1</v>
          </cell>
          <cell r="W7433">
            <v>1</v>
          </cell>
          <cell r="X7433" t="str">
            <v>FLEXNET ECUADOR - MOVISTAR</v>
          </cell>
          <cell r="Y7433" t="str">
            <v>CALLE 28 DE JUNIO S/N Y GARCIA MORENO ENTRADA LLANO GRANDE</v>
          </cell>
        </row>
        <row r="7434">
          <cell r="A7434" t="str">
            <v>2023-00005</v>
          </cell>
          <cell r="B7434">
            <v>489890</v>
          </cell>
          <cell r="C7434" t="str">
            <v>2023-00005</v>
          </cell>
          <cell r="D7434" t="str">
            <v>MOVISTAR</v>
          </cell>
          <cell r="E7434" t="str">
            <v>DESPACHO</v>
          </cell>
          <cell r="F7434" t="str">
            <v>NORMAL</v>
          </cell>
          <cell r="G7434" t="str">
            <v>031080202300005</v>
          </cell>
          <cell r="H7434">
            <v>44929</v>
          </cell>
          <cell r="I7434" t="str">
            <v>ENTREGADO</v>
          </cell>
          <cell r="J7434">
            <v>44931</v>
          </cell>
          <cell r="K7434" t="str">
            <v>CAVS SAN MARINO_CARLOS FRANCO_ERIKA GOMEZ_IAN RIVERA</v>
          </cell>
          <cell r="L7434" t="str">
            <v>AV FRANCISCO DE ORELLANA SN Y AV PLAZA DANIN</v>
          </cell>
          <cell r="M7434" t="str">
            <v>0</v>
          </cell>
          <cell r="N7434" t="str">
            <v>0925614026_0918395781_0920349156</v>
          </cell>
          <cell r="P7434" t="str">
            <v>GUAYAQUIL</v>
          </cell>
          <cell r="Q7434" t="str">
            <v>GUAYAQUIL</v>
          </cell>
          <cell r="R7434" t="str">
            <v>GUAYAS</v>
          </cell>
          <cell r="T7434" t="str">
            <v>TRAMACO</v>
          </cell>
          <cell r="U7434" t="str">
            <v>FLEXNETUIO_GYE</v>
          </cell>
          <cell r="V7434">
            <v>2</v>
          </cell>
          <cell r="W7434">
            <v>1</v>
          </cell>
          <cell r="X7434" t="str">
            <v>FLEXNET ECUADOR - MOVISTAR</v>
          </cell>
          <cell r="Y7434" t="str">
            <v>CALLE 28 DE JUNIO S/N Y GARCIA MORENO ENTRADA LLANO GRANDE</v>
          </cell>
        </row>
        <row r="7435">
          <cell r="A7435" t="str">
            <v>4785242</v>
          </cell>
          <cell r="B7435">
            <v>489884</v>
          </cell>
          <cell r="C7435" t="str">
            <v>4785242</v>
          </cell>
          <cell r="D7435" t="str">
            <v>MDELIVERY</v>
          </cell>
          <cell r="E7435" t="str">
            <v>DESPACHO</v>
          </cell>
          <cell r="F7435" t="str">
            <v>NORMAL</v>
          </cell>
          <cell r="G7435" t="str">
            <v>FT77433</v>
          </cell>
          <cell r="H7435">
            <v>44929</v>
          </cell>
          <cell r="I7435" t="str">
            <v>ENTREGADO</v>
          </cell>
          <cell r="J7435">
            <v>44930</v>
          </cell>
          <cell r="K7435" t="str">
            <v>FERNANDA SCARLETH PERALTA RAMON</v>
          </cell>
          <cell r="L7435" t="str">
            <v>MARISCAL SUCRE CALLE LUIS CORDERO 22 70  AV 10 DE AGOSTO</v>
          </cell>
          <cell r="M7435" t="str">
            <v>2100398995</v>
          </cell>
          <cell r="N7435" t="str">
            <v>0996753174</v>
          </cell>
          <cell r="O7435" t="str">
            <v>0996753174</v>
          </cell>
          <cell r="P7435" t="str">
            <v>QUITO</v>
          </cell>
          <cell r="Q7435" t="str">
            <v>QUITO</v>
          </cell>
          <cell r="R7435" t="str">
            <v>PICHINCHA</v>
          </cell>
          <cell r="T7435" t="str">
            <v>FLEXTRANS UIO</v>
          </cell>
          <cell r="U7435" t="str">
            <v>FLEXNETUIO_LOCAL</v>
          </cell>
          <cell r="V7435">
            <v>1</v>
          </cell>
          <cell r="W7435">
            <v>1</v>
          </cell>
          <cell r="X7435" t="str">
            <v>FLEXNET ECUADOR - MDELIVERY</v>
          </cell>
          <cell r="Y7435" t="str">
            <v>CALLE 28 DE JUNIO S/N Y GARCIA MORENO ENTRADA LLANO GRANDE</v>
          </cell>
        </row>
        <row r="7436">
          <cell r="A7436" t="str">
            <v>4786365</v>
          </cell>
          <cell r="B7436">
            <v>489885</v>
          </cell>
          <cell r="C7436" t="str">
            <v>4786365</v>
          </cell>
          <cell r="D7436" t="str">
            <v>MDELIVERY</v>
          </cell>
          <cell r="E7436" t="str">
            <v>DESPACHO</v>
          </cell>
          <cell r="F7436" t="str">
            <v>NORMAL</v>
          </cell>
          <cell r="G7436" t="str">
            <v>TF91641</v>
          </cell>
          <cell r="H7436">
            <v>44929</v>
          </cell>
          <cell r="I7436" t="str">
            <v>ENTREGADO</v>
          </cell>
          <cell r="J7436">
            <v>44930</v>
          </cell>
          <cell r="K7436" t="str">
            <v>GOMEZ JERVIS JESSICA TERESA</v>
          </cell>
          <cell r="L7436" t="str">
            <v>9 DE OCTUBRE CALLE GARCIA MORENO SN ENTRE JOSE VELEZ Y HURTADO</v>
          </cell>
          <cell r="M7436" t="str">
            <v>0914464037</v>
          </cell>
          <cell r="N7436" t="str">
            <v>0969909709</v>
          </cell>
          <cell r="O7436" t="str">
            <v>0969909709</v>
          </cell>
          <cell r="P7436" t="str">
            <v>GUAYAQUIL</v>
          </cell>
          <cell r="Q7436" t="str">
            <v>GUAYAQUIL</v>
          </cell>
          <cell r="R7436" t="str">
            <v>GUAYAS</v>
          </cell>
          <cell r="T7436" t="str">
            <v>ITSACOURIER</v>
          </cell>
          <cell r="U7436" t="str">
            <v>FLEXNETUIO_GYE</v>
          </cell>
          <cell r="V7436">
            <v>1</v>
          </cell>
          <cell r="W7436">
            <v>1</v>
          </cell>
          <cell r="X7436" t="str">
            <v>FLEXNET ECUADOR - MDELIVERY</v>
          </cell>
          <cell r="Y7436" t="str">
            <v>CALLE 28 DE JUNIO S/N Y GARCIA MORENO ENTRADA LLANO GRANDE</v>
          </cell>
        </row>
        <row r="7437">
          <cell r="A7437" t="str">
            <v>SP_23_004_18600964</v>
          </cell>
          <cell r="B7437">
            <v>489883</v>
          </cell>
          <cell r="C7437" t="str">
            <v>SP_23_004_18600964</v>
          </cell>
          <cell r="D7437" t="str">
            <v>SPARE</v>
          </cell>
          <cell r="E7437" t="str">
            <v>DESPACHO</v>
          </cell>
          <cell r="F7437" t="str">
            <v>NORMAL</v>
          </cell>
          <cell r="G7437" t="str">
            <v>FT77410</v>
          </cell>
          <cell r="H7437">
            <v>44929</v>
          </cell>
          <cell r="I7437" t="str">
            <v>ENTREGADO</v>
          </cell>
          <cell r="J7437">
            <v>44932</v>
          </cell>
          <cell r="K7437" t="str">
            <v>FLEXNET GUAYAQUIL_STALIN PALMA</v>
          </cell>
          <cell r="L7437" t="str">
            <v>FERNANDO GUTIÉRREZ HILL. VÍA A DAULE KM 8 1/2. ENTRADA A COOPERATIVA JUAN MONTALVO.</v>
          </cell>
          <cell r="M7437" t="str">
            <v>STALIN PALMA  / 1791890663001</v>
          </cell>
          <cell r="P7437" t="str">
            <v>090606</v>
          </cell>
          <cell r="Q7437" t="str">
            <v>GUAYAQUIL</v>
          </cell>
          <cell r="R7437" t="str">
            <v>GUAYAS</v>
          </cell>
          <cell r="S7437" t="str">
            <v>GUAYAQUIL</v>
          </cell>
          <cell r="T7437" t="str">
            <v>CARGO UNION</v>
          </cell>
          <cell r="U7437" t="str">
            <v>FLEXNETUIO_GYE</v>
          </cell>
          <cell r="V7437">
            <v>1</v>
          </cell>
          <cell r="W7437">
            <v>10.5</v>
          </cell>
          <cell r="X7437" t="str">
            <v>FLEXNET DEL ECUADOR</v>
          </cell>
          <cell r="Y7437" t="str">
            <v>28 DE JUNIO Y GARCIA MORENO</v>
          </cell>
        </row>
        <row r="7438">
          <cell r="A7438" t="str">
            <v>AGFA_23_001</v>
          </cell>
          <cell r="B7438">
            <v>489882</v>
          </cell>
          <cell r="C7438" t="str">
            <v>AGFA_23_001</v>
          </cell>
          <cell r="D7438" t="str">
            <v>AGFA</v>
          </cell>
          <cell r="E7438" t="str">
            <v>DESPACHO</v>
          </cell>
          <cell r="F7438" t="str">
            <v>NORMAL</v>
          </cell>
          <cell r="G7438" t="str">
            <v>TF91639</v>
          </cell>
          <cell r="H7438">
            <v>44929</v>
          </cell>
          <cell r="I7438" t="str">
            <v>ENTREGADO</v>
          </cell>
          <cell r="J7438">
            <v>44930</v>
          </cell>
          <cell r="K7438" t="str">
            <v>GRUPASA GRUPO PAPELERO S.A.</v>
          </cell>
          <cell r="L7438" t="str">
            <v>KM 11 1/2 VIA A DAULE</v>
          </cell>
          <cell r="M7438" t="str">
            <v>0990784884001 - ELIANA PALACIOS</v>
          </cell>
          <cell r="N7438" t="str">
            <v>0968441291</v>
          </cell>
          <cell r="O7438" t="str">
            <v>0968441291</v>
          </cell>
          <cell r="P7438" t="str">
            <v>090107</v>
          </cell>
          <cell r="Q7438" t="str">
            <v>GUAYAQUIL</v>
          </cell>
          <cell r="R7438" t="str">
            <v>GUAYAS</v>
          </cell>
          <cell r="S7438" t="str">
            <v>GUAYAQUIL</v>
          </cell>
          <cell r="T7438" t="str">
            <v>ITSACOURIER</v>
          </cell>
          <cell r="U7438" t="str">
            <v>FLEXNETGYE_LOCAL</v>
          </cell>
          <cell r="V7438">
            <v>1</v>
          </cell>
          <cell r="W7438">
            <v>90</v>
          </cell>
          <cell r="X7438" t="str">
            <v>FLEX NET GYE</v>
          </cell>
          <cell r="Y7438" t="str">
            <v xml:space="preserve">KM 8 1/2 VIA A DAULE COOP. JUAN MONTALVO </v>
          </cell>
        </row>
        <row r="7439">
          <cell r="A7439" t="str">
            <v>QUITO_16</v>
          </cell>
          <cell r="B7439">
            <v>489881</v>
          </cell>
          <cell r="C7439" t="str">
            <v>QUITO_16</v>
          </cell>
          <cell r="D7439" t="str">
            <v>CARESTINO</v>
          </cell>
          <cell r="E7439" t="str">
            <v>DESPACHO</v>
          </cell>
          <cell r="F7439" t="str">
            <v>EXCLUSIVO</v>
          </cell>
          <cell r="G7439" t="str">
            <v>91662</v>
          </cell>
          <cell r="H7439">
            <v>44929</v>
          </cell>
          <cell r="I7439" t="str">
            <v>ENTREGADO</v>
          </cell>
          <cell r="J7439">
            <v>44942</v>
          </cell>
          <cell r="K7439" t="str">
            <v>FLEX NET UIO</v>
          </cell>
          <cell r="L7439" t="str">
            <v>ENTRADA A LLANO GRANDE, GARCIA MORENO Y 28 DE JUNIO</v>
          </cell>
          <cell r="M7439" t="str">
            <v>1791890663001 - FREDDY GARZON - VICTOR IZQUIERDO</v>
          </cell>
          <cell r="N7439" t="str">
            <v>022022538</v>
          </cell>
          <cell r="O7439" t="str">
            <v>022022538</v>
          </cell>
          <cell r="P7439" t="str">
            <v>170208</v>
          </cell>
          <cell r="Q7439" t="str">
            <v>QUITO</v>
          </cell>
          <cell r="R7439" t="str">
            <v>PICHINCHA</v>
          </cell>
          <cell r="S7439" t="str">
            <v>CALDERON (CARAPUNGO)</v>
          </cell>
          <cell r="T7439" t="str">
            <v>TRANSCONDUCINT</v>
          </cell>
          <cell r="U7439" t="str">
            <v>FLEXNETGYE_UIO</v>
          </cell>
          <cell r="V7439">
            <v>12</v>
          </cell>
          <cell r="W7439">
            <v>600</v>
          </cell>
          <cell r="X7439" t="str">
            <v>FLEX NET GYE</v>
          </cell>
          <cell r="Y7439" t="str">
            <v xml:space="preserve">KM 8 1/2 VIA A DAULE COOP. JUAN MONTALVO </v>
          </cell>
        </row>
        <row r="7440">
          <cell r="A7440" t="str">
            <v>2023-00002</v>
          </cell>
          <cell r="B7440">
            <v>489880</v>
          </cell>
          <cell r="C7440" t="str">
            <v>2023-00002</v>
          </cell>
          <cell r="D7440" t="str">
            <v>MOVISTAR</v>
          </cell>
          <cell r="E7440" t="str">
            <v>DESPACHO</v>
          </cell>
          <cell r="F7440" t="str">
            <v>NORMAL</v>
          </cell>
          <cell r="G7440" t="str">
            <v>FT77432</v>
          </cell>
          <cell r="H7440">
            <v>44929</v>
          </cell>
          <cell r="I7440" t="str">
            <v>ENTREGADO</v>
          </cell>
          <cell r="J7440">
            <v>44930</v>
          </cell>
          <cell r="K7440" t="str">
            <v>WODEN-ECUADOR S.A._PAOLA ANDRANGO</v>
          </cell>
          <cell r="L7440" t="str">
            <v>ANTONIO FLOR N74-105 Y JOAQUIN MANCHENO CARCELEN INDUSTRIAL</v>
          </cell>
          <cell r="M7440" t="str">
            <v>1792110866001</v>
          </cell>
          <cell r="N7440" t="str">
            <v>999739536</v>
          </cell>
          <cell r="O7440" t="str">
            <v/>
          </cell>
          <cell r="P7440" t="str">
            <v>QUITO</v>
          </cell>
          <cell r="Q7440" t="str">
            <v>QUITO</v>
          </cell>
          <cell r="R7440" t="str">
            <v>PICHINCHA</v>
          </cell>
          <cell r="T7440" t="str">
            <v>FLEXTRANS UIO</v>
          </cell>
          <cell r="U7440" t="str">
            <v>FLEXNETUIO_LOCAL</v>
          </cell>
          <cell r="V7440">
            <v>1</v>
          </cell>
          <cell r="W7440">
            <v>1</v>
          </cell>
          <cell r="X7440" t="str">
            <v>FLEXNET ECUADOR - MOVISTAR</v>
          </cell>
          <cell r="Y7440" t="str">
            <v>CALLE 28 DE JUNIO S/N Y GARCIA MORENO ENTRADA LLANO GRANDE</v>
          </cell>
        </row>
        <row r="7441">
          <cell r="A7441" t="str">
            <v>4787832</v>
          </cell>
          <cell r="B7441">
            <v>489868</v>
          </cell>
          <cell r="C7441" t="str">
            <v>4787832</v>
          </cell>
          <cell r="D7441" t="str">
            <v>MDELIVERY</v>
          </cell>
          <cell r="E7441" t="str">
            <v>DESPACHO</v>
          </cell>
          <cell r="F7441" t="str">
            <v>DERIVADO PICK UP</v>
          </cell>
          <cell r="G7441" t="str">
            <v>031080004787832</v>
          </cell>
          <cell r="H7441">
            <v>44929</v>
          </cell>
          <cell r="I7441" t="str">
            <v>ENTREGADO</v>
          </cell>
          <cell r="J7441">
            <v>44931</v>
          </cell>
          <cell r="K7441" t="str">
            <v>LUIS FERNANDO HOLGUIN GARCIA</v>
          </cell>
          <cell r="L7441" t="str">
            <v>OFICINA TRAMACO MANTA CENTRO DE DISTRIBUCION</v>
          </cell>
          <cell r="M7441" t="str">
            <v>1309701298</v>
          </cell>
          <cell r="N7441" t="str">
            <v>0979001118</v>
          </cell>
          <cell r="O7441" t="str">
            <v>0979001118</v>
          </cell>
          <cell r="P7441" t="str">
            <v>MANTA</v>
          </cell>
          <cell r="Q7441" t="str">
            <v>MANTA</v>
          </cell>
          <cell r="R7441" t="str">
            <v>MANABI</v>
          </cell>
          <cell r="T7441" t="str">
            <v>TRAMACO</v>
          </cell>
          <cell r="U7441" t="str">
            <v>FLEXNETUIO_PROVINCIA</v>
          </cell>
          <cell r="V7441">
            <v>1</v>
          </cell>
          <cell r="W7441">
            <v>1</v>
          </cell>
          <cell r="X7441" t="str">
            <v>FLEXNET ECUADOR - MDELIVERY</v>
          </cell>
          <cell r="Y7441" t="str">
            <v>CALLE 28 DE JUNIO S/N Y GARCIA MORENO ENTRADA LLANO GRANDE</v>
          </cell>
        </row>
        <row r="7442">
          <cell r="A7442" t="str">
            <v>4787849</v>
          </cell>
          <cell r="B7442">
            <v>489869</v>
          </cell>
          <cell r="C7442" t="str">
            <v>4787849</v>
          </cell>
          <cell r="D7442" t="str">
            <v>MDELIVERY</v>
          </cell>
          <cell r="E7442" t="str">
            <v>DESPACHO</v>
          </cell>
          <cell r="F7442" t="str">
            <v>NORMAL</v>
          </cell>
          <cell r="G7442" t="str">
            <v>031080004787849</v>
          </cell>
          <cell r="H7442">
            <v>44929</v>
          </cell>
          <cell r="I7442" t="str">
            <v>ENTREGADO</v>
          </cell>
          <cell r="J7442">
            <v>44935</v>
          </cell>
          <cell r="K7442" t="str">
            <v>GEOVANNY FABIAN ARROBA ORTIZ</v>
          </cell>
          <cell r="L7442" t="str">
            <v>VENTANAS   CALLE MALECON  103 CALLE  SUCRE</v>
          </cell>
          <cell r="M7442" t="str">
            <v>0250225984</v>
          </cell>
          <cell r="N7442" t="str">
            <v>0983076696</v>
          </cell>
          <cell r="O7442" t="str">
            <v>0983076696</v>
          </cell>
          <cell r="P7442" t="str">
            <v>120406</v>
          </cell>
          <cell r="Q7442" t="str">
            <v>VENTANAS</v>
          </cell>
          <cell r="R7442" t="str">
            <v>LOS RIOS</v>
          </cell>
          <cell r="S7442" t="str">
            <v>VENTANAS</v>
          </cell>
          <cell r="T7442" t="str">
            <v>TRAMACO</v>
          </cell>
          <cell r="U7442" t="str">
            <v>FLEXNETUIO_PROVINCIA</v>
          </cell>
          <cell r="V7442">
            <v>1</v>
          </cell>
          <cell r="W7442">
            <v>1</v>
          </cell>
          <cell r="X7442" t="str">
            <v>FLEXNET ECUADOR - MDELIVERY</v>
          </cell>
          <cell r="Y7442" t="str">
            <v>CALLE 28 DE JUNIO S/N Y GARCIA MORENO ENTRADA LLANO GRANDE</v>
          </cell>
        </row>
        <row r="7443">
          <cell r="A7443" t="str">
            <v>4787927</v>
          </cell>
          <cell r="B7443">
            <v>489870</v>
          </cell>
          <cell r="C7443" t="str">
            <v>4787927</v>
          </cell>
          <cell r="D7443" t="str">
            <v>MDELIVERY</v>
          </cell>
          <cell r="E7443" t="str">
            <v>DESPACHO</v>
          </cell>
          <cell r="F7443" t="str">
            <v>NORMAL</v>
          </cell>
          <cell r="G7443" t="str">
            <v>IC4123</v>
          </cell>
          <cell r="H7443">
            <v>44929</v>
          </cell>
          <cell r="I7443" t="str">
            <v>ENTREGADO</v>
          </cell>
          <cell r="J7443">
            <v>44930</v>
          </cell>
          <cell r="K7443" t="str">
            <v>JUAN CARLOS VINTIMILLA JARA</v>
          </cell>
          <cell r="L7443" t="str">
            <v>BELLAVISTA  AV PAUCARBAMBA  3124  AV FRANCISCO SOJOS</v>
          </cell>
          <cell r="M7443" t="str">
            <v>0104626932</v>
          </cell>
          <cell r="N7443" t="str">
            <v>0984729646</v>
          </cell>
          <cell r="O7443" t="str">
            <v>0984729646</v>
          </cell>
          <cell r="P7443" t="str">
            <v>010204</v>
          </cell>
          <cell r="Q7443" t="str">
            <v>CUENCA</v>
          </cell>
          <cell r="R7443" t="str">
            <v>AZUAY</v>
          </cell>
          <cell r="S7443" t="str">
            <v>CUENCA</v>
          </cell>
          <cell r="T7443" t="str">
            <v>ITSACOURIER</v>
          </cell>
          <cell r="U7443" t="str">
            <v>FLEXNETUIO_PROVINCIA</v>
          </cell>
          <cell r="V7443">
            <v>1</v>
          </cell>
          <cell r="W7443">
            <v>1</v>
          </cell>
          <cell r="X7443" t="str">
            <v>FLEXNET ECUADOR - MDELIVERY</v>
          </cell>
          <cell r="Y7443" t="str">
            <v>CALLE 28 DE JUNIO S/N Y GARCIA MORENO ENTRADA LLANO GRANDE</v>
          </cell>
        </row>
        <row r="7444">
          <cell r="A7444" t="str">
            <v>4784738</v>
          </cell>
          <cell r="B7444">
            <v>489831</v>
          </cell>
          <cell r="C7444" t="str">
            <v>4784738</v>
          </cell>
          <cell r="D7444" t="str">
            <v>MDELIVERY</v>
          </cell>
          <cell r="E7444" t="str">
            <v>DESPACHO</v>
          </cell>
          <cell r="F7444" t="str">
            <v>NORMAL</v>
          </cell>
          <cell r="G7444" t="str">
            <v>031080004784738</v>
          </cell>
          <cell r="H7444">
            <v>44929</v>
          </cell>
          <cell r="I7444" t="str">
            <v>ENTREGADO</v>
          </cell>
          <cell r="J7444">
            <v>44930</v>
          </cell>
          <cell r="K7444" t="str">
            <v>JOSE GREGORIO CARRILLO PENAFIEL</v>
          </cell>
          <cell r="L7444" t="str">
            <v>ELOY ALFARO      VIA CIRCUNVALACION  N 37</v>
          </cell>
          <cell r="M7444" t="str">
            <v>1312040593</v>
          </cell>
          <cell r="N7444" t="str">
            <v>0981023225</v>
          </cell>
          <cell r="O7444" t="str">
            <v>0995837118</v>
          </cell>
          <cell r="P7444" t="str">
            <v>130218</v>
          </cell>
          <cell r="Q7444" t="str">
            <v>MONTECRISTI</v>
          </cell>
          <cell r="R7444" t="str">
            <v>MANABI</v>
          </cell>
          <cell r="S7444" t="str">
            <v>MONTECRISTI</v>
          </cell>
          <cell r="T7444" t="str">
            <v>TRAMACO</v>
          </cell>
          <cell r="U7444" t="str">
            <v>FLEXNETUIO_PROVINCIA</v>
          </cell>
          <cell r="V7444">
            <v>1</v>
          </cell>
          <cell r="W7444">
            <v>1</v>
          </cell>
          <cell r="X7444" t="str">
            <v>FLEXNET ECUADOR - MDELIVERY</v>
          </cell>
          <cell r="Y7444" t="str">
            <v>CALLE 28 DE JUNIO S/N Y GARCIA MORENO ENTRADA LLANO GRANDE</v>
          </cell>
        </row>
        <row r="7445">
          <cell r="A7445" t="str">
            <v>4785059</v>
          </cell>
          <cell r="B7445">
            <v>489832</v>
          </cell>
          <cell r="C7445" t="str">
            <v>4785059</v>
          </cell>
          <cell r="D7445" t="str">
            <v>MDELIVERY</v>
          </cell>
          <cell r="E7445" t="str">
            <v>DESPACHO</v>
          </cell>
          <cell r="F7445" t="str">
            <v>DERIVADO PICK UP</v>
          </cell>
          <cell r="G7445" t="str">
            <v>031080004785059</v>
          </cell>
          <cell r="H7445">
            <v>44929</v>
          </cell>
          <cell r="I7445" t="str">
            <v>ENTREGADO</v>
          </cell>
          <cell r="J7445">
            <v>44930</v>
          </cell>
          <cell r="K7445" t="str">
            <v>GUALACATA CACOANGO JOSE NICOLAS</v>
          </cell>
          <cell r="L7445" t="str">
            <v>OFICINA TRAMACO TABACUNDO</v>
          </cell>
          <cell r="M7445" t="str">
            <v>1002941688</v>
          </cell>
          <cell r="N7445" t="str">
            <v>0999090608</v>
          </cell>
          <cell r="O7445" t="str">
            <v>0999090608</v>
          </cell>
          <cell r="P7445" t="str">
            <v>PEDRO MONCAYO</v>
          </cell>
          <cell r="Q7445" t="str">
            <v>PEDRO MONCAYO</v>
          </cell>
          <cell r="R7445" t="str">
            <v>PICHINCHA</v>
          </cell>
          <cell r="T7445" t="str">
            <v>TRAMACO</v>
          </cell>
          <cell r="U7445" t="str">
            <v>FLEXNETUIO_PROVINCIA</v>
          </cell>
          <cell r="V7445">
            <v>1</v>
          </cell>
          <cell r="W7445">
            <v>1</v>
          </cell>
          <cell r="X7445" t="str">
            <v>FLEXNET ECUADOR - MDELIVERY</v>
          </cell>
          <cell r="Y7445" t="str">
            <v>CALLE 28 DE JUNIO S/N Y GARCIA MORENO ENTRADA LLANO GRANDE</v>
          </cell>
        </row>
        <row r="7446">
          <cell r="A7446" t="str">
            <v>4785188</v>
          </cell>
          <cell r="B7446">
            <v>489833</v>
          </cell>
          <cell r="C7446" t="str">
            <v>4785188</v>
          </cell>
          <cell r="D7446" t="str">
            <v>MDELIVERY</v>
          </cell>
          <cell r="E7446" t="str">
            <v>DESPACHO</v>
          </cell>
          <cell r="F7446" t="str">
            <v>NORMAL</v>
          </cell>
          <cell r="G7446" t="str">
            <v>FT77447</v>
          </cell>
          <cell r="H7446">
            <v>44929</v>
          </cell>
          <cell r="I7446" t="str">
            <v>ENTREGADO</v>
          </cell>
          <cell r="J7446">
            <v>44930</v>
          </cell>
          <cell r="K7446" t="str">
            <v>WASHINGTON ANGELO CASTRO PEREZ</v>
          </cell>
          <cell r="L7446" t="str">
            <v>CARCELEN CALLE JUAN DE SELIS SN CALLE VICENTE DUQUE</v>
          </cell>
          <cell r="M7446" t="str">
            <v>0920634664</v>
          </cell>
          <cell r="N7446" t="str">
            <v>0983876571</v>
          </cell>
          <cell r="O7446" t="str">
            <v>0983876571</v>
          </cell>
          <cell r="P7446" t="str">
            <v>170303</v>
          </cell>
          <cell r="Q7446" t="str">
            <v>QUITO</v>
          </cell>
          <cell r="R7446" t="str">
            <v>PICHINCHA</v>
          </cell>
          <cell r="S7446" t="str">
            <v>QUITO</v>
          </cell>
          <cell r="T7446" t="str">
            <v>FLEXTRANS UIO</v>
          </cell>
          <cell r="U7446" t="str">
            <v>FLEXNETUIO_LOCAL</v>
          </cell>
          <cell r="V7446">
            <v>1</v>
          </cell>
          <cell r="W7446">
            <v>1</v>
          </cell>
          <cell r="X7446" t="str">
            <v>FLEXNET ECUADOR - MDELIVERY</v>
          </cell>
          <cell r="Y7446" t="str">
            <v>CALLE 28 DE JUNIO S/N Y GARCIA MORENO ENTRADA LLANO GRANDE</v>
          </cell>
        </row>
        <row r="7447">
          <cell r="A7447" t="str">
            <v>4785191</v>
          </cell>
          <cell r="B7447">
            <v>489834</v>
          </cell>
          <cell r="C7447" t="str">
            <v>4785191</v>
          </cell>
          <cell r="D7447" t="str">
            <v>MDELIVERY</v>
          </cell>
          <cell r="E7447" t="str">
            <v>DESPACHO</v>
          </cell>
          <cell r="F7447" t="str">
            <v>DERIVADO PICK UP</v>
          </cell>
          <cell r="G7447" t="str">
            <v>031080004785191</v>
          </cell>
          <cell r="H7447">
            <v>44929</v>
          </cell>
          <cell r="I7447" t="str">
            <v>ENTREGADO</v>
          </cell>
          <cell r="J7447">
            <v>44932</v>
          </cell>
          <cell r="K7447" t="str">
            <v>JEAN POOL CHOEZ WILSON</v>
          </cell>
          <cell r="L7447" t="str">
            <v>OFICINA TRAMACO MILAGRO</v>
          </cell>
          <cell r="M7447" t="str">
            <v>0953553468</v>
          </cell>
          <cell r="N7447" t="str">
            <v>0990181120</v>
          </cell>
          <cell r="O7447" t="str">
            <v>0990181120</v>
          </cell>
          <cell r="P7447" t="str">
            <v>MILAGRO</v>
          </cell>
          <cell r="Q7447" t="str">
            <v>MILAGRO</v>
          </cell>
          <cell r="R7447" t="str">
            <v>GUAYAS</v>
          </cell>
          <cell r="T7447" t="str">
            <v>TRAMACO</v>
          </cell>
          <cell r="U7447" t="str">
            <v>FLEXNETUIO_PROVINCIA</v>
          </cell>
          <cell r="V7447">
            <v>1</v>
          </cell>
          <cell r="W7447">
            <v>1</v>
          </cell>
          <cell r="X7447" t="str">
            <v>FLEXNET ECUADOR - MDELIVERY</v>
          </cell>
          <cell r="Y7447" t="str">
            <v>CALLE 28 DE JUNIO S/N Y GARCIA MORENO ENTRADA LLANO GRANDE</v>
          </cell>
        </row>
        <row r="7448">
          <cell r="A7448" t="str">
            <v>4785206</v>
          </cell>
          <cell r="B7448">
            <v>489835</v>
          </cell>
          <cell r="C7448" t="str">
            <v>4785206</v>
          </cell>
          <cell r="D7448" t="str">
            <v>MDELIVERY</v>
          </cell>
          <cell r="E7448" t="str">
            <v>DESPACHO</v>
          </cell>
          <cell r="F7448" t="str">
            <v>NORMAL</v>
          </cell>
          <cell r="G7448" t="str">
            <v>031080004785206</v>
          </cell>
          <cell r="H7448">
            <v>44929</v>
          </cell>
          <cell r="I7448" t="str">
            <v>ENTREGADO</v>
          </cell>
          <cell r="J7448">
            <v>44930</v>
          </cell>
          <cell r="K7448" t="str">
            <v>RONNY PATRICIO CASTANEDA REYES</v>
          </cell>
          <cell r="L7448" t="str">
            <v>MILAGRO   AV CHIRIJOS  SN CALLE  CENTENARIO</v>
          </cell>
          <cell r="M7448" t="str">
            <v>0920873239</v>
          </cell>
          <cell r="N7448" t="str">
            <v>0958845720</v>
          </cell>
          <cell r="O7448" t="str">
            <v/>
          </cell>
          <cell r="P7448" t="str">
            <v>091701</v>
          </cell>
          <cell r="Q7448" t="str">
            <v>MILAGRO</v>
          </cell>
          <cell r="R7448" t="str">
            <v>GUAYAS</v>
          </cell>
          <cell r="S7448" t="str">
            <v>MILAGRO</v>
          </cell>
          <cell r="T7448" t="str">
            <v>TRAMACO</v>
          </cell>
          <cell r="U7448" t="str">
            <v>FLEXNETUIO_PROVINCIA</v>
          </cell>
          <cell r="V7448">
            <v>1</v>
          </cell>
          <cell r="W7448">
            <v>1</v>
          </cell>
          <cell r="X7448" t="str">
            <v>FLEXNET ECUADOR - MDELIVERY</v>
          </cell>
          <cell r="Y7448" t="str">
            <v>CALLE 28 DE JUNIO S/N Y GARCIA MORENO ENTRADA LLANO GRANDE</v>
          </cell>
        </row>
        <row r="7449">
          <cell r="A7449" t="str">
            <v>4785260</v>
          </cell>
          <cell r="B7449">
            <v>489836</v>
          </cell>
          <cell r="C7449" t="str">
            <v>4785260</v>
          </cell>
          <cell r="D7449" t="str">
            <v>MDELIVERY</v>
          </cell>
          <cell r="E7449" t="str">
            <v>DESPACHO</v>
          </cell>
          <cell r="F7449" t="str">
            <v>NORMAL</v>
          </cell>
          <cell r="G7449" t="str">
            <v>031080004785260</v>
          </cell>
          <cell r="H7449">
            <v>44929</v>
          </cell>
          <cell r="I7449" t="str">
            <v>ENTREGADO</v>
          </cell>
          <cell r="J7449">
            <v>44932</v>
          </cell>
          <cell r="K7449" t="str">
            <v>INGRID YARITZA ORRALA MOREIRA</v>
          </cell>
          <cell r="L7449" t="str">
            <v>PLAYAS CALLE 15 DE AGOSTO SN AV DEL PACIFICO</v>
          </cell>
          <cell r="M7449" t="str">
            <v>0958808966</v>
          </cell>
          <cell r="N7449" t="str">
            <v>0967889413</v>
          </cell>
          <cell r="O7449" t="str">
            <v>0967889413</v>
          </cell>
          <cell r="P7449" t="str">
            <v>092201</v>
          </cell>
          <cell r="Q7449" t="str">
            <v>PLAYAS</v>
          </cell>
          <cell r="R7449" t="str">
            <v>GUAYAS</v>
          </cell>
          <cell r="S7449" t="str">
            <v>GENERAL VILLAMIL (PLAYAS) - SAN ANTONIO</v>
          </cell>
          <cell r="T7449" t="str">
            <v>TRAMACO</v>
          </cell>
          <cell r="U7449" t="str">
            <v>FLEXNETUIO_PROVINCIA</v>
          </cell>
          <cell r="V7449">
            <v>1</v>
          </cell>
          <cell r="W7449">
            <v>1</v>
          </cell>
          <cell r="X7449" t="str">
            <v>FLEXNET ECUADOR - MDELIVERY</v>
          </cell>
          <cell r="Y7449" t="str">
            <v>CALLE 28 DE JUNIO S/N Y GARCIA MORENO ENTRADA LLANO GRANDE</v>
          </cell>
        </row>
        <row r="7450">
          <cell r="A7450" t="str">
            <v>4785283</v>
          </cell>
          <cell r="B7450">
            <v>489837</v>
          </cell>
          <cell r="C7450" t="str">
            <v>4785283</v>
          </cell>
          <cell r="D7450" t="str">
            <v>MDELIVERY</v>
          </cell>
          <cell r="E7450" t="str">
            <v>DESPACHO</v>
          </cell>
          <cell r="F7450" t="str">
            <v>NORMAL</v>
          </cell>
          <cell r="G7450" t="str">
            <v>FT77440</v>
          </cell>
          <cell r="H7450">
            <v>44929</v>
          </cell>
          <cell r="I7450" t="str">
            <v>ENTREGADO</v>
          </cell>
          <cell r="J7450">
            <v>44930</v>
          </cell>
          <cell r="K7450" t="str">
            <v>CUASCOTA CABASCANGO JIMMY WLADIMIR</v>
          </cell>
          <cell r="L7450" t="str">
            <v>PUEMBO CALLE LUIS ANTONIO VALLEJO O CALLE D KM 21  CALLE CHICHE OBRAJE</v>
          </cell>
          <cell r="M7450" t="str">
            <v>1754771036</v>
          </cell>
          <cell r="N7450" t="str">
            <v>0983227389</v>
          </cell>
          <cell r="O7450" t="str">
            <v>0983227389</v>
          </cell>
          <cell r="P7450" t="str">
            <v>170906</v>
          </cell>
          <cell r="Q7450" t="str">
            <v>QUITO</v>
          </cell>
          <cell r="R7450" t="str">
            <v>PICHINCHA</v>
          </cell>
          <cell r="S7450" t="str">
            <v>PIFO - ITULCACHI</v>
          </cell>
          <cell r="T7450" t="str">
            <v>FLEXTRANS UIO</v>
          </cell>
          <cell r="U7450" t="str">
            <v>FLEXNETUIO_LOCAL</v>
          </cell>
          <cell r="V7450">
            <v>1</v>
          </cell>
          <cell r="W7450">
            <v>1</v>
          </cell>
          <cell r="X7450" t="str">
            <v>FLEXNET ECUADOR - MDELIVERY</v>
          </cell>
          <cell r="Y7450" t="str">
            <v>CALLE 28 DE JUNIO S/N Y GARCIA MORENO ENTRADA LLANO GRANDE</v>
          </cell>
        </row>
        <row r="7451">
          <cell r="A7451" t="str">
            <v>4785329</v>
          </cell>
          <cell r="B7451">
            <v>489838</v>
          </cell>
          <cell r="C7451" t="str">
            <v>4785329</v>
          </cell>
          <cell r="D7451" t="str">
            <v>MDELIVERY</v>
          </cell>
          <cell r="E7451" t="str">
            <v>DESPACHO</v>
          </cell>
          <cell r="F7451" t="str">
            <v>NORMAL</v>
          </cell>
          <cell r="G7451" t="str">
            <v>IC4125</v>
          </cell>
          <cell r="H7451">
            <v>44929</v>
          </cell>
          <cell r="I7451" t="str">
            <v>ENTREGADO</v>
          </cell>
          <cell r="J7451">
            <v>44930</v>
          </cell>
          <cell r="K7451" t="str">
            <v>FERNANDO XAVIER BARZALLO GUACHICHULLCA</v>
          </cell>
          <cell r="L7451" t="str">
            <v>MACHANGARA   CALLE FRANK TOSI SN CALLE CORNELIO  VEINTIMILLA</v>
          </cell>
          <cell r="M7451" t="str">
            <v>0104858253</v>
          </cell>
          <cell r="N7451" t="str">
            <v>0983900882</v>
          </cell>
          <cell r="O7451" t="str">
            <v>0983900882</v>
          </cell>
          <cell r="P7451" t="str">
            <v>010107</v>
          </cell>
          <cell r="Q7451" t="str">
            <v>CUENCA</v>
          </cell>
          <cell r="R7451" t="str">
            <v>AZUAY</v>
          </cell>
          <cell r="S7451" t="str">
            <v>CUENCA</v>
          </cell>
          <cell r="T7451" t="str">
            <v>ITSACOURIER</v>
          </cell>
          <cell r="U7451" t="str">
            <v>FLEXNETUIO_PROVINCIA</v>
          </cell>
          <cell r="V7451">
            <v>1</v>
          </cell>
          <cell r="W7451">
            <v>1</v>
          </cell>
          <cell r="X7451" t="str">
            <v>FLEXNET ECUADOR - MDELIVERY</v>
          </cell>
          <cell r="Y7451" t="str">
            <v>CALLE 28 DE JUNIO S/N Y GARCIA MORENO ENTRADA LLANO GRANDE</v>
          </cell>
        </row>
        <row r="7452">
          <cell r="A7452" t="str">
            <v>4785334</v>
          </cell>
          <cell r="B7452">
            <v>489839</v>
          </cell>
          <cell r="C7452" t="str">
            <v>4785334</v>
          </cell>
          <cell r="D7452" t="str">
            <v>MDELIVERY</v>
          </cell>
          <cell r="E7452" t="str">
            <v>DESPACHO</v>
          </cell>
          <cell r="F7452" t="str">
            <v>DERIVADO PICK UP</v>
          </cell>
          <cell r="G7452" t="str">
            <v>031080004785334</v>
          </cell>
          <cell r="H7452">
            <v>44929</v>
          </cell>
          <cell r="I7452" t="str">
            <v>ENTREGADO</v>
          </cell>
          <cell r="J7452">
            <v>44931</v>
          </cell>
          <cell r="K7452" t="str">
            <v>PALLO ONA WILIAN EDUARDO</v>
          </cell>
          <cell r="L7452" t="str">
            <v>OFICINA TRAMACO LATACUNGA</v>
          </cell>
          <cell r="M7452" t="str">
            <v>0501957120</v>
          </cell>
          <cell r="N7452" t="str">
            <v>0984530458</v>
          </cell>
          <cell r="O7452" t="str">
            <v>0984530458</v>
          </cell>
          <cell r="P7452" t="str">
            <v>LATACUNGA</v>
          </cell>
          <cell r="Q7452" t="str">
            <v>LATACUNGA</v>
          </cell>
          <cell r="R7452" t="str">
            <v>COTOPAXI</v>
          </cell>
          <cell r="T7452" t="str">
            <v>TRAMACO</v>
          </cell>
          <cell r="U7452" t="str">
            <v>FLEXNETUIO_PROVINCIA</v>
          </cell>
          <cell r="V7452">
            <v>1</v>
          </cell>
          <cell r="W7452">
            <v>1</v>
          </cell>
          <cell r="X7452" t="str">
            <v>FLEXNET ECUADOR - MDELIVERY</v>
          </cell>
          <cell r="Y7452" t="str">
            <v>CALLE 28 DE JUNIO S/N Y GARCIA MORENO ENTRADA LLANO GRANDE</v>
          </cell>
        </row>
        <row r="7453">
          <cell r="A7453" t="str">
            <v>4785383</v>
          </cell>
          <cell r="B7453">
            <v>489840</v>
          </cell>
          <cell r="C7453" t="str">
            <v>4785383</v>
          </cell>
          <cell r="D7453" t="str">
            <v>MDELIVERY</v>
          </cell>
          <cell r="E7453" t="str">
            <v>DESPACHO</v>
          </cell>
          <cell r="F7453" t="str">
            <v>NORMAL</v>
          </cell>
          <cell r="G7453" t="str">
            <v>FT77446</v>
          </cell>
          <cell r="H7453">
            <v>44929</v>
          </cell>
          <cell r="I7453" t="str">
            <v>ENTREGADO</v>
          </cell>
          <cell r="J7453">
            <v>44931</v>
          </cell>
          <cell r="K7453" t="str">
            <v>JOSE ANDRES PONCE CISNEROS</v>
          </cell>
          <cell r="L7453" t="str">
            <v>COMITE DEL PUEBLO AV ELOY ALFARO SN CALLE JUNCOS</v>
          </cell>
          <cell r="M7453" t="str">
            <v>1750185223</v>
          </cell>
          <cell r="N7453" t="str">
            <v>0987557936</v>
          </cell>
          <cell r="O7453" t="str">
            <v>0987557936</v>
          </cell>
          <cell r="P7453" t="str">
            <v>170307</v>
          </cell>
          <cell r="Q7453" t="str">
            <v>QUITO</v>
          </cell>
          <cell r="R7453" t="str">
            <v>PICHINCHA</v>
          </cell>
          <cell r="S7453" t="str">
            <v>QUITO</v>
          </cell>
          <cell r="T7453" t="str">
            <v>FLEXTRANS UIO</v>
          </cell>
          <cell r="U7453" t="str">
            <v>FLEXNETUIO_LOCAL</v>
          </cell>
          <cell r="V7453">
            <v>1</v>
          </cell>
          <cell r="W7453">
            <v>1</v>
          </cell>
          <cell r="X7453" t="str">
            <v>FLEXNET ECUADOR - MDELIVERY</v>
          </cell>
          <cell r="Y7453" t="str">
            <v>CALLE 28 DE JUNIO S/N Y GARCIA MORENO ENTRADA LLANO GRANDE</v>
          </cell>
        </row>
        <row r="7454">
          <cell r="A7454" t="str">
            <v>4785447</v>
          </cell>
          <cell r="B7454">
            <v>489841</v>
          </cell>
          <cell r="C7454" t="str">
            <v>4785447</v>
          </cell>
          <cell r="D7454" t="str">
            <v>MDELIVERY</v>
          </cell>
          <cell r="E7454" t="str">
            <v>DESPACHO</v>
          </cell>
          <cell r="F7454" t="str">
            <v>NORMAL</v>
          </cell>
          <cell r="G7454" t="str">
            <v>TF91652</v>
          </cell>
          <cell r="H7454">
            <v>44929</v>
          </cell>
          <cell r="I7454" t="str">
            <v>ENTREGADO</v>
          </cell>
          <cell r="J7454">
            <v>44930</v>
          </cell>
          <cell r="K7454" t="str">
            <v>ALEX GUILLERMO CAMPOZANO PALACIOS</v>
          </cell>
          <cell r="L7454" t="str">
            <v>TARQUI AV FRANCISCO DE ORELLANA  SN</v>
          </cell>
          <cell r="M7454" t="str">
            <v>0923766158</v>
          </cell>
          <cell r="N7454" t="str">
            <v>0998169909</v>
          </cell>
          <cell r="O7454" t="str">
            <v/>
          </cell>
          <cell r="P7454" t="str">
            <v>090509</v>
          </cell>
          <cell r="Q7454" t="str">
            <v>GUAYAQUIL</v>
          </cell>
          <cell r="R7454" t="str">
            <v>GUAYAS</v>
          </cell>
          <cell r="S7454" t="str">
            <v>GUAYAQUIL</v>
          </cell>
          <cell r="T7454" t="str">
            <v>CARGO UNION</v>
          </cell>
          <cell r="U7454" t="str">
            <v>FLEXNETUIO_GYE</v>
          </cell>
          <cell r="V7454">
            <v>1</v>
          </cell>
          <cell r="W7454">
            <v>1</v>
          </cell>
          <cell r="X7454" t="str">
            <v>FLEXNET ECUADOR - MDELIVERY</v>
          </cell>
          <cell r="Y7454" t="str">
            <v>CALLE 28 DE JUNIO S/N Y GARCIA MORENO ENTRADA LLANO GRANDE</v>
          </cell>
        </row>
        <row r="7455">
          <cell r="A7455" t="str">
            <v>4785510</v>
          </cell>
          <cell r="B7455">
            <v>489842</v>
          </cell>
          <cell r="C7455" t="str">
            <v>4785510</v>
          </cell>
          <cell r="D7455" t="str">
            <v>MDELIVERY</v>
          </cell>
          <cell r="E7455" t="str">
            <v>DESPACHO</v>
          </cell>
          <cell r="F7455" t="str">
            <v>DERIVADO PICK UP</v>
          </cell>
          <cell r="G7455" t="str">
            <v>031080004785510</v>
          </cell>
          <cell r="H7455">
            <v>44929</v>
          </cell>
          <cell r="I7455" t="str">
            <v>ENTREGADO</v>
          </cell>
          <cell r="J7455">
            <v>44936</v>
          </cell>
          <cell r="K7455" t="str">
            <v>KLEBER STALIN COLA VARGAS</v>
          </cell>
          <cell r="L7455" t="str">
            <v>OFICINA TRAMACO MACHACHI</v>
          </cell>
          <cell r="M7455" t="str">
            <v>1722419866</v>
          </cell>
          <cell r="N7455" t="str">
            <v>0998958879</v>
          </cell>
          <cell r="O7455" t="str">
            <v>0998958879</v>
          </cell>
          <cell r="P7455" t="str">
            <v>MEJIA</v>
          </cell>
          <cell r="Q7455" t="str">
            <v>MEJIA</v>
          </cell>
          <cell r="R7455" t="str">
            <v>PICHINCHA</v>
          </cell>
          <cell r="T7455" t="str">
            <v>TRAMACO</v>
          </cell>
          <cell r="U7455" t="str">
            <v>FLEXNETUIO_LOCAL</v>
          </cell>
          <cell r="V7455">
            <v>1</v>
          </cell>
          <cell r="W7455">
            <v>1</v>
          </cell>
          <cell r="X7455" t="str">
            <v>FLEXNET ECUADOR - MDELIVERY</v>
          </cell>
          <cell r="Y7455" t="str">
            <v>CALLE 28 DE JUNIO S/N Y GARCIA MORENO ENTRADA LLANO GRANDE</v>
          </cell>
        </row>
        <row r="7456">
          <cell r="A7456" t="str">
            <v>4785526</v>
          </cell>
          <cell r="B7456">
            <v>489843</v>
          </cell>
          <cell r="C7456" t="str">
            <v>4785526</v>
          </cell>
          <cell r="D7456" t="str">
            <v>MDELIVERY</v>
          </cell>
          <cell r="E7456" t="str">
            <v>DESPACHO</v>
          </cell>
          <cell r="F7456" t="str">
            <v>NORMAL</v>
          </cell>
          <cell r="G7456" t="str">
            <v>FT77442</v>
          </cell>
          <cell r="H7456">
            <v>44929</v>
          </cell>
          <cell r="I7456" t="str">
            <v>ENTREGADO</v>
          </cell>
          <cell r="J7456">
            <v>44930</v>
          </cell>
          <cell r="K7456" t="str">
            <v>LUIS FERNANDO MOSCOSO ONTANEDA</v>
          </cell>
          <cell r="L7456" t="str">
            <v>EL INCA CALLE DE LAS BREVAS E10 210 Y AV DE LAS PALMERAS</v>
          </cell>
          <cell r="M7456" t="str">
            <v>1712519444</v>
          </cell>
          <cell r="N7456" t="str">
            <v>0987266777</v>
          </cell>
          <cell r="O7456" t="str">
            <v/>
          </cell>
          <cell r="P7456" t="str">
            <v>170503</v>
          </cell>
          <cell r="Q7456" t="str">
            <v>QUITO</v>
          </cell>
          <cell r="R7456" t="str">
            <v>PICHINCHA</v>
          </cell>
          <cell r="S7456" t="str">
            <v>QUITO</v>
          </cell>
          <cell r="T7456" t="str">
            <v>FLEXTRANS UIO</v>
          </cell>
          <cell r="U7456" t="str">
            <v>FLEXNETUIO_LOCAL</v>
          </cell>
          <cell r="V7456">
            <v>1</v>
          </cell>
          <cell r="W7456">
            <v>1</v>
          </cell>
          <cell r="X7456" t="str">
            <v>FLEXNET ECUADOR - MDELIVERY</v>
          </cell>
          <cell r="Y7456" t="str">
            <v>CALLE 28 DE JUNIO S/N Y GARCIA MORENO ENTRADA LLANO GRANDE</v>
          </cell>
        </row>
        <row r="7457">
          <cell r="A7457" t="str">
            <v>4785550</v>
          </cell>
          <cell r="B7457">
            <v>489844</v>
          </cell>
          <cell r="C7457" t="str">
            <v>4785550</v>
          </cell>
          <cell r="D7457" t="str">
            <v>MDELIVERY</v>
          </cell>
          <cell r="E7457" t="str">
            <v>DESPACHO</v>
          </cell>
          <cell r="F7457" t="str">
            <v>NORMAL</v>
          </cell>
          <cell r="G7457" t="str">
            <v>031080004785550</v>
          </cell>
          <cell r="H7457">
            <v>44929</v>
          </cell>
          <cell r="I7457" t="str">
            <v>ENTREGADO</v>
          </cell>
          <cell r="J7457">
            <v>44931</v>
          </cell>
          <cell r="K7457" t="str">
            <v>KRISTEL NATALY BRIONES FAJARDO</v>
          </cell>
          <cell r="L7457" t="str">
            <v>DAULE CALLE RIO AMAZONAS SN CALLE TELMO ABAD SALTOS</v>
          </cell>
          <cell r="M7457" t="str">
            <v>0960511491</v>
          </cell>
          <cell r="N7457" t="str">
            <v>0967122168</v>
          </cell>
          <cell r="O7457" t="str">
            <v>0900000000</v>
          </cell>
          <cell r="P7457" t="str">
            <v>091902</v>
          </cell>
          <cell r="Q7457" t="str">
            <v>DAULE</v>
          </cell>
          <cell r="R7457" t="str">
            <v>GUAYAS</v>
          </cell>
          <cell r="S7457" t="str">
            <v>DAULE - FLOR MARIA - NAUPE</v>
          </cell>
          <cell r="T7457" t="str">
            <v>TRAMACO</v>
          </cell>
          <cell r="U7457" t="str">
            <v>FLEXNETUIO_PROVINCIA</v>
          </cell>
          <cell r="V7457">
            <v>1</v>
          </cell>
          <cell r="W7457">
            <v>1</v>
          </cell>
          <cell r="X7457" t="str">
            <v>FLEXNET ECUADOR - MDELIVERY</v>
          </cell>
          <cell r="Y7457" t="str">
            <v>CALLE 28 DE JUNIO S/N Y GARCIA MORENO ENTRADA LLANO GRANDE</v>
          </cell>
        </row>
        <row r="7458">
          <cell r="A7458" t="str">
            <v>4785561</v>
          </cell>
          <cell r="B7458">
            <v>489845</v>
          </cell>
          <cell r="C7458" t="str">
            <v>4785561</v>
          </cell>
          <cell r="D7458" t="str">
            <v>MDELIVERY</v>
          </cell>
          <cell r="E7458" t="str">
            <v>DESPACHO</v>
          </cell>
          <cell r="F7458" t="str">
            <v>NORMAL</v>
          </cell>
          <cell r="G7458" t="str">
            <v>FT77436</v>
          </cell>
          <cell r="H7458">
            <v>44929</v>
          </cell>
          <cell r="I7458" t="str">
            <v>ENTREGADO</v>
          </cell>
          <cell r="J7458">
            <v>44931</v>
          </cell>
          <cell r="K7458" t="str">
            <v>DANIEL EDUARDO GONZALEZ LEON</v>
          </cell>
          <cell r="L7458" t="str">
            <v>JIPIJAPA VIA A NAYON SN AV SIMON BOLIVAR</v>
          </cell>
          <cell r="M7458" t="str">
            <v>0103807145</v>
          </cell>
          <cell r="N7458" t="str">
            <v>0993495845</v>
          </cell>
          <cell r="O7458" t="str">
            <v>0993495845</v>
          </cell>
          <cell r="P7458" t="str">
            <v>170503</v>
          </cell>
          <cell r="Q7458" t="str">
            <v>QUITO</v>
          </cell>
          <cell r="R7458" t="str">
            <v>PICHINCHA</v>
          </cell>
          <cell r="S7458" t="str">
            <v>QUITO</v>
          </cell>
          <cell r="T7458" t="str">
            <v>FLEXTRANS UIO</v>
          </cell>
          <cell r="U7458" t="str">
            <v>FLEXNETUIO_LOCAL</v>
          </cell>
          <cell r="V7458">
            <v>1</v>
          </cell>
          <cell r="W7458">
            <v>1</v>
          </cell>
          <cell r="X7458" t="str">
            <v>FLEXNET ECUADOR - MDELIVERY</v>
          </cell>
          <cell r="Y7458" t="str">
            <v>CALLE 28 DE JUNIO S/N Y GARCIA MORENO ENTRADA LLANO GRANDE</v>
          </cell>
        </row>
        <row r="7459">
          <cell r="A7459" t="str">
            <v>4785563</v>
          </cell>
          <cell r="B7459">
            <v>489846</v>
          </cell>
          <cell r="C7459" t="str">
            <v>4785563</v>
          </cell>
          <cell r="D7459" t="str">
            <v>MDELIVERY</v>
          </cell>
          <cell r="E7459" t="str">
            <v>DESPACHO</v>
          </cell>
          <cell r="F7459" t="str">
            <v>NORMAL</v>
          </cell>
          <cell r="G7459" t="str">
            <v>FT77421</v>
          </cell>
          <cell r="H7459">
            <v>44929</v>
          </cell>
          <cell r="I7459" t="str">
            <v>ENTREGADO</v>
          </cell>
          <cell r="J7459">
            <v>44930</v>
          </cell>
          <cell r="K7459" t="str">
            <v>KELVIN ELIAS MOREIRA MENDOZA</v>
          </cell>
          <cell r="L7459" t="str">
            <v>PONCEANO AV REAL AUDIENCIA SN AV DE LOS CEDROS</v>
          </cell>
          <cell r="M7459" t="str">
            <v>1350519441</v>
          </cell>
          <cell r="N7459" t="str">
            <v>0989890295</v>
          </cell>
          <cell r="O7459" t="str">
            <v>0989890295</v>
          </cell>
          <cell r="P7459" t="str">
            <v>170303</v>
          </cell>
          <cell r="Q7459" t="str">
            <v>QUITO</v>
          </cell>
          <cell r="R7459" t="str">
            <v>PICHINCHA</v>
          </cell>
          <cell r="S7459" t="str">
            <v>QUITO</v>
          </cell>
          <cell r="T7459" t="str">
            <v>FLEXTRANS UIO</v>
          </cell>
          <cell r="U7459" t="str">
            <v>FLEXNETUIO_LOCAL</v>
          </cell>
          <cell r="V7459">
            <v>1</v>
          </cell>
          <cell r="W7459">
            <v>1</v>
          </cell>
          <cell r="X7459" t="str">
            <v>FLEXNET ECUADOR - MDELIVERY</v>
          </cell>
          <cell r="Y7459" t="str">
            <v>CALLE 28 DE JUNIO S/N Y GARCIA MORENO ENTRADA LLANO GRANDE</v>
          </cell>
        </row>
        <row r="7460">
          <cell r="A7460" t="str">
            <v>4785575</v>
          </cell>
          <cell r="B7460">
            <v>489847</v>
          </cell>
          <cell r="C7460" t="str">
            <v>4785575</v>
          </cell>
          <cell r="D7460" t="str">
            <v>MDELIVERY</v>
          </cell>
          <cell r="E7460" t="str">
            <v>DESPACHO</v>
          </cell>
          <cell r="F7460" t="str">
            <v>NORMAL</v>
          </cell>
          <cell r="G7460" t="str">
            <v>TF91644</v>
          </cell>
          <cell r="H7460">
            <v>44929</v>
          </cell>
          <cell r="I7460" t="str">
            <v>ENTREGADO</v>
          </cell>
          <cell r="J7460">
            <v>44937</v>
          </cell>
          <cell r="K7460" t="str">
            <v>JULIO AARON PILLIGUA ESPINAL CEDULA: 0928832799</v>
          </cell>
          <cell r="L7460" t="str">
            <v>XIMENA COOP GUAYAS Y QUIL 1  MZ 3340 SOLAR 7</v>
          </cell>
          <cell r="M7460" t="str">
            <v>0928832799</v>
          </cell>
          <cell r="N7460" t="str">
            <v>0992524270/0961646534</v>
          </cell>
          <cell r="O7460" t="str">
            <v>0992524270</v>
          </cell>
          <cell r="P7460" t="str">
            <v>090105</v>
          </cell>
          <cell r="Q7460" t="str">
            <v>GUAYAQUIL</v>
          </cell>
          <cell r="R7460" t="str">
            <v>GUAYAS</v>
          </cell>
          <cell r="S7460" t="str">
            <v>GUAYAQUIL</v>
          </cell>
          <cell r="T7460" t="str">
            <v>FLEXTRANS GYE</v>
          </cell>
          <cell r="U7460" t="str">
            <v>FLEXNETUIO_GYE</v>
          </cell>
          <cell r="V7460">
            <v>1</v>
          </cell>
          <cell r="W7460">
            <v>1</v>
          </cell>
          <cell r="X7460" t="str">
            <v>FLEXNET ECUADOR - MDELIVERY</v>
          </cell>
          <cell r="Y7460" t="str">
            <v>CALLE 28 DE JUNIO S/N Y GARCIA MORENO ENTRADA LLANO GRANDE</v>
          </cell>
        </row>
        <row r="7461">
          <cell r="A7461" t="str">
            <v>4785603</v>
          </cell>
          <cell r="B7461">
            <v>489848</v>
          </cell>
          <cell r="C7461" t="str">
            <v>4785603</v>
          </cell>
          <cell r="D7461" t="str">
            <v>MDELIVERY</v>
          </cell>
          <cell r="E7461" t="str">
            <v>DESPACHO</v>
          </cell>
          <cell r="F7461" t="str">
            <v>DERIVADO PICK UP</v>
          </cell>
          <cell r="G7461" t="str">
            <v>031080004785603</v>
          </cell>
          <cell r="H7461">
            <v>44929</v>
          </cell>
          <cell r="I7461" t="str">
            <v>ENTREGADO</v>
          </cell>
          <cell r="J7461">
            <v>44931</v>
          </cell>
          <cell r="K7461" t="str">
            <v>LIDA JENNY ALVARADO GREFA</v>
          </cell>
          <cell r="L7461" t="str">
            <v>OFICINA TRAMACO CAYAMBE</v>
          </cell>
          <cell r="M7461" t="str">
            <v>1501072753</v>
          </cell>
          <cell r="N7461" t="str">
            <v>0999224036</v>
          </cell>
          <cell r="O7461" t="str">
            <v>0999224036</v>
          </cell>
          <cell r="P7461" t="str">
            <v>CAYAMBE</v>
          </cell>
          <cell r="Q7461" t="str">
            <v>CAYAMBE</v>
          </cell>
          <cell r="R7461" t="str">
            <v>PICHINCHA</v>
          </cell>
          <cell r="T7461" t="str">
            <v>TRAMACO</v>
          </cell>
          <cell r="U7461" t="str">
            <v>FLEXNETUIO_PROVINCIA</v>
          </cell>
          <cell r="V7461">
            <v>1</v>
          </cell>
          <cell r="W7461">
            <v>1</v>
          </cell>
          <cell r="X7461" t="str">
            <v>FLEXNET ECUADOR - MDELIVERY</v>
          </cell>
          <cell r="Y7461" t="str">
            <v>CALLE 28 DE JUNIO S/N Y GARCIA MORENO ENTRADA LLANO GRANDE</v>
          </cell>
        </row>
        <row r="7462">
          <cell r="A7462" t="str">
            <v>4785609</v>
          </cell>
          <cell r="B7462">
            <v>489849</v>
          </cell>
          <cell r="C7462" t="str">
            <v>4785609</v>
          </cell>
          <cell r="D7462" t="str">
            <v>MDELIVERY</v>
          </cell>
          <cell r="E7462" t="str">
            <v>DESPACHO</v>
          </cell>
          <cell r="F7462" t="str">
            <v>NORMAL</v>
          </cell>
          <cell r="G7462" t="str">
            <v>031080004785609</v>
          </cell>
          <cell r="H7462">
            <v>44929</v>
          </cell>
          <cell r="I7462" t="str">
            <v>ENTREGADO</v>
          </cell>
          <cell r="J7462">
            <v>44935</v>
          </cell>
          <cell r="K7462" t="str">
            <v>RODRIGUEZ ZABALA SHARON LILIBETH</v>
          </cell>
          <cell r="L7462" t="str">
            <v>LA AURORA URB LA JOYA ETAPA TIARA</v>
          </cell>
          <cell r="M7462" t="str">
            <v>1314961283</v>
          </cell>
          <cell r="N7462" t="str">
            <v>0984456089</v>
          </cell>
          <cell r="O7462" t="str">
            <v>0984456089</v>
          </cell>
          <cell r="P7462" t="str">
            <v>091901</v>
          </cell>
          <cell r="Q7462" t="str">
            <v>DAULE</v>
          </cell>
          <cell r="R7462" t="str">
            <v>GUAYAS</v>
          </cell>
          <cell r="S7462" t="str">
            <v>DAULE</v>
          </cell>
          <cell r="T7462" t="str">
            <v>TRAMACO</v>
          </cell>
          <cell r="V7462">
            <v>1</v>
          </cell>
          <cell r="W7462">
            <v>1</v>
          </cell>
          <cell r="X7462" t="str">
            <v>FLEXNET ECUADOR - MDELIVERY</v>
          </cell>
          <cell r="Y7462" t="str">
            <v>CALLE 28 DE JUNIO S/N Y GARCIA MORENO ENTRADA LLANO GRANDE</v>
          </cell>
        </row>
        <row r="7463">
          <cell r="A7463" t="str">
            <v>4785641</v>
          </cell>
          <cell r="B7463">
            <v>489850</v>
          </cell>
          <cell r="C7463" t="str">
            <v>4785641</v>
          </cell>
          <cell r="D7463" t="str">
            <v>MDELIVERY</v>
          </cell>
          <cell r="E7463" t="str">
            <v>DESPACHO</v>
          </cell>
          <cell r="F7463" t="str">
            <v>NORMAL</v>
          </cell>
          <cell r="G7463" t="str">
            <v>031080004785641</v>
          </cell>
          <cell r="H7463">
            <v>44929</v>
          </cell>
          <cell r="I7463" t="str">
            <v>ENTREGADO</v>
          </cell>
          <cell r="J7463">
            <v>44930</v>
          </cell>
          <cell r="K7463" t="str">
            <v>STEELL DE JESUS CHAVEZ FERNANDEZ</v>
          </cell>
          <cell r="L7463" t="str">
            <v>LA PROVIDENCIA CALLE EPLICACHIMA 056 Y JUAN LEON MERA</v>
          </cell>
          <cell r="M7463" t="str">
            <v>0706319456</v>
          </cell>
          <cell r="N7463" t="str">
            <v>0983114301</v>
          </cell>
          <cell r="O7463" t="str">
            <v>0983114301</v>
          </cell>
          <cell r="P7463" t="str">
            <v>070218</v>
          </cell>
          <cell r="Q7463" t="str">
            <v>MACHALA</v>
          </cell>
          <cell r="R7463" t="str">
            <v>EL ORO</v>
          </cell>
          <cell r="S7463" t="str">
            <v>MACHALA</v>
          </cell>
          <cell r="T7463" t="str">
            <v>TRAMACO</v>
          </cell>
          <cell r="U7463" t="str">
            <v>FLEXNETUIO_PROVINCIA</v>
          </cell>
          <cell r="V7463">
            <v>1</v>
          </cell>
          <cell r="W7463">
            <v>1</v>
          </cell>
          <cell r="X7463" t="str">
            <v>FLEXNET ECUADOR - MDELIVERY</v>
          </cell>
          <cell r="Y7463" t="str">
            <v>CALLE 28 DE JUNIO S/N Y GARCIA MORENO ENTRADA LLANO GRANDE</v>
          </cell>
        </row>
        <row r="7464">
          <cell r="A7464" t="str">
            <v>4785647</v>
          </cell>
          <cell r="B7464">
            <v>489851</v>
          </cell>
          <cell r="C7464" t="str">
            <v>4785647</v>
          </cell>
          <cell r="D7464" t="str">
            <v>MDELIVERY</v>
          </cell>
          <cell r="E7464" t="str">
            <v>DESPACHO</v>
          </cell>
          <cell r="F7464" t="str">
            <v>NORMAL</v>
          </cell>
          <cell r="G7464" t="str">
            <v>TF91646</v>
          </cell>
          <cell r="H7464">
            <v>44929</v>
          </cell>
          <cell r="I7464" t="str">
            <v>ENTREGADO</v>
          </cell>
          <cell r="J7464">
            <v>44931</v>
          </cell>
          <cell r="K7464" t="str">
            <v>JUAN CARLOS NARVAEZ TORRES</v>
          </cell>
          <cell r="L7464" t="str">
            <v>CARBO CONCEPCION CALLE COLON 918  CALLE LORENZO DE GARAYCOA</v>
          </cell>
          <cell r="M7464" t="str">
            <v>0954852711</v>
          </cell>
          <cell r="N7464" t="str">
            <v>0984074018</v>
          </cell>
          <cell r="O7464" t="str">
            <v/>
          </cell>
          <cell r="P7464" t="str">
            <v>090307</v>
          </cell>
          <cell r="Q7464" t="str">
            <v>GUAYAQUIL</v>
          </cell>
          <cell r="R7464" t="str">
            <v>GUAYAS</v>
          </cell>
          <cell r="S7464" t="str">
            <v>GUAYAQUIL</v>
          </cell>
          <cell r="T7464" t="str">
            <v>ITSACOURIER</v>
          </cell>
          <cell r="U7464" t="str">
            <v>FLEXNETUIO_GYE</v>
          </cell>
          <cell r="V7464">
            <v>1</v>
          </cell>
          <cell r="W7464">
            <v>1</v>
          </cell>
          <cell r="X7464" t="str">
            <v>FLEXNET ECUADOR - MDELIVERY</v>
          </cell>
          <cell r="Y7464" t="str">
            <v>CALLE 28 DE JUNIO S/N Y GARCIA MORENO ENTRADA LLANO GRANDE</v>
          </cell>
        </row>
        <row r="7465">
          <cell r="A7465" t="str">
            <v>4785655</v>
          </cell>
          <cell r="B7465">
            <v>489852</v>
          </cell>
          <cell r="C7465" t="str">
            <v>4785655</v>
          </cell>
          <cell r="D7465" t="str">
            <v>MDELIVERY</v>
          </cell>
          <cell r="E7465" t="str">
            <v>DESPACHO</v>
          </cell>
          <cell r="F7465" t="str">
            <v>NORMAL</v>
          </cell>
          <cell r="G7465" t="str">
            <v>TF91643</v>
          </cell>
          <cell r="H7465">
            <v>44929</v>
          </cell>
          <cell r="I7465" t="str">
            <v>ENTREGADO</v>
          </cell>
          <cell r="J7465">
            <v>44931</v>
          </cell>
          <cell r="K7465" t="str">
            <v>OMAR ENRIQUE CLAVIJO MACIAS</v>
          </cell>
          <cell r="L7465" t="str">
            <v>TARQUI VILLA ESPANIA 1 ETAPA MADRID  MZ 2203 VILLA 16</v>
          </cell>
          <cell r="M7465" t="str">
            <v>0919062562</v>
          </cell>
          <cell r="N7465" t="str">
            <v>0983921954</v>
          </cell>
          <cell r="O7465" t="str">
            <v>0983921954</v>
          </cell>
          <cell r="P7465" t="str">
            <v>090701</v>
          </cell>
          <cell r="Q7465" t="str">
            <v>GUAYAQUIL</v>
          </cell>
          <cell r="R7465" t="str">
            <v>GUAYAS</v>
          </cell>
          <cell r="S7465" t="str">
            <v>GUAYAQUIL</v>
          </cell>
          <cell r="T7465" t="str">
            <v>ITSACOURIER</v>
          </cell>
          <cell r="U7465" t="str">
            <v>FLEXNETUIO_GYE</v>
          </cell>
          <cell r="V7465">
            <v>1</v>
          </cell>
          <cell r="W7465">
            <v>1</v>
          </cell>
          <cell r="X7465" t="str">
            <v>FLEXNET ECUADOR - MDELIVERY</v>
          </cell>
          <cell r="Y7465" t="str">
            <v>CALLE 28 DE JUNIO S/N Y GARCIA MORENO ENTRADA LLANO GRANDE</v>
          </cell>
        </row>
        <row r="7466">
          <cell r="A7466" t="str">
            <v>4786197</v>
          </cell>
          <cell r="B7466">
            <v>489853</v>
          </cell>
          <cell r="C7466" t="str">
            <v>4786197</v>
          </cell>
          <cell r="D7466" t="str">
            <v>MDELIVERY</v>
          </cell>
          <cell r="E7466" t="str">
            <v>DESPACHO</v>
          </cell>
          <cell r="F7466" t="str">
            <v>NORMAL</v>
          </cell>
          <cell r="G7466" t="str">
            <v>FT77449</v>
          </cell>
          <cell r="H7466">
            <v>44929</v>
          </cell>
          <cell r="I7466" t="str">
            <v>ENTREGADO</v>
          </cell>
          <cell r="J7466">
            <v>44930</v>
          </cell>
          <cell r="K7466" t="str">
            <v>CARLOS DANIEL CEDENO POZO</v>
          </cell>
          <cell r="L7466" t="str">
            <v>CONOCOTO  PASAJE A  SN AV LEONIDAD PLAZA</v>
          </cell>
          <cell r="M7466" t="str">
            <v>1755977301</v>
          </cell>
          <cell r="N7466" t="str">
            <v>0988379145</v>
          </cell>
          <cell r="O7466" t="str">
            <v>0988379145</v>
          </cell>
          <cell r="P7466" t="str">
            <v>170805</v>
          </cell>
          <cell r="Q7466" t="str">
            <v>QUITO</v>
          </cell>
          <cell r="R7466" t="str">
            <v>PICHINCHA</v>
          </cell>
          <cell r="S7466" t="str">
            <v>CONOCOTO - DEAN BAJO -  -  -  -</v>
          </cell>
          <cell r="T7466" t="str">
            <v>FLEXTRANS UIO</v>
          </cell>
          <cell r="U7466" t="str">
            <v>FLEXNETUIO_LOCAL</v>
          </cell>
          <cell r="V7466">
            <v>1</v>
          </cell>
          <cell r="W7466">
            <v>1</v>
          </cell>
          <cell r="X7466" t="str">
            <v>FLEXNET ECUADOR - MDELIVERY</v>
          </cell>
          <cell r="Y7466" t="str">
            <v>CALLE 28 DE JUNIO S/N Y GARCIA MORENO ENTRADA LLANO GRANDE</v>
          </cell>
        </row>
        <row r="7467">
          <cell r="A7467" t="str">
            <v>4786349</v>
          </cell>
          <cell r="B7467">
            <v>489854</v>
          </cell>
          <cell r="C7467" t="str">
            <v>4786349</v>
          </cell>
          <cell r="D7467" t="str">
            <v>MDELIVERY</v>
          </cell>
          <cell r="E7467" t="str">
            <v>DESPACHO</v>
          </cell>
          <cell r="F7467" t="str">
            <v>NORMAL</v>
          </cell>
          <cell r="G7467" t="str">
            <v>IC4121</v>
          </cell>
          <cell r="H7467">
            <v>44929</v>
          </cell>
          <cell r="I7467" t="str">
            <v>ENTREGADO</v>
          </cell>
          <cell r="J7467">
            <v>44930</v>
          </cell>
          <cell r="K7467" t="str">
            <v>ORDONEZ MOLINA MONICA LORENA</v>
          </cell>
          <cell r="L7467" t="str">
            <v>HUAYNA CAPAC CALLE MIGUEL CORDERO SN AV PAUCARBAMBA</v>
          </cell>
          <cell r="M7467" t="str">
            <v>0102184041</v>
          </cell>
          <cell r="N7467" t="str">
            <v>0991649173</v>
          </cell>
          <cell r="O7467" t="str">
            <v>0991649173</v>
          </cell>
          <cell r="P7467" t="str">
            <v>010204</v>
          </cell>
          <cell r="Q7467" t="str">
            <v>CUENCA</v>
          </cell>
          <cell r="R7467" t="str">
            <v>AZUAY</v>
          </cell>
          <cell r="S7467" t="str">
            <v>CUENCA</v>
          </cell>
          <cell r="T7467" t="str">
            <v>ITSACOURIER</v>
          </cell>
          <cell r="U7467" t="str">
            <v>FLEXNETUIO_PROVINCIA</v>
          </cell>
          <cell r="V7467">
            <v>1</v>
          </cell>
          <cell r="W7467">
            <v>1</v>
          </cell>
          <cell r="X7467" t="str">
            <v>FLEXNET ECUADOR - MDELIVERY</v>
          </cell>
          <cell r="Y7467" t="str">
            <v>CALLE 28 DE JUNIO S/N Y GARCIA MORENO ENTRADA LLANO GRANDE</v>
          </cell>
        </row>
        <row r="7468">
          <cell r="A7468" t="str">
            <v>4786377</v>
          </cell>
          <cell r="B7468">
            <v>489855</v>
          </cell>
          <cell r="C7468" t="str">
            <v>4786377</v>
          </cell>
          <cell r="D7468" t="str">
            <v>MDELIVERY</v>
          </cell>
          <cell r="E7468" t="str">
            <v>DESPACHO</v>
          </cell>
          <cell r="F7468" t="str">
            <v>NORMAL</v>
          </cell>
          <cell r="G7468" t="str">
            <v>031080004786377</v>
          </cell>
          <cell r="H7468">
            <v>44929</v>
          </cell>
          <cell r="I7468" t="str">
            <v>ENTREGADO</v>
          </cell>
          <cell r="J7468">
            <v>44935</v>
          </cell>
          <cell r="K7468" t="str">
            <v>SANTANA ZAMBRANO MAGALI ELIZABETH</v>
          </cell>
          <cell r="L7468" t="str">
            <v>SANTO DOMINGO DE LOS COLORADOS    COOP MARIA DEL ROSARIO  SN CALLE VIRGEN DEL CISNE</v>
          </cell>
          <cell r="M7468" t="str">
            <v>1717897894</v>
          </cell>
          <cell r="N7468" t="str">
            <v>0984801732</v>
          </cell>
          <cell r="O7468" t="str">
            <v>0984801732</v>
          </cell>
          <cell r="P7468" t="str">
            <v>230206</v>
          </cell>
          <cell r="Q7468" t="str">
            <v>SANTO DOMINGO</v>
          </cell>
          <cell r="R7468" t="str">
            <v>SANTO DOMINGO DE LOS TSACHILAS</v>
          </cell>
          <cell r="S7468" t="str">
            <v>SANTO DOMINGO DE LOS COLORADOS - SAN MIGUEL - PROVINCIAS UNIDAS</v>
          </cell>
          <cell r="T7468" t="str">
            <v>TRAMACO</v>
          </cell>
          <cell r="U7468" t="str">
            <v>FLEXNETUIO_PROVINCIA</v>
          </cell>
          <cell r="V7468">
            <v>1</v>
          </cell>
          <cell r="W7468">
            <v>1</v>
          </cell>
          <cell r="X7468" t="str">
            <v>FLEXNET ECUADOR - MDELIVERY</v>
          </cell>
          <cell r="Y7468" t="str">
            <v>CALLE 28 DE JUNIO S/N Y GARCIA MORENO ENTRADA LLANO GRANDE</v>
          </cell>
        </row>
        <row r="7469">
          <cell r="A7469" t="str">
            <v>4786405</v>
          </cell>
          <cell r="B7469">
            <v>489856</v>
          </cell>
          <cell r="C7469" t="str">
            <v>4786405</v>
          </cell>
          <cell r="D7469" t="str">
            <v>MDELIVERY</v>
          </cell>
          <cell r="E7469" t="str">
            <v>DESPACHO</v>
          </cell>
          <cell r="F7469" t="str">
            <v>NORMAL</v>
          </cell>
          <cell r="G7469" t="str">
            <v>031080004786405</v>
          </cell>
          <cell r="H7469">
            <v>44929</v>
          </cell>
          <cell r="I7469" t="str">
            <v>ENTREGADO</v>
          </cell>
          <cell r="J7469">
            <v>44930</v>
          </cell>
          <cell r="K7469" t="str">
            <v>ANGEL DANIEL JARAMILLO GUANOLIQUE</v>
          </cell>
          <cell r="L7469" t="str">
            <v>LA PROVIDENCIA  AV 5TA NORTE  17  77 CALLE NOVENA ESTE</v>
          </cell>
          <cell r="M7469" t="str">
            <v>0706818424</v>
          </cell>
          <cell r="N7469" t="str">
            <v>0987188286</v>
          </cell>
          <cell r="O7469" t="str">
            <v/>
          </cell>
          <cell r="P7469" t="str">
            <v>070212</v>
          </cell>
          <cell r="Q7469" t="str">
            <v>MACHALA</v>
          </cell>
          <cell r="R7469" t="str">
            <v>EL ORO</v>
          </cell>
          <cell r="S7469" t="str">
            <v>MACHALA</v>
          </cell>
          <cell r="T7469" t="str">
            <v>TRAMACO</v>
          </cell>
          <cell r="U7469" t="str">
            <v>FLEXNETUIO_PROVINCIA</v>
          </cell>
          <cell r="V7469">
            <v>1</v>
          </cell>
          <cell r="W7469">
            <v>1</v>
          </cell>
          <cell r="X7469" t="str">
            <v>FLEXNET ECUADOR - MDELIVERY</v>
          </cell>
          <cell r="Y7469" t="str">
            <v>CALLE 28 DE JUNIO S/N Y GARCIA MORENO ENTRADA LLANO GRANDE</v>
          </cell>
        </row>
        <row r="7470">
          <cell r="A7470" t="str">
            <v>4786734</v>
          </cell>
          <cell r="B7470">
            <v>489857</v>
          </cell>
          <cell r="C7470" t="str">
            <v>4786734</v>
          </cell>
          <cell r="D7470" t="str">
            <v>MDELIVERY</v>
          </cell>
          <cell r="E7470" t="str">
            <v>DESPACHO</v>
          </cell>
          <cell r="F7470" t="str">
            <v>NORMAL</v>
          </cell>
          <cell r="G7470" t="str">
            <v>031080004786734</v>
          </cell>
          <cell r="H7470">
            <v>44929</v>
          </cell>
          <cell r="I7470" t="str">
            <v>ENTREGADO</v>
          </cell>
          <cell r="J7470">
            <v>44930</v>
          </cell>
          <cell r="K7470" t="str">
            <v>LUIS EDUARDO TALAHUA COLLAY</v>
          </cell>
          <cell r="L7470" t="str">
            <v>MILAGRO CALLE GUAYAQUIL SN CALLE VARGAS TORRES</v>
          </cell>
          <cell r="M7470" t="str">
            <v>1803394459</v>
          </cell>
          <cell r="N7470" t="str">
            <v>0999053398</v>
          </cell>
          <cell r="O7470" t="str">
            <v>0999053398</v>
          </cell>
          <cell r="P7470" t="str">
            <v>091703</v>
          </cell>
          <cell r="Q7470" t="str">
            <v>MILAGRO</v>
          </cell>
          <cell r="R7470" t="str">
            <v>GUAYAS</v>
          </cell>
          <cell r="S7470" t="str">
            <v>MILAGRO</v>
          </cell>
          <cell r="T7470" t="str">
            <v>TRAMACO</v>
          </cell>
          <cell r="U7470" t="str">
            <v>FLEXNETUIO_PROVINCIA</v>
          </cell>
          <cell r="V7470">
            <v>1</v>
          </cell>
          <cell r="W7470">
            <v>1</v>
          </cell>
          <cell r="X7470" t="str">
            <v>FLEXNET ECUADOR - MDELIVERY</v>
          </cell>
          <cell r="Y7470" t="str">
            <v>CALLE 28 DE JUNIO S/N Y GARCIA MORENO ENTRADA LLANO GRANDE</v>
          </cell>
        </row>
        <row r="7471">
          <cell r="A7471" t="str">
            <v>4786812</v>
          </cell>
          <cell r="B7471">
            <v>489858</v>
          </cell>
          <cell r="C7471" t="str">
            <v>4786812</v>
          </cell>
          <cell r="D7471" t="str">
            <v>MDELIVERY</v>
          </cell>
          <cell r="E7471" t="str">
            <v>DESPACHO</v>
          </cell>
          <cell r="F7471" t="str">
            <v>NORMAL</v>
          </cell>
          <cell r="G7471" t="str">
            <v>FT77450</v>
          </cell>
          <cell r="H7471">
            <v>44929</v>
          </cell>
          <cell r="I7471" t="str">
            <v>ENTREGADO</v>
          </cell>
          <cell r="J7471">
            <v>44931</v>
          </cell>
          <cell r="K7471" t="str">
            <v>CANSINO MUNOZ WILFRIDO VLADIMIR</v>
          </cell>
          <cell r="L7471" t="str">
            <v>CARCELEN  CALLE  N 76  N 70 PANAMERICANA NORTE</v>
          </cell>
          <cell r="M7471" t="str">
            <v>1724357064</v>
          </cell>
          <cell r="N7471" t="str">
            <v>0984375044</v>
          </cell>
          <cell r="O7471" t="str">
            <v>0984375044</v>
          </cell>
          <cell r="P7471" t="str">
            <v>170302</v>
          </cell>
          <cell r="Q7471" t="str">
            <v>QUITO</v>
          </cell>
          <cell r="R7471" t="str">
            <v>PICHINCHA</v>
          </cell>
          <cell r="S7471" t="str">
            <v>QUITO</v>
          </cell>
          <cell r="T7471" t="str">
            <v>FLEXTRANS UIO</v>
          </cell>
          <cell r="U7471" t="str">
            <v>FLEXNETUIO_LOCAL</v>
          </cell>
          <cell r="V7471">
            <v>1</v>
          </cell>
          <cell r="W7471">
            <v>1</v>
          </cell>
          <cell r="X7471" t="str">
            <v>FLEXNET ECUADOR - MDELIVERY</v>
          </cell>
          <cell r="Y7471" t="str">
            <v>CALLE 28 DE JUNIO S/N Y GARCIA MORENO ENTRADA LLANO GRANDE</v>
          </cell>
        </row>
        <row r="7472">
          <cell r="A7472" t="str">
            <v>4786889</v>
          </cell>
          <cell r="B7472">
            <v>489859</v>
          </cell>
          <cell r="C7472" t="str">
            <v>4786889</v>
          </cell>
          <cell r="D7472" t="str">
            <v>MDELIVERY</v>
          </cell>
          <cell r="E7472" t="str">
            <v>DESPACHO</v>
          </cell>
          <cell r="F7472" t="str">
            <v>NORMAL</v>
          </cell>
          <cell r="G7472" t="str">
            <v>031080004786889</v>
          </cell>
          <cell r="H7472">
            <v>44929</v>
          </cell>
          <cell r="I7472" t="str">
            <v>ENTREGADO</v>
          </cell>
          <cell r="J7472">
            <v>44930</v>
          </cell>
          <cell r="K7472" t="str">
            <v>GAVILANEZ BRAVO JANINE MICHEL</v>
          </cell>
          <cell r="L7472" t="str">
            <v>ESMERALDAS     AV BOLIVAR  SN ENTRE MEJIA Y SALINAS</v>
          </cell>
          <cell r="M7472" t="str">
            <v>0850129818</v>
          </cell>
          <cell r="N7472" t="str">
            <v>0991839426</v>
          </cell>
          <cell r="O7472" t="str">
            <v>0991839426</v>
          </cell>
          <cell r="P7472" t="str">
            <v>080105</v>
          </cell>
          <cell r="Q7472" t="str">
            <v>ESMERALDAS</v>
          </cell>
          <cell r="R7472" t="str">
            <v>ESMERALDAS</v>
          </cell>
          <cell r="S7472" t="str">
            <v>ESMERALDAS</v>
          </cell>
          <cell r="T7472" t="str">
            <v>TRAMACO</v>
          </cell>
          <cell r="U7472" t="str">
            <v>FLEXNETUIO_PROVINCIA</v>
          </cell>
          <cell r="V7472">
            <v>1</v>
          </cell>
          <cell r="W7472">
            <v>1</v>
          </cell>
          <cell r="X7472" t="str">
            <v>FLEXNET ECUADOR - MDELIVERY</v>
          </cell>
          <cell r="Y7472" t="str">
            <v>CALLE 28 DE JUNIO S/N Y GARCIA MORENO ENTRADA LLANO GRANDE</v>
          </cell>
        </row>
        <row r="7473">
          <cell r="A7473" t="str">
            <v>4787144</v>
          </cell>
          <cell r="B7473">
            <v>489860</v>
          </cell>
          <cell r="C7473" t="str">
            <v>4787144</v>
          </cell>
          <cell r="D7473" t="str">
            <v>MDELIVERY</v>
          </cell>
          <cell r="E7473" t="str">
            <v>DESPACHO</v>
          </cell>
          <cell r="F7473" t="str">
            <v>DERIVADO PICK UP</v>
          </cell>
          <cell r="G7473" t="str">
            <v>031080004787144</v>
          </cell>
          <cell r="H7473">
            <v>44929</v>
          </cell>
          <cell r="I7473" t="str">
            <v>ENTREGADO</v>
          </cell>
          <cell r="J7473">
            <v>44930</v>
          </cell>
          <cell r="K7473" t="str">
            <v>FREIRE TOAPANTA ALEXIS DANILO</v>
          </cell>
          <cell r="L7473" t="str">
            <v>OFICINA TRAMACO LATACUNGA</v>
          </cell>
          <cell r="M7473" t="str">
            <v>0550075402</v>
          </cell>
          <cell r="N7473" t="str">
            <v>0979104059</v>
          </cell>
          <cell r="O7473" t="str">
            <v>0979104059</v>
          </cell>
          <cell r="P7473" t="str">
            <v>LATACUNGA</v>
          </cell>
          <cell r="Q7473" t="str">
            <v>LATACUNGA</v>
          </cell>
          <cell r="R7473" t="str">
            <v>COTOPAXI</v>
          </cell>
          <cell r="T7473" t="str">
            <v>TRAMACO</v>
          </cell>
          <cell r="U7473" t="str">
            <v>FLEXNETUIO_PROVINCIA</v>
          </cell>
          <cell r="V7473">
            <v>1</v>
          </cell>
          <cell r="W7473">
            <v>1</v>
          </cell>
          <cell r="X7473" t="str">
            <v>FLEXNET ECUADOR - MDELIVERY</v>
          </cell>
          <cell r="Y7473" t="str">
            <v>CALLE 28 DE JUNIO S/N Y GARCIA MORENO ENTRADA LLANO GRANDE</v>
          </cell>
        </row>
        <row r="7474">
          <cell r="A7474" t="str">
            <v>4787756</v>
          </cell>
          <cell r="B7474">
            <v>489861</v>
          </cell>
          <cell r="C7474" t="str">
            <v>4787756</v>
          </cell>
          <cell r="D7474" t="str">
            <v>MDELIVERY</v>
          </cell>
          <cell r="E7474" t="str">
            <v>DESPACHO</v>
          </cell>
          <cell r="F7474" t="str">
            <v>NORMAL</v>
          </cell>
          <cell r="G7474" t="str">
            <v>IC4124</v>
          </cell>
          <cell r="H7474">
            <v>44929</v>
          </cell>
          <cell r="I7474" t="str">
            <v>ENTREGADO</v>
          </cell>
          <cell r="J7474">
            <v>44930</v>
          </cell>
          <cell r="K7474" t="str">
            <v>JAROLD ALEXANDER PAZMINO VILLAVICENCIO</v>
          </cell>
          <cell r="L7474" t="str">
            <v>EL VECINO  AV TURUHUAYCO  2  96  CALLE VIEJA</v>
          </cell>
          <cell r="M7474" t="str">
            <v>0705589935</v>
          </cell>
          <cell r="N7474" t="str">
            <v>0999282938</v>
          </cell>
          <cell r="O7474" t="str">
            <v>0999282938</v>
          </cell>
          <cell r="P7474" t="str">
            <v>010102</v>
          </cell>
          <cell r="Q7474" t="str">
            <v>CUENCA</v>
          </cell>
          <cell r="R7474" t="str">
            <v>AZUAY</v>
          </cell>
          <cell r="S7474" t="str">
            <v>CUENCA</v>
          </cell>
          <cell r="T7474" t="str">
            <v>ITSACOURIER</v>
          </cell>
          <cell r="U7474" t="str">
            <v>FLEXNETUIO_PROVINCIA</v>
          </cell>
          <cell r="V7474">
            <v>1</v>
          </cell>
          <cell r="W7474">
            <v>1</v>
          </cell>
          <cell r="X7474" t="str">
            <v>FLEXNET ECUADOR - MDELIVERY</v>
          </cell>
          <cell r="Y7474" t="str">
            <v>CALLE 28 DE JUNIO S/N Y GARCIA MORENO ENTRADA LLANO GRANDE</v>
          </cell>
        </row>
        <row r="7475">
          <cell r="A7475" t="str">
            <v>4787779</v>
          </cell>
          <cell r="B7475">
            <v>489862</v>
          </cell>
          <cell r="C7475" t="str">
            <v>4787779</v>
          </cell>
          <cell r="D7475" t="str">
            <v>MDELIVERY</v>
          </cell>
          <cell r="E7475" t="str">
            <v>DESPACHO</v>
          </cell>
          <cell r="F7475" t="str">
            <v>NORMAL</v>
          </cell>
          <cell r="G7475" t="str">
            <v>031080004787779</v>
          </cell>
          <cell r="H7475">
            <v>44929</v>
          </cell>
          <cell r="I7475" t="str">
            <v>ENTREGADO</v>
          </cell>
          <cell r="J7475">
            <v>44930</v>
          </cell>
          <cell r="K7475" t="str">
            <v>SONNIA GERMANIA PENAFIEL VELIZ</v>
          </cell>
          <cell r="L7475" t="str">
            <v>ELOY ALFARO CDLA PANORAMA MZ 1415 VILLA 5</v>
          </cell>
          <cell r="M7475" t="str">
            <v>0901525568</v>
          </cell>
          <cell r="N7475" t="str">
            <v>0979770140</v>
          </cell>
          <cell r="O7475" t="str">
            <v>0979770140</v>
          </cell>
          <cell r="P7475" t="str">
            <v>092407</v>
          </cell>
          <cell r="Q7475" t="str">
            <v>DURAN</v>
          </cell>
          <cell r="R7475" t="str">
            <v>GUAYAS</v>
          </cell>
          <cell r="S7475" t="str">
            <v>ELOY ALFARO (DURAN)</v>
          </cell>
          <cell r="T7475" t="str">
            <v>TRAMACO</v>
          </cell>
          <cell r="U7475" t="str">
            <v>FLEXNETUIO_GYE</v>
          </cell>
          <cell r="V7475">
            <v>1</v>
          </cell>
          <cell r="W7475">
            <v>1</v>
          </cell>
          <cell r="X7475" t="str">
            <v>FLEXNET ECUADOR - MDELIVERY</v>
          </cell>
          <cell r="Y7475" t="str">
            <v>CALLE 28 DE JUNIO S/N Y GARCIA MORENO ENTRADA LLANO GRANDE</v>
          </cell>
        </row>
        <row r="7476">
          <cell r="A7476" t="str">
            <v>4787806</v>
          </cell>
          <cell r="B7476">
            <v>489863</v>
          </cell>
          <cell r="C7476" t="str">
            <v>4787806</v>
          </cell>
          <cell r="D7476" t="str">
            <v>MDELIVERY</v>
          </cell>
          <cell r="E7476" t="str">
            <v>DESPACHO</v>
          </cell>
          <cell r="F7476" t="str">
            <v>NORMAL</v>
          </cell>
          <cell r="G7476" t="str">
            <v>TF91649</v>
          </cell>
          <cell r="H7476">
            <v>44929</v>
          </cell>
          <cell r="I7476" t="str">
            <v>ENTREGADO</v>
          </cell>
          <cell r="J7476">
            <v>44930</v>
          </cell>
          <cell r="K7476" t="str">
            <v>BRITANY VALESKA NARANJO SANTILLAN</v>
          </cell>
          <cell r="L7476" t="str">
            <v>TARQUI CDLA VALLE DE LOS GERANIOS MZ 1451 SOLAR 28</v>
          </cell>
          <cell r="M7476" t="str">
            <v>0954502027</v>
          </cell>
          <cell r="N7476" t="str">
            <v>0967642414</v>
          </cell>
          <cell r="O7476" t="str">
            <v>0967642414</v>
          </cell>
          <cell r="P7476" t="str">
            <v>090703</v>
          </cell>
          <cell r="Q7476" t="str">
            <v>GUAYAQUIL</v>
          </cell>
          <cell r="R7476" t="str">
            <v>GUAYAS</v>
          </cell>
          <cell r="S7476" t="str">
            <v>GUAYAQUIL</v>
          </cell>
          <cell r="T7476" t="str">
            <v>CARGO UNION</v>
          </cell>
          <cell r="U7476" t="str">
            <v>FLEXNETUIO_GYE</v>
          </cell>
          <cell r="V7476">
            <v>1</v>
          </cell>
          <cell r="W7476">
            <v>1</v>
          </cell>
          <cell r="X7476" t="str">
            <v>FLEXNET ECUADOR - MDELIVERY</v>
          </cell>
          <cell r="Y7476" t="str">
            <v>CALLE 28 DE JUNIO S/N Y GARCIA MORENO ENTRADA LLANO GRANDE</v>
          </cell>
        </row>
        <row r="7477">
          <cell r="A7477" t="str">
            <v>4787809</v>
          </cell>
          <cell r="B7477">
            <v>489864</v>
          </cell>
          <cell r="C7477" t="str">
            <v>4787809</v>
          </cell>
          <cell r="D7477" t="str">
            <v>MDELIVERY</v>
          </cell>
          <cell r="E7477" t="str">
            <v>DESPACHO</v>
          </cell>
          <cell r="F7477" t="str">
            <v>DERIVADO PICK UP</v>
          </cell>
          <cell r="G7477" t="str">
            <v>031080004787809</v>
          </cell>
          <cell r="H7477">
            <v>44929</v>
          </cell>
          <cell r="I7477" t="str">
            <v>ENTREGADO</v>
          </cell>
          <cell r="J7477">
            <v>44931</v>
          </cell>
          <cell r="K7477" t="str">
            <v>NICOLE AGUSTINA PACHECO ZAPATA</v>
          </cell>
          <cell r="L7477" t="str">
            <v>OFICINA TRAMACO PUNTO DE ATENCION SAN MARINO</v>
          </cell>
          <cell r="M7477" t="str">
            <v>1207394238</v>
          </cell>
          <cell r="N7477" t="str">
            <v>0969612176</v>
          </cell>
          <cell r="O7477" t="str">
            <v>0969612176</v>
          </cell>
          <cell r="P7477" t="str">
            <v>GUAYAQUIL</v>
          </cell>
          <cell r="Q7477" t="str">
            <v>GUAYAQUIL</v>
          </cell>
          <cell r="R7477" t="str">
            <v>GUAYAS</v>
          </cell>
          <cell r="T7477" t="str">
            <v>TRAMACO</v>
          </cell>
          <cell r="U7477" t="str">
            <v>FLEXNETUIO_GYE</v>
          </cell>
          <cell r="V7477">
            <v>1</v>
          </cell>
          <cell r="W7477">
            <v>1</v>
          </cell>
          <cell r="X7477" t="str">
            <v>FLEXNET ECUADOR - MDELIVERY</v>
          </cell>
          <cell r="Y7477" t="str">
            <v>CALLE 28 DE JUNIO S/N Y GARCIA MORENO ENTRADA LLANO GRANDE</v>
          </cell>
        </row>
        <row r="7478">
          <cell r="A7478" t="str">
            <v>4787814</v>
          </cell>
          <cell r="B7478">
            <v>489865</v>
          </cell>
          <cell r="C7478" t="str">
            <v>4787814</v>
          </cell>
          <cell r="D7478" t="str">
            <v>MDELIVERY</v>
          </cell>
          <cell r="E7478" t="str">
            <v>DESPACHO</v>
          </cell>
          <cell r="F7478" t="str">
            <v>NORMAL</v>
          </cell>
          <cell r="G7478" t="str">
            <v>FT77422</v>
          </cell>
          <cell r="H7478">
            <v>44929</v>
          </cell>
          <cell r="I7478" t="str">
            <v>ENTREGADO</v>
          </cell>
          <cell r="J7478">
            <v>44930</v>
          </cell>
          <cell r="K7478" t="str">
            <v>CARLOS DANIEL CEDENO POZO</v>
          </cell>
          <cell r="L7478" t="str">
            <v>CONOCOTO PASAJE A SN AV LEONIDAD PLAZA</v>
          </cell>
          <cell r="M7478" t="str">
            <v>1755977301</v>
          </cell>
          <cell r="N7478" t="str">
            <v>0988379145</v>
          </cell>
          <cell r="O7478" t="str">
            <v>0988379145</v>
          </cell>
          <cell r="P7478" t="str">
            <v>170805</v>
          </cell>
          <cell r="Q7478" t="str">
            <v>QUITO</v>
          </cell>
          <cell r="R7478" t="str">
            <v>PICHINCHA</v>
          </cell>
          <cell r="S7478" t="str">
            <v>CONOCOTO - DEAN BAJO -  -  -  -</v>
          </cell>
          <cell r="T7478" t="str">
            <v>FLEXTRANS UIO</v>
          </cell>
          <cell r="U7478" t="str">
            <v>FLEXNETUIO_LOCAL</v>
          </cell>
          <cell r="V7478">
            <v>1</v>
          </cell>
          <cell r="W7478">
            <v>1</v>
          </cell>
          <cell r="X7478" t="str">
            <v>FLEXNET ECUADOR - MDELIVERY</v>
          </cell>
          <cell r="Y7478" t="str">
            <v>CALLE 28 DE JUNIO S/N Y GARCIA MORENO ENTRADA LLANO GRANDE</v>
          </cell>
        </row>
        <row r="7479">
          <cell r="A7479" t="str">
            <v>4787816</v>
          </cell>
          <cell r="B7479">
            <v>489866</v>
          </cell>
          <cell r="C7479" t="str">
            <v>4787816</v>
          </cell>
          <cell r="D7479" t="str">
            <v>MDELIVERY</v>
          </cell>
          <cell r="E7479" t="str">
            <v>DESPACHO</v>
          </cell>
          <cell r="F7479" t="str">
            <v>NORMAL</v>
          </cell>
          <cell r="G7479" t="str">
            <v>FT77439</v>
          </cell>
          <cell r="H7479">
            <v>44929</v>
          </cell>
          <cell r="I7479" t="str">
            <v>ENTREGADO</v>
          </cell>
          <cell r="J7479">
            <v>44931</v>
          </cell>
          <cell r="K7479" t="str">
            <v>JESSICA KARINA SIMBANA ORTIZ</v>
          </cell>
          <cell r="L7479" t="str">
            <v>CALDERON CALLE ELIAS GODOY  E3 99 CALLE  EFRAIN ARMAS</v>
          </cell>
          <cell r="M7479" t="str">
            <v>1750565127</v>
          </cell>
          <cell r="N7479" t="str">
            <v>0984803049</v>
          </cell>
          <cell r="O7479" t="str">
            <v>0984803049</v>
          </cell>
          <cell r="P7479" t="str">
            <v>170201</v>
          </cell>
          <cell r="Q7479" t="str">
            <v>QUITO</v>
          </cell>
          <cell r="R7479" t="str">
            <v>PICHINCHA</v>
          </cell>
          <cell r="S7479" t="str">
            <v>CALDERON (CARAPUNGO)</v>
          </cell>
          <cell r="T7479" t="str">
            <v>FLEXTRANS UIO</v>
          </cell>
          <cell r="U7479" t="str">
            <v>FLEXNETUIO_LOCAL</v>
          </cell>
          <cell r="V7479">
            <v>1</v>
          </cell>
          <cell r="W7479">
            <v>1</v>
          </cell>
          <cell r="X7479" t="str">
            <v>FLEXNET ECUADOR - MDELIVERY</v>
          </cell>
          <cell r="Y7479" t="str">
            <v>CALLE 28 DE JUNIO S/N Y GARCIA MORENO ENTRADA LLANO GRANDE</v>
          </cell>
        </row>
        <row r="7480">
          <cell r="A7480" t="str">
            <v>4787820</v>
          </cell>
          <cell r="B7480">
            <v>489867</v>
          </cell>
          <cell r="C7480" t="str">
            <v>4787820</v>
          </cell>
          <cell r="D7480" t="str">
            <v>MDELIVERY</v>
          </cell>
          <cell r="E7480" t="str">
            <v>DESPACHO</v>
          </cell>
          <cell r="F7480" t="str">
            <v>NORMAL</v>
          </cell>
          <cell r="G7480" t="str">
            <v>FT77420</v>
          </cell>
          <cell r="H7480">
            <v>44929</v>
          </cell>
          <cell r="I7480" t="str">
            <v>ENTREGADO</v>
          </cell>
          <cell r="J7480">
            <v>44931</v>
          </cell>
          <cell r="K7480" t="str">
            <v>DEYVI MAGDALENA CORDOVA PALADINES</v>
          </cell>
          <cell r="L7480" t="str">
            <v>LA CONCEPCION CALLE MARCOS AGUIRRE N48 142 Y AV BRASIL</v>
          </cell>
          <cell r="M7480" t="str">
            <v>1721938940</v>
          </cell>
          <cell r="N7480" t="str">
            <v>0999748845</v>
          </cell>
          <cell r="O7480" t="str">
            <v>0999748845</v>
          </cell>
          <cell r="P7480" t="str">
            <v>170510</v>
          </cell>
          <cell r="Q7480" t="str">
            <v>QUITO</v>
          </cell>
          <cell r="R7480" t="str">
            <v>PICHINCHA</v>
          </cell>
          <cell r="S7480" t="str">
            <v>QUITO</v>
          </cell>
          <cell r="T7480" t="str">
            <v>FLEXTRANS UIO</v>
          </cell>
          <cell r="U7480" t="str">
            <v>FLEXNETUIO_LOCAL</v>
          </cell>
          <cell r="V7480">
            <v>1</v>
          </cell>
          <cell r="W7480">
            <v>1</v>
          </cell>
          <cell r="X7480" t="str">
            <v>FLEXNET ECUADOR - MDELIVERY</v>
          </cell>
          <cell r="Y7480" t="str">
            <v>CALLE 28 DE JUNIO S/N Y GARCIA MORENO ENTRADA LLANO GRANDE</v>
          </cell>
        </row>
        <row r="7481">
          <cell r="A7481" t="str">
            <v>4753943</v>
          </cell>
          <cell r="B7481">
            <v>489815</v>
          </cell>
          <cell r="C7481" t="str">
            <v>4753943</v>
          </cell>
          <cell r="D7481" t="str">
            <v>MDELIVERY</v>
          </cell>
          <cell r="E7481" t="str">
            <v>DESPACHO</v>
          </cell>
          <cell r="F7481" t="str">
            <v>NORMAL</v>
          </cell>
          <cell r="G7481" t="str">
            <v>FT77443</v>
          </cell>
          <cell r="H7481">
            <v>44929</v>
          </cell>
          <cell r="I7481" t="str">
            <v>ENTREGADO</v>
          </cell>
          <cell r="J7481">
            <v>44930</v>
          </cell>
          <cell r="K7481" t="str">
            <v>CUJILEMA TENELEMA DIANA MARISOL</v>
          </cell>
          <cell r="L7481" t="str">
            <v>PONCEANO  CALLE CHEDIAK  E5 104  Y ELOY ALFARO</v>
          </cell>
          <cell r="M7481" t="str">
            <v>1721969366</v>
          </cell>
          <cell r="N7481" t="str">
            <v>0998010897</v>
          </cell>
          <cell r="O7481" t="str">
            <v>0998010897</v>
          </cell>
          <cell r="P7481" t="str">
            <v>170307</v>
          </cell>
          <cell r="Q7481" t="str">
            <v>QUITO</v>
          </cell>
          <cell r="R7481" t="str">
            <v>PICHINCHA</v>
          </cell>
          <cell r="S7481" t="str">
            <v>QUITO</v>
          </cell>
          <cell r="T7481" t="str">
            <v>FLEXTRANS UIO</v>
          </cell>
          <cell r="U7481" t="str">
            <v>FLEXNETUIO_LOCAL</v>
          </cell>
          <cell r="V7481">
            <v>1</v>
          </cell>
          <cell r="W7481">
            <v>1</v>
          </cell>
          <cell r="X7481" t="str">
            <v>FLEXNET ECUADOR - MDELIVERY</v>
          </cell>
          <cell r="Y7481" t="str">
            <v>CALLE 28 DE JUNIO S/N Y GARCIA MORENO ENTRADA LLANO GRANDE</v>
          </cell>
        </row>
        <row r="7482">
          <cell r="A7482" t="str">
            <v>4765852</v>
          </cell>
          <cell r="B7482">
            <v>489818</v>
          </cell>
          <cell r="C7482" t="str">
            <v>4765852</v>
          </cell>
          <cell r="D7482" t="str">
            <v>MDELIVERY</v>
          </cell>
          <cell r="E7482" t="str">
            <v>DESPACHO</v>
          </cell>
          <cell r="F7482" t="str">
            <v>NORMAL</v>
          </cell>
          <cell r="G7482" t="str">
            <v>031080004765852</v>
          </cell>
          <cell r="H7482">
            <v>44929</v>
          </cell>
          <cell r="I7482" t="str">
            <v>ENTREGADO</v>
          </cell>
          <cell r="J7482">
            <v>44932</v>
          </cell>
          <cell r="K7482" t="str">
            <v>FABRIZIO XAVIER VIVEROS CHARPENTIER</v>
          </cell>
          <cell r="L7482" t="str">
            <v>SAN FRANCISCO AV CRISTOBAL DE TROYA 9 66 AV FRAY VACAS GALINDO</v>
          </cell>
          <cell r="M7482" t="str">
            <v>1710442409</v>
          </cell>
          <cell r="N7482" t="str">
            <v>0987923229</v>
          </cell>
          <cell r="O7482" t="str">
            <v>0987923229</v>
          </cell>
          <cell r="P7482" t="str">
            <v>100102</v>
          </cell>
          <cell r="Q7482" t="str">
            <v>IBARRA</v>
          </cell>
          <cell r="R7482" t="str">
            <v>IMBABURA</v>
          </cell>
          <cell r="S7482" t="str">
            <v>SAN MIGUEL DE IBARRA</v>
          </cell>
          <cell r="T7482" t="str">
            <v>TRAMACO</v>
          </cell>
          <cell r="U7482" t="str">
            <v>FLEXNETUIO_PROVINCIA</v>
          </cell>
          <cell r="V7482">
            <v>1</v>
          </cell>
          <cell r="W7482">
            <v>1</v>
          </cell>
          <cell r="X7482" t="str">
            <v>FLEXNET ECUADOR - MDELIVERY</v>
          </cell>
          <cell r="Y7482" t="str">
            <v>CALLE 28 DE JUNIO S/N Y GARCIA MORENO ENTRADA LLANO GRANDE</v>
          </cell>
        </row>
        <row r="7483">
          <cell r="A7483" t="str">
            <v>4768040</v>
          </cell>
          <cell r="B7483">
            <v>489820</v>
          </cell>
          <cell r="C7483" t="str">
            <v>4768040</v>
          </cell>
          <cell r="D7483" t="str">
            <v>MDELIVERY</v>
          </cell>
          <cell r="E7483" t="str">
            <v>DESPACHO</v>
          </cell>
          <cell r="F7483" t="str">
            <v>NORMAL</v>
          </cell>
          <cell r="G7483" t="str">
            <v>FT77441</v>
          </cell>
          <cell r="H7483">
            <v>44929</v>
          </cell>
          <cell r="I7483" t="str">
            <v>ENTREGADO</v>
          </cell>
          <cell r="J7483">
            <v>44930</v>
          </cell>
          <cell r="K7483" t="str">
            <v>MAITA LOAIZA JONATHAN FABRICIO</v>
          </cell>
          <cell r="L7483" t="str">
            <v>TURUBAMBA CALLE S61F LOTE 34  Y E10A</v>
          </cell>
          <cell r="M7483" t="str">
            <v>1720774684</v>
          </cell>
          <cell r="N7483" t="str">
            <v>0998075161</v>
          </cell>
          <cell r="O7483" t="str">
            <v>0998075161</v>
          </cell>
          <cell r="P7483" t="str">
            <v>170710</v>
          </cell>
          <cell r="Q7483" t="str">
            <v>QUITO</v>
          </cell>
          <cell r="R7483" t="str">
            <v>PICHINCHA</v>
          </cell>
          <cell r="S7483" t="str">
            <v>QUITO</v>
          </cell>
          <cell r="T7483" t="str">
            <v>TRANSERVISS</v>
          </cell>
          <cell r="U7483" t="str">
            <v>FLEXNETUIO_LOCAL</v>
          </cell>
          <cell r="V7483">
            <v>1</v>
          </cell>
          <cell r="W7483">
            <v>1</v>
          </cell>
          <cell r="X7483" t="str">
            <v>FLEXNET ECUADOR - MDELIVERY</v>
          </cell>
          <cell r="Y7483" t="str">
            <v>CALLE 28 DE JUNIO S/N Y GARCIA MORENO ENTRADA LLANO GRANDE</v>
          </cell>
        </row>
        <row r="7484">
          <cell r="A7484" t="str">
            <v>4772456</v>
          </cell>
          <cell r="B7484">
            <v>489821</v>
          </cell>
          <cell r="C7484" t="str">
            <v>4772456</v>
          </cell>
          <cell r="D7484" t="str">
            <v>MDELIVERY</v>
          </cell>
          <cell r="E7484" t="str">
            <v>DESPACHO</v>
          </cell>
          <cell r="F7484" t="str">
            <v>NORMAL</v>
          </cell>
          <cell r="G7484" t="str">
            <v>FT77445</v>
          </cell>
          <cell r="H7484">
            <v>44929</v>
          </cell>
          <cell r="I7484" t="str">
            <v>ENTREGADO</v>
          </cell>
          <cell r="J7484">
            <v>44930</v>
          </cell>
          <cell r="K7484" t="str">
            <v>MARIO BOLIBAR NARVAEZ CORNEJO .</v>
          </cell>
          <cell r="L7484" t="str">
            <v>EL CONDADO CALLE JUAN PROCEL LOTE 945 CALLE CATON CARDENAS</v>
          </cell>
          <cell r="M7484" t="str">
            <v>1705276366</v>
          </cell>
          <cell r="N7484" t="str">
            <v>0999232315</v>
          </cell>
          <cell r="O7484" t="str">
            <v/>
          </cell>
          <cell r="P7484" t="str">
            <v>170305</v>
          </cell>
          <cell r="Q7484" t="str">
            <v>QUITO</v>
          </cell>
          <cell r="R7484" t="str">
            <v>PICHINCHA</v>
          </cell>
          <cell r="S7484" t="str">
            <v>QUITO - URBANIZACION DE LOS ARQUITECTOS - CONJUNTO SAN GREGORIO</v>
          </cell>
          <cell r="T7484" t="str">
            <v>FLEXTRANS UIO</v>
          </cell>
          <cell r="U7484" t="str">
            <v>FLEXNETUIO_LOCAL</v>
          </cell>
          <cell r="V7484">
            <v>1</v>
          </cell>
          <cell r="W7484">
            <v>1</v>
          </cell>
          <cell r="X7484" t="str">
            <v>FLEXNET ECUADOR - MDELIVERY</v>
          </cell>
          <cell r="Y7484" t="str">
            <v>CALLE 28 DE JUNIO S/N Y GARCIA MORENO ENTRADA LLANO GRANDE</v>
          </cell>
        </row>
        <row r="7485">
          <cell r="A7485" t="str">
            <v>4774646</v>
          </cell>
          <cell r="B7485">
            <v>489822</v>
          </cell>
          <cell r="C7485" t="str">
            <v>4774646</v>
          </cell>
          <cell r="D7485" t="str">
            <v>MDELIVERY</v>
          </cell>
          <cell r="E7485" t="str">
            <v>DESPACHO</v>
          </cell>
          <cell r="G7485" t="str">
            <v>031080004774646</v>
          </cell>
          <cell r="H7485">
            <v>44929</v>
          </cell>
          <cell r="I7485" t="str">
            <v>ENTREGADO</v>
          </cell>
          <cell r="J7485">
            <v>44931</v>
          </cell>
          <cell r="K7485" t="str">
            <v>OSCAR JOSEPH PINARGOTE RAMIREZ</v>
          </cell>
          <cell r="L7485" t="str">
            <v>ANDRES DE VERA CALLE AMERICA  SN  Y CALLEJON MANTUANO</v>
          </cell>
          <cell r="M7485" t="str">
            <v>1306385194</v>
          </cell>
          <cell r="N7485" t="str">
            <v>0998999060</v>
          </cell>
          <cell r="O7485" t="str">
            <v>0998999060</v>
          </cell>
          <cell r="P7485" t="str">
            <v>PORTOVIEJO</v>
          </cell>
          <cell r="Q7485" t="str">
            <v>PORTOVIEJO</v>
          </cell>
          <cell r="R7485" t="str">
            <v>MANABI</v>
          </cell>
          <cell r="T7485" t="str">
            <v>TRAMACO</v>
          </cell>
          <cell r="U7485" t="str">
            <v>FLEXNETUIO_PROVINCIA</v>
          </cell>
          <cell r="V7485">
            <v>1</v>
          </cell>
          <cell r="W7485">
            <v>1</v>
          </cell>
          <cell r="X7485" t="str">
            <v>FLEXNET ECUADOR - MDELIVERY</v>
          </cell>
          <cell r="Y7485" t="str">
            <v>CALLE 28 DE JUNIO S/N Y GARCIA MORENO ENTRADA LLANO GRANDE</v>
          </cell>
        </row>
        <row r="7486">
          <cell r="A7486" t="str">
            <v>4775036</v>
          </cell>
          <cell r="B7486">
            <v>489823</v>
          </cell>
          <cell r="C7486" t="str">
            <v>4775036</v>
          </cell>
          <cell r="D7486" t="str">
            <v>MDELIVERY</v>
          </cell>
          <cell r="E7486" t="str">
            <v>DESPACHO</v>
          </cell>
          <cell r="F7486" t="str">
            <v>NORMAL</v>
          </cell>
          <cell r="G7486" t="str">
            <v>031080004775036</v>
          </cell>
          <cell r="H7486">
            <v>44929</v>
          </cell>
          <cell r="I7486" t="str">
            <v>ENTREGADO</v>
          </cell>
          <cell r="J7486">
            <v>44930</v>
          </cell>
          <cell r="K7486" t="str">
            <v>Julia Veronica Cedeno Cruzatty</v>
          </cell>
          <cell r="L7486" t="str">
            <v>LOS ESTEROS  AV P6 SN ENTRE CALLE P 1 Y P3</v>
          </cell>
          <cell r="M7486" t="str">
            <v>1310100829</v>
          </cell>
          <cell r="N7486" t="str">
            <v>0992341054</v>
          </cell>
          <cell r="O7486" t="str">
            <v>0992341054</v>
          </cell>
          <cell r="P7486" t="str">
            <v>130210</v>
          </cell>
          <cell r="Q7486" t="str">
            <v>MANTA</v>
          </cell>
          <cell r="R7486" t="str">
            <v>MANABI</v>
          </cell>
          <cell r="S7486" t="str">
            <v>MANTA</v>
          </cell>
          <cell r="T7486" t="str">
            <v>TRAMACO</v>
          </cell>
          <cell r="U7486" t="str">
            <v>FLEXNETUIO_PROVINCIA</v>
          </cell>
          <cell r="V7486">
            <v>1</v>
          </cell>
          <cell r="W7486">
            <v>1</v>
          </cell>
          <cell r="X7486" t="str">
            <v>FLEXNET ECUADOR - MDELIVERY</v>
          </cell>
          <cell r="Y7486" t="str">
            <v>CALLE 28 DE JUNIO S/N Y GARCIA MORENO ENTRADA LLANO GRANDE</v>
          </cell>
        </row>
        <row r="7487">
          <cell r="A7487" t="str">
            <v>4779388</v>
          </cell>
          <cell r="B7487">
            <v>489824</v>
          </cell>
          <cell r="C7487" t="str">
            <v>4779388</v>
          </cell>
          <cell r="D7487" t="str">
            <v>MDELIVERY</v>
          </cell>
          <cell r="E7487" t="str">
            <v>DESPACHO</v>
          </cell>
          <cell r="F7487" t="str">
            <v>NORMAL</v>
          </cell>
          <cell r="G7487" t="str">
            <v>FT77423</v>
          </cell>
          <cell r="H7487">
            <v>44929</v>
          </cell>
          <cell r="I7487" t="str">
            <v>ENTREGADO</v>
          </cell>
          <cell r="J7487">
            <v>44930</v>
          </cell>
          <cell r="K7487" t="str">
            <v>Veronica Alexandra Iturralde Noury</v>
          </cell>
          <cell r="L7487" t="str">
            <v>MARISCAL SUCRE CALLE PLACIDO CAAMANO N25 69 CALLE SAN IGNACIO</v>
          </cell>
          <cell r="M7487" t="str">
            <v>1706313697</v>
          </cell>
          <cell r="N7487" t="str">
            <v>0999451750</v>
          </cell>
          <cell r="O7487" t="str">
            <v>0999451750</v>
          </cell>
          <cell r="P7487" t="str">
            <v>170523</v>
          </cell>
          <cell r="Q7487" t="str">
            <v>QUITO</v>
          </cell>
          <cell r="R7487" t="str">
            <v>PICHINCHA</v>
          </cell>
          <cell r="S7487" t="str">
            <v>QUITO</v>
          </cell>
          <cell r="T7487" t="str">
            <v>FLEXTRANS UIO</v>
          </cell>
          <cell r="U7487" t="str">
            <v>FLEXNETUIO_LOCAL</v>
          </cell>
          <cell r="V7487">
            <v>1</v>
          </cell>
          <cell r="W7487">
            <v>1</v>
          </cell>
          <cell r="X7487" t="str">
            <v>FLEXNET ECUADOR - MDELIVERY</v>
          </cell>
          <cell r="Y7487" t="str">
            <v>CALLE 28 DE JUNIO S/N Y GARCIA MORENO ENTRADA LLANO GRANDE</v>
          </cell>
        </row>
        <row r="7488">
          <cell r="A7488" t="str">
            <v>4782511</v>
          </cell>
          <cell r="B7488">
            <v>489825</v>
          </cell>
          <cell r="C7488" t="str">
            <v>4782511</v>
          </cell>
          <cell r="D7488" t="str">
            <v>MDELIVERY</v>
          </cell>
          <cell r="E7488" t="str">
            <v>DESPACHO</v>
          </cell>
          <cell r="F7488" t="str">
            <v>NORMAL</v>
          </cell>
          <cell r="G7488" t="str">
            <v>031080004782511</v>
          </cell>
          <cell r="H7488">
            <v>44929</v>
          </cell>
          <cell r="I7488" t="str">
            <v>ENTREGADO</v>
          </cell>
          <cell r="J7488">
            <v>44931</v>
          </cell>
          <cell r="K7488" t="str">
            <v>ILLESCAS SAMANIEGO JOSE ANTONIO</v>
          </cell>
          <cell r="L7488" t="str">
            <v>VELOZ CALLE URUGUAY SN CALLE COLOMBIA</v>
          </cell>
          <cell r="M7488" t="str">
            <v>0704534338</v>
          </cell>
          <cell r="N7488" t="str">
            <v>0981586791</v>
          </cell>
          <cell r="O7488" t="str">
            <v>032395960</v>
          </cell>
          <cell r="P7488" t="str">
            <v>060104</v>
          </cell>
          <cell r="Q7488" t="str">
            <v>RIOBAMBA</v>
          </cell>
          <cell r="R7488" t="str">
            <v>CHIMBORAZO</v>
          </cell>
          <cell r="S7488" t="str">
            <v>RIOBAMBA</v>
          </cell>
          <cell r="T7488" t="str">
            <v>TRAMACO</v>
          </cell>
          <cell r="U7488" t="str">
            <v>FLEXNETUIO_PROVINCIA</v>
          </cell>
          <cell r="V7488">
            <v>1</v>
          </cell>
          <cell r="W7488">
            <v>1</v>
          </cell>
          <cell r="X7488" t="str">
            <v>FLEXNET ECUADOR - MDELIVERY</v>
          </cell>
          <cell r="Y7488" t="str">
            <v>CALLE 28 DE JUNIO S/N Y GARCIA MORENO ENTRADA LLANO GRANDE</v>
          </cell>
        </row>
        <row r="7489">
          <cell r="A7489" t="str">
            <v>4782784</v>
          </cell>
          <cell r="B7489">
            <v>489826</v>
          </cell>
          <cell r="C7489" t="str">
            <v>4782784</v>
          </cell>
          <cell r="D7489" t="str">
            <v>MDELIVERY</v>
          </cell>
          <cell r="E7489" t="str">
            <v>DESPACHO</v>
          </cell>
          <cell r="F7489" t="str">
            <v>NORMAL</v>
          </cell>
          <cell r="G7489" t="str">
            <v>031080004782784</v>
          </cell>
          <cell r="H7489">
            <v>44929</v>
          </cell>
          <cell r="I7489" t="str">
            <v>ENTREGADO</v>
          </cell>
          <cell r="J7489">
            <v>44931</v>
          </cell>
          <cell r="K7489" t="str">
            <v>MIRELLY ARACELY OSTAIZA SANCHEZ</v>
          </cell>
          <cell r="L7489" t="str">
            <v>CHARAPOTO  AV DE LAS CARAS SN CALLE OZTASA</v>
          </cell>
          <cell r="M7489" t="str">
            <v>1311333098</v>
          </cell>
          <cell r="N7489" t="str">
            <v>0982826163</v>
          </cell>
          <cell r="O7489" t="str">
            <v>0900000000</v>
          </cell>
          <cell r="P7489" t="str">
            <v>131106</v>
          </cell>
          <cell r="Q7489" t="str">
            <v>SUCRE</v>
          </cell>
          <cell r="R7489" t="str">
            <v>MANABI</v>
          </cell>
          <cell r="S7489" t="str">
            <v>CHARAPOTO - SAN CLEMENTE-SAN JACINTO - SANTA TERESA</v>
          </cell>
          <cell r="T7489" t="str">
            <v>TRAMACO</v>
          </cell>
          <cell r="U7489" t="str">
            <v>FLEXNETUIO_PROVINCIA</v>
          </cell>
          <cell r="V7489">
            <v>1</v>
          </cell>
          <cell r="W7489">
            <v>1</v>
          </cell>
          <cell r="X7489" t="str">
            <v>FLEXNET ECUADOR - MDELIVERY</v>
          </cell>
          <cell r="Y7489" t="str">
            <v>CALLE 28 DE JUNIO S/N Y GARCIA MORENO ENTRADA LLANO GRANDE</v>
          </cell>
        </row>
        <row r="7490">
          <cell r="A7490" t="str">
            <v>4783732</v>
          </cell>
          <cell r="B7490">
            <v>489827</v>
          </cell>
          <cell r="C7490" t="str">
            <v>4783732</v>
          </cell>
          <cell r="D7490" t="str">
            <v>MDELIVERY</v>
          </cell>
          <cell r="E7490" t="str">
            <v>DESPACHO</v>
          </cell>
          <cell r="F7490" t="str">
            <v>NORMAL</v>
          </cell>
          <cell r="G7490" t="str">
            <v>IC4126</v>
          </cell>
          <cell r="H7490">
            <v>44929</v>
          </cell>
          <cell r="I7490" t="str">
            <v>ENTREGADO</v>
          </cell>
          <cell r="J7490">
            <v>44931</v>
          </cell>
          <cell r="K7490" t="str">
            <v>NANCY CATALINA AVILA CARDENAS</v>
          </cell>
          <cell r="L7490" t="str">
            <v>TOTORACOCHA  CALLE YANAHURCO  SN   CALLE  13 DE ABRIL</v>
          </cell>
          <cell r="M7490" t="str">
            <v>0102236338</v>
          </cell>
          <cell r="N7490" t="str">
            <v>0983862131</v>
          </cell>
          <cell r="O7490" t="str">
            <v>0983862131</v>
          </cell>
          <cell r="P7490" t="str">
            <v>010103</v>
          </cell>
          <cell r="Q7490" t="str">
            <v>CUENCA</v>
          </cell>
          <cell r="R7490" t="str">
            <v>AZUAY</v>
          </cell>
          <cell r="S7490" t="str">
            <v>CUENCA</v>
          </cell>
          <cell r="T7490" t="str">
            <v>ITSACOURIER</v>
          </cell>
          <cell r="U7490" t="str">
            <v>FLEXNETUIO_PROVINCIA</v>
          </cell>
          <cell r="V7490">
            <v>1</v>
          </cell>
          <cell r="W7490">
            <v>1</v>
          </cell>
          <cell r="X7490" t="str">
            <v>FLEXNET ECUADOR - MDELIVERY</v>
          </cell>
          <cell r="Y7490" t="str">
            <v>CALLE 28 DE JUNIO S/N Y GARCIA MORENO ENTRADA LLANO GRANDE</v>
          </cell>
        </row>
        <row r="7491">
          <cell r="A7491" t="str">
            <v>4784221</v>
          </cell>
          <cell r="B7491">
            <v>489828</v>
          </cell>
          <cell r="C7491" t="str">
            <v>4784221</v>
          </cell>
          <cell r="D7491" t="str">
            <v>MDELIVERY</v>
          </cell>
          <cell r="E7491" t="str">
            <v>DESPACHO</v>
          </cell>
          <cell r="F7491" t="str">
            <v>NORMAL</v>
          </cell>
          <cell r="G7491" t="str">
            <v>031080004784221</v>
          </cell>
          <cell r="H7491">
            <v>44929</v>
          </cell>
          <cell r="I7491" t="str">
            <v>ENTREGADO</v>
          </cell>
          <cell r="J7491">
            <v>44931</v>
          </cell>
          <cell r="K7491" t="str">
            <v>PAULO EFRAIN FLORES CASTRO</v>
          </cell>
          <cell r="L7491" t="str">
            <v>SHELL AV 10 DE NOVIEMBRE  2  06  CALLE ASUNCION</v>
          </cell>
          <cell r="M7491" t="str">
            <v>1802932531</v>
          </cell>
          <cell r="N7491" t="str">
            <v>0987604178</v>
          </cell>
          <cell r="O7491" t="str">
            <v/>
          </cell>
          <cell r="P7491" t="str">
            <v>160105</v>
          </cell>
          <cell r="Q7491" t="str">
            <v>MERA</v>
          </cell>
          <cell r="R7491" t="str">
            <v>PASTAZA</v>
          </cell>
          <cell r="S7491" t="str">
            <v>MERA - LAS ORQUIDEAS - MADRE TIERRA - SHELL</v>
          </cell>
          <cell r="T7491" t="str">
            <v>TRAMACO</v>
          </cell>
          <cell r="U7491" t="str">
            <v>FLEXNETUIO_PROVINCIA</v>
          </cell>
          <cell r="V7491">
            <v>1</v>
          </cell>
          <cell r="W7491">
            <v>1</v>
          </cell>
          <cell r="X7491" t="str">
            <v>FLEXNET ECUADOR - MDELIVERY</v>
          </cell>
          <cell r="Y7491" t="str">
            <v>CALLE 28 DE JUNIO S/N Y GARCIA MORENO ENTRADA LLANO GRANDE</v>
          </cell>
        </row>
        <row r="7492">
          <cell r="A7492" t="str">
            <v>4784302</v>
          </cell>
          <cell r="B7492">
            <v>489829</v>
          </cell>
          <cell r="C7492" t="str">
            <v>4784302</v>
          </cell>
          <cell r="D7492" t="str">
            <v>MDELIVERY</v>
          </cell>
          <cell r="E7492" t="str">
            <v>DESPACHO</v>
          </cell>
          <cell r="F7492" t="str">
            <v>NORMAL</v>
          </cell>
          <cell r="G7492" t="str">
            <v>TF91655</v>
          </cell>
          <cell r="H7492">
            <v>44929</v>
          </cell>
          <cell r="I7492" t="str">
            <v>ENTREGADO</v>
          </cell>
          <cell r="J7492">
            <v>44930</v>
          </cell>
          <cell r="K7492" t="str">
            <v>Mildred Johanna Reina Jordan</v>
          </cell>
          <cell r="L7492" t="str">
            <v>XIMENA FLORESTA 2  CALLE ROBERTO SERRANO MZ 202 VILLA 2  Y C 51E SE</v>
          </cell>
          <cell r="M7492" t="str">
            <v>0921306940</v>
          </cell>
          <cell r="N7492" t="str">
            <v>0963933877</v>
          </cell>
          <cell r="O7492" t="str">
            <v>0963933877</v>
          </cell>
          <cell r="P7492" t="str">
            <v>090107</v>
          </cell>
          <cell r="Q7492" t="str">
            <v>GUAYAQUIL</v>
          </cell>
          <cell r="R7492" t="str">
            <v>GUAYAS</v>
          </cell>
          <cell r="S7492" t="str">
            <v>GUAYAQUIL</v>
          </cell>
          <cell r="T7492" t="str">
            <v>ITSACOURIER</v>
          </cell>
          <cell r="U7492" t="str">
            <v>FLEXNETUIO_GYE</v>
          </cell>
          <cell r="V7492">
            <v>1</v>
          </cell>
          <cell r="W7492">
            <v>1</v>
          </cell>
          <cell r="X7492" t="str">
            <v>FLEXNET ECUADOR - MDELIVERY</v>
          </cell>
          <cell r="Y7492" t="str">
            <v>CALLE 28 DE JUNIO S/N Y GARCIA MORENO ENTRADA LLANO GRANDE</v>
          </cell>
        </row>
        <row r="7493">
          <cell r="A7493" t="str">
            <v>4784394</v>
          </cell>
          <cell r="B7493">
            <v>489830</v>
          </cell>
          <cell r="C7493" t="str">
            <v>4784394</v>
          </cell>
          <cell r="D7493" t="str">
            <v>MDELIVERY</v>
          </cell>
          <cell r="E7493" t="str">
            <v>DESPACHO</v>
          </cell>
          <cell r="F7493" t="str">
            <v>NORMAL</v>
          </cell>
          <cell r="G7493" t="str">
            <v>TF91650</v>
          </cell>
          <cell r="H7493">
            <v>44929</v>
          </cell>
          <cell r="I7493" t="str">
            <v>ENTREGADO</v>
          </cell>
          <cell r="J7493">
            <v>44930</v>
          </cell>
          <cell r="K7493" t="str">
            <v>Rock Stewar Flores Paredes</v>
          </cell>
          <cell r="L7493" t="str">
            <v>CDLA SAUCES 2  MZ 68  VILLA 1  2 9NO  PASAJE  3 N</v>
          </cell>
          <cell r="M7493" t="str">
            <v>0928157361</v>
          </cell>
          <cell r="N7493" t="str">
            <v>0988235991</v>
          </cell>
          <cell r="O7493" t="str">
            <v>0988235991</v>
          </cell>
          <cell r="P7493" t="str">
            <v>090504</v>
          </cell>
          <cell r="Q7493" t="str">
            <v>GUAYAQUIL</v>
          </cell>
          <cell r="R7493" t="str">
            <v>GUAYAS</v>
          </cell>
          <cell r="S7493" t="str">
            <v>GUAYAQUIL</v>
          </cell>
          <cell r="T7493" t="str">
            <v>ITSACOURIER</v>
          </cell>
          <cell r="U7493" t="str">
            <v>FLEXNETUIO_GYE</v>
          </cell>
          <cell r="V7493">
            <v>1</v>
          </cell>
          <cell r="W7493">
            <v>1</v>
          </cell>
          <cell r="X7493" t="str">
            <v>FLEXNET ECUADOR - MDELIVERY</v>
          </cell>
          <cell r="Y7493" t="str">
            <v>CALLE 28 DE JUNIO S/N Y GARCIA MORENO ENTRADA LLANO GRANDE</v>
          </cell>
        </row>
        <row r="7494">
          <cell r="A7494" t="str">
            <v>20003051504089</v>
          </cell>
          <cell r="B7494">
            <v>489807</v>
          </cell>
          <cell r="C7494" t="str">
            <v>20003051504089</v>
          </cell>
          <cell r="D7494" t="str">
            <v>BRELDYNG</v>
          </cell>
          <cell r="E7494" t="str">
            <v>DESPACHO</v>
          </cell>
          <cell r="F7494" t="str">
            <v>NORMAL</v>
          </cell>
          <cell r="G7494" t="str">
            <v>FTS91636</v>
          </cell>
          <cell r="H7494">
            <v>44929</v>
          </cell>
          <cell r="I7494" t="str">
            <v>ENTREGADO</v>
          </cell>
          <cell r="J7494">
            <v>44932</v>
          </cell>
          <cell r="K7494" t="str">
            <v>ADRIANA BEATRIZ HIDALGO CEVALLOS</v>
          </cell>
          <cell r="L7494" t="str">
            <v>PICHINCHA / QUITO / CHILLOGALLO / AV CUSUBAMBA / OE215 / APUELA / BARRIO SANTA RITA JUNTO AL TIA DE SANTA RITA EN LA ESCUELA CELSIS</v>
          </cell>
          <cell r="M7494" t="str">
            <v>1725990640</v>
          </cell>
          <cell r="N7494" t="str">
            <v>998168889</v>
          </cell>
          <cell r="P7494" t="str">
            <v>QUITO</v>
          </cell>
          <cell r="Q7494" t="str">
            <v>QUITO</v>
          </cell>
          <cell r="R7494" t="str">
            <v>PICHINCHA</v>
          </cell>
          <cell r="T7494" t="str">
            <v>TRANSERVISS</v>
          </cell>
          <cell r="U7494" t="str">
            <v>FLEXNETGYE_UIO</v>
          </cell>
          <cell r="V7494">
            <v>1</v>
          </cell>
          <cell r="W7494">
            <v>1</v>
          </cell>
          <cell r="X7494" t="str">
            <v>FLEXNET</v>
          </cell>
          <cell r="Y7494" t="str">
            <v>FLEX NET GYE KM 8.5 VIA DAULE</v>
          </cell>
        </row>
        <row r="7495">
          <cell r="A7495" t="str">
            <v>53130</v>
          </cell>
          <cell r="B7495">
            <v>489801</v>
          </cell>
          <cell r="C7495" t="str">
            <v>53130</v>
          </cell>
          <cell r="D7495" t="str">
            <v>DEGSO</v>
          </cell>
          <cell r="E7495" t="str">
            <v>DESPACHO</v>
          </cell>
          <cell r="F7495" t="str">
            <v>NORMAL</v>
          </cell>
          <cell r="G7495" t="str">
            <v>FT77472</v>
          </cell>
          <cell r="H7495">
            <v>44929</v>
          </cell>
          <cell r="I7495" t="str">
            <v>ENTREGADO</v>
          </cell>
          <cell r="J7495">
            <v>44930</v>
          </cell>
          <cell r="K7495" t="str">
            <v>PLANTA INDUSTRIAL LACEC CIA. LTDA.</v>
          </cell>
          <cell r="L7495" t="str">
            <v>DIRECCION: PANAMERICANA E35, ASCAZUBI KM 2, VIA A LA Y DE CUSUBAMBA</v>
          </cell>
          <cell r="M7495" t="str">
            <v>1792340381001</v>
          </cell>
          <cell r="N7495" t="str">
            <v>99-832-0225</v>
          </cell>
          <cell r="O7495" t="str">
            <v>99-832-0225</v>
          </cell>
          <cell r="P7495" t="str">
            <v>170301</v>
          </cell>
          <cell r="Q7495" t="str">
            <v>QUITO</v>
          </cell>
          <cell r="R7495" t="str">
            <v>PICHINCHA</v>
          </cell>
          <cell r="S7495" t="str">
            <v>QUITO</v>
          </cell>
          <cell r="T7495" t="str">
            <v>FLEXTRANS UIO</v>
          </cell>
          <cell r="U7495" t="str">
            <v>FLEXNETUIO_LOCAL</v>
          </cell>
          <cell r="V7495">
            <v>1</v>
          </cell>
          <cell r="W7495">
            <v>3.1</v>
          </cell>
          <cell r="X7495" t="str">
            <v>FLEXNET</v>
          </cell>
          <cell r="Y7495" t="str">
            <v>FLEX NET CALLE 28 DE JUNIO S/N Y GARCIA MORENO ENTRADA LLANO GRANDE</v>
          </cell>
        </row>
        <row r="7496">
          <cell r="A7496" t="str">
            <v>9597</v>
          </cell>
          <cell r="B7496">
            <v>489802</v>
          </cell>
          <cell r="C7496" t="str">
            <v>9597</v>
          </cell>
          <cell r="D7496" t="str">
            <v>DEGSO</v>
          </cell>
          <cell r="E7496" t="str">
            <v>DESPACHO</v>
          </cell>
          <cell r="F7496" t="str">
            <v>NORMAL</v>
          </cell>
          <cell r="G7496" t="str">
            <v>FT77473</v>
          </cell>
          <cell r="H7496">
            <v>44929</v>
          </cell>
          <cell r="I7496" t="str">
            <v>ENTREGADO</v>
          </cell>
          <cell r="J7496">
            <v>44930</v>
          </cell>
          <cell r="K7496" t="str">
            <v>JAMES BROWN PHARMA C.A.</v>
          </cell>
          <cell r="L7496" t="str">
            <v>DIRECCION: PIFO AV. INTEROCEANICA KM 23 ½ SECTOR EL ROSAL EN EL HORARIO DE 07:30 AM HASTA 15:00 PM.</v>
          </cell>
          <cell r="M7496" t="str">
            <v>1790462854001</v>
          </cell>
          <cell r="N7496" t="str">
            <v>99-832-0225</v>
          </cell>
          <cell r="O7496" t="str">
            <v>99-832-0225</v>
          </cell>
          <cell r="P7496" t="str">
            <v>170909</v>
          </cell>
          <cell r="Q7496" t="str">
            <v>QUITO</v>
          </cell>
          <cell r="R7496" t="str">
            <v>PICHINCHA</v>
          </cell>
          <cell r="S7496" t="str">
            <v>PIFO</v>
          </cell>
          <cell r="T7496" t="str">
            <v>FLEXTRANS UIO</v>
          </cell>
          <cell r="U7496" t="str">
            <v>FLEXNETUIO_LOCAL</v>
          </cell>
          <cell r="V7496">
            <v>1</v>
          </cell>
          <cell r="W7496">
            <v>0.5</v>
          </cell>
          <cell r="X7496" t="str">
            <v>FLEXNET</v>
          </cell>
          <cell r="Y7496" t="str">
            <v>FLEX NET CALLE 28 DE JUNIO S/N Y GARCIA MORENO ENTRADA LLANO GRANDE</v>
          </cell>
        </row>
        <row r="7497">
          <cell r="A7497" t="str">
            <v>DEC3202212310012 DEC3202212310003</v>
          </cell>
          <cell r="B7497">
            <v>489795</v>
          </cell>
          <cell r="C7497" t="str">
            <v>DEC3202212310012 DEC3202212310003</v>
          </cell>
          <cell r="D7497" t="str">
            <v>HUAWEI</v>
          </cell>
          <cell r="E7497" t="str">
            <v>DESPACHO</v>
          </cell>
          <cell r="F7497" t="str">
            <v>EXCLUSIVO</v>
          </cell>
          <cell r="G7497" t="str">
            <v>TF91615</v>
          </cell>
          <cell r="H7497">
            <v>44929</v>
          </cell>
          <cell r="I7497" t="str">
            <v>ENTREGADO</v>
          </cell>
          <cell r="J7497">
            <v>44929</v>
          </cell>
          <cell r="K7497" t="str">
            <v>TOTALTEK S.A.</v>
          </cell>
          <cell r="L7497" t="str">
            <v>COOP. EL FORTÍN BLOQUE 4 MZ 1425 SOLAR 8</v>
          </cell>
          <cell r="M7497" t="str">
            <v>JOAN BILL MORAN VERA - RUC: 1791900359001</v>
          </cell>
          <cell r="N7497" t="str">
            <v>0987714490</v>
          </cell>
          <cell r="P7497" t="str">
            <v>090803</v>
          </cell>
          <cell r="Q7497" t="str">
            <v>GUAYAQUIL</v>
          </cell>
          <cell r="R7497" t="str">
            <v>GUAYAS</v>
          </cell>
          <cell r="S7497" t="str">
            <v>GUAYAQUIL</v>
          </cell>
          <cell r="T7497" t="str">
            <v>FLEXTRANS GYE</v>
          </cell>
          <cell r="U7497" t="str">
            <v>FLEXNETUIO_GYE</v>
          </cell>
          <cell r="V7497">
            <v>7</v>
          </cell>
          <cell r="W7497">
            <v>13.62</v>
          </cell>
          <cell r="X7497" t="str">
            <v>FLEXNET GUAYAQUIL</v>
          </cell>
          <cell r="Y7497" t="str">
            <v>FERNANDO GUTIERREZ HILL KM 8 1/2 VIA DAULE COOP. JUAN MONTALVO / FRENTE A PEPSI COLA</v>
          </cell>
        </row>
        <row r="7498">
          <cell r="A7498" t="str">
            <v>23-01</v>
          </cell>
          <cell r="B7498">
            <v>489792</v>
          </cell>
          <cell r="C7498" t="str">
            <v>23-01</v>
          </cell>
          <cell r="D7498" t="str">
            <v>VENTURA</v>
          </cell>
          <cell r="E7498" t="str">
            <v>DESPACHO</v>
          </cell>
          <cell r="F7498" t="str">
            <v>NORMAL</v>
          </cell>
          <cell r="G7498" t="str">
            <v>FT77415</v>
          </cell>
          <cell r="H7498">
            <v>44929</v>
          </cell>
          <cell r="I7498" t="str">
            <v>ENTREGADO</v>
          </cell>
          <cell r="J7498">
            <v>44930</v>
          </cell>
          <cell r="K7498" t="str">
            <v>ASSA MIRAFLORES</v>
          </cell>
          <cell r="L7498" t="str">
            <v>AV FRANCISCO FLOR Y BOLIVAR</v>
          </cell>
          <cell r="M7498" t="str">
            <v>1890141818001_4</v>
          </cell>
          <cell r="P7498" t="str">
            <v>180103</v>
          </cell>
          <cell r="Q7498" t="str">
            <v>AMBATO</v>
          </cell>
          <cell r="R7498" t="str">
            <v>TUNGURAHUA</v>
          </cell>
          <cell r="S7498" t="str">
            <v>AMBATO</v>
          </cell>
          <cell r="U7498" t="str">
            <v>FLEXNETUIO_PROVINCIA</v>
          </cell>
          <cell r="V7498">
            <v>1</v>
          </cell>
          <cell r="W7498">
            <v>39.9</v>
          </cell>
          <cell r="X7498" t="str">
            <v>FLEXNET DEL ECUADOR</v>
          </cell>
          <cell r="Y7498" t="str">
            <v xml:space="preserve">CALLE 28 DE JUNIO S/N Y GARCIA MORENO </v>
          </cell>
        </row>
        <row r="7499">
          <cell r="A7499" t="str">
            <v>23-02</v>
          </cell>
          <cell r="B7499">
            <v>489793</v>
          </cell>
          <cell r="C7499" t="str">
            <v>23-02</v>
          </cell>
          <cell r="D7499" t="str">
            <v>VENTURA</v>
          </cell>
          <cell r="E7499" t="str">
            <v>DESPACHO</v>
          </cell>
          <cell r="F7499" t="str">
            <v>NORMAL</v>
          </cell>
          <cell r="G7499" t="str">
            <v>031002004150336</v>
          </cell>
          <cell r="H7499">
            <v>44929</v>
          </cell>
          <cell r="I7499" t="str">
            <v>ENTREGADO</v>
          </cell>
          <cell r="J7499">
            <v>44930</v>
          </cell>
          <cell r="K7499" t="str">
            <v>NORWAGEN</v>
          </cell>
          <cell r="L7499" t="str">
            <v>AV MARIANO ACOSTA # 1 Y LUIS JARAMILLO PEREZ</v>
          </cell>
          <cell r="M7499" t="str">
            <v>1791937813001</v>
          </cell>
          <cell r="P7499" t="str">
            <v>100101</v>
          </cell>
          <cell r="Q7499" t="str">
            <v>IBARRA</v>
          </cell>
          <cell r="R7499" t="str">
            <v>IMBABURA</v>
          </cell>
          <cell r="S7499" t="str">
            <v>SAN MIGUEL DE IBARRA</v>
          </cell>
          <cell r="T7499" t="str">
            <v>TRAMACO</v>
          </cell>
          <cell r="U7499" t="str">
            <v>FLEXNETUIO_PROVINCIA</v>
          </cell>
          <cell r="V7499">
            <v>1</v>
          </cell>
          <cell r="W7499">
            <v>2.1</v>
          </cell>
          <cell r="X7499" t="str">
            <v>FLEXNET DEL ECUADOR</v>
          </cell>
          <cell r="Y7499" t="str">
            <v xml:space="preserve">CALLE 28 DE JUNIO S/N Y GARCIA MORENO </v>
          </cell>
        </row>
        <row r="7500">
          <cell r="A7500" t="str">
            <v>23-03</v>
          </cell>
          <cell r="B7500">
            <v>489794</v>
          </cell>
          <cell r="C7500" t="str">
            <v>23-03</v>
          </cell>
          <cell r="D7500" t="str">
            <v>VENTURA</v>
          </cell>
          <cell r="E7500" t="str">
            <v>DESPACHO</v>
          </cell>
          <cell r="F7500" t="str">
            <v>NORMAL</v>
          </cell>
          <cell r="G7500" t="str">
            <v>FT77416</v>
          </cell>
          <cell r="H7500">
            <v>44929</v>
          </cell>
          <cell r="I7500" t="str">
            <v>ENTREGADO</v>
          </cell>
          <cell r="J7500">
            <v>44930</v>
          </cell>
          <cell r="K7500" t="str">
            <v>TOTALREPCAR QUITO</v>
          </cell>
          <cell r="L7500" t="str">
            <v>AV. DE LOS FRESNOS E13-139 Y CARL NIELSEN EDIFICIO TORRES FRASSINO</v>
          </cell>
          <cell r="M7500" t="str">
            <v>1792115841001</v>
          </cell>
          <cell r="P7500" t="str">
            <v>170514</v>
          </cell>
          <cell r="Q7500" t="str">
            <v>QUITO</v>
          </cell>
          <cell r="R7500" t="str">
            <v>PICHINCHA</v>
          </cell>
          <cell r="S7500" t="str">
            <v>QUITO</v>
          </cell>
          <cell r="T7500" t="str">
            <v>FLEXTRANS UIO</v>
          </cell>
          <cell r="U7500" t="str">
            <v>FLEXNETUIO_LOCAL</v>
          </cell>
          <cell r="V7500">
            <v>2</v>
          </cell>
          <cell r="W7500">
            <v>6.3</v>
          </cell>
          <cell r="X7500" t="str">
            <v>FLEXNET DEL ECUADOR</v>
          </cell>
          <cell r="Y7500" t="str">
            <v xml:space="preserve">CALLE 28 DE JUNIO S/N Y GARCIA MORENO </v>
          </cell>
        </row>
        <row r="7501">
          <cell r="A7501" t="str">
            <v>SG_23_012</v>
          </cell>
          <cell r="B7501">
            <v>489791</v>
          </cell>
          <cell r="C7501" t="str">
            <v>SG_23_012</v>
          </cell>
          <cell r="D7501" t="str">
            <v>SG</v>
          </cell>
          <cell r="E7501" t="str">
            <v>DESPACHO</v>
          </cell>
          <cell r="F7501" t="str">
            <v>NORMAL</v>
          </cell>
          <cell r="H7501">
            <v>44929</v>
          </cell>
          <cell r="I7501" t="str">
            <v>EN_PROCESO</v>
          </cell>
          <cell r="J7501">
            <v>44929</v>
          </cell>
          <cell r="K7501" t="str">
            <v>TUPIZA HERNANDEZ OSCAR VINICIO</v>
          </cell>
          <cell r="L7501" t="str">
            <v>LLANO GRANDE, CALLE 28 DE JUNIO # OE10-237 Y GARCÍA MORENO, FRENTE A FABRICA ENGOMA LOCAL GVIDEAS</v>
          </cell>
          <cell r="P7501" t="str">
            <v>170208</v>
          </cell>
          <cell r="Q7501" t="str">
            <v>QUITO</v>
          </cell>
          <cell r="R7501" t="str">
            <v>PICHINCHA</v>
          </cell>
          <cell r="S7501" t="str">
            <v>CALDERON (CARAPUNGO)</v>
          </cell>
          <cell r="U7501" t="str">
            <v>FLEXNETUIO_LOCAL</v>
          </cell>
          <cell r="V7501">
            <v>1</v>
          </cell>
          <cell r="W7501">
            <v>31.28</v>
          </cell>
          <cell r="X7501" t="str">
            <v>FLEXNET UIO</v>
          </cell>
          <cell r="Y7501" t="str">
            <v>PANAMERICANA NORTE KM 12 1/2  LLANO GRANDE</v>
          </cell>
        </row>
        <row r="7502">
          <cell r="A7502" t="str">
            <v>SG_23_011</v>
          </cell>
          <cell r="B7502">
            <v>489790</v>
          </cell>
          <cell r="C7502" t="str">
            <v>SG_23_011</v>
          </cell>
          <cell r="D7502" t="str">
            <v>SG</v>
          </cell>
          <cell r="E7502" t="str">
            <v>DESPACHO</v>
          </cell>
          <cell r="F7502" t="str">
            <v>NORMAL</v>
          </cell>
          <cell r="G7502" t="str">
            <v>FT79619</v>
          </cell>
          <cell r="H7502">
            <v>44929</v>
          </cell>
          <cell r="I7502" t="str">
            <v>ENTREGADO</v>
          </cell>
          <cell r="J7502">
            <v>44939</v>
          </cell>
          <cell r="K7502" t="str">
            <v>MEGAPRODUCTOS GYE</v>
          </cell>
          <cell r="L7502" t="str">
            <v>KM 7.5 VÍA A DAULE, CDLA. SANTA CECILIA CALLE 12AVA #501 ENTRE CALLE 3ERA Y 4TA</v>
          </cell>
          <cell r="P7502" t="str">
            <v>090602</v>
          </cell>
          <cell r="Q7502" t="str">
            <v>GUAYAQUIL</v>
          </cell>
          <cell r="R7502" t="str">
            <v>GUAYAS</v>
          </cell>
          <cell r="S7502" t="str">
            <v>GUAYAQUIL</v>
          </cell>
          <cell r="T7502" t="str">
            <v>CARGO UNION</v>
          </cell>
          <cell r="U7502" t="str">
            <v>FLEXNETUIO_GYE</v>
          </cell>
          <cell r="V7502">
            <v>1</v>
          </cell>
          <cell r="W7502">
            <v>13.37</v>
          </cell>
          <cell r="X7502" t="str">
            <v>FLEXNET UIO</v>
          </cell>
          <cell r="Y7502" t="str">
            <v>PANAMERICANA NORTE KM 12 1/2  LLANO GRANDE</v>
          </cell>
        </row>
        <row r="7503">
          <cell r="A7503" t="str">
            <v>SG_23_010</v>
          </cell>
          <cell r="B7503">
            <v>489789</v>
          </cell>
          <cell r="C7503" t="str">
            <v>SG_23_010</v>
          </cell>
          <cell r="D7503" t="str">
            <v>SG</v>
          </cell>
          <cell r="E7503" t="str">
            <v>DESPACHO</v>
          </cell>
          <cell r="F7503" t="str">
            <v>NORMAL</v>
          </cell>
          <cell r="G7503" t="str">
            <v>FT80125</v>
          </cell>
          <cell r="H7503">
            <v>44929</v>
          </cell>
          <cell r="I7503" t="str">
            <v>ENTREGADO</v>
          </cell>
          <cell r="J7503">
            <v>44943</v>
          </cell>
          <cell r="K7503" t="str">
            <v>FERREMUNDO S A</v>
          </cell>
          <cell r="L7503" t="str">
            <v>KM. 16 ½  VÍA A DAULE, AV. RÍO DAULE, MZ. C3 SL. 28 Y P.I. PASCUALES.</v>
          </cell>
          <cell r="P7503" t="str">
            <v>090707</v>
          </cell>
          <cell r="Q7503" t="str">
            <v>GUAYAQUIL</v>
          </cell>
          <cell r="R7503" t="str">
            <v>GUAYAS</v>
          </cell>
          <cell r="S7503" t="str">
            <v>GUAYAQUIL</v>
          </cell>
          <cell r="T7503" t="str">
            <v>CARGO UNION</v>
          </cell>
          <cell r="U7503" t="str">
            <v>FLEXNETUIO_GYE</v>
          </cell>
          <cell r="V7503">
            <v>1</v>
          </cell>
          <cell r="W7503">
            <v>15.38</v>
          </cell>
          <cell r="X7503" t="str">
            <v>FLEXNET UIO</v>
          </cell>
          <cell r="Y7503" t="str">
            <v>PANAMERICANA NORTE KM 12 1/2  LLANO GRANDE</v>
          </cell>
        </row>
        <row r="7504">
          <cell r="A7504" t="str">
            <v>9592</v>
          </cell>
          <cell r="B7504">
            <v>489780</v>
          </cell>
          <cell r="C7504" t="str">
            <v>9592</v>
          </cell>
          <cell r="D7504" t="str">
            <v>DEGSO</v>
          </cell>
          <cell r="E7504" t="str">
            <v>DESPACHO</v>
          </cell>
          <cell r="F7504" t="str">
            <v>NORMAL</v>
          </cell>
          <cell r="G7504" t="str">
            <v>FT77468</v>
          </cell>
          <cell r="H7504">
            <v>44929</v>
          </cell>
          <cell r="I7504" t="str">
            <v>ENTREGADO</v>
          </cell>
          <cell r="J7504">
            <v>44930</v>
          </cell>
          <cell r="K7504" t="str">
            <v>HILONG OIL SERVICE Y ENGINEERING ECUADOR CIA. LTDA.</v>
          </cell>
          <cell r="L7504" t="str">
            <v>DIRECCION: ENVIAR POR TRANSICOPEC - CALLE DE LAS ANONAS, CALIFORNIA ALTA E10-43</v>
          </cell>
          <cell r="M7504" t="str">
            <v>#N/A</v>
          </cell>
          <cell r="N7504" t="str">
            <v>99-832-0225</v>
          </cell>
          <cell r="O7504" t="str">
            <v>99-832-0225</v>
          </cell>
          <cell r="P7504" t="str">
            <v>170301</v>
          </cell>
          <cell r="Q7504" t="str">
            <v>QUITO</v>
          </cell>
          <cell r="R7504" t="str">
            <v>PICHINCHA</v>
          </cell>
          <cell r="S7504" t="str">
            <v>QUITO</v>
          </cell>
          <cell r="T7504" t="str">
            <v>FLEXTRANS UIO</v>
          </cell>
          <cell r="U7504" t="str">
            <v>FLEXNETUIO_LOCAL</v>
          </cell>
          <cell r="V7504">
            <v>1</v>
          </cell>
          <cell r="W7504">
            <v>18.5</v>
          </cell>
          <cell r="X7504" t="str">
            <v>FLEXNET</v>
          </cell>
          <cell r="Y7504" t="str">
            <v>FLEX NET CALLE 28 DE JUNIO S/N Y GARCIA MORENO ENTRADA LLANO GRANDE</v>
          </cell>
        </row>
        <row r="7505">
          <cell r="A7505" t="str">
            <v>53122</v>
          </cell>
          <cell r="B7505">
            <v>489784</v>
          </cell>
          <cell r="C7505" t="str">
            <v>53122</v>
          </cell>
          <cell r="D7505" t="str">
            <v>DEGSO</v>
          </cell>
          <cell r="E7505" t="str">
            <v>DESPACHO</v>
          </cell>
          <cell r="F7505" t="str">
            <v>NORMAL</v>
          </cell>
          <cell r="G7505" t="str">
            <v>FT77469</v>
          </cell>
          <cell r="H7505">
            <v>44929</v>
          </cell>
          <cell r="I7505" t="str">
            <v>ENTREGADO</v>
          </cell>
          <cell r="J7505">
            <v>44931</v>
          </cell>
          <cell r="K7505" t="str">
            <v>UTOPIA FARMS UTF S.A.S.</v>
          </cell>
          <cell r="L7505" t="str">
            <v>DIRECCION: ENTREGAR EN LA HACIENDA FLOR Y CAMPOR DONDE SE ENTREGABA ANTES HILSEA, CONFIRMADO. - HORARIO DE LUNES A VIERNES 06:30-12:00</v>
          </cell>
          <cell r="M7505" t="str">
            <v>1793074472001</v>
          </cell>
          <cell r="N7505" t="str">
            <v>99-832-0225</v>
          </cell>
          <cell r="O7505" t="str">
            <v>99-832-0225</v>
          </cell>
          <cell r="P7505" t="str">
            <v>171001</v>
          </cell>
          <cell r="Q7505" t="str">
            <v>CAYAMBE</v>
          </cell>
          <cell r="R7505" t="str">
            <v>PICHINCHA</v>
          </cell>
          <cell r="S7505" t="str">
            <v>CAYAMBE</v>
          </cell>
          <cell r="T7505" t="str">
            <v>FLEXTRANS UIO</v>
          </cell>
          <cell r="U7505" t="str">
            <v>FLEXNETUIO_PROVINCIA</v>
          </cell>
          <cell r="V7505">
            <v>2</v>
          </cell>
          <cell r="W7505">
            <v>26.3</v>
          </cell>
          <cell r="X7505" t="str">
            <v>FLEXNET</v>
          </cell>
          <cell r="Y7505" t="str">
            <v>FLEX NET CALLE 28 DE JUNIO S/N Y GARCIA MORENO ENTRADA LLANO GRANDE</v>
          </cell>
        </row>
        <row r="7506">
          <cell r="A7506" t="str">
            <v>53123</v>
          </cell>
          <cell r="B7506">
            <v>489785</v>
          </cell>
          <cell r="C7506" t="str">
            <v>53123</v>
          </cell>
          <cell r="D7506" t="str">
            <v>DEGSO</v>
          </cell>
          <cell r="E7506" t="str">
            <v>DESPACHO</v>
          </cell>
          <cell r="F7506" t="str">
            <v>NORMAL</v>
          </cell>
          <cell r="G7506" t="str">
            <v>FT77470</v>
          </cell>
          <cell r="H7506">
            <v>44929</v>
          </cell>
          <cell r="I7506" t="str">
            <v>ENTREGADO</v>
          </cell>
          <cell r="J7506">
            <v>44931</v>
          </cell>
          <cell r="K7506" t="str">
            <v>UTOPIA FARMS UTF S.A.S.</v>
          </cell>
          <cell r="L7506" t="str">
            <v>DIRECCION: FINCA LA MORA - EL QUINCHE - SAN MIGUEL DE ATALPAMBA CALLE: DE LOS ROBLES N6 INTERSECCION: LOS LAURELES REFERENCIA: FRENTE A FINCA EL CHIVAN</v>
          </cell>
          <cell r="M7506" t="str">
            <v>1793074472001</v>
          </cell>
          <cell r="N7506" t="str">
            <v>99-832-0225</v>
          </cell>
          <cell r="O7506" t="str">
            <v>99-832-0225</v>
          </cell>
          <cell r="P7506" t="str">
            <v>170911</v>
          </cell>
          <cell r="Q7506" t="str">
            <v>QUITO</v>
          </cell>
          <cell r="R7506" t="str">
            <v>PICHINCHA</v>
          </cell>
          <cell r="S7506" t="str">
            <v>EL QUINCHE - LA ESPERANZA - FINCAS VACACIONALES BELLO HORIZONTE 1RA ETAPA - IGUINARO</v>
          </cell>
          <cell r="T7506" t="str">
            <v>FLEXTRANS UIO</v>
          </cell>
          <cell r="U7506" t="str">
            <v>FLEXNETUIO_LOCAL</v>
          </cell>
          <cell r="V7506">
            <v>1</v>
          </cell>
          <cell r="W7506">
            <v>0.2</v>
          </cell>
          <cell r="X7506" t="str">
            <v>FLEXNET</v>
          </cell>
          <cell r="Y7506" t="str">
            <v>FLEX NET CALLE 28 DE JUNIO S/N Y GARCIA MORENO ENTRADA LLANO GRANDE</v>
          </cell>
        </row>
        <row r="7507">
          <cell r="A7507" t="str">
            <v>9595</v>
          </cell>
          <cell r="B7507">
            <v>489786</v>
          </cell>
          <cell r="C7507" t="str">
            <v>9595</v>
          </cell>
          <cell r="D7507" t="str">
            <v>DEGSO</v>
          </cell>
          <cell r="E7507" t="str">
            <v>DESPACHO</v>
          </cell>
          <cell r="F7507" t="str">
            <v>NORMAL</v>
          </cell>
          <cell r="G7507" t="str">
            <v>FT77471</v>
          </cell>
          <cell r="H7507">
            <v>44929</v>
          </cell>
          <cell r="I7507" t="str">
            <v>ENTREGADO</v>
          </cell>
          <cell r="J7507">
            <v>44930</v>
          </cell>
          <cell r="K7507" t="str">
            <v>AURELIAN ECUADOR S.A.</v>
          </cell>
          <cell r="L7507" t="str">
            <v xml:space="preserve">DIRECCION: TRANSPORTE NOROCCIDENTAL - AMAGUANA ? </v>
          </cell>
          <cell r="M7507" t="str">
            <v>1791840712001</v>
          </cell>
          <cell r="N7507" t="str">
            <v>99-832-0225</v>
          </cell>
          <cell r="O7507" t="str">
            <v>99-832-0225</v>
          </cell>
          <cell r="P7507" t="str">
            <v>170814</v>
          </cell>
          <cell r="Q7507" t="str">
            <v>QUITO</v>
          </cell>
          <cell r="R7507" t="str">
            <v>PICHINCHA</v>
          </cell>
          <cell r="S7507" t="str">
            <v>AMAGUANA</v>
          </cell>
          <cell r="T7507" t="str">
            <v>FLEXTRANS UIO</v>
          </cell>
          <cell r="U7507" t="str">
            <v>FLEXNETUIO_LOCAL</v>
          </cell>
          <cell r="V7507">
            <v>1</v>
          </cell>
          <cell r="W7507">
            <v>5.5</v>
          </cell>
          <cell r="X7507" t="str">
            <v>FLEXNET</v>
          </cell>
          <cell r="Y7507" t="str">
            <v>FLEX NET CALLE 28 DE JUNIO S/N Y GARCIA MORENO ENTRADA LLANO GRANDE</v>
          </cell>
        </row>
        <row r="7508">
          <cell r="A7508" t="str">
            <v>9596</v>
          </cell>
          <cell r="B7508">
            <v>489787</v>
          </cell>
          <cell r="C7508" t="str">
            <v>9596</v>
          </cell>
          <cell r="D7508" t="str">
            <v>DEGSO</v>
          </cell>
          <cell r="E7508" t="str">
            <v>DESPACHO</v>
          </cell>
          <cell r="F7508" t="str">
            <v>NORMAL</v>
          </cell>
          <cell r="G7508" t="str">
            <v>#N/A</v>
          </cell>
          <cell r="H7508">
            <v>44929</v>
          </cell>
          <cell r="I7508" t="str">
            <v>EN_PROCESO</v>
          </cell>
          <cell r="J7508">
            <v>44929</v>
          </cell>
          <cell r="K7508" t="str">
            <v>CONSORCIO PETROLERO BLOQUE 17</v>
          </cell>
          <cell r="L7508" t="str">
            <v>RETIRA CLIENTE</v>
          </cell>
          <cell r="M7508" t="str">
            <v>1792010721001</v>
          </cell>
          <cell r="N7508" t="str">
            <v>99-832-0225</v>
          </cell>
          <cell r="O7508" t="str">
            <v>99-832-0225</v>
          </cell>
          <cell r="P7508" t="str">
            <v>170301</v>
          </cell>
          <cell r="Q7508" t="str">
            <v>QUITO</v>
          </cell>
          <cell r="R7508" t="str">
            <v>PICHINCHA</v>
          </cell>
          <cell r="S7508" t="str">
            <v>QUITO</v>
          </cell>
          <cell r="U7508" t="str">
            <v>FLEXNETUIO_LOCAL</v>
          </cell>
          <cell r="V7508">
            <v>1</v>
          </cell>
          <cell r="W7508">
            <v>2.1</v>
          </cell>
          <cell r="X7508" t="str">
            <v>FLEXNET</v>
          </cell>
          <cell r="Y7508" t="str">
            <v>FLEX NET CALLE 28 DE JUNIO S/N Y GARCIA MORENO ENTRADA LLANO GRANDE</v>
          </cell>
        </row>
        <row r="7509">
          <cell r="A7509" t="str">
            <v>SG_23_008</v>
          </cell>
          <cell r="B7509">
            <v>489778</v>
          </cell>
          <cell r="C7509" t="str">
            <v>SG_23_008</v>
          </cell>
          <cell r="D7509" t="str">
            <v>SG</v>
          </cell>
          <cell r="E7509" t="str">
            <v>DESPACHO</v>
          </cell>
          <cell r="F7509" t="str">
            <v>NORMAL</v>
          </cell>
          <cell r="G7509" t="str">
            <v>FT79268</v>
          </cell>
          <cell r="H7509">
            <v>44929</v>
          </cell>
          <cell r="I7509" t="str">
            <v>ENTREGADO</v>
          </cell>
          <cell r="J7509">
            <v>44938</v>
          </cell>
          <cell r="K7509" t="str">
            <v>DEMACO SANTA LEONOR</v>
          </cell>
          <cell r="L7509" t="str">
            <v>AV BENJAMIN ROSALES URBANIZACION SANTA LEONOR MZ 6 SOLAR 13</v>
          </cell>
          <cell r="P7509" t="str">
            <v>090505</v>
          </cell>
          <cell r="Q7509" t="str">
            <v>GUAYAQUIL</v>
          </cell>
          <cell r="R7509" t="str">
            <v>GUAYAS</v>
          </cell>
          <cell r="S7509" t="str">
            <v>GUAYAQUIL</v>
          </cell>
          <cell r="T7509" t="str">
            <v>FLEXTRANS GYE</v>
          </cell>
          <cell r="U7509" t="str">
            <v>FLEXNETUIO_GYE</v>
          </cell>
          <cell r="V7509">
            <v>1</v>
          </cell>
          <cell r="W7509">
            <v>31.26</v>
          </cell>
          <cell r="X7509" t="str">
            <v>FLEXNET UIO</v>
          </cell>
          <cell r="Y7509" t="str">
            <v>PANAMERICANA NORTE KM 12 1/2  LLANO GRANDE</v>
          </cell>
        </row>
        <row r="7510">
          <cell r="A7510" t="str">
            <v>SG_23_007</v>
          </cell>
          <cell r="B7510">
            <v>489777</v>
          </cell>
          <cell r="C7510" t="str">
            <v>SG_23_007</v>
          </cell>
          <cell r="D7510" t="str">
            <v>SG</v>
          </cell>
          <cell r="E7510" t="str">
            <v>DESPACHO</v>
          </cell>
          <cell r="F7510" t="str">
            <v>NORMAL</v>
          </cell>
          <cell r="G7510" t="str">
            <v>FT78653</v>
          </cell>
          <cell r="H7510">
            <v>44929</v>
          </cell>
          <cell r="I7510" t="str">
            <v>ENTREGADO</v>
          </cell>
          <cell r="J7510">
            <v>44936</v>
          </cell>
          <cell r="K7510" t="str">
            <v>DEMACO MACHALA Y COLON</v>
          </cell>
          <cell r="L7510" t="str">
            <v>AV MACHALA 1701 Y COLON ESQUINA</v>
          </cell>
          <cell r="P7510" t="str">
            <v>090301</v>
          </cell>
          <cell r="Q7510" t="str">
            <v>GUAYAQUIL</v>
          </cell>
          <cell r="R7510" t="str">
            <v>GUAYAS</v>
          </cell>
          <cell r="S7510" t="str">
            <v>GUAYAQUIL</v>
          </cell>
          <cell r="T7510" t="str">
            <v>CARGO UNION</v>
          </cell>
          <cell r="U7510" t="str">
            <v>FLEXNETUIO_GYE</v>
          </cell>
          <cell r="V7510">
            <v>1</v>
          </cell>
          <cell r="W7510">
            <v>2.5</v>
          </cell>
          <cell r="X7510" t="str">
            <v>FLEXNET UIO</v>
          </cell>
          <cell r="Y7510" t="str">
            <v>PANAMERICANA NORTE KM 12 1/2  LLANO GRANDE</v>
          </cell>
        </row>
        <row r="7511">
          <cell r="A7511" t="str">
            <v>SG_23_006</v>
          </cell>
          <cell r="B7511">
            <v>489776</v>
          </cell>
          <cell r="C7511" t="str">
            <v>SG_23_006</v>
          </cell>
          <cell r="D7511" t="str">
            <v>SG</v>
          </cell>
          <cell r="E7511" t="str">
            <v>DESPACHO</v>
          </cell>
          <cell r="F7511" t="str">
            <v>NORMAL</v>
          </cell>
          <cell r="G7511" t="str">
            <v>FT78055</v>
          </cell>
          <cell r="H7511">
            <v>44929</v>
          </cell>
          <cell r="I7511" t="str">
            <v>ENTREGADO</v>
          </cell>
          <cell r="J7511">
            <v>44939</v>
          </cell>
          <cell r="K7511" t="str">
            <v>MEGAPROFER S.A.</v>
          </cell>
          <cell r="L7511" t="str">
            <v>BODEGA AMBATO ,PANAMERICANA SUR/ PARQUE INDUSTRIAL STA ROSA VIA GUARANDA</v>
          </cell>
          <cell r="P7511" t="str">
            <v>180110</v>
          </cell>
          <cell r="Q7511" t="str">
            <v>AMBATO</v>
          </cell>
          <cell r="R7511" t="str">
            <v>TUNGURAHUA</v>
          </cell>
          <cell r="S7511" t="str">
            <v>ATAHUALPA (CHISALATA) - IZAMBA - PARQUE INDUSTRIAL</v>
          </cell>
          <cell r="T7511" t="str">
            <v>TRANSERVISS</v>
          </cell>
          <cell r="U7511" t="str">
            <v>FLEXNETUIO_PROVINCIA</v>
          </cell>
          <cell r="V7511">
            <v>1</v>
          </cell>
          <cell r="W7511">
            <v>98.66</v>
          </cell>
          <cell r="X7511" t="str">
            <v>FLEXNET UIO</v>
          </cell>
          <cell r="Y7511" t="str">
            <v>PANAMERICANA NORTE KM 12 1/2  LLANO GRANDE</v>
          </cell>
        </row>
        <row r="7512">
          <cell r="A7512" t="str">
            <v>SG_23_005</v>
          </cell>
          <cell r="B7512">
            <v>489775</v>
          </cell>
          <cell r="C7512" t="str">
            <v>SG_23_005</v>
          </cell>
          <cell r="D7512" t="str">
            <v>SG</v>
          </cell>
          <cell r="E7512" t="str">
            <v>DESPACHO</v>
          </cell>
          <cell r="F7512" t="str">
            <v>NORMAL</v>
          </cell>
          <cell r="G7512" t="str">
            <v>FT78056</v>
          </cell>
          <cell r="H7512">
            <v>44929</v>
          </cell>
          <cell r="I7512" t="str">
            <v>ENTREGADO</v>
          </cell>
          <cell r="J7512">
            <v>44932</v>
          </cell>
          <cell r="K7512" t="str">
            <v>DEMACO AMBATO</v>
          </cell>
          <cell r="L7512" t="str">
            <v>PANAMERICANA NORTE S/N / AV. INDOAMERICA  PILLAR KM 5</v>
          </cell>
          <cell r="P7512" t="str">
            <v>180101</v>
          </cell>
          <cell r="Q7512" t="str">
            <v>AMBATO</v>
          </cell>
          <cell r="R7512" t="str">
            <v>TUNGURAHUA</v>
          </cell>
          <cell r="S7512" t="str">
            <v>AMBATO</v>
          </cell>
          <cell r="U7512" t="str">
            <v>FLEXNETUIO_PROVINCIA</v>
          </cell>
          <cell r="V7512">
            <v>1</v>
          </cell>
          <cell r="W7512">
            <v>24.44</v>
          </cell>
          <cell r="X7512" t="str">
            <v>FLEXNET UIO</v>
          </cell>
          <cell r="Y7512" t="str">
            <v>PANAMERICANA NORTE KM 12 1/2  LLANO GRANDE</v>
          </cell>
        </row>
        <row r="7513">
          <cell r="A7513" t="str">
            <v>SG_23_004</v>
          </cell>
          <cell r="B7513">
            <v>489774</v>
          </cell>
          <cell r="C7513" t="str">
            <v>SG_23_004</v>
          </cell>
          <cell r="D7513" t="str">
            <v>SG</v>
          </cell>
          <cell r="E7513" t="str">
            <v>DESPACHO</v>
          </cell>
          <cell r="F7513" t="str">
            <v>NORMAL</v>
          </cell>
          <cell r="G7513" t="str">
            <v>FT78057</v>
          </cell>
          <cell r="H7513">
            <v>44929</v>
          </cell>
          <cell r="I7513" t="str">
            <v>ENTREGADO</v>
          </cell>
          <cell r="J7513">
            <v>44936</v>
          </cell>
          <cell r="K7513" t="str">
            <v>CELIO ALFREDO CALDERON VINTIMILLA</v>
          </cell>
          <cell r="L7513" t="str">
            <v>AV ORDONEZ LASSO Y CEREZOS / CUENCA EDIF. PROCAL</v>
          </cell>
          <cell r="P7513" t="str">
            <v>010215</v>
          </cell>
          <cell r="Q7513" t="str">
            <v>CUENCA</v>
          </cell>
          <cell r="R7513" t="str">
            <v>AZUAY</v>
          </cell>
          <cell r="S7513" t="str">
            <v>CUENCA</v>
          </cell>
          <cell r="T7513" t="str">
            <v>ITSACOURIER</v>
          </cell>
          <cell r="U7513" t="str">
            <v>FLEXNETUIO_LOCAL</v>
          </cell>
          <cell r="V7513">
            <v>3</v>
          </cell>
          <cell r="W7513">
            <v>28.5</v>
          </cell>
          <cell r="X7513" t="str">
            <v>FLEXNET UIO</v>
          </cell>
          <cell r="Y7513" t="str">
            <v>PANAMERICANA NORTE KM 12 1/2  LLANO GRANDE</v>
          </cell>
        </row>
        <row r="7514">
          <cell r="A7514" t="str">
            <v>2023-00001</v>
          </cell>
          <cell r="B7514">
            <v>489773</v>
          </cell>
          <cell r="C7514" t="str">
            <v>2023-00001</v>
          </cell>
          <cell r="D7514" t="str">
            <v>MOVISTAR</v>
          </cell>
          <cell r="E7514" t="str">
            <v>DESPACHO</v>
          </cell>
          <cell r="F7514" t="str">
            <v>NORMAL</v>
          </cell>
          <cell r="G7514" t="str">
            <v>TF91640</v>
          </cell>
          <cell r="H7514">
            <v>44929</v>
          </cell>
          <cell r="I7514" t="str">
            <v>ENTREGADO</v>
          </cell>
          <cell r="J7514">
            <v>44930</v>
          </cell>
          <cell r="K7514" t="str">
            <v>CAMARONMAR S.A._JANET CHOEZ</v>
          </cell>
          <cell r="L7514" t="str">
            <v>KM 7.5 VIA DAULE MZ 9 SL 1 FRENTE A LA PARADA DE LA METRO GALLEGOS LARA, EN TEXTILES SAN ANTONIO</v>
          </cell>
          <cell r="M7514" t="str">
            <v/>
          </cell>
          <cell r="N7514" t="str">
            <v>0999483159</v>
          </cell>
          <cell r="O7514" t="str">
            <v/>
          </cell>
          <cell r="P7514" t="str">
            <v>GUAYAQUIL</v>
          </cell>
          <cell r="Q7514" t="str">
            <v>GUAYAQUIL</v>
          </cell>
          <cell r="R7514" t="str">
            <v>GUAYAS</v>
          </cell>
          <cell r="T7514" t="str">
            <v>ITSACOURIER</v>
          </cell>
          <cell r="U7514" t="str">
            <v>FLEXNETUIO_GYE</v>
          </cell>
          <cell r="V7514">
            <v>1</v>
          </cell>
          <cell r="W7514">
            <v>1</v>
          </cell>
          <cell r="X7514" t="str">
            <v>FLEXNET ECUADOR - MOVISTAR</v>
          </cell>
          <cell r="Y7514" t="str">
            <v>CALLE 28 DE JUNIO S/N Y GARCIA MORENO ENTRADA LLANO GRANDE</v>
          </cell>
        </row>
        <row r="7515">
          <cell r="A7515" t="str">
            <v>SG_23_003</v>
          </cell>
          <cell r="B7515">
            <v>489772</v>
          </cell>
          <cell r="C7515" t="str">
            <v>SG_23_003</v>
          </cell>
          <cell r="D7515" t="str">
            <v>SG</v>
          </cell>
          <cell r="E7515" t="str">
            <v>DESPACHO</v>
          </cell>
          <cell r="F7515" t="str">
            <v>NORMAL</v>
          </cell>
          <cell r="G7515" t="str">
            <v>FT78697</v>
          </cell>
          <cell r="H7515">
            <v>44929</v>
          </cell>
          <cell r="I7515" t="str">
            <v>ENTREGADO</v>
          </cell>
          <cell r="J7515">
            <v>44936</v>
          </cell>
          <cell r="K7515" t="str">
            <v>PROFERMACO CIA. LTDA</v>
          </cell>
          <cell r="L7515" t="str">
            <v>CALDERON Y AV CARAPUNGO OE7-348, QUITO</v>
          </cell>
          <cell r="P7515" t="str">
            <v>170208</v>
          </cell>
          <cell r="Q7515" t="str">
            <v>QUITO</v>
          </cell>
          <cell r="R7515" t="str">
            <v>PICHINCHA</v>
          </cell>
          <cell r="S7515" t="str">
            <v>CALDERON (CARAPUNGO)</v>
          </cell>
          <cell r="U7515" t="str">
            <v>FLEXNETUIO_LOCAL</v>
          </cell>
          <cell r="V7515">
            <v>2</v>
          </cell>
          <cell r="W7515">
            <v>19</v>
          </cell>
          <cell r="X7515" t="str">
            <v>FLEXNET UIO</v>
          </cell>
          <cell r="Y7515" t="str">
            <v>PANAMERICANA NORTE KM 12 1/2  LLANO GRANDE</v>
          </cell>
        </row>
        <row r="7516">
          <cell r="A7516" t="str">
            <v>414583676</v>
          </cell>
          <cell r="B7516">
            <v>489762</v>
          </cell>
          <cell r="C7516" t="str">
            <v>414583676</v>
          </cell>
          <cell r="D7516" t="str">
            <v>FLEXTUENTI</v>
          </cell>
          <cell r="E7516" t="str">
            <v>DESPACHO</v>
          </cell>
          <cell r="F7516" t="str">
            <v>DERIVADO PICK UP</v>
          </cell>
          <cell r="G7516" t="str">
            <v>031080414583676</v>
          </cell>
          <cell r="H7516">
            <v>44929</v>
          </cell>
          <cell r="I7516" t="str">
            <v>ENTREGADO</v>
          </cell>
          <cell r="J7516">
            <v>44930</v>
          </cell>
          <cell r="K7516" t="str">
            <v>Giovanni Ricardo Quintero Arregoces</v>
          </cell>
          <cell r="L7516" t="str">
            <v>OFICINA TRAMACO PEDERNALES</v>
          </cell>
          <cell r="M7516" t="str">
            <v>1755921697</v>
          </cell>
          <cell r="N7516" t="str">
            <v>0999007509/0968278781</v>
          </cell>
          <cell r="O7516" t="str">
            <v/>
          </cell>
          <cell r="P7516" t="str">
            <v>PEDERNALES</v>
          </cell>
          <cell r="Q7516" t="str">
            <v>PEDERNALES</v>
          </cell>
          <cell r="R7516" t="str">
            <v>MANABI</v>
          </cell>
          <cell r="T7516" t="str">
            <v>TRAMACO</v>
          </cell>
          <cell r="U7516" t="str">
            <v>FLEXNETUIO_PROVINCIA</v>
          </cell>
          <cell r="V7516">
            <v>1</v>
          </cell>
          <cell r="W7516">
            <v>1</v>
          </cell>
          <cell r="X7516" t="str">
            <v>FLEXNET ECUADOR - FLEXTUENTI</v>
          </cell>
          <cell r="Y7516" t="str">
            <v>CALLE 28 DE JUNIO S/N Y GARCIA MORENO ENTRADA LLANO GRANDE</v>
          </cell>
        </row>
        <row r="7517">
          <cell r="A7517" t="str">
            <v>414583699</v>
          </cell>
          <cell r="B7517">
            <v>489763</v>
          </cell>
          <cell r="C7517" t="str">
            <v>414583699</v>
          </cell>
          <cell r="D7517" t="str">
            <v>FLEXTUENTI</v>
          </cell>
          <cell r="E7517" t="str">
            <v>DESPACHO</v>
          </cell>
          <cell r="F7517" t="str">
            <v>NORMAL</v>
          </cell>
          <cell r="G7517" t="str">
            <v>031080414583699</v>
          </cell>
          <cell r="H7517">
            <v>44929</v>
          </cell>
          <cell r="I7517" t="str">
            <v>ENTREGADO</v>
          </cell>
          <cell r="J7517">
            <v>44930</v>
          </cell>
          <cell r="K7517" t="str">
            <v>Juan Vladimir Caicedo Yela</v>
          </cell>
          <cell r="L7517" t="str">
            <v>SANTO DOMINGO DE LOS COLORADOS AV  RIO BABA 143  RIO SOLAYA</v>
          </cell>
          <cell r="M7517" t="str">
            <v>1724853377</v>
          </cell>
          <cell r="N7517" t="str">
            <v>0989213593/0963919529</v>
          </cell>
          <cell r="O7517" t="str">
            <v/>
          </cell>
          <cell r="P7517" t="str">
            <v>SANTO DOMINGO</v>
          </cell>
          <cell r="Q7517" t="str">
            <v>SANTO DOMINGO</v>
          </cell>
          <cell r="R7517" t="str">
            <v>SANTO DOMINGO DE LOS TSACHILAS</v>
          </cell>
          <cell r="T7517" t="str">
            <v>TRAMACO</v>
          </cell>
          <cell r="U7517" t="str">
            <v>FLEXNETUIO_PROVINCIA</v>
          </cell>
          <cell r="V7517">
            <v>1</v>
          </cell>
          <cell r="W7517">
            <v>1</v>
          </cell>
          <cell r="X7517" t="str">
            <v>FLEXNET ECUADOR - FLEXTUENTI</v>
          </cell>
          <cell r="Y7517" t="str">
            <v>CALLE 28 DE JUNIO S/N Y GARCIA MORENO ENTRADA LLANO GRANDE</v>
          </cell>
        </row>
        <row r="7518">
          <cell r="A7518" t="str">
            <v>414583705</v>
          </cell>
          <cell r="B7518">
            <v>489764</v>
          </cell>
          <cell r="C7518" t="str">
            <v>414583705</v>
          </cell>
          <cell r="D7518" t="str">
            <v>FLEXTUENTI</v>
          </cell>
          <cell r="E7518" t="str">
            <v>DESPACHO</v>
          </cell>
          <cell r="F7518" t="str">
            <v>NORMAL</v>
          </cell>
          <cell r="G7518" t="str">
            <v>031080414583705</v>
          </cell>
          <cell r="H7518">
            <v>44929</v>
          </cell>
          <cell r="I7518" t="str">
            <v>ENTREGADO</v>
          </cell>
          <cell r="J7518">
            <v>44930</v>
          </cell>
          <cell r="K7518" t="str">
            <v>Gladys Benalcazar</v>
          </cell>
          <cell r="L7518" t="str">
            <v>TULCAN  CALLE CARLOS ONA  SN  CAMILO PONCE</v>
          </cell>
          <cell r="M7518" t="str">
            <v>0401733845</v>
          </cell>
          <cell r="N7518" t="str">
            <v>0998256282/0963879912</v>
          </cell>
          <cell r="O7518" t="str">
            <v/>
          </cell>
          <cell r="P7518" t="str">
            <v>TULCAN</v>
          </cell>
          <cell r="Q7518" t="str">
            <v>TULCAN</v>
          </cell>
          <cell r="R7518" t="str">
            <v>CARCHI</v>
          </cell>
          <cell r="S7518" t="str">
            <v/>
          </cell>
          <cell r="T7518" t="str">
            <v>TRAMACO</v>
          </cell>
          <cell r="U7518" t="str">
            <v>FLEXNETUIO_PROVINCIA</v>
          </cell>
          <cell r="V7518">
            <v>1</v>
          </cell>
          <cell r="W7518">
            <v>1</v>
          </cell>
          <cell r="X7518" t="str">
            <v>FLEXNET ECUADOR - FLEXTUENTI</v>
          </cell>
          <cell r="Y7518" t="str">
            <v>CALLE 28 DE JUNIO S/N Y GARCIA MORENO ENTRADA LLANO GRANDE</v>
          </cell>
        </row>
        <row r="7519">
          <cell r="A7519" t="str">
            <v>414583706</v>
          </cell>
          <cell r="B7519">
            <v>489765</v>
          </cell>
          <cell r="C7519" t="str">
            <v>414583706</v>
          </cell>
          <cell r="D7519" t="str">
            <v>FLEXTUENTI</v>
          </cell>
          <cell r="E7519" t="str">
            <v>DESPACHO</v>
          </cell>
          <cell r="F7519" t="str">
            <v>NORMAL</v>
          </cell>
          <cell r="G7519" t="str">
            <v>031080414583706</v>
          </cell>
          <cell r="H7519">
            <v>44929</v>
          </cell>
          <cell r="I7519" t="str">
            <v>ENTREGADO</v>
          </cell>
          <cell r="J7519">
            <v>44930</v>
          </cell>
          <cell r="K7519" t="str">
            <v>Cesar Stalin Perez Ortiz</v>
          </cell>
          <cell r="L7519" t="str">
            <v>SAGRARIO CALLE GABRIEL GARCIA MORENO  6 31  PISO 2  SIMON BOLIVAR</v>
          </cell>
          <cell r="M7519" t="str">
            <v>1003453865</v>
          </cell>
          <cell r="N7519" t="str">
            <v>0939112576/0939112576</v>
          </cell>
          <cell r="O7519" t="str">
            <v/>
          </cell>
          <cell r="P7519" t="str">
            <v>IBARRA</v>
          </cell>
          <cell r="Q7519" t="str">
            <v>IBARRA</v>
          </cell>
          <cell r="R7519" t="str">
            <v>IMBABURA</v>
          </cell>
          <cell r="T7519" t="str">
            <v>TRAMACO</v>
          </cell>
          <cell r="U7519" t="str">
            <v>FLEXNETUIO_PROVINCIA</v>
          </cell>
          <cell r="V7519">
            <v>1</v>
          </cell>
          <cell r="W7519">
            <v>1</v>
          </cell>
          <cell r="X7519" t="str">
            <v>FLEXNET ECUADOR - FLEXTUENTI</v>
          </cell>
          <cell r="Y7519" t="str">
            <v>CALLE 28 DE JUNIO S/N Y GARCIA MORENO ENTRADA LLANO GRANDE</v>
          </cell>
        </row>
        <row r="7520">
          <cell r="A7520" t="str">
            <v>414583869</v>
          </cell>
          <cell r="B7520">
            <v>489766</v>
          </cell>
          <cell r="C7520" t="str">
            <v>414583869</v>
          </cell>
          <cell r="D7520" t="str">
            <v>FLEXTUENTI</v>
          </cell>
          <cell r="E7520" t="str">
            <v>DESPACHO</v>
          </cell>
          <cell r="F7520" t="str">
            <v>NORMAL</v>
          </cell>
          <cell r="G7520" t="str">
            <v>031080414583869</v>
          </cell>
          <cell r="H7520">
            <v>44929</v>
          </cell>
          <cell r="I7520" t="str">
            <v>ENTREGADO</v>
          </cell>
          <cell r="J7520">
            <v>44930</v>
          </cell>
          <cell r="K7520" t="str">
            <v>Diego Rail Intriago Loor</v>
          </cell>
          <cell r="L7520" t="str">
            <v>ANDRES DE VERA  CALLE ESPANA SN  AV DEL EJERCITO</v>
          </cell>
          <cell r="M7520" t="str">
            <v>1311479214</v>
          </cell>
          <cell r="N7520" t="str">
            <v>0994395657/0989849877</v>
          </cell>
          <cell r="O7520" t="str">
            <v/>
          </cell>
          <cell r="P7520" t="str">
            <v>PORTOVIEJO</v>
          </cell>
          <cell r="Q7520" t="str">
            <v>PORTOVIEJO</v>
          </cell>
          <cell r="R7520" t="str">
            <v>MANABI</v>
          </cell>
          <cell r="T7520" t="str">
            <v>TRAMACO</v>
          </cell>
          <cell r="U7520" t="str">
            <v>FLEXNETUIO_PROVINCIA</v>
          </cell>
          <cell r="V7520">
            <v>1</v>
          </cell>
          <cell r="W7520">
            <v>1</v>
          </cell>
          <cell r="X7520" t="str">
            <v>FLEXNET ECUADOR - FLEXTUENTI</v>
          </cell>
          <cell r="Y7520" t="str">
            <v>CALLE 28 DE JUNIO S/N Y GARCIA MORENO ENTRADA LLANO GRANDE</v>
          </cell>
        </row>
        <row r="7521">
          <cell r="A7521" t="str">
            <v>414583870</v>
          </cell>
          <cell r="B7521">
            <v>489767</v>
          </cell>
          <cell r="C7521" t="str">
            <v>414583870</v>
          </cell>
          <cell r="D7521" t="str">
            <v>FLEXTUENTI</v>
          </cell>
          <cell r="E7521" t="str">
            <v>DESPACHO</v>
          </cell>
          <cell r="F7521" t="str">
            <v>NORMAL</v>
          </cell>
          <cell r="G7521" t="str">
            <v>031080414583870</v>
          </cell>
          <cell r="H7521">
            <v>44929</v>
          </cell>
          <cell r="I7521" t="str">
            <v>ENTREGADO</v>
          </cell>
          <cell r="J7521">
            <v>44930</v>
          </cell>
          <cell r="K7521" t="str">
            <v>Agustin Heredia</v>
          </cell>
          <cell r="L7521" t="str">
            <v>LA MATRIZ  CALLE ANTONIO BORRERO  446  CALLE VICENTE ROCAFUERTE</v>
          </cell>
          <cell r="M7521" t="str">
            <v>0502846850</v>
          </cell>
          <cell r="N7521" t="str">
            <v>0987349639/0998154336</v>
          </cell>
          <cell r="O7521" t="str">
            <v/>
          </cell>
          <cell r="P7521" t="str">
            <v>LATACUNGA</v>
          </cell>
          <cell r="Q7521" t="str">
            <v>LATACUNGA</v>
          </cell>
          <cell r="R7521" t="str">
            <v>COTOPAXI</v>
          </cell>
          <cell r="T7521" t="str">
            <v>TRAMACO</v>
          </cell>
          <cell r="U7521" t="str">
            <v>FLEXNETUIO_PROVINCIA</v>
          </cell>
          <cell r="V7521">
            <v>1</v>
          </cell>
          <cell r="W7521">
            <v>1</v>
          </cell>
          <cell r="X7521" t="str">
            <v>FLEXNET ECUADOR - FLEXTUENTI</v>
          </cell>
          <cell r="Y7521" t="str">
            <v>CALLE 28 DE JUNIO S/N Y GARCIA MORENO ENTRADA LLANO GRANDE</v>
          </cell>
        </row>
        <row r="7522">
          <cell r="A7522" t="str">
            <v>414583928</v>
          </cell>
          <cell r="B7522">
            <v>489768</v>
          </cell>
          <cell r="C7522" t="str">
            <v>414583928</v>
          </cell>
          <cell r="D7522" t="str">
            <v>FLEXTUENTI</v>
          </cell>
          <cell r="E7522" t="str">
            <v>DESPACHO</v>
          </cell>
          <cell r="F7522" t="str">
            <v>NORMAL</v>
          </cell>
          <cell r="G7522" t="str">
            <v>IC4096</v>
          </cell>
          <cell r="H7522">
            <v>44929</v>
          </cell>
          <cell r="I7522" t="str">
            <v>ENTREGADO</v>
          </cell>
          <cell r="J7522">
            <v>44930</v>
          </cell>
          <cell r="K7522" t="str">
            <v>Jose Esteban Aguilar Benitez</v>
          </cell>
          <cell r="L7522" t="str">
            <v>YANUNCAY CALLE MANUEL CORRAL JAUGUERRI SN  AV DE LAS AMERICAS</v>
          </cell>
          <cell r="M7522" t="str">
            <v>1720194339</v>
          </cell>
          <cell r="N7522" t="str">
            <v>0999236544/0998774877</v>
          </cell>
          <cell r="O7522" t="str">
            <v/>
          </cell>
          <cell r="P7522" t="str">
            <v>CUENCA</v>
          </cell>
          <cell r="Q7522" t="str">
            <v>CUENCA</v>
          </cell>
          <cell r="R7522" t="str">
            <v>AZUAY</v>
          </cell>
          <cell r="T7522" t="str">
            <v>ITSACOURIER</v>
          </cell>
          <cell r="U7522" t="str">
            <v>FLEXNETUIO_PROVINCIA</v>
          </cell>
          <cell r="V7522">
            <v>1</v>
          </cell>
          <cell r="W7522">
            <v>1</v>
          </cell>
          <cell r="X7522" t="str">
            <v>FLEXNET ECUADOR - FLEXTUENTI</v>
          </cell>
          <cell r="Y7522" t="str">
            <v>CALLE 28 DE JUNIO S/N Y GARCIA MORENO ENTRADA LLANO GRANDE</v>
          </cell>
        </row>
        <row r="7523">
          <cell r="A7523" t="str">
            <v>414583958</v>
          </cell>
          <cell r="B7523">
            <v>489769</v>
          </cell>
          <cell r="C7523" t="str">
            <v>414583958</v>
          </cell>
          <cell r="D7523" t="str">
            <v>FLEXTUENTI</v>
          </cell>
          <cell r="E7523" t="str">
            <v>DESPACHO</v>
          </cell>
          <cell r="F7523" t="str">
            <v>NORMAL</v>
          </cell>
          <cell r="G7523" t="str">
            <v>TF91630</v>
          </cell>
          <cell r="H7523">
            <v>44929</v>
          </cell>
          <cell r="I7523" t="str">
            <v>ENTREGADO</v>
          </cell>
          <cell r="J7523">
            <v>44931</v>
          </cell>
          <cell r="K7523" t="str">
            <v>MELANIE CHOEZ</v>
          </cell>
          <cell r="L7523" t="str">
            <v>NUEVE DE OCTUBRRE CALLE 1 DE MAYO 610 ENTRE JOSE MASCOTE  Y AV DEL EJERCITO</v>
          </cell>
          <cell r="M7523" t="str">
            <v>0957016991</v>
          </cell>
          <cell r="N7523" t="str">
            <v>0984704269/0993426865</v>
          </cell>
          <cell r="O7523" t="str">
            <v/>
          </cell>
          <cell r="P7523" t="str">
            <v>GUAYAQUIL</v>
          </cell>
          <cell r="Q7523" t="str">
            <v>GUAYAQUIL</v>
          </cell>
          <cell r="R7523" t="str">
            <v>GUAYAS</v>
          </cell>
          <cell r="T7523" t="str">
            <v>ITSACOURIER</v>
          </cell>
          <cell r="U7523" t="str">
            <v>FLEXNETUIO_GYE</v>
          </cell>
          <cell r="V7523">
            <v>1</v>
          </cell>
          <cell r="W7523">
            <v>1</v>
          </cell>
          <cell r="X7523" t="str">
            <v>FLEXNET ECUADOR - FLEXTUENTI</v>
          </cell>
          <cell r="Y7523" t="str">
            <v>CALLE 28 DE JUNIO S/N Y GARCIA MORENO ENTRADA LLANO GRANDE</v>
          </cell>
        </row>
        <row r="7524">
          <cell r="A7524" t="str">
            <v>414584015</v>
          </cell>
          <cell r="B7524">
            <v>489770</v>
          </cell>
          <cell r="C7524" t="str">
            <v>414584015</v>
          </cell>
          <cell r="D7524" t="str">
            <v>FLEXTUENTI</v>
          </cell>
          <cell r="E7524" t="str">
            <v>DESPACHO</v>
          </cell>
          <cell r="F7524" t="str">
            <v>NORMAL</v>
          </cell>
          <cell r="G7524" t="str">
            <v>FT77386</v>
          </cell>
          <cell r="H7524">
            <v>44929</v>
          </cell>
          <cell r="I7524" t="str">
            <v>ENTREGADO</v>
          </cell>
          <cell r="J7524">
            <v>44936</v>
          </cell>
          <cell r="K7524" t="str">
            <v>MARIO ALEJANDRO ACUNA CELORIO</v>
          </cell>
          <cell r="L7524" t="str">
            <v>CHILLOGALLO  INTIRAYMI Y TACHINA</v>
          </cell>
          <cell r="M7524" t="str">
            <v>1752645018</v>
          </cell>
          <cell r="N7524" t="str">
            <v>0988065466/0984343472</v>
          </cell>
          <cell r="P7524" t="str">
            <v>QUITO</v>
          </cell>
          <cell r="Q7524" t="str">
            <v>QUITO</v>
          </cell>
          <cell r="R7524" t="str">
            <v>PICHINCHA</v>
          </cell>
          <cell r="T7524" t="str">
            <v>FLEXTRANS UIO</v>
          </cell>
          <cell r="U7524" t="str">
            <v>FLEXNETUIO_LOCAL</v>
          </cell>
          <cell r="V7524">
            <v>1</v>
          </cell>
          <cell r="W7524">
            <v>1</v>
          </cell>
          <cell r="X7524" t="str">
            <v>FLEXNET ECUADOR - FLEXTUENTI</v>
          </cell>
          <cell r="Y7524" t="str">
            <v>CALLE 28 DE JUNIO S/N Y GARCIA MORENO ENTRADA LLANO GRANDE</v>
          </cell>
        </row>
        <row r="7525">
          <cell r="A7525" t="str">
            <v>WS414559180</v>
          </cell>
          <cell r="B7525">
            <v>489771</v>
          </cell>
          <cell r="C7525" t="str">
            <v>WS414559180</v>
          </cell>
          <cell r="D7525" t="str">
            <v>FLEXTUENTI</v>
          </cell>
          <cell r="E7525" t="str">
            <v>DESPACHO</v>
          </cell>
          <cell r="F7525" t="str">
            <v>NORMAL</v>
          </cell>
          <cell r="G7525" t="str">
            <v>FT77385</v>
          </cell>
          <cell r="H7525">
            <v>44929</v>
          </cell>
          <cell r="I7525" t="str">
            <v>ENTREGADO</v>
          </cell>
          <cell r="J7525">
            <v>44930</v>
          </cell>
          <cell r="K7525" t="str">
            <v>Fausto Estrella</v>
          </cell>
          <cell r="L7525" t="str">
            <v>SAN BARTOLO PASAJE S15A  OE5 285  HUIGRA</v>
          </cell>
          <cell r="M7525" t="str">
            <v>1723749717</v>
          </cell>
          <cell r="N7525" t="str">
            <v>0999262100/0999262100</v>
          </cell>
          <cell r="O7525" t="str">
            <v/>
          </cell>
          <cell r="P7525" t="str">
            <v>QUITO</v>
          </cell>
          <cell r="Q7525" t="str">
            <v>QUITO</v>
          </cell>
          <cell r="R7525" t="str">
            <v>PICHINCHA</v>
          </cell>
          <cell r="T7525" t="str">
            <v>FLEXTRANS UIO</v>
          </cell>
          <cell r="U7525" t="str">
            <v>FLEXNETUIO_LOCAL</v>
          </cell>
          <cell r="V7525">
            <v>1</v>
          </cell>
          <cell r="W7525">
            <v>1</v>
          </cell>
          <cell r="X7525" t="str">
            <v>FLEXNET ECUADOR - FLEXTUENTI</v>
          </cell>
          <cell r="Y7525" t="str">
            <v>CALLE 28 DE JUNIO S/N Y GARCIA MORENO ENTRADA LLANO GRANDE</v>
          </cell>
        </row>
        <row r="7526">
          <cell r="A7526" t="str">
            <v>414473658</v>
          </cell>
          <cell r="B7526">
            <v>489729</v>
          </cell>
          <cell r="C7526" t="str">
            <v>414473658</v>
          </cell>
          <cell r="D7526" t="str">
            <v>FLEXTUENTI</v>
          </cell>
          <cell r="E7526" t="str">
            <v>DESPACHO</v>
          </cell>
          <cell r="F7526" t="str">
            <v>NORMAL</v>
          </cell>
          <cell r="G7526" t="str">
            <v>031080414473658</v>
          </cell>
          <cell r="H7526">
            <v>44929</v>
          </cell>
          <cell r="I7526" t="str">
            <v>ENTREGADO</v>
          </cell>
          <cell r="J7526">
            <v>44930</v>
          </cell>
          <cell r="K7526" t="str">
            <v>Jose Emiliano Ramos Calvache</v>
          </cell>
          <cell r="L7526" t="str">
            <v>SIETE DE OCTUBRE  CALLE GUAYACANES SN  AV  WALTER ANDRADE</v>
          </cell>
          <cell r="M7526" t="str">
            <v>1205068305</v>
          </cell>
          <cell r="N7526" t="str">
            <v>0981280941/0978601347</v>
          </cell>
          <cell r="O7526" t="str">
            <v/>
          </cell>
          <cell r="P7526" t="str">
            <v>QUEVEDO</v>
          </cell>
          <cell r="Q7526" t="str">
            <v>QUEVEDO</v>
          </cell>
          <cell r="R7526" t="str">
            <v>LOS RIOS</v>
          </cell>
          <cell r="T7526" t="str">
            <v>TRAMACO</v>
          </cell>
          <cell r="U7526" t="str">
            <v>FLEXNETUIO_PROVINCIA</v>
          </cell>
          <cell r="V7526">
            <v>1</v>
          </cell>
          <cell r="W7526">
            <v>1</v>
          </cell>
          <cell r="X7526" t="str">
            <v>FLEXNET ECUADOR - FLEXTUENTI</v>
          </cell>
          <cell r="Y7526" t="str">
            <v>CALLE 28 DE JUNIO S/N Y GARCIA MORENO ENTRADA LLANO GRANDE</v>
          </cell>
        </row>
        <row r="7527">
          <cell r="A7527" t="str">
            <v>414473659</v>
          </cell>
          <cell r="B7527">
            <v>489730</v>
          </cell>
          <cell r="C7527" t="str">
            <v>414473659</v>
          </cell>
          <cell r="D7527" t="str">
            <v>FLEXTUENTI</v>
          </cell>
          <cell r="E7527" t="str">
            <v>DESPACHO</v>
          </cell>
          <cell r="F7527" t="str">
            <v>DERIVADO PICK UP</v>
          </cell>
          <cell r="G7527" t="str">
            <v>031080414473659</v>
          </cell>
          <cell r="H7527">
            <v>44929</v>
          </cell>
          <cell r="I7527" t="str">
            <v>ENTREGADO</v>
          </cell>
          <cell r="J7527">
            <v>44930</v>
          </cell>
          <cell r="K7527" t="str">
            <v>Segundo Romo</v>
          </cell>
          <cell r="L7527" t="str">
            <v>OFICINA TRAMACO PUNTO DE ATENCION TULCAN</v>
          </cell>
          <cell r="M7527" t="str">
            <v>1003476304</v>
          </cell>
          <cell r="N7527" t="str">
            <v>0993968880/0995355500</v>
          </cell>
          <cell r="O7527" t="str">
            <v/>
          </cell>
          <cell r="P7527" t="str">
            <v>TULCAN</v>
          </cell>
          <cell r="Q7527" t="str">
            <v>TULCAN</v>
          </cell>
          <cell r="R7527" t="str">
            <v>CARCHI</v>
          </cell>
          <cell r="S7527" t="str">
            <v/>
          </cell>
          <cell r="T7527" t="str">
            <v>TRAMACO</v>
          </cell>
          <cell r="U7527" t="str">
            <v>FLEXNETUIO_PROVINCIA</v>
          </cell>
          <cell r="V7527">
            <v>1</v>
          </cell>
          <cell r="W7527">
            <v>1</v>
          </cell>
          <cell r="X7527" t="str">
            <v>FLEXNET ECUADOR - FLEXTUENTI</v>
          </cell>
          <cell r="Y7527" t="str">
            <v>CALLE 28 DE JUNIO S/N Y GARCIA MORENO ENTRADA LLANO GRANDE</v>
          </cell>
        </row>
        <row r="7528">
          <cell r="A7528" t="str">
            <v>414473917</v>
          </cell>
          <cell r="B7528">
            <v>489732</v>
          </cell>
          <cell r="C7528" t="str">
            <v>414473917</v>
          </cell>
          <cell r="D7528" t="str">
            <v>FLEXTUENTI</v>
          </cell>
          <cell r="E7528" t="str">
            <v>DESPACHO</v>
          </cell>
          <cell r="F7528" t="str">
            <v>NORMAL</v>
          </cell>
          <cell r="G7528" t="str">
            <v>TF91633</v>
          </cell>
          <cell r="H7528">
            <v>44929</v>
          </cell>
          <cell r="I7528" t="str">
            <v>ENTREGADO</v>
          </cell>
          <cell r="J7528">
            <v>44931</v>
          </cell>
          <cell r="K7528" t="str">
            <v>Jannet Rojas</v>
          </cell>
          <cell r="L7528" t="str">
            <v>TARQUI CALLE  14AVO PSJE 16 NE  MNZ F86  VILLA 7  17 AVO PSJE 3NE</v>
          </cell>
          <cell r="M7528" t="str">
            <v>0924198542</v>
          </cell>
          <cell r="N7528" t="str">
            <v>0991880697/0988666445</v>
          </cell>
          <cell r="O7528" t="str">
            <v/>
          </cell>
          <cell r="P7528" t="str">
            <v>GUAYAQUIL</v>
          </cell>
          <cell r="Q7528" t="str">
            <v>GUAYAQUIL</v>
          </cell>
          <cell r="R7528" t="str">
            <v>GUAYAS</v>
          </cell>
          <cell r="T7528" t="str">
            <v>ITSACOURIER</v>
          </cell>
          <cell r="U7528" t="str">
            <v>FLEXNETUIO_GYE</v>
          </cell>
          <cell r="V7528">
            <v>1</v>
          </cell>
          <cell r="W7528">
            <v>1</v>
          </cell>
          <cell r="X7528" t="str">
            <v>FLEXNET ECUADOR - FLEXTUENTI</v>
          </cell>
          <cell r="Y7528" t="str">
            <v>CALLE 28 DE JUNIO S/N Y GARCIA MORENO ENTRADA LLANO GRANDE</v>
          </cell>
        </row>
        <row r="7529">
          <cell r="A7529" t="str">
            <v>414482500</v>
          </cell>
          <cell r="B7529">
            <v>489733</v>
          </cell>
          <cell r="C7529" t="str">
            <v>414482500</v>
          </cell>
          <cell r="D7529" t="str">
            <v>FLEXTUENTI</v>
          </cell>
          <cell r="E7529" t="str">
            <v>DESPACHO</v>
          </cell>
          <cell r="F7529" t="str">
            <v>NORMAL</v>
          </cell>
          <cell r="G7529" t="str">
            <v>031080414482500</v>
          </cell>
          <cell r="H7529">
            <v>44929</v>
          </cell>
          <cell r="I7529" t="str">
            <v>ENTREGADO</v>
          </cell>
          <cell r="J7529">
            <v>44930</v>
          </cell>
          <cell r="K7529" t="str">
            <v>Karina Cuenca</v>
          </cell>
          <cell r="L7529" t="str">
            <v>TENA CALLE TENA 413 CALLE 15 DE NOVIEMBRE</v>
          </cell>
          <cell r="M7529" t="str">
            <v>2200049621</v>
          </cell>
          <cell r="N7529" t="str">
            <v>0939434525/0992053299</v>
          </cell>
          <cell r="O7529" t="str">
            <v/>
          </cell>
          <cell r="P7529" t="str">
            <v>TENA</v>
          </cell>
          <cell r="Q7529" t="str">
            <v>TENA</v>
          </cell>
          <cell r="R7529" t="str">
            <v>NAPO</v>
          </cell>
          <cell r="T7529" t="str">
            <v>TRAMACO</v>
          </cell>
          <cell r="U7529" t="str">
            <v>FLEXNETUIO_PROVINCIA</v>
          </cell>
          <cell r="V7529">
            <v>1</v>
          </cell>
          <cell r="W7529">
            <v>1</v>
          </cell>
          <cell r="X7529" t="str">
            <v>FLEXNET ECUADOR - FLEXTUENTI</v>
          </cell>
          <cell r="Y7529" t="str">
            <v>CALLE 28 DE JUNIO S/N Y GARCIA MORENO ENTRADA LLANO GRANDE</v>
          </cell>
        </row>
        <row r="7530">
          <cell r="A7530" t="str">
            <v>414483265</v>
          </cell>
          <cell r="B7530">
            <v>489734</v>
          </cell>
          <cell r="C7530" t="str">
            <v>414483265</v>
          </cell>
          <cell r="D7530" t="str">
            <v>FLEXTUENTI</v>
          </cell>
          <cell r="E7530" t="str">
            <v>DESPACHO</v>
          </cell>
          <cell r="F7530" t="str">
            <v>NORMAL</v>
          </cell>
          <cell r="G7530" t="str">
            <v>031080414483265</v>
          </cell>
          <cell r="H7530">
            <v>44929</v>
          </cell>
          <cell r="I7530" t="str">
            <v>ENTREGADO</v>
          </cell>
          <cell r="J7530">
            <v>44931</v>
          </cell>
          <cell r="K7530" t="str">
            <v>Genesis Zurita</v>
          </cell>
          <cell r="L7530" t="str">
            <v>DURAN  CALLE JUAN DE DIOS MARTINEZ  MZ 31 SL 20 VILLA 309   CARLOS JULIO AROSEMENA</v>
          </cell>
          <cell r="M7530" t="str">
            <v>1204511461</v>
          </cell>
          <cell r="N7530" t="str">
            <v>0982427909/0960071953</v>
          </cell>
          <cell r="O7530" t="str">
            <v/>
          </cell>
          <cell r="P7530" t="str">
            <v>DURAN</v>
          </cell>
          <cell r="Q7530" t="str">
            <v>DURAN</v>
          </cell>
          <cell r="R7530" t="str">
            <v>GUAYAS</v>
          </cell>
          <cell r="T7530" t="str">
            <v>TRAMACO</v>
          </cell>
          <cell r="U7530" t="str">
            <v>FLEXNETUIO_GYE</v>
          </cell>
          <cell r="V7530">
            <v>1</v>
          </cell>
          <cell r="W7530">
            <v>1</v>
          </cell>
          <cell r="X7530" t="str">
            <v>FLEXNET ECUADOR - FLEXTUENTI</v>
          </cell>
          <cell r="Y7530" t="str">
            <v>CALLE 28 DE JUNIO S/N Y GARCIA MORENO ENTRADA LLANO GRANDE</v>
          </cell>
        </row>
        <row r="7531">
          <cell r="A7531" t="str">
            <v>414485751</v>
          </cell>
          <cell r="B7531">
            <v>489735</v>
          </cell>
          <cell r="C7531" t="str">
            <v>414485751</v>
          </cell>
          <cell r="D7531" t="str">
            <v>FLEXTUENTI</v>
          </cell>
          <cell r="E7531" t="str">
            <v>DESPACHO</v>
          </cell>
          <cell r="F7531" t="str">
            <v>DERIVADO PICK UP</v>
          </cell>
          <cell r="G7531" t="str">
            <v>031080414485751</v>
          </cell>
          <cell r="H7531">
            <v>44929</v>
          </cell>
          <cell r="I7531" t="str">
            <v>ENTREGADO</v>
          </cell>
          <cell r="J7531">
            <v>44943</v>
          </cell>
          <cell r="K7531" t="str">
            <v>Jeremy Veliz</v>
          </cell>
          <cell r="L7531" t="str">
            <v>OFICINA TRAMACO JIPIJAPA</v>
          </cell>
          <cell r="M7531" t="str">
            <v>1315891794</v>
          </cell>
          <cell r="N7531" t="str">
            <v>0958936096/0963009426</v>
          </cell>
          <cell r="O7531" t="str">
            <v/>
          </cell>
          <cell r="P7531" t="str">
            <v>JIPIJAPA</v>
          </cell>
          <cell r="Q7531" t="str">
            <v>JIPIJAPA</v>
          </cell>
          <cell r="R7531" t="str">
            <v>MANABI</v>
          </cell>
          <cell r="T7531" t="str">
            <v>TRAMACO</v>
          </cell>
          <cell r="U7531" t="str">
            <v>FLEXNETUIO_PROVINCIA</v>
          </cell>
          <cell r="V7531">
            <v>1</v>
          </cell>
          <cell r="W7531">
            <v>1</v>
          </cell>
          <cell r="X7531" t="str">
            <v>FLEXNET ECUADOR - FLEXTUENTI</v>
          </cell>
          <cell r="Y7531" t="str">
            <v>CALLE 28 DE JUNIO S/N Y GARCIA MORENO ENTRADA LLANO GRANDE</v>
          </cell>
        </row>
        <row r="7532">
          <cell r="A7532" t="str">
            <v>414487023</v>
          </cell>
          <cell r="B7532">
            <v>489736</v>
          </cell>
          <cell r="C7532" t="str">
            <v>414487023</v>
          </cell>
          <cell r="D7532" t="str">
            <v>FLEXTUENTI</v>
          </cell>
          <cell r="E7532" t="str">
            <v>DESPACHO</v>
          </cell>
          <cell r="F7532" t="str">
            <v>NORMAL</v>
          </cell>
          <cell r="G7532" t="str">
            <v>031080414487023</v>
          </cell>
          <cell r="H7532">
            <v>44929</v>
          </cell>
          <cell r="I7532" t="str">
            <v>ENTREGADO</v>
          </cell>
          <cell r="J7532">
            <v>44930</v>
          </cell>
          <cell r="K7532" t="str">
            <v>Carlos Fernando Morales Andrade</v>
          </cell>
          <cell r="L7532" t="str">
            <v>EL SAGRARIO  CALLE CHILE   3 66  ENTRE BRASILA Y BOLIVIA</v>
          </cell>
          <cell r="M7532" t="str">
            <v>1001711702</v>
          </cell>
          <cell r="N7532" t="str">
            <v>0996730838/0961641838</v>
          </cell>
          <cell r="O7532" t="str">
            <v/>
          </cell>
          <cell r="P7532" t="str">
            <v>IBARRA</v>
          </cell>
          <cell r="Q7532" t="str">
            <v>IBARRA</v>
          </cell>
          <cell r="R7532" t="str">
            <v>IMBABURA</v>
          </cell>
          <cell r="T7532" t="str">
            <v>TRAMACO</v>
          </cell>
          <cell r="U7532" t="str">
            <v>FLEXNETUIO_PROVINCIA</v>
          </cell>
          <cell r="V7532">
            <v>1</v>
          </cell>
          <cell r="W7532">
            <v>1</v>
          </cell>
          <cell r="X7532" t="str">
            <v>FLEXNET ECUADOR - FLEXTUENTI</v>
          </cell>
          <cell r="Y7532" t="str">
            <v>CALLE 28 DE JUNIO S/N Y GARCIA MORENO ENTRADA LLANO GRANDE</v>
          </cell>
        </row>
        <row r="7533">
          <cell r="A7533" t="str">
            <v>414517887</v>
          </cell>
          <cell r="B7533">
            <v>489737</v>
          </cell>
          <cell r="C7533" t="str">
            <v>414517887</v>
          </cell>
          <cell r="D7533" t="str">
            <v>FLEXTUENTI</v>
          </cell>
          <cell r="E7533" t="str">
            <v>DESPACHO</v>
          </cell>
          <cell r="F7533" t="str">
            <v>DERIVADO PICK UP</v>
          </cell>
          <cell r="G7533" t="str">
            <v>031080414517887</v>
          </cell>
          <cell r="H7533">
            <v>44929</v>
          </cell>
          <cell r="I7533" t="str">
            <v>ENTREGADO</v>
          </cell>
          <cell r="J7533">
            <v>44931</v>
          </cell>
          <cell r="K7533" t="str">
            <v>Gabriel Cuenca</v>
          </cell>
          <cell r="L7533" t="str">
            <v>OFICINA TRAMACO PUNTO DE ATENCION SAN MARINO</v>
          </cell>
          <cell r="M7533" t="str">
            <v>0915254882</v>
          </cell>
          <cell r="N7533" t="str">
            <v>0992974434/0987123434</v>
          </cell>
          <cell r="O7533" t="str">
            <v/>
          </cell>
          <cell r="P7533" t="str">
            <v>GUAYAQUIL</v>
          </cell>
          <cell r="Q7533" t="str">
            <v>GUAYAQUIL</v>
          </cell>
          <cell r="R7533" t="str">
            <v>GUAYAS</v>
          </cell>
          <cell r="T7533" t="str">
            <v>TRAMACO</v>
          </cell>
          <cell r="U7533" t="str">
            <v>FLEXNETUIO_GYE</v>
          </cell>
          <cell r="V7533">
            <v>1</v>
          </cell>
          <cell r="W7533">
            <v>1</v>
          </cell>
          <cell r="X7533" t="str">
            <v>FLEXNET ECUADOR - FLEXTUENTI</v>
          </cell>
          <cell r="Y7533" t="str">
            <v>CALLE 28 DE JUNIO S/N Y GARCIA MORENO ENTRADA LLANO GRANDE</v>
          </cell>
        </row>
        <row r="7534">
          <cell r="A7534" t="str">
            <v>414519319</v>
          </cell>
          <cell r="B7534">
            <v>489738</v>
          </cell>
          <cell r="C7534" t="str">
            <v>414519319</v>
          </cell>
          <cell r="D7534" t="str">
            <v>FLEXTUENTI</v>
          </cell>
          <cell r="E7534" t="str">
            <v>DESPACHO</v>
          </cell>
          <cell r="F7534" t="str">
            <v>DERIVADO PICK UP</v>
          </cell>
          <cell r="G7534" t="str">
            <v>031080414519319</v>
          </cell>
          <cell r="H7534">
            <v>44929</v>
          </cell>
          <cell r="I7534" t="str">
            <v>ENTREGADO</v>
          </cell>
          <cell r="J7534">
            <v>44933</v>
          </cell>
          <cell r="K7534" t="str">
            <v>Jair Mendoza Arboleda</v>
          </cell>
          <cell r="L7534" t="str">
            <v>OFICINA TRAMACO PORTOVIEJO</v>
          </cell>
          <cell r="M7534" t="str">
            <v>1350687255</v>
          </cell>
          <cell r="N7534" t="str">
            <v>0960904326/0978958185</v>
          </cell>
          <cell r="O7534" t="str">
            <v/>
          </cell>
          <cell r="P7534" t="str">
            <v>PORTOVIEJO</v>
          </cell>
          <cell r="Q7534" t="str">
            <v>PORTOVIEJO</v>
          </cell>
          <cell r="R7534" t="str">
            <v>MANABI</v>
          </cell>
          <cell r="T7534" t="str">
            <v>TRAMACO</v>
          </cell>
          <cell r="U7534" t="str">
            <v>FLEXNETUIO_PROVINCIA</v>
          </cell>
          <cell r="V7534">
            <v>1</v>
          </cell>
          <cell r="W7534">
            <v>1</v>
          </cell>
          <cell r="X7534" t="str">
            <v>FLEXNET ECUADOR - FLEXTUENTI</v>
          </cell>
          <cell r="Y7534" t="str">
            <v>CALLE 28 DE JUNIO S/N Y GARCIA MORENO ENTRADA LLANO GRANDE</v>
          </cell>
        </row>
        <row r="7535">
          <cell r="A7535" t="str">
            <v>414520019</v>
          </cell>
          <cell r="B7535">
            <v>489739</v>
          </cell>
          <cell r="C7535" t="str">
            <v>414520019</v>
          </cell>
          <cell r="D7535" t="str">
            <v>FLEXTUENTI</v>
          </cell>
          <cell r="E7535" t="str">
            <v>DESPACHO</v>
          </cell>
          <cell r="F7535" t="str">
            <v>NORMAL</v>
          </cell>
          <cell r="G7535" t="str">
            <v>031080414520019</v>
          </cell>
          <cell r="H7535">
            <v>44929</v>
          </cell>
          <cell r="I7535" t="str">
            <v>ENTREGADO</v>
          </cell>
          <cell r="J7535">
            <v>44930</v>
          </cell>
          <cell r="K7535" t="str">
            <v>Libinson Jeremias Loor Tuarez</v>
          </cell>
          <cell r="L7535" t="str">
            <v>PORTOVIEJO  FRANCISCO DE P MOREIRA SN CALLE CRNEL SABANDO</v>
          </cell>
          <cell r="M7535" t="str">
            <v>1310559016</v>
          </cell>
          <cell r="N7535" t="str">
            <v>0988332281/0981550082</v>
          </cell>
          <cell r="O7535" t="str">
            <v/>
          </cell>
          <cell r="P7535" t="str">
            <v>PORTOVIEJO</v>
          </cell>
          <cell r="Q7535" t="str">
            <v>PORTOVIEJO</v>
          </cell>
          <cell r="R7535" t="str">
            <v>MANABI</v>
          </cell>
          <cell r="T7535" t="str">
            <v>TRAMACO</v>
          </cell>
          <cell r="U7535" t="str">
            <v>FLEXNETUIO_PROVINCIA</v>
          </cell>
          <cell r="V7535">
            <v>1</v>
          </cell>
          <cell r="W7535">
            <v>1</v>
          </cell>
          <cell r="X7535" t="str">
            <v>FLEXNET ECUADOR - FLEXTUENTI</v>
          </cell>
          <cell r="Y7535" t="str">
            <v>CALLE 28 DE JUNIO S/N Y GARCIA MORENO ENTRADA LLANO GRANDE</v>
          </cell>
        </row>
        <row r="7536">
          <cell r="A7536" t="str">
            <v>414520985</v>
          </cell>
          <cell r="B7536">
            <v>489740</v>
          </cell>
          <cell r="C7536" t="str">
            <v>414520985</v>
          </cell>
          <cell r="D7536" t="str">
            <v>FLEXTUENTI</v>
          </cell>
          <cell r="E7536" t="str">
            <v>DESPACHO</v>
          </cell>
          <cell r="F7536" t="str">
            <v>NORMAL</v>
          </cell>
          <cell r="G7536" t="str">
            <v>FT77394</v>
          </cell>
          <cell r="H7536">
            <v>44929</v>
          </cell>
          <cell r="I7536" t="str">
            <v>ENTREGADO</v>
          </cell>
          <cell r="J7536">
            <v>44930</v>
          </cell>
          <cell r="K7536" t="str">
            <v>Maria Fernanda Garcia Herrera</v>
          </cell>
          <cell r="L7536" t="str">
            <v>LA MAGDALENA  CALLE OE6 0E6 882 CALLE JUAN CAMACARO  CAMACARO</v>
          </cell>
          <cell r="M7536" t="str">
            <v>1727470138</v>
          </cell>
          <cell r="N7536" t="str">
            <v>0979125663/0995947667</v>
          </cell>
          <cell r="O7536" t="str">
            <v/>
          </cell>
          <cell r="P7536" t="str">
            <v>QUITO</v>
          </cell>
          <cell r="Q7536" t="str">
            <v>QUITO</v>
          </cell>
          <cell r="R7536" t="str">
            <v>PICHINCHA</v>
          </cell>
          <cell r="T7536" t="str">
            <v>FLEXTRANS UIO</v>
          </cell>
          <cell r="U7536" t="str">
            <v>FLEXNETUIO_LOCAL</v>
          </cell>
          <cell r="V7536">
            <v>1</v>
          </cell>
          <cell r="W7536">
            <v>1</v>
          </cell>
          <cell r="X7536" t="str">
            <v>FLEXNET ECUADOR - FLEXTUENTI</v>
          </cell>
          <cell r="Y7536" t="str">
            <v>CALLE 28 DE JUNIO S/N Y GARCIA MORENO ENTRADA LLANO GRANDE</v>
          </cell>
        </row>
        <row r="7537">
          <cell r="A7537" t="str">
            <v>414559043</v>
          </cell>
          <cell r="B7537">
            <v>489741</v>
          </cell>
          <cell r="C7537" t="str">
            <v>414559043</v>
          </cell>
          <cell r="D7537" t="str">
            <v>FLEXTUENTI</v>
          </cell>
          <cell r="E7537" t="str">
            <v>DESPACHO</v>
          </cell>
          <cell r="F7537" t="str">
            <v>NORMAL</v>
          </cell>
          <cell r="G7537" t="str">
            <v>031080414559043</v>
          </cell>
          <cell r="H7537">
            <v>44929</v>
          </cell>
          <cell r="I7537" t="str">
            <v>ENTREGADO</v>
          </cell>
          <cell r="J7537">
            <v>44931</v>
          </cell>
          <cell r="K7537" t="str">
            <v>Henry Jackson Anchundia Sanchez</v>
          </cell>
          <cell r="L7537" t="str">
            <v>DAULE CALLE CARLOS ZEVALLOS M  04  ANGEL VELIZ MENDOZA</v>
          </cell>
          <cell r="M7537" t="str">
            <v>0940482920</v>
          </cell>
          <cell r="N7537" t="str">
            <v>0961443269/0960570367</v>
          </cell>
          <cell r="O7537" t="str">
            <v/>
          </cell>
          <cell r="P7537" t="str">
            <v>DAULE</v>
          </cell>
          <cell r="Q7537" t="str">
            <v>DAULE</v>
          </cell>
          <cell r="R7537" t="str">
            <v>GUAYAS</v>
          </cell>
          <cell r="T7537" t="str">
            <v>TRAMACO</v>
          </cell>
          <cell r="U7537" t="str">
            <v>FLEXNETUIO_PROVINCIA</v>
          </cell>
          <cell r="V7537">
            <v>1</v>
          </cell>
          <cell r="W7537">
            <v>1</v>
          </cell>
          <cell r="X7537" t="str">
            <v>FLEXNET ECUADOR - FLEXTUENTI</v>
          </cell>
          <cell r="Y7537" t="str">
            <v>CALLE 28 DE JUNIO S/N Y GARCIA MORENO ENTRADA LLANO GRANDE</v>
          </cell>
        </row>
        <row r="7538">
          <cell r="A7538" t="str">
            <v>414559090</v>
          </cell>
          <cell r="B7538">
            <v>489742</v>
          </cell>
          <cell r="C7538" t="str">
            <v>414559090</v>
          </cell>
          <cell r="D7538" t="str">
            <v>FLEXTUENTI</v>
          </cell>
          <cell r="E7538" t="str">
            <v>DESPACHO</v>
          </cell>
          <cell r="F7538" t="str">
            <v>NORMAL</v>
          </cell>
          <cell r="G7538" t="str">
            <v>031080414559090</v>
          </cell>
          <cell r="H7538">
            <v>44929</v>
          </cell>
          <cell r="I7538" t="str">
            <v>ENTREGADO</v>
          </cell>
          <cell r="J7538">
            <v>44930</v>
          </cell>
          <cell r="K7538" t="str">
            <v>Shirley Benitez</v>
          </cell>
          <cell r="L7538" t="str">
            <v>TULCAN AV BOLIVAR SN  CALLE CARABOBO</v>
          </cell>
          <cell r="M7538" t="str">
            <v>0401683727</v>
          </cell>
          <cell r="N7538" t="str">
            <v>0968222980/0987967785</v>
          </cell>
          <cell r="O7538" t="str">
            <v/>
          </cell>
          <cell r="P7538" t="str">
            <v>TULCAN</v>
          </cell>
          <cell r="Q7538" t="str">
            <v>TULCAN</v>
          </cell>
          <cell r="R7538" t="str">
            <v>CARCHI</v>
          </cell>
          <cell r="S7538" t="str">
            <v/>
          </cell>
          <cell r="T7538" t="str">
            <v>TRAMACO</v>
          </cell>
          <cell r="U7538" t="str">
            <v>FLEXNETUIO_PROVINCIA</v>
          </cell>
          <cell r="V7538">
            <v>1</v>
          </cell>
          <cell r="W7538">
            <v>1</v>
          </cell>
          <cell r="X7538" t="str">
            <v>FLEXNET ECUADOR - FLEXTUENTI</v>
          </cell>
          <cell r="Y7538" t="str">
            <v>CALLE 28 DE JUNIO S/N Y GARCIA MORENO ENTRADA LLANO GRANDE</v>
          </cell>
        </row>
        <row r="7539">
          <cell r="A7539" t="str">
            <v>414559112</v>
          </cell>
          <cell r="B7539">
            <v>489743</v>
          </cell>
          <cell r="C7539" t="str">
            <v>414559112</v>
          </cell>
          <cell r="D7539" t="str">
            <v>FLEXTUENTI</v>
          </cell>
          <cell r="E7539" t="str">
            <v>DESPACHO</v>
          </cell>
          <cell r="F7539" t="str">
            <v>NORMAL</v>
          </cell>
          <cell r="G7539" t="str">
            <v>FT77393</v>
          </cell>
          <cell r="H7539">
            <v>44929</v>
          </cell>
          <cell r="I7539" t="str">
            <v>ENTREGADO</v>
          </cell>
          <cell r="J7539">
            <v>44931</v>
          </cell>
          <cell r="K7539" t="str">
            <v>Yadira Carbo Pilay</v>
          </cell>
          <cell r="L7539" t="str">
            <v>CALDERON  CALLE DE LOS JILGUEROS  N7 74 DE LOS FLAMENCOS</v>
          </cell>
          <cell r="M7539" t="str">
            <v>1309054755</v>
          </cell>
          <cell r="N7539" t="str">
            <v>0998622422/0993925533</v>
          </cell>
          <cell r="O7539" t="str">
            <v/>
          </cell>
          <cell r="P7539" t="str">
            <v>QUITO</v>
          </cell>
          <cell r="Q7539" t="str">
            <v>QUITO</v>
          </cell>
          <cell r="R7539" t="str">
            <v>PICHINCHA</v>
          </cell>
          <cell r="T7539" t="str">
            <v>FLEXTRANS UIO</v>
          </cell>
          <cell r="U7539" t="str">
            <v>FLEXNETUIO_LOCAL</v>
          </cell>
          <cell r="V7539">
            <v>1</v>
          </cell>
          <cell r="W7539">
            <v>1</v>
          </cell>
          <cell r="X7539" t="str">
            <v>FLEXNET ECUADOR - FLEXTUENTI</v>
          </cell>
          <cell r="Y7539" t="str">
            <v>CALLE 28 DE JUNIO S/N Y GARCIA MORENO ENTRADA LLANO GRANDE</v>
          </cell>
        </row>
        <row r="7540">
          <cell r="A7540" t="str">
            <v>414559120</v>
          </cell>
          <cell r="B7540">
            <v>489744</v>
          </cell>
          <cell r="C7540" t="str">
            <v>414559120</v>
          </cell>
          <cell r="D7540" t="str">
            <v>FLEXTUENTI</v>
          </cell>
          <cell r="E7540" t="str">
            <v>DESPACHO</v>
          </cell>
          <cell r="F7540" t="str">
            <v>NORMAL</v>
          </cell>
          <cell r="G7540" t="str">
            <v>031080414559120</v>
          </cell>
          <cell r="H7540">
            <v>44929</v>
          </cell>
          <cell r="I7540" t="str">
            <v>DEVOLUCION_EN_PROCESO</v>
          </cell>
          <cell r="J7540">
            <v>44942</v>
          </cell>
          <cell r="K7540" t="str">
            <v>Kevin Arnoldo Gastezzi Chavez</v>
          </cell>
          <cell r="L7540" t="str">
            <v>CLEMENTE BAQUERIZO AV UNIVERSITARIA  MZ 3  CALLE A</v>
          </cell>
          <cell r="M7540" t="str">
            <v>1207906965</v>
          </cell>
          <cell r="N7540" t="str">
            <v>0958954711/0982404139</v>
          </cell>
          <cell r="O7540" t="str">
            <v/>
          </cell>
          <cell r="P7540" t="str">
            <v>BABAHOYO</v>
          </cell>
          <cell r="Q7540" t="str">
            <v>BABAHOYO</v>
          </cell>
          <cell r="R7540" t="str">
            <v>LOS RIOS</v>
          </cell>
          <cell r="S7540" t="str">
            <v>BABAHOYO - LA VIRGINIA</v>
          </cell>
          <cell r="T7540" t="str">
            <v>TRAMACO</v>
          </cell>
          <cell r="U7540" t="str">
            <v>FLEXNETUIO_PROVINCIA</v>
          </cell>
          <cell r="V7540">
            <v>1</v>
          </cell>
          <cell r="W7540">
            <v>1</v>
          </cell>
          <cell r="X7540" t="str">
            <v>FLEXNET ECUADOR - FLEXTUENTI</v>
          </cell>
          <cell r="Y7540" t="str">
            <v>CALLE 28 DE JUNIO S/N Y GARCIA MORENO ENTRADA LLANO GRANDE</v>
          </cell>
        </row>
        <row r="7541">
          <cell r="A7541" t="str">
            <v>414559127</v>
          </cell>
          <cell r="B7541">
            <v>489745</v>
          </cell>
          <cell r="C7541" t="str">
            <v>414559127</v>
          </cell>
          <cell r="D7541" t="str">
            <v>FLEXTUENTI</v>
          </cell>
          <cell r="E7541" t="str">
            <v>DESPACHO</v>
          </cell>
          <cell r="F7541" t="str">
            <v>NORMAL</v>
          </cell>
          <cell r="G7541" t="str">
            <v>031080414559127</v>
          </cell>
          <cell r="H7541">
            <v>44929</v>
          </cell>
          <cell r="I7541" t="str">
            <v>ENTREGADO</v>
          </cell>
          <cell r="J7541">
            <v>44930</v>
          </cell>
          <cell r="K7541" t="str">
            <v>Alain Mero</v>
          </cell>
          <cell r="L7541" t="str">
            <v>LOS ESTEROS CALLE 116 127  AV 104A</v>
          </cell>
          <cell r="M7541" t="str">
            <v>1315246783</v>
          </cell>
          <cell r="N7541" t="str">
            <v>0988521222/0999163042</v>
          </cell>
          <cell r="O7541" t="str">
            <v/>
          </cell>
          <cell r="P7541" t="str">
            <v>MANTA</v>
          </cell>
          <cell r="Q7541" t="str">
            <v>MANTA</v>
          </cell>
          <cell r="R7541" t="str">
            <v>MANABI</v>
          </cell>
          <cell r="T7541" t="str">
            <v>TRAMACO</v>
          </cell>
          <cell r="U7541" t="str">
            <v>FLEXNETUIO_PROVINCIA</v>
          </cell>
          <cell r="V7541">
            <v>1</v>
          </cell>
          <cell r="W7541">
            <v>1</v>
          </cell>
          <cell r="X7541" t="str">
            <v>FLEXNET ECUADOR - FLEXTUENTI</v>
          </cell>
          <cell r="Y7541" t="str">
            <v>CALLE 28 DE JUNIO S/N Y GARCIA MORENO ENTRADA LLANO GRANDE</v>
          </cell>
        </row>
        <row r="7542">
          <cell r="A7542" t="str">
            <v>414559149</v>
          </cell>
          <cell r="B7542">
            <v>489746</v>
          </cell>
          <cell r="C7542" t="str">
            <v>414559149</v>
          </cell>
          <cell r="D7542" t="str">
            <v>FLEXTUENTI</v>
          </cell>
          <cell r="E7542" t="str">
            <v>DESPACHO</v>
          </cell>
          <cell r="F7542" t="str">
            <v>NORMAL</v>
          </cell>
          <cell r="G7542" t="str">
            <v>031080414559149</v>
          </cell>
          <cell r="H7542">
            <v>44929</v>
          </cell>
          <cell r="I7542" t="str">
            <v>ENTREGADO</v>
          </cell>
          <cell r="J7542">
            <v>44930</v>
          </cell>
          <cell r="K7542" t="str">
            <v>Angela Paulina Valdez Paz</v>
          </cell>
          <cell r="L7542" t="str">
            <v>SANTO DOMINGO DE LOS COLORADOS AV  DE LOS TSACHILAS 202  MACHALA</v>
          </cell>
          <cell r="M7542" t="str">
            <v>1317794004</v>
          </cell>
          <cell r="N7542" t="str">
            <v>0967824762/0989106536</v>
          </cell>
          <cell r="O7542" t="str">
            <v/>
          </cell>
          <cell r="P7542" t="str">
            <v>SANTO DOMINGO</v>
          </cell>
          <cell r="Q7542" t="str">
            <v>SANTO DOMINGO</v>
          </cell>
          <cell r="R7542" t="str">
            <v>SANTO DOMINGO DE LOS TSACHILAS</v>
          </cell>
          <cell r="T7542" t="str">
            <v>TRAMACO</v>
          </cell>
          <cell r="U7542" t="str">
            <v>FLEXNETUIO_PROVINCIA</v>
          </cell>
          <cell r="V7542">
            <v>1</v>
          </cell>
          <cell r="W7542">
            <v>1</v>
          </cell>
          <cell r="X7542" t="str">
            <v>FLEXNET ECUADOR - FLEXTUENTI</v>
          </cell>
          <cell r="Y7542" t="str">
            <v>CALLE 28 DE JUNIO S/N Y GARCIA MORENO ENTRADA LLANO GRANDE</v>
          </cell>
        </row>
        <row r="7543">
          <cell r="A7543" t="str">
            <v>414559220</v>
          </cell>
          <cell r="B7543">
            <v>489747</v>
          </cell>
          <cell r="C7543" t="str">
            <v>414559220</v>
          </cell>
          <cell r="D7543" t="str">
            <v>FLEXTUENTI</v>
          </cell>
          <cell r="E7543" t="str">
            <v>DESPACHO</v>
          </cell>
          <cell r="F7543" t="str">
            <v>NORMAL</v>
          </cell>
          <cell r="G7543" t="str">
            <v>FT77392</v>
          </cell>
          <cell r="H7543">
            <v>44929</v>
          </cell>
          <cell r="I7543" t="str">
            <v>ENTREGADO</v>
          </cell>
          <cell r="J7543">
            <v>44930</v>
          </cell>
          <cell r="K7543" t="str">
            <v>Leonardo Paguay</v>
          </cell>
          <cell r="L7543" t="str">
            <v>BELISARIO QUEVEDO AV  AMERICA N31 182  AV  MARIANA DE JESUS</v>
          </cell>
          <cell r="M7543" t="str">
            <v>1752855468</v>
          </cell>
          <cell r="N7543" t="str">
            <v>0987606980/0969062572</v>
          </cell>
          <cell r="O7543" t="str">
            <v/>
          </cell>
          <cell r="P7543" t="str">
            <v>QUITO</v>
          </cell>
          <cell r="Q7543" t="str">
            <v>QUITO</v>
          </cell>
          <cell r="R7543" t="str">
            <v>PICHINCHA</v>
          </cell>
          <cell r="T7543" t="str">
            <v>FLEXTRANS UIO</v>
          </cell>
          <cell r="U7543" t="str">
            <v>FLEXNETUIO_LOCAL</v>
          </cell>
          <cell r="V7543">
            <v>1</v>
          </cell>
          <cell r="W7543">
            <v>1</v>
          </cell>
          <cell r="X7543" t="str">
            <v>FLEXNET ECUADOR - FLEXTUENTI</v>
          </cell>
          <cell r="Y7543" t="str">
            <v>CALLE 28 DE JUNIO S/N Y GARCIA MORENO ENTRADA LLANO GRANDE</v>
          </cell>
        </row>
        <row r="7544">
          <cell r="A7544" t="str">
            <v>414559278</v>
          </cell>
          <cell r="B7544">
            <v>489748</v>
          </cell>
          <cell r="C7544" t="str">
            <v>414559278</v>
          </cell>
          <cell r="D7544" t="str">
            <v>FLEXTUENTI</v>
          </cell>
          <cell r="E7544" t="str">
            <v>DESPACHO</v>
          </cell>
          <cell r="F7544" t="str">
            <v>NORMAL</v>
          </cell>
          <cell r="G7544" t="str">
            <v>FT77391</v>
          </cell>
          <cell r="H7544">
            <v>44929</v>
          </cell>
          <cell r="I7544" t="str">
            <v>ENTREGADO</v>
          </cell>
          <cell r="J7544">
            <v>44930</v>
          </cell>
          <cell r="K7544" t="str">
            <v>Marco Romero</v>
          </cell>
          <cell r="L7544" t="str">
            <v>SAN BARTOLO CALLE  ALEJANDRINO VELASCO  S14 226  TOMAS GUERRA</v>
          </cell>
          <cell r="M7544" t="str">
            <v>1713437760</v>
          </cell>
          <cell r="N7544" t="str">
            <v>0962533180/0992990524</v>
          </cell>
          <cell r="O7544" t="str">
            <v/>
          </cell>
          <cell r="P7544" t="str">
            <v>QUITO</v>
          </cell>
          <cell r="Q7544" t="str">
            <v>QUITO</v>
          </cell>
          <cell r="R7544" t="str">
            <v>PICHINCHA</v>
          </cell>
          <cell r="T7544" t="str">
            <v>FLEXTRANS UIO</v>
          </cell>
          <cell r="U7544" t="str">
            <v>FLEXNETUIO_LOCAL</v>
          </cell>
          <cell r="V7544">
            <v>1</v>
          </cell>
          <cell r="W7544">
            <v>1</v>
          </cell>
          <cell r="X7544" t="str">
            <v>FLEXNET ECUADOR - FLEXTUENTI</v>
          </cell>
          <cell r="Y7544" t="str">
            <v>CALLE 28 DE JUNIO S/N Y GARCIA MORENO ENTRADA LLANO GRANDE</v>
          </cell>
        </row>
        <row r="7545">
          <cell r="A7545" t="str">
            <v>414559290</v>
          </cell>
          <cell r="B7545">
            <v>489749</v>
          </cell>
          <cell r="C7545" t="str">
            <v>414559290</v>
          </cell>
          <cell r="D7545" t="str">
            <v>FLEXTUENTI</v>
          </cell>
          <cell r="E7545" t="str">
            <v>DESPACHO</v>
          </cell>
          <cell r="F7545" t="str">
            <v>NORMAL</v>
          </cell>
          <cell r="G7545" t="str">
            <v>TF91632</v>
          </cell>
          <cell r="H7545">
            <v>44929</v>
          </cell>
          <cell r="I7545" t="str">
            <v>ENTREGADO</v>
          </cell>
          <cell r="J7545">
            <v>44931</v>
          </cell>
          <cell r="K7545" t="str">
            <v>Andreina Villamar Andrade</v>
          </cell>
          <cell r="L7545" t="str">
            <v>TARQUI AV GUAYACANES SN  GUILLERMO AROSEMENA CORONEL</v>
          </cell>
          <cell r="M7545" t="str">
            <v>0923140172</v>
          </cell>
          <cell r="N7545" t="str">
            <v>0979202375/0993194309</v>
          </cell>
          <cell r="O7545" t="str">
            <v/>
          </cell>
          <cell r="P7545" t="str">
            <v>GUAYAQUIL</v>
          </cell>
          <cell r="Q7545" t="str">
            <v>GUAYAQUIL</v>
          </cell>
          <cell r="R7545" t="str">
            <v>GUAYAS</v>
          </cell>
          <cell r="T7545" t="str">
            <v>ITSACOURIER</v>
          </cell>
          <cell r="U7545" t="str">
            <v>FLEXNETUIO_GYE</v>
          </cell>
          <cell r="V7545">
            <v>1</v>
          </cell>
          <cell r="W7545">
            <v>1</v>
          </cell>
          <cell r="X7545" t="str">
            <v>FLEXNET ECUADOR - FLEXTUENTI</v>
          </cell>
          <cell r="Y7545" t="str">
            <v>CALLE 28 DE JUNIO S/N Y GARCIA MORENO ENTRADA LLANO GRANDE</v>
          </cell>
        </row>
        <row r="7546">
          <cell r="A7546" t="str">
            <v>414559300</v>
          </cell>
          <cell r="B7546">
            <v>489750</v>
          </cell>
          <cell r="C7546" t="str">
            <v>414559300</v>
          </cell>
          <cell r="D7546" t="str">
            <v>FLEXTUENTI</v>
          </cell>
          <cell r="E7546" t="str">
            <v>DESPACHO</v>
          </cell>
          <cell r="F7546" t="str">
            <v>NORMAL</v>
          </cell>
          <cell r="G7546" t="str">
            <v>TF91631</v>
          </cell>
          <cell r="H7546">
            <v>44929</v>
          </cell>
          <cell r="I7546" t="str">
            <v>ENTREGADO</v>
          </cell>
          <cell r="J7546">
            <v>44930</v>
          </cell>
          <cell r="K7546" t="str">
            <v>Kimberly Sabrina Cornejo Olmedo</v>
          </cell>
          <cell r="L7546" t="str">
            <v>TARQUI  CALLE 23 NE  MZ 2304 SOLAR 8  AV  FRANCISCO DE ORELLANA</v>
          </cell>
          <cell r="M7546" t="str">
            <v>1208009215</v>
          </cell>
          <cell r="N7546" t="str">
            <v>0962664966/0983750250</v>
          </cell>
          <cell r="O7546" t="str">
            <v/>
          </cell>
          <cell r="P7546" t="str">
            <v>GUAYAQUIL</v>
          </cell>
          <cell r="Q7546" t="str">
            <v>GUAYAQUIL</v>
          </cell>
          <cell r="R7546" t="str">
            <v>GUAYAS</v>
          </cell>
          <cell r="T7546" t="str">
            <v>CARGO UNION</v>
          </cell>
          <cell r="U7546" t="str">
            <v>FLEXNETUIO_GYE</v>
          </cell>
          <cell r="V7546">
            <v>1</v>
          </cell>
          <cell r="W7546">
            <v>1</v>
          </cell>
          <cell r="X7546" t="str">
            <v>FLEXNET ECUADOR - FLEXTUENTI</v>
          </cell>
          <cell r="Y7546" t="str">
            <v>CALLE 28 DE JUNIO S/N Y GARCIA MORENO ENTRADA LLANO GRANDE</v>
          </cell>
        </row>
        <row r="7547">
          <cell r="A7547" t="str">
            <v>414559317</v>
          </cell>
          <cell r="B7547">
            <v>489751</v>
          </cell>
          <cell r="C7547" t="str">
            <v>414559317</v>
          </cell>
          <cell r="D7547" t="str">
            <v>FLEXTUENTI</v>
          </cell>
          <cell r="E7547" t="str">
            <v>DESPACHO</v>
          </cell>
          <cell r="F7547" t="str">
            <v>NORMAL</v>
          </cell>
          <cell r="G7547" t="str">
            <v>031080414559317</v>
          </cell>
          <cell r="H7547">
            <v>44929</v>
          </cell>
          <cell r="I7547" t="str">
            <v>ENTREGADO</v>
          </cell>
          <cell r="J7547">
            <v>44931</v>
          </cell>
          <cell r="K7547" t="str">
            <v>Diana Carolina Enriquez Sabando</v>
          </cell>
          <cell r="L7547" t="str">
            <v>SAN CAMILO CALLE NOVENA  SN  CALLE  H</v>
          </cell>
          <cell r="M7547" t="str">
            <v>1205065681</v>
          </cell>
          <cell r="N7547" t="str">
            <v>0990227729/0959516255</v>
          </cell>
          <cell r="O7547" t="str">
            <v/>
          </cell>
          <cell r="P7547" t="str">
            <v>QUEVEDO</v>
          </cell>
          <cell r="Q7547" t="str">
            <v>QUEVEDO</v>
          </cell>
          <cell r="R7547" t="str">
            <v>LOS RIOS</v>
          </cell>
          <cell r="T7547" t="str">
            <v>TRAMACO</v>
          </cell>
          <cell r="U7547" t="str">
            <v>FLEXNETUIO_PROVINCIA</v>
          </cell>
          <cell r="V7547">
            <v>1</v>
          </cell>
          <cell r="W7547">
            <v>1</v>
          </cell>
          <cell r="X7547" t="str">
            <v>FLEXNET ECUADOR - FLEXTUENTI</v>
          </cell>
          <cell r="Y7547" t="str">
            <v>CALLE 28 DE JUNIO S/N Y GARCIA MORENO ENTRADA LLANO GRANDE</v>
          </cell>
        </row>
        <row r="7548">
          <cell r="A7548" t="str">
            <v>414559362</v>
          </cell>
          <cell r="B7548">
            <v>489752</v>
          </cell>
          <cell r="C7548" t="str">
            <v>414559362</v>
          </cell>
          <cell r="D7548" t="str">
            <v>FLEXTUENTI</v>
          </cell>
          <cell r="E7548" t="str">
            <v>DESPACHO</v>
          </cell>
          <cell r="F7548" t="str">
            <v>NORMAL</v>
          </cell>
          <cell r="G7548" t="str">
            <v>031080414559362</v>
          </cell>
          <cell r="H7548">
            <v>44929</v>
          </cell>
          <cell r="I7548" t="str">
            <v>DEVOLUCION_EN_PROCESO</v>
          </cell>
          <cell r="J7548">
            <v>44938</v>
          </cell>
          <cell r="K7548" t="str">
            <v>jordy alvarez</v>
          </cell>
          <cell r="L7548" t="str">
            <v>LOJA CALLE ARISTOTELES SN ENTRE CALL EC34 1 Y CALLE C33 1</v>
          </cell>
          <cell r="M7548" t="str">
            <v>1104125982</v>
          </cell>
          <cell r="N7548" t="str">
            <v>0939746410/0988773868</v>
          </cell>
          <cell r="O7548" t="str">
            <v/>
          </cell>
          <cell r="P7548" t="str">
            <v>LOJA</v>
          </cell>
          <cell r="Q7548" t="str">
            <v>LOJA</v>
          </cell>
          <cell r="R7548" t="str">
            <v>LOJA</v>
          </cell>
          <cell r="T7548" t="str">
            <v>TRAMACO</v>
          </cell>
          <cell r="U7548" t="str">
            <v>FLEXNETUIO_PROVINCIA</v>
          </cell>
          <cell r="V7548">
            <v>1</v>
          </cell>
          <cell r="W7548">
            <v>1</v>
          </cell>
          <cell r="X7548" t="str">
            <v>FLEXNET ECUADOR - FLEXTUENTI</v>
          </cell>
          <cell r="Y7548" t="str">
            <v>CALLE 28 DE JUNIO S/N Y GARCIA MORENO ENTRADA LLANO GRANDE</v>
          </cell>
        </row>
        <row r="7549">
          <cell r="A7549" t="str">
            <v>414559389</v>
          </cell>
          <cell r="B7549">
            <v>489753</v>
          </cell>
          <cell r="C7549" t="str">
            <v>414559389</v>
          </cell>
          <cell r="D7549" t="str">
            <v>FLEXTUENTI</v>
          </cell>
          <cell r="E7549" t="str">
            <v>DESPACHO</v>
          </cell>
          <cell r="F7549" t="str">
            <v>NORMAL</v>
          </cell>
          <cell r="G7549" t="str">
            <v>FT77390</v>
          </cell>
          <cell r="H7549">
            <v>44929</v>
          </cell>
          <cell r="I7549" t="str">
            <v>ENTREGADO</v>
          </cell>
          <cell r="J7549">
            <v>44931</v>
          </cell>
          <cell r="K7549" t="str">
            <v>Oswaldo Caicedo</v>
          </cell>
          <cell r="L7549" t="str">
            <v>LA CONCEPCION AV DE LA PRENSA N49 221 CALLE  MANUEL VALDIVIEZO</v>
          </cell>
          <cell r="M7549" t="str">
            <v>1707818231</v>
          </cell>
          <cell r="N7549" t="str">
            <v>0984946484/0995622606</v>
          </cell>
          <cell r="O7549" t="str">
            <v/>
          </cell>
          <cell r="P7549" t="str">
            <v>QUITO</v>
          </cell>
          <cell r="Q7549" t="str">
            <v>QUITO</v>
          </cell>
          <cell r="R7549" t="str">
            <v>PICHINCHA</v>
          </cell>
          <cell r="T7549" t="str">
            <v>FLEXTRANS UIO</v>
          </cell>
          <cell r="U7549" t="str">
            <v>FLEXNETUIO_LOCAL</v>
          </cell>
          <cell r="V7549">
            <v>1</v>
          </cell>
          <cell r="W7549">
            <v>1</v>
          </cell>
          <cell r="X7549" t="str">
            <v>FLEXNET ECUADOR - FLEXTUENTI</v>
          </cell>
          <cell r="Y7549" t="str">
            <v>CALLE 28 DE JUNIO S/N Y GARCIA MORENO ENTRADA LLANO GRANDE</v>
          </cell>
        </row>
        <row r="7550">
          <cell r="A7550" t="str">
            <v>414559458</v>
          </cell>
          <cell r="B7550">
            <v>489754</v>
          </cell>
          <cell r="C7550" t="str">
            <v>414559458</v>
          </cell>
          <cell r="D7550" t="str">
            <v>FLEXTUENTI</v>
          </cell>
          <cell r="E7550" t="str">
            <v>DESPACHO</v>
          </cell>
          <cell r="F7550" t="str">
            <v>NORMAL</v>
          </cell>
          <cell r="G7550" t="str">
            <v>FT77389</v>
          </cell>
          <cell r="H7550">
            <v>44929</v>
          </cell>
          <cell r="I7550" t="str">
            <v>ENTREGADO</v>
          </cell>
          <cell r="J7550">
            <v>44930</v>
          </cell>
          <cell r="K7550" t="str">
            <v>Lady Piedra</v>
          </cell>
          <cell r="L7550" t="str">
            <v>PUEMBO ANTONIO ARIAS  SN  SEGUNDO AMAGUANA</v>
          </cell>
          <cell r="M7550" t="str">
            <v>1725461568</v>
          </cell>
          <cell r="N7550" t="str">
            <v>0962647492/0908395445</v>
          </cell>
          <cell r="O7550" t="str">
            <v/>
          </cell>
          <cell r="P7550" t="str">
            <v>QUITO</v>
          </cell>
          <cell r="Q7550" t="str">
            <v>QUITO</v>
          </cell>
          <cell r="R7550" t="str">
            <v>PICHINCHA</v>
          </cell>
          <cell r="T7550" t="str">
            <v>FLEXTRANS UIO</v>
          </cell>
          <cell r="U7550" t="str">
            <v>FLEXNETUIO_LOCAL</v>
          </cell>
          <cell r="V7550">
            <v>1</v>
          </cell>
          <cell r="W7550">
            <v>1</v>
          </cell>
          <cell r="X7550" t="str">
            <v>FLEXNET ECUADOR - FLEXTUENTI</v>
          </cell>
          <cell r="Y7550" t="str">
            <v>CALLE 28 DE JUNIO S/N Y GARCIA MORENO ENTRADA LLANO GRANDE</v>
          </cell>
        </row>
        <row r="7551">
          <cell r="A7551" t="str">
            <v>414559473</v>
          </cell>
          <cell r="B7551">
            <v>489755</v>
          </cell>
          <cell r="C7551" t="str">
            <v>414559473</v>
          </cell>
          <cell r="D7551" t="str">
            <v>FLEXTUENTI</v>
          </cell>
          <cell r="E7551" t="str">
            <v>DESPACHO</v>
          </cell>
          <cell r="F7551" t="str">
            <v>NORMAL</v>
          </cell>
          <cell r="G7551" t="str">
            <v>031080414559473</v>
          </cell>
          <cell r="H7551">
            <v>44929</v>
          </cell>
          <cell r="I7551" t="str">
            <v>ENTREGADO</v>
          </cell>
          <cell r="J7551">
            <v>44931</v>
          </cell>
          <cell r="K7551" t="str">
            <v>Yostyn Tapia</v>
          </cell>
          <cell r="L7551" t="str">
            <v>MILAGRO CALLE AV QUITO  SN  CORDOVA</v>
          </cell>
          <cell r="M7551" t="str">
            <v>0705993236</v>
          </cell>
          <cell r="N7551" t="str">
            <v>0969306893/0978985054</v>
          </cell>
          <cell r="O7551" t="str">
            <v/>
          </cell>
          <cell r="P7551" t="str">
            <v>MILAGRO</v>
          </cell>
          <cell r="Q7551" t="str">
            <v>MILAGRO</v>
          </cell>
          <cell r="R7551" t="str">
            <v>GUAYAS</v>
          </cell>
          <cell r="T7551" t="str">
            <v>TRAMACO</v>
          </cell>
          <cell r="U7551" t="str">
            <v>FLEXNETUIO_PROVINCIA</v>
          </cell>
          <cell r="V7551">
            <v>1</v>
          </cell>
          <cell r="W7551">
            <v>1</v>
          </cell>
          <cell r="X7551" t="str">
            <v>FLEXNET ECUADOR - FLEXTUENTI</v>
          </cell>
          <cell r="Y7551" t="str">
            <v>CALLE 28 DE JUNIO S/N Y GARCIA MORENO ENTRADA LLANO GRANDE</v>
          </cell>
        </row>
        <row r="7552">
          <cell r="A7552" t="str">
            <v>414572182</v>
          </cell>
          <cell r="B7552">
            <v>489756</v>
          </cell>
          <cell r="C7552" t="str">
            <v>414572182</v>
          </cell>
          <cell r="D7552" t="str">
            <v>FLEXTUENTI</v>
          </cell>
          <cell r="E7552" t="str">
            <v>DESPACHO</v>
          </cell>
          <cell r="F7552" t="str">
            <v>DERIVADO PICK UP</v>
          </cell>
          <cell r="G7552" t="str">
            <v>031080414572182</v>
          </cell>
          <cell r="H7552">
            <v>44929</v>
          </cell>
          <cell r="I7552" t="str">
            <v>ENTREGADO</v>
          </cell>
          <cell r="J7552">
            <v>44932</v>
          </cell>
          <cell r="K7552" t="str">
            <v>Veronica Carvajal</v>
          </cell>
          <cell r="L7552" t="str">
            <v>OFICINA TRAMACO PUNTO DE ATENCION SANTO DOMINGO</v>
          </cell>
          <cell r="M7552" t="str">
            <v>1724437452</v>
          </cell>
          <cell r="N7552" t="str">
            <v>0981956934/0981956394</v>
          </cell>
          <cell r="O7552" t="str">
            <v/>
          </cell>
          <cell r="P7552" t="str">
            <v>SANTO DOMINGO</v>
          </cell>
          <cell r="Q7552" t="str">
            <v>SANTO DOMINGO</v>
          </cell>
          <cell r="R7552" t="str">
            <v>SANTO DOMINGO DE LOS TSACHILAS</v>
          </cell>
          <cell r="T7552" t="str">
            <v>TRAMACO</v>
          </cell>
          <cell r="U7552" t="str">
            <v>FLEXNETUIO_PROVINCIA</v>
          </cell>
          <cell r="V7552">
            <v>1</v>
          </cell>
          <cell r="W7552">
            <v>1</v>
          </cell>
          <cell r="X7552" t="str">
            <v>FLEXNET ECUADOR - FLEXTUENTI</v>
          </cell>
          <cell r="Y7552" t="str">
            <v>CALLE 28 DE JUNIO S/N Y GARCIA MORENO ENTRADA LLANO GRANDE</v>
          </cell>
        </row>
        <row r="7553">
          <cell r="A7553" t="str">
            <v>414583058</v>
          </cell>
          <cell r="B7553">
            <v>489757</v>
          </cell>
          <cell r="C7553" t="str">
            <v>414583058</v>
          </cell>
          <cell r="D7553" t="str">
            <v>FLEXTUENTI</v>
          </cell>
          <cell r="E7553" t="str">
            <v>DESPACHO</v>
          </cell>
          <cell r="F7553" t="str">
            <v>NORMAL</v>
          </cell>
          <cell r="G7553" t="str">
            <v>031080414583058</v>
          </cell>
          <cell r="H7553">
            <v>44929</v>
          </cell>
          <cell r="I7553" t="str">
            <v>ENTREGADO</v>
          </cell>
          <cell r="J7553">
            <v>44930</v>
          </cell>
          <cell r="K7553" t="str">
            <v>Julia Marisol Ortega Quizhpe</v>
          </cell>
          <cell r="L7553" t="str">
            <v>LOJA CALLE CATAMAYO 233 51  ANTONIO JOSE DE SUCRE</v>
          </cell>
          <cell r="M7553" t="str">
            <v>1104103005</v>
          </cell>
          <cell r="N7553" t="str">
            <v>0967950957/0967018800</v>
          </cell>
          <cell r="O7553" t="str">
            <v/>
          </cell>
          <cell r="P7553" t="str">
            <v>LOJA</v>
          </cell>
          <cell r="Q7553" t="str">
            <v>LOJA</v>
          </cell>
          <cell r="R7553" t="str">
            <v>LOJA</v>
          </cell>
          <cell r="T7553" t="str">
            <v>TRAMACO</v>
          </cell>
          <cell r="U7553" t="str">
            <v>FLEXNETUIO_PROVINCIA</v>
          </cell>
          <cell r="V7553">
            <v>1</v>
          </cell>
          <cell r="W7553">
            <v>1</v>
          </cell>
          <cell r="X7553" t="str">
            <v>FLEXNET ECUADOR - FLEXTUENTI</v>
          </cell>
          <cell r="Y7553" t="str">
            <v>CALLE 28 DE JUNIO S/N Y GARCIA MORENO ENTRADA LLANO GRANDE</v>
          </cell>
        </row>
        <row r="7554">
          <cell r="A7554" t="str">
            <v>414583533</v>
          </cell>
          <cell r="B7554">
            <v>489758</v>
          </cell>
          <cell r="C7554" t="str">
            <v>414583533</v>
          </cell>
          <cell r="D7554" t="str">
            <v>FLEXTUENTI</v>
          </cell>
          <cell r="E7554" t="str">
            <v>DESPACHO</v>
          </cell>
          <cell r="F7554" t="str">
            <v>NORMAL</v>
          </cell>
          <cell r="G7554" t="str">
            <v>031080414583533</v>
          </cell>
          <cell r="H7554">
            <v>44929</v>
          </cell>
          <cell r="I7554" t="str">
            <v>ENTREGADO</v>
          </cell>
          <cell r="J7554">
            <v>44930</v>
          </cell>
          <cell r="K7554" t="str">
            <v>Joselin Gualinga</v>
          </cell>
          <cell r="L7554" t="str">
            <v>CHIGUILPE CALLE QUITUMBEZ  11  LOS MANTAS</v>
          </cell>
          <cell r="M7554" t="str">
            <v>2300136427</v>
          </cell>
          <cell r="N7554" t="str">
            <v>0999043803/0992442584</v>
          </cell>
          <cell r="O7554" t="str">
            <v/>
          </cell>
          <cell r="P7554" t="str">
            <v>SANTO DOMINGO</v>
          </cell>
          <cell r="Q7554" t="str">
            <v>SANTO DOMINGO</v>
          </cell>
          <cell r="R7554" t="str">
            <v>SANTO DOMINGO DE LOS TSACHILAS</v>
          </cell>
          <cell r="T7554" t="str">
            <v>TRAMACO</v>
          </cell>
          <cell r="U7554" t="str">
            <v>FLEXNETUIO_PROVINCIA</v>
          </cell>
          <cell r="V7554">
            <v>1</v>
          </cell>
          <cell r="W7554">
            <v>1</v>
          </cell>
          <cell r="X7554" t="str">
            <v>FLEXNET ECUADOR - FLEXTUENTI</v>
          </cell>
          <cell r="Y7554" t="str">
            <v>CALLE 28 DE JUNIO S/N Y GARCIA MORENO ENTRADA LLANO GRANDE</v>
          </cell>
        </row>
        <row r="7555">
          <cell r="A7555" t="str">
            <v>414583572</v>
          </cell>
          <cell r="B7555">
            <v>489759</v>
          </cell>
          <cell r="C7555" t="str">
            <v>414583572</v>
          </cell>
          <cell r="D7555" t="str">
            <v>FLEXTUENTI</v>
          </cell>
          <cell r="E7555" t="str">
            <v>DESPACHO</v>
          </cell>
          <cell r="F7555" t="str">
            <v>NORMAL</v>
          </cell>
          <cell r="G7555" t="str">
            <v>FT77388</v>
          </cell>
          <cell r="H7555">
            <v>44929</v>
          </cell>
          <cell r="I7555" t="str">
            <v>ENTREGADO</v>
          </cell>
          <cell r="J7555">
            <v>44930</v>
          </cell>
          <cell r="K7555" t="str">
            <v>Oscar Moreno</v>
          </cell>
          <cell r="L7555" t="str">
            <v>CENTRO HISTORICO CALLE COTOPAXI  N11 09 GALAPAGOS</v>
          </cell>
          <cell r="M7555" t="str">
            <v>1717539306</v>
          </cell>
          <cell r="N7555" t="str">
            <v>01717539306/0998282367</v>
          </cell>
          <cell r="O7555" t="str">
            <v/>
          </cell>
          <cell r="P7555" t="str">
            <v>QUITO</v>
          </cell>
          <cell r="Q7555" t="str">
            <v>QUITO</v>
          </cell>
          <cell r="R7555" t="str">
            <v>PICHINCHA</v>
          </cell>
          <cell r="T7555" t="str">
            <v>FLEXTRANS UIO</v>
          </cell>
          <cell r="U7555" t="str">
            <v>FLEXNETUIO_LOCAL</v>
          </cell>
          <cell r="V7555">
            <v>1</v>
          </cell>
          <cell r="W7555">
            <v>1</v>
          </cell>
          <cell r="X7555" t="str">
            <v>FLEXNET ECUADOR - FLEXTUENTI</v>
          </cell>
          <cell r="Y7555" t="str">
            <v>CALLE 28 DE JUNIO S/N Y GARCIA MORENO ENTRADA LLANO GRANDE</v>
          </cell>
        </row>
        <row r="7556">
          <cell r="A7556" t="str">
            <v>414583598</v>
          </cell>
          <cell r="B7556">
            <v>489760</v>
          </cell>
          <cell r="C7556" t="str">
            <v>414583598</v>
          </cell>
          <cell r="D7556" t="str">
            <v>FLEXTUENTI</v>
          </cell>
          <cell r="E7556" t="str">
            <v>DESPACHO</v>
          </cell>
          <cell r="F7556" t="str">
            <v>NORMAL</v>
          </cell>
          <cell r="G7556" t="str">
            <v>FT77387</v>
          </cell>
          <cell r="H7556">
            <v>44929</v>
          </cell>
          <cell r="I7556" t="str">
            <v>ENTREGADO</v>
          </cell>
          <cell r="J7556">
            <v>44930</v>
          </cell>
          <cell r="K7556" t="str">
            <v>Kristian CASTILLO</v>
          </cell>
          <cell r="L7556" t="str">
            <v>TUMBACO  CALLE   BELERMO S1 84 CASA 9  GUAYAQUIL</v>
          </cell>
          <cell r="M7556" t="str">
            <v>1709214835</v>
          </cell>
          <cell r="N7556" t="str">
            <v>0993372752/0993372634</v>
          </cell>
          <cell r="O7556" t="str">
            <v/>
          </cell>
          <cell r="P7556" t="str">
            <v>QUITO</v>
          </cell>
          <cell r="Q7556" t="str">
            <v>QUITO</v>
          </cell>
          <cell r="R7556" t="str">
            <v>PICHINCHA</v>
          </cell>
          <cell r="T7556" t="str">
            <v>FLEXTRANS UIO</v>
          </cell>
          <cell r="U7556" t="str">
            <v>FLEXNETUIO_LOCAL</v>
          </cell>
          <cell r="V7556">
            <v>1</v>
          </cell>
          <cell r="W7556">
            <v>1</v>
          </cell>
          <cell r="X7556" t="str">
            <v>FLEXNET ECUADOR - FLEXTUENTI</v>
          </cell>
          <cell r="Y7556" t="str">
            <v>CALLE 28 DE JUNIO S/N Y GARCIA MORENO ENTRADA LLANO GRANDE</v>
          </cell>
        </row>
        <row r="7557">
          <cell r="A7557" t="str">
            <v>414583604</v>
          </cell>
          <cell r="B7557">
            <v>489761</v>
          </cell>
          <cell r="C7557" t="str">
            <v>414583604</v>
          </cell>
          <cell r="D7557" t="str">
            <v>FLEXTUENTI</v>
          </cell>
          <cell r="E7557" t="str">
            <v>DESPACHO</v>
          </cell>
          <cell r="F7557" t="str">
            <v>NORMAL</v>
          </cell>
          <cell r="G7557" t="str">
            <v>031080414583604</v>
          </cell>
          <cell r="H7557">
            <v>44929</v>
          </cell>
          <cell r="I7557" t="str">
            <v>ENTREGADO</v>
          </cell>
          <cell r="J7557">
            <v>44930</v>
          </cell>
          <cell r="K7557" t="str">
            <v>Jorge Andres Mera Naula</v>
          </cell>
          <cell r="L7557" t="str">
            <v>SAN FRANCISCO CALLE JUANDE VELASCO  9 61  AV EUGENIO ESPEJO</v>
          </cell>
          <cell r="M7557" t="str">
            <v>1725538373</v>
          </cell>
          <cell r="N7557" t="str">
            <v>0991088373/0993999138</v>
          </cell>
          <cell r="O7557" t="str">
            <v/>
          </cell>
          <cell r="P7557" t="str">
            <v>IBARRA</v>
          </cell>
          <cell r="Q7557" t="str">
            <v>IBARRA</v>
          </cell>
          <cell r="R7557" t="str">
            <v>IMBABURA</v>
          </cell>
          <cell r="T7557" t="str">
            <v>TRAMACO</v>
          </cell>
          <cell r="U7557" t="str">
            <v>FLEXNETUIO_PROVINCIA</v>
          </cell>
          <cell r="V7557">
            <v>1</v>
          </cell>
          <cell r="W7557">
            <v>1</v>
          </cell>
          <cell r="X7557" t="str">
            <v>FLEXNET ECUADOR - FLEXTUENTI</v>
          </cell>
          <cell r="Y7557" t="str">
            <v>CALLE 28 DE JUNIO S/N Y GARCIA MORENO ENTRADA LLANO GRANDE</v>
          </cell>
        </row>
        <row r="7558">
          <cell r="A7558" t="str">
            <v>SG_23_002</v>
          </cell>
          <cell r="B7558">
            <v>489727</v>
          </cell>
          <cell r="C7558" t="str">
            <v>SG_23_002</v>
          </cell>
          <cell r="D7558" t="str">
            <v>SG</v>
          </cell>
          <cell r="E7558" t="str">
            <v>DESPACHO</v>
          </cell>
          <cell r="F7558" t="str">
            <v>NORMAL</v>
          </cell>
          <cell r="G7558" t="str">
            <v>FT77773</v>
          </cell>
          <cell r="H7558">
            <v>44929</v>
          </cell>
          <cell r="I7558" t="str">
            <v>ENTREGADO</v>
          </cell>
          <cell r="J7558">
            <v>44932</v>
          </cell>
          <cell r="K7558" t="str">
            <v>CASTILLO HERMANOS S.A.</v>
          </cell>
          <cell r="L7558" t="str">
            <v>DE LOS CEREZOS Y AV GALO PLAZA LASSO PORTON NEGRO BODEGA DEL FONDO</v>
          </cell>
          <cell r="P7558" t="str">
            <v>170303</v>
          </cell>
          <cell r="Q7558" t="str">
            <v>QUITO</v>
          </cell>
          <cell r="R7558" t="str">
            <v>PICHINCHA</v>
          </cell>
          <cell r="S7558" t="str">
            <v>QUITO</v>
          </cell>
          <cell r="U7558" t="str">
            <v>FLEXNETUIO_LOCAL</v>
          </cell>
          <cell r="V7558">
            <v>1</v>
          </cell>
          <cell r="W7558">
            <v>93</v>
          </cell>
          <cell r="X7558" t="str">
            <v>FLEXNET UIO</v>
          </cell>
          <cell r="Y7558" t="str">
            <v>PANAMERICANA NORTE KM 12 1/2  LLANO GRANDE</v>
          </cell>
        </row>
        <row r="7559">
          <cell r="A7559" t="str">
            <v>2480941_1</v>
          </cell>
          <cell r="B7559">
            <v>489723</v>
          </cell>
          <cell r="C7559" t="str">
            <v>2480941_1</v>
          </cell>
          <cell r="D7559" t="str">
            <v>MDELIVERY</v>
          </cell>
          <cell r="E7559" t="str">
            <v>DESPACHO</v>
          </cell>
          <cell r="F7559" t="str">
            <v>NORMAL</v>
          </cell>
          <cell r="G7559" t="str">
            <v>TF91654</v>
          </cell>
          <cell r="H7559">
            <v>44929</v>
          </cell>
          <cell r="I7559" t="str">
            <v>ENTREGADO</v>
          </cell>
          <cell r="J7559">
            <v>44930</v>
          </cell>
          <cell r="K7559" t="str">
            <v>srta Karla Matteucci_MONTEAGUA S A</v>
          </cell>
          <cell r="L7559" t="str">
            <v xml:space="preserve"> SUCRE 104 Y MALECON SIMON BOLIVAR EDIFICIO ESQUINERO 5TO PISO</v>
          </cell>
          <cell r="M7559" t="str">
            <v>0993368821001</v>
          </cell>
          <cell r="N7559" t="str">
            <v>0999988891</v>
          </cell>
          <cell r="O7559" t="str">
            <v/>
          </cell>
          <cell r="P7559" t="str">
            <v>GUAYAQUIL</v>
          </cell>
          <cell r="Q7559" t="str">
            <v>GUAYAQUIL</v>
          </cell>
          <cell r="R7559" t="str">
            <v>GUAYAS</v>
          </cell>
          <cell r="T7559" t="str">
            <v>ITSACOURIER</v>
          </cell>
          <cell r="U7559" t="str">
            <v>FLEXNETUIO_GYE</v>
          </cell>
          <cell r="V7559">
            <v>1</v>
          </cell>
          <cell r="W7559">
            <v>1</v>
          </cell>
          <cell r="X7559" t="str">
            <v>FLEXNET ECUADOR - MDELIVERY</v>
          </cell>
          <cell r="Y7559" t="str">
            <v>CALLE 28 DE JUNIO S/N Y GARCIA MORENO ENTRADA LLANO GRANDE</v>
          </cell>
        </row>
        <row r="7560">
          <cell r="A7560" t="str">
            <v>2480951</v>
          </cell>
          <cell r="B7560">
            <v>489724</v>
          </cell>
          <cell r="C7560" t="str">
            <v>2480951</v>
          </cell>
          <cell r="D7560" t="str">
            <v>MDELIVERY</v>
          </cell>
          <cell r="E7560" t="str">
            <v>DESPACHO</v>
          </cell>
          <cell r="F7560" t="str">
            <v>NORMAL</v>
          </cell>
          <cell r="G7560" t="str">
            <v>031080002480951</v>
          </cell>
          <cell r="H7560">
            <v>44929</v>
          </cell>
          <cell r="I7560" t="str">
            <v>ENTREGADO</v>
          </cell>
          <cell r="J7560">
            <v>44930</v>
          </cell>
          <cell r="K7560" t="str">
            <v>OSWALDO EDWIN TORO CABRERA_OSWALDO EDWIN TORO CABRERA</v>
          </cell>
          <cell r="L7560" t="str">
            <v>CIUDADELA VILLA DE PETROECUADOR BARRIO TIERRA DE NADIE CASA 21A DIAGONAL A LA CONSECIONARIA IMBAUTO</v>
          </cell>
          <cell r="M7560" t="str">
            <v>0803477207001</v>
          </cell>
          <cell r="N7560" t="str">
            <v>0996669384/0996913667/0996434391</v>
          </cell>
          <cell r="O7560" t="str">
            <v/>
          </cell>
          <cell r="P7560" t="str">
            <v>ESMERALDAS</v>
          </cell>
          <cell r="Q7560" t="str">
            <v>ESMERALDAS</v>
          </cell>
          <cell r="R7560" t="str">
            <v>ESMERALDAS</v>
          </cell>
          <cell r="T7560" t="str">
            <v>TRAMACO</v>
          </cell>
          <cell r="U7560" t="str">
            <v>FLEXNETUIO_PROVINCIA</v>
          </cell>
          <cell r="V7560">
            <v>1</v>
          </cell>
          <cell r="W7560">
            <v>1</v>
          </cell>
          <cell r="X7560" t="str">
            <v>FLEXNET ECUADOR - MDELIVERY</v>
          </cell>
          <cell r="Y7560" t="str">
            <v>CALLE 28 DE JUNIO S/N Y GARCIA MORENO ENTRADA LLANO GRANDE</v>
          </cell>
        </row>
        <row r="7561">
          <cell r="A7561" t="str">
            <v>2480956</v>
          </cell>
          <cell r="B7561">
            <v>489725</v>
          </cell>
          <cell r="C7561" t="str">
            <v>2480956</v>
          </cell>
          <cell r="D7561" t="str">
            <v>MDELIVERY</v>
          </cell>
          <cell r="E7561" t="str">
            <v>DESPACHO</v>
          </cell>
          <cell r="F7561" t="str">
            <v>NORMAL</v>
          </cell>
          <cell r="G7561" t="str">
            <v>TF91653</v>
          </cell>
          <cell r="H7561">
            <v>44929</v>
          </cell>
          <cell r="I7561" t="str">
            <v>ENTREGADO</v>
          </cell>
          <cell r="J7561">
            <v>44930</v>
          </cell>
          <cell r="K7561" t="str">
            <v>Tanya Ruano_SWISSOIL DEL ECUADOR S A SWISSOIL</v>
          </cell>
          <cell r="L7561" t="str">
            <v>Ciudadela Nueve de Octubre Callejon Noveno entre Av Domingo Comin y La Ria</v>
          </cell>
          <cell r="M7561" t="str">
            <v>0992634839001</v>
          </cell>
          <cell r="N7561" t="str">
            <v>0994629431</v>
          </cell>
          <cell r="O7561" t="str">
            <v/>
          </cell>
          <cell r="P7561" t="str">
            <v>GUAYAQUIL</v>
          </cell>
          <cell r="Q7561" t="str">
            <v>GUAYAQUIL</v>
          </cell>
          <cell r="R7561" t="str">
            <v>GUAYAS</v>
          </cell>
          <cell r="T7561" t="str">
            <v>FLEXTRANS GYE</v>
          </cell>
          <cell r="U7561" t="str">
            <v>FLEXNETUIO_GYE</v>
          </cell>
          <cell r="V7561">
            <v>1</v>
          </cell>
          <cell r="W7561">
            <v>1</v>
          </cell>
          <cell r="X7561" t="str">
            <v>FLEXNET ECUADOR - MDELIVERY</v>
          </cell>
          <cell r="Y7561" t="str">
            <v>CALLE 28 DE JUNIO S/N Y GARCIA MORENO ENTRADA LLANO GRANDE</v>
          </cell>
        </row>
        <row r="7562">
          <cell r="A7562" t="str">
            <v>2480814</v>
          </cell>
          <cell r="B7562">
            <v>489695</v>
          </cell>
          <cell r="C7562" t="str">
            <v>2480814</v>
          </cell>
          <cell r="D7562" t="str">
            <v>MDELIVERY</v>
          </cell>
          <cell r="E7562" t="str">
            <v>DESPACHO</v>
          </cell>
          <cell r="F7562" t="str">
            <v>NORMAL</v>
          </cell>
          <cell r="G7562" t="str">
            <v>FT77428</v>
          </cell>
          <cell r="H7562">
            <v>44929</v>
          </cell>
          <cell r="I7562" t="str">
            <v>ENTREGADO</v>
          </cell>
          <cell r="J7562">
            <v>44930</v>
          </cell>
          <cell r="K7562" t="str">
            <v>CARLOS MENESES_ALEXANDRA ALIDA MENESES DUCHICELA</v>
          </cell>
          <cell r="L7562" t="str">
            <v>Es en la amazonas y colon edificio EspaNa piso 8 oficina 83</v>
          </cell>
          <cell r="M7562" t="str">
            <v>1713107801001</v>
          </cell>
          <cell r="N7562" t="str">
            <v>0984770283</v>
          </cell>
          <cell r="O7562" t="str">
            <v/>
          </cell>
          <cell r="P7562" t="str">
            <v>QUITO</v>
          </cell>
          <cell r="Q7562" t="str">
            <v>QUITO</v>
          </cell>
          <cell r="R7562" t="str">
            <v>PICHINCHA</v>
          </cell>
          <cell r="T7562" t="str">
            <v>FLEXTRANS UIO</v>
          </cell>
          <cell r="U7562" t="str">
            <v>FLEXNETUIO_LOCAL</v>
          </cell>
          <cell r="V7562">
            <v>1</v>
          </cell>
          <cell r="W7562">
            <v>1</v>
          </cell>
          <cell r="X7562" t="str">
            <v>FLEXNET ECUADOR - MDELIVERY</v>
          </cell>
          <cell r="Y7562" t="str">
            <v>CALLE 28 DE JUNIO S/N Y GARCIA MORENO ENTRADA LLANO GRANDE</v>
          </cell>
        </row>
        <row r="7563">
          <cell r="A7563" t="str">
            <v>2480816</v>
          </cell>
          <cell r="B7563">
            <v>489696</v>
          </cell>
          <cell r="C7563" t="str">
            <v>2480816</v>
          </cell>
          <cell r="D7563" t="str">
            <v>MDELIVERY</v>
          </cell>
          <cell r="E7563" t="str">
            <v>DESPACHO</v>
          </cell>
          <cell r="F7563" t="str">
            <v>NORMAL</v>
          </cell>
          <cell r="G7563" t="str">
            <v>FT77426</v>
          </cell>
          <cell r="H7563">
            <v>44929</v>
          </cell>
          <cell r="I7563" t="str">
            <v>ENTREGADO</v>
          </cell>
          <cell r="J7563">
            <v>44930</v>
          </cell>
          <cell r="K7563" t="str">
            <v xml:space="preserve">GABRIELA BRAVO_UIOSPORT RESTAURANTES S A </v>
          </cell>
          <cell r="L7563" t="str">
            <v>AVENDIA MARISACAL SUFRE Y JUANA MMIRANDA EN EL TELEFICO EN EL EDIFICIO BLANCO</v>
          </cell>
          <cell r="M7563" t="str">
            <v>1791990803001</v>
          </cell>
          <cell r="N7563" t="str">
            <v>0996162236</v>
          </cell>
          <cell r="O7563" t="str">
            <v/>
          </cell>
          <cell r="P7563" t="str">
            <v>QUITO</v>
          </cell>
          <cell r="Q7563" t="str">
            <v>QUITO</v>
          </cell>
          <cell r="R7563" t="str">
            <v>PICHINCHA</v>
          </cell>
          <cell r="T7563" t="str">
            <v>FLEXTRANS UIO</v>
          </cell>
          <cell r="U7563" t="str">
            <v>FLEXNETUIO_LOCAL</v>
          </cell>
          <cell r="V7563">
            <v>1</v>
          </cell>
          <cell r="W7563">
            <v>1</v>
          </cell>
          <cell r="X7563" t="str">
            <v>FLEXNET ECUADOR - MDELIVERY</v>
          </cell>
          <cell r="Y7563" t="str">
            <v>CALLE 28 DE JUNIO S/N Y GARCIA MORENO ENTRADA LLANO GRANDE</v>
          </cell>
        </row>
        <row r="7564">
          <cell r="A7564" t="str">
            <v>2480817_1</v>
          </cell>
          <cell r="B7564">
            <v>489697</v>
          </cell>
          <cell r="C7564" t="str">
            <v>2480817_1</v>
          </cell>
          <cell r="D7564" t="str">
            <v>MDELIVERY</v>
          </cell>
          <cell r="E7564" t="str">
            <v>DESPACHO</v>
          </cell>
          <cell r="F7564" t="str">
            <v>NORMAL</v>
          </cell>
          <cell r="G7564" t="str">
            <v>FT77434</v>
          </cell>
          <cell r="H7564">
            <v>44929</v>
          </cell>
          <cell r="I7564" t="str">
            <v>ENTREGADO</v>
          </cell>
          <cell r="J7564">
            <v>44930</v>
          </cell>
          <cell r="K7564" t="str">
            <v>CRISTIAN PAREDES_ BANCO PICHINCHA CA</v>
          </cell>
          <cell r="L7564" t="str">
            <v>Amazonas y Pereira Matriz Banco Pichincha Av Piso 7</v>
          </cell>
          <cell r="M7564" t="str">
            <v>1790010937001</v>
          </cell>
          <cell r="N7564" t="str">
            <v>0999059226</v>
          </cell>
          <cell r="O7564" t="str">
            <v/>
          </cell>
          <cell r="P7564" t="str">
            <v>QUITO</v>
          </cell>
          <cell r="Q7564" t="str">
            <v>QUITO</v>
          </cell>
          <cell r="R7564" t="str">
            <v>PICHINCHA</v>
          </cell>
          <cell r="T7564" t="str">
            <v>FLEXTRANS UIO</v>
          </cell>
          <cell r="U7564" t="str">
            <v>FLEXNETUIO_LOCAL</v>
          </cell>
          <cell r="V7564">
            <v>1</v>
          </cell>
          <cell r="W7564">
            <v>1</v>
          </cell>
          <cell r="X7564" t="str">
            <v>FLEXNET ECUADOR - MDELIVERY</v>
          </cell>
          <cell r="Y7564" t="str">
            <v>CALLE 28 DE JUNIO S/N Y GARCIA MORENO ENTRADA LLANO GRANDE</v>
          </cell>
        </row>
        <row r="7565">
          <cell r="A7565" t="str">
            <v>2480818</v>
          </cell>
          <cell r="B7565">
            <v>489698</v>
          </cell>
          <cell r="C7565" t="str">
            <v>2480818</v>
          </cell>
          <cell r="D7565" t="str">
            <v>MDELIVERY</v>
          </cell>
          <cell r="E7565" t="str">
            <v>DESPACHO</v>
          </cell>
          <cell r="F7565" t="str">
            <v>NORMAL</v>
          </cell>
          <cell r="G7565" t="str">
            <v>031080002480818</v>
          </cell>
          <cell r="H7565">
            <v>44929</v>
          </cell>
          <cell r="I7565" t="str">
            <v>ENTREGADO</v>
          </cell>
          <cell r="J7565">
            <v>44930</v>
          </cell>
          <cell r="K7565" t="str">
            <v>WILIAN ERNESTO CUVI ASHQUI_WILIAN ERNESTO CUVI ASHQUI</v>
          </cell>
          <cell r="L7565" t="str">
            <v>VIA DAULE Y CALLE 32 N O ENTREGAR EN LA PUERTA PRINCIPAL DE LA PENITENCIARIA DEL LITORAL</v>
          </cell>
          <cell r="M7565" t="str">
            <v>1500748916001</v>
          </cell>
          <cell r="N7565" t="str">
            <v>0988592025</v>
          </cell>
          <cell r="O7565" t="str">
            <v/>
          </cell>
          <cell r="P7565" t="str">
            <v>GUAYAQUIL</v>
          </cell>
          <cell r="Q7565" t="str">
            <v>GUAYAQUIL</v>
          </cell>
          <cell r="R7565" t="str">
            <v>GUAYAS</v>
          </cell>
          <cell r="T7565" t="str">
            <v>TRAMACO</v>
          </cell>
          <cell r="U7565" t="str">
            <v>FLEXNETUIO_GYE</v>
          </cell>
          <cell r="V7565">
            <v>1</v>
          </cell>
          <cell r="W7565">
            <v>1</v>
          </cell>
          <cell r="X7565" t="str">
            <v>FLEXNET ECUADOR - MDELIVERY</v>
          </cell>
          <cell r="Y7565" t="str">
            <v>CALLE 28 DE JUNIO S/N Y GARCIA MORENO ENTRADA LLANO GRANDE</v>
          </cell>
        </row>
        <row r="7566">
          <cell r="A7566" t="str">
            <v>2480819</v>
          </cell>
          <cell r="B7566">
            <v>489699</v>
          </cell>
          <cell r="C7566" t="str">
            <v>2480819</v>
          </cell>
          <cell r="D7566" t="str">
            <v>MDELIVERY</v>
          </cell>
          <cell r="E7566" t="str">
            <v>DESPACHO</v>
          </cell>
          <cell r="F7566" t="str">
            <v>NORMAL</v>
          </cell>
          <cell r="G7566" t="str">
            <v>031080002480819</v>
          </cell>
          <cell r="H7566">
            <v>44929</v>
          </cell>
          <cell r="I7566" t="str">
            <v>ENTREGADO</v>
          </cell>
          <cell r="J7566">
            <v>44930</v>
          </cell>
          <cell r="K7566" t="str">
            <v>DEISI DEL ROCIO ALMEIDA MAZON_DEISI DEL ROCIO ALMEIDA MAZON</v>
          </cell>
          <cell r="L7566" t="str">
            <v>CHIMBORAZO RIOBAMBA SECTOR CERAMICA GONZALO DAVALOS Y BRASIL OFC XTRIM</v>
          </cell>
          <cell r="M7566" t="str">
            <v>0603039397001</v>
          </cell>
          <cell r="N7566" t="str">
            <v>0969080587</v>
          </cell>
          <cell r="O7566" t="str">
            <v/>
          </cell>
          <cell r="P7566" t="str">
            <v>RIOBAMBA</v>
          </cell>
          <cell r="Q7566" t="str">
            <v>RIOBAMBA</v>
          </cell>
          <cell r="R7566" t="str">
            <v>CHIMBORAZO</v>
          </cell>
          <cell r="T7566" t="str">
            <v>TRAMACO</v>
          </cell>
          <cell r="U7566" t="str">
            <v>FLEXNETUIO_PROVINCIA</v>
          </cell>
          <cell r="V7566">
            <v>1</v>
          </cell>
          <cell r="W7566">
            <v>1</v>
          </cell>
          <cell r="X7566" t="str">
            <v>FLEXNET ECUADOR - MDELIVERY</v>
          </cell>
          <cell r="Y7566" t="str">
            <v>CALLE 28 DE JUNIO S/N Y GARCIA MORENO ENTRADA LLANO GRANDE</v>
          </cell>
        </row>
        <row r="7567">
          <cell r="A7567" t="str">
            <v>2480824</v>
          </cell>
          <cell r="B7567">
            <v>489701</v>
          </cell>
          <cell r="C7567" t="str">
            <v>2480824</v>
          </cell>
          <cell r="D7567" t="str">
            <v>MDELIVERY</v>
          </cell>
          <cell r="E7567" t="str">
            <v>DESPACHO</v>
          </cell>
          <cell r="F7567" t="str">
            <v>NORMAL</v>
          </cell>
          <cell r="G7567" t="str">
            <v>FT77438</v>
          </cell>
          <cell r="H7567">
            <v>44929</v>
          </cell>
          <cell r="I7567" t="str">
            <v>ENTREGADO</v>
          </cell>
          <cell r="J7567">
            <v>44930</v>
          </cell>
          <cell r="K7567" t="str">
            <v>Rocio Arboleda_ASOCIACION DE GENERALES Y ALMIRANTES DE LAS FUERZA</v>
          </cell>
          <cell r="L7567" t="str">
            <v>Diego de Almagro No 29 25 y Pradera</v>
          </cell>
          <cell r="M7567" t="str">
            <v>1791345304001</v>
          </cell>
          <cell r="N7567" t="str">
            <v>0999002782</v>
          </cell>
          <cell r="O7567" t="str">
            <v/>
          </cell>
          <cell r="P7567" t="str">
            <v>QUITO</v>
          </cell>
          <cell r="Q7567" t="str">
            <v>QUITO</v>
          </cell>
          <cell r="R7567" t="str">
            <v>PICHINCHA</v>
          </cell>
          <cell r="T7567" t="str">
            <v>FLEXTRANS UIO</v>
          </cell>
          <cell r="U7567" t="str">
            <v>FLEXNETUIO_LOCAL</v>
          </cell>
          <cell r="V7567">
            <v>1</v>
          </cell>
          <cell r="W7567">
            <v>1</v>
          </cell>
          <cell r="X7567" t="str">
            <v>FLEXNET ECUADOR - MDELIVERY</v>
          </cell>
          <cell r="Y7567" t="str">
            <v>CALLE 28 DE JUNIO S/N Y GARCIA MORENO ENTRADA LLANO GRANDE</v>
          </cell>
        </row>
        <row r="7568">
          <cell r="A7568" t="str">
            <v>2480825</v>
          </cell>
          <cell r="B7568">
            <v>489702</v>
          </cell>
          <cell r="C7568" t="str">
            <v>2480825</v>
          </cell>
          <cell r="D7568" t="str">
            <v>MDELIVERY</v>
          </cell>
          <cell r="E7568" t="str">
            <v>DESPACHO</v>
          </cell>
          <cell r="F7568" t="str">
            <v>NORMAL</v>
          </cell>
          <cell r="G7568" t="str">
            <v>031080002480825</v>
          </cell>
          <cell r="H7568">
            <v>44929</v>
          </cell>
          <cell r="I7568" t="str">
            <v>ENTREGADO</v>
          </cell>
          <cell r="J7568">
            <v>44930</v>
          </cell>
          <cell r="K7568" t="str">
            <v>Julia Rivas_GOBIERNO AUTONOMO DESCENTRALIZADO DE LA PROVINCIA</v>
          </cell>
          <cell r="L7568" t="str">
            <v xml:space="preserve"> LUIS CORDERO Y AURELIO JARAMILLO CONS PROV CANAR C P CANAR DIEGO ORMA AZOGUES AZOGUES CANAR REGION SIERRA Ecuador </v>
          </cell>
          <cell r="M7568" t="str">
            <v>0360000150001</v>
          </cell>
          <cell r="N7568" t="str">
            <v>0958798531</v>
          </cell>
          <cell r="O7568" t="str">
            <v/>
          </cell>
          <cell r="P7568" t="str">
            <v>AZOGUES</v>
          </cell>
          <cell r="Q7568" t="str">
            <v>AZOGUES</v>
          </cell>
          <cell r="R7568" t="str">
            <v>CAÑAR</v>
          </cell>
          <cell r="S7568" t="str">
            <v>AZOGUES</v>
          </cell>
          <cell r="T7568" t="str">
            <v>TRAMACO</v>
          </cell>
          <cell r="U7568" t="str">
            <v>FLEXNETUIO_PROVINCIA</v>
          </cell>
          <cell r="V7568">
            <v>1</v>
          </cell>
          <cell r="W7568">
            <v>1</v>
          </cell>
          <cell r="X7568" t="str">
            <v>FLEXNET ECUADOR - MDELIVERY</v>
          </cell>
          <cell r="Y7568" t="str">
            <v>CALLE 28 DE JUNIO S/N Y GARCIA MORENO ENTRADA LLANO GRANDE</v>
          </cell>
        </row>
        <row r="7569">
          <cell r="A7569" t="str">
            <v>2480826</v>
          </cell>
          <cell r="B7569">
            <v>489703</v>
          </cell>
          <cell r="C7569" t="str">
            <v>2480826</v>
          </cell>
          <cell r="D7569" t="str">
            <v>MDELIVERY</v>
          </cell>
          <cell r="E7569" t="str">
            <v>DESPACHO</v>
          </cell>
          <cell r="F7569" t="str">
            <v>NORMAL</v>
          </cell>
          <cell r="G7569" t="str">
            <v>IC4122</v>
          </cell>
          <cell r="H7569">
            <v>44929</v>
          </cell>
          <cell r="I7569" t="str">
            <v>ENTREGADO</v>
          </cell>
          <cell r="J7569">
            <v>44930</v>
          </cell>
          <cell r="K7569" t="str">
            <v>Carmen Ucho_COMITE DE EMPRESA DE LOS TRABAJADORES DE ETAPA</v>
          </cell>
          <cell r="L7569" t="str">
            <v>Av Paseo de los CaNaris 5 50 y Cacique Duma EN COMITe ETAPA</v>
          </cell>
          <cell r="M7569" t="str">
            <v>0190160289001</v>
          </cell>
          <cell r="N7569" t="str">
            <v>0988838747</v>
          </cell>
          <cell r="O7569" t="str">
            <v/>
          </cell>
          <cell r="P7569" t="str">
            <v>CUENCA</v>
          </cell>
          <cell r="Q7569" t="str">
            <v>CUENCA</v>
          </cell>
          <cell r="R7569" t="str">
            <v>AZUAY</v>
          </cell>
          <cell r="T7569" t="str">
            <v>ITSACOURIER</v>
          </cell>
          <cell r="U7569" t="str">
            <v>FLEXNETUIO_PROVINCIA</v>
          </cell>
          <cell r="V7569">
            <v>1</v>
          </cell>
          <cell r="W7569">
            <v>1</v>
          </cell>
          <cell r="X7569" t="str">
            <v>FLEXNET ECUADOR - MDELIVERY</v>
          </cell>
          <cell r="Y7569" t="str">
            <v>CALLE 28 DE JUNIO S/N Y GARCIA MORENO ENTRADA LLANO GRANDE</v>
          </cell>
        </row>
        <row r="7570">
          <cell r="A7570" t="str">
            <v>2480827</v>
          </cell>
          <cell r="B7570">
            <v>489704</v>
          </cell>
          <cell r="C7570" t="str">
            <v>2480827</v>
          </cell>
          <cell r="D7570" t="str">
            <v>MDELIVERY</v>
          </cell>
          <cell r="E7570" t="str">
            <v>DESPACHO</v>
          </cell>
          <cell r="F7570" t="str">
            <v>NORMAL</v>
          </cell>
          <cell r="G7570" t="str">
            <v>031080002480827</v>
          </cell>
          <cell r="H7570">
            <v>44929</v>
          </cell>
          <cell r="I7570" t="str">
            <v>ENTREGADO</v>
          </cell>
          <cell r="J7570">
            <v>44930</v>
          </cell>
          <cell r="K7570" t="str">
            <v>CARLOS VICTOR GUAMAN AGUALSACA_CARLOS VICTOR GUAMAN AGUALSACA</v>
          </cell>
          <cell r="L7570" t="str">
            <v xml:space="preserve">CANTON EL GUABO CDLA EL PRIVILEGIO CALLE PRIMAVERA Y CALLEJON 2 DIAGONAL AL PARQUE EN UNA CASA ESQUINERA EN CONSTRUCCION SIN PINTAR </v>
          </cell>
          <cell r="M7570" t="str">
            <v>0750052029001</v>
          </cell>
          <cell r="N7570" t="str">
            <v>0990977407</v>
          </cell>
          <cell r="O7570" t="str">
            <v/>
          </cell>
          <cell r="P7570" t="str">
            <v>EL GUABO</v>
          </cell>
          <cell r="Q7570" t="str">
            <v>EL GUABO</v>
          </cell>
          <cell r="R7570" t="str">
            <v>EL ORO</v>
          </cell>
          <cell r="T7570" t="str">
            <v>TRAMACO</v>
          </cell>
          <cell r="U7570" t="str">
            <v>FLEXNETUIO_PROVINCIA</v>
          </cell>
          <cell r="V7570">
            <v>1</v>
          </cell>
          <cell r="W7570">
            <v>1</v>
          </cell>
          <cell r="X7570" t="str">
            <v>FLEXNET ECUADOR - MDELIVERY</v>
          </cell>
          <cell r="Y7570" t="str">
            <v>CALLE 28 DE JUNIO S/N Y GARCIA MORENO ENTRADA LLANO GRANDE</v>
          </cell>
        </row>
        <row r="7571">
          <cell r="A7571" t="str">
            <v>2480828</v>
          </cell>
          <cell r="B7571">
            <v>489705</v>
          </cell>
          <cell r="C7571" t="str">
            <v>2480828</v>
          </cell>
          <cell r="D7571" t="str">
            <v>MDELIVERY</v>
          </cell>
          <cell r="E7571" t="str">
            <v>DESPACHO</v>
          </cell>
          <cell r="F7571" t="str">
            <v>NORMAL</v>
          </cell>
          <cell r="G7571" t="str">
            <v>FT77437</v>
          </cell>
          <cell r="H7571">
            <v>44929</v>
          </cell>
          <cell r="I7571" t="str">
            <v>ENTREGADO</v>
          </cell>
          <cell r="J7571">
            <v>44930</v>
          </cell>
          <cell r="K7571" t="str">
            <v xml:space="preserve">Maria Eugenia Ayala_TRECX S A </v>
          </cell>
          <cell r="L7571" t="str">
            <v xml:space="preserve"> PICHINCHA QUITO MANTA 264 Y PEDRO FREIRE SCTR COTOCOLLAO </v>
          </cell>
          <cell r="M7571" t="str">
            <v>1791812484001</v>
          </cell>
          <cell r="N7571" t="str">
            <v>996294594</v>
          </cell>
          <cell r="O7571" t="str">
            <v/>
          </cell>
          <cell r="P7571" t="str">
            <v>QUITO</v>
          </cell>
          <cell r="Q7571" t="str">
            <v>QUITO</v>
          </cell>
          <cell r="R7571" t="str">
            <v>PICHINCHA</v>
          </cell>
          <cell r="T7571" t="str">
            <v>FLEXTRANS UIO</v>
          </cell>
          <cell r="U7571" t="str">
            <v>FLEXNETUIO_LOCAL</v>
          </cell>
          <cell r="V7571">
            <v>1</v>
          </cell>
          <cell r="W7571">
            <v>1</v>
          </cell>
          <cell r="X7571" t="str">
            <v>FLEXNET ECUADOR - MDELIVERY</v>
          </cell>
          <cell r="Y7571" t="str">
            <v>CALLE 28 DE JUNIO S/N Y GARCIA MORENO ENTRADA LLANO GRANDE</v>
          </cell>
        </row>
        <row r="7572">
          <cell r="A7572" t="str">
            <v>2480830</v>
          </cell>
          <cell r="B7572">
            <v>489706</v>
          </cell>
          <cell r="C7572" t="str">
            <v>2480830</v>
          </cell>
          <cell r="D7572" t="str">
            <v>MDELIVERY</v>
          </cell>
          <cell r="E7572" t="str">
            <v>DESPACHO</v>
          </cell>
          <cell r="F7572" t="str">
            <v>NORMAL</v>
          </cell>
          <cell r="G7572" t="str">
            <v>031080002480830</v>
          </cell>
          <cell r="H7572">
            <v>44929</v>
          </cell>
          <cell r="I7572" t="str">
            <v>ENTREGADO</v>
          </cell>
          <cell r="J7572">
            <v>44930</v>
          </cell>
          <cell r="K7572" t="str">
            <v>DANNY DEL SALTO FABIAN GUERRERO_RENE GONZALEZ PEREZ</v>
          </cell>
          <cell r="L7572" t="str">
            <v>CALLE CHILE 03 30 Y URUGUAL CIUDADELA INGAHURCO EDIFICIO DE 3 PISOS LATITUD 1 25073593</v>
          </cell>
          <cell r="M7572" t="str">
            <v>1753181054001</v>
          </cell>
          <cell r="N7572" t="str">
            <v>0992742837</v>
          </cell>
          <cell r="O7572" t="str">
            <v/>
          </cell>
          <cell r="P7572" t="str">
            <v>AMBATO</v>
          </cell>
          <cell r="Q7572" t="str">
            <v>AMBATO</v>
          </cell>
          <cell r="R7572" t="str">
            <v>TUNGURAHUA</v>
          </cell>
          <cell r="S7572" t="str">
            <v>AMBATO</v>
          </cell>
          <cell r="T7572" t="str">
            <v>TRAMACO</v>
          </cell>
          <cell r="U7572" t="str">
            <v>FLEXNETUIO_PROVINCIA</v>
          </cell>
          <cell r="V7572">
            <v>1</v>
          </cell>
          <cell r="W7572">
            <v>1</v>
          </cell>
          <cell r="X7572" t="str">
            <v>FLEXNET ECUADOR - MDELIVERY</v>
          </cell>
          <cell r="Y7572" t="str">
            <v>CALLE 28 DE JUNIO S/N Y GARCIA MORENO ENTRADA LLANO GRANDE</v>
          </cell>
        </row>
        <row r="7573">
          <cell r="A7573" t="str">
            <v>2480833</v>
          </cell>
          <cell r="B7573">
            <v>489707</v>
          </cell>
          <cell r="C7573" t="str">
            <v>2480833</v>
          </cell>
          <cell r="D7573" t="str">
            <v>MDELIVERY</v>
          </cell>
          <cell r="E7573" t="str">
            <v>DESPACHO</v>
          </cell>
          <cell r="F7573" t="str">
            <v>NORMAL</v>
          </cell>
          <cell r="G7573" t="str">
            <v>031080002480833</v>
          </cell>
          <cell r="H7573">
            <v>44929</v>
          </cell>
          <cell r="I7573" t="str">
            <v>ENTREGADO</v>
          </cell>
          <cell r="J7573">
            <v>44930</v>
          </cell>
          <cell r="K7573" t="str">
            <v>DANNY DEL SALTO FABIAN GUERRERO_YOLANDA MARISOL CARVAJAL LALALEO</v>
          </cell>
          <cell r="L7573" t="str">
            <v>CALLE CHILE 03 30 Y URUGUAL CIUDADELA INGAHURCO EDIFICIO DE 3 PISOS LATITUD 1 25073593</v>
          </cell>
          <cell r="M7573" t="str">
            <v>1802331395001</v>
          </cell>
          <cell r="N7573" t="str">
            <v>0992742837</v>
          </cell>
          <cell r="O7573" t="str">
            <v/>
          </cell>
          <cell r="P7573" t="str">
            <v>AMBATO</v>
          </cell>
          <cell r="Q7573" t="str">
            <v>AMBATO</v>
          </cell>
          <cell r="R7573" t="str">
            <v>TUNGURAHUA</v>
          </cell>
          <cell r="S7573" t="str">
            <v>AMBATO</v>
          </cell>
          <cell r="T7573" t="str">
            <v>TRAMACO</v>
          </cell>
          <cell r="U7573" t="str">
            <v>FLEXNETUIO_PROVINCIA</v>
          </cell>
          <cell r="V7573">
            <v>1</v>
          </cell>
          <cell r="W7573">
            <v>1</v>
          </cell>
          <cell r="X7573" t="str">
            <v>FLEXNET ECUADOR - MDELIVERY</v>
          </cell>
          <cell r="Y7573" t="str">
            <v>CALLE 28 DE JUNIO S/N Y GARCIA MORENO ENTRADA LLANO GRANDE</v>
          </cell>
        </row>
        <row r="7574">
          <cell r="A7574" t="str">
            <v>2480835</v>
          </cell>
          <cell r="B7574">
            <v>489708</v>
          </cell>
          <cell r="C7574" t="str">
            <v>2480835</v>
          </cell>
          <cell r="D7574" t="str">
            <v>MDELIVERY</v>
          </cell>
          <cell r="E7574" t="str">
            <v>DESPACHO</v>
          </cell>
          <cell r="F7574" t="str">
            <v>NORMAL</v>
          </cell>
          <cell r="G7574" t="str">
            <v>031080002480835</v>
          </cell>
          <cell r="H7574">
            <v>44929</v>
          </cell>
          <cell r="I7574" t="str">
            <v>ENTREGADO</v>
          </cell>
          <cell r="J7574">
            <v>44930</v>
          </cell>
          <cell r="K7574" t="str">
            <v>DANNY DEL SALTO FABIAN GUERRERO_CENTRO DE SERVICIOS ALONSO GAVILANEZ GAVILANEZ CIA</v>
          </cell>
          <cell r="L7574" t="str">
            <v>CALLE CHILE 03 30 Y URUGUAL CIUDADELA INGAHURCO EDIFICIO DE 3 PISOS LATITUD 1 25073593</v>
          </cell>
          <cell r="M7574" t="str">
            <v>1890142245001</v>
          </cell>
          <cell r="N7574" t="str">
            <v>0992742837</v>
          </cell>
          <cell r="O7574" t="str">
            <v/>
          </cell>
          <cell r="P7574" t="str">
            <v>AMBATO</v>
          </cell>
          <cell r="Q7574" t="str">
            <v>AMBATO</v>
          </cell>
          <cell r="R7574" t="str">
            <v>TUNGURAHUA</v>
          </cell>
          <cell r="S7574" t="str">
            <v>AMBATO</v>
          </cell>
          <cell r="T7574" t="str">
            <v>TRAMACO</v>
          </cell>
          <cell r="U7574" t="str">
            <v>FLEXNETUIO_PROVINCIA</v>
          </cell>
          <cell r="V7574">
            <v>1</v>
          </cell>
          <cell r="W7574">
            <v>1</v>
          </cell>
          <cell r="X7574" t="str">
            <v>FLEXNET ECUADOR - MDELIVERY</v>
          </cell>
          <cell r="Y7574" t="str">
            <v>CALLE 28 DE JUNIO S/N Y GARCIA MORENO ENTRADA LLANO GRANDE</v>
          </cell>
        </row>
        <row r="7575">
          <cell r="A7575" t="str">
            <v>2480839</v>
          </cell>
          <cell r="B7575">
            <v>489709</v>
          </cell>
          <cell r="C7575" t="str">
            <v>2480839</v>
          </cell>
          <cell r="D7575" t="str">
            <v>MDELIVERY</v>
          </cell>
          <cell r="E7575" t="str">
            <v>DESPACHO</v>
          </cell>
          <cell r="F7575" t="str">
            <v>NORMAL</v>
          </cell>
          <cell r="G7575" t="str">
            <v>031080002480839</v>
          </cell>
          <cell r="H7575">
            <v>44929</v>
          </cell>
          <cell r="I7575" t="str">
            <v>ENTREGADO</v>
          </cell>
          <cell r="J7575">
            <v>44930</v>
          </cell>
          <cell r="K7575" t="str">
            <v xml:space="preserve">DANNY DEL SALTO FABIAN GUERRERO_DEPOHORMIGON CIA LTDA </v>
          </cell>
          <cell r="L7575" t="str">
            <v>CALLE CHILE 03 30 Y URUGUAL CIUDADELA INGAHURCO EDIFICIO DE 3 PISOS LATITUD 1 25073593</v>
          </cell>
          <cell r="M7575" t="str">
            <v>1891730906001</v>
          </cell>
          <cell r="N7575" t="str">
            <v>0992742837</v>
          </cell>
          <cell r="O7575" t="str">
            <v/>
          </cell>
          <cell r="P7575" t="str">
            <v>AMBATO</v>
          </cell>
          <cell r="Q7575" t="str">
            <v>AMBATO</v>
          </cell>
          <cell r="R7575" t="str">
            <v>TUNGURAHUA</v>
          </cell>
          <cell r="S7575" t="str">
            <v>AMBATO</v>
          </cell>
          <cell r="T7575" t="str">
            <v>TRAMACO</v>
          </cell>
          <cell r="U7575" t="str">
            <v>FLEXNETUIO_PROVINCIA</v>
          </cell>
          <cell r="V7575">
            <v>1</v>
          </cell>
          <cell r="W7575">
            <v>1</v>
          </cell>
          <cell r="X7575" t="str">
            <v>FLEXNET ECUADOR - MDELIVERY</v>
          </cell>
          <cell r="Y7575" t="str">
            <v>CALLE 28 DE JUNIO S/N Y GARCIA MORENO ENTRADA LLANO GRANDE</v>
          </cell>
        </row>
        <row r="7576">
          <cell r="A7576" t="str">
            <v>2480843</v>
          </cell>
          <cell r="B7576">
            <v>489710</v>
          </cell>
          <cell r="C7576" t="str">
            <v>2480843</v>
          </cell>
          <cell r="D7576" t="str">
            <v>MDELIVERY</v>
          </cell>
          <cell r="E7576" t="str">
            <v>DESPACHO</v>
          </cell>
          <cell r="F7576" t="str">
            <v>NORMAL</v>
          </cell>
          <cell r="G7576" t="str">
            <v>031080002480843</v>
          </cell>
          <cell r="H7576">
            <v>44929</v>
          </cell>
          <cell r="I7576" t="str">
            <v>ENTREGADO</v>
          </cell>
          <cell r="J7576">
            <v>44930</v>
          </cell>
          <cell r="K7576" t="str">
            <v xml:space="preserve">DANNY DEL SALTO FABIAN GUERRERO_CRUZ GARCIA ILORCITANA CIA LTDA </v>
          </cell>
          <cell r="L7576" t="str">
            <v>CALLE CHILE 03 30 Y URUGUAL CIUDADELA INGAHURCO EDIFICIO DE 3 PISOS LATITUD 1 25073593</v>
          </cell>
          <cell r="M7576" t="str">
            <v>1891766056001</v>
          </cell>
          <cell r="N7576" t="str">
            <v>0992742837</v>
          </cell>
          <cell r="O7576" t="str">
            <v/>
          </cell>
          <cell r="P7576" t="str">
            <v>AMBATO</v>
          </cell>
          <cell r="Q7576" t="str">
            <v>AMBATO</v>
          </cell>
          <cell r="R7576" t="str">
            <v>TUNGURAHUA</v>
          </cell>
          <cell r="S7576" t="str">
            <v>AMBATO</v>
          </cell>
          <cell r="T7576" t="str">
            <v>TRAMACO</v>
          </cell>
          <cell r="U7576" t="str">
            <v>FLEXNETUIO_PROVINCIA</v>
          </cell>
          <cell r="V7576">
            <v>1</v>
          </cell>
          <cell r="W7576">
            <v>1</v>
          </cell>
          <cell r="X7576" t="str">
            <v>FLEXNET ECUADOR - MDELIVERY</v>
          </cell>
          <cell r="Y7576" t="str">
            <v>CALLE 28 DE JUNIO S/N Y GARCIA MORENO ENTRADA LLANO GRANDE</v>
          </cell>
        </row>
        <row r="7577">
          <cell r="A7577" t="str">
            <v>2480847</v>
          </cell>
          <cell r="B7577">
            <v>489711</v>
          </cell>
          <cell r="C7577" t="str">
            <v>2480847</v>
          </cell>
          <cell r="D7577" t="str">
            <v>MDELIVERY</v>
          </cell>
          <cell r="E7577" t="str">
            <v>DESPACHO</v>
          </cell>
          <cell r="F7577" t="str">
            <v>NORMAL</v>
          </cell>
          <cell r="G7577" t="str">
            <v>031080002480847</v>
          </cell>
          <cell r="H7577">
            <v>44929</v>
          </cell>
          <cell r="I7577" t="str">
            <v>ENTREGADO</v>
          </cell>
          <cell r="J7577">
            <v>44930</v>
          </cell>
          <cell r="K7577" t="str">
            <v>ANA TAPIA_VITA ALIMENTOS C A</v>
          </cell>
          <cell r="L7577" t="str">
            <v>VEINTIMILLA 31 044 Y AV UNIVERSITARIA A MEDIA CUADRA DEL TERMINAL</v>
          </cell>
          <cell r="M7577" t="str">
            <v>1790050564001</v>
          </cell>
          <cell r="N7577" t="str">
            <v>0992022590</v>
          </cell>
          <cell r="O7577" t="str">
            <v/>
          </cell>
          <cell r="P7577" t="str">
            <v>TULCAN</v>
          </cell>
          <cell r="Q7577" t="str">
            <v>TULCAN</v>
          </cell>
          <cell r="R7577" t="str">
            <v>CARCHI</v>
          </cell>
          <cell r="S7577" t="str">
            <v/>
          </cell>
          <cell r="T7577" t="str">
            <v>TRAMACO</v>
          </cell>
          <cell r="U7577" t="str">
            <v>FLEXNETUIO_PROVINCIA</v>
          </cell>
          <cell r="V7577">
            <v>1</v>
          </cell>
          <cell r="W7577">
            <v>1</v>
          </cell>
          <cell r="X7577" t="str">
            <v>FLEXNET ECUADOR - MDELIVERY</v>
          </cell>
          <cell r="Y7577" t="str">
            <v>CALLE 28 DE JUNIO S/N Y GARCIA MORENO ENTRADA LLANO GRANDE</v>
          </cell>
        </row>
        <row r="7578">
          <cell r="A7578" t="str">
            <v>2480848</v>
          </cell>
          <cell r="B7578">
            <v>489712</v>
          </cell>
          <cell r="C7578" t="str">
            <v>2480848</v>
          </cell>
          <cell r="D7578" t="str">
            <v>MDELIVERY</v>
          </cell>
          <cell r="E7578" t="str">
            <v>DESPACHO</v>
          </cell>
          <cell r="F7578" t="str">
            <v>NORMAL</v>
          </cell>
          <cell r="G7578" t="str">
            <v>TF91656</v>
          </cell>
          <cell r="H7578">
            <v>44929</v>
          </cell>
          <cell r="I7578" t="str">
            <v>ENTREGADO</v>
          </cell>
          <cell r="J7578">
            <v>44930</v>
          </cell>
          <cell r="K7578" t="str">
            <v>ANGGIE PARRALES_SETRAIN S A</v>
          </cell>
          <cell r="L7578" t="str">
            <v>Cdla Colinas de la alborada Mz 712 Villa 10 SNSNS SNSNS Colinas de la alborada</v>
          </cell>
          <cell r="M7578" t="str">
            <v>0992554746001</v>
          </cell>
          <cell r="N7578" t="str">
            <v>939173962</v>
          </cell>
          <cell r="O7578" t="str">
            <v/>
          </cell>
          <cell r="P7578" t="str">
            <v>GUAYAQUIL</v>
          </cell>
          <cell r="Q7578" t="str">
            <v>GUAYAQUIL</v>
          </cell>
          <cell r="R7578" t="str">
            <v>GUAYAS</v>
          </cell>
          <cell r="T7578" t="str">
            <v>CARGO UNION</v>
          </cell>
          <cell r="U7578" t="str">
            <v>FLEXNETUIO_GYE</v>
          </cell>
          <cell r="V7578">
            <v>1</v>
          </cell>
          <cell r="W7578">
            <v>1</v>
          </cell>
          <cell r="X7578" t="str">
            <v>FLEXNET ECUADOR - MDELIVERY</v>
          </cell>
          <cell r="Y7578" t="str">
            <v>CALLE 28 DE JUNIO S/N Y GARCIA MORENO ENTRADA LLANO GRANDE</v>
          </cell>
        </row>
        <row r="7579">
          <cell r="A7579" t="str">
            <v>2480849</v>
          </cell>
          <cell r="B7579">
            <v>489713</v>
          </cell>
          <cell r="C7579" t="str">
            <v>2480849</v>
          </cell>
          <cell r="D7579" t="str">
            <v>MDELIVERY</v>
          </cell>
          <cell r="E7579" t="str">
            <v>DESPACHO</v>
          </cell>
          <cell r="F7579" t="str">
            <v>NORMAL</v>
          </cell>
          <cell r="G7579" t="str">
            <v>TF91647</v>
          </cell>
          <cell r="H7579">
            <v>44929</v>
          </cell>
          <cell r="I7579" t="str">
            <v>ENTREGADO</v>
          </cell>
          <cell r="J7579">
            <v>44931</v>
          </cell>
          <cell r="K7579" t="str">
            <v>Jenniffer Villacis_ASOCIACION SOLIDARISTA PROFUTURO</v>
          </cell>
          <cell r="L7579" t="str">
            <v xml:space="preserve"> GUAYAS GUAYAQUIL Av Jose Rodriguez Bonin y Av Barcelona Planta San Eduardo Holcim Ecuador Planta Baja Guayaquil Ecuador </v>
          </cell>
          <cell r="M7579" t="str">
            <v>0992424222001</v>
          </cell>
          <cell r="N7579" t="str">
            <v>989547209</v>
          </cell>
          <cell r="O7579" t="str">
            <v/>
          </cell>
          <cell r="P7579" t="str">
            <v>GUAYAQUIL</v>
          </cell>
          <cell r="Q7579" t="str">
            <v>GUAYAQUIL</v>
          </cell>
          <cell r="R7579" t="str">
            <v>GUAYAS</v>
          </cell>
          <cell r="T7579" t="str">
            <v>ITSACOURIER</v>
          </cell>
          <cell r="U7579" t="str">
            <v>FLEXNETUIO_GYE</v>
          </cell>
          <cell r="V7579">
            <v>1</v>
          </cell>
          <cell r="W7579">
            <v>1</v>
          </cell>
          <cell r="X7579" t="str">
            <v>FLEXNET ECUADOR - MDELIVERY</v>
          </cell>
          <cell r="Y7579" t="str">
            <v>CALLE 28 DE JUNIO S/N Y GARCIA MORENO ENTRADA LLANO GRANDE</v>
          </cell>
        </row>
        <row r="7580">
          <cell r="A7580" t="str">
            <v>2480850</v>
          </cell>
          <cell r="B7580">
            <v>489714</v>
          </cell>
          <cell r="C7580" t="str">
            <v>2480850</v>
          </cell>
          <cell r="D7580" t="str">
            <v>MDELIVERY</v>
          </cell>
          <cell r="E7580" t="str">
            <v>DESPACHO</v>
          </cell>
          <cell r="F7580" t="str">
            <v>NORMAL</v>
          </cell>
          <cell r="G7580" t="str">
            <v>FT77435</v>
          </cell>
          <cell r="H7580">
            <v>44929</v>
          </cell>
          <cell r="I7580" t="str">
            <v>ENTREGADO</v>
          </cell>
          <cell r="J7580">
            <v>44930</v>
          </cell>
          <cell r="K7580" t="str">
            <v>cyntia porras_ASOCIACION DE PROFESORES PONTIFICIA UNIVERSISAD CATOLICA</v>
          </cell>
          <cell r="L7580" t="str">
            <v>av 12 de octubre y veintimilla</v>
          </cell>
          <cell r="M7580" t="str">
            <v>1791700341001</v>
          </cell>
          <cell r="N7580" t="str">
            <v>0998042380</v>
          </cell>
          <cell r="O7580" t="str">
            <v/>
          </cell>
          <cell r="P7580" t="str">
            <v>QUITO</v>
          </cell>
          <cell r="Q7580" t="str">
            <v>QUITO</v>
          </cell>
          <cell r="R7580" t="str">
            <v>PICHINCHA</v>
          </cell>
          <cell r="T7580" t="str">
            <v>FLEXTRANS UIO</v>
          </cell>
          <cell r="U7580" t="str">
            <v>FLEXNETUIO_LOCAL</v>
          </cell>
          <cell r="V7580">
            <v>1</v>
          </cell>
          <cell r="W7580">
            <v>1</v>
          </cell>
          <cell r="X7580" t="str">
            <v>FLEXNET ECUADOR - MDELIVERY</v>
          </cell>
          <cell r="Y7580" t="str">
            <v>CALLE 28 DE JUNIO S/N Y GARCIA MORENO ENTRADA LLANO GRANDE</v>
          </cell>
        </row>
        <row r="7581">
          <cell r="A7581" t="str">
            <v>2480851</v>
          </cell>
          <cell r="B7581">
            <v>489715</v>
          </cell>
          <cell r="C7581" t="str">
            <v>2480851</v>
          </cell>
          <cell r="D7581" t="str">
            <v>MDELIVERY</v>
          </cell>
          <cell r="E7581" t="str">
            <v>DESPACHO</v>
          </cell>
          <cell r="F7581" t="str">
            <v>NORMAL</v>
          </cell>
          <cell r="G7581" t="str">
            <v>TF91658</v>
          </cell>
          <cell r="H7581">
            <v>44929</v>
          </cell>
          <cell r="I7581" t="str">
            <v>ENTREGADO</v>
          </cell>
          <cell r="J7581">
            <v>44930</v>
          </cell>
          <cell r="K7581" t="str">
            <v>Yulen Mautong_COOPERATIVA DE AHORRO Y CREDITO DE TRABAJADORES AG</v>
          </cell>
          <cell r="L7581" t="str">
            <v>centro comercial alban bordan piso 3 local 40</v>
          </cell>
          <cell r="M7581" t="str">
            <v>1291718317001</v>
          </cell>
          <cell r="N7581" t="str">
            <v>0958602541</v>
          </cell>
          <cell r="O7581" t="str">
            <v/>
          </cell>
          <cell r="P7581" t="str">
            <v>GUAYAQUIL</v>
          </cell>
          <cell r="Q7581" t="str">
            <v>GUAYAQUIL</v>
          </cell>
          <cell r="R7581" t="str">
            <v>GUAYAS</v>
          </cell>
          <cell r="T7581" t="str">
            <v>ITSACOURIER</v>
          </cell>
          <cell r="U7581" t="str">
            <v>FLEXNETUIO_GYE</v>
          </cell>
          <cell r="V7581">
            <v>1</v>
          </cell>
          <cell r="W7581">
            <v>1</v>
          </cell>
          <cell r="X7581" t="str">
            <v>FLEXNET ECUADOR - MDELIVERY</v>
          </cell>
          <cell r="Y7581" t="str">
            <v>CALLE 28 DE JUNIO S/N Y GARCIA MORENO ENTRADA LLANO GRANDE</v>
          </cell>
        </row>
        <row r="7582">
          <cell r="A7582" t="str">
            <v>2480852</v>
          </cell>
          <cell r="B7582">
            <v>489716</v>
          </cell>
          <cell r="C7582" t="str">
            <v>2480852</v>
          </cell>
          <cell r="D7582" t="str">
            <v>MDELIVERY</v>
          </cell>
          <cell r="E7582" t="str">
            <v>DESPACHO</v>
          </cell>
          <cell r="F7582" t="str">
            <v>NORMAL</v>
          </cell>
          <cell r="G7582" t="str">
            <v>FT77427</v>
          </cell>
          <cell r="H7582">
            <v>44929</v>
          </cell>
          <cell r="I7582" t="str">
            <v>ENTREGADO</v>
          </cell>
          <cell r="J7582">
            <v>44930</v>
          </cell>
          <cell r="K7582" t="str">
            <v>SANDRA VILLAFUERTE_EMIL LEONARDO RUIZ RODRIGUEZ</v>
          </cell>
          <cell r="L7582" t="str">
            <v>Av MaNosca Oe1 14 y Av 10 de Agosto Piso 3</v>
          </cell>
          <cell r="M7582" t="str">
            <v>1758900169001</v>
          </cell>
          <cell r="N7582" t="str">
            <v>0979083218</v>
          </cell>
          <cell r="O7582" t="str">
            <v/>
          </cell>
          <cell r="P7582" t="str">
            <v>QUITO</v>
          </cell>
          <cell r="Q7582" t="str">
            <v>QUITO</v>
          </cell>
          <cell r="R7582" t="str">
            <v>PICHINCHA</v>
          </cell>
          <cell r="T7582" t="str">
            <v>FLEXTRANS UIO</v>
          </cell>
          <cell r="U7582" t="str">
            <v>FLEXNETUIO_LOCAL</v>
          </cell>
          <cell r="V7582">
            <v>1</v>
          </cell>
          <cell r="W7582">
            <v>1</v>
          </cell>
          <cell r="X7582" t="str">
            <v>FLEXNET ECUADOR - MDELIVERY</v>
          </cell>
          <cell r="Y7582" t="str">
            <v>CALLE 28 DE JUNIO S/N Y GARCIA MORENO ENTRADA LLANO GRANDE</v>
          </cell>
        </row>
        <row r="7583">
          <cell r="A7583" t="str">
            <v>2480853</v>
          </cell>
          <cell r="B7583">
            <v>489717</v>
          </cell>
          <cell r="C7583" t="str">
            <v>2480853</v>
          </cell>
          <cell r="D7583" t="str">
            <v>MDELIVERY</v>
          </cell>
          <cell r="E7583" t="str">
            <v>DESPACHO</v>
          </cell>
          <cell r="F7583" t="str">
            <v>NORMAL</v>
          </cell>
          <cell r="G7583" t="str">
            <v>FT77424</v>
          </cell>
          <cell r="H7583">
            <v>44929</v>
          </cell>
          <cell r="I7583" t="str">
            <v>ENTREGADO</v>
          </cell>
          <cell r="J7583">
            <v>44930</v>
          </cell>
          <cell r="K7583" t="str">
            <v>RUBEN MORALES_COMERCIALIZADORA DEL ECUADOR CRADS C A</v>
          </cell>
          <cell r="L7583" t="str">
            <v xml:space="preserve"> GPS del cliente 0 101072 78 434494 CALLE CAPITAN GIOVANNI CALLES LASCANO Y LAS LOMAS PASANDO EL CONJUNTO LA CAMPINA EN LA PRIMERA INTERSECCION A MANO DERECHA AL FONDO</v>
          </cell>
          <cell r="M7583" t="str">
            <v>1792845696001</v>
          </cell>
          <cell r="N7583" t="str">
            <v>0987602291</v>
          </cell>
          <cell r="O7583" t="str">
            <v/>
          </cell>
          <cell r="P7583" t="str">
            <v>QUITO</v>
          </cell>
          <cell r="Q7583" t="str">
            <v>QUITO</v>
          </cell>
          <cell r="R7583" t="str">
            <v>PICHINCHA</v>
          </cell>
          <cell r="T7583" t="str">
            <v>FLEXTRANS UIO</v>
          </cell>
          <cell r="U7583" t="str">
            <v>FLEXNETUIO_LOCAL</v>
          </cell>
          <cell r="V7583">
            <v>1</v>
          </cell>
          <cell r="W7583">
            <v>1</v>
          </cell>
          <cell r="X7583" t="str">
            <v>FLEXNET ECUADOR - MDELIVERY</v>
          </cell>
          <cell r="Y7583" t="str">
            <v>CALLE 28 DE JUNIO S/N Y GARCIA MORENO ENTRADA LLANO GRANDE</v>
          </cell>
        </row>
        <row r="7584">
          <cell r="A7584" t="str">
            <v>2480854</v>
          </cell>
          <cell r="B7584">
            <v>489718</v>
          </cell>
          <cell r="C7584" t="str">
            <v>2480854</v>
          </cell>
          <cell r="D7584" t="str">
            <v>MDELIVERY</v>
          </cell>
          <cell r="E7584" t="str">
            <v>DESPACHO</v>
          </cell>
          <cell r="F7584" t="str">
            <v>NORMAL</v>
          </cell>
          <cell r="G7584" t="str">
            <v>FT77425</v>
          </cell>
          <cell r="H7584">
            <v>44929</v>
          </cell>
          <cell r="I7584" t="str">
            <v>ENTREGADO</v>
          </cell>
          <cell r="J7584">
            <v>44931</v>
          </cell>
          <cell r="K7584" t="str">
            <v xml:space="preserve">Karla Estrella_IST AMERICAS INTEGRACION DE SOLUCIONES TRIGIO C L </v>
          </cell>
          <cell r="L7584" t="str">
            <v>Monteserrin Calle de las Slondras y del Los Cactus Conjunto de Los Prados Casa A18</v>
          </cell>
          <cell r="M7584" t="str">
            <v>1792972884001</v>
          </cell>
          <cell r="N7584" t="str">
            <v>0987572484</v>
          </cell>
          <cell r="O7584" t="str">
            <v/>
          </cell>
          <cell r="P7584" t="str">
            <v>QUITO</v>
          </cell>
          <cell r="Q7584" t="str">
            <v>QUITO</v>
          </cell>
          <cell r="R7584" t="str">
            <v>PICHINCHA</v>
          </cell>
          <cell r="T7584" t="str">
            <v>FLEXTRANS UIO</v>
          </cell>
          <cell r="U7584" t="str">
            <v>FLEXNETUIO_LOCAL</v>
          </cell>
          <cell r="V7584">
            <v>1</v>
          </cell>
          <cell r="W7584">
            <v>1</v>
          </cell>
          <cell r="X7584" t="str">
            <v>FLEXNET ECUADOR - MDELIVERY</v>
          </cell>
          <cell r="Y7584" t="str">
            <v>CALLE 28 DE JUNIO S/N Y GARCIA MORENO ENTRADA LLANO GRANDE</v>
          </cell>
        </row>
        <row r="7585">
          <cell r="A7585" t="str">
            <v>2480856</v>
          </cell>
          <cell r="B7585">
            <v>489719</v>
          </cell>
          <cell r="C7585" t="str">
            <v>2480856</v>
          </cell>
          <cell r="D7585" t="str">
            <v>MDELIVERY</v>
          </cell>
          <cell r="E7585" t="str">
            <v>DESPACHO</v>
          </cell>
          <cell r="F7585" t="str">
            <v>NORMAL</v>
          </cell>
          <cell r="G7585" t="str">
            <v>FT77429</v>
          </cell>
          <cell r="H7585">
            <v>44929</v>
          </cell>
          <cell r="I7585" t="str">
            <v>ENTREGADO</v>
          </cell>
          <cell r="J7585">
            <v>44930</v>
          </cell>
          <cell r="K7585" t="str">
            <v>SANDRA VILLAFUERTE_EFICAV</v>
          </cell>
          <cell r="L7585" t="str">
            <v>Av MaNosca Oe1 14 y Av 10 de Agosto Piso 3</v>
          </cell>
          <cell r="M7585" t="str">
            <v>1793200309001</v>
          </cell>
          <cell r="N7585" t="str">
            <v>0979083218</v>
          </cell>
          <cell r="O7585" t="str">
            <v/>
          </cell>
          <cell r="P7585" t="str">
            <v>QUITO</v>
          </cell>
          <cell r="Q7585" t="str">
            <v>QUITO</v>
          </cell>
          <cell r="R7585" t="str">
            <v>PICHINCHA</v>
          </cell>
          <cell r="T7585" t="str">
            <v>FLEXTRANS UIO</v>
          </cell>
          <cell r="U7585" t="str">
            <v>FLEXNETUIO_LOCAL</v>
          </cell>
          <cell r="V7585">
            <v>1</v>
          </cell>
          <cell r="W7585">
            <v>1</v>
          </cell>
          <cell r="X7585" t="str">
            <v>FLEXNET ECUADOR - MDELIVERY</v>
          </cell>
          <cell r="Y7585" t="str">
            <v>CALLE 28 DE JUNIO S/N Y GARCIA MORENO ENTRADA LLANO GRANDE</v>
          </cell>
        </row>
        <row r="7586">
          <cell r="A7586" t="str">
            <v>2480860</v>
          </cell>
          <cell r="B7586">
            <v>489720</v>
          </cell>
          <cell r="C7586" t="str">
            <v>2480860</v>
          </cell>
          <cell r="D7586" t="str">
            <v>MDELIVERY</v>
          </cell>
          <cell r="E7586" t="str">
            <v>DESPACHO</v>
          </cell>
          <cell r="F7586" t="str">
            <v>NORMAL</v>
          </cell>
          <cell r="G7586" t="str">
            <v>TF91645</v>
          </cell>
          <cell r="H7586">
            <v>44929</v>
          </cell>
          <cell r="I7586" t="str">
            <v>ENTREGADO</v>
          </cell>
          <cell r="J7586">
            <v>44930</v>
          </cell>
          <cell r="K7586" t="str">
            <v>ERIC MERCADO O PEDRO ILLESCAS_ARCORIGEN S A</v>
          </cell>
          <cell r="L7586" t="str">
            <v>CIUDADELA 9 DE OCTUBRE CALLE TERCERA VILLA 306 Y AVENIDA TERCERA CASA DE 2 PISOS CON REJAS BLANCAS SUR DE LA CIUDAD</v>
          </cell>
          <cell r="M7586" t="str">
            <v>0992797746001</v>
          </cell>
          <cell r="N7586" t="str">
            <v>0995801473</v>
          </cell>
          <cell r="O7586" t="str">
            <v/>
          </cell>
          <cell r="P7586" t="str">
            <v>GUAYAQUIL</v>
          </cell>
          <cell r="Q7586" t="str">
            <v>GUAYAQUIL</v>
          </cell>
          <cell r="R7586" t="str">
            <v>GUAYAS</v>
          </cell>
          <cell r="T7586" t="str">
            <v>ITSACOURIER</v>
          </cell>
          <cell r="U7586" t="str">
            <v>FLEXNETUIO_GYE</v>
          </cell>
          <cell r="V7586">
            <v>1</v>
          </cell>
          <cell r="W7586">
            <v>1</v>
          </cell>
          <cell r="X7586" t="str">
            <v>FLEXNET ECUADOR - MDELIVERY</v>
          </cell>
          <cell r="Y7586" t="str">
            <v>CALLE 28 DE JUNIO S/N Y GARCIA MORENO ENTRADA LLANO GRANDE</v>
          </cell>
        </row>
        <row r="7587">
          <cell r="A7587" t="str">
            <v>2480900</v>
          </cell>
          <cell r="B7587">
            <v>489721</v>
          </cell>
          <cell r="C7587" t="str">
            <v>2480900</v>
          </cell>
          <cell r="D7587" t="str">
            <v>MDELIVERY</v>
          </cell>
          <cell r="E7587" t="str">
            <v>DESPACHO</v>
          </cell>
          <cell r="F7587" t="str">
            <v>NORMAL</v>
          </cell>
          <cell r="G7587" t="str">
            <v>TF91651</v>
          </cell>
          <cell r="H7587">
            <v>44929</v>
          </cell>
          <cell r="I7587" t="str">
            <v>ENTREGADO</v>
          </cell>
          <cell r="J7587">
            <v>44930</v>
          </cell>
          <cell r="K7587" t="str">
            <v>ERIC MERCADO O PEDRO ILLESCAS_ARCORIGEN S A</v>
          </cell>
          <cell r="L7587" t="str">
            <v>CIUDADELA 9 DE OCTUBRE CALLE TERCERA VILLA 306 Y AVENIDA TERCERA CASA DE 2 PISOS CON REJAS BLANCAS SUR DE LA CIUDAD</v>
          </cell>
          <cell r="M7587" t="str">
            <v>0992797746001</v>
          </cell>
          <cell r="N7587" t="str">
            <v>0995801473</v>
          </cell>
          <cell r="O7587" t="str">
            <v/>
          </cell>
          <cell r="P7587" t="str">
            <v>GUAYAQUIL</v>
          </cell>
          <cell r="Q7587" t="str">
            <v>GUAYAQUIL</v>
          </cell>
          <cell r="R7587" t="str">
            <v>GUAYAS</v>
          </cell>
          <cell r="T7587" t="str">
            <v>ITSACOURIER</v>
          </cell>
          <cell r="U7587" t="str">
            <v>FLEXNETUIO_GYE</v>
          </cell>
          <cell r="V7587">
            <v>1</v>
          </cell>
          <cell r="W7587">
            <v>1</v>
          </cell>
          <cell r="X7587" t="str">
            <v>FLEXNET ECUADOR - MDELIVERY</v>
          </cell>
          <cell r="Y7587" t="str">
            <v>CALLE 28 DE JUNIO S/N Y GARCIA MORENO ENTRADA LLANO GRANDE</v>
          </cell>
        </row>
        <row r="7588">
          <cell r="A7588" t="str">
            <v>2480940</v>
          </cell>
          <cell r="B7588">
            <v>489722</v>
          </cell>
          <cell r="C7588" t="str">
            <v>2480940</v>
          </cell>
          <cell r="D7588" t="str">
            <v>MDELIVERY</v>
          </cell>
          <cell r="E7588" t="str">
            <v>DESPACHO</v>
          </cell>
          <cell r="F7588" t="str">
            <v>NORMAL</v>
          </cell>
          <cell r="G7588" t="str">
            <v>TF91657</v>
          </cell>
          <cell r="H7588">
            <v>44929</v>
          </cell>
          <cell r="I7588" t="str">
            <v>ENTREGADO</v>
          </cell>
          <cell r="J7588">
            <v>44930</v>
          </cell>
          <cell r="K7588" t="str">
            <v>JOSTIN JESUS RIVAS ESPINOZA_JOSTIN JESUS RIVAS ESPINOZA</v>
          </cell>
          <cell r="L7588" t="str">
            <v xml:space="preserve">GUAYAQUIL AUTOPISTA NARCIZA DE JESUS CIUDADELA JARDINES DEL RIO ENTREGAR EN LA GARITA DE ESA CIUDADELA </v>
          </cell>
          <cell r="M7588" t="str">
            <v>0944209683001</v>
          </cell>
          <cell r="N7588" t="str">
            <v>0983219070</v>
          </cell>
          <cell r="O7588" t="str">
            <v/>
          </cell>
          <cell r="P7588" t="str">
            <v>GUAYAQUIL</v>
          </cell>
          <cell r="Q7588" t="str">
            <v>GUAYAQUIL</v>
          </cell>
          <cell r="R7588" t="str">
            <v>GUAYAS</v>
          </cell>
          <cell r="T7588" t="str">
            <v>CARGO UNION</v>
          </cell>
          <cell r="U7588" t="str">
            <v>FLEXNETUIO_GYE</v>
          </cell>
          <cell r="V7588">
            <v>1</v>
          </cell>
          <cell r="W7588">
            <v>1</v>
          </cell>
          <cell r="X7588" t="str">
            <v>FLEXNET ECUADOR - MDELIVERY</v>
          </cell>
          <cell r="Y7588" t="str">
            <v>CALLE 28 DE JUNIO S/N Y GARCIA MORENO ENTRADA LLANO GRANDE</v>
          </cell>
        </row>
        <row r="7589">
          <cell r="A7589" t="str">
            <v>SG_22_1823</v>
          </cell>
          <cell r="B7589">
            <v>489694</v>
          </cell>
          <cell r="C7589" t="str">
            <v>SG_22_1823</v>
          </cell>
          <cell r="D7589" t="str">
            <v>SG</v>
          </cell>
          <cell r="E7589" t="str">
            <v>DESPACHO</v>
          </cell>
          <cell r="F7589" t="str">
            <v>NORMAL</v>
          </cell>
          <cell r="G7589" t="str">
            <v>FT78698</v>
          </cell>
          <cell r="H7589">
            <v>44929</v>
          </cell>
          <cell r="I7589" t="str">
            <v>ENTREGADO</v>
          </cell>
          <cell r="J7589">
            <v>44936</v>
          </cell>
          <cell r="K7589" t="str">
            <v>PROFERMACO CIA LTDA</v>
          </cell>
          <cell r="L7589" t="str">
            <v>CALDERON Y AV CARAPUNGO OE7-348, QUITO</v>
          </cell>
          <cell r="P7589" t="str">
            <v>170208</v>
          </cell>
          <cell r="Q7589" t="str">
            <v>QUITO</v>
          </cell>
          <cell r="R7589" t="str">
            <v>PICHINCHA</v>
          </cell>
          <cell r="S7589" t="str">
            <v>CALDERON (CARAPUNGO)</v>
          </cell>
          <cell r="U7589" t="str">
            <v>FLEXNETUIO_LOCAL</v>
          </cell>
          <cell r="V7589">
            <v>1</v>
          </cell>
          <cell r="W7589">
            <v>11</v>
          </cell>
          <cell r="X7589" t="str">
            <v>FLEXNET UIO</v>
          </cell>
          <cell r="Y7589" t="str">
            <v>PANAMERICANA NORTE KM 12 1/2  LLANO GRANDE</v>
          </cell>
        </row>
        <row r="7590">
          <cell r="A7590" t="str">
            <v>11610</v>
          </cell>
          <cell r="B7590">
            <v>489664</v>
          </cell>
          <cell r="C7590" t="str">
            <v>11610</v>
          </cell>
          <cell r="D7590" t="str">
            <v>MOVISTAR</v>
          </cell>
          <cell r="E7590" t="str">
            <v>RETIRO</v>
          </cell>
          <cell r="F7590" t="str">
            <v>NORMAL</v>
          </cell>
          <cell r="G7590" t="str">
            <v>031002004148631</v>
          </cell>
          <cell r="H7590">
            <v>44929</v>
          </cell>
          <cell r="I7590" t="str">
            <v>ENTREGADO</v>
          </cell>
          <cell r="J7590">
            <v>44938</v>
          </cell>
          <cell r="K7590" t="str">
            <v>FLEXNET - LI</v>
          </cell>
          <cell r="L7590" t="str">
            <v>CALLE 28 DE JUNIO S/N Y GARCIA MORENO ENTRADA LLANO GRANDE</v>
          </cell>
          <cell r="M7590" t="str">
            <v/>
          </cell>
          <cell r="N7590" t="str">
            <v>992954906</v>
          </cell>
          <cell r="O7590" t="str">
            <v>992954906</v>
          </cell>
          <cell r="P7590" t="str">
            <v>QUITO</v>
          </cell>
          <cell r="Q7590" t="str">
            <v>QUITO</v>
          </cell>
          <cell r="R7590" t="str">
            <v>PICHINCHA</v>
          </cell>
          <cell r="T7590" t="str">
            <v>TRAMACO</v>
          </cell>
          <cell r="U7590" t="str">
            <v>FLEXNETUIO_LOCAL</v>
          </cell>
          <cell r="V7590">
            <v>0</v>
          </cell>
          <cell r="W7590">
            <v>1</v>
          </cell>
          <cell r="X7590" t="str">
            <v xml:space="preserve">JACOB CRUZ </v>
          </cell>
          <cell r="Y7590" t="str">
            <v>AV 6 DE DICIEMBRE Y TOMAS DE BERLANGA CC RIOCENTRO 6 DE DICIEMBRE</v>
          </cell>
        </row>
        <row r="7591">
          <cell r="A7591" t="str">
            <v>11612</v>
          </cell>
          <cell r="B7591">
            <v>489665</v>
          </cell>
          <cell r="C7591" t="str">
            <v>11612</v>
          </cell>
          <cell r="D7591" t="str">
            <v>MOVISTAR</v>
          </cell>
          <cell r="E7591" t="str">
            <v>RETIRO</v>
          </cell>
          <cell r="F7591" t="str">
            <v>NORMAL</v>
          </cell>
          <cell r="G7591" t="str">
            <v>031002004149352</v>
          </cell>
          <cell r="H7591">
            <v>44929</v>
          </cell>
          <cell r="I7591" t="str">
            <v>ENTREGADO</v>
          </cell>
          <cell r="J7591">
            <v>44938</v>
          </cell>
          <cell r="K7591" t="str">
            <v>FLEXNET - LI</v>
          </cell>
          <cell r="L7591" t="str">
            <v>CALLE 28 DE JUNIO S/N Y GARCIA MORENO ENTRADA LLANO GRANDE</v>
          </cell>
          <cell r="M7591" t="str">
            <v/>
          </cell>
          <cell r="N7591" t="str">
            <v>0981211402/0990030841</v>
          </cell>
          <cell r="O7591" t="str">
            <v>0981211402/0990030841</v>
          </cell>
          <cell r="P7591" t="str">
            <v>QUITO</v>
          </cell>
          <cell r="Q7591" t="str">
            <v>QUITO</v>
          </cell>
          <cell r="R7591" t="str">
            <v>PICHINCHA</v>
          </cell>
          <cell r="T7591" t="str">
            <v>TRAMACO</v>
          </cell>
          <cell r="U7591" t="str">
            <v>FLEXNETUIO_PROVINCIA</v>
          </cell>
          <cell r="V7591">
            <v>0</v>
          </cell>
          <cell r="W7591">
            <v>1</v>
          </cell>
          <cell r="X7591" t="str">
            <v>ANAHY MOREIRA/KARLA ESCOBAR</v>
          </cell>
          <cell r="Y7591" t="str">
            <v>AVENIDA 23 CALLE20 MALL DEL PACIFICO LOCAL 57 Y 58</v>
          </cell>
        </row>
        <row r="7592">
          <cell r="A7592" t="str">
            <v>11613</v>
          </cell>
          <cell r="B7592">
            <v>489666</v>
          </cell>
          <cell r="C7592" t="str">
            <v>11613</v>
          </cell>
          <cell r="D7592" t="str">
            <v>MOVISTAR</v>
          </cell>
          <cell r="E7592" t="str">
            <v>RETIRO</v>
          </cell>
          <cell r="F7592" t="str">
            <v>NORMAL</v>
          </cell>
          <cell r="G7592" t="str">
            <v>031002004149309</v>
          </cell>
          <cell r="H7592">
            <v>44929</v>
          </cell>
          <cell r="I7592" t="str">
            <v>ENTREGADO</v>
          </cell>
          <cell r="J7592">
            <v>44938</v>
          </cell>
          <cell r="K7592" t="str">
            <v>FLEXNET - LI</v>
          </cell>
          <cell r="L7592" t="str">
            <v>CALLE 28 DE JUNIO S/N Y GARCIA MORENO ENTRADA LLANO GRANDE</v>
          </cell>
          <cell r="M7592" t="str">
            <v/>
          </cell>
          <cell r="N7592" t="str">
            <v>983232907</v>
          </cell>
          <cell r="O7592" t="str">
            <v>983232907</v>
          </cell>
          <cell r="P7592" t="str">
            <v>QUITO</v>
          </cell>
          <cell r="Q7592" t="str">
            <v>QUITO</v>
          </cell>
          <cell r="R7592" t="str">
            <v>PICHINCHA</v>
          </cell>
          <cell r="T7592" t="str">
            <v>TRAMACO</v>
          </cell>
          <cell r="U7592" t="str">
            <v>FLEXNETUIO_PROVINCIA</v>
          </cell>
          <cell r="V7592">
            <v>0</v>
          </cell>
          <cell r="W7592">
            <v>1</v>
          </cell>
          <cell r="X7592" t="str">
            <v>FANNY CECILIA DOMINGUEZ CARDENAS - MACAS</v>
          </cell>
          <cell r="Y7592" t="str">
            <v>BOLIVAR Y AMAZONAS</v>
          </cell>
        </row>
        <row r="7593">
          <cell r="A7593" t="str">
            <v>11614</v>
          </cell>
          <cell r="B7593">
            <v>489667</v>
          </cell>
          <cell r="C7593" t="str">
            <v>11614</v>
          </cell>
          <cell r="D7593" t="str">
            <v>MOVISTAR</v>
          </cell>
          <cell r="E7593" t="str">
            <v>RETIRO</v>
          </cell>
          <cell r="F7593" t="str">
            <v>NORMAL</v>
          </cell>
          <cell r="G7593" t="str">
            <v>IC4127</v>
          </cell>
          <cell r="H7593">
            <v>44929</v>
          </cell>
          <cell r="I7593" t="str">
            <v>ENTREGADO</v>
          </cell>
          <cell r="J7593">
            <v>44930</v>
          </cell>
          <cell r="K7593" t="str">
            <v>FLEXNET - LI</v>
          </cell>
          <cell r="L7593" t="str">
            <v>CALLE 28 DE JUNIO S/N Y GARCIA MORENO ENTRADA LLANO GRANDE</v>
          </cell>
          <cell r="M7593" t="str">
            <v/>
          </cell>
          <cell r="N7593" t="str">
            <v>988578652</v>
          </cell>
          <cell r="O7593" t="str">
            <v>988578652</v>
          </cell>
          <cell r="P7593" t="str">
            <v>QUITO</v>
          </cell>
          <cell r="Q7593" t="str">
            <v>QUITO</v>
          </cell>
          <cell r="R7593" t="str">
            <v>PICHINCHA</v>
          </cell>
          <cell r="T7593" t="str">
            <v>ITSACOURIER</v>
          </cell>
          <cell r="U7593" t="str">
            <v>FLEXNETUIO_PROVINCIA</v>
          </cell>
          <cell r="V7593">
            <v>0</v>
          </cell>
          <cell r="W7593">
            <v>1</v>
          </cell>
          <cell r="X7593" t="str">
            <v>Marcela Choco Samaniego</v>
          </cell>
          <cell r="Y7593" t="str">
            <v xml:space="preserve">Presidente Cordova 7-100 y Luis Cordero esquina </v>
          </cell>
        </row>
        <row r="7594">
          <cell r="A7594" t="str">
            <v>11615</v>
          </cell>
          <cell r="B7594">
            <v>489668</v>
          </cell>
          <cell r="C7594" t="str">
            <v>11615</v>
          </cell>
          <cell r="D7594" t="str">
            <v>MOVISTAR</v>
          </cell>
          <cell r="E7594" t="str">
            <v>RETIRO</v>
          </cell>
          <cell r="F7594" t="str">
            <v>NORMAL</v>
          </cell>
          <cell r="G7594" t="str">
            <v>031002004149718</v>
          </cell>
          <cell r="H7594">
            <v>44929</v>
          </cell>
          <cell r="I7594" t="str">
            <v>ENTREGADO</v>
          </cell>
          <cell r="J7594">
            <v>44938</v>
          </cell>
          <cell r="K7594" t="str">
            <v>FLEXNET - LI</v>
          </cell>
          <cell r="L7594" t="str">
            <v>CALLE 28 DE JUNIO S/N Y GARCIA MORENO ENTRADA LLANO GRANDE</v>
          </cell>
          <cell r="M7594" t="str">
            <v/>
          </cell>
          <cell r="N7594" t="str">
            <v>0998065185</v>
          </cell>
          <cell r="O7594" t="str">
            <v>0998065185</v>
          </cell>
          <cell r="P7594" t="str">
            <v>QUITO</v>
          </cell>
          <cell r="Q7594" t="str">
            <v>QUITO</v>
          </cell>
          <cell r="R7594" t="str">
            <v>PICHINCHA</v>
          </cell>
          <cell r="T7594" t="str">
            <v>TRAMACO</v>
          </cell>
          <cell r="U7594" t="str">
            <v>FLEXNETUIO_LOCAL</v>
          </cell>
          <cell r="V7594">
            <v>0</v>
          </cell>
          <cell r="W7594">
            <v>1</v>
          </cell>
          <cell r="X7594" t="str">
            <v>LIZETH SARABIA</v>
          </cell>
          <cell r="Y7594" t="str">
            <v xml:space="preserve">Av. Amazonas N6-114 y Republica CC El Jardin Segunda Planta Locales 228 y 229 </v>
          </cell>
        </row>
        <row r="7595">
          <cell r="A7595" t="str">
            <v>11616</v>
          </cell>
          <cell r="B7595">
            <v>489669</v>
          </cell>
          <cell r="C7595" t="str">
            <v>11616</v>
          </cell>
          <cell r="D7595" t="str">
            <v>MOVISTAR</v>
          </cell>
          <cell r="E7595" t="str">
            <v>RETIRO</v>
          </cell>
          <cell r="F7595" t="str">
            <v>NORMAL</v>
          </cell>
          <cell r="G7595" t="str">
            <v>031002004149213</v>
          </cell>
          <cell r="H7595">
            <v>44929</v>
          </cell>
          <cell r="I7595" t="str">
            <v>ENTREGADO</v>
          </cell>
          <cell r="J7595">
            <v>44938</v>
          </cell>
          <cell r="K7595" t="str">
            <v>FLEXNET - LI</v>
          </cell>
          <cell r="L7595" t="str">
            <v>CALLE 28 DE JUNIO S/N Y GARCIA MORENO ENTRADA LLANO GRANDE</v>
          </cell>
          <cell r="M7595" t="str">
            <v/>
          </cell>
          <cell r="N7595" t="str">
            <v>984448116</v>
          </cell>
          <cell r="O7595" t="str">
            <v>984448116</v>
          </cell>
          <cell r="P7595" t="str">
            <v>QUITO</v>
          </cell>
          <cell r="Q7595" t="str">
            <v>QUITO</v>
          </cell>
          <cell r="R7595" t="str">
            <v>PICHINCHA</v>
          </cell>
          <cell r="T7595" t="str">
            <v>TRAMACO</v>
          </cell>
          <cell r="U7595" t="str">
            <v>FLEXNETUIO_PROVINCIA</v>
          </cell>
          <cell r="V7595">
            <v>0</v>
          </cell>
          <cell r="W7595">
            <v>1</v>
          </cell>
          <cell r="X7595" t="str">
            <v xml:space="preserve">KARINA QUINAPALLO </v>
          </cell>
          <cell r="Y7595" t="str">
            <v xml:space="preserve">CLLE. GARCIA MORENO 22-14 Y 10 DE AGOSTO ESQUINA DIAGONAL AL BANCO INTERNACIONAL </v>
          </cell>
        </row>
        <row r="7596">
          <cell r="A7596" t="str">
            <v>11617</v>
          </cell>
          <cell r="B7596">
            <v>489670</v>
          </cell>
          <cell r="C7596" t="str">
            <v>11617</v>
          </cell>
          <cell r="D7596" t="str">
            <v>MOVISTAR</v>
          </cell>
          <cell r="E7596" t="str">
            <v>RETIRO</v>
          </cell>
          <cell r="F7596" t="str">
            <v>NORMAL</v>
          </cell>
          <cell r="G7596" t="str">
            <v>031002004149183</v>
          </cell>
          <cell r="H7596">
            <v>44929</v>
          </cell>
          <cell r="I7596" t="str">
            <v>ENTREGADO</v>
          </cell>
          <cell r="J7596">
            <v>44938</v>
          </cell>
          <cell r="K7596" t="str">
            <v>FLEXNET - LI</v>
          </cell>
          <cell r="L7596" t="str">
            <v>CALLE 28 DE JUNIO S/N Y GARCIA MORENO ENTRADA LLANO GRANDE</v>
          </cell>
          <cell r="M7596" t="str">
            <v/>
          </cell>
          <cell r="N7596" t="str">
            <v>958915204</v>
          </cell>
          <cell r="O7596" t="str">
            <v>958915204</v>
          </cell>
          <cell r="P7596" t="str">
            <v>QUITO</v>
          </cell>
          <cell r="Q7596" t="str">
            <v>QUITO</v>
          </cell>
          <cell r="R7596" t="str">
            <v>PICHINCHA</v>
          </cell>
          <cell r="T7596" t="str">
            <v>TRAMACO</v>
          </cell>
          <cell r="U7596" t="str">
            <v>FLEXNETUIO_PROVINCIA</v>
          </cell>
          <cell r="V7596">
            <v>0</v>
          </cell>
          <cell r="W7596">
            <v>1</v>
          </cell>
          <cell r="X7596" t="str">
            <v>AGRIPINA LEON</v>
          </cell>
          <cell r="Y7596" t="str">
            <v>CC.PASEO SHOPPING  LOCAL 8-9</v>
          </cell>
        </row>
        <row r="7597">
          <cell r="A7597" t="str">
            <v>11618</v>
          </cell>
          <cell r="B7597">
            <v>489671</v>
          </cell>
          <cell r="C7597" t="str">
            <v>11618</v>
          </cell>
          <cell r="D7597" t="str">
            <v>MOVISTAR</v>
          </cell>
          <cell r="E7597" t="str">
            <v>RETIRO</v>
          </cell>
          <cell r="F7597" t="str">
            <v>NORMAL</v>
          </cell>
          <cell r="G7597" t="str">
            <v>031002004148695</v>
          </cell>
          <cell r="H7597">
            <v>44929</v>
          </cell>
          <cell r="I7597" t="str">
            <v>ENTREGADO</v>
          </cell>
          <cell r="J7597">
            <v>44938</v>
          </cell>
          <cell r="K7597" t="str">
            <v>FLEXNET - LI</v>
          </cell>
          <cell r="L7597" t="str">
            <v>CALLE 28 DE JUNIO S/N Y GARCIA MORENO ENTRADA LLANO GRANDE</v>
          </cell>
          <cell r="M7597" t="str">
            <v/>
          </cell>
          <cell r="N7597" t="str">
            <v>0987252104</v>
          </cell>
          <cell r="O7597" t="str">
            <v>0987252104</v>
          </cell>
          <cell r="P7597" t="str">
            <v>QUITO</v>
          </cell>
          <cell r="Q7597" t="str">
            <v>QUITO</v>
          </cell>
          <cell r="R7597" t="str">
            <v>PICHINCHA</v>
          </cell>
          <cell r="T7597" t="str">
            <v>TRAMACO</v>
          </cell>
          <cell r="U7597" t="str">
            <v>FLEXNETUIO_LOCAL</v>
          </cell>
          <cell r="V7597">
            <v>0</v>
          </cell>
          <cell r="W7597">
            <v>1</v>
          </cell>
          <cell r="X7597" t="str">
            <v>FERNANDA SALAZAR</v>
          </cell>
          <cell r="Y7597" t="str">
            <v>Av. Galo Plaza Lasso y Av. Simon Bolivar, Centro Comercial Portal Shopping local 52- 53 piso Dos</v>
          </cell>
        </row>
        <row r="7598">
          <cell r="A7598" t="str">
            <v>11619</v>
          </cell>
          <cell r="B7598">
            <v>489672</v>
          </cell>
          <cell r="C7598" t="str">
            <v>11619</v>
          </cell>
          <cell r="D7598" t="str">
            <v>MOVISTAR</v>
          </cell>
          <cell r="E7598" t="str">
            <v>RETIRO</v>
          </cell>
          <cell r="F7598" t="str">
            <v>NORMAL</v>
          </cell>
          <cell r="G7598" t="str">
            <v>031002004148978</v>
          </cell>
          <cell r="H7598">
            <v>44929</v>
          </cell>
          <cell r="I7598" t="str">
            <v>ENTREGADO</v>
          </cell>
          <cell r="J7598">
            <v>44938</v>
          </cell>
          <cell r="K7598" t="str">
            <v>FLEXNET - LI</v>
          </cell>
          <cell r="L7598" t="str">
            <v>CALLE 28 DE JUNIO S/N Y GARCIA MORENO ENTRADA LLANO GRANDE</v>
          </cell>
          <cell r="M7598" t="str">
            <v/>
          </cell>
          <cell r="N7598" t="str">
            <v>0959589879</v>
          </cell>
          <cell r="O7598" t="str">
            <v>0959589879</v>
          </cell>
          <cell r="P7598" t="str">
            <v>QUITO</v>
          </cell>
          <cell r="Q7598" t="str">
            <v>QUITO</v>
          </cell>
          <cell r="R7598" t="str">
            <v>PICHINCHA</v>
          </cell>
          <cell r="T7598" t="str">
            <v>TRAMACO</v>
          </cell>
          <cell r="U7598" t="str">
            <v>FLEXNETUIO_PROVINCIA</v>
          </cell>
          <cell r="V7598">
            <v>0</v>
          </cell>
          <cell r="W7598">
            <v>1</v>
          </cell>
          <cell r="X7598" t="str">
            <v>MIGUEL MONTOYA</v>
          </cell>
          <cell r="Y7598" t="str">
            <v xml:space="preserve">  C.C. EL PASEO SHOPPING LA PENINSULA LOCAL 1 PLANTA BAJA (barrio san francisco mz 38. calle 9)  </v>
          </cell>
        </row>
        <row r="7599">
          <cell r="A7599" t="str">
            <v>11620</v>
          </cell>
          <cell r="B7599">
            <v>489673</v>
          </cell>
          <cell r="C7599" t="str">
            <v>11620</v>
          </cell>
          <cell r="D7599" t="str">
            <v>MOVISTAR</v>
          </cell>
          <cell r="E7599" t="str">
            <v>RETIRO</v>
          </cell>
          <cell r="F7599" t="str">
            <v>NORMAL</v>
          </cell>
          <cell r="G7599" t="str">
            <v>031002004149504</v>
          </cell>
          <cell r="H7599">
            <v>44929</v>
          </cell>
          <cell r="I7599" t="str">
            <v>ENTREGADO</v>
          </cell>
          <cell r="J7599">
            <v>44938</v>
          </cell>
          <cell r="K7599" t="str">
            <v>FLEXNET - LI</v>
          </cell>
          <cell r="L7599" t="str">
            <v>CALLE 28 DE JUNIO S/N Y GARCIA MORENO ENTRADA LLANO GRANDE</v>
          </cell>
          <cell r="M7599" t="str">
            <v/>
          </cell>
          <cell r="N7599" t="str">
            <v>0983345657</v>
          </cell>
          <cell r="O7599" t="str">
            <v>0983345657</v>
          </cell>
          <cell r="P7599" t="str">
            <v>QUITO</v>
          </cell>
          <cell r="Q7599" t="str">
            <v>QUITO</v>
          </cell>
          <cell r="R7599" t="str">
            <v>PICHINCHA</v>
          </cell>
          <cell r="T7599" t="str">
            <v>TRAMACO</v>
          </cell>
          <cell r="U7599" t="str">
            <v>FLEXNETUIO_GYE</v>
          </cell>
          <cell r="V7599">
            <v>0</v>
          </cell>
          <cell r="W7599">
            <v>1</v>
          </cell>
          <cell r="X7599" t="str">
            <v>JORGE MERINO</v>
          </cell>
          <cell r="Y7599" t="str">
            <v>Cdla Kenney Av Del Periodista y Dr Juan Bautista Arzube CC Policentro local #48, (Local Movistar)</v>
          </cell>
        </row>
        <row r="7600">
          <cell r="A7600" t="str">
            <v>11621</v>
          </cell>
          <cell r="B7600">
            <v>489674</v>
          </cell>
          <cell r="C7600" t="str">
            <v>11621</v>
          </cell>
          <cell r="D7600" t="str">
            <v>MOVISTAR</v>
          </cell>
          <cell r="E7600" t="str">
            <v>RETIRO</v>
          </cell>
          <cell r="F7600" t="str">
            <v>NORMAL</v>
          </cell>
          <cell r="G7600" t="str">
            <v>031002004148955</v>
          </cell>
          <cell r="H7600">
            <v>44929</v>
          </cell>
          <cell r="I7600" t="str">
            <v>ENTREGADO</v>
          </cell>
          <cell r="J7600">
            <v>44938</v>
          </cell>
          <cell r="K7600" t="str">
            <v>FLEXNET - LI</v>
          </cell>
          <cell r="L7600" t="str">
            <v>CALLE 28 DE JUNIO S/N Y GARCIA MORENO ENTRADA LLANO GRANDE</v>
          </cell>
          <cell r="M7600" t="str">
            <v/>
          </cell>
          <cell r="N7600" t="str">
            <v>0993714346</v>
          </cell>
          <cell r="O7600" t="str">
            <v>0993714346</v>
          </cell>
          <cell r="P7600" t="str">
            <v>QUITO</v>
          </cell>
          <cell r="Q7600" t="str">
            <v>QUITO</v>
          </cell>
          <cell r="R7600" t="str">
            <v>PICHINCHA</v>
          </cell>
          <cell r="T7600" t="str">
            <v>TRAMACO</v>
          </cell>
          <cell r="U7600" t="str">
            <v>FLEXNETUIO_PROVINCIA</v>
          </cell>
          <cell r="V7600">
            <v>0</v>
          </cell>
          <cell r="W7600">
            <v>1</v>
          </cell>
          <cell r="X7600" t="str">
            <v xml:space="preserve">GABRIELA PEREZ </v>
          </cell>
          <cell r="Y7600" t="str">
            <v>Av. Quito y Av. Abraham Calazacon Centro Comercial Pase Shopping Local 15</v>
          </cell>
        </row>
        <row r="7601">
          <cell r="A7601" t="str">
            <v>11622</v>
          </cell>
          <cell r="B7601">
            <v>489675</v>
          </cell>
          <cell r="C7601" t="str">
            <v>11622</v>
          </cell>
          <cell r="D7601" t="str">
            <v>MOVISTAR</v>
          </cell>
          <cell r="E7601" t="str">
            <v>RETIRO</v>
          </cell>
          <cell r="F7601" t="str">
            <v>NORMAL</v>
          </cell>
          <cell r="G7601" t="str">
            <v>031002004149475</v>
          </cell>
          <cell r="H7601">
            <v>44929</v>
          </cell>
          <cell r="I7601" t="str">
            <v>ENTREGADO</v>
          </cell>
          <cell r="J7601">
            <v>44938</v>
          </cell>
          <cell r="K7601" t="str">
            <v>FLEXNET - LI</v>
          </cell>
          <cell r="L7601" t="str">
            <v>CALLE 28 DE JUNIO S/N Y GARCIA MORENO ENTRADA LLANO GRANDE</v>
          </cell>
          <cell r="M7601" t="str">
            <v/>
          </cell>
          <cell r="N7601" t="str">
            <v>096845300</v>
          </cell>
          <cell r="O7601" t="str">
            <v>096845300</v>
          </cell>
          <cell r="P7601" t="str">
            <v>QUITO</v>
          </cell>
          <cell r="Q7601" t="str">
            <v>QUITO</v>
          </cell>
          <cell r="R7601" t="str">
            <v>PICHINCHA</v>
          </cell>
          <cell r="T7601" t="str">
            <v>TRAMACO</v>
          </cell>
          <cell r="U7601" t="str">
            <v>FLEXNETUIO_GYE</v>
          </cell>
          <cell r="V7601">
            <v>0</v>
          </cell>
          <cell r="W7601">
            <v>1</v>
          </cell>
          <cell r="X7601" t="str">
            <v>ERICK MEDRANDA</v>
          </cell>
          <cell r="Y7601" t="str">
            <v>C.C. RIOCENTRO CEIBOS, Local # 28 PB Av. Del Bomberovia a la costa KM 6.5</v>
          </cell>
        </row>
        <row r="7602">
          <cell r="A7602" t="str">
            <v>11623</v>
          </cell>
          <cell r="B7602">
            <v>489676</v>
          </cell>
          <cell r="C7602" t="str">
            <v>11623</v>
          </cell>
          <cell r="D7602" t="str">
            <v>MOVISTAR</v>
          </cell>
          <cell r="E7602" t="str">
            <v>RETIRO</v>
          </cell>
          <cell r="F7602" t="str">
            <v>NORMAL</v>
          </cell>
          <cell r="G7602" t="str">
            <v>031002004149688</v>
          </cell>
          <cell r="H7602">
            <v>44929</v>
          </cell>
          <cell r="I7602" t="str">
            <v>ENTREGADO</v>
          </cell>
          <cell r="J7602">
            <v>44938</v>
          </cell>
          <cell r="K7602" t="str">
            <v>FLEXNET - LI</v>
          </cell>
          <cell r="L7602" t="str">
            <v>CALLE 28 DE JUNIO S/N Y GARCIA MORENO ENTRADA LLANO GRANDE</v>
          </cell>
          <cell r="M7602" t="str">
            <v/>
          </cell>
          <cell r="N7602" t="str">
            <v>0998746094</v>
          </cell>
          <cell r="O7602" t="str">
            <v>0998746094</v>
          </cell>
          <cell r="P7602" t="str">
            <v>QUITO</v>
          </cell>
          <cell r="Q7602" t="str">
            <v>QUITO</v>
          </cell>
          <cell r="R7602" t="str">
            <v>PICHINCHA</v>
          </cell>
          <cell r="T7602" t="str">
            <v>TRAMACO</v>
          </cell>
          <cell r="U7602" t="str">
            <v>FLEXNETUIO_LOCAL</v>
          </cell>
          <cell r="V7602">
            <v>0</v>
          </cell>
          <cell r="W7602">
            <v>1</v>
          </cell>
          <cell r="X7602" t="str">
            <v>PAULA CHAVEZ</v>
          </cell>
          <cell r="Y7602" t="str">
            <v>Avenida de la Prensa y Avenida Kennedy Centro Comercial Condado Shopping nivel 2 frente a AKI Local 314</v>
          </cell>
        </row>
        <row r="7603">
          <cell r="A7603" t="str">
            <v>11624</v>
          </cell>
          <cell r="B7603">
            <v>489677</v>
          </cell>
          <cell r="C7603" t="str">
            <v>11624</v>
          </cell>
          <cell r="D7603" t="str">
            <v>MOVISTAR</v>
          </cell>
          <cell r="E7603" t="str">
            <v>RETIRO</v>
          </cell>
          <cell r="F7603" t="str">
            <v>NORMAL</v>
          </cell>
          <cell r="G7603" t="str">
            <v>031002004148929</v>
          </cell>
          <cell r="H7603">
            <v>44929</v>
          </cell>
          <cell r="I7603" t="str">
            <v>ENTREGADO</v>
          </cell>
          <cell r="J7603">
            <v>44938</v>
          </cell>
          <cell r="K7603" t="str">
            <v>FLEXNET - LI</v>
          </cell>
          <cell r="L7603" t="str">
            <v>CALLE 28 DE JUNIO S/N Y GARCIA MORENO ENTRADA LLANO GRANDE</v>
          </cell>
          <cell r="M7603" t="str">
            <v/>
          </cell>
          <cell r="N7603" t="str">
            <v>0958799992</v>
          </cell>
          <cell r="O7603" t="str">
            <v>0958799992</v>
          </cell>
          <cell r="P7603" t="str">
            <v>QUITO</v>
          </cell>
          <cell r="Q7603" t="str">
            <v>QUITO</v>
          </cell>
          <cell r="R7603" t="str">
            <v>PICHINCHA</v>
          </cell>
          <cell r="T7603" t="str">
            <v>TRAMACO</v>
          </cell>
          <cell r="U7603" t="str">
            <v>FLEXNETUIO_PROVINCIA</v>
          </cell>
          <cell r="V7603">
            <v>0</v>
          </cell>
          <cell r="W7603">
            <v>1</v>
          </cell>
          <cell r="X7603" t="str">
            <v>JOSE MACIAS</v>
          </cell>
          <cell r="Y7603" t="str">
            <v>Av. America y Jorge Washington local 16 y 17 Planta Baja</v>
          </cell>
        </row>
        <row r="7604">
          <cell r="A7604" t="str">
            <v>11625</v>
          </cell>
          <cell r="B7604">
            <v>489678</v>
          </cell>
          <cell r="C7604" t="str">
            <v>11625</v>
          </cell>
          <cell r="D7604" t="str">
            <v>MOVISTAR</v>
          </cell>
          <cell r="E7604" t="str">
            <v>RETIRO</v>
          </cell>
          <cell r="F7604" t="str">
            <v>NORMAL</v>
          </cell>
          <cell r="G7604" t="str">
            <v>031002004148776</v>
          </cell>
          <cell r="H7604">
            <v>44929</v>
          </cell>
          <cell r="I7604" t="str">
            <v>ENTREGADO</v>
          </cell>
          <cell r="J7604">
            <v>44938</v>
          </cell>
          <cell r="K7604" t="str">
            <v>FLEXNET - LI</v>
          </cell>
          <cell r="L7604" t="str">
            <v>CALLE 28 DE JUNIO S/N Y GARCIA MORENO ENTRADA LLANO GRANDE</v>
          </cell>
          <cell r="M7604" t="str">
            <v/>
          </cell>
          <cell r="N7604" t="str">
            <v>0999471892</v>
          </cell>
          <cell r="O7604" t="str">
            <v>0999471892</v>
          </cell>
          <cell r="P7604" t="str">
            <v>QUITO</v>
          </cell>
          <cell r="Q7604" t="str">
            <v>QUITO</v>
          </cell>
          <cell r="R7604" t="str">
            <v>PICHINCHA</v>
          </cell>
          <cell r="T7604" t="str">
            <v>TRAMACO</v>
          </cell>
          <cell r="U7604" t="str">
            <v>FLEXNETUIO_PROVINCIA</v>
          </cell>
          <cell r="V7604">
            <v>0</v>
          </cell>
          <cell r="W7604">
            <v>1</v>
          </cell>
          <cell r="X7604" t="str">
            <v>LILIANA ZAMBRANO</v>
          </cell>
          <cell r="Y7604" t="str">
            <v>Calle Pichincha entre Calles Washington y Bolivar a lado de Almacenes Artefacta</v>
          </cell>
        </row>
        <row r="7605">
          <cell r="A7605" t="str">
            <v>11626</v>
          </cell>
          <cell r="B7605">
            <v>489679</v>
          </cell>
          <cell r="C7605" t="str">
            <v>11626</v>
          </cell>
          <cell r="D7605" t="str">
            <v>MOVISTAR</v>
          </cell>
          <cell r="E7605" t="str">
            <v>RETIRO</v>
          </cell>
          <cell r="F7605" t="str">
            <v>NORMAL</v>
          </cell>
          <cell r="G7605" t="str">
            <v>031002004148786</v>
          </cell>
          <cell r="H7605">
            <v>44929</v>
          </cell>
          <cell r="I7605" t="str">
            <v>ENTREGADO</v>
          </cell>
          <cell r="J7605">
            <v>44938</v>
          </cell>
          <cell r="K7605" t="str">
            <v>FLEXNET - LI</v>
          </cell>
          <cell r="L7605" t="str">
            <v>CALLE 28 DE JUNIO S/N Y GARCIA MORENO ENTRADA LLANO GRANDE</v>
          </cell>
          <cell r="M7605" t="str">
            <v/>
          </cell>
          <cell r="N7605" t="str">
            <v>0999471892</v>
          </cell>
          <cell r="O7605" t="str">
            <v>0999471892</v>
          </cell>
          <cell r="P7605" t="str">
            <v>QUITO</v>
          </cell>
          <cell r="Q7605" t="str">
            <v>QUITO</v>
          </cell>
          <cell r="R7605" t="str">
            <v>PICHINCHA</v>
          </cell>
          <cell r="T7605" t="str">
            <v>TRAMACO</v>
          </cell>
          <cell r="U7605" t="str">
            <v>FLEXNETUIO_PROVINCIA</v>
          </cell>
          <cell r="V7605">
            <v>0</v>
          </cell>
          <cell r="W7605">
            <v>1</v>
          </cell>
          <cell r="X7605" t="str">
            <v>LILIANA ZAMBRANO</v>
          </cell>
          <cell r="Y7605" t="str">
            <v>Calle Pichincha entre Calles Washington y Bolivar a lado de Almacenes Artefacta</v>
          </cell>
        </row>
        <row r="7606">
          <cell r="A7606" t="str">
            <v>11627</v>
          </cell>
          <cell r="B7606">
            <v>489680</v>
          </cell>
          <cell r="C7606" t="str">
            <v>11627</v>
          </cell>
          <cell r="D7606" t="str">
            <v>MOVISTAR</v>
          </cell>
          <cell r="E7606" t="str">
            <v>RETIRO</v>
          </cell>
          <cell r="F7606" t="str">
            <v>NORMAL</v>
          </cell>
          <cell r="G7606" t="str">
            <v>031002004149454</v>
          </cell>
          <cell r="H7606">
            <v>44929</v>
          </cell>
          <cell r="I7606" t="str">
            <v>ENTREGADO</v>
          </cell>
          <cell r="J7606">
            <v>44938</v>
          </cell>
          <cell r="K7606" t="str">
            <v>FLEXNET - LI</v>
          </cell>
          <cell r="L7606" t="str">
            <v>CALLE 28 DE JUNIO S/N Y GARCIA MORENO ENTRADA LLANO GRANDE</v>
          </cell>
          <cell r="M7606" t="str">
            <v/>
          </cell>
          <cell r="N7606" t="str">
            <v>0984194554</v>
          </cell>
          <cell r="O7606" t="str">
            <v>0984194554</v>
          </cell>
          <cell r="P7606" t="str">
            <v>QUITO</v>
          </cell>
          <cell r="Q7606" t="str">
            <v>QUITO</v>
          </cell>
          <cell r="R7606" t="str">
            <v>PICHINCHA</v>
          </cell>
          <cell r="T7606" t="str">
            <v>TRAMACO</v>
          </cell>
          <cell r="U7606" t="str">
            <v>FLEXNETUIO_GYE</v>
          </cell>
          <cell r="V7606">
            <v>0</v>
          </cell>
          <cell r="W7606">
            <v>1</v>
          </cell>
          <cell r="X7606" t="str">
            <v>CARMEN RAMIREZ</v>
          </cell>
          <cell r="Y7606" t="str">
            <v>C.C. RIOCENTRO NORTE Avda. Francisco Orellana Local 10 C.C. planta Baja</v>
          </cell>
        </row>
        <row r="7607">
          <cell r="A7607" t="str">
            <v>11628</v>
          </cell>
          <cell r="B7607">
            <v>489681</v>
          </cell>
          <cell r="C7607" t="str">
            <v>11628</v>
          </cell>
          <cell r="D7607" t="str">
            <v>MOVISTAR</v>
          </cell>
          <cell r="E7607" t="str">
            <v>RETIRO</v>
          </cell>
          <cell r="F7607" t="str">
            <v>NORMAL</v>
          </cell>
          <cell r="G7607" t="str">
            <v>031002004149388</v>
          </cell>
          <cell r="H7607">
            <v>44929</v>
          </cell>
          <cell r="I7607" t="str">
            <v>ENTREGADO</v>
          </cell>
          <cell r="J7607">
            <v>44938</v>
          </cell>
          <cell r="K7607" t="str">
            <v>FLEXNET - LI</v>
          </cell>
          <cell r="L7607" t="str">
            <v>CALLE 28 DE JUNIO S/N Y GARCIA MORENO ENTRADA LLANO GRANDE</v>
          </cell>
          <cell r="M7607" t="str">
            <v/>
          </cell>
          <cell r="N7607" t="str">
            <v>0999980892</v>
          </cell>
          <cell r="O7607" t="str">
            <v>0999980892</v>
          </cell>
          <cell r="P7607" t="str">
            <v>QUITO</v>
          </cell>
          <cell r="Q7607" t="str">
            <v>QUITO</v>
          </cell>
          <cell r="R7607" t="str">
            <v>PICHINCHA</v>
          </cell>
          <cell r="T7607" t="str">
            <v>TRAMACO</v>
          </cell>
          <cell r="U7607" t="str">
            <v>FLEXNETUIO_GYE</v>
          </cell>
          <cell r="V7607">
            <v>0</v>
          </cell>
          <cell r="W7607">
            <v>1</v>
          </cell>
          <cell r="X7607" t="str">
            <v>JOSELYNE YEPEZ</v>
          </cell>
          <cell r="Y7607" t="str">
            <v xml:space="preserve">9 DE OCTUBRE ENTRE PEDRO CARBO Y GENERAL CORDOVA, EDIFICIO SAN FRANCISCO 300 LOCAL NO. 8 PLANTA BAJA (PARTE EXTERIOR) </v>
          </cell>
        </row>
        <row r="7608">
          <cell r="A7608" t="str">
            <v>11629</v>
          </cell>
          <cell r="B7608">
            <v>489682</v>
          </cell>
          <cell r="C7608" t="str">
            <v>11629</v>
          </cell>
          <cell r="D7608" t="str">
            <v>MOVISTAR</v>
          </cell>
          <cell r="E7608" t="str">
            <v>RETIRO</v>
          </cell>
          <cell r="F7608" t="str">
            <v>NORMAL</v>
          </cell>
          <cell r="G7608" t="str">
            <v>031002004149404</v>
          </cell>
          <cell r="H7608">
            <v>44929</v>
          </cell>
          <cell r="I7608" t="str">
            <v>ENTREGADO</v>
          </cell>
          <cell r="J7608">
            <v>44938</v>
          </cell>
          <cell r="K7608" t="str">
            <v>FLEXNET - LI</v>
          </cell>
          <cell r="L7608" t="str">
            <v>CALLE 28 DE JUNIO S/N Y GARCIA MORENO ENTRADA LLANO GRANDE</v>
          </cell>
          <cell r="M7608" t="str">
            <v/>
          </cell>
          <cell r="N7608" t="str">
            <v>0999980892</v>
          </cell>
          <cell r="O7608" t="str">
            <v>0999980892</v>
          </cell>
          <cell r="P7608" t="str">
            <v>QUITO</v>
          </cell>
          <cell r="Q7608" t="str">
            <v>QUITO</v>
          </cell>
          <cell r="R7608" t="str">
            <v>PICHINCHA</v>
          </cell>
          <cell r="T7608" t="str">
            <v>TRAMACO</v>
          </cell>
          <cell r="U7608" t="str">
            <v>FLEXNETUIO_GYE</v>
          </cell>
          <cell r="V7608">
            <v>0</v>
          </cell>
          <cell r="W7608">
            <v>1</v>
          </cell>
          <cell r="X7608" t="str">
            <v>JOSELYNE YEPEZ</v>
          </cell>
          <cell r="Y7608" t="str">
            <v xml:space="preserve">9 DE OCTUBRE ENTRE PEDRO CARBO Y GENERAL CORDOVA, EDIFICIO SAN FRANCISCO 300 LOCAL NO. 8 PLANTA BAJA (PARTE EXTERIOR) </v>
          </cell>
        </row>
        <row r="7609">
          <cell r="A7609" t="str">
            <v>11630</v>
          </cell>
          <cell r="B7609">
            <v>489683</v>
          </cell>
          <cell r="C7609" t="str">
            <v>11630</v>
          </cell>
          <cell r="D7609" t="str">
            <v>MOVISTAR</v>
          </cell>
          <cell r="E7609" t="str">
            <v>RETIRO</v>
          </cell>
          <cell r="F7609" t="str">
            <v>NORMAL</v>
          </cell>
          <cell r="G7609" t="str">
            <v>031002004149606</v>
          </cell>
          <cell r="H7609">
            <v>44929</v>
          </cell>
          <cell r="I7609" t="str">
            <v>ENTREGADO</v>
          </cell>
          <cell r="J7609">
            <v>44938</v>
          </cell>
          <cell r="K7609" t="str">
            <v>FLEXNET - LI</v>
          </cell>
          <cell r="L7609" t="str">
            <v>CALLE 28 DE JUNIO S/N Y GARCIA MORENO ENTRADA LLANO GRANDE</v>
          </cell>
          <cell r="M7609" t="str">
            <v/>
          </cell>
          <cell r="N7609" t="str">
            <v>0983013833</v>
          </cell>
          <cell r="O7609" t="str">
            <v>0983013833</v>
          </cell>
          <cell r="P7609" t="str">
            <v>QUITO</v>
          </cell>
          <cell r="Q7609" t="str">
            <v>QUITO</v>
          </cell>
          <cell r="R7609" t="str">
            <v>PICHINCHA</v>
          </cell>
          <cell r="T7609" t="str">
            <v>TRAMACO</v>
          </cell>
          <cell r="U7609" t="str">
            <v>FLEXNETUIO_LOCAL</v>
          </cell>
          <cell r="V7609">
            <v>0</v>
          </cell>
          <cell r="W7609">
            <v>1</v>
          </cell>
          <cell r="X7609" t="str">
            <v>ESTEBAN JIMENEZ</v>
          </cell>
          <cell r="Y7609" t="str">
            <v>CENTRO COMERCIAL QUICENTRO SHOPPING AVENIDA NACIONES UNIDAS.</v>
          </cell>
        </row>
        <row r="7610">
          <cell r="A7610" t="str">
            <v>11631</v>
          </cell>
          <cell r="B7610">
            <v>489684</v>
          </cell>
          <cell r="C7610" t="str">
            <v>11631</v>
          </cell>
          <cell r="D7610" t="str">
            <v>MOVISTAR</v>
          </cell>
          <cell r="E7610" t="str">
            <v>RETIRO</v>
          </cell>
          <cell r="F7610" t="str">
            <v>NORMAL</v>
          </cell>
          <cell r="G7610" t="str">
            <v>031002004149634</v>
          </cell>
          <cell r="H7610">
            <v>44929</v>
          </cell>
          <cell r="I7610" t="str">
            <v>ENTREGADO</v>
          </cell>
          <cell r="J7610">
            <v>44938</v>
          </cell>
          <cell r="K7610" t="str">
            <v>FLEXNET - LI</v>
          </cell>
          <cell r="L7610" t="str">
            <v>CALLE 28 DE JUNIO S/N Y GARCIA MORENO ENTRADA LLANO GRANDE</v>
          </cell>
          <cell r="M7610" t="str">
            <v/>
          </cell>
          <cell r="N7610" t="str">
            <v>0983013833</v>
          </cell>
          <cell r="O7610" t="str">
            <v>0983013833</v>
          </cell>
          <cell r="P7610" t="str">
            <v>QUITO</v>
          </cell>
          <cell r="Q7610" t="str">
            <v>QUITO</v>
          </cell>
          <cell r="R7610" t="str">
            <v>PICHINCHA</v>
          </cell>
          <cell r="T7610" t="str">
            <v>TRAMACO</v>
          </cell>
          <cell r="U7610" t="str">
            <v>FLEXNETUIO_LOCAL</v>
          </cell>
          <cell r="V7610">
            <v>0</v>
          </cell>
          <cell r="W7610">
            <v>1</v>
          </cell>
          <cell r="X7610" t="str">
            <v>ESTEBAN JIMENEZ</v>
          </cell>
          <cell r="Y7610" t="str">
            <v>CENTRO COMERCIAL QUICENTRO SHOPPING AVENIDA NACIONES UNIDAS.</v>
          </cell>
        </row>
        <row r="7611">
          <cell r="A7611" t="str">
            <v>11632</v>
          </cell>
          <cell r="B7611">
            <v>489685</v>
          </cell>
          <cell r="C7611" t="str">
            <v>11632</v>
          </cell>
          <cell r="D7611" t="str">
            <v>MOVISTAR</v>
          </cell>
          <cell r="E7611" t="str">
            <v>RETIRO</v>
          </cell>
          <cell r="F7611" t="str">
            <v>NORMAL</v>
          </cell>
          <cell r="G7611" t="str">
            <v>031002004149642</v>
          </cell>
          <cell r="H7611">
            <v>44929</v>
          </cell>
          <cell r="I7611" t="str">
            <v>ENTREGADO</v>
          </cell>
          <cell r="J7611">
            <v>44938</v>
          </cell>
          <cell r="K7611" t="str">
            <v>FLEXNET - LI</v>
          </cell>
          <cell r="L7611" t="str">
            <v>CALLE 28 DE JUNIO S/N Y GARCIA MORENO ENTRADA LLANO GRANDE</v>
          </cell>
          <cell r="M7611" t="str">
            <v/>
          </cell>
          <cell r="N7611" t="str">
            <v>0983013833</v>
          </cell>
          <cell r="O7611" t="str">
            <v>0983013833</v>
          </cell>
          <cell r="P7611" t="str">
            <v>QUITO</v>
          </cell>
          <cell r="Q7611" t="str">
            <v>QUITO</v>
          </cell>
          <cell r="R7611" t="str">
            <v>PICHINCHA</v>
          </cell>
          <cell r="T7611" t="str">
            <v>TRAMACO</v>
          </cell>
          <cell r="U7611" t="str">
            <v>FLEXNETUIO_LOCAL</v>
          </cell>
          <cell r="V7611">
            <v>0</v>
          </cell>
          <cell r="W7611">
            <v>1</v>
          </cell>
          <cell r="X7611" t="str">
            <v>ESTEBAN JIMENEZ</v>
          </cell>
          <cell r="Y7611" t="str">
            <v>CENTRO COMERCIAL QUICENTRO SHOPPING AVENIDA NACIONES UNIDAS.</v>
          </cell>
        </row>
        <row r="7612">
          <cell r="A7612" t="str">
            <v>11633</v>
          </cell>
          <cell r="B7612">
            <v>489686</v>
          </cell>
          <cell r="C7612" t="str">
            <v>11633</v>
          </cell>
          <cell r="D7612" t="str">
            <v>MOVISTAR</v>
          </cell>
          <cell r="E7612" t="str">
            <v>RETIRO</v>
          </cell>
          <cell r="F7612" t="str">
            <v>NORMAL</v>
          </cell>
          <cell r="G7612" t="str">
            <v>031002004149286</v>
          </cell>
          <cell r="H7612">
            <v>44929</v>
          </cell>
          <cell r="I7612" t="str">
            <v>ENTREGADO</v>
          </cell>
          <cell r="J7612">
            <v>44938</v>
          </cell>
          <cell r="K7612" t="str">
            <v>FLEXNET - LI</v>
          </cell>
          <cell r="L7612" t="str">
            <v>CALLE 28 DE JUNIO S/N Y GARCIA MORENO ENTRADA LLANO GRANDE</v>
          </cell>
          <cell r="M7612" t="str">
            <v/>
          </cell>
          <cell r="N7612" t="str">
            <v>0999888539</v>
          </cell>
          <cell r="O7612" t="str">
            <v>0999888539</v>
          </cell>
          <cell r="P7612" t="str">
            <v>QUITO</v>
          </cell>
          <cell r="Q7612" t="str">
            <v>QUITO</v>
          </cell>
          <cell r="R7612" t="str">
            <v>PICHINCHA</v>
          </cell>
          <cell r="T7612" t="str">
            <v>TRAMACO</v>
          </cell>
          <cell r="U7612" t="str">
            <v>FLEXNETUIO_GYE</v>
          </cell>
          <cell r="V7612">
            <v>0</v>
          </cell>
          <cell r="W7612">
            <v>1</v>
          </cell>
          <cell r="X7612" t="str">
            <v>EDUARDO CHINGA</v>
          </cell>
          <cell r="Y7612" t="str">
            <v>C.C. RIOCENTRO SUR Av. 25 de Julio al lado de la Universidad Agraria de Guayaquil, segundo Piso frente   a  claro y comandato</v>
          </cell>
        </row>
        <row r="7613">
          <cell r="A7613" t="str">
            <v>11634</v>
          </cell>
          <cell r="B7613">
            <v>489687</v>
          </cell>
          <cell r="C7613" t="str">
            <v>11634</v>
          </cell>
          <cell r="D7613" t="str">
            <v>MOVISTAR</v>
          </cell>
          <cell r="E7613" t="str">
            <v>RETIRO</v>
          </cell>
          <cell r="F7613" t="str">
            <v>NORMAL</v>
          </cell>
          <cell r="G7613" t="str">
            <v>031002004148734</v>
          </cell>
          <cell r="H7613">
            <v>44929</v>
          </cell>
          <cell r="I7613" t="str">
            <v>ENTREGADO</v>
          </cell>
          <cell r="J7613">
            <v>44938</v>
          </cell>
          <cell r="K7613" t="str">
            <v>FLEXNET - LI</v>
          </cell>
          <cell r="L7613" t="str">
            <v>CALLE 28 DE JUNIO S/N Y GARCIA MORENO ENTRADA LLANO GRANDE</v>
          </cell>
          <cell r="M7613" t="str">
            <v/>
          </cell>
          <cell r="N7613" t="str">
            <v>0998543884</v>
          </cell>
          <cell r="O7613" t="str">
            <v>0998543884</v>
          </cell>
          <cell r="P7613" t="str">
            <v>QUITO</v>
          </cell>
          <cell r="Q7613" t="str">
            <v>QUITO</v>
          </cell>
          <cell r="R7613" t="str">
            <v>PICHINCHA</v>
          </cell>
          <cell r="T7613" t="str">
            <v>TRAMACO</v>
          </cell>
          <cell r="U7613" t="str">
            <v>FLEXNETUIO_PROVINCIA</v>
          </cell>
          <cell r="V7613">
            <v>0</v>
          </cell>
          <cell r="W7613">
            <v>1</v>
          </cell>
          <cell r="X7613" t="str">
            <v>Johana Villarreal</v>
          </cell>
          <cell r="Y7613" t="str">
            <v xml:space="preserve">RESTAURACION Y JUNIN CENTRO COMERCIAL GRAN AKI </v>
          </cell>
        </row>
        <row r="7614">
          <cell r="A7614" t="str">
            <v>CLDEV_SIM220185</v>
          </cell>
          <cell r="B7614">
            <v>489663</v>
          </cell>
          <cell r="C7614" t="str">
            <v>CLDEV_SIM220185</v>
          </cell>
          <cell r="D7614" t="str">
            <v>CONECEL_DOCUMENTOS</v>
          </cell>
          <cell r="E7614" t="str">
            <v>DESPACHO</v>
          </cell>
          <cell r="G7614" t="str">
            <v>TF91599</v>
          </cell>
          <cell r="H7614">
            <v>44929</v>
          </cell>
          <cell r="I7614" t="str">
            <v>ENTREGADO</v>
          </cell>
          <cell r="J7614">
            <v>44931</v>
          </cell>
          <cell r="K7614" t="str">
            <v>ROLANDO MORALES / MARIA SUNTAXI</v>
          </cell>
          <cell r="L7614" t="str">
            <v>CIUDADELA SANTA LEONOR MZ 6 SOLAR 17</v>
          </cell>
          <cell r="P7614" t="str">
            <v xml:space="preserve"> VILLAMIL PLAYAS</v>
          </cell>
          <cell r="Q7614" t="str">
            <v>GUAYAQUIL</v>
          </cell>
          <cell r="R7614" t="str">
            <v>GUAYAS</v>
          </cell>
          <cell r="S7614" t="str">
            <v/>
          </cell>
          <cell r="T7614" t="str">
            <v>ITSACOURIER</v>
          </cell>
          <cell r="U7614" t="str">
            <v>FLEXNETUIO_GYE</v>
          </cell>
          <cell r="V7614">
            <v>1</v>
          </cell>
          <cell r="X7614" t="str">
            <v>FLEXNET</v>
          </cell>
        </row>
        <row r="7615">
          <cell r="A7615" t="str">
            <v>CLDEV_SIM220192</v>
          </cell>
          <cell r="B7615">
            <v>489662</v>
          </cell>
          <cell r="C7615" t="str">
            <v>CLDEV_SIM220192</v>
          </cell>
          <cell r="D7615" t="str">
            <v>CONECEL_DOCUMENTOS</v>
          </cell>
          <cell r="E7615" t="str">
            <v>DESPACHO</v>
          </cell>
          <cell r="G7615" t="str">
            <v>FT77361</v>
          </cell>
          <cell r="H7615">
            <v>44929</v>
          </cell>
          <cell r="I7615" t="str">
            <v>ENTREGADO</v>
          </cell>
          <cell r="J7615">
            <v>44930</v>
          </cell>
          <cell r="K7615" t="str">
            <v>CRISTIAN ZAMBRANO / CAROLINA PÉREZ</v>
          </cell>
          <cell r="L7615" t="str">
            <v>AV. AMAZONAS N44-124 Y LUIS BARBERY, EDIFICIO COLOR BLANCO</v>
          </cell>
          <cell r="P7615" t="str">
            <v>000001</v>
          </cell>
          <cell r="Q7615" t="str">
            <v>QUITO</v>
          </cell>
          <cell r="R7615" t="str">
            <v>PICHINCHA</v>
          </cell>
          <cell r="S7615" t="str">
            <v>BODEGA FLEXNET UIO - RETIRA CLIENTE</v>
          </cell>
          <cell r="T7615" t="str">
            <v>FLEXTRANS UIO</v>
          </cell>
          <cell r="U7615" t="str">
            <v>RETIRA_CLIENTE</v>
          </cell>
          <cell r="V7615">
            <v>1</v>
          </cell>
          <cell r="X7615" t="str">
            <v>FLEXNET</v>
          </cell>
        </row>
        <row r="7616">
          <cell r="A7616" t="str">
            <v>BREDEV_000007</v>
          </cell>
          <cell r="B7616">
            <v>489661</v>
          </cell>
          <cell r="C7616" t="str">
            <v>BREDEV_000007</v>
          </cell>
          <cell r="D7616" t="str">
            <v>CONECEL_DOCUMENTOS</v>
          </cell>
          <cell r="E7616" t="str">
            <v>DESPACHO</v>
          </cell>
          <cell r="G7616" t="str">
            <v>TF91598</v>
          </cell>
          <cell r="H7616">
            <v>44929</v>
          </cell>
          <cell r="I7616" t="str">
            <v>ENTREGADO</v>
          </cell>
          <cell r="J7616">
            <v>44930</v>
          </cell>
          <cell r="K7616" t="str">
            <v>LOURDES QUINTERO (BREDLYNG)</v>
          </cell>
          <cell r="L7616" t="str">
            <v>OFC BRELDYNG CALLE 7MO PASAJE 37ª Y V. EMILIO ROMERO, BODEGAS DE FERRETERIA ESPINOZA, BODEGA #8 (EXACTAMENTE QUEDA EN LA JUAN TANCA MARENGO KM. 4.5 PASANDO LA COCA COLA</v>
          </cell>
          <cell r="P7616" t="str">
            <v xml:space="preserve"> VILLAMIL PLAYAS</v>
          </cell>
          <cell r="Q7616" t="str">
            <v>GUAYAQUIL</v>
          </cell>
          <cell r="R7616" t="str">
            <v>GUAYAS</v>
          </cell>
          <cell r="S7616" t="str">
            <v/>
          </cell>
          <cell r="T7616" t="str">
            <v>ITSACOURIER</v>
          </cell>
          <cell r="U7616" t="str">
            <v>FLEXNETUIO_GYE</v>
          </cell>
          <cell r="V7616">
            <v>4</v>
          </cell>
          <cell r="X7616" t="str">
            <v>FLEXNET</v>
          </cell>
        </row>
        <row r="7617">
          <cell r="A7617" t="str">
            <v>DEC3202212310036_DEC3202212310039</v>
          </cell>
          <cell r="B7617">
            <v>489656</v>
          </cell>
          <cell r="C7617" t="str">
            <v>DEC3202212310036_DEC3202212310039</v>
          </cell>
          <cell r="D7617" t="str">
            <v>HUAWEI</v>
          </cell>
          <cell r="E7617" t="str">
            <v>DESPACHO</v>
          </cell>
          <cell r="F7617" t="str">
            <v>NORMAL</v>
          </cell>
          <cell r="G7617" t="str">
            <v>FT77327</v>
          </cell>
          <cell r="H7617">
            <v>44929</v>
          </cell>
          <cell r="I7617" t="str">
            <v>ENTREGADO</v>
          </cell>
          <cell r="J7617">
            <v>44929</v>
          </cell>
          <cell r="K7617" t="str">
            <v>ALEX ROMERO</v>
          </cell>
          <cell r="L7617" t="str">
            <v>CALLE AURELIO DAVILA CAJAS N9-219 Y CALLE RIO GUAYABAMBA. BARRIO LA ESPERANZA  (DEC3202212310036_DEC3202212310039) - HORA: 17:00 PM</v>
          </cell>
          <cell r="M7617" t="str">
            <v>CNSIC</v>
          </cell>
          <cell r="N7617" t="str">
            <v>0991978154</v>
          </cell>
          <cell r="O7617" t="str">
            <v>0991978154</v>
          </cell>
          <cell r="P7617" t="str">
            <v>170208</v>
          </cell>
          <cell r="Q7617" t="str">
            <v>QUITO</v>
          </cell>
          <cell r="R7617" t="str">
            <v>PICHINCHA</v>
          </cell>
          <cell r="S7617" t="str">
            <v>CALDERON (CARAPUNGO)</v>
          </cell>
          <cell r="U7617" t="str">
            <v>FLEXNETUIO_LOCAL</v>
          </cell>
          <cell r="V7617">
            <v>8</v>
          </cell>
          <cell r="W7617">
            <v>13.98</v>
          </cell>
          <cell r="X7617" t="str">
            <v>FLEXNET</v>
          </cell>
          <cell r="Y7617" t="str">
            <v>FLEX NET CALLE 28 DE JUNIO S/N Y GARCIA MORENO ENTRADA LLANO GRANDE</v>
          </cell>
        </row>
        <row r="7618">
          <cell r="A7618" t="str">
            <v>DEC3202212310027_DEC3202212310028</v>
          </cell>
          <cell r="B7618">
            <v>489657</v>
          </cell>
          <cell r="C7618" t="str">
            <v>DEC3202212310027_DEC3202212310028</v>
          </cell>
          <cell r="D7618" t="str">
            <v>HUAWEI</v>
          </cell>
          <cell r="E7618" t="str">
            <v>DESPACHO</v>
          </cell>
          <cell r="F7618" t="str">
            <v>NORMAL</v>
          </cell>
          <cell r="G7618" t="str">
            <v>FT77328</v>
          </cell>
          <cell r="H7618">
            <v>44929</v>
          </cell>
          <cell r="I7618" t="str">
            <v>ENTREGADO</v>
          </cell>
          <cell r="J7618">
            <v>44929</v>
          </cell>
          <cell r="K7618" t="str">
            <v>EDWIN FABRICIO IZA CALAPAQUI</v>
          </cell>
          <cell r="L7618" t="str">
            <v>DIEGO ROBLES S/N Y VIA INTEROCEANICA. UNIVERSIDAD  SAN FRANCISCO EDIFICIO EDIFICIO DONDE FUNCIONA EL TALLER  DE ELECTRO MECANICA. PICHINCHA- QUITO- TUMBACO  (DEC3202212310027_DEC3202212310028) - HORA:</v>
          </cell>
          <cell r="M7618" t="str">
            <v>TELEQUIN</v>
          </cell>
          <cell r="N7618" t="str">
            <v>0999450383</v>
          </cell>
          <cell r="O7618" t="str">
            <v>0999450383</v>
          </cell>
          <cell r="P7618" t="str">
            <v>170208</v>
          </cell>
          <cell r="Q7618" t="str">
            <v>QUITO</v>
          </cell>
          <cell r="R7618" t="str">
            <v>PICHINCHA</v>
          </cell>
          <cell r="S7618" t="str">
            <v>CALDERON (CARAPUNGO)</v>
          </cell>
          <cell r="T7618" t="str">
            <v>TRANSERVISS</v>
          </cell>
          <cell r="U7618" t="str">
            <v>FLEXNETUIO_LOCAL</v>
          </cell>
          <cell r="V7618">
            <v>7</v>
          </cell>
          <cell r="W7618">
            <v>13.72</v>
          </cell>
          <cell r="X7618" t="str">
            <v>FLEXNET</v>
          </cell>
          <cell r="Y7618" t="str">
            <v>FLEX NET CALLE 28 DE JUNIO S/N Y GARCIA MORENO ENTRADA LLANO GRANDE</v>
          </cell>
        </row>
        <row r="7619">
          <cell r="A7619" t="str">
            <v>DEC3202212310043_DEC3202212310044</v>
          </cell>
          <cell r="B7619">
            <v>489658</v>
          </cell>
          <cell r="C7619" t="str">
            <v>DEC3202212310043_DEC3202212310044</v>
          </cell>
          <cell r="D7619" t="str">
            <v>HUAWEI</v>
          </cell>
          <cell r="E7619" t="str">
            <v>DESPACHO</v>
          </cell>
          <cell r="F7619" t="str">
            <v>NORMAL</v>
          </cell>
          <cell r="G7619" t="str">
            <v>FT77329</v>
          </cell>
          <cell r="H7619">
            <v>44929</v>
          </cell>
          <cell r="I7619" t="str">
            <v>ENTREGADO</v>
          </cell>
          <cell r="J7619">
            <v>44929</v>
          </cell>
          <cell r="K7619" t="str">
            <v>JOAN BILL MORAN VERA</v>
          </cell>
          <cell r="L7619" t="str">
            <v>CALLE GRAL. ELOY ALFARO, VIA SANGOLQUI - PIFO. PARROQUIA LA MERCED - SANGOLQUI (DEC3202212310043_DEC3202212310044) - HORA: 17:00 PM</v>
          </cell>
          <cell r="M7619" t="str">
            <v>TOTALTEK</v>
          </cell>
          <cell r="N7619" t="str">
            <v>0987714490</v>
          </cell>
          <cell r="O7619" t="str">
            <v>0987714490</v>
          </cell>
          <cell r="P7619" t="str">
            <v>170208</v>
          </cell>
          <cell r="Q7619" t="str">
            <v>QUITO</v>
          </cell>
          <cell r="R7619" t="str">
            <v>PICHINCHA</v>
          </cell>
          <cell r="S7619" t="str">
            <v>CALDERON (CARAPUNGO)</v>
          </cell>
          <cell r="T7619" t="str">
            <v>TRANSERVISS</v>
          </cell>
          <cell r="U7619" t="str">
            <v>FLEXNETUIO_LOCAL</v>
          </cell>
          <cell r="V7619">
            <v>7</v>
          </cell>
          <cell r="W7619">
            <v>13.64</v>
          </cell>
          <cell r="X7619" t="str">
            <v>FLEXNET</v>
          </cell>
          <cell r="Y7619" t="str">
            <v>FLEX NET CALLE 28 DE JUNIO S/N Y GARCIA MORENO ENTRADA LLANO GRANDE</v>
          </cell>
        </row>
        <row r="7620">
          <cell r="A7620" t="str">
            <v>DEC3202212310034_DEC3202212310041</v>
          </cell>
          <cell r="B7620">
            <v>489659</v>
          </cell>
          <cell r="C7620" t="str">
            <v>DEC3202212310034_DEC3202212310041</v>
          </cell>
          <cell r="D7620" t="str">
            <v>HUAWEI</v>
          </cell>
          <cell r="E7620" t="str">
            <v>DESPACHO</v>
          </cell>
          <cell r="F7620" t="str">
            <v>NORMAL</v>
          </cell>
          <cell r="G7620" t="str">
            <v>FT77330</v>
          </cell>
          <cell r="H7620">
            <v>44929</v>
          </cell>
          <cell r="I7620" t="str">
            <v>ENTREGADO</v>
          </cell>
          <cell r="J7620">
            <v>44929</v>
          </cell>
          <cell r="K7620" t="str">
            <v>ALEX ROMERO</v>
          </cell>
          <cell r="L7620" t="str">
            <v>AVENIDA PIEDRA Y MORALES (FRENTE AL PARQUE CUMANDA) (DEC3202212310034_DEC3202212310041) - HORA: 17:00 PM</v>
          </cell>
          <cell r="M7620" t="str">
            <v>CNSIC</v>
          </cell>
          <cell r="N7620" t="str">
            <v>0996499936</v>
          </cell>
          <cell r="O7620" t="str">
            <v>0996499936</v>
          </cell>
          <cell r="P7620" t="str">
            <v>170208</v>
          </cell>
          <cell r="Q7620" t="str">
            <v>QUITO</v>
          </cell>
          <cell r="R7620" t="str">
            <v>PICHINCHA</v>
          </cell>
          <cell r="S7620" t="str">
            <v>CALDERON (CARAPUNGO)</v>
          </cell>
          <cell r="U7620" t="str">
            <v>FLEXNETUIO_LOCAL</v>
          </cell>
          <cell r="V7620">
            <v>5</v>
          </cell>
          <cell r="W7620">
            <v>13.14</v>
          </cell>
          <cell r="X7620" t="str">
            <v>FLEXNET</v>
          </cell>
          <cell r="Y7620" t="str">
            <v>FLEX NET CALLE 28 DE JUNIO S/N Y GARCIA MORENO ENTRADA LLANO GRANDE</v>
          </cell>
        </row>
        <row r="7621">
          <cell r="A7621" t="str">
            <v>DEC3202212310029_DEC3202212310030</v>
          </cell>
          <cell r="B7621">
            <v>489660</v>
          </cell>
          <cell r="C7621" t="str">
            <v>DEC3202212310029_DEC3202212310030</v>
          </cell>
          <cell r="D7621" t="str">
            <v>HUAWEI</v>
          </cell>
          <cell r="E7621" t="str">
            <v>DESPACHO</v>
          </cell>
          <cell r="F7621" t="str">
            <v>NORMAL</v>
          </cell>
          <cell r="G7621" t="str">
            <v>FT77331</v>
          </cell>
          <cell r="H7621">
            <v>44929</v>
          </cell>
          <cell r="I7621" t="str">
            <v>ENTREGADO</v>
          </cell>
          <cell r="J7621">
            <v>44929</v>
          </cell>
          <cell r="K7621" t="str">
            <v>FERNANDO VINICIO LARA SALAS</v>
          </cell>
          <cell r="L7621" t="str">
            <v>AV 10 DE AGOSTO, ENTRE SANTIAGO Y BOGOTA JUNTO AL TIA (DEC3202212310029_DEC3202212310030) - HORA: 17:00 PM</v>
          </cell>
          <cell r="M7621" t="str">
            <v>TELEQUIN</v>
          </cell>
          <cell r="N7621" t="str">
            <v>0999147208</v>
          </cell>
          <cell r="O7621" t="str">
            <v>0999147208</v>
          </cell>
          <cell r="P7621" t="str">
            <v>170208</v>
          </cell>
          <cell r="Q7621" t="str">
            <v>QUITO</v>
          </cell>
          <cell r="R7621" t="str">
            <v>PICHINCHA</v>
          </cell>
          <cell r="S7621" t="str">
            <v>CALDERON (CARAPUNGO)</v>
          </cell>
          <cell r="T7621" t="str">
            <v>TRANSERVISS</v>
          </cell>
          <cell r="U7621" t="str">
            <v>FLEXNETUIO_LOCAL</v>
          </cell>
          <cell r="V7621">
            <v>7</v>
          </cell>
          <cell r="W7621">
            <v>13.58</v>
          </cell>
          <cell r="X7621" t="str">
            <v>FLEXNET</v>
          </cell>
          <cell r="Y7621" t="str">
            <v>FLEX NET CALLE 28 DE JUNIO S/N Y GARCIA MORENO ENTRADA LLANO GRANDE</v>
          </cell>
        </row>
        <row r="7622">
          <cell r="A7622" t="str">
            <v>GAR5478</v>
          </cell>
          <cell r="B7622">
            <v>489647</v>
          </cell>
          <cell r="C7622" t="str">
            <v>GAR5478</v>
          </cell>
          <cell r="D7622" t="str">
            <v>HYCITE</v>
          </cell>
          <cell r="E7622" t="str">
            <v>RETIRO</v>
          </cell>
          <cell r="F7622" t="str">
            <v>NORMAL</v>
          </cell>
          <cell r="G7622" t="str">
            <v>TFQ91520</v>
          </cell>
          <cell r="H7622">
            <v>44929</v>
          </cell>
          <cell r="I7622" t="str">
            <v>ENTREGADO</v>
          </cell>
          <cell r="J7622">
            <v>44931</v>
          </cell>
          <cell r="K7622" t="str">
            <v>NESTOR IBAN LAZO TENEMAZA</v>
          </cell>
          <cell r="L7622" t="str">
            <v>ALONSO DE PABLOS LOTE 797 Y EMILIO UZCATEGUI Y JUAN VASQUEZ CASA 3 PISOS QUITO / LA ECUATORIANA 170707</v>
          </cell>
          <cell r="M7622" t="str">
            <v/>
          </cell>
          <cell r="N7622" t="str">
            <v>26352666</v>
          </cell>
          <cell r="O7622" t="str">
            <v>26352666</v>
          </cell>
          <cell r="P7622" t="str">
            <v>170301</v>
          </cell>
          <cell r="Q7622" t="str">
            <v>QUITO</v>
          </cell>
          <cell r="R7622" t="str">
            <v>PICHINCHA</v>
          </cell>
          <cell r="S7622" t="str">
            <v>QUITO</v>
          </cell>
          <cell r="T7622" t="str">
            <v>EXPRESSCON</v>
          </cell>
          <cell r="U7622" t="str">
            <v>FLEXNETUIO_LOCAL</v>
          </cell>
          <cell r="V7622">
            <v>0</v>
          </cell>
          <cell r="W7622">
            <v>0</v>
          </cell>
          <cell r="X7622" t="str">
            <v>HYCITE QUITO</v>
          </cell>
          <cell r="Y7622" t="str">
            <v>FLEX NET CALLE 28 DE JUNIO S/N Y GARCIA MORENO ENTRADA LLANO GRANDE</v>
          </cell>
        </row>
        <row r="7623">
          <cell r="A7623" t="str">
            <v>GAR5479</v>
          </cell>
          <cell r="B7623">
            <v>489648</v>
          </cell>
          <cell r="C7623" t="str">
            <v>GAR5479</v>
          </cell>
          <cell r="D7623" t="str">
            <v>HYCITE</v>
          </cell>
          <cell r="E7623" t="str">
            <v>RETIRO</v>
          </cell>
          <cell r="F7623" t="str">
            <v>NORMAL</v>
          </cell>
          <cell r="G7623" t="str">
            <v>TF91517</v>
          </cell>
          <cell r="H7623">
            <v>44929</v>
          </cell>
          <cell r="I7623" t="str">
            <v>ENTREGADO</v>
          </cell>
          <cell r="J7623">
            <v>44930</v>
          </cell>
          <cell r="K7623" t="str">
            <v>ANA MARIA FLORES ROMERO</v>
          </cell>
          <cell r="L7623" t="str">
            <v>LA 44 ENTRE CHEMBERS Y ROSENDO AVILES PARROQUIA: FEBRES CORDERO. REFERENCIAS DE DOMICILIO: TIENDA ESQUINERA MATEO COLOR VERDE.</v>
          </cell>
          <cell r="N7623" t="str">
            <v>991917770</v>
          </cell>
          <cell r="O7623" t="str">
            <v>991917770</v>
          </cell>
          <cell r="P7623" t="str">
            <v>090109</v>
          </cell>
          <cell r="Q7623" t="str">
            <v>GUAYAQUIL</v>
          </cell>
          <cell r="R7623" t="str">
            <v>GUAYAS</v>
          </cell>
          <cell r="S7623" t="str">
            <v>GUAYAQUIL</v>
          </cell>
          <cell r="T7623" t="str">
            <v>CARGO UNION</v>
          </cell>
          <cell r="U7623" t="str">
            <v>FLEXNETUIO_LOCAL</v>
          </cell>
          <cell r="V7623">
            <v>0</v>
          </cell>
          <cell r="W7623">
            <v>0</v>
          </cell>
          <cell r="X7623" t="str">
            <v>HYCITE QUITO</v>
          </cell>
          <cell r="Y7623" t="str">
            <v>FLEX NET CALLE 28 DE JUNIO S/N Y GARCIA MORENO ENTRADA LLANO GRANDE</v>
          </cell>
        </row>
        <row r="7624">
          <cell r="A7624" t="str">
            <v>GAR5480</v>
          </cell>
          <cell r="B7624">
            <v>489649</v>
          </cell>
          <cell r="C7624" t="str">
            <v>GAR5480</v>
          </cell>
          <cell r="D7624" t="str">
            <v>HYCITE</v>
          </cell>
          <cell r="E7624" t="str">
            <v>RETIRO</v>
          </cell>
          <cell r="F7624" t="str">
            <v>NORMAL</v>
          </cell>
          <cell r="G7624" t="str">
            <v>TF91518</v>
          </cell>
          <cell r="H7624">
            <v>44929</v>
          </cell>
          <cell r="I7624" t="str">
            <v>ENTREGADO</v>
          </cell>
          <cell r="J7624">
            <v>44931</v>
          </cell>
          <cell r="K7624" t="str">
            <v>JACINTO MARTIN VILLAFUERTE TERAN</v>
          </cell>
          <cell r="L7624" t="str">
            <v>URBANIZACION LA JOYA -TOPACIO MZ 2 VILLA 6 GUAYAS DAULE AURORA 091910 REFERENCIA PLAYA TIA LA JOYA</v>
          </cell>
          <cell r="N7624" t="str">
            <v>989522751</v>
          </cell>
          <cell r="O7624" t="str">
            <v>989522751</v>
          </cell>
          <cell r="P7624" t="str">
            <v>090109</v>
          </cell>
          <cell r="Q7624" t="str">
            <v>GUAYAQUIL</v>
          </cell>
          <cell r="R7624" t="str">
            <v>GUAYAS</v>
          </cell>
          <cell r="S7624" t="str">
            <v>GUAYAQUIL</v>
          </cell>
          <cell r="T7624" t="str">
            <v>CARGO UNION</v>
          </cell>
          <cell r="U7624" t="str">
            <v>FLEXNETUIO_GYE</v>
          </cell>
          <cell r="V7624">
            <v>0</v>
          </cell>
          <cell r="W7624">
            <v>0</v>
          </cell>
          <cell r="X7624" t="str">
            <v>HYCITE QUITO</v>
          </cell>
          <cell r="Y7624" t="str">
            <v>FLEX NET CALLE 28 DE JUNIO S/N Y GARCIA MORENO ENTRADA LLANO GRANDE</v>
          </cell>
        </row>
        <row r="7625">
          <cell r="A7625" t="str">
            <v>GAR5481</v>
          </cell>
          <cell r="B7625">
            <v>489650</v>
          </cell>
          <cell r="C7625" t="str">
            <v>GAR5481</v>
          </cell>
          <cell r="D7625" t="str">
            <v>HYCITE</v>
          </cell>
          <cell r="E7625" t="str">
            <v>RETIRO</v>
          </cell>
          <cell r="F7625" t="str">
            <v>NORMAL</v>
          </cell>
          <cell r="G7625" t="str">
            <v>TFQ91521</v>
          </cell>
          <cell r="H7625">
            <v>44929</v>
          </cell>
          <cell r="I7625" t="str">
            <v>ENTREGADO</v>
          </cell>
          <cell r="J7625">
            <v>44931</v>
          </cell>
          <cell r="K7625" t="str">
            <v>RAFAEL DIEGO SALAZAR VIZUETE</v>
          </cell>
          <cell r="L7625" t="str">
            <v>Paulino Alcaino E8-28 y Juan Vizuete primer piso, REFa dos cuadras de la unidad educativa Emaus, PARROQUIA LA FERROVIARIA</v>
          </cell>
          <cell r="M7625" t="str">
            <v/>
          </cell>
          <cell r="N7625" t="str">
            <v>981232108</v>
          </cell>
          <cell r="O7625" t="str">
            <v>981232108</v>
          </cell>
          <cell r="P7625" t="str">
            <v>170301</v>
          </cell>
          <cell r="Q7625" t="str">
            <v>QUITO</v>
          </cell>
          <cell r="R7625" t="str">
            <v>PICHINCHA</v>
          </cell>
          <cell r="S7625" t="str">
            <v>QUITO</v>
          </cell>
          <cell r="T7625" t="str">
            <v>EXPRESSCON</v>
          </cell>
          <cell r="U7625" t="str">
            <v>FLEXNETUIO_LOCAL</v>
          </cell>
          <cell r="V7625">
            <v>0</v>
          </cell>
          <cell r="W7625">
            <v>0</v>
          </cell>
          <cell r="X7625" t="str">
            <v>HYCITE QUITO</v>
          </cell>
          <cell r="Y7625" t="str">
            <v>FLEX NET CALLE 28 DE JUNIO S/N Y GARCIA MORENO ENTRADA LLANO GRANDE</v>
          </cell>
        </row>
        <row r="7626">
          <cell r="A7626" t="str">
            <v>GAR5482</v>
          </cell>
          <cell r="B7626">
            <v>489651</v>
          </cell>
          <cell r="C7626" t="str">
            <v>GAR5482</v>
          </cell>
          <cell r="D7626" t="str">
            <v>HYCITE</v>
          </cell>
          <cell r="E7626" t="str">
            <v>RETIRO</v>
          </cell>
          <cell r="F7626" t="str">
            <v>NORMAL</v>
          </cell>
          <cell r="G7626" t="str">
            <v>031001000228346</v>
          </cell>
          <cell r="H7626">
            <v>44929</v>
          </cell>
          <cell r="I7626" t="str">
            <v>ENTREGADO</v>
          </cell>
          <cell r="J7626">
            <v>44938</v>
          </cell>
          <cell r="K7626" t="str">
            <v>BOLIVAR AGUSTIN VIVANCO TORRES</v>
          </cell>
          <cell r="L7626" t="str">
            <v>GRAN COLOMBIA E IBARRA VETERINARIA VITAL VET LOJA / NORTE 110107 SUCRE  LOJA</v>
          </cell>
          <cell r="N7626" t="str">
            <v xml:space="preserve">99-194-2889  </v>
          </cell>
          <cell r="O7626" t="str">
            <v xml:space="preserve">99-194-2889  </v>
          </cell>
          <cell r="P7626" t="str">
            <v>110101</v>
          </cell>
          <cell r="Q7626" t="str">
            <v>LOJA</v>
          </cell>
          <cell r="R7626" t="str">
            <v>LOJA</v>
          </cell>
          <cell r="S7626" t="str">
            <v>LOJA</v>
          </cell>
          <cell r="T7626" t="str">
            <v>TRAMACO</v>
          </cell>
          <cell r="U7626" t="str">
            <v>FLEXNETUIO_PROVINCIA</v>
          </cell>
          <cell r="V7626">
            <v>0</v>
          </cell>
          <cell r="W7626">
            <v>0</v>
          </cell>
          <cell r="X7626" t="str">
            <v>HYCITE QUITO</v>
          </cell>
          <cell r="Y7626" t="str">
            <v>FLEX NET CALLE 28 DE JUNIO S/N Y GARCIA MORENO ENTRADA LLANO GRANDE</v>
          </cell>
        </row>
        <row r="7627">
          <cell r="A7627" t="str">
            <v>GAR5483</v>
          </cell>
          <cell r="B7627">
            <v>489652</v>
          </cell>
          <cell r="C7627" t="str">
            <v>GAR5483</v>
          </cell>
          <cell r="D7627" t="str">
            <v>HYCITE</v>
          </cell>
          <cell r="E7627" t="str">
            <v>RETIRO</v>
          </cell>
          <cell r="F7627" t="str">
            <v>NORMAL</v>
          </cell>
          <cell r="G7627" t="str">
            <v>TFQ91522</v>
          </cell>
          <cell r="H7627">
            <v>44929</v>
          </cell>
          <cell r="I7627" t="str">
            <v>INCIDENCIA</v>
          </cell>
          <cell r="J7627">
            <v>44931</v>
          </cell>
          <cell r="K7627" t="str">
            <v>CARLA FABIOLA HERNANDEZ DE ESPINOZA</v>
          </cell>
          <cell r="L7627" t="str">
            <v>AV NACIONES UNIDAS N372 Y VENA GREY FRENTE SEDE SOCIAL DEL IESS ANTES DE LA QUITO 170508, RUMIPAMBA  PICHINCHA Ecuador</v>
          </cell>
          <cell r="M7627" t="str">
            <v/>
          </cell>
          <cell r="N7627" t="str">
            <v>958643569</v>
          </cell>
          <cell r="O7627" t="str">
            <v>958643569</v>
          </cell>
          <cell r="P7627" t="str">
            <v>170301</v>
          </cell>
          <cell r="Q7627" t="str">
            <v>QUITO</v>
          </cell>
          <cell r="R7627" t="str">
            <v>PICHINCHA</v>
          </cell>
          <cell r="S7627" t="str">
            <v>QUITO</v>
          </cell>
          <cell r="T7627" t="str">
            <v>FLEXTRANS UIO</v>
          </cell>
          <cell r="U7627" t="str">
            <v>FLEXNETUIO_LOCAL</v>
          </cell>
          <cell r="V7627">
            <v>0</v>
          </cell>
          <cell r="W7627">
            <v>0</v>
          </cell>
          <cell r="X7627" t="str">
            <v>HYCITE QUITO</v>
          </cell>
          <cell r="Y7627" t="str">
            <v>FLEX NET CALLE 28 DE JUNIO S/N Y GARCIA MORENO ENTRADA LLANO GRANDE</v>
          </cell>
        </row>
        <row r="7628">
          <cell r="A7628" t="str">
            <v>GAR5484</v>
          </cell>
          <cell r="B7628">
            <v>489653</v>
          </cell>
          <cell r="C7628" t="str">
            <v>GAR5484</v>
          </cell>
          <cell r="D7628" t="str">
            <v>HYCITE</v>
          </cell>
          <cell r="E7628" t="str">
            <v>RETIRO</v>
          </cell>
          <cell r="F7628" t="str">
            <v>NORMAL</v>
          </cell>
          <cell r="G7628" t="str">
            <v>031001000228347</v>
          </cell>
          <cell r="H7628">
            <v>44929</v>
          </cell>
          <cell r="I7628" t="str">
            <v>INCIDENCIA</v>
          </cell>
          <cell r="J7628">
            <v>44938</v>
          </cell>
          <cell r="K7628" t="str">
            <v>ROSA NANCY VARGAS</v>
          </cell>
          <cell r="L7628" t="str">
            <v>PROVINCIA: PASTAZA CIUDAD: PUYO LOCALIDAD: LOS LIBERTADORES PARROQUIA: PUYO CODIGO POSTAL: 260101 DIRECCION: CALLE CESLAO MARIN Y JUAN DE VELAZCO LOS LIBERTADORES PROVINCIA PASTAZA / CANTON PUYO PARRO</v>
          </cell>
          <cell r="N7628" t="str">
            <v>999019355</v>
          </cell>
          <cell r="O7628" t="str">
            <v>999019355</v>
          </cell>
          <cell r="P7628" t="str">
            <v>160101</v>
          </cell>
          <cell r="Q7628" t="str">
            <v>PUYO</v>
          </cell>
          <cell r="R7628" t="str">
            <v>PASTAZA</v>
          </cell>
          <cell r="S7628" t="str">
            <v>PUYO</v>
          </cell>
          <cell r="T7628" t="str">
            <v>TRAMACO</v>
          </cell>
          <cell r="U7628" t="str">
            <v>FLEXNETUIO_PROVINCIA</v>
          </cell>
          <cell r="V7628">
            <v>0</v>
          </cell>
          <cell r="W7628">
            <v>0</v>
          </cell>
          <cell r="X7628" t="str">
            <v>HYCITE QUITO</v>
          </cell>
          <cell r="Y7628" t="str">
            <v>FLEX NET CALLE 28 DE JUNIO S/N Y GARCIA MORENO ENTRADA LLANO GRANDE</v>
          </cell>
        </row>
        <row r="7629">
          <cell r="A7629" t="str">
            <v>GAR5486</v>
          </cell>
          <cell r="B7629">
            <v>489654</v>
          </cell>
          <cell r="C7629" t="str">
            <v>GAR5486</v>
          </cell>
          <cell r="D7629" t="str">
            <v>HYCITE</v>
          </cell>
          <cell r="E7629" t="str">
            <v>RETIRO</v>
          </cell>
          <cell r="F7629" t="str">
            <v>NORMAL</v>
          </cell>
          <cell r="G7629" t="str">
            <v>TFQ91523</v>
          </cell>
          <cell r="H7629">
            <v>44929</v>
          </cell>
          <cell r="I7629" t="str">
            <v>INCIDENCIA</v>
          </cell>
          <cell r="J7629">
            <v>44932</v>
          </cell>
          <cell r="K7629" t="str">
            <v>JAVIER CEVALLOS</v>
          </cell>
          <cell r="L7629" t="str">
            <v>Chillo Jijon y Manabi-Conjunto portal del dean casa 22-PICHINCHA-Quito-Conocoto</v>
          </cell>
          <cell r="M7629" t="str">
            <v/>
          </cell>
          <cell r="N7629" t="str">
            <v>5.93992E+11</v>
          </cell>
          <cell r="O7629" t="str">
            <v>5.93992E+11</v>
          </cell>
          <cell r="P7629" t="str">
            <v>170301</v>
          </cell>
          <cell r="Q7629" t="str">
            <v>QUITO</v>
          </cell>
          <cell r="R7629" t="str">
            <v>PICHINCHA</v>
          </cell>
          <cell r="S7629" t="str">
            <v>QUITO</v>
          </cell>
          <cell r="T7629" t="str">
            <v>FLEXTRANS UIO</v>
          </cell>
          <cell r="U7629" t="str">
            <v>FLEXNETUIO_LOCAL</v>
          </cell>
          <cell r="V7629">
            <v>0</v>
          </cell>
          <cell r="W7629">
            <v>0</v>
          </cell>
          <cell r="X7629" t="str">
            <v>HYCITE QUITO</v>
          </cell>
          <cell r="Y7629" t="str">
            <v>FLEX NET CALLE 28 DE JUNIO S/N Y GARCIA MORENO ENTRADA LLANO GRANDE</v>
          </cell>
        </row>
        <row r="7630">
          <cell r="A7630" t="str">
            <v>GAR5487</v>
          </cell>
          <cell r="B7630">
            <v>489655</v>
          </cell>
          <cell r="C7630" t="str">
            <v>GAR5487</v>
          </cell>
          <cell r="D7630" t="str">
            <v>HYCITE</v>
          </cell>
          <cell r="E7630" t="str">
            <v>RETIRO</v>
          </cell>
          <cell r="F7630" t="str">
            <v>NORMAL</v>
          </cell>
          <cell r="G7630" t="str">
            <v>TF91519</v>
          </cell>
          <cell r="H7630">
            <v>44929</v>
          </cell>
          <cell r="I7630" t="str">
            <v>ENTREGADO</v>
          </cell>
          <cell r="J7630">
            <v>44930</v>
          </cell>
          <cell r="K7630" t="str">
            <v>CARLOS ESTRADA</v>
          </cell>
          <cell r="L7630" t="str">
            <v>AV DE LAS AMERICAS 500 Y CALLE SIETE ECUA VIA GUAYAQUIL//CDLA ADACE TARQUI, GU 070112</v>
          </cell>
          <cell r="N7630" t="str">
            <v xml:space="preserve">04-228-3888      </v>
          </cell>
          <cell r="O7630" t="str">
            <v xml:space="preserve">04-228-3888      </v>
          </cell>
          <cell r="P7630" t="str">
            <v>090109</v>
          </cell>
          <cell r="Q7630" t="str">
            <v>GUAYAQUIL</v>
          </cell>
          <cell r="R7630" t="str">
            <v>GUAYAS</v>
          </cell>
          <cell r="S7630" t="str">
            <v>GUAYAQUIL</v>
          </cell>
          <cell r="T7630" t="str">
            <v>CARGO UNION</v>
          </cell>
          <cell r="U7630" t="str">
            <v>FLEXNETUIO_GYE</v>
          </cell>
          <cell r="V7630">
            <v>0</v>
          </cell>
          <cell r="W7630">
            <v>0</v>
          </cell>
          <cell r="X7630" t="str">
            <v>HYCITE QUITO</v>
          </cell>
          <cell r="Y7630" t="str">
            <v>FLEX NET CALLE 28 DE JUNIO S/N Y GARCIA MORENO ENTRADA LLANO GRANDE</v>
          </cell>
        </row>
        <row r="7631">
          <cell r="A7631" t="str">
            <v>LDDGYEA0039</v>
          </cell>
          <cell r="B7631">
            <v>489641</v>
          </cell>
          <cell r="C7631" t="str">
            <v>LDDGYEA0039</v>
          </cell>
          <cell r="D7631" t="str">
            <v>CONECEL_DOCUMENTOS</v>
          </cell>
          <cell r="E7631" t="str">
            <v>DESPACHO</v>
          </cell>
          <cell r="F7631" t="str">
            <v>NORMAL</v>
          </cell>
          <cell r="G7631" t="str">
            <v>TF91593</v>
          </cell>
          <cell r="H7631">
            <v>44929</v>
          </cell>
          <cell r="I7631" t="str">
            <v>ENTREGADO</v>
          </cell>
          <cell r="J7631">
            <v>44930</v>
          </cell>
          <cell r="K7631" t="str">
            <v>Stephanie Perez ACC/Paola Loja ACC-OPE Equipos</v>
          </cell>
          <cell r="L7631" t="str">
            <v>GYE - Centro Comercial Garzo centro-ACC/REGULARIZACIONES</v>
          </cell>
          <cell r="M7631" t="str">
            <v>0</v>
          </cell>
          <cell r="N7631" t="str">
            <v>993393277</v>
          </cell>
          <cell r="O7631" t="str">
            <v/>
          </cell>
          <cell r="P7631" t="str">
            <v>GUAYAQUIL</v>
          </cell>
          <cell r="Q7631" t="str">
            <v>GUAYAQUIL</v>
          </cell>
          <cell r="R7631" t="str">
            <v>GUAYAS</v>
          </cell>
          <cell r="T7631" t="str">
            <v>ITSACOURIER</v>
          </cell>
          <cell r="U7631" t="str">
            <v>FLEXNETUIO_GYE</v>
          </cell>
          <cell r="V7631">
            <v>1</v>
          </cell>
          <cell r="W7631">
            <v>1</v>
          </cell>
          <cell r="X7631" t="str">
            <v>FLEXNET</v>
          </cell>
          <cell r="Y7631" t="str">
            <v>FLEX NET CALLE 28 DE JUNIO S/N Y GARCIA MORENO ENTRADA LLANO GRANDE</v>
          </cell>
        </row>
        <row r="7632">
          <cell r="A7632" t="str">
            <v>LDDGYEB0040</v>
          </cell>
          <cell r="B7632">
            <v>489642</v>
          </cell>
          <cell r="C7632" t="str">
            <v>LDDGYEB0040</v>
          </cell>
          <cell r="D7632" t="str">
            <v>CONECEL_DOCUMENTOS</v>
          </cell>
          <cell r="E7632" t="str">
            <v>DESPACHO</v>
          </cell>
          <cell r="F7632" t="str">
            <v>NORMAL</v>
          </cell>
          <cell r="G7632" t="str">
            <v>TF91594</v>
          </cell>
          <cell r="H7632">
            <v>44929</v>
          </cell>
          <cell r="I7632" t="str">
            <v>ENTREGADO</v>
          </cell>
          <cell r="J7632">
            <v>44930</v>
          </cell>
          <cell r="K7632" t="str">
            <v>Stephanie Perez ACC</v>
          </cell>
          <cell r="L7632" t="str">
            <v>GYE - Centro Comercial Garzo centro-ACC</v>
          </cell>
          <cell r="M7632" t="str">
            <v>0</v>
          </cell>
          <cell r="N7632" t="str">
            <v>9399196442</v>
          </cell>
          <cell r="O7632" t="str">
            <v/>
          </cell>
          <cell r="P7632" t="str">
            <v>GUAYAQUIL</v>
          </cell>
          <cell r="Q7632" t="str">
            <v>GUAYAQUIL</v>
          </cell>
          <cell r="R7632" t="str">
            <v>GUAYAS</v>
          </cell>
          <cell r="T7632" t="str">
            <v>ITSACOURIER</v>
          </cell>
          <cell r="U7632" t="str">
            <v>FLEXNETUIO_GYE</v>
          </cell>
          <cell r="V7632">
            <v>1</v>
          </cell>
          <cell r="W7632">
            <v>1</v>
          </cell>
          <cell r="X7632" t="str">
            <v>FLEXNET</v>
          </cell>
          <cell r="Y7632" t="str">
            <v>FLEX NET CALLE 28 DE JUNIO S/N Y GARCIA MORENO ENTRADA LLANO GRANDE</v>
          </cell>
        </row>
        <row r="7633">
          <cell r="A7633" t="str">
            <v>LDDUIOE0043</v>
          </cell>
          <cell r="B7633">
            <v>489643</v>
          </cell>
          <cell r="C7633" t="str">
            <v>LDDUIOE0043</v>
          </cell>
          <cell r="D7633" t="str">
            <v>CONECEL_DOCUMENTOS</v>
          </cell>
          <cell r="E7633" t="str">
            <v>DESPACHO</v>
          </cell>
          <cell r="F7633" t="str">
            <v>NORMAL</v>
          </cell>
          <cell r="G7633" t="str">
            <v>FT77431</v>
          </cell>
          <cell r="H7633">
            <v>44929</v>
          </cell>
          <cell r="I7633" t="str">
            <v>ENTREGADO</v>
          </cell>
          <cell r="J7633">
            <v>44930</v>
          </cell>
          <cell r="K7633" t="str">
            <v>MARIA FERNANDA MUNOZ/CANT</v>
          </cell>
          <cell r="L7633" t="str">
            <v xml:space="preserve">QUITO AV. 10 DE AGOSTO N34-601 Y JUAN PABLO SANZ </v>
          </cell>
          <cell r="M7633" t="str">
            <v>0</v>
          </cell>
          <cell r="N7633" t="str">
            <v>998118542/979067498</v>
          </cell>
          <cell r="P7633" t="str">
            <v>QUITO</v>
          </cell>
          <cell r="Q7633" t="str">
            <v>QUITO</v>
          </cell>
          <cell r="R7633" t="str">
            <v>PICHINCHA</v>
          </cell>
          <cell r="U7633" t="str">
            <v>FLEXNETUIO_LOCAL</v>
          </cell>
          <cell r="V7633">
            <v>1</v>
          </cell>
          <cell r="W7633">
            <v>1</v>
          </cell>
          <cell r="X7633" t="str">
            <v>FLEXNET</v>
          </cell>
          <cell r="Y7633" t="str">
            <v>FLEX NET CALLE 28 DE JUNIO S/N Y GARCIA MORENO ENTRADA LLANO GRANDE</v>
          </cell>
        </row>
        <row r="7634">
          <cell r="A7634" t="str">
            <v>LDDGYEF0039</v>
          </cell>
          <cell r="B7634">
            <v>489644</v>
          </cell>
          <cell r="C7634" t="str">
            <v>LDDGYEF0039</v>
          </cell>
          <cell r="D7634" t="str">
            <v>CONECEL_DOCUMENTOS</v>
          </cell>
          <cell r="E7634" t="str">
            <v>DESPACHO</v>
          </cell>
          <cell r="F7634" t="str">
            <v>NORMAL</v>
          </cell>
          <cell r="G7634" t="str">
            <v>TF91595</v>
          </cell>
          <cell r="H7634">
            <v>44929</v>
          </cell>
          <cell r="I7634" t="str">
            <v>ENTREGADO</v>
          </cell>
          <cell r="J7634">
            <v>44930</v>
          </cell>
          <cell r="K7634" t="str">
            <v>TOMAS ANDRADE/GSO/ALG</v>
          </cell>
          <cell r="L7634" t="str">
            <v xml:space="preserve"> Gye:  Urdenor 2 - parque empresarial colon , edificio Coloncorp B mezanine atras de Netlife</v>
          </cell>
          <cell r="M7634" t="str">
            <v>0</v>
          </cell>
          <cell r="N7634" t="str">
            <v>982033756</v>
          </cell>
          <cell r="O7634" t="str">
            <v/>
          </cell>
          <cell r="P7634" t="str">
            <v>GUAYAQUIL</v>
          </cell>
          <cell r="Q7634" t="str">
            <v>GUAYAQUIL</v>
          </cell>
          <cell r="R7634" t="str">
            <v>GUAYAS</v>
          </cell>
          <cell r="T7634" t="str">
            <v>ITSACOURIER</v>
          </cell>
          <cell r="U7634" t="str">
            <v>FLEXNETUIO_GYE</v>
          </cell>
          <cell r="V7634">
            <v>1</v>
          </cell>
          <cell r="W7634">
            <v>1</v>
          </cell>
          <cell r="X7634" t="str">
            <v>FLEXNET</v>
          </cell>
          <cell r="Y7634" t="str">
            <v>FLEX NET CALLE 28 DE JUNIO S/N Y GARCIA MORENO ENTRADA LLANO GRANDE</v>
          </cell>
        </row>
        <row r="7635">
          <cell r="A7635" t="str">
            <v>LDDGYEG0045</v>
          </cell>
          <cell r="B7635">
            <v>489645</v>
          </cell>
          <cell r="C7635" t="str">
            <v>LDDGYEG0045</v>
          </cell>
          <cell r="D7635" t="str">
            <v>CONECEL_DOCUMENTOS</v>
          </cell>
          <cell r="E7635" t="str">
            <v>DESPACHO</v>
          </cell>
          <cell r="F7635" t="str">
            <v>NORMAL</v>
          </cell>
          <cell r="G7635" t="str">
            <v>TF91596</v>
          </cell>
          <cell r="H7635">
            <v>44929</v>
          </cell>
          <cell r="I7635" t="str">
            <v>ENTREGADO</v>
          </cell>
          <cell r="J7635">
            <v>44930</v>
          </cell>
          <cell r="K7635" t="str">
            <v>GABRIELA SANDOVAL/PSG</v>
          </cell>
          <cell r="L7635" t="str">
            <v xml:space="preserve"> Gye:  Urdenor 2 - parque empresarial colon , edificio Coloncorp B mezanine atras de Netlife</v>
          </cell>
          <cell r="M7635" t="str">
            <v>0</v>
          </cell>
          <cell r="N7635" t="str">
            <v>982033756</v>
          </cell>
          <cell r="O7635" t="str">
            <v/>
          </cell>
          <cell r="P7635" t="str">
            <v>GUAYAQUIL</v>
          </cell>
          <cell r="Q7635" t="str">
            <v>GUAYAQUIL</v>
          </cell>
          <cell r="R7635" t="str">
            <v>GUAYAS</v>
          </cell>
          <cell r="T7635" t="str">
            <v>ITSACOURIER</v>
          </cell>
          <cell r="U7635" t="str">
            <v>FLEXNETUIO_GYE</v>
          </cell>
          <cell r="V7635">
            <v>1</v>
          </cell>
          <cell r="W7635">
            <v>1</v>
          </cell>
          <cell r="X7635" t="str">
            <v>FLEXNET</v>
          </cell>
          <cell r="Y7635" t="str">
            <v>FLEX NET CALLE 28 DE JUNIO S/N Y GARCIA MORENO ENTRADA LLANO GRANDE</v>
          </cell>
        </row>
        <row r="7636">
          <cell r="A7636" t="str">
            <v>LDDGYEH0025</v>
          </cell>
          <cell r="B7636">
            <v>489646</v>
          </cell>
          <cell r="C7636" t="str">
            <v>LDDGYEH0025</v>
          </cell>
          <cell r="D7636" t="str">
            <v>CONECEL_DOCUMENTOS</v>
          </cell>
          <cell r="E7636" t="str">
            <v>DESPACHO</v>
          </cell>
          <cell r="F7636" t="str">
            <v>NORMAL</v>
          </cell>
          <cell r="G7636" t="str">
            <v>TF91597</v>
          </cell>
          <cell r="H7636">
            <v>44929</v>
          </cell>
          <cell r="I7636" t="str">
            <v>ENTREGADO</v>
          </cell>
          <cell r="J7636">
            <v>44930</v>
          </cell>
          <cell r="K7636" t="str">
            <v>Lourdes Quinteros/OFC BRELDYNG</v>
          </cell>
          <cell r="L7636" t="str">
            <v>OFC BRELDYNG CALLE 7MO PASAJE 37ª Y V. EMILIO ROMERO, BODEGAS DE FERRETERIA ESPINOZA, bodega #8 (exactamente queda en la Juan Tanca Marengo km. 4.5 pasando la coca cola</v>
          </cell>
          <cell r="M7636" t="str">
            <v>0</v>
          </cell>
          <cell r="N7636" t="str">
            <v>0</v>
          </cell>
          <cell r="O7636" t="str">
            <v/>
          </cell>
          <cell r="P7636" t="str">
            <v>GUAYAQUIL</v>
          </cell>
          <cell r="Q7636" t="str">
            <v>GUAYAQUIL</v>
          </cell>
          <cell r="R7636" t="str">
            <v>GUAYAS</v>
          </cell>
          <cell r="T7636" t="str">
            <v>ITSACOURIER</v>
          </cell>
          <cell r="U7636" t="str">
            <v>FLEXNETUIO_GYE</v>
          </cell>
          <cell r="V7636">
            <v>1</v>
          </cell>
          <cell r="W7636">
            <v>1</v>
          </cell>
          <cell r="X7636" t="str">
            <v>FLEXNET</v>
          </cell>
          <cell r="Y7636" t="str">
            <v>FLEX NET CALLE 28 DE JUNIO S/N Y GARCIA MORENO ENTRADA LLANO GRANDE</v>
          </cell>
        </row>
        <row r="7637">
          <cell r="A7637" t="str">
            <v>20003046608030</v>
          </cell>
          <cell r="B7637">
            <v>489626</v>
          </cell>
          <cell r="C7637" t="str">
            <v>20003046608030</v>
          </cell>
          <cell r="D7637" t="str">
            <v>CONECEL</v>
          </cell>
          <cell r="E7637" t="str">
            <v>DESPACHO</v>
          </cell>
          <cell r="F7637" t="str">
            <v>NORMAL</v>
          </cell>
          <cell r="H7637">
            <v>44929</v>
          </cell>
          <cell r="I7637" t="str">
            <v>DEVOLUCION_EN_PROCESO</v>
          </cell>
          <cell r="J7637">
            <v>44939</v>
          </cell>
          <cell r="K7637" t="str">
            <v xml:space="preserve">MANUEL GUILLERMO CANDO VILLA / </v>
          </cell>
          <cell r="L7637" t="str">
            <v>VIA GUALACEO KM 13 EN UNA CASA DE DOS PISOS COLOR BLANCO A UNA CUADRA DE LA HOSTERIA ARHAN, GUALACEO</v>
          </cell>
          <cell r="M7637" t="str">
            <v>104375399</v>
          </cell>
          <cell r="N7637" t="str">
            <v xml:space="preserve">963060960 /  </v>
          </cell>
          <cell r="P7637" t="str">
            <v>GUALACEO</v>
          </cell>
          <cell r="Q7637" t="str">
            <v>GUALACEO</v>
          </cell>
          <cell r="R7637" t="str">
            <v>AZUAY</v>
          </cell>
          <cell r="T7637" t="str">
            <v>ITSACOURIER</v>
          </cell>
          <cell r="U7637" t="str">
            <v>FLEXNETUIO_PROVINCIA</v>
          </cell>
          <cell r="V7637">
            <v>1</v>
          </cell>
          <cell r="W7637">
            <v>1</v>
          </cell>
          <cell r="X7637" t="str">
            <v>FLEXNET</v>
          </cell>
          <cell r="Y7637" t="str">
            <v>FLEX NET CALLE 28 DE JUNIO S/N Y GARCIA MORENO ENTRADA LLANO GRANDE</v>
          </cell>
        </row>
        <row r="7638">
          <cell r="A7638" t="str">
            <v>20003046083834</v>
          </cell>
          <cell r="B7638">
            <v>489595</v>
          </cell>
          <cell r="C7638" t="str">
            <v>20003046083834</v>
          </cell>
          <cell r="D7638" t="str">
            <v>CONECEL</v>
          </cell>
          <cell r="E7638" t="str">
            <v>DESPACHO</v>
          </cell>
          <cell r="F7638" t="str">
            <v>NORMAL</v>
          </cell>
          <cell r="G7638" t="str">
            <v>031002004150153.</v>
          </cell>
          <cell r="H7638">
            <v>44929</v>
          </cell>
          <cell r="I7638" t="str">
            <v>INCIDENCIA</v>
          </cell>
          <cell r="J7638">
            <v>44944</v>
          </cell>
          <cell r="K7638" t="str">
            <v xml:space="preserve">VICTOR MANUEL SALAZAR SALAZAR / </v>
          </cell>
          <cell r="L7638" t="str">
            <v>BERNARDO VALDIVIESO Y JOSE ANTONIO EGIGURE GOBIENO PROVINCIAL 5 PISOS CELESTE BLANCO AL FRENTE DEL PARQUE CENTRAL O LADO DEL MUNICIPIO DE LOJA, LOJA</v>
          </cell>
          <cell r="M7638" t="str">
            <v>703026591</v>
          </cell>
          <cell r="N7638" t="str">
            <v xml:space="preserve">979242138 /  </v>
          </cell>
          <cell r="P7638" t="str">
            <v>LOJA</v>
          </cell>
          <cell r="Q7638" t="str">
            <v>LOJA</v>
          </cell>
          <cell r="R7638" t="str">
            <v>LOJA</v>
          </cell>
          <cell r="T7638" t="str">
            <v>TRAMACO</v>
          </cell>
          <cell r="U7638" t="str">
            <v>FLEXNETUIO_PROVINCIA</v>
          </cell>
          <cell r="V7638">
            <v>1</v>
          </cell>
          <cell r="W7638">
            <v>1</v>
          </cell>
          <cell r="X7638" t="str">
            <v>FLEXNET</v>
          </cell>
          <cell r="Y7638" t="str">
            <v>FLEX NET CALLE 28 DE JUNIO S/N Y GARCIA MORENO ENTRADA LLANO GRANDE</v>
          </cell>
        </row>
        <row r="7639">
          <cell r="A7639" t="str">
            <v>20003043902714</v>
          </cell>
          <cell r="B7639">
            <v>489616</v>
          </cell>
          <cell r="C7639" t="str">
            <v>20003043902714</v>
          </cell>
          <cell r="D7639" t="str">
            <v>CONECEL</v>
          </cell>
          <cell r="E7639" t="str">
            <v>DESPACHO</v>
          </cell>
          <cell r="F7639" t="str">
            <v>NORMAL</v>
          </cell>
          <cell r="G7639" t="str">
            <v>031002004150151</v>
          </cell>
          <cell r="H7639">
            <v>44929</v>
          </cell>
          <cell r="I7639" t="str">
            <v>COORDINADO</v>
          </cell>
          <cell r="J7639">
            <v>44944</v>
          </cell>
          <cell r="K7639" t="str">
            <v>ANGEL LENIN TENE PAUTA / VALVERDE MATAILO FRANKLIN MICHAEL</v>
          </cell>
          <cell r="L7639" t="str">
            <v xml:space="preserve">(LOJA/LOJA/SUCRE) TRBJA CÁMARA DE COMERCIO DE LOJA AV UNIVERSIDAD TRVSL CLL VICENTE ROCAFUERTE SN REF 1 CDRA MAS SUPERMERCADO/DGNL HOSPITAL DEL DIA IESS </v>
          </cell>
          <cell r="M7639" t="str">
            <v>1900353044</v>
          </cell>
          <cell r="N7639" t="str">
            <v xml:space="preserve">993751579 /  </v>
          </cell>
          <cell r="P7639" t="str">
            <v>LOJA</v>
          </cell>
          <cell r="Q7639" t="str">
            <v>LOJA</v>
          </cell>
          <cell r="R7639" t="str">
            <v>LOJA</v>
          </cell>
          <cell r="T7639" t="str">
            <v>TRAMACO</v>
          </cell>
          <cell r="U7639" t="str">
            <v>FLEXNETUIO_PROVINCIA</v>
          </cell>
          <cell r="V7639">
            <v>1</v>
          </cell>
          <cell r="W7639">
            <v>1</v>
          </cell>
          <cell r="X7639" t="str">
            <v>FLEXNET</v>
          </cell>
          <cell r="Y7639" t="str">
            <v>FLEX NET CALLE 28 DE JUNIO S/N Y GARCIA MORENO ENTRADA LLANO GRANDE</v>
          </cell>
        </row>
        <row r="7640">
          <cell r="A7640" t="str">
            <v>2480500</v>
          </cell>
          <cell r="B7640">
            <v>489578</v>
          </cell>
          <cell r="C7640" t="str">
            <v>2480500</v>
          </cell>
          <cell r="D7640" t="str">
            <v>MDELIVERY</v>
          </cell>
          <cell r="E7640" t="str">
            <v>DESPACHO</v>
          </cell>
          <cell r="F7640" t="str">
            <v>EXPRESS</v>
          </cell>
          <cell r="G7640" t="str">
            <v/>
          </cell>
          <cell r="H7640">
            <v>44929</v>
          </cell>
          <cell r="I7640" t="str">
            <v>ENTREGADO</v>
          </cell>
          <cell r="J7640">
            <v>44929</v>
          </cell>
          <cell r="K7640" t="str">
            <v>WILLIAM OCHOA_BEST DOCTORS S A EMPRESA DE MEDICINA PREPAGADA</v>
          </cell>
          <cell r="L7640" t="str">
            <v xml:space="preserve"> GUAYAS GUAYAQUIL Av Joaquin Orrantia Torres del mall Torre A Segundo piso oficina 203 </v>
          </cell>
          <cell r="M7640" t="str">
            <v>0992581441001</v>
          </cell>
          <cell r="N7640" t="str">
            <v>978786288</v>
          </cell>
          <cell r="O7640" t="str">
            <v/>
          </cell>
          <cell r="P7640" t="str">
            <v>GUAYAQUIL</v>
          </cell>
          <cell r="Q7640" t="str">
            <v>GUAYAQUIL</v>
          </cell>
          <cell r="R7640" t="str">
            <v>GUAYAS</v>
          </cell>
          <cell r="T7640" t="str">
            <v>FLEXTRANS GYE</v>
          </cell>
          <cell r="U7640" t="str">
            <v>FLEXNETUIO_GYE</v>
          </cell>
          <cell r="V7640">
            <v>1</v>
          </cell>
          <cell r="W7640">
            <v>1</v>
          </cell>
          <cell r="X7640" t="str">
            <v>FLEXNET ECUADOR - MDELIVERY</v>
          </cell>
          <cell r="Y7640" t="str">
            <v>CALLE 28 DE JUNIO S/N Y GARCIA MORENO ENTRADA LLANO GRANDE</v>
          </cell>
        </row>
        <row r="7641">
          <cell r="A7641" t="str">
            <v>2480509</v>
          </cell>
          <cell r="B7641">
            <v>489579</v>
          </cell>
          <cell r="C7641" t="str">
            <v>2480509</v>
          </cell>
          <cell r="D7641" t="str">
            <v>MDELIVERY</v>
          </cell>
          <cell r="E7641" t="str">
            <v>DESPACHO</v>
          </cell>
          <cell r="F7641" t="str">
            <v>EXPRESS</v>
          </cell>
          <cell r="G7641" t="str">
            <v>TF91516</v>
          </cell>
          <cell r="H7641">
            <v>44929</v>
          </cell>
          <cell r="I7641" t="str">
            <v>ENTREGADO</v>
          </cell>
          <cell r="J7641">
            <v>44931</v>
          </cell>
          <cell r="K7641" t="str">
            <v xml:space="preserve">ANDRES LLERENA_FUROIANI OBRAS Y PROYECTOS S A </v>
          </cell>
          <cell r="L7641" t="str">
            <v>AV BENJAMIN ROSALES CDLA SANTA LEONOR MZ 5 SL 9</v>
          </cell>
          <cell r="M7641" t="str">
            <v>0990183899001</v>
          </cell>
          <cell r="N7641" t="str">
            <v>0991745530</v>
          </cell>
          <cell r="P7641" t="str">
            <v>GUAYAQUIL</v>
          </cell>
          <cell r="Q7641" t="str">
            <v>GUAYAQUIL</v>
          </cell>
          <cell r="R7641" t="str">
            <v>GUAYAS</v>
          </cell>
          <cell r="T7641" t="str">
            <v>ITSACOURIER</v>
          </cell>
          <cell r="U7641" t="str">
            <v>FLEXNETUIO_GYE</v>
          </cell>
          <cell r="V7641">
            <v>1</v>
          </cell>
          <cell r="W7641">
            <v>1</v>
          </cell>
          <cell r="X7641" t="str">
            <v>FLEXNET ECUADOR - MDELIVERY</v>
          </cell>
          <cell r="Y7641" t="str">
            <v>CALLE 28 DE JUNIO S/N Y GARCIA MORENO ENTRADA LLANO GRANDE</v>
          </cell>
        </row>
        <row r="7642">
          <cell r="A7642" t="str">
            <v>2480746</v>
          </cell>
          <cell r="B7642">
            <v>489561</v>
          </cell>
          <cell r="C7642" t="str">
            <v>2480746</v>
          </cell>
          <cell r="D7642" t="str">
            <v>MDELIVERY</v>
          </cell>
          <cell r="E7642" t="str">
            <v>DESPACHO</v>
          </cell>
          <cell r="F7642" t="str">
            <v>NORMAL</v>
          </cell>
          <cell r="G7642" t="str">
            <v>FT77383</v>
          </cell>
          <cell r="H7642">
            <v>44929</v>
          </cell>
          <cell r="I7642" t="str">
            <v>ENTREGADO</v>
          </cell>
          <cell r="J7642">
            <v>44930</v>
          </cell>
          <cell r="K7642" t="str">
            <v>JOHANNA GALARZA MAYRA PUSDA_PROVEFARMA</v>
          </cell>
          <cell r="L7642" t="str">
            <v>CooporaciOn GPF Av de los Shyris KM 5 1 2 Via AmaguaNa BODEGAS DE PROVEFARMA</v>
          </cell>
          <cell r="M7642" t="str">
            <v>1791050665001</v>
          </cell>
          <cell r="N7642" t="str">
            <v>959591039 /981479694</v>
          </cell>
          <cell r="O7642" t="str">
            <v/>
          </cell>
          <cell r="P7642" t="str">
            <v>QUITO</v>
          </cell>
          <cell r="Q7642" t="str">
            <v>QUITO</v>
          </cell>
          <cell r="R7642" t="str">
            <v>PICHINCHA</v>
          </cell>
          <cell r="T7642" t="str">
            <v>FLEXTRANS UIO</v>
          </cell>
          <cell r="U7642" t="str">
            <v>FLEXNETUIO_LOCAL</v>
          </cell>
          <cell r="V7642">
            <v>1</v>
          </cell>
          <cell r="W7642">
            <v>1</v>
          </cell>
          <cell r="X7642" t="str">
            <v>FLEXNET ECUADOR - MDELIVERY</v>
          </cell>
          <cell r="Y7642" t="str">
            <v>CALLE 28 DE JUNIO S/N Y GARCIA MORENO ENTRADA LLANO GRANDE</v>
          </cell>
        </row>
        <row r="7643">
          <cell r="A7643" t="str">
            <v>2480752</v>
          </cell>
          <cell r="B7643">
            <v>489562</v>
          </cell>
          <cell r="C7643" t="str">
            <v>2480752</v>
          </cell>
          <cell r="D7643" t="str">
            <v>MDELIVERY</v>
          </cell>
          <cell r="E7643" t="str">
            <v>DESPACHO</v>
          </cell>
          <cell r="F7643" t="str">
            <v>NORMAL</v>
          </cell>
          <cell r="G7643" t="str">
            <v>FT77358</v>
          </cell>
          <cell r="H7643">
            <v>44929</v>
          </cell>
          <cell r="I7643" t="str">
            <v>ENTREGADO</v>
          </cell>
          <cell r="J7643">
            <v>44930</v>
          </cell>
          <cell r="K7643" t="str">
            <v>ISABEL SAMANIEGO_NESTLE ECUADOR S A</v>
          </cell>
          <cell r="L7643" t="str">
            <v>AV SIMON BOLIVAR S N Y VIA A NAYON COMPLEJO CORPORATIVO EKOPARK TORRE 2</v>
          </cell>
          <cell r="M7643" t="str">
            <v>0990032246001</v>
          </cell>
          <cell r="N7643" t="str">
            <v>0987145008</v>
          </cell>
          <cell r="O7643" t="str">
            <v/>
          </cell>
          <cell r="P7643" t="str">
            <v>QUITO</v>
          </cell>
          <cell r="Q7643" t="str">
            <v>QUITO</v>
          </cell>
          <cell r="R7643" t="str">
            <v>PICHINCHA</v>
          </cell>
          <cell r="T7643" t="str">
            <v>FLEXTRANS UIO</v>
          </cell>
          <cell r="U7643" t="str">
            <v>FLEXNETUIO_LOCAL</v>
          </cell>
          <cell r="V7643">
            <v>1</v>
          </cell>
          <cell r="W7643">
            <v>1</v>
          </cell>
          <cell r="X7643" t="str">
            <v>FLEXNET ECUADOR - MDELIVERY</v>
          </cell>
          <cell r="Y7643" t="str">
            <v>CALLE 28 DE JUNIO S/N Y GARCIA MORENO ENTRADA LLANO GRANDE</v>
          </cell>
        </row>
        <row r="7644">
          <cell r="A7644" t="str">
            <v>2480753</v>
          </cell>
          <cell r="B7644">
            <v>489563</v>
          </cell>
          <cell r="C7644" t="str">
            <v>2480753</v>
          </cell>
          <cell r="D7644" t="str">
            <v>MDELIVERY</v>
          </cell>
          <cell r="E7644" t="str">
            <v>DESPACHO</v>
          </cell>
          <cell r="F7644" t="str">
            <v>NORMAL</v>
          </cell>
          <cell r="G7644" t="str">
            <v>IC4101</v>
          </cell>
          <cell r="H7644">
            <v>44929</v>
          </cell>
          <cell r="I7644" t="str">
            <v>ENTREGADO</v>
          </cell>
          <cell r="J7644">
            <v>44930</v>
          </cell>
          <cell r="K7644" t="str">
            <v>Veronica Matute_CORPORACION ECUATORIANA DE LICORES Y ALIMENTOS S A</v>
          </cell>
          <cell r="L7644" t="str">
            <v>Avenida EspaNa 14 14 Valencia</v>
          </cell>
          <cell r="M7644" t="str">
            <v>0190096467001</v>
          </cell>
          <cell r="N7644" t="str">
            <v>0994661061</v>
          </cell>
          <cell r="O7644" t="str">
            <v/>
          </cell>
          <cell r="P7644" t="str">
            <v>CUENCA</v>
          </cell>
          <cell r="Q7644" t="str">
            <v>CUENCA</v>
          </cell>
          <cell r="R7644" t="str">
            <v>AZUAY</v>
          </cell>
          <cell r="T7644" t="str">
            <v>ITSACOURIER</v>
          </cell>
          <cell r="U7644" t="str">
            <v>FLEXNETUIO_PROVINCIA</v>
          </cell>
          <cell r="V7644">
            <v>1</v>
          </cell>
          <cell r="W7644">
            <v>1</v>
          </cell>
          <cell r="X7644" t="str">
            <v>FLEXNET ECUADOR - MDELIVERY</v>
          </cell>
          <cell r="Y7644" t="str">
            <v>CALLE 28 DE JUNIO S/N Y GARCIA MORENO ENTRADA LLANO GRANDE</v>
          </cell>
        </row>
        <row r="7645">
          <cell r="A7645" t="str">
            <v>2480754</v>
          </cell>
          <cell r="B7645">
            <v>489564</v>
          </cell>
          <cell r="C7645" t="str">
            <v>2480754</v>
          </cell>
          <cell r="D7645" t="str">
            <v>MDELIVERY</v>
          </cell>
          <cell r="E7645" t="str">
            <v>DESPACHO</v>
          </cell>
          <cell r="F7645" t="str">
            <v>NORMAL</v>
          </cell>
          <cell r="G7645" t="str">
            <v>031080002480754</v>
          </cell>
          <cell r="H7645">
            <v>44929</v>
          </cell>
          <cell r="I7645" t="str">
            <v>ENTREGADO</v>
          </cell>
          <cell r="J7645">
            <v>44932</v>
          </cell>
          <cell r="K7645" t="str">
            <v xml:space="preserve"> MONTEROS PAZMINO FAUSTO HIPOLITO O DANIEL JARAMILLO _MONTEROSASLIMITADA C L </v>
          </cell>
          <cell r="L7645" t="str">
            <v xml:space="preserve">Cayamabe tupigachi Via santa ANA Finca monterosas </v>
          </cell>
          <cell r="M7645" t="str">
            <v>1793129595001</v>
          </cell>
          <cell r="N7645" t="str">
            <v>0984489973</v>
          </cell>
          <cell r="O7645" t="str">
            <v/>
          </cell>
          <cell r="P7645" t="str">
            <v>CAYAMBE</v>
          </cell>
          <cell r="Q7645" t="str">
            <v>CAYAMBE</v>
          </cell>
          <cell r="R7645" t="str">
            <v>PICHINCHA</v>
          </cell>
          <cell r="T7645" t="str">
            <v>TRAMACO</v>
          </cell>
          <cell r="U7645" t="str">
            <v>FLEXNETUIO_PROVINCIA</v>
          </cell>
          <cell r="V7645">
            <v>1</v>
          </cell>
          <cell r="W7645">
            <v>1</v>
          </cell>
          <cell r="X7645" t="str">
            <v>FLEXNET ECUADOR - MDELIVERY</v>
          </cell>
          <cell r="Y7645" t="str">
            <v>CALLE 28 DE JUNIO S/N Y GARCIA MORENO ENTRADA LLANO GRANDE</v>
          </cell>
        </row>
        <row r="7646">
          <cell r="A7646" t="str">
            <v>2480755</v>
          </cell>
          <cell r="B7646">
            <v>489565</v>
          </cell>
          <cell r="C7646" t="str">
            <v>2480755</v>
          </cell>
          <cell r="D7646" t="str">
            <v>MDELIVERY</v>
          </cell>
          <cell r="E7646" t="str">
            <v>DESPACHO</v>
          </cell>
          <cell r="F7646" t="str">
            <v>NORMAL</v>
          </cell>
          <cell r="G7646" t="str">
            <v>031080002480755</v>
          </cell>
          <cell r="H7646">
            <v>44929</v>
          </cell>
          <cell r="I7646" t="str">
            <v>ENTREGADO</v>
          </cell>
          <cell r="J7646">
            <v>44931</v>
          </cell>
          <cell r="K7646" t="str">
            <v>ANDRADE ALAY MIGUEL ANGEL O ALEXIS ANDRADE_ANDRADE ALAY MIGUEL ANGEL</v>
          </cell>
          <cell r="L7646" t="str">
            <v>AV MANTA Y CALLE COLON A 200 METROS DE LA UNIDAD EDUCATIVA 23 DE OCTUBRE CASA DE UN PISO COLOR CELESTE PORTON NEGRO Y TIENE UN LOCAL DE COMIDA DON MANUCO</v>
          </cell>
          <cell r="M7646" t="str">
            <v>1310588577001</v>
          </cell>
          <cell r="N7646" t="str">
            <v>0939756246</v>
          </cell>
          <cell r="O7646" t="str">
            <v/>
          </cell>
          <cell r="P7646" t="str">
            <v>MONTECRISTI</v>
          </cell>
          <cell r="Q7646" t="str">
            <v>MONTECRISTI</v>
          </cell>
          <cell r="R7646" t="str">
            <v>MANABI</v>
          </cell>
          <cell r="T7646" t="str">
            <v>TRAMACO</v>
          </cell>
          <cell r="U7646" t="str">
            <v>FLEXNETUIO_PROVINCIA</v>
          </cell>
          <cell r="V7646">
            <v>1</v>
          </cell>
          <cell r="W7646">
            <v>1</v>
          </cell>
          <cell r="X7646" t="str">
            <v>FLEXNET ECUADOR - MDELIVERY</v>
          </cell>
          <cell r="Y7646" t="str">
            <v>CALLE 28 DE JUNIO S/N Y GARCIA MORENO ENTRADA LLANO GRANDE</v>
          </cell>
        </row>
        <row r="7647">
          <cell r="A7647" t="str">
            <v>2480758</v>
          </cell>
          <cell r="B7647">
            <v>489567</v>
          </cell>
          <cell r="C7647" t="str">
            <v>2480758</v>
          </cell>
          <cell r="D7647" t="str">
            <v>MDELIVERY</v>
          </cell>
          <cell r="E7647" t="str">
            <v>DESPACHO</v>
          </cell>
          <cell r="F7647" t="str">
            <v>NORMAL</v>
          </cell>
          <cell r="G7647" t="str">
            <v>TF91590</v>
          </cell>
          <cell r="H7647">
            <v>44929</v>
          </cell>
          <cell r="I7647" t="str">
            <v>ENTREGADO</v>
          </cell>
          <cell r="J7647">
            <v>44930</v>
          </cell>
          <cell r="K7647" t="str">
            <v xml:space="preserve">DE LA PAZ VILLAVICENCIO ROSA ANDREA O KAROL BRIONES_ SPIRIT COMMUNICATIONS SPIRITCOM S A </v>
          </cell>
          <cell r="L7647" t="str">
            <v>DETRaS DE TORRE DEL NORTE EN LA MIGUEL H ALCIVAR EN EL EDIFICIO ONIX OFICINA 102</v>
          </cell>
          <cell r="M7647" t="str">
            <v>0993199672001</v>
          </cell>
          <cell r="N7647" t="str">
            <v>0969929861</v>
          </cell>
          <cell r="O7647" t="str">
            <v/>
          </cell>
          <cell r="P7647" t="str">
            <v>GUAYAQUIL</v>
          </cell>
          <cell r="Q7647" t="str">
            <v>GUAYAQUIL</v>
          </cell>
          <cell r="R7647" t="str">
            <v>GUAYAS</v>
          </cell>
          <cell r="T7647" t="str">
            <v>ITSACOURIER</v>
          </cell>
          <cell r="U7647" t="str">
            <v>FLEXNETUIO_GYE</v>
          </cell>
          <cell r="V7647">
            <v>1</v>
          </cell>
          <cell r="W7647">
            <v>1</v>
          </cell>
          <cell r="X7647" t="str">
            <v>FLEXNET ECUADOR - MDELIVERY</v>
          </cell>
          <cell r="Y7647" t="str">
            <v>CALLE 28 DE JUNIO S/N Y GARCIA MORENO ENTRADA LLANO GRANDE</v>
          </cell>
        </row>
        <row r="7648">
          <cell r="A7648" t="str">
            <v>2480759</v>
          </cell>
          <cell r="B7648">
            <v>489568</v>
          </cell>
          <cell r="C7648" t="str">
            <v>2480759</v>
          </cell>
          <cell r="D7648" t="str">
            <v>MDELIVERY</v>
          </cell>
          <cell r="E7648" t="str">
            <v>DESPACHO</v>
          </cell>
          <cell r="F7648" t="str">
            <v>NORMAL</v>
          </cell>
          <cell r="G7648" t="str">
            <v>TF91588</v>
          </cell>
          <cell r="H7648">
            <v>44929</v>
          </cell>
          <cell r="I7648" t="str">
            <v>ENTREGADO</v>
          </cell>
          <cell r="J7648">
            <v>44930</v>
          </cell>
          <cell r="K7648" t="str">
            <v>MAURENY GEANELLA ROMERO RODRIGUEZ O KATY DELGADO RIOS CI 1306367408_ ROMERO RODRIGUEZ MAURENY GEANELLA</v>
          </cell>
          <cell r="L7648" t="str">
            <v>GUAYAQUIL AUTOPISTA NARCISA DE JESUS URBANIZACION LA ROMAREDA ETAPA 5 MZ 1979 V 3</v>
          </cell>
          <cell r="M7648" t="str">
            <v>0915962609001</v>
          </cell>
          <cell r="N7648" t="str">
            <v>0982387574</v>
          </cell>
          <cell r="O7648" t="str">
            <v/>
          </cell>
          <cell r="P7648" t="str">
            <v>GUAYAQUIL</v>
          </cell>
          <cell r="Q7648" t="str">
            <v>GUAYAQUIL</v>
          </cell>
          <cell r="R7648" t="str">
            <v>GUAYAS</v>
          </cell>
          <cell r="T7648" t="str">
            <v>CARGO UNION</v>
          </cell>
          <cell r="U7648" t="str">
            <v>FLEXNETUIO_GYE</v>
          </cell>
          <cell r="V7648">
            <v>1</v>
          </cell>
          <cell r="W7648">
            <v>1</v>
          </cell>
          <cell r="X7648" t="str">
            <v>FLEXNET ECUADOR - MDELIVERY</v>
          </cell>
          <cell r="Y7648" t="str">
            <v>CALLE 28 DE JUNIO S/N Y GARCIA MORENO ENTRADA LLANO GRANDE</v>
          </cell>
        </row>
        <row r="7649">
          <cell r="A7649" t="str">
            <v>2480778</v>
          </cell>
          <cell r="B7649">
            <v>489569</v>
          </cell>
          <cell r="C7649" t="str">
            <v>2480778</v>
          </cell>
          <cell r="D7649" t="str">
            <v>MDELIVERY</v>
          </cell>
          <cell r="E7649" t="str">
            <v>DESPACHO</v>
          </cell>
          <cell r="F7649" t="str">
            <v>NORMAL</v>
          </cell>
          <cell r="G7649" t="str">
            <v>FT77356</v>
          </cell>
          <cell r="H7649">
            <v>44929</v>
          </cell>
          <cell r="I7649" t="str">
            <v>ENTREGADO</v>
          </cell>
          <cell r="J7649">
            <v>44930</v>
          </cell>
          <cell r="K7649" t="str">
            <v>Horacio Diaz_ENVAGRIF C A ENVASADOS AGRICOLAS Y FRUTALES</v>
          </cell>
          <cell r="L7649" t="str">
            <v>Calle Carchi N 904 y Av Interoceanica Quito 170184 QUITO QUITO PICHINCHA REGION SIERRA Ecuador</v>
          </cell>
          <cell r="M7649" t="str">
            <v>1791227433001</v>
          </cell>
          <cell r="N7649" t="str">
            <v>0995788941</v>
          </cell>
          <cell r="O7649" t="str">
            <v/>
          </cell>
          <cell r="P7649" t="str">
            <v>QUITO</v>
          </cell>
          <cell r="Q7649" t="str">
            <v>QUITO</v>
          </cell>
          <cell r="R7649" t="str">
            <v>PICHINCHA</v>
          </cell>
          <cell r="T7649" t="str">
            <v>FLEXTRANS UIO</v>
          </cell>
          <cell r="U7649" t="str">
            <v>FLEXNETUIO_LOCAL</v>
          </cell>
          <cell r="V7649">
            <v>1</v>
          </cell>
          <cell r="W7649">
            <v>1</v>
          </cell>
          <cell r="X7649" t="str">
            <v>FLEXNET ECUADOR - MDELIVERY</v>
          </cell>
          <cell r="Y7649" t="str">
            <v>CALLE 28 DE JUNIO S/N Y GARCIA MORENO ENTRADA LLANO GRANDE</v>
          </cell>
        </row>
        <row r="7650">
          <cell r="A7650" t="str">
            <v>2480779</v>
          </cell>
          <cell r="B7650">
            <v>489570</v>
          </cell>
          <cell r="C7650" t="str">
            <v>2480779</v>
          </cell>
          <cell r="D7650" t="str">
            <v>MDELIVERY</v>
          </cell>
          <cell r="E7650" t="str">
            <v>DESPACHO</v>
          </cell>
          <cell r="F7650" t="str">
            <v>NORMAL</v>
          </cell>
          <cell r="G7650" t="str">
            <v>FT77359</v>
          </cell>
          <cell r="H7650">
            <v>44929</v>
          </cell>
          <cell r="I7650" t="str">
            <v>ENTREGADO</v>
          </cell>
          <cell r="J7650">
            <v>44930</v>
          </cell>
          <cell r="K7650" t="str">
            <v xml:space="preserve">Mauricio Torres_SEGUROS 123 AGENCIA ASESORA PRODUCTORA DE SEGUROS S A </v>
          </cell>
          <cell r="L7650" t="str">
            <v xml:space="preserve">Av Pampite y Simon Valenzuela Edif Yoo Torre 9 oficina 615 Cumbaya SEGUROS 123 </v>
          </cell>
          <cell r="M7650" t="str">
            <v>1792691060001</v>
          </cell>
          <cell r="N7650" t="str">
            <v>0991775379</v>
          </cell>
          <cell r="O7650" t="str">
            <v/>
          </cell>
          <cell r="P7650" t="str">
            <v>QUITO</v>
          </cell>
          <cell r="Q7650" t="str">
            <v>QUITO</v>
          </cell>
          <cell r="R7650" t="str">
            <v>PICHINCHA</v>
          </cell>
          <cell r="T7650" t="str">
            <v>FLEXTRANS UIO</v>
          </cell>
          <cell r="U7650" t="str">
            <v>FLEXNETUIO_LOCAL</v>
          </cell>
          <cell r="V7650">
            <v>1</v>
          </cell>
          <cell r="W7650">
            <v>1</v>
          </cell>
          <cell r="X7650" t="str">
            <v>FLEXNET ECUADOR - MDELIVERY</v>
          </cell>
          <cell r="Y7650" t="str">
            <v>CALLE 28 DE JUNIO S/N Y GARCIA MORENO ENTRADA LLANO GRANDE</v>
          </cell>
        </row>
        <row r="7651">
          <cell r="A7651" t="str">
            <v>2480782</v>
          </cell>
          <cell r="B7651">
            <v>489571</v>
          </cell>
          <cell r="C7651" t="str">
            <v>2480782</v>
          </cell>
          <cell r="D7651" t="str">
            <v>MDELIVERY</v>
          </cell>
          <cell r="E7651" t="str">
            <v>DESPACHO</v>
          </cell>
          <cell r="F7651" t="str">
            <v>NORMAL</v>
          </cell>
          <cell r="G7651" t="str">
            <v>FT77353</v>
          </cell>
          <cell r="H7651">
            <v>44929</v>
          </cell>
          <cell r="I7651" t="str">
            <v>ENTREGADO</v>
          </cell>
          <cell r="J7651">
            <v>44930</v>
          </cell>
          <cell r="K7651" t="str">
            <v>Sandra Cevallos 0987427074 o Amanda Bonilla_JAIME RODRIGO VILLAFUERTE CORTES</v>
          </cell>
          <cell r="L7651" t="str">
            <v>Av Maldonado S34 370 y Manglar Alto interiores Plkywood Ecuatoriana junto a Confiteca</v>
          </cell>
          <cell r="M7651" t="str">
            <v>1720461662001</v>
          </cell>
          <cell r="N7651" t="str">
            <v>0995489483</v>
          </cell>
          <cell r="O7651" t="str">
            <v/>
          </cell>
          <cell r="P7651" t="str">
            <v>QUITO</v>
          </cell>
          <cell r="Q7651" t="str">
            <v>QUITO</v>
          </cell>
          <cell r="R7651" t="str">
            <v>PICHINCHA</v>
          </cell>
          <cell r="T7651" t="str">
            <v>TRANSERVISS</v>
          </cell>
          <cell r="U7651" t="str">
            <v>FLEXNETUIO_LOCAL</v>
          </cell>
          <cell r="V7651">
            <v>1</v>
          </cell>
          <cell r="W7651">
            <v>1</v>
          </cell>
          <cell r="X7651" t="str">
            <v>FLEXNET ECUADOR - MDELIVERY</v>
          </cell>
          <cell r="Y7651" t="str">
            <v>CALLE 28 DE JUNIO S/N Y GARCIA MORENO ENTRADA LLANO GRANDE</v>
          </cell>
        </row>
        <row r="7652">
          <cell r="A7652" t="str">
            <v>2480785</v>
          </cell>
          <cell r="B7652">
            <v>489572</v>
          </cell>
          <cell r="C7652" t="str">
            <v>2480785</v>
          </cell>
          <cell r="D7652" t="str">
            <v>MDELIVERY</v>
          </cell>
          <cell r="E7652" t="str">
            <v>DESPACHO</v>
          </cell>
          <cell r="F7652" t="str">
            <v>NORMAL</v>
          </cell>
          <cell r="G7652" t="str">
            <v>TF91591</v>
          </cell>
          <cell r="H7652">
            <v>44929</v>
          </cell>
          <cell r="I7652" t="str">
            <v>ENTREGADO</v>
          </cell>
          <cell r="J7652">
            <v>44931</v>
          </cell>
          <cell r="K7652" t="str">
            <v>Angie Guachamboza_SURGE INGENIERIA CIA LTDA</v>
          </cell>
          <cell r="L7652" t="str">
            <v>SAMANES 6 MANZANA 944 VILIA 38 GUAYAQUIL</v>
          </cell>
          <cell r="M7652" t="str">
            <v>1791839595001</v>
          </cell>
          <cell r="N7652" t="str">
            <v>0996783346</v>
          </cell>
          <cell r="O7652" t="str">
            <v/>
          </cell>
          <cell r="P7652" t="str">
            <v>GUAYAQUIL</v>
          </cell>
          <cell r="Q7652" t="str">
            <v>GUAYAQUIL</v>
          </cell>
          <cell r="R7652" t="str">
            <v>GUAYAS</v>
          </cell>
          <cell r="T7652" t="str">
            <v>ITSACOURIER</v>
          </cell>
          <cell r="U7652" t="str">
            <v>FLEXNETUIO_GYE</v>
          </cell>
          <cell r="V7652">
            <v>1</v>
          </cell>
          <cell r="W7652">
            <v>1</v>
          </cell>
          <cell r="X7652" t="str">
            <v>FLEXNET ECUADOR - MDELIVERY</v>
          </cell>
          <cell r="Y7652" t="str">
            <v>CALLE 28 DE JUNIO S/N Y GARCIA MORENO ENTRADA LLANO GRANDE</v>
          </cell>
        </row>
        <row r="7653">
          <cell r="A7653" t="str">
            <v>2480786</v>
          </cell>
          <cell r="B7653">
            <v>489573</v>
          </cell>
          <cell r="C7653" t="str">
            <v>2480786</v>
          </cell>
          <cell r="D7653" t="str">
            <v>MDELIVERY</v>
          </cell>
          <cell r="E7653" t="str">
            <v>DESPACHO</v>
          </cell>
          <cell r="F7653" t="str">
            <v>NORMAL</v>
          </cell>
          <cell r="G7653" t="str">
            <v>FT77357</v>
          </cell>
          <cell r="H7653">
            <v>44929</v>
          </cell>
          <cell r="I7653" t="str">
            <v>ENTREGADO</v>
          </cell>
          <cell r="J7653">
            <v>44930</v>
          </cell>
          <cell r="K7653" t="str">
            <v>Alejandra Chimbo_SURGE INGENIERIA CIA LTDA</v>
          </cell>
          <cell r="L7653" t="str">
            <v>PASAJE E13B N50 60 DE LAS FRUTILLAS QUITO PICHINCHA REGION SIERRA Ecuador</v>
          </cell>
          <cell r="M7653" t="str">
            <v>1791839595001</v>
          </cell>
          <cell r="N7653" t="str">
            <v>0992746526</v>
          </cell>
          <cell r="O7653" t="str">
            <v/>
          </cell>
          <cell r="P7653" t="str">
            <v>QUITO</v>
          </cell>
          <cell r="Q7653" t="str">
            <v>QUITO</v>
          </cell>
          <cell r="R7653" t="str">
            <v>PICHINCHA</v>
          </cell>
          <cell r="T7653" t="str">
            <v>FLEXTRANS UIO</v>
          </cell>
          <cell r="U7653" t="str">
            <v>FLEXNETUIO_LOCAL</v>
          </cell>
          <cell r="V7653">
            <v>1</v>
          </cell>
          <cell r="W7653">
            <v>1</v>
          </cell>
          <cell r="X7653" t="str">
            <v>FLEXNET ECUADOR - MDELIVERY</v>
          </cell>
          <cell r="Y7653" t="str">
            <v>CALLE 28 DE JUNIO S/N Y GARCIA MORENO ENTRADA LLANO GRANDE</v>
          </cell>
        </row>
        <row r="7654">
          <cell r="A7654" t="str">
            <v>2480790</v>
          </cell>
          <cell r="B7654">
            <v>489574</v>
          </cell>
          <cell r="C7654" t="str">
            <v>2480790</v>
          </cell>
          <cell r="D7654" t="str">
            <v>MDELIVERY</v>
          </cell>
          <cell r="E7654" t="str">
            <v>DESPACHO</v>
          </cell>
          <cell r="F7654" t="str">
            <v>NORMAL</v>
          </cell>
          <cell r="G7654" t="str">
            <v>TF91628</v>
          </cell>
          <cell r="H7654">
            <v>44929</v>
          </cell>
          <cell r="I7654" t="str">
            <v>ENTREGADO</v>
          </cell>
          <cell r="J7654">
            <v>44930</v>
          </cell>
          <cell r="K7654" t="str">
            <v>VANESSA PRADO_PILAR DEL ROCIO VULGARIN MEZA</v>
          </cell>
          <cell r="L7654" t="str">
            <v xml:space="preserve"> Puntilla via Samborondon Urbanizacion el Rio solar 79 Familia Suarez Vulgarin pueden dejar en garita o con la empleada Miriam Merelo https www google com maps place Urbanizacion El Rio @ 2 1357696 79</v>
          </cell>
          <cell r="M7654" t="str">
            <v>0906933148001</v>
          </cell>
          <cell r="N7654" t="str">
            <v>0991313267</v>
          </cell>
          <cell r="O7654" t="str">
            <v/>
          </cell>
          <cell r="P7654" t="str">
            <v>SAMBORONDON</v>
          </cell>
          <cell r="Q7654" t="str">
            <v>SAMBORONDON</v>
          </cell>
          <cell r="R7654" t="str">
            <v>GUAYAS</v>
          </cell>
          <cell r="T7654" t="str">
            <v>CARGO UNION</v>
          </cell>
          <cell r="U7654" t="str">
            <v>FLEXNETUIO_GYE</v>
          </cell>
          <cell r="V7654">
            <v>1</v>
          </cell>
          <cell r="W7654">
            <v>1</v>
          </cell>
          <cell r="X7654" t="str">
            <v>FLEXNET ECUADOR - MDELIVERY</v>
          </cell>
          <cell r="Y7654" t="str">
            <v>CALLE 28 DE JUNIO S/N Y GARCIA MORENO ENTRADA LLANO GRANDE</v>
          </cell>
        </row>
        <row r="7655">
          <cell r="A7655" t="str">
            <v>2480796</v>
          </cell>
          <cell r="B7655">
            <v>489575</v>
          </cell>
          <cell r="C7655" t="str">
            <v>2480796</v>
          </cell>
          <cell r="D7655" t="str">
            <v>MDELIVERY</v>
          </cell>
          <cell r="E7655" t="str">
            <v>DESPACHO</v>
          </cell>
          <cell r="F7655" t="str">
            <v>NORMAL</v>
          </cell>
          <cell r="G7655" t="str">
            <v>FT77369</v>
          </cell>
          <cell r="H7655">
            <v>44929</v>
          </cell>
          <cell r="I7655" t="str">
            <v>ENTREGADO</v>
          </cell>
          <cell r="J7655">
            <v>44930</v>
          </cell>
          <cell r="K7655" t="str">
            <v>Amanda Merizalde_CLUB RANCHO SAN FRANCISCO</v>
          </cell>
          <cell r="L7655" t="str">
            <v>VIA A TANDA KM 1 3 MIRAVALLE CLUB RANCHO SAN FRANCISCO QUITO QUITO PICHINCHA REGION SIERRA Ecuador</v>
          </cell>
          <cell r="M7655" t="str">
            <v>1791428498001</v>
          </cell>
          <cell r="N7655" t="str">
            <v>0983501399</v>
          </cell>
          <cell r="O7655" t="str">
            <v/>
          </cell>
          <cell r="P7655" t="str">
            <v>QUITO</v>
          </cell>
          <cell r="Q7655" t="str">
            <v>QUITO</v>
          </cell>
          <cell r="R7655" t="str">
            <v>PICHINCHA</v>
          </cell>
          <cell r="T7655" t="str">
            <v>FLEXTRANS UIO</v>
          </cell>
          <cell r="U7655" t="str">
            <v>FLEXNETUIO_LOCAL</v>
          </cell>
          <cell r="V7655">
            <v>1</v>
          </cell>
          <cell r="W7655">
            <v>1</v>
          </cell>
          <cell r="X7655" t="str">
            <v>FLEXNET ECUADOR - MDELIVERY</v>
          </cell>
          <cell r="Y7655" t="str">
            <v>CALLE 28 DE JUNIO S/N Y GARCIA MORENO ENTRADA LLANO GRANDE</v>
          </cell>
        </row>
        <row r="7656">
          <cell r="A7656" t="str">
            <v>2480797</v>
          </cell>
          <cell r="B7656">
            <v>489576</v>
          </cell>
          <cell r="C7656" t="str">
            <v>2480797</v>
          </cell>
          <cell r="D7656" t="str">
            <v>MDELIVERY</v>
          </cell>
          <cell r="E7656" t="str">
            <v>DESPACHO</v>
          </cell>
          <cell r="F7656" t="str">
            <v>NORMAL</v>
          </cell>
          <cell r="G7656" t="str">
            <v>FT77355</v>
          </cell>
          <cell r="H7656">
            <v>44929</v>
          </cell>
          <cell r="I7656" t="str">
            <v>ENTREGADO</v>
          </cell>
          <cell r="J7656">
            <v>44930</v>
          </cell>
          <cell r="K7656" t="str">
            <v>OLGA VINUEZA_CARLOS JAVIER JARAMILLO VINUEZA</v>
          </cell>
          <cell r="L7656" t="str">
            <v>AV PEDRO DE GANTE 445 Y EMILIO ESTRADA CONSULTORIO MEDICO MONSERRAT</v>
          </cell>
          <cell r="M7656" t="str">
            <v>1715827984001</v>
          </cell>
          <cell r="N7656" t="str">
            <v>0995464601</v>
          </cell>
          <cell r="O7656" t="str">
            <v/>
          </cell>
          <cell r="P7656" t="str">
            <v>QUITO</v>
          </cell>
          <cell r="Q7656" t="str">
            <v>QUITO</v>
          </cell>
          <cell r="R7656" t="str">
            <v>PICHINCHA</v>
          </cell>
          <cell r="T7656" t="str">
            <v>FLEXTRANS UIO</v>
          </cell>
          <cell r="U7656" t="str">
            <v>FLEXNETUIO_LOCAL</v>
          </cell>
          <cell r="V7656">
            <v>1</v>
          </cell>
          <cell r="W7656">
            <v>1</v>
          </cell>
          <cell r="X7656" t="str">
            <v>FLEXNET ECUADOR - MDELIVERY</v>
          </cell>
          <cell r="Y7656" t="str">
            <v>CALLE 28 DE JUNIO S/N Y GARCIA MORENO ENTRADA LLANO GRANDE</v>
          </cell>
        </row>
        <row r="7657">
          <cell r="A7657" t="str">
            <v>2480801</v>
          </cell>
          <cell r="B7657">
            <v>489577</v>
          </cell>
          <cell r="C7657" t="str">
            <v>2480801</v>
          </cell>
          <cell r="D7657" t="str">
            <v>MDELIVERY</v>
          </cell>
          <cell r="E7657" t="str">
            <v>DESPACHO</v>
          </cell>
          <cell r="F7657" t="str">
            <v>NORMAL</v>
          </cell>
          <cell r="G7657" t="str">
            <v>TF91589</v>
          </cell>
          <cell r="H7657">
            <v>44929</v>
          </cell>
          <cell r="I7657" t="str">
            <v>ENTREGADO</v>
          </cell>
          <cell r="J7657">
            <v>44930</v>
          </cell>
          <cell r="K7657" t="str">
            <v>Tanya Ruano_SWISSOIL DEL ECUADOR S A SWISSOIL</v>
          </cell>
          <cell r="L7657" t="str">
            <v>Ciudadela Nueve de Octubre Callejon Noveno entre Av Domingo Comin y La Ria</v>
          </cell>
          <cell r="M7657" t="str">
            <v>0992634839001</v>
          </cell>
          <cell r="N7657" t="str">
            <v>994629431</v>
          </cell>
          <cell r="O7657" t="str">
            <v/>
          </cell>
          <cell r="P7657" t="str">
            <v>GUAYAQUIL</v>
          </cell>
          <cell r="Q7657" t="str">
            <v>GUAYAQUIL</v>
          </cell>
          <cell r="R7657" t="str">
            <v>GUAYAS</v>
          </cell>
          <cell r="T7657" t="str">
            <v>FLEXTRANS GYE</v>
          </cell>
          <cell r="U7657" t="str">
            <v>FLEXNETUIO_GYE</v>
          </cell>
          <cell r="V7657">
            <v>1</v>
          </cell>
          <cell r="W7657">
            <v>1</v>
          </cell>
          <cell r="X7657" t="str">
            <v>FLEXNET ECUADOR - MDELIVERY</v>
          </cell>
          <cell r="Y7657" t="str">
            <v>CALLE 28 DE JUNIO S/N Y GARCIA MORENO ENTRADA LLANO GRANDE</v>
          </cell>
        </row>
        <row r="7658">
          <cell r="A7658" t="str">
            <v>2480744</v>
          </cell>
          <cell r="B7658">
            <v>489548</v>
          </cell>
          <cell r="C7658" t="str">
            <v>2480744</v>
          </cell>
          <cell r="D7658" t="str">
            <v>MDELIVERY</v>
          </cell>
          <cell r="E7658" t="str">
            <v>DESPACHO</v>
          </cell>
          <cell r="F7658" t="str">
            <v>EXPRESS</v>
          </cell>
          <cell r="G7658" t="str">
            <v>TS8714</v>
          </cell>
          <cell r="H7658">
            <v>44929</v>
          </cell>
          <cell r="I7658" t="str">
            <v>ENTREGADO</v>
          </cell>
          <cell r="J7658">
            <v>44929</v>
          </cell>
          <cell r="K7658" t="str">
            <v>Tatiana Burbano_BMV INMOBILIARIA S A</v>
          </cell>
          <cell r="L7658" t="str">
            <v xml:space="preserve"> Centro Comercial el Recreo acceso N 5 local 19F </v>
          </cell>
          <cell r="M7658" t="str">
            <v>1792273498001</v>
          </cell>
          <cell r="N7658" t="str">
            <v>0983251469</v>
          </cell>
          <cell r="O7658" t="str">
            <v/>
          </cell>
          <cell r="P7658" t="str">
            <v>QUITO</v>
          </cell>
          <cell r="Q7658" t="str">
            <v>QUITO</v>
          </cell>
          <cell r="R7658" t="str">
            <v>PICHINCHA</v>
          </cell>
          <cell r="T7658" t="str">
            <v>TRANSERVISS</v>
          </cell>
          <cell r="U7658" t="str">
            <v>FLEXNETUIO_LOCAL</v>
          </cell>
          <cell r="V7658">
            <v>1</v>
          </cell>
          <cell r="W7658">
            <v>1</v>
          </cell>
          <cell r="X7658" t="str">
            <v>FLEXNET ECUADOR - MDELIVERY</v>
          </cell>
          <cell r="Y7658" t="str">
            <v>CALLE 28 DE JUNIO S/N Y GARCIA MORENO ENTRADA LLANO GRANDE</v>
          </cell>
        </row>
        <row r="7659">
          <cell r="A7659" t="str">
            <v>2480751</v>
          </cell>
          <cell r="B7659">
            <v>489549</v>
          </cell>
          <cell r="C7659" t="str">
            <v>2480751</v>
          </cell>
          <cell r="D7659" t="str">
            <v>MDELIVERY</v>
          </cell>
          <cell r="E7659" t="str">
            <v>DESPACHO</v>
          </cell>
          <cell r="F7659" t="str">
            <v>EXPRESS</v>
          </cell>
          <cell r="G7659" t="str">
            <v>EC6365</v>
          </cell>
          <cell r="H7659">
            <v>44929</v>
          </cell>
          <cell r="I7659" t="str">
            <v>ENTREGADO</v>
          </cell>
          <cell r="J7659">
            <v>44930</v>
          </cell>
          <cell r="K7659" t="str">
            <v>Paola Castro_PROCESADORA NACIONAL DE ALIMENTOS C A PRONACA</v>
          </cell>
          <cell r="L7659" t="str">
            <v>edificio Inverna calle los Naranjos N44 15 y Av De los Granados PRONACA</v>
          </cell>
          <cell r="M7659" t="str">
            <v>1790319857001</v>
          </cell>
          <cell r="N7659" t="str">
            <v>0998914659</v>
          </cell>
          <cell r="O7659" t="str">
            <v/>
          </cell>
          <cell r="P7659" t="str">
            <v>QUITO</v>
          </cell>
          <cell r="Q7659" t="str">
            <v>QUITO</v>
          </cell>
          <cell r="R7659" t="str">
            <v>PICHINCHA</v>
          </cell>
          <cell r="T7659" t="str">
            <v>EXPRESSCON</v>
          </cell>
          <cell r="U7659" t="str">
            <v>FLEXNETUIO_LOCAL</v>
          </cell>
          <cell r="V7659">
            <v>1</v>
          </cell>
          <cell r="W7659">
            <v>1</v>
          </cell>
          <cell r="X7659" t="str">
            <v>FLEXNET ECUADOR - MDELIVERY</v>
          </cell>
          <cell r="Y7659" t="str">
            <v>CALLE 28 DE JUNIO S/N Y GARCIA MORENO ENTRADA LLANO GRANDE</v>
          </cell>
        </row>
        <row r="7660">
          <cell r="A7660" t="str">
            <v>2480757</v>
          </cell>
          <cell r="B7660">
            <v>489550</v>
          </cell>
          <cell r="C7660" t="str">
            <v>2480757</v>
          </cell>
          <cell r="D7660" t="str">
            <v>MDELIVERY</v>
          </cell>
          <cell r="E7660" t="str">
            <v>DESPACHO</v>
          </cell>
          <cell r="F7660" t="str">
            <v>EXPRESS</v>
          </cell>
          <cell r="G7660" t="str">
            <v>EC6367</v>
          </cell>
          <cell r="H7660">
            <v>44929</v>
          </cell>
          <cell r="I7660" t="str">
            <v>ENTREGADO</v>
          </cell>
          <cell r="J7660">
            <v>44929</v>
          </cell>
          <cell r="K7660" t="str">
            <v>ZAMBRANO ZAMBRANO JUAN CARLOS_ZAMBRANO ZAMBRANO JUAN CARLOS</v>
          </cell>
          <cell r="L7660" t="str">
            <v>IGNACIO ASIN Y RAFAEL GUALACATA Conjunto Ciudad Occidente Torre C primera etapa Departamento 307 EN EN GARITA</v>
          </cell>
          <cell r="M7660" t="str">
            <v>1714113915001</v>
          </cell>
          <cell r="N7660" t="str">
            <v>0997765591</v>
          </cell>
          <cell r="O7660" t="str">
            <v/>
          </cell>
          <cell r="P7660" t="str">
            <v>QUITO</v>
          </cell>
          <cell r="Q7660" t="str">
            <v>QUITO</v>
          </cell>
          <cell r="R7660" t="str">
            <v>PICHINCHA</v>
          </cell>
          <cell r="T7660" t="str">
            <v>EXPRESSCON</v>
          </cell>
          <cell r="U7660" t="str">
            <v>FLEXNETUIO_LOCAL</v>
          </cell>
          <cell r="V7660">
            <v>1</v>
          </cell>
          <cell r="W7660">
            <v>1</v>
          </cell>
          <cell r="X7660" t="str">
            <v>FLEXNET ECUADOR - MDELIVERY</v>
          </cell>
          <cell r="Y7660" t="str">
            <v>CALLE 28 DE JUNIO S/N Y GARCIA MORENO ENTRADA LLANO GRANDE</v>
          </cell>
        </row>
        <row r="7661">
          <cell r="A7661" t="str">
            <v>2480760</v>
          </cell>
          <cell r="B7661">
            <v>489551</v>
          </cell>
          <cell r="C7661" t="str">
            <v>2480760</v>
          </cell>
          <cell r="D7661" t="str">
            <v>MDELIVERY</v>
          </cell>
          <cell r="E7661" t="str">
            <v>DESPACHO</v>
          </cell>
          <cell r="F7661" t="str">
            <v>EXPRESS</v>
          </cell>
          <cell r="G7661" t="str">
            <v>EC6362</v>
          </cell>
          <cell r="H7661">
            <v>44929</v>
          </cell>
          <cell r="I7661" t="str">
            <v>ENTREGADO</v>
          </cell>
          <cell r="J7661">
            <v>44929</v>
          </cell>
          <cell r="K7661" t="str">
            <v>Maria Solorzano_INPHONE S A</v>
          </cell>
          <cell r="L7661" t="str">
            <v xml:space="preserve">Isla fernandina n42 26 e isla tortuga casa esquinera azul con blanco segundo piso junto al parque </v>
          </cell>
          <cell r="M7661" t="str">
            <v>1792634660001</v>
          </cell>
          <cell r="N7661" t="str">
            <v>0999320518</v>
          </cell>
          <cell r="O7661" t="str">
            <v/>
          </cell>
          <cell r="P7661" t="str">
            <v>QUITO</v>
          </cell>
          <cell r="Q7661" t="str">
            <v>QUITO</v>
          </cell>
          <cell r="R7661" t="str">
            <v>PICHINCHA</v>
          </cell>
          <cell r="T7661" t="str">
            <v>EXPRESSCON</v>
          </cell>
          <cell r="U7661" t="str">
            <v>FLEXNETUIO_LOCAL</v>
          </cell>
          <cell r="V7661">
            <v>1</v>
          </cell>
          <cell r="W7661">
            <v>1</v>
          </cell>
          <cell r="X7661" t="str">
            <v>FLEXNET ECUADOR - MDELIVERY</v>
          </cell>
          <cell r="Y7661" t="str">
            <v>CALLE 28 DE JUNIO S/N Y GARCIA MORENO ENTRADA LLANO GRANDE</v>
          </cell>
        </row>
        <row r="7662">
          <cell r="A7662" t="str">
            <v>2480770</v>
          </cell>
          <cell r="B7662">
            <v>489552</v>
          </cell>
          <cell r="C7662" t="str">
            <v>2480770</v>
          </cell>
          <cell r="D7662" t="str">
            <v>MDELIVERY</v>
          </cell>
          <cell r="E7662" t="str">
            <v>DESPACHO</v>
          </cell>
          <cell r="F7662" t="str">
            <v>EXPRESS</v>
          </cell>
          <cell r="G7662" t="str">
            <v>TS8711</v>
          </cell>
          <cell r="H7662">
            <v>44929</v>
          </cell>
          <cell r="I7662" t="str">
            <v>ENTREGADO</v>
          </cell>
          <cell r="J7662">
            <v>44929</v>
          </cell>
          <cell r="K7662" t="str">
            <v>CRISTINA PAVON_MARIA EUGENIA SARAUZ MONTALVO</v>
          </cell>
          <cell r="L7662" t="str">
            <v>TORIBIO MONTES Y DANIEL HIDALGO CASA N27 07</v>
          </cell>
          <cell r="M7662" t="str">
            <v>1711160745001</v>
          </cell>
          <cell r="N7662" t="str">
            <v>0984746868</v>
          </cell>
          <cell r="O7662" t="str">
            <v/>
          </cell>
          <cell r="P7662" t="str">
            <v>QUITO</v>
          </cell>
          <cell r="Q7662" t="str">
            <v>QUITO</v>
          </cell>
          <cell r="R7662" t="str">
            <v>PICHINCHA</v>
          </cell>
          <cell r="T7662" t="str">
            <v>TRANSERVISS</v>
          </cell>
          <cell r="U7662" t="str">
            <v>FLEXNETUIO_LOCAL</v>
          </cell>
          <cell r="V7662">
            <v>1</v>
          </cell>
          <cell r="W7662">
            <v>1</v>
          </cell>
          <cell r="X7662" t="str">
            <v>FLEXNET ECUADOR - MDELIVERY</v>
          </cell>
          <cell r="Y7662" t="str">
            <v>CALLE 28 DE JUNIO S/N Y GARCIA MORENO ENTRADA LLANO GRANDE</v>
          </cell>
        </row>
        <row r="7663">
          <cell r="A7663" t="str">
            <v>2480787</v>
          </cell>
          <cell r="B7663">
            <v>489553</v>
          </cell>
          <cell r="C7663" t="str">
            <v>2480787</v>
          </cell>
          <cell r="D7663" t="str">
            <v>MDELIVERY</v>
          </cell>
          <cell r="E7663" t="str">
            <v>DESPACHO</v>
          </cell>
          <cell r="F7663" t="str">
            <v>EXPRESS</v>
          </cell>
          <cell r="G7663" t="str">
            <v>TS8713</v>
          </cell>
          <cell r="H7663">
            <v>44929</v>
          </cell>
          <cell r="I7663" t="str">
            <v>ENTREGADO</v>
          </cell>
          <cell r="J7663">
            <v>44929</v>
          </cell>
          <cell r="K7663" t="str">
            <v xml:space="preserve">Rafael Villa_SERTELVAG CIA LTDA </v>
          </cell>
          <cell r="L7663" t="str">
            <v>AV 12 DE OCTUBRE N26 97 Y ABRAHAM LINCOLN</v>
          </cell>
          <cell r="M7663" t="str">
            <v>1791290747001</v>
          </cell>
          <cell r="N7663" t="str">
            <v>0998807839</v>
          </cell>
          <cell r="O7663" t="str">
            <v/>
          </cell>
          <cell r="P7663" t="str">
            <v>QUITO</v>
          </cell>
          <cell r="Q7663" t="str">
            <v>QUITO</v>
          </cell>
          <cell r="R7663" t="str">
            <v>PICHINCHA</v>
          </cell>
          <cell r="T7663" t="str">
            <v>TRANSERVISS</v>
          </cell>
          <cell r="U7663" t="str">
            <v>FLEXNETUIO_LOCAL</v>
          </cell>
          <cell r="V7663">
            <v>1</v>
          </cell>
          <cell r="W7663">
            <v>1</v>
          </cell>
          <cell r="X7663" t="str">
            <v>FLEXNET ECUADOR - MDELIVERY</v>
          </cell>
          <cell r="Y7663" t="str">
            <v>CALLE 28 DE JUNIO S/N Y GARCIA MORENO ENTRADA LLANO GRANDE</v>
          </cell>
        </row>
        <row r="7664">
          <cell r="A7664" t="str">
            <v>2480788</v>
          </cell>
          <cell r="B7664">
            <v>489554</v>
          </cell>
          <cell r="C7664" t="str">
            <v>2480788</v>
          </cell>
          <cell r="D7664" t="str">
            <v>MDELIVERY</v>
          </cell>
          <cell r="E7664" t="str">
            <v>DESPACHO</v>
          </cell>
          <cell r="F7664" t="str">
            <v>EXPRESS</v>
          </cell>
          <cell r="G7664" t="str">
            <v>EC6363</v>
          </cell>
          <cell r="H7664">
            <v>44929</v>
          </cell>
          <cell r="I7664" t="str">
            <v>ENTREGADO</v>
          </cell>
          <cell r="J7664">
            <v>44929</v>
          </cell>
          <cell r="K7664" t="str">
            <v xml:space="preserve">ALEJANDRO OBISPO_OBISPO COMPANY S A S </v>
          </cell>
          <cell r="L7664" t="str">
            <v>Av Machala N56 170 y Luis Robalino Como referencia cerca a la hueka guarandeNa del Parque Ingles En el edificio que vivo queda una panaderia venezolana Se llama mi Providencia</v>
          </cell>
          <cell r="M7664" t="str">
            <v>1793200499001</v>
          </cell>
          <cell r="N7664" t="str">
            <v>0978655620</v>
          </cell>
          <cell r="O7664" t="str">
            <v/>
          </cell>
          <cell r="P7664" t="str">
            <v>QUITO</v>
          </cell>
          <cell r="Q7664" t="str">
            <v>QUITO</v>
          </cell>
          <cell r="R7664" t="str">
            <v>PICHINCHA</v>
          </cell>
          <cell r="T7664" t="str">
            <v>EXPRESSCON</v>
          </cell>
          <cell r="U7664" t="str">
            <v>FLEXNETUIO_LOCAL</v>
          </cell>
          <cell r="V7664">
            <v>1</v>
          </cell>
          <cell r="W7664">
            <v>1</v>
          </cell>
          <cell r="X7664" t="str">
            <v>FLEXNET ECUADOR - MDELIVERY</v>
          </cell>
          <cell r="Y7664" t="str">
            <v>CALLE 28 DE JUNIO S/N Y GARCIA MORENO ENTRADA LLANO GRANDE</v>
          </cell>
        </row>
        <row r="7665">
          <cell r="A7665" t="str">
            <v>2480798</v>
          </cell>
          <cell r="B7665">
            <v>489555</v>
          </cell>
          <cell r="C7665" t="str">
            <v>2480798</v>
          </cell>
          <cell r="D7665" t="str">
            <v>MDELIVERY</v>
          </cell>
          <cell r="E7665" t="str">
            <v>DESPACHO</v>
          </cell>
          <cell r="F7665" t="str">
            <v>EXPRESS</v>
          </cell>
          <cell r="G7665" t="str">
            <v>TS8712</v>
          </cell>
          <cell r="H7665">
            <v>44929</v>
          </cell>
          <cell r="I7665" t="str">
            <v>ENTREGADO</v>
          </cell>
          <cell r="J7665">
            <v>44929</v>
          </cell>
          <cell r="K7665" t="str">
            <v>CRISTINA PAVON_GUTIERREZ GARCIA DELIA NATHALY</v>
          </cell>
          <cell r="L7665" t="str">
            <v>TORIBIO MONTES Y DANIEL HIDALGO CASA N27 07</v>
          </cell>
          <cell r="M7665" t="str">
            <v>1727669754001</v>
          </cell>
          <cell r="N7665" t="str">
            <v>0984746868</v>
          </cell>
          <cell r="O7665" t="str">
            <v/>
          </cell>
          <cell r="P7665" t="str">
            <v>QUITO</v>
          </cell>
          <cell r="Q7665" t="str">
            <v>QUITO</v>
          </cell>
          <cell r="R7665" t="str">
            <v>PICHINCHA</v>
          </cell>
          <cell r="T7665" t="str">
            <v>TRANSERVISS</v>
          </cell>
          <cell r="U7665" t="str">
            <v>FLEXNETUIO_LOCAL</v>
          </cell>
          <cell r="V7665">
            <v>1</v>
          </cell>
          <cell r="W7665">
            <v>1</v>
          </cell>
          <cell r="X7665" t="str">
            <v>FLEXNET ECUADOR - MDELIVERY</v>
          </cell>
          <cell r="Y7665" t="str">
            <v>CALLE 28 DE JUNIO S/N Y GARCIA MORENO ENTRADA LLANO GRANDE</v>
          </cell>
        </row>
        <row r="7666">
          <cell r="A7666" t="str">
            <v>2480799</v>
          </cell>
          <cell r="B7666">
            <v>489556</v>
          </cell>
          <cell r="C7666" t="str">
            <v>2480799</v>
          </cell>
          <cell r="D7666" t="str">
            <v>MDELIVERY</v>
          </cell>
          <cell r="E7666" t="str">
            <v>DESPACHO</v>
          </cell>
          <cell r="F7666" t="str">
            <v>EXPRESS</v>
          </cell>
          <cell r="G7666" t="str">
            <v>EC6364</v>
          </cell>
          <cell r="H7666">
            <v>44929</v>
          </cell>
          <cell r="I7666" t="str">
            <v>ENTREGADO</v>
          </cell>
          <cell r="J7666">
            <v>44929</v>
          </cell>
          <cell r="K7666" t="str">
            <v>RUBEN MORALES_COMERCIALIZADORA DEL ECUADOR CRADS C A</v>
          </cell>
          <cell r="L7666" t="str">
            <v xml:space="preserve"> GPS del cliente 0 101072 78 434494 CALLE CAPITAN GIOVANNI CALLES LASCANO Y LAS LOMAS PASANDO EL CONJUNTO LA CAMPINA EN LA PRIMERA INTERSECCION A MANO DERECHA AL FONDO</v>
          </cell>
          <cell r="M7666" t="str">
            <v>1792845696001</v>
          </cell>
          <cell r="N7666" t="str">
            <v>0987602291</v>
          </cell>
          <cell r="O7666" t="str">
            <v/>
          </cell>
          <cell r="P7666" t="str">
            <v>QUITO</v>
          </cell>
          <cell r="Q7666" t="str">
            <v>QUITO</v>
          </cell>
          <cell r="R7666" t="str">
            <v>PICHINCHA</v>
          </cell>
          <cell r="T7666" t="str">
            <v>EXPRESSCON</v>
          </cell>
          <cell r="U7666" t="str">
            <v>FLEXNETUIO_LOCAL</v>
          </cell>
          <cell r="V7666">
            <v>1</v>
          </cell>
          <cell r="W7666">
            <v>1</v>
          </cell>
          <cell r="X7666" t="str">
            <v>FLEXNET ECUADOR - MDELIVERY</v>
          </cell>
          <cell r="Y7666" t="str">
            <v>CALLE 28 DE JUNIO S/N Y GARCIA MORENO ENTRADA LLANO GRANDE</v>
          </cell>
        </row>
        <row r="7667">
          <cell r="A7667" t="str">
            <v>2480802</v>
          </cell>
          <cell r="B7667">
            <v>489557</v>
          </cell>
          <cell r="C7667" t="str">
            <v>2480802</v>
          </cell>
          <cell r="D7667" t="str">
            <v>MDELIVERY</v>
          </cell>
          <cell r="E7667" t="str">
            <v>DESPACHO</v>
          </cell>
          <cell r="F7667" t="str">
            <v>EXPRESS</v>
          </cell>
          <cell r="G7667" t="str">
            <v>EC6361</v>
          </cell>
          <cell r="H7667">
            <v>44929</v>
          </cell>
          <cell r="I7667" t="str">
            <v>ENTREGADO</v>
          </cell>
          <cell r="J7667">
            <v>44929</v>
          </cell>
          <cell r="K7667" t="str">
            <v xml:space="preserve">ADRIANA SALTOS_FABRICA DE CONFECCIONES FABICON CIA LTDA </v>
          </cell>
          <cell r="L7667" t="str">
            <v>Av Isidro Ayora N81 54 y Cristobal Alves</v>
          </cell>
          <cell r="M7667" t="str">
            <v>1790630501001</v>
          </cell>
          <cell r="N7667" t="str">
            <v>0998551996 / 0984968858</v>
          </cell>
          <cell r="O7667" t="str">
            <v/>
          </cell>
          <cell r="P7667" t="str">
            <v>QUITO</v>
          </cell>
          <cell r="Q7667" t="str">
            <v>QUITO</v>
          </cell>
          <cell r="R7667" t="str">
            <v>PICHINCHA</v>
          </cell>
          <cell r="T7667" t="str">
            <v>EXPRESSCON</v>
          </cell>
          <cell r="U7667" t="str">
            <v>FLEXNETUIO_LOCAL</v>
          </cell>
          <cell r="V7667">
            <v>1</v>
          </cell>
          <cell r="W7667">
            <v>1</v>
          </cell>
          <cell r="X7667" t="str">
            <v>FLEXNET ECUADOR - MDELIVERY</v>
          </cell>
          <cell r="Y7667" t="str">
            <v>CALLE 28 DE JUNIO S/N Y GARCIA MORENO ENTRADA LLANO GRANDE</v>
          </cell>
        </row>
        <row r="7668">
          <cell r="A7668" t="str">
            <v>2480812</v>
          </cell>
          <cell r="B7668">
            <v>489558</v>
          </cell>
          <cell r="C7668" t="str">
            <v>2480812</v>
          </cell>
          <cell r="D7668" t="str">
            <v>MDELIVERY</v>
          </cell>
          <cell r="E7668" t="str">
            <v>DESPACHO</v>
          </cell>
          <cell r="F7668" t="str">
            <v>EXPRESS</v>
          </cell>
          <cell r="G7668" t="str">
            <v>TS8715</v>
          </cell>
          <cell r="H7668">
            <v>44929</v>
          </cell>
          <cell r="I7668" t="str">
            <v>ENTREGADO</v>
          </cell>
          <cell r="J7668">
            <v>44929</v>
          </cell>
          <cell r="K7668" t="str">
            <v>Stiven Agreda Maria Samaniego_ASOCIACION NACIONAL DE SERVIDORES PUBLICOS DE LA C</v>
          </cell>
          <cell r="L7668" t="str">
            <v xml:space="preserve">Juan Montalvo E4 37 y Av 6 de diciembre 4to piso comedor edificio de la Contraloria General del Estado </v>
          </cell>
          <cell r="M7668" t="str">
            <v>1791294467001</v>
          </cell>
          <cell r="N7668" t="str">
            <v>0984606524</v>
          </cell>
          <cell r="O7668" t="str">
            <v/>
          </cell>
          <cell r="P7668" t="str">
            <v>QUITO</v>
          </cell>
          <cell r="Q7668" t="str">
            <v>QUITO</v>
          </cell>
          <cell r="R7668" t="str">
            <v>PICHINCHA</v>
          </cell>
          <cell r="T7668" t="str">
            <v>TRANSERVISS</v>
          </cell>
          <cell r="U7668" t="str">
            <v>FLEXNETUIO_LOCAL</v>
          </cell>
          <cell r="V7668">
            <v>1</v>
          </cell>
          <cell r="W7668">
            <v>1</v>
          </cell>
          <cell r="X7668" t="str">
            <v>FLEXNET ECUADOR - MDELIVERY</v>
          </cell>
          <cell r="Y7668" t="str">
            <v>CALLE 28 DE JUNIO S/N Y GARCIA MORENO ENTRADA LLANO GRANDE</v>
          </cell>
        </row>
        <row r="7669">
          <cell r="A7669" t="str">
            <v>2480743</v>
          </cell>
          <cell r="B7669">
            <v>489559</v>
          </cell>
          <cell r="C7669" t="str">
            <v>2480743</v>
          </cell>
          <cell r="D7669" t="str">
            <v>MDELIVERY</v>
          </cell>
          <cell r="E7669" t="str">
            <v>DESPACHO</v>
          </cell>
          <cell r="F7669" t="str">
            <v>NORMAL</v>
          </cell>
          <cell r="G7669" t="str">
            <v>FT77354</v>
          </cell>
          <cell r="H7669">
            <v>44929</v>
          </cell>
          <cell r="I7669" t="str">
            <v>ENTREGADO</v>
          </cell>
          <cell r="J7669">
            <v>44930</v>
          </cell>
          <cell r="K7669" t="str">
            <v xml:space="preserve">Martha Isabel Gordillo Gonzalez_GEDESION TELECOMUNICACIONES S A </v>
          </cell>
          <cell r="L7669" t="str">
            <v>Francisco Cruz Miranda N36 120 entre MaNosca y Villalengua</v>
          </cell>
          <cell r="M7669" t="str">
            <v>1792385261001</v>
          </cell>
          <cell r="N7669" t="str">
            <v>0984094264</v>
          </cell>
          <cell r="O7669" t="str">
            <v/>
          </cell>
          <cell r="P7669" t="str">
            <v>QUITO</v>
          </cell>
          <cell r="Q7669" t="str">
            <v>QUITO</v>
          </cell>
          <cell r="R7669" t="str">
            <v>PICHINCHA</v>
          </cell>
          <cell r="T7669" t="str">
            <v>FLEXTRANS UIO</v>
          </cell>
          <cell r="U7669" t="str">
            <v>FLEXNETUIO_LOCAL</v>
          </cell>
          <cell r="V7669">
            <v>1</v>
          </cell>
          <cell r="W7669">
            <v>1</v>
          </cell>
          <cell r="X7669" t="str">
            <v>FLEXNET ECUADOR - MDELIVERY</v>
          </cell>
          <cell r="Y7669" t="str">
            <v>CALLE 28 DE JUNIO S/N Y GARCIA MORENO ENTRADA LLANO GRANDE</v>
          </cell>
        </row>
        <row r="7670">
          <cell r="A7670" t="str">
            <v>2480745</v>
          </cell>
          <cell r="B7670">
            <v>489560</v>
          </cell>
          <cell r="C7670" t="str">
            <v>2480745</v>
          </cell>
          <cell r="D7670" t="str">
            <v>MDELIVERY</v>
          </cell>
          <cell r="E7670" t="str">
            <v>DESPACHO</v>
          </cell>
          <cell r="F7670" t="str">
            <v>NORMAL</v>
          </cell>
          <cell r="G7670" t="str">
            <v>TF91592</v>
          </cell>
          <cell r="H7670">
            <v>44929</v>
          </cell>
          <cell r="I7670" t="str">
            <v>ENTREGADO</v>
          </cell>
          <cell r="J7670">
            <v>44931</v>
          </cell>
          <cell r="K7670" t="str">
            <v>JOSE LUIS SOLEDISPA TOMALA_JOSE LUIS SOLEDISPA TOMALA</v>
          </cell>
          <cell r="L7670" t="str">
            <v>sector atarazana solca calle pedro menendez gilbert y calle atauhalpa</v>
          </cell>
          <cell r="M7670" t="str">
            <v>0922106265001</v>
          </cell>
          <cell r="N7670" t="str">
            <v>0989251732</v>
          </cell>
          <cell r="O7670" t="str">
            <v/>
          </cell>
          <cell r="P7670" t="str">
            <v>GUAYAQUIL</v>
          </cell>
          <cell r="Q7670" t="str">
            <v>GUAYAQUIL</v>
          </cell>
          <cell r="R7670" t="str">
            <v>GUAYAS</v>
          </cell>
          <cell r="T7670" t="str">
            <v>ITSACOURIER</v>
          </cell>
          <cell r="U7670" t="str">
            <v>FLEXNETUIO_GYE</v>
          </cell>
          <cell r="V7670">
            <v>1</v>
          </cell>
          <cell r="W7670">
            <v>1</v>
          </cell>
          <cell r="X7670" t="str">
            <v>FLEXNET ECUADOR - MDELIVERY</v>
          </cell>
          <cell r="Y7670" t="str">
            <v>CALLE 28 DE JUNIO S/N Y GARCIA MORENO ENTRADA LLANO GRANDE</v>
          </cell>
        </row>
        <row r="7671">
          <cell r="A7671" t="str">
            <v>DEC3202212310018 DEC3202212310007</v>
          </cell>
          <cell r="B7671">
            <v>489547</v>
          </cell>
          <cell r="C7671" t="str">
            <v>DEC3202212310018 DEC3202212310007</v>
          </cell>
          <cell r="D7671" t="str">
            <v>HUAWEI</v>
          </cell>
          <cell r="E7671" t="str">
            <v>DESPACHO</v>
          </cell>
          <cell r="F7671" t="str">
            <v>EXCLUSIVO</v>
          </cell>
          <cell r="G7671" t="str">
            <v>TF91514</v>
          </cell>
          <cell r="H7671">
            <v>44929</v>
          </cell>
          <cell r="I7671" t="str">
            <v>ENTREGADO</v>
          </cell>
          <cell r="J7671">
            <v>44929</v>
          </cell>
          <cell r="K7671" t="str">
            <v>CN SYSTEM INTEGRATION AND CONSTRUCTION DEL ECUADOR CNSIC S.A.</v>
          </cell>
          <cell r="L7671" t="str">
            <v>LORENZO DE GARAYCOA Y PADRE SOLANO ESQ., ECUADOR</v>
          </cell>
          <cell r="M7671" t="str">
            <v>Edwin Orlando Paucar Iza</v>
          </cell>
          <cell r="N7671" t="str">
            <v>0994192072</v>
          </cell>
          <cell r="O7671" t="str">
            <v>0994192072</v>
          </cell>
          <cell r="P7671" t="str">
            <v>GUAYAQUIL</v>
          </cell>
          <cell r="Q7671" t="str">
            <v>GUAYAQUIL</v>
          </cell>
          <cell r="R7671" t="str">
            <v>GUAYAS</v>
          </cell>
          <cell r="T7671" t="str">
            <v>FLEXTRANS GYE</v>
          </cell>
          <cell r="U7671" t="str">
            <v>FLEXNETGYE_LOCAL</v>
          </cell>
          <cell r="V7671">
            <v>6</v>
          </cell>
          <cell r="W7671">
            <v>13.48</v>
          </cell>
          <cell r="X7671" t="str">
            <v>FLEXNET GUAYAQUIL</v>
          </cell>
          <cell r="Y7671" t="str">
            <v>FERNANDO GUTIERREZ HILL KM 8 1/2 VIA DAULE COOP. JUAN MONTALVO / FRENTE A PEPSI COLA</v>
          </cell>
        </row>
        <row r="7672">
          <cell r="A7672" t="str">
            <v>DEC3202212310017 DEC3202212310016</v>
          </cell>
          <cell r="B7672">
            <v>489546</v>
          </cell>
          <cell r="C7672" t="str">
            <v>DEC3202212310017 DEC3202212310016</v>
          </cell>
          <cell r="D7672" t="str">
            <v>HUAWEI</v>
          </cell>
          <cell r="E7672" t="str">
            <v>DESPACHO</v>
          </cell>
          <cell r="F7672" t="str">
            <v>EXCLUSIVO</v>
          </cell>
          <cell r="G7672" t="str">
            <v>TF91513</v>
          </cell>
          <cell r="H7672">
            <v>44929</v>
          </cell>
          <cell r="I7672" t="str">
            <v>ENTREGADO</v>
          </cell>
          <cell r="J7672">
            <v>44929</v>
          </cell>
          <cell r="K7672" t="str">
            <v>CN SYSTEM INTEGRATION AND CONSTRUCTION DEL ECUADOR CNSIC S.A.</v>
          </cell>
          <cell r="L7672" t="str">
            <v>CALLEJÓN 46 SO. ESQ. CON 3ER. PASAJE 33 SO., MZ. 422, SOLAR 1, COOP. ÁNGEL DUARTE</v>
          </cell>
          <cell r="M7672" t="str">
            <v>Leonardo Alejandro Muñoz Mogrovejo</v>
          </cell>
          <cell r="N7672" t="str">
            <v>0989010927</v>
          </cell>
          <cell r="O7672" t="str">
            <v>0989010927</v>
          </cell>
          <cell r="P7672" t="str">
            <v>GUAYAQUIL</v>
          </cell>
          <cell r="Q7672" t="str">
            <v>GUAYAQUIL</v>
          </cell>
          <cell r="R7672" t="str">
            <v>GUAYAS</v>
          </cell>
          <cell r="T7672" t="str">
            <v>FLEXTRANS GYE</v>
          </cell>
          <cell r="U7672" t="str">
            <v>FLEXNETGYE_LOCAL</v>
          </cell>
          <cell r="V7672">
            <v>7</v>
          </cell>
          <cell r="W7672">
            <v>13.58</v>
          </cell>
          <cell r="X7672" t="str">
            <v>FLEXNET GUAYAQUIL</v>
          </cell>
          <cell r="Y7672" t="str">
            <v>FERNANDO GUTIERREZ HILL KM 8 1/2 VIA DAULE COOP. JUAN MONTALVO / FRENTE A PEPSI COLA</v>
          </cell>
        </row>
        <row r="7673">
          <cell r="A7673" t="str">
            <v>DEC3202212310021 DEC3202212310019</v>
          </cell>
          <cell r="B7673">
            <v>489545</v>
          </cell>
          <cell r="C7673" t="str">
            <v>DEC3202212310021 DEC3202212310019</v>
          </cell>
          <cell r="D7673" t="str">
            <v>HUAWEI</v>
          </cell>
          <cell r="E7673" t="str">
            <v>DESPACHO</v>
          </cell>
          <cell r="F7673" t="str">
            <v>EXCLUSIVO</v>
          </cell>
          <cell r="G7673" t="str">
            <v>TF91512</v>
          </cell>
          <cell r="H7673">
            <v>44929</v>
          </cell>
          <cell r="I7673" t="str">
            <v>ENTREGADO</v>
          </cell>
          <cell r="J7673">
            <v>44929</v>
          </cell>
          <cell r="K7673" t="str">
            <v>CN SYSTEM INTEGRATION AND CONSTRUCTION DEL ECUADOR CNSIC S.A.</v>
          </cell>
          <cell r="L7673" t="str">
            <v>CALLE SEGUNDA PEATONAL 24 SO.</v>
          </cell>
          <cell r="M7673" t="str">
            <v>Leonardo Alejandro Muñoz Mogrovejo</v>
          </cell>
          <cell r="N7673" t="str">
            <v>0989010927</v>
          </cell>
          <cell r="O7673" t="str">
            <v>0989010927</v>
          </cell>
          <cell r="P7673" t="str">
            <v>GUAYAQUIL</v>
          </cell>
          <cell r="Q7673" t="str">
            <v>GUAYAQUIL</v>
          </cell>
          <cell r="R7673" t="str">
            <v>GUAYAS</v>
          </cell>
          <cell r="T7673" t="str">
            <v>FLEXTRANS GYE</v>
          </cell>
          <cell r="U7673" t="str">
            <v>FLEXNETGYE_LOCAL</v>
          </cell>
          <cell r="V7673">
            <v>5</v>
          </cell>
          <cell r="W7673">
            <v>13.06</v>
          </cell>
          <cell r="X7673" t="str">
            <v>FLEXNET GUAYAQUIL</v>
          </cell>
          <cell r="Y7673" t="str">
            <v>FERNANDO GUTIERREZ HILL KM 8 1/2 VIA DAULE COOP. JUAN MONTALVO / FRENTE A PEPSI COLA</v>
          </cell>
        </row>
        <row r="7674">
          <cell r="A7674" t="str">
            <v>53088</v>
          </cell>
          <cell r="B7674">
            <v>489525</v>
          </cell>
          <cell r="C7674" t="str">
            <v>53088</v>
          </cell>
          <cell r="D7674" t="str">
            <v>DEGSO</v>
          </cell>
          <cell r="E7674" t="str">
            <v>DESPACHO</v>
          </cell>
          <cell r="F7674" t="str">
            <v>NORMAL</v>
          </cell>
          <cell r="G7674" t="str">
            <v>FT77457</v>
          </cell>
          <cell r="H7674">
            <v>44929</v>
          </cell>
          <cell r="I7674" t="str">
            <v>ENTREGADO</v>
          </cell>
          <cell r="J7674">
            <v>44930</v>
          </cell>
          <cell r="K7674" t="str">
            <v>PINTURAS CONDOR S. A.</v>
          </cell>
          <cell r="L7674" t="str">
            <v>DIRECCION: SUR - CUSUBAMBA OE1-365 MANGLAR ALTO ? TELF 3985600</v>
          </cell>
          <cell r="M7674" t="str">
            <v>1.79001E+12</v>
          </cell>
          <cell r="N7674" t="str">
            <v>99-832-0225</v>
          </cell>
          <cell r="O7674" t="str">
            <v>99-832-0225</v>
          </cell>
          <cell r="P7674" t="str">
            <v>170301</v>
          </cell>
          <cell r="Q7674" t="str">
            <v>QUITO</v>
          </cell>
          <cell r="R7674" t="str">
            <v>PICHINCHA</v>
          </cell>
          <cell r="S7674" t="str">
            <v>QUITO</v>
          </cell>
          <cell r="T7674" t="str">
            <v>TRANSERVISS</v>
          </cell>
          <cell r="U7674" t="str">
            <v>FLEXNETUIO_LOCAL</v>
          </cell>
          <cell r="V7674">
            <v>8</v>
          </cell>
          <cell r="W7674">
            <v>41</v>
          </cell>
          <cell r="X7674" t="str">
            <v>FLEXNET</v>
          </cell>
          <cell r="Y7674" t="str">
            <v>FLEX NET CALLE 28 DE JUNIO S/N Y GARCIA MORENO ENTRADA LLANO GRANDE</v>
          </cell>
        </row>
        <row r="7675">
          <cell r="A7675" t="str">
            <v>5132</v>
          </cell>
          <cell r="B7675">
            <v>489526</v>
          </cell>
          <cell r="C7675" t="str">
            <v>5132</v>
          </cell>
          <cell r="D7675" t="str">
            <v>DEGSO</v>
          </cell>
          <cell r="E7675" t="str">
            <v>DESPACHO</v>
          </cell>
          <cell r="F7675" t="str">
            <v>NORMAL</v>
          </cell>
          <cell r="G7675" t="str">
            <v>FT77458</v>
          </cell>
          <cell r="H7675">
            <v>44929</v>
          </cell>
          <cell r="I7675" t="str">
            <v>ENTREGADO</v>
          </cell>
          <cell r="J7675">
            <v>44931</v>
          </cell>
          <cell r="K7675" t="str">
            <v>DEGSO</v>
          </cell>
          <cell r="L7675" t="str">
            <v>ENTREGA OFICINAS DEGSO</v>
          </cell>
          <cell r="M7675" t="str">
            <v>1.79171E+12</v>
          </cell>
          <cell r="N7675" t="str">
            <v>99-832-0225</v>
          </cell>
          <cell r="O7675" t="str">
            <v>99-832-0225</v>
          </cell>
          <cell r="P7675" t="str">
            <v>170301</v>
          </cell>
          <cell r="Q7675" t="str">
            <v>QUITO</v>
          </cell>
          <cell r="R7675" t="str">
            <v>PICHINCHA</v>
          </cell>
          <cell r="S7675" t="str">
            <v>QUITO</v>
          </cell>
          <cell r="U7675" t="str">
            <v>FLEXNETUIO_LOCAL</v>
          </cell>
          <cell r="V7675">
            <v>7</v>
          </cell>
          <cell r="W7675">
            <v>625</v>
          </cell>
          <cell r="X7675" t="str">
            <v>FLEXNET</v>
          </cell>
          <cell r="Y7675" t="str">
            <v>FLEX NET CALLE 28 DE JUNIO S/N Y GARCIA MORENO ENTRADA LLANO GRANDE</v>
          </cell>
        </row>
        <row r="7676">
          <cell r="A7676" t="str">
            <v>53087</v>
          </cell>
          <cell r="B7676">
            <v>489527</v>
          </cell>
          <cell r="C7676" t="str">
            <v>53087</v>
          </cell>
          <cell r="D7676" t="str">
            <v>DEGSO</v>
          </cell>
          <cell r="E7676" t="str">
            <v>DESPACHO</v>
          </cell>
          <cell r="F7676" t="str">
            <v>NORMAL</v>
          </cell>
          <cell r="G7676" t="str">
            <v>FT77459</v>
          </cell>
          <cell r="H7676">
            <v>44929</v>
          </cell>
          <cell r="I7676" t="str">
            <v>ENTREGADO</v>
          </cell>
          <cell r="J7676">
            <v>44930</v>
          </cell>
          <cell r="K7676" t="str">
            <v>HOSPITAL-METROPOLITANO S.A.S.</v>
          </cell>
          <cell r="L7676" t="str">
            <v>DIRECCION: AV. MARIANA DE JESUS S/N Y NICOLAS ARTETA - ATENCION  SR. ALEX TUFINO O ROBERTO VASQUEZ  (SI TIENEN PROBLEMAS AVISAR A GABRIELA ROMERO 0988122050).</v>
          </cell>
          <cell r="M7676" t="str">
            <v>#N/A</v>
          </cell>
          <cell r="N7676" t="str">
            <v>99-832-0225</v>
          </cell>
          <cell r="O7676" t="str">
            <v>99-832-0225</v>
          </cell>
          <cell r="P7676" t="str">
            <v>170301</v>
          </cell>
          <cell r="Q7676" t="str">
            <v>QUITO</v>
          </cell>
          <cell r="R7676" t="str">
            <v>PICHINCHA</v>
          </cell>
          <cell r="S7676" t="str">
            <v>QUITO</v>
          </cell>
          <cell r="T7676" t="str">
            <v>FLEXTRANS UIO</v>
          </cell>
          <cell r="U7676" t="str">
            <v>FLEXNETUIO_LOCAL</v>
          </cell>
          <cell r="V7676">
            <v>4</v>
          </cell>
          <cell r="W7676">
            <v>6.9</v>
          </cell>
          <cell r="X7676" t="str">
            <v>FLEXNET</v>
          </cell>
          <cell r="Y7676" t="str">
            <v>FLEX NET CALLE 28 DE JUNIO S/N Y GARCIA MORENO ENTRADA LLANO GRANDE</v>
          </cell>
        </row>
        <row r="7677">
          <cell r="A7677" t="str">
            <v>53090</v>
          </cell>
          <cell r="B7677">
            <v>489529</v>
          </cell>
          <cell r="C7677" t="str">
            <v>53090</v>
          </cell>
          <cell r="D7677" t="str">
            <v>DEGSO</v>
          </cell>
          <cell r="E7677" t="str">
            <v>DESPACHO</v>
          </cell>
          <cell r="F7677" t="str">
            <v>NORMAL</v>
          </cell>
          <cell r="G7677" t="str">
            <v>FT77460</v>
          </cell>
          <cell r="H7677">
            <v>44929</v>
          </cell>
          <cell r="I7677" t="str">
            <v>ENTREGADO</v>
          </cell>
          <cell r="J7677">
            <v>44930</v>
          </cell>
          <cell r="K7677" t="str">
            <v>INDUSTRIAL DANEC S.A.</v>
          </cell>
          <cell r="L7677" t="str">
            <v>DIRECCION: KM1 ½ VIA SANGOLQUI ? TAMBILLO ?TEL:2984900 EXT 2323-HORARIO DE ENTREGA DE 8:30 A 2:00 PM</v>
          </cell>
          <cell r="M7677" t="str">
            <v>1.79004E+12</v>
          </cell>
          <cell r="N7677" t="str">
            <v>99-832-0225</v>
          </cell>
          <cell r="O7677" t="str">
            <v>99-832-0225</v>
          </cell>
          <cell r="P7677" t="str">
            <v>171101</v>
          </cell>
          <cell r="Q7677" t="str">
            <v>RUMIÑAHUI</v>
          </cell>
          <cell r="R7677" t="str">
            <v>PICHINCHA</v>
          </cell>
          <cell r="S7677" t="str">
            <v>SANGOLQUI</v>
          </cell>
          <cell r="T7677" t="str">
            <v>FLEXTRANS UIO</v>
          </cell>
          <cell r="U7677" t="str">
            <v>FLEXNETUIO_LOCAL</v>
          </cell>
          <cell r="V7677">
            <v>1</v>
          </cell>
          <cell r="W7677">
            <v>1.1000000000000001</v>
          </cell>
          <cell r="X7677" t="str">
            <v>FLEXNET</v>
          </cell>
          <cell r="Y7677" t="str">
            <v>FLEX NET CALLE 28 DE JUNIO S/N Y GARCIA MORENO ENTRADA LLANO GRANDE</v>
          </cell>
        </row>
        <row r="7678">
          <cell r="A7678" t="str">
            <v>53091</v>
          </cell>
          <cell r="B7678">
            <v>489530</v>
          </cell>
          <cell r="C7678" t="str">
            <v>53091</v>
          </cell>
          <cell r="D7678" t="str">
            <v>DEGSO</v>
          </cell>
          <cell r="E7678" t="str">
            <v>DESPACHO</v>
          </cell>
          <cell r="F7678" t="str">
            <v>NORMAL</v>
          </cell>
          <cell r="G7678" t="str">
            <v>FT77461</v>
          </cell>
          <cell r="H7678">
            <v>44929</v>
          </cell>
          <cell r="I7678" t="str">
            <v>ENTREGADO</v>
          </cell>
          <cell r="J7678">
            <v>44930</v>
          </cell>
          <cell r="K7678" t="str">
            <v>F.V.-AREA ANDINA S.A.</v>
          </cell>
          <cell r="L7678" t="str">
            <v>DIRECCION: AUTOPISTA VALLE DE LOS CHILLOS ? KM 25  TEL 2332233 BODEGA DE GRIFERIA</v>
          </cell>
          <cell r="M7678" t="str">
            <v>1.79021E+12</v>
          </cell>
          <cell r="N7678" t="str">
            <v>99-832-0225</v>
          </cell>
          <cell r="O7678" t="str">
            <v>99-832-0225</v>
          </cell>
          <cell r="P7678" t="str">
            <v>170301</v>
          </cell>
          <cell r="Q7678" t="str">
            <v>QUITO</v>
          </cell>
          <cell r="R7678" t="str">
            <v>PICHINCHA</v>
          </cell>
          <cell r="S7678" t="str">
            <v>QUITO</v>
          </cell>
          <cell r="T7678" t="str">
            <v>FLEXTRANS UIO</v>
          </cell>
          <cell r="U7678" t="str">
            <v>FLEXNETUIO_LOCAL</v>
          </cell>
          <cell r="V7678">
            <v>1</v>
          </cell>
          <cell r="W7678">
            <v>11.2</v>
          </cell>
          <cell r="X7678" t="str">
            <v>FLEXNET</v>
          </cell>
          <cell r="Y7678" t="str">
            <v>FLEX NET CALLE 28 DE JUNIO S/N Y GARCIA MORENO ENTRADA LLANO GRANDE</v>
          </cell>
        </row>
        <row r="7679">
          <cell r="A7679" t="str">
            <v>53092</v>
          </cell>
          <cell r="B7679">
            <v>489531</v>
          </cell>
          <cell r="C7679" t="str">
            <v>53092</v>
          </cell>
          <cell r="D7679" t="str">
            <v>DEGSO</v>
          </cell>
          <cell r="E7679" t="str">
            <v>DESPACHO</v>
          </cell>
          <cell r="F7679" t="str">
            <v>NORMAL</v>
          </cell>
          <cell r="G7679" t="str">
            <v>FT77462</v>
          </cell>
          <cell r="H7679">
            <v>44929</v>
          </cell>
          <cell r="I7679" t="str">
            <v>ENTREGADO</v>
          </cell>
          <cell r="J7679">
            <v>44930</v>
          </cell>
          <cell r="K7679" t="str">
            <v>F.V.-AREA ANDINA S.A.</v>
          </cell>
          <cell r="L7679" t="str">
            <v>DIRECCION: AUTOPISTA VALLE DE LOS CHILLOS ? KM 25  TEL 2332233 BODEGA DE SANITARIOS</v>
          </cell>
          <cell r="M7679" t="str">
            <v>1.79021E+12</v>
          </cell>
          <cell r="N7679" t="str">
            <v>99-832-0225</v>
          </cell>
          <cell r="O7679" t="str">
            <v>99-832-0225</v>
          </cell>
          <cell r="P7679" t="str">
            <v>170301</v>
          </cell>
          <cell r="Q7679" t="str">
            <v>QUITO</v>
          </cell>
          <cell r="R7679" t="str">
            <v>PICHINCHA</v>
          </cell>
          <cell r="S7679" t="str">
            <v>QUITO</v>
          </cell>
          <cell r="T7679" t="str">
            <v>FLEXTRANS UIO</v>
          </cell>
          <cell r="U7679" t="str">
            <v>FLEXNETUIO_LOCAL</v>
          </cell>
          <cell r="V7679">
            <v>1</v>
          </cell>
          <cell r="W7679">
            <v>2.4</v>
          </cell>
          <cell r="X7679" t="str">
            <v>FLEXNET</v>
          </cell>
          <cell r="Y7679" t="str">
            <v>FLEX NET CALLE 28 DE JUNIO S/N Y GARCIA MORENO ENTRADA LLANO GRANDE</v>
          </cell>
        </row>
        <row r="7680">
          <cell r="A7680" t="str">
            <v>53099</v>
          </cell>
          <cell r="B7680">
            <v>489538</v>
          </cell>
          <cell r="C7680" t="str">
            <v>53099</v>
          </cell>
          <cell r="D7680" t="str">
            <v>DEGSO</v>
          </cell>
          <cell r="E7680" t="str">
            <v>DESPACHO</v>
          </cell>
          <cell r="F7680" t="str">
            <v>NORMAL</v>
          </cell>
          <cell r="G7680" t="str">
            <v>FT77463</v>
          </cell>
          <cell r="H7680">
            <v>44929</v>
          </cell>
          <cell r="I7680" t="str">
            <v>ENTREGADO</v>
          </cell>
          <cell r="J7680">
            <v>44930</v>
          </cell>
          <cell r="K7680" t="str">
            <v>VITRUM S.A.</v>
          </cell>
          <cell r="L7680" t="str">
            <v>DIRECCION: VICENTE DUQUE N77-25 Y JOAQUIN MANCHENO - ATENCION LESLY GRANDA - 0989267327</v>
          </cell>
          <cell r="M7680" t="str">
            <v>1.79232E+12</v>
          </cell>
          <cell r="N7680" t="str">
            <v>99-832-0225</v>
          </cell>
          <cell r="O7680" t="str">
            <v>99-832-0225</v>
          </cell>
          <cell r="P7680" t="str">
            <v>170301</v>
          </cell>
          <cell r="Q7680" t="str">
            <v>QUITO</v>
          </cell>
          <cell r="R7680" t="str">
            <v>PICHINCHA</v>
          </cell>
          <cell r="S7680" t="str">
            <v>QUITO</v>
          </cell>
          <cell r="T7680" t="str">
            <v>FLEXTRANS UIO</v>
          </cell>
          <cell r="U7680" t="str">
            <v>FLEXNETUIO_LOCAL</v>
          </cell>
          <cell r="V7680">
            <v>1</v>
          </cell>
          <cell r="W7680">
            <v>2</v>
          </cell>
          <cell r="X7680" t="str">
            <v>FLEXNET</v>
          </cell>
          <cell r="Y7680" t="str">
            <v>FLEX NET CALLE 28 DE JUNIO S/N Y GARCIA MORENO ENTRADA LLANO GRANDE</v>
          </cell>
        </row>
        <row r="7681">
          <cell r="A7681" t="str">
            <v>53103</v>
          </cell>
          <cell r="B7681">
            <v>489541</v>
          </cell>
          <cell r="C7681" t="str">
            <v>53103</v>
          </cell>
          <cell r="D7681" t="str">
            <v>DEGSO</v>
          </cell>
          <cell r="E7681" t="str">
            <v>DESPACHO</v>
          </cell>
          <cell r="F7681" t="str">
            <v>NORMAL</v>
          </cell>
          <cell r="G7681" t="str">
            <v>FT77464</v>
          </cell>
          <cell r="H7681">
            <v>44929</v>
          </cell>
          <cell r="I7681" t="str">
            <v>ENTREGADO</v>
          </cell>
          <cell r="J7681">
            <v>44930</v>
          </cell>
          <cell r="K7681" t="str">
            <v>F.V.-AREA ANDINA S.A.</v>
          </cell>
          <cell r="L7681" t="str">
            <v>AUTOPISTA VALLE DE LOS CHILLOS – KM 25  TEL 2332233 BODEGA DE GRIFERIA</v>
          </cell>
          <cell r="M7681" t="str">
            <v>1.79021E+12</v>
          </cell>
          <cell r="N7681" t="str">
            <v>99-832-0225</v>
          </cell>
          <cell r="O7681" t="str">
            <v>99-832-0225</v>
          </cell>
          <cell r="P7681" t="str">
            <v>170301</v>
          </cell>
          <cell r="Q7681" t="str">
            <v>QUITO</v>
          </cell>
          <cell r="R7681" t="str">
            <v>PICHINCHA</v>
          </cell>
          <cell r="S7681" t="str">
            <v>QUITO</v>
          </cell>
          <cell r="T7681" t="str">
            <v>FLEXTRANS UIO</v>
          </cell>
          <cell r="U7681" t="str">
            <v>FLEXNETUIO_LOCAL</v>
          </cell>
          <cell r="V7681">
            <v>1</v>
          </cell>
          <cell r="W7681">
            <v>1</v>
          </cell>
          <cell r="X7681" t="str">
            <v>FLEXNET</v>
          </cell>
          <cell r="Y7681" t="str">
            <v>FLEX NET CALLE 28 DE JUNIO S/N Y GARCIA MORENO ENTRADA LLANO GRANDE</v>
          </cell>
        </row>
        <row r="7682">
          <cell r="A7682" t="str">
            <v>53104</v>
          </cell>
          <cell r="B7682">
            <v>489542</v>
          </cell>
          <cell r="C7682" t="str">
            <v>53104</v>
          </cell>
          <cell r="D7682" t="str">
            <v>DEGSO</v>
          </cell>
          <cell r="E7682" t="str">
            <v>DESPACHO</v>
          </cell>
          <cell r="F7682" t="str">
            <v>NORMAL</v>
          </cell>
          <cell r="G7682" t="str">
            <v>FT77465</v>
          </cell>
          <cell r="H7682">
            <v>44929</v>
          </cell>
          <cell r="I7682" t="str">
            <v>ENTREGADO</v>
          </cell>
          <cell r="J7682">
            <v>44930</v>
          </cell>
          <cell r="K7682" t="str">
            <v>F.V.-AREA ANDINA S.A.</v>
          </cell>
          <cell r="L7682" t="str">
            <v>Direccion: AUTOPISTA VALLE DE LOS CHILLOS – KM 25  TEL 2332233 BODEGA DE SANITARIOS</v>
          </cell>
          <cell r="M7682" t="str">
            <v>1.79021E+12</v>
          </cell>
          <cell r="N7682" t="str">
            <v>99-832-0225</v>
          </cell>
          <cell r="O7682" t="str">
            <v>99-832-0225</v>
          </cell>
          <cell r="P7682" t="str">
            <v>170301</v>
          </cell>
          <cell r="Q7682" t="str">
            <v>QUITO</v>
          </cell>
          <cell r="R7682" t="str">
            <v>PICHINCHA</v>
          </cell>
          <cell r="S7682" t="str">
            <v>QUITO</v>
          </cell>
          <cell r="T7682" t="str">
            <v>FLEXTRANS UIO</v>
          </cell>
          <cell r="U7682" t="str">
            <v>FLEXNETUIO_LOCAL</v>
          </cell>
          <cell r="V7682">
            <v>1</v>
          </cell>
          <cell r="W7682">
            <v>1</v>
          </cell>
          <cell r="X7682" t="str">
            <v>FLEXNET</v>
          </cell>
          <cell r="Y7682" t="str">
            <v>FLEX NET CALLE 28 DE JUNIO S/N Y GARCIA MORENO ENTRADA LLANO GRANDE</v>
          </cell>
        </row>
        <row r="7683">
          <cell r="A7683" t="str">
            <v>53105</v>
          </cell>
          <cell r="B7683">
            <v>489543</v>
          </cell>
          <cell r="C7683" t="str">
            <v>53105</v>
          </cell>
          <cell r="D7683" t="str">
            <v>DEGSO</v>
          </cell>
          <cell r="E7683" t="str">
            <v>DESPACHO</v>
          </cell>
          <cell r="F7683" t="str">
            <v>NORMAL</v>
          </cell>
          <cell r="G7683" t="str">
            <v>FT77466</v>
          </cell>
          <cell r="H7683">
            <v>44929</v>
          </cell>
          <cell r="I7683" t="str">
            <v>ENTREGADO</v>
          </cell>
          <cell r="J7683">
            <v>44930</v>
          </cell>
          <cell r="K7683" t="str">
            <v>ENKADOR S.A.</v>
          </cell>
          <cell r="L7683" t="str">
            <v>DIRECCION:SANGOLQUI - BARRIO SELVA ALEGRE VIA SAN FERNANDO KM 1 - HORARIO DE RECEPCION DE PEDIDOS LUNES A JUEVES DE 12:00 A 13:30 Y DE 14:00 A 15:00</v>
          </cell>
          <cell r="M7683" t="str">
            <v>1.79009E+12</v>
          </cell>
          <cell r="N7683" t="str">
            <v>99-832-0225</v>
          </cell>
          <cell r="O7683" t="str">
            <v>99-832-0225</v>
          </cell>
          <cell r="P7683" t="str">
            <v>171101</v>
          </cell>
          <cell r="Q7683" t="str">
            <v>RUMIÑAHUI</v>
          </cell>
          <cell r="R7683" t="str">
            <v>PICHINCHA</v>
          </cell>
          <cell r="S7683" t="str">
            <v>SANGOLQUI</v>
          </cell>
          <cell r="T7683" t="str">
            <v>FLEXTRANS UIO</v>
          </cell>
          <cell r="U7683" t="str">
            <v>FLEXNETUIO_LOCAL</v>
          </cell>
          <cell r="V7683">
            <v>3</v>
          </cell>
          <cell r="W7683">
            <v>30.7</v>
          </cell>
          <cell r="X7683" t="str">
            <v>FLEXNET</v>
          </cell>
          <cell r="Y7683" t="str">
            <v>FLEX NET CALLE 28 DE JUNIO S/N Y GARCIA MORENO ENTRADA LLANO GRANDE</v>
          </cell>
        </row>
        <row r="7684">
          <cell r="A7684" t="str">
            <v>9589</v>
          </cell>
          <cell r="B7684">
            <v>489544</v>
          </cell>
          <cell r="C7684" t="str">
            <v>9589</v>
          </cell>
          <cell r="D7684" t="str">
            <v>DEGSO</v>
          </cell>
          <cell r="E7684" t="str">
            <v>DESPACHO</v>
          </cell>
          <cell r="F7684" t="str">
            <v>NORMAL</v>
          </cell>
          <cell r="G7684" t="str">
            <v>FT77467</v>
          </cell>
          <cell r="H7684">
            <v>44929</v>
          </cell>
          <cell r="I7684" t="str">
            <v>ENTREGADO</v>
          </cell>
          <cell r="J7684">
            <v>44930</v>
          </cell>
          <cell r="K7684" t="str">
            <v>SIEMENS-HEALTHCARE CIA LTDA</v>
          </cell>
          <cell r="L7684" t="str">
            <v>DIRECCION: BODEGAS ILS QUITO, EUCALIPTOS Y AVELLANOS ? A NOMBRE DE SIEMENS HC - ATENCION  CARLOS LOPEZ  CEL 099 648 4913</v>
          </cell>
          <cell r="M7684" t="str">
            <v>#N/A</v>
          </cell>
          <cell r="N7684" t="str">
            <v>99-832-0225</v>
          </cell>
          <cell r="O7684" t="str">
            <v>99-832-0225</v>
          </cell>
          <cell r="P7684" t="str">
            <v>170301</v>
          </cell>
          <cell r="Q7684" t="str">
            <v>QUITO</v>
          </cell>
          <cell r="R7684" t="str">
            <v>PICHINCHA</v>
          </cell>
          <cell r="S7684" t="str">
            <v>QUITO</v>
          </cell>
          <cell r="T7684" t="str">
            <v>FLEXTRANS UIO</v>
          </cell>
          <cell r="U7684" t="str">
            <v>FLEXNETUIO_LOCAL</v>
          </cell>
          <cell r="V7684">
            <v>1</v>
          </cell>
          <cell r="W7684">
            <v>4.5999999999999996</v>
          </cell>
          <cell r="X7684" t="str">
            <v>FLEXNET</v>
          </cell>
          <cell r="Y7684" t="str">
            <v>FLEX NET CALLE 28 DE JUNIO S/N Y GARCIA MORENO ENTRADA LLANO GRANDE</v>
          </cell>
        </row>
        <row r="7685">
          <cell r="A7685" t="str">
            <v>DEC3202212310031_DEC3202212310037</v>
          </cell>
          <cell r="B7685">
            <v>489522</v>
          </cell>
          <cell r="C7685" t="str">
            <v>DEC3202212310031_DEC3202212310037</v>
          </cell>
          <cell r="D7685" t="str">
            <v>HUAWEI</v>
          </cell>
          <cell r="E7685" t="str">
            <v>DESPACHO</v>
          </cell>
          <cell r="F7685" t="str">
            <v>NORMAL</v>
          </cell>
          <cell r="G7685" t="str">
            <v>FT77234</v>
          </cell>
          <cell r="H7685">
            <v>44929</v>
          </cell>
          <cell r="I7685" t="str">
            <v>ENTREGADO</v>
          </cell>
          <cell r="J7685">
            <v>44929</v>
          </cell>
          <cell r="K7685" t="str">
            <v>JOAN BILL MORAN VERA</v>
          </cell>
          <cell r="L7685" t="str">
            <v>CALLE ROCAFUERTE S/N Y CALLE LIBERTAD ESQ. ASCAZUBI ALTO  (DEC3202212310031_DEC3202212310037) - HORA: 14:30 PM</v>
          </cell>
          <cell r="M7685" t="str">
            <v>TOTALTEK</v>
          </cell>
          <cell r="N7685" t="str">
            <v>0987714490</v>
          </cell>
          <cell r="O7685" t="str">
            <v>0987714490</v>
          </cell>
          <cell r="P7685" t="str">
            <v>170208</v>
          </cell>
          <cell r="Q7685" t="str">
            <v>QUITO</v>
          </cell>
          <cell r="R7685" t="str">
            <v>PICHINCHA</v>
          </cell>
          <cell r="S7685" t="str">
            <v>CALDERON (CARAPUNGO)</v>
          </cell>
          <cell r="T7685" t="str">
            <v>TRANSERVISS</v>
          </cell>
          <cell r="U7685" t="str">
            <v>FLEXNETUIO_LOCAL</v>
          </cell>
          <cell r="V7685">
            <v>5</v>
          </cell>
          <cell r="W7685">
            <v>13.06</v>
          </cell>
          <cell r="X7685" t="str">
            <v>FLEXNET</v>
          </cell>
          <cell r="Y7685" t="str">
            <v>FLEX NET CALLE 28 DE JUNIO S/N Y GARCIA MORENO ENTRADA LLANO GRANDE</v>
          </cell>
        </row>
        <row r="7686">
          <cell r="A7686" t="str">
            <v>DEC3202212310014 DEC3202212310005</v>
          </cell>
          <cell r="B7686">
            <v>489523</v>
          </cell>
          <cell r="C7686" t="str">
            <v>DEC3202212310014 DEC3202212310005</v>
          </cell>
          <cell r="D7686" t="str">
            <v>HUAWEI</v>
          </cell>
          <cell r="E7686" t="str">
            <v>DESPACHO</v>
          </cell>
          <cell r="F7686" t="str">
            <v>EXCLUSIVO</v>
          </cell>
          <cell r="G7686" t="str">
            <v>TF91511</v>
          </cell>
          <cell r="H7686">
            <v>44929</v>
          </cell>
          <cell r="I7686" t="str">
            <v>ENTREGADO</v>
          </cell>
          <cell r="J7686">
            <v>44929</v>
          </cell>
          <cell r="K7686" t="str">
            <v>CN SYSTEM INTEGRATION AND CONSTRUCTION DEL ECUADOR CNSIC S.A.</v>
          </cell>
          <cell r="L7686" t="str">
            <v>COOPERATIVA LOMAS DE LA FLORIDA, SECTOR 97 LOTE # 19 DE LA MZ 912</v>
          </cell>
          <cell r="M7686" t="str">
            <v xml:space="preserve">JOAN BILL MORAN VERA   </v>
          </cell>
          <cell r="N7686" t="str">
            <v>0987714490</v>
          </cell>
          <cell r="O7686" t="str">
            <v>0987714490</v>
          </cell>
          <cell r="P7686" t="str">
            <v>GUAYAQUIL</v>
          </cell>
          <cell r="Q7686" t="str">
            <v>GUAYAQUIL</v>
          </cell>
          <cell r="R7686" t="str">
            <v>GUAYAS</v>
          </cell>
          <cell r="T7686" t="str">
            <v>FLEXTRANS GYE</v>
          </cell>
          <cell r="U7686" t="str">
            <v>FLEXNETGYE_LOCAL</v>
          </cell>
          <cell r="V7686">
            <v>8</v>
          </cell>
          <cell r="W7686">
            <v>13.86</v>
          </cell>
          <cell r="X7686" t="str">
            <v>FLEXNET GUAYAQUIL</v>
          </cell>
          <cell r="Y7686" t="str">
            <v>FERNANDO GUTIERREZ HILL KM 8 1/2 VIA DAULE COOP. JUAN MONTALVO / FRENTE A PEPSI COLA</v>
          </cell>
        </row>
        <row r="7687">
          <cell r="A7687" t="str">
            <v>DEC3202212310032_DEC3202212310035</v>
          </cell>
          <cell r="B7687">
            <v>489521</v>
          </cell>
          <cell r="C7687" t="str">
            <v>DEC3202212310032_DEC3202212310035</v>
          </cell>
          <cell r="D7687" t="str">
            <v>HUAWEI</v>
          </cell>
          <cell r="E7687" t="str">
            <v>DESPACHO</v>
          </cell>
          <cell r="F7687" t="str">
            <v>NORMAL</v>
          </cell>
          <cell r="G7687" t="str">
            <v>FT77233</v>
          </cell>
          <cell r="H7687">
            <v>44929</v>
          </cell>
          <cell r="I7687" t="str">
            <v>ENTREGADO</v>
          </cell>
          <cell r="J7687">
            <v>44929</v>
          </cell>
          <cell r="K7687" t="str">
            <v>JOAN BILL MORAN VERA</v>
          </cell>
          <cell r="L7687" t="str">
            <v>QUITO CALLE EL PINAR OE13-104 Y PASAJE CANCHAGUA, TOCTIUCO (DEC3202212310032_DEC3202212310035) - HORA: 14:30 PM</v>
          </cell>
          <cell r="M7687" t="str">
            <v>TOTALTEK</v>
          </cell>
          <cell r="N7687" t="str">
            <v>0987714490</v>
          </cell>
          <cell r="O7687" t="str">
            <v>0987714490</v>
          </cell>
          <cell r="P7687" t="str">
            <v>170403</v>
          </cell>
          <cell r="Q7687" t="str">
            <v>QUITO</v>
          </cell>
          <cell r="R7687" t="str">
            <v>PICHINCHA</v>
          </cell>
          <cell r="S7687" t="str">
            <v>QUITO</v>
          </cell>
          <cell r="T7687" t="str">
            <v>TRANSERVISS</v>
          </cell>
          <cell r="U7687" t="str">
            <v>FLEXNETUIO_LOCAL</v>
          </cell>
          <cell r="V7687">
            <v>7</v>
          </cell>
          <cell r="W7687">
            <v>13.64</v>
          </cell>
          <cell r="X7687" t="str">
            <v>FLEXNET</v>
          </cell>
          <cell r="Y7687" t="str">
            <v>FLEX NET CALLE 28 DE JUNIO S/N Y GARCIA MORENO ENTRADA LLANO GRANDE</v>
          </cell>
        </row>
        <row r="7688">
          <cell r="A7688" t="str">
            <v>DEC3202212310010 DEC3202212310001</v>
          </cell>
          <cell r="B7688">
            <v>489520</v>
          </cell>
          <cell r="C7688" t="str">
            <v>DEC3202212310010 DEC3202212310001</v>
          </cell>
          <cell r="D7688" t="str">
            <v>HUAWEI</v>
          </cell>
          <cell r="E7688" t="str">
            <v>DESPACHO</v>
          </cell>
          <cell r="F7688" t="str">
            <v>EXCLUSIVO</v>
          </cell>
          <cell r="G7688" t="str">
            <v>TF91510</v>
          </cell>
          <cell r="H7688">
            <v>44929</v>
          </cell>
          <cell r="I7688" t="str">
            <v>ENTREGADO</v>
          </cell>
          <cell r="J7688">
            <v>44929</v>
          </cell>
          <cell r="K7688" t="str">
            <v>CN SYSTEM INTEGRATION AND CONSTRUCTION DEL ECUADOR CNSIC S.A.</v>
          </cell>
          <cell r="L7688" t="str">
            <v>CALLE 1ERO DE MAYO #420 ENTRE GAVIRIA Y ANTEPARA</v>
          </cell>
          <cell r="M7688" t="str">
            <v>Edwin Orlando Paucar Iza</v>
          </cell>
          <cell r="N7688" t="str">
            <v>0994192072</v>
          </cell>
          <cell r="O7688" t="str">
            <v>0994192072</v>
          </cell>
          <cell r="P7688" t="str">
            <v>GUAYAQUIL</v>
          </cell>
          <cell r="Q7688" t="str">
            <v>GUAYAQUIL</v>
          </cell>
          <cell r="R7688" t="str">
            <v>GUAYAS</v>
          </cell>
          <cell r="T7688" t="str">
            <v>FLEXTRANS GYE</v>
          </cell>
          <cell r="U7688" t="str">
            <v>FLEXNETGYE_LOCAL</v>
          </cell>
          <cell r="V7688">
            <v>6</v>
          </cell>
          <cell r="W7688">
            <v>13.52</v>
          </cell>
          <cell r="X7688" t="str">
            <v>FLEXNET GUAYAQUIL</v>
          </cell>
          <cell r="Y7688" t="str">
            <v>FERNANDO GUTIERREZ HILL KM 8 1/2 VIA DAULE COOP. JUAN MONTALVO / FRENTE A PEPSI COLA</v>
          </cell>
        </row>
        <row r="7689">
          <cell r="A7689" t="str">
            <v>DEC3202212310022 DEC3202212310009</v>
          </cell>
          <cell r="B7689">
            <v>489519</v>
          </cell>
          <cell r="C7689" t="str">
            <v>DEC3202212310022 DEC3202212310009</v>
          </cell>
          <cell r="D7689" t="str">
            <v>HUAWEI</v>
          </cell>
          <cell r="E7689" t="str">
            <v>DESPACHO</v>
          </cell>
          <cell r="F7689" t="str">
            <v>EXCLUSIVO</v>
          </cell>
          <cell r="G7689" t="str">
            <v>TF91509</v>
          </cell>
          <cell r="H7689">
            <v>44929</v>
          </cell>
          <cell r="I7689" t="str">
            <v>ENTREGADO</v>
          </cell>
          <cell r="J7689">
            <v>44929</v>
          </cell>
          <cell r="K7689" t="str">
            <v>CN SYSTEM INTEGRATION AND CONSTRUCTION DEL ECUADOR CNSIC S.A.</v>
          </cell>
          <cell r="L7689" t="str">
            <v>2DO CALLEJÓN 48 SO ENTRE AV. 31 SO Y AV. 30A SO</v>
          </cell>
          <cell r="M7689" t="str">
            <v>WASHINGTON XAVIER OSORIO QUINTO</v>
          </cell>
          <cell r="N7689" t="str">
            <v>0979989316</v>
          </cell>
          <cell r="O7689" t="str">
            <v>0979989316</v>
          </cell>
          <cell r="P7689" t="str">
            <v>GUAYAQUIL</v>
          </cell>
          <cell r="Q7689" t="str">
            <v>GUAYAQUIL</v>
          </cell>
          <cell r="R7689" t="str">
            <v>GUAYAS</v>
          </cell>
          <cell r="T7689" t="str">
            <v>FLEXTRANS GYE</v>
          </cell>
          <cell r="U7689" t="str">
            <v>FLEXNETGYE_LOCAL</v>
          </cell>
          <cell r="V7689">
            <v>5</v>
          </cell>
          <cell r="W7689">
            <v>13.08</v>
          </cell>
          <cell r="X7689" t="str">
            <v>FLEXNET GUAYAQUIL</v>
          </cell>
          <cell r="Y7689" t="str">
            <v>FERNANDO GUTIERREZ HILL KM 8 1/2 VIA DAULE COOP. JUAN MONTALVO / FRENTE A PEPSI COLA</v>
          </cell>
        </row>
        <row r="7690">
          <cell r="A7690" t="str">
            <v>DEC3202212310033_DEC3202212310042</v>
          </cell>
          <cell r="B7690">
            <v>489518</v>
          </cell>
          <cell r="C7690" t="str">
            <v>DEC3202212310033_DEC3202212310042</v>
          </cell>
          <cell r="D7690" t="str">
            <v>HUAWEI</v>
          </cell>
          <cell r="E7690" t="str">
            <v>DESPACHO</v>
          </cell>
          <cell r="F7690" t="str">
            <v>NORMAL</v>
          </cell>
          <cell r="G7690" t="str">
            <v>FT77232</v>
          </cell>
          <cell r="H7690">
            <v>44929</v>
          </cell>
          <cell r="I7690" t="str">
            <v>ENTREGADO</v>
          </cell>
          <cell r="J7690">
            <v>44929</v>
          </cell>
          <cell r="K7690" t="str">
            <v>ALEX ROMERO</v>
          </cell>
          <cell r="L7690" t="str">
            <v>QUITO LADO IZQUIERDO DEL PARQUE ITCHIMBIA (DEC3202212310033_DEC3202212310042) - HORA: 15:00 PM</v>
          </cell>
          <cell r="M7690" t="str">
            <v>CNSIC</v>
          </cell>
          <cell r="N7690" t="str">
            <v>0996499936</v>
          </cell>
          <cell r="O7690" t="str">
            <v>0996499936</v>
          </cell>
          <cell r="P7690" t="str">
            <v>170403</v>
          </cell>
          <cell r="Q7690" t="str">
            <v>QUITO</v>
          </cell>
          <cell r="R7690" t="str">
            <v>PICHINCHA</v>
          </cell>
          <cell r="S7690" t="str">
            <v>QUITO</v>
          </cell>
          <cell r="U7690" t="str">
            <v>FLEXNETUIO_LOCAL</v>
          </cell>
          <cell r="V7690">
            <v>5</v>
          </cell>
          <cell r="W7690">
            <v>13.04</v>
          </cell>
          <cell r="X7690" t="str">
            <v>FLEXNET</v>
          </cell>
          <cell r="Y7690" t="str">
            <v>FLEX NET CALLE 28 DE JUNIO S/N Y GARCIA MORENO ENTRADA LLANO GRANDE</v>
          </cell>
        </row>
        <row r="7691">
          <cell r="A7691" t="str">
            <v>DEC3202212310013 DEC3202212310004</v>
          </cell>
          <cell r="B7691">
            <v>489517</v>
          </cell>
          <cell r="C7691" t="str">
            <v>DEC3202212310013 DEC3202212310004</v>
          </cell>
          <cell r="D7691" t="str">
            <v>HUAWEI</v>
          </cell>
          <cell r="E7691" t="str">
            <v>DESPACHO</v>
          </cell>
          <cell r="F7691" t="str">
            <v>EXCLUSIVO</v>
          </cell>
          <cell r="G7691" t="str">
            <v>TF91508</v>
          </cell>
          <cell r="H7691">
            <v>44929</v>
          </cell>
          <cell r="I7691" t="str">
            <v>ENTREGADO</v>
          </cell>
          <cell r="J7691">
            <v>44929</v>
          </cell>
          <cell r="K7691" t="str">
            <v>CN SYSTEM INTEGRATION AND CONSTRUCTION DEL ECUADOR CNSIC S.A.</v>
          </cell>
          <cell r="L7691" t="str">
            <v>CDLA LA FRAGATA MZ. 5 VILLA 15 7 CALLEJÓN 49 SO Y AV. 9 SO</v>
          </cell>
          <cell r="M7691" t="str">
            <v>WASHINGTON XAVIER OSORIO QUINTO</v>
          </cell>
          <cell r="N7691" t="str">
            <v>0979989316</v>
          </cell>
          <cell r="O7691" t="str">
            <v>0979989316</v>
          </cell>
          <cell r="P7691" t="str">
            <v>GUAYAQUIL</v>
          </cell>
          <cell r="Q7691" t="str">
            <v>GUAYAQUIL</v>
          </cell>
          <cell r="R7691" t="str">
            <v>GUAYAS</v>
          </cell>
          <cell r="T7691" t="str">
            <v>FLEXTRANS GYE</v>
          </cell>
          <cell r="U7691" t="str">
            <v>FLEXNETGYE_LOCAL</v>
          </cell>
          <cell r="V7691">
            <v>7</v>
          </cell>
          <cell r="W7691">
            <v>12.36</v>
          </cell>
          <cell r="X7691" t="str">
            <v>FLEXNET GUAYAQUIL</v>
          </cell>
          <cell r="Y7691" t="str">
            <v>FERNANDO GUTIERREZ HILL KM 8 1/2 VIA DAULE COOP. JUAN MONTALVO / FRENTE A PEPSI COLA</v>
          </cell>
        </row>
        <row r="7692">
          <cell r="A7692" t="str">
            <v>DEC3202212310020 DEC3202212310008</v>
          </cell>
          <cell r="B7692">
            <v>489516</v>
          </cell>
          <cell r="C7692" t="str">
            <v>DEC3202212310020 DEC3202212310008</v>
          </cell>
          <cell r="D7692" t="str">
            <v>HUAWEI</v>
          </cell>
          <cell r="E7692" t="str">
            <v>DESPACHO</v>
          </cell>
          <cell r="F7692" t="str">
            <v>EXCLUSIVO</v>
          </cell>
          <cell r="G7692" t="str">
            <v>TF91507</v>
          </cell>
          <cell r="H7692">
            <v>44929</v>
          </cell>
          <cell r="I7692" t="str">
            <v>ENTREGADO</v>
          </cell>
          <cell r="J7692">
            <v>44929</v>
          </cell>
          <cell r="K7692" t="str">
            <v>CN SYSTEM INTEGRATION AND CONSTRUCTION DEL ECUADOR CNSIC S.A.</v>
          </cell>
          <cell r="L7692" t="str">
            <v>GUAYAQUIL; CALLE Ñ ENTRE CALLES 25 Y 24</v>
          </cell>
          <cell r="M7692" t="str">
            <v>WASHINGTON XAVIER OSORIO QUINTO</v>
          </cell>
          <cell r="N7692" t="str">
            <v>0979989316</v>
          </cell>
          <cell r="O7692" t="str">
            <v>0979989316</v>
          </cell>
          <cell r="P7692" t="str">
            <v>GUAYAQUIL</v>
          </cell>
          <cell r="Q7692" t="str">
            <v>GUAYAQUIL</v>
          </cell>
          <cell r="R7692" t="str">
            <v>GUAYAS</v>
          </cell>
          <cell r="T7692" t="str">
            <v>FLEXTRANS GYE</v>
          </cell>
          <cell r="U7692" t="str">
            <v>FLEXNETGYE_LOCAL</v>
          </cell>
          <cell r="V7692">
            <v>5</v>
          </cell>
          <cell r="W7692">
            <v>13.1</v>
          </cell>
          <cell r="X7692" t="str">
            <v>FLEXNET GUAYAQUIL</v>
          </cell>
          <cell r="Y7692" t="str">
            <v>FERNANDO GUTIERREZ HILL KM 8 1/2 VIA DAULE COOP. JUAN MONTALVO / FRENTE A PEPSI COLA</v>
          </cell>
        </row>
        <row r="7693">
          <cell r="A7693" t="str">
            <v>DEC3202212310011 DEC3202212310002</v>
          </cell>
          <cell r="B7693">
            <v>489515</v>
          </cell>
          <cell r="C7693" t="str">
            <v>DEC3202212310011 DEC3202212310002</v>
          </cell>
          <cell r="D7693" t="str">
            <v>HUAWEI</v>
          </cell>
          <cell r="E7693" t="str">
            <v>DESPACHO</v>
          </cell>
          <cell r="F7693" t="str">
            <v>EXCLUSIVO</v>
          </cell>
          <cell r="G7693" t="str">
            <v>91506</v>
          </cell>
          <cell r="H7693">
            <v>44929</v>
          </cell>
          <cell r="I7693" t="str">
            <v>ENTREGADO</v>
          </cell>
          <cell r="J7693">
            <v>44929</v>
          </cell>
          <cell r="K7693" t="str">
            <v>CN SYSTEM INTEGRATION AND CONSTRUCTION DEL ECUADOR CNSIC S.A.</v>
          </cell>
          <cell r="L7693" t="str">
            <v>AV. 42 BNO LA FLORIDA, GUAYAQUIL, GUAYAS</v>
          </cell>
          <cell r="M7693" t="str">
            <v>López  Maxi Pedro Leónidas</v>
          </cell>
          <cell r="N7693" t="str">
            <v>0991409985</v>
          </cell>
          <cell r="O7693" t="str">
            <v>0991409985</v>
          </cell>
          <cell r="P7693" t="str">
            <v>GUAYAQUIL</v>
          </cell>
          <cell r="Q7693" t="str">
            <v>GUAYAQUIL</v>
          </cell>
          <cell r="R7693" t="str">
            <v>GUAYAS</v>
          </cell>
          <cell r="T7693" t="str">
            <v>FLEXTRANS GYE</v>
          </cell>
          <cell r="U7693" t="str">
            <v>FLEXNETGYE_LOCAL</v>
          </cell>
          <cell r="V7693">
            <v>7</v>
          </cell>
          <cell r="W7693">
            <v>13.6</v>
          </cell>
          <cell r="X7693" t="str">
            <v>FLEXNET GUAYAQUIL</v>
          </cell>
          <cell r="Y7693" t="str">
            <v>FERNANDO GUTIERREZ HILL KM 8 1/2 VIA DAULE COOP. JUAN MONTALVO / FRENTE A PEPSI COLA</v>
          </cell>
        </row>
        <row r="7694">
          <cell r="A7694" t="str">
            <v>DEC3202212310025_DEC3202212310026</v>
          </cell>
          <cell r="B7694">
            <v>489511</v>
          </cell>
          <cell r="C7694" t="str">
            <v>DEC3202212310025_DEC3202212310026</v>
          </cell>
          <cell r="D7694" t="str">
            <v>HUAWEI</v>
          </cell>
          <cell r="E7694" t="str">
            <v>DESPACHO</v>
          </cell>
          <cell r="F7694" t="str">
            <v>NORMAL</v>
          </cell>
          <cell r="G7694" t="str">
            <v>FT77228</v>
          </cell>
          <cell r="H7694">
            <v>44929</v>
          </cell>
          <cell r="I7694" t="str">
            <v>ENTREGADO</v>
          </cell>
          <cell r="J7694">
            <v>44929</v>
          </cell>
          <cell r="K7694" t="str">
            <v>ALEX ROMERO</v>
          </cell>
          <cell r="L7694" t="str">
            <v>QUITO CALLE EL PLACER S/N SECTOR DEL PARQUE YAKU, EL TEJAR  - HORA: 14:00 PM</v>
          </cell>
          <cell r="M7694" t="str">
            <v>CNSIC</v>
          </cell>
          <cell r="N7694" t="str">
            <v>0996499936</v>
          </cell>
          <cell r="O7694" t="str">
            <v>0996499936</v>
          </cell>
          <cell r="P7694" t="str">
            <v>170401</v>
          </cell>
          <cell r="Q7694" t="str">
            <v>QUITO</v>
          </cell>
          <cell r="R7694" t="str">
            <v>PICHINCHA</v>
          </cell>
          <cell r="S7694" t="str">
            <v>QUITO</v>
          </cell>
          <cell r="U7694" t="str">
            <v>FLEXNETUIO_LOCAL</v>
          </cell>
          <cell r="V7694">
            <v>5</v>
          </cell>
          <cell r="W7694">
            <v>13.06</v>
          </cell>
          <cell r="X7694" t="str">
            <v>FLEXNET</v>
          </cell>
          <cell r="Y7694" t="str">
            <v>FLEX NET CALLE 28 DE JUNIO S/N Y GARCIA MORENO ENTRADA LLANO GRANDE</v>
          </cell>
        </row>
        <row r="7695">
          <cell r="A7695" t="str">
            <v>DEC3202212310038_DEC3202212310040</v>
          </cell>
          <cell r="B7695">
            <v>489512</v>
          </cell>
          <cell r="C7695" t="str">
            <v>DEC3202212310038_DEC3202212310040</v>
          </cell>
          <cell r="D7695" t="str">
            <v>HUAWEI</v>
          </cell>
          <cell r="E7695" t="str">
            <v>DESPACHO</v>
          </cell>
          <cell r="F7695" t="str">
            <v>NORMAL</v>
          </cell>
          <cell r="G7695" t="str">
            <v>FT77229</v>
          </cell>
          <cell r="H7695">
            <v>44929</v>
          </cell>
          <cell r="I7695" t="str">
            <v>ENTREGADO</v>
          </cell>
          <cell r="J7695">
            <v>44929</v>
          </cell>
          <cell r="K7695" t="str">
            <v>ALEX ROMERO</v>
          </cell>
          <cell r="L7695" t="str">
            <v>QUITO -PANAMERICANA NORTE Y PASAJE S/N, FRENTE AL COLEGIO ABDON CALDERON RECOLECTA. PARROQUIA CALDERON  - HORA: 14:00 PM</v>
          </cell>
          <cell r="M7695" t="str">
            <v>CNSIC</v>
          </cell>
          <cell r="N7695" t="str">
            <v>0991978154</v>
          </cell>
          <cell r="O7695" t="str">
            <v>0991978154</v>
          </cell>
          <cell r="P7695" t="str">
            <v>170208</v>
          </cell>
          <cell r="Q7695" t="str">
            <v>QUITO</v>
          </cell>
          <cell r="R7695" t="str">
            <v>PICHINCHA</v>
          </cell>
          <cell r="S7695" t="str">
            <v>CALDERON (CARAPUNGO)</v>
          </cell>
          <cell r="U7695" t="str">
            <v>FLEXNETUIO_LOCAL</v>
          </cell>
          <cell r="V7695">
            <v>8</v>
          </cell>
          <cell r="W7695">
            <v>13.88</v>
          </cell>
          <cell r="X7695" t="str">
            <v>FLEXNET</v>
          </cell>
          <cell r="Y7695" t="str">
            <v>FLEX NET CALLE 28 DE JUNIO S/N Y GARCIA MORENO ENTRADA LLANO GRANDE</v>
          </cell>
        </row>
        <row r="7696">
          <cell r="A7696" t="str">
            <v>DEC3202212310045_DEC3202212310046</v>
          </cell>
          <cell r="B7696">
            <v>489513</v>
          </cell>
          <cell r="C7696" t="str">
            <v>DEC3202212310045_DEC3202212310046</v>
          </cell>
          <cell r="D7696" t="str">
            <v>HUAWEI</v>
          </cell>
          <cell r="E7696" t="str">
            <v>DESPACHO</v>
          </cell>
          <cell r="F7696" t="str">
            <v>NORMAL</v>
          </cell>
          <cell r="G7696" t="str">
            <v>FT77231</v>
          </cell>
          <cell r="H7696">
            <v>44929</v>
          </cell>
          <cell r="I7696" t="str">
            <v>ENTREGADO</v>
          </cell>
          <cell r="J7696">
            <v>44929</v>
          </cell>
          <cell r="K7696" t="str">
            <v>FERNANDO VINICIO LARA SALAS</v>
          </cell>
          <cell r="L7696" t="str">
            <v>QUITO -AURELIO ESPINOZA POLIT Y SEBASTIAN DE BENALCAZAR- HORA: 14:30 PM</v>
          </cell>
          <cell r="M7696" t="str">
            <v>TELEQUIN</v>
          </cell>
          <cell r="N7696" t="str">
            <v>0999147208</v>
          </cell>
          <cell r="O7696" t="str">
            <v>0999147208</v>
          </cell>
          <cell r="P7696" t="str">
            <v>170103</v>
          </cell>
          <cell r="Q7696" t="str">
            <v>QUITO</v>
          </cell>
          <cell r="R7696" t="str">
            <v>PICHINCHA</v>
          </cell>
          <cell r="S7696" t="str">
            <v>NANEGAL</v>
          </cell>
          <cell r="T7696" t="str">
            <v>TRANSERVISS</v>
          </cell>
          <cell r="U7696" t="str">
            <v>FLEXNETUIO_PROVINCIA</v>
          </cell>
          <cell r="V7696">
            <v>5</v>
          </cell>
          <cell r="W7696">
            <v>13.14</v>
          </cell>
          <cell r="X7696" t="str">
            <v>FLEXNET</v>
          </cell>
          <cell r="Y7696" t="str">
            <v>FLEX NET CALLE 28 DE JUNIO S/N Y GARCIA MORENO ENTRADA LLANO GRANDE</v>
          </cell>
        </row>
        <row r="7697">
          <cell r="A7697" t="str">
            <v>DEC3202212310023_DEC3202212310024</v>
          </cell>
          <cell r="B7697">
            <v>489514</v>
          </cell>
          <cell r="C7697" t="str">
            <v>DEC3202212310023_DEC3202212310024</v>
          </cell>
          <cell r="D7697" t="str">
            <v>HUAWEI</v>
          </cell>
          <cell r="E7697" t="str">
            <v>DESPACHO</v>
          </cell>
          <cell r="F7697" t="str">
            <v>NORMAL</v>
          </cell>
          <cell r="G7697" t="str">
            <v>FT77230</v>
          </cell>
          <cell r="H7697">
            <v>44929</v>
          </cell>
          <cell r="I7697" t="str">
            <v>ENTREGADO</v>
          </cell>
          <cell r="J7697">
            <v>44929</v>
          </cell>
          <cell r="K7697" t="str">
            <v>EDWIN FABRICIO IZA CALAPAQUI</v>
          </cell>
          <cell r="L7697" t="str">
            <v>QUITO -AV. GUALBERTO PEREZ E1-323 Y CUMBE, ESQ- HORA: 14:30 PM</v>
          </cell>
          <cell r="M7697" t="str">
            <v>TELEQUIN</v>
          </cell>
          <cell r="N7697" t="str">
            <v>0999450383</v>
          </cell>
          <cell r="O7697" t="str">
            <v>0999450383</v>
          </cell>
          <cell r="P7697" t="str">
            <v>170603</v>
          </cell>
          <cell r="Q7697" t="str">
            <v>QUITO</v>
          </cell>
          <cell r="R7697" t="str">
            <v>PICHINCHA</v>
          </cell>
          <cell r="S7697" t="str">
            <v>QUITO</v>
          </cell>
          <cell r="T7697" t="str">
            <v>TRANSERVISS</v>
          </cell>
          <cell r="U7697" t="str">
            <v>FLEXNETUIO_LOCAL</v>
          </cell>
          <cell r="V7697">
            <v>5</v>
          </cell>
          <cell r="W7697">
            <v>13.1</v>
          </cell>
          <cell r="X7697" t="str">
            <v>FLEXNET</v>
          </cell>
          <cell r="Y7697" t="str">
            <v>FLEX NET CALLE 28 DE JUNIO S/N Y GARCIA MORENO ENTRADA LLANO GRANDE</v>
          </cell>
        </row>
        <row r="7698">
          <cell r="A7698" t="str">
            <v>DEC3202212310015 DEC3202212310006</v>
          </cell>
          <cell r="B7698">
            <v>489510</v>
          </cell>
          <cell r="C7698" t="str">
            <v>DEC3202212310015 DEC3202212310006</v>
          </cell>
          <cell r="D7698" t="str">
            <v>HUAWEI</v>
          </cell>
          <cell r="E7698" t="str">
            <v>DESPACHO</v>
          </cell>
          <cell r="F7698" t="str">
            <v>EXCLUSIVO</v>
          </cell>
          <cell r="G7698" t="str">
            <v>TF91505</v>
          </cell>
          <cell r="H7698">
            <v>44929</v>
          </cell>
          <cell r="I7698" t="str">
            <v>ENTREGADO</v>
          </cell>
          <cell r="J7698">
            <v>44929</v>
          </cell>
          <cell r="K7698" t="str">
            <v>CN SYSTEM INTEGRATION AND CONSTRUCTION DEL ECUADOR CNSIC S.A.</v>
          </cell>
          <cell r="L7698" t="str">
            <v>GUAYAQUIL, CALLE 15 ENTRE LA E Y LA F</v>
          </cell>
          <cell r="M7698" t="str">
            <v>WASHINGTON XAVIER OSORIO QUINTO</v>
          </cell>
          <cell r="N7698" t="str">
            <v>0979989316</v>
          </cell>
          <cell r="O7698" t="str">
            <v>0979989316</v>
          </cell>
          <cell r="P7698" t="str">
            <v>GUAYAQUIL</v>
          </cell>
          <cell r="Q7698" t="str">
            <v>GUAYAQUIL</v>
          </cell>
          <cell r="R7698" t="str">
            <v>GUAYAS</v>
          </cell>
          <cell r="T7698" t="str">
            <v>FLEXTRANS GYE</v>
          </cell>
          <cell r="U7698" t="str">
            <v>FLEXNETGYE_LOCAL</v>
          </cell>
          <cell r="V7698">
            <v>5</v>
          </cell>
          <cell r="W7698">
            <v>13.1</v>
          </cell>
          <cell r="X7698" t="str">
            <v>FLEXNET GUAYAQUIL</v>
          </cell>
          <cell r="Y7698" t="str">
            <v>FERNANDO GUTIERREZ HILL KM 8 1/2 VIA DAULE COOP. JUAN MONTALVO / FRENTE A PEPSI COLA</v>
          </cell>
        </row>
        <row r="7699">
          <cell r="A7699" t="str">
            <v>MULTI_23_004&amp;006</v>
          </cell>
          <cell r="B7699">
            <v>489509</v>
          </cell>
          <cell r="C7699" t="str">
            <v>MULTI_23_004&amp;006</v>
          </cell>
          <cell r="D7699" t="str">
            <v>MULTIVAC</v>
          </cell>
          <cell r="E7699" t="str">
            <v>DESPACHO</v>
          </cell>
          <cell r="G7699" t="str">
            <v>031002004150436</v>
          </cell>
          <cell r="H7699">
            <v>44929</v>
          </cell>
          <cell r="I7699" t="str">
            <v>ENTREGADO</v>
          </cell>
          <cell r="J7699">
            <v>44930</v>
          </cell>
          <cell r="K7699" t="str">
            <v>FRESH FISH</v>
          </cell>
          <cell r="L7699" t="str">
            <v xml:space="preserve">KM 4.5 VIA A MANTA SAN MATEO	</v>
          </cell>
          <cell r="P7699" t="str">
            <v>130201</v>
          </cell>
          <cell r="Q7699" t="str">
            <v>MANTA</v>
          </cell>
          <cell r="R7699" t="str">
            <v>MANABI</v>
          </cell>
          <cell r="S7699" t="str">
            <v>MANTA</v>
          </cell>
          <cell r="T7699" t="str">
            <v>TRAMACO</v>
          </cell>
          <cell r="U7699" t="str">
            <v>FLEXNETUIO_PROVINCIA</v>
          </cell>
          <cell r="V7699">
            <v>1</v>
          </cell>
          <cell r="W7699">
            <v>2</v>
          </cell>
          <cell r="X7699" t="str">
            <v>FLEXNET UIO</v>
          </cell>
          <cell r="Y7699" t="str">
            <v>PANAMERICANA NORTE KM 12 1/2  LLANO GRANDE</v>
          </cell>
        </row>
        <row r="7700">
          <cell r="A7700" t="str">
            <v>4784201</v>
          </cell>
          <cell r="B7700">
            <v>489490</v>
          </cell>
          <cell r="C7700" t="str">
            <v>4784201</v>
          </cell>
          <cell r="D7700" t="str">
            <v>MDELIVERY</v>
          </cell>
          <cell r="E7700" t="str">
            <v>DESPACHO</v>
          </cell>
          <cell r="F7700" t="str">
            <v>NORMAL</v>
          </cell>
          <cell r="G7700" t="str">
            <v>FT77313</v>
          </cell>
          <cell r="H7700">
            <v>44929</v>
          </cell>
          <cell r="I7700" t="str">
            <v>ENTREGADO</v>
          </cell>
          <cell r="J7700">
            <v>44929</v>
          </cell>
          <cell r="K7700" t="str">
            <v>Antony Leandro Gonzalez Monar</v>
          </cell>
          <cell r="L7700" t="str">
            <v>SOLANDA CALLE PAQUISHA S16 B79 CALLE MEDITERRANEO O CALLE S17B</v>
          </cell>
          <cell r="M7700" t="str">
            <v>1750934547</v>
          </cell>
          <cell r="N7700" t="str">
            <v>0999852839</v>
          </cell>
          <cell r="O7700" t="str">
            <v>0999852839</v>
          </cell>
          <cell r="P7700" t="str">
            <v>170606</v>
          </cell>
          <cell r="Q7700" t="str">
            <v>QUITO</v>
          </cell>
          <cell r="R7700" t="str">
            <v>PICHINCHA</v>
          </cell>
          <cell r="S7700" t="str">
            <v>QUITO</v>
          </cell>
          <cell r="T7700" t="str">
            <v>FLEXTRANS UIO</v>
          </cell>
          <cell r="U7700" t="str">
            <v>FLEXNETUIO_LOCAL</v>
          </cell>
          <cell r="V7700">
            <v>1</v>
          </cell>
          <cell r="W7700">
            <v>1</v>
          </cell>
          <cell r="X7700" t="str">
            <v>FLEXNET ECUADOR - MDELIVERY</v>
          </cell>
          <cell r="Y7700" t="str">
            <v>CALLE 28 DE JUNIO S/N Y GARCIA MORENO ENTRADA LLANO GRANDE</v>
          </cell>
        </row>
        <row r="7701">
          <cell r="A7701" t="str">
            <v>4784204</v>
          </cell>
          <cell r="B7701">
            <v>489491</v>
          </cell>
          <cell r="C7701" t="str">
            <v>4784204</v>
          </cell>
          <cell r="D7701" t="str">
            <v>MDELIVERY</v>
          </cell>
          <cell r="E7701" t="str">
            <v>DESPACHO</v>
          </cell>
          <cell r="F7701" t="str">
            <v>NORMAL</v>
          </cell>
          <cell r="G7701" t="str">
            <v>031080004784204</v>
          </cell>
          <cell r="H7701">
            <v>44929</v>
          </cell>
          <cell r="I7701" t="str">
            <v>ENTREGADO</v>
          </cell>
          <cell r="J7701">
            <v>44930</v>
          </cell>
          <cell r="K7701" t="str">
            <v>MANOSALVAS IBUJES JORGE RAFAEL</v>
          </cell>
          <cell r="L7701" t="str">
            <v>BOLIVAR  AV  GRIJALVA  LOTE 3  AV GUACHAN</v>
          </cell>
          <cell r="M7701" t="str">
            <v>0401331582</v>
          </cell>
          <cell r="N7701" t="str">
            <v>0994692040</v>
          </cell>
          <cell r="O7701" t="str">
            <v>0994692040</v>
          </cell>
          <cell r="P7701" t="str">
            <v>040201</v>
          </cell>
          <cell r="Q7701" t="str">
            <v>BOLIVAR (CARCHI)</v>
          </cell>
          <cell r="R7701" t="str">
            <v>CARCHI</v>
          </cell>
          <cell r="S7701" t="str">
            <v>BOLIVAR - CUESACA</v>
          </cell>
          <cell r="T7701" t="str">
            <v>TRAMACO</v>
          </cell>
          <cell r="U7701" t="str">
            <v>FLEXNETUIO_PROVINCIA</v>
          </cell>
          <cell r="V7701">
            <v>1</v>
          </cell>
          <cell r="W7701">
            <v>1</v>
          </cell>
          <cell r="X7701" t="str">
            <v>FLEXNET ECUADOR - MDELIVERY</v>
          </cell>
          <cell r="Y7701" t="str">
            <v>CALLE 28 DE JUNIO S/N Y GARCIA MORENO ENTRADA LLANO GRANDE</v>
          </cell>
        </row>
        <row r="7702">
          <cell r="A7702" t="str">
            <v>4784249</v>
          </cell>
          <cell r="B7702">
            <v>489492</v>
          </cell>
          <cell r="C7702" t="str">
            <v>4784249</v>
          </cell>
          <cell r="D7702" t="str">
            <v>MDELIVERY</v>
          </cell>
          <cell r="E7702" t="str">
            <v>DESPACHO</v>
          </cell>
          <cell r="F7702" t="str">
            <v>NORMAL</v>
          </cell>
          <cell r="G7702" t="str">
            <v>IC4116</v>
          </cell>
          <cell r="H7702">
            <v>44929</v>
          </cell>
          <cell r="I7702" t="str">
            <v>ENTREGADO</v>
          </cell>
          <cell r="J7702">
            <v>44930</v>
          </cell>
          <cell r="K7702" t="str">
            <v>GONZALEZ LAPO CARMEN EDITH</v>
          </cell>
          <cell r="L7702" t="str">
            <v>SAN SEBASTIAN CALLE JUAN CUEVA JARAMILLO  SN</v>
          </cell>
          <cell r="M7702" t="str">
            <v>0704089184</v>
          </cell>
          <cell r="N7702" t="str">
            <v>0987208448</v>
          </cell>
          <cell r="O7702" t="str">
            <v>0987208448</v>
          </cell>
          <cell r="P7702" t="str">
            <v>010101</v>
          </cell>
          <cell r="Q7702" t="str">
            <v>CUENCA</v>
          </cell>
          <cell r="R7702" t="str">
            <v>AZUAY</v>
          </cell>
          <cell r="S7702" t="str">
            <v>CUENCA</v>
          </cell>
          <cell r="T7702" t="str">
            <v>ITSACOURIER</v>
          </cell>
          <cell r="U7702" t="str">
            <v>FLEXNETUIO_PROVINCIA</v>
          </cell>
          <cell r="V7702">
            <v>1</v>
          </cell>
          <cell r="W7702">
            <v>1</v>
          </cell>
          <cell r="X7702" t="str">
            <v>FLEXNET ECUADOR - MDELIVERY</v>
          </cell>
          <cell r="Y7702" t="str">
            <v>CALLE 28 DE JUNIO S/N Y GARCIA MORENO ENTRADA LLANO GRANDE</v>
          </cell>
        </row>
        <row r="7703">
          <cell r="A7703" t="str">
            <v>4784274</v>
          </cell>
          <cell r="B7703">
            <v>489493</v>
          </cell>
          <cell r="C7703" t="str">
            <v>4784274</v>
          </cell>
          <cell r="D7703" t="str">
            <v>MDELIVERY</v>
          </cell>
          <cell r="E7703" t="str">
            <v>DESPACHO</v>
          </cell>
          <cell r="F7703" t="str">
            <v>NORMAL</v>
          </cell>
          <cell r="G7703" t="str">
            <v>031080004784274</v>
          </cell>
          <cell r="H7703">
            <v>44929</v>
          </cell>
          <cell r="I7703" t="str">
            <v>ENTREGADO</v>
          </cell>
          <cell r="J7703">
            <v>44930</v>
          </cell>
          <cell r="K7703" t="str">
            <v>ROSA AMADA MORA TRUJILLO</v>
          </cell>
          <cell r="L7703" t="str">
            <v>EL ANGEL CALLE SUCRE 05 64 CALLE SALINAS</v>
          </cell>
          <cell r="M7703" t="str">
            <v>0400108841</v>
          </cell>
          <cell r="N7703" t="str">
            <v>0960938796</v>
          </cell>
          <cell r="O7703" t="str">
            <v>0960938796</v>
          </cell>
          <cell r="P7703" t="str">
            <v>040301</v>
          </cell>
          <cell r="Q7703" t="str">
            <v>ESPEJO</v>
          </cell>
          <cell r="R7703" t="str">
            <v>CARCHI</v>
          </cell>
          <cell r="S7703" t="str">
            <v>EL ANGEL - INGUEZA - LA LIBERTAD (ALIZO) - SAN ISIDRO</v>
          </cell>
          <cell r="T7703" t="str">
            <v>TRAMACO</v>
          </cell>
          <cell r="U7703" t="str">
            <v>FLEXNETUIO_PROVINCIA</v>
          </cell>
          <cell r="V7703">
            <v>1</v>
          </cell>
          <cell r="W7703">
            <v>1</v>
          </cell>
          <cell r="X7703" t="str">
            <v>FLEXNET ECUADOR - MDELIVERY</v>
          </cell>
          <cell r="Y7703" t="str">
            <v>CALLE 28 DE JUNIO S/N Y GARCIA MORENO ENTRADA LLANO GRANDE</v>
          </cell>
        </row>
        <row r="7704">
          <cell r="A7704" t="str">
            <v>4784388</v>
          </cell>
          <cell r="B7704">
            <v>489495</v>
          </cell>
          <cell r="C7704" t="str">
            <v>4784388</v>
          </cell>
          <cell r="D7704" t="str">
            <v>MDELIVERY</v>
          </cell>
          <cell r="E7704" t="str">
            <v>DESPACHO</v>
          </cell>
          <cell r="F7704" t="str">
            <v>NORMAL</v>
          </cell>
          <cell r="G7704" t="str">
            <v>FT77246</v>
          </cell>
          <cell r="H7704">
            <v>44929</v>
          </cell>
          <cell r="I7704" t="str">
            <v>ENTREGADO</v>
          </cell>
          <cell r="J7704">
            <v>44930</v>
          </cell>
          <cell r="K7704" t="str">
            <v>ROXANA ELIZABETH MACIAS BARAHONA</v>
          </cell>
          <cell r="L7704" t="str">
            <v>CHILLOGALLO  CALLE RAFAEL GARCIA S31  146 CALLE PEDRO CARBO</v>
          </cell>
          <cell r="M7704" t="str">
            <v>1205806597</v>
          </cell>
          <cell r="N7704" t="str">
            <v>0982724701</v>
          </cell>
          <cell r="O7704" t="str">
            <v>0982724701</v>
          </cell>
          <cell r="P7704" t="str">
            <v>170708</v>
          </cell>
          <cell r="Q7704" t="str">
            <v>QUITO</v>
          </cell>
          <cell r="R7704" t="str">
            <v>PICHINCHA</v>
          </cell>
          <cell r="S7704" t="str">
            <v>QUITO</v>
          </cell>
          <cell r="T7704" t="str">
            <v>FLEXTRANS UIO</v>
          </cell>
          <cell r="U7704" t="str">
            <v>FLEXNETUIO_LOCAL</v>
          </cell>
          <cell r="V7704">
            <v>1</v>
          </cell>
          <cell r="W7704">
            <v>1</v>
          </cell>
          <cell r="X7704" t="str">
            <v>FLEXNET ECUADOR - MDELIVERY</v>
          </cell>
          <cell r="Y7704" t="str">
            <v>CALLE 28 DE JUNIO S/N Y GARCIA MORENO ENTRADA LLANO GRANDE</v>
          </cell>
        </row>
        <row r="7705">
          <cell r="A7705" t="str">
            <v>4784491</v>
          </cell>
          <cell r="B7705">
            <v>489496</v>
          </cell>
          <cell r="C7705" t="str">
            <v>4784491</v>
          </cell>
          <cell r="D7705" t="str">
            <v>MDELIVERY</v>
          </cell>
          <cell r="E7705" t="str">
            <v>DESPACHO</v>
          </cell>
          <cell r="F7705" t="str">
            <v>DERIVADO PICK UP</v>
          </cell>
          <cell r="G7705" t="str">
            <v>031080004784491</v>
          </cell>
          <cell r="H7705">
            <v>44929</v>
          </cell>
          <cell r="I7705" t="str">
            <v>ENTREGADO</v>
          </cell>
          <cell r="J7705">
            <v>44930</v>
          </cell>
          <cell r="K7705" t="str">
            <v>LEONARDO ENRIQUE MORAN MONSERRATE</v>
          </cell>
          <cell r="L7705" t="str">
            <v>OFICINA TRAMACO PUNTO DE ATENCION SAN MARINO</v>
          </cell>
          <cell r="M7705" t="str">
            <v>0920761772</v>
          </cell>
          <cell r="N7705" t="str">
            <v>0990515639</v>
          </cell>
          <cell r="O7705" t="str">
            <v>0990515639</v>
          </cell>
          <cell r="P7705" t="str">
            <v>GUAYAQUIL</v>
          </cell>
          <cell r="Q7705" t="str">
            <v>GUAYAQUIL</v>
          </cell>
          <cell r="R7705" t="str">
            <v>GUAYAS</v>
          </cell>
          <cell r="T7705" t="str">
            <v>TRAMACO</v>
          </cell>
          <cell r="U7705" t="str">
            <v>FLEXNETUIO_GYE</v>
          </cell>
          <cell r="V7705">
            <v>1</v>
          </cell>
          <cell r="W7705">
            <v>1</v>
          </cell>
          <cell r="X7705" t="str">
            <v>FLEXNET ECUADOR - MDELIVERY</v>
          </cell>
          <cell r="Y7705" t="str">
            <v>CALLE 28 DE JUNIO S/N Y GARCIA MORENO ENTRADA LLANO GRANDE</v>
          </cell>
        </row>
        <row r="7706">
          <cell r="A7706" t="str">
            <v>4784513</v>
          </cell>
          <cell r="B7706">
            <v>489497</v>
          </cell>
          <cell r="C7706" t="str">
            <v>4784513</v>
          </cell>
          <cell r="D7706" t="str">
            <v>MDELIVERY</v>
          </cell>
          <cell r="E7706" t="str">
            <v>DESPACHO</v>
          </cell>
          <cell r="F7706" t="str">
            <v>NORMAL</v>
          </cell>
          <cell r="G7706" t="str">
            <v>TF91578 / 031080004784513</v>
          </cell>
          <cell r="H7706">
            <v>44929</v>
          </cell>
          <cell r="I7706" t="str">
            <v>ENTREGADO</v>
          </cell>
          <cell r="J7706">
            <v>44936</v>
          </cell>
          <cell r="K7706" t="str">
            <v>PEDRO LEONARDO LEON VALBERA</v>
          </cell>
          <cell r="L7706" t="str">
            <v>TARQUI COOP UNIDAD NACIONAL  MZ 366 SOLAR 6</v>
          </cell>
          <cell r="M7706" t="str">
            <v>1208381945</v>
          </cell>
          <cell r="N7706" t="str">
            <v>0980026901</v>
          </cell>
          <cell r="O7706" t="str">
            <v>0980026901</v>
          </cell>
          <cell r="P7706" t="str">
            <v>090605</v>
          </cell>
          <cell r="Q7706" t="str">
            <v>GUAYAQUIL</v>
          </cell>
          <cell r="R7706" t="str">
            <v>GUAYAS</v>
          </cell>
          <cell r="S7706" t="str">
            <v>GUAYAQUIL</v>
          </cell>
          <cell r="T7706" t="str">
            <v>TRAMACO</v>
          </cell>
          <cell r="U7706" t="str">
            <v>FLEXNETUIO_GYE</v>
          </cell>
          <cell r="V7706">
            <v>1</v>
          </cell>
          <cell r="W7706">
            <v>1</v>
          </cell>
          <cell r="X7706" t="str">
            <v>FLEXNET ECUADOR - MDELIVERY</v>
          </cell>
          <cell r="Y7706" t="str">
            <v>CALLE 28 DE JUNIO S/N Y GARCIA MORENO ENTRADA LLANO GRANDE</v>
          </cell>
        </row>
        <row r="7707">
          <cell r="A7707" t="str">
            <v>4784642</v>
          </cell>
          <cell r="B7707">
            <v>489498</v>
          </cell>
          <cell r="C7707" t="str">
            <v>4784642</v>
          </cell>
          <cell r="D7707" t="str">
            <v>MDELIVERY</v>
          </cell>
          <cell r="E7707" t="str">
            <v>DESPACHO</v>
          </cell>
          <cell r="F7707" t="str">
            <v>NORMAL</v>
          </cell>
          <cell r="G7707" t="str">
            <v>031080004784642</v>
          </cell>
          <cell r="H7707">
            <v>44929</v>
          </cell>
          <cell r="I7707" t="str">
            <v>ENTREGADO</v>
          </cell>
          <cell r="J7707">
            <v>44930</v>
          </cell>
          <cell r="K7707" t="str">
            <v>CARLOS ANTONIO REYES SANCHEZ</v>
          </cell>
          <cell r="L7707" t="str">
            <v>SUCRE CALLE ALEMANIA  SN  Y RUSIA</v>
          </cell>
          <cell r="M7707" t="str">
            <v>1104808397</v>
          </cell>
          <cell r="N7707" t="str">
            <v>0985428384</v>
          </cell>
          <cell r="O7707" t="str">
            <v>0995874303</v>
          </cell>
          <cell r="P7707" t="str">
            <v>110102</v>
          </cell>
          <cell r="Q7707" t="str">
            <v>LOJA</v>
          </cell>
          <cell r="R7707" t="str">
            <v>LOJA</v>
          </cell>
          <cell r="S7707" t="str">
            <v>LOJA</v>
          </cell>
          <cell r="T7707" t="str">
            <v>TRAMACO</v>
          </cell>
          <cell r="U7707" t="str">
            <v>FLEXNETUIO_PROVINCIA</v>
          </cell>
          <cell r="V7707">
            <v>1</v>
          </cell>
          <cell r="W7707">
            <v>1</v>
          </cell>
          <cell r="X7707" t="str">
            <v>FLEXNET ECUADOR - MDELIVERY</v>
          </cell>
          <cell r="Y7707" t="str">
            <v>CALLE 28 DE JUNIO S/N Y GARCIA MORENO ENTRADA LLANO GRANDE</v>
          </cell>
        </row>
        <row r="7708">
          <cell r="A7708" t="str">
            <v>4784675</v>
          </cell>
          <cell r="B7708">
            <v>489499</v>
          </cell>
          <cell r="C7708" t="str">
            <v>4784675</v>
          </cell>
          <cell r="D7708" t="str">
            <v>MDELIVERY</v>
          </cell>
          <cell r="E7708" t="str">
            <v>DESPACHO</v>
          </cell>
          <cell r="F7708" t="str">
            <v>NORMAL</v>
          </cell>
          <cell r="G7708" t="str">
            <v>FT77304</v>
          </cell>
          <cell r="H7708">
            <v>44929</v>
          </cell>
          <cell r="I7708" t="str">
            <v>ENTREGADO</v>
          </cell>
          <cell r="J7708">
            <v>44929</v>
          </cell>
          <cell r="K7708" t="str">
            <v>XIMENA DE LOURDES PAREDES VILLACRES</v>
          </cell>
          <cell r="L7708" t="str">
            <v>SAN JUAN  CALLE RIO DE JANEIRO SN  Y MANUEL LARREA</v>
          </cell>
          <cell r="M7708" t="str">
            <v>1712717741</v>
          </cell>
          <cell r="N7708" t="str">
            <v>0995438419</v>
          </cell>
          <cell r="O7708" t="str">
            <v>0995438419</v>
          </cell>
          <cell r="P7708" t="str">
            <v>170402</v>
          </cell>
          <cell r="Q7708" t="str">
            <v>QUITO</v>
          </cell>
          <cell r="R7708" t="str">
            <v>PICHINCHA</v>
          </cell>
          <cell r="S7708" t="str">
            <v>QUITO</v>
          </cell>
          <cell r="T7708" t="str">
            <v>FLEXTRANS UIO</v>
          </cell>
          <cell r="U7708" t="str">
            <v>FLEXNETUIO_LOCAL</v>
          </cell>
          <cell r="V7708">
            <v>1</v>
          </cell>
          <cell r="W7708">
            <v>1</v>
          </cell>
          <cell r="X7708" t="str">
            <v>FLEXNET ECUADOR - MDELIVERY</v>
          </cell>
          <cell r="Y7708" t="str">
            <v>CALLE 28 DE JUNIO S/N Y GARCIA MORENO ENTRADA LLANO GRANDE</v>
          </cell>
        </row>
        <row r="7709">
          <cell r="A7709" t="str">
            <v>4784690</v>
          </cell>
          <cell r="B7709">
            <v>489500</v>
          </cell>
          <cell r="C7709" t="str">
            <v>4784690</v>
          </cell>
          <cell r="D7709" t="str">
            <v>MDELIVERY</v>
          </cell>
          <cell r="E7709" t="str">
            <v>DESPACHO</v>
          </cell>
          <cell r="F7709" t="str">
            <v>NORMAL</v>
          </cell>
          <cell r="G7709" t="str">
            <v>FT77325</v>
          </cell>
          <cell r="H7709">
            <v>44929</v>
          </cell>
          <cell r="I7709" t="str">
            <v>ENTREGADO</v>
          </cell>
          <cell r="J7709">
            <v>44929</v>
          </cell>
          <cell r="K7709" t="str">
            <v>MARIA FERNANDA CASTRO HERRERA</v>
          </cell>
          <cell r="L7709" t="str">
            <v>LA MARISCAL AV GASPAR DE VILLARROEL  SN  Y SEIS DE DICIEMBRE</v>
          </cell>
          <cell r="M7709" t="str">
            <v>1713324448</v>
          </cell>
          <cell r="N7709" t="str">
            <v>0993664773</v>
          </cell>
          <cell r="O7709" t="str">
            <v>0993664773</v>
          </cell>
          <cell r="P7709" t="str">
            <v>170505</v>
          </cell>
          <cell r="Q7709" t="str">
            <v>QUITO</v>
          </cell>
          <cell r="R7709" t="str">
            <v>PICHINCHA</v>
          </cell>
          <cell r="S7709" t="str">
            <v>QUITO</v>
          </cell>
          <cell r="T7709" t="str">
            <v>FLEXTRANS UIO</v>
          </cell>
          <cell r="U7709" t="str">
            <v>FLEXNETUIO_LOCAL</v>
          </cell>
          <cell r="V7709">
            <v>1</v>
          </cell>
          <cell r="W7709">
            <v>1</v>
          </cell>
          <cell r="X7709" t="str">
            <v>FLEXNET ECUADOR - MDELIVERY</v>
          </cell>
          <cell r="Y7709" t="str">
            <v>CALLE 28 DE JUNIO S/N Y GARCIA MORENO ENTRADA LLANO GRANDE</v>
          </cell>
        </row>
        <row r="7710">
          <cell r="A7710" t="str">
            <v>4784700</v>
          </cell>
          <cell r="B7710">
            <v>489501</v>
          </cell>
          <cell r="C7710" t="str">
            <v>4784700</v>
          </cell>
          <cell r="D7710" t="str">
            <v>MDELIVERY</v>
          </cell>
          <cell r="E7710" t="str">
            <v>DESPACHO</v>
          </cell>
          <cell r="F7710" t="str">
            <v>NORMAL</v>
          </cell>
          <cell r="G7710" t="str">
            <v>031080004784700</v>
          </cell>
          <cell r="H7710">
            <v>44929</v>
          </cell>
          <cell r="I7710" t="str">
            <v>ENTREGADO</v>
          </cell>
          <cell r="J7710">
            <v>44930</v>
          </cell>
          <cell r="K7710" t="str">
            <v>Ana lucia Vega tigasi</v>
          </cell>
          <cell r="L7710" t="str">
            <v>ELOY ALFARO  CALLE 10 DE AGOSTO  SN  ENTRE MEXICO Y NICARAGUA</v>
          </cell>
          <cell r="M7710" t="str">
            <v>1752076602</v>
          </cell>
          <cell r="N7710" t="str">
            <v>0992673111</v>
          </cell>
          <cell r="O7710" t="str">
            <v/>
          </cell>
          <cell r="P7710" t="str">
            <v>050108</v>
          </cell>
          <cell r="Q7710" t="str">
            <v>LATACUNGA</v>
          </cell>
          <cell r="R7710" t="str">
            <v>COTOPAXI</v>
          </cell>
          <cell r="S7710" t="str">
            <v>LATACUNGA</v>
          </cell>
          <cell r="T7710" t="str">
            <v>TRAMACO</v>
          </cell>
          <cell r="U7710" t="str">
            <v>FLEXNETUIO_PROVINCIA</v>
          </cell>
          <cell r="V7710">
            <v>1</v>
          </cell>
          <cell r="W7710">
            <v>1</v>
          </cell>
          <cell r="X7710" t="str">
            <v>FLEXNET ECUADOR - MDELIVERY</v>
          </cell>
          <cell r="Y7710" t="str">
            <v>CALLE 28 DE JUNIO S/N Y GARCIA MORENO ENTRADA LLANO GRANDE</v>
          </cell>
        </row>
        <row r="7711">
          <cell r="A7711" t="str">
            <v>4784727</v>
          </cell>
          <cell r="B7711">
            <v>489502</v>
          </cell>
          <cell r="C7711" t="str">
            <v>4784727</v>
          </cell>
          <cell r="D7711" t="str">
            <v>MDELIVERY</v>
          </cell>
          <cell r="E7711" t="str">
            <v>DESPACHO</v>
          </cell>
          <cell r="F7711" t="str">
            <v>NORMAL</v>
          </cell>
          <cell r="G7711" t="str">
            <v>FT77311</v>
          </cell>
          <cell r="H7711">
            <v>44929</v>
          </cell>
          <cell r="I7711" t="str">
            <v>ENTREGADO</v>
          </cell>
          <cell r="J7711">
            <v>44931</v>
          </cell>
          <cell r="K7711" t="str">
            <v>JOSE SAID CARRERA MONTESDEOCA</v>
          </cell>
          <cell r="L7711" t="str">
            <v xml:space="preserve">UNIVERSIDAD DE LAS AMÉRICAS (UDLA)-- SIMON BOLIVAR VIA NAYON </v>
          </cell>
          <cell r="M7711" t="str">
            <v>1754268181</v>
          </cell>
          <cell r="N7711" t="str">
            <v>0981668453</v>
          </cell>
          <cell r="P7711" t="str">
            <v>170708</v>
          </cell>
          <cell r="Q7711" t="str">
            <v>QUITO</v>
          </cell>
          <cell r="R7711" t="str">
            <v>PICHINCHA</v>
          </cell>
          <cell r="S7711" t="str">
            <v>QUITO</v>
          </cell>
          <cell r="T7711" t="str">
            <v>FLEXTRANS UIO</v>
          </cell>
          <cell r="U7711" t="str">
            <v>FLEXNETUIO_LOCAL</v>
          </cell>
          <cell r="V7711">
            <v>1</v>
          </cell>
          <cell r="W7711">
            <v>1</v>
          </cell>
          <cell r="X7711" t="str">
            <v>FLEXNET ECUADOR - MDELIVERY</v>
          </cell>
          <cell r="Y7711" t="str">
            <v>CALLE 28 DE JUNIO S/N Y GARCIA MORENO ENTRADA LLANO GRANDE</v>
          </cell>
        </row>
        <row r="7712">
          <cell r="A7712" t="str">
            <v>4784728</v>
          </cell>
          <cell r="B7712">
            <v>489503</v>
          </cell>
          <cell r="C7712" t="str">
            <v>4784728</v>
          </cell>
          <cell r="D7712" t="str">
            <v>MDELIVERY</v>
          </cell>
          <cell r="E7712" t="str">
            <v>DESPACHO</v>
          </cell>
          <cell r="F7712" t="str">
            <v>NORMAL</v>
          </cell>
          <cell r="G7712" t="str">
            <v>031080004784728</v>
          </cell>
          <cell r="H7712">
            <v>44929</v>
          </cell>
          <cell r="I7712" t="str">
            <v>DEVOLUCION_EN_PROCESO</v>
          </cell>
          <cell r="J7712">
            <v>44942</v>
          </cell>
          <cell r="K7712" t="str">
            <v>ELIETCER ALBERTO LOPEZ ADELLANO</v>
          </cell>
          <cell r="L7712" t="str">
            <v>SIMON BOLIVAR AV MARISCAL SUCRE  SN  Y 9 DE OCTUBRE</v>
          </cell>
          <cell r="M7712" t="str">
            <v>1207108349</v>
          </cell>
          <cell r="N7712" t="str">
            <v>0990520677</v>
          </cell>
          <cell r="O7712" t="str">
            <v>0991711346</v>
          </cell>
          <cell r="P7712" t="str">
            <v>091101</v>
          </cell>
          <cell r="Q7712" t="str">
            <v>SIMON BOLIVAR</v>
          </cell>
          <cell r="R7712" t="str">
            <v>GUAYAS</v>
          </cell>
          <cell r="S7712" t="str">
            <v>SIMON BOLIVAR - SANTO DOMINGO</v>
          </cell>
          <cell r="T7712" t="str">
            <v>TRAMACO</v>
          </cell>
          <cell r="U7712" t="str">
            <v>FLEXNETUIO_PROVINCIA</v>
          </cell>
          <cell r="V7712">
            <v>1</v>
          </cell>
          <cell r="W7712">
            <v>1</v>
          </cell>
          <cell r="X7712" t="str">
            <v>FLEXNET ECUADOR - MDELIVERY</v>
          </cell>
          <cell r="Y7712" t="str">
            <v>CALLE 28 DE JUNIO S/N Y GARCIA MORENO ENTRADA LLANO GRANDE</v>
          </cell>
        </row>
        <row r="7713">
          <cell r="A7713" t="str">
            <v>4785222</v>
          </cell>
          <cell r="B7713">
            <v>489504</v>
          </cell>
          <cell r="C7713" t="str">
            <v>4785222</v>
          </cell>
          <cell r="D7713" t="str">
            <v>MDELIVERY</v>
          </cell>
          <cell r="E7713" t="str">
            <v>DESPACHO</v>
          </cell>
          <cell r="F7713" t="str">
            <v>NORMAL</v>
          </cell>
          <cell r="G7713" t="str">
            <v>FT77308</v>
          </cell>
          <cell r="H7713">
            <v>44929</v>
          </cell>
          <cell r="I7713" t="str">
            <v>ENTREGADO</v>
          </cell>
          <cell r="J7713">
            <v>44930</v>
          </cell>
          <cell r="K7713" t="str">
            <v>JULIO CESAR CABRERA HERRERA</v>
          </cell>
          <cell r="L7713" t="str">
            <v>TUMBACO  CALLE DE LOS GUABOS  E997  Y DE LOS CAFETOS</v>
          </cell>
          <cell r="M7713" t="str">
            <v>1721091831</v>
          </cell>
          <cell r="N7713" t="str">
            <v>0999835499</v>
          </cell>
          <cell r="O7713" t="str">
            <v>0999835499</v>
          </cell>
          <cell r="P7713" t="str">
            <v>170903</v>
          </cell>
          <cell r="Q7713" t="str">
            <v>QUITO</v>
          </cell>
          <cell r="R7713" t="str">
            <v>PICHINCHA</v>
          </cell>
          <cell r="S7713" t="str">
            <v>TUMBACO</v>
          </cell>
          <cell r="T7713" t="str">
            <v>FLEXTRANS UIO</v>
          </cell>
          <cell r="U7713" t="str">
            <v>FLEXNETUIO_LOCAL</v>
          </cell>
          <cell r="V7713">
            <v>1</v>
          </cell>
          <cell r="W7713">
            <v>1</v>
          </cell>
          <cell r="X7713" t="str">
            <v>FLEXNET ECUADOR - MDELIVERY</v>
          </cell>
          <cell r="Y7713" t="str">
            <v>CALLE 28 DE JUNIO S/N Y GARCIA MORENO ENTRADA LLANO GRANDE</v>
          </cell>
        </row>
        <row r="7714">
          <cell r="A7714" t="str">
            <v>4785236</v>
          </cell>
          <cell r="B7714">
            <v>489505</v>
          </cell>
          <cell r="C7714" t="str">
            <v>4785236</v>
          </cell>
          <cell r="D7714" t="str">
            <v>MDELIVERY</v>
          </cell>
          <cell r="E7714" t="str">
            <v>DESPACHO</v>
          </cell>
          <cell r="F7714" t="str">
            <v>NORMAL</v>
          </cell>
          <cell r="G7714" t="str">
            <v>031080004785236</v>
          </cell>
          <cell r="H7714">
            <v>44929</v>
          </cell>
          <cell r="I7714" t="str">
            <v>ENTREGADO</v>
          </cell>
          <cell r="J7714">
            <v>44931</v>
          </cell>
          <cell r="K7714" t="str">
            <v>EVA DEL CARMEN ROJAS LAVAYEN</v>
          </cell>
          <cell r="L7714" t="str">
            <v>DAULE  CALLE JOAQUIN ORRANTIA  SN  Y CRNEL CAYETANO</v>
          </cell>
          <cell r="M7714" t="str">
            <v>0922064944</v>
          </cell>
          <cell r="N7714" t="str">
            <v>0991631485</v>
          </cell>
          <cell r="O7714" t="str">
            <v>0991631485</v>
          </cell>
          <cell r="P7714" t="str">
            <v>091902</v>
          </cell>
          <cell r="Q7714" t="str">
            <v>DAULE</v>
          </cell>
          <cell r="R7714" t="str">
            <v>GUAYAS</v>
          </cell>
          <cell r="S7714" t="str">
            <v>DAULE - FLOR MARIA - NAUPE</v>
          </cell>
          <cell r="T7714" t="str">
            <v>TRAMACO</v>
          </cell>
          <cell r="U7714" t="str">
            <v>FLEXNETUIO_PROVINCIA</v>
          </cell>
          <cell r="V7714">
            <v>1</v>
          </cell>
          <cell r="W7714">
            <v>1</v>
          </cell>
          <cell r="X7714" t="str">
            <v>FLEXNET ECUADOR - MDELIVERY</v>
          </cell>
          <cell r="Y7714" t="str">
            <v>CALLE 28 DE JUNIO S/N Y GARCIA MORENO ENTRADA LLANO GRANDE</v>
          </cell>
        </row>
        <row r="7715">
          <cell r="A7715" t="str">
            <v>4785271</v>
          </cell>
          <cell r="B7715">
            <v>489506</v>
          </cell>
          <cell r="C7715" t="str">
            <v>4785271</v>
          </cell>
          <cell r="D7715" t="str">
            <v>MDELIVERY</v>
          </cell>
          <cell r="E7715" t="str">
            <v>DESPACHO</v>
          </cell>
          <cell r="F7715" t="str">
            <v>NORMAL</v>
          </cell>
          <cell r="G7715" t="str">
            <v>FT77244</v>
          </cell>
          <cell r="H7715">
            <v>44929</v>
          </cell>
          <cell r="I7715" t="str">
            <v>ENTREGADO</v>
          </cell>
          <cell r="J7715">
            <v>44929</v>
          </cell>
          <cell r="K7715" t="str">
            <v>JULIAN ANDRES SUAREZ DELGADO</v>
          </cell>
          <cell r="L7715" t="str">
            <v>INAQUITO AV AMAZONAS  SN  Y KOREA</v>
          </cell>
          <cell r="M7715" t="str">
            <v>1725119836</v>
          </cell>
          <cell r="N7715" t="str">
            <v>0999255694</v>
          </cell>
          <cell r="O7715" t="str">
            <v>0999255694</v>
          </cell>
          <cell r="P7715" t="str">
            <v>170507</v>
          </cell>
          <cell r="Q7715" t="str">
            <v>QUITO</v>
          </cell>
          <cell r="R7715" t="str">
            <v>PICHINCHA</v>
          </cell>
          <cell r="S7715" t="str">
            <v>QUITO</v>
          </cell>
          <cell r="T7715" t="str">
            <v>FLEXTRANS UIO</v>
          </cell>
          <cell r="U7715" t="str">
            <v>FLEXNETUIO_LOCAL</v>
          </cell>
          <cell r="V7715">
            <v>1</v>
          </cell>
          <cell r="W7715">
            <v>1</v>
          </cell>
          <cell r="X7715" t="str">
            <v>FLEXNET ECUADOR - MDELIVERY</v>
          </cell>
          <cell r="Y7715" t="str">
            <v>CALLE 28 DE JUNIO S/N Y GARCIA MORENO ENTRADA LLANO GRANDE</v>
          </cell>
        </row>
        <row r="7716">
          <cell r="A7716" t="str">
            <v>4765565</v>
          </cell>
          <cell r="B7716">
            <v>489507</v>
          </cell>
          <cell r="C7716" t="str">
            <v>4765565</v>
          </cell>
          <cell r="D7716" t="str">
            <v>MDELIVERY</v>
          </cell>
          <cell r="E7716" t="str">
            <v>DESPACHO</v>
          </cell>
          <cell r="F7716" t="str">
            <v>NORMAL</v>
          </cell>
          <cell r="G7716" t="str">
            <v>FT77320</v>
          </cell>
          <cell r="H7716">
            <v>44929</v>
          </cell>
          <cell r="I7716" t="str">
            <v>ENTREGADO</v>
          </cell>
          <cell r="J7716">
            <v>44929</v>
          </cell>
          <cell r="K7716" t="str">
            <v>Guadalupe Vidal Leon</v>
          </cell>
          <cell r="L7716" t="str">
            <v>SAN ISIDRO DEL INCA CALLE PABLO DEL SOLAR E5 47 CALLE ISLA SEYMOUR</v>
          </cell>
          <cell r="M7716" t="str">
            <v>0600877161</v>
          </cell>
          <cell r="N7716" t="str">
            <v>0998809412</v>
          </cell>
          <cell r="O7716" t="str">
            <v/>
          </cell>
          <cell r="P7716" t="str">
            <v>170501</v>
          </cell>
          <cell r="Q7716" t="str">
            <v>QUITO</v>
          </cell>
          <cell r="R7716" t="str">
            <v>PICHINCHA</v>
          </cell>
          <cell r="S7716" t="str">
            <v>QUITO</v>
          </cell>
          <cell r="T7716" t="str">
            <v>FLEXTRANS UIO</v>
          </cell>
          <cell r="U7716" t="str">
            <v>FLEXNETUIO_LOCAL</v>
          </cell>
          <cell r="V7716">
            <v>1</v>
          </cell>
          <cell r="W7716">
            <v>1</v>
          </cell>
          <cell r="X7716" t="str">
            <v>FLEXNET ECUADOR - MDELIVERY</v>
          </cell>
          <cell r="Y7716" t="str">
            <v>CALLE 28 DE JUNIO S/N Y GARCIA MORENO ENTRADA LLANO GRANDE</v>
          </cell>
        </row>
        <row r="7717">
          <cell r="A7717" t="str">
            <v>4785619</v>
          </cell>
          <cell r="B7717">
            <v>489508</v>
          </cell>
          <cell r="C7717" t="str">
            <v>4785619</v>
          </cell>
          <cell r="D7717" t="str">
            <v>MDELIVERY</v>
          </cell>
          <cell r="E7717" t="str">
            <v>DESPACHO</v>
          </cell>
          <cell r="F7717" t="str">
            <v>DERIVADO PICK UP</v>
          </cell>
          <cell r="G7717" t="str">
            <v>031080004785619</v>
          </cell>
          <cell r="H7717">
            <v>44929</v>
          </cell>
          <cell r="I7717" t="str">
            <v>ENTREGADO</v>
          </cell>
          <cell r="J7717">
            <v>44930</v>
          </cell>
          <cell r="K7717" t="str">
            <v>GRACE VERONICA PAZMINO ITURRALDE</v>
          </cell>
          <cell r="L7717" t="str">
            <v>OFICINA TRAMACO LATACUNGA</v>
          </cell>
          <cell r="M7717" t="str">
            <v>0503436685</v>
          </cell>
          <cell r="N7717" t="str">
            <v>0999290950</v>
          </cell>
          <cell r="O7717" t="str">
            <v/>
          </cell>
          <cell r="P7717" t="str">
            <v>LATACUNGA</v>
          </cell>
          <cell r="Q7717" t="str">
            <v>LATACUNGA</v>
          </cell>
          <cell r="R7717" t="str">
            <v>COTOPAXI</v>
          </cell>
          <cell r="T7717" t="str">
            <v>TRAMACO</v>
          </cell>
          <cell r="U7717" t="str">
            <v>FLEXNETUIO_PROVINCIA</v>
          </cell>
          <cell r="V7717">
            <v>1</v>
          </cell>
          <cell r="W7717">
            <v>1</v>
          </cell>
          <cell r="X7717" t="str">
            <v>FLEXNET ECUADOR - MDELIVERY</v>
          </cell>
          <cell r="Y7717" t="str">
            <v>CALLE 28 DE JUNIO S/N Y GARCIA MORENO ENTRADA LLANO GRANDE</v>
          </cell>
        </row>
        <row r="7718">
          <cell r="A7718" t="str">
            <v>4782820</v>
          </cell>
          <cell r="B7718">
            <v>489472</v>
          </cell>
          <cell r="C7718" t="str">
            <v>4782820</v>
          </cell>
          <cell r="D7718" t="str">
            <v>MDELIVERY</v>
          </cell>
          <cell r="E7718" t="str">
            <v>DESPACHO</v>
          </cell>
          <cell r="F7718" t="str">
            <v>NORMAL</v>
          </cell>
          <cell r="G7718" t="str">
            <v>031080004782820</v>
          </cell>
          <cell r="H7718">
            <v>44929</v>
          </cell>
          <cell r="I7718" t="str">
            <v>ENTREGADO</v>
          </cell>
          <cell r="J7718">
            <v>44930</v>
          </cell>
          <cell r="K7718" t="str">
            <v>ANDRES ARMANDO PIGUAVE LOPEZ</v>
          </cell>
          <cell r="L7718" t="str">
            <v>LOS ESTEROS  AV 103  SN  CALLE 115</v>
          </cell>
          <cell r="M7718" t="str">
            <v>1312420183</v>
          </cell>
          <cell r="N7718" t="str">
            <v>0992820006</v>
          </cell>
          <cell r="O7718" t="str">
            <v>0992820006</v>
          </cell>
          <cell r="P7718" t="str">
            <v>130203</v>
          </cell>
          <cell r="Q7718" t="str">
            <v>MANTA</v>
          </cell>
          <cell r="R7718" t="str">
            <v>MANABI</v>
          </cell>
          <cell r="S7718" t="str">
            <v>MANTA</v>
          </cell>
          <cell r="T7718" t="str">
            <v>TRAMACO</v>
          </cell>
          <cell r="U7718" t="str">
            <v>FLEXNETUIO_PROVINCIA</v>
          </cell>
          <cell r="V7718">
            <v>1</v>
          </cell>
          <cell r="W7718">
            <v>1</v>
          </cell>
          <cell r="X7718" t="str">
            <v>FLEXNET ECUADOR - MDELIVERY</v>
          </cell>
          <cell r="Y7718" t="str">
            <v>CALLE 28 DE JUNIO S/N Y GARCIA MORENO ENTRADA LLANO GRANDE</v>
          </cell>
        </row>
        <row r="7719">
          <cell r="A7719" t="str">
            <v>4783167</v>
          </cell>
          <cell r="B7719">
            <v>489473</v>
          </cell>
          <cell r="C7719" t="str">
            <v>4783167</v>
          </cell>
          <cell r="D7719" t="str">
            <v>MDELIVERY</v>
          </cell>
          <cell r="E7719" t="str">
            <v>DESPACHO</v>
          </cell>
          <cell r="F7719" t="str">
            <v>NORMAL</v>
          </cell>
          <cell r="G7719" t="str">
            <v>031080004783167</v>
          </cell>
          <cell r="H7719">
            <v>44929</v>
          </cell>
          <cell r="I7719" t="str">
            <v>ENTREGADO</v>
          </cell>
          <cell r="J7719">
            <v>44933</v>
          </cell>
          <cell r="K7719" t="str">
            <v>Joffre Adrian Cedeno Holguin</v>
          </cell>
          <cell r="L7719" t="str">
            <v>MANTA AV CIRCUNVALACION SN VIA A SAN MATEO</v>
          </cell>
          <cell r="M7719" t="str">
            <v>1308661386</v>
          </cell>
          <cell r="N7719" t="str">
            <v>0982058477</v>
          </cell>
          <cell r="O7719" t="str">
            <v>0982058477</v>
          </cell>
          <cell r="P7719" t="str">
            <v>130213</v>
          </cell>
          <cell r="Q7719" t="str">
            <v>MANTA</v>
          </cell>
          <cell r="R7719" t="str">
            <v>MANABI</v>
          </cell>
          <cell r="S7719" t="str">
            <v>MANTA</v>
          </cell>
          <cell r="T7719" t="str">
            <v>TRAMACO</v>
          </cell>
          <cell r="U7719" t="str">
            <v>FLEXNETUIO_PROVINCIA</v>
          </cell>
          <cell r="V7719">
            <v>1</v>
          </cell>
          <cell r="W7719">
            <v>1</v>
          </cell>
          <cell r="X7719" t="str">
            <v>FLEXNET ECUADOR - MDELIVERY</v>
          </cell>
          <cell r="Y7719" t="str">
            <v>CALLE 28 DE JUNIO S/N Y GARCIA MORENO ENTRADA LLANO GRANDE</v>
          </cell>
        </row>
        <row r="7720">
          <cell r="A7720" t="str">
            <v>4783202</v>
          </cell>
          <cell r="B7720">
            <v>489474</v>
          </cell>
          <cell r="C7720" t="str">
            <v>4783202</v>
          </cell>
          <cell r="D7720" t="str">
            <v>MDELIVERY</v>
          </cell>
          <cell r="E7720" t="str">
            <v>DESPACHO</v>
          </cell>
          <cell r="F7720" t="str">
            <v>DERIVADO PICK UP</v>
          </cell>
          <cell r="G7720" t="str">
            <v>031080004783202</v>
          </cell>
          <cell r="H7720">
            <v>44929</v>
          </cell>
          <cell r="I7720" t="str">
            <v>ENTREGADO</v>
          </cell>
          <cell r="J7720">
            <v>44933</v>
          </cell>
          <cell r="K7720" t="str">
            <v>Nathaly Gabriela Granda Campoverde</v>
          </cell>
          <cell r="L7720" t="str">
            <v>OFICINA TRAMACO PUNTO DE ATENCION MACHALA</v>
          </cell>
          <cell r="M7720" t="str">
            <v>0706861341</v>
          </cell>
          <cell r="N7720" t="str">
            <v>0995940569</v>
          </cell>
          <cell r="O7720" t="str">
            <v/>
          </cell>
          <cell r="P7720" t="str">
            <v>MACHALA</v>
          </cell>
          <cell r="Q7720" t="str">
            <v>MACHALA</v>
          </cell>
          <cell r="R7720" t="str">
            <v>EL ORO</v>
          </cell>
          <cell r="T7720" t="str">
            <v>TRAMACO</v>
          </cell>
          <cell r="U7720" t="str">
            <v>FLEXNETUIO_PROVINCIA</v>
          </cell>
          <cell r="V7720">
            <v>1</v>
          </cell>
          <cell r="W7720">
            <v>1</v>
          </cell>
          <cell r="X7720" t="str">
            <v>FLEXNET ECUADOR - MDELIVERY</v>
          </cell>
          <cell r="Y7720" t="str">
            <v>CALLE 28 DE JUNIO S/N Y GARCIA MORENO ENTRADA LLANO GRANDE</v>
          </cell>
        </row>
        <row r="7721">
          <cell r="A7721" t="str">
            <v>4783427</v>
          </cell>
          <cell r="B7721">
            <v>489475</v>
          </cell>
          <cell r="C7721" t="str">
            <v>4783427</v>
          </cell>
          <cell r="D7721" t="str">
            <v>MDELIVERY</v>
          </cell>
          <cell r="E7721" t="str">
            <v>DESPACHO</v>
          </cell>
          <cell r="F7721" t="str">
            <v>DERIVADO PICK UP</v>
          </cell>
          <cell r="G7721" t="str">
            <v>031080004783427</v>
          </cell>
          <cell r="H7721">
            <v>44929</v>
          </cell>
          <cell r="I7721" t="str">
            <v>ENTREGADO</v>
          </cell>
          <cell r="J7721">
            <v>44931</v>
          </cell>
          <cell r="K7721" t="str">
            <v>KENEDY STALIN CALVA MACAS</v>
          </cell>
          <cell r="L7721" t="str">
            <v>OFICINA TRAMACO PUNTO DE ATENCION MACHALA</v>
          </cell>
          <cell r="M7721" t="str">
            <v>0706489481</v>
          </cell>
          <cell r="N7721" t="str">
            <v>0968570563</v>
          </cell>
          <cell r="O7721" t="str">
            <v>0968570563</v>
          </cell>
          <cell r="P7721" t="str">
            <v>MACHALA</v>
          </cell>
          <cell r="Q7721" t="str">
            <v>MACHALA</v>
          </cell>
          <cell r="R7721" t="str">
            <v>EL ORO</v>
          </cell>
          <cell r="T7721" t="str">
            <v>TRAMACO</v>
          </cell>
          <cell r="U7721" t="str">
            <v>FLEXNETUIO_PROVINCIA</v>
          </cell>
          <cell r="V7721">
            <v>1</v>
          </cell>
          <cell r="W7721">
            <v>1</v>
          </cell>
          <cell r="X7721" t="str">
            <v>FLEXNET ECUADOR - MDELIVERY</v>
          </cell>
          <cell r="Y7721" t="str">
            <v>CALLE 28 DE JUNIO S/N Y GARCIA MORENO ENTRADA LLANO GRANDE</v>
          </cell>
        </row>
        <row r="7722">
          <cell r="A7722" t="str">
            <v>4783435</v>
          </cell>
          <cell r="B7722">
            <v>489476</v>
          </cell>
          <cell r="C7722" t="str">
            <v>4783435</v>
          </cell>
          <cell r="D7722" t="str">
            <v>MDELIVERY</v>
          </cell>
          <cell r="E7722" t="str">
            <v>DESPACHO</v>
          </cell>
          <cell r="F7722" t="str">
            <v>NORMAL</v>
          </cell>
          <cell r="G7722" t="str">
            <v>FT77346</v>
          </cell>
          <cell r="H7722">
            <v>44929</v>
          </cell>
          <cell r="I7722" t="str">
            <v>ENTREGADO</v>
          </cell>
          <cell r="J7722">
            <v>44931</v>
          </cell>
          <cell r="K7722" t="str">
            <v>Wilson Marcelo Mochas Torres</v>
          </cell>
          <cell r="L7722" t="str">
            <v>PUENGASI   CALLE BLANCA CORTEZ  S2  44 CALLE AUQUI</v>
          </cell>
          <cell r="M7722" t="str">
            <v>1713848701</v>
          </cell>
          <cell r="N7722" t="str">
            <v>0981664480</v>
          </cell>
          <cell r="O7722" t="str">
            <v>0981664480</v>
          </cell>
          <cell r="P7722" t="str">
            <v>170410</v>
          </cell>
          <cell r="Q7722" t="str">
            <v>QUITO</v>
          </cell>
          <cell r="R7722" t="str">
            <v>PICHINCHA</v>
          </cell>
          <cell r="S7722" t="str">
            <v>QUITO</v>
          </cell>
          <cell r="T7722" t="str">
            <v>TRANSERVISS</v>
          </cell>
          <cell r="U7722" t="str">
            <v>FLEXNETUIO_LOCAL</v>
          </cell>
          <cell r="V7722">
            <v>1</v>
          </cell>
          <cell r="W7722">
            <v>1</v>
          </cell>
          <cell r="X7722" t="str">
            <v>FLEXNET ECUADOR - MDELIVERY</v>
          </cell>
          <cell r="Y7722" t="str">
            <v>CALLE 28 DE JUNIO S/N Y GARCIA MORENO ENTRADA LLANO GRANDE</v>
          </cell>
        </row>
        <row r="7723">
          <cell r="A7723" t="str">
            <v>4783564</v>
          </cell>
          <cell r="B7723">
            <v>489477</v>
          </cell>
          <cell r="C7723" t="str">
            <v>4783564</v>
          </cell>
          <cell r="D7723" t="str">
            <v>MDELIVERY</v>
          </cell>
          <cell r="E7723" t="str">
            <v>DESPACHO</v>
          </cell>
          <cell r="F7723" t="str">
            <v>NORMAL</v>
          </cell>
          <cell r="G7723" t="str">
            <v>031080004783564</v>
          </cell>
          <cell r="H7723">
            <v>44929</v>
          </cell>
          <cell r="I7723" t="str">
            <v>ENTREGADO</v>
          </cell>
          <cell r="J7723">
            <v>44930</v>
          </cell>
          <cell r="K7723" t="str">
            <v>GISELLE ESTEFANIA FLORES BARAHONA</v>
          </cell>
          <cell r="L7723" t="str">
            <v>OTAVALO CALLE LEOPOLDO CHAVEZ  4 29 CALLE DR HERAS</v>
          </cell>
          <cell r="M7723" t="str">
            <v>1003927462</v>
          </cell>
          <cell r="N7723" t="str">
            <v>0993560410</v>
          </cell>
          <cell r="O7723" t="str">
            <v>0993560410</v>
          </cell>
          <cell r="P7723" t="str">
            <v>100201</v>
          </cell>
          <cell r="Q7723" t="str">
            <v>OTAVALO</v>
          </cell>
          <cell r="R7723" t="str">
            <v>IMBABURA</v>
          </cell>
          <cell r="S7723" t="str">
            <v>OTAVALO</v>
          </cell>
          <cell r="T7723" t="str">
            <v>TRAMACO</v>
          </cell>
          <cell r="U7723" t="str">
            <v>FLEXNETUIO_PROVINCIA</v>
          </cell>
          <cell r="V7723">
            <v>1</v>
          </cell>
          <cell r="W7723">
            <v>1</v>
          </cell>
          <cell r="X7723" t="str">
            <v>FLEXNET ECUADOR - MDELIVERY</v>
          </cell>
          <cell r="Y7723" t="str">
            <v>CALLE 28 DE JUNIO S/N Y GARCIA MORENO ENTRADA LLANO GRANDE</v>
          </cell>
        </row>
        <row r="7724">
          <cell r="A7724" t="str">
            <v>4783615</v>
          </cell>
          <cell r="B7724">
            <v>489478</v>
          </cell>
          <cell r="C7724" t="str">
            <v>4783615</v>
          </cell>
          <cell r="D7724" t="str">
            <v>MDELIVERY</v>
          </cell>
          <cell r="E7724" t="str">
            <v>DESPACHO</v>
          </cell>
          <cell r="F7724" t="str">
            <v>NORMAL</v>
          </cell>
          <cell r="G7724" t="str">
            <v>FT77379</v>
          </cell>
          <cell r="H7724">
            <v>44929</v>
          </cell>
          <cell r="I7724" t="str">
            <v>ENTREGADO</v>
          </cell>
          <cell r="J7724">
            <v>44930</v>
          </cell>
          <cell r="K7724" t="str">
            <v>JORGE IGNACIO VILLACRES MENENDEZ</v>
          </cell>
          <cell r="L7724" t="str">
            <v>ITCHIMBIA CALLE LUCIANO ANDRADE MARIN N15 35 CALLE FRANCISCO COUSIN</v>
          </cell>
          <cell r="M7724" t="str">
            <v>1707027783</v>
          </cell>
          <cell r="N7724" t="str">
            <v>0998319597</v>
          </cell>
          <cell r="O7724" t="str">
            <v/>
          </cell>
          <cell r="P7724" t="str">
            <v>170403</v>
          </cell>
          <cell r="Q7724" t="str">
            <v>QUITO</v>
          </cell>
          <cell r="R7724" t="str">
            <v>PICHINCHA</v>
          </cell>
          <cell r="S7724" t="str">
            <v>QUITO</v>
          </cell>
          <cell r="T7724" t="str">
            <v>FLEXTRANS UIO</v>
          </cell>
          <cell r="U7724" t="str">
            <v>FLEXNETUIO_LOCAL</v>
          </cell>
          <cell r="V7724">
            <v>1</v>
          </cell>
          <cell r="W7724">
            <v>1</v>
          </cell>
          <cell r="X7724" t="str">
            <v>FLEXNET ECUADOR - MDELIVERY</v>
          </cell>
          <cell r="Y7724" t="str">
            <v>CALLE 28 DE JUNIO S/N Y GARCIA MORENO ENTRADA LLANO GRANDE</v>
          </cell>
        </row>
        <row r="7725">
          <cell r="A7725" t="str">
            <v>4783624</v>
          </cell>
          <cell r="B7725">
            <v>489479</v>
          </cell>
          <cell r="C7725" t="str">
            <v>4783624</v>
          </cell>
          <cell r="D7725" t="str">
            <v>MDELIVERY</v>
          </cell>
          <cell r="E7725" t="str">
            <v>DESPACHO</v>
          </cell>
          <cell r="F7725" t="str">
            <v>NORMAL</v>
          </cell>
          <cell r="G7725" t="str">
            <v>TF91604</v>
          </cell>
          <cell r="H7725">
            <v>44929</v>
          </cell>
          <cell r="I7725" t="str">
            <v>ENTREGADO</v>
          </cell>
          <cell r="J7725">
            <v>44930</v>
          </cell>
          <cell r="K7725" t="str">
            <v>DAYANA JAMILETH CASTRO PENAFIEL</v>
          </cell>
          <cell r="L7725" t="str">
            <v>TARQUI CALLE 3ER PASAJE 10 NO MZ 766 VILLA 13 CALLE 2DO CJ 19</v>
          </cell>
          <cell r="M7725" t="str">
            <v>0951179415</v>
          </cell>
          <cell r="N7725" t="str">
            <v>0983463315</v>
          </cell>
          <cell r="O7725" t="str">
            <v>0983463315</v>
          </cell>
          <cell r="P7725" t="str">
            <v>090508</v>
          </cell>
          <cell r="Q7725" t="str">
            <v>GUAYAQUIL</v>
          </cell>
          <cell r="R7725" t="str">
            <v>GUAYAS</v>
          </cell>
          <cell r="S7725" t="str">
            <v>GUAYAQUIL</v>
          </cell>
          <cell r="T7725" t="str">
            <v>CARGO UNION</v>
          </cell>
          <cell r="U7725" t="str">
            <v>FLEXNETUIO_GYE</v>
          </cell>
          <cell r="V7725">
            <v>1</v>
          </cell>
          <cell r="W7725">
            <v>1</v>
          </cell>
          <cell r="X7725" t="str">
            <v>FLEXNET ECUADOR - MDELIVERY</v>
          </cell>
          <cell r="Y7725" t="str">
            <v>CALLE 28 DE JUNIO S/N Y GARCIA MORENO ENTRADA LLANO GRANDE</v>
          </cell>
        </row>
        <row r="7726">
          <cell r="A7726" t="str">
            <v>4783631</v>
          </cell>
          <cell r="B7726">
            <v>489480</v>
          </cell>
          <cell r="C7726" t="str">
            <v>4783631</v>
          </cell>
          <cell r="D7726" t="str">
            <v>MDELIVERY</v>
          </cell>
          <cell r="E7726" t="str">
            <v>DESPACHO</v>
          </cell>
          <cell r="F7726" t="str">
            <v>NORMAL</v>
          </cell>
          <cell r="G7726" t="str">
            <v>TF91567</v>
          </cell>
          <cell r="H7726">
            <v>44929</v>
          </cell>
          <cell r="I7726" t="str">
            <v>ENTREGADO</v>
          </cell>
          <cell r="J7726">
            <v>44930</v>
          </cell>
          <cell r="K7726" t="str">
            <v>MARCOS RENE SILVA CALDERON</v>
          </cell>
          <cell r="L7726" t="str">
            <v>CARBO CONCEPCION CALLE PEDRO CARBO  803  Y DIEZ DE AGOSTO</v>
          </cell>
          <cell r="M7726" t="str">
            <v>0951621531</v>
          </cell>
          <cell r="N7726" t="str">
            <v>0963187712</v>
          </cell>
          <cell r="O7726" t="str">
            <v>0963187712</v>
          </cell>
          <cell r="P7726" t="str">
            <v>090702</v>
          </cell>
          <cell r="Q7726" t="str">
            <v>GUAYAQUIL</v>
          </cell>
          <cell r="R7726" t="str">
            <v>GUAYAS</v>
          </cell>
          <cell r="S7726" t="str">
            <v>GUAYAQUIL</v>
          </cell>
          <cell r="T7726" t="str">
            <v>ITSACOURIER</v>
          </cell>
          <cell r="U7726" t="str">
            <v>FLEXNETUIO_GYE</v>
          </cell>
          <cell r="V7726">
            <v>1</v>
          </cell>
          <cell r="W7726">
            <v>1</v>
          </cell>
          <cell r="X7726" t="str">
            <v>FLEXNET ECUADOR - MDELIVERY</v>
          </cell>
          <cell r="Y7726" t="str">
            <v>CALLE 28 DE JUNIO S/N Y GARCIA MORENO ENTRADA LLANO GRANDE</v>
          </cell>
        </row>
        <row r="7727">
          <cell r="A7727" t="str">
            <v>4783646</v>
          </cell>
          <cell r="B7727">
            <v>489481</v>
          </cell>
          <cell r="C7727" t="str">
            <v>4783646</v>
          </cell>
          <cell r="D7727" t="str">
            <v>MDELIVERY</v>
          </cell>
          <cell r="E7727" t="str">
            <v>DESPACHO</v>
          </cell>
          <cell r="F7727" t="str">
            <v>NORMAL</v>
          </cell>
          <cell r="G7727" t="str">
            <v>031080004783646</v>
          </cell>
          <cell r="H7727">
            <v>44929</v>
          </cell>
          <cell r="I7727" t="str">
            <v>ENTREGADO</v>
          </cell>
          <cell r="J7727">
            <v>44930</v>
          </cell>
          <cell r="K7727" t="str">
            <v>COELLO MACIAS CYNTHIA DEL ROCIO</v>
          </cell>
          <cell r="L7727" t="str">
            <v>HUACHI LORETO     CALLE DARWIN  219  PASAJE ESPANIOLA</v>
          </cell>
          <cell r="M7727" t="str">
            <v>1203253776</v>
          </cell>
          <cell r="N7727" t="str">
            <v>0983042027</v>
          </cell>
          <cell r="O7727" t="str">
            <v>0983042027</v>
          </cell>
          <cell r="P7727" t="str">
            <v>180205</v>
          </cell>
          <cell r="Q7727" t="str">
            <v>AMBATO</v>
          </cell>
          <cell r="R7727" t="str">
            <v>TUNGURAHUA</v>
          </cell>
          <cell r="S7727" t="str">
            <v>AMBATO</v>
          </cell>
          <cell r="T7727" t="str">
            <v>TRAMACO</v>
          </cell>
          <cell r="U7727" t="str">
            <v>FLEXNETUIO_PROVINCIA</v>
          </cell>
          <cell r="V7727">
            <v>1</v>
          </cell>
          <cell r="W7727">
            <v>1</v>
          </cell>
          <cell r="X7727" t="str">
            <v>FLEXNET ECUADOR - MDELIVERY</v>
          </cell>
          <cell r="Y7727" t="str">
            <v>CALLE 28 DE JUNIO S/N Y GARCIA MORENO ENTRADA LLANO GRANDE</v>
          </cell>
        </row>
        <row r="7728">
          <cell r="A7728" t="str">
            <v>4783795</v>
          </cell>
          <cell r="B7728">
            <v>489483</v>
          </cell>
          <cell r="C7728" t="str">
            <v>4783795</v>
          </cell>
          <cell r="D7728" t="str">
            <v>MDELIVERY</v>
          </cell>
          <cell r="E7728" t="str">
            <v>DESPACHO</v>
          </cell>
          <cell r="F7728" t="str">
            <v>NORMAL</v>
          </cell>
          <cell r="G7728" t="str">
            <v>031080004783795</v>
          </cell>
          <cell r="H7728">
            <v>44929</v>
          </cell>
          <cell r="I7728" t="str">
            <v>ENTREGADO</v>
          </cell>
          <cell r="J7728">
            <v>44931</v>
          </cell>
          <cell r="K7728" t="str">
            <v>MAYRA ELIZABETH LOZANO MURILLO</v>
          </cell>
          <cell r="L7728" t="str">
            <v>MACHALA CALLE BOYACA 409 CALLE NAPOLEON MERA</v>
          </cell>
          <cell r="M7728" t="str">
            <v>0704700962</v>
          </cell>
          <cell r="N7728" t="str">
            <v>0991058805</v>
          </cell>
          <cell r="O7728" t="str">
            <v/>
          </cell>
          <cell r="P7728" t="str">
            <v>070205</v>
          </cell>
          <cell r="Q7728" t="str">
            <v>MACHALA</v>
          </cell>
          <cell r="R7728" t="str">
            <v>EL ORO</v>
          </cell>
          <cell r="S7728" t="str">
            <v>MACHALA</v>
          </cell>
          <cell r="T7728" t="str">
            <v>TRAMACO</v>
          </cell>
          <cell r="U7728" t="str">
            <v>FLEXNETUIO_PROVINCIA</v>
          </cell>
          <cell r="V7728">
            <v>1</v>
          </cell>
          <cell r="W7728">
            <v>1</v>
          </cell>
          <cell r="X7728" t="str">
            <v>FLEXNET ECUADOR - MDELIVERY</v>
          </cell>
          <cell r="Y7728" t="str">
            <v>CALLE 28 DE JUNIO S/N Y GARCIA MORENO ENTRADA LLANO GRANDE</v>
          </cell>
        </row>
        <row r="7729">
          <cell r="A7729" t="str">
            <v>4783982</v>
          </cell>
          <cell r="B7729">
            <v>489485</v>
          </cell>
          <cell r="C7729" t="str">
            <v>4783982</v>
          </cell>
          <cell r="D7729" t="str">
            <v>MDELIVERY</v>
          </cell>
          <cell r="E7729" t="str">
            <v>DESPACHO</v>
          </cell>
          <cell r="F7729" t="str">
            <v>NORMAL</v>
          </cell>
          <cell r="G7729" t="str">
            <v>031080004783982</v>
          </cell>
          <cell r="H7729">
            <v>44929</v>
          </cell>
          <cell r="I7729" t="str">
            <v>ENTREGADO</v>
          </cell>
          <cell r="J7729">
            <v>44930</v>
          </cell>
          <cell r="K7729" t="str">
            <v>Julio Cesar Ramos Rosado</v>
          </cell>
          <cell r="L7729" t="str">
            <v>LA MATRIZ CALLE ABELARDO LOPEZ DE AYALA  05 30  CALLE BLASCO IBANIEZ</v>
          </cell>
          <cell r="M7729" t="str">
            <v>1804037669</v>
          </cell>
          <cell r="N7729" t="str">
            <v>0987152756</v>
          </cell>
          <cell r="O7729" t="str">
            <v>0987152756</v>
          </cell>
          <cell r="P7729" t="str">
            <v>180212</v>
          </cell>
          <cell r="Q7729" t="str">
            <v>AMBATO</v>
          </cell>
          <cell r="R7729" t="str">
            <v>TUNGURAHUA</v>
          </cell>
          <cell r="S7729" t="str">
            <v>SANTA ROSA</v>
          </cell>
          <cell r="T7729" t="str">
            <v>TRAMACO</v>
          </cell>
          <cell r="U7729" t="str">
            <v>FLEXNETUIO_PROVINCIA</v>
          </cell>
          <cell r="V7729">
            <v>1</v>
          </cell>
          <cell r="W7729">
            <v>1</v>
          </cell>
          <cell r="X7729" t="str">
            <v>FLEXNET ECUADOR - MDELIVERY</v>
          </cell>
          <cell r="Y7729" t="str">
            <v>CALLE 28 DE JUNIO S/N Y GARCIA MORENO ENTRADA LLANO GRANDE</v>
          </cell>
        </row>
        <row r="7730">
          <cell r="A7730" t="str">
            <v>4784005</v>
          </cell>
          <cell r="B7730">
            <v>489486</v>
          </cell>
          <cell r="C7730" t="str">
            <v>4784005</v>
          </cell>
          <cell r="D7730" t="str">
            <v>MDELIVERY</v>
          </cell>
          <cell r="E7730" t="str">
            <v>DESPACHO</v>
          </cell>
          <cell r="F7730" t="str">
            <v>NORMAL</v>
          </cell>
          <cell r="G7730" t="str">
            <v>031080004784005</v>
          </cell>
          <cell r="H7730">
            <v>44929</v>
          </cell>
          <cell r="I7730" t="str">
            <v>ENTREGADO</v>
          </cell>
          <cell r="J7730">
            <v>44930</v>
          </cell>
          <cell r="K7730" t="str">
            <v>KEVIN JOSUE BEDON MENDOZA</v>
          </cell>
          <cell r="L7730" t="str">
            <v>RIO VERDE     AV QUEVEDO KM 4 Y MEDIO  CASA  7MO POSTE</v>
          </cell>
          <cell r="M7730" t="str">
            <v>2351005596</v>
          </cell>
          <cell r="N7730" t="str">
            <v>0981792679</v>
          </cell>
          <cell r="O7730" t="str">
            <v>0981792679</v>
          </cell>
          <cell r="P7730" t="str">
            <v>230206</v>
          </cell>
          <cell r="Q7730" t="str">
            <v>SANTO DOMINGO</v>
          </cell>
          <cell r="R7730" t="str">
            <v>SANTO DOMINGO DE LOS TSACHILAS</v>
          </cell>
          <cell r="S7730" t="str">
            <v>SANTO DOMINGO DE LOS COLORADOS - SAN MIGUEL - PROVINCIAS UNIDAS</v>
          </cell>
          <cell r="T7730" t="str">
            <v>TRAMACO</v>
          </cell>
          <cell r="U7730" t="str">
            <v>FLEXNETUIO_PROVINCIA</v>
          </cell>
          <cell r="V7730">
            <v>1</v>
          </cell>
          <cell r="W7730">
            <v>1</v>
          </cell>
          <cell r="X7730" t="str">
            <v>FLEXNET ECUADOR - MDELIVERY</v>
          </cell>
          <cell r="Y7730" t="str">
            <v>CALLE 28 DE JUNIO S/N Y GARCIA MORENO ENTRADA LLANO GRANDE</v>
          </cell>
        </row>
        <row r="7731">
          <cell r="A7731" t="str">
            <v>4784069</v>
          </cell>
          <cell r="B7731">
            <v>489487</v>
          </cell>
          <cell r="C7731" t="str">
            <v>4784069</v>
          </cell>
          <cell r="D7731" t="str">
            <v>MDELIVERY</v>
          </cell>
          <cell r="E7731" t="str">
            <v>DESPACHO</v>
          </cell>
          <cell r="F7731" t="str">
            <v>NORMAL</v>
          </cell>
          <cell r="G7731" t="str">
            <v>031080004784069</v>
          </cell>
          <cell r="H7731">
            <v>44929</v>
          </cell>
          <cell r="I7731" t="str">
            <v>ENTREGADO</v>
          </cell>
          <cell r="J7731">
            <v>44932</v>
          </cell>
          <cell r="K7731" t="str">
            <v>LEONARDO ANDRES SANCHEZ MORALES</v>
          </cell>
          <cell r="L7731" t="str">
            <v>SAN JACINTO DE YAGUACHI  AV MONSENOR PAZ RUIZ   SN BATALLON YAGUACHI</v>
          </cell>
          <cell r="M7731" t="str">
            <v>0944218197</v>
          </cell>
          <cell r="N7731" t="str">
            <v>0998497321</v>
          </cell>
          <cell r="O7731" t="str">
            <v>0998497321</v>
          </cell>
          <cell r="P7731" t="str">
            <v>092102</v>
          </cell>
          <cell r="Q7731" t="str">
            <v>SAN JACINTO DE YAGUACHI</v>
          </cell>
          <cell r="R7731" t="str">
            <v>GUAYAS</v>
          </cell>
          <cell r="S7731" t="str">
            <v>SAN JACINTO DE YAGUACHI - LOS TRES POSTES</v>
          </cell>
          <cell r="T7731" t="str">
            <v>TRAMACO</v>
          </cell>
          <cell r="U7731" t="str">
            <v>FLEXNETUIO_PROVINCIA</v>
          </cell>
          <cell r="V7731">
            <v>1</v>
          </cell>
          <cell r="W7731">
            <v>1</v>
          </cell>
          <cell r="X7731" t="str">
            <v>FLEXNET ECUADOR - MDELIVERY</v>
          </cell>
          <cell r="Y7731" t="str">
            <v>CALLE 28 DE JUNIO S/N Y GARCIA MORENO ENTRADA LLANO GRANDE</v>
          </cell>
        </row>
        <row r="7732">
          <cell r="A7732" t="str">
            <v>4784142</v>
          </cell>
          <cell r="B7732">
            <v>489488</v>
          </cell>
          <cell r="C7732" t="str">
            <v>4784142</v>
          </cell>
          <cell r="D7732" t="str">
            <v>MDELIVERY</v>
          </cell>
          <cell r="E7732" t="str">
            <v>DESPACHO</v>
          </cell>
          <cell r="F7732" t="str">
            <v>NORMAL</v>
          </cell>
          <cell r="G7732" t="str">
            <v>031080004784142</v>
          </cell>
          <cell r="H7732">
            <v>44929</v>
          </cell>
          <cell r="I7732" t="str">
            <v>ENTREGADO</v>
          </cell>
          <cell r="J7732">
            <v>44930</v>
          </cell>
          <cell r="K7732" t="str">
            <v>Juan carlos Fernandez loor</v>
          </cell>
          <cell r="L7732" t="str">
            <v>SAN MIGUEL DE LOS BANCOS  AV 17DE JULIO  SN CALLE WILSON ROSALES</v>
          </cell>
          <cell r="M7732" t="str">
            <v>1312395245</v>
          </cell>
          <cell r="N7732" t="str">
            <v>0983457939</v>
          </cell>
          <cell r="O7732" t="str">
            <v>0983457939</v>
          </cell>
          <cell r="P7732" t="str">
            <v>171202</v>
          </cell>
          <cell r="Q7732" t="str">
            <v>SAN MIGUEL DE LOS BANCOS</v>
          </cell>
          <cell r="R7732" t="str">
            <v>PICHINCHA</v>
          </cell>
          <cell r="S7732" t="str">
            <v>SAN MIGUEL DE LOS BANCOS - SAN BERNABE - MINDO</v>
          </cell>
          <cell r="T7732" t="str">
            <v>TRAMACO</v>
          </cell>
          <cell r="U7732" t="str">
            <v>FLEXNETUIO_PROVINCIA</v>
          </cell>
          <cell r="V7732">
            <v>1</v>
          </cell>
          <cell r="W7732">
            <v>1</v>
          </cell>
          <cell r="X7732" t="str">
            <v>FLEXNET ECUADOR - MDELIVERY</v>
          </cell>
          <cell r="Y7732" t="str">
            <v>CALLE 28 DE JUNIO S/N Y GARCIA MORENO ENTRADA LLANO GRANDE</v>
          </cell>
        </row>
        <row r="7733">
          <cell r="A7733" t="str">
            <v>4784154</v>
          </cell>
          <cell r="B7733">
            <v>489489</v>
          </cell>
          <cell r="C7733" t="str">
            <v>4784154</v>
          </cell>
          <cell r="D7733" t="str">
            <v>MDELIVERY</v>
          </cell>
          <cell r="E7733" t="str">
            <v>DESPACHO</v>
          </cell>
          <cell r="F7733" t="str">
            <v>NORMAL</v>
          </cell>
          <cell r="G7733" t="str">
            <v>031080004784154</v>
          </cell>
          <cell r="H7733">
            <v>44929</v>
          </cell>
          <cell r="I7733" t="str">
            <v>ENTREGADO</v>
          </cell>
          <cell r="J7733">
            <v>44930</v>
          </cell>
          <cell r="K7733" t="str">
            <v>Jimmy Gabriel Yanez Pinto</v>
          </cell>
          <cell r="L7733" t="str">
            <v>ELOY ALFARO  AV SIBAMBE  SN  ENTRE RIOBAMBA Y LOJA</v>
          </cell>
          <cell r="M7733" t="str">
            <v>0929812303</v>
          </cell>
          <cell r="N7733" t="str">
            <v>0995510947</v>
          </cell>
          <cell r="O7733" t="str">
            <v>0995510947</v>
          </cell>
          <cell r="P7733" t="str">
            <v>092409</v>
          </cell>
          <cell r="Q7733" t="str">
            <v>DURAN</v>
          </cell>
          <cell r="R7733" t="str">
            <v>GUAYAS</v>
          </cell>
          <cell r="S7733" t="str">
            <v>ELOY ALFARO (DURAN)</v>
          </cell>
          <cell r="T7733" t="str">
            <v>TRAMACO</v>
          </cell>
          <cell r="U7733" t="str">
            <v>FLEXNETUIO_GYE</v>
          </cell>
          <cell r="V7733">
            <v>1</v>
          </cell>
          <cell r="W7733">
            <v>1</v>
          </cell>
          <cell r="X7733" t="str">
            <v>FLEXNET ECUADOR - MDELIVERY</v>
          </cell>
          <cell r="Y7733" t="str">
            <v>CALLE 28 DE JUNIO S/N Y GARCIA MORENO ENTRADA LLANO GRANDE</v>
          </cell>
        </row>
        <row r="7734">
          <cell r="A7734" t="str">
            <v>4782657</v>
          </cell>
          <cell r="B7734">
            <v>489448</v>
          </cell>
          <cell r="C7734" t="str">
            <v>4782657</v>
          </cell>
          <cell r="D7734" t="str">
            <v>MDELIVERY</v>
          </cell>
          <cell r="E7734" t="str">
            <v>DESPACHO</v>
          </cell>
          <cell r="F7734" t="str">
            <v>NORMAL</v>
          </cell>
          <cell r="G7734" t="str">
            <v>TF91580</v>
          </cell>
          <cell r="H7734">
            <v>44929</v>
          </cell>
          <cell r="I7734" t="str">
            <v>ENTREGADO</v>
          </cell>
          <cell r="J7734">
            <v>44931</v>
          </cell>
          <cell r="K7734" t="str">
            <v>ISRAEL FRANCISCO FAUSTOS BALON</v>
          </cell>
          <cell r="L7734" t="str">
            <v>BOLIVAR CALLE PEDRO MONCAYO  2227  CALLE CAPITAN NAJERA</v>
          </cell>
          <cell r="M7734" t="str">
            <v>0914771746</v>
          </cell>
          <cell r="N7734" t="str">
            <v>0995791168</v>
          </cell>
          <cell r="O7734" t="str">
            <v/>
          </cell>
          <cell r="P7734" t="str">
            <v>090308</v>
          </cell>
          <cell r="Q7734" t="str">
            <v>GUAYAQUIL</v>
          </cell>
          <cell r="R7734" t="str">
            <v>GUAYAS</v>
          </cell>
          <cell r="S7734" t="str">
            <v>GUAYAQUIL</v>
          </cell>
          <cell r="T7734" t="str">
            <v>ITSACOURIER</v>
          </cell>
          <cell r="U7734" t="str">
            <v>FLEXNETUIO_GYE</v>
          </cell>
          <cell r="V7734">
            <v>1</v>
          </cell>
          <cell r="W7734">
            <v>1</v>
          </cell>
          <cell r="X7734" t="str">
            <v>FLEXNET ECUADOR - MDELIVERY</v>
          </cell>
          <cell r="Y7734" t="str">
            <v>CALLE 28 DE JUNIO S/N Y GARCIA MORENO ENTRADA LLANO GRANDE</v>
          </cell>
        </row>
        <row r="7735">
          <cell r="A7735" t="str">
            <v>4782836</v>
          </cell>
          <cell r="B7735">
            <v>489449</v>
          </cell>
          <cell r="C7735" t="str">
            <v>4782836</v>
          </cell>
          <cell r="D7735" t="str">
            <v>MDELIVERY</v>
          </cell>
          <cell r="E7735" t="str">
            <v>DESPACHO</v>
          </cell>
          <cell r="F7735" t="str">
            <v>NORMAL</v>
          </cell>
          <cell r="G7735" t="str">
            <v>TF91606</v>
          </cell>
          <cell r="H7735">
            <v>44929</v>
          </cell>
          <cell r="I7735" t="str">
            <v>ENTREGADO</v>
          </cell>
          <cell r="J7735">
            <v>44930</v>
          </cell>
          <cell r="K7735" t="str">
            <v>JARA ESCOBAR JONATHAN ANDRES</v>
          </cell>
          <cell r="L7735" t="str">
            <v>XIMENA   AV EL ROTARISMO 316  326 CALLE  MIGUEL ASPIAZU CARBO</v>
          </cell>
          <cell r="M7735" t="str">
            <v>0925240467</v>
          </cell>
          <cell r="N7735" t="str">
            <v>0999508980</v>
          </cell>
          <cell r="O7735" t="str">
            <v>0999508980</v>
          </cell>
          <cell r="P7735" t="str">
            <v>090507</v>
          </cell>
          <cell r="Q7735" t="str">
            <v>GUAYAQUIL</v>
          </cell>
          <cell r="R7735" t="str">
            <v>GUAYAS</v>
          </cell>
          <cell r="S7735" t="str">
            <v>GUAYAQUIL</v>
          </cell>
          <cell r="T7735" t="str">
            <v>ITSACOURIER</v>
          </cell>
          <cell r="U7735" t="str">
            <v>FLEXNETUIO_GYE</v>
          </cell>
          <cell r="V7735">
            <v>1</v>
          </cell>
          <cell r="W7735">
            <v>1</v>
          </cell>
          <cell r="X7735" t="str">
            <v>FLEXNET ECUADOR - MDELIVERY</v>
          </cell>
          <cell r="Y7735" t="str">
            <v>CALLE 28 DE JUNIO S/N Y GARCIA MORENO ENTRADA LLANO GRANDE</v>
          </cell>
        </row>
        <row r="7736">
          <cell r="A7736" t="str">
            <v>4782864</v>
          </cell>
          <cell r="B7736">
            <v>489450</v>
          </cell>
          <cell r="C7736" t="str">
            <v>4782864</v>
          </cell>
          <cell r="D7736" t="str">
            <v>MDELIVERY</v>
          </cell>
          <cell r="E7736" t="str">
            <v>DESPACHO</v>
          </cell>
          <cell r="F7736" t="str">
            <v>NORMAL</v>
          </cell>
          <cell r="G7736" t="str">
            <v>FT77237</v>
          </cell>
          <cell r="H7736">
            <v>44929</v>
          </cell>
          <cell r="I7736" t="str">
            <v>ENTREGADO</v>
          </cell>
          <cell r="J7736">
            <v>44930</v>
          </cell>
          <cell r="K7736" t="str">
            <v>Lorena Patricia Quezada Medina</v>
          </cell>
          <cell r="L7736" t="str">
            <v>CONOCOTO   CALLE  MANUELA CANIZARES  SN  CALLE LOLA QUINTANA</v>
          </cell>
          <cell r="M7736" t="str">
            <v>1721527818</v>
          </cell>
          <cell r="N7736" t="str">
            <v>0999902311</v>
          </cell>
          <cell r="O7736" t="str">
            <v>0999902311</v>
          </cell>
          <cell r="P7736" t="str">
            <v>170803</v>
          </cell>
          <cell r="Q7736" t="str">
            <v>QUITO</v>
          </cell>
          <cell r="R7736" t="str">
            <v>PICHINCHA</v>
          </cell>
          <cell r="S7736" t="str">
            <v>CONOCOTO - SALVADOR CELI</v>
          </cell>
          <cell r="T7736" t="str">
            <v>FLEXTRANS UIO</v>
          </cell>
          <cell r="U7736" t="str">
            <v>FLEXNETUIO_LOCAL</v>
          </cell>
          <cell r="V7736">
            <v>1</v>
          </cell>
          <cell r="W7736">
            <v>1</v>
          </cell>
          <cell r="X7736" t="str">
            <v>FLEXNET ECUADOR - MDELIVERY</v>
          </cell>
          <cell r="Y7736" t="str">
            <v>CALLE 28 DE JUNIO S/N Y GARCIA MORENO ENTRADA LLANO GRANDE</v>
          </cell>
        </row>
        <row r="7737">
          <cell r="A7737" t="str">
            <v>4782873</v>
          </cell>
          <cell r="B7737">
            <v>489451</v>
          </cell>
          <cell r="C7737" t="str">
            <v>4782873</v>
          </cell>
          <cell r="D7737" t="str">
            <v>MDELIVERY</v>
          </cell>
          <cell r="E7737" t="str">
            <v>DESPACHO</v>
          </cell>
          <cell r="F7737" t="str">
            <v>DERIVADO PICK UP</v>
          </cell>
          <cell r="G7737" t="str">
            <v>031080004782873</v>
          </cell>
          <cell r="H7737">
            <v>44929</v>
          </cell>
          <cell r="I7737" t="str">
            <v>ENTREGADO</v>
          </cell>
          <cell r="J7737">
            <v>44930</v>
          </cell>
          <cell r="K7737" t="str">
            <v>GALO RAFAEL VALENCIA AYALA</v>
          </cell>
          <cell r="L7737" t="str">
            <v>OFICINA TRAMACO CAYAMBE</v>
          </cell>
          <cell r="M7737" t="str">
            <v>1001507340</v>
          </cell>
          <cell r="N7737" t="str">
            <v>0998002841</v>
          </cell>
          <cell r="O7737" t="str">
            <v>0998002841</v>
          </cell>
          <cell r="P7737" t="str">
            <v>CAYAMBE</v>
          </cell>
          <cell r="Q7737" t="str">
            <v>CAYAMBE</v>
          </cell>
          <cell r="R7737" t="str">
            <v>PICHINCHA</v>
          </cell>
          <cell r="T7737" t="str">
            <v>TRAMACO</v>
          </cell>
          <cell r="U7737" t="str">
            <v>FLEXNETUIO_PROVINCIA</v>
          </cell>
          <cell r="V7737">
            <v>1</v>
          </cell>
          <cell r="W7737">
            <v>1</v>
          </cell>
          <cell r="X7737" t="str">
            <v>FLEXNET ECUADOR - MDELIVERY</v>
          </cell>
          <cell r="Y7737" t="str">
            <v>CALLE 28 DE JUNIO S/N Y GARCIA MORENO ENTRADA LLANO GRANDE</v>
          </cell>
        </row>
        <row r="7738">
          <cell r="A7738" t="str">
            <v>4782884</v>
          </cell>
          <cell r="B7738">
            <v>489452</v>
          </cell>
          <cell r="C7738" t="str">
            <v>4782884</v>
          </cell>
          <cell r="D7738" t="str">
            <v>MDELIVERY</v>
          </cell>
          <cell r="E7738" t="str">
            <v>DESPACHO</v>
          </cell>
          <cell r="F7738" t="str">
            <v>NORMAL</v>
          </cell>
          <cell r="G7738" t="str">
            <v>TF91571</v>
          </cell>
          <cell r="H7738">
            <v>44929</v>
          </cell>
          <cell r="I7738" t="str">
            <v>ENTREGADO</v>
          </cell>
          <cell r="J7738">
            <v>44931</v>
          </cell>
          <cell r="K7738" t="str">
            <v>PINCAY SELLAN ERWIN PLUTARCO</v>
          </cell>
          <cell r="L7738" t="str">
            <v>XIMENA COOP UNION Y PROGESO  MZ 6 SOLAR 8</v>
          </cell>
          <cell r="M7738" t="str">
            <v>0919989905</v>
          </cell>
          <cell r="N7738" t="str">
            <v>0983936408</v>
          </cell>
          <cell r="O7738" t="str">
            <v>0900000000</v>
          </cell>
          <cell r="P7738" t="str">
            <v>090103</v>
          </cell>
          <cell r="Q7738" t="str">
            <v>GUAYAQUIL</v>
          </cell>
          <cell r="R7738" t="str">
            <v>GUAYAS</v>
          </cell>
          <cell r="S7738" t="str">
            <v>GUAYAQUIL</v>
          </cell>
          <cell r="T7738" t="str">
            <v>ITSACOURIER</v>
          </cell>
          <cell r="U7738" t="str">
            <v>FLEXNETUIO_GYE</v>
          </cell>
          <cell r="V7738">
            <v>1</v>
          </cell>
          <cell r="W7738">
            <v>1</v>
          </cell>
          <cell r="X7738" t="str">
            <v>FLEXNET ECUADOR - MDELIVERY</v>
          </cell>
          <cell r="Y7738" t="str">
            <v>CALLE 28 DE JUNIO S/N Y GARCIA MORENO ENTRADA LLANO GRANDE</v>
          </cell>
        </row>
        <row r="7739">
          <cell r="A7739" t="str">
            <v>4782929</v>
          </cell>
          <cell r="B7739">
            <v>489453</v>
          </cell>
          <cell r="C7739" t="str">
            <v>4782929</v>
          </cell>
          <cell r="D7739" t="str">
            <v>MDELIVERY</v>
          </cell>
          <cell r="E7739" t="str">
            <v>DESPACHO</v>
          </cell>
          <cell r="F7739" t="str">
            <v>NORMAL</v>
          </cell>
          <cell r="G7739" t="str">
            <v>IC4115</v>
          </cell>
          <cell r="H7739">
            <v>44929</v>
          </cell>
          <cell r="I7739" t="str">
            <v>ENTREGADO</v>
          </cell>
          <cell r="J7739">
            <v>44930</v>
          </cell>
          <cell r="K7739" t="str">
            <v>FAUSTO RICARDO BARRERA BRAVO</v>
          </cell>
          <cell r="L7739" t="str">
            <v>GIL RAMIREZ DAVALOS  CALLE MARISCAL LA MAR  N 10 24  CALLE PADRE AGUIRRE</v>
          </cell>
          <cell r="M7739" t="str">
            <v>0102575784</v>
          </cell>
          <cell r="N7739" t="str">
            <v>0992959133</v>
          </cell>
          <cell r="O7739" t="str">
            <v/>
          </cell>
          <cell r="P7739" t="str">
            <v>010101</v>
          </cell>
          <cell r="Q7739" t="str">
            <v>CUENCA</v>
          </cell>
          <cell r="R7739" t="str">
            <v>AZUAY</v>
          </cell>
          <cell r="S7739" t="str">
            <v>CUENCA</v>
          </cell>
          <cell r="T7739" t="str">
            <v>ITSACOURIER</v>
          </cell>
          <cell r="U7739" t="str">
            <v>FLEXNETUIO_PROVINCIA</v>
          </cell>
          <cell r="V7739">
            <v>1</v>
          </cell>
          <cell r="W7739">
            <v>1</v>
          </cell>
          <cell r="X7739" t="str">
            <v>FLEXNET ECUADOR - MDELIVERY</v>
          </cell>
          <cell r="Y7739" t="str">
            <v>CALLE 28 DE JUNIO S/N Y GARCIA MORENO ENTRADA LLANO GRANDE</v>
          </cell>
        </row>
        <row r="7740">
          <cell r="A7740" t="str">
            <v>4782966</v>
          </cell>
          <cell r="B7740">
            <v>489455</v>
          </cell>
          <cell r="C7740" t="str">
            <v>4782966</v>
          </cell>
          <cell r="D7740" t="str">
            <v>MDELIVERY</v>
          </cell>
          <cell r="E7740" t="str">
            <v>DESPACHO</v>
          </cell>
          <cell r="F7740" t="str">
            <v>DERIVADO PICK UP</v>
          </cell>
          <cell r="G7740" t="str">
            <v>031080004782966</v>
          </cell>
          <cell r="H7740">
            <v>44929</v>
          </cell>
          <cell r="I7740" t="str">
            <v>ENTREGADO</v>
          </cell>
          <cell r="J7740">
            <v>44933</v>
          </cell>
          <cell r="K7740" t="str">
            <v>RUTH GARDENIA SELLAN LALAMA</v>
          </cell>
          <cell r="L7740" t="str">
            <v>OFICINA TRAMACO PUNTO DE ATENCION VIA DAULE</v>
          </cell>
          <cell r="M7740" t="str">
            <v>0914661129</v>
          </cell>
          <cell r="N7740" t="str">
            <v>0985297036</v>
          </cell>
          <cell r="O7740" t="str">
            <v>0985297036</v>
          </cell>
          <cell r="P7740" t="str">
            <v>GUAYAQUIL</v>
          </cell>
          <cell r="Q7740" t="str">
            <v>GUAYAQUIL</v>
          </cell>
          <cell r="R7740" t="str">
            <v>GUAYAS</v>
          </cell>
          <cell r="T7740" t="str">
            <v>TRAMACO</v>
          </cell>
          <cell r="U7740" t="str">
            <v>FLEXNETUIO_GYE</v>
          </cell>
          <cell r="V7740">
            <v>1</v>
          </cell>
          <cell r="W7740">
            <v>1</v>
          </cell>
          <cell r="X7740" t="str">
            <v>FLEXNET ECUADOR - MDELIVERY</v>
          </cell>
          <cell r="Y7740" t="str">
            <v>CALLE 28 DE JUNIO S/N Y GARCIA MORENO ENTRADA LLANO GRANDE</v>
          </cell>
        </row>
        <row r="7741">
          <cell r="A7741" t="str">
            <v>4782975</v>
          </cell>
          <cell r="B7741">
            <v>489456</v>
          </cell>
          <cell r="C7741" t="str">
            <v>4782975</v>
          </cell>
          <cell r="D7741" t="str">
            <v>MDELIVERY</v>
          </cell>
          <cell r="E7741" t="str">
            <v>DESPACHO</v>
          </cell>
          <cell r="F7741" t="str">
            <v>NORMAL</v>
          </cell>
          <cell r="G7741" t="str">
            <v>031080004782975</v>
          </cell>
          <cell r="H7741">
            <v>44929</v>
          </cell>
          <cell r="I7741" t="str">
            <v>ENTREGADO</v>
          </cell>
          <cell r="J7741">
            <v>44930</v>
          </cell>
          <cell r="K7741" t="str">
            <v>PAULA DOLORES YOZA BERMELLO</v>
          </cell>
          <cell r="L7741" t="str">
            <v>QUEVEDO  AV CARLOS JULIO AROSEMENA N 116 CALLE WALTER ANDRADE</v>
          </cell>
          <cell r="M7741" t="str">
            <v>1205868829</v>
          </cell>
          <cell r="N7741" t="str">
            <v>0984807707</v>
          </cell>
          <cell r="O7741" t="str">
            <v>0984807707</v>
          </cell>
          <cell r="P7741" t="str">
            <v>120301</v>
          </cell>
          <cell r="Q7741" t="str">
            <v>QUEVEDO</v>
          </cell>
          <cell r="R7741" t="str">
            <v>LOS RIOS</v>
          </cell>
          <cell r="S7741" t="str">
            <v>QUEVEDO</v>
          </cell>
          <cell r="T7741" t="str">
            <v>TRAMACO</v>
          </cell>
          <cell r="U7741" t="str">
            <v>FLEXNETUIO_PROVINCIA</v>
          </cell>
          <cell r="V7741">
            <v>1</v>
          </cell>
          <cell r="W7741">
            <v>1</v>
          </cell>
          <cell r="X7741" t="str">
            <v>FLEXNET ECUADOR - MDELIVERY</v>
          </cell>
          <cell r="Y7741" t="str">
            <v>CALLE 28 DE JUNIO S/N Y GARCIA MORENO ENTRADA LLANO GRANDE</v>
          </cell>
        </row>
        <row r="7742">
          <cell r="A7742" t="str">
            <v>4782987</v>
          </cell>
          <cell r="B7742">
            <v>489457</v>
          </cell>
          <cell r="C7742" t="str">
            <v>4782987</v>
          </cell>
          <cell r="D7742" t="str">
            <v>MDELIVERY</v>
          </cell>
          <cell r="E7742" t="str">
            <v>DESPACHO</v>
          </cell>
          <cell r="F7742" t="str">
            <v>NORMAL</v>
          </cell>
          <cell r="G7742" t="str">
            <v>FT77306</v>
          </cell>
          <cell r="H7742">
            <v>44929</v>
          </cell>
          <cell r="I7742" t="str">
            <v>ENTREGADO</v>
          </cell>
          <cell r="J7742">
            <v>44930</v>
          </cell>
          <cell r="K7742" t="str">
            <v>Geovanny Javier Paucar Mosquera</v>
          </cell>
          <cell r="L7742" t="str">
            <v>COCHAPAMBA CALLE SAN FRANCISCO DE LA PITA OE11 113  CALLE OE11</v>
          </cell>
          <cell r="M7742" t="str">
            <v>1721359915</v>
          </cell>
          <cell r="N7742" t="str">
            <v>0987603144</v>
          </cell>
          <cell r="O7742" t="str">
            <v>0987603144</v>
          </cell>
          <cell r="P7742" t="str">
            <v>170528</v>
          </cell>
          <cell r="Q7742" t="str">
            <v>QUITO</v>
          </cell>
          <cell r="R7742" t="str">
            <v>PICHINCHA</v>
          </cell>
          <cell r="S7742" t="str">
            <v>QUITO</v>
          </cell>
          <cell r="T7742" t="str">
            <v>FLEXTRANS UIO</v>
          </cell>
          <cell r="U7742" t="str">
            <v>FLEXNETUIO_LOCAL</v>
          </cell>
          <cell r="V7742">
            <v>1</v>
          </cell>
          <cell r="W7742">
            <v>1</v>
          </cell>
          <cell r="X7742" t="str">
            <v>FLEXNET ECUADOR - MDELIVERY</v>
          </cell>
          <cell r="Y7742" t="str">
            <v>CALLE 28 DE JUNIO S/N Y GARCIA MORENO ENTRADA LLANO GRANDE</v>
          </cell>
        </row>
        <row r="7743">
          <cell r="A7743" t="str">
            <v>4782995</v>
          </cell>
          <cell r="B7743">
            <v>489458</v>
          </cell>
          <cell r="C7743" t="str">
            <v>4782995</v>
          </cell>
          <cell r="D7743" t="str">
            <v>MDELIVERY</v>
          </cell>
          <cell r="E7743" t="str">
            <v>DESPACHO</v>
          </cell>
          <cell r="F7743" t="str">
            <v>NORMAL</v>
          </cell>
          <cell r="G7743" t="str">
            <v>FT77243</v>
          </cell>
          <cell r="H7743">
            <v>44929</v>
          </cell>
          <cell r="I7743" t="str">
            <v>ENTREGADO</v>
          </cell>
          <cell r="J7743">
            <v>44930</v>
          </cell>
          <cell r="K7743" t="str">
            <v>HUGO ALFONSO VILLAGOMEZ AGUAGALLO</v>
          </cell>
          <cell r="L7743" t="str">
            <v>PUENGASI CALLE DIEGO DE SALAZAR E15 108 PASAJE 1E</v>
          </cell>
          <cell r="M7743" t="str">
            <v>0905032355</v>
          </cell>
          <cell r="N7743" t="str">
            <v>0998903214</v>
          </cell>
          <cell r="O7743" t="str">
            <v/>
          </cell>
          <cell r="P7743" t="str">
            <v>170404</v>
          </cell>
          <cell r="Q7743" t="str">
            <v>QUITO</v>
          </cell>
          <cell r="R7743" t="str">
            <v>PICHINCHA</v>
          </cell>
          <cell r="S7743" t="str">
            <v>QUITO</v>
          </cell>
          <cell r="T7743" t="str">
            <v>TRANSERVISS</v>
          </cell>
          <cell r="U7743" t="str">
            <v>FLEXNETUIO_LOCAL</v>
          </cell>
          <cell r="V7743">
            <v>1</v>
          </cell>
          <cell r="W7743">
            <v>1</v>
          </cell>
          <cell r="X7743" t="str">
            <v>FLEXNET ECUADOR - MDELIVERY</v>
          </cell>
          <cell r="Y7743" t="str">
            <v>CALLE 28 DE JUNIO S/N Y GARCIA MORENO ENTRADA LLANO GRANDE</v>
          </cell>
        </row>
        <row r="7744">
          <cell r="A7744" t="str">
            <v>4783009</v>
          </cell>
          <cell r="B7744">
            <v>489459</v>
          </cell>
          <cell r="C7744" t="str">
            <v>4783009</v>
          </cell>
          <cell r="D7744" t="str">
            <v>MDELIVERY</v>
          </cell>
          <cell r="E7744" t="str">
            <v>DESPACHO</v>
          </cell>
          <cell r="F7744" t="str">
            <v>NORMAL</v>
          </cell>
          <cell r="G7744" t="str">
            <v>FT77321</v>
          </cell>
          <cell r="H7744">
            <v>44929</v>
          </cell>
          <cell r="I7744" t="str">
            <v>ENTREGADO</v>
          </cell>
          <cell r="J7744">
            <v>44930</v>
          </cell>
          <cell r="K7744" t="str">
            <v>Ivette Alejandra Alvarez Santana</v>
          </cell>
          <cell r="L7744" t="str">
            <v>BELISARIO QUEVEDO CALLE UGARTE Y SARAVIA N26 113  CALLE HUMBERTO ALBORNOZ</v>
          </cell>
          <cell r="M7744" t="str">
            <v>1721607073</v>
          </cell>
          <cell r="N7744" t="str">
            <v>0983506466</v>
          </cell>
          <cell r="O7744" t="str">
            <v>0983506466</v>
          </cell>
          <cell r="P7744" t="str">
            <v>170521</v>
          </cell>
          <cell r="Q7744" t="str">
            <v>QUITO</v>
          </cell>
          <cell r="R7744" t="str">
            <v>PICHINCHA</v>
          </cell>
          <cell r="S7744" t="str">
            <v>QUITO</v>
          </cell>
          <cell r="T7744" t="str">
            <v>FLEXTRANS UIO</v>
          </cell>
          <cell r="U7744" t="str">
            <v>FLEXNETUIO_LOCAL</v>
          </cell>
          <cell r="V7744">
            <v>1</v>
          </cell>
          <cell r="W7744">
            <v>1</v>
          </cell>
          <cell r="X7744" t="str">
            <v>FLEXNET ECUADOR - MDELIVERY</v>
          </cell>
          <cell r="Y7744" t="str">
            <v>CALLE 28 DE JUNIO S/N Y GARCIA MORENO ENTRADA LLANO GRANDE</v>
          </cell>
        </row>
        <row r="7745">
          <cell r="A7745" t="str">
            <v>4783019</v>
          </cell>
          <cell r="B7745">
            <v>489460</v>
          </cell>
          <cell r="C7745" t="str">
            <v>4783019</v>
          </cell>
          <cell r="D7745" t="str">
            <v>MDELIVERY</v>
          </cell>
          <cell r="E7745" t="str">
            <v>DESPACHO</v>
          </cell>
          <cell r="F7745" t="str">
            <v>NORMAL</v>
          </cell>
          <cell r="G7745" t="str">
            <v>FT77238</v>
          </cell>
          <cell r="H7745">
            <v>44929</v>
          </cell>
          <cell r="I7745" t="str">
            <v>ENTREGADO</v>
          </cell>
          <cell r="J7745">
            <v>44929</v>
          </cell>
          <cell r="K7745" t="str">
            <v>EVELYN DAYANNE QUINGA ZHIGUI</v>
          </cell>
          <cell r="L7745" t="str">
            <v>SAN JUAN CALLE BUENOS AIRES  OE5 56  CALLE ESTADOS UNIDOS</v>
          </cell>
          <cell r="M7745" t="str">
            <v>1711895639</v>
          </cell>
          <cell r="N7745" t="str">
            <v>0998077095</v>
          </cell>
          <cell r="O7745" t="str">
            <v>0998077095</v>
          </cell>
          <cell r="P7745" t="str">
            <v>170402</v>
          </cell>
          <cell r="Q7745" t="str">
            <v>QUITO</v>
          </cell>
          <cell r="R7745" t="str">
            <v>PICHINCHA</v>
          </cell>
          <cell r="S7745" t="str">
            <v>QUITO</v>
          </cell>
          <cell r="T7745" t="str">
            <v>FLEXTRANS UIO</v>
          </cell>
          <cell r="U7745" t="str">
            <v>FLEXNETUIO_LOCAL</v>
          </cell>
          <cell r="V7745">
            <v>1</v>
          </cell>
          <cell r="W7745">
            <v>1</v>
          </cell>
          <cell r="X7745" t="str">
            <v>FLEXNET ECUADOR - MDELIVERY</v>
          </cell>
          <cell r="Y7745" t="str">
            <v>CALLE 28 DE JUNIO S/N Y GARCIA MORENO ENTRADA LLANO GRANDE</v>
          </cell>
        </row>
        <row r="7746">
          <cell r="A7746" t="str">
            <v>4783042</v>
          </cell>
          <cell r="B7746">
            <v>489461</v>
          </cell>
          <cell r="C7746" t="str">
            <v>4783042</v>
          </cell>
          <cell r="D7746" t="str">
            <v>MDELIVERY</v>
          </cell>
          <cell r="E7746" t="str">
            <v>DESPACHO</v>
          </cell>
          <cell r="F7746" t="str">
            <v>DERIVADO PICK UP</v>
          </cell>
          <cell r="G7746" t="str">
            <v>031080004783042</v>
          </cell>
          <cell r="H7746">
            <v>44929</v>
          </cell>
          <cell r="I7746" t="str">
            <v>ENTREGADO</v>
          </cell>
          <cell r="J7746">
            <v>44932</v>
          </cell>
          <cell r="K7746" t="str">
            <v>GENESIS NOEMI FARIAS ORTIZ</v>
          </cell>
          <cell r="L7746" t="str">
            <v>OFICINA TRAMACO PORTETE</v>
          </cell>
          <cell r="M7746" t="str">
            <v>0956285522</v>
          </cell>
          <cell r="N7746" t="str">
            <v>0979183819</v>
          </cell>
          <cell r="O7746" t="str">
            <v/>
          </cell>
          <cell r="P7746" t="str">
            <v>GUAYAQUIL</v>
          </cell>
          <cell r="Q7746" t="str">
            <v>GUAYAQUIL</v>
          </cell>
          <cell r="R7746" t="str">
            <v>GUAYAS</v>
          </cell>
          <cell r="T7746" t="str">
            <v>TRAMACO</v>
          </cell>
          <cell r="U7746" t="str">
            <v>FLEXNETUIO_GYE</v>
          </cell>
          <cell r="V7746">
            <v>1</v>
          </cell>
          <cell r="W7746">
            <v>1</v>
          </cell>
          <cell r="X7746" t="str">
            <v>FLEXNET ECUADOR - MDELIVERY</v>
          </cell>
          <cell r="Y7746" t="str">
            <v>CALLE 28 DE JUNIO S/N Y GARCIA MORENO ENTRADA LLANO GRANDE</v>
          </cell>
        </row>
        <row r="7747">
          <cell r="A7747" t="str">
            <v>4783222</v>
          </cell>
          <cell r="B7747">
            <v>489462</v>
          </cell>
          <cell r="C7747" t="str">
            <v>4783222</v>
          </cell>
          <cell r="D7747" t="str">
            <v>MDELIVERY</v>
          </cell>
          <cell r="E7747" t="str">
            <v>DESPACHO</v>
          </cell>
          <cell r="F7747" t="str">
            <v>DERIVADO PICK UP</v>
          </cell>
          <cell r="G7747" t="str">
            <v>031080004783222</v>
          </cell>
          <cell r="H7747">
            <v>44929</v>
          </cell>
          <cell r="I7747" t="str">
            <v>ENTREGADO</v>
          </cell>
          <cell r="J7747">
            <v>44930</v>
          </cell>
          <cell r="K7747" t="str">
            <v>MARIA ISABEL SUAREZ SALVATIERRA</v>
          </cell>
          <cell r="L7747" t="str">
            <v>OFICINA TRAMACO MILAGRO</v>
          </cell>
          <cell r="M7747" t="str">
            <v>0912369725</v>
          </cell>
          <cell r="N7747" t="str">
            <v>0962789902</v>
          </cell>
          <cell r="O7747" t="str">
            <v>0982773315</v>
          </cell>
          <cell r="P7747" t="str">
            <v>MILAGRO</v>
          </cell>
          <cell r="Q7747" t="str">
            <v>MILAGRO</v>
          </cell>
          <cell r="R7747" t="str">
            <v>GUAYAS</v>
          </cell>
          <cell r="T7747" t="str">
            <v>TRAMACO</v>
          </cell>
          <cell r="U7747" t="str">
            <v>FLEXNETUIO_PROVINCIA</v>
          </cell>
          <cell r="V7747">
            <v>1</v>
          </cell>
          <cell r="W7747">
            <v>1</v>
          </cell>
          <cell r="X7747" t="str">
            <v>FLEXNET ECUADOR - MDELIVERY</v>
          </cell>
          <cell r="Y7747" t="str">
            <v>CALLE 28 DE JUNIO S/N Y GARCIA MORENO ENTRADA LLANO GRANDE</v>
          </cell>
        </row>
        <row r="7748">
          <cell r="A7748" t="str">
            <v>4783273</v>
          </cell>
          <cell r="B7748">
            <v>489463</v>
          </cell>
          <cell r="C7748" t="str">
            <v>4783273</v>
          </cell>
          <cell r="D7748" t="str">
            <v>MDELIVERY</v>
          </cell>
          <cell r="E7748" t="str">
            <v>DESPACHO</v>
          </cell>
          <cell r="F7748" t="str">
            <v>NORMAL</v>
          </cell>
          <cell r="G7748" t="str">
            <v>FT77317</v>
          </cell>
          <cell r="H7748">
            <v>44929</v>
          </cell>
          <cell r="I7748" t="str">
            <v>ENTREGADO</v>
          </cell>
          <cell r="J7748">
            <v>44930</v>
          </cell>
          <cell r="K7748" t="str">
            <v>CONGACHA SUASNAVAS JANETH CAROLINA</v>
          </cell>
          <cell r="L7748" t="str">
            <v>MARISCAL SUCRE CALLE RAMIREZ DAVALOS  SN AV 10 DE AGOSTO</v>
          </cell>
          <cell r="M7748" t="str">
            <v>1723548408</v>
          </cell>
          <cell r="N7748" t="str">
            <v>0986873710</v>
          </cell>
          <cell r="O7748" t="str">
            <v>0986873710</v>
          </cell>
          <cell r="P7748" t="str">
            <v>170520</v>
          </cell>
          <cell r="Q7748" t="str">
            <v>QUITO</v>
          </cell>
          <cell r="R7748" t="str">
            <v>PICHINCHA</v>
          </cell>
          <cell r="S7748" t="str">
            <v>QUITO</v>
          </cell>
          <cell r="T7748" t="str">
            <v>FLEXTRANS UIO</v>
          </cell>
          <cell r="U7748" t="str">
            <v>FLEXNETUIO_LOCAL</v>
          </cell>
          <cell r="V7748">
            <v>1</v>
          </cell>
          <cell r="W7748">
            <v>1</v>
          </cell>
          <cell r="X7748" t="str">
            <v>FLEXNET ECUADOR - MDELIVERY</v>
          </cell>
          <cell r="Y7748" t="str">
            <v>CALLE 28 DE JUNIO S/N Y GARCIA MORENO ENTRADA LLANO GRANDE</v>
          </cell>
        </row>
        <row r="7749">
          <cell r="A7749" t="str">
            <v>4725950</v>
          </cell>
          <cell r="B7749">
            <v>489464</v>
          </cell>
          <cell r="C7749" t="str">
            <v>4725950</v>
          </cell>
          <cell r="D7749" t="str">
            <v>MDELIVERY</v>
          </cell>
          <cell r="E7749" t="str">
            <v>DESPACHO</v>
          </cell>
          <cell r="F7749" t="str">
            <v>NORMAL</v>
          </cell>
          <cell r="G7749" t="str">
            <v>031080004725950</v>
          </cell>
          <cell r="H7749">
            <v>44929</v>
          </cell>
          <cell r="I7749" t="str">
            <v>ENTREGADO</v>
          </cell>
          <cell r="J7749">
            <v>44930</v>
          </cell>
          <cell r="K7749" t="str">
            <v>MAYORGA COLLINS DENIS ELIZABETH</v>
          </cell>
          <cell r="L7749" t="str">
            <v>BABAHOYO CALLE OLMEDO  SN  Y CUSTODIO SANCHEZ</v>
          </cell>
          <cell r="M7749" t="str">
            <v>1251120703</v>
          </cell>
          <cell r="N7749" t="str">
            <v>0990684105</v>
          </cell>
          <cell r="O7749" t="str">
            <v>0992457860</v>
          </cell>
          <cell r="P7749" t="str">
            <v>120105</v>
          </cell>
          <cell r="Q7749" t="str">
            <v>BABAHOYO</v>
          </cell>
          <cell r="R7749" t="str">
            <v>LOS RIOS</v>
          </cell>
          <cell r="S7749" t="str">
            <v>BABAHOYO</v>
          </cell>
          <cell r="T7749" t="str">
            <v>TRAMACO</v>
          </cell>
          <cell r="U7749" t="str">
            <v>FLEXNETUIO_PROVINCIA</v>
          </cell>
          <cell r="V7749">
            <v>1</v>
          </cell>
          <cell r="W7749">
            <v>1</v>
          </cell>
          <cell r="X7749" t="str">
            <v>FLEXNET ECUADOR - MDELIVERY</v>
          </cell>
          <cell r="Y7749" t="str">
            <v>CALLE 28 DE JUNIO S/N Y GARCIA MORENO ENTRADA LLANO GRANDE</v>
          </cell>
        </row>
        <row r="7750">
          <cell r="A7750" t="str">
            <v>4730757</v>
          </cell>
          <cell r="B7750">
            <v>489465</v>
          </cell>
          <cell r="C7750" t="str">
            <v>4730757</v>
          </cell>
          <cell r="D7750" t="str">
            <v>MDELIVERY</v>
          </cell>
          <cell r="E7750" t="str">
            <v>DESPACHO</v>
          </cell>
          <cell r="F7750" t="str">
            <v>NORMAL</v>
          </cell>
          <cell r="G7750" t="str">
            <v>FT77367</v>
          </cell>
          <cell r="H7750">
            <v>44929</v>
          </cell>
          <cell r="I7750" t="str">
            <v>ENTREGADO</v>
          </cell>
          <cell r="J7750">
            <v>44930</v>
          </cell>
          <cell r="K7750" t="str">
            <v>VICTOR ALBERTO CASTRILLON CORONEL</v>
          </cell>
          <cell r="L7750" t="str">
            <v>COCHAPAMBA CALLE J  SN CALLR ALONSO DE TORRES</v>
          </cell>
          <cell r="M7750" t="str">
            <v>1725417750</v>
          </cell>
          <cell r="N7750" t="str">
            <v>0991273890</v>
          </cell>
          <cell r="O7750" t="str">
            <v>0991273890</v>
          </cell>
          <cell r="P7750" t="str">
            <v>170528</v>
          </cell>
          <cell r="Q7750" t="str">
            <v>QUITO</v>
          </cell>
          <cell r="R7750" t="str">
            <v>PICHINCHA</v>
          </cell>
          <cell r="S7750" t="str">
            <v>QUITO</v>
          </cell>
          <cell r="T7750" t="str">
            <v>FLEXTRANS UIO</v>
          </cell>
          <cell r="U7750" t="str">
            <v>FLEXNETUIO_LOCAL</v>
          </cell>
          <cell r="V7750">
            <v>1</v>
          </cell>
          <cell r="W7750">
            <v>1</v>
          </cell>
          <cell r="X7750" t="str">
            <v>FLEXNET ECUADOR - MDELIVERY</v>
          </cell>
          <cell r="Y7750" t="str">
            <v>CALLE 28 DE JUNIO S/N Y GARCIA MORENO ENTRADA LLANO GRANDE</v>
          </cell>
        </row>
        <row r="7751">
          <cell r="A7751" t="str">
            <v>4758310</v>
          </cell>
          <cell r="B7751">
            <v>489466</v>
          </cell>
          <cell r="C7751" t="str">
            <v>4758310</v>
          </cell>
          <cell r="D7751" t="str">
            <v>MDELIVERY</v>
          </cell>
          <cell r="E7751" t="str">
            <v>DESPACHO</v>
          </cell>
          <cell r="F7751" t="str">
            <v>DERIVADO PICK UP</v>
          </cell>
          <cell r="G7751" t="str">
            <v>031080004758310</v>
          </cell>
          <cell r="H7751">
            <v>44929</v>
          </cell>
          <cell r="I7751" t="str">
            <v>ENTREGADO</v>
          </cell>
          <cell r="J7751">
            <v>44930</v>
          </cell>
          <cell r="K7751" t="str">
            <v>EDISON GUSTAVO CANDO YUGCHA</v>
          </cell>
          <cell r="L7751" t="str">
            <v>OFICINA TRAMACO SHUSHUFINDI</v>
          </cell>
          <cell r="M7751" t="str">
            <v>1723466833</v>
          </cell>
          <cell r="N7751" t="str">
            <v>0983636274</v>
          </cell>
          <cell r="O7751" t="str">
            <v>0983636274</v>
          </cell>
          <cell r="P7751" t="str">
            <v>SHUSHUFINDI</v>
          </cell>
          <cell r="Q7751" t="str">
            <v>SHUSHUFINDI</v>
          </cell>
          <cell r="R7751" t="str">
            <v>SUCUMBIOS</v>
          </cell>
          <cell r="T7751" t="str">
            <v>TRAMACO</v>
          </cell>
          <cell r="U7751" t="str">
            <v>FLEXNETUIO_PROVINCIA</v>
          </cell>
          <cell r="V7751">
            <v>1</v>
          </cell>
          <cell r="W7751">
            <v>1</v>
          </cell>
          <cell r="X7751" t="str">
            <v>FLEXNET ECUADOR - MDELIVERY</v>
          </cell>
          <cell r="Y7751" t="str">
            <v>CALLE 28 DE JUNIO S/N Y GARCIA MORENO ENTRADA LLANO GRANDE</v>
          </cell>
        </row>
        <row r="7752">
          <cell r="A7752" t="str">
            <v>4767588</v>
          </cell>
          <cell r="B7752">
            <v>489467</v>
          </cell>
          <cell r="C7752" t="str">
            <v>4767588</v>
          </cell>
          <cell r="D7752" t="str">
            <v>MDELIVERY</v>
          </cell>
          <cell r="E7752" t="str">
            <v>DESPACHO</v>
          </cell>
          <cell r="F7752" t="str">
            <v>NORMAL</v>
          </cell>
          <cell r="G7752" t="str">
            <v>031080004767588</v>
          </cell>
          <cell r="H7752">
            <v>44929</v>
          </cell>
          <cell r="I7752" t="str">
            <v>ENTREGADO</v>
          </cell>
          <cell r="J7752">
            <v>44930</v>
          </cell>
          <cell r="K7752" t="str">
            <v>ANAPA FALCONES FABRICIO ALEJANDRO</v>
          </cell>
          <cell r="L7752" t="str">
            <v>ESMERALDAS CALLE EUGENIO ESPEJO SN CALLE OLMEDO</v>
          </cell>
          <cell r="M7752" t="str">
            <v>0804133023</v>
          </cell>
          <cell r="N7752" t="str">
            <v>0984450825</v>
          </cell>
          <cell r="O7752" t="str">
            <v>0984450825</v>
          </cell>
          <cell r="P7752" t="str">
            <v>080101</v>
          </cell>
          <cell r="Q7752" t="str">
            <v>ESMERALDAS</v>
          </cell>
          <cell r="R7752" t="str">
            <v>ESMERALDAS</v>
          </cell>
          <cell r="S7752" t="str">
            <v>ESMERALDAS</v>
          </cell>
          <cell r="T7752" t="str">
            <v>TRAMACO</v>
          </cell>
          <cell r="U7752" t="str">
            <v>FLEXNETUIO_PROVINCIA</v>
          </cell>
          <cell r="V7752">
            <v>1</v>
          </cell>
          <cell r="W7752">
            <v>1</v>
          </cell>
          <cell r="X7752" t="str">
            <v>FLEXNET ECUADOR - MDELIVERY</v>
          </cell>
          <cell r="Y7752" t="str">
            <v>CALLE 28 DE JUNIO S/N Y GARCIA MORENO ENTRADA LLANO GRANDE</v>
          </cell>
        </row>
        <row r="7753">
          <cell r="A7753" t="str">
            <v>4778368</v>
          </cell>
          <cell r="B7753">
            <v>489468</v>
          </cell>
          <cell r="C7753" t="str">
            <v>4778368</v>
          </cell>
          <cell r="D7753" t="str">
            <v>MDELIVERY</v>
          </cell>
          <cell r="E7753" t="str">
            <v>DESPACHO</v>
          </cell>
          <cell r="F7753" t="str">
            <v>NORMAL</v>
          </cell>
          <cell r="G7753" t="str">
            <v>FT77418</v>
          </cell>
          <cell r="H7753">
            <v>44929</v>
          </cell>
          <cell r="I7753" t="str">
            <v>ENTREGADO</v>
          </cell>
          <cell r="J7753">
            <v>44930</v>
          </cell>
          <cell r="K7753" t="str">
            <v>KAREM DAYANA HERRERA LARREA</v>
          </cell>
          <cell r="L7753" t="str">
            <v>SANGOLQUI AV GEOVANNY FARINA 2 61 AV ILALO</v>
          </cell>
          <cell r="M7753" t="str">
            <v>1724733728</v>
          </cell>
          <cell r="N7753" t="str">
            <v>0984671725</v>
          </cell>
          <cell r="O7753" t="str">
            <v>0984671725</v>
          </cell>
          <cell r="P7753" t="str">
            <v>171102</v>
          </cell>
          <cell r="Q7753" t="str">
            <v>RUMIÑAHUI</v>
          </cell>
          <cell r="R7753" t="str">
            <v>PICHINCHA</v>
          </cell>
          <cell r="S7753" t="str">
            <v>SANGOLQUI - LOS BOHIOS</v>
          </cell>
          <cell r="T7753" t="str">
            <v>FLEXTRANS UIO</v>
          </cell>
          <cell r="U7753" t="str">
            <v>FLEXNETUIO_LOCAL</v>
          </cell>
          <cell r="V7753">
            <v>1</v>
          </cell>
          <cell r="W7753">
            <v>1</v>
          </cell>
          <cell r="X7753" t="str">
            <v>FLEXNET ECUADOR - MDELIVERY</v>
          </cell>
          <cell r="Y7753" t="str">
            <v>CALLE 28 DE JUNIO S/N Y GARCIA MORENO ENTRADA LLANO GRANDE</v>
          </cell>
        </row>
        <row r="7754">
          <cell r="A7754" t="str">
            <v>4778764</v>
          </cell>
          <cell r="B7754">
            <v>489470</v>
          </cell>
          <cell r="C7754" t="str">
            <v>4778764</v>
          </cell>
          <cell r="D7754" t="str">
            <v>MDELIVERY</v>
          </cell>
          <cell r="E7754" t="str">
            <v>DESPACHO</v>
          </cell>
          <cell r="F7754" t="str">
            <v>NORMAL</v>
          </cell>
          <cell r="G7754" t="str">
            <v>031080004778764</v>
          </cell>
          <cell r="H7754">
            <v>44929</v>
          </cell>
          <cell r="I7754" t="str">
            <v>ENTREGADO</v>
          </cell>
          <cell r="J7754">
            <v>44930</v>
          </cell>
          <cell r="K7754" t="str">
            <v>FRANCO MARIN ANGELA ARACELY</v>
          </cell>
          <cell r="L7754" t="str">
            <v>ESMERALDAS    AV ESMERALDAS ATACAMES  MZ 1 VILLA 14 CALLE F</v>
          </cell>
          <cell r="M7754" t="str">
            <v>0802781195</v>
          </cell>
          <cell r="N7754" t="str">
            <v>0999792698</v>
          </cell>
          <cell r="O7754" t="str">
            <v>0999792698</v>
          </cell>
          <cell r="P7754" t="str">
            <v>080118</v>
          </cell>
          <cell r="Q7754" t="str">
            <v>ESMERALDAS</v>
          </cell>
          <cell r="R7754" t="str">
            <v>ESMERALDAS</v>
          </cell>
          <cell r="S7754" t="str">
            <v>ESMERALDAS - LA TOLITA</v>
          </cell>
          <cell r="T7754" t="str">
            <v>TRAMACO</v>
          </cell>
          <cell r="U7754" t="str">
            <v>FLEXNETUIO_PROVINCIA</v>
          </cell>
          <cell r="V7754">
            <v>1</v>
          </cell>
          <cell r="W7754">
            <v>1</v>
          </cell>
          <cell r="X7754" t="str">
            <v>FLEXNET ECUADOR - MDELIVERY</v>
          </cell>
          <cell r="Y7754" t="str">
            <v>CALLE 28 DE JUNIO S/N Y GARCIA MORENO ENTRADA LLANO GRANDE</v>
          </cell>
        </row>
        <row r="7755">
          <cell r="A7755" t="str">
            <v>4782006</v>
          </cell>
          <cell r="B7755">
            <v>489471</v>
          </cell>
          <cell r="C7755" t="str">
            <v>4782006</v>
          </cell>
          <cell r="D7755" t="str">
            <v>MDELIVERY</v>
          </cell>
          <cell r="E7755" t="str">
            <v>DESPACHO</v>
          </cell>
          <cell r="F7755" t="str">
            <v>DERIVADO PICK UP</v>
          </cell>
          <cell r="G7755" t="str">
            <v>031080004782006</v>
          </cell>
          <cell r="H7755">
            <v>44929</v>
          </cell>
          <cell r="I7755" t="str">
            <v>ENTREGADO</v>
          </cell>
          <cell r="J7755">
            <v>44930</v>
          </cell>
          <cell r="K7755" t="str">
            <v>LUIS PEDRO JIMENEZ MELENDEZ</v>
          </cell>
          <cell r="L7755" t="str">
            <v>OFICINA TRAMACO PUNTO DE ATENCION SAN MARINO</v>
          </cell>
          <cell r="M7755" t="str">
            <v>0912945169</v>
          </cell>
          <cell r="N7755" t="str">
            <v>0993656996</v>
          </cell>
          <cell r="O7755" t="str">
            <v>0984630888</v>
          </cell>
          <cell r="P7755" t="str">
            <v>GUAYAQUIL</v>
          </cell>
          <cell r="Q7755" t="str">
            <v>GUAYAQUIL</v>
          </cell>
          <cell r="R7755" t="str">
            <v>GUAYAS</v>
          </cell>
          <cell r="T7755" t="str">
            <v>TRAMACO</v>
          </cell>
          <cell r="U7755" t="str">
            <v>FLEXNETUIO_GYE</v>
          </cell>
          <cell r="V7755">
            <v>1</v>
          </cell>
          <cell r="W7755">
            <v>1</v>
          </cell>
          <cell r="X7755" t="str">
            <v>FLEXNET ECUADOR - MDELIVERY</v>
          </cell>
          <cell r="Y7755" t="str">
            <v>CALLE 28 DE JUNIO S/N Y GARCIA MORENO ENTRADA LLANO GRANDE</v>
          </cell>
        </row>
        <row r="7756">
          <cell r="A7756" t="str">
            <v>4781164</v>
          </cell>
          <cell r="B7756">
            <v>489410</v>
          </cell>
          <cell r="C7756" t="str">
            <v>4781164</v>
          </cell>
          <cell r="D7756" t="str">
            <v>MDELIVERY</v>
          </cell>
          <cell r="E7756" t="str">
            <v>DESPACHO</v>
          </cell>
          <cell r="F7756" t="str">
            <v>NORMAL</v>
          </cell>
          <cell r="G7756" t="str">
            <v>TF91573</v>
          </cell>
          <cell r="H7756">
            <v>44929</v>
          </cell>
          <cell r="I7756" t="str">
            <v>ENTREGADO</v>
          </cell>
          <cell r="J7756">
            <v>44931</v>
          </cell>
          <cell r="K7756" t="str">
            <v>CARDENAS ESPINOZA ALEXI JEFFERSON</v>
          </cell>
          <cell r="L7756" t="str">
            <v>XIMENA COOP LOS VERGELES  MZ 6 SOLAR 32</v>
          </cell>
          <cell r="M7756" t="str">
            <v>0930090048</v>
          </cell>
          <cell r="N7756" t="str">
            <v>0979231480</v>
          </cell>
          <cell r="O7756" t="str">
            <v>0979231480</v>
          </cell>
          <cell r="P7756" t="str">
            <v>090107</v>
          </cell>
          <cell r="Q7756" t="str">
            <v>GUAYAQUIL</v>
          </cell>
          <cell r="R7756" t="str">
            <v>GUAYAS</v>
          </cell>
          <cell r="S7756" t="str">
            <v>GUAYAQUIL</v>
          </cell>
          <cell r="T7756" t="str">
            <v>FLEXTRANS</v>
          </cell>
          <cell r="U7756" t="str">
            <v>FLEXNETUIO_GYE</v>
          </cell>
          <cell r="V7756">
            <v>1</v>
          </cell>
          <cell r="W7756">
            <v>1</v>
          </cell>
          <cell r="X7756" t="str">
            <v>FLEXNET ECUADOR - MDELIVERY</v>
          </cell>
          <cell r="Y7756" t="str">
            <v>CALLE 28 DE JUNIO S/N Y GARCIA MORENO ENTRADA LLANO GRANDE</v>
          </cell>
        </row>
        <row r="7757">
          <cell r="A7757" t="str">
            <v>4781358</v>
          </cell>
          <cell r="B7757">
            <v>489411</v>
          </cell>
          <cell r="C7757" t="str">
            <v>4781358</v>
          </cell>
          <cell r="D7757" t="str">
            <v>MDELIVERY</v>
          </cell>
          <cell r="E7757" t="str">
            <v>DESPACHO</v>
          </cell>
          <cell r="F7757" t="str">
            <v>NORMAL</v>
          </cell>
          <cell r="G7757" t="str">
            <v>FT77242</v>
          </cell>
          <cell r="H7757">
            <v>44929</v>
          </cell>
          <cell r="I7757" t="str">
            <v>ENTREGADO</v>
          </cell>
          <cell r="J7757">
            <v>44930</v>
          </cell>
          <cell r="K7757" t="str">
            <v>WILSON EDUARDO PISUNA TUSA</v>
          </cell>
          <cell r="L7757" t="str">
            <v>TUMBACO  CALLE CLEMENTE CELI  SN  CALLE RIO AMAZONAS</v>
          </cell>
          <cell r="M7757" t="str">
            <v>1726698820</v>
          </cell>
          <cell r="N7757" t="str">
            <v>0983884944</v>
          </cell>
          <cell r="O7757" t="str">
            <v>0983884944</v>
          </cell>
          <cell r="P7757" t="str">
            <v>170902</v>
          </cell>
          <cell r="Q7757" t="str">
            <v>QUITO</v>
          </cell>
          <cell r="R7757" t="str">
            <v>PICHINCHA</v>
          </cell>
          <cell r="S7757" t="str">
            <v>TUMBACO</v>
          </cell>
          <cell r="T7757" t="str">
            <v>FLEXTRANS UIO</v>
          </cell>
          <cell r="U7757" t="str">
            <v>FLEXNETUIO_LOCAL</v>
          </cell>
          <cell r="V7757">
            <v>1</v>
          </cell>
          <cell r="W7757">
            <v>1</v>
          </cell>
          <cell r="X7757" t="str">
            <v>FLEXNET ECUADOR - MDELIVERY</v>
          </cell>
          <cell r="Y7757" t="str">
            <v>CALLE 28 DE JUNIO S/N Y GARCIA MORENO ENTRADA LLANO GRANDE</v>
          </cell>
        </row>
        <row r="7758">
          <cell r="A7758" t="str">
            <v>4781424</v>
          </cell>
          <cell r="B7758">
            <v>489412</v>
          </cell>
          <cell r="C7758" t="str">
            <v>4781424</v>
          </cell>
          <cell r="D7758" t="str">
            <v>MDELIVERY</v>
          </cell>
          <cell r="E7758" t="str">
            <v>DESPACHO</v>
          </cell>
          <cell r="F7758" t="str">
            <v>DERIVADO PICK UP</v>
          </cell>
          <cell r="G7758" t="str">
            <v>031080004781424</v>
          </cell>
          <cell r="H7758">
            <v>44929</v>
          </cell>
          <cell r="I7758" t="str">
            <v>ENTREGADO</v>
          </cell>
          <cell r="J7758">
            <v>44931</v>
          </cell>
          <cell r="K7758" t="str">
            <v>AURO ALBERTO BRAVO FAYTONG</v>
          </cell>
          <cell r="L7758" t="str">
            <v>OFICINA TRAMACO BABAHOYO</v>
          </cell>
          <cell r="M7758" t="str">
            <v>1203471303</v>
          </cell>
          <cell r="N7758" t="str">
            <v>0999084723</v>
          </cell>
          <cell r="O7758" t="str">
            <v>0999084723</v>
          </cell>
          <cell r="P7758" t="str">
            <v>BABAHOYO</v>
          </cell>
          <cell r="Q7758" t="str">
            <v>BABAHOYO</v>
          </cell>
          <cell r="R7758" t="str">
            <v>LOS RIOS</v>
          </cell>
          <cell r="S7758" t="str">
            <v>BABAHOYO - LA VIRGINIA</v>
          </cell>
          <cell r="T7758" t="str">
            <v>TRAMACO</v>
          </cell>
          <cell r="U7758" t="str">
            <v>FLEXNETUIO_PROVINCIA</v>
          </cell>
          <cell r="V7758">
            <v>1</v>
          </cell>
          <cell r="W7758">
            <v>1</v>
          </cell>
          <cell r="X7758" t="str">
            <v>FLEXNET ECUADOR - MDELIVERY</v>
          </cell>
          <cell r="Y7758" t="str">
            <v>CALLE 28 DE JUNIO S/N Y GARCIA MORENO ENTRADA LLANO GRANDE</v>
          </cell>
        </row>
        <row r="7759">
          <cell r="A7759" t="str">
            <v>4781509</v>
          </cell>
          <cell r="B7759">
            <v>489413</v>
          </cell>
          <cell r="C7759" t="str">
            <v>4781509</v>
          </cell>
          <cell r="D7759" t="str">
            <v>MDELIVERY</v>
          </cell>
          <cell r="E7759" t="str">
            <v>DESPACHO</v>
          </cell>
          <cell r="F7759" t="str">
            <v>DERIVADO PICK UP</v>
          </cell>
          <cell r="G7759" t="str">
            <v>031080004781509</v>
          </cell>
          <cell r="H7759">
            <v>44929</v>
          </cell>
          <cell r="I7759" t="str">
            <v>ENTREGADO</v>
          </cell>
          <cell r="J7759">
            <v>44932</v>
          </cell>
          <cell r="K7759" t="str">
            <v>JORGE JOEL MINA VALLES</v>
          </cell>
          <cell r="L7759" t="str">
            <v>OFICINA TRAMACO IBARRA</v>
          </cell>
          <cell r="M7759" t="str">
            <v>1050465911</v>
          </cell>
          <cell r="N7759" t="str">
            <v>0990878667</v>
          </cell>
          <cell r="O7759" t="str">
            <v>0988370831</v>
          </cell>
          <cell r="P7759" t="str">
            <v>IBARRA</v>
          </cell>
          <cell r="Q7759" t="str">
            <v>IBARRA</v>
          </cell>
          <cell r="R7759" t="str">
            <v>IMBABURA</v>
          </cell>
          <cell r="T7759" t="str">
            <v>TRAMACO</v>
          </cell>
          <cell r="U7759" t="str">
            <v>FLEXNETUIO_PROVINCIA</v>
          </cell>
          <cell r="V7759">
            <v>1</v>
          </cell>
          <cell r="W7759">
            <v>1</v>
          </cell>
          <cell r="X7759" t="str">
            <v>FLEXNET ECUADOR - MDELIVERY</v>
          </cell>
          <cell r="Y7759" t="str">
            <v>CALLE 28 DE JUNIO S/N Y GARCIA MORENO ENTRADA LLANO GRANDE</v>
          </cell>
        </row>
        <row r="7760">
          <cell r="A7760" t="str">
            <v>4700138</v>
          </cell>
          <cell r="B7760">
            <v>489414</v>
          </cell>
          <cell r="C7760" t="str">
            <v>4700138</v>
          </cell>
          <cell r="D7760" t="str">
            <v>MDELIVERY</v>
          </cell>
          <cell r="E7760" t="str">
            <v>DESPACHO</v>
          </cell>
          <cell r="F7760" t="str">
            <v>NORMAL</v>
          </cell>
          <cell r="G7760" t="str">
            <v>031080004700138</v>
          </cell>
          <cell r="H7760">
            <v>44929</v>
          </cell>
          <cell r="I7760" t="str">
            <v>ENTREGADO</v>
          </cell>
          <cell r="J7760">
            <v>44930</v>
          </cell>
          <cell r="K7760" t="str">
            <v>DIANA CAROLINA HIDALGO JARAMILLO</v>
          </cell>
          <cell r="L7760" t="str">
            <v>IGNACIO FLORES CALLE JUAN ABEL ECHEVERRIA  SN  Y GRAL PROANIO</v>
          </cell>
          <cell r="M7760" t="str">
            <v>0503574808</v>
          </cell>
          <cell r="N7760" t="str">
            <v>0984764281</v>
          </cell>
          <cell r="O7760" t="str">
            <v>0984764281</v>
          </cell>
          <cell r="P7760" t="str">
            <v>050102</v>
          </cell>
          <cell r="Q7760" t="str">
            <v>LATACUNGA</v>
          </cell>
          <cell r="R7760" t="str">
            <v>COTOPAXI</v>
          </cell>
          <cell r="S7760" t="str">
            <v>LATACUNGA</v>
          </cell>
          <cell r="T7760" t="str">
            <v>TRAMACO</v>
          </cell>
          <cell r="U7760" t="str">
            <v>FLEXNETUIO_PROVINCIA</v>
          </cell>
          <cell r="V7760">
            <v>1</v>
          </cell>
          <cell r="W7760">
            <v>1</v>
          </cell>
          <cell r="X7760" t="str">
            <v>FLEXNET ECUADOR - MDELIVERY</v>
          </cell>
          <cell r="Y7760" t="str">
            <v>CALLE 28 DE JUNIO S/N Y GARCIA MORENO ENTRADA LLANO GRANDE</v>
          </cell>
        </row>
        <row r="7761">
          <cell r="A7761" t="str">
            <v>4765820</v>
          </cell>
          <cell r="B7761">
            <v>489415</v>
          </cell>
          <cell r="C7761" t="str">
            <v>4765820</v>
          </cell>
          <cell r="D7761" t="str">
            <v>MDELIVERY</v>
          </cell>
          <cell r="E7761" t="str">
            <v>DESPACHO</v>
          </cell>
          <cell r="G7761" t="str">
            <v>TF91565</v>
          </cell>
          <cell r="H7761">
            <v>44929</v>
          </cell>
          <cell r="I7761" t="str">
            <v>ENTREGADO</v>
          </cell>
          <cell r="J7761">
            <v>44931</v>
          </cell>
          <cell r="K7761" t="str">
            <v>RAMOS CHEME YULEYSI KATHERINE</v>
          </cell>
          <cell r="L7761" t="str">
            <v>TARQUI AV DEMOCRACIA  SN Y SUFRAGIO LIBRE</v>
          </cell>
          <cell r="M7761" t="str">
            <v>0927025361</v>
          </cell>
          <cell r="N7761" t="str">
            <v>0998911087</v>
          </cell>
          <cell r="O7761" t="str">
            <v>0998911087</v>
          </cell>
          <cell r="P7761" t="str">
            <v>GUAYAQUIL</v>
          </cell>
          <cell r="Q7761" t="str">
            <v>GUAYAQUIL</v>
          </cell>
          <cell r="R7761" t="str">
            <v>GUAYAS</v>
          </cell>
          <cell r="T7761" t="str">
            <v>ITSACOURIER</v>
          </cell>
          <cell r="U7761" t="str">
            <v>FLEXNETUIO_GYE</v>
          </cell>
          <cell r="V7761">
            <v>1</v>
          </cell>
          <cell r="W7761">
            <v>1</v>
          </cell>
          <cell r="X7761" t="str">
            <v>FLEXNET ECUADOR - MDELIVERY</v>
          </cell>
          <cell r="Y7761" t="str">
            <v>CALLE 28 DE JUNIO S/N Y GARCIA MORENO ENTRADA LLANO GRANDE</v>
          </cell>
        </row>
        <row r="7762">
          <cell r="A7762" t="str">
            <v>4770752</v>
          </cell>
          <cell r="B7762">
            <v>489416</v>
          </cell>
          <cell r="C7762" t="str">
            <v>4770752</v>
          </cell>
          <cell r="D7762" t="str">
            <v>MDELIVERY</v>
          </cell>
          <cell r="E7762" t="str">
            <v>DESPACHO</v>
          </cell>
          <cell r="F7762" t="str">
            <v>NORMAL</v>
          </cell>
          <cell r="G7762" t="str">
            <v>TF91562</v>
          </cell>
          <cell r="H7762">
            <v>44929</v>
          </cell>
          <cell r="I7762" t="str">
            <v>ENTREGADO</v>
          </cell>
          <cell r="J7762">
            <v>44930</v>
          </cell>
          <cell r="K7762" t="str">
            <v>ANDREA ESTEFANIA RONQUILLO CABEZAS</v>
          </cell>
          <cell r="L7762" t="str">
            <v>TARQUI AV FRANCISCO DE ORELLANA  MZ</v>
          </cell>
          <cell r="M7762" t="str">
            <v>0925106353</v>
          </cell>
          <cell r="N7762" t="str">
            <v>0963008799</v>
          </cell>
          <cell r="O7762" t="str">
            <v>0963008799</v>
          </cell>
          <cell r="P7762" t="str">
            <v>090607</v>
          </cell>
          <cell r="Q7762" t="str">
            <v>GUAYAQUIL</v>
          </cell>
          <cell r="R7762" t="str">
            <v>GUAYAS</v>
          </cell>
          <cell r="S7762" t="str">
            <v>GUAYAQUIL</v>
          </cell>
          <cell r="T7762" t="str">
            <v>CARGO UNION</v>
          </cell>
          <cell r="U7762" t="str">
            <v>FLEXNETUIO_GYE</v>
          </cell>
          <cell r="V7762">
            <v>1</v>
          </cell>
          <cell r="W7762">
            <v>1</v>
          </cell>
          <cell r="X7762" t="str">
            <v>FLEXNET ECUADOR - MDELIVERY</v>
          </cell>
          <cell r="Y7762" t="str">
            <v>CALLE 28 DE JUNIO S/N Y GARCIA MORENO ENTRADA LLANO GRANDE</v>
          </cell>
        </row>
        <row r="7763">
          <cell r="A7763" t="str">
            <v>4775387</v>
          </cell>
          <cell r="B7763">
            <v>489417</v>
          </cell>
          <cell r="C7763" t="str">
            <v>4775387</v>
          </cell>
          <cell r="D7763" t="str">
            <v>MDELIVERY</v>
          </cell>
          <cell r="E7763" t="str">
            <v>DESPACHO</v>
          </cell>
          <cell r="F7763" t="str">
            <v>DERIVADO PICK UP</v>
          </cell>
          <cell r="G7763" t="str">
            <v>031080004775387</v>
          </cell>
          <cell r="H7763">
            <v>44929</v>
          </cell>
          <cell r="I7763" t="str">
            <v>ENTREGADO</v>
          </cell>
          <cell r="J7763">
            <v>44933</v>
          </cell>
          <cell r="K7763" t="str">
            <v>MORQUECHO YADAICELA FRANKLIN EDUARDO</v>
          </cell>
          <cell r="L7763" t="str">
            <v>OFICINA TRAMACO PUNTO DE ATENCION MATRIZ</v>
          </cell>
          <cell r="M7763" t="str">
            <v>1720373255</v>
          </cell>
          <cell r="N7763" t="str">
            <v>0984647147</v>
          </cell>
          <cell r="O7763" t="str">
            <v>0984647147</v>
          </cell>
          <cell r="P7763" t="str">
            <v>QUITO</v>
          </cell>
          <cell r="Q7763" t="str">
            <v>QUITO</v>
          </cell>
          <cell r="R7763" t="str">
            <v>PICHINCHA</v>
          </cell>
          <cell r="T7763" t="str">
            <v>TRAMACO</v>
          </cell>
          <cell r="U7763" t="str">
            <v>FLEXNETUIO_LOCAL</v>
          </cell>
          <cell r="V7763">
            <v>1</v>
          </cell>
          <cell r="W7763">
            <v>1</v>
          </cell>
          <cell r="X7763" t="str">
            <v>FLEXNET ECUADOR - MDELIVERY</v>
          </cell>
          <cell r="Y7763" t="str">
            <v>CALLE 28 DE JUNIO S/N Y GARCIA MORENO ENTRADA LLANO GRANDE</v>
          </cell>
        </row>
        <row r="7764">
          <cell r="A7764" t="str">
            <v>4779404</v>
          </cell>
          <cell r="B7764">
            <v>489418</v>
          </cell>
          <cell r="C7764" t="str">
            <v>4779404</v>
          </cell>
          <cell r="D7764" t="str">
            <v>MDELIVERY</v>
          </cell>
          <cell r="E7764" t="str">
            <v>DESPACHO</v>
          </cell>
          <cell r="F7764" t="str">
            <v>NORMAL</v>
          </cell>
          <cell r="G7764" t="str">
            <v>031080004779404</v>
          </cell>
          <cell r="H7764">
            <v>44929</v>
          </cell>
          <cell r="I7764" t="str">
            <v>ENTREGADO</v>
          </cell>
          <cell r="J7764">
            <v>44930</v>
          </cell>
          <cell r="K7764" t="str">
            <v>EULOGIO ELIAS HERRERA SORIANO</v>
          </cell>
          <cell r="L7764" t="str">
            <v>PASCUALES  AV LATACUNGA  KM 14 Y MEDIO  VIA DAULE</v>
          </cell>
          <cell r="M7764" t="str">
            <v>0906845854</v>
          </cell>
          <cell r="N7764" t="str">
            <v>0995142228</v>
          </cell>
          <cell r="O7764" t="str">
            <v>0995142228</v>
          </cell>
          <cell r="P7764" t="str">
            <v>090702</v>
          </cell>
          <cell r="Q7764" t="str">
            <v>GUAYAQUIL</v>
          </cell>
          <cell r="R7764" t="str">
            <v>GUAYAS</v>
          </cell>
          <cell r="S7764" t="str">
            <v>GUAYAQUIL</v>
          </cell>
          <cell r="T7764" t="str">
            <v>TRAMACO</v>
          </cell>
          <cell r="U7764" t="str">
            <v>FLEXNETUIO_GYE</v>
          </cell>
          <cell r="V7764">
            <v>1</v>
          </cell>
          <cell r="W7764">
            <v>1</v>
          </cell>
          <cell r="X7764" t="str">
            <v>FLEXNET ECUADOR - MDELIVERY</v>
          </cell>
          <cell r="Y7764" t="str">
            <v>CALLE 28 DE JUNIO S/N Y GARCIA MORENO ENTRADA LLANO GRANDE</v>
          </cell>
        </row>
        <row r="7765">
          <cell r="A7765" t="str">
            <v>4779688</v>
          </cell>
          <cell r="B7765">
            <v>489419</v>
          </cell>
          <cell r="C7765" t="str">
            <v>4779688</v>
          </cell>
          <cell r="D7765" t="str">
            <v>MDELIVERY</v>
          </cell>
          <cell r="E7765" t="str">
            <v>DESPACHO</v>
          </cell>
          <cell r="F7765" t="str">
            <v>NORMAL</v>
          </cell>
          <cell r="G7765" t="str">
            <v>031080004779688</v>
          </cell>
          <cell r="H7765">
            <v>44929</v>
          </cell>
          <cell r="I7765" t="str">
            <v>ENTREGADO</v>
          </cell>
          <cell r="J7765">
            <v>44930</v>
          </cell>
          <cell r="K7765" t="str">
            <v>BYRON HERNAN ALBAN CUNDULLE</v>
          </cell>
          <cell r="L7765" t="str">
            <v>ABRAHAM CALAZACON  AV CAAZAPA  SN  Y JUAN CABALLERO</v>
          </cell>
          <cell r="M7765" t="str">
            <v>1725106072</v>
          </cell>
          <cell r="N7765" t="str">
            <v>0987535447</v>
          </cell>
          <cell r="O7765" t="str">
            <v>0999159651</v>
          </cell>
          <cell r="P7765" t="str">
            <v>230105</v>
          </cell>
          <cell r="Q7765" t="str">
            <v>SANTO DOMINGO</v>
          </cell>
          <cell r="R7765" t="str">
            <v>SANTO DOMINGO DE LOS TSACHILAS</v>
          </cell>
          <cell r="S7765" t="str">
            <v>SANTO DOMINGO DE LOS COLORADOS</v>
          </cell>
          <cell r="T7765" t="str">
            <v>TRAMACO</v>
          </cell>
          <cell r="U7765" t="str">
            <v>FLEXNETUIO_PROVINCIA</v>
          </cell>
          <cell r="V7765">
            <v>1</v>
          </cell>
          <cell r="W7765">
            <v>1</v>
          </cell>
          <cell r="X7765" t="str">
            <v>FLEXNET ECUADOR - MDELIVERY</v>
          </cell>
          <cell r="Y7765" t="str">
            <v>CALLE 28 DE JUNIO S/N Y GARCIA MORENO ENTRADA LLANO GRANDE</v>
          </cell>
        </row>
        <row r="7766">
          <cell r="A7766" t="str">
            <v>4779769</v>
          </cell>
          <cell r="B7766">
            <v>489420</v>
          </cell>
          <cell r="C7766" t="str">
            <v>4779769</v>
          </cell>
          <cell r="D7766" t="str">
            <v>MDELIVERY</v>
          </cell>
          <cell r="E7766" t="str">
            <v>DESPACHO</v>
          </cell>
          <cell r="F7766" t="str">
            <v>DERIVADO PICK UP</v>
          </cell>
          <cell r="G7766" t="str">
            <v>031080004779769</v>
          </cell>
          <cell r="H7766">
            <v>44929</v>
          </cell>
          <cell r="I7766" t="str">
            <v>ENTREGADO</v>
          </cell>
          <cell r="J7766">
            <v>44933</v>
          </cell>
          <cell r="K7766" t="str">
            <v>JUAN CARLOS SAETEROS ZUMBA</v>
          </cell>
          <cell r="L7766" t="str">
            <v>OFICINA TRAMACO AZOGUES</v>
          </cell>
          <cell r="M7766" t="str">
            <v>0301448270</v>
          </cell>
          <cell r="N7766" t="str">
            <v>0992804020</v>
          </cell>
          <cell r="O7766" t="str">
            <v>0990489503</v>
          </cell>
          <cell r="P7766" t="str">
            <v>AZOGUES</v>
          </cell>
          <cell r="Q7766" t="str">
            <v>AZOGUES</v>
          </cell>
          <cell r="R7766" t="str">
            <v>CAÑAR</v>
          </cell>
          <cell r="S7766" t="str">
            <v>AZOGUES</v>
          </cell>
          <cell r="T7766" t="str">
            <v>TRAMACO</v>
          </cell>
          <cell r="U7766" t="str">
            <v>FLEXNETUIO_PROVINCIA</v>
          </cell>
          <cell r="V7766">
            <v>1</v>
          </cell>
          <cell r="W7766">
            <v>1</v>
          </cell>
          <cell r="X7766" t="str">
            <v>FLEXNET ECUADOR - MDELIVERY</v>
          </cell>
          <cell r="Y7766" t="str">
            <v>CALLE 28 DE JUNIO S/N Y GARCIA MORENO ENTRADA LLANO GRANDE</v>
          </cell>
        </row>
        <row r="7767">
          <cell r="A7767" t="str">
            <v>4779821</v>
          </cell>
          <cell r="B7767">
            <v>489421</v>
          </cell>
          <cell r="C7767" t="str">
            <v>4779821</v>
          </cell>
          <cell r="D7767" t="str">
            <v>MDELIVERY</v>
          </cell>
          <cell r="E7767" t="str">
            <v>DESPACHO</v>
          </cell>
          <cell r="F7767" t="str">
            <v>NORMAL</v>
          </cell>
          <cell r="G7767" t="str">
            <v>031080004779821</v>
          </cell>
          <cell r="H7767">
            <v>44929</v>
          </cell>
          <cell r="I7767" t="str">
            <v>ENTREGADO</v>
          </cell>
          <cell r="J7767">
            <v>44936</v>
          </cell>
          <cell r="K7767" t="str">
            <v>ERICK DAVID ZAMBRANO DELGADO</v>
          </cell>
          <cell r="L7767" t="str">
            <v>ABRAHAM CALAZACON  CALLE JUAN MARTINEZ  SN Y  MANUEL BORRERO</v>
          </cell>
          <cell r="M7767" t="str">
            <v>2300287329</v>
          </cell>
          <cell r="N7767" t="str">
            <v>0981664671</v>
          </cell>
          <cell r="O7767" t="str">
            <v>0981664671</v>
          </cell>
          <cell r="P7767" t="str">
            <v>230106</v>
          </cell>
          <cell r="Q7767" t="str">
            <v>SANTO DOMINGO</v>
          </cell>
          <cell r="R7767" t="str">
            <v>SANTO DOMINGO DE LOS TSACHILAS</v>
          </cell>
          <cell r="S7767" t="str">
            <v>SANTO DOMINGO DE LOS COLORADOS</v>
          </cell>
          <cell r="T7767" t="str">
            <v>TRAMACO</v>
          </cell>
          <cell r="U7767" t="str">
            <v>FLEXNETUIO_PROVINCIA</v>
          </cell>
          <cell r="V7767">
            <v>1</v>
          </cell>
          <cell r="W7767">
            <v>1</v>
          </cell>
          <cell r="X7767" t="str">
            <v>FLEXNET ECUADOR - MDELIVERY</v>
          </cell>
          <cell r="Y7767" t="str">
            <v>CALLE 28 DE JUNIO S/N Y GARCIA MORENO ENTRADA LLANO GRANDE</v>
          </cell>
        </row>
        <row r="7768">
          <cell r="A7768" t="str">
            <v>4780078</v>
          </cell>
          <cell r="B7768">
            <v>489422</v>
          </cell>
          <cell r="C7768" t="str">
            <v>4780078</v>
          </cell>
          <cell r="D7768" t="str">
            <v>MDELIVERY</v>
          </cell>
          <cell r="E7768" t="str">
            <v>DESPACHO</v>
          </cell>
          <cell r="F7768" t="str">
            <v>NORMAL</v>
          </cell>
          <cell r="G7768" t="str">
            <v>IC4117</v>
          </cell>
          <cell r="H7768">
            <v>44929</v>
          </cell>
          <cell r="I7768" t="str">
            <v>ENTREGADO</v>
          </cell>
          <cell r="J7768">
            <v>44930</v>
          </cell>
          <cell r="K7768" t="str">
            <v>EDISON GEOVANNY QUEZADA BERNAL</v>
          </cell>
          <cell r="L7768" t="str">
            <v>JUAN JARAMILLO 7 85  CALLE LUIS CORDERO</v>
          </cell>
          <cell r="M7768" t="str">
            <v>0103562914</v>
          </cell>
          <cell r="N7768" t="str">
            <v>0984287728</v>
          </cell>
          <cell r="O7768" t="str">
            <v>0984287728</v>
          </cell>
          <cell r="P7768" t="str">
            <v>010101</v>
          </cell>
          <cell r="Q7768" t="str">
            <v>CUENCA</v>
          </cell>
          <cell r="R7768" t="str">
            <v>AZUAY</v>
          </cell>
          <cell r="S7768" t="str">
            <v>CUENCA</v>
          </cell>
          <cell r="T7768" t="str">
            <v>ITSACOURIER</v>
          </cell>
          <cell r="U7768" t="str">
            <v>FLEXNETUIO_PROVINCIA</v>
          </cell>
          <cell r="V7768">
            <v>1</v>
          </cell>
          <cell r="W7768">
            <v>1</v>
          </cell>
          <cell r="X7768" t="str">
            <v>FLEXNET ECUADOR - MDELIVERY</v>
          </cell>
          <cell r="Y7768" t="str">
            <v>CALLE 28 DE JUNIO S/N Y GARCIA MORENO ENTRADA LLANO GRANDE</v>
          </cell>
        </row>
        <row r="7769">
          <cell r="A7769" t="str">
            <v>4781333</v>
          </cell>
          <cell r="B7769">
            <v>489423</v>
          </cell>
          <cell r="C7769" t="str">
            <v>4781333</v>
          </cell>
          <cell r="D7769" t="str">
            <v>MDELIVERY</v>
          </cell>
          <cell r="E7769" t="str">
            <v>DESPACHO</v>
          </cell>
          <cell r="F7769" t="str">
            <v>NORMAL</v>
          </cell>
          <cell r="G7769" t="str">
            <v>031080004781333</v>
          </cell>
          <cell r="H7769">
            <v>44929</v>
          </cell>
          <cell r="I7769" t="str">
            <v>ENTREGADO</v>
          </cell>
          <cell r="J7769">
            <v>44930</v>
          </cell>
          <cell r="K7769" t="str">
            <v>MARIANA MIHALACHE DANIELA</v>
          </cell>
          <cell r="L7769" t="str">
            <v>SAN CRISTOBAL  VIA VALENCIA  KM 1</v>
          </cell>
          <cell r="M7769" t="str">
            <v>0959833773</v>
          </cell>
          <cell r="N7769" t="str">
            <v>0980310770</v>
          </cell>
          <cell r="O7769" t="str">
            <v>0900000000</v>
          </cell>
          <cell r="P7769" t="str">
            <v>120303</v>
          </cell>
          <cell r="Q7769" t="str">
            <v>QUEVEDO</v>
          </cell>
          <cell r="R7769" t="str">
            <v>LOS RIOS</v>
          </cell>
          <cell r="S7769" t="str">
            <v>QUEVEDO</v>
          </cell>
          <cell r="T7769" t="str">
            <v>TRAMACO</v>
          </cell>
          <cell r="U7769" t="str">
            <v>FLEXNETUIO_PROVINCIA</v>
          </cell>
          <cell r="V7769">
            <v>1</v>
          </cell>
          <cell r="W7769">
            <v>1</v>
          </cell>
          <cell r="X7769" t="str">
            <v>FLEXNET ECUADOR - MDELIVERY</v>
          </cell>
          <cell r="Y7769" t="str">
            <v>CALLE 28 DE JUNIO S/N Y GARCIA MORENO ENTRADA LLANO GRANDE</v>
          </cell>
        </row>
        <row r="7770">
          <cell r="A7770" t="str">
            <v>4781403</v>
          </cell>
          <cell r="B7770">
            <v>489424</v>
          </cell>
          <cell r="C7770" t="str">
            <v>4781403</v>
          </cell>
          <cell r="D7770" t="str">
            <v>MDELIVERY</v>
          </cell>
          <cell r="E7770" t="str">
            <v>DESPACHO</v>
          </cell>
          <cell r="F7770" t="str">
            <v>NORMAL</v>
          </cell>
          <cell r="G7770" t="str">
            <v>031080004781403</v>
          </cell>
          <cell r="H7770">
            <v>44929</v>
          </cell>
          <cell r="I7770" t="str">
            <v>ENTREGADO</v>
          </cell>
          <cell r="J7770">
            <v>44931</v>
          </cell>
          <cell r="K7770" t="str">
            <v>FELIX RENE BASURTO TUAREZ</v>
          </cell>
          <cell r="L7770" t="str">
            <v>LA UNION CALLE CRUZ RAMOS  SN</v>
          </cell>
          <cell r="M7770" t="str">
            <v>1208379642</v>
          </cell>
          <cell r="N7770" t="str">
            <v>0985819043</v>
          </cell>
          <cell r="O7770" t="str">
            <v>0985819043</v>
          </cell>
          <cell r="P7770" t="str">
            <v>120610</v>
          </cell>
          <cell r="Q7770" t="str">
            <v>VALENCIA</v>
          </cell>
          <cell r="R7770" t="str">
            <v>LOS RIOS</v>
          </cell>
          <cell r="S7770" t="str">
            <v>VALENCIA - RECINTO CHIPE</v>
          </cell>
          <cell r="T7770" t="str">
            <v>TRAMACO</v>
          </cell>
          <cell r="U7770" t="str">
            <v>FLEXNETUIO_PROVINCIA</v>
          </cell>
          <cell r="V7770">
            <v>1</v>
          </cell>
          <cell r="W7770">
            <v>1</v>
          </cell>
          <cell r="X7770" t="str">
            <v>FLEXNET ECUADOR - MDELIVERY</v>
          </cell>
          <cell r="Y7770" t="str">
            <v>CALLE 28 DE JUNIO S/N Y GARCIA MORENO ENTRADA LLANO GRANDE</v>
          </cell>
        </row>
        <row r="7771">
          <cell r="A7771" t="str">
            <v>4781527</v>
          </cell>
          <cell r="B7771">
            <v>489425</v>
          </cell>
          <cell r="C7771" t="str">
            <v>4781527</v>
          </cell>
          <cell r="D7771" t="str">
            <v>MDELIVERY</v>
          </cell>
          <cell r="E7771" t="str">
            <v>DESPACHO</v>
          </cell>
          <cell r="F7771" t="str">
            <v>NORMAL</v>
          </cell>
          <cell r="G7771" t="str">
            <v>TF91556</v>
          </cell>
          <cell r="H7771">
            <v>44929</v>
          </cell>
          <cell r="I7771" t="str">
            <v>ENTREGADO</v>
          </cell>
          <cell r="J7771">
            <v>44931</v>
          </cell>
          <cell r="K7771" t="str">
            <v>DENISSE SARAH VELECELA MONCAYO</v>
          </cell>
          <cell r="L7771" t="str">
            <v>TARQUI AV PEDRO MENENDEZ GILBERT MZ 9 SOLAR 7  CALLE 6TO CALLEJON 11A NE</v>
          </cell>
          <cell r="M7771" t="str">
            <v>0951425784</v>
          </cell>
          <cell r="N7771" t="str">
            <v>0980690047</v>
          </cell>
          <cell r="O7771" t="str">
            <v>0980690047</v>
          </cell>
          <cell r="P7771" t="str">
            <v>090505</v>
          </cell>
          <cell r="Q7771" t="str">
            <v>GUAYAQUIL</v>
          </cell>
          <cell r="R7771" t="str">
            <v>GUAYAS</v>
          </cell>
          <cell r="S7771" t="str">
            <v>GUAYAQUIL</v>
          </cell>
          <cell r="T7771" t="str">
            <v>ITSACOURIER</v>
          </cell>
          <cell r="U7771" t="str">
            <v>FLEXNETUIO_GYE</v>
          </cell>
          <cell r="V7771">
            <v>1</v>
          </cell>
          <cell r="W7771">
            <v>1</v>
          </cell>
          <cell r="X7771" t="str">
            <v>FLEXNET ECUADOR - MDELIVERY</v>
          </cell>
          <cell r="Y7771" t="str">
            <v>CALLE 28 DE JUNIO S/N Y GARCIA MORENO ENTRADA LLANO GRANDE</v>
          </cell>
        </row>
        <row r="7772">
          <cell r="A7772" t="str">
            <v>4782194</v>
          </cell>
          <cell r="B7772">
            <v>489427</v>
          </cell>
          <cell r="C7772" t="str">
            <v>4782194</v>
          </cell>
          <cell r="D7772" t="str">
            <v>MDELIVERY</v>
          </cell>
          <cell r="E7772" t="str">
            <v>DESPACHO</v>
          </cell>
          <cell r="F7772" t="str">
            <v>NORMAL</v>
          </cell>
          <cell r="G7772" t="str">
            <v>FT77241</v>
          </cell>
          <cell r="H7772">
            <v>44929</v>
          </cell>
          <cell r="I7772" t="str">
            <v>ENTREGADO</v>
          </cell>
          <cell r="J7772">
            <v>44931</v>
          </cell>
          <cell r="K7772" t="str">
            <v>VERONICA ISABEL GONZALEZ FIALLOS</v>
          </cell>
          <cell r="L7772" t="str">
            <v>CUMBAYA AV OSWALDO GUAYASAMIN  SN</v>
          </cell>
          <cell r="M7772" t="str">
            <v>1713334371</v>
          </cell>
          <cell r="N7772" t="str">
            <v>0998745160</v>
          </cell>
          <cell r="O7772" t="str">
            <v>0998745160</v>
          </cell>
          <cell r="P7772" t="str">
            <v>170902</v>
          </cell>
          <cell r="Q7772" t="str">
            <v>QUITO</v>
          </cell>
          <cell r="R7772" t="str">
            <v>PICHINCHA</v>
          </cell>
          <cell r="S7772" t="str">
            <v>TUMBACO</v>
          </cell>
          <cell r="T7772" t="str">
            <v>FLEXTRANS UIO</v>
          </cell>
          <cell r="U7772" t="str">
            <v>FLEXNETUIO_LOCAL</v>
          </cell>
          <cell r="V7772">
            <v>1</v>
          </cell>
          <cell r="W7772">
            <v>1</v>
          </cell>
          <cell r="X7772" t="str">
            <v>FLEXNET ECUADOR - MDELIVERY</v>
          </cell>
          <cell r="Y7772" t="str">
            <v>CALLE 28 DE JUNIO S/N Y GARCIA MORENO ENTRADA LLANO GRANDE</v>
          </cell>
        </row>
        <row r="7773">
          <cell r="A7773" t="str">
            <v>4782260</v>
          </cell>
          <cell r="B7773">
            <v>489428</v>
          </cell>
          <cell r="C7773" t="str">
            <v>4782260</v>
          </cell>
          <cell r="D7773" t="str">
            <v>MDELIVERY</v>
          </cell>
          <cell r="E7773" t="str">
            <v>DESPACHO</v>
          </cell>
          <cell r="F7773" t="str">
            <v>NORMAL</v>
          </cell>
          <cell r="G7773" t="str">
            <v>031080004782260</v>
          </cell>
          <cell r="H7773">
            <v>44929</v>
          </cell>
          <cell r="I7773" t="str">
            <v>ENTREGADO</v>
          </cell>
          <cell r="J7773">
            <v>44930</v>
          </cell>
          <cell r="K7773" t="str">
            <v>CESAR FERNANDO ARAGUILLIN COLLAGUAZO</v>
          </cell>
          <cell r="L7773" t="str">
            <v>SAN FRANCISCO  CALLE DOLORES VEINTIMILLA  161  Y CARLOS ELIAS ALMEIDA</v>
          </cell>
          <cell r="M7773" t="str">
            <v>1002279089</v>
          </cell>
          <cell r="N7773" t="str">
            <v>0992602850</v>
          </cell>
          <cell r="O7773" t="str">
            <v/>
          </cell>
          <cell r="P7773" t="str">
            <v>100102</v>
          </cell>
          <cell r="Q7773" t="str">
            <v>IBARRA</v>
          </cell>
          <cell r="R7773" t="str">
            <v>IMBABURA</v>
          </cell>
          <cell r="S7773" t="str">
            <v>SAN MIGUEL DE IBARRA</v>
          </cell>
          <cell r="T7773" t="str">
            <v>TRAMACO</v>
          </cell>
          <cell r="U7773" t="str">
            <v>FLEXNETUIO_PROVINCIA</v>
          </cell>
          <cell r="V7773">
            <v>1</v>
          </cell>
          <cell r="W7773">
            <v>1</v>
          </cell>
          <cell r="X7773" t="str">
            <v>FLEXNET ECUADOR - MDELIVERY</v>
          </cell>
          <cell r="Y7773" t="str">
            <v>CALLE 28 DE JUNIO S/N Y GARCIA MORENO ENTRADA LLANO GRANDE</v>
          </cell>
        </row>
        <row r="7774">
          <cell r="A7774" t="str">
            <v>4782281</v>
          </cell>
          <cell r="B7774">
            <v>489429</v>
          </cell>
          <cell r="C7774" t="str">
            <v>4782281</v>
          </cell>
          <cell r="D7774" t="str">
            <v>MDELIVERY</v>
          </cell>
          <cell r="E7774" t="str">
            <v>DESPACHO</v>
          </cell>
          <cell r="F7774" t="str">
            <v>NORMAL</v>
          </cell>
          <cell r="G7774" t="str">
            <v>031080004782281</v>
          </cell>
          <cell r="H7774">
            <v>44929</v>
          </cell>
          <cell r="I7774" t="str">
            <v>DEVOLUCION_EN_PROCESO</v>
          </cell>
          <cell r="J7774">
            <v>44942</v>
          </cell>
          <cell r="K7774" t="str">
            <v>CHRISTIAN ANDRES PENAFIEL FARIAS</v>
          </cell>
          <cell r="L7774" t="str">
            <v>SAME CALLE A  MZ 5 SOLAR 4</v>
          </cell>
          <cell r="M7774" t="str">
            <v>0923863146</v>
          </cell>
          <cell r="N7774" t="str">
            <v>0962865801</v>
          </cell>
          <cell r="O7774" t="str">
            <v>0962865801</v>
          </cell>
          <cell r="P7774" t="str">
            <v>080303</v>
          </cell>
          <cell r="Q7774" t="str">
            <v>ATACAMES</v>
          </cell>
          <cell r="R7774" t="str">
            <v>ESMERALDAS</v>
          </cell>
          <cell r="S7774" t="str">
            <v>SUA (CAB. EN LA BOCANA) - TONCHIGUE - SAME</v>
          </cell>
          <cell r="T7774" t="str">
            <v>TRAMACO</v>
          </cell>
          <cell r="U7774" t="str">
            <v>FLEXNETUIO_PROVINCIA</v>
          </cell>
          <cell r="V7774">
            <v>1</v>
          </cell>
          <cell r="W7774">
            <v>1</v>
          </cell>
          <cell r="X7774" t="str">
            <v>FLEXNET ECUADOR - MDELIVERY</v>
          </cell>
          <cell r="Y7774" t="str">
            <v>CALLE 28 DE JUNIO S/N Y GARCIA MORENO ENTRADA LLANO GRANDE</v>
          </cell>
        </row>
        <row r="7775">
          <cell r="A7775" t="str">
            <v>4782327</v>
          </cell>
          <cell r="B7775">
            <v>489430</v>
          </cell>
          <cell r="C7775" t="str">
            <v>4782327</v>
          </cell>
          <cell r="D7775" t="str">
            <v>MDELIVERY</v>
          </cell>
          <cell r="E7775" t="str">
            <v>DESPACHO</v>
          </cell>
          <cell r="F7775" t="str">
            <v>NORMAL</v>
          </cell>
          <cell r="G7775" t="str">
            <v>031080004782327</v>
          </cell>
          <cell r="H7775">
            <v>44929</v>
          </cell>
          <cell r="I7775" t="str">
            <v>ENTREGADO</v>
          </cell>
          <cell r="J7775">
            <v>44930</v>
          </cell>
          <cell r="K7775" t="str">
            <v>ALEJANDRO PAOLO GUALLPA ACERO</v>
          </cell>
          <cell r="L7775" t="str">
            <v>AZOGUES CALLE JULIO MARIA MATOVELLE  228 Y GRAL IGNACIO DE VEINTIMILLA</v>
          </cell>
          <cell r="M7775" t="str">
            <v>0301576534</v>
          </cell>
          <cell r="N7775" t="str">
            <v>0987369995</v>
          </cell>
          <cell r="O7775" t="str">
            <v>0987369995</v>
          </cell>
          <cell r="P7775" t="str">
            <v>030102</v>
          </cell>
          <cell r="Q7775" t="str">
            <v>AZOGUES</v>
          </cell>
          <cell r="R7775" t="str">
            <v>CAÑAR</v>
          </cell>
          <cell r="S7775" t="str">
            <v>AZOGUES</v>
          </cell>
          <cell r="T7775" t="str">
            <v>TRAMACO</v>
          </cell>
          <cell r="U7775" t="str">
            <v>FLEXNETUIO_PROVINCIA</v>
          </cell>
          <cell r="V7775">
            <v>1</v>
          </cell>
          <cell r="W7775">
            <v>1</v>
          </cell>
          <cell r="X7775" t="str">
            <v>FLEXNET ECUADOR - MDELIVERY</v>
          </cell>
          <cell r="Y7775" t="str">
            <v>CALLE 28 DE JUNIO S/N Y GARCIA MORENO ENTRADA LLANO GRANDE</v>
          </cell>
        </row>
        <row r="7776">
          <cell r="A7776" t="str">
            <v>4782335</v>
          </cell>
          <cell r="B7776">
            <v>489431</v>
          </cell>
          <cell r="C7776" t="str">
            <v>4782335</v>
          </cell>
          <cell r="D7776" t="str">
            <v>MDELIVERY</v>
          </cell>
          <cell r="E7776" t="str">
            <v>DESPACHO</v>
          </cell>
          <cell r="F7776" t="str">
            <v>NORMAL</v>
          </cell>
          <cell r="G7776" t="str">
            <v>TF91579</v>
          </cell>
          <cell r="H7776">
            <v>44929</v>
          </cell>
          <cell r="I7776" t="str">
            <v>ENTREGADO</v>
          </cell>
          <cell r="J7776">
            <v>44930</v>
          </cell>
          <cell r="K7776" t="str">
            <v>JOSE GABRIEL TORAL PINO</v>
          </cell>
          <cell r="L7776" t="str">
            <v>VICTOR EMILIO ESTRADA  825 E HIGUERAS</v>
          </cell>
          <cell r="M7776" t="str">
            <v>0952788214</v>
          </cell>
          <cell r="N7776" t="str">
            <v>0952788214</v>
          </cell>
          <cell r="O7776" t="str">
            <v>0952788214</v>
          </cell>
          <cell r="P7776" t="str">
            <v>090602</v>
          </cell>
          <cell r="Q7776" t="str">
            <v>GUAYAQUIL</v>
          </cell>
          <cell r="R7776" t="str">
            <v>GUAYAS</v>
          </cell>
          <cell r="S7776" t="str">
            <v>GUAYAQUIL</v>
          </cell>
          <cell r="T7776" t="str">
            <v>ITSACOURIER</v>
          </cell>
          <cell r="U7776" t="str">
            <v>FLEXNETUIO_GYE</v>
          </cell>
          <cell r="V7776">
            <v>1</v>
          </cell>
          <cell r="W7776">
            <v>1</v>
          </cell>
          <cell r="X7776" t="str">
            <v>FLEXNET ECUADOR - MDELIVERY</v>
          </cell>
          <cell r="Y7776" t="str">
            <v>CALLE 28 DE JUNIO S/N Y GARCIA MORENO ENTRADA LLANO GRANDE</v>
          </cell>
        </row>
        <row r="7777">
          <cell r="A7777" t="str">
            <v>4782367</v>
          </cell>
          <cell r="B7777">
            <v>489432</v>
          </cell>
          <cell r="C7777" t="str">
            <v>4782367</v>
          </cell>
          <cell r="D7777" t="str">
            <v>MDELIVERY</v>
          </cell>
          <cell r="E7777" t="str">
            <v>DESPACHO</v>
          </cell>
          <cell r="F7777" t="str">
            <v>NORMAL</v>
          </cell>
          <cell r="G7777" t="str">
            <v>TF91545</v>
          </cell>
          <cell r="H7777">
            <v>44929</v>
          </cell>
          <cell r="I7777" t="str">
            <v>ENTREGADO</v>
          </cell>
          <cell r="J7777">
            <v>44930</v>
          </cell>
          <cell r="K7777" t="str">
            <v>DELGADO FRANCO MARIA JOSE</v>
          </cell>
          <cell r="L7777" t="str">
            <v>TARQUI CALLE 2DA  SN  ENTRE AV 2DA YTERCERA</v>
          </cell>
          <cell r="M7777" t="str">
            <v>0941515249</v>
          </cell>
          <cell r="N7777" t="str">
            <v>0981920911</v>
          </cell>
          <cell r="O7777" t="str">
            <v>0981920911</v>
          </cell>
          <cell r="P7777" t="str">
            <v>090902</v>
          </cell>
          <cell r="Q7777" t="str">
            <v>GUAYAQUIL</v>
          </cell>
          <cell r="R7777" t="str">
            <v>GUAYAS</v>
          </cell>
          <cell r="S7777" t="str">
            <v>GUAYAQUIL</v>
          </cell>
          <cell r="T7777" t="str">
            <v>ITSACOURIER</v>
          </cell>
          <cell r="U7777" t="str">
            <v>FLEXNETUIO_GYE</v>
          </cell>
          <cell r="V7777">
            <v>1</v>
          </cell>
          <cell r="W7777">
            <v>1</v>
          </cell>
          <cell r="X7777" t="str">
            <v>FLEXNET ECUADOR - MDELIVERY</v>
          </cell>
          <cell r="Y7777" t="str">
            <v>CALLE 28 DE JUNIO S/N Y GARCIA MORENO ENTRADA LLANO GRANDE</v>
          </cell>
        </row>
        <row r="7778">
          <cell r="A7778" t="str">
            <v>4782448</v>
          </cell>
          <cell r="B7778">
            <v>489433</v>
          </cell>
          <cell r="C7778" t="str">
            <v>4782448</v>
          </cell>
          <cell r="D7778" t="str">
            <v>MDELIVERY</v>
          </cell>
          <cell r="E7778" t="str">
            <v>DESPACHO</v>
          </cell>
          <cell r="F7778" t="str">
            <v>DERIVADO PICK UP</v>
          </cell>
          <cell r="G7778" t="str">
            <v>031080004782448</v>
          </cell>
          <cell r="H7778">
            <v>44929</v>
          </cell>
          <cell r="I7778" t="str">
            <v>ENTREGADO</v>
          </cell>
          <cell r="J7778">
            <v>44930</v>
          </cell>
          <cell r="K7778" t="str">
            <v>MARIA CRISTINA VINTIMILLA DIAZ</v>
          </cell>
          <cell r="L7778" t="str">
            <v>OFICINA TRAMACO PUNTO DE ATENCION PUMAPUNGO CUENCA</v>
          </cell>
          <cell r="M7778" t="str">
            <v>0103720223</v>
          </cell>
          <cell r="N7778" t="str">
            <v>0999817144</v>
          </cell>
          <cell r="O7778" t="str">
            <v>0999817144</v>
          </cell>
          <cell r="P7778" t="str">
            <v>CUENCA</v>
          </cell>
          <cell r="Q7778" t="str">
            <v>CUENCA</v>
          </cell>
          <cell r="R7778" t="str">
            <v>AZUAY</v>
          </cell>
          <cell r="T7778" t="str">
            <v>TRAMACO</v>
          </cell>
          <cell r="U7778" t="str">
            <v>FLEXNETUIO_PROVINCIA</v>
          </cell>
          <cell r="V7778">
            <v>1</v>
          </cell>
          <cell r="W7778">
            <v>1</v>
          </cell>
          <cell r="X7778" t="str">
            <v>FLEXNET ECUADOR - MDELIVERY</v>
          </cell>
          <cell r="Y7778" t="str">
            <v>CALLE 28 DE JUNIO S/N Y GARCIA MORENO ENTRADA LLANO GRANDE</v>
          </cell>
        </row>
        <row r="7779">
          <cell r="A7779" t="str">
            <v>4782449</v>
          </cell>
          <cell r="B7779">
            <v>489434</v>
          </cell>
          <cell r="C7779" t="str">
            <v>4782449</v>
          </cell>
          <cell r="D7779" t="str">
            <v>MDELIVERY</v>
          </cell>
          <cell r="E7779" t="str">
            <v>DESPACHO</v>
          </cell>
          <cell r="F7779" t="str">
            <v>NORMAL</v>
          </cell>
          <cell r="G7779" t="str">
            <v>FT77309</v>
          </cell>
          <cell r="H7779">
            <v>44929</v>
          </cell>
          <cell r="I7779" t="str">
            <v>ENTREGADO</v>
          </cell>
          <cell r="J7779">
            <v>44930</v>
          </cell>
          <cell r="K7779" t="str">
            <v>JUAN SEBASTIAN MINO SAENZ</v>
          </cell>
          <cell r="L7779" t="str">
            <v>CUMBAYA CALLE GIORGIO VASARI  SN  Y MIGUEL ANGEL</v>
          </cell>
          <cell r="M7779" t="str">
            <v>1708749682</v>
          </cell>
          <cell r="N7779" t="str">
            <v>0998137676</v>
          </cell>
          <cell r="O7779" t="str">
            <v>0998137676</v>
          </cell>
          <cell r="P7779" t="str">
            <v>170904</v>
          </cell>
          <cell r="Q7779" t="str">
            <v>QUITO</v>
          </cell>
          <cell r="R7779" t="str">
            <v>PICHINCHA</v>
          </cell>
          <cell r="S7779" t="str">
            <v>CUMBAYA</v>
          </cell>
          <cell r="T7779" t="str">
            <v>FLEXTRANS UIO</v>
          </cell>
          <cell r="U7779" t="str">
            <v>FLEXNETUIO_LOCAL</v>
          </cell>
          <cell r="V7779">
            <v>1</v>
          </cell>
          <cell r="W7779">
            <v>1</v>
          </cell>
          <cell r="X7779" t="str">
            <v>FLEXNET ECUADOR - MDELIVERY</v>
          </cell>
          <cell r="Y7779" t="str">
            <v>CALLE 28 DE JUNIO S/N Y GARCIA MORENO ENTRADA LLANO GRANDE</v>
          </cell>
        </row>
        <row r="7780">
          <cell r="A7780" t="str">
            <v>4782473</v>
          </cell>
          <cell r="B7780">
            <v>489435</v>
          </cell>
          <cell r="C7780" t="str">
            <v>4782473</v>
          </cell>
          <cell r="D7780" t="str">
            <v>MDELIVERY</v>
          </cell>
          <cell r="E7780" t="str">
            <v>DESPACHO</v>
          </cell>
          <cell r="F7780" t="str">
            <v>DERIVADO PICK UP</v>
          </cell>
          <cell r="G7780" t="str">
            <v>031080004782473</v>
          </cell>
          <cell r="H7780">
            <v>44929</v>
          </cell>
          <cell r="I7780" t="str">
            <v>ENTREGADO</v>
          </cell>
          <cell r="J7780">
            <v>44932</v>
          </cell>
          <cell r="K7780" t="str">
            <v>RUIZ SOLEDISPA GONZALO ANTHONY</v>
          </cell>
          <cell r="L7780" t="str">
            <v>OFICINA TRAMACO PUNTO DE ATENCION VIA DAULE</v>
          </cell>
          <cell r="M7780" t="str">
            <v>0932391352</v>
          </cell>
          <cell r="N7780" t="str">
            <v>0984297856</v>
          </cell>
          <cell r="O7780" t="str">
            <v>0984297856</v>
          </cell>
          <cell r="P7780" t="str">
            <v>GUAYAQUIL</v>
          </cell>
          <cell r="Q7780" t="str">
            <v>GUAYAQUIL</v>
          </cell>
          <cell r="R7780" t="str">
            <v>GUAYAS</v>
          </cell>
          <cell r="T7780" t="str">
            <v>TRAMACO</v>
          </cell>
          <cell r="U7780" t="str">
            <v>FLEXNETUIO_GYE</v>
          </cell>
          <cell r="V7780">
            <v>1</v>
          </cell>
          <cell r="W7780">
            <v>1</v>
          </cell>
          <cell r="X7780" t="str">
            <v>FLEXNET ECUADOR - MDELIVERY</v>
          </cell>
          <cell r="Y7780" t="str">
            <v>CALLE 28 DE JUNIO S/N Y GARCIA MORENO ENTRADA LLANO GRANDE</v>
          </cell>
        </row>
        <row r="7781">
          <cell r="A7781" t="str">
            <v>4782547</v>
          </cell>
          <cell r="B7781">
            <v>489436</v>
          </cell>
          <cell r="C7781" t="str">
            <v>4782547</v>
          </cell>
          <cell r="D7781" t="str">
            <v>MDELIVERY</v>
          </cell>
          <cell r="E7781" t="str">
            <v>DESPACHO</v>
          </cell>
          <cell r="F7781" t="str">
            <v>NORMAL</v>
          </cell>
          <cell r="G7781" t="str">
            <v>FT77381</v>
          </cell>
          <cell r="H7781">
            <v>44929</v>
          </cell>
          <cell r="I7781" t="str">
            <v>ENTREGADO</v>
          </cell>
          <cell r="J7781">
            <v>44930</v>
          </cell>
          <cell r="K7781" t="str">
            <v>WASHINGTON ORACIO LUDENA ESCUDERO</v>
          </cell>
          <cell r="L7781" t="str">
            <v>INAQUITO AV RIO AMAZONAS  N37 101  Y UNION NACIONAL DE PERIODISTAS</v>
          </cell>
          <cell r="M7781" t="str">
            <v>1710021138</v>
          </cell>
          <cell r="N7781" t="str">
            <v>0995298515</v>
          </cell>
          <cell r="O7781" t="str">
            <v>0995298515</v>
          </cell>
          <cell r="P7781" t="str">
            <v>170507</v>
          </cell>
          <cell r="Q7781" t="str">
            <v>QUITO</v>
          </cell>
          <cell r="R7781" t="str">
            <v>PICHINCHA</v>
          </cell>
          <cell r="S7781" t="str">
            <v>QUITO</v>
          </cell>
          <cell r="T7781" t="str">
            <v>FLEXTRANS UIO</v>
          </cell>
          <cell r="U7781" t="str">
            <v>FLEXNETUIO_LOCAL</v>
          </cell>
          <cell r="V7781">
            <v>1</v>
          </cell>
          <cell r="W7781">
            <v>1</v>
          </cell>
          <cell r="X7781" t="str">
            <v>FLEXNET ECUADOR - MDELIVERY</v>
          </cell>
          <cell r="Y7781" t="str">
            <v>CALLE 28 DE JUNIO S/N Y GARCIA MORENO ENTRADA LLANO GRANDE</v>
          </cell>
        </row>
        <row r="7782">
          <cell r="A7782" t="str">
            <v>4782567</v>
          </cell>
          <cell r="B7782">
            <v>489437</v>
          </cell>
          <cell r="C7782" t="str">
            <v>4782567</v>
          </cell>
          <cell r="D7782" t="str">
            <v>MDELIVERY</v>
          </cell>
          <cell r="E7782" t="str">
            <v>DESPACHO</v>
          </cell>
          <cell r="F7782" t="str">
            <v>DERIVADO PICK UP</v>
          </cell>
          <cell r="G7782" t="str">
            <v>031080004782567</v>
          </cell>
          <cell r="H7782">
            <v>44929</v>
          </cell>
          <cell r="I7782" t="str">
            <v>ENTREGADO</v>
          </cell>
          <cell r="J7782">
            <v>44931</v>
          </cell>
          <cell r="K7782" t="str">
            <v>DAYANNA DE LOS ANGELES VINCES SANTOS</v>
          </cell>
          <cell r="L7782" t="str">
            <v>OFICINA TRAMACO PUNTO DE ATENCION SAN MARINO</v>
          </cell>
          <cell r="M7782" t="str">
            <v>0951482363</v>
          </cell>
          <cell r="N7782" t="str">
            <v>0983270389</v>
          </cell>
          <cell r="O7782" t="str">
            <v>0983270389</v>
          </cell>
          <cell r="P7782" t="str">
            <v>GUAYAQUIL</v>
          </cell>
          <cell r="Q7782" t="str">
            <v>GUAYAQUIL</v>
          </cell>
          <cell r="R7782" t="str">
            <v>GUAYAS</v>
          </cell>
          <cell r="T7782" t="str">
            <v>TRAMACO</v>
          </cell>
          <cell r="U7782" t="str">
            <v>FLEXNETUIO_GYE</v>
          </cell>
          <cell r="V7782">
            <v>1</v>
          </cell>
          <cell r="W7782">
            <v>1</v>
          </cell>
          <cell r="X7782" t="str">
            <v>FLEXNET ECUADOR - MDELIVERY</v>
          </cell>
          <cell r="Y7782" t="str">
            <v>CALLE 28 DE JUNIO S/N Y GARCIA MORENO ENTRADA LLANO GRANDE</v>
          </cell>
        </row>
        <row r="7783">
          <cell r="A7783" t="str">
            <v>4782603</v>
          </cell>
          <cell r="B7783">
            <v>489438</v>
          </cell>
          <cell r="C7783" t="str">
            <v>4782603</v>
          </cell>
          <cell r="D7783" t="str">
            <v>MDELIVERY</v>
          </cell>
          <cell r="E7783" t="str">
            <v>DESPACHO</v>
          </cell>
          <cell r="F7783" t="str">
            <v>NORMAL</v>
          </cell>
          <cell r="G7783" t="str">
            <v>031080004782603</v>
          </cell>
          <cell r="H7783">
            <v>44929</v>
          </cell>
          <cell r="I7783" t="str">
            <v>ENTREGADO</v>
          </cell>
          <cell r="J7783">
            <v>44930</v>
          </cell>
          <cell r="K7783" t="str">
            <v>NADER AGUSTIN JIMENEZ NEGRON</v>
          </cell>
          <cell r="L7783" t="str">
            <v>MACHALA AV 25 DE JUNIO  KM 1 Y MEDIO</v>
          </cell>
          <cell r="M7783" t="str">
            <v>0704183185</v>
          </cell>
          <cell r="N7783" t="str">
            <v>0984837153</v>
          </cell>
          <cell r="O7783" t="str">
            <v>0984837153</v>
          </cell>
          <cell r="P7783" t="str">
            <v>070201</v>
          </cell>
          <cell r="Q7783" t="str">
            <v>MACHALA</v>
          </cell>
          <cell r="R7783" t="str">
            <v>EL ORO</v>
          </cell>
          <cell r="S7783" t="str">
            <v>MACHALA</v>
          </cell>
          <cell r="T7783" t="str">
            <v>TRAMACO</v>
          </cell>
          <cell r="U7783" t="str">
            <v>FLEXNETUIO_PROVINCIA</v>
          </cell>
          <cell r="V7783">
            <v>1</v>
          </cell>
          <cell r="W7783">
            <v>1</v>
          </cell>
          <cell r="X7783" t="str">
            <v>FLEXNET ECUADOR - MDELIVERY</v>
          </cell>
          <cell r="Y7783" t="str">
            <v>CALLE 28 DE JUNIO S/N Y GARCIA MORENO ENTRADA LLANO GRANDE</v>
          </cell>
        </row>
        <row r="7784">
          <cell r="A7784" t="str">
            <v>4782762</v>
          </cell>
          <cell r="B7784">
            <v>489439</v>
          </cell>
          <cell r="C7784" t="str">
            <v>4782762</v>
          </cell>
          <cell r="D7784" t="str">
            <v>MDELIVERY</v>
          </cell>
          <cell r="E7784" t="str">
            <v>DESPACHO</v>
          </cell>
          <cell r="F7784" t="str">
            <v>NORMAL</v>
          </cell>
          <cell r="G7784" t="str">
            <v>TF91587</v>
          </cell>
          <cell r="H7784">
            <v>44929</v>
          </cell>
          <cell r="I7784" t="str">
            <v>ENTREGADO</v>
          </cell>
          <cell r="J7784">
            <v>44930</v>
          </cell>
          <cell r="K7784" t="str">
            <v>BATIOJA CAICEDO GERARDO DAVID</v>
          </cell>
          <cell r="L7784" t="str">
            <v>9 DE OCTUBRE AV MALECON  100  ENTRE 9 DE OCTUBRE Y P ICAZA</v>
          </cell>
          <cell r="M7784" t="str">
            <v>0802119784</v>
          </cell>
          <cell r="N7784" t="str">
            <v>0984103576</v>
          </cell>
          <cell r="O7784" t="str">
            <v>0984103576</v>
          </cell>
          <cell r="P7784" t="str">
            <v>090603</v>
          </cell>
          <cell r="Q7784" t="str">
            <v>GUAYAQUIL</v>
          </cell>
          <cell r="R7784" t="str">
            <v>GUAYAS</v>
          </cell>
          <cell r="S7784" t="str">
            <v>GUAYAQUIL</v>
          </cell>
          <cell r="T7784" t="str">
            <v>ITSACOURIER</v>
          </cell>
          <cell r="U7784" t="str">
            <v>FLEXNETUIO_GYE</v>
          </cell>
          <cell r="V7784">
            <v>1</v>
          </cell>
          <cell r="W7784">
            <v>1</v>
          </cell>
          <cell r="X7784" t="str">
            <v>FLEXNET ECUADOR - MDELIVERY</v>
          </cell>
          <cell r="Y7784" t="str">
            <v>CALLE 28 DE JUNIO S/N Y GARCIA MORENO ENTRADA LLANO GRANDE</v>
          </cell>
        </row>
        <row r="7785">
          <cell r="A7785" t="str">
            <v>4782812</v>
          </cell>
          <cell r="B7785">
            <v>489440</v>
          </cell>
          <cell r="C7785" t="str">
            <v>4782812</v>
          </cell>
          <cell r="D7785" t="str">
            <v>MDELIVERY</v>
          </cell>
          <cell r="E7785" t="str">
            <v>DESPACHO</v>
          </cell>
          <cell r="F7785" t="str">
            <v>DERIVADO PICK UP</v>
          </cell>
          <cell r="G7785" t="str">
            <v>031080004782812</v>
          </cell>
          <cell r="H7785">
            <v>44929</v>
          </cell>
          <cell r="I7785" t="str">
            <v>ENTREGADO</v>
          </cell>
          <cell r="J7785">
            <v>44932</v>
          </cell>
          <cell r="K7785" t="str">
            <v>SOFIA LISBETH GAONA MORA</v>
          </cell>
          <cell r="L7785" t="str">
            <v>OFICINA TRAMACO PUNTO DE ATENCION SAN MARINO</v>
          </cell>
          <cell r="M7785" t="str">
            <v>0953108354</v>
          </cell>
          <cell r="N7785" t="str">
            <v>0963043360</v>
          </cell>
          <cell r="O7785" t="str">
            <v>0963043360</v>
          </cell>
          <cell r="P7785" t="str">
            <v>GUAYAQUIL</v>
          </cell>
          <cell r="Q7785" t="str">
            <v>GUAYAQUIL</v>
          </cell>
          <cell r="R7785" t="str">
            <v>GUAYAS</v>
          </cell>
          <cell r="T7785" t="str">
            <v>TRAMACO</v>
          </cell>
          <cell r="U7785" t="str">
            <v>FLEXNETUIO_GYE</v>
          </cell>
          <cell r="V7785">
            <v>1</v>
          </cell>
          <cell r="W7785">
            <v>1</v>
          </cell>
          <cell r="X7785" t="str">
            <v>FLEXNET ECUADOR - MDELIVERY</v>
          </cell>
          <cell r="Y7785" t="str">
            <v>CALLE 28 DE JUNIO S/N Y GARCIA MORENO ENTRADA LLANO GRANDE</v>
          </cell>
        </row>
        <row r="7786">
          <cell r="A7786" t="str">
            <v>4774248</v>
          </cell>
          <cell r="B7786">
            <v>489441</v>
          </cell>
          <cell r="C7786" t="str">
            <v>4774248</v>
          </cell>
          <cell r="D7786" t="str">
            <v>MDELIVERY</v>
          </cell>
          <cell r="E7786" t="str">
            <v>DESPACHO</v>
          </cell>
          <cell r="F7786" t="str">
            <v>NORMAL</v>
          </cell>
          <cell r="G7786" t="str">
            <v>031080004774248</v>
          </cell>
          <cell r="H7786">
            <v>44929</v>
          </cell>
          <cell r="I7786" t="str">
            <v>ENTREGADO</v>
          </cell>
          <cell r="J7786">
            <v>44935</v>
          </cell>
          <cell r="K7786" t="str">
            <v>ZAVALA GARCIA HORACIO AGUSTIN</v>
          </cell>
          <cell r="L7786" t="str">
            <v>OFICINA TRAMACO PORTETE</v>
          </cell>
          <cell r="M7786" t="str">
            <v>0922643424</v>
          </cell>
          <cell r="N7786" t="str">
            <v>0959501757</v>
          </cell>
          <cell r="O7786" t="str">
            <v>0959501757</v>
          </cell>
          <cell r="P7786" t="str">
            <v>GUAYAQUIL</v>
          </cell>
          <cell r="Q7786" t="str">
            <v>GUAYAQUIL</v>
          </cell>
          <cell r="R7786" t="str">
            <v>GUAYAS</v>
          </cell>
          <cell r="T7786" t="str">
            <v>TRAMACO</v>
          </cell>
          <cell r="U7786" t="str">
            <v>FLEXNETUIO_GYE</v>
          </cell>
          <cell r="V7786">
            <v>1</v>
          </cell>
          <cell r="W7786">
            <v>1</v>
          </cell>
          <cell r="X7786" t="str">
            <v>FLEXNET ECUADOR - MDELIVERY</v>
          </cell>
          <cell r="Y7786" t="str">
            <v>CALLE 28 DE JUNIO S/N Y GARCIA MORENO ENTRADA LLANO GRANDE</v>
          </cell>
        </row>
        <row r="7787">
          <cell r="A7787" t="str">
            <v>4779170</v>
          </cell>
          <cell r="B7787">
            <v>489442</v>
          </cell>
          <cell r="C7787" t="str">
            <v>4779170</v>
          </cell>
          <cell r="D7787" t="str">
            <v>MDELIVERY</v>
          </cell>
          <cell r="E7787" t="str">
            <v>DESPACHO</v>
          </cell>
          <cell r="F7787" t="str">
            <v>DERIVADO PICK UP</v>
          </cell>
          <cell r="G7787" t="str">
            <v>031080004779170</v>
          </cell>
          <cell r="H7787">
            <v>44929</v>
          </cell>
          <cell r="I7787" t="str">
            <v>ENTREGADO</v>
          </cell>
          <cell r="J7787">
            <v>44931</v>
          </cell>
          <cell r="K7787" t="str">
            <v>ROMO HINOSTROZA GONZALO FABIAN</v>
          </cell>
          <cell r="L7787" t="str">
            <v>OFICINA TRAMACO PUNTO DE ATENCION SAN MARINO</v>
          </cell>
          <cell r="M7787" t="str">
            <v>0907289219</v>
          </cell>
          <cell r="N7787" t="str">
            <v>0959724978</v>
          </cell>
          <cell r="O7787" t="str">
            <v>0959724978</v>
          </cell>
          <cell r="P7787" t="str">
            <v>GUAYAQUIL</v>
          </cell>
          <cell r="Q7787" t="str">
            <v>GUAYAQUIL</v>
          </cell>
          <cell r="R7787" t="str">
            <v>GUAYAS</v>
          </cell>
          <cell r="T7787" t="str">
            <v>TRAMACO</v>
          </cell>
          <cell r="U7787" t="str">
            <v>FLEXNETUIO_GYE</v>
          </cell>
          <cell r="V7787">
            <v>1</v>
          </cell>
          <cell r="W7787">
            <v>1</v>
          </cell>
          <cell r="X7787" t="str">
            <v>FLEXNET ECUADOR - MDELIVERY</v>
          </cell>
          <cell r="Y7787" t="str">
            <v>CALLE 28 DE JUNIO S/N Y GARCIA MORENO ENTRADA LLANO GRANDE</v>
          </cell>
        </row>
        <row r="7788">
          <cell r="A7788" t="str">
            <v>4779722</v>
          </cell>
          <cell r="B7788">
            <v>489443</v>
          </cell>
          <cell r="C7788" t="str">
            <v>4779722</v>
          </cell>
          <cell r="D7788" t="str">
            <v>MDELIVERY</v>
          </cell>
          <cell r="E7788" t="str">
            <v>DESPACHO</v>
          </cell>
          <cell r="F7788" t="str">
            <v>DERIVADO PICK UP</v>
          </cell>
          <cell r="G7788" t="str">
            <v>031080004779722</v>
          </cell>
          <cell r="H7788">
            <v>44929</v>
          </cell>
          <cell r="I7788" t="str">
            <v>ENTREGADO</v>
          </cell>
          <cell r="J7788">
            <v>44931</v>
          </cell>
          <cell r="K7788" t="str">
            <v>MARCILLO CORDOVA ANGEL JESUS</v>
          </cell>
          <cell r="L7788" t="str">
            <v>OFICINA TRAMACO PUNTO DE ATENCION MACHALA</v>
          </cell>
          <cell r="M7788" t="str">
            <v>2100692637</v>
          </cell>
          <cell r="N7788" t="str">
            <v>0981529039</v>
          </cell>
          <cell r="O7788" t="str">
            <v>0981529039</v>
          </cell>
          <cell r="P7788" t="str">
            <v>MACHALA</v>
          </cell>
          <cell r="Q7788" t="str">
            <v>MACHALA</v>
          </cell>
          <cell r="R7788" t="str">
            <v>EL ORO</v>
          </cell>
          <cell r="T7788" t="str">
            <v>TRAMACO</v>
          </cell>
          <cell r="U7788" t="str">
            <v>FLEXNETUIO_PROVINCIA</v>
          </cell>
          <cell r="V7788">
            <v>1</v>
          </cell>
          <cell r="W7788">
            <v>1</v>
          </cell>
          <cell r="X7788" t="str">
            <v>FLEXNET ECUADOR - MDELIVERY</v>
          </cell>
          <cell r="Y7788" t="str">
            <v>CALLE 28 DE JUNIO S/N Y GARCIA MORENO ENTRADA LLANO GRANDE</v>
          </cell>
        </row>
        <row r="7789">
          <cell r="A7789" t="str">
            <v>4780137</v>
          </cell>
          <cell r="B7789">
            <v>489444</v>
          </cell>
          <cell r="C7789" t="str">
            <v>4780137</v>
          </cell>
          <cell r="D7789" t="str">
            <v>MDELIVERY</v>
          </cell>
          <cell r="E7789" t="str">
            <v>DESPACHO</v>
          </cell>
          <cell r="F7789" t="str">
            <v>NORMAL</v>
          </cell>
          <cell r="G7789" t="str">
            <v>TF91611</v>
          </cell>
          <cell r="H7789">
            <v>44929</v>
          </cell>
          <cell r="I7789" t="str">
            <v>ENTREGADO</v>
          </cell>
          <cell r="J7789">
            <v>44930</v>
          </cell>
          <cell r="K7789" t="str">
            <v>ROCIO JACQUELINE OVIEDO OVIEDO</v>
          </cell>
          <cell r="L7789" t="str">
            <v>TARQUI CALLE EUCALIPTO O CALLE 23 NO 1054 ENTRE AV 44 NO Y AV RAFAEL MIGUEL COLUMBUS</v>
          </cell>
          <cell r="M7789" t="str">
            <v>0940657851</v>
          </cell>
          <cell r="N7789" t="str">
            <v>0968799162</v>
          </cell>
          <cell r="O7789" t="str">
            <v>0968799162</v>
          </cell>
          <cell r="P7789" t="str">
            <v>090706</v>
          </cell>
          <cell r="Q7789" t="str">
            <v>GUAYAQUIL</v>
          </cell>
          <cell r="R7789" t="str">
            <v>GUAYAS</v>
          </cell>
          <cell r="S7789" t="str">
            <v>GUAYAQUIL</v>
          </cell>
          <cell r="T7789" t="str">
            <v>ITSACOURIER</v>
          </cell>
          <cell r="U7789" t="str">
            <v>FLEXNETUIO_GYE</v>
          </cell>
          <cell r="V7789">
            <v>1</v>
          </cell>
          <cell r="W7789">
            <v>1</v>
          </cell>
          <cell r="X7789" t="str">
            <v>FLEXNET ECUADOR - MDELIVERY</v>
          </cell>
          <cell r="Y7789" t="str">
            <v>CALLE 28 DE JUNIO S/N Y GARCIA MORENO ENTRADA LLANO GRANDE</v>
          </cell>
        </row>
        <row r="7790">
          <cell r="A7790" t="str">
            <v>4781412</v>
          </cell>
          <cell r="B7790">
            <v>489445</v>
          </cell>
          <cell r="C7790" t="str">
            <v>4781412</v>
          </cell>
          <cell r="D7790" t="str">
            <v>MDELIVERY</v>
          </cell>
          <cell r="E7790" t="str">
            <v>DESPACHO</v>
          </cell>
          <cell r="F7790" t="str">
            <v>NORMAL</v>
          </cell>
          <cell r="G7790" t="str">
            <v>031080004781412</v>
          </cell>
          <cell r="H7790">
            <v>44929</v>
          </cell>
          <cell r="I7790" t="str">
            <v>ENTREGADO</v>
          </cell>
          <cell r="J7790">
            <v>44930</v>
          </cell>
          <cell r="K7790" t="str">
            <v>JORGE ENRIQUE ROMAN JARAMILLO</v>
          </cell>
          <cell r="L7790" t="str">
            <v>LA PROVIDENCIA     VIA FERROVIARIA  VILLA 1  CALLE  JUAN PABLO SEGUNDO</v>
          </cell>
          <cell r="M7790" t="str">
            <v>0702561309</v>
          </cell>
          <cell r="N7790" t="str">
            <v>0958782667</v>
          </cell>
          <cell r="O7790" t="str">
            <v>0958782667</v>
          </cell>
          <cell r="P7790" t="str">
            <v>070218</v>
          </cell>
          <cell r="Q7790" t="str">
            <v>MACHALA</v>
          </cell>
          <cell r="R7790" t="str">
            <v>EL ORO</v>
          </cell>
          <cell r="S7790" t="str">
            <v>MACHALA</v>
          </cell>
          <cell r="T7790" t="str">
            <v>TRAMACO</v>
          </cell>
          <cell r="U7790" t="str">
            <v>FLEXNETUIO_PROVINCIA</v>
          </cell>
          <cell r="V7790">
            <v>1</v>
          </cell>
          <cell r="W7790">
            <v>1</v>
          </cell>
          <cell r="X7790" t="str">
            <v>FLEXNET ECUADOR - MDELIVERY</v>
          </cell>
          <cell r="Y7790" t="str">
            <v>CALLE 28 DE JUNIO S/N Y GARCIA MORENO ENTRADA LLANO GRANDE</v>
          </cell>
        </row>
        <row r="7791">
          <cell r="A7791" t="str">
            <v>4782523</v>
          </cell>
          <cell r="B7791">
            <v>489446</v>
          </cell>
          <cell r="C7791" t="str">
            <v>4782523</v>
          </cell>
          <cell r="D7791" t="str">
            <v>MDELIVERY</v>
          </cell>
          <cell r="E7791" t="str">
            <v>DESPACHO</v>
          </cell>
          <cell r="F7791" t="str">
            <v>NORMAL</v>
          </cell>
          <cell r="G7791" t="str">
            <v>FT77374</v>
          </cell>
          <cell r="H7791">
            <v>44929</v>
          </cell>
          <cell r="I7791" t="str">
            <v>ENTREGADO</v>
          </cell>
          <cell r="J7791">
            <v>44930</v>
          </cell>
          <cell r="K7791" t="str">
            <v>JAIRO FERNANDO LEON OBANDO</v>
          </cell>
          <cell r="L7791" t="str">
            <v>COMITE DEL PUEBLO  AV ELOY ALFARO SN CALLE JUAN MOLINEROS</v>
          </cell>
          <cell r="M7791" t="str">
            <v>0401261482</v>
          </cell>
          <cell r="N7791" t="str">
            <v>0996692567</v>
          </cell>
          <cell r="O7791" t="str">
            <v/>
          </cell>
          <cell r="P7791" t="str">
            <v>170514</v>
          </cell>
          <cell r="Q7791" t="str">
            <v>QUITO</v>
          </cell>
          <cell r="R7791" t="str">
            <v>PICHINCHA</v>
          </cell>
          <cell r="S7791" t="str">
            <v>QUITO</v>
          </cell>
          <cell r="T7791" t="str">
            <v>FLEXTRANS UIO</v>
          </cell>
          <cell r="U7791" t="str">
            <v>FLEXNETUIO_LOCAL</v>
          </cell>
          <cell r="V7791">
            <v>1</v>
          </cell>
          <cell r="W7791">
            <v>1</v>
          </cell>
          <cell r="X7791" t="str">
            <v>FLEXNET ECUADOR - MDELIVERY</v>
          </cell>
          <cell r="Y7791" t="str">
            <v>CALLE 28 DE JUNIO S/N Y GARCIA MORENO ENTRADA LLANO GRANDE</v>
          </cell>
        </row>
        <row r="7792">
          <cell r="A7792" t="str">
            <v>4777839</v>
          </cell>
          <cell r="B7792">
            <v>489372</v>
          </cell>
          <cell r="C7792" t="str">
            <v>4777839</v>
          </cell>
          <cell r="D7792" t="str">
            <v>MDELIVERY</v>
          </cell>
          <cell r="E7792" t="str">
            <v>DESPACHO</v>
          </cell>
          <cell r="F7792" t="str">
            <v>NORMAL</v>
          </cell>
          <cell r="G7792" t="str">
            <v>TF91566</v>
          </cell>
          <cell r="H7792">
            <v>44929</v>
          </cell>
          <cell r="I7792" t="str">
            <v>ENTREGADO</v>
          </cell>
          <cell r="J7792">
            <v>44930</v>
          </cell>
          <cell r="K7792" t="str">
            <v>Romina del Rocio Marcillo Leon</v>
          </cell>
          <cell r="L7792" t="str">
            <v>TARQUI AV VICTOR EMILIO ESTRADA  111 Y BALSAMOS</v>
          </cell>
          <cell r="M7792" t="str">
            <v>0927234492</v>
          </cell>
          <cell r="N7792" t="str">
            <v>0958721264</v>
          </cell>
          <cell r="O7792" t="str">
            <v>0958721264</v>
          </cell>
          <cell r="P7792" t="str">
            <v>090507</v>
          </cell>
          <cell r="Q7792" t="str">
            <v>GUAYAQUIL</v>
          </cell>
          <cell r="R7792" t="str">
            <v>GUAYAS</v>
          </cell>
          <cell r="S7792" t="str">
            <v>GUAYAQUIL</v>
          </cell>
          <cell r="T7792" t="str">
            <v>ITSACOURIER</v>
          </cell>
          <cell r="U7792" t="str">
            <v>FLEXNETUIO_GYE</v>
          </cell>
          <cell r="V7792">
            <v>1</v>
          </cell>
          <cell r="W7792">
            <v>1</v>
          </cell>
          <cell r="X7792" t="str">
            <v>FLEXNET ECUADOR - MDELIVERY</v>
          </cell>
          <cell r="Y7792" t="str">
            <v>CALLE 28 DE JUNIO S/N Y GARCIA MORENO ENTRADA LLANO GRANDE</v>
          </cell>
        </row>
        <row r="7793">
          <cell r="A7793" t="str">
            <v>4777883</v>
          </cell>
          <cell r="B7793">
            <v>489373</v>
          </cell>
          <cell r="C7793" t="str">
            <v>4777883</v>
          </cell>
          <cell r="D7793" t="str">
            <v>MDELIVERY</v>
          </cell>
          <cell r="E7793" t="str">
            <v>DESPACHO</v>
          </cell>
          <cell r="F7793" t="str">
            <v>NORMAL</v>
          </cell>
          <cell r="G7793" t="str">
            <v>FT77323</v>
          </cell>
          <cell r="H7793">
            <v>44929</v>
          </cell>
          <cell r="I7793" t="str">
            <v>ENTREGADO</v>
          </cell>
          <cell r="J7793">
            <v>44930</v>
          </cell>
          <cell r="K7793" t="str">
            <v>Ruth Ximena Melo Quiroz</v>
          </cell>
          <cell r="L7793" t="str">
            <v>SANGOLQUI CALLE A SAN MIGUEL  SN  Y CALLE</v>
          </cell>
          <cell r="M7793" t="str">
            <v>1707113054</v>
          </cell>
          <cell r="N7793" t="str">
            <v>0984471870</v>
          </cell>
          <cell r="O7793" t="str">
            <v/>
          </cell>
          <cell r="P7793" t="str">
            <v>171104</v>
          </cell>
          <cell r="Q7793" t="str">
            <v>RUMIÑAHUI</v>
          </cell>
          <cell r="R7793" t="str">
            <v>PICHINCHA</v>
          </cell>
          <cell r="S7793" t="str">
            <v>SANGOLQUI</v>
          </cell>
          <cell r="T7793" t="str">
            <v>FLEXTRANS UIO</v>
          </cell>
          <cell r="U7793" t="str">
            <v>FLEXNETUIO_LOCAL</v>
          </cell>
          <cell r="V7793">
            <v>1</v>
          </cell>
          <cell r="W7793">
            <v>1</v>
          </cell>
          <cell r="X7793" t="str">
            <v>FLEXNET ECUADOR - MDELIVERY</v>
          </cell>
          <cell r="Y7793" t="str">
            <v>CALLE 28 DE JUNIO S/N Y GARCIA MORENO ENTRADA LLANO GRANDE</v>
          </cell>
        </row>
        <row r="7794">
          <cell r="A7794" t="str">
            <v>4778140</v>
          </cell>
          <cell r="B7794">
            <v>489374</v>
          </cell>
          <cell r="C7794" t="str">
            <v>4778140</v>
          </cell>
          <cell r="D7794" t="str">
            <v>MDELIVERY</v>
          </cell>
          <cell r="E7794" t="str">
            <v>DESPACHO</v>
          </cell>
          <cell r="F7794" t="str">
            <v>NORMAL</v>
          </cell>
          <cell r="G7794" t="str">
            <v>031080004778140</v>
          </cell>
          <cell r="H7794">
            <v>44929</v>
          </cell>
          <cell r="I7794" t="str">
            <v>ENTREGADO</v>
          </cell>
          <cell r="J7794">
            <v>44931</v>
          </cell>
          <cell r="K7794" t="str">
            <v>David Alexander Balcazar Puedmag</v>
          </cell>
          <cell r="L7794" t="str">
            <v>TULCAN PANAMERICANA NORTE  SN  Y EL ROSAL</v>
          </cell>
          <cell r="M7794" t="str">
            <v>1724700297</v>
          </cell>
          <cell r="N7794" t="str">
            <v>0998435449</v>
          </cell>
          <cell r="O7794" t="str">
            <v>0998435449</v>
          </cell>
          <cell r="P7794" t="str">
            <v>040102</v>
          </cell>
          <cell r="Q7794" t="str">
            <v>TULCAN</v>
          </cell>
          <cell r="R7794" t="str">
            <v>CARCHI</v>
          </cell>
          <cell r="S7794" t="str">
            <v>TULCAN - TAJAMAR</v>
          </cell>
          <cell r="T7794" t="str">
            <v>TRAMACO</v>
          </cell>
          <cell r="U7794" t="str">
            <v>FLEXNETUIO_PROVINCIA</v>
          </cell>
          <cell r="V7794">
            <v>1</v>
          </cell>
          <cell r="W7794">
            <v>1</v>
          </cell>
          <cell r="X7794" t="str">
            <v>FLEXNET ECUADOR - MDELIVERY</v>
          </cell>
          <cell r="Y7794" t="str">
            <v>CALLE 28 DE JUNIO S/N Y GARCIA MORENO ENTRADA LLANO GRANDE</v>
          </cell>
        </row>
        <row r="7795">
          <cell r="A7795" t="str">
            <v>4778180</v>
          </cell>
          <cell r="B7795">
            <v>489375</v>
          </cell>
          <cell r="C7795" t="str">
            <v>4778180</v>
          </cell>
          <cell r="D7795" t="str">
            <v>MDELIVERY</v>
          </cell>
          <cell r="E7795" t="str">
            <v>DESPACHO</v>
          </cell>
          <cell r="F7795" t="str">
            <v>NORMAL</v>
          </cell>
          <cell r="G7795" t="str">
            <v>FT77380</v>
          </cell>
          <cell r="H7795">
            <v>44929</v>
          </cell>
          <cell r="I7795" t="str">
            <v>ENTREGADO</v>
          </cell>
          <cell r="J7795">
            <v>44931</v>
          </cell>
          <cell r="K7795" t="str">
            <v>KARINA ANNABEL GUERRERO ZEVALLOS</v>
          </cell>
          <cell r="L7795" t="str">
            <v>JIPIJAPA CALLE MANUEL ALBAN  E15 105   JOSE MARIA SAENZ</v>
          </cell>
          <cell r="M7795" t="str">
            <v>1304405309</v>
          </cell>
          <cell r="N7795" t="str">
            <v>0994623081</v>
          </cell>
          <cell r="O7795" t="str">
            <v>0994623081</v>
          </cell>
          <cell r="P7795" t="str">
            <v>170408</v>
          </cell>
          <cell r="Q7795" t="str">
            <v>QUITO</v>
          </cell>
          <cell r="R7795" t="str">
            <v>PICHINCHA</v>
          </cell>
          <cell r="S7795" t="str">
            <v>QUITO</v>
          </cell>
          <cell r="T7795" t="str">
            <v>FLEXTRANS UIO</v>
          </cell>
          <cell r="U7795" t="str">
            <v>FLEXNETUIO_LOCAL</v>
          </cell>
          <cell r="V7795">
            <v>1</v>
          </cell>
          <cell r="W7795">
            <v>1</v>
          </cell>
          <cell r="X7795" t="str">
            <v>FLEXNET ECUADOR - MDELIVERY</v>
          </cell>
          <cell r="Y7795" t="str">
            <v>CALLE 28 DE JUNIO S/N Y GARCIA MORENO ENTRADA LLANO GRANDE</v>
          </cell>
        </row>
        <row r="7796">
          <cell r="A7796" t="str">
            <v>4778382</v>
          </cell>
          <cell r="B7796">
            <v>489376</v>
          </cell>
          <cell r="C7796" t="str">
            <v>4778382</v>
          </cell>
          <cell r="D7796" t="str">
            <v>MDELIVERY</v>
          </cell>
          <cell r="E7796" t="str">
            <v>DESPACHO</v>
          </cell>
          <cell r="F7796" t="str">
            <v>DERIVADO PICK UP</v>
          </cell>
          <cell r="G7796" t="str">
            <v>031080004778382</v>
          </cell>
          <cell r="H7796">
            <v>44929</v>
          </cell>
          <cell r="I7796" t="str">
            <v>ENTREGADO</v>
          </cell>
          <cell r="J7796">
            <v>44943</v>
          </cell>
          <cell r="K7796" t="str">
            <v>MILTON XAVIER GONZALEZ SIMBANA</v>
          </cell>
          <cell r="L7796" t="str">
            <v>OFICINA TRAMACO PUNTO DE ATENCION MATRIZ</v>
          </cell>
          <cell r="M7796" t="str">
            <v>1720936572</v>
          </cell>
          <cell r="N7796" t="str">
            <v>0983128579</v>
          </cell>
          <cell r="O7796" t="str">
            <v>0983128579</v>
          </cell>
          <cell r="P7796" t="str">
            <v>QUITO</v>
          </cell>
          <cell r="Q7796" t="str">
            <v>QUITO</v>
          </cell>
          <cell r="R7796" t="str">
            <v>PICHINCHA</v>
          </cell>
          <cell r="T7796" t="str">
            <v>TRAMACO</v>
          </cell>
          <cell r="U7796" t="str">
            <v>FLEXNETUIO_LOCAL</v>
          </cell>
          <cell r="V7796">
            <v>1</v>
          </cell>
          <cell r="W7796">
            <v>1</v>
          </cell>
          <cell r="X7796" t="str">
            <v>FLEXNET ECUADOR - MDELIVERY</v>
          </cell>
          <cell r="Y7796" t="str">
            <v>CALLE 28 DE JUNIO S/N Y GARCIA MORENO ENTRADA LLANO GRANDE</v>
          </cell>
        </row>
        <row r="7797">
          <cell r="A7797" t="str">
            <v>4778577</v>
          </cell>
          <cell r="B7797">
            <v>489377</v>
          </cell>
          <cell r="C7797" t="str">
            <v>4778577</v>
          </cell>
          <cell r="D7797" t="str">
            <v>MDELIVERY</v>
          </cell>
          <cell r="E7797" t="str">
            <v>DESPACHO</v>
          </cell>
          <cell r="F7797" t="str">
            <v>NORMAL</v>
          </cell>
          <cell r="G7797" t="str">
            <v>TF91584</v>
          </cell>
          <cell r="H7797">
            <v>44929</v>
          </cell>
          <cell r="I7797" t="str">
            <v>ENTREGADO</v>
          </cell>
          <cell r="J7797">
            <v>44931</v>
          </cell>
          <cell r="K7797" t="str">
            <v>CUENCA HONORES DAYANA SAMANTHA</v>
          </cell>
          <cell r="L7797" t="str">
            <v>GARCIA MORENO CALLE JOSE DE ANTEPARA  4924  Y SEDALANA</v>
          </cell>
          <cell r="M7797" t="str">
            <v>0958161218</v>
          </cell>
          <cell r="N7797" t="str">
            <v>0962612292</v>
          </cell>
          <cell r="O7797" t="str">
            <v>0962612292</v>
          </cell>
          <cell r="P7797" t="str">
            <v>090303</v>
          </cell>
          <cell r="Q7797" t="str">
            <v>GUAYAQUIL</v>
          </cell>
          <cell r="R7797" t="str">
            <v>GUAYAS</v>
          </cell>
          <cell r="S7797" t="str">
            <v>GUAYAQUIL</v>
          </cell>
          <cell r="T7797" t="str">
            <v>ITSACOURIER</v>
          </cell>
          <cell r="U7797" t="str">
            <v>FLEXNETUIO_GYE</v>
          </cell>
          <cell r="V7797">
            <v>1</v>
          </cell>
          <cell r="W7797">
            <v>1</v>
          </cell>
          <cell r="X7797" t="str">
            <v>FLEXNET ECUADOR - MDELIVERY</v>
          </cell>
          <cell r="Y7797" t="str">
            <v>CALLE 28 DE JUNIO S/N Y GARCIA MORENO ENTRADA LLANO GRANDE</v>
          </cell>
        </row>
        <row r="7798">
          <cell r="A7798" t="str">
            <v>4778593</v>
          </cell>
          <cell r="B7798">
            <v>489378</v>
          </cell>
          <cell r="C7798" t="str">
            <v>4778593</v>
          </cell>
          <cell r="D7798" t="str">
            <v>MDELIVERY</v>
          </cell>
          <cell r="E7798" t="str">
            <v>DESPACHO</v>
          </cell>
          <cell r="F7798" t="str">
            <v>DERIVADO PICK UP</v>
          </cell>
          <cell r="G7798" t="str">
            <v>031080004778593</v>
          </cell>
          <cell r="H7798">
            <v>44929</v>
          </cell>
          <cell r="I7798" t="str">
            <v>ENTREGADO</v>
          </cell>
          <cell r="J7798">
            <v>44931</v>
          </cell>
          <cell r="K7798" t="str">
            <v>NUNEZ CEDENO JOSE ANTONIO</v>
          </cell>
          <cell r="L7798" t="str">
            <v>OFICINA TRAMACO LA CONCORDIA</v>
          </cell>
          <cell r="M7798" t="str">
            <v>1717771735</v>
          </cell>
          <cell r="N7798" t="str">
            <v>0999045203</v>
          </cell>
          <cell r="O7798" t="str">
            <v>0999045203</v>
          </cell>
          <cell r="P7798" t="str">
            <v>LA CONCORDIA</v>
          </cell>
          <cell r="Q7798" t="str">
            <v>LA CONCORDIA</v>
          </cell>
          <cell r="R7798" t="str">
            <v>ESMERALDAS</v>
          </cell>
          <cell r="T7798" t="str">
            <v>TRAMACO</v>
          </cell>
          <cell r="U7798" t="str">
            <v>FLEXNETUIO_PROVINCIA</v>
          </cell>
          <cell r="V7798">
            <v>1</v>
          </cell>
          <cell r="W7798">
            <v>1</v>
          </cell>
          <cell r="X7798" t="str">
            <v>FLEXNET ECUADOR - MDELIVERY</v>
          </cell>
          <cell r="Y7798" t="str">
            <v>CALLE 28 DE JUNIO S/N Y GARCIA MORENO ENTRADA LLANO GRANDE</v>
          </cell>
        </row>
        <row r="7799">
          <cell r="A7799" t="str">
            <v>4778706</v>
          </cell>
          <cell r="B7799">
            <v>489379</v>
          </cell>
          <cell r="C7799" t="str">
            <v>4778706</v>
          </cell>
          <cell r="D7799" t="str">
            <v>MDELIVERY</v>
          </cell>
          <cell r="E7799" t="str">
            <v>DESPACHO</v>
          </cell>
          <cell r="F7799" t="str">
            <v>NORMAL</v>
          </cell>
          <cell r="G7799" t="str">
            <v>031080004778706</v>
          </cell>
          <cell r="H7799">
            <v>44929</v>
          </cell>
          <cell r="I7799" t="str">
            <v>ENTREGADO</v>
          </cell>
          <cell r="J7799">
            <v>44936</v>
          </cell>
          <cell r="K7799" t="str">
            <v>Victor Paul Escobar Galeas</v>
          </cell>
          <cell r="L7799" t="str">
            <v>CASCALES CALLE SEVILLA  MZ 9  LOTE8  Y VELASCO IBARRA</v>
          </cell>
          <cell r="M7799" t="str">
            <v>2100603295</v>
          </cell>
          <cell r="N7799" t="str">
            <v>0993611919</v>
          </cell>
          <cell r="O7799" t="str">
            <v>0993611919</v>
          </cell>
          <cell r="P7799" t="str">
            <v>210103</v>
          </cell>
          <cell r="Q7799" t="str">
            <v>CASCALES</v>
          </cell>
          <cell r="R7799" t="str">
            <v>SUCUMBIOS</v>
          </cell>
          <cell r="S7799" t="str">
            <v>EL DORADO DE CASCALES - LA TRONCAL - LOS ANGELES - SANTA ROSA DE SUCUMBIOS - SEVILLA - SAN CARLOS -</v>
          </cell>
          <cell r="T7799" t="str">
            <v>TRAMACO</v>
          </cell>
          <cell r="U7799" t="str">
            <v>FLEXNETUIO_PROVINCIA</v>
          </cell>
          <cell r="V7799">
            <v>1</v>
          </cell>
          <cell r="W7799">
            <v>1</v>
          </cell>
          <cell r="X7799" t="str">
            <v>FLEXNET ECUADOR - MDELIVERY</v>
          </cell>
          <cell r="Y7799" t="str">
            <v>CALLE 28 DE JUNIO S/N Y GARCIA MORENO ENTRADA LLANO GRANDE</v>
          </cell>
        </row>
        <row r="7800">
          <cell r="A7800" t="str">
            <v>4778883</v>
          </cell>
          <cell r="B7800">
            <v>489380</v>
          </cell>
          <cell r="C7800" t="str">
            <v>4778883</v>
          </cell>
          <cell r="D7800" t="str">
            <v>MDELIVERY</v>
          </cell>
          <cell r="E7800" t="str">
            <v>DESPACHO</v>
          </cell>
          <cell r="F7800" t="str">
            <v>NORMAL</v>
          </cell>
          <cell r="G7800" t="str">
            <v>FT77316</v>
          </cell>
          <cell r="H7800">
            <v>44929</v>
          </cell>
          <cell r="I7800" t="str">
            <v>ENTREGADO</v>
          </cell>
          <cell r="J7800">
            <v>44932</v>
          </cell>
          <cell r="K7800" t="str">
            <v>MEDINA SARANGO FANNY ELIZABETH</v>
          </cell>
          <cell r="L7800" t="str">
            <v>COTOCOLLAO CALLE LIZARDO RUIZ  SN  Y 25 DE MAYO</v>
          </cell>
          <cell r="M7800" t="str">
            <v>1714646443</v>
          </cell>
          <cell r="N7800" t="str">
            <v>0983594157</v>
          </cell>
          <cell r="O7800" t="str">
            <v>0983594157</v>
          </cell>
          <cell r="P7800" t="str">
            <v>170301</v>
          </cell>
          <cell r="Q7800" t="str">
            <v>QUITO</v>
          </cell>
          <cell r="R7800" t="str">
            <v>PICHINCHA</v>
          </cell>
          <cell r="S7800" t="str">
            <v>QUITO</v>
          </cell>
          <cell r="T7800" t="str">
            <v>EXPRESSCON</v>
          </cell>
          <cell r="U7800" t="str">
            <v>FLEXNETUIO_LOCAL</v>
          </cell>
          <cell r="V7800">
            <v>1</v>
          </cell>
          <cell r="W7800">
            <v>1</v>
          </cell>
          <cell r="X7800" t="str">
            <v>FLEXNET ECUADOR - MDELIVERY</v>
          </cell>
          <cell r="Y7800" t="str">
            <v>CALLE 28 DE JUNIO S/N Y GARCIA MORENO ENTRADA LLANO GRANDE</v>
          </cell>
        </row>
        <row r="7801">
          <cell r="A7801" t="str">
            <v>4778960</v>
          </cell>
          <cell r="B7801">
            <v>489381</v>
          </cell>
          <cell r="C7801" t="str">
            <v>4778960</v>
          </cell>
          <cell r="D7801" t="str">
            <v>MDELIVERY</v>
          </cell>
          <cell r="E7801" t="str">
            <v>DESPACHO</v>
          </cell>
          <cell r="F7801" t="str">
            <v>DERIVADO PICK UP</v>
          </cell>
          <cell r="G7801" t="str">
            <v>031080004778960</v>
          </cell>
          <cell r="H7801">
            <v>44929</v>
          </cell>
          <cell r="I7801" t="str">
            <v>ENTREGADO</v>
          </cell>
          <cell r="J7801">
            <v>44935</v>
          </cell>
          <cell r="K7801" t="str">
            <v>ARANA VALLEJO EDUARDO</v>
          </cell>
          <cell r="L7801" t="str">
            <v>OFICINA TRAMACO ESMERALDAS</v>
          </cell>
          <cell r="M7801" t="str">
            <v>0802768887</v>
          </cell>
          <cell r="N7801" t="str">
            <v>0998047491</v>
          </cell>
          <cell r="O7801" t="str">
            <v>0998047491</v>
          </cell>
          <cell r="P7801" t="str">
            <v>ESMERALDAS</v>
          </cell>
          <cell r="Q7801" t="str">
            <v>ESMERALDAS</v>
          </cell>
          <cell r="R7801" t="str">
            <v>ESMERALDAS</v>
          </cell>
          <cell r="T7801" t="str">
            <v>TRAMACO</v>
          </cell>
          <cell r="U7801" t="str">
            <v>FLEXNETUIO_PROVINCIA</v>
          </cell>
          <cell r="V7801">
            <v>1</v>
          </cell>
          <cell r="W7801">
            <v>1</v>
          </cell>
          <cell r="X7801" t="str">
            <v>FLEXNET ECUADOR - MDELIVERY</v>
          </cell>
          <cell r="Y7801" t="str">
            <v>CALLE 28 DE JUNIO S/N Y GARCIA MORENO ENTRADA LLANO GRANDE</v>
          </cell>
        </row>
        <row r="7802">
          <cell r="A7802" t="str">
            <v>4779000</v>
          </cell>
          <cell r="B7802">
            <v>489382</v>
          </cell>
          <cell r="C7802" t="str">
            <v>4779000</v>
          </cell>
          <cell r="D7802" t="str">
            <v>MDELIVERY</v>
          </cell>
          <cell r="E7802" t="str">
            <v>DESPACHO</v>
          </cell>
          <cell r="F7802" t="str">
            <v>NORMAL</v>
          </cell>
          <cell r="G7802" t="str">
            <v>FT77366</v>
          </cell>
          <cell r="H7802">
            <v>44929</v>
          </cell>
          <cell r="I7802" t="str">
            <v>ENTREGADO</v>
          </cell>
          <cell r="J7802">
            <v>44930</v>
          </cell>
          <cell r="K7802" t="str">
            <v>MARTHA LUCIA LANGER JARRIN</v>
          </cell>
          <cell r="L7802" t="str">
            <v>EL CONDADO CALLE RIO BIGAL  CASA 13  CALLE RIO PERIPA</v>
          </cell>
          <cell r="M7802" t="str">
            <v>1723426266</v>
          </cell>
          <cell r="N7802" t="str">
            <v>0984970499</v>
          </cell>
          <cell r="O7802" t="str">
            <v>0984970499</v>
          </cell>
          <cell r="P7802" t="str">
            <v>170305</v>
          </cell>
          <cell r="Q7802" t="str">
            <v>QUITO</v>
          </cell>
          <cell r="R7802" t="str">
            <v>PICHINCHA</v>
          </cell>
          <cell r="S7802" t="str">
            <v>QUITO - URBANIZACION DE LOS ARQUITECTOS - CONJUNTO SAN GREGORIO</v>
          </cell>
          <cell r="T7802" t="str">
            <v>FLEXTRANS UIO</v>
          </cell>
          <cell r="U7802" t="str">
            <v>FLEXNETUIO_LOCAL</v>
          </cell>
          <cell r="V7802">
            <v>1</v>
          </cell>
          <cell r="W7802">
            <v>1</v>
          </cell>
          <cell r="X7802" t="str">
            <v>FLEXNET ECUADOR - MDELIVERY</v>
          </cell>
          <cell r="Y7802" t="str">
            <v>CALLE 28 DE JUNIO S/N Y GARCIA MORENO ENTRADA LLANO GRANDE</v>
          </cell>
        </row>
        <row r="7803">
          <cell r="A7803" t="str">
            <v>4779058</v>
          </cell>
          <cell r="B7803">
            <v>489383</v>
          </cell>
          <cell r="C7803" t="str">
            <v>4779058</v>
          </cell>
          <cell r="D7803" t="str">
            <v>MDELIVERY</v>
          </cell>
          <cell r="E7803" t="str">
            <v>DESPACHO</v>
          </cell>
          <cell r="F7803" t="str">
            <v>DERIVADO PICK UP</v>
          </cell>
          <cell r="G7803" t="str">
            <v>031080004779058</v>
          </cell>
          <cell r="H7803">
            <v>44929</v>
          </cell>
          <cell r="I7803" t="str">
            <v>ENTREGADO</v>
          </cell>
          <cell r="J7803">
            <v>44935</v>
          </cell>
          <cell r="K7803" t="str">
            <v>ANDRANGO CUASCOTA SERGIO GERARDO</v>
          </cell>
          <cell r="L7803" t="str">
            <v>OFICINA TRAMACO CAYAMBE</v>
          </cell>
          <cell r="M7803" t="str">
            <v>1003279104</v>
          </cell>
          <cell r="N7803" t="str">
            <v>0995779419</v>
          </cell>
          <cell r="O7803" t="str">
            <v>0995779419</v>
          </cell>
          <cell r="P7803" t="str">
            <v>CAYAMBE</v>
          </cell>
          <cell r="Q7803" t="str">
            <v>CAYAMBE</v>
          </cell>
          <cell r="R7803" t="str">
            <v>PICHINCHA</v>
          </cell>
          <cell r="T7803" t="str">
            <v>TRAMACO</v>
          </cell>
          <cell r="U7803" t="str">
            <v>FLEXNETUIO_PROVINCIA</v>
          </cell>
          <cell r="V7803">
            <v>1</v>
          </cell>
          <cell r="W7803">
            <v>1</v>
          </cell>
          <cell r="X7803" t="str">
            <v>FLEXNET ECUADOR - MDELIVERY</v>
          </cell>
          <cell r="Y7803" t="str">
            <v>CALLE 28 DE JUNIO S/N Y GARCIA MORENO ENTRADA LLANO GRANDE</v>
          </cell>
        </row>
        <row r="7804">
          <cell r="A7804" t="str">
            <v>4779075</v>
          </cell>
          <cell r="B7804">
            <v>489384</v>
          </cell>
          <cell r="C7804" t="str">
            <v>4779075</v>
          </cell>
          <cell r="D7804" t="str">
            <v>MDELIVERY</v>
          </cell>
          <cell r="E7804" t="str">
            <v>DESPACHO</v>
          </cell>
          <cell r="F7804" t="str">
            <v>NORMAL</v>
          </cell>
          <cell r="G7804" t="str">
            <v>031080004779075</v>
          </cell>
          <cell r="H7804">
            <v>44929</v>
          </cell>
          <cell r="I7804" t="str">
            <v>ENTREGADO</v>
          </cell>
          <cell r="J7804">
            <v>44931</v>
          </cell>
          <cell r="K7804" t="str">
            <v>ASADOBAY MULLO INES MARIA</v>
          </cell>
          <cell r="L7804" t="str">
            <v>RIOBAMBA  CALLE SEVILLA  SN  Y ATAHUALPA</v>
          </cell>
          <cell r="M7804" t="str">
            <v>0603659632</v>
          </cell>
          <cell r="N7804" t="str">
            <v>0995745824</v>
          </cell>
          <cell r="O7804" t="str">
            <v>0995745824</v>
          </cell>
          <cell r="P7804" t="str">
            <v>060105</v>
          </cell>
          <cell r="Q7804" t="str">
            <v>RIOBAMBA</v>
          </cell>
          <cell r="R7804" t="str">
            <v>CHIMBORAZO</v>
          </cell>
          <cell r="S7804" t="str">
            <v>RIOBAMBA - SAN VICENTE</v>
          </cell>
          <cell r="T7804" t="str">
            <v>TRAMACO</v>
          </cell>
          <cell r="U7804" t="str">
            <v>FLEXNETUIO_PROVINCIA</v>
          </cell>
          <cell r="V7804">
            <v>1</v>
          </cell>
          <cell r="W7804">
            <v>1</v>
          </cell>
          <cell r="X7804" t="str">
            <v>FLEXNET ECUADOR - MDELIVERY</v>
          </cell>
          <cell r="Y7804" t="str">
            <v>CALLE 28 DE JUNIO S/N Y GARCIA MORENO ENTRADA LLANO GRANDE</v>
          </cell>
        </row>
        <row r="7805">
          <cell r="A7805" t="str">
            <v>4779294</v>
          </cell>
          <cell r="B7805">
            <v>489385</v>
          </cell>
          <cell r="C7805" t="str">
            <v>4779294</v>
          </cell>
          <cell r="D7805" t="str">
            <v>MDELIVERY</v>
          </cell>
          <cell r="E7805" t="str">
            <v>DESPACHO</v>
          </cell>
          <cell r="F7805" t="str">
            <v>NORMAL</v>
          </cell>
          <cell r="G7805" t="str">
            <v>031080004779294</v>
          </cell>
          <cell r="H7805">
            <v>44929</v>
          </cell>
          <cell r="I7805" t="str">
            <v>ENTREGADO</v>
          </cell>
          <cell r="J7805">
            <v>44930</v>
          </cell>
          <cell r="K7805" t="str">
            <v>ERWIN ROLANDO LOOR PATINO</v>
          </cell>
          <cell r="L7805" t="str">
            <v>CHIGUILPE VIA QUITO  KM 4  AV DE LAS AMERICAS</v>
          </cell>
          <cell r="M7805" t="str">
            <v>1718791153</v>
          </cell>
          <cell r="N7805" t="str">
            <v>0989940784</v>
          </cell>
          <cell r="O7805" t="str">
            <v>0989940784</v>
          </cell>
          <cell r="P7805" t="str">
            <v>230101</v>
          </cell>
          <cell r="Q7805" t="str">
            <v>SANTO DOMINGO</v>
          </cell>
          <cell r="R7805" t="str">
            <v>SANTO DOMINGO DE LOS TSACHILAS</v>
          </cell>
          <cell r="S7805" t="str">
            <v>SANTO DOMINGO DE LOS COLORADOS</v>
          </cell>
          <cell r="T7805" t="str">
            <v>TRAMACO</v>
          </cell>
          <cell r="V7805">
            <v>1</v>
          </cell>
          <cell r="W7805">
            <v>1</v>
          </cell>
          <cell r="X7805" t="str">
            <v>FLEXNET ECUADOR - MDELIVERY</v>
          </cell>
          <cell r="Y7805" t="str">
            <v>CALLE 28 DE JUNIO S/N Y GARCIA MORENO ENTRADA LLANO GRANDE</v>
          </cell>
        </row>
        <row r="7806">
          <cell r="A7806" t="str">
            <v>4779335</v>
          </cell>
          <cell r="B7806">
            <v>489386</v>
          </cell>
          <cell r="C7806" t="str">
            <v>4779335</v>
          </cell>
          <cell r="D7806" t="str">
            <v>MDELIVERY</v>
          </cell>
          <cell r="E7806" t="str">
            <v>DESPACHO</v>
          </cell>
          <cell r="F7806" t="str">
            <v>DERIVADO PICK UP</v>
          </cell>
          <cell r="G7806" t="str">
            <v>031080004779335</v>
          </cell>
          <cell r="H7806">
            <v>44929</v>
          </cell>
          <cell r="I7806" t="str">
            <v>ENTREGADO</v>
          </cell>
          <cell r="J7806">
            <v>44930</v>
          </cell>
          <cell r="K7806" t="str">
            <v>NAYELI CELIA ALVARADO AGUINDA</v>
          </cell>
          <cell r="L7806" t="str">
            <v>OFICINA TRAMACO QUITO QUITUMBE</v>
          </cell>
          <cell r="M7806" t="str">
            <v>1501200818</v>
          </cell>
          <cell r="N7806" t="str">
            <v>0995275340</v>
          </cell>
          <cell r="O7806" t="str">
            <v>0995275340</v>
          </cell>
          <cell r="P7806" t="str">
            <v>QUITO</v>
          </cell>
          <cell r="Q7806" t="str">
            <v>QUITO</v>
          </cell>
          <cell r="R7806" t="str">
            <v>PICHINCHA</v>
          </cell>
          <cell r="T7806" t="str">
            <v>TRAMACO</v>
          </cell>
          <cell r="U7806" t="str">
            <v>FLEXNETUIO_LOCAL</v>
          </cell>
          <cell r="V7806">
            <v>1</v>
          </cell>
          <cell r="W7806">
            <v>1</v>
          </cell>
          <cell r="X7806" t="str">
            <v>FLEXNET ECUADOR - MDELIVERY</v>
          </cell>
          <cell r="Y7806" t="str">
            <v>CALLE 28 DE JUNIO S/N Y GARCIA MORENO ENTRADA LLANO GRANDE</v>
          </cell>
        </row>
        <row r="7807">
          <cell r="A7807" t="str">
            <v>4779357</v>
          </cell>
          <cell r="B7807">
            <v>489387</v>
          </cell>
          <cell r="C7807" t="str">
            <v>4779357</v>
          </cell>
          <cell r="D7807" t="str">
            <v>MDELIVERY</v>
          </cell>
          <cell r="E7807" t="str">
            <v>DESPACHO</v>
          </cell>
          <cell r="F7807" t="str">
            <v>NORMAL</v>
          </cell>
          <cell r="G7807" t="str">
            <v>031080004779357</v>
          </cell>
          <cell r="H7807">
            <v>44929</v>
          </cell>
          <cell r="I7807" t="str">
            <v>ENTREGADO</v>
          </cell>
          <cell r="J7807">
            <v>44930</v>
          </cell>
          <cell r="K7807" t="str">
            <v>ERICK JHONATAN MURILLO LEON</v>
          </cell>
          <cell r="L7807" t="str">
            <v>PORTOVIEJO CALLE SAN FRANCISCO  KM 1 Y MEDIO  VIA A SAN FRNACISCO</v>
          </cell>
          <cell r="M7807" t="str">
            <v>1312292319</v>
          </cell>
          <cell r="N7807" t="str">
            <v>0984500848</v>
          </cell>
          <cell r="O7807" t="str">
            <v>0984500848</v>
          </cell>
          <cell r="P7807" t="str">
            <v>130103</v>
          </cell>
          <cell r="Q7807" t="str">
            <v>PORTOVIEJO</v>
          </cell>
          <cell r="R7807" t="str">
            <v>MANABI</v>
          </cell>
          <cell r="S7807" t="str">
            <v>PORTOVIEJO</v>
          </cell>
          <cell r="T7807" t="str">
            <v>TRAMACO</v>
          </cell>
          <cell r="U7807" t="str">
            <v>FLEXNETUIO_PROVINCIA</v>
          </cell>
          <cell r="V7807">
            <v>1</v>
          </cell>
          <cell r="W7807">
            <v>1</v>
          </cell>
          <cell r="X7807" t="str">
            <v>FLEXNET ECUADOR - MDELIVERY</v>
          </cell>
          <cell r="Y7807" t="str">
            <v>CALLE 28 DE JUNIO S/N Y GARCIA MORENO ENTRADA LLANO GRANDE</v>
          </cell>
        </row>
        <row r="7808">
          <cell r="A7808" t="str">
            <v>4779369</v>
          </cell>
          <cell r="B7808">
            <v>489388</v>
          </cell>
          <cell r="C7808" t="str">
            <v>4779369</v>
          </cell>
          <cell r="D7808" t="str">
            <v>MDELIVERY</v>
          </cell>
          <cell r="E7808" t="str">
            <v>DESPACHO</v>
          </cell>
          <cell r="F7808" t="str">
            <v>NORMAL</v>
          </cell>
          <cell r="G7808" t="str">
            <v>031080004779369</v>
          </cell>
          <cell r="H7808">
            <v>44929</v>
          </cell>
          <cell r="I7808" t="str">
            <v>ENTREGADO</v>
          </cell>
          <cell r="J7808">
            <v>44930</v>
          </cell>
          <cell r="K7808" t="str">
            <v>CARLIN JAIME JEAM CARLOS</v>
          </cell>
          <cell r="L7808" t="str">
            <v>LA PROVIDENCIA   CALLE SUCRE  215 CALLE  23 DE ABRIL</v>
          </cell>
          <cell r="M7808" t="str">
            <v>0702927724</v>
          </cell>
          <cell r="N7808" t="str">
            <v>0995216679</v>
          </cell>
          <cell r="O7808" t="str">
            <v>0995216679</v>
          </cell>
          <cell r="P7808" t="str">
            <v>070206</v>
          </cell>
          <cell r="Q7808" t="str">
            <v>MACHALA</v>
          </cell>
          <cell r="R7808" t="str">
            <v>EL ORO</v>
          </cell>
          <cell r="S7808" t="str">
            <v>MACHALA</v>
          </cell>
          <cell r="T7808" t="str">
            <v>TRAMACO</v>
          </cell>
          <cell r="U7808" t="str">
            <v>FLEXNETUIO_PROVINCIA</v>
          </cell>
          <cell r="V7808">
            <v>1</v>
          </cell>
          <cell r="W7808">
            <v>1</v>
          </cell>
          <cell r="X7808" t="str">
            <v>FLEXNET ECUADOR - MDELIVERY</v>
          </cell>
          <cell r="Y7808" t="str">
            <v>CALLE 28 DE JUNIO S/N Y GARCIA MORENO ENTRADA LLANO GRANDE</v>
          </cell>
        </row>
        <row r="7809">
          <cell r="A7809" t="str">
            <v>4779510</v>
          </cell>
          <cell r="B7809">
            <v>489390</v>
          </cell>
          <cell r="C7809" t="str">
            <v>4779510</v>
          </cell>
          <cell r="D7809" t="str">
            <v>MDELIVERY</v>
          </cell>
          <cell r="E7809" t="str">
            <v>DESPACHO</v>
          </cell>
          <cell r="F7809" t="str">
            <v>NORMAL</v>
          </cell>
          <cell r="G7809" t="str">
            <v>TF91577</v>
          </cell>
          <cell r="H7809">
            <v>44929</v>
          </cell>
          <cell r="I7809" t="str">
            <v>ENTREGADO</v>
          </cell>
          <cell r="J7809">
            <v>44932</v>
          </cell>
          <cell r="K7809" t="str">
            <v>VASQUEZ SOTO JOSE VICENTE</v>
          </cell>
          <cell r="L7809" t="str">
            <v>BOYACA Y MENDIBURO EN TODO LA ESQUINA ES UNA DISTRIBUIDORA QUE SE LLAMA FARMASERVICIO</v>
          </cell>
          <cell r="M7809" t="str">
            <v>0930186416</v>
          </cell>
          <cell r="N7809" t="str">
            <v>0979892721</v>
          </cell>
          <cell r="O7809" t="str">
            <v>0979892721</v>
          </cell>
          <cell r="P7809" t="str">
            <v>GUAYAQUIL</v>
          </cell>
          <cell r="Q7809" t="str">
            <v>GUAYAQUIL</v>
          </cell>
          <cell r="R7809" t="str">
            <v>GUAYAS</v>
          </cell>
          <cell r="T7809" t="str">
            <v>ITSACOURIER</v>
          </cell>
          <cell r="U7809" t="str">
            <v>FLEXNETUIO_GYE</v>
          </cell>
          <cell r="V7809">
            <v>1</v>
          </cell>
          <cell r="W7809">
            <v>1</v>
          </cell>
          <cell r="X7809" t="str">
            <v>FLEXNET ECUADOR - MDELIVERY</v>
          </cell>
          <cell r="Y7809" t="str">
            <v>CALLE 28 DE JUNIO S/N Y GARCIA MORENO ENTRADA LLANO GRANDE</v>
          </cell>
        </row>
        <row r="7810">
          <cell r="A7810" t="str">
            <v>4779591</v>
          </cell>
          <cell r="B7810">
            <v>489391</v>
          </cell>
          <cell r="C7810" t="str">
            <v>4779591</v>
          </cell>
          <cell r="D7810" t="str">
            <v>MDELIVERY</v>
          </cell>
          <cell r="E7810" t="str">
            <v>DESPACHO</v>
          </cell>
          <cell r="F7810" t="str">
            <v>DERIVADO PICK UP</v>
          </cell>
          <cell r="G7810" t="str">
            <v>031080004779591</v>
          </cell>
          <cell r="H7810">
            <v>44929</v>
          </cell>
          <cell r="I7810" t="str">
            <v>ENTREGADO</v>
          </cell>
          <cell r="J7810">
            <v>44931</v>
          </cell>
          <cell r="K7810" t="str">
            <v>CRUZ OLVERA SERGIO ISMAEL</v>
          </cell>
          <cell r="L7810" t="str">
            <v>OFICINA TRAMACO PORTETE</v>
          </cell>
          <cell r="M7810" t="str">
            <v>0940948300</v>
          </cell>
          <cell r="N7810" t="str">
            <v>0995655122</v>
          </cell>
          <cell r="O7810" t="str">
            <v>0995655122</v>
          </cell>
          <cell r="P7810" t="str">
            <v>GUAYAQUIL</v>
          </cell>
          <cell r="Q7810" t="str">
            <v>GUAYAQUIL</v>
          </cell>
          <cell r="R7810" t="str">
            <v>GUAYAS</v>
          </cell>
          <cell r="T7810" t="str">
            <v>TRAMACO</v>
          </cell>
          <cell r="U7810" t="str">
            <v>FLEXNETUIO_GYE</v>
          </cell>
          <cell r="V7810">
            <v>1</v>
          </cell>
          <cell r="W7810">
            <v>1</v>
          </cell>
          <cell r="X7810" t="str">
            <v>FLEXNET ECUADOR - MDELIVERY</v>
          </cell>
          <cell r="Y7810" t="str">
            <v>CALLE 28 DE JUNIO S/N Y GARCIA MORENO ENTRADA LLANO GRANDE</v>
          </cell>
        </row>
        <row r="7811">
          <cell r="A7811" t="str">
            <v>4779626</v>
          </cell>
          <cell r="B7811">
            <v>489392</v>
          </cell>
          <cell r="C7811" t="str">
            <v>4779626</v>
          </cell>
          <cell r="D7811" t="str">
            <v>MDELIVERY</v>
          </cell>
          <cell r="E7811" t="str">
            <v>DESPACHO</v>
          </cell>
          <cell r="F7811" t="str">
            <v>NORMAL</v>
          </cell>
          <cell r="G7811" t="str">
            <v>TF91601</v>
          </cell>
          <cell r="H7811">
            <v>44929</v>
          </cell>
          <cell r="I7811" t="str">
            <v>ENTREGADO</v>
          </cell>
          <cell r="J7811">
            <v>44931</v>
          </cell>
          <cell r="K7811" t="str">
            <v>RAMON ROBERTO VALDEZ PIGUAVE</v>
          </cell>
          <cell r="L7811" t="str">
            <v>TARQUI  VIA A LA COSTA KM 11 Y MEDIA  SN AV 70 NO</v>
          </cell>
          <cell r="M7811" t="str">
            <v>0915291678</v>
          </cell>
          <cell r="N7811" t="str">
            <v>0992880444</v>
          </cell>
          <cell r="O7811" t="str">
            <v>00000000000</v>
          </cell>
          <cell r="P7811" t="str">
            <v>091003</v>
          </cell>
          <cell r="Q7811" t="str">
            <v>GUAYAQUIL</v>
          </cell>
          <cell r="R7811" t="str">
            <v>GUAYAS</v>
          </cell>
          <cell r="S7811" t="str">
            <v>GUAYAQUIL - COMUNA DAULAR - RECINTO SAFANDO - SABANA GRANDE - RECINTO CONSUELO - JUAN GOMEZ RENDON (</v>
          </cell>
          <cell r="T7811" t="str">
            <v>ITSACOURIER</v>
          </cell>
          <cell r="U7811" t="str">
            <v>FLEXNETUIO_PROVINCIA</v>
          </cell>
          <cell r="V7811">
            <v>1</v>
          </cell>
          <cell r="W7811">
            <v>1</v>
          </cell>
          <cell r="X7811" t="str">
            <v>FLEXNET ECUADOR - MDELIVERY</v>
          </cell>
          <cell r="Y7811" t="str">
            <v>CALLE 28 DE JUNIO S/N Y GARCIA MORENO ENTRADA LLANO GRANDE</v>
          </cell>
        </row>
        <row r="7812">
          <cell r="A7812" t="str">
            <v>4779765</v>
          </cell>
          <cell r="B7812">
            <v>489393</v>
          </cell>
          <cell r="C7812" t="str">
            <v>4779765</v>
          </cell>
          <cell r="D7812" t="str">
            <v>MDELIVERY</v>
          </cell>
          <cell r="E7812" t="str">
            <v>DESPACHO</v>
          </cell>
          <cell r="F7812" t="str">
            <v>DERIVADO PICK UP</v>
          </cell>
          <cell r="G7812" t="str">
            <v>031080004779765</v>
          </cell>
          <cell r="H7812">
            <v>44929</v>
          </cell>
          <cell r="I7812" t="str">
            <v>ENTREGADO</v>
          </cell>
          <cell r="J7812">
            <v>44930</v>
          </cell>
          <cell r="K7812" t="str">
            <v>ARAGUNDY VERA JONATHAN JESUS</v>
          </cell>
          <cell r="L7812" t="str">
            <v>OFICINA TRAMACO CHONE</v>
          </cell>
          <cell r="M7812" t="str">
            <v>1312027400</v>
          </cell>
          <cell r="N7812" t="str">
            <v>0991314395</v>
          </cell>
          <cell r="O7812" t="str">
            <v>0991314395</v>
          </cell>
          <cell r="P7812" t="str">
            <v>CHONE</v>
          </cell>
          <cell r="Q7812" t="str">
            <v>CHONE</v>
          </cell>
          <cell r="R7812" t="str">
            <v>MANABI</v>
          </cell>
          <cell r="T7812" t="str">
            <v>TRAMACO</v>
          </cell>
          <cell r="U7812" t="str">
            <v>FLEXNETUIO_PROVINCIA</v>
          </cell>
          <cell r="V7812">
            <v>1</v>
          </cell>
          <cell r="W7812">
            <v>1</v>
          </cell>
          <cell r="X7812" t="str">
            <v>FLEXNET ECUADOR - MDELIVERY</v>
          </cell>
          <cell r="Y7812" t="str">
            <v>CALLE 28 DE JUNIO S/N Y GARCIA MORENO ENTRADA LLANO GRANDE</v>
          </cell>
        </row>
        <row r="7813">
          <cell r="A7813" t="str">
            <v>4779811</v>
          </cell>
          <cell r="B7813">
            <v>489394</v>
          </cell>
          <cell r="C7813" t="str">
            <v>4779811</v>
          </cell>
          <cell r="D7813" t="str">
            <v>MDELIVERY</v>
          </cell>
          <cell r="E7813" t="str">
            <v>DESPACHO</v>
          </cell>
          <cell r="F7813" t="str">
            <v>NORMAL</v>
          </cell>
          <cell r="G7813" t="str">
            <v>FT77307</v>
          </cell>
          <cell r="H7813">
            <v>44929</v>
          </cell>
          <cell r="I7813" t="str">
            <v>ENTREGADO</v>
          </cell>
          <cell r="J7813">
            <v>44930</v>
          </cell>
          <cell r="K7813" t="str">
            <v>HOLGUER DANILO NARANJO JIMENEZ</v>
          </cell>
          <cell r="L7813" t="str">
            <v>CUMBAYA  AV DE LOS CONDORES  CASA 56  PASAJE LAS TORTOLAS</v>
          </cell>
          <cell r="M7813" t="str">
            <v>1802500916</v>
          </cell>
          <cell r="N7813" t="str">
            <v>0987297596</v>
          </cell>
          <cell r="O7813" t="str">
            <v>0987297596</v>
          </cell>
          <cell r="P7813" t="str">
            <v>170904</v>
          </cell>
          <cell r="Q7813" t="str">
            <v>QUITO</v>
          </cell>
          <cell r="R7813" t="str">
            <v>PICHINCHA</v>
          </cell>
          <cell r="S7813" t="str">
            <v>CUMBAYA</v>
          </cell>
          <cell r="T7813" t="str">
            <v>FLEXTRANS UIO</v>
          </cell>
          <cell r="U7813" t="str">
            <v>FLEXNETUIO_LOCAL</v>
          </cell>
          <cell r="V7813">
            <v>1</v>
          </cell>
          <cell r="W7813">
            <v>1</v>
          </cell>
          <cell r="X7813" t="str">
            <v>FLEXNET ECUADOR - MDELIVERY</v>
          </cell>
          <cell r="Y7813" t="str">
            <v>CALLE 28 DE JUNIO S/N Y GARCIA MORENO ENTRADA LLANO GRANDE</v>
          </cell>
        </row>
        <row r="7814">
          <cell r="A7814" t="str">
            <v>4779942</v>
          </cell>
          <cell r="B7814">
            <v>489395</v>
          </cell>
          <cell r="C7814" t="str">
            <v>4779942</v>
          </cell>
          <cell r="D7814" t="str">
            <v>MDELIVERY</v>
          </cell>
          <cell r="E7814" t="str">
            <v>DESPACHO</v>
          </cell>
          <cell r="F7814" t="str">
            <v>NORMAL</v>
          </cell>
          <cell r="G7814" t="str">
            <v>031080004779942</v>
          </cell>
          <cell r="H7814">
            <v>44929</v>
          </cell>
          <cell r="I7814" t="str">
            <v>ENTREGADO</v>
          </cell>
          <cell r="J7814">
            <v>44931</v>
          </cell>
          <cell r="K7814" t="str">
            <v>ROSA DALILA ARIAS TAPIA</v>
          </cell>
          <cell r="L7814" t="str">
            <v>SAN SEBASTIAN  CALLE TEODORO WOLF SN CALLE ALBERT EINSTEIN</v>
          </cell>
          <cell r="M7814" t="str">
            <v>1106025750</v>
          </cell>
          <cell r="N7814" t="str">
            <v>0992723385</v>
          </cell>
          <cell r="O7814" t="str">
            <v>0992723385</v>
          </cell>
          <cell r="P7814" t="str">
            <v>110111</v>
          </cell>
          <cell r="Q7814" t="str">
            <v>LOJA</v>
          </cell>
          <cell r="R7814" t="str">
            <v>LOJA</v>
          </cell>
          <cell r="S7814" t="str">
            <v>LOJA</v>
          </cell>
          <cell r="T7814" t="str">
            <v>TRAMACO</v>
          </cell>
          <cell r="U7814" t="str">
            <v>FLEXNETUIO_PROVINCIA</v>
          </cell>
          <cell r="V7814">
            <v>1</v>
          </cell>
          <cell r="W7814">
            <v>1</v>
          </cell>
          <cell r="X7814" t="str">
            <v>FLEXNET ECUADOR - MDELIVERY</v>
          </cell>
          <cell r="Y7814" t="str">
            <v>CALLE 28 DE JUNIO S/N Y GARCIA MORENO ENTRADA LLANO GRANDE</v>
          </cell>
        </row>
        <row r="7815">
          <cell r="A7815" t="str">
            <v>4780077</v>
          </cell>
          <cell r="B7815">
            <v>489396</v>
          </cell>
          <cell r="C7815" t="str">
            <v>4780077</v>
          </cell>
          <cell r="D7815" t="str">
            <v>MDELIVERY</v>
          </cell>
          <cell r="E7815" t="str">
            <v>DESPACHO</v>
          </cell>
          <cell r="F7815" t="str">
            <v>NORMAL</v>
          </cell>
          <cell r="G7815" t="str">
            <v>031080004780077</v>
          </cell>
          <cell r="H7815">
            <v>44929</v>
          </cell>
          <cell r="I7815" t="str">
            <v>ENTREGADO</v>
          </cell>
          <cell r="J7815">
            <v>44931</v>
          </cell>
          <cell r="K7815" t="str">
            <v>RAFAEL DAVID ORDONEZ MOROCHO</v>
          </cell>
          <cell r="L7815" t="str">
            <v>EL VALLE CALLE PARIS  SN CALLE PRAGA</v>
          </cell>
          <cell r="M7815" t="str">
            <v>1104604358</v>
          </cell>
          <cell r="N7815" t="str">
            <v>0958627846</v>
          </cell>
          <cell r="O7815" t="str">
            <v>0958627846</v>
          </cell>
          <cell r="P7815" t="str">
            <v>110107</v>
          </cell>
          <cell r="Q7815" t="str">
            <v>LOJA</v>
          </cell>
          <cell r="R7815" t="str">
            <v>LOJA</v>
          </cell>
          <cell r="S7815" t="str">
            <v>LOJA</v>
          </cell>
          <cell r="T7815" t="str">
            <v>TRAMACO</v>
          </cell>
          <cell r="U7815" t="str">
            <v>FLEXNETUIO_PROVINCIA</v>
          </cell>
          <cell r="V7815">
            <v>1</v>
          </cell>
          <cell r="W7815">
            <v>1</v>
          </cell>
          <cell r="X7815" t="str">
            <v>FLEXNET ECUADOR - MDELIVERY</v>
          </cell>
          <cell r="Y7815" t="str">
            <v>CALLE 28 DE JUNIO S/N Y GARCIA MORENO ENTRADA LLANO GRANDE</v>
          </cell>
        </row>
        <row r="7816">
          <cell r="A7816" t="str">
            <v>4780281</v>
          </cell>
          <cell r="B7816">
            <v>489398</v>
          </cell>
          <cell r="C7816" t="str">
            <v>4780281</v>
          </cell>
          <cell r="D7816" t="str">
            <v>MDELIVERY</v>
          </cell>
          <cell r="E7816" t="str">
            <v>DESPACHO</v>
          </cell>
          <cell r="F7816" t="str">
            <v>DERIVADO PICK UP</v>
          </cell>
          <cell r="G7816" t="str">
            <v>031080004780281</v>
          </cell>
          <cell r="H7816">
            <v>44929</v>
          </cell>
          <cell r="I7816" t="str">
            <v>ENTREGADO</v>
          </cell>
          <cell r="J7816">
            <v>44930</v>
          </cell>
          <cell r="K7816" t="str">
            <v>ALEX DANIEL MALDONADO VARGAS</v>
          </cell>
          <cell r="L7816" t="str">
            <v>OFICINA TRAMACO PUNTO DE ATENCION VIA DAULE</v>
          </cell>
          <cell r="M7816" t="str">
            <v>0927023697</v>
          </cell>
          <cell r="N7816" t="str">
            <v>0983791356</v>
          </cell>
          <cell r="O7816" t="str">
            <v>0983791356</v>
          </cell>
          <cell r="P7816" t="str">
            <v>GUAYAQUIL</v>
          </cell>
          <cell r="Q7816" t="str">
            <v>GUAYAQUIL</v>
          </cell>
          <cell r="R7816" t="str">
            <v>GUAYAS</v>
          </cell>
          <cell r="T7816" t="str">
            <v>TRAMACO</v>
          </cell>
          <cell r="U7816" t="str">
            <v>FLEXNETUIO_GYE</v>
          </cell>
          <cell r="V7816">
            <v>1</v>
          </cell>
          <cell r="W7816">
            <v>1</v>
          </cell>
          <cell r="X7816" t="str">
            <v>FLEXNET ECUADOR - MDELIVERY</v>
          </cell>
          <cell r="Y7816" t="str">
            <v>CALLE 28 DE JUNIO S/N Y GARCIA MORENO ENTRADA LLANO GRANDE</v>
          </cell>
        </row>
        <row r="7817">
          <cell r="A7817" t="str">
            <v>4780296</v>
          </cell>
          <cell r="B7817">
            <v>489399</v>
          </cell>
          <cell r="C7817" t="str">
            <v>4780296</v>
          </cell>
          <cell r="D7817" t="str">
            <v>MDELIVERY</v>
          </cell>
          <cell r="E7817" t="str">
            <v>DESPACHO</v>
          </cell>
          <cell r="F7817" t="str">
            <v>NORMAL</v>
          </cell>
          <cell r="G7817" t="str">
            <v>TF91568</v>
          </cell>
          <cell r="H7817">
            <v>44929</v>
          </cell>
          <cell r="I7817" t="str">
            <v>ENTREGADO</v>
          </cell>
          <cell r="J7817">
            <v>44930</v>
          </cell>
          <cell r="K7817" t="str">
            <v>MEDRANO FONSECA GABRIEL GONZALO</v>
          </cell>
          <cell r="L7817" t="str">
            <v>TARQUI VIA A DAULE  KM 7 Y MEDIO</v>
          </cell>
          <cell r="M7817" t="str">
            <v>0921155578</v>
          </cell>
          <cell r="N7817" t="str">
            <v>0984039126</v>
          </cell>
          <cell r="O7817" t="str">
            <v>0984039126</v>
          </cell>
          <cell r="P7817" t="str">
            <v>090605</v>
          </cell>
          <cell r="Q7817" t="str">
            <v>GUAYAQUIL</v>
          </cell>
          <cell r="R7817" t="str">
            <v>GUAYAS</v>
          </cell>
          <cell r="S7817" t="str">
            <v>GUAYAQUIL</v>
          </cell>
          <cell r="T7817" t="str">
            <v>ITSACOURIER</v>
          </cell>
          <cell r="U7817" t="str">
            <v>FLEXNETUIO_GYE</v>
          </cell>
          <cell r="V7817">
            <v>1</v>
          </cell>
          <cell r="W7817">
            <v>1</v>
          </cell>
          <cell r="X7817" t="str">
            <v>FLEXNET ECUADOR - MDELIVERY</v>
          </cell>
          <cell r="Y7817" t="str">
            <v>CALLE 28 DE JUNIO S/N Y GARCIA MORENO ENTRADA LLANO GRANDE</v>
          </cell>
        </row>
        <row r="7818">
          <cell r="A7818" t="str">
            <v>4780321</v>
          </cell>
          <cell r="B7818">
            <v>489400</v>
          </cell>
          <cell r="C7818" t="str">
            <v>4780321</v>
          </cell>
          <cell r="D7818" t="str">
            <v>MDELIVERY</v>
          </cell>
          <cell r="E7818" t="str">
            <v>DESPACHO</v>
          </cell>
          <cell r="F7818" t="str">
            <v>DERIVADO PICK UP</v>
          </cell>
          <cell r="G7818" t="str">
            <v>031080004780321</v>
          </cell>
          <cell r="H7818">
            <v>44929</v>
          </cell>
          <cell r="I7818" t="str">
            <v>ENTREGADO</v>
          </cell>
          <cell r="J7818">
            <v>44932</v>
          </cell>
          <cell r="K7818" t="str">
            <v>JESUS ARIEL MOREIRA ZAMBRANO</v>
          </cell>
          <cell r="L7818" t="str">
            <v>OFICINA TRAMACO LA LIBERTAD</v>
          </cell>
          <cell r="M7818" t="str">
            <v>1310409295</v>
          </cell>
          <cell r="N7818" t="str">
            <v>0985946519</v>
          </cell>
          <cell r="O7818" t="str">
            <v/>
          </cell>
          <cell r="P7818" t="str">
            <v>LA LIBERTAD</v>
          </cell>
          <cell r="Q7818" t="str">
            <v>LA LIBERTAD</v>
          </cell>
          <cell r="R7818" t="str">
            <v>SANTA ELENA</v>
          </cell>
          <cell r="T7818" t="str">
            <v>TRAMACO</v>
          </cell>
          <cell r="U7818" t="str">
            <v>FLEXNETUIO_PROVINCIA</v>
          </cell>
          <cell r="V7818">
            <v>1</v>
          </cell>
          <cell r="W7818">
            <v>1</v>
          </cell>
          <cell r="X7818" t="str">
            <v>FLEXNET ECUADOR - MDELIVERY</v>
          </cell>
          <cell r="Y7818" t="str">
            <v>CALLE 28 DE JUNIO S/N Y GARCIA MORENO ENTRADA LLANO GRANDE</v>
          </cell>
        </row>
        <row r="7819">
          <cell r="A7819" t="str">
            <v>4780500</v>
          </cell>
          <cell r="B7819">
            <v>489402</v>
          </cell>
          <cell r="C7819" t="str">
            <v>4780500</v>
          </cell>
          <cell r="D7819" t="str">
            <v>MDELIVERY</v>
          </cell>
          <cell r="E7819" t="str">
            <v>DESPACHO</v>
          </cell>
          <cell r="F7819" t="str">
            <v>NORMAL</v>
          </cell>
          <cell r="G7819" t="str">
            <v>FT77377/FT77774</v>
          </cell>
          <cell r="H7819">
            <v>44929</v>
          </cell>
          <cell r="I7819" t="str">
            <v>ENTREGADO</v>
          </cell>
          <cell r="J7819">
            <v>44931</v>
          </cell>
          <cell r="K7819" t="str">
            <v>FREDDY RICARDO TORRES TUFINO</v>
          </cell>
          <cell r="L7819" t="str">
            <v>SUR DE QUITO  EL BEATEREO AV MALDONADO E ISLAS MALDIVAS TERMINAL DE COMBUSTIBLE DE PETROECUADOR ENTRADA AL FRENTE DE LA PARA DE BIUSSES TRANSLATINOS MALLA AMARILLA GARITA PREGUNTAR O LLAMAR</v>
          </cell>
          <cell r="M7819" t="str">
            <v>1713323390</v>
          </cell>
          <cell r="N7819" t="str">
            <v>0981318764</v>
          </cell>
          <cell r="O7819" t="str">
            <v>0981318764</v>
          </cell>
          <cell r="P7819" t="str">
            <v>170802</v>
          </cell>
          <cell r="Q7819" t="str">
            <v>QUITO</v>
          </cell>
          <cell r="R7819" t="str">
            <v>PICHINCHA</v>
          </cell>
          <cell r="S7819" t="str">
            <v>CONOCOTO</v>
          </cell>
          <cell r="T7819" t="str">
            <v>FLEXTRANS UIO</v>
          </cell>
          <cell r="U7819" t="str">
            <v>FLEXNETUIO_LOCAL</v>
          </cell>
          <cell r="V7819">
            <v>1</v>
          </cell>
          <cell r="W7819">
            <v>1</v>
          </cell>
          <cell r="X7819" t="str">
            <v>FLEXNET ECUADOR - MDELIVERY</v>
          </cell>
          <cell r="Y7819" t="str">
            <v>CALLE 28 DE JUNIO S/N Y GARCIA MORENO ENTRADA LLANO GRANDE</v>
          </cell>
        </row>
        <row r="7820">
          <cell r="A7820" t="str">
            <v>4780528</v>
          </cell>
          <cell r="B7820">
            <v>489403</v>
          </cell>
          <cell r="C7820" t="str">
            <v>4780528</v>
          </cell>
          <cell r="D7820" t="str">
            <v>MDELIVERY</v>
          </cell>
          <cell r="E7820" t="str">
            <v>DESPACHO</v>
          </cell>
          <cell r="F7820" t="str">
            <v>DERIVADO PICK UP</v>
          </cell>
          <cell r="G7820" t="str">
            <v>031080004780528</v>
          </cell>
          <cell r="H7820">
            <v>44929</v>
          </cell>
          <cell r="I7820" t="str">
            <v>ENTREGADO</v>
          </cell>
          <cell r="J7820">
            <v>44932</v>
          </cell>
          <cell r="K7820" t="str">
            <v>GINA PAOLA PANCHANA CASTILLO</v>
          </cell>
          <cell r="L7820" t="str">
            <v>OFICINA TRAMACO PORTETE</v>
          </cell>
          <cell r="M7820" t="str">
            <v>0919145466</v>
          </cell>
          <cell r="N7820" t="str">
            <v>0987903856</v>
          </cell>
          <cell r="O7820" t="str">
            <v/>
          </cell>
          <cell r="P7820" t="str">
            <v>GUAYAQUIL</v>
          </cell>
          <cell r="Q7820" t="str">
            <v>GUAYAQUIL</v>
          </cell>
          <cell r="R7820" t="str">
            <v>GUAYAS</v>
          </cell>
          <cell r="T7820" t="str">
            <v>TRAMACO</v>
          </cell>
          <cell r="U7820" t="str">
            <v>FLEXNETUIO_GYE</v>
          </cell>
          <cell r="V7820">
            <v>1</v>
          </cell>
          <cell r="W7820">
            <v>1</v>
          </cell>
          <cell r="X7820" t="str">
            <v>FLEXNET ECUADOR - MDELIVERY</v>
          </cell>
          <cell r="Y7820" t="str">
            <v>CALLE 28 DE JUNIO S/N Y GARCIA MORENO ENTRADA LLANO GRANDE</v>
          </cell>
        </row>
        <row r="7821">
          <cell r="A7821" t="str">
            <v>4780631</v>
          </cell>
          <cell r="B7821">
            <v>489404</v>
          </cell>
          <cell r="C7821" t="str">
            <v>4780631</v>
          </cell>
          <cell r="D7821" t="str">
            <v>MDELIVERY</v>
          </cell>
          <cell r="E7821" t="str">
            <v>DESPACHO</v>
          </cell>
          <cell r="F7821" t="str">
            <v>NORMAL</v>
          </cell>
          <cell r="G7821" t="str">
            <v>TF91576</v>
          </cell>
          <cell r="H7821">
            <v>44929</v>
          </cell>
          <cell r="I7821" t="str">
            <v>ENTREGADO</v>
          </cell>
          <cell r="J7821">
            <v>44930</v>
          </cell>
          <cell r="K7821" t="str">
            <v>VICTOR ADOLFO CARRILLO LITUMA</v>
          </cell>
          <cell r="L7821" t="str">
            <v>BOLIVAR   CALLE  PIO MONTUFAR    404 CALLE  SUCRE</v>
          </cell>
          <cell r="M7821" t="str">
            <v>0917060741</v>
          </cell>
          <cell r="N7821" t="str">
            <v>0984023052</v>
          </cell>
          <cell r="O7821" t="str">
            <v>0984023052</v>
          </cell>
          <cell r="P7821" t="str">
            <v>090307</v>
          </cell>
          <cell r="Q7821" t="str">
            <v>GUAYAQUIL</v>
          </cell>
          <cell r="R7821" t="str">
            <v>GUAYAS</v>
          </cell>
          <cell r="S7821" t="str">
            <v>GUAYAQUIL</v>
          </cell>
          <cell r="T7821" t="str">
            <v>ITSACOURIER</v>
          </cell>
          <cell r="U7821" t="str">
            <v>FLEXNETUIO_GYE</v>
          </cell>
          <cell r="V7821">
            <v>1</v>
          </cell>
          <cell r="W7821">
            <v>1</v>
          </cell>
          <cell r="X7821" t="str">
            <v>FLEXNET ECUADOR - MDELIVERY</v>
          </cell>
          <cell r="Y7821" t="str">
            <v>CALLE 28 DE JUNIO S/N Y GARCIA MORENO ENTRADA LLANO GRANDE</v>
          </cell>
        </row>
        <row r="7822">
          <cell r="A7822" t="str">
            <v>4780644</v>
          </cell>
          <cell r="B7822">
            <v>489405</v>
          </cell>
          <cell r="C7822" t="str">
            <v>4780644</v>
          </cell>
          <cell r="D7822" t="str">
            <v>MDELIVERY</v>
          </cell>
          <cell r="E7822" t="str">
            <v>DESPACHO</v>
          </cell>
          <cell r="F7822" t="str">
            <v>NORMAL</v>
          </cell>
          <cell r="G7822" t="str">
            <v>IC4112</v>
          </cell>
          <cell r="H7822">
            <v>44929</v>
          </cell>
          <cell r="I7822" t="str">
            <v>ENTREGADO</v>
          </cell>
          <cell r="J7822">
            <v>44930</v>
          </cell>
          <cell r="K7822" t="str">
            <v>ENCALADA LOJA CESAR GERARDO</v>
          </cell>
          <cell r="L7822" t="str">
            <v>SAN BLAS CALLE GRAN COLOMBIA   243 ENTRE TOMAS ORDONIEZ Y MANUEL VEGA</v>
          </cell>
          <cell r="M7822" t="str">
            <v>0101801348</v>
          </cell>
          <cell r="N7822" t="str">
            <v>0988556888</v>
          </cell>
          <cell r="O7822" t="str">
            <v>0988556888</v>
          </cell>
          <cell r="P7822" t="str">
            <v>010101</v>
          </cell>
          <cell r="Q7822" t="str">
            <v>CUENCA</v>
          </cell>
          <cell r="R7822" t="str">
            <v>AZUAY</v>
          </cell>
          <cell r="S7822" t="str">
            <v>CUENCA</v>
          </cell>
          <cell r="T7822" t="str">
            <v>ITSACOURIER</v>
          </cell>
          <cell r="U7822" t="str">
            <v>FLEXNETUIO_PROVINCIA</v>
          </cell>
          <cell r="V7822">
            <v>1</v>
          </cell>
          <cell r="W7822">
            <v>1</v>
          </cell>
          <cell r="X7822" t="str">
            <v>FLEXNET ECUADOR - MDELIVERY</v>
          </cell>
          <cell r="Y7822" t="str">
            <v>CALLE 28 DE JUNIO S/N Y GARCIA MORENO ENTRADA LLANO GRANDE</v>
          </cell>
        </row>
        <row r="7823">
          <cell r="A7823" t="str">
            <v>4780788</v>
          </cell>
          <cell r="B7823">
            <v>489406</v>
          </cell>
          <cell r="C7823" t="str">
            <v>4780788</v>
          </cell>
          <cell r="D7823" t="str">
            <v>MDELIVERY</v>
          </cell>
          <cell r="E7823" t="str">
            <v>DESPACHO</v>
          </cell>
          <cell r="F7823" t="str">
            <v>NORMAL</v>
          </cell>
          <cell r="G7823" t="str">
            <v>031080004780788</v>
          </cell>
          <cell r="H7823">
            <v>44929</v>
          </cell>
          <cell r="I7823" t="str">
            <v>ENTREGADO</v>
          </cell>
          <cell r="J7823">
            <v>44930</v>
          </cell>
          <cell r="K7823" t="str">
            <v>GABRIELA BELEN PARRA PALACIOS</v>
          </cell>
          <cell r="L7823" t="str">
            <v>LA LIBERTAD  AV NOVENA   SN ENTRE LA CALLE 15 Y CALLE 16</v>
          </cell>
          <cell r="M7823" t="str">
            <v>0603925397</v>
          </cell>
          <cell r="N7823" t="str">
            <v>0985323153</v>
          </cell>
          <cell r="O7823" t="str">
            <v>0985323153</v>
          </cell>
          <cell r="P7823" t="str">
            <v>240203</v>
          </cell>
          <cell r="Q7823" t="str">
            <v>LA LIBERTAD</v>
          </cell>
          <cell r="R7823" t="str">
            <v>SANTA ELENA</v>
          </cell>
          <cell r="S7823" t="str">
            <v>LA LIBERTAD</v>
          </cell>
          <cell r="T7823" t="str">
            <v>TRAMACO</v>
          </cell>
          <cell r="U7823" t="str">
            <v>FLEXNETUIO_PROVINCIA</v>
          </cell>
          <cell r="V7823">
            <v>1</v>
          </cell>
          <cell r="W7823">
            <v>1</v>
          </cell>
          <cell r="X7823" t="str">
            <v>FLEXNET ECUADOR - MDELIVERY</v>
          </cell>
          <cell r="Y7823" t="str">
            <v>CALLE 28 DE JUNIO S/N Y GARCIA MORENO ENTRADA LLANO GRANDE</v>
          </cell>
        </row>
        <row r="7824">
          <cell r="A7824" t="str">
            <v>4780863</v>
          </cell>
          <cell r="B7824">
            <v>489408</v>
          </cell>
          <cell r="C7824" t="str">
            <v>4780863</v>
          </cell>
          <cell r="D7824" t="str">
            <v>MDELIVERY</v>
          </cell>
          <cell r="E7824" t="str">
            <v>DESPACHO</v>
          </cell>
          <cell r="G7824" t="str">
            <v>FT77362</v>
          </cell>
          <cell r="H7824">
            <v>44929</v>
          </cell>
          <cell r="I7824" t="str">
            <v>ENTREGADO</v>
          </cell>
          <cell r="J7824">
            <v>44930</v>
          </cell>
          <cell r="K7824" t="str">
            <v>SANDRA PATRICIA TASINTUNA HIDALGO</v>
          </cell>
          <cell r="L7824" t="str">
            <v>PONCEANO CALLE BELLAVISTA  OE3 212 CALLE DESTACAMENTO CARCABON</v>
          </cell>
          <cell r="M7824" t="str">
            <v>1710567866</v>
          </cell>
          <cell r="N7824" t="str">
            <v>0983935748</v>
          </cell>
          <cell r="O7824" t="str">
            <v>0983935748</v>
          </cell>
          <cell r="P7824" t="str">
            <v>QUITO</v>
          </cell>
          <cell r="Q7824" t="str">
            <v>QUITO</v>
          </cell>
          <cell r="R7824" t="str">
            <v>PICHINCHA</v>
          </cell>
          <cell r="T7824" t="str">
            <v>FLEXTRANS UIO</v>
          </cell>
          <cell r="U7824" t="str">
            <v>FLEXNETUIO_LOCAL</v>
          </cell>
          <cell r="V7824">
            <v>1</v>
          </cell>
          <cell r="W7824">
            <v>1</v>
          </cell>
          <cell r="X7824" t="str">
            <v>FLEXNET ECUADOR - MDELIVERY</v>
          </cell>
          <cell r="Y7824" t="str">
            <v>CALLE 28 DE JUNIO S/N Y GARCIA MORENO ENTRADA LLANO GRANDE</v>
          </cell>
        </row>
        <row r="7825">
          <cell r="A7825" t="str">
            <v>4777716</v>
          </cell>
          <cell r="B7825">
            <v>489326</v>
          </cell>
          <cell r="C7825" t="str">
            <v>4777716</v>
          </cell>
          <cell r="D7825" t="str">
            <v>MDELIVERY</v>
          </cell>
          <cell r="E7825" t="str">
            <v>DESPACHO</v>
          </cell>
          <cell r="F7825" t="str">
            <v>NORMAL</v>
          </cell>
          <cell r="G7825" t="str">
            <v>031080004777716</v>
          </cell>
          <cell r="H7825">
            <v>44929</v>
          </cell>
          <cell r="I7825" t="str">
            <v>ENTREGADO</v>
          </cell>
          <cell r="J7825">
            <v>44930</v>
          </cell>
          <cell r="K7825" t="str">
            <v>JORGE LUIS VERA MOREIRA</v>
          </cell>
          <cell r="L7825" t="str">
            <v>LA MATRIZ AV ATAHUALPA  SN AV QUIS QUIS</v>
          </cell>
          <cell r="M7825" t="str">
            <v>1804684338</v>
          </cell>
          <cell r="N7825" t="str">
            <v>0998904203</v>
          </cell>
          <cell r="O7825" t="str">
            <v>0998904203</v>
          </cell>
          <cell r="P7825" t="str">
            <v>180202</v>
          </cell>
          <cell r="Q7825" t="str">
            <v>AMBATO</v>
          </cell>
          <cell r="R7825" t="str">
            <v>TUNGURAHUA</v>
          </cell>
          <cell r="S7825" t="str">
            <v>AMBATO</v>
          </cell>
          <cell r="T7825" t="str">
            <v>TRAMACO</v>
          </cell>
          <cell r="U7825" t="str">
            <v>FLEXNETUIO_PROVINCIA</v>
          </cell>
          <cell r="V7825">
            <v>1</v>
          </cell>
          <cell r="W7825">
            <v>1</v>
          </cell>
          <cell r="X7825" t="str">
            <v>FLEXNET ECUADOR - MDELIVERY</v>
          </cell>
          <cell r="Y7825" t="str">
            <v>CALLE 28 DE JUNIO S/N Y GARCIA MORENO ENTRADA LLANO GRANDE</v>
          </cell>
        </row>
        <row r="7826">
          <cell r="A7826" t="str">
            <v>4777744</v>
          </cell>
          <cell r="B7826">
            <v>489327</v>
          </cell>
          <cell r="C7826" t="str">
            <v>4777744</v>
          </cell>
          <cell r="D7826" t="str">
            <v>MDELIVERY</v>
          </cell>
          <cell r="E7826" t="str">
            <v>DESPACHO</v>
          </cell>
          <cell r="F7826" t="str">
            <v>NORMAL</v>
          </cell>
          <cell r="G7826" t="str">
            <v>IC4109</v>
          </cell>
          <cell r="H7826">
            <v>44929</v>
          </cell>
          <cell r="I7826" t="str">
            <v>ENTREGADO</v>
          </cell>
          <cell r="J7826">
            <v>44930</v>
          </cell>
          <cell r="K7826" t="str">
            <v>EDGAR ALEJANDRO VELASQUEZ CASTANEDA</v>
          </cell>
          <cell r="L7826" t="str">
            <v>MACHANGARA AV GONZALEZ SUAREZ  SN CALLE RAMAYANA</v>
          </cell>
          <cell r="M7826" t="str">
            <v>0151953502</v>
          </cell>
          <cell r="N7826" t="str">
            <v>0984102775</v>
          </cell>
          <cell r="O7826" t="str">
            <v>0984102775</v>
          </cell>
          <cell r="P7826" t="str">
            <v>010109</v>
          </cell>
          <cell r="Q7826" t="str">
            <v>CUENCA</v>
          </cell>
          <cell r="R7826" t="str">
            <v>AZUAY</v>
          </cell>
          <cell r="S7826" t="str">
            <v>CUENCA</v>
          </cell>
          <cell r="T7826" t="str">
            <v>ITSACOURIER</v>
          </cell>
          <cell r="U7826" t="str">
            <v>FLEXNETUIO_PROVINCIA</v>
          </cell>
          <cell r="V7826">
            <v>1</v>
          </cell>
          <cell r="W7826">
            <v>1</v>
          </cell>
          <cell r="X7826" t="str">
            <v>FLEXNET ECUADOR - MDELIVERY</v>
          </cell>
          <cell r="Y7826" t="str">
            <v>CALLE 28 DE JUNIO S/N Y GARCIA MORENO ENTRADA LLANO GRANDE</v>
          </cell>
        </row>
        <row r="7827">
          <cell r="A7827" t="str">
            <v>4695878</v>
          </cell>
          <cell r="B7827">
            <v>489328</v>
          </cell>
          <cell r="C7827" t="str">
            <v>4695878</v>
          </cell>
          <cell r="D7827" t="str">
            <v>MDELIVERY</v>
          </cell>
          <cell r="E7827" t="str">
            <v>DESPACHO</v>
          </cell>
          <cell r="F7827" t="str">
            <v>NORMAL</v>
          </cell>
          <cell r="G7827" t="str">
            <v>031080004695878</v>
          </cell>
          <cell r="H7827">
            <v>44929</v>
          </cell>
          <cell r="I7827" t="str">
            <v>ENTREGADO</v>
          </cell>
          <cell r="J7827">
            <v>44938</v>
          </cell>
          <cell r="K7827" t="str">
            <v>LEANDRO GREGORIO COBA MELENDEZ</v>
          </cell>
          <cell r="L7827" t="str">
            <v>ECHEANDIA    CALLE SIMON BOLIVAR  SN AV  SUCRE</v>
          </cell>
          <cell r="M7827" t="str">
            <v>1207159334</v>
          </cell>
          <cell r="N7827" t="str">
            <v>0967776773</v>
          </cell>
          <cell r="O7827" t="str">
            <v>0967776773</v>
          </cell>
          <cell r="P7827" t="str">
            <v>020401</v>
          </cell>
          <cell r="Q7827" t="str">
            <v>ECHEANDIA</v>
          </cell>
          <cell r="R7827" t="str">
            <v>BOLIVAR</v>
          </cell>
          <cell r="S7827" t="str">
            <v>ECHEANDIA - SAN GERARDO - SABANETILLAS - SAN JOSE DE CAMARON</v>
          </cell>
          <cell r="T7827" t="str">
            <v>TRAMACO</v>
          </cell>
          <cell r="U7827" t="str">
            <v>FLEXNETUIO_PROVINCIA</v>
          </cell>
          <cell r="V7827">
            <v>1</v>
          </cell>
          <cell r="W7827">
            <v>1</v>
          </cell>
          <cell r="X7827" t="str">
            <v>FLEXNET ECUADOR - MDELIVERY</v>
          </cell>
          <cell r="Y7827" t="str">
            <v>CALLE 28 DE JUNIO S/N Y GARCIA MORENO ENTRADA LLANO GRANDE</v>
          </cell>
        </row>
        <row r="7828">
          <cell r="A7828" t="str">
            <v>4697437</v>
          </cell>
          <cell r="B7828">
            <v>489329</v>
          </cell>
          <cell r="C7828" t="str">
            <v>4697437</v>
          </cell>
          <cell r="D7828" t="str">
            <v>MDELIVERY</v>
          </cell>
          <cell r="E7828" t="str">
            <v>DESPACHO</v>
          </cell>
          <cell r="F7828" t="str">
            <v>NORMAL</v>
          </cell>
          <cell r="G7828" t="str">
            <v>031080004697437</v>
          </cell>
          <cell r="H7828">
            <v>44929</v>
          </cell>
          <cell r="I7828" t="str">
            <v>ENTREGADO</v>
          </cell>
          <cell r="J7828">
            <v>44930</v>
          </cell>
          <cell r="K7828" t="str">
            <v>PAULA RAMONA NAPA MENDOZA</v>
          </cell>
          <cell r="L7828" t="str">
            <v>SANTO DOMINGO DE LOS COLORADOS    AV ABRAHAN CALAZACON  SN VENEZUELA</v>
          </cell>
          <cell r="M7828" t="str">
            <v>1719073841</v>
          </cell>
          <cell r="N7828" t="str">
            <v>0983976451</v>
          </cell>
          <cell r="O7828" t="str">
            <v>0983976451</v>
          </cell>
          <cell r="P7828" t="str">
            <v>230204</v>
          </cell>
          <cell r="Q7828" t="str">
            <v>SANTO DOMINGO</v>
          </cell>
          <cell r="R7828" t="str">
            <v>SANTO DOMINGO DE LOS TSACHILAS</v>
          </cell>
          <cell r="S7828" t="str">
            <v>SANTO DOMINGO DE LOS COLORADOS</v>
          </cell>
          <cell r="T7828" t="str">
            <v>TRAMACO</v>
          </cell>
          <cell r="U7828" t="str">
            <v>FLEXNETUIO_PROVINCIA</v>
          </cell>
          <cell r="V7828">
            <v>1</v>
          </cell>
          <cell r="W7828">
            <v>1</v>
          </cell>
          <cell r="X7828" t="str">
            <v>FLEXNET ECUADOR - MDELIVERY</v>
          </cell>
          <cell r="Y7828" t="str">
            <v>CALLE 28 DE JUNIO S/N Y GARCIA MORENO ENTRADA LLANO GRANDE</v>
          </cell>
        </row>
        <row r="7829">
          <cell r="A7829" t="str">
            <v>4700563</v>
          </cell>
          <cell r="B7829">
            <v>489330</v>
          </cell>
          <cell r="C7829" t="str">
            <v>4700563</v>
          </cell>
          <cell r="D7829" t="str">
            <v>MDELIVERY</v>
          </cell>
          <cell r="E7829" t="str">
            <v>DESPACHO</v>
          </cell>
          <cell r="F7829" t="str">
            <v>NORMAL</v>
          </cell>
          <cell r="G7829" t="str">
            <v>031080004700563</v>
          </cell>
          <cell r="H7829">
            <v>44929</v>
          </cell>
          <cell r="I7829" t="str">
            <v>ENTREGADO</v>
          </cell>
          <cell r="J7829">
            <v>44938</v>
          </cell>
          <cell r="K7829" t="str">
            <v>AGUIRRE CASTRO PEDRO JACINTO</v>
          </cell>
          <cell r="L7829" t="str">
            <v>JUJAN   12 DE OCTUBRE  SN  CALLE  SIMON BOLIVAR</v>
          </cell>
          <cell r="M7829" t="str">
            <v>0924610389</v>
          </cell>
          <cell r="N7829" t="str">
            <v>0969143086</v>
          </cell>
          <cell r="O7829" t="str">
            <v>0969143086</v>
          </cell>
          <cell r="P7829" t="str">
            <v>091104</v>
          </cell>
          <cell r="Q7829" t="str">
            <v>ALFREDO BAQUERIZO MORENO</v>
          </cell>
          <cell r="R7829" t="str">
            <v>GUAYAS</v>
          </cell>
          <cell r="S7829" t="str">
            <v>TRES POSTES</v>
          </cell>
          <cell r="T7829" t="str">
            <v>TRAMACO</v>
          </cell>
          <cell r="U7829" t="str">
            <v>FLEXNETUIO_PROVINCIA</v>
          </cell>
          <cell r="V7829">
            <v>1</v>
          </cell>
          <cell r="W7829">
            <v>1</v>
          </cell>
          <cell r="X7829" t="str">
            <v>FLEXNET ECUADOR - MDELIVERY</v>
          </cell>
          <cell r="Y7829" t="str">
            <v>CALLE 28 DE JUNIO S/N Y GARCIA MORENO ENTRADA LLANO GRANDE</v>
          </cell>
        </row>
        <row r="7830">
          <cell r="A7830" t="str">
            <v>4741516</v>
          </cell>
          <cell r="B7830">
            <v>489331</v>
          </cell>
          <cell r="C7830" t="str">
            <v>4741516</v>
          </cell>
          <cell r="D7830" t="str">
            <v>MDELIVERY</v>
          </cell>
          <cell r="E7830" t="str">
            <v>DESPACHO</v>
          </cell>
          <cell r="F7830" t="str">
            <v>NORMAL</v>
          </cell>
          <cell r="G7830" t="str">
            <v>031080004741516</v>
          </cell>
          <cell r="H7830">
            <v>44929</v>
          </cell>
          <cell r="I7830" t="str">
            <v>ENTREGADO</v>
          </cell>
          <cell r="J7830">
            <v>44930</v>
          </cell>
          <cell r="K7830" t="str">
            <v>JOSE VINICIO CHICAIZA MONTATIXE</v>
          </cell>
          <cell r="L7830" t="str">
            <v>MACHACHI CALLE VENAZUELA  SN  Y NOBOA</v>
          </cell>
          <cell r="M7830" t="str">
            <v>1716128408</v>
          </cell>
          <cell r="N7830" t="str">
            <v>0987520457</v>
          </cell>
          <cell r="O7830" t="str">
            <v>0987520457</v>
          </cell>
          <cell r="P7830" t="str">
            <v>171110</v>
          </cell>
          <cell r="Q7830" t="str">
            <v>MEJIA</v>
          </cell>
          <cell r="R7830" t="str">
            <v>PICHINCHA</v>
          </cell>
          <cell r="S7830" t="str">
            <v>MACHACHI</v>
          </cell>
          <cell r="T7830" t="str">
            <v>TRAMACO</v>
          </cell>
          <cell r="U7830" t="str">
            <v>FLEXNETUIO_PROVINCIA</v>
          </cell>
          <cell r="V7830">
            <v>1</v>
          </cell>
          <cell r="W7830">
            <v>1</v>
          </cell>
          <cell r="X7830" t="str">
            <v>FLEXNET ECUADOR - MDELIVERY</v>
          </cell>
          <cell r="Y7830" t="str">
            <v>CALLE 28 DE JUNIO S/N Y GARCIA MORENO ENTRADA LLANO GRANDE</v>
          </cell>
        </row>
        <row r="7831">
          <cell r="A7831" t="str">
            <v>4752371</v>
          </cell>
          <cell r="B7831">
            <v>489332</v>
          </cell>
          <cell r="C7831" t="str">
            <v>4752371</v>
          </cell>
          <cell r="D7831" t="str">
            <v>MDELIVERY</v>
          </cell>
          <cell r="E7831" t="str">
            <v>DESPACHO</v>
          </cell>
          <cell r="F7831" t="str">
            <v>DERIVADO PICK UP</v>
          </cell>
          <cell r="G7831" t="str">
            <v>031080004752371</v>
          </cell>
          <cell r="H7831">
            <v>44929</v>
          </cell>
          <cell r="I7831" t="str">
            <v>ENTREGADO</v>
          </cell>
          <cell r="J7831">
            <v>44931</v>
          </cell>
          <cell r="K7831" t="str">
            <v>ROCANO ORTIZ PATRICIO LEONARDO</v>
          </cell>
          <cell r="L7831" t="str">
            <v>OFICINA TRAMACO PUNTO DE ATENCION SANTO DOMINGO</v>
          </cell>
          <cell r="M7831" t="str">
            <v>1715778237</v>
          </cell>
          <cell r="N7831" t="str">
            <v>0979789114</v>
          </cell>
          <cell r="O7831" t="str">
            <v>0979789114</v>
          </cell>
          <cell r="P7831" t="str">
            <v>SANTO DOMINGO</v>
          </cell>
          <cell r="Q7831" t="str">
            <v>SANTO DOMINGO</v>
          </cell>
          <cell r="R7831" t="str">
            <v>SANTO DOMINGO DE LOS TSACHILAS</v>
          </cell>
          <cell r="T7831" t="str">
            <v>TRAMACO</v>
          </cell>
          <cell r="U7831" t="str">
            <v>FLEXNETUIO_PROVINCIA</v>
          </cell>
          <cell r="V7831">
            <v>1</v>
          </cell>
          <cell r="W7831">
            <v>1</v>
          </cell>
          <cell r="X7831" t="str">
            <v>FLEXNET ECUADOR - MDELIVERY</v>
          </cell>
          <cell r="Y7831" t="str">
            <v>CALLE 28 DE JUNIO S/N Y GARCIA MORENO ENTRADA LLANO GRANDE</v>
          </cell>
        </row>
        <row r="7832">
          <cell r="A7832" t="str">
            <v>4754466</v>
          </cell>
          <cell r="B7832">
            <v>489333</v>
          </cell>
          <cell r="C7832" t="str">
            <v>4754466</v>
          </cell>
          <cell r="D7832" t="str">
            <v>MDELIVERY</v>
          </cell>
          <cell r="E7832" t="str">
            <v>DESPACHO</v>
          </cell>
          <cell r="F7832" t="str">
            <v>NORMAL</v>
          </cell>
          <cell r="G7832" t="str">
            <v>031080004754466</v>
          </cell>
          <cell r="H7832">
            <v>44929</v>
          </cell>
          <cell r="I7832" t="str">
            <v>ENTREGADO</v>
          </cell>
          <cell r="J7832">
            <v>44939</v>
          </cell>
          <cell r="K7832" t="str">
            <v>DAYANA MISHELLE BARRE OSTAIZA</v>
          </cell>
          <cell r="L7832" t="str">
            <v>ABRAHAM CALAZACON   CALLE PASAJE 4  SN CALLE SAN RAFAEL</v>
          </cell>
          <cell r="M7832" t="str">
            <v>1315410686</v>
          </cell>
          <cell r="N7832" t="str">
            <v>0963196115</v>
          </cell>
          <cell r="O7832" t="str">
            <v>0963196115</v>
          </cell>
          <cell r="P7832" t="str">
            <v>230207</v>
          </cell>
          <cell r="Q7832" t="str">
            <v>SANTO DOMINGO</v>
          </cell>
          <cell r="R7832" t="str">
            <v>SANTO DOMINGO DE LOS TSACHILAS</v>
          </cell>
          <cell r="S7832" t="str">
            <v>SANTO DOMINGO DE LOS COLORADOS</v>
          </cell>
          <cell r="T7832" t="str">
            <v>TRAMACO</v>
          </cell>
          <cell r="U7832" t="str">
            <v>FLEXNETUIO_PROVINCIA</v>
          </cell>
          <cell r="V7832">
            <v>1</v>
          </cell>
          <cell r="W7832">
            <v>1</v>
          </cell>
          <cell r="X7832" t="str">
            <v>FLEXNET ECUADOR - MDELIVERY</v>
          </cell>
          <cell r="Y7832" t="str">
            <v>CALLE 28 DE JUNIO S/N Y GARCIA MORENO ENTRADA LLANO GRANDE</v>
          </cell>
        </row>
        <row r="7833">
          <cell r="A7833" t="str">
            <v>4758243</v>
          </cell>
          <cell r="B7833">
            <v>489334</v>
          </cell>
          <cell r="C7833" t="str">
            <v>4758243</v>
          </cell>
          <cell r="D7833" t="str">
            <v>MDELIVERY</v>
          </cell>
          <cell r="E7833" t="str">
            <v>DESPACHO</v>
          </cell>
          <cell r="F7833" t="str">
            <v>NORMAL</v>
          </cell>
          <cell r="G7833" t="str">
            <v>IC4120</v>
          </cell>
          <cell r="H7833">
            <v>44929</v>
          </cell>
          <cell r="I7833" t="str">
            <v>ENTREGADO</v>
          </cell>
          <cell r="J7833">
            <v>44930</v>
          </cell>
          <cell r="K7833" t="str">
            <v>MONTALVAN LEON GLORIA FELICIDAD</v>
          </cell>
          <cell r="L7833" t="str">
            <v>SININCAY CALLE CESAR ANDRADE Y CORDERO  SN</v>
          </cell>
          <cell r="M7833" t="str">
            <v>0104105747</v>
          </cell>
          <cell r="N7833" t="str">
            <v>0989437113</v>
          </cell>
          <cell r="O7833" t="str">
            <v>0989437113</v>
          </cell>
          <cell r="P7833" t="str">
            <v>010219</v>
          </cell>
          <cell r="Q7833" t="str">
            <v>CUENCA</v>
          </cell>
          <cell r="R7833" t="str">
            <v>AZUAY</v>
          </cell>
          <cell r="S7833" t="str">
            <v>CUENCA</v>
          </cell>
          <cell r="T7833" t="str">
            <v>ITSACOURIER</v>
          </cell>
          <cell r="U7833" t="str">
            <v>FLEXNETUIO_PROVINCIA</v>
          </cell>
          <cell r="V7833">
            <v>1</v>
          </cell>
          <cell r="W7833">
            <v>1</v>
          </cell>
          <cell r="X7833" t="str">
            <v>FLEXNET ECUADOR - MDELIVERY</v>
          </cell>
          <cell r="Y7833" t="str">
            <v>CALLE 28 DE JUNIO S/N Y GARCIA MORENO ENTRADA LLANO GRANDE</v>
          </cell>
        </row>
        <row r="7834">
          <cell r="A7834" t="str">
            <v>4759367</v>
          </cell>
          <cell r="B7834">
            <v>489335</v>
          </cell>
          <cell r="C7834" t="str">
            <v>4759367</v>
          </cell>
          <cell r="D7834" t="str">
            <v>MDELIVERY</v>
          </cell>
          <cell r="E7834" t="str">
            <v>DESPACHO</v>
          </cell>
          <cell r="F7834" t="str">
            <v>NORMAL</v>
          </cell>
          <cell r="G7834" t="str">
            <v>031080004759367</v>
          </cell>
          <cell r="H7834">
            <v>44929</v>
          </cell>
          <cell r="I7834" t="str">
            <v>ENTREGADO</v>
          </cell>
          <cell r="J7834">
            <v>44931</v>
          </cell>
          <cell r="K7834" t="str">
            <v>ZAMBRANO PENAFIEL RAMON ANTONIO</v>
          </cell>
          <cell r="L7834" t="str">
            <v>LOS ESTEROS  CALLE 407  SN  AV 402</v>
          </cell>
          <cell r="M7834" t="str">
            <v>1306720275</v>
          </cell>
          <cell r="N7834" t="str">
            <v>0988351119</v>
          </cell>
          <cell r="O7834" t="str">
            <v>0988351119</v>
          </cell>
          <cell r="P7834" t="str">
            <v>130209</v>
          </cell>
          <cell r="Q7834" t="str">
            <v>MANTA</v>
          </cell>
          <cell r="R7834" t="str">
            <v>MANABI</v>
          </cell>
          <cell r="S7834" t="str">
            <v>MANTA</v>
          </cell>
          <cell r="T7834" t="str">
            <v>TRAMACO</v>
          </cell>
          <cell r="U7834" t="str">
            <v>FLEXNETUIO_PROVINCIA</v>
          </cell>
          <cell r="V7834">
            <v>1</v>
          </cell>
          <cell r="W7834">
            <v>1</v>
          </cell>
          <cell r="X7834" t="str">
            <v>FLEXNET ECUADOR - MDELIVERY</v>
          </cell>
          <cell r="Y7834" t="str">
            <v>CALLE 28 DE JUNIO S/N Y GARCIA MORENO ENTRADA LLANO GRANDE</v>
          </cell>
        </row>
        <row r="7835">
          <cell r="A7835" t="str">
            <v>4760535</v>
          </cell>
          <cell r="B7835">
            <v>489336</v>
          </cell>
          <cell r="C7835" t="str">
            <v>4760535</v>
          </cell>
          <cell r="D7835" t="str">
            <v>MDELIVERY</v>
          </cell>
          <cell r="E7835" t="str">
            <v>DESPACHO</v>
          </cell>
          <cell r="F7835" t="str">
            <v>NORMAL</v>
          </cell>
          <cell r="G7835" t="str">
            <v>031080004760535</v>
          </cell>
          <cell r="H7835">
            <v>44929</v>
          </cell>
          <cell r="I7835" t="str">
            <v>ENTREGADO</v>
          </cell>
          <cell r="J7835">
            <v>44930</v>
          </cell>
          <cell r="K7835" t="str">
            <v>ALVARADO ROBLES LUIS RICARDO</v>
          </cell>
          <cell r="L7835" t="str">
            <v>EUGENIO ESPEJO CALLE BOLIVAR SN CALLE JOSE PUENTE</v>
          </cell>
          <cell r="M7835" t="str">
            <v>0105572002</v>
          </cell>
          <cell r="N7835" t="str">
            <v>0995091187</v>
          </cell>
          <cell r="O7835" t="str">
            <v>0995091187</v>
          </cell>
          <cell r="P7835" t="str">
            <v>100206</v>
          </cell>
          <cell r="Q7835" t="str">
            <v>OTAVALO</v>
          </cell>
          <cell r="R7835" t="str">
            <v>IMBABURA</v>
          </cell>
          <cell r="S7835" t="str">
            <v>EUGENIO ESPEJO (CALPAQUI)</v>
          </cell>
          <cell r="T7835" t="str">
            <v>TRAMACO</v>
          </cell>
          <cell r="U7835" t="str">
            <v>FLEXNETUIO_PROVINCIA</v>
          </cell>
          <cell r="V7835">
            <v>1</v>
          </cell>
          <cell r="W7835">
            <v>1</v>
          </cell>
          <cell r="X7835" t="str">
            <v>FLEXNET ECUADOR - MDELIVERY</v>
          </cell>
          <cell r="Y7835" t="str">
            <v>CALLE 28 DE JUNIO S/N Y GARCIA MORENO ENTRADA LLANO GRANDE</v>
          </cell>
        </row>
        <row r="7836">
          <cell r="A7836" t="str">
            <v>4760794</v>
          </cell>
          <cell r="B7836">
            <v>489337</v>
          </cell>
          <cell r="C7836" t="str">
            <v>4760794</v>
          </cell>
          <cell r="D7836" t="str">
            <v>MDELIVERY</v>
          </cell>
          <cell r="E7836" t="str">
            <v>DESPACHO</v>
          </cell>
          <cell r="F7836" t="str">
            <v>NORMAL</v>
          </cell>
          <cell r="G7836" t="str">
            <v>TF91543</v>
          </cell>
          <cell r="H7836">
            <v>44929</v>
          </cell>
          <cell r="I7836" t="str">
            <v>ENTREGADO</v>
          </cell>
          <cell r="J7836">
            <v>44931</v>
          </cell>
          <cell r="K7836" t="str">
            <v>BERNABE SALAZAR ROBERTO STALIN</v>
          </cell>
          <cell r="L7836" t="str">
            <v>TARQUI VIA PERIMETRAL  KM 22</v>
          </cell>
          <cell r="M7836" t="str">
            <v>0957544026</v>
          </cell>
          <cell r="N7836" t="str">
            <v>0988490824</v>
          </cell>
          <cell r="O7836" t="str">
            <v>0988490824</v>
          </cell>
          <cell r="P7836" t="str">
            <v>090707</v>
          </cell>
          <cell r="Q7836" t="str">
            <v>GUAYAQUIL</v>
          </cell>
          <cell r="R7836" t="str">
            <v>GUAYAS</v>
          </cell>
          <cell r="S7836" t="str">
            <v>GUAYAQUIL</v>
          </cell>
          <cell r="T7836" t="str">
            <v>ITSACOURIER</v>
          </cell>
          <cell r="U7836" t="str">
            <v>FLEXNETUIO_GYE</v>
          </cell>
          <cell r="V7836">
            <v>1</v>
          </cell>
          <cell r="W7836">
            <v>1</v>
          </cell>
          <cell r="X7836" t="str">
            <v>FLEXNET ECUADOR - MDELIVERY</v>
          </cell>
          <cell r="Y7836" t="str">
            <v>CALLE 28 DE JUNIO S/N Y GARCIA MORENO ENTRADA LLANO GRANDE</v>
          </cell>
        </row>
        <row r="7837">
          <cell r="A7837" t="str">
            <v>4760830</v>
          </cell>
          <cell r="B7837">
            <v>489338</v>
          </cell>
          <cell r="C7837" t="str">
            <v>4760830</v>
          </cell>
          <cell r="D7837" t="str">
            <v>MDELIVERY</v>
          </cell>
          <cell r="E7837" t="str">
            <v>DESPACHO</v>
          </cell>
          <cell r="F7837" t="str">
            <v>NORMAL</v>
          </cell>
          <cell r="G7837" t="str">
            <v>031080004760830</v>
          </cell>
          <cell r="H7837">
            <v>44929</v>
          </cell>
          <cell r="I7837" t="str">
            <v>ENTREGADO</v>
          </cell>
          <cell r="J7837">
            <v>44930</v>
          </cell>
          <cell r="K7837" t="str">
            <v>LEONARDO AUGUSTO DELGADO PACHECO</v>
          </cell>
          <cell r="L7837" t="str">
            <v>5 DE AGOSTO  AV JAIME HURTADO  SN  Y CALLE 3</v>
          </cell>
          <cell r="M7837" t="str">
            <v>0802927038</v>
          </cell>
          <cell r="N7837" t="str">
            <v>0961682916</v>
          </cell>
          <cell r="O7837" t="str">
            <v>0961682916</v>
          </cell>
          <cell r="P7837" t="str">
            <v>080117</v>
          </cell>
          <cell r="Q7837" t="str">
            <v>ESMERALDAS</v>
          </cell>
          <cell r="R7837" t="str">
            <v>ESMERALDAS</v>
          </cell>
          <cell r="S7837" t="str">
            <v>ESMERALDAS</v>
          </cell>
          <cell r="T7837" t="str">
            <v>TRAMACO</v>
          </cell>
          <cell r="U7837" t="str">
            <v>FLEXNETUIO_PROVINCIA</v>
          </cell>
          <cell r="V7837">
            <v>1</v>
          </cell>
          <cell r="W7837">
            <v>1</v>
          </cell>
          <cell r="X7837" t="str">
            <v>FLEXNET ECUADOR - MDELIVERY</v>
          </cell>
          <cell r="Y7837" t="str">
            <v>CALLE 28 DE JUNIO S/N Y GARCIA MORENO ENTRADA LLANO GRANDE</v>
          </cell>
        </row>
        <row r="7838">
          <cell r="A7838" t="str">
            <v>4761221</v>
          </cell>
          <cell r="B7838">
            <v>489339</v>
          </cell>
          <cell r="C7838" t="str">
            <v>4761221</v>
          </cell>
          <cell r="D7838" t="str">
            <v>MDELIVERY</v>
          </cell>
          <cell r="E7838" t="str">
            <v>DESPACHO</v>
          </cell>
          <cell r="F7838" t="str">
            <v>DERIVADO PICK UP</v>
          </cell>
          <cell r="G7838" t="str">
            <v>031080004761221</v>
          </cell>
          <cell r="H7838">
            <v>44929</v>
          </cell>
          <cell r="I7838" t="str">
            <v>ENTREGADO</v>
          </cell>
          <cell r="J7838">
            <v>44930</v>
          </cell>
          <cell r="K7838" t="str">
            <v>CARLOS ANTONIO ALDAZ MORA</v>
          </cell>
          <cell r="L7838" t="str">
            <v>OFICINA TRAMACO PUNTO DE ATENCION TUMBACO</v>
          </cell>
          <cell r="M7838" t="str">
            <v>1714794417</v>
          </cell>
          <cell r="N7838" t="str">
            <v>0998810405</v>
          </cell>
          <cell r="O7838" t="str">
            <v>0998810405</v>
          </cell>
          <cell r="P7838" t="str">
            <v>QUITO</v>
          </cell>
          <cell r="Q7838" t="str">
            <v>QUITO</v>
          </cell>
          <cell r="R7838" t="str">
            <v>PICHINCHA</v>
          </cell>
          <cell r="T7838" t="str">
            <v>TRAMACO</v>
          </cell>
          <cell r="U7838" t="str">
            <v>FLEXNETUIO_LOCAL</v>
          </cell>
          <cell r="V7838">
            <v>1</v>
          </cell>
          <cell r="W7838">
            <v>1</v>
          </cell>
          <cell r="X7838" t="str">
            <v>FLEXNET ECUADOR - MDELIVERY</v>
          </cell>
          <cell r="Y7838" t="str">
            <v>CALLE 28 DE JUNIO S/N Y GARCIA MORENO ENTRADA LLANO GRANDE</v>
          </cell>
        </row>
        <row r="7839">
          <cell r="A7839" t="str">
            <v>4765660</v>
          </cell>
          <cell r="B7839">
            <v>489340</v>
          </cell>
          <cell r="C7839" t="str">
            <v>4765660</v>
          </cell>
          <cell r="D7839" t="str">
            <v>MDELIVERY</v>
          </cell>
          <cell r="E7839" t="str">
            <v>DESPACHO</v>
          </cell>
          <cell r="F7839" t="str">
            <v>NORMAL</v>
          </cell>
          <cell r="G7839" t="str">
            <v>031080004765660</v>
          </cell>
          <cell r="H7839">
            <v>44929</v>
          </cell>
          <cell r="I7839" t="str">
            <v>ENTREGADO</v>
          </cell>
          <cell r="J7839">
            <v>44930</v>
          </cell>
          <cell r="K7839" t="str">
            <v>RAMON EDUARDO CARRENO CEDENO</v>
          </cell>
          <cell r="L7839" t="str">
            <v>ELOY ALFARO CALLE 326  SN  Y AV 225</v>
          </cell>
          <cell r="M7839" t="str">
            <v>1311542748</v>
          </cell>
          <cell r="N7839" t="str">
            <v>0978606765</v>
          </cell>
          <cell r="O7839" t="str">
            <v>0978606765</v>
          </cell>
          <cell r="P7839" t="str">
            <v>MANTA</v>
          </cell>
          <cell r="Q7839" t="str">
            <v>MANTA</v>
          </cell>
          <cell r="R7839" t="str">
            <v>MANABI</v>
          </cell>
          <cell r="T7839" t="str">
            <v>TRAMACO</v>
          </cell>
          <cell r="U7839" t="str">
            <v>FLEXNETUIO_PROVINCIA</v>
          </cell>
          <cell r="V7839">
            <v>1</v>
          </cell>
          <cell r="W7839">
            <v>1</v>
          </cell>
          <cell r="X7839" t="str">
            <v>FLEXNET ECUADOR - MDELIVERY</v>
          </cell>
          <cell r="Y7839" t="str">
            <v>CALLE 28 DE JUNIO S/N Y GARCIA MORENO ENTRADA LLANO GRANDE</v>
          </cell>
        </row>
        <row r="7840">
          <cell r="A7840" t="str">
            <v>4774443</v>
          </cell>
          <cell r="B7840">
            <v>489342</v>
          </cell>
          <cell r="C7840" t="str">
            <v>4774443</v>
          </cell>
          <cell r="D7840" t="str">
            <v>MDELIVERY</v>
          </cell>
          <cell r="E7840" t="str">
            <v>DESPACHO</v>
          </cell>
          <cell r="F7840" t="str">
            <v>DERIVADO PICK UP</v>
          </cell>
          <cell r="G7840" t="str">
            <v>031080004774443</v>
          </cell>
          <cell r="H7840">
            <v>44929</v>
          </cell>
          <cell r="I7840" t="str">
            <v>ENTREGADO</v>
          </cell>
          <cell r="J7840">
            <v>44930</v>
          </cell>
          <cell r="K7840" t="str">
            <v>KEVIN ANDRES CARDENAS RUEDAS</v>
          </cell>
          <cell r="L7840" t="str">
            <v>OFICINA TRAMACO PUNTO DE ATENCION MACHALA</v>
          </cell>
          <cell r="M7840" t="str">
            <v>0750124877</v>
          </cell>
          <cell r="N7840" t="str">
            <v>0993006537</v>
          </cell>
          <cell r="O7840" t="str">
            <v>0993006537</v>
          </cell>
          <cell r="P7840" t="str">
            <v>MACHALA</v>
          </cell>
          <cell r="Q7840" t="str">
            <v>MACHALA</v>
          </cell>
          <cell r="R7840" t="str">
            <v>EL ORO</v>
          </cell>
          <cell r="T7840" t="str">
            <v>TRAMACO</v>
          </cell>
          <cell r="U7840" t="str">
            <v>FLEXNETUIO_PROVINCIA</v>
          </cell>
          <cell r="V7840">
            <v>1</v>
          </cell>
          <cell r="W7840">
            <v>1</v>
          </cell>
          <cell r="X7840" t="str">
            <v>FLEXNET ECUADOR - MDELIVERY</v>
          </cell>
          <cell r="Y7840" t="str">
            <v>CALLE 28 DE JUNIO S/N Y GARCIA MORENO ENTRADA LLANO GRANDE</v>
          </cell>
        </row>
        <row r="7841">
          <cell r="A7841" t="str">
            <v>4774545</v>
          </cell>
          <cell r="B7841">
            <v>489343</v>
          </cell>
          <cell r="C7841" t="str">
            <v>4774545</v>
          </cell>
          <cell r="D7841" t="str">
            <v>MDELIVERY</v>
          </cell>
          <cell r="E7841" t="str">
            <v>DESPACHO</v>
          </cell>
          <cell r="F7841" t="str">
            <v>NORMAL</v>
          </cell>
          <cell r="G7841" t="str">
            <v>TF91614</v>
          </cell>
          <cell r="H7841">
            <v>44929</v>
          </cell>
          <cell r="I7841" t="str">
            <v>ENTREGADO</v>
          </cell>
          <cell r="J7841">
            <v>44930</v>
          </cell>
          <cell r="K7841" t="str">
            <v>STALIN SAUL LOPEZ ESPINOZA</v>
          </cell>
          <cell r="L7841" t="str">
            <v>FEBRES CORDERO  COOP LIBERTAD Y CONCIENCIA  MZ 5  VILLA 7  AV 25 DE JULIO</v>
          </cell>
          <cell r="M7841" t="str">
            <v>0921979548</v>
          </cell>
          <cell r="N7841" t="str">
            <v>0978836047</v>
          </cell>
          <cell r="O7841" t="str">
            <v>0000000000</v>
          </cell>
          <cell r="P7841" t="str">
            <v>090107</v>
          </cell>
          <cell r="Q7841" t="str">
            <v>GUAYAQUIL</v>
          </cell>
          <cell r="R7841" t="str">
            <v>GUAYAS</v>
          </cell>
          <cell r="S7841" t="str">
            <v>GUAYAQUIL</v>
          </cell>
          <cell r="T7841" t="str">
            <v>ITSACOURIER</v>
          </cell>
          <cell r="U7841" t="str">
            <v>FLEXNETUIO_GYE</v>
          </cell>
          <cell r="V7841">
            <v>1</v>
          </cell>
          <cell r="W7841">
            <v>1</v>
          </cell>
          <cell r="X7841" t="str">
            <v>FLEXNET ECUADOR - MDELIVERY</v>
          </cell>
          <cell r="Y7841" t="str">
            <v>CALLE 28 DE JUNIO S/N Y GARCIA MORENO ENTRADA LLANO GRANDE</v>
          </cell>
        </row>
        <row r="7842">
          <cell r="A7842" t="str">
            <v>4775085</v>
          </cell>
          <cell r="B7842">
            <v>489345</v>
          </cell>
          <cell r="C7842" t="str">
            <v>4775085</v>
          </cell>
          <cell r="D7842" t="str">
            <v>MDELIVERY</v>
          </cell>
          <cell r="E7842" t="str">
            <v>DESPACHO</v>
          </cell>
          <cell r="F7842" t="str">
            <v>NORMAL</v>
          </cell>
          <cell r="G7842" t="str">
            <v>FT77245</v>
          </cell>
          <cell r="H7842">
            <v>44929</v>
          </cell>
          <cell r="I7842" t="str">
            <v>ENTREGADO</v>
          </cell>
          <cell r="J7842">
            <v>44930</v>
          </cell>
          <cell r="K7842" t="str">
            <v>JAIME RICARDO SIERRA MOSCOSO</v>
          </cell>
          <cell r="L7842" t="str">
            <v>JIPIJAPA AV DE LOS SHYRIS  N40 110  ENTRE GASPAR DE VILLARROEL E ISLA FLOREANA</v>
          </cell>
          <cell r="M7842" t="str">
            <v>1707981757</v>
          </cell>
          <cell r="N7842" t="str">
            <v>0998577844</v>
          </cell>
          <cell r="O7842" t="str">
            <v>0998577844</v>
          </cell>
          <cell r="P7842" t="str">
            <v>170501</v>
          </cell>
          <cell r="Q7842" t="str">
            <v>QUITO</v>
          </cell>
          <cell r="R7842" t="str">
            <v>PICHINCHA</v>
          </cell>
          <cell r="S7842" t="str">
            <v>QUITO</v>
          </cell>
          <cell r="T7842" t="str">
            <v>FLEXTRANS UIO</v>
          </cell>
          <cell r="U7842" t="str">
            <v>FLEXNETUIO_LOCAL</v>
          </cell>
          <cell r="V7842">
            <v>1</v>
          </cell>
          <cell r="W7842">
            <v>1</v>
          </cell>
          <cell r="X7842" t="str">
            <v>FLEXNET ECUADOR - MDELIVERY</v>
          </cell>
          <cell r="Y7842" t="str">
            <v>CALLE 28 DE JUNIO S/N Y GARCIA MORENO ENTRADA LLANO GRANDE</v>
          </cell>
        </row>
        <row r="7843">
          <cell r="A7843" t="str">
            <v>4775257</v>
          </cell>
          <cell r="B7843">
            <v>489346</v>
          </cell>
          <cell r="C7843" t="str">
            <v>4775257</v>
          </cell>
          <cell r="D7843" t="str">
            <v>MDELIVERY</v>
          </cell>
          <cell r="E7843" t="str">
            <v>DESPACHO</v>
          </cell>
          <cell r="F7843" t="str">
            <v>NORMAL</v>
          </cell>
          <cell r="G7843" t="str">
            <v>TF91605</v>
          </cell>
          <cell r="H7843">
            <v>44929</v>
          </cell>
          <cell r="I7843" t="str">
            <v>ENTREGADO</v>
          </cell>
          <cell r="J7843">
            <v>44935</v>
          </cell>
          <cell r="K7843" t="str">
            <v>CORONEL ESPINOZA ERLYN STALYN</v>
          </cell>
          <cell r="L7843" t="str">
            <v>FEBRES CORDERO   CALLE  ATACAMES SN CALLE  34 SO</v>
          </cell>
          <cell r="M7843" t="str">
            <v>0921503009</v>
          </cell>
          <cell r="N7843" t="str">
            <v>0921503009</v>
          </cell>
          <cell r="O7843" t="str">
            <v>0921503009</v>
          </cell>
          <cell r="P7843" t="str">
            <v>090404</v>
          </cell>
          <cell r="Q7843" t="str">
            <v>GUAYAQUIL</v>
          </cell>
          <cell r="R7843" t="str">
            <v>GUAYAS</v>
          </cell>
          <cell r="S7843" t="str">
            <v>GUAYAQUIL</v>
          </cell>
          <cell r="T7843" t="str">
            <v>FLEXTRANS GYE</v>
          </cell>
          <cell r="U7843" t="str">
            <v>FLEXNETUIO_GYE</v>
          </cell>
          <cell r="V7843">
            <v>1</v>
          </cell>
          <cell r="W7843">
            <v>1</v>
          </cell>
          <cell r="X7843" t="str">
            <v>FLEXNET ECUADOR - MDELIVERY</v>
          </cell>
          <cell r="Y7843" t="str">
            <v>CALLE 28 DE JUNIO S/N Y GARCIA MORENO ENTRADA LLANO GRANDE</v>
          </cell>
        </row>
        <row r="7844">
          <cell r="A7844" t="str">
            <v>4775325</v>
          </cell>
          <cell r="B7844">
            <v>489347</v>
          </cell>
          <cell r="C7844" t="str">
            <v>4775325</v>
          </cell>
          <cell r="D7844" t="str">
            <v>MDELIVERY</v>
          </cell>
          <cell r="E7844" t="str">
            <v>DESPACHO</v>
          </cell>
          <cell r="F7844" t="str">
            <v>NORMAL</v>
          </cell>
          <cell r="G7844" t="str">
            <v>031080004775325</v>
          </cell>
          <cell r="H7844">
            <v>44929</v>
          </cell>
          <cell r="I7844" t="str">
            <v>ENTREGADO</v>
          </cell>
          <cell r="J7844">
            <v>44931</v>
          </cell>
          <cell r="K7844" t="str">
            <v>GLENDA BEATRIZ QUINDE CALDERON</v>
          </cell>
          <cell r="L7844" t="str">
            <v>ELOY ALFARO CDLA ABEL GILBERT PONTON 2 MZ 1 SOLAR 15</v>
          </cell>
          <cell r="M7844" t="str">
            <v>0942897570</v>
          </cell>
          <cell r="N7844" t="str">
            <v>0969727429</v>
          </cell>
          <cell r="O7844" t="str">
            <v>0969727429</v>
          </cell>
          <cell r="P7844" t="str">
            <v>092409</v>
          </cell>
          <cell r="Q7844" t="str">
            <v>DURAN</v>
          </cell>
          <cell r="R7844" t="str">
            <v>GUAYAS</v>
          </cell>
          <cell r="S7844" t="str">
            <v>ELOY ALFARO (DURAN)</v>
          </cell>
          <cell r="T7844" t="str">
            <v>TRAMACO</v>
          </cell>
          <cell r="U7844" t="str">
            <v>FLEXNETUIO_GYE</v>
          </cell>
          <cell r="V7844">
            <v>1</v>
          </cell>
          <cell r="W7844">
            <v>1</v>
          </cell>
          <cell r="X7844" t="str">
            <v>FLEXNET ECUADOR - MDELIVERY</v>
          </cell>
          <cell r="Y7844" t="str">
            <v>CALLE 28 DE JUNIO S/N Y GARCIA MORENO ENTRADA LLANO GRANDE</v>
          </cell>
        </row>
        <row r="7845">
          <cell r="A7845" t="str">
            <v>4777211</v>
          </cell>
          <cell r="B7845">
            <v>489349</v>
          </cell>
          <cell r="C7845" t="str">
            <v>4777211</v>
          </cell>
          <cell r="D7845" t="str">
            <v>MDELIVERY</v>
          </cell>
          <cell r="E7845" t="str">
            <v>DESPACHO</v>
          </cell>
          <cell r="F7845" t="str">
            <v>NORMAL</v>
          </cell>
          <cell r="G7845" t="str">
            <v>031080004777211</v>
          </cell>
          <cell r="H7845">
            <v>44929</v>
          </cell>
          <cell r="I7845" t="str">
            <v>ENTREGADO</v>
          </cell>
          <cell r="J7845">
            <v>44930</v>
          </cell>
          <cell r="K7845" t="str">
            <v>DANNYS MARIEN PEREZ GIL</v>
          </cell>
          <cell r="L7845" t="str">
            <v>BARTOLOME RUIZ  CALLE ELOY ALFARO  SN  Y HOMERO LOPEZ</v>
          </cell>
          <cell r="M7845" t="str">
            <v>0800375032</v>
          </cell>
          <cell r="N7845" t="str">
            <v>0987016455</v>
          </cell>
          <cell r="O7845" t="str">
            <v>0987016455</v>
          </cell>
          <cell r="P7845" t="str">
            <v>080102</v>
          </cell>
          <cell r="Q7845" t="str">
            <v>ESMERALDAS</v>
          </cell>
          <cell r="R7845" t="str">
            <v>ESMERALDAS</v>
          </cell>
          <cell r="S7845" t="str">
            <v>ESMERALDAS</v>
          </cell>
          <cell r="T7845" t="str">
            <v>TRAMACO</v>
          </cell>
          <cell r="U7845" t="str">
            <v>FLEXNETUIO_PROVINCIA</v>
          </cell>
          <cell r="V7845">
            <v>1</v>
          </cell>
          <cell r="W7845">
            <v>1</v>
          </cell>
          <cell r="X7845" t="str">
            <v>FLEXNET ECUADOR - MDELIVERY</v>
          </cell>
          <cell r="Y7845" t="str">
            <v>CALLE 28 DE JUNIO S/N Y GARCIA MORENO ENTRADA LLANO GRANDE</v>
          </cell>
        </row>
        <row r="7846">
          <cell r="A7846" t="str">
            <v>4777467</v>
          </cell>
          <cell r="B7846">
            <v>489350</v>
          </cell>
          <cell r="C7846" t="str">
            <v>4777467</v>
          </cell>
          <cell r="D7846" t="str">
            <v>MDELIVERY</v>
          </cell>
          <cell r="E7846" t="str">
            <v>DESPACHO</v>
          </cell>
          <cell r="F7846" t="str">
            <v>NORMAL</v>
          </cell>
          <cell r="G7846" t="str">
            <v>031080004777467</v>
          </cell>
          <cell r="H7846">
            <v>44929</v>
          </cell>
          <cell r="I7846" t="str">
            <v>ENTREGADO</v>
          </cell>
          <cell r="J7846">
            <v>44936</v>
          </cell>
          <cell r="K7846" t="str">
            <v>PIZARRO ARIAS JORGE LUIS</v>
          </cell>
          <cell r="L7846" t="str">
            <v>PASCUALES    CDLA LAS ORQUIDEAS  MZ  35 VILLA 12 AV FRANCISCO DE ORELLANA</v>
          </cell>
          <cell r="M7846" t="str">
            <v>0902548882</v>
          </cell>
          <cell r="N7846" t="str">
            <v>0987188344</v>
          </cell>
          <cell r="O7846" t="str">
            <v>0987188344</v>
          </cell>
          <cell r="P7846" t="str">
            <v>090704</v>
          </cell>
          <cell r="Q7846" t="str">
            <v>GUAYAQUIL</v>
          </cell>
          <cell r="R7846" t="str">
            <v>GUAYAS</v>
          </cell>
          <cell r="S7846" t="str">
            <v>GUAYAQUIL</v>
          </cell>
          <cell r="T7846" t="str">
            <v>TRAMACO</v>
          </cell>
          <cell r="U7846" t="str">
            <v>FLEXNETUIO_GYE</v>
          </cell>
          <cell r="V7846">
            <v>1</v>
          </cell>
          <cell r="W7846">
            <v>1</v>
          </cell>
          <cell r="X7846" t="str">
            <v>FLEXNET ECUADOR - MDELIVERY</v>
          </cell>
          <cell r="Y7846" t="str">
            <v>CALLE 28 DE JUNIO S/N Y GARCIA MORENO ENTRADA LLANO GRANDE</v>
          </cell>
        </row>
        <row r="7847">
          <cell r="A7847" t="str">
            <v>4777538</v>
          </cell>
          <cell r="B7847">
            <v>489351</v>
          </cell>
          <cell r="C7847" t="str">
            <v>4777538</v>
          </cell>
          <cell r="D7847" t="str">
            <v>MDELIVERY</v>
          </cell>
          <cell r="E7847" t="str">
            <v>DESPACHO</v>
          </cell>
          <cell r="F7847" t="str">
            <v>DERIVADO PICK UP</v>
          </cell>
          <cell r="G7847" t="str">
            <v>031080004777538</v>
          </cell>
          <cell r="H7847">
            <v>44929</v>
          </cell>
          <cell r="I7847" t="str">
            <v>ENTREGADO</v>
          </cell>
          <cell r="J7847">
            <v>44932</v>
          </cell>
          <cell r="K7847" t="str">
            <v>MIRIAM DEL CARMEN GARCIA JARA</v>
          </cell>
          <cell r="L7847" t="str">
            <v>OFICINA TRAMACO PORTETE</v>
          </cell>
          <cell r="M7847" t="str">
            <v>0912739067</v>
          </cell>
          <cell r="N7847" t="str">
            <v>0958885449</v>
          </cell>
          <cell r="O7847" t="str">
            <v>0958885449</v>
          </cell>
          <cell r="P7847" t="str">
            <v>GUAYAQUIL</v>
          </cell>
          <cell r="Q7847" t="str">
            <v>GUAYAQUIL</v>
          </cell>
          <cell r="R7847" t="str">
            <v>GUAYAS</v>
          </cell>
          <cell r="T7847" t="str">
            <v>TRAMACO</v>
          </cell>
          <cell r="U7847" t="str">
            <v>FLEXNETUIO_GYE</v>
          </cell>
          <cell r="V7847">
            <v>1</v>
          </cell>
          <cell r="W7847">
            <v>1</v>
          </cell>
          <cell r="X7847" t="str">
            <v>FLEXNET ECUADOR - MDELIVERY</v>
          </cell>
          <cell r="Y7847" t="str">
            <v>CALLE 28 DE JUNIO S/N Y GARCIA MORENO ENTRADA LLANO GRANDE</v>
          </cell>
        </row>
        <row r="7848">
          <cell r="A7848" t="str">
            <v>4777541</v>
          </cell>
          <cell r="B7848">
            <v>489352</v>
          </cell>
          <cell r="C7848" t="str">
            <v>4777541</v>
          </cell>
          <cell r="D7848" t="str">
            <v>MDELIVERY</v>
          </cell>
          <cell r="E7848" t="str">
            <v>DESPACHO</v>
          </cell>
          <cell r="F7848" t="str">
            <v>NORMAL</v>
          </cell>
          <cell r="G7848" t="str">
            <v>031080004777541</v>
          </cell>
          <cell r="H7848">
            <v>44929</v>
          </cell>
          <cell r="I7848" t="str">
            <v>ENTREGADO</v>
          </cell>
          <cell r="J7848">
            <v>44930</v>
          </cell>
          <cell r="K7848" t="str">
            <v>SILVIA ALEXANDRA FLORES MORILLO</v>
          </cell>
          <cell r="L7848" t="str">
            <v>GONZALES SUARES CALLE BOLIVAR  6089 ATAHUALPA</v>
          </cell>
          <cell r="M7848" t="str">
            <v>0401318506</v>
          </cell>
          <cell r="N7848" t="str">
            <v>0969066335</v>
          </cell>
          <cell r="O7848" t="str">
            <v>0969066335</v>
          </cell>
          <cell r="P7848" t="str">
            <v>040103</v>
          </cell>
          <cell r="Q7848" t="str">
            <v>TULCAN</v>
          </cell>
          <cell r="R7848" t="str">
            <v>CARCHI</v>
          </cell>
          <cell r="S7848" t="str">
            <v>TULCAN</v>
          </cell>
          <cell r="T7848" t="str">
            <v>TRAMACO</v>
          </cell>
          <cell r="U7848" t="str">
            <v>FLEXNETUIO_PROVINCIA</v>
          </cell>
          <cell r="V7848">
            <v>1</v>
          </cell>
          <cell r="W7848">
            <v>1</v>
          </cell>
          <cell r="X7848" t="str">
            <v>FLEXNET ECUADOR - MDELIVERY</v>
          </cell>
          <cell r="Y7848" t="str">
            <v>CALLE 28 DE JUNIO S/N Y GARCIA MORENO ENTRADA LLANO GRANDE</v>
          </cell>
        </row>
        <row r="7849">
          <cell r="A7849" t="str">
            <v>4777550</v>
          </cell>
          <cell r="B7849">
            <v>489353</v>
          </cell>
          <cell r="C7849" t="str">
            <v>4777550</v>
          </cell>
          <cell r="D7849" t="str">
            <v>MDELIVERY</v>
          </cell>
          <cell r="E7849" t="str">
            <v>DESPACHO</v>
          </cell>
          <cell r="F7849" t="str">
            <v>NORMAL</v>
          </cell>
          <cell r="G7849" t="str">
            <v>031080004777550</v>
          </cell>
          <cell r="H7849">
            <v>44929</v>
          </cell>
          <cell r="I7849" t="str">
            <v>ENTREGADO</v>
          </cell>
          <cell r="J7849">
            <v>44931</v>
          </cell>
          <cell r="K7849" t="str">
            <v>JUAN FRANCISCO SUAREZ NAVARRO</v>
          </cell>
          <cell r="L7849" t="str">
            <v>CAMILO PONCE ENRIQUEZ  CALLE  ELOY BARROS  SN CALLE 28 DE MARZO</v>
          </cell>
          <cell r="M7849" t="str">
            <v>0961268273</v>
          </cell>
          <cell r="N7849" t="str">
            <v>0996730716</v>
          </cell>
          <cell r="O7849" t="str">
            <v>0996730716</v>
          </cell>
          <cell r="P7849" t="str">
            <v>010703</v>
          </cell>
          <cell r="Q7849" t="str">
            <v>CAMILO PONCE ENRIQUEZ</v>
          </cell>
          <cell r="R7849" t="str">
            <v>AZUAY</v>
          </cell>
          <cell r="S7849" t="str">
            <v>CAMILO PONCE ENRIQUEZ - ENTRADA A TENGUEL - SAN ALFONSO - SANTA MARTHA - SAN GERARDO - BELLA RICA</v>
          </cell>
          <cell r="T7849" t="str">
            <v>TRAMACO</v>
          </cell>
          <cell r="U7849" t="str">
            <v>FLEXNETUIO_PROVINCIA</v>
          </cell>
          <cell r="V7849">
            <v>1</v>
          </cell>
          <cell r="W7849">
            <v>1</v>
          </cell>
          <cell r="X7849" t="str">
            <v>FLEXNET ECUADOR - MDELIVERY</v>
          </cell>
          <cell r="Y7849" t="str">
            <v>CALLE 28 DE JUNIO S/N Y GARCIA MORENO ENTRADA LLANO GRANDE</v>
          </cell>
        </row>
        <row r="7850">
          <cell r="A7850" t="str">
            <v>4777592</v>
          </cell>
          <cell r="B7850">
            <v>489354</v>
          </cell>
          <cell r="C7850" t="str">
            <v>4777592</v>
          </cell>
          <cell r="D7850" t="str">
            <v>MDELIVERY</v>
          </cell>
          <cell r="E7850" t="str">
            <v>DESPACHO</v>
          </cell>
          <cell r="F7850" t="str">
            <v>NORMAL</v>
          </cell>
          <cell r="G7850" t="str">
            <v>031080004777592</v>
          </cell>
          <cell r="H7850">
            <v>44929</v>
          </cell>
          <cell r="I7850" t="str">
            <v>ENTREGADO</v>
          </cell>
          <cell r="J7850">
            <v>44930</v>
          </cell>
          <cell r="K7850" t="str">
            <v>MONSERRATE ADRIANA DELGADO ANCHUNDIA</v>
          </cell>
          <cell r="L7850" t="str">
            <v>MONTECRISTI   CALLE BOLIVAR  SN  ENTRE  27 DE MARZO Y CAMILO GALLEGOS</v>
          </cell>
          <cell r="M7850" t="str">
            <v>1310704950</v>
          </cell>
          <cell r="N7850" t="str">
            <v>0959525897</v>
          </cell>
          <cell r="O7850" t="str">
            <v>0959525897</v>
          </cell>
          <cell r="P7850" t="str">
            <v>130223</v>
          </cell>
          <cell r="Q7850" t="str">
            <v>MONTECRISTI</v>
          </cell>
          <cell r="R7850" t="str">
            <v>MANABI</v>
          </cell>
          <cell r="S7850" t="str">
            <v>MONTECRISTI - EL ARROYO - LA SEQUITA Y PEPA DE USO</v>
          </cell>
          <cell r="T7850" t="str">
            <v>TRAMACO</v>
          </cell>
          <cell r="U7850" t="str">
            <v>FLEXNETUIO_PROVINCIA</v>
          </cell>
          <cell r="V7850">
            <v>1</v>
          </cell>
          <cell r="W7850">
            <v>1</v>
          </cell>
          <cell r="X7850" t="str">
            <v>FLEXNET ECUADOR - MDELIVERY</v>
          </cell>
          <cell r="Y7850" t="str">
            <v>CALLE 28 DE JUNIO S/N Y GARCIA MORENO ENTRADA LLANO GRANDE</v>
          </cell>
        </row>
        <row r="7851">
          <cell r="A7851" t="str">
            <v>4777593</v>
          </cell>
          <cell r="B7851">
            <v>489355</v>
          </cell>
          <cell r="C7851" t="str">
            <v>4777593</v>
          </cell>
          <cell r="D7851" t="str">
            <v>MDELIVERY</v>
          </cell>
          <cell r="E7851" t="str">
            <v>DESPACHO</v>
          </cell>
          <cell r="F7851" t="str">
            <v>NORMAL</v>
          </cell>
          <cell r="G7851" t="str">
            <v>FT77368</v>
          </cell>
          <cell r="H7851">
            <v>44929</v>
          </cell>
          <cell r="I7851" t="str">
            <v>ENTREGADO</v>
          </cell>
          <cell r="J7851">
            <v>44930</v>
          </cell>
          <cell r="K7851" t="str">
            <v>CHAVEZ ROMERO WILLIAN DAVID</v>
          </cell>
          <cell r="L7851" t="str">
            <v>MARISCAL SUCRE AV AMAZONAS  SN CALLE LA NINIA</v>
          </cell>
          <cell r="M7851" t="str">
            <v>1716424799</v>
          </cell>
          <cell r="N7851" t="str">
            <v>0998704669</v>
          </cell>
          <cell r="O7851" t="str">
            <v>0998704669</v>
          </cell>
          <cell r="P7851" t="str">
            <v>170522</v>
          </cell>
          <cell r="Q7851" t="str">
            <v>QUITO</v>
          </cell>
          <cell r="R7851" t="str">
            <v>PICHINCHA</v>
          </cell>
          <cell r="S7851" t="str">
            <v>QUITO</v>
          </cell>
          <cell r="T7851" t="str">
            <v>FLEXTRANS UIO</v>
          </cell>
          <cell r="U7851" t="str">
            <v>FLEXNETUIO_LOCAL</v>
          </cell>
          <cell r="V7851">
            <v>1</v>
          </cell>
          <cell r="W7851">
            <v>1</v>
          </cell>
          <cell r="X7851" t="str">
            <v>FLEXNET ECUADOR - MDELIVERY</v>
          </cell>
          <cell r="Y7851" t="str">
            <v>CALLE 28 DE JUNIO S/N Y GARCIA MORENO ENTRADA LLANO GRANDE</v>
          </cell>
        </row>
        <row r="7852">
          <cell r="A7852" t="str">
            <v>4777605</v>
          </cell>
          <cell r="B7852">
            <v>489356</v>
          </cell>
          <cell r="C7852" t="str">
            <v>4777605</v>
          </cell>
          <cell r="D7852" t="str">
            <v>MDELIVERY</v>
          </cell>
          <cell r="E7852" t="str">
            <v>DESPACHO</v>
          </cell>
          <cell r="F7852" t="str">
            <v>NORMAL</v>
          </cell>
          <cell r="G7852" t="str">
            <v>TF91554 / 031080004777605</v>
          </cell>
          <cell r="H7852">
            <v>44929</v>
          </cell>
          <cell r="I7852" t="str">
            <v>ENTREGADO</v>
          </cell>
          <cell r="J7852">
            <v>44936</v>
          </cell>
          <cell r="K7852" t="str">
            <v>JOSELYN VICTORIA ZAMBRANO PIN</v>
          </cell>
          <cell r="L7852" t="str">
            <v>TARQUI  COOP UNIDOS POR LA PAZ 2  MZ 2750 SOLAR 16</v>
          </cell>
          <cell r="M7852" t="str">
            <v>0953080694</v>
          </cell>
          <cell r="N7852" t="str">
            <v>0958610453</v>
          </cell>
          <cell r="O7852" t="str">
            <v>0958610453</v>
          </cell>
          <cell r="P7852" t="str">
            <v>090804</v>
          </cell>
          <cell r="Q7852" t="str">
            <v>GUAYAQUIL</v>
          </cell>
          <cell r="R7852" t="str">
            <v>GUAYAS</v>
          </cell>
          <cell r="S7852" t="str">
            <v>GUAYAQUIL</v>
          </cell>
          <cell r="T7852" t="str">
            <v>TRAMACO</v>
          </cell>
          <cell r="U7852" t="str">
            <v>FLEXNETUIO_GYE</v>
          </cell>
          <cell r="V7852">
            <v>1</v>
          </cell>
          <cell r="W7852">
            <v>1</v>
          </cell>
          <cell r="X7852" t="str">
            <v>FLEXNET ECUADOR - MDELIVERY</v>
          </cell>
          <cell r="Y7852" t="str">
            <v>CALLE 28 DE JUNIO S/N Y GARCIA MORENO ENTRADA LLANO GRANDE</v>
          </cell>
        </row>
        <row r="7853">
          <cell r="A7853" t="str">
            <v>4777614</v>
          </cell>
          <cell r="B7853">
            <v>489357</v>
          </cell>
          <cell r="C7853" t="str">
            <v>4777614</v>
          </cell>
          <cell r="D7853" t="str">
            <v>MDELIVERY</v>
          </cell>
          <cell r="E7853" t="str">
            <v>DESPACHO</v>
          </cell>
          <cell r="F7853" t="str">
            <v>NORMAL</v>
          </cell>
          <cell r="G7853" t="str">
            <v>FT77378</v>
          </cell>
          <cell r="H7853">
            <v>44929</v>
          </cell>
          <cell r="I7853" t="str">
            <v>ENTREGADO</v>
          </cell>
          <cell r="J7853">
            <v>44930</v>
          </cell>
          <cell r="K7853" t="str">
            <v>WILSON VLADIMIR VALIENTE CORREGIDOR</v>
          </cell>
          <cell r="L7853" t="str">
            <v>CHIMBACALLE  AV MALDONADO  SN  Y PUJILI</v>
          </cell>
          <cell r="M7853" t="str">
            <v>1724560972</v>
          </cell>
          <cell r="N7853" t="str">
            <v>0993042096</v>
          </cell>
          <cell r="O7853" t="str">
            <v>0993042096</v>
          </cell>
          <cell r="P7853" t="str">
            <v>170601</v>
          </cell>
          <cell r="Q7853" t="str">
            <v>QUITO</v>
          </cell>
          <cell r="R7853" t="str">
            <v>PICHINCHA</v>
          </cell>
          <cell r="S7853" t="str">
            <v>QUITO</v>
          </cell>
          <cell r="T7853" t="str">
            <v>FLEXTRANS UIO</v>
          </cell>
          <cell r="U7853" t="str">
            <v>FLEXNETUIO_LOCAL</v>
          </cell>
          <cell r="V7853">
            <v>1</v>
          </cell>
          <cell r="W7853">
            <v>1</v>
          </cell>
          <cell r="X7853" t="str">
            <v>FLEXNET ECUADOR - MDELIVERY</v>
          </cell>
          <cell r="Y7853" t="str">
            <v>CALLE 28 DE JUNIO S/N Y GARCIA MORENO ENTRADA LLANO GRANDE</v>
          </cell>
        </row>
        <row r="7854">
          <cell r="A7854" t="str">
            <v>4777624</v>
          </cell>
          <cell r="B7854">
            <v>489358</v>
          </cell>
          <cell r="C7854" t="str">
            <v>4777624</v>
          </cell>
          <cell r="D7854" t="str">
            <v>MDELIVERY</v>
          </cell>
          <cell r="E7854" t="str">
            <v>DESPACHO</v>
          </cell>
          <cell r="F7854" t="str">
            <v>NORMAL</v>
          </cell>
          <cell r="G7854" t="str">
            <v>031080004777624</v>
          </cell>
          <cell r="H7854">
            <v>44929</v>
          </cell>
          <cell r="I7854" t="str">
            <v>ENTREGADO</v>
          </cell>
          <cell r="J7854">
            <v>44930</v>
          </cell>
          <cell r="K7854" t="str">
            <v>ROBERT RAFAEL GOMEZ REYNA</v>
          </cell>
          <cell r="L7854" t="str">
            <v>PORTOVIEJO  AV 5 DE JUNIO  SN  Y PASO LATERAL</v>
          </cell>
          <cell r="M7854" t="str">
            <v>1312562851</v>
          </cell>
          <cell r="N7854" t="str">
            <v>0981939706</v>
          </cell>
          <cell r="O7854" t="str">
            <v/>
          </cell>
          <cell r="P7854" t="str">
            <v>130105</v>
          </cell>
          <cell r="Q7854" t="str">
            <v>PORTOVIEJO</v>
          </cell>
          <cell r="R7854" t="str">
            <v>MANABI</v>
          </cell>
          <cell r="S7854" t="str">
            <v>PORTOVIEJO</v>
          </cell>
          <cell r="T7854" t="str">
            <v>TRAMACO</v>
          </cell>
          <cell r="U7854" t="str">
            <v>FLEXNETUIO_PROVINCIA</v>
          </cell>
          <cell r="V7854">
            <v>1</v>
          </cell>
          <cell r="W7854">
            <v>1</v>
          </cell>
          <cell r="X7854" t="str">
            <v>FLEXNET ECUADOR - MDELIVERY</v>
          </cell>
          <cell r="Y7854" t="str">
            <v>CALLE 28 DE JUNIO S/N Y GARCIA MORENO ENTRADA LLANO GRANDE</v>
          </cell>
        </row>
        <row r="7855">
          <cell r="A7855" t="str">
            <v>4777625</v>
          </cell>
          <cell r="B7855">
            <v>489359</v>
          </cell>
          <cell r="C7855" t="str">
            <v>4777625</v>
          </cell>
          <cell r="D7855" t="str">
            <v>MDELIVERY</v>
          </cell>
          <cell r="E7855" t="str">
            <v>DESPACHO</v>
          </cell>
          <cell r="F7855" t="str">
            <v>NORMAL</v>
          </cell>
          <cell r="G7855" t="str">
            <v>031080004777625</v>
          </cell>
          <cell r="H7855">
            <v>44929</v>
          </cell>
          <cell r="I7855" t="str">
            <v>ENTREGADO</v>
          </cell>
          <cell r="J7855">
            <v>44930</v>
          </cell>
          <cell r="K7855" t="str">
            <v>DIEGO LIBARDO BECERRA RIVAS</v>
          </cell>
          <cell r="L7855" t="str">
            <v>SAN FRANCISCO AV JAIME ROLDOS AGULERA SN CALLE CRISTOBAL DE TROYA</v>
          </cell>
          <cell r="M7855" t="str">
            <v>0401577606</v>
          </cell>
          <cell r="N7855" t="str">
            <v>0986521066</v>
          </cell>
          <cell r="O7855" t="str">
            <v>0986521066</v>
          </cell>
          <cell r="P7855" t="str">
            <v>100105</v>
          </cell>
          <cell r="Q7855" t="str">
            <v>IBARRA</v>
          </cell>
          <cell r="R7855" t="str">
            <v>IMBABURA</v>
          </cell>
          <cell r="S7855" t="str">
            <v>SAN MIGUEL DE IBARRA</v>
          </cell>
          <cell r="T7855" t="str">
            <v>TRAMACO</v>
          </cell>
          <cell r="U7855" t="str">
            <v>FLEXNETUIO_PROVINCIA</v>
          </cell>
          <cell r="V7855">
            <v>1</v>
          </cell>
          <cell r="W7855">
            <v>1</v>
          </cell>
          <cell r="X7855" t="str">
            <v>FLEXNET ECUADOR - MDELIVERY</v>
          </cell>
          <cell r="Y7855" t="str">
            <v>CALLE 28 DE JUNIO S/N Y GARCIA MORENO ENTRADA LLANO GRANDE</v>
          </cell>
        </row>
        <row r="7856">
          <cell r="A7856" t="str">
            <v>4777631</v>
          </cell>
          <cell r="B7856">
            <v>489360</v>
          </cell>
          <cell r="C7856" t="str">
            <v>4777631</v>
          </cell>
          <cell r="D7856" t="str">
            <v>MDELIVERY</v>
          </cell>
          <cell r="E7856" t="str">
            <v>DESPACHO</v>
          </cell>
          <cell r="F7856" t="str">
            <v>NORMAL</v>
          </cell>
          <cell r="G7856" t="str">
            <v>TF91612</v>
          </cell>
          <cell r="H7856">
            <v>44929</v>
          </cell>
          <cell r="I7856" t="str">
            <v>ENTREGADO</v>
          </cell>
          <cell r="J7856">
            <v>44932</v>
          </cell>
          <cell r="K7856" t="str">
            <v>CEPEDA RUGEL LUIS MIGUEL</v>
          </cell>
          <cell r="L7856" t="str">
            <v>TARQUI CALLE COSTANERA SN AV 4TA</v>
          </cell>
          <cell r="M7856" t="str">
            <v>0925240566</v>
          </cell>
          <cell r="N7856" t="str">
            <v>0983598937</v>
          </cell>
          <cell r="O7856" t="str">
            <v>0900000000</v>
          </cell>
          <cell r="P7856" t="str">
            <v>090604</v>
          </cell>
          <cell r="Q7856" t="str">
            <v>GUAYAQUIL</v>
          </cell>
          <cell r="R7856" t="str">
            <v>GUAYAS</v>
          </cell>
          <cell r="S7856" t="str">
            <v>GUAYAQUIL</v>
          </cell>
          <cell r="T7856" t="str">
            <v>ITSACOURIER</v>
          </cell>
          <cell r="U7856" t="str">
            <v>FLEXNETUIO_GYE</v>
          </cell>
          <cell r="V7856">
            <v>1</v>
          </cell>
          <cell r="W7856">
            <v>1</v>
          </cell>
          <cell r="X7856" t="str">
            <v>FLEXNET ECUADOR - MDELIVERY</v>
          </cell>
          <cell r="Y7856" t="str">
            <v>CALLE 28 DE JUNIO S/N Y GARCIA MORENO ENTRADA LLANO GRANDE</v>
          </cell>
        </row>
        <row r="7857">
          <cell r="A7857" t="str">
            <v>4777652</v>
          </cell>
          <cell r="B7857">
            <v>489361</v>
          </cell>
          <cell r="C7857" t="str">
            <v>4777652</v>
          </cell>
          <cell r="D7857" t="str">
            <v>MDELIVERY</v>
          </cell>
          <cell r="E7857" t="str">
            <v>DESPACHO</v>
          </cell>
          <cell r="F7857" t="str">
            <v>DERIVADO PICK UP</v>
          </cell>
          <cell r="G7857" t="str">
            <v>031080004777652</v>
          </cell>
          <cell r="H7857">
            <v>44929</v>
          </cell>
          <cell r="I7857" t="str">
            <v>ENTREGADO</v>
          </cell>
          <cell r="J7857">
            <v>44932</v>
          </cell>
          <cell r="K7857" t="str">
            <v>ONELIA GRIMANESA GALARZA MORA</v>
          </cell>
          <cell r="L7857" t="str">
            <v>OFICINA TRAMACO ALAUSI</v>
          </cell>
          <cell r="M7857" t="str">
            <v>1710617398</v>
          </cell>
          <cell r="N7857" t="str">
            <v>0958999706</v>
          </cell>
          <cell r="O7857" t="str">
            <v>0998763653</v>
          </cell>
          <cell r="P7857" t="str">
            <v>ALAUSI</v>
          </cell>
          <cell r="Q7857" t="str">
            <v>ALAUSI</v>
          </cell>
          <cell r="R7857" t="str">
            <v>CHIMBORAZO</v>
          </cell>
          <cell r="S7857" t="str">
            <v>ALAUSI</v>
          </cell>
          <cell r="T7857" t="str">
            <v>TRAMACO</v>
          </cell>
          <cell r="U7857" t="str">
            <v>FLEXNETUIO_PROVINCIA</v>
          </cell>
          <cell r="V7857">
            <v>1</v>
          </cell>
          <cell r="W7857">
            <v>1</v>
          </cell>
          <cell r="X7857" t="str">
            <v>FLEXNET ECUADOR - MDELIVERY</v>
          </cell>
          <cell r="Y7857" t="str">
            <v>CALLE 28 DE JUNIO S/N Y GARCIA MORENO ENTRADA LLANO GRANDE</v>
          </cell>
        </row>
        <row r="7858">
          <cell r="A7858" t="str">
            <v>4777686</v>
          </cell>
          <cell r="B7858">
            <v>489362</v>
          </cell>
          <cell r="C7858" t="str">
            <v>4777686</v>
          </cell>
          <cell r="D7858" t="str">
            <v>MDELIVERY</v>
          </cell>
          <cell r="E7858" t="str">
            <v>DESPACHO</v>
          </cell>
          <cell r="F7858" t="str">
            <v>NORMAL</v>
          </cell>
          <cell r="G7858" t="str">
            <v>031080004777686</v>
          </cell>
          <cell r="H7858">
            <v>44929</v>
          </cell>
          <cell r="I7858" t="str">
            <v>ENTREGADO</v>
          </cell>
          <cell r="J7858">
            <v>44930</v>
          </cell>
          <cell r="K7858" t="str">
            <v>JHON CARLOS HIDROVO CHELE</v>
          </cell>
          <cell r="L7858" t="str">
            <v>SHUSHUFINDI VIA AGUARICO 3  SN  Y JUMANDI</v>
          </cell>
          <cell r="M7858" t="str">
            <v>2100861562</v>
          </cell>
          <cell r="N7858" t="str">
            <v>0981501496</v>
          </cell>
          <cell r="O7858" t="str">
            <v>0981501496</v>
          </cell>
          <cell r="P7858" t="str">
            <v>210401</v>
          </cell>
          <cell r="Q7858" t="str">
            <v>SHUSHUFINDI</v>
          </cell>
          <cell r="R7858" t="str">
            <v>SUCUMBIOS</v>
          </cell>
          <cell r="S7858" t="str">
            <v>SHUSHUFINDI - LA VICTORIA</v>
          </cell>
          <cell r="T7858" t="str">
            <v>TRAMACO</v>
          </cell>
          <cell r="U7858" t="str">
            <v>FLEXNETUIO_PROVINCIA</v>
          </cell>
          <cell r="V7858">
            <v>1</v>
          </cell>
          <cell r="W7858">
            <v>1</v>
          </cell>
          <cell r="X7858" t="str">
            <v>FLEXNET ECUADOR - MDELIVERY</v>
          </cell>
          <cell r="Y7858" t="str">
            <v>CALLE 28 DE JUNIO S/N Y GARCIA MORENO ENTRADA LLANO GRANDE</v>
          </cell>
        </row>
        <row r="7859">
          <cell r="A7859" t="str">
            <v>4777729</v>
          </cell>
          <cell r="B7859">
            <v>489363</v>
          </cell>
          <cell r="C7859" t="str">
            <v>4777729</v>
          </cell>
          <cell r="D7859" t="str">
            <v>MDELIVERY</v>
          </cell>
          <cell r="E7859" t="str">
            <v>DESPACHO</v>
          </cell>
          <cell r="F7859" t="str">
            <v>NORMAL</v>
          </cell>
          <cell r="G7859" t="str">
            <v>FT77247</v>
          </cell>
          <cell r="H7859">
            <v>44929</v>
          </cell>
          <cell r="I7859" t="str">
            <v>ENTREGADO</v>
          </cell>
          <cell r="J7859">
            <v>44930</v>
          </cell>
          <cell r="K7859" t="str">
            <v>ANA BELEN DOMINGUEZ GORTAIRE</v>
          </cell>
          <cell r="L7859" t="str">
            <v>SANGOLQUI PSJE TAURA  SN  Y AV SHYRIS</v>
          </cell>
          <cell r="M7859" t="str">
            <v>1720531910</v>
          </cell>
          <cell r="N7859" t="str">
            <v>0958607315</v>
          </cell>
          <cell r="O7859" t="str">
            <v>0958607315</v>
          </cell>
          <cell r="P7859" t="str">
            <v>171102</v>
          </cell>
          <cell r="Q7859" t="str">
            <v>RUMIÑAHUI</v>
          </cell>
          <cell r="R7859" t="str">
            <v>PICHINCHA</v>
          </cell>
          <cell r="S7859" t="str">
            <v>SANGOLQUI - LOS BOHIOS</v>
          </cell>
          <cell r="T7859" t="str">
            <v>FLEXTRANS UIO</v>
          </cell>
          <cell r="U7859" t="str">
            <v>FLEXNETUIO_LOCAL</v>
          </cell>
          <cell r="V7859">
            <v>1</v>
          </cell>
          <cell r="W7859">
            <v>1</v>
          </cell>
          <cell r="X7859" t="str">
            <v>FLEXNET ECUADOR - MDELIVERY</v>
          </cell>
          <cell r="Y7859" t="str">
            <v>CALLE 28 DE JUNIO S/N Y GARCIA MORENO ENTRADA LLANO GRANDE</v>
          </cell>
        </row>
        <row r="7860">
          <cell r="A7860" t="str">
            <v>4777737</v>
          </cell>
          <cell r="B7860">
            <v>489364</v>
          </cell>
          <cell r="C7860" t="str">
            <v>4777737</v>
          </cell>
          <cell r="D7860" t="str">
            <v>MDELIVERY</v>
          </cell>
          <cell r="E7860" t="str">
            <v>DESPACHO</v>
          </cell>
          <cell r="F7860" t="str">
            <v>NORMAL</v>
          </cell>
          <cell r="G7860" t="str">
            <v>FT77364</v>
          </cell>
          <cell r="H7860">
            <v>44929</v>
          </cell>
          <cell r="I7860" t="str">
            <v>ENTREGADO</v>
          </cell>
          <cell r="J7860">
            <v>44930</v>
          </cell>
          <cell r="K7860" t="str">
            <v>CRUZ PROANO ALISON ESTEPHANIA</v>
          </cell>
          <cell r="L7860" t="str">
            <v>COMITE DEL PUEBLO CALLE JORGE GARCES  N64163 Y BALTAZAR CARRION</v>
          </cell>
          <cell r="M7860" t="str">
            <v>1751071877</v>
          </cell>
          <cell r="N7860" t="str">
            <v>0987772332</v>
          </cell>
          <cell r="O7860" t="str">
            <v>0987772332</v>
          </cell>
          <cell r="P7860" t="str">
            <v>170306</v>
          </cell>
          <cell r="Q7860" t="str">
            <v>QUITO</v>
          </cell>
          <cell r="R7860" t="str">
            <v>PICHINCHA</v>
          </cell>
          <cell r="S7860" t="str">
            <v>QUITO</v>
          </cell>
          <cell r="T7860" t="str">
            <v>FLEXTRANS UIO</v>
          </cell>
          <cell r="U7860" t="str">
            <v>FLEXNETUIO_LOCAL</v>
          </cell>
          <cell r="V7860">
            <v>1</v>
          </cell>
          <cell r="W7860">
            <v>1</v>
          </cell>
          <cell r="X7860" t="str">
            <v>FLEXNET ECUADOR - MDELIVERY</v>
          </cell>
          <cell r="Y7860" t="str">
            <v>CALLE 28 DE JUNIO S/N Y GARCIA MORENO ENTRADA LLANO GRANDE</v>
          </cell>
        </row>
        <row r="7861">
          <cell r="A7861" t="str">
            <v>4777763</v>
          </cell>
          <cell r="B7861">
            <v>489365</v>
          </cell>
          <cell r="C7861" t="str">
            <v>4777763</v>
          </cell>
          <cell r="D7861" t="str">
            <v>MDELIVERY</v>
          </cell>
          <cell r="E7861" t="str">
            <v>DESPACHO</v>
          </cell>
          <cell r="F7861" t="str">
            <v>NORMAL</v>
          </cell>
          <cell r="G7861" t="str">
            <v>FT77314</v>
          </cell>
          <cell r="H7861">
            <v>44929</v>
          </cell>
          <cell r="I7861" t="str">
            <v>ENTREGADO</v>
          </cell>
          <cell r="J7861">
            <v>44930</v>
          </cell>
          <cell r="K7861" t="str">
            <v>CRISTOBAL COLON REYES PALACIOS</v>
          </cell>
          <cell r="L7861" t="str">
            <v>TUMBACO CALLE FRANCISCO DE ORELLANA  SN  Y ALFONSO RUMAZO</v>
          </cell>
          <cell r="M7861" t="str">
            <v>1351507346</v>
          </cell>
          <cell r="N7861" t="str">
            <v>0958955059</v>
          </cell>
          <cell r="O7861" t="str">
            <v>0900000000</v>
          </cell>
          <cell r="P7861" t="str">
            <v>170902</v>
          </cell>
          <cell r="Q7861" t="str">
            <v>QUITO</v>
          </cell>
          <cell r="R7861" t="str">
            <v>PICHINCHA</v>
          </cell>
          <cell r="S7861" t="str">
            <v>TUMBACO</v>
          </cell>
          <cell r="T7861" t="str">
            <v>FLEXTRANS UIO</v>
          </cell>
          <cell r="U7861" t="str">
            <v>FLEXNETUIO_LOCAL</v>
          </cell>
          <cell r="V7861">
            <v>1</v>
          </cell>
          <cell r="W7861">
            <v>1</v>
          </cell>
          <cell r="X7861" t="str">
            <v>FLEXNET ECUADOR - MDELIVERY</v>
          </cell>
          <cell r="Y7861" t="str">
            <v>CALLE 28 DE JUNIO S/N Y GARCIA MORENO ENTRADA LLANO GRANDE</v>
          </cell>
        </row>
        <row r="7862">
          <cell r="A7862" t="str">
            <v>4777781</v>
          </cell>
          <cell r="B7862">
            <v>489366</v>
          </cell>
          <cell r="C7862" t="str">
            <v>4777781</v>
          </cell>
          <cell r="D7862" t="str">
            <v>MDELIVERY</v>
          </cell>
          <cell r="E7862" t="str">
            <v>DESPACHO</v>
          </cell>
          <cell r="F7862" t="str">
            <v>NORMAL</v>
          </cell>
          <cell r="G7862" t="str">
            <v>TF91563</v>
          </cell>
          <cell r="H7862">
            <v>44929</v>
          </cell>
          <cell r="I7862" t="str">
            <v>ENTREGADO</v>
          </cell>
          <cell r="J7862">
            <v>44931</v>
          </cell>
          <cell r="K7862" t="str">
            <v>JOSE LUIS ARROBA MOYA</v>
          </cell>
          <cell r="L7862" t="str">
            <v>TARQUI SAMANES 2  MZ 210 VILLA 1 CALLE HNO ROBERTO COSTA PRATS</v>
          </cell>
          <cell r="M7862" t="str">
            <v>0917728412</v>
          </cell>
          <cell r="N7862" t="str">
            <v>0904319464</v>
          </cell>
          <cell r="O7862" t="str">
            <v>0904319464</v>
          </cell>
          <cell r="P7862" t="str">
            <v>090509</v>
          </cell>
          <cell r="Q7862" t="str">
            <v>GUAYAQUIL</v>
          </cell>
          <cell r="R7862" t="str">
            <v>GUAYAS</v>
          </cell>
          <cell r="S7862" t="str">
            <v>GUAYAQUIL</v>
          </cell>
          <cell r="T7862" t="str">
            <v>ITSACOURIER</v>
          </cell>
          <cell r="U7862" t="str">
            <v>FLEXNETUIO_GYE</v>
          </cell>
          <cell r="V7862">
            <v>1</v>
          </cell>
          <cell r="W7862">
            <v>1</v>
          </cell>
          <cell r="X7862" t="str">
            <v>FLEXNET ECUADOR - MDELIVERY</v>
          </cell>
          <cell r="Y7862" t="str">
            <v>CALLE 28 DE JUNIO S/N Y GARCIA MORENO ENTRADA LLANO GRANDE</v>
          </cell>
        </row>
        <row r="7863">
          <cell r="A7863" t="str">
            <v>4777782</v>
          </cell>
          <cell r="B7863">
            <v>489367</v>
          </cell>
          <cell r="C7863" t="str">
            <v>4777782</v>
          </cell>
          <cell r="D7863" t="str">
            <v>MDELIVERY</v>
          </cell>
          <cell r="E7863" t="str">
            <v>DESPACHO</v>
          </cell>
          <cell r="F7863" t="str">
            <v>NORMAL</v>
          </cell>
          <cell r="G7863" t="str">
            <v>031080004777782</v>
          </cell>
          <cell r="H7863">
            <v>44929</v>
          </cell>
          <cell r="I7863" t="str">
            <v>ENTREGADO</v>
          </cell>
          <cell r="J7863">
            <v>44931</v>
          </cell>
          <cell r="K7863" t="str">
            <v>SILVIA ALEXANDRA CASTRO ENCALADA</v>
          </cell>
          <cell r="L7863" t="str">
            <v>ELOY ALFARO  CDLA 12 DE NOVIEMBRE  MZ LL SOLAR 20</v>
          </cell>
          <cell r="M7863" t="str">
            <v>0922700455</v>
          </cell>
          <cell r="N7863" t="str">
            <v>0995124174</v>
          </cell>
          <cell r="O7863" t="str">
            <v>0995124174</v>
          </cell>
          <cell r="P7863" t="str">
            <v>092410</v>
          </cell>
          <cell r="Q7863" t="str">
            <v>DURAN</v>
          </cell>
          <cell r="R7863" t="str">
            <v>GUAYAS</v>
          </cell>
          <cell r="S7863" t="str">
            <v>ELOY ALFARO (DURAN)</v>
          </cell>
          <cell r="T7863" t="str">
            <v>TRAMACO</v>
          </cell>
          <cell r="U7863" t="str">
            <v>FLEXNETUIO_GYE</v>
          </cell>
          <cell r="V7863">
            <v>1</v>
          </cell>
          <cell r="W7863">
            <v>1</v>
          </cell>
          <cell r="X7863" t="str">
            <v>FLEXNET ECUADOR - MDELIVERY</v>
          </cell>
          <cell r="Y7863" t="str">
            <v>CALLE 28 DE JUNIO S/N Y GARCIA MORENO ENTRADA LLANO GRANDE</v>
          </cell>
        </row>
        <row r="7864">
          <cell r="A7864" t="str">
            <v>4777786</v>
          </cell>
          <cell r="B7864">
            <v>489368</v>
          </cell>
          <cell r="C7864" t="str">
            <v>4777786</v>
          </cell>
          <cell r="D7864" t="str">
            <v>MDELIVERY</v>
          </cell>
          <cell r="E7864" t="str">
            <v>DESPACHO</v>
          </cell>
          <cell r="F7864" t="str">
            <v>NORMAL</v>
          </cell>
          <cell r="G7864" t="str">
            <v>TF91553</v>
          </cell>
          <cell r="H7864">
            <v>44929</v>
          </cell>
          <cell r="I7864" t="str">
            <v>ENTREGADO</v>
          </cell>
          <cell r="J7864">
            <v>44931</v>
          </cell>
          <cell r="K7864" t="str">
            <v>BERTHA AZUCENA MEDINA LOPEZ</v>
          </cell>
          <cell r="L7864" t="str">
            <v>URDANETA CALLE GUERRERO VALENZUELA  314  Y GOMEZ RENDON</v>
          </cell>
          <cell r="M7864" t="str">
            <v>0909509325</v>
          </cell>
          <cell r="N7864" t="str">
            <v>0994002945</v>
          </cell>
          <cell r="O7864" t="str">
            <v>0994002945</v>
          </cell>
          <cell r="P7864" t="str">
            <v>090302</v>
          </cell>
          <cell r="Q7864" t="str">
            <v>GUAYAQUIL</v>
          </cell>
          <cell r="R7864" t="str">
            <v>GUAYAS</v>
          </cell>
          <cell r="S7864" t="str">
            <v>GUAYAQUIL</v>
          </cell>
          <cell r="T7864" t="str">
            <v>ITSACOURIER</v>
          </cell>
          <cell r="U7864" t="str">
            <v>FLEXNETUIO_GYE</v>
          </cell>
          <cell r="V7864">
            <v>1</v>
          </cell>
          <cell r="W7864">
            <v>1</v>
          </cell>
          <cell r="X7864" t="str">
            <v>FLEXNET ECUADOR - MDELIVERY</v>
          </cell>
          <cell r="Y7864" t="str">
            <v>CALLE 28 DE JUNIO S/N Y GARCIA MORENO ENTRADA LLANO GRANDE</v>
          </cell>
        </row>
        <row r="7865">
          <cell r="A7865" t="str">
            <v>4777789</v>
          </cell>
          <cell r="B7865">
            <v>489369</v>
          </cell>
          <cell r="C7865" t="str">
            <v>4777789</v>
          </cell>
          <cell r="D7865" t="str">
            <v>MDELIVERY</v>
          </cell>
          <cell r="E7865" t="str">
            <v>DESPACHO</v>
          </cell>
          <cell r="F7865" t="str">
            <v>NORMAL</v>
          </cell>
          <cell r="G7865" t="str">
            <v>TF91602</v>
          </cell>
          <cell r="H7865">
            <v>44929</v>
          </cell>
          <cell r="I7865" t="str">
            <v>ENTREGADO</v>
          </cell>
          <cell r="J7865">
            <v>44931</v>
          </cell>
          <cell r="K7865" t="str">
            <v>AZUCENA BIENVENIDA QUINONEZ MUNOZ</v>
          </cell>
          <cell r="L7865" t="str">
            <v>XIMENA  COOP FRAGATA  MZ 2207 VILLA 8</v>
          </cell>
          <cell r="M7865" t="str">
            <v>0800439937</v>
          </cell>
          <cell r="N7865" t="str">
            <v>0979216127</v>
          </cell>
          <cell r="O7865" t="str">
            <v>0979216127</v>
          </cell>
          <cell r="P7865" t="str">
            <v>090204</v>
          </cell>
          <cell r="Q7865" t="str">
            <v>GUAYAQUIL</v>
          </cell>
          <cell r="R7865" t="str">
            <v>GUAYAS</v>
          </cell>
          <cell r="S7865" t="str">
            <v>GUAYAQUIL</v>
          </cell>
          <cell r="T7865" t="str">
            <v>ITSACOURIER</v>
          </cell>
          <cell r="U7865" t="str">
            <v>FLEXNETUIO_GYE</v>
          </cell>
          <cell r="V7865">
            <v>1</v>
          </cell>
          <cell r="W7865">
            <v>1</v>
          </cell>
          <cell r="X7865" t="str">
            <v>FLEXNET ECUADOR - MDELIVERY</v>
          </cell>
          <cell r="Y7865" t="str">
            <v>CALLE 28 DE JUNIO S/N Y GARCIA MORENO ENTRADA LLANO GRANDE</v>
          </cell>
        </row>
        <row r="7866">
          <cell r="A7866" t="str">
            <v>4777793</v>
          </cell>
          <cell r="B7866">
            <v>489370</v>
          </cell>
          <cell r="C7866" t="str">
            <v>4777793</v>
          </cell>
          <cell r="D7866" t="str">
            <v>MDELIVERY</v>
          </cell>
          <cell r="E7866" t="str">
            <v>DESPACHO</v>
          </cell>
          <cell r="F7866" t="str">
            <v>DERIVADO PICK UP</v>
          </cell>
          <cell r="G7866" t="str">
            <v>031080004777793</v>
          </cell>
          <cell r="H7866">
            <v>44929</v>
          </cell>
          <cell r="I7866" t="str">
            <v>ENTREGADO</v>
          </cell>
          <cell r="J7866">
            <v>44932</v>
          </cell>
          <cell r="K7866" t="str">
            <v>LUCERO RAQUEL VARGAS CORDOVILLA</v>
          </cell>
          <cell r="L7866" t="str">
            <v>OFICINA TRAMACO AMBATO  AV CEVALLOS</v>
          </cell>
          <cell r="M7866" t="str">
            <v>1804251310</v>
          </cell>
          <cell r="N7866" t="str">
            <v>0985432161</v>
          </cell>
          <cell r="O7866" t="str">
            <v>0985432161</v>
          </cell>
          <cell r="P7866" t="str">
            <v>AMBATO</v>
          </cell>
          <cell r="Q7866" t="str">
            <v>AMBATO</v>
          </cell>
          <cell r="R7866" t="str">
            <v>TUNGURAHUA</v>
          </cell>
          <cell r="S7866" t="str">
            <v>AMBATO</v>
          </cell>
          <cell r="T7866" t="str">
            <v>TRAMACO</v>
          </cell>
          <cell r="U7866" t="str">
            <v>FLEXNETUIO_PROVINCIA</v>
          </cell>
          <cell r="V7866">
            <v>1</v>
          </cell>
          <cell r="W7866">
            <v>1</v>
          </cell>
          <cell r="X7866" t="str">
            <v>FLEXNET ECUADOR - MDELIVERY</v>
          </cell>
          <cell r="Y7866" t="str">
            <v>CALLE 28 DE JUNIO S/N Y GARCIA MORENO ENTRADA LLANO GRANDE</v>
          </cell>
        </row>
        <row r="7867">
          <cell r="A7867" t="str">
            <v>4756449</v>
          </cell>
          <cell r="B7867">
            <v>489281</v>
          </cell>
          <cell r="C7867" t="str">
            <v>4756449</v>
          </cell>
          <cell r="D7867" t="str">
            <v>MDELIVERY</v>
          </cell>
          <cell r="E7867" t="str">
            <v>DESPACHO</v>
          </cell>
          <cell r="F7867" t="str">
            <v>NORMAL</v>
          </cell>
          <cell r="G7867" t="str">
            <v>TF91569</v>
          </cell>
          <cell r="H7867">
            <v>44929</v>
          </cell>
          <cell r="I7867" t="str">
            <v>ENTREGADO</v>
          </cell>
          <cell r="J7867">
            <v>44931</v>
          </cell>
          <cell r="K7867" t="str">
            <v>ESCUDERO CRESPO JUAN MARCELO</v>
          </cell>
          <cell r="L7867" t="str">
            <v>URBAN NOR MANZANA 141 VILLA 14, CASA COLOR BLANCO, FRENTE A UNA CASA DE 3 PISOS ESQUINER</v>
          </cell>
          <cell r="M7867" t="str">
            <v>0104794177</v>
          </cell>
          <cell r="N7867" t="str">
            <v>0993680024</v>
          </cell>
          <cell r="P7867" t="str">
            <v>GUAYAQUIL</v>
          </cell>
          <cell r="Q7867" t="str">
            <v>GUAYAQUIL</v>
          </cell>
          <cell r="R7867" t="str">
            <v>GUAYAS</v>
          </cell>
          <cell r="T7867" t="str">
            <v>ITSACOURIER</v>
          </cell>
          <cell r="U7867" t="str">
            <v>FLEXNETUIO_GYE</v>
          </cell>
          <cell r="V7867">
            <v>1</v>
          </cell>
          <cell r="W7867">
            <v>1</v>
          </cell>
          <cell r="X7867" t="str">
            <v>FLEXNET ECUADOR - MDELIVERY</v>
          </cell>
          <cell r="Y7867" t="str">
            <v>CALLE 28 DE JUNIO S/N Y GARCIA MORENO ENTRADA LLANO GRANDE</v>
          </cell>
        </row>
        <row r="7868">
          <cell r="A7868" t="str">
            <v>4768144</v>
          </cell>
          <cell r="B7868">
            <v>489282</v>
          </cell>
          <cell r="C7868" t="str">
            <v>4768144</v>
          </cell>
          <cell r="D7868" t="str">
            <v>MDELIVERY</v>
          </cell>
          <cell r="E7868" t="str">
            <v>DESPACHO</v>
          </cell>
          <cell r="F7868" t="str">
            <v>DERIVADO PICK UP</v>
          </cell>
          <cell r="G7868" t="str">
            <v>031080004768144</v>
          </cell>
          <cell r="H7868">
            <v>44929</v>
          </cell>
          <cell r="I7868" t="str">
            <v>ENTREGADO</v>
          </cell>
          <cell r="J7868">
            <v>44931</v>
          </cell>
          <cell r="K7868" t="str">
            <v>DAVID ESTEBAN LOPEZ CORDERO</v>
          </cell>
          <cell r="L7868" t="str">
            <v>OFICINA TRAMACO EL TENA</v>
          </cell>
          <cell r="M7868" t="str">
            <v>1723936066</v>
          </cell>
          <cell r="N7868" t="str">
            <v>0968489590</v>
          </cell>
          <cell r="O7868" t="str">
            <v>0000000000</v>
          </cell>
          <cell r="P7868" t="str">
            <v>TENA</v>
          </cell>
          <cell r="Q7868" t="str">
            <v>TENA</v>
          </cell>
          <cell r="R7868" t="str">
            <v>NAPO</v>
          </cell>
          <cell r="T7868" t="str">
            <v>TRAMACO</v>
          </cell>
          <cell r="U7868" t="str">
            <v>FLEXNETUIO_PROVINCIA</v>
          </cell>
          <cell r="V7868">
            <v>1</v>
          </cell>
          <cell r="W7868">
            <v>1</v>
          </cell>
          <cell r="X7868" t="str">
            <v>FLEXNET ECUADOR - MDELIVERY</v>
          </cell>
          <cell r="Y7868" t="str">
            <v>CALLE 28 DE JUNIO S/N Y GARCIA MORENO ENTRADA LLANO GRANDE</v>
          </cell>
        </row>
        <row r="7869">
          <cell r="A7869" t="str">
            <v>4769889</v>
          </cell>
          <cell r="B7869">
            <v>489283</v>
          </cell>
          <cell r="C7869" t="str">
            <v>4769889</v>
          </cell>
          <cell r="D7869" t="str">
            <v>MDELIVERY</v>
          </cell>
          <cell r="E7869" t="str">
            <v>DESPACHO</v>
          </cell>
          <cell r="F7869" t="str">
            <v>NORMAL</v>
          </cell>
          <cell r="G7869" t="str">
            <v>FT77318</v>
          </cell>
          <cell r="H7869">
            <v>44929</v>
          </cell>
          <cell r="I7869" t="str">
            <v>ENTREGADO</v>
          </cell>
          <cell r="J7869">
            <v>44932</v>
          </cell>
          <cell r="K7869" t="str">
            <v>CORELLA CADENA MARIA BELEN</v>
          </cell>
          <cell r="L7869" t="str">
            <v>CHILLOGALLO CALLE NICOLAS CEVALLOS OE12 95 CALLE OE12D</v>
          </cell>
          <cell r="M7869" t="str">
            <v>1725390064</v>
          </cell>
          <cell r="N7869" t="str">
            <v>0982798811</v>
          </cell>
          <cell r="O7869" t="str">
            <v>0982798811</v>
          </cell>
          <cell r="P7869" t="str">
            <v>170707</v>
          </cell>
          <cell r="Q7869" t="str">
            <v>QUITO</v>
          </cell>
          <cell r="R7869" t="str">
            <v>PICHINCHA</v>
          </cell>
          <cell r="S7869" t="str">
            <v>QUITO</v>
          </cell>
          <cell r="T7869" t="str">
            <v>FLEXTRANS UIO</v>
          </cell>
          <cell r="U7869" t="str">
            <v>FLEXNETUIO_LOCAL</v>
          </cell>
          <cell r="V7869">
            <v>1</v>
          </cell>
          <cell r="W7869">
            <v>1</v>
          </cell>
          <cell r="X7869" t="str">
            <v>FLEXNET ECUADOR - MDELIVERY</v>
          </cell>
          <cell r="Y7869" t="str">
            <v>CALLE 28 DE JUNIO S/N Y GARCIA MORENO ENTRADA LLANO GRANDE</v>
          </cell>
        </row>
        <row r="7870">
          <cell r="A7870" t="str">
            <v>4773092</v>
          </cell>
          <cell r="B7870">
            <v>489284</v>
          </cell>
          <cell r="C7870" t="str">
            <v>4773092</v>
          </cell>
          <cell r="D7870" t="str">
            <v>MDELIVERY</v>
          </cell>
          <cell r="E7870" t="str">
            <v>DESPACHO</v>
          </cell>
          <cell r="F7870" t="str">
            <v>NORMAL</v>
          </cell>
          <cell r="G7870" t="str">
            <v>TF91546</v>
          </cell>
          <cell r="H7870">
            <v>44929</v>
          </cell>
          <cell r="I7870" t="str">
            <v>ENTREGADO</v>
          </cell>
          <cell r="J7870">
            <v>44930</v>
          </cell>
          <cell r="K7870" t="str">
            <v>JUAN ANDRES CLAVIJO BRAVO</v>
          </cell>
          <cell r="L7870" t="str">
            <v>TARQUI    FLORIDA NORTE    MZ 408  SOLAR 17 4TO PASEO 19 C</v>
          </cell>
          <cell r="M7870" t="str">
            <v>2300470701</v>
          </cell>
          <cell r="N7870" t="str">
            <v>0967414635</v>
          </cell>
          <cell r="O7870" t="str">
            <v>0967414635</v>
          </cell>
          <cell r="P7870" t="str">
            <v>090605</v>
          </cell>
          <cell r="Q7870" t="str">
            <v>GUAYAQUIL</v>
          </cell>
          <cell r="R7870" t="str">
            <v>GUAYAS</v>
          </cell>
          <cell r="S7870" t="str">
            <v>GUAYAQUIL</v>
          </cell>
          <cell r="T7870" t="str">
            <v>ITSACOURIER</v>
          </cell>
          <cell r="U7870" t="str">
            <v>FLEXNETUIO_GYE</v>
          </cell>
          <cell r="V7870">
            <v>1</v>
          </cell>
          <cell r="W7870">
            <v>1</v>
          </cell>
          <cell r="X7870" t="str">
            <v>FLEXNET ECUADOR - MDELIVERY</v>
          </cell>
          <cell r="Y7870" t="str">
            <v>CALLE 28 DE JUNIO S/N Y GARCIA MORENO ENTRADA LLANO GRANDE</v>
          </cell>
        </row>
        <row r="7871">
          <cell r="A7871" t="str">
            <v>4773755</v>
          </cell>
          <cell r="B7871">
            <v>489285</v>
          </cell>
          <cell r="C7871" t="str">
            <v>4773755</v>
          </cell>
          <cell r="D7871" t="str">
            <v>MDELIVERY</v>
          </cell>
          <cell r="E7871" t="str">
            <v>DESPACHO</v>
          </cell>
          <cell r="F7871" t="str">
            <v>NORMAL</v>
          </cell>
          <cell r="G7871" t="str">
            <v>FT77248</v>
          </cell>
          <cell r="H7871">
            <v>44929</v>
          </cell>
          <cell r="I7871" t="str">
            <v>ENTREGADO</v>
          </cell>
          <cell r="J7871">
            <v>44930</v>
          </cell>
          <cell r="K7871" t="str">
            <v>ESTHEFANY VIRGINIA BONILLA MANGUAY</v>
          </cell>
          <cell r="L7871" t="str">
            <v>TUMBACO CALLE CARLOS CUEVA N6 131 CALLE JUAN LOVATO</v>
          </cell>
          <cell r="M7871" t="str">
            <v>1751625938</v>
          </cell>
          <cell r="N7871" t="str">
            <v>0988355200</v>
          </cell>
          <cell r="O7871" t="str">
            <v>0988355200</v>
          </cell>
          <cell r="P7871" t="str">
            <v>170903</v>
          </cell>
          <cell r="Q7871" t="str">
            <v>QUITO</v>
          </cell>
          <cell r="R7871" t="str">
            <v>PICHINCHA</v>
          </cell>
          <cell r="S7871" t="str">
            <v>TUMBACO</v>
          </cell>
          <cell r="T7871" t="str">
            <v>FLEXTRANS UIO</v>
          </cell>
          <cell r="U7871" t="str">
            <v>FLEXNETUIO_LOCAL</v>
          </cell>
          <cell r="V7871">
            <v>1</v>
          </cell>
          <cell r="W7871">
            <v>1</v>
          </cell>
          <cell r="X7871" t="str">
            <v>FLEXNET ECUADOR - MDELIVERY</v>
          </cell>
          <cell r="Y7871" t="str">
            <v>CALLE 28 DE JUNIO S/N Y GARCIA MORENO ENTRADA LLANO GRANDE</v>
          </cell>
        </row>
        <row r="7872">
          <cell r="A7872" t="str">
            <v>4773831</v>
          </cell>
          <cell r="B7872">
            <v>489286</v>
          </cell>
          <cell r="C7872" t="str">
            <v>4773831</v>
          </cell>
          <cell r="D7872" t="str">
            <v>MDELIVERY</v>
          </cell>
          <cell r="E7872" t="str">
            <v>DESPACHO</v>
          </cell>
          <cell r="F7872" t="str">
            <v>NORMAL</v>
          </cell>
          <cell r="G7872" t="str">
            <v>031080004773831</v>
          </cell>
          <cell r="H7872">
            <v>44929</v>
          </cell>
          <cell r="I7872" t="str">
            <v>ENTREGADO</v>
          </cell>
          <cell r="J7872">
            <v>44930</v>
          </cell>
          <cell r="K7872" t="str">
            <v>EDWIN GEOVANNY SEDAMANOS FERNANDEZ</v>
          </cell>
          <cell r="L7872" t="str">
            <v>PUERTO BOLIVAR AV 2DA SUR  SN CARRERA 24 AVA OESTE</v>
          </cell>
          <cell r="M7872" t="str">
            <v>0704252402</v>
          </cell>
          <cell r="N7872" t="str">
            <v>0979427997</v>
          </cell>
          <cell r="O7872" t="str">
            <v>0979427997</v>
          </cell>
          <cell r="P7872" t="str">
            <v>070216</v>
          </cell>
          <cell r="Q7872" t="str">
            <v>MACHALA</v>
          </cell>
          <cell r="R7872" t="str">
            <v>EL ORO</v>
          </cell>
          <cell r="S7872" t="str">
            <v>MACHALA</v>
          </cell>
          <cell r="T7872" t="str">
            <v>TRAMACO</v>
          </cell>
          <cell r="U7872" t="str">
            <v>FLEXNETUIO_PROVINCIA</v>
          </cell>
          <cell r="V7872">
            <v>1</v>
          </cell>
          <cell r="W7872">
            <v>1</v>
          </cell>
          <cell r="X7872" t="str">
            <v>FLEXNET ECUADOR - MDELIVERY</v>
          </cell>
          <cell r="Y7872" t="str">
            <v>CALLE 28 DE JUNIO S/N Y GARCIA MORENO ENTRADA LLANO GRANDE</v>
          </cell>
        </row>
        <row r="7873">
          <cell r="A7873" t="str">
            <v>4774457</v>
          </cell>
          <cell r="B7873">
            <v>489287</v>
          </cell>
          <cell r="C7873" t="str">
            <v>4774457</v>
          </cell>
          <cell r="D7873" t="str">
            <v>MDELIVERY</v>
          </cell>
          <cell r="E7873" t="str">
            <v>DESPACHO</v>
          </cell>
          <cell r="F7873" t="str">
            <v>NORMAL</v>
          </cell>
          <cell r="G7873" t="str">
            <v>TF91582</v>
          </cell>
          <cell r="H7873">
            <v>44929</v>
          </cell>
          <cell r="I7873" t="str">
            <v>ENTREGADO</v>
          </cell>
          <cell r="J7873">
            <v>44932</v>
          </cell>
          <cell r="K7873" t="str">
            <v>PARRALES BAZAN LUIS GREGORIO</v>
          </cell>
          <cell r="L7873" t="str">
            <v>XIMENA  CDLA VIERNES SANTO  MZ 4506  SOLAR 4</v>
          </cell>
          <cell r="M7873" t="str">
            <v>0915892905</v>
          </cell>
          <cell r="N7873" t="str">
            <v>0995541747</v>
          </cell>
          <cell r="O7873" t="str">
            <v/>
          </cell>
          <cell r="P7873" t="str">
            <v>090204</v>
          </cell>
          <cell r="Q7873" t="str">
            <v>GUAYAQUIL</v>
          </cell>
          <cell r="R7873" t="str">
            <v>GUAYAS</v>
          </cell>
          <cell r="S7873" t="str">
            <v>GUAYAQUIL</v>
          </cell>
          <cell r="T7873" t="str">
            <v>ITSACOURIER</v>
          </cell>
          <cell r="U7873" t="str">
            <v>FLEXNETUIO_GYE</v>
          </cell>
          <cell r="V7873">
            <v>1</v>
          </cell>
          <cell r="W7873">
            <v>1</v>
          </cell>
          <cell r="X7873" t="str">
            <v>FLEXNET ECUADOR - MDELIVERY</v>
          </cell>
          <cell r="Y7873" t="str">
            <v>CALLE 28 DE JUNIO S/N Y GARCIA MORENO ENTRADA LLANO GRANDE</v>
          </cell>
        </row>
        <row r="7874">
          <cell r="A7874" t="str">
            <v>4774561</v>
          </cell>
          <cell r="B7874">
            <v>489288</v>
          </cell>
          <cell r="C7874" t="str">
            <v>4774561</v>
          </cell>
          <cell r="D7874" t="str">
            <v>MDELIVERY</v>
          </cell>
          <cell r="E7874" t="str">
            <v>DESPACHO</v>
          </cell>
          <cell r="F7874" t="str">
            <v>NORMAL</v>
          </cell>
          <cell r="G7874" t="str">
            <v>FT77376</v>
          </cell>
          <cell r="H7874">
            <v>44929</v>
          </cell>
          <cell r="I7874" t="str">
            <v>ENTREGADO</v>
          </cell>
          <cell r="J7874">
            <v>44930</v>
          </cell>
          <cell r="K7874" t="str">
            <v>TRINO JAINIL PARRA MENDOZA</v>
          </cell>
          <cell r="L7874" t="str">
            <v>CALDERON CALLE 9 DE AGOSTO  SN  CALLE MARIA DUCHICELA</v>
          </cell>
          <cell r="M7874" t="str">
            <v>1761401668</v>
          </cell>
          <cell r="N7874" t="str">
            <v>0982734466</v>
          </cell>
          <cell r="O7874" t="str">
            <v>0999228628</v>
          </cell>
          <cell r="P7874" t="str">
            <v>170203</v>
          </cell>
          <cell r="Q7874" t="str">
            <v>QUITO</v>
          </cell>
          <cell r="R7874" t="str">
            <v>PICHINCHA</v>
          </cell>
          <cell r="S7874" t="str">
            <v>CALDERON (CARAPUNGO)</v>
          </cell>
          <cell r="T7874" t="str">
            <v>FLEXTRANS UIO</v>
          </cell>
          <cell r="U7874" t="str">
            <v>FLEXNETUIO_LOCAL</v>
          </cell>
          <cell r="V7874">
            <v>1</v>
          </cell>
          <cell r="W7874">
            <v>1</v>
          </cell>
          <cell r="X7874" t="str">
            <v>FLEXNET ECUADOR - MDELIVERY</v>
          </cell>
          <cell r="Y7874" t="str">
            <v>CALLE 28 DE JUNIO S/N Y GARCIA MORENO ENTRADA LLANO GRANDE</v>
          </cell>
        </row>
        <row r="7875">
          <cell r="A7875" t="str">
            <v>4774754</v>
          </cell>
          <cell r="B7875">
            <v>489289</v>
          </cell>
          <cell r="C7875" t="str">
            <v>4774754</v>
          </cell>
          <cell r="D7875" t="str">
            <v>MDELIVERY</v>
          </cell>
          <cell r="E7875" t="str">
            <v>DESPACHO</v>
          </cell>
          <cell r="F7875" t="str">
            <v>NORMAL</v>
          </cell>
          <cell r="G7875" t="str">
            <v>031080004774754</v>
          </cell>
          <cell r="H7875">
            <v>44929</v>
          </cell>
          <cell r="I7875" t="str">
            <v>ENTREGADO</v>
          </cell>
          <cell r="J7875">
            <v>44930</v>
          </cell>
          <cell r="K7875" t="str">
            <v>VILLON MENDEZ RONALD ALEXANDER</v>
          </cell>
          <cell r="L7875" t="str">
            <v>ELOY ALFARO CIUDADEL PEDRO MENENDEZ  MZ 17 SL 10</v>
          </cell>
          <cell r="M7875" t="str">
            <v>0920762887</v>
          </cell>
          <cell r="N7875" t="str">
            <v>0958739594</v>
          </cell>
          <cell r="O7875" t="str">
            <v>0958739594</v>
          </cell>
          <cell r="P7875" t="str">
            <v>DURAN</v>
          </cell>
          <cell r="Q7875" t="str">
            <v>DURAN</v>
          </cell>
          <cell r="R7875" t="str">
            <v>GUAYAS</v>
          </cell>
          <cell r="T7875" t="str">
            <v>TRAMACO</v>
          </cell>
          <cell r="U7875" t="str">
            <v>FLEXNETUIO_GYE</v>
          </cell>
          <cell r="V7875">
            <v>1</v>
          </cell>
          <cell r="W7875">
            <v>1</v>
          </cell>
          <cell r="X7875" t="str">
            <v>FLEXNET ECUADOR - MDELIVERY</v>
          </cell>
          <cell r="Y7875" t="str">
            <v>CALLE 28 DE JUNIO S/N Y GARCIA MORENO ENTRADA LLANO GRANDE</v>
          </cell>
        </row>
        <row r="7876">
          <cell r="A7876" t="str">
            <v>4774954</v>
          </cell>
          <cell r="B7876">
            <v>489290</v>
          </cell>
          <cell r="C7876" t="str">
            <v>4774954</v>
          </cell>
          <cell r="D7876" t="str">
            <v>MDELIVERY</v>
          </cell>
          <cell r="E7876" t="str">
            <v>DESPACHO</v>
          </cell>
          <cell r="F7876" t="str">
            <v>NORMAL</v>
          </cell>
          <cell r="G7876" t="str">
            <v>031080004774954</v>
          </cell>
          <cell r="H7876">
            <v>44929</v>
          </cell>
          <cell r="I7876" t="str">
            <v>ENTREGADO</v>
          </cell>
          <cell r="J7876">
            <v>44931</v>
          </cell>
          <cell r="K7876" t="str">
            <v>TANYA MERCEDES RODRIGUEZ GUALE</v>
          </cell>
          <cell r="L7876" t="str">
            <v>SANTA ELENA  CDLA MIRAFLORES  MZ 42 SOLAR 3A</v>
          </cell>
          <cell r="M7876" t="str">
            <v>0921241097</v>
          </cell>
          <cell r="N7876" t="str">
            <v>0958722144</v>
          </cell>
          <cell r="O7876" t="str">
            <v>0958722144</v>
          </cell>
          <cell r="P7876" t="str">
            <v>SANTA ELENA</v>
          </cell>
          <cell r="Q7876" t="str">
            <v>SANTA ELENA</v>
          </cell>
          <cell r="R7876" t="str">
            <v>SANTA ELENA</v>
          </cell>
          <cell r="T7876" t="str">
            <v>TRAMACO</v>
          </cell>
          <cell r="U7876" t="str">
            <v>FLEXNETUIO_PROVINCIA</v>
          </cell>
          <cell r="V7876">
            <v>1</v>
          </cell>
          <cell r="W7876">
            <v>1</v>
          </cell>
          <cell r="X7876" t="str">
            <v>FLEXNET ECUADOR - MDELIVERY</v>
          </cell>
          <cell r="Y7876" t="str">
            <v>CALLE 28 DE JUNIO S/N Y GARCIA MORENO ENTRADA LLANO GRANDE</v>
          </cell>
        </row>
        <row r="7877">
          <cell r="A7877" t="str">
            <v>4774997</v>
          </cell>
          <cell r="B7877">
            <v>489291</v>
          </cell>
          <cell r="C7877" t="str">
            <v>4774997</v>
          </cell>
          <cell r="D7877" t="str">
            <v>MDELIVERY</v>
          </cell>
          <cell r="E7877" t="str">
            <v>DESPACHO</v>
          </cell>
          <cell r="F7877" t="str">
            <v>NORMAL</v>
          </cell>
          <cell r="G7877" t="str">
            <v>FT77305</v>
          </cell>
          <cell r="H7877">
            <v>44929</v>
          </cell>
          <cell r="I7877" t="str">
            <v>ENTREGADO</v>
          </cell>
          <cell r="J7877">
            <v>44929</v>
          </cell>
          <cell r="K7877" t="str">
            <v>JARETT DAENA GUEVARA SUAREZ</v>
          </cell>
          <cell r="L7877" t="str">
            <v>CALDERON    CALLE GARCIA MORENO   SN AV  PANAMERICANA  NORTE</v>
          </cell>
          <cell r="M7877" t="str">
            <v>1724005440</v>
          </cell>
          <cell r="N7877" t="str">
            <v>0987952290</v>
          </cell>
          <cell r="O7877" t="str">
            <v>0987952290</v>
          </cell>
          <cell r="P7877" t="str">
            <v>170208</v>
          </cell>
          <cell r="Q7877" t="str">
            <v>QUITO</v>
          </cell>
          <cell r="R7877" t="str">
            <v>PICHINCHA</v>
          </cell>
          <cell r="S7877" t="str">
            <v>CALDERON (CARAPUNGO)</v>
          </cell>
          <cell r="T7877" t="str">
            <v>FLEXTRANS UIO</v>
          </cell>
          <cell r="U7877" t="str">
            <v>FLEXNETUIO_LOCAL</v>
          </cell>
          <cell r="V7877">
            <v>1</v>
          </cell>
          <cell r="W7877">
            <v>1</v>
          </cell>
          <cell r="X7877" t="str">
            <v>FLEXNET ECUADOR - MDELIVERY</v>
          </cell>
          <cell r="Y7877" t="str">
            <v>CALLE 28 DE JUNIO S/N Y GARCIA MORENO ENTRADA LLANO GRANDE</v>
          </cell>
        </row>
        <row r="7878">
          <cell r="A7878" t="str">
            <v>4775040</v>
          </cell>
          <cell r="B7878">
            <v>489292</v>
          </cell>
          <cell r="C7878" t="str">
            <v>4775040</v>
          </cell>
          <cell r="D7878" t="str">
            <v>MDELIVERY</v>
          </cell>
          <cell r="E7878" t="str">
            <v>DESPACHO</v>
          </cell>
          <cell r="F7878" t="str">
            <v>DERIVADO PICK UP</v>
          </cell>
          <cell r="G7878" t="str">
            <v>031080004775040</v>
          </cell>
          <cell r="H7878">
            <v>44929</v>
          </cell>
          <cell r="I7878" t="str">
            <v>ENTREGADO</v>
          </cell>
          <cell r="J7878">
            <v>44932</v>
          </cell>
          <cell r="K7878" t="str">
            <v>EDISON DAVID SOCASI LOACHAMIN</v>
          </cell>
          <cell r="L7878" t="str">
            <v>OFICINA TRAMACO PUNTO DE ATENCION AMERICA</v>
          </cell>
          <cell r="M7878" t="str">
            <v>1720184702</v>
          </cell>
          <cell r="N7878" t="str">
            <v>0979336489</v>
          </cell>
          <cell r="O7878" t="str">
            <v>0979336489</v>
          </cell>
          <cell r="P7878" t="str">
            <v>QUITO</v>
          </cell>
          <cell r="Q7878" t="str">
            <v>QUITO</v>
          </cell>
          <cell r="R7878" t="str">
            <v>PICHINCHA</v>
          </cell>
          <cell r="T7878" t="str">
            <v>TRAMACO</v>
          </cell>
          <cell r="U7878" t="str">
            <v>FLEXNETUIO_LOCAL</v>
          </cell>
          <cell r="V7878">
            <v>1</v>
          </cell>
          <cell r="W7878">
            <v>1</v>
          </cell>
          <cell r="X7878" t="str">
            <v>FLEXNET ECUADOR - MDELIVERY</v>
          </cell>
          <cell r="Y7878" t="str">
            <v>CALLE 28 DE JUNIO S/N Y GARCIA MORENO ENTRADA LLANO GRANDE</v>
          </cell>
        </row>
        <row r="7879">
          <cell r="A7879" t="str">
            <v>4775081</v>
          </cell>
          <cell r="B7879">
            <v>489293</v>
          </cell>
          <cell r="C7879" t="str">
            <v>4775081</v>
          </cell>
          <cell r="D7879" t="str">
            <v>MDELIVERY</v>
          </cell>
          <cell r="E7879" t="str">
            <v>DESPACHO</v>
          </cell>
          <cell r="F7879" t="str">
            <v>NORMAL</v>
          </cell>
          <cell r="G7879" t="str">
            <v>FT77239</v>
          </cell>
          <cell r="H7879">
            <v>44929</v>
          </cell>
          <cell r="I7879" t="str">
            <v>ENTREGADO</v>
          </cell>
          <cell r="J7879">
            <v>44930</v>
          </cell>
          <cell r="K7879" t="str">
            <v>VIRACUCHA CHALPARTAR LUIS EDISON</v>
          </cell>
          <cell r="L7879" t="str">
            <v>PUEMBO   AV DE LOS CONQUISTADORES  SN  VIA INTEROCEANICA KM 21 Y MEDIO</v>
          </cell>
          <cell r="M7879" t="str">
            <v>1724142417</v>
          </cell>
          <cell r="N7879" t="str">
            <v>0995884868</v>
          </cell>
          <cell r="O7879" t="str">
            <v>0987830112</v>
          </cell>
          <cell r="P7879" t="str">
            <v>170905</v>
          </cell>
          <cell r="Q7879" t="str">
            <v>QUITO</v>
          </cell>
          <cell r="R7879" t="str">
            <v>PICHINCHA</v>
          </cell>
          <cell r="S7879" t="str">
            <v>PUEMBO</v>
          </cell>
          <cell r="T7879" t="str">
            <v>FLEXTRANS UIO</v>
          </cell>
          <cell r="U7879" t="str">
            <v>FLEXNETUIO_LOCAL</v>
          </cell>
          <cell r="V7879">
            <v>1</v>
          </cell>
          <cell r="W7879">
            <v>1</v>
          </cell>
          <cell r="X7879" t="str">
            <v>FLEXNET ECUADOR - MDELIVERY</v>
          </cell>
          <cell r="Y7879" t="str">
            <v>CALLE 28 DE JUNIO S/N Y GARCIA MORENO ENTRADA LLANO GRANDE</v>
          </cell>
        </row>
        <row r="7880">
          <cell r="A7880" t="str">
            <v>4775095</v>
          </cell>
          <cell r="B7880">
            <v>489294</v>
          </cell>
          <cell r="C7880" t="str">
            <v>4775095</v>
          </cell>
          <cell r="D7880" t="str">
            <v>MDELIVERY</v>
          </cell>
          <cell r="E7880" t="str">
            <v>DESPACHO</v>
          </cell>
          <cell r="F7880" t="str">
            <v>NORMAL</v>
          </cell>
          <cell r="G7880" t="str">
            <v>IC4114</v>
          </cell>
          <cell r="H7880">
            <v>44929</v>
          </cell>
          <cell r="I7880" t="str">
            <v>ENTREGADO</v>
          </cell>
          <cell r="J7880">
            <v>44931</v>
          </cell>
          <cell r="K7880" t="str">
            <v>JOSE ANDRES RIERA PENA</v>
          </cell>
          <cell r="L7880" t="str">
            <v>MACHANGARA CALLE CUBILCHE  SN  Y LLAVIUCO</v>
          </cell>
          <cell r="M7880" t="str">
            <v>0105671002</v>
          </cell>
          <cell r="N7880" t="str">
            <v>0998999160</v>
          </cell>
          <cell r="O7880" t="str">
            <v>0998999160</v>
          </cell>
          <cell r="P7880" t="str">
            <v>CUENCA</v>
          </cell>
          <cell r="Q7880" t="str">
            <v>CUENCA</v>
          </cell>
          <cell r="R7880" t="str">
            <v>AZUAY</v>
          </cell>
          <cell r="T7880" t="str">
            <v>ITSACOURIER</v>
          </cell>
          <cell r="U7880" t="str">
            <v>FLEXNETUIO_PROVINCIA</v>
          </cell>
          <cell r="V7880">
            <v>1</v>
          </cell>
          <cell r="W7880">
            <v>1</v>
          </cell>
          <cell r="X7880" t="str">
            <v>FLEXNET ECUADOR - MDELIVERY</v>
          </cell>
          <cell r="Y7880" t="str">
            <v>CALLE 28 DE JUNIO S/N Y GARCIA MORENO ENTRADA LLANO GRANDE</v>
          </cell>
        </row>
        <row r="7881">
          <cell r="A7881" t="str">
            <v>4775229</v>
          </cell>
          <cell r="B7881">
            <v>489295</v>
          </cell>
          <cell r="C7881" t="str">
            <v>4775229</v>
          </cell>
          <cell r="D7881" t="str">
            <v>MDELIVERY</v>
          </cell>
          <cell r="E7881" t="str">
            <v>DESPACHO</v>
          </cell>
          <cell r="F7881" t="str">
            <v>DERIVADO PICK UP</v>
          </cell>
          <cell r="G7881" t="str">
            <v>031080004775229</v>
          </cell>
          <cell r="H7881">
            <v>44929</v>
          </cell>
          <cell r="I7881" t="str">
            <v>ENTREGADO</v>
          </cell>
          <cell r="J7881">
            <v>44935</v>
          </cell>
          <cell r="K7881" t="str">
            <v>Patricia Karolina Alava Bejarano</v>
          </cell>
          <cell r="L7881" t="str">
            <v>OFICINA TRAMACO PUNTO DE ATENCION SAN MARINO</v>
          </cell>
          <cell r="M7881" t="str">
            <v>0924841141</v>
          </cell>
          <cell r="N7881" t="str">
            <v>0992337212</v>
          </cell>
          <cell r="O7881" t="str">
            <v>0992337212</v>
          </cell>
          <cell r="P7881" t="str">
            <v>GUAYAQUIL</v>
          </cell>
          <cell r="Q7881" t="str">
            <v>GUAYAQUIL</v>
          </cell>
          <cell r="R7881" t="str">
            <v>GUAYAS</v>
          </cell>
          <cell r="T7881" t="str">
            <v>TRAMACO</v>
          </cell>
          <cell r="U7881" t="str">
            <v>FLEXNETUIO_GYE</v>
          </cell>
          <cell r="V7881">
            <v>1</v>
          </cell>
          <cell r="W7881">
            <v>1</v>
          </cell>
          <cell r="X7881" t="str">
            <v>FLEXNET ECUADOR - MDELIVERY</v>
          </cell>
          <cell r="Y7881" t="str">
            <v>CALLE 28 DE JUNIO S/N Y GARCIA MORENO ENTRADA LLANO GRANDE</v>
          </cell>
        </row>
        <row r="7882">
          <cell r="A7882" t="str">
            <v>4775256</v>
          </cell>
          <cell r="B7882">
            <v>489296</v>
          </cell>
          <cell r="C7882" t="str">
            <v>4775256</v>
          </cell>
          <cell r="D7882" t="str">
            <v>MDELIVERY</v>
          </cell>
          <cell r="E7882" t="str">
            <v>DESPACHO</v>
          </cell>
          <cell r="F7882" t="str">
            <v>NORMAL</v>
          </cell>
          <cell r="G7882" t="str">
            <v>TF91642</v>
          </cell>
          <cell r="H7882">
            <v>44929</v>
          </cell>
          <cell r="I7882" t="str">
            <v>ENTREGADO</v>
          </cell>
          <cell r="J7882">
            <v>44930</v>
          </cell>
          <cell r="K7882" t="str">
            <v>RAMIREZ PISCO CHRISTIAN JAVIER</v>
          </cell>
          <cell r="L7882" t="str">
            <v>TARQUI CDLA ALBORADA  6TA ETAPA MZ 666 VILLA 18</v>
          </cell>
          <cell r="M7882" t="str">
            <v>0926345869</v>
          </cell>
          <cell r="N7882" t="str">
            <v>0991770121</v>
          </cell>
          <cell r="O7882" t="str">
            <v>0991770121</v>
          </cell>
          <cell r="P7882" t="str">
            <v>090508</v>
          </cell>
          <cell r="Q7882" t="str">
            <v>GUAYAQUIL</v>
          </cell>
          <cell r="R7882" t="str">
            <v>GUAYAS</v>
          </cell>
          <cell r="S7882" t="str">
            <v>GUAYAQUIL</v>
          </cell>
          <cell r="T7882" t="str">
            <v>ITSACOURIER</v>
          </cell>
          <cell r="U7882" t="str">
            <v>FLEXNETUIO_GYE</v>
          </cell>
          <cell r="V7882">
            <v>1</v>
          </cell>
          <cell r="W7882">
            <v>1</v>
          </cell>
          <cell r="X7882" t="str">
            <v>FLEXNET ECUADOR - MDELIVERY</v>
          </cell>
          <cell r="Y7882" t="str">
            <v>CALLE 28 DE JUNIO S/N Y GARCIA MORENO ENTRADA LLANO GRANDE</v>
          </cell>
        </row>
        <row r="7883">
          <cell r="A7883" t="str">
            <v>4775350</v>
          </cell>
          <cell r="B7883">
            <v>489297</v>
          </cell>
          <cell r="C7883" t="str">
            <v>4775350</v>
          </cell>
          <cell r="D7883" t="str">
            <v>MDELIVERY</v>
          </cell>
          <cell r="E7883" t="str">
            <v>DESPACHO</v>
          </cell>
          <cell r="F7883" t="str">
            <v>NORMAL</v>
          </cell>
          <cell r="G7883" t="str">
            <v>TF91570</v>
          </cell>
          <cell r="H7883">
            <v>44929</v>
          </cell>
          <cell r="I7883" t="str">
            <v>ENTREGADO</v>
          </cell>
          <cell r="J7883">
            <v>44930</v>
          </cell>
          <cell r="K7883" t="str">
            <v>PAOLA JENNIFFER TIGRE ORDONEZ</v>
          </cell>
          <cell r="L7883" t="str">
            <v>CARBO CONCEPCION AV  SIMON BOLIVAR PALACIOS  SN CALLE CRISTOBAL COLON</v>
          </cell>
          <cell r="M7883" t="str">
            <v>0926347527</v>
          </cell>
          <cell r="N7883" t="str">
            <v>0958909939</v>
          </cell>
          <cell r="O7883" t="str">
            <v/>
          </cell>
          <cell r="P7883" t="str">
            <v>090307</v>
          </cell>
          <cell r="Q7883" t="str">
            <v>GUAYAQUIL</v>
          </cell>
          <cell r="R7883" t="str">
            <v>GUAYAS</v>
          </cell>
          <cell r="S7883" t="str">
            <v>GUAYAQUIL</v>
          </cell>
          <cell r="T7883" t="str">
            <v>ITSACOURIER</v>
          </cell>
          <cell r="U7883" t="str">
            <v>FLEXNETUIO_GYE</v>
          </cell>
          <cell r="V7883">
            <v>1</v>
          </cell>
          <cell r="W7883">
            <v>1</v>
          </cell>
          <cell r="X7883" t="str">
            <v>FLEXNET ECUADOR - MDELIVERY</v>
          </cell>
          <cell r="Y7883" t="str">
            <v>CALLE 28 DE JUNIO S/N Y GARCIA MORENO ENTRADA LLANO GRANDE</v>
          </cell>
        </row>
        <row r="7884">
          <cell r="A7884" t="str">
            <v>4775352</v>
          </cell>
          <cell r="B7884">
            <v>489298</v>
          </cell>
          <cell r="C7884" t="str">
            <v>4775352</v>
          </cell>
          <cell r="D7884" t="str">
            <v>MDELIVERY</v>
          </cell>
          <cell r="E7884" t="str">
            <v>DESPACHO</v>
          </cell>
          <cell r="F7884" t="str">
            <v>NORMAL</v>
          </cell>
          <cell r="G7884" t="str">
            <v>FT77310</v>
          </cell>
          <cell r="H7884">
            <v>44929</v>
          </cell>
          <cell r="I7884" t="str">
            <v>ENTREGADO</v>
          </cell>
          <cell r="J7884">
            <v>44930</v>
          </cell>
          <cell r="K7884" t="str">
            <v>ALVARO ANDRES ESPINOZA POLO</v>
          </cell>
          <cell r="L7884" t="str">
            <v>INIAQUITO AV AMAZONAS SN AV NACIONES UNIDAS</v>
          </cell>
          <cell r="M7884" t="str">
            <v>1719007203</v>
          </cell>
          <cell r="N7884" t="str">
            <v>0987115569</v>
          </cell>
          <cell r="O7884" t="str">
            <v>0987115569</v>
          </cell>
          <cell r="P7884" t="str">
            <v>170506</v>
          </cell>
          <cell r="Q7884" t="str">
            <v>QUITO</v>
          </cell>
          <cell r="R7884" t="str">
            <v>PICHINCHA</v>
          </cell>
          <cell r="S7884" t="str">
            <v>QUITO</v>
          </cell>
          <cell r="T7884" t="str">
            <v>FLEXTRANS UIO</v>
          </cell>
          <cell r="U7884" t="str">
            <v>FLEXNETUIO_LOCAL</v>
          </cell>
          <cell r="V7884">
            <v>1</v>
          </cell>
          <cell r="W7884">
            <v>1</v>
          </cell>
          <cell r="X7884" t="str">
            <v>FLEXNET ECUADOR - MDELIVERY</v>
          </cell>
          <cell r="Y7884" t="str">
            <v>CALLE 28 DE JUNIO S/N Y GARCIA MORENO ENTRADA LLANO GRANDE</v>
          </cell>
        </row>
        <row r="7885">
          <cell r="A7885" t="str">
            <v>4775382</v>
          </cell>
          <cell r="B7885">
            <v>489299</v>
          </cell>
          <cell r="C7885" t="str">
            <v>4775382</v>
          </cell>
          <cell r="D7885" t="str">
            <v>MDELIVERY</v>
          </cell>
          <cell r="E7885" t="str">
            <v>DESPACHO</v>
          </cell>
          <cell r="F7885" t="str">
            <v>NORMAL</v>
          </cell>
          <cell r="G7885" t="str">
            <v>TF91613</v>
          </cell>
          <cell r="H7885">
            <v>44929</v>
          </cell>
          <cell r="I7885" t="str">
            <v>ENTREGADO</v>
          </cell>
          <cell r="J7885">
            <v>44931</v>
          </cell>
          <cell r="K7885" t="str">
            <v>SILVIA JEANETH BARRERA MORA</v>
          </cell>
          <cell r="L7885" t="str">
            <v>XIMENA ATARAZANA  MZ Q4 VILLA 3 DPT 2</v>
          </cell>
          <cell r="M7885" t="str">
            <v>0907495311</v>
          </cell>
          <cell r="N7885" t="str">
            <v>0994096904</v>
          </cell>
          <cell r="O7885" t="str">
            <v>0995836881</v>
          </cell>
          <cell r="P7885" t="str">
            <v>GUAYAQUIL</v>
          </cell>
          <cell r="Q7885" t="str">
            <v>GUAYAQUIL</v>
          </cell>
          <cell r="R7885" t="str">
            <v>GUAYAS</v>
          </cell>
          <cell r="T7885" t="str">
            <v>ITSACOURIER</v>
          </cell>
          <cell r="U7885" t="str">
            <v>FLEXNETUIO_GYE</v>
          </cell>
          <cell r="V7885">
            <v>1</v>
          </cell>
          <cell r="W7885">
            <v>1</v>
          </cell>
          <cell r="X7885" t="str">
            <v>FLEXNET ECUADOR - MDELIVERY</v>
          </cell>
          <cell r="Y7885" t="str">
            <v>CALLE 28 DE JUNIO S/N Y GARCIA MORENO ENTRADA LLANO GRANDE</v>
          </cell>
        </row>
        <row r="7886">
          <cell r="A7886" t="str">
            <v>4776160</v>
          </cell>
          <cell r="B7886">
            <v>489300</v>
          </cell>
          <cell r="C7886" t="str">
            <v>4776160</v>
          </cell>
          <cell r="D7886" t="str">
            <v>MDELIVERY</v>
          </cell>
          <cell r="E7886" t="str">
            <v>DESPACHO</v>
          </cell>
          <cell r="F7886" t="str">
            <v>NORMAL</v>
          </cell>
          <cell r="G7886" t="str">
            <v>031080004776160</v>
          </cell>
          <cell r="H7886">
            <v>44929</v>
          </cell>
          <cell r="I7886" t="str">
            <v>ENTREGADO</v>
          </cell>
          <cell r="J7886">
            <v>44935</v>
          </cell>
          <cell r="K7886" t="str">
            <v>Nestor Miller Garaicoa Baquerizo</v>
          </cell>
          <cell r="L7886" t="str">
            <v>EL RECREO   CDLA EL RECREO 4TA ETAPA   MZ 426 VILLA 36</v>
          </cell>
          <cell r="M7886" t="str">
            <v>0923329809</v>
          </cell>
          <cell r="N7886" t="str">
            <v>0998475483</v>
          </cell>
          <cell r="O7886" t="str">
            <v>0998475483</v>
          </cell>
          <cell r="P7886" t="str">
            <v>092404</v>
          </cell>
          <cell r="Q7886" t="str">
            <v>DURAN</v>
          </cell>
          <cell r="R7886" t="str">
            <v>GUAYAS</v>
          </cell>
          <cell r="S7886" t="str">
            <v>ELOY ALFARO (DURAN)</v>
          </cell>
          <cell r="T7886" t="str">
            <v>TRAMACO</v>
          </cell>
          <cell r="U7886" t="str">
            <v>FLEXNETUIO_GYE</v>
          </cell>
          <cell r="V7886">
            <v>1</v>
          </cell>
          <cell r="W7886">
            <v>1</v>
          </cell>
          <cell r="X7886" t="str">
            <v>FLEXNET ECUADOR - MDELIVERY</v>
          </cell>
          <cell r="Y7886" t="str">
            <v>CALLE 28 DE JUNIO S/N Y GARCIA MORENO ENTRADA LLANO GRANDE</v>
          </cell>
        </row>
        <row r="7887">
          <cell r="A7887" t="str">
            <v>4776174</v>
          </cell>
          <cell r="B7887">
            <v>489301</v>
          </cell>
          <cell r="C7887" t="str">
            <v>4776174</v>
          </cell>
          <cell r="D7887" t="str">
            <v>MDELIVERY</v>
          </cell>
          <cell r="E7887" t="str">
            <v>DESPACHO</v>
          </cell>
          <cell r="F7887" t="str">
            <v>DERIVADO PICK UP</v>
          </cell>
          <cell r="G7887" t="str">
            <v>031080004776174</v>
          </cell>
          <cell r="H7887">
            <v>44929</v>
          </cell>
          <cell r="I7887" t="str">
            <v>ENTREGADO</v>
          </cell>
          <cell r="J7887">
            <v>44931</v>
          </cell>
          <cell r="K7887" t="str">
            <v>ISAAC NATANAEL LADINES MIRANDA</v>
          </cell>
          <cell r="L7887" t="str">
            <v>OFICINA TRAMACO PORTETE</v>
          </cell>
          <cell r="M7887" t="str">
            <v>0950356402</v>
          </cell>
          <cell r="N7887" t="str">
            <v>0999872817</v>
          </cell>
          <cell r="O7887" t="str">
            <v>0999872817</v>
          </cell>
          <cell r="P7887" t="str">
            <v>GUAYAQUIL</v>
          </cell>
          <cell r="Q7887" t="str">
            <v>GUAYAQUIL</v>
          </cell>
          <cell r="R7887" t="str">
            <v>GUAYAS</v>
          </cell>
          <cell r="T7887" t="str">
            <v>TRAMACO</v>
          </cell>
          <cell r="U7887" t="str">
            <v>FLEXNETUIO_GYE</v>
          </cell>
          <cell r="V7887">
            <v>1</v>
          </cell>
          <cell r="W7887">
            <v>1</v>
          </cell>
          <cell r="X7887" t="str">
            <v>FLEXNET ECUADOR - MDELIVERY</v>
          </cell>
          <cell r="Y7887" t="str">
            <v>CALLE 28 DE JUNIO S/N Y GARCIA MORENO ENTRADA LLANO GRANDE</v>
          </cell>
        </row>
        <row r="7888">
          <cell r="A7888" t="str">
            <v>4776220</v>
          </cell>
          <cell r="B7888">
            <v>489302</v>
          </cell>
          <cell r="C7888" t="str">
            <v>4776220</v>
          </cell>
          <cell r="D7888" t="str">
            <v>MDELIVERY</v>
          </cell>
          <cell r="E7888" t="str">
            <v>DESPACHO</v>
          </cell>
          <cell r="F7888" t="str">
            <v>DERIVADO PICK UP</v>
          </cell>
          <cell r="G7888" t="str">
            <v>031080004776220</v>
          </cell>
          <cell r="H7888">
            <v>44929</v>
          </cell>
          <cell r="I7888" t="str">
            <v>ENTREGADO</v>
          </cell>
          <cell r="J7888">
            <v>44930</v>
          </cell>
          <cell r="K7888" t="str">
            <v>FERNANDEZ GARCES SANDRA KATHERINE</v>
          </cell>
          <cell r="L7888" t="str">
            <v>OFICINA TRAMACO QUITO ELOY ALFARO</v>
          </cell>
          <cell r="M7888" t="str">
            <v>1712613429</v>
          </cell>
          <cell r="N7888" t="str">
            <v>0987289015</v>
          </cell>
          <cell r="O7888" t="str">
            <v>0987289015</v>
          </cell>
          <cell r="P7888" t="str">
            <v>QUITO</v>
          </cell>
          <cell r="Q7888" t="str">
            <v>QUITO</v>
          </cell>
          <cell r="R7888" t="str">
            <v>PICHINCHA</v>
          </cell>
          <cell r="T7888" t="str">
            <v>TRAMACO</v>
          </cell>
          <cell r="U7888" t="str">
            <v>FLEXNETUIO_LOCAL</v>
          </cell>
          <cell r="V7888">
            <v>1</v>
          </cell>
          <cell r="W7888">
            <v>1</v>
          </cell>
          <cell r="X7888" t="str">
            <v>FLEXNET ECUADOR - MDELIVERY</v>
          </cell>
          <cell r="Y7888" t="str">
            <v>CALLE 28 DE JUNIO S/N Y GARCIA MORENO ENTRADA LLANO GRANDE</v>
          </cell>
        </row>
        <row r="7889">
          <cell r="A7889" t="str">
            <v>4776342</v>
          </cell>
          <cell r="B7889">
            <v>489304</v>
          </cell>
          <cell r="C7889" t="str">
            <v>4776342</v>
          </cell>
          <cell r="D7889" t="str">
            <v>MDELIVERY</v>
          </cell>
          <cell r="E7889" t="str">
            <v>DESPACHO</v>
          </cell>
          <cell r="F7889" t="str">
            <v>NORMAL</v>
          </cell>
          <cell r="G7889" t="str">
            <v>TF91585</v>
          </cell>
          <cell r="H7889">
            <v>44929</v>
          </cell>
          <cell r="I7889" t="str">
            <v>ENTREGADO</v>
          </cell>
          <cell r="J7889">
            <v>44931</v>
          </cell>
          <cell r="K7889" t="str">
            <v>MARTINEZ VALERO LEONARDO ANTONIO</v>
          </cell>
          <cell r="L7889" t="str">
            <v>LETAMENDI    CALLE LIZARDO GARCIA  2312  ENTRE LA CALLE ARGENTINA Y  GENERAL GOMEZ</v>
          </cell>
          <cell r="M7889" t="str">
            <v>0924053895</v>
          </cell>
          <cell r="N7889" t="str">
            <v>0984775184</v>
          </cell>
          <cell r="O7889" t="str">
            <v>0984775184</v>
          </cell>
          <cell r="P7889" t="str">
            <v>090302</v>
          </cell>
          <cell r="Q7889" t="str">
            <v>GUAYAQUIL</v>
          </cell>
          <cell r="R7889" t="str">
            <v>GUAYAS</v>
          </cell>
          <cell r="S7889" t="str">
            <v>GUAYAQUIL</v>
          </cell>
          <cell r="T7889" t="str">
            <v>ITSACOURIER</v>
          </cell>
          <cell r="U7889" t="str">
            <v>FLEXNETUIO_GYE</v>
          </cell>
          <cell r="V7889">
            <v>1</v>
          </cell>
          <cell r="W7889">
            <v>1</v>
          </cell>
          <cell r="X7889" t="str">
            <v>FLEXNET ECUADOR - MDELIVERY</v>
          </cell>
          <cell r="Y7889" t="str">
            <v>CALLE 28 DE JUNIO S/N Y GARCIA MORENO ENTRADA LLANO GRANDE</v>
          </cell>
        </row>
        <row r="7890">
          <cell r="A7890" t="str">
            <v>4776414</v>
          </cell>
          <cell r="B7890">
            <v>489305</v>
          </cell>
          <cell r="C7890" t="str">
            <v>4776414</v>
          </cell>
          <cell r="D7890" t="str">
            <v>MDELIVERY</v>
          </cell>
          <cell r="E7890" t="str">
            <v>DESPACHO</v>
          </cell>
          <cell r="F7890" t="str">
            <v>NORMAL</v>
          </cell>
          <cell r="G7890" t="str">
            <v>IC4113</v>
          </cell>
          <cell r="H7890">
            <v>44929</v>
          </cell>
          <cell r="I7890" t="str">
            <v>ENTREGADO</v>
          </cell>
          <cell r="J7890">
            <v>44931</v>
          </cell>
          <cell r="K7890" t="str">
            <v>ROCANO VILLA GALO MAURICIO</v>
          </cell>
          <cell r="L7890" t="str">
            <v>TOTORA COCHA   CALLE LOS ANDES SN CALLE  HURTADO DE MENDOZA</v>
          </cell>
          <cell r="M7890" t="str">
            <v>0105955272</v>
          </cell>
          <cell r="N7890" t="str">
            <v>0986354164</v>
          </cell>
          <cell r="O7890" t="str">
            <v>0969919052</v>
          </cell>
          <cell r="P7890" t="str">
            <v>010103</v>
          </cell>
          <cell r="Q7890" t="str">
            <v>CUENCA</v>
          </cell>
          <cell r="R7890" t="str">
            <v>AZUAY</v>
          </cell>
          <cell r="S7890" t="str">
            <v>CUENCA</v>
          </cell>
          <cell r="T7890" t="str">
            <v>ITSACOURIER</v>
          </cell>
          <cell r="U7890" t="str">
            <v>FLEXNETUIO_PROVINCIA</v>
          </cell>
          <cell r="V7890">
            <v>1</v>
          </cell>
          <cell r="W7890">
            <v>1</v>
          </cell>
          <cell r="X7890" t="str">
            <v>FLEXNET ECUADOR - MDELIVERY</v>
          </cell>
          <cell r="Y7890" t="str">
            <v>CALLE 28 DE JUNIO S/N Y GARCIA MORENO ENTRADA LLANO GRANDE</v>
          </cell>
        </row>
        <row r="7891">
          <cell r="A7891" t="str">
            <v>4776454</v>
          </cell>
          <cell r="B7891">
            <v>489306</v>
          </cell>
          <cell r="C7891" t="str">
            <v>4776454</v>
          </cell>
          <cell r="D7891" t="str">
            <v>MDELIVERY</v>
          </cell>
          <cell r="E7891" t="str">
            <v>DESPACHO</v>
          </cell>
          <cell r="F7891" t="str">
            <v>NORMAL</v>
          </cell>
          <cell r="G7891" t="str">
            <v>FT77240/FT77775</v>
          </cell>
          <cell r="H7891">
            <v>44929</v>
          </cell>
          <cell r="I7891" t="str">
            <v>ENTREGADO</v>
          </cell>
          <cell r="J7891">
            <v>44932</v>
          </cell>
          <cell r="K7891" t="str">
            <v>LOGRONO MESTANZA WILLIAM ANDRES</v>
          </cell>
          <cell r="L7891" t="str">
            <v xml:space="preserve">PIFO PSJE.FERNANDEZ 1 E IGNACIO FERNANDEZ ENTREGA EN LA ESCUELA  RICARDO RODRIGUEZ </v>
          </cell>
          <cell r="M7891" t="str">
            <v>1712210994</v>
          </cell>
          <cell r="N7891" t="str">
            <v>0995837540</v>
          </cell>
          <cell r="O7891" t="str">
            <v>0983889681</v>
          </cell>
          <cell r="P7891" t="str">
            <v>170409</v>
          </cell>
          <cell r="Q7891" t="str">
            <v>QUITO</v>
          </cell>
          <cell r="R7891" t="str">
            <v>PICHINCHA</v>
          </cell>
          <cell r="S7891" t="str">
            <v>QUITO</v>
          </cell>
          <cell r="T7891" t="str">
            <v>FLEXTRANS UIO</v>
          </cell>
          <cell r="U7891" t="str">
            <v>FLEXNETUIO_LOCAL</v>
          </cell>
          <cell r="V7891">
            <v>1</v>
          </cell>
          <cell r="W7891">
            <v>1</v>
          </cell>
          <cell r="X7891" t="str">
            <v>FLEXNET ECUADOR - MDELIVERY</v>
          </cell>
          <cell r="Y7891" t="str">
            <v>CALLE 28 DE JUNIO S/N Y GARCIA MORENO ENTRADA LLANO GRANDE</v>
          </cell>
        </row>
        <row r="7892">
          <cell r="A7892" t="str">
            <v>4776478</v>
          </cell>
          <cell r="B7892">
            <v>489307</v>
          </cell>
          <cell r="C7892" t="str">
            <v>4776478</v>
          </cell>
          <cell r="D7892" t="str">
            <v>MDELIVERY</v>
          </cell>
          <cell r="E7892" t="str">
            <v>DESPACHO</v>
          </cell>
          <cell r="F7892" t="str">
            <v>NORMAL</v>
          </cell>
          <cell r="G7892" t="str">
            <v>031080004776478</v>
          </cell>
          <cell r="H7892">
            <v>44929</v>
          </cell>
          <cell r="I7892" t="str">
            <v>ENTREGADO</v>
          </cell>
          <cell r="J7892">
            <v>44930</v>
          </cell>
          <cell r="K7892" t="str">
            <v>ROBINSON RAMON MAYORGA PLUA</v>
          </cell>
          <cell r="L7892" t="str">
            <v>PASCUALES   CALLE JOYA DE LOS SACHAS SN CALLE   CALUMA</v>
          </cell>
          <cell r="M7892" t="str">
            <v>0917484891</v>
          </cell>
          <cell r="N7892" t="str">
            <v>0990063513</v>
          </cell>
          <cell r="O7892" t="str">
            <v>0990063513</v>
          </cell>
          <cell r="P7892" t="str">
            <v>090702</v>
          </cell>
          <cell r="Q7892" t="str">
            <v>GUAYAQUIL</v>
          </cell>
          <cell r="R7892" t="str">
            <v>GUAYAS</v>
          </cell>
          <cell r="S7892" t="str">
            <v>GUAYAQUIL</v>
          </cell>
          <cell r="T7892" t="str">
            <v>TRAMACO</v>
          </cell>
          <cell r="U7892" t="str">
            <v>FLEXNETUIO_GYE</v>
          </cell>
          <cell r="V7892">
            <v>1</v>
          </cell>
          <cell r="W7892">
            <v>1</v>
          </cell>
          <cell r="X7892" t="str">
            <v>FLEXNET ECUADOR - MDELIVERY</v>
          </cell>
          <cell r="Y7892" t="str">
            <v>CALLE 28 DE JUNIO S/N Y GARCIA MORENO ENTRADA LLANO GRANDE</v>
          </cell>
        </row>
        <row r="7893">
          <cell r="A7893" t="str">
            <v>4776509</v>
          </cell>
          <cell r="B7893">
            <v>489308</v>
          </cell>
          <cell r="C7893" t="str">
            <v>4776509</v>
          </cell>
          <cell r="D7893" t="str">
            <v>MDELIVERY</v>
          </cell>
          <cell r="E7893" t="str">
            <v>DESPACHO</v>
          </cell>
          <cell r="F7893" t="str">
            <v>NORMAL</v>
          </cell>
          <cell r="G7893" t="str">
            <v>031080004776509</v>
          </cell>
          <cell r="H7893">
            <v>44929</v>
          </cell>
          <cell r="I7893" t="str">
            <v>ENTREGADO</v>
          </cell>
          <cell r="J7893">
            <v>44931</v>
          </cell>
          <cell r="K7893" t="str">
            <v>ANGULO PRECIADO YULEICY ADRIANA</v>
          </cell>
          <cell r="L7893" t="str">
            <v>SAN LORENZO CALLE GUSTAVO LEMON BEDON SN RAMON CHIRIBOGA</v>
          </cell>
          <cell r="M7893" t="str">
            <v>0851330704</v>
          </cell>
          <cell r="N7893" t="str">
            <v>0967547411</v>
          </cell>
          <cell r="O7893" t="str">
            <v>0967547411</v>
          </cell>
          <cell r="P7893" t="str">
            <v>080501</v>
          </cell>
          <cell r="Q7893" t="str">
            <v>SAN LORENZO</v>
          </cell>
          <cell r="R7893" t="str">
            <v>ESMERALDAS</v>
          </cell>
          <cell r="S7893" t="str">
            <v>SAN LORENZO - LA FLORIDA - ANCON (PICHANGAL) (CAB. EN PALMA REAL) - MATAJE (CAB. EN SANTANDER)</v>
          </cell>
          <cell r="T7893" t="str">
            <v>TRAMACO</v>
          </cell>
          <cell r="U7893" t="str">
            <v>FLEXNETUIO_PROVINCIA</v>
          </cell>
          <cell r="V7893">
            <v>1</v>
          </cell>
          <cell r="W7893">
            <v>1</v>
          </cell>
          <cell r="X7893" t="str">
            <v>FLEXNET ECUADOR - MDELIVERY</v>
          </cell>
          <cell r="Y7893" t="str">
            <v>CALLE 28 DE JUNIO S/N Y GARCIA MORENO ENTRADA LLANO GRANDE</v>
          </cell>
        </row>
        <row r="7894">
          <cell r="A7894" t="str">
            <v>4776656</v>
          </cell>
          <cell r="B7894">
            <v>489309</v>
          </cell>
          <cell r="C7894" t="str">
            <v>4776656</v>
          </cell>
          <cell r="D7894" t="str">
            <v>MDELIVERY</v>
          </cell>
          <cell r="E7894" t="str">
            <v>DESPACHO</v>
          </cell>
          <cell r="F7894" t="str">
            <v>NORMAL</v>
          </cell>
          <cell r="G7894" t="str">
            <v>TF91583</v>
          </cell>
          <cell r="H7894">
            <v>44929</v>
          </cell>
          <cell r="I7894" t="str">
            <v>ENTREGADO</v>
          </cell>
          <cell r="J7894">
            <v>44930</v>
          </cell>
          <cell r="K7894" t="str">
            <v>JOSE RAUL ICAZA BENITES</v>
          </cell>
          <cell r="L7894" t="str">
            <v>TARQUI CDLA ALBORADA ETAPA 12 MZ 24 VILLA 7</v>
          </cell>
          <cell r="M7894" t="str">
            <v>0931834840</v>
          </cell>
          <cell r="N7894" t="str">
            <v>0996960261</v>
          </cell>
          <cell r="O7894" t="str">
            <v/>
          </cell>
          <cell r="P7894" t="str">
            <v>090501</v>
          </cell>
          <cell r="Q7894" t="str">
            <v>GUAYAQUIL</v>
          </cell>
          <cell r="R7894" t="str">
            <v>GUAYAS</v>
          </cell>
          <cell r="S7894" t="str">
            <v>GUAYAQUIL</v>
          </cell>
          <cell r="T7894" t="str">
            <v>ITSACOURIER</v>
          </cell>
          <cell r="U7894" t="str">
            <v>FLEXNETUIO_GYE</v>
          </cell>
          <cell r="V7894">
            <v>1</v>
          </cell>
          <cell r="W7894">
            <v>1</v>
          </cell>
          <cell r="X7894" t="str">
            <v>FLEXNET ECUADOR - MDELIVERY</v>
          </cell>
          <cell r="Y7894" t="str">
            <v>CALLE 28 DE JUNIO S/N Y GARCIA MORENO ENTRADA LLANO GRANDE</v>
          </cell>
        </row>
        <row r="7895">
          <cell r="A7895" t="str">
            <v>4776748</v>
          </cell>
          <cell r="B7895">
            <v>489310</v>
          </cell>
          <cell r="C7895" t="str">
            <v>4776748</v>
          </cell>
          <cell r="D7895" t="str">
            <v>MDELIVERY</v>
          </cell>
          <cell r="E7895" t="str">
            <v>DESPACHO</v>
          </cell>
          <cell r="F7895" t="str">
            <v>NORMAL</v>
          </cell>
          <cell r="G7895" t="str">
            <v>FT77303</v>
          </cell>
          <cell r="H7895">
            <v>44929</v>
          </cell>
          <cell r="I7895" t="str">
            <v>ENTREGADO</v>
          </cell>
          <cell r="J7895">
            <v>44929</v>
          </cell>
          <cell r="K7895" t="str">
            <v>ORTIZ CASTANO MARIA EUNISE</v>
          </cell>
          <cell r="L7895" t="str">
            <v>CARCELEN  CALLE VICENTE DUQUE  CASA 12  JOAQUIN MANCHENO</v>
          </cell>
          <cell r="M7895" t="str">
            <v>1728112333</v>
          </cell>
          <cell r="N7895" t="str">
            <v>0984286874</v>
          </cell>
          <cell r="O7895" t="str">
            <v>0984286874</v>
          </cell>
          <cell r="P7895" t="str">
            <v>170303</v>
          </cell>
          <cell r="Q7895" t="str">
            <v>QUITO</v>
          </cell>
          <cell r="R7895" t="str">
            <v>PICHINCHA</v>
          </cell>
          <cell r="S7895" t="str">
            <v>QUITO</v>
          </cell>
          <cell r="T7895" t="str">
            <v>FLEXTRANS UIO</v>
          </cell>
          <cell r="U7895" t="str">
            <v>FLEXNETUIO_LOCAL</v>
          </cell>
          <cell r="V7895">
            <v>1</v>
          </cell>
          <cell r="W7895">
            <v>1</v>
          </cell>
          <cell r="X7895" t="str">
            <v>FLEXNET ECUADOR - MDELIVERY</v>
          </cell>
          <cell r="Y7895" t="str">
            <v>CALLE 28 DE JUNIO S/N Y GARCIA MORENO ENTRADA LLANO GRANDE</v>
          </cell>
        </row>
        <row r="7896">
          <cell r="A7896" t="str">
            <v>4776763</v>
          </cell>
          <cell r="B7896">
            <v>489311</v>
          </cell>
          <cell r="C7896" t="str">
            <v>4776763</v>
          </cell>
          <cell r="D7896" t="str">
            <v>MDELIVERY</v>
          </cell>
          <cell r="E7896" t="str">
            <v>DESPACHO</v>
          </cell>
          <cell r="F7896" t="str">
            <v>NORMAL</v>
          </cell>
          <cell r="G7896" t="str">
            <v>031080004776763</v>
          </cell>
          <cell r="H7896">
            <v>44929</v>
          </cell>
          <cell r="I7896" t="str">
            <v>ENTREGADO</v>
          </cell>
          <cell r="J7896">
            <v>44931</v>
          </cell>
          <cell r="K7896" t="str">
            <v>JENNY ISABEL MENENDEZ CONFORME</v>
          </cell>
          <cell r="L7896" t="str">
            <v>SANTA ELENA    CALLE 24 DE MAYO   CASA 1  CALLE RAFAEL BALSECA</v>
          </cell>
          <cell r="M7896" t="str">
            <v>0957963184</v>
          </cell>
          <cell r="N7896" t="str">
            <v>0991049917</v>
          </cell>
          <cell r="O7896" t="str">
            <v>0991049917</v>
          </cell>
          <cell r="P7896" t="str">
            <v>240102</v>
          </cell>
          <cell r="Q7896" t="str">
            <v>SANTA ELENA</v>
          </cell>
          <cell r="R7896" t="str">
            <v>SANTA ELENA</v>
          </cell>
          <cell r="S7896" t="str">
            <v>SANTA ELENA</v>
          </cell>
          <cell r="T7896" t="str">
            <v>TRAMACO</v>
          </cell>
          <cell r="U7896" t="str">
            <v>FLEXNETUIO_PROVINCIA</v>
          </cell>
          <cell r="V7896">
            <v>1</v>
          </cell>
          <cell r="W7896">
            <v>1</v>
          </cell>
          <cell r="X7896" t="str">
            <v>FLEXNET ECUADOR - MDELIVERY</v>
          </cell>
          <cell r="Y7896" t="str">
            <v>CALLE 28 DE JUNIO S/N Y GARCIA MORENO ENTRADA LLANO GRANDE</v>
          </cell>
        </row>
        <row r="7897">
          <cell r="A7897" t="str">
            <v>4776907</v>
          </cell>
          <cell r="B7897">
            <v>489312</v>
          </cell>
          <cell r="C7897" t="str">
            <v>4776907</v>
          </cell>
          <cell r="D7897" t="str">
            <v>MDELIVERY</v>
          </cell>
          <cell r="E7897" t="str">
            <v>DESPACHO</v>
          </cell>
          <cell r="F7897" t="str">
            <v>NORMAL</v>
          </cell>
          <cell r="G7897" t="str">
            <v>TF91575</v>
          </cell>
          <cell r="H7897">
            <v>44929</v>
          </cell>
          <cell r="I7897" t="str">
            <v>ENTREGADO</v>
          </cell>
          <cell r="J7897">
            <v>44930</v>
          </cell>
          <cell r="K7897" t="str">
            <v>JOSUE IVAN VERA GARCES</v>
          </cell>
          <cell r="L7897" t="str">
            <v>BOLIVARA A SAGRARIO  AV  LORENZO JUAN DE GARAICOA  N 515 MANUEL GALECIO LIGERO</v>
          </cell>
          <cell r="M7897" t="str">
            <v>0958175713</v>
          </cell>
          <cell r="N7897" t="str">
            <v>0984608264</v>
          </cell>
          <cell r="O7897" t="str">
            <v>0984608264</v>
          </cell>
          <cell r="P7897" t="str">
            <v>090306</v>
          </cell>
          <cell r="Q7897" t="str">
            <v>GUAYAQUIL</v>
          </cell>
          <cell r="R7897" t="str">
            <v>GUAYAS</v>
          </cell>
          <cell r="S7897" t="str">
            <v>GUAYAQUIL</v>
          </cell>
          <cell r="T7897" t="str">
            <v>ITSACOURIER</v>
          </cell>
          <cell r="U7897" t="str">
            <v>FLEXNETUIO_GYE</v>
          </cell>
          <cell r="V7897">
            <v>1</v>
          </cell>
          <cell r="W7897">
            <v>1</v>
          </cell>
          <cell r="X7897" t="str">
            <v>FLEXNET ECUADOR - MDELIVERY</v>
          </cell>
          <cell r="Y7897" t="str">
            <v>CALLE 28 DE JUNIO S/N Y GARCIA MORENO ENTRADA LLANO GRANDE</v>
          </cell>
        </row>
        <row r="7898">
          <cell r="A7898" t="str">
            <v>4777096</v>
          </cell>
          <cell r="B7898">
            <v>489313</v>
          </cell>
          <cell r="C7898" t="str">
            <v>4777096</v>
          </cell>
          <cell r="D7898" t="str">
            <v>MDELIVERY</v>
          </cell>
          <cell r="E7898" t="str">
            <v>DESPACHO</v>
          </cell>
          <cell r="F7898" t="str">
            <v>NORMAL</v>
          </cell>
          <cell r="G7898" t="str">
            <v>031080004777096</v>
          </cell>
          <cell r="H7898">
            <v>44929</v>
          </cell>
          <cell r="I7898" t="str">
            <v>DEVOLUCION_EN_PROCESO</v>
          </cell>
          <cell r="J7898">
            <v>44942</v>
          </cell>
          <cell r="K7898" t="str">
            <v>CARMEN ABIGAIL CHAVEZ LOOR</v>
          </cell>
          <cell r="L7898" t="str">
            <v>NUEVE DE MAYO     CALLE 13 SN 19 AVA B SUR</v>
          </cell>
          <cell r="M7898" t="str">
            <v>0750961369</v>
          </cell>
          <cell r="N7898" t="str">
            <v>0991975696</v>
          </cell>
          <cell r="O7898" t="str">
            <v>0981844124</v>
          </cell>
          <cell r="P7898" t="str">
            <v>070213</v>
          </cell>
          <cell r="Q7898" t="str">
            <v>MACHALA</v>
          </cell>
          <cell r="R7898" t="str">
            <v>EL ORO</v>
          </cell>
          <cell r="S7898" t="str">
            <v>MACHALA</v>
          </cell>
          <cell r="T7898" t="str">
            <v>TRAMACO</v>
          </cell>
          <cell r="U7898" t="str">
            <v>FLEXNETUIO_PROVINCIA</v>
          </cell>
          <cell r="V7898">
            <v>1</v>
          </cell>
          <cell r="W7898">
            <v>1</v>
          </cell>
          <cell r="X7898" t="str">
            <v>FLEXNET ECUADOR - MDELIVERY</v>
          </cell>
          <cell r="Y7898" t="str">
            <v>CALLE 28 DE JUNIO S/N Y GARCIA MORENO ENTRADA LLANO GRANDE</v>
          </cell>
        </row>
        <row r="7899">
          <cell r="A7899" t="str">
            <v>4777135</v>
          </cell>
          <cell r="B7899">
            <v>489314</v>
          </cell>
          <cell r="C7899" t="str">
            <v>4777135</v>
          </cell>
          <cell r="D7899" t="str">
            <v>MDELIVERY</v>
          </cell>
          <cell r="E7899" t="str">
            <v>DESPACHO</v>
          </cell>
          <cell r="F7899" t="str">
            <v>DERIVADO PICK UP</v>
          </cell>
          <cell r="G7899" t="str">
            <v>031080004777135</v>
          </cell>
          <cell r="H7899">
            <v>44929</v>
          </cell>
          <cell r="I7899" t="str">
            <v>ENTREGADO</v>
          </cell>
          <cell r="J7899">
            <v>44930</v>
          </cell>
          <cell r="K7899" t="str">
            <v>MILTON RICARDO CORO MAMALLACTA</v>
          </cell>
          <cell r="L7899" t="str">
            <v>OFICINA TRAMACO LAGO AGRIO</v>
          </cell>
          <cell r="M7899" t="str">
            <v>1500390438</v>
          </cell>
          <cell r="N7899" t="str">
            <v>0983286368</v>
          </cell>
          <cell r="O7899" t="str">
            <v>0983286368</v>
          </cell>
          <cell r="P7899" t="str">
            <v>LAGO AGRIO</v>
          </cell>
          <cell r="Q7899" t="str">
            <v>LAGO AGRIO</v>
          </cell>
          <cell r="R7899" t="str">
            <v>SUCUMBIOS</v>
          </cell>
          <cell r="T7899" t="str">
            <v>TRAMACO</v>
          </cell>
          <cell r="U7899" t="str">
            <v>FLEXNETUIO_PROVINCIA</v>
          </cell>
          <cell r="V7899">
            <v>1</v>
          </cell>
          <cell r="W7899">
            <v>1</v>
          </cell>
          <cell r="X7899" t="str">
            <v>FLEXNET ECUADOR - MDELIVERY</v>
          </cell>
          <cell r="Y7899" t="str">
            <v>CALLE 28 DE JUNIO S/N Y GARCIA MORENO ENTRADA LLANO GRANDE</v>
          </cell>
        </row>
        <row r="7900">
          <cell r="A7900" t="str">
            <v>4777227</v>
          </cell>
          <cell r="B7900">
            <v>489315</v>
          </cell>
          <cell r="C7900" t="str">
            <v>4777227</v>
          </cell>
          <cell r="D7900" t="str">
            <v>MDELIVERY</v>
          </cell>
          <cell r="E7900" t="str">
            <v>DESPACHO</v>
          </cell>
          <cell r="F7900" t="str">
            <v>NORMAL</v>
          </cell>
          <cell r="G7900" t="str">
            <v>FT77319</v>
          </cell>
          <cell r="H7900">
            <v>44929</v>
          </cell>
          <cell r="I7900" t="str">
            <v>ENTREGADO</v>
          </cell>
          <cell r="J7900">
            <v>44930</v>
          </cell>
          <cell r="K7900" t="str">
            <v>ANITA AUGUSTA GAVILANEZ BRITO</v>
          </cell>
          <cell r="L7900" t="str">
            <v>CHIMBACALLE CALLE PEDRO COBO S8 08 CALLE ALPAHUASI</v>
          </cell>
          <cell r="M7900" t="str">
            <v>1707673099</v>
          </cell>
          <cell r="N7900" t="str">
            <v>0983136522</v>
          </cell>
          <cell r="O7900" t="str">
            <v>0983136522</v>
          </cell>
          <cell r="P7900" t="str">
            <v>170603</v>
          </cell>
          <cell r="Q7900" t="str">
            <v>QUITO</v>
          </cell>
          <cell r="R7900" t="str">
            <v>PICHINCHA</v>
          </cell>
          <cell r="S7900" t="str">
            <v>QUITO</v>
          </cell>
          <cell r="T7900" t="str">
            <v>FLEXTRANS UIO</v>
          </cell>
          <cell r="U7900" t="str">
            <v>FLEXNETUIO_LOCAL</v>
          </cell>
          <cell r="V7900">
            <v>1</v>
          </cell>
          <cell r="W7900">
            <v>1</v>
          </cell>
          <cell r="X7900" t="str">
            <v>FLEXNET ECUADOR - MDELIVERY</v>
          </cell>
          <cell r="Y7900" t="str">
            <v>CALLE 28 DE JUNIO S/N Y GARCIA MORENO ENTRADA LLANO GRANDE</v>
          </cell>
        </row>
        <row r="7901">
          <cell r="A7901" t="str">
            <v>4777235</v>
          </cell>
          <cell r="B7901">
            <v>489316</v>
          </cell>
          <cell r="C7901" t="str">
            <v>4777235</v>
          </cell>
          <cell r="D7901" t="str">
            <v>MDELIVERY</v>
          </cell>
          <cell r="E7901" t="str">
            <v>DESPACHO</v>
          </cell>
          <cell r="F7901" t="str">
            <v>NORMAL</v>
          </cell>
          <cell r="G7901" t="str">
            <v>TF91574</v>
          </cell>
          <cell r="H7901">
            <v>44929</v>
          </cell>
          <cell r="I7901" t="str">
            <v>ENTREGADO</v>
          </cell>
          <cell r="J7901">
            <v>44932</v>
          </cell>
          <cell r="K7901" t="str">
            <v>WELLINGTON ANDRES AMPUDIA LANDAZURI</v>
          </cell>
          <cell r="L7901" t="str">
            <v>TARQUI AV DEL BOMBERO KM 6 Y MEDIO</v>
          </cell>
          <cell r="M7901" t="str">
            <v>0917144693</v>
          </cell>
          <cell r="N7901" t="str">
            <v>0992360617</v>
          </cell>
          <cell r="O7901" t="str">
            <v>0992360617</v>
          </cell>
          <cell r="P7901" t="str">
            <v>090902</v>
          </cell>
          <cell r="Q7901" t="str">
            <v>GUAYAQUIL</v>
          </cell>
          <cell r="R7901" t="str">
            <v>GUAYAS</v>
          </cell>
          <cell r="S7901" t="str">
            <v>GUAYAQUIL</v>
          </cell>
          <cell r="T7901" t="str">
            <v>ITSACOURIER</v>
          </cell>
          <cell r="U7901" t="str">
            <v>FLEXNETUIO_GYE</v>
          </cell>
          <cell r="V7901">
            <v>1</v>
          </cell>
          <cell r="W7901">
            <v>1</v>
          </cell>
          <cell r="X7901" t="str">
            <v>FLEXNET ECUADOR - MDELIVERY</v>
          </cell>
          <cell r="Y7901" t="str">
            <v>CALLE 28 DE JUNIO S/N Y GARCIA MORENO ENTRADA LLANO GRANDE</v>
          </cell>
        </row>
        <row r="7902">
          <cell r="A7902" t="str">
            <v>4777345</v>
          </cell>
          <cell r="B7902">
            <v>489317</v>
          </cell>
          <cell r="C7902" t="str">
            <v>4777345</v>
          </cell>
          <cell r="D7902" t="str">
            <v>MDELIVERY</v>
          </cell>
          <cell r="E7902" t="str">
            <v>DESPACHO</v>
          </cell>
          <cell r="F7902" t="str">
            <v>NORMAL</v>
          </cell>
          <cell r="G7902" t="str">
            <v>031080004777345</v>
          </cell>
          <cell r="H7902">
            <v>44929</v>
          </cell>
          <cell r="I7902" t="str">
            <v>ENTREGADO</v>
          </cell>
          <cell r="J7902">
            <v>44932</v>
          </cell>
          <cell r="K7902" t="str">
            <v>PAREDES PAREDES ANGEL VLADIMIR</v>
          </cell>
          <cell r="L7902" t="str">
            <v>EL PUYO  CALLE ALBERTO ZAMBRANO   SN  CALLE TENIENTE HUGO ORTIZ</v>
          </cell>
          <cell r="M7902" t="str">
            <v>1600538654</v>
          </cell>
          <cell r="N7902" t="str">
            <v>0983771191</v>
          </cell>
          <cell r="O7902" t="str">
            <v>0983771191</v>
          </cell>
          <cell r="P7902" t="str">
            <v>160101</v>
          </cell>
          <cell r="Q7902" t="str">
            <v>PUYO</v>
          </cell>
          <cell r="R7902" t="str">
            <v>PASTAZA</v>
          </cell>
          <cell r="S7902" t="str">
            <v>PUYO</v>
          </cell>
          <cell r="T7902" t="str">
            <v>TRAMACO</v>
          </cell>
          <cell r="U7902" t="str">
            <v>FLEXNETUIO_PROVINCIA</v>
          </cell>
          <cell r="V7902">
            <v>1</v>
          </cell>
          <cell r="W7902">
            <v>1</v>
          </cell>
          <cell r="X7902" t="str">
            <v>FLEXNET ECUADOR - MDELIVERY</v>
          </cell>
          <cell r="Y7902" t="str">
            <v>CALLE 28 DE JUNIO S/N Y GARCIA MORENO ENTRADA LLANO GRANDE</v>
          </cell>
        </row>
        <row r="7903">
          <cell r="A7903" t="str">
            <v>4777368</v>
          </cell>
          <cell r="B7903">
            <v>489318</v>
          </cell>
          <cell r="C7903" t="str">
            <v>4777368</v>
          </cell>
          <cell r="D7903" t="str">
            <v>MDELIVERY</v>
          </cell>
          <cell r="E7903" t="str">
            <v>DESPACHO</v>
          </cell>
          <cell r="F7903" t="str">
            <v>NORMAL</v>
          </cell>
          <cell r="G7903" t="str">
            <v>031080004777368</v>
          </cell>
          <cell r="H7903">
            <v>44929</v>
          </cell>
          <cell r="I7903" t="str">
            <v>ENTREGADO</v>
          </cell>
          <cell r="J7903">
            <v>44930</v>
          </cell>
          <cell r="K7903" t="str">
            <v>QUINONEZ CAICEDO EDISON STALIN</v>
          </cell>
          <cell r="L7903" t="str">
            <v>SIMON PLATA TORRES  CALLE  G SN AV PRINCIPAL JORGE MONTANO DIAZ</v>
          </cell>
          <cell r="M7903" t="str">
            <v>0803893718</v>
          </cell>
          <cell r="N7903" t="str">
            <v>0968924000</v>
          </cell>
          <cell r="O7903" t="str">
            <v>0968924000</v>
          </cell>
          <cell r="P7903" t="str">
            <v>080118</v>
          </cell>
          <cell r="Q7903" t="str">
            <v>ESMERALDAS</v>
          </cell>
          <cell r="R7903" t="str">
            <v>ESMERALDAS</v>
          </cell>
          <cell r="S7903" t="str">
            <v>ESMERALDAS - LA TOLITA</v>
          </cell>
          <cell r="T7903" t="str">
            <v>TRAMACO</v>
          </cell>
          <cell r="U7903" t="str">
            <v>FLEXNETUIO_PROVINCIA</v>
          </cell>
          <cell r="V7903">
            <v>1</v>
          </cell>
          <cell r="W7903">
            <v>1</v>
          </cell>
          <cell r="X7903" t="str">
            <v>FLEXNET ECUADOR - MDELIVERY</v>
          </cell>
          <cell r="Y7903" t="str">
            <v>CALLE 28 DE JUNIO S/N Y GARCIA MORENO ENTRADA LLANO GRANDE</v>
          </cell>
        </row>
        <row r="7904">
          <cell r="A7904" t="str">
            <v>4777371</v>
          </cell>
          <cell r="B7904">
            <v>489319</v>
          </cell>
          <cell r="C7904" t="str">
            <v>4777371</v>
          </cell>
          <cell r="D7904" t="str">
            <v>MDELIVERY</v>
          </cell>
          <cell r="E7904" t="str">
            <v>DESPACHO</v>
          </cell>
          <cell r="F7904" t="str">
            <v>NORMAL</v>
          </cell>
          <cell r="G7904" t="str">
            <v>031080004777371</v>
          </cell>
          <cell r="H7904">
            <v>44929</v>
          </cell>
          <cell r="I7904" t="str">
            <v>ENTREGADO</v>
          </cell>
          <cell r="J7904">
            <v>44930</v>
          </cell>
          <cell r="K7904" t="str">
            <v>PATRICIA YOLANDA VILLARREAL SALAZAR</v>
          </cell>
          <cell r="L7904" t="str">
            <v>SAN FRANCISCO AV MARIANO ACOSTA 25 30 CALLE LUIS FELIPE BORJA</v>
          </cell>
          <cell r="M7904" t="str">
            <v>1002262184</v>
          </cell>
          <cell r="N7904" t="str">
            <v>0979317688</v>
          </cell>
          <cell r="O7904" t="str">
            <v>0979317688</v>
          </cell>
          <cell r="P7904" t="str">
            <v>100105</v>
          </cell>
          <cell r="Q7904" t="str">
            <v>IBARRA</v>
          </cell>
          <cell r="R7904" t="str">
            <v>IMBABURA</v>
          </cell>
          <cell r="S7904" t="str">
            <v>SAN MIGUEL DE IBARRA</v>
          </cell>
          <cell r="T7904" t="str">
            <v>TRAMACO</v>
          </cell>
          <cell r="U7904" t="str">
            <v>FLEXNETUIO_PROVINCIA</v>
          </cell>
          <cell r="V7904">
            <v>1</v>
          </cell>
          <cell r="W7904">
            <v>1</v>
          </cell>
          <cell r="X7904" t="str">
            <v>FLEXNET ECUADOR - MDELIVERY</v>
          </cell>
          <cell r="Y7904" t="str">
            <v>CALLE 28 DE JUNIO S/N Y GARCIA MORENO ENTRADA LLANO GRANDE</v>
          </cell>
        </row>
        <row r="7905">
          <cell r="A7905" t="str">
            <v>4777438</v>
          </cell>
          <cell r="B7905">
            <v>489320</v>
          </cell>
          <cell r="C7905" t="str">
            <v>4777438</v>
          </cell>
          <cell r="D7905" t="str">
            <v>MDELIVERY</v>
          </cell>
          <cell r="E7905" t="str">
            <v>DESPACHO</v>
          </cell>
          <cell r="F7905" t="str">
            <v>NORMAL</v>
          </cell>
          <cell r="G7905" t="str">
            <v>TF91603</v>
          </cell>
          <cell r="H7905">
            <v>44929</v>
          </cell>
          <cell r="I7905" t="str">
            <v>ENTREGADO</v>
          </cell>
          <cell r="J7905">
            <v>44931</v>
          </cell>
          <cell r="K7905" t="str">
            <v>ROBERT MICHAEL AIZPRUA ALMEIDA</v>
          </cell>
          <cell r="L7905" t="str">
            <v>TARQUI AV CARLOS JULIO AROSEMENA SN CALLE 28 DE MAYO</v>
          </cell>
          <cell r="M7905" t="str">
            <v>0919519892</v>
          </cell>
          <cell r="N7905" t="str">
            <v>0983336953</v>
          </cell>
          <cell r="O7905" t="str">
            <v>0983336953</v>
          </cell>
          <cell r="P7905" t="str">
            <v>090603</v>
          </cell>
          <cell r="Q7905" t="str">
            <v>GUAYAQUIL</v>
          </cell>
          <cell r="R7905" t="str">
            <v>GUAYAS</v>
          </cell>
          <cell r="S7905" t="str">
            <v>GUAYAQUIL</v>
          </cell>
          <cell r="T7905" t="str">
            <v>ITSACOURIER</v>
          </cell>
          <cell r="U7905" t="str">
            <v>FLEXNETUIO_GYE</v>
          </cell>
          <cell r="V7905">
            <v>1</v>
          </cell>
          <cell r="W7905">
            <v>1</v>
          </cell>
          <cell r="X7905" t="str">
            <v>FLEXNET ECUADOR - MDELIVERY</v>
          </cell>
          <cell r="Y7905" t="str">
            <v>CALLE 28 DE JUNIO S/N Y GARCIA MORENO ENTRADA LLANO GRANDE</v>
          </cell>
        </row>
        <row r="7906">
          <cell r="A7906" t="str">
            <v>4777448</v>
          </cell>
          <cell r="B7906">
            <v>489321</v>
          </cell>
          <cell r="C7906" t="str">
            <v>4777448</v>
          </cell>
          <cell r="D7906" t="str">
            <v>MDELIVERY</v>
          </cell>
          <cell r="E7906" t="str">
            <v>DESPACHO</v>
          </cell>
          <cell r="F7906" t="str">
            <v>NORMAL</v>
          </cell>
          <cell r="G7906" t="str">
            <v>031080004777448</v>
          </cell>
          <cell r="H7906">
            <v>44929</v>
          </cell>
          <cell r="I7906" t="str">
            <v>ENTREGADO</v>
          </cell>
          <cell r="J7906">
            <v>44932</v>
          </cell>
          <cell r="K7906" t="str">
            <v>DARIO VLADIMIR SALAVARRIA CARDENAS</v>
          </cell>
          <cell r="L7906" t="str">
            <v>DURAN   VIA DURAN YAGUACHI  SN CALLE  LA HERRADURA</v>
          </cell>
          <cell r="M7906" t="str">
            <v>1311155806</v>
          </cell>
          <cell r="N7906" t="str">
            <v>0959887441</v>
          </cell>
          <cell r="O7906" t="str">
            <v>0959887441</v>
          </cell>
          <cell r="P7906" t="str">
            <v>092404</v>
          </cell>
          <cell r="Q7906" t="str">
            <v>DURAN</v>
          </cell>
          <cell r="R7906" t="str">
            <v>GUAYAS</v>
          </cell>
          <cell r="S7906" t="str">
            <v>ELOY ALFARO (DURAN)</v>
          </cell>
          <cell r="T7906" t="str">
            <v>TRAMACO</v>
          </cell>
          <cell r="U7906" t="str">
            <v>FLEXNETUIO_GYE</v>
          </cell>
          <cell r="V7906">
            <v>1</v>
          </cell>
          <cell r="W7906">
            <v>1</v>
          </cell>
          <cell r="X7906" t="str">
            <v>FLEXNET ECUADOR - MDELIVERY</v>
          </cell>
          <cell r="Y7906" t="str">
            <v>CALLE 28 DE JUNIO S/N Y GARCIA MORENO ENTRADA LLANO GRANDE</v>
          </cell>
        </row>
        <row r="7907">
          <cell r="A7907" t="str">
            <v>4777466</v>
          </cell>
          <cell r="B7907">
            <v>489322</v>
          </cell>
          <cell r="C7907" t="str">
            <v>4777466</v>
          </cell>
          <cell r="D7907" t="str">
            <v>MDELIVERY</v>
          </cell>
          <cell r="E7907" t="str">
            <v>DESPACHO</v>
          </cell>
          <cell r="F7907" t="str">
            <v>NORMAL</v>
          </cell>
          <cell r="G7907" t="str">
            <v>031080004777466</v>
          </cell>
          <cell r="H7907">
            <v>44929</v>
          </cell>
          <cell r="I7907" t="str">
            <v>ENTREGADO</v>
          </cell>
          <cell r="J7907">
            <v>44930</v>
          </cell>
          <cell r="K7907" t="str">
            <v>SANDRA CECIBEL JIMENEZ ZAVALA</v>
          </cell>
          <cell r="L7907" t="str">
            <v>LA JOYA DE LOS SACHAS  AV   GRAL JUMANDY E 95  AV  DE LOS FUNDADORES</v>
          </cell>
          <cell r="M7907" t="str">
            <v>2200081152</v>
          </cell>
          <cell r="N7907" t="str">
            <v>0997277637</v>
          </cell>
          <cell r="O7907" t="str">
            <v>0997277637</v>
          </cell>
          <cell r="P7907" t="str">
            <v>220101</v>
          </cell>
          <cell r="Q7907" t="str">
            <v>LA JOYA DE LOS SACHAS</v>
          </cell>
          <cell r="R7907" t="str">
            <v>ORELLANA</v>
          </cell>
          <cell r="S7907" t="str">
            <v>LA JOYA DE LOS SACHAS - MARISCAL SUCRE - LOS LAURELES</v>
          </cell>
          <cell r="T7907" t="str">
            <v>TRAMACO</v>
          </cell>
          <cell r="U7907" t="str">
            <v>FLEXNETUIO_PROVINCIA</v>
          </cell>
          <cell r="V7907">
            <v>1</v>
          </cell>
          <cell r="W7907">
            <v>1</v>
          </cell>
          <cell r="X7907" t="str">
            <v>FLEXNET ECUADOR - MDELIVERY</v>
          </cell>
          <cell r="Y7907" t="str">
            <v>CALLE 28 DE JUNIO S/N Y GARCIA MORENO ENTRADA LLANO GRANDE</v>
          </cell>
        </row>
        <row r="7908">
          <cell r="A7908" t="str">
            <v>4777496</v>
          </cell>
          <cell r="B7908">
            <v>489323</v>
          </cell>
          <cell r="C7908" t="str">
            <v>4777496</v>
          </cell>
          <cell r="D7908" t="str">
            <v>MDELIVERY</v>
          </cell>
          <cell r="E7908" t="str">
            <v>DESPACHO</v>
          </cell>
          <cell r="F7908" t="str">
            <v>NORMAL</v>
          </cell>
          <cell r="G7908" t="str">
            <v>031080004777496</v>
          </cell>
          <cell r="H7908">
            <v>44929</v>
          </cell>
          <cell r="I7908" t="str">
            <v>ENTREGADO</v>
          </cell>
          <cell r="J7908">
            <v>44930</v>
          </cell>
          <cell r="K7908" t="str">
            <v>MARTHA XIMENA GARCES YARANGA</v>
          </cell>
          <cell r="L7908" t="str">
            <v>OTAVALO CALLE SUCRE SN CALLE ESTADOS UNIDOS</v>
          </cell>
          <cell r="M7908" t="str">
            <v>1003659560</v>
          </cell>
          <cell r="N7908" t="str">
            <v>0987854597</v>
          </cell>
          <cell r="O7908" t="str">
            <v>0987854597</v>
          </cell>
          <cell r="P7908" t="str">
            <v>100201</v>
          </cell>
          <cell r="Q7908" t="str">
            <v>OTAVALO</v>
          </cell>
          <cell r="R7908" t="str">
            <v>IMBABURA</v>
          </cell>
          <cell r="S7908" t="str">
            <v>OTAVALO</v>
          </cell>
          <cell r="T7908" t="str">
            <v>TRAMACO</v>
          </cell>
          <cell r="U7908" t="str">
            <v>FLEXNETUIO_PROVINCIA</v>
          </cell>
          <cell r="V7908">
            <v>1</v>
          </cell>
          <cell r="W7908">
            <v>1</v>
          </cell>
          <cell r="X7908" t="str">
            <v>FLEXNET ECUADOR - MDELIVERY</v>
          </cell>
          <cell r="Y7908" t="str">
            <v>CALLE 28 DE JUNIO S/N Y GARCIA MORENO ENTRADA LLANO GRANDE</v>
          </cell>
        </row>
        <row r="7909">
          <cell r="A7909" t="str">
            <v>4777504</v>
          </cell>
          <cell r="B7909">
            <v>489324</v>
          </cell>
          <cell r="C7909" t="str">
            <v>4777504</v>
          </cell>
          <cell r="D7909" t="str">
            <v>MDELIVERY</v>
          </cell>
          <cell r="E7909" t="str">
            <v>DESPACHO</v>
          </cell>
          <cell r="F7909" t="str">
            <v>NORMAL</v>
          </cell>
          <cell r="G7909" t="str">
            <v>FT77236</v>
          </cell>
          <cell r="H7909">
            <v>44929</v>
          </cell>
          <cell r="I7909" t="str">
            <v>ENTREGADO</v>
          </cell>
          <cell r="J7909">
            <v>44929</v>
          </cell>
          <cell r="K7909" t="str">
            <v>JOSE DANIEL BOLANOS POZO</v>
          </cell>
          <cell r="L7909" t="str">
            <v>CALDERON  CALLE ULPIANO BECERRA N6 146  AV CAPITAN GIOVANNI CALLES</v>
          </cell>
          <cell r="M7909" t="str">
            <v>1001978491</v>
          </cell>
          <cell r="N7909" t="str">
            <v>0992267230</v>
          </cell>
          <cell r="O7909" t="str">
            <v>0992267230</v>
          </cell>
          <cell r="P7909" t="str">
            <v>170203</v>
          </cell>
          <cell r="Q7909" t="str">
            <v>QUITO</v>
          </cell>
          <cell r="R7909" t="str">
            <v>PICHINCHA</v>
          </cell>
          <cell r="S7909" t="str">
            <v>CALDERON (CARAPUNGO)</v>
          </cell>
          <cell r="T7909" t="str">
            <v>FLEXTRANS UIO</v>
          </cell>
          <cell r="U7909" t="str">
            <v>FLEXNETUIO_LOCAL</v>
          </cell>
          <cell r="V7909">
            <v>1</v>
          </cell>
          <cell r="W7909">
            <v>1</v>
          </cell>
          <cell r="X7909" t="str">
            <v>FLEXNET ECUADOR - MDELIVERY</v>
          </cell>
          <cell r="Y7909" t="str">
            <v>CALLE 28 DE JUNIO S/N Y GARCIA MORENO ENTRADA LLANO GRANDE</v>
          </cell>
        </row>
        <row r="7910">
          <cell r="A7910" t="str">
            <v>4777542</v>
          </cell>
          <cell r="B7910">
            <v>489325</v>
          </cell>
          <cell r="C7910" t="str">
            <v>4777542</v>
          </cell>
          <cell r="D7910" t="str">
            <v>MDELIVERY</v>
          </cell>
          <cell r="E7910" t="str">
            <v>DESPACHO</v>
          </cell>
          <cell r="F7910" t="str">
            <v>NORMAL</v>
          </cell>
          <cell r="G7910" t="str">
            <v>IC4111</v>
          </cell>
          <cell r="H7910">
            <v>44929</v>
          </cell>
          <cell r="I7910" t="str">
            <v>ENTREGADO</v>
          </cell>
          <cell r="J7910">
            <v>44930</v>
          </cell>
          <cell r="K7910" t="str">
            <v>BETTY DEL ROSARIO TITUANA ESPINOSA</v>
          </cell>
          <cell r="L7910" t="str">
            <v>SAN BLAS CALLE LARGA 2 38 CALLE MANUEL VEGA</v>
          </cell>
          <cell r="M7910" t="str">
            <v>1105580607</v>
          </cell>
          <cell r="N7910" t="str">
            <v>0983550608</v>
          </cell>
          <cell r="O7910" t="str">
            <v>0983550608</v>
          </cell>
          <cell r="P7910" t="str">
            <v>010101</v>
          </cell>
          <cell r="Q7910" t="str">
            <v>CUENCA</v>
          </cell>
          <cell r="R7910" t="str">
            <v>AZUAY</v>
          </cell>
          <cell r="S7910" t="str">
            <v>CUENCA</v>
          </cell>
          <cell r="T7910" t="str">
            <v>ITSACOURIER</v>
          </cell>
          <cell r="U7910" t="str">
            <v>FLEXNETUIO_PROVINCIA</v>
          </cell>
          <cell r="V7910">
            <v>1</v>
          </cell>
          <cell r="W7910">
            <v>1</v>
          </cell>
          <cell r="X7910" t="str">
            <v>FLEXNET ECUADOR - MDELIVERY</v>
          </cell>
          <cell r="Y7910" t="str">
            <v>CALLE 28 DE JUNIO S/N Y GARCIA MORENO ENTRADA LLANO GRANDE</v>
          </cell>
        </row>
        <row r="7911">
          <cell r="A7911" t="str">
            <v>4604779</v>
          </cell>
          <cell r="B7911">
            <v>489277</v>
          </cell>
          <cell r="C7911" t="str">
            <v>4604779</v>
          </cell>
          <cell r="D7911" t="str">
            <v>MDELIVERY</v>
          </cell>
          <cell r="E7911" t="str">
            <v>DESPACHO</v>
          </cell>
          <cell r="F7911" t="str">
            <v>DERIVADO PICK UP</v>
          </cell>
          <cell r="G7911" t="str">
            <v>031080004604779</v>
          </cell>
          <cell r="H7911">
            <v>44929</v>
          </cell>
          <cell r="I7911" t="str">
            <v>ENTREGADO</v>
          </cell>
          <cell r="J7911">
            <v>44931</v>
          </cell>
          <cell r="K7911" t="str">
            <v>MEJIA MAFLA FLORENCIO EUSEBIO</v>
          </cell>
          <cell r="L7911" t="str">
            <v>OFICINA TRAMACO PUNTO DE ATENCION TUMBACO</v>
          </cell>
          <cell r="M7911" t="str">
            <v>0400707428</v>
          </cell>
          <cell r="N7911" t="str">
            <v>0987918375</v>
          </cell>
          <cell r="O7911" t="str">
            <v>0987918375</v>
          </cell>
          <cell r="P7911" t="str">
            <v>QUITO</v>
          </cell>
          <cell r="Q7911" t="str">
            <v>QUITO</v>
          </cell>
          <cell r="R7911" t="str">
            <v>PICHINCHA</v>
          </cell>
          <cell r="T7911" t="str">
            <v>TRAMACO</v>
          </cell>
          <cell r="U7911" t="str">
            <v>FLEXNETUIO_LOCAL</v>
          </cell>
          <cell r="V7911">
            <v>1</v>
          </cell>
          <cell r="W7911">
            <v>1</v>
          </cell>
          <cell r="X7911" t="str">
            <v>FLEXNET ECUADOR - MDELIVERY</v>
          </cell>
          <cell r="Y7911" t="str">
            <v>CALLE 28 DE JUNIO S/N Y GARCIA MORENO ENTRADA LLANO GRANDE</v>
          </cell>
        </row>
        <row r="7912">
          <cell r="A7912" t="str">
            <v>4732674</v>
          </cell>
          <cell r="B7912">
            <v>489278</v>
          </cell>
          <cell r="C7912" t="str">
            <v>4732674</v>
          </cell>
          <cell r="D7912" t="str">
            <v>MDELIVERY</v>
          </cell>
          <cell r="E7912" t="str">
            <v>DESPACHO</v>
          </cell>
          <cell r="F7912" t="str">
            <v>NORMAL</v>
          </cell>
          <cell r="G7912" t="str">
            <v>TF91561</v>
          </cell>
          <cell r="H7912">
            <v>44929</v>
          </cell>
          <cell r="I7912" t="str">
            <v>ENTREGADO</v>
          </cell>
          <cell r="J7912">
            <v>44930</v>
          </cell>
          <cell r="K7912" t="str">
            <v>BOHORQUEZ IDROVO NICKOLE JOSHLY</v>
          </cell>
          <cell r="L7912" t="str">
            <v>TARQUI CDLA SAUCE 6  MZ 326 SOLAR 12</v>
          </cell>
          <cell r="M7912" t="str">
            <v>0930606546</v>
          </cell>
          <cell r="N7912" t="str">
            <v>0963823013</v>
          </cell>
          <cell r="O7912" t="str">
            <v>0963823013</v>
          </cell>
          <cell r="P7912" t="str">
            <v>090503</v>
          </cell>
          <cell r="Q7912" t="str">
            <v>GUAYAQUIL</v>
          </cell>
          <cell r="R7912" t="str">
            <v>GUAYAS</v>
          </cell>
          <cell r="S7912" t="str">
            <v>GUAYAQUIL</v>
          </cell>
          <cell r="T7912" t="str">
            <v>ITSACOURIER</v>
          </cell>
          <cell r="U7912" t="str">
            <v>FLEXNETUIO_GYE</v>
          </cell>
          <cell r="V7912">
            <v>1</v>
          </cell>
          <cell r="W7912">
            <v>1</v>
          </cell>
          <cell r="X7912" t="str">
            <v>FLEXNET ECUADOR - MDELIVERY</v>
          </cell>
          <cell r="Y7912" t="str">
            <v>CALLE 28 DE JUNIO S/N Y GARCIA MORENO ENTRADA LLANO GRANDE</v>
          </cell>
        </row>
        <row r="7913">
          <cell r="A7913" t="str">
            <v>4735369</v>
          </cell>
          <cell r="B7913">
            <v>489279</v>
          </cell>
          <cell r="C7913" t="str">
            <v>4735369</v>
          </cell>
          <cell r="D7913" t="str">
            <v>MDELIVERY</v>
          </cell>
          <cell r="E7913" t="str">
            <v>DESPACHO</v>
          </cell>
          <cell r="F7913" t="str">
            <v>NORMAL</v>
          </cell>
          <cell r="G7913" t="str">
            <v>TF91564</v>
          </cell>
          <cell r="H7913">
            <v>44929</v>
          </cell>
          <cell r="I7913" t="str">
            <v>ENTREGADO</v>
          </cell>
          <cell r="J7913">
            <v>44930</v>
          </cell>
          <cell r="K7913" t="str">
            <v>YURY MARCELO BARBERAN RODRIGUEZ</v>
          </cell>
          <cell r="L7913" t="str">
            <v>XIMENA    COOP MOLINA DE FRANK  MZ 4  VILLA 14  CALLE RAUL CLEMENTE HUERTA</v>
          </cell>
          <cell r="M7913" t="str">
            <v>1726879222</v>
          </cell>
          <cell r="N7913" t="str">
            <v>0958937386</v>
          </cell>
          <cell r="O7913" t="str">
            <v>0958937386</v>
          </cell>
          <cell r="P7913" t="str">
            <v>090101</v>
          </cell>
          <cell r="Q7913" t="str">
            <v>GUAYAQUIL</v>
          </cell>
          <cell r="R7913" t="str">
            <v>GUAYAS</v>
          </cell>
          <cell r="S7913" t="str">
            <v>GUAYAQUIL</v>
          </cell>
          <cell r="T7913" t="str">
            <v>FLEXTRANS GYE</v>
          </cell>
          <cell r="U7913" t="str">
            <v>FLEXNETUIO_GYE</v>
          </cell>
          <cell r="V7913">
            <v>1</v>
          </cell>
          <cell r="W7913">
            <v>1</v>
          </cell>
          <cell r="X7913" t="str">
            <v>FLEXNET ECUADOR - MDELIVERY</v>
          </cell>
          <cell r="Y7913" t="str">
            <v>CALLE 28 DE JUNIO S/N Y GARCIA MORENO ENTRADA LLANO GRANDE</v>
          </cell>
        </row>
        <row r="7914">
          <cell r="A7914" t="str">
            <v>4746434</v>
          </cell>
          <cell r="B7914">
            <v>489280</v>
          </cell>
          <cell r="C7914" t="str">
            <v>4746434</v>
          </cell>
          <cell r="D7914" t="str">
            <v>MDELIVERY</v>
          </cell>
          <cell r="E7914" t="str">
            <v>DESPACHO</v>
          </cell>
          <cell r="F7914" t="str">
            <v>NORMAL</v>
          </cell>
          <cell r="G7914" t="str">
            <v>FT77348</v>
          </cell>
          <cell r="H7914">
            <v>44929</v>
          </cell>
          <cell r="I7914" t="str">
            <v>ENTREGADO</v>
          </cell>
          <cell r="J7914">
            <v>44931</v>
          </cell>
          <cell r="K7914" t="str">
            <v>ANDREA BETSABE VASQUEZ MACIAS</v>
          </cell>
          <cell r="L7914" t="str">
            <v>INIAQUITO CALLE EL UNIVERSO SN CALLE EL SOL</v>
          </cell>
          <cell r="M7914" t="str">
            <v>0104366877</v>
          </cell>
          <cell r="N7914" t="str">
            <v>0999073664</v>
          </cell>
          <cell r="O7914" t="str">
            <v>0999073664</v>
          </cell>
          <cell r="P7914" t="str">
            <v>170505</v>
          </cell>
          <cell r="Q7914" t="str">
            <v>QUITO</v>
          </cell>
          <cell r="R7914" t="str">
            <v>PICHINCHA</v>
          </cell>
          <cell r="S7914" t="str">
            <v>QUITO</v>
          </cell>
          <cell r="T7914" t="str">
            <v>FLEXTRANS UIO</v>
          </cell>
          <cell r="U7914" t="str">
            <v>FLEXNETUIO_LOCAL</v>
          </cell>
          <cell r="V7914">
            <v>1</v>
          </cell>
          <cell r="W7914">
            <v>1</v>
          </cell>
          <cell r="X7914" t="str">
            <v>FLEXNET ECUADOR - MDELIVERY</v>
          </cell>
          <cell r="Y7914" t="str">
            <v>CALLE 28 DE JUNIO S/N Y GARCIA MORENO ENTRADA LLANO GRANDE</v>
          </cell>
        </row>
        <row r="7915">
          <cell r="A7915" t="str">
            <v>MULTI_23_003</v>
          </cell>
          <cell r="B7915">
            <v>489276</v>
          </cell>
          <cell r="C7915" t="str">
            <v>MULTI_23_003</v>
          </cell>
          <cell r="D7915" t="str">
            <v>MULTIVAC</v>
          </cell>
          <cell r="E7915" t="str">
            <v>DESPACHO</v>
          </cell>
          <cell r="G7915" t="str">
            <v>031002004150264</v>
          </cell>
          <cell r="H7915">
            <v>44929</v>
          </cell>
          <cell r="I7915" t="str">
            <v>ENTREGADO</v>
          </cell>
          <cell r="J7915">
            <v>44935</v>
          </cell>
          <cell r="K7915" t="str">
            <v>LIRIS S.A</v>
          </cell>
          <cell r="L7915" t="str">
            <v>PARQUE INDUSTRIAL CONSUELO, VIA A LA COSTA  KM 40</v>
          </cell>
          <cell r="P7915" t="str">
            <v>090301</v>
          </cell>
          <cell r="Q7915" t="str">
            <v>GUAYAQUIL</v>
          </cell>
          <cell r="R7915" t="str">
            <v>GUAYAS</v>
          </cell>
          <cell r="S7915" t="str">
            <v>GUAYAQUIL</v>
          </cell>
          <cell r="T7915" t="str">
            <v>TRAMACO</v>
          </cell>
          <cell r="U7915" t="str">
            <v>FLEXNETUIO_LOCAL</v>
          </cell>
          <cell r="V7915">
            <v>1</v>
          </cell>
          <cell r="W7915">
            <v>0.3</v>
          </cell>
          <cell r="X7915" t="str">
            <v>FLEXNET UIO</v>
          </cell>
          <cell r="Y7915" t="str">
            <v>PANAMERICANA NORTE KM 12 1/2  LLANO GRANDE</v>
          </cell>
        </row>
        <row r="7916">
          <cell r="A7916" t="str">
            <v>MULTI_23_002</v>
          </cell>
          <cell r="B7916">
            <v>489275</v>
          </cell>
          <cell r="C7916" t="str">
            <v>MULTI_23_002</v>
          </cell>
          <cell r="D7916" t="str">
            <v>MULTIVAC</v>
          </cell>
          <cell r="E7916" t="str">
            <v>DESPACHO</v>
          </cell>
          <cell r="G7916" t="str">
            <v>031002004150219</v>
          </cell>
          <cell r="H7916">
            <v>44929</v>
          </cell>
          <cell r="I7916" t="str">
            <v>ENTREGADO</v>
          </cell>
          <cell r="J7916">
            <v>44931</v>
          </cell>
          <cell r="K7916" t="str">
            <v>MARBELIZE</v>
          </cell>
          <cell r="L7916" t="str">
            <v xml:space="preserve">KM 5 1/2 VIA MANTA ROCAFUERTE	</v>
          </cell>
          <cell r="P7916" t="str">
            <v>130201</v>
          </cell>
          <cell r="Q7916" t="str">
            <v>MANTA</v>
          </cell>
          <cell r="R7916" t="str">
            <v>MANABI</v>
          </cell>
          <cell r="S7916" t="str">
            <v>MANTA</v>
          </cell>
          <cell r="T7916" t="str">
            <v>TRAMACO</v>
          </cell>
          <cell r="U7916" t="str">
            <v>FLEXNETUIO_PROVINCIA</v>
          </cell>
          <cell r="V7916">
            <v>1</v>
          </cell>
          <cell r="W7916">
            <v>0.4</v>
          </cell>
          <cell r="X7916" t="str">
            <v>FLEXNET UIO</v>
          </cell>
          <cell r="Y7916" t="str">
            <v>PANAMERICANA NORTE KM 12 1/2  LLANO GRANDE</v>
          </cell>
        </row>
        <row r="7917">
          <cell r="A7917" t="str">
            <v>MULTI_23_001</v>
          </cell>
          <cell r="B7917">
            <v>489274</v>
          </cell>
          <cell r="C7917" t="str">
            <v>MULTI_23_001</v>
          </cell>
          <cell r="D7917" t="str">
            <v>MULTIVAC</v>
          </cell>
          <cell r="E7917" t="str">
            <v>DESPACHO</v>
          </cell>
          <cell r="G7917" t="str">
            <v>FT77414</v>
          </cell>
          <cell r="H7917">
            <v>44929</v>
          </cell>
          <cell r="I7917" t="str">
            <v>ENTREGADO</v>
          </cell>
          <cell r="J7917">
            <v>44930</v>
          </cell>
          <cell r="K7917" t="str">
            <v>PRONACA-ECUADASA-GYE</v>
          </cell>
          <cell r="L7917" t="str">
            <v>AV. PEDRO MENENDEZ  GILBERT Y LA RIA REF: JUNTO LICEO NAVAL NORTE</v>
          </cell>
          <cell r="P7917" t="str">
            <v>090505</v>
          </cell>
          <cell r="Q7917" t="str">
            <v>GUAYAQUIL</v>
          </cell>
          <cell r="R7917" t="str">
            <v>GUAYAS</v>
          </cell>
          <cell r="S7917" t="str">
            <v>GUAYAQUIL</v>
          </cell>
          <cell r="T7917" t="str">
            <v>CARGO UNION</v>
          </cell>
          <cell r="U7917" t="str">
            <v>FLEXNETUIO_GYE</v>
          </cell>
          <cell r="V7917">
            <v>1</v>
          </cell>
          <cell r="W7917">
            <v>1</v>
          </cell>
          <cell r="X7917" t="str">
            <v>FLEXNET UIO</v>
          </cell>
          <cell r="Y7917" t="str">
            <v>PANAMERICANA NORTE KM 12 1/2  LLANO GRANDE</v>
          </cell>
        </row>
        <row r="7918">
          <cell r="A7918" t="str">
            <v>CLDEV_GYESIM0069</v>
          </cell>
          <cell r="B7918">
            <v>489273</v>
          </cell>
          <cell r="C7918" t="str">
            <v>CLDEV_GYESIM0069</v>
          </cell>
          <cell r="D7918" t="str">
            <v>CONECEL_DOCUMENTOS</v>
          </cell>
          <cell r="E7918" t="str">
            <v>DESPACHO</v>
          </cell>
          <cell r="F7918" t="str">
            <v>NORMAL</v>
          </cell>
          <cell r="G7918" t="str">
            <v>TF91504</v>
          </cell>
          <cell r="H7918">
            <v>44929</v>
          </cell>
          <cell r="I7918" t="str">
            <v>ENTREGADO</v>
          </cell>
          <cell r="J7918">
            <v>44929</v>
          </cell>
          <cell r="K7918" t="str">
            <v>ANA AGUIRRE / MARIA SUNTAXI - PATRICIA</v>
          </cell>
          <cell r="L7918" t="str">
            <v>CIUDADELA SANTA LEONOR MZ 6 SOLAR 17</v>
          </cell>
          <cell r="P7918" t="str">
            <v>GUAYAQUIL</v>
          </cell>
          <cell r="Q7918" t="str">
            <v>GUAYAQUIL</v>
          </cell>
          <cell r="R7918" t="str">
            <v>GUAYAS</v>
          </cell>
          <cell r="T7918" t="str">
            <v>FLEXTRANS GYE</v>
          </cell>
          <cell r="U7918" t="str">
            <v>FLEXNETUIO_GYE</v>
          </cell>
          <cell r="V7918">
            <v>1</v>
          </cell>
          <cell r="X7918" t="str">
            <v>FLEXNET DEL ECUADOR</v>
          </cell>
          <cell r="Y7918" t="str">
            <v>KM 8 1/2 VIA A DAULE</v>
          </cell>
        </row>
        <row r="7919">
          <cell r="A7919" t="str">
            <v>WS414558920</v>
          </cell>
          <cell r="B7919">
            <v>489262</v>
          </cell>
          <cell r="C7919" t="str">
            <v>WS414558920</v>
          </cell>
          <cell r="D7919" t="str">
            <v>FLEXTUENTI</v>
          </cell>
          <cell r="E7919" t="str">
            <v>DESPACHO</v>
          </cell>
          <cell r="F7919" t="str">
            <v>NORMAL</v>
          </cell>
          <cell r="G7919" t="str">
            <v>031080414558920</v>
          </cell>
          <cell r="H7919">
            <v>44929</v>
          </cell>
          <cell r="I7919" t="str">
            <v>ENTREGADO</v>
          </cell>
          <cell r="J7919">
            <v>44939</v>
          </cell>
          <cell r="K7919" t="str">
            <v>Sandra Florencia</v>
          </cell>
          <cell r="L7919" t="str">
            <v>LA AURORA KM 13 VIA SAMBORONDOM  MZ 30 VILLA 17 SN</v>
          </cell>
          <cell r="M7919" t="str">
            <v>0908859853</v>
          </cell>
          <cell r="N7919" t="str">
            <v>0991463955/0991463955</v>
          </cell>
          <cell r="O7919" t="str">
            <v/>
          </cell>
          <cell r="P7919" t="str">
            <v>DAULE</v>
          </cell>
          <cell r="Q7919" t="str">
            <v>DAULE</v>
          </cell>
          <cell r="R7919" t="str">
            <v>GUAYAS</v>
          </cell>
          <cell r="T7919" t="str">
            <v>TRAMACO</v>
          </cell>
          <cell r="U7919" t="str">
            <v>FLEXNETUIO_PROVINCIA</v>
          </cell>
          <cell r="V7919">
            <v>1</v>
          </cell>
          <cell r="W7919">
            <v>1</v>
          </cell>
          <cell r="X7919" t="str">
            <v>FLEXNET ECUADOR - FLEXTUENTI</v>
          </cell>
          <cell r="Y7919" t="str">
            <v>CALLE 28 DE JUNIO S/N Y GARCIA MORENO ENTRADA LLANO GRANDE</v>
          </cell>
        </row>
        <row r="7920">
          <cell r="A7920" t="str">
            <v>WS414558928</v>
          </cell>
          <cell r="B7920">
            <v>489263</v>
          </cell>
          <cell r="C7920" t="str">
            <v>WS414558928</v>
          </cell>
          <cell r="D7920" t="str">
            <v>FLEXTUENTI</v>
          </cell>
          <cell r="E7920" t="str">
            <v>DESPACHO</v>
          </cell>
          <cell r="F7920" t="str">
            <v>NORMAL</v>
          </cell>
          <cell r="G7920" t="str">
            <v>TF91525</v>
          </cell>
          <cell r="H7920">
            <v>44929</v>
          </cell>
          <cell r="I7920" t="str">
            <v>ENTREGADO</v>
          </cell>
          <cell r="J7920">
            <v>44930</v>
          </cell>
          <cell r="K7920" t="str">
            <v>Vicente Cereso</v>
          </cell>
          <cell r="L7920" t="str">
            <v>NUEVE DE OCTUBRE CARCHI  906 ENTRE JOSE VELEZ Y MIGUEL HURTADO</v>
          </cell>
          <cell r="M7920" t="str">
            <v>0923710594</v>
          </cell>
          <cell r="N7920" t="str">
            <v>0960174659/0960174659</v>
          </cell>
          <cell r="O7920" t="str">
            <v/>
          </cell>
          <cell r="P7920" t="str">
            <v>GUAYAQUIL</v>
          </cell>
          <cell r="Q7920" t="str">
            <v>GUAYAQUIL</v>
          </cell>
          <cell r="R7920" t="str">
            <v>GUAYAS</v>
          </cell>
          <cell r="T7920" t="str">
            <v>ITSACOURIER</v>
          </cell>
          <cell r="U7920" t="str">
            <v>FLEXNETUIO_GYE</v>
          </cell>
          <cell r="V7920">
            <v>1</v>
          </cell>
          <cell r="W7920">
            <v>1</v>
          </cell>
          <cell r="X7920" t="str">
            <v>FLEXNET ECUADOR - FLEXTUENTI</v>
          </cell>
          <cell r="Y7920" t="str">
            <v>CALLE 28 DE JUNIO S/N Y GARCIA MORENO ENTRADA LLANO GRANDE</v>
          </cell>
        </row>
        <row r="7921">
          <cell r="A7921" t="str">
            <v>WS414558956</v>
          </cell>
          <cell r="B7921">
            <v>489264</v>
          </cell>
          <cell r="C7921" t="str">
            <v>WS414558956</v>
          </cell>
          <cell r="D7921" t="str">
            <v>FLEXTUENTI</v>
          </cell>
          <cell r="E7921" t="str">
            <v>DESPACHO</v>
          </cell>
          <cell r="F7921" t="str">
            <v>NORMAL</v>
          </cell>
          <cell r="G7921" t="str">
            <v>TF91524</v>
          </cell>
          <cell r="H7921">
            <v>44929</v>
          </cell>
          <cell r="I7921" t="str">
            <v>ENTREGADO</v>
          </cell>
          <cell r="J7921">
            <v>44930</v>
          </cell>
          <cell r="K7921" t="str">
            <v>Angie Eunice Burbano Contreras</v>
          </cell>
          <cell r="L7921" t="str">
            <v>ROCA (GY) CALLE 1 DE MAYO SN  AV TUNGURAHUA</v>
          </cell>
          <cell r="M7921" t="str">
            <v>0957670318</v>
          </cell>
          <cell r="N7921" t="str">
            <v>0987602151/0987602151</v>
          </cell>
          <cell r="O7921" t="str">
            <v/>
          </cell>
          <cell r="P7921" t="str">
            <v>GUAYAQUIL</v>
          </cell>
          <cell r="Q7921" t="str">
            <v>GUAYAQUIL</v>
          </cell>
          <cell r="R7921" t="str">
            <v>GUAYAS</v>
          </cell>
          <cell r="T7921" t="str">
            <v>ITSACOURIER</v>
          </cell>
          <cell r="U7921" t="str">
            <v>FLEXNETUIO_GYE</v>
          </cell>
          <cell r="V7921">
            <v>1</v>
          </cell>
          <cell r="W7921">
            <v>1</v>
          </cell>
          <cell r="X7921" t="str">
            <v>FLEXNET ECUADOR - FLEXTUENTI</v>
          </cell>
          <cell r="Y7921" t="str">
            <v>CALLE 28 DE JUNIO S/N Y GARCIA MORENO ENTRADA LLANO GRANDE</v>
          </cell>
        </row>
        <row r="7922">
          <cell r="A7922" t="str">
            <v>414392401</v>
          </cell>
          <cell r="B7922">
            <v>489265</v>
          </cell>
          <cell r="C7922" t="str">
            <v>414392401</v>
          </cell>
          <cell r="D7922" t="str">
            <v>FLEXTUENTI</v>
          </cell>
          <cell r="E7922" t="str">
            <v>DESPACHO</v>
          </cell>
          <cell r="F7922" t="str">
            <v>NORMAL</v>
          </cell>
          <cell r="G7922" t="str">
            <v>TF91542</v>
          </cell>
          <cell r="H7922">
            <v>44929</v>
          </cell>
          <cell r="I7922" t="str">
            <v>ENTREGADO</v>
          </cell>
          <cell r="J7922">
            <v>44931</v>
          </cell>
          <cell r="K7922" t="str">
            <v>ANDRES Vera Cadena</v>
          </cell>
          <cell r="L7922" t="str">
            <v>TARQUI  AV DE LA DEMOCRACIA SN CALLE SUFRAGIO LIBRE</v>
          </cell>
          <cell r="M7922" t="str">
            <v>0914559448</v>
          </cell>
          <cell r="N7922" t="str">
            <v>0986409188/0962220960</v>
          </cell>
          <cell r="O7922" t="str">
            <v/>
          </cell>
          <cell r="P7922" t="str">
            <v>GUAYAQUIL</v>
          </cell>
          <cell r="Q7922" t="str">
            <v>GUAYAQUIL</v>
          </cell>
          <cell r="R7922" t="str">
            <v>GUAYAS</v>
          </cell>
          <cell r="T7922" t="str">
            <v>ITSACOURIER</v>
          </cell>
          <cell r="U7922" t="str">
            <v>FLEXNETUIO_GYE</v>
          </cell>
          <cell r="V7922">
            <v>1</v>
          </cell>
          <cell r="W7922">
            <v>1</v>
          </cell>
          <cell r="X7922" t="str">
            <v>FLEXNET ECUADOR - FLEXTUENTI</v>
          </cell>
          <cell r="Y7922" t="str">
            <v>CALLE 28 DE JUNIO S/N Y GARCIA MORENO ENTRADA LLANO GRANDE</v>
          </cell>
        </row>
        <row r="7923">
          <cell r="A7923" t="str">
            <v>414559073</v>
          </cell>
          <cell r="B7923">
            <v>489266</v>
          </cell>
          <cell r="C7923" t="str">
            <v>414559073</v>
          </cell>
          <cell r="D7923" t="str">
            <v>FLEXTUENTI</v>
          </cell>
          <cell r="E7923" t="str">
            <v>DESPACHO</v>
          </cell>
          <cell r="F7923" t="str">
            <v>NORMAL</v>
          </cell>
          <cell r="G7923" t="str">
            <v>TF91527</v>
          </cell>
          <cell r="H7923">
            <v>44929</v>
          </cell>
          <cell r="I7923" t="str">
            <v>ENTREGADO</v>
          </cell>
          <cell r="J7923">
            <v>44930</v>
          </cell>
          <cell r="K7923" t="str">
            <v>Maria Jose Rodriguez Quinde</v>
          </cell>
          <cell r="L7923" t="str">
            <v>XIMENA  CALLE 49 S E MZ D1 VILLA 56  AV  MONS DOMINGO COMIN</v>
          </cell>
          <cell r="M7923" t="str">
            <v>0922821566</v>
          </cell>
          <cell r="N7923" t="str">
            <v>0969142994/0999065531</v>
          </cell>
          <cell r="O7923" t="str">
            <v/>
          </cell>
          <cell r="P7923" t="str">
            <v>GUAYAQUIL</v>
          </cell>
          <cell r="Q7923" t="str">
            <v>GUAYAQUIL</v>
          </cell>
          <cell r="R7923" t="str">
            <v>GUAYAS</v>
          </cell>
          <cell r="T7923" t="str">
            <v>ITSACOURIER</v>
          </cell>
          <cell r="U7923" t="str">
            <v>FLEXNETUIO_GYE</v>
          </cell>
          <cell r="V7923">
            <v>1</v>
          </cell>
          <cell r="W7923">
            <v>1</v>
          </cell>
          <cell r="X7923" t="str">
            <v>FLEXNET ECUADOR - FLEXTUENTI</v>
          </cell>
          <cell r="Y7923" t="str">
            <v>CALLE 28 DE JUNIO S/N Y GARCIA MORENO ENTRADA LLANO GRANDE</v>
          </cell>
        </row>
        <row r="7924">
          <cell r="A7924" t="str">
            <v>414559081</v>
          </cell>
          <cell r="B7924">
            <v>489267</v>
          </cell>
          <cell r="C7924" t="str">
            <v>414559081</v>
          </cell>
          <cell r="D7924" t="str">
            <v>FLEXTUENTI</v>
          </cell>
          <cell r="E7924" t="str">
            <v>DESPACHO</v>
          </cell>
          <cell r="F7924" t="str">
            <v>NORMAL</v>
          </cell>
          <cell r="G7924" t="str">
            <v>TF91526 / 031080414559081</v>
          </cell>
          <cell r="H7924">
            <v>44929</v>
          </cell>
          <cell r="I7924" t="str">
            <v>ENTREGADO</v>
          </cell>
          <cell r="J7924">
            <v>44936</v>
          </cell>
          <cell r="K7924" t="str">
            <v>MERCEDES TERAN</v>
          </cell>
          <cell r="L7924" t="str">
            <v>XIMENA  CALLE PSJE  1A DPTO 37  AURELIO CARRERA</v>
          </cell>
          <cell r="M7924" t="str">
            <v>0916725401</v>
          </cell>
          <cell r="N7924" t="str">
            <v>0990450902/0987500474</v>
          </cell>
          <cell r="P7924" t="str">
            <v>GUAYAQUIL</v>
          </cell>
          <cell r="Q7924" t="str">
            <v>GUAYAQUIL</v>
          </cell>
          <cell r="R7924" t="str">
            <v>GUAYAS</v>
          </cell>
          <cell r="T7924" t="str">
            <v>TRAMACO</v>
          </cell>
          <cell r="U7924" t="str">
            <v>FLEXNETUIO_GYE</v>
          </cell>
          <cell r="V7924">
            <v>1</v>
          </cell>
          <cell r="W7924">
            <v>1</v>
          </cell>
          <cell r="X7924" t="str">
            <v>FLEXNET ECUADOR - FLEXTUENTI</v>
          </cell>
          <cell r="Y7924" t="str">
            <v>CALLE 28 DE JUNIO S/N Y GARCIA MORENO ENTRADA LLANO GRANDE</v>
          </cell>
        </row>
        <row r="7925">
          <cell r="A7925" t="str">
            <v>414559256</v>
          </cell>
          <cell r="B7925">
            <v>489268</v>
          </cell>
          <cell r="C7925" t="str">
            <v>414559256</v>
          </cell>
          <cell r="D7925" t="str">
            <v>FLEXTUENTI</v>
          </cell>
          <cell r="E7925" t="str">
            <v>DESPACHO</v>
          </cell>
          <cell r="F7925" t="str">
            <v>NORMAL</v>
          </cell>
          <cell r="G7925" t="str">
            <v>031080414559256</v>
          </cell>
          <cell r="H7925">
            <v>44929</v>
          </cell>
          <cell r="I7925" t="str">
            <v>ENTREGADO</v>
          </cell>
          <cell r="J7925">
            <v>44935</v>
          </cell>
          <cell r="K7925" t="str">
            <v>Santiago Mancheno</v>
          </cell>
          <cell r="L7925" t="str">
            <v>VELASCO CALLE LOS NOGALES  MZ O     CASA 8  JUNIN</v>
          </cell>
          <cell r="M7925" t="str">
            <v>0604318634</v>
          </cell>
          <cell r="N7925" t="str">
            <v>0980789054/0969378653</v>
          </cell>
          <cell r="O7925" t="str">
            <v/>
          </cell>
          <cell r="P7925" t="str">
            <v>RIOBAMBA</v>
          </cell>
          <cell r="Q7925" t="str">
            <v>RIOBAMBA</v>
          </cell>
          <cell r="R7925" t="str">
            <v>CHIMBORAZO</v>
          </cell>
          <cell r="T7925" t="str">
            <v>TRAMACO</v>
          </cell>
          <cell r="U7925" t="str">
            <v>FLEXNETUIO_PROVINCIA</v>
          </cell>
          <cell r="V7925">
            <v>1</v>
          </cell>
          <cell r="W7925">
            <v>1</v>
          </cell>
          <cell r="X7925" t="str">
            <v>FLEXNET ECUADOR - FLEXTUENTI</v>
          </cell>
          <cell r="Y7925" t="str">
            <v>CALLE 28 DE JUNIO S/N Y GARCIA MORENO ENTRADA LLANO GRANDE</v>
          </cell>
        </row>
        <row r="7926">
          <cell r="A7926" t="str">
            <v>414582913</v>
          </cell>
          <cell r="B7926">
            <v>489269</v>
          </cell>
          <cell r="C7926" t="str">
            <v>414582913</v>
          </cell>
          <cell r="D7926" t="str">
            <v>FLEXTUENTI</v>
          </cell>
          <cell r="E7926" t="str">
            <v>DESPACHO</v>
          </cell>
          <cell r="F7926" t="str">
            <v>NORMAL</v>
          </cell>
          <cell r="G7926" t="str">
            <v>031080414582913</v>
          </cell>
          <cell r="H7926">
            <v>44929</v>
          </cell>
          <cell r="I7926" t="str">
            <v>ENTREGADO</v>
          </cell>
          <cell r="J7926">
            <v>44930</v>
          </cell>
          <cell r="K7926" t="str">
            <v>Maria Jose Burau Macias</v>
          </cell>
          <cell r="L7926" t="str">
            <v>MANTA CALLE 14   CS 1712 ENTRE AV 17 Y AV 18</v>
          </cell>
          <cell r="M7926" t="str">
            <v>1312208174</v>
          </cell>
          <cell r="N7926" t="str">
            <v>0984857397/0984857397</v>
          </cell>
          <cell r="O7926" t="str">
            <v/>
          </cell>
          <cell r="P7926" t="str">
            <v>MANTA</v>
          </cell>
          <cell r="Q7926" t="str">
            <v>MANTA</v>
          </cell>
          <cell r="R7926" t="str">
            <v>MANABI</v>
          </cell>
          <cell r="T7926" t="str">
            <v>TRAMACO</v>
          </cell>
          <cell r="U7926" t="str">
            <v>FLEXNETUIO_PROVINCIA</v>
          </cell>
          <cell r="V7926">
            <v>1</v>
          </cell>
          <cell r="W7926">
            <v>1</v>
          </cell>
          <cell r="X7926" t="str">
            <v>FLEXNET ECUADOR - FLEXTUENTI</v>
          </cell>
          <cell r="Y7926" t="str">
            <v>CALLE 28 DE JUNIO S/N Y GARCIA MORENO ENTRADA LLANO GRANDE</v>
          </cell>
        </row>
        <row r="7927">
          <cell r="A7927" t="str">
            <v>414582914</v>
          </cell>
          <cell r="B7927">
            <v>489270</v>
          </cell>
          <cell r="C7927" t="str">
            <v>414582914</v>
          </cell>
          <cell r="D7927" t="str">
            <v>FLEXTUENTI</v>
          </cell>
          <cell r="E7927" t="str">
            <v>DESPACHO</v>
          </cell>
          <cell r="F7927" t="str">
            <v>NORMAL</v>
          </cell>
          <cell r="G7927" t="str">
            <v>031080414582914</v>
          </cell>
          <cell r="H7927">
            <v>44929</v>
          </cell>
          <cell r="I7927" t="str">
            <v>ENTREGADO</v>
          </cell>
          <cell r="J7927">
            <v>44930</v>
          </cell>
          <cell r="K7927" t="str">
            <v>Jefferson Pantoja</v>
          </cell>
          <cell r="L7927" t="str">
            <v>TULCAN AV IGNACIO VEINTIMILLA CALLE CARLOS ONA  SN  CAMILO PONCE</v>
          </cell>
          <cell r="M7927" t="str">
            <v>0401856836</v>
          </cell>
          <cell r="N7927" t="str">
            <v>0963879912/0998256282</v>
          </cell>
          <cell r="O7927" t="str">
            <v/>
          </cell>
          <cell r="P7927" t="str">
            <v>TULCAN</v>
          </cell>
          <cell r="Q7927" t="str">
            <v>TULCAN</v>
          </cell>
          <cell r="R7927" t="str">
            <v>CARCHI</v>
          </cell>
          <cell r="S7927" t="str">
            <v/>
          </cell>
          <cell r="T7927" t="str">
            <v>TRAMACO</v>
          </cell>
          <cell r="U7927" t="str">
            <v>FLEXNETUIO_PROVINCIA</v>
          </cell>
          <cell r="V7927">
            <v>1</v>
          </cell>
          <cell r="W7927">
            <v>1</v>
          </cell>
          <cell r="X7927" t="str">
            <v>FLEXNET ECUADOR - FLEXTUENTI</v>
          </cell>
          <cell r="Y7927" t="str">
            <v>CALLE 28 DE JUNIO S/N Y GARCIA MORENO ENTRADA LLANO GRANDE</v>
          </cell>
        </row>
        <row r="7928">
          <cell r="A7928" t="str">
            <v>414583521</v>
          </cell>
          <cell r="B7928">
            <v>489271</v>
          </cell>
          <cell r="C7928" t="str">
            <v>414583521</v>
          </cell>
          <cell r="D7928" t="str">
            <v>FLEXTUENTI</v>
          </cell>
          <cell r="E7928" t="str">
            <v>DESPACHO</v>
          </cell>
          <cell r="F7928" t="str">
            <v>NORMAL</v>
          </cell>
          <cell r="G7928" t="str">
            <v>FT77253</v>
          </cell>
          <cell r="H7928">
            <v>44929</v>
          </cell>
          <cell r="I7928" t="str">
            <v>ENTREGADO</v>
          </cell>
          <cell r="J7928">
            <v>44930</v>
          </cell>
          <cell r="K7928" t="str">
            <v>Nancy Saltos</v>
          </cell>
          <cell r="L7928" t="str">
            <v>TUMBACO CALLE SEGUNDO GUERRA  SN  JOSE CORREA</v>
          </cell>
          <cell r="M7928" t="str">
            <v>1723724942</v>
          </cell>
          <cell r="N7928" t="str">
            <v>0990075661/0987776546</v>
          </cell>
          <cell r="O7928" t="str">
            <v/>
          </cell>
          <cell r="P7928" t="str">
            <v>QUITO</v>
          </cell>
          <cell r="Q7928" t="str">
            <v>QUITO</v>
          </cell>
          <cell r="R7928" t="str">
            <v>PICHINCHA</v>
          </cell>
          <cell r="T7928" t="str">
            <v>FLEXTRANS UIO</v>
          </cell>
          <cell r="U7928" t="str">
            <v>FLEXNETUIO_LOCAL</v>
          </cell>
          <cell r="V7928">
            <v>1</v>
          </cell>
          <cell r="W7928">
            <v>1</v>
          </cell>
          <cell r="X7928" t="str">
            <v>FLEXNET ECUADOR - FLEXTUENTI</v>
          </cell>
          <cell r="Y7928" t="str">
            <v>CALLE 28 DE JUNIO S/N Y GARCIA MORENO ENTRADA LLANO GRANDE</v>
          </cell>
        </row>
        <row r="7929">
          <cell r="A7929" t="str">
            <v>WS414559257</v>
          </cell>
          <cell r="B7929">
            <v>489272</v>
          </cell>
          <cell r="C7929" t="str">
            <v>WS414559257</v>
          </cell>
          <cell r="D7929" t="str">
            <v>FLEXTUENTI</v>
          </cell>
          <cell r="E7929" t="str">
            <v>DESPACHO</v>
          </cell>
          <cell r="F7929" t="str">
            <v>NORMAL</v>
          </cell>
          <cell r="G7929" t="str">
            <v>031080414559257</v>
          </cell>
          <cell r="H7929">
            <v>44929</v>
          </cell>
          <cell r="I7929" t="str">
            <v>ENTREGADO</v>
          </cell>
          <cell r="J7929">
            <v>44930</v>
          </cell>
          <cell r="K7929" t="str">
            <v>Steven Del valle</v>
          </cell>
          <cell r="L7929" t="str">
            <v>SAN BARTOLOME DE PINLLO CALLE ANGELA CORONADO SN  RAIMUNDO DE SALAZAR</v>
          </cell>
          <cell r="M7929" t="str">
            <v>0401678396</v>
          </cell>
          <cell r="N7929" t="str">
            <v>0980444759/0980444759</v>
          </cell>
          <cell r="O7929" t="str">
            <v/>
          </cell>
          <cell r="P7929" t="str">
            <v>AMBATO</v>
          </cell>
          <cell r="Q7929" t="str">
            <v>AMBATO</v>
          </cell>
          <cell r="R7929" t="str">
            <v>TUNGURAHUA</v>
          </cell>
          <cell r="S7929" t="str">
            <v>AMBATO</v>
          </cell>
          <cell r="T7929" t="str">
            <v>TRAMACO</v>
          </cell>
          <cell r="U7929" t="str">
            <v>FLEXNETUIO_PROVINCIA</v>
          </cell>
          <cell r="V7929">
            <v>1</v>
          </cell>
          <cell r="W7929">
            <v>1</v>
          </cell>
          <cell r="X7929" t="str">
            <v>FLEXNET ECUADOR - FLEXTUENTI</v>
          </cell>
          <cell r="Y7929" t="str">
            <v>CALLE 28 DE JUNIO S/N Y GARCIA MORENO ENTRADA LLANO GRANDE</v>
          </cell>
        </row>
        <row r="7930">
          <cell r="A7930" t="str">
            <v>414560605</v>
          </cell>
          <cell r="B7930">
            <v>489222</v>
          </cell>
          <cell r="C7930" t="str">
            <v>414560605</v>
          </cell>
          <cell r="D7930" t="str">
            <v>FLEXTUENTI</v>
          </cell>
          <cell r="E7930" t="str">
            <v>DESPACHO</v>
          </cell>
          <cell r="F7930" t="str">
            <v>NORMAL</v>
          </cell>
          <cell r="G7930" t="str">
            <v>031080414560605</v>
          </cell>
          <cell r="H7930">
            <v>44929</v>
          </cell>
          <cell r="I7930" t="str">
            <v>ENTREGADO</v>
          </cell>
          <cell r="J7930">
            <v>44930</v>
          </cell>
          <cell r="K7930" t="str">
            <v>Ricardo Velez</v>
          </cell>
          <cell r="L7930" t="str">
            <v>LOS ESTEROS  CALLEJON 39  MANZANA S VILLA 2  CALLEJON 65</v>
          </cell>
          <cell r="M7930" t="str">
            <v>0911358828</v>
          </cell>
          <cell r="N7930" t="str">
            <v>0997632034/0988987414</v>
          </cell>
          <cell r="O7930" t="str">
            <v/>
          </cell>
          <cell r="P7930" t="str">
            <v>MANTA</v>
          </cell>
          <cell r="Q7930" t="str">
            <v>MANTA</v>
          </cell>
          <cell r="R7930" t="str">
            <v>MANABI</v>
          </cell>
          <cell r="T7930" t="str">
            <v>TRAMACO</v>
          </cell>
          <cell r="U7930" t="str">
            <v>FLEXNETUIO_PROVINCIA</v>
          </cell>
          <cell r="V7930">
            <v>1</v>
          </cell>
          <cell r="W7930">
            <v>1</v>
          </cell>
          <cell r="X7930" t="str">
            <v>FLEXNET ECUADOR - FLEXTUENTI</v>
          </cell>
          <cell r="Y7930" t="str">
            <v>CALLE 28 DE JUNIO S/N Y GARCIA MORENO ENTRADA LLANO GRANDE</v>
          </cell>
        </row>
        <row r="7931">
          <cell r="A7931" t="str">
            <v>WS414556583</v>
          </cell>
          <cell r="B7931">
            <v>489223</v>
          </cell>
          <cell r="C7931" t="str">
            <v>WS414556583</v>
          </cell>
          <cell r="D7931" t="str">
            <v>FLEXTUENTI</v>
          </cell>
          <cell r="E7931" t="str">
            <v>DESPACHO</v>
          </cell>
          <cell r="F7931" t="str">
            <v>NORMAL</v>
          </cell>
          <cell r="G7931" t="str">
            <v>FT77252</v>
          </cell>
          <cell r="H7931">
            <v>44929</v>
          </cell>
          <cell r="I7931" t="str">
            <v>ENTREGADO</v>
          </cell>
          <cell r="J7931">
            <v>44930</v>
          </cell>
          <cell r="K7931" t="str">
            <v>Erick Cedillo</v>
          </cell>
          <cell r="L7931" t="str">
            <v>SOLANDA   CALLE MANUEL MONTEROS 2262  ESTEBAN RIERA</v>
          </cell>
          <cell r="M7931" t="str">
            <v>1208060671</v>
          </cell>
          <cell r="N7931" t="str">
            <v>0989041780/0989041780</v>
          </cell>
          <cell r="O7931" t="str">
            <v/>
          </cell>
          <cell r="P7931" t="str">
            <v>QUITO</v>
          </cell>
          <cell r="Q7931" t="str">
            <v>QUITO</v>
          </cell>
          <cell r="R7931" t="str">
            <v>PICHINCHA</v>
          </cell>
          <cell r="T7931" t="str">
            <v>FLEXTRANS UIO</v>
          </cell>
          <cell r="U7931" t="str">
            <v>FLEXNETUIO_LOCAL</v>
          </cell>
          <cell r="V7931">
            <v>1</v>
          </cell>
          <cell r="W7931">
            <v>1</v>
          </cell>
          <cell r="X7931" t="str">
            <v>FLEXNET ECUADOR - FLEXTUENTI</v>
          </cell>
          <cell r="Y7931" t="str">
            <v>CALLE 28 DE JUNIO S/N Y GARCIA MORENO ENTRADA LLANO GRANDE</v>
          </cell>
        </row>
        <row r="7932">
          <cell r="A7932" t="str">
            <v>414558725</v>
          </cell>
          <cell r="B7932">
            <v>489224</v>
          </cell>
          <cell r="C7932" t="str">
            <v>414558725</v>
          </cell>
          <cell r="D7932" t="str">
            <v>FLEXTUENTI</v>
          </cell>
          <cell r="E7932" t="str">
            <v>DESPACHO</v>
          </cell>
          <cell r="F7932" t="str">
            <v>DERIVADO PICK UP</v>
          </cell>
          <cell r="G7932" t="str">
            <v>031080414558725</v>
          </cell>
          <cell r="H7932">
            <v>44929</v>
          </cell>
          <cell r="I7932" t="str">
            <v>ENTREGADO</v>
          </cell>
          <cell r="J7932">
            <v>44931</v>
          </cell>
          <cell r="K7932" t="str">
            <v>Justin Baldeon</v>
          </cell>
          <cell r="L7932" t="str">
            <v>OFICINA TRAMACO PORTETE</v>
          </cell>
          <cell r="M7932" t="str">
            <v>0958805814</v>
          </cell>
          <cell r="N7932" t="str">
            <v>0986820459/0939106196</v>
          </cell>
          <cell r="O7932" t="str">
            <v/>
          </cell>
          <cell r="P7932" t="str">
            <v>GUAYAQUIL</v>
          </cell>
          <cell r="Q7932" t="str">
            <v>GUAYAQUIL</v>
          </cell>
          <cell r="R7932" t="str">
            <v>GUAYAS</v>
          </cell>
          <cell r="T7932" t="str">
            <v>TRAMACO</v>
          </cell>
          <cell r="U7932" t="str">
            <v>FLEXNETUIO_GYE</v>
          </cell>
          <cell r="V7932">
            <v>1</v>
          </cell>
          <cell r="W7932">
            <v>1</v>
          </cell>
          <cell r="X7932" t="str">
            <v>FLEXNET ECUADOR - FLEXTUENTI</v>
          </cell>
          <cell r="Y7932" t="str">
            <v>CALLE 28 DE JUNIO S/N Y GARCIA MORENO ENTRADA LLANO GRANDE</v>
          </cell>
        </row>
        <row r="7933">
          <cell r="A7933" t="str">
            <v>414558726</v>
          </cell>
          <cell r="B7933">
            <v>489225</v>
          </cell>
          <cell r="C7933" t="str">
            <v>414558726</v>
          </cell>
          <cell r="D7933" t="str">
            <v>FLEXTUENTI</v>
          </cell>
          <cell r="E7933" t="str">
            <v>DESPACHO</v>
          </cell>
          <cell r="F7933" t="str">
            <v>NORMAL</v>
          </cell>
          <cell r="G7933" t="str">
            <v>FT77268/FT78576</v>
          </cell>
          <cell r="H7933">
            <v>44929</v>
          </cell>
          <cell r="I7933" t="str">
            <v>ENTREGADO</v>
          </cell>
          <cell r="J7933">
            <v>44936</v>
          </cell>
          <cell r="K7933" t="str">
            <v>ANTHONY HERRERA</v>
          </cell>
          <cell r="L7933" t="str">
            <v xml:space="preserve">SECTOR MENA 2 CALLE PAQUISHA Y TOACASO LAVADORA DE CARROS ESQUINERO ROTULO  AUTOLAVADORA </v>
          </cell>
          <cell r="M7933" t="str">
            <v>2350530628</v>
          </cell>
          <cell r="N7933" t="str">
            <v>0979968284/0997278580</v>
          </cell>
          <cell r="P7933" t="str">
            <v>QUITO</v>
          </cell>
          <cell r="Q7933" t="str">
            <v>QUITO</v>
          </cell>
          <cell r="R7933" t="str">
            <v>PICHINCHA</v>
          </cell>
          <cell r="T7933" t="str">
            <v>EXPRESSCON</v>
          </cell>
          <cell r="U7933" t="str">
            <v>FLEXNETUIO_LOCAL</v>
          </cell>
          <cell r="V7933">
            <v>1</v>
          </cell>
          <cell r="W7933">
            <v>1</v>
          </cell>
          <cell r="X7933" t="str">
            <v>FLEXNET ECUADOR - FLEXTUENTI</v>
          </cell>
          <cell r="Y7933" t="str">
            <v>CALLE 28 DE JUNIO S/N Y GARCIA MORENO ENTRADA LLANO GRANDE</v>
          </cell>
        </row>
        <row r="7934">
          <cell r="A7934" t="str">
            <v>414558728</v>
          </cell>
          <cell r="B7934">
            <v>489226</v>
          </cell>
          <cell r="C7934" t="str">
            <v>414558728</v>
          </cell>
          <cell r="D7934" t="str">
            <v>FLEXTUENTI</v>
          </cell>
          <cell r="E7934" t="str">
            <v>DESPACHO</v>
          </cell>
          <cell r="F7934" t="str">
            <v>NORMAL</v>
          </cell>
          <cell r="G7934" t="str">
            <v>FT77267/FT77776</v>
          </cell>
          <cell r="H7934">
            <v>44929</v>
          </cell>
          <cell r="I7934" t="str">
            <v>ENTREGADO</v>
          </cell>
          <cell r="J7934">
            <v>44931</v>
          </cell>
          <cell r="K7934" t="str">
            <v>DIANA TORRES</v>
          </cell>
          <cell r="L7934" t="str">
            <v>AV LA CORUÑA Y SAN IGNACIO EN LA FARMACIA PHARMACYS</v>
          </cell>
          <cell r="M7934" t="str">
            <v>1721948337</v>
          </cell>
          <cell r="N7934" t="str">
            <v>0983121989/0995404433</v>
          </cell>
          <cell r="P7934" t="str">
            <v>QUITO</v>
          </cell>
          <cell r="Q7934" t="str">
            <v>QUITO</v>
          </cell>
          <cell r="R7934" t="str">
            <v>PICHINCHA</v>
          </cell>
          <cell r="U7934" t="str">
            <v>FLEXNETUIO_LOCAL</v>
          </cell>
          <cell r="V7934">
            <v>1</v>
          </cell>
          <cell r="W7934">
            <v>1</v>
          </cell>
          <cell r="X7934" t="str">
            <v>FLEXNET ECUADOR - FLEXTUENTI</v>
          </cell>
          <cell r="Y7934" t="str">
            <v>CALLE 28 DE JUNIO S/N Y GARCIA MORENO ENTRADA LLANO GRANDE</v>
          </cell>
        </row>
        <row r="7935">
          <cell r="A7935" t="str">
            <v>414558744</v>
          </cell>
          <cell r="B7935">
            <v>489227</v>
          </cell>
          <cell r="C7935" t="str">
            <v>414558744</v>
          </cell>
          <cell r="D7935" t="str">
            <v>FLEXTUENTI</v>
          </cell>
          <cell r="E7935" t="str">
            <v>DESPACHO</v>
          </cell>
          <cell r="F7935" t="str">
            <v>NORMAL</v>
          </cell>
          <cell r="G7935" t="str">
            <v>FT77266</v>
          </cell>
          <cell r="H7935">
            <v>44929</v>
          </cell>
          <cell r="I7935" t="str">
            <v>ENTREGADO</v>
          </cell>
          <cell r="J7935">
            <v>44929</v>
          </cell>
          <cell r="K7935" t="str">
            <v>Jessy Quinga</v>
          </cell>
          <cell r="L7935" t="str">
            <v>CALDERON CALLE LOS GERANIOS  N16  127  CASA 8 CONJUNTO 1A  LOS CEIBOS</v>
          </cell>
          <cell r="M7935" t="str">
            <v>1719006874</v>
          </cell>
          <cell r="N7935" t="str">
            <v>0963037894/0960687971</v>
          </cell>
          <cell r="O7935" t="str">
            <v/>
          </cell>
          <cell r="P7935" t="str">
            <v>QUITO</v>
          </cell>
          <cell r="Q7935" t="str">
            <v>QUITO</v>
          </cell>
          <cell r="R7935" t="str">
            <v>PICHINCHA</v>
          </cell>
          <cell r="U7935" t="str">
            <v>FLEXNETUIO_LOCAL</v>
          </cell>
          <cell r="V7935">
            <v>1</v>
          </cell>
          <cell r="W7935">
            <v>1</v>
          </cell>
          <cell r="X7935" t="str">
            <v>FLEXNET ECUADOR - FLEXTUENTI</v>
          </cell>
          <cell r="Y7935" t="str">
            <v>CALLE 28 DE JUNIO S/N Y GARCIA MORENO ENTRADA LLANO GRANDE</v>
          </cell>
        </row>
        <row r="7936">
          <cell r="A7936" t="str">
            <v>414558783</v>
          </cell>
          <cell r="B7936">
            <v>489228</v>
          </cell>
          <cell r="C7936" t="str">
            <v>414558783</v>
          </cell>
          <cell r="D7936" t="str">
            <v>FLEXTUENTI</v>
          </cell>
          <cell r="E7936" t="str">
            <v>DESPACHO</v>
          </cell>
          <cell r="F7936" t="str">
            <v>NORMAL</v>
          </cell>
          <cell r="G7936" t="str">
            <v>FT77265</v>
          </cell>
          <cell r="H7936">
            <v>44929</v>
          </cell>
          <cell r="I7936" t="str">
            <v>ENTREGADO</v>
          </cell>
          <cell r="J7936">
            <v>44930</v>
          </cell>
          <cell r="K7936" t="str">
            <v>Jhonny Cruz</v>
          </cell>
          <cell r="L7936" t="str">
            <v>COTOCOLLAO AV  DEL MAESTRO SN  AV GALO PLAZA LASSO</v>
          </cell>
          <cell r="M7936" t="str">
            <v>1722534219</v>
          </cell>
          <cell r="N7936" t="str">
            <v>0988052057/0984434713</v>
          </cell>
          <cell r="O7936" t="str">
            <v/>
          </cell>
          <cell r="P7936" t="str">
            <v>QUITO</v>
          </cell>
          <cell r="Q7936" t="str">
            <v>QUITO</v>
          </cell>
          <cell r="R7936" t="str">
            <v>PICHINCHA</v>
          </cell>
          <cell r="T7936" t="str">
            <v>FLEXTRANS UIO</v>
          </cell>
          <cell r="U7936" t="str">
            <v>FLEXNETUIO_LOCAL</v>
          </cell>
          <cell r="V7936">
            <v>1</v>
          </cell>
          <cell r="W7936">
            <v>1</v>
          </cell>
          <cell r="X7936" t="str">
            <v>FLEXNET ECUADOR - FLEXTUENTI</v>
          </cell>
          <cell r="Y7936" t="str">
            <v>CALLE 28 DE JUNIO S/N Y GARCIA MORENO ENTRADA LLANO GRANDE</v>
          </cell>
        </row>
        <row r="7937">
          <cell r="A7937" t="str">
            <v>414558804</v>
          </cell>
          <cell r="B7937">
            <v>489229</v>
          </cell>
          <cell r="C7937" t="str">
            <v>414558804</v>
          </cell>
          <cell r="D7937" t="str">
            <v>FLEXTUENTI</v>
          </cell>
          <cell r="E7937" t="str">
            <v>DESPACHO</v>
          </cell>
          <cell r="F7937" t="str">
            <v>NORMAL</v>
          </cell>
          <cell r="G7937" t="str">
            <v>031080414558804</v>
          </cell>
          <cell r="H7937">
            <v>44929</v>
          </cell>
          <cell r="I7937" t="str">
            <v>ENTREGADO</v>
          </cell>
          <cell r="J7937">
            <v>44931</v>
          </cell>
          <cell r="K7937" t="str">
            <v>Brigida Aracely Zambrano Moreira</v>
          </cell>
          <cell r="L7937" t="str">
            <v>CHONE CALLE  SN  SN  ENTRE 24 DE MAYO Y COLON</v>
          </cell>
          <cell r="M7937" t="str">
            <v>1307622801</v>
          </cell>
          <cell r="N7937" t="str">
            <v>0980178949/0994079115</v>
          </cell>
          <cell r="O7937" t="str">
            <v/>
          </cell>
          <cell r="P7937" t="str">
            <v>CHONE</v>
          </cell>
          <cell r="Q7937" t="str">
            <v>CHONE</v>
          </cell>
          <cell r="R7937" t="str">
            <v>MANABI</v>
          </cell>
          <cell r="T7937" t="str">
            <v>TRAMACO</v>
          </cell>
          <cell r="U7937" t="str">
            <v>FLEXNETUIO_PROVINCIA</v>
          </cell>
          <cell r="V7937">
            <v>1</v>
          </cell>
          <cell r="W7937">
            <v>1</v>
          </cell>
          <cell r="X7937" t="str">
            <v>FLEXNET ECUADOR - FLEXTUENTI</v>
          </cell>
          <cell r="Y7937" t="str">
            <v>CALLE 28 DE JUNIO S/N Y GARCIA MORENO ENTRADA LLANO GRANDE</v>
          </cell>
        </row>
        <row r="7938">
          <cell r="A7938" t="str">
            <v>414558824</v>
          </cell>
          <cell r="B7938">
            <v>489230</v>
          </cell>
          <cell r="C7938" t="str">
            <v>414558824</v>
          </cell>
          <cell r="D7938" t="str">
            <v>FLEXTUENTI</v>
          </cell>
          <cell r="E7938" t="str">
            <v>DESPACHO</v>
          </cell>
          <cell r="F7938" t="str">
            <v>NORMAL</v>
          </cell>
          <cell r="G7938" t="str">
            <v>FT77264</v>
          </cell>
          <cell r="H7938">
            <v>44929</v>
          </cell>
          <cell r="I7938" t="str">
            <v>ENTREGADO</v>
          </cell>
          <cell r="J7938">
            <v>44929</v>
          </cell>
          <cell r="K7938" t="str">
            <v>Julieth Tigasi</v>
          </cell>
          <cell r="L7938" t="str">
            <v>LA  MAGDALENA  CALLE  PURUHA  OE  321  EPICLACHIMA</v>
          </cell>
          <cell r="M7938" t="str">
            <v>1754591111</v>
          </cell>
          <cell r="N7938" t="str">
            <v>0979182465/0964213508</v>
          </cell>
          <cell r="O7938" t="str">
            <v/>
          </cell>
          <cell r="P7938" t="str">
            <v>QUITO</v>
          </cell>
          <cell r="Q7938" t="str">
            <v>QUITO</v>
          </cell>
          <cell r="R7938" t="str">
            <v>PICHINCHA</v>
          </cell>
          <cell r="U7938" t="str">
            <v>FLEXNETUIO_LOCAL</v>
          </cell>
          <cell r="V7938">
            <v>1</v>
          </cell>
          <cell r="W7938">
            <v>1</v>
          </cell>
          <cell r="X7938" t="str">
            <v>FLEXNET ECUADOR - FLEXTUENTI</v>
          </cell>
          <cell r="Y7938" t="str">
            <v>CALLE 28 DE JUNIO S/N Y GARCIA MORENO ENTRADA LLANO GRANDE</v>
          </cell>
        </row>
        <row r="7939">
          <cell r="A7939" t="str">
            <v>414558834</v>
          </cell>
          <cell r="B7939">
            <v>489231</v>
          </cell>
          <cell r="C7939" t="str">
            <v>414558834</v>
          </cell>
          <cell r="D7939" t="str">
            <v>FLEXTUENTI</v>
          </cell>
          <cell r="E7939" t="str">
            <v>DESPACHO</v>
          </cell>
          <cell r="F7939" t="str">
            <v>NORMAL</v>
          </cell>
          <cell r="G7939" t="str">
            <v>031080414558834</v>
          </cell>
          <cell r="H7939">
            <v>44929</v>
          </cell>
          <cell r="I7939" t="str">
            <v>ENTREGADO</v>
          </cell>
          <cell r="J7939">
            <v>44930</v>
          </cell>
          <cell r="K7939" t="str">
            <v>Bryan Javier Valverde Granizo</v>
          </cell>
          <cell r="L7939" t="str">
            <v>VELASCO OTTO AROSEMENA GOMEZ  NUMERO 5  JUAN DE DIOS MARTINES</v>
          </cell>
          <cell r="M7939" t="str">
            <v>0604750935</v>
          </cell>
          <cell r="N7939" t="str">
            <v>0983244285/0994458944</v>
          </cell>
          <cell r="O7939" t="str">
            <v/>
          </cell>
          <cell r="P7939" t="str">
            <v>RIOBAMBA</v>
          </cell>
          <cell r="Q7939" t="str">
            <v>RIOBAMBA</v>
          </cell>
          <cell r="R7939" t="str">
            <v>CHIMBORAZO</v>
          </cell>
          <cell r="T7939" t="str">
            <v>TRAMACO</v>
          </cell>
          <cell r="U7939" t="str">
            <v>FLEXNETUIO_PROVINCIA</v>
          </cell>
          <cell r="V7939">
            <v>1</v>
          </cell>
          <cell r="W7939">
            <v>1</v>
          </cell>
          <cell r="X7939" t="str">
            <v>FLEXNET ECUADOR - FLEXTUENTI</v>
          </cell>
          <cell r="Y7939" t="str">
            <v>CALLE 28 DE JUNIO S/N Y GARCIA MORENO ENTRADA LLANO GRANDE</v>
          </cell>
        </row>
        <row r="7940">
          <cell r="A7940" t="str">
            <v>414558835</v>
          </cell>
          <cell r="B7940">
            <v>489232</v>
          </cell>
          <cell r="C7940" t="str">
            <v>414558835</v>
          </cell>
          <cell r="D7940" t="str">
            <v>FLEXTUENTI</v>
          </cell>
          <cell r="E7940" t="str">
            <v>DESPACHO</v>
          </cell>
          <cell r="F7940" t="str">
            <v>NORMAL</v>
          </cell>
          <cell r="G7940" t="str">
            <v>TF91529</v>
          </cell>
          <cell r="H7940">
            <v>44929</v>
          </cell>
          <cell r="I7940" t="str">
            <v>ENTREGADO</v>
          </cell>
          <cell r="J7940">
            <v>44930</v>
          </cell>
          <cell r="K7940" t="str">
            <v>Ninoska Koeller</v>
          </cell>
          <cell r="L7940" t="str">
            <v>BOLIVARA A LEON FEBRES CORDERO  1109  VILLAVICENCIO</v>
          </cell>
          <cell r="M7940" t="str">
            <v>0953317070</v>
          </cell>
          <cell r="N7940" t="str">
            <v>0998469873/0998469873</v>
          </cell>
          <cell r="O7940" t="str">
            <v/>
          </cell>
          <cell r="P7940" t="str">
            <v>GUAYAQUIL</v>
          </cell>
          <cell r="Q7940" t="str">
            <v>GUAYAQUIL</v>
          </cell>
          <cell r="R7940" t="str">
            <v>GUAYAS</v>
          </cell>
          <cell r="T7940" t="str">
            <v>ITSACOURIER</v>
          </cell>
          <cell r="U7940" t="str">
            <v>FLEXNETUIO_GYE</v>
          </cell>
          <cell r="V7940">
            <v>1</v>
          </cell>
          <cell r="W7940">
            <v>1</v>
          </cell>
          <cell r="X7940" t="str">
            <v>FLEXNET ECUADOR - FLEXTUENTI</v>
          </cell>
          <cell r="Y7940" t="str">
            <v>CALLE 28 DE JUNIO S/N Y GARCIA MORENO ENTRADA LLANO GRANDE</v>
          </cell>
        </row>
        <row r="7941">
          <cell r="A7941" t="str">
            <v>414558857</v>
          </cell>
          <cell r="B7941">
            <v>489233</v>
          </cell>
          <cell r="C7941" t="str">
            <v>414558857</v>
          </cell>
          <cell r="D7941" t="str">
            <v>FLEXTUENTI</v>
          </cell>
          <cell r="E7941" t="str">
            <v>DESPACHO</v>
          </cell>
          <cell r="F7941" t="str">
            <v>NORMAL</v>
          </cell>
          <cell r="G7941" t="str">
            <v>031080414558857</v>
          </cell>
          <cell r="H7941">
            <v>44929</v>
          </cell>
          <cell r="I7941" t="str">
            <v>ENTREGADO</v>
          </cell>
          <cell r="J7941">
            <v>44937</v>
          </cell>
          <cell r="K7941" t="str">
            <v>Edwin Espin</v>
          </cell>
          <cell r="L7941" t="str">
            <v>SAN CRISTOBAL HIPOLITO PINCAY  304 12 DE OCTUBRE</v>
          </cell>
          <cell r="M7941" t="str">
            <v>1207334804</v>
          </cell>
          <cell r="N7941" t="str">
            <v>0997526215/0997526215</v>
          </cell>
          <cell r="O7941" t="str">
            <v/>
          </cell>
          <cell r="P7941" t="str">
            <v>QUEVEDO</v>
          </cell>
          <cell r="Q7941" t="str">
            <v>QUEVEDO</v>
          </cell>
          <cell r="R7941" t="str">
            <v>LOS RIOS</v>
          </cell>
          <cell r="T7941" t="str">
            <v>TRAMACO</v>
          </cell>
          <cell r="U7941" t="str">
            <v>FLEXNETUIO_PROVINCIA</v>
          </cell>
          <cell r="V7941">
            <v>1</v>
          </cell>
          <cell r="W7941">
            <v>1</v>
          </cell>
          <cell r="X7941" t="str">
            <v>FLEXNET ECUADOR - FLEXTUENTI</v>
          </cell>
          <cell r="Y7941" t="str">
            <v>CALLE 28 DE JUNIO S/N Y GARCIA MORENO ENTRADA LLANO GRANDE</v>
          </cell>
        </row>
        <row r="7942">
          <cell r="A7942" t="str">
            <v>414558858</v>
          </cell>
          <cell r="B7942">
            <v>489234</v>
          </cell>
          <cell r="C7942" t="str">
            <v>414558858</v>
          </cell>
          <cell r="D7942" t="str">
            <v>FLEXTUENTI</v>
          </cell>
          <cell r="E7942" t="str">
            <v>DESPACHO</v>
          </cell>
          <cell r="F7942" t="str">
            <v>NORMAL</v>
          </cell>
          <cell r="G7942" t="str">
            <v>031080414558858</v>
          </cell>
          <cell r="H7942">
            <v>44929</v>
          </cell>
          <cell r="I7942" t="str">
            <v>ENTREGADO</v>
          </cell>
          <cell r="J7942">
            <v>44930</v>
          </cell>
          <cell r="K7942" t="str">
            <v>Roberto eloy Pinelas zambrano</v>
          </cell>
          <cell r="L7942" t="str">
            <v>SAN VICENTE  SUCRE  SN  PABLO GARCIA</v>
          </cell>
          <cell r="M7942" t="str">
            <v>1350931869</v>
          </cell>
          <cell r="N7942" t="str">
            <v>0991951555/0978669936</v>
          </cell>
          <cell r="O7942" t="str">
            <v/>
          </cell>
          <cell r="P7942" t="str">
            <v>SAN VICENTE</v>
          </cell>
          <cell r="Q7942" t="str">
            <v>SAN VICENTE</v>
          </cell>
          <cell r="R7942" t="str">
            <v>MANABI</v>
          </cell>
          <cell r="T7942" t="str">
            <v>TRAMACO</v>
          </cell>
          <cell r="U7942" t="str">
            <v>FLEXNETUIO_PROVINCIA</v>
          </cell>
          <cell r="V7942">
            <v>1</v>
          </cell>
          <cell r="W7942">
            <v>1</v>
          </cell>
          <cell r="X7942" t="str">
            <v>FLEXNET ECUADOR - FLEXTUENTI</v>
          </cell>
          <cell r="Y7942" t="str">
            <v>CALLE 28 DE JUNIO S/N Y GARCIA MORENO ENTRADA LLANO GRANDE</v>
          </cell>
        </row>
        <row r="7943">
          <cell r="A7943" t="str">
            <v>414558902</v>
          </cell>
          <cell r="B7943">
            <v>489235</v>
          </cell>
          <cell r="C7943" t="str">
            <v>414558902</v>
          </cell>
          <cell r="D7943" t="str">
            <v>FLEXTUENTI</v>
          </cell>
          <cell r="E7943" t="str">
            <v>DESPACHO</v>
          </cell>
          <cell r="F7943" t="str">
            <v>NORMAL</v>
          </cell>
          <cell r="G7943" t="str">
            <v>031080414558902</v>
          </cell>
          <cell r="H7943">
            <v>44929</v>
          </cell>
          <cell r="I7943" t="str">
            <v>ENTREGADO</v>
          </cell>
          <cell r="J7943">
            <v>44930</v>
          </cell>
          <cell r="K7943" t="str">
            <v>Luis Javier Galvez Pico</v>
          </cell>
          <cell r="L7943" t="str">
            <v>TARQUI AV 4 DE NOVIEMBRE SN  CALLE J 8</v>
          </cell>
          <cell r="M7943" t="str">
            <v>1316315538</v>
          </cell>
          <cell r="N7943" t="str">
            <v>0962896960/0991240106</v>
          </cell>
          <cell r="O7943" t="str">
            <v/>
          </cell>
          <cell r="P7943" t="str">
            <v>MANTA</v>
          </cell>
          <cell r="Q7943" t="str">
            <v>MANTA</v>
          </cell>
          <cell r="R7943" t="str">
            <v>MANABI</v>
          </cell>
          <cell r="T7943" t="str">
            <v>TRAMACO</v>
          </cell>
          <cell r="U7943" t="str">
            <v>FLEXNETUIO_PROVINCIA</v>
          </cell>
          <cell r="V7943">
            <v>1</v>
          </cell>
          <cell r="W7943">
            <v>1</v>
          </cell>
          <cell r="X7943" t="str">
            <v>FLEXNET ECUADOR - FLEXTUENTI</v>
          </cell>
          <cell r="Y7943" t="str">
            <v>CALLE 28 DE JUNIO S/N Y GARCIA MORENO ENTRADA LLANO GRANDE</v>
          </cell>
        </row>
        <row r="7944">
          <cell r="A7944" t="str">
            <v>414558911</v>
          </cell>
          <cell r="B7944">
            <v>489236</v>
          </cell>
          <cell r="C7944" t="str">
            <v>414558911</v>
          </cell>
          <cell r="D7944" t="str">
            <v>FLEXTUENTI</v>
          </cell>
          <cell r="E7944" t="str">
            <v>DESPACHO</v>
          </cell>
          <cell r="F7944" t="str">
            <v>DERIVADO PICK UP</v>
          </cell>
          <cell r="G7944" t="str">
            <v>031080414558911</v>
          </cell>
          <cell r="H7944">
            <v>44929</v>
          </cell>
          <cell r="I7944" t="str">
            <v>ENTREGADO</v>
          </cell>
          <cell r="J7944">
            <v>44930</v>
          </cell>
          <cell r="K7944" t="str">
            <v>Lucciola Cedeno</v>
          </cell>
          <cell r="L7944" t="str">
            <v>OFICINA TRAMACO BAHIA DE CARAQUEZ</v>
          </cell>
          <cell r="M7944" t="str">
            <v>1308594314</v>
          </cell>
          <cell r="N7944" t="str">
            <v>0988038950/0979943570</v>
          </cell>
          <cell r="O7944" t="str">
            <v/>
          </cell>
          <cell r="P7944" t="str">
            <v>BAHIA DE CARAQUEZ</v>
          </cell>
          <cell r="Q7944" t="str">
            <v>BAHIA DE CARAQUEZ</v>
          </cell>
          <cell r="R7944" t="str">
            <v>MANABI</v>
          </cell>
          <cell r="S7944" t="str">
            <v>BAHIA DE CARAQUEZ</v>
          </cell>
          <cell r="T7944" t="str">
            <v>TRAMACO</v>
          </cell>
          <cell r="V7944">
            <v>1</v>
          </cell>
          <cell r="W7944">
            <v>1</v>
          </cell>
          <cell r="X7944" t="str">
            <v>FLEXNET ECUADOR - FLEXTUENTI</v>
          </cell>
          <cell r="Y7944" t="str">
            <v>CALLE 28 DE JUNIO S/N Y GARCIA MORENO ENTRADA LLANO GRANDE</v>
          </cell>
        </row>
        <row r="7945">
          <cell r="A7945" t="str">
            <v>414558927</v>
          </cell>
          <cell r="B7945">
            <v>489237</v>
          </cell>
          <cell r="C7945" t="str">
            <v>414558927</v>
          </cell>
          <cell r="D7945" t="str">
            <v>FLEXTUENTI</v>
          </cell>
          <cell r="E7945" t="str">
            <v>DESPACHO</v>
          </cell>
          <cell r="F7945" t="str">
            <v>DERIVADO PICK UP</v>
          </cell>
          <cell r="G7945" t="str">
            <v>031080414558927</v>
          </cell>
          <cell r="H7945">
            <v>44929</v>
          </cell>
          <cell r="I7945" t="str">
            <v>ENTREGADO</v>
          </cell>
          <cell r="J7945">
            <v>44930</v>
          </cell>
          <cell r="K7945" t="str">
            <v>Juan Zedeno</v>
          </cell>
          <cell r="L7945" t="str">
            <v>OFICINA TRAMACO BAHIA DE CARAQUEZ</v>
          </cell>
          <cell r="M7945" t="str">
            <v>1310596828</v>
          </cell>
          <cell r="N7945" t="str">
            <v>0979943570/0988038950</v>
          </cell>
          <cell r="O7945" t="str">
            <v/>
          </cell>
          <cell r="P7945" t="str">
            <v>BAHIA DE CARAQUEZ</v>
          </cell>
          <cell r="Q7945" t="str">
            <v>BAHIA DE CARAQUEZ</v>
          </cell>
          <cell r="R7945" t="str">
            <v>MANABI</v>
          </cell>
          <cell r="S7945" t="str">
            <v>BAHIA DE CARAQUEZ</v>
          </cell>
          <cell r="T7945" t="str">
            <v>TRAMACO</v>
          </cell>
          <cell r="V7945">
            <v>1</v>
          </cell>
          <cell r="W7945">
            <v>1</v>
          </cell>
          <cell r="X7945" t="str">
            <v>FLEXNET ECUADOR - FLEXTUENTI</v>
          </cell>
          <cell r="Y7945" t="str">
            <v>CALLE 28 DE JUNIO S/N Y GARCIA MORENO ENTRADA LLANO GRANDE</v>
          </cell>
        </row>
        <row r="7946">
          <cell r="A7946" t="str">
            <v>414559004</v>
          </cell>
          <cell r="B7946">
            <v>489239</v>
          </cell>
          <cell r="C7946" t="str">
            <v>414559004</v>
          </cell>
          <cell r="D7946" t="str">
            <v>FLEXTUENTI</v>
          </cell>
          <cell r="E7946" t="str">
            <v>DESPACHO</v>
          </cell>
          <cell r="F7946" t="str">
            <v>NORMAL</v>
          </cell>
          <cell r="G7946" t="str">
            <v>FT77263</v>
          </cell>
          <cell r="H7946">
            <v>44929</v>
          </cell>
          <cell r="I7946" t="str">
            <v>ENTREGADO</v>
          </cell>
          <cell r="J7946">
            <v>44930</v>
          </cell>
          <cell r="K7946" t="str">
            <v>Victor Hugo Jaramillo Pacheco</v>
          </cell>
          <cell r="L7946" t="str">
            <v>INAQUITO AV MARIANA DE JESUS SN CALLE  NICOLAS ARTETA</v>
          </cell>
          <cell r="M7946" t="str">
            <v>1103729602</v>
          </cell>
          <cell r="N7946" t="str">
            <v>0995229534/0992706853</v>
          </cell>
          <cell r="O7946" t="str">
            <v/>
          </cell>
          <cell r="P7946" t="str">
            <v>QUITO</v>
          </cell>
          <cell r="Q7946" t="str">
            <v>QUITO</v>
          </cell>
          <cell r="R7946" t="str">
            <v>PICHINCHA</v>
          </cell>
          <cell r="T7946" t="str">
            <v>FLEXTRANS UIO</v>
          </cell>
          <cell r="U7946" t="str">
            <v>FLEXNETUIO_LOCAL</v>
          </cell>
          <cell r="V7946">
            <v>1</v>
          </cell>
          <cell r="W7946">
            <v>1</v>
          </cell>
          <cell r="X7946" t="str">
            <v>FLEXNET ECUADOR - FLEXTUENTI</v>
          </cell>
          <cell r="Y7946" t="str">
            <v>CALLE 28 DE JUNIO S/N Y GARCIA MORENO ENTRADA LLANO GRANDE</v>
          </cell>
        </row>
        <row r="7947">
          <cell r="A7947" t="str">
            <v>414559014</v>
          </cell>
          <cell r="B7947">
            <v>489240</v>
          </cell>
          <cell r="C7947" t="str">
            <v>414559014</v>
          </cell>
          <cell r="D7947" t="str">
            <v>FLEXTUENTI</v>
          </cell>
          <cell r="E7947" t="str">
            <v>DESPACHO</v>
          </cell>
          <cell r="F7947" t="str">
            <v>NORMAL</v>
          </cell>
          <cell r="G7947" t="str">
            <v>FT77250</v>
          </cell>
          <cell r="H7947">
            <v>44929</v>
          </cell>
          <cell r="I7947" t="str">
            <v>ENTREGADO</v>
          </cell>
          <cell r="J7947">
            <v>44930</v>
          </cell>
          <cell r="K7947" t="str">
            <v>Joselin Calva</v>
          </cell>
          <cell r="L7947" t="str">
            <v>SANGOLQUI   GONZALO OLEAS SN AV EL INCA</v>
          </cell>
          <cell r="M7947" t="str">
            <v>2100844139</v>
          </cell>
          <cell r="N7947" t="str">
            <v>0985761607/0962755609</v>
          </cell>
          <cell r="O7947" t="str">
            <v/>
          </cell>
          <cell r="P7947" t="str">
            <v>RUMIÑAHUI</v>
          </cell>
          <cell r="Q7947" t="str">
            <v>RUMIÑAHUI</v>
          </cell>
          <cell r="R7947" t="str">
            <v>PICHINCHA</v>
          </cell>
          <cell r="T7947" t="str">
            <v>FLEXTRANS UIO</v>
          </cell>
          <cell r="U7947" t="str">
            <v>FLEXNETUIO_LOCAL</v>
          </cell>
          <cell r="V7947">
            <v>1</v>
          </cell>
          <cell r="W7947">
            <v>1</v>
          </cell>
          <cell r="X7947" t="str">
            <v>FLEXNET ECUADOR - FLEXTUENTI</v>
          </cell>
          <cell r="Y7947" t="str">
            <v>CALLE 28 DE JUNIO S/N Y GARCIA MORENO ENTRADA LLANO GRANDE</v>
          </cell>
        </row>
        <row r="7948">
          <cell r="A7948" t="str">
            <v>414559024</v>
          </cell>
          <cell r="B7948">
            <v>489241</v>
          </cell>
          <cell r="C7948" t="str">
            <v>414559024</v>
          </cell>
          <cell r="D7948" t="str">
            <v>FLEXTUENTI</v>
          </cell>
          <cell r="E7948" t="str">
            <v>DESPACHO</v>
          </cell>
          <cell r="F7948" t="str">
            <v>NORMAL</v>
          </cell>
          <cell r="G7948" t="str">
            <v>FT77262</v>
          </cell>
          <cell r="H7948">
            <v>44929</v>
          </cell>
          <cell r="I7948" t="str">
            <v>ENTREGADO</v>
          </cell>
          <cell r="J7948">
            <v>44929</v>
          </cell>
          <cell r="K7948" t="str">
            <v>Paola PITA</v>
          </cell>
          <cell r="L7948" t="str">
            <v>SAN JUAN LA HABANA  324 ANTONIO PINEDA</v>
          </cell>
          <cell r="M7948" t="str">
            <v>1716237589</v>
          </cell>
          <cell r="N7948" t="str">
            <v>0987967748/0998136226</v>
          </cell>
          <cell r="O7948" t="str">
            <v/>
          </cell>
          <cell r="P7948" t="str">
            <v>QUITO</v>
          </cell>
          <cell r="Q7948" t="str">
            <v>QUITO</v>
          </cell>
          <cell r="R7948" t="str">
            <v>PICHINCHA</v>
          </cell>
          <cell r="U7948" t="str">
            <v>FLEXNETUIO_LOCAL</v>
          </cell>
          <cell r="V7948">
            <v>1</v>
          </cell>
          <cell r="W7948">
            <v>1</v>
          </cell>
          <cell r="X7948" t="str">
            <v>FLEXNET ECUADOR - FLEXTUENTI</v>
          </cell>
          <cell r="Y7948" t="str">
            <v>CALLE 28 DE JUNIO S/N Y GARCIA MORENO ENTRADA LLANO GRANDE</v>
          </cell>
        </row>
        <row r="7949">
          <cell r="A7949" t="str">
            <v>414559029</v>
          </cell>
          <cell r="B7949">
            <v>489242</v>
          </cell>
          <cell r="C7949" t="str">
            <v>414559029</v>
          </cell>
          <cell r="D7949" t="str">
            <v>FLEXTUENTI</v>
          </cell>
          <cell r="E7949" t="str">
            <v>DESPACHO</v>
          </cell>
          <cell r="F7949" t="str">
            <v>NORMAL</v>
          </cell>
          <cell r="G7949" t="str">
            <v>031080414559029</v>
          </cell>
          <cell r="H7949">
            <v>44929</v>
          </cell>
          <cell r="I7949" t="str">
            <v>ENTREGADO</v>
          </cell>
          <cell r="J7949">
            <v>44930</v>
          </cell>
          <cell r="K7949" t="str">
            <v>Ligia Esperanza Cuenca Morocho</v>
          </cell>
          <cell r="L7949" t="str">
            <v>MACHALA  AV 10MA NTE SN  CALLE PAEZ</v>
          </cell>
          <cell r="M7949" t="str">
            <v>0702934035</v>
          </cell>
          <cell r="N7949" t="str">
            <v>0997221443/0980006680</v>
          </cell>
          <cell r="O7949" t="str">
            <v/>
          </cell>
          <cell r="P7949" t="str">
            <v>MACHALA</v>
          </cell>
          <cell r="Q7949" t="str">
            <v>MACHALA</v>
          </cell>
          <cell r="R7949" t="str">
            <v>EL ORO</v>
          </cell>
          <cell r="T7949" t="str">
            <v>TRAMACO</v>
          </cell>
          <cell r="U7949" t="str">
            <v>FLEXNETUIO_PROVINCIA</v>
          </cell>
          <cell r="V7949">
            <v>1</v>
          </cell>
          <cell r="W7949">
            <v>1</v>
          </cell>
          <cell r="X7949" t="str">
            <v>FLEXNET ECUADOR - FLEXTUENTI</v>
          </cell>
          <cell r="Y7949" t="str">
            <v>CALLE 28 DE JUNIO S/N Y GARCIA MORENO ENTRADA LLANO GRANDE</v>
          </cell>
        </row>
        <row r="7950">
          <cell r="A7950" t="str">
            <v>414559035</v>
          </cell>
          <cell r="B7950">
            <v>489243</v>
          </cell>
          <cell r="C7950" t="str">
            <v>414559035</v>
          </cell>
          <cell r="D7950" t="str">
            <v>FLEXTUENTI</v>
          </cell>
          <cell r="E7950" t="str">
            <v>DESPACHO</v>
          </cell>
          <cell r="F7950" t="str">
            <v>NORMAL</v>
          </cell>
          <cell r="G7950" t="str">
            <v>TF91528</v>
          </cell>
          <cell r="H7950">
            <v>44929</v>
          </cell>
          <cell r="I7950" t="str">
            <v>ENTREGADO</v>
          </cell>
          <cell r="J7950">
            <v>44930</v>
          </cell>
          <cell r="K7950" t="str">
            <v>Alicia Garcia</v>
          </cell>
          <cell r="L7950" t="str">
            <v>GARCIA MORENO CALLE FRANCISCO SEGURA CANO  N1917 AV CARCHI</v>
          </cell>
          <cell r="M7950" t="str">
            <v>0906275631</v>
          </cell>
          <cell r="N7950" t="str">
            <v>0996420761/0998995966</v>
          </cell>
          <cell r="O7950" t="str">
            <v/>
          </cell>
          <cell r="P7950" t="str">
            <v>GUAYAQUIL</v>
          </cell>
          <cell r="Q7950" t="str">
            <v>GUAYAQUIL</v>
          </cell>
          <cell r="R7950" t="str">
            <v>GUAYAS</v>
          </cell>
          <cell r="T7950" t="str">
            <v>ITSACOURIER</v>
          </cell>
          <cell r="U7950" t="str">
            <v>FLEXNETUIO_GYE</v>
          </cell>
          <cell r="V7950">
            <v>1</v>
          </cell>
          <cell r="W7950">
            <v>1</v>
          </cell>
          <cell r="X7950" t="str">
            <v>FLEXNET ECUADOR - FLEXTUENTI</v>
          </cell>
          <cell r="Y7950" t="str">
            <v>CALLE 28 DE JUNIO S/N Y GARCIA MORENO ENTRADA LLANO GRANDE</v>
          </cell>
        </row>
        <row r="7951">
          <cell r="A7951" t="str">
            <v>414559037</v>
          </cell>
          <cell r="B7951">
            <v>489244</v>
          </cell>
          <cell r="C7951" t="str">
            <v>414559037</v>
          </cell>
          <cell r="D7951" t="str">
            <v>FLEXTUENTI</v>
          </cell>
          <cell r="E7951" t="str">
            <v>DESPACHO</v>
          </cell>
          <cell r="F7951" t="str">
            <v>NORMAL</v>
          </cell>
          <cell r="G7951" t="str">
            <v>031080414559037</v>
          </cell>
          <cell r="H7951">
            <v>44929</v>
          </cell>
          <cell r="I7951" t="str">
            <v>ENTREGADO</v>
          </cell>
          <cell r="J7951">
            <v>44930</v>
          </cell>
          <cell r="K7951" t="str">
            <v>Jonathan Gabriel Delgado Mendez</v>
          </cell>
          <cell r="L7951" t="str">
            <v>EL SAGRARIO  AV VICTOR MANUEL GUZMAN SN ALBERTO ARO</v>
          </cell>
          <cell r="M7951" t="str">
            <v>1804447488</v>
          </cell>
          <cell r="N7951" t="str">
            <v>0983158264/0962608285</v>
          </cell>
          <cell r="O7951" t="str">
            <v/>
          </cell>
          <cell r="P7951" t="str">
            <v>IBARRA</v>
          </cell>
          <cell r="Q7951" t="str">
            <v>IBARRA</v>
          </cell>
          <cell r="R7951" t="str">
            <v>IMBABURA</v>
          </cell>
          <cell r="T7951" t="str">
            <v>TRAMACO</v>
          </cell>
          <cell r="U7951" t="str">
            <v>FLEXNETUIO_PROVINCIA</v>
          </cell>
          <cell r="V7951">
            <v>1</v>
          </cell>
          <cell r="W7951">
            <v>1</v>
          </cell>
          <cell r="X7951" t="str">
            <v>FLEXNET ECUADOR - FLEXTUENTI</v>
          </cell>
          <cell r="Y7951" t="str">
            <v>CALLE 28 DE JUNIO S/N Y GARCIA MORENO ENTRADA LLANO GRANDE</v>
          </cell>
        </row>
        <row r="7952">
          <cell r="A7952" t="str">
            <v>414560681</v>
          </cell>
          <cell r="B7952">
            <v>489245</v>
          </cell>
          <cell r="C7952" t="str">
            <v>414560681</v>
          </cell>
          <cell r="D7952" t="str">
            <v>FLEXTUENTI</v>
          </cell>
          <cell r="E7952" t="str">
            <v>DESPACHO</v>
          </cell>
          <cell r="F7952" t="str">
            <v>NORMAL</v>
          </cell>
          <cell r="G7952" t="str">
            <v>031080414560681</v>
          </cell>
          <cell r="H7952">
            <v>44929</v>
          </cell>
          <cell r="I7952" t="str">
            <v>ENTREGADO</v>
          </cell>
          <cell r="J7952">
            <v>44931</v>
          </cell>
          <cell r="K7952" t="str">
            <v>Ricardo Revelo</v>
          </cell>
          <cell r="L7952" t="str">
            <v>ESMERALDAS AV  ELOY ALFARO SN  ROCAFUERTE</v>
          </cell>
          <cell r="M7952" t="str">
            <v>0800365793</v>
          </cell>
          <cell r="N7952" t="str">
            <v>0962210859/0963480543</v>
          </cell>
          <cell r="O7952" t="str">
            <v/>
          </cell>
          <cell r="P7952" t="str">
            <v>ESMERALDAS</v>
          </cell>
          <cell r="Q7952" t="str">
            <v>ESMERALDAS</v>
          </cell>
          <cell r="R7952" t="str">
            <v>ESMERALDAS</v>
          </cell>
          <cell r="T7952" t="str">
            <v>TRAMACO</v>
          </cell>
          <cell r="U7952" t="str">
            <v>FLEXNETUIO_PROVINCIA</v>
          </cell>
          <cell r="V7952">
            <v>1</v>
          </cell>
          <cell r="W7952">
            <v>1</v>
          </cell>
          <cell r="X7952" t="str">
            <v>FLEXNET ECUADOR - FLEXTUENTI</v>
          </cell>
          <cell r="Y7952" t="str">
            <v>CALLE 28 DE JUNIO S/N Y GARCIA MORENO ENTRADA LLANO GRANDE</v>
          </cell>
        </row>
        <row r="7953">
          <cell r="A7953" t="str">
            <v>414560688</v>
          </cell>
          <cell r="B7953">
            <v>489246</v>
          </cell>
          <cell r="C7953" t="str">
            <v>414560688</v>
          </cell>
          <cell r="D7953" t="str">
            <v>FLEXTUENTI</v>
          </cell>
          <cell r="E7953" t="str">
            <v>DESPACHO</v>
          </cell>
          <cell r="F7953" t="str">
            <v>NORMAL</v>
          </cell>
          <cell r="G7953" t="str">
            <v>FT77261</v>
          </cell>
          <cell r="H7953">
            <v>44929</v>
          </cell>
          <cell r="I7953" t="str">
            <v>ENTREGADO</v>
          </cell>
          <cell r="J7953">
            <v>44931</v>
          </cell>
          <cell r="K7953" t="str">
            <v>Zhi Gang Fan Li</v>
          </cell>
          <cell r="L7953" t="str">
            <v>LA CONCEPCION  CALLE MANUEL ROMO  N48 123 CALLE JOSE MINO</v>
          </cell>
          <cell r="M7953" t="str">
            <v>1711121382</v>
          </cell>
          <cell r="N7953" t="str">
            <v>0986436381/0986436381</v>
          </cell>
          <cell r="O7953" t="str">
            <v/>
          </cell>
          <cell r="P7953" t="str">
            <v>QUITO</v>
          </cell>
          <cell r="Q7953" t="str">
            <v>QUITO</v>
          </cell>
          <cell r="R7953" t="str">
            <v>PICHINCHA</v>
          </cell>
          <cell r="T7953" t="str">
            <v>FLEXTRANS UIO</v>
          </cell>
          <cell r="U7953" t="str">
            <v>FLEXNETUIO_LOCAL</v>
          </cell>
          <cell r="V7953">
            <v>1</v>
          </cell>
          <cell r="W7953">
            <v>1</v>
          </cell>
          <cell r="X7953" t="str">
            <v>FLEXNET ECUADOR - FLEXTUENTI</v>
          </cell>
          <cell r="Y7953" t="str">
            <v>CALLE 28 DE JUNIO S/N Y GARCIA MORENO ENTRADA LLANO GRANDE</v>
          </cell>
        </row>
        <row r="7954">
          <cell r="A7954" t="str">
            <v>414560835</v>
          </cell>
          <cell r="B7954">
            <v>489247</v>
          </cell>
          <cell r="C7954" t="str">
            <v>414560835</v>
          </cell>
          <cell r="D7954" t="str">
            <v>FLEXTUENTI</v>
          </cell>
          <cell r="E7954" t="str">
            <v>DESPACHO</v>
          </cell>
          <cell r="F7954" t="str">
            <v>NORMAL</v>
          </cell>
          <cell r="G7954" t="str">
            <v>031080414560835</v>
          </cell>
          <cell r="H7954">
            <v>44929</v>
          </cell>
          <cell r="I7954" t="str">
            <v>ENTREGADO</v>
          </cell>
          <cell r="J7954">
            <v>44930</v>
          </cell>
          <cell r="K7954" t="str">
            <v>Carolina Mora</v>
          </cell>
          <cell r="L7954" t="str">
            <v>ZARUMA AV 8 DE DICIEMBRE SN  EN 585</v>
          </cell>
          <cell r="M7954" t="str">
            <v>0106279144</v>
          </cell>
          <cell r="N7954" t="str">
            <v>0962860719/0986633128</v>
          </cell>
          <cell r="O7954" t="str">
            <v/>
          </cell>
          <cell r="P7954" t="str">
            <v>ZARUMA</v>
          </cell>
          <cell r="Q7954" t="str">
            <v>ZARUMA</v>
          </cell>
          <cell r="R7954" t="str">
            <v>EL ORO</v>
          </cell>
          <cell r="T7954" t="str">
            <v>TRAMACO</v>
          </cell>
          <cell r="U7954" t="str">
            <v>FLEXNETUIO_PROVINCIA</v>
          </cell>
          <cell r="V7954">
            <v>1</v>
          </cell>
          <cell r="W7954">
            <v>1</v>
          </cell>
          <cell r="X7954" t="str">
            <v>FLEXNET ECUADOR - FLEXTUENTI</v>
          </cell>
          <cell r="Y7954" t="str">
            <v>CALLE 28 DE JUNIO S/N Y GARCIA MORENO ENTRADA LLANO GRANDE</v>
          </cell>
        </row>
        <row r="7955">
          <cell r="A7955" t="str">
            <v>414560840</v>
          </cell>
          <cell r="B7955">
            <v>489248</v>
          </cell>
          <cell r="C7955" t="str">
            <v>414560840</v>
          </cell>
          <cell r="D7955" t="str">
            <v>FLEXTUENTI</v>
          </cell>
          <cell r="E7955" t="str">
            <v>DESPACHO</v>
          </cell>
          <cell r="F7955" t="str">
            <v>NORMAL</v>
          </cell>
          <cell r="G7955" t="str">
            <v>031080414560840</v>
          </cell>
          <cell r="H7955">
            <v>44929</v>
          </cell>
          <cell r="I7955" t="str">
            <v>ENTREGADO</v>
          </cell>
          <cell r="J7955">
            <v>44931</v>
          </cell>
          <cell r="K7955" t="str">
            <v>Byron Mendoza</v>
          </cell>
          <cell r="L7955" t="str">
            <v>EL TENA CALLE LUIS CORREA  SN  VICTOR CARBONE</v>
          </cell>
          <cell r="M7955" t="str">
            <v>1727899088</v>
          </cell>
          <cell r="N7955" t="str">
            <v>0987448864/0987448864</v>
          </cell>
          <cell r="O7955" t="str">
            <v/>
          </cell>
          <cell r="P7955" t="str">
            <v>TENA</v>
          </cell>
          <cell r="Q7955" t="str">
            <v>TENA</v>
          </cell>
          <cell r="R7955" t="str">
            <v>NAPO</v>
          </cell>
          <cell r="T7955" t="str">
            <v>TRAMACO</v>
          </cell>
          <cell r="U7955" t="str">
            <v>FLEXNETUIO_PROVINCIA</v>
          </cell>
          <cell r="V7955">
            <v>1</v>
          </cell>
          <cell r="W7955">
            <v>1</v>
          </cell>
          <cell r="X7955" t="str">
            <v>FLEXNET ECUADOR - FLEXTUENTI</v>
          </cell>
          <cell r="Y7955" t="str">
            <v>CALLE 28 DE JUNIO S/N Y GARCIA MORENO ENTRADA LLANO GRANDE</v>
          </cell>
        </row>
        <row r="7956">
          <cell r="A7956" t="str">
            <v>414560888</v>
          </cell>
          <cell r="B7956">
            <v>489249</v>
          </cell>
          <cell r="C7956" t="str">
            <v>414560888</v>
          </cell>
          <cell r="D7956" t="str">
            <v>FLEXTUENTI</v>
          </cell>
          <cell r="E7956" t="str">
            <v>DESPACHO</v>
          </cell>
          <cell r="F7956" t="str">
            <v>NORMAL</v>
          </cell>
          <cell r="G7956" t="str">
            <v>FT77260</v>
          </cell>
          <cell r="H7956">
            <v>44929</v>
          </cell>
          <cell r="I7956" t="str">
            <v>ENTREGADO</v>
          </cell>
          <cell r="J7956">
            <v>44929</v>
          </cell>
          <cell r="K7956" t="str">
            <v>Mirian Sosa</v>
          </cell>
          <cell r="L7956" t="str">
            <v>ITCHIMBIA VICENTE LEON  N4 70  CONCEPCION</v>
          </cell>
          <cell r="M7956" t="str">
            <v>1722016431</v>
          </cell>
          <cell r="N7956" t="str">
            <v>0992595888/0985435230</v>
          </cell>
          <cell r="O7956" t="str">
            <v/>
          </cell>
          <cell r="P7956" t="str">
            <v>QUITO</v>
          </cell>
          <cell r="Q7956" t="str">
            <v>QUITO</v>
          </cell>
          <cell r="R7956" t="str">
            <v>PICHINCHA</v>
          </cell>
          <cell r="U7956" t="str">
            <v>FLEXNETUIO_LOCAL</v>
          </cell>
          <cell r="V7956">
            <v>1</v>
          </cell>
          <cell r="W7956">
            <v>1</v>
          </cell>
          <cell r="X7956" t="str">
            <v>FLEXNET ECUADOR - FLEXTUENTI</v>
          </cell>
          <cell r="Y7956" t="str">
            <v>CALLE 28 DE JUNIO S/N Y GARCIA MORENO ENTRADA LLANO GRANDE</v>
          </cell>
        </row>
        <row r="7957">
          <cell r="A7957" t="str">
            <v>414560889</v>
          </cell>
          <cell r="B7957">
            <v>489250</v>
          </cell>
          <cell r="C7957" t="str">
            <v>414560889</v>
          </cell>
          <cell r="D7957" t="str">
            <v>FLEXTUENTI</v>
          </cell>
          <cell r="E7957" t="str">
            <v>DESPACHO</v>
          </cell>
          <cell r="F7957" t="str">
            <v>NORMAL</v>
          </cell>
          <cell r="G7957" t="str">
            <v>031080414560889</v>
          </cell>
          <cell r="H7957">
            <v>44929</v>
          </cell>
          <cell r="I7957" t="str">
            <v>DEVOLUCION_EN_PROCESO</v>
          </cell>
          <cell r="J7957">
            <v>44942</v>
          </cell>
          <cell r="K7957" t="str">
            <v>Segundo Isidro Rea Guaman</v>
          </cell>
          <cell r="L7957" t="str">
            <v>SALITRE AV 27 DE NOVIEMBRE  MANZANA 36 VILLA 16 FRANCISCO INIGUEZ</v>
          </cell>
          <cell r="M7957" t="str">
            <v>0929562452</v>
          </cell>
          <cell r="N7957" t="str">
            <v>0961027854/0961027854</v>
          </cell>
          <cell r="O7957" t="str">
            <v/>
          </cell>
          <cell r="P7957" t="str">
            <v>SALITRE</v>
          </cell>
          <cell r="Q7957" t="str">
            <v>SALITRE</v>
          </cell>
          <cell r="R7957" t="str">
            <v>GUAYAS</v>
          </cell>
          <cell r="T7957" t="str">
            <v>TRAMACO</v>
          </cell>
          <cell r="U7957" t="str">
            <v>FLEXNETUIO_PROVINCIA</v>
          </cell>
          <cell r="V7957">
            <v>1</v>
          </cell>
          <cell r="W7957">
            <v>1</v>
          </cell>
          <cell r="X7957" t="str">
            <v>FLEXNET ECUADOR - FLEXTUENTI</v>
          </cell>
          <cell r="Y7957" t="str">
            <v>CALLE 28 DE JUNIO S/N Y GARCIA MORENO ENTRADA LLANO GRANDE</v>
          </cell>
        </row>
        <row r="7958">
          <cell r="A7958" t="str">
            <v>414560902</v>
          </cell>
          <cell r="B7958">
            <v>489251</v>
          </cell>
          <cell r="C7958" t="str">
            <v>414560902</v>
          </cell>
          <cell r="D7958" t="str">
            <v>FLEXTUENTI</v>
          </cell>
          <cell r="E7958" t="str">
            <v>DESPACHO</v>
          </cell>
          <cell r="F7958" t="str">
            <v>NORMAL</v>
          </cell>
          <cell r="G7958" t="str">
            <v>FT77259</v>
          </cell>
          <cell r="H7958">
            <v>44929</v>
          </cell>
          <cell r="I7958" t="str">
            <v>ENTREGADO</v>
          </cell>
          <cell r="J7958">
            <v>44929</v>
          </cell>
          <cell r="K7958" t="str">
            <v>Mirian Sosa</v>
          </cell>
          <cell r="L7958" t="str">
            <v>ITCHIMBIA VICENTE LEON  N4 70  CONCEPCION</v>
          </cell>
          <cell r="M7958" t="str">
            <v>1722016431</v>
          </cell>
          <cell r="N7958" t="str">
            <v>0984399049/0985435230</v>
          </cell>
          <cell r="O7958" t="str">
            <v/>
          </cell>
          <cell r="P7958" t="str">
            <v>QUITO</v>
          </cell>
          <cell r="Q7958" t="str">
            <v>QUITO</v>
          </cell>
          <cell r="R7958" t="str">
            <v>PICHINCHA</v>
          </cell>
          <cell r="U7958" t="str">
            <v>FLEXNETUIO_LOCAL</v>
          </cell>
          <cell r="V7958">
            <v>1</v>
          </cell>
          <cell r="W7958">
            <v>1</v>
          </cell>
          <cell r="X7958" t="str">
            <v>FLEXNET ECUADOR - FLEXTUENTI</v>
          </cell>
          <cell r="Y7958" t="str">
            <v>CALLE 28 DE JUNIO S/N Y GARCIA MORENO ENTRADA LLANO GRANDE</v>
          </cell>
        </row>
        <row r="7959">
          <cell r="A7959" t="str">
            <v>414560905</v>
          </cell>
          <cell r="B7959">
            <v>489252</v>
          </cell>
          <cell r="C7959" t="str">
            <v>414560905</v>
          </cell>
          <cell r="D7959" t="str">
            <v>FLEXTUENTI</v>
          </cell>
          <cell r="E7959" t="str">
            <v>DESPACHO</v>
          </cell>
          <cell r="F7959" t="str">
            <v>NORMAL</v>
          </cell>
          <cell r="G7959" t="str">
            <v>FT77258</v>
          </cell>
          <cell r="H7959">
            <v>44929</v>
          </cell>
          <cell r="I7959" t="str">
            <v>ENTREGADO</v>
          </cell>
          <cell r="J7959">
            <v>44931</v>
          </cell>
          <cell r="K7959" t="str">
            <v>Johanna Daniela Note Chicaiza</v>
          </cell>
          <cell r="L7959" t="str">
            <v>SAN ANTONIO MUSEO SOLAR  SN  LULUMBAMBA</v>
          </cell>
          <cell r="M7959" t="str">
            <v>1717064966</v>
          </cell>
          <cell r="N7959" t="str">
            <v>0999039404/0998843627</v>
          </cell>
          <cell r="O7959" t="str">
            <v/>
          </cell>
          <cell r="P7959" t="str">
            <v>QUITO</v>
          </cell>
          <cell r="Q7959" t="str">
            <v>QUITO</v>
          </cell>
          <cell r="R7959" t="str">
            <v>PICHINCHA</v>
          </cell>
          <cell r="T7959" t="str">
            <v>FLEXTRANS UIO</v>
          </cell>
          <cell r="U7959" t="str">
            <v>FLEXNETUIO_LOCAL</v>
          </cell>
          <cell r="V7959">
            <v>1</v>
          </cell>
          <cell r="W7959">
            <v>1</v>
          </cell>
          <cell r="X7959" t="str">
            <v>FLEXNET ECUADOR - FLEXTUENTI</v>
          </cell>
          <cell r="Y7959" t="str">
            <v>CALLE 28 DE JUNIO S/N Y GARCIA MORENO ENTRADA LLANO GRANDE</v>
          </cell>
        </row>
        <row r="7960">
          <cell r="A7960" t="str">
            <v>414561388</v>
          </cell>
          <cell r="B7960">
            <v>489253</v>
          </cell>
          <cell r="C7960" t="str">
            <v>414561388</v>
          </cell>
          <cell r="D7960" t="str">
            <v>FLEXTUENTI</v>
          </cell>
          <cell r="E7960" t="str">
            <v>DESPACHO</v>
          </cell>
          <cell r="F7960" t="str">
            <v>NORMAL</v>
          </cell>
          <cell r="G7960" t="str">
            <v>FT77257</v>
          </cell>
          <cell r="H7960">
            <v>44929</v>
          </cell>
          <cell r="I7960" t="str">
            <v>ENTREGADO</v>
          </cell>
          <cell r="J7960">
            <v>44930</v>
          </cell>
          <cell r="K7960" t="str">
            <v>Mauricio Sanchez</v>
          </cell>
          <cell r="L7960" t="str">
            <v>QUITUMBE  CALLE E4D  LOTE 9 LA COCHA</v>
          </cell>
          <cell r="M7960" t="str">
            <v>1722991997</v>
          </cell>
          <cell r="N7960" t="str">
            <v>0995568967/0998177396</v>
          </cell>
          <cell r="O7960" t="str">
            <v/>
          </cell>
          <cell r="P7960" t="str">
            <v>QUITO</v>
          </cell>
          <cell r="Q7960" t="str">
            <v>QUITO</v>
          </cell>
          <cell r="R7960" t="str">
            <v>PICHINCHA</v>
          </cell>
          <cell r="T7960" t="str">
            <v>FLEXTRANS UIO</v>
          </cell>
          <cell r="U7960" t="str">
            <v>FLEXNETUIO_LOCAL</v>
          </cell>
          <cell r="V7960">
            <v>1</v>
          </cell>
          <cell r="W7960">
            <v>1</v>
          </cell>
          <cell r="X7960" t="str">
            <v>FLEXNET ECUADOR - FLEXTUENTI</v>
          </cell>
          <cell r="Y7960" t="str">
            <v>CALLE 28 DE JUNIO S/N Y GARCIA MORENO ENTRADA LLANO GRANDE</v>
          </cell>
        </row>
        <row r="7961">
          <cell r="A7961" t="str">
            <v>414561448</v>
          </cell>
          <cell r="B7961">
            <v>489254</v>
          </cell>
          <cell r="C7961" t="str">
            <v>414561448</v>
          </cell>
          <cell r="D7961" t="str">
            <v>FLEXTUENTI</v>
          </cell>
          <cell r="E7961" t="str">
            <v>DESPACHO</v>
          </cell>
          <cell r="F7961" t="str">
            <v>NORMAL</v>
          </cell>
          <cell r="G7961" t="str">
            <v>FT77332</v>
          </cell>
          <cell r="H7961">
            <v>44929</v>
          </cell>
          <cell r="I7961" t="str">
            <v>ENTREGADO</v>
          </cell>
          <cell r="J7961">
            <v>44931</v>
          </cell>
          <cell r="K7961" t="str">
            <v>JOSE WASHINGTON BUSTOS BENITEZ</v>
          </cell>
          <cell r="L7961" t="str">
            <v>CENTRO HISTORICO  COTOPAXI  N1119  CARCHI</v>
          </cell>
          <cell r="M7961" t="str">
            <v>1702330570</v>
          </cell>
          <cell r="N7961" t="str">
            <v>0999947536/0960893281</v>
          </cell>
          <cell r="P7961" t="str">
            <v>170402</v>
          </cell>
          <cell r="Q7961" t="str">
            <v>QUITO</v>
          </cell>
          <cell r="R7961" t="str">
            <v>PICHINCHA</v>
          </cell>
          <cell r="S7961" t="str">
            <v>QUITO</v>
          </cell>
          <cell r="T7961" t="str">
            <v>FLEXTRANS UIO</v>
          </cell>
          <cell r="U7961" t="str">
            <v>FLEXNETUIO_LOCAL</v>
          </cell>
          <cell r="V7961">
            <v>1</v>
          </cell>
          <cell r="W7961">
            <v>1</v>
          </cell>
          <cell r="X7961" t="str">
            <v>FLEXNET ECUADOR - FLEXTUENTI</v>
          </cell>
          <cell r="Y7961" t="str">
            <v>CALLE 28 DE JUNIO S/N Y GARCIA MORENO ENTRADA LLANO GRANDE</v>
          </cell>
        </row>
        <row r="7962">
          <cell r="A7962" t="str">
            <v>414561520</v>
          </cell>
          <cell r="B7962">
            <v>489255</v>
          </cell>
          <cell r="C7962" t="str">
            <v>414561520</v>
          </cell>
          <cell r="D7962" t="str">
            <v>FLEXTUENTI</v>
          </cell>
          <cell r="E7962" t="str">
            <v>DESPACHO</v>
          </cell>
          <cell r="F7962" t="str">
            <v>NORMAL</v>
          </cell>
          <cell r="G7962" t="str">
            <v>031080414561520</v>
          </cell>
          <cell r="H7962">
            <v>44929</v>
          </cell>
          <cell r="I7962" t="str">
            <v>ENTREGADO</v>
          </cell>
          <cell r="J7962">
            <v>44935</v>
          </cell>
          <cell r="K7962" t="str">
            <v>Javier Intriago</v>
          </cell>
          <cell r="L7962" t="str">
            <v>SAN LUIS AV PRINCIPAL PANAMERICANA  SN  CD</v>
          </cell>
          <cell r="M7962" t="str">
            <v>0604768150</v>
          </cell>
          <cell r="N7962" t="str">
            <v>0993142555/0999872852</v>
          </cell>
          <cell r="O7962" t="str">
            <v/>
          </cell>
          <cell r="P7962" t="str">
            <v>RIOBAMBA</v>
          </cell>
          <cell r="Q7962" t="str">
            <v>RIOBAMBA</v>
          </cell>
          <cell r="R7962" t="str">
            <v>CHIMBORAZO</v>
          </cell>
          <cell r="T7962" t="str">
            <v>TRAMACO</v>
          </cell>
          <cell r="U7962" t="str">
            <v>FLEXNETUIO_PROVINCIA</v>
          </cell>
          <cell r="V7962">
            <v>1</v>
          </cell>
          <cell r="W7962">
            <v>1</v>
          </cell>
          <cell r="X7962" t="str">
            <v>FLEXNET ECUADOR - FLEXTUENTI</v>
          </cell>
          <cell r="Y7962" t="str">
            <v>CALLE 28 DE JUNIO S/N Y GARCIA MORENO ENTRADA LLANO GRANDE</v>
          </cell>
        </row>
        <row r="7963">
          <cell r="A7963" t="str">
            <v>414561527</v>
          </cell>
          <cell r="B7963">
            <v>489256</v>
          </cell>
          <cell r="C7963" t="str">
            <v>414561527</v>
          </cell>
          <cell r="D7963" t="str">
            <v>FLEXTUENTI</v>
          </cell>
          <cell r="E7963" t="str">
            <v>DESPACHO</v>
          </cell>
          <cell r="F7963" t="str">
            <v>NORMAL</v>
          </cell>
          <cell r="G7963" t="str">
            <v>FT77256</v>
          </cell>
          <cell r="H7963">
            <v>44929</v>
          </cell>
          <cell r="I7963" t="str">
            <v>ENTREGADO</v>
          </cell>
          <cell r="J7963">
            <v>44929</v>
          </cell>
          <cell r="K7963" t="str">
            <v>Jorge Rene Trujillo Carcelen</v>
          </cell>
          <cell r="L7963" t="str">
            <v>CALDERON AV PADRE VACCARI SN PANAMERICANA NORTE</v>
          </cell>
          <cell r="M7963" t="str">
            <v>1003690631</v>
          </cell>
          <cell r="N7963" t="str">
            <v>0964209832/0992207727</v>
          </cell>
          <cell r="O7963" t="str">
            <v/>
          </cell>
          <cell r="P7963" t="str">
            <v>QUITO</v>
          </cell>
          <cell r="Q7963" t="str">
            <v>QUITO</v>
          </cell>
          <cell r="R7963" t="str">
            <v>PICHINCHA</v>
          </cell>
          <cell r="U7963" t="str">
            <v>FLEXNETUIO_LOCAL</v>
          </cell>
          <cell r="V7963">
            <v>1</v>
          </cell>
          <cell r="W7963">
            <v>1</v>
          </cell>
          <cell r="X7963" t="str">
            <v>FLEXNET ECUADOR - FLEXTUENTI</v>
          </cell>
          <cell r="Y7963" t="str">
            <v>CALLE 28 DE JUNIO S/N Y GARCIA MORENO ENTRADA LLANO GRANDE</v>
          </cell>
        </row>
        <row r="7964">
          <cell r="A7964" t="str">
            <v>414561580</v>
          </cell>
          <cell r="B7964">
            <v>489257</v>
          </cell>
          <cell r="C7964" t="str">
            <v>414561580</v>
          </cell>
          <cell r="D7964" t="str">
            <v>FLEXTUENTI</v>
          </cell>
          <cell r="E7964" t="str">
            <v>DESPACHO</v>
          </cell>
          <cell r="F7964" t="str">
            <v>NORMAL</v>
          </cell>
          <cell r="G7964" t="str">
            <v>031080414561580</v>
          </cell>
          <cell r="H7964">
            <v>44929</v>
          </cell>
          <cell r="I7964" t="str">
            <v>ENTREGADO</v>
          </cell>
          <cell r="J7964">
            <v>44935</v>
          </cell>
          <cell r="K7964" t="str">
            <v>Freddy Galarza</v>
          </cell>
          <cell r="L7964" t="str">
            <v>SAN JUAN  AURORA ESTRADA SN ENRIQUE ZUNIGA</v>
          </cell>
          <cell r="M7964" t="str">
            <v>1203008873</v>
          </cell>
          <cell r="N7964" t="str">
            <v>0991745292/0982858502</v>
          </cell>
          <cell r="O7964" t="str">
            <v/>
          </cell>
          <cell r="P7964" t="str">
            <v>PUEBLOVIEJO</v>
          </cell>
          <cell r="Q7964" t="str">
            <v>PUEBLOVIEJO</v>
          </cell>
          <cell r="R7964" t="str">
            <v>LOS RIOS</v>
          </cell>
          <cell r="T7964" t="str">
            <v>TRAMACO</v>
          </cell>
          <cell r="U7964" t="str">
            <v>FLEXNETUIO_PROVINCIA</v>
          </cell>
          <cell r="V7964">
            <v>1</v>
          </cell>
          <cell r="W7964">
            <v>1</v>
          </cell>
          <cell r="X7964" t="str">
            <v>FLEXNET ECUADOR - FLEXTUENTI</v>
          </cell>
          <cell r="Y7964" t="str">
            <v>CALLE 28 DE JUNIO S/N Y GARCIA MORENO ENTRADA LLANO GRANDE</v>
          </cell>
        </row>
        <row r="7965">
          <cell r="A7965" t="str">
            <v>414572078</v>
          </cell>
          <cell r="B7965">
            <v>489258</v>
          </cell>
          <cell r="C7965" t="str">
            <v>414572078</v>
          </cell>
          <cell r="D7965" t="str">
            <v>FLEXTUENTI</v>
          </cell>
          <cell r="E7965" t="str">
            <v>DESPACHO</v>
          </cell>
          <cell r="F7965" t="str">
            <v>NORMAL</v>
          </cell>
          <cell r="G7965" t="str">
            <v>IC4102</v>
          </cell>
          <cell r="H7965">
            <v>44929</v>
          </cell>
          <cell r="I7965" t="str">
            <v>ENTREGADO</v>
          </cell>
          <cell r="J7965">
            <v>44930</v>
          </cell>
          <cell r="K7965" t="str">
            <v>Marielvy Garcia</v>
          </cell>
          <cell r="L7965" t="str">
            <v>GIL RAMIREZ DAVALOS  PRESIDENTE CORDOVA SN CORONEL GUILLERMO TALBOT</v>
          </cell>
          <cell r="M7965" t="str">
            <v>0152545612</v>
          </cell>
          <cell r="N7965" t="str">
            <v>0988305342/0988305342</v>
          </cell>
          <cell r="O7965" t="str">
            <v/>
          </cell>
          <cell r="P7965" t="str">
            <v>CUENCA</v>
          </cell>
          <cell r="Q7965" t="str">
            <v>CUENCA</v>
          </cell>
          <cell r="R7965" t="str">
            <v>AZUAY</v>
          </cell>
          <cell r="T7965" t="str">
            <v>ITSACOURIER</v>
          </cell>
          <cell r="U7965" t="str">
            <v>FLEXNETUIO_PROVINCIA</v>
          </cell>
          <cell r="V7965">
            <v>1</v>
          </cell>
          <cell r="W7965">
            <v>1</v>
          </cell>
          <cell r="X7965" t="str">
            <v>FLEXNET ECUADOR - FLEXTUENTI</v>
          </cell>
          <cell r="Y7965" t="str">
            <v>CALLE 28 DE JUNIO S/N Y GARCIA MORENO ENTRADA LLANO GRANDE</v>
          </cell>
        </row>
        <row r="7966">
          <cell r="A7966" t="str">
            <v>414572118</v>
          </cell>
          <cell r="B7966">
            <v>489259</v>
          </cell>
          <cell r="C7966" t="str">
            <v>414572118</v>
          </cell>
          <cell r="D7966" t="str">
            <v>FLEXTUENTI</v>
          </cell>
          <cell r="E7966" t="str">
            <v>DESPACHO</v>
          </cell>
          <cell r="F7966" t="str">
            <v>NORMAL</v>
          </cell>
          <cell r="G7966" t="str">
            <v>031080414572118</v>
          </cell>
          <cell r="H7966">
            <v>44929</v>
          </cell>
          <cell r="I7966" t="str">
            <v>ENTREGADO</v>
          </cell>
          <cell r="J7966">
            <v>44931</v>
          </cell>
          <cell r="K7966" t="str">
            <v>Michael Erick Segura Castillo</v>
          </cell>
          <cell r="L7966" t="str">
            <v>PASCUALES (HASTA KM 16)   AV 41 NO VIA A DAULE  BLOQUE 3 V5  SN</v>
          </cell>
          <cell r="M7966" t="str">
            <v>0923016679</v>
          </cell>
          <cell r="N7966" t="str">
            <v>0963185189/0981384665</v>
          </cell>
          <cell r="O7966" t="str">
            <v/>
          </cell>
          <cell r="P7966" t="str">
            <v>GUAYAQUIL</v>
          </cell>
          <cell r="Q7966" t="str">
            <v>GUAYAQUIL</v>
          </cell>
          <cell r="R7966" t="str">
            <v>GUAYAS</v>
          </cell>
          <cell r="T7966" t="str">
            <v>TRAMACO</v>
          </cell>
          <cell r="U7966" t="str">
            <v>FLEXNETUIO_GYE</v>
          </cell>
          <cell r="V7966">
            <v>1</v>
          </cell>
          <cell r="W7966">
            <v>1</v>
          </cell>
          <cell r="X7966" t="str">
            <v>FLEXNET ECUADOR - FLEXTUENTI</v>
          </cell>
          <cell r="Y7966" t="str">
            <v>CALLE 28 DE JUNIO S/N Y GARCIA MORENO ENTRADA LLANO GRANDE</v>
          </cell>
        </row>
        <row r="7967">
          <cell r="A7967" t="str">
            <v>414572136</v>
          </cell>
          <cell r="B7967">
            <v>489260</v>
          </cell>
          <cell r="C7967" t="str">
            <v>414572136</v>
          </cell>
          <cell r="D7967" t="str">
            <v>FLEXTUENTI</v>
          </cell>
          <cell r="E7967" t="str">
            <v>DESPACHO</v>
          </cell>
          <cell r="F7967" t="str">
            <v>NORMAL</v>
          </cell>
          <cell r="G7967" t="str">
            <v>FT77255</v>
          </cell>
          <cell r="H7967">
            <v>44929</v>
          </cell>
          <cell r="I7967" t="str">
            <v>ENTREGADO</v>
          </cell>
          <cell r="J7967">
            <v>44930</v>
          </cell>
          <cell r="K7967" t="str">
            <v>Ximena Povea</v>
          </cell>
          <cell r="L7967" t="str">
            <v>LOMAS DE PUENGASI  AV  SIMON BOLIVAR DPTO 305   LINEA FERREA</v>
          </cell>
          <cell r="M7967" t="str">
            <v>1710082437</v>
          </cell>
          <cell r="N7967" t="str">
            <v>0990039513/0995903648</v>
          </cell>
          <cell r="O7967" t="str">
            <v/>
          </cell>
          <cell r="P7967" t="str">
            <v>QUITO</v>
          </cell>
          <cell r="Q7967" t="str">
            <v>QUITO</v>
          </cell>
          <cell r="R7967" t="str">
            <v>PICHINCHA</v>
          </cell>
          <cell r="T7967" t="str">
            <v>TRANSERVISS</v>
          </cell>
          <cell r="U7967" t="str">
            <v>FLEXNETUIO_LOCAL</v>
          </cell>
          <cell r="V7967">
            <v>1</v>
          </cell>
          <cell r="W7967">
            <v>1</v>
          </cell>
          <cell r="X7967" t="str">
            <v>FLEXNET ECUADOR - FLEXTUENTI</v>
          </cell>
          <cell r="Y7967" t="str">
            <v>CALLE 28 DE JUNIO S/N Y GARCIA MORENO ENTRADA LLANO GRANDE</v>
          </cell>
        </row>
        <row r="7968">
          <cell r="A7968" t="str">
            <v>414572137</v>
          </cell>
          <cell r="B7968">
            <v>489261</v>
          </cell>
          <cell r="C7968" t="str">
            <v>414572137</v>
          </cell>
          <cell r="D7968" t="str">
            <v>FLEXTUENTI</v>
          </cell>
          <cell r="E7968" t="str">
            <v>DESPACHO</v>
          </cell>
          <cell r="F7968" t="str">
            <v>NORMAL</v>
          </cell>
          <cell r="G7968" t="str">
            <v>FT77254</v>
          </cell>
          <cell r="H7968">
            <v>44929</v>
          </cell>
          <cell r="I7968" t="str">
            <v>ENTREGADO</v>
          </cell>
          <cell r="J7968">
            <v>44931</v>
          </cell>
          <cell r="K7968" t="str">
            <v>Teresa Molina</v>
          </cell>
          <cell r="L7968" t="str">
            <v>YARUQUI CALLE ANTONIO ORRERO OE1 125 LINEA FERREA</v>
          </cell>
          <cell r="M7968" t="str">
            <v>1713294708</v>
          </cell>
          <cell r="N7968" t="str">
            <v>0995235855/0988915747</v>
          </cell>
          <cell r="O7968" t="str">
            <v/>
          </cell>
          <cell r="P7968" t="str">
            <v>QUITO</v>
          </cell>
          <cell r="Q7968" t="str">
            <v>QUITO</v>
          </cell>
          <cell r="R7968" t="str">
            <v>PICHINCHA</v>
          </cell>
          <cell r="T7968" t="str">
            <v>FLEXTRANS UIO</v>
          </cell>
          <cell r="U7968" t="str">
            <v>FLEXNETUIO_LOCAL</v>
          </cell>
          <cell r="V7968">
            <v>1</v>
          </cell>
          <cell r="W7968">
            <v>1</v>
          </cell>
          <cell r="X7968" t="str">
            <v>FLEXNET ECUADOR - FLEXTUENTI</v>
          </cell>
          <cell r="Y7968" t="str">
            <v>CALLE 28 DE JUNIO S/N Y GARCIA MORENO ENTRADA LLANO GRANDE</v>
          </cell>
        </row>
        <row r="7969">
          <cell r="A7969" t="str">
            <v>414558641</v>
          </cell>
          <cell r="B7969">
            <v>489216</v>
          </cell>
          <cell r="C7969" t="str">
            <v>414558641</v>
          </cell>
          <cell r="D7969" t="str">
            <v>FLEXTUENTI</v>
          </cell>
          <cell r="E7969" t="str">
            <v>DESPACHO</v>
          </cell>
          <cell r="F7969" t="str">
            <v>NORMAL</v>
          </cell>
          <cell r="G7969" t="str">
            <v>031080414558641</v>
          </cell>
          <cell r="H7969">
            <v>44929</v>
          </cell>
          <cell r="I7969" t="str">
            <v>ENTREGADO</v>
          </cell>
          <cell r="J7969">
            <v>44932</v>
          </cell>
          <cell r="K7969" t="str">
            <v>Mauricio Israel Chavez Chamba</v>
          </cell>
          <cell r="L7969" t="str">
            <v>CATAMAYO BOLIVAR  SN   10 DE AGOSTO</v>
          </cell>
          <cell r="M7969" t="str">
            <v>1105384190</v>
          </cell>
          <cell r="N7969" t="str">
            <v>0988603239/0989101545</v>
          </cell>
          <cell r="O7969" t="str">
            <v/>
          </cell>
          <cell r="P7969" t="str">
            <v>CATAMAYO</v>
          </cell>
          <cell r="Q7969" t="str">
            <v>CATAMAYO</v>
          </cell>
          <cell r="R7969" t="str">
            <v>LOJA</v>
          </cell>
          <cell r="T7969" t="str">
            <v>TRAMACO</v>
          </cell>
          <cell r="U7969" t="str">
            <v>FLEXNETUIO_PROVINCIA</v>
          </cell>
          <cell r="V7969">
            <v>1</v>
          </cell>
          <cell r="W7969">
            <v>1</v>
          </cell>
          <cell r="X7969" t="str">
            <v>FLEXNET ECUADOR - FLEXTUENTI</v>
          </cell>
          <cell r="Y7969" t="str">
            <v>CALLE 28 DE JUNIO S/N Y GARCIA MORENO ENTRADA LLANO GRANDE</v>
          </cell>
        </row>
        <row r="7970">
          <cell r="A7970" t="str">
            <v>414558647</v>
          </cell>
          <cell r="B7970">
            <v>489217</v>
          </cell>
          <cell r="C7970" t="str">
            <v>414558647</v>
          </cell>
          <cell r="D7970" t="str">
            <v>FLEXTUENTI</v>
          </cell>
          <cell r="E7970" t="str">
            <v>DESPACHO</v>
          </cell>
          <cell r="F7970" t="str">
            <v>NORMAL</v>
          </cell>
          <cell r="G7970" t="str">
            <v>FT77271</v>
          </cell>
          <cell r="H7970">
            <v>44929</v>
          </cell>
          <cell r="I7970" t="str">
            <v>ENTREGADO</v>
          </cell>
          <cell r="J7970">
            <v>44929</v>
          </cell>
          <cell r="K7970" t="str">
            <v>Julio Benavides</v>
          </cell>
          <cell r="L7970" t="str">
            <v>LA MAGDALENA  AV  ANTONIO JARAMILLO OE6  33  MARISCAL SUCRE</v>
          </cell>
          <cell r="M7970" t="str">
            <v>0400411633</v>
          </cell>
          <cell r="N7970" t="str">
            <v>0999935259/0984628441</v>
          </cell>
          <cell r="O7970" t="str">
            <v/>
          </cell>
          <cell r="P7970" t="str">
            <v>QUITO</v>
          </cell>
          <cell r="Q7970" t="str">
            <v>QUITO</v>
          </cell>
          <cell r="R7970" t="str">
            <v>PICHINCHA</v>
          </cell>
          <cell r="U7970" t="str">
            <v>FLEXNETUIO_LOCAL</v>
          </cell>
          <cell r="V7970">
            <v>1</v>
          </cell>
          <cell r="W7970">
            <v>1</v>
          </cell>
          <cell r="X7970" t="str">
            <v>FLEXNET ECUADOR - FLEXTUENTI</v>
          </cell>
          <cell r="Y7970" t="str">
            <v>CALLE 28 DE JUNIO S/N Y GARCIA MORENO ENTRADA LLANO GRANDE</v>
          </cell>
        </row>
        <row r="7971">
          <cell r="A7971" t="str">
            <v>414558666</v>
          </cell>
          <cell r="B7971">
            <v>489218</v>
          </cell>
          <cell r="C7971" t="str">
            <v>414558666</v>
          </cell>
          <cell r="D7971" t="str">
            <v>FLEXTUENTI</v>
          </cell>
          <cell r="E7971" t="str">
            <v>DESPACHO</v>
          </cell>
          <cell r="F7971" t="str">
            <v>NORMAL</v>
          </cell>
          <cell r="G7971" t="str">
            <v>031080414558666</v>
          </cell>
          <cell r="H7971">
            <v>44929</v>
          </cell>
          <cell r="I7971" t="str">
            <v>ENTREGADO</v>
          </cell>
          <cell r="J7971">
            <v>44932</v>
          </cell>
          <cell r="K7971" t="str">
            <v>Mauricio Israel Chavez Chamba</v>
          </cell>
          <cell r="L7971" t="str">
            <v>CATAMAYO CALLE BOLIVAR  SN CALLE  10 DE AGOSTO</v>
          </cell>
          <cell r="M7971" t="str">
            <v>1105384190</v>
          </cell>
          <cell r="N7971" t="str">
            <v>0999169724/0988603239</v>
          </cell>
          <cell r="O7971" t="str">
            <v/>
          </cell>
          <cell r="P7971" t="str">
            <v>CATAMAYO</v>
          </cell>
          <cell r="Q7971" t="str">
            <v>CATAMAYO</v>
          </cell>
          <cell r="R7971" t="str">
            <v>LOJA</v>
          </cell>
          <cell r="T7971" t="str">
            <v>TRAMACO</v>
          </cell>
          <cell r="U7971" t="str">
            <v>FLEXNETUIO_PROVINCIA</v>
          </cell>
          <cell r="V7971">
            <v>1</v>
          </cell>
          <cell r="W7971">
            <v>1</v>
          </cell>
          <cell r="X7971" t="str">
            <v>FLEXNET ECUADOR - FLEXTUENTI</v>
          </cell>
          <cell r="Y7971" t="str">
            <v>CALLE 28 DE JUNIO S/N Y GARCIA MORENO ENTRADA LLANO GRANDE</v>
          </cell>
        </row>
        <row r="7972">
          <cell r="A7972" t="str">
            <v>414558701</v>
          </cell>
          <cell r="B7972">
            <v>489219</v>
          </cell>
          <cell r="C7972" t="str">
            <v>414558701</v>
          </cell>
          <cell r="D7972" t="str">
            <v>FLEXTUENTI</v>
          </cell>
          <cell r="E7972" t="str">
            <v>DESPACHO</v>
          </cell>
          <cell r="F7972" t="str">
            <v>NORMAL</v>
          </cell>
          <cell r="G7972" t="str">
            <v>FT77270</v>
          </cell>
          <cell r="H7972">
            <v>44929</v>
          </cell>
          <cell r="I7972" t="str">
            <v>ENTREGADO</v>
          </cell>
          <cell r="J7972">
            <v>44930</v>
          </cell>
          <cell r="K7972" t="str">
            <v>Ruth Mesias</v>
          </cell>
          <cell r="L7972" t="str">
            <v>GUAMANI S57F 0E6 95 OE6</v>
          </cell>
          <cell r="M7972" t="str">
            <v>1722774468</v>
          </cell>
          <cell r="N7972" t="str">
            <v>0990051419/0961789513</v>
          </cell>
          <cell r="O7972" t="str">
            <v/>
          </cell>
          <cell r="P7972" t="str">
            <v>QUITO</v>
          </cell>
          <cell r="Q7972" t="str">
            <v>QUITO</v>
          </cell>
          <cell r="R7972" t="str">
            <v>PICHINCHA</v>
          </cell>
          <cell r="T7972" t="str">
            <v>TRANSERVISS</v>
          </cell>
          <cell r="U7972" t="str">
            <v>FLEXNETUIO_LOCAL</v>
          </cell>
          <cell r="V7972">
            <v>1</v>
          </cell>
          <cell r="W7972">
            <v>1</v>
          </cell>
          <cell r="X7972" t="str">
            <v>FLEXNET ECUADOR - FLEXTUENTI</v>
          </cell>
          <cell r="Y7972" t="str">
            <v>CALLE 28 DE JUNIO S/N Y GARCIA MORENO ENTRADA LLANO GRANDE</v>
          </cell>
        </row>
        <row r="7973">
          <cell r="A7973" t="str">
            <v>414558710</v>
          </cell>
          <cell r="B7973">
            <v>489220</v>
          </cell>
          <cell r="C7973" t="str">
            <v>414558710</v>
          </cell>
          <cell r="D7973" t="str">
            <v>FLEXTUENTI</v>
          </cell>
          <cell r="E7973" t="str">
            <v>DESPACHO</v>
          </cell>
          <cell r="F7973" t="str">
            <v>NORMAL</v>
          </cell>
          <cell r="G7973" t="str">
            <v>FT77269</v>
          </cell>
          <cell r="H7973">
            <v>44929</v>
          </cell>
          <cell r="I7973" t="str">
            <v>ENTREGADO</v>
          </cell>
          <cell r="J7973">
            <v>44930</v>
          </cell>
          <cell r="K7973" t="str">
            <v>Melany Onate</v>
          </cell>
          <cell r="L7973" t="str">
            <v>CARCELEN PEDRO ATIENZA  N80 14  FRANCISCO RUIZ</v>
          </cell>
          <cell r="M7973" t="str">
            <v>1719478909</v>
          </cell>
          <cell r="N7973" t="str">
            <v>0987672262/0995393935</v>
          </cell>
          <cell r="O7973" t="str">
            <v/>
          </cell>
          <cell r="P7973" t="str">
            <v>QUITO</v>
          </cell>
          <cell r="Q7973" t="str">
            <v>QUITO</v>
          </cell>
          <cell r="R7973" t="str">
            <v>PICHINCHA</v>
          </cell>
          <cell r="T7973" t="str">
            <v>FLEXTRANS UIO</v>
          </cell>
          <cell r="U7973" t="str">
            <v>FLEXNETUIO_LOCAL</v>
          </cell>
          <cell r="V7973">
            <v>1</v>
          </cell>
          <cell r="W7973">
            <v>1</v>
          </cell>
          <cell r="X7973" t="str">
            <v>FLEXNET ECUADOR - FLEXTUENTI</v>
          </cell>
          <cell r="Y7973" t="str">
            <v>CALLE 28 DE JUNIO S/N Y GARCIA MORENO ENTRADA LLANO GRANDE</v>
          </cell>
        </row>
        <row r="7974">
          <cell r="A7974" t="str">
            <v>414558711</v>
          </cell>
          <cell r="B7974">
            <v>489221</v>
          </cell>
          <cell r="C7974" t="str">
            <v>414558711</v>
          </cell>
          <cell r="D7974" t="str">
            <v>FLEXTUENTI</v>
          </cell>
          <cell r="E7974" t="str">
            <v>DESPACHO</v>
          </cell>
          <cell r="F7974" t="str">
            <v>NORMAL</v>
          </cell>
          <cell r="G7974" t="str">
            <v>031080414558711</v>
          </cell>
          <cell r="H7974">
            <v>44929</v>
          </cell>
          <cell r="I7974" t="str">
            <v>ENTREGADO</v>
          </cell>
          <cell r="J7974">
            <v>44930</v>
          </cell>
          <cell r="K7974" t="str">
            <v>Adrian oliveris Quiroz Cedeno</v>
          </cell>
          <cell r="L7974" t="str">
            <v>CHONE CALLE COLON   SN  WILFRIDO VITERI</v>
          </cell>
          <cell r="M7974" t="str">
            <v>1312539818</v>
          </cell>
          <cell r="N7974" t="str">
            <v>0986353404/0996581562</v>
          </cell>
          <cell r="O7974" t="str">
            <v/>
          </cell>
          <cell r="P7974" t="str">
            <v>CHONE</v>
          </cell>
          <cell r="Q7974" t="str">
            <v>CHONE</v>
          </cell>
          <cell r="R7974" t="str">
            <v>MANABI</v>
          </cell>
          <cell r="T7974" t="str">
            <v>TRAMACO</v>
          </cell>
          <cell r="U7974" t="str">
            <v>FLEXNETUIO_PROVINCIA</v>
          </cell>
          <cell r="V7974">
            <v>1</v>
          </cell>
          <cell r="W7974">
            <v>1</v>
          </cell>
          <cell r="X7974" t="str">
            <v>FLEXNET ECUADOR - FLEXTUENTI</v>
          </cell>
          <cell r="Y7974" t="str">
            <v>CALLE 28 DE JUNIO S/N Y GARCIA MORENO ENTRADA LLANO GRANDE</v>
          </cell>
        </row>
        <row r="7975">
          <cell r="A7975" t="str">
            <v>414530859</v>
          </cell>
          <cell r="B7975">
            <v>489181</v>
          </cell>
          <cell r="C7975" t="str">
            <v>414530859</v>
          </cell>
          <cell r="D7975" t="str">
            <v>FLEXTUENTI</v>
          </cell>
          <cell r="E7975" t="str">
            <v>DESPACHO</v>
          </cell>
          <cell r="F7975" t="str">
            <v>NORMAL</v>
          </cell>
          <cell r="G7975" t="str">
            <v>FT77285</v>
          </cell>
          <cell r="H7975">
            <v>44929</v>
          </cell>
          <cell r="I7975" t="str">
            <v>ENTREGADO</v>
          </cell>
          <cell r="J7975">
            <v>44930</v>
          </cell>
          <cell r="K7975" t="str">
            <v>Eduardo Bermeo</v>
          </cell>
          <cell r="L7975" t="str">
            <v>QUITUMBE S46D LOTE 241 QUITUMBE NAN</v>
          </cell>
          <cell r="M7975" t="str">
            <v>0104774823</v>
          </cell>
          <cell r="N7975" t="str">
            <v>0998448128/0998448128</v>
          </cell>
          <cell r="O7975" t="str">
            <v/>
          </cell>
          <cell r="P7975" t="str">
            <v>QUITO</v>
          </cell>
          <cell r="Q7975" t="str">
            <v>QUITO</v>
          </cell>
          <cell r="R7975" t="str">
            <v>PICHINCHA</v>
          </cell>
          <cell r="T7975" t="str">
            <v>FLEXTRANS UIO</v>
          </cell>
          <cell r="U7975" t="str">
            <v>FLEXNETUIO_LOCAL</v>
          </cell>
          <cell r="V7975">
            <v>1</v>
          </cell>
          <cell r="W7975">
            <v>1</v>
          </cell>
          <cell r="X7975" t="str">
            <v>FLEXNET ECUADOR - FLEXTUENTI</v>
          </cell>
          <cell r="Y7975" t="str">
            <v>CALLE 28 DE JUNIO S/N Y GARCIA MORENO ENTRADA LLANO GRANDE</v>
          </cell>
        </row>
        <row r="7976">
          <cell r="A7976" t="str">
            <v>414531198</v>
          </cell>
          <cell r="B7976">
            <v>489182</v>
          </cell>
          <cell r="C7976" t="str">
            <v>414531198</v>
          </cell>
          <cell r="D7976" t="str">
            <v>FLEXTUENTI</v>
          </cell>
          <cell r="E7976" t="str">
            <v>DESPACHO</v>
          </cell>
          <cell r="F7976" t="str">
            <v>NORMAL</v>
          </cell>
          <cell r="G7976" t="str">
            <v>FT77284</v>
          </cell>
          <cell r="H7976">
            <v>44929</v>
          </cell>
          <cell r="I7976" t="str">
            <v>ENTREGADO</v>
          </cell>
          <cell r="J7976">
            <v>44935</v>
          </cell>
          <cell r="K7976" t="str">
            <v>Franklin Villarroel</v>
          </cell>
          <cell r="L7976" t="str">
            <v>QUITUMBE CALLE MANGLARALTO S27 124  CALLE RIO ZABALETA</v>
          </cell>
          <cell r="M7976" t="str">
            <v>0550144943</v>
          </cell>
          <cell r="N7976" t="str">
            <v>0963613321/0998808651</v>
          </cell>
          <cell r="O7976" t="str">
            <v/>
          </cell>
          <cell r="P7976" t="str">
            <v>QUITO</v>
          </cell>
          <cell r="Q7976" t="str">
            <v>QUITO</v>
          </cell>
          <cell r="R7976" t="str">
            <v>PICHINCHA</v>
          </cell>
          <cell r="T7976" t="str">
            <v>FLEXTRANS UIO</v>
          </cell>
          <cell r="U7976" t="str">
            <v>FLEXNETUIO_LOCAL</v>
          </cell>
          <cell r="V7976">
            <v>1</v>
          </cell>
          <cell r="W7976">
            <v>1</v>
          </cell>
          <cell r="X7976" t="str">
            <v>FLEXNET ECUADOR - FLEXTUENTI</v>
          </cell>
          <cell r="Y7976" t="str">
            <v>CALLE 28 DE JUNIO S/N Y GARCIA MORENO ENTRADA LLANO GRANDE</v>
          </cell>
        </row>
        <row r="7977">
          <cell r="A7977" t="str">
            <v>414531246</v>
          </cell>
          <cell r="B7977">
            <v>489183</v>
          </cell>
          <cell r="C7977" t="str">
            <v>414531246</v>
          </cell>
          <cell r="D7977" t="str">
            <v>FLEXTUENTI</v>
          </cell>
          <cell r="E7977" t="str">
            <v>DESPACHO</v>
          </cell>
          <cell r="F7977" t="str">
            <v>DERIVADO PICK UP</v>
          </cell>
          <cell r="G7977" t="str">
            <v>031080414531246</v>
          </cell>
          <cell r="H7977">
            <v>44929</v>
          </cell>
          <cell r="I7977" t="str">
            <v>ENTREGADO</v>
          </cell>
          <cell r="J7977">
            <v>44931</v>
          </cell>
          <cell r="K7977" t="str">
            <v>Enrique xavier Pilozo bone</v>
          </cell>
          <cell r="L7977" t="str">
            <v>OFICINA TRAMACO PUNTO DE ATENCION VIA DAULE</v>
          </cell>
          <cell r="M7977" t="str">
            <v>0950035758</v>
          </cell>
          <cell r="N7977" t="str">
            <v>0969396861/0997869094</v>
          </cell>
          <cell r="O7977" t="str">
            <v/>
          </cell>
          <cell r="P7977" t="str">
            <v>GUAYAQUIL</v>
          </cell>
          <cell r="Q7977" t="str">
            <v>GUAYAQUIL</v>
          </cell>
          <cell r="R7977" t="str">
            <v>GUAYAS</v>
          </cell>
          <cell r="T7977" t="str">
            <v>TRAMACO</v>
          </cell>
          <cell r="U7977" t="str">
            <v>FLEXNETUIO_GYE</v>
          </cell>
          <cell r="V7977">
            <v>1</v>
          </cell>
          <cell r="W7977">
            <v>1</v>
          </cell>
          <cell r="X7977" t="str">
            <v>FLEXNET ECUADOR - FLEXTUENTI</v>
          </cell>
          <cell r="Y7977" t="str">
            <v>CALLE 28 DE JUNIO S/N Y GARCIA MORENO ENTRADA LLANO GRANDE</v>
          </cell>
        </row>
        <row r="7978">
          <cell r="A7978" t="str">
            <v>414531400</v>
          </cell>
          <cell r="B7978">
            <v>489184</v>
          </cell>
          <cell r="C7978" t="str">
            <v>414531400</v>
          </cell>
          <cell r="D7978" t="str">
            <v>FLEXTUENTI</v>
          </cell>
          <cell r="E7978" t="str">
            <v>DESPACHO</v>
          </cell>
          <cell r="F7978" t="str">
            <v>NORMAL</v>
          </cell>
          <cell r="G7978" t="str">
            <v>FT77283</v>
          </cell>
          <cell r="H7978">
            <v>44929</v>
          </cell>
          <cell r="I7978" t="str">
            <v>ENTREGADO</v>
          </cell>
          <cell r="J7978">
            <v>44930</v>
          </cell>
          <cell r="K7978" t="str">
            <v>NATHALY ORTEGA</v>
          </cell>
          <cell r="L7978" t="str">
            <v>TUMBACO  AV OSWALDO GUAYASAMIN OE5 125   FEDERICO GONZALEZ SUAREZ</v>
          </cell>
          <cell r="M7978" t="str">
            <v>1726441726</v>
          </cell>
          <cell r="N7978" t="str">
            <v>0995150681/0983290305</v>
          </cell>
          <cell r="O7978" t="str">
            <v/>
          </cell>
          <cell r="P7978" t="str">
            <v>QUITO</v>
          </cell>
          <cell r="Q7978" t="str">
            <v>QUITO</v>
          </cell>
          <cell r="R7978" t="str">
            <v>PICHINCHA</v>
          </cell>
          <cell r="T7978" t="str">
            <v>FLEXTRANS UIO</v>
          </cell>
          <cell r="U7978" t="str">
            <v>FLEXNETUIO_LOCAL</v>
          </cell>
          <cell r="V7978">
            <v>1</v>
          </cell>
          <cell r="W7978">
            <v>1</v>
          </cell>
          <cell r="X7978" t="str">
            <v>FLEXNET ECUADOR - FLEXTUENTI</v>
          </cell>
          <cell r="Y7978" t="str">
            <v>CALLE 28 DE JUNIO S/N Y GARCIA MORENO ENTRADA LLANO GRANDE</v>
          </cell>
        </row>
        <row r="7979">
          <cell r="A7979" t="str">
            <v>414531401</v>
          </cell>
          <cell r="B7979">
            <v>489185</v>
          </cell>
          <cell r="C7979" t="str">
            <v>414531401</v>
          </cell>
          <cell r="D7979" t="str">
            <v>FLEXTUENTI</v>
          </cell>
          <cell r="E7979" t="str">
            <v>DESPACHO</v>
          </cell>
          <cell r="F7979" t="str">
            <v>NORMAL</v>
          </cell>
          <cell r="G7979" t="str">
            <v>FT77282</v>
          </cell>
          <cell r="H7979">
            <v>44929</v>
          </cell>
          <cell r="I7979" t="str">
            <v>ENTREGADO</v>
          </cell>
          <cell r="J7979">
            <v>44930</v>
          </cell>
          <cell r="K7979" t="str">
            <v>Jose Luis Robayo</v>
          </cell>
          <cell r="L7979" t="str">
            <v>TUMBACO  AV OSWALDO GUAYASAMIN OE5 125  CALLE  FEDERICO GONZALEZ SUAREZ</v>
          </cell>
          <cell r="M7979" t="str">
            <v>1720233418</v>
          </cell>
          <cell r="N7979" t="str">
            <v>0983290305/0995150681</v>
          </cell>
          <cell r="O7979" t="str">
            <v/>
          </cell>
          <cell r="P7979" t="str">
            <v>QUITO</v>
          </cell>
          <cell r="Q7979" t="str">
            <v>QUITO</v>
          </cell>
          <cell r="R7979" t="str">
            <v>PICHINCHA</v>
          </cell>
          <cell r="T7979" t="str">
            <v>FLEXTRANS UIO</v>
          </cell>
          <cell r="U7979" t="str">
            <v>FLEXNETUIO_LOCAL</v>
          </cell>
          <cell r="V7979">
            <v>1</v>
          </cell>
          <cell r="W7979">
            <v>1</v>
          </cell>
          <cell r="X7979" t="str">
            <v>FLEXNET ECUADOR - FLEXTUENTI</v>
          </cell>
          <cell r="Y7979" t="str">
            <v>CALLE 28 DE JUNIO S/N Y GARCIA MORENO ENTRADA LLANO GRANDE</v>
          </cell>
        </row>
        <row r="7980">
          <cell r="A7980" t="str">
            <v>414531488</v>
          </cell>
          <cell r="B7980">
            <v>489186</v>
          </cell>
          <cell r="C7980" t="str">
            <v>414531488</v>
          </cell>
          <cell r="D7980" t="str">
            <v>FLEXTUENTI</v>
          </cell>
          <cell r="E7980" t="str">
            <v>DESPACHO</v>
          </cell>
          <cell r="F7980" t="str">
            <v>NORMAL</v>
          </cell>
          <cell r="G7980" t="str">
            <v>FT77281</v>
          </cell>
          <cell r="H7980">
            <v>44929</v>
          </cell>
          <cell r="I7980" t="str">
            <v>ENTREGADO</v>
          </cell>
          <cell r="J7980">
            <v>44930</v>
          </cell>
          <cell r="K7980" t="str">
            <v>Edgar Luis Ramos Espin</v>
          </cell>
          <cell r="L7980" t="str">
            <v>CHECA (CHILPA) CALLE RIO GUAYAS  OE1 138  ENTRE PANAMERICANA NORTE Y MACHANGARA</v>
          </cell>
          <cell r="M7980" t="str">
            <v>1002133385</v>
          </cell>
          <cell r="N7980" t="str">
            <v>0992820724/0999272576</v>
          </cell>
          <cell r="O7980" t="str">
            <v/>
          </cell>
          <cell r="P7980" t="str">
            <v>QUITO</v>
          </cell>
          <cell r="Q7980" t="str">
            <v>QUITO</v>
          </cell>
          <cell r="R7980" t="str">
            <v>PICHINCHA</v>
          </cell>
          <cell r="T7980" t="str">
            <v>FLEXTRANS UIO</v>
          </cell>
          <cell r="U7980" t="str">
            <v>FLEXNETUIO_LOCAL</v>
          </cell>
          <cell r="V7980">
            <v>1</v>
          </cell>
          <cell r="W7980">
            <v>1</v>
          </cell>
          <cell r="X7980" t="str">
            <v>FLEXNET ECUADOR - FLEXTUENTI</v>
          </cell>
          <cell r="Y7980" t="str">
            <v>CALLE 28 DE JUNIO S/N Y GARCIA MORENO ENTRADA LLANO GRANDE</v>
          </cell>
        </row>
        <row r="7981">
          <cell r="A7981" t="str">
            <v>414556050</v>
          </cell>
          <cell r="B7981">
            <v>489187</v>
          </cell>
          <cell r="C7981" t="str">
            <v>414556050</v>
          </cell>
          <cell r="D7981" t="str">
            <v>FLEXTUENTI</v>
          </cell>
          <cell r="E7981" t="str">
            <v>DESPACHO</v>
          </cell>
          <cell r="F7981" t="str">
            <v>DERIVADO PICK UP</v>
          </cell>
          <cell r="G7981" t="str">
            <v>031080414556050</v>
          </cell>
          <cell r="H7981">
            <v>44929</v>
          </cell>
          <cell r="I7981" t="str">
            <v>ENTREGADO</v>
          </cell>
          <cell r="J7981">
            <v>44932</v>
          </cell>
          <cell r="K7981" t="str">
            <v>Nancy Tatiana Morante Triguero</v>
          </cell>
          <cell r="L7981" t="str">
            <v>OFICINA TRAMACO QUEVEDO</v>
          </cell>
          <cell r="M7981" t="str">
            <v>0503368805</v>
          </cell>
          <cell r="N7981" t="str">
            <v>0997220335/0968337678</v>
          </cell>
          <cell r="O7981" t="str">
            <v/>
          </cell>
          <cell r="P7981" t="str">
            <v>QUEVEDO</v>
          </cell>
          <cell r="Q7981" t="str">
            <v>QUEVEDO</v>
          </cell>
          <cell r="R7981" t="str">
            <v>LOS RIOS</v>
          </cell>
          <cell r="T7981" t="str">
            <v>TRAMACO</v>
          </cell>
          <cell r="U7981" t="str">
            <v>FLEXNETUIO_PROVINCIA</v>
          </cell>
          <cell r="V7981">
            <v>1</v>
          </cell>
          <cell r="W7981">
            <v>1</v>
          </cell>
          <cell r="X7981" t="str">
            <v>FLEXNET ECUADOR - FLEXTUENTI</v>
          </cell>
          <cell r="Y7981" t="str">
            <v>CALLE 28 DE JUNIO S/N Y GARCIA MORENO ENTRADA LLANO GRANDE</v>
          </cell>
        </row>
        <row r="7982">
          <cell r="A7982" t="str">
            <v>414556083</v>
          </cell>
          <cell r="B7982">
            <v>489188</v>
          </cell>
          <cell r="C7982" t="str">
            <v>414556083</v>
          </cell>
          <cell r="D7982" t="str">
            <v>FLEXTUENTI</v>
          </cell>
          <cell r="E7982" t="str">
            <v>DESPACHO</v>
          </cell>
          <cell r="F7982" t="str">
            <v>NORMAL</v>
          </cell>
          <cell r="G7982" t="str">
            <v>031080414556083</v>
          </cell>
          <cell r="H7982">
            <v>44929</v>
          </cell>
          <cell r="I7982" t="str">
            <v>ENTREGADO</v>
          </cell>
          <cell r="J7982">
            <v>44930</v>
          </cell>
          <cell r="K7982" t="str">
            <v>Renzo Velez</v>
          </cell>
          <cell r="L7982" t="str">
            <v>PICOAZA CALLE Q N126  SN O VIA HIGUERON</v>
          </cell>
          <cell r="M7982" t="str">
            <v>1351465636</v>
          </cell>
          <cell r="N7982" t="str">
            <v>0987339944/0987339944</v>
          </cell>
          <cell r="O7982" t="str">
            <v/>
          </cell>
          <cell r="P7982" t="str">
            <v>PORTOVIEJO</v>
          </cell>
          <cell r="Q7982" t="str">
            <v>PORTOVIEJO</v>
          </cell>
          <cell r="R7982" t="str">
            <v>MANABI</v>
          </cell>
          <cell r="T7982" t="str">
            <v>TRAMACO</v>
          </cell>
          <cell r="U7982" t="str">
            <v>FLEXNETUIO_PROVINCIA</v>
          </cell>
          <cell r="V7982">
            <v>1</v>
          </cell>
          <cell r="W7982">
            <v>1</v>
          </cell>
          <cell r="X7982" t="str">
            <v>FLEXNET ECUADOR - FLEXTUENTI</v>
          </cell>
          <cell r="Y7982" t="str">
            <v>CALLE 28 DE JUNIO S/N Y GARCIA MORENO ENTRADA LLANO GRANDE</v>
          </cell>
        </row>
        <row r="7983">
          <cell r="A7983" t="str">
            <v>414556212</v>
          </cell>
          <cell r="B7983">
            <v>489189</v>
          </cell>
          <cell r="C7983" t="str">
            <v>414556212</v>
          </cell>
          <cell r="D7983" t="str">
            <v>FLEXTUENTI</v>
          </cell>
          <cell r="E7983" t="str">
            <v>DESPACHO</v>
          </cell>
          <cell r="F7983" t="str">
            <v>NORMAL</v>
          </cell>
          <cell r="G7983" t="str">
            <v>IC4104</v>
          </cell>
          <cell r="H7983">
            <v>44929</v>
          </cell>
          <cell r="I7983" t="str">
            <v>ENTREGADO</v>
          </cell>
          <cell r="J7983">
            <v>44930</v>
          </cell>
          <cell r="K7983" t="str">
            <v>Esteban Pinos</v>
          </cell>
          <cell r="L7983" t="str">
            <v>BANOS CALLE 1 DE SEPTIEMBRE SN SN</v>
          </cell>
          <cell r="M7983" t="str">
            <v>0106698772</v>
          </cell>
          <cell r="N7983" t="str">
            <v>0939679006/0991709067</v>
          </cell>
          <cell r="O7983" t="str">
            <v/>
          </cell>
          <cell r="P7983" t="str">
            <v>CUENCA</v>
          </cell>
          <cell r="Q7983" t="str">
            <v>CUENCA</v>
          </cell>
          <cell r="R7983" t="str">
            <v>AZUAY</v>
          </cell>
          <cell r="T7983" t="str">
            <v>ITSACOURIER</v>
          </cell>
          <cell r="U7983" t="str">
            <v>FLEXNETUIO_PROVINCIA</v>
          </cell>
          <cell r="V7983">
            <v>1</v>
          </cell>
          <cell r="W7983">
            <v>1</v>
          </cell>
          <cell r="X7983" t="str">
            <v>FLEXNET ECUADOR - FLEXTUENTI</v>
          </cell>
          <cell r="Y7983" t="str">
            <v>CALLE 28 DE JUNIO S/N Y GARCIA MORENO ENTRADA LLANO GRANDE</v>
          </cell>
        </row>
        <row r="7984">
          <cell r="A7984" t="str">
            <v>414556228</v>
          </cell>
          <cell r="B7984">
            <v>489190</v>
          </cell>
          <cell r="C7984" t="str">
            <v>414556228</v>
          </cell>
          <cell r="D7984" t="str">
            <v>FLEXTUENTI</v>
          </cell>
          <cell r="E7984" t="str">
            <v>DESPACHO</v>
          </cell>
          <cell r="F7984" t="str">
            <v>NORMAL</v>
          </cell>
          <cell r="G7984" t="str">
            <v>FT77276</v>
          </cell>
          <cell r="H7984">
            <v>44929</v>
          </cell>
          <cell r="I7984" t="str">
            <v>ENTREGADO</v>
          </cell>
          <cell r="J7984">
            <v>44929</v>
          </cell>
          <cell r="K7984" t="str">
            <v>Ariel Angulo</v>
          </cell>
          <cell r="L7984" t="str">
            <v>CHILIBULO  HUSARES OE8 36 ESCANDON</v>
          </cell>
          <cell r="M7984" t="str">
            <v>1753449923</v>
          </cell>
          <cell r="N7984" t="str">
            <v>0960505226/0962559347</v>
          </cell>
          <cell r="O7984" t="str">
            <v/>
          </cell>
          <cell r="P7984" t="str">
            <v>QUITO</v>
          </cell>
          <cell r="Q7984" t="str">
            <v>QUITO</v>
          </cell>
          <cell r="R7984" t="str">
            <v>PICHINCHA</v>
          </cell>
          <cell r="U7984" t="str">
            <v>FLEXNETUIO_LOCAL</v>
          </cell>
          <cell r="V7984">
            <v>1</v>
          </cell>
          <cell r="W7984">
            <v>1</v>
          </cell>
          <cell r="X7984" t="str">
            <v>FLEXNET ECUADOR - FLEXTUENTI</v>
          </cell>
          <cell r="Y7984" t="str">
            <v>CALLE 28 DE JUNIO S/N Y GARCIA MORENO ENTRADA LLANO GRANDE</v>
          </cell>
        </row>
        <row r="7985">
          <cell r="A7985" t="str">
            <v>414556229</v>
          </cell>
          <cell r="B7985">
            <v>489191</v>
          </cell>
          <cell r="C7985" t="str">
            <v>414556229</v>
          </cell>
          <cell r="D7985" t="str">
            <v>FLEXTUENTI</v>
          </cell>
          <cell r="E7985" t="str">
            <v>DESPACHO</v>
          </cell>
          <cell r="F7985" t="str">
            <v>NORMAL</v>
          </cell>
          <cell r="G7985" t="str">
            <v>FT77275</v>
          </cell>
          <cell r="H7985">
            <v>44929</v>
          </cell>
          <cell r="I7985" t="str">
            <v>ENTREGADO</v>
          </cell>
          <cell r="J7985">
            <v>44930</v>
          </cell>
          <cell r="K7985" t="str">
            <v>Galo Riofrio</v>
          </cell>
          <cell r="L7985" t="str">
            <v>COCHAPAMBA CALLE JAMES COLNET DPTO 203B  PISO 2  CALLE ALONSO DE TORRES</v>
          </cell>
          <cell r="M7985" t="str">
            <v>1703123883</v>
          </cell>
          <cell r="N7985" t="str">
            <v>0998621364/0994976471</v>
          </cell>
          <cell r="O7985" t="str">
            <v/>
          </cell>
          <cell r="P7985" t="str">
            <v>QUITO</v>
          </cell>
          <cell r="Q7985" t="str">
            <v>QUITO</v>
          </cell>
          <cell r="R7985" t="str">
            <v>PICHINCHA</v>
          </cell>
          <cell r="T7985" t="str">
            <v>FLEXTRANS UIO</v>
          </cell>
          <cell r="U7985" t="str">
            <v>FLEXNETUIO_LOCAL</v>
          </cell>
          <cell r="V7985">
            <v>1</v>
          </cell>
          <cell r="W7985">
            <v>1</v>
          </cell>
          <cell r="X7985" t="str">
            <v>FLEXNET ECUADOR - FLEXTUENTI</v>
          </cell>
          <cell r="Y7985" t="str">
            <v>CALLE 28 DE JUNIO S/N Y GARCIA MORENO ENTRADA LLANO GRANDE</v>
          </cell>
        </row>
        <row r="7986">
          <cell r="A7986" t="str">
            <v>414556234</v>
          </cell>
          <cell r="B7986">
            <v>489192</v>
          </cell>
          <cell r="C7986" t="str">
            <v>414556234</v>
          </cell>
          <cell r="D7986" t="str">
            <v>FLEXTUENTI</v>
          </cell>
          <cell r="E7986" t="str">
            <v>DESPACHO</v>
          </cell>
          <cell r="F7986" t="str">
            <v>NORMAL</v>
          </cell>
          <cell r="G7986" t="str">
            <v>031080414556234</v>
          </cell>
          <cell r="H7986">
            <v>44929</v>
          </cell>
          <cell r="I7986" t="str">
            <v>ENTREGADO</v>
          </cell>
          <cell r="J7986">
            <v>44937</v>
          </cell>
          <cell r="K7986" t="str">
            <v>Edinson Moncada</v>
          </cell>
          <cell r="L7986" t="str">
            <v>PASCUALES  CALLE BANOS MNZ  171 SOLAR 56  CALLE PASCUALES</v>
          </cell>
          <cell r="M7986" t="str">
            <v>0915841779</v>
          </cell>
          <cell r="N7986" t="str">
            <v>0983769549/0963342584</v>
          </cell>
          <cell r="O7986" t="str">
            <v/>
          </cell>
          <cell r="P7986" t="str">
            <v>GUAYAQUIL</v>
          </cell>
          <cell r="Q7986" t="str">
            <v>GUAYAQUIL</v>
          </cell>
          <cell r="R7986" t="str">
            <v>GUAYAS</v>
          </cell>
          <cell r="T7986" t="str">
            <v>TRAMACO</v>
          </cell>
          <cell r="U7986" t="str">
            <v>FLEXNETUIO_GYE</v>
          </cell>
          <cell r="V7986">
            <v>1</v>
          </cell>
          <cell r="W7986">
            <v>1</v>
          </cell>
          <cell r="X7986" t="str">
            <v>FLEXNET ECUADOR - FLEXTUENTI</v>
          </cell>
          <cell r="Y7986" t="str">
            <v>CALLE 28 DE JUNIO S/N Y GARCIA MORENO ENTRADA LLANO GRANDE</v>
          </cell>
        </row>
        <row r="7987">
          <cell r="A7987" t="str">
            <v>414556260</v>
          </cell>
          <cell r="B7987">
            <v>489193</v>
          </cell>
          <cell r="C7987" t="str">
            <v>414556260</v>
          </cell>
          <cell r="D7987" t="str">
            <v>FLEXTUENTI</v>
          </cell>
          <cell r="E7987" t="str">
            <v>DESPACHO</v>
          </cell>
          <cell r="F7987" t="str">
            <v>NORMAL</v>
          </cell>
          <cell r="G7987" t="str">
            <v>FT77274</v>
          </cell>
          <cell r="H7987">
            <v>44929</v>
          </cell>
          <cell r="I7987" t="str">
            <v>ENTREGADO</v>
          </cell>
          <cell r="J7987">
            <v>44930</v>
          </cell>
          <cell r="K7987" t="str">
            <v>Ronald Montenegro</v>
          </cell>
          <cell r="L7987" t="str">
            <v>QUITUMBE   AV CONDOR NAN CASA 22  AV  RUMICHACA NAN</v>
          </cell>
          <cell r="M7987" t="str">
            <v>1724518020</v>
          </cell>
          <cell r="N7987" t="str">
            <v>0998142400/0985117655</v>
          </cell>
          <cell r="O7987" t="str">
            <v/>
          </cell>
          <cell r="P7987" t="str">
            <v>QUITO</v>
          </cell>
          <cell r="Q7987" t="str">
            <v>QUITO</v>
          </cell>
          <cell r="R7987" t="str">
            <v>PICHINCHA</v>
          </cell>
          <cell r="T7987" t="str">
            <v>FLEXTRANS UIO</v>
          </cell>
          <cell r="U7987" t="str">
            <v>FLEXNETUIO_LOCAL</v>
          </cell>
          <cell r="V7987">
            <v>1</v>
          </cell>
          <cell r="W7987">
            <v>1</v>
          </cell>
          <cell r="X7987" t="str">
            <v>FLEXNET ECUADOR - FLEXTUENTI</v>
          </cell>
          <cell r="Y7987" t="str">
            <v>CALLE 28 DE JUNIO S/N Y GARCIA MORENO ENTRADA LLANO GRANDE</v>
          </cell>
        </row>
        <row r="7988">
          <cell r="A7988" t="str">
            <v>414556301</v>
          </cell>
          <cell r="B7988">
            <v>489194</v>
          </cell>
          <cell r="C7988" t="str">
            <v>414556301</v>
          </cell>
          <cell r="D7988" t="str">
            <v>FLEXTUENTI</v>
          </cell>
          <cell r="E7988" t="str">
            <v>DESPACHO</v>
          </cell>
          <cell r="F7988" t="str">
            <v>NORMAL</v>
          </cell>
          <cell r="G7988" t="str">
            <v>031080414556301</v>
          </cell>
          <cell r="H7988">
            <v>44929</v>
          </cell>
          <cell r="I7988" t="str">
            <v>ENTREGADO</v>
          </cell>
          <cell r="J7988">
            <v>44932</v>
          </cell>
          <cell r="K7988" t="str">
            <v>Robinson Moran</v>
          </cell>
          <cell r="L7988" t="str">
            <v>SAN JACINTO DE YAGUACHI  CALLE MALECON SN CALLE H</v>
          </cell>
          <cell r="M7988" t="str">
            <v>0956780126</v>
          </cell>
          <cell r="N7988" t="str">
            <v>0969256785/0963135892</v>
          </cell>
          <cell r="O7988" t="str">
            <v/>
          </cell>
          <cell r="P7988" t="str">
            <v>SAN JACINTO DE YAGUACHI</v>
          </cell>
          <cell r="Q7988" t="str">
            <v>SAN JACINTO DE YAGUACHI</v>
          </cell>
          <cell r="R7988" t="str">
            <v>GUAYAS</v>
          </cell>
          <cell r="T7988" t="str">
            <v>TRAMACO</v>
          </cell>
          <cell r="U7988" t="str">
            <v>FLEXNETUIO_PROVINCIA</v>
          </cell>
          <cell r="V7988">
            <v>1</v>
          </cell>
          <cell r="W7988">
            <v>1</v>
          </cell>
          <cell r="X7988" t="str">
            <v>FLEXNET ECUADOR - FLEXTUENTI</v>
          </cell>
          <cell r="Y7988" t="str">
            <v>CALLE 28 DE JUNIO S/N Y GARCIA MORENO ENTRADA LLANO GRANDE</v>
          </cell>
        </row>
        <row r="7989">
          <cell r="A7989" t="str">
            <v>WS414556280</v>
          </cell>
          <cell r="B7989">
            <v>489195</v>
          </cell>
          <cell r="C7989" t="str">
            <v>WS414556280</v>
          </cell>
          <cell r="D7989" t="str">
            <v>FLEXTUENTI</v>
          </cell>
          <cell r="E7989" t="str">
            <v>DESPACHO</v>
          </cell>
          <cell r="F7989" t="str">
            <v>NORMAL</v>
          </cell>
          <cell r="G7989" t="str">
            <v>031080414556280</v>
          </cell>
          <cell r="H7989">
            <v>44929</v>
          </cell>
          <cell r="I7989" t="str">
            <v>ENTREGADO</v>
          </cell>
          <cell r="J7989">
            <v>44930</v>
          </cell>
          <cell r="K7989" t="str">
            <v>Jasiel Rosillo</v>
          </cell>
          <cell r="L7989" t="str">
            <v>EL SAGRARIO CALLE ARGENTINA 425 47 BRASIL</v>
          </cell>
          <cell r="M7989" t="str">
            <v>1105079501</v>
          </cell>
          <cell r="N7989" t="str">
            <v>0987843122/0987843122</v>
          </cell>
          <cell r="O7989" t="str">
            <v/>
          </cell>
          <cell r="P7989" t="str">
            <v>LOJA</v>
          </cell>
          <cell r="Q7989" t="str">
            <v>LOJA</v>
          </cell>
          <cell r="R7989" t="str">
            <v>LOJA</v>
          </cell>
          <cell r="T7989" t="str">
            <v>TRAMACO</v>
          </cell>
          <cell r="U7989" t="str">
            <v>FLEXNETUIO_PROVINCIA</v>
          </cell>
          <cell r="V7989">
            <v>1</v>
          </cell>
          <cell r="W7989">
            <v>1</v>
          </cell>
          <cell r="X7989" t="str">
            <v>FLEXNET ECUADOR - FLEXTUENTI</v>
          </cell>
          <cell r="Y7989" t="str">
            <v>CALLE 28 DE JUNIO S/N Y GARCIA MORENO ENTRADA LLANO GRANDE</v>
          </cell>
        </row>
        <row r="7990">
          <cell r="A7990" t="str">
            <v>414531594</v>
          </cell>
          <cell r="B7990">
            <v>489196</v>
          </cell>
          <cell r="C7990" t="str">
            <v>414531594</v>
          </cell>
          <cell r="D7990" t="str">
            <v>FLEXTUENTI</v>
          </cell>
          <cell r="E7990" t="str">
            <v>DESPACHO</v>
          </cell>
          <cell r="F7990" t="str">
            <v>NORMAL</v>
          </cell>
          <cell r="G7990" t="str">
            <v>FT77280</v>
          </cell>
          <cell r="H7990">
            <v>44929</v>
          </cell>
          <cell r="I7990" t="str">
            <v>ENTREGADO</v>
          </cell>
          <cell r="J7990">
            <v>44931</v>
          </cell>
          <cell r="K7990" t="str">
            <v>Juan Ramiro Vallejo De La Torre</v>
          </cell>
          <cell r="L7990" t="str">
            <v>SAN ANTONIO CALLE SENOR DEL ARBOL  OE1 78 CALLE RAFAEL AULESTIA</v>
          </cell>
          <cell r="M7990" t="str">
            <v>1707633648</v>
          </cell>
          <cell r="N7990" t="str">
            <v>0988324004/0964158845</v>
          </cell>
          <cell r="O7990" t="str">
            <v/>
          </cell>
          <cell r="P7990" t="str">
            <v>QUITO</v>
          </cell>
          <cell r="Q7990" t="str">
            <v>QUITO</v>
          </cell>
          <cell r="R7990" t="str">
            <v>PICHINCHA</v>
          </cell>
          <cell r="T7990" t="str">
            <v>FLEXTRANS UIO</v>
          </cell>
          <cell r="U7990" t="str">
            <v>FLEXNETUIO_LOCAL</v>
          </cell>
          <cell r="V7990">
            <v>1</v>
          </cell>
          <cell r="W7990">
            <v>1</v>
          </cell>
          <cell r="X7990" t="str">
            <v>FLEXNET ECUADOR - FLEXTUENTI</v>
          </cell>
          <cell r="Y7990" t="str">
            <v>CALLE 28 DE JUNIO S/N Y GARCIA MORENO ENTRADA LLANO GRANDE</v>
          </cell>
        </row>
        <row r="7991">
          <cell r="A7991" t="str">
            <v>414531673</v>
          </cell>
          <cell r="B7991">
            <v>489197</v>
          </cell>
          <cell r="C7991" t="str">
            <v>414531673</v>
          </cell>
          <cell r="D7991" t="str">
            <v>FLEXTUENTI</v>
          </cell>
          <cell r="E7991" t="str">
            <v>DESPACHO</v>
          </cell>
          <cell r="F7991" t="str">
            <v>NORMAL</v>
          </cell>
          <cell r="G7991" t="str">
            <v>031080414531673</v>
          </cell>
          <cell r="H7991">
            <v>44929</v>
          </cell>
          <cell r="I7991" t="str">
            <v>ENTREGADO</v>
          </cell>
          <cell r="J7991">
            <v>44930</v>
          </cell>
          <cell r="K7991" t="str">
            <v>Paola Rodriguez</v>
          </cell>
          <cell r="L7991" t="str">
            <v>JOSE LUIS TAMAYO  CALLE 15 SN ENTRE AV 6 Y 7</v>
          </cell>
          <cell r="M7991" t="str">
            <v>2450060666</v>
          </cell>
          <cell r="N7991" t="str">
            <v>0991291101/0963731505</v>
          </cell>
          <cell r="O7991" t="str">
            <v/>
          </cell>
          <cell r="P7991" t="str">
            <v>SALINAS</v>
          </cell>
          <cell r="Q7991" t="str">
            <v>SALINAS</v>
          </cell>
          <cell r="R7991" t="str">
            <v>SANTA ELENA</v>
          </cell>
          <cell r="T7991" t="str">
            <v>TRAMACO</v>
          </cell>
          <cell r="U7991" t="str">
            <v>FLEXNETUIO_PROVINCIA</v>
          </cell>
          <cell r="V7991">
            <v>1</v>
          </cell>
          <cell r="W7991">
            <v>1</v>
          </cell>
          <cell r="X7991" t="str">
            <v>FLEXNET ECUADOR - FLEXTUENTI</v>
          </cell>
          <cell r="Y7991" t="str">
            <v>CALLE 28 DE JUNIO S/N Y GARCIA MORENO ENTRADA LLANO GRANDE</v>
          </cell>
        </row>
        <row r="7992">
          <cell r="A7992" t="str">
            <v>414531855</v>
          </cell>
          <cell r="B7992">
            <v>489198</v>
          </cell>
          <cell r="C7992" t="str">
            <v>414531855</v>
          </cell>
          <cell r="D7992" t="str">
            <v>FLEXTUENTI</v>
          </cell>
          <cell r="E7992" t="str">
            <v>DESPACHO</v>
          </cell>
          <cell r="F7992" t="str">
            <v>NORMAL</v>
          </cell>
          <cell r="G7992" t="str">
            <v>FT77279/FT78338</v>
          </cell>
          <cell r="H7992">
            <v>44929</v>
          </cell>
          <cell r="I7992" t="str">
            <v>ENTREGADO</v>
          </cell>
          <cell r="J7992">
            <v>44935</v>
          </cell>
          <cell r="K7992" t="str">
            <v>DANNY REGALADO</v>
          </cell>
          <cell r="L7992" t="str">
            <v xml:space="preserve">CUIDADELA EL EJERCITO ESCUELA FE Y ALEGRIA </v>
          </cell>
          <cell r="M7992" t="str">
            <v>1727550756</v>
          </cell>
          <cell r="N7992" t="str">
            <v>0991857263/0999890588</v>
          </cell>
          <cell r="P7992" t="str">
            <v>QUITO</v>
          </cell>
          <cell r="Q7992" t="str">
            <v>QUITO</v>
          </cell>
          <cell r="R7992" t="str">
            <v>PICHINCHA</v>
          </cell>
          <cell r="T7992" t="str">
            <v>FLEXTRANS UIO</v>
          </cell>
          <cell r="U7992" t="str">
            <v>FLEXNETUIO_LOCAL</v>
          </cell>
          <cell r="V7992">
            <v>1</v>
          </cell>
          <cell r="W7992">
            <v>1</v>
          </cell>
          <cell r="X7992" t="str">
            <v>FLEXNET ECUADOR - FLEXTUENTI</v>
          </cell>
          <cell r="Y7992" t="str">
            <v>CALLE 28 DE JUNIO S/N Y GARCIA MORENO ENTRADA LLANO GRANDE</v>
          </cell>
        </row>
        <row r="7993">
          <cell r="A7993" t="str">
            <v>414532530</v>
          </cell>
          <cell r="B7993">
            <v>489200</v>
          </cell>
          <cell r="C7993" t="str">
            <v>414532530</v>
          </cell>
          <cell r="D7993" t="str">
            <v>FLEXTUENTI</v>
          </cell>
          <cell r="E7993" t="str">
            <v>DESPACHO</v>
          </cell>
          <cell r="F7993" t="str">
            <v>NORMAL</v>
          </cell>
          <cell r="G7993" t="str">
            <v>031080414532530</v>
          </cell>
          <cell r="H7993">
            <v>44929</v>
          </cell>
          <cell r="I7993" t="str">
            <v>ENTREGADO</v>
          </cell>
          <cell r="J7993">
            <v>44931</v>
          </cell>
          <cell r="K7993" t="str">
            <v>Kleber Cordova</v>
          </cell>
          <cell r="L7993" t="str">
            <v>LA PROVIDENCIA  AV ALEJANDRO CASTRO BENITEZ 324 CALLE CUARTA DIAGONAL</v>
          </cell>
          <cell r="M7993" t="str">
            <v>0917392904</v>
          </cell>
          <cell r="N7993" t="str">
            <v>0988168170/0991933538</v>
          </cell>
          <cell r="O7993" t="str">
            <v/>
          </cell>
          <cell r="P7993" t="str">
            <v>MACHALA</v>
          </cell>
          <cell r="Q7993" t="str">
            <v>MACHALA</v>
          </cell>
          <cell r="R7993" t="str">
            <v>EL ORO</v>
          </cell>
          <cell r="T7993" t="str">
            <v>TRAMACO</v>
          </cell>
          <cell r="U7993" t="str">
            <v>FLEXNETUIO_PROVINCIA</v>
          </cell>
          <cell r="V7993">
            <v>1</v>
          </cell>
          <cell r="W7993">
            <v>1</v>
          </cell>
          <cell r="X7993" t="str">
            <v>FLEXNET ECUADOR - FLEXTUENTI</v>
          </cell>
          <cell r="Y7993" t="str">
            <v>CALLE 28 DE JUNIO S/N Y GARCIA MORENO ENTRADA LLANO GRANDE</v>
          </cell>
        </row>
        <row r="7994">
          <cell r="A7994" t="str">
            <v>414532582</v>
          </cell>
          <cell r="B7994">
            <v>489202</v>
          </cell>
          <cell r="C7994" t="str">
            <v>414532582</v>
          </cell>
          <cell r="D7994" t="str">
            <v>FLEXTUENTI</v>
          </cell>
          <cell r="E7994" t="str">
            <v>DESPACHO</v>
          </cell>
          <cell r="F7994" t="str">
            <v>NORMAL</v>
          </cell>
          <cell r="G7994" t="str">
            <v>FT77278</v>
          </cell>
          <cell r="H7994">
            <v>44929</v>
          </cell>
          <cell r="I7994" t="str">
            <v>ENTREGADO</v>
          </cell>
          <cell r="J7994">
            <v>44930</v>
          </cell>
          <cell r="K7994" t="str">
            <v>veronica gomez</v>
          </cell>
          <cell r="L7994" t="str">
            <v>SAN BARTOLO  CALLE BARTOLOME PEREZ  S14 93 RAFAEL FERRER</v>
          </cell>
          <cell r="M7994" t="str">
            <v>1719737023</v>
          </cell>
          <cell r="N7994" t="str">
            <v>0995003971/0998572105</v>
          </cell>
          <cell r="O7994" t="str">
            <v/>
          </cell>
          <cell r="P7994" t="str">
            <v>QUITO</v>
          </cell>
          <cell r="Q7994" t="str">
            <v>QUITO</v>
          </cell>
          <cell r="R7994" t="str">
            <v>PICHINCHA</v>
          </cell>
          <cell r="T7994" t="str">
            <v>FLEXTRANS UIO</v>
          </cell>
          <cell r="U7994" t="str">
            <v>FLEXNETUIO_LOCAL</v>
          </cell>
          <cell r="V7994">
            <v>1</v>
          </cell>
          <cell r="W7994">
            <v>1</v>
          </cell>
          <cell r="X7994" t="str">
            <v>FLEXNET ECUADOR - FLEXTUENTI</v>
          </cell>
          <cell r="Y7994" t="str">
            <v>CALLE 28 DE JUNIO S/N Y GARCIA MORENO ENTRADA LLANO GRANDE</v>
          </cell>
        </row>
        <row r="7995">
          <cell r="A7995" t="str">
            <v>414556327</v>
          </cell>
          <cell r="B7995">
            <v>489203</v>
          </cell>
          <cell r="C7995" t="str">
            <v>414556327</v>
          </cell>
          <cell r="D7995" t="str">
            <v>FLEXTUENTI</v>
          </cell>
          <cell r="E7995" t="str">
            <v>DESPACHO</v>
          </cell>
          <cell r="F7995" t="str">
            <v>DERIVADO PICK UP</v>
          </cell>
          <cell r="G7995" t="str">
            <v>031080414556327</v>
          </cell>
          <cell r="H7995">
            <v>44929</v>
          </cell>
          <cell r="I7995" t="str">
            <v>ENTREGADO</v>
          </cell>
          <cell r="J7995">
            <v>44930</v>
          </cell>
          <cell r="K7995" t="str">
            <v>Yesenia Elizabeth Ochoa Ruiz</v>
          </cell>
          <cell r="L7995" t="str">
            <v>OFICINA TRAMACO PORTETE</v>
          </cell>
          <cell r="M7995" t="str">
            <v>0919418095</v>
          </cell>
          <cell r="N7995" t="str">
            <v>0968822715/0968822715</v>
          </cell>
          <cell r="O7995" t="str">
            <v/>
          </cell>
          <cell r="P7995" t="str">
            <v>GUAYAQUIL</v>
          </cell>
          <cell r="Q7995" t="str">
            <v>GUAYAQUIL</v>
          </cell>
          <cell r="R7995" t="str">
            <v>GUAYAS</v>
          </cell>
          <cell r="T7995" t="str">
            <v>TRAMACO</v>
          </cell>
          <cell r="U7995" t="str">
            <v>FLEXNETUIO_GYE</v>
          </cell>
          <cell r="V7995">
            <v>1</v>
          </cell>
          <cell r="W7995">
            <v>1</v>
          </cell>
          <cell r="X7995" t="str">
            <v>FLEXNET ECUADOR - FLEXTUENTI</v>
          </cell>
          <cell r="Y7995" t="str">
            <v>CALLE 28 DE JUNIO S/N Y GARCIA MORENO ENTRADA LLANO GRANDE</v>
          </cell>
        </row>
        <row r="7996">
          <cell r="A7996" t="str">
            <v>414556385</v>
          </cell>
          <cell r="B7996">
            <v>489204</v>
          </cell>
          <cell r="C7996" t="str">
            <v>414556385</v>
          </cell>
          <cell r="D7996" t="str">
            <v>FLEXTUENTI</v>
          </cell>
          <cell r="E7996" t="str">
            <v>DESPACHO</v>
          </cell>
          <cell r="F7996" t="str">
            <v>NORMAL</v>
          </cell>
          <cell r="G7996" t="str">
            <v>031080414556385</v>
          </cell>
          <cell r="H7996">
            <v>44929</v>
          </cell>
          <cell r="I7996" t="str">
            <v>ENTREGADO</v>
          </cell>
          <cell r="J7996">
            <v>44930</v>
          </cell>
          <cell r="K7996" t="str">
            <v>Walter Quilca</v>
          </cell>
          <cell r="L7996" t="str">
            <v>SAGRARIO JUAN DE LA ROCA  3 65  JOSE TOVAR</v>
          </cell>
          <cell r="M7996" t="str">
            <v>1003899083</v>
          </cell>
          <cell r="N7996" t="str">
            <v>0993588167/0993588167</v>
          </cell>
          <cell r="O7996" t="str">
            <v/>
          </cell>
          <cell r="P7996" t="str">
            <v>IBARRA</v>
          </cell>
          <cell r="Q7996" t="str">
            <v>IBARRA</v>
          </cell>
          <cell r="R7996" t="str">
            <v>IMBABURA</v>
          </cell>
          <cell r="T7996" t="str">
            <v>TRAMACO</v>
          </cell>
          <cell r="U7996" t="str">
            <v>FLEXNETUIO_PROVINCIA</v>
          </cell>
          <cell r="V7996">
            <v>1</v>
          </cell>
          <cell r="W7996">
            <v>1</v>
          </cell>
          <cell r="X7996" t="str">
            <v>FLEXNET ECUADOR - FLEXTUENTI</v>
          </cell>
          <cell r="Y7996" t="str">
            <v>CALLE 28 DE JUNIO S/N Y GARCIA MORENO ENTRADA LLANO GRANDE</v>
          </cell>
        </row>
        <row r="7997">
          <cell r="A7997" t="str">
            <v>414556468</v>
          </cell>
          <cell r="B7997">
            <v>489205</v>
          </cell>
          <cell r="C7997" t="str">
            <v>414556468</v>
          </cell>
          <cell r="D7997" t="str">
            <v>FLEXTUENTI</v>
          </cell>
          <cell r="E7997" t="str">
            <v>DESPACHO</v>
          </cell>
          <cell r="F7997" t="str">
            <v>DERIVADO PICK UP</v>
          </cell>
          <cell r="G7997" t="str">
            <v>031080414556468</v>
          </cell>
          <cell r="H7997">
            <v>44929</v>
          </cell>
          <cell r="I7997" t="str">
            <v>ENTREGADO</v>
          </cell>
          <cell r="J7997">
            <v>44931</v>
          </cell>
          <cell r="K7997" t="str">
            <v>Andres Castro</v>
          </cell>
          <cell r="L7997" t="str">
            <v>OFICINA TRAMACO PORTETE</v>
          </cell>
          <cell r="M7997" t="str">
            <v>0944077924</v>
          </cell>
          <cell r="N7997" t="str">
            <v>0962094746/0962094746</v>
          </cell>
          <cell r="O7997" t="str">
            <v/>
          </cell>
          <cell r="P7997" t="str">
            <v>GUAYAQUIL</v>
          </cell>
          <cell r="Q7997" t="str">
            <v>GUAYAQUIL</v>
          </cell>
          <cell r="R7997" t="str">
            <v>GUAYAS</v>
          </cell>
          <cell r="T7997" t="str">
            <v>TRAMACO</v>
          </cell>
          <cell r="U7997" t="str">
            <v>FLEXNETUIO_GYE</v>
          </cell>
          <cell r="V7997">
            <v>1</v>
          </cell>
          <cell r="W7997">
            <v>1</v>
          </cell>
          <cell r="X7997" t="str">
            <v>FLEXNET ECUADOR - FLEXTUENTI</v>
          </cell>
          <cell r="Y7997" t="str">
            <v>CALLE 28 DE JUNIO S/N Y GARCIA MORENO ENTRADA LLANO GRANDE</v>
          </cell>
        </row>
        <row r="7998">
          <cell r="A7998" t="str">
            <v>414556508</v>
          </cell>
          <cell r="B7998">
            <v>489206</v>
          </cell>
          <cell r="C7998" t="str">
            <v>414556508</v>
          </cell>
          <cell r="D7998" t="str">
            <v>FLEXTUENTI</v>
          </cell>
          <cell r="E7998" t="str">
            <v>DESPACHO</v>
          </cell>
          <cell r="F7998" t="str">
            <v>NORMAL</v>
          </cell>
          <cell r="G7998" t="str">
            <v>031080414556508</v>
          </cell>
          <cell r="H7998">
            <v>44929</v>
          </cell>
          <cell r="I7998" t="str">
            <v>ENTREGADO</v>
          </cell>
          <cell r="J7998">
            <v>44931</v>
          </cell>
          <cell r="K7998" t="str">
            <v>Gloria amada Alvia lopez</v>
          </cell>
          <cell r="L7998" t="str">
            <v>MANTA CALLE NUEVE  SN  ENTRE 27 Y 28</v>
          </cell>
          <cell r="M7998" t="str">
            <v>1307310175</v>
          </cell>
          <cell r="N7998" t="str">
            <v>0961294982/0963418010</v>
          </cell>
          <cell r="O7998" t="str">
            <v/>
          </cell>
          <cell r="P7998" t="str">
            <v>MANTA</v>
          </cell>
          <cell r="Q7998" t="str">
            <v>MANTA</v>
          </cell>
          <cell r="R7998" t="str">
            <v>MANABI</v>
          </cell>
          <cell r="T7998" t="str">
            <v>TRAMACO</v>
          </cell>
          <cell r="U7998" t="str">
            <v>FLEXNETUIO_PROVINCIA</v>
          </cell>
          <cell r="V7998">
            <v>1</v>
          </cell>
          <cell r="W7998">
            <v>1</v>
          </cell>
          <cell r="X7998" t="str">
            <v>FLEXNET ECUADOR - FLEXTUENTI</v>
          </cell>
          <cell r="Y7998" t="str">
            <v>CALLE 28 DE JUNIO S/N Y GARCIA MORENO ENTRADA LLANO GRANDE</v>
          </cell>
        </row>
        <row r="7999">
          <cell r="A7999" t="str">
            <v>414556522</v>
          </cell>
          <cell r="B7999">
            <v>489207</v>
          </cell>
          <cell r="C7999" t="str">
            <v>414556522</v>
          </cell>
          <cell r="D7999" t="str">
            <v>FLEXTUENTI</v>
          </cell>
          <cell r="E7999" t="str">
            <v>DESPACHO</v>
          </cell>
          <cell r="F7999" t="str">
            <v>NORMAL</v>
          </cell>
          <cell r="G7999" t="str">
            <v>TF91533</v>
          </cell>
          <cell r="H7999">
            <v>44929</v>
          </cell>
          <cell r="I7999" t="str">
            <v>ENTREGADO</v>
          </cell>
          <cell r="J7999">
            <v>44930</v>
          </cell>
          <cell r="K7999" t="str">
            <v>Erwin Cajamarca</v>
          </cell>
          <cell r="L7999" t="str">
            <v>TARQUI  CIUDADELA LA GARZOTA 1  MZ 12  VILLA  5  3 PASAJE 1A NE Y CALLE 15E NE</v>
          </cell>
          <cell r="M7999" t="str">
            <v>0930529995</v>
          </cell>
          <cell r="N7999" t="str">
            <v>0939367270/0939367270</v>
          </cell>
          <cell r="O7999" t="str">
            <v/>
          </cell>
          <cell r="P7999" t="str">
            <v>GUAYAQUIL</v>
          </cell>
          <cell r="Q7999" t="str">
            <v>GUAYAQUIL</v>
          </cell>
          <cell r="R7999" t="str">
            <v>GUAYAS</v>
          </cell>
          <cell r="T7999" t="str">
            <v>ITSACOURIER</v>
          </cell>
          <cell r="U7999" t="str">
            <v>FLEXNETUIO_GYE</v>
          </cell>
          <cell r="V7999">
            <v>1</v>
          </cell>
          <cell r="W7999">
            <v>1</v>
          </cell>
          <cell r="X7999" t="str">
            <v>FLEXNET ECUADOR - FLEXTUENTI</v>
          </cell>
          <cell r="Y7999" t="str">
            <v>CALLE 28 DE JUNIO S/N Y GARCIA MORENO ENTRADA LLANO GRANDE</v>
          </cell>
        </row>
        <row r="8000">
          <cell r="A8000" t="str">
            <v>414556586</v>
          </cell>
          <cell r="B8000">
            <v>489208</v>
          </cell>
          <cell r="C8000" t="str">
            <v>414556586</v>
          </cell>
          <cell r="D8000" t="str">
            <v>FLEXTUENTI</v>
          </cell>
          <cell r="E8000" t="str">
            <v>DESPACHO</v>
          </cell>
          <cell r="F8000" t="str">
            <v>NORMAL</v>
          </cell>
          <cell r="G8000" t="str">
            <v>TF91532</v>
          </cell>
          <cell r="H8000">
            <v>44929</v>
          </cell>
          <cell r="I8000" t="str">
            <v>ENTREGADO</v>
          </cell>
          <cell r="J8000">
            <v>44930</v>
          </cell>
          <cell r="K8000" t="str">
            <v>gladys adriana moreira pulgarin</v>
          </cell>
          <cell r="L8000" t="str">
            <v>TARQUI CALLE EDUARDO SOLA  FRANCO  MANZANA 279 VILLA 2  18AVO CALLEJON NO279</v>
          </cell>
          <cell r="M8000" t="str">
            <v>0925845794</v>
          </cell>
          <cell r="N8000" t="str">
            <v>0992795084/0992795084</v>
          </cell>
          <cell r="O8000" t="str">
            <v/>
          </cell>
          <cell r="P8000" t="str">
            <v>GUAYAQUIL</v>
          </cell>
          <cell r="Q8000" t="str">
            <v>GUAYAQUIL</v>
          </cell>
          <cell r="R8000" t="str">
            <v>GUAYAS</v>
          </cell>
          <cell r="T8000" t="str">
            <v>ITSACOURIER</v>
          </cell>
          <cell r="U8000" t="str">
            <v>FLEXNETUIO_GYE</v>
          </cell>
          <cell r="V8000">
            <v>1</v>
          </cell>
          <cell r="W8000">
            <v>1</v>
          </cell>
          <cell r="X8000" t="str">
            <v>FLEXNET ECUADOR - FLEXTUENTI</v>
          </cell>
          <cell r="Y8000" t="str">
            <v>CALLE 28 DE JUNIO S/N Y GARCIA MORENO ENTRADA LLANO GRANDE</v>
          </cell>
        </row>
        <row r="8001">
          <cell r="A8001" t="str">
            <v>414556781</v>
          </cell>
          <cell r="B8001">
            <v>489209</v>
          </cell>
          <cell r="C8001" t="str">
            <v>414556781</v>
          </cell>
          <cell r="D8001" t="str">
            <v>FLEXTUENTI</v>
          </cell>
          <cell r="E8001" t="str">
            <v>DESPACHO</v>
          </cell>
          <cell r="F8001" t="str">
            <v>NORMAL</v>
          </cell>
          <cell r="G8001" t="str">
            <v>FT77273</v>
          </cell>
          <cell r="H8001">
            <v>44929</v>
          </cell>
          <cell r="I8001" t="str">
            <v>ENTREGADO</v>
          </cell>
          <cell r="J8001">
            <v>44929</v>
          </cell>
          <cell r="K8001" t="str">
            <v>Joel Gonzales</v>
          </cell>
          <cell r="L8001" t="str">
            <v>ITCHIMBIA AV VELASCO IBARRA  BLOQUE 3 DEPARTAMENTO 23  SN</v>
          </cell>
          <cell r="M8001" t="str">
            <v>1729083616</v>
          </cell>
          <cell r="N8001" t="str">
            <v>0987104551/0969008349</v>
          </cell>
          <cell r="O8001" t="str">
            <v/>
          </cell>
          <cell r="P8001" t="str">
            <v>QUITO</v>
          </cell>
          <cell r="Q8001" t="str">
            <v>QUITO</v>
          </cell>
          <cell r="R8001" t="str">
            <v>PICHINCHA</v>
          </cell>
          <cell r="U8001" t="str">
            <v>FLEXNETUIO_LOCAL</v>
          </cell>
          <cell r="V8001">
            <v>1</v>
          </cell>
          <cell r="W8001">
            <v>1</v>
          </cell>
          <cell r="X8001" t="str">
            <v>FLEXNET ECUADOR - FLEXTUENTI</v>
          </cell>
          <cell r="Y8001" t="str">
            <v>CALLE 28 DE JUNIO S/N Y GARCIA MORENO ENTRADA LLANO GRANDE</v>
          </cell>
        </row>
        <row r="8002">
          <cell r="A8002" t="str">
            <v>414556842</v>
          </cell>
          <cell r="B8002">
            <v>489211</v>
          </cell>
          <cell r="C8002" t="str">
            <v>414556842</v>
          </cell>
          <cell r="D8002" t="str">
            <v>FLEXTUENTI</v>
          </cell>
          <cell r="E8002" t="str">
            <v>DESPACHO</v>
          </cell>
          <cell r="F8002" t="str">
            <v>DERIVADO PICK UP</v>
          </cell>
          <cell r="G8002" t="str">
            <v>031080414556842</v>
          </cell>
          <cell r="H8002">
            <v>44929</v>
          </cell>
          <cell r="I8002" t="str">
            <v>ENTREGADO</v>
          </cell>
          <cell r="J8002">
            <v>44935</v>
          </cell>
          <cell r="K8002" t="str">
            <v>Luis Enrique Pozo Cruz</v>
          </cell>
          <cell r="L8002" t="str">
            <v>OFICINA TRAMACO PUNTO DE ATENCION SAN MARINO</v>
          </cell>
          <cell r="M8002" t="str">
            <v>0917347015</v>
          </cell>
          <cell r="N8002" t="str">
            <v>0993362268/0984527947</v>
          </cell>
          <cell r="O8002" t="str">
            <v/>
          </cell>
          <cell r="P8002" t="str">
            <v>GUAYAQUIL</v>
          </cell>
          <cell r="Q8002" t="str">
            <v>GUAYAQUIL</v>
          </cell>
          <cell r="R8002" t="str">
            <v>GUAYAS</v>
          </cell>
          <cell r="T8002" t="str">
            <v>TRAMACO</v>
          </cell>
          <cell r="U8002" t="str">
            <v>FLEXNETUIO_GYE</v>
          </cell>
          <cell r="V8002">
            <v>1</v>
          </cell>
          <cell r="W8002">
            <v>1</v>
          </cell>
          <cell r="X8002" t="str">
            <v>FLEXNET ECUADOR - FLEXTUENTI</v>
          </cell>
          <cell r="Y8002" t="str">
            <v>CALLE 28 DE JUNIO S/N Y GARCIA MORENO ENTRADA LLANO GRANDE</v>
          </cell>
        </row>
        <row r="8003">
          <cell r="A8003" t="str">
            <v>414558616</v>
          </cell>
          <cell r="B8003">
            <v>489212</v>
          </cell>
          <cell r="C8003" t="str">
            <v>414558616</v>
          </cell>
          <cell r="D8003" t="str">
            <v>FLEXTUENTI</v>
          </cell>
          <cell r="E8003" t="str">
            <v>DESPACHO</v>
          </cell>
          <cell r="F8003" t="str">
            <v>NORMAL</v>
          </cell>
          <cell r="G8003" t="str">
            <v>031080414558616</v>
          </cell>
          <cell r="H8003">
            <v>44929</v>
          </cell>
          <cell r="I8003" t="str">
            <v>ENTREGADO</v>
          </cell>
          <cell r="J8003">
            <v>44937</v>
          </cell>
          <cell r="K8003" t="str">
            <v>MESSIAS WILLIAM KUASH WAAM</v>
          </cell>
          <cell r="L8003" t="str">
            <v>ALEJANDRO LABAKA AV 9 DE OCTUBRE   BAHIA DE CARAQUEZ</v>
          </cell>
          <cell r="M8003" t="str">
            <v>1600920456</v>
          </cell>
          <cell r="N8003" t="str">
            <v>0988198444/0988198444</v>
          </cell>
          <cell r="P8003" t="str">
            <v>220201</v>
          </cell>
          <cell r="Q8003" t="str">
            <v>EL COCA</v>
          </cell>
          <cell r="R8003" t="str">
            <v>ORELLANA</v>
          </cell>
          <cell r="S8003" t="str">
            <v>PUERTO FRANCISCO DE ORELLANA (EL COCA)</v>
          </cell>
          <cell r="T8003" t="str">
            <v>TRAMACO</v>
          </cell>
          <cell r="U8003" t="str">
            <v>FLEXNETUIO_PROVINCIA</v>
          </cell>
          <cell r="V8003">
            <v>1</v>
          </cell>
          <cell r="W8003">
            <v>1</v>
          </cell>
          <cell r="X8003" t="str">
            <v>FLEXNET ECUADOR - FLEXTUENTI</v>
          </cell>
          <cell r="Y8003" t="str">
            <v>CALLE 28 DE JUNIO S/N Y GARCIA MORENO ENTRADA LLANO GRANDE</v>
          </cell>
        </row>
        <row r="8004">
          <cell r="A8004" t="str">
            <v>414558617</v>
          </cell>
          <cell r="B8004">
            <v>489213</v>
          </cell>
          <cell r="C8004" t="str">
            <v>414558617</v>
          </cell>
          <cell r="D8004" t="str">
            <v>FLEXTUENTI</v>
          </cell>
          <cell r="E8004" t="str">
            <v>DESPACHO</v>
          </cell>
          <cell r="F8004" t="str">
            <v>NORMAL</v>
          </cell>
          <cell r="G8004" t="str">
            <v>TF91530</v>
          </cell>
          <cell r="H8004">
            <v>44929</v>
          </cell>
          <cell r="I8004" t="str">
            <v>ENTREGADO</v>
          </cell>
          <cell r="J8004">
            <v>44930</v>
          </cell>
          <cell r="K8004" t="str">
            <v>Andrea belen Holguin torres</v>
          </cell>
          <cell r="L8004" t="str">
            <v>FEBRES CORDERO CALLE 47 SN  FRAY ENRIQUE VACAS GALINDO</v>
          </cell>
          <cell r="M8004" t="str">
            <v>0951983543</v>
          </cell>
          <cell r="N8004" t="str">
            <v>0987528541/0983112505</v>
          </cell>
          <cell r="O8004" t="str">
            <v/>
          </cell>
          <cell r="P8004" t="str">
            <v>GUAYAQUIL</v>
          </cell>
          <cell r="Q8004" t="str">
            <v>GUAYAQUIL</v>
          </cell>
          <cell r="R8004" t="str">
            <v>GUAYAS</v>
          </cell>
          <cell r="T8004" t="str">
            <v>FLEXTRANS GYE</v>
          </cell>
          <cell r="U8004" t="str">
            <v>FLEXNETUIO_GYE</v>
          </cell>
          <cell r="V8004">
            <v>1</v>
          </cell>
          <cell r="W8004">
            <v>1</v>
          </cell>
          <cell r="X8004" t="str">
            <v>FLEXNET ECUADOR - FLEXTUENTI</v>
          </cell>
          <cell r="Y8004" t="str">
            <v>CALLE 28 DE JUNIO S/N Y GARCIA MORENO ENTRADA LLANO GRANDE</v>
          </cell>
        </row>
        <row r="8005">
          <cell r="A8005" t="str">
            <v>414558622</v>
          </cell>
          <cell r="B8005">
            <v>489214</v>
          </cell>
          <cell r="C8005" t="str">
            <v>414558622</v>
          </cell>
          <cell r="D8005" t="str">
            <v>FLEXTUENTI</v>
          </cell>
          <cell r="E8005" t="str">
            <v>DESPACHO</v>
          </cell>
          <cell r="F8005" t="str">
            <v>DERIVADO PICK UP</v>
          </cell>
          <cell r="G8005" t="str">
            <v>031080414558622</v>
          </cell>
          <cell r="H8005">
            <v>44929</v>
          </cell>
          <cell r="I8005" t="str">
            <v>DEVOLUCION_EN_PROCESO</v>
          </cell>
          <cell r="J8005">
            <v>44938</v>
          </cell>
          <cell r="K8005" t="str">
            <v>Vitervo Vera de la cruz</v>
          </cell>
          <cell r="L8005" t="str">
            <v>OFICINA TRAMACO PUNTO DE ATENCION VIA DAULE</v>
          </cell>
          <cell r="M8005" t="str">
            <v>1309418208</v>
          </cell>
          <cell r="N8005" t="str">
            <v>0998480874/0984853738</v>
          </cell>
          <cell r="O8005" t="str">
            <v/>
          </cell>
          <cell r="P8005" t="str">
            <v>GUAYAQUIL</v>
          </cell>
          <cell r="Q8005" t="str">
            <v>GUAYAQUIL</v>
          </cell>
          <cell r="R8005" t="str">
            <v>GUAYAS</v>
          </cell>
          <cell r="T8005" t="str">
            <v>TRAMACO</v>
          </cell>
          <cell r="U8005" t="str">
            <v>FLEXNETUIO_GYE</v>
          </cell>
          <cell r="V8005">
            <v>1</v>
          </cell>
          <cell r="W8005">
            <v>1</v>
          </cell>
          <cell r="X8005" t="str">
            <v>FLEXNET ECUADOR - FLEXTUENTI</v>
          </cell>
          <cell r="Y8005" t="str">
            <v>CALLE 28 DE JUNIO S/N Y GARCIA MORENO ENTRADA LLANO GRANDE</v>
          </cell>
        </row>
        <row r="8006">
          <cell r="A8006" t="str">
            <v>414558623</v>
          </cell>
          <cell r="B8006">
            <v>489215</v>
          </cell>
          <cell r="C8006" t="str">
            <v>414558623</v>
          </cell>
          <cell r="D8006" t="str">
            <v>FLEXTUENTI</v>
          </cell>
          <cell r="E8006" t="str">
            <v>DESPACHO</v>
          </cell>
          <cell r="F8006" t="str">
            <v>NORMAL</v>
          </cell>
          <cell r="G8006" t="str">
            <v>FT77272</v>
          </cell>
          <cell r="H8006">
            <v>44929</v>
          </cell>
          <cell r="I8006" t="str">
            <v>ENTREGADO</v>
          </cell>
          <cell r="J8006">
            <v>44931</v>
          </cell>
          <cell r="K8006" t="str">
            <v>Juan Carlos Aguaiza Chicaiza</v>
          </cell>
          <cell r="L8006" t="str">
            <v>NAYON SIMON BOLIVAR  SN  AV QUITO</v>
          </cell>
          <cell r="M8006" t="str">
            <v>0502898307</v>
          </cell>
          <cell r="N8006" t="str">
            <v>0992142519/0990644553</v>
          </cell>
          <cell r="O8006" t="str">
            <v/>
          </cell>
          <cell r="P8006" t="str">
            <v>QUITO</v>
          </cell>
          <cell r="Q8006" t="str">
            <v>QUITO</v>
          </cell>
          <cell r="R8006" t="str">
            <v>PICHINCHA</v>
          </cell>
          <cell r="T8006" t="str">
            <v>FLEXTRANS UIO</v>
          </cell>
          <cell r="U8006" t="str">
            <v>FLEXNETUIO_LOCAL</v>
          </cell>
          <cell r="V8006">
            <v>1</v>
          </cell>
          <cell r="W8006">
            <v>1</v>
          </cell>
          <cell r="X8006" t="str">
            <v>FLEXNET ECUADOR - FLEXTUENTI</v>
          </cell>
          <cell r="Y8006" t="str">
            <v>CALLE 28 DE JUNIO S/N Y GARCIA MORENO ENTRADA LLANO GRANDE</v>
          </cell>
        </row>
        <row r="8007">
          <cell r="A8007" t="str">
            <v>414518929</v>
          </cell>
          <cell r="B8007">
            <v>489139</v>
          </cell>
          <cell r="C8007" t="str">
            <v>414518929</v>
          </cell>
          <cell r="D8007" t="str">
            <v>FLEXTUENTI</v>
          </cell>
          <cell r="E8007" t="str">
            <v>DESPACHO</v>
          </cell>
          <cell r="F8007" t="str">
            <v>NORMAL</v>
          </cell>
          <cell r="G8007" t="str">
            <v>TF91537</v>
          </cell>
          <cell r="H8007">
            <v>44929</v>
          </cell>
          <cell r="I8007" t="str">
            <v>ENTREGADO</v>
          </cell>
          <cell r="J8007">
            <v>44930</v>
          </cell>
          <cell r="K8007" t="str">
            <v>OSCAR ANTONIO SAENZ DE VITERI BAJANA</v>
          </cell>
          <cell r="L8007" t="str">
            <v>LA AURORA URBANIZACION VILLA ITALIA ETAPA BARI  MZ 8 VILLA 6  KM 17 AV LEON FEBRES CORDERO</v>
          </cell>
          <cell r="M8007" t="str">
            <v>0904150976</v>
          </cell>
          <cell r="N8007" t="str">
            <v>0985121372/0985121372</v>
          </cell>
          <cell r="O8007" t="str">
            <v/>
          </cell>
          <cell r="P8007" t="str">
            <v>GUAYAQUIL</v>
          </cell>
          <cell r="Q8007" t="str">
            <v>GUAYAQUIL</v>
          </cell>
          <cell r="R8007" t="str">
            <v>GUAYAS</v>
          </cell>
          <cell r="T8007" t="str">
            <v>CARGO UNION</v>
          </cell>
          <cell r="U8007" t="str">
            <v>FLEXNETUIO_GYE</v>
          </cell>
          <cell r="V8007">
            <v>1</v>
          </cell>
          <cell r="W8007">
            <v>1</v>
          </cell>
          <cell r="X8007" t="str">
            <v>FLEXNET ECUADOR - FLEXTUENTI</v>
          </cell>
          <cell r="Y8007" t="str">
            <v>CALLE 28 DE JUNIO S/N Y GARCIA MORENO ENTRADA LLANO GRANDE</v>
          </cell>
        </row>
        <row r="8008">
          <cell r="A8008" t="str">
            <v>414518936</v>
          </cell>
          <cell r="B8008">
            <v>489140</v>
          </cell>
          <cell r="C8008" t="str">
            <v>414518936</v>
          </cell>
          <cell r="D8008" t="str">
            <v>FLEXTUENTI</v>
          </cell>
          <cell r="E8008" t="str">
            <v>DESPACHO</v>
          </cell>
          <cell r="F8008" t="str">
            <v>NORMAL</v>
          </cell>
          <cell r="G8008" t="str">
            <v>031080414518936</v>
          </cell>
          <cell r="H8008">
            <v>44929</v>
          </cell>
          <cell r="I8008" t="str">
            <v>ENTREGADO</v>
          </cell>
          <cell r="J8008">
            <v>44931</v>
          </cell>
          <cell r="K8008" t="str">
            <v>OSCAR ANTONIO SAENZ DE VITERI BAJANA</v>
          </cell>
          <cell r="L8008" t="str">
            <v>LA AURORA URBANIZACION VILLA ITALIA ETAPA BARI | MZ 8 VILLA 6 | KM 17 AV LEON FEBRES CORDERO</v>
          </cell>
          <cell r="M8008" t="str">
            <v>0904150976</v>
          </cell>
          <cell r="N8008" t="str">
            <v>0986479321/0986479321</v>
          </cell>
          <cell r="O8008" t="str">
            <v/>
          </cell>
          <cell r="P8008" t="str">
            <v>DAULE</v>
          </cell>
          <cell r="Q8008" t="str">
            <v>DAULE</v>
          </cell>
          <cell r="R8008" t="str">
            <v>GUAYAS</v>
          </cell>
          <cell r="T8008" t="str">
            <v>TRAMACO</v>
          </cell>
          <cell r="U8008" t="str">
            <v>FLEXNETUIO_PROVINCIA</v>
          </cell>
          <cell r="V8008">
            <v>1</v>
          </cell>
          <cell r="W8008">
            <v>1</v>
          </cell>
          <cell r="X8008" t="str">
            <v>FLEXNET ECUADOR - FLEXTUENTI</v>
          </cell>
          <cell r="Y8008" t="str">
            <v>CALLE 28 DE JUNIO S/N Y GARCIA MORENO ENTRADA LLANO GRANDE</v>
          </cell>
        </row>
        <row r="8009">
          <cell r="A8009" t="str">
            <v>414518998</v>
          </cell>
          <cell r="B8009">
            <v>489141</v>
          </cell>
          <cell r="C8009" t="str">
            <v>414518998</v>
          </cell>
          <cell r="D8009" t="str">
            <v>FLEXTUENTI</v>
          </cell>
          <cell r="E8009" t="str">
            <v>DESPACHO</v>
          </cell>
          <cell r="F8009" t="str">
            <v>NORMAL</v>
          </cell>
          <cell r="G8009" t="str">
            <v>IC4107</v>
          </cell>
          <cell r="H8009">
            <v>44929</v>
          </cell>
          <cell r="I8009" t="str">
            <v>ENTREGADO</v>
          </cell>
          <cell r="J8009">
            <v>44930</v>
          </cell>
          <cell r="K8009" t="str">
            <v>Miguel Alberto Loja Perez</v>
          </cell>
          <cell r="L8009" t="str">
            <v>MONAY  CALLE MEDELLIN CASA 12 SANTIAGO</v>
          </cell>
          <cell r="M8009" t="str">
            <v>0100874403</v>
          </cell>
          <cell r="N8009" t="str">
            <v>0983756920/0990990883</v>
          </cell>
          <cell r="O8009" t="str">
            <v/>
          </cell>
          <cell r="P8009" t="str">
            <v>CUENCA</v>
          </cell>
          <cell r="Q8009" t="str">
            <v>CUENCA</v>
          </cell>
          <cell r="R8009" t="str">
            <v>AZUAY</v>
          </cell>
          <cell r="T8009" t="str">
            <v>ITSACOURIER</v>
          </cell>
          <cell r="U8009" t="str">
            <v>FLEXNETUIO_PROVINCIA</v>
          </cell>
          <cell r="V8009">
            <v>1</v>
          </cell>
          <cell r="W8009">
            <v>1</v>
          </cell>
          <cell r="X8009" t="str">
            <v>FLEXNET ECUADOR - FLEXTUENTI</v>
          </cell>
          <cell r="Y8009" t="str">
            <v>CALLE 28 DE JUNIO S/N Y GARCIA MORENO ENTRADA LLANO GRANDE</v>
          </cell>
        </row>
        <row r="8010">
          <cell r="A8010" t="str">
            <v>414519009</v>
          </cell>
          <cell r="B8010">
            <v>489142</v>
          </cell>
          <cell r="C8010" t="str">
            <v>414519009</v>
          </cell>
          <cell r="D8010" t="str">
            <v>FLEXTUENTI</v>
          </cell>
          <cell r="E8010" t="str">
            <v>DESPACHO</v>
          </cell>
          <cell r="F8010" t="str">
            <v>NORMAL</v>
          </cell>
          <cell r="G8010" t="str">
            <v>031080414519009</v>
          </cell>
          <cell r="H8010">
            <v>44929</v>
          </cell>
          <cell r="I8010" t="str">
            <v>ENTREGADO</v>
          </cell>
          <cell r="J8010">
            <v>44930</v>
          </cell>
          <cell r="K8010" t="str">
            <v>johanna veronica bazan reyes</v>
          </cell>
          <cell r="L8010" t="str">
            <v>LA LIBERTAD CALLE 23  SN  5TA ESQUINA</v>
          </cell>
          <cell r="M8010" t="str">
            <v>0926672932</v>
          </cell>
          <cell r="N8010" t="str">
            <v>0995883285/0994817178</v>
          </cell>
          <cell r="O8010" t="str">
            <v/>
          </cell>
          <cell r="P8010" t="str">
            <v>LA LIBERTAD</v>
          </cell>
          <cell r="Q8010" t="str">
            <v>LA LIBERTAD</v>
          </cell>
          <cell r="R8010" t="str">
            <v>SANTA ELENA</v>
          </cell>
          <cell r="T8010" t="str">
            <v>TRAMACO</v>
          </cell>
          <cell r="U8010" t="str">
            <v>FLEXNETUIO_PROVINCIA</v>
          </cell>
          <cell r="V8010">
            <v>1</v>
          </cell>
          <cell r="W8010">
            <v>1</v>
          </cell>
          <cell r="X8010" t="str">
            <v>FLEXNET ECUADOR - FLEXTUENTI</v>
          </cell>
          <cell r="Y8010" t="str">
            <v>CALLE 28 DE JUNIO S/N Y GARCIA MORENO ENTRADA LLANO GRANDE</v>
          </cell>
        </row>
        <row r="8011">
          <cell r="A8011" t="str">
            <v>414519065</v>
          </cell>
          <cell r="B8011">
            <v>489143</v>
          </cell>
          <cell r="C8011" t="str">
            <v>414519065</v>
          </cell>
          <cell r="D8011" t="str">
            <v>FLEXTUENTI</v>
          </cell>
          <cell r="E8011" t="str">
            <v>DESPACHO</v>
          </cell>
          <cell r="F8011" t="str">
            <v>NORMAL</v>
          </cell>
          <cell r="G8011" t="str">
            <v>IC4106</v>
          </cell>
          <cell r="H8011">
            <v>44929</v>
          </cell>
          <cell r="I8011" t="str">
            <v>ENTREGADO</v>
          </cell>
          <cell r="J8011">
            <v>44931</v>
          </cell>
          <cell r="K8011" t="str">
            <v>Eladio Alexander Arechua Cuzco</v>
          </cell>
          <cell r="L8011" t="str">
            <v>EL VECINO AV ESPAA,A  9 07 SEVILLA</v>
          </cell>
          <cell r="M8011" t="str">
            <v>1204246001</v>
          </cell>
          <cell r="N8011" t="str">
            <v>0960283314/0988659571</v>
          </cell>
          <cell r="O8011" t="str">
            <v/>
          </cell>
          <cell r="P8011" t="str">
            <v>CUENCA</v>
          </cell>
          <cell r="Q8011" t="str">
            <v>CUENCA</v>
          </cell>
          <cell r="R8011" t="str">
            <v>AZUAY</v>
          </cell>
          <cell r="T8011" t="str">
            <v>ITSACOURIER</v>
          </cell>
          <cell r="U8011" t="str">
            <v>FLEXNETUIO_PROVINCIA</v>
          </cell>
          <cell r="V8011">
            <v>1</v>
          </cell>
          <cell r="W8011">
            <v>1</v>
          </cell>
          <cell r="X8011" t="str">
            <v>FLEXNET ECUADOR - FLEXTUENTI</v>
          </cell>
          <cell r="Y8011" t="str">
            <v>CALLE 28 DE JUNIO S/N Y GARCIA MORENO ENTRADA LLANO GRANDE</v>
          </cell>
        </row>
        <row r="8012">
          <cell r="A8012" t="str">
            <v>414519068</v>
          </cell>
          <cell r="B8012">
            <v>489144</v>
          </cell>
          <cell r="C8012" t="str">
            <v>414519068</v>
          </cell>
          <cell r="D8012" t="str">
            <v>FLEXTUENTI</v>
          </cell>
          <cell r="E8012" t="str">
            <v>DESPACHO</v>
          </cell>
          <cell r="F8012" t="str">
            <v>NORMAL</v>
          </cell>
          <cell r="G8012" t="str">
            <v>031080414519068</v>
          </cell>
          <cell r="H8012">
            <v>44929</v>
          </cell>
          <cell r="I8012" t="str">
            <v>ENTREGADO</v>
          </cell>
          <cell r="J8012">
            <v>44930</v>
          </cell>
          <cell r="K8012" t="str">
            <v>Luis Enrique Santana Macias</v>
          </cell>
          <cell r="L8012" t="str">
            <v>FRANCISCO PACHECO CALLE 25 DE DICIEMBRE  SN  SAN RAFAEL</v>
          </cell>
          <cell r="M8012" t="str">
            <v>1312951518</v>
          </cell>
          <cell r="N8012" t="str">
            <v>0961476887/0978944367</v>
          </cell>
          <cell r="O8012" t="str">
            <v/>
          </cell>
          <cell r="P8012" t="str">
            <v>PORTOVIEJO</v>
          </cell>
          <cell r="Q8012" t="str">
            <v>PORTOVIEJO</v>
          </cell>
          <cell r="R8012" t="str">
            <v>MANABI</v>
          </cell>
          <cell r="T8012" t="str">
            <v>TRAMACO</v>
          </cell>
          <cell r="U8012" t="str">
            <v>FLEXNETUIO_PROVINCIA</v>
          </cell>
          <cell r="V8012">
            <v>1</v>
          </cell>
          <cell r="W8012">
            <v>1</v>
          </cell>
          <cell r="X8012" t="str">
            <v>FLEXNET ECUADOR - FLEXTUENTI</v>
          </cell>
          <cell r="Y8012" t="str">
            <v>CALLE 28 DE JUNIO S/N Y GARCIA MORENO ENTRADA LLANO GRANDE</v>
          </cell>
        </row>
        <row r="8013">
          <cell r="A8013" t="str">
            <v>414519073</v>
          </cell>
          <cell r="B8013">
            <v>489145</v>
          </cell>
          <cell r="C8013" t="str">
            <v>414519073</v>
          </cell>
          <cell r="D8013" t="str">
            <v>FLEXTUENTI</v>
          </cell>
          <cell r="E8013" t="str">
            <v>DESPACHO</v>
          </cell>
          <cell r="F8013" t="str">
            <v>NORMAL</v>
          </cell>
          <cell r="G8013" t="str">
            <v>TF91536</v>
          </cell>
          <cell r="H8013">
            <v>44929</v>
          </cell>
          <cell r="I8013" t="str">
            <v>ENTREGADO</v>
          </cell>
          <cell r="J8013">
            <v>44931</v>
          </cell>
          <cell r="K8013" t="str">
            <v>Alberto Solorzano</v>
          </cell>
          <cell r="L8013" t="str">
            <v>FEBRES CORDERO  CALLE 29  5916 FRANCISCO SEGURA</v>
          </cell>
          <cell r="M8013" t="str">
            <v>0952855138</v>
          </cell>
          <cell r="N8013" t="str">
            <v>0991086163/0990954888</v>
          </cell>
          <cell r="O8013" t="str">
            <v/>
          </cell>
          <cell r="P8013" t="str">
            <v>GUAYAQUIL</v>
          </cell>
          <cell r="Q8013" t="str">
            <v>GUAYAQUIL</v>
          </cell>
          <cell r="R8013" t="str">
            <v>GUAYAS</v>
          </cell>
          <cell r="T8013" t="str">
            <v>ITSACOURIER</v>
          </cell>
          <cell r="U8013" t="str">
            <v>FLEXNETUIO_GYE</v>
          </cell>
          <cell r="V8013">
            <v>1</v>
          </cell>
          <cell r="W8013">
            <v>1</v>
          </cell>
          <cell r="X8013" t="str">
            <v>FLEXNET ECUADOR - FLEXTUENTI</v>
          </cell>
          <cell r="Y8013" t="str">
            <v>CALLE 28 DE JUNIO S/N Y GARCIA MORENO ENTRADA LLANO GRANDE</v>
          </cell>
        </row>
        <row r="8014">
          <cell r="A8014" t="str">
            <v>414519118</v>
          </cell>
          <cell r="B8014">
            <v>489146</v>
          </cell>
          <cell r="C8014" t="str">
            <v>414519118</v>
          </cell>
          <cell r="D8014" t="str">
            <v>FLEXTUENTI</v>
          </cell>
          <cell r="E8014" t="str">
            <v>DESPACHO</v>
          </cell>
          <cell r="F8014" t="str">
            <v>NORMAL</v>
          </cell>
          <cell r="G8014" t="str">
            <v>031080414519118</v>
          </cell>
          <cell r="H8014">
            <v>44929</v>
          </cell>
          <cell r="I8014" t="str">
            <v>ENTREGADO</v>
          </cell>
          <cell r="J8014">
            <v>44930</v>
          </cell>
          <cell r="K8014" t="str">
            <v>Jeyck Bermeo</v>
          </cell>
          <cell r="L8014" t="str">
            <v>MANTA  VIA SAN MATEO MANZANA 3 VILLA 27  SN</v>
          </cell>
          <cell r="M8014" t="str">
            <v>0704765916</v>
          </cell>
          <cell r="N8014" t="str">
            <v>0939675812/0984938611</v>
          </cell>
          <cell r="O8014" t="str">
            <v/>
          </cell>
          <cell r="P8014" t="str">
            <v>MANTA</v>
          </cell>
          <cell r="Q8014" t="str">
            <v>MANTA</v>
          </cell>
          <cell r="R8014" t="str">
            <v>MANABI</v>
          </cell>
          <cell r="T8014" t="str">
            <v>TRAMACO</v>
          </cell>
          <cell r="U8014" t="str">
            <v>FLEXNETUIO_PROVINCIA</v>
          </cell>
          <cell r="V8014">
            <v>1</v>
          </cell>
          <cell r="W8014">
            <v>1</v>
          </cell>
          <cell r="X8014" t="str">
            <v>FLEXNET ECUADOR - FLEXTUENTI</v>
          </cell>
          <cell r="Y8014" t="str">
            <v>CALLE 28 DE JUNIO S/N Y GARCIA MORENO ENTRADA LLANO GRANDE</v>
          </cell>
        </row>
        <row r="8015">
          <cell r="A8015" t="str">
            <v>414519127</v>
          </cell>
          <cell r="B8015">
            <v>489147</v>
          </cell>
          <cell r="C8015" t="str">
            <v>414519127</v>
          </cell>
          <cell r="D8015" t="str">
            <v>FLEXTUENTI</v>
          </cell>
          <cell r="E8015" t="str">
            <v>DESPACHO</v>
          </cell>
          <cell r="F8015" t="str">
            <v>NORMAL</v>
          </cell>
          <cell r="G8015" t="str">
            <v>031080414519127</v>
          </cell>
          <cell r="H8015">
            <v>44929</v>
          </cell>
          <cell r="I8015" t="str">
            <v>ENTREGADO</v>
          </cell>
          <cell r="J8015">
            <v>44930</v>
          </cell>
          <cell r="K8015" t="str">
            <v>Aharon Jordano Garcia Cantos</v>
          </cell>
          <cell r="L8015" t="str">
            <v>LA COLON  CALLE 16 DE  OCTUBRE SN  CALLE PORTOVIEJO</v>
          </cell>
          <cell r="M8015" t="str">
            <v>1315880698</v>
          </cell>
          <cell r="N8015" t="str">
            <v>0990605016/0961448161</v>
          </cell>
          <cell r="O8015" t="str">
            <v/>
          </cell>
          <cell r="P8015" t="str">
            <v>PORTOVIEJO</v>
          </cell>
          <cell r="Q8015" t="str">
            <v>PORTOVIEJO</v>
          </cell>
          <cell r="R8015" t="str">
            <v>MANABI</v>
          </cell>
          <cell r="T8015" t="str">
            <v>TRAMACO</v>
          </cell>
          <cell r="U8015" t="str">
            <v>FLEXNETUIO_PROVINCIA</v>
          </cell>
          <cell r="V8015">
            <v>1</v>
          </cell>
          <cell r="W8015">
            <v>1</v>
          </cell>
          <cell r="X8015" t="str">
            <v>FLEXNET ECUADOR - FLEXTUENTI</v>
          </cell>
          <cell r="Y8015" t="str">
            <v>CALLE 28 DE JUNIO S/N Y GARCIA MORENO ENTRADA LLANO GRANDE</v>
          </cell>
        </row>
        <row r="8016">
          <cell r="A8016" t="str">
            <v>414519166</v>
          </cell>
          <cell r="B8016">
            <v>489148</v>
          </cell>
          <cell r="C8016" t="str">
            <v>414519166</v>
          </cell>
          <cell r="D8016" t="str">
            <v>FLEXTUENTI</v>
          </cell>
          <cell r="E8016" t="str">
            <v>DESPACHO</v>
          </cell>
          <cell r="F8016" t="str">
            <v>DERIVADO PICK UP</v>
          </cell>
          <cell r="G8016" t="str">
            <v>031080414519166</v>
          </cell>
          <cell r="H8016">
            <v>44929</v>
          </cell>
          <cell r="I8016" t="str">
            <v>ENTREGADO</v>
          </cell>
          <cell r="J8016">
            <v>44930</v>
          </cell>
          <cell r="K8016" t="str">
            <v>Teresa del Rocio Lucas Barreto</v>
          </cell>
          <cell r="L8016" t="str">
            <v>OFICINA TRAMACO PUNTO DE ATENCION VIA DAULE</v>
          </cell>
          <cell r="M8016" t="str">
            <v>1307158574</v>
          </cell>
          <cell r="N8016" t="str">
            <v>0991741892/0995192082</v>
          </cell>
          <cell r="O8016" t="str">
            <v/>
          </cell>
          <cell r="P8016" t="str">
            <v>GUAYAQUIL</v>
          </cell>
          <cell r="Q8016" t="str">
            <v>GUAYAQUIL</v>
          </cell>
          <cell r="R8016" t="str">
            <v>GUAYAS</v>
          </cell>
          <cell r="T8016" t="str">
            <v>TRAMACO</v>
          </cell>
          <cell r="U8016" t="str">
            <v>FLEXNETUIO_GYE</v>
          </cell>
          <cell r="V8016">
            <v>1</v>
          </cell>
          <cell r="W8016">
            <v>1</v>
          </cell>
          <cell r="X8016" t="str">
            <v>FLEXNET ECUADOR - FLEXTUENTI</v>
          </cell>
          <cell r="Y8016" t="str">
            <v>CALLE 28 DE JUNIO S/N Y GARCIA MORENO ENTRADA LLANO GRANDE</v>
          </cell>
        </row>
        <row r="8017">
          <cell r="A8017" t="str">
            <v>414519225</v>
          </cell>
          <cell r="B8017">
            <v>489149</v>
          </cell>
          <cell r="C8017" t="str">
            <v>414519225</v>
          </cell>
          <cell r="D8017" t="str">
            <v>FLEXTUENTI</v>
          </cell>
          <cell r="E8017" t="str">
            <v>DESPACHO</v>
          </cell>
          <cell r="F8017" t="str">
            <v>NORMAL</v>
          </cell>
          <cell r="G8017" t="str">
            <v>031080414519225</v>
          </cell>
          <cell r="H8017">
            <v>44929</v>
          </cell>
          <cell r="I8017" t="str">
            <v>ENTREGADO</v>
          </cell>
          <cell r="J8017">
            <v>44930</v>
          </cell>
          <cell r="K8017" t="str">
            <v>Jorge Alberto Chavez Cedeno</v>
          </cell>
          <cell r="L8017" t="str">
            <v>SANTA ANA 9 JULIO  SN  ALBERTO GILER</v>
          </cell>
          <cell r="M8017" t="str">
            <v>1314049220</v>
          </cell>
          <cell r="N8017" t="str">
            <v>0979657946/0979657946</v>
          </cell>
          <cell r="O8017" t="str">
            <v/>
          </cell>
          <cell r="P8017" t="str">
            <v>SANTA ANA</v>
          </cell>
          <cell r="Q8017" t="str">
            <v>SANTA ANA</v>
          </cell>
          <cell r="R8017" t="str">
            <v>MANABI</v>
          </cell>
          <cell r="T8017" t="str">
            <v>TRAMACO</v>
          </cell>
          <cell r="U8017" t="str">
            <v>FLEXNETUIO_PROVINCIA</v>
          </cell>
          <cell r="V8017">
            <v>1</v>
          </cell>
          <cell r="W8017">
            <v>1</v>
          </cell>
          <cell r="X8017" t="str">
            <v>FLEXNET ECUADOR - FLEXTUENTI</v>
          </cell>
          <cell r="Y8017" t="str">
            <v>CALLE 28 DE JUNIO S/N Y GARCIA MORENO ENTRADA LLANO GRANDE</v>
          </cell>
        </row>
        <row r="8018">
          <cell r="A8018" t="str">
            <v>WS414498422</v>
          </cell>
          <cell r="B8018">
            <v>489150</v>
          </cell>
          <cell r="C8018" t="str">
            <v>WS414498422</v>
          </cell>
          <cell r="D8018" t="str">
            <v>FLEXTUENTI</v>
          </cell>
          <cell r="E8018" t="str">
            <v>DESPACHO</v>
          </cell>
          <cell r="F8018" t="str">
            <v>NORMAL</v>
          </cell>
          <cell r="G8018" t="str">
            <v>FT77251</v>
          </cell>
          <cell r="H8018">
            <v>44929</v>
          </cell>
          <cell r="I8018" t="str">
            <v>ENTREGADO</v>
          </cell>
          <cell r="J8018">
            <v>44929</v>
          </cell>
          <cell r="K8018" t="str">
            <v>Raquel Farinango</v>
          </cell>
          <cell r="L8018" t="str">
            <v>CALDERON CALLE  VANCOUVER OE3 204 CASA 12  ALAVA</v>
          </cell>
          <cell r="M8018" t="str">
            <v>1754518957</v>
          </cell>
          <cell r="N8018" t="str">
            <v>0998282894/0998282894</v>
          </cell>
          <cell r="O8018" t="str">
            <v/>
          </cell>
          <cell r="P8018" t="str">
            <v>QUITO</v>
          </cell>
          <cell r="Q8018" t="str">
            <v>QUITO</v>
          </cell>
          <cell r="R8018" t="str">
            <v>PICHINCHA</v>
          </cell>
          <cell r="U8018" t="str">
            <v>FLEXNETUIO_LOCAL</v>
          </cell>
          <cell r="V8018">
            <v>1</v>
          </cell>
          <cell r="W8018">
            <v>1</v>
          </cell>
          <cell r="X8018" t="str">
            <v>FLEXNET ECUADOR - FLEXTUENTI</v>
          </cell>
          <cell r="Y8018" t="str">
            <v>CALLE 28 DE JUNIO S/N Y GARCIA MORENO ENTRADA LLANO GRANDE</v>
          </cell>
        </row>
        <row r="8019">
          <cell r="A8019" t="str">
            <v>414498398</v>
          </cell>
          <cell r="B8019">
            <v>489151</v>
          </cell>
          <cell r="C8019" t="str">
            <v>414498398</v>
          </cell>
          <cell r="D8019" t="str">
            <v>FLEXTUENTI</v>
          </cell>
          <cell r="E8019" t="str">
            <v>DESPACHO</v>
          </cell>
          <cell r="F8019" t="str">
            <v>NORMAL</v>
          </cell>
          <cell r="G8019" t="str">
            <v>TF91540</v>
          </cell>
          <cell r="H8019">
            <v>44929</v>
          </cell>
          <cell r="I8019" t="str">
            <v>ENTREGADO</v>
          </cell>
          <cell r="J8019">
            <v>44930</v>
          </cell>
          <cell r="K8019" t="str">
            <v>LEVI JOSUA CHIRIGUAYA DELGADO</v>
          </cell>
          <cell r="L8019" t="str">
            <v>TARQUI (GY) CALLE 24A NO  MZ1665 SL4  ENTRE 3ER CALLEJON 24 Y 9NO PSJE 38E NO</v>
          </cell>
          <cell r="M8019" t="str">
            <v>0950953448</v>
          </cell>
          <cell r="N8019" t="str">
            <v>0992023272/0992023272</v>
          </cell>
          <cell r="O8019" t="str">
            <v/>
          </cell>
          <cell r="P8019" t="str">
            <v>GUAYAQUIL</v>
          </cell>
          <cell r="Q8019" t="str">
            <v>GUAYAQUIL</v>
          </cell>
          <cell r="R8019" t="str">
            <v>GUAYAS</v>
          </cell>
          <cell r="T8019" t="str">
            <v>ITSACOURIER</v>
          </cell>
          <cell r="U8019" t="str">
            <v>FLEXNETUIO_GYE</v>
          </cell>
          <cell r="V8019">
            <v>1</v>
          </cell>
          <cell r="W8019">
            <v>1</v>
          </cell>
          <cell r="X8019" t="str">
            <v>FLEXNET ECUADOR - FLEXTUENTI</v>
          </cell>
          <cell r="Y8019" t="str">
            <v>CALLE 28 DE JUNIO S/N Y GARCIA MORENO ENTRADA LLANO GRANDE</v>
          </cell>
        </row>
        <row r="8020">
          <cell r="A8020" t="str">
            <v>414498542</v>
          </cell>
          <cell r="B8020">
            <v>489152</v>
          </cell>
          <cell r="C8020" t="str">
            <v>414498542</v>
          </cell>
          <cell r="D8020" t="str">
            <v>FLEXTUENTI</v>
          </cell>
          <cell r="E8020" t="str">
            <v>DESPACHO</v>
          </cell>
          <cell r="F8020" t="str">
            <v>NORMAL</v>
          </cell>
          <cell r="G8020" t="str">
            <v>FT77301</v>
          </cell>
          <cell r="H8020">
            <v>44929</v>
          </cell>
          <cell r="I8020" t="str">
            <v>ENTREGADO</v>
          </cell>
          <cell r="J8020">
            <v>44930</v>
          </cell>
          <cell r="K8020" t="str">
            <v>Rodrigo Yaguana</v>
          </cell>
          <cell r="L8020" t="str">
            <v>LA FERROVIARIA CALLE RAMON CAMPANA S12 253  CALLE AMALUZA</v>
          </cell>
          <cell r="M8020" t="str">
            <v>1102082177</v>
          </cell>
          <cell r="N8020" t="str">
            <v>0986726167/0993956236</v>
          </cell>
          <cell r="O8020" t="str">
            <v/>
          </cell>
          <cell r="P8020" t="str">
            <v>QUITO</v>
          </cell>
          <cell r="Q8020" t="str">
            <v>QUITO</v>
          </cell>
          <cell r="R8020" t="str">
            <v>PICHINCHA</v>
          </cell>
          <cell r="T8020" t="str">
            <v>FLEXTRANS UIO</v>
          </cell>
          <cell r="U8020" t="str">
            <v>FLEXNETUIO_LOCAL</v>
          </cell>
          <cell r="V8020">
            <v>1</v>
          </cell>
          <cell r="W8020">
            <v>1</v>
          </cell>
          <cell r="X8020" t="str">
            <v>FLEXNET ECUADOR - FLEXTUENTI</v>
          </cell>
          <cell r="Y8020" t="str">
            <v>CALLE 28 DE JUNIO S/N Y GARCIA MORENO ENTRADA LLANO GRANDE</v>
          </cell>
        </row>
        <row r="8021">
          <cell r="A8021" t="str">
            <v>414498598</v>
          </cell>
          <cell r="B8021">
            <v>489153</v>
          </cell>
          <cell r="C8021" t="str">
            <v>414498598</v>
          </cell>
          <cell r="D8021" t="str">
            <v>FLEXTUENTI</v>
          </cell>
          <cell r="E8021" t="str">
            <v>DESPACHO</v>
          </cell>
          <cell r="F8021" t="str">
            <v>NORMAL</v>
          </cell>
          <cell r="G8021" t="str">
            <v>FT77300</v>
          </cell>
          <cell r="H8021">
            <v>44929</v>
          </cell>
          <cell r="I8021" t="str">
            <v>ENTREGADO</v>
          </cell>
          <cell r="J8021">
            <v>44930</v>
          </cell>
          <cell r="K8021" t="str">
            <v>Maria Jose Brito Saraguro</v>
          </cell>
          <cell r="L8021" t="str">
            <v>CHIMBACALLE  AV  PEDRO VICENTE MALDONADO EDIFICIO 3   DPTO 33C  CALLE ALAMOR</v>
          </cell>
          <cell r="M8021" t="str">
            <v>1105031205</v>
          </cell>
          <cell r="N8021" t="str">
            <v>0996917285/0985486901</v>
          </cell>
          <cell r="O8021" t="str">
            <v/>
          </cell>
          <cell r="P8021" t="str">
            <v>QUITO</v>
          </cell>
          <cell r="Q8021" t="str">
            <v>QUITO</v>
          </cell>
          <cell r="R8021" t="str">
            <v>PICHINCHA</v>
          </cell>
          <cell r="T8021" t="str">
            <v>FLEXTRANS UIO</v>
          </cell>
          <cell r="U8021" t="str">
            <v>FLEXNETUIO_LOCAL</v>
          </cell>
          <cell r="V8021">
            <v>1</v>
          </cell>
          <cell r="W8021">
            <v>1</v>
          </cell>
          <cell r="X8021" t="str">
            <v>FLEXNET ECUADOR - FLEXTUENTI</v>
          </cell>
          <cell r="Y8021" t="str">
            <v>CALLE 28 DE JUNIO S/N Y GARCIA MORENO ENTRADA LLANO GRANDE</v>
          </cell>
        </row>
        <row r="8022">
          <cell r="A8022" t="str">
            <v>414498599</v>
          </cell>
          <cell r="B8022">
            <v>489154</v>
          </cell>
          <cell r="C8022" t="str">
            <v>414498599</v>
          </cell>
          <cell r="D8022" t="str">
            <v>FLEXTUENTI</v>
          </cell>
          <cell r="E8022" t="str">
            <v>DESPACHO</v>
          </cell>
          <cell r="F8022" t="str">
            <v>NORMAL</v>
          </cell>
          <cell r="G8022" t="str">
            <v>031080414498599</v>
          </cell>
          <cell r="H8022">
            <v>44929</v>
          </cell>
          <cell r="I8022" t="str">
            <v>ENTREGADO</v>
          </cell>
          <cell r="J8022">
            <v>44930</v>
          </cell>
          <cell r="K8022" t="str">
            <v>Ana Palma</v>
          </cell>
          <cell r="L8022" t="str">
            <v>DOCE DE MARZO  AV CHILE  502 AV QUITO</v>
          </cell>
          <cell r="M8022" t="str">
            <v>1308574134</v>
          </cell>
          <cell r="N8022" t="str">
            <v>0995568363/0994901206</v>
          </cell>
          <cell r="O8022" t="str">
            <v/>
          </cell>
          <cell r="P8022" t="str">
            <v>PORTOVIEJO</v>
          </cell>
          <cell r="Q8022" t="str">
            <v>PORTOVIEJO</v>
          </cell>
          <cell r="R8022" t="str">
            <v>MANABI</v>
          </cell>
          <cell r="T8022" t="str">
            <v>TRAMACO</v>
          </cell>
          <cell r="U8022" t="str">
            <v>FLEXNETUIO_PROVINCIA</v>
          </cell>
          <cell r="V8022">
            <v>1</v>
          </cell>
          <cell r="W8022">
            <v>1</v>
          </cell>
          <cell r="X8022" t="str">
            <v>FLEXNET ECUADOR - FLEXTUENTI</v>
          </cell>
          <cell r="Y8022" t="str">
            <v>CALLE 28 DE JUNIO S/N Y GARCIA MORENO ENTRADA LLANO GRANDE</v>
          </cell>
        </row>
        <row r="8023">
          <cell r="A8023" t="str">
            <v>414519266</v>
          </cell>
          <cell r="B8023">
            <v>489155</v>
          </cell>
          <cell r="C8023" t="str">
            <v>414519266</v>
          </cell>
          <cell r="D8023" t="str">
            <v>FLEXTUENTI</v>
          </cell>
          <cell r="E8023" t="str">
            <v>DESPACHO</v>
          </cell>
          <cell r="F8023" t="str">
            <v>NORMAL</v>
          </cell>
          <cell r="G8023" t="str">
            <v>FT77298</v>
          </cell>
          <cell r="H8023">
            <v>44929</v>
          </cell>
          <cell r="I8023" t="str">
            <v>ENTREGADO</v>
          </cell>
          <cell r="J8023">
            <v>44930</v>
          </cell>
          <cell r="K8023" t="str">
            <v>Angelica Benalcazar</v>
          </cell>
          <cell r="L8023" t="str">
            <v>COTOCOLLAO  CALLE ANGEL LUDENA OE52 96  CALLE PEDRO CIEZA DE LEON</v>
          </cell>
          <cell r="M8023" t="str">
            <v>1717641375</v>
          </cell>
          <cell r="N8023" t="str">
            <v>0987152243/0992765634</v>
          </cell>
          <cell r="O8023" t="str">
            <v/>
          </cell>
          <cell r="P8023" t="str">
            <v>QUITO</v>
          </cell>
          <cell r="Q8023" t="str">
            <v>QUITO</v>
          </cell>
          <cell r="R8023" t="str">
            <v>PICHINCHA</v>
          </cell>
          <cell r="T8023" t="str">
            <v>FLEXTRANS UIO</v>
          </cell>
          <cell r="U8023" t="str">
            <v>FLEXNETUIO_LOCAL</v>
          </cell>
          <cell r="V8023">
            <v>1</v>
          </cell>
          <cell r="W8023">
            <v>1</v>
          </cell>
          <cell r="X8023" t="str">
            <v>FLEXNET ECUADOR - FLEXTUENTI</v>
          </cell>
          <cell r="Y8023" t="str">
            <v>CALLE 28 DE JUNIO S/N Y GARCIA MORENO ENTRADA LLANO GRANDE</v>
          </cell>
        </row>
        <row r="8024">
          <cell r="A8024" t="str">
            <v>414519279</v>
          </cell>
          <cell r="B8024">
            <v>489156</v>
          </cell>
          <cell r="C8024" t="str">
            <v>414519279</v>
          </cell>
          <cell r="D8024" t="str">
            <v>FLEXTUENTI</v>
          </cell>
          <cell r="E8024" t="str">
            <v>DESPACHO</v>
          </cell>
          <cell r="F8024" t="str">
            <v>NORMAL</v>
          </cell>
          <cell r="G8024" t="str">
            <v>TF91535</v>
          </cell>
          <cell r="H8024">
            <v>44929</v>
          </cell>
          <cell r="I8024" t="str">
            <v>ENTREGADO</v>
          </cell>
          <cell r="J8024">
            <v>44930</v>
          </cell>
          <cell r="K8024" t="str">
            <v>Ruth Reyes</v>
          </cell>
          <cell r="L8024" t="str">
            <v>TARQUI (GY) CALLE 2DO PASAJE 38C NO MZ 777 SL19 8VA CALLEJON 24 NO</v>
          </cell>
          <cell r="M8024" t="str">
            <v>0957810351</v>
          </cell>
          <cell r="N8024" t="str">
            <v>0991984742/0981088445</v>
          </cell>
          <cell r="O8024" t="str">
            <v/>
          </cell>
          <cell r="P8024" t="str">
            <v>GUAYAQUIL</v>
          </cell>
          <cell r="Q8024" t="str">
            <v>GUAYAQUIL</v>
          </cell>
          <cell r="R8024" t="str">
            <v>GUAYAS</v>
          </cell>
          <cell r="T8024" t="str">
            <v>ITSACOURIER</v>
          </cell>
          <cell r="U8024" t="str">
            <v>FLEXNETUIO_GYE</v>
          </cell>
          <cell r="V8024">
            <v>1</v>
          </cell>
          <cell r="W8024">
            <v>1</v>
          </cell>
          <cell r="X8024" t="str">
            <v>FLEXNET ECUADOR - FLEXTUENTI</v>
          </cell>
          <cell r="Y8024" t="str">
            <v>CALLE 28 DE JUNIO S/N Y GARCIA MORENO ENTRADA LLANO GRANDE</v>
          </cell>
        </row>
        <row r="8025">
          <cell r="A8025" t="str">
            <v>414519339</v>
          </cell>
          <cell r="B8025">
            <v>489157</v>
          </cell>
          <cell r="C8025" t="str">
            <v>414519339</v>
          </cell>
          <cell r="D8025" t="str">
            <v>FLEXTUENTI</v>
          </cell>
          <cell r="E8025" t="str">
            <v>DESPACHO</v>
          </cell>
          <cell r="F8025" t="str">
            <v>NORMAL</v>
          </cell>
          <cell r="G8025" t="str">
            <v>IC4105</v>
          </cell>
          <cell r="H8025">
            <v>44929</v>
          </cell>
          <cell r="I8025" t="str">
            <v>ENTREGADO</v>
          </cell>
          <cell r="J8025">
            <v>44930</v>
          </cell>
          <cell r="K8025" t="str">
            <v>Cecibel Mero</v>
          </cell>
          <cell r="L8025" t="str">
            <v>EL SAGRARIO (AZ)  AV DE LAS AMERICAS SN  CALLE GENERAL TORRES</v>
          </cell>
          <cell r="M8025" t="str">
            <v>0104192166</v>
          </cell>
          <cell r="N8025" t="str">
            <v>0984899616/0984542438</v>
          </cell>
          <cell r="O8025" t="str">
            <v/>
          </cell>
          <cell r="P8025" t="str">
            <v>CUENCA</v>
          </cell>
          <cell r="Q8025" t="str">
            <v>CUENCA</v>
          </cell>
          <cell r="R8025" t="str">
            <v>AZUAY</v>
          </cell>
          <cell r="T8025" t="str">
            <v>ITSACOURIER</v>
          </cell>
          <cell r="U8025" t="str">
            <v>FLEXNETUIO_PROVINCIA</v>
          </cell>
          <cell r="V8025">
            <v>1</v>
          </cell>
          <cell r="W8025">
            <v>1</v>
          </cell>
          <cell r="X8025" t="str">
            <v>FLEXNET ECUADOR - FLEXTUENTI</v>
          </cell>
          <cell r="Y8025" t="str">
            <v>CALLE 28 DE JUNIO S/N Y GARCIA MORENO ENTRADA LLANO GRANDE</v>
          </cell>
        </row>
        <row r="8026">
          <cell r="A8026" t="str">
            <v>414519344</v>
          </cell>
          <cell r="B8026">
            <v>489158</v>
          </cell>
          <cell r="C8026" t="str">
            <v>414519344</v>
          </cell>
          <cell r="D8026" t="str">
            <v>FLEXTUENTI</v>
          </cell>
          <cell r="E8026" t="str">
            <v>DESPACHO</v>
          </cell>
          <cell r="F8026" t="str">
            <v>NORMAL</v>
          </cell>
          <cell r="G8026" t="str">
            <v>FT77297</v>
          </cell>
          <cell r="H8026">
            <v>44929</v>
          </cell>
          <cell r="I8026" t="str">
            <v>ENTREGADO</v>
          </cell>
          <cell r="J8026">
            <v>44930</v>
          </cell>
          <cell r="K8026" t="str">
            <v>Maryurie Paulina Guaygua Chancusig</v>
          </cell>
          <cell r="L8026" t="str">
            <v>PUENGASI  CALLE JUAN DE ARAGON LT 4D  SN</v>
          </cell>
          <cell r="M8026" t="str">
            <v>1752891968</v>
          </cell>
          <cell r="N8026" t="str">
            <v>0993695226/0984599839</v>
          </cell>
          <cell r="O8026" t="str">
            <v/>
          </cell>
          <cell r="P8026" t="str">
            <v>QUITO</v>
          </cell>
          <cell r="Q8026" t="str">
            <v>QUITO</v>
          </cell>
          <cell r="R8026" t="str">
            <v>PICHINCHA</v>
          </cell>
          <cell r="T8026" t="str">
            <v>TRANSERVISS</v>
          </cell>
          <cell r="U8026" t="str">
            <v>FLEXNETUIO_LOCAL</v>
          </cell>
          <cell r="V8026">
            <v>1</v>
          </cell>
          <cell r="W8026">
            <v>1</v>
          </cell>
          <cell r="X8026" t="str">
            <v>FLEXNET ECUADOR - FLEXTUENTI</v>
          </cell>
          <cell r="Y8026" t="str">
            <v>CALLE 28 DE JUNIO S/N Y GARCIA MORENO ENTRADA LLANO GRANDE</v>
          </cell>
        </row>
        <row r="8027">
          <cell r="A8027" t="str">
            <v>414519800</v>
          </cell>
          <cell r="B8027">
            <v>489159</v>
          </cell>
          <cell r="C8027" t="str">
            <v>414519800</v>
          </cell>
          <cell r="D8027" t="str">
            <v>FLEXTUENTI</v>
          </cell>
          <cell r="E8027" t="str">
            <v>DESPACHO</v>
          </cell>
          <cell r="F8027" t="str">
            <v>NORMAL</v>
          </cell>
          <cell r="G8027" t="str">
            <v>FT77296</v>
          </cell>
          <cell r="H8027">
            <v>44929</v>
          </cell>
          <cell r="I8027" t="str">
            <v>ENTREGADO</v>
          </cell>
          <cell r="J8027">
            <v>44930</v>
          </cell>
          <cell r="K8027" t="str">
            <v>Luis Fernando Guzman Flores</v>
          </cell>
          <cell r="L8027" t="str">
            <v>QUITUMBE  AV MALDONADO S46 32 LA COCHA</v>
          </cell>
          <cell r="M8027" t="str">
            <v>1724576309</v>
          </cell>
          <cell r="N8027" t="str">
            <v>0999754456/0998125827</v>
          </cell>
          <cell r="O8027" t="str">
            <v/>
          </cell>
          <cell r="P8027" t="str">
            <v>QUITO</v>
          </cell>
          <cell r="Q8027" t="str">
            <v>QUITO</v>
          </cell>
          <cell r="R8027" t="str">
            <v>PICHINCHA</v>
          </cell>
          <cell r="T8027" t="str">
            <v>FLEXTRANS UIO</v>
          </cell>
          <cell r="U8027" t="str">
            <v>FLEXNETUIO_LOCAL</v>
          </cell>
          <cell r="V8027">
            <v>1</v>
          </cell>
          <cell r="W8027">
            <v>1</v>
          </cell>
          <cell r="X8027" t="str">
            <v>FLEXNET ECUADOR - FLEXTUENTI</v>
          </cell>
          <cell r="Y8027" t="str">
            <v>CALLE 28 DE JUNIO S/N Y GARCIA MORENO ENTRADA LLANO GRANDE</v>
          </cell>
        </row>
        <row r="8028">
          <cell r="A8028" t="str">
            <v>414519899</v>
          </cell>
          <cell r="B8028">
            <v>489160</v>
          </cell>
          <cell r="C8028" t="str">
            <v>414519899</v>
          </cell>
          <cell r="D8028" t="str">
            <v>FLEXTUENTI</v>
          </cell>
          <cell r="E8028" t="str">
            <v>DESPACHO</v>
          </cell>
          <cell r="F8028" t="str">
            <v>NORMAL</v>
          </cell>
          <cell r="G8028" t="str">
            <v>FT77295</v>
          </cell>
          <cell r="H8028">
            <v>44929</v>
          </cell>
          <cell r="I8028" t="str">
            <v>ENTREGADO</v>
          </cell>
          <cell r="J8028">
            <v>44929</v>
          </cell>
          <cell r="K8028" t="str">
            <v>Auria Jacqueline Salazar Aguirre</v>
          </cell>
          <cell r="L8028" t="str">
            <v>LA MENA   CALLE FRANCISCO ANGUTIA  S16 26  CALLE BLAS DE MEDINA</v>
          </cell>
          <cell r="M8028" t="str">
            <v>1727437400</v>
          </cell>
          <cell r="N8028" t="str">
            <v>0989440604/0963301861</v>
          </cell>
          <cell r="O8028" t="str">
            <v/>
          </cell>
          <cell r="P8028" t="str">
            <v>QUITO</v>
          </cell>
          <cell r="Q8028" t="str">
            <v>QUITO</v>
          </cell>
          <cell r="R8028" t="str">
            <v>PICHINCHA</v>
          </cell>
          <cell r="U8028" t="str">
            <v>FLEXNETUIO_LOCAL</v>
          </cell>
          <cell r="V8028">
            <v>1</v>
          </cell>
          <cell r="W8028">
            <v>1</v>
          </cell>
          <cell r="X8028" t="str">
            <v>FLEXNET ECUADOR - FLEXTUENTI</v>
          </cell>
          <cell r="Y8028" t="str">
            <v>CALLE 28 DE JUNIO S/N Y GARCIA MORENO ENTRADA LLANO GRANDE</v>
          </cell>
        </row>
        <row r="8029">
          <cell r="A8029" t="str">
            <v>414519980</v>
          </cell>
          <cell r="B8029">
            <v>489161</v>
          </cell>
          <cell r="C8029" t="str">
            <v>414519980</v>
          </cell>
          <cell r="D8029" t="str">
            <v>FLEXTUENTI</v>
          </cell>
          <cell r="E8029" t="str">
            <v>DESPACHO</v>
          </cell>
          <cell r="F8029" t="str">
            <v>NORMAL</v>
          </cell>
          <cell r="G8029" t="str">
            <v>FT77294</v>
          </cell>
          <cell r="H8029">
            <v>44929</v>
          </cell>
          <cell r="I8029" t="str">
            <v>ENTREGADO</v>
          </cell>
          <cell r="J8029">
            <v>44930</v>
          </cell>
          <cell r="K8029" t="str">
            <v>Rodney Alberto Garces Alarcon</v>
          </cell>
          <cell r="L8029" t="str">
            <v>ALANGASI RIO PASTAZA  675  PASAJE OE14B</v>
          </cell>
          <cell r="M8029" t="str">
            <v>1724052251</v>
          </cell>
          <cell r="N8029" t="str">
            <v>0995549456/0999940721</v>
          </cell>
          <cell r="O8029" t="str">
            <v/>
          </cell>
          <cell r="P8029" t="str">
            <v>QUITO</v>
          </cell>
          <cell r="Q8029" t="str">
            <v>QUITO</v>
          </cell>
          <cell r="R8029" t="str">
            <v>PICHINCHA</v>
          </cell>
          <cell r="T8029" t="str">
            <v>FLEXTRANS UIO</v>
          </cell>
          <cell r="U8029" t="str">
            <v>FLEXNETUIO_LOCAL</v>
          </cell>
          <cell r="V8029">
            <v>1</v>
          </cell>
          <cell r="W8029">
            <v>1</v>
          </cell>
          <cell r="X8029" t="str">
            <v>FLEXNET ECUADOR - FLEXTUENTI</v>
          </cell>
          <cell r="Y8029" t="str">
            <v>CALLE 28 DE JUNIO S/N Y GARCIA MORENO ENTRADA LLANO GRANDE</v>
          </cell>
        </row>
        <row r="8030">
          <cell r="A8030" t="str">
            <v>414520067</v>
          </cell>
          <cell r="B8030">
            <v>489162</v>
          </cell>
          <cell r="C8030" t="str">
            <v>414520067</v>
          </cell>
          <cell r="D8030" t="str">
            <v>FLEXTUENTI</v>
          </cell>
          <cell r="E8030" t="str">
            <v>DESPACHO</v>
          </cell>
          <cell r="F8030" t="str">
            <v>DERIVADO PICK UP</v>
          </cell>
          <cell r="G8030" t="str">
            <v>031080414520067</v>
          </cell>
          <cell r="H8030">
            <v>44929</v>
          </cell>
          <cell r="I8030" t="str">
            <v>ENTREGADO</v>
          </cell>
          <cell r="J8030">
            <v>44943</v>
          </cell>
          <cell r="K8030" t="str">
            <v>Fernanda Jimenez</v>
          </cell>
          <cell r="L8030" t="str">
            <v>OFICINA TRAMACO PORTETE</v>
          </cell>
          <cell r="M8030" t="str">
            <v>0959458209</v>
          </cell>
          <cell r="N8030" t="str">
            <v>0961046119/0960795832</v>
          </cell>
          <cell r="O8030" t="str">
            <v/>
          </cell>
          <cell r="P8030" t="str">
            <v>GUAYAQUIL</v>
          </cell>
          <cell r="Q8030" t="str">
            <v>GUAYAQUIL</v>
          </cell>
          <cell r="R8030" t="str">
            <v>GUAYAS</v>
          </cell>
          <cell r="T8030" t="str">
            <v>TRAMACO</v>
          </cell>
          <cell r="U8030" t="str">
            <v>FLEXNETUIO_GYE</v>
          </cell>
          <cell r="V8030">
            <v>1</v>
          </cell>
          <cell r="W8030">
            <v>1</v>
          </cell>
          <cell r="X8030" t="str">
            <v>FLEXNET ECUADOR - FLEXTUENTI</v>
          </cell>
          <cell r="Y8030" t="str">
            <v>CALLE 28 DE JUNIO S/N Y GARCIA MORENO ENTRADA LLANO GRANDE</v>
          </cell>
        </row>
        <row r="8031">
          <cell r="A8031" t="str">
            <v>414520069</v>
          </cell>
          <cell r="B8031">
            <v>489163</v>
          </cell>
          <cell r="C8031" t="str">
            <v>414520069</v>
          </cell>
          <cell r="D8031" t="str">
            <v>FLEXTUENTI</v>
          </cell>
          <cell r="E8031" t="str">
            <v>DESPACHO</v>
          </cell>
          <cell r="F8031" t="str">
            <v>DERIVADO PICK UP</v>
          </cell>
          <cell r="G8031" t="str">
            <v>031080414520069</v>
          </cell>
          <cell r="H8031">
            <v>44929</v>
          </cell>
          <cell r="I8031" t="str">
            <v>ENTREGADO</v>
          </cell>
          <cell r="J8031">
            <v>44930</v>
          </cell>
          <cell r="K8031" t="str">
            <v>Alex Chamba</v>
          </cell>
          <cell r="L8031" t="str">
            <v>OFICINA TRAMACO QUITO QUITUMBE</v>
          </cell>
          <cell r="M8031" t="str">
            <v>1755590310</v>
          </cell>
          <cell r="N8031" t="str">
            <v>0963702646/0999070739</v>
          </cell>
          <cell r="O8031" t="str">
            <v/>
          </cell>
          <cell r="P8031" t="str">
            <v>QUITO</v>
          </cell>
          <cell r="Q8031" t="str">
            <v>QUITO</v>
          </cell>
          <cell r="R8031" t="str">
            <v>PICHINCHA</v>
          </cell>
          <cell r="T8031" t="str">
            <v>TRAMACO</v>
          </cell>
          <cell r="U8031" t="str">
            <v>FLEXNETUIO_LOCAL</v>
          </cell>
          <cell r="V8031">
            <v>1</v>
          </cell>
          <cell r="W8031">
            <v>1</v>
          </cell>
          <cell r="X8031" t="str">
            <v>FLEXNET ECUADOR - FLEXTUENTI</v>
          </cell>
          <cell r="Y8031" t="str">
            <v>CALLE 28 DE JUNIO S/N Y GARCIA MORENO ENTRADA LLANO GRANDE</v>
          </cell>
        </row>
        <row r="8032">
          <cell r="A8032" t="str">
            <v>414520690</v>
          </cell>
          <cell r="B8032">
            <v>489164</v>
          </cell>
          <cell r="C8032" t="str">
            <v>414520690</v>
          </cell>
          <cell r="D8032" t="str">
            <v>FLEXTUENTI</v>
          </cell>
          <cell r="E8032" t="str">
            <v>DESPACHO</v>
          </cell>
          <cell r="F8032" t="str">
            <v>NORMAL</v>
          </cell>
          <cell r="G8032" t="str">
            <v>031080414520690</v>
          </cell>
          <cell r="H8032">
            <v>44929</v>
          </cell>
          <cell r="I8032" t="str">
            <v>ENTREGADO</v>
          </cell>
          <cell r="J8032">
            <v>44930</v>
          </cell>
          <cell r="K8032" t="str">
            <v>Lilibeth francisca Guanoluisa soledispa</v>
          </cell>
          <cell r="L8032" t="str">
            <v>EL RECREO  CIUDADELA EL RECREO 4TA ETAPA MZ 415  VILLA 24 AV LAURICE ANTON</v>
          </cell>
          <cell r="M8032" t="str">
            <v>0950506188</v>
          </cell>
          <cell r="N8032" t="str">
            <v>0960474501/0960474499</v>
          </cell>
          <cell r="O8032" t="str">
            <v/>
          </cell>
          <cell r="P8032" t="str">
            <v>DURAN</v>
          </cell>
          <cell r="Q8032" t="str">
            <v>DURAN</v>
          </cell>
          <cell r="R8032" t="str">
            <v>GUAYAS</v>
          </cell>
          <cell r="T8032" t="str">
            <v>TRAMACO</v>
          </cell>
          <cell r="U8032" t="str">
            <v>FLEXNETUIO_GYE</v>
          </cell>
          <cell r="V8032">
            <v>1</v>
          </cell>
          <cell r="W8032">
            <v>1</v>
          </cell>
          <cell r="X8032" t="str">
            <v>FLEXNET ECUADOR - FLEXTUENTI</v>
          </cell>
          <cell r="Y8032" t="str">
            <v>CALLE 28 DE JUNIO S/N Y GARCIA MORENO ENTRADA LLANO GRANDE</v>
          </cell>
        </row>
        <row r="8033">
          <cell r="A8033" t="str">
            <v>414520699</v>
          </cell>
          <cell r="B8033">
            <v>489165</v>
          </cell>
          <cell r="C8033" t="str">
            <v>414520699</v>
          </cell>
          <cell r="D8033" t="str">
            <v>FLEXTUENTI</v>
          </cell>
          <cell r="E8033" t="str">
            <v>DESPACHO</v>
          </cell>
          <cell r="F8033" t="str">
            <v>NORMAL</v>
          </cell>
          <cell r="G8033" t="str">
            <v>FT77293</v>
          </cell>
          <cell r="H8033">
            <v>44929</v>
          </cell>
          <cell r="I8033" t="str">
            <v>ENTREGADO</v>
          </cell>
          <cell r="J8033">
            <v>44930</v>
          </cell>
          <cell r="K8033" t="str">
            <v>CESAR BUENO</v>
          </cell>
          <cell r="L8033" t="str">
            <v>ALANGASI  CALLE PASAJE M RIVERA  CASA 4  CALLE RIO PUTUMAYO</v>
          </cell>
          <cell r="M8033" t="str">
            <v>1706392717</v>
          </cell>
          <cell r="N8033" t="str">
            <v>0958792680/0958792680</v>
          </cell>
          <cell r="O8033" t="str">
            <v/>
          </cell>
          <cell r="P8033" t="str">
            <v>QUITO</v>
          </cell>
          <cell r="Q8033" t="str">
            <v>QUITO</v>
          </cell>
          <cell r="R8033" t="str">
            <v>PICHINCHA</v>
          </cell>
          <cell r="T8033" t="str">
            <v>FLEXTRANS UIO</v>
          </cell>
          <cell r="U8033" t="str">
            <v>FLEXNETUIO_LOCAL</v>
          </cell>
          <cell r="V8033">
            <v>1</v>
          </cell>
          <cell r="W8033">
            <v>1</v>
          </cell>
          <cell r="X8033" t="str">
            <v>FLEXNET ECUADOR - FLEXTUENTI</v>
          </cell>
          <cell r="Y8033" t="str">
            <v>CALLE 28 DE JUNIO S/N Y GARCIA MORENO ENTRADA LLANO GRANDE</v>
          </cell>
        </row>
        <row r="8034">
          <cell r="A8034" t="str">
            <v>414520700</v>
          </cell>
          <cell r="B8034">
            <v>489166</v>
          </cell>
          <cell r="C8034" t="str">
            <v>414520700</v>
          </cell>
          <cell r="D8034" t="str">
            <v>FLEXTUENTI</v>
          </cell>
          <cell r="E8034" t="str">
            <v>DESPACHO</v>
          </cell>
          <cell r="F8034" t="str">
            <v>NORMAL</v>
          </cell>
          <cell r="G8034" t="str">
            <v>FT77292</v>
          </cell>
          <cell r="H8034">
            <v>44929</v>
          </cell>
          <cell r="I8034" t="str">
            <v>ENTREGADO</v>
          </cell>
          <cell r="J8034">
            <v>44930</v>
          </cell>
          <cell r="K8034" t="str">
            <v>CESAR BUENO</v>
          </cell>
          <cell r="L8034" t="str">
            <v>ALANGASI CALLE RIO PUTUMAYO  CASA 4  PASAJER M RIVERA</v>
          </cell>
          <cell r="M8034" t="str">
            <v>1706392717</v>
          </cell>
          <cell r="N8034" t="str">
            <v>0969402016/0969402016</v>
          </cell>
          <cell r="O8034" t="str">
            <v/>
          </cell>
          <cell r="P8034" t="str">
            <v>QUITO</v>
          </cell>
          <cell r="Q8034" t="str">
            <v>QUITO</v>
          </cell>
          <cell r="R8034" t="str">
            <v>PICHINCHA</v>
          </cell>
          <cell r="T8034" t="str">
            <v>FLEXTRANS UIO</v>
          </cell>
          <cell r="U8034" t="str">
            <v>FLEXNETUIO_LOCAL</v>
          </cell>
          <cell r="V8034">
            <v>1</v>
          </cell>
          <cell r="W8034">
            <v>1</v>
          </cell>
          <cell r="X8034" t="str">
            <v>FLEXNET ECUADOR - FLEXTUENTI</v>
          </cell>
          <cell r="Y8034" t="str">
            <v>CALLE 28 DE JUNIO S/N Y GARCIA MORENO ENTRADA LLANO GRANDE</v>
          </cell>
        </row>
        <row r="8035">
          <cell r="A8035" t="str">
            <v>414520701</v>
          </cell>
          <cell r="B8035">
            <v>489167</v>
          </cell>
          <cell r="C8035" t="str">
            <v>414520701</v>
          </cell>
          <cell r="D8035" t="str">
            <v>FLEXTUENTI</v>
          </cell>
          <cell r="E8035" t="str">
            <v>DESPACHO</v>
          </cell>
          <cell r="F8035" t="str">
            <v>NORMAL</v>
          </cell>
          <cell r="G8035" t="str">
            <v>FT77291</v>
          </cell>
          <cell r="H8035">
            <v>44929</v>
          </cell>
          <cell r="I8035" t="str">
            <v>ENTREGADO</v>
          </cell>
          <cell r="J8035">
            <v>44930</v>
          </cell>
          <cell r="K8035" t="str">
            <v>CESAR BUENO</v>
          </cell>
          <cell r="L8035" t="str">
            <v>ALANGASI CALLE RIO PUTUMAYO  CASA 4  SECTOR  SAN GABRIEL  CASA DE 2 PISOS COLOR BLANCA  ATRAS DEL COLEGIO JAQUES DALCROZE</v>
          </cell>
          <cell r="M8035" t="str">
            <v>1706392717</v>
          </cell>
          <cell r="N8035" t="str">
            <v>0987074621/0987074621</v>
          </cell>
          <cell r="O8035" t="str">
            <v/>
          </cell>
          <cell r="P8035" t="str">
            <v>QUITO</v>
          </cell>
          <cell r="Q8035" t="str">
            <v>QUITO</v>
          </cell>
          <cell r="R8035" t="str">
            <v>PICHINCHA</v>
          </cell>
          <cell r="T8035" t="str">
            <v>FLEXTRANS UIO</v>
          </cell>
          <cell r="U8035" t="str">
            <v>FLEXNETUIO_LOCAL</v>
          </cell>
          <cell r="V8035">
            <v>1</v>
          </cell>
          <cell r="W8035">
            <v>1</v>
          </cell>
          <cell r="X8035" t="str">
            <v>FLEXNET ECUADOR - FLEXTUENTI</v>
          </cell>
          <cell r="Y8035" t="str">
            <v>CALLE 28 DE JUNIO S/N Y GARCIA MORENO ENTRADA LLANO GRANDE</v>
          </cell>
        </row>
        <row r="8036">
          <cell r="A8036" t="str">
            <v>414520727</v>
          </cell>
          <cell r="B8036">
            <v>489168</v>
          </cell>
          <cell r="C8036" t="str">
            <v>414520727</v>
          </cell>
          <cell r="D8036" t="str">
            <v>FLEXTUENTI</v>
          </cell>
          <cell r="E8036" t="str">
            <v>DESPACHO</v>
          </cell>
          <cell r="F8036" t="str">
            <v>NORMAL</v>
          </cell>
          <cell r="G8036" t="str">
            <v>FT77290</v>
          </cell>
          <cell r="H8036">
            <v>44929</v>
          </cell>
          <cell r="I8036" t="str">
            <v>ENTREGADO</v>
          </cell>
          <cell r="J8036">
            <v>44930</v>
          </cell>
          <cell r="K8036" t="str">
            <v>DIANA ELIZABETH LEMA MALDONADO</v>
          </cell>
          <cell r="L8036" t="str">
            <v>CONOCOTO  FRANCISCO DE ORELLANA L198 HERNANDO DE MAGALLANES</v>
          </cell>
          <cell r="M8036" t="str">
            <v>1752684173</v>
          </cell>
          <cell r="N8036" t="str">
            <v>0998637999/0960407440</v>
          </cell>
          <cell r="O8036" t="str">
            <v/>
          </cell>
          <cell r="P8036" t="str">
            <v>QUITO</v>
          </cell>
          <cell r="Q8036" t="str">
            <v>QUITO</v>
          </cell>
          <cell r="R8036" t="str">
            <v>PICHINCHA</v>
          </cell>
          <cell r="T8036" t="str">
            <v>FLEXTRANS UIO</v>
          </cell>
          <cell r="U8036" t="str">
            <v>FLEXNETUIO_LOCAL</v>
          </cell>
          <cell r="V8036">
            <v>1</v>
          </cell>
          <cell r="W8036">
            <v>1</v>
          </cell>
          <cell r="X8036" t="str">
            <v>FLEXNET ECUADOR - FLEXTUENTI</v>
          </cell>
          <cell r="Y8036" t="str">
            <v>CALLE 28 DE JUNIO S/N Y GARCIA MORENO ENTRADA LLANO GRANDE</v>
          </cell>
        </row>
        <row r="8037">
          <cell r="A8037" t="str">
            <v>414520745</v>
          </cell>
          <cell r="B8037">
            <v>489169</v>
          </cell>
          <cell r="C8037" t="str">
            <v>414520745</v>
          </cell>
          <cell r="D8037" t="str">
            <v>FLEXTUENTI</v>
          </cell>
          <cell r="E8037" t="str">
            <v>DESPACHO</v>
          </cell>
          <cell r="F8037" t="str">
            <v>NORMAL</v>
          </cell>
          <cell r="G8037" t="str">
            <v>FT77289</v>
          </cell>
          <cell r="H8037">
            <v>44929</v>
          </cell>
          <cell r="I8037" t="str">
            <v>ENTREGADO</v>
          </cell>
          <cell r="J8037">
            <v>44931</v>
          </cell>
          <cell r="K8037" t="str">
            <v>Mariana Santana</v>
          </cell>
          <cell r="L8037" t="str">
            <v>GUAMANI AV PEDRO VICENTE MALDONADO PISO 3  PASAJE FERNANDEZ</v>
          </cell>
          <cell r="M8037" t="str">
            <v>1308490844</v>
          </cell>
          <cell r="N8037" t="str">
            <v>0998717536/0998787912</v>
          </cell>
          <cell r="O8037" t="str">
            <v/>
          </cell>
          <cell r="P8037" t="str">
            <v>QUITO</v>
          </cell>
          <cell r="Q8037" t="str">
            <v>QUITO</v>
          </cell>
          <cell r="R8037" t="str">
            <v>PICHINCHA</v>
          </cell>
          <cell r="T8037" t="str">
            <v>EXPRESSCON</v>
          </cell>
          <cell r="U8037" t="str">
            <v>FLEXNETUIO_LOCAL</v>
          </cell>
          <cell r="V8037">
            <v>1</v>
          </cell>
          <cell r="W8037">
            <v>1</v>
          </cell>
          <cell r="X8037" t="str">
            <v>FLEXNET ECUADOR - FLEXTUENTI</v>
          </cell>
          <cell r="Y8037" t="str">
            <v>CALLE 28 DE JUNIO S/N Y GARCIA MORENO ENTRADA LLANO GRANDE</v>
          </cell>
        </row>
        <row r="8038">
          <cell r="A8038" t="str">
            <v>414520806</v>
          </cell>
          <cell r="B8038">
            <v>489170</v>
          </cell>
          <cell r="C8038" t="str">
            <v>414520806</v>
          </cell>
          <cell r="D8038" t="str">
            <v>FLEXTUENTI</v>
          </cell>
          <cell r="E8038" t="str">
            <v>DESPACHO</v>
          </cell>
          <cell r="F8038" t="str">
            <v>NORMAL</v>
          </cell>
          <cell r="G8038" t="str">
            <v>TF91534</v>
          </cell>
          <cell r="H8038">
            <v>44929</v>
          </cell>
          <cell r="I8038" t="str">
            <v>ENTREGADO</v>
          </cell>
          <cell r="J8038">
            <v>44930</v>
          </cell>
          <cell r="K8038" t="str">
            <v>Jennifer lisseth Leon alvarado</v>
          </cell>
          <cell r="L8038" t="str">
            <v>TARQUI  7MO PSJE 19E NO MNZ 2192 SLR 07 AV 38 D NO</v>
          </cell>
          <cell r="M8038" t="str">
            <v>0926815937</v>
          </cell>
          <cell r="N8038" t="str">
            <v>0967722289/0983015041</v>
          </cell>
          <cell r="O8038" t="str">
            <v/>
          </cell>
          <cell r="P8038" t="str">
            <v>GUAYAQUIL</v>
          </cell>
          <cell r="Q8038" t="str">
            <v>GUAYAQUIL</v>
          </cell>
          <cell r="R8038" t="str">
            <v>GUAYAS</v>
          </cell>
          <cell r="T8038" t="str">
            <v>CARGO UNION</v>
          </cell>
          <cell r="U8038" t="str">
            <v>FLEXNETUIO_GYE</v>
          </cell>
          <cell r="V8038">
            <v>1</v>
          </cell>
          <cell r="W8038">
            <v>1</v>
          </cell>
          <cell r="X8038" t="str">
            <v>FLEXNET ECUADOR - FLEXTUENTI</v>
          </cell>
          <cell r="Y8038" t="str">
            <v>CALLE 28 DE JUNIO S/N Y GARCIA MORENO ENTRADA LLANO GRANDE</v>
          </cell>
        </row>
        <row r="8039">
          <cell r="A8039" t="str">
            <v>414520865</v>
          </cell>
          <cell r="B8039">
            <v>489171</v>
          </cell>
          <cell r="C8039" t="str">
            <v>414520865</v>
          </cell>
          <cell r="D8039" t="str">
            <v>FLEXTUENTI</v>
          </cell>
          <cell r="E8039" t="str">
            <v>DESPACHO</v>
          </cell>
          <cell r="F8039" t="str">
            <v>DERIVADO PICK UP</v>
          </cell>
          <cell r="G8039" t="str">
            <v>031080414520865</v>
          </cell>
          <cell r="H8039">
            <v>44929</v>
          </cell>
          <cell r="I8039" t="str">
            <v>ENTREGADO</v>
          </cell>
          <cell r="J8039">
            <v>44936</v>
          </cell>
          <cell r="K8039" t="str">
            <v>Elisa Emperatriz Aviles Verdesoto</v>
          </cell>
          <cell r="L8039" t="str">
            <v>OFICINA TRAMACO QUITO QUITUMBE</v>
          </cell>
          <cell r="M8039" t="str">
            <v>0200482974</v>
          </cell>
          <cell r="N8039" t="str">
            <v>0984987229/0984311399</v>
          </cell>
          <cell r="O8039" t="str">
            <v/>
          </cell>
          <cell r="P8039" t="str">
            <v>QUITO</v>
          </cell>
          <cell r="Q8039" t="str">
            <v>QUITO</v>
          </cell>
          <cell r="R8039" t="str">
            <v>PICHINCHA</v>
          </cell>
          <cell r="T8039" t="str">
            <v>TRAMACO</v>
          </cell>
          <cell r="U8039" t="str">
            <v>FLEXNETUIO_LOCAL</v>
          </cell>
          <cell r="V8039">
            <v>1</v>
          </cell>
          <cell r="W8039">
            <v>1</v>
          </cell>
          <cell r="X8039" t="str">
            <v>FLEXNET ECUADOR - FLEXTUENTI</v>
          </cell>
          <cell r="Y8039" t="str">
            <v>CALLE 28 DE JUNIO S/N Y GARCIA MORENO ENTRADA LLANO GRANDE</v>
          </cell>
        </row>
        <row r="8040">
          <cell r="A8040" t="str">
            <v>414520952</v>
          </cell>
          <cell r="B8040">
            <v>489172</v>
          </cell>
          <cell r="C8040" t="str">
            <v>414520952</v>
          </cell>
          <cell r="D8040" t="str">
            <v>FLEXTUENTI</v>
          </cell>
          <cell r="E8040" t="str">
            <v>DESPACHO</v>
          </cell>
          <cell r="F8040" t="str">
            <v>NORMAL</v>
          </cell>
          <cell r="G8040" t="str">
            <v>FT77288</v>
          </cell>
          <cell r="H8040">
            <v>44929</v>
          </cell>
          <cell r="I8040" t="str">
            <v>ENTREGADO</v>
          </cell>
          <cell r="J8040">
            <v>44929</v>
          </cell>
          <cell r="K8040" t="str">
            <v>jenny patricia angos limaico</v>
          </cell>
          <cell r="L8040" t="str">
            <v>CALDERON ATAHUALPA E4 111 ALBERTO VEGA</v>
          </cell>
          <cell r="M8040" t="str">
            <v>1711419208</v>
          </cell>
          <cell r="N8040" t="str">
            <v>0989467644/0939890327</v>
          </cell>
          <cell r="O8040" t="str">
            <v/>
          </cell>
          <cell r="P8040" t="str">
            <v>QUITO</v>
          </cell>
          <cell r="Q8040" t="str">
            <v>QUITO</v>
          </cell>
          <cell r="R8040" t="str">
            <v>PICHINCHA</v>
          </cell>
          <cell r="U8040" t="str">
            <v>FLEXNETUIO_LOCAL</v>
          </cell>
          <cell r="V8040">
            <v>1</v>
          </cell>
          <cell r="W8040">
            <v>1</v>
          </cell>
          <cell r="X8040" t="str">
            <v>FLEXNET ECUADOR - FLEXTUENTI</v>
          </cell>
          <cell r="Y8040" t="str">
            <v>CALLE 28 DE JUNIO S/N Y GARCIA MORENO ENTRADA LLANO GRANDE</v>
          </cell>
        </row>
        <row r="8041">
          <cell r="A8041" t="str">
            <v>414530422</v>
          </cell>
          <cell r="B8041">
            <v>489173</v>
          </cell>
          <cell r="C8041" t="str">
            <v>414530422</v>
          </cell>
          <cell r="D8041" t="str">
            <v>FLEXTUENTI</v>
          </cell>
          <cell r="E8041" t="str">
            <v>DESPACHO</v>
          </cell>
          <cell r="F8041" t="str">
            <v>NORMAL</v>
          </cell>
          <cell r="G8041" t="str">
            <v>031080414530422</v>
          </cell>
          <cell r="H8041">
            <v>44929</v>
          </cell>
          <cell r="I8041" t="str">
            <v>ENTREGADO</v>
          </cell>
          <cell r="J8041">
            <v>44931</v>
          </cell>
          <cell r="K8041" t="str">
            <v>Damaris Mishell Barrazueta Cuenca</v>
          </cell>
          <cell r="L8041" t="str">
            <v>VALLE CALLE MANUEL AGUSTIN LARA  SN AV SALVADOR BUSTAMANTE CELI</v>
          </cell>
          <cell r="M8041" t="str">
            <v>1104488729</v>
          </cell>
          <cell r="N8041" t="str">
            <v>0985206820/0983118573</v>
          </cell>
          <cell r="O8041" t="str">
            <v/>
          </cell>
          <cell r="P8041" t="str">
            <v>LOJA</v>
          </cell>
          <cell r="Q8041" t="str">
            <v>LOJA</v>
          </cell>
          <cell r="R8041" t="str">
            <v>LOJA</v>
          </cell>
          <cell r="T8041" t="str">
            <v>TRAMACO</v>
          </cell>
          <cell r="U8041" t="str">
            <v>FLEXNETUIO_PROVINCIA</v>
          </cell>
          <cell r="V8041">
            <v>1</v>
          </cell>
          <cell r="W8041">
            <v>1</v>
          </cell>
          <cell r="X8041" t="str">
            <v>FLEXNET ECUADOR - FLEXTUENTI</v>
          </cell>
          <cell r="Y8041" t="str">
            <v>CALLE 28 DE JUNIO S/N Y GARCIA MORENO ENTRADA LLANO GRANDE</v>
          </cell>
        </row>
        <row r="8042">
          <cell r="A8042" t="str">
            <v>414530425</v>
          </cell>
          <cell r="B8042">
            <v>489174</v>
          </cell>
          <cell r="C8042" t="str">
            <v>414530425</v>
          </cell>
          <cell r="D8042" t="str">
            <v>FLEXTUENTI</v>
          </cell>
          <cell r="E8042" t="str">
            <v>DESPACHO</v>
          </cell>
          <cell r="F8042" t="str">
            <v>NORMAL</v>
          </cell>
          <cell r="G8042" t="str">
            <v>FT77287</v>
          </cell>
          <cell r="H8042">
            <v>44929</v>
          </cell>
          <cell r="I8042" t="str">
            <v>ENTREGADO</v>
          </cell>
          <cell r="J8042">
            <v>44929</v>
          </cell>
          <cell r="K8042" t="str">
            <v>Karen Torres</v>
          </cell>
          <cell r="L8042" t="str">
            <v>LA MENA  AV MARISCAL SUCRE Y PILALO  SN PILALO</v>
          </cell>
          <cell r="M8042" t="str">
            <v>1724995715</v>
          </cell>
          <cell r="N8042" t="str">
            <v>0995002686/0995702489</v>
          </cell>
          <cell r="O8042" t="str">
            <v/>
          </cell>
          <cell r="P8042" t="str">
            <v>QUITO</v>
          </cell>
          <cell r="Q8042" t="str">
            <v>QUITO</v>
          </cell>
          <cell r="R8042" t="str">
            <v>PICHINCHA</v>
          </cell>
          <cell r="U8042" t="str">
            <v>FLEXNETUIO_LOCAL</v>
          </cell>
          <cell r="V8042">
            <v>1</v>
          </cell>
          <cell r="W8042">
            <v>1</v>
          </cell>
          <cell r="X8042" t="str">
            <v>FLEXNET ECUADOR - FLEXTUENTI</v>
          </cell>
          <cell r="Y8042" t="str">
            <v>CALLE 28 DE JUNIO S/N Y GARCIA MORENO ENTRADA LLANO GRANDE</v>
          </cell>
        </row>
        <row r="8043">
          <cell r="A8043" t="str">
            <v>414530429</v>
          </cell>
          <cell r="B8043">
            <v>489175</v>
          </cell>
          <cell r="C8043" t="str">
            <v>414530429</v>
          </cell>
          <cell r="D8043" t="str">
            <v>FLEXTUENTI</v>
          </cell>
          <cell r="E8043" t="str">
            <v>DESPACHO</v>
          </cell>
          <cell r="F8043" t="str">
            <v>NORMAL</v>
          </cell>
          <cell r="G8043" t="str">
            <v>FT77286</v>
          </cell>
          <cell r="H8043">
            <v>44929</v>
          </cell>
          <cell r="I8043" t="str">
            <v>ENTREGADO</v>
          </cell>
          <cell r="J8043">
            <v>44929</v>
          </cell>
          <cell r="K8043" t="str">
            <v>Enrique Bermeo</v>
          </cell>
          <cell r="L8043" t="str">
            <v>LA MENA AV MARISCAL SUCRE  PISO 4  PILALO</v>
          </cell>
          <cell r="M8043" t="str">
            <v>1726843194</v>
          </cell>
          <cell r="N8043" t="str">
            <v>0984309505/0995702489</v>
          </cell>
          <cell r="O8043" t="str">
            <v/>
          </cell>
          <cell r="P8043" t="str">
            <v>QUITO</v>
          </cell>
          <cell r="Q8043" t="str">
            <v>QUITO</v>
          </cell>
          <cell r="R8043" t="str">
            <v>PICHINCHA</v>
          </cell>
          <cell r="U8043" t="str">
            <v>FLEXNETUIO_LOCAL</v>
          </cell>
          <cell r="V8043">
            <v>1</v>
          </cell>
          <cell r="W8043">
            <v>1</v>
          </cell>
          <cell r="X8043" t="str">
            <v>FLEXNET ECUADOR - FLEXTUENTI</v>
          </cell>
          <cell r="Y8043" t="str">
            <v>CALLE 28 DE JUNIO S/N Y GARCIA MORENO ENTRADA LLANO GRANDE</v>
          </cell>
        </row>
        <row r="8044">
          <cell r="A8044" t="str">
            <v>414530527</v>
          </cell>
          <cell r="B8044">
            <v>489176</v>
          </cell>
          <cell r="C8044" t="str">
            <v>414530527</v>
          </cell>
          <cell r="D8044" t="str">
            <v>FLEXTUENTI</v>
          </cell>
          <cell r="E8044" t="str">
            <v>DESPACHO</v>
          </cell>
          <cell r="F8044" t="str">
            <v>NORMAL</v>
          </cell>
          <cell r="G8044" t="str">
            <v>031080414530527</v>
          </cell>
          <cell r="H8044">
            <v>44929</v>
          </cell>
          <cell r="I8044" t="str">
            <v>ENTREGADO</v>
          </cell>
          <cell r="J8044">
            <v>44930</v>
          </cell>
          <cell r="K8044" t="str">
            <v>Narciza Bastidas</v>
          </cell>
          <cell r="L8044" t="str">
            <v>SAN JOSE CALLE MONTUFAR  SN  JULIO ANDRADE</v>
          </cell>
          <cell r="M8044" t="str">
            <v>0400735148</v>
          </cell>
          <cell r="N8044" t="str">
            <v>0999453239/0969194662</v>
          </cell>
          <cell r="O8044" t="str">
            <v/>
          </cell>
          <cell r="P8044" t="str">
            <v>MONTUFAR</v>
          </cell>
          <cell r="Q8044" t="str">
            <v>MONTUFAR</v>
          </cell>
          <cell r="R8044" t="str">
            <v>CARCHI</v>
          </cell>
          <cell r="T8044" t="str">
            <v>TRAMACO</v>
          </cell>
          <cell r="U8044" t="str">
            <v>FLEXNETUIO_PROVINCIA</v>
          </cell>
          <cell r="V8044">
            <v>1</v>
          </cell>
          <cell r="W8044">
            <v>1</v>
          </cell>
          <cell r="X8044" t="str">
            <v>FLEXNET ECUADOR - FLEXTUENTI</v>
          </cell>
          <cell r="Y8044" t="str">
            <v>CALLE 28 DE JUNIO S/N Y GARCIA MORENO ENTRADA LLANO GRANDE</v>
          </cell>
        </row>
        <row r="8045">
          <cell r="A8045" t="str">
            <v>414530567</v>
          </cell>
          <cell r="B8045">
            <v>489177</v>
          </cell>
          <cell r="C8045" t="str">
            <v>414530567</v>
          </cell>
          <cell r="D8045" t="str">
            <v>FLEXTUENTI</v>
          </cell>
          <cell r="E8045" t="str">
            <v>DESPACHO</v>
          </cell>
          <cell r="F8045" t="str">
            <v>DERIVADO PICK UP</v>
          </cell>
          <cell r="G8045" t="str">
            <v>031080414530567</v>
          </cell>
          <cell r="H8045">
            <v>44929</v>
          </cell>
          <cell r="I8045" t="str">
            <v>ENTREGADO</v>
          </cell>
          <cell r="J8045">
            <v>44933</v>
          </cell>
          <cell r="K8045" t="str">
            <v>Cecilia Cedeno</v>
          </cell>
          <cell r="L8045" t="str">
            <v>OFICINA TRAMACO PUNTO DE ATENCION VIA DAULE</v>
          </cell>
          <cell r="M8045" t="str">
            <v>1308404258</v>
          </cell>
          <cell r="N8045" t="str">
            <v>0939785031/0982345944</v>
          </cell>
          <cell r="O8045" t="str">
            <v/>
          </cell>
          <cell r="P8045" t="str">
            <v>GUAYAQUIL</v>
          </cell>
          <cell r="Q8045" t="str">
            <v>GUAYAQUIL</v>
          </cell>
          <cell r="R8045" t="str">
            <v>GUAYAS</v>
          </cell>
          <cell r="T8045" t="str">
            <v>TRAMACO</v>
          </cell>
          <cell r="U8045" t="str">
            <v>FLEXNETUIO_GYE</v>
          </cell>
          <cell r="V8045">
            <v>1</v>
          </cell>
          <cell r="W8045">
            <v>1</v>
          </cell>
          <cell r="X8045" t="str">
            <v>FLEXNET ECUADOR - FLEXTUENTI</v>
          </cell>
          <cell r="Y8045" t="str">
            <v>CALLE 28 DE JUNIO S/N Y GARCIA MORENO ENTRADA LLANO GRANDE</v>
          </cell>
        </row>
        <row r="8046">
          <cell r="A8046" t="str">
            <v>414556007</v>
          </cell>
          <cell r="B8046">
            <v>489178</v>
          </cell>
          <cell r="C8046" t="str">
            <v>414556007</v>
          </cell>
          <cell r="D8046" t="str">
            <v>FLEXTUENTI</v>
          </cell>
          <cell r="E8046" t="str">
            <v>DESPACHO</v>
          </cell>
          <cell r="F8046" t="str">
            <v>NORMAL</v>
          </cell>
          <cell r="G8046" t="str">
            <v>FT77277</v>
          </cell>
          <cell r="H8046">
            <v>44929</v>
          </cell>
          <cell r="I8046" t="str">
            <v>ENTREGADO</v>
          </cell>
          <cell r="J8046">
            <v>44930</v>
          </cell>
          <cell r="K8046" t="str">
            <v>Katy Cecilia Andrade Fante</v>
          </cell>
          <cell r="L8046" t="str">
            <v>PONCEANO CALLE GUALAQUIZA  35  AV DIEGO VASQUEZ DE CEPEDA</v>
          </cell>
          <cell r="M8046" t="str">
            <v>1713784054</v>
          </cell>
          <cell r="N8046" t="str">
            <v>0985312701/0992744998</v>
          </cell>
          <cell r="O8046" t="str">
            <v/>
          </cell>
          <cell r="P8046" t="str">
            <v>QUITO</v>
          </cell>
          <cell r="Q8046" t="str">
            <v>QUITO</v>
          </cell>
          <cell r="R8046" t="str">
            <v>PICHINCHA</v>
          </cell>
          <cell r="T8046" t="str">
            <v>FLEXTRANS UIO</v>
          </cell>
          <cell r="U8046" t="str">
            <v>FLEXNETUIO_LOCAL</v>
          </cell>
          <cell r="V8046">
            <v>1</v>
          </cell>
          <cell r="W8046">
            <v>1</v>
          </cell>
          <cell r="X8046" t="str">
            <v>FLEXNET ECUADOR - FLEXTUENTI</v>
          </cell>
          <cell r="Y8046" t="str">
            <v>CALLE 28 DE JUNIO S/N Y GARCIA MORENO ENTRADA LLANO GRANDE</v>
          </cell>
        </row>
        <row r="8047">
          <cell r="A8047" t="str">
            <v>WS414520732</v>
          </cell>
          <cell r="B8047">
            <v>489179</v>
          </cell>
          <cell r="C8047" t="str">
            <v>WS414520732</v>
          </cell>
          <cell r="D8047" t="str">
            <v>FLEXTUENTI</v>
          </cell>
          <cell r="E8047" t="str">
            <v>DESPACHO</v>
          </cell>
          <cell r="F8047" t="str">
            <v>DERIVADO PICK UP</v>
          </cell>
          <cell r="G8047" t="str">
            <v>031080414520732</v>
          </cell>
          <cell r="H8047">
            <v>44929</v>
          </cell>
          <cell r="I8047" t="str">
            <v>ENTREGADO</v>
          </cell>
          <cell r="J8047">
            <v>44931</v>
          </cell>
          <cell r="K8047" t="str">
            <v>Valeria Ochoa</v>
          </cell>
          <cell r="L8047" t="str">
            <v>OFICINA TRAMACO PUNTO DE ATENCION SAN MARINO</v>
          </cell>
          <cell r="M8047" t="str">
            <v>0930363288</v>
          </cell>
          <cell r="N8047" t="str">
            <v>0979366031/0979366031</v>
          </cell>
          <cell r="O8047" t="str">
            <v/>
          </cell>
          <cell r="P8047" t="str">
            <v>GUAYAQUIL</v>
          </cell>
          <cell r="Q8047" t="str">
            <v>GUAYAQUIL</v>
          </cell>
          <cell r="R8047" t="str">
            <v>GUAYAS</v>
          </cell>
          <cell r="T8047" t="str">
            <v>TRAMACO</v>
          </cell>
          <cell r="U8047" t="str">
            <v>FLEXNETUIO_GYE</v>
          </cell>
          <cell r="V8047">
            <v>1</v>
          </cell>
          <cell r="W8047">
            <v>1</v>
          </cell>
          <cell r="X8047" t="str">
            <v>FLEXNET ECUADOR - FLEXTUENTI</v>
          </cell>
          <cell r="Y8047" t="str">
            <v>CALLE 28 DE JUNIO S/N Y GARCIA MORENO ENTRADA LLANO GRANDE</v>
          </cell>
        </row>
        <row r="8048">
          <cell r="A8048" t="str">
            <v>414530688</v>
          </cell>
          <cell r="B8048">
            <v>489180</v>
          </cell>
          <cell r="C8048" t="str">
            <v>414530688</v>
          </cell>
          <cell r="D8048" t="str">
            <v>FLEXTUENTI</v>
          </cell>
          <cell r="E8048" t="str">
            <v>DESPACHO</v>
          </cell>
          <cell r="F8048" t="str">
            <v>NORMAL</v>
          </cell>
          <cell r="G8048" t="str">
            <v>031080414530688</v>
          </cell>
          <cell r="H8048">
            <v>44929</v>
          </cell>
          <cell r="I8048" t="str">
            <v>ENTREGADO</v>
          </cell>
          <cell r="J8048">
            <v>44930</v>
          </cell>
          <cell r="K8048" t="str">
            <v>Angelica Coque</v>
          </cell>
          <cell r="L8048" t="str">
            <v>ABRAHAM CALAZACON   AV JACINTO CORTEZ JHAYYA CASA 374  CALLE VICENTE ROCAFUERTE</v>
          </cell>
          <cell r="M8048" t="str">
            <v>1714372131</v>
          </cell>
          <cell r="N8048" t="str">
            <v>0963463228/0993650774</v>
          </cell>
          <cell r="O8048" t="str">
            <v/>
          </cell>
          <cell r="P8048" t="str">
            <v>SANTO DOMINGO</v>
          </cell>
          <cell r="Q8048" t="str">
            <v>SANTO DOMINGO</v>
          </cell>
          <cell r="R8048" t="str">
            <v>SANTO DOMINGO DE LOS TSACHILAS</v>
          </cell>
          <cell r="T8048" t="str">
            <v>TRAMACO</v>
          </cell>
          <cell r="U8048" t="str">
            <v>FLEXNETUIO_PROVINCIA</v>
          </cell>
          <cell r="V8048">
            <v>1</v>
          </cell>
          <cell r="W8048">
            <v>1</v>
          </cell>
          <cell r="X8048" t="str">
            <v>FLEXNET ECUADOR - FLEXTUENTI</v>
          </cell>
          <cell r="Y8048" t="str">
            <v>CALLE 28 DE JUNIO S/N Y GARCIA MORENO ENTRADA LLANO GRANDE</v>
          </cell>
        </row>
        <row r="8049">
          <cell r="A8049" t="str">
            <v>414498397</v>
          </cell>
          <cell r="B8049">
            <v>489121</v>
          </cell>
          <cell r="C8049" t="str">
            <v>414498397</v>
          </cell>
          <cell r="D8049" t="str">
            <v>FLEXTUENTI</v>
          </cell>
          <cell r="E8049" t="str">
            <v>DESPACHO</v>
          </cell>
          <cell r="F8049" t="str">
            <v>NORMAL</v>
          </cell>
          <cell r="G8049" t="str">
            <v>TF91541</v>
          </cell>
          <cell r="H8049">
            <v>44929</v>
          </cell>
          <cell r="I8049" t="str">
            <v>ENTREGADO</v>
          </cell>
          <cell r="J8049">
            <v>44931</v>
          </cell>
          <cell r="K8049" t="str">
            <v>Braulio Tomala</v>
          </cell>
          <cell r="L8049" t="str">
            <v>LETAMENDI  CALLE PEDRO ROBLES CHAMBERS 100B PEATONAL 21 SO</v>
          </cell>
          <cell r="M8049" t="str">
            <v>0951437623</v>
          </cell>
          <cell r="N8049" t="str">
            <v>0988849331/0963919976</v>
          </cell>
          <cell r="O8049" t="str">
            <v/>
          </cell>
          <cell r="P8049" t="str">
            <v>GUAYAQUIL</v>
          </cell>
          <cell r="Q8049" t="str">
            <v>GUAYAQUIL</v>
          </cell>
          <cell r="R8049" t="str">
            <v>GUAYAS</v>
          </cell>
          <cell r="T8049" t="str">
            <v>ITSACOURIER</v>
          </cell>
          <cell r="U8049" t="str">
            <v>FLEXNETUIO_GYE</v>
          </cell>
          <cell r="V8049">
            <v>1</v>
          </cell>
          <cell r="W8049">
            <v>1</v>
          </cell>
          <cell r="X8049" t="str">
            <v>FLEXNET ECUADOR - FLEXTUENTI</v>
          </cell>
          <cell r="Y8049" t="str">
            <v>CALLE 28 DE JUNIO S/N Y GARCIA MORENO ENTRADA LLANO GRANDE</v>
          </cell>
        </row>
        <row r="8050">
          <cell r="A8050" t="str">
            <v>414498454</v>
          </cell>
          <cell r="B8050">
            <v>489123</v>
          </cell>
          <cell r="C8050" t="str">
            <v>414498454</v>
          </cell>
          <cell r="D8050" t="str">
            <v>FLEXTUENTI</v>
          </cell>
          <cell r="E8050" t="str">
            <v>DESPACHO</v>
          </cell>
          <cell r="F8050" t="str">
            <v>NORMAL</v>
          </cell>
          <cell r="G8050" t="str">
            <v>FT77302</v>
          </cell>
          <cell r="H8050">
            <v>44929</v>
          </cell>
          <cell r="I8050" t="str">
            <v>ENTREGADO</v>
          </cell>
          <cell r="J8050">
            <v>44931</v>
          </cell>
          <cell r="K8050" t="str">
            <v>Luz Gutierrez</v>
          </cell>
          <cell r="L8050" t="str">
            <v>COMITE DEL PUEBLO AV ELOY ALFRO  N65E 61 DE LOS EUCALIPTOS</v>
          </cell>
          <cell r="M8050" t="str">
            <v>1710821628</v>
          </cell>
          <cell r="N8050" t="str">
            <v>0984201878/0995489391</v>
          </cell>
          <cell r="O8050" t="str">
            <v/>
          </cell>
          <cell r="P8050" t="str">
            <v>QUITO</v>
          </cell>
          <cell r="Q8050" t="str">
            <v>QUITO</v>
          </cell>
          <cell r="R8050" t="str">
            <v>PICHINCHA</v>
          </cell>
          <cell r="T8050" t="str">
            <v>FLEXTRANS UIO</v>
          </cell>
          <cell r="U8050" t="str">
            <v>FLEXNETUIO_LOCAL</v>
          </cell>
          <cell r="V8050">
            <v>1</v>
          </cell>
          <cell r="W8050">
            <v>1</v>
          </cell>
          <cell r="X8050" t="str">
            <v>FLEXNET ECUADOR - FLEXTUENTI</v>
          </cell>
          <cell r="Y8050" t="str">
            <v>CALLE 28 DE JUNIO S/N Y GARCIA MORENO ENTRADA LLANO GRANDE</v>
          </cell>
        </row>
        <row r="8051">
          <cell r="A8051" t="str">
            <v>414498457</v>
          </cell>
          <cell r="B8051">
            <v>489124</v>
          </cell>
          <cell r="C8051" t="str">
            <v>414498457</v>
          </cell>
          <cell r="D8051" t="str">
            <v>FLEXTUENTI</v>
          </cell>
          <cell r="E8051" t="str">
            <v>DESPACHO</v>
          </cell>
          <cell r="F8051" t="str">
            <v>NORMAL</v>
          </cell>
          <cell r="G8051" t="str">
            <v>031080414498457</v>
          </cell>
          <cell r="H8051">
            <v>44929</v>
          </cell>
          <cell r="I8051" t="str">
            <v>ENTREGADO</v>
          </cell>
          <cell r="J8051">
            <v>44930</v>
          </cell>
          <cell r="K8051" t="str">
            <v>Shirley Puenayan</v>
          </cell>
          <cell r="L8051" t="str">
            <v>EL SAGRARIO CALLE CALLE SANCHEZ Y CIFUENTES CS 1981 CARLOS EMILIO GRIJALBA</v>
          </cell>
          <cell r="M8051" t="str">
            <v>1050233145</v>
          </cell>
          <cell r="N8051" t="str">
            <v>0983063616/0998110455</v>
          </cell>
          <cell r="O8051" t="str">
            <v/>
          </cell>
          <cell r="P8051" t="str">
            <v>IBARRA</v>
          </cell>
          <cell r="Q8051" t="str">
            <v>IBARRA</v>
          </cell>
          <cell r="R8051" t="str">
            <v>IMBABURA</v>
          </cell>
          <cell r="T8051" t="str">
            <v>TRAMACO</v>
          </cell>
          <cell r="U8051" t="str">
            <v>FLEXNETUIO_PROVINCIA</v>
          </cell>
          <cell r="V8051">
            <v>1</v>
          </cell>
          <cell r="W8051">
            <v>1</v>
          </cell>
          <cell r="X8051" t="str">
            <v>FLEXNET ECUADOR - FLEXTUENTI</v>
          </cell>
          <cell r="Y8051" t="str">
            <v>CALLE 28 DE JUNIO S/N Y GARCIA MORENO ENTRADA LLANO GRANDE</v>
          </cell>
        </row>
        <row r="8052">
          <cell r="A8052" t="str">
            <v>414498467</v>
          </cell>
          <cell r="B8052">
            <v>489125</v>
          </cell>
          <cell r="C8052" t="str">
            <v>414498467</v>
          </cell>
          <cell r="D8052" t="str">
            <v>FLEXTUENTI</v>
          </cell>
          <cell r="E8052" t="str">
            <v>DESPACHO</v>
          </cell>
          <cell r="F8052" t="str">
            <v>NORMAL</v>
          </cell>
          <cell r="G8052" t="str">
            <v>031080414498467</v>
          </cell>
          <cell r="H8052">
            <v>44929</v>
          </cell>
          <cell r="I8052" t="str">
            <v>ENTREGADO</v>
          </cell>
          <cell r="J8052">
            <v>44930</v>
          </cell>
          <cell r="K8052" t="str">
            <v>Tracey Lalangui</v>
          </cell>
          <cell r="L8052" t="str">
            <v>URCUQUI CALLE JULIO MARIA MATOBELLO  SN CALLE ANTONIO ANTE</v>
          </cell>
          <cell r="M8052" t="str">
            <v>1105766974</v>
          </cell>
          <cell r="N8052" t="str">
            <v>0980933658/0998654420</v>
          </cell>
          <cell r="O8052" t="str">
            <v/>
          </cell>
          <cell r="P8052" t="str">
            <v>SAN MIGUEL DE URCUQUI</v>
          </cell>
          <cell r="Q8052" t="str">
            <v>SAN MIGUEL DE URCUQUI</v>
          </cell>
          <cell r="R8052" t="str">
            <v>IMBABURA</v>
          </cell>
          <cell r="T8052" t="str">
            <v>TRAMACO</v>
          </cell>
          <cell r="U8052" t="str">
            <v>FLEXNETUIO_PROVINCIA</v>
          </cell>
          <cell r="V8052">
            <v>1</v>
          </cell>
          <cell r="W8052">
            <v>1</v>
          </cell>
          <cell r="X8052" t="str">
            <v>FLEXNET ECUADOR - FLEXTUENTI</v>
          </cell>
          <cell r="Y8052" t="str">
            <v>CALLE 28 DE JUNIO S/N Y GARCIA MORENO ENTRADA LLANO GRANDE</v>
          </cell>
        </row>
        <row r="8053">
          <cell r="A8053" t="str">
            <v>414498479</v>
          </cell>
          <cell r="B8053">
            <v>489126</v>
          </cell>
          <cell r="C8053" t="str">
            <v>414498479</v>
          </cell>
          <cell r="D8053" t="str">
            <v>FLEXTUENTI</v>
          </cell>
          <cell r="E8053" t="str">
            <v>DESPACHO</v>
          </cell>
          <cell r="F8053" t="str">
            <v>NORMAL</v>
          </cell>
          <cell r="G8053" t="str">
            <v>031080414498479</v>
          </cell>
          <cell r="H8053">
            <v>44929</v>
          </cell>
          <cell r="I8053" t="str">
            <v>ENTREGADO</v>
          </cell>
          <cell r="J8053">
            <v>44931</v>
          </cell>
          <cell r="K8053" t="str">
            <v>Israel Saenz de viteri</v>
          </cell>
          <cell r="L8053" t="str">
            <v>LA AURORA AV LEON FEBRES CORDERO  MANZANA 8 VILLA 6  VICTOR URBANO PEHOVAZ</v>
          </cell>
          <cell r="M8053" t="str">
            <v>0941444671</v>
          </cell>
          <cell r="N8053" t="str">
            <v>0969159924/0986479321</v>
          </cell>
          <cell r="O8053" t="str">
            <v/>
          </cell>
          <cell r="P8053" t="str">
            <v>DAULE</v>
          </cell>
          <cell r="Q8053" t="str">
            <v>DAULE</v>
          </cell>
          <cell r="R8053" t="str">
            <v>GUAYAS</v>
          </cell>
          <cell r="T8053" t="str">
            <v>TRAMACO</v>
          </cell>
          <cell r="U8053" t="str">
            <v>FLEXNETUIO_PROVINCIA</v>
          </cell>
          <cell r="V8053">
            <v>1</v>
          </cell>
          <cell r="W8053">
            <v>1</v>
          </cell>
          <cell r="X8053" t="str">
            <v>FLEXNET ECUADOR - FLEXTUENTI</v>
          </cell>
          <cell r="Y8053" t="str">
            <v>CALLE 28 DE JUNIO S/N Y GARCIA MORENO ENTRADA LLANO GRANDE</v>
          </cell>
        </row>
        <row r="8054">
          <cell r="A8054" t="str">
            <v>414498485</v>
          </cell>
          <cell r="B8054">
            <v>489127</v>
          </cell>
          <cell r="C8054" t="str">
            <v>414498485</v>
          </cell>
          <cell r="D8054" t="str">
            <v>FLEXTUENTI</v>
          </cell>
          <cell r="E8054" t="str">
            <v>DESPACHO</v>
          </cell>
          <cell r="F8054" t="str">
            <v>NORMAL</v>
          </cell>
          <cell r="G8054" t="str">
            <v>031080414498485</v>
          </cell>
          <cell r="H8054">
            <v>44929</v>
          </cell>
          <cell r="I8054" t="str">
            <v>ENTREGADO</v>
          </cell>
          <cell r="J8054">
            <v>44943</v>
          </cell>
          <cell r="K8054" t="str">
            <v>Geronimo Santiago Muriel Martinez</v>
          </cell>
          <cell r="L8054" t="str">
            <v>SALITRE AV 24 DE MAYO  485  CALLE DAULE</v>
          </cell>
          <cell r="M8054" t="str">
            <v>0916810781</v>
          </cell>
          <cell r="N8054" t="str">
            <v>0981024787/0978746260</v>
          </cell>
          <cell r="O8054" t="str">
            <v/>
          </cell>
          <cell r="P8054" t="str">
            <v>SALITRE</v>
          </cell>
          <cell r="Q8054" t="str">
            <v>SALITRE</v>
          </cell>
          <cell r="R8054" t="str">
            <v>GUAYAS</v>
          </cell>
          <cell r="T8054" t="str">
            <v>TRAMACO</v>
          </cell>
          <cell r="U8054" t="str">
            <v>FLEXNETUIO_PROVINCIA</v>
          </cell>
          <cell r="V8054">
            <v>1</v>
          </cell>
          <cell r="W8054">
            <v>1</v>
          </cell>
          <cell r="X8054" t="str">
            <v>FLEXNET ECUADOR - FLEXTUENTI</v>
          </cell>
          <cell r="Y8054" t="str">
            <v>CALLE 28 DE JUNIO S/N Y GARCIA MORENO ENTRADA LLANO GRANDE</v>
          </cell>
        </row>
        <row r="8055">
          <cell r="A8055" t="str">
            <v>414498508</v>
          </cell>
          <cell r="B8055">
            <v>489128</v>
          </cell>
          <cell r="C8055" t="str">
            <v>414498508</v>
          </cell>
          <cell r="D8055" t="str">
            <v>FLEXTUENTI</v>
          </cell>
          <cell r="E8055" t="str">
            <v>DESPACHO</v>
          </cell>
          <cell r="F8055" t="str">
            <v>NORMAL</v>
          </cell>
          <cell r="G8055" t="str">
            <v>TF91539</v>
          </cell>
          <cell r="H8055">
            <v>44929</v>
          </cell>
          <cell r="I8055" t="str">
            <v>ENTREGADO</v>
          </cell>
          <cell r="J8055">
            <v>44930</v>
          </cell>
          <cell r="K8055" t="str">
            <v>Ana Isabel Lopez Garcia</v>
          </cell>
          <cell r="L8055" t="str">
            <v>CARBO CALLE PICHINCHA  SN  ENTRE 10 DE AGOSTO Y CLEMENTE BALLEN</v>
          </cell>
          <cell r="M8055" t="str">
            <v>0930328190</v>
          </cell>
          <cell r="N8055" t="str">
            <v>0968594765/0993144151</v>
          </cell>
          <cell r="O8055" t="str">
            <v/>
          </cell>
          <cell r="P8055" t="str">
            <v>GUAYAQUIL</v>
          </cell>
          <cell r="Q8055" t="str">
            <v>GUAYAQUIL</v>
          </cell>
          <cell r="R8055" t="str">
            <v>GUAYAS</v>
          </cell>
          <cell r="T8055" t="str">
            <v>ITSACOURIER</v>
          </cell>
          <cell r="U8055" t="str">
            <v>FLEXNETUIO_GYE</v>
          </cell>
          <cell r="V8055">
            <v>1</v>
          </cell>
          <cell r="W8055">
            <v>1</v>
          </cell>
          <cell r="X8055" t="str">
            <v>FLEXNET ECUADOR - FLEXTUENTI</v>
          </cell>
          <cell r="Y8055" t="str">
            <v>CALLE 28 DE JUNIO S/N Y GARCIA MORENO ENTRADA LLANO GRANDE</v>
          </cell>
        </row>
        <row r="8056">
          <cell r="A8056" t="str">
            <v>414498509</v>
          </cell>
          <cell r="B8056">
            <v>489129</v>
          </cell>
          <cell r="C8056" t="str">
            <v>414498509</v>
          </cell>
          <cell r="D8056" t="str">
            <v>FLEXTUENTI</v>
          </cell>
          <cell r="E8056" t="str">
            <v>DESPACHO</v>
          </cell>
          <cell r="F8056" t="str">
            <v>NORMAL</v>
          </cell>
          <cell r="G8056" t="str">
            <v>031080414498509</v>
          </cell>
          <cell r="H8056">
            <v>44929</v>
          </cell>
          <cell r="I8056" t="str">
            <v>ENTREGADO</v>
          </cell>
          <cell r="J8056">
            <v>44930</v>
          </cell>
          <cell r="K8056" t="str">
            <v>Karla leonela Cuenca castro</v>
          </cell>
          <cell r="L8056" t="str">
            <v>ELOY ALFARO CALLE 327  SN   AV 217</v>
          </cell>
          <cell r="M8056" t="str">
            <v>1315662393</v>
          </cell>
          <cell r="N8056" t="str">
            <v>0961186198/0992925236</v>
          </cell>
          <cell r="O8056" t="str">
            <v/>
          </cell>
          <cell r="P8056" t="str">
            <v>MANTA</v>
          </cell>
          <cell r="Q8056" t="str">
            <v>MANTA</v>
          </cell>
          <cell r="R8056" t="str">
            <v>MANABI</v>
          </cell>
          <cell r="T8056" t="str">
            <v>TRAMACO</v>
          </cell>
          <cell r="U8056" t="str">
            <v>FLEXNETUIO_PROVINCIA</v>
          </cell>
          <cell r="V8056">
            <v>1</v>
          </cell>
          <cell r="W8056">
            <v>1</v>
          </cell>
          <cell r="X8056" t="str">
            <v>FLEXNET ECUADOR - FLEXTUENTI</v>
          </cell>
          <cell r="Y8056" t="str">
            <v>CALLE 28 DE JUNIO S/N Y GARCIA MORENO ENTRADA LLANO GRANDE</v>
          </cell>
        </row>
        <row r="8057">
          <cell r="A8057" t="str">
            <v>414498521</v>
          </cell>
          <cell r="B8057">
            <v>489130</v>
          </cell>
          <cell r="C8057" t="str">
            <v>414498521</v>
          </cell>
          <cell r="D8057" t="str">
            <v>FLEXTUENTI</v>
          </cell>
          <cell r="E8057" t="str">
            <v>DESPACHO</v>
          </cell>
          <cell r="F8057" t="str">
            <v>NORMAL</v>
          </cell>
          <cell r="G8057" t="str">
            <v>031080414498521</v>
          </cell>
          <cell r="H8057">
            <v>44929</v>
          </cell>
          <cell r="I8057" t="str">
            <v>ENTREGADO</v>
          </cell>
          <cell r="J8057">
            <v>44930</v>
          </cell>
          <cell r="K8057" t="str">
            <v>Javier Morrillo</v>
          </cell>
          <cell r="L8057" t="str">
            <v>LOS ESTEROS VIA ROCA FUERTE  SN  B2</v>
          </cell>
          <cell r="M8057" t="str">
            <v>1312920679</v>
          </cell>
          <cell r="N8057" t="str">
            <v>0939534671/0939534671</v>
          </cell>
          <cell r="O8057" t="str">
            <v/>
          </cell>
          <cell r="P8057" t="str">
            <v>MANTA</v>
          </cell>
          <cell r="Q8057" t="str">
            <v>MANTA</v>
          </cell>
          <cell r="R8057" t="str">
            <v>MANABI</v>
          </cell>
          <cell r="T8057" t="str">
            <v>TRAMACO</v>
          </cell>
          <cell r="U8057" t="str">
            <v>FLEXNETUIO_PROVINCIA</v>
          </cell>
          <cell r="V8057">
            <v>1</v>
          </cell>
          <cell r="W8057">
            <v>1</v>
          </cell>
          <cell r="X8057" t="str">
            <v>FLEXNET ECUADOR - FLEXTUENTI</v>
          </cell>
          <cell r="Y8057" t="str">
            <v>CALLE 28 DE JUNIO S/N Y GARCIA MORENO ENTRADA LLANO GRANDE</v>
          </cell>
        </row>
        <row r="8058">
          <cell r="A8058" t="str">
            <v>414498530</v>
          </cell>
          <cell r="B8058">
            <v>489131</v>
          </cell>
          <cell r="C8058" t="str">
            <v>414498530</v>
          </cell>
          <cell r="D8058" t="str">
            <v>FLEXTUENTI</v>
          </cell>
          <cell r="E8058" t="str">
            <v>DESPACHO</v>
          </cell>
          <cell r="F8058" t="str">
            <v>DERIVADO PICK UP</v>
          </cell>
          <cell r="G8058" t="str">
            <v>031080414498530</v>
          </cell>
          <cell r="H8058">
            <v>44929</v>
          </cell>
          <cell r="I8058" t="str">
            <v>ENTREGADO</v>
          </cell>
          <cell r="J8058">
            <v>44930</v>
          </cell>
          <cell r="K8058" t="str">
            <v>Washington marino Carranza perez</v>
          </cell>
          <cell r="L8058" t="str">
            <v>OFICINA TRAMACO PUNTO DE ATENCION VIA DAULE</v>
          </cell>
          <cell r="M8058" t="str">
            <v>0912298890</v>
          </cell>
          <cell r="N8058" t="str">
            <v>0968645749/0959679900</v>
          </cell>
          <cell r="O8058" t="str">
            <v/>
          </cell>
          <cell r="P8058" t="str">
            <v>GUAYAQUIL</v>
          </cell>
          <cell r="Q8058" t="str">
            <v>GUAYAQUIL</v>
          </cell>
          <cell r="R8058" t="str">
            <v>GUAYAS</v>
          </cell>
          <cell r="T8058" t="str">
            <v>TRAMACO</v>
          </cell>
          <cell r="U8058" t="str">
            <v>FLEXNETUIO_GYE</v>
          </cell>
          <cell r="V8058">
            <v>1</v>
          </cell>
          <cell r="W8058">
            <v>1</v>
          </cell>
          <cell r="X8058" t="str">
            <v>FLEXNET ECUADOR - FLEXTUENTI</v>
          </cell>
          <cell r="Y8058" t="str">
            <v>CALLE 28 DE JUNIO S/N Y GARCIA MORENO ENTRADA LLANO GRANDE</v>
          </cell>
        </row>
        <row r="8059">
          <cell r="A8059" t="str">
            <v>414518864</v>
          </cell>
          <cell r="B8059">
            <v>489132</v>
          </cell>
          <cell r="C8059" t="str">
            <v>414518864</v>
          </cell>
          <cell r="D8059" t="str">
            <v>FLEXTUENTI</v>
          </cell>
          <cell r="E8059" t="str">
            <v>DESPACHO</v>
          </cell>
          <cell r="F8059" t="str">
            <v>NORMAL</v>
          </cell>
          <cell r="G8059" t="str">
            <v>031080414518864</v>
          </cell>
          <cell r="H8059">
            <v>44929</v>
          </cell>
          <cell r="I8059" t="str">
            <v>ENTREGADO</v>
          </cell>
          <cell r="J8059">
            <v>44936</v>
          </cell>
          <cell r="K8059" t="str">
            <v>Luis Orlando Nieves Quimis</v>
          </cell>
          <cell r="L8059" t="str">
            <v>AV ALEJO LASCANO  SN  SN</v>
          </cell>
          <cell r="M8059" t="str">
            <v>1315035566</v>
          </cell>
          <cell r="N8059" t="str">
            <v>0993561062/0986976910</v>
          </cell>
          <cell r="O8059" t="str">
            <v/>
          </cell>
          <cell r="P8059" t="str">
            <v>JIPIJAPA</v>
          </cell>
          <cell r="Q8059" t="str">
            <v>JIPIJAPA</v>
          </cell>
          <cell r="R8059" t="str">
            <v>MANABI</v>
          </cell>
          <cell r="T8059" t="str">
            <v>TRAMACO</v>
          </cell>
          <cell r="U8059" t="str">
            <v>FLEXNETUIO_PROVINCIA</v>
          </cell>
          <cell r="V8059">
            <v>1</v>
          </cell>
          <cell r="W8059">
            <v>1</v>
          </cell>
          <cell r="X8059" t="str">
            <v>FLEXNET ECUADOR - FLEXTUENTI</v>
          </cell>
          <cell r="Y8059" t="str">
            <v>CALLE 28 DE JUNIO S/N Y GARCIA MORENO ENTRADA LLANO GRANDE</v>
          </cell>
        </row>
        <row r="8060">
          <cell r="A8060" t="str">
            <v>414518871</v>
          </cell>
          <cell r="B8060">
            <v>489133</v>
          </cell>
          <cell r="C8060" t="str">
            <v>414518871</v>
          </cell>
          <cell r="D8060" t="str">
            <v>FLEXTUENTI</v>
          </cell>
          <cell r="E8060" t="str">
            <v>DESPACHO</v>
          </cell>
          <cell r="F8060" t="str">
            <v>NORMAL</v>
          </cell>
          <cell r="G8060" t="str">
            <v>031080414518871</v>
          </cell>
          <cell r="H8060">
            <v>44929</v>
          </cell>
          <cell r="I8060" t="str">
            <v>ENTREGADO</v>
          </cell>
          <cell r="J8060">
            <v>44931</v>
          </cell>
          <cell r="K8060" t="str">
            <v>Gladys Galan</v>
          </cell>
          <cell r="L8060" t="str">
            <v>ZARACAY CALLE GEORGE TOWN SN PARAMARIBA</v>
          </cell>
          <cell r="M8060" t="str">
            <v>1103377725</v>
          </cell>
          <cell r="N8060" t="str">
            <v>0980954241/0996163555</v>
          </cell>
          <cell r="O8060" t="str">
            <v/>
          </cell>
          <cell r="P8060" t="str">
            <v>SANTO DOMINGO</v>
          </cell>
          <cell r="Q8060" t="str">
            <v>SANTO DOMINGO</v>
          </cell>
          <cell r="R8060" t="str">
            <v>SANTO DOMINGO DE LOS TSACHILAS</v>
          </cell>
          <cell r="T8060" t="str">
            <v>TRAMACO</v>
          </cell>
          <cell r="U8060" t="str">
            <v>FLEXNETUIO_PROVINCIA</v>
          </cell>
          <cell r="V8060">
            <v>1</v>
          </cell>
          <cell r="W8060">
            <v>1</v>
          </cell>
          <cell r="X8060" t="str">
            <v>FLEXNET ECUADOR - FLEXTUENTI</v>
          </cell>
          <cell r="Y8060" t="str">
            <v>CALLE 28 DE JUNIO S/N Y GARCIA MORENO ENTRADA LLANO GRANDE</v>
          </cell>
        </row>
        <row r="8061">
          <cell r="A8061" t="str">
            <v>414518884</v>
          </cell>
          <cell r="B8061">
            <v>489134</v>
          </cell>
          <cell r="C8061" t="str">
            <v>414518884</v>
          </cell>
          <cell r="D8061" t="str">
            <v>FLEXTUENTI</v>
          </cell>
          <cell r="E8061" t="str">
            <v>DESPACHO</v>
          </cell>
          <cell r="F8061" t="str">
            <v>NORMAL</v>
          </cell>
          <cell r="G8061" t="str">
            <v>031080414518884</v>
          </cell>
          <cell r="H8061">
            <v>44929</v>
          </cell>
          <cell r="I8061" t="str">
            <v>ENTREGADO</v>
          </cell>
          <cell r="J8061">
            <v>44931</v>
          </cell>
          <cell r="K8061" t="str">
            <v>Hugo fernando Carrion ocampo</v>
          </cell>
          <cell r="L8061" t="str">
            <v>VALLE  AV 8 DE DICIEMBRE SN EL TRIBUNO</v>
          </cell>
          <cell r="M8061" t="str">
            <v>1104020951</v>
          </cell>
          <cell r="N8061" t="str">
            <v>0994082901/0986501954</v>
          </cell>
          <cell r="O8061" t="str">
            <v/>
          </cell>
          <cell r="P8061" t="str">
            <v>LOJA</v>
          </cell>
          <cell r="Q8061" t="str">
            <v>LOJA</v>
          </cell>
          <cell r="R8061" t="str">
            <v>LOJA</v>
          </cell>
          <cell r="T8061" t="str">
            <v>TRAMACO</v>
          </cell>
          <cell r="U8061" t="str">
            <v>FLEXNETUIO_PROVINCIA</v>
          </cell>
          <cell r="V8061">
            <v>1</v>
          </cell>
          <cell r="W8061">
            <v>1</v>
          </cell>
          <cell r="X8061" t="str">
            <v>FLEXNET ECUADOR - FLEXTUENTI</v>
          </cell>
          <cell r="Y8061" t="str">
            <v>CALLE 28 DE JUNIO S/N Y GARCIA MORENO ENTRADA LLANO GRANDE</v>
          </cell>
        </row>
        <row r="8062">
          <cell r="A8062" t="str">
            <v>414518920</v>
          </cell>
          <cell r="B8062">
            <v>489135</v>
          </cell>
          <cell r="C8062" t="str">
            <v>414518920</v>
          </cell>
          <cell r="D8062" t="str">
            <v>FLEXTUENTI</v>
          </cell>
          <cell r="E8062" t="str">
            <v>DESPACHO</v>
          </cell>
          <cell r="F8062" t="str">
            <v>NORMAL</v>
          </cell>
          <cell r="G8062" t="str">
            <v>031080414518920</v>
          </cell>
          <cell r="H8062">
            <v>44929</v>
          </cell>
          <cell r="I8062" t="str">
            <v>ENTREGADO</v>
          </cell>
          <cell r="J8062">
            <v>44931</v>
          </cell>
          <cell r="K8062" t="str">
            <v>Mercedes del pilar Quito ulloa</v>
          </cell>
          <cell r="L8062" t="str">
            <v>EL VALLE  CALLE GERONIMO CARRION SN   GARCIA MORENO</v>
          </cell>
          <cell r="M8062" t="str">
            <v>1104618267</v>
          </cell>
          <cell r="N8062" t="str">
            <v>0986501954/0994082901</v>
          </cell>
          <cell r="O8062" t="str">
            <v/>
          </cell>
          <cell r="P8062" t="str">
            <v>LOJA</v>
          </cell>
          <cell r="Q8062" t="str">
            <v>LOJA</v>
          </cell>
          <cell r="R8062" t="str">
            <v>LOJA</v>
          </cell>
          <cell r="T8062" t="str">
            <v>TRAMACO</v>
          </cell>
          <cell r="U8062" t="str">
            <v>FLEXNETUIO_PROVINCIA</v>
          </cell>
          <cell r="V8062">
            <v>1</v>
          </cell>
          <cell r="W8062">
            <v>1</v>
          </cell>
          <cell r="X8062" t="str">
            <v>FLEXNET ECUADOR - FLEXTUENTI</v>
          </cell>
          <cell r="Y8062" t="str">
            <v>CALLE 28 DE JUNIO S/N Y GARCIA MORENO ENTRADA LLANO GRANDE</v>
          </cell>
        </row>
        <row r="8063">
          <cell r="A8063" t="str">
            <v>414518922</v>
          </cell>
          <cell r="B8063">
            <v>489137</v>
          </cell>
          <cell r="C8063" t="str">
            <v>414518922</v>
          </cell>
          <cell r="D8063" t="str">
            <v>FLEXTUENTI</v>
          </cell>
          <cell r="E8063" t="str">
            <v>DESPACHO</v>
          </cell>
          <cell r="F8063" t="str">
            <v>NORMAL</v>
          </cell>
          <cell r="G8063" t="str">
            <v>FT77299</v>
          </cell>
          <cell r="H8063">
            <v>44929</v>
          </cell>
          <cell r="I8063" t="str">
            <v>ENTREGADO</v>
          </cell>
          <cell r="J8063">
            <v>44931</v>
          </cell>
          <cell r="K8063" t="str">
            <v>Paulina Darquea</v>
          </cell>
          <cell r="L8063" t="str">
            <v>QUITUMBE  CALLE SUSANA LETOR  S39 98 TURUBAMBA</v>
          </cell>
          <cell r="M8063" t="str">
            <v>1714416953</v>
          </cell>
          <cell r="N8063" t="str">
            <v>0963028481/0978670839</v>
          </cell>
          <cell r="O8063" t="str">
            <v/>
          </cell>
          <cell r="P8063" t="str">
            <v>QUITO</v>
          </cell>
          <cell r="Q8063" t="str">
            <v>QUITO</v>
          </cell>
          <cell r="R8063" t="str">
            <v>PICHINCHA</v>
          </cell>
          <cell r="T8063" t="str">
            <v>FLEXTRANS UIO</v>
          </cell>
          <cell r="U8063" t="str">
            <v>FLEXNETUIO_LOCAL</v>
          </cell>
          <cell r="V8063">
            <v>1</v>
          </cell>
          <cell r="W8063">
            <v>1</v>
          </cell>
          <cell r="X8063" t="str">
            <v>FLEXNET ECUADOR - FLEXTUENTI</v>
          </cell>
          <cell r="Y8063" t="str">
            <v>CALLE 28 DE JUNIO S/N Y GARCIA MORENO ENTRADA LLANO GRANDE</v>
          </cell>
        </row>
        <row r="8064">
          <cell r="A8064" t="str">
            <v>414518923</v>
          </cell>
          <cell r="B8064">
            <v>489138</v>
          </cell>
          <cell r="C8064" t="str">
            <v>414518923</v>
          </cell>
          <cell r="D8064" t="str">
            <v>FLEXTUENTI</v>
          </cell>
          <cell r="E8064" t="str">
            <v>DESPACHO</v>
          </cell>
          <cell r="F8064" t="str">
            <v>NORMAL</v>
          </cell>
          <cell r="G8064" t="str">
            <v>TF91538</v>
          </cell>
          <cell r="H8064">
            <v>44929</v>
          </cell>
          <cell r="I8064" t="str">
            <v>ENTREGADO</v>
          </cell>
          <cell r="J8064">
            <v>44930</v>
          </cell>
          <cell r="K8064" t="str">
            <v>Monica Margarita Pacheco Valencia</v>
          </cell>
          <cell r="L8064" t="str">
            <v>TARQUI  HONORATO VASQUEZ Y TEODORO TOREH MANZANA 68 SOLAR 12  GASTON THORET</v>
          </cell>
          <cell r="M8064" t="str">
            <v>1303991242</v>
          </cell>
          <cell r="N8064" t="str">
            <v>0989130965/0939230983</v>
          </cell>
          <cell r="O8064" t="str">
            <v/>
          </cell>
          <cell r="P8064" t="str">
            <v>GUAYAQUIL</v>
          </cell>
          <cell r="Q8064" t="str">
            <v>GUAYAQUIL</v>
          </cell>
          <cell r="R8064" t="str">
            <v>GUAYAS</v>
          </cell>
          <cell r="T8064" t="str">
            <v>ITSACOURIER</v>
          </cell>
          <cell r="U8064" t="str">
            <v>FLEXNETUIO_GYE</v>
          </cell>
          <cell r="V8064">
            <v>1</v>
          </cell>
          <cell r="W8064">
            <v>1</v>
          </cell>
          <cell r="X8064" t="str">
            <v>FLEXNET ECUADOR - FLEXTUENTI</v>
          </cell>
          <cell r="Y8064" t="str">
            <v>CALLE 28 DE JUNIO S/N Y GARCIA MORENO ENTRADA LLANO GRANDE</v>
          </cell>
        </row>
        <row r="8065">
          <cell r="A8065" t="str">
            <v>2480624</v>
          </cell>
          <cell r="B8065">
            <v>489089</v>
          </cell>
          <cell r="C8065" t="str">
            <v>2480624</v>
          </cell>
          <cell r="D8065" t="str">
            <v>MDELIVERY</v>
          </cell>
          <cell r="E8065" t="str">
            <v>DESPACHO</v>
          </cell>
          <cell r="F8065" t="str">
            <v>NORMAL</v>
          </cell>
          <cell r="G8065" t="str">
            <v>031080002480624</v>
          </cell>
          <cell r="H8065">
            <v>44929</v>
          </cell>
          <cell r="I8065" t="str">
            <v>ENTREGADO</v>
          </cell>
          <cell r="J8065">
            <v>44930</v>
          </cell>
          <cell r="K8065" t="str">
            <v>KATERIN LAURA MONTESDEOCA LARA_KATERIN LAURA MONTESDEOCA LARA</v>
          </cell>
          <cell r="L8065" t="str">
            <v xml:space="preserve">Calle Alaska y pasaje Jacinto Bucheli en la tienda super Milo frente al parque del barrio Censo Huachigrande </v>
          </cell>
          <cell r="M8065" t="str">
            <v>0202338802001</v>
          </cell>
          <cell r="N8065" t="str">
            <v>0986228845</v>
          </cell>
          <cell r="O8065" t="str">
            <v/>
          </cell>
          <cell r="P8065" t="str">
            <v>AMBATO</v>
          </cell>
          <cell r="Q8065" t="str">
            <v>AMBATO</v>
          </cell>
          <cell r="R8065" t="str">
            <v>TUNGURAHUA</v>
          </cell>
          <cell r="S8065" t="str">
            <v>AMBATO</v>
          </cell>
          <cell r="T8065" t="str">
            <v>TRAMACO</v>
          </cell>
          <cell r="U8065" t="str">
            <v>FLEXNETUIO_PROVINCIA</v>
          </cell>
          <cell r="V8065">
            <v>1</v>
          </cell>
          <cell r="W8065">
            <v>1</v>
          </cell>
          <cell r="X8065" t="str">
            <v>FLEXNET ECUADOR - MDELIVERY</v>
          </cell>
          <cell r="Y8065" t="str">
            <v>CALLE 28 DE JUNIO S/N Y GARCIA MORENO ENTRADA LLANO GRANDE</v>
          </cell>
        </row>
        <row r="8066">
          <cell r="A8066" t="str">
            <v>2480628</v>
          </cell>
          <cell r="B8066">
            <v>489090</v>
          </cell>
          <cell r="C8066" t="str">
            <v>2480628</v>
          </cell>
          <cell r="D8066" t="str">
            <v>MDELIVERY</v>
          </cell>
          <cell r="E8066" t="str">
            <v>DESPACHO</v>
          </cell>
          <cell r="F8066" t="str">
            <v>DERIVADO PICK UP</v>
          </cell>
          <cell r="G8066" t="str">
            <v>031080002480628</v>
          </cell>
          <cell r="H8066">
            <v>44929</v>
          </cell>
          <cell r="I8066" t="str">
            <v>ENTREGADO</v>
          </cell>
          <cell r="J8066">
            <v>44930</v>
          </cell>
          <cell r="K8066" t="str">
            <v>JUAN JULIO JIMENEZ GARCIA_JUAN JULIO JIMENEZ GARCIA</v>
          </cell>
          <cell r="L8066" t="str">
            <v>RETIRA AGENCIA TRAMACO MALECON 721 MARTIN ICAZA DIAGONAL AL KFC</v>
          </cell>
          <cell r="M8066" t="str">
            <v>1206543496001</v>
          </cell>
          <cell r="N8066" t="str">
            <v>0968878968</v>
          </cell>
          <cell r="O8066" t="str">
            <v/>
          </cell>
          <cell r="P8066" t="str">
            <v>BABAHOYO</v>
          </cell>
          <cell r="Q8066" t="str">
            <v>BABAHOYO</v>
          </cell>
          <cell r="R8066" t="str">
            <v>LOS RIOS</v>
          </cell>
          <cell r="S8066" t="str">
            <v>BABAHOYO - LA VIRGINIA</v>
          </cell>
          <cell r="T8066" t="str">
            <v>TRAMACO</v>
          </cell>
          <cell r="U8066" t="str">
            <v>FLEXNETUIO_PROVINCIA</v>
          </cell>
          <cell r="V8066">
            <v>1</v>
          </cell>
          <cell r="W8066">
            <v>1</v>
          </cell>
          <cell r="X8066" t="str">
            <v>FLEXNET ECUADOR - MDELIVERY</v>
          </cell>
          <cell r="Y8066" t="str">
            <v>CALLE 28 DE JUNIO S/N Y GARCIA MORENO ENTRADA LLANO GRANDE</v>
          </cell>
        </row>
        <row r="8067">
          <cell r="A8067" t="str">
            <v>2480631</v>
          </cell>
          <cell r="B8067">
            <v>489092</v>
          </cell>
          <cell r="C8067" t="str">
            <v>2480631</v>
          </cell>
          <cell r="D8067" t="str">
            <v>MDELIVERY</v>
          </cell>
          <cell r="E8067" t="str">
            <v>DESPACHO</v>
          </cell>
          <cell r="F8067" t="str">
            <v>NORMAL</v>
          </cell>
          <cell r="G8067" t="str">
            <v>TF91608</v>
          </cell>
          <cell r="H8067">
            <v>44929</v>
          </cell>
          <cell r="I8067" t="str">
            <v>ENTREGADO</v>
          </cell>
          <cell r="J8067">
            <v>44932</v>
          </cell>
          <cell r="K8067" t="str">
            <v>ISRAEL ANTONIO TOMALA JIMENEZ_ISRAEL ANTONIO TOMALA JIMENEZ</v>
          </cell>
          <cell r="L8067" t="str">
            <v xml:space="preserve"> Guerrero Martinez entre Domingo Sabio y chemper A lado de una distribuidora de Cerveza hay una peluqueriaENTREGAR A PARTIR DE LAS 2PM </v>
          </cell>
          <cell r="M8067" t="str">
            <v>0921302980001</v>
          </cell>
          <cell r="N8067" t="str">
            <v>0984538373/0983536032</v>
          </cell>
          <cell r="O8067" t="str">
            <v/>
          </cell>
          <cell r="P8067" t="str">
            <v>GUAYAQUIL</v>
          </cell>
          <cell r="Q8067" t="str">
            <v>GUAYAQUIL</v>
          </cell>
          <cell r="R8067" t="str">
            <v>GUAYAS</v>
          </cell>
          <cell r="T8067" t="str">
            <v>ITSACOURIER</v>
          </cell>
          <cell r="U8067" t="str">
            <v>FLEXNETUIO_GYE</v>
          </cell>
          <cell r="V8067">
            <v>1</v>
          </cell>
          <cell r="W8067">
            <v>1</v>
          </cell>
          <cell r="X8067" t="str">
            <v>FLEXNET ECUADOR - MDELIVERY</v>
          </cell>
          <cell r="Y8067" t="str">
            <v>CALLE 28 DE JUNIO S/N Y GARCIA MORENO ENTRADA LLANO GRANDE</v>
          </cell>
        </row>
        <row r="8068">
          <cell r="A8068" t="str">
            <v>2480633</v>
          </cell>
          <cell r="B8068">
            <v>489093</v>
          </cell>
          <cell r="C8068" t="str">
            <v>2480633</v>
          </cell>
          <cell r="D8068" t="str">
            <v>MDELIVERY</v>
          </cell>
          <cell r="E8068" t="str">
            <v>DESPACHO</v>
          </cell>
          <cell r="F8068" t="str">
            <v>NORMAL</v>
          </cell>
          <cell r="G8068" t="str">
            <v>FT77395</v>
          </cell>
          <cell r="H8068">
            <v>44929</v>
          </cell>
          <cell r="I8068" t="str">
            <v>ENTREGADO</v>
          </cell>
          <cell r="J8068">
            <v>44935</v>
          </cell>
          <cell r="K8068" t="str">
            <v>LUCERO OSORIO CECILIA CRISTINA_LUCERO OSORIO CECILIA CRISTINA</v>
          </cell>
          <cell r="L8068" t="str">
            <v>PICHINCHA QUITO MONJAS JARDIN DEL VALLE CALLE S2I E20 61 Y ALFONSO MORA CERRAMIENTO VERDE CON ARBOLEN VEREDA ENTREGAR A PARTIR DE LAS 2PM</v>
          </cell>
          <cell r="M8068" t="str">
            <v>1715991228001</v>
          </cell>
          <cell r="N8068" t="str">
            <v>0999366692</v>
          </cell>
          <cell r="O8068" t="str">
            <v/>
          </cell>
          <cell r="P8068" t="str">
            <v>QUITO</v>
          </cell>
          <cell r="Q8068" t="str">
            <v>QUITO</v>
          </cell>
          <cell r="R8068" t="str">
            <v>PICHINCHA</v>
          </cell>
          <cell r="T8068" t="str">
            <v>TRANSERVISS</v>
          </cell>
          <cell r="U8068" t="str">
            <v>FLEXNETUIO_LOCAL</v>
          </cell>
          <cell r="V8068">
            <v>1</v>
          </cell>
          <cell r="W8068">
            <v>1</v>
          </cell>
          <cell r="X8068" t="str">
            <v>FLEXNET ECUADOR - MDELIVERY</v>
          </cell>
          <cell r="Y8068" t="str">
            <v>CALLE 28 DE JUNIO S/N Y GARCIA MORENO ENTRADA LLANO GRANDE</v>
          </cell>
        </row>
        <row r="8069">
          <cell r="A8069" t="str">
            <v>2480634</v>
          </cell>
          <cell r="B8069">
            <v>489094</v>
          </cell>
          <cell r="C8069" t="str">
            <v>2480634</v>
          </cell>
          <cell r="D8069" t="str">
            <v>MDELIVERY</v>
          </cell>
          <cell r="E8069" t="str">
            <v>DESPACHO</v>
          </cell>
          <cell r="F8069" t="str">
            <v>NORMAL</v>
          </cell>
          <cell r="G8069" t="str">
            <v>TF91607</v>
          </cell>
          <cell r="H8069">
            <v>44929</v>
          </cell>
          <cell r="I8069" t="str">
            <v>ENTREGADO</v>
          </cell>
          <cell r="J8069">
            <v>44931</v>
          </cell>
          <cell r="K8069" t="str">
            <v>MARIUXI RODRIGUEZ JURADO_CAMARA DE LA CONSTRUCCION DE GUAYAQUIL</v>
          </cell>
          <cell r="L8069" t="str">
            <v xml:space="preserve">Ave Francisco de orellana y Miguel H Alcivar Edificio Centro Empresarial Las Camaras Torre A piso 7 Camara de la Construccion de Guayaquil </v>
          </cell>
          <cell r="M8069" t="str">
            <v>0990970831001</v>
          </cell>
          <cell r="N8069" t="str">
            <v>0998852904</v>
          </cell>
          <cell r="O8069" t="str">
            <v/>
          </cell>
          <cell r="P8069" t="str">
            <v>GUAYAQUIL</v>
          </cell>
          <cell r="Q8069" t="str">
            <v>GUAYAQUIL</v>
          </cell>
          <cell r="R8069" t="str">
            <v>GUAYAS</v>
          </cell>
          <cell r="T8069" t="str">
            <v>ITSACOURIER</v>
          </cell>
          <cell r="U8069" t="str">
            <v>FLEXNETUIO_GYE</v>
          </cell>
          <cell r="V8069">
            <v>1</v>
          </cell>
          <cell r="W8069">
            <v>1</v>
          </cell>
          <cell r="X8069" t="str">
            <v>FLEXNET ECUADOR - MDELIVERY</v>
          </cell>
          <cell r="Y8069" t="str">
            <v>CALLE 28 DE JUNIO S/N Y GARCIA MORENO ENTRADA LLANO GRANDE</v>
          </cell>
        </row>
        <row r="8070">
          <cell r="A8070" t="str">
            <v>2480635</v>
          </cell>
          <cell r="B8070">
            <v>489095</v>
          </cell>
          <cell r="C8070" t="str">
            <v>2480635</v>
          </cell>
          <cell r="D8070" t="str">
            <v>MDELIVERY</v>
          </cell>
          <cell r="E8070" t="str">
            <v>DESPACHO</v>
          </cell>
          <cell r="F8070" t="str">
            <v>NORMAL</v>
          </cell>
          <cell r="G8070" t="str">
            <v>TF91572</v>
          </cell>
          <cell r="H8070">
            <v>44929</v>
          </cell>
          <cell r="I8070" t="str">
            <v>ENTREGADO</v>
          </cell>
          <cell r="J8070">
            <v>44930</v>
          </cell>
          <cell r="K8070" t="str">
            <v>LOPEZ MANTUANO DARWIN XAVIER O CINDY LOOR_LOPEZ MANTUANO DARWIN XAVIER</v>
          </cell>
          <cell r="L8070" t="str">
            <v xml:space="preserve"> francisco orelaLna m 3 vila 13 casa 2 PISOS color cafe esquina local viva ecuador </v>
          </cell>
          <cell r="M8070" t="str">
            <v>0940521628001</v>
          </cell>
          <cell r="N8070" t="str">
            <v>0986451583</v>
          </cell>
          <cell r="O8070" t="str">
            <v/>
          </cell>
          <cell r="P8070" t="str">
            <v>GUAYAQUIL</v>
          </cell>
          <cell r="Q8070" t="str">
            <v>GUAYAQUIL</v>
          </cell>
          <cell r="R8070" t="str">
            <v>GUAYAS</v>
          </cell>
          <cell r="T8070" t="str">
            <v>ITSACOURIER</v>
          </cell>
          <cell r="U8070" t="str">
            <v>FLEXNETUIO_GYE</v>
          </cell>
          <cell r="V8070">
            <v>1</v>
          </cell>
          <cell r="W8070">
            <v>1</v>
          </cell>
          <cell r="X8070" t="str">
            <v>FLEXNET ECUADOR - MDELIVERY</v>
          </cell>
          <cell r="Y8070" t="str">
            <v>CALLE 28 DE JUNIO S/N Y GARCIA MORENO ENTRADA LLANO GRANDE</v>
          </cell>
        </row>
        <row r="8071">
          <cell r="A8071" t="str">
            <v>2480636</v>
          </cell>
          <cell r="B8071">
            <v>489096</v>
          </cell>
          <cell r="C8071" t="str">
            <v>2480636</v>
          </cell>
          <cell r="D8071" t="str">
            <v>MDELIVERY</v>
          </cell>
          <cell r="E8071" t="str">
            <v>DESPACHO</v>
          </cell>
          <cell r="F8071" t="str">
            <v>NORMAL</v>
          </cell>
          <cell r="G8071" t="str">
            <v>031080002480636</v>
          </cell>
          <cell r="H8071">
            <v>44929</v>
          </cell>
          <cell r="I8071" t="str">
            <v>ENTREGADO</v>
          </cell>
          <cell r="J8071">
            <v>44930</v>
          </cell>
          <cell r="K8071" t="str">
            <v>MARWIN JOSEPH COBENA SUAREZ O OLGA SUAREZ_MARWIN JOSEPH COBENA SUAREZ</v>
          </cell>
          <cell r="L8071" t="str">
            <v>Parroquia 7 de octubre entre calle novena y la decima Cdla El Chofer Mz 17 Sl 7 Walter Andrade Decima y Decima 1ra</v>
          </cell>
          <cell r="M8071" t="str">
            <v>0942629924001</v>
          </cell>
          <cell r="N8071" t="str">
            <v>0989599354/0980978572</v>
          </cell>
          <cell r="O8071" t="str">
            <v/>
          </cell>
          <cell r="P8071" t="str">
            <v>QUEVEDO</v>
          </cell>
          <cell r="Q8071" t="str">
            <v>QUEVEDO</v>
          </cell>
          <cell r="R8071" t="str">
            <v>LOS RIOS</v>
          </cell>
          <cell r="T8071" t="str">
            <v>TRAMACO</v>
          </cell>
          <cell r="U8071" t="str">
            <v>FLEXNETUIO_PROVINCIA</v>
          </cell>
          <cell r="V8071">
            <v>1</v>
          </cell>
          <cell r="W8071">
            <v>1</v>
          </cell>
          <cell r="X8071" t="str">
            <v>FLEXNET ECUADOR - MDELIVERY</v>
          </cell>
          <cell r="Y8071" t="str">
            <v>CALLE 28 DE JUNIO S/N Y GARCIA MORENO ENTRADA LLANO GRANDE</v>
          </cell>
        </row>
        <row r="8072">
          <cell r="A8072" t="str">
            <v>2480637</v>
          </cell>
          <cell r="B8072">
            <v>489097</v>
          </cell>
          <cell r="C8072" t="str">
            <v>2480637</v>
          </cell>
          <cell r="D8072" t="str">
            <v>MDELIVERY</v>
          </cell>
          <cell r="E8072" t="str">
            <v>DESPACHO</v>
          </cell>
          <cell r="F8072" t="str">
            <v>NORMAL</v>
          </cell>
          <cell r="G8072" t="str">
            <v>IC4110</v>
          </cell>
          <cell r="H8072">
            <v>44929</v>
          </cell>
          <cell r="I8072" t="str">
            <v>ENTREGADO</v>
          </cell>
          <cell r="J8072">
            <v>44930</v>
          </cell>
          <cell r="K8072" t="str">
            <v>MAYRA ANDREA CARRION JIMENEZ_MAYRA ANDREA CARRION JIMENEZ</v>
          </cell>
          <cell r="L8072" t="str">
            <v>CALLE BOLIVAR 450 Y VERGAS MACHUCA EDIF SAN DIEGO</v>
          </cell>
          <cell r="M8072" t="str">
            <v>0105217970001</v>
          </cell>
          <cell r="N8072" t="str">
            <v>0987150700</v>
          </cell>
          <cell r="O8072" t="str">
            <v/>
          </cell>
          <cell r="P8072" t="str">
            <v>CUENCA</v>
          </cell>
          <cell r="Q8072" t="str">
            <v>CUENCA</v>
          </cell>
          <cell r="R8072" t="str">
            <v>AZUAY</v>
          </cell>
          <cell r="T8072" t="str">
            <v>ITSACOURIER</v>
          </cell>
          <cell r="U8072" t="str">
            <v>FLEXNETUIO_PROVINCIA</v>
          </cell>
          <cell r="V8072">
            <v>1</v>
          </cell>
          <cell r="W8072">
            <v>1</v>
          </cell>
          <cell r="X8072" t="str">
            <v>FLEXNET ECUADOR - MDELIVERY</v>
          </cell>
          <cell r="Y8072" t="str">
            <v>CALLE 28 DE JUNIO S/N Y GARCIA MORENO ENTRADA LLANO GRANDE</v>
          </cell>
        </row>
        <row r="8073">
          <cell r="A8073" t="str">
            <v>2480639</v>
          </cell>
          <cell r="B8073">
            <v>489098</v>
          </cell>
          <cell r="C8073" t="str">
            <v>2480639</v>
          </cell>
          <cell r="D8073" t="str">
            <v>MDELIVERY</v>
          </cell>
          <cell r="E8073" t="str">
            <v>DESPACHO</v>
          </cell>
          <cell r="F8073" t="str">
            <v>NORMAL</v>
          </cell>
          <cell r="G8073" t="str">
            <v>031080002480639</v>
          </cell>
          <cell r="H8073">
            <v>44929</v>
          </cell>
          <cell r="I8073" t="str">
            <v>ENTREGADO</v>
          </cell>
          <cell r="J8073">
            <v>44930</v>
          </cell>
          <cell r="K8073" t="str">
            <v>JORGE EDERSON QUINONEZ VASQUEZ_JORGE EDERSON QUINONEZ VASQUEZ</v>
          </cell>
          <cell r="L8073" t="str">
            <v>Plazoleta de Aire libre CALLE MANUELITA SAENZ 10 casas mas arriba de la plazoleta Casa color verde</v>
          </cell>
          <cell r="M8073" t="str">
            <v>0803227073001</v>
          </cell>
          <cell r="N8073" t="str">
            <v>0993396450/0996447774</v>
          </cell>
          <cell r="O8073" t="str">
            <v/>
          </cell>
          <cell r="P8073" t="str">
            <v>ESMERALDAS</v>
          </cell>
          <cell r="Q8073" t="str">
            <v>ESMERALDAS</v>
          </cell>
          <cell r="R8073" t="str">
            <v>ESMERALDAS</v>
          </cell>
          <cell r="T8073" t="str">
            <v>TRAMACO</v>
          </cell>
          <cell r="U8073" t="str">
            <v>FLEXNETUIO_PROVINCIA</v>
          </cell>
          <cell r="V8073">
            <v>1</v>
          </cell>
          <cell r="W8073">
            <v>1</v>
          </cell>
          <cell r="X8073" t="str">
            <v>FLEXNET ECUADOR - MDELIVERY</v>
          </cell>
          <cell r="Y8073" t="str">
            <v>CALLE 28 DE JUNIO S/N Y GARCIA MORENO ENTRADA LLANO GRANDE</v>
          </cell>
        </row>
        <row r="8074">
          <cell r="A8074" t="str">
            <v>2480640</v>
          </cell>
          <cell r="B8074">
            <v>489099</v>
          </cell>
          <cell r="C8074" t="str">
            <v>2480640</v>
          </cell>
          <cell r="D8074" t="str">
            <v>MDELIVERY</v>
          </cell>
          <cell r="E8074" t="str">
            <v>DESPACHO</v>
          </cell>
          <cell r="F8074" t="str">
            <v>NORMAL</v>
          </cell>
          <cell r="G8074" t="str">
            <v>FT77324</v>
          </cell>
          <cell r="H8074">
            <v>44929</v>
          </cell>
          <cell r="I8074" t="str">
            <v>ENTREGADO</v>
          </cell>
          <cell r="J8074">
            <v>44931</v>
          </cell>
          <cell r="K8074" t="str">
            <v>CUBERO GUAMAN ANAHI CAROLINA_MANTSOLUTION SOCIEDAD POR ACCIONES SIMPLIFICADA</v>
          </cell>
          <cell r="L8074" t="str">
            <v xml:space="preserve">SECTOR LOMAS DE PUENGASI BARRIO OBRERO INDEPENDIENTE Calle South y Calle East A pocas cuadras de SLUDMED A 2 cuadras de Jardin de Infantes NELA MARTiNEZ ESPINOZA </v>
          </cell>
          <cell r="M8074" t="str">
            <v>1793181430001</v>
          </cell>
          <cell r="N8074" t="str">
            <v>0979158061/0969984464</v>
          </cell>
          <cell r="O8074" t="str">
            <v/>
          </cell>
          <cell r="P8074" t="str">
            <v>QUITO</v>
          </cell>
          <cell r="Q8074" t="str">
            <v>QUITO</v>
          </cell>
          <cell r="R8074" t="str">
            <v>PICHINCHA</v>
          </cell>
          <cell r="T8074" t="str">
            <v>FLEXTRANS UIO</v>
          </cell>
          <cell r="U8074" t="str">
            <v>FLEXNETUIO_LOCAL</v>
          </cell>
          <cell r="V8074">
            <v>1</v>
          </cell>
          <cell r="W8074">
            <v>1</v>
          </cell>
          <cell r="X8074" t="str">
            <v>FLEXNET ECUADOR - MDELIVERY</v>
          </cell>
          <cell r="Y8074" t="str">
            <v>CALLE 28 DE JUNIO S/N Y GARCIA MORENO ENTRADA LLANO GRANDE</v>
          </cell>
        </row>
        <row r="8075">
          <cell r="A8075" t="str">
            <v>2480644</v>
          </cell>
          <cell r="B8075">
            <v>489100</v>
          </cell>
          <cell r="C8075" t="str">
            <v>2480644</v>
          </cell>
          <cell r="D8075" t="str">
            <v>MDELIVERY</v>
          </cell>
          <cell r="E8075" t="str">
            <v>DESPACHO</v>
          </cell>
          <cell r="F8075" t="str">
            <v>NORMAL</v>
          </cell>
          <cell r="G8075" t="str">
            <v>FT77339</v>
          </cell>
          <cell r="H8075">
            <v>44929</v>
          </cell>
          <cell r="I8075" t="str">
            <v>ENTREGADO</v>
          </cell>
          <cell r="J8075">
            <v>44930</v>
          </cell>
          <cell r="K8075" t="str">
            <v xml:space="preserve">Monica Guayasamin_ENERGYPETROL S A </v>
          </cell>
          <cell r="L8075" t="str">
            <v>Jose Puerta N39 155 y Av Eloy Alfaro</v>
          </cell>
          <cell r="M8075" t="str">
            <v>1791403916001</v>
          </cell>
          <cell r="N8075" t="str">
            <v>0984426381</v>
          </cell>
          <cell r="O8075" t="str">
            <v/>
          </cell>
          <cell r="P8075" t="str">
            <v>QUITO</v>
          </cell>
          <cell r="Q8075" t="str">
            <v>QUITO</v>
          </cell>
          <cell r="R8075" t="str">
            <v>PICHINCHA</v>
          </cell>
          <cell r="T8075" t="str">
            <v>FLEXTRANS UIO</v>
          </cell>
          <cell r="U8075" t="str">
            <v>FLEXNETUIO_LOCAL</v>
          </cell>
          <cell r="V8075">
            <v>1</v>
          </cell>
          <cell r="W8075">
            <v>1</v>
          </cell>
          <cell r="X8075" t="str">
            <v>FLEXNET ECUADOR - MDELIVERY</v>
          </cell>
          <cell r="Y8075" t="str">
            <v>CALLE 28 DE JUNIO S/N Y GARCIA MORENO ENTRADA LLANO GRANDE</v>
          </cell>
        </row>
        <row r="8076">
          <cell r="A8076" t="str">
            <v>2480649</v>
          </cell>
          <cell r="B8076">
            <v>489101</v>
          </cell>
          <cell r="C8076" t="str">
            <v>2480649</v>
          </cell>
          <cell r="D8076" t="str">
            <v>MDELIVERY</v>
          </cell>
          <cell r="E8076" t="str">
            <v>DESPACHO</v>
          </cell>
          <cell r="F8076" t="str">
            <v>NORMAL</v>
          </cell>
          <cell r="G8076" t="str">
            <v>TF91550</v>
          </cell>
          <cell r="H8076">
            <v>44929</v>
          </cell>
          <cell r="I8076" t="str">
            <v>ENTREGADO</v>
          </cell>
          <cell r="J8076">
            <v>44930</v>
          </cell>
          <cell r="K8076" t="str">
            <v xml:space="preserve">GUARDIA TURNO_TELCONET S A </v>
          </cell>
          <cell r="L8076" t="str">
            <v xml:space="preserve"> GUAYAS GUAYAQUIL Kennedy Norte Mz 109 solar 21 En la garita de los agentes de seguridad </v>
          </cell>
          <cell r="M8076" t="str">
            <v>0991327371001</v>
          </cell>
          <cell r="N8076" t="str">
            <v>995551760</v>
          </cell>
          <cell r="O8076" t="str">
            <v/>
          </cell>
          <cell r="P8076" t="str">
            <v>GUAYAQUIL</v>
          </cell>
          <cell r="Q8076" t="str">
            <v>GUAYAQUIL</v>
          </cell>
          <cell r="R8076" t="str">
            <v>GUAYAS</v>
          </cell>
          <cell r="T8076" t="str">
            <v>ITSACOURIER</v>
          </cell>
          <cell r="U8076" t="str">
            <v>FLEXNETUIO_GYE</v>
          </cell>
          <cell r="V8076">
            <v>1</v>
          </cell>
          <cell r="W8076">
            <v>1</v>
          </cell>
          <cell r="X8076" t="str">
            <v>FLEXNET ECUADOR - MDELIVERY</v>
          </cell>
          <cell r="Y8076" t="str">
            <v>CALLE 28 DE JUNIO S/N Y GARCIA MORENO ENTRADA LLANO GRANDE</v>
          </cell>
        </row>
        <row r="8077">
          <cell r="A8077" t="str">
            <v>2480650</v>
          </cell>
          <cell r="B8077">
            <v>489102</v>
          </cell>
          <cell r="C8077" t="str">
            <v>2480650</v>
          </cell>
          <cell r="D8077" t="str">
            <v>MDELIVERY</v>
          </cell>
          <cell r="E8077" t="str">
            <v>DESPACHO</v>
          </cell>
          <cell r="F8077" t="str">
            <v>NORMAL</v>
          </cell>
          <cell r="G8077" t="str">
            <v>TS8716</v>
          </cell>
          <cell r="H8077">
            <v>44929</v>
          </cell>
          <cell r="I8077" t="str">
            <v>ENTREGADO</v>
          </cell>
          <cell r="J8077">
            <v>44929</v>
          </cell>
          <cell r="K8077" t="str">
            <v xml:space="preserve">Domenica Vaca_ROBALINO ABOGADOS ECUADOR FEREC S A </v>
          </cell>
          <cell r="L8077" t="str">
            <v>Av 12 de octubre N26 48 y Lincoln edificio Mirage piso 7</v>
          </cell>
          <cell r="M8077" t="str">
            <v>1792573408001</v>
          </cell>
          <cell r="N8077" t="str">
            <v>098180809</v>
          </cell>
          <cell r="O8077" t="str">
            <v/>
          </cell>
          <cell r="P8077" t="str">
            <v>QUITO</v>
          </cell>
          <cell r="Q8077" t="str">
            <v>QUITO</v>
          </cell>
          <cell r="R8077" t="str">
            <v>PICHINCHA</v>
          </cell>
          <cell r="T8077" t="str">
            <v>TRANSERVISS</v>
          </cell>
          <cell r="U8077" t="str">
            <v>FLEXNETUIO_LOCAL</v>
          </cell>
          <cell r="V8077">
            <v>1</v>
          </cell>
          <cell r="W8077">
            <v>1</v>
          </cell>
          <cell r="X8077" t="str">
            <v>FLEXNET ECUADOR - MDELIVERY</v>
          </cell>
          <cell r="Y8077" t="str">
            <v>CALLE 28 DE JUNIO S/N Y GARCIA MORENO ENTRADA LLANO GRANDE</v>
          </cell>
        </row>
        <row r="8078">
          <cell r="A8078" t="str">
            <v>2480651</v>
          </cell>
          <cell r="B8078">
            <v>489103</v>
          </cell>
          <cell r="C8078" t="str">
            <v>2480651</v>
          </cell>
          <cell r="D8078" t="str">
            <v>MDELIVERY</v>
          </cell>
          <cell r="E8078" t="str">
            <v>DESPACHO</v>
          </cell>
          <cell r="F8078" t="str">
            <v>NORMAL</v>
          </cell>
          <cell r="G8078" t="str">
            <v>FT77351</v>
          </cell>
          <cell r="H8078">
            <v>44929</v>
          </cell>
          <cell r="I8078" t="str">
            <v>ENTREGADO</v>
          </cell>
          <cell r="J8078">
            <v>44930</v>
          </cell>
          <cell r="K8078" t="str">
            <v>SILVANA TORRES_SILVANA MAGDALENA TORRES ORTIZ</v>
          </cell>
          <cell r="L8078" t="str">
            <v xml:space="preserve"> PICHINCHA QUITO Eugenio Espejo OFICINA 34 los andes plaza del rancho </v>
          </cell>
          <cell r="M8078" t="str">
            <v>1707675144001</v>
          </cell>
          <cell r="N8078" t="str">
            <v>0992333900</v>
          </cell>
          <cell r="O8078" t="str">
            <v/>
          </cell>
          <cell r="P8078" t="str">
            <v>QUITO</v>
          </cell>
          <cell r="Q8078" t="str">
            <v>QUITO</v>
          </cell>
          <cell r="R8078" t="str">
            <v>PICHINCHA</v>
          </cell>
          <cell r="T8078" t="str">
            <v>FLEXTRANS UIO</v>
          </cell>
          <cell r="U8078" t="str">
            <v>FLEXNETUIO_LOCAL</v>
          </cell>
          <cell r="V8078">
            <v>1</v>
          </cell>
          <cell r="W8078">
            <v>1</v>
          </cell>
          <cell r="X8078" t="str">
            <v>FLEXNET ECUADOR - MDELIVERY</v>
          </cell>
          <cell r="Y8078" t="str">
            <v>CALLE 28 DE JUNIO S/N Y GARCIA MORENO ENTRADA LLANO GRANDE</v>
          </cell>
        </row>
        <row r="8079">
          <cell r="A8079" t="str">
            <v>2480654</v>
          </cell>
          <cell r="B8079">
            <v>489104</v>
          </cell>
          <cell r="C8079" t="str">
            <v>2480654</v>
          </cell>
          <cell r="D8079" t="str">
            <v>MDELIVERY</v>
          </cell>
          <cell r="E8079" t="str">
            <v>DESPACHO</v>
          </cell>
          <cell r="F8079" t="str">
            <v>NORMAL</v>
          </cell>
          <cell r="G8079" t="str">
            <v>031080002480654</v>
          </cell>
          <cell r="H8079">
            <v>44929</v>
          </cell>
          <cell r="I8079" t="str">
            <v>ENTREGADO</v>
          </cell>
          <cell r="J8079">
            <v>44930</v>
          </cell>
          <cell r="K8079" t="str">
            <v>CARLOS DANIEL AREVALO MANZABA_CARLOS DANIEL AREVALO MANZABA</v>
          </cell>
          <cell r="L8079" t="str">
            <v>PORTETE 3500 Y TUNGURAHUA DIAGONAL A SABOR MANABITA AGENCIA TRAMACO</v>
          </cell>
          <cell r="M8079" t="str">
            <v>0958519993001</v>
          </cell>
          <cell r="N8079" t="str">
            <v>0963186825</v>
          </cell>
          <cell r="O8079" t="str">
            <v/>
          </cell>
          <cell r="P8079" t="str">
            <v>GUAYAQUIL</v>
          </cell>
          <cell r="Q8079" t="str">
            <v>GUAYAQUIL</v>
          </cell>
          <cell r="R8079" t="str">
            <v>GUAYAS</v>
          </cell>
          <cell r="T8079" t="str">
            <v>TRAMACO</v>
          </cell>
          <cell r="U8079" t="str">
            <v>FLEXNETUIO_GYE</v>
          </cell>
          <cell r="V8079">
            <v>1</v>
          </cell>
          <cell r="W8079">
            <v>1</v>
          </cell>
          <cell r="X8079" t="str">
            <v>FLEXNET ECUADOR - MDELIVERY</v>
          </cell>
          <cell r="Y8079" t="str">
            <v>CALLE 28 DE JUNIO S/N Y GARCIA MORENO ENTRADA LLANO GRANDE</v>
          </cell>
        </row>
        <row r="8080">
          <cell r="A8080" t="str">
            <v>2480656</v>
          </cell>
          <cell r="B8080">
            <v>489105</v>
          </cell>
          <cell r="C8080" t="str">
            <v>2480656</v>
          </cell>
          <cell r="D8080" t="str">
            <v>MDELIVERY</v>
          </cell>
          <cell r="E8080" t="str">
            <v>DESPACHO</v>
          </cell>
          <cell r="F8080" t="str">
            <v>NORMAL</v>
          </cell>
          <cell r="G8080" t="str">
            <v>031080002480656</v>
          </cell>
          <cell r="H8080">
            <v>44929</v>
          </cell>
          <cell r="I8080" t="str">
            <v>ENTREGADO</v>
          </cell>
          <cell r="J8080">
            <v>44931</v>
          </cell>
          <cell r="K8080" t="str">
            <v>MANUEL ALEXI ANDRADE ALAY_MANUEL ALEXI ANDRADE ALAY</v>
          </cell>
          <cell r="L8080" t="str">
            <v>Calle Manta y colon cerca de unidad educativa 23 de octubre</v>
          </cell>
          <cell r="M8080" t="str">
            <v>1310588551001</v>
          </cell>
          <cell r="N8080" t="str">
            <v>0939756246</v>
          </cell>
          <cell r="O8080" t="str">
            <v/>
          </cell>
          <cell r="P8080" t="str">
            <v>MONTECRISTI</v>
          </cell>
          <cell r="Q8080" t="str">
            <v>MONTECRISTI</v>
          </cell>
          <cell r="R8080" t="str">
            <v>MANABI</v>
          </cell>
          <cell r="T8080" t="str">
            <v>TRAMACO</v>
          </cell>
          <cell r="U8080" t="str">
            <v>FLEXNETUIO_PROVINCIA</v>
          </cell>
          <cell r="V8080">
            <v>1</v>
          </cell>
          <cell r="W8080">
            <v>1</v>
          </cell>
          <cell r="X8080" t="str">
            <v>FLEXNET ECUADOR - MDELIVERY</v>
          </cell>
          <cell r="Y8080" t="str">
            <v>CALLE 28 DE JUNIO S/N Y GARCIA MORENO ENTRADA LLANO GRANDE</v>
          </cell>
        </row>
        <row r="8081">
          <cell r="A8081" t="str">
            <v>2480657</v>
          </cell>
          <cell r="B8081">
            <v>489106</v>
          </cell>
          <cell r="C8081" t="str">
            <v>2480657</v>
          </cell>
          <cell r="D8081" t="str">
            <v>MDELIVERY</v>
          </cell>
          <cell r="E8081" t="str">
            <v>DESPACHO</v>
          </cell>
          <cell r="F8081" t="str">
            <v>NORMAL</v>
          </cell>
          <cell r="G8081" t="str">
            <v>FT77342</v>
          </cell>
          <cell r="H8081">
            <v>44929</v>
          </cell>
          <cell r="I8081" t="str">
            <v>ENTREGADO</v>
          </cell>
          <cell r="J8081">
            <v>44930</v>
          </cell>
          <cell r="K8081" t="str">
            <v>MAYRA ALEJANDRA VELASTEGUI CARDENAS_MAYRA ALEJANDRA VELASTEGUI CARDENAS</v>
          </cell>
          <cell r="L8081" t="str">
            <v>HOSPITAL DEL SUR CALLE CANELO Y COLONCHE HAY UN PASAJE S12A FRENTE A UNA LICORERAA LOS JODIDOS CASA DE COLOR VERDE CON AMARILLO DE 2 PISOS ENTREGAR CARLOS SALAZAR O LEONOR VILLACIS</v>
          </cell>
          <cell r="M8081" t="str">
            <v>0924593841001</v>
          </cell>
          <cell r="N8081" t="str">
            <v>0995976606</v>
          </cell>
          <cell r="O8081" t="str">
            <v/>
          </cell>
          <cell r="P8081" t="str">
            <v>QUITO</v>
          </cell>
          <cell r="Q8081" t="str">
            <v>QUITO</v>
          </cell>
          <cell r="R8081" t="str">
            <v>PICHINCHA</v>
          </cell>
          <cell r="T8081" t="str">
            <v>FLEXTRANS UIO</v>
          </cell>
          <cell r="U8081" t="str">
            <v>FLEXNETUIO_LOCAL</v>
          </cell>
          <cell r="V8081">
            <v>1</v>
          </cell>
          <cell r="W8081">
            <v>1</v>
          </cell>
          <cell r="X8081" t="str">
            <v>FLEXNET ECUADOR - MDELIVERY</v>
          </cell>
          <cell r="Y8081" t="str">
            <v>CALLE 28 DE JUNIO S/N Y GARCIA MORENO ENTRADA LLANO GRANDE</v>
          </cell>
        </row>
        <row r="8082">
          <cell r="A8082" t="str">
            <v>2480658</v>
          </cell>
          <cell r="B8082">
            <v>489107</v>
          </cell>
          <cell r="C8082" t="str">
            <v>2480658</v>
          </cell>
          <cell r="D8082" t="str">
            <v>MDELIVERY</v>
          </cell>
          <cell r="E8082" t="str">
            <v>DESPACHO</v>
          </cell>
          <cell r="F8082" t="str">
            <v>NORMAL</v>
          </cell>
          <cell r="G8082" t="str">
            <v>TF91549</v>
          </cell>
          <cell r="H8082">
            <v>44929</v>
          </cell>
          <cell r="I8082" t="str">
            <v>ENTREGADO</v>
          </cell>
          <cell r="J8082">
            <v>44930</v>
          </cell>
          <cell r="K8082" t="str">
            <v xml:space="preserve">Silvia TriviNo_TELCONET S A </v>
          </cell>
          <cell r="L8082" t="str">
            <v>KENNEDY NORTE MZ 109 SOLAR 21 A TRAS DE MI JUGUETERIA</v>
          </cell>
          <cell r="M8082" t="str">
            <v>0991327371001</v>
          </cell>
          <cell r="N8082" t="str">
            <v>995551760</v>
          </cell>
          <cell r="O8082" t="str">
            <v/>
          </cell>
          <cell r="P8082" t="str">
            <v>GUAYAQUIL</v>
          </cell>
          <cell r="Q8082" t="str">
            <v>GUAYAQUIL</v>
          </cell>
          <cell r="R8082" t="str">
            <v>GUAYAS</v>
          </cell>
          <cell r="T8082" t="str">
            <v>ITSACOURIER</v>
          </cell>
          <cell r="U8082" t="str">
            <v>FLEXNETUIO_GYE</v>
          </cell>
          <cell r="V8082">
            <v>1</v>
          </cell>
          <cell r="W8082">
            <v>1</v>
          </cell>
          <cell r="X8082" t="str">
            <v>FLEXNET ECUADOR - MDELIVERY</v>
          </cell>
          <cell r="Y8082" t="str">
            <v>CALLE 28 DE JUNIO S/N Y GARCIA MORENO ENTRADA LLANO GRANDE</v>
          </cell>
        </row>
        <row r="8083">
          <cell r="A8083" t="str">
            <v>2480661</v>
          </cell>
          <cell r="B8083">
            <v>489109</v>
          </cell>
          <cell r="C8083" t="str">
            <v>2480661</v>
          </cell>
          <cell r="D8083" t="str">
            <v>MDELIVERY</v>
          </cell>
          <cell r="E8083" t="str">
            <v>DESPACHO</v>
          </cell>
          <cell r="F8083" t="str">
            <v>NORMAL</v>
          </cell>
          <cell r="G8083" t="str">
            <v>TS8718</v>
          </cell>
          <cell r="H8083">
            <v>44929</v>
          </cell>
          <cell r="I8083" t="str">
            <v>ENTREGADO</v>
          </cell>
          <cell r="J8083">
            <v>44929</v>
          </cell>
          <cell r="K8083" t="str">
            <v>Maria Eugenia Molina_ANEFI S A ADMINISTRADORA DE FONDOS Y FIDEICOMISOS</v>
          </cell>
          <cell r="L8083" t="str">
            <v>INAQUITO CHECOSLOVAQUIA E10 195 Y AV ELOY ALFARO EDIF CUARZO 5to PISO</v>
          </cell>
          <cell r="M8083" t="str">
            <v>1791266226001</v>
          </cell>
          <cell r="N8083" t="str">
            <v>0998371527</v>
          </cell>
          <cell r="O8083" t="str">
            <v/>
          </cell>
          <cell r="P8083" t="str">
            <v>QUITO</v>
          </cell>
          <cell r="Q8083" t="str">
            <v>QUITO</v>
          </cell>
          <cell r="R8083" t="str">
            <v>PICHINCHA</v>
          </cell>
          <cell r="T8083" t="str">
            <v>TRANSERVISS</v>
          </cell>
          <cell r="U8083" t="str">
            <v>FLEXNETUIO_LOCAL</v>
          </cell>
          <cell r="V8083">
            <v>1</v>
          </cell>
          <cell r="W8083">
            <v>1</v>
          </cell>
          <cell r="X8083" t="str">
            <v>FLEXNET ECUADOR - MDELIVERY</v>
          </cell>
          <cell r="Y8083" t="str">
            <v>CALLE 28 DE JUNIO S/N Y GARCIA MORENO ENTRADA LLANO GRANDE</v>
          </cell>
        </row>
        <row r="8084">
          <cell r="A8084" t="str">
            <v>2480663</v>
          </cell>
          <cell r="B8084">
            <v>489110</v>
          </cell>
          <cell r="C8084" t="str">
            <v>2480663</v>
          </cell>
          <cell r="D8084" t="str">
            <v>MDELIVERY</v>
          </cell>
          <cell r="E8084" t="str">
            <v>DESPACHO</v>
          </cell>
          <cell r="F8084" t="str">
            <v>NORMAL</v>
          </cell>
          <cell r="G8084" t="str">
            <v>FT77384</v>
          </cell>
          <cell r="H8084">
            <v>44929</v>
          </cell>
          <cell r="I8084" t="str">
            <v>ENTREGADO</v>
          </cell>
          <cell r="J8084">
            <v>44932</v>
          </cell>
          <cell r="K8084" t="str">
            <v xml:space="preserve">SANTIAGO JACOME_PRODUCTOS AUTOADHESIVOS ARCLAD S A </v>
          </cell>
          <cell r="L8084" t="str">
            <v>JOSE ANDRADE OE1 298 Y JUAN DE SELIS</v>
          </cell>
          <cell r="M8084" t="str">
            <v>1791283465001</v>
          </cell>
          <cell r="N8084" t="str">
            <v>0996390259</v>
          </cell>
          <cell r="P8084" t="str">
            <v>QUITO</v>
          </cell>
          <cell r="Q8084" t="str">
            <v>QUITO</v>
          </cell>
          <cell r="R8084" t="str">
            <v>PICHINCHA</v>
          </cell>
          <cell r="T8084" t="str">
            <v>FLEXTRANS UIO</v>
          </cell>
          <cell r="U8084" t="str">
            <v>FLEXNETUIO_LOCAL</v>
          </cell>
          <cell r="V8084">
            <v>2</v>
          </cell>
          <cell r="W8084">
            <v>1</v>
          </cell>
          <cell r="X8084" t="str">
            <v>FLEXNET ECUADOR - MDELIVERY</v>
          </cell>
          <cell r="Y8084" t="str">
            <v>CALLE 28 DE JUNIO S/N Y GARCIA MORENO ENTRADA LLANO GRANDE</v>
          </cell>
        </row>
        <row r="8085">
          <cell r="A8085" t="str">
            <v>2480724</v>
          </cell>
          <cell r="B8085">
            <v>489111</v>
          </cell>
          <cell r="C8085" t="str">
            <v>2480724</v>
          </cell>
          <cell r="D8085" t="str">
            <v>MDELIVERY</v>
          </cell>
          <cell r="E8085" t="str">
            <v>DESPACHO</v>
          </cell>
          <cell r="F8085" t="str">
            <v>NORMAL</v>
          </cell>
          <cell r="G8085" t="str">
            <v>IC4099</v>
          </cell>
          <cell r="H8085">
            <v>44929</v>
          </cell>
          <cell r="I8085" t="str">
            <v>ENTREGADO</v>
          </cell>
          <cell r="J8085">
            <v>44931</v>
          </cell>
          <cell r="K8085" t="str">
            <v>Fernando Valencia_ASOCIACION DE TRABAJADORES DE ERCO</v>
          </cell>
          <cell r="L8085" t="str">
            <v xml:space="preserve"> AZUAY CUENCA Panamericana Norte Km 4 1 2 sn Y AV de las Americas En parque Industrial Cuenca </v>
          </cell>
          <cell r="M8085" t="str">
            <v>0190341194001</v>
          </cell>
          <cell r="N8085" t="str">
            <v>995140861</v>
          </cell>
          <cell r="O8085" t="str">
            <v/>
          </cell>
          <cell r="P8085" t="str">
            <v>CUENCA</v>
          </cell>
          <cell r="Q8085" t="str">
            <v>CUENCA</v>
          </cell>
          <cell r="R8085" t="str">
            <v>AZUAY</v>
          </cell>
          <cell r="T8085" t="str">
            <v>ITSACOURIER</v>
          </cell>
          <cell r="U8085" t="str">
            <v>FLEXNETUIO_PROVINCIA</v>
          </cell>
          <cell r="V8085">
            <v>1</v>
          </cell>
          <cell r="W8085">
            <v>1</v>
          </cell>
          <cell r="X8085" t="str">
            <v>FLEXNET ECUADOR - MDELIVERY</v>
          </cell>
          <cell r="Y8085" t="str">
            <v>CALLE 28 DE JUNIO S/N Y GARCIA MORENO ENTRADA LLANO GRANDE</v>
          </cell>
        </row>
        <row r="8086">
          <cell r="A8086" t="str">
            <v>2480725</v>
          </cell>
          <cell r="B8086">
            <v>489112</v>
          </cell>
          <cell r="C8086" t="str">
            <v>2480725</v>
          </cell>
          <cell r="D8086" t="str">
            <v>MDELIVERY</v>
          </cell>
          <cell r="E8086" t="str">
            <v>DESPACHO</v>
          </cell>
          <cell r="F8086" t="str">
            <v>NORMAL</v>
          </cell>
          <cell r="G8086" t="str">
            <v>FT77382</v>
          </cell>
          <cell r="H8086">
            <v>44929</v>
          </cell>
          <cell r="I8086" t="str">
            <v>ENTREGADO</v>
          </cell>
          <cell r="J8086">
            <v>44930</v>
          </cell>
          <cell r="K8086" t="str">
            <v>Horacio Abel Diaz Llamuca_ENVAGRIF C A ENVASADOS AGRICOLAS Y FRUTALES</v>
          </cell>
          <cell r="L8086" t="str">
            <v>Sector Tumbaco calle Carchi 904 y avenida interoceanica</v>
          </cell>
          <cell r="M8086" t="str">
            <v>1791227433001</v>
          </cell>
          <cell r="N8086" t="str">
            <v>0995788941</v>
          </cell>
          <cell r="O8086" t="str">
            <v/>
          </cell>
          <cell r="P8086" t="str">
            <v>QUITO</v>
          </cell>
          <cell r="Q8086" t="str">
            <v>QUITO</v>
          </cell>
          <cell r="R8086" t="str">
            <v>PICHINCHA</v>
          </cell>
          <cell r="T8086" t="str">
            <v>FLEXTRANS UIO</v>
          </cell>
          <cell r="U8086" t="str">
            <v>FLEXNETUIO_LOCAL</v>
          </cell>
          <cell r="V8086">
            <v>1</v>
          </cell>
          <cell r="W8086">
            <v>1</v>
          </cell>
          <cell r="X8086" t="str">
            <v>FLEXNET ECUADOR - MDELIVERY</v>
          </cell>
          <cell r="Y8086" t="str">
            <v>CALLE 28 DE JUNIO S/N Y GARCIA MORENO ENTRADA LLANO GRANDE</v>
          </cell>
        </row>
        <row r="8087">
          <cell r="A8087" t="str">
            <v>2480735</v>
          </cell>
          <cell r="B8087">
            <v>489113</v>
          </cell>
          <cell r="C8087" t="str">
            <v>2480735</v>
          </cell>
          <cell r="D8087" t="str">
            <v>MDELIVERY</v>
          </cell>
          <cell r="E8087" t="str">
            <v>DESPACHO</v>
          </cell>
          <cell r="F8087" t="str">
            <v>NORMAL</v>
          </cell>
          <cell r="G8087" t="str">
            <v>IC4098</v>
          </cell>
          <cell r="H8087">
            <v>44929</v>
          </cell>
          <cell r="I8087" t="str">
            <v>ENTREGADO</v>
          </cell>
          <cell r="J8087">
            <v>44930</v>
          </cell>
          <cell r="K8087" t="str">
            <v>WILLCHES ENCALADA ANDRES TEODORO_WILLCHES ENCALADA ANDRES TEODORO</v>
          </cell>
          <cell r="L8087" t="str">
            <v xml:space="preserve"> CUENCA CALLE ALFONSO CORDERO Y AV MANUEL J CALLE ENTREGAR EN OFICINAS AUSTROGAR JUNTO A DHL REF DIAGONAL SUPERMAXI </v>
          </cell>
          <cell r="M8087" t="str">
            <v>0104154026001</v>
          </cell>
          <cell r="N8087" t="str">
            <v>0968128083</v>
          </cell>
          <cell r="O8087" t="str">
            <v/>
          </cell>
          <cell r="P8087" t="str">
            <v>CUENCA</v>
          </cell>
          <cell r="Q8087" t="str">
            <v>CUENCA</v>
          </cell>
          <cell r="R8087" t="str">
            <v>AZUAY</v>
          </cell>
          <cell r="T8087" t="str">
            <v>ITSACOURIER</v>
          </cell>
          <cell r="U8087" t="str">
            <v>FLEXNETUIO_PROVINCIA</v>
          </cell>
          <cell r="V8087">
            <v>1</v>
          </cell>
          <cell r="W8087">
            <v>1</v>
          </cell>
          <cell r="X8087" t="str">
            <v>FLEXNET ECUADOR - MDELIVERY</v>
          </cell>
          <cell r="Y8087" t="str">
            <v>CALLE 28 DE JUNIO S/N Y GARCIA MORENO ENTRADA LLANO GRANDE</v>
          </cell>
        </row>
        <row r="8088">
          <cell r="A8088" t="str">
            <v>2480736</v>
          </cell>
          <cell r="B8088">
            <v>489114</v>
          </cell>
          <cell r="C8088" t="str">
            <v>2480736</v>
          </cell>
          <cell r="D8088" t="str">
            <v>MDELIVERY</v>
          </cell>
          <cell r="E8088" t="str">
            <v>DESPACHO</v>
          </cell>
          <cell r="F8088" t="str">
            <v>NORMAL</v>
          </cell>
          <cell r="G8088" t="str">
            <v>FT77322</v>
          </cell>
          <cell r="H8088">
            <v>44929</v>
          </cell>
          <cell r="I8088" t="str">
            <v>ENTREGADO</v>
          </cell>
          <cell r="J8088">
            <v>44930</v>
          </cell>
          <cell r="K8088" t="str">
            <v>Mirian Torres_WELLNESSGRP S A</v>
          </cell>
          <cell r="L8088" t="str">
            <v>Av Interoceanica SN Av Ma Angelica Idrovo Centro Comercial Paseo San Francisco 1er Piso Oficinas Quorum Mezanine nota puede recibir tambien Esperanza Eche con MIN 0999204847</v>
          </cell>
          <cell r="M8088" t="str">
            <v>1790307816001</v>
          </cell>
          <cell r="N8088" t="str">
            <v>0939224559</v>
          </cell>
          <cell r="O8088" t="str">
            <v/>
          </cell>
          <cell r="P8088" t="str">
            <v>QUITO</v>
          </cell>
          <cell r="Q8088" t="str">
            <v>QUITO</v>
          </cell>
          <cell r="R8088" t="str">
            <v>PICHINCHA</v>
          </cell>
          <cell r="T8088" t="str">
            <v>FLEXTRANS UIO</v>
          </cell>
          <cell r="U8088" t="str">
            <v>FLEXNETUIO_LOCAL</v>
          </cell>
          <cell r="V8088">
            <v>1</v>
          </cell>
          <cell r="W8088">
            <v>1</v>
          </cell>
          <cell r="X8088" t="str">
            <v>FLEXNET ECUADOR - MDELIVERY</v>
          </cell>
          <cell r="Y8088" t="str">
            <v>CALLE 28 DE JUNIO S/N Y GARCIA MORENO ENTRADA LLANO GRANDE</v>
          </cell>
        </row>
        <row r="8089">
          <cell r="A8089" t="str">
            <v>2480738</v>
          </cell>
          <cell r="B8089">
            <v>489116</v>
          </cell>
          <cell r="C8089" t="str">
            <v>2480738</v>
          </cell>
          <cell r="D8089" t="str">
            <v>MDELIVERY</v>
          </cell>
          <cell r="E8089" t="str">
            <v>DESPACHO</v>
          </cell>
          <cell r="F8089" t="str">
            <v>NORMAL</v>
          </cell>
          <cell r="G8089" t="str">
            <v>FT77363</v>
          </cell>
          <cell r="H8089">
            <v>44929</v>
          </cell>
          <cell r="I8089" t="str">
            <v>ENTREGADO</v>
          </cell>
          <cell r="J8089">
            <v>44932</v>
          </cell>
          <cell r="K8089" t="str">
            <v>milton peralta_ASOCIACION DE EMPLEADOS DE LA PRESIDENCIA DE LA RE</v>
          </cell>
          <cell r="L8089" t="str">
            <v xml:space="preserve"> PICHINCHA QUITO Garcia Moreno N10 43 Chile y Espejo centro historico </v>
          </cell>
          <cell r="M8089" t="str">
            <v>1791966236001</v>
          </cell>
          <cell r="N8089" t="str">
            <v>0984483202</v>
          </cell>
          <cell r="O8089" t="str">
            <v/>
          </cell>
          <cell r="P8089" t="str">
            <v>QUITO</v>
          </cell>
          <cell r="Q8089" t="str">
            <v>QUITO</v>
          </cell>
          <cell r="R8089" t="str">
            <v>PICHINCHA</v>
          </cell>
          <cell r="T8089" t="str">
            <v>FLEXTRANS UIO</v>
          </cell>
          <cell r="U8089" t="str">
            <v>FLEXNETUIO_LOCAL</v>
          </cell>
          <cell r="V8089">
            <v>1</v>
          </cell>
          <cell r="W8089">
            <v>1</v>
          </cell>
          <cell r="X8089" t="str">
            <v>FLEXNET ECUADOR - MDELIVERY</v>
          </cell>
          <cell r="Y8089" t="str">
            <v>CALLE 28 DE JUNIO S/N Y GARCIA MORENO ENTRADA LLANO GRANDE</v>
          </cell>
        </row>
        <row r="8090">
          <cell r="A8090" t="str">
            <v>2480739</v>
          </cell>
          <cell r="B8090">
            <v>489117</v>
          </cell>
          <cell r="C8090" t="str">
            <v>2480739</v>
          </cell>
          <cell r="D8090" t="str">
            <v>MDELIVERY</v>
          </cell>
          <cell r="E8090" t="str">
            <v>DESPACHO</v>
          </cell>
          <cell r="F8090" t="str">
            <v>NORMAL</v>
          </cell>
          <cell r="G8090" t="str">
            <v>031080002480739</v>
          </cell>
          <cell r="H8090">
            <v>44929</v>
          </cell>
          <cell r="I8090" t="str">
            <v>ENTREGADO</v>
          </cell>
          <cell r="J8090">
            <v>44930</v>
          </cell>
          <cell r="K8090" t="str">
            <v>ERICKA MORA CORREA_ANDRES DANIEL ROSALES CASTRO</v>
          </cell>
          <cell r="L8090" t="str">
            <v>CIUDADELA CELESSIA H6 CALLE URUGUAY ENTRE BOLIVIA Y BRASIL</v>
          </cell>
          <cell r="M8090" t="str">
            <v>0703180828001</v>
          </cell>
          <cell r="N8090" t="str">
            <v>0991139627</v>
          </cell>
          <cell r="O8090" t="str">
            <v/>
          </cell>
          <cell r="P8090" t="str">
            <v>MACHALA</v>
          </cell>
          <cell r="Q8090" t="str">
            <v>MACHALA</v>
          </cell>
          <cell r="R8090" t="str">
            <v>EL ORO</v>
          </cell>
          <cell r="T8090" t="str">
            <v>TRAMACO</v>
          </cell>
          <cell r="U8090" t="str">
            <v>FLEXNETUIO_PROVINCIA</v>
          </cell>
          <cell r="V8090">
            <v>1</v>
          </cell>
          <cell r="W8090">
            <v>1</v>
          </cell>
          <cell r="X8090" t="str">
            <v>FLEXNET ECUADOR - MDELIVERY</v>
          </cell>
          <cell r="Y8090" t="str">
            <v>CALLE 28 DE JUNIO S/N Y GARCIA MORENO ENTRADA LLANO GRANDE</v>
          </cell>
        </row>
        <row r="8091">
          <cell r="A8091" t="str">
            <v>2480740</v>
          </cell>
          <cell r="B8091">
            <v>489118</v>
          </cell>
          <cell r="C8091" t="str">
            <v>2480740</v>
          </cell>
          <cell r="D8091" t="str">
            <v>MDELIVERY</v>
          </cell>
          <cell r="E8091" t="str">
            <v>DESPACHO</v>
          </cell>
          <cell r="F8091" t="str">
            <v>NORMAL</v>
          </cell>
          <cell r="G8091" t="str">
            <v>TF91627 / 031080002480740</v>
          </cell>
          <cell r="H8091">
            <v>44929</v>
          </cell>
          <cell r="I8091" t="str">
            <v>ENTREGADO</v>
          </cell>
          <cell r="J8091">
            <v>44935</v>
          </cell>
          <cell r="K8091" t="str">
            <v>JOEL DAVID MARINO PILALOA_JOEL DAVID MARINO PILALOA</v>
          </cell>
          <cell r="L8091" t="str">
            <v>CANTON SAMBORONDON CALLE TUTIVEN Y ANTONIO HANNA CASA DOS PISOS PUERTA VERDE ATRAS DEL COLEGIO SAMBORONDON</v>
          </cell>
          <cell r="M8091" t="str">
            <v>0927842013001</v>
          </cell>
          <cell r="N8091" t="str">
            <v>0986584479</v>
          </cell>
          <cell r="P8091" t="str">
            <v>SAMBORONDON</v>
          </cell>
          <cell r="Q8091" t="str">
            <v>SAMBORONDON</v>
          </cell>
          <cell r="R8091" t="str">
            <v>GUAYAS</v>
          </cell>
          <cell r="T8091" t="str">
            <v>TRAMACO</v>
          </cell>
          <cell r="U8091" t="str">
            <v>FLEXNETUIO_GYE</v>
          </cell>
          <cell r="V8091">
            <v>1</v>
          </cell>
          <cell r="W8091">
            <v>1</v>
          </cell>
          <cell r="X8091" t="str">
            <v>FLEXNET ECUADOR - MDELIVERY</v>
          </cell>
          <cell r="Y8091" t="str">
            <v>CALLE 28 DE JUNIO S/N Y GARCIA MORENO ENTRADA LLANO GRANDE</v>
          </cell>
        </row>
        <row r="8092">
          <cell r="A8092" t="str">
            <v>2480741</v>
          </cell>
          <cell r="B8092">
            <v>489119</v>
          </cell>
          <cell r="C8092" t="str">
            <v>2480741</v>
          </cell>
          <cell r="D8092" t="str">
            <v>MDELIVERY</v>
          </cell>
          <cell r="E8092" t="str">
            <v>DESPACHO</v>
          </cell>
          <cell r="F8092" t="str">
            <v>NORMAL</v>
          </cell>
          <cell r="G8092" t="str">
            <v>TF91551</v>
          </cell>
          <cell r="H8092">
            <v>44929</v>
          </cell>
          <cell r="I8092" t="str">
            <v>ENTREGADO</v>
          </cell>
          <cell r="J8092">
            <v>44930</v>
          </cell>
          <cell r="K8092" t="str">
            <v>Ebtisam Yebara O Roxana Chevez 0986464465_CLUB SHOES</v>
          </cell>
          <cell r="L8092" t="str">
            <v>Av Joaquin J Orrantia Gonzalez y 1 Pasaje 1A NE C 14A NE edificio Trade Building Piso 4 Of La2</v>
          </cell>
          <cell r="M8092" t="str">
            <v>0993056022001</v>
          </cell>
          <cell r="N8092" t="str">
            <v>0969341918</v>
          </cell>
          <cell r="O8092" t="str">
            <v/>
          </cell>
          <cell r="P8092" t="str">
            <v>GUAYAQUIL</v>
          </cell>
          <cell r="Q8092" t="str">
            <v>GUAYAQUIL</v>
          </cell>
          <cell r="R8092" t="str">
            <v>GUAYAS</v>
          </cell>
          <cell r="T8092" t="str">
            <v>ITSACOURIER</v>
          </cell>
          <cell r="U8092" t="str">
            <v>FLEXNETUIO_GYE</v>
          </cell>
          <cell r="V8092">
            <v>1</v>
          </cell>
          <cell r="W8092">
            <v>1</v>
          </cell>
          <cell r="X8092" t="str">
            <v>FLEXNET ECUADOR - MDELIVERY</v>
          </cell>
          <cell r="Y8092" t="str">
            <v>CALLE 28 DE JUNIO S/N Y GARCIA MORENO ENTRADA LLANO GRANDE</v>
          </cell>
        </row>
        <row r="8093">
          <cell r="A8093" t="str">
            <v>2480742</v>
          </cell>
          <cell r="B8093">
            <v>489120</v>
          </cell>
          <cell r="C8093" t="str">
            <v>2480742</v>
          </cell>
          <cell r="D8093" t="str">
            <v>MDELIVERY</v>
          </cell>
          <cell r="E8093" t="str">
            <v>DESPACHO</v>
          </cell>
          <cell r="F8093" t="str">
            <v>NORMAL</v>
          </cell>
          <cell r="G8093" t="str">
            <v>TF91625</v>
          </cell>
          <cell r="H8093">
            <v>44929</v>
          </cell>
          <cell r="I8093" t="str">
            <v>ENTREGADO</v>
          </cell>
          <cell r="J8093">
            <v>44930</v>
          </cell>
          <cell r="K8093" t="str">
            <v>Edgar Arellano_ALIMENTOS YUPI S A</v>
          </cell>
          <cell r="L8093" t="str">
            <v>Parque Industrial Inmaconsa Km 10 5 via Daule</v>
          </cell>
          <cell r="M8093" t="str">
            <v>1791895843001</v>
          </cell>
          <cell r="N8093" t="str">
            <v>0981825715</v>
          </cell>
          <cell r="O8093" t="str">
            <v/>
          </cell>
          <cell r="P8093" t="str">
            <v>GUAYAQUIL</v>
          </cell>
          <cell r="Q8093" t="str">
            <v>GUAYAQUIL</v>
          </cell>
          <cell r="R8093" t="str">
            <v>GUAYAS</v>
          </cell>
          <cell r="T8093" t="str">
            <v>ITSACOURIER</v>
          </cell>
          <cell r="U8093" t="str">
            <v>FLEXNETUIO_GYE</v>
          </cell>
          <cell r="V8093">
            <v>1</v>
          </cell>
          <cell r="W8093">
            <v>1</v>
          </cell>
          <cell r="X8093" t="str">
            <v>FLEXNET ECUADOR - MDELIVERY</v>
          </cell>
          <cell r="Y8093" t="str">
            <v>CALLE 28 DE JUNIO S/N Y GARCIA MORENO ENTRADA LLANO GRANDE</v>
          </cell>
        </row>
        <row r="8094">
          <cell r="A8094" t="str">
            <v>2480449</v>
          </cell>
          <cell r="B8094">
            <v>489042</v>
          </cell>
          <cell r="C8094" t="str">
            <v>2480449</v>
          </cell>
          <cell r="D8094" t="str">
            <v>MDELIVERY</v>
          </cell>
          <cell r="E8094" t="str">
            <v>DESPACHO</v>
          </cell>
          <cell r="F8094" t="str">
            <v>NORMAL</v>
          </cell>
          <cell r="G8094" t="str">
            <v>031080002480449</v>
          </cell>
          <cell r="H8094">
            <v>44929</v>
          </cell>
          <cell r="I8094" t="str">
            <v>ENTREGADO</v>
          </cell>
          <cell r="J8094">
            <v>44931</v>
          </cell>
          <cell r="K8094" t="str">
            <v>ADRIANA LISETH GUERRERO GUERRERO_ADRIANA LISETH GUERRERO GUERRERO</v>
          </cell>
          <cell r="L8094" t="str">
            <v>AV JAIME ANDRADE MARiN Y DIoGENES PAREDES urb Los Rosales 3era etapa Mz 9 casa 13 CASA COLOR CREMA DE 2 PISOS</v>
          </cell>
          <cell r="M8094" t="str">
            <v>1724092380001</v>
          </cell>
          <cell r="N8094" t="str">
            <v>0996776986</v>
          </cell>
          <cell r="O8094" t="str">
            <v/>
          </cell>
          <cell r="P8094" t="str">
            <v>SANTO DOMINGO</v>
          </cell>
          <cell r="Q8094" t="str">
            <v>SANTO DOMINGO</v>
          </cell>
          <cell r="R8094" t="str">
            <v>SANTO DOMINGO DE LOS TSACHILAS</v>
          </cell>
          <cell r="T8094" t="str">
            <v>TRAMACO</v>
          </cell>
          <cell r="U8094" t="str">
            <v>FLEXNETUIO_PROVINCIA</v>
          </cell>
          <cell r="V8094">
            <v>1</v>
          </cell>
          <cell r="W8094">
            <v>1</v>
          </cell>
          <cell r="X8094" t="str">
            <v>FLEXNET ECUADOR - MDELIVERY</v>
          </cell>
          <cell r="Y8094" t="str">
            <v>CALLE 28 DE JUNIO S/N Y GARCIA MORENO ENTRADA LLANO GRANDE</v>
          </cell>
        </row>
        <row r="8095">
          <cell r="A8095" t="str">
            <v>2480450_1</v>
          </cell>
          <cell r="B8095">
            <v>489043</v>
          </cell>
          <cell r="C8095" t="str">
            <v>2480450_1</v>
          </cell>
          <cell r="D8095" t="str">
            <v>MDELIVERY</v>
          </cell>
          <cell r="E8095" t="str">
            <v>DESPACHO</v>
          </cell>
          <cell r="F8095" t="str">
            <v>NORMAL</v>
          </cell>
          <cell r="G8095" t="str">
            <v>FT77360</v>
          </cell>
          <cell r="H8095">
            <v>44929</v>
          </cell>
          <cell r="I8095" t="str">
            <v>ENTREGADO</v>
          </cell>
          <cell r="J8095">
            <v>44930</v>
          </cell>
          <cell r="K8095" t="str">
            <v xml:space="preserve">GENESIS ZAMBRANO_LAMINTECH CIA LTDA </v>
          </cell>
          <cell r="L8095" t="str">
            <v xml:space="preserve">CUMBAYA PASAJE LA PRAGA E5 77 Y AVENICA INTEROCIANICA EMPRESA LAMINTECH FRENTE DE LA NIZZAN DE LA SKALA </v>
          </cell>
          <cell r="M8095" t="str">
            <v>1791401379001</v>
          </cell>
          <cell r="N8095" t="str">
            <v>0988581946</v>
          </cell>
          <cell r="P8095" t="str">
            <v>QUITO</v>
          </cell>
          <cell r="Q8095" t="str">
            <v>QUITO</v>
          </cell>
          <cell r="R8095" t="str">
            <v>PICHINCHA</v>
          </cell>
          <cell r="T8095" t="str">
            <v>FLEXTRANS UIO</v>
          </cell>
          <cell r="U8095" t="str">
            <v>FLEXNETUIO_LOCAL</v>
          </cell>
          <cell r="V8095">
            <v>1</v>
          </cell>
          <cell r="W8095">
            <v>1</v>
          </cell>
          <cell r="X8095" t="str">
            <v>FLEXNET ECUADOR - MDELIVERY</v>
          </cell>
          <cell r="Y8095" t="str">
            <v>CALLE 28 DE JUNIO S/N Y GARCIA MORENO ENTRADA LLANO GRANDE</v>
          </cell>
        </row>
        <row r="8096">
          <cell r="A8096" t="str">
            <v>2480451</v>
          </cell>
          <cell r="B8096">
            <v>489044</v>
          </cell>
          <cell r="C8096" t="str">
            <v>2480451</v>
          </cell>
          <cell r="D8096" t="str">
            <v>MDELIVERY</v>
          </cell>
          <cell r="E8096" t="str">
            <v>DESPACHO</v>
          </cell>
          <cell r="F8096" t="str">
            <v>NORMAL</v>
          </cell>
          <cell r="G8096" t="str">
            <v>TS8717</v>
          </cell>
          <cell r="H8096">
            <v>44929</v>
          </cell>
          <cell r="I8096" t="str">
            <v>ENTREGADO</v>
          </cell>
          <cell r="J8096">
            <v>44929</v>
          </cell>
          <cell r="K8096" t="str">
            <v xml:space="preserve">Milton Suarez_ALKAVAT CIA LTDA </v>
          </cell>
          <cell r="L8096" t="str">
            <v>RUSIA E9 94 Y AV ELOY ALFARO FRENTE A ALIANZA FRANCESA</v>
          </cell>
          <cell r="M8096" t="str">
            <v>1792027691001</v>
          </cell>
          <cell r="N8096" t="str">
            <v>0987038409</v>
          </cell>
          <cell r="O8096" t="str">
            <v/>
          </cell>
          <cell r="P8096" t="str">
            <v>QUITO</v>
          </cell>
          <cell r="Q8096" t="str">
            <v>QUITO</v>
          </cell>
          <cell r="R8096" t="str">
            <v>PICHINCHA</v>
          </cell>
          <cell r="T8096" t="str">
            <v>TRANSERVISS</v>
          </cell>
          <cell r="U8096" t="str">
            <v>FLEXNETUIO_LOCAL</v>
          </cell>
          <cell r="V8096">
            <v>1</v>
          </cell>
          <cell r="W8096">
            <v>1</v>
          </cell>
          <cell r="X8096" t="str">
            <v>FLEXNET ECUADOR - MDELIVERY</v>
          </cell>
          <cell r="Y8096" t="str">
            <v>CALLE 28 DE JUNIO S/N Y GARCIA MORENO ENTRADA LLANO GRANDE</v>
          </cell>
        </row>
        <row r="8097">
          <cell r="A8097" t="str">
            <v>2480452</v>
          </cell>
          <cell r="B8097">
            <v>489045</v>
          </cell>
          <cell r="C8097" t="str">
            <v>2480452</v>
          </cell>
          <cell r="D8097" t="str">
            <v>MDELIVERY</v>
          </cell>
          <cell r="E8097" t="str">
            <v>DESPACHO</v>
          </cell>
          <cell r="F8097" t="str">
            <v>NORMAL</v>
          </cell>
          <cell r="G8097" t="str">
            <v>FT77375</v>
          </cell>
          <cell r="H8097">
            <v>44929</v>
          </cell>
          <cell r="I8097" t="str">
            <v>ENTREGADO</v>
          </cell>
          <cell r="J8097">
            <v>44931</v>
          </cell>
          <cell r="K8097" t="str">
            <v>FERNANDO CHINCHUNA_ECUAJUGOS</v>
          </cell>
          <cell r="L8097" t="str">
            <v>VICTOR CARTAGENA 328 Y BOLIVAR</v>
          </cell>
          <cell r="M8097" t="str">
            <v>0990318735001</v>
          </cell>
          <cell r="N8097" t="str">
            <v>0998554901</v>
          </cell>
          <cell r="O8097" t="str">
            <v/>
          </cell>
          <cell r="P8097" t="str">
            <v>QUITO</v>
          </cell>
          <cell r="Q8097" t="str">
            <v>QUITO</v>
          </cell>
          <cell r="R8097" t="str">
            <v>PICHINCHA</v>
          </cell>
          <cell r="T8097" t="str">
            <v>FLEXTRANS UIO</v>
          </cell>
          <cell r="U8097" t="str">
            <v>FLEXNETUIO_LOCAL</v>
          </cell>
          <cell r="V8097">
            <v>1</v>
          </cell>
          <cell r="W8097">
            <v>1</v>
          </cell>
          <cell r="X8097" t="str">
            <v>FLEXNET ECUADOR - MDELIVERY</v>
          </cell>
          <cell r="Y8097" t="str">
            <v>CALLE 28 DE JUNIO S/N Y GARCIA MORENO ENTRADA LLANO GRANDE</v>
          </cell>
        </row>
        <row r="8098">
          <cell r="A8098" t="str">
            <v>2480467</v>
          </cell>
          <cell r="B8098">
            <v>489047</v>
          </cell>
          <cell r="C8098" t="str">
            <v>2480467</v>
          </cell>
          <cell r="D8098" t="str">
            <v>MDELIVERY</v>
          </cell>
          <cell r="E8098" t="str">
            <v>DESPACHO</v>
          </cell>
          <cell r="F8098" t="str">
            <v>NORMAL</v>
          </cell>
          <cell r="G8098" t="str">
            <v>FT77333</v>
          </cell>
          <cell r="H8098">
            <v>44929</v>
          </cell>
          <cell r="I8098" t="str">
            <v>ENTREGADO</v>
          </cell>
          <cell r="J8098">
            <v>44930</v>
          </cell>
          <cell r="K8098" t="str">
            <v>BOLANOS CANCHIGNIA DIANA ALEXANDRA_BOLANOS CANCHIGNIA DIANA ALEXANDRA</v>
          </cell>
          <cell r="L8098" t="str">
            <v>SECTOR LA BOTA AV LA BOTA Y JESUS GUALABISI EN LA UPC REF JUNTO A LA CASA LA BOTA O AL CENTRO DE SALUD LA BOTA</v>
          </cell>
          <cell r="M8098" t="str">
            <v>1718525130001</v>
          </cell>
          <cell r="N8098" t="str">
            <v>0962302521</v>
          </cell>
          <cell r="O8098" t="str">
            <v/>
          </cell>
          <cell r="P8098" t="str">
            <v>QUITO</v>
          </cell>
          <cell r="Q8098" t="str">
            <v>QUITO</v>
          </cell>
          <cell r="R8098" t="str">
            <v>PICHINCHA</v>
          </cell>
          <cell r="T8098" t="str">
            <v>FLEXTRANS UIO</v>
          </cell>
          <cell r="U8098" t="str">
            <v>FLEXNETUIO_LOCAL</v>
          </cell>
          <cell r="V8098">
            <v>1</v>
          </cell>
          <cell r="W8098">
            <v>1</v>
          </cell>
          <cell r="X8098" t="str">
            <v>FLEXNET ECUADOR - MDELIVERY</v>
          </cell>
          <cell r="Y8098" t="str">
            <v>CALLE 28 DE JUNIO S/N Y GARCIA MORENO ENTRADA LLANO GRANDE</v>
          </cell>
        </row>
        <row r="8099">
          <cell r="A8099" t="str">
            <v>2480468</v>
          </cell>
          <cell r="B8099">
            <v>489048</v>
          </cell>
          <cell r="C8099" t="str">
            <v>2480468</v>
          </cell>
          <cell r="D8099" t="str">
            <v>MDELIVERY</v>
          </cell>
          <cell r="E8099" t="str">
            <v>DESPACHO</v>
          </cell>
          <cell r="F8099" t="str">
            <v>NORMAL</v>
          </cell>
          <cell r="G8099" t="str">
            <v>TF91544</v>
          </cell>
          <cell r="H8099">
            <v>44929</v>
          </cell>
          <cell r="I8099" t="str">
            <v>ENTREGADO</v>
          </cell>
          <cell r="J8099">
            <v>44930</v>
          </cell>
          <cell r="K8099" t="str">
            <v>ANA MARIA GOMEZ VILLANUEVA_ANA MARIA GOMEZ VILLANUEVA</v>
          </cell>
          <cell r="L8099" t="str">
            <v>Los vergeles 1ra etapa Mz 187 solar 27</v>
          </cell>
          <cell r="M8099" t="str">
            <v>0908342207001</v>
          </cell>
          <cell r="N8099" t="str">
            <v>0995797823</v>
          </cell>
          <cell r="O8099" t="str">
            <v/>
          </cell>
          <cell r="P8099" t="str">
            <v>GUAYAQUIL</v>
          </cell>
          <cell r="Q8099" t="str">
            <v>GUAYAQUIL</v>
          </cell>
          <cell r="R8099" t="str">
            <v>GUAYAS</v>
          </cell>
          <cell r="T8099" t="str">
            <v>CARGO UNION</v>
          </cell>
          <cell r="U8099" t="str">
            <v>FLEXNETUIO_GYE</v>
          </cell>
          <cell r="V8099">
            <v>1</v>
          </cell>
          <cell r="W8099">
            <v>1</v>
          </cell>
          <cell r="X8099" t="str">
            <v>FLEXNET ECUADOR - MDELIVERY</v>
          </cell>
          <cell r="Y8099" t="str">
            <v>CALLE 28 DE JUNIO S/N Y GARCIA MORENO ENTRADA LLANO GRANDE</v>
          </cell>
        </row>
        <row r="8100">
          <cell r="A8100" t="str">
            <v>2480469</v>
          </cell>
          <cell r="B8100">
            <v>489049</v>
          </cell>
          <cell r="C8100" t="str">
            <v>2480469</v>
          </cell>
          <cell r="D8100" t="str">
            <v>MDELIVERY</v>
          </cell>
          <cell r="E8100" t="str">
            <v>DESPACHO</v>
          </cell>
          <cell r="F8100" t="str">
            <v>NORMAL</v>
          </cell>
          <cell r="G8100" t="str">
            <v>031080002480469</v>
          </cell>
          <cell r="H8100">
            <v>44929</v>
          </cell>
          <cell r="I8100" t="str">
            <v>ENTREGADO</v>
          </cell>
          <cell r="J8100">
            <v>44930</v>
          </cell>
          <cell r="K8100" t="str">
            <v>OSCAR FRANCISCO AGUAYO ROJAS_OSCAR FRANCISCO AGUAYO ROJAS</v>
          </cell>
          <cell r="L8100" t="str">
            <v xml:space="preserve"> Veloz 4173 y Carlos Zambrano hotel Mashany recepcion una cuadra mas abajo del hospital San Juan REFERENCIA una cuadra mas abajo del hospital San Juan </v>
          </cell>
          <cell r="M8100" t="str">
            <v>0602611436001</v>
          </cell>
          <cell r="N8100" t="str">
            <v>0998783953</v>
          </cell>
          <cell r="O8100" t="str">
            <v/>
          </cell>
          <cell r="P8100" t="str">
            <v>RIOBAMBA</v>
          </cell>
          <cell r="Q8100" t="str">
            <v>RIOBAMBA</v>
          </cell>
          <cell r="R8100" t="str">
            <v>CHIMBORAZO</v>
          </cell>
          <cell r="T8100" t="str">
            <v>TRAMACO</v>
          </cell>
          <cell r="U8100" t="str">
            <v>FLEXNETUIO_PROVINCIA</v>
          </cell>
          <cell r="V8100">
            <v>1</v>
          </cell>
          <cell r="W8100">
            <v>1</v>
          </cell>
          <cell r="X8100" t="str">
            <v>FLEXNET ECUADOR - MDELIVERY</v>
          </cell>
          <cell r="Y8100" t="str">
            <v>CALLE 28 DE JUNIO S/N Y GARCIA MORENO ENTRADA LLANO GRANDE</v>
          </cell>
        </row>
        <row r="8101">
          <cell r="A8101" t="str">
            <v>2480470</v>
          </cell>
          <cell r="B8101">
            <v>489050</v>
          </cell>
          <cell r="C8101" t="str">
            <v>2480470</v>
          </cell>
          <cell r="D8101" t="str">
            <v>MDELIVERY</v>
          </cell>
          <cell r="E8101" t="str">
            <v>DESPACHO</v>
          </cell>
          <cell r="F8101" t="str">
            <v>NORMAL</v>
          </cell>
          <cell r="G8101" t="str">
            <v>TF91547</v>
          </cell>
          <cell r="H8101">
            <v>44929</v>
          </cell>
          <cell r="I8101" t="str">
            <v>ENTREGADO</v>
          </cell>
          <cell r="J8101">
            <v>44930</v>
          </cell>
          <cell r="K8101" t="str">
            <v>BAINON ORLAN PENAFIEL MACIAS_BAINON ORLAN PENAFIEL MACIAS</v>
          </cell>
          <cell r="L8101" t="str">
            <v>GUAYAQUIL Calle Pedro Vicente Maldonado 1607 entre Jose Mascote y Esmeraldas</v>
          </cell>
          <cell r="M8101" t="str">
            <v>1203126857001</v>
          </cell>
          <cell r="N8101" t="str">
            <v>0999053353 / 0980561300</v>
          </cell>
          <cell r="O8101" t="str">
            <v/>
          </cell>
          <cell r="P8101" t="str">
            <v>GUAYAQUIL</v>
          </cell>
          <cell r="Q8101" t="str">
            <v>GUAYAQUIL</v>
          </cell>
          <cell r="R8101" t="str">
            <v>GUAYAS</v>
          </cell>
          <cell r="T8101" t="str">
            <v>ITSACOURIER</v>
          </cell>
          <cell r="U8101" t="str">
            <v>FLEXNETUIO_GYE</v>
          </cell>
          <cell r="V8101">
            <v>1</v>
          </cell>
          <cell r="W8101">
            <v>1</v>
          </cell>
          <cell r="X8101" t="str">
            <v>FLEXNET ECUADOR - MDELIVERY</v>
          </cell>
          <cell r="Y8101" t="str">
            <v>CALLE 28 DE JUNIO S/N Y GARCIA MORENO ENTRADA LLANO GRANDE</v>
          </cell>
        </row>
        <row r="8102">
          <cell r="A8102" t="str">
            <v>2480472</v>
          </cell>
          <cell r="B8102">
            <v>489051</v>
          </cell>
          <cell r="C8102" t="str">
            <v>2480472</v>
          </cell>
          <cell r="D8102" t="str">
            <v>MDELIVERY</v>
          </cell>
          <cell r="E8102" t="str">
            <v>DESPACHO</v>
          </cell>
          <cell r="F8102" t="str">
            <v>NORMAL</v>
          </cell>
          <cell r="G8102" t="str">
            <v>FT77349</v>
          </cell>
          <cell r="H8102">
            <v>44929</v>
          </cell>
          <cell r="I8102" t="str">
            <v>ENTREGADO</v>
          </cell>
          <cell r="J8102">
            <v>44931</v>
          </cell>
          <cell r="K8102" t="str">
            <v>MANUEL EDUARDO ARRIETA JURADO_MANUEL EDUARDO ARRIETA JURADO</v>
          </cell>
          <cell r="L8102" t="str">
            <v xml:space="preserve"> REAL AUDENCIA DE QUITO REFERENCIA ENTREGAR LUBRICADORA MANUELITO </v>
          </cell>
          <cell r="M8102" t="str">
            <v>0601425697001</v>
          </cell>
          <cell r="N8102" t="str">
            <v>0993454060</v>
          </cell>
          <cell r="O8102" t="str">
            <v/>
          </cell>
          <cell r="P8102" t="str">
            <v>QUITO</v>
          </cell>
          <cell r="Q8102" t="str">
            <v>QUITO</v>
          </cell>
          <cell r="R8102" t="str">
            <v>PICHINCHA</v>
          </cell>
          <cell r="T8102" t="str">
            <v>FLEXTRANS UIO</v>
          </cell>
          <cell r="U8102" t="str">
            <v>FLEXNETUIO_LOCAL</v>
          </cell>
          <cell r="V8102">
            <v>1</v>
          </cell>
          <cell r="W8102">
            <v>1</v>
          </cell>
          <cell r="X8102" t="str">
            <v>FLEXNET ECUADOR - MDELIVERY</v>
          </cell>
          <cell r="Y8102" t="str">
            <v>CALLE 28 DE JUNIO S/N Y GARCIA MORENO ENTRADA LLANO GRANDE</v>
          </cell>
        </row>
        <row r="8103">
          <cell r="A8103" t="str">
            <v>2480473</v>
          </cell>
          <cell r="B8103">
            <v>489052</v>
          </cell>
          <cell r="C8103" t="str">
            <v>2480473</v>
          </cell>
          <cell r="D8103" t="str">
            <v>MDELIVERY</v>
          </cell>
          <cell r="E8103" t="str">
            <v>DESPACHO</v>
          </cell>
          <cell r="F8103" t="str">
            <v>NORMAL</v>
          </cell>
          <cell r="G8103" t="str">
            <v>TF91557</v>
          </cell>
          <cell r="H8103">
            <v>44929</v>
          </cell>
          <cell r="I8103" t="str">
            <v>ENTREGADO</v>
          </cell>
          <cell r="J8103">
            <v>44930</v>
          </cell>
          <cell r="K8103" t="str">
            <v>JOSE ARGEMIRO CHAVEZ DIAZ_JOSE ARGEMIRO CHAVEZ DIAZ</v>
          </cell>
          <cell r="L8103" t="str">
            <v>DR EMILIO ROMERO Y AV BENJAMIN CARRION EDIFICIO ESQ LABRA QUE LABRA EMPANADAS ALBORADA 6TA ETAPA MZ 601 VILLA 1 PISO 1 OFICINA</v>
          </cell>
          <cell r="M8103" t="str">
            <v>0916077803001</v>
          </cell>
          <cell r="N8103" t="str">
            <v>0983454026</v>
          </cell>
          <cell r="O8103" t="str">
            <v/>
          </cell>
          <cell r="P8103" t="str">
            <v>GUAYAQUIL</v>
          </cell>
          <cell r="Q8103" t="str">
            <v>GUAYAQUIL</v>
          </cell>
          <cell r="R8103" t="str">
            <v>GUAYAS</v>
          </cell>
          <cell r="T8103" t="str">
            <v>ITSACOURIER</v>
          </cell>
          <cell r="U8103" t="str">
            <v>FLEXNETUIO_GYE</v>
          </cell>
          <cell r="V8103">
            <v>1</v>
          </cell>
          <cell r="W8103">
            <v>1</v>
          </cell>
          <cell r="X8103" t="str">
            <v>FLEXNET ECUADOR - MDELIVERY</v>
          </cell>
          <cell r="Y8103" t="str">
            <v>CALLE 28 DE JUNIO S/N Y GARCIA MORENO ENTRADA LLANO GRANDE</v>
          </cell>
        </row>
        <row r="8104">
          <cell r="A8104" t="str">
            <v>2480479</v>
          </cell>
          <cell r="B8104">
            <v>489054</v>
          </cell>
          <cell r="C8104" t="str">
            <v>2480479</v>
          </cell>
          <cell r="D8104" t="str">
            <v>MDELIVERY</v>
          </cell>
          <cell r="E8104" t="str">
            <v>DESPACHO</v>
          </cell>
          <cell r="F8104" t="str">
            <v>NORMAL</v>
          </cell>
          <cell r="G8104" t="str">
            <v>TF91558</v>
          </cell>
          <cell r="H8104">
            <v>44929</v>
          </cell>
          <cell r="I8104" t="str">
            <v>ENTREGADO</v>
          </cell>
          <cell r="J8104">
            <v>44930</v>
          </cell>
          <cell r="K8104" t="str">
            <v>JORGE MANUEL GARCIA SEGURA_JORGE MANUEL GARCIA SEGURA</v>
          </cell>
          <cell r="L8104" t="str">
            <v>DR EMILIO ROMERO Y AV BENJAMIN CARRION EDIFICIO ESQ LABRA QUE LABRA EMPANADAS ALBORADA 6TA ETAPA MZ 601 VILLA 1 PISO 1 OFICINA</v>
          </cell>
          <cell r="M8104" t="str">
            <v>0927760405001</v>
          </cell>
          <cell r="N8104" t="str">
            <v>0983454026</v>
          </cell>
          <cell r="O8104" t="str">
            <v/>
          </cell>
          <cell r="P8104" t="str">
            <v>GUAYAQUIL</v>
          </cell>
          <cell r="Q8104" t="str">
            <v>GUAYAQUIL</v>
          </cell>
          <cell r="R8104" t="str">
            <v>GUAYAS</v>
          </cell>
          <cell r="T8104" t="str">
            <v>ITSACOURIER</v>
          </cell>
          <cell r="U8104" t="str">
            <v>FLEXNETUIO_GYE</v>
          </cell>
          <cell r="V8104">
            <v>1</v>
          </cell>
          <cell r="W8104">
            <v>1</v>
          </cell>
          <cell r="X8104" t="str">
            <v>FLEXNET ECUADOR - MDELIVERY</v>
          </cell>
          <cell r="Y8104" t="str">
            <v>CALLE 28 DE JUNIO S/N Y GARCIA MORENO ENTRADA LLANO GRANDE</v>
          </cell>
        </row>
        <row r="8105">
          <cell r="A8105" t="str">
            <v>2480480</v>
          </cell>
          <cell r="B8105">
            <v>489055</v>
          </cell>
          <cell r="C8105" t="str">
            <v>2480480</v>
          </cell>
          <cell r="D8105" t="str">
            <v>MDELIVERY</v>
          </cell>
          <cell r="E8105" t="str">
            <v>DESPACHO</v>
          </cell>
          <cell r="F8105" t="str">
            <v>NORMAL</v>
          </cell>
          <cell r="G8105" t="str">
            <v>031080002480480</v>
          </cell>
          <cell r="H8105">
            <v>44929</v>
          </cell>
          <cell r="I8105" t="str">
            <v>ENTREGADO</v>
          </cell>
          <cell r="J8105">
            <v>44930</v>
          </cell>
          <cell r="K8105" t="str">
            <v>SANTACRUZ FIGUEROA JHONNATHAN DAMIAN_SANTACRUZ FIGUEROA JHONNATHAN DAMIAN</v>
          </cell>
          <cell r="L8105" t="str">
            <v xml:space="preserve"> QUEVEDO SAN CAMILO AV JOSE JOAQUIN DE OLMEDO Y CALLE LA L LOCAL ESQUINERO ENTREGAR EN ROSITA RESTAURANT </v>
          </cell>
          <cell r="M8105" t="str">
            <v>1206009522001</v>
          </cell>
          <cell r="N8105" t="str">
            <v>0967575939</v>
          </cell>
          <cell r="O8105" t="str">
            <v/>
          </cell>
          <cell r="P8105" t="str">
            <v>QUEVEDO</v>
          </cell>
          <cell r="Q8105" t="str">
            <v>QUEVEDO</v>
          </cell>
          <cell r="R8105" t="str">
            <v>LOS RIOS</v>
          </cell>
          <cell r="T8105" t="str">
            <v>TRAMACO</v>
          </cell>
          <cell r="U8105" t="str">
            <v>FLEXNETUIO_PROVINCIA</v>
          </cell>
          <cell r="V8105">
            <v>1</v>
          </cell>
          <cell r="W8105">
            <v>1</v>
          </cell>
          <cell r="X8105" t="str">
            <v>FLEXNET ECUADOR - MDELIVERY</v>
          </cell>
          <cell r="Y8105" t="str">
            <v>CALLE 28 DE JUNIO S/N Y GARCIA MORENO ENTRADA LLANO GRANDE</v>
          </cell>
        </row>
        <row r="8106">
          <cell r="A8106" t="str">
            <v>2480482</v>
          </cell>
          <cell r="B8106">
            <v>489056</v>
          </cell>
          <cell r="C8106" t="str">
            <v>2480482</v>
          </cell>
          <cell r="D8106" t="str">
            <v>MDELIVERY</v>
          </cell>
          <cell r="E8106" t="str">
            <v>DESPACHO</v>
          </cell>
          <cell r="F8106" t="str">
            <v>NORMAL</v>
          </cell>
          <cell r="G8106" t="str">
            <v>031080002480482</v>
          </cell>
          <cell r="H8106">
            <v>44929</v>
          </cell>
          <cell r="I8106" t="str">
            <v>ENTREGADO</v>
          </cell>
          <cell r="J8106">
            <v>44930</v>
          </cell>
          <cell r="K8106" t="str">
            <v>CARLOS VICTOR GUAMAN AGUALSACA_CARLOS VICTOR GUAMAN AGUALSACA</v>
          </cell>
          <cell r="L8106" t="str">
            <v>CIUDADELA EL PRIVILEGIO CALLE PRIMAVERA Y CALLEJON 2 DIAGONAL AL PARQUE CASA ESQUINERA ARRIBA DE LA ESTA EN CONSTRUCCION Y NO ESTA PINTADA</v>
          </cell>
          <cell r="M8106" t="str">
            <v>0750052029001</v>
          </cell>
          <cell r="N8106" t="str">
            <v>0990977407</v>
          </cell>
          <cell r="O8106" t="str">
            <v/>
          </cell>
          <cell r="P8106" t="str">
            <v>EL GUABO</v>
          </cell>
          <cell r="Q8106" t="str">
            <v>EL GUABO</v>
          </cell>
          <cell r="R8106" t="str">
            <v>EL ORO</v>
          </cell>
          <cell r="T8106" t="str">
            <v>TRAMACO</v>
          </cell>
          <cell r="U8106" t="str">
            <v>FLEXNETUIO_PROVINCIA</v>
          </cell>
          <cell r="V8106">
            <v>1</v>
          </cell>
          <cell r="W8106">
            <v>1</v>
          </cell>
          <cell r="X8106" t="str">
            <v>FLEXNET ECUADOR - MDELIVERY</v>
          </cell>
          <cell r="Y8106" t="str">
            <v>CALLE 28 DE JUNIO S/N Y GARCIA MORENO ENTRADA LLANO GRANDE</v>
          </cell>
        </row>
        <row r="8107">
          <cell r="A8107" t="str">
            <v>2480483</v>
          </cell>
          <cell r="B8107">
            <v>489057</v>
          </cell>
          <cell r="C8107" t="str">
            <v>2480483</v>
          </cell>
          <cell r="D8107" t="str">
            <v>MDELIVERY</v>
          </cell>
          <cell r="E8107" t="str">
            <v>DESPACHO</v>
          </cell>
          <cell r="F8107" t="str">
            <v>NORMAL</v>
          </cell>
          <cell r="G8107" t="str">
            <v>TF91560</v>
          </cell>
          <cell r="H8107">
            <v>44929</v>
          </cell>
          <cell r="I8107" t="str">
            <v>ENTREGADO</v>
          </cell>
          <cell r="J8107">
            <v>44931</v>
          </cell>
          <cell r="K8107" t="str">
            <v>Jennifer Villacis_ASOCIACION SOLIDARISTA PROFUTURO</v>
          </cell>
          <cell r="L8107" t="str">
            <v xml:space="preserve"> GUAYAS GUAYAQUIL Av Jose Rodriguez Bonin y Av Barcelona Planta San Eduardo Holcim Ecuador Planta Baja </v>
          </cell>
          <cell r="M8107" t="str">
            <v>0992424222001</v>
          </cell>
          <cell r="N8107" t="str">
            <v>0989547209</v>
          </cell>
          <cell r="O8107" t="str">
            <v/>
          </cell>
          <cell r="P8107" t="str">
            <v>GUAYAQUIL</v>
          </cell>
          <cell r="Q8107" t="str">
            <v>GUAYAQUIL</v>
          </cell>
          <cell r="R8107" t="str">
            <v>GUAYAS</v>
          </cell>
          <cell r="T8107" t="str">
            <v>ITSACOURIER</v>
          </cell>
          <cell r="U8107" t="str">
            <v>FLEXNETUIO_GYE</v>
          </cell>
          <cell r="V8107">
            <v>1</v>
          </cell>
          <cell r="W8107">
            <v>1</v>
          </cell>
          <cell r="X8107" t="str">
            <v>FLEXNET ECUADOR - MDELIVERY</v>
          </cell>
          <cell r="Y8107" t="str">
            <v>CALLE 28 DE JUNIO S/N Y GARCIA MORENO ENTRADA LLANO GRANDE</v>
          </cell>
        </row>
        <row r="8108">
          <cell r="A8108" t="str">
            <v>2480484</v>
          </cell>
          <cell r="B8108">
            <v>489058</v>
          </cell>
          <cell r="C8108" t="str">
            <v>2480484</v>
          </cell>
          <cell r="D8108" t="str">
            <v>MDELIVERY</v>
          </cell>
          <cell r="E8108" t="str">
            <v>DESPACHO</v>
          </cell>
          <cell r="F8108" t="str">
            <v>NORMAL</v>
          </cell>
          <cell r="G8108" t="str">
            <v>FT77417</v>
          </cell>
          <cell r="H8108">
            <v>44929</v>
          </cell>
          <cell r="I8108" t="str">
            <v>ENTREGADO</v>
          </cell>
          <cell r="J8108">
            <v>44930</v>
          </cell>
          <cell r="K8108" t="str">
            <v xml:space="preserve">LEIDY ANDRANGO_SEMIONOVYCH S A S </v>
          </cell>
          <cell r="L8108" t="str">
            <v xml:space="preserve"> PICHINCHA RUMINAHUI LOS CIPRESES LOTE 64 LOS PINOS COLEGIO SEVY SANGOLQUI COORD 0 313556 78 464685 </v>
          </cell>
          <cell r="M8108" t="str">
            <v>1793136303001</v>
          </cell>
          <cell r="N8108" t="str">
            <v>984210776</v>
          </cell>
          <cell r="O8108" t="str">
            <v/>
          </cell>
          <cell r="P8108" t="str">
            <v>RUMIÑAHUI</v>
          </cell>
          <cell r="Q8108" t="str">
            <v>RUMIÑAHUI</v>
          </cell>
          <cell r="R8108" t="str">
            <v>PICHINCHA</v>
          </cell>
          <cell r="T8108" t="str">
            <v>FLEXTRANS UIO</v>
          </cell>
          <cell r="U8108" t="str">
            <v>FLEXNETUIO_LOCAL</v>
          </cell>
          <cell r="V8108">
            <v>1</v>
          </cell>
          <cell r="W8108">
            <v>1</v>
          </cell>
          <cell r="X8108" t="str">
            <v>FLEXNET ECUADOR - MDELIVERY</v>
          </cell>
          <cell r="Y8108" t="str">
            <v>CALLE 28 DE JUNIO S/N Y GARCIA MORENO ENTRADA LLANO GRANDE</v>
          </cell>
        </row>
        <row r="8109">
          <cell r="A8109" t="str">
            <v>2480485</v>
          </cell>
          <cell r="B8109">
            <v>489059</v>
          </cell>
          <cell r="C8109" t="str">
            <v>2480485</v>
          </cell>
          <cell r="D8109" t="str">
            <v>MDELIVERY</v>
          </cell>
          <cell r="E8109" t="str">
            <v>DESPACHO</v>
          </cell>
          <cell r="F8109" t="str">
            <v>NORMAL</v>
          </cell>
          <cell r="G8109" t="str">
            <v>TF91610 / 031080002480485</v>
          </cell>
          <cell r="H8109">
            <v>44929</v>
          </cell>
          <cell r="I8109" t="str">
            <v>ENTREGADO</v>
          </cell>
          <cell r="J8109">
            <v>44935</v>
          </cell>
          <cell r="K8109" t="str">
            <v>EDDISON AUGUSTO ROBINSON CEDENO_EDDISON AUGUSTO ROBINSON CEDENO</v>
          </cell>
          <cell r="L8109" t="str">
            <v xml:space="preserve"> GUAYAS GUAYAQUIL POSORJA CALLE MALPELO Y D CASA DE DOS PISOS COLOR CEMENTO CERCA AL BAR LA ESPANOLA LOCALIZACION 2 42 54 7 S 80 14 43 2 W </v>
          </cell>
          <cell r="M8109" t="str">
            <v>2350565723001</v>
          </cell>
          <cell r="N8109" t="str">
            <v>0994251131</v>
          </cell>
          <cell r="P8109" t="str">
            <v>091103</v>
          </cell>
          <cell r="Q8109" t="str">
            <v>ALFREDO BAQUERIZO MORENO</v>
          </cell>
          <cell r="R8109" t="str">
            <v>GUAYAS</v>
          </cell>
          <cell r="S8109" t="str">
            <v>ALFREDO BAQUERIZO MORENO (JUJAN)</v>
          </cell>
          <cell r="T8109" t="str">
            <v>TRAMACO</v>
          </cell>
          <cell r="U8109" t="str">
            <v>FLEXNETUIO_GYE</v>
          </cell>
          <cell r="V8109">
            <v>1</v>
          </cell>
          <cell r="W8109">
            <v>1</v>
          </cell>
          <cell r="X8109" t="str">
            <v>FLEXNET ECUADOR - MDELIVERY</v>
          </cell>
          <cell r="Y8109" t="str">
            <v>CALLE 28 DE JUNIO S/N Y GARCIA MORENO ENTRADA LLANO GRANDE</v>
          </cell>
        </row>
        <row r="8110">
          <cell r="A8110" t="str">
            <v>2480486</v>
          </cell>
          <cell r="B8110">
            <v>489060</v>
          </cell>
          <cell r="C8110" t="str">
            <v>2480486</v>
          </cell>
          <cell r="D8110" t="str">
            <v>MDELIVERY</v>
          </cell>
          <cell r="E8110" t="str">
            <v>DESPACHO</v>
          </cell>
          <cell r="F8110" t="str">
            <v>NORMAL</v>
          </cell>
          <cell r="G8110" t="str">
            <v>IC4108</v>
          </cell>
          <cell r="H8110">
            <v>44929</v>
          </cell>
          <cell r="I8110" t="str">
            <v>ENTREGADO</v>
          </cell>
          <cell r="J8110">
            <v>44931</v>
          </cell>
          <cell r="K8110" t="str">
            <v>LEONARDO XAVIER SIGUENZA ROMERO_LEONARDO XAVIER SIGUENZA ROMERO</v>
          </cell>
          <cell r="L8110" t="str">
            <v xml:space="preserve"> AZUAY SECTOR TOTORACOCHA HURTADO DE MENDOZA ANTISANA ES EN LA OFICINA DE LA EMPRESA CAMEI ES UNA CASA DE 4 PISOS LAS OFICINAS ESTAN EN EL PRIMER PISO SOLOR LADRILLO VISTO DIAGONAL A LA AGENCIA DE LA </v>
          </cell>
          <cell r="M8110" t="str">
            <v>0301453957001</v>
          </cell>
          <cell r="N8110" t="str">
            <v>0984372373</v>
          </cell>
          <cell r="O8110" t="str">
            <v/>
          </cell>
          <cell r="P8110" t="str">
            <v>CUENCA</v>
          </cell>
          <cell r="Q8110" t="str">
            <v>CUENCA</v>
          </cell>
          <cell r="R8110" t="str">
            <v>AZUAY</v>
          </cell>
          <cell r="T8110" t="str">
            <v>ITSACOURIER</v>
          </cell>
          <cell r="U8110" t="str">
            <v>FLEXNETUIO_PROVINCIA</v>
          </cell>
          <cell r="V8110">
            <v>1</v>
          </cell>
          <cell r="W8110">
            <v>1</v>
          </cell>
          <cell r="X8110" t="str">
            <v>FLEXNET ECUADOR - MDELIVERY</v>
          </cell>
          <cell r="Y8110" t="str">
            <v>CALLE 28 DE JUNIO S/N Y GARCIA MORENO ENTRADA LLANO GRANDE</v>
          </cell>
        </row>
        <row r="8111">
          <cell r="A8111" t="str">
            <v>2480487</v>
          </cell>
          <cell r="B8111">
            <v>489061</v>
          </cell>
          <cell r="C8111" t="str">
            <v>2480487</v>
          </cell>
          <cell r="D8111" t="str">
            <v>MDELIVERY</v>
          </cell>
          <cell r="E8111" t="str">
            <v>DESPACHO</v>
          </cell>
          <cell r="F8111" t="str">
            <v>NORMAL</v>
          </cell>
          <cell r="G8111" t="str">
            <v>FT77335</v>
          </cell>
          <cell r="H8111">
            <v>44929</v>
          </cell>
          <cell r="I8111" t="str">
            <v>ENTREGADO</v>
          </cell>
          <cell r="J8111">
            <v>44931</v>
          </cell>
          <cell r="K8111" t="str">
            <v>HENRY DAVID CUESTAS TUTALCHA_HENRY DAVID CUESTAS TUTALCHA</v>
          </cell>
          <cell r="L8111" t="str">
            <v xml:space="preserve"> CALLE OE7C Y LA N89 A UNA CUADRA Y MEDIA DE LA IGLESIA SAN JUDAS TADEO </v>
          </cell>
          <cell r="M8111" t="str">
            <v>1718016379001</v>
          </cell>
          <cell r="N8111" t="str">
            <v>0998055439/0998346959</v>
          </cell>
          <cell r="O8111" t="str">
            <v/>
          </cell>
          <cell r="P8111" t="str">
            <v>QUITO</v>
          </cell>
          <cell r="Q8111" t="str">
            <v>QUITO</v>
          </cell>
          <cell r="R8111" t="str">
            <v>PICHINCHA</v>
          </cell>
          <cell r="T8111" t="str">
            <v>FLEXTRANS UIO</v>
          </cell>
          <cell r="U8111" t="str">
            <v>FLEXNETUIO_LOCAL</v>
          </cell>
          <cell r="V8111">
            <v>1</v>
          </cell>
          <cell r="W8111">
            <v>1</v>
          </cell>
          <cell r="X8111" t="str">
            <v>FLEXNET ECUADOR - MDELIVERY</v>
          </cell>
          <cell r="Y8111" t="str">
            <v>CALLE 28 DE JUNIO S/N Y GARCIA MORENO ENTRADA LLANO GRANDE</v>
          </cell>
        </row>
        <row r="8112">
          <cell r="A8112" t="str">
            <v>2480488</v>
          </cell>
          <cell r="B8112">
            <v>489062</v>
          </cell>
          <cell r="C8112" t="str">
            <v>2480488</v>
          </cell>
          <cell r="D8112" t="str">
            <v>MDELIVERY</v>
          </cell>
          <cell r="E8112" t="str">
            <v>DESPACHO</v>
          </cell>
          <cell r="F8112" t="str">
            <v>NORMAL</v>
          </cell>
          <cell r="G8112" t="str">
            <v>FT77373</v>
          </cell>
          <cell r="H8112">
            <v>44929</v>
          </cell>
          <cell r="I8112" t="str">
            <v>ENTREGADO</v>
          </cell>
          <cell r="J8112">
            <v>44931</v>
          </cell>
          <cell r="K8112" t="str">
            <v>Bryan Salazar_DEEPTECH CIA LTDA</v>
          </cell>
          <cell r="L8112" t="str">
            <v>VIA A CALACALI LOTE 4C Y CALLE A Empresa Tensortec</v>
          </cell>
          <cell r="M8112" t="str">
            <v>1793065635001</v>
          </cell>
          <cell r="N8112" t="str">
            <v>0995033632</v>
          </cell>
          <cell r="O8112" t="str">
            <v/>
          </cell>
          <cell r="P8112" t="str">
            <v>QUITO</v>
          </cell>
          <cell r="Q8112" t="str">
            <v>QUITO</v>
          </cell>
          <cell r="R8112" t="str">
            <v>PICHINCHA</v>
          </cell>
          <cell r="T8112" t="str">
            <v>FLEXTRANS UIO</v>
          </cell>
          <cell r="U8112" t="str">
            <v>FLEXNETUIO_LOCAL</v>
          </cell>
          <cell r="V8112">
            <v>1</v>
          </cell>
          <cell r="W8112">
            <v>1</v>
          </cell>
          <cell r="X8112" t="str">
            <v>FLEXNET ECUADOR - MDELIVERY</v>
          </cell>
          <cell r="Y8112" t="str">
            <v>CALLE 28 DE JUNIO S/N Y GARCIA MORENO ENTRADA LLANO GRANDE</v>
          </cell>
        </row>
        <row r="8113">
          <cell r="A8113" t="str">
            <v>2480489</v>
          </cell>
          <cell r="B8113">
            <v>489063</v>
          </cell>
          <cell r="C8113" t="str">
            <v>2480489</v>
          </cell>
          <cell r="D8113" t="str">
            <v>MDELIVERY</v>
          </cell>
          <cell r="E8113" t="str">
            <v>DESPACHO</v>
          </cell>
          <cell r="F8113" t="str">
            <v>NORMAL</v>
          </cell>
          <cell r="G8113" t="str">
            <v>TF91555</v>
          </cell>
          <cell r="H8113">
            <v>44929</v>
          </cell>
          <cell r="I8113" t="str">
            <v>ENTREGADO</v>
          </cell>
          <cell r="J8113">
            <v>44930</v>
          </cell>
          <cell r="K8113" t="str">
            <v>TOMALA ZAMBRANO JAIME DAVID_TOMALA ZAMBRANO JAIME DAVID</v>
          </cell>
          <cell r="L8113" t="str">
            <v xml:space="preserve">GUASMO NORTE COOPERATIVA 10 DE AGOSTO AV GALO PLAZA LAZO Y 19 CALLEJoN 51F SE CASA DE DOS PISOS PRINCIPAL SIN PINTAR CARACTERISTICA ESCUDO DE BARCELONA Y EMELEC PINTADOS EN LA CASA REF A MEDIA CUADRA </v>
          </cell>
          <cell r="M8113" t="str">
            <v>0917754285001</v>
          </cell>
          <cell r="N8113" t="str">
            <v>0982828999</v>
          </cell>
          <cell r="O8113" t="str">
            <v/>
          </cell>
          <cell r="P8113" t="str">
            <v>GUAYAQUIL</v>
          </cell>
          <cell r="Q8113" t="str">
            <v>GUAYAQUIL</v>
          </cell>
          <cell r="R8113" t="str">
            <v>GUAYAS</v>
          </cell>
          <cell r="T8113" t="str">
            <v>FLEXTRANS GYE</v>
          </cell>
          <cell r="U8113" t="str">
            <v>FLEXNETUIO_GYE</v>
          </cell>
          <cell r="V8113">
            <v>1</v>
          </cell>
          <cell r="W8113">
            <v>1</v>
          </cell>
          <cell r="X8113" t="str">
            <v>FLEXNET ECUADOR - MDELIVERY</v>
          </cell>
          <cell r="Y8113" t="str">
            <v>CALLE 28 DE JUNIO S/N Y GARCIA MORENO ENTRADA LLANO GRANDE</v>
          </cell>
        </row>
        <row r="8114">
          <cell r="A8114" t="str">
            <v>2480490</v>
          </cell>
          <cell r="B8114">
            <v>489064</v>
          </cell>
          <cell r="C8114" t="str">
            <v>2480490</v>
          </cell>
          <cell r="D8114" t="str">
            <v>MDELIVERY</v>
          </cell>
          <cell r="E8114" t="str">
            <v>DESPACHO</v>
          </cell>
          <cell r="F8114" t="str">
            <v>NORMAL</v>
          </cell>
          <cell r="G8114" t="str">
            <v>IC4119</v>
          </cell>
          <cell r="H8114">
            <v>44929</v>
          </cell>
          <cell r="I8114" t="str">
            <v>ENTREGADO</v>
          </cell>
          <cell r="J8114">
            <v>44930</v>
          </cell>
          <cell r="K8114" t="str">
            <v xml:space="preserve">Marcia Farfan_TAPROOM S A </v>
          </cell>
          <cell r="L8114" t="str">
            <v xml:space="preserve"> AZUAY CUENCA AV GIL RAMIREZ DAVALOS 5 32 ARMENILLAS latitud cero </v>
          </cell>
          <cell r="M8114" t="str">
            <v>0190469271001</v>
          </cell>
          <cell r="N8114" t="str">
            <v>992147411</v>
          </cell>
          <cell r="O8114" t="str">
            <v/>
          </cell>
          <cell r="P8114" t="str">
            <v>CUENCA</v>
          </cell>
          <cell r="Q8114" t="str">
            <v>CUENCA</v>
          </cell>
          <cell r="R8114" t="str">
            <v>AZUAY</v>
          </cell>
          <cell r="T8114" t="str">
            <v>ITSACOURIER</v>
          </cell>
          <cell r="U8114" t="str">
            <v>FLEXNETUIO_PROVINCIA</v>
          </cell>
          <cell r="V8114">
            <v>1</v>
          </cell>
          <cell r="W8114">
            <v>1</v>
          </cell>
          <cell r="X8114" t="str">
            <v>FLEXNET ECUADOR - MDELIVERY</v>
          </cell>
          <cell r="Y8114" t="str">
            <v>CALLE 28 DE JUNIO S/N Y GARCIA MORENO ENTRADA LLANO GRANDE</v>
          </cell>
        </row>
        <row r="8115">
          <cell r="A8115" t="str">
            <v>2480498</v>
          </cell>
          <cell r="B8115">
            <v>489065</v>
          </cell>
          <cell r="C8115" t="str">
            <v>2480498</v>
          </cell>
          <cell r="D8115" t="str">
            <v>MDELIVERY</v>
          </cell>
          <cell r="E8115" t="str">
            <v>DESPACHO</v>
          </cell>
          <cell r="F8115" t="str">
            <v>NORMAL</v>
          </cell>
          <cell r="G8115" t="str">
            <v>FT77343</v>
          </cell>
          <cell r="H8115">
            <v>44929</v>
          </cell>
          <cell r="I8115" t="str">
            <v>ENTREGADO</v>
          </cell>
          <cell r="J8115">
            <v>44930</v>
          </cell>
          <cell r="K8115" t="str">
            <v xml:space="preserve">Penelope Galindo_TRAUMAMED S A </v>
          </cell>
          <cell r="L8115" t="str">
            <v xml:space="preserve"> PICHINCHA QUITO Hernando de la Cruz N32 206 Rumipamba traumamed </v>
          </cell>
          <cell r="M8115" t="str">
            <v>1790809153001</v>
          </cell>
          <cell r="N8115" t="str">
            <v>0992505895</v>
          </cell>
          <cell r="O8115" t="str">
            <v/>
          </cell>
          <cell r="P8115" t="str">
            <v>QUITO</v>
          </cell>
          <cell r="Q8115" t="str">
            <v>QUITO</v>
          </cell>
          <cell r="R8115" t="str">
            <v>PICHINCHA</v>
          </cell>
          <cell r="T8115" t="str">
            <v>FLEXTRANS UIO</v>
          </cell>
          <cell r="U8115" t="str">
            <v>FLEXNETUIO_LOCAL</v>
          </cell>
          <cell r="V8115">
            <v>1</v>
          </cell>
          <cell r="W8115">
            <v>1</v>
          </cell>
          <cell r="X8115" t="str">
            <v>FLEXNET ECUADOR - MDELIVERY</v>
          </cell>
          <cell r="Y8115" t="str">
            <v>CALLE 28 DE JUNIO S/N Y GARCIA MORENO ENTRADA LLANO GRANDE</v>
          </cell>
        </row>
        <row r="8116">
          <cell r="A8116" t="str">
            <v>2480502</v>
          </cell>
          <cell r="B8116">
            <v>489066</v>
          </cell>
          <cell r="C8116" t="str">
            <v>2480502</v>
          </cell>
          <cell r="D8116" t="str">
            <v>MDELIVERY</v>
          </cell>
          <cell r="E8116" t="str">
            <v>DESPACHO</v>
          </cell>
          <cell r="F8116" t="str">
            <v>NORMAL</v>
          </cell>
          <cell r="G8116" t="str">
            <v>031080002480502</v>
          </cell>
          <cell r="H8116">
            <v>44929</v>
          </cell>
          <cell r="I8116" t="str">
            <v>ENTREGADO</v>
          </cell>
          <cell r="J8116">
            <v>44932</v>
          </cell>
          <cell r="K8116" t="str">
            <v>CRISTHIAN GABRIEL ALEJANDRO RAMIREZ_CRISTHIAN GABRIEL ALEJANDRO RAMIREZ</v>
          </cell>
          <cell r="L8116" t="str">
            <v xml:space="preserve"> CENTRO DE YAGUACHI TEODORO WOLF ENTRE AV CALDERON Y CONSTITUCIoN A 20m DE LA VETERINARIA DOGCAT </v>
          </cell>
          <cell r="M8116" t="str">
            <v>0921750584001</v>
          </cell>
          <cell r="N8116" t="str">
            <v>0986555705</v>
          </cell>
          <cell r="O8116" t="str">
            <v/>
          </cell>
          <cell r="P8116" t="str">
            <v>SAN JACINTO DE YAGUACHI</v>
          </cell>
          <cell r="Q8116" t="str">
            <v>SAN JACINTO DE YAGUACHI</v>
          </cell>
          <cell r="R8116" t="str">
            <v>GUAYAS</v>
          </cell>
          <cell r="T8116" t="str">
            <v>TRAMACO</v>
          </cell>
          <cell r="U8116" t="str">
            <v>FLEXNETUIO_PROVINCIA</v>
          </cell>
          <cell r="V8116">
            <v>1</v>
          </cell>
          <cell r="W8116">
            <v>1</v>
          </cell>
          <cell r="X8116" t="str">
            <v>FLEXNET ECUADOR - MDELIVERY</v>
          </cell>
          <cell r="Y8116" t="str">
            <v>CALLE 28 DE JUNIO S/N Y GARCIA MORENO ENTRADA LLANO GRANDE</v>
          </cell>
        </row>
        <row r="8117">
          <cell r="A8117" t="str">
            <v>2480503</v>
          </cell>
          <cell r="B8117">
            <v>489067</v>
          </cell>
          <cell r="C8117" t="str">
            <v>2480503</v>
          </cell>
          <cell r="D8117" t="str">
            <v>MDELIVERY</v>
          </cell>
          <cell r="E8117" t="str">
            <v>DESPACHO</v>
          </cell>
          <cell r="F8117" t="str">
            <v>NORMAL</v>
          </cell>
          <cell r="G8117" t="str">
            <v>FT77372</v>
          </cell>
          <cell r="H8117">
            <v>44929</v>
          </cell>
          <cell r="I8117" t="str">
            <v>ENTREGADO</v>
          </cell>
          <cell r="J8117">
            <v>44930</v>
          </cell>
          <cell r="K8117" t="str">
            <v xml:space="preserve">Nicole Benitez Sandra Cruz_GROWFLOWERS PRODUCCIONES S A </v>
          </cell>
          <cell r="L8117" t="str">
            <v>Calle Luis Mideros S2 265 y Av Del Establo Barrio Santa Lucia Alta Sector Cumbaya Referencia Detras del Site Center</v>
          </cell>
          <cell r="M8117" t="str">
            <v>1792224217001</v>
          </cell>
          <cell r="N8117" t="str">
            <v>0984000015/ 0962972960</v>
          </cell>
          <cell r="O8117" t="str">
            <v/>
          </cell>
          <cell r="P8117" t="str">
            <v>QUITO</v>
          </cell>
          <cell r="Q8117" t="str">
            <v>QUITO</v>
          </cell>
          <cell r="R8117" t="str">
            <v>PICHINCHA</v>
          </cell>
          <cell r="T8117" t="str">
            <v>FLEXTRANS UIO</v>
          </cell>
          <cell r="U8117" t="str">
            <v>FLEXNETUIO_LOCAL</v>
          </cell>
          <cell r="V8117">
            <v>1</v>
          </cell>
          <cell r="W8117">
            <v>1</v>
          </cell>
          <cell r="X8117" t="str">
            <v>FLEXNET ECUADOR - MDELIVERY</v>
          </cell>
          <cell r="Y8117" t="str">
            <v>CALLE 28 DE JUNIO S/N Y GARCIA MORENO ENTRADA LLANO GRANDE</v>
          </cell>
        </row>
        <row r="8118">
          <cell r="A8118" t="str">
            <v>2480504</v>
          </cell>
          <cell r="B8118">
            <v>489068</v>
          </cell>
          <cell r="C8118" t="str">
            <v>2480504</v>
          </cell>
          <cell r="D8118" t="str">
            <v>MDELIVERY</v>
          </cell>
          <cell r="E8118" t="str">
            <v>DESPACHO</v>
          </cell>
          <cell r="F8118" t="str">
            <v>NORMAL</v>
          </cell>
          <cell r="G8118" t="str">
            <v>TF91552</v>
          </cell>
          <cell r="H8118">
            <v>44929</v>
          </cell>
          <cell r="I8118" t="str">
            <v>ENTREGADO</v>
          </cell>
          <cell r="J8118">
            <v>44930</v>
          </cell>
          <cell r="K8118" t="str">
            <v xml:space="preserve">Lisbeth Freire_MEDIANET S A </v>
          </cell>
          <cell r="L8118" t="str">
            <v>Av Circunvalacion entre todos los Santos y unica Cdla Urdesa mz 8 solar 2</v>
          </cell>
          <cell r="M8118" t="str">
            <v>0992294566001</v>
          </cell>
          <cell r="N8118" t="str">
            <v>0994409821</v>
          </cell>
          <cell r="O8118" t="str">
            <v/>
          </cell>
          <cell r="P8118" t="str">
            <v>GUAYAQUIL</v>
          </cell>
          <cell r="Q8118" t="str">
            <v>GUAYAQUIL</v>
          </cell>
          <cell r="R8118" t="str">
            <v>GUAYAS</v>
          </cell>
          <cell r="T8118" t="str">
            <v>ITSACOURIER</v>
          </cell>
          <cell r="U8118" t="str">
            <v>FLEXNETUIO_GYE</v>
          </cell>
          <cell r="V8118">
            <v>1</v>
          </cell>
          <cell r="W8118">
            <v>1</v>
          </cell>
          <cell r="X8118" t="str">
            <v>FLEXNET ECUADOR - MDELIVERY</v>
          </cell>
          <cell r="Y8118" t="str">
            <v>CALLE 28 DE JUNIO S/N Y GARCIA MORENO ENTRADA LLANO GRANDE</v>
          </cell>
        </row>
        <row r="8119">
          <cell r="A8119" t="str">
            <v>2480505</v>
          </cell>
          <cell r="B8119">
            <v>489069</v>
          </cell>
          <cell r="C8119" t="str">
            <v>2480505</v>
          </cell>
          <cell r="D8119" t="str">
            <v>MDELIVERY</v>
          </cell>
          <cell r="E8119" t="str">
            <v>DESPACHO</v>
          </cell>
          <cell r="F8119" t="str">
            <v>NORMAL</v>
          </cell>
          <cell r="G8119" t="str">
            <v>FT77338</v>
          </cell>
          <cell r="H8119">
            <v>44929</v>
          </cell>
          <cell r="I8119" t="str">
            <v>ENTREGADO</v>
          </cell>
          <cell r="J8119">
            <v>44930</v>
          </cell>
          <cell r="K8119" t="str">
            <v xml:space="preserve">KARLA JATIVA_QUANTICAEXPRES QUANTICA EXPRESS CIA LTDA </v>
          </cell>
          <cell r="L8119" t="str">
            <v xml:space="preserve"> PICHINCHA QUITO RAFAEL RAMOS SN JACINTO JIJON CAAMANO BODEGAS TV CABLE SECTOR LA LUZ </v>
          </cell>
          <cell r="M8119" t="str">
            <v>1792150663001</v>
          </cell>
          <cell r="N8119" t="str">
            <v>984548461</v>
          </cell>
          <cell r="O8119" t="str">
            <v/>
          </cell>
          <cell r="P8119" t="str">
            <v>QUITO</v>
          </cell>
          <cell r="Q8119" t="str">
            <v>QUITO</v>
          </cell>
          <cell r="R8119" t="str">
            <v>PICHINCHA</v>
          </cell>
          <cell r="T8119" t="str">
            <v>FLEXTRANS UIO</v>
          </cell>
          <cell r="U8119" t="str">
            <v>FLEXNETUIO_LOCAL</v>
          </cell>
          <cell r="V8119">
            <v>1</v>
          </cell>
          <cell r="W8119">
            <v>1</v>
          </cell>
          <cell r="X8119" t="str">
            <v>FLEXNET ECUADOR - MDELIVERY</v>
          </cell>
          <cell r="Y8119" t="str">
            <v>CALLE 28 DE JUNIO S/N Y GARCIA MORENO ENTRADA LLANO GRANDE</v>
          </cell>
        </row>
        <row r="8120">
          <cell r="A8120" t="str">
            <v>2480510</v>
          </cell>
          <cell r="B8120">
            <v>489070</v>
          </cell>
          <cell r="C8120" t="str">
            <v>2480510</v>
          </cell>
          <cell r="D8120" t="str">
            <v>MDELIVERY</v>
          </cell>
          <cell r="E8120" t="str">
            <v>DESPACHO</v>
          </cell>
          <cell r="F8120" t="str">
            <v>NORMAL</v>
          </cell>
          <cell r="G8120" t="str">
            <v>031080002480510</v>
          </cell>
          <cell r="H8120">
            <v>44929</v>
          </cell>
          <cell r="I8120" t="str">
            <v>ENTREGADO</v>
          </cell>
          <cell r="J8120">
            <v>44930</v>
          </cell>
          <cell r="K8120" t="str">
            <v>Veronica Teca_COMITE DE EMPRESA DE TRABAJADORES DE LA EMPRESA EL</v>
          </cell>
          <cell r="L8120" t="str">
            <v xml:space="preserve"> IMBABURA IBARRA EUSEBIO BORRERO E11 253 Chica Narvaez EMELNORTE </v>
          </cell>
          <cell r="M8120" t="str">
            <v>1091721070001</v>
          </cell>
          <cell r="N8120" t="str">
            <v>0994868754</v>
          </cell>
          <cell r="O8120" t="str">
            <v/>
          </cell>
          <cell r="P8120" t="str">
            <v>IBARRA</v>
          </cell>
          <cell r="Q8120" t="str">
            <v>IBARRA</v>
          </cell>
          <cell r="R8120" t="str">
            <v>IMBABURA</v>
          </cell>
          <cell r="T8120" t="str">
            <v>TRAMACO</v>
          </cell>
          <cell r="U8120" t="str">
            <v>FLEXNETUIO_PROVINCIA</v>
          </cell>
          <cell r="V8120">
            <v>1</v>
          </cell>
          <cell r="W8120">
            <v>1</v>
          </cell>
          <cell r="X8120" t="str">
            <v>FLEXNET ECUADOR - MDELIVERY</v>
          </cell>
          <cell r="Y8120" t="str">
            <v>CALLE 28 DE JUNIO S/N Y GARCIA MORENO ENTRADA LLANO GRANDE</v>
          </cell>
        </row>
        <row r="8121">
          <cell r="A8121" t="str">
            <v>2480511</v>
          </cell>
          <cell r="B8121">
            <v>489071</v>
          </cell>
          <cell r="C8121" t="str">
            <v>2480511</v>
          </cell>
          <cell r="D8121" t="str">
            <v>MDELIVERY</v>
          </cell>
          <cell r="E8121" t="str">
            <v>DESPACHO</v>
          </cell>
          <cell r="F8121" t="str">
            <v>NORMAL</v>
          </cell>
          <cell r="G8121" t="str">
            <v>IC4118</v>
          </cell>
          <cell r="H8121">
            <v>44929</v>
          </cell>
          <cell r="I8121" t="str">
            <v>ENTREGADO</v>
          </cell>
          <cell r="J8121">
            <v>44930</v>
          </cell>
          <cell r="K8121" t="str">
            <v>Marcela Orellana_ASOCIACION DE TRABAJADORES Y EMPLEADOS DEL SECTOR ELECTRICO ATEC</v>
          </cell>
          <cell r="L8121" t="str">
            <v>Panamericana norte Km 7 entrada a capulispamba oficinas de CELEC EP</v>
          </cell>
          <cell r="M8121" t="str">
            <v>0190455653001</v>
          </cell>
          <cell r="N8121" t="str">
            <v>0984927044</v>
          </cell>
          <cell r="O8121" t="str">
            <v/>
          </cell>
          <cell r="P8121" t="str">
            <v>CUENCA</v>
          </cell>
          <cell r="Q8121" t="str">
            <v>CUENCA</v>
          </cell>
          <cell r="R8121" t="str">
            <v>AZUAY</v>
          </cell>
          <cell r="T8121" t="str">
            <v>ITSACOURIER</v>
          </cell>
          <cell r="U8121" t="str">
            <v>FLEXNETUIO_PROVINCIA</v>
          </cell>
          <cell r="V8121">
            <v>1</v>
          </cell>
          <cell r="W8121">
            <v>1</v>
          </cell>
          <cell r="X8121" t="str">
            <v>FLEXNET ECUADOR - MDELIVERY</v>
          </cell>
          <cell r="Y8121" t="str">
            <v>CALLE 28 DE JUNIO S/N Y GARCIA MORENO ENTRADA LLANO GRANDE</v>
          </cell>
        </row>
        <row r="8122">
          <cell r="A8122" t="str">
            <v>2480512</v>
          </cell>
          <cell r="B8122">
            <v>489072</v>
          </cell>
          <cell r="C8122" t="str">
            <v>2480512</v>
          </cell>
          <cell r="D8122" t="str">
            <v>MDELIVERY</v>
          </cell>
          <cell r="E8122" t="str">
            <v>DESPACHO</v>
          </cell>
          <cell r="F8122" t="str">
            <v>NORMAL</v>
          </cell>
          <cell r="G8122" t="str">
            <v>FT77344</v>
          </cell>
          <cell r="H8122">
            <v>44929</v>
          </cell>
          <cell r="I8122" t="str">
            <v>ENTREGADO</v>
          </cell>
          <cell r="J8122">
            <v>44932</v>
          </cell>
          <cell r="K8122" t="str">
            <v>MARCO ANTONIO SUNTAXI MONTALVO_MARCO ANTONIO SUNTAXI MONTALVO</v>
          </cell>
          <cell r="L8122" t="str">
            <v>CALDERON BELLAVISTA Miguel Medina y Pio 12 casa E10 181 Cerca de la Panaderia Dumbo</v>
          </cell>
          <cell r="M8122" t="str">
            <v>1708204837001</v>
          </cell>
          <cell r="N8122" t="str">
            <v>0996759127</v>
          </cell>
          <cell r="O8122" t="str">
            <v/>
          </cell>
          <cell r="P8122" t="str">
            <v>QUITO</v>
          </cell>
          <cell r="Q8122" t="str">
            <v>QUITO</v>
          </cell>
          <cell r="R8122" t="str">
            <v>PICHINCHA</v>
          </cell>
          <cell r="T8122" t="str">
            <v>EXPRESSCON</v>
          </cell>
          <cell r="U8122" t="str">
            <v>FLEXNETUIO_LOCAL</v>
          </cell>
          <cell r="V8122">
            <v>1</v>
          </cell>
          <cell r="W8122">
            <v>1</v>
          </cell>
          <cell r="X8122" t="str">
            <v>FLEXNET ECUADOR - MDELIVERY</v>
          </cell>
          <cell r="Y8122" t="str">
            <v>CALLE 28 DE JUNIO S/N Y GARCIA MORENO ENTRADA LLANO GRANDE</v>
          </cell>
        </row>
        <row r="8123">
          <cell r="A8123" t="str">
            <v>2480513</v>
          </cell>
          <cell r="B8123">
            <v>489073</v>
          </cell>
          <cell r="C8123" t="str">
            <v>2480513</v>
          </cell>
          <cell r="D8123" t="str">
            <v>MDELIVERY</v>
          </cell>
          <cell r="E8123" t="str">
            <v>DESPACHO</v>
          </cell>
          <cell r="F8123" t="str">
            <v>NORMAL</v>
          </cell>
          <cell r="G8123" t="str">
            <v>FT77370</v>
          </cell>
          <cell r="H8123">
            <v>44929</v>
          </cell>
          <cell r="I8123" t="str">
            <v>ENTREGADO</v>
          </cell>
          <cell r="J8123">
            <v>44930</v>
          </cell>
          <cell r="K8123" t="str">
            <v>CHILLAN QUISHPE CHRISTIAN PAUL_COOPERATIVA DE AHORRO Y CREDITO DE LOS EMPLEADOS D</v>
          </cell>
          <cell r="L8123" t="str">
            <v xml:space="preserve"> PICHINCHA QUITO Avda Francisco de Orellana Parroquia Cumbaya Cerveceria Nacional CN S A Planta Cumbaya </v>
          </cell>
          <cell r="M8123" t="str">
            <v>0992660368001</v>
          </cell>
          <cell r="N8123" t="str">
            <v>0995885708</v>
          </cell>
          <cell r="O8123" t="str">
            <v/>
          </cell>
          <cell r="P8123" t="str">
            <v>QUITO</v>
          </cell>
          <cell r="Q8123" t="str">
            <v>QUITO</v>
          </cell>
          <cell r="R8123" t="str">
            <v>PICHINCHA</v>
          </cell>
          <cell r="T8123" t="str">
            <v>FLEXTRANS UIO</v>
          </cell>
          <cell r="U8123" t="str">
            <v>FLEXNETUIO_LOCAL</v>
          </cell>
          <cell r="V8123">
            <v>1</v>
          </cell>
          <cell r="W8123">
            <v>1</v>
          </cell>
          <cell r="X8123" t="str">
            <v>FLEXNET ECUADOR - MDELIVERY</v>
          </cell>
          <cell r="Y8123" t="str">
            <v>CALLE 28 DE JUNIO S/N Y GARCIA MORENO ENTRADA LLANO GRANDE</v>
          </cell>
        </row>
        <row r="8124">
          <cell r="A8124" t="str">
            <v>2480514</v>
          </cell>
          <cell r="B8124">
            <v>489074</v>
          </cell>
          <cell r="C8124" t="str">
            <v>2480514</v>
          </cell>
          <cell r="D8124" t="str">
            <v>MDELIVERY</v>
          </cell>
          <cell r="E8124" t="str">
            <v>DESPACHO</v>
          </cell>
          <cell r="F8124" t="str">
            <v>NORMAL</v>
          </cell>
          <cell r="G8124" t="str">
            <v>IC4097</v>
          </cell>
          <cell r="H8124">
            <v>44929</v>
          </cell>
          <cell r="I8124" t="str">
            <v>ENTREGADO</v>
          </cell>
          <cell r="J8124">
            <v>44930</v>
          </cell>
          <cell r="K8124" t="str">
            <v>DANIELA MOLINA_COMITE DE EMPRESA DE IMPORTADORA TOMEBAMBA</v>
          </cell>
          <cell r="L8124" t="str">
            <v xml:space="preserve"> AZUAY CUENCA AV ESPANA 17 30 TURUHUAICO SECTOR AEREOPUERTO </v>
          </cell>
          <cell r="M8124" t="str">
            <v>0190314413001</v>
          </cell>
          <cell r="N8124" t="str">
            <v>0995325476</v>
          </cell>
          <cell r="O8124" t="str">
            <v/>
          </cell>
          <cell r="P8124" t="str">
            <v>CUENCA</v>
          </cell>
          <cell r="Q8124" t="str">
            <v>CUENCA</v>
          </cell>
          <cell r="R8124" t="str">
            <v>AZUAY</v>
          </cell>
          <cell r="T8124" t="str">
            <v>ITSACOURIER</v>
          </cell>
          <cell r="U8124" t="str">
            <v>FLEXNETUIO_PROVINCIA</v>
          </cell>
          <cell r="V8124">
            <v>1</v>
          </cell>
          <cell r="W8124">
            <v>1</v>
          </cell>
          <cell r="X8124" t="str">
            <v>FLEXNET ECUADOR - MDELIVERY</v>
          </cell>
          <cell r="Y8124" t="str">
            <v>CALLE 28 DE JUNIO S/N Y GARCIA MORENO ENTRADA LLANO GRANDE</v>
          </cell>
        </row>
        <row r="8125">
          <cell r="A8125" t="str">
            <v>2480515</v>
          </cell>
          <cell r="B8125">
            <v>489075</v>
          </cell>
          <cell r="C8125" t="str">
            <v>2480515</v>
          </cell>
          <cell r="D8125" t="str">
            <v>MDELIVERY</v>
          </cell>
          <cell r="E8125" t="str">
            <v>DESPACHO</v>
          </cell>
          <cell r="F8125" t="str">
            <v>EXPRESS</v>
          </cell>
          <cell r="G8125" t="str">
            <v>EC6366</v>
          </cell>
          <cell r="H8125">
            <v>44929</v>
          </cell>
          <cell r="I8125" t="str">
            <v>ENTREGADO</v>
          </cell>
          <cell r="J8125">
            <v>44929</v>
          </cell>
          <cell r="K8125" t="str">
            <v>MARIA SOLORZANO_INPHONE S A</v>
          </cell>
          <cell r="L8125" t="str">
            <v xml:space="preserve"> PICHINCHA QUITO ISLA FERNANDINA N42 26 ISLA TORTUGA CASA ESQUINERA AZUL CON BLANCO SEGUNDO PISO JUNTO AL PARQUE </v>
          </cell>
          <cell r="M8125" t="str">
            <v>1792634660001</v>
          </cell>
          <cell r="N8125" t="str">
            <v>0999320518</v>
          </cell>
          <cell r="P8125" t="str">
            <v>QUITO</v>
          </cell>
          <cell r="Q8125" t="str">
            <v>QUITO</v>
          </cell>
          <cell r="R8125" t="str">
            <v>PICHINCHA</v>
          </cell>
          <cell r="T8125" t="str">
            <v>EXPRESSCON</v>
          </cell>
          <cell r="U8125" t="str">
            <v>FLEXNETUIO_LOCAL</v>
          </cell>
          <cell r="V8125">
            <v>1</v>
          </cell>
          <cell r="W8125">
            <v>1</v>
          </cell>
          <cell r="X8125" t="str">
            <v>FLEXNET ECUADOR - MDELIVERY</v>
          </cell>
          <cell r="Y8125" t="str">
            <v>CALLE 28 DE JUNIO S/N Y GARCIA MORENO ENTRADA LLANO GRANDE</v>
          </cell>
        </row>
        <row r="8126">
          <cell r="A8126" t="str">
            <v>2480555</v>
          </cell>
          <cell r="B8126">
            <v>489076</v>
          </cell>
          <cell r="C8126" t="str">
            <v>2480555</v>
          </cell>
          <cell r="D8126" t="str">
            <v>MDELIVERY</v>
          </cell>
          <cell r="E8126" t="str">
            <v>DESPACHO</v>
          </cell>
          <cell r="F8126" t="str">
            <v>NORMAL</v>
          </cell>
          <cell r="G8126" t="str">
            <v>FT77352</v>
          </cell>
          <cell r="H8126">
            <v>44929</v>
          </cell>
          <cell r="I8126" t="str">
            <v>ENTREGADO</v>
          </cell>
          <cell r="J8126">
            <v>44930</v>
          </cell>
          <cell r="K8126" t="str">
            <v>OSCAR LEONARDO ANRANGO CHANCOSA_OSCAR LEONARDO ANRANGO CHANCOSA</v>
          </cell>
          <cell r="L8126" t="str">
            <v>Av 12 de Octubre N18 42 Edificio Fundamic y Queseras del Medio Pichincha referencia junto al hotel Tambo Real</v>
          </cell>
          <cell r="M8126" t="str">
            <v>1720571882001</v>
          </cell>
          <cell r="N8126" t="str">
            <v>0984619277</v>
          </cell>
          <cell r="O8126" t="str">
            <v/>
          </cell>
          <cell r="P8126" t="str">
            <v>QUITO</v>
          </cell>
          <cell r="Q8126" t="str">
            <v>QUITO</v>
          </cell>
          <cell r="R8126" t="str">
            <v>PICHINCHA</v>
          </cell>
          <cell r="T8126" t="str">
            <v>FLEXTRANS UIO</v>
          </cell>
          <cell r="U8126" t="str">
            <v>FLEXNETUIO_LOCAL</v>
          </cell>
          <cell r="V8126">
            <v>1</v>
          </cell>
          <cell r="W8126">
            <v>1</v>
          </cell>
          <cell r="X8126" t="str">
            <v>FLEXNET ECUADOR - MDELIVERY</v>
          </cell>
          <cell r="Y8126" t="str">
            <v>CALLE 28 DE JUNIO S/N Y GARCIA MORENO ENTRADA LLANO GRANDE</v>
          </cell>
        </row>
        <row r="8127">
          <cell r="A8127" t="str">
            <v>2480556</v>
          </cell>
          <cell r="B8127">
            <v>489077</v>
          </cell>
          <cell r="C8127" t="str">
            <v>2480556</v>
          </cell>
          <cell r="D8127" t="str">
            <v>MDELIVERY</v>
          </cell>
          <cell r="E8127" t="str">
            <v>DESPACHO</v>
          </cell>
          <cell r="F8127" t="str">
            <v>NORMAL</v>
          </cell>
          <cell r="G8127" t="str">
            <v>FT77337</v>
          </cell>
          <cell r="H8127">
            <v>44929</v>
          </cell>
          <cell r="I8127" t="str">
            <v>ENTREGADO</v>
          </cell>
          <cell r="J8127">
            <v>44930</v>
          </cell>
          <cell r="K8127" t="str">
            <v>ALEJANDRA CHIMBO_SURGE INGENIERIA CIA LTDA</v>
          </cell>
          <cell r="L8127" t="str">
            <v>Pasaje E13B N50 60 i de las frutillas</v>
          </cell>
          <cell r="M8127" t="str">
            <v>1791839595001</v>
          </cell>
          <cell r="N8127" t="str">
            <v>0992746526</v>
          </cell>
          <cell r="O8127" t="str">
            <v/>
          </cell>
          <cell r="P8127" t="str">
            <v>QUITO</v>
          </cell>
          <cell r="Q8127" t="str">
            <v>QUITO</v>
          </cell>
          <cell r="R8127" t="str">
            <v>PICHINCHA</v>
          </cell>
          <cell r="T8127" t="str">
            <v>FLEXTRANS UIO</v>
          </cell>
          <cell r="U8127" t="str">
            <v>FLEXNETUIO_LOCAL</v>
          </cell>
          <cell r="V8127">
            <v>1</v>
          </cell>
          <cell r="W8127">
            <v>1</v>
          </cell>
          <cell r="X8127" t="str">
            <v>FLEXNET ECUADOR - MDELIVERY</v>
          </cell>
          <cell r="Y8127" t="str">
            <v>CALLE 28 DE JUNIO S/N Y GARCIA MORENO ENTRADA LLANO GRANDE</v>
          </cell>
        </row>
        <row r="8128">
          <cell r="A8128" t="str">
            <v>2480558</v>
          </cell>
          <cell r="B8128">
            <v>489078</v>
          </cell>
          <cell r="C8128" t="str">
            <v>2480558</v>
          </cell>
          <cell r="D8128" t="str">
            <v>MDELIVERY</v>
          </cell>
          <cell r="E8128" t="str">
            <v>DESPACHO</v>
          </cell>
          <cell r="F8128" t="str">
            <v>NORMAL</v>
          </cell>
          <cell r="G8128" t="str">
            <v>031080002480558</v>
          </cell>
          <cell r="H8128">
            <v>44929</v>
          </cell>
          <cell r="I8128" t="str">
            <v>ENTREGADO</v>
          </cell>
          <cell r="J8128">
            <v>44930</v>
          </cell>
          <cell r="K8128" t="str">
            <v>RODRIGO PAUL SUAREZ NARANJO_BANCO DE LA PRODUCION S A PRODUBANCO</v>
          </cell>
          <cell r="L8128" t="str">
            <v>Av Rodrigo Pachano y Montalvo FICOA PARK CENTRO EMPRESARIAL PRODUBANCO AGENCIA FICOA PARK AMBATO</v>
          </cell>
          <cell r="M8128" t="str">
            <v>1790368718001</v>
          </cell>
          <cell r="N8128" t="str">
            <v>0995615034</v>
          </cell>
          <cell r="O8128" t="str">
            <v/>
          </cell>
          <cell r="P8128" t="str">
            <v>AMBATO</v>
          </cell>
          <cell r="Q8128" t="str">
            <v>AMBATO</v>
          </cell>
          <cell r="R8128" t="str">
            <v>TUNGURAHUA</v>
          </cell>
          <cell r="S8128" t="str">
            <v>AMBATO</v>
          </cell>
          <cell r="T8128" t="str">
            <v>TRAMACO</v>
          </cell>
          <cell r="U8128" t="str">
            <v>FLEXNETUIO_PROVINCIA</v>
          </cell>
          <cell r="V8128">
            <v>1</v>
          </cell>
          <cell r="W8128">
            <v>1</v>
          </cell>
          <cell r="X8128" t="str">
            <v>FLEXNET ECUADOR - MDELIVERY</v>
          </cell>
          <cell r="Y8128" t="str">
            <v>CALLE 28 DE JUNIO S/N Y GARCIA MORENO ENTRADA LLANO GRANDE</v>
          </cell>
        </row>
        <row r="8129">
          <cell r="A8129" t="str">
            <v>2480559</v>
          </cell>
          <cell r="B8129">
            <v>489079</v>
          </cell>
          <cell r="C8129" t="str">
            <v>2480559</v>
          </cell>
          <cell r="D8129" t="str">
            <v>MDELIVERY</v>
          </cell>
          <cell r="E8129" t="str">
            <v>DESPACHO</v>
          </cell>
          <cell r="F8129" t="str">
            <v>NORMAL</v>
          </cell>
          <cell r="G8129" t="str">
            <v>031080002480559</v>
          </cell>
          <cell r="H8129">
            <v>44929</v>
          </cell>
          <cell r="I8129" t="str">
            <v>ENTREGADO</v>
          </cell>
          <cell r="J8129">
            <v>44930</v>
          </cell>
          <cell r="K8129" t="str">
            <v>CRISTIAN VICENTE MOSQUERA PITA_CRISTIAN VICENTE MOSQUERA PITA</v>
          </cell>
          <cell r="L8129" t="str">
            <v>villas del seguro calle eloy alfaro y manabi manzana c 16 a la vuelta del restaurante el chacal</v>
          </cell>
          <cell r="M8129" t="str">
            <v>0801377573001</v>
          </cell>
          <cell r="N8129" t="str">
            <v>0997789248</v>
          </cell>
          <cell r="O8129" t="str">
            <v/>
          </cell>
          <cell r="P8129" t="str">
            <v>ESMERALDAS</v>
          </cell>
          <cell r="Q8129" t="str">
            <v>ESMERALDAS</v>
          </cell>
          <cell r="R8129" t="str">
            <v>ESMERALDAS</v>
          </cell>
          <cell r="T8129" t="str">
            <v>TRAMACO</v>
          </cell>
          <cell r="U8129" t="str">
            <v>FLEXNETUIO_PROVINCIA</v>
          </cell>
          <cell r="V8129">
            <v>1</v>
          </cell>
          <cell r="W8129">
            <v>1</v>
          </cell>
          <cell r="X8129" t="str">
            <v>FLEXNET ECUADOR - MDELIVERY</v>
          </cell>
          <cell r="Y8129" t="str">
            <v>CALLE 28 DE JUNIO S/N Y GARCIA MORENO ENTRADA LLANO GRANDE</v>
          </cell>
        </row>
        <row r="8130">
          <cell r="A8130" t="str">
            <v>2480560</v>
          </cell>
          <cell r="B8130">
            <v>489080</v>
          </cell>
          <cell r="C8130" t="str">
            <v>2480560</v>
          </cell>
          <cell r="D8130" t="str">
            <v>MDELIVERY</v>
          </cell>
          <cell r="E8130" t="str">
            <v>DESPACHO</v>
          </cell>
          <cell r="F8130" t="str">
            <v>NORMAL</v>
          </cell>
          <cell r="G8130" t="str">
            <v>TF91629</v>
          </cell>
          <cell r="H8130">
            <v>44929</v>
          </cell>
          <cell r="I8130" t="str">
            <v>ENTREGADO</v>
          </cell>
          <cell r="J8130">
            <v>44930</v>
          </cell>
          <cell r="K8130" t="str">
            <v xml:space="preserve">Erika Rivera_HIDROMECANICA ANDINA HIDROANDINA C LTDA </v>
          </cell>
          <cell r="L8130" t="str">
            <v>LOTIZACION SANTA BEATRIZ MZ 1 SL 17 VIA A DAULE KM 7 5 GUAYAQUIL SANTA LUCIA GUAYAS REGION COSTA Ecuador</v>
          </cell>
          <cell r="M8130" t="str">
            <v>0990795665001</v>
          </cell>
          <cell r="N8130" t="str">
            <v>0997826245</v>
          </cell>
          <cell r="O8130" t="str">
            <v/>
          </cell>
          <cell r="P8130" t="str">
            <v>GUAYAQUIL</v>
          </cell>
          <cell r="Q8130" t="str">
            <v>GUAYAQUIL</v>
          </cell>
          <cell r="R8130" t="str">
            <v>GUAYAS</v>
          </cell>
          <cell r="T8130" t="str">
            <v>ITSACOURIER</v>
          </cell>
          <cell r="U8130" t="str">
            <v>FLEXNETUIO_GYE</v>
          </cell>
          <cell r="V8130">
            <v>1</v>
          </cell>
          <cell r="W8130">
            <v>1</v>
          </cell>
          <cell r="X8130" t="str">
            <v>FLEXNET ECUADOR - MDELIVERY</v>
          </cell>
          <cell r="Y8130" t="str">
            <v>CALLE 28 DE JUNIO S/N Y GARCIA MORENO ENTRADA LLANO GRANDE</v>
          </cell>
        </row>
        <row r="8131">
          <cell r="A8131" t="str">
            <v>2480561</v>
          </cell>
          <cell r="B8131">
            <v>489081</v>
          </cell>
          <cell r="C8131" t="str">
            <v>2480561</v>
          </cell>
          <cell r="D8131" t="str">
            <v>MDELIVERY</v>
          </cell>
          <cell r="E8131" t="str">
            <v>DESPACHO</v>
          </cell>
          <cell r="F8131" t="str">
            <v>NORMAL</v>
          </cell>
          <cell r="G8131" t="str">
            <v>FT77350</v>
          </cell>
          <cell r="H8131">
            <v>44929</v>
          </cell>
          <cell r="I8131" t="str">
            <v>ENTREGADO</v>
          </cell>
          <cell r="J8131">
            <v>44931</v>
          </cell>
          <cell r="K8131" t="str">
            <v>Cristian Torres_FLORES EQUINOCCIALES S A FLOREQUISA</v>
          </cell>
          <cell r="L8131" t="str">
            <v>pasaje alonzo gervers n26 56 y avenida orellana tras la universidasd israel</v>
          </cell>
          <cell r="M8131" t="str">
            <v>1790685314001</v>
          </cell>
          <cell r="N8131" t="str">
            <v>0999722187</v>
          </cell>
          <cell r="O8131" t="str">
            <v/>
          </cell>
          <cell r="P8131" t="str">
            <v>QUITO</v>
          </cell>
          <cell r="Q8131" t="str">
            <v>QUITO</v>
          </cell>
          <cell r="R8131" t="str">
            <v>PICHINCHA</v>
          </cell>
          <cell r="T8131" t="str">
            <v>FLEXTRANS UIO</v>
          </cell>
          <cell r="U8131" t="str">
            <v>FLEXNETUIO_LOCAL</v>
          </cell>
          <cell r="V8131">
            <v>1</v>
          </cell>
          <cell r="W8131">
            <v>1</v>
          </cell>
          <cell r="X8131" t="str">
            <v>FLEXNET ECUADOR - MDELIVERY</v>
          </cell>
          <cell r="Y8131" t="str">
            <v>CALLE 28 DE JUNIO S/N Y GARCIA MORENO ENTRADA LLANO GRANDE</v>
          </cell>
        </row>
        <row r="8132">
          <cell r="A8132" t="str">
            <v>2480562</v>
          </cell>
          <cell r="B8132">
            <v>489082</v>
          </cell>
          <cell r="C8132" t="str">
            <v>2480562</v>
          </cell>
          <cell r="D8132" t="str">
            <v>MDELIVERY</v>
          </cell>
          <cell r="E8132" t="str">
            <v>DESPACHO</v>
          </cell>
          <cell r="F8132" t="str">
            <v>NORMAL</v>
          </cell>
          <cell r="G8132" t="str">
            <v>031080002480562</v>
          </cell>
          <cell r="H8132">
            <v>44929</v>
          </cell>
          <cell r="I8132" t="str">
            <v>ENTREGADO</v>
          </cell>
          <cell r="J8132">
            <v>44930</v>
          </cell>
          <cell r="K8132" t="str">
            <v>JHEICOF JAVIER TOAPANTA QUINTANILLA_JHEICOF JAVIER TOAPANTA QUINTANILLA</v>
          </cell>
          <cell r="L8132" t="str">
            <v>Av Eloy Alfaro y Av del chofer Oficina Quentas color celeste</v>
          </cell>
          <cell r="M8132" t="str">
            <v>2100695069001</v>
          </cell>
          <cell r="N8132" t="str">
            <v>0988328570</v>
          </cell>
          <cell r="O8132" t="str">
            <v/>
          </cell>
          <cell r="P8132" t="str">
            <v>LAGO AGRIO</v>
          </cell>
          <cell r="Q8132" t="str">
            <v>LAGO AGRIO</v>
          </cell>
          <cell r="R8132" t="str">
            <v>SUCUMBIOS</v>
          </cell>
          <cell r="T8132" t="str">
            <v>TRAMACO</v>
          </cell>
          <cell r="U8132" t="str">
            <v>FLEXNETUIO_PROVINCIA</v>
          </cell>
          <cell r="V8132">
            <v>1</v>
          </cell>
          <cell r="W8132">
            <v>1</v>
          </cell>
          <cell r="X8132" t="str">
            <v>FLEXNET ECUADOR - MDELIVERY</v>
          </cell>
          <cell r="Y8132" t="str">
            <v>CALLE 28 DE JUNIO S/N Y GARCIA MORENO ENTRADA LLANO GRANDE</v>
          </cell>
        </row>
        <row r="8133">
          <cell r="A8133" t="str">
            <v>2480563</v>
          </cell>
          <cell r="B8133">
            <v>489083</v>
          </cell>
          <cell r="C8133" t="str">
            <v>2480563</v>
          </cell>
          <cell r="D8133" t="str">
            <v>MDELIVERY</v>
          </cell>
          <cell r="E8133" t="str">
            <v>DESPACHO</v>
          </cell>
          <cell r="F8133" t="str">
            <v>NORMAL</v>
          </cell>
          <cell r="G8133" t="str">
            <v>TF91548</v>
          </cell>
          <cell r="H8133">
            <v>44929</v>
          </cell>
          <cell r="I8133" t="str">
            <v>ENTREGADO</v>
          </cell>
          <cell r="J8133">
            <v>44930</v>
          </cell>
          <cell r="K8133" t="str">
            <v xml:space="preserve">Michelle Gutierrez_SALUDYFITNESS S A </v>
          </cell>
          <cell r="L8133" t="str">
            <v xml:space="preserve">Av Carlos Julio Arosemena y 28 de Mayo edificio Autolyzer esquina Guayas Guayaquil </v>
          </cell>
          <cell r="M8133" t="str">
            <v>0993205893001</v>
          </cell>
          <cell r="N8133" t="str">
            <v>996850500</v>
          </cell>
          <cell r="O8133" t="str">
            <v/>
          </cell>
          <cell r="P8133" t="str">
            <v>GUAYAQUIL</v>
          </cell>
          <cell r="Q8133" t="str">
            <v>GUAYAQUIL</v>
          </cell>
          <cell r="R8133" t="str">
            <v>GUAYAS</v>
          </cell>
          <cell r="T8133" t="str">
            <v>ITSACOURIER</v>
          </cell>
          <cell r="U8133" t="str">
            <v>FLEXNETUIO_GYE</v>
          </cell>
          <cell r="V8133">
            <v>1</v>
          </cell>
          <cell r="W8133">
            <v>1</v>
          </cell>
          <cell r="X8133" t="str">
            <v>FLEXNET ECUADOR - MDELIVERY</v>
          </cell>
          <cell r="Y8133" t="str">
            <v>CALLE 28 DE JUNIO S/N Y GARCIA MORENO ENTRADA LLANO GRANDE</v>
          </cell>
        </row>
        <row r="8134">
          <cell r="A8134" t="str">
            <v>2480564</v>
          </cell>
          <cell r="B8134">
            <v>489084</v>
          </cell>
          <cell r="C8134" t="str">
            <v>2480564</v>
          </cell>
          <cell r="D8134" t="str">
            <v>MDELIVERY</v>
          </cell>
          <cell r="E8134" t="str">
            <v>DESPACHO</v>
          </cell>
          <cell r="F8134" t="str">
            <v>NORMAL</v>
          </cell>
          <cell r="G8134" t="str">
            <v>FT77340</v>
          </cell>
          <cell r="H8134">
            <v>44929</v>
          </cell>
          <cell r="I8134" t="str">
            <v>ENTREGADO</v>
          </cell>
          <cell r="J8134">
            <v>44930</v>
          </cell>
          <cell r="K8134" t="str">
            <v>JESUS HERMANDEZ_INCINERACION RESIDUOS TOXICOS PELIGROSOS</v>
          </cell>
          <cell r="L8134" t="str">
            <v xml:space="preserve"> Pintag Via Pifo S N y Via Alangasi BARRIO SA JUANITO a 1Km del 1 KM RELLENO SANITARIO INGA </v>
          </cell>
          <cell r="M8134" t="str">
            <v>1791414713001</v>
          </cell>
          <cell r="N8134" t="str">
            <v>0997234933</v>
          </cell>
          <cell r="O8134" t="str">
            <v/>
          </cell>
          <cell r="P8134" t="str">
            <v>QUITO</v>
          </cell>
          <cell r="Q8134" t="str">
            <v>QUITO</v>
          </cell>
          <cell r="R8134" t="str">
            <v>PICHINCHA</v>
          </cell>
          <cell r="T8134" t="str">
            <v>FLEXTRANS UIO</v>
          </cell>
          <cell r="U8134" t="str">
            <v>FLEXNETUIO_LOCAL</v>
          </cell>
          <cell r="V8134">
            <v>1</v>
          </cell>
          <cell r="W8134">
            <v>1</v>
          </cell>
          <cell r="X8134" t="str">
            <v>FLEXNET ECUADOR - MDELIVERY</v>
          </cell>
          <cell r="Y8134" t="str">
            <v>CALLE 28 DE JUNIO S/N Y GARCIA MORENO ENTRADA LLANO GRANDE</v>
          </cell>
        </row>
        <row r="8135">
          <cell r="A8135" t="str">
            <v>2480568</v>
          </cell>
          <cell r="B8135">
            <v>489085</v>
          </cell>
          <cell r="C8135" t="str">
            <v>2480568</v>
          </cell>
          <cell r="D8135" t="str">
            <v>MDELIVERY</v>
          </cell>
          <cell r="E8135" t="str">
            <v>DESPACHO</v>
          </cell>
          <cell r="F8135" t="str">
            <v>NORMAL</v>
          </cell>
          <cell r="G8135" t="str">
            <v>FT77336</v>
          </cell>
          <cell r="H8135">
            <v>44929</v>
          </cell>
          <cell r="I8135" t="str">
            <v>ENTREGADO</v>
          </cell>
          <cell r="J8135">
            <v>44930</v>
          </cell>
          <cell r="K8135" t="str">
            <v xml:space="preserve">Maria Jose Rivadeneira_REPLACEMENT SERVICES REPSERV S A </v>
          </cell>
          <cell r="L8135" t="str">
            <v xml:space="preserve"> Av Catalina Aldaz N34 155 y Portugal cuarto piso oficina 405 Frente al edificio Catalina Parc </v>
          </cell>
          <cell r="M8135" t="str">
            <v>1791973232001</v>
          </cell>
          <cell r="N8135" t="str">
            <v>0978750062</v>
          </cell>
          <cell r="O8135" t="str">
            <v/>
          </cell>
          <cell r="P8135" t="str">
            <v>QUITO</v>
          </cell>
          <cell r="Q8135" t="str">
            <v>QUITO</v>
          </cell>
          <cell r="R8135" t="str">
            <v>PICHINCHA</v>
          </cell>
          <cell r="T8135" t="str">
            <v>FLEXTRANS UIO</v>
          </cell>
          <cell r="U8135" t="str">
            <v>FLEXNETUIO_LOCAL</v>
          </cell>
          <cell r="V8135">
            <v>1</v>
          </cell>
          <cell r="W8135">
            <v>1</v>
          </cell>
          <cell r="X8135" t="str">
            <v>FLEXNET ECUADOR - MDELIVERY</v>
          </cell>
          <cell r="Y8135" t="str">
            <v>CALLE 28 DE JUNIO S/N Y GARCIA MORENO ENTRADA LLANO GRANDE</v>
          </cell>
        </row>
        <row r="8136">
          <cell r="A8136" t="str">
            <v>2480578</v>
          </cell>
          <cell r="B8136">
            <v>489086</v>
          </cell>
          <cell r="C8136" t="str">
            <v>2480578</v>
          </cell>
          <cell r="D8136" t="str">
            <v>MDELIVERY</v>
          </cell>
          <cell r="E8136" t="str">
            <v>DESPACHO</v>
          </cell>
          <cell r="F8136" t="str">
            <v>NORMAL</v>
          </cell>
          <cell r="G8136" t="str">
            <v>TF91626</v>
          </cell>
          <cell r="H8136">
            <v>44929</v>
          </cell>
          <cell r="I8136" t="str">
            <v>ENTREGADO</v>
          </cell>
          <cell r="J8136">
            <v>44930</v>
          </cell>
          <cell r="K8136" t="str">
            <v xml:space="preserve">Wagner Garcia Lissette Colon_VISUALSAT ECUADOR S A </v>
          </cell>
          <cell r="L8136" t="str">
            <v xml:space="preserve"> GUAYAS GUAYAQUIL Via Daule Km 12 5 bodegas Verdeloma junto al terminal de la metrovia Guayaquil Ecuador </v>
          </cell>
          <cell r="M8136" t="str">
            <v>0992715839001</v>
          </cell>
          <cell r="N8136" t="str">
            <v>0958869685</v>
          </cell>
          <cell r="O8136" t="str">
            <v/>
          </cell>
          <cell r="P8136" t="str">
            <v>GUAYAQUIL</v>
          </cell>
          <cell r="Q8136" t="str">
            <v>GUAYAQUIL</v>
          </cell>
          <cell r="R8136" t="str">
            <v>GUAYAS</v>
          </cell>
          <cell r="T8136" t="str">
            <v>ITSACOURIER</v>
          </cell>
          <cell r="U8136" t="str">
            <v>FLEXNETUIO_GYE</v>
          </cell>
          <cell r="V8136">
            <v>1</v>
          </cell>
          <cell r="W8136">
            <v>1</v>
          </cell>
          <cell r="X8136" t="str">
            <v>FLEXNET ECUADOR - MDELIVERY</v>
          </cell>
          <cell r="Y8136" t="str">
            <v>CALLE 28 DE JUNIO S/N Y GARCIA MORENO ENTRADA LLANO GRANDE</v>
          </cell>
        </row>
        <row r="8137">
          <cell r="A8137" t="str">
            <v>2480609</v>
          </cell>
          <cell r="B8137">
            <v>489087</v>
          </cell>
          <cell r="C8137" t="str">
            <v>2480609</v>
          </cell>
          <cell r="D8137" t="str">
            <v>MDELIVERY</v>
          </cell>
          <cell r="E8137" t="str">
            <v>DESPACHO</v>
          </cell>
          <cell r="F8137" t="str">
            <v>NORMAL</v>
          </cell>
          <cell r="G8137" t="str">
            <v>FT77249</v>
          </cell>
          <cell r="H8137">
            <v>44929</v>
          </cell>
          <cell r="I8137" t="str">
            <v>ENTREGADO</v>
          </cell>
          <cell r="J8137">
            <v>44929</v>
          </cell>
          <cell r="K8137" t="str">
            <v>Roberto varela_EMPRESA PUBLICA METROPOLITANA DE LOGISTICA PARA LA</v>
          </cell>
          <cell r="L8137" t="str">
            <v xml:space="preserve">Espejo entre Flores y Guayaquil diagonal al teatro Bolivar </v>
          </cell>
          <cell r="M8137" t="str">
            <v>1768156390001</v>
          </cell>
          <cell r="N8137" t="str">
            <v>0998360554</v>
          </cell>
          <cell r="O8137" t="str">
            <v/>
          </cell>
          <cell r="P8137" t="str">
            <v>QUITO</v>
          </cell>
          <cell r="Q8137" t="str">
            <v>QUITO</v>
          </cell>
          <cell r="R8137" t="str">
            <v>PICHINCHA</v>
          </cell>
          <cell r="T8137" t="str">
            <v>FLEXTRANS UIO</v>
          </cell>
          <cell r="U8137" t="str">
            <v>FLEXNETUIO_LOCAL</v>
          </cell>
          <cell r="V8137">
            <v>1</v>
          </cell>
          <cell r="W8137">
            <v>1</v>
          </cell>
          <cell r="X8137" t="str">
            <v>FLEXNET ECUADOR - MDELIVERY</v>
          </cell>
          <cell r="Y8137" t="str">
            <v>CALLE 28 DE JUNIO S/N Y GARCIA MORENO ENTRADA LLANO GRANDE</v>
          </cell>
        </row>
        <row r="8138">
          <cell r="A8138" t="str">
            <v>2480621</v>
          </cell>
          <cell r="B8138">
            <v>489088</v>
          </cell>
          <cell r="C8138" t="str">
            <v>2480621</v>
          </cell>
          <cell r="D8138" t="str">
            <v>MDELIVERY</v>
          </cell>
          <cell r="E8138" t="str">
            <v>DESPACHO</v>
          </cell>
          <cell r="F8138" t="str">
            <v>NORMAL</v>
          </cell>
          <cell r="G8138" t="str">
            <v>031080002480621</v>
          </cell>
          <cell r="H8138">
            <v>44929</v>
          </cell>
          <cell r="I8138" t="str">
            <v>ENTREGADO</v>
          </cell>
          <cell r="J8138">
            <v>44930</v>
          </cell>
          <cell r="K8138" t="str">
            <v>FABIAN GUERRERO DANNY DEL SALTO_FUNDACION DESARROLLO HUMANO Y SOCIAL LATACUNGA</v>
          </cell>
          <cell r="L8138" t="str">
            <v>AMBATO CDLA INGAHURCO CALLE CHILE 03 34 Y URUGUAL AL LADO RESTAURANT LA SAZON DEL NEGRO</v>
          </cell>
          <cell r="M8138" t="str">
            <v>0591710230001</v>
          </cell>
          <cell r="N8138" t="str">
            <v>0984606708</v>
          </cell>
          <cell r="O8138" t="str">
            <v/>
          </cell>
          <cell r="P8138" t="str">
            <v>AMBATO</v>
          </cell>
          <cell r="Q8138" t="str">
            <v>AMBATO</v>
          </cell>
          <cell r="R8138" t="str">
            <v>TUNGURAHUA</v>
          </cell>
          <cell r="S8138" t="str">
            <v>AMBATO</v>
          </cell>
          <cell r="T8138" t="str">
            <v>TRAMACO</v>
          </cell>
          <cell r="U8138" t="str">
            <v>FLEXNETUIO_PROVINCIA</v>
          </cell>
          <cell r="V8138">
            <v>1</v>
          </cell>
          <cell r="W8138">
            <v>1</v>
          </cell>
          <cell r="X8138" t="str">
            <v>FLEXNET ECUADOR - MDELIVERY</v>
          </cell>
          <cell r="Y8138" t="str">
            <v>CALLE 28 DE JUNIO S/N Y GARCIA MORENO ENTRADA LLANO GRANDE</v>
          </cell>
        </row>
        <row r="8139">
          <cell r="A8139" t="str">
            <v>2480443</v>
          </cell>
          <cell r="B8139">
            <v>489015</v>
          </cell>
          <cell r="C8139" t="str">
            <v>2480443</v>
          </cell>
          <cell r="D8139" t="str">
            <v>MDELIVERY</v>
          </cell>
          <cell r="E8139" t="str">
            <v>DESPACHO</v>
          </cell>
          <cell r="F8139" t="str">
            <v>EXPRESS</v>
          </cell>
          <cell r="G8139" t="str">
            <v>EC6356</v>
          </cell>
          <cell r="H8139">
            <v>44929</v>
          </cell>
          <cell r="I8139" t="str">
            <v>ENTREGADO</v>
          </cell>
          <cell r="J8139">
            <v>44929</v>
          </cell>
          <cell r="K8139" t="str">
            <v>Elizabeth Cueva_AUTOMOTORES CONTINENTAL S A S</v>
          </cell>
          <cell r="L8139" t="str">
            <v xml:space="preserve">Sector del labrador Av 10 de Agosto N45 266 y Amazonas oficinas AUTOMOTORES CONTINENTAL S A S </v>
          </cell>
          <cell r="M8139" t="str">
            <v>1790009289001</v>
          </cell>
          <cell r="N8139" t="str">
            <v>0987007268</v>
          </cell>
          <cell r="O8139" t="str">
            <v/>
          </cell>
          <cell r="P8139" t="str">
            <v>QUITO</v>
          </cell>
          <cell r="Q8139" t="str">
            <v>QUITO</v>
          </cell>
          <cell r="R8139" t="str">
            <v>PICHINCHA</v>
          </cell>
          <cell r="T8139" t="str">
            <v>EXPRESSCON</v>
          </cell>
          <cell r="U8139" t="str">
            <v>FLEXNETUIO_LOCAL</v>
          </cell>
          <cell r="V8139">
            <v>1</v>
          </cell>
          <cell r="W8139">
            <v>1</v>
          </cell>
          <cell r="X8139" t="str">
            <v>FLEXNET ECUADOR - MDELIVERY</v>
          </cell>
          <cell r="Y8139" t="str">
            <v>CALLE 28 DE JUNIO S/N Y GARCIA MORENO ENTRADA LLANO GRANDE</v>
          </cell>
        </row>
        <row r="8140">
          <cell r="A8140" t="str">
            <v>2480453</v>
          </cell>
          <cell r="B8140">
            <v>489016</v>
          </cell>
          <cell r="C8140" t="str">
            <v>2480453</v>
          </cell>
          <cell r="D8140" t="str">
            <v>MDELIVERY</v>
          </cell>
          <cell r="E8140" t="str">
            <v>DESPACHO</v>
          </cell>
          <cell r="F8140" t="str">
            <v>EXPRESS</v>
          </cell>
          <cell r="G8140" t="str">
            <v>TS8701</v>
          </cell>
          <cell r="H8140">
            <v>44929</v>
          </cell>
          <cell r="I8140" t="str">
            <v>ENTREGADO</v>
          </cell>
          <cell r="J8140">
            <v>44929</v>
          </cell>
          <cell r="K8140" t="str">
            <v>CRISTINA PAVON_VILLAGOMEZ CARLOS</v>
          </cell>
          <cell r="L8140" t="str">
            <v>TORIBIO MONTES Y DANIEL HIDALGO CASA N27 07</v>
          </cell>
          <cell r="M8140" t="str">
            <v>1703587400001</v>
          </cell>
          <cell r="N8140" t="str">
            <v>0984746868</v>
          </cell>
          <cell r="O8140" t="str">
            <v/>
          </cell>
          <cell r="P8140" t="str">
            <v>QUITO</v>
          </cell>
          <cell r="Q8140" t="str">
            <v>QUITO</v>
          </cell>
          <cell r="R8140" t="str">
            <v>PICHINCHA</v>
          </cell>
          <cell r="T8140" t="str">
            <v>TRANSERVISS</v>
          </cell>
          <cell r="U8140" t="str">
            <v>FLEXNETUIO_LOCAL</v>
          </cell>
          <cell r="V8140">
            <v>1</v>
          </cell>
          <cell r="W8140">
            <v>1</v>
          </cell>
          <cell r="X8140" t="str">
            <v>FLEXNET ECUADOR - MDELIVERY</v>
          </cell>
          <cell r="Y8140" t="str">
            <v>CALLE 28 DE JUNIO S/N Y GARCIA MORENO ENTRADA LLANO GRANDE</v>
          </cell>
        </row>
        <row r="8141">
          <cell r="A8141" t="str">
            <v>2480454</v>
          </cell>
          <cell r="B8141">
            <v>489017</v>
          </cell>
          <cell r="C8141" t="str">
            <v>2480454</v>
          </cell>
          <cell r="D8141" t="str">
            <v>MDELIVERY</v>
          </cell>
          <cell r="E8141" t="str">
            <v>DESPACHO</v>
          </cell>
          <cell r="F8141" t="str">
            <v>EXPRESS</v>
          </cell>
          <cell r="G8141" t="str">
            <v>TS8702</v>
          </cell>
          <cell r="H8141">
            <v>44929</v>
          </cell>
          <cell r="I8141" t="str">
            <v>ENTREGADO</v>
          </cell>
          <cell r="J8141">
            <v>44929</v>
          </cell>
          <cell r="K8141" t="str">
            <v>Juan Sebastian de la Torre_CLUB DE EMPLEADOS DE IBM DEL ECUADOR QUITO</v>
          </cell>
          <cell r="L8141" t="str">
            <v>Rumipamba OE1 41 y Av 10 de Agosto edificio 4 pisos frente a la empresa Permalimex</v>
          </cell>
          <cell r="M8141" t="str">
            <v>1791874552001</v>
          </cell>
          <cell r="N8141" t="str">
            <v>0995652489</v>
          </cell>
          <cell r="O8141" t="str">
            <v/>
          </cell>
          <cell r="P8141" t="str">
            <v>QUITO</v>
          </cell>
          <cell r="Q8141" t="str">
            <v>QUITO</v>
          </cell>
          <cell r="R8141" t="str">
            <v>PICHINCHA</v>
          </cell>
          <cell r="T8141" t="str">
            <v>TRANSERVISS</v>
          </cell>
          <cell r="U8141" t="str">
            <v>FLEXNETUIO_LOCAL</v>
          </cell>
          <cell r="V8141">
            <v>1</v>
          </cell>
          <cell r="W8141">
            <v>1</v>
          </cell>
          <cell r="X8141" t="str">
            <v>FLEXNET ECUADOR - MDELIVERY</v>
          </cell>
          <cell r="Y8141" t="str">
            <v>CALLE 28 DE JUNIO S/N Y GARCIA MORENO ENTRADA LLANO GRANDE</v>
          </cell>
        </row>
        <row r="8142">
          <cell r="A8142" t="str">
            <v>2480465</v>
          </cell>
          <cell r="B8142">
            <v>489018</v>
          </cell>
          <cell r="C8142" t="str">
            <v>2480465</v>
          </cell>
          <cell r="D8142" t="str">
            <v>MDELIVERY</v>
          </cell>
          <cell r="E8142" t="str">
            <v>DESPACHO</v>
          </cell>
          <cell r="F8142" t="str">
            <v>EXPRESS</v>
          </cell>
          <cell r="G8142" t="str">
            <v>TS8707</v>
          </cell>
          <cell r="H8142">
            <v>44929</v>
          </cell>
          <cell r="I8142" t="str">
            <v>ENTREGADO</v>
          </cell>
          <cell r="J8142">
            <v>44929</v>
          </cell>
          <cell r="K8142" t="str">
            <v>Ana Paulina Nacato Quispe_ASOCIACION DE EMPLEADOS DE LA SUPERINTENDENCIA DE COMPANIAS</v>
          </cell>
          <cell r="L8142" t="str">
            <v>Vicente Ramon Roca 660 y Av Amazonas casa institucional 2do piso superintendencia de compaNias</v>
          </cell>
          <cell r="M8142" t="str">
            <v>1791129512001</v>
          </cell>
          <cell r="N8142" t="str">
            <v>0968725171</v>
          </cell>
          <cell r="O8142" t="str">
            <v/>
          </cell>
          <cell r="P8142" t="str">
            <v>QUITO</v>
          </cell>
          <cell r="Q8142" t="str">
            <v>QUITO</v>
          </cell>
          <cell r="R8142" t="str">
            <v>PICHINCHA</v>
          </cell>
          <cell r="T8142" t="str">
            <v>TRANSERVISS</v>
          </cell>
          <cell r="U8142" t="str">
            <v>FLEXNETUIO_LOCAL</v>
          </cell>
          <cell r="V8142">
            <v>1</v>
          </cell>
          <cell r="W8142">
            <v>1</v>
          </cell>
          <cell r="X8142" t="str">
            <v>FLEXNET ECUADOR - MDELIVERY</v>
          </cell>
          <cell r="Y8142" t="str">
            <v>CALLE 28 DE JUNIO S/N Y GARCIA MORENO ENTRADA LLANO GRANDE</v>
          </cell>
        </row>
        <row r="8143">
          <cell r="A8143" t="str">
            <v>2480466</v>
          </cell>
          <cell r="B8143">
            <v>489019</v>
          </cell>
          <cell r="C8143" t="str">
            <v>2480466</v>
          </cell>
          <cell r="D8143" t="str">
            <v>MDELIVERY</v>
          </cell>
          <cell r="E8143" t="str">
            <v>DESPACHO</v>
          </cell>
          <cell r="F8143" t="str">
            <v>EXPRESS</v>
          </cell>
          <cell r="G8143" t="str">
            <v>TS8695</v>
          </cell>
          <cell r="H8143">
            <v>44929</v>
          </cell>
          <cell r="I8143" t="str">
            <v>ENTREGADO</v>
          </cell>
          <cell r="J8143">
            <v>44929</v>
          </cell>
          <cell r="K8143" t="str">
            <v xml:space="preserve">Omar Ambato Urgarte_CORPORACION CFC S A </v>
          </cell>
          <cell r="L8143" t="str">
            <v xml:space="preserve"> PICHINCHA QUITO Colon e1 45 y av 10 de agosto edf corporacion cfc piso 3 0000 0000 0000 </v>
          </cell>
          <cell r="M8143" t="str">
            <v>0992239212001</v>
          </cell>
          <cell r="N8143" t="str">
            <v>999234915</v>
          </cell>
          <cell r="O8143" t="str">
            <v/>
          </cell>
          <cell r="P8143" t="str">
            <v>QUITO</v>
          </cell>
          <cell r="Q8143" t="str">
            <v>QUITO</v>
          </cell>
          <cell r="R8143" t="str">
            <v>PICHINCHA</v>
          </cell>
          <cell r="T8143" t="str">
            <v>TRANSERVISS</v>
          </cell>
          <cell r="U8143" t="str">
            <v>FLEXNETUIO_LOCAL</v>
          </cell>
          <cell r="V8143">
            <v>1</v>
          </cell>
          <cell r="W8143">
            <v>1</v>
          </cell>
          <cell r="X8143" t="str">
            <v>FLEXNET ECUADOR - MDELIVERY</v>
          </cell>
          <cell r="Y8143" t="str">
            <v>CALLE 28 DE JUNIO S/N Y GARCIA MORENO ENTRADA LLANO GRANDE</v>
          </cell>
        </row>
        <row r="8144">
          <cell r="A8144" t="str">
            <v>2480471</v>
          </cell>
          <cell r="B8144">
            <v>489020</v>
          </cell>
          <cell r="C8144" t="str">
            <v>2480471</v>
          </cell>
          <cell r="D8144" t="str">
            <v>MDELIVERY</v>
          </cell>
          <cell r="E8144" t="str">
            <v>DESPACHO</v>
          </cell>
          <cell r="F8144" t="str">
            <v>EXPRESS</v>
          </cell>
          <cell r="G8144" t="str">
            <v>TS8704</v>
          </cell>
          <cell r="H8144">
            <v>44929</v>
          </cell>
          <cell r="I8144" t="str">
            <v>ENTREGADO</v>
          </cell>
          <cell r="J8144">
            <v>44929</v>
          </cell>
          <cell r="K8144" t="str">
            <v>Ana Paulina Nacato Quispe_ASOCIACION DE EMPLEADOS DE LA SUPERINTENDENCIA DE COMPANIAS</v>
          </cell>
          <cell r="L8144" t="str">
            <v>Vicente Ramon Roca 660 y Av Amazonas casa institucional 2do piso superintendencia de compaNias</v>
          </cell>
          <cell r="M8144" t="str">
            <v>1791129512001</v>
          </cell>
          <cell r="N8144" t="str">
            <v>0968725171</v>
          </cell>
          <cell r="O8144" t="str">
            <v/>
          </cell>
          <cell r="P8144" t="str">
            <v>QUITO</v>
          </cell>
          <cell r="Q8144" t="str">
            <v>QUITO</v>
          </cell>
          <cell r="R8144" t="str">
            <v>PICHINCHA</v>
          </cell>
          <cell r="T8144" t="str">
            <v>TRANSERVISS</v>
          </cell>
          <cell r="U8144" t="str">
            <v>FLEXNETUIO_LOCAL</v>
          </cell>
          <cell r="V8144">
            <v>1</v>
          </cell>
          <cell r="W8144">
            <v>1</v>
          </cell>
          <cell r="X8144" t="str">
            <v>FLEXNET ECUADOR - MDELIVERY</v>
          </cell>
          <cell r="Y8144" t="str">
            <v>CALLE 28 DE JUNIO S/N Y GARCIA MORENO ENTRADA LLANO GRANDE</v>
          </cell>
        </row>
        <row r="8145">
          <cell r="A8145" t="str">
            <v>2480481</v>
          </cell>
          <cell r="B8145">
            <v>489021</v>
          </cell>
          <cell r="C8145" t="str">
            <v>2480481</v>
          </cell>
          <cell r="D8145" t="str">
            <v>MDELIVERY</v>
          </cell>
          <cell r="E8145" t="str">
            <v>DESPACHO</v>
          </cell>
          <cell r="F8145" t="str">
            <v>EXPRESS</v>
          </cell>
          <cell r="G8145" t="str">
            <v>EC6354</v>
          </cell>
          <cell r="H8145">
            <v>44929</v>
          </cell>
          <cell r="I8145" t="str">
            <v>ENTREGADO</v>
          </cell>
          <cell r="J8145">
            <v>44929</v>
          </cell>
          <cell r="K8145" t="str">
            <v xml:space="preserve">BELEN REGALADO VICTORIA CHUNGANDRO_QUIFATEX S A </v>
          </cell>
          <cell r="L8145" t="str">
            <v>Panamericana Norte Km 14 5 entre pasaje Cepeda y calle Leonidas ProaNo Calderon</v>
          </cell>
          <cell r="M8145" t="str">
            <v>1790371506001</v>
          </cell>
          <cell r="N8145" t="str">
            <v>0991391527</v>
          </cell>
          <cell r="O8145" t="str">
            <v/>
          </cell>
          <cell r="P8145" t="str">
            <v>QUITO</v>
          </cell>
          <cell r="Q8145" t="str">
            <v>QUITO</v>
          </cell>
          <cell r="R8145" t="str">
            <v>PICHINCHA</v>
          </cell>
          <cell r="T8145" t="str">
            <v>EXPRESSCON</v>
          </cell>
          <cell r="U8145" t="str">
            <v>FLEXNETUIO_LOCAL</v>
          </cell>
          <cell r="V8145">
            <v>1</v>
          </cell>
          <cell r="W8145">
            <v>1</v>
          </cell>
          <cell r="X8145" t="str">
            <v>FLEXNET ECUADOR - MDELIVERY</v>
          </cell>
          <cell r="Y8145" t="str">
            <v>CALLE 28 DE JUNIO S/N Y GARCIA MORENO ENTRADA LLANO GRANDE</v>
          </cell>
        </row>
        <row r="8146">
          <cell r="A8146" t="str">
            <v>2480491</v>
          </cell>
          <cell r="B8146">
            <v>489022</v>
          </cell>
          <cell r="C8146" t="str">
            <v>2480491</v>
          </cell>
          <cell r="D8146" t="str">
            <v>MDELIVERY</v>
          </cell>
          <cell r="E8146" t="str">
            <v>DESPACHO</v>
          </cell>
          <cell r="F8146" t="str">
            <v>EXPRESS</v>
          </cell>
          <cell r="G8146" t="str">
            <v>EC6357</v>
          </cell>
          <cell r="H8146">
            <v>44929</v>
          </cell>
          <cell r="I8146" t="str">
            <v>ENTREGADO</v>
          </cell>
          <cell r="J8146">
            <v>44929</v>
          </cell>
          <cell r="K8146" t="str">
            <v xml:space="preserve">MARIANELA ORTEGA_DIVERSIMPORT CIA LTDA </v>
          </cell>
          <cell r="L8146" t="str">
            <v>AV EL INCA E7 74 Y FRANCISCO IZAZAGA</v>
          </cell>
          <cell r="M8146" t="str">
            <v>1792245087001</v>
          </cell>
          <cell r="N8146" t="str">
            <v>0987097212</v>
          </cell>
          <cell r="O8146" t="str">
            <v/>
          </cell>
          <cell r="P8146" t="str">
            <v>QUITO</v>
          </cell>
          <cell r="Q8146" t="str">
            <v>QUITO</v>
          </cell>
          <cell r="R8146" t="str">
            <v>PICHINCHA</v>
          </cell>
          <cell r="T8146" t="str">
            <v>EXPRESSCON</v>
          </cell>
          <cell r="U8146" t="str">
            <v>FLEXNETUIO_LOCAL</v>
          </cell>
          <cell r="V8146">
            <v>1</v>
          </cell>
          <cell r="W8146">
            <v>1</v>
          </cell>
          <cell r="X8146" t="str">
            <v>FLEXNET ECUADOR - MDELIVERY</v>
          </cell>
          <cell r="Y8146" t="str">
            <v>CALLE 28 DE JUNIO S/N Y GARCIA MORENO ENTRADA LLANO GRANDE</v>
          </cell>
        </row>
        <row r="8147">
          <cell r="A8147" t="str">
            <v>2480496</v>
          </cell>
          <cell r="B8147">
            <v>489023</v>
          </cell>
          <cell r="C8147" t="str">
            <v>2480496</v>
          </cell>
          <cell r="D8147" t="str">
            <v>MDELIVERY</v>
          </cell>
          <cell r="E8147" t="str">
            <v>DESPACHO</v>
          </cell>
          <cell r="F8147" t="str">
            <v>EXPRESS</v>
          </cell>
          <cell r="G8147" t="str">
            <v>TS8699</v>
          </cell>
          <cell r="H8147">
            <v>44929</v>
          </cell>
          <cell r="I8147" t="str">
            <v>ENTREGADO</v>
          </cell>
          <cell r="J8147">
            <v>44929</v>
          </cell>
          <cell r="K8147" t="str">
            <v>CRISTINA PAVON_BELTRAN BETANCOURT EVELYN JULIANA</v>
          </cell>
          <cell r="L8147" t="str">
            <v>TORIBIO MONTES Y DANIEL HIDALGO CASA N27 07</v>
          </cell>
          <cell r="M8147" t="str">
            <v>1723551287001</v>
          </cell>
          <cell r="N8147" t="str">
            <v>0984746868</v>
          </cell>
          <cell r="O8147" t="str">
            <v/>
          </cell>
          <cell r="P8147" t="str">
            <v>QUITO</v>
          </cell>
          <cell r="Q8147" t="str">
            <v>QUITO</v>
          </cell>
          <cell r="R8147" t="str">
            <v>PICHINCHA</v>
          </cell>
          <cell r="T8147" t="str">
            <v>TRANSERVISS</v>
          </cell>
          <cell r="U8147" t="str">
            <v>FLEXNETUIO_LOCAL</v>
          </cell>
          <cell r="V8147">
            <v>1</v>
          </cell>
          <cell r="W8147">
            <v>1</v>
          </cell>
          <cell r="X8147" t="str">
            <v>FLEXNET ECUADOR - MDELIVERY</v>
          </cell>
          <cell r="Y8147" t="str">
            <v>CALLE 28 DE JUNIO S/N Y GARCIA MORENO ENTRADA LLANO GRANDE</v>
          </cell>
        </row>
        <row r="8148">
          <cell r="A8148" t="str">
            <v>2480497</v>
          </cell>
          <cell r="B8148">
            <v>489024</v>
          </cell>
          <cell r="C8148" t="str">
            <v>2480497</v>
          </cell>
          <cell r="D8148" t="str">
            <v>MDELIVERY</v>
          </cell>
          <cell r="E8148" t="str">
            <v>DESPACHO</v>
          </cell>
          <cell r="F8148" t="str">
            <v>EXPRESS</v>
          </cell>
          <cell r="G8148" t="str">
            <v>TS8700</v>
          </cell>
          <cell r="H8148">
            <v>44929</v>
          </cell>
          <cell r="I8148" t="str">
            <v>ENTREGADO</v>
          </cell>
          <cell r="J8148">
            <v>44929</v>
          </cell>
          <cell r="K8148" t="str">
            <v>CRISTINA PAVON_ZAPATA GARCIA JHONY ISRAEL</v>
          </cell>
          <cell r="L8148" t="str">
            <v>TORIBIO MONTES Y DANIEL HIDALGO CASA N27 07</v>
          </cell>
          <cell r="M8148" t="str">
            <v>1721073482001</v>
          </cell>
          <cell r="N8148" t="str">
            <v>0984746868</v>
          </cell>
          <cell r="O8148" t="str">
            <v/>
          </cell>
          <cell r="P8148" t="str">
            <v>QUITO</v>
          </cell>
          <cell r="Q8148" t="str">
            <v>QUITO</v>
          </cell>
          <cell r="R8148" t="str">
            <v>PICHINCHA</v>
          </cell>
          <cell r="T8148" t="str">
            <v>TRANSERVISS</v>
          </cell>
          <cell r="U8148" t="str">
            <v>FLEXNETUIO_LOCAL</v>
          </cell>
          <cell r="V8148">
            <v>1</v>
          </cell>
          <cell r="W8148">
            <v>1</v>
          </cell>
          <cell r="X8148" t="str">
            <v>FLEXNET ECUADOR - MDELIVERY</v>
          </cell>
          <cell r="Y8148" t="str">
            <v>CALLE 28 DE JUNIO S/N Y GARCIA MORENO ENTRADA LLANO GRANDE</v>
          </cell>
        </row>
        <row r="8149">
          <cell r="A8149" t="str">
            <v>2480499</v>
          </cell>
          <cell r="B8149">
            <v>489025</v>
          </cell>
          <cell r="C8149" t="str">
            <v>2480499</v>
          </cell>
          <cell r="D8149" t="str">
            <v>MDELIVERY</v>
          </cell>
          <cell r="E8149" t="str">
            <v>DESPACHO</v>
          </cell>
          <cell r="F8149" t="str">
            <v>EXPRESS</v>
          </cell>
          <cell r="G8149" t="str">
            <v>TS8703</v>
          </cell>
          <cell r="H8149">
            <v>44929</v>
          </cell>
          <cell r="I8149" t="str">
            <v>ENTREGADO</v>
          </cell>
          <cell r="J8149">
            <v>44929</v>
          </cell>
          <cell r="K8149" t="str">
            <v>CRISTINA PAVON_NARVAEZ CALDERON ANTONIO RUBEN</v>
          </cell>
          <cell r="L8149" t="str">
            <v>TORIBIO MONTES Y DANIEL HIDALGO CASA N27 07</v>
          </cell>
          <cell r="M8149" t="str">
            <v>0601203318001</v>
          </cell>
          <cell r="N8149" t="str">
            <v>0984746868</v>
          </cell>
          <cell r="O8149" t="str">
            <v/>
          </cell>
          <cell r="P8149" t="str">
            <v>QUITO</v>
          </cell>
          <cell r="Q8149" t="str">
            <v>QUITO</v>
          </cell>
          <cell r="R8149" t="str">
            <v>PICHINCHA</v>
          </cell>
          <cell r="T8149" t="str">
            <v>TRANSERVISS</v>
          </cell>
          <cell r="U8149" t="str">
            <v>FLEXNETUIO_LOCAL</v>
          </cell>
          <cell r="V8149">
            <v>1</v>
          </cell>
          <cell r="W8149">
            <v>1</v>
          </cell>
          <cell r="X8149" t="str">
            <v>FLEXNET ECUADOR - MDELIVERY</v>
          </cell>
          <cell r="Y8149" t="str">
            <v>CALLE 28 DE JUNIO S/N Y GARCIA MORENO ENTRADA LLANO GRANDE</v>
          </cell>
        </row>
        <row r="8150">
          <cell r="A8150" t="str">
            <v>2480501</v>
          </cell>
          <cell r="B8150">
            <v>489026</v>
          </cell>
          <cell r="C8150" t="str">
            <v>2480501</v>
          </cell>
          <cell r="D8150" t="str">
            <v>MDELIVERY</v>
          </cell>
          <cell r="E8150" t="str">
            <v>DESPACHO</v>
          </cell>
          <cell r="F8150" t="str">
            <v>EXPRESS</v>
          </cell>
          <cell r="G8150" t="str">
            <v>TS8706</v>
          </cell>
          <cell r="H8150">
            <v>44929</v>
          </cell>
          <cell r="I8150" t="str">
            <v>ENTREGADO</v>
          </cell>
          <cell r="J8150">
            <v>44929</v>
          </cell>
          <cell r="K8150" t="str">
            <v>Micaela Palacios_EMPOWER TPA SERVICES S A S</v>
          </cell>
          <cell r="L8150" t="str">
            <v xml:space="preserve"> Av Orellana E9 195 y Av 6 de diciembre Edificio Alisal de Orellana oficina 801 piso 8 Quito Ecuador </v>
          </cell>
          <cell r="M8150" t="str">
            <v>1793122418001</v>
          </cell>
          <cell r="N8150" t="str">
            <v>0987597254</v>
          </cell>
          <cell r="O8150" t="str">
            <v/>
          </cell>
          <cell r="P8150" t="str">
            <v>QUITO</v>
          </cell>
          <cell r="Q8150" t="str">
            <v>QUITO</v>
          </cell>
          <cell r="R8150" t="str">
            <v>PICHINCHA</v>
          </cell>
          <cell r="T8150" t="str">
            <v>TRANSERVISS</v>
          </cell>
          <cell r="U8150" t="str">
            <v>FLEXNETUIO_LOCAL</v>
          </cell>
          <cell r="V8150">
            <v>1</v>
          </cell>
          <cell r="W8150">
            <v>1</v>
          </cell>
          <cell r="X8150" t="str">
            <v>FLEXNET ECUADOR - MDELIVERY</v>
          </cell>
          <cell r="Y8150" t="str">
            <v>CALLE 28 DE JUNIO S/N Y GARCIA MORENO ENTRADA LLANO GRANDE</v>
          </cell>
        </row>
        <row r="8151">
          <cell r="A8151" t="str">
            <v>2480508</v>
          </cell>
          <cell r="B8151">
            <v>489027</v>
          </cell>
          <cell r="C8151" t="str">
            <v>2480508</v>
          </cell>
          <cell r="D8151" t="str">
            <v>MDELIVERY</v>
          </cell>
          <cell r="E8151" t="str">
            <v>DESPACHO</v>
          </cell>
          <cell r="F8151" t="str">
            <v>EXPRESS</v>
          </cell>
          <cell r="G8151" t="str">
            <v>EC6349</v>
          </cell>
          <cell r="H8151">
            <v>44929</v>
          </cell>
          <cell r="I8151" t="str">
            <v>ENTREGADO</v>
          </cell>
          <cell r="J8151">
            <v>44929</v>
          </cell>
          <cell r="K8151" t="str">
            <v>LUIS GABRIEL NAJERA CAMACHO_LUIS GABRIEL NAJERA CAMACHO</v>
          </cell>
          <cell r="L8151" t="str">
            <v>GASPAR DE VILLARROEL COCHAPATA Y JOSE MANUEL ABASCAL</v>
          </cell>
          <cell r="M8151" t="str">
            <v>1718325440001</v>
          </cell>
          <cell r="N8151" t="str">
            <v>0999298253/0982481333</v>
          </cell>
          <cell r="O8151" t="str">
            <v/>
          </cell>
          <cell r="P8151" t="str">
            <v>QUITO</v>
          </cell>
          <cell r="Q8151" t="str">
            <v>QUITO</v>
          </cell>
          <cell r="R8151" t="str">
            <v>PICHINCHA</v>
          </cell>
          <cell r="T8151" t="str">
            <v>EXPRESSCON</v>
          </cell>
          <cell r="U8151" t="str">
            <v>FLEXNETUIO_LOCAL</v>
          </cell>
          <cell r="V8151">
            <v>1</v>
          </cell>
          <cell r="W8151">
            <v>1</v>
          </cell>
          <cell r="X8151" t="str">
            <v>FLEXNET ECUADOR - MDELIVERY</v>
          </cell>
          <cell r="Y8151" t="str">
            <v>CALLE 28 DE JUNIO S/N Y GARCIA MORENO ENTRADA LLANO GRANDE</v>
          </cell>
        </row>
        <row r="8152">
          <cell r="A8152" t="str">
            <v>2480608</v>
          </cell>
          <cell r="B8152">
            <v>489028</v>
          </cell>
          <cell r="C8152" t="str">
            <v>2480608</v>
          </cell>
          <cell r="D8152" t="str">
            <v>MDELIVERY</v>
          </cell>
          <cell r="E8152" t="str">
            <v>DESPACHO</v>
          </cell>
          <cell r="F8152" t="str">
            <v>EXPRESS</v>
          </cell>
          <cell r="G8152" t="str">
            <v>TS8698</v>
          </cell>
          <cell r="H8152">
            <v>44929</v>
          </cell>
          <cell r="I8152" t="str">
            <v>ENTREGADO</v>
          </cell>
          <cell r="J8152">
            <v>44929</v>
          </cell>
          <cell r="K8152" t="str">
            <v xml:space="preserve"> JUDITH PAOLA UPIZA VASCO_ JUDITH PAOLA UPIZA VASCO</v>
          </cell>
          <cell r="L8152" t="str">
            <v>Jose Peralta s12 491 y Roberto crespo junto a la casa barrial el recreo</v>
          </cell>
          <cell r="M8152" t="str">
            <v>1715194807001</v>
          </cell>
          <cell r="N8152" t="str">
            <v>999982718</v>
          </cell>
          <cell r="O8152" t="str">
            <v/>
          </cell>
          <cell r="P8152" t="str">
            <v>QUITO</v>
          </cell>
          <cell r="Q8152" t="str">
            <v>QUITO</v>
          </cell>
          <cell r="R8152" t="str">
            <v>PICHINCHA</v>
          </cell>
          <cell r="T8152" t="str">
            <v>TRANSERVISS</v>
          </cell>
          <cell r="U8152" t="str">
            <v>FLEXNETUIO_LOCAL</v>
          </cell>
          <cell r="V8152">
            <v>1</v>
          </cell>
          <cell r="W8152">
            <v>1</v>
          </cell>
          <cell r="X8152" t="str">
            <v>FLEXNET ECUADOR - MDELIVERY</v>
          </cell>
          <cell r="Y8152" t="str">
            <v>CALLE 28 DE JUNIO S/N Y GARCIA MORENO ENTRADA LLANO GRANDE</v>
          </cell>
        </row>
        <row r="8153">
          <cell r="A8153" t="str">
            <v>2480623</v>
          </cell>
          <cell r="B8153">
            <v>489029</v>
          </cell>
          <cell r="C8153" t="str">
            <v>2480623</v>
          </cell>
          <cell r="D8153" t="str">
            <v>MDELIVERY</v>
          </cell>
          <cell r="E8153" t="str">
            <v>DESPACHO</v>
          </cell>
          <cell r="F8153" t="str">
            <v>EXPRESS</v>
          </cell>
          <cell r="G8153" t="str">
            <v>TS8705</v>
          </cell>
          <cell r="H8153">
            <v>44929</v>
          </cell>
          <cell r="I8153" t="str">
            <v>ENTREGADO</v>
          </cell>
          <cell r="J8153">
            <v>44929</v>
          </cell>
          <cell r="K8153" t="str">
            <v xml:space="preserve">Nancy PazmiNo_BANGARA S A </v>
          </cell>
          <cell r="L8153" t="str">
            <v>Av America N37 204 y Jose Villalengua Edif Bangara</v>
          </cell>
          <cell r="M8153" t="str">
            <v>0992117192001</v>
          </cell>
          <cell r="N8153" t="str">
            <v>0987432250</v>
          </cell>
          <cell r="O8153" t="str">
            <v/>
          </cell>
          <cell r="P8153" t="str">
            <v>QUITO</v>
          </cell>
          <cell r="Q8153" t="str">
            <v>QUITO</v>
          </cell>
          <cell r="R8153" t="str">
            <v>PICHINCHA</v>
          </cell>
          <cell r="T8153" t="str">
            <v>TRANSERVISS</v>
          </cell>
          <cell r="U8153" t="str">
            <v>FLEXNETUIO_LOCAL</v>
          </cell>
          <cell r="V8153">
            <v>1</v>
          </cell>
          <cell r="W8153">
            <v>1</v>
          </cell>
          <cell r="X8153" t="str">
            <v>FLEXNET ECUADOR - MDELIVERY</v>
          </cell>
          <cell r="Y8153" t="str">
            <v>CALLE 28 DE JUNIO S/N Y GARCIA MORENO ENTRADA LLANO GRANDE</v>
          </cell>
        </row>
        <row r="8154">
          <cell r="A8154" t="str">
            <v>2480625</v>
          </cell>
          <cell r="B8154">
            <v>489030</v>
          </cell>
          <cell r="C8154" t="str">
            <v>2480625</v>
          </cell>
          <cell r="D8154" t="str">
            <v>MDELIVERY</v>
          </cell>
          <cell r="E8154" t="str">
            <v>DESPACHO</v>
          </cell>
          <cell r="F8154" t="str">
            <v>EXPRESS</v>
          </cell>
          <cell r="G8154" t="str">
            <v>EC6353</v>
          </cell>
          <cell r="H8154">
            <v>44929</v>
          </cell>
          <cell r="I8154" t="str">
            <v>ENTREGADO</v>
          </cell>
          <cell r="J8154">
            <v>44929</v>
          </cell>
          <cell r="K8154" t="str">
            <v xml:space="preserve">MALIZA VERDESOTO MIGUEL ELIAS O NATHALIA RIOS O MARICRUZ MORILLO_ALS ECUADOR ALSECU S A </v>
          </cell>
          <cell r="L8154" t="str">
            <v>Carcelen Industrial Calles Jose Andrade OE1 386 y Juan de Selis galpon de un piso con porton azul tiene un letrero que dice ALS Queda al lado de La Fabril y al frente de Automundial</v>
          </cell>
          <cell r="M8154" t="str">
            <v>1791943783001</v>
          </cell>
          <cell r="N8154" t="str">
            <v>0983314126</v>
          </cell>
          <cell r="O8154" t="str">
            <v/>
          </cell>
          <cell r="P8154" t="str">
            <v>QUITO</v>
          </cell>
          <cell r="Q8154" t="str">
            <v>QUITO</v>
          </cell>
          <cell r="R8154" t="str">
            <v>PICHINCHA</v>
          </cell>
          <cell r="T8154" t="str">
            <v>EXPRESSCON</v>
          </cell>
          <cell r="U8154" t="str">
            <v>FLEXNETUIO_LOCAL</v>
          </cell>
          <cell r="V8154">
            <v>1</v>
          </cell>
          <cell r="W8154">
            <v>1</v>
          </cell>
          <cell r="X8154" t="str">
            <v>FLEXNET ECUADOR - MDELIVERY</v>
          </cell>
          <cell r="Y8154" t="str">
            <v>CALLE 28 DE JUNIO S/N Y GARCIA MORENO ENTRADA LLANO GRANDE</v>
          </cell>
        </row>
        <row r="8155">
          <cell r="A8155" t="str">
            <v>2480626</v>
          </cell>
          <cell r="B8155">
            <v>489031</v>
          </cell>
          <cell r="C8155" t="str">
            <v>2480626</v>
          </cell>
          <cell r="D8155" t="str">
            <v>MDELIVERY</v>
          </cell>
          <cell r="E8155" t="str">
            <v>DESPACHO</v>
          </cell>
          <cell r="F8155" t="str">
            <v>EXPRESS</v>
          </cell>
          <cell r="G8155" t="str">
            <v>EC6355</v>
          </cell>
          <cell r="H8155">
            <v>44929</v>
          </cell>
          <cell r="I8155" t="str">
            <v>ENTREGADO</v>
          </cell>
          <cell r="J8155">
            <v>44929</v>
          </cell>
          <cell r="K8155" t="str">
            <v>LUIS GERARDO CADENA AYALA_LUIS GERARDO CADENA AYALA</v>
          </cell>
          <cell r="L8155" t="str">
            <v>SAN FRANCISCO Y MARIANO ECHEVERRIA oe2 36</v>
          </cell>
          <cell r="M8155" t="str">
            <v>1708473101001</v>
          </cell>
          <cell r="N8155" t="str">
            <v>0999177083</v>
          </cell>
          <cell r="O8155" t="str">
            <v/>
          </cell>
          <cell r="P8155" t="str">
            <v>QUITO</v>
          </cell>
          <cell r="Q8155" t="str">
            <v>QUITO</v>
          </cell>
          <cell r="R8155" t="str">
            <v>PICHINCHA</v>
          </cell>
          <cell r="T8155" t="str">
            <v>EXPRESSCON</v>
          </cell>
          <cell r="U8155" t="str">
            <v>FLEXNETUIO_LOCAL</v>
          </cell>
          <cell r="V8155">
            <v>1</v>
          </cell>
          <cell r="W8155">
            <v>1</v>
          </cell>
          <cell r="X8155" t="str">
            <v>FLEXNET ECUADOR - MDELIVERY</v>
          </cell>
          <cell r="Y8155" t="str">
            <v>CALLE 28 DE JUNIO S/N Y GARCIA MORENO ENTRADA LLANO GRANDE</v>
          </cell>
        </row>
        <row r="8156">
          <cell r="A8156" t="str">
            <v>2480630</v>
          </cell>
          <cell r="B8156">
            <v>489032</v>
          </cell>
          <cell r="C8156" t="str">
            <v>2480630</v>
          </cell>
          <cell r="D8156" t="str">
            <v>MDELIVERY</v>
          </cell>
          <cell r="E8156" t="str">
            <v>DESPACHO</v>
          </cell>
          <cell r="F8156" t="str">
            <v>EXPRESS</v>
          </cell>
          <cell r="G8156" t="str">
            <v>EC6352</v>
          </cell>
          <cell r="H8156">
            <v>44929</v>
          </cell>
          <cell r="I8156" t="str">
            <v>ENTREGADO</v>
          </cell>
          <cell r="J8156">
            <v>44929</v>
          </cell>
          <cell r="K8156" t="str">
            <v xml:space="preserve">PAZMINO CORONEL PATRICIO ENRIQUE O VIRGINIA IRALA_BUSINESS BOX INTERNATIONAL BUSSBOX S A </v>
          </cell>
          <cell r="L8156" t="str">
            <v>sector Cotocollao av De la Prensa N64 43 y Espinoza Polit local de Servientrega Cotocollao</v>
          </cell>
          <cell r="M8156" t="str">
            <v>1793077897001</v>
          </cell>
          <cell r="N8156" t="str">
            <v>0978642203</v>
          </cell>
          <cell r="O8156" t="str">
            <v/>
          </cell>
          <cell r="P8156" t="str">
            <v>QUITO</v>
          </cell>
          <cell r="Q8156" t="str">
            <v>QUITO</v>
          </cell>
          <cell r="R8156" t="str">
            <v>PICHINCHA</v>
          </cell>
          <cell r="T8156" t="str">
            <v>EXPRESSCON</v>
          </cell>
          <cell r="U8156" t="str">
            <v>FLEXNETUIO_LOCAL</v>
          </cell>
          <cell r="V8156">
            <v>1</v>
          </cell>
          <cell r="W8156">
            <v>1</v>
          </cell>
          <cell r="X8156" t="str">
            <v>FLEXNET ECUADOR - MDELIVERY</v>
          </cell>
          <cell r="Y8156" t="str">
            <v>CALLE 28 DE JUNIO S/N Y GARCIA MORENO ENTRADA LLANO GRANDE</v>
          </cell>
        </row>
        <row r="8157">
          <cell r="A8157" t="str">
            <v>2480638</v>
          </cell>
          <cell r="B8157">
            <v>489033</v>
          </cell>
          <cell r="C8157" t="str">
            <v>2480638</v>
          </cell>
          <cell r="D8157" t="str">
            <v>MDELIVERY</v>
          </cell>
          <cell r="E8157" t="str">
            <v>DESPACHO</v>
          </cell>
          <cell r="F8157" t="str">
            <v>EXPRESS</v>
          </cell>
          <cell r="G8157" t="str">
            <v>EC6351</v>
          </cell>
          <cell r="H8157">
            <v>44929</v>
          </cell>
          <cell r="I8157" t="str">
            <v>ENTREGADO</v>
          </cell>
          <cell r="J8157">
            <v>44929</v>
          </cell>
          <cell r="K8157" t="str">
            <v>VASQUEZ PINTO AQUILES RAFAEL O SANDY HERRERA_COMERCIALIZADORA DEL ECUADOR CRADS C A</v>
          </cell>
          <cell r="L8157" t="str">
            <v>SECTOR CALDERON CALLE LOS CIPRESES N4 283 Y CALLE S N PASANDO EL CONJUNTO LA CAMPINA</v>
          </cell>
          <cell r="M8157" t="str">
            <v>1792845696001</v>
          </cell>
          <cell r="N8157" t="str">
            <v>0998399762</v>
          </cell>
          <cell r="O8157" t="str">
            <v/>
          </cell>
          <cell r="P8157" t="str">
            <v>QUITO</v>
          </cell>
          <cell r="Q8157" t="str">
            <v>QUITO</v>
          </cell>
          <cell r="R8157" t="str">
            <v>PICHINCHA</v>
          </cell>
          <cell r="T8157" t="str">
            <v>EXPRESSCON</v>
          </cell>
          <cell r="U8157" t="str">
            <v>FLEXNETUIO_LOCAL</v>
          </cell>
          <cell r="V8157">
            <v>1</v>
          </cell>
          <cell r="W8157">
            <v>1</v>
          </cell>
          <cell r="X8157" t="str">
            <v>FLEXNET ECUADOR - MDELIVERY</v>
          </cell>
          <cell r="Y8157" t="str">
            <v>CALLE 28 DE JUNIO S/N Y GARCIA MORENO ENTRADA LLANO GRANDE</v>
          </cell>
        </row>
        <row r="8158">
          <cell r="A8158" t="str">
            <v>2480643</v>
          </cell>
          <cell r="B8158">
            <v>489034</v>
          </cell>
          <cell r="C8158" t="str">
            <v>2480643</v>
          </cell>
          <cell r="D8158" t="str">
            <v>MDELIVERY</v>
          </cell>
          <cell r="E8158" t="str">
            <v>DESPACHO</v>
          </cell>
          <cell r="F8158" t="str">
            <v>EXPRESS</v>
          </cell>
          <cell r="G8158" t="str">
            <v>EC6350</v>
          </cell>
          <cell r="H8158">
            <v>44929</v>
          </cell>
          <cell r="I8158" t="str">
            <v>ENTREGADO</v>
          </cell>
          <cell r="J8158">
            <v>44929</v>
          </cell>
          <cell r="K8158" t="str">
            <v xml:space="preserve"> FELINDA MARIUXI MENDOZA BRAVO_ FELINDA MARIUXI MENDOZA BRAVO</v>
          </cell>
          <cell r="L8158" t="str">
            <v xml:space="preserve">sector marisol ponceano altoCojuntos de lomas calle 5 entre francisco dedalmahu y real audiencia domicilio casa de tres pisos cas c3 referencia cerca al supermaxi </v>
          </cell>
          <cell r="M8158" t="str">
            <v>1308949799001</v>
          </cell>
          <cell r="N8158" t="str">
            <v>0983978840</v>
          </cell>
          <cell r="O8158" t="str">
            <v/>
          </cell>
          <cell r="P8158" t="str">
            <v>QUITO</v>
          </cell>
          <cell r="Q8158" t="str">
            <v>QUITO</v>
          </cell>
          <cell r="R8158" t="str">
            <v>PICHINCHA</v>
          </cell>
          <cell r="T8158" t="str">
            <v>EXPRESSCON</v>
          </cell>
          <cell r="U8158" t="str">
            <v>FLEXNETUIO_LOCAL</v>
          </cell>
          <cell r="V8158">
            <v>1</v>
          </cell>
          <cell r="W8158">
            <v>1</v>
          </cell>
          <cell r="X8158" t="str">
            <v>FLEXNET ECUADOR - MDELIVERY</v>
          </cell>
          <cell r="Y8158" t="str">
            <v>CALLE 28 DE JUNIO S/N Y GARCIA MORENO ENTRADA LLANO GRANDE</v>
          </cell>
        </row>
        <row r="8159">
          <cell r="A8159" t="str">
            <v>2480655</v>
          </cell>
          <cell r="B8159">
            <v>489035</v>
          </cell>
          <cell r="C8159" t="str">
            <v>2480655</v>
          </cell>
          <cell r="D8159" t="str">
            <v>MDELIVERY</v>
          </cell>
          <cell r="E8159" t="str">
            <v>DESPACHO</v>
          </cell>
          <cell r="F8159" t="str">
            <v>EXPRESS</v>
          </cell>
          <cell r="G8159" t="str">
            <v>TS8697</v>
          </cell>
          <cell r="H8159">
            <v>44929</v>
          </cell>
          <cell r="I8159" t="str">
            <v>ENTREGADO</v>
          </cell>
          <cell r="J8159">
            <v>44929</v>
          </cell>
          <cell r="K8159" t="str">
            <v>CRISTINA PAVON_JENNY NOEMI QUEZADA VARGAS</v>
          </cell>
          <cell r="L8159" t="str">
            <v>TORIBIO MONTES Y DANIEL HIDALGO CASA N27 07</v>
          </cell>
          <cell r="M8159" t="str">
            <v>1722174727001</v>
          </cell>
          <cell r="N8159" t="str">
            <v>0984746868</v>
          </cell>
          <cell r="O8159" t="str">
            <v/>
          </cell>
          <cell r="P8159" t="str">
            <v>QUITO</v>
          </cell>
          <cell r="Q8159" t="str">
            <v>QUITO</v>
          </cell>
          <cell r="R8159" t="str">
            <v>PICHINCHA</v>
          </cell>
          <cell r="T8159" t="str">
            <v>TRANSERVISS</v>
          </cell>
          <cell r="U8159" t="str">
            <v>FLEXNETUIO_LOCAL</v>
          </cell>
          <cell r="V8159">
            <v>1</v>
          </cell>
          <cell r="W8159">
            <v>1</v>
          </cell>
          <cell r="X8159" t="str">
            <v>FLEXNET ECUADOR - MDELIVERY</v>
          </cell>
          <cell r="Y8159" t="str">
            <v>CALLE 28 DE JUNIO S/N Y GARCIA MORENO ENTRADA LLANO GRANDE</v>
          </cell>
        </row>
        <row r="8160">
          <cell r="A8160" t="str">
            <v>2480659</v>
          </cell>
          <cell r="B8160">
            <v>489036</v>
          </cell>
          <cell r="C8160" t="str">
            <v>2480659</v>
          </cell>
          <cell r="D8160" t="str">
            <v>MDELIVERY</v>
          </cell>
          <cell r="E8160" t="str">
            <v>DESPACHO</v>
          </cell>
          <cell r="F8160" t="str">
            <v>EXPRESS</v>
          </cell>
          <cell r="G8160" t="str">
            <v>TS8696</v>
          </cell>
          <cell r="H8160">
            <v>44929</v>
          </cell>
          <cell r="I8160" t="str">
            <v>ENTREGADO</v>
          </cell>
          <cell r="J8160">
            <v>44929</v>
          </cell>
          <cell r="K8160" t="str">
            <v>CRISTINA PAVON_TENESACA CARDENAS PABLO WILFRIDO</v>
          </cell>
          <cell r="L8160" t="str">
            <v>TORIBIO MONTES Y DANIEL HIDALGO CASA N27 07</v>
          </cell>
          <cell r="M8160" t="str">
            <v>0103436788001</v>
          </cell>
          <cell r="N8160" t="str">
            <v>0984746868</v>
          </cell>
          <cell r="O8160" t="str">
            <v/>
          </cell>
          <cell r="P8160" t="str">
            <v>QUITO</v>
          </cell>
          <cell r="Q8160" t="str">
            <v>QUITO</v>
          </cell>
          <cell r="R8160" t="str">
            <v>PICHINCHA</v>
          </cell>
          <cell r="T8160" t="str">
            <v>TRANSERVISS</v>
          </cell>
          <cell r="U8160" t="str">
            <v>FLEXNETUIO_LOCAL</v>
          </cell>
          <cell r="V8160">
            <v>1</v>
          </cell>
          <cell r="W8160">
            <v>1</v>
          </cell>
          <cell r="X8160" t="str">
            <v>FLEXNET ECUADOR - MDELIVERY</v>
          </cell>
          <cell r="Y8160" t="str">
            <v>CALLE 28 DE JUNIO S/N Y GARCIA MORENO ENTRADA LLANO GRANDE</v>
          </cell>
        </row>
        <row r="8161">
          <cell r="A8161" t="str">
            <v>2480442</v>
          </cell>
          <cell r="B8161">
            <v>489037</v>
          </cell>
          <cell r="C8161" t="str">
            <v>2480442</v>
          </cell>
          <cell r="D8161" t="str">
            <v>MDELIVERY</v>
          </cell>
          <cell r="E8161" t="str">
            <v>DESPACHO</v>
          </cell>
          <cell r="F8161" t="str">
            <v>NORMAL</v>
          </cell>
          <cell r="G8161" t="str">
            <v>FT77371</v>
          </cell>
          <cell r="H8161">
            <v>44929</v>
          </cell>
          <cell r="I8161" t="str">
            <v>ENTREGADO</v>
          </cell>
          <cell r="J8161">
            <v>44930</v>
          </cell>
          <cell r="K8161" t="str">
            <v>Marco Antonio Morales Vera_COOPERATIVA DE AHORRO Y CREDITO DE LOS EMPLEADOS D</v>
          </cell>
          <cell r="L8161" t="str">
            <v xml:space="preserve"> PICHINCHA QUITO Av francisco De Orellana Parroquia Cumbaya Cerveceria Nacional Cn S a Planta Cumbaya </v>
          </cell>
          <cell r="M8161" t="str">
            <v>0992660368001</v>
          </cell>
          <cell r="N8161" t="str">
            <v>969042361</v>
          </cell>
          <cell r="O8161" t="str">
            <v/>
          </cell>
          <cell r="P8161" t="str">
            <v>QUITO</v>
          </cell>
          <cell r="Q8161" t="str">
            <v>QUITO</v>
          </cell>
          <cell r="R8161" t="str">
            <v>PICHINCHA</v>
          </cell>
          <cell r="T8161" t="str">
            <v>FLEXTRANS UIO</v>
          </cell>
          <cell r="U8161" t="str">
            <v>FLEXNETUIO_LOCAL</v>
          </cell>
          <cell r="V8161">
            <v>1</v>
          </cell>
          <cell r="W8161">
            <v>1</v>
          </cell>
          <cell r="X8161" t="str">
            <v>FLEXNET ECUADOR - MDELIVERY</v>
          </cell>
          <cell r="Y8161" t="str">
            <v>CALLE 28 DE JUNIO S/N Y GARCIA MORENO ENTRADA LLANO GRANDE</v>
          </cell>
        </row>
        <row r="8162">
          <cell r="A8162" t="str">
            <v>2480445</v>
          </cell>
          <cell r="B8162">
            <v>489038</v>
          </cell>
          <cell r="C8162" t="str">
            <v>2480445</v>
          </cell>
          <cell r="D8162" t="str">
            <v>MDELIVERY</v>
          </cell>
          <cell r="E8162" t="str">
            <v>DESPACHO</v>
          </cell>
          <cell r="F8162" t="str">
            <v>NORMAL</v>
          </cell>
          <cell r="G8162" t="str">
            <v>031080002480445</v>
          </cell>
          <cell r="H8162">
            <v>44929</v>
          </cell>
          <cell r="I8162" t="str">
            <v>ENTREGADO</v>
          </cell>
          <cell r="J8162">
            <v>44930</v>
          </cell>
          <cell r="K8162" t="str">
            <v xml:space="preserve">Jhonny Aragundi_SEGUROS UNIDOS S A </v>
          </cell>
          <cell r="L8162" t="str">
            <v>Edificio Profesional Center local 106 107 Urb Ciudad del Sol</v>
          </cell>
          <cell r="M8162" t="str">
            <v>1791282264001</v>
          </cell>
          <cell r="N8162" t="str">
            <v>0984047971</v>
          </cell>
          <cell r="O8162" t="str">
            <v/>
          </cell>
          <cell r="P8162" t="str">
            <v>MACHALA</v>
          </cell>
          <cell r="Q8162" t="str">
            <v>MACHALA</v>
          </cell>
          <cell r="R8162" t="str">
            <v>EL ORO</v>
          </cell>
          <cell r="T8162" t="str">
            <v>TRAMACO</v>
          </cell>
          <cell r="U8162" t="str">
            <v>FLEXNETUIO_PROVINCIA</v>
          </cell>
          <cell r="V8162">
            <v>1</v>
          </cell>
          <cell r="W8162">
            <v>1</v>
          </cell>
          <cell r="X8162" t="str">
            <v>FLEXNET ECUADOR - MDELIVERY</v>
          </cell>
          <cell r="Y8162" t="str">
            <v>CALLE 28 DE JUNIO S/N Y GARCIA MORENO ENTRADA LLANO GRANDE</v>
          </cell>
        </row>
        <row r="8163">
          <cell r="A8163" t="str">
            <v>2480446</v>
          </cell>
          <cell r="B8163">
            <v>489039</v>
          </cell>
          <cell r="C8163" t="str">
            <v>2480446</v>
          </cell>
          <cell r="D8163" t="str">
            <v>MDELIVERY</v>
          </cell>
          <cell r="E8163" t="str">
            <v>DESPACHO</v>
          </cell>
          <cell r="F8163" t="str">
            <v>NORMAL</v>
          </cell>
          <cell r="G8163" t="str">
            <v>FT77326</v>
          </cell>
          <cell r="H8163">
            <v>44929</v>
          </cell>
          <cell r="I8163" t="str">
            <v>ENTREGADO</v>
          </cell>
          <cell r="J8163">
            <v>44929</v>
          </cell>
          <cell r="K8163" t="str">
            <v>Pamela Llanes_SINDICATO UNICO DE TRABAJADORES DEL HOSPITAL ENRIQ</v>
          </cell>
          <cell r="L8163" t="str">
            <v>HOSPITAL ENRIQUE GARCeS AV CHILIBULO S N Y ENRIQUE GARCeS</v>
          </cell>
          <cell r="M8163" t="str">
            <v>1791700732001</v>
          </cell>
          <cell r="N8163" t="str">
            <v>0985793061</v>
          </cell>
          <cell r="O8163" t="str">
            <v/>
          </cell>
          <cell r="P8163" t="str">
            <v>QUITO</v>
          </cell>
          <cell r="Q8163" t="str">
            <v>QUITO</v>
          </cell>
          <cell r="R8163" t="str">
            <v>PICHINCHA</v>
          </cell>
          <cell r="T8163" t="str">
            <v>FLEXTRANS UIO</v>
          </cell>
          <cell r="U8163" t="str">
            <v>FLEXNETUIO_LOCAL</v>
          </cell>
          <cell r="V8163">
            <v>1</v>
          </cell>
          <cell r="W8163">
            <v>1</v>
          </cell>
          <cell r="X8163" t="str">
            <v>FLEXNET ECUADOR - MDELIVERY</v>
          </cell>
          <cell r="Y8163" t="str">
            <v>CALLE 28 DE JUNIO S/N Y GARCIA MORENO ENTRADA LLANO GRANDE</v>
          </cell>
        </row>
        <row r="8164">
          <cell r="A8164" t="str">
            <v>2480447_1</v>
          </cell>
          <cell r="B8164">
            <v>489040</v>
          </cell>
          <cell r="C8164" t="str">
            <v>2480447_1</v>
          </cell>
          <cell r="D8164" t="str">
            <v>MDELIVERY</v>
          </cell>
          <cell r="E8164" t="str">
            <v>DESPACHO</v>
          </cell>
          <cell r="F8164" t="str">
            <v>NORMAL</v>
          </cell>
          <cell r="G8164" t="str">
            <v>IC4100</v>
          </cell>
          <cell r="H8164">
            <v>44929</v>
          </cell>
          <cell r="I8164" t="str">
            <v>ENTREGADO</v>
          </cell>
          <cell r="J8164">
            <v>44931</v>
          </cell>
          <cell r="K8164" t="str">
            <v xml:space="preserve">MONICA ZAMBRANO_SEGUROS UNIDOS S A </v>
          </cell>
          <cell r="L8164" t="str">
            <v>AV ESPANA 7 94 Y ARMENILLAS EDIF QUITO MOTORS</v>
          </cell>
          <cell r="M8164" t="str">
            <v>1791282264001</v>
          </cell>
          <cell r="N8164" t="str">
            <v>0982668836</v>
          </cell>
          <cell r="P8164" t="str">
            <v>CUENCA</v>
          </cell>
          <cell r="Q8164" t="str">
            <v>CUENCA</v>
          </cell>
          <cell r="R8164" t="str">
            <v>AZUAY</v>
          </cell>
          <cell r="T8164" t="str">
            <v>ITSACOURIER</v>
          </cell>
          <cell r="U8164" t="str">
            <v>FLEXNETUIO_PROVINCIA</v>
          </cell>
          <cell r="V8164">
            <v>1</v>
          </cell>
          <cell r="W8164">
            <v>1</v>
          </cell>
          <cell r="X8164" t="str">
            <v>FLEXNET ECUADOR - MDELIVERY</v>
          </cell>
          <cell r="Y8164" t="str">
            <v>CALLE 28 DE JUNIO S/N Y GARCIA MORENO ENTRADA LLANO GRANDE</v>
          </cell>
        </row>
        <row r="8165">
          <cell r="A8165" t="str">
            <v>2480448</v>
          </cell>
          <cell r="B8165">
            <v>489041</v>
          </cell>
          <cell r="C8165" t="str">
            <v>2480448</v>
          </cell>
          <cell r="D8165" t="str">
            <v>MDELIVERY</v>
          </cell>
          <cell r="E8165" t="str">
            <v>DESPACHO</v>
          </cell>
          <cell r="F8165" t="str">
            <v>NORMAL</v>
          </cell>
          <cell r="G8165" t="str">
            <v>FT77334</v>
          </cell>
          <cell r="H8165">
            <v>44929</v>
          </cell>
          <cell r="I8165" t="str">
            <v>ENTREGADO</v>
          </cell>
          <cell r="J8165">
            <v>44930</v>
          </cell>
          <cell r="K8165" t="str">
            <v>MARTHA GARCI_ADVANTAGE AGENCIA DE VIAJES Y TURISMO GENERAL CIA</v>
          </cell>
          <cell r="L8165" t="str">
            <v xml:space="preserve"> PICHINCHA QUITO GASPAR DE VILLARROEL N40 143 6 DE DICIEMBRE Ritz Plaza Esquina </v>
          </cell>
          <cell r="M8165" t="str">
            <v>1791239687001</v>
          </cell>
          <cell r="N8165" t="str">
            <v>998549223</v>
          </cell>
          <cell r="O8165" t="str">
            <v/>
          </cell>
          <cell r="P8165" t="str">
            <v>QUITO</v>
          </cell>
          <cell r="Q8165" t="str">
            <v>QUITO</v>
          </cell>
          <cell r="R8165" t="str">
            <v>PICHINCHA</v>
          </cell>
          <cell r="T8165" t="str">
            <v>FLEXTRANS UIO</v>
          </cell>
          <cell r="U8165" t="str">
            <v>FLEXNETUIO_LOCAL</v>
          </cell>
          <cell r="V8165">
            <v>1</v>
          </cell>
          <cell r="W8165">
            <v>1</v>
          </cell>
          <cell r="X8165" t="str">
            <v>FLEXNET ECUADOR - MDELIVERY</v>
          </cell>
          <cell r="Y8165" t="str">
            <v>CALLE 28 DE JUNIO S/N Y GARCIA MORENO ENTRADA LLANO GRANDE</v>
          </cell>
        </row>
        <row r="8166">
          <cell r="A8166" t="str">
            <v>23053</v>
          </cell>
          <cell r="B8166">
            <v>489003</v>
          </cell>
          <cell r="C8166" t="str">
            <v>23053</v>
          </cell>
          <cell r="D8166" t="str">
            <v>CARESTINO</v>
          </cell>
          <cell r="E8166" t="str">
            <v>DESPACHO</v>
          </cell>
          <cell r="G8166" t="str">
            <v>031002004149652</v>
          </cell>
          <cell r="H8166">
            <v>44929</v>
          </cell>
          <cell r="I8166" t="str">
            <v>ENTREGADO</v>
          </cell>
          <cell r="J8166">
            <v>44935</v>
          </cell>
          <cell r="K8166" t="str">
            <v>DANNY JORDAN</v>
          </cell>
          <cell r="L8166" t="str">
            <v>971 CALLE FRAGATAV 971 CALLE. ENTRE FRENTE A LA IGLESIA HOSANNA CASA BLANCA</v>
          </cell>
          <cell r="N8166" t="str">
            <v>0991513628</v>
          </cell>
          <cell r="P8166" t="str">
            <v>200105</v>
          </cell>
          <cell r="Q8166" t="str">
            <v>SANTA CRUZ</v>
          </cell>
          <cell r="R8166" t="str">
            <v>GALAPAGOS</v>
          </cell>
          <cell r="S8166" t="str">
            <v>BELLAVISTA</v>
          </cell>
          <cell r="T8166" t="str">
            <v>TRAMACO</v>
          </cell>
          <cell r="U8166" t="str">
            <v>FLEXNETGYE_PROVINCIA</v>
          </cell>
          <cell r="V8166">
            <v>1</v>
          </cell>
          <cell r="W8166">
            <v>15.38</v>
          </cell>
          <cell r="X8166" t="str">
            <v>FLEXNET ECUADOR - CAREST</v>
          </cell>
          <cell r="Y8166" t="str">
            <v>FERNANDO GUTIERREZ HILL VIA A DAULE KM 8 1/2 ENTRADA A COOPERATIVA JUAN MONTALVO</v>
          </cell>
        </row>
        <row r="8167">
          <cell r="A8167" t="str">
            <v>23065</v>
          </cell>
          <cell r="B8167">
            <v>489004</v>
          </cell>
          <cell r="C8167" t="str">
            <v>23065</v>
          </cell>
          <cell r="D8167" t="str">
            <v>CARESTINO</v>
          </cell>
          <cell r="E8167" t="str">
            <v>DESPACHO</v>
          </cell>
          <cell r="G8167" t="str">
            <v>031002004149693</v>
          </cell>
          <cell r="H8167">
            <v>44929</v>
          </cell>
          <cell r="I8167" t="str">
            <v>ENTREGADO</v>
          </cell>
          <cell r="J8167">
            <v>44930</v>
          </cell>
          <cell r="K8167" t="str">
            <v>CLAUDIA BOSSANO</v>
          </cell>
          <cell r="L8167" t="str">
            <v>ENDARA CROW Y ALBERTO COLOMA ESQUINA, EDIFICIO VIVALTO, DEPARTAMENTO 30 SN PISO/DPTO: 30. ENTRE CONJUNTO LOMAS DE MONTESERRIN</v>
          </cell>
          <cell r="N8167" t="str">
            <v xml:space="preserve">0987574669	</v>
          </cell>
          <cell r="O8167" t="str">
            <v>0991911954</v>
          </cell>
          <cell r="P8167" t="str">
            <v>000001</v>
          </cell>
          <cell r="Q8167" t="str">
            <v>QUITO</v>
          </cell>
          <cell r="R8167" t="str">
            <v>PICHINCHA</v>
          </cell>
          <cell r="S8167" t="str">
            <v>BODEGA FLEXNET UIO - RETIRA CLIENTE</v>
          </cell>
          <cell r="T8167" t="str">
            <v>TRAMACO</v>
          </cell>
          <cell r="U8167" t="str">
            <v>FLEXNETGYE_UIO</v>
          </cell>
          <cell r="V8167">
            <v>1</v>
          </cell>
          <cell r="W8167">
            <v>8.3800000000000008</v>
          </cell>
          <cell r="X8167" t="str">
            <v>FLEXNET ECUADOR - CAREST</v>
          </cell>
          <cell r="Y8167" t="str">
            <v>FERNANDO GUTIERREZ HILL VIA A DAULE KM 8 1/2 ENTRADA A COOPERATIVA JUAN MONTALVO</v>
          </cell>
        </row>
        <row r="8168">
          <cell r="A8168" t="str">
            <v>23139</v>
          </cell>
          <cell r="B8168">
            <v>489005</v>
          </cell>
          <cell r="C8168" t="str">
            <v>23139</v>
          </cell>
          <cell r="D8168" t="str">
            <v>CARESTINO</v>
          </cell>
          <cell r="E8168" t="str">
            <v>DESPACHO</v>
          </cell>
          <cell r="G8168" t="str">
            <v>031002004149759</v>
          </cell>
          <cell r="H8168">
            <v>44929</v>
          </cell>
          <cell r="I8168" t="str">
            <v>ENTREGADO</v>
          </cell>
          <cell r="J8168">
            <v>44930</v>
          </cell>
          <cell r="K8168" t="str">
            <v>CRISTINA JACOME</v>
          </cell>
          <cell r="L8168" t="str">
            <v>ISLA FLOREANA Y RIO COCA N44-42. ENTRE FRENTE AL HOTEL TOURBLANCHE</v>
          </cell>
          <cell r="N8168" t="str">
            <v xml:space="preserve">0984993042	</v>
          </cell>
          <cell r="O8168" t="str">
            <v>0984953711</v>
          </cell>
          <cell r="P8168" t="str">
            <v>000001</v>
          </cell>
          <cell r="Q8168" t="str">
            <v>QUITO</v>
          </cell>
          <cell r="R8168" t="str">
            <v>PICHINCHA</v>
          </cell>
          <cell r="S8168" t="str">
            <v>BODEGA FLEXNET UIO - RETIRA CLIENTE</v>
          </cell>
          <cell r="T8168" t="str">
            <v>TRAMACO</v>
          </cell>
          <cell r="U8168" t="str">
            <v>FLEXNETGYE_UIO</v>
          </cell>
          <cell r="V8168">
            <v>1</v>
          </cell>
          <cell r="W8168">
            <v>15.38</v>
          </cell>
          <cell r="X8168" t="str">
            <v>FLEXNET ECUADOR - CAREST</v>
          </cell>
          <cell r="Y8168" t="str">
            <v>FERNANDO GUTIERREZ HILL VIA A DAULE KM 8 1/2 ENTRADA A COOPERATIVA JUAN MONTALVO</v>
          </cell>
        </row>
        <row r="8169">
          <cell r="A8169" t="str">
            <v>22846</v>
          </cell>
          <cell r="B8169">
            <v>489006</v>
          </cell>
          <cell r="C8169" t="str">
            <v>22846</v>
          </cell>
          <cell r="D8169" t="str">
            <v>CARESTINO</v>
          </cell>
          <cell r="E8169" t="str">
            <v>DESPACHO</v>
          </cell>
          <cell r="G8169" t="str">
            <v>91616</v>
          </cell>
          <cell r="H8169">
            <v>44929</v>
          </cell>
          <cell r="I8169" t="str">
            <v>ENTREGADO</v>
          </cell>
          <cell r="J8169">
            <v>44930</v>
          </cell>
          <cell r="K8169" t="str">
            <v>GABRIEL SOSA</v>
          </cell>
          <cell r="L8169" t="str">
            <v>FAE MANZANA 33 VILLA 8A FAE MANZAN. ENTRE ATRAS DEL COLEGIO FRANCISCO PITA PITA</v>
          </cell>
          <cell r="N8169" t="str">
            <v xml:space="preserve">0967423371	</v>
          </cell>
          <cell r="O8169" t="str">
            <v>0983364408</v>
          </cell>
          <cell r="P8169" t="str">
            <v>090101</v>
          </cell>
          <cell r="Q8169" t="str">
            <v>GUAYAQUIL</v>
          </cell>
          <cell r="R8169" t="str">
            <v>GUAYAS</v>
          </cell>
          <cell r="S8169" t="str">
            <v>GUAYAQUIL</v>
          </cell>
          <cell r="T8169" t="str">
            <v>FLEXTRANS GYE</v>
          </cell>
          <cell r="U8169" t="str">
            <v>FLEXNETGYE_LOCAL</v>
          </cell>
          <cell r="V8169">
            <v>2</v>
          </cell>
          <cell r="W8169">
            <v>31.57</v>
          </cell>
          <cell r="X8169" t="str">
            <v>FLEXNET ECUADOR - CAREST</v>
          </cell>
          <cell r="Y8169" t="str">
            <v>FERNANDO GUTIERREZ HILL VIA A DAULE KM 8 1/2 ENTRADA A COOPERATIVA JUAN MONTALVO</v>
          </cell>
        </row>
        <row r="8170">
          <cell r="A8170" t="str">
            <v>23150</v>
          </cell>
          <cell r="B8170">
            <v>489007</v>
          </cell>
          <cell r="C8170" t="str">
            <v>23150</v>
          </cell>
          <cell r="D8170" t="str">
            <v>CARESTINO</v>
          </cell>
          <cell r="E8170" t="str">
            <v>DESPACHO</v>
          </cell>
          <cell r="G8170" t="str">
            <v>031002004149957</v>
          </cell>
          <cell r="H8170">
            <v>44929</v>
          </cell>
          <cell r="I8170" t="str">
            <v>ENTREGADO</v>
          </cell>
          <cell r="J8170">
            <v>44930</v>
          </cell>
          <cell r="K8170" t="str">
            <v>KAREN LEON</v>
          </cell>
          <cell r="L8170" t="str">
            <v>GUAPONDELIG Y YANAHURCO SN. ENTRE CASA ESQUINERA</v>
          </cell>
          <cell r="N8170" t="str">
            <v>0995296244</v>
          </cell>
          <cell r="P8170" t="str">
            <v>010101</v>
          </cell>
          <cell r="Q8170" t="str">
            <v>CUENCA</v>
          </cell>
          <cell r="R8170" t="str">
            <v>AZUAY</v>
          </cell>
          <cell r="S8170" t="str">
            <v>CUENCA</v>
          </cell>
          <cell r="T8170" t="str">
            <v>TRAMACO</v>
          </cell>
          <cell r="U8170" t="str">
            <v>FLEXNETGYE_PROVINCIA</v>
          </cell>
          <cell r="V8170">
            <v>1</v>
          </cell>
          <cell r="W8170">
            <v>20.56</v>
          </cell>
          <cell r="X8170" t="str">
            <v>FLEXNET ECUADOR - CAREST</v>
          </cell>
          <cell r="Y8170" t="str">
            <v>FERNANDO GUTIERREZ HILL VIA A DAULE KM 8 1/2 ENTRADA A COOPERATIVA JUAN MONTALVO</v>
          </cell>
        </row>
        <row r="8171">
          <cell r="A8171" t="str">
            <v>23315</v>
          </cell>
          <cell r="B8171">
            <v>489008</v>
          </cell>
          <cell r="C8171" t="str">
            <v>23315</v>
          </cell>
          <cell r="D8171" t="str">
            <v>CARESTINO</v>
          </cell>
          <cell r="E8171" t="str">
            <v>DESPACHO</v>
          </cell>
          <cell r="G8171" t="str">
            <v>031002004150018</v>
          </cell>
          <cell r="H8171">
            <v>44929</v>
          </cell>
          <cell r="I8171" t="str">
            <v>ENTREGADO</v>
          </cell>
          <cell r="J8171">
            <v>44930</v>
          </cell>
          <cell r="K8171" t="str">
            <v>LUIS ALEXANDER MAGARISCA TAIPE</v>
          </cell>
          <cell r="L8171" t="str">
            <v>COOP 30 DE JULIO SECTOR 3 126. ENTRE EN EDIFICIO COLOR CELESTE( CERAMICA), FRENTE A PISCINA CLUB RELAX</v>
          </cell>
          <cell r="N8171" t="str">
            <v xml:space="preserve">0990265780	</v>
          </cell>
          <cell r="O8171" t="str">
            <v>0993070911</v>
          </cell>
          <cell r="P8171" t="str">
            <v>230107</v>
          </cell>
          <cell r="Q8171" t="str">
            <v>SANTO DOMINGO</v>
          </cell>
          <cell r="R8171" t="str">
            <v>SANTO DOMINGO DE LOS TSACHILAS</v>
          </cell>
          <cell r="S8171" t="str">
            <v>SANTO DOMINGO DE LOS COLORADOS</v>
          </cell>
          <cell r="T8171" t="str">
            <v>TRAMACO</v>
          </cell>
          <cell r="U8171" t="str">
            <v>FLEXNETGYE_PROVINCIA</v>
          </cell>
          <cell r="V8171">
            <v>1</v>
          </cell>
          <cell r="W8171">
            <v>8.3800000000000008</v>
          </cell>
          <cell r="X8171" t="str">
            <v>FLEXNET ECUADOR - CAREST</v>
          </cell>
          <cell r="Y8171" t="str">
            <v>FERNANDO GUTIERREZ HILL VIA A DAULE KM 8 1/2 ENTRADA A COOPERATIVA JUAN MONTALVO</v>
          </cell>
        </row>
        <row r="8172">
          <cell r="A8172" t="str">
            <v>23317</v>
          </cell>
          <cell r="B8172">
            <v>489009</v>
          </cell>
          <cell r="C8172" t="str">
            <v>23317</v>
          </cell>
          <cell r="D8172" t="str">
            <v>CARESTINO</v>
          </cell>
          <cell r="E8172" t="str">
            <v>DESPACHO</v>
          </cell>
          <cell r="G8172" t="str">
            <v>031002004149990</v>
          </cell>
          <cell r="H8172">
            <v>44929</v>
          </cell>
          <cell r="I8172" t="str">
            <v>ENTREGADO</v>
          </cell>
          <cell r="J8172">
            <v>44930</v>
          </cell>
          <cell r="K8172" t="str">
            <v>JUAN PABLO ORELLANA VALAREZO</v>
          </cell>
          <cell r="L8172" t="str">
            <v>AV REINALDO ESPINOZA Y JOSE ANTONINO JARA 00 PISO/DPTO: 1. ENTRE CASA 3 PISOS COLOR BLANCO Y CAFE FRENTE AL MONUMENTO DEL CHAZO JARA</v>
          </cell>
          <cell r="N8172" t="str">
            <v xml:space="preserve">0994271893	</v>
          </cell>
          <cell r="O8172" t="str">
            <v xml:space="preserve">0994271893	</v>
          </cell>
          <cell r="P8172" t="str">
            <v>070301</v>
          </cell>
          <cell r="Q8172" t="str">
            <v>ZARUMA</v>
          </cell>
          <cell r="R8172" t="str">
            <v>EL ORO</v>
          </cell>
          <cell r="S8172" t="str">
            <v>ZARUMA</v>
          </cell>
          <cell r="T8172" t="str">
            <v>TRAMACO</v>
          </cell>
          <cell r="U8172" t="str">
            <v>FLEXNETGYE_PROVINCIA</v>
          </cell>
          <cell r="V8172">
            <v>3</v>
          </cell>
          <cell r="W8172">
            <v>40</v>
          </cell>
          <cell r="X8172" t="str">
            <v>FLEXNET ECUADOR - CAREST</v>
          </cell>
          <cell r="Y8172" t="str">
            <v>FERNANDO GUTIERREZ HILL VIA A DAULE KM 8 1/2 ENTRADA A COOPERATIVA JUAN MONTALVO</v>
          </cell>
        </row>
        <row r="8173">
          <cell r="A8173" t="str">
            <v>23319</v>
          </cell>
          <cell r="B8173">
            <v>489010</v>
          </cell>
          <cell r="C8173" t="str">
            <v>23319</v>
          </cell>
          <cell r="D8173" t="str">
            <v>CARESTINO</v>
          </cell>
          <cell r="E8173" t="str">
            <v>DESPACHO</v>
          </cell>
          <cell r="G8173" t="str">
            <v>031002004150036</v>
          </cell>
          <cell r="H8173">
            <v>44929</v>
          </cell>
          <cell r="I8173" t="str">
            <v>ENTREGADO</v>
          </cell>
          <cell r="J8173">
            <v>44930</v>
          </cell>
          <cell r="K8173" t="str">
            <v>LUIS ALEXANDER MAGARISCA TAIPE</v>
          </cell>
          <cell r="L8173" t="str">
            <v>COOP 30 DE JULIO SECTOR 3 126. ENTRE EN EDIFICIO COLOR CELESTE( CERAMICA), FRENTE A PISCINA CLUB RELAX</v>
          </cell>
          <cell r="N8173" t="str">
            <v xml:space="preserve">0990265780	</v>
          </cell>
          <cell r="O8173" t="str">
            <v>0993070911</v>
          </cell>
          <cell r="P8173" t="str">
            <v>230101</v>
          </cell>
          <cell r="Q8173" t="str">
            <v>SANTO DOMINGO</v>
          </cell>
          <cell r="R8173" t="str">
            <v>SANTO DOMINGO DE LOS TSACHILAS</v>
          </cell>
          <cell r="S8173" t="str">
            <v>SANTO DOMINGO DE LOS COLORADOS</v>
          </cell>
          <cell r="T8173" t="str">
            <v>TRAMACO</v>
          </cell>
          <cell r="U8173" t="str">
            <v>FLEXNETGYE_PROVINCIA</v>
          </cell>
          <cell r="V8173">
            <v>1</v>
          </cell>
          <cell r="W8173">
            <v>6.59</v>
          </cell>
          <cell r="X8173" t="str">
            <v>FLEXNET ECUADOR - CAREST</v>
          </cell>
          <cell r="Y8173" t="str">
            <v>FERNANDO GUTIERREZ HILL VIA A DAULE KM 8 1/2 ENTRADA A COOPERATIVA JUAN MONTALVO</v>
          </cell>
        </row>
        <row r="8174">
          <cell r="A8174" t="str">
            <v>23325</v>
          </cell>
          <cell r="B8174">
            <v>489011</v>
          </cell>
          <cell r="C8174" t="str">
            <v>23325</v>
          </cell>
          <cell r="D8174" t="str">
            <v>CARESTINO</v>
          </cell>
          <cell r="E8174" t="str">
            <v>DESPACHO</v>
          </cell>
          <cell r="G8174" t="str">
            <v>031002004150067</v>
          </cell>
          <cell r="H8174">
            <v>44929</v>
          </cell>
          <cell r="I8174" t="str">
            <v>ENTREGADO</v>
          </cell>
          <cell r="J8174">
            <v>44930</v>
          </cell>
          <cell r="K8174" t="str">
            <v>FERNANDO ONATE</v>
          </cell>
          <cell r="L8174" t="str">
            <v>SAN JOSE DEL CONDADO Y AVENIDA DE LA PRENSA OE4-94. ENTRE DETRAS DEL COLEGIO ANDRES BELLO</v>
          </cell>
          <cell r="N8174" t="str">
            <v>0984949295</v>
          </cell>
          <cell r="O8174" t="str">
            <v>0984949295</v>
          </cell>
          <cell r="P8174" t="str">
            <v>170301</v>
          </cell>
          <cell r="Q8174" t="str">
            <v>QUITO</v>
          </cell>
          <cell r="R8174" t="str">
            <v>PICHINCHA</v>
          </cell>
          <cell r="S8174" t="str">
            <v>QUITO</v>
          </cell>
          <cell r="T8174" t="str">
            <v>TRAMACO</v>
          </cell>
          <cell r="U8174" t="str">
            <v>FLEXNETGYE_UIO</v>
          </cell>
          <cell r="V8174">
            <v>1</v>
          </cell>
          <cell r="W8174">
            <v>13.4</v>
          </cell>
          <cell r="X8174" t="str">
            <v>FLEXNET ECUADOR - CAREST</v>
          </cell>
          <cell r="Y8174" t="str">
            <v>FERNANDO GUTIERREZ HILL VIA A DAULE KM 8 1/2 ENTRADA A COOPERATIVA JUAN MONTALVO</v>
          </cell>
        </row>
        <row r="8175">
          <cell r="A8175" t="str">
            <v>23328</v>
          </cell>
          <cell r="B8175">
            <v>489012</v>
          </cell>
          <cell r="C8175" t="str">
            <v>23328</v>
          </cell>
          <cell r="D8175" t="str">
            <v>CARESTINO</v>
          </cell>
          <cell r="E8175" t="str">
            <v>DESPACHO</v>
          </cell>
          <cell r="G8175" t="str">
            <v>91618</v>
          </cell>
          <cell r="H8175">
            <v>44929</v>
          </cell>
          <cell r="I8175" t="str">
            <v>ENTREGADO</v>
          </cell>
          <cell r="J8175">
            <v>44930</v>
          </cell>
          <cell r="K8175" t="str">
            <v>XIOMARA INTRIAGO FARIAS</v>
          </cell>
          <cell r="L8175" t="str">
            <v>EL RECREO SEGUNDA ETAPA MZ 203 V: 23 0986338618. ENTRE CASA DE DOS PISOS CON FLORES EN EL BALCON</v>
          </cell>
          <cell r="N8175" t="str">
            <v xml:space="preserve">0986338618	</v>
          </cell>
          <cell r="O8175" t="str">
            <v>0997876992</v>
          </cell>
          <cell r="P8175" t="str">
            <v>092401</v>
          </cell>
          <cell r="Q8175" t="str">
            <v>DURAN</v>
          </cell>
          <cell r="R8175" t="str">
            <v>GUAYAS</v>
          </cell>
          <cell r="S8175" t="str">
            <v>ELOY ALFARO (DURAN)</v>
          </cell>
          <cell r="U8175" t="str">
            <v>FLEXNETGYE_LOCAL</v>
          </cell>
          <cell r="V8175">
            <v>1</v>
          </cell>
          <cell r="W8175">
            <v>11.58</v>
          </cell>
          <cell r="X8175" t="str">
            <v>FLEXNET ECUADOR - CAREST</v>
          </cell>
          <cell r="Y8175" t="str">
            <v>FERNANDO GUTIERREZ HILL VIA A DAULE KM 8 1/2 ENTRADA A COOPERATIVA JUAN MONTALVO</v>
          </cell>
        </row>
        <row r="8176">
          <cell r="A8176" t="str">
            <v>23332</v>
          </cell>
          <cell r="B8176">
            <v>489013</v>
          </cell>
          <cell r="C8176" t="str">
            <v>23332</v>
          </cell>
          <cell r="D8176" t="str">
            <v>CARESTINO</v>
          </cell>
          <cell r="E8176" t="str">
            <v>DESPACHO</v>
          </cell>
          <cell r="G8176" t="str">
            <v>91617</v>
          </cell>
          <cell r="H8176">
            <v>44929</v>
          </cell>
          <cell r="I8176" t="str">
            <v>ENTREGADO</v>
          </cell>
          <cell r="J8176">
            <v>44930</v>
          </cell>
          <cell r="K8176" t="str">
            <v>REBECCA SERRANO TORO</v>
          </cell>
          <cell r="L8176" t="str">
            <v>CDL PORTON DE LOMAS MZ 8 NUM17. ENTRE FAMILIA AVELLAN SERRANO</v>
          </cell>
          <cell r="N8176" t="str">
            <v xml:space="preserve">0986338618	</v>
          </cell>
          <cell r="O8176" t="str">
            <v>0997876992</v>
          </cell>
          <cell r="P8176" t="str">
            <v>090101</v>
          </cell>
          <cell r="Q8176" t="str">
            <v>GUAYAQUIL</v>
          </cell>
          <cell r="R8176" t="str">
            <v>GUAYAS</v>
          </cell>
          <cell r="S8176" t="str">
            <v>GUAYAQUIL</v>
          </cell>
          <cell r="T8176" t="str">
            <v>FLEXTRANS GYE</v>
          </cell>
          <cell r="U8176" t="str">
            <v>FLEXNETGYE_LOCAL</v>
          </cell>
          <cell r="V8176">
            <v>1</v>
          </cell>
          <cell r="W8176">
            <v>11.58</v>
          </cell>
          <cell r="X8176" t="str">
            <v>FLEXNET ECUADOR - CAREST</v>
          </cell>
          <cell r="Y8176" t="str">
            <v>FERNANDO GUTIERREZ HILL VIA A DAULE KM 8 1/2 ENTRADA A COOPERATIVA JUAN MONTALVO</v>
          </cell>
        </row>
        <row r="8177">
          <cell r="A8177" t="str">
            <v>23357</v>
          </cell>
          <cell r="B8177">
            <v>489014</v>
          </cell>
          <cell r="C8177" t="str">
            <v>23357</v>
          </cell>
          <cell r="D8177" t="str">
            <v>CARESTINO</v>
          </cell>
          <cell r="E8177" t="str">
            <v>DESPACHO</v>
          </cell>
          <cell r="G8177" t="str">
            <v>031002004150083</v>
          </cell>
          <cell r="H8177">
            <v>44929</v>
          </cell>
          <cell r="I8177" t="str">
            <v>ENTREGADO</v>
          </cell>
          <cell r="J8177">
            <v>44930</v>
          </cell>
          <cell r="K8177" t="str">
            <v>GABRIELE DAVIDE BIGONI ORDONEZ</v>
          </cell>
          <cell r="L8177" t="str">
            <v>CULTURA YUMBO SN. ENTRE CONDOMINIO SANTA EUGENIA</v>
          </cell>
          <cell r="N8177" t="str">
            <v>0968518891</v>
          </cell>
          <cell r="P8177" t="str">
            <v>010101</v>
          </cell>
          <cell r="Q8177" t="str">
            <v>CUENCA</v>
          </cell>
          <cell r="R8177" t="str">
            <v>AZUAY</v>
          </cell>
          <cell r="S8177" t="str">
            <v>CUENCA</v>
          </cell>
          <cell r="T8177" t="str">
            <v>TRAMACO</v>
          </cell>
          <cell r="U8177" t="str">
            <v>FLEXNETGYE_PROVINCIA</v>
          </cell>
          <cell r="V8177">
            <v>1</v>
          </cell>
          <cell r="W8177">
            <v>8.0299999999999994</v>
          </cell>
          <cell r="X8177" t="str">
            <v>FLEXNET ECUADOR - CAREST</v>
          </cell>
          <cell r="Y8177" t="str">
            <v>FERNANDO GUTIERREZ HILL VIA A DAULE KM 8 1/2 ENTRADA A COOPERATIVA JUAN MONTALVO</v>
          </cell>
        </row>
        <row r="8178">
          <cell r="A8178" t="str">
            <v>22997</v>
          </cell>
          <cell r="B8178">
            <v>489000</v>
          </cell>
          <cell r="C8178" t="str">
            <v>22997</v>
          </cell>
          <cell r="D8178" t="str">
            <v>CARESTINO</v>
          </cell>
          <cell r="E8178" t="str">
            <v>DESPACHO</v>
          </cell>
          <cell r="G8178" t="str">
            <v>031002004149529</v>
          </cell>
          <cell r="H8178">
            <v>44929</v>
          </cell>
          <cell r="I8178" t="str">
            <v>ENTREGADO</v>
          </cell>
          <cell r="J8178">
            <v>44936</v>
          </cell>
          <cell r="K8178" t="str">
            <v>JOSE EMILIANO VALDIVIESO NOBOA</v>
          </cell>
          <cell r="L8178" t="str">
            <v>SAN ANDRES SN. ENTRE CENTRO FERRETERO SOLUHOGAR</v>
          </cell>
          <cell r="N8178" t="str">
            <v xml:space="preserve">0987115249	</v>
          </cell>
          <cell r="O8178" t="str">
            <v>0995412753</v>
          </cell>
          <cell r="P8178" t="str">
            <v>060501</v>
          </cell>
          <cell r="Q8178" t="str">
            <v>GUANO</v>
          </cell>
          <cell r="R8178" t="str">
            <v>CHIMBORAZO</v>
          </cell>
          <cell r="S8178" t="str">
            <v>GUANO - GUANANDO - LA PROVIDENCIA - SAN GERARDO DE PACAICAGUAN</v>
          </cell>
          <cell r="T8178" t="str">
            <v>TRAMACO</v>
          </cell>
          <cell r="U8178" t="str">
            <v>FLEXNETGYE_PROVINCIA</v>
          </cell>
          <cell r="V8178">
            <v>2</v>
          </cell>
          <cell r="W8178">
            <v>20.38</v>
          </cell>
          <cell r="X8178" t="str">
            <v>FLEXNET ECUADOR - CAREST</v>
          </cell>
          <cell r="Y8178" t="str">
            <v>FERNANDO GUTIERREZ HILL VIA A DAULE KM 8 1/2 ENTRADA A COOPERATIVA JUAN MONTALVO</v>
          </cell>
        </row>
        <row r="8179">
          <cell r="A8179" t="str">
            <v>23008</v>
          </cell>
          <cell r="B8179">
            <v>489001</v>
          </cell>
          <cell r="C8179" t="str">
            <v>23008</v>
          </cell>
          <cell r="D8179" t="str">
            <v>CARESTINO</v>
          </cell>
          <cell r="E8179" t="str">
            <v>DESPACHO</v>
          </cell>
          <cell r="G8179" t="str">
            <v>031002004149577</v>
          </cell>
          <cell r="H8179">
            <v>44929</v>
          </cell>
          <cell r="I8179" t="str">
            <v>ENTREGADO</v>
          </cell>
          <cell r="J8179">
            <v>44931</v>
          </cell>
          <cell r="K8179" t="str">
            <v>DANIELA EGAS</v>
          </cell>
          <cell r="L8179" t="str">
            <v>LORENZO LUCERO E IGNACIO CACERES ESQ. OE4-64. ENTRE PARQUE 20 DE ENERO. RETEN POLICIAL. BARRIO QUITO SUR</v>
          </cell>
          <cell r="N8179" t="str">
            <v xml:space="preserve">23020629	</v>
          </cell>
          <cell r="O8179" t="str">
            <v>0987063215</v>
          </cell>
          <cell r="P8179" t="str">
            <v>000001</v>
          </cell>
          <cell r="Q8179" t="str">
            <v>QUITO</v>
          </cell>
          <cell r="R8179" t="str">
            <v>PICHINCHA</v>
          </cell>
          <cell r="S8179" t="str">
            <v>BODEGA FLEXNET UIO - RETIRA CLIENTE</v>
          </cell>
          <cell r="T8179" t="str">
            <v>TRAMACO</v>
          </cell>
          <cell r="U8179" t="str">
            <v>FLEXNETGYE_UIO</v>
          </cell>
          <cell r="V8179">
            <v>1</v>
          </cell>
          <cell r="W8179">
            <v>4.1399999999999997</v>
          </cell>
          <cell r="X8179" t="str">
            <v>FLEXNET ECUADOR - CAREST</v>
          </cell>
          <cell r="Y8179" t="str">
            <v>FERNANDO GUTIERREZ HILL VIA A DAULE KM 8 1/2 ENTRADA A COOPERATIVA JUAN MONTALVO</v>
          </cell>
        </row>
        <row r="8180">
          <cell r="A8180" t="str">
            <v>23012</v>
          </cell>
          <cell r="B8180">
            <v>489002</v>
          </cell>
          <cell r="C8180" t="str">
            <v>23012</v>
          </cell>
          <cell r="D8180" t="str">
            <v>CARESTINO</v>
          </cell>
          <cell r="E8180" t="str">
            <v>DESPACHO</v>
          </cell>
          <cell r="G8180" t="str">
            <v>031002004149544</v>
          </cell>
          <cell r="H8180">
            <v>44929</v>
          </cell>
          <cell r="I8180" t="str">
            <v>ENTREGADO</v>
          </cell>
          <cell r="J8180">
            <v>44935</v>
          </cell>
          <cell r="K8180" t="str">
            <v>FRANCISCO JAVIER CARLOSAMA SANTAMARIA</v>
          </cell>
          <cell r="L8180" t="str">
            <v>EUGUENIO ESPEJO Y RAMIRO FERNANDEZ 000. ENTRE CENTRO DE SALUD MORETE PUYO</v>
          </cell>
          <cell r="N8180" t="str">
            <v xml:space="preserve">0987897651	</v>
          </cell>
          <cell r="O8180" t="str">
            <v>0984841278</v>
          </cell>
          <cell r="P8180" t="str">
            <v>160101</v>
          </cell>
          <cell r="Q8180" t="str">
            <v>PUYO</v>
          </cell>
          <cell r="R8180" t="str">
            <v>PASTAZA</v>
          </cell>
          <cell r="S8180" t="str">
            <v>PUYO</v>
          </cell>
          <cell r="T8180" t="str">
            <v>TRAMACO</v>
          </cell>
          <cell r="U8180" t="str">
            <v>FLEXNETGYE_PROVINCIA</v>
          </cell>
          <cell r="V8180">
            <v>1</v>
          </cell>
          <cell r="W8180">
            <v>8.3800000000000008</v>
          </cell>
          <cell r="X8180" t="str">
            <v>FLEXNET ECUADOR - CAREST</v>
          </cell>
          <cell r="Y8180" t="str">
            <v>FERNANDO GUTIERREZ HILL VIA A DAULE KM 8 1/2 ENTRADA A COOPERATIVA JUAN MONTALVO</v>
          </cell>
        </row>
        <row r="8181">
          <cell r="A8181" t="str">
            <v>20003004066044_2</v>
          </cell>
          <cell r="B8181">
            <v>488989</v>
          </cell>
          <cell r="C8181" t="str">
            <v>20003004066044_2</v>
          </cell>
          <cell r="D8181" t="str">
            <v>CONECEL_REG</v>
          </cell>
          <cell r="E8181" t="str">
            <v>DESPACHO</v>
          </cell>
          <cell r="F8181" t="str">
            <v>NORMAL</v>
          </cell>
          <cell r="G8181" t="str">
            <v>EC6342</v>
          </cell>
          <cell r="H8181">
            <v>44929</v>
          </cell>
          <cell r="I8181" t="str">
            <v>GESTION TELEFONICA</v>
          </cell>
          <cell r="J8181">
            <v>44937</v>
          </cell>
          <cell r="K8181" t="str">
            <v>MARIA FERNANDA ROMERO</v>
          </cell>
          <cell r="L8181" t="str">
            <v>QUITO CARCELEN AV CLEMENTE YEROVI PELUQUERIA JHON VALERO DETRAS DE PELUQERIA CASA 3 PISOS PORTON VERDE</v>
          </cell>
          <cell r="M8181" t="str">
            <v>1757342793</v>
          </cell>
          <cell r="N8181" t="str">
            <v>0983548135</v>
          </cell>
          <cell r="P8181" t="str">
            <v>QUITO</v>
          </cell>
          <cell r="Q8181" t="str">
            <v>QUITO</v>
          </cell>
          <cell r="R8181" t="str">
            <v>PICHINCHA</v>
          </cell>
          <cell r="T8181" t="str">
            <v>EXPRESSCON</v>
          </cell>
          <cell r="U8181" t="str">
            <v>FLEXNETUIO_LOCAL</v>
          </cell>
          <cell r="V8181">
            <v>1</v>
          </cell>
          <cell r="W8181">
            <v>1</v>
          </cell>
          <cell r="X8181" t="str">
            <v>FLEXNET UIO</v>
          </cell>
          <cell r="Y8181" t="str">
            <v>FLEX NET CALLE 28 DE JUNIO S/N Y GARCIA MORENO ENTRADA LLANO GRANDE</v>
          </cell>
        </row>
        <row r="8182">
          <cell r="A8182" t="str">
            <v>DHL_23_001</v>
          </cell>
          <cell r="B8182">
            <v>488986</v>
          </cell>
          <cell r="C8182" t="str">
            <v>DHL_23_001</v>
          </cell>
          <cell r="D8182" t="str">
            <v>DHL</v>
          </cell>
          <cell r="E8182" t="str">
            <v>DESPACHO</v>
          </cell>
          <cell r="F8182" t="str">
            <v>NORMAL</v>
          </cell>
          <cell r="G8182" t="str">
            <v>FT77226</v>
          </cell>
          <cell r="H8182">
            <v>44929</v>
          </cell>
          <cell r="I8182" t="str">
            <v>ENTREGADO</v>
          </cell>
          <cell r="J8182">
            <v>44929</v>
          </cell>
          <cell r="K8182" t="str">
            <v>DHL MATRIZ</v>
          </cell>
          <cell r="L8182" t="str">
            <v>AV. ELOY ALFARO 113 A Y PASAJE LOS JUNCOS EDIFICIO DHL, SECTOR COMITE DEL PUEBLO</v>
          </cell>
          <cell r="P8182" t="str">
            <v>QUITO</v>
          </cell>
          <cell r="Q8182" t="str">
            <v>QUITO</v>
          </cell>
          <cell r="R8182" t="str">
            <v>PICHINCHA</v>
          </cell>
          <cell r="T8182" t="str">
            <v>FLEXTRANS UIO</v>
          </cell>
          <cell r="U8182" t="str">
            <v>FLEXNETUIO_LOCAL</v>
          </cell>
          <cell r="V8182">
            <v>1</v>
          </cell>
          <cell r="W8182">
            <v>1</v>
          </cell>
          <cell r="X8182" t="str">
            <v>ALMACENES TABACARCEN</v>
          </cell>
          <cell r="Y8182" t="str">
            <v>TABABELA</v>
          </cell>
        </row>
        <row r="8183">
          <cell r="A8183" t="str">
            <v>DHL_23_002</v>
          </cell>
          <cell r="B8183">
            <v>488987</v>
          </cell>
          <cell r="C8183" t="str">
            <v>DHL_23_002</v>
          </cell>
          <cell r="D8183" t="str">
            <v>DHL</v>
          </cell>
          <cell r="E8183" t="str">
            <v>DESPACHO</v>
          </cell>
          <cell r="F8183" t="str">
            <v>NORMAL</v>
          </cell>
          <cell r="G8183" t="str">
            <v>FT77227</v>
          </cell>
          <cell r="H8183">
            <v>44929</v>
          </cell>
          <cell r="I8183" t="str">
            <v>ENTREGADO</v>
          </cell>
          <cell r="J8183">
            <v>44929</v>
          </cell>
          <cell r="K8183" t="str">
            <v>DHL MATRIZ</v>
          </cell>
          <cell r="L8183" t="str">
            <v>AV. ELOY ALFARO 113 A Y PASAJE LOS JUNCOS EDIFICIO DHL, SECTOR COMITE DEL PUEBLO</v>
          </cell>
          <cell r="P8183" t="str">
            <v>QUITO</v>
          </cell>
          <cell r="Q8183" t="str">
            <v>QUITO</v>
          </cell>
          <cell r="R8183" t="str">
            <v>PICHINCHA</v>
          </cell>
          <cell r="T8183" t="str">
            <v>FLEXTRANS UIO</v>
          </cell>
          <cell r="U8183" t="str">
            <v>FLEXNETUIO_LOCAL</v>
          </cell>
          <cell r="V8183">
            <v>1</v>
          </cell>
          <cell r="W8183">
            <v>1</v>
          </cell>
          <cell r="X8183" t="str">
            <v>ALMACENES TABACARCEN</v>
          </cell>
          <cell r="Y8183" t="str">
            <v>TABABELA</v>
          </cell>
        </row>
        <row r="8184">
          <cell r="A8184" t="str">
            <v>4500243298</v>
          </cell>
          <cell r="B8184">
            <v>488984</v>
          </cell>
          <cell r="C8184" t="str">
            <v>4500243298</v>
          </cell>
          <cell r="D8184" t="str">
            <v>AVIBM</v>
          </cell>
          <cell r="E8184" t="str">
            <v>DESPACHO</v>
          </cell>
          <cell r="F8184" t="str">
            <v>COURIER</v>
          </cell>
          <cell r="G8184" t="str">
            <v>FT77225</v>
          </cell>
          <cell r="H8184">
            <v>44925</v>
          </cell>
          <cell r="I8184" t="str">
            <v>ENTREGADO</v>
          </cell>
          <cell r="J8184">
            <v>44929</v>
          </cell>
          <cell r="K8184" t="str">
            <v>CORESOLUTIONS-MUPI /  EDGAR ALMEIDA JEFE DE OPERACIONES DE SERVICIOS</v>
          </cell>
          <cell r="L8184" t="str">
            <v>18 DE SEPTIEMBRE NO. E4-161 Y JUAN LEÓN MERA QUITO - EC</v>
          </cell>
          <cell r="M8184" t="str">
            <v>0190322734001</v>
          </cell>
          <cell r="N8184" t="str">
            <v>022979300  Ext.: 12400</v>
          </cell>
          <cell r="O8184" t="str">
            <v>0998389796 Contact Center: 1700 (688 825)</v>
          </cell>
          <cell r="P8184" t="str">
            <v>170511</v>
          </cell>
          <cell r="Q8184" t="str">
            <v>QUITO</v>
          </cell>
          <cell r="R8184" t="str">
            <v>PICHINCHA</v>
          </cell>
          <cell r="S8184" t="str">
            <v>QUITO</v>
          </cell>
          <cell r="T8184" t="str">
            <v>FLEXTRANS UIO</v>
          </cell>
          <cell r="U8184" t="str">
            <v>FLEXNETUIO_LOCAL</v>
          </cell>
          <cell r="V8184">
            <v>1</v>
          </cell>
          <cell r="W8184">
            <v>1</v>
          </cell>
          <cell r="X8184" t="str">
            <v>BODEGA TECH DATA</v>
          </cell>
          <cell r="Y8184" t="str">
            <v>CALLE 28 DE JUNIO S/N Y GARCIA MORENO ENTRADA LLANO GRANDE</v>
          </cell>
        </row>
        <row r="8185">
          <cell r="A8185" t="str">
            <v>4500243809</v>
          </cell>
          <cell r="B8185">
            <v>488983</v>
          </cell>
          <cell r="C8185" t="str">
            <v>4500243809</v>
          </cell>
          <cell r="D8185" t="str">
            <v>AVIBM</v>
          </cell>
          <cell r="E8185" t="str">
            <v>DESPACHO</v>
          </cell>
          <cell r="F8185" t="str">
            <v>EXCLUSIVO</v>
          </cell>
          <cell r="G8185" t="str">
            <v>FT77224</v>
          </cell>
          <cell r="H8185">
            <v>44925</v>
          </cell>
          <cell r="I8185" t="str">
            <v>ENTREGADO</v>
          </cell>
          <cell r="J8185">
            <v>44929</v>
          </cell>
          <cell r="K8185" t="str">
            <v>CORESOLUTIONS S.A. / ANDREA MONTERO CARDENAS</v>
          </cell>
          <cell r="L8185" t="str">
            <v>OFICINA CORESOLUTIONS CUENCA - AVDA. 3 DE NOVIEMBRE 21-176 Y JUAN PABLO 1, PISO 3 - CUENCA</v>
          </cell>
          <cell r="M8185" t="str">
            <v>0190322734001</v>
          </cell>
          <cell r="N8185" t="str">
            <v>099-123-4567</v>
          </cell>
          <cell r="O8185" t="str">
            <v>099-123-4567</v>
          </cell>
          <cell r="P8185" t="str">
            <v>010208</v>
          </cell>
          <cell r="Q8185" t="str">
            <v>CUENCA</v>
          </cell>
          <cell r="R8185" t="str">
            <v>AZUAY</v>
          </cell>
          <cell r="S8185" t="str">
            <v>CUENCA</v>
          </cell>
          <cell r="T8185" t="str">
            <v>FLEXTRANS UIO</v>
          </cell>
          <cell r="U8185" t="str">
            <v>FLEXNETUIO_PROVINCIA</v>
          </cell>
          <cell r="V8185">
            <v>1</v>
          </cell>
          <cell r="W8185">
            <v>3.9</v>
          </cell>
          <cell r="X8185" t="str">
            <v>BODEGA TECH DATA</v>
          </cell>
          <cell r="Y8185" t="str">
            <v>CALLE 28 DE JUNIO S/N Y GARCIA MORENO ENTRADA LLANO GRANDE</v>
          </cell>
        </row>
        <row r="8186">
          <cell r="A8186" t="str">
            <v>20003046104036 </v>
          </cell>
          <cell r="B8186">
            <v>488980</v>
          </cell>
          <cell r="C8186" t="str">
            <v>20003046104036 </v>
          </cell>
          <cell r="D8186" t="str">
            <v>CONECEL</v>
          </cell>
          <cell r="E8186" t="str">
            <v>DESPACHO</v>
          </cell>
          <cell r="F8186" t="str">
            <v>NORMAL</v>
          </cell>
          <cell r="G8186" t="str">
            <v>031002004146502.</v>
          </cell>
          <cell r="H8186">
            <v>44925</v>
          </cell>
          <cell r="I8186" t="str">
            <v>INCIDENCIA</v>
          </cell>
          <cell r="J8186">
            <v>44944</v>
          </cell>
          <cell r="K8186" t="str">
            <v xml:space="preserve">LUZ MARGARITA AZAS SILVA / </v>
          </cell>
          <cell r="L8186" t="str">
            <v>CLL ISMAEL PEREZ PAZMINO &amp; EDUARDO MANRIQUE COOPERATIVA DE EDUCADORES CASA COLOR CREMA DE 2 PISOS NO 11 JUNTO AL ESTADIO, AMBATO</v>
          </cell>
          <cell r="M8186" t="str">
            <v>1801964410</v>
          </cell>
          <cell r="N8186" t="str">
            <v>995167297 /  958794887</v>
          </cell>
          <cell r="P8186" t="str">
            <v>AMBATO</v>
          </cell>
          <cell r="Q8186" t="str">
            <v>AMBATO</v>
          </cell>
          <cell r="R8186" t="str">
            <v>TUNGURAHUA</v>
          </cell>
          <cell r="S8186" t="str">
            <v>AMBATO</v>
          </cell>
          <cell r="T8186" t="str">
            <v>TRAMACO</v>
          </cell>
          <cell r="U8186" t="str">
            <v>FLEXNETUIO_PROVINCIA</v>
          </cell>
          <cell r="V8186">
            <v>1</v>
          </cell>
          <cell r="W8186">
            <v>1</v>
          </cell>
          <cell r="X8186" t="str">
            <v>FLEXNET</v>
          </cell>
          <cell r="Y8186" t="str">
            <v>FLEX NET CALLE 28 DE JUNIO S/N Y GARCIA MORENO ENTRADA LLANO GRANDE</v>
          </cell>
        </row>
        <row r="8187">
          <cell r="A8187" t="str">
            <v>20003046083441</v>
          </cell>
          <cell r="B8187">
            <v>488981</v>
          </cell>
          <cell r="C8187" t="str">
            <v>20003046083441</v>
          </cell>
          <cell r="D8187" t="str">
            <v>CONECEL</v>
          </cell>
          <cell r="E8187" t="str">
            <v>DESPACHO</v>
          </cell>
          <cell r="F8187" t="str">
            <v>NORMAL</v>
          </cell>
          <cell r="G8187" t="str">
            <v>031002004146503.</v>
          </cell>
          <cell r="H8187">
            <v>44925</v>
          </cell>
          <cell r="I8187" t="str">
            <v>INCIDENCIA</v>
          </cell>
          <cell r="J8187">
            <v>44944</v>
          </cell>
          <cell r="K8187" t="str">
            <v xml:space="preserve">LUZ MARGARITA AZAS SILVA / </v>
          </cell>
          <cell r="L8187" t="str">
            <v>CLL ISMAEL PEREZ PAZMINO &amp; EDUARDO MANRIQUE COOPERATIVA DE EDUCADORES CASA COLOR CREMA DE 2 PISOS NO 11 JUNTO AL ESTADIO, AMBATO</v>
          </cell>
          <cell r="M8187" t="str">
            <v>1801964410</v>
          </cell>
          <cell r="N8187" t="str">
            <v>995167297 /  958794887</v>
          </cell>
          <cell r="P8187" t="str">
            <v>AMBATO</v>
          </cell>
          <cell r="Q8187" t="str">
            <v>AMBATO</v>
          </cell>
          <cell r="R8187" t="str">
            <v>TUNGURAHUA</v>
          </cell>
          <cell r="S8187" t="str">
            <v>AMBATO</v>
          </cell>
          <cell r="T8187" t="str">
            <v>TRAMACO</v>
          </cell>
          <cell r="U8187" t="str">
            <v>FLEXNETUIO_PROVINCIA</v>
          </cell>
          <cell r="V8187">
            <v>1</v>
          </cell>
          <cell r="W8187">
            <v>1</v>
          </cell>
          <cell r="X8187" t="str">
            <v>FLEXNET</v>
          </cell>
          <cell r="Y8187" t="str">
            <v>FLEX NET CALLE 28 DE JUNIO S/N Y GARCIA MORENO ENTRADA LLANO GRANDE</v>
          </cell>
        </row>
        <row r="8188">
          <cell r="A8188" t="str">
            <v>20003046131651</v>
          </cell>
          <cell r="B8188">
            <v>488982</v>
          </cell>
          <cell r="C8188" t="str">
            <v>20003046131651</v>
          </cell>
          <cell r="D8188" t="str">
            <v>CONECEL</v>
          </cell>
          <cell r="E8188" t="str">
            <v>DESPACHO</v>
          </cell>
          <cell r="F8188" t="str">
            <v>NORMAL</v>
          </cell>
          <cell r="G8188" t="str">
            <v>031002004146504.</v>
          </cell>
          <cell r="H8188">
            <v>44925</v>
          </cell>
          <cell r="I8188" t="str">
            <v>INCIDENCIA</v>
          </cell>
          <cell r="J8188">
            <v>44944</v>
          </cell>
          <cell r="K8188" t="str">
            <v xml:space="preserve">LUZ MARGARITA AZAS SILVA / </v>
          </cell>
          <cell r="L8188" t="str">
            <v>CLL ISMAEL PEREZ PAZMINO &amp; EDUARDO MANRIQUE COOPERATIVA DE EDUCADORES CASA COLOR CREMA DE 2 PISOS NO 11 JUNTO AL ESTADIO, AMBATO</v>
          </cell>
          <cell r="M8188" t="str">
            <v>1801964410</v>
          </cell>
          <cell r="N8188" t="str">
            <v>995167297 /  958794887</v>
          </cell>
          <cell r="P8188" t="str">
            <v>AMBATO</v>
          </cell>
          <cell r="Q8188" t="str">
            <v>AMBATO</v>
          </cell>
          <cell r="R8188" t="str">
            <v>TUNGURAHUA</v>
          </cell>
          <cell r="S8188" t="str">
            <v>AMBATO</v>
          </cell>
          <cell r="T8188" t="str">
            <v>TRAMACO</v>
          </cell>
          <cell r="U8188" t="str">
            <v>FLEXNETUIO_PROVINCIA</v>
          </cell>
          <cell r="V8188">
            <v>1</v>
          </cell>
          <cell r="W8188">
            <v>1</v>
          </cell>
          <cell r="X8188" t="str">
            <v>FLEXNET</v>
          </cell>
          <cell r="Y8188" t="str">
            <v>FLEX NET CALLE 28 DE JUNIO S/N Y GARCIA MORENO ENTRADA LLANO GRANDE</v>
          </cell>
        </row>
        <row r="8189">
          <cell r="A8189" t="str">
            <v>LDDGYEA0038</v>
          </cell>
          <cell r="B8189">
            <v>488947</v>
          </cell>
          <cell r="C8189" t="str">
            <v>LDDGYEA0038</v>
          </cell>
          <cell r="D8189" t="str">
            <v>CONECEL_DOCUMENTOS</v>
          </cell>
          <cell r="E8189" t="str">
            <v>DESPACHO</v>
          </cell>
          <cell r="F8189" t="str">
            <v>NORMAL</v>
          </cell>
          <cell r="G8189" t="str">
            <v>TF91494</v>
          </cell>
          <cell r="H8189">
            <v>44925</v>
          </cell>
          <cell r="I8189" t="str">
            <v>ENTREGADO</v>
          </cell>
          <cell r="J8189">
            <v>44929</v>
          </cell>
          <cell r="K8189" t="str">
            <v>Stephanie Perez ACC/Paola Loja ACC-OPE Equipos</v>
          </cell>
          <cell r="L8189" t="str">
            <v>GYE - Centro Comercial Garzo centro-ACC/REGULARIZACIONES</v>
          </cell>
          <cell r="M8189" t="str">
            <v>0</v>
          </cell>
          <cell r="N8189" t="str">
            <v>993393277</v>
          </cell>
          <cell r="O8189" t="str">
            <v/>
          </cell>
          <cell r="P8189" t="str">
            <v>GUAYAQUIL</v>
          </cell>
          <cell r="Q8189" t="str">
            <v>GUAYAQUIL</v>
          </cell>
          <cell r="R8189" t="str">
            <v>GUAYAS</v>
          </cell>
          <cell r="T8189" t="str">
            <v>FLEXTRANS GYE</v>
          </cell>
          <cell r="U8189" t="str">
            <v>FLEXNETUIO_GYE</v>
          </cell>
          <cell r="V8189">
            <v>1</v>
          </cell>
          <cell r="W8189">
            <v>1</v>
          </cell>
          <cell r="X8189" t="str">
            <v>FLEXNET</v>
          </cell>
          <cell r="Y8189" t="str">
            <v>FLEX NET CALLE 28 DE JUNIO S/N Y GARCIA MORENO ENTRADA LLANO GRANDE</v>
          </cell>
        </row>
        <row r="8190">
          <cell r="A8190" t="str">
            <v>LDDGYEB0039</v>
          </cell>
          <cell r="B8190">
            <v>488948</v>
          </cell>
          <cell r="C8190" t="str">
            <v>LDDGYEB0039</v>
          </cell>
          <cell r="D8190" t="str">
            <v>CONECEL_DOCUMENTOS</v>
          </cell>
          <cell r="E8190" t="str">
            <v>DESPACHO</v>
          </cell>
          <cell r="F8190" t="str">
            <v>NORMAL</v>
          </cell>
          <cell r="G8190" t="str">
            <v>TF91495</v>
          </cell>
          <cell r="H8190">
            <v>44925</v>
          </cell>
          <cell r="I8190" t="str">
            <v>ENTREGADO</v>
          </cell>
          <cell r="J8190">
            <v>44929</v>
          </cell>
          <cell r="K8190" t="str">
            <v>Stephanie Perez ACC</v>
          </cell>
          <cell r="L8190" t="str">
            <v>GYE - Centro Comercial Garzo centro-ACC</v>
          </cell>
          <cell r="M8190" t="str">
            <v>0</v>
          </cell>
          <cell r="N8190" t="str">
            <v>9399196442</v>
          </cell>
          <cell r="O8190" t="str">
            <v/>
          </cell>
          <cell r="P8190" t="str">
            <v>GUAYAQUIL</v>
          </cell>
          <cell r="Q8190" t="str">
            <v>GUAYAQUIL</v>
          </cell>
          <cell r="R8190" t="str">
            <v>GUAYAS</v>
          </cell>
          <cell r="T8190" t="str">
            <v>FLEXTRANS GYE</v>
          </cell>
          <cell r="U8190" t="str">
            <v>FLEXNETUIO_GYE</v>
          </cell>
          <cell r="V8190">
            <v>1</v>
          </cell>
          <cell r="W8190">
            <v>1</v>
          </cell>
          <cell r="X8190" t="str">
            <v>FLEXNET</v>
          </cell>
          <cell r="Y8190" t="str">
            <v>FLEX NET CALLE 28 DE JUNIO S/N Y GARCIA MORENO ENTRADA LLANO GRANDE</v>
          </cell>
        </row>
        <row r="8191">
          <cell r="A8191" t="str">
            <v>LDDUIOC0024</v>
          </cell>
          <cell r="B8191">
            <v>488949</v>
          </cell>
          <cell r="C8191" t="str">
            <v>LDDUIOC0024</v>
          </cell>
          <cell r="D8191" t="str">
            <v>CONECEL_DOCUMENTOS</v>
          </cell>
          <cell r="E8191" t="str">
            <v>DESPACHO</v>
          </cell>
          <cell r="F8191" t="str">
            <v>NORMAL</v>
          </cell>
          <cell r="G8191" t="str">
            <v>FT77215</v>
          </cell>
          <cell r="H8191">
            <v>44925</v>
          </cell>
          <cell r="I8191" t="str">
            <v>ENTREGADO</v>
          </cell>
          <cell r="J8191">
            <v>44929</v>
          </cell>
          <cell r="K8191" t="str">
            <v>Yoel Ramirez/ADT</v>
          </cell>
          <cell r="L8191" t="str">
            <v>Quito: Yanez Pinzon y Colon Edificio Rigel piso 3</v>
          </cell>
          <cell r="M8191" t="str">
            <v>0</v>
          </cell>
          <cell r="N8191" t="str">
            <v>961420773</v>
          </cell>
          <cell r="O8191" t="str">
            <v/>
          </cell>
          <cell r="P8191" t="str">
            <v>QUITO</v>
          </cell>
          <cell r="Q8191" t="str">
            <v>QUITO</v>
          </cell>
          <cell r="R8191" t="str">
            <v>PICHINCHA</v>
          </cell>
          <cell r="U8191" t="str">
            <v>FLEXNETUIO_LOCAL</v>
          </cell>
          <cell r="V8191">
            <v>1</v>
          </cell>
          <cell r="W8191">
            <v>1</v>
          </cell>
          <cell r="X8191" t="str">
            <v>FLEXNET</v>
          </cell>
          <cell r="Y8191" t="str">
            <v>FLEX NET CALLE 28 DE JUNIO S/N Y GARCIA MORENO ENTRADA LLANO GRANDE</v>
          </cell>
        </row>
        <row r="8192">
          <cell r="A8192" t="str">
            <v>LDDUIOE0042</v>
          </cell>
          <cell r="B8192">
            <v>488950</v>
          </cell>
          <cell r="C8192" t="str">
            <v>LDDUIOE0042</v>
          </cell>
          <cell r="D8192" t="str">
            <v>CONECEL_DOCUMENTOS</v>
          </cell>
          <cell r="E8192" t="str">
            <v>DESPACHO</v>
          </cell>
          <cell r="F8192" t="str">
            <v>NORMAL</v>
          </cell>
          <cell r="G8192" t="str">
            <v>FT77216</v>
          </cell>
          <cell r="H8192">
            <v>44925</v>
          </cell>
          <cell r="I8192" t="str">
            <v>ENTREGADO</v>
          </cell>
          <cell r="J8192">
            <v>44929</v>
          </cell>
          <cell r="K8192" t="str">
            <v>Maria Fernanda Munoz/CANT</v>
          </cell>
          <cell r="L8192" t="str">
            <v xml:space="preserve">QUITO Av. 10 de Agosto N34-601 y Juan Pablo Sanz </v>
          </cell>
          <cell r="M8192" t="str">
            <v>0</v>
          </cell>
          <cell r="N8192" t="str">
            <v>998118542/979067498</v>
          </cell>
          <cell r="O8192" t="str">
            <v/>
          </cell>
          <cell r="P8192" t="str">
            <v>QUITO</v>
          </cell>
          <cell r="Q8192" t="str">
            <v>QUITO</v>
          </cell>
          <cell r="R8192" t="str">
            <v>PICHINCHA</v>
          </cell>
          <cell r="U8192" t="str">
            <v>FLEXNETUIO_LOCAL</v>
          </cell>
          <cell r="V8192">
            <v>1</v>
          </cell>
          <cell r="W8192">
            <v>1</v>
          </cell>
          <cell r="X8192" t="str">
            <v>FLEXNET</v>
          </cell>
          <cell r="Y8192" t="str">
            <v>FLEX NET CALLE 28 DE JUNIO S/N Y GARCIA MORENO ENTRADA LLANO GRANDE</v>
          </cell>
        </row>
        <row r="8193">
          <cell r="A8193" t="str">
            <v>LDDGYEF0038</v>
          </cell>
          <cell r="B8193">
            <v>488951</v>
          </cell>
          <cell r="C8193" t="str">
            <v>LDDGYEF0038</v>
          </cell>
          <cell r="D8193" t="str">
            <v>CONECEL_DOCUMENTOS</v>
          </cell>
          <cell r="E8193" t="str">
            <v>DESPACHO</v>
          </cell>
          <cell r="F8193" t="str">
            <v>NORMAL</v>
          </cell>
          <cell r="G8193" t="str">
            <v>TF91496</v>
          </cell>
          <cell r="H8193">
            <v>44925</v>
          </cell>
          <cell r="I8193" t="str">
            <v>ENTREGADO</v>
          </cell>
          <cell r="J8193">
            <v>44930</v>
          </cell>
          <cell r="K8193" t="str">
            <v>TOMAS ANDRADE/GSO/ALG</v>
          </cell>
          <cell r="L8193" t="str">
            <v xml:space="preserve"> Gye:  Urdenor 2 - parque empresarial colon , edificio Coloncorp B mezanine atras de Netlife</v>
          </cell>
          <cell r="M8193" t="str">
            <v>0</v>
          </cell>
          <cell r="N8193" t="str">
            <v>982033756</v>
          </cell>
          <cell r="O8193" t="str">
            <v/>
          </cell>
          <cell r="P8193" t="str">
            <v>GUAYAQUIL</v>
          </cell>
          <cell r="Q8193" t="str">
            <v>GUAYAQUIL</v>
          </cell>
          <cell r="R8193" t="str">
            <v>GUAYAS</v>
          </cell>
          <cell r="T8193" t="str">
            <v>FLEXTRANS GYE</v>
          </cell>
          <cell r="U8193" t="str">
            <v>FLEXNETUIO_GYE</v>
          </cell>
          <cell r="V8193">
            <v>1</v>
          </cell>
          <cell r="W8193">
            <v>1</v>
          </cell>
          <cell r="X8193" t="str">
            <v>FLEXNET</v>
          </cell>
          <cell r="Y8193" t="str">
            <v>FLEX NET CALLE 28 DE JUNIO S/N Y GARCIA MORENO ENTRADA LLANO GRANDE</v>
          </cell>
        </row>
        <row r="8194">
          <cell r="A8194" t="str">
            <v>LDDGYEG0044</v>
          </cell>
          <cell r="B8194">
            <v>488952</v>
          </cell>
          <cell r="C8194" t="str">
            <v>LDDGYEG0044</v>
          </cell>
          <cell r="D8194" t="str">
            <v>CONECEL_DOCUMENTOS</v>
          </cell>
          <cell r="E8194" t="str">
            <v>DESPACHO</v>
          </cell>
          <cell r="F8194" t="str">
            <v>NORMAL</v>
          </cell>
          <cell r="G8194" t="str">
            <v>TF91497</v>
          </cell>
          <cell r="H8194">
            <v>44925</v>
          </cell>
          <cell r="I8194" t="str">
            <v>ENTREGADO</v>
          </cell>
          <cell r="J8194">
            <v>44930</v>
          </cell>
          <cell r="K8194" t="str">
            <v>GABRIELA SANDOVAL/PSG</v>
          </cell>
          <cell r="L8194" t="str">
            <v xml:space="preserve"> Gye:  Urdenor 2 - parque empresarial colon , edificio Coloncorp B mezanine atras de Netlife</v>
          </cell>
          <cell r="M8194" t="str">
            <v>0</v>
          </cell>
          <cell r="N8194" t="str">
            <v>982033756</v>
          </cell>
          <cell r="O8194" t="str">
            <v/>
          </cell>
          <cell r="P8194" t="str">
            <v>GUAYAQUIL</v>
          </cell>
          <cell r="Q8194" t="str">
            <v>GUAYAQUIL</v>
          </cell>
          <cell r="R8194" t="str">
            <v>GUAYAS</v>
          </cell>
          <cell r="T8194" t="str">
            <v>FLEXTRANS GYE</v>
          </cell>
          <cell r="U8194" t="str">
            <v>FLEXNETUIO_GYE</v>
          </cell>
          <cell r="V8194">
            <v>1</v>
          </cell>
          <cell r="W8194">
            <v>1</v>
          </cell>
          <cell r="X8194" t="str">
            <v>FLEXNET</v>
          </cell>
          <cell r="Y8194" t="str">
            <v>FLEX NET CALLE 28 DE JUNIO S/N Y GARCIA MORENO ENTRADA LLANO GRANDE</v>
          </cell>
        </row>
        <row r="8195">
          <cell r="A8195" t="str">
            <v>LDDGYEH0024</v>
          </cell>
          <cell r="B8195">
            <v>488953</v>
          </cell>
          <cell r="C8195" t="str">
            <v>LDDGYEH0024</v>
          </cell>
          <cell r="D8195" t="str">
            <v>CONECEL_DOCUMENTOS</v>
          </cell>
          <cell r="E8195" t="str">
            <v>DESPACHO</v>
          </cell>
          <cell r="F8195" t="str">
            <v>NORMAL</v>
          </cell>
          <cell r="G8195" t="str">
            <v>TF91498</v>
          </cell>
          <cell r="H8195">
            <v>44925</v>
          </cell>
          <cell r="I8195" t="str">
            <v>ENTREGADO</v>
          </cell>
          <cell r="J8195">
            <v>44929</v>
          </cell>
          <cell r="K8195" t="str">
            <v>LOURDES QUINTEROS/OFC BRELDYNG</v>
          </cell>
          <cell r="L8195" t="str">
            <v>OFC BRELDYNG CALLE 7MO PASAJE 37ª Y V. EMILIO ROMERO, BODEGAS DE FERRETERIA ESPINOZA, BODEGA #8 (EXACTAMENTE QUEDA EN LA JUAN TANCA MARENGO KM. 4.5 PASANDO LA COCA COLA</v>
          </cell>
          <cell r="M8195" t="str">
            <v>0</v>
          </cell>
          <cell r="N8195" t="str">
            <v>0</v>
          </cell>
          <cell r="P8195" t="str">
            <v>GUAYAQUIL</v>
          </cell>
          <cell r="Q8195" t="str">
            <v>GUAYAQUIL</v>
          </cell>
          <cell r="R8195" t="str">
            <v>GUAYAS</v>
          </cell>
          <cell r="T8195" t="str">
            <v>FLEXTRANS GYE</v>
          </cell>
          <cell r="U8195" t="str">
            <v>FLEXNETUIO_GYE</v>
          </cell>
          <cell r="V8195">
            <v>1</v>
          </cell>
          <cell r="W8195">
            <v>1</v>
          </cell>
          <cell r="X8195" t="str">
            <v>FLEXNET</v>
          </cell>
          <cell r="Y8195" t="str">
            <v>FLEX NET CALLE 28 DE JUNIO S/N Y GARCIA MORENO ENTRADA LLANO GRANDE</v>
          </cell>
        </row>
        <row r="8196">
          <cell r="A8196" t="str">
            <v>LDDGYEI0027</v>
          </cell>
          <cell r="B8196">
            <v>488954</v>
          </cell>
          <cell r="C8196" t="str">
            <v>LDDGYEI0027</v>
          </cell>
          <cell r="D8196" t="str">
            <v>CONECEL_DOCUMENTOS</v>
          </cell>
          <cell r="E8196" t="str">
            <v>DESPACHO</v>
          </cell>
          <cell r="F8196" t="str">
            <v>NORMAL</v>
          </cell>
          <cell r="G8196" t="str">
            <v>TF91499</v>
          </cell>
          <cell r="H8196">
            <v>44925</v>
          </cell>
          <cell r="I8196" t="str">
            <v>ENTREGADO</v>
          </cell>
          <cell r="J8196">
            <v>44929</v>
          </cell>
          <cell r="K8196" t="str">
            <v>Paola Loja /Conecel Reg</v>
          </cell>
          <cell r="L8196" t="str">
            <v>GYE - Centro Comercial Garzo centro-ACC</v>
          </cell>
          <cell r="M8196" t="str">
            <v>0</v>
          </cell>
          <cell r="N8196" t="str">
            <v>993393277</v>
          </cell>
          <cell r="O8196" t="str">
            <v/>
          </cell>
          <cell r="P8196" t="str">
            <v>GUAYAQUIL</v>
          </cell>
          <cell r="Q8196" t="str">
            <v>GUAYAQUIL</v>
          </cell>
          <cell r="R8196" t="str">
            <v>GUAYAS</v>
          </cell>
          <cell r="T8196" t="str">
            <v>FLEXTRANS GYE</v>
          </cell>
          <cell r="U8196" t="str">
            <v>FLEXNETUIO_GYE</v>
          </cell>
          <cell r="V8196">
            <v>1</v>
          </cell>
          <cell r="W8196">
            <v>1</v>
          </cell>
          <cell r="X8196" t="str">
            <v>FLEXNET</v>
          </cell>
          <cell r="Y8196" t="str">
            <v>FLEX NET CALLE 28 DE JUNIO S/N Y GARCIA MORENO ENTRADA LLANO GRANDE</v>
          </cell>
        </row>
        <row r="8197">
          <cell r="A8197" t="str">
            <v>AGF_22_121</v>
          </cell>
          <cell r="B8197">
            <v>488946</v>
          </cell>
          <cell r="C8197" t="str">
            <v>AGF_22_121</v>
          </cell>
          <cell r="D8197" t="str">
            <v>AGFA</v>
          </cell>
          <cell r="E8197" t="str">
            <v>DESPACHO</v>
          </cell>
          <cell r="F8197" t="str">
            <v>NORMAL</v>
          </cell>
          <cell r="G8197" t="str">
            <v>FT77210</v>
          </cell>
          <cell r="H8197">
            <v>44925</v>
          </cell>
          <cell r="I8197" t="str">
            <v>ENTREGADO</v>
          </cell>
          <cell r="J8197">
            <v>44929</v>
          </cell>
          <cell r="K8197" t="str">
            <v>IMPRENTA DON BOSCO</v>
          </cell>
          <cell r="L8197" t="str">
            <v>RAFAEL BUSTAMANTE E6-87 Y GONZALO ZALDUMBIDE. LA KENNEDY</v>
          </cell>
          <cell r="P8197" t="str">
            <v>170502</v>
          </cell>
          <cell r="Q8197" t="str">
            <v>QUITO</v>
          </cell>
          <cell r="R8197" t="str">
            <v>PICHINCHA</v>
          </cell>
          <cell r="S8197" t="str">
            <v>QUITO</v>
          </cell>
          <cell r="U8197" t="str">
            <v>FLEXNETUIO_LOCAL</v>
          </cell>
          <cell r="V8197">
            <v>1</v>
          </cell>
          <cell r="W8197">
            <v>12</v>
          </cell>
          <cell r="X8197" t="str">
            <v>FLEXNET UIO</v>
          </cell>
          <cell r="Y8197" t="str">
            <v>PANAMERICANA NORTE KM 12 1/2  LLANO GRANDE</v>
          </cell>
        </row>
        <row r="8198">
          <cell r="A8198" t="str">
            <v>9586</v>
          </cell>
          <cell r="B8198">
            <v>488943</v>
          </cell>
          <cell r="C8198" t="str">
            <v>9586</v>
          </cell>
          <cell r="D8198" t="str">
            <v>DEGSO</v>
          </cell>
          <cell r="E8198" t="str">
            <v>DESPACHO</v>
          </cell>
          <cell r="F8198" t="str">
            <v>NORMAL</v>
          </cell>
          <cell r="G8198" t="str">
            <v>FT77213</v>
          </cell>
          <cell r="H8198">
            <v>44925</v>
          </cell>
          <cell r="I8198" t="str">
            <v>ENTREGADO</v>
          </cell>
          <cell r="J8198">
            <v>44929</v>
          </cell>
          <cell r="K8198" t="str">
            <v>SINOPEC INTERNATIONAL PETROLEUM SERVICE ECUADOR S.A.</v>
          </cell>
          <cell r="L8198" t="str">
            <v>ENVIAR POR TRANSCICOPET EL DIA MARTES, 3 DE ENERO 2023, LLEVAR GUIA Y ORDENDE COMPRA</v>
          </cell>
          <cell r="M8198" t="str">
            <v>#N/A</v>
          </cell>
          <cell r="N8198" t="str">
            <v>99-832-0225</v>
          </cell>
          <cell r="O8198" t="str">
            <v>99-832-0225</v>
          </cell>
          <cell r="P8198" t="str">
            <v>170301</v>
          </cell>
          <cell r="Q8198" t="str">
            <v>QUITO</v>
          </cell>
          <cell r="R8198" t="str">
            <v>PICHINCHA</v>
          </cell>
          <cell r="S8198" t="str">
            <v>QUITO</v>
          </cell>
          <cell r="U8198" t="str">
            <v>FLEXNETUIO_LOCAL</v>
          </cell>
          <cell r="V8198">
            <v>1</v>
          </cell>
          <cell r="W8198">
            <v>10</v>
          </cell>
          <cell r="X8198" t="str">
            <v>FLEXNET</v>
          </cell>
          <cell r="Y8198" t="str">
            <v>FLEX NET CALLE 28 DE JUNIO S/N Y GARCIA MORENO ENTRADA LLANO GRANDE</v>
          </cell>
        </row>
        <row r="8199">
          <cell r="A8199" t="str">
            <v>TRAS_22_550</v>
          </cell>
          <cell r="B8199">
            <v>488942</v>
          </cell>
          <cell r="C8199" t="str">
            <v>TRAS_22_550</v>
          </cell>
          <cell r="D8199" t="str">
            <v>ZTECORP</v>
          </cell>
          <cell r="E8199" t="str">
            <v>DESPACHO</v>
          </cell>
          <cell r="F8199" t="str">
            <v>EXCLUSIVO</v>
          </cell>
          <cell r="G8199" t="str">
            <v>000000543</v>
          </cell>
          <cell r="H8199">
            <v>44925</v>
          </cell>
          <cell r="I8199" t="str">
            <v>ENTREGADO</v>
          </cell>
          <cell r="J8199">
            <v>44929</v>
          </cell>
          <cell r="K8199" t="str">
            <v xml:space="preserve">CIUDAD COLON </v>
          </cell>
          <cell r="L8199" t="str">
            <v>AV. RODRIGO CHAVEZ GONZALEZ</v>
          </cell>
          <cell r="P8199" t="str">
            <v>090606</v>
          </cell>
          <cell r="Q8199" t="str">
            <v>GUAYAQUIL</v>
          </cell>
          <cell r="R8199" t="str">
            <v>GUAYAS</v>
          </cell>
          <cell r="S8199" t="str">
            <v>GUAYAQUIL</v>
          </cell>
          <cell r="U8199" t="str">
            <v>FLEXNETGYE_LOCAL</v>
          </cell>
          <cell r="V8199">
            <v>1</v>
          </cell>
          <cell r="W8199">
            <v>2500</v>
          </cell>
          <cell r="X8199" t="str">
            <v>FLEX NET GYE</v>
          </cell>
          <cell r="Y8199" t="str">
            <v xml:space="preserve">KM 8 1/2 VIA A DAULE COOP. JUAN MONTALVO </v>
          </cell>
        </row>
        <row r="8200">
          <cell r="A8200" t="str">
            <v>9584</v>
          </cell>
          <cell r="B8200">
            <v>488907</v>
          </cell>
          <cell r="C8200" t="str">
            <v>9584</v>
          </cell>
          <cell r="D8200" t="str">
            <v>DEGSO</v>
          </cell>
          <cell r="E8200" t="str">
            <v>DESPACHO</v>
          </cell>
          <cell r="F8200" t="str">
            <v>NORMAL</v>
          </cell>
          <cell r="G8200" t="str">
            <v>FT77212</v>
          </cell>
          <cell r="H8200">
            <v>44925</v>
          </cell>
          <cell r="I8200" t="str">
            <v>ENTREGADO</v>
          </cell>
          <cell r="J8200">
            <v>44929</v>
          </cell>
          <cell r="K8200" t="str">
            <v>FLORICOLA PALATUFLOWERS SA</v>
          </cell>
          <cell r="L8200" t="str">
            <v>DIRECCION: SANGOLQUI VIA LORETO LOTE 3 Y CASHAPAMBA - JENNIFER CANTUNA 096 066 6307</v>
          </cell>
          <cell r="M8200" t="str">
            <v>#N/A</v>
          </cell>
          <cell r="N8200" t="str">
            <v>99-832-0225</v>
          </cell>
          <cell r="O8200" t="str">
            <v>99-832-0225</v>
          </cell>
          <cell r="P8200" t="str">
            <v>171101</v>
          </cell>
          <cell r="Q8200" t="str">
            <v>RUMIÑAHUI</v>
          </cell>
          <cell r="R8200" t="str">
            <v>PICHINCHA</v>
          </cell>
          <cell r="S8200" t="str">
            <v>SANGOLQUI</v>
          </cell>
          <cell r="U8200" t="str">
            <v>FLEXNETUIO_LOCAL</v>
          </cell>
          <cell r="V8200">
            <v>1</v>
          </cell>
          <cell r="W8200">
            <v>9.1</v>
          </cell>
          <cell r="X8200" t="str">
            <v>FLEXNET</v>
          </cell>
          <cell r="Y8200" t="str">
            <v>FLEX NET CALLE 28 DE JUNIO S/N Y GARCIA MORENO ENTRADA LLANO GRANDE</v>
          </cell>
        </row>
        <row r="8201">
          <cell r="A8201" t="str">
            <v>ZTE_22_550-2</v>
          </cell>
          <cell r="B8201">
            <v>488905</v>
          </cell>
          <cell r="C8201" t="str">
            <v>ZTE_22_550-2</v>
          </cell>
          <cell r="D8201" t="str">
            <v>ZTECORP</v>
          </cell>
          <cell r="E8201" t="str">
            <v>DESPACHO</v>
          </cell>
          <cell r="F8201" t="str">
            <v>EXCLUSIVO</v>
          </cell>
          <cell r="G8201" t="str">
            <v>91483</v>
          </cell>
          <cell r="H8201">
            <v>44925</v>
          </cell>
          <cell r="I8201" t="str">
            <v>ENTREGADO</v>
          </cell>
          <cell r="J8201">
            <v>44929</v>
          </cell>
          <cell r="K8201" t="str">
            <v>CUIDAD COLON</v>
          </cell>
          <cell r="L8201" t="str">
            <v xml:space="preserve"> CIUDAD COLON  MZ. 272 VILLA 8 AV. RODRIGO DE CHAVEZ</v>
          </cell>
          <cell r="M8201" t="str">
            <v>FERNANDO MARTIZ</v>
          </cell>
          <cell r="N8201" t="str">
            <v>0987264701 - 093-9595116</v>
          </cell>
          <cell r="O8201" t="str">
            <v>0987264701 - 093-9595116</v>
          </cell>
          <cell r="P8201" t="str">
            <v>090101</v>
          </cell>
          <cell r="Q8201" t="str">
            <v>GUAYAQUIL</v>
          </cell>
          <cell r="R8201" t="str">
            <v>GUAYAS</v>
          </cell>
          <cell r="S8201" t="str">
            <v>GUAYAQUIL</v>
          </cell>
          <cell r="U8201" t="str">
            <v>FLEXNETGYE_LOCAL</v>
          </cell>
          <cell r="V8201">
            <v>42</v>
          </cell>
          <cell r="W8201">
            <v>2500</v>
          </cell>
          <cell r="X8201" t="str">
            <v>FLEX NET GYE</v>
          </cell>
          <cell r="Y8201" t="str">
            <v xml:space="preserve">KM 8 1/2 VIA A DAULE COOP. JUAN MONTALVO </v>
          </cell>
        </row>
        <row r="8202">
          <cell r="A8202" t="str">
            <v>GAR5448</v>
          </cell>
          <cell r="B8202">
            <v>488904</v>
          </cell>
          <cell r="C8202" t="str">
            <v>GAR5448</v>
          </cell>
          <cell r="D8202" t="str">
            <v>HYCITE</v>
          </cell>
          <cell r="E8202" t="str">
            <v>RETIRO</v>
          </cell>
          <cell r="F8202" t="str">
            <v>NORMAL</v>
          </cell>
          <cell r="G8202" t="str">
            <v>031001000228754</v>
          </cell>
          <cell r="H8202">
            <v>44925</v>
          </cell>
          <cell r="I8202" t="str">
            <v>ENTREGADO</v>
          </cell>
          <cell r="J8202">
            <v>44942</v>
          </cell>
          <cell r="K8202" t="str">
            <v>FRANKLIN HERNAN BAZURTO GARCIA</v>
          </cell>
          <cell r="L8202" t="str">
            <v xml:space="preserve">"DIRECCIÓN DE DOMICILIO: PORTOVIEJO, CALLE SANTA ROSA Y SAN EDUARDO, CASA DE 2 PISOS COLOR BEIGE CON REJAS BLANCAS Y PIRÁMIDE AZUL PEQUEÑA EN EL CERRAMIENTO. A UNA CUADRA DEL CENTRO EDUCATIVO MEDARDO </v>
          </cell>
          <cell r="N8202" t="str">
            <v>"Telf. 052651036 Cel. 0980192162"</v>
          </cell>
          <cell r="O8202" t="str">
            <v>"Telf. 052651036 Cel. 0980192162"</v>
          </cell>
          <cell r="P8202" t="str">
            <v>130101</v>
          </cell>
          <cell r="Q8202" t="str">
            <v>PORTOVIEJO</v>
          </cell>
          <cell r="R8202" t="str">
            <v>MANABI</v>
          </cell>
          <cell r="S8202" t="str">
            <v>PORTOVIEJO</v>
          </cell>
          <cell r="T8202" t="str">
            <v>TRAMACO</v>
          </cell>
          <cell r="U8202" t="str">
            <v>FLEXNETUIO_PROVINCIA</v>
          </cell>
          <cell r="X8202" t="str">
            <v>HYCITE QUITO</v>
          </cell>
          <cell r="Y8202" t="str">
            <v>FLEX NET CALLE 28 DE JUNIO S/N Y GARCIA MORENO ENTRADA LLANO GRANDE</v>
          </cell>
        </row>
        <row r="8203">
          <cell r="A8203" t="str">
            <v>RETIRO-DEMACO CENTRO 30-12-2022</v>
          </cell>
          <cell r="B8203">
            <v>488902</v>
          </cell>
          <cell r="C8203" t="str">
            <v>RETIRO-DEMACO CENTRO 30-12-2022</v>
          </cell>
          <cell r="D8203" t="str">
            <v>SG</v>
          </cell>
          <cell r="E8203" t="str">
            <v>DESPACHO</v>
          </cell>
          <cell r="F8203" t="str">
            <v>NORMAL</v>
          </cell>
          <cell r="H8203">
            <v>44925</v>
          </cell>
          <cell r="I8203" t="str">
            <v>EN_PROCESO</v>
          </cell>
          <cell r="J8203">
            <v>44925</v>
          </cell>
          <cell r="K8203" t="str">
            <v>FLEXNET - GYE</v>
          </cell>
          <cell r="L8203" t="str">
            <v>FERNANDO GUTIERREZ HILL KM 8 1/2 VIA DAULE</v>
          </cell>
          <cell r="P8203" t="str">
            <v>GUAYAQUIL</v>
          </cell>
          <cell r="Q8203" t="str">
            <v>GUAYAQUIL</v>
          </cell>
          <cell r="R8203" t="str">
            <v>GUAYAS</v>
          </cell>
          <cell r="U8203" t="str">
            <v>FLEXNETGYE_LOCAL</v>
          </cell>
          <cell r="V8203">
            <v>10</v>
          </cell>
          <cell r="W8203">
            <v>24</v>
          </cell>
          <cell r="X8203" t="str">
            <v>DEMACO CENTRO</v>
          </cell>
          <cell r="Y8203" t="str">
            <v>AV MACHALA 1701 Y COLON ESQUINA</v>
          </cell>
        </row>
        <row r="8204">
          <cell r="A8204" t="str">
            <v>FACT_2022_517</v>
          </cell>
          <cell r="B8204">
            <v>488894</v>
          </cell>
          <cell r="C8204" t="str">
            <v>FACT_2022_517</v>
          </cell>
          <cell r="D8204" t="str">
            <v>FACTOR</v>
          </cell>
          <cell r="E8204" t="str">
            <v>DESPACHO</v>
          </cell>
          <cell r="F8204" t="str">
            <v>NORMAL</v>
          </cell>
          <cell r="G8204" t="str">
            <v>031002004145972</v>
          </cell>
          <cell r="H8204">
            <v>44925</v>
          </cell>
          <cell r="I8204" t="str">
            <v>ENTREGADO</v>
          </cell>
          <cell r="J8204">
            <v>44929</v>
          </cell>
          <cell r="K8204" t="str">
            <v>PROAUTO LOJA</v>
          </cell>
          <cell r="L8204" t="str">
            <v>AV. ISIDRO AYORA Y JUAN JOSE FLORES</v>
          </cell>
          <cell r="M8204" t="str">
            <v>1792885620001_3</v>
          </cell>
          <cell r="P8204" t="str">
            <v>110105</v>
          </cell>
          <cell r="Q8204" t="str">
            <v>LOJA</v>
          </cell>
          <cell r="R8204" t="str">
            <v>LOJA</v>
          </cell>
          <cell r="S8204" t="str">
            <v>LOJA</v>
          </cell>
          <cell r="T8204" t="str">
            <v>TRAMACO</v>
          </cell>
          <cell r="U8204" t="str">
            <v>FLEXNETUIO_PROVINCIA</v>
          </cell>
          <cell r="V8204">
            <v>1</v>
          </cell>
          <cell r="W8204">
            <v>1</v>
          </cell>
          <cell r="X8204" t="str">
            <v>FLEXNET DEL ECUADOR</v>
          </cell>
          <cell r="Y8204" t="str">
            <v xml:space="preserve">CALLE 28 DE JUNIO S/N Y GARCIA MORENO </v>
          </cell>
        </row>
        <row r="8205">
          <cell r="A8205" t="str">
            <v>FACT_2022_516</v>
          </cell>
          <cell r="B8205">
            <v>488895</v>
          </cell>
          <cell r="C8205" t="str">
            <v>FACT_2022_516</v>
          </cell>
          <cell r="D8205" t="str">
            <v>FACTOR</v>
          </cell>
          <cell r="E8205" t="str">
            <v>DESPACHO</v>
          </cell>
          <cell r="F8205" t="str">
            <v>NORMAL</v>
          </cell>
          <cell r="G8205" t="str">
            <v>IC4095</v>
          </cell>
          <cell r="H8205">
            <v>44925</v>
          </cell>
          <cell r="I8205" t="str">
            <v>ENTREGADO</v>
          </cell>
          <cell r="J8205">
            <v>44929</v>
          </cell>
          <cell r="K8205" t="str">
            <v>PROAUTO CUENCA</v>
          </cell>
          <cell r="L8205" t="str">
            <v>AV. GIL RAMIREZ DAVALOS Y TURUHUAYCO ESQ</v>
          </cell>
          <cell r="M8205" t="str">
            <v>1792885620001_2</v>
          </cell>
          <cell r="P8205" t="str">
            <v>010103</v>
          </cell>
          <cell r="Q8205" t="str">
            <v>CUENCA</v>
          </cell>
          <cell r="R8205" t="str">
            <v>AZUAY</v>
          </cell>
          <cell r="S8205" t="str">
            <v>CUENCA</v>
          </cell>
          <cell r="U8205" t="str">
            <v>FLEXNETUIO_PROVINCIA</v>
          </cell>
          <cell r="V8205">
            <v>5</v>
          </cell>
          <cell r="W8205">
            <v>22.5</v>
          </cell>
          <cell r="X8205" t="str">
            <v>FLEXNET DEL ECUADOR</v>
          </cell>
          <cell r="Y8205" t="str">
            <v xml:space="preserve">CALLE 28 DE JUNIO S/N Y GARCIA MORENO </v>
          </cell>
        </row>
        <row r="8206">
          <cell r="A8206" t="str">
            <v>FACT_2022_512</v>
          </cell>
          <cell r="B8206">
            <v>488896</v>
          </cell>
          <cell r="C8206" t="str">
            <v>FACT_2022_512</v>
          </cell>
          <cell r="D8206" t="str">
            <v>FACTOR</v>
          </cell>
          <cell r="E8206" t="str">
            <v>DESPACHO</v>
          </cell>
          <cell r="F8206" t="str">
            <v>NORMAL</v>
          </cell>
          <cell r="G8206" t="str">
            <v>031002004145971</v>
          </cell>
          <cell r="H8206">
            <v>44925</v>
          </cell>
          <cell r="I8206" t="str">
            <v>ENTREGADO</v>
          </cell>
          <cell r="J8206">
            <v>44929</v>
          </cell>
          <cell r="K8206" t="str">
            <v>AUTOELITE</v>
          </cell>
          <cell r="L8206" t="str">
            <v>AV. CEVALLOS Y FILOMENTOR CUESTA ? VEHYSA</v>
          </cell>
          <cell r="M8206" t="str">
            <v>1891781837001-7</v>
          </cell>
          <cell r="P8206" t="str">
            <v>180104</v>
          </cell>
          <cell r="Q8206" t="str">
            <v>AMBATO</v>
          </cell>
          <cell r="R8206" t="str">
            <v>TUNGURAHUA</v>
          </cell>
          <cell r="S8206" t="str">
            <v>AMBATO</v>
          </cell>
          <cell r="T8206" t="str">
            <v>TRAMACO</v>
          </cell>
          <cell r="U8206" t="str">
            <v>FLEXNETUIO_PROVINCIA</v>
          </cell>
          <cell r="V8206">
            <v>1</v>
          </cell>
          <cell r="W8206">
            <v>4</v>
          </cell>
          <cell r="X8206" t="str">
            <v>FLEXNET DEL ECUADOR</v>
          </cell>
          <cell r="Y8206" t="str">
            <v xml:space="preserve">CALLE 28 DE JUNIO S/N Y GARCIA MORENO </v>
          </cell>
        </row>
        <row r="8207">
          <cell r="A8207" t="str">
            <v>FACT_2022_514</v>
          </cell>
          <cell r="B8207">
            <v>488897</v>
          </cell>
          <cell r="C8207" t="str">
            <v>FACT_2022_514</v>
          </cell>
          <cell r="D8207" t="str">
            <v>FACTOR</v>
          </cell>
          <cell r="E8207" t="str">
            <v>DESPACHO</v>
          </cell>
          <cell r="F8207" t="str">
            <v>NORMAL</v>
          </cell>
          <cell r="H8207">
            <v>44925</v>
          </cell>
          <cell r="I8207" t="str">
            <v>EN_PROCESO</v>
          </cell>
          <cell r="J8207">
            <v>44925</v>
          </cell>
          <cell r="K8207" t="str">
            <v>AUTOFACTOR LOJA MIRASOL</v>
          </cell>
          <cell r="L8207" t="str">
            <v>AV. SALVADOR BUSTAMANTE CELI Y NEW YORK</v>
          </cell>
          <cell r="M8207" t="str">
            <v>1792885620001_3</v>
          </cell>
          <cell r="P8207" t="str">
            <v>110105</v>
          </cell>
          <cell r="Q8207" t="str">
            <v>LOJA</v>
          </cell>
          <cell r="R8207" t="str">
            <v>LOJA</v>
          </cell>
          <cell r="S8207" t="str">
            <v>LOJA</v>
          </cell>
          <cell r="U8207" t="str">
            <v>FLEXNETUIO_PROVINCIA</v>
          </cell>
          <cell r="V8207">
            <v>0</v>
          </cell>
          <cell r="W8207">
            <v>0</v>
          </cell>
          <cell r="X8207" t="str">
            <v>FLEXNET DEL ECUADOR</v>
          </cell>
          <cell r="Y8207" t="str">
            <v xml:space="preserve">CALLE 28 DE JUNIO S/N Y GARCIA MORENO </v>
          </cell>
        </row>
        <row r="8208">
          <cell r="A8208" t="str">
            <v>FACT_2022_513</v>
          </cell>
          <cell r="B8208">
            <v>488899</v>
          </cell>
          <cell r="C8208" t="str">
            <v>FACT_2022_513</v>
          </cell>
          <cell r="D8208" t="str">
            <v>FACTOR</v>
          </cell>
          <cell r="E8208" t="str">
            <v>DESPACHO</v>
          </cell>
          <cell r="F8208" t="str">
            <v>NORMAL</v>
          </cell>
          <cell r="G8208" t="str">
            <v>FT77208</v>
          </cell>
          <cell r="H8208">
            <v>44925</v>
          </cell>
          <cell r="I8208" t="str">
            <v>ENTREGADO</v>
          </cell>
          <cell r="J8208">
            <v>44929</v>
          </cell>
          <cell r="K8208" t="str">
            <v>AUTOFACTOR GRANADOS</v>
          </cell>
          <cell r="L8208" t="str">
            <v>AV. ELOY ALFARO Y GRANADOS</v>
          </cell>
          <cell r="M8208" t="str">
            <v>1792923204001</v>
          </cell>
          <cell r="P8208" t="str">
            <v>170503</v>
          </cell>
          <cell r="Q8208" t="str">
            <v>QUITO</v>
          </cell>
          <cell r="R8208" t="str">
            <v>PICHINCHA</v>
          </cell>
          <cell r="S8208" t="str">
            <v>QUITO</v>
          </cell>
          <cell r="U8208" t="str">
            <v>FLEXNETUIO_LOCAL</v>
          </cell>
          <cell r="V8208">
            <v>1</v>
          </cell>
          <cell r="W8208">
            <v>1</v>
          </cell>
          <cell r="X8208" t="str">
            <v>FLEXNET DEL ECUADOR</v>
          </cell>
          <cell r="Y8208" t="str">
            <v xml:space="preserve">CALLE 28 DE JUNIO S/N Y GARCIA MORENO </v>
          </cell>
        </row>
        <row r="8209">
          <cell r="A8209" t="str">
            <v>FACT_2022_515</v>
          </cell>
          <cell r="B8209">
            <v>488900</v>
          </cell>
          <cell r="C8209" t="str">
            <v>FACT_2022_515</v>
          </cell>
          <cell r="D8209" t="str">
            <v>FACTOR</v>
          </cell>
          <cell r="E8209" t="str">
            <v>DESPACHO</v>
          </cell>
          <cell r="F8209" t="str">
            <v>NORMAL</v>
          </cell>
          <cell r="G8209" t="str">
            <v>FT77209</v>
          </cell>
          <cell r="H8209">
            <v>44925</v>
          </cell>
          <cell r="I8209" t="str">
            <v>ENTREGADO</v>
          </cell>
          <cell r="J8209">
            <v>44929</v>
          </cell>
          <cell r="K8209" t="str">
            <v>PROAUTO CARAPUNGO</v>
          </cell>
          <cell r="L8209" t="str">
            <v>CARAPUNGO, AV. SIMON BOLIVAR Y PANAMERICANA NORTE.</v>
          </cell>
          <cell r="M8209" t="str">
            <v>1790978303001</v>
          </cell>
          <cell r="P8209" t="str">
            <v>170404</v>
          </cell>
          <cell r="Q8209" t="str">
            <v>QUITO</v>
          </cell>
          <cell r="R8209" t="str">
            <v>PICHINCHA</v>
          </cell>
          <cell r="S8209" t="str">
            <v>QUITO</v>
          </cell>
          <cell r="U8209" t="str">
            <v>FLEXNETUIO_LOCAL</v>
          </cell>
          <cell r="V8209">
            <v>1</v>
          </cell>
          <cell r="W8209">
            <v>1</v>
          </cell>
          <cell r="X8209" t="str">
            <v>FLEXNET DEL ECUADOR</v>
          </cell>
          <cell r="Y8209" t="str">
            <v xml:space="preserve">CALLE 28 DE JUNIO S/N Y GARCIA MORENO </v>
          </cell>
        </row>
        <row r="8210">
          <cell r="A8210" t="str">
            <v>FACT_2022_511</v>
          </cell>
          <cell r="B8210">
            <v>488901</v>
          </cell>
          <cell r="C8210" t="str">
            <v>FACT_2022_511</v>
          </cell>
          <cell r="D8210" t="str">
            <v>FACTOR</v>
          </cell>
          <cell r="E8210" t="str">
            <v>DESPACHO</v>
          </cell>
          <cell r="F8210" t="str">
            <v>NORMAL</v>
          </cell>
          <cell r="G8210" t="str">
            <v>031002004145974</v>
          </cell>
          <cell r="H8210">
            <v>44925</v>
          </cell>
          <cell r="I8210" t="str">
            <v>ENTREGADO</v>
          </cell>
          <cell r="J8210">
            <v>44929</v>
          </cell>
          <cell r="K8210" t="str">
            <v>ASSA LATACUNGA</v>
          </cell>
          <cell r="L8210" t="str">
            <v>PANAMERICANA SER KM 1 ½</v>
          </cell>
          <cell r="M8210" t="str">
            <v>1790978303001</v>
          </cell>
          <cell r="P8210" t="str">
            <v>050107</v>
          </cell>
          <cell r="Q8210" t="str">
            <v>LATACUNGA</v>
          </cell>
          <cell r="R8210" t="str">
            <v>COTOPAXI</v>
          </cell>
          <cell r="S8210" t="str">
            <v>LATACUNGA</v>
          </cell>
          <cell r="T8210" t="str">
            <v>TRAMACO</v>
          </cell>
          <cell r="U8210" t="str">
            <v>FLEXNETUIO_PROVINCIA</v>
          </cell>
          <cell r="V8210">
            <v>1</v>
          </cell>
          <cell r="W8210">
            <v>4</v>
          </cell>
          <cell r="X8210" t="str">
            <v>FLEXNET DEL ECUADOR</v>
          </cell>
          <cell r="Y8210" t="str">
            <v xml:space="preserve">CALLE 28 DE JUNIO S/N Y GARCIA MORENO </v>
          </cell>
        </row>
        <row r="8211">
          <cell r="A8211" t="str">
            <v>GAR5449</v>
          </cell>
          <cell r="B8211">
            <v>488870</v>
          </cell>
          <cell r="C8211" t="str">
            <v>GAR5449</v>
          </cell>
          <cell r="D8211" t="str">
            <v>HYCITE</v>
          </cell>
          <cell r="E8211" t="str">
            <v>RETIRO</v>
          </cell>
          <cell r="F8211" t="str">
            <v>NORMAL</v>
          </cell>
          <cell r="G8211" t="str">
            <v>031001000228755</v>
          </cell>
          <cell r="H8211">
            <v>44925</v>
          </cell>
          <cell r="I8211" t="str">
            <v>INCIDENCIA</v>
          </cell>
          <cell r="J8211">
            <v>44943</v>
          </cell>
          <cell r="K8211" t="str">
            <v>KAREN LISSETH GODOS GUAMAN_</v>
          </cell>
          <cell r="L8211" t="str">
            <v>PEDRO MONCAYO 653 ENTRE OLMEDO Y BOLIVAR  // PROVINVIA IMBABURA CANTON IBARRA PARROQUIA SAN FRANCISCO // CP 100107</v>
          </cell>
          <cell r="N8211" t="str">
            <v>065-000-788_</v>
          </cell>
          <cell r="O8211" t="str">
            <v>065-000-788_</v>
          </cell>
          <cell r="P8211" t="str">
            <v>100101</v>
          </cell>
          <cell r="Q8211" t="str">
            <v>IBARRA</v>
          </cell>
          <cell r="R8211" t="str">
            <v>IMBABURA</v>
          </cell>
          <cell r="S8211" t="str">
            <v>SAN MIGUEL DE IBARRA</v>
          </cell>
          <cell r="T8211" t="str">
            <v>TRAMACO</v>
          </cell>
          <cell r="U8211" t="str">
            <v>FLEXNETUIO_PROVINCIA</v>
          </cell>
          <cell r="V8211">
            <v>0</v>
          </cell>
          <cell r="W8211">
            <v>0</v>
          </cell>
          <cell r="X8211" t="str">
            <v>HYCITE QUITO</v>
          </cell>
          <cell r="Y8211" t="str">
            <v>FLEX NET CALLE 28 DE JUNIO S/N Y GARCIA MORENO ENTRADA LLANO GRANDE</v>
          </cell>
        </row>
        <row r="8212">
          <cell r="A8212" t="str">
            <v>GAR5450</v>
          </cell>
          <cell r="B8212">
            <v>488871</v>
          </cell>
          <cell r="C8212" t="str">
            <v>GAR5450</v>
          </cell>
          <cell r="D8212" t="str">
            <v>HYCITE</v>
          </cell>
          <cell r="E8212" t="str">
            <v>RETIRO</v>
          </cell>
          <cell r="F8212" t="str">
            <v>NORMAL</v>
          </cell>
          <cell r="G8212" t="str">
            <v>031001000228756</v>
          </cell>
          <cell r="H8212">
            <v>44925</v>
          </cell>
          <cell r="I8212" t="str">
            <v>INCIDENCIA</v>
          </cell>
          <cell r="J8212">
            <v>44943</v>
          </cell>
          <cell r="K8212" t="str">
            <v>IRINA SUSANA MOREIRA VALDIVIEZO_</v>
          </cell>
          <cell r="L8212" t="str">
            <v>MEDARDO CEVALLOS Y SANTA ROSA FRENTE A LA CAMARA DEL ECU 911 PORTOVIEJO // FLORON 130101, ANDRES DE VERA  MANABI</v>
          </cell>
          <cell r="N8212" t="str">
            <v>968-151-138_</v>
          </cell>
          <cell r="O8212" t="str">
            <v>968-151-138_</v>
          </cell>
          <cell r="P8212" t="str">
            <v>130101</v>
          </cell>
          <cell r="Q8212" t="str">
            <v>PORTOVIEJO</v>
          </cell>
          <cell r="R8212" t="str">
            <v>MANABI</v>
          </cell>
          <cell r="S8212" t="str">
            <v>PORTOVIEJO</v>
          </cell>
          <cell r="T8212" t="str">
            <v>TRAMACO</v>
          </cell>
          <cell r="U8212" t="str">
            <v>FLEXNETUIO_PROVINCIA</v>
          </cell>
          <cell r="V8212">
            <v>0</v>
          </cell>
          <cell r="W8212">
            <v>0</v>
          </cell>
          <cell r="X8212" t="str">
            <v>HYCITE QUITO</v>
          </cell>
          <cell r="Y8212" t="str">
            <v>FLEX NET CALLE 28 DE JUNIO S/N Y GARCIA MORENO ENTRADA LLANO GRANDE</v>
          </cell>
        </row>
        <row r="8213">
          <cell r="A8213" t="str">
            <v>GAR5456</v>
          </cell>
          <cell r="B8213">
            <v>488872</v>
          </cell>
          <cell r="C8213" t="str">
            <v>GAR5456</v>
          </cell>
          <cell r="D8213" t="str">
            <v>HYCITE</v>
          </cell>
          <cell r="E8213" t="str">
            <v>RETIRO</v>
          </cell>
          <cell r="F8213" t="str">
            <v>NORMAL</v>
          </cell>
          <cell r="G8213" t="str">
            <v>TFQ91469</v>
          </cell>
          <cell r="H8213">
            <v>44925</v>
          </cell>
          <cell r="I8213" t="str">
            <v>ENTREGADO</v>
          </cell>
          <cell r="J8213">
            <v>44929</v>
          </cell>
          <cell r="K8213" t="str">
            <v>FANNY EUDOCIA FIGUEROA CARRILLO</v>
          </cell>
          <cell r="L8213" t="str">
            <v>PSJE N 37 Y EDUARDO CORONEL N 36-302 QUITO//EL BATAN INAQUITO, PI 170516</v>
          </cell>
          <cell r="M8213" t="str">
            <v/>
          </cell>
          <cell r="N8213" t="str">
            <v>98-185-2192</v>
          </cell>
          <cell r="O8213" t="str">
            <v>98-185-2192</v>
          </cell>
          <cell r="P8213" t="str">
            <v>170301</v>
          </cell>
          <cell r="Q8213" t="str">
            <v>QUITO</v>
          </cell>
          <cell r="R8213" t="str">
            <v>PICHINCHA</v>
          </cell>
          <cell r="S8213" t="str">
            <v>QUITO</v>
          </cell>
          <cell r="T8213" t="str">
            <v>FLEXTRANS UIO</v>
          </cell>
          <cell r="U8213" t="str">
            <v>FLEXNETUIO_LOCAL</v>
          </cell>
          <cell r="V8213">
            <v>0</v>
          </cell>
          <cell r="W8213">
            <v>0</v>
          </cell>
          <cell r="X8213" t="str">
            <v>HYCITE QUITO</v>
          </cell>
          <cell r="Y8213" t="str">
            <v>FLEX NET CALLE 28 DE JUNIO S/N Y GARCIA MORENO ENTRADA LLANO GRANDE</v>
          </cell>
        </row>
        <row r="8214">
          <cell r="A8214" t="str">
            <v>GAR5457</v>
          </cell>
          <cell r="B8214">
            <v>488873</v>
          </cell>
          <cell r="C8214" t="str">
            <v>GAR5457</v>
          </cell>
          <cell r="D8214" t="str">
            <v>HYCITE</v>
          </cell>
          <cell r="E8214" t="str">
            <v>RETIRO</v>
          </cell>
          <cell r="F8214" t="str">
            <v>NORMAL</v>
          </cell>
          <cell r="G8214" t="str">
            <v>031001000228758</v>
          </cell>
          <cell r="H8214">
            <v>44925</v>
          </cell>
          <cell r="I8214" t="str">
            <v>ENTREGADO</v>
          </cell>
          <cell r="J8214">
            <v>44942</v>
          </cell>
          <cell r="K8214" t="str">
            <v>BELLA ,PATRICIA SANCHEZ MURILLO</v>
          </cell>
          <cell r="L8214" t="str">
            <v>PROVINCIA: MANABI CIUDAD: PORTOVIEJO LOCALIDAD: CIUDADELA LOS OLIVOS  PARROQUIA: ANDRES DE VERA CODIGO POSTAL: 130101 DIRECCION: AV DEL EJERCITO CDLA LOS OLIVOS MZ 6 VILLA 1 CASA ESQUINERA FRENTE A UN</v>
          </cell>
          <cell r="N8214" t="str">
            <v>052931463 / 0991393656</v>
          </cell>
          <cell r="O8214" t="str">
            <v>052931463 / 0991393656</v>
          </cell>
          <cell r="P8214" t="str">
            <v>130101</v>
          </cell>
          <cell r="Q8214" t="str">
            <v>PORTOVIEJO</v>
          </cell>
          <cell r="R8214" t="str">
            <v>MANABI</v>
          </cell>
          <cell r="S8214" t="str">
            <v>PORTOVIEJO</v>
          </cell>
          <cell r="T8214" t="str">
            <v>TRAMACO</v>
          </cell>
          <cell r="U8214" t="str">
            <v>FLEXNETUIO_PROVINCIA</v>
          </cell>
          <cell r="V8214">
            <v>0</v>
          </cell>
          <cell r="W8214">
            <v>0</v>
          </cell>
          <cell r="X8214" t="str">
            <v>HYCITE QUITO</v>
          </cell>
          <cell r="Y8214" t="str">
            <v>FLEX NET CALLE 28 DE JUNIO S/N Y GARCIA MORENO ENTRADA LLANO GRANDE</v>
          </cell>
        </row>
        <row r="8215">
          <cell r="A8215" t="str">
            <v>GAR5458</v>
          </cell>
          <cell r="B8215">
            <v>488874</v>
          </cell>
          <cell r="C8215" t="str">
            <v>GAR5458</v>
          </cell>
          <cell r="D8215" t="str">
            <v>HYCITE</v>
          </cell>
          <cell r="E8215" t="str">
            <v>RETIRO</v>
          </cell>
          <cell r="F8215" t="str">
            <v>NORMAL</v>
          </cell>
          <cell r="G8215" t="str">
            <v>031001000228759</v>
          </cell>
          <cell r="H8215">
            <v>44925</v>
          </cell>
          <cell r="I8215" t="str">
            <v>INCIDENCIA</v>
          </cell>
          <cell r="J8215">
            <v>44943</v>
          </cell>
          <cell r="K8215" t="str">
            <v>CRISTINA MARISELA HEREDIA QUEZADA</v>
          </cell>
          <cell r="L8215" t="str">
            <v>AVENIDA ALEJANDRO LABAKA S/N ORELLANA FRANCISCO DE ORELLANA EL COCA 220202 TRANSVERSAL 13 Y LONGITUD 7, BARRIO PERLA AMAZONICA</v>
          </cell>
          <cell r="N8215" t="str">
            <v>981634836</v>
          </cell>
          <cell r="O8215" t="str">
            <v>981634836</v>
          </cell>
          <cell r="P8215" t="str">
            <v>220201</v>
          </cell>
          <cell r="Q8215" t="str">
            <v>EL COCA</v>
          </cell>
          <cell r="R8215" t="str">
            <v>ORELLANA</v>
          </cell>
          <cell r="S8215" t="str">
            <v>PUERTO FRANCISCO DE ORELLANA (EL COCA)</v>
          </cell>
          <cell r="T8215" t="str">
            <v>TRAMACO</v>
          </cell>
          <cell r="U8215" t="str">
            <v>FLEXNETUIO_PROVINCIA</v>
          </cell>
          <cell r="V8215">
            <v>0</v>
          </cell>
          <cell r="W8215">
            <v>0</v>
          </cell>
          <cell r="X8215" t="str">
            <v>HYCITE QUITO</v>
          </cell>
          <cell r="Y8215" t="str">
            <v>FLEX NET CALLE 28 DE JUNIO S/N Y GARCIA MORENO ENTRADA LLANO GRANDE</v>
          </cell>
        </row>
        <row r="8216">
          <cell r="A8216" t="str">
            <v>GAR5459</v>
          </cell>
          <cell r="B8216">
            <v>488875</v>
          </cell>
          <cell r="C8216" t="str">
            <v>GAR5459</v>
          </cell>
          <cell r="D8216" t="str">
            <v>HYCITE</v>
          </cell>
          <cell r="E8216" t="str">
            <v>RETIRO</v>
          </cell>
          <cell r="F8216" t="str">
            <v>NORMAL</v>
          </cell>
          <cell r="G8216" t="str">
            <v>TFQ91470</v>
          </cell>
          <cell r="H8216">
            <v>44925</v>
          </cell>
          <cell r="I8216" t="str">
            <v>INCIDENCIA</v>
          </cell>
          <cell r="J8216">
            <v>44929</v>
          </cell>
          <cell r="K8216" t="str">
            <v>RUTH CECILIA BARRENO LOPEZ</v>
          </cell>
          <cell r="L8216" t="str">
            <v>VICENTE SOLANO S/N CALLE LUIS FELIPE BORJA Y DARWIN CONJ TORENTO CASA-7 QUITO // ARMENIA 2</v>
          </cell>
          <cell r="M8216" t="str">
            <v/>
          </cell>
          <cell r="N8216" t="str">
            <v>98-703-7282</v>
          </cell>
          <cell r="O8216" t="str">
            <v>98-703-7282</v>
          </cell>
          <cell r="P8216" t="str">
            <v>170301</v>
          </cell>
          <cell r="Q8216" t="str">
            <v>QUITO</v>
          </cell>
          <cell r="R8216" t="str">
            <v>PICHINCHA</v>
          </cell>
          <cell r="S8216" t="str">
            <v>QUITO</v>
          </cell>
          <cell r="T8216" t="str">
            <v>FLEXTRANS UIO</v>
          </cell>
          <cell r="U8216" t="str">
            <v>FLEXNETUIO_LOCAL</v>
          </cell>
          <cell r="V8216">
            <v>0</v>
          </cell>
          <cell r="W8216">
            <v>0</v>
          </cell>
          <cell r="X8216" t="str">
            <v>HYCITE QUITO</v>
          </cell>
          <cell r="Y8216" t="str">
            <v>FLEX NET CALLE 28 DE JUNIO S/N Y GARCIA MORENO ENTRADA LLANO GRANDE</v>
          </cell>
        </row>
        <row r="8217">
          <cell r="A8217" t="str">
            <v>GAR5460</v>
          </cell>
          <cell r="B8217">
            <v>488876</v>
          </cell>
          <cell r="C8217" t="str">
            <v>GAR5460</v>
          </cell>
          <cell r="D8217" t="str">
            <v>HYCITE</v>
          </cell>
          <cell r="E8217" t="str">
            <v>RETIRO</v>
          </cell>
          <cell r="F8217" t="str">
            <v>NORMAL</v>
          </cell>
          <cell r="G8217" t="str">
            <v>TFQ91471</v>
          </cell>
          <cell r="H8217">
            <v>44925</v>
          </cell>
          <cell r="I8217" t="str">
            <v>ENTREGADO</v>
          </cell>
          <cell r="J8217">
            <v>44929</v>
          </cell>
          <cell r="K8217" t="str">
            <v>LILIA BEATRIZ GALARZA BASTIDAS</v>
          </cell>
          <cell r="L8217" t="str">
            <v>HIDALGO DE PINTO N 42158 QUITO//QUITO TENIS 170510, RUMIPAMBA  PICHINCHA</v>
          </cell>
          <cell r="M8217" t="str">
            <v/>
          </cell>
          <cell r="N8217" t="str">
            <v xml:space="preserve">99-833-4835    </v>
          </cell>
          <cell r="O8217" t="str">
            <v xml:space="preserve">99-833-4835    </v>
          </cell>
          <cell r="P8217" t="str">
            <v>170301</v>
          </cell>
          <cell r="Q8217" t="str">
            <v>QUITO</v>
          </cell>
          <cell r="R8217" t="str">
            <v>PICHINCHA</v>
          </cell>
          <cell r="S8217" t="str">
            <v>QUITO</v>
          </cell>
          <cell r="T8217" t="str">
            <v>FLEXTRANS UIO</v>
          </cell>
          <cell r="U8217" t="str">
            <v>FLEXNETUIO_LOCAL</v>
          </cell>
          <cell r="V8217">
            <v>0</v>
          </cell>
          <cell r="W8217">
            <v>0</v>
          </cell>
          <cell r="X8217" t="str">
            <v>HYCITE QUITO</v>
          </cell>
          <cell r="Y8217" t="str">
            <v>FLEX NET CALLE 28 DE JUNIO S/N Y GARCIA MORENO ENTRADA LLANO GRANDE</v>
          </cell>
        </row>
        <row r="8218">
          <cell r="A8218" t="str">
            <v>GAR5461</v>
          </cell>
          <cell r="B8218">
            <v>488877</v>
          </cell>
          <cell r="C8218" t="str">
            <v>GAR5461</v>
          </cell>
          <cell r="D8218" t="str">
            <v>HYCITE</v>
          </cell>
          <cell r="E8218" t="str">
            <v>RETIRO</v>
          </cell>
          <cell r="F8218" t="str">
            <v>NORMAL</v>
          </cell>
          <cell r="G8218" t="str">
            <v>TFQ91472</v>
          </cell>
          <cell r="H8218">
            <v>44925</v>
          </cell>
          <cell r="I8218" t="str">
            <v>INCIDENCIA</v>
          </cell>
          <cell r="J8218">
            <v>44931</v>
          </cell>
          <cell r="K8218" t="str">
            <v>DANIELA ABIGAIL IDROVO PUCACHAQUI</v>
          </cell>
          <cell r="L8218" t="str">
            <v>Carcelen Bajo pasaje E8B Casa 90-41 Pichincha Quito Carcelen 170120 Casa verde de 4 pisos frente a cerrajeria cerca de la escuela Atanasio Viteri</v>
          </cell>
          <cell r="M8218" t="str">
            <v/>
          </cell>
          <cell r="N8218" t="str">
            <v>992560843</v>
          </cell>
          <cell r="O8218" t="str">
            <v>992560843</v>
          </cell>
          <cell r="P8218" t="str">
            <v>170301</v>
          </cell>
          <cell r="Q8218" t="str">
            <v>QUITO</v>
          </cell>
          <cell r="R8218" t="str">
            <v>PICHINCHA</v>
          </cell>
          <cell r="S8218" t="str">
            <v>QUITO</v>
          </cell>
          <cell r="T8218" t="str">
            <v>FLEXTRANS UIO</v>
          </cell>
          <cell r="U8218" t="str">
            <v>FLEXNETUIO_LOCAL</v>
          </cell>
          <cell r="V8218">
            <v>0</v>
          </cell>
          <cell r="W8218">
            <v>0</v>
          </cell>
          <cell r="X8218" t="str">
            <v>HYCITE QUITO</v>
          </cell>
          <cell r="Y8218" t="str">
            <v>FLEX NET CALLE 28 DE JUNIO S/N Y GARCIA MORENO ENTRADA LLANO GRANDE</v>
          </cell>
        </row>
        <row r="8219">
          <cell r="A8219" t="str">
            <v>GAR5462</v>
          </cell>
          <cell r="B8219">
            <v>488878</v>
          </cell>
          <cell r="C8219" t="str">
            <v>GAR5462</v>
          </cell>
          <cell r="D8219" t="str">
            <v>HYCITE</v>
          </cell>
          <cell r="E8219" t="str">
            <v>RETIRO</v>
          </cell>
          <cell r="F8219" t="str">
            <v>NORMAL</v>
          </cell>
          <cell r="G8219" t="str">
            <v>TFQ91473</v>
          </cell>
          <cell r="H8219">
            <v>44925</v>
          </cell>
          <cell r="I8219" t="str">
            <v>ENTREGADO</v>
          </cell>
          <cell r="J8219">
            <v>44929</v>
          </cell>
          <cell r="K8219" t="str">
            <v>MARITZA ALEXANDRA NACATO FLORES</v>
          </cell>
          <cell r="L8219" t="str">
            <v>Caranqui OE 8-29 y Zaruma, Casa Esquinera color crema porton cafe Timbre departamento Nº 1, PARROQUIA La Magdalena, Codigo postal: 170111</v>
          </cell>
          <cell r="M8219" t="str">
            <v/>
          </cell>
          <cell r="N8219" t="str">
            <v>992938034</v>
          </cell>
          <cell r="O8219" t="str">
            <v>992938034</v>
          </cell>
          <cell r="P8219" t="str">
            <v>170301</v>
          </cell>
          <cell r="Q8219" t="str">
            <v>QUITO</v>
          </cell>
          <cell r="R8219" t="str">
            <v>PICHINCHA</v>
          </cell>
          <cell r="S8219" t="str">
            <v>QUITO</v>
          </cell>
          <cell r="T8219" t="str">
            <v>FLEXTRANS UIO</v>
          </cell>
          <cell r="U8219" t="str">
            <v>FLEXNETUIO_LOCAL</v>
          </cell>
          <cell r="V8219">
            <v>0</v>
          </cell>
          <cell r="W8219">
            <v>0</v>
          </cell>
          <cell r="X8219" t="str">
            <v>HYCITE QUITO</v>
          </cell>
          <cell r="Y8219" t="str">
            <v>FLEX NET CALLE 28 DE JUNIO S/N Y GARCIA MORENO ENTRADA LLANO GRANDE</v>
          </cell>
        </row>
        <row r="8220">
          <cell r="A8220" t="str">
            <v>GAR5463</v>
          </cell>
          <cell r="B8220">
            <v>488879</v>
          </cell>
          <cell r="C8220" t="str">
            <v>GAR5463</v>
          </cell>
          <cell r="D8220" t="str">
            <v>HYCITE</v>
          </cell>
          <cell r="E8220" t="str">
            <v>RETIRO</v>
          </cell>
          <cell r="F8220" t="str">
            <v>NORMAL</v>
          </cell>
          <cell r="G8220" t="str">
            <v>031001000228764</v>
          </cell>
          <cell r="H8220">
            <v>44925</v>
          </cell>
          <cell r="I8220" t="str">
            <v>ENTREGADO</v>
          </cell>
          <cell r="J8220">
            <v>44943</v>
          </cell>
          <cell r="K8220" t="str">
            <v>CARMEN CECILIA AVILA DIAZ</v>
          </cell>
          <cell r="L8220" t="str">
            <v>LOS GALIANOS S/N CONJUNTO NUEVA ESPERANZA CASA I -10 IBARRA// LA FLORESTA IM SAN FRANCISCO (100101)</v>
          </cell>
          <cell r="N8220" t="str">
            <v>98-559-6927</v>
          </cell>
          <cell r="O8220" t="str">
            <v>98-559-6927</v>
          </cell>
          <cell r="P8220" t="str">
            <v>100101</v>
          </cell>
          <cell r="Q8220" t="str">
            <v>IBARRA</v>
          </cell>
          <cell r="R8220" t="str">
            <v>IMBABURA</v>
          </cell>
          <cell r="S8220" t="str">
            <v>SAN MIGUEL DE IBARRA</v>
          </cell>
          <cell r="T8220" t="str">
            <v>TRAMACO</v>
          </cell>
          <cell r="U8220" t="str">
            <v>FLEXNETUIO_PROVINCIA</v>
          </cell>
          <cell r="V8220">
            <v>0</v>
          </cell>
          <cell r="W8220">
            <v>0</v>
          </cell>
          <cell r="X8220" t="str">
            <v>HYCITE QUITO</v>
          </cell>
          <cell r="Y8220" t="str">
            <v>FLEX NET CALLE 28 DE JUNIO S/N Y GARCIA MORENO ENTRADA LLANO GRANDE</v>
          </cell>
        </row>
        <row r="8221">
          <cell r="A8221" t="str">
            <v>GAR5466</v>
          </cell>
          <cell r="B8221">
            <v>488882</v>
          </cell>
          <cell r="C8221" t="str">
            <v>GAR5466</v>
          </cell>
          <cell r="D8221" t="str">
            <v>HYCITE</v>
          </cell>
          <cell r="E8221" t="str">
            <v>RETIRO</v>
          </cell>
          <cell r="F8221" t="str">
            <v>NORMAL</v>
          </cell>
          <cell r="G8221" t="str">
            <v>031001000228767</v>
          </cell>
          <cell r="H8221">
            <v>44925</v>
          </cell>
          <cell r="I8221" t="str">
            <v>INCIDENCIA</v>
          </cell>
          <cell r="J8221">
            <v>44943</v>
          </cell>
          <cell r="K8221" t="str">
            <v>EDISON VINICIO MORA CERON</v>
          </cell>
          <cell r="L8221" t="str">
            <v>AV LOS GALEANOS Y MANUELITA CANIZARES 47 JUAN DE DIOS NAVAS IBARRA EL EJIDO DE IBARRA, IM 100101</v>
          </cell>
          <cell r="M8221" t="str">
            <v/>
          </cell>
          <cell r="N8221" t="str">
            <v>99-32-4234</v>
          </cell>
          <cell r="O8221" t="str">
            <v>99-32-4234</v>
          </cell>
          <cell r="P8221" t="str">
            <v>100101</v>
          </cell>
          <cell r="Q8221" t="str">
            <v>IBARRA</v>
          </cell>
          <cell r="R8221" t="str">
            <v>IMBABURA</v>
          </cell>
          <cell r="S8221" t="str">
            <v>SAN MIGUEL DE IBARRA</v>
          </cell>
          <cell r="T8221" t="str">
            <v>TRAMACO</v>
          </cell>
          <cell r="U8221" t="str">
            <v>FLEXNETUIO_LOCAL</v>
          </cell>
          <cell r="V8221">
            <v>0</v>
          </cell>
          <cell r="W8221">
            <v>0</v>
          </cell>
          <cell r="X8221" t="str">
            <v>HYCITE QUITO</v>
          </cell>
          <cell r="Y8221" t="str">
            <v>FLEX NET CALLE 28 DE JUNIO S/N Y GARCIA MORENO ENTRADA LLANO GRANDE</v>
          </cell>
        </row>
        <row r="8222">
          <cell r="A8222" t="str">
            <v>GAR5467</v>
          </cell>
          <cell r="B8222">
            <v>488883</v>
          </cell>
          <cell r="C8222" t="str">
            <v>GAR5467</v>
          </cell>
          <cell r="D8222" t="str">
            <v>HYCITE</v>
          </cell>
          <cell r="E8222" t="str">
            <v>RETIRO</v>
          </cell>
          <cell r="F8222" t="str">
            <v>NORMAL</v>
          </cell>
          <cell r="G8222" t="str">
            <v>TF91465</v>
          </cell>
          <cell r="H8222">
            <v>44925</v>
          </cell>
          <cell r="I8222" t="str">
            <v>ENTREGADO</v>
          </cell>
          <cell r="J8222">
            <v>44929</v>
          </cell>
          <cell r="K8222" t="str">
            <v>JOHANNA MARITZA QUINONEZ GONZALEZ</v>
          </cell>
          <cell r="L8222" t="str">
            <v>PRADERA 1 MZ B1 VILLA 1 ESQUINA CNT GUAYAQUIL//SUR</v>
          </cell>
          <cell r="N8222" t="str">
            <v>97-890-3389</v>
          </cell>
          <cell r="O8222" t="str">
            <v>97-890-3389</v>
          </cell>
          <cell r="P8222" t="str">
            <v>090109</v>
          </cell>
          <cell r="Q8222" t="str">
            <v>GUAYAQUIL</v>
          </cell>
          <cell r="R8222" t="str">
            <v>GUAYAS</v>
          </cell>
          <cell r="S8222" t="str">
            <v>GUAYAQUIL</v>
          </cell>
          <cell r="T8222" t="str">
            <v>FLEXTRANS GYE</v>
          </cell>
          <cell r="U8222" t="str">
            <v>FLEXNETUIO_GYE</v>
          </cell>
          <cell r="V8222">
            <v>0</v>
          </cell>
          <cell r="W8222">
            <v>0</v>
          </cell>
          <cell r="X8222" t="str">
            <v>HYCITE QUITO</v>
          </cell>
          <cell r="Y8222" t="str">
            <v>FLEX NET CALLE 28 DE JUNIO S/N Y GARCIA MORENO ENTRADA LLANO GRANDE</v>
          </cell>
        </row>
        <row r="8223">
          <cell r="A8223" t="str">
            <v>GAR5468</v>
          </cell>
          <cell r="B8223">
            <v>488884</v>
          </cell>
          <cell r="C8223" t="str">
            <v>GAR5468</v>
          </cell>
          <cell r="D8223" t="str">
            <v>HYCITE</v>
          </cell>
          <cell r="E8223" t="str">
            <v>RETIRO</v>
          </cell>
          <cell r="F8223" t="str">
            <v>NORMAL</v>
          </cell>
          <cell r="G8223" t="str">
            <v>TF91466</v>
          </cell>
          <cell r="H8223">
            <v>44925</v>
          </cell>
          <cell r="I8223" t="str">
            <v>ENTREGADO</v>
          </cell>
          <cell r="J8223">
            <v>44929</v>
          </cell>
          <cell r="K8223" t="str">
            <v>OTILIA ALEXANDRA CABRERA JARA</v>
          </cell>
          <cell r="L8223" t="str">
            <v>BELLAVISTA MZ 68 V 11 CIUDADELA BELLAVISTA GUAYAQUIL // NORTE  TARQUI, GU 040603</v>
          </cell>
          <cell r="N8223" t="str">
            <v>96-968-5945</v>
          </cell>
          <cell r="O8223" t="str">
            <v>96-968-5945</v>
          </cell>
          <cell r="P8223" t="str">
            <v>090109</v>
          </cell>
          <cell r="Q8223" t="str">
            <v>GUAYAQUIL</v>
          </cell>
          <cell r="R8223" t="str">
            <v>GUAYAS</v>
          </cell>
          <cell r="S8223" t="str">
            <v>GUAYAQUIL</v>
          </cell>
          <cell r="T8223" t="str">
            <v>FLEXTRANS GYE</v>
          </cell>
          <cell r="U8223" t="str">
            <v>FLEXNETUIO_GYE</v>
          </cell>
          <cell r="V8223">
            <v>0</v>
          </cell>
          <cell r="W8223">
            <v>0</v>
          </cell>
          <cell r="X8223" t="str">
            <v>HYCITE QUITO</v>
          </cell>
          <cell r="Y8223" t="str">
            <v>FLEX NET CALLE 28 DE JUNIO S/N Y GARCIA MORENO ENTRADA LLANO GRANDE</v>
          </cell>
        </row>
        <row r="8224">
          <cell r="A8224" t="str">
            <v>GAR5469</v>
          </cell>
          <cell r="B8224">
            <v>488885</v>
          </cell>
          <cell r="C8224" t="str">
            <v>GAR5469</v>
          </cell>
          <cell r="D8224" t="str">
            <v>HYCITE</v>
          </cell>
          <cell r="E8224" t="str">
            <v>RETIRO</v>
          </cell>
          <cell r="F8224" t="str">
            <v>NORMAL</v>
          </cell>
          <cell r="G8224" t="str">
            <v>031001000228770</v>
          </cell>
          <cell r="H8224">
            <v>44925</v>
          </cell>
          <cell r="I8224" t="str">
            <v>INCIDENCIA</v>
          </cell>
          <cell r="J8224">
            <v>44943</v>
          </cell>
          <cell r="K8224" t="str">
            <v>EDGAR RUBEN CORDOVA QUINCHIGUANGO</v>
          </cell>
          <cell r="L8224" t="str">
            <v>PANAMERICANA SUR Y 12 DE JUNIO SN IMBABURA OTAVALO SAN ROQUE 100204 CERCA AL PEAJE DE SAN ROQUE</v>
          </cell>
          <cell r="N8224" t="str">
            <v>0990048369 o 062900558</v>
          </cell>
          <cell r="O8224" t="str">
            <v>0990048369 o 062900558</v>
          </cell>
          <cell r="P8224" t="str">
            <v>100101</v>
          </cell>
          <cell r="Q8224" t="str">
            <v>IBARRA</v>
          </cell>
          <cell r="R8224" t="str">
            <v>IMBABURA</v>
          </cell>
          <cell r="S8224" t="str">
            <v>SAN MIGUEL DE IBARRA</v>
          </cell>
          <cell r="T8224" t="str">
            <v>TRAMACO</v>
          </cell>
          <cell r="U8224" t="str">
            <v>FLEXNETUIO_PROVINCIA</v>
          </cell>
          <cell r="V8224">
            <v>0</v>
          </cell>
          <cell r="W8224">
            <v>0</v>
          </cell>
          <cell r="X8224" t="str">
            <v>HYCITE QUITO</v>
          </cell>
          <cell r="Y8224" t="str">
            <v>FLEX NET CALLE 28 DE JUNIO S/N Y GARCIA MORENO ENTRADA LLANO GRANDE</v>
          </cell>
        </row>
        <row r="8225">
          <cell r="A8225" t="str">
            <v>GAR5470</v>
          </cell>
          <cell r="B8225">
            <v>488886</v>
          </cell>
          <cell r="C8225" t="str">
            <v>GAR5470</v>
          </cell>
          <cell r="D8225" t="str">
            <v>HYCITE</v>
          </cell>
          <cell r="E8225" t="str">
            <v>RETIRO</v>
          </cell>
          <cell r="F8225" t="str">
            <v>NORMAL</v>
          </cell>
          <cell r="G8225" t="str">
            <v>031001000228771</v>
          </cell>
          <cell r="H8225">
            <v>44925</v>
          </cell>
          <cell r="I8225" t="str">
            <v>ENTREGADO</v>
          </cell>
          <cell r="J8225">
            <v>44942</v>
          </cell>
          <cell r="K8225" t="str">
            <v>OSCAR VIVAS</v>
          </cell>
          <cell r="L8225" t="str">
            <v>PROVINCIA : SUCUMBIOS CANTON : LAGO AGRIO PARROQUIA : NUEVA LOJA CODIGO POSTAL : 210201 LOCALIDAD : SAN FRANCISCO DIRECCION : COFANES Y 12 DE FEBRERO / DIAGONAL AL MUNICIPIO TELEFONO : 0978639999</v>
          </cell>
          <cell r="N8225" t="str">
            <v>978639999</v>
          </cell>
          <cell r="O8225" t="str">
            <v>978639999</v>
          </cell>
          <cell r="P8225" t="str">
            <v>210201</v>
          </cell>
          <cell r="Q8225" t="str">
            <v>LAGO AGRIO</v>
          </cell>
          <cell r="R8225" t="str">
            <v>SUCUMBIOS</v>
          </cell>
          <cell r="S8225" t="str">
            <v>NUEVA LOJA - DIEZ DE AGOSTO</v>
          </cell>
          <cell r="T8225" t="str">
            <v>TRAMACO</v>
          </cell>
          <cell r="U8225" t="str">
            <v>FLEXNETUIO_PROVINCIA</v>
          </cell>
          <cell r="V8225">
            <v>0</v>
          </cell>
          <cell r="W8225">
            <v>0</v>
          </cell>
          <cell r="X8225" t="str">
            <v>HYCITE QUITO</v>
          </cell>
          <cell r="Y8225" t="str">
            <v>FLEX NET CALLE 28 DE JUNIO S/N Y GARCIA MORENO ENTRADA LLANO GRANDE</v>
          </cell>
        </row>
        <row r="8226">
          <cell r="A8226" t="str">
            <v>GAR5471</v>
          </cell>
          <cell r="B8226">
            <v>488887</v>
          </cell>
          <cell r="C8226" t="str">
            <v>GAR5471</v>
          </cell>
          <cell r="D8226" t="str">
            <v>HYCITE</v>
          </cell>
          <cell r="E8226" t="str">
            <v>RETIRO</v>
          </cell>
          <cell r="F8226" t="str">
            <v>NORMAL</v>
          </cell>
          <cell r="G8226" t="str">
            <v>031001000228772</v>
          </cell>
          <cell r="H8226">
            <v>44925</v>
          </cell>
          <cell r="I8226" t="str">
            <v>EN_TRANSITO</v>
          </cell>
          <cell r="J8226">
            <v>44925</v>
          </cell>
          <cell r="K8226" t="str">
            <v>MIRIAM VERONICA RIVADENEIRA ZAMBRAN</v>
          </cell>
          <cell r="L8226" t="str">
            <v>CALLE 5 AQUISILI DG A MOTEL LA PLAYITA BARRIO NUEVO LA MANA // PROVINVIA COTOPAXI / CANTON LA MANA / PARROQUIA LA MANA / CP 050251</v>
          </cell>
          <cell r="N8226" t="str">
            <v>960-908-122_</v>
          </cell>
          <cell r="O8226" t="str">
            <v>960-908-122_</v>
          </cell>
          <cell r="P8226" t="str">
            <v>050101</v>
          </cell>
          <cell r="Q8226" t="str">
            <v>LATACUNGA</v>
          </cell>
          <cell r="R8226" t="str">
            <v>COTOPAXI</v>
          </cell>
          <cell r="S8226" t="str">
            <v>LATACUNGA</v>
          </cell>
          <cell r="T8226" t="str">
            <v>TRAMACO</v>
          </cell>
          <cell r="U8226" t="str">
            <v>FLEXNETUIO_PROVINCIA</v>
          </cell>
          <cell r="V8226">
            <v>0</v>
          </cell>
          <cell r="W8226">
            <v>0</v>
          </cell>
          <cell r="X8226" t="str">
            <v>HYCITE QUITO</v>
          </cell>
          <cell r="Y8226" t="str">
            <v>FLEX NET CALLE 28 DE JUNIO S/N Y GARCIA MORENO ENTRADA LLANO GRANDE</v>
          </cell>
        </row>
        <row r="8227">
          <cell r="A8227" t="str">
            <v>GAR5472</v>
          </cell>
          <cell r="B8227">
            <v>488888</v>
          </cell>
          <cell r="C8227" t="str">
            <v>GAR5472</v>
          </cell>
          <cell r="D8227" t="str">
            <v>HYCITE</v>
          </cell>
          <cell r="E8227" t="str">
            <v>RETIRO</v>
          </cell>
          <cell r="F8227" t="str">
            <v>NORMAL</v>
          </cell>
          <cell r="G8227" t="str">
            <v>031001000228773</v>
          </cell>
          <cell r="H8227">
            <v>44925</v>
          </cell>
          <cell r="I8227" t="str">
            <v>ENTREGADO</v>
          </cell>
          <cell r="J8227">
            <v>44943</v>
          </cell>
          <cell r="K8227" t="str">
            <v>GERMAN GUSTAVO VELOZ ANATOA</v>
          </cell>
          <cell r="L8227" t="str">
            <v>NOMBRE Y NUMERO DE LA CALLE: AV GALO PLAZA LASSO VIA A ZULETA, GCM 36 YAGUACHI  NUMERO DE CASA O DEPARTAMENTO: 11  PROVINCIA: IMBABURA CANTON: IBARRA  PARROQUIA: LA ESPERANZA  CODIGO POSTAL: 100113 RE</v>
          </cell>
          <cell r="N8227" t="str">
            <v>984991249</v>
          </cell>
          <cell r="O8227" t="str">
            <v>984991249</v>
          </cell>
          <cell r="P8227" t="str">
            <v>100101</v>
          </cell>
          <cell r="Q8227" t="str">
            <v>IBARRA</v>
          </cell>
          <cell r="R8227" t="str">
            <v>IMBABURA</v>
          </cell>
          <cell r="S8227" t="str">
            <v>SAN MIGUEL DE IBARRA</v>
          </cell>
          <cell r="T8227" t="str">
            <v>TRAMACO</v>
          </cell>
          <cell r="U8227" t="str">
            <v>FLEXNETUIO_PROVINCIA</v>
          </cell>
          <cell r="V8227">
            <v>0</v>
          </cell>
          <cell r="W8227">
            <v>0</v>
          </cell>
          <cell r="X8227" t="str">
            <v>HYCITE QUITO</v>
          </cell>
          <cell r="Y8227" t="str">
            <v>FLEX NET CALLE 28 DE JUNIO S/N Y GARCIA MORENO ENTRADA LLANO GRANDE</v>
          </cell>
        </row>
        <row r="8228">
          <cell r="A8228" t="str">
            <v>GAR5473</v>
          </cell>
          <cell r="B8228">
            <v>488889</v>
          </cell>
          <cell r="C8228" t="str">
            <v>GAR5473</v>
          </cell>
          <cell r="D8228" t="str">
            <v>HYCITE</v>
          </cell>
          <cell r="E8228" t="str">
            <v>RETIRO</v>
          </cell>
          <cell r="F8228" t="str">
            <v>NORMAL</v>
          </cell>
          <cell r="G8228" t="str">
            <v>031001000228774</v>
          </cell>
          <cell r="H8228">
            <v>44925</v>
          </cell>
          <cell r="I8228" t="str">
            <v>INCIDENCIA</v>
          </cell>
          <cell r="J8228">
            <v>44943</v>
          </cell>
          <cell r="K8228" t="str">
            <v>RUBEN ISRAEL GARZON ASQUI</v>
          </cell>
          <cell r="L8228" t="str">
            <v>SIN NUMERO DE CALLE CALLE PRINCIPAL VIA A MORASPUNGO. SIN NUMERO DE CASA. COTOPAXI PANGUA MORASPUNGO CODIGO POSTAL 050304 RECINTO CATAZACON. DOMICILIO JUNTO A LA CALLE PRINCIPAL. VILLA COLOR BEIGE, TE</v>
          </cell>
          <cell r="N8228" t="str">
            <v>988624656</v>
          </cell>
          <cell r="O8228" t="str">
            <v>988624656</v>
          </cell>
          <cell r="P8228" t="str">
            <v>050101</v>
          </cell>
          <cell r="Q8228" t="str">
            <v>LATACUNGA</v>
          </cell>
          <cell r="R8228" t="str">
            <v>COTOPAXI</v>
          </cell>
          <cell r="S8228" t="str">
            <v>LATACUNGA</v>
          </cell>
          <cell r="T8228" t="str">
            <v>TRAMACO</v>
          </cell>
          <cell r="U8228" t="str">
            <v>FLEXNETUIO_PROVINCIA</v>
          </cell>
          <cell r="V8228">
            <v>0</v>
          </cell>
          <cell r="W8228">
            <v>0</v>
          </cell>
          <cell r="X8228" t="str">
            <v>HYCITE QUITO</v>
          </cell>
          <cell r="Y8228" t="str">
            <v>FLEX NET CALLE 28 DE JUNIO S/N Y GARCIA MORENO ENTRADA LLANO GRANDE</v>
          </cell>
        </row>
        <row r="8229">
          <cell r="A8229" t="str">
            <v>GAR5474</v>
          </cell>
          <cell r="B8229">
            <v>488890</v>
          </cell>
          <cell r="C8229" t="str">
            <v>GAR5474</v>
          </cell>
          <cell r="D8229" t="str">
            <v>HYCITE</v>
          </cell>
          <cell r="E8229" t="str">
            <v>RETIRO</v>
          </cell>
          <cell r="F8229" t="str">
            <v>NORMAL</v>
          </cell>
          <cell r="G8229" t="str">
            <v>TF91467</v>
          </cell>
          <cell r="H8229">
            <v>44925</v>
          </cell>
          <cell r="I8229" t="str">
            <v>ENTREGADO</v>
          </cell>
          <cell r="J8229">
            <v>44935</v>
          </cell>
          <cell r="K8229" t="str">
            <v>LILIANA DEL PILAR JURADO MONTOYA</v>
          </cell>
          <cell r="L8229" t="str">
            <v>LOS RANCHOS MZ 80 SOLAR 5</v>
          </cell>
          <cell r="N8229" t="str">
            <v xml:space="preserve">98-656-2123 </v>
          </cell>
          <cell r="O8229" t="str">
            <v xml:space="preserve">98-656-2123 </v>
          </cell>
          <cell r="P8229" t="str">
            <v>090109</v>
          </cell>
          <cell r="Q8229" t="str">
            <v>GUAYAQUIL</v>
          </cell>
          <cell r="R8229" t="str">
            <v>GUAYAS</v>
          </cell>
          <cell r="S8229" t="str">
            <v>GUAYAQUIL</v>
          </cell>
          <cell r="T8229" t="str">
            <v>ITSACOURIER</v>
          </cell>
          <cell r="U8229" t="str">
            <v>FLEXNETUIO_GYE</v>
          </cell>
          <cell r="V8229">
            <v>0</v>
          </cell>
          <cell r="W8229">
            <v>0</v>
          </cell>
          <cell r="X8229" t="str">
            <v>HYCITE QUITO</v>
          </cell>
          <cell r="Y8229" t="str">
            <v>FLEX NET CALLE 28 DE JUNIO S/N Y GARCIA MORENO ENTRADA LLANO GRANDE</v>
          </cell>
        </row>
        <row r="8230">
          <cell r="A8230" t="str">
            <v>GAR5475</v>
          </cell>
          <cell r="B8230">
            <v>488891</v>
          </cell>
          <cell r="C8230" t="str">
            <v>GAR5475</v>
          </cell>
          <cell r="D8230" t="str">
            <v>HYCITE</v>
          </cell>
          <cell r="E8230" t="str">
            <v>RETIRO</v>
          </cell>
          <cell r="F8230" t="str">
            <v>NORMAL</v>
          </cell>
          <cell r="G8230" t="str">
            <v>TFQ91476</v>
          </cell>
          <cell r="H8230">
            <v>44925</v>
          </cell>
          <cell r="I8230" t="str">
            <v>ENTREGADO</v>
          </cell>
          <cell r="J8230">
            <v>44929</v>
          </cell>
          <cell r="K8230" t="str">
            <v>EVELYN JOHANNA CHAVEZ ROBLES</v>
          </cell>
          <cell r="L8230" t="str">
            <v>Autopista Manuel Cordova Galarza Km. 4.5 Conjunto Los Olivos Etapa 1 casa 17 Parroquia: Pomasqui Codigo postal: 170308</v>
          </cell>
          <cell r="M8230" t="str">
            <v/>
          </cell>
          <cell r="N8230" t="str">
            <v xml:space="preserve">98-029-8636   </v>
          </cell>
          <cell r="O8230" t="str">
            <v xml:space="preserve">98-029-8636   </v>
          </cell>
          <cell r="P8230" t="str">
            <v>170301</v>
          </cell>
          <cell r="Q8230" t="str">
            <v>QUITO</v>
          </cell>
          <cell r="R8230" t="str">
            <v>PICHINCHA</v>
          </cell>
          <cell r="S8230" t="str">
            <v>QUITO</v>
          </cell>
          <cell r="T8230" t="str">
            <v>FLEXTRANS UIO</v>
          </cell>
          <cell r="U8230" t="str">
            <v>FLEXNETUIO_LOCAL</v>
          </cell>
          <cell r="V8230">
            <v>0</v>
          </cell>
          <cell r="W8230">
            <v>0</v>
          </cell>
          <cell r="X8230" t="str">
            <v>HYCITE QUITO</v>
          </cell>
          <cell r="Y8230" t="str">
            <v>FLEX NET CALLE 28 DE JUNIO S/N Y GARCIA MORENO ENTRADA LLANO GRANDE</v>
          </cell>
        </row>
        <row r="8231">
          <cell r="A8231" t="str">
            <v>GAR5476</v>
          </cell>
          <cell r="B8231">
            <v>488892</v>
          </cell>
          <cell r="C8231" t="str">
            <v>GAR5476</v>
          </cell>
          <cell r="D8231" t="str">
            <v>HYCITE</v>
          </cell>
          <cell r="E8231" t="str">
            <v>RETIRO</v>
          </cell>
          <cell r="F8231" t="str">
            <v>NORMAL</v>
          </cell>
          <cell r="G8231" t="str">
            <v>TFQ91477</v>
          </cell>
          <cell r="H8231">
            <v>44925</v>
          </cell>
          <cell r="I8231" t="str">
            <v>ENTREGADO</v>
          </cell>
          <cell r="J8231">
            <v>44929</v>
          </cell>
          <cell r="K8231" t="str">
            <v>Jenny Patricia Angos Limaico</v>
          </cell>
          <cell r="L8231" t="str">
            <v>calle Marqueza de Solanda y Abdon Calderon, Conjunto 6 de junio casa 7 Mz. 20,  Parroquia: Conocoto.</v>
          </cell>
          <cell r="M8231" t="str">
            <v/>
          </cell>
          <cell r="N8231" t="str">
            <v>0995 732 926 / 0984729251</v>
          </cell>
          <cell r="O8231" t="str">
            <v>0995 732 926 / 0984729251</v>
          </cell>
          <cell r="P8231" t="str">
            <v>170301</v>
          </cell>
          <cell r="Q8231" t="str">
            <v>QUITO</v>
          </cell>
          <cell r="R8231" t="str">
            <v>PICHINCHA</v>
          </cell>
          <cell r="S8231" t="str">
            <v>QUITO</v>
          </cell>
          <cell r="T8231" t="str">
            <v>FLEXTRANS UIO</v>
          </cell>
          <cell r="U8231" t="str">
            <v>FLEXNETUIO_LOCAL</v>
          </cell>
          <cell r="V8231">
            <v>0</v>
          </cell>
          <cell r="W8231">
            <v>0</v>
          </cell>
          <cell r="X8231" t="str">
            <v>HYCITE QUITO</v>
          </cell>
          <cell r="Y8231" t="str">
            <v>FLEX NET CALLE 28 DE JUNIO S/N Y GARCIA MORENO ENTRADA LLANO GRANDE</v>
          </cell>
        </row>
        <row r="8232">
          <cell r="A8232" t="str">
            <v>GAR5477</v>
          </cell>
          <cell r="B8232">
            <v>488893</v>
          </cell>
          <cell r="C8232" t="str">
            <v>GAR5477</v>
          </cell>
          <cell r="D8232" t="str">
            <v>HYCITE</v>
          </cell>
          <cell r="E8232" t="str">
            <v>RETIRO</v>
          </cell>
          <cell r="F8232" t="str">
            <v>NORMAL</v>
          </cell>
          <cell r="G8232" t="str">
            <v>TFQ91478</v>
          </cell>
          <cell r="H8232">
            <v>44925</v>
          </cell>
          <cell r="I8232" t="str">
            <v>ENTREGADO</v>
          </cell>
          <cell r="J8232">
            <v>44929</v>
          </cell>
          <cell r="K8232" t="str">
            <v>WILMAN GIOVANNI VACA ALMEIDA</v>
          </cell>
          <cell r="L8232" t="str">
            <v>VIENA CASA 4 Y PARIS URBANIZACION SAN RAFAEL QUITO // ALANGASI ALANGASI, PI 170151</v>
          </cell>
          <cell r="M8232" t="str">
            <v/>
          </cell>
          <cell r="N8232" t="str">
            <v>95-885-1783</v>
          </cell>
          <cell r="O8232" t="str">
            <v>95-885-1783</v>
          </cell>
          <cell r="P8232" t="str">
            <v>170301</v>
          </cell>
          <cell r="Q8232" t="str">
            <v>QUITO</v>
          </cell>
          <cell r="R8232" t="str">
            <v>PICHINCHA</v>
          </cell>
          <cell r="S8232" t="str">
            <v>QUITO</v>
          </cell>
          <cell r="T8232" t="str">
            <v>FLEXTRANS UIO</v>
          </cell>
          <cell r="U8232" t="str">
            <v>FLEXNETUIO_LOCAL</v>
          </cell>
          <cell r="V8232">
            <v>0</v>
          </cell>
          <cell r="W8232">
            <v>0</v>
          </cell>
          <cell r="X8232" t="str">
            <v>HYCITE QUITO</v>
          </cell>
          <cell r="Y8232" t="str">
            <v>FLEX NET CALLE 28 DE JUNIO S/N Y GARCIA MORENO ENTRADA LLANO GRANDE</v>
          </cell>
        </row>
        <row r="8233">
          <cell r="A8233" t="str">
            <v>GAR5438</v>
          </cell>
          <cell r="B8233">
            <v>488860</v>
          </cell>
          <cell r="C8233" t="str">
            <v>GAR5438</v>
          </cell>
          <cell r="D8233" t="str">
            <v>HYCITE</v>
          </cell>
          <cell r="E8233" t="str">
            <v>RETIRO</v>
          </cell>
          <cell r="F8233" t="str">
            <v>NORMAL</v>
          </cell>
          <cell r="G8233" t="str">
            <v>031001000228744</v>
          </cell>
          <cell r="H8233">
            <v>44925</v>
          </cell>
          <cell r="I8233" t="str">
            <v>EN_TRANSITO</v>
          </cell>
          <cell r="J8233">
            <v>44925</v>
          </cell>
          <cell r="K8233" t="str">
            <v>OSCAR BENIGNO AZUERO</v>
          </cell>
          <cell r="L8233" t="str">
            <v>DIRECCION: MAYAICU Y 22 DE NOVIEMBRE, HAJAVA SPA, FRENTE A LA PERIMETRAL.  REFERENCIAS: DIAGONAL A LOS CATECUMENOS, CASA DE ORACION // PROVINCIA ZA- ZAMORA- CHINCHIPE PARROQUIA YANTZAZA CANTON DYANTAZ</v>
          </cell>
          <cell r="N8233" t="str">
            <v>99-914-6430</v>
          </cell>
          <cell r="O8233" t="str">
            <v>99-914-6430</v>
          </cell>
          <cell r="P8233" t="str">
            <v>190101</v>
          </cell>
          <cell r="Q8233" t="str">
            <v>ZAMORA</v>
          </cell>
          <cell r="R8233" t="str">
            <v>ZAMORA CHINCHIPE</v>
          </cell>
          <cell r="S8233" t="str">
            <v>ZAMORA</v>
          </cell>
          <cell r="T8233" t="str">
            <v>TRAMACO</v>
          </cell>
          <cell r="U8233" t="str">
            <v>FLEXNETUIO_PROVINCIA</v>
          </cell>
          <cell r="V8233">
            <v>0</v>
          </cell>
          <cell r="W8233">
            <v>0</v>
          </cell>
          <cell r="X8233" t="str">
            <v>HYCITE QUITO</v>
          </cell>
          <cell r="Y8233" t="str">
            <v>FLEX NET CALLE 28 DE JUNIO S/N Y GARCIA MORENO ENTRADA LLANO GRANDE</v>
          </cell>
        </row>
        <row r="8234">
          <cell r="A8234" t="str">
            <v>GAR5439</v>
          </cell>
          <cell r="B8234">
            <v>488861</v>
          </cell>
          <cell r="C8234" t="str">
            <v>GAR5439</v>
          </cell>
          <cell r="D8234" t="str">
            <v>HYCITE</v>
          </cell>
          <cell r="E8234" t="str">
            <v>RETIRO</v>
          </cell>
          <cell r="F8234" t="str">
            <v>NORMAL</v>
          </cell>
          <cell r="G8234" t="str">
            <v>031001000228745</v>
          </cell>
          <cell r="H8234">
            <v>44925</v>
          </cell>
          <cell r="I8234" t="str">
            <v>INCIDENCIA</v>
          </cell>
          <cell r="J8234">
            <v>44943</v>
          </cell>
          <cell r="K8234" t="str">
            <v>LUCRECIA ALEXANDRA JATIVA CAICEDO</v>
          </cell>
          <cell r="L8234" t="str">
            <v>13 DE ABRIL Y IMBABURA TRAS DEL CEMENTARIO DE CHOFERES IBARRA/BARRIO LOS LAURELES IM SAGRARIO ((100110))</v>
          </cell>
          <cell r="N8234" t="str">
            <v>99-323-9836</v>
          </cell>
          <cell r="O8234" t="str">
            <v>99-323-9836</v>
          </cell>
          <cell r="P8234" t="str">
            <v>100101</v>
          </cell>
          <cell r="Q8234" t="str">
            <v>IBARRA</v>
          </cell>
          <cell r="R8234" t="str">
            <v>IMBABURA</v>
          </cell>
          <cell r="S8234" t="str">
            <v>SAN MIGUEL DE IBARRA</v>
          </cell>
          <cell r="T8234" t="str">
            <v>TRAMACO</v>
          </cell>
          <cell r="U8234" t="str">
            <v>FLEXNETUIO_PROVINCIA</v>
          </cell>
          <cell r="V8234">
            <v>0</v>
          </cell>
          <cell r="W8234">
            <v>0</v>
          </cell>
          <cell r="X8234" t="str">
            <v>HYCITE QUITO</v>
          </cell>
          <cell r="Y8234" t="str">
            <v>FLEX NET CALLE 28 DE JUNIO S/N Y GARCIA MORENO ENTRADA LLANO GRANDE</v>
          </cell>
        </row>
        <row r="8235">
          <cell r="A8235" t="str">
            <v>GAR5440</v>
          </cell>
          <cell r="B8235">
            <v>488862</v>
          </cell>
          <cell r="C8235" t="str">
            <v>GAR5440</v>
          </cell>
          <cell r="D8235" t="str">
            <v>HYCITE</v>
          </cell>
          <cell r="E8235" t="str">
            <v>RETIRO</v>
          </cell>
          <cell r="F8235" t="str">
            <v>NORMAL</v>
          </cell>
          <cell r="G8235" t="str">
            <v>TF91461</v>
          </cell>
          <cell r="H8235">
            <v>44925</v>
          </cell>
          <cell r="I8235" t="str">
            <v>ENTREGADO</v>
          </cell>
          <cell r="J8235">
            <v>44930</v>
          </cell>
          <cell r="K8235" t="str">
            <v>ABEL ANGEL VELIZ CARRASCO________</v>
          </cell>
          <cell r="L8235" t="str">
            <v>CDLA ANA MARIA DE OLMEDO MZA 20 VLL 8A PARQUE EL BARQUITO DURAN//NORTE 092402, ELOY ALFARO  GUAYAS</v>
          </cell>
          <cell r="N8235" t="str">
            <v>996-808-773_</v>
          </cell>
          <cell r="O8235" t="str">
            <v>996-808-773_</v>
          </cell>
          <cell r="P8235" t="str">
            <v>090109</v>
          </cell>
          <cell r="Q8235" t="str">
            <v>GUAYAQUIL</v>
          </cell>
          <cell r="R8235" t="str">
            <v>GUAYAS</v>
          </cell>
          <cell r="S8235" t="str">
            <v>GUAYAQUIL</v>
          </cell>
          <cell r="T8235" t="str">
            <v>CARGO UNION</v>
          </cell>
          <cell r="U8235" t="str">
            <v>FLEXNETUIO_GYE</v>
          </cell>
          <cell r="V8235">
            <v>0</v>
          </cell>
          <cell r="W8235">
            <v>0</v>
          </cell>
          <cell r="X8235" t="str">
            <v>HYCITE QUITO</v>
          </cell>
          <cell r="Y8235" t="str">
            <v>FLEX NET CALLE 28 DE JUNIO S/N Y GARCIA MORENO ENTRADA LLANO GRANDE</v>
          </cell>
        </row>
        <row r="8236">
          <cell r="A8236" t="str">
            <v>GAR5441</v>
          </cell>
          <cell r="B8236">
            <v>488863</v>
          </cell>
          <cell r="C8236" t="str">
            <v>GAR5441</v>
          </cell>
          <cell r="D8236" t="str">
            <v>HYCITE</v>
          </cell>
          <cell r="E8236" t="str">
            <v>RETIRO</v>
          </cell>
          <cell r="F8236" t="str">
            <v>NORMAL</v>
          </cell>
          <cell r="G8236" t="str">
            <v>031001000228747</v>
          </cell>
          <cell r="H8236">
            <v>44925</v>
          </cell>
          <cell r="I8236" t="str">
            <v>EN_TRANSITO</v>
          </cell>
          <cell r="J8236">
            <v>44925</v>
          </cell>
          <cell r="K8236" t="str">
            <v>ANGEL QUEZADA___</v>
          </cell>
          <cell r="L8236" t="str">
            <v xml:space="preserve"> CALLE: AV DE LOS ANTURIOS Y AV TARQUI DEPARTAMENTO: TARQUI PROVINCIA: PASTAZA CANTON: PUYO PARROQUIA: PUYO CODIGO POSTAL: 160104 REFERENCIAS DEL DOMICILIO: PASANDO EL PUENTE DE LA AVENIDA TARQUI ES J</v>
          </cell>
          <cell r="N8236" t="str">
            <v>995-327-383_</v>
          </cell>
          <cell r="O8236" t="str">
            <v>995-327-383_</v>
          </cell>
          <cell r="P8236" t="str">
            <v>160101</v>
          </cell>
          <cell r="Q8236" t="str">
            <v>PUYO</v>
          </cell>
          <cell r="R8236" t="str">
            <v>PASTAZA</v>
          </cell>
          <cell r="S8236" t="str">
            <v>PUYO</v>
          </cell>
          <cell r="T8236" t="str">
            <v>TRAMACO</v>
          </cell>
          <cell r="U8236" t="str">
            <v>FLEXNETUIO_PROVINCIA</v>
          </cell>
          <cell r="V8236">
            <v>0</v>
          </cell>
          <cell r="W8236">
            <v>0</v>
          </cell>
          <cell r="X8236" t="str">
            <v>HYCITE QUITO</v>
          </cell>
          <cell r="Y8236" t="str">
            <v>FLEX NET CALLE 28 DE JUNIO S/N Y GARCIA MORENO ENTRADA LLANO GRANDE</v>
          </cell>
        </row>
        <row r="8237">
          <cell r="A8237" t="str">
            <v>GAR5442</v>
          </cell>
          <cell r="B8237">
            <v>488864</v>
          </cell>
          <cell r="C8237" t="str">
            <v>GAR5442</v>
          </cell>
          <cell r="D8237" t="str">
            <v>HYCITE</v>
          </cell>
          <cell r="E8237" t="str">
            <v>RETIRO</v>
          </cell>
          <cell r="F8237" t="str">
            <v>NORMAL</v>
          </cell>
          <cell r="G8237" t="str">
            <v>031001000228748</v>
          </cell>
          <cell r="H8237">
            <v>44925</v>
          </cell>
          <cell r="I8237" t="str">
            <v>INCIDENCIA</v>
          </cell>
          <cell r="J8237">
            <v>44943</v>
          </cell>
          <cell r="K8237" t="str">
            <v>ANGEL ELIAN CABRERA VERGARA</v>
          </cell>
          <cell r="L8237" t="str">
            <v>CL 11 Y 16 MZ K A 6 CDRAS DE VIA QUININDE CANCHA HUECO SANTO DOMINGO  BRISAS DEL COLORADO 1</v>
          </cell>
          <cell r="N8237" t="str">
            <v xml:space="preserve">99-322-6121  </v>
          </cell>
          <cell r="O8237" t="str">
            <v xml:space="preserve">99-322-6121  </v>
          </cell>
          <cell r="P8237" t="str">
            <v>230101</v>
          </cell>
          <cell r="Q8237" t="str">
            <v>SANTO DOMINGO</v>
          </cell>
          <cell r="R8237" t="str">
            <v>SANTO DOMINGO DE LOS TSACHILAS</v>
          </cell>
          <cell r="S8237" t="str">
            <v>SANTO DOMINGO DE LOS COLORADOS</v>
          </cell>
          <cell r="T8237" t="str">
            <v>TRAMACO</v>
          </cell>
          <cell r="U8237" t="str">
            <v>FLEXNETUIO_PROVINCIA</v>
          </cell>
          <cell r="V8237">
            <v>0</v>
          </cell>
          <cell r="W8237">
            <v>0</v>
          </cell>
          <cell r="X8237" t="str">
            <v>HYCITE QUITO</v>
          </cell>
          <cell r="Y8237" t="str">
            <v>FLEX NET CALLE 28 DE JUNIO S/N Y GARCIA MORENO ENTRADA LLANO GRANDE</v>
          </cell>
        </row>
        <row r="8238">
          <cell r="A8238" t="str">
            <v>GAR5443</v>
          </cell>
          <cell r="B8238">
            <v>488865</v>
          </cell>
          <cell r="C8238" t="str">
            <v>GAR5443</v>
          </cell>
          <cell r="D8238" t="str">
            <v>HYCITE</v>
          </cell>
          <cell r="E8238" t="str">
            <v>RETIRO</v>
          </cell>
          <cell r="F8238" t="str">
            <v>NORMAL</v>
          </cell>
          <cell r="G8238" t="str">
            <v>TF91462 / 031001000228749</v>
          </cell>
          <cell r="H8238">
            <v>44925</v>
          </cell>
          <cell r="I8238" t="str">
            <v>INCIDENCIA</v>
          </cell>
          <cell r="J8238">
            <v>44943</v>
          </cell>
          <cell r="K8238" t="str">
            <v>MARIA DEL CARMEN FONSECA MUNOZ</v>
          </cell>
          <cell r="L8238" t="str">
            <v xml:space="preserve">BASTION POPULAR BLOQUE 4 MZ 709 S 11 ENTRANDO POR LA IGLESIA ESERCGHA </v>
          </cell>
          <cell r="N8238" t="str">
            <v xml:space="preserve">98-036-3875    </v>
          </cell>
          <cell r="O8238" t="str">
            <v xml:space="preserve">98-036-3875    </v>
          </cell>
          <cell r="P8238" t="str">
            <v>090109</v>
          </cell>
          <cell r="Q8238" t="str">
            <v>GUAYAQUIL</v>
          </cell>
          <cell r="R8238" t="str">
            <v>GUAYAS</v>
          </cell>
          <cell r="S8238" t="str">
            <v>GUAYAQUIL</v>
          </cell>
          <cell r="T8238" t="str">
            <v>ITSACOURIER</v>
          </cell>
          <cell r="U8238" t="str">
            <v>FLEXNETUIO_GYE</v>
          </cell>
          <cell r="V8238">
            <v>0</v>
          </cell>
          <cell r="W8238">
            <v>0</v>
          </cell>
          <cell r="X8238" t="str">
            <v>HYCITE QUITO</v>
          </cell>
          <cell r="Y8238" t="str">
            <v>FLEX NET CALLE 28 DE JUNIO S/N Y GARCIA MORENO ENTRADA LLANO GRANDE</v>
          </cell>
        </row>
        <row r="8239">
          <cell r="A8239" t="str">
            <v>GAR5444</v>
          </cell>
          <cell r="B8239">
            <v>488866</v>
          </cell>
          <cell r="C8239" t="str">
            <v>GAR5444</v>
          </cell>
          <cell r="D8239" t="str">
            <v>HYCITE</v>
          </cell>
          <cell r="E8239" t="str">
            <v>RETIRO</v>
          </cell>
          <cell r="F8239" t="str">
            <v>NORMAL</v>
          </cell>
          <cell r="G8239" t="str">
            <v>TF91463</v>
          </cell>
          <cell r="H8239">
            <v>44925</v>
          </cell>
          <cell r="I8239" t="str">
            <v>ENTREGADO</v>
          </cell>
          <cell r="J8239">
            <v>44930</v>
          </cell>
          <cell r="K8239" t="str">
            <v>JENNIFER ROCIO VEGA QUIMI</v>
          </cell>
          <cell r="L8239" t="str">
            <v>1372 VILLA 23 ETAPA 3 CIUDADELA METROPOLIS GUAYAQUIL</v>
          </cell>
          <cell r="N8239" t="str">
            <v>96-867-9618</v>
          </cell>
          <cell r="O8239" t="str">
            <v>96-867-9618</v>
          </cell>
          <cell r="P8239" t="str">
            <v>090109</v>
          </cell>
          <cell r="Q8239" t="str">
            <v>GUAYAQUIL</v>
          </cell>
          <cell r="R8239" t="str">
            <v>GUAYAS</v>
          </cell>
          <cell r="S8239" t="str">
            <v>GUAYAQUIL</v>
          </cell>
          <cell r="T8239" t="str">
            <v>CARGO UNION</v>
          </cell>
          <cell r="U8239" t="str">
            <v>FLEXNETUIO_GYE</v>
          </cell>
          <cell r="V8239">
            <v>0</v>
          </cell>
          <cell r="W8239">
            <v>0</v>
          </cell>
          <cell r="X8239" t="str">
            <v>HYCITE QUITO</v>
          </cell>
          <cell r="Y8239" t="str">
            <v>FLEX NET CALLE 28 DE JUNIO S/N Y GARCIA MORENO ENTRADA LLANO GRANDE</v>
          </cell>
        </row>
        <row r="8240">
          <cell r="A8240" t="str">
            <v>GAR5445</v>
          </cell>
          <cell r="B8240">
            <v>488867</v>
          </cell>
          <cell r="C8240" t="str">
            <v>GAR5445</v>
          </cell>
          <cell r="D8240" t="str">
            <v>HYCITE</v>
          </cell>
          <cell r="E8240" t="str">
            <v>RETIRO</v>
          </cell>
          <cell r="F8240" t="str">
            <v>NORMAL</v>
          </cell>
          <cell r="G8240" t="str">
            <v>TF91464</v>
          </cell>
          <cell r="H8240">
            <v>44925</v>
          </cell>
          <cell r="I8240" t="str">
            <v>ENTREGADO</v>
          </cell>
          <cell r="J8240">
            <v>44929</v>
          </cell>
          <cell r="K8240" t="str">
            <v>JOSE FELIX CRUZ QUISNE</v>
          </cell>
          <cell r="L8240" t="str">
            <v>CDLA LUIS MOREJON ALMEID MZ A3 V3 ENTRADA A LADO DE CHIFA REAL GUAYAQUIL SUR 090202, XIMENA  GUAYAS</v>
          </cell>
          <cell r="N8240" t="str">
            <v>99-697-9891</v>
          </cell>
          <cell r="O8240" t="str">
            <v>99-697-9891</v>
          </cell>
          <cell r="P8240" t="str">
            <v>090109</v>
          </cell>
          <cell r="Q8240" t="str">
            <v>GUAYAQUIL</v>
          </cell>
          <cell r="R8240" t="str">
            <v>GUAYAS</v>
          </cell>
          <cell r="S8240" t="str">
            <v>GUAYAQUIL</v>
          </cell>
          <cell r="T8240" t="str">
            <v>FLEXTRANS GYE</v>
          </cell>
          <cell r="U8240" t="str">
            <v>FLEXNETUIO_GYE</v>
          </cell>
          <cell r="V8240">
            <v>0</v>
          </cell>
          <cell r="W8240">
            <v>0</v>
          </cell>
          <cell r="X8240" t="str">
            <v>HYCITE QUITO</v>
          </cell>
          <cell r="Y8240" t="str">
            <v>FLEX NET CALLE 28 DE JUNIO S/N Y GARCIA MORENO ENTRADA LLANO GRANDE</v>
          </cell>
        </row>
        <row r="8241">
          <cell r="A8241" t="str">
            <v>GAR5446</v>
          </cell>
          <cell r="B8241">
            <v>488868</v>
          </cell>
          <cell r="C8241" t="str">
            <v>GAR5446</v>
          </cell>
          <cell r="D8241" t="str">
            <v>HYCITE</v>
          </cell>
          <cell r="E8241" t="str">
            <v>RETIRO</v>
          </cell>
          <cell r="F8241" t="str">
            <v>NORMAL</v>
          </cell>
          <cell r="G8241" t="str">
            <v>TFQ91468</v>
          </cell>
          <cell r="H8241">
            <v>44925</v>
          </cell>
          <cell r="I8241" t="str">
            <v>ENTREGADO</v>
          </cell>
          <cell r="J8241">
            <v>44929</v>
          </cell>
          <cell r="K8241" t="str">
            <v>MARTHA VIVIANA YANEZ ERAZO</v>
          </cell>
          <cell r="L8241" t="str">
            <v>Louvre N43_169 y Av 6 de Diciembre. 1er piso. Multifamiliares el Batan. Provincia de pichincha. Canton quito. Parroquia Jipijapa. Codigo postal 170137. A pocos pasos de la estacion norte de la eco via</v>
          </cell>
          <cell r="M8241" t="str">
            <v/>
          </cell>
          <cell r="N8241" t="str">
            <v>994923483</v>
          </cell>
          <cell r="O8241" t="str">
            <v>994923483</v>
          </cell>
          <cell r="P8241" t="str">
            <v>170301</v>
          </cell>
          <cell r="Q8241" t="str">
            <v>QUITO</v>
          </cell>
          <cell r="R8241" t="str">
            <v>PICHINCHA</v>
          </cell>
          <cell r="S8241" t="str">
            <v>QUITO</v>
          </cell>
          <cell r="T8241" t="str">
            <v>FLEXTRANS UIO</v>
          </cell>
          <cell r="U8241" t="str">
            <v>FLEXNETUIO_LOCAL</v>
          </cell>
          <cell r="V8241">
            <v>0</v>
          </cell>
          <cell r="W8241">
            <v>0</v>
          </cell>
          <cell r="X8241" t="str">
            <v>HYCITE QUITO</v>
          </cell>
          <cell r="Y8241" t="str">
            <v>FLEX NET CALLE 28 DE JUNIO S/N Y GARCIA MORENO ENTRADA LLANO GRANDE</v>
          </cell>
        </row>
        <row r="8242">
          <cell r="A8242" t="str">
            <v>GAR5447</v>
          </cell>
          <cell r="B8242">
            <v>488869</v>
          </cell>
          <cell r="C8242" t="str">
            <v>GAR5447</v>
          </cell>
          <cell r="D8242" t="str">
            <v>HYCITE</v>
          </cell>
          <cell r="E8242" t="str">
            <v>RETIRO</v>
          </cell>
          <cell r="F8242" t="str">
            <v>NORMAL</v>
          </cell>
          <cell r="G8242" t="str">
            <v>031001000228753</v>
          </cell>
          <cell r="H8242">
            <v>44925</v>
          </cell>
          <cell r="I8242" t="str">
            <v>ENTREGADO</v>
          </cell>
          <cell r="J8242">
            <v>44942</v>
          </cell>
          <cell r="K8242" t="str">
            <v>GINA MIREYA MONTESDEOCA PALOMEQUE</v>
          </cell>
          <cell r="L8242" t="str">
            <v>DIRECCION DE DOMICILIO: AV. RAMOS IDUARTE ENTRE AV. UNIVERSITARIA Y OLMEDO, CASA BEIGE PUERTA NEGRA, JUNTO A UNA CEVICHERIA CODIGO POSTAL: 130105 MANABI - PORTOVIEJO</v>
          </cell>
          <cell r="N8242" t="str">
            <v> 0996433115 058650573</v>
          </cell>
          <cell r="O8242" t="str">
            <v> 0996433115 058650573</v>
          </cell>
          <cell r="P8242" t="str">
            <v>130101</v>
          </cell>
          <cell r="Q8242" t="str">
            <v>PORTOVIEJO</v>
          </cell>
          <cell r="R8242" t="str">
            <v>MANABI</v>
          </cell>
          <cell r="S8242" t="str">
            <v>PORTOVIEJO</v>
          </cell>
          <cell r="T8242" t="str">
            <v>TRAMACO</v>
          </cell>
          <cell r="U8242" t="str">
            <v>FLEXNETUIO_PROVINCIA</v>
          </cell>
          <cell r="V8242">
            <v>0</v>
          </cell>
          <cell r="W8242">
            <v>0</v>
          </cell>
          <cell r="X8242" t="str">
            <v>HYCITE QUITO</v>
          </cell>
          <cell r="Y8242" t="str">
            <v>FLEX NET CALLE 28 DE JUNIO S/N Y GARCIA MORENO ENTRADA LLANO GRANDE</v>
          </cell>
        </row>
        <row r="8243">
          <cell r="A8243" t="str">
            <v>22850</v>
          </cell>
          <cell r="B8243">
            <v>488857</v>
          </cell>
          <cell r="C8243" t="str">
            <v>22850</v>
          </cell>
          <cell r="D8243" t="str">
            <v>CARESTINO</v>
          </cell>
          <cell r="E8243" t="str">
            <v>DESPACHO</v>
          </cell>
          <cell r="G8243" t="str">
            <v>031002004145806</v>
          </cell>
          <cell r="H8243">
            <v>44925</v>
          </cell>
          <cell r="I8243" t="str">
            <v>ENTREGADO</v>
          </cell>
          <cell r="J8243">
            <v>44929</v>
          </cell>
          <cell r="K8243" t="str">
            <v>ANA CISNEROS</v>
          </cell>
          <cell r="L8243" t="str">
            <v>AVENIDA MARIANA DE JESUS Y PANZALEO URBANIZACION RIBERA DE LA HACIENDA 64-2. ENTRE FRENTE A LA HACIENDA SAN ISIDRO</v>
          </cell>
          <cell r="N8243" t="str">
            <v>0984120068</v>
          </cell>
          <cell r="O8243" t="str">
            <v>0983230557</v>
          </cell>
          <cell r="P8243" t="str">
            <v>171101</v>
          </cell>
          <cell r="Q8243" t="str">
            <v>RUMIÑAHUI</v>
          </cell>
          <cell r="R8243" t="str">
            <v>PICHINCHA</v>
          </cell>
          <cell r="S8243" t="str">
            <v>SANGOLQUI</v>
          </cell>
          <cell r="T8243" t="str">
            <v>TRAMACO</v>
          </cell>
          <cell r="U8243" t="str">
            <v>FLEXNETGYE_PROVINCIA</v>
          </cell>
          <cell r="V8243">
            <v>1</v>
          </cell>
          <cell r="W8243">
            <v>4.0599999999999996</v>
          </cell>
          <cell r="X8243" t="str">
            <v>FLEXNET ECUADOR - CAREST</v>
          </cell>
          <cell r="Y8243" t="str">
            <v>FERNANDO GUTIERREZ HILL VIA A DAULE KM 8 1/2 ENTRADA A COOPERATIVA JUAN MONTALVO</v>
          </cell>
        </row>
        <row r="8244">
          <cell r="A8244" t="str">
            <v>22921</v>
          </cell>
          <cell r="B8244">
            <v>488858</v>
          </cell>
          <cell r="C8244" t="str">
            <v>22921</v>
          </cell>
          <cell r="D8244" t="str">
            <v>CARESTINO</v>
          </cell>
          <cell r="E8244" t="str">
            <v>DESPACHO</v>
          </cell>
          <cell r="G8244" t="str">
            <v>91455</v>
          </cell>
          <cell r="H8244">
            <v>44925</v>
          </cell>
          <cell r="I8244" t="str">
            <v>ENTREGADO</v>
          </cell>
          <cell r="J8244">
            <v>44929</v>
          </cell>
          <cell r="K8244" t="str">
            <v>OLINDA TORRES FUENTES</v>
          </cell>
          <cell r="L8244" t="str">
            <v>VIA A DAULE, MONTEBELLO, URB TOTTORI MZ 564 V15. ENTRE ATRAS DEL MOTEL LAS PALMAS</v>
          </cell>
          <cell r="N8244" t="str">
            <v>0963507281</v>
          </cell>
          <cell r="O8244" t="str">
            <v>0993393842</v>
          </cell>
          <cell r="P8244" t="str">
            <v>090101</v>
          </cell>
          <cell r="Q8244" t="str">
            <v>GUAYAQUIL</v>
          </cell>
          <cell r="R8244" t="str">
            <v>GUAYAS</v>
          </cell>
          <cell r="S8244" t="str">
            <v>GUAYAQUIL</v>
          </cell>
          <cell r="T8244" t="str">
            <v>ITSACOURIER</v>
          </cell>
          <cell r="U8244" t="str">
            <v>FLEXNETGYE_LOCAL</v>
          </cell>
          <cell r="V8244">
            <v>1</v>
          </cell>
          <cell r="W8244">
            <v>8.3800000000000008</v>
          </cell>
          <cell r="X8244" t="str">
            <v>FLEXNET ECUADOR - CAREST</v>
          </cell>
          <cell r="Y8244" t="str">
            <v>FERNANDO GUTIERREZ HILL VIA A DAULE KM 8 1/2 ENTRADA A COOPERATIVA JUAN MONTALVO</v>
          </cell>
        </row>
        <row r="8245">
          <cell r="A8245" t="str">
            <v>22939</v>
          </cell>
          <cell r="B8245">
            <v>488859</v>
          </cell>
          <cell r="C8245" t="str">
            <v>22939</v>
          </cell>
          <cell r="D8245" t="str">
            <v>CARESTINO</v>
          </cell>
          <cell r="E8245" t="str">
            <v>DESPACHO</v>
          </cell>
          <cell r="G8245" t="str">
            <v>031002004145813</v>
          </cell>
          <cell r="H8245">
            <v>44925</v>
          </cell>
          <cell r="I8245" t="str">
            <v>ENTREGADO</v>
          </cell>
          <cell r="J8245">
            <v>44929</v>
          </cell>
          <cell r="K8245" t="str">
            <v>ALICIA HERRERA</v>
          </cell>
          <cell r="L8245" t="str">
            <v>CALLE A JOSE MARIA GUERRERO N 71-49. ENTRE RIVADENEIRA</v>
          </cell>
          <cell r="N8245" t="str">
            <v>0987363259</v>
          </cell>
          <cell r="P8245" t="str">
            <v>000001</v>
          </cell>
          <cell r="Q8245" t="str">
            <v>QUITO</v>
          </cell>
          <cell r="R8245" t="str">
            <v>PICHINCHA</v>
          </cell>
          <cell r="S8245" t="str">
            <v>BODEGA FLEXNET UIO - RETIRA CLIENTE</v>
          </cell>
          <cell r="T8245" t="str">
            <v>TRAMACO</v>
          </cell>
          <cell r="U8245" t="str">
            <v>FLEXNETGYE_UIO</v>
          </cell>
          <cell r="V8245">
            <v>1</v>
          </cell>
          <cell r="W8245">
            <v>3.41</v>
          </cell>
          <cell r="X8245" t="str">
            <v>FLEXNET ECUADOR - CAREST</v>
          </cell>
          <cell r="Y8245" t="str">
            <v>FERNANDO GUTIERREZ HILL VIA A DAULE KM 8 1/2 ENTRADA A COOPERATIVA JUAN MONTALVO</v>
          </cell>
        </row>
        <row r="8246">
          <cell r="A8246" t="str">
            <v>CLDEV_SIM220183</v>
          </cell>
          <cell r="B8246">
            <v>488856</v>
          </cell>
          <cell r="C8246" t="str">
            <v>CLDEV_SIM220183</v>
          </cell>
          <cell r="D8246" t="str">
            <v>CONECEL_DOCUMENTOS</v>
          </cell>
          <cell r="E8246" t="str">
            <v>DESPACHO</v>
          </cell>
          <cell r="G8246" t="str">
            <v>TF91479</v>
          </cell>
          <cell r="H8246">
            <v>44925</v>
          </cell>
          <cell r="I8246" t="str">
            <v>ENTREGADO</v>
          </cell>
          <cell r="J8246">
            <v>44929</v>
          </cell>
          <cell r="K8246" t="str">
            <v>ROLANDO MORALES / MARIA SUNTAXI</v>
          </cell>
          <cell r="L8246" t="str">
            <v>CIUDADELA SANTA LEONOR MZ 6 SOLAR 17</v>
          </cell>
          <cell r="P8246" t="str">
            <v xml:space="preserve"> VILLAMIL PLAYAS</v>
          </cell>
          <cell r="Q8246" t="str">
            <v>GUAYAQUIL</v>
          </cell>
          <cell r="R8246" t="str">
            <v>GUAYAS</v>
          </cell>
          <cell r="S8246" t="str">
            <v/>
          </cell>
          <cell r="T8246" t="str">
            <v>FLEXTRANS GYE</v>
          </cell>
          <cell r="U8246" t="str">
            <v>FLEXNETUIO_GYE</v>
          </cell>
          <cell r="V8246">
            <v>1</v>
          </cell>
          <cell r="X8246" t="str">
            <v>FLEXNET</v>
          </cell>
        </row>
        <row r="8247">
          <cell r="A8247" t="str">
            <v>CLDEV_SIM220190</v>
          </cell>
          <cell r="B8247">
            <v>488855</v>
          </cell>
          <cell r="C8247" t="str">
            <v>CLDEV_SIM220190</v>
          </cell>
          <cell r="D8247" t="str">
            <v>CONECEL_DOCUMENTOS</v>
          </cell>
          <cell r="E8247" t="str">
            <v>DESPACHO</v>
          </cell>
          <cell r="G8247" t="str">
            <v>FT77214</v>
          </cell>
          <cell r="H8247">
            <v>44925</v>
          </cell>
          <cell r="I8247" t="str">
            <v>ENTREGADO</v>
          </cell>
          <cell r="J8247">
            <v>44929</v>
          </cell>
          <cell r="K8247" t="str">
            <v>CRISTIAN ZAMBRANO / CAROLINA PÉREZ</v>
          </cell>
          <cell r="L8247" t="str">
            <v>AV. AMAZONAS N44-124 Y LUIS BARBERY, EDIFICIO COLOR BLANCO</v>
          </cell>
          <cell r="P8247" t="str">
            <v>000001</v>
          </cell>
          <cell r="Q8247" t="str">
            <v>QUITO</v>
          </cell>
          <cell r="R8247" t="str">
            <v>PICHINCHA</v>
          </cell>
          <cell r="S8247" t="str">
            <v>BODEGA FLEXNET UIO - RETIRA CLIENTE</v>
          </cell>
          <cell r="T8247" t="str">
            <v>TRAMACO</v>
          </cell>
          <cell r="U8247" t="str">
            <v>FLEXNETUIO_LOCAL</v>
          </cell>
          <cell r="V8247">
            <v>1</v>
          </cell>
          <cell r="X8247" t="str">
            <v>FLEXNET</v>
          </cell>
        </row>
        <row r="8248">
          <cell r="A8248" t="str">
            <v>25149</v>
          </cell>
          <cell r="B8248">
            <v>488854</v>
          </cell>
          <cell r="C8248" t="str">
            <v>25149</v>
          </cell>
          <cell r="D8248" t="str">
            <v>WORLINASLI</v>
          </cell>
          <cell r="E8248" t="str">
            <v>DESPACHO</v>
          </cell>
          <cell r="F8248" t="str">
            <v>NORMAL</v>
          </cell>
          <cell r="G8248" t="str">
            <v>91391</v>
          </cell>
          <cell r="H8248">
            <v>44925</v>
          </cell>
          <cell r="I8248" t="str">
            <v>ENTREGADO</v>
          </cell>
          <cell r="J8248">
            <v>44929</v>
          </cell>
          <cell r="K8248" t="str">
            <v>MICHAEL ALEXY CEVALLOS FARIAS</v>
          </cell>
          <cell r="L8248" t="str">
            <v>PLACIDO CAAMANO Y SAN IGNACIO CONSERJERIA TIMBRE APARTE</v>
          </cell>
          <cell r="N8248" t="str">
            <v>0984264998</v>
          </cell>
          <cell r="O8248" t="str">
            <v>0983105988</v>
          </cell>
          <cell r="P8248" t="str">
            <v>170523</v>
          </cell>
          <cell r="Q8248" t="str">
            <v>QUITO</v>
          </cell>
          <cell r="R8248" t="str">
            <v>PICHINCHA</v>
          </cell>
          <cell r="S8248" t="str">
            <v>QUITO</v>
          </cell>
          <cell r="U8248" t="str">
            <v>FLEXNETGYE_UIO</v>
          </cell>
          <cell r="V8248">
            <v>1</v>
          </cell>
          <cell r="W8248">
            <v>3.5</v>
          </cell>
          <cell r="X8248" t="str">
            <v>FLEXNET ECUADOR - WORLIN</v>
          </cell>
          <cell r="Y8248" t="str">
            <v>FERNANDO GUTIERREZ HILL VIA A DAULE KM 8 1/2 ENTRADA A COOPERATIVA JUAN MONTALVO</v>
          </cell>
        </row>
        <row r="8249">
          <cell r="A8249" t="str">
            <v>9580</v>
          </cell>
          <cell r="B8249">
            <v>488852</v>
          </cell>
          <cell r="C8249" t="str">
            <v>9580</v>
          </cell>
          <cell r="D8249" t="str">
            <v>DEGSO</v>
          </cell>
          <cell r="E8249" t="str">
            <v>DESPACHO</v>
          </cell>
          <cell r="F8249" t="str">
            <v>NORMAL</v>
          </cell>
          <cell r="G8249" t="str">
            <v>FT77211</v>
          </cell>
          <cell r="H8249">
            <v>44925</v>
          </cell>
          <cell r="I8249" t="str">
            <v>ENTREGADO</v>
          </cell>
          <cell r="J8249">
            <v>44929</v>
          </cell>
          <cell r="K8249" t="str">
            <v>PALMERAS DE LOS ANDES S.A.</v>
          </cell>
          <cell r="L8249" t="str">
            <v xml:space="preserve">DIRECCION: KM1 ½ VIA SANGOLQUI ? TAMBILLO ?TEL:2984900 EXT 2323 /ENTREGAR EL DIA MARTES </v>
          </cell>
          <cell r="M8249" t="str">
            <v>1790175197001</v>
          </cell>
          <cell r="N8249" t="str">
            <v>99-832-0225</v>
          </cell>
          <cell r="O8249" t="str">
            <v>99-832-0225</v>
          </cell>
          <cell r="P8249" t="str">
            <v>171101</v>
          </cell>
          <cell r="Q8249" t="str">
            <v>RUMIÑAHUI</v>
          </cell>
          <cell r="R8249" t="str">
            <v>PICHINCHA</v>
          </cell>
          <cell r="S8249" t="str">
            <v>SANGOLQUI</v>
          </cell>
          <cell r="U8249" t="str">
            <v>FLEXNETUIO_LOCAL</v>
          </cell>
          <cell r="V8249">
            <v>2</v>
          </cell>
          <cell r="W8249">
            <v>4.5</v>
          </cell>
          <cell r="X8249" t="str">
            <v>FLEXNET</v>
          </cell>
          <cell r="Y8249" t="str">
            <v>FLEX NET CALLE 28 DE JUNIO S/N Y GARCIA MORENO ENTRADA LLANO GRANDE</v>
          </cell>
        </row>
        <row r="8250">
          <cell r="A8250" t="str">
            <v>LDCGYERA02</v>
          </cell>
          <cell r="B8250">
            <v>488848</v>
          </cell>
          <cell r="C8250" t="str">
            <v>LDCGYERA02</v>
          </cell>
          <cell r="D8250" t="str">
            <v>CONECEL_DOCUMENTOS</v>
          </cell>
          <cell r="E8250" t="str">
            <v>DESPACHO</v>
          </cell>
          <cell r="F8250" t="str">
            <v>NORMAL</v>
          </cell>
          <cell r="G8250" t="str">
            <v>TF91386</v>
          </cell>
          <cell r="H8250">
            <v>44925</v>
          </cell>
          <cell r="I8250" t="str">
            <v>ENTREGADO</v>
          </cell>
          <cell r="J8250">
            <v>44929</v>
          </cell>
          <cell r="K8250" t="str">
            <v>YOEL RAMIREZ/ADT</v>
          </cell>
          <cell r="L8250" t="str">
            <v>QUITO: YANEZ PINZON Y COLON EDIFICIO RIGEL PISO 3</v>
          </cell>
          <cell r="M8250" t="str">
            <v>0</v>
          </cell>
          <cell r="N8250" t="str">
            <v>961420773</v>
          </cell>
          <cell r="O8250" t="str">
            <v>991964580</v>
          </cell>
          <cell r="P8250" t="str">
            <v>QUITO</v>
          </cell>
          <cell r="Q8250" t="str">
            <v>QUITO</v>
          </cell>
          <cell r="R8250" t="str">
            <v>PICHINCHA</v>
          </cell>
          <cell r="T8250" t="str">
            <v>TRANSERVISS</v>
          </cell>
          <cell r="U8250" t="str">
            <v>FLEXNETGYE_UIO</v>
          </cell>
          <cell r="V8250">
            <v>1</v>
          </cell>
          <cell r="W8250">
            <v>1</v>
          </cell>
          <cell r="X8250" t="str">
            <v>FLEXNET</v>
          </cell>
          <cell r="Y8250" t="str">
            <v>FLEX NET GYE KM 8.5 VIA DAULE</v>
          </cell>
        </row>
        <row r="8251">
          <cell r="A8251" t="str">
            <v>LDCGYEALS12</v>
          </cell>
          <cell r="B8251">
            <v>488849</v>
          </cell>
          <cell r="C8251" t="str">
            <v>LDCGYEALS12</v>
          </cell>
          <cell r="D8251" t="str">
            <v>CONECEL_DOCUMENTOS</v>
          </cell>
          <cell r="E8251" t="str">
            <v>DESPACHO</v>
          </cell>
          <cell r="F8251" t="str">
            <v>NORMAL</v>
          </cell>
          <cell r="G8251" t="str">
            <v>TF91387</v>
          </cell>
          <cell r="H8251">
            <v>44925</v>
          </cell>
          <cell r="I8251" t="str">
            <v>ENTREGADO</v>
          </cell>
          <cell r="J8251">
            <v>44929</v>
          </cell>
          <cell r="K8251" t="str">
            <v>MARIA FERNANDA MUNOZ/CANT</v>
          </cell>
          <cell r="L8251" t="str">
            <v xml:space="preserve">QUITO AV. 10 DE AGOSTO N34-601 Y JUAN PABLO SANZ </v>
          </cell>
          <cell r="M8251" t="str">
            <v>0</v>
          </cell>
          <cell r="N8251" t="str">
            <v>998118542/979067498</v>
          </cell>
          <cell r="O8251" t="str">
            <v>960709009</v>
          </cell>
          <cell r="P8251" t="str">
            <v>QUITO</v>
          </cell>
          <cell r="Q8251" t="str">
            <v>QUITO</v>
          </cell>
          <cell r="R8251" t="str">
            <v>PICHINCHA</v>
          </cell>
          <cell r="T8251" t="str">
            <v>TRANSERVISS</v>
          </cell>
          <cell r="U8251" t="str">
            <v>FLEXNETGYE_UIO</v>
          </cell>
          <cell r="V8251">
            <v>1</v>
          </cell>
          <cell r="W8251">
            <v>1</v>
          </cell>
          <cell r="X8251" t="str">
            <v>FLEXNET</v>
          </cell>
          <cell r="Y8251" t="str">
            <v>FLEX NET GYE KM 8.5 VIA DAULE</v>
          </cell>
        </row>
        <row r="8252">
          <cell r="A8252" t="str">
            <v>98790779</v>
          </cell>
          <cell r="B8252">
            <v>488835</v>
          </cell>
          <cell r="C8252" t="str">
            <v>98790779</v>
          </cell>
          <cell r="D8252" t="str">
            <v>HYCITE</v>
          </cell>
          <cell r="E8252" t="str">
            <v>DESPACHO</v>
          </cell>
          <cell r="F8252" t="str">
            <v>NORMAL</v>
          </cell>
          <cell r="G8252" t="str">
            <v>TF91454</v>
          </cell>
          <cell r="H8252">
            <v>44925</v>
          </cell>
          <cell r="I8252" t="str">
            <v>ENTREGADO</v>
          </cell>
          <cell r="J8252">
            <v>44929</v>
          </cell>
          <cell r="K8252" t="str">
            <v>MARIA SUAREZ</v>
          </cell>
          <cell r="L8252" t="str">
            <v>CERRO REDONDO COOP FRENTE LUCHA POPULAR MZ E SL 15 DURAN-DURAN EL RECREO 092404 GUAYAS</v>
          </cell>
          <cell r="M8252" t="str">
            <v/>
          </cell>
          <cell r="N8252" t="str">
            <v>0939290308</v>
          </cell>
          <cell r="O8252" t="str">
            <v>0939290308</v>
          </cell>
          <cell r="P8252" t="str">
            <v>092404</v>
          </cell>
          <cell r="Q8252" t="str">
            <v>DURAN</v>
          </cell>
          <cell r="R8252" t="str">
            <v>GUAYAS</v>
          </cell>
          <cell r="S8252" t="str">
            <v>ELOY ALFARO (DURAN)</v>
          </cell>
          <cell r="T8252" t="str">
            <v>CARGO UNION</v>
          </cell>
          <cell r="U8252" t="str">
            <v>FLEXNETUIO_GYE</v>
          </cell>
          <cell r="V8252">
            <v>1</v>
          </cell>
          <cell r="W8252">
            <v>0.2</v>
          </cell>
          <cell r="X8252" t="str">
            <v>HYCITE QUITO</v>
          </cell>
          <cell r="Y8252" t="str">
            <v>FLEX NET CALLE 28 DE JUNIO S/N Y GARCIA MORENO ENTRADA LLANO GRANDE</v>
          </cell>
        </row>
        <row r="8253">
          <cell r="A8253" t="str">
            <v>98783379</v>
          </cell>
          <cell r="B8253">
            <v>488803</v>
          </cell>
          <cell r="C8253" t="str">
            <v>98783379</v>
          </cell>
          <cell r="D8253" t="str">
            <v>HYCITE</v>
          </cell>
          <cell r="E8253" t="str">
            <v>DESPACHO</v>
          </cell>
          <cell r="F8253" t="str">
            <v>NORMAL</v>
          </cell>
          <cell r="G8253" t="str">
            <v>TFQ91433 / TFQ4217</v>
          </cell>
          <cell r="H8253">
            <v>44925</v>
          </cell>
          <cell r="I8253" t="str">
            <v>ENTREGADO</v>
          </cell>
          <cell r="J8253">
            <v>44932</v>
          </cell>
          <cell r="K8253" t="str">
            <v>JUAN ROMAN</v>
          </cell>
          <cell r="L8253" t="str">
            <v>CALLE RICARDO IZURIETA DEL CVASTILLO CALLE 0 EDIFICIO NEIRA BLANCO CON PLOMO DEPARTAMENTO 7</v>
          </cell>
          <cell r="N8253" t="str">
            <v>0987166631</v>
          </cell>
          <cell r="P8253" t="str">
            <v>170409</v>
          </cell>
          <cell r="Q8253" t="str">
            <v>QUITO</v>
          </cell>
          <cell r="R8253" t="str">
            <v>PICHINCHA</v>
          </cell>
          <cell r="S8253" t="str">
            <v>QUITO</v>
          </cell>
          <cell r="T8253" t="str">
            <v>FLEXTRANS UIO</v>
          </cell>
          <cell r="U8253" t="str">
            <v>FLEXNETUIO_LOCAL</v>
          </cell>
          <cell r="V8253">
            <v>1</v>
          </cell>
          <cell r="W8253">
            <v>9.6</v>
          </cell>
          <cell r="X8253" t="str">
            <v>HYCITE QUITO</v>
          </cell>
          <cell r="Y8253" t="str">
            <v>FLEX NET CALLE 28 DE JUNIO S/N Y GARCIA MORENO ENTRADA LLANO GRANDE</v>
          </cell>
        </row>
        <row r="8254">
          <cell r="A8254" t="str">
            <v>98783541</v>
          </cell>
          <cell r="B8254">
            <v>488804</v>
          </cell>
          <cell r="C8254" t="str">
            <v>98783541</v>
          </cell>
          <cell r="D8254" t="str">
            <v>HYCITE</v>
          </cell>
          <cell r="E8254" t="str">
            <v>DESPACHO</v>
          </cell>
          <cell r="F8254" t="str">
            <v>NORMAL</v>
          </cell>
          <cell r="G8254" t="str">
            <v>031002004145542</v>
          </cell>
          <cell r="H8254">
            <v>44925</v>
          </cell>
          <cell r="I8254" t="str">
            <v>ENTREGADO</v>
          </cell>
          <cell r="J8254">
            <v>44929</v>
          </cell>
          <cell r="K8254" t="str">
            <v>ALEJANDRINA ALCIVAR</v>
          </cell>
          <cell r="L8254" t="str">
            <v>OSWALDO LOOR Y BENJAMIN CARRION ENTRADA POR IGLESIA GUADALIPE PORTOVIEJO// SANTA CRUZ ANDRES DE VERA 130106 MANABI</v>
          </cell>
          <cell r="M8254" t="str">
            <v/>
          </cell>
          <cell r="N8254" t="str">
            <v>0939779097</v>
          </cell>
          <cell r="O8254" t="str">
            <v>0939779097</v>
          </cell>
          <cell r="P8254" t="str">
            <v>130106</v>
          </cell>
          <cell r="Q8254" t="str">
            <v>PORTOVIEJO</v>
          </cell>
          <cell r="R8254" t="str">
            <v>MANABI</v>
          </cell>
          <cell r="S8254" t="str">
            <v>PORTOVIEJO</v>
          </cell>
          <cell r="T8254" t="str">
            <v>TRAMACO</v>
          </cell>
          <cell r="U8254" t="str">
            <v>FLEXNETUIO_PROVINCIA</v>
          </cell>
          <cell r="V8254">
            <v>1</v>
          </cell>
          <cell r="W8254">
            <v>7</v>
          </cell>
          <cell r="X8254" t="str">
            <v>HYCITE QUITO</v>
          </cell>
          <cell r="Y8254" t="str">
            <v>FLEX NET CALLE 28 DE JUNIO S/N Y GARCIA MORENO ENTRADA LLANO GRANDE</v>
          </cell>
        </row>
        <row r="8255">
          <cell r="A8255" t="str">
            <v>98783876</v>
          </cell>
          <cell r="B8255">
            <v>488805</v>
          </cell>
          <cell r="C8255" t="str">
            <v>98783876</v>
          </cell>
          <cell r="D8255" t="str">
            <v>HYCITE</v>
          </cell>
          <cell r="E8255" t="str">
            <v>DESPACHO</v>
          </cell>
          <cell r="F8255" t="str">
            <v>NORMAL</v>
          </cell>
          <cell r="G8255" t="str">
            <v>031002004145543</v>
          </cell>
          <cell r="H8255">
            <v>44925</v>
          </cell>
          <cell r="I8255" t="str">
            <v>ENTREGADO</v>
          </cell>
          <cell r="J8255">
            <v>44929</v>
          </cell>
          <cell r="K8255" t="str">
            <v>NELY MERA</v>
          </cell>
          <cell r="L8255" t="str">
            <v>CL 28 DE JULIO-CL KENNEDY A UNA CUADRA DE LOS TANQUES DE AGUA PTBL CAYAMBE-BR ALVAREZ CHIRIBOGA CAYAMBE 171002 PICHINCHA</v>
          </cell>
          <cell r="N8255" t="str">
            <v>0991188259</v>
          </cell>
          <cell r="O8255" t="str">
            <v>0991188259</v>
          </cell>
          <cell r="P8255" t="str">
            <v>171002</v>
          </cell>
          <cell r="Q8255" t="str">
            <v>CAYAMBE</v>
          </cell>
          <cell r="R8255" t="str">
            <v>PICHINCHA</v>
          </cell>
          <cell r="S8255" t="str">
            <v>CAYAMBE - PRIMERO DE MAYO</v>
          </cell>
          <cell r="T8255" t="str">
            <v>TRAMACO</v>
          </cell>
          <cell r="U8255" t="str">
            <v>FLEXNETUIO_PROVINCIA</v>
          </cell>
          <cell r="V8255">
            <v>1</v>
          </cell>
          <cell r="W8255">
            <v>7.1</v>
          </cell>
          <cell r="X8255" t="str">
            <v>HYCITE QUITO</v>
          </cell>
          <cell r="Y8255" t="str">
            <v>FLEX NET CALLE 28 DE JUNIO S/N Y GARCIA MORENO ENTRADA LLANO GRANDE</v>
          </cell>
        </row>
        <row r="8256">
          <cell r="A8256" t="str">
            <v>98784140</v>
          </cell>
          <cell r="B8256">
            <v>488806</v>
          </cell>
          <cell r="C8256" t="str">
            <v>98784140</v>
          </cell>
          <cell r="D8256" t="str">
            <v>HYCITE</v>
          </cell>
          <cell r="E8256" t="str">
            <v>DESPACHO</v>
          </cell>
          <cell r="F8256" t="str">
            <v>NORMAL</v>
          </cell>
          <cell r="G8256" t="str">
            <v>031002004145544</v>
          </cell>
          <cell r="H8256">
            <v>44925</v>
          </cell>
          <cell r="I8256" t="str">
            <v>ENTREGADO</v>
          </cell>
          <cell r="J8256">
            <v>44929</v>
          </cell>
          <cell r="K8256" t="str">
            <v>CARMEN MARCHAN</v>
          </cell>
          <cell r="L8256" t="str">
            <v>CDLA LA VICTORIA MZ C V-10 AL LADO DEL ALMACEN KIA MOTOS ESMERALDAS-CDLA LA VICTORIA SIMON PLATA TORRES 080117 ESMERALDAS</v>
          </cell>
          <cell r="M8256" t="str">
            <v/>
          </cell>
          <cell r="N8256" t="str">
            <v>0982825020</v>
          </cell>
          <cell r="O8256" t="str">
            <v>0982825020</v>
          </cell>
          <cell r="P8256" t="str">
            <v>080117</v>
          </cell>
          <cell r="Q8256" t="str">
            <v>ESMERALDAS</v>
          </cell>
          <cell r="R8256" t="str">
            <v>ESMERALDAS</v>
          </cell>
          <cell r="S8256" t="str">
            <v>ESMERALDAS</v>
          </cell>
          <cell r="T8256" t="str">
            <v>TRAMACO</v>
          </cell>
          <cell r="U8256" t="str">
            <v>FLEXNETUIO_PROVINCIA</v>
          </cell>
          <cell r="V8256">
            <v>1</v>
          </cell>
          <cell r="W8256">
            <v>6.5</v>
          </cell>
          <cell r="X8256" t="str">
            <v>HYCITE QUITO</v>
          </cell>
          <cell r="Y8256" t="str">
            <v>FLEX NET CALLE 28 DE JUNIO S/N Y GARCIA MORENO ENTRADA LLANO GRANDE</v>
          </cell>
        </row>
        <row r="8257">
          <cell r="A8257" t="str">
            <v>98784376</v>
          </cell>
          <cell r="B8257">
            <v>488807</v>
          </cell>
          <cell r="C8257" t="str">
            <v>98784376</v>
          </cell>
          <cell r="D8257" t="str">
            <v>HYCITE</v>
          </cell>
          <cell r="E8257" t="str">
            <v>DESPACHO</v>
          </cell>
          <cell r="F8257" t="str">
            <v>NORMAL</v>
          </cell>
          <cell r="G8257" t="str">
            <v>TFQ91434</v>
          </cell>
          <cell r="H8257">
            <v>44925</v>
          </cell>
          <cell r="I8257" t="str">
            <v>ENTREGADO</v>
          </cell>
          <cell r="J8257">
            <v>44929</v>
          </cell>
          <cell r="K8257" t="str">
            <v>OSWALDO LOPEZ</v>
          </cell>
          <cell r="L8257" t="str">
            <v>CALLE JUAN DE ASCARAY 205 JUAN MONTALVO QUITO // TUMBACO TUMBACO 170184 PICHINCHA</v>
          </cell>
          <cell r="N8257" t="str">
            <v>0999196081</v>
          </cell>
          <cell r="O8257" t="str">
            <v>0999196081</v>
          </cell>
          <cell r="P8257" t="str">
            <v>170208</v>
          </cell>
          <cell r="Q8257" t="str">
            <v>QUITO</v>
          </cell>
          <cell r="R8257" t="str">
            <v>PICHINCHA</v>
          </cell>
          <cell r="S8257" t="str">
            <v>CALDERON (CARAPUNGO)</v>
          </cell>
          <cell r="T8257" t="str">
            <v>FLEXTRANS UIO</v>
          </cell>
          <cell r="U8257" t="str">
            <v>FLEXNETUIO_LOCAL</v>
          </cell>
          <cell r="V8257">
            <v>1</v>
          </cell>
          <cell r="W8257">
            <v>8</v>
          </cell>
          <cell r="X8257" t="str">
            <v>HYCITE QUITO</v>
          </cell>
          <cell r="Y8257" t="str">
            <v>FLEX NET CALLE 28 DE JUNIO S/N Y GARCIA MORENO ENTRADA LLANO GRANDE</v>
          </cell>
        </row>
        <row r="8258">
          <cell r="A8258" t="str">
            <v>98784503</v>
          </cell>
          <cell r="B8258">
            <v>488808</v>
          </cell>
          <cell r="C8258" t="str">
            <v>98784503</v>
          </cell>
          <cell r="D8258" t="str">
            <v>HYCITE</v>
          </cell>
          <cell r="E8258" t="str">
            <v>DESPACHO</v>
          </cell>
          <cell r="F8258" t="str">
            <v>NORMAL</v>
          </cell>
          <cell r="G8258" t="str">
            <v>TFQ91435</v>
          </cell>
          <cell r="H8258">
            <v>44925</v>
          </cell>
          <cell r="I8258" t="str">
            <v>ENTREGADO</v>
          </cell>
          <cell r="J8258">
            <v>44929</v>
          </cell>
          <cell r="K8258" t="str">
            <v>CINTHYA VILLAGOMEZ</v>
          </cell>
          <cell r="L8258" t="str">
            <v>AV YANACONA Y 3ER TRANSVERSAL CONJ EL CONDADO DEL MAGISTERIO JUNTO AL QUITO//EL CONDADO EL CONDADO 170134 PICHINCHA</v>
          </cell>
          <cell r="N8258" t="str">
            <v>0986822136 / 991470062</v>
          </cell>
          <cell r="O8258" t="str">
            <v>0986822136 / 991470062</v>
          </cell>
          <cell r="P8258" t="str">
            <v>170208</v>
          </cell>
          <cell r="Q8258" t="str">
            <v>QUITO</v>
          </cell>
          <cell r="R8258" t="str">
            <v>PICHINCHA</v>
          </cell>
          <cell r="S8258" t="str">
            <v>CALDERON (CARAPUNGO)</v>
          </cell>
          <cell r="T8258" t="str">
            <v>FLEXTRANS UIO</v>
          </cell>
          <cell r="U8258" t="str">
            <v>FLEXNETUIO_LOCAL</v>
          </cell>
          <cell r="V8258">
            <v>1</v>
          </cell>
          <cell r="W8258">
            <v>13.6</v>
          </cell>
          <cell r="X8258" t="str">
            <v>HYCITE QUITO</v>
          </cell>
          <cell r="Y8258" t="str">
            <v>FLEX NET CALLE 28 DE JUNIO S/N Y GARCIA MORENO ENTRADA LLANO GRANDE</v>
          </cell>
        </row>
        <row r="8259">
          <cell r="A8259" t="str">
            <v>98785385</v>
          </cell>
          <cell r="B8259">
            <v>488809</v>
          </cell>
          <cell r="C8259" t="str">
            <v>98785385</v>
          </cell>
          <cell r="D8259" t="str">
            <v>HYCITE</v>
          </cell>
          <cell r="E8259" t="str">
            <v>DESPACHO</v>
          </cell>
          <cell r="F8259" t="str">
            <v>NORMAL</v>
          </cell>
          <cell r="G8259" t="str">
            <v>TFQ91436</v>
          </cell>
          <cell r="H8259">
            <v>44925</v>
          </cell>
          <cell r="I8259" t="str">
            <v>ENTREGADO</v>
          </cell>
          <cell r="J8259">
            <v>44929</v>
          </cell>
          <cell r="K8259" t="str">
            <v>OSCAR SARANGO</v>
          </cell>
          <cell r="L8259" t="str">
            <v>JORGE GACES N60-87 FRANCISCO DE LA TORRE FRENTE AL KFC QUITO// NORTE COMITE DEL PUEBLO 170306 PICHINCHA</v>
          </cell>
          <cell r="M8259" t="str">
            <v/>
          </cell>
          <cell r="N8259" t="str">
            <v>0999243751</v>
          </cell>
          <cell r="O8259" t="str">
            <v>0999243751</v>
          </cell>
          <cell r="P8259" t="str">
            <v>170306</v>
          </cell>
          <cell r="Q8259" t="str">
            <v>QUITO</v>
          </cell>
          <cell r="R8259" t="str">
            <v>PICHINCHA</v>
          </cell>
          <cell r="S8259" t="str">
            <v>QUITO</v>
          </cell>
          <cell r="T8259" t="str">
            <v>FLEXTRANS UIO</v>
          </cell>
          <cell r="U8259" t="str">
            <v>FLEXNETUIO_LOCAL</v>
          </cell>
          <cell r="V8259">
            <v>1</v>
          </cell>
          <cell r="W8259">
            <v>2.5</v>
          </cell>
          <cell r="X8259" t="str">
            <v>HYCITE QUITO</v>
          </cell>
          <cell r="Y8259" t="str">
            <v>FLEX NET CALLE 28 DE JUNIO S/N Y GARCIA MORENO ENTRADA LLANO GRANDE</v>
          </cell>
        </row>
        <row r="8260">
          <cell r="A8260" t="str">
            <v>98785782</v>
          </cell>
          <cell r="B8260">
            <v>488810</v>
          </cell>
          <cell r="C8260" t="str">
            <v>98785782</v>
          </cell>
          <cell r="D8260" t="str">
            <v>HYCITE</v>
          </cell>
          <cell r="E8260" t="str">
            <v>DESPACHO</v>
          </cell>
          <cell r="F8260" t="str">
            <v>NORMAL</v>
          </cell>
          <cell r="G8260" t="str">
            <v>TFQ91437</v>
          </cell>
          <cell r="H8260">
            <v>44925</v>
          </cell>
          <cell r="I8260" t="str">
            <v>ENTREGADO</v>
          </cell>
          <cell r="J8260">
            <v>44929</v>
          </cell>
          <cell r="K8260" t="str">
            <v>BETTY CHAVEZ</v>
          </cell>
          <cell r="L8260" t="str">
            <v>MARIA DE LA VEGA #74-60 Y MANUELA QUIROGA QUITO//PONCIANO COTOCOLLAO 170124 PICHINCHA</v>
          </cell>
          <cell r="N8260" t="str">
            <v>0995693809</v>
          </cell>
          <cell r="O8260" t="str">
            <v>0995693809</v>
          </cell>
          <cell r="P8260" t="str">
            <v>000001</v>
          </cell>
          <cell r="Q8260" t="str">
            <v>QUITO</v>
          </cell>
          <cell r="R8260" t="str">
            <v>PICHINCHA</v>
          </cell>
          <cell r="S8260" t="str">
            <v>BODEGA FLEXNET UIO - RETIRA CLIENTE</v>
          </cell>
          <cell r="T8260" t="str">
            <v>FLEXTRANS UIO</v>
          </cell>
          <cell r="U8260" t="str">
            <v>FLEXNETUIO_LOCAL</v>
          </cell>
          <cell r="V8260">
            <v>1</v>
          </cell>
          <cell r="W8260">
            <v>7.4</v>
          </cell>
          <cell r="X8260" t="str">
            <v>HYCITE QUITO</v>
          </cell>
          <cell r="Y8260" t="str">
            <v>FLEX NET CALLE 28 DE JUNIO S/N Y GARCIA MORENO ENTRADA LLANO GRANDE</v>
          </cell>
        </row>
        <row r="8261">
          <cell r="A8261" t="str">
            <v>98785853</v>
          </cell>
          <cell r="B8261">
            <v>488811</v>
          </cell>
          <cell r="C8261" t="str">
            <v>98785853</v>
          </cell>
          <cell r="D8261" t="str">
            <v>HYCITE</v>
          </cell>
          <cell r="E8261" t="str">
            <v>DESPACHO</v>
          </cell>
          <cell r="F8261" t="str">
            <v>NORMAL</v>
          </cell>
          <cell r="G8261" t="str">
            <v>TF91438</v>
          </cell>
          <cell r="H8261">
            <v>44925</v>
          </cell>
          <cell r="I8261" t="str">
            <v>ENTREGADO</v>
          </cell>
          <cell r="J8261">
            <v>44929</v>
          </cell>
          <cell r="K8261" t="str">
            <v>FERNANDO NUNEZ</v>
          </cell>
          <cell r="L8261" t="str">
            <v>CDLA ALAMOS DE LA ATARAZANA MZ K V 14 C GUAYAQUIL//NORTE  TARQUI 090505 GUAYAS</v>
          </cell>
          <cell r="M8261" t="str">
            <v/>
          </cell>
          <cell r="N8261" t="str">
            <v>0978646346</v>
          </cell>
          <cell r="O8261" t="str">
            <v>0978646346</v>
          </cell>
          <cell r="P8261" t="str">
            <v>090505</v>
          </cell>
          <cell r="Q8261" t="str">
            <v>GUAYAQUIL</v>
          </cell>
          <cell r="R8261" t="str">
            <v>GUAYAS</v>
          </cell>
          <cell r="S8261" t="str">
            <v>GUAYAQUIL</v>
          </cell>
          <cell r="T8261" t="str">
            <v>FLEXTRANS GYE</v>
          </cell>
          <cell r="U8261" t="str">
            <v>FLEXNETUIO_GYE</v>
          </cell>
          <cell r="V8261">
            <v>1</v>
          </cell>
          <cell r="W8261">
            <v>9.5</v>
          </cell>
          <cell r="X8261" t="str">
            <v>HYCITE QUITO</v>
          </cell>
          <cell r="Y8261" t="str">
            <v>FLEX NET CALLE 28 DE JUNIO S/N Y GARCIA MORENO ENTRADA LLANO GRANDE</v>
          </cell>
        </row>
        <row r="8262">
          <cell r="A8262" t="str">
            <v>98786055</v>
          </cell>
          <cell r="B8262">
            <v>488812</v>
          </cell>
          <cell r="C8262" t="str">
            <v>98786055</v>
          </cell>
          <cell r="D8262" t="str">
            <v>HYCITE</v>
          </cell>
          <cell r="E8262" t="str">
            <v>DESPACHO</v>
          </cell>
          <cell r="F8262" t="str">
            <v>NORMAL</v>
          </cell>
          <cell r="G8262" t="str">
            <v>TF91439</v>
          </cell>
          <cell r="H8262">
            <v>44925</v>
          </cell>
          <cell r="I8262" t="str">
            <v>ENTREGADO</v>
          </cell>
          <cell r="J8262">
            <v>44929</v>
          </cell>
          <cell r="K8262" t="str">
            <v>JOSE ESCOBAR</v>
          </cell>
          <cell r="L8262" t="str">
            <v>SAUCES 4 MZ 362 VILLA 52 DIAGONAL A PELUQUERIA LUCY GUAYAQUIL / NORTE TARQUI 090504 GUAYAS</v>
          </cell>
          <cell r="M8262" t="str">
            <v/>
          </cell>
          <cell r="N8262" t="str">
            <v>0963273616</v>
          </cell>
          <cell r="O8262" t="str">
            <v>0963273616</v>
          </cell>
          <cell r="P8262" t="str">
            <v>090504</v>
          </cell>
          <cell r="Q8262" t="str">
            <v>GUAYAQUIL</v>
          </cell>
          <cell r="R8262" t="str">
            <v>GUAYAS</v>
          </cell>
          <cell r="S8262" t="str">
            <v>GUAYAQUIL</v>
          </cell>
          <cell r="T8262" t="str">
            <v>CARGO UNION</v>
          </cell>
          <cell r="U8262" t="str">
            <v>FLEXNETUIO_GYE</v>
          </cell>
          <cell r="V8262">
            <v>1</v>
          </cell>
          <cell r="W8262">
            <v>2.9</v>
          </cell>
          <cell r="X8262" t="str">
            <v>HYCITE QUITO</v>
          </cell>
          <cell r="Y8262" t="str">
            <v>FLEX NET CALLE 28 DE JUNIO S/N Y GARCIA MORENO ENTRADA LLANO GRANDE</v>
          </cell>
        </row>
        <row r="8263">
          <cell r="A8263" t="str">
            <v>98786370</v>
          </cell>
          <cell r="B8263">
            <v>488813</v>
          </cell>
          <cell r="C8263" t="str">
            <v>98786370</v>
          </cell>
          <cell r="D8263" t="str">
            <v>HYCITE</v>
          </cell>
          <cell r="E8263" t="str">
            <v>DESPACHO</v>
          </cell>
          <cell r="F8263" t="str">
            <v>NORMAL</v>
          </cell>
          <cell r="G8263" t="str">
            <v>TF91440</v>
          </cell>
          <cell r="H8263">
            <v>44925</v>
          </cell>
          <cell r="I8263" t="str">
            <v>ENTREGADO</v>
          </cell>
          <cell r="J8263">
            <v>44929</v>
          </cell>
          <cell r="K8263" t="str">
            <v>FANNY MORAN</v>
          </cell>
          <cell r="L8263" t="str">
            <v>DALIAS SOLAR 16 Y JOSE RODRIGUEZ GUAYAQUIL  TARQUI 090501 GUAYAS</v>
          </cell>
          <cell r="M8263" t="str">
            <v/>
          </cell>
          <cell r="N8263" t="str">
            <v>0985043124</v>
          </cell>
          <cell r="O8263" t="str">
            <v>0985043124</v>
          </cell>
          <cell r="P8263" t="str">
            <v>090501</v>
          </cell>
          <cell r="Q8263" t="str">
            <v>GUAYAQUIL</v>
          </cell>
          <cell r="R8263" t="str">
            <v>GUAYAS</v>
          </cell>
          <cell r="S8263" t="str">
            <v>GUAYAQUIL</v>
          </cell>
          <cell r="T8263" t="str">
            <v>ITSACOURIER</v>
          </cell>
          <cell r="U8263" t="str">
            <v>FLEXNETUIO_GYE</v>
          </cell>
          <cell r="V8263">
            <v>1</v>
          </cell>
          <cell r="W8263">
            <v>2.1</v>
          </cell>
          <cell r="X8263" t="str">
            <v>HYCITE QUITO</v>
          </cell>
          <cell r="Y8263" t="str">
            <v>FLEX NET CALLE 28 DE JUNIO S/N Y GARCIA MORENO ENTRADA LLANO GRANDE</v>
          </cell>
        </row>
        <row r="8264">
          <cell r="A8264" t="str">
            <v>98786409</v>
          </cell>
          <cell r="B8264">
            <v>488814</v>
          </cell>
          <cell r="C8264" t="str">
            <v>98786409</v>
          </cell>
          <cell r="D8264" t="str">
            <v>HYCITE</v>
          </cell>
          <cell r="E8264" t="str">
            <v>DESPACHO</v>
          </cell>
          <cell r="F8264" t="str">
            <v>NORMAL</v>
          </cell>
          <cell r="G8264" t="str">
            <v>031002004145545</v>
          </cell>
          <cell r="H8264">
            <v>44925</v>
          </cell>
          <cell r="I8264" t="str">
            <v>ENTREGADO</v>
          </cell>
          <cell r="J8264">
            <v>44929</v>
          </cell>
          <cell r="K8264" t="str">
            <v>KEVIN TAMAYO</v>
          </cell>
          <cell r="L8264" t="str">
            <v>AV AZUAY JUAN MONTALVO Y COLON LOCAL YAMBAL PASAJE // CENTRO OCHOA LEON 070105 EL ORO</v>
          </cell>
          <cell r="M8264" t="str">
            <v/>
          </cell>
          <cell r="N8264" t="str">
            <v>0994357448</v>
          </cell>
          <cell r="O8264" t="str">
            <v>0994357448</v>
          </cell>
          <cell r="P8264" t="str">
            <v>070105</v>
          </cell>
          <cell r="Q8264" t="str">
            <v>PASAJE</v>
          </cell>
          <cell r="R8264" t="str">
            <v>EL ORO</v>
          </cell>
          <cell r="S8264" t="str">
            <v>PASAJE</v>
          </cell>
          <cell r="T8264" t="str">
            <v>TRAMACO</v>
          </cell>
          <cell r="U8264" t="str">
            <v>FLEXNETUIO_PROVINCIA</v>
          </cell>
          <cell r="V8264">
            <v>1</v>
          </cell>
          <cell r="W8264">
            <v>7.1</v>
          </cell>
          <cell r="X8264" t="str">
            <v>HYCITE QUITO</v>
          </cell>
          <cell r="Y8264" t="str">
            <v>FLEX NET CALLE 28 DE JUNIO S/N Y GARCIA MORENO ENTRADA LLANO GRANDE</v>
          </cell>
        </row>
        <row r="8265">
          <cell r="A8265" t="str">
            <v>98786424</v>
          </cell>
          <cell r="B8265">
            <v>488815</v>
          </cell>
          <cell r="C8265" t="str">
            <v>98786424</v>
          </cell>
          <cell r="D8265" t="str">
            <v>HYCITE</v>
          </cell>
          <cell r="E8265" t="str">
            <v>DESPACHO</v>
          </cell>
          <cell r="F8265" t="str">
            <v>NORMAL</v>
          </cell>
          <cell r="G8265" t="str">
            <v>TFQ91441</v>
          </cell>
          <cell r="H8265">
            <v>44925</v>
          </cell>
          <cell r="I8265" t="str">
            <v>ENTREGADO</v>
          </cell>
          <cell r="J8265">
            <v>44929</v>
          </cell>
          <cell r="K8265" t="str">
            <v>JOSELYN AMPUDIA</v>
          </cell>
          <cell r="L8265" t="str">
            <v>526 CUSUBAMBA OE2- 145 OE26 A UNA MEDIA CUADRA LAVANDERIA AMBATO QUITO // TURUBAMBA BAJO SOLANDA 170606 PICHINCHA</v>
          </cell>
          <cell r="M8265" t="str">
            <v/>
          </cell>
          <cell r="N8265" t="str">
            <v>0992757162</v>
          </cell>
          <cell r="O8265" t="str">
            <v>0992757162</v>
          </cell>
          <cell r="P8265" t="str">
            <v>170606</v>
          </cell>
          <cell r="Q8265" t="str">
            <v>QUITO</v>
          </cell>
          <cell r="R8265" t="str">
            <v>PICHINCHA</v>
          </cell>
          <cell r="S8265" t="str">
            <v>QUITO</v>
          </cell>
          <cell r="T8265" t="str">
            <v>FLEXTRANS UIO</v>
          </cell>
          <cell r="U8265" t="str">
            <v>FLEXNETUIO_LOCAL</v>
          </cell>
          <cell r="V8265">
            <v>1</v>
          </cell>
          <cell r="W8265">
            <v>13.7</v>
          </cell>
          <cell r="X8265" t="str">
            <v>HYCITE QUITO</v>
          </cell>
          <cell r="Y8265" t="str">
            <v>FLEX NET CALLE 28 DE JUNIO S/N Y GARCIA MORENO ENTRADA LLANO GRANDE</v>
          </cell>
        </row>
        <row r="8266">
          <cell r="A8266" t="str">
            <v>98786427</v>
          </cell>
          <cell r="B8266">
            <v>488816</v>
          </cell>
          <cell r="C8266" t="str">
            <v>98786427</v>
          </cell>
          <cell r="D8266" t="str">
            <v>HYCITE</v>
          </cell>
          <cell r="E8266" t="str">
            <v>DESPACHO</v>
          </cell>
          <cell r="F8266" t="str">
            <v>NORMAL</v>
          </cell>
          <cell r="G8266" t="str">
            <v>031002004145546</v>
          </cell>
          <cell r="H8266">
            <v>44925</v>
          </cell>
          <cell r="I8266" t="str">
            <v>ENTREGADO</v>
          </cell>
          <cell r="J8266">
            <v>44932</v>
          </cell>
          <cell r="K8266" t="str">
            <v>ROSA MONTENEGRO</v>
          </cell>
          <cell r="L8266" t="str">
            <v>VIA SAN MIGUEL DE LOS BANCOS KM 91 ENTRADA A LA 9 DE OCTUBRE SAN MIGUEL DE LOS BANCOS / MILPE MINDO (NANEGALITO) 131202 PICHINCHA</v>
          </cell>
          <cell r="N8266" t="str">
            <v>0998191574</v>
          </cell>
          <cell r="O8266" t="str">
            <v>0998191574</v>
          </cell>
          <cell r="P8266" t="str">
            <v>171202</v>
          </cell>
          <cell r="Q8266" t="str">
            <v>SAN MIGUEL DE LOS BANCOS</v>
          </cell>
          <cell r="R8266" t="str">
            <v>PICHINCHA</v>
          </cell>
          <cell r="S8266" t="str">
            <v>SAN MIGUEL DE LOS BANCOS - SAN BERNABE - MINDO</v>
          </cell>
          <cell r="T8266" t="str">
            <v>TRAMACO</v>
          </cell>
          <cell r="U8266" t="str">
            <v>FLEXNETUIO_PROVINCIA</v>
          </cell>
          <cell r="V8266">
            <v>1</v>
          </cell>
          <cell r="W8266">
            <v>9.3000000000000007</v>
          </cell>
          <cell r="X8266" t="str">
            <v>HYCITE QUITO</v>
          </cell>
          <cell r="Y8266" t="str">
            <v>FLEX NET CALLE 28 DE JUNIO S/N Y GARCIA MORENO ENTRADA LLANO GRANDE</v>
          </cell>
        </row>
        <row r="8267">
          <cell r="A8267" t="str">
            <v>98786742</v>
          </cell>
          <cell r="B8267">
            <v>488817</v>
          </cell>
          <cell r="C8267" t="str">
            <v>98786742</v>
          </cell>
          <cell r="D8267" t="str">
            <v>HYCITE</v>
          </cell>
          <cell r="E8267" t="str">
            <v>DESPACHO</v>
          </cell>
          <cell r="F8267" t="str">
            <v>NORMAL</v>
          </cell>
          <cell r="G8267" t="str">
            <v>TF91458</v>
          </cell>
          <cell r="H8267">
            <v>44925</v>
          </cell>
          <cell r="I8267" t="str">
            <v>ENTREGADO</v>
          </cell>
          <cell r="J8267">
            <v>44929</v>
          </cell>
          <cell r="K8267" t="str">
            <v>JOHN VASCONEZ</v>
          </cell>
          <cell r="L8267" t="str">
            <v>COOPERATIVA CENTRO CIVICO MZ 0123 SL 14 GUAYAQUIL//SUR  XIMENA 090105 GUAYAS</v>
          </cell>
          <cell r="N8267" t="str">
            <v>0987158337</v>
          </cell>
          <cell r="O8267" t="str">
            <v>0987158337</v>
          </cell>
          <cell r="P8267" t="str">
            <v>090105</v>
          </cell>
          <cell r="Q8267" t="str">
            <v>GUAYAQUIL</v>
          </cell>
          <cell r="R8267" t="str">
            <v>GUAYAS</v>
          </cell>
          <cell r="S8267" t="str">
            <v>GUAYAQUIL</v>
          </cell>
          <cell r="T8267" t="str">
            <v>FLEXTRANS GYE</v>
          </cell>
          <cell r="U8267" t="str">
            <v>FLEXNETUIO_GYE</v>
          </cell>
          <cell r="V8267">
            <v>2</v>
          </cell>
          <cell r="W8267">
            <v>19.2</v>
          </cell>
          <cell r="X8267" t="str">
            <v>HYCITE QUITO</v>
          </cell>
          <cell r="Y8267" t="str">
            <v>FLEX NET CALLE 28 DE JUNIO S/N Y GARCIA MORENO ENTRADA LLANO GRANDE</v>
          </cell>
        </row>
        <row r="8268">
          <cell r="A8268" t="str">
            <v>98786813</v>
          </cell>
          <cell r="B8268">
            <v>488818</v>
          </cell>
          <cell r="C8268" t="str">
            <v>98786813</v>
          </cell>
          <cell r="D8268" t="str">
            <v>HYCITE</v>
          </cell>
          <cell r="E8268" t="str">
            <v>DESPACHO</v>
          </cell>
          <cell r="F8268" t="str">
            <v>NORMAL</v>
          </cell>
          <cell r="G8268" t="str">
            <v>TFQ91443</v>
          </cell>
          <cell r="H8268">
            <v>44925</v>
          </cell>
          <cell r="I8268" t="str">
            <v>ENTREGADO</v>
          </cell>
          <cell r="J8268">
            <v>44929</v>
          </cell>
          <cell r="K8268" t="str">
            <v>ADRIAN CHANGO</v>
          </cell>
          <cell r="L8268" t="str">
            <v>PULULAHUA N15 - 302 RUMIA,AHUI DIAGONAL AL COLEGIO LUXEMBURGO QUITO // CARAPUNGO CALDERON (CARAPUNGO) 170204 PICHINCHA</v>
          </cell>
          <cell r="M8268" t="str">
            <v/>
          </cell>
          <cell r="N8268" t="str">
            <v>0983004765 / 022996500</v>
          </cell>
          <cell r="O8268" t="str">
            <v>0983004765 / 022996500</v>
          </cell>
          <cell r="P8268" t="str">
            <v>170204</v>
          </cell>
          <cell r="Q8268" t="str">
            <v>QUITO</v>
          </cell>
          <cell r="R8268" t="str">
            <v>PICHINCHA</v>
          </cell>
          <cell r="S8268" t="str">
            <v>CALDERON (CARAPUNGO)</v>
          </cell>
          <cell r="T8268" t="str">
            <v>FLEXTRANS UIO</v>
          </cell>
          <cell r="U8268" t="str">
            <v>FLEXNETUIO_LOCAL</v>
          </cell>
          <cell r="V8268">
            <v>1</v>
          </cell>
          <cell r="W8268">
            <v>4.5</v>
          </cell>
          <cell r="X8268" t="str">
            <v>HYCITE QUITO</v>
          </cell>
          <cell r="Y8268" t="str">
            <v>FLEX NET CALLE 28 DE JUNIO S/N Y GARCIA MORENO ENTRADA LLANO GRANDE</v>
          </cell>
        </row>
        <row r="8269">
          <cell r="A8269" t="str">
            <v>98787348</v>
          </cell>
          <cell r="B8269">
            <v>488819</v>
          </cell>
          <cell r="C8269" t="str">
            <v>98787348</v>
          </cell>
          <cell r="D8269" t="str">
            <v>HYCITE</v>
          </cell>
          <cell r="E8269" t="str">
            <v>DESPACHO</v>
          </cell>
          <cell r="F8269" t="str">
            <v>NORMAL</v>
          </cell>
          <cell r="G8269" t="str">
            <v>031002004145547</v>
          </cell>
          <cell r="H8269">
            <v>44925</v>
          </cell>
          <cell r="I8269" t="str">
            <v>ENTREGADO</v>
          </cell>
          <cell r="J8269">
            <v>44929</v>
          </cell>
          <cell r="K8269" t="str">
            <v>MARIBEL PALMA</v>
          </cell>
          <cell r="L8269" t="str">
            <v>DIO ALAIQUAT 423 Y RIO ANGUAMARCA LATACUNGA//CDLA LOS NEVADOS  ELOY ALFARO 050107 COTOPAXI</v>
          </cell>
          <cell r="M8269" t="str">
            <v/>
          </cell>
          <cell r="N8269" t="str">
            <v>0984007541</v>
          </cell>
          <cell r="O8269" t="str">
            <v>0984007541</v>
          </cell>
          <cell r="P8269" t="str">
            <v>050107</v>
          </cell>
          <cell r="Q8269" t="str">
            <v>LATACUNGA</v>
          </cell>
          <cell r="R8269" t="str">
            <v>COTOPAXI</v>
          </cell>
          <cell r="S8269" t="str">
            <v>LATACUNGA</v>
          </cell>
          <cell r="T8269" t="str">
            <v>TRAMACO</v>
          </cell>
          <cell r="U8269" t="str">
            <v>FLEXNETUIO_PROVINCIA</v>
          </cell>
          <cell r="V8269">
            <v>1</v>
          </cell>
          <cell r="W8269">
            <v>3.3</v>
          </cell>
          <cell r="X8269" t="str">
            <v>HYCITE QUITO</v>
          </cell>
          <cell r="Y8269" t="str">
            <v>FLEX NET CALLE 28 DE JUNIO S/N Y GARCIA MORENO ENTRADA LLANO GRANDE</v>
          </cell>
        </row>
        <row r="8270">
          <cell r="A8270" t="str">
            <v>98787686</v>
          </cell>
          <cell r="B8270">
            <v>488820</v>
          </cell>
          <cell r="C8270" t="str">
            <v>98787686</v>
          </cell>
          <cell r="D8270" t="str">
            <v>HYCITE</v>
          </cell>
          <cell r="E8270" t="str">
            <v>DESPACHO</v>
          </cell>
          <cell r="F8270" t="str">
            <v>NORMAL</v>
          </cell>
          <cell r="G8270" t="str">
            <v>TFQ91444</v>
          </cell>
          <cell r="H8270">
            <v>44925</v>
          </cell>
          <cell r="I8270" t="str">
            <v>ENTREGADO</v>
          </cell>
          <cell r="J8270">
            <v>44929</v>
          </cell>
          <cell r="K8270" t="str">
            <v>MARIA HERRERA</v>
          </cell>
          <cell r="L8270" t="str">
            <v>ISLA ISABELA N44-406 Y GUEPI DETRAS DEL HOTEL SABOIN QUITO // JIPIJAPA ALMAGASI DEL INCA 170503 PICHINCHA</v>
          </cell>
          <cell r="M8270" t="str">
            <v/>
          </cell>
          <cell r="N8270" t="str">
            <v>0997482989</v>
          </cell>
          <cell r="O8270" t="str">
            <v>0997482989</v>
          </cell>
          <cell r="P8270" t="str">
            <v>170503</v>
          </cell>
          <cell r="Q8270" t="str">
            <v>QUITO</v>
          </cell>
          <cell r="R8270" t="str">
            <v>PICHINCHA</v>
          </cell>
          <cell r="S8270" t="str">
            <v>QUITO</v>
          </cell>
          <cell r="T8270" t="str">
            <v>FLEXTRANS UIO</v>
          </cell>
          <cell r="U8270" t="str">
            <v>FLEXNETUIO_LOCAL</v>
          </cell>
          <cell r="V8270">
            <v>1</v>
          </cell>
          <cell r="W8270">
            <v>2.6</v>
          </cell>
          <cell r="X8270" t="str">
            <v>HYCITE QUITO</v>
          </cell>
          <cell r="Y8270" t="str">
            <v>FLEX NET CALLE 28 DE JUNIO S/N Y GARCIA MORENO ENTRADA LLANO GRANDE</v>
          </cell>
        </row>
        <row r="8271">
          <cell r="A8271" t="str">
            <v>98787827</v>
          </cell>
          <cell r="B8271">
            <v>488822</v>
          </cell>
          <cell r="C8271" t="str">
            <v>98787827</v>
          </cell>
          <cell r="D8271" t="str">
            <v>HYCITE</v>
          </cell>
          <cell r="E8271" t="str">
            <v>DESPACHO</v>
          </cell>
          <cell r="F8271" t="str">
            <v>NORMAL</v>
          </cell>
          <cell r="G8271" t="str">
            <v>031002004145818</v>
          </cell>
          <cell r="H8271">
            <v>44925</v>
          </cell>
          <cell r="I8271" t="str">
            <v>ENTREGADO</v>
          </cell>
          <cell r="J8271">
            <v>44929</v>
          </cell>
          <cell r="K8271" t="str">
            <v>MAIRA ZAMBRANO</v>
          </cell>
          <cell r="L8271" t="str">
            <v>LIPIJAPA Y CALDERON CASA ESQUINERA EL CARMEN / BARRIO BELLAVISTA EL CARMEN 130505 MANABI</v>
          </cell>
          <cell r="N8271" t="str">
            <v>0990561239</v>
          </cell>
          <cell r="O8271" t="str">
            <v>0990561239</v>
          </cell>
          <cell r="P8271" t="str">
            <v>130505</v>
          </cell>
          <cell r="Q8271" t="str">
            <v>EL CARMEN</v>
          </cell>
          <cell r="R8271" t="str">
            <v>MANABI</v>
          </cell>
          <cell r="S8271" t="str">
            <v>EL CARMEN - LA BRAMADORA</v>
          </cell>
          <cell r="T8271" t="str">
            <v>TRAMACO</v>
          </cell>
          <cell r="U8271" t="str">
            <v>FLEXNETUIO_PROVINCIA</v>
          </cell>
          <cell r="V8271">
            <v>2</v>
          </cell>
          <cell r="W8271">
            <v>18.399999999999999</v>
          </cell>
          <cell r="X8271" t="str">
            <v>HYCITE QUITO</v>
          </cell>
          <cell r="Y8271" t="str">
            <v>FLEX NET CALLE 28 DE JUNIO S/N Y GARCIA MORENO ENTRADA LLANO GRANDE</v>
          </cell>
        </row>
        <row r="8272">
          <cell r="A8272" t="str">
            <v>98787835</v>
          </cell>
          <cell r="B8272">
            <v>488823</v>
          </cell>
          <cell r="C8272" t="str">
            <v>98787835</v>
          </cell>
          <cell r="D8272" t="str">
            <v>HYCITE</v>
          </cell>
          <cell r="E8272" t="str">
            <v>DESPACHO</v>
          </cell>
          <cell r="F8272" t="str">
            <v>NORMAL</v>
          </cell>
          <cell r="G8272" t="str">
            <v>TFQ91445</v>
          </cell>
          <cell r="H8272">
            <v>44925</v>
          </cell>
          <cell r="I8272" t="str">
            <v>ENTREGADO</v>
          </cell>
          <cell r="J8272">
            <v>44929</v>
          </cell>
          <cell r="K8272" t="str">
            <v>JACKYTA MONTENEGRO</v>
          </cell>
          <cell r="L8272" t="str">
            <v>URB SAN JOSE DEL VALLE LT 415 AV GRIBALDO MIA,O Y AV ILALO QUITO // QUITO CONOCOTO 170801 PICHINCHA</v>
          </cell>
          <cell r="M8272" t="str">
            <v/>
          </cell>
          <cell r="N8272" t="str">
            <v>0999748598 / 032223951</v>
          </cell>
          <cell r="O8272" t="str">
            <v>0999748598 / 032223951</v>
          </cell>
          <cell r="P8272" t="str">
            <v>170801</v>
          </cell>
          <cell r="Q8272" t="str">
            <v>QUITO</v>
          </cell>
          <cell r="R8272" t="str">
            <v>PICHINCHA</v>
          </cell>
          <cell r="S8272" t="str">
            <v>CONOCOTO</v>
          </cell>
          <cell r="T8272" t="str">
            <v>FLEXTRANS UIO</v>
          </cell>
          <cell r="U8272" t="str">
            <v>FLEXNETUIO_LOCAL</v>
          </cell>
          <cell r="V8272">
            <v>1</v>
          </cell>
          <cell r="W8272">
            <v>5.7</v>
          </cell>
          <cell r="X8272" t="str">
            <v>HYCITE QUITO</v>
          </cell>
          <cell r="Y8272" t="str">
            <v>FLEX NET CALLE 28 DE JUNIO S/N Y GARCIA MORENO ENTRADA LLANO GRANDE</v>
          </cell>
        </row>
        <row r="8273">
          <cell r="A8273" t="str">
            <v>98788063</v>
          </cell>
          <cell r="B8273">
            <v>488824</v>
          </cell>
          <cell r="C8273" t="str">
            <v>98788063</v>
          </cell>
          <cell r="D8273" t="str">
            <v>HYCITE</v>
          </cell>
          <cell r="E8273" t="str">
            <v>DESPACHO</v>
          </cell>
          <cell r="F8273" t="str">
            <v>NORMAL</v>
          </cell>
          <cell r="G8273" t="str">
            <v>031002004145550</v>
          </cell>
          <cell r="H8273">
            <v>44925</v>
          </cell>
          <cell r="I8273" t="str">
            <v>ENTREGADO</v>
          </cell>
          <cell r="J8273">
            <v>44929</v>
          </cell>
          <cell r="K8273" t="str">
            <v>MIRIAM GUTIERREZ</v>
          </cell>
          <cell r="L8273" t="str">
            <v>AV MANABI Y FELIPE SAUL MORALES URB PORTAL DE LOS BOSQUES CASA 45 PORTOVIEJO// LOS BOSQUES 18 DE OCTUBRE 130105 MANABI</v>
          </cell>
          <cell r="M8273" t="str">
            <v/>
          </cell>
          <cell r="N8273" t="str">
            <v>0987129409</v>
          </cell>
          <cell r="O8273" t="str">
            <v>0987129409</v>
          </cell>
          <cell r="P8273" t="str">
            <v>130105</v>
          </cell>
          <cell r="Q8273" t="str">
            <v>PORTOVIEJO</v>
          </cell>
          <cell r="R8273" t="str">
            <v>MANABI</v>
          </cell>
          <cell r="S8273" t="str">
            <v>PORTOVIEJO</v>
          </cell>
          <cell r="T8273" t="str">
            <v>TRAMACO</v>
          </cell>
          <cell r="U8273" t="str">
            <v>FLEXNETUIO_PROVINCIA</v>
          </cell>
          <cell r="V8273">
            <v>1</v>
          </cell>
          <cell r="W8273">
            <v>2.5</v>
          </cell>
          <cell r="X8273" t="str">
            <v>HYCITE QUITO</v>
          </cell>
          <cell r="Y8273" t="str">
            <v>FLEX NET CALLE 28 DE JUNIO S/N Y GARCIA MORENO ENTRADA LLANO GRANDE</v>
          </cell>
        </row>
        <row r="8274">
          <cell r="A8274" t="str">
            <v>98788115</v>
          </cell>
          <cell r="B8274">
            <v>488825</v>
          </cell>
          <cell r="C8274" t="str">
            <v>98788115</v>
          </cell>
          <cell r="D8274" t="str">
            <v>HYCITE</v>
          </cell>
          <cell r="E8274" t="str">
            <v>DESPACHO</v>
          </cell>
          <cell r="F8274" t="str">
            <v>NORMAL</v>
          </cell>
          <cell r="G8274" t="str">
            <v>TF91446</v>
          </cell>
          <cell r="H8274">
            <v>44925</v>
          </cell>
          <cell r="I8274" t="str">
            <v>ENTREGADO</v>
          </cell>
          <cell r="J8274">
            <v>44930</v>
          </cell>
          <cell r="K8274" t="str">
            <v>GINA SALVADOR</v>
          </cell>
          <cell r="L8274" t="str">
            <v>VILLA CLUB HERMES MZ9 V 24 AV PRINCIPAL CIUDADELA VILLA CLUB DAULE LA AURORA 091019 GUAYAS</v>
          </cell>
          <cell r="N8274" t="str">
            <v>0998404025</v>
          </cell>
          <cell r="O8274" t="str">
            <v>0998404025</v>
          </cell>
          <cell r="P8274" t="str">
            <v>GUAYAQUIL</v>
          </cell>
          <cell r="Q8274" t="str">
            <v>GUAYAQUIL</v>
          </cell>
          <cell r="R8274" t="str">
            <v>GUAYAS</v>
          </cell>
          <cell r="T8274" t="str">
            <v>CARGO UNION</v>
          </cell>
          <cell r="U8274" t="str">
            <v>FLEXNETUIO_GYE</v>
          </cell>
          <cell r="V8274">
            <v>1</v>
          </cell>
          <cell r="W8274">
            <v>7.1</v>
          </cell>
          <cell r="X8274" t="str">
            <v>HYCITE QUITO</v>
          </cell>
          <cell r="Y8274" t="str">
            <v>FLEX NET CALLE 28 DE JUNIO S/N Y GARCIA MORENO ENTRADA LLANO GRANDE</v>
          </cell>
        </row>
        <row r="8275">
          <cell r="A8275" t="str">
            <v>98788384</v>
          </cell>
          <cell r="B8275">
            <v>488826</v>
          </cell>
          <cell r="C8275" t="str">
            <v>98788384</v>
          </cell>
          <cell r="D8275" t="str">
            <v>HYCITE</v>
          </cell>
          <cell r="E8275" t="str">
            <v>DESPACHO</v>
          </cell>
          <cell r="F8275" t="str">
            <v>NORMAL</v>
          </cell>
          <cell r="G8275" t="str">
            <v>TF91447</v>
          </cell>
          <cell r="H8275">
            <v>44925</v>
          </cell>
          <cell r="I8275" t="str">
            <v>ENTREGADO</v>
          </cell>
          <cell r="J8275">
            <v>44930</v>
          </cell>
          <cell r="K8275" t="str">
            <v>WILLIAN TORRES</v>
          </cell>
          <cell r="L8275" t="str">
            <v>URB EL CARACOL MZ 611 VILLA 8B JUNTO A CLUB LOS LEONES GUAYAQUIL//GUAYAQUIL TARQUI 090706 GUAYAS</v>
          </cell>
          <cell r="M8275" t="str">
            <v/>
          </cell>
          <cell r="N8275" t="str">
            <v>0991535260</v>
          </cell>
          <cell r="O8275" t="str">
            <v>0991535260</v>
          </cell>
          <cell r="P8275" t="str">
            <v>090706</v>
          </cell>
          <cell r="Q8275" t="str">
            <v>GUAYAQUIL</v>
          </cell>
          <cell r="R8275" t="str">
            <v>GUAYAS</v>
          </cell>
          <cell r="S8275" t="str">
            <v>GUAYAQUIL</v>
          </cell>
          <cell r="T8275" t="str">
            <v>ITSACOURIER</v>
          </cell>
          <cell r="U8275" t="str">
            <v>FLEXNETUIO_GYE</v>
          </cell>
          <cell r="V8275">
            <v>1</v>
          </cell>
          <cell r="W8275">
            <v>4.8</v>
          </cell>
          <cell r="X8275" t="str">
            <v>HYCITE QUITO</v>
          </cell>
          <cell r="Y8275" t="str">
            <v>FLEX NET CALLE 28 DE JUNIO S/N Y GARCIA MORENO ENTRADA LLANO GRANDE</v>
          </cell>
        </row>
        <row r="8276">
          <cell r="A8276" t="str">
            <v>98788752</v>
          </cell>
          <cell r="B8276">
            <v>488827</v>
          </cell>
          <cell r="C8276" t="str">
            <v>98788752</v>
          </cell>
          <cell r="D8276" t="str">
            <v>HYCITE</v>
          </cell>
          <cell r="E8276" t="str">
            <v>DESPACHO</v>
          </cell>
          <cell r="F8276" t="str">
            <v>NORMAL</v>
          </cell>
          <cell r="G8276" t="str">
            <v>031002004145551</v>
          </cell>
          <cell r="H8276">
            <v>44925</v>
          </cell>
          <cell r="I8276" t="str">
            <v>ENTREGADO</v>
          </cell>
          <cell r="J8276">
            <v>44929</v>
          </cell>
          <cell r="K8276" t="str">
            <v>JOSE LUIS DEL PEZO GONZALEZ</v>
          </cell>
          <cell r="L8276" t="str">
            <v>CALLE GALAPAGOS Y CALLE CUENCA CASA DE 3 PISOS # 414 SANTO DOMINDO SANTO DOMINGO 170513 SANTO DOMINGO</v>
          </cell>
          <cell r="N8276" t="str">
            <v>0995678749 / 958731943</v>
          </cell>
          <cell r="O8276" t="str">
            <v>0995678749 / 958731943</v>
          </cell>
          <cell r="P8276" t="str">
            <v>230101</v>
          </cell>
          <cell r="Q8276" t="str">
            <v>SANTO DOMINGO</v>
          </cell>
          <cell r="R8276" t="str">
            <v>SANTO DOMINGO DE LOS TSACHILAS</v>
          </cell>
          <cell r="S8276" t="str">
            <v>SANTO DOMINGO DE LOS COLORADOS</v>
          </cell>
          <cell r="T8276" t="str">
            <v>TRAMACO</v>
          </cell>
          <cell r="U8276" t="str">
            <v>FLEXNETUIO_PROVINCIA</v>
          </cell>
          <cell r="V8276">
            <v>1</v>
          </cell>
          <cell r="W8276">
            <v>0.14000000000000001</v>
          </cell>
          <cell r="X8276" t="str">
            <v>HYCITE QUITO</v>
          </cell>
          <cell r="Y8276" t="str">
            <v>FLEX NET CALLE 28 DE JUNIO S/N Y GARCIA MORENO ENTRADA LLANO GRANDE</v>
          </cell>
        </row>
        <row r="8277">
          <cell r="A8277" t="str">
            <v>98788849</v>
          </cell>
          <cell r="B8277">
            <v>488828</v>
          </cell>
          <cell r="C8277" t="str">
            <v>98788849</v>
          </cell>
          <cell r="D8277" t="str">
            <v>HYCITE</v>
          </cell>
          <cell r="E8277" t="str">
            <v>DESPACHO</v>
          </cell>
          <cell r="F8277" t="str">
            <v>NORMAL</v>
          </cell>
          <cell r="G8277" t="str">
            <v>TFQ91448</v>
          </cell>
          <cell r="H8277">
            <v>44925</v>
          </cell>
          <cell r="I8277" t="str">
            <v>ENTREGADO</v>
          </cell>
          <cell r="J8277">
            <v>44929</v>
          </cell>
          <cell r="K8277" t="str">
            <v>MARIA GUAMAN</v>
          </cell>
          <cell r="L8277" t="str">
            <v>LOS PINOS Y GIOVANNY CONJUNTO SAN ANTONIO 3 UNA CUADRA MAS ARRIBA DEL QUITO / CALDERON CALDERON (CARAPUNGO) 170201 PICHINCHA</v>
          </cell>
          <cell r="N8277" t="str">
            <v>0995019146</v>
          </cell>
          <cell r="O8277" t="str">
            <v>0995019146</v>
          </cell>
          <cell r="P8277" t="str">
            <v>170201</v>
          </cell>
          <cell r="Q8277" t="str">
            <v>QUITO</v>
          </cell>
          <cell r="R8277" t="str">
            <v>PICHINCHA</v>
          </cell>
          <cell r="S8277" t="str">
            <v>CALDERON (CARAPUNGO)</v>
          </cell>
          <cell r="T8277" t="str">
            <v>FLEXTRANS UIO</v>
          </cell>
          <cell r="U8277" t="str">
            <v>FLEXNETUIO_LOCAL</v>
          </cell>
          <cell r="V8277">
            <v>2</v>
          </cell>
          <cell r="W8277">
            <v>14.5</v>
          </cell>
          <cell r="X8277" t="str">
            <v>HYCITE QUITO</v>
          </cell>
          <cell r="Y8277" t="str">
            <v>FLEX NET CALLE 28 DE JUNIO S/N Y GARCIA MORENO ENTRADA LLANO GRANDE</v>
          </cell>
        </row>
        <row r="8278">
          <cell r="A8278" t="str">
            <v>98789288</v>
          </cell>
          <cell r="B8278">
            <v>488829</v>
          </cell>
          <cell r="C8278" t="str">
            <v>98789288</v>
          </cell>
          <cell r="D8278" t="str">
            <v>HYCITE</v>
          </cell>
          <cell r="E8278" t="str">
            <v>DESPACHO</v>
          </cell>
          <cell r="F8278" t="str">
            <v>NORMAL</v>
          </cell>
          <cell r="G8278" t="str">
            <v>TFQ91449</v>
          </cell>
          <cell r="H8278">
            <v>44925</v>
          </cell>
          <cell r="I8278" t="str">
            <v>ENTREGADO</v>
          </cell>
          <cell r="J8278">
            <v>44929</v>
          </cell>
          <cell r="K8278" t="str">
            <v>JESSICA CHIMBORAZO</v>
          </cell>
          <cell r="L8278" t="str">
            <v>NUEVA AURORA CALLE FENICIO ANGULO Y OE1J CASA OE1-93 QUITO / NUEVA AURORA GUAMANI 170201 PICHINCHA</v>
          </cell>
          <cell r="M8278" t="str">
            <v/>
          </cell>
          <cell r="N8278" t="str">
            <v>0999963764</v>
          </cell>
          <cell r="O8278" t="str">
            <v>0999963764</v>
          </cell>
          <cell r="P8278" t="str">
            <v>170201</v>
          </cell>
          <cell r="Q8278" t="str">
            <v>QUITO</v>
          </cell>
          <cell r="R8278" t="str">
            <v>PICHINCHA</v>
          </cell>
          <cell r="S8278" t="str">
            <v>CALDERON (CARAPUNGO)</v>
          </cell>
          <cell r="T8278" t="str">
            <v>FLEXTRANS UIO</v>
          </cell>
          <cell r="U8278" t="str">
            <v>FLEXNETUIO_LOCAL</v>
          </cell>
          <cell r="V8278">
            <v>1</v>
          </cell>
          <cell r="W8278">
            <v>12.3</v>
          </cell>
          <cell r="X8278" t="str">
            <v>HYCITE QUITO</v>
          </cell>
          <cell r="Y8278" t="str">
            <v>FLEX NET CALLE 28 DE JUNIO S/N Y GARCIA MORENO ENTRADA LLANO GRANDE</v>
          </cell>
        </row>
        <row r="8279">
          <cell r="A8279" t="str">
            <v>98789380</v>
          </cell>
          <cell r="B8279">
            <v>488830</v>
          </cell>
          <cell r="C8279" t="str">
            <v>98789380</v>
          </cell>
          <cell r="D8279" t="str">
            <v>HYCITE</v>
          </cell>
          <cell r="E8279" t="str">
            <v>DESPACHO</v>
          </cell>
          <cell r="F8279" t="str">
            <v>NORMAL</v>
          </cell>
          <cell r="G8279" t="str">
            <v>TFQ91450</v>
          </cell>
          <cell r="H8279">
            <v>44925</v>
          </cell>
          <cell r="I8279" t="str">
            <v>ENTREGADO</v>
          </cell>
          <cell r="J8279">
            <v>44929</v>
          </cell>
          <cell r="K8279" t="str">
            <v>XIMENA DONOSO</v>
          </cell>
          <cell r="L8279" t="str">
            <v>AURELIA CORDERO OE 7 - 159 HUMBERTO FIERRO Y JORFE ICAZA QUITO // SAN JUAN ALTO CUMBAYA 170904 PICHINCHA</v>
          </cell>
          <cell r="N8279" t="str">
            <v>0987239856 / 023564330</v>
          </cell>
          <cell r="O8279" t="str">
            <v>0987239856 / 023564330</v>
          </cell>
          <cell r="P8279" t="str">
            <v>170904</v>
          </cell>
          <cell r="Q8279" t="str">
            <v>QUITO</v>
          </cell>
          <cell r="R8279" t="str">
            <v>PICHINCHA</v>
          </cell>
          <cell r="S8279" t="str">
            <v>CUMBAYA</v>
          </cell>
          <cell r="T8279" t="str">
            <v>FLEXTRANS UIO</v>
          </cell>
          <cell r="U8279" t="str">
            <v>FLEXNETUIO_LOCAL</v>
          </cell>
          <cell r="V8279">
            <v>1</v>
          </cell>
          <cell r="W8279">
            <v>3.8</v>
          </cell>
          <cell r="X8279" t="str">
            <v>HYCITE QUITO</v>
          </cell>
          <cell r="Y8279" t="str">
            <v>FLEX NET CALLE 28 DE JUNIO S/N Y GARCIA MORENO ENTRADA LLANO GRANDE</v>
          </cell>
        </row>
        <row r="8280">
          <cell r="A8280" t="str">
            <v>98789572</v>
          </cell>
          <cell r="B8280">
            <v>488831</v>
          </cell>
          <cell r="C8280" t="str">
            <v>98789572</v>
          </cell>
          <cell r="D8280" t="str">
            <v>HYCITE</v>
          </cell>
          <cell r="E8280" t="str">
            <v>DESPACHO</v>
          </cell>
          <cell r="F8280" t="str">
            <v>NORMAL</v>
          </cell>
          <cell r="G8280" t="str">
            <v>TFQ91451</v>
          </cell>
          <cell r="H8280">
            <v>44925</v>
          </cell>
          <cell r="I8280" t="str">
            <v>ENTREGADO</v>
          </cell>
          <cell r="J8280">
            <v>44929</v>
          </cell>
          <cell r="K8280" t="str">
            <v>ANA CACUANGO</v>
          </cell>
          <cell r="L8280" t="str">
            <v>AVENIDA INTEROCEANICA KM 22 Y MEDIO PASJE COCHAGO DIAG. A GASOLINERA PRIMAX QUITO PIFO/ SAN FRANCISCO 170175 PICHINCHA</v>
          </cell>
          <cell r="N8280" t="str">
            <v>0987674607 / 323595394</v>
          </cell>
          <cell r="O8280" t="str">
            <v>0987674607 / 323595394</v>
          </cell>
          <cell r="P8280" t="str">
            <v>170208</v>
          </cell>
          <cell r="Q8280" t="str">
            <v>QUITO</v>
          </cell>
          <cell r="R8280" t="str">
            <v>PICHINCHA</v>
          </cell>
          <cell r="S8280" t="str">
            <v>CALDERON (CARAPUNGO)</v>
          </cell>
          <cell r="T8280" t="str">
            <v>FLEXTRANS UIO</v>
          </cell>
          <cell r="U8280" t="str">
            <v>FLEXNETUIO_LOCAL</v>
          </cell>
          <cell r="V8280">
            <v>1</v>
          </cell>
          <cell r="W8280">
            <v>13.6</v>
          </cell>
          <cell r="X8280" t="str">
            <v>HYCITE QUITO</v>
          </cell>
          <cell r="Y8280" t="str">
            <v>FLEX NET CALLE 28 DE JUNIO S/N Y GARCIA MORENO ENTRADA LLANO GRANDE</v>
          </cell>
        </row>
        <row r="8281">
          <cell r="A8281" t="str">
            <v>98789867</v>
          </cell>
          <cell r="B8281">
            <v>488832</v>
          </cell>
          <cell r="C8281" t="str">
            <v>98789867</v>
          </cell>
          <cell r="D8281" t="str">
            <v>HYCITE</v>
          </cell>
          <cell r="E8281" t="str">
            <v>DESPACHO</v>
          </cell>
          <cell r="F8281" t="str">
            <v>NORMAL</v>
          </cell>
          <cell r="G8281" t="str">
            <v>TF91452</v>
          </cell>
          <cell r="H8281">
            <v>44925</v>
          </cell>
          <cell r="I8281" t="str">
            <v>ENTREGADO</v>
          </cell>
          <cell r="J8281">
            <v>44929</v>
          </cell>
          <cell r="K8281" t="str">
            <v>LILIANA DEL PILAR JURADO MONTOYA</v>
          </cell>
          <cell r="L8281" t="str">
            <v>LOS RANCHOS MZ 80 SOLAR 5 GUAYAQUIL  TARQUI 090701 GUAYAS</v>
          </cell>
          <cell r="M8281" t="str">
            <v/>
          </cell>
          <cell r="N8281" t="str">
            <v>0981666987 / 372420883</v>
          </cell>
          <cell r="O8281" t="str">
            <v>0981666987 / 372420883</v>
          </cell>
          <cell r="P8281" t="str">
            <v>090701</v>
          </cell>
          <cell r="Q8281" t="str">
            <v>GUAYAQUIL</v>
          </cell>
          <cell r="R8281" t="str">
            <v>GUAYAS</v>
          </cell>
          <cell r="S8281" t="str">
            <v>GUAYAQUIL</v>
          </cell>
          <cell r="T8281" t="str">
            <v>ITSACOURIER</v>
          </cell>
          <cell r="U8281" t="str">
            <v>FLEXNETUIO_GYE</v>
          </cell>
          <cell r="V8281">
            <v>1</v>
          </cell>
          <cell r="W8281">
            <v>4</v>
          </cell>
          <cell r="X8281" t="str">
            <v>HYCITE QUITO</v>
          </cell>
          <cell r="Y8281" t="str">
            <v>FLEX NET CALLE 28 DE JUNIO S/N Y GARCIA MORENO ENTRADA LLANO GRANDE</v>
          </cell>
        </row>
        <row r="8282">
          <cell r="A8282" t="str">
            <v>98789982</v>
          </cell>
          <cell r="B8282">
            <v>488833</v>
          </cell>
          <cell r="C8282" t="str">
            <v>98789982</v>
          </cell>
          <cell r="D8282" t="str">
            <v>HYCITE</v>
          </cell>
          <cell r="E8282" t="str">
            <v>DESPACHO</v>
          </cell>
          <cell r="F8282" t="str">
            <v>NORMAL</v>
          </cell>
          <cell r="G8282" t="str">
            <v>TF91453</v>
          </cell>
          <cell r="H8282">
            <v>44925</v>
          </cell>
          <cell r="I8282" t="str">
            <v>ENTREGADO</v>
          </cell>
          <cell r="J8282">
            <v>44929</v>
          </cell>
          <cell r="K8282" t="str">
            <v>JUAN DAVILA</v>
          </cell>
          <cell r="L8282" t="str">
            <v>URBANIZACION MADRID MZ 2217 VILLA 9 GUAYAQUIL // VILLA ESPANA TARQUI 090701 GUAYAS</v>
          </cell>
          <cell r="M8282" t="str">
            <v/>
          </cell>
          <cell r="N8282" t="str">
            <v>0967994346</v>
          </cell>
          <cell r="O8282" t="str">
            <v>0967994346</v>
          </cell>
          <cell r="P8282" t="str">
            <v>090701</v>
          </cell>
          <cell r="Q8282" t="str">
            <v>GUAYAQUIL</v>
          </cell>
          <cell r="R8282" t="str">
            <v>GUAYAS</v>
          </cell>
          <cell r="S8282" t="str">
            <v>GUAYAQUIL</v>
          </cell>
          <cell r="T8282" t="str">
            <v>CARGO UNION</v>
          </cell>
          <cell r="U8282" t="str">
            <v>FLEXNETUIO_GYE</v>
          </cell>
          <cell r="V8282">
            <v>1</v>
          </cell>
          <cell r="W8282">
            <v>3.5</v>
          </cell>
          <cell r="X8282" t="str">
            <v>HYCITE QUITO</v>
          </cell>
          <cell r="Y8282" t="str">
            <v>FLEX NET CALLE 28 DE JUNIO S/N Y GARCIA MORENO ENTRADA LLANO GRANDE</v>
          </cell>
        </row>
        <row r="8283">
          <cell r="A8283" t="str">
            <v>98790003</v>
          </cell>
          <cell r="B8283">
            <v>488834</v>
          </cell>
          <cell r="C8283" t="str">
            <v>98790003</v>
          </cell>
          <cell r="D8283" t="str">
            <v>HYCITE</v>
          </cell>
          <cell r="E8283" t="str">
            <v>DESPACHO</v>
          </cell>
          <cell r="F8283" t="str">
            <v>NORMAL</v>
          </cell>
          <cell r="G8283" t="str">
            <v>031002004145552</v>
          </cell>
          <cell r="H8283">
            <v>44925</v>
          </cell>
          <cell r="I8283" t="str">
            <v>ENTREGADO</v>
          </cell>
          <cell r="J8283">
            <v>44929</v>
          </cell>
          <cell r="K8283" t="str">
            <v>LILIA JANNETH HUANGA CHAVEZ</v>
          </cell>
          <cell r="L8283" t="str">
            <v>AV ROCAFUERTE Y QUITO ESQUINA AL LADO DE LA COOP DE TAXIS EJECUTIVOS PASAJE OCHOA LEON (MATRIZ) 070101 EL ORO</v>
          </cell>
          <cell r="M8283" t="str">
            <v/>
          </cell>
          <cell r="N8283" t="str">
            <v>0967418895 / 980475303</v>
          </cell>
          <cell r="O8283" t="str">
            <v>0967418895 / 980475303</v>
          </cell>
          <cell r="P8283" t="str">
            <v>070101</v>
          </cell>
          <cell r="Q8283" t="str">
            <v>PASAJE</v>
          </cell>
          <cell r="R8283" t="str">
            <v>EL ORO</v>
          </cell>
          <cell r="S8283" t="str">
            <v>PASAJE</v>
          </cell>
          <cell r="T8283" t="str">
            <v>TRAMACO</v>
          </cell>
          <cell r="U8283" t="str">
            <v>FLEXNETUIO_PROVINCIA</v>
          </cell>
          <cell r="V8283">
            <v>1</v>
          </cell>
          <cell r="W8283">
            <v>9.9</v>
          </cell>
          <cell r="X8283" t="str">
            <v>HYCITE QUITO</v>
          </cell>
          <cell r="Y8283" t="str">
            <v>FLEX NET CALLE 28 DE JUNIO S/N Y GARCIA MORENO ENTRADA LLANO GRANDE</v>
          </cell>
        </row>
        <row r="8284">
          <cell r="A8284" t="str">
            <v>98774688</v>
          </cell>
          <cell r="B8284">
            <v>488768</v>
          </cell>
          <cell r="C8284" t="str">
            <v>98774688</v>
          </cell>
          <cell r="D8284" t="str">
            <v>HYCITE</v>
          </cell>
          <cell r="E8284" t="str">
            <v>DESPACHO</v>
          </cell>
          <cell r="F8284" t="str">
            <v>NORMAL</v>
          </cell>
          <cell r="G8284" t="str">
            <v>031002004145528</v>
          </cell>
          <cell r="H8284">
            <v>44925</v>
          </cell>
          <cell r="I8284" t="str">
            <v>ENTREGADO</v>
          </cell>
          <cell r="J8284">
            <v>44932</v>
          </cell>
          <cell r="K8284" t="str">
            <v>TERESA DUCHI</v>
          </cell>
          <cell r="L8284" t="str">
            <v>AV. GUAYAQUIL Y PASAJE X ESQUINA DIAGONAL A VIVERES CLARITA LA CONCORDIA / NUEVO SANTO DOMINGO LA CONCORDIA 080701 SANTO DOMINGO</v>
          </cell>
          <cell r="N8284" t="str">
            <v>0989876498</v>
          </cell>
          <cell r="O8284" t="str">
            <v>0989876498</v>
          </cell>
          <cell r="P8284" t="str">
            <v>230101</v>
          </cell>
          <cell r="Q8284" t="str">
            <v>SANTO DOMINGO</v>
          </cell>
          <cell r="R8284" t="str">
            <v>SANTO DOMINGO DE LOS TSACHILAS</v>
          </cell>
          <cell r="S8284" t="str">
            <v>SANTO DOMINGO DE LOS COLORADOS</v>
          </cell>
          <cell r="T8284" t="str">
            <v>TRAMACO</v>
          </cell>
          <cell r="U8284" t="str">
            <v>FLEXNETUIO_PROVINCIA</v>
          </cell>
          <cell r="V8284">
            <v>1</v>
          </cell>
          <cell r="W8284">
            <v>9.8000000000000007</v>
          </cell>
          <cell r="X8284" t="str">
            <v>HYCITE QUITO</v>
          </cell>
          <cell r="Y8284" t="str">
            <v>FLEX NET CALLE 28 DE JUNIO S/N Y GARCIA MORENO ENTRADA LLANO GRANDE</v>
          </cell>
        </row>
        <row r="8285">
          <cell r="A8285" t="str">
            <v>98775458</v>
          </cell>
          <cell r="B8285">
            <v>488769</v>
          </cell>
          <cell r="C8285" t="str">
            <v>98775458</v>
          </cell>
          <cell r="D8285" t="str">
            <v>HYCITE</v>
          </cell>
          <cell r="E8285" t="str">
            <v>DESPACHO</v>
          </cell>
          <cell r="F8285" t="str">
            <v>NORMAL</v>
          </cell>
          <cell r="G8285" t="str">
            <v>TFQ91412</v>
          </cell>
          <cell r="H8285">
            <v>44925</v>
          </cell>
          <cell r="I8285" t="str">
            <v>ENTREGADO</v>
          </cell>
          <cell r="J8285">
            <v>44929</v>
          </cell>
          <cell r="K8285" t="str">
            <v>YOHANA ELIZABETH NELO PEREZ</v>
          </cell>
          <cell r="L8285" t="str">
            <v>PASAJE B Y QUITUMBE NAN A 2 CDRAS DE LA ESCUELA DE GUARDIAS 4GS QUITO-LA PERLA GUAMANI 170701 PICHINCHA</v>
          </cell>
          <cell r="M8285" t="str">
            <v/>
          </cell>
          <cell r="N8285" t="str">
            <v>0984865131 /</v>
          </cell>
          <cell r="O8285" t="str">
            <v>0984865131 /</v>
          </cell>
          <cell r="P8285" t="str">
            <v>170701</v>
          </cell>
          <cell r="Q8285" t="str">
            <v>QUITO</v>
          </cell>
          <cell r="R8285" t="str">
            <v>PICHINCHA</v>
          </cell>
          <cell r="S8285" t="str">
            <v>QUITO</v>
          </cell>
          <cell r="T8285" t="str">
            <v>FLEXTRANS UIO</v>
          </cell>
          <cell r="U8285" t="str">
            <v>FLEXNETUIO_LOCAL</v>
          </cell>
          <cell r="V8285">
            <v>1</v>
          </cell>
          <cell r="W8285">
            <v>1.1000000000000001</v>
          </cell>
          <cell r="X8285" t="str">
            <v>HYCITE QUITO</v>
          </cell>
          <cell r="Y8285" t="str">
            <v>FLEX NET CALLE 28 DE JUNIO S/N Y GARCIA MORENO ENTRADA LLANO GRANDE</v>
          </cell>
        </row>
        <row r="8286">
          <cell r="A8286" t="str">
            <v>98776924</v>
          </cell>
          <cell r="B8286">
            <v>488770</v>
          </cell>
          <cell r="C8286" t="str">
            <v>98776924</v>
          </cell>
          <cell r="D8286" t="str">
            <v>HYCITE</v>
          </cell>
          <cell r="E8286" t="str">
            <v>DESPACHO</v>
          </cell>
          <cell r="F8286" t="str">
            <v>NORMAL</v>
          </cell>
          <cell r="G8286" t="str">
            <v>TF91413</v>
          </cell>
          <cell r="H8286">
            <v>44925</v>
          </cell>
          <cell r="I8286" t="str">
            <v>ENTREGADO</v>
          </cell>
          <cell r="J8286">
            <v>44929</v>
          </cell>
          <cell r="K8286" t="str">
            <v>JIMMY ESPINOZA</v>
          </cell>
          <cell r="L8286" t="str">
            <v>URDENOS MZ 0219 SL 43 GUAYAQUIL-NORTE  TARQUI 090307 GUAYAS</v>
          </cell>
          <cell r="M8286" t="str">
            <v/>
          </cell>
          <cell r="N8286" t="str">
            <v>0998203018 / 991794932</v>
          </cell>
          <cell r="O8286" t="str">
            <v>0998203018 / 991794932</v>
          </cell>
          <cell r="P8286" t="str">
            <v>090307</v>
          </cell>
          <cell r="Q8286" t="str">
            <v>GUAYAQUIL</v>
          </cell>
          <cell r="R8286" t="str">
            <v>GUAYAS</v>
          </cell>
          <cell r="S8286" t="str">
            <v>GUAYAQUIL</v>
          </cell>
          <cell r="T8286" t="str">
            <v>ITSACOURIER</v>
          </cell>
          <cell r="U8286" t="str">
            <v>FLEXNETUIO_GYE</v>
          </cell>
          <cell r="V8286">
            <v>1</v>
          </cell>
          <cell r="W8286">
            <v>8.8000000000000007</v>
          </cell>
          <cell r="X8286" t="str">
            <v>HYCITE QUITO</v>
          </cell>
          <cell r="Y8286" t="str">
            <v>FLEX NET CALLE 28 DE JUNIO S/N Y GARCIA MORENO ENTRADA LLANO GRANDE</v>
          </cell>
        </row>
        <row r="8287">
          <cell r="A8287" t="str">
            <v>98777475</v>
          </cell>
          <cell r="B8287">
            <v>488771</v>
          </cell>
          <cell r="C8287" t="str">
            <v>98777475</v>
          </cell>
          <cell r="D8287" t="str">
            <v>HYCITE</v>
          </cell>
          <cell r="E8287" t="str">
            <v>DESPACHO</v>
          </cell>
          <cell r="F8287" t="str">
            <v>NORMAL</v>
          </cell>
          <cell r="G8287" t="str">
            <v>031002004145529</v>
          </cell>
          <cell r="H8287">
            <v>44925</v>
          </cell>
          <cell r="I8287" t="str">
            <v>ENTREGADO</v>
          </cell>
          <cell r="J8287">
            <v>44929</v>
          </cell>
          <cell r="K8287" t="str">
            <v>ERIKA PEREZ</v>
          </cell>
          <cell r="L8287" t="str">
            <v>NAVIDAD Y MELCHOR CDLA DIVINO NIA,O CS 61 MELCHOR TULCAN // CENTRO TULCAN 040102 CARCHI</v>
          </cell>
          <cell r="M8287" t="str">
            <v/>
          </cell>
          <cell r="N8287" t="str">
            <v>0994728350</v>
          </cell>
          <cell r="O8287" t="str">
            <v>0994728350</v>
          </cell>
          <cell r="P8287" t="str">
            <v>040102</v>
          </cell>
          <cell r="Q8287" t="str">
            <v>TULCAN</v>
          </cell>
          <cell r="R8287" t="str">
            <v>CARCHI</v>
          </cell>
          <cell r="S8287" t="str">
            <v>TULCAN - TAJAMAR</v>
          </cell>
          <cell r="T8287" t="str">
            <v>TRAMACO</v>
          </cell>
          <cell r="U8287" t="str">
            <v>FLEXNETUIO_PROVINCIA</v>
          </cell>
          <cell r="V8287">
            <v>1</v>
          </cell>
          <cell r="W8287">
            <v>2.4</v>
          </cell>
          <cell r="X8287" t="str">
            <v>HYCITE QUITO</v>
          </cell>
          <cell r="Y8287" t="str">
            <v>FLEX NET CALLE 28 DE JUNIO S/N Y GARCIA MORENO ENTRADA LLANO GRANDE</v>
          </cell>
        </row>
        <row r="8288">
          <cell r="A8288" t="str">
            <v>98777477</v>
          </cell>
          <cell r="B8288">
            <v>488772</v>
          </cell>
          <cell r="C8288" t="str">
            <v>98777477</v>
          </cell>
          <cell r="D8288" t="str">
            <v>HYCITE</v>
          </cell>
          <cell r="E8288" t="str">
            <v>DESPACHO</v>
          </cell>
          <cell r="F8288" t="str">
            <v>NORMAL</v>
          </cell>
          <cell r="G8288" t="str">
            <v>031002004145530</v>
          </cell>
          <cell r="H8288">
            <v>44925</v>
          </cell>
          <cell r="I8288" t="str">
            <v>ENTREGADO</v>
          </cell>
          <cell r="J8288">
            <v>44929</v>
          </cell>
          <cell r="K8288" t="str">
            <v>ALEXANDRA CHUGA</v>
          </cell>
          <cell r="L8288" t="str">
            <v>ZAMORA Y 13 DE ABRIL HUERTOS FAMILIARES IBARRA-SUR HUERTOS FAMILIARES 100109 IMBABURA</v>
          </cell>
          <cell r="M8288" t="str">
            <v/>
          </cell>
          <cell r="N8288" t="str">
            <v>0959742501</v>
          </cell>
          <cell r="O8288" t="str">
            <v>0959742501</v>
          </cell>
          <cell r="P8288" t="str">
            <v>100109</v>
          </cell>
          <cell r="Q8288" t="str">
            <v>IBARRA</v>
          </cell>
          <cell r="R8288" t="str">
            <v>IMBABURA</v>
          </cell>
          <cell r="S8288" t="str">
            <v>SAN ANTONIO - SANTO DOMINGO DE CHORLAVI</v>
          </cell>
          <cell r="T8288" t="str">
            <v>TRAMACO</v>
          </cell>
          <cell r="U8288" t="str">
            <v>FLEXNETUIO_PROVINCIA</v>
          </cell>
          <cell r="V8288">
            <v>1</v>
          </cell>
          <cell r="W8288">
            <v>8.1999999999999993</v>
          </cell>
          <cell r="X8288" t="str">
            <v>HYCITE QUITO</v>
          </cell>
          <cell r="Y8288" t="str">
            <v>FLEX NET CALLE 28 DE JUNIO S/N Y GARCIA MORENO ENTRADA LLANO GRANDE</v>
          </cell>
        </row>
        <row r="8289">
          <cell r="A8289" t="str">
            <v>98777981</v>
          </cell>
          <cell r="B8289">
            <v>488773</v>
          </cell>
          <cell r="C8289" t="str">
            <v>98777981</v>
          </cell>
          <cell r="D8289" t="str">
            <v>HYCITE</v>
          </cell>
          <cell r="E8289" t="str">
            <v>DESPACHO</v>
          </cell>
          <cell r="F8289" t="str">
            <v>NORMAL</v>
          </cell>
          <cell r="G8289" t="str">
            <v>031002004145531</v>
          </cell>
          <cell r="H8289">
            <v>44925</v>
          </cell>
          <cell r="I8289" t="str">
            <v>ENTREGADO</v>
          </cell>
          <cell r="J8289">
            <v>44930</v>
          </cell>
          <cell r="K8289" t="str">
            <v>NARCISA NAULA</v>
          </cell>
          <cell r="L8289" t="str">
            <v>BARRIO JAMBELI PANAMERICANA SUR KM 45 FRENTE A EL FERT MEJIA (MACHACHI)** MEJIA PEAJE DE MACHACHI 171111 PICHINCHA</v>
          </cell>
          <cell r="N8289" t="str">
            <v>0988096950 / 23162934</v>
          </cell>
          <cell r="O8289" t="str">
            <v>0988096950 / 23162934</v>
          </cell>
          <cell r="P8289" t="str">
            <v>171111</v>
          </cell>
          <cell r="Q8289" t="str">
            <v>MEJIA</v>
          </cell>
          <cell r="R8289" t="str">
            <v>PICHINCHA</v>
          </cell>
          <cell r="S8289" t="str">
            <v>MACHACHI - SAN JOSE DE TUCUSO</v>
          </cell>
          <cell r="T8289" t="str">
            <v>TRAMACO</v>
          </cell>
          <cell r="U8289" t="str">
            <v>FLEXNETUIO_PROVINCIA</v>
          </cell>
          <cell r="V8289">
            <v>1</v>
          </cell>
          <cell r="W8289">
            <v>13.7</v>
          </cell>
          <cell r="X8289" t="str">
            <v>HYCITE QUITO</v>
          </cell>
          <cell r="Y8289" t="str">
            <v>FLEX NET CALLE 28 DE JUNIO S/N Y GARCIA MORENO ENTRADA LLANO GRANDE</v>
          </cell>
        </row>
        <row r="8290">
          <cell r="A8290" t="str">
            <v>98778393</v>
          </cell>
          <cell r="B8290">
            <v>488774</v>
          </cell>
          <cell r="C8290" t="str">
            <v>98778393</v>
          </cell>
          <cell r="D8290" t="str">
            <v>HYCITE</v>
          </cell>
          <cell r="E8290" t="str">
            <v>DESPACHO</v>
          </cell>
          <cell r="F8290" t="str">
            <v>NORMAL</v>
          </cell>
          <cell r="G8290" t="str">
            <v>TFQ91414 / TFQ4216</v>
          </cell>
          <cell r="H8290">
            <v>44925</v>
          </cell>
          <cell r="I8290" t="str">
            <v>ENTREGADO</v>
          </cell>
          <cell r="J8290">
            <v>44932</v>
          </cell>
          <cell r="K8290" t="str">
            <v>JESSICA NOEMI CHIMBORAZO BONILLA</v>
          </cell>
          <cell r="L8290" t="str">
            <v>CALLE FENICIO ANGULO Y QUILLAÑAN OE1-93 CASA DE 2 PISOS PORTON GRIS PROVINCIA PICHINCHA CANTON QUITO PARROQUIA GUAMANI LOCALIDAD NUEVA AURORA</v>
          </cell>
          <cell r="N8290" t="str">
            <v xml:space="preserve">0999963764 </v>
          </cell>
          <cell r="O8290" t="str">
            <v xml:space="preserve">0999963764 </v>
          </cell>
          <cell r="P8290" t="str">
            <v>170208</v>
          </cell>
          <cell r="Q8290" t="str">
            <v>QUITO</v>
          </cell>
          <cell r="R8290" t="str">
            <v>PICHINCHA</v>
          </cell>
          <cell r="S8290" t="str">
            <v>CALDERON (CARAPUNGO)</v>
          </cell>
          <cell r="T8290" t="str">
            <v>FLEXTRANS UIO</v>
          </cell>
          <cell r="U8290" t="str">
            <v>FLEXNETUIO_LOCAL</v>
          </cell>
          <cell r="V8290">
            <v>1</v>
          </cell>
          <cell r="W8290">
            <v>8.8000000000000007</v>
          </cell>
          <cell r="X8290" t="str">
            <v>HYCITE QUITO</v>
          </cell>
          <cell r="Y8290" t="str">
            <v>FLEX NET CALLE 28 DE JUNIO S/N Y GARCIA MORENO ENTRADA LLANO GRANDE</v>
          </cell>
        </row>
        <row r="8291">
          <cell r="A8291" t="str">
            <v>98778446</v>
          </cell>
          <cell r="B8291">
            <v>488775</v>
          </cell>
          <cell r="C8291" t="str">
            <v>98778446</v>
          </cell>
          <cell r="D8291" t="str">
            <v>HYCITE</v>
          </cell>
          <cell r="E8291" t="str">
            <v>DESPACHO</v>
          </cell>
          <cell r="F8291" t="str">
            <v>NORMAL</v>
          </cell>
          <cell r="G8291" t="str">
            <v>TFQ91415</v>
          </cell>
          <cell r="H8291">
            <v>44925</v>
          </cell>
          <cell r="I8291" t="str">
            <v>ENTREGADO</v>
          </cell>
          <cell r="J8291">
            <v>44930</v>
          </cell>
          <cell r="K8291" t="str">
            <v>MARIANA VILLACIS</v>
          </cell>
          <cell r="L8291" t="str">
            <v>JUAN LOPEZ DE VELASCO S11-130 CHILIBUCO (BARRIO 4 DE DICIEMBRE) QUITO // SUR DE QUITO LA MAGDALENA 170608 PICHINCHA</v>
          </cell>
          <cell r="M8291" t="str">
            <v/>
          </cell>
          <cell r="N8291" t="str">
            <v>0992829743</v>
          </cell>
          <cell r="O8291" t="str">
            <v>0992829743</v>
          </cell>
          <cell r="P8291" t="str">
            <v>170608</v>
          </cell>
          <cell r="Q8291" t="str">
            <v>QUITO</v>
          </cell>
          <cell r="R8291" t="str">
            <v>PICHINCHA</v>
          </cell>
          <cell r="S8291" t="str">
            <v>QUITO</v>
          </cell>
          <cell r="T8291" t="str">
            <v>TRANSERVISS</v>
          </cell>
          <cell r="U8291" t="str">
            <v>FLEXNETUIO_LOCAL</v>
          </cell>
          <cell r="V8291">
            <v>1</v>
          </cell>
          <cell r="W8291">
            <v>2.5</v>
          </cell>
          <cell r="X8291" t="str">
            <v>HYCITE QUITO</v>
          </cell>
          <cell r="Y8291" t="str">
            <v>FLEX NET CALLE 28 DE JUNIO S/N Y GARCIA MORENO ENTRADA LLANO GRANDE</v>
          </cell>
        </row>
        <row r="8292">
          <cell r="A8292" t="str">
            <v>98778611</v>
          </cell>
          <cell r="B8292">
            <v>488776</v>
          </cell>
          <cell r="C8292" t="str">
            <v>98778611</v>
          </cell>
          <cell r="D8292" t="str">
            <v>HYCITE</v>
          </cell>
          <cell r="E8292" t="str">
            <v>DESPACHO</v>
          </cell>
          <cell r="F8292" t="str">
            <v>NORMAL</v>
          </cell>
          <cell r="G8292" t="str">
            <v>031002004145532</v>
          </cell>
          <cell r="H8292">
            <v>44925</v>
          </cell>
          <cell r="I8292" t="str">
            <v>ENTREGADO</v>
          </cell>
          <cell r="J8292">
            <v>44935</v>
          </cell>
          <cell r="K8292" t="str">
            <v>NEYDA CHAVEZ</v>
          </cell>
          <cell r="L8292" t="str">
            <v>PASANDO DESVIO A MANTA EL CERECITO - SAN JOSE ROCA FUERTE // SAN JOSE EL CERECITO 130119 MANABI</v>
          </cell>
          <cell r="M8292" t="str">
            <v/>
          </cell>
          <cell r="N8292" t="str">
            <v>0985149360</v>
          </cell>
          <cell r="O8292" t="str">
            <v>0985149360</v>
          </cell>
          <cell r="P8292" t="str">
            <v>130119</v>
          </cell>
          <cell r="Q8292" t="str">
            <v>PORTOVIEJO</v>
          </cell>
          <cell r="R8292" t="str">
            <v>MANABI</v>
          </cell>
          <cell r="S8292" t="str">
            <v>CRUCITA - LAS GILCES - SAN JOSE DE LA SEQUITA (CRUCITA)</v>
          </cell>
          <cell r="T8292" t="str">
            <v>TRAMACO</v>
          </cell>
          <cell r="U8292" t="str">
            <v>FLEXNETUIO_PROVINCIA</v>
          </cell>
          <cell r="V8292">
            <v>1</v>
          </cell>
          <cell r="W8292">
            <v>7</v>
          </cell>
          <cell r="X8292" t="str">
            <v>HYCITE QUITO</v>
          </cell>
          <cell r="Y8292" t="str">
            <v>FLEX NET CALLE 28 DE JUNIO S/N Y GARCIA MORENO ENTRADA LLANO GRANDE</v>
          </cell>
        </row>
        <row r="8293">
          <cell r="A8293" t="str">
            <v>98779287</v>
          </cell>
          <cell r="B8293">
            <v>488777</v>
          </cell>
          <cell r="C8293" t="str">
            <v>98779287</v>
          </cell>
          <cell r="D8293" t="str">
            <v>HYCITE</v>
          </cell>
          <cell r="E8293" t="str">
            <v>DESPACHO</v>
          </cell>
          <cell r="F8293" t="str">
            <v>NORMAL</v>
          </cell>
          <cell r="G8293" t="str">
            <v>TF91416</v>
          </cell>
          <cell r="H8293">
            <v>44925</v>
          </cell>
          <cell r="I8293" t="str">
            <v>ENTREGADO</v>
          </cell>
          <cell r="J8293">
            <v>44929</v>
          </cell>
          <cell r="K8293" t="str">
            <v>ALBI VITE</v>
          </cell>
          <cell r="L8293" t="str">
            <v>SAMANES 7 MZ 2206 VILLA NO 06 A UN COSTADO COLEGIO ATENEO GUAYAQUIL//GUAYAQUIL TARQUI 090505 GUAYAS</v>
          </cell>
          <cell r="M8293" t="str">
            <v/>
          </cell>
          <cell r="N8293" t="str">
            <v>0996152781 / 981928521</v>
          </cell>
          <cell r="O8293" t="str">
            <v>0996152781 / 981928521</v>
          </cell>
          <cell r="P8293" t="str">
            <v>090505</v>
          </cell>
          <cell r="Q8293" t="str">
            <v>GUAYAQUIL</v>
          </cell>
          <cell r="R8293" t="str">
            <v>GUAYAS</v>
          </cell>
          <cell r="S8293" t="str">
            <v>GUAYAQUIL</v>
          </cell>
          <cell r="T8293" t="str">
            <v>CARGO UNION</v>
          </cell>
          <cell r="U8293" t="str">
            <v>FLEXNETUIO_GYE</v>
          </cell>
          <cell r="V8293">
            <v>1</v>
          </cell>
          <cell r="W8293">
            <v>1.9</v>
          </cell>
          <cell r="X8293" t="str">
            <v>HYCITE QUITO</v>
          </cell>
          <cell r="Y8293" t="str">
            <v>FLEX NET CALLE 28 DE JUNIO S/N Y GARCIA MORENO ENTRADA LLANO GRANDE</v>
          </cell>
        </row>
        <row r="8294">
          <cell r="A8294" t="str">
            <v>98779325</v>
          </cell>
          <cell r="B8294">
            <v>488778</v>
          </cell>
          <cell r="C8294" t="str">
            <v>98779325</v>
          </cell>
          <cell r="D8294" t="str">
            <v>HYCITE</v>
          </cell>
          <cell r="E8294" t="str">
            <v>DESPACHO</v>
          </cell>
          <cell r="F8294" t="str">
            <v>NORMAL</v>
          </cell>
          <cell r="G8294" t="str">
            <v>031002004145533</v>
          </cell>
          <cell r="H8294">
            <v>44925</v>
          </cell>
          <cell r="I8294" t="str">
            <v>ENTREGADO</v>
          </cell>
          <cell r="J8294">
            <v>44930</v>
          </cell>
          <cell r="K8294" t="str">
            <v>MANUELA VITE</v>
          </cell>
          <cell r="L8294" t="str">
            <v>LUIS FLORENCIA #312 HECTOR CABRERA VENTANAS VENTANAS 120404 LOS RIOS</v>
          </cell>
          <cell r="M8294" t="str">
            <v/>
          </cell>
          <cell r="N8294" t="str">
            <v>0993949370</v>
          </cell>
          <cell r="O8294" t="str">
            <v>0993949370</v>
          </cell>
          <cell r="P8294" t="str">
            <v>120404</v>
          </cell>
          <cell r="Q8294" t="str">
            <v>VENTANAS</v>
          </cell>
          <cell r="R8294" t="str">
            <v>LOS RIOS</v>
          </cell>
          <cell r="S8294" t="str">
            <v>RECINTO LOS ANGELES</v>
          </cell>
          <cell r="T8294" t="str">
            <v>TRAMACO</v>
          </cell>
          <cell r="U8294" t="str">
            <v>FLEXNETUIO_PROVINCIA</v>
          </cell>
          <cell r="V8294">
            <v>1</v>
          </cell>
          <cell r="W8294">
            <v>1.9</v>
          </cell>
          <cell r="X8294" t="str">
            <v>HYCITE QUITO</v>
          </cell>
          <cell r="Y8294" t="str">
            <v>FLEX NET CALLE 28 DE JUNIO S/N Y GARCIA MORENO ENTRADA LLANO GRANDE</v>
          </cell>
        </row>
        <row r="8295">
          <cell r="A8295" t="str">
            <v>98779455</v>
          </cell>
          <cell r="B8295">
            <v>488779</v>
          </cell>
          <cell r="C8295" t="str">
            <v>98779455</v>
          </cell>
          <cell r="D8295" t="str">
            <v>HYCITE</v>
          </cell>
          <cell r="E8295" t="str">
            <v>DESPACHO</v>
          </cell>
          <cell r="F8295" t="str">
            <v>NORMAL</v>
          </cell>
          <cell r="G8295" t="str">
            <v>TF91417</v>
          </cell>
          <cell r="H8295">
            <v>44925</v>
          </cell>
          <cell r="I8295" t="str">
            <v>ENTREGADO</v>
          </cell>
          <cell r="J8295">
            <v>44929</v>
          </cell>
          <cell r="K8295" t="str">
            <v>JONATHAN ALVARADO</v>
          </cell>
          <cell r="L8295" t="str">
            <v>VILLA BONITA ETAPA 7 MZA 5082 VILLA 68 GUAYAQUIL // NORTE PASCUALES 090707 GUAYAS</v>
          </cell>
          <cell r="M8295" t="str">
            <v/>
          </cell>
          <cell r="N8295" t="str">
            <v>0961516702 / 994621840</v>
          </cell>
          <cell r="O8295" t="str">
            <v>0961516702 / 994621840</v>
          </cell>
          <cell r="P8295" t="str">
            <v>090707</v>
          </cell>
          <cell r="Q8295" t="str">
            <v>GUAYAQUIL</v>
          </cell>
          <cell r="R8295" t="str">
            <v>GUAYAS</v>
          </cell>
          <cell r="S8295" t="str">
            <v>GUAYAQUIL</v>
          </cell>
          <cell r="T8295" t="str">
            <v>ITSACOURIER</v>
          </cell>
          <cell r="U8295" t="str">
            <v>FLEXNETUIO_GYE</v>
          </cell>
          <cell r="V8295">
            <v>1</v>
          </cell>
          <cell r="W8295">
            <v>8.8000000000000007</v>
          </cell>
          <cell r="X8295" t="str">
            <v>HYCITE QUITO</v>
          </cell>
          <cell r="Y8295" t="str">
            <v>FLEX NET CALLE 28 DE JUNIO S/N Y GARCIA MORENO ENTRADA LLANO GRANDE</v>
          </cell>
        </row>
        <row r="8296">
          <cell r="A8296" t="str">
            <v>98779530</v>
          </cell>
          <cell r="B8296">
            <v>488780</v>
          </cell>
          <cell r="C8296" t="str">
            <v>98779530</v>
          </cell>
          <cell r="D8296" t="str">
            <v>HYCITE</v>
          </cell>
          <cell r="E8296" t="str">
            <v>DESPACHO</v>
          </cell>
          <cell r="F8296" t="str">
            <v>NORMAL</v>
          </cell>
          <cell r="G8296" t="str">
            <v>TFQ91418</v>
          </cell>
          <cell r="H8296">
            <v>44925</v>
          </cell>
          <cell r="I8296" t="str">
            <v>ENTREGADO</v>
          </cell>
          <cell r="J8296">
            <v>44929</v>
          </cell>
          <cell r="K8296" t="str">
            <v>AMPARITO SARANGO</v>
          </cell>
          <cell r="L8296" t="str">
            <v>JORGE GARCES N60-87 FRANCISCO DE LA TORRE DGL AL KFC QUITO-NORTE COMITE DEL PUEBLO 170306 PICHINCHA</v>
          </cell>
          <cell r="M8296" t="str">
            <v/>
          </cell>
          <cell r="N8296" t="str">
            <v>0984369474</v>
          </cell>
          <cell r="O8296" t="str">
            <v>0984369474</v>
          </cell>
          <cell r="P8296" t="str">
            <v>170306</v>
          </cell>
          <cell r="Q8296" t="str">
            <v>QUITO</v>
          </cell>
          <cell r="R8296" t="str">
            <v>PICHINCHA</v>
          </cell>
          <cell r="S8296" t="str">
            <v>QUITO</v>
          </cell>
          <cell r="T8296" t="str">
            <v>FLEXTRANS UIO</v>
          </cell>
          <cell r="U8296" t="str">
            <v>FLEXNETUIO_LOCAL</v>
          </cell>
          <cell r="V8296">
            <v>1</v>
          </cell>
          <cell r="W8296">
            <v>6.9</v>
          </cell>
          <cell r="X8296" t="str">
            <v>HYCITE QUITO</v>
          </cell>
          <cell r="Y8296" t="str">
            <v>FLEX NET CALLE 28 DE JUNIO S/N Y GARCIA MORENO ENTRADA LLANO GRANDE</v>
          </cell>
        </row>
        <row r="8297">
          <cell r="A8297" t="str">
            <v>98779557</v>
          </cell>
          <cell r="B8297">
            <v>488781</v>
          </cell>
          <cell r="C8297" t="str">
            <v>98779557</v>
          </cell>
          <cell r="D8297" t="str">
            <v>HYCITE</v>
          </cell>
          <cell r="E8297" t="str">
            <v>DESPACHO</v>
          </cell>
          <cell r="F8297" t="str">
            <v>NORMAL</v>
          </cell>
          <cell r="G8297" t="str">
            <v>TFQ91419</v>
          </cell>
          <cell r="H8297">
            <v>44925</v>
          </cell>
          <cell r="I8297" t="str">
            <v>ENTREGADO</v>
          </cell>
          <cell r="J8297">
            <v>44929</v>
          </cell>
          <cell r="K8297" t="str">
            <v>MARIA J REINOSO MJ</v>
          </cell>
          <cell r="L8297" t="str">
            <v>AV DE LA REPUBLICA Y TERESA DE CEPEDA 0E 2 4  DISTRITO METROPOLITANO 170508 PICHINCHA</v>
          </cell>
          <cell r="M8297" t="str">
            <v/>
          </cell>
          <cell r="N8297" t="str">
            <v>0983006470</v>
          </cell>
          <cell r="O8297" t="str">
            <v>0983006470</v>
          </cell>
          <cell r="P8297" t="str">
            <v>170508</v>
          </cell>
          <cell r="Q8297" t="str">
            <v>QUITO</v>
          </cell>
          <cell r="R8297" t="str">
            <v>PICHINCHA</v>
          </cell>
          <cell r="S8297" t="str">
            <v>QUITO</v>
          </cell>
          <cell r="T8297" t="str">
            <v>FLEXTRANS UIO</v>
          </cell>
          <cell r="U8297" t="str">
            <v>FLEXNETUIO_LOCAL</v>
          </cell>
          <cell r="V8297">
            <v>1</v>
          </cell>
          <cell r="W8297">
            <v>4.45</v>
          </cell>
          <cell r="X8297" t="str">
            <v>HYCITE QUITO</v>
          </cell>
          <cell r="Y8297" t="str">
            <v>FLEX NET CALLE 28 DE JUNIO S/N Y GARCIA MORENO ENTRADA LLANO GRANDE</v>
          </cell>
        </row>
        <row r="8298">
          <cell r="A8298" t="str">
            <v>98779665</v>
          </cell>
          <cell r="B8298">
            <v>488782</v>
          </cell>
          <cell r="C8298" t="str">
            <v>98779665</v>
          </cell>
          <cell r="D8298" t="str">
            <v>HYCITE</v>
          </cell>
          <cell r="E8298" t="str">
            <v>DESPACHO</v>
          </cell>
          <cell r="F8298" t="str">
            <v>NORMAL</v>
          </cell>
          <cell r="G8298" t="str">
            <v>031002004145534</v>
          </cell>
          <cell r="H8298">
            <v>44925</v>
          </cell>
          <cell r="I8298" t="str">
            <v>ENTREGADO</v>
          </cell>
          <cell r="J8298">
            <v>44930</v>
          </cell>
          <cell r="K8298" t="str">
            <v>JAIME A BARREIRO J</v>
          </cell>
          <cell r="L8298" t="str">
            <v>AV 5 DE JUNIO Y AV MANABI   18 DE OCTUBRE 130103 MANABI</v>
          </cell>
          <cell r="M8298" t="str">
            <v/>
          </cell>
          <cell r="N8298" t="str">
            <v>0979601932 / 055004627</v>
          </cell>
          <cell r="O8298" t="str">
            <v>0979601932 / 055004627</v>
          </cell>
          <cell r="P8298" t="str">
            <v>130103</v>
          </cell>
          <cell r="Q8298" t="str">
            <v>PORTOVIEJO</v>
          </cell>
          <cell r="R8298" t="str">
            <v>MANABI</v>
          </cell>
          <cell r="S8298" t="str">
            <v>PORTOVIEJO</v>
          </cell>
          <cell r="T8298" t="str">
            <v>TRAMACO</v>
          </cell>
          <cell r="U8298" t="str">
            <v>FLEXNETUIO_PROVINCIA</v>
          </cell>
          <cell r="V8298">
            <v>1</v>
          </cell>
          <cell r="W8298">
            <v>1.1599999999999999</v>
          </cell>
          <cell r="X8298" t="str">
            <v>HYCITE QUITO</v>
          </cell>
          <cell r="Y8298" t="str">
            <v>FLEX NET CALLE 28 DE JUNIO S/N Y GARCIA MORENO ENTRADA LLANO GRANDE</v>
          </cell>
        </row>
        <row r="8299">
          <cell r="A8299" t="str">
            <v>98779869</v>
          </cell>
          <cell r="B8299">
            <v>488783</v>
          </cell>
          <cell r="C8299" t="str">
            <v>98779869</v>
          </cell>
          <cell r="D8299" t="str">
            <v>HYCITE</v>
          </cell>
          <cell r="E8299" t="str">
            <v>DESPACHO</v>
          </cell>
          <cell r="F8299" t="str">
            <v>NORMAL</v>
          </cell>
          <cell r="G8299" t="str">
            <v>TF91420</v>
          </cell>
          <cell r="H8299">
            <v>44925</v>
          </cell>
          <cell r="I8299" t="str">
            <v>ENTREGADO</v>
          </cell>
          <cell r="J8299">
            <v>44929</v>
          </cell>
          <cell r="K8299" t="str">
            <v>FIORELLA MORENO</v>
          </cell>
          <cell r="L8299" t="str">
            <v>URB MILAN Y LA ETAPA FERRERA MZ 4 V 15 DAULE// NORTE LA AURORA 091901 GUAYAS</v>
          </cell>
          <cell r="N8299" t="str">
            <v>0939771895 / 999918390</v>
          </cell>
          <cell r="O8299" t="str">
            <v>0939771895 / 999918390</v>
          </cell>
          <cell r="P8299" t="str">
            <v>091901</v>
          </cell>
          <cell r="Q8299" t="str">
            <v>DAULE</v>
          </cell>
          <cell r="R8299" t="str">
            <v>GUAYAS</v>
          </cell>
          <cell r="S8299" t="str">
            <v>DAULE</v>
          </cell>
          <cell r="T8299" t="str">
            <v>CARGO UNION</v>
          </cell>
          <cell r="U8299" t="str">
            <v>FLEXNETGYE_UIO</v>
          </cell>
          <cell r="V8299">
            <v>1</v>
          </cell>
          <cell r="W8299">
            <v>13.7</v>
          </cell>
          <cell r="X8299" t="str">
            <v>HYCITE QUITO</v>
          </cell>
          <cell r="Y8299" t="str">
            <v>FLEX NET CALLE 28 DE JUNIO S/N Y GARCIA MORENO ENTRADA LLANO GRANDE</v>
          </cell>
        </row>
        <row r="8300">
          <cell r="A8300" t="str">
            <v>98780208</v>
          </cell>
          <cell r="B8300">
            <v>488784</v>
          </cell>
          <cell r="C8300" t="str">
            <v>98780208</v>
          </cell>
          <cell r="D8300" t="str">
            <v>HYCITE</v>
          </cell>
          <cell r="E8300" t="str">
            <v>DESPACHO</v>
          </cell>
          <cell r="F8300" t="str">
            <v>NORMAL</v>
          </cell>
          <cell r="G8300" t="str">
            <v>TFQ91421</v>
          </cell>
          <cell r="H8300">
            <v>44925</v>
          </cell>
          <cell r="I8300" t="str">
            <v>ENTREGADO</v>
          </cell>
          <cell r="J8300">
            <v>44929</v>
          </cell>
          <cell r="K8300" t="str">
            <v>YESSENIA E RUEDA JECGAL</v>
          </cell>
          <cell r="L8300" t="str">
            <v>ISLA FERNANDINA N43 1 Y TOMAS DE BERLANGA  QUITO DISTRITO METROPOLIT 170513 PICHINCHA</v>
          </cell>
          <cell r="M8300" t="str">
            <v/>
          </cell>
          <cell r="N8300" t="str">
            <v>0985757827 / 960700090</v>
          </cell>
          <cell r="O8300" t="str">
            <v>0985757827 / 960700090</v>
          </cell>
          <cell r="P8300" t="str">
            <v>170513</v>
          </cell>
          <cell r="Q8300" t="str">
            <v>QUITO</v>
          </cell>
          <cell r="R8300" t="str">
            <v>PICHINCHA</v>
          </cell>
          <cell r="S8300" t="str">
            <v>QUITO</v>
          </cell>
          <cell r="T8300" t="str">
            <v>FLEXTRANS UIO</v>
          </cell>
          <cell r="U8300" t="str">
            <v>FLEXNETUIO_LOCAL</v>
          </cell>
          <cell r="V8300">
            <v>1</v>
          </cell>
          <cell r="W8300">
            <v>9.89</v>
          </cell>
          <cell r="X8300" t="str">
            <v>HYCITE QUITO</v>
          </cell>
          <cell r="Y8300" t="str">
            <v>FLEX NET CALLE 28 DE JUNIO S/N Y GARCIA MORENO ENTRADA LLANO GRANDE</v>
          </cell>
        </row>
        <row r="8301">
          <cell r="A8301" t="str">
            <v>98780334</v>
          </cell>
          <cell r="B8301">
            <v>488785</v>
          </cell>
          <cell r="C8301" t="str">
            <v>98780334</v>
          </cell>
          <cell r="D8301" t="str">
            <v>HYCITE</v>
          </cell>
          <cell r="E8301" t="str">
            <v>DESPACHO</v>
          </cell>
          <cell r="F8301" t="str">
            <v>NORMAL</v>
          </cell>
          <cell r="G8301" t="str">
            <v>TFQ91422</v>
          </cell>
          <cell r="H8301">
            <v>44925</v>
          </cell>
          <cell r="I8301" t="str">
            <v>ENTREGADO</v>
          </cell>
          <cell r="J8301">
            <v>44929</v>
          </cell>
          <cell r="K8301" t="str">
            <v>TERESA QUINALUISA</v>
          </cell>
          <cell r="L8301" t="str">
            <v>DE LOS ARRIEROS NO 7 68 GEOVANY CALLES CASAS BLANCA QUITO//ZABALA CALDERON 170202 GUAYAS</v>
          </cell>
          <cell r="N8301" t="str">
            <v>0998436961 / 932396130</v>
          </cell>
          <cell r="O8301" t="str">
            <v>0998436961 / 932396130</v>
          </cell>
          <cell r="P8301" t="str">
            <v>170202</v>
          </cell>
          <cell r="Q8301" t="str">
            <v>QUITO</v>
          </cell>
          <cell r="R8301" t="str">
            <v>PICHINCHA</v>
          </cell>
          <cell r="S8301" t="str">
            <v>CALDERON (CARAPUNGO)</v>
          </cell>
          <cell r="T8301" t="str">
            <v>FLEXTRANS UIO</v>
          </cell>
          <cell r="U8301" t="str">
            <v>FLEXNETUIO_LOCAL</v>
          </cell>
          <cell r="V8301">
            <v>2</v>
          </cell>
          <cell r="W8301">
            <v>15.3</v>
          </cell>
          <cell r="X8301" t="str">
            <v>HYCITE QUITO</v>
          </cell>
          <cell r="Y8301" t="str">
            <v>FLEX NET CALLE 28 DE JUNIO S/N Y GARCIA MORENO ENTRADA LLANO GRANDE</v>
          </cell>
        </row>
        <row r="8302">
          <cell r="A8302" t="str">
            <v>98780524</v>
          </cell>
          <cell r="B8302">
            <v>488786</v>
          </cell>
          <cell r="C8302" t="str">
            <v>98780524</v>
          </cell>
          <cell r="D8302" t="str">
            <v>HYCITE</v>
          </cell>
          <cell r="E8302" t="str">
            <v>DESPACHO</v>
          </cell>
          <cell r="F8302" t="str">
            <v>NORMAL</v>
          </cell>
          <cell r="G8302" t="str">
            <v>031002004145535</v>
          </cell>
          <cell r="H8302">
            <v>44925</v>
          </cell>
          <cell r="I8302" t="str">
            <v>ENTREGADO</v>
          </cell>
          <cell r="J8302">
            <v>44929</v>
          </cell>
          <cell r="K8302" t="str">
            <v>CATALINA A SANDOVAL</v>
          </cell>
          <cell r="L8302" t="str">
            <v>AV LOS GUAYTAMBOS Y PASAJE CRISANTENOS   AMBATO 180108 TUNGURAHUA</v>
          </cell>
          <cell r="M8302" t="str">
            <v/>
          </cell>
          <cell r="N8302" t="str">
            <v>0992726248 / 032841754</v>
          </cell>
          <cell r="O8302" t="str">
            <v>0992726248 / 032841754</v>
          </cell>
          <cell r="P8302" t="str">
            <v>180108</v>
          </cell>
          <cell r="Q8302" t="str">
            <v>AMBATO</v>
          </cell>
          <cell r="R8302" t="str">
            <v>TUNGURAHUA</v>
          </cell>
          <cell r="S8302" t="str">
            <v>AMBATO - AMBATILLO - SAN BARTOLOME DE PINLLOG</v>
          </cell>
          <cell r="T8302" t="str">
            <v>TRAMACO</v>
          </cell>
          <cell r="U8302" t="str">
            <v>FLEXNETUIO_PROVINCIA</v>
          </cell>
          <cell r="V8302">
            <v>1</v>
          </cell>
          <cell r="W8302">
            <v>1.1000000000000001</v>
          </cell>
          <cell r="X8302" t="str">
            <v>HYCITE QUITO</v>
          </cell>
          <cell r="Y8302" t="str">
            <v>FLEX NET CALLE 28 DE JUNIO S/N Y GARCIA MORENO ENTRADA LLANO GRANDE</v>
          </cell>
        </row>
        <row r="8303">
          <cell r="A8303" t="str">
            <v>98780978</v>
          </cell>
          <cell r="B8303">
            <v>488787</v>
          </cell>
          <cell r="C8303" t="str">
            <v>98780978</v>
          </cell>
          <cell r="D8303" t="str">
            <v>HYCITE</v>
          </cell>
          <cell r="E8303" t="str">
            <v>DESPACHO</v>
          </cell>
          <cell r="F8303" t="str">
            <v>NORMAL</v>
          </cell>
          <cell r="G8303" t="str">
            <v>031002004145536</v>
          </cell>
          <cell r="H8303">
            <v>44925</v>
          </cell>
          <cell r="I8303" t="str">
            <v>ENTREGADO</v>
          </cell>
          <cell r="J8303">
            <v>44929</v>
          </cell>
          <cell r="K8303" t="str">
            <v>DIANA MACIAS</v>
          </cell>
          <cell r="L8303" t="str">
            <v>CALLE BOLIVAR Y ROCA FUERTE CYBER DLK PORTOVIEJO PORTOVIEJO 130104 MANABI</v>
          </cell>
          <cell r="M8303" t="str">
            <v/>
          </cell>
          <cell r="N8303" t="str">
            <v>0986210635</v>
          </cell>
          <cell r="O8303" t="str">
            <v>0986210635</v>
          </cell>
          <cell r="P8303" t="str">
            <v>130104</v>
          </cell>
          <cell r="Q8303" t="str">
            <v>PORTOVIEJO</v>
          </cell>
          <cell r="R8303" t="str">
            <v>MANABI</v>
          </cell>
          <cell r="S8303" t="str">
            <v>PORTOVIEJO</v>
          </cell>
          <cell r="T8303" t="str">
            <v>TRAMACO</v>
          </cell>
          <cell r="U8303" t="str">
            <v>FLEXNETUIO_PROVINCIA</v>
          </cell>
          <cell r="V8303">
            <v>1</v>
          </cell>
          <cell r="W8303">
            <v>8</v>
          </cell>
          <cell r="X8303" t="str">
            <v>HYCITE QUITO</v>
          </cell>
          <cell r="Y8303" t="str">
            <v>FLEX NET CALLE 28 DE JUNIO S/N Y GARCIA MORENO ENTRADA LLANO GRANDE</v>
          </cell>
        </row>
        <row r="8304">
          <cell r="A8304" t="str">
            <v>98781047</v>
          </cell>
          <cell r="B8304">
            <v>488788</v>
          </cell>
          <cell r="C8304" t="str">
            <v>98781047</v>
          </cell>
          <cell r="D8304" t="str">
            <v>HYCITE</v>
          </cell>
          <cell r="E8304" t="str">
            <v>DESPACHO</v>
          </cell>
          <cell r="F8304" t="str">
            <v>NORMAL</v>
          </cell>
          <cell r="G8304" t="str">
            <v>TFQ91423</v>
          </cell>
          <cell r="H8304">
            <v>44925</v>
          </cell>
          <cell r="I8304" t="str">
            <v>ENTREGADO</v>
          </cell>
          <cell r="J8304">
            <v>44929</v>
          </cell>
          <cell r="K8304" t="str">
            <v>SANTIAGO MENDEZ</v>
          </cell>
          <cell r="L8304" t="str">
            <v>AV ABDON CALDERON Y SAN SEBASTIAN ATRAS DE FARMACIA QUITO / COLINAS DEL VALLE CALDERON 170201 PICHINCHA</v>
          </cell>
          <cell r="M8304" t="str">
            <v/>
          </cell>
          <cell r="N8304" t="str">
            <v>0998274186 / 062641429</v>
          </cell>
          <cell r="O8304" t="str">
            <v>0998274186 / 062641429</v>
          </cell>
          <cell r="P8304" t="str">
            <v>170201</v>
          </cell>
          <cell r="Q8304" t="str">
            <v>QUITO</v>
          </cell>
          <cell r="R8304" t="str">
            <v>PICHINCHA</v>
          </cell>
          <cell r="S8304" t="str">
            <v>CALDERON (CARAPUNGO)</v>
          </cell>
          <cell r="T8304" t="str">
            <v>FLEXTRANS UIO</v>
          </cell>
          <cell r="U8304" t="str">
            <v>FLEXNETUIO_LOCAL</v>
          </cell>
          <cell r="V8304">
            <v>1</v>
          </cell>
          <cell r="W8304">
            <v>9.5</v>
          </cell>
          <cell r="X8304" t="str">
            <v>HYCITE QUITO</v>
          </cell>
          <cell r="Y8304" t="str">
            <v>FLEX NET CALLE 28 DE JUNIO S/N Y GARCIA MORENO ENTRADA LLANO GRANDE</v>
          </cell>
        </row>
        <row r="8305">
          <cell r="A8305" t="str">
            <v>98781588</v>
          </cell>
          <cell r="B8305">
            <v>488789</v>
          </cell>
          <cell r="C8305" t="str">
            <v>98781588</v>
          </cell>
          <cell r="D8305" t="str">
            <v>HYCITE</v>
          </cell>
          <cell r="E8305" t="str">
            <v>DESPACHO</v>
          </cell>
          <cell r="F8305" t="str">
            <v>NORMAL</v>
          </cell>
          <cell r="G8305" t="str">
            <v>031002004145816</v>
          </cell>
          <cell r="H8305">
            <v>44925</v>
          </cell>
          <cell r="I8305" t="str">
            <v>ENTREGADO</v>
          </cell>
          <cell r="J8305">
            <v>44929</v>
          </cell>
          <cell r="K8305" t="str">
            <v>CARMEN AJILA</v>
          </cell>
          <cell r="L8305" t="str">
            <v>LOTIZACION SANTA MARTHA PERIMETRAL SUR PASAJE-SANTA MARTHA  LOMA DE FRANCO 070104 EL ORO</v>
          </cell>
          <cell r="N8305" t="str">
            <v>0967882218</v>
          </cell>
          <cell r="O8305" t="str">
            <v>0967882218</v>
          </cell>
          <cell r="P8305" t="str">
            <v>070104</v>
          </cell>
          <cell r="Q8305" t="str">
            <v>PASAJE</v>
          </cell>
          <cell r="R8305" t="str">
            <v>EL ORO</v>
          </cell>
          <cell r="S8305" t="str">
            <v>PASAJE</v>
          </cell>
          <cell r="T8305" t="str">
            <v>TRAMACO</v>
          </cell>
          <cell r="U8305" t="str">
            <v>FLEXNETUIO_PROVINCIA</v>
          </cell>
          <cell r="V8305">
            <v>2</v>
          </cell>
          <cell r="W8305">
            <v>22.7</v>
          </cell>
          <cell r="X8305" t="str">
            <v>HYCITE QUITO</v>
          </cell>
          <cell r="Y8305" t="str">
            <v>FLEX NET CALLE 28 DE JUNIO S/N Y GARCIA MORENO ENTRADA LLANO GRANDE</v>
          </cell>
        </row>
        <row r="8306">
          <cell r="A8306" t="str">
            <v>98781613</v>
          </cell>
          <cell r="B8306">
            <v>488790</v>
          </cell>
          <cell r="C8306" t="str">
            <v>98781613</v>
          </cell>
          <cell r="D8306" t="str">
            <v>HYCITE</v>
          </cell>
          <cell r="E8306" t="str">
            <v>DESPACHO</v>
          </cell>
          <cell r="F8306" t="str">
            <v>NORMAL</v>
          </cell>
          <cell r="G8306" t="str">
            <v>031002004145538</v>
          </cell>
          <cell r="H8306">
            <v>44925</v>
          </cell>
          <cell r="I8306" t="str">
            <v>ENTREGADO</v>
          </cell>
          <cell r="J8306">
            <v>44932</v>
          </cell>
          <cell r="K8306" t="str">
            <v>ESPERANZA VASQUEZ</v>
          </cell>
          <cell r="L8306" t="str">
            <v>SIBAMBE Y GUASUNTOS S/N CDLA 9 DE OCTUBRE CLJON SIN SALIDA RIOBAMBA-CDLA 9 DE OCTUBRE LIZARZABURU 060105 CHIMBORAZO</v>
          </cell>
          <cell r="M8306" t="str">
            <v/>
          </cell>
          <cell r="N8306" t="str">
            <v>0998370357</v>
          </cell>
          <cell r="O8306" t="str">
            <v>0998370357</v>
          </cell>
          <cell r="P8306" t="str">
            <v>060105</v>
          </cell>
          <cell r="Q8306" t="str">
            <v>RIOBAMBA</v>
          </cell>
          <cell r="R8306" t="str">
            <v>CHIMBORAZO</v>
          </cell>
          <cell r="S8306" t="str">
            <v>RIOBAMBA - SAN VICENTE</v>
          </cell>
          <cell r="T8306" t="str">
            <v>TRAMACO</v>
          </cell>
          <cell r="U8306" t="str">
            <v>FLEXNETUIO_PROVINCIA</v>
          </cell>
          <cell r="V8306">
            <v>1</v>
          </cell>
          <cell r="W8306">
            <v>10.7</v>
          </cell>
          <cell r="X8306" t="str">
            <v>HYCITE QUITO</v>
          </cell>
          <cell r="Y8306" t="str">
            <v>FLEX NET CALLE 28 DE JUNIO S/N Y GARCIA MORENO ENTRADA LLANO GRANDE</v>
          </cell>
        </row>
        <row r="8307">
          <cell r="A8307" t="str">
            <v>98781615</v>
          </cell>
          <cell r="B8307">
            <v>488791</v>
          </cell>
          <cell r="C8307" t="str">
            <v>98781615</v>
          </cell>
          <cell r="D8307" t="str">
            <v>HYCITE</v>
          </cell>
          <cell r="E8307" t="str">
            <v>DESPACHO</v>
          </cell>
          <cell r="F8307" t="str">
            <v>NORMAL</v>
          </cell>
          <cell r="G8307" t="str">
            <v>031002004145817</v>
          </cell>
          <cell r="H8307">
            <v>44925</v>
          </cell>
          <cell r="I8307" t="str">
            <v>ENTREGADO</v>
          </cell>
          <cell r="J8307">
            <v>44929</v>
          </cell>
          <cell r="K8307" t="str">
            <v>ISIDRO ROMERO</v>
          </cell>
          <cell r="L8307" t="str">
            <v>COLA UROESA MANUEL MAYALITA MERCADO SUR HECTOR ENCALADA Y OSCAR MACHUCA PASAJE/MERCADO SUR OCHOA LEON 070104 EL ORO</v>
          </cell>
          <cell r="N8307" t="str">
            <v>0969285970</v>
          </cell>
          <cell r="O8307" t="str">
            <v>0969285970</v>
          </cell>
          <cell r="P8307" t="str">
            <v>070104</v>
          </cell>
          <cell r="Q8307" t="str">
            <v>PASAJE</v>
          </cell>
          <cell r="R8307" t="str">
            <v>EL ORO</v>
          </cell>
          <cell r="S8307" t="str">
            <v>PASAJE</v>
          </cell>
          <cell r="T8307" t="str">
            <v>TRAMACO</v>
          </cell>
          <cell r="U8307" t="str">
            <v>FLEXNETUIO_PROVINCIA</v>
          </cell>
          <cell r="V8307">
            <v>2</v>
          </cell>
          <cell r="W8307">
            <v>17</v>
          </cell>
          <cell r="X8307" t="str">
            <v>HYCITE QUITO</v>
          </cell>
          <cell r="Y8307" t="str">
            <v>FLEX NET CALLE 28 DE JUNIO S/N Y GARCIA MORENO ENTRADA LLANO GRANDE</v>
          </cell>
        </row>
        <row r="8308">
          <cell r="A8308" t="str">
            <v>98781622</v>
          </cell>
          <cell r="B8308">
            <v>488792</v>
          </cell>
          <cell r="C8308" t="str">
            <v>98781622</v>
          </cell>
          <cell r="D8308" t="str">
            <v>HYCITE</v>
          </cell>
          <cell r="E8308" t="str">
            <v>DESPACHO</v>
          </cell>
          <cell r="F8308" t="str">
            <v>NORMAL</v>
          </cell>
          <cell r="G8308" t="str">
            <v>031002004145540</v>
          </cell>
          <cell r="H8308">
            <v>44925</v>
          </cell>
          <cell r="I8308" t="str">
            <v>ENTREGADO</v>
          </cell>
          <cell r="J8308">
            <v>44931</v>
          </cell>
          <cell r="K8308" t="str">
            <v>JANNETH ORELLANA</v>
          </cell>
          <cell r="L8308" t="str">
            <v>ROMERILLOS CAS 235-52 CATAMAYO Y ARAPOS LOJA// LA PRADERA SAN SEBASTIAN 110109 LOJA</v>
          </cell>
          <cell r="M8308" t="str">
            <v/>
          </cell>
          <cell r="N8308" t="str">
            <v>0984883915</v>
          </cell>
          <cell r="O8308" t="str">
            <v>0984883915</v>
          </cell>
          <cell r="P8308" t="str">
            <v>110109</v>
          </cell>
          <cell r="Q8308" t="str">
            <v>LOJA</v>
          </cell>
          <cell r="R8308" t="str">
            <v>LOJA</v>
          </cell>
          <cell r="S8308" t="str">
            <v>LOJA</v>
          </cell>
          <cell r="T8308" t="str">
            <v>TRAMACO</v>
          </cell>
          <cell r="U8308" t="str">
            <v>FLEXNETUIO_PROVINCIA</v>
          </cell>
          <cell r="V8308">
            <v>1</v>
          </cell>
          <cell r="W8308">
            <v>3.3</v>
          </cell>
          <cell r="X8308" t="str">
            <v>HYCITE QUITO</v>
          </cell>
          <cell r="Y8308" t="str">
            <v>FLEX NET CALLE 28 DE JUNIO S/N Y GARCIA MORENO ENTRADA LLANO GRANDE</v>
          </cell>
        </row>
        <row r="8309">
          <cell r="A8309" t="str">
            <v>98781833</v>
          </cell>
          <cell r="B8309">
            <v>488793</v>
          </cell>
          <cell r="C8309" t="str">
            <v>98781833</v>
          </cell>
          <cell r="D8309" t="str">
            <v>HYCITE</v>
          </cell>
          <cell r="E8309" t="str">
            <v>DESPACHO</v>
          </cell>
          <cell r="F8309" t="str">
            <v>NORMAL</v>
          </cell>
          <cell r="G8309" t="str">
            <v>TF91424</v>
          </cell>
          <cell r="H8309">
            <v>44925</v>
          </cell>
          <cell r="I8309" t="str">
            <v>ENTREGADO</v>
          </cell>
          <cell r="J8309">
            <v>44929</v>
          </cell>
          <cell r="K8309" t="str">
            <v>ROBERTO R RUIZ</v>
          </cell>
          <cell r="L8309" t="str">
            <v>DALIAS SOLAR 1210 Y CALLE JOSE RODRIGUEZ   GUAYAQUIL 090501 GUAYAS</v>
          </cell>
          <cell r="M8309" t="str">
            <v/>
          </cell>
          <cell r="N8309" t="str">
            <v>0939936090 / 963851388</v>
          </cell>
          <cell r="O8309" t="str">
            <v>0939936090 / 963851388</v>
          </cell>
          <cell r="P8309" t="str">
            <v>090501</v>
          </cell>
          <cell r="Q8309" t="str">
            <v>GUAYAQUIL</v>
          </cell>
          <cell r="R8309" t="str">
            <v>GUAYAS</v>
          </cell>
          <cell r="S8309" t="str">
            <v>GUAYAQUIL</v>
          </cell>
          <cell r="T8309" t="str">
            <v>ITSACOURIER</v>
          </cell>
          <cell r="U8309" t="str">
            <v>FLEXNETUIO_GYE</v>
          </cell>
          <cell r="V8309">
            <v>1</v>
          </cell>
          <cell r="W8309">
            <v>10.56</v>
          </cell>
          <cell r="X8309" t="str">
            <v>HYCITE QUITO</v>
          </cell>
          <cell r="Y8309" t="str">
            <v>FLEX NET CALLE 28 DE JUNIO S/N Y GARCIA MORENO ENTRADA LLANO GRANDE</v>
          </cell>
        </row>
        <row r="8310">
          <cell r="A8310" t="str">
            <v>98782628</v>
          </cell>
          <cell r="B8310">
            <v>488794</v>
          </cell>
          <cell r="C8310" t="str">
            <v>98782628</v>
          </cell>
          <cell r="D8310" t="str">
            <v>HYCITE</v>
          </cell>
          <cell r="E8310" t="str">
            <v>DESPACHO</v>
          </cell>
          <cell r="F8310" t="str">
            <v>NORMAL</v>
          </cell>
          <cell r="G8310" t="str">
            <v>TFQ91425 / ITQ4297</v>
          </cell>
          <cell r="H8310">
            <v>44925</v>
          </cell>
          <cell r="I8310" t="str">
            <v>ENTREGADO</v>
          </cell>
          <cell r="J8310">
            <v>44935</v>
          </cell>
          <cell r="K8310" t="str">
            <v>MARCIA ELIZABETH HEREDIA MERA</v>
          </cell>
          <cell r="L8310" t="str">
            <v>DE LAS HIEDRAS Y DE LOS GRANADOS CONDOMINIOS EL INCA BL 15 DPT 2A JUNTO A SEGUROS EQUINOXIAL QUITO//NORTE SAN ISIDRO DEL INCA, PICHINCHA EC</v>
          </cell>
          <cell r="N8310" t="str">
            <v>+59398-598-5583</v>
          </cell>
          <cell r="O8310" t="str">
            <v>+59398-598-5583</v>
          </cell>
          <cell r="P8310" t="str">
            <v>170513</v>
          </cell>
          <cell r="Q8310" t="str">
            <v>QUITO</v>
          </cell>
          <cell r="R8310" t="str">
            <v>PICHINCHA</v>
          </cell>
          <cell r="S8310" t="str">
            <v>QUITO</v>
          </cell>
          <cell r="T8310" t="str">
            <v>FLEXTRANS UIO</v>
          </cell>
          <cell r="U8310" t="str">
            <v>FLEXNETUIO_LOCAL</v>
          </cell>
          <cell r="V8310">
            <v>2</v>
          </cell>
          <cell r="W8310">
            <v>13.2</v>
          </cell>
          <cell r="X8310" t="str">
            <v>HYCITE QUITO</v>
          </cell>
          <cell r="Y8310" t="str">
            <v>FLEX NET CALLE 28 DE JUNIO S/N Y GARCIA MORENO ENTRADA LLANO GRANDE</v>
          </cell>
        </row>
        <row r="8311">
          <cell r="A8311" t="str">
            <v>98782638</v>
          </cell>
          <cell r="B8311">
            <v>488795</v>
          </cell>
          <cell r="C8311" t="str">
            <v>98782638</v>
          </cell>
          <cell r="D8311" t="str">
            <v>HYCITE</v>
          </cell>
          <cell r="E8311" t="str">
            <v>DESPACHO</v>
          </cell>
          <cell r="F8311" t="str">
            <v>NORMAL</v>
          </cell>
          <cell r="G8311" t="str">
            <v>TF91426</v>
          </cell>
          <cell r="H8311">
            <v>44925</v>
          </cell>
          <cell r="I8311" t="str">
            <v>ENTREGADO</v>
          </cell>
          <cell r="J8311">
            <v>44930</v>
          </cell>
          <cell r="K8311" t="str">
            <v>GINA ESTRADA</v>
          </cell>
          <cell r="L8311" t="str">
            <v>EL RECREO 5TA ETAPA MZ 518 VILLA 47 DURAN / NORTE EL RECREO 092405 GUAYAS</v>
          </cell>
          <cell r="M8311" t="str">
            <v/>
          </cell>
          <cell r="N8311" t="str">
            <v>0960645651</v>
          </cell>
          <cell r="O8311" t="str">
            <v>0960645651</v>
          </cell>
          <cell r="P8311" t="str">
            <v>092405</v>
          </cell>
          <cell r="Q8311" t="str">
            <v>DURAN</v>
          </cell>
          <cell r="R8311" t="str">
            <v>GUAYAS</v>
          </cell>
          <cell r="S8311" t="str">
            <v>ELOY ALFARO (DURAN)</v>
          </cell>
          <cell r="T8311" t="str">
            <v>CARGO UNION</v>
          </cell>
          <cell r="U8311" t="str">
            <v>FLEXNETUIO_GYE</v>
          </cell>
          <cell r="V8311">
            <v>1</v>
          </cell>
          <cell r="W8311">
            <v>8.8000000000000007</v>
          </cell>
          <cell r="X8311" t="str">
            <v>HYCITE QUITO</v>
          </cell>
          <cell r="Y8311" t="str">
            <v>FLEX NET CALLE 28 DE JUNIO S/N Y GARCIA MORENO ENTRADA LLANO GRANDE</v>
          </cell>
        </row>
        <row r="8312">
          <cell r="A8312" t="str">
            <v>98782869</v>
          </cell>
          <cell r="B8312">
            <v>488797</v>
          </cell>
          <cell r="C8312" t="str">
            <v>98782869</v>
          </cell>
          <cell r="D8312" t="str">
            <v>HYCITE</v>
          </cell>
          <cell r="E8312" t="str">
            <v>DESPACHO</v>
          </cell>
          <cell r="F8312" t="str">
            <v>NORMAL</v>
          </cell>
          <cell r="G8312" t="str">
            <v>TF91428</v>
          </cell>
          <cell r="H8312">
            <v>44925</v>
          </cell>
          <cell r="I8312" t="str">
            <v>ENTREGADO</v>
          </cell>
          <cell r="J8312">
            <v>44929</v>
          </cell>
          <cell r="K8312" t="str">
            <v>DOLORES GARCIA</v>
          </cell>
          <cell r="L8312" t="str">
            <v>CALLE 32 Y LETAMENDI CASA 1101 COLOR ARENA 1ER PA,SO TALLER GUAYAQUIL-OESTE FEBRES CORDERO 090106 GUAYAS</v>
          </cell>
          <cell r="M8312" t="str">
            <v/>
          </cell>
          <cell r="N8312" t="str">
            <v>0987102039</v>
          </cell>
          <cell r="O8312" t="str">
            <v>0987102039</v>
          </cell>
          <cell r="P8312" t="str">
            <v>090106</v>
          </cell>
          <cell r="Q8312" t="str">
            <v>GUAYAQUIL</v>
          </cell>
          <cell r="R8312" t="str">
            <v>GUAYAS</v>
          </cell>
          <cell r="S8312" t="str">
            <v>GUAYAQUIL</v>
          </cell>
          <cell r="T8312" t="str">
            <v>FLEXTRANS GYE</v>
          </cell>
          <cell r="U8312" t="str">
            <v>FLEXNETUIO_GYE</v>
          </cell>
          <cell r="V8312">
            <v>1</v>
          </cell>
          <cell r="W8312">
            <v>9.3000000000000007</v>
          </cell>
          <cell r="X8312" t="str">
            <v>HYCITE QUITO</v>
          </cell>
          <cell r="Y8312" t="str">
            <v>FLEX NET CALLE 28 DE JUNIO S/N Y GARCIA MORENO ENTRADA LLANO GRANDE</v>
          </cell>
        </row>
        <row r="8313">
          <cell r="A8313" t="str">
            <v>98782912</v>
          </cell>
          <cell r="B8313">
            <v>488798</v>
          </cell>
          <cell r="C8313" t="str">
            <v>98782912</v>
          </cell>
          <cell r="D8313" t="str">
            <v>HYCITE</v>
          </cell>
          <cell r="E8313" t="str">
            <v>DESPACHO</v>
          </cell>
          <cell r="F8313" t="str">
            <v>NORMAL</v>
          </cell>
          <cell r="G8313" t="str">
            <v>031002004145541</v>
          </cell>
          <cell r="H8313">
            <v>44925</v>
          </cell>
          <cell r="I8313" t="str">
            <v>ENTREGADO</v>
          </cell>
          <cell r="J8313">
            <v>44929</v>
          </cell>
          <cell r="K8313" t="str">
            <v>VERONICA URRIOLA</v>
          </cell>
          <cell r="L8313" t="str">
            <v>MANZANA 660 VILLA 34 SECTOR LAS LOMAS DE TECNIPETRO ESMERALDAS//CIUDADELA TECNIPETRO VUELTA LARGA 080119 ESMERALDAS</v>
          </cell>
          <cell r="M8313" t="str">
            <v/>
          </cell>
          <cell r="N8313" t="str">
            <v>0995382788</v>
          </cell>
          <cell r="O8313" t="str">
            <v>0995382788</v>
          </cell>
          <cell r="P8313" t="str">
            <v>080119</v>
          </cell>
          <cell r="Q8313" t="str">
            <v>ESMERALDAS</v>
          </cell>
          <cell r="R8313" t="str">
            <v>ESMERALDAS</v>
          </cell>
          <cell r="S8313" t="str">
            <v>ESMERALDAS - CASA BONITA</v>
          </cell>
          <cell r="T8313" t="str">
            <v>TRAMACO</v>
          </cell>
          <cell r="U8313" t="str">
            <v>FLEXNETUIO_PROVINCIA</v>
          </cell>
          <cell r="V8313">
            <v>1</v>
          </cell>
          <cell r="W8313">
            <v>9.8000000000000007</v>
          </cell>
          <cell r="X8313" t="str">
            <v>HYCITE QUITO</v>
          </cell>
          <cell r="Y8313" t="str">
            <v>FLEX NET CALLE 28 DE JUNIO S/N Y GARCIA MORENO ENTRADA LLANO GRANDE</v>
          </cell>
        </row>
        <row r="8314">
          <cell r="A8314" t="str">
            <v>98782996</v>
          </cell>
          <cell r="B8314">
            <v>488799</v>
          </cell>
          <cell r="C8314" t="str">
            <v>98782996</v>
          </cell>
          <cell r="D8314" t="str">
            <v>HYCITE</v>
          </cell>
          <cell r="E8314" t="str">
            <v>DESPACHO</v>
          </cell>
          <cell r="F8314" t="str">
            <v>NORMAL</v>
          </cell>
          <cell r="G8314" t="str">
            <v>TFQ91429</v>
          </cell>
          <cell r="H8314">
            <v>44925</v>
          </cell>
          <cell r="I8314" t="str">
            <v>ENTREGADO</v>
          </cell>
          <cell r="J8314">
            <v>44929</v>
          </cell>
          <cell r="K8314" t="str">
            <v>TATIANA REASCOS</v>
          </cell>
          <cell r="L8314" t="str">
            <v>MELCHOR VALDEZ N57 Y VIRGILIO CORRAL CONJ MIRADOR DEL BOSQUE 2 CS 59 QUITO-SAN CARLOS COTOCOLLA 170528 PICHINCHA</v>
          </cell>
          <cell r="M8314" t="str">
            <v/>
          </cell>
          <cell r="N8314" t="str">
            <v>0994944201</v>
          </cell>
          <cell r="O8314" t="str">
            <v>0994944201</v>
          </cell>
          <cell r="P8314" t="str">
            <v>170528</v>
          </cell>
          <cell r="Q8314" t="str">
            <v>QUITO</v>
          </cell>
          <cell r="R8314" t="str">
            <v>PICHINCHA</v>
          </cell>
          <cell r="S8314" t="str">
            <v>QUITO</v>
          </cell>
          <cell r="T8314" t="str">
            <v>FLEXTRANS UIO</v>
          </cell>
          <cell r="U8314" t="str">
            <v>FLEXNETUIO_LOCAL</v>
          </cell>
          <cell r="V8314">
            <v>1</v>
          </cell>
          <cell r="W8314">
            <v>2.5</v>
          </cell>
          <cell r="X8314" t="str">
            <v>HYCITE QUITO</v>
          </cell>
          <cell r="Y8314" t="str">
            <v>FLEX NET CALLE 28 DE JUNIO S/N Y GARCIA MORENO ENTRADA LLANO GRANDE</v>
          </cell>
        </row>
        <row r="8315">
          <cell r="A8315" t="str">
            <v>98783167</v>
          </cell>
          <cell r="B8315">
            <v>488800</v>
          </cell>
          <cell r="C8315" t="str">
            <v>98783167</v>
          </cell>
          <cell r="D8315" t="str">
            <v>HYCITE</v>
          </cell>
          <cell r="E8315" t="str">
            <v>DESPACHO</v>
          </cell>
          <cell r="F8315" t="str">
            <v>NORMAL</v>
          </cell>
          <cell r="G8315" t="str">
            <v>TFQ91430</v>
          </cell>
          <cell r="H8315">
            <v>44925</v>
          </cell>
          <cell r="I8315" t="str">
            <v>ENTREGADO</v>
          </cell>
          <cell r="J8315">
            <v>44929</v>
          </cell>
          <cell r="K8315" t="str">
            <v>ANGEL ALDAZ</v>
          </cell>
          <cell r="L8315" t="str">
            <v>ABDON CALDERON E1 206 LUIS BRITO CASA AMARILLA QUITO / LA UNION ALANGASI 170808 PICHINCHA</v>
          </cell>
          <cell r="N8315" t="str">
            <v>0991447176 / 022787721</v>
          </cell>
          <cell r="O8315" t="str">
            <v>0991447176 / 022787721</v>
          </cell>
          <cell r="P8315" t="str">
            <v>170808</v>
          </cell>
          <cell r="Q8315" t="str">
            <v>QUITO</v>
          </cell>
          <cell r="R8315" t="str">
            <v>PICHINCHA</v>
          </cell>
          <cell r="S8315" t="str">
            <v>ALANGASI</v>
          </cell>
          <cell r="T8315" t="str">
            <v>FLEXTRANS UIO</v>
          </cell>
          <cell r="U8315" t="str">
            <v>FLEXNETUIO_LOCAL</v>
          </cell>
          <cell r="V8315">
            <v>1</v>
          </cell>
          <cell r="W8315">
            <v>2.4</v>
          </cell>
          <cell r="X8315" t="str">
            <v>HYCITE QUITO</v>
          </cell>
          <cell r="Y8315" t="str">
            <v>FLEX NET CALLE 28 DE JUNIO S/N Y GARCIA MORENO ENTRADA LLANO GRANDE</v>
          </cell>
        </row>
        <row r="8316">
          <cell r="A8316" t="str">
            <v>98783290</v>
          </cell>
          <cell r="B8316">
            <v>488801</v>
          </cell>
          <cell r="C8316" t="str">
            <v>98783290</v>
          </cell>
          <cell r="D8316" t="str">
            <v>HYCITE</v>
          </cell>
          <cell r="E8316" t="str">
            <v>DESPACHO</v>
          </cell>
          <cell r="F8316" t="str">
            <v>NORMAL</v>
          </cell>
          <cell r="G8316" t="str">
            <v>TF91431</v>
          </cell>
          <cell r="H8316">
            <v>44925</v>
          </cell>
          <cell r="I8316" t="str">
            <v>ENTREGADO</v>
          </cell>
          <cell r="J8316">
            <v>44929</v>
          </cell>
          <cell r="K8316" t="str">
            <v>YAJAIRA VELEZ</v>
          </cell>
          <cell r="L8316" t="str">
            <v>CDLA COVIEN MZ 25 SL 5 DIAG A LA ESPAA,OLA DETRAS DE PISCINA GUAYAQUIL / SUR XIMENA 090203 GUAYAS</v>
          </cell>
          <cell r="M8316" t="str">
            <v/>
          </cell>
          <cell r="N8316" t="str">
            <v>0987449360</v>
          </cell>
          <cell r="O8316" t="str">
            <v>0987449360</v>
          </cell>
          <cell r="P8316" t="str">
            <v>090203</v>
          </cell>
          <cell r="Q8316" t="str">
            <v>GUAYAQUIL</v>
          </cell>
          <cell r="R8316" t="str">
            <v>GUAYAS</v>
          </cell>
          <cell r="S8316" t="str">
            <v>GUAYAQUIL</v>
          </cell>
          <cell r="T8316" t="str">
            <v>FLEXTRANS GYE</v>
          </cell>
          <cell r="U8316" t="str">
            <v>FLEXNETUIO_GYE</v>
          </cell>
          <cell r="V8316">
            <v>1</v>
          </cell>
          <cell r="W8316">
            <v>10.5</v>
          </cell>
          <cell r="X8316" t="str">
            <v>HYCITE QUITO</v>
          </cell>
          <cell r="Y8316" t="str">
            <v>FLEX NET CALLE 28 DE JUNIO S/N Y GARCIA MORENO ENTRADA LLANO GRANDE</v>
          </cell>
        </row>
        <row r="8317">
          <cell r="A8317" t="str">
            <v>98783371</v>
          </cell>
          <cell r="B8317">
            <v>488802</v>
          </cell>
          <cell r="C8317" t="str">
            <v>98783371</v>
          </cell>
          <cell r="D8317" t="str">
            <v>HYCITE</v>
          </cell>
          <cell r="E8317" t="str">
            <v>DESPACHO</v>
          </cell>
          <cell r="F8317" t="str">
            <v>NORMAL</v>
          </cell>
          <cell r="G8317" t="str">
            <v>TFQ91432</v>
          </cell>
          <cell r="H8317">
            <v>44925</v>
          </cell>
          <cell r="I8317" t="str">
            <v>ENTREGADO</v>
          </cell>
          <cell r="J8317">
            <v>44929</v>
          </cell>
          <cell r="K8317" t="str">
            <v>ANDRIANO PONCE</v>
          </cell>
          <cell r="L8317" t="str">
            <v>CONJUNTO TULLERIAS 54 B AV MALDONADO AV MALDONADO Y 548 QUITO// LA BRETANA TURUBAMBA 170704 PICHINCHA</v>
          </cell>
          <cell r="M8317" t="str">
            <v/>
          </cell>
          <cell r="N8317" t="str">
            <v>0991910277</v>
          </cell>
          <cell r="O8317" t="str">
            <v>0991910277</v>
          </cell>
          <cell r="P8317" t="str">
            <v>170704</v>
          </cell>
          <cell r="Q8317" t="str">
            <v>QUITO</v>
          </cell>
          <cell r="R8317" t="str">
            <v>PICHINCHA</v>
          </cell>
          <cell r="S8317" t="str">
            <v>QUITO</v>
          </cell>
          <cell r="T8317" t="str">
            <v>FLEXTRANS UIO</v>
          </cell>
          <cell r="U8317" t="str">
            <v>FLEXNETUIO_LOCAL</v>
          </cell>
          <cell r="V8317">
            <v>1</v>
          </cell>
          <cell r="W8317">
            <v>11</v>
          </cell>
          <cell r="X8317" t="str">
            <v>HYCITE QUITO</v>
          </cell>
          <cell r="Y8317" t="str">
            <v>FLEX NET CALLE 28 DE JUNIO S/N Y GARCIA MORENO ENTRADA LLANO GRANDE</v>
          </cell>
        </row>
        <row r="8318">
          <cell r="A8318" t="str">
            <v>98655107</v>
          </cell>
          <cell r="B8318">
            <v>488736</v>
          </cell>
          <cell r="C8318" t="str">
            <v>98655107</v>
          </cell>
          <cell r="D8318" t="str">
            <v>HYCITE</v>
          </cell>
          <cell r="E8318" t="str">
            <v>DESPACHO</v>
          </cell>
          <cell r="F8318" t="str">
            <v>NORMAL</v>
          </cell>
          <cell r="G8318" t="str">
            <v>031002004145517</v>
          </cell>
          <cell r="H8318">
            <v>44925</v>
          </cell>
          <cell r="I8318" t="str">
            <v>ENTREGADO</v>
          </cell>
          <cell r="J8318">
            <v>44931</v>
          </cell>
          <cell r="K8318" t="str">
            <v>ENRIQUE BOLIVAR RAMIREZ JARAMILLO</v>
          </cell>
          <cell r="L8318" t="str">
            <v>AVENIDA ISIDRO AYORA Y CIRCUNVALACIA,N FRENTE A LA A,LTIMA PILETA CATAMAYO LA TOMA 110206 LOJA</v>
          </cell>
          <cell r="M8318" t="str">
            <v/>
          </cell>
          <cell r="N8318" t="str">
            <v>0939859081 / 23518508</v>
          </cell>
          <cell r="O8318" t="str">
            <v>0939859081 / 23518508</v>
          </cell>
          <cell r="P8318" t="str">
            <v>110206</v>
          </cell>
          <cell r="Q8318" t="str">
            <v>CATAMAYO</v>
          </cell>
          <cell r="R8318" t="str">
            <v>LOJA</v>
          </cell>
          <cell r="S8318" t="str">
            <v>GUAYQUICHUMA - ZAMBI</v>
          </cell>
          <cell r="T8318" t="str">
            <v>TRAMACO</v>
          </cell>
          <cell r="U8318" t="str">
            <v>FLEXNETUIO_PROVINCIA</v>
          </cell>
          <cell r="V8318">
            <v>1</v>
          </cell>
          <cell r="W8318">
            <v>7.0000000000000007E-2</v>
          </cell>
          <cell r="X8318" t="str">
            <v>HYCITE QUITO</v>
          </cell>
          <cell r="Y8318" t="str">
            <v>FLEX NET CALLE 28 DE JUNIO S/N Y GARCIA MORENO ENTRADA LLANO GRANDE</v>
          </cell>
        </row>
        <row r="8319">
          <cell r="A8319" t="str">
            <v>98674002</v>
          </cell>
          <cell r="B8319">
            <v>488738</v>
          </cell>
          <cell r="C8319" t="str">
            <v>98674002</v>
          </cell>
          <cell r="D8319" t="str">
            <v>HYCITE</v>
          </cell>
          <cell r="E8319" t="str">
            <v>DESPACHO</v>
          </cell>
          <cell r="F8319" t="str">
            <v>NORMAL</v>
          </cell>
          <cell r="G8319" t="str">
            <v>TF91392</v>
          </cell>
          <cell r="H8319">
            <v>44925</v>
          </cell>
          <cell r="I8319" t="str">
            <v>ENTREGADO</v>
          </cell>
          <cell r="J8319">
            <v>44929</v>
          </cell>
          <cell r="K8319" t="str">
            <v>LEYDA ARAGUNDI</v>
          </cell>
          <cell r="L8319" t="str">
            <v>ASO PROSPERINA MZ 0023 SL 8A GUAYAQUIL-NORTE  TARQUI 090610 GUAYAS</v>
          </cell>
          <cell r="N8319" t="str">
            <v>0969347296 / 939347296</v>
          </cell>
          <cell r="O8319" t="str">
            <v>0969347296 / 939347296</v>
          </cell>
          <cell r="P8319" t="str">
            <v>GUAYAQUIL</v>
          </cell>
          <cell r="Q8319" t="str">
            <v>GUAYAQUIL</v>
          </cell>
          <cell r="R8319" t="str">
            <v>GUAYAS</v>
          </cell>
          <cell r="T8319" t="str">
            <v>ITSACOURIER</v>
          </cell>
          <cell r="U8319" t="str">
            <v>FLEXNETUIO_GYE</v>
          </cell>
          <cell r="V8319">
            <v>1</v>
          </cell>
          <cell r="W8319">
            <v>0.8</v>
          </cell>
          <cell r="X8319" t="str">
            <v>HYCITE QUITO</v>
          </cell>
          <cell r="Y8319" t="str">
            <v>FLEX NET CALLE 28 DE JUNIO S/N Y GARCIA MORENO ENTRADA LLANO GRANDE</v>
          </cell>
        </row>
        <row r="8320">
          <cell r="A8320" t="str">
            <v>98701602</v>
          </cell>
          <cell r="B8320">
            <v>488739</v>
          </cell>
          <cell r="C8320" t="str">
            <v>98701602</v>
          </cell>
          <cell r="D8320" t="str">
            <v>HYCITE</v>
          </cell>
          <cell r="E8320" t="str">
            <v>DESPACHO</v>
          </cell>
          <cell r="F8320" t="str">
            <v>NORMAL</v>
          </cell>
          <cell r="G8320" t="str">
            <v>TF91393</v>
          </cell>
          <cell r="H8320">
            <v>44925</v>
          </cell>
          <cell r="I8320" t="str">
            <v>ENTREGADO</v>
          </cell>
          <cell r="J8320">
            <v>44929</v>
          </cell>
          <cell r="K8320" t="str">
            <v>PAOLA SOTOMAYOR</v>
          </cell>
          <cell r="L8320" t="str">
            <v>GUASMO SUR COOP FLORIDA 2 MZ 19 SOLAR 3 3 CUADRAS IGLESIA CORAZON GUAYAQUIL//SUR XIMENA 090105 GUAYAS</v>
          </cell>
          <cell r="M8320" t="str">
            <v/>
          </cell>
          <cell r="N8320" t="str">
            <v>0979022630</v>
          </cell>
          <cell r="O8320" t="str">
            <v>0979022630</v>
          </cell>
          <cell r="P8320" t="str">
            <v>090105</v>
          </cell>
          <cell r="Q8320" t="str">
            <v>GUAYAQUIL</v>
          </cell>
          <cell r="R8320" t="str">
            <v>GUAYAS</v>
          </cell>
          <cell r="S8320" t="str">
            <v>GUAYAQUIL</v>
          </cell>
          <cell r="T8320" t="str">
            <v>FLEXTRANS GYE</v>
          </cell>
          <cell r="U8320" t="str">
            <v>FLEXNETUIO_GYE</v>
          </cell>
          <cell r="V8320">
            <v>1</v>
          </cell>
          <cell r="W8320">
            <v>16.100000000000001</v>
          </cell>
          <cell r="X8320" t="str">
            <v>HYCITE QUITO</v>
          </cell>
          <cell r="Y8320" t="str">
            <v>FLEX NET CALLE 28 DE JUNIO S/N Y GARCIA MORENO ENTRADA LLANO GRANDE</v>
          </cell>
        </row>
        <row r="8321">
          <cell r="A8321" t="str">
            <v>98703385</v>
          </cell>
          <cell r="B8321">
            <v>488740</v>
          </cell>
          <cell r="C8321" t="str">
            <v>98703385</v>
          </cell>
          <cell r="D8321" t="str">
            <v>HYCITE</v>
          </cell>
          <cell r="E8321" t="str">
            <v>DESPACHO</v>
          </cell>
          <cell r="F8321" t="str">
            <v>NORMAL</v>
          </cell>
          <cell r="G8321" t="str">
            <v>TF91394</v>
          </cell>
          <cell r="H8321">
            <v>44925</v>
          </cell>
          <cell r="I8321" t="str">
            <v>ENTREGADO</v>
          </cell>
          <cell r="J8321">
            <v>44930</v>
          </cell>
          <cell r="K8321" t="str">
            <v>MERCEDES ALEXANDRA HUACON MESTANZA</v>
          </cell>
          <cell r="L8321" t="str">
            <v>SAMBORONDON, LOTIZACION SAN VICENTE MZ 18 SOLAR 18 RAFAEL MARTANEZ SAMBORONDON SAMBORONDON 092304 GUAYAS</v>
          </cell>
          <cell r="M8321" t="str">
            <v/>
          </cell>
          <cell r="N8321" t="str">
            <v>0995959364 / 099161615</v>
          </cell>
          <cell r="O8321" t="str">
            <v>0995959364 / 099161615</v>
          </cell>
          <cell r="P8321" t="str">
            <v>092304</v>
          </cell>
          <cell r="Q8321" t="str">
            <v>SAMBORONDON</v>
          </cell>
          <cell r="R8321" t="str">
            <v>GUAYAS</v>
          </cell>
          <cell r="S8321" t="str">
            <v>SAMBORONDON - SANTA MARTHA</v>
          </cell>
          <cell r="T8321" t="str">
            <v>CARGO UNION</v>
          </cell>
          <cell r="U8321" t="str">
            <v>FLEXNETUIO_GYE</v>
          </cell>
          <cell r="V8321">
            <v>1</v>
          </cell>
          <cell r="W8321">
            <v>7.0000000000000007E-2</v>
          </cell>
          <cell r="X8321" t="str">
            <v>HYCITE QUITO</v>
          </cell>
          <cell r="Y8321" t="str">
            <v>FLEX NET CALLE 28 DE JUNIO S/N Y GARCIA MORENO ENTRADA LLANO GRANDE</v>
          </cell>
        </row>
        <row r="8322">
          <cell r="A8322" t="str">
            <v>98712005</v>
          </cell>
          <cell r="B8322">
            <v>488741</v>
          </cell>
          <cell r="C8322" t="str">
            <v>98712005</v>
          </cell>
          <cell r="D8322" t="str">
            <v>HYCITE</v>
          </cell>
          <cell r="E8322" t="str">
            <v>DESPACHO</v>
          </cell>
          <cell r="F8322" t="str">
            <v>NORMAL</v>
          </cell>
          <cell r="G8322" t="str">
            <v>TF91395</v>
          </cell>
          <cell r="H8322">
            <v>44925</v>
          </cell>
          <cell r="I8322" t="str">
            <v>ENTREGADO</v>
          </cell>
          <cell r="J8322">
            <v>44929</v>
          </cell>
          <cell r="K8322" t="str">
            <v>PAOLA TAMARA CASTILLO PINOS</v>
          </cell>
          <cell r="L8322" t="str">
            <v>GARZOTA 1 MANZANA 15 VILLA 2 GUAYAQUIL  TARQUI 090109 GUAYAS</v>
          </cell>
          <cell r="M8322" t="str">
            <v/>
          </cell>
          <cell r="N8322" t="str">
            <v>0968690361 / 045064938</v>
          </cell>
          <cell r="O8322" t="str">
            <v>0968690361 / 045064938</v>
          </cell>
          <cell r="P8322" t="str">
            <v>090109</v>
          </cell>
          <cell r="Q8322" t="str">
            <v>GUAYAQUIL</v>
          </cell>
          <cell r="R8322" t="str">
            <v>GUAYAS</v>
          </cell>
          <cell r="S8322" t="str">
            <v>GUAYAQUIL</v>
          </cell>
          <cell r="T8322" t="str">
            <v>ITSACOURIER</v>
          </cell>
          <cell r="U8322" t="str">
            <v>FLEXNETUIO_GYE</v>
          </cell>
          <cell r="V8322">
            <v>1</v>
          </cell>
          <cell r="W8322">
            <v>7.0000000000000007E-2</v>
          </cell>
          <cell r="X8322" t="str">
            <v>HYCITE QUITO</v>
          </cell>
          <cell r="Y8322" t="str">
            <v>FLEX NET CALLE 28 DE JUNIO S/N Y GARCIA MORENO ENTRADA LLANO GRANDE</v>
          </cell>
        </row>
        <row r="8323">
          <cell r="A8323" t="str">
            <v>98719390</v>
          </cell>
          <cell r="B8323">
            <v>488742</v>
          </cell>
          <cell r="C8323" t="str">
            <v>98719390</v>
          </cell>
          <cell r="D8323" t="str">
            <v>HYCITE</v>
          </cell>
          <cell r="E8323" t="str">
            <v>DESPACHO</v>
          </cell>
          <cell r="F8323" t="str">
            <v>NORMAL</v>
          </cell>
          <cell r="G8323" t="str">
            <v>TF91396</v>
          </cell>
          <cell r="H8323">
            <v>44925</v>
          </cell>
          <cell r="I8323" t="str">
            <v>ENTREGADO</v>
          </cell>
          <cell r="J8323">
            <v>44929</v>
          </cell>
          <cell r="K8323" t="str">
            <v>IRMA SOTOMAYOR</v>
          </cell>
          <cell r="L8323" t="str">
            <v>VICTOR DEL RIO MZ-2951 VILLA-6 FRENTE A LA CANCHA GUAYAQUIL // GUAYAQUIL TARQUI 090112 GUAYAS</v>
          </cell>
          <cell r="N8323" t="str">
            <v>0995316194</v>
          </cell>
          <cell r="O8323" t="str">
            <v>0995316194</v>
          </cell>
          <cell r="P8323" t="str">
            <v>GUAYAQUIL</v>
          </cell>
          <cell r="Q8323" t="str">
            <v>GUAYAQUIL</v>
          </cell>
          <cell r="R8323" t="str">
            <v>GUAYAS</v>
          </cell>
          <cell r="T8323" t="str">
            <v>CARGO UNION</v>
          </cell>
          <cell r="U8323" t="str">
            <v>FLEXNETUIO_GYE</v>
          </cell>
          <cell r="V8323">
            <v>1</v>
          </cell>
          <cell r="W8323">
            <v>13.4</v>
          </cell>
          <cell r="X8323" t="str">
            <v>HYCITE QUITO</v>
          </cell>
          <cell r="Y8323" t="str">
            <v>FLEX NET CALLE 28 DE JUNIO S/N Y GARCIA MORENO ENTRADA LLANO GRANDE</v>
          </cell>
        </row>
        <row r="8324">
          <cell r="A8324" t="str">
            <v>98727930</v>
          </cell>
          <cell r="B8324">
            <v>488743</v>
          </cell>
          <cell r="C8324" t="str">
            <v>98727930</v>
          </cell>
          <cell r="D8324" t="str">
            <v>HYCITE</v>
          </cell>
          <cell r="E8324" t="str">
            <v>DESPACHO</v>
          </cell>
          <cell r="F8324" t="str">
            <v>NORMAL</v>
          </cell>
          <cell r="G8324" t="str">
            <v>031002004145519</v>
          </cell>
          <cell r="H8324">
            <v>44925</v>
          </cell>
          <cell r="I8324" t="str">
            <v>ENTREGADO</v>
          </cell>
          <cell r="J8324">
            <v>44929</v>
          </cell>
          <cell r="K8324" t="str">
            <v>JOSE MONTERO</v>
          </cell>
          <cell r="L8324" t="str">
            <v>AV DEL EJERCITO Y CALLE AURELIO GARCIA FRENTE A LA CANCHA JAIR PORTOVIEJO//NORTE PORTOVIEJO 130101 MANABI</v>
          </cell>
          <cell r="M8324" t="str">
            <v/>
          </cell>
          <cell r="N8324" t="str">
            <v>0996558024</v>
          </cell>
          <cell r="O8324" t="str">
            <v>0996558024</v>
          </cell>
          <cell r="P8324" t="str">
            <v>130101</v>
          </cell>
          <cell r="Q8324" t="str">
            <v>PORTOVIEJO</v>
          </cell>
          <cell r="R8324" t="str">
            <v>MANABI</v>
          </cell>
          <cell r="S8324" t="str">
            <v>PORTOVIEJO</v>
          </cell>
          <cell r="T8324" t="str">
            <v>TRAMACO</v>
          </cell>
          <cell r="U8324" t="str">
            <v>FLEXNETUIO_PROVINCIA</v>
          </cell>
          <cell r="V8324">
            <v>1</v>
          </cell>
          <cell r="W8324">
            <v>15.8</v>
          </cell>
          <cell r="X8324" t="str">
            <v>HYCITE QUITO</v>
          </cell>
          <cell r="Y8324" t="str">
            <v>FLEX NET CALLE 28 DE JUNIO S/N Y GARCIA MORENO ENTRADA LLANO GRANDE</v>
          </cell>
        </row>
        <row r="8325">
          <cell r="A8325" t="str">
            <v>98737396</v>
          </cell>
          <cell r="B8325">
            <v>488744</v>
          </cell>
          <cell r="C8325" t="str">
            <v>98737396</v>
          </cell>
          <cell r="D8325" t="str">
            <v>HYCITE</v>
          </cell>
          <cell r="E8325" t="str">
            <v>DESPACHO</v>
          </cell>
          <cell r="F8325" t="str">
            <v>NORMAL</v>
          </cell>
          <cell r="G8325" t="str">
            <v>031002004145520</v>
          </cell>
          <cell r="H8325">
            <v>44925</v>
          </cell>
          <cell r="I8325" t="str">
            <v>ENTREGADO</v>
          </cell>
          <cell r="J8325">
            <v>44929</v>
          </cell>
          <cell r="K8325" t="str">
            <v>RITHA M MACIAS</v>
          </cell>
          <cell r="L8325" t="str">
            <v>KM 2 1/2 VAA A CRUCITA DIAGONAL A PORTO AGUAS  12 DE MARZO 130111 MANABI</v>
          </cell>
          <cell r="M8325" t="str">
            <v/>
          </cell>
          <cell r="N8325" t="str">
            <v>0982327109 / 352000691</v>
          </cell>
          <cell r="O8325" t="str">
            <v>0982327109 / 352000691</v>
          </cell>
          <cell r="P8325" t="str">
            <v>130111</v>
          </cell>
          <cell r="Q8325" t="str">
            <v>PORTOVIEJO</v>
          </cell>
          <cell r="R8325" t="str">
            <v>MANABI</v>
          </cell>
          <cell r="S8325" t="str">
            <v>PORTOVIEJO</v>
          </cell>
          <cell r="T8325" t="str">
            <v>TRAMACO</v>
          </cell>
          <cell r="U8325" t="str">
            <v>FLEXNETUIO_PROVINCIA</v>
          </cell>
          <cell r="V8325">
            <v>1</v>
          </cell>
          <cell r="W8325">
            <v>6.26</v>
          </cell>
          <cell r="X8325" t="str">
            <v>HYCITE QUITO</v>
          </cell>
          <cell r="Y8325" t="str">
            <v>FLEX NET CALLE 28 DE JUNIO S/N Y GARCIA MORENO ENTRADA LLANO GRANDE</v>
          </cell>
        </row>
        <row r="8326">
          <cell r="A8326" t="str">
            <v>98742830</v>
          </cell>
          <cell r="B8326">
            <v>488745</v>
          </cell>
          <cell r="C8326" t="str">
            <v>98742830</v>
          </cell>
          <cell r="D8326" t="str">
            <v>HYCITE</v>
          </cell>
          <cell r="E8326" t="str">
            <v>DESPACHO</v>
          </cell>
          <cell r="F8326" t="str">
            <v>NORMAL</v>
          </cell>
          <cell r="G8326" t="str">
            <v>031002004145515/031002004163089</v>
          </cell>
          <cell r="H8326">
            <v>44925</v>
          </cell>
          <cell r="I8326" t="str">
            <v>ENTREGADO</v>
          </cell>
          <cell r="J8326">
            <v>44938</v>
          </cell>
          <cell r="K8326" t="str">
            <v>JORGE ENRIQUE AVELLAN CHALEN</v>
          </cell>
          <cell r="L8326" t="str">
            <v>AVENIDA FRANCISCO BOLOÑA 701 JUAN BAUTISTA ARZUBE, OFICINA CORPEG ATRÁS DEL POLICENTRO CIUDADELA KENEDDY VIEJA GUAYAS  GUAYAQUIL</v>
          </cell>
          <cell r="N8326" t="str">
            <v>986308073</v>
          </cell>
          <cell r="O8326" t="str">
            <v>986308073</v>
          </cell>
          <cell r="P8326" t="str">
            <v xml:space="preserve"> VILLAMIL PLAYAS</v>
          </cell>
          <cell r="Q8326" t="str">
            <v>GUAYAQUIL</v>
          </cell>
          <cell r="R8326" t="str">
            <v>GUAYAS</v>
          </cell>
          <cell r="S8326" t="str">
            <v/>
          </cell>
          <cell r="T8326" t="str">
            <v>TRAMACO</v>
          </cell>
          <cell r="U8326" t="str">
            <v>FLEXNETUIO_PROVINCIA</v>
          </cell>
          <cell r="V8326">
            <v>1</v>
          </cell>
          <cell r="W8326">
            <v>13.7</v>
          </cell>
          <cell r="X8326" t="str">
            <v>HYCITE QUITO</v>
          </cell>
          <cell r="Y8326" t="str">
            <v>FLEX NET CALLE 28 DE JUNIO S/N Y GARCIA MORENO ENTRADA LLANO GRANDE</v>
          </cell>
        </row>
        <row r="8327">
          <cell r="A8327" t="str">
            <v>98745952</v>
          </cell>
          <cell r="B8327">
            <v>488746</v>
          </cell>
          <cell r="C8327" t="str">
            <v>98745952</v>
          </cell>
          <cell r="D8327" t="str">
            <v>HYCITE</v>
          </cell>
          <cell r="E8327" t="str">
            <v>DESPACHO</v>
          </cell>
          <cell r="F8327" t="str">
            <v>NORMAL</v>
          </cell>
          <cell r="G8327" t="str">
            <v>031002004145516</v>
          </cell>
          <cell r="H8327">
            <v>44925</v>
          </cell>
          <cell r="I8327" t="str">
            <v>ENTREGADO</v>
          </cell>
          <cell r="J8327">
            <v>44931</v>
          </cell>
          <cell r="K8327" t="str">
            <v>DOLORES AVEIGA</v>
          </cell>
          <cell r="L8327" t="str">
            <v>TRONCAL DEL PACIFICO E 15 TIENDA PINARGO FERRETERIA LA PACIENCIA FRENTE RIOVERDE // PALESTINA RIOVERDE 080602 ESMERALDAS</v>
          </cell>
          <cell r="M8327" t="str">
            <v/>
          </cell>
          <cell r="N8327" t="str">
            <v>0969520276</v>
          </cell>
          <cell r="O8327" t="str">
            <v>0969520276</v>
          </cell>
          <cell r="P8327" t="str">
            <v>080602</v>
          </cell>
          <cell r="Q8327" t="str">
            <v>RIOVERDE</v>
          </cell>
          <cell r="R8327" t="str">
            <v>ESMERALDAS</v>
          </cell>
          <cell r="S8327" t="str">
            <v>LAGARTO - MONTALVO (CAB EN HORQUETA) - ROCAFUERTE</v>
          </cell>
          <cell r="T8327" t="str">
            <v>TRAMACO</v>
          </cell>
          <cell r="U8327" t="str">
            <v>FLEXNETUIO_PROVINCIA</v>
          </cell>
          <cell r="V8327">
            <v>1</v>
          </cell>
          <cell r="W8327">
            <v>8.8000000000000007</v>
          </cell>
          <cell r="X8327" t="str">
            <v>HYCITE QUITO</v>
          </cell>
          <cell r="Y8327" t="str">
            <v>FLEX NET CALLE 28 DE JUNIO S/N Y GARCIA MORENO ENTRADA LLANO GRANDE</v>
          </cell>
        </row>
        <row r="8328">
          <cell r="A8328" t="str">
            <v>98746325</v>
          </cell>
          <cell r="B8328">
            <v>488747</v>
          </cell>
          <cell r="C8328" t="str">
            <v>98746325</v>
          </cell>
          <cell r="D8328" t="str">
            <v>HYCITE</v>
          </cell>
          <cell r="E8328" t="str">
            <v>DESPACHO</v>
          </cell>
          <cell r="F8328" t="str">
            <v>NORMAL</v>
          </cell>
          <cell r="G8328" t="str">
            <v>TF91397</v>
          </cell>
          <cell r="H8328">
            <v>44925</v>
          </cell>
          <cell r="I8328" t="str">
            <v>ENTREGADO</v>
          </cell>
          <cell r="J8328">
            <v>44929</v>
          </cell>
          <cell r="K8328" t="str">
            <v>ALAN GARCIA</v>
          </cell>
          <cell r="L8328" t="str">
            <v>COOP LOS PALESTINA/ GUASMO OESTE MZ 4361 SL 0-49 GUAYAQUIL XIMENA 090202 GUAYAS</v>
          </cell>
          <cell r="M8328" t="str">
            <v/>
          </cell>
          <cell r="N8328" t="str">
            <v>0968075064</v>
          </cell>
          <cell r="O8328" t="str">
            <v>0968075064</v>
          </cell>
          <cell r="P8328" t="str">
            <v>090202</v>
          </cell>
          <cell r="Q8328" t="str">
            <v>GUAYAQUIL</v>
          </cell>
          <cell r="R8328" t="str">
            <v>GUAYAS</v>
          </cell>
          <cell r="S8328" t="str">
            <v>GUAYAQUIL</v>
          </cell>
          <cell r="T8328" t="str">
            <v>FLEXTRANS GYE</v>
          </cell>
          <cell r="U8328" t="str">
            <v>FLEXNETUIO_GYE</v>
          </cell>
          <cell r="V8328">
            <v>1</v>
          </cell>
          <cell r="W8328">
            <v>1.9</v>
          </cell>
          <cell r="X8328" t="str">
            <v>HYCITE QUITO</v>
          </cell>
          <cell r="Y8328" t="str">
            <v>FLEX NET CALLE 28 DE JUNIO S/N Y GARCIA MORENO ENTRADA LLANO GRANDE</v>
          </cell>
        </row>
        <row r="8329">
          <cell r="A8329" t="str">
            <v>98747194</v>
          </cell>
          <cell r="B8329">
            <v>488748</v>
          </cell>
          <cell r="C8329" t="str">
            <v>98747194</v>
          </cell>
          <cell r="D8329" t="str">
            <v>HYCITE</v>
          </cell>
          <cell r="E8329" t="str">
            <v>DESPACHO</v>
          </cell>
          <cell r="F8329" t="str">
            <v>NORMAL</v>
          </cell>
          <cell r="G8329" t="str">
            <v>031002004145521</v>
          </cell>
          <cell r="H8329">
            <v>44925</v>
          </cell>
          <cell r="I8329" t="str">
            <v>ENTREGADO</v>
          </cell>
          <cell r="J8329">
            <v>44929</v>
          </cell>
          <cell r="K8329" t="str">
            <v>LUIS ANDALUZ</v>
          </cell>
          <cell r="L8329" t="str">
            <v>AZUAY COTOPAXI CIUDADELA ROSA MARIA #426 POR IGLESIA SAN MARTINDE PORRIS MILAGRO MILAGRO 091702 GUAYAS</v>
          </cell>
          <cell r="M8329" t="str">
            <v/>
          </cell>
          <cell r="N8329" t="str">
            <v>0986194500</v>
          </cell>
          <cell r="O8329" t="str">
            <v>0986194500</v>
          </cell>
          <cell r="P8329" t="str">
            <v>091702</v>
          </cell>
          <cell r="Q8329" t="str">
            <v>MILAGRO</v>
          </cell>
          <cell r="R8329" t="str">
            <v>GUAYAS</v>
          </cell>
          <cell r="S8329" t="str">
            <v>MILAGRO</v>
          </cell>
          <cell r="T8329" t="str">
            <v>TRAMACO</v>
          </cell>
          <cell r="U8329" t="str">
            <v>FLEXNETUIO_PROVINCIA</v>
          </cell>
          <cell r="V8329">
            <v>1</v>
          </cell>
          <cell r="W8329">
            <v>10.9</v>
          </cell>
          <cell r="X8329" t="str">
            <v>HYCITE QUITO</v>
          </cell>
          <cell r="Y8329" t="str">
            <v>FLEX NET CALLE 28 DE JUNIO S/N Y GARCIA MORENO ENTRADA LLANO GRANDE</v>
          </cell>
        </row>
        <row r="8330">
          <cell r="A8330" t="str">
            <v>98748221</v>
          </cell>
          <cell r="B8330">
            <v>488749</v>
          </cell>
          <cell r="C8330" t="str">
            <v>98748221</v>
          </cell>
          <cell r="D8330" t="str">
            <v>HYCITE</v>
          </cell>
          <cell r="E8330" t="str">
            <v>DESPACHO</v>
          </cell>
          <cell r="F8330" t="str">
            <v>NORMAL</v>
          </cell>
          <cell r="G8330" t="str">
            <v>TF91398/ 78911</v>
          </cell>
          <cell r="H8330">
            <v>44925</v>
          </cell>
          <cell r="I8330" t="str">
            <v>ENTREGADO</v>
          </cell>
          <cell r="J8330">
            <v>44938</v>
          </cell>
          <cell r="K8330" t="str">
            <v>RELKIYO S A/ GABRIELA REINOSO</v>
          </cell>
          <cell r="L8330" t="str">
            <v xml:space="preserve">URB CENTRAL PARK KM 2.5 VIA A SAMBORONDON CONDOMINIO F2 DEPARTAMENTO 6 </v>
          </cell>
          <cell r="N8330" t="str">
            <v>0984699703</v>
          </cell>
          <cell r="O8330" t="str">
            <v>042395529</v>
          </cell>
          <cell r="P8330" t="str">
            <v>092301</v>
          </cell>
          <cell r="Q8330" t="str">
            <v>SAMBORONDON</v>
          </cell>
          <cell r="R8330" t="str">
            <v>GUAYAS</v>
          </cell>
          <cell r="S8330" t="str">
            <v>SAMBORONDON</v>
          </cell>
          <cell r="T8330" t="str">
            <v>FLEXTRANS GYE</v>
          </cell>
          <cell r="U8330" t="str">
            <v>FLEXNETUIO_GYE</v>
          </cell>
          <cell r="V8330">
            <v>1</v>
          </cell>
          <cell r="W8330">
            <v>1.8</v>
          </cell>
          <cell r="X8330" t="str">
            <v>HYCITE QUITO</v>
          </cell>
          <cell r="Y8330" t="str">
            <v>FLEX NET CALLE 28 DE JUNIO S/N Y GARCIA MORENO ENTRADA LLANO GRANDE</v>
          </cell>
        </row>
        <row r="8331">
          <cell r="A8331" t="str">
            <v>98763155</v>
          </cell>
          <cell r="B8331">
            <v>488751</v>
          </cell>
          <cell r="C8331" t="str">
            <v>98763155</v>
          </cell>
          <cell r="D8331" t="str">
            <v>HYCITE</v>
          </cell>
          <cell r="E8331" t="str">
            <v>DESPACHO</v>
          </cell>
          <cell r="F8331" t="str">
            <v>NORMAL</v>
          </cell>
          <cell r="G8331" t="str">
            <v>031002004145522</v>
          </cell>
          <cell r="H8331">
            <v>44925</v>
          </cell>
          <cell r="I8331" t="str">
            <v>ENTREGADO</v>
          </cell>
          <cell r="J8331">
            <v>44931</v>
          </cell>
          <cell r="K8331" t="str">
            <v>BELGICA SAMONIEGO</v>
          </cell>
          <cell r="L8331" t="str">
            <v>CALLE 9 DE ABRIL Y CALLE ROCAFUERTE GUARANDA  VEINTIMILLA 020101 BOLIVAR</v>
          </cell>
          <cell r="M8331" t="str">
            <v/>
          </cell>
          <cell r="N8331" t="str">
            <v>0939859081 / 982671911</v>
          </cell>
          <cell r="O8331" t="str">
            <v>0939859081 / 982671911</v>
          </cell>
          <cell r="P8331" t="str">
            <v>020101</v>
          </cell>
          <cell r="Q8331" t="str">
            <v>GUARANDA</v>
          </cell>
          <cell r="R8331" t="str">
            <v>BOLIVAR</v>
          </cell>
          <cell r="S8331" t="str">
            <v>GUARANDA</v>
          </cell>
          <cell r="T8331" t="str">
            <v>TRAMACO</v>
          </cell>
          <cell r="U8331" t="str">
            <v>FLEXNETUIO_PROVINCIA</v>
          </cell>
          <cell r="V8331">
            <v>1</v>
          </cell>
          <cell r="W8331">
            <v>1.22</v>
          </cell>
          <cell r="X8331" t="str">
            <v>HYCITE QUITO</v>
          </cell>
          <cell r="Y8331" t="str">
            <v>FLEX NET CALLE 28 DE JUNIO S/N Y GARCIA MORENO ENTRADA LLANO GRANDE</v>
          </cell>
        </row>
        <row r="8332">
          <cell r="A8332" t="str">
            <v>98763829</v>
          </cell>
          <cell r="B8332">
            <v>488752</v>
          </cell>
          <cell r="C8332" t="str">
            <v>98763829</v>
          </cell>
          <cell r="D8332" t="str">
            <v>HYCITE</v>
          </cell>
          <cell r="E8332" t="str">
            <v>DESPACHO</v>
          </cell>
          <cell r="F8332" t="str">
            <v>NORMAL</v>
          </cell>
          <cell r="G8332" t="str">
            <v>TF91400</v>
          </cell>
          <cell r="H8332">
            <v>44925</v>
          </cell>
          <cell r="I8332" t="str">
            <v>ENTREGADO</v>
          </cell>
          <cell r="J8332">
            <v>44929</v>
          </cell>
          <cell r="K8332" t="str">
            <v>CARMEN VARELES</v>
          </cell>
          <cell r="L8332" t="str">
            <v>URDESA NORTE MZ 10 SOLAR 09 Y 10 PB CASA COLOR VERDE GUAYAQUIL ** URDESA NORTE TARQUI 090510 GUAYAS</v>
          </cell>
          <cell r="M8332" t="str">
            <v/>
          </cell>
          <cell r="N8332" t="str">
            <v>0969626576</v>
          </cell>
          <cell r="O8332" t="str">
            <v>0969626576</v>
          </cell>
          <cell r="P8332" t="str">
            <v>090510</v>
          </cell>
          <cell r="Q8332" t="str">
            <v>GUAYAQUIL</v>
          </cell>
          <cell r="R8332" t="str">
            <v>GUAYAS</v>
          </cell>
          <cell r="S8332" t="str">
            <v>GUAYAQUIL</v>
          </cell>
          <cell r="T8332" t="str">
            <v>FLEXTRANS GYE</v>
          </cell>
          <cell r="U8332" t="str">
            <v>FLEXNETUIO_GYE</v>
          </cell>
          <cell r="V8332">
            <v>1</v>
          </cell>
          <cell r="W8332">
            <v>9.8000000000000007</v>
          </cell>
          <cell r="X8332" t="str">
            <v>HYCITE QUITO</v>
          </cell>
          <cell r="Y8332" t="str">
            <v>FLEX NET CALLE 28 DE JUNIO S/N Y GARCIA MORENO ENTRADA LLANO GRANDE</v>
          </cell>
        </row>
        <row r="8333">
          <cell r="A8333" t="str">
            <v>98765552</v>
          </cell>
          <cell r="B8333">
            <v>488753</v>
          </cell>
          <cell r="C8333" t="str">
            <v>98765552</v>
          </cell>
          <cell r="D8333" t="str">
            <v>HYCITE</v>
          </cell>
          <cell r="E8333" t="str">
            <v>DESPACHO</v>
          </cell>
          <cell r="F8333" t="str">
            <v>NORMAL</v>
          </cell>
          <cell r="G8333" t="str">
            <v>TF91456</v>
          </cell>
          <cell r="H8333">
            <v>44925</v>
          </cell>
          <cell r="I8333" t="str">
            <v>ENTREGADO</v>
          </cell>
          <cell r="J8333">
            <v>44929</v>
          </cell>
          <cell r="K8333" t="str">
            <v>FULVIO ARMIJOS</v>
          </cell>
          <cell r="L8333" t="str">
            <v>VILLA ESPANA 1 MZ 2285 V 22 ETAPA MADRID GUAYAQUIL / NORTE TARQUI 090701 GUAYAS</v>
          </cell>
          <cell r="N8333" t="str">
            <v>0985146512</v>
          </cell>
          <cell r="O8333" t="str">
            <v>0985146512</v>
          </cell>
          <cell r="P8333" t="str">
            <v>090701</v>
          </cell>
          <cell r="Q8333" t="str">
            <v>GUAYAQUIL</v>
          </cell>
          <cell r="R8333" t="str">
            <v>GUAYAS</v>
          </cell>
          <cell r="S8333" t="str">
            <v>GUAYAQUIL</v>
          </cell>
          <cell r="T8333" t="str">
            <v>CARGO UNION</v>
          </cell>
          <cell r="U8333" t="str">
            <v>FLEXNETUIO_GYE</v>
          </cell>
          <cell r="V8333">
            <v>2</v>
          </cell>
          <cell r="W8333">
            <v>15.7</v>
          </cell>
          <cell r="X8333" t="str">
            <v>HYCITE QUITO</v>
          </cell>
          <cell r="Y8333" t="str">
            <v>FLEX NET CALLE 28 DE JUNIO S/N Y GARCIA MORENO ENTRADA LLANO GRANDE</v>
          </cell>
        </row>
        <row r="8334">
          <cell r="A8334" t="str">
            <v>98766909</v>
          </cell>
          <cell r="B8334">
            <v>488754</v>
          </cell>
          <cell r="C8334" t="str">
            <v>98766909</v>
          </cell>
          <cell r="D8334" t="str">
            <v>HYCITE</v>
          </cell>
          <cell r="E8334" t="str">
            <v>DESPACHO</v>
          </cell>
          <cell r="F8334" t="str">
            <v>NORMAL</v>
          </cell>
          <cell r="G8334" t="str">
            <v>TFQ91402</v>
          </cell>
          <cell r="H8334">
            <v>44925</v>
          </cell>
          <cell r="I8334" t="str">
            <v>ENTREGADO</v>
          </cell>
          <cell r="J8334">
            <v>44929</v>
          </cell>
          <cell r="K8334" t="str">
            <v>JOSE GABELA</v>
          </cell>
          <cell r="L8334" t="str">
            <v>VICTOR MIDEROS LOTE 37 URBANIZACION VISTA GRANDE QUITO // MIRAVALLE NAYON 170530 PICHINCHA</v>
          </cell>
          <cell r="M8334" t="str">
            <v/>
          </cell>
          <cell r="N8334" t="str">
            <v>0993682022</v>
          </cell>
          <cell r="O8334" t="str">
            <v>0993682022</v>
          </cell>
          <cell r="P8334" t="str">
            <v>170530</v>
          </cell>
          <cell r="Q8334" t="str">
            <v>QUITO</v>
          </cell>
          <cell r="R8334" t="str">
            <v>PICHINCHA</v>
          </cell>
          <cell r="S8334" t="str">
            <v>NAYON - RANCHO SAN FRANCISCO - EL VALLE - URB. MIRAVALLE</v>
          </cell>
          <cell r="T8334" t="str">
            <v>FLEXTRANS UIO</v>
          </cell>
          <cell r="U8334" t="str">
            <v>FLEXNETUIO_LOCAL</v>
          </cell>
          <cell r="V8334">
            <v>1</v>
          </cell>
          <cell r="W8334">
            <v>7.7</v>
          </cell>
          <cell r="X8334" t="str">
            <v>HYCITE QUITO</v>
          </cell>
          <cell r="Y8334" t="str">
            <v>FLEX NET CALLE 28 DE JUNIO S/N Y GARCIA MORENO ENTRADA LLANO GRANDE</v>
          </cell>
        </row>
        <row r="8335">
          <cell r="A8335" t="str">
            <v>98767773</v>
          </cell>
          <cell r="B8335">
            <v>488755</v>
          </cell>
          <cell r="C8335" t="str">
            <v>98767773</v>
          </cell>
          <cell r="D8335" t="str">
            <v>HYCITE</v>
          </cell>
          <cell r="E8335" t="str">
            <v>DESPACHO</v>
          </cell>
          <cell r="F8335" t="str">
            <v>NORMAL</v>
          </cell>
          <cell r="G8335" t="str">
            <v>031002004145523</v>
          </cell>
          <cell r="H8335">
            <v>44925</v>
          </cell>
          <cell r="I8335" t="str">
            <v>ENTREGADO</v>
          </cell>
          <cell r="J8335">
            <v>44930</v>
          </cell>
          <cell r="K8335" t="str">
            <v>JOSE RIVADENEIRA</v>
          </cell>
          <cell r="L8335" t="str">
            <v>26 DE SEPTIEMBRE Y CALLEJON SACARIAS VEL FRENTE CANCHA DE FUTBOL NAMEY CASA 433 PORTOVIEJO / PARQUE MAMEY ANDRES DE VERA 130106 MANABI</v>
          </cell>
          <cell r="M8335" t="str">
            <v/>
          </cell>
          <cell r="N8335" t="str">
            <v>0994387195 / 986536852</v>
          </cell>
          <cell r="O8335" t="str">
            <v>0994387195 / 986536852</v>
          </cell>
          <cell r="P8335" t="str">
            <v>130106</v>
          </cell>
          <cell r="Q8335" t="str">
            <v>PORTOVIEJO</v>
          </cell>
          <cell r="R8335" t="str">
            <v>MANABI</v>
          </cell>
          <cell r="S8335" t="str">
            <v>PORTOVIEJO</v>
          </cell>
          <cell r="T8335" t="str">
            <v>TRAMACO</v>
          </cell>
          <cell r="U8335" t="str">
            <v>FLEXNETUIO_PROVINCIA</v>
          </cell>
          <cell r="V8335">
            <v>1</v>
          </cell>
          <cell r="W8335">
            <v>8.3000000000000007</v>
          </cell>
          <cell r="X8335" t="str">
            <v>HYCITE QUITO</v>
          </cell>
          <cell r="Y8335" t="str">
            <v>FLEX NET CALLE 28 DE JUNIO S/N Y GARCIA MORENO ENTRADA LLANO GRANDE</v>
          </cell>
        </row>
        <row r="8336">
          <cell r="A8336" t="str">
            <v>98768008</v>
          </cell>
          <cell r="B8336">
            <v>488756</v>
          </cell>
          <cell r="C8336" t="str">
            <v>98768008</v>
          </cell>
          <cell r="D8336" t="str">
            <v>HYCITE</v>
          </cell>
          <cell r="E8336" t="str">
            <v>DESPACHO</v>
          </cell>
          <cell r="F8336" t="str">
            <v>NORMAL</v>
          </cell>
          <cell r="G8336" t="str">
            <v>031002004145524</v>
          </cell>
          <cell r="H8336">
            <v>44925</v>
          </cell>
          <cell r="I8336" t="str">
            <v>ENTREGADO</v>
          </cell>
          <cell r="J8336">
            <v>44929</v>
          </cell>
          <cell r="K8336" t="str">
            <v>SERGIA VERA</v>
          </cell>
          <cell r="L8336" t="str">
            <v>CL JOSE MARIA EGAS MZ 2 VL 26 CONSULTORIO DENTAL MARIA JOSE SUCRE-JORGE LOMAS LEONIDAS PLAZA 131106 MANABI</v>
          </cell>
          <cell r="M8336" t="str">
            <v/>
          </cell>
          <cell r="N8336" t="str">
            <v>0990987329 / 023814400</v>
          </cell>
          <cell r="O8336" t="str">
            <v>0990987329 / 023814400</v>
          </cell>
          <cell r="P8336" t="str">
            <v>131106</v>
          </cell>
          <cell r="Q8336" t="str">
            <v>SUCRE</v>
          </cell>
          <cell r="R8336" t="str">
            <v>MANABI</v>
          </cell>
          <cell r="S8336" t="str">
            <v>CHARAPOTO - SAN CLEMENTE-SAN JACINTO - SANTA TERESA</v>
          </cell>
          <cell r="T8336" t="str">
            <v>TRAMACO</v>
          </cell>
          <cell r="U8336" t="str">
            <v>FLEXNETUIO_PROVINCIA</v>
          </cell>
          <cell r="V8336">
            <v>1</v>
          </cell>
          <cell r="W8336">
            <v>11.8</v>
          </cell>
          <cell r="X8336" t="str">
            <v>HYCITE QUITO</v>
          </cell>
          <cell r="Y8336" t="str">
            <v>FLEX NET CALLE 28 DE JUNIO S/N Y GARCIA MORENO ENTRADA LLANO GRANDE</v>
          </cell>
        </row>
        <row r="8337">
          <cell r="A8337" t="str">
            <v>98768099</v>
          </cell>
          <cell r="B8337">
            <v>488757</v>
          </cell>
          <cell r="C8337" t="str">
            <v>98768099</v>
          </cell>
          <cell r="D8337" t="str">
            <v>HYCITE</v>
          </cell>
          <cell r="E8337" t="str">
            <v>DESPACHO</v>
          </cell>
          <cell r="F8337" t="str">
            <v>NORMAL</v>
          </cell>
          <cell r="G8337" t="str">
            <v>TFQ91403</v>
          </cell>
          <cell r="H8337">
            <v>44925</v>
          </cell>
          <cell r="I8337" t="str">
            <v>ENTREGADO</v>
          </cell>
          <cell r="J8337">
            <v>44929</v>
          </cell>
          <cell r="K8337" t="str">
            <v>AVELINA NARVAEZ</v>
          </cell>
          <cell r="L8337" t="str">
            <v>AV SHIRIS CL D DERECHO 2DA CORDOVA GALARZA Y AV SHIRIS QUITO-MITAD DEL MUNDO SAN ANTONIO (LA PAMPA) 170311 PICHINCHA</v>
          </cell>
          <cell r="M8337" t="str">
            <v/>
          </cell>
          <cell r="N8337" t="str">
            <v>0995005244</v>
          </cell>
          <cell r="O8337" t="str">
            <v>0995005244</v>
          </cell>
          <cell r="P8337" t="str">
            <v>170311</v>
          </cell>
          <cell r="Q8337" t="str">
            <v>QUITO</v>
          </cell>
          <cell r="R8337" t="str">
            <v>PICHINCHA</v>
          </cell>
          <cell r="S8337" t="str">
            <v>QUITO - CIUDAD DEL SOL - CONDOMINIO SUPIROSA - LA ANTONIA</v>
          </cell>
          <cell r="T8337" t="str">
            <v>FLEXTRANS UIO</v>
          </cell>
          <cell r="U8337" t="str">
            <v>FLEXNETUIO_LOCAL</v>
          </cell>
          <cell r="V8337">
            <v>1</v>
          </cell>
          <cell r="W8337">
            <v>10.7</v>
          </cell>
          <cell r="X8337" t="str">
            <v>HYCITE QUITO</v>
          </cell>
          <cell r="Y8337" t="str">
            <v>FLEX NET CALLE 28 DE JUNIO S/N Y GARCIA MORENO ENTRADA LLANO GRANDE</v>
          </cell>
        </row>
        <row r="8338">
          <cell r="A8338" t="str">
            <v>98768475</v>
          </cell>
          <cell r="B8338">
            <v>488758</v>
          </cell>
          <cell r="C8338" t="str">
            <v>98768475</v>
          </cell>
          <cell r="D8338" t="str">
            <v>HYCITE</v>
          </cell>
          <cell r="E8338" t="str">
            <v>DESPACHO</v>
          </cell>
          <cell r="F8338" t="str">
            <v>NORMAL</v>
          </cell>
          <cell r="G8338" t="str">
            <v>031002004145526</v>
          </cell>
          <cell r="H8338">
            <v>44925</v>
          </cell>
          <cell r="I8338" t="str">
            <v>ENTREGADO</v>
          </cell>
          <cell r="J8338">
            <v>44929</v>
          </cell>
          <cell r="K8338" t="str">
            <v>LURDES MINA</v>
          </cell>
          <cell r="L8338" t="str">
            <v>CALLE 16 Y CALLE KL FRENTE A CASA DE CONSTRUCCION POR PISCINA EL TREBOL 4CUAD SANTO DOMINGO COLORADOS / SUENO DE BOLIV RIO TARCHI 230110 SANTO DOMINGO</v>
          </cell>
          <cell r="M8338" t="str">
            <v/>
          </cell>
          <cell r="N8338" t="str">
            <v>0961822210</v>
          </cell>
          <cell r="O8338" t="str">
            <v>0961822210</v>
          </cell>
          <cell r="P8338" t="str">
            <v>230110</v>
          </cell>
          <cell r="Q8338" t="str">
            <v>SANTO DOMINGO</v>
          </cell>
          <cell r="R8338" t="str">
            <v>SANTO DOMINGO DE LOS TSACHILAS</v>
          </cell>
          <cell r="S8338" t="str">
            <v>SANTO DOMINGO DE LOS COLORADOS - BRASILIA DEL TOACHI</v>
          </cell>
          <cell r="T8338" t="str">
            <v>TRAMACO</v>
          </cell>
          <cell r="U8338" t="str">
            <v>FLEXNETUIO_PROVINCIA</v>
          </cell>
          <cell r="V8338">
            <v>1</v>
          </cell>
          <cell r="W8338">
            <v>4.8</v>
          </cell>
          <cell r="X8338" t="str">
            <v>HYCITE QUITO</v>
          </cell>
          <cell r="Y8338" t="str">
            <v>FLEX NET CALLE 28 DE JUNIO S/N Y GARCIA MORENO ENTRADA LLANO GRANDE</v>
          </cell>
        </row>
        <row r="8339">
          <cell r="A8339" t="str">
            <v>98768844</v>
          </cell>
          <cell r="B8339">
            <v>488759</v>
          </cell>
          <cell r="C8339" t="str">
            <v>98768844</v>
          </cell>
          <cell r="D8339" t="str">
            <v>HYCITE</v>
          </cell>
          <cell r="E8339" t="str">
            <v>DESPACHO</v>
          </cell>
          <cell r="F8339" t="str">
            <v>NORMAL</v>
          </cell>
          <cell r="G8339" t="str">
            <v>TFQ91404</v>
          </cell>
          <cell r="H8339">
            <v>44925</v>
          </cell>
          <cell r="I8339" t="str">
            <v>ENTREGADO</v>
          </cell>
          <cell r="J8339">
            <v>44929</v>
          </cell>
          <cell r="K8339" t="str">
            <v>ROCIO ZAMBRANO</v>
          </cell>
          <cell r="L8339" t="str">
            <v>BALCONES DEL RECREO AV. MALDONADO PB C16 CERCA DEL HOSPITAL DEL I ESS. QUITO QUITO / EL RECREO EL MAGDALENA 170601 PICHINCHA</v>
          </cell>
          <cell r="M8339" t="str">
            <v/>
          </cell>
          <cell r="N8339" t="str">
            <v>0998346246 / 998614912</v>
          </cell>
          <cell r="O8339" t="str">
            <v>0998346246 / 998614912</v>
          </cell>
          <cell r="P8339" t="str">
            <v>170601</v>
          </cell>
          <cell r="Q8339" t="str">
            <v>QUITO</v>
          </cell>
          <cell r="R8339" t="str">
            <v>PICHINCHA</v>
          </cell>
          <cell r="S8339" t="str">
            <v>QUITO</v>
          </cell>
          <cell r="T8339" t="str">
            <v>FLEXTRANS UIO</v>
          </cell>
          <cell r="U8339" t="str">
            <v>FLEXNETUIO_LOCAL</v>
          </cell>
          <cell r="V8339">
            <v>1</v>
          </cell>
          <cell r="W8339">
            <v>13.7</v>
          </cell>
          <cell r="X8339" t="str">
            <v>HYCITE QUITO</v>
          </cell>
          <cell r="Y8339" t="str">
            <v>FLEX NET CALLE 28 DE JUNIO S/N Y GARCIA MORENO ENTRADA LLANO GRANDE</v>
          </cell>
        </row>
        <row r="8340">
          <cell r="A8340" t="str">
            <v>98768999</v>
          </cell>
          <cell r="B8340">
            <v>488760</v>
          </cell>
          <cell r="C8340" t="str">
            <v>98768999</v>
          </cell>
          <cell r="D8340" t="str">
            <v>HYCITE</v>
          </cell>
          <cell r="E8340" t="str">
            <v>DESPACHO</v>
          </cell>
          <cell r="F8340" t="str">
            <v>NORMAL</v>
          </cell>
          <cell r="G8340" t="str">
            <v>TF91405</v>
          </cell>
          <cell r="H8340">
            <v>44925</v>
          </cell>
          <cell r="I8340" t="str">
            <v>ENTREGADO</v>
          </cell>
          <cell r="J8340">
            <v>44929</v>
          </cell>
          <cell r="K8340" t="str">
            <v>FABIAN GARCIA</v>
          </cell>
          <cell r="L8340" t="str">
            <v>LA TARAZANA MZA L2 VILLA 2 GUAYAQUIL // NORTE  TARQUI 090514 GUAYAS</v>
          </cell>
          <cell r="N8340" t="str">
            <v>0984933739</v>
          </cell>
          <cell r="O8340" t="str">
            <v>0984933739</v>
          </cell>
          <cell r="P8340" t="str">
            <v>GUAYAQUIL</v>
          </cell>
          <cell r="Q8340" t="str">
            <v>GUAYAQUIL</v>
          </cell>
          <cell r="R8340" t="str">
            <v>GUAYAS</v>
          </cell>
          <cell r="T8340" t="str">
            <v>FLEXTRANS GYE</v>
          </cell>
          <cell r="U8340" t="str">
            <v>FLEXNETUIO_GYE</v>
          </cell>
          <cell r="V8340">
            <v>1</v>
          </cell>
          <cell r="W8340">
            <v>10.199999999999999</v>
          </cell>
          <cell r="X8340" t="str">
            <v>HYCITE QUITO</v>
          </cell>
          <cell r="Y8340" t="str">
            <v>FLEX NET CALLE 28 DE JUNIO S/N Y GARCIA MORENO ENTRADA LLANO GRANDE</v>
          </cell>
        </row>
        <row r="8341">
          <cell r="A8341" t="str">
            <v>98769426</v>
          </cell>
          <cell r="B8341">
            <v>488761</v>
          </cell>
          <cell r="C8341" t="str">
            <v>98769426</v>
          </cell>
          <cell r="D8341" t="str">
            <v>HYCITE</v>
          </cell>
          <cell r="E8341" t="str">
            <v>DESPACHO</v>
          </cell>
          <cell r="F8341" t="str">
            <v>NORMAL</v>
          </cell>
          <cell r="G8341" t="str">
            <v>TFQ91406</v>
          </cell>
          <cell r="H8341">
            <v>44925</v>
          </cell>
          <cell r="I8341" t="str">
            <v>ENTREGADO</v>
          </cell>
          <cell r="J8341">
            <v>44929</v>
          </cell>
          <cell r="K8341" t="str">
            <v>JOSE BRIONES</v>
          </cell>
          <cell r="L8341" t="str">
            <v>PEDRO DE AYA S8-40 Y ALPAHUASI DG A LOS TUBOS DE ESPAPE, CS COLOR BLANCA 2 PISOS QUITO // CHAGUARQUINGO CHIMBACALLE 170603 PICHINCHA</v>
          </cell>
          <cell r="M8341" t="str">
            <v/>
          </cell>
          <cell r="N8341" t="str">
            <v>0960504839 / 023131423</v>
          </cell>
          <cell r="O8341" t="str">
            <v>0960504839 / 023131423</v>
          </cell>
          <cell r="P8341" t="str">
            <v>170603</v>
          </cell>
          <cell r="Q8341" t="str">
            <v>QUITO</v>
          </cell>
          <cell r="R8341" t="str">
            <v>PICHINCHA</v>
          </cell>
          <cell r="S8341" t="str">
            <v>QUITO</v>
          </cell>
          <cell r="T8341" t="str">
            <v>FLEXTRANS UIO</v>
          </cell>
          <cell r="U8341" t="str">
            <v>FLEXNETUIO_LOCAL</v>
          </cell>
          <cell r="V8341">
            <v>1</v>
          </cell>
          <cell r="W8341">
            <v>3.3</v>
          </cell>
          <cell r="X8341" t="str">
            <v>HYCITE QUITO</v>
          </cell>
          <cell r="Y8341" t="str">
            <v>FLEX NET CALLE 28 DE JUNIO S/N Y GARCIA MORENO ENTRADA LLANO GRANDE</v>
          </cell>
        </row>
        <row r="8342">
          <cell r="A8342" t="str">
            <v>98769682</v>
          </cell>
          <cell r="B8342">
            <v>488762</v>
          </cell>
          <cell r="C8342" t="str">
            <v>98769682</v>
          </cell>
          <cell r="D8342" t="str">
            <v>HYCITE</v>
          </cell>
          <cell r="E8342" t="str">
            <v>DESPACHO</v>
          </cell>
          <cell r="F8342" t="str">
            <v>NORMAL</v>
          </cell>
          <cell r="G8342" t="str">
            <v>031002004145527</v>
          </cell>
          <cell r="H8342">
            <v>44925</v>
          </cell>
          <cell r="I8342" t="str">
            <v>ENTREGADO</v>
          </cell>
          <cell r="J8342">
            <v>44929</v>
          </cell>
          <cell r="K8342" t="str">
            <v>ANGEL PINEDA</v>
          </cell>
          <cell r="L8342" t="str">
            <v>CALLE LUIS VARGAS TORRES Y COLON(080102) DIAGONAL A LA COOP TOREH HOMERO LOPEZ ESMERALDAS // NORTE BARTOLOME RUIZ 080101 ESMERALDAS</v>
          </cell>
          <cell r="M8342" t="str">
            <v/>
          </cell>
          <cell r="N8342" t="str">
            <v>062724576</v>
          </cell>
          <cell r="O8342" t="str">
            <v>062724576</v>
          </cell>
          <cell r="P8342" t="str">
            <v>080101</v>
          </cell>
          <cell r="Q8342" t="str">
            <v>ESMERALDAS</v>
          </cell>
          <cell r="R8342" t="str">
            <v>ESMERALDAS</v>
          </cell>
          <cell r="S8342" t="str">
            <v>ESMERALDAS</v>
          </cell>
          <cell r="T8342" t="str">
            <v>TRAMACO</v>
          </cell>
          <cell r="U8342" t="str">
            <v>FLEXNETUIO_PROVINCIA</v>
          </cell>
          <cell r="V8342">
            <v>1</v>
          </cell>
          <cell r="W8342">
            <v>3.5</v>
          </cell>
          <cell r="X8342" t="str">
            <v>HYCITE QUITO</v>
          </cell>
          <cell r="Y8342" t="str">
            <v>FLEX NET CALLE 28 DE JUNIO S/N Y GARCIA MORENO ENTRADA LLANO GRANDE</v>
          </cell>
        </row>
        <row r="8343">
          <cell r="A8343" t="str">
            <v>98771627</v>
          </cell>
          <cell r="B8343">
            <v>488763</v>
          </cell>
          <cell r="C8343" t="str">
            <v>98771627</v>
          </cell>
          <cell r="D8343" t="str">
            <v>HYCITE</v>
          </cell>
          <cell r="E8343" t="str">
            <v>DESPACHO</v>
          </cell>
          <cell r="F8343" t="str">
            <v>NORMAL</v>
          </cell>
          <cell r="G8343" t="str">
            <v>TF91407</v>
          </cell>
          <cell r="H8343">
            <v>44925</v>
          </cell>
          <cell r="I8343" t="str">
            <v>ENTREGADO</v>
          </cell>
          <cell r="J8343">
            <v>44929</v>
          </cell>
          <cell r="K8343" t="str">
            <v>GERMAN BORJA</v>
          </cell>
          <cell r="L8343" t="str">
            <v>VILLAS DEL REY PRINCESA KATE MZ-12 V-17 FRENTE A P MARY DAULE // VILLAS DEL REY LA AURORA 091905 GUAYAS</v>
          </cell>
          <cell r="N8343" t="str">
            <v>0995910795</v>
          </cell>
          <cell r="O8343" t="str">
            <v>0995910795</v>
          </cell>
          <cell r="P8343" t="str">
            <v>091905</v>
          </cell>
          <cell r="Q8343" t="str">
            <v>DAULE</v>
          </cell>
          <cell r="R8343" t="str">
            <v>GUAYAS</v>
          </cell>
          <cell r="S8343" t="str">
            <v>LOS LOJAS (ENRIQUE BAQUERIZO MORENO)</v>
          </cell>
          <cell r="T8343" t="str">
            <v>CARGO UNION</v>
          </cell>
          <cell r="U8343" t="str">
            <v>FLEXNETUIO_GYE</v>
          </cell>
          <cell r="V8343">
            <v>1</v>
          </cell>
          <cell r="W8343">
            <v>12.1</v>
          </cell>
          <cell r="X8343" t="str">
            <v>HYCITE QUITO</v>
          </cell>
          <cell r="Y8343" t="str">
            <v>FLEX NET CALLE 28 DE JUNIO S/N Y GARCIA MORENO ENTRADA LLANO GRANDE</v>
          </cell>
        </row>
        <row r="8344">
          <cell r="A8344" t="str">
            <v>98771735</v>
          </cell>
          <cell r="B8344">
            <v>488764</v>
          </cell>
          <cell r="C8344" t="str">
            <v>98771735</v>
          </cell>
          <cell r="D8344" t="str">
            <v>HYCITE</v>
          </cell>
          <cell r="E8344" t="str">
            <v>DESPACHO</v>
          </cell>
          <cell r="F8344" t="str">
            <v>NORMAL</v>
          </cell>
          <cell r="G8344" t="str">
            <v>TF91408</v>
          </cell>
          <cell r="H8344">
            <v>44925</v>
          </cell>
          <cell r="I8344" t="str">
            <v>ENTREGADO</v>
          </cell>
          <cell r="J8344">
            <v>44929</v>
          </cell>
          <cell r="K8344" t="str">
            <v>ERIKA SARMIENTO</v>
          </cell>
          <cell r="L8344" t="str">
            <v>URBA SP NORTE BOLSOROS NORTE 515 CALLE 610 EDIFIC MONDEO 3ER PISO GUAYAQUIL- GUAYAQUIL TARQUI 090150 GUAYAS</v>
          </cell>
          <cell r="N8344" t="str">
            <v>0997110803 / 032411939</v>
          </cell>
          <cell r="O8344" t="str">
            <v>0997110803 / 032411939</v>
          </cell>
          <cell r="P8344" t="str">
            <v>GUAYAQUIL</v>
          </cell>
          <cell r="Q8344" t="str">
            <v>GUAYAQUIL</v>
          </cell>
          <cell r="R8344" t="str">
            <v>GUAYAS</v>
          </cell>
          <cell r="T8344" t="str">
            <v>FLEXTRANS GYE</v>
          </cell>
          <cell r="U8344" t="str">
            <v>FLEXNETUIO_GYE</v>
          </cell>
          <cell r="V8344">
            <v>1</v>
          </cell>
          <cell r="W8344">
            <v>12.3</v>
          </cell>
          <cell r="X8344" t="str">
            <v>HYCITE QUITO</v>
          </cell>
          <cell r="Y8344" t="str">
            <v>FLEX NET CALLE 28 DE JUNIO S/N Y GARCIA MORENO ENTRADA LLANO GRANDE</v>
          </cell>
        </row>
        <row r="8345">
          <cell r="A8345" t="str">
            <v>98772254</v>
          </cell>
          <cell r="B8345">
            <v>488765</v>
          </cell>
          <cell r="C8345" t="str">
            <v>98772254</v>
          </cell>
          <cell r="D8345" t="str">
            <v>HYCITE</v>
          </cell>
          <cell r="E8345" t="str">
            <v>DESPACHO</v>
          </cell>
          <cell r="F8345" t="str">
            <v>NORMAL</v>
          </cell>
          <cell r="G8345" t="str">
            <v>TF91409</v>
          </cell>
          <cell r="H8345">
            <v>44925</v>
          </cell>
          <cell r="I8345" t="str">
            <v>ENTREGADO</v>
          </cell>
          <cell r="J8345">
            <v>44930</v>
          </cell>
          <cell r="K8345" t="str">
            <v>DAMARIS SOLORZANO</v>
          </cell>
          <cell r="L8345" t="str">
            <v>COOP DERECHO DE LOS POBRES MZ 11 VL GUAYAQUIL - GUAYAQUIL  XIMENA 090150 GUAYAS</v>
          </cell>
          <cell r="N8345" t="str">
            <v>0990874281 / 963737339</v>
          </cell>
          <cell r="O8345" t="str">
            <v>0990874281 / 963737339</v>
          </cell>
          <cell r="P8345" t="str">
            <v>GUAYAQUIL</v>
          </cell>
          <cell r="Q8345" t="str">
            <v>GUAYAQUIL</v>
          </cell>
          <cell r="R8345" t="str">
            <v>GUAYAS</v>
          </cell>
          <cell r="T8345" t="str">
            <v>FLEXTRANS GYE</v>
          </cell>
          <cell r="U8345" t="str">
            <v>FLEXNETUIO_GYE</v>
          </cell>
          <cell r="V8345">
            <v>1</v>
          </cell>
          <cell r="W8345">
            <v>7.6</v>
          </cell>
          <cell r="X8345" t="str">
            <v>HYCITE QUITO</v>
          </cell>
          <cell r="Y8345" t="str">
            <v>FLEX NET CALLE 28 DE JUNIO S/N Y GARCIA MORENO ENTRADA LLANO GRANDE</v>
          </cell>
        </row>
        <row r="8346">
          <cell r="A8346" t="str">
            <v>98772296</v>
          </cell>
          <cell r="B8346">
            <v>488766</v>
          </cell>
          <cell r="C8346" t="str">
            <v>98772296</v>
          </cell>
          <cell r="D8346" t="str">
            <v>HYCITE</v>
          </cell>
          <cell r="E8346" t="str">
            <v>DESPACHO</v>
          </cell>
          <cell r="F8346" t="str">
            <v>NORMAL</v>
          </cell>
          <cell r="G8346" t="str">
            <v>TF91410</v>
          </cell>
          <cell r="H8346">
            <v>44925</v>
          </cell>
          <cell r="I8346" t="str">
            <v>ENTREGADO</v>
          </cell>
          <cell r="J8346">
            <v>44929</v>
          </cell>
          <cell r="K8346" t="str">
            <v>MARITZA MOLINA</v>
          </cell>
          <cell r="L8346" t="str">
            <v>BASTION POPULAR BQ 3 MZ 841 SL 18 CASA ESQUINERA 1 PISO GUAYAQUIL NORTE PASCUALES 090705 GUAYAS</v>
          </cell>
          <cell r="M8346" t="str">
            <v/>
          </cell>
          <cell r="N8346" t="str">
            <v>0989640923 / 042075052</v>
          </cell>
          <cell r="O8346" t="str">
            <v>0989640923 / 042075052</v>
          </cell>
          <cell r="P8346" t="str">
            <v>090705</v>
          </cell>
          <cell r="Q8346" t="str">
            <v>GUAYAQUIL</v>
          </cell>
          <cell r="R8346" t="str">
            <v>GUAYAS</v>
          </cell>
          <cell r="S8346" t="str">
            <v>GUAYAQUIL</v>
          </cell>
          <cell r="T8346" t="str">
            <v>CARGO UNION</v>
          </cell>
          <cell r="U8346" t="str">
            <v>FLEXNETUIO_GYE</v>
          </cell>
          <cell r="V8346">
            <v>1</v>
          </cell>
          <cell r="W8346">
            <v>3.9</v>
          </cell>
          <cell r="X8346" t="str">
            <v>HYCITE QUITO</v>
          </cell>
          <cell r="Y8346" t="str">
            <v>FLEX NET CALLE 28 DE JUNIO S/N Y GARCIA MORENO ENTRADA LLANO GRANDE</v>
          </cell>
        </row>
        <row r="8347">
          <cell r="A8347" t="str">
            <v>DHL_22_241</v>
          </cell>
          <cell r="B8347">
            <v>488734</v>
          </cell>
          <cell r="C8347" t="str">
            <v>DHL_22_241</v>
          </cell>
          <cell r="D8347" t="str">
            <v>DHL</v>
          </cell>
          <cell r="E8347" t="str">
            <v>DESPACHO</v>
          </cell>
          <cell r="F8347" t="str">
            <v>NORMAL</v>
          </cell>
          <cell r="G8347" t="str">
            <v>FT77206</v>
          </cell>
          <cell r="H8347">
            <v>44925</v>
          </cell>
          <cell r="I8347" t="str">
            <v>ENTREGADO</v>
          </cell>
          <cell r="J8347">
            <v>44929</v>
          </cell>
          <cell r="K8347" t="str">
            <v>DHL MATRIZ</v>
          </cell>
          <cell r="L8347" t="str">
            <v>AV. ELOY ALFARO 113 A Y PASAJE LOS JUNCOS EDIFICIO DHL, SECTOR COMITE DEL PUEBLO</v>
          </cell>
          <cell r="P8347" t="str">
            <v>QUITO</v>
          </cell>
          <cell r="Q8347" t="str">
            <v>QUITO</v>
          </cell>
          <cell r="R8347" t="str">
            <v>PICHINCHA</v>
          </cell>
          <cell r="T8347" t="str">
            <v>FLEXTRANS UIO</v>
          </cell>
          <cell r="U8347" t="str">
            <v>FLEXNETUIO_LOCAL</v>
          </cell>
          <cell r="V8347">
            <v>1</v>
          </cell>
          <cell r="W8347">
            <v>1</v>
          </cell>
          <cell r="X8347" t="str">
            <v>ALMACENES TABACARCEN</v>
          </cell>
          <cell r="Y8347" t="str">
            <v>TABABELA</v>
          </cell>
        </row>
        <row r="8348">
          <cell r="A8348" t="str">
            <v>DHL_22_242</v>
          </cell>
          <cell r="B8348">
            <v>488735</v>
          </cell>
          <cell r="C8348" t="str">
            <v>DHL_22_242</v>
          </cell>
          <cell r="D8348" t="str">
            <v>DHL</v>
          </cell>
          <cell r="E8348" t="str">
            <v>DESPACHO</v>
          </cell>
          <cell r="F8348" t="str">
            <v>NORMAL</v>
          </cell>
          <cell r="G8348" t="str">
            <v>FT77207</v>
          </cell>
          <cell r="H8348">
            <v>44925</v>
          </cell>
          <cell r="I8348" t="str">
            <v>ENTREGADO</v>
          </cell>
          <cell r="J8348">
            <v>44929</v>
          </cell>
          <cell r="K8348" t="str">
            <v>DHL MATRIZ</v>
          </cell>
          <cell r="L8348" t="str">
            <v>AV. ELOY ALFARO 113 A Y PASAJE LOS JUNCOS EDIFICIO DHL, SECTOR COMITE DEL PUEBLO</v>
          </cell>
          <cell r="P8348" t="str">
            <v>QUITO</v>
          </cell>
          <cell r="Q8348" t="str">
            <v>QUITO</v>
          </cell>
          <cell r="R8348" t="str">
            <v>PICHINCHA</v>
          </cell>
          <cell r="T8348" t="str">
            <v>FLEXTRANS UIO</v>
          </cell>
          <cell r="U8348" t="str">
            <v>FLEXNETUIO_LOCAL</v>
          </cell>
          <cell r="V8348">
            <v>1</v>
          </cell>
          <cell r="W8348">
            <v>1</v>
          </cell>
          <cell r="X8348" t="str">
            <v>ALMACENES TABACARCEN</v>
          </cell>
          <cell r="Y8348" t="str">
            <v>TABABELA</v>
          </cell>
        </row>
        <row r="8349">
          <cell r="A8349" t="str">
            <v>20003043496272</v>
          </cell>
          <cell r="B8349">
            <v>488715</v>
          </cell>
          <cell r="C8349" t="str">
            <v>20003043496272</v>
          </cell>
          <cell r="D8349" t="str">
            <v>BRELDYNG</v>
          </cell>
          <cell r="E8349" t="str">
            <v>DESPACHO</v>
          </cell>
          <cell r="F8349" t="str">
            <v>NORMAL</v>
          </cell>
          <cell r="H8349">
            <v>44924</v>
          </cell>
          <cell r="I8349" t="str">
            <v>ENTREGADO</v>
          </cell>
          <cell r="J8349">
            <v>44929</v>
          </cell>
          <cell r="K8349" t="str">
            <v>JOAN SEBASTIAN VASQUEZ GARCIA</v>
          </cell>
          <cell r="L8349" t="str">
            <v>GUAYAS / GUAYAQUIL / TARQUI / CALLE PORTETE / 2500 / TUNGURAHUA / OFICINA TRAMACO</v>
          </cell>
          <cell r="M8349" t="str">
            <v>910256346</v>
          </cell>
          <cell r="N8349" t="str">
            <v>994438309</v>
          </cell>
          <cell r="P8349" t="str">
            <v>GUAYAQUIL</v>
          </cell>
          <cell r="Q8349" t="str">
            <v>GUAYAQUIL</v>
          </cell>
          <cell r="R8349" t="str">
            <v>GUAYAS</v>
          </cell>
          <cell r="U8349" t="str">
            <v>FLEXNETGYE_LOCAL</v>
          </cell>
          <cell r="V8349">
            <v>1</v>
          </cell>
          <cell r="W8349">
            <v>3</v>
          </cell>
          <cell r="X8349" t="str">
            <v>FLEXNET</v>
          </cell>
          <cell r="Y8349" t="str">
            <v>FLEX NET GYE KM 8.5 VIA DAULE</v>
          </cell>
        </row>
        <row r="8350">
          <cell r="A8350" t="str">
            <v>20003043881163</v>
          </cell>
          <cell r="B8350">
            <v>488716</v>
          </cell>
          <cell r="C8350" t="str">
            <v>20003043881163</v>
          </cell>
          <cell r="D8350" t="str">
            <v>BRELDYNG</v>
          </cell>
          <cell r="E8350" t="str">
            <v>DESPACHO</v>
          </cell>
          <cell r="F8350" t="str">
            <v>NORMAL</v>
          </cell>
          <cell r="H8350">
            <v>44924</v>
          </cell>
          <cell r="I8350" t="str">
            <v>ENTREGADO</v>
          </cell>
          <cell r="J8350">
            <v>44931</v>
          </cell>
          <cell r="K8350" t="str">
            <v>PADILLA INIGUEZ JIMMY NELSON</v>
          </cell>
          <cell r="L8350" t="str">
            <v>GUAYAS / GUAYAQUIL / TARQUI / EMILIO ROMERO / SN / SEPTIMO PASAJE 37 / BODEGAS BRELDYNG DIRECCION: CALLE 7MO PASAJE 37° Y V. EMILIO ROMERO, BODEGA DE FERRETERIA ESPINOZA, BODEGA#8 (EXACTAMENTE QUEDA E</v>
          </cell>
          <cell r="M8350" t="str">
            <v>913726238</v>
          </cell>
          <cell r="N8350" t="str">
            <v>989155621</v>
          </cell>
          <cell r="P8350" t="str">
            <v>GUAYAQUIL</v>
          </cell>
          <cell r="Q8350" t="str">
            <v>GUAYAQUIL</v>
          </cell>
          <cell r="R8350" t="str">
            <v>GUAYAS</v>
          </cell>
          <cell r="U8350" t="str">
            <v>FLEXNETGYE_LOCAL</v>
          </cell>
          <cell r="V8350">
            <v>2</v>
          </cell>
          <cell r="W8350">
            <v>12</v>
          </cell>
          <cell r="X8350" t="str">
            <v>FLEXNET</v>
          </cell>
          <cell r="Y8350" t="str">
            <v>FLEX NET GYE KM 8.5 VIA DAULE</v>
          </cell>
        </row>
        <row r="8351">
          <cell r="A8351" t="str">
            <v>AGFA_22_316</v>
          </cell>
          <cell r="B8351">
            <v>488696</v>
          </cell>
          <cell r="C8351" t="str">
            <v>AGFA_22_316</v>
          </cell>
          <cell r="D8351" t="str">
            <v>AGFA</v>
          </cell>
          <cell r="E8351" t="str">
            <v>DESPACHO</v>
          </cell>
          <cell r="F8351" t="str">
            <v>NORMAL</v>
          </cell>
          <cell r="G8351" t="str">
            <v>91486</v>
          </cell>
          <cell r="H8351">
            <v>44924</v>
          </cell>
          <cell r="I8351" t="str">
            <v>ENTREGADO</v>
          </cell>
          <cell r="J8351">
            <v>44929</v>
          </cell>
          <cell r="K8351" t="str">
            <v>MATRIFLEXO</v>
          </cell>
          <cell r="L8351" t="str">
            <v>MAPASINGUE OESTE AV. 4TA #300 Y CALLE 2DA ESQUINA</v>
          </cell>
          <cell r="M8351" t="str">
            <v>0991413693001 - LEONARDO POZO</v>
          </cell>
          <cell r="N8351" t="str">
            <v>0994879501</v>
          </cell>
          <cell r="O8351" t="str">
            <v>0994879501</v>
          </cell>
          <cell r="P8351" t="str">
            <v>090101</v>
          </cell>
          <cell r="Q8351" t="str">
            <v>GUAYAQUIL</v>
          </cell>
          <cell r="R8351" t="str">
            <v>GUAYAS</v>
          </cell>
          <cell r="S8351" t="str">
            <v>GUAYAQUIL</v>
          </cell>
          <cell r="T8351" t="str">
            <v>ITSACOURIER</v>
          </cell>
          <cell r="U8351" t="str">
            <v>FLEXNETGYE_LOCAL</v>
          </cell>
          <cell r="V8351">
            <v>1</v>
          </cell>
          <cell r="W8351">
            <v>263</v>
          </cell>
          <cell r="X8351" t="str">
            <v>FLEX NET GYE</v>
          </cell>
          <cell r="Y8351" t="str">
            <v xml:space="preserve">KM 8 1/2 VIA A DAULE COOP. JUAN MONTALVO </v>
          </cell>
        </row>
        <row r="8352">
          <cell r="A8352" t="str">
            <v>AGFA_22_317</v>
          </cell>
          <cell r="B8352">
            <v>488695</v>
          </cell>
          <cell r="C8352" t="str">
            <v>AGFA_22_317</v>
          </cell>
          <cell r="D8352" t="str">
            <v>AGFA</v>
          </cell>
          <cell r="E8352" t="str">
            <v>DESPACHO</v>
          </cell>
          <cell r="F8352" t="str">
            <v>NORMAL</v>
          </cell>
          <cell r="G8352" t="str">
            <v>91269</v>
          </cell>
          <cell r="H8352">
            <v>44924</v>
          </cell>
          <cell r="I8352" t="str">
            <v>ENTREGADO</v>
          </cell>
          <cell r="J8352">
            <v>44929</v>
          </cell>
          <cell r="K8352" t="str">
            <v>IMPRENTA DON BOSCO</v>
          </cell>
          <cell r="L8352" t="str">
            <v>RAFAEL BUSTAMANTE E6-87 Y GONZALO ZALDUMBIDE. LA KENNEDY</v>
          </cell>
          <cell r="M8352" t="str">
            <v xml:space="preserve">179205840600 - SR. JUAN CARLOS FALCONES </v>
          </cell>
          <cell r="N8352" t="str">
            <v>2405657 / 2416122</v>
          </cell>
          <cell r="O8352" t="str">
            <v>2405657 / 2416122</v>
          </cell>
          <cell r="P8352" t="str">
            <v>170101</v>
          </cell>
          <cell r="Q8352" t="str">
            <v>QUITO</v>
          </cell>
          <cell r="R8352" t="str">
            <v>PICHINCHA</v>
          </cell>
          <cell r="S8352" t="str">
            <v>PACTO - EL PARAISO</v>
          </cell>
          <cell r="T8352" t="str">
            <v>CARGO UNION</v>
          </cell>
          <cell r="U8352" t="str">
            <v>FLEXNETUIO_PROVINCIA</v>
          </cell>
          <cell r="V8352">
            <v>1</v>
          </cell>
          <cell r="W8352">
            <v>27</v>
          </cell>
          <cell r="X8352" t="str">
            <v>FLEX NET GYE</v>
          </cell>
          <cell r="Y8352" t="str">
            <v xml:space="preserve">KM 8 1/2 VIA A DAULE COOP. JUAN MONTALVO </v>
          </cell>
        </row>
        <row r="8353">
          <cell r="A8353" t="str">
            <v>98787199</v>
          </cell>
          <cell r="B8353">
            <v>488680</v>
          </cell>
          <cell r="C8353" t="str">
            <v>98787199</v>
          </cell>
          <cell r="D8353" t="str">
            <v>HYCITE</v>
          </cell>
          <cell r="E8353" t="str">
            <v>DESPACHO</v>
          </cell>
          <cell r="F8353" t="str">
            <v>NORMAL</v>
          </cell>
          <cell r="G8353" t="str">
            <v>TF91346</v>
          </cell>
          <cell r="H8353">
            <v>44924</v>
          </cell>
          <cell r="I8353" t="str">
            <v>ENTREGADO</v>
          </cell>
          <cell r="J8353">
            <v>44929</v>
          </cell>
          <cell r="K8353" t="str">
            <v>MAGDALENA SORNOZA</v>
          </cell>
          <cell r="L8353" t="str">
            <v>CDLA LA FUENTE CEMIL N1 FRENTE AL PARQUE DE LA FERROVIA GUAYAQUIL// NORTE TARQUI 090615 GUAYAS</v>
          </cell>
          <cell r="N8353" t="str">
            <v>0960287487</v>
          </cell>
          <cell r="O8353" t="str">
            <v>0960287487</v>
          </cell>
          <cell r="P8353" t="str">
            <v>GUAYAQUIL</v>
          </cell>
          <cell r="Q8353" t="str">
            <v>GUAYAQUIL</v>
          </cell>
          <cell r="R8353" t="str">
            <v>GUAYAS</v>
          </cell>
          <cell r="T8353" t="str">
            <v>FLEXTRANS GYE</v>
          </cell>
          <cell r="U8353" t="str">
            <v>FLEXNETUIO_GYE</v>
          </cell>
          <cell r="V8353">
            <v>1</v>
          </cell>
          <cell r="W8353">
            <v>9.3000000000000007</v>
          </cell>
          <cell r="X8353" t="str">
            <v>HYCITE QUITO</v>
          </cell>
          <cell r="Y8353" t="str">
            <v>FLEX NET CALLE 28 DE JUNIO S/N Y GARCIA MORENO ENTRADA LLANO GRANDE</v>
          </cell>
        </row>
        <row r="8354">
          <cell r="A8354" t="str">
            <v>98787207</v>
          </cell>
          <cell r="B8354">
            <v>488681</v>
          </cell>
          <cell r="C8354" t="str">
            <v>98787207</v>
          </cell>
          <cell r="D8354" t="str">
            <v>HYCITE</v>
          </cell>
          <cell r="E8354" t="str">
            <v>DESPACHO</v>
          </cell>
          <cell r="F8354" t="str">
            <v>NORMAL</v>
          </cell>
          <cell r="G8354" t="str">
            <v>TF91347</v>
          </cell>
          <cell r="H8354">
            <v>44924</v>
          </cell>
          <cell r="I8354" t="str">
            <v>ENTREGADO</v>
          </cell>
          <cell r="J8354">
            <v>44929</v>
          </cell>
          <cell r="K8354" t="str">
            <v>JOHANNA MARITZA QUINONEZ GONZALEZ</v>
          </cell>
          <cell r="L8354" t="str">
            <v>PRADERA 1 MZ B1 VILLA 1 ESQUINA CNT GUAYAQUIL//SUR GUAYAQUIL SUR XIMENA 090102 GUAYAS</v>
          </cell>
          <cell r="M8354" t="str">
            <v/>
          </cell>
          <cell r="N8354" t="str">
            <v>0997728579 / 342488514</v>
          </cell>
          <cell r="O8354" t="str">
            <v>0997728579 / 342488514</v>
          </cell>
          <cell r="P8354" t="str">
            <v>090102</v>
          </cell>
          <cell r="Q8354" t="str">
            <v>GUAYAQUIL</v>
          </cell>
          <cell r="R8354" t="str">
            <v>GUAYAS</v>
          </cell>
          <cell r="S8354" t="str">
            <v>GUAYAQUIL</v>
          </cell>
          <cell r="T8354" t="str">
            <v>FLEXTRANS GYE</v>
          </cell>
          <cell r="U8354" t="str">
            <v>FLEXNETUIO_GYE</v>
          </cell>
          <cell r="V8354">
            <v>1</v>
          </cell>
          <cell r="W8354">
            <v>8.8000000000000007</v>
          </cell>
          <cell r="X8354" t="str">
            <v>HYCITE QUITO</v>
          </cell>
          <cell r="Y8354" t="str">
            <v>FLEX NET CALLE 28 DE JUNIO S/N Y GARCIA MORENO ENTRADA LLANO GRANDE</v>
          </cell>
        </row>
        <row r="8355">
          <cell r="A8355" t="str">
            <v>98780099_A</v>
          </cell>
          <cell r="B8355">
            <v>488650</v>
          </cell>
          <cell r="C8355" t="str">
            <v>98780099_A</v>
          </cell>
          <cell r="D8355" t="str">
            <v>HYCITE</v>
          </cell>
          <cell r="E8355" t="str">
            <v>DESPACHO</v>
          </cell>
          <cell r="F8355" t="str">
            <v>NORMAL</v>
          </cell>
          <cell r="G8355" t="str">
            <v>TF91326</v>
          </cell>
          <cell r="H8355">
            <v>44924</v>
          </cell>
          <cell r="I8355" t="str">
            <v>ENTREGADO</v>
          </cell>
          <cell r="J8355">
            <v>44929</v>
          </cell>
          <cell r="K8355" t="str">
            <v>JUSTINE GUERRERO</v>
          </cell>
          <cell r="L8355" t="str">
            <v>CDLA VILLA DEL REY ETAPA PRINCESA DIAZ MZA 13 VILLA 15 DAULE // VILLA DEL REY LA AURORA 091019 GUAYAS</v>
          </cell>
          <cell r="N8355" t="str">
            <v>0998454489</v>
          </cell>
          <cell r="O8355" t="str">
            <v>0998454489</v>
          </cell>
          <cell r="P8355" t="str">
            <v>091901</v>
          </cell>
          <cell r="Q8355" t="str">
            <v>DAULE</v>
          </cell>
          <cell r="R8355" t="str">
            <v>GUAYAS</v>
          </cell>
          <cell r="S8355" t="str">
            <v>DAULE</v>
          </cell>
          <cell r="T8355" t="str">
            <v>ITSACOURIER</v>
          </cell>
          <cell r="U8355" t="str">
            <v>FLEXNETUIO_GYE</v>
          </cell>
          <cell r="V8355">
            <v>1</v>
          </cell>
          <cell r="W8355">
            <v>1.1000000000000001</v>
          </cell>
          <cell r="X8355" t="str">
            <v>HYCITE QUITO</v>
          </cell>
          <cell r="Y8355" t="str">
            <v>FLEX NET CALLE 28 DE JUNIO S/N Y GARCIA MORENO ENTRADA LLANO GRANDE</v>
          </cell>
        </row>
        <row r="8356">
          <cell r="A8356" t="str">
            <v>98782234</v>
          </cell>
          <cell r="B8356">
            <v>488655</v>
          </cell>
          <cell r="C8356" t="str">
            <v>98782234</v>
          </cell>
          <cell r="D8356" t="str">
            <v>HYCITE</v>
          </cell>
          <cell r="E8356" t="str">
            <v>DESPACHO</v>
          </cell>
          <cell r="F8356" t="str">
            <v>NORMAL</v>
          </cell>
          <cell r="G8356" t="str">
            <v>TFQ91414 / TFQ4216</v>
          </cell>
          <cell r="H8356">
            <v>44924</v>
          </cell>
          <cell r="I8356" t="str">
            <v>ENTREGADO</v>
          </cell>
          <cell r="J8356">
            <v>44932</v>
          </cell>
          <cell r="K8356" t="str">
            <v>JORGE ERNESTO PASPUEL PERALTA</v>
          </cell>
          <cell r="L8356" t="str">
            <v>CALLE 6 Y 16 LOTE 4 A MEDIA CUADRA DE COFANES SOLICITA QUE LE LLAMEN YA QUE SON CALLES NUEVAS Y NO TIENE NOMENCLATURA PICHINCHA, RUMINAHUI FAJARDO, EC</v>
          </cell>
          <cell r="N8356" t="str">
            <v>59398-236-1655</v>
          </cell>
          <cell r="O8356" t="str">
            <v>59398-236-1655</v>
          </cell>
          <cell r="P8356" t="str">
            <v>171101</v>
          </cell>
          <cell r="Q8356" t="str">
            <v>RUMIÑAHUI</v>
          </cell>
          <cell r="R8356" t="str">
            <v>PICHINCHA</v>
          </cell>
          <cell r="S8356" t="str">
            <v>SANGOLQUI</v>
          </cell>
          <cell r="T8356" t="str">
            <v>FLEXTRANS UIO</v>
          </cell>
          <cell r="U8356" t="str">
            <v>FLEXNETUIO_LOCAL</v>
          </cell>
          <cell r="V8356">
            <v>3</v>
          </cell>
          <cell r="W8356">
            <v>30.9</v>
          </cell>
          <cell r="X8356" t="str">
            <v>HYCITE QUITO</v>
          </cell>
          <cell r="Y8356" t="str">
            <v>FLEX NET CALLE 28 DE JUNIO S/N Y GARCIA MORENO ENTRADA LLANO GRANDE</v>
          </cell>
        </row>
        <row r="8357">
          <cell r="A8357" t="str">
            <v>98783993</v>
          </cell>
          <cell r="B8357">
            <v>488660</v>
          </cell>
          <cell r="C8357" t="str">
            <v>98783993</v>
          </cell>
          <cell r="D8357" t="str">
            <v>HYCITE</v>
          </cell>
          <cell r="E8357" t="str">
            <v>DESPACHO</v>
          </cell>
          <cell r="F8357" t="str">
            <v>NORMAL</v>
          </cell>
          <cell r="G8357" t="str">
            <v>TF91334</v>
          </cell>
          <cell r="H8357">
            <v>44924</v>
          </cell>
          <cell r="I8357" t="str">
            <v>ENTREGADO</v>
          </cell>
          <cell r="J8357">
            <v>44929</v>
          </cell>
          <cell r="K8357" t="str">
            <v>MARISELA VERA</v>
          </cell>
          <cell r="L8357" t="str">
            <v>URB. LA RIOJA ETAPA ALMERIA MZ 9 VILLA 19 GUAYAQUIL / GUAYAQUIL LA AURORA 091019 GUAYAS</v>
          </cell>
          <cell r="N8357" t="str">
            <v>0969377375</v>
          </cell>
          <cell r="O8357" t="str">
            <v>0969377375</v>
          </cell>
          <cell r="P8357" t="str">
            <v>GUAYAQUIL</v>
          </cell>
          <cell r="Q8357" t="str">
            <v>GUAYAQUIL</v>
          </cell>
          <cell r="R8357" t="str">
            <v>GUAYAS</v>
          </cell>
          <cell r="T8357" t="str">
            <v>ITSACOURIER</v>
          </cell>
          <cell r="U8357" t="str">
            <v>FLEXNETUIO_GYE</v>
          </cell>
          <cell r="V8357">
            <v>1</v>
          </cell>
          <cell r="W8357">
            <v>28.1</v>
          </cell>
          <cell r="X8357" t="str">
            <v>HYCITE QUITO</v>
          </cell>
          <cell r="Y8357" t="str">
            <v>FLEX NET CALLE 28 DE JUNIO S/N Y GARCIA MORENO ENTRADA LLANO GRANDE</v>
          </cell>
        </row>
        <row r="8358">
          <cell r="A8358" t="str">
            <v>98783993_A</v>
          </cell>
          <cell r="B8358">
            <v>488661</v>
          </cell>
          <cell r="C8358" t="str">
            <v>98783993_A</v>
          </cell>
          <cell r="D8358" t="str">
            <v>HYCITE</v>
          </cell>
          <cell r="E8358" t="str">
            <v>DESPACHO</v>
          </cell>
          <cell r="F8358" t="str">
            <v>NORMAL</v>
          </cell>
          <cell r="G8358" t="str">
            <v>TF91335</v>
          </cell>
          <cell r="H8358">
            <v>44924</v>
          </cell>
          <cell r="I8358" t="str">
            <v>ENTREGADO</v>
          </cell>
          <cell r="J8358">
            <v>44929</v>
          </cell>
          <cell r="K8358" t="str">
            <v>MARISELA VERA</v>
          </cell>
          <cell r="L8358" t="str">
            <v>URB. LA RIOJA ETAPA ALMERIA MZ 9 VILLA 19 GUAYAQUIL / GUAYAQUIL LA AURORA 091019 GUAYAS</v>
          </cell>
          <cell r="N8358" t="str">
            <v>0969377375</v>
          </cell>
          <cell r="O8358" t="str">
            <v>0969377375</v>
          </cell>
          <cell r="P8358" t="str">
            <v>GUAYAQUIL</v>
          </cell>
          <cell r="Q8358" t="str">
            <v>GUAYAQUIL</v>
          </cell>
          <cell r="R8358" t="str">
            <v>GUAYAS</v>
          </cell>
          <cell r="T8358" t="str">
            <v>ITSACOURIER</v>
          </cell>
          <cell r="U8358" t="str">
            <v>FLEXNETUIO_GYE</v>
          </cell>
          <cell r="V8358">
            <v>1</v>
          </cell>
          <cell r="W8358">
            <v>2.2000000000000002</v>
          </cell>
          <cell r="X8358" t="str">
            <v>HYCITE QUITO</v>
          </cell>
          <cell r="Y8358" t="str">
            <v>FLEX NET CALLE 28 DE JUNIO S/N Y GARCIA MORENO ENTRADA LLANO GRANDE</v>
          </cell>
        </row>
        <row r="8359">
          <cell r="A8359" t="str">
            <v>98784919</v>
          </cell>
          <cell r="B8359">
            <v>488668</v>
          </cell>
          <cell r="C8359" t="str">
            <v>98784919</v>
          </cell>
          <cell r="D8359" t="str">
            <v>HYCITE</v>
          </cell>
          <cell r="E8359" t="str">
            <v>DESPACHO</v>
          </cell>
          <cell r="F8359" t="str">
            <v>NORMAL</v>
          </cell>
          <cell r="G8359" t="str">
            <v>031002004143785</v>
          </cell>
          <cell r="H8359">
            <v>44924</v>
          </cell>
          <cell r="I8359" t="str">
            <v>ENTREGADO</v>
          </cell>
          <cell r="J8359">
            <v>44929</v>
          </cell>
          <cell r="K8359" t="str">
            <v>ALICIA AVILA</v>
          </cell>
          <cell r="L8359" t="str">
            <v>RUTA SPAS/ LUS CIUDADELA VILLA MARITA POSANDO VILLA DE CARRES MZ 9 VILLAS 27 SANTA ELENA // CIUDADELA VILLA MARINA BALLENITA 241701 SANTA ELENA</v>
          </cell>
          <cell r="N8359" t="str">
            <v>0996221199</v>
          </cell>
          <cell r="O8359" t="str">
            <v>0996221199</v>
          </cell>
          <cell r="P8359" t="str">
            <v>240101</v>
          </cell>
          <cell r="Q8359" t="str">
            <v>SANTA ELENA</v>
          </cell>
          <cell r="R8359" t="str">
            <v>SANTA ELENA</v>
          </cell>
          <cell r="S8359" t="str">
            <v>ATAHUALPA - SAN JOSE DE ANCON - PROSPERIDAD - EL TAMBO</v>
          </cell>
          <cell r="T8359" t="str">
            <v>TRAMACO</v>
          </cell>
          <cell r="U8359" t="str">
            <v>FLEXNETUIO_PROVINCIA</v>
          </cell>
          <cell r="V8359">
            <v>1</v>
          </cell>
          <cell r="W8359">
            <v>9.6</v>
          </cell>
          <cell r="X8359" t="str">
            <v>HYCITE QUITO</v>
          </cell>
          <cell r="Y8359" t="str">
            <v>FLEX NET CALLE 28 DE JUNIO S/N Y GARCIA MORENO ENTRADA LLANO GRANDE</v>
          </cell>
        </row>
        <row r="8360">
          <cell r="A8360" t="str">
            <v>98785692</v>
          </cell>
          <cell r="B8360">
            <v>488672</v>
          </cell>
          <cell r="C8360" t="str">
            <v>98785692</v>
          </cell>
          <cell r="D8360" t="str">
            <v>HYCITE</v>
          </cell>
          <cell r="E8360" t="str">
            <v>DESPACHO</v>
          </cell>
          <cell r="F8360" t="str">
            <v>NORMAL</v>
          </cell>
          <cell r="G8360" t="str">
            <v>TF91341</v>
          </cell>
          <cell r="H8360">
            <v>44924</v>
          </cell>
          <cell r="I8360" t="str">
            <v>ENTREGADO</v>
          </cell>
          <cell r="J8360">
            <v>44929</v>
          </cell>
          <cell r="K8360" t="str">
            <v>ANDREA VILLALVA</v>
          </cell>
          <cell r="L8360" t="str">
            <v>AV GUILLERMO ROLANDO PAREJA Y HERMANO MIGUEL FRENTE GASOLINERA TERPEL CAS 3PSS GUAYAQUIL // NORTE TARQUI 090513 GUAYAS</v>
          </cell>
          <cell r="N8360" t="str">
            <v>0997186355 / 098875444</v>
          </cell>
          <cell r="O8360" t="str">
            <v>0997186355 / 098875444</v>
          </cell>
          <cell r="P8360" t="str">
            <v>GUAYAQUIL</v>
          </cell>
          <cell r="Q8360" t="str">
            <v>GUAYAQUIL</v>
          </cell>
          <cell r="R8360" t="str">
            <v>GUAYAS</v>
          </cell>
          <cell r="T8360" t="str">
            <v>ITSACOURIER</v>
          </cell>
          <cell r="U8360" t="str">
            <v>FLEXNETUIO_GYE</v>
          </cell>
          <cell r="V8360">
            <v>1</v>
          </cell>
          <cell r="W8360">
            <v>3.5</v>
          </cell>
          <cell r="X8360" t="str">
            <v>HYCITE QUITO</v>
          </cell>
          <cell r="Y8360" t="str">
            <v>FLEX NET CALLE 28 DE JUNIO S/N Y GARCIA MORENO ENTRADA LLANO GRANDE</v>
          </cell>
        </row>
        <row r="8361">
          <cell r="A8361" t="str">
            <v>98785951</v>
          </cell>
          <cell r="B8361">
            <v>488675</v>
          </cell>
          <cell r="C8361" t="str">
            <v>98785951</v>
          </cell>
          <cell r="D8361" t="str">
            <v>HYCITE</v>
          </cell>
          <cell r="E8361" t="str">
            <v>DESPACHO</v>
          </cell>
          <cell r="F8361" t="str">
            <v>NORMAL</v>
          </cell>
          <cell r="G8361" t="str">
            <v>031002004143787</v>
          </cell>
          <cell r="H8361">
            <v>44924</v>
          </cell>
          <cell r="I8361" t="str">
            <v>ENTREGADO</v>
          </cell>
          <cell r="J8361">
            <v>44929</v>
          </cell>
          <cell r="K8361" t="str">
            <v>GREY ZAMBRANO</v>
          </cell>
          <cell r="L8361" t="str">
            <v>PROYECTO VALLE VERDE SECTOR CEDEGE AL LADO DE LA ESCUELA BABAHOYO // VALLE VERDE FEBRES CODERO 120113 LOS RIOS</v>
          </cell>
          <cell r="M8361" t="str">
            <v/>
          </cell>
          <cell r="N8361" t="str">
            <v>0991533818</v>
          </cell>
          <cell r="O8361" t="str">
            <v>0991533818</v>
          </cell>
          <cell r="P8361" t="str">
            <v>120113</v>
          </cell>
          <cell r="Q8361" t="str">
            <v>BABAHOYO</v>
          </cell>
          <cell r="R8361" t="str">
            <v>LOS RIOS</v>
          </cell>
          <cell r="S8361" t="str">
            <v>FEBRES CORDERO (LAS JUNTAS) - PUEBLO NUEVO - FEBRES CORDERO</v>
          </cell>
          <cell r="T8361" t="str">
            <v>TRAMACO</v>
          </cell>
          <cell r="U8361" t="str">
            <v>FLEXNETUIO_PROVINCIA</v>
          </cell>
          <cell r="V8361">
            <v>1</v>
          </cell>
          <cell r="W8361">
            <v>7</v>
          </cell>
          <cell r="X8361" t="str">
            <v>HYCITE QUITO</v>
          </cell>
          <cell r="Y8361" t="str">
            <v>FLEX NET CALLE 28 DE JUNIO S/N Y GARCIA MORENO ENTRADA LLANO GRANDE</v>
          </cell>
        </row>
        <row r="8362">
          <cell r="A8362" t="str">
            <v>98786255</v>
          </cell>
          <cell r="B8362">
            <v>488676</v>
          </cell>
          <cell r="C8362" t="str">
            <v>98786255</v>
          </cell>
          <cell r="D8362" t="str">
            <v>HYCITE</v>
          </cell>
          <cell r="E8362" t="str">
            <v>DESPACHO</v>
          </cell>
          <cell r="F8362" t="str">
            <v>NORMAL</v>
          </cell>
          <cell r="G8362" t="str">
            <v>031002004145252</v>
          </cell>
          <cell r="H8362">
            <v>44924</v>
          </cell>
          <cell r="I8362" t="str">
            <v>ENTREGADO</v>
          </cell>
          <cell r="J8362">
            <v>44930</v>
          </cell>
          <cell r="K8362" t="str">
            <v>WILLIAM CARPIO</v>
          </cell>
          <cell r="L8362" t="str">
            <v>VARGAS MACHUCA 16-38 MUNOZ VERNAZA Y HEROES DE VERDELOMA EDF 4 PISOS BLANCO CUENCA / EL VECINO EL VENCINO 010101 AZUAY</v>
          </cell>
          <cell r="N8362" t="str">
            <v>0993200969</v>
          </cell>
          <cell r="O8362" t="str">
            <v>0993200969</v>
          </cell>
          <cell r="P8362" t="str">
            <v>010101</v>
          </cell>
          <cell r="Q8362" t="str">
            <v>CUENCA</v>
          </cell>
          <cell r="R8362" t="str">
            <v>AZUAY</v>
          </cell>
          <cell r="S8362" t="str">
            <v>CUENCA</v>
          </cell>
          <cell r="T8362" t="str">
            <v>TRAMACO</v>
          </cell>
          <cell r="U8362" t="str">
            <v>FLEXNETUIO_PROVINCIA</v>
          </cell>
          <cell r="V8362">
            <v>1</v>
          </cell>
          <cell r="W8362">
            <v>5.0999999999999996</v>
          </cell>
          <cell r="X8362" t="str">
            <v>HYCITE QUITO</v>
          </cell>
          <cell r="Y8362" t="str">
            <v>FLEX NET CALLE 28 DE JUNIO S/N Y GARCIA MORENO ENTRADA LLANO GRANDE</v>
          </cell>
        </row>
        <row r="8363">
          <cell r="A8363" t="str">
            <v>98753675_A</v>
          </cell>
          <cell r="B8363">
            <v>488617</v>
          </cell>
          <cell r="C8363" t="str">
            <v>98753675_A</v>
          </cell>
          <cell r="D8363" t="str">
            <v>HYCITE</v>
          </cell>
          <cell r="E8363" t="str">
            <v>DESPACHO</v>
          </cell>
          <cell r="F8363" t="str">
            <v>NORMAL</v>
          </cell>
          <cell r="G8363" t="str">
            <v>TF91310</v>
          </cell>
          <cell r="H8363">
            <v>44924</v>
          </cell>
          <cell r="I8363" t="str">
            <v>ENTREGADO</v>
          </cell>
          <cell r="J8363">
            <v>44935</v>
          </cell>
          <cell r="K8363" t="str">
            <v>LUIS GARCIA</v>
          </cell>
          <cell r="L8363" t="str">
            <v>BOGOTA Y LA H/ URBB LA SAIBA MZNA F VILLA 2 CASA NARANJA GUAYAQUIL// GUAYAQUIL JIMENA 090202 GUAYAS</v>
          </cell>
          <cell r="M8363" t="str">
            <v/>
          </cell>
          <cell r="N8363" t="str">
            <v>0993681571</v>
          </cell>
          <cell r="O8363" t="str">
            <v>0993681571</v>
          </cell>
          <cell r="P8363" t="str">
            <v>090202</v>
          </cell>
          <cell r="Q8363" t="str">
            <v>GUAYAQUIL</v>
          </cell>
          <cell r="R8363" t="str">
            <v>GUAYAS</v>
          </cell>
          <cell r="S8363" t="str">
            <v>GUAYAQUIL</v>
          </cell>
          <cell r="T8363" t="str">
            <v>FLEXTRANS GYE</v>
          </cell>
          <cell r="U8363" t="str">
            <v>FLEXNETUIO_GYE</v>
          </cell>
          <cell r="V8363">
            <v>1</v>
          </cell>
          <cell r="W8363">
            <v>1.1000000000000001</v>
          </cell>
          <cell r="X8363" t="str">
            <v>HYCITE QUITO</v>
          </cell>
          <cell r="Y8363" t="str">
            <v>FLEX NET CALLE 28 DE JUNIO S/N Y GARCIA MORENO ENTRADA LLANO GRANDE</v>
          </cell>
        </row>
        <row r="8364">
          <cell r="A8364" t="str">
            <v>98757456_A</v>
          </cell>
          <cell r="B8364">
            <v>488618</v>
          </cell>
          <cell r="C8364" t="str">
            <v>98757456_A</v>
          </cell>
          <cell r="D8364" t="str">
            <v>HYCITE</v>
          </cell>
          <cell r="E8364" t="str">
            <v>DESPACHO</v>
          </cell>
          <cell r="F8364" t="str">
            <v>NORMAL</v>
          </cell>
          <cell r="G8364" t="str">
            <v>031002004143764</v>
          </cell>
          <cell r="H8364">
            <v>44924</v>
          </cell>
          <cell r="I8364" t="str">
            <v>ENTREGADO</v>
          </cell>
          <cell r="J8364">
            <v>44930</v>
          </cell>
          <cell r="K8364" t="str">
            <v>SUSY TOMALA</v>
          </cell>
          <cell r="L8364" t="str">
            <v>BARRIO CENTENARIO CALLE 11 Y AV 9 SALINAS // JOSE LUIS TAMAYO JOSE LUIS TAMAYO (MUEY) 240205 SANTA ELENA</v>
          </cell>
          <cell r="M8364" t="str">
            <v/>
          </cell>
          <cell r="N8364" t="str">
            <v>0986642778</v>
          </cell>
          <cell r="O8364" t="str">
            <v>0986642778</v>
          </cell>
          <cell r="P8364" t="str">
            <v>240205</v>
          </cell>
          <cell r="Q8364" t="str">
            <v>SALINAS</v>
          </cell>
          <cell r="R8364" t="str">
            <v>SANTA ELENA</v>
          </cell>
          <cell r="S8364" t="str">
            <v>JOSE LUIS TAMAYO (MUEY) - PUNTA CARNERO - VILLAS DEL MAR</v>
          </cell>
          <cell r="T8364" t="str">
            <v>TRAMACO</v>
          </cell>
          <cell r="U8364" t="str">
            <v>FLEXNETUIO_PROVINCIA</v>
          </cell>
          <cell r="V8364">
            <v>1</v>
          </cell>
          <cell r="W8364">
            <v>1.1000000000000001</v>
          </cell>
          <cell r="X8364" t="str">
            <v>HYCITE QUITO</v>
          </cell>
          <cell r="Y8364" t="str">
            <v>FLEX NET CALLE 28 DE JUNIO S/N Y GARCIA MORENO ENTRADA LLANO GRANDE</v>
          </cell>
        </row>
        <row r="8365">
          <cell r="A8365" t="str">
            <v>98757728</v>
          </cell>
          <cell r="B8365">
            <v>488619</v>
          </cell>
          <cell r="C8365" t="str">
            <v>98757728</v>
          </cell>
          <cell r="D8365" t="str">
            <v>HYCITE</v>
          </cell>
          <cell r="E8365" t="str">
            <v>DESPACHO</v>
          </cell>
          <cell r="F8365" t="str">
            <v>NORMAL</v>
          </cell>
          <cell r="G8365" t="str">
            <v>031002004143765</v>
          </cell>
          <cell r="H8365">
            <v>44924</v>
          </cell>
          <cell r="I8365" t="str">
            <v>ENTREGADO</v>
          </cell>
          <cell r="J8365">
            <v>44930</v>
          </cell>
          <cell r="K8365" t="str">
            <v>EDIN CARCELEN</v>
          </cell>
          <cell r="L8365" t="str">
            <v>VIA PRINCIPAL SANTA CECILIA JUNTO A LA ESCUELA 6 DE NOVIEMBRE AIMBABURRA // SANTA CECILIA LITA 100121 IMBABURA</v>
          </cell>
          <cell r="M8365" t="str">
            <v/>
          </cell>
          <cell r="N8365" t="str">
            <v>0980373886</v>
          </cell>
          <cell r="O8365" t="str">
            <v>0980373886</v>
          </cell>
          <cell r="P8365" t="str">
            <v>100121</v>
          </cell>
          <cell r="Q8365" t="str">
            <v>IBARRA</v>
          </cell>
          <cell r="R8365" t="str">
            <v>IMBABURA</v>
          </cell>
          <cell r="S8365" t="str">
            <v>CAROLINA - SAN PEDRO</v>
          </cell>
          <cell r="T8365" t="str">
            <v>TRAMACO</v>
          </cell>
          <cell r="U8365" t="str">
            <v>FLEXNETUIO_PROVINCIA</v>
          </cell>
          <cell r="V8365">
            <v>1</v>
          </cell>
          <cell r="W8365">
            <v>5.7</v>
          </cell>
          <cell r="X8365" t="str">
            <v>HYCITE QUITO</v>
          </cell>
          <cell r="Y8365" t="str">
            <v>FLEX NET CALLE 28 DE JUNIO S/N Y GARCIA MORENO ENTRADA LLANO GRANDE</v>
          </cell>
        </row>
        <row r="8366">
          <cell r="A8366" t="str">
            <v>98759554_A</v>
          </cell>
          <cell r="B8366">
            <v>488621</v>
          </cell>
          <cell r="C8366" t="str">
            <v>98759554_A</v>
          </cell>
          <cell r="D8366" t="str">
            <v>HYCITE</v>
          </cell>
          <cell r="E8366" t="str">
            <v>DESPACHO</v>
          </cell>
          <cell r="F8366" t="str">
            <v>NORMAL</v>
          </cell>
          <cell r="G8366" t="str">
            <v>031002004143767</v>
          </cell>
          <cell r="H8366">
            <v>44924</v>
          </cell>
          <cell r="I8366" t="str">
            <v>ENTREGADO</v>
          </cell>
          <cell r="J8366">
            <v>44929</v>
          </cell>
          <cell r="K8366" t="str">
            <v>ROSA GARCIA</v>
          </cell>
          <cell r="L8366" t="str">
            <v>SALINAS PUERTAS DEL SOL 1 MZ J VILLA 2 SALINAS JOSE LUIS TAMAYO 240206 SANTA ELENA</v>
          </cell>
          <cell r="M8366" t="str">
            <v/>
          </cell>
          <cell r="N8366" t="str">
            <v>0994922061</v>
          </cell>
          <cell r="O8366" t="str">
            <v>0994922061</v>
          </cell>
          <cell r="P8366" t="str">
            <v>240206</v>
          </cell>
          <cell r="Q8366" t="str">
            <v>SALINAS</v>
          </cell>
          <cell r="R8366" t="str">
            <v>SANTA ELENA</v>
          </cell>
          <cell r="S8366" t="str">
            <v>SALINAS</v>
          </cell>
          <cell r="T8366" t="str">
            <v>TRAMACO</v>
          </cell>
          <cell r="U8366" t="str">
            <v>FLEXNETUIO_PROVINCIA</v>
          </cell>
          <cell r="V8366">
            <v>1</v>
          </cell>
          <cell r="W8366">
            <v>1.1000000000000001</v>
          </cell>
          <cell r="X8366" t="str">
            <v>HYCITE QUITO</v>
          </cell>
          <cell r="Y8366" t="str">
            <v>FLEX NET CALLE 28 DE JUNIO S/N Y GARCIA MORENO ENTRADA LLANO GRANDE</v>
          </cell>
        </row>
        <row r="8367">
          <cell r="A8367" t="str">
            <v>98764598</v>
          </cell>
          <cell r="B8367">
            <v>488627</v>
          </cell>
          <cell r="C8367" t="str">
            <v>98764598</v>
          </cell>
          <cell r="D8367" t="str">
            <v>HYCITE</v>
          </cell>
          <cell r="E8367" t="str">
            <v>DESPACHO</v>
          </cell>
          <cell r="F8367" t="str">
            <v>NORMAL</v>
          </cell>
          <cell r="G8367" t="str">
            <v>TF91315</v>
          </cell>
          <cell r="H8367">
            <v>44924</v>
          </cell>
          <cell r="I8367" t="str">
            <v>ENTREGADO</v>
          </cell>
          <cell r="J8367">
            <v>44929</v>
          </cell>
          <cell r="K8367" t="str">
            <v>MATILDE VILLAMAR</v>
          </cell>
          <cell r="L8367" t="str">
            <v>CDLA VERGELES MZ 121 S 14 FRENTE A LA ESCUELA MARQUEZ DE SELVA A GUAYAQUIL ** NORTE PASCUALES 090703 GUAYAS</v>
          </cell>
          <cell r="M8367" t="str">
            <v/>
          </cell>
          <cell r="N8367" t="str">
            <v>0991867290</v>
          </cell>
          <cell r="O8367" t="str">
            <v>0991867290</v>
          </cell>
          <cell r="P8367" t="str">
            <v>090703</v>
          </cell>
          <cell r="Q8367" t="str">
            <v>GUAYAQUIL</v>
          </cell>
          <cell r="R8367" t="str">
            <v>GUAYAS</v>
          </cell>
          <cell r="S8367" t="str">
            <v>GUAYAQUIL</v>
          </cell>
          <cell r="T8367" t="str">
            <v>ITSACOURIER</v>
          </cell>
          <cell r="U8367" t="str">
            <v>FLEXNETUIO_GYE</v>
          </cell>
          <cell r="V8367">
            <v>1</v>
          </cell>
          <cell r="W8367">
            <v>8.3000000000000007</v>
          </cell>
          <cell r="X8367" t="str">
            <v>HYCITE QUITO</v>
          </cell>
          <cell r="Y8367" t="str">
            <v>FLEX NET CALLE 28 DE JUNIO S/N Y GARCIA MORENO ENTRADA LLANO GRANDE</v>
          </cell>
        </row>
        <row r="8368">
          <cell r="A8368" t="str">
            <v>98767580_A</v>
          </cell>
          <cell r="B8368">
            <v>488629</v>
          </cell>
          <cell r="C8368" t="str">
            <v>98767580_A</v>
          </cell>
          <cell r="D8368" t="str">
            <v>HYCITE</v>
          </cell>
          <cell r="E8368" t="str">
            <v>DESPACHO</v>
          </cell>
          <cell r="F8368" t="str">
            <v>NORMAL</v>
          </cell>
          <cell r="G8368" t="str">
            <v>031002004143769</v>
          </cell>
          <cell r="H8368">
            <v>44924</v>
          </cell>
          <cell r="I8368" t="str">
            <v>ENTREGADO</v>
          </cell>
          <cell r="J8368">
            <v>44929</v>
          </cell>
          <cell r="K8368" t="str">
            <v>NANCY JIMENEZ</v>
          </cell>
          <cell r="L8368" t="str">
            <v>JOSE MARIA PEA,A (12-44) TENIENTE MAXIMILIANO RODRIGUEZ Y MERCADI LOJA-PERPETUO SOCORRO SAN SEBASTIAN 110110 LOJA</v>
          </cell>
          <cell r="M8368" t="str">
            <v/>
          </cell>
          <cell r="N8368" t="str">
            <v>0985475988</v>
          </cell>
          <cell r="O8368" t="str">
            <v>0985475988</v>
          </cell>
          <cell r="P8368" t="str">
            <v>110110</v>
          </cell>
          <cell r="Q8368" t="str">
            <v>LOJA</v>
          </cell>
          <cell r="R8368" t="str">
            <v>LOJA</v>
          </cell>
          <cell r="S8368" t="str">
            <v>LOJA</v>
          </cell>
          <cell r="T8368" t="str">
            <v>TRAMACO</v>
          </cell>
          <cell r="U8368" t="str">
            <v>FLEXNETUIO_PROVINCIA</v>
          </cell>
          <cell r="V8368">
            <v>1</v>
          </cell>
          <cell r="W8368">
            <v>1.1000000000000001</v>
          </cell>
          <cell r="X8368" t="str">
            <v>HYCITE QUITO</v>
          </cell>
          <cell r="Y8368" t="str">
            <v>FLEX NET CALLE 28 DE JUNIO S/N Y GARCIA MORENO ENTRADA LLANO GRANDE</v>
          </cell>
        </row>
        <row r="8369">
          <cell r="A8369" t="str">
            <v>98769527</v>
          </cell>
          <cell r="B8369">
            <v>488632</v>
          </cell>
          <cell r="C8369" t="str">
            <v>98769527</v>
          </cell>
          <cell r="D8369" t="str">
            <v>HYCITE</v>
          </cell>
          <cell r="E8369" t="str">
            <v>DESPACHO</v>
          </cell>
          <cell r="F8369" t="str">
            <v>NORMAL</v>
          </cell>
          <cell r="G8369" t="str">
            <v>TFQ91319</v>
          </cell>
          <cell r="H8369">
            <v>44924</v>
          </cell>
          <cell r="I8369" t="str">
            <v>ENTREGADO</v>
          </cell>
          <cell r="J8369">
            <v>44930</v>
          </cell>
          <cell r="K8369" t="str">
            <v>SONIA GUADALUPE VILLAVICENCIO (S)</v>
          </cell>
          <cell r="L8369" t="str">
            <v>EUGENIO ESPEJO LORE 8B Y DE LAS ORQUADEA FRENTE A LA TIENDA EL GRANERO PAREDA,N QUITO NAYA,N 170170 PICHINCHA</v>
          </cell>
          <cell r="N8369" t="str">
            <v>0999729573 / 024503127 /</v>
          </cell>
          <cell r="O8369" t="str">
            <v>0999729573 / 024503127 /</v>
          </cell>
          <cell r="P8369" t="str">
            <v>170208</v>
          </cell>
          <cell r="Q8369" t="str">
            <v>QUITO</v>
          </cell>
          <cell r="R8369" t="str">
            <v>PICHINCHA</v>
          </cell>
          <cell r="S8369" t="str">
            <v>CALDERON (CARAPUNGO)</v>
          </cell>
          <cell r="T8369" t="str">
            <v>FLEXTRANS UIO</v>
          </cell>
          <cell r="U8369" t="str">
            <v>FLEXNETUIO_LOCAL</v>
          </cell>
          <cell r="V8369">
            <v>1</v>
          </cell>
          <cell r="W8369">
            <v>5.5</v>
          </cell>
          <cell r="X8369" t="str">
            <v>HYCITE QUITO</v>
          </cell>
          <cell r="Y8369" t="str">
            <v>FLEX NET CALLE 28 DE JUNIO S/N Y GARCIA MORENO ENTRADA LLANO GRANDE</v>
          </cell>
        </row>
        <row r="8370">
          <cell r="A8370" t="str">
            <v>98770478_A</v>
          </cell>
          <cell r="B8370">
            <v>488633</v>
          </cell>
          <cell r="C8370" t="str">
            <v>98770478_A</v>
          </cell>
          <cell r="D8370" t="str">
            <v>HYCITE</v>
          </cell>
          <cell r="E8370" t="str">
            <v>DESPACHO</v>
          </cell>
          <cell r="F8370" t="str">
            <v>NORMAL</v>
          </cell>
          <cell r="G8370" t="str">
            <v>031002004143770</v>
          </cell>
          <cell r="H8370">
            <v>44924</v>
          </cell>
          <cell r="I8370" t="str">
            <v>ENTREGADO</v>
          </cell>
          <cell r="J8370">
            <v>44929</v>
          </cell>
          <cell r="K8370" t="str">
            <v>DIANA M VALENCIA OLIVO O</v>
          </cell>
          <cell r="L8370" t="str">
            <v>AUGUSTO POLANCO 13 Y CARLOS CONCHA   ESMERALDAS 080112 ESMERALDAS</v>
          </cell>
          <cell r="M8370" t="str">
            <v/>
          </cell>
          <cell r="N8370" t="str">
            <v>0981686835 / 967158186</v>
          </cell>
          <cell r="O8370" t="str">
            <v>0981686835 / 967158186</v>
          </cell>
          <cell r="P8370" t="str">
            <v>080112</v>
          </cell>
          <cell r="Q8370" t="str">
            <v>ESMERALDAS</v>
          </cell>
          <cell r="R8370" t="str">
            <v>ESMERALDAS</v>
          </cell>
          <cell r="S8370" t="str">
            <v>ESMERALDAS</v>
          </cell>
          <cell r="T8370" t="str">
            <v>TRAMACO</v>
          </cell>
          <cell r="U8370" t="str">
            <v>FLEXNETUIO_PROVINCIA</v>
          </cell>
          <cell r="V8370">
            <v>1</v>
          </cell>
          <cell r="W8370">
            <v>1.1000000000000001</v>
          </cell>
          <cell r="X8370" t="str">
            <v>HYCITE QUITO</v>
          </cell>
          <cell r="Y8370" t="str">
            <v>FLEX NET CALLE 28 DE JUNIO S/N Y GARCIA MORENO ENTRADA LLANO GRANDE</v>
          </cell>
        </row>
        <row r="8371">
          <cell r="A8371" t="str">
            <v>98771003</v>
          </cell>
          <cell r="B8371">
            <v>488634</v>
          </cell>
          <cell r="C8371" t="str">
            <v>98771003</v>
          </cell>
          <cell r="D8371" t="str">
            <v>HYCITE</v>
          </cell>
          <cell r="E8371" t="str">
            <v>DESPACHO</v>
          </cell>
          <cell r="F8371" t="str">
            <v>NORMAL</v>
          </cell>
          <cell r="G8371" t="str">
            <v>031002004143771</v>
          </cell>
          <cell r="H8371">
            <v>44924</v>
          </cell>
          <cell r="I8371" t="str">
            <v>ENTREGADO</v>
          </cell>
          <cell r="J8371">
            <v>44930</v>
          </cell>
          <cell r="K8371" t="str">
            <v>MARIA FEIJOO</v>
          </cell>
          <cell r="L8371" t="str">
            <v>5 DE AGOSTO Y DECIMA AVENIDA CASA DE 2 PISOS MACHALA LA PROVINCIA// CIUDADELA 070218 EL ORO</v>
          </cell>
          <cell r="M8371" t="str">
            <v/>
          </cell>
          <cell r="N8371" t="str">
            <v>0985950446</v>
          </cell>
          <cell r="O8371" t="str">
            <v>0985950446</v>
          </cell>
          <cell r="P8371" t="str">
            <v>070218</v>
          </cell>
          <cell r="Q8371" t="str">
            <v>MACHALA</v>
          </cell>
          <cell r="R8371" t="str">
            <v>EL ORO</v>
          </cell>
          <cell r="S8371" t="str">
            <v>MACHALA</v>
          </cell>
          <cell r="T8371" t="str">
            <v>TRAMACO</v>
          </cell>
          <cell r="U8371" t="str">
            <v>FLEXNETUIO_PROVINCIA</v>
          </cell>
          <cell r="V8371">
            <v>1</v>
          </cell>
          <cell r="W8371">
            <v>9.3000000000000007</v>
          </cell>
          <cell r="X8371" t="str">
            <v>HYCITE QUITO</v>
          </cell>
          <cell r="Y8371" t="str">
            <v>FLEX NET CALLE 28 DE JUNIO S/N Y GARCIA MORENO ENTRADA LLANO GRANDE</v>
          </cell>
        </row>
        <row r="8372">
          <cell r="A8372" t="str">
            <v>98771293_A</v>
          </cell>
          <cell r="B8372">
            <v>488636</v>
          </cell>
          <cell r="C8372" t="str">
            <v>98771293_A</v>
          </cell>
          <cell r="D8372" t="str">
            <v>HYCITE</v>
          </cell>
          <cell r="E8372" t="str">
            <v>DESPACHO</v>
          </cell>
          <cell r="F8372" t="str">
            <v>NORMAL</v>
          </cell>
          <cell r="G8372" t="str">
            <v>031002004143773</v>
          </cell>
          <cell r="H8372">
            <v>44924</v>
          </cell>
          <cell r="I8372" t="str">
            <v>ENTREGADO</v>
          </cell>
          <cell r="J8372">
            <v>44930</v>
          </cell>
          <cell r="K8372" t="str">
            <v>GLADYS HUARTAN</v>
          </cell>
          <cell r="L8372" t="str">
            <v>BOLIVAR 20 DEJULIO FRENTE AL LABORATORIO CLINICO PUYO PUYO 160101 PASTAZA</v>
          </cell>
          <cell r="M8372" t="str">
            <v/>
          </cell>
          <cell r="N8372" t="str">
            <v>0982297796 / 032312361</v>
          </cell>
          <cell r="O8372" t="str">
            <v>0982297796 / 032312361</v>
          </cell>
          <cell r="P8372" t="str">
            <v>160101</v>
          </cell>
          <cell r="Q8372" t="str">
            <v>PUYO</v>
          </cell>
          <cell r="R8372" t="str">
            <v>PASTAZA</v>
          </cell>
          <cell r="S8372" t="str">
            <v>PUYO</v>
          </cell>
          <cell r="T8372" t="str">
            <v>TRAMACO</v>
          </cell>
          <cell r="U8372" t="str">
            <v>FLEXNETUIO_PROVINCIA</v>
          </cell>
          <cell r="V8372">
            <v>1</v>
          </cell>
          <cell r="W8372">
            <v>4.8</v>
          </cell>
          <cell r="X8372" t="str">
            <v>HYCITE QUITO</v>
          </cell>
          <cell r="Y8372" t="str">
            <v>FLEX NET CALLE 28 DE JUNIO S/N Y GARCIA MORENO ENTRADA LLANO GRANDE</v>
          </cell>
        </row>
        <row r="8373">
          <cell r="A8373" t="str">
            <v>98772308</v>
          </cell>
          <cell r="B8373">
            <v>488639</v>
          </cell>
          <cell r="C8373" t="str">
            <v>98772308</v>
          </cell>
          <cell r="D8373" t="str">
            <v>HYCITE</v>
          </cell>
          <cell r="E8373" t="str">
            <v>DESPACHO</v>
          </cell>
          <cell r="F8373" t="str">
            <v>NORMAL</v>
          </cell>
          <cell r="G8373" t="str">
            <v>031002004144911</v>
          </cell>
          <cell r="H8373">
            <v>44924</v>
          </cell>
          <cell r="I8373" t="str">
            <v>ENTREGADO</v>
          </cell>
          <cell r="J8373">
            <v>44929</v>
          </cell>
          <cell r="K8373" t="str">
            <v>MARICELA SALTOS</v>
          </cell>
          <cell r="L8373" t="str">
            <v>VIA EMONE AV. CARLOS ALBERTO AMAY DIAGONAL AL BY P FLAVIO ALFARO//FLAVIO ALFARO FLAVIO ALFARO 130713 MANABI</v>
          </cell>
          <cell r="N8373" t="str">
            <v>0991049577</v>
          </cell>
          <cell r="O8373" t="str">
            <v>0991049577</v>
          </cell>
          <cell r="P8373" t="str">
            <v>130713</v>
          </cell>
          <cell r="Q8373" t="str">
            <v>FLAVIO ALFARO</v>
          </cell>
          <cell r="R8373" t="str">
            <v>MANABI</v>
          </cell>
          <cell r="S8373" t="str">
            <v>FLAVIO ALFARO</v>
          </cell>
          <cell r="T8373" t="str">
            <v>TRAMACO</v>
          </cell>
          <cell r="U8373" t="str">
            <v>FLEXNETUIO_PROVINCIA</v>
          </cell>
          <cell r="V8373">
            <v>2</v>
          </cell>
          <cell r="W8373">
            <v>17.7</v>
          </cell>
          <cell r="X8373" t="str">
            <v>HYCITE QUITO</v>
          </cell>
          <cell r="Y8373" t="str">
            <v>FLEX NET CALLE 28 DE JUNIO S/N Y GARCIA MORENO ENTRADA LLANO GRANDE</v>
          </cell>
        </row>
        <row r="8374">
          <cell r="A8374" t="str">
            <v>98773243_A</v>
          </cell>
          <cell r="B8374">
            <v>488641</v>
          </cell>
          <cell r="C8374" t="str">
            <v>98773243_A</v>
          </cell>
          <cell r="D8374" t="str">
            <v>HYCITE</v>
          </cell>
          <cell r="E8374" t="str">
            <v>DESPACHO</v>
          </cell>
          <cell r="F8374" t="str">
            <v>NORMAL</v>
          </cell>
          <cell r="G8374" t="str">
            <v>031002004143776</v>
          </cell>
          <cell r="H8374">
            <v>44924</v>
          </cell>
          <cell r="I8374" t="str">
            <v>ENTREGADO</v>
          </cell>
          <cell r="J8374">
            <v>44930</v>
          </cell>
          <cell r="K8374" t="str">
            <v>LUIS CANAFE</v>
          </cell>
          <cell r="L8374" t="str">
            <v>PANAMERICANA VIA A LOJA JUNTO ALA ENTRADA AL CEMENTERIO NENCA// CUMBE CUENCA CUMBE 010220 AZUAY</v>
          </cell>
          <cell r="M8374" t="str">
            <v/>
          </cell>
          <cell r="N8374" t="str">
            <v>0967755819</v>
          </cell>
          <cell r="O8374" t="str">
            <v>0967755819</v>
          </cell>
          <cell r="P8374" t="str">
            <v>010220</v>
          </cell>
          <cell r="Q8374" t="str">
            <v>CUENCA</v>
          </cell>
          <cell r="R8374" t="str">
            <v>AZUAY</v>
          </cell>
          <cell r="S8374" t="str">
            <v>CUMBE</v>
          </cell>
          <cell r="T8374" t="str">
            <v>TRAMACO</v>
          </cell>
          <cell r="U8374" t="str">
            <v>FLEXNETUIO_PROVINCIA</v>
          </cell>
          <cell r="V8374">
            <v>1</v>
          </cell>
          <cell r="W8374">
            <v>7.0000000000000007E-2</v>
          </cell>
          <cell r="X8374" t="str">
            <v>HYCITE QUITO</v>
          </cell>
          <cell r="Y8374" t="str">
            <v>FLEX NET CALLE 28 DE JUNIO S/N Y GARCIA MORENO ENTRADA LLANO GRANDE</v>
          </cell>
        </row>
        <row r="8375">
          <cell r="A8375" t="str">
            <v>98776707</v>
          </cell>
          <cell r="B8375">
            <v>488645</v>
          </cell>
          <cell r="C8375" t="str">
            <v>98776707</v>
          </cell>
          <cell r="D8375" t="str">
            <v>HYCITE</v>
          </cell>
          <cell r="E8375" t="str">
            <v>DESPACHO</v>
          </cell>
          <cell r="F8375" t="str">
            <v>NORMAL</v>
          </cell>
          <cell r="G8375" t="str">
            <v>031002004144912</v>
          </cell>
          <cell r="H8375">
            <v>44924</v>
          </cell>
          <cell r="I8375" t="str">
            <v>ENTREGADO</v>
          </cell>
          <cell r="J8375">
            <v>44930</v>
          </cell>
          <cell r="K8375" t="str">
            <v>LUCRECIA ZUMBA</v>
          </cell>
          <cell r="L8375" t="str">
            <v>KLEBER FRANCO PAEZ CASA 1110 JUAN MONTALVO Y PAEZ A LADP MALTH MACHALA// LARGARTERA MACHALA 070205 EL ORO</v>
          </cell>
          <cell r="N8375" t="str">
            <v>0991562330 / 072931880</v>
          </cell>
          <cell r="O8375" t="str">
            <v>0991562330 / 072931880</v>
          </cell>
          <cell r="P8375" t="str">
            <v>070205</v>
          </cell>
          <cell r="Q8375" t="str">
            <v>MACHALA</v>
          </cell>
          <cell r="R8375" t="str">
            <v>EL ORO</v>
          </cell>
          <cell r="S8375" t="str">
            <v>MACHALA</v>
          </cell>
          <cell r="T8375" t="str">
            <v>TRAMACO</v>
          </cell>
          <cell r="U8375" t="str">
            <v>FLEXNETUIO_PROVINCIA</v>
          </cell>
          <cell r="V8375">
            <v>2</v>
          </cell>
          <cell r="W8375">
            <v>24.4</v>
          </cell>
          <cell r="X8375" t="str">
            <v>HYCITE QUITO</v>
          </cell>
          <cell r="Y8375" t="str">
            <v>FLEX NET CALLE 28 DE JUNIO S/N Y GARCIA MORENO ENTRADA LLANO GRANDE</v>
          </cell>
        </row>
        <row r="8376">
          <cell r="A8376" t="str">
            <v>98779387</v>
          </cell>
          <cell r="B8376">
            <v>488648</v>
          </cell>
          <cell r="C8376" t="str">
            <v>98779387</v>
          </cell>
          <cell r="D8376" t="str">
            <v>HYCITE</v>
          </cell>
          <cell r="E8376" t="str">
            <v>DESPACHO</v>
          </cell>
          <cell r="F8376" t="str">
            <v>NORMAL</v>
          </cell>
          <cell r="G8376" t="str">
            <v>031002004143779 / 031002004175765</v>
          </cell>
          <cell r="H8376">
            <v>44924</v>
          </cell>
          <cell r="I8376" t="str">
            <v>INCIDENCIA</v>
          </cell>
          <cell r="J8376">
            <v>44942</v>
          </cell>
          <cell r="K8376" t="str">
            <v>JUAN PEDRO RODRIGUEZ PALMA</v>
          </cell>
          <cell r="L8376" t="str">
            <v>CALLE C1 CALLEJON S/N CALLE ANTIGUA IGLESIA AD VENTISTA ES EN LA ENTRADA DE UN CALLEJÓN S/N CASA ES DE CAÑA DE UN PISO (VILLA MIXTA), CERCADO DE ALAMBRE, FRENTE DE LA CASA ARREGLAN TAXI-MOTOS. PROVINC</v>
          </cell>
          <cell r="N8376" t="str">
            <v>+59398-165-9989</v>
          </cell>
          <cell r="O8376" t="str">
            <v>+59398-165-9989</v>
          </cell>
          <cell r="P8376" t="str">
            <v>091001</v>
          </cell>
          <cell r="Q8376" t="str">
            <v>GUAYAQUIL</v>
          </cell>
          <cell r="R8376" t="str">
            <v>GUAYAS</v>
          </cell>
          <cell r="S8376" t="str">
            <v>POSORJA - DATA DE POSORJA</v>
          </cell>
          <cell r="T8376" t="str">
            <v>TRAMACO</v>
          </cell>
          <cell r="U8376" t="str">
            <v>FLEXNETUIO_PROVINCIA</v>
          </cell>
          <cell r="V8376">
            <v>1</v>
          </cell>
          <cell r="W8376">
            <v>3.8</v>
          </cell>
          <cell r="X8376" t="str">
            <v>HYCITE QUITO</v>
          </cell>
          <cell r="Y8376" t="str">
            <v>FLEX NET CALLE 28 DE JUNIO S/N Y GARCIA MORENO ENTRADA LLANO GRANDE</v>
          </cell>
        </row>
        <row r="8377">
          <cell r="A8377" t="str">
            <v>98684703_A</v>
          </cell>
          <cell r="B8377">
            <v>488583</v>
          </cell>
          <cell r="C8377" t="str">
            <v>98684703_A</v>
          </cell>
          <cell r="D8377" t="str">
            <v>HYCITE</v>
          </cell>
          <cell r="E8377" t="str">
            <v>DESPACHO</v>
          </cell>
          <cell r="F8377" t="str">
            <v>NORMAL</v>
          </cell>
          <cell r="G8377" t="str">
            <v>TFQ91291</v>
          </cell>
          <cell r="H8377">
            <v>44924</v>
          </cell>
          <cell r="I8377" t="str">
            <v>ENTREGADO</v>
          </cell>
          <cell r="J8377">
            <v>44929</v>
          </cell>
          <cell r="K8377" t="str">
            <v>JIMMY A PELAEZ</v>
          </cell>
          <cell r="L8377" t="str">
            <v>VERACRUZ N34 90 Y AMERICA   RUMIPAMBA 170502 PICHINCHA</v>
          </cell>
          <cell r="M8377" t="str">
            <v/>
          </cell>
          <cell r="N8377" t="str">
            <v>0982500282 / 982500772</v>
          </cell>
          <cell r="O8377" t="str">
            <v>0982500282 / 982500772</v>
          </cell>
          <cell r="P8377" t="str">
            <v>170502</v>
          </cell>
          <cell r="Q8377" t="str">
            <v>QUITO</v>
          </cell>
          <cell r="R8377" t="str">
            <v>PICHINCHA</v>
          </cell>
          <cell r="S8377" t="str">
            <v>QUITO</v>
          </cell>
          <cell r="T8377" t="str">
            <v>FLEXTRANS UIO</v>
          </cell>
          <cell r="U8377" t="str">
            <v>FLEXNETUIO_LOCAL</v>
          </cell>
          <cell r="V8377">
            <v>1</v>
          </cell>
          <cell r="W8377">
            <v>0.1</v>
          </cell>
          <cell r="X8377" t="str">
            <v>HYCITE QUITO</v>
          </cell>
          <cell r="Y8377" t="str">
            <v>FLEX NET CALLE 28 DE JUNIO S/N Y GARCIA MORENO ENTRADA LLANO GRANDE</v>
          </cell>
        </row>
        <row r="8378">
          <cell r="A8378" t="str">
            <v>98689613</v>
          </cell>
          <cell r="B8378">
            <v>488586</v>
          </cell>
          <cell r="C8378" t="str">
            <v>98689613</v>
          </cell>
          <cell r="D8378" t="str">
            <v>HYCITE</v>
          </cell>
          <cell r="E8378" t="str">
            <v>DESPACHO</v>
          </cell>
          <cell r="F8378" t="str">
            <v>NORMAL</v>
          </cell>
          <cell r="G8378" t="str">
            <v>TF91292</v>
          </cell>
          <cell r="H8378">
            <v>44924</v>
          </cell>
          <cell r="I8378" t="str">
            <v>ENTREGADO</v>
          </cell>
          <cell r="J8378">
            <v>44929</v>
          </cell>
          <cell r="K8378" t="str">
            <v>GERMAN RIGOBERTO MALDONADO SEDALANA</v>
          </cell>
          <cell r="L8378" t="str">
            <v>LA 11AVA Y 1MER CALLEJON FRENTE DISTRIBUIDORA JAQUI GAS GUAYAQUIL SUR CRISTO DEL CONSUELO LETAMENDI 090305 GUAYAS</v>
          </cell>
          <cell r="M8378" t="str">
            <v/>
          </cell>
          <cell r="N8378" t="str">
            <v>0991537571 / 988703727</v>
          </cell>
          <cell r="O8378" t="str">
            <v>0991537571 / 988703727</v>
          </cell>
          <cell r="P8378" t="str">
            <v>090305</v>
          </cell>
          <cell r="Q8378" t="str">
            <v>GUAYAQUIL</v>
          </cell>
          <cell r="R8378" t="str">
            <v>GUAYAS</v>
          </cell>
          <cell r="S8378" t="str">
            <v>GUAYAQUIL</v>
          </cell>
          <cell r="T8378" t="str">
            <v>FLEXTRANS GYE</v>
          </cell>
          <cell r="U8378" t="str">
            <v>FLEXNETUIO_GYE</v>
          </cell>
          <cell r="V8378">
            <v>1</v>
          </cell>
          <cell r="W8378">
            <v>0.17</v>
          </cell>
          <cell r="X8378" t="str">
            <v>HYCITE QUITO</v>
          </cell>
          <cell r="Y8378" t="str">
            <v>FLEX NET CALLE 28 DE JUNIO S/N Y GARCIA MORENO ENTRADA LLANO GRANDE</v>
          </cell>
        </row>
        <row r="8379">
          <cell r="A8379" t="str">
            <v>98690081_A</v>
          </cell>
          <cell r="B8379">
            <v>488587</v>
          </cell>
          <cell r="C8379" t="str">
            <v>98690081_A</v>
          </cell>
          <cell r="D8379" t="str">
            <v>HYCITE</v>
          </cell>
          <cell r="E8379" t="str">
            <v>DESPACHO</v>
          </cell>
          <cell r="F8379" t="str">
            <v>NORMAL</v>
          </cell>
          <cell r="G8379" t="str">
            <v>031002004143753</v>
          </cell>
          <cell r="H8379">
            <v>44924</v>
          </cell>
          <cell r="I8379" t="str">
            <v>ENTREGADO</v>
          </cell>
          <cell r="J8379">
            <v>44931</v>
          </cell>
          <cell r="K8379" t="str">
            <v>GINA PAZMINO</v>
          </cell>
          <cell r="L8379" t="str">
            <v>CALLE ARIZAGA 1810 Y SANTA ROSA AL LADO DE TORTAS SARITA VIA AL PUERTO MACHALA/ 24 DE MAYO MACHALA 070202 EL ORO</v>
          </cell>
          <cell r="M8379" t="str">
            <v/>
          </cell>
          <cell r="N8379" t="str">
            <v>0999613759</v>
          </cell>
          <cell r="O8379" t="str">
            <v>0999613759</v>
          </cell>
          <cell r="P8379" t="str">
            <v>070202</v>
          </cell>
          <cell r="Q8379" t="str">
            <v>MACHALA</v>
          </cell>
          <cell r="R8379" t="str">
            <v>EL ORO</v>
          </cell>
          <cell r="S8379" t="str">
            <v>MACHALA</v>
          </cell>
          <cell r="T8379" t="str">
            <v>TRAMACO</v>
          </cell>
          <cell r="U8379" t="str">
            <v>FLEXNETUIO_PROVINCIA</v>
          </cell>
          <cell r="V8379">
            <v>1</v>
          </cell>
          <cell r="W8379">
            <v>1.1000000000000001</v>
          </cell>
          <cell r="X8379" t="str">
            <v>HYCITE QUITO</v>
          </cell>
          <cell r="Y8379" t="str">
            <v>FLEX NET CALLE 28 DE JUNIO S/N Y GARCIA MORENO ENTRADA LLANO GRANDE</v>
          </cell>
        </row>
        <row r="8380">
          <cell r="A8380" t="str">
            <v>98704839_A</v>
          </cell>
          <cell r="B8380">
            <v>488591</v>
          </cell>
          <cell r="C8380" t="str">
            <v>98704839_A</v>
          </cell>
          <cell r="D8380" t="str">
            <v>HYCITE</v>
          </cell>
          <cell r="E8380" t="str">
            <v>DESPACHO</v>
          </cell>
          <cell r="F8380" t="str">
            <v>NORMAL</v>
          </cell>
          <cell r="G8380" t="str">
            <v>031002004143754</v>
          </cell>
          <cell r="H8380">
            <v>44924</v>
          </cell>
          <cell r="I8380" t="str">
            <v>ENTREGADO</v>
          </cell>
          <cell r="J8380">
            <v>44929</v>
          </cell>
          <cell r="K8380" t="str">
            <v>NANCY LOPEZ</v>
          </cell>
          <cell r="L8380" t="str">
            <v>STA ELENA ORIENTE Y MARQUES DE LA PLATA BARRIO ALBERT SPENCER LIBERTAD SANTA ELENA 240102 SANTA ELENA</v>
          </cell>
          <cell r="M8380" t="str">
            <v/>
          </cell>
          <cell r="N8380" t="str">
            <v>0939680024</v>
          </cell>
          <cell r="O8380" t="str">
            <v>0939680024</v>
          </cell>
          <cell r="P8380" t="str">
            <v>240102</v>
          </cell>
          <cell r="Q8380" t="str">
            <v>SANTA ELENA</v>
          </cell>
          <cell r="R8380" t="str">
            <v>SANTA ELENA</v>
          </cell>
          <cell r="S8380" t="str">
            <v>SANTA ELENA</v>
          </cell>
          <cell r="T8380" t="str">
            <v>TRAMACO</v>
          </cell>
          <cell r="U8380" t="str">
            <v>FLEXNETUIO_PROVINCIA</v>
          </cell>
          <cell r="V8380">
            <v>1</v>
          </cell>
          <cell r="W8380">
            <v>1.1000000000000001</v>
          </cell>
          <cell r="X8380" t="str">
            <v>HYCITE QUITO</v>
          </cell>
          <cell r="Y8380" t="str">
            <v>FLEX NET CALLE 28 DE JUNIO S/N Y GARCIA MORENO ENTRADA LLANO GRANDE</v>
          </cell>
        </row>
        <row r="8381">
          <cell r="A8381" t="str">
            <v>98704965_A</v>
          </cell>
          <cell r="B8381">
            <v>488592</v>
          </cell>
          <cell r="C8381" t="str">
            <v>98704965_A</v>
          </cell>
          <cell r="D8381" t="str">
            <v>HYCITE</v>
          </cell>
          <cell r="E8381" t="str">
            <v>DESPACHO</v>
          </cell>
          <cell r="F8381" t="str">
            <v>NORMAL</v>
          </cell>
          <cell r="G8381" t="str">
            <v>031002004143739</v>
          </cell>
          <cell r="H8381">
            <v>44924</v>
          </cell>
          <cell r="I8381" t="str">
            <v>ENTREGADO</v>
          </cell>
          <cell r="J8381">
            <v>44931</v>
          </cell>
          <cell r="K8381" t="str">
            <v>JANETH ARMAS</v>
          </cell>
          <cell r="L8381" t="str">
            <v>MAYON Y ARAZA EL COCA//EL MORETAL  PUERTO FRANCISCO DE ORELL 220202 ORELLANA</v>
          </cell>
          <cell r="M8381" t="str">
            <v/>
          </cell>
          <cell r="N8381" t="str">
            <v>0991441625 / 062887548</v>
          </cell>
          <cell r="O8381" t="str">
            <v>0991441625 / 062887548</v>
          </cell>
          <cell r="P8381" t="str">
            <v>220202</v>
          </cell>
          <cell r="Q8381" t="str">
            <v>EL COCA</v>
          </cell>
          <cell r="R8381" t="str">
            <v>ORELLANA</v>
          </cell>
          <cell r="S8381" t="str">
            <v>PUERTO FRANCISCO DE ORELLANA (EL COCA) - FLOR DE ORIENTE</v>
          </cell>
          <cell r="T8381" t="str">
            <v>TRAMACO</v>
          </cell>
          <cell r="U8381" t="str">
            <v>FLEXNETUIO_PROVINCIA</v>
          </cell>
          <cell r="V8381">
            <v>1</v>
          </cell>
          <cell r="W8381">
            <v>1.1000000000000001</v>
          </cell>
          <cell r="X8381" t="str">
            <v>HYCITE QUITO</v>
          </cell>
          <cell r="Y8381" t="str">
            <v>FLEX NET CALLE 28 DE JUNIO S/N Y GARCIA MORENO ENTRADA LLANO GRANDE</v>
          </cell>
        </row>
        <row r="8382">
          <cell r="A8382" t="str">
            <v>98705333_A</v>
          </cell>
          <cell r="B8382">
            <v>488593</v>
          </cell>
          <cell r="C8382" t="str">
            <v>98705333_A</v>
          </cell>
          <cell r="D8382" t="str">
            <v>HYCITE</v>
          </cell>
          <cell r="E8382" t="str">
            <v>DESPACHO</v>
          </cell>
          <cell r="F8382" t="str">
            <v>NORMAL</v>
          </cell>
          <cell r="G8382" t="str">
            <v>031002004143740/031002004171297</v>
          </cell>
          <cell r="H8382">
            <v>44924</v>
          </cell>
          <cell r="I8382" t="str">
            <v>ENTREGADO</v>
          </cell>
          <cell r="J8382">
            <v>44938</v>
          </cell>
          <cell r="K8382" t="str">
            <v>MARIA CHILLO</v>
          </cell>
          <cell r="L8382" t="str">
            <v>VIA EL COCA A SACHA SECTOR ITUAMAYACU JOYA DE LOS SANCHAS// HUAMAYACU SAN SEBASTIAN DEL COCA 220101 ORELLANA</v>
          </cell>
          <cell r="N8382" t="str">
            <v>0960996506</v>
          </cell>
          <cell r="O8382" t="str">
            <v>0960996506</v>
          </cell>
          <cell r="P8382" t="str">
            <v>220101</v>
          </cell>
          <cell r="Q8382" t="str">
            <v>LA JOYA DE LOS SACHAS</v>
          </cell>
          <cell r="R8382" t="str">
            <v>ORELLANA</v>
          </cell>
          <cell r="S8382" t="str">
            <v>LA JOYA DE LOS SACHAS - MARISCAL SUCRE - LOS LAURELES</v>
          </cell>
          <cell r="T8382" t="str">
            <v>TRAMACO</v>
          </cell>
          <cell r="U8382" t="str">
            <v>FLEXNETUIO_PROVINCIA</v>
          </cell>
          <cell r="V8382">
            <v>1</v>
          </cell>
          <cell r="W8382">
            <v>4.8</v>
          </cell>
          <cell r="X8382" t="str">
            <v>HYCITE QUITO</v>
          </cell>
          <cell r="Y8382" t="str">
            <v>FLEX NET CALLE 28 DE JUNIO S/N Y GARCIA MORENO ENTRADA LLANO GRANDE</v>
          </cell>
        </row>
        <row r="8383">
          <cell r="A8383" t="str">
            <v>98726066_A</v>
          </cell>
          <cell r="B8383">
            <v>488604</v>
          </cell>
          <cell r="C8383" t="str">
            <v>98726066_A</v>
          </cell>
          <cell r="D8383" t="str">
            <v>HYCITE</v>
          </cell>
          <cell r="E8383" t="str">
            <v>DESPACHO</v>
          </cell>
          <cell r="F8383" t="str">
            <v>NORMAL</v>
          </cell>
          <cell r="G8383" t="str">
            <v>TFQ91304</v>
          </cell>
          <cell r="H8383">
            <v>44924</v>
          </cell>
          <cell r="I8383" t="str">
            <v>ENTREGADO</v>
          </cell>
          <cell r="J8383">
            <v>44929</v>
          </cell>
          <cell r="K8383" t="str">
            <v>IRINA A MOSCOSO SRA</v>
          </cell>
          <cell r="L8383" t="str">
            <v>CALLE VERACRUZ N34 90 ENTRE PEDRO BEDON Y AMERICA  RUMIPAMBA 170508 PICHINCHA</v>
          </cell>
          <cell r="M8383" t="str">
            <v/>
          </cell>
          <cell r="N8383" t="str">
            <v>0163963103 / 152729310</v>
          </cell>
          <cell r="O8383" t="str">
            <v>0163963103 / 152729310</v>
          </cell>
          <cell r="P8383" t="str">
            <v>170508</v>
          </cell>
          <cell r="Q8383" t="str">
            <v>QUITO</v>
          </cell>
          <cell r="R8383" t="str">
            <v>PICHINCHA</v>
          </cell>
          <cell r="S8383" t="str">
            <v>QUITO</v>
          </cell>
          <cell r="T8383" t="str">
            <v>FLEXTRANS UIO</v>
          </cell>
          <cell r="U8383" t="str">
            <v>FLEXNETUIO_LOCAL</v>
          </cell>
          <cell r="V8383">
            <v>1</v>
          </cell>
          <cell r="W8383">
            <v>0.7</v>
          </cell>
          <cell r="X8383" t="str">
            <v>HYCITE QUITO</v>
          </cell>
          <cell r="Y8383" t="str">
            <v>FLEX NET CALLE 28 DE JUNIO S/N Y GARCIA MORENO ENTRADA LLANO GRANDE</v>
          </cell>
        </row>
        <row r="8384">
          <cell r="A8384" t="str">
            <v>98731409_A</v>
          </cell>
          <cell r="B8384">
            <v>488610</v>
          </cell>
          <cell r="C8384" t="str">
            <v>98731409_A</v>
          </cell>
          <cell r="D8384" t="str">
            <v>HYCITE</v>
          </cell>
          <cell r="E8384" t="str">
            <v>DESPACHO</v>
          </cell>
          <cell r="F8384" t="str">
            <v>NORMAL</v>
          </cell>
          <cell r="G8384" t="str">
            <v>031002004143761</v>
          </cell>
          <cell r="H8384">
            <v>44924</v>
          </cell>
          <cell r="I8384" t="str">
            <v>ENTREGADO</v>
          </cell>
          <cell r="J8384">
            <v>44932</v>
          </cell>
          <cell r="K8384" t="str">
            <v>ELVIA MALDONADO</v>
          </cell>
          <cell r="L8384" t="str">
            <v>PARROQUIA SALTOR CALLE MALECON PRINCIPAL DIAGONAL AL UPC BABALOYO/BABALOYO BABAHOYO 120301 LOS RIOS</v>
          </cell>
          <cell r="M8384" t="str">
            <v/>
          </cell>
          <cell r="N8384" t="str">
            <v>0982954208</v>
          </cell>
          <cell r="O8384" t="str">
            <v>0982954208</v>
          </cell>
          <cell r="P8384" t="str">
            <v>120301</v>
          </cell>
          <cell r="Q8384" t="str">
            <v>QUEVEDO</v>
          </cell>
          <cell r="R8384" t="str">
            <v>LOS RIOS</v>
          </cell>
          <cell r="S8384" t="str">
            <v>QUEVEDO</v>
          </cell>
          <cell r="T8384" t="str">
            <v>TRAMACO</v>
          </cell>
          <cell r="U8384" t="str">
            <v>FLEXNETUIO_PROVINCIA</v>
          </cell>
          <cell r="V8384">
            <v>1</v>
          </cell>
          <cell r="W8384">
            <v>4.8</v>
          </cell>
          <cell r="X8384" t="str">
            <v>HYCITE QUITO</v>
          </cell>
          <cell r="Y8384" t="str">
            <v>FLEX NET CALLE 28 DE JUNIO S/N Y GARCIA MORENO ENTRADA LLANO GRANDE</v>
          </cell>
        </row>
        <row r="8385">
          <cell r="A8385" t="str">
            <v>98557914_A</v>
          </cell>
          <cell r="B8385">
            <v>488554</v>
          </cell>
          <cell r="C8385" t="str">
            <v>98557914_A</v>
          </cell>
          <cell r="D8385" t="str">
            <v>HYCITE</v>
          </cell>
          <cell r="E8385" t="str">
            <v>DESPACHO</v>
          </cell>
          <cell r="F8385" t="str">
            <v>NORMAL</v>
          </cell>
          <cell r="G8385" t="str">
            <v>TF91272</v>
          </cell>
          <cell r="H8385">
            <v>44924</v>
          </cell>
          <cell r="I8385" t="str">
            <v>ENTREGADO</v>
          </cell>
          <cell r="J8385">
            <v>44929</v>
          </cell>
          <cell r="K8385" t="str">
            <v>JUAN JOSE J FREIRE</v>
          </cell>
          <cell r="L8385" t="str">
            <v>MIGUEL CAMPODONICO SOL 21 22 Y AV JOAQUIM ORRANTIA CDLA KENNEDY NORTE  TARQUI 090506 GUAYAS</v>
          </cell>
          <cell r="M8385" t="str">
            <v/>
          </cell>
          <cell r="N8385" t="str">
            <v>0985801123 / 932280735</v>
          </cell>
          <cell r="O8385" t="str">
            <v>0985801123 / 932280735</v>
          </cell>
          <cell r="P8385" t="str">
            <v>090506</v>
          </cell>
          <cell r="Q8385" t="str">
            <v>GUAYAQUIL</v>
          </cell>
          <cell r="R8385" t="str">
            <v>GUAYAS</v>
          </cell>
          <cell r="S8385" t="str">
            <v>GUAYAQUIL</v>
          </cell>
          <cell r="T8385" t="str">
            <v>ITSACOURIER</v>
          </cell>
          <cell r="U8385" t="str">
            <v>FLEXNETUIO_GYE</v>
          </cell>
          <cell r="V8385">
            <v>1</v>
          </cell>
          <cell r="W8385">
            <v>0.7</v>
          </cell>
          <cell r="X8385" t="str">
            <v>HYCITE QUITO</v>
          </cell>
          <cell r="Y8385" t="str">
            <v>FLEX NET CALLE 28 DE JUNIO S/N Y GARCIA MORENO ENTRADA LLANO GRANDE</v>
          </cell>
        </row>
        <row r="8386">
          <cell r="A8386" t="str">
            <v>98601923_B</v>
          </cell>
          <cell r="B8386">
            <v>488556</v>
          </cell>
          <cell r="C8386" t="str">
            <v>98601923_B</v>
          </cell>
          <cell r="D8386" t="str">
            <v>HYCITE</v>
          </cell>
          <cell r="E8386" t="str">
            <v>DESPACHO</v>
          </cell>
          <cell r="F8386" t="str">
            <v>NORMAL</v>
          </cell>
          <cell r="G8386" t="str">
            <v>031002004143744</v>
          </cell>
          <cell r="H8386">
            <v>44924</v>
          </cell>
          <cell r="I8386" t="str">
            <v>ENTREGADO</v>
          </cell>
          <cell r="J8386">
            <v>44929</v>
          </cell>
          <cell r="K8386" t="str">
            <v>MARIA D URREA LEDESMA</v>
          </cell>
          <cell r="L8386" t="str">
            <v>10 De Agosto 216 y Coronel GarcA­a Diagonal al Edificio BIEES  GUARANDA 020101 BOLIVAR</v>
          </cell>
          <cell r="M8386" t="str">
            <v/>
          </cell>
          <cell r="N8386" t="str">
            <v>0967089411 / 932985660</v>
          </cell>
          <cell r="O8386" t="str">
            <v>0967089411 / 932985660</v>
          </cell>
          <cell r="P8386" t="str">
            <v>020101</v>
          </cell>
          <cell r="Q8386" t="str">
            <v>GUARANDA</v>
          </cell>
          <cell r="R8386" t="str">
            <v>BOLIVAR</v>
          </cell>
          <cell r="S8386" t="str">
            <v>GUARANDA</v>
          </cell>
          <cell r="T8386" t="str">
            <v>TRAMACO</v>
          </cell>
          <cell r="U8386" t="str">
            <v>FLEXNETUIO_PROVINCIA</v>
          </cell>
          <cell r="V8386">
            <v>1</v>
          </cell>
          <cell r="W8386">
            <v>0.21</v>
          </cell>
          <cell r="X8386" t="str">
            <v>HYCITE QUITO</v>
          </cell>
          <cell r="Y8386" t="str">
            <v>FLEX NET CALLE 28 DE JUNIO S/N Y GARCIA MORENO ENTRADA LLANO GRANDE</v>
          </cell>
        </row>
        <row r="8387">
          <cell r="A8387" t="str">
            <v>98633789</v>
          </cell>
          <cell r="B8387">
            <v>488560</v>
          </cell>
          <cell r="C8387" t="str">
            <v>98633789</v>
          </cell>
          <cell r="D8387" t="str">
            <v>HYCITE</v>
          </cell>
          <cell r="E8387" t="str">
            <v>DESPACHO</v>
          </cell>
          <cell r="F8387" t="str">
            <v>NORMAL</v>
          </cell>
          <cell r="G8387" t="str">
            <v>TFQ91276 / TFQ4214</v>
          </cell>
          <cell r="H8387">
            <v>44924</v>
          </cell>
          <cell r="I8387" t="str">
            <v>ENTREGADO</v>
          </cell>
          <cell r="J8387">
            <v>44932</v>
          </cell>
          <cell r="K8387" t="str">
            <v>DARWIN PAUL DAZA MACIAS</v>
          </cell>
          <cell r="L8387" t="str">
            <v xml:space="preserve"> PICHINCHA LEONIDAS PROANO CONJUNTO LOS ARUPOS CASA #15 Y PANAMERICANA NORTE QUITO // SAN CAMILO CALDERON, </v>
          </cell>
          <cell r="N8387" t="str">
            <v>59399-899-4940</v>
          </cell>
          <cell r="O8387" t="str">
            <v>59399-899-4940</v>
          </cell>
          <cell r="P8387" t="str">
            <v>170208</v>
          </cell>
          <cell r="Q8387" t="str">
            <v>QUITO</v>
          </cell>
          <cell r="R8387" t="str">
            <v>PICHINCHA</v>
          </cell>
          <cell r="S8387" t="str">
            <v>CALDERON (CARAPUNGO)</v>
          </cell>
          <cell r="T8387" t="str">
            <v>FLEXTRANS UIO</v>
          </cell>
          <cell r="U8387" t="str">
            <v>FLEXNETUIO_LOCAL</v>
          </cell>
          <cell r="V8387">
            <v>1</v>
          </cell>
          <cell r="W8387">
            <v>7.0000000000000007E-2</v>
          </cell>
          <cell r="X8387" t="str">
            <v>HYCITE QUITO</v>
          </cell>
          <cell r="Y8387" t="str">
            <v>FLEX NET CALLE 28 DE JUNIO S/N Y GARCIA MORENO ENTRADA LLANO GRANDE</v>
          </cell>
        </row>
        <row r="8388">
          <cell r="A8388" t="str">
            <v>98646518_A</v>
          </cell>
          <cell r="B8388">
            <v>488562</v>
          </cell>
          <cell r="C8388" t="str">
            <v>98646518_A</v>
          </cell>
          <cell r="D8388" t="str">
            <v>HYCITE</v>
          </cell>
          <cell r="E8388" t="str">
            <v>DESPACHO</v>
          </cell>
          <cell r="F8388" t="str">
            <v>NORMAL</v>
          </cell>
          <cell r="G8388" t="str">
            <v>TFQ91380 / TFQ4215</v>
          </cell>
          <cell r="H8388">
            <v>44924</v>
          </cell>
          <cell r="I8388" t="str">
            <v>ENTREGADO</v>
          </cell>
          <cell r="J8388">
            <v>44932</v>
          </cell>
          <cell r="K8388" t="str">
            <v>EDISON JAVIER LEON CARRERA, O JOSE ELIS HIJO DE TITULAR</v>
          </cell>
          <cell r="L8388" t="str">
            <v>PROVINCIA: PICHINCHA, CANTON: QUITO, PARROQUIA: SAN ANTONIO DE PICHINCHA, LOCALIDAD: NORTE, DIRECCION: AV. MANUEL CORDOVA GALARZA Y CALLE  CALLE H CONJUNTO VILLA LINDA CASA 12</v>
          </cell>
          <cell r="N8388" t="str">
            <v>0997859732/ 0983202864</v>
          </cell>
          <cell r="O8388" t="str">
            <v>0997859732/ 0983202864</v>
          </cell>
          <cell r="P8388" t="str">
            <v>170311</v>
          </cell>
          <cell r="Q8388" t="str">
            <v>QUITO</v>
          </cell>
          <cell r="R8388" t="str">
            <v>PICHINCHA</v>
          </cell>
          <cell r="S8388" t="str">
            <v>QUITO - CIUDAD DEL SOL - CONDOMINIO SUPIROSA - LA ANTONIA</v>
          </cell>
          <cell r="T8388" t="str">
            <v>FLEXTRANS UIO</v>
          </cell>
          <cell r="U8388" t="str">
            <v>FLEXNETUIO_LOCAL</v>
          </cell>
          <cell r="V8388">
            <v>1</v>
          </cell>
          <cell r="W8388">
            <v>4.8</v>
          </cell>
          <cell r="X8388" t="str">
            <v>HYCITE QUITO</v>
          </cell>
          <cell r="Y8388" t="str">
            <v>FLEX NET CALLE 28 DE JUNIO S/N Y GARCIA MORENO ENTRADA LLANO GRANDE</v>
          </cell>
        </row>
        <row r="8389">
          <cell r="A8389" t="str">
            <v>98661179_A</v>
          </cell>
          <cell r="B8389">
            <v>488567</v>
          </cell>
          <cell r="C8389" t="str">
            <v>98661179_A</v>
          </cell>
          <cell r="D8389" t="str">
            <v>HYCITE</v>
          </cell>
          <cell r="E8389" t="str">
            <v>DESPACHO</v>
          </cell>
          <cell r="F8389" t="str">
            <v>NORMAL</v>
          </cell>
          <cell r="G8389" t="str">
            <v>031002004143748</v>
          </cell>
          <cell r="H8389">
            <v>44924</v>
          </cell>
          <cell r="I8389" t="str">
            <v>ENTREGADO</v>
          </cell>
          <cell r="J8389">
            <v>44944</v>
          </cell>
          <cell r="K8389" t="str">
            <v>ANA ARIAS</v>
          </cell>
          <cell r="L8389" t="str">
            <v>RECINTO SALASACA RANCHO PERROMAR KM3 SANTA CRUZ SANTA CRUZ SANTA ROSA 200106 GALAPAGOS</v>
          </cell>
          <cell r="N8389" t="str">
            <v>0994354234</v>
          </cell>
          <cell r="O8389" t="str">
            <v>0994354234</v>
          </cell>
          <cell r="P8389" t="str">
            <v>200106</v>
          </cell>
          <cell r="Q8389" t="str">
            <v>SANTA CRUZ</v>
          </cell>
          <cell r="R8389" t="str">
            <v>GALAPAGOS</v>
          </cell>
          <cell r="S8389" t="str">
            <v>SANTA ROSA</v>
          </cell>
          <cell r="T8389" t="str">
            <v>TRAMACO</v>
          </cell>
          <cell r="U8389" t="str">
            <v>FLEXNETUIO_PROVINCIA</v>
          </cell>
          <cell r="V8389">
            <v>1</v>
          </cell>
          <cell r="W8389">
            <v>4.8</v>
          </cell>
          <cell r="X8389" t="str">
            <v>HYCITE QUITO</v>
          </cell>
          <cell r="Y8389" t="str">
            <v>FLEX NET CALLE 28 DE JUNIO S/N Y GARCIA MORENO ENTRADA LLANO GRANDE</v>
          </cell>
        </row>
        <row r="8390">
          <cell r="A8390" t="str">
            <v>98668047_B</v>
          </cell>
          <cell r="B8390">
            <v>488571</v>
          </cell>
          <cell r="C8390" t="str">
            <v>98668047_B</v>
          </cell>
          <cell r="D8390" t="str">
            <v>HYCITE</v>
          </cell>
          <cell r="E8390" t="str">
            <v>DESPACHO</v>
          </cell>
          <cell r="F8390" t="str">
            <v>NORMAL</v>
          </cell>
          <cell r="G8390" t="str">
            <v>TF91281</v>
          </cell>
          <cell r="H8390">
            <v>44924</v>
          </cell>
          <cell r="I8390" t="str">
            <v>ENTREGADO</v>
          </cell>
          <cell r="J8390">
            <v>44930</v>
          </cell>
          <cell r="K8390" t="str">
            <v>CARMEM E PARRA CUZO</v>
          </cell>
          <cell r="L8390" t="str">
            <v>CIUDADELA GARZOTA 21 Y VILLA 21   TARQUI 090607 GUAYAS</v>
          </cell>
          <cell r="M8390" t="str">
            <v/>
          </cell>
          <cell r="N8390" t="str">
            <v>0968350684 / 342552034</v>
          </cell>
          <cell r="O8390" t="str">
            <v>0968350684 / 342552034</v>
          </cell>
          <cell r="P8390" t="str">
            <v>090607</v>
          </cell>
          <cell r="Q8390" t="str">
            <v>GUAYAQUIL</v>
          </cell>
          <cell r="R8390" t="str">
            <v>GUAYAS</v>
          </cell>
          <cell r="S8390" t="str">
            <v>GUAYAQUIL</v>
          </cell>
          <cell r="T8390" t="str">
            <v>ITSACOURIER</v>
          </cell>
          <cell r="U8390" t="str">
            <v>FLEXNETUIO_GYE</v>
          </cell>
          <cell r="V8390">
            <v>1</v>
          </cell>
          <cell r="W8390">
            <v>0.1</v>
          </cell>
          <cell r="X8390" t="str">
            <v>HYCITE QUITO</v>
          </cell>
          <cell r="Y8390" t="str">
            <v>FLEX NET CALLE 28 DE JUNIO S/N Y GARCIA MORENO ENTRADA LLANO GRANDE</v>
          </cell>
        </row>
        <row r="8391">
          <cell r="A8391" t="str">
            <v>98671228_A</v>
          </cell>
          <cell r="B8391">
            <v>488573</v>
          </cell>
          <cell r="C8391" t="str">
            <v>98671228_A</v>
          </cell>
          <cell r="D8391" t="str">
            <v>HYCITE</v>
          </cell>
          <cell r="E8391" t="str">
            <v>DESPACHO</v>
          </cell>
          <cell r="F8391" t="str">
            <v>NORMAL</v>
          </cell>
          <cell r="G8391" t="str">
            <v>TF91282</v>
          </cell>
          <cell r="H8391">
            <v>44924</v>
          </cell>
          <cell r="I8391" t="str">
            <v>ENTREGADO</v>
          </cell>
          <cell r="J8391">
            <v>44929</v>
          </cell>
          <cell r="K8391" t="str">
            <v>SANDRA ZOLANDRA RUGEL BURGOS</v>
          </cell>
          <cell r="L8391" t="str">
            <v>KENNEDY NORTE AV MIGUEL H ALCAVAR Y ELEODORO ARBOLEDA ESQUINA, GUAYAQUIL TARQUE 090506 GUAYAS</v>
          </cell>
          <cell r="M8391" t="str">
            <v/>
          </cell>
          <cell r="N8391" t="str">
            <v>0969078589 / 934515115</v>
          </cell>
          <cell r="O8391" t="str">
            <v>0969078589 / 934515115</v>
          </cell>
          <cell r="P8391" t="str">
            <v>090506</v>
          </cell>
          <cell r="Q8391" t="str">
            <v>GUAYAQUIL</v>
          </cell>
          <cell r="R8391" t="str">
            <v>GUAYAS</v>
          </cell>
          <cell r="S8391" t="str">
            <v>GUAYAQUIL</v>
          </cell>
          <cell r="T8391" t="str">
            <v>ITSACOURIER</v>
          </cell>
          <cell r="U8391" t="str">
            <v>FLEXNETUIO_GYE</v>
          </cell>
          <cell r="V8391">
            <v>1</v>
          </cell>
          <cell r="W8391">
            <v>7.0000000000000007E-2</v>
          </cell>
          <cell r="X8391" t="str">
            <v>HYCITE QUITO</v>
          </cell>
          <cell r="Y8391" t="str">
            <v>FLEX NET CALLE 28 DE JUNIO S/N Y GARCIA MORENO ENTRADA LLANO GRANDE</v>
          </cell>
        </row>
        <row r="8392">
          <cell r="A8392" t="str">
            <v>98677334</v>
          </cell>
          <cell r="B8392">
            <v>488578</v>
          </cell>
          <cell r="C8392" t="str">
            <v>98677334</v>
          </cell>
          <cell r="D8392" t="str">
            <v>HYCITE</v>
          </cell>
          <cell r="E8392" t="str">
            <v>DESPACHO</v>
          </cell>
          <cell r="F8392" t="str">
            <v>NORMAL</v>
          </cell>
          <cell r="G8392" t="str">
            <v>TF91286</v>
          </cell>
          <cell r="H8392">
            <v>44924</v>
          </cell>
          <cell r="I8392" t="str">
            <v>ENTREGADO</v>
          </cell>
          <cell r="J8392">
            <v>44929</v>
          </cell>
          <cell r="K8392" t="str">
            <v>JESUS GABRIELA CAMPUZANO ABAD</v>
          </cell>
          <cell r="L8392" t="str">
            <v>URBANIZACION CARACOL MZA 610 VILLA 2A FRENTE A LA TIENDA ROSITA GUAYAQUIL TARQUI 090706 GUAYAS</v>
          </cell>
          <cell r="M8392" t="str">
            <v/>
          </cell>
          <cell r="N8392" t="str">
            <v>0987683293 / 372420883</v>
          </cell>
          <cell r="O8392" t="str">
            <v>0987683293 / 372420883</v>
          </cell>
          <cell r="P8392" t="str">
            <v>090706</v>
          </cell>
          <cell r="Q8392" t="str">
            <v>GUAYAQUIL</v>
          </cell>
          <cell r="R8392" t="str">
            <v>GUAYAS</v>
          </cell>
          <cell r="S8392" t="str">
            <v>GUAYAQUIL</v>
          </cell>
          <cell r="T8392" t="str">
            <v>ITSACOURIER</v>
          </cell>
          <cell r="U8392" t="str">
            <v>FLEXNETUIO_GYE</v>
          </cell>
          <cell r="V8392">
            <v>1</v>
          </cell>
          <cell r="W8392">
            <v>0.17</v>
          </cell>
          <cell r="X8392" t="str">
            <v>HYCITE QUITO</v>
          </cell>
          <cell r="Y8392" t="str">
            <v>FLEX NET CALLE 28 DE JUNIO S/N Y GARCIA MORENO ENTRADA LLANO GRANDE</v>
          </cell>
        </row>
        <row r="8393">
          <cell r="A8393" t="str">
            <v>98679638</v>
          </cell>
          <cell r="B8393">
            <v>488580</v>
          </cell>
          <cell r="C8393" t="str">
            <v>98679638</v>
          </cell>
          <cell r="D8393" t="str">
            <v>HYCITE</v>
          </cell>
          <cell r="E8393" t="str">
            <v>DESPACHO</v>
          </cell>
          <cell r="F8393" t="str">
            <v>NORMAL</v>
          </cell>
          <cell r="G8393" t="str">
            <v>TF91288</v>
          </cell>
          <cell r="H8393">
            <v>44924</v>
          </cell>
          <cell r="I8393" t="str">
            <v>ENTREGADO</v>
          </cell>
          <cell r="J8393">
            <v>44930</v>
          </cell>
          <cell r="K8393" t="str">
            <v>VICTOR REINALDO GONZALES ALAVA</v>
          </cell>
          <cell r="L8393" t="str">
            <v>CDLA DURAN CITY MZ-2 SOLAR-27 ETAPA AMARANTO DURAN // DURAN ELOY ALFARO 090701 GUAYAS</v>
          </cell>
          <cell r="M8393" t="str">
            <v/>
          </cell>
          <cell r="N8393" t="str">
            <v>0980970570 / 981373548</v>
          </cell>
          <cell r="O8393" t="str">
            <v>0980970570 / 981373548</v>
          </cell>
          <cell r="P8393" t="str">
            <v>090701</v>
          </cell>
          <cell r="Q8393" t="str">
            <v>GUAYAQUIL</v>
          </cell>
          <cell r="R8393" t="str">
            <v>GUAYAS</v>
          </cell>
          <cell r="S8393" t="str">
            <v>GUAYAQUIL</v>
          </cell>
          <cell r="T8393" t="str">
            <v>ITSACOURIER</v>
          </cell>
          <cell r="U8393" t="str">
            <v>FLEXNETUIO_GYE</v>
          </cell>
          <cell r="V8393">
            <v>1</v>
          </cell>
          <cell r="W8393">
            <v>7.0000000000000007E-2</v>
          </cell>
          <cell r="X8393" t="str">
            <v>HYCITE QUITO</v>
          </cell>
          <cell r="Y8393" t="str">
            <v>FLEX NET CALLE 28 DE JUNIO S/N Y GARCIA MORENO ENTRADA LLANO GRANDE</v>
          </cell>
        </row>
        <row r="8394">
          <cell r="A8394" t="str">
            <v>4775054</v>
          </cell>
          <cell r="B8394">
            <v>488542</v>
          </cell>
          <cell r="C8394" t="str">
            <v>4775054</v>
          </cell>
          <cell r="D8394" t="str">
            <v>MDELIVERY</v>
          </cell>
          <cell r="E8394" t="str">
            <v>DESPACHO</v>
          </cell>
          <cell r="F8394" t="str">
            <v>DERIVADO PICK UP</v>
          </cell>
          <cell r="G8394" t="str">
            <v>031080004775054</v>
          </cell>
          <cell r="H8394">
            <v>44924</v>
          </cell>
          <cell r="I8394" t="str">
            <v>ENTREGADO</v>
          </cell>
          <cell r="J8394">
            <v>44932</v>
          </cell>
          <cell r="K8394" t="str">
            <v>FUENTES ANZULES KARLA MARLENE</v>
          </cell>
          <cell r="L8394" t="str">
            <v>OFICINA TRAMACO PUNTO DE ATENCION SAN MARINO</v>
          </cell>
          <cell r="M8394" t="str">
            <v>0929592616</v>
          </cell>
          <cell r="N8394" t="str">
            <v>0996343779</v>
          </cell>
          <cell r="O8394" t="str">
            <v>0996343779</v>
          </cell>
          <cell r="P8394" t="str">
            <v>GUAYAQUIL</v>
          </cell>
          <cell r="Q8394" t="str">
            <v>GUAYAQUIL</v>
          </cell>
          <cell r="R8394" t="str">
            <v>GUAYAS</v>
          </cell>
          <cell r="T8394" t="str">
            <v>TRAMACO</v>
          </cell>
          <cell r="U8394" t="str">
            <v>FLEXNETUIO_GYE</v>
          </cell>
          <cell r="V8394">
            <v>1</v>
          </cell>
          <cell r="W8394">
            <v>1</v>
          </cell>
          <cell r="X8394" t="str">
            <v>FLEXNET ECUADOR - MDELIVERY</v>
          </cell>
          <cell r="Y8394" t="str">
            <v>CALLE 28 DE JUNIO S/N Y GARCIA MORENO ENTRADA LLANO GRANDE</v>
          </cell>
        </row>
        <row r="8395">
          <cell r="A8395" t="str">
            <v>4764678</v>
          </cell>
          <cell r="B8395">
            <v>488519</v>
          </cell>
          <cell r="C8395" t="str">
            <v>4764678</v>
          </cell>
          <cell r="D8395" t="str">
            <v>MDELIVERY</v>
          </cell>
          <cell r="E8395" t="str">
            <v>DESPACHO</v>
          </cell>
          <cell r="F8395" t="str">
            <v>DERIVADO PICK UP</v>
          </cell>
          <cell r="G8395" t="str">
            <v>031080004764678</v>
          </cell>
          <cell r="H8395">
            <v>44924</v>
          </cell>
          <cell r="I8395" t="str">
            <v>ENTREGADO</v>
          </cell>
          <cell r="J8395">
            <v>44933</v>
          </cell>
          <cell r="K8395" t="str">
            <v>SISA AJITIMBAY JORGE ALFONSO</v>
          </cell>
          <cell r="L8395" t="str">
            <v>OFICINA TRAMACO PUNTO DE ATENCION MATRIZ</v>
          </cell>
          <cell r="M8395" t="str">
            <v>1718929795</v>
          </cell>
          <cell r="N8395" t="str">
            <v>0995462234</v>
          </cell>
          <cell r="O8395" t="str">
            <v>0995462234</v>
          </cell>
          <cell r="P8395" t="str">
            <v>QUITO</v>
          </cell>
          <cell r="Q8395" t="str">
            <v>QUITO</v>
          </cell>
          <cell r="R8395" t="str">
            <v>PICHINCHA</v>
          </cell>
          <cell r="T8395" t="str">
            <v>TRAMACO</v>
          </cell>
          <cell r="U8395" t="str">
            <v>FLEXNETUIO_LOCAL</v>
          </cell>
          <cell r="V8395">
            <v>1</v>
          </cell>
          <cell r="W8395">
            <v>1</v>
          </cell>
          <cell r="X8395" t="str">
            <v>FLEXNET ECUADOR - MDELIVERY</v>
          </cell>
          <cell r="Y8395" t="str">
            <v>CALLE 28 DE JUNIO S/N Y GARCIA MORENO ENTRADA LLANO GRANDE</v>
          </cell>
        </row>
        <row r="8396">
          <cell r="A8396" t="str">
            <v>4772177</v>
          </cell>
          <cell r="B8396">
            <v>488521</v>
          </cell>
          <cell r="C8396" t="str">
            <v>4772177</v>
          </cell>
          <cell r="D8396" t="str">
            <v>MDELIVERY</v>
          </cell>
          <cell r="E8396" t="str">
            <v>DESPACHO</v>
          </cell>
          <cell r="F8396" t="str">
            <v>NORMAL</v>
          </cell>
          <cell r="G8396" t="str">
            <v>031080004772177</v>
          </cell>
          <cell r="H8396">
            <v>44924</v>
          </cell>
          <cell r="I8396" t="str">
            <v>ENTREGADO</v>
          </cell>
          <cell r="J8396">
            <v>44935</v>
          </cell>
          <cell r="K8396" t="str">
            <v>EDDY OMAR ERAS CARDENAS</v>
          </cell>
          <cell r="L8396" t="str">
            <v>ABRAHAM CALAZACON PASAJE 2 SN CALLE 12 DE OCTUBRE</v>
          </cell>
          <cell r="M8396" t="str">
            <v>2100041223</v>
          </cell>
          <cell r="N8396" t="str">
            <v>0986538681</v>
          </cell>
          <cell r="O8396" t="str">
            <v>0986538681</v>
          </cell>
          <cell r="P8396" t="str">
            <v>SANTO DOMINGO</v>
          </cell>
          <cell r="Q8396" t="str">
            <v>SANTO DOMINGO</v>
          </cell>
          <cell r="R8396" t="str">
            <v>SANTO DOMINGO DE LOS TSACHILAS</v>
          </cell>
          <cell r="T8396" t="str">
            <v>TRAMACO</v>
          </cell>
          <cell r="U8396" t="str">
            <v>FLEXNETUIO_PROVINCIA</v>
          </cell>
          <cell r="V8396">
            <v>1</v>
          </cell>
          <cell r="W8396">
            <v>1</v>
          </cell>
          <cell r="X8396" t="str">
            <v>FLEXNET ECUADOR - MDELIVERY</v>
          </cell>
          <cell r="Y8396" t="str">
            <v>CALLE 28 DE JUNIO S/N Y GARCIA MORENO ENTRADA LLANO GRANDE</v>
          </cell>
        </row>
        <row r="8397">
          <cell r="A8397" t="str">
            <v>4773121</v>
          </cell>
          <cell r="B8397">
            <v>488522</v>
          </cell>
          <cell r="C8397" t="str">
            <v>4773121</v>
          </cell>
          <cell r="D8397" t="str">
            <v>MDELIVERY</v>
          </cell>
          <cell r="E8397" t="str">
            <v>DESPACHO</v>
          </cell>
          <cell r="F8397" t="str">
            <v>NORMAL</v>
          </cell>
          <cell r="G8397" t="str">
            <v>031080004773121</v>
          </cell>
          <cell r="H8397">
            <v>44924</v>
          </cell>
          <cell r="I8397" t="str">
            <v>ENTREGADO</v>
          </cell>
          <cell r="J8397">
            <v>44929</v>
          </cell>
          <cell r="K8397" t="str">
            <v>MAXIMO ANDRES ALVAREZ HARO</v>
          </cell>
          <cell r="L8397" t="str">
            <v>10 DE NOVIEMBRE CALLE MEDARDO ANGEL SILVA SN  Y ARTURO CARRION</v>
          </cell>
          <cell r="M8397" t="str">
            <v>0922400312</v>
          </cell>
          <cell r="N8397" t="str">
            <v>0987093551</v>
          </cell>
          <cell r="O8397" t="str">
            <v/>
          </cell>
          <cell r="P8397" t="str">
            <v>VENTANAS</v>
          </cell>
          <cell r="Q8397" t="str">
            <v>VENTANAS</v>
          </cell>
          <cell r="R8397" t="str">
            <v>LOS RIOS</v>
          </cell>
          <cell r="T8397" t="str">
            <v>TRAMACO</v>
          </cell>
          <cell r="U8397" t="str">
            <v>FLEXNETUIO_PROVINCIA</v>
          </cell>
          <cell r="V8397">
            <v>1</v>
          </cell>
          <cell r="W8397">
            <v>1</v>
          </cell>
          <cell r="X8397" t="str">
            <v>FLEXNET ECUADOR - MDELIVERY</v>
          </cell>
          <cell r="Y8397" t="str">
            <v>CALLE 28 DE JUNIO S/N Y GARCIA MORENO ENTRADA LLANO GRANDE</v>
          </cell>
        </row>
        <row r="8398">
          <cell r="A8398" t="str">
            <v>4774484</v>
          </cell>
          <cell r="B8398">
            <v>488532</v>
          </cell>
          <cell r="C8398" t="str">
            <v>4774484</v>
          </cell>
          <cell r="D8398" t="str">
            <v>MDELIVERY</v>
          </cell>
          <cell r="E8398" t="str">
            <v>DESPACHO</v>
          </cell>
          <cell r="F8398" t="str">
            <v>NORMAL</v>
          </cell>
          <cell r="G8398" t="str">
            <v>FT77184</v>
          </cell>
          <cell r="H8398">
            <v>44924</v>
          </cell>
          <cell r="I8398" t="str">
            <v>ENTREGADO</v>
          </cell>
          <cell r="J8398">
            <v>44930</v>
          </cell>
          <cell r="K8398" t="str">
            <v>FRAY JOBER FALCON CARRERA</v>
          </cell>
          <cell r="L8398" t="str">
            <v>SOLANDA  CALLE JUAN BARRETO  SN  Y FRANCISCO AGUILAR</v>
          </cell>
          <cell r="M8398" t="str">
            <v>0502929177</v>
          </cell>
          <cell r="N8398" t="str">
            <v>0987412751</v>
          </cell>
          <cell r="O8398" t="str">
            <v>0987412751</v>
          </cell>
          <cell r="P8398" t="str">
            <v>QUITO</v>
          </cell>
          <cell r="Q8398" t="str">
            <v>QUITO</v>
          </cell>
          <cell r="R8398" t="str">
            <v>PICHINCHA</v>
          </cell>
          <cell r="T8398" t="str">
            <v>FLEXTRANS UIO</v>
          </cell>
          <cell r="U8398" t="str">
            <v>FLEXNETUIO_LOCAL</v>
          </cell>
          <cell r="V8398">
            <v>1</v>
          </cell>
          <cell r="W8398">
            <v>1</v>
          </cell>
          <cell r="X8398" t="str">
            <v>FLEXNET ECUADOR - MDELIVERY</v>
          </cell>
          <cell r="Y8398" t="str">
            <v>CALLE 28 DE JUNIO S/N Y GARCIA MORENO ENTRADA LLANO GRANDE</v>
          </cell>
        </row>
        <row r="8399">
          <cell r="A8399" t="str">
            <v>4774911</v>
          </cell>
          <cell r="B8399">
            <v>488540</v>
          </cell>
          <cell r="C8399" t="str">
            <v>4774911</v>
          </cell>
          <cell r="D8399" t="str">
            <v>MDELIVERY</v>
          </cell>
          <cell r="E8399" t="str">
            <v>DESPACHO</v>
          </cell>
          <cell r="F8399" t="str">
            <v>NORMAL</v>
          </cell>
          <cell r="G8399" t="str">
            <v>FT77190</v>
          </cell>
          <cell r="H8399">
            <v>44924</v>
          </cell>
          <cell r="I8399" t="str">
            <v>ENTREGADO</v>
          </cell>
          <cell r="J8399">
            <v>44929</v>
          </cell>
          <cell r="K8399" t="str">
            <v>MONICA FERNANDA SALAS VASCONEZ</v>
          </cell>
          <cell r="L8399" t="str">
            <v>FERROVIARIA CALLE JUAN BAUTISTA AGUIRRE  E7 19  Y PASAJE JOSE ANTONIO</v>
          </cell>
          <cell r="M8399" t="str">
            <v>1718756354</v>
          </cell>
          <cell r="N8399" t="str">
            <v>0995241203</v>
          </cell>
          <cell r="O8399" t="str">
            <v/>
          </cell>
          <cell r="P8399" t="str">
            <v>QUITO</v>
          </cell>
          <cell r="Q8399" t="str">
            <v>QUITO</v>
          </cell>
          <cell r="R8399" t="str">
            <v>PICHINCHA</v>
          </cell>
          <cell r="T8399" t="str">
            <v>FLEXTRANS UIO</v>
          </cell>
          <cell r="U8399" t="str">
            <v>FLEXNETUIO_LOCAL</v>
          </cell>
          <cell r="V8399">
            <v>1</v>
          </cell>
          <cell r="W8399">
            <v>1</v>
          </cell>
          <cell r="X8399" t="str">
            <v>FLEXNET ECUADOR - MDELIVERY</v>
          </cell>
          <cell r="Y8399" t="str">
            <v>CALLE 28 DE JUNIO S/N Y GARCIA MORENO ENTRADA LLANO GRANDE</v>
          </cell>
        </row>
        <row r="8400">
          <cell r="A8400" t="str">
            <v>TK-7550</v>
          </cell>
          <cell r="B8400">
            <v>488484</v>
          </cell>
          <cell r="C8400" t="str">
            <v>TK-7550</v>
          </cell>
          <cell r="D8400" t="str">
            <v>MDELIVERY</v>
          </cell>
          <cell r="E8400" t="str">
            <v>DESPACHO</v>
          </cell>
          <cell r="F8400" t="str">
            <v>EXPRESS</v>
          </cell>
          <cell r="G8400" t="str">
            <v/>
          </cell>
          <cell r="H8400">
            <v>44924</v>
          </cell>
          <cell r="I8400" t="str">
            <v>ENTREGADO</v>
          </cell>
          <cell r="J8400">
            <v>44935</v>
          </cell>
          <cell r="K8400" t="str">
            <v>OTECEL</v>
          </cell>
          <cell r="L8400" t="str">
            <v>AVDA SIMON BOLIVAR Y VIA NAYON CONJUNTO CORPORATIVO EKOPARK TORRE 3 TELEFONICA</v>
          </cell>
          <cell r="M8400" t="str">
            <v/>
          </cell>
          <cell r="N8400" t="str">
            <v>098299225</v>
          </cell>
          <cell r="O8400" t="str">
            <v/>
          </cell>
          <cell r="P8400" t="str">
            <v>QUITO</v>
          </cell>
          <cell r="Q8400" t="str">
            <v>QUITO</v>
          </cell>
          <cell r="R8400" t="str">
            <v>PICHINCHA</v>
          </cell>
          <cell r="T8400" t="str">
            <v>FLEXTRANS UIO</v>
          </cell>
          <cell r="U8400" t="str">
            <v>FLEXNETUIO_LOCAL</v>
          </cell>
          <cell r="V8400">
            <v>1</v>
          </cell>
          <cell r="W8400">
            <v>1</v>
          </cell>
          <cell r="X8400" t="str">
            <v>FLEXNET ECUADOR - MDELIVERY</v>
          </cell>
          <cell r="Y8400" t="str">
            <v>CALLE 28 DE JUNIO S/N Y GARCIA MORENO ENTRADA LLANO GRANDE</v>
          </cell>
        </row>
        <row r="8401">
          <cell r="A8401" t="str">
            <v>TK-7551</v>
          </cell>
          <cell r="B8401">
            <v>488485</v>
          </cell>
          <cell r="C8401" t="str">
            <v>TK-7551</v>
          </cell>
          <cell r="D8401" t="str">
            <v>MDELIVERY</v>
          </cell>
          <cell r="E8401" t="str">
            <v>DESPACHO</v>
          </cell>
          <cell r="F8401" t="str">
            <v>EXPRESS</v>
          </cell>
          <cell r="G8401" t="str">
            <v/>
          </cell>
          <cell r="H8401">
            <v>44924</v>
          </cell>
          <cell r="I8401" t="str">
            <v>ENTREGADO</v>
          </cell>
          <cell r="J8401">
            <v>44935</v>
          </cell>
          <cell r="K8401" t="str">
            <v>OTECEL</v>
          </cell>
          <cell r="L8401" t="str">
            <v>AVDA SIMON BOLIVAR Y VIA NAYON CONJUNTO CORPORATIVO EKOPARK TORRE 3 TELEFONICA</v>
          </cell>
          <cell r="M8401" t="str">
            <v/>
          </cell>
          <cell r="N8401" t="str">
            <v>098299225</v>
          </cell>
          <cell r="O8401" t="str">
            <v/>
          </cell>
          <cell r="P8401" t="str">
            <v>QUITO</v>
          </cell>
          <cell r="Q8401" t="str">
            <v>QUITO</v>
          </cell>
          <cell r="R8401" t="str">
            <v>PICHINCHA</v>
          </cell>
          <cell r="T8401" t="str">
            <v>FLEXTRANS UIO</v>
          </cell>
          <cell r="U8401" t="str">
            <v>FLEXNETUIO_LOCAL</v>
          </cell>
          <cell r="V8401">
            <v>1</v>
          </cell>
          <cell r="W8401">
            <v>1</v>
          </cell>
          <cell r="X8401" t="str">
            <v>FLEXNET ECUADOR - MDELIVERY</v>
          </cell>
          <cell r="Y8401" t="str">
            <v>CALLE 28 DE JUNIO S/N Y GARCIA MORENO ENTRADA LLANO GRANDE</v>
          </cell>
        </row>
        <row r="8402">
          <cell r="A8402" t="str">
            <v>TK-7552</v>
          </cell>
          <cell r="B8402">
            <v>488486</v>
          </cell>
          <cell r="C8402" t="str">
            <v>TK-7552</v>
          </cell>
          <cell r="D8402" t="str">
            <v>MDELIVERY</v>
          </cell>
          <cell r="E8402" t="str">
            <v>DESPACHO</v>
          </cell>
          <cell r="F8402" t="str">
            <v>EXPRESS</v>
          </cell>
          <cell r="G8402" t="str">
            <v/>
          </cell>
          <cell r="H8402">
            <v>44924</v>
          </cell>
          <cell r="I8402" t="str">
            <v>ENTREGADO</v>
          </cell>
          <cell r="J8402">
            <v>44935</v>
          </cell>
          <cell r="K8402" t="str">
            <v>OTECEL</v>
          </cell>
          <cell r="L8402" t="str">
            <v>AVDA SIMON BOLIVAR Y VIA NAYON CONJUNTO CORPORATIVO EKOPARK TORRE 3 TELEFONICA</v>
          </cell>
          <cell r="M8402" t="str">
            <v/>
          </cell>
          <cell r="N8402" t="str">
            <v>098299225</v>
          </cell>
          <cell r="O8402" t="str">
            <v/>
          </cell>
          <cell r="P8402" t="str">
            <v>QUITO</v>
          </cell>
          <cell r="Q8402" t="str">
            <v>QUITO</v>
          </cell>
          <cell r="R8402" t="str">
            <v>PICHINCHA</v>
          </cell>
          <cell r="T8402" t="str">
            <v>FLEXTRANS UIO</v>
          </cell>
          <cell r="U8402" t="str">
            <v>FLEXNETUIO_LOCAL</v>
          </cell>
          <cell r="V8402">
            <v>1</v>
          </cell>
          <cell r="W8402">
            <v>1</v>
          </cell>
          <cell r="X8402" t="str">
            <v>FLEXNET ECUADOR - MDELIVERY</v>
          </cell>
          <cell r="Y8402" t="str">
            <v>CALLE 28 DE JUNIO S/N Y GARCIA MORENO ENTRADA LLANO GRANDE</v>
          </cell>
        </row>
        <row r="8403">
          <cell r="A8403" t="str">
            <v>TK-7553</v>
          </cell>
          <cell r="B8403">
            <v>488487</v>
          </cell>
          <cell r="C8403" t="str">
            <v>TK-7553</v>
          </cell>
          <cell r="D8403" t="str">
            <v>MDELIVERY</v>
          </cell>
          <cell r="E8403" t="str">
            <v>DESPACHO</v>
          </cell>
          <cell r="F8403" t="str">
            <v>EXPRESS</v>
          </cell>
          <cell r="G8403" t="str">
            <v/>
          </cell>
          <cell r="H8403">
            <v>44924</v>
          </cell>
          <cell r="I8403" t="str">
            <v>ENTREGADO</v>
          </cell>
          <cell r="J8403">
            <v>44935</v>
          </cell>
          <cell r="K8403" t="str">
            <v>OTECEL</v>
          </cell>
          <cell r="L8403" t="str">
            <v>AVDA SIMON BOLIVAR Y VIA NAYON CONJUNTO CORPORATIVO EKOPARK TORRE 3 TELEFONICA</v>
          </cell>
          <cell r="M8403" t="str">
            <v/>
          </cell>
          <cell r="N8403" t="str">
            <v>098299225</v>
          </cell>
          <cell r="O8403" t="str">
            <v/>
          </cell>
          <cell r="P8403" t="str">
            <v>QUITO</v>
          </cell>
          <cell r="Q8403" t="str">
            <v>QUITO</v>
          </cell>
          <cell r="R8403" t="str">
            <v>PICHINCHA</v>
          </cell>
          <cell r="T8403" t="str">
            <v>FLEXTRANS UIO</v>
          </cell>
          <cell r="U8403" t="str">
            <v>FLEXNETUIO_LOCAL</v>
          </cell>
          <cell r="V8403">
            <v>1</v>
          </cell>
          <cell r="W8403">
            <v>1</v>
          </cell>
          <cell r="X8403" t="str">
            <v>FLEXNET ECUADOR - MDELIVERY</v>
          </cell>
          <cell r="Y8403" t="str">
            <v>CALLE 28 DE JUNIO S/N Y GARCIA MORENO ENTRADA LLANO GRANDE</v>
          </cell>
        </row>
        <row r="8404">
          <cell r="A8404" t="str">
            <v>TK-7554</v>
          </cell>
          <cell r="B8404">
            <v>488488</v>
          </cell>
          <cell r="C8404" t="str">
            <v>TK-7554</v>
          </cell>
          <cell r="D8404" t="str">
            <v>MDELIVERY</v>
          </cell>
          <cell r="E8404" t="str">
            <v>DESPACHO</v>
          </cell>
          <cell r="F8404" t="str">
            <v>EXPRESS</v>
          </cell>
          <cell r="G8404" t="str">
            <v/>
          </cell>
          <cell r="H8404">
            <v>44924</v>
          </cell>
          <cell r="I8404" t="str">
            <v>ENTREGADO</v>
          </cell>
          <cell r="J8404">
            <v>44935</v>
          </cell>
          <cell r="K8404" t="str">
            <v>OTECEL</v>
          </cell>
          <cell r="L8404" t="str">
            <v>AVDA SIMON BOLIVAR Y VIA NAYON CONJUNTO CORPORATIVO EKOPARK TORRE 3 TELEFONICA</v>
          </cell>
          <cell r="M8404" t="str">
            <v/>
          </cell>
          <cell r="N8404" t="str">
            <v>098299225</v>
          </cell>
          <cell r="O8404" t="str">
            <v/>
          </cell>
          <cell r="P8404" t="str">
            <v>QUITO</v>
          </cell>
          <cell r="Q8404" t="str">
            <v>QUITO</v>
          </cell>
          <cell r="R8404" t="str">
            <v>PICHINCHA</v>
          </cell>
          <cell r="T8404" t="str">
            <v>FLEXTRANS UIO</v>
          </cell>
          <cell r="U8404" t="str">
            <v>FLEXNETUIO_LOCAL</v>
          </cell>
          <cell r="V8404">
            <v>1</v>
          </cell>
          <cell r="W8404">
            <v>1</v>
          </cell>
          <cell r="X8404" t="str">
            <v>FLEXNET ECUADOR - MDELIVERY</v>
          </cell>
          <cell r="Y8404" t="str">
            <v>CALLE 28 DE JUNIO S/N Y GARCIA MORENO ENTRADA LLANO GRANDE</v>
          </cell>
        </row>
        <row r="8405">
          <cell r="A8405" t="str">
            <v>TK-7556</v>
          </cell>
          <cell r="B8405">
            <v>488489</v>
          </cell>
          <cell r="C8405" t="str">
            <v>TK-7556</v>
          </cell>
          <cell r="D8405" t="str">
            <v>MDELIVERY</v>
          </cell>
          <cell r="E8405" t="str">
            <v>DESPACHO</v>
          </cell>
          <cell r="F8405" t="str">
            <v>EXPRESS</v>
          </cell>
          <cell r="G8405" t="str">
            <v/>
          </cell>
          <cell r="H8405">
            <v>44924</v>
          </cell>
          <cell r="I8405" t="str">
            <v>ENTREGADO</v>
          </cell>
          <cell r="J8405">
            <v>44935</v>
          </cell>
          <cell r="K8405" t="str">
            <v>OTECEL</v>
          </cell>
          <cell r="L8405" t="str">
            <v>AVDA SIMON BOLIVAR Y VIA NAYON CONJUNTO CORPORATIVO EKOPARK TORRE 3 TELEFONICA</v>
          </cell>
          <cell r="M8405" t="str">
            <v/>
          </cell>
          <cell r="N8405" t="str">
            <v>098299225</v>
          </cell>
          <cell r="O8405" t="str">
            <v/>
          </cell>
          <cell r="P8405" t="str">
            <v>QUITO</v>
          </cell>
          <cell r="Q8405" t="str">
            <v>QUITO</v>
          </cell>
          <cell r="R8405" t="str">
            <v>PICHINCHA</v>
          </cell>
          <cell r="T8405" t="str">
            <v>FLEXTRANS UIO</v>
          </cell>
          <cell r="U8405" t="str">
            <v>FLEXNETUIO_LOCAL</v>
          </cell>
          <cell r="V8405">
            <v>1</v>
          </cell>
          <cell r="W8405">
            <v>1</v>
          </cell>
          <cell r="X8405" t="str">
            <v>FLEXNET ECUADOR - MDELIVERY</v>
          </cell>
          <cell r="Y8405" t="str">
            <v>CALLE 28 DE JUNIO S/N Y GARCIA MORENO ENTRADA LLANO GRANDE</v>
          </cell>
        </row>
        <row r="8406">
          <cell r="A8406" t="str">
            <v>TK-7557</v>
          </cell>
          <cell r="B8406">
            <v>488490</v>
          </cell>
          <cell r="C8406" t="str">
            <v>TK-7557</v>
          </cell>
          <cell r="D8406" t="str">
            <v>MDELIVERY</v>
          </cell>
          <cell r="E8406" t="str">
            <v>DESPACHO</v>
          </cell>
          <cell r="F8406" t="str">
            <v>EXPRESS</v>
          </cell>
          <cell r="G8406" t="str">
            <v/>
          </cell>
          <cell r="H8406">
            <v>44924</v>
          </cell>
          <cell r="I8406" t="str">
            <v>ENTREGADO</v>
          </cell>
          <cell r="J8406">
            <v>44935</v>
          </cell>
          <cell r="K8406" t="str">
            <v>OTECEL</v>
          </cell>
          <cell r="L8406" t="str">
            <v>AVDA SIMON BOLIVAR Y VIA NAYON CONJUNTO CORPORATIVO EKOPARK TORRE 3 TELEFONICA</v>
          </cell>
          <cell r="M8406" t="str">
            <v/>
          </cell>
          <cell r="N8406" t="str">
            <v>098299225</v>
          </cell>
          <cell r="O8406" t="str">
            <v/>
          </cell>
          <cell r="P8406" t="str">
            <v>QUITO</v>
          </cell>
          <cell r="Q8406" t="str">
            <v>QUITO</v>
          </cell>
          <cell r="R8406" t="str">
            <v>PICHINCHA</v>
          </cell>
          <cell r="T8406" t="str">
            <v>FLEXTRANS UIO</v>
          </cell>
          <cell r="U8406" t="str">
            <v>FLEXNETUIO_LOCAL</v>
          </cell>
          <cell r="V8406">
            <v>1</v>
          </cell>
          <cell r="W8406">
            <v>1</v>
          </cell>
          <cell r="X8406" t="str">
            <v>FLEXNET ECUADOR - MDELIVERY</v>
          </cell>
          <cell r="Y8406" t="str">
            <v>CALLE 28 DE JUNIO S/N Y GARCIA MORENO ENTRADA LLANO GRANDE</v>
          </cell>
        </row>
        <row r="8407">
          <cell r="A8407" t="str">
            <v>TK-7558</v>
          </cell>
          <cell r="B8407">
            <v>488491</v>
          </cell>
          <cell r="C8407" t="str">
            <v>TK-7558</v>
          </cell>
          <cell r="D8407" t="str">
            <v>MDELIVERY</v>
          </cell>
          <cell r="E8407" t="str">
            <v>DESPACHO</v>
          </cell>
          <cell r="F8407" t="str">
            <v>EXPRESS</v>
          </cell>
          <cell r="G8407" t="str">
            <v/>
          </cell>
          <cell r="H8407">
            <v>44924</v>
          </cell>
          <cell r="I8407" t="str">
            <v>ENTREGADO</v>
          </cell>
          <cell r="J8407">
            <v>44935</v>
          </cell>
          <cell r="K8407" t="str">
            <v>OTECEL</v>
          </cell>
          <cell r="L8407" t="str">
            <v>AVDA SIMON BOLIVAR Y VIA NAYON CONJUNTO CORPORATIVO EKOPARK TORRE 3 TELEFONICA</v>
          </cell>
          <cell r="M8407" t="str">
            <v/>
          </cell>
          <cell r="N8407" t="str">
            <v>098299225</v>
          </cell>
          <cell r="O8407" t="str">
            <v/>
          </cell>
          <cell r="P8407" t="str">
            <v>QUITO</v>
          </cell>
          <cell r="Q8407" t="str">
            <v>QUITO</v>
          </cell>
          <cell r="R8407" t="str">
            <v>PICHINCHA</v>
          </cell>
          <cell r="T8407" t="str">
            <v>FLEXTRANS UIO</v>
          </cell>
          <cell r="U8407" t="str">
            <v>FLEXNETUIO_LOCAL</v>
          </cell>
          <cell r="V8407">
            <v>1</v>
          </cell>
          <cell r="W8407">
            <v>1</v>
          </cell>
          <cell r="X8407" t="str">
            <v>FLEXNET ECUADOR - MDELIVERY</v>
          </cell>
          <cell r="Y8407" t="str">
            <v>CALLE 28 DE JUNIO S/N Y GARCIA MORENO ENTRADA LLANO GRANDE</v>
          </cell>
        </row>
        <row r="8408">
          <cell r="A8408" t="str">
            <v>TK-7559</v>
          </cell>
          <cell r="B8408">
            <v>488492</v>
          </cell>
          <cell r="C8408" t="str">
            <v>TK-7559</v>
          </cell>
          <cell r="D8408" t="str">
            <v>MDELIVERY</v>
          </cell>
          <cell r="E8408" t="str">
            <v>DESPACHO</v>
          </cell>
          <cell r="F8408" t="str">
            <v>EXPRESS</v>
          </cell>
          <cell r="G8408" t="str">
            <v/>
          </cell>
          <cell r="H8408">
            <v>44924</v>
          </cell>
          <cell r="I8408" t="str">
            <v>ENTREGADO</v>
          </cell>
          <cell r="J8408">
            <v>44935</v>
          </cell>
          <cell r="K8408" t="str">
            <v>OTECEL</v>
          </cell>
          <cell r="L8408" t="str">
            <v>AVDA SIMON BOLIVAR Y VIA NAYON CONJUNTO CORPORATIVO EKOPARK TORRE 3 TELEFONICA</v>
          </cell>
          <cell r="M8408" t="str">
            <v/>
          </cell>
          <cell r="N8408" t="str">
            <v>098299225</v>
          </cell>
          <cell r="O8408" t="str">
            <v/>
          </cell>
          <cell r="P8408" t="str">
            <v>QUITO</v>
          </cell>
          <cell r="Q8408" t="str">
            <v>QUITO</v>
          </cell>
          <cell r="R8408" t="str">
            <v>PICHINCHA</v>
          </cell>
          <cell r="T8408" t="str">
            <v>FLEXTRANS UIO</v>
          </cell>
          <cell r="U8408" t="str">
            <v>FLEXNETUIO_LOCAL</v>
          </cell>
          <cell r="V8408">
            <v>1</v>
          </cell>
          <cell r="W8408">
            <v>1</v>
          </cell>
          <cell r="X8408" t="str">
            <v>FLEXNET ECUADOR - MDELIVERY</v>
          </cell>
          <cell r="Y8408" t="str">
            <v>CALLE 28 DE JUNIO S/N Y GARCIA MORENO ENTRADA LLANO GRANDE</v>
          </cell>
        </row>
        <row r="8409">
          <cell r="A8409" t="str">
            <v>TK-7560</v>
          </cell>
          <cell r="B8409">
            <v>488493</v>
          </cell>
          <cell r="C8409" t="str">
            <v>TK-7560</v>
          </cell>
          <cell r="D8409" t="str">
            <v>MDELIVERY</v>
          </cell>
          <cell r="E8409" t="str">
            <v>DESPACHO</v>
          </cell>
          <cell r="F8409" t="str">
            <v>EXPRESS</v>
          </cell>
          <cell r="G8409" t="str">
            <v/>
          </cell>
          <cell r="H8409">
            <v>44924</v>
          </cell>
          <cell r="I8409" t="str">
            <v>ENTREGADO</v>
          </cell>
          <cell r="J8409">
            <v>44935</v>
          </cell>
          <cell r="K8409" t="str">
            <v>OTECEL</v>
          </cell>
          <cell r="L8409" t="str">
            <v>AVDA SIMON BOLIVAR Y VIA NAYON CONJUNTO CORPORATIVO EKOPARK TORRE 3 TELEFONICA</v>
          </cell>
          <cell r="M8409" t="str">
            <v/>
          </cell>
          <cell r="N8409" t="str">
            <v>098299225</v>
          </cell>
          <cell r="O8409" t="str">
            <v/>
          </cell>
          <cell r="P8409" t="str">
            <v>QUITO</v>
          </cell>
          <cell r="Q8409" t="str">
            <v>QUITO</v>
          </cell>
          <cell r="R8409" t="str">
            <v>PICHINCHA</v>
          </cell>
          <cell r="T8409" t="str">
            <v>FLEXTRANS UIO</v>
          </cell>
          <cell r="U8409" t="str">
            <v>FLEXNETUIO_LOCAL</v>
          </cell>
          <cell r="V8409">
            <v>1</v>
          </cell>
          <cell r="W8409">
            <v>1</v>
          </cell>
          <cell r="X8409" t="str">
            <v>FLEXNET ECUADOR - MDELIVERY</v>
          </cell>
          <cell r="Y8409" t="str">
            <v>CALLE 28 DE JUNIO S/N Y GARCIA MORENO ENTRADA LLANO GRANDE</v>
          </cell>
        </row>
        <row r="8410">
          <cell r="A8410" t="str">
            <v>TK-7561</v>
          </cell>
          <cell r="B8410">
            <v>488494</v>
          </cell>
          <cell r="C8410" t="str">
            <v>TK-7561</v>
          </cell>
          <cell r="D8410" t="str">
            <v>MDELIVERY</v>
          </cell>
          <cell r="E8410" t="str">
            <v>DESPACHO</v>
          </cell>
          <cell r="F8410" t="str">
            <v>EXPRESS</v>
          </cell>
          <cell r="G8410" t="str">
            <v/>
          </cell>
          <cell r="H8410">
            <v>44924</v>
          </cell>
          <cell r="I8410" t="str">
            <v>ENTREGADO</v>
          </cell>
          <cell r="J8410">
            <v>44935</v>
          </cell>
          <cell r="K8410" t="str">
            <v>OTECEL</v>
          </cell>
          <cell r="L8410" t="str">
            <v>AVDA SIMON BOLIVAR Y VIA NAYON CONJUNTO CORPORATIVO EKOPARK TORRE 3 TELEFONICA</v>
          </cell>
          <cell r="M8410" t="str">
            <v/>
          </cell>
          <cell r="N8410" t="str">
            <v>098299225</v>
          </cell>
          <cell r="O8410" t="str">
            <v/>
          </cell>
          <cell r="P8410" t="str">
            <v>QUITO</v>
          </cell>
          <cell r="Q8410" t="str">
            <v>QUITO</v>
          </cell>
          <cell r="R8410" t="str">
            <v>PICHINCHA</v>
          </cell>
          <cell r="T8410" t="str">
            <v>FLEXTRANS UIO</v>
          </cell>
          <cell r="U8410" t="str">
            <v>FLEXNETUIO_LOCAL</v>
          </cell>
          <cell r="V8410">
            <v>1</v>
          </cell>
          <cell r="W8410">
            <v>1</v>
          </cell>
          <cell r="X8410" t="str">
            <v>FLEXNET ECUADOR - MDELIVERY</v>
          </cell>
          <cell r="Y8410" t="str">
            <v>CALLE 28 DE JUNIO S/N Y GARCIA MORENO ENTRADA LLANO GRANDE</v>
          </cell>
        </row>
        <row r="8411">
          <cell r="A8411" t="str">
            <v>TK-7562</v>
          </cell>
          <cell r="B8411">
            <v>488495</v>
          </cell>
          <cell r="C8411" t="str">
            <v>TK-7562</v>
          </cell>
          <cell r="D8411" t="str">
            <v>MDELIVERY</v>
          </cell>
          <cell r="E8411" t="str">
            <v>DESPACHO</v>
          </cell>
          <cell r="F8411" t="str">
            <v>EXPRESS</v>
          </cell>
          <cell r="G8411" t="str">
            <v/>
          </cell>
          <cell r="H8411">
            <v>44924</v>
          </cell>
          <cell r="I8411" t="str">
            <v>ENTREGADO</v>
          </cell>
          <cell r="J8411">
            <v>44935</v>
          </cell>
          <cell r="K8411" t="str">
            <v>OTECEL</v>
          </cell>
          <cell r="L8411" t="str">
            <v>AVDA SIMON BOLIVAR Y VIA NAYON CONJUNTO CORPORATIVO EKOPARK TORRE 3 TELEFONICA</v>
          </cell>
          <cell r="M8411" t="str">
            <v/>
          </cell>
          <cell r="N8411" t="str">
            <v>098299225</v>
          </cell>
          <cell r="O8411" t="str">
            <v/>
          </cell>
          <cell r="P8411" t="str">
            <v>QUITO</v>
          </cell>
          <cell r="Q8411" t="str">
            <v>QUITO</v>
          </cell>
          <cell r="R8411" t="str">
            <v>PICHINCHA</v>
          </cell>
          <cell r="T8411" t="str">
            <v>FLEXTRANS UIO</v>
          </cell>
          <cell r="U8411" t="str">
            <v>FLEXNETUIO_LOCAL</v>
          </cell>
          <cell r="V8411">
            <v>1</v>
          </cell>
          <cell r="W8411">
            <v>1</v>
          </cell>
          <cell r="X8411" t="str">
            <v>FLEXNET ECUADOR - MDELIVERY</v>
          </cell>
          <cell r="Y8411" t="str">
            <v>CALLE 28 DE JUNIO S/N Y GARCIA MORENO ENTRADA LLANO GRANDE</v>
          </cell>
        </row>
        <row r="8412">
          <cell r="A8412" t="str">
            <v>TK-7563</v>
          </cell>
          <cell r="B8412">
            <v>488496</v>
          </cell>
          <cell r="C8412" t="str">
            <v>TK-7563</v>
          </cell>
          <cell r="D8412" t="str">
            <v>MDELIVERY</v>
          </cell>
          <cell r="E8412" t="str">
            <v>DESPACHO</v>
          </cell>
          <cell r="F8412" t="str">
            <v>EXPRESS</v>
          </cell>
          <cell r="G8412" t="str">
            <v/>
          </cell>
          <cell r="H8412">
            <v>44924</v>
          </cell>
          <cell r="I8412" t="str">
            <v>ENTREGADO</v>
          </cell>
          <cell r="J8412">
            <v>44935</v>
          </cell>
          <cell r="K8412" t="str">
            <v>OTECEL</v>
          </cell>
          <cell r="L8412" t="str">
            <v>AVDA SIMON BOLIVAR Y VIA NAYON CONJUNTO CORPORATIVO EKOPARK TORRE 3 TELEFONICA</v>
          </cell>
          <cell r="M8412" t="str">
            <v/>
          </cell>
          <cell r="N8412" t="str">
            <v>098299225</v>
          </cell>
          <cell r="O8412" t="str">
            <v/>
          </cell>
          <cell r="P8412" t="str">
            <v>QUITO</v>
          </cell>
          <cell r="Q8412" t="str">
            <v>QUITO</v>
          </cell>
          <cell r="R8412" t="str">
            <v>PICHINCHA</v>
          </cell>
          <cell r="T8412" t="str">
            <v>FLEXTRANS UIO</v>
          </cell>
          <cell r="U8412" t="str">
            <v>FLEXNETUIO_LOCAL</v>
          </cell>
          <cell r="V8412">
            <v>1</v>
          </cell>
          <cell r="W8412">
            <v>1</v>
          </cell>
          <cell r="X8412" t="str">
            <v>FLEXNET ECUADOR - MDELIVERY</v>
          </cell>
          <cell r="Y8412" t="str">
            <v>CALLE 28 DE JUNIO S/N Y GARCIA MORENO ENTRADA LLANO GRANDE</v>
          </cell>
        </row>
        <row r="8413">
          <cell r="A8413" t="str">
            <v>TK-7564</v>
          </cell>
          <cell r="B8413">
            <v>488497</v>
          </cell>
          <cell r="C8413" t="str">
            <v>TK-7564</v>
          </cell>
          <cell r="D8413" t="str">
            <v>MDELIVERY</v>
          </cell>
          <cell r="E8413" t="str">
            <v>DESPACHO</v>
          </cell>
          <cell r="F8413" t="str">
            <v>EXPRESS</v>
          </cell>
          <cell r="G8413" t="str">
            <v/>
          </cell>
          <cell r="H8413">
            <v>44924</v>
          </cell>
          <cell r="I8413" t="str">
            <v>ENTREGADO</v>
          </cell>
          <cell r="J8413">
            <v>44935</v>
          </cell>
          <cell r="K8413" t="str">
            <v>OTECEL</v>
          </cell>
          <cell r="L8413" t="str">
            <v>AVDA SIMON BOLIVAR Y VIA NAYON CONJUNTO CORPORATIVO EKOPARK TORRE 3 TELEFONICA</v>
          </cell>
          <cell r="M8413" t="str">
            <v/>
          </cell>
          <cell r="N8413" t="str">
            <v>098299225</v>
          </cell>
          <cell r="O8413" t="str">
            <v/>
          </cell>
          <cell r="P8413" t="str">
            <v>QUITO</v>
          </cell>
          <cell r="Q8413" t="str">
            <v>QUITO</v>
          </cell>
          <cell r="R8413" t="str">
            <v>PICHINCHA</v>
          </cell>
          <cell r="T8413" t="str">
            <v>FLEXTRANS UIO</v>
          </cell>
          <cell r="U8413" t="str">
            <v>FLEXNETUIO_LOCAL</v>
          </cell>
          <cell r="V8413">
            <v>1</v>
          </cell>
          <cell r="W8413">
            <v>1</v>
          </cell>
          <cell r="X8413" t="str">
            <v>FLEXNET ECUADOR - MDELIVERY</v>
          </cell>
          <cell r="Y8413" t="str">
            <v>CALLE 28 DE JUNIO S/N Y GARCIA MORENO ENTRADA LLANO GRANDE</v>
          </cell>
        </row>
        <row r="8414">
          <cell r="A8414" t="str">
            <v>TK-7565</v>
          </cell>
          <cell r="B8414">
            <v>488498</v>
          </cell>
          <cell r="C8414" t="str">
            <v>TK-7565</v>
          </cell>
          <cell r="D8414" t="str">
            <v>MDELIVERY</v>
          </cell>
          <cell r="E8414" t="str">
            <v>DESPACHO</v>
          </cell>
          <cell r="F8414" t="str">
            <v>EXPRESS</v>
          </cell>
          <cell r="G8414" t="str">
            <v/>
          </cell>
          <cell r="H8414">
            <v>44924</v>
          </cell>
          <cell r="I8414" t="str">
            <v>ENTREGADO</v>
          </cell>
          <cell r="J8414">
            <v>44935</v>
          </cell>
          <cell r="K8414" t="str">
            <v>OTECEL</v>
          </cell>
          <cell r="L8414" t="str">
            <v>AVDA SIMON BOLIVAR Y VIA NAYON CONJUNTO CORPORATIVO EKOPARK TORRE 3 TELEFONICA</v>
          </cell>
          <cell r="M8414" t="str">
            <v/>
          </cell>
          <cell r="N8414" t="str">
            <v>098299225</v>
          </cell>
          <cell r="O8414" t="str">
            <v/>
          </cell>
          <cell r="P8414" t="str">
            <v>QUITO</v>
          </cell>
          <cell r="Q8414" t="str">
            <v>QUITO</v>
          </cell>
          <cell r="R8414" t="str">
            <v>PICHINCHA</v>
          </cell>
          <cell r="T8414" t="str">
            <v>FLEXTRANS UIO</v>
          </cell>
          <cell r="U8414" t="str">
            <v>FLEXNETUIO_LOCAL</v>
          </cell>
          <cell r="V8414">
            <v>1</v>
          </cell>
          <cell r="W8414">
            <v>1</v>
          </cell>
          <cell r="X8414" t="str">
            <v>FLEXNET ECUADOR - MDELIVERY</v>
          </cell>
          <cell r="Y8414" t="str">
            <v>CALLE 28 DE JUNIO S/N Y GARCIA MORENO ENTRADA LLANO GRANDE</v>
          </cell>
        </row>
        <row r="8415">
          <cell r="A8415" t="str">
            <v>TK-7566</v>
          </cell>
          <cell r="B8415">
            <v>488499</v>
          </cell>
          <cell r="C8415" t="str">
            <v>TK-7566</v>
          </cell>
          <cell r="D8415" t="str">
            <v>MDELIVERY</v>
          </cell>
          <cell r="E8415" t="str">
            <v>DESPACHO</v>
          </cell>
          <cell r="F8415" t="str">
            <v>EXPRESS</v>
          </cell>
          <cell r="G8415" t="str">
            <v/>
          </cell>
          <cell r="H8415">
            <v>44924</v>
          </cell>
          <cell r="I8415" t="str">
            <v>ENTREGADO</v>
          </cell>
          <cell r="J8415">
            <v>44935</v>
          </cell>
          <cell r="K8415" t="str">
            <v>OTECEL</v>
          </cell>
          <cell r="L8415" t="str">
            <v>AVDA SIMON BOLIVAR Y VIA NAYON CONJUNTO CORPORATIVO EKOPARK TORRE 3 TELEFONICA</v>
          </cell>
          <cell r="M8415" t="str">
            <v/>
          </cell>
          <cell r="N8415" t="str">
            <v>098299225</v>
          </cell>
          <cell r="O8415" t="str">
            <v/>
          </cell>
          <cell r="P8415" t="str">
            <v>QUITO</v>
          </cell>
          <cell r="Q8415" t="str">
            <v>QUITO</v>
          </cell>
          <cell r="R8415" t="str">
            <v>PICHINCHA</v>
          </cell>
          <cell r="T8415" t="str">
            <v>FLEXTRANS UIO</v>
          </cell>
          <cell r="U8415" t="str">
            <v>FLEXNETUIO_LOCAL</v>
          </cell>
          <cell r="V8415">
            <v>1</v>
          </cell>
          <cell r="W8415">
            <v>1</v>
          </cell>
          <cell r="X8415" t="str">
            <v>FLEXNET ECUADOR - MDELIVERY</v>
          </cell>
          <cell r="Y8415" t="str">
            <v>CALLE 28 DE JUNIO S/N Y GARCIA MORENO ENTRADA LLANO GRANDE</v>
          </cell>
        </row>
        <row r="8416">
          <cell r="A8416" t="str">
            <v>TK-7567</v>
          </cell>
          <cell r="B8416">
            <v>488500</v>
          </cell>
          <cell r="C8416" t="str">
            <v>TK-7567</v>
          </cell>
          <cell r="D8416" t="str">
            <v>MDELIVERY</v>
          </cell>
          <cell r="E8416" t="str">
            <v>DESPACHO</v>
          </cell>
          <cell r="F8416" t="str">
            <v>EXPRESS</v>
          </cell>
          <cell r="G8416" t="str">
            <v/>
          </cell>
          <cell r="H8416">
            <v>44924</v>
          </cell>
          <cell r="I8416" t="str">
            <v>ENTREGADO</v>
          </cell>
          <cell r="J8416">
            <v>44935</v>
          </cell>
          <cell r="K8416" t="str">
            <v>OTECEL</v>
          </cell>
          <cell r="L8416" t="str">
            <v>AVDA SIMON BOLIVAR Y VIA NAYON CONJUNTO CORPORATIVO EKOPARK TORRE 3 TELEFONICA</v>
          </cell>
          <cell r="M8416" t="str">
            <v/>
          </cell>
          <cell r="N8416" t="str">
            <v>098299225</v>
          </cell>
          <cell r="O8416" t="str">
            <v/>
          </cell>
          <cell r="P8416" t="str">
            <v>QUITO</v>
          </cell>
          <cell r="Q8416" t="str">
            <v>QUITO</v>
          </cell>
          <cell r="R8416" t="str">
            <v>PICHINCHA</v>
          </cell>
          <cell r="T8416" t="str">
            <v>FLEXTRANS UIO</v>
          </cell>
          <cell r="U8416" t="str">
            <v>FLEXNETUIO_LOCAL</v>
          </cell>
          <cell r="V8416">
            <v>1</v>
          </cell>
          <cell r="W8416">
            <v>1</v>
          </cell>
          <cell r="X8416" t="str">
            <v>FLEXNET ECUADOR - MDELIVERY</v>
          </cell>
          <cell r="Y8416" t="str">
            <v>CALLE 28 DE JUNIO S/N Y GARCIA MORENO ENTRADA LLANO GRANDE</v>
          </cell>
        </row>
        <row r="8417">
          <cell r="A8417" t="str">
            <v>TK-7568</v>
          </cell>
          <cell r="B8417">
            <v>488501</v>
          </cell>
          <cell r="C8417" t="str">
            <v>TK-7568</v>
          </cell>
          <cell r="D8417" t="str">
            <v>MDELIVERY</v>
          </cell>
          <cell r="E8417" t="str">
            <v>DESPACHO</v>
          </cell>
          <cell r="F8417" t="str">
            <v>EXPRESS</v>
          </cell>
          <cell r="G8417" t="str">
            <v/>
          </cell>
          <cell r="H8417">
            <v>44924</v>
          </cell>
          <cell r="I8417" t="str">
            <v>ENTREGADO</v>
          </cell>
          <cell r="J8417">
            <v>44935</v>
          </cell>
          <cell r="K8417" t="str">
            <v>OTECEL</v>
          </cell>
          <cell r="L8417" t="str">
            <v>AVDA SIMON BOLIVAR Y VIA NAYON CONJUNTO CORPORATIVO EKOPARK TORRE 3 TELEFONICA</v>
          </cell>
          <cell r="M8417" t="str">
            <v/>
          </cell>
          <cell r="N8417" t="str">
            <v>098299225</v>
          </cell>
          <cell r="O8417" t="str">
            <v/>
          </cell>
          <cell r="P8417" t="str">
            <v>QUITO</v>
          </cell>
          <cell r="Q8417" t="str">
            <v>QUITO</v>
          </cell>
          <cell r="R8417" t="str">
            <v>PICHINCHA</v>
          </cell>
          <cell r="T8417" t="str">
            <v>FLEXTRANS UIO</v>
          </cell>
          <cell r="U8417" t="str">
            <v>FLEXNETUIO_LOCAL</v>
          </cell>
          <cell r="V8417">
            <v>1</v>
          </cell>
          <cell r="W8417">
            <v>1</v>
          </cell>
          <cell r="X8417" t="str">
            <v>FLEXNET ECUADOR - MDELIVERY</v>
          </cell>
          <cell r="Y8417" t="str">
            <v>CALLE 28 DE JUNIO S/N Y GARCIA MORENO ENTRADA LLANO GRANDE</v>
          </cell>
        </row>
        <row r="8418">
          <cell r="A8418" t="str">
            <v>TK-7569</v>
          </cell>
          <cell r="B8418">
            <v>488502</v>
          </cell>
          <cell r="C8418" t="str">
            <v>TK-7569</v>
          </cell>
          <cell r="D8418" t="str">
            <v>MDELIVERY</v>
          </cell>
          <cell r="E8418" t="str">
            <v>DESPACHO</v>
          </cell>
          <cell r="F8418" t="str">
            <v>EXPRESS</v>
          </cell>
          <cell r="G8418" t="str">
            <v/>
          </cell>
          <cell r="H8418">
            <v>44924</v>
          </cell>
          <cell r="I8418" t="str">
            <v>ENTREGADO</v>
          </cell>
          <cell r="J8418">
            <v>44935</v>
          </cell>
          <cell r="K8418" t="str">
            <v>OTECEL</v>
          </cell>
          <cell r="L8418" t="str">
            <v>AVDA SIMON BOLIVAR Y VIA NAYON CONJUNTO CORPORATIVO EKOPARK TORRE 3 TELEFONICA</v>
          </cell>
          <cell r="M8418" t="str">
            <v/>
          </cell>
          <cell r="N8418" t="str">
            <v>098299225</v>
          </cell>
          <cell r="O8418" t="str">
            <v/>
          </cell>
          <cell r="P8418" t="str">
            <v>QUITO</v>
          </cell>
          <cell r="Q8418" t="str">
            <v>QUITO</v>
          </cell>
          <cell r="R8418" t="str">
            <v>PICHINCHA</v>
          </cell>
          <cell r="T8418" t="str">
            <v>FLEXTRANS UIO</v>
          </cell>
          <cell r="U8418" t="str">
            <v>FLEXNETUIO_LOCAL</v>
          </cell>
          <cell r="V8418">
            <v>1</v>
          </cell>
          <cell r="W8418">
            <v>1</v>
          </cell>
          <cell r="X8418" t="str">
            <v>FLEXNET ECUADOR - MDELIVERY</v>
          </cell>
          <cell r="Y8418" t="str">
            <v>CALLE 28 DE JUNIO S/N Y GARCIA MORENO ENTRADA LLANO GRANDE</v>
          </cell>
        </row>
        <row r="8419">
          <cell r="A8419" t="str">
            <v>TK-7570</v>
          </cell>
          <cell r="B8419">
            <v>488503</v>
          </cell>
          <cell r="C8419" t="str">
            <v>TK-7570</v>
          </cell>
          <cell r="D8419" t="str">
            <v>MDELIVERY</v>
          </cell>
          <cell r="E8419" t="str">
            <v>DESPACHO</v>
          </cell>
          <cell r="F8419" t="str">
            <v>EXPRESS</v>
          </cell>
          <cell r="G8419" t="str">
            <v/>
          </cell>
          <cell r="H8419">
            <v>44924</v>
          </cell>
          <cell r="I8419" t="str">
            <v>ENTREGADO</v>
          </cell>
          <cell r="J8419">
            <v>44935</v>
          </cell>
          <cell r="K8419" t="str">
            <v>OTECEL</v>
          </cell>
          <cell r="L8419" t="str">
            <v>AVDA SIMON BOLIVAR Y VIA NAYON CONJUNTO CORPORATIVO EKOPARK TORRE 3 TELEFONICA</v>
          </cell>
          <cell r="M8419" t="str">
            <v/>
          </cell>
          <cell r="N8419" t="str">
            <v>098299225</v>
          </cell>
          <cell r="O8419" t="str">
            <v/>
          </cell>
          <cell r="P8419" t="str">
            <v>QUITO</v>
          </cell>
          <cell r="Q8419" t="str">
            <v>QUITO</v>
          </cell>
          <cell r="R8419" t="str">
            <v>PICHINCHA</v>
          </cell>
          <cell r="T8419" t="str">
            <v>FLEXTRANS UIO</v>
          </cell>
          <cell r="U8419" t="str">
            <v>FLEXNETUIO_LOCAL</v>
          </cell>
          <cell r="V8419">
            <v>1</v>
          </cell>
          <cell r="W8419">
            <v>1</v>
          </cell>
          <cell r="X8419" t="str">
            <v>FLEXNET ECUADOR - MDELIVERY</v>
          </cell>
          <cell r="Y8419" t="str">
            <v>CALLE 28 DE JUNIO S/N Y GARCIA MORENO ENTRADA LLANO GRANDE</v>
          </cell>
        </row>
        <row r="8420">
          <cell r="A8420" t="str">
            <v>414498347</v>
          </cell>
          <cell r="B8420">
            <v>488455</v>
          </cell>
          <cell r="C8420" t="str">
            <v>414498347</v>
          </cell>
          <cell r="D8420" t="str">
            <v>FLEXTUENTI</v>
          </cell>
          <cell r="E8420" t="str">
            <v>DESPACHO</v>
          </cell>
          <cell r="F8420" t="str">
            <v>NORMAL</v>
          </cell>
          <cell r="G8420" t="str">
            <v>031080414498347</v>
          </cell>
          <cell r="H8420">
            <v>44924</v>
          </cell>
          <cell r="I8420" t="str">
            <v>ENTREGADO</v>
          </cell>
          <cell r="J8420">
            <v>44931</v>
          </cell>
          <cell r="K8420" t="str">
            <v>Jorge Luis Males</v>
          </cell>
          <cell r="L8420" t="str">
            <v>JORDAN CALLE LUIS ALBERTO DE LA TORRE  SN  CALLE  JUAN DE DIOS MORALES |</v>
          </cell>
          <cell r="M8420" t="str">
            <v>1003363700</v>
          </cell>
          <cell r="N8420" t="str">
            <v>0939211189/0984296333</v>
          </cell>
          <cell r="O8420" t="str">
            <v/>
          </cell>
          <cell r="P8420" t="str">
            <v>OTAVALO</v>
          </cell>
          <cell r="Q8420" t="str">
            <v>OTAVALO</v>
          </cell>
          <cell r="R8420" t="str">
            <v>IMBABURA</v>
          </cell>
          <cell r="T8420" t="str">
            <v>TRAMACO</v>
          </cell>
          <cell r="U8420" t="str">
            <v>FLEXNETUIO_PROVINCIA</v>
          </cell>
          <cell r="V8420">
            <v>1</v>
          </cell>
          <cell r="W8420">
            <v>1</v>
          </cell>
          <cell r="X8420" t="str">
            <v>FLEXNET ECUADOR - FLEXTUENTI</v>
          </cell>
          <cell r="Y8420" t="str">
            <v>CALLE 28 DE JUNIO S/N Y GARCIA MORENO ENTRADA LLANO GRANDE</v>
          </cell>
        </row>
        <row r="8421">
          <cell r="A8421" t="str">
            <v>414498374</v>
          </cell>
          <cell r="B8421">
            <v>488459</v>
          </cell>
          <cell r="C8421" t="str">
            <v>414498374</v>
          </cell>
          <cell r="D8421" t="str">
            <v>FLEXTUENTI</v>
          </cell>
          <cell r="E8421" t="str">
            <v>DESPACHO</v>
          </cell>
          <cell r="F8421" t="str">
            <v>DERIVADO PICK UP</v>
          </cell>
          <cell r="G8421" t="str">
            <v>031080414498374</v>
          </cell>
          <cell r="H8421">
            <v>44924</v>
          </cell>
          <cell r="I8421" t="str">
            <v>ENTREGADO</v>
          </cell>
          <cell r="J8421">
            <v>44929</v>
          </cell>
          <cell r="K8421" t="str">
            <v>Alfredo Cedeno</v>
          </cell>
          <cell r="L8421" t="str">
            <v>OFICINA TRAMACO PUNTO DE ATENCION SAN MARINO</v>
          </cell>
          <cell r="M8421" t="str">
            <v>0952310225</v>
          </cell>
          <cell r="N8421" t="str">
            <v>0962696350/0992606810</v>
          </cell>
          <cell r="O8421" t="str">
            <v/>
          </cell>
          <cell r="P8421" t="str">
            <v>GUAYAQUIL</v>
          </cell>
          <cell r="Q8421" t="str">
            <v>GUAYAQUIL</v>
          </cell>
          <cell r="R8421" t="str">
            <v>GUAYAS</v>
          </cell>
          <cell r="T8421" t="str">
            <v>TRAMACO</v>
          </cell>
          <cell r="U8421" t="str">
            <v>FLEXNETUIO_GYE</v>
          </cell>
          <cell r="V8421">
            <v>1</v>
          </cell>
          <cell r="W8421">
            <v>1</v>
          </cell>
          <cell r="X8421" t="str">
            <v>FLEXNET ECUADOR - FLEXTUENTI</v>
          </cell>
          <cell r="Y8421" t="str">
            <v>CALLE 28 DE JUNIO S/N Y GARCIA MORENO ENTRADA LLANO GRANDE</v>
          </cell>
        </row>
        <row r="8422">
          <cell r="A8422" t="str">
            <v>414498389</v>
          </cell>
          <cell r="B8422">
            <v>488461</v>
          </cell>
          <cell r="C8422" t="str">
            <v>414498389</v>
          </cell>
          <cell r="D8422" t="str">
            <v>FLEXTUENTI</v>
          </cell>
          <cell r="E8422" t="str">
            <v>DESPACHO</v>
          </cell>
          <cell r="F8422" t="str">
            <v>DERIVADO PICK UP</v>
          </cell>
          <cell r="G8422" t="str">
            <v>031080414498389</v>
          </cell>
          <cell r="H8422">
            <v>44924</v>
          </cell>
          <cell r="I8422" t="str">
            <v>ENTREGADO</v>
          </cell>
          <cell r="J8422">
            <v>44932</v>
          </cell>
          <cell r="K8422" t="str">
            <v>Aaron Plaza</v>
          </cell>
          <cell r="L8422" t="str">
            <v>OFICINA TRAMACO PUNTO DE ATENCION SAN MARINO</v>
          </cell>
          <cell r="M8422" t="str">
            <v>0954146353</v>
          </cell>
          <cell r="N8422" t="str">
            <v>0990365208/0982313191</v>
          </cell>
          <cell r="O8422" t="str">
            <v/>
          </cell>
          <cell r="P8422" t="str">
            <v>GUAYAQUIL</v>
          </cell>
          <cell r="Q8422" t="str">
            <v>GUAYAQUIL</v>
          </cell>
          <cell r="R8422" t="str">
            <v>GUAYAS</v>
          </cell>
          <cell r="T8422" t="str">
            <v>TRAMACO</v>
          </cell>
          <cell r="U8422" t="str">
            <v>FLEXNETUIO_GYE</v>
          </cell>
          <cell r="V8422">
            <v>1</v>
          </cell>
          <cell r="W8422">
            <v>1</v>
          </cell>
          <cell r="X8422" t="str">
            <v>FLEXNET ECUADOR - FLEXTUENTI</v>
          </cell>
          <cell r="Y8422" t="str">
            <v>CALLE 28 DE JUNIO S/N Y GARCIA MORENO ENTRADA LLANO GRANDE</v>
          </cell>
        </row>
        <row r="8423">
          <cell r="A8423" t="str">
            <v>414498390</v>
          </cell>
          <cell r="B8423">
            <v>488462</v>
          </cell>
          <cell r="C8423" t="str">
            <v>414498390</v>
          </cell>
          <cell r="D8423" t="str">
            <v>FLEXTUENTI</v>
          </cell>
          <cell r="E8423" t="str">
            <v>DESPACHO</v>
          </cell>
          <cell r="F8423" t="str">
            <v>NORMAL</v>
          </cell>
          <cell r="G8423" t="str">
            <v>FT77163</v>
          </cell>
          <cell r="H8423">
            <v>44924</v>
          </cell>
          <cell r="I8423" t="str">
            <v>ENTREGADO</v>
          </cell>
          <cell r="J8423">
            <v>44929</v>
          </cell>
          <cell r="K8423" t="str">
            <v>Edgar Rolando Jacome Aillon</v>
          </cell>
          <cell r="L8423" t="str">
            <v>KENNEDY  CALLE MARIANO BUSTAMANTE E8 22  AV 6 DE DICIEMBRE</v>
          </cell>
          <cell r="M8423" t="str">
            <v>1715831242</v>
          </cell>
          <cell r="N8423" t="str">
            <v>0983091078/0999061914</v>
          </cell>
          <cell r="O8423" t="str">
            <v/>
          </cell>
          <cell r="P8423" t="str">
            <v>QUITO</v>
          </cell>
          <cell r="Q8423" t="str">
            <v>QUITO</v>
          </cell>
          <cell r="R8423" t="str">
            <v>PICHINCHA</v>
          </cell>
          <cell r="U8423" t="str">
            <v>FLEXNETUIO_LOCAL</v>
          </cell>
          <cell r="V8423">
            <v>1</v>
          </cell>
          <cell r="W8423">
            <v>1</v>
          </cell>
          <cell r="X8423" t="str">
            <v>FLEXNET ECUADOR - FLEXTUENTI</v>
          </cell>
          <cell r="Y8423" t="str">
            <v>CALLE 28 DE JUNIO S/N Y GARCIA MORENO ENTRADA LLANO GRANDE</v>
          </cell>
        </row>
        <row r="8424">
          <cell r="A8424" t="str">
            <v>414498396</v>
          </cell>
          <cell r="B8424">
            <v>488463</v>
          </cell>
          <cell r="C8424" t="str">
            <v>414498396</v>
          </cell>
          <cell r="D8424" t="str">
            <v>FLEXTUENTI</v>
          </cell>
          <cell r="E8424" t="str">
            <v>DESPACHO</v>
          </cell>
          <cell r="F8424" t="str">
            <v>NORMAL</v>
          </cell>
          <cell r="G8424" t="str">
            <v>FT77162</v>
          </cell>
          <cell r="H8424">
            <v>44924</v>
          </cell>
          <cell r="I8424" t="str">
            <v>ENTREGADO</v>
          </cell>
          <cell r="J8424">
            <v>44930</v>
          </cell>
          <cell r="K8424" t="str">
            <v>Henry David Aviles</v>
          </cell>
          <cell r="L8424" t="str">
            <v>SOLANDA  CALLE S21A  S21 34  CALLE JOSE ABARCAS</v>
          </cell>
          <cell r="M8424" t="str">
            <v>0201341898</v>
          </cell>
          <cell r="N8424" t="str">
            <v>0992687092/0992607027</v>
          </cell>
          <cell r="O8424" t="str">
            <v/>
          </cell>
          <cell r="P8424" t="str">
            <v>QUITO</v>
          </cell>
          <cell r="Q8424" t="str">
            <v>QUITO</v>
          </cell>
          <cell r="R8424" t="str">
            <v>PICHINCHA</v>
          </cell>
          <cell r="T8424" t="str">
            <v>FLEXTRANS UIO</v>
          </cell>
          <cell r="U8424" t="str">
            <v>FLEXNETUIO_LOCAL</v>
          </cell>
          <cell r="V8424">
            <v>1</v>
          </cell>
          <cell r="W8424">
            <v>1</v>
          </cell>
          <cell r="X8424" t="str">
            <v>FLEXNET ECUADOR - FLEXTUENTI</v>
          </cell>
          <cell r="Y8424" t="str">
            <v>CALLE 28 DE JUNIO S/N Y GARCIA MORENO ENTRADA LLANO GRANDE</v>
          </cell>
        </row>
        <row r="8425">
          <cell r="A8425" t="str">
            <v>414518203</v>
          </cell>
          <cell r="B8425">
            <v>488468</v>
          </cell>
          <cell r="C8425" t="str">
            <v>414518203</v>
          </cell>
          <cell r="D8425" t="str">
            <v>FLEXTUENTI</v>
          </cell>
          <cell r="E8425" t="str">
            <v>DESPACHO</v>
          </cell>
          <cell r="F8425" t="str">
            <v>NORMAL</v>
          </cell>
          <cell r="G8425" t="str">
            <v>031080414518203</v>
          </cell>
          <cell r="H8425">
            <v>44924</v>
          </cell>
          <cell r="I8425" t="str">
            <v>ENTREGADO</v>
          </cell>
          <cell r="J8425">
            <v>44929</v>
          </cell>
          <cell r="K8425" t="str">
            <v>Maria Serrano</v>
          </cell>
          <cell r="L8425" t="str">
            <v>LA AURORA  AV LEON FEBRES CORDERO  MZ 7  V34  SN</v>
          </cell>
          <cell r="M8425" t="str">
            <v>0912387867</v>
          </cell>
          <cell r="N8425" t="str">
            <v>0979497306/0979497306</v>
          </cell>
          <cell r="O8425" t="str">
            <v/>
          </cell>
          <cell r="P8425" t="str">
            <v>DAULE</v>
          </cell>
          <cell r="Q8425" t="str">
            <v>DAULE</v>
          </cell>
          <cell r="R8425" t="str">
            <v>GUAYAS</v>
          </cell>
          <cell r="T8425" t="str">
            <v>TRAMACO</v>
          </cell>
          <cell r="U8425" t="str">
            <v>FLEXNETUIO_PROVINCIA</v>
          </cell>
          <cell r="V8425">
            <v>1</v>
          </cell>
          <cell r="W8425">
            <v>1</v>
          </cell>
          <cell r="X8425" t="str">
            <v>FLEXNET ECUADOR - FLEXTUENTI</v>
          </cell>
          <cell r="Y8425" t="str">
            <v>CALLE 28 DE JUNIO S/N Y GARCIA MORENO ENTRADA LLANO GRANDE</v>
          </cell>
        </row>
        <row r="8426">
          <cell r="A8426" t="str">
            <v>414518757</v>
          </cell>
          <cell r="B8426">
            <v>488480</v>
          </cell>
          <cell r="C8426" t="str">
            <v>414518757</v>
          </cell>
          <cell r="D8426" t="str">
            <v>FLEXTUENTI</v>
          </cell>
          <cell r="E8426" t="str">
            <v>DESPACHO</v>
          </cell>
          <cell r="F8426" t="str">
            <v>NORMAL</v>
          </cell>
          <cell r="G8426" t="str">
            <v>FT77152</v>
          </cell>
          <cell r="H8426">
            <v>44924</v>
          </cell>
          <cell r="I8426" t="str">
            <v>ENTREGADO</v>
          </cell>
          <cell r="J8426">
            <v>44931</v>
          </cell>
          <cell r="K8426" t="str">
            <v>Claudia Beltran</v>
          </cell>
          <cell r="L8426" t="str">
            <v>LLANO CHICO  CALLE LUIS  HINOJOSA CASA 35  AV CARAPUNGO</v>
          </cell>
          <cell r="M8426" t="str">
            <v>1711136117</v>
          </cell>
          <cell r="N8426" t="str">
            <v>0997776931/0992057718</v>
          </cell>
          <cell r="O8426" t="str">
            <v/>
          </cell>
          <cell r="P8426" t="str">
            <v>QUITO</v>
          </cell>
          <cell r="Q8426" t="str">
            <v>QUITO</v>
          </cell>
          <cell r="R8426" t="str">
            <v>PICHINCHA</v>
          </cell>
          <cell r="T8426" t="str">
            <v>FLEXTRANS UIO</v>
          </cell>
          <cell r="U8426" t="str">
            <v>FLEXNETUIO_LOCAL</v>
          </cell>
          <cell r="V8426">
            <v>1</v>
          </cell>
          <cell r="W8426">
            <v>1</v>
          </cell>
          <cell r="X8426" t="str">
            <v>FLEXNET ECUADOR - FLEXTUENTI</v>
          </cell>
          <cell r="Y8426" t="str">
            <v>CALLE 28 DE JUNIO S/N Y GARCIA MORENO ENTRADA LLANO GRANDE</v>
          </cell>
        </row>
        <row r="8427">
          <cell r="A8427" t="str">
            <v>2480439</v>
          </cell>
          <cell r="B8427">
            <v>488443</v>
          </cell>
          <cell r="C8427" t="str">
            <v>2480439</v>
          </cell>
          <cell r="D8427" t="str">
            <v>MDELIVERY</v>
          </cell>
          <cell r="E8427" t="str">
            <v>DESPACHO</v>
          </cell>
          <cell r="F8427" t="str">
            <v>NORMAL</v>
          </cell>
          <cell r="G8427" t="str">
            <v>031080002480439</v>
          </cell>
          <cell r="H8427">
            <v>44924</v>
          </cell>
          <cell r="I8427" t="str">
            <v>ENTREGADO</v>
          </cell>
          <cell r="J8427">
            <v>44930</v>
          </cell>
          <cell r="K8427" t="str">
            <v>LUIS ANGEL RIVERA CEDENO_LUIS ANGEL RIVERA CEDENO</v>
          </cell>
          <cell r="L8427" t="str">
            <v>PORTETE 3500 Y TUNGURAHUA DIAGONAL A SABOR MANABITA AGENCIA TRAMACO</v>
          </cell>
          <cell r="M8427" t="str">
            <v>0931413777001</v>
          </cell>
          <cell r="N8427" t="str">
            <v>0962756711</v>
          </cell>
          <cell r="O8427" t="str">
            <v/>
          </cell>
          <cell r="P8427" t="str">
            <v>GUAYAQUIL</v>
          </cell>
          <cell r="Q8427" t="str">
            <v>GUAYAQUIL</v>
          </cell>
          <cell r="R8427" t="str">
            <v>GUAYAS</v>
          </cell>
          <cell r="T8427" t="str">
            <v>TRAMACO</v>
          </cell>
          <cell r="U8427" t="str">
            <v>FLEXNETUIO_GYE</v>
          </cell>
          <cell r="V8427">
            <v>1</v>
          </cell>
          <cell r="W8427">
            <v>1</v>
          </cell>
          <cell r="X8427" t="str">
            <v>FLEXNET ECUADOR - MDELIVERY</v>
          </cell>
          <cell r="Y8427" t="str">
            <v>CALLE 28 DE JUNIO S/N Y GARCIA MORENO ENTRADA LLANO GRANDE</v>
          </cell>
        </row>
        <row r="8428">
          <cell r="A8428" t="str">
            <v>2480440</v>
          </cell>
          <cell r="B8428">
            <v>488444</v>
          </cell>
          <cell r="C8428" t="str">
            <v>2480440</v>
          </cell>
          <cell r="D8428" t="str">
            <v>MDELIVERY</v>
          </cell>
          <cell r="E8428" t="str">
            <v>DESPACHO</v>
          </cell>
          <cell r="F8428" t="str">
            <v>NORMAL</v>
          </cell>
          <cell r="G8428" t="str">
            <v>FT77189</v>
          </cell>
          <cell r="H8428">
            <v>44924</v>
          </cell>
          <cell r="I8428" t="str">
            <v>ENTREGADO</v>
          </cell>
          <cell r="J8428">
            <v>44929</v>
          </cell>
          <cell r="K8428" t="str">
            <v>Maria Jose Samaniego_COOPERATIVA DE AHORRO Y CREDITO DE LOS EMPLEADOS D</v>
          </cell>
          <cell r="L8428" t="str">
            <v xml:space="preserve"> PICHINCHA QUITO Av francisco De Orellana Parroquia Cumbaya Cerveceria Nacional Cn S a Planta Cumbaya </v>
          </cell>
          <cell r="M8428" t="str">
            <v>0992660368001</v>
          </cell>
          <cell r="N8428" t="str">
            <v>995231090</v>
          </cell>
          <cell r="O8428" t="str">
            <v/>
          </cell>
          <cell r="P8428" t="str">
            <v>QUITO</v>
          </cell>
          <cell r="Q8428" t="str">
            <v>QUITO</v>
          </cell>
          <cell r="R8428" t="str">
            <v>PICHINCHA</v>
          </cell>
          <cell r="T8428" t="str">
            <v>FLEXTRANS UIO</v>
          </cell>
          <cell r="U8428" t="str">
            <v>FLEXNETUIO_LOCAL</v>
          </cell>
          <cell r="V8428">
            <v>1</v>
          </cell>
          <cell r="W8428">
            <v>1</v>
          </cell>
          <cell r="X8428" t="str">
            <v>FLEXNET ECUADOR - MDELIVERY</v>
          </cell>
          <cell r="Y8428" t="str">
            <v>CALLE 28 DE JUNIO S/N Y GARCIA MORENO ENTRADA LLANO GRANDE</v>
          </cell>
        </row>
        <row r="8429">
          <cell r="A8429" t="str">
            <v>2480365</v>
          </cell>
          <cell r="B8429">
            <v>488427</v>
          </cell>
          <cell r="C8429" t="str">
            <v>2480365</v>
          </cell>
          <cell r="D8429" t="str">
            <v>MDELIVERY</v>
          </cell>
          <cell r="E8429" t="str">
            <v>DESPACHO</v>
          </cell>
          <cell r="F8429" t="str">
            <v>NORMAL</v>
          </cell>
          <cell r="G8429" t="str">
            <v>FT77176</v>
          </cell>
          <cell r="H8429">
            <v>44924</v>
          </cell>
          <cell r="I8429" t="str">
            <v>ENTREGADO</v>
          </cell>
          <cell r="J8429">
            <v>44930</v>
          </cell>
          <cell r="K8429" t="str">
            <v xml:space="preserve">Juan Francisco Lopez G _GRUPOFARMA DEL ECUADOR S A </v>
          </cell>
          <cell r="L8429" t="str">
            <v>Av Amazonas 1014 y AV NNUU Ed La Previsora Torre A Piso 9 Oficina 902 Quito Ecuador</v>
          </cell>
          <cell r="M8429" t="str">
            <v>1791304721001</v>
          </cell>
          <cell r="N8429" t="str">
            <v>0995947760</v>
          </cell>
          <cell r="O8429" t="str">
            <v/>
          </cell>
          <cell r="P8429" t="str">
            <v>QUITO</v>
          </cell>
          <cell r="Q8429" t="str">
            <v>QUITO</v>
          </cell>
          <cell r="R8429" t="str">
            <v>PICHINCHA</v>
          </cell>
          <cell r="T8429" t="str">
            <v>FLEXTRANS UIO</v>
          </cell>
          <cell r="U8429" t="str">
            <v>FLEXNETUIO_LOCAL</v>
          </cell>
          <cell r="V8429">
            <v>1</v>
          </cell>
          <cell r="W8429">
            <v>1</v>
          </cell>
          <cell r="X8429" t="str">
            <v>FLEXNET ECUADOR - MDELIVERY</v>
          </cell>
          <cell r="Y8429" t="str">
            <v>CALLE 28 DE JUNIO S/N Y GARCIA MORENO ENTRADA LLANO GRANDE</v>
          </cell>
        </row>
        <row r="8430">
          <cell r="A8430" t="str">
            <v>2480380</v>
          </cell>
          <cell r="B8430">
            <v>488429</v>
          </cell>
          <cell r="C8430" t="str">
            <v>2480380</v>
          </cell>
          <cell r="D8430" t="str">
            <v>MDELIVERY</v>
          </cell>
          <cell r="E8430" t="str">
            <v>DESPACHO</v>
          </cell>
          <cell r="F8430" t="str">
            <v>NORMAL</v>
          </cell>
          <cell r="G8430" t="str">
            <v>FT77475</v>
          </cell>
          <cell r="H8430">
            <v>44924</v>
          </cell>
          <cell r="I8430" t="str">
            <v>ENTREGADO</v>
          </cell>
          <cell r="J8430">
            <v>44930</v>
          </cell>
          <cell r="K8430" t="str">
            <v>MIREYA MORALES_SYNERGY RE SA INTERMEDIARIOS DE REASEGUROS</v>
          </cell>
          <cell r="L8430" t="str">
            <v>AVENIDA SHIRYS N34-152 Y HOLANDA EDIFICIO SHIRY CENTER, - QUITO.</v>
          </cell>
          <cell r="M8430" t="str">
            <v>1792381169001</v>
          </cell>
          <cell r="N8430" t="str">
            <v>0992738037</v>
          </cell>
          <cell r="P8430" t="str">
            <v>QUITO</v>
          </cell>
          <cell r="Q8430" t="str">
            <v>QUITO</v>
          </cell>
          <cell r="R8430" t="str">
            <v>PICHINCHA</v>
          </cell>
          <cell r="T8430" t="str">
            <v>FLEXTRANS UIO</v>
          </cell>
          <cell r="U8430" t="str">
            <v>FLEXNETUIO_LOCAL</v>
          </cell>
          <cell r="V8430">
            <v>1</v>
          </cell>
          <cell r="W8430">
            <v>1</v>
          </cell>
          <cell r="X8430" t="str">
            <v>FLEXNET ECUADOR - MDELIVERY</v>
          </cell>
          <cell r="Y8430" t="str">
            <v>CALLE 28 DE JUNIO S/N Y GARCIA MORENO ENTRADA LLANO GRANDE</v>
          </cell>
        </row>
        <row r="8431">
          <cell r="A8431" t="str">
            <v>2022-12960</v>
          </cell>
          <cell r="B8431">
            <v>488421</v>
          </cell>
          <cell r="C8431" t="str">
            <v>2022-12960</v>
          </cell>
          <cell r="D8431" t="str">
            <v>MOVISTAR</v>
          </cell>
          <cell r="E8431" t="str">
            <v>DESPACHO</v>
          </cell>
          <cell r="F8431" t="str">
            <v>NORMAL</v>
          </cell>
          <cell r="G8431" t="str">
            <v>031080202212960</v>
          </cell>
          <cell r="H8431">
            <v>44924</v>
          </cell>
          <cell r="I8431" t="str">
            <v>ENTREGADO</v>
          </cell>
          <cell r="J8431">
            <v>44929</v>
          </cell>
          <cell r="K8431" t="str">
            <v>NORPHONE C.C. PASEO SHOPPING LA LIBERTAD_LOURDES BRAVO</v>
          </cell>
          <cell r="L8431" t="str">
            <v xml:space="preserve">C.C. EL PASEO SHOPPING LA PENINSULA LOCAL 1 PLANTA BAJA BARRIO SAN FRANCISCO MZ 38. CALLE 9 </v>
          </cell>
          <cell r="M8431" t="str">
            <v>1091717898001</v>
          </cell>
          <cell r="N8431" t="str">
            <v>984246089</v>
          </cell>
          <cell r="O8431" t="str">
            <v/>
          </cell>
          <cell r="P8431" t="str">
            <v>LA LIBERTAD</v>
          </cell>
          <cell r="Q8431" t="str">
            <v>LA LIBERTAD</v>
          </cell>
          <cell r="R8431" t="str">
            <v>SANTA ELENA</v>
          </cell>
          <cell r="T8431" t="str">
            <v>TRAMACO</v>
          </cell>
          <cell r="U8431" t="str">
            <v>FLEXNETUIO_PROVINCIA</v>
          </cell>
          <cell r="V8431">
            <v>1</v>
          </cell>
          <cell r="W8431">
            <v>1</v>
          </cell>
          <cell r="X8431" t="str">
            <v>FLEXNET ECUADOR - MOVISTAR</v>
          </cell>
          <cell r="Y8431" t="str">
            <v>CALLE 28 DE JUNIO S/N Y GARCIA MORENO ENTRADA LLANO GRANDE</v>
          </cell>
        </row>
        <row r="8432">
          <cell r="A8432" t="str">
            <v>2480317</v>
          </cell>
          <cell r="B8432">
            <v>488346</v>
          </cell>
          <cell r="C8432" t="str">
            <v>2480317</v>
          </cell>
          <cell r="D8432" t="str">
            <v>MDELIVERY</v>
          </cell>
          <cell r="E8432" t="str">
            <v>DESPACHO</v>
          </cell>
          <cell r="F8432" t="str">
            <v>NORMAL</v>
          </cell>
          <cell r="G8432" t="str">
            <v>TF91256 / 031080002480317</v>
          </cell>
          <cell r="H8432">
            <v>44924</v>
          </cell>
          <cell r="I8432" t="str">
            <v>ENTREGADO</v>
          </cell>
          <cell r="J8432">
            <v>44936</v>
          </cell>
          <cell r="K8432" t="str">
            <v>ISRAEL DE JESUS BAQUERIZO CARBO O ESTEFANY CASTILLO_ISRAEL DE JESUS BAQUERIZO CARBO</v>
          </cell>
          <cell r="L8432" t="str">
            <v>AV 36B Y EL PAN ADELANTE DEL COMEDOR DAYRA FOOD S 24 Y LA S ENTRANDO POR LA 29</v>
          </cell>
          <cell r="M8432" t="str">
            <v>0956914691001</v>
          </cell>
          <cell r="N8432" t="str">
            <v>0998350374/0994825447</v>
          </cell>
          <cell r="P8432" t="str">
            <v>GUAYAQUIL</v>
          </cell>
          <cell r="Q8432" t="str">
            <v>GUAYAQUIL</v>
          </cell>
          <cell r="R8432" t="str">
            <v>GUAYAS</v>
          </cell>
          <cell r="T8432" t="str">
            <v>TRAMACO</v>
          </cell>
          <cell r="U8432" t="str">
            <v>FLEXNETUIO_GYE</v>
          </cell>
          <cell r="V8432">
            <v>1</v>
          </cell>
          <cell r="W8432">
            <v>1</v>
          </cell>
          <cell r="X8432" t="str">
            <v>FLEXNET ECUADOR - MDELIVERY</v>
          </cell>
          <cell r="Y8432" t="str">
            <v>CALLE 28 DE JUNIO S/N Y GARCIA MORENO ENTRADA LLANO GRANDE</v>
          </cell>
        </row>
        <row r="8433">
          <cell r="A8433" t="str">
            <v>2480150</v>
          </cell>
          <cell r="B8433">
            <v>488283</v>
          </cell>
          <cell r="C8433" t="str">
            <v>2480150</v>
          </cell>
          <cell r="D8433" t="str">
            <v>MDELIVERY</v>
          </cell>
          <cell r="E8433" t="str">
            <v>DESPACHO</v>
          </cell>
          <cell r="F8433" t="str">
            <v>NORMAL</v>
          </cell>
          <cell r="G8433" t="str">
            <v>TF91221</v>
          </cell>
          <cell r="H8433">
            <v>44924</v>
          </cell>
          <cell r="I8433" t="str">
            <v>ENTREGADO</v>
          </cell>
          <cell r="J8433">
            <v>44930</v>
          </cell>
          <cell r="K8433" t="str">
            <v>ANGEL ANTONIO NAVIA MORAN_ANGEL ANTONIO NAVIA MORAN</v>
          </cell>
          <cell r="L8433" t="str">
            <v>AVENIDA FRANCISO DE ORELLANA, URB ESTRELLA DEL MAR MZ 2 VILLA 29 FRENTE AL POLIDEPORTIVO EMELEC</v>
          </cell>
          <cell r="M8433" t="str">
            <v>0802529073001</v>
          </cell>
          <cell r="N8433" t="str">
            <v>0996143659 / 0967654140</v>
          </cell>
          <cell r="P8433" t="str">
            <v>GUAYAQUIL</v>
          </cell>
          <cell r="Q8433" t="str">
            <v>GUAYAQUIL</v>
          </cell>
          <cell r="R8433" t="str">
            <v>GUAYAS</v>
          </cell>
          <cell r="T8433" t="str">
            <v>FLEXTRANS GYE</v>
          </cell>
          <cell r="U8433" t="str">
            <v>FLEXNETUIO_GYE</v>
          </cell>
          <cell r="V8433">
            <v>1</v>
          </cell>
          <cell r="W8433">
            <v>1</v>
          </cell>
          <cell r="X8433" t="str">
            <v>FLEXNET ECUADOR - MDELIVERY</v>
          </cell>
          <cell r="Y8433" t="str">
            <v>CALLE 28 DE JUNIO S/N Y GARCIA MORENO ENTRADA LLANO GRANDE</v>
          </cell>
        </row>
        <row r="8434">
          <cell r="A8434" t="str">
            <v>2480153</v>
          </cell>
          <cell r="B8434">
            <v>488285</v>
          </cell>
          <cell r="C8434" t="str">
            <v>2480153</v>
          </cell>
          <cell r="D8434" t="str">
            <v>MDELIVERY</v>
          </cell>
          <cell r="E8434" t="str">
            <v>DESPACHO</v>
          </cell>
          <cell r="F8434" t="str">
            <v>NORMAL</v>
          </cell>
          <cell r="G8434" t="str">
            <v>031080002480153</v>
          </cell>
          <cell r="H8434">
            <v>44924</v>
          </cell>
          <cell r="I8434" t="str">
            <v>ENTREGADO</v>
          </cell>
          <cell r="J8434">
            <v>44929</v>
          </cell>
          <cell r="K8434" t="str">
            <v>Mario Armando QuiNonez Quichimbo_COOPERATIVA DE AHORRO Y CREDITO DE LOS EMPLEADOS D</v>
          </cell>
          <cell r="L8434" t="str">
            <v xml:space="preserve"> GUAYAS GUAYAQUIL km 16 5 via a Daule Planta de Cerveceria nacional km 16 5 via a Daule Planta de Cerveceria nacional </v>
          </cell>
          <cell r="M8434" t="str">
            <v>0992660368001</v>
          </cell>
          <cell r="N8434" t="str">
            <v>0989736061</v>
          </cell>
          <cell r="O8434" t="str">
            <v/>
          </cell>
          <cell r="P8434" t="str">
            <v>GUAYAQUIL</v>
          </cell>
          <cell r="Q8434" t="str">
            <v>GUAYAQUIL</v>
          </cell>
          <cell r="R8434" t="str">
            <v>GUAYAS</v>
          </cell>
          <cell r="T8434" t="str">
            <v>TRAMACO</v>
          </cell>
          <cell r="U8434" t="str">
            <v>FLEXNETUIO_GYE</v>
          </cell>
          <cell r="V8434">
            <v>1</v>
          </cell>
          <cell r="W8434">
            <v>1</v>
          </cell>
          <cell r="X8434" t="str">
            <v>FLEXNET ECUADOR - MDELIVERY</v>
          </cell>
          <cell r="Y8434" t="str">
            <v>CALLE 28 DE JUNIO S/N Y GARCIA MORENO ENTRADA LLANO GRANDE</v>
          </cell>
        </row>
        <row r="8435">
          <cell r="A8435" t="str">
            <v>2480158</v>
          </cell>
          <cell r="B8435">
            <v>488288</v>
          </cell>
          <cell r="C8435" t="str">
            <v>2480158</v>
          </cell>
          <cell r="D8435" t="str">
            <v>MDELIVERY</v>
          </cell>
          <cell r="E8435" t="str">
            <v>DESPACHO</v>
          </cell>
          <cell r="F8435" t="str">
            <v>NORMAL</v>
          </cell>
          <cell r="G8435" t="str">
            <v>TF91236</v>
          </cell>
          <cell r="H8435">
            <v>44924</v>
          </cell>
          <cell r="I8435" t="str">
            <v>ENTREGADO</v>
          </cell>
          <cell r="J8435">
            <v>44930</v>
          </cell>
          <cell r="K8435" t="str">
            <v xml:space="preserve">Ines Robles_ LICEO BILINGUE LOS ANDES BILOSAN S A </v>
          </cell>
          <cell r="L8435" t="str">
            <v>Mapasingue oeste Av primera solar 4 y calle quinta</v>
          </cell>
          <cell r="M8435" t="str">
            <v>0990830738001</v>
          </cell>
          <cell r="N8435" t="str">
            <v>982968325</v>
          </cell>
          <cell r="O8435" t="str">
            <v/>
          </cell>
          <cell r="P8435" t="str">
            <v>GUAYAQUIL</v>
          </cell>
          <cell r="Q8435" t="str">
            <v>GUAYAQUIL</v>
          </cell>
          <cell r="R8435" t="str">
            <v>GUAYAS</v>
          </cell>
          <cell r="T8435" t="str">
            <v>ITSACOURIER</v>
          </cell>
          <cell r="U8435" t="str">
            <v>FLEXNETUIO_GYE</v>
          </cell>
          <cell r="V8435">
            <v>1</v>
          </cell>
          <cell r="W8435">
            <v>1</v>
          </cell>
          <cell r="X8435" t="str">
            <v>FLEXNET ECUADOR - MDELIVERY</v>
          </cell>
          <cell r="Y8435" t="str">
            <v>CALLE 28 DE JUNIO S/N Y GARCIA MORENO ENTRADA LLANO GRANDE</v>
          </cell>
        </row>
        <row r="8436">
          <cell r="A8436" t="str">
            <v>2480187</v>
          </cell>
          <cell r="B8436">
            <v>488300</v>
          </cell>
          <cell r="C8436" t="str">
            <v>2480187</v>
          </cell>
          <cell r="D8436" t="str">
            <v>MDELIVERY</v>
          </cell>
          <cell r="E8436" t="str">
            <v>DESPACHO</v>
          </cell>
          <cell r="F8436" t="str">
            <v>DERIVADO PICK UP</v>
          </cell>
          <cell r="G8436" t="str">
            <v>031080002480187</v>
          </cell>
          <cell r="H8436">
            <v>44924</v>
          </cell>
          <cell r="I8436" t="str">
            <v>ENTREGADO</v>
          </cell>
          <cell r="J8436">
            <v>44929</v>
          </cell>
          <cell r="K8436" t="str">
            <v>JARAMILLO VENEGAS JUAN CARLOS 0602494171_SILVIA MARITZA ESPINOZA AGUIRRE</v>
          </cell>
          <cell r="L8436" t="str">
            <v>PICHINCHA RETIRO AGENCIA TRAMACO MATRIZ MANUEL NAJAS OE1 346 Y JOAQUIN MANCHENO RETIRO AGENCIA TRAMACO MATRIZ</v>
          </cell>
          <cell r="M8436" t="str">
            <v>1707488704001</v>
          </cell>
          <cell r="N8436" t="str">
            <v>0986261451</v>
          </cell>
          <cell r="O8436" t="str">
            <v/>
          </cell>
          <cell r="P8436" t="str">
            <v>QUITO</v>
          </cell>
          <cell r="Q8436" t="str">
            <v>QUITO</v>
          </cell>
          <cell r="R8436" t="str">
            <v>PICHINCHA</v>
          </cell>
          <cell r="T8436" t="str">
            <v>TRAMACO</v>
          </cell>
          <cell r="U8436" t="str">
            <v>FLEXNETUIO_LOCAL</v>
          </cell>
          <cell r="V8436">
            <v>1</v>
          </cell>
          <cell r="W8436">
            <v>1</v>
          </cell>
          <cell r="X8436" t="str">
            <v>FLEXNET ECUADOR - MDELIVERY</v>
          </cell>
          <cell r="Y8436" t="str">
            <v>CALLE 28 DE JUNIO S/N Y GARCIA MORENO ENTRADA LLANO GRANDE</v>
          </cell>
        </row>
        <row r="8437">
          <cell r="A8437" t="str">
            <v>2480144</v>
          </cell>
          <cell r="B8437">
            <v>488259</v>
          </cell>
          <cell r="C8437" t="str">
            <v>2480144</v>
          </cell>
          <cell r="D8437" t="str">
            <v>MDELIVERY</v>
          </cell>
          <cell r="E8437" t="str">
            <v>DESPACHO</v>
          </cell>
          <cell r="F8437" t="str">
            <v>EXPRESS</v>
          </cell>
          <cell r="G8437" t="str">
            <v>TS8677</v>
          </cell>
          <cell r="H8437">
            <v>44924</v>
          </cell>
          <cell r="I8437" t="str">
            <v>ENTREGADO</v>
          </cell>
          <cell r="J8437">
            <v>44929</v>
          </cell>
          <cell r="K8437" t="str">
            <v>Pamela Llanes_SINDICATO UNICO DE TRABAJADORES DEL HOSPITAL ENRIQ</v>
          </cell>
          <cell r="L8437" t="str">
            <v>HOSPITAL ENRIQUE GARCeS AV CHILIBULO S N Y ENRIQUE GARCeS</v>
          </cell>
          <cell r="M8437" t="str">
            <v>1791700732001</v>
          </cell>
          <cell r="N8437" t="str">
            <v>0985793061</v>
          </cell>
          <cell r="O8437" t="str">
            <v/>
          </cell>
          <cell r="P8437" t="str">
            <v>QUITO</v>
          </cell>
          <cell r="Q8437" t="str">
            <v>QUITO</v>
          </cell>
          <cell r="R8437" t="str">
            <v>PICHINCHA</v>
          </cell>
          <cell r="T8437" t="str">
            <v>TRANSERVISS</v>
          </cell>
          <cell r="U8437" t="str">
            <v>FLEXNETUIO_LOCAL</v>
          </cell>
          <cell r="V8437">
            <v>1</v>
          </cell>
          <cell r="W8437">
            <v>1</v>
          </cell>
          <cell r="X8437" t="str">
            <v>FLEXNET ECUADOR - MDELIVERY</v>
          </cell>
          <cell r="Y8437" t="str">
            <v>CALLE 28 DE JUNIO S/N Y GARCIA MORENO ENTRADA LLANO GRANDE</v>
          </cell>
        </row>
        <row r="8438">
          <cell r="A8438" t="str">
            <v>4774293</v>
          </cell>
          <cell r="B8438">
            <v>488242</v>
          </cell>
          <cell r="C8438" t="str">
            <v>4774293</v>
          </cell>
          <cell r="D8438" t="str">
            <v>MDELIVERY</v>
          </cell>
          <cell r="E8438" t="str">
            <v>DESPACHO</v>
          </cell>
          <cell r="F8438" t="str">
            <v>DERIVADO PICK UP</v>
          </cell>
          <cell r="G8438" t="str">
            <v>031080004774293</v>
          </cell>
          <cell r="H8438">
            <v>44924</v>
          </cell>
          <cell r="I8438" t="str">
            <v>ENTREGADO</v>
          </cell>
          <cell r="J8438">
            <v>44931</v>
          </cell>
          <cell r="K8438" t="str">
            <v>JOSE MANUEL SUAREZ VELASTEGUI</v>
          </cell>
          <cell r="L8438" t="str">
            <v>OFICINA TRAMACO PUNTO DE ATENCION SAN MARINO</v>
          </cell>
          <cell r="M8438" t="str">
            <v>0927354738</v>
          </cell>
          <cell r="N8438" t="str">
            <v>0987679006</v>
          </cell>
          <cell r="O8438" t="str">
            <v>0987679006</v>
          </cell>
          <cell r="P8438" t="str">
            <v>GUAYAQUIL</v>
          </cell>
          <cell r="Q8438" t="str">
            <v>GUAYAQUIL</v>
          </cell>
          <cell r="R8438" t="str">
            <v>GUAYAS</v>
          </cell>
          <cell r="T8438" t="str">
            <v>TRAMACO</v>
          </cell>
          <cell r="U8438" t="str">
            <v>FLEXNETUIO_GYE</v>
          </cell>
          <cell r="V8438">
            <v>1</v>
          </cell>
          <cell r="W8438">
            <v>1</v>
          </cell>
          <cell r="X8438" t="str">
            <v>FLEXNET ECUADOR - MDELIVERY</v>
          </cell>
          <cell r="Y8438" t="str">
            <v>CALLE 28 DE JUNIO S/N Y GARCIA MORENO ENTRADA LLANO GRANDE</v>
          </cell>
        </row>
        <row r="8439">
          <cell r="A8439" t="str">
            <v>4774375</v>
          </cell>
          <cell r="B8439">
            <v>488243</v>
          </cell>
          <cell r="C8439" t="str">
            <v>4774375</v>
          </cell>
          <cell r="D8439" t="str">
            <v>MDELIVERY</v>
          </cell>
          <cell r="E8439" t="str">
            <v>DESPACHO</v>
          </cell>
          <cell r="F8439" t="str">
            <v>DERIVADO PICK UP</v>
          </cell>
          <cell r="G8439" t="str">
            <v>031080004774375</v>
          </cell>
          <cell r="H8439">
            <v>44924</v>
          </cell>
          <cell r="I8439" t="str">
            <v>ENTREGADO</v>
          </cell>
          <cell r="J8439">
            <v>44930</v>
          </cell>
          <cell r="K8439" t="str">
            <v>CECILIA JEMINA AVILA RAMIREZ</v>
          </cell>
          <cell r="L8439" t="str">
            <v>OFICINA TRAMACO PUNTO DE ATENCION SAN MARINO</v>
          </cell>
          <cell r="M8439" t="str">
            <v>1317816716</v>
          </cell>
          <cell r="N8439" t="str">
            <v>0990047387</v>
          </cell>
          <cell r="O8439" t="str">
            <v>0990047387</v>
          </cell>
          <cell r="P8439" t="str">
            <v>GUAYAQUIL</v>
          </cell>
          <cell r="Q8439" t="str">
            <v>GUAYAQUIL</v>
          </cell>
          <cell r="R8439" t="str">
            <v>GUAYAS</v>
          </cell>
          <cell r="T8439" t="str">
            <v>TRAMACO</v>
          </cell>
          <cell r="U8439" t="str">
            <v>FLEXNETUIO_GYE</v>
          </cell>
          <cell r="V8439">
            <v>1</v>
          </cell>
          <cell r="W8439">
            <v>1</v>
          </cell>
          <cell r="X8439" t="str">
            <v>FLEXNET ECUADOR - MDELIVERY</v>
          </cell>
          <cell r="Y8439" t="str">
            <v>CALLE 28 DE JUNIO S/N Y GARCIA MORENO ENTRADA LLANO GRANDE</v>
          </cell>
        </row>
        <row r="8440">
          <cell r="A8440" t="str">
            <v>4774544</v>
          </cell>
          <cell r="B8440">
            <v>488246</v>
          </cell>
          <cell r="C8440" t="str">
            <v>4774544</v>
          </cell>
          <cell r="D8440" t="str">
            <v>MDELIVERY</v>
          </cell>
          <cell r="E8440" t="str">
            <v>DESPACHO</v>
          </cell>
          <cell r="F8440" t="str">
            <v>NORMAL</v>
          </cell>
          <cell r="G8440" t="str">
            <v>IC4083</v>
          </cell>
          <cell r="H8440">
            <v>44924</v>
          </cell>
          <cell r="I8440" t="str">
            <v>ENTREGADO</v>
          </cell>
          <cell r="J8440">
            <v>44936</v>
          </cell>
          <cell r="K8440" t="str">
            <v>MAGALY CATHERINE ORTEGA JARAMILLO</v>
          </cell>
          <cell r="L8440" t="str">
            <v>TOTORACOCHA CALLE HUASCAR  331 Y DE LOS ZARZAS</v>
          </cell>
          <cell r="M8440" t="str">
            <v>0103953915</v>
          </cell>
          <cell r="N8440" t="str">
            <v>0958885710</v>
          </cell>
          <cell r="O8440" t="str">
            <v>0958885710</v>
          </cell>
          <cell r="P8440" t="str">
            <v>CUENCA</v>
          </cell>
          <cell r="Q8440" t="str">
            <v>CUENCA</v>
          </cell>
          <cell r="R8440" t="str">
            <v>AZUAY</v>
          </cell>
          <cell r="T8440" t="str">
            <v>ITSACOURIER</v>
          </cell>
          <cell r="U8440" t="str">
            <v>FLEXNETUIO_PROVINCIA</v>
          </cell>
          <cell r="V8440">
            <v>1</v>
          </cell>
          <cell r="W8440">
            <v>1</v>
          </cell>
          <cell r="X8440" t="str">
            <v>FLEXNET ECUADOR - MDELIVERY</v>
          </cell>
          <cell r="Y8440" t="str">
            <v>CALLE 28 DE JUNIO S/N Y GARCIA MORENO ENTRADA LLANO GRANDE</v>
          </cell>
        </row>
        <row r="8441">
          <cell r="A8441" t="str">
            <v>4727380</v>
          </cell>
          <cell r="B8441">
            <v>488204</v>
          </cell>
          <cell r="C8441" t="str">
            <v>4727380</v>
          </cell>
          <cell r="D8441" t="str">
            <v>MDELIVERY</v>
          </cell>
          <cell r="E8441" t="str">
            <v>DESPACHO</v>
          </cell>
          <cell r="F8441" t="str">
            <v>NORMAL</v>
          </cell>
          <cell r="G8441" t="str">
            <v>031080004727380</v>
          </cell>
          <cell r="H8441">
            <v>44924</v>
          </cell>
          <cell r="I8441" t="str">
            <v>ENTREGADO</v>
          </cell>
          <cell r="J8441">
            <v>44929</v>
          </cell>
          <cell r="K8441" t="str">
            <v>SILVIA EUGENIA REVOLLEDO BRAVO</v>
          </cell>
          <cell r="L8441" t="str">
            <v>LA PROVIDENCIA   AV ALEJANDRO CASTRO BENITEZ 224 LONGITUDINAL 6</v>
          </cell>
          <cell r="M8441" t="str">
            <v>0704362367</v>
          </cell>
          <cell r="N8441" t="str">
            <v>0963985974</v>
          </cell>
          <cell r="O8441" t="str">
            <v>0963985974</v>
          </cell>
          <cell r="P8441" t="str">
            <v>MACHALA</v>
          </cell>
          <cell r="Q8441" t="str">
            <v>MACHALA</v>
          </cell>
          <cell r="R8441" t="str">
            <v>EL ORO</v>
          </cell>
          <cell r="T8441" t="str">
            <v>TRAMACO</v>
          </cell>
          <cell r="U8441" t="str">
            <v>FLEXNETUIO_PROVINCIA</v>
          </cell>
          <cell r="V8441">
            <v>1</v>
          </cell>
          <cell r="W8441">
            <v>1</v>
          </cell>
          <cell r="X8441" t="str">
            <v>FLEXNET ECUADOR - MDELIVERY</v>
          </cell>
          <cell r="Y8441" t="str">
            <v>CALLE 28 DE JUNIO S/N Y GARCIA MORENO ENTRADA LLANO GRANDE</v>
          </cell>
        </row>
        <row r="8442">
          <cell r="A8442" t="str">
            <v>4765265</v>
          </cell>
          <cell r="B8442">
            <v>488205</v>
          </cell>
          <cell r="C8442" t="str">
            <v>4765265</v>
          </cell>
          <cell r="D8442" t="str">
            <v>MDELIVERY</v>
          </cell>
          <cell r="E8442" t="str">
            <v>DESPACHO</v>
          </cell>
          <cell r="F8442" t="str">
            <v>NORMAL</v>
          </cell>
          <cell r="G8442" t="str">
            <v>031080004765265</v>
          </cell>
          <cell r="H8442">
            <v>44924</v>
          </cell>
          <cell r="I8442" t="str">
            <v>ENTREGADO</v>
          </cell>
          <cell r="J8442">
            <v>44929</v>
          </cell>
          <cell r="K8442" t="str">
            <v>VASQUEZ ESPINOZA ANA PAULA</v>
          </cell>
          <cell r="L8442" t="str">
            <v>SUCUA CALLE DOMINGO COMIN SN Y KIRUBA  ESQUINA</v>
          </cell>
          <cell r="M8442" t="str">
            <v>1803066867</v>
          </cell>
          <cell r="N8442" t="str">
            <v>0958990375</v>
          </cell>
          <cell r="O8442" t="str">
            <v>0958990375</v>
          </cell>
          <cell r="P8442" t="str">
            <v>SUCUA</v>
          </cell>
          <cell r="Q8442" t="str">
            <v>SUCUA</v>
          </cell>
          <cell r="R8442" t="str">
            <v>MORONA SANTIAGO</v>
          </cell>
          <cell r="T8442" t="str">
            <v>TRAMACO</v>
          </cell>
          <cell r="U8442" t="str">
            <v>FLEXNETUIO_PROVINCIA</v>
          </cell>
          <cell r="V8442">
            <v>1</v>
          </cell>
          <cell r="W8442">
            <v>1</v>
          </cell>
          <cell r="X8442" t="str">
            <v>FLEXNET ECUADOR - MDELIVERY</v>
          </cell>
          <cell r="Y8442" t="str">
            <v>CALLE 28 DE JUNIO S/N Y GARCIA MORENO ENTRADA LLANO GRANDE</v>
          </cell>
        </row>
        <row r="8443">
          <cell r="A8443" t="str">
            <v>4765391</v>
          </cell>
          <cell r="B8443">
            <v>488206</v>
          </cell>
          <cell r="C8443" t="str">
            <v>4765391</v>
          </cell>
          <cell r="D8443" t="str">
            <v>MDELIVERY</v>
          </cell>
          <cell r="E8443" t="str">
            <v>DESPACHO</v>
          </cell>
          <cell r="F8443" t="str">
            <v>DERIVADO PICK UP</v>
          </cell>
          <cell r="G8443" t="str">
            <v>031080004765391</v>
          </cell>
          <cell r="H8443">
            <v>44924</v>
          </cell>
          <cell r="I8443" t="str">
            <v>ENTREGADO</v>
          </cell>
          <cell r="J8443">
            <v>44930</v>
          </cell>
          <cell r="K8443" t="str">
            <v>WILLIAM ALEXANDER ALBUJA CATANI</v>
          </cell>
          <cell r="L8443" t="str">
            <v>OFICINA TRAMACO QUITO QUITUMBE</v>
          </cell>
          <cell r="M8443" t="str">
            <v>1712288180</v>
          </cell>
          <cell r="N8443" t="str">
            <v>0984729069</v>
          </cell>
          <cell r="O8443" t="str">
            <v>0984729069</v>
          </cell>
          <cell r="P8443" t="str">
            <v>QUITO</v>
          </cell>
          <cell r="Q8443" t="str">
            <v>QUITO</v>
          </cell>
          <cell r="R8443" t="str">
            <v>PICHINCHA</v>
          </cell>
          <cell r="T8443" t="str">
            <v>TRAMACO</v>
          </cell>
          <cell r="U8443" t="str">
            <v>FLEXNETUIO_LOCAL</v>
          </cell>
          <cell r="V8443">
            <v>1</v>
          </cell>
          <cell r="W8443">
            <v>1</v>
          </cell>
          <cell r="X8443" t="str">
            <v>FLEXNET ECUADOR - MDELIVERY</v>
          </cell>
          <cell r="Y8443" t="str">
            <v>CALLE 28 DE JUNIO S/N Y GARCIA MORENO ENTRADA LLANO GRANDE</v>
          </cell>
        </row>
        <row r="8444">
          <cell r="A8444" t="str">
            <v>4771563</v>
          </cell>
          <cell r="B8444">
            <v>488212</v>
          </cell>
          <cell r="C8444" t="str">
            <v>4771563</v>
          </cell>
          <cell r="D8444" t="str">
            <v>MDELIVERY</v>
          </cell>
          <cell r="E8444" t="str">
            <v>DESPACHO</v>
          </cell>
          <cell r="F8444" t="str">
            <v>NORMAL</v>
          </cell>
          <cell r="G8444" t="str">
            <v>TF91229</v>
          </cell>
          <cell r="H8444">
            <v>44924</v>
          </cell>
          <cell r="I8444" t="str">
            <v>ENTREGADO</v>
          </cell>
          <cell r="J8444">
            <v>44935</v>
          </cell>
          <cell r="K8444" t="str">
            <v>MICHAEL ABRAHAM TORRES TORRES</v>
          </cell>
          <cell r="L8444" t="str">
            <v>ROCAFUERTE CALLE RUMICHACA 235 Y VELEZ</v>
          </cell>
          <cell r="M8444" t="str">
            <v>0940920101</v>
          </cell>
          <cell r="N8444" t="str">
            <v>0992903405</v>
          </cell>
          <cell r="O8444" t="str">
            <v>0992903405</v>
          </cell>
          <cell r="P8444" t="str">
            <v>GUAYAQUIL</v>
          </cell>
          <cell r="Q8444" t="str">
            <v>GUAYAQUIL</v>
          </cell>
          <cell r="R8444" t="str">
            <v>GUAYAS</v>
          </cell>
          <cell r="T8444" t="str">
            <v>ITSACOURIER</v>
          </cell>
          <cell r="U8444" t="str">
            <v>FLEXNETUIO_GYE</v>
          </cell>
          <cell r="V8444">
            <v>1</v>
          </cell>
          <cell r="W8444">
            <v>1</v>
          </cell>
          <cell r="X8444" t="str">
            <v>FLEXNET ECUADOR - MDELIVERY</v>
          </cell>
          <cell r="Y8444" t="str">
            <v>CALLE 28 DE JUNIO S/N Y GARCIA MORENO ENTRADA LLANO GRANDE</v>
          </cell>
        </row>
        <row r="8445">
          <cell r="A8445" t="str">
            <v>4771915</v>
          </cell>
          <cell r="B8445">
            <v>488214</v>
          </cell>
          <cell r="C8445" t="str">
            <v>4771915</v>
          </cell>
          <cell r="D8445" t="str">
            <v>MDELIVERY</v>
          </cell>
          <cell r="E8445" t="str">
            <v>DESPACHO</v>
          </cell>
          <cell r="F8445" t="str">
            <v>NORMAL</v>
          </cell>
          <cell r="G8445" t="str">
            <v>TF91235 / 031002004154367</v>
          </cell>
          <cell r="H8445">
            <v>44924</v>
          </cell>
          <cell r="I8445" t="str">
            <v>DEVOLUCION_EN_PROCESO</v>
          </cell>
          <cell r="J8445">
            <v>44938</v>
          </cell>
          <cell r="K8445" t="str">
            <v>BERMELLO BRIONES JOHNNY DERIAN</v>
          </cell>
          <cell r="L8445" t="str">
            <v>POSORJA CALLE 13A SN Y 25 DE JULIO</v>
          </cell>
          <cell r="M8445" t="str">
            <v>0928244649</v>
          </cell>
          <cell r="N8445" t="str">
            <v>0993381714</v>
          </cell>
          <cell r="O8445" t="str">
            <v>0993381714</v>
          </cell>
          <cell r="P8445" t="str">
            <v>GUAYAQUIL</v>
          </cell>
          <cell r="Q8445" t="str">
            <v>GUAYAQUIL</v>
          </cell>
          <cell r="R8445" t="str">
            <v>GUAYAS</v>
          </cell>
          <cell r="T8445" t="str">
            <v>TRAMACO</v>
          </cell>
          <cell r="U8445" t="str">
            <v>FLEXNETUIO_GYE</v>
          </cell>
          <cell r="V8445">
            <v>1</v>
          </cell>
          <cell r="W8445">
            <v>1</v>
          </cell>
          <cell r="X8445" t="str">
            <v>FLEXNET ECUADOR - MDELIVERY</v>
          </cell>
          <cell r="Y8445" t="str">
            <v>CALLE 28 DE JUNIO S/N Y GARCIA MORENO ENTRADA LLANO GRANDE</v>
          </cell>
        </row>
        <row r="8446">
          <cell r="A8446" t="str">
            <v>4771920</v>
          </cell>
          <cell r="B8446">
            <v>488215</v>
          </cell>
          <cell r="C8446" t="str">
            <v>4771920</v>
          </cell>
          <cell r="D8446" t="str">
            <v>MDELIVERY</v>
          </cell>
          <cell r="E8446" t="str">
            <v>DESPACHO</v>
          </cell>
          <cell r="F8446" t="str">
            <v>DERIVADO PICK UP</v>
          </cell>
          <cell r="G8446" t="str">
            <v>031080004771920</v>
          </cell>
          <cell r="H8446">
            <v>44924</v>
          </cell>
          <cell r="I8446" t="str">
            <v>ENTREGADO</v>
          </cell>
          <cell r="J8446">
            <v>44929</v>
          </cell>
          <cell r="K8446" t="str">
            <v>JEFFERSON DAVID RODRIGUEZ BOHORQUEZ</v>
          </cell>
          <cell r="L8446" t="str">
            <v>OFICINA TRAMACO PUNTO DE ATENCION VIA DAULE</v>
          </cell>
          <cell r="M8446" t="str">
            <v>0955618483</v>
          </cell>
          <cell r="N8446" t="str">
            <v>0988498652</v>
          </cell>
          <cell r="O8446" t="str">
            <v>0939582910</v>
          </cell>
          <cell r="P8446" t="str">
            <v>GUAYAQUIL</v>
          </cell>
          <cell r="Q8446" t="str">
            <v>GUAYAQUIL</v>
          </cell>
          <cell r="R8446" t="str">
            <v>GUAYAS</v>
          </cell>
          <cell r="T8446" t="str">
            <v>TRAMACO</v>
          </cell>
          <cell r="U8446" t="str">
            <v>FLEXNETUIO_GYE</v>
          </cell>
          <cell r="V8446">
            <v>1</v>
          </cell>
          <cell r="W8446">
            <v>1</v>
          </cell>
          <cell r="X8446" t="str">
            <v>FLEXNET ECUADOR - MDELIVERY</v>
          </cell>
          <cell r="Y8446" t="str">
            <v>CALLE 28 DE JUNIO S/N Y GARCIA MORENO ENTRADA LLANO GRANDE</v>
          </cell>
        </row>
        <row r="8447">
          <cell r="A8447" t="str">
            <v>4772226</v>
          </cell>
          <cell r="B8447">
            <v>488220</v>
          </cell>
          <cell r="C8447" t="str">
            <v>4772226</v>
          </cell>
          <cell r="D8447" t="str">
            <v>MDELIVERY</v>
          </cell>
          <cell r="E8447" t="str">
            <v>DESPACHO</v>
          </cell>
          <cell r="F8447" t="str">
            <v>DERIVADO PICK UP</v>
          </cell>
          <cell r="G8447" t="str">
            <v>031080004772226/031002004156258</v>
          </cell>
          <cell r="H8447">
            <v>44924</v>
          </cell>
          <cell r="I8447" t="str">
            <v>DEVOLUCION_EN_PROCESO</v>
          </cell>
          <cell r="J8447">
            <v>44935</v>
          </cell>
          <cell r="K8447" t="str">
            <v>ROSADO OBREGON ROLANDO FRANCISCO</v>
          </cell>
          <cell r="L8447" t="str">
            <v>OFICINA TRAMACO PUNTO DE ATENCION SAN MARINO</v>
          </cell>
          <cell r="M8447" t="str">
            <v>0912077179</v>
          </cell>
          <cell r="N8447" t="str">
            <v>0958721560</v>
          </cell>
          <cell r="O8447" t="str">
            <v>0961602681</v>
          </cell>
          <cell r="P8447" t="str">
            <v>GUAYAQUIL</v>
          </cell>
          <cell r="Q8447" t="str">
            <v>GUAYAQUIL</v>
          </cell>
          <cell r="R8447" t="str">
            <v>GUAYAS</v>
          </cell>
          <cell r="T8447" t="str">
            <v>TRAMACO</v>
          </cell>
          <cell r="V8447">
            <v>1</v>
          </cell>
          <cell r="W8447">
            <v>1</v>
          </cell>
          <cell r="X8447" t="str">
            <v>FLEXNET ECUADOR - MDELIVERY</v>
          </cell>
          <cell r="Y8447" t="str">
            <v>CALLE 28 DE JUNIO S/N Y GARCIA MORENO ENTRADA LLANO GRANDE</v>
          </cell>
        </row>
        <row r="8448">
          <cell r="A8448" t="str">
            <v>4773113</v>
          </cell>
          <cell r="B8448">
            <v>488223</v>
          </cell>
          <cell r="C8448" t="str">
            <v>4773113</v>
          </cell>
          <cell r="D8448" t="str">
            <v>MDELIVERY</v>
          </cell>
          <cell r="E8448" t="str">
            <v>DESPACHO</v>
          </cell>
          <cell r="F8448" t="str">
            <v>NORMAL</v>
          </cell>
          <cell r="G8448" t="str">
            <v>031080004773113</v>
          </cell>
          <cell r="H8448">
            <v>44924</v>
          </cell>
          <cell r="I8448" t="str">
            <v>ENTREGADO</v>
          </cell>
          <cell r="J8448">
            <v>44929</v>
          </cell>
          <cell r="K8448" t="str">
            <v>PATRICIO GABRIEL LLUMILUISA CHICAIZA</v>
          </cell>
          <cell r="L8448" t="str">
            <v>LA MANA CALLE MANABI 412 Y QUITO</v>
          </cell>
          <cell r="M8448" t="str">
            <v>1720216868</v>
          </cell>
          <cell r="N8448" t="str">
            <v>0984171440</v>
          </cell>
          <cell r="O8448" t="str">
            <v/>
          </cell>
          <cell r="P8448" t="str">
            <v>LA MANA</v>
          </cell>
          <cell r="Q8448" t="str">
            <v>LA MANA</v>
          </cell>
          <cell r="R8448" t="str">
            <v>COTOPAXI</v>
          </cell>
          <cell r="T8448" t="str">
            <v>TRAMACO</v>
          </cell>
          <cell r="U8448" t="str">
            <v>FLEXNETUIO_PROVINCIA</v>
          </cell>
          <cell r="V8448">
            <v>1</v>
          </cell>
          <cell r="W8448">
            <v>1</v>
          </cell>
          <cell r="X8448" t="str">
            <v>FLEXNET ECUADOR - MDELIVERY</v>
          </cell>
          <cell r="Y8448" t="str">
            <v>CALLE 28 DE JUNIO S/N Y GARCIA MORENO ENTRADA LLANO GRANDE</v>
          </cell>
        </row>
        <row r="8449">
          <cell r="A8449" t="str">
            <v>4773190</v>
          </cell>
          <cell r="B8449">
            <v>488227</v>
          </cell>
          <cell r="C8449" t="str">
            <v>4773190</v>
          </cell>
          <cell r="D8449" t="str">
            <v>MDELIVERY</v>
          </cell>
          <cell r="E8449" t="str">
            <v>DESPACHO</v>
          </cell>
          <cell r="F8449" t="str">
            <v>DERIVADO PICK UP</v>
          </cell>
          <cell r="G8449" t="str">
            <v>031080004773190</v>
          </cell>
          <cell r="H8449">
            <v>44924</v>
          </cell>
          <cell r="I8449" t="str">
            <v>ENTREGADO</v>
          </cell>
          <cell r="J8449">
            <v>44929</v>
          </cell>
          <cell r="K8449" t="str">
            <v>Vicente Paul Leon Ramirez</v>
          </cell>
          <cell r="L8449" t="str">
            <v>OFICINA TRAMACO CUENCA YANUNCAY</v>
          </cell>
          <cell r="M8449" t="str">
            <v>0107885287</v>
          </cell>
          <cell r="N8449" t="str">
            <v>0987909440</v>
          </cell>
          <cell r="O8449" t="str">
            <v>0987909440</v>
          </cell>
          <cell r="P8449" t="str">
            <v>CUENCA</v>
          </cell>
          <cell r="Q8449" t="str">
            <v>CUENCA</v>
          </cell>
          <cell r="R8449" t="str">
            <v>AZUAY</v>
          </cell>
          <cell r="T8449" t="str">
            <v>TRAMACO</v>
          </cell>
          <cell r="U8449" t="str">
            <v>FLEXNETUIO_PROVINCIA</v>
          </cell>
          <cell r="V8449">
            <v>1</v>
          </cell>
          <cell r="W8449">
            <v>1</v>
          </cell>
          <cell r="X8449" t="str">
            <v>FLEXNET ECUADOR - MDELIVERY</v>
          </cell>
          <cell r="Y8449" t="str">
            <v>CALLE 28 DE JUNIO S/N Y GARCIA MORENO ENTRADA LLANO GRANDE</v>
          </cell>
        </row>
        <row r="8450">
          <cell r="A8450" t="str">
            <v>4773253</v>
          </cell>
          <cell r="B8450">
            <v>488229</v>
          </cell>
          <cell r="C8450" t="str">
            <v>4773253</v>
          </cell>
          <cell r="D8450" t="str">
            <v>MDELIVERY</v>
          </cell>
          <cell r="E8450" t="str">
            <v>DESPACHO</v>
          </cell>
          <cell r="F8450" t="str">
            <v>DERIVADO PICK UP</v>
          </cell>
          <cell r="G8450" t="str">
            <v>031080004773253</v>
          </cell>
          <cell r="H8450">
            <v>44924</v>
          </cell>
          <cell r="I8450" t="str">
            <v>ENTREGADO</v>
          </cell>
          <cell r="J8450">
            <v>44929</v>
          </cell>
          <cell r="K8450" t="str">
            <v>NELSON DANIEL QUINTANA GUTIERREZ</v>
          </cell>
          <cell r="L8450" t="str">
            <v>OFICINA TRAMACO PUNTO DE ATENCION MATRIZ</v>
          </cell>
          <cell r="M8450" t="str">
            <v>1715376321</v>
          </cell>
          <cell r="N8450" t="str">
            <v>0998445963</v>
          </cell>
          <cell r="O8450" t="str">
            <v>0998445963</v>
          </cell>
          <cell r="P8450" t="str">
            <v>QUITO</v>
          </cell>
          <cell r="Q8450" t="str">
            <v>QUITO</v>
          </cell>
          <cell r="R8450" t="str">
            <v>PICHINCHA</v>
          </cell>
          <cell r="T8450" t="str">
            <v>TRAMACO</v>
          </cell>
          <cell r="U8450" t="str">
            <v>FLEXNETUIO_LOCAL</v>
          </cell>
          <cell r="V8450">
            <v>1</v>
          </cell>
          <cell r="W8450">
            <v>1</v>
          </cell>
          <cell r="X8450" t="str">
            <v>FLEXNET ECUADOR - MDELIVERY</v>
          </cell>
          <cell r="Y8450" t="str">
            <v>CALLE 28 DE JUNIO S/N Y GARCIA MORENO ENTRADA LLANO GRANDE</v>
          </cell>
        </row>
        <row r="8451">
          <cell r="A8451" t="str">
            <v>4774093</v>
          </cell>
          <cell r="B8451">
            <v>488236</v>
          </cell>
          <cell r="C8451" t="str">
            <v>4774093</v>
          </cell>
          <cell r="D8451" t="str">
            <v>MDELIVERY</v>
          </cell>
          <cell r="E8451" t="str">
            <v>DESPACHO</v>
          </cell>
          <cell r="F8451" t="str">
            <v>NORMAL</v>
          </cell>
          <cell r="G8451" t="str">
            <v>031080004774093</v>
          </cell>
          <cell r="H8451">
            <v>44924</v>
          </cell>
          <cell r="I8451" t="str">
            <v>ENTREGADO</v>
          </cell>
          <cell r="J8451">
            <v>44929</v>
          </cell>
          <cell r="K8451" t="str">
            <v>HECTOR JAVIER BRITO MOSQUERA</v>
          </cell>
          <cell r="L8451" t="str">
            <v>SIMON PLATA TORRES VIA ATACAMES KM 7 Y MEDIO</v>
          </cell>
          <cell r="M8451" t="str">
            <v>1804285243</v>
          </cell>
          <cell r="N8451" t="str">
            <v>0983226622</v>
          </cell>
          <cell r="O8451" t="str">
            <v/>
          </cell>
          <cell r="P8451" t="str">
            <v>080108</v>
          </cell>
          <cell r="Q8451" t="str">
            <v>ESMERALDAS</v>
          </cell>
          <cell r="R8451" t="str">
            <v>ESMERALDAS</v>
          </cell>
          <cell r="S8451" t="str">
            <v>ESMERALDAS</v>
          </cell>
          <cell r="T8451" t="str">
            <v>TRAMACO</v>
          </cell>
          <cell r="U8451" t="str">
            <v>FLEXNETUIO_PROVINCIA</v>
          </cell>
          <cell r="V8451">
            <v>1</v>
          </cell>
          <cell r="W8451">
            <v>1</v>
          </cell>
          <cell r="X8451" t="str">
            <v>FLEXNET ECUADOR - MDELIVERY</v>
          </cell>
          <cell r="Y8451" t="str">
            <v>CALLE 28 DE JUNIO S/N Y GARCIA MORENO ENTRADA LLANO GRANDE</v>
          </cell>
        </row>
        <row r="8452">
          <cell r="A8452" t="str">
            <v>414517942</v>
          </cell>
          <cell r="B8452">
            <v>488193</v>
          </cell>
          <cell r="C8452" t="str">
            <v>414517942</v>
          </cell>
          <cell r="D8452" t="str">
            <v>FLEXTUENTI</v>
          </cell>
          <cell r="E8452" t="str">
            <v>DESPACHO</v>
          </cell>
          <cell r="F8452" t="str">
            <v>NORMAL</v>
          </cell>
          <cell r="G8452" t="str">
            <v>031080414517942</v>
          </cell>
          <cell r="H8452">
            <v>44924</v>
          </cell>
          <cell r="I8452" t="str">
            <v>ENTREGADO</v>
          </cell>
          <cell r="J8452">
            <v>44929</v>
          </cell>
          <cell r="K8452" t="str">
            <v>Fernando Bermudez</v>
          </cell>
          <cell r="L8452" t="str">
            <v>VALLE HERMOSO CALLE LAS ORQUIDEAS  SN  ARTURI</v>
          </cell>
          <cell r="M8452" t="str">
            <v>2350975914</v>
          </cell>
          <cell r="N8452" t="str">
            <v>0968105859/0962653237</v>
          </cell>
          <cell r="O8452" t="str">
            <v/>
          </cell>
          <cell r="P8452" t="str">
            <v>SANTO DOMINGO</v>
          </cell>
          <cell r="Q8452" t="str">
            <v>SANTO DOMINGO</v>
          </cell>
          <cell r="R8452" t="str">
            <v>SANTO DOMINGO DE LOS TSACHILAS</v>
          </cell>
          <cell r="T8452" t="str">
            <v>TRAMACO</v>
          </cell>
          <cell r="U8452" t="str">
            <v>FLEXNETUIO_PROVINCIA</v>
          </cell>
          <cell r="V8452">
            <v>1</v>
          </cell>
          <cell r="W8452">
            <v>1</v>
          </cell>
          <cell r="X8452" t="str">
            <v>FLEXNET ECUADOR - FLEXTUENTI</v>
          </cell>
          <cell r="Y8452" t="str">
            <v>CALLE 28 DE JUNIO S/N Y GARCIA MORENO ENTRADA LLANO GRANDE</v>
          </cell>
        </row>
        <row r="8453">
          <cell r="A8453" t="str">
            <v>WS414497824</v>
          </cell>
          <cell r="B8453">
            <v>488196</v>
          </cell>
          <cell r="C8453" t="str">
            <v>WS414497824</v>
          </cell>
          <cell r="D8453" t="str">
            <v>FLEXTUENTI</v>
          </cell>
          <cell r="E8453" t="str">
            <v>DESPACHO</v>
          </cell>
          <cell r="F8453" t="str">
            <v>DERIVADO PICK UP</v>
          </cell>
          <cell r="G8453" t="str">
            <v>031080414497824</v>
          </cell>
          <cell r="H8453">
            <v>44924</v>
          </cell>
          <cell r="I8453" t="str">
            <v>ENTREGADO</v>
          </cell>
          <cell r="J8453">
            <v>44930</v>
          </cell>
          <cell r="K8453" t="str">
            <v>anyi jamilek cortez pincay</v>
          </cell>
          <cell r="L8453" t="str">
            <v>OFICINA TRAMACO ESMERALDAS</v>
          </cell>
          <cell r="M8453" t="str">
            <v>0803995976</v>
          </cell>
          <cell r="N8453" t="str">
            <v>0962746667/0962746667</v>
          </cell>
          <cell r="O8453" t="str">
            <v/>
          </cell>
          <cell r="P8453" t="str">
            <v>ESMERALDAS</v>
          </cell>
          <cell r="Q8453" t="str">
            <v>ESMERALDAS</v>
          </cell>
          <cell r="R8453" t="str">
            <v>ESMERALDAS</v>
          </cell>
          <cell r="T8453" t="str">
            <v>TRAMACO</v>
          </cell>
          <cell r="U8453" t="str">
            <v>FLEXNETUIO_PROVINCIA</v>
          </cell>
          <cell r="V8453">
            <v>1</v>
          </cell>
          <cell r="W8453">
            <v>1</v>
          </cell>
          <cell r="X8453" t="str">
            <v>FLEXNET ECUADOR - FLEXTUENTI</v>
          </cell>
          <cell r="Y8453" t="str">
            <v>CALLE 28 DE JUNIO S/N Y GARCIA MORENO ENTRADA LLANO GRANDE</v>
          </cell>
        </row>
        <row r="8454">
          <cell r="A8454" t="str">
            <v>WS414498009</v>
          </cell>
          <cell r="B8454">
            <v>488197</v>
          </cell>
          <cell r="C8454" t="str">
            <v>WS414498009</v>
          </cell>
          <cell r="D8454" t="str">
            <v>FLEXTUENTI</v>
          </cell>
          <cell r="E8454" t="str">
            <v>DESPACHO</v>
          </cell>
          <cell r="F8454" t="str">
            <v>NORMAL</v>
          </cell>
          <cell r="G8454" t="str">
            <v>031080414498009</v>
          </cell>
          <cell r="H8454">
            <v>44924</v>
          </cell>
          <cell r="I8454" t="str">
            <v>ENTREGADO</v>
          </cell>
          <cell r="J8454">
            <v>44931</v>
          </cell>
          <cell r="K8454" t="str">
            <v>kevin ochoa</v>
          </cell>
          <cell r="L8454" t="str">
            <v>CATAMAYO 10 DE AGOSTO SN  CALLE OLMEDO</v>
          </cell>
          <cell r="M8454" t="str">
            <v>1150042016</v>
          </cell>
          <cell r="N8454" t="str">
            <v>0984486618/0984486618</v>
          </cell>
          <cell r="O8454" t="str">
            <v/>
          </cell>
          <cell r="P8454" t="str">
            <v>CATAMAYO</v>
          </cell>
          <cell r="Q8454" t="str">
            <v>CATAMAYO</v>
          </cell>
          <cell r="R8454" t="str">
            <v>LOJA</v>
          </cell>
          <cell r="T8454" t="str">
            <v>TRAMACO</v>
          </cell>
          <cell r="U8454" t="str">
            <v>FLEXNETUIO_PROVINCIA</v>
          </cell>
          <cell r="V8454">
            <v>1</v>
          </cell>
          <cell r="W8454">
            <v>1</v>
          </cell>
          <cell r="X8454" t="str">
            <v>FLEXNET ECUADOR - FLEXTUENTI</v>
          </cell>
          <cell r="Y8454" t="str">
            <v>CALLE 28 DE JUNIO S/N Y GARCIA MORENO ENTRADA LLANO GRANDE</v>
          </cell>
        </row>
        <row r="8455">
          <cell r="A8455" t="str">
            <v>414508860</v>
          </cell>
          <cell r="B8455">
            <v>488187</v>
          </cell>
          <cell r="C8455" t="str">
            <v>414508860</v>
          </cell>
          <cell r="D8455" t="str">
            <v>FLEXTUENTI</v>
          </cell>
          <cell r="E8455" t="str">
            <v>DESPACHO</v>
          </cell>
          <cell r="F8455" t="str">
            <v>NORMAL</v>
          </cell>
          <cell r="G8455" t="str">
            <v>FT77113</v>
          </cell>
          <cell r="H8455">
            <v>44924</v>
          </cell>
          <cell r="I8455" t="str">
            <v>ENTREGADO</v>
          </cell>
          <cell r="J8455">
            <v>44930</v>
          </cell>
          <cell r="K8455" t="str">
            <v>Luis Alava</v>
          </cell>
          <cell r="L8455" t="str">
            <v>SOLANDA PASAJE OE2H CASA S27 17 AV TNT HUGO ORTIZ</v>
          </cell>
          <cell r="M8455" t="str">
            <v>1203057920</v>
          </cell>
          <cell r="N8455" t="str">
            <v>0998666451/0997484133</v>
          </cell>
          <cell r="O8455" t="str">
            <v/>
          </cell>
          <cell r="P8455" t="str">
            <v>QUITO</v>
          </cell>
          <cell r="Q8455" t="str">
            <v>QUITO</v>
          </cell>
          <cell r="R8455" t="str">
            <v>PICHINCHA</v>
          </cell>
          <cell r="T8455" t="str">
            <v>FLEXTRANS UIO</v>
          </cell>
          <cell r="U8455" t="str">
            <v>FLEXNETUIO_LOCAL</v>
          </cell>
          <cell r="V8455">
            <v>1</v>
          </cell>
          <cell r="W8455">
            <v>1</v>
          </cell>
          <cell r="X8455" t="str">
            <v>FLEXNET ECUADOR - FLEXTUENTI</v>
          </cell>
          <cell r="Y8455" t="str">
            <v>CALLE 28 DE JUNIO S/N Y GARCIA MORENO ENTRADA LLANO GRANDE</v>
          </cell>
        </row>
        <row r="8456">
          <cell r="A8456" t="str">
            <v>414488250</v>
          </cell>
          <cell r="B8456">
            <v>488164</v>
          </cell>
          <cell r="C8456" t="str">
            <v>414488250</v>
          </cell>
          <cell r="D8456" t="str">
            <v>FLEXTUENTI</v>
          </cell>
          <cell r="E8456" t="str">
            <v>DESPACHO</v>
          </cell>
          <cell r="F8456" t="str">
            <v>NORMAL</v>
          </cell>
          <cell r="G8456" t="str">
            <v>031080414488250</v>
          </cell>
          <cell r="H8456">
            <v>44924</v>
          </cell>
          <cell r="I8456" t="str">
            <v>ENTREGADO</v>
          </cell>
          <cell r="J8456">
            <v>44935</v>
          </cell>
          <cell r="K8456" t="str">
            <v>Jhoel Eduardo Contento Jimenez</v>
          </cell>
          <cell r="L8456" t="str">
            <v>ZUMBA CALLE VIA AL CHORO  SN  SN</v>
          </cell>
          <cell r="M8456" t="str">
            <v>1900865468</v>
          </cell>
          <cell r="N8456" t="str">
            <v>0980524663/0980524663</v>
          </cell>
          <cell r="O8456" t="str">
            <v/>
          </cell>
          <cell r="P8456" t="str">
            <v>CHINCHIPE</v>
          </cell>
          <cell r="Q8456" t="str">
            <v>ZAMORA</v>
          </cell>
          <cell r="R8456" t="str">
            <v>ZAMORA CHINCHIPE</v>
          </cell>
          <cell r="S8456" t="str">
            <v/>
          </cell>
          <cell r="T8456" t="str">
            <v>TRAMACO</v>
          </cell>
          <cell r="U8456" t="str">
            <v>FLEXNETUIO_PROVINCIA</v>
          </cell>
          <cell r="V8456">
            <v>1</v>
          </cell>
          <cell r="W8456">
            <v>1</v>
          </cell>
          <cell r="X8456" t="str">
            <v>FLEXNET ECUADOR - FLEXTUENTI</v>
          </cell>
          <cell r="Y8456" t="str">
            <v>CALLE 28 DE JUNIO S/N Y GARCIA MORENO ENTRADA LLANO GRANDE</v>
          </cell>
        </row>
        <row r="8457">
          <cell r="A8457" t="str">
            <v>414488292</v>
          </cell>
          <cell r="B8457">
            <v>488165</v>
          </cell>
          <cell r="C8457" t="str">
            <v>414488292</v>
          </cell>
          <cell r="D8457" t="str">
            <v>FLEXTUENTI</v>
          </cell>
          <cell r="E8457" t="str">
            <v>DESPACHO</v>
          </cell>
          <cell r="F8457" t="str">
            <v>NORMAL</v>
          </cell>
          <cell r="G8457" t="str">
            <v>031080414488292</v>
          </cell>
          <cell r="H8457">
            <v>44924</v>
          </cell>
          <cell r="I8457" t="str">
            <v>ENTREGADO</v>
          </cell>
          <cell r="J8457">
            <v>44935</v>
          </cell>
          <cell r="K8457" t="str">
            <v>Sergio Cordova</v>
          </cell>
          <cell r="L8457" t="str">
            <v>EL PAN VIA GUARUMALES MENDEZ  SN  SN</v>
          </cell>
          <cell r="M8457" t="str">
            <v>0103491239</v>
          </cell>
          <cell r="N8457" t="str">
            <v>0958961235/0958961235</v>
          </cell>
          <cell r="O8457" t="str">
            <v/>
          </cell>
          <cell r="P8457" t="str">
            <v>EL PAN</v>
          </cell>
          <cell r="Q8457" t="str">
            <v>EL PAN</v>
          </cell>
          <cell r="R8457" t="str">
            <v>AZUAY</v>
          </cell>
          <cell r="T8457" t="str">
            <v>TRAMACO</v>
          </cell>
          <cell r="U8457" t="str">
            <v>FLEXNETUIO_PROVINCIA</v>
          </cell>
          <cell r="V8457">
            <v>1</v>
          </cell>
          <cell r="W8457">
            <v>1</v>
          </cell>
          <cell r="X8457" t="str">
            <v>FLEXNET ECUADOR - FLEXTUENTI</v>
          </cell>
          <cell r="Y8457" t="str">
            <v>CALLE 28 DE JUNIO S/N Y GARCIA MORENO ENTRADA LLANO GRANDE</v>
          </cell>
        </row>
        <row r="8458">
          <cell r="A8458" t="str">
            <v>414488366</v>
          </cell>
          <cell r="B8458">
            <v>488166</v>
          </cell>
          <cell r="C8458" t="str">
            <v>414488366</v>
          </cell>
          <cell r="D8458" t="str">
            <v>FLEXTUENTI</v>
          </cell>
          <cell r="E8458" t="str">
            <v>DESPACHO</v>
          </cell>
          <cell r="F8458" t="str">
            <v>DERIVADO PICK UP</v>
          </cell>
          <cell r="G8458" t="str">
            <v>031080414488366</v>
          </cell>
          <cell r="H8458">
            <v>44924</v>
          </cell>
          <cell r="I8458" t="str">
            <v>ENTREGADO</v>
          </cell>
          <cell r="J8458">
            <v>44931</v>
          </cell>
          <cell r="K8458" t="str">
            <v>Carlos Davila</v>
          </cell>
          <cell r="L8458" t="str">
            <v>OFICINA TRAMACO ATUNTAQUI</v>
          </cell>
          <cell r="M8458" t="str">
            <v>1003858311</v>
          </cell>
          <cell r="N8458" t="str">
            <v>0962568752/0962568752</v>
          </cell>
          <cell r="O8458" t="str">
            <v/>
          </cell>
          <cell r="P8458" t="str">
            <v>IBARRA</v>
          </cell>
          <cell r="Q8458" t="str">
            <v>IBARRA</v>
          </cell>
          <cell r="R8458" t="str">
            <v>IMBABURA</v>
          </cell>
          <cell r="T8458" t="str">
            <v>TRAMACO</v>
          </cell>
          <cell r="U8458" t="str">
            <v>FLEXNETUIO_PROVINCIA</v>
          </cell>
          <cell r="V8458">
            <v>1</v>
          </cell>
          <cell r="W8458">
            <v>1</v>
          </cell>
          <cell r="X8458" t="str">
            <v>FLEXNET ECUADOR - FLEXTUENTI</v>
          </cell>
          <cell r="Y8458" t="str">
            <v>CALLE 28 DE JUNIO S/N Y GARCIA MORENO ENTRADA LLANO GRANDE</v>
          </cell>
        </row>
        <row r="8459">
          <cell r="A8459" t="str">
            <v>414498170</v>
          </cell>
          <cell r="B8459">
            <v>488171</v>
          </cell>
          <cell r="C8459" t="str">
            <v>414498170</v>
          </cell>
          <cell r="D8459" t="str">
            <v>FLEXTUENTI</v>
          </cell>
          <cell r="E8459" t="str">
            <v>DESPACHO</v>
          </cell>
          <cell r="F8459" t="str">
            <v>DERIVADO PICK UP</v>
          </cell>
          <cell r="G8459" t="str">
            <v>031080414498170</v>
          </cell>
          <cell r="H8459">
            <v>44924</v>
          </cell>
          <cell r="I8459" t="str">
            <v>ENTREGADO</v>
          </cell>
          <cell r="J8459">
            <v>44931</v>
          </cell>
          <cell r="K8459" t="str">
            <v>Ivan Josue Apunte Monserrate</v>
          </cell>
          <cell r="L8459" t="str">
            <v>OFICINA TRAMACO PUNTO DE ATENCION SAN MARINO</v>
          </cell>
          <cell r="M8459" t="str">
            <v>0956993133</v>
          </cell>
          <cell r="N8459" t="str">
            <v>0968579962/0968579962</v>
          </cell>
          <cell r="O8459" t="str">
            <v/>
          </cell>
          <cell r="P8459" t="str">
            <v>GUAYAQUIL</v>
          </cell>
          <cell r="Q8459" t="str">
            <v>GUAYAQUIL</v>
          </cell>
          <cell r="R8459" t="str">
            <v>GUAYAS</v>
          </cell>
          <cell r="T8459" t="str">
            <v>TRAMACO</v>
          </cell>
          <cell r="U8459" t="str">
            <v>FLEXNETUIO_GYE</v>
          </cell>
          <cell r="V8459">
            <v>1</v>
          </cell>
          <cell r="W8459">
            <v>1</v>
          </cell>
          <cell r="X8459" t="str">
            <v>FLEXNET ECUADOR - FLEXTUENTI</v>
          </cell>
          <cell r="Y8459" t="str">
            <v>CALLE 28 DE JUNIO S/N Y GARCIA MORENO ENTRADA LLANO GRANDE</v>
          </cell>
        </row>
        <row r="8460">
          <cell r="A8460" t="str">
            <v>414498253</v>
          </cell>
          <cell r="B8460">
            <v>488177</v>
          </cell>
          <cell r="C8460" t="str">
            <v>414498253</v>
          </cell>
          <cell r="D8460" t="str">
            <v>FLEXTUENTI</v>
          </cell>
          <cell r="E8460" t="str">
            <v>DESPACHO</v>
          </cell>
          <cell r="F8460" t="str">
            <v>NORMAL</v>
          </cell>
          <cell r="G8460" t="str">
            <v>FT77116</v>
          </cell>
          <cell r="H8460">
            <v>44924</v>
          </cell>
          <cell r="I8460" t="str">
            <v>ENTREGADO</v>
          </cell>
          <cell r="J8460">
            <v>44930</v>
          </cell>
          <cell r="K8460" t="str">
            <v>Elizabeth Cisneros</v>
          </cell>
          <cell r="L8460" t="str">
            <v>CONOCOTO AV ABDON CALDERON S4 102  CALLE S5</v>
          </cell>
          <cell r="M8460" t="str">
            <v>1802082790</v>
          </cell>
          <cell r="N8460" t="str">
            <v>0984154373/0992659792</v>
          </cell>
          <cell r="O8460" t="str">
            <v/>
          </cell>
          <cell r="P8460" t="str">
            <v>QUITO</v>
          </cell>
          <cell r="Q8460" t="str">
            <v>QUITO</v>
          </cell>
          <cell r="R8460" t="str">
            <v>PICHINCHA</v>
          </cell>
          <cell r="T8460" t="str">
            <v>FLEXTRANS UIO</v>
          </cell>
          <cell r="U8460" t="str">
            <v>FLEXNETUIO_LOCAL</v>
          </cell>
          <cell r="V8460">
            <v>1</v>
          </cell>
          <cell r="W8460">
            <v>1</v>
          </cell>
          <cell r="X8460" t="str">
            <v>FLEXNET ECUADOR - FLEXTUENTI</v>
          </cell>
          <cell r="Y8460" t="str">
            <v>CALLE 28 DE JUNIO S/N Y GARCIA MORENO ENTRADA LLANO GRANDE</v>
          </cell>
        </row>
        <row r="8461">
          <cell r="A8461" t="str">
            <v>414508700</v>
          </cell>
          <cell r="B8461">
            <v>488181</v>
          </cell>
          <cell r="C8461" t="str">
            <v>414508700</v>
          </cell>
          <cell r="D8461" t="str">
            <v>FLEXTUENTI</v>
          </cell>
          <cell r="E8461" t="str">
            <v>DESPACHO</v>
          </cell>
          <cell r="F8461" t="str">
            <v>NORMAL</v>
          </cell>
          <cell r="G8461" t="str">
            <v>031080414508700</v>
          </cell>
          <cell r="H8461">
            <v>44924</v>
          </cell>
          <cell r="I8461" t="str">
            <v>ENTREGADO</v>
          </cell>
          <cell r="J8461">
            <v>44929</v>
          </cell>
          <cell r="K8461" t="str">
            <v>Geovanna Castro</v>
          </cell>
          <cell r="L8461" t="str">
            <v>LEONIDAS PROANO CALLE  15  SN   C.16 AV VICTOR VELIZ MACIAS</v>
          </cell>
          <cell r="M8461" t="str">
            <v>1317091427</v>
          </cell>
          <cell r="N8461" t="str">
            <v>0990580687/0990119091</v>
          </cell>
          <cell r="O8461" t="str">
            <v/>
          </cell>
          <cell r="P8461" t="str">
            <v>MONTECRISTI</v>
          </cell>
          <cell r="Q8461" t="str">
            <v>MONTECRISTI</v>
          </cell>
          <cell r="R8461" t="str">
            <v>MANABI</v>
          </cell>
          <cell r="T8461" t="str">
            <v>TRAMACO</v>
          </cell>
          <cell r="U8461" t="str">
            <v>FLEXNETUIO_PROVINCIA</v>
          </cell>
          <cell r="V8461">
            <v>1</v>
          </cell>
          <cell r="W8461">
            <v>1</v>
          </cell>
          <cell r="X8461" t="str">
            <v>FLEXNET ECUADOR - FLEXTUENTI</v>
          </cell>
          <cell r="Y8461" t="str">
            <v>CALLE 28 DE JUNIO S/N Y GARCIA MORENO ENTRADA LLANO GRANDE</v>
          </cell>
        </row>
        <row r="8462">
          <cell r="A8462" t="str">
            <v>414508840</v>
          </cell>
          <cell r="B8462">
            <v>488182</v>
          </cell>
          <cell r="C8462" t="str">
            <v>414508840</v>
          </cell>
          <cell r="D8462" t="str">
            <v>FLEXTUENTI</v>
          </cell>
          <cell r="E8462" t="str">
            <v>DESPACHO</v>
          </cell>
          <cell r="F8462" t="str">
            <v>NORMAL</v>
          </cell>
          <cell r="G8462" t="str">
            <v>031080414508840</v>
          </cell>
          <cell r="H8462">
            <v>44924</v>
          </cell>
          <cell r="I8462" t="str">
            <v>ENTREGADO</v>
          </cell>
          <cell r="J8462">
            <v>44929</v>
          </cell>
          <cell r="K8462" t="str">
            <v>Angie Reyna</v>
          </cell>
          <cell r="L8462" t="str">
            <v>VALENCIA  AV 13 DE DICIEMBRE  3320 VIA LA UNION</v>
          </cell>
          <cell r="M8462" t="str">
            <v>0504258781</v>
          </cell>
          <cell r="N8462" t="str">
            <v>0960462910/0980112651</v>
          </cell>
          <cell r="O8462" t="str">
            <v/>
          </cell>
          <cell r="P8462" t="str">
            <v>VALENCIA</v>
          </cell>
          <cell r="Q8462" t="str">
            <v>VALENCIA</v>
          </cell>
          <cell r="R8462" t="str">
            <v>LOS RIOS</v>
          </cell>
          <cell r="T8462" t="str">
            <v>TRAMACO</v>
          </cell>
          <cell r="U8462" t="str">
            <v>FLEXNETUIO_PROVINCIA</v>
          </cell>
          <cell r="V8462">
            <v>1</v>
          </cell>
          <cell r="W8462">
            <v>1</v>
          </cell>
          <cell r="X8462" t="str">
            <v>FLEXNET ECUADOR - FLEXTUENTI</v>
          </cell>
          <cell r="Y8462" t="str">
            <v>CALLE 28 DE JUNIO S/N Y GARCIA MORENO ENTRADA LLANO GRANDE</v>
          </cell>
        </row>
        <row r="8463">
          <cell r="A8463" t="str">
            <v>98784129</v>
          </cell>
          <cell r="B8463">
            <v>488149</v>
          </cell>
          <cell r="C8463" t="str">
            <v>98784129</v>
          </cell>
          <cell r="D8463" t="str">
            <v>HYCITE</v>
          </cell>
          <cell r="E8463" t="str">
            <v>DESPACHO</v>
          </cell>
          <cell r="F8463" t="str">
            <v>NORMAL</v>
          </cell>
          <cell r="G8463" t="str">
            <v>031002004142357</v>
          </cell>
          <cell r="H8463">
            <v>44924</v>
          </cell>
          <cell r="I8463" t="str">
            <v>ENTREGADO</v>
          </cell>
          <cell r="J8463">
            <v>44930</v>
          </cell>
          <cell r="K8463" t="str">
            <v>CIRA SANTIAGO</v>
          </cell>
          <cell r="L8463" t="str">
            <v>PASTOR BERNAL A UNA CUADRA DE LA CANCHA CUBIERTA DEL BARRIO AMAZONAS SUCUA / BARRIO AMAZONAS SUCUA 140301 MORONA-SANTIAGO</v>
          </cell>
          <cell r="M8463" t="str">
            <v/>
          </cell>
          <cell r="N8463" t="str">
            <v>0994642739</v>
          </cell>
          <cell r="O8463" t="str">
            <v>0994642739</v>
          </cell>
          <cell r="P8463" t="str">
            <v>140301</v>
          </cell>
          <cell r="Q8463" t="str">
            <v>SUCUA</v>
          </cell>
          <cell r="R8463" t="str">
            <v>MORONA SANTIAGO</v>
          </cell>
          <cell r="S8463" t="str">
            <v>SUCUA - NUEVO ISRAEL - ASUNCION - SANTA MARIANITA DE JESUS</v>
          </cell>
          <cell r="T8463" t="str">
            <v>TRAMACO</v>
          </cell>
          <cell r="U8463" t="str">
            <v>FLEXNETUIO_PROVINCIA</v>
          </cell>
          <cell r="V8463">
            <v>1</v>
          </cell>
          <cell r="W8463">
            <v>3.5</v>
          </cell>
          <cell r="X8463" t="str">
            <v>HYCITE QUITO</v>
          </cell>
          <cell r="Y8463" t="str">
            <v>FLEX NET CALLE 28 DE JUNIO S/N Y GARCIA MORENO ENTRADA LLANO GRANDE</v>
          </cell>
        </row>
        <row r="8464">
          <cell r="A8464" t="str">
            <v>98784248</v>
          </cell>
          <cell r="B8464">
            <v>488151</v>
          </cell>
          <cell r="C8464" t="str">
            <v>98784248</v>
          </cell>
          <cell r="D8464" t="str">
            <v>HYCITE</v>
          </cell>
          <cell r="E8464" t="str">
            <v>DESPACHO</v>
          </cell>
          <cell r="F8464" t="str">
            <v>NORMAL</v>
          </cell>
          <cell r="G8464" t="str">
            <v>031002004142358</v>
          </cell>
          <cell r="H8464">
            <v>44924</v>
          </cell>
          <cell r="I8464" t="str">
            <v>ENTREGADO</v>
          </cell>
          <cell r="J8464">
            <v>44937</v>
          </cell>
          <cell r="K8464" t="str">
            <v>VIVIANA TORRES</v>
          </cell>
          <cell r="L8464" t="str">
            <v>AVDA EL ORO Y 1 DE MAYO CERCA AL PARQUE INFANTIL PUYANGO // ALAMOR ALAMOR 110406 LOJA</v>
          </cell>
          <cell r="M8464" t="str">
            <v/>
          </cell>
          <cell r="N8464" t="str">
            <v>0985157804</v>
          </cell>
          <cell r="O8464" t="str">
            <v>0985157804</v>
          </cell>
          <cell r="P8464" t="str">
            <v>110406</v>
          </cell>
          <cell r="Q8464" t="str">
            <v>PUYANGO</v>
          </cell>
          <cell r="R8464" t="str">
            <v>LOJA</v>
          </cell>
          <cell r="S8464" t="str">
            <v>ALAMOR</v>
          </cell>
          <cell r="T8464" t="str">
            <v>TRAMACO</v>
          </cell>
          <cell r="U8464" t="str">
            <v>FLEXNETUIO_PROVINCIA</v>
          </cell>
          <cell r="V8464">
            <v>1</v>
          </cell>
          <cell r="W8464">
            <v>2.5</v>
          </cell>
          <cell r="X8464" t="str">
            <v>HYCITE QUITO</v>
          </cell>
          <cell r="Y8464" t="str">
            <v>FLEX NET CALLE 28 DE JUNIO S/N Y GARCIA MORENO ENTRADA LLANO GRANDE</v>
          </cell>
        </row>
        <row r="8465">
          <cell r="A8465" t="str">
            <v>98784926</v>
          </cell>
          <cell r="B8465">
            <v>488156</v>
          </cell>
          <cell r="C8465" t="str">
            <v>98784926</v>
          </cell>
          <cell r="D8465" t="str">
            <v>HYCITE</v>
          </cell>
          <cell r="E8465" t="str">
            <v>DESPACHO</v>
          </cell>
          <cell r="F8465" t="str">
            <v>NORMAL</v>
          </cell>
          <cell r="G8465" t="str">
            <v>TF91207</v>
          </cell>
          <cell r="H8465">
            <v>44924</v>
          </cell>
          <cell r="I8465" t="str">
            <v>ENTREGADO</v>
          </cell>
          <cell r="J8465">
            <v>44929</v>
          </cell>
          <cell r="K8465" t="str">
            <v>DIANA RIVERA</v>
          </cell>
          <cell r="L8465" t="str">
            <v>CDLA ATARAZANA MZ E4 VILLA 4 DPTO 1 GUAYAQUIL // NORTE TARQUI 090505 GUAYAS</v>
          </cell>
          <cell r="M8465" t="str">
            <v/>
          </cell>
          <cell r="N8465" t="str">
            <v>0992331852 / 43803000</v>
          </cell>
          <cell r="O8465" t="str">
            <v>0992331852 / 43803000</v>
          </cell>
          <cell r="P8465" t="str">
            <v>090505</v>
          </cell>
          <cell r="Q8465" t="str">
            <v>GUAYAQUIL</v>
          </cell>
          <cell r="R8465" t="str">
            <v>GUAYAS</v>
          </cell>
          <cell r="S8465" t="str">
            <v>GUAYAQUIL</v>
          </cell>
          <cell r="T8465" t="str">
            <v>FLEXTRANS GYE</v>
          </cell>
          <cell r="U8465" t="str">
            <v>FLEXNETUIO_GYE</v>
          </cell>
          <cell r="V8465">
            <v>1</v>
          </cell>
          <cell r="W8465">
            <v>9.9</v>
          </cell>
          <cell r="X8465" t="str">
            <v>HYCITE QUITO</v>
          </cell>
          <cell r="Y8465" t="str">
            <v>FLEX NET CALLE 28 DE JUNIO S/N Y GARCIA MORENO ENTRADA LLANO GRANDE</v>
          </cell>
        </row>
        <row r="8466">
          <cell r="A8466" t="str">
            <v>98785307</v>
          </cell>
          <cell r="B8466">
            <v>488159</v>
          </cell>
          <cell r="C8466" t="str">
            <v>98785307</v>
          </cell>
          <cell r="D8466" t="str">
            <v>HYCITE</v>
          </cell>
          <cell r="E8466" t="str">
            <v>DESPACHO</v>
          </cell>
          <cell r="F8466" t="str">
            <v>NORMAL</v>
          </cell>
          <cell r="G8466" t="str">
            <v>031002004142360</v>
          </cell>
          <cell r="H8466">
            <v>44924</v>
          </cell>
          <cell r="I8466" t="str">
            <v>ENTREGADO</v>
          </cell>
          <cell r="J8466">
            <v>44929</v>
          </cell>
          <cell r="K8466" t="str">
            <v>KAREN BRAVO</v>
          </cell>
          <cell r="L8466" t="str">
            <v>LOS NARANJOS NO 110 URB ARBOLEDA CIRCUNVALACION JARAMILLO MANTA// JARAMILLO JARAMILLO 130222 MANABI</v>
          </cell>
          <cell r="M8466" t="str">
            <v/>
          </cell>
          <cell r="N8466" t="str">
            <v>0986390201</v>
          </cell>
          <cell r="O8466" t="str">
            <v>0986390201</v>
          </cell>
          <cell r="P8466" t="str">
            <v>130222</v>
          </cell>
          <cell r="Q8466" t="str">
            <v>JARAMIJO</v>
          </cell>
          <cell r="R8466" t="str">
            <v>MANABI</v>
          </cell>
          <cell r="S8466" t="str">
            <v>JARAMIJO - CDLA. NAVAL JARAMIJO - LA VICTORIA</v>
          </cell>
          <cell r="T8466" t="str">
            <v>TRAMACO</v>
          </cell>
          <cell r="U8466" t="str">
            <v>FLEXNETUIO_PROVINCIA</v>
          </cell>
          <cell r="V8466">
            <v>1</v>
          </cell>
          <cell r="W8466">
            <v>7.1</v>
          </cell>
          <cell r="X8466" t="str">
            <v>HYCITE QUITO</v>
          </cell>
          <cell r="Y8466" t="str">
            <v>FLEX NET CALLE 28 DE JUNIO S/N Y GARCIA MORENO ENTRADA LLANO GRANDE</v>
          </cell>
        </row>
        <row r="8467">
          <cell r="A8467" t="str">
            <v>98774579</v>
          </cell>
          <cell r="B8467">
            <v>488104</v>
          </cell>
          <cell r="C8467" t="str">
            <v>98774579</v>
          </cell>
          <cell r="D8467" t="str">
            <v>HYCITE</v>
          </cell>
          <cell r="E8467" t="str">
            <v>DESPACHO</v>
          </cell>
          <cell r="F8467" t="str">
            <v>NORMAL</v>
          </cell>
          <cell r="G8467" t="str">
            <v>031002004142570</v>
          </cell>
          <cell r="H8467">
            <v>44924</v>
          </cell>
          <cell r="I8467" t="str">
            <v>ENTREGADO</v>
          </cell>
          <cell r="J8467">
            <v>44932</v>
          </cell>
          <cell r="K8467" t="str">
            <v>JANETH NICOLA</v>
          </cell>
          <cell r="L8467" t="str">
            <v>CALLE MALECON Y SEMINARIO ESQUINA ALTOS DE CENTRO NATURISTA VENTANAS VENTANAS 120406 LOS RIOS</v>
          </cell>
          <cell r="N8467" t="str">
            <v>0995005223</v>
          </cell>
          <cell r="O8467" t="str">
            <v>0995005223</v>
          </cell>
          <cell r="P8467" t="str">
            <v>120406</v>
          </cell>
          <cell r="Q8467" t="str">
            <v>VENTANAS</v>
          </cell>
          <cell r="R8467" t="str">
            <v>LOS RIOS</v>
          </cell>
          <cell r="S8467" t="str">
            <v>VENTANAS</v>
          </cell>
          <cell r="T8467" t="str">
            <v>TRAMACO</v>
          </cell>
          <cell r="U8467" t="str">
            <v>FLEXNETUIO_PROVINCIA</v>
          </cell>
          <cell r="V8467">
            <v>2</v>
          </cell>
          <cell r="W8467">
            <v>14.5</v>
          </cell>
          <cell r="X8467" t="str">
            <v>HYCITE QUITO</v>
          </cell>
          <cell r="Y8467" t="str">
            <v>FLEX NET CALLE 28 DE JUNIO S/N Y GARCIA MORENO ENTRADA LLANO GRANDE</v>
          </cell>
        </row>
        <row r="8468">
          <cell r="A8468" t="str">
            <v>98774627</v>
          </cell>
          <cell r="B8468">
            <v>488105</v>
          </cell>
          <cell r="C8468" t="str">
            <v>98774627</v>
          </cell>
          <cell r="D8468" t="str">
            <v>HYCITE</v>
          </cell>
          <cell r="E8468" t="str">
            <v>DESPACHO</v>
          </cell>
          <cell r="F8468" t="str">
            <v>NORMAL</v>
          </cell>
          <cell r="G8468" t="str">
            <v>031002004142333</v>
          </cell>
          <cell r="H8468">
            <v>44924</v>
          </cell>
          <cell r="I8468" t="str">
            <v>ENTREGADO</v>
          </cell>
          <cell r="J8468">
            <v>44929</v>
          </cell>
          <cell r="K8468" t="str">
            <v>EDGAR ARMIJOS</v>
          </cell>
          <cell r="L8468" t="str">
            <v>CIUDADELA DEL CHOFER KM 6 1/2 VIA QUEVEDO SANTO DOMINGO // SUR RIO VERDE 230112 SANTO DOMINGO</v>
          </cell>
          <cell r="M8468" t="str">
            <v/>
          </cell>
          <cell r="N8468" t="str">
            <v>0993036954</v>
          </cell>
          <cell r="O8468" t="str">
            <v>0993036954</v>
          </cell>
          <cell r="P8468" t="str">
            <v>230112</v>
          </cell>
          <cell r="Q8468" t="str">
            <v>SANTO DOMINGO</v>
          </cell>
          <cell r="R8468" t="str">
            <v>SANTO DOMINGO DE LOS TSACHILAS</v>
          </cell>
          <cell r="S8468" t="str">
            <v>SANTO DOMINGO DE LOS COLORADOS</v>
          </cell>
          <cell r="T8468" t="str">
            <v>TRAMACO</v>
          </cell>
          <cell r="U8468" t="str">
            <v>FLEXNETUIO_PROVINCIA</v>
          </cell>
          <cell r="V8468">
            <v>1</v>
          </cell>
          <cell r="W8468">
            <v>13.7</v>
          </cell>
          <cell r="X8468" t="str">
            <v>HYCITE QUITO</v>
          </cell>
          <cell r="Y8468" t="str">
            <v>FLEX NET CALLE 28 DE JUNIO S/N Y GARCIA MORENO ENTRADA LLANO GRANDE</v>
          </cell>
        </row>
        <row r="8469">
          <cell r="A8469" t="str">
            <v>98776966</v>
          </cell>
          <cell r="B8469">
            <v>488113</v>
          </cell>
          <cell r="C8469" t="str">
            <v>98776966</v>
          </cell>
          <cell r="D8469" t="str">
            <v>HYCITE</v>
          </cell>
          <cell r="E8469" t="str">
            <v>DESPACHO</v>
          </cell>
          <cell r="F8469" t="str">
            <v>NORMAL</v>
          </cell>
          <cell r="G8469" t="str">
            <v>031002004142337</v>
          </cell>
          <cell r="H8469">
            <v>44924</v>
          </cell>
          <cell r="I8469" t="str">
            <v>ENTREGADO</v>
          </cell>
          <cell r="J8469">
            <v>44929</v>
          </cell>
          <cell r="K8469" t="str">
            <v>IVAN CASTILLO</v>
          </cell>
          <cell r="L8469" t="str">
            <v>CDLA COSTA DE ORO MZ L SOLAR 7 ENTRANDO EMPRESA AGUAPEH EP SALINAS / NORTE JOSE LUIS TAMAYO 241550 SANTA ELENA</v>
          </cell>
          <cell r="N8469" t="str">
            <v>0996421783</v>
          </cell>
          <cell r="O8469" t="str">
            <v>0996421783</v>
          </cell>
          <cell r="P8469" t="str">
            <v>240205</v>
          </cell>
          <cell r="Q8469" t="str">
            <v>SALINAS</v>
          </cell>
          <cell r="R8469" t="str">
            <v>SANTA ELENA</v>
          </cell>
          <cell r="S8469" t="str">
            <v>JOSE LUIS TAMAYO (MUEY) - PUNTA CARNERO - VILLAS DEL MAR</v>
          </cell>
          <cell r="T8469" t="str">
            <v>TRAMACO</v>
          </cell>
          <cell r="U8469" t="str">
            <v>FLEXNETUIO_PROVINCIA</v>
          </cell>
          <cell r="V8469">
            <v>1</v>
          </cell>
          <cell r="W8469">
            <v>7.1</v>
          </cell>
          <cell r="X8469" t="str">
            <v>HYCITE QUITO</v>
          </cell>
          <cell r="Y8469" t="str">
            <v>FLEX NET CALLE 28 DE JUNIO S/N Y GARCIA MORENO ENTRADA LLANO GRANDE</v>
          </cell>
        </row>
        <row r="8470">
          <cell r="A8470" t="str">
            <v>98777058</v>
          </cell>
          <cell r="B8470">
            <v>488114</v>
          </cell>
          <cell r="C8470" t="str">
            <v>98777058</v>
          </cell>
          <cell r="D8470" t="str">
            <v>HYCITE</v>
          </cell>
          <cell r="E8470" t="str">
            <v>DESPACHO</v>
          </cell>
          <cell r="F8470" t="str">
            <v>NORMAL</v>
          </cell>
          <cell r="G8470" t="str">
            <v>031002004142320</v>
          </cell>
          <cell r="H8470">
            <v>44924</v>
          </cell>
          <cell r="I8470" t="str">
            <v>ENTREGADO</v>
          </cell>
          <cell r="J8470">
            <v>44931</v>
          </cell>
          <cell r="K8470" t="str">
            <v>JUAN MARTINEZ</v>
          </cell>
          <cell r="L8470" t="str">
            <v>COOPERATIVA JUJAN 1RO Y 16 DE FEBRERO PASANDO REGISTRO DE PTO BAQUERIZO MORENO (JUJAN) ALFREDO BAQUERIZO MORENO 091104 GUAYAS</v>
          </cell>
          <cell r="M8470" t="str">
            <v/>
          </cell>
          <cell r="N8470" t="str">
            <v>0999113654 / 988162097</v>
          </cell>
          <cell r="O8470" t="str">
            <v>0999113654 / 988162097</v>
          </cell>
          <cell r="P8470" t="str">
            <v>091104</v>
          </cell>
          <cell r="Q8470" t="str">
            <v>ALFREDO BAQUERIZO MORENO</v>
          </cell>
          <cell r="R8470" t="str">
            <v>GUAYAS</v>
          </cell>
          <cell r="S8470" t="str">
            <v>TRES POSTES</v>
          </cell>
          <cell r="T8470" t="str">
            <v>TRAMACO</v>
          </cell>
          <cell r="U8470" t="str">
            <v>FLEXNETUIO_PROVINCIA</v>
          </cell>
          <cell r="V8470">
            <v>1</v>
          </cell>
          <cell r="W8470">
            <v>7.6</v>
          </cell>
          <cell r="X8470" t="str">
            <v>HYCITE QUITO</v>
          </cell>
          <cell r="Y8470" t="str">
            <v>FLEX NET CALLE 28 DE JUNIO S/N Y GARCIA MORENO ENTRADA LLANO GRANDE</v>
          </cell>
        </row>
        <row r="8471">
          <cell r="A8471" t="str">
            <v>98777440</v>
          </cell>
          <cell r="B8471">
            <v>488115</v>
          </cell>
          <cell r="C8471" t="str">
            <v>98777440</v>
          </cell>
          <cell r="D8471" t="str">
            <v>HYCITE</v>
          </cell>
          <cell r="E8471" t="str">
            <v>DESPACHO</v>
          </cell>
          <cell r="F8471" t="str">
            <v>NORMAL</v>
          </cell>
          <cell r="G8471" t="str">
            <v>031002004142338</v>
          </cell>
          <cell r="H8471">
            <v>44924</v>
          </cell>
          <cell r="I8471" t="str">
            <v>ENTREGADO</v>
          </cell>
          <cell r="J8471">
            <v>44929</v>
          </cell>
          <cell r="K8471" t="str">
            <v>JESENIA PACHECO</v>
          </cell>
          <cell r="L8471" t="str">
            <v>CALLE BOLIVAR 20-15 Y CARRIOON PINZANO CASA COLOR BEIGE SANTA ROSA / CENTENARIO SANTA ROSA 070603 EL ORO</v>
          </cell>
          <cell r="M8471" t="str">
            <v/>
          </cell>
          <cell r="N8471" t="str">
            <v>0998846480</v>
          </cell>
          <cell r="O8471" t="str">
            <v>0998846480</v>
          </cell>
          <cell r="P8471" t="str">
            <v>070603</v>
          </cell>
          <cell r="Q8471" t="str">
            <v>SANTA ROSA</v>
          </cell>
          <cell r="R8471" t="str">
            <v>EL ORO</v>
          </cell>
          <cell r="S8471" t="str">
            <v>SANTA ROSA - RECINTO ESTERO MEDINA</v>
          </cell>
          <cell r="T8471" t="str">
            <v>TRAMACO</v>
          </cell>
          <cell r="U8471" t="str">
            <v>FLEXNETUIO_PROVINCIA</v>
          </cell>
          <cell r="V8471">
            <v>1</v>
          </cell>
          <cell r="W8471">
            <v>12.9</v>
          </cell>
          <cell r="X8471" t="str">
            <v>HYCITE QUITO</v>
          </cell>
          <cell r="Y8471" t="str">
            <v>FLEX NET CALLE 28 DE JUNIO S/N Y GARCIA MORENO ENTRADA LLANO GRANDE</v>
          </cell>
        </row>
        <row r="8472">
          <cell r="A8472" t="str">
            <v>98778600</v>
          </cell>
          <cell r="B8472">
            <v>488119</v>
          </cell>
          <cell r="C8472" t="str">
            <v>98778600</v>
          </cell>
          <cell r="D8472" t="str">
            <v>HYCITE</v>
          </cell>
          <cell r="E8472" t="str">
            <v>DESPACHO</v>
          </cell>
          <cell r="F8472" t="str">
            <v>NORMAL</v>
          </cell>
          <cell r="G8472" t="str">
            <v>TF91213</v>
          </cell>
          <cell r="H8472">
            <v>44924</v>
          </cell>
          <cell r="I8472" t="str">
            <v>ENTREGADO</v>
          </cell>
          <cell r="J8472">
            <v>44929</v>
          </cell>
          <cell r="K8472" t="str">
            <v>MARTHA BAYAS</v>
          </cell>
          <cell r="L8472" t="str">
            <v>CDLA DEL RIO CO20 KM 9.5 VIA SAMBORONDON SAMBORONDON LA PUNTILLA 092301 GUAYAS</v>
          </cell>
          <cell r="N8472" t="str">
            <v>0992201885</v>
          </cell>
          <cell r="O8472" t="str">
            <v>0992201885</v>
          </cell>
          <cell r="P8472" t="str">
            <v>092301</v>
          </cell>
          <cell r="Q8472" t="str">
            <v>SAMBORONDON</v>
          </cell>
          <cell r="R8472" t="str">
            <v>GUAYAS</v>
          </cell>
          <cell r="S8472" t="str">
            <v>SAMBORONDON</v>
          </cell>
          <cell r="T8472" t="str">
            <v>ITSACOURIER</v>
          </cell>
          <cell r="U8472" t="str">
            <v>FLEXNETUIO_GYE</v>
          </cell>
          <cell r="V8472">
            <v>2</v>
          </cell>
          <cell r="W8472">
            <v>20.6</v>
          </cell>
          <cell r="X8472" t="str">
            <v>HYCITE QUITO</v>
          </cell>
          <cell r="Y8472" t="str">
            <v>FLEX NET CALLE 28 DE JUNIO S/N Y GARCIA MORENO ENTRADA LLANO GRANDE</v>
          </cell>
        </row>
        <row r="8473">
          <cell r="A8473" t="str">
            <v>98779959</v>
          </cell>
          <cell r="B8473">
            <v>488125</v>
          </cell>
          <cell r="C8473" t="str">
            <v>98779959</v>
          </cell>
          <cell r="D8473" t="str">
            <v>HYCITE</v>
          </cell>
          <cell r="E8473" t="str">
            <v>DESPACHO</v>
          </cell>
          <cell r="F8473" t="str">
            <v>NORMAL</v>
          </cell>
          <cell r="G8473" t="str">
            <v>031002004142341</v>
          </cell>
          <cell r="H8473">
            <v>44924</v>
          </cell>
          <cell r="I8473" t="str">
            <v>ENTREGADO</v>
          </cell>
          <cell r="J8473">
            <v>44929</v>
          </cell>
          <cell r="K8473" t="str">
            <v>GENITH CEBALLOS</v>
          </cell>
          <cell r="L8473" t="str">
            <v>AMAZONAS Y PEDRO VEGA DIAGONAL DONDE LONDONO FLAVIO ALFARO // FLAVIO ALFARO FLAVIO ALFARO 130713 MANABI</v>
          </cell>
          <cell r="M8473" t="str">
            <v/>
          </cell>
          <cell r="N8473" t="str">
            <v>0985698544</v>
          </cell>
          <cell r="O8473" t="str">
            <v>0985698544</v>
          </cell>
          <cell r="P8473" t="str">
            <v>130713</v>
          </cell>
          <cell r="Q8473" t="str">
            <v>FLAVIO ALFARO</v>
          </cell>
          <cell r="R8473" t="str">
            <v>MANABI</v>
          </cell>
          <cell r="S8473" t="str">
            <v>FLAVIO ALFARO</v>
          </cell>
          <cell r="T8473" t="str">
            <v>TRAMACO</v>
          </cell>
          <cell r="U8473" t="str">
            <v>FLEXNETUIO_PROVINCIA</v>
          </cell>
          <cell r="V8473">
            <v>1</v>
          </cell>
          <cell r="W8473">
            <v>12.9</v>
          </cell>
          <cell r="X8473" t="str">
            <v>HYCITE QUITO</v>
          </cell>
          <cell r="Y8473" t="str">
            <v>FLEX NET CALLE 28 DE JUNIO S/N Y GARCIA MORENO ENTRADA LLANO GRANDE</v>
          </cell>
        </row>
        <row r="8474">
          <cell r="A8474" t="str">
            <v>98780271</v>
          </cell>
          <cell r="B8474">
            <v>488126</v>
          </cell>
          <cell r="C8474" t="str">
            <v>98780271</v>
          </cell>
          <cell r="D8474" t="str">
            <v>HYCITE</v>
          </cell>
          <cell r="E8474" t="str">
            <v>DESPACHO</v>
          </cell>
          <cell r="F8474" t="str">
            <v>NORMAL</v>
          </cell>
          <cell r="G8474" t="str">
            <v>031002004142342</v>
          </cell>
          <cell r="H8474">
            <v>44924</v>
          </cell>
          <cell r="I8474" t="str">
            <v>ENTREGADO</v>
          </cell>
          <cell r="J8474">
            <v>44932</v>
          </cell>
          <cell r="K8474" t="str">
            <v>MANUEL VALDIVIEZO</v>
          </cell>
          <cell r="L8474" t="str">
            <v>BARRIO JUAN MONTALVO CALLE JOSE JOAQUIN DE OLMEDO Y LOJA MACARA / MACARA MACARA (MANUEL ENRIQUE R 110701 LOJA</v>
          </cell>
          <cell r="M8474" t="str">
            <v/>
          </cell>
          <cell r="N8474" t="str">
            <v>0991728416</v>
          </cell>
          <cell r="O8474" t="str">
            <v>0991728416</v>
          </cell>
          <cell r="P8474" t="str">
            <v>110701</v>
          </cell>
          <cell r="Q8474" t="str">
            <v>MACARA</v>
          </cell>
          <cell r="R8474" t="str">
            <v>LOJA</v>
          </cell>
          <cell r="S8474" t="str">
            <v>MACARA</v>
          </cell>
          <cell r="T8474" t="str">
            <v>TRAMACO</v>
          </cell>
          <cell r="U8474" t="str">
            <v>FLEXNETUIO_PROVINCIA</v>
          </cell>
          <cell r="V8474">
            <v>1</v>
          </cell>
          <cell r="W8474">
            <v>14.2</v>
          </cell>
          <cell r="X8474" t="str">
            <v>HYCITE QUITO</v>
          </cell>
          <cell r="Y8474" t="str">
            <v>FLEX NET CALLE 28 DE JUNIO S/N Y GARCIA MORENO ENTRADA LLANO GRANDE</v>
          </cell>
        </row>
        <row r="8475">
          <cell r="A8475" t="str">
            <v>98783144</v>
          </cell>
          <cell r="B8475">
            <v>488138</v>
          </cell>
          <cell r="C8475" t="str">
            <v>98783144</v>
          </cell>
          <cell r="D8475" t="str">
            <v>HYCITE</v>
          </cell>
          <cell r="E8475" t="str">
            <v>DESPACHO</v>
          </cell>
          <cell r="F8475" t="str">
            <v>NORMAL</v>
          </cell>
          <cell r="G8475" t="str">
            <v>031002004142352</v>
          </cell>
          <cell r="H8475">
            <v>44924</v>
          </cell>
          <cell r="I8475" t="str">
            <v>ENTREGADO</v>
          </cell>
          <cell r="J8475">
            <v>44929</v>
          </cell>
          <cell r="K8475" t="str">
            <v>ANGELICA PENAFIEL</v>
          </cell>
          <cell r="L8475" t="str">
            <v>PATRIA NUEVA Y JOSE JOAQUIN DE OLMEDO CASA 1 PISO ENLUCIDA 1/2 CUADRA DEL PA PALORA//BARRIO PATRIA NUEVA PALORA 140201 MORONA-SANTIAGO</v>
          </cell>
          <cell r="M8475" t="str">
            <v/>
          </cell>
          <cell r="N8475" t="str">
            <v>0992386215 / 072313173</v>
          </cell>
          <cell r="O8475" t="str">
            <v>0992386215 / 072313173</v>
          </cell>
          <cell r="P8475" t="str">
            <v>140201</v>
          </cell>
          <cell r="Q8475" t="str">
            <v>PALORA</v>
          </cell>
          <cell r="R8475" t="str">
            <v>MORONA SANTIAGO</v>
          </cell>
          <cell r="S8475" t="str">
            <v>PALORA (METZERA) - CUMANDA (CAB EN COLONIA AGRICOLA SEVILLA DEL ORO) - 16 DE AGOSTO</v>
          </cell>
          <cell r="T8475" t="str">
            <v>TRAMACO</v>
          </cell>
          <cell r="U8475" t="str">
            <v>FLEXNETUIO_PROVINCIA</v>
          </cell>
          <cell r="V8475">
            <v>1</v>
          </cell>
          <cell r="W8475">
            <v>3.7</v>
          </cell>
          <cell r="X8475" t="str">
            <v>HYCITE QUITO</v>
          </cell>
          <cell r="Y8475" t="str">
            <v>FLEX NET CALLE 28 DE JUNIO S/N Y GARCIA MORENO ENTRADA LLANO GRANDE</v>
          </cell>
        </row>
        <row r="8476">
          <cell r="A8476" t="str">
            <v>98783651</v>
          </cell>
          <cell r="B8476">
            <v>488143</v>
          </cell>
          <cell r="C8476" t="str">
            <v>98783651</v>
          </cell>
          <cell r="D8476" t="str">
            <v>HYCITE</v>
          </cell>
          <cell r="E8476" t="str">
            <v>DESPACHO</v>
          </cell>
          <cell r="F8476" t="str">
            <v>NORMAL</v>
          </cell>
          <cell r="G8476" t="str">
            <v>031002004142353</v>
          </cell>
          <cell r="H8476">
            <v>44924</v>
          </cell>
          <cell r="I8476" t="str">
            <v>ENTREGADO</v>
          </cell>
          <cell r="J8476">
            <v>44929</v>
          </cell>
          <cell r="K8476" t="str">
            <v>MERY ZAMORA</v>
          </cell>
          <cell r="L8476" t="str">
            <v>CDLA SAN GREGORIO LA PINONADA LEON FEBRES CORDERO 3 TV IZQUIERDA PORTOVIEJO / CLD SAN GREGORIO ANDRES DE VERA 130109 MANABI</v>
          </cell>
          <cell r="M8476" t="str">
            <v/>
          </cell>
          <cell r="N8476" t="str">
            <v>0991441671</v>
          </cell>
          <cell r="O8476" t="str">
            <v>0991441671</v>
          </cell>
          <cell r="P8476" t="str">
            <v>130109</v>
          </cell>
          <cell r="Q8476" t="str">
            <v>PORTOVIEJO</v>
          </cell>
          <cell r="R8476" t="str">
            <v>MANABI</v>
          </cell>
          <cell r="S8476" t="str">
            <v>PORTOVIEJO</v>
          </cell>
          <cell r="T8476" t="str">
            <v>TRAMACO</v>
          </cell>
          <cell r="U8476" t="str">
            <v>FLEXNETUIO_PROVINCIA</v>
          </cell>
          <cell r="V8476">
            <v>1</v>
          </cell>
          <cell r="W8476">
            <v>7</v>
          </cell>
          <cell r="X8476" t="str">
            <v>HYCITE QUITO</v>
          </cell>
          <cell r="Y8476" t="str">
            <v>FLEX NET CALLE 28 DE JUNIO S/N Y GARCIA MORENO ENTRADA LLANO GRANDE</v>
          </cell>
        </row>
        <row r="8477">
          <cell r="A8477" t="str">
            <v>98753455</v>
          </cell>
          <cell r="B8477">
            <v>488082</v>
          </cell>
          <cell r="C8477" t="str">
            <v>98753455</v>
          </cell>
          <cell r="D8477" t="str">
            <v>HYCITE</v>
          </cell>
          <cell r="E8477" t="str">
            <v>DESPACHO</v>
          </cell>
          <cell r="F8477" t="str">
            <v>NORMAL</v>
          </cell>
          <cell r="G8477" t="str">
            <v>TFQ91172 / ITQ4351</v>
          </cell>
          <cell r="H8477">
            <v>44924</v>
          </cell>
          <cell r="I8477" t="str">
            <v>ENTREGADO</v>
          </cell>
          <cell r="J8477">
            <v>44936</v>
          </cell>
          <cell r="K8477" t="str">
            <v>LOURDES VELÁSQUEZ</v>
          </cell>
          <cell r="L8477" t="str">
            <v>AV. CUSUBAMBA Y ALBERTO SPENCER PASAJE S26C NRO CASA OE3-182, MINIMARKET DELICIA, PROVINCIA: PICHINCHA, CANTÓN: DISTRITO METROPOLITANO QUITO, PARROQUIA: TURUBAMBA, LOCALIDAD SECTOR: TURUBAMBA ALTO</v>
          </cell>
          <cell r="N8477" t="str">
            <v>0980391038</v>
          </cell>
          <cell r="O8477" t="str">
            <v>0980391038</v>
          </cell>
          <cell r="P8477" t="str">
            <v>170606</v>
          </cell>
          <cell r="Q8477" t="str">
            <v>QUITO</v>
          </cell>
          <cell r="R8477" t="str">
            <v>PICHINCHA</v>
          </cell>
          <cell r="S8477" t="str">
            <v>QUITO</v>
          </cell>
          <cell r="T8477" t="str">
            <v>FLEXTRANS UIO</v>
          </cell>
          <cell r="U8477" t="str">
            <v>FLEXNETUIO_LOCAL</v>
          </cell>
          <cell r="V8477">
            <v>1</v>
          </cell>
          <cell r="W8477">
            <v>7.7</v>
          </cell>
          <cell r="X8477" t="str">
            <v>HYCITE QUITO</v>
          </cell>
          <cell r="Y8477" t="str">
            <v>FLEX NET CALLE 28 DE JUNIO S/N Y GARCIA MORENO ENTRADA LLANO GRANDE</v>
          </cell>
        </row>
        <row r="8478">
          <cell r="A8478" t="str">
            <v>98769844</v>
          </cell>
          <cell r="B8478">
            <v>488091</v>
          </cell>
          <cell r="C8478" t="str">
            <v>98769844</v>
          </cell>
          <cell r="D8478" t="str">
            <v>HYCITE</v>
          </cell>
          <cell r="E8478" t="str">
            <v>DESPACHO</v>
          </cell>
          <cell r="F8478" t="str">
            <v>NORMAL</v>
          </cell>
          <cell r="G8478" t="str">
            <v>031002004142326</v>
          </cell>
          <cell r="H8478">
            <v>44924</v>
          </cell>
          <cell r="I8478" t="str">
            <v>ENTREGADO</v>
          </cell>
          <cell r="J8478">
            <v>44929</v>
          </cell>
          <cell r="K8478" t="str">
            <v>NORALMA ZAMBRANO</v>
          </cell>
          <cell r="L8478" t="str">
            <v>BARRIO SAN FRANCISCO AV 6 Y CALLE 13 LA LIBERTAD//LA LIBERTAD LA LIBERTAD 240203 SANTA ELENA</v>
          </cell>
          <cell r="M8478" t="str">
            <v/>
          </cell>
          <cell r="N8478" t="str">
            <v>0961919596 / 993728053</v>
          </cell>
          <cell r="O8478" t="str">
            <v>0961919596 / 993728053</v>
          </cell>
          <cell r="P8478" t="str">
            <v>240203</v>
          </cell>
          <cell r="Q8478" t="str">
            <v>LA LIBERTAD</v>
          </cell>
          <cell r="R8478" t="str">
            <v>SANTA ELENA</v>
          </cell>
          <cell r="S8478" t="str">
            <v>LA LIBERTAD</v>
          </cell>
          <cell r="T8478" t="str">
            <v>TRAMACO</v>
          </cell>
          <cell r="U8478" t="str">
            <v>FLEXNETUIO_PROVINCIA</v>
          </cell>
          <cell r="V8478">
            <v>1</v>
          </cell>
          <cell r="W8478">
            <v>13.7</v>
          </cell>
          <cell r="X8478" t="str">
            <v>HYCITE QUITO</v>
          </cell>
          <cell r="Y8478" t="str">
            <v>FLEX NET CALLE 28 DE JUNIO S/N Y GARCIA MORENO ENTRADA LLANO GRANDE</v>
          </cell>
        </row>
        <row r="8479">
          <cell r="A8479" t="str">
            <v>98773243</v>
          </cell>
          <cell r="B8479">
            <v>488100</v>
          </cell>
          <cell r="C8479" t="str">
            <v>98773243</v>
          </cell>
          <cell r="D8479" t="str">
            <v>HYCITE</v>
          </cell>
          <cell r="E8479" t="str">
            <v>DESPACHO</v>
          </cell>
          <cell r="F8479" t="str">
            <v>NORMAL</v>
          </cell>
          <cell r="G8479" t="str">
            <v>031002004142331</v>
          </cell>
          <cell r="H8479">
            <v>44924</v>
          </cell>
          <cell r="I8479" t="str">
            <v>ENTREGADO</v>
          </cell>
          <cell r="J8479">
            <v>44930</v>
          </cell>
          <cell r="K8479" t="str">
            <v>LUIS CANAFE</v>
          </cell>
          <cell r="L8479" t="str">
            <v>PANAMERICANA VIA A LOJA JUNTO ALA ENTRADA AL CEMENTERIO NENCA// CUMBE CUENCA CUMBE 010220 AZUAY</v>
          </cell>
          <cell r="M8479" t="str">
            <v/>
          </cell>
          <cell r="N8479" t="str">
            <v>0967755819</v>
          </cell>
          <cell r="O8479" t="str">
            <v>0967755819</v>
          </cell>
          <cell r="P8479" t="str">
            <v>010220</v>
          </cell>
          <cell r="Q8479" t="str">
            <v>CUENCA</v>
          </cell>
          <cell r="R8479" t="str">
            <v>AZUAY</v>
          </cell>
          <cell r="S8479" t="str">
            <v>CUMBE</v>
          </cell>
          <cell r="T8479" t="str">
            <v>TRAMACO</v>
          </cell>
          <cell r="U8479" t="str">
            <v>FLEXNETUIO_PROVINCIA</v>
          </cell>
          <cell r="V8479">
            <v>1</v>
          </cell>
          <cell r="W8479">
            <v>3.3</v>
          </cell>
          <cell r="X8479" t="str">
            <v>HYCITE QUITO</v>
          </cell>
          <cell r="Y8479" t="str">
            <v>FLEX NET CALLE 28 DE JUNIO S/N Y GARCIA MORENO ENTRADA LLANO GRANDE</v>
          </cell>
        </row>
        <row r="8480">
          <cell r="A8480" t="str">
            <v>22723-1</v>
          </cell>
          <cell r="B8480">
            <v>488070</v>
          </cell>
          <cell r="C8480" t="str">
            <v>22723-1</v>
          </cell>
          <cell r="D8480" t="str">
            <v>CARESTINO</v>
          </cell>
          <cell r="E8480" t="str">
            <v>DESPACHO</v>
          </cell>
          <cell r="G8480" t="str">
            <v>031002004142403</v>
          </cell>
          <cell r="H8480">
            <v>44924</v>
          </cell>
          <cell r="I8480" t="str">
            <v>ENTREGADO</v>
          </cell>
          <cell r="J8480">
            <v>44930</v>
          </cell>
          <cell r="K8480" t="str">
            <v>CRISTINA GUTIERREZ</v>
          </cell>
          <cell r="L8480" t="str">
            <v>EDMUNDO CARVAJAL Y 12 DE FEBERO SN</v>
          </cell>
          <cell r="N8480" t="str">
            <v xml:space="preserve">72741115	</v>
          </cell>
          <cell r="O8480" t="str">
            <v>0989894591</v>
          </cell>
          <cell r="P8480" t="str">
            <v>140301</v>
          </cell>
          <cell r="Q8480" t="str">
            <v>SUCUA</v>
          </cell>
          <cell r="R8480" t="str">
            <v>MORONA SANTIAGO</v>
          </cell>
          <cell r="S8480" t="str">
            <v>SUCUA - NUEVO ISRAEL - ASUNCION - SANTA MARIANITA DE JESUS</v>
          </cell>
          <cell r="T8480" t="str">
            <v>TRAMACO</v>
          </cell>
          <cell r="U8480" t="str">
            <v>FLEXNETGYE_PROVINCIA</v>
          </cell>
          <cell r="V8480">
            <v>1</v>
          </cell>
          <cell r="W8480">
            <v>15.38</v>
          </cell>
          <cell r="X8480" t="str">
            <v>FLEXNET ECUADOR - CAREST</v>
          </cell>
          <cell r="Y8480" t="str">
            <v>FERNANDO GUTIERREZ HILL VIA A DAULE KM 8 1/2 ENTRADA A COOPERATIVA JUAN MONTALVO</v>
          </cell>
        </row>
        <row r="8481">
          <cell r="A8481" t="str">
            <v>4771634</v>
          </cell>
          <cell r="B8481">
            <v>487967</v>
          </cell>
          <cell r="C8481" t="str">
            <v>4771634</v>
          </cell>
          <cell r="D8481" t="str">
            <v>MDELIVERY</v>
          </cell>
          <cell r="E8481" t="str">
            <v>DESPACHO</v>
          </cell>
          <cell r="F8481" t="str">
            <v>NORMAL</v>
          </cell>
          <cell r="G8481" t="str">
            <v>031080004771634</v>
          </cell>
          <cell r="H8481">
            <v>44923</v>
          </cell>
          <cell r="I8481" t="str">
            <v>ENTREGADO</v>
          </cell>
          <cell r="J8481">
            <v>44931</v>
          </cell>
          <cell r="K8481" t="str">
            <v>PABLO ALFONSO MEJIA ESCALANTE</v>
          </cell>
          <cell r="L8481" t="str">
            <v>DURAN  AV JAIME ROLDOS AGUILERA  MZ I  SOLAR 12 CALLE BELLAVISTA</v>
          </cell>
          <cell r="M8481" t="str">
            <v>0921277422</v>
          </cell>
          <cell r="N8481" t="str">
            <v>0961446246</v>
          </cell>
          <cell r="O8481" t="str">
            <v>0961446246</v>
          </cell>
          <cell r="P8481" t="str">
            <v>092409</v>
          </cell>
          <cell r="Q8481" t="str">
            <v>DURAN</v>
          </cell>
          <cell r="R8481" t="str">
            <v>GUAYAS</v>
          </cell>
          <cell r="S8481" t="str">
            <v>ELOY ALFARO (DURAN)</v>
          </cell>
          <cell r="T8481" t="str">
            <v>TRAMACO</v>
          </cell>
          <cell r="U8481" t="str">
            <v>FLEXNETUIO_GYE</v>
          </cell>
          <cell r="V8481">
            <v>1</v>
          </cell>
          <cell r="W8481">
            <v>1</v>
          </cell>
          <cell r="X8481" t="str">
            <v>FLEXNET ECUADOR - MDELIVERY</v>
          </cell>
          <cell r="Y8481" t="str">
            <v>CALLE 28 DE JUNIO S/N Y GARCIA MORENO ENTRADA LLANO GRANDE</v>
          </cell>
        </row>
        <row r="8482">
          <cell r="A8482" t="str">
            <v>4771834</v>
          </cell>
          <cell r="B8482">
            <v>487979</v>
          </cell>
          <cell r="C8482" t="str">
            <v>4771834</v>
          </cell>
          <cell r="D8482" t="str">
            <v>MDELIVERY</v>
          </cell>
          <cell r="E8482" t="str">
            <v>DESPACHO</v>
          </cell>
          <cell r="F8482" t="str">
            <v>DERIVADO PICK UP</v>
          </cell>
          <cell r="G8482" t="str">
            <v>031080004771834</v>
          </cell>
          <cell r="H8482">
            <v>44923</v>
          </cell>
          <cell r="I8482" t="str">
            <v>ENTREGADO</v>
          </cell>
          <cell r="J8482">
            <v>44929</v>
          </cell>
          <cell r="K8482" t="str">
            <v>FREDDY XAVIER ROBLES BAQUE</v>
          </cell>
          <cell r="L8482" t="str">
            <v>OFICINA TRAMACO PUNTO DE ATENCION VIA DAULE</v>
          </cell>
          <cell r="M8482" t="str">
            <v>0930879994</v>
          </cell>
          <cell r="N8482" t="str">
            <v>0984085499</v>
          </cell>
          <cell r="O8482" t="str">
            <v/>
          </cell>
          <cell r="P8482" t="str">
            <v>GUAYAQUIL</v>
          </cell>
          <cell r="Q8482" t="str">
            <v>GUAYAQUIL</v>
          </cell>
          <cell r="R8482" t="str">
            <v>GUAYAS</v>
          </cell>
          <cell r="T8482" t="str">
            <v>TRAMACO</v>
          </cell>
          <cell r="U8482" t="str">
            <v>FLEXNETUIO_GYE</v>
          </cell>
          <cell r="V8482">
            <v>1</v>
          </cell>
          <cell r="W8482">
            <v>1</v>
          </cell>
          <cell r="X8482" t="str">
            <v>FLEXNET ECUADOR - MDELIVERY</v>
          </cell>
          <cell r="Y8482" t="str">
            <v>CALLE 28 DE JUNIO S/N Y GARCIA MORENO ENTRADA LLANO GRANDE</v>
          </cell>
        </row>
        <row r="8483">
          <cell r="A8483" t="str">
            <v>4771892</v>
          </cell>
          <cell r="B8483">
            <v>487982</v>
          </cell>
          <cell r="C8483" t="str">
            <v>4771892</v>
          </cell>
          <cell r="D8483" t="str">
            <v>MDELIVERY</v>
          </cell>
          <cell r="E8483" t="str">
            <v>DESPACHO</v>
          </cell>
          <cell r="F8483" t="str">
            <v>DERIVADO PICK UP</v>
          </cell>
          <cell r="G8483" t="str">
            <v>031080004771892</v>
          </cell>
          <cell r="H8483">
            <v>44923</v>
          </cell>
          <cell r="I8483" t="str">
            <v>ENTREGADO</v>
          </cell>
          <cell r="J8483">
            <v>44930</v>
          </cell>
          <cell r="K8483" t="str">
            <v>Miguel Angel Changoluisa Tonato</v>
          </cell>
          <cell r="L8483" t="str">
            <v>OFICINA TRAMACO SALCEDO</v>
          </cell>
          <cell r="M8483" t="str">
            <v>0503120602</v>
          </cell>
          <cell r="N8483" t="str">
            <v>0998038112</v>
          </cell>
          <cell r="O8483" t="str">
            <v/>
          </cell>
          <cell r="P8483" t="str">
            <v>SALCEDO</v>
          </cell>
          <cell r="Q8483" t="str">
            <v>SALCEDO</v>
          </cell>
          <cell r="R8483" t="str">
            <v>COTOPAXI</v>
          </cell>
          <cell r="T8483" t="str">
            <v>TRAMACO</v>
          </cell>
          <cell r="U8483" t="str">
            <v>FLEXNETUIO_PROVINCIA</v>
          </cell>
          <cell r="V8483">
            <v>1</v>
          </cell>
          <cell r="W8483">
            <v>1</v>
          </cell>
          <cell r="X8483" t="str">
            <v>FLEXNET ECUADOR - MDELIVERY</v>
          </cell>
          <cell r="Y8483" t="str">
            <v>CALLE 28 DE JUNIO S/N Y GARCIA MORENO ENTRADA LLANO GRANDE</v>
          </cell>
        </row>
        <row r="8484">
          <cell r="A8484" t="str">
            <v>4772274</v>
          </cell>
          <cell r="B8484">
            <v>487986</v>
          </cell>
          <cell r="C8484" t="str">
            <v>4772274</v>
          </cell>
          <cell r="D8484" t="str">
            <v>MDELIVERY</v>
          </cell>
          <cell r="E8484" t="str">
            <v>DESPACHO</v>
          </cell>
          <cell r="F8484" t="str">
            <v>NORMAL</v>
          </cell>
          <cell r="G8484" t="str">
            <v>031080004772274</v>
          </cell>
          <cell r="H8484">
            <v>44923</v>
          </cell>
          <cell r="I8484" t="str">
            <v>ENTREGADO</v>
          </cell>
          <cell r="J8484">
            <v>44929</v>
          </cell>
          <cell r="K8484" t="str">
            <v>RUIZ ROMAN CARLOS AUGUSTO</v>
          </cell>
          <cell r="L8484" t="str">
            <v>SAGRARIO CALLE JUAN DE SALINAS  SN  ENTRE SUCRE Y 18 DE NOVIEMBRE</v>
          </cell>
          <cell r="M8484" t="str">
            <v>1102114020</v>
          </cell>
          <cell r="N8484" t="str">
            <v>0997385173</v>
          </cell>
          <cell r="O8484" t="str">
            <v>0997385173</v>
          </cell>
          <cell r="P8484" t="str">
            <v>LOJA</v>
          </cell>
          <cell r="Q8484" t="str">
            <v>LOJA</v>
          </cell>
          <cell r="R8484" t="str">
            <v>LOJA</v>
          </cell>
          <cell r="T8484" t="str">
            <v>TRAMACO</v>
          </cell>
          <cell r="U8484" t="str">
            <v>FLEXNETUIO_PROVINCIA</v>
          </cell>
          <cell r="V8484">
            <v>1</v>
          </cell>
          <cell r="W8484">
            <v>1</v>
          </cell>
          <cell r="X8484" t="str">
            <v>FLEXNET ECUADOR - MDELIVERY</v>
          </cell>
          <cell r="Y8484" t="str">
            <v>CALLE 28 DE JUNIO S/N Y GARCIA MORENO ENTRADA LLANO GRANDE</v>
          </cell>
        </row>
        <row r="8485">
          <cell r="A8485" t="str">
            <v>4763495</v>
          </cell>
          <cell r="B8485">
            <v>487948</v>
          </cell>
          <cell r="C8485" t="str">
            <v>4763495</v>
          </cell>
          <cell r="D8485" t="str">
            <v>MDELIVERY</v>
          </cell>
          <cell r="E8485" t="str">
            <v>DESPACHO</v>
          </cell>
          <cell r="F8485" t="str">
            <v>DERIVADO PICK UP</v>
          </cell>
          <cell r="G8485" t="str">
            <v>031080004763495</v>
          </cell>
          <cell r="H8485">
            <v>44923</v>
          </cell>
          <cell r="I8485" t="str">
            <v>ENTREGADO</v>
          </cell>
          <cell r="J8485">
            <v>44929</v>
          </cell>
          <cell r="K8485" t="str">
            <v>ALVARRACIN GUAMAN MANUEL DE JESUS</v>
          </cell>
          <cell r="L8485" t="str">
            <v>OFICINA TRAMACO PUNTO DE ATENCION MACHALA</v>
          </cell>
          <cell r="M8485" t="str">
            <v>0914317920</v>
          </cell>
          <cell r="N8485" t="str">
            <v>0963055386</v>
          </cell>
          <cell r="O8485" t="str">
            <v>0963055386</v>
          </cell>
          <cell r="P8485" t="str">
            <v>MACHALA</v>
          </cell>
          <cell r="Q8485" t="str">
            <v>MACHALA</v>
          </cell>
          <cell r="R8485" t="str">
            <v>EL ORO</v>
          </cell>
          <cell r="T8485" t="str">
            <v>TRAMACO</v>
          </cell>
          <cell r="U8485" t="str">
            <v>FLEXNETUIO_PROVINCIA</v>
          </cell>
          <cell r="V8485">
            <v>1</v>
          </cell>
          <cell r="W8485">
            <v>1</v>
          </cell>
          <cell r="X8485" t="str">
            <v>FLEXNET ECUADOR - MDELIVERY</v>
          </cell>
          <cell r="Y8485" t="str">
            <v>CALLE 28 DE JUNIO S/N Y GARCIA MORENO ENTRADA LLANO GRANDE</v>
          </cell>
        </row>
        <row r="8486">
          <cell r="A8486" t="str">
            <v>4767536</v>
          </cell>
          <cell r="B8486">
            <v>487952</v>
          </cell>
          <cell r="C8486" t="str">
            <v>4767536</v>
          </cell>
          <cell r="D8486" t="str">
            <v>MDELIVERY</v>
          </cell>
          <cell r="E8486" t="str">
            <v>DESPACHO</v>
          </cell>
          <cell r="F8486" t="str">
            <v>NORMAL</v>
          </cell>
          <cell r="G8486" t="str">
            <v>031080004767536</v>
          </cell>
          <cell r="H8486">
            <v>44923</v>
          </cell>
          <cell r="I8486" t="str">
            <v>ENTREGADO</v>
          </cell>
          <cell r="J8486">
            <v>44929</v>
          </cell>
          <cell r="K8486" t="str">
            <v>GUANOLUISA CHANCUSIG WASHINGTON JAVIER</v>
          </cell>
          <cell r="L8486" t="str">
            <v>LASSO  AV PANAMERICANA  KM 20</v>
          </cell>
          <cell r="M8486" t="str">
            <v>0502572068</v>
          </cell>
          <cell r="N8486" t="str">
            <v>0979261228</v>
          </cell>
          <cell r="O8486" t="str">
            <v>0979261228</v>
          </cell>
          <cell r="P8486" t="str">
            <v>LATACUNGA</v>
          </cell>
          <cell r="Q8486" t="str">
            <v>LATACUNGA</v>
          </cell>
          <cell r="R8486" t="str">
            <v>COTOPAXI</v>
          </cell>
          <cell r="T8486" t="str">
            <v>TRAMACO</v>
          </cell>
          <cell r="U8486" t="str">
            <v>FLEXNETUIO_PROVINCIA</v>
          </cell>
          <cell r="V8486">
            <v>1</v>
          </cell>
          <cell r="W8486">
            <v>1</v>
          </cell>
          <cell r="X8486" t="str">
            <v>FLEXNET ECUADOR - MDELIVERY</v>
          </cell>
          <cell r="Y8486" t="str">
            <v>CALLE 28 DE JUNIO S/N Y GARCIA MORENO ENTRADA LLANO GRANDE</v>
          </cell>
        </row>
        <row r="8487">
          <cell r="A8487" t="str">
            <v>4771496</v>
          </cell>
          <cell r="B8487">
            <v>487963</v>
          </cell>
          <cell r="C8487" t="str">
            <v>4771496</v>
          </cell>
          <cell r="D8487" t="str">
            <v>MDELIVERY</v>
          </cell>
          <cell r="E8487" t="str">
            <v>DESPACHO</v>
          </cell>
          <cell r="F8487" t="str">
            <v>NORMAL</v>
          </cell>
          <cell r="G8487" t="str">
            <v>FT77087</v>
          </cell>
          <cell r="H8487">
            <v>44923</v>
          </cell>
          <cell r="I8487" t="str">
            <v>ENTREGADO</v>
          </cell>
          <cell r="J8487">
            <v>44929</v>
          </cell>
          <cell r="K8487" t="str">
            <v>JUAN CARLOS VILLACIS ANRRANGO</v>
          </cell>
          <cell r="L8487" t="str">
            <v>SAN ISIDRO DEL INCA  CALLE ISAAC ALBENIZ SN CALLE MORLAN</v>
          </cell>
          <cell r="M8487" t="str">
            <v>1719939421</v>
          </cell>
          <cell r="N8487" t="str">
            <v>0962994184</v>
          </cell>
          <cell r="O8487" t="str">
            <v>0962994184</v>
          </cell>
          <cell r="P8487" t="str">
            <v>QUITO</v>
          </cell>
          <cell r="Q8487" t="str">
            <v>QUITO</v>
          </cell>
          <cell r="R8487" t="str">
            <v>PICHINCHA</v>
          </cell>
          <cell r="T8487" t="str">
            <v>FLEXTRANS UIO</v>
          </cell>
          <cell r="U8487" t="str">
            <v>FLEXNETUIO_LOCAL</v>
          </cell>
          <cell r="V8487">
            <v>1</v>
          </cell>
          <cell r="W8487">
            <v>1</v>
          </cell>
          <cell r="X8487" t="str">
            <v>FLEXNET ECUADOR - MDELIVERY</v>
          </cell>
          <cell r="Y8487" t="str">
            <v>CALLE 28 DE JUNIO S/N Y GARCIA MORENO ENTRADA LLANO GRANDE</v>
          </cell>
        </row>
        <row r="8488">
          <cell r="A8488" t="str">
            <v>4771509</v>
          </cell>
          <cell r="B8488">
            <v>487964</v>
          </cell>
          <cell r="C8488" t="str">
            <v>4771509</v>
          </cell>
          <cell r="D8488" t="str">
            <v>MDELIVERY</v>
          </cell>
          <cell r="E8488" t="str">
            <v>DESPACHO</v>
          </cell>
          <cell r="F8488" t="str">
            <v>NORMAL</v>
          </cell>
          <cell r="G8488" t="str">
            <v>FT77082</v>
          </cell>
          <cell r="H8488">
            <v>44923</v>
          </cell>
          <cell r="I8488" t="str">
            <v>ENTREGADO</v>
          </cell>
          <cell r="J8488">
            <v>44929</v>
          </cell>
          <cell r="K8488" t="str">
            <v>JUAN CARLOS VILLACIS ANRRANGO</v>
          </cell>
          <cell r="L8488" t="str">
            <v>SAN ISIDRO DEL INCA  CALLE ISAAC ALBENIZ SN CALLE MORLAN</v>
          </cell>
          <cell r="M8488" t="str">
            <v>1719939421</v>
          </cell>
          <cell r="N8488" t="str">
            <v>0962994184</v>
          </cell>
          <cell r="O8488" t="str">
            <v>0962994184</v>
          </cell>
          <cell r="P8488" t="str">
            <v>QUITO</v>
          </cell>
          <cell r="Q8488" t="str">
            <v>QUITO</v>
          </cell>
          <cell r="R8488" t="str">
            <v>PICHINCHA</v>
          </cell>
          <cell r="T8488" t="str">
            <v>FLEXTRANS UIO</v>
          </cell>
          <cell r="U8488" t="str">
            <v>FLEXNETUIO_LOCAL</v>
          </cell>
          <cell r="V8488">
            <v>1</v>
          </cell>
          <cell r="W8488">
            <v>1</v>
          </cell>
          <cell r="X8488" t="str">
            <v>FLEXNET ECUADOR - MDELIVERY</v>
          </cell>
          <cell r="Y8488" t="str">
            <v>CALLE 28 DE JUNIO S/N Y GARCIA MORENO ENTRADA LLANO GRANDE</v>
          </cell>
        </row>
        <row r="8489">
          <cell r="A8489" t="str">
            <v>20002992273713_1</v>
          </cell>
          <cell r="B8489">
            <v>487939</v>
          </cell>
          <cell r="C8489" t="str">
            <v>20002992273713_1</v>
          </cell>
          <cell r="D8489" t="str">
            <v>CONECEL_REG</v>
          </cell>
          <cell r="E8489" t="str">
            <v>DESPACHO</v>
          </cell>
          <cell r="F8489" t="str">
            <v>NORMAL</v>
          </cell>
          <cell r="G8489" t="str">
            <v>EC6151</v>
          </cell>
          <cell r="H8489">
            <v>44923</v>
          </cell>
          <cell r="I8489" t="str">
            <v>COORDINADO</v>
          </cell>
          <cell r="J8489">
            <v>44937</v>
          </cell>
          <cell r="K8489" t="str">
            <v>EDUARDO VEGA</v>
          </cell>
          <cell r="L8489" t="str">
            <v>QUITO CALDERON CALLE ANTONIO FLORES NO: SN Y CALLE JAIME ROLDOS AGUILERA CASA DOS PISOS COLOR BLANCA</v>
          </cell>
          <cell r="M8489" t="str">
            <v>500859574</v>
          </cell>
          <cell r="N8489" t="str">
            <v>992891270</v>
          </cell>
          <cell r="P8489" t="str">
            <v>QUITO</v>
          </cell>
          <cell r="Q8489" t="str">
            <v>QUITO</v>
          </cell>
          <cell r="R8489" t="str">
            <v>PICHINCHA</v>
          </cell>
          <cell r="T8489" t="str">
            <v>EXPRESSCON</v>
          </cell>
          <cell r="U8489" t="str">
            <v>FLEXNETUIO_LOCAL</v>
          </cell>
          <cell r="V8489">
            <v>1</v>
          </cell>
          <cell r="W8489">
            <v>1</v>
          </cell>
          <cell r="X8489" t="str">
            <v>FLEXNET UIO</v>
          </cell>
          <cell r="Y8489" t="str">
            <v>FLEX NET CALLE 28 DE JUNIO S/N Y GARCIA MORENO ENTRADA LLANO GRANDE</v>
          </cell>
        </row>
        <row r="8490">
          <cell r="A8490" t="str">
            <v>98781108</v>
          </cell>
          <cell r="B8490">
            <v>487898</v>
          </cell>
          <cell r="C8490" t="str">
            <v>98781108</v>
          </cell>
          <cell r="D8490" t="str">
            <v>HYCITE</v>
          </cell>
          <cell r="E8490" t="str">
            <v>DESPACHO</v>
          </cell>
          <cell r="F8490" t="str">
            <v>NORMAL</v>
          </cell>
          <cell r="G8490" t="str">
            <v>031002004140290</v>
          </cell>
          <cell r="H8490">
            <v>44923</v>
          </cell>
          <cell r="I8490" t="str">
            <v>ENTREGADO</v>
          </cell>
          <cell r="J8490">
            <v>44929</v>
          </cell>
          <cell r="K8490" t="str">
            <v>LUZ CAMPOVERDE</v>
          </cell>
          <cell r="L8490" t="str">
            <v>VIA A MACARA A 1 KM BA REINA DEL CISNE GASOLINERA PETROECUADOR PALTAS // CATACOCHA CATACOCHA 110301 LOJA</v>
          </cell>
          <cell r="M8490" t="str">
            <v/>
          </cell>
          <cell r="N8490" t="str">
            <v>0997559639 / 072684017</v>
          </cell>
          <cell r="O8490" t="str">
            <v>0997559639 / 072684017</v>
          </cell>
          <cell r="P8490" t="str">
            <v>110301</v>
          </cell>
          <cell r="Q8490" t="str">
            <v>PALTAS</v>
          </cell>
          <cell r="R8490" t="str">
            <v>LOJA</v>
          </cell>
          <cell r="S8490" t="str">
            <v>CATACOCHA - LAS COCHAS</v>
          </cell>
          <cell r="T8490" t="str">
            <v>TRAMACO</v>
          </cell>
          <cell r="U8490" t="str">
            <v>FLEXNETUIO_PROVINCIA</v>
          </cell>
          <cell r="V8490">
            <v>1</v>
          </cell>
          <cell r="W8490">
            <v>4</v>
          </cell>
          <cell r="X8490" t="str">
            <v>HYCITE QUITO</v>
          </cell>
          <cell r="Y8490" t="str">
            <v>FLEX NET CALLE 28 DE JUNIO S/N Y GARCIA MORENO ENTRADA LLANO GRANDE</v>
          </cell>
        </row>
        <row r="8491">
          <cell r="A8491" t="str">
            <v>98782605</v>
          </cell>
          <cell r="B8491">
            <v>487902</v>
          </cell>
          <cell r="C8491" t="str">
            <v>98782605</v>
          </cell>
          <cell r="D8491" t="str">
            <v>HYCITE</v>
          </cell>
          <cell r="E8491" t="str">
            <v>DESPACHO</v>
          </cell>
          <cell r="F8491" t="str">
            <v>NORMAL</v>
          </cell>
          <cell r="G8491" t="str">
            <v>TFQ91274 / TFQ4213</v>
          </cell>
          <cell r="H8491">
            <v>44923</v>
          </cell>
          <cell r="I8491" t="str">
            <v>ENTREGADO</v>
          </cell>
          <cell r="J8491">
            <v>44932</v>
          </cell>
          <cell r="K8491" t="str">
            <v>MARIA ISABEL ESPINOSA GARNER</v>
          </cell>
          <cell r="L8491" t="str">
            <v>CALLE CAPITAN RAFAEL RAMOS E2-254 Y CRISOSTOLMO A LADO DE FARMA ENLACE, FAVOR LLAMAR AL RATO QUE ESTEN EN EL DOMICILIO AL CLIENTE EL MOMENTO QUE ESTEN EN EL DOMICILIO YA QUE NO HAY TIMBRE DE PREFERENC</v>
          </cell>
          <cell r="N8491" t="str">
            <v xml:space="preserve"> 0999010148//022404809</v>
          </cell>
          <cell r="O8491" t="str">
            <v xml:space="preserve"> 0999010148//022404809</v>
          </cell>
          <cell r="P8491" t="str">
            <v>170502</v>
          </cell>
          <cell r="Q8491" t="str">
            <v>QUITO</v>
          </cell>
          <cell r="R8491" t="str">
            <v>PICHINCHA</v>
          </cell>
          <cell r="S8491" t="str">
            <v>QUITO</v>
          </cell>
          <cell r="T8491" t="str">
            <v>FLEXTRANS UIO</v>
          </cell>
          <cell r="U8491" t="str">
            <v>FLEXNETUIO_LOCAL</v>
          </cell>
          <cell r="V8491">
            <v>1</v>
          </cell>
          <cell r="W8491">
            <v>8.8000000000000007</v>
          </cell>
          <cell r="X8491" t="str">
            <v>HYCITE QUITO</v>
          </cell>
          <cell r="Y8491" t="str">
            <v>FLEX NET CALLE 28 DE JUNIO S/N Y GARCIA MORENO ENTRADA LLANO GRANDE</v>
          </cell>
        </row>
        <row r="8492">
          <cell r="A8492" t="str">
            <v>98767018</v>
          </cell>
          <cell r="B8492">
            <v>487852</v>
          </cell>
          <cell r="C8492" t="str">
            <v>98767018</v>
          </cell>
          <cell r="D8492" t="str">
            <v>HYCITE</v>
          </cell>
          <cell r="E8492" t="str">
            <v>DESPACHO</v>
          </cell>
          <cell r="F8492" t="str">
            <v>NORMAL</v>
          </cell>
          <cell r="G8492" t="str">
            <v>031002004140273</v>
          </cell>
          <cell r="H8492">
            <v>44923</v>
          </cell>
          <cell r="I8492" t="str">
            <v>ENTREGADO</v>
          </cell>
          <cell r="J8492">
            <v>44930</v>
          </cell>
          <cell r="K8492" t="str">
            <v>MENTOR VARGAS</v>
          </cell>
          <cell r="L8492" t="str">
            <v>VIA QUITO GASOLINERIA ZARACAY FRENTE A SUB ESTACION DE CNEL SANTO DOMINGO // EL PARAISO ALLURIQUIN 230116 SANTO DOMINGO</v>
          </cell>
          <cell r="M8492" t="str">
            <v/>
          </cell>
          <cell r="N8492" t="str">
            <v>0994103310</v>
          </cell>
          <cell r="O8492" t="str">
            <v>0994103310</v>
          </cell>
          <cell r="P8492" t="str">
            <v>230116</v>
          </cell>
          <cell r="Q8492" t="str">
            <v>SANTO DOMINGO</v>
          </cell>
          <cell r="R8492" t="str">
            <v>SANTO DOMINGO DE LOS TSACHILAS</v>
          </cell>
          <cell r="S8492" t="str">
            <v>ALLURIQUIN</v>
          </cell>
          <cell r="T8492" t="str">
            <v>TRAMACO</v>
          </cell>
          <cell r="U8492" t="str">
            <v>FLEXNETUIO_PROVINCIA</v>
          </cell>
          <cell r="V8492">
            <v>1</v>
          </cell>
          <cell r="W8492">
            <v>7.9</v>
          </cell>
          <cell r="X8492" t="str">
            <v>HYCITE QUITO</v>
          </cell>
          <cell r="Y8492" t="str">
            <v>FLEX NET CALLE 28 DE JUNIO S/N Y GARCIA MORENO ENTRADA LLANO GRANDE</v>
          </cell>
        </row>
        <row r="8493">
          <cell r="A8493" t="str">
            <v>98771293</v>
          </cell>
          <cell r="B8493">
            <v>487858</v>
          </cell>
          <cell r="C8493" t="str">
            <v>98771293</v>
          </cell>
          <cell r="D8493" t="str">
            <v>HYCITE</v>
          </cell>
          <cell r="E8493" t="str">
            <v>DESPACHO</v>
          </cell>
          <cell r="F8493" t="str">
            <v>NORMAL</v>
          </cell>
          <cell r="G8493" t="str">
            <v>031002004140276</v>
          </cell>
          <cell r="H8493">
            <v>44923</v>
          </cell>
          <cell r="I8493" t="str">
            <v>ENTREGADO</v>
          </cell>
          <cell r="J8493">
            <v>44930</v>
          </cell>
          <cell r="K8493" t="str">
            <v>GLADYS HUARTAN</v>
          </cell>
          <cell r="L8493" t="str">
            <v>BOLIVAR 20 DEJULIO FRENTE AL LABORATORIO CLINICO PUYO PUYO 160101 PASTAZA</v>
          </cell>
          <cell r="M8493" t="str">
            <v/>
          </cell>
          <cell r="N8493" t="str">
            <v>0982297796 / 032312361</v>
          </cell>
          <cell r="O8493" t="str">
            <v>0982297796 / 032312361</v>
          </cell>
          <cell r="P8493" t="str">
            <v>160101</v>
          </cell>
          <cell r="Q8493" t="str">
            <v>PUYO</v>
          </cell>
          <cell r="R8493" t="str">
            <v>PASTAZA</v>
          </cell>
          <cell r="S8493" t="str">
            <v>PUYO</v>
          </cell>
          <cell r="T8493" t="str">
            <v>TRAMACO</v>
          </cell>
          <cell r="U8493" t="str">
            <v>FLEXNETUIO_PROVINCIA</v>
          </cell>
          <cell r="V8493">
            <v>1</v>
          </cell>
          <cell r="W8493">
            <v>1.2</v>
          </cell>
          <cell r="X8493" t="str">
            <v>HYCITE QUITO</v>
          </cell>
          <cell r="Y8493" t="str">
            <v>FLEX NET CALLE 28 DE JUNIO S/N Y GARCIA MORENO ENTRADA LLANO GRANDE</v>
          </cell>
        </row>
        <row r="8494">
          <cell r="A8494" t="str">
            <v>98771871</v>
          </cell>
          <cell r="B8494">
            <v>487860</v>
          </cell>
          <cell r="C8494" t="str">
            <v>98771871</v>
          </cell>
          <cell r="D8494" t="str">
            <v>HYCITE</v>
          </cell>
          <cell r="E8494" t="str">
            <v>DESPACHO</v>
          </cell>
          <cell r="F8494" t="str">
            <v>NORMAL</v>
          </cell>
          <cell r="G8494" t="str">
            <v>031002004140278</v>
          </cell>
          <cell r="H8494">
            <v>44923</v>
          </cell>
          <cell r="I8494" t="str">
            <v>ENTREGADO</v>
          </cell>
          <cell r="J8494">
            <v>44932</v>
          </cell>
          <cell r="K8494" t="str">
            <v>ADRIANA CHICA</v>
          </cell>
          <cell r="L8494" t="str">
            <v>CALLE 30 Y CALLEJON CHONE BARRIO SANTA MARTHA B EL CARMEN // SANTA MARTA B EL CARMEN 130501 MANABI</v>
          </cell>
          <cell r="M8494" t="str">
            <v/>
          </cell>
          <cell r="N8494" t="str">
            <v>0958623344 / 052661057</v>
          </cell>
          <cell r="O8494" t="str">
            <v>0958623344 / 052661057</v>
          </cell>
          <cell r="P8494" t="str">
            <v>130501</v>
          </cell>
          <cell r="Q8494" t="str">
            <v>EL CARMEN</v>
          </cell>
          <cell r="R8494" t="str">
            <v>MANABI</v>
          </cell>
          <cell r="S8494" t="str">
            <v>EL CARMEN - EL PORVENIR - SAN RAMON DE TIGRILLO</v>
          </cell>
          <cell r="T8494" t="str">
            <v>TRAMACO</v>
          </cell>
          <cell r="U8494" t="str">
            <v>FLEXNETUIO_PROVINCIA</v>
          </cell>
          <cell r="V8494">
            <v>1</v>
          </cell>
          <cell r="W8494">
            <v>10.87</v>
          </cell>
          <cell r="X8494" t="str">
            <v>HYCITE QUITO</v>
          </cell>
          <cell r="Y8494" t="str">
            <v>FLEX NET CALLE 28 DE JUNIO S/N Y GARCIA MORENO ENTRADA LLANO GRANDE</v>
          </cell>
        </row>
        <row r="8495">
          <cell r="A8495" t="str">
            <v>98771878</v>
          </cell>
          <cell r="B8495">
            <v>487861</v>
          </cell>
          <cell r="C8495" t="str">
            <v>98771878</v>
          </cell>
          <cell r="D8495" t="str">
            <v>HYCITE</v>
          </cell>
          <cell r="E8495" t="str">
            <v>DESPACHO</v>
          </cell>
          <cell r="F8495" t="str">
            <v>NORMAL</v>
          </cell>
          <cell r="G8495" t="str">
            <v>031002004141574</v>
          </cell>
          <cell r="H8495">
            <v>44923</v>
          </cell>
          <cell r="I8495" t="str">
            <v>ENTREGADO</v>
          </cell>
          <cell r="J8495">
            <v>44930</v>
          </cell>
          <cell r="K8495" t="str">
            <v>CINDY FERNANDEZ</v>
          </cell>
          <cell r="L8495" t="str">
            <v>CALLE LATECUNYA Y AV SIN NOMBRE CASA BLA CERCA DE UNIDAD EDUCATIVA TAZIO CASTILLO EL CARMEN / SANTA ISABEL EL CARMEN 130501 MANABI</v>
          </cell>
          <cell r="N8495" t="str">
            <v>0997864182</v>
          </cell>
          <cell r="O8495" t="str">
            <v>0997864182</v>
          </cell>
          <cell r="P8495" t="str">
            <v>130501</v>
          </cell>
          <cell r="Q8495" t="str">
            <v>EL CARMEN</v>
          </cell>
          <cell r="R8495" t="str">
            <v>MANABI</v>
          </cell>
          <cell r="S8495" t="str">
            <v>EL CARMEN - EL PORVENIR - SAN RAMON DE TIGRILLO</v>
          </cell>
          <cell r="T8495" t="str">
            <v>TRAMACO</v>
          </cell>
          <cell r="U8495" t="str">
            <v>FLEXNETUIO_PROVINCIA</v>
          </cell>
          <cell r="V8495">
            <v>2</v>
          </cell>
          <cell r="W8495">
            <v>10.3</v>
          </cell>
          <cell r="X8495" t="str">
            <v>HYCITE QUITO</v>
          </cell>
          <cell r="Y8495" t="str">
            <v>FLEX NET CALLE 28 DE JUNIO S/N Y GARCIA MORENO ENTRADA LLANO GRANDE</v>
          </cell>
        </row>
        <row r="8496">
          <cell r="A8496" t="str">
            <v>98772365</v>
          </cell>
          <cell r="B8496">
            <v>487862</v>
          </cell>
          <cell r="C8496" t="str">
            <v>98772365</v>
          </cell>
          <cell r="D8496" t="str">
            <v>HYCITE</v>
          </cell>
          <cell r="E8496" t="str">
            <v>DESPACHO</v>
          </cell>
          <cell r="F8496" t="str">
            <v>NORMAL</v>
          </cell>
          <cell r="G8496" t="str">
            <v>031002004140280</v>
          </cell>
          <cell r="H8496">
            <v>44923</v>
          </cell>
          <cell r="I8496" t="str">
            <v>ENTREGADO</v>
          </cell>
          <cell r="J8496">
            <v>44929</v>
          </cell>
          <cell r="K8496" t="str">
            <v>MARICELA VERA</v>
          </cell>
          <cell r="L8496" t="str">
            <v>VICTOR ASTUDILLO RIO DE JANEIRO (ESQUINA) EL CARMEN - EL CARMEN EL CARMEN 130503 MANABI</v>
          </cell>
          <cell r="M8496" t="str">
            <v/>
          </cell>
          <cell r="N8496" t="str">
            <v>0985386417</v>
          </cell>
          <cell r="O8496" t="str">
            <v>0985386417</v>
          </cell>
          <cell r="P8496" t="str">
            <v>130503</v>
          </cell>
          <cell r="Q8496" t="str">
            <v>EL CARMEN</v>
          </cell>
          <cell r="R8496" t="str">
            <v>MANABI</v>
          </cell>
          <cell r="S8496" t="str">
            <v>EL CARMEN - LA UNION - RANCHO RONALD</v>
          </cell>
          <cell r="T8496" t="str">
            <v>TRAMACO</v>
          </cell>
          <cell r="U8496" t="str">
            <v>FLEXNETUIO_PROVINCIA</v>
          </cell>
          <cell r="V8496">
            <v>1</v>
          </cell>
          <cell r="W8496">
            <v>2.59</v>
          </cell>
          <cell r="X8496" t="str">
            <v>HYCITE QUITO</v>
          </cell>
          <cell r="Y8496" t="str">
            <v>FLEX NET CALLE 28 DE JUNIO S/N Y GARCIA MORENO ENTRADA LLANO GRANDE</v>
          </cell>
        </row>
        <row r="8497">
          <cell r="A8497" t="str">
            <v>98779137</v>
          </cell>
          <cell r="B8497">
            <v>487875</v>
          </cell>
          <cell r="C8497" t="str">
            <v>98779137</v>
          </cell>
          <cell r="D8497" t="str">
            <v>HYCITE</v>
          </cell>
          <cell r="E8497" t="str">
            <v>DESPACHO</v>
          </cell>
          <cell r="F8497" t="str">
            <v>NORMAL</v>
          </cell>
          <cell r="G8497" t="str">
            <v>031002004140285</v>
          </cell>
          <cell r="H8497">
            <v>44923</v>
          </cell>
          <cell r="I8497" t="str">
            <v>ENTREGADO</v>
          </cell>
          <cell r="J8497">
            <v>44930</v>
          </cell>
          <cell r="K8497" t="str">
            <v>ZAMORA NAHYIVI</v>
          </cell>
          <cell r="L8497" t="str">
            <v>CALLE C SAN JUAN CASA MELON SIN CERRAMIENTO CALLE FRENTE CASA DEL MAIZ PORTOVIEJO // LA BALSA CALDERON 130117 MANABI</v>
          </cell>
          <cell r="M8497" t="str">
            <v/>
          </cell>
          <cell r="N8497" t="str">
            <v>0999525932</v>
          </cell>
          <cell r="O8497" t="str">
            <v>0999525932</v>
          </cell>
          <cell r="P8497" t="str">
            <v>130117</v>
          </cell>
          <cell r="Q8497" t="str">
            <v>PORTOVIEJO</v>
          </cell>
          <cell r="R8497" t="str">
            <v>MANABI</v>
          </cell>
          <cell r="S8497" t="str">
            <v>ABDON CALDERON (SAN FRANCISCO)</v>
          </cell>
          <cell r="T8497" t="str">
            <v>TRAMACO</v>
          </cell>
          <cell r="U8497" t="str">
            <v>FLEXNETUIO_PROVINCIA</v>
          </cell>
          <cell r="V8497">
            <v>1</v>
          </cell>
          <cell r="W8497">
            <v>2.1</v>
          </cell>
          <cell r="X8497" t="str">
            <v>HYCITE QUITO</v>
          </cell>
          <cell r="Y8497" t="str">
            <v>FLEX NET CALLE 28 DE JUNIO S/N Y GARCIA MORENO ENTRADA LLANO GRANDE</v>
          </cell>
        </row>
        <row r="8498">
          <cell r="A8498" t="str">
            <v>98779283</v>
          </cell>
          <cell r="B8498">
            <v>487878</v>
          </cell>
          <cell r="C8498" t="str">
            <v>98779283</v>
          </cell>
          <cell r="D8498" t="str">
            <v>HYCITE</v>
          </cell>
          <cell r="E8498" t="str">
            <v>DESPACHO</v>
          </cell>
          <cell r="F8498" t="str">
            <v>NORMAL</v>
          </cell>
          <cell r="G8498" t="str">
            <v>TFQ91096</v>
          </cell>
          <cell r="H8498">
            <v>44923</v>
          </cell>
          <cell r="I8498" t="str">
            <v>ENTREGADO</v>
          </cell>
          <cell r="J8498">
            <v>44929</v>
          </cell>
          <cell r="K8498" t="str">
            <v>JORGE ARMIJO</v>
          </cell>
          <cell r="L8498" t="str">
            <v>AV DEL MAESTRO OE3 274 GASPAR TICO UNICA CASA PUERTAS BLANCAS QUITO//NORTE RUMINAHUI 170512 PICHINCHA</v>
          </cell>
          <cell r="M8498" t="str">
            <v/>
          </cell>
          <cell r="N8498" t="str">
            <v>0984620661</v>
          </cell>
          <cell r="O8498" t="str">
            <v>0984620661</v>
          </cell>
          <cell r="P8498" t="str">
            <v>170512</v>
          </cell>
          <cell r="Q8498" t="str">
            <v>QUITO</v>
          </cell>
          <cell r="R8498" t="str">
            <v>PICHINCHA</v>
          </cell>
          <cell r="S8498" t="str">
            <v>QUITO</v>
          </cell>
          <cell r="T8498" t="str">
            <v>FLEXTRANS UIO</v>
          </cell>
          <cell r="U8498" t="str">
            <v>FLEXNETUIO_LOCAL</v>
          </cell>
          <cell r="V8498">
            <v>1</v>
          </cell>
          <cell r="W8498">
            <v>9.9</v>
          </cell>
          <cell r="X8498" t="str">
            <v>HYCITE QUITO</v>
          </cell>
          <cell r="Y8498" t="str">
            <v>FLEX NET CALLE 28 DE JUNIO S/N Y GARCIA MORENO ENTRADA LLANO GRANDE</v>
          </cell>
        </row>
        <row r="8499">
          <cell r="A8499" t="str">
            <v>98779658</v>
          </cell>
          <cell r="B8499">
            <v>487880</v>
          </cell>
          <cell r="C8499" t="str">
            <v>98779658</v>
          </cell>
          <cell r="D8499" t="str">
            <v>HYCITE</v>
          </cell>
          <cell r="E8499" t="str">
            <v>DESPACHO</v>
          </cell>
          <cell r="F8499" t="str">
            <v>NORMAL</v>
          </cell>
          <cell r="G8499" t="str">
            <v>031002004140263</v>
          </cell>
          <cell r="H8499">
            <v>44923</v>
          </cell>
          <cell r="I8499" t="str">
            <v>ENTREGADO</v>
          </cell>
          <cell r="J8499">
            <v>44936</v>
          </cell>
          <cell r="K8499" t="str">
            <v>SANTIAGO ENRIQUEZ</v>
          </cell>
          <cell r="L8499" t="str">
            <v>LOS TOCTES CASA 3 LOS POMELOS Y LOS MELOCOTONES AMBATO//AMBATO ATOCHA FICOA 180101 TUNGURAHUA</v>
          </cell>
          <cell r="M8499" t="str">
            <v/>
          </cell>
          <cell r="N8499" t="str">
            <v>0997047597 / 958822001</v>
          </cell>
          <cell r="O8499" t="str">
            <v>0997047597 / 958822001</v>
          </cell>
          <cell r="P8499" t="str">
            <v>180101</v>
          </cell>
          <cell r="Q8499" t="str">
            <v>AMBATO</v>
          </cell>
          <cell r="R8499" t="str">
            <v>TUNGURAHUA</v>
          </cell>
          <cell r="S8499" t="str">
            <v>AMBATO</v>
          </cell>
          <cell r="T8499" t="str">
            <v>TRAMACO</v>
          </cell>
          <cell r="U8499" t="str">
            <v>FLEXNETUIO_PROVINCIA</v>
          </cell>
          <cell r="V8499">
            <v>1</v>
          </cell>
          <cell r="W8499">
            <v>10.8</v>
          </cell>
          <cell r="X8499" t="str">
            <v>HYCITE QUITO</v>
          </cell>
          <cell r="Y8499" t="str">
            <v>FLEX NET CALLE 28 DE JUNIO S/N Y GARCIA MORENO ENTRADA LLANO GRANDE</v>
          </cell>
        </row>
        <row r="8500">
          <cell r="A8500" t="str">
            <v>98780682</v>
          </cell>
          <cell r="B8500">
            <v>487894</v>
          </cell>
          <cell r="C8500" t="str">
            <v>98780682</v>
          </cell>
          <cell r="D8500" t="str">
            <v>HYCITE</v>
          </cell>
          <cell r="E8500" t="str">
            <v>DESPACHO</v>
          </cell>
          <cell r="F8500" t="str">
            <v>NORMAL</v>
          </cell>
          <cell r="G8500" t="str">
            <v>TFQ91115 / TFQ4212</v>
          </cell>
          <cell r="H8500">
            <v>44923</v>
          </cell>
          <cell r="I8500" t="str">
            <v>ENTREGADO</v>
          </cell>
          <cell r="J8500">
            <v>44932</v>
          </cell>
          <cell r="K8500" t="str">
            <v>DIEGO JAVIER MIRANDA TROYA</v>
          </cell>
          <cell r="L8500" t="str">
            <v xml:space="preserve">OSE TAMAYO N24-292 Y LIZARDO GARCIA MATISSE PISO 4 OFI 12 OFICINAS DEL DISTRIBUIDOR PROVINCIA PICHINCHA, QUITO, MARISCAL SUCRE, </v>
          </cell>
          <cell r="N8500" t="str">
            <v xml:space="preserve">+59397-877-3556 </v>
          </cell>
          <cell r="O8500" t="str">
            <v xml:space="preserve">+59397-877-3556 </v>
          </cell>
          <cell r="P8500" t="str">
            <v>170208</v>
          </cell>
          <cell r="Q8500" t="str">
            <v>QUITO</v>
          </cell>
          <cell r="R8500" t="str">
            <v>PICHINCHA</v>
          </cell>
          <cell r="S8500" t="str">
            <v>CALDERON (CARAPUNGO)</v>
          </cell>
          <cell r="T8500" t="str">
            <v>FLEXTRANS UIO</v>
          </cell>
          <cell r="U8500" t="str">
            <v>FLEXNETUIO_LOCAL</v>
          </cell>
          <cell r="V8500">
            <v>1</v>
          </cell>
          <cell r="W8500">
            <v>4.3</v>
          </cell>
          <cell r="X8500" t="str">
            <v>HYCITE QUITO</v>
          </cell>
          <cell r="Y8500" t="str">
            <v>FLEX NET CALLE 28 DE JUNIO S/N Y GARCIA MORENO ENTRADA LLANO GRANDE</v>
          </cell>
        </row>
        <row r="8501">
          <cell r="A8501" t="str">
            <v>98731097</v>
          </cell>
          <cell r="B8501">
            <v>487836</v>
          </cell>
          <cell r="C8501" t="str">
            <v>98731097</v>
          </cell>
          <cell r="D8501" t="str">
            <v>HYCITE</v>
          </cell>
          <cell r="E8501" t="str">
            <v>DESPACHO</v>
          </cell>
          <cell r="F8501" t="str">
            <v>NORMAL</v>
          </cell>
          <cell r="G8501" t="str">
            <v>031002004140265</v>
          </cell>
          <cell r="H8501">
            <v>44923</v>
          </cell>
          <cell r="I8501" t="str">
            <v>ENTREGADO</v>
          </cell>
          <cell r="J8501">
            <v>44929</v>
          </cell>
          <cell r="K8501" t="str">
            <v>LUCY L GRANDA COST</v>
          </cell>
          <cell r="L8501" t="str">
            <v>, AVDA EL ORO Y 1 DE MAYO. BARRIO EL PROGRESO  ALAMOR 170502 LOJA</v>
          </cell>
          <cell r="N8501" t="str">
            <v>0991417096 / 072680550</v>
          </cell>
          <cell r="O8501" t="str">
            <v>0991417096 / 072680550</v>
          </cell>
          <cell r="P8501" t="str">
            <v>110101</v>
          </cell>
          <cell r="Q8501" t="str">
            <v>LOJA</v>
          </cell>
          <cell r="R8501" t="str">
            <v>LOJA</v>
          </cell>
          <cell r="S8501" t="str">
            <v>LOJA</v>
          </cell>
          <cell r="T8501" t="str">
            <v>TRAMACO</v>
          </cell>
          <cell r="U8501" t="str">
            <v>FLEXNETUIO_PROVINCIA</v>
          </cell>
          <cell r="V8501">
            <v>1</v>
          </cell>
          <cell r="W8501">
            <v>7.16</v>
          </cell>
          <cell r="X8501" t="str">
            <v>HYCITE QUITO</v>
          </cell>
          <cell r="Y8501" t="str">
            <v>FLEX NET CALLE 28 DE JUNIO S/N Y GARCIA MORENO ENTRADA LLANO GRANDE</v>
          </cell>
        </row>
        <row r="8502">
          <cell r="A8502" t="str">
            <v>98747355</v>
          </cell>
          <cell r="B8502">
            <v>487839</v>
          </cell>
          <cell r="C8502" t="str">
            <v>98747355</v>
          </cell>
          <cell r="D8502" t="str">
            <v>HYCITE</v>
          </cell>
          <cell r="E8502" t="str">
            <v>DESPACHO</v>
          </cell>
          <cell r="F8502" t="str">
            <v>NORMAL</v>
          </cell>
          <cell r="G8502" t="str">
            <v>031002004140266</v>
          </cell>
          <cell r="H8502">
            <v>44923</v>
          </cell>
          <cell r="I8502" t="str">
            <v>ENTREGADO</v>
          </cell>
          <cell r="J8502">
            <v>44930</v>
          </cell>
          <cell r="K8502" t="str">
            <v>ROSA VARGAS</v>
          </cell>
          <cell r="L8502" t="str">
            <v>AV CHUQUIRIBAMBA CALLE LAGO MICHIGAN DIAGONAL A LA ESUCEL LOJA//PUCACOCHA CARIGAN 110104 LOJA</v>
          </cell>
          <cell r="M8502" t="str">
            <v/>
          </cell>
          <cell r="N8502" t="str">
            <v>0968314065</v>
          </cell>
          <cell r="O8502" t="str">
            <v>0968314065</v>
          </cell>
          <cell r="P8502" t="str">
            <v>110104</v>
          </cell>
          <cell r="Q8502" t="str">
            <v>LOJA</v>
          </cell>
          <cell r="R8502" t="str">
            <v>LOJA</v>
          </cell>
          <cell r="S8502" t="str">
            <v>LOJA</v>
          </cell>
          <cell r="T8502" t="str">
            <v>TRAMACO</v>
          </cell>
          <cell r="U8502" t="str">
            <v>FLEXNETUIO_PROVINCIA</v>
          </cell>
          <cell r="V8502">
            <v>1</v>
          </cell>
          <cell r="W8502">
            <v>9.9</v>
          </cell>
          <cell r="X8502" t="str">
            <v>HYCITE QUITO</v>
          </cell>
          <cell r="Y8502" t="str">
            <v>FLEX NET CALLE 28 DE JUNIO S/N Y GARCIA MORENO ENTRADA LLANO GRANDE</v>
          </cell>
        </row>
        <row r="8503">
          <cell r="A8503" t="str">
            <v>98763275</v>
          </cell>
          <cell r="B8503">
            <v>487843</v>
          </cell>
          <cell r="C8503" t="str">
            <v>98763275</v>
          </cell>
          <cell r="D8503" t="str">
            <v>HYCITE</v>
          </cell>
          <cell r="E8503" t="str">
            <v>DESPACHO</v>
          </cell>
          <cell r="F8503" t="str">
            <v>NORMAL</v>
          </cell>
          <cell r="G8503" t="str">
            <v>031002004140269</v>
          </cell>
          <cell r="H8503">
            <v>44923</v>
          </cell>
          <cell r="I8503" t="str">
            <v>ENTREGADO</v>
          </cell>
          <cell r="J8503">
            <v>44930</v>
          </cell>
          <cell r="K8503" t="str">
            <v>MENA HIDALGO ODILA LUCINDA(S)</v>
          </cell>
          <cell r="L8503" t="str">
            <v>AV. VELASCO IBARRA N3A-35 Y CRISTA,BAL COLON LA JOYA DE LOS SACHAS LA JOYA DE LOS SACHAS 000000 ORELLANA</v>
          </cell>
          <cell r="N8503" t="str">
            <v>0997101890 /</v>
          </cell>
          <cell r="O8503" t="str">
            <v>0997101890 /</v>
          </cell>
          <cell r="P8503" t="str">
            <v>220101</v>
          </cell>
          <cell r="Q8503" t="str">
            <v>LA JOYA DE LOS SACHAS</v>
          </cell>
          <cell r="R8503" t="str">
            <v>ORELLANA</v>
          </cell>
          <cell r="S8503" t="str">
            <v>LA JOYA DE LOS SACHAS - MARISCAL SUCRE - LOS LAURELES</v>
          </cell>
          <cell r="T8503" t="str">
            <v>TRAMACO</v>
          </cell>
          <cell r="U8503" t="str">
            <v>FLEXNETUIO_PROVINCIA</v>
          </cell>
          <cell r="V8503">
            <v>1</v>
          </cell>
          <cell r="W8503">
            <v>5.5</v>
          </cell>
          <cell r="X8503" t="str">
            <v>HYCITE QUITO</v>
          </cell>
          <cell r="Y8503" t="str">
            <v>FLEX NET CALLE 28 DE JUNIO S/N Y GARCIA MORENO ENTRADA LLANO GRANDE</v>
          </cell>
        </row>
        <row r="8504">
          <cell r="A8504" t="str">
            <v>414497785</v>
          </cell>
          <cell r="B8504">
            <v>487810</v>
          </cell>
          <cell r="C8504" t="str">
            <v>414497785</v>
          </cell>
          <cell r="D8504" t="str">
            <v>FLEXTUENTI</v>
          </cell>
          <cell r="E8504" t="str">
            <v>DESPACHO</v>
          </cell>
          <cell r="F8504" t="str">
            <v>DERIVADO PICK UP</v>
          </cell>
          <cell r="G8504" t="str">
            <v>031080414497785</v>
          </cell>
          <cell r="H8504">
            <v>44923</v>
          </cell>
          <cell r="I8504" t="str">
            <v>ENTREGADO</v>
          </cell>
          <cell r="J8504">
            <v>44929</v>
          </cell>
          <cell r="K8504" t="str">
            <v>Cristhian olmedo Toala lucas</v>
          </cell>
          <cell r="L8504" t="str">
            <v>OFICINA TRAMACO PUNTO DE ATENCION VIA DAULE</v>
          </cell>
          <cell r="M8504" t="str">
            <v>0929165645</v>
          </cell>
          <cell r="N8504" t="str">
            <v>0969135514/0994434676</v>
          </cell>
          <cell r="O8504" t="str">
            <v/>
          </cell>
          <cell r="P8504" t="str">
            <v>GUAYAQUIL</v>
          </cell>
          <cell r="Q8504" t="str">
            <v>GUAYAQUIL</v>
          </cell>
          <cell r="R8504" t="str">
            <v>GUAYAS</v>
          </cell>
          <cell r="T8504" t="str">
            <v>TRAMACO</v>
          </cell>
          <cell r="U8504" t="str">
            <v>FLEXNETUIO_GYE</v>
          </cell>
          <cell r="V8504">
            <v>1</v>
          </cell>
          <cell r="W8504">
            <v>1</v>
          </cell>
          <cell r="X8504" t="str">
            <v>FLEXNET ECUADOR - FLEXTUENTI</v>
          </cell>
          <cell r="Y8504" t="str">
            <v>CALLE 28 DE JUNIO S/N Y GARCIA MORENO ENTRADA LLANO GRANDE</v>
          </cell>
        </row>
        <row r="8505">
          <cell r="A8505" t="str">
            <v>414498075</v>
          </cell>
          <cell r="B8505">
            <v>487817</v>
          </cell>
          <cell r="C8505" t="str">
            <v>414498075</v>
          </cell>
          <cell r="D8505" t="str">
            <v>FLEXTUENTI</v>
          </cell>
          <cell r="E8505" t="str">
            <v>DESPACHO</v>
          </cell>
          <cell r="F8505" t="str">
            <v>NORMAL</v>
          </cell>
          <cell r="G8505" t="str">
            <v>031080414498075</v>
          </cell>
          <cell r="H8505">
            <v>44923</v>
          </cell>
          <cell r="I8505" t="str">
            <v>ENTREGADO</v>
          </cell>
          <cell r="J8505">
            <v>44931</v>
          </cell>
          <cell r="K8505" t="str">
            <v>Berta Del Carmen Arteaga Velez</v>
          </cell>
          <cell r="L8505" t="str">
            <v>SANTO DOMINGO DE LOS COLORADOS  AV ESMERALDAS  SN  CALLE PUYO</v>
          </cell>
          <cell r="M8505" t="str">
            <v>1708914229</v>
          </cell>
          <cell r="N8505" t="str">
            <v>0981395929/0997724326</v>
          </cell>
          <cell r="O8505" t="str">
            <v/>
          </cell>
          <cell r="P8505" t="str">
            <v>SANTO DOMINGO</v>
          </cell>
          <cell r="Q8505" t="str">
            <v>SANTO DOMINGO</v>
          </cell>
          <cell r="R8505" t="str">
            <v>SANTO DOMINGO DE LOS TSACHILAS</v>
          </cell>
          <cell r="T8505" t="str">
            <v>TRAMACO</v>
          </cell>
          <cell r="U8505" t="str">
            <v>FLEXNETUIO_PROVINCIA</v>
          </cell>
          <cell r="V8505">
            <v>1</v>
          </cell>
          <cell r="W8505">
            <v>1</v>
          </cell>
          <cell r="X8505" t="str">
            <v>FLEXNET ECUADOR - FLEXTUENTI</v>
          </cell>
          <cell r="Y8505" t="str">
            <v>CALLE 28 DE JUNIO S/N Y GARCIA MORENO ENTRADA LLANO GRANDE</v>
          </cell>
        </row>
        <row r="8506">
          <cell r="A8506" t="str">
            <v>2480049</v>
          </cell>
          <cell r="B8506">
            <v>487778</v>
          </cell>
          <cell r="C8506" t="str">
            <v>2480049</v>
          </cell>
          <cell r="D8506" t="str">
            <v>MDELIVERY</v>
          </cell>
          <cell r="E8506" t="str">
            <v>DESPACHO</v>
          </cell>
          <cell r="F8506" t="str">
            <v>NORMAL</v>
          </cell>
          <cell r="G8506" t="str">
            <v>031080002480049</v>
          </cell>
          <cell r="H8506">
            <v>44923</v>
          </cell>
          <cell r="I8506" t="str">
            <v>ENTREGADO</v>
          </cell>
          <cell r="J8506">
            <v>44932</v>
          </cell>
          <cell r="K8506" t="str">
            <v>LUIS FERNANDO VELIZ ALCIVAR_LUIS FERNANDO VELIZ ALCIVAR</v>
          </cell>
          <cell r="L8506" t="str">
            <v xml:space="preserve">AV RiO YAMBOYA ENTRE AV GEORGETOWN Y AV QUITO DETRaS DE LA GASOLINERA ZAMAVIS </v>
          </cell>
          <cell r="M8506" t="str">
            <v>1721669206001</v>
          </cell>
          <cell r="N8506" t="str">
            <v>0958602588</v>
          </cell>
          <cell r="O8506" t="str">
            <v/>
          </cell>
          <cell r="P8506" t="str">
            <v>SANTO DOMINGO</v>
          </cell>
          <cell r="Q8506" t="str">
            <v>SANTO DOMINGO</v>
          </cell>
          <cell r="R8506" t="str">
            <v>SANTO DOMINGO DE LOS TSACHILAS</v>
          </cell>
          <cell r="T8506" t="str">
            <v>TRAMACO</v>
          </cell>
          <cell r="U8506" t="str">
            <v>FLEXNETUIO_PROVINCIA</v>
          </cell>
          <cell r="V8506">
            <v>1</v>
          </cell>
          <cell r="W8506">
            <v>1</v>
          </cell>
          <cell r="X8506" t="str">
            <v>FLEXNET ECUADOR - MDELIVERY</v>
          </cell>
          <cell r="Y8506" t="str">
            <v>CALLE 28 DE JUNIO S/N Y GARCIA MORENO ENTRADA LLANO GRANDE</v>
          </cell>
        </row>
        <row r="8507">
          <cell r="A8507" t="str">
            <v>WTEC32212280001_WTEC32212280002</v>
          </cell>
          <cell r="B8507">
            <v>487769</v>
          </cell>
          <cell r="C8507" t="str">
            <v>WTEC32212280001_WTEC32212280002</v>
          </cell>
          <cell r="D8507" t="str">
            <v>HUAWEI</v>
          </cell>
          <cell r="E8507" t="str">
            <v>DESPACHO</v>
          </cell>
          <cell r="F8507" t="str">
            <v>NORMAL</v>
          </cell>
          <cell r="G8507" t="str">
            <v>FT77011</v>
          </cell>
          <cell r="H8507">
            <v>44923</v>
          </cell>
          <cell r="I8507" t="str">
            <v>ENTREGADO</v>
          </cell>
          <cell r="J8507">
            <v>44929</v>
          </cell>
          <cell r="K8507" t="str">
            <v>STALIN PALMA</v>
          </cell>
          <cell r="L8507" t="str">
            <v>GUAYAQUIL - FERNANDO GUTIERREZ HILL KM 8 ½ VIA A DAULE Y PASAJE 32D - HORA: 09:00 AM</v>
          </cell>
          <cell r="M8507" t="str">
            <v>FLEXNET</v>
          </cell>
          <cell r="N8507" t="str">
            <v>0422648396</v>
          </cell>
          <cell r="O8507" t="str">
            <v>0422648396</v>
          </cell>
          <cell r="P8507" t="str">
            <v>090606</v>
          </cell>
          <cell r="Q8507" t="str">
            <v>GUAYAQUIL</v>
          </cell>
          <cell r="R8507" t="str">
            <v>GUAYAS</v>
          </cell>
          <cell r="S8507" t="str">
            <v>GUAYAQUIL</v>
          </cell>
          <cell r="T8507" t="str">
            <v>CARGO UNION</v>
          </cell>
          <cell r="U8507" t="str">
            <v>FLEXNETUIO_GYE</v>
          </cell>
          <cell r="V8507">
            <v>3</v>
          </cell>
          <cell r="W8507">
            <v>146.12</v>
          </cell>
          <cell r="X8507" t="str">
            <v>FLEXNET</v>
          </cell>
          <cell r="Y8507" t="str">
            <v>FLEX NET CALLE 28 DE JUNIO S/N Y GARCIA MORENO ENTRADA LLANO GRANDE</v>
          </cell>
        </row>
        <row r="8508">
          <cell r="A8508" t="str">
            <v>2022-12930</v>
          </cell>
          <cell r="B8508">
            <v>487764</v>
          </cell>
          <cell r="C8508" t="str">
            <v>2022-12930</v>
          </cell>
          <cell r="D8508" t="str">
            <v>TUENTI</v>
          </cell>
          <cell r="E8508" t="str">
            <v>DESPACHO</v>
          </cell>
          <cell r="F8508" t="str">
            <v>NORMAL</v>
          </cell>
          <cell r="G8508" t="str">
            <v>TF91072</v>
          </cell>
          <cell r="H8508">
            <v>44923</v>
          </cell>
          <cell r="I8508" t="str">
            <v>ENTREGADO</v>
          </cell>
          <cell r="J8508">
            <v>44931</v>
          </cell>
          <cell r="K8508" t="str">
            <v>GETTAREQ BODEGA GYE_MARIA VERONICA CARRIEL</v>
          </cell>
          <cell r="L8508" t="str">
            <v>RETAIL TUENTI, KM. 11,5 VIA DAULE JUNTO AL BANCO BOLIVARIANO UBICADO EN LA GASOLINERA MOBIL.</v>
          </cell>
          <cell r="M8508" t="str">
            <v>0992840234001</v>
          </cell>
          <cell r="N8508" t="str">
            <v>990186858</v>
          </cell>
          <cell r="O8508" t="str">
            <v/>
          </cell>
          <cell r="P8508" t="str">
            <v>GUAYAQUIL</v>
          </cell>
          <cell r="Q8508" t="str">
            <v>GUAYAQUIL</v>
          </cell>
          <cell r="R8508" t="str">
            <v>GUAYAS</v>
          </cell>
          <cell r="T8508" t="str">
            <v>ITSACOURIER</v>
          </cell>
          <cell r="U8508" t="str">
            <v>FLEXNETUIO_GYE</v>
          </cell>
          <cell r="V8508">
            <v>1</v>
          </cell>
          <cell r="W8508">
            <v>1</v>
          </cell>
          <cell r="X8508" t="str">
            <v>FLEXNET ECUADOR - MOVISTAR</v>
          </cell>
          <cell r="Y8508" t="str">
            <v>CALLE 28 DE JUNIO S/N Y GARCIA MORENO ENTRADA LLANO GRANDE</v>
          </cell>
        </row>
        <row r="8509">
          <cell r="A8509" t="str">
            <v>20003041873529</v>
          </cell>
          <cell r="B8509">
            <v>487699</v>
          </cell>
          <cell r="C8509" t="str">
            <v>20003041873529</v>
          </cell>
          <cell r="D8509" t="str">
            <v>BRELDYNG</v>
          </cell>
          <cell r="E8509" t="str">
            <v>DESPACHO</v>
          </cell>
          <cell r="F8509" t="str">
            <v>NORMAL</v>
          </cell>
          <cell r="G8509" t="str">
            <v>031002004140467</v>
          </cell>
          <cell r="H8509">
            <v>44923</v>
          </cell>
          <cell r="I8509" t="str">
            <v>ENTREGADO</v>
          </cell>
          <cell r="J8509">
            <v>44930</v>
          </cell>
          <cell r="K8509" t="str">
            <v>JONATHAN ALEJANDRO BAJANA ROBLES</v>
          </cell>
          <cell r="L8509" t="str">
            <v>GUAYAS / GUAYAQUIL / TARQUI / AV FRANCISCO DE ORELLANA / SN /  / OFICINA TRAMACO SAN MARINO CONJUNTO RESIDENCIAL CENTROPOLIS</v>
          </cell>
          <cell r="M8509" t="str">
            <v>923103972</v>
          </cell>
          <cell r="N8509" t="str">
            <v>961326950</v>
          </cell>
          <cell r="P8509" t="str">
            <v>GUAYAQUIL</v>
          </cell>
          <cell r="Q8509" t="str">
            <v>GUAYAQUIL</v>
          </cell>
          <cell r="R8509" t="str">
            <v>GUAYAS</v>
          </cell>
          <cell r="U8509" t="str">
            <v>FLEXNETGYE_LOCAL</v>
          </cell>
          <cell r="V8509">
            <v>2</v>
          </cell>
          <cell r="W8509">
            <v>12</v>
          </cell>
          <cell r="X8509" t="str">
            <v>FLEXNET</v>
          </cell>
          <cell r="Y8509" t="str">
            <v>FLEX NET GYE KM 8.5 VIA DAULE</v>
          </cell>
        </row>
        <row r="8510">
          <cell r="A8510" t="str">
            <v>20003041323695</v>
          </cell>
          <cell r="B8510">
            <v>487700</v>
          </cell>
          <cell r="C8510" t="str">
            <v>20003041323695</v>
          </cell>
          <cell r="D8510" t="str">
            <v>BRELDYNG</v>
          </cell>
          <cell r="E8510" t="str">
            <v>DESPACHO</v>
          </cell>
          <cell r="F8510" t="str">
            <v>NORMAL</v>
          </cell>
          <cell r="G8510" t="str">
            <v>FT91150</v>
          </cell>
          <cell r="H8510">
            <v>44923</v>
          </cell>
          <cell r="I8510" t="str">
            <v>ENTREGADO</v>
          </cell>
          <cell r="J8510">
            <v>44932</v>
          </cell>
          <cell r="K8510" t="str">
            <v>CRISTIAN RICARDO SANCHEZ MUNOZ</v>
          </cell>
          <cell r="L8510" t="str">
            <v>"PICHINCHA / QUITO / FERROVIARIA / JOSE FERNANDEZ / SN / ENTRE MARIANO SUAREZ Y PASAJE 5 / BARRIO UNION GEOGRAFICA CASA 2 PISOS BLANCO DIAGONAL A ""CASA BARRIO UNIO GEOGRAFICA"""</v>
          </cell>
          <cell r="M8510" t="str">
            <v>1722651096</v>
          </cell>
          <cell r="N8510" t="str">
            <v>939700669</v>
          </cell>
          <cell r="P8510" t="str">
            <v>QUITO</v>
          </cell>
          <cell r="Q8510" t="str">
            <v>QUITO</v>
          </cell>
          <cell r="R8510" t="str">
            <v>PICHINCHA</v>
          </cell>
          <cell r="T8510" t="str">
            <v>TRANSERVISS</v>
          </cell>
          <cell r="U8510" t="str">
            <v>FLEXNETGYE_UIO</v>
          </cell>
          <cell r="V8510">
            <v>1</v>
          </cell>
          <cell r="W8510">
            <v>3</v>
          </cell>
          <cell r="X8510" t="str">
            <v>FLEXNET</v>
          </cell>
          <cell r="Y8510" t="str">
            <v>FLEX NET GYE KM 8.5 VIA DAULE</v>
          </cell>
        </row>
        <row r="8511">
          <cell r="A8511" t="str">
            <v>20003041380848</v>
          </cell>
          <cell r="B8511">
            <v>487656</v>
          </cell>
          <cell r="C8511" t="str">
            <v>20003041380848</v>
          </cell>
          <cell r="D8511" t="str">
            <v>CONECEL</v>
          </cell>
          <cell r="E8511" t="str">
            <v>DESPACHO</v>
          </cell>
          <cell r="F8511" t="str">
            <v>NORMAL</v>
          </cell>
          <cell r="G8511" t="str">
            <v>FT77021</v>
          </cell>
          <cell r="H8511">
            <v>44923</v>
          </cell>
          <cell r="I8511" t="str">
            <v>INCIDENCIA</v>
          </cell>
          <cell r="J8511">
            <v>44943</v>
          </cell>
          <cell r="K8511" t="str">
            <v xml:space="preserve">LEONARDO ALFREDO OJEDA OJEDA / </v>
          </cell>
          <cell r="L8511" t="str">
            <v>CALLE LATACUNGA Y GONZALO MENENSES CASA N3-23 DE DOS PISOS A DOS CUADRAS DEL CEMENTERIO DE TUMBACO, QUITO</v>
          </cell>
          <cell r="M8511" t="str">
            <v>1705311684</v>
          </cell>
          <cell r="N8511" t="str">
            <v>999278481 /  994307437</v>
          </cell>
          <cell r="P8511" t="str">
            <v>QUITO</v>
          </cell>
          <cell r="Q8511" t="str">
            <v>QUITO</v>
          </cell>
          <cell r="R8511" t="str">
            <v>PICHINCHA</v>
          </cell>
          <cell r="T8511" t="str">
            <v>FLEXTRANS UIO</v>
          </cell>
          <cell r="U8511" t="str">
            <v>FLEXNETUIO_LOCAL</v>
          </cell>
          <cell r="V8511">
            <v>1</v>
          </cell>
          <cell r="W8511">
            <v>1</v>
          </cell>
          <cell r="X8511" t="str">
            <v>FLEXNET</v>
          </cell>
          <cell r="Y8511" t="str">
            <v>FLEX NET CALLE 28 DE JUNIO S/N Y GARCIA MORENO ENTRADA LLANO GRANDE</v>
          </cell>
        </row>
        <row r="8512">
          <cell r="A8512" t="str">
            <v>2479983</v>
          </cell>
          <cell r="B8512">
            <v>487638</v>
          </cell>
          <cell r="C8512" t="str">
            <v>2479983</v>
          </cell>
          <cell r="D8512" t="str">
            <v>MDELIVERY</v>
          </cell>
          <cell r="E8512" t="str">
            <v>DESPACHO</v>
          </cell>
          <cell r="F8512" t="str">
            <v>NORMAL</v>
          </cell>
          <cell r="G8512" t="str">
            <v>TF91050</v>
          </cell>
          <cell r="H8512">
            <v>44923</v>
          </cell>
          <cell r="I8512" t="str">
            <v>ENTREGADO</v>
          </cell>
          <cell r="J8512">
            <v>44930</v>
          </cell>
          <cell r="K8512" t="str">
            <v>JOSELYNE ANDREA GAVILANES ARIAS_JOSELYNE ANDREA GAVILANES ARIAS</v>
          </cell>
          <cell r="L8512" t="str">
            <v>KM 0.5 AV JUAN TANCA MARENGO EDIFICIO FRANCISCO SANCHEZ, PISO 2 OFICINA 8</v>
          </cell>
          <cell r="M8512" t="str">
            <v>0950777813001</v>
          </cell>
          <cell r="N8512" t="str">
            <v>0979305429</v>
          </cell>
          <cell r="P8512" t="str">
            <v>GUAYAQUIL</v>
          </cell>
          <cell r="Q8512" t="str">
            <v>GUAYAQUIL</v>
          </cell>
          <cell r="R8512" t="str">
            <v>GUAYAS</v>
          </cell>
          <cell r="T8512" t="str">
            <v>ITSACOURIER</v>
          </cell>
          <cell r="U8512" t="str">
            <v>FLEXNETUIO_GYE</v>
          </cell>
          <cell r="V8512">
            <v>1</v>
          </cell>
          <cell r="W8512">
            <v>1</v>
          </cell>
          <cell r="X8512" t="str">
            <v>FLEXNET ECUADOR - MDELIVERY</v>
          </cell>
          <cell r="Y8512" t="str">
            <v>CALLE 28 DE JUNIO S/N Y GARCIA MORENO ENTRADA LLANO GRANDE</v>
          </cell>
        </row>
        <row r="8513">
          <cell r="A8513" t="str">
            <v>2479996</v>
          </cell>
          <cell r="B8513">
            <v>487648</v>
          </cell>
          <cell r="C8513" t="str">
            <v>2479996</v>
          </cell>
          <cell r="D8513" t="str">
            <v>MDELIVERY</v>
          </cell>
          <cell r="E8513" t="str">
            <v>DESPACHO</v>
          </cell>
          <cell r="F8513" t="str">
            <v>NORMAL</v>
          </cell>
          <cell r="G8513" t="str">
            <v>031080002479996</v>
          </cell>
          <cell r="H8513">
            <v>44923</v>
          </cell>
          <cell r="I8513" t="str">
            <v>ENTREGADO</v>
          </cell>
          <cell r="J8513">
            <v>44930</v>
          </cell>
          <cell r="K8513" t="str">
            <v>JORGE LUIS ZAMBRANO MENDOZA_JORGE LUIS ZAMBRANO MENDOZA</v>
          </cell>
          <cell r="L8513" t="str">
            <v>ROCAFUERTE AV DON BOSCO Y BYPASS RUTA DEL PONDYLUS EN TALLER AUTOMOTRIZ DE CERRAMIENTO BLANCO</v>
          </cell>
          <cell r="M8513" t="str">
            <v>1312141656</v>
          </cell>
          <cell r="N8513" t="str">
            <v>0960743524</v>
          </cell>
          <cell r="O8513" t="str">
            <v/>
          </cell>
          <cell r="P8513" t="str">
            <v>ROCAFUERTE</v>
          </cell>
          <cell r="Q8513" t="str">
            <v>ROCAFUERTE</v>
          </cell>
          <cell r="R8513" t="str">
            <v>MANABI</v>
          </cell>
          <cell r="T8513" t="str">
            <v>TRAMACO</v>
          </cell>
          <cell r="U8513" t="str">
            <v>FLEXNETUIO_PROVINCIA</v>
          </cell>
          <cell r="V8513">
            <v>1</v>
          </cell>
          <cell r="W8513">
            <v>1</v>
          </cell>
          <cell r="X8513" t="str">
            <v>FLEXNET ECUADOR - MDELIVERY</v>
          </cell>
          <cell r="Y8513" t="str">
            <v>CALLE 28 DE JUNIO S/N Y GARCIA MORENO ENTRADA LLANO GRANDE</v>
          </cell>
        </row>
        <row r="8514">
          <cell r="A8514" t="str">
            <v>2479985</v>
          </cell>
          <cell r="B8514">
            <v>487623</v>
          </cell>
          <cell r="C8514" t="str">
            <v>2479985</v>
          </cell>
          <cell r="D8514" t="str">
            <v>MDELIVERY</v>
          </cell>
          <cell r="E8514" t="str">
            <v>DESPACHO</v>
          </cell>
          <cell r="F8514" t="str">
            <v>EXPRESS</v>
          </cell>
          <cell r="G8514" t="str">
            <v>FT77005</v>
          </cell>
          <cell r="H8514">
            <v>44923</v>
          </cell>
          <cell r="I8514" t="str">
            <v>ENTREGADO</v>
          </cell>
          <cell r="J8514">
            <v>44930</v>
          </cell>
          <cell r="K8514" t="str">
            <v>SEGUNDO FABIAN GUANO MORETA_SEGUNDO FABIAN GUANO MORETA</v>
          </cell>
          <cell r="L8514" t="str">
            <v>Sector el Conde Lote 27 Casa de color amarilla al lado de un parque y diagonal a las tuberias de oleoducto SeNor de la Buena Esperanza</v>
          </cell>
          <cell r="M8514" t="str">
            <v>0503100836001</v>
          </cell>
          <cell r="N8514" t="str">
            <v>0987993385</v>
          </cell>
          <cell r="O8514" t="str">
            <v/>
          </cell>
          <cell r="P8514" t="str">
            <v>QUITO</v>
          </cell>
          <cell r="Q8514" t="str">
            <v>QUITO</v>
          </cell>
          <cell r="R8514" t="str">
            <v>PICHINCHA</v>
          </cell>
          <cell r="T8514" t="str">
            <v>TRANSERVISS</v>
          </cell>
          <cell r="U8514" t="str">
            <v>FLEXNETUIO_LOCAL</v>
          </cell>
          <cell r="V8514">
            <v>1</v>
          </cell>
          <cell r="W8514">
            <v>1</v>
          </cell>
          <cell r="X8514" t="str">
            <v>FLEXNET ECUADOR - MDELIVERY</v>
          </cell>
          <cell r="Y8514" t="str">
            <v>CALLE 28 DE JUNIO S/N Y GARCIA MORENO ENTRADA LLANO GRANDE</v>
          </cell>
        </row>
        <row r="8515">
          <cell r="A8515" t="str">
            <v>2479841</v>
          </cell>
          <cell r="B8515">
            <v>487568</v>
          </cell>
          <cell r="C8515" t="str">
            <v>2479841</v>
          </cell>
          <cell r="D8515" t="str">
            <v>MDELIVERY</v>
          </cell>
          <cell r="E8515" t="str">
            <v>DESPACHO</v>
          </cell>
          <cell r="F8515" t="str">
            <v>NORMAL</v>
          </cell>
          <cell r="G8515" t="str">
            <v>031080002479841</v>
          </cell>
          <cell r="H8515">
            <v>44923</v>
          </cell>
          <cell r="I8515" t="str">
            <v>ENTREGADO</v>
          </cell>
          <cell r="J8515">
            <v>44932</v>
          </cell>
          <cell r="K8515" t="str">
            <v>KATHERINE ANABELLE SALVADOR CISNEROS_KATHERINE ANABELLE SALVADOR CISNEROS</v>
          </cell>
          <cell r="L8515" t="str">
            <v>SANTA ELENA PARROQUIA SANTA ELENA PUNTA BLANCA SECTOR EL MIRALDOR ENTRADA C SN VIA BALLENITA SAN PABLO SWITS EL MIRADOR DEPARTAMENTO 5 FAMILIA SALVADOR REF PASANDO TAO</v>
          </cell>
          <cell r="M8515" t="str">
            <v>0910832054001</v>
          </cell>
          <cell r="N8515" t="str">
            <v>0987232804</v>
          </cell>
          <cell r="O8515" t="str">
            <v/>
          </cell>
          <cell r="P8515" t="str">
            <v>LA LIBERTAD</v>
          </cell>
          <cell r="Q8515" t="str">
            <v>LA LIBERTAD</v>
          </cell>
          <cell r="R8515" t="str">
            <v>SANTA ELENA</v>
          </cell>
          <cell r="T8515" t="str">
            <v>TRAMACO</v>
          </cell>
          <cell r="U8515" t="str">
            <v>FLEXNETUIO_PROVINCIA</v>
          </cell>
          <cell r="V8515">
            <v>1</v>
          </cell>
          <cell r="W8515">
            <v>1</v>
          </cell>
          <cell r="X8515" t="str">
            <v>FLEXNET ECUADOR - MDELIVERY</v>
          </cell>
          <cell r="Y8515" t="str">
            <v>CALLE 28 DE JUNIO S/N Y GARCIA MORENO ENTRADA LLANO GRANDE</v>
          </cell>
        </row>
        <row r="8516">
          <cell r="A8516" t="str">
            <v>2479830</v>
          </cell>
          <cell r="B8516">
            <v>487539</v>
          </cell>
          <cell r="C8516" t="str">
            <v>2479830</v>
          </cell>
          <cell r="D8516" t="str">
            <v>MDELIVERY</v>
          </cell>
          <cell r="E8516" t="str">
            <v>DESPACHO</v>
          </cell>
          <cell r="F8516" t="str">
            <v>EXPRESS</v>
          </cell>
          <cell r="G8516" t="str">
            <v>TS8657</v>
          </cell>
          <cell r="H8516">
            <v>44923</v>
          </cell>
          <cell r="I8516" t="str">
            <v>ENTREGADO</v>
          </cell>
          <cell r="J8516">
            <v>44932</v>
          </cell>
          <cell r="K8516" t="str">
            <v>1707632830 LOZANO ORBEA JAIME HOMERO_COOPERATIVA DE AHORRO Y CREDITO POLITECNICA LTDA 2</v>
          </cell>
          <cell r="L8516" t="str">
            <v xml:space="preserve">SECTOR VICENTINA MANUEL CAJIAS N19 16 Y LUIS GODIN ALADO FERRETERIA FALCONI </v>
          </cell>
          <cell r="M8516" t="str">
            <v>1790641392001</v>
          </cell>
          <cell r="N8516" t="str">
            <v>998757316</v>
          </cell>
          <cell r="O8516" t="str">
            <v/>
          </cell>
          <cell r="P8516" t="str">
            <v>QUITO</v>
          </cell>
          <cell r="Q8516" t="str">
            <v>QUITO</v>
          </cell>
          <cell r="R8516" t="str">
            <v>PICHINCHA</v>
          </cell>
          <cell r="T8516" t="str">
            <v>TRANSERVISS</v>
          </cell>
          <cell r="U8516" t="str">
            <v>FLEXNETUIO_LOCAL</v>
          </cell>
          <cell r="V8516">
            <v>1</v>
          </cell>
          <cell r="W8516">
            <v>1</v>
          </cell>
          <cell r="X8516" t="str">
            <v>FLEXNET ECUADOR - MDELIVERY</v>
          </cell>
          <cell r="Y8516" t="str">
            <v>CALLE 28 DE JUNIO S/N Y GARCIA MORENO ENTRADA LLANO GRANDE</v>
          </cell>
        </row>
        <row r="8517">
          <cell r="A8517" t="str">
            <v>GAR5238</v>
          </cell>
          <cell r="B8517">
            <v>487531</v>
          </cell>
          <cell r="C8517" t="str">
            <v>GAR5238</v>
          </cell>
          <cell r="D8517" t="str">
            <v>HYCITE</v>
          </cell>
          <cell r="E8517" t="str">
            <v>RETIRO</v>
          </cell>
          <cell r="F8517" t="str">
            <v>NORMAL</v>
          </cell>
          <cell r="H8517">
            <v>44923</v>
          </cell>
          <cell r="I8517" t="str">
            <v>EN_TRANSITO</v>
          </cell>
          <cell r="J8517">
            <v>44929</v>
          </cell>
          <cell r="K8517" t="str">
            <v>GABRIELA A SANDOVAL EC</v>
          </cell>
          <cell r="L8517" t="str">
            <v>"ALAMOS DE LA ATARAZANA MZ K VILLA 14C / FRENTE A LA IGLESIA GUAYAQUIL/ GUAYAS / TARQUI / CODIGO POSTAL 090505"</v>
          </cell>
          <cell r="N8517" t="str">
            <v>946007000</v>
          </cell>
          <cell r="O8517" t="str">
            <v>946007000</v>
          </cell>
          <cell r="P8517" t="str">
            <v>GUAYAQUIL</v>
          </cell>
          <cell r="Q8517" t="str">
            <v>GUAYAQUIL</v>
          </cell>
          <cell r="R8517" t="str">
            <v>GUAYAS</v>
          </cell>
          <cell r="T8517" t="str">
            <v>TRAMACO</v>
          </cell>
          <cell r="U8517" t="str">
            <v>FLEXNETUIO_PROVINCIA</v>
          </cell>
          <cell r="X8517" t="str">
            <v>HYCITE QUITO</v>
          </cell>
          <cell r="Y8517" t="str">
            <v>FLEX NET CALLE 28 DE JUNIO S/N Y GARCIA MORENO ENTRADA LLANO GRANDE</v>
          </cell>
        </row>
        <row r="8518">
          <cell r="A8518" t="str">
            <v>4769146</v>
          </cell>
          <cell r="B8518">
            <v>487493</v>
          </cell>
          <cell r="C8518" t="str">
            <v>4769146</v>
          </cell>
          <cell r="D8518" t="str">
            <v>MDELIVERY</v>
          </cell>
          <cell r="E8518" t="str">
            <v>DESPACHO</v>
          </cell>
          <cell r="F8518" t="str">
            <v>NORMAL</v>
          </cell>
          <cell r="G8518" t="str">
            <v>031080004769146</v>
          </cell>
          <cell r="H8518">
            <v>44923</v>
          </cell>
          <cell r="I8518" t="str">
            <v>ENTREGADO</v>
          </cell>
          <cell r="J8518">
            <v>44932</v>
          </cell>
          <cell r="K8518" t="str">
            <v>MAYANCELA MAYANCELA SEGUNDO JOSE</v>
          </cell>
          <cell r="L8518" t="str">
            <v>CANAR     AV  PANAMERICANA NORTE  SN GRAN COLOMBIA</v>
          </cell>
          <cell r="M8518" t="str">
            <v>0302331996</v>
          </cell>
          <cell r="N8518" t="str">
            <v>0983527659</v>
          </cell>
          <cell r="O8518" t="str">
            <v>0983527659</v>
          </cell>
          <cell r="P8518" t="str">
            <v>030201</v>
          </cell>
          <cell r="Q8518" t="str">
            <v>CAÑAR</v>
          </cell>
          <cell r="R8518" t="str">
            <v>CAÑAR</v>
          </cell>
          <cell r="S8518" t="str">
            <v>CANAR</v>
          </cell>
          <cell r="T8518" t="str">
            <v>TRAMACO</v>
          </cell>
          <cell r="U8518" t="str">
            <v>FLEXNETUIO_PROVINCIA</v>
          </cell>
          <cell r="V8518">
            <v>1</v>
          </cell>
          <cell r="W8518">
            <v>1</v>
          </cell>
          <cell r="X8518" t="str">
            <v>FLEXNET ECUADOR - MDELIVERY</v>
          </cell>
          <cell r="Y8518" t="str">
            <v>CALLE 28 DE JUNIO S/N Y GARCIA MORENO ENTRADA LLANO GRANDE</v>
          </cell>
        </row>
        <row r="8519">
          <cell r="A8519" t="str">
            <v>4770324</v>
          </cell>
          <cell r="B8519">
            <v>487517</v>
          </cell>
          <cell r="C8519" t="str">
            <v>4770324</v>
          </cell>
          <cell r="D8519" t="str">
            <v>MDELIVERY</v>
          </cell>
          <cell r="E8519" t="str">
            <v>DESPACHO</v>
          </cell>
          <cell r="F8519" t="str">
            <v>DERIVADO PICK UP</v>
          </cell>
          <cell r="G8519" t="str">
            <v>031080004770324</v>
          </cell>
          <cell r="H8519">
            <v>44923</v>
          </cell>
          <cell r="I8519" t="str">
            <v>ENTREGADO</v>
          </cell>
          <cell r="J8519">
            <v>44929</v>
          </cell>
          <cell r="K8519" t="str">
            <v>PABLO DANIEL MINA CUAICAL</v>
          </cell>
          <cell r="L8519" t="str">
            <v>OFICINA TRAMACO CAYAMBE</v>
          </cell>
          <cell r="M8519" t="str">
            <v>1725313298</v>
          </cell>
          <cell r="N8519" t="str">
            <v>0969915355</v>
          </cell>
          <cell r="O8519" t="str">
            <v>0969915355</v>
          </cell>
          <cell r="P8519" t="str">
            <v>CAYAMBE</v>
          </cell>
          <cell r="Q8519" t="str">
            <v>CAYAMBE</v>
          </cell>
          <cell r="R8519" t="str">
            <v>PICHINCHA</v>
          </cell>
          <cell r="T8519" t="str">
            <v>TRAMACO</v>
          </cell>
          <cell r="U8519" t="str">
            <v>FLEXNETUIO_PROVINCIA</v>
          </cell>
          <cell r="V8519">
            <v>1</v>
          </cell>
          <cell r="W8519">
            <v>1</v>
          </cell>
          <cell r="X8519" t="str">
            <v>FLEXNET ECUADOR - MDELIVERY</v>
          </cell>
          <cell r="Y8519" t="str">
            <v>CALLE 28 DE JUNIO S/N Y GARCIA MORENO ENTRADA LLANO GRANDE</v>
          </cell>
        </row>
        <row r="8520">
          <cell r="A8520" t="str">
            <v>4771424</v>
          </cell>
          <cell r="B8520">
            <v>487522</v>
          </cell>
          <cell r="C8520" t="str">
            <v>4771424</v>
          </cell>
          <cell r="D8520" t="str">
            <v>MDELIVERY</v>
          </cell>
          <cell r="E8520" t="str">
            <v>DESPACHO</v>
          </cell>
          <cell r="F8520" t="str">
            <v>NORMAL</v>
          </cell>
          <cell r="G8520" t="str">
            <v>031080004771424</v>
          </cell>
          <cell r="H8520">
            <v>44923</v>
          </cell>
          <cell r="I8520" t="str">
            <v>ENTREGADO</v>
          </cell>
          <cell r="J8520">
            <v>44929</v>
          </cell>
          <cell r="K8520" t="str">
            <v>ARIEL ARTURO ACOSTA ZAMBRANO</v>
          </cell>
          <cell r="L8520" t="str">
            <v>SIMON BOLIVAR CALLE VICENTE ROCAFUERTE SN AV ECUADOR</v>
          </cell>
          <cell r="M8520" t="str">
            <v>0941986663</v>
          </cell>
          <cell r="N8520" t="str">
            <v>0988342836</v>
          </cell>
          <cell r="O8520" t="str">
            <v>0988342836</v>
          </cell>
          <cell r="P8520" t="str">
            <v>091101</v>
          </cell>
          <cell r="Q8520" t="str">
            <v>SIMON BOLIVAR</v>
          </cell>
          <cell r="R8520" t="str">
            <v>GUAYAS</v>
          </cell>
          <cell r="S8520" t="str">
            <v>SIMON BOLIVAR - SANTO DOMINGO</v>
          </cell>
          <cell r="T8520" t="str">
            <v>TRAMACO</v>
          </cell>
          <cell r="U8520" t="str">
            <v>FLEXNETUIO_PROVINCIA</v>
          </cell>
          <cell r="V8520">
            <v>1</v>
          </cell>
          <cell r="W8520">
            <v>1</v>
          </cell>
          <cell r="X8520" t="str">
            <v>FLEXNET ECUADOR - MDELIVERY</v>
          </cell>
          <cell r="Y8520" t="str">
            <v>CALLE 28 DE JUNIO S/N Y GARCIA MORENO ENTRADA LLANO GRANDE</v>
          </cell>
        </row>
        <row r="8521">
          <cell r="A8521" t="str">
            <v>4710268</v>
          </cell>
          <cell r="B8521">
            <v>487471</v>
          </cell>
          <cell r="C8521" t="str">
            <v>4710268</v>
          </cell>
          <cell r="D8521" t="str">
            <v>MDELIVERY</v>
          </cell>
          <cell r="E8521" t="str">
            <v>DESPACHO</v>
          </cell>
          <cell r="F8521" t="str">
            <v>DERIVADO PICK UP</v>
          </cell>
          <cell r="G8521" t="str">
            <v>031080004710268</v>
          </cell>
          <cell r="H8521">
            <v>44923</v>
          </cell>
          <cell r="I8521" t="str">
            <v>ENTREGADO</v>
          </cell>
          <cell r="J8521">
            <v>44931</v>
          </cell>
          <cell r="K8521" t="str">
            <v>INDIO SOLEDISPA ELISA ISABEL</v>
          </cell>
          <cell r="L8521" t="str">
            <v>OFICINA TRAMACO JIPIJAPA</v>
          </cell>
          <cell r="M8521" t="str">
            <v>0929261964</v>
          </cell>
          <cell r="N8521" t="str">
            <v>0979875506</v>
          </cell>
          <cell r="O8521" t="str">
            <v>0979875506</v>
          </cell>
          <cell r="P8521" t="str">
            <v>JIPIJAPA</v>
          </cell>
          <cell r="Q8521" t="str">
            <v>JIPIJAPA</v>
          </cell>
          <cell r="R8521" t="str">
            <v>MANABI</v>
          </cell>
          <cell r="T8521" t="str">
            <v>TRAMACO</v>
          </cell>
          <cell r="U8521" t="str">
            <v>FLEXNETUIO_PROVINCIA</v>
          </cell>
          <cell r="V8521">
            <v>1</v>
          </cell>
          <cell r="W8521">
            <v>1</v>
          </cell>
          <cell r="X8521" t="str">
            <v>FLEXNET ECUADOR - MDELIVERY</v>
          </cell>
          <cell r="Y8521" t="str">
            <v>CALLE 28 DE JUNIO S/N Y GARCIA MORENO ENTRADA LLANO GRANDE</v>
          </cell>
        </row>
        <row r="8522">
          <cell r="A8522" t="str">
            <v>4759832</v>
          </cell>
          <cell r="B8522">
            <v>487476</v>
          </cell>
          <cell r="C8522" t="str">
            <v>4759832</v>
          </cell>
          <cell r="D8522" t="str">
            <v>MDELIVERY</v>
          </cell>
          <cell r="E8522" t="str">
            <v>DESPACHO</v>
          </cell>
          <cell r="F8522" t="str">
            <v>NORMAL</v>
          </cell>
          <cell r="G8522" t="str">
            <v>031080004759832</v>
          </cell>
          <cell r="H8522">
            <v>44923</v>
          </cell>
          <cell r="I8522" t="str">
            <v>ENTREGADO</v>
          </cell>
          <cell r="J8522">
            <v>44937</v>
          </cell>
          <cell r="K8522" t="str">
            <v>MARIA CRISTINA PAZ HIDALGO</v>
          </cell>
          <cell r="L8522" t="str">
            <v>PUERTO AYORA CALLE MARCHENA 177 Y ADOLFO HANNY</v>
          </cell>
          <cell r="M8522" t="str">
            <v>1710751312</v>
          </cell>
          <cell r="N8522" t="str">
            <v>0998700108</v>
          </cell>
          <cell r="O8522" t="str">
            <v/>
          </cell>
          <cell r="P8522" t="str">
            <v>200102</v>
          </cell>
          <cell r="Q8522" t="str">
            <v>SANTA CRUZ</v>
          </cell>
          <cell r="R8522" t="str">
            <v>GALAPAGOS</v>
          </cell>
          <cell r="S8522" t="str">
            <v>PUERTO AYORA</v>
          </cell>
          <cell r="T8522" t="str">
            <v>TRAMACO</v>
          </cell>
          <cell r="U8522" t="str">
            <v>FLEXNETUIO_PROVINCIA</v>
          </cell>
          <cell r="V8522">
            <v>1</v>
          </cell>
          <cell r="W8522">
            <v>1</v>
          </cell>
          <cell r="X8522" t="str">
            <v>FLEXNET ECUADOR - MDELIVERY</v>
          </cell>
          <cell r="Y8522" t="str">
            <v>CALLE 28 DE JUNIO S/N Y GARCIA MORENO ENTRADA LLANO GRANDE</v>
          </cell>
        </row>
        <row r="8523">
          <cell r="A8523" t="str">
            <v>4766241</v>
          </cell>
          <cell r="B8523">
            <v>487482</v>
          </cell>
          <cell r="C8523" t="str">
            <v>4766241</v>
          </cell>
          <cell r="D8523" t="str">
            <v>MDELIVERY</v>
          </cell>
          <cell r="E8523" t="str">
            <v>DESPACHO</v>
          </cell>
          <cell r="F8523" t="str">
            <v>NORMAL</v>
          </cell>
          <cell r="G8523" t="str">
            <v>031080004766241</v>
          </cell>
          <cell r="H8523">
            <v>44923</v>
          </cell>
          <cell r="I8523" t="str">
            <v>ENTREGADO</v>
          </cell>
          <cell r="J8523">
            <v>44929</v>
          </cell>
          <cell r="K8523" t="str">
            <v>MORILLO TAICUZ JUAN CARLOS</v>
          </cell>
          <cell r="L8523" t="str">
            <v>CARANQUI     CALLE RIO ORINOCO  233 RIO QUININDE</v>
          </cell>
          <cell r="M8523" t="str">
            <v>1003600473</v>
          </cell>
          <cell r="N8523" t="str">
            <v>0991367048</v>
          </cell>
          <cell r="O8523" t="str">
            <v>0991367048</v>
          </cell>
          <cell r="P8523" t="str">
            <v>100108</v>
          </cell>
          <cell r="Q8523" t="str">
            <v>IBARRA</v>
          </cell>
          <cell r="R8523" t="str">
            <v>IMBABURA</v>
          </cell>
          <cell r="S8523" t="str">
            <v>SAN MIGUEL DE IBARRA</v>
          </cell>
          <cell r="T8523" t="str">
            <v>TRAMACO</v>
          </cell>
          <cell r="U8523" t="str">
            <v>FLEXNETUIO_PROVINCIA</v>
          </cell>
          <cell r="V8523">
            <v>1</v>
          </cell>
          <cell r="W8523">
            <v>1</v>
          </cell>
          <cell r="X8523" t="str">
            <v>FLEXNET ECUADOR - MDELIVERY</v>
          </cell>
          <cell r="Y8523" t="str">
            <v>CALLE 28 DE JUNIO S/N Y GARCIA MORENO ENTRADA LLANO GRANDE</v>
          </cell>
        </row>
        <row r="8524">
          <cell r="A8524" t="str">
            <v>414497753</v>
          </cell>
          <cell r="B8524">
            <v>487449</v>
          </cell>
          <cell r="C8524" t="str">
            <v>414497753</v>
          </cell>
          <cell r="D8524" t="str">
            <v>FLEXTUENTI</v>
          </cell>
          <cell r="E8524" t="str">
            <v>DESPACHO</v>
          </cell>
          <cell r="F8524" t="str">
            <v>NORMAL</v>
          </cell>
          <cell r="G8524" t="str">
            <v>031080414497753</v>
          </cell>
          <cell r="H8524">
            <v>44923</v>
          </cell>
          <cell r="I8524" t="str">
            <v>ENTREGADO</v>
          </cell>
          <cell r="J8524">
            <v>44930</v>
          </cell>
          <cell r="K8524" t="str">
            <v>Diego Mendoza</v>
          </cell>
          <cell r="L8524" t="str">
            <v>JARAMIJO CIUDADELA TERRA NOSTRA  SN CALLEJON Z2 Y CALLE Z12</v>
          </cell>
          <cell r="M8524" t="str">
            <v>1315555423</v>
          </cell>
          <cell r="N8524" t="str">
            <v>0999719201/0999719201</v>
          </cell>
          <cell r="O8524" t="str">
            <v/>
          </cell>
          <cell r="P8524" t="str">
            <v>JARAMIJO</v>
          </cell>
          <cell r="Q8524" t="str">
            <v>JARAMIJO</v>
          </cell>
          <cell r="R8524" t="str">
            <v>MANABI</v>
          </cell>
          <cell r="T8524" t="str">
            <v>TRAMACO</v>
          </cell>
          <cell r="U8524" t="str">
            <v>FLEXNETUIO_PROVINCIA</v>
          </cell>
          <cell r="V8524">
            <v>1</v>
          </cell>
          <cell r="W8524">
            <v>1</v>
          </cell>
          <cell r="X8524" t="str">
            <v>FLEXNET ECUADOR - FLEXTUENTI</v>
          </cell>
          <cell r="Y8524" t="str">
            <v>CALLE 28 DE JUNIO S/N Y GARCIA MORENO ENTRADA LLANO GRANDE</v>
          </cell>
        </row>
        <row r="8525">
          <cell r="A8525" t="str">
            <v>414487876</v>
          </cell>
          <cell r="B8525">
            <v>487425</v>
          </cell>
          <cell r="C8525" t="str">
            <v>414487876</v>
          </cell>
          <cell r="D8525" t="str">
            <v>FLEXTUENTI</v>
          </cell>
          <cell r="E8525" t="str">
            <v>DESPACHO</v>
          </cell>
          <cell r="F8525" t="str">
            <v>NORMAL</v>
          </cell>
          <cell r="G8525" t="str">
            <v>031080414487876</v>
          </cell>
          <cell r="H8525">
            <v>44923</v>
          </cell>
          <cell r="I8525" t="str">
            <v>ENTREGADO</v>
          </cell>
          <cell r="J8525">
            <v>44929</v>
          </cell>
          <cell r="K8525" t="str">
            <v>Raul Alberto Aguirre Orbezo</v>
          </cell>
          <cell r="L8525" t="str">
            <v>LA LIBERTAD AVENIDA 21   SN CALLE 16</v>
          </cell>
          <cell r="M8525" t="str">
            <v>0962991709</v>
          </cell>
          <cell r="N8525" t="str">
            <v>0959455596/0968195269</v>
          </cell>
          <cell r="O8525" t="str">
            <v/>
          </cell>
          <cell r="P8525" t="str">
            <v>LA LIBERTAD</v>
          </cell>
          <cell r="Q8525" t="str">
            <v>LA LIBERTAD</v>
          </cell>
          <cell r="R8525" t="str">
            <v>SANTA ELENA</v>
          </cell>
          <cell r="T8525" t="str">
            <v>TRAMACO</v>
          </cell>
          <cell r="U8525" t="str">
            <v>FLEXNETUIO_PROVINCIA</v>
          </cell>
          <cell r="V8525">
            <v>1</v>
          </cell>
          <cell r="W8525">
            <v>1</v>
          </cell>
          <cell r="X8525" t="str">
            <v>FLEXNET ECUADOR - FLEXTUENTI</v>
          </cell>
          <cell r="Y8525" t="str">
            <v>CALLE 28 DE JUNIO S/N Y GARCIA MORENO ENTRADA LLANO GRANDE</v>
          </cell>
        </row>
        <row r="8526">
          <cell r="A8526" t="str">
            <v>414487961</v>
          </cell>
          <cell r="B8526">
            <v>487426</v>
          </cell>
          <cell r="C8526" t="str">
            <v>414487961</v>
          </cell>
          <cell r="D8526" t="str">
            <v>FLEXTUENTI</v>
          </cell>
          <cell r="E8526" t="str">
            <v>DESPACHO</v>
          </cell>
          <cell r="F8526" t="str">
            <v>DERIVADO PICK UP</v>
          </cell>
          <cell r="G8526" t="str">
            <v>031080414487961</v>
          </cell>
          <cell r="H8526">
            <v>44923</v>
          </cell>
          <cell r="I8526" t="str">
            <v>ENTREGADO</v>
          </cell>
          <cell r="J8526">
            <v>44930</v>
          </cell>
          <cell r="K8526" t="str">
            <v>Paulette Reyes Aldas</v>
          </cell>
          <cell r="L8526" t="str">
            <v>OFICINA TRAMACO PORTETE</v>
          </cell>
          <cell r="M8526" t="str">
            <v>0917874315</v>
          </cell>
          <cell r="N8526" t="str">
            <v>0969889233/0939411784</v>
          </cell>
          <cell r="O8526" t="str">
            <v/>
          </cell>
          <cell r="P8526" t="str">
            <v>GUAYAQUIL</v>
          </cell>
          <cell r="Q8526" t="str">
            <v>GUAYAQUIL</v>
          </cell>
          <cell r="R8526" t="str">
            <v>GUAYAS</v>
          </cell>
          <cell r="T8526" t="str">
            <v>TRAMACO</v>
          </cell>
          <cell r="U8526" t="str">
            <v>FLEXNETUIO_GYE</v>
          </cell>
          <cell r="V8526">
            <v>1</v>
          </cell>
          <cell r="W8526">
            <v>1</v>
          </cell>
          <cell r="X8526" t="str">
            <v>FLEXNET ECUADOR - FLEXTUENTI</v>
          </cell>
          <cell r="Y8526" t="str">
            <v>CALLE 28 DE JUNIO S/N Y GARCIA MORENO ENTRADA LLANO GRANDE</v>
          </cell>
        </row>
        <row r="8527">
          <cell r="A8527" t="str">
            <v>414488098</v>
          </cell>
          <cell r="B8527">
            <v>487430</v>
          </cell>
          <cell r="C8527" t="str">
            <v>414488098</v>
          </cell>
          <cell r="D8527" t="str">
            <v>FLEXTUENTI</v>
          </cell>
          <cell r="E8527" t="str">
            <v>DESPACHO</v>
          </cell>
          <cell r="F8527" t="str">
            <v>NORMAL</v>
          </cell>
          <cell r="G8527" t="str">
            <v>031080414488098</v>
          </cell>
          <cell r="H8527">
            <v>44923</v>
          </cell>
          <cell r="I8527" t="str">
            <v>ENTREGADO</v>
          </cell>
          <cell r="J8527">
            <v>44929</v>
          </cell>
          <cell r="K8527" t="str">
            <v>Bryan Estrada</v>
          </cell>
          <cell r="L8527" t="str">
            <v>LOS ESTEROS CALLE   29  MANZANA C1 D1  CALLE D1</v>
          </cell>
          <cell r="M8527" t="str">
            <v>1313836767</v>
          </cell>
          <cell r="N8527" t="str">
            <v>0959682807/0983714820</v>
          </cell>
          <cell r="O8527" t="str">
            <v/>
          </cell>
          <cell r="P8527" t="str">
            <v>MANTA</v>
          </cell>
          <cell r="Q8527" t="str">
            <v>MANTA</v>
          </cell>
          <cell r="R8527" t="str">
            <v>MANABI</v>
          </cell>
          <cell r="T8527" t="str">
            <v>TRAMACO</v>
          </cell>
          <cell r="U8527" t="str">
            <v>FLEXNETUIO_PROVINCIA</v>
          </cell>
          <cell r="V8527">
            <v>1</v>
          </cell>
          <cell r="W8527">
            <v>1</v>
          </cell>
          <cell r="X8527" t="str">
            <v>FLEXNET ECUADOR - FLEXTUENTI</v>
          </cell>
          <cell r="Y8527" t="str">
            <v>CALLE 28 DE JUNIO S/N Y GARCIA MORENO ENTRADA LLANO GRANDE</v>
          </cell>
        </row>
        <row r="8528">
          <cell r="A8528" t="str">
            <v>414488099</v>
          </cell>
          <cell r="B8528">
            <v>487431</v>
          </cell>
          <cell r="C8528" t="str">
            <v>414488099</v>
          </cell>
          <cell r="D8528" t="str">
            <v>FLEXTUENTI</v>
          </cell>
          <cell r="E8528" t="str">
            <v>DESPACHO</v>
          </cell>
          <cell r="F8528" t="str">
            <v>NORMAL</v>
          </cell>
          <cell r="G8528" t="str">
            <v>031080414488099</v>
          </cell>
          <cell r="H8528">
            <v>44923</v>
          </cell>
          <cell r="I8528" t="str">
            <v>ENTREGADO</v>
          </cell>
          <cell r="J8528">
            <v>44929</v>
          </cell>
          <cell r="K8528" t="str">
            <v>Manuel Vera</v>
          </cell>
          <cell r="L8528" t="str">
            <v>SAN JACINTO DE BUENA FE AV 7 DE AGOSTO   SN  CALLE CHAPARRAN</v>
          </cell>
          <cell r="M8528" t="str">
            <v>0901779694</v>
          </cell>
          <cell r="N8528" t="str">
            <v>0980005730/0980005730</v>
          </cell>
          <cell r="O8528" t="str">
            <v/>
          </cell>
          <cell r="P8528" t="str">
            <v>BUENA FE</v>
          </cell>
          <cell r="Q8528" t="str">
            <v>BUENA FE</v>
          </cell>
          <cell r="R8528" t="str">
            <v>LOS RIOS</v>
          </cell>
          <cell r="T8528" t="str">
            <v>TRAMACO</v>
          </cell>
          <cell r="U8528" t="str">
            <v>FLEXNETUIO_PROVINCIA</v>
          </cell>
          <cell r="V8528">
            <v>1</v>
          </cell>
          <cell r="W8528">
            <v>1</v>
          </cell>
          <cell r="X8528" t="str">
            <v>FLEXNET ECUADOR - FLEXTUENTI</v>
          </cell>
          <cell r="Y8528" t="str">
            <v>CALLE 28 DE JUNIO S/N Y GARCIA MORENO ENTRADA LLANO GRANDE</v>
          </cell>
        </row>
        <row r="8529">
          <cell r="A8529" t="str">
            <v>414488198</v>
          </cell>
          <cell r="B8529">
            <v>487435</v>
          </cell>
          <cell r="C8529" t="str">
            <v>414488198</v>
          </cell>
          <cell r="D8529" t="str">
            <v>FLEXTUENTI</v>
          </cell>
          <cell r="E8529" t="str">
            <v>DESPACHO</v>
          </cell>
          <cell r="F8529" t="str">
            <v>NORMAL</v>
          </cell>
          <cell r="G8529" t="str">
            <v>FT77024</v>
          </cell>
          <cell r="H8529">
            <v>44923</v>
          </cell>
          <cell r="I8529" t="str">
            <v>ENTREGADO</v>
          </cell>
          <cell r="J8529">
            <v>44932</v>
          </cell>
          <cell r="K8529" t="str">
            <v>Luis Pozo</v>
          </cell>
          <cell r="L8529" t="str">
            <v>SANGOLQUI FRANCISCO GUARDERAS  806 NICOLAS PENA</v>
          </cell>
          <cell r="M8529" t="str">
            <v>1717261489</v>
          </cell>
          <cell r="N8529" t="str">
            <v>0987902976/0963110695</v>
          </cell>
          <cell r="O8529" t="str">
            <v/>
          </cell>
          <cell r="P8529" t="str">
            <v>RUMIÑAHUI</v>
          </cell>
          <cell r="Q8529" t="str">
            <v>RUMIÑAHUI</v>
          </cell>
          <cell r="R8529" t="str">
            <v>PICHINCHA</v>
          </cell>
          <cell r="T8529" t="str">
            <v>FLEXTRANS UIO</v>
          </cell>
          <cell r="U8529" t="str">
            <v>FLEXNETUIO_LOCAL</v>
          </cell>
          <cell r="V8529">
            <v>1</v>
          </cell>
          <cell r="W8529">
            <v>1</v>
          </cell>
          <cell r="X8529" t="str">
            <v>FLEXNET ECUADOR - FLEXTUENTI</v>
          </cell>
          <cell r="Y8529" t="str">
            <v>CALLE 28 DE JUNIO S/N Y GARCIA MORENO ENTRADA LLANO GRANDE</v>
          </cell>
        </row>
        <row r="8530">
          <cell r="A8530" t="str">
            <v>414497667</v>
          </cell>
          <cell r="B8530">
            <v>487444</v>
          </cell>
          <cell r="C8530" t="str">
            <v>414497667</v>
          </cell>
          <cell r="D8530" t="str">
            <v>FLEXTUENTI</v>
          </cell>
          <cell r="E8530" t="str">
            <v>DESPACHO</v>
          </cell>
          <cell r="F8530" t="str">
            <v>NORMAL</v>
          </cell>
          <cell r="G8530" t="str">
            <v>031080414497667</v>
          </cell>
          <cell r="H8530">
            <v>44923</v>
          </cell>
          <cell r="I8530" t="str">
            <v>ENTREGADO</v>
          </cell>
          <cell r="J8530">
            <v>44935</v>
          </cell>
          <cell r="K8530" t="str">
            <v>RODRIGO DAVID CORONADO ARRIETA</v>
          </cell>
          <cell r="L8530" t="str">
            <v>MALDONADO CALLE CHILE SN ENTRE ROCAFUERTE Y PICHINCHA</v>
          </cell>
          <cell r="M8530" t="str">
            <v>0603569914</v>
          </cell>
          <cell r="N8530" t="str">
            <v>0960999193/0958851774</v>
          </cell>
          <cell r="O8530" t="str">
            <v/>
          </cell>
          <cell r="P8530" t="str">
            <v>RIOBAMBA</v>
          </cell>
          <cell r="Q8530" t="str">
            <v>RIOBAMBA</v>
          </cell>
          <cell r="R8530" t="str">
            <v>CHIMBORAZO</v>
          </cell>
          <cell r="T8530" t="str">
            <v>TRAMACO</v>
          </cell>
          <cell r="U8530" t="str">
            <v>FLEXNETUIO_PROVINCIA</v>
          </cell>
          <cell r="V8530">
            <v>1</v>
          </cell>
          <cell r="W8530">
            <v>1</v>
          </cell>
          <cell r="X8530" t="str">
            <v>FLEXNET ECUADOR - FLEXTUENTI</v>
          </cell>
          <cell r="Y8530" t="str">
            <v>CALLE 28 DE JUNIO S/N Y GARCIA MORENO ENTRADA LLANO GRANDE</v>
          </cell>
        </row>
        <row r="8531">
          <cell r="A8531" t="str">
            <v>98771401</v>
          </cell>
          <cell r="B8531">
            <v>487362</v>
          </cell>
          <cell r="C8531" t="str">
            <v>98771401</v>
          </cell>
          <cell r="D8531" t="str">
            <v>HYCITE</v>
          </cell>
          <cell r="E8531" t="str">
            <v>DESPACHO</v>
          </cell>
          <cell r="F8531" t="str">
            <v>NORMAL</v>
          </cell>
          <cell r="G8531" t="str">
            <v>031002004138848</v>
          </cell>
          <cell r="H8531">
            <v>44923</v>
          </cell>
          <cell r="I8531" t="str">
            <v>ENTREGADO</v>
          </cell>
          <cell r="J8531">
            <v>44930</v>
          </cell>
          <cell r="K8531" t="str">
            <v>BRENDA MOREIRA</v>
          </cell>
          <cell r="L8531" t="str">
            <v>VIA PACHINCHE DGL CAPILLA SANTA CRUZ PORTOVIEJO-SAN IGNACIO COLON 130118 MANABI</v>
          </cell>
          <cell r="M8531" t="str">
            <v/>
          </cell>
          <cell r="N8531" t="str">
            <v>0993708740</v>
          </cell>
          <cell r="O8531" t="str">
            <v>0993708740</v>
          </cell>
          <cell r="P8531" t="str">
            <v>130118</v>
          </cell>
          <cell r="Q8531" t="str">
            <v>PORTOVIEJO</v>
          </cell>
          <cell r="R8531" t="str">
            <v>MANABI</v>
          </cell>
          <cell r="S8531" t="str">
            <v>PORTOVIEJO</v>
          </cell>
          <cell r="T8531" t="str">
            <v>TRAMACO</v>
          </cell>
          <cell r="U8531" t="str">
            <v>FLEXNETUIO_PROVINCIA</v>
          </cell>
          <cell r="V8531">
            <v>1</v>
          </cell>
          <cell r="W8531">
            <v>15.8</v>
          </cell>
          <cell r="X8531" t="str">
            <v>HYCITE QUITO</v>
          </cell>
          <cell r="Y8531" t="str">
            <v>FLEX NET CALLE 28 DE JUNIO S/N Y GARCIA MORENO ENTRADA LLANO GRANDE</v>
          </cell>
        </row>
        <row r="8532">
          <cell r="A8532" t="str">
            <v>98777875</v>
          </cell>
          <cell r="B8532">
            <v>487369</v>
          </cell>
          <cell r="C8532" t="str">
            <v>98777875</v>
          </cell>
          <cell r="D8532" t="str">
            <v>HYCITE</v>
          </cell>
          <cell r="E8532" t="str">
            <v>DESPACHO</v>
          </cell>
          <cell r="F8532" t="str">
            <v>NORMAL</v>
          </cell>
          <cell r="G8532" t="str">
            <v>031002004138850/031002004160110</v>
          </cell>
          <cell r="H8532">
            <v>44923</v>
          </cell>
          <cell r="I8532" t="str">
            <v>ENTREGADO</v>
          </cell>
          <cell r="J8532">
            <v>44936</v>
          </cell>
          <cell r="K8532" t="str">
            <v>BLANCA BURGOS</v>
          </cell>
          <cell r="L8532" t="str">
            <v>CDLA VELASCO IBARRA SECTOR LAS ACACIAS POR LA CLINICA DE DR MARTILLO EL TRIUNFO // VELASCO IBARRA LAS ACACIAS 091603 GUAYAS</v>
          </cell>
          <cell r="N8532" t="str">
            <v>0985221530</v>
          </cell>
          <cell r="O8532" t="str">
            <v>0985221530</v>
          </cell>
          <cell r="P8532" t="str">
            <v>091603</v>
          </cell>
          <cell r="Q8532" t="str">
            <v>EL TRIUNFO</v>
          </cell>
          <cell r="R8532" t="str">
            <v>GUAYAS</v>
          </cell>
          <cell r="S8532" t="str">
            <v>EL TRIUNFO - RIO CHANCHAN - SANTA MARTHAEL - EL ACHIOTE - EL GUABITO</v>
          </cell>
          <cell r="T8532" t="str">
            <v>TRAMACO</v>
          </cell>
          <cell r="U8532" t="str">
            <v>FLEXNETUIO_PROVINCIA</v>
          </cell>
          <cell r="V8532">
            <v>1</v>
          </cell>
          <cell r="W8532">
            <v>3.1</v>
          </cell>
          <cell r="X8532" t="str">
            <v>HYCITE QUITO</v>
          </cell>
          <cell r="Y8532" t="str">
            <v>FLEX NET CALLE 28 DE JUNIO S/N Y GARCIA MORENO ENTRADA LLANO GRANDE</v>
          </cell>
        </row>
        <row r="8533">
          <cell r="A8533" t="str">
            <v>98781305</v>
          </cell>
          <cell r="B8533">
            <v>487387</v>
          </cell>
          <cell r="C8533" t="str">
            <v>98781305</v>
          </cell>
          <cell r="D8533" t="str">
            <v>HYCITE</v>
          </cell>
          <cell r="E8533" t="str">
            <v>DESPACHO</v>
          </cell>
          <cell r="F8533" t="str">
            <v>NORMAL</v>
          </cell>
          <cell r="G8533" t="str">
            <v>031002004138860</v>
          </cell>
          <cell r="H8533">
            <v>44923</v>
          </cell>
          <cell r="I8533" t="str">
            <v>ENTREGADO</v>
          </cell>
          <cell r="J8533">
            <v>44929</v>
          </cell>
          <cell r="K8533" t="str">
            <v>IRINA SUSANA MOREIRA VALDIVIEZO</v>
          </cell>
          <cell r="L8533" t="str">
            <v>MEDARDO CEVALLOS Y SANTA ROSA FRENTE A LA CAMARA DEL ECU 911 PORTOVIEJ PORTOVIEJO ANDRES DE VERA 130101 MANABI</v>
          </cell>
          <cell r="M8533" t="str">
            <v/>
          </cell>
          <cell r="N8533" t="str">
            <v>0985598145</v>
          </cell>
          <cell r="O8533" t="str">
            <v>0985598145</v>
          </cell>
          <cell r="P8533" t="str">
            <v>130101</v>
          </cell>
          <cell r="Q8533" t="str">
            <v>PORTOVIEJO</v>
          </cell>
          <cell r="R8533" t="str">
            <v>MANABI</v>
          </cell>
          <cell r="S8533" t="str">
            <v>PORTOVIEJO</v>
          </cell>
          <cell r="T8533" t="str">
            <v>TRAMACO</v>
          </cell>
          <cell r="U8533" t="str">
            <v>FLEXNETUIO_PROVINCIA</v>
          </cell>
          <cell r="V8533">
            <v>1</v>
          </cell>
          <cell r="W8533">
            <v>1.5</v>
          </cell>
          <cell r="X8533" t="str">
            <v>HYCITE QUITO</v>
          </cell>
          <cell r="Y8533" t="str">
            <v>FLEX NET CALLE 28 DE JUNIO S/N Y GARCIA MORENO ENTRADA LLANO GRANDE</v>
          </cell>
        </row>
        <row r="8534">
          <cell r="A8534" t="str">
            <v>98705074</v>
          </cell>
          <cell r="B8534">
            <v>487328</v>
          </cell>
          <cell r="C8534" t="str">
            <v>98705074</v>
          </cell>
          <cell r="D8534" t="str">
            <v>HYCITE</v>
          </cell>
          <cell r="E8534" t="str">
            <v>DESPACHO</v>
          </cell>
          <cell r="F8534" t="str">
            <v>NORMAL</v>
          </cell>
          <cell r="G8534" t="str">
            <v>TF90980</v>
          </cell>
          <cell r="H8534">
            <v>44923</v>
          </cell>
          <cell r="I8534" t="str">
            <v>ENTREGADO</v>
          </cell>
          <cell r="J8534">
            <v>44929</v>
          </cell>
          <cell r="K8534" t="str">
            <v>GINA MATEO</v>
          </cell>
          <cell r="L8534" t="str">
            <v>CDLA EL MAESTRO MZ E1 VL 23 GUAYAQUIL-SUR  XIMENA 090101 GUAYAS</v>
          </cell>
          <cell r="M8534" t="str">
            <v/>
          </cell>
          <cell r="N8534" t="str">
            <v>0987224600 / 042430155</v>
          </cell>
          <cell r="O8534" t="str">
            <v>0987224600 / 042430155</v>
          </cell>
          <cell r="P8534" t="str">
            <v>090101</v>
          </cell>
          <cell r="Q8534" t="str">
            <v>GUAYAQUIL</v>
          </cell>
          <cell r="R8534" t="str">
            <v>GUAYAS</v>
          </cell>
          <cell r="S8534" t="str">
            <v>GUAYAQUIL</v>
          </cell>
          <cell r="T8534" t="str">
            <v>FLEXTRANS GYE</v>
          </cell>
          <cell r="U8534" t="str">
            <v>FLEXNETUIO_GYE</v>
          </cell>
          <cell r="V8534">
            <v>1</v>
          </cell>
          <cell r="W8534">
            <v>11.3</v>
          </cell>
          <cell r="X8534" t="str">
            <v>HYCITE QUITO</v>
          </cell>
          <cell r="Y8534" t="str">
            <v>FLEX NET CALLE 28 DE JUNIO S/N Y GARCIA MORENO ENTRADA LLANO GRANDE</v>
          </cell>
        </row>
        <row r="8535">
          <cell r="A8535" t="str">
            <v>98754210</v>
          </cell>
          <cell r="B8535">
            <v>487337</v>
          </cell>
          <cell r="C8535" t="str">
            <v>98754210</v>
          </cell>
          <cell r="D8535" t="str">
            <v>HYCITE</v>
          </cell>
          <cell r="E8535" t="str">
            <v>DESPACHO</v>
          </cell>
          <cell r="F8535" t="str">
            <v>NORMAL</v>
          </cell>
          <cell r="G8535" t="str">
            <v>TFQ91108 / TFQ4211</v>
          </cell>
          <cell r="H8535">
            <v>44923</v>
          </cell>
          <cell r="I8535" t="str">
            <v>ENTREGADO</v>
          </cell>
          <cell r="J8535">
            <v>44932</v>
          </cell>
          <cell r="K8535" t="str">
            <v>MARCIA SUSANA RIVAS CASTRO</v>
          </cell>
          <cell r="L8535" t="str">
            <v>CALLE 2 E16-33 Y MEMBRILLOS  URB BROMELIAS PROVINCIA PICHINCHA QUITO // MONTESERRIN JIPIJAPA, EC</v>
          </cell>
          <cell r="N8535" t="str">
            <v>+5932-246-3531</v>
          </cell>
          <cell r="O8535" t="str">
            <v>+5932-246-3531</v>
          </cell>
          <cell r="P8535" t="str">
            <v>170503</v>
          </cell>
          <cell r="Q8535" t="str">
            <v>QUITO</v>
          </cell>
          <cell r="R8535" t="str">
            <v>PICHINCHA</v>
          </cell>
          <cell r="S8535" t="str">
            <v>QUITO</v>
          </cell>
          <cell r="T8535" t="str">
            <v>FLEXTRANS UIO</v>
          </cell>
          <cell r="U8535" t="str">
            <v>FLEXNETUIO_LOCAL</v>
          </cell>
          <cell r="V8535">
            <v>1</v>
          </cell>
          <cell r="W8535">
            <v>3.5</v>
          </cell>
          <cell r="X8535" t="str">
            <v>HYCITE QUITO</v>
          </cell>
          <cell r="Y8535" t="str">
            <v>FLEX NET CALLE 28 DE JUNIO S/N Y GARCIA MORENO ENTRADA LLANO GRANDE</v>
          </cell>
        </row>
        <row r="8536">
          <cell r="A8536" t="str">
            <v>98757958</v>
          </cell>
          <cell r="B8536">
            <v>487340</v>
          </cell>
          <cell r="C8536" t="str">
            <v>98757958</v>
          </cell>
          <cell r="D8536" t="str">
            <v>HYCITE</v>
          </cell>
          <cell r="E8536" t="str">
            <v>DESPACHO</v>
          </cell>
          <cell r="F8536" t="str">
            <v>NORMAL</v>
          </cell>
          <cell r="G8536" t="str">
            <v>031002004138836/031002004155228</v>
          </cell>
          <cell r="H8536">
            <v>44923</v>
          </cell>
          <cell r="I8536" t="str">
            <v>ENTREGADO</v>
          </cell>
          <cell r="J8536">
            <v>44935</v>
          </cell>
          <cell r="K8536" t="str">
            <v>MARCOS LYNCH</v>
          </cell>
          <cell r="L8536" t="str">
            <v>SIMON BOLIVAR 503 Y JUAN LEON MERA DIAG A LA HUECA EL EMPALME // EL AGUACATE VELASCO IBARRA (CAB. EL E 090850 GUAYAS</v>
          </cell>
          <cell r="N8536" t="str">
            <v>0982488484 / 042963666</v>
          </cell>
          <cell r="O8536" t="str">
            <v>0982488484 / 042963666</v>
          </cell>
          <cell r="P8536" t="str">
            <v>091501</v>
          </cell>
          <cell r="Q8536" t="str">
            <v>EL EMPALME</v>
          </cell>
          <cell r="R8536" t="str">
            <v>GUAYAS</v>
          </cell>
          <cell r="S8536" t="str">
            <v>VELASCO IBARRA (CAB. EL EMPALME) - EL PORVENIR</v>
          </cell>
          <cell r="T8536" t="str">
            <v>TRAMACO</v>
          </cell>
          <cell r="U8536" t="str">
            <v>FLEXNETUIO_PROVINCIA</v>
          </cell>
          <cell r="V8536">
            <v>1</v>
          </cell>
          <cell r="W8536">
            <v>3.5</v>
          </cell>
          <cell r="X8536" t="str">
            <v>HYCITE QUITO</v>
          </cell>
          <cell r="Y8536" t="str">
            <v>FLEX NET CALLE 28 DE JUNIO S/N Y GARCIA MORENO ENTRADA LLANO GRANDE</v>
          </cell>
        </row>
        <row r="8537">
          <cell r="A8537" t="str">
            <v>98763944</v>
          </cell>
          <cell r="B8537">
            <v>487228</v>
          </cell>
          <cell r="C8537" t="str">
            <v>98763944</v>
          </cell>
          <cell r="D8537" t="str">
            <v>HYCITE</v>
          </cell>
          <cell r="E8537" t="str">
            <v>DESPACHO</v>
          </cell>
          <cell r="F8537" t="str">
            <v>NORMAL</v>
          </cell>
          <cell r="G8537" t="str">
            <v>031002004136972</v>
          </cell>
          <cell r="H8537">
            <v>44922</v>
          </cell>
          <cell r="I8537" t="str">
            <v>ENTREGADO</v>
          </cell>
          <cell r="J8537">
            <v>44929</v>
          </cell>
          <cell r="K8537" t="str">
            <v>JACINTO WILFREDO MORENO MORA</v>
          </cell>
          <cell r="L8537" t="str">
            <v>GUAYAS Y ORIENTE, LA CALLE DE LOS PARAGUAS / PROVINCIA: GUAYAS / CANTON: MILAGRO / PARROQUIA: MILAGRO</v>
          </cell>
          <cell r="M8537" t="str">
            <v/>
          </cell>
          <cell r="N8537" t="str">
            <v>0990964634 / 0992465307</v>
          </cell>
          <cell r="O8537" t="str">
            <v>0990964634 / 0992465307</v>
          </cell>
          <cell r="P8537" t="str">
            <v>091701</v>
          </cell>
          <cell r="Q8537" t="str">
            <v>MILAGRO</v>
          </cell>
          <cell r="R8537" t="str">
            <v>GUAYAS</v>
          </cell>
          <cell r="S8537" t="str">
            <v>MILAGRO</v>
          </cell>
          <cell r="T8537" t="str">
            <v>TRAMACO</v>
          </cell>
          <cell r="U8537" t="str">
            <v>FLEXNETUIO_PROVINCIA</v>
          </cell>
          <cell r="V8537">
            <v>1</v>
          </cell>
          <cell r="W8537">
            <v>11.4</v>
          </cell>
          <cell r="X8537" t="str">
            <v>HYCITE QUITO</v>
          </cell>
          <cell r="Y8537" t="str">
            <v>FLEX NET CALLE 28 DE JUNIO S/N Y GARCIA MORENO ENTRADA LLANO GRANDE</v>
          </cell>
        </row>
        <row r="8538">
          <cell r="A8538" t="str">
            <v>98770950</v>
          </cell>
          <cell r="B8538">
            <v>487197</v>
          </cell>
          <cell r="C8538" t="str">
            <v>98770950</v>
          </cell>
          <cell r="D8538" t="str">
            <v>HYCITE</v>
          </cell>
          <cell r="E8538" t="str">
            <v>DESPACHO</v>
          </cell>
          <cell r="F8538" t="str">
            <v>NORMAL</v>
          </cell>
          <cell r="G8538" t="str">
            <v>031002004137974</v>
          </cell>
          <cell r="H8538">
            <v>44922</v>
          </cell>
          <cell r="I8538" t="str">
            <v>ENTREGADO</v>
          </cell>
          <cell r="J8538">
            <v>44929</v>
          </cell>
          <cell r="K8538" t="str">
            <v>ANA MONTENEGRO</v>
          </cell>
          <cell r="L8538" t="str">
            <v>MANUEL LARREA LUCILA MAYA COTACACHI // EL EJIDO SAN FRANCISCO 100304 IMBABURA</v>
          </cell>
          <cell r="N8538" t="str">
            <v>0999291165 / 062916477</v>
          </cell>
          <cell r="O8538" t="str">
            <v>0999291165 / 062916477</v>
          </cell>
          <cell r="P8538" t="str">
            <v>100304</v>
          </cell>
          <cell r="Q8538" t="str">
            <v>COTACACHI</v>
          </cell>
          <cell r="R8538" t="str">
            <v>IMBABURA</v>
          </cell>
          <cell r="S8538" t="str">
            <v>COTACACHI</v>
          </cell>
          <cell r="T8538" t="str">
            <v>TRAMACO</v>
          </cell>
          <cell r="U8538" t="str">
            <v>FLEXNETUIO_PROVINCIA</v>
          </cell>
          <cell r="V8538">
            <v>3</v>
          </cell>
          <cell r="W8538">
            <v>25</v>
          </cell>
          <cell r="X8538" t="str">
            <v>HYCITE QUITO</v>
          </cell>
          <cell r="Y8538" t="str">
            <v>FLEX NET CALLE 28 DE JUNIO S/N Y GARCIA MORENO ENTRADA LLANO GRANDE</v>
          </cell>
        </row>
        <row r="8539">
          <cell r="A8539" t="str">
            <v>98773542</v>
          </cell>
          <cell r="B8539">
            <v>487205</v>
          </cell>
          <cell r="C8539" t="str">
            <v>98773542</v>
          </cell>
          <cell r="D8539" t="str">
            <v>HYCITE</v>
          </cell>
          <cell r="E8539" t="str">
            <v>DESPACHO</v>
          </cell>
          <cell r="F8539" t="str">
            <v>NORMAL</v>
          </cell>
          <cell r="G8539" t="str">
            <v>031002004136804</v>
          </cell>
          <cell r="H8539">
            <v>44922</v>
          </cell>
          <cell r="I8539" t="str">
            <v>ENTREGADO</v>
          </cell>
          <cell r="J8539">
            <v>44929</v>
          </cell>
          <cell r="K8539" t="str">
            <v>WASHINGTON AJOY</v>
          </cell>
          <cell r="L8539" t="str">
            <v>PUNTA CONTINELA TONE MIL SANTA ELENA // PUNTA CONTINELA SANTA ELENA 240104 SANTA ELENA</v>
          </cell>
          <cell r="M8539" t="str">
            <v/>
          </cell>
          <cell r="N8539" t="str">
            <v>0999683776</v>
          </cell>
          <cell r="O8539" t="str">
            <v>0999683776</v>
          </cell>
          <cell r="P8539" t="str">
            <v>240104</v>
          </cell>
          <cell r="Q8539" t="str">
            <v>SANTA ELENA</v>
          </cell>
          <cell r="R8539" t="str">
            <v>SANTA ELENA</v>
          </cell>
          <cell r="S8539" t="str">
            <v>SANTA ELENA - CIUDADELA ROTARIO - COMUNA EL AZUCAR - RECINTO RIO VERDE - BUENA FUENTE - RECINTO JUAN</v>
          </cell>
          <cell r="T8539" t="str">
            <v>TRAMACO</v>
          </cell>
          <cell r="U8539" t="str">
            <v>FLEXNETUIO_PROVINCIA</v>
          </cell>
          <cell r="V8539">
            <v>1</v>
          </cell>
          <cell r="W8539">
            <v>2.5</v>
          </cell>
          <cell r="X8539" t="str">
            <v>HYCITE QUITO</v>
          </cell>
          <cell r="Y8539" t="str">
            <v>FLEX NET CALLE 28 DE JUNIO S/N Y GARCIA MORENO ENTRADA LLANO GRANDE</v>
          </cell>
        </row>
        <row r="8540">
          <cell r="A8540" t="str">
            <v>98774798</v>
          </cell>
          <cell r="B8540">
            <v>487207</v>
          </cell>
          <cell r="C8540" t="str">
            <v>98774798</v>
          </cell>
          <cell r="D8540" t="str">
            <v>HYCITE</v>
          </cell>
          <cell r="E8540" t="str">
            <v>DESPACHO</v>
          </cell>
          <cell r="F8540" t="str">
            <v>NORMAL</v>
          </cell>
          <cell r="G8540" t="str">
            <v>031002004136805</v>
          </cell>
          <cell r="H8540">
            <v>44922</v>
          </cell>
          <cell r="I8540" t="str">
            <v>ENTREGADO</v>
          </cell>
          <cell r="J8540">
            <v>44931</v>
          </cell>
          <cell r="K8540" t="str">
            <v>LUIS SALMERON</v>
          </cell>
          <cell r="L8540" t="str">
            <v>10 DE AGOSTO 17 MZB Y PATRIA NUEVA CASA# 312 COLOR VERDE QUEVEDO//ATRAS DEL SHOOPING VENUS DEL RIO QUEVEDO 120509 LOS RIOS</v>
          </cell>
          <cell r="M8540" t="str">
            <v/>
          </cell>
          <cell r="N8540" t="str">
            <v>0962727973</v>
          </cell>
          <cell r="O8540" t="str">
            <v>0962727973</v>
          </cell>
          <cell r="P8540" t="str">
            <v>120509</v>
          </cell>
          <cell r="Q8540" t="str">
            <v>VINCES</v>
          </cell>
          <cell r="R8540" t="str">
            <v>LOS RIOS</v>
          </cell>
          <cell r="S8540" t="str">
            <v>VINCES</v>
          </cell>
          <cell r="T8540" t="str">
            <v>TRAMACO</v>
          </cell>
          <cell r="U8540" t="str">
            <v>FLEXNETUIO_PROVINCIA</v>
          </cell>
          <cell r="V8540">
            <v>1</v>
          </cell>
          <cell r="W8540">
            <v>14.2</v>
          </cell>
          <cell r="X8540" t="str">
            <v>HYCITE QUITO</v>
          </cell>
          <cell r="Y8540" t="str">
            <v>FLEX NET CALLE 28 DE JUNIO S/N Y GARCIA MORENO ENTRADA LLANO GRANDE</v>
          </cell>
        </row>
        <row r="8541">
          <cell r="A8541" t="str">
            <v>98731411_A</v>
          </cell>
          <cell r="B8541">
            <v>487168</v>
          </cell>
          <cell r="C8541" t="str">
            <v>98731411_A</v>
          </cell>
          <cell r="D8541" t="str">
            <v>HYCITE</v>
          </cell>
          <cell r="E8541" t="str">
            <v>DESPACHO</v>
          </cell>
          <cell r="F8541" t="str">
            <v>NORMAL</v>
          </cell>
          <cell r="G8541" t="str">
            <v>TFQ90832</v>
          </cell>
          <cell r="H8541">
            <v>44922</v>
          </cell>
          <cell r="I8541" t="str">
            <v>ENTREGADO</v>
          </cell>
          <cell r="J8541">
            <v>44929</v>
          </cell>
          <cell r="K8541" t="str">
            <v>EDWAR GEOVANNY ULLOA GRIJALVA</v>
          </cell>
          <cell r="L8541" t="str">
            <v>AV MANUEL CORDOVA GALARZA URB ALCAZAR DE TOLEDO 1 CASA N 84 JUNTO A COMEXPO QUITO POMASQUI 170120 PICHINCHA</v>
          </cell>
          <cell r="N8541" t="str">
            <v>0999494152 / 998871039</v>
          </cell>
          <cell r="O8541" t="str">
            <v>0999494152 / 998871039</v>
          </cell>
          <cell r="P8541" t="str">
            <v>000001</v>
          </cell>
          <cell r="Q8541" t="str">
            <v>QUITO</v>
          </cell>
          <cell r="R8541" t="str">
            <v>PICHINCHA</v>
          </cell>
          <cell r="S8541" t="str">
            <v>BODEGA FLEXNET UIO - RETIRA CLIENTE</v>
          </cell>
          <cell r="T8541" t="str">
            <v>FLEXTRANS UIO</v>
          </cell>
          <cell r="U8541" t="str">
            <v>FLEXNETUIO_LOCAL</v>
          </cell>
          <cell r="V8541">
            <v>1</v>
          </cell>
          <cell r="W8541">
            <v>3.6</v>
          </cell>
          <cell r="X8541" t="str">
            <v>HYCITE QUITO</v>
          </cell>
          <cell r="Y8541" t="str">
            <v>FLEX NET CALLE 28 DE JUNIO S/N Y GARCIA MORENO ENTRADA LLANO GRANDE</v>
          </cell>
        </row>
        <row r="8542">
          <cell r="A8542" t="str">
            <v>98761121</v>
          </cell>
          <cell r="B8542">
            <v>487180</v>
          </cell>
          <cell r="C8542" t="str">
            <v>98761121</v>
          </cell>
          <cell r="D8542" t="str">
            <v>HYCITE</v>
          </cell>
          <cell r="E8542" t="str">
            <v>DESPACHO</v>
          </cell>
          <cell r="F8542" t="str">
            <v>NORMAL</v>
          </cell>
          <cell r="G8542" t="str">
            <v>TFQ90983 / TFQ4210</v>
          </cell>
          <cell r="H8542">
            <v>44922</v>
          </cell>
          <cell r="I8542" t="str">
            <v>ENTREGADO</v>
          </cell>
          <cell r="J8542">
            <v>44932</v>
          </cell>
          <cell r="K8542" t="str">
            <v>GIOVANNI SALCEDO</v>
          </cell>
          <cell r="L8542" t="str">
            <v>INGLATERRA Y REPÚBLICA OFICINAS DE DISTRIBUIDOR PROVINCIA: PICHINCHA CANTON: QUITO PARROQUIA: IÑAQUITO LOCALIDAD: CAROLINA</v>
          </cell>
          <cell r="N8542" t="str">
            <v>0984343876</v>
          </cell>
          <cell r="O8542" t="str">
            <v>0984343876</v>
          </cell>
          <cell r="P8542" t="str">
            <v>170204</v>
          </cell>
          <cell r="Q8542" t="str">
            <v>QUITO</v>
          </cell>
          <cell r="R8542" t="str">
            <v>PICHINCHA</v>
          </cell>
          <cell r="S8542" t="str">
            <v>CALDERON (CARAPUNGO)</v>
          </cell>
          <cell r="T8542" t="str">
            <v>FLEXTRANS UIO</v>
          </cell>
          <cell r="U8542" t="str">
            <v>FLEXNETUIO_LOCAL</v>
          </cell>
          <cell r="V8542">
            <v>1</v>
          </cell>
          <cell r="W8542">
            <v>8.1999999999999993</v>
          </cell>
          <cell r="X8542" t="str">
            <v>HYCITE QUITO</v>
          </cell>
          <cell r="Y8542" t="str">
            <v>FLEX NET CALLE 28 DE JUNIO S/N Y GARCIA MORENO ENTRADA LLANO GRANDE</v>
          </cell>
        </row>
        <row r="8543">
          <cell r="A8543" t="str">
            <v>98619675</v>
          </cell>
          <cell r="B8543">
            <v>487161</v>
          </cell>
          <cell r="C8543" t="str">
            <v>98619675</v>
          </cell>
          <cell r="D8543" t="str">
            <v>HYCITE</v>
          </cell>
          <cell r="E8543" t="str">
            <v>DESPACHO</v>
          </cell>
          <cell r="F8543" t="str">
            <v>NORMAL</v>
          </cell>
          <cell r="G8543" t="str">
            <v>031002004137971</v>
          </cell>
          <cell r="H8543">
            <v>44922</v>
          </cell>
          <cell r="I8543" t="str">
            <v>ENTREGADO</v>
          </cell>
          <cell r="J8543">
            <v>44930</v>
          </cell>
          <cell r="K8543" t="str">
            <v>ZOILA TAPIA</v>
          </cell>
          <cell r="L8543" t="str">
            <v>CALLE B O Y MALECON ELOY ALFARO CALLE B A LADO DE GALLERA EL SARGENTO VINCES CENTRAL VINCES 120503 LOS RIOS</v>
          </cell>
          <cell r="N8543" t="str">
            <v>0994170506 / 995745521</v>
          </cell>
          <cell r="O8543" t="str">
            <v>0994170506 / 995745521</v>
          </cell>
          <cell r="P8543" t="str">
            <v>120503</v>
          </cell>
          <cell r="Q8543" t="str">
            <v>VINCES</v>
          </cell>
          <cell r="R8543" t="str">
            <v>LOS RIOS</v>
          </cell>
          <cell r="S8543" t="str">
            <v>VINCES</v>
          </cell>
          <cell r="T8543" t="str">
            <v>TRAMACO</v>
          </cell>
          <cell r="U8543" t="str">
            <v>FLEXNETUIO_PROVINCIA</v>
          </cell>
          <cell r="V8543">
            <v>2</v>
          </cell>
          <cell r="W8543">
            <v>10.8</v>
          </cell>
          <cell r="X8543" t="str">
            <v>HYCITE QUITO</v>
          </cell>
          <cell r="Y8543" t="str">
            <v>FLEX NET CALLE 28 DE JUNIO S/N Y GARCIA MORENO ENTRADA LLANO GRANDE</v>
          </cell>
        </row>
        <row r="8544">
          <cell r="A8544" t="str">
            <v>2479692</v>
          </cell>
          <cell r="B8544">
            <v>487079</v>
          </cell>
          <cell r="C8544" t="str">
            <v>2479692</v>
          </cell>
          <cell r="D8544" t="str">
            <v>MDELIVERY</v>
          </cell>
          <cell r="E8544" t="str">
            <v>DESPACHO</v>
          </cell>
          <cell r="F8544" t="str">
            <v>NORMAL</v>
          </cell>
          <cell r="G8544" t="str">
            <v>TS8780/FT76926</v>
          </cell>
          <cell r="H8544">
            <v>44922</v>
          </cell>
          <cell r="I8544" t="str">
            <v>ENTREGADO</v>
          </cell>
          <cell r="J8544">
            <v>44936</v>
          </cell>
          <cell r="K8544" t="str">
            <v>HECTOR LUIS ZUNIGA BUSTAMANTE_HECTOR LUIS ZUNIGA BUSTAMANTE</v>
          </cell>
          <cell r="L8544" t="str">
            <v>PICHINCHA LA CAPILLA LA RONDA S620 CHAUPI CASA DE PISOS SIN PINTAR A DOS CUADRAS DE LA IGLESIA LA CAPILLA CASA CON ANTENAS GRANDES</v>
          </cell>
          <cell r="M8544" t="str">
            <v>0705213890001</v>
          </cell>
          <cell r="N8544" t="str">
            <v>0995439834</v>
          </cell>
          <cell r="O8544" t="str">
            <v/>
          </cell>
          <cell r="P8544" t="str">
            <v>QUITO</v>
          </cell>
          <cell r="Q8544" t="str">
            <v>QUITO</v>
          </cell>
          <cell r="R8544" t="str">
            <v>PICHINCHA</v>
          </cell>
          <cell r="T8544" t="str">
            <v>TRANSERVISS</v>
          </cell>
          <cell r="U8544" t="str">
            <v>FLEXNETUIO_LOCAL</v>
          </cell>
          <cell r="V8544">
            <v>1</v>
          </cell>
          <cell r="W8544">
            <v>1</v>
          </cell>
          <cell r="X8544" t="str">
            <v>FLEXNET ECUADOR - MDELIVERY</v>
          </cell>
          <cell r="Y8544" t="str">
            <v>CALLE 28 DE JUNIO S/N Y GARCIA MORENO ENTRADA LLANO GRANDE</v>
          </cell>
        </row>
        <row r="8545">
          <cell r="A8545" t="str">
            <v>4768867</v>
          </cell>
          <cell r="B8545">
            <v>487057</v>
          </cell>
          <cell r="C8545" t="str">
            <v>4768867</v>
          </cell>
          <cell r="D8545" t="str">
            <v>MDELIVERY</v>
          </cell>
          <cell r="E8545" t="str">
            <v>DESPACHO</v>
          </cell>
          <cell r="F8545" t="str">
            <v>NORMAL</v>
          </cell>
          <cell r="G8545" t="str">
            <v>031080004768867</v>
          </cell>
          <cell r="H8545">
            <v>44922</v>
          </cell>
          <cell r="I8545" t="str">
            <v>ENTREGADO</v>
          </cell>
          <cell r="J8545">
            <v>44935</v>
          </cell>
          <cell r="K8545" t="str">
            <v>WILSON DAVID SANCHEZ PINOS</v>
          </cell>
          <cell r="L8545" t="str">
            <v>PAUTE CALLE RAMIREZ DAVALOS  SN  Y GONZALO BAQUE</v>
          </cell>
          <cell r="M8545" t="str">
            <v>0104645478</v>
          </cell>
          <cell r="N8545" t="str">
            <v>0984204540</v>
          </cell>
          <cell r="O8545" t="str">
            <v/>
          </cell>
          <cell r="P8545" t="str">
            <v>010606</v>
          </cell>
          <cell r="Q8545" t="str">
            <v>PAUTE</v>
          </cell>
          <cell r="R8545" t="str">
            <v>AZUAY</v>
          </cell>
          <cell r="S8545" t="str">
            <v>PAUTE - CHICAN (GUILLERMO ORTEGA) - UZHUPUD - EL CABO - SAN CRISTOBAL (CARLOS ORDONEZ LAZO)</v>
          </cell>
          <cell r="T8545" t="str">
            <v>TRAMACO</v>
          </cell>
          <cell r="U8545" t="str">
            <v>FLEXNETUIO_PROVINCIA</v>
          </cell>
          <cell r="V8545">
            <v>1</v>
          </cell>
          <cell r="W8545">
            <v>1</v>
          </cell>
          <cell r="X8545" t="str">
            <v>FLEXNET ECUADOR - MDELIVERY</v>
          </cell>
          <cell r="Y8545" t="str">
            <v>CALLE 28 DE JUNIO S/N Y GARCIA MORENO ENTRADA LLANO GRANDE</v>
          </cell>
        </row>
        <row r="8546">
          <cell r="A8546" t="str">
            <v>4767990</v>
          </cell>
          <cell r="B8546">
            <v>487045</v>
          </cell>
          <cell r="C8546" t="str">
            <v>4767990</v>
          </cell>
          <cell r="D8546" t="str">
            <v>MDELIVERY</v>
          </cell>
          <cell r="E8546" t="str">
            <v>DESPACHO</v>
          </cell>
          <cell r="F8546" t="str">
            <v>NORMAL</v>
          </cell>
          <cell r="G8546" t="str">
            <v>FT76923</v>
          </cell>
          <cell r="H8546">
            <v>44922</v>
          </cell>
          <cell r="I8546" t="str">
            <v>ENTREGADO</v>
          </cell>
          <cell r="J8546">
            <v>44930</v>
          </cell>
          <cell r="K8546" t="str">
            <v>Ali Miguel Valero Nava</v>
          </cell>
          <cell r="L8546" t="str">
            <v>EL INCA AV ELOY ALFARO  E 13 224  Y DE LOS NOGALES</v>
          </cell>
          <cell r="M8546" t="str">
            <v>1757874910</v>
          </cell>
          <cell r="N8546" t="str">
            <v>0995020494</v>
          </cell>
          <cell r="O8546" t="str">
            <v/>
          </cell>
          <cell r="P8546" t="str">
            <v>170502</v>
          </cell>
          <cell r="Q8546" t="str">
            <v>QUITO</v>
          </cell>
          <cell r="R8546" t="str">
            <v>PICHINCHA</v>
          </cell>
          <cell r="S8546" t="str">
            <v>QUITO</v>
          </cell>
          <cell r="T8546" t="str">
            <v>ITSACOURIER</v>
          </cell>
          <cell r="U8546" t="str">
            <v>FLEXNETUIO_LOCAL</v>
          </cell>
          <cell r="V8546">
            <v>1</v>
          </cell>
          <cell r="W8546">
            <v>1</v>
          </cell>
          <cell r="X8546" t="str">
            <v>FLEXNET ECUADOR - MDELIVERY</v>
          </cell>
          <cell r="Y8546" t="str">
            <v>CALLE 28 DE JUNIO S/N Y GARCIA MORENO ENTRADA LLANO GRANDE</v>
          </cell>
        </row>
        <row r="8547">
          <cell r="A8547" t="str">
            <v>414487839</v>
          </cell>
          <cell r="B8547">
            <v>486974</v>
          </cell>
          <cell r="C8547" t="str">
            <v>414487839</v>
          </cell>
          <cell r="D8547" t="str">
            <v>FLEXTUENTI</v>
          </cell>
          <cell r="E8547" t="str">
            <v>DESPACHO</v>
          </cell>
          <cell r="F8547" t="str">
            <v>NORMAL</v>
          </cell>
          <cell r="G8547" t="str">
            <v>031080414487839</v>
          </cell>
          <cell r="H8547">
            <v>44922</v>
          </cell>
          <cell r="I8547" t="str">
            <v>ENTREGADO</v>
          </cell>
          <cell r="J8547">
            <v>44930</v>
          </cell>
          <cell r="K8547" t="str">
            <v>mauricio geovanny rosales medina rosales medina</v>
          </cell>
          <cell r="L8547" t="str">
            <v>LATACUNGA  CALLE PANAMERICANA NORTE  SN   AV KM 12 Y MEDIO VIA QUITO</v>
          </cell>
          <cell r="M8547" t="str">
            <v>1802131308</v>
          </cell>
          <cell r="N8547" t="str">
            <v>0987233874/0983778242</v>
          </cell>
          <cell r="O8547" t="str">
            <v/>
          </cell>
          <cell r="P8547" t="str">
            <v>LATACUNGA</v>
          </cell>
          <cell r="Q8547" t="str">
            <v>LATACUNGA</v>
          </cell>
          <cell r="R8547" t="str">
            <v>COTOPAXI</v>
          </cell>
          <cell r="T8547" t="str">
            <v>TRAMACO</v>
          </cell>
          <cell r="U8547" t="str">
            <v>FLEXNETUIO_PROVINCIA</v>
          </cell>
          <cell r="V8547">
            <v>1</v>
          </cell>
          <cell r="W8547">
            <v>1</v>
          </cell>
          <cell r="X8547" t="str">
            <v>FLEXNET ECUADOR - FLEXTUENTI</v>
          </cell>
          <cell r="Y8547" t="str">
            <v>CALLE 28 DE JUNIO S/N Y GARCIA MORENO ENTRADA LLANO GRANDE</v>
          </cell>
        </row>
        <row r="8548">
          <cell r="A8548" t="str">
            <v>414497360</v>
          </cell>
          <cell r="B8548">
            <v>486979</v>
          </cell>
          <cell r="C8548" t="str">
            <v>414497360</v>
          </cell>
          <cell r="D8548" t="str">
            <v>FLEXTUENTI</v>
          </cell>
          <cell r="E8548" t="str">
            <v>DESPACHO</v>
          </cell>
          <cell r="F8548" t="str">
            <v>DERIVADO PICK UP</v>
          </cell>
          <cell r="G8548" t="str">
            <v>031080414497360</v>
          </cell>
          <cell r="H8548">
            <v>44922</v>
          </cell>
          <cell r="I8548" t="str">
            <v>ENTREGADO</v>
          </cell>
          <cell r="J8548">
            <v>44930</v>
          </cell>
          <cell r="K8548" t="str">
            <v>JOSE DANIEL MOLINA ORDONEZ</v>
          </cell>
          <cell r="L8548" t="str">
            <v>OFICINA TRAMACO PORTETE</v>
          </cell>
          <cell r="M8548" t="str">
            <v>0926443904</v>
          </cell>
          <cell r="N8548" t="str">
            <v>0981603559/0981603559</v>
          </cell>
          <cell r="O8548" t="str">
            <v/>
          </cell>
          <cell r="P8548" t="str">
            <v>GUAYAQUIL</v>
          </cell>
          <cell r="Q8548" t="str">
            <v>GUAYAQUIL</v>
          </cell>
          <cell r="R8548" t="str">
            <v>GUAYAS</v>
          </cell>
          <cell r="T8548" t="str">
            <v>TRAMACO</v>
          </cell>
          <cell r="U8548" t="str">
            <v>FLEXNETUIO_GYE</v>
          </cell>
          <cell r="V8548">
            <v>1</v>
          </cell>
          <cell r="W8548">
            <v>1</v>
          </cell>
          <cell r="X8548" t="str">
            <v>FLEXNET ECUADOR - FLEXTUENTI</v>
          </cell>
          <cell r="Y8548" t="str">
            <v>CALLE 28 DE JUNIO S/N Y GARCIA MORENO ENTRADA LLANO GRANDE</v>
          </cell>
        </row>
        <row r="8549">
          <cell r="A8549" t="str">
            <v>414487829</v>
          </cell>
          <cell r="B8549">
            <v>486972</v>
          </cell>
          <cell r="C8549" t="str">
            <v>414487829</v>
          </cell>
          <cell r="D8549" t="str">
            <v>FLEXTUENTI</v>
          </cell>
          <cell r="E8549" t="str">
            <v>DESPACHO</v>
          </cell>
          <cell r="F8549" t="str">
            <v>DERIVADO PICK UP</v>
          </cell>
          <cell r="G8549" t="str">
            <v>031080414487829</v>
          </cell>
          <cell r="H8549">
            <v>44922</v>
          </cell>
          <cell r="I8549" t="str">
            <v>ENTREGADO</v>
          </cell>
          <cell r="J8549">
            <v>44929</v>
          </cell>
          <cell r="K8549" t="str">
            <v>Genesis Mosquera</v>
          </cell>
          <cell r="L8549" t="str">
            <v>OFICINA TRAMACO PUNTO DE ATENCION SAN MARINO</v>
          </cell>
          <cell r="M8549" t="str">
            <v>0950372987</v>
          </cell>
          <cell r="N8549" t="str">
            <v>0986008087/0978900062</v>
          </cell>
          <cell r="O8549" t="str">
            <v/>
          </cell>
          <cell r="P8549" t="str">
            <v>GUAYAQUIL</v>
          </cell>
          <cell r="Q8549" t="str">
            <v>GUAYAQUIL</v>
          </cell>
          <cell r="R8549" t="str">
            <v>GUAYAS</v>
          </cell>
          <cell r="T8549" t="str">
            <v>TRAMACO</v>
          </cell>
          <cell r="U8549" t="str">
            <v>FLEXNETUIO_GYE</v>
          </cell>
          <cell r="V8549">
            <v>1</v>
          </cell>
          <cell r="W8549">
            <v>1</v>
          </cell>
          <cell r="X8549" t="str">
            <v>FLEXNET ECUADOR - FLEXTUENTI</v>
          </cell>
          <cell r="Y8549" t="str">
            <v>CALLE 28 DE JUNIO S/N Y GARCIA MORENO ENTRADA LLANO GRANDE</v>
          </cell>
        </row>
        <row r="8550">
          <cell r="A8550" t="str">
            <v>SG_22_1792</v>
          </cell>
          <cell r="B8550">
            <v>486913</v>
          </cell>
          <cell r="C8550" t="str">
            <v>SG_22_1792</v>
          </cell>
          <cell r="D8550" t="str">
            <v>SG</v>
          </cell>
          <cell r="E8550" t="str">
            <v>DESPACHO</v>
          </cell>
          <cell r="G8550" t="str">
            <v>FT78051</v>
          </cell>
          <cell r="H8550">
            <v>44922</v>
          </cell>
          <cell r="I8550" t="str">
            <v>ENTREGADO</v>
          </cell>
          <cell r="J8550">
            <v>44932</v>
          </cell>
          <cell r="K8550" t="str">
            <v>ROMERO LOPEZ JIMMY ABRAHAM - HIPERCOLOR</v>
          </cell>
          <cell r="L8550" t="str">
            <v>25AVA Y 2DO. CALLEJON FRANCISCO SEGURA</v>
          </cell>
          <cell r="P8550" t="str">
            <v>090405</v>
          </cell>
          <cell r="Q8550" t="str">
            <v>GUAYAQUIL</v>
          </cell>
          <cell r="R8550" t="str">
            <v>GUAYAS</v>
          </cell>
          <cell r="S8550" t="str">
            <v>GUAYAQUIL</v>
          </cell>
          <cell r="T8550" t="str">
            <v>FLEXTRANS GYE</v>
          </cell>
          <cell r="U8550" t="str">
            <v>FLEXNETUIO_GYE</v>
          </cell>
          <cell r="V8550">
            <v>1</v>
          </cell>
          <cell r="W8550">
            <v>1</v>
          </cell>
          <cell r="X8550" t="str">
            <v>FLEXNET UIO</v>
          </cell>
          <cell r="Y8550" t="str">
            <v>PANAMERICANA NORTE KM 12 1/2  LLANO GRANDE</v>
          </cell>
        </row>
        <row r="8551">
          <cell r="A8551" t="str">
            <v>SCH_22_044</v>
          </cell>
          <cell r="B8551">
            <v>486813</v>
          </cell>
          <cell r="C8551" t="str">
            <v>SCH_22_044</v>
          </cell>
          <cell r="D8551" t="str">
            <v>SCHNEIDER</v>
          </cell>
          <cell r="E8551" t="str">
            <v>DESPACHO</v>
          </cell>
          <cell r="F8551" t="str">
            <v>EXCLUSIVO</v>
          </cell>
          <cell r="G8551" t="str">
            <v>90829</v>
          </cell>
          <cell r="H8551">
            <v>44922</v>
          </cell>
          <cell r="I8551" t="str">
            <v>INCIDENCIA</v>
          </cell>
          <cell r="J8551">
            <v>44923</v>
          </cell>
          <cell r="K8551" t="str">
            <v>INSELEC - UIO</v>
          </cell>
          <cell r="L8551" t="str">
            <v>AV. DE LOS ARUPOS E1-202 Y PANAMERICANA NORTE KM 5 ½.</v>
          </cell>
          <cell r="M8551" t="str">
            <v>1790319520001  - MA. FERNANDA MIÑO</v>
          </cell>
          <cell r="N8551" t="str">
            <v>022-807474  EXT-139</v>
          </cell>
          <cell r="O8551" t="str">
            <v>022-807474  EXT-139</v>
          </cell>
          <cell r="P8551" t="str">
            <v>170104</v>
          </cell>
          <cell r="Q8551" t="str">
            <v>QUITO</v>
          </cell>
          <cell r="R8551" t="str">
            <v>PICHINCHA</v>
          </cell>
          <cell r="S8551" t="str">
            <v>NANEGALITO</v>
          </cell>
          <cell r="T8551" t="str">
            <v>FLEXTRANS GYE</v>
          </cell>
          <cell r="U8551" t="str">
            <v>FLEXNETGYE_PROVINCIA</v>
          </cell>
          <cell r="V8551">
            <v>4</v>
          </cell>
          <cell r="W8551">
            <v>4544</v>
          </cell>
          <cell r="X8551" t="str">
            <v>FLEX NET GYE</v>
          </cell>
          <cell r="Y8551" t="str">
            <v xml:space="preserve">KM 8 1/2 VIA A DAULE COOP. JUAN MONTALVO </v>
          </cell>
        </row>
        <row r="8552">
          <cell r="A8552" t="str">
            <v>GAR5408</v>
          </cell>
          <cell r="B8552">
            <v>486781</v>
          </cell>
          <cell r="C8552" t="str">
            <v>GAR5408</v>
          </cell>
          <cell r="D8552" t="str">
            <v>HYCITE</v>
          </cell>
          <cell r="E8552" t="str">
            <v>RETIRO</v>
          </cell>
          <cell r="F8552" t="str">
            <v>NORMAL</v>
          </cell>
          <cell r="G8552" t="str">
            <v>TFQ90886</v>
          </cell>
          <cell r="H8552">
            <v>44922</v>
          </cell>
          <cell r="I8552" t="str">
            <v>ENTREGADO</v>
          </cell>
          <cell r="J8552">
            <v>44929</v>
          </cell>
          <cell r="K8552" t="str">
            <v>MARIA ZOILA PISUNA JATI</v>
          </cell>
          <cell r="L8552" t="str">
            <v>cuador -Pichincha – Rio Cofanes- Bartolome de Segovia/ edificio Royal Prestige cuatro pisos de color blanco.</v>
          </cell>
          <cell r="M8552" t="str">
            <v/>
          </cell>
          <cell r="N8552" t="str">
            <v>984214397</v>
          </cell>
          <cell r="O8552" t="str">
            <v>984214397</v>
          </cell>
          <cell r="P8552" t="str">
            <v>170301</v>
          </cell>
          <cell r="Q8552" t="str">
            <v>QUITO</v>
          </cell>
          <cell r="R8552" t="str">
            <v>PICHINCHA</v>
          </cell>
          <cell r="S8552" t="str">
            <v>QUITO</v>
          </cell>
          <cell r="T8552" t="str">
            <v>FLEXTRANS UIO</v>
          </cell>
          <cell r="U8552" t="str">
            <v>FLEXNETUIO_LOCAL</v>
          </cell>
          <cell r="V8552">
            <v>0</v>
          </cell>
          <cell r="W8552">
            <v>0</v>
          </cell>
          <cell r="X8552" t="str">
            <v>HYCITE QUITO</v>
          </cell>
          <cell r="Y8552" t="str">
            <v>FLEX NET CALLE 28 DE JUNIO S/N Y GARCIA MORENO ENTRADA LLANO GRANDE</v>
          </cell>
        </row>
        <row r="8553">
          <cell r="A8553" t="str">
            <v>25143</v>
          </cell>
          <cell r="B8553">
            <v>486767</v>
          </cell>
          <cell r="C8553" t="str">
            <v>25143</v>
          </cell>
          <cell r="D8553" t="str">
            <v>WORLINASLI</v>
          </cell>
          <cell r="E8553" t="str">
            <v>DESPACHO</v>
          </cell>
          <cell r="F8553" t="str">
            <v>NORMAL</v>
          </cell>
          <cell r="G8553" t="str">
            <v>90631/ 91679</v>
          </cell>
          <cell r="H8553">
            <v>44922</v>
          </cell>
          <cell r="I8553" t="str">
            <v>ENTREGADO</v>
          </cell>
          <cell r="J8553">
            <v>44931</v>
          </cell>
          <cell r="K8553" t="str">
            <v>FREDDY HERIBERTO CUASPA ALDANA</v>
          </cell>
          <cell r="L8553" t="str">
            <v>CALLE OE 19A CASA N56-254 PISO 1 FRENTE A VÍVERES PAULITA EN QUITO INDICA EL SEÑOR QUE ES UN PORTÓN VERDE</v>
          </cell>
          <cell r="N8553" t="str">
            <v xml:space="preserve">0980933160	</v>
          </cell>
          <cell r="O8553" t="str">
            <v>023412498</v>
          </cell>
          <cell r="P8553" t="str">
            <v>000001</v>
          </cell>
          <cell r="Q8553" t="str">
            <v>QUITO</v>
          </cell>
          <cell r="R8553" t="str">
            <v>PICHINCHA</v>
          </cell>
          <cell r="S8553" t="str">
            <v>BODEGA FLEXNET UIO - RETIRA CLIENTE</v>
          </cell>
          <cell r="U8553" t="str">
            <v>FLEXNETGYE_UIO</v>
          </cell>
          <cell r="V8553">
            <v>1</v>
          </cell>
          <cell r="W8553">
            <v>3.5</v>
          </cell>
          <cell r="X8553" t="str">
            <v>FLEXNET ECUADOR</v>
          </cell>
          <cell r="Y8553" t="str">
            <v>FERNANDO GUTIÉRREZ HILL VÍA DAULE KM 8 1/2 ENTRADA COOPERATIVA JUAN MONTALVO</v>
          </cell>
        </row>
        <row r="8554">
          <cell r="A8554" t="str">
            <v>22276</v>
          </cell>
          <cell r="B8554">
            <v>486719</v>
          </cell>
          <cell r="C8554" t="str">
            <v>22276</v>
          </cell>
          <cell r="D8554" t="str">
            <v>CARESTINO</v>
          </cell>
          <cell r="E8554" t="str">
            <v>DESPACHO</v>
          </cell>
          <cell r="G8554" t="str">
            <v>031002004136120</v>
          </cell>
          <cell r="H8554">
            <v>44922</v>
          </cell>
          <cell r="I8554" t="str">
            <v>ENTREGADO</v>
          </cell>
          <cell r="J8554">
            <v>44930</v>
          </cell>
          <cell r="K8554" t="str">
            <v>DANIELA RUILOVA</v>
          </cell>
          <cell r="L8554" t="str">
            <v>12 DE FEBRERO Y GONZALO PEZANTES SN. ENTRE SASTRERIA</v>
          </cell>
          <cell r="N8554" t="str">
            <v xml:space="preserve">0982831922	</v>
          </cell>
          <cell r="O8554" t="str">
            <v>72780234</v>
          </cell>
          <cell r="P8554" t="str">
            <v>140401</v>
          </cell>
          <cell r="Q8554" t="str">
            <v>GUALAQUIZA</v>
          </cell>
          <cell r="R8554" t="str">
            <v>MORONA SANTIAGO</v>
          </cell>
          <cell r="S8554" t="str">
            <v>GUALAQUIZA - TUCUMBATZA</v>
          </cell>
          <cell r="T8554" t="str">
            <v>TRAMACO</v>
          </cell>
          <cell r="U8554" t="str">
            <v>FLEXNETGYE_PROVINCIA</v>
          </cell>
          <cell r="V8554">
            <v>1</v>
          </cell>
          <cell r="W8554">
            <v>3.07</v>
          </cell>
          <cell r="X8554" t="str">
            <v>FLEXNET ECUADOR - CAREST</v>
          </cell>
          <cell r="Y8554" t="str">
            <v>FERNANDO GUTIERREZ HILL VIA A DAULE KM 8 1/2 ENTRADA A COOPERATIVA JUAN MONTALVO</v>
          </cell>
        </row>
        <row r="8555">
          <cell r="A8555" t="str">
            <v>22498</v>
          </cell>
          <cell r="B8555">
            <v>486728</v>
          </cell>
          <cell r="C8555" t="str">
            <v>22498</v>
          </cell>
          <cell r="D8555" t="str">
            <v>CARESTINO</v>
          </cell>
          <cell r="E8555" t="str">
            <v>DESPACHO</v>
          </cell>
          <cell r="G8555" t="str">
            <v>031002004136362</v>
          </cell>
          <cell r="H8555">
            <v>44922</v>
          </cell>
          <cell r="I8555" t="str">
            <v>ENTREGADO</v>
          </cell>
          <cell r="J8555">
            <v>44935</v>
          </cell>
          <cell r="K8555" t="str">
            <v>VALERIA CHIRIBOGA</v>
          </cell>
          <cell r="L8555" t="str">
            <v>CHARLES DARWIN 335 Y SARMIENTO DE GAMBOA, EDF RIMINI 335 PISO/DPTO: TIMBRE 32#. ENTRE SECTOR QUITO TENIS</v>
          </cell>
          <cell r="N8555" t="str">
            <v xml:space="preserve">22243400	</v>
          </cell>
          <cell r="O8555" t="str">
            <v>0998557540</v>
          </cell>
          <cell r="P8555" t="str">
            <v>000001</v>
          </cell>
          <cell r="Q8555" t="str">
            <v>QUITO</v>
          </cell>
          <cell r="R8555" t="str">
            <v>PICHINCHA</v>
          </cell>
          <cell r="S8555" t="str">
            <v>BODEGA FLEXNET UIO - RETIRA CLIENTE</v>
          </cell>
          <cell r="T8555" t="str">
            <v>TRAMACO</v>
          </cell>
          <cell r="U8555" t="str">
            <v>FLEXNETGYE_UIO</v>
          </cell>
          <cell r="V8555">
            <v>1</v>
          </cell>
          <cell r="W8555">
            <v>2.29</v>
          </cell>
          <cell r="X8555" t="str">
            <v>FLEXNET ECUADOR - CAREST</v>
          </cell>
          <cell r="Y8555" t="str">
            <v>FERNANDO GUTIERREZ HILL VIA A DAULE KM 8 1/2 ENTRADA A COOPERATIVA JUAN MONTALVO</v>
          </cell>
        </row>
        <row r="8556">
          <cell r="A8556" t="str">
            <v>98775777</v>
          </cell>
          <cell r="B8556">
            <v>486713</v>
          </cell>
          <cell r="C8556" t="str">
            <v>98775777</v>
          </cell>
          <cell r="D8556" t="str">
            <v>HYCITE</v>
          </cell>
          <cell r="E8556" t="str">
            <v>DESPACHO</v>
          </cell>
          <cell r="F8556" t="str">
            <v>NORMAL</v>
          </cell>
          <cell r="G8556" t="str">
            <v>TFQ90709</v>
          </cell>
          <cell r="H8556">
            <v>44922</v>
          </cell>
          <cell r="I8556" t="str">
            <v>ENTREGADO</v>
          </cell>
          <cell r="J8556">
            <v>44929</v>
          </cell>
          <cell r="K8556" t="str">
            <v>ALFREDO CORRAL</v>
          </cell>
          <cell r="L8556" t="str">
            <v>AZKUNAGA OE 4464 Y LOS COMICIOS EDIFICIO TAURO 3 PISO QUITO // QUITO TENNIS RUMIPAMBA 170521 PICHINCHA</v>
          </cell>
          <cell r="M8556" t="str">
            <v/>
          </cell>
          <cell r="N8556" t="str">
            <v>0999830467</v>
          </cell>
          <cell r="O8556" t="str">
            <v>0999830467</v>
          </cell>
          <cell r="P8556" t="str">
            <v>170521</v>
          </cell>
          <cell r="Q8556" t="str">
            <v>QUITO</v>
          </cell>
          <cell r="R8556" t="str">
            <v>PICHINCHA</v>
          </cell>
          <cell r="S8556" t="str">
            <v>QUITO</v>
          </cell>
          <cell r="T8556" t="str">
            <v>FLEXTRANS UIO</v>
          </cell>
          <cell r="U8556" t="str">
            <v>FLEXNETUIO_LOCAL</v>
          </cell>
          <cell r="V8556">
            <v>1</v>
          </cell>
          <cell r="W8556">
            <v>2.5</v>
          </cell>
          <cell r="X8556" t="str">
            <v>HYCITE QUITO</v>
          </cell>
          <cell r="Y8556" t="str">
            <v>FLEX NET CALLE 28 DE JUNIO S/N Y GARCIA MORENO ENTRADA LLANO GRANDE</v>
          </cell>
        </row>
        <row r="8557">
          <cell r="A8557" t="str">
            <v>98776856</v>
          </cell>
          <cell r="B8557">
            <v>486715</v>
          </cell>
          <cell r="C8557" t="str">
            <v>98776856</v>
          </cell>
          <cell r="D8557" t="str">
            <v>HYCITE</v>
          </cell>
          <cell r="E8557" t="str">
            <v>DESPACHO</v>
          </cell>
          <cell r="F8557" t="str">
            <v>NORMAL</v>
          </cell>
          <cell r="G8557" t="str">
            <v>031002004135035/500001000079248</v>
          </cell>
          <cell r="H8557">
            <v>44922</v>
          </cell>
          <cell r="I8557" t="str">
            <v>ENTREGADO</v>
          </cell>
          <cell r="J8557">
            <v>44939</v>
          </cell>
          <cell r="K8557" t="str">
            <v>ALEX HERIBERTO CHICAISA TAPUY</v>
          </cell>
          <cell r="L8557" t="str">
            <v>PASTAZA, PUYO, BARRIO AMAZONAS, 20 DE JULIO Y 4 DE ENERO CASA DE TRES PISOS PRIMER PISO LAVANDERÍA ´´SERVIKLIN´´ DIAGONAL AL HOSTAL LAS PALMAS</v>
          </cell>
          <cell r="N8557" t="str">
            <v>0998311220</v>
          </cell>
          <cell r="O8557" t="str">
            <v>0998311220</v>
          </cell>
          <cell r="P8557" t="str">
            <v>110406</v>
          </cell>
          <cell r="Q8557" t="str">
            <v>PUYANGO</v>
          </cell>
          <cell r="R8557" t="str">
            <v>LOJA</v>
          </cell>
          <cell r="S8557" t="str">
            <v>ALAMOR</v>
          </cell>
          <cell r="T8557" t="str">
            <v>TRAMACO</v>
          </cell>
          <cell r="U8557" t="str">
            <v>FLEXNETUIO_PROVINCIA</v>
          </cell>
          <cell r="V8557">
            <v>1</v>
          </cell>
          <cell r="W8557">
            <v>1.2</v>
          </cell>
          <cell r="X8557" t="str">
            <v>HYCITE QUITO</v>
          </cell>
          <cell r="Y8557" t="str">
            <v>FLEX NET CALLE 28 DE JUNIO S/N Y GARCIA MORENO ENTRADA LLANO GRANDE</v>
          </cell>
        </row>
        <row r="8558">
          <cell r="A8558" t="str">
            <v>98775074</v>
          </cell>
          <cell r="B8558">
            <v>486664</v>
          </cell>
          <cell r="C8558" t="str">
            <v>98775074</v>
          </cell>
          <cell r="D8558" t="str">
            <v>HYCITE</v>
          </cell>
          <cell r="E8558" t="str">
            <v>DESPACHO</v>
          </cell>
          <cell r="F8558" t="str">
            <v>NORMAL</v>
          </cell>
          <cell r="G8558" t="str">
            <v>TFQ91433 / TFQ4217</v>
          </cell>
          <cell r="H8558">
            <v>44922</v>
          </cell>
          <cell r="I8558" t="str">
            <v>ENTREGADO</v>
          </cell>
          <cell r="J8558">
            <v>44932</v>
          </cell>
          <cell r="K8558" t="str">
            <v>LUIS MARCELO MONROY CHAVEZ</v>
          </cell>
          <cell r="L8558" t="str">
            <v xml:space="preserve">RIO COFANES 328 Y BARTOLOMÉ DE SEGOVIA REFERENCIA: DETRÁS DE LA GASOLINERA TERPEL </v>
          </cell>
          <cell r="N8558" t="str">
            <v>0987902641</v>
          </cell>
          <cell r="O8558" t="str">
            <v>0987902641</v>
          </cell>
          <cell r="P8558" t="str">
            <v>170208</v>
          </cell>
          <cell r="Q8558" t="str">
            <v>QUITO</v>
          </cell>
          <cell r="R8558" t="str">
            <v>PICHINCHA</v>
          </cell>
          <cell r="S8558" t="str">
            <v>CALDERON (CARAPUNGO)</v>
          </cell>
          <cell r="T8558" t="str">
            <v>FLEXTRANS UIO</v>
          </cell>
          <cell r="U8558" t="str">
            <v>FLEXNETUIO_LOCAL</v>
          </cell>
          <cell r="V8558">
            <v>1</v>
          </cell>
          <cell r="W8558">
            <v>7.7</v>
          </cell>
          <cell r="X8558" t="str">
            <v>HYCITE QUITO</v>
          </cell>
          <cell r="Y8558" t="str">
            <v>FLEX NET CALLE 28 DE JUNIO S/N Y GARCIA MORENO ENTRADA LLANO GRANDE</v>
          </cell>
        </row>
        <row r="8559">
          <cell r="A8559" t="str">
            <v>98775448</v>
          </cell>
          <cell r="B8559">
            <v>486666</v>
          </cell>
          <cell r="C8559" t="str">
            <v>98775448</v>
          </cell>
          <cell r="D8559" t="str">
            <v>HYCITE</v>
          </cell>
          <cell r="E8559" t="str">
            <v>DESPACHO</v>
          </cell>
          <cell r="F8559" t="str">
            <v>NORMAL</v>
          </cell>
          <cell r="G8559" t="str">
            <v>031002004135012</v>
          </cell>
          <cell r="H8559">
            <v>44922</v>
          </cell>
          <cell r="I8559" t="str">
            <v>ENTREGADO</v>
          </cell>
          <cell r="J8559">
            <v>44929</v>
          </cell>
          <cell r="K8559" t="str">
            <v>ROSA ORFELINA FERNANDEZ</v>
          </cell>
          <cell r="L8559" t="str">
            <v>PUENTE ROTO S/N PANAMERICANA E 35 CAYAMBE // CUACHALA STA MONICA CANGAHUA 170252 PICHINCHA</v>
          </cell>
          <cell r="N8559" t="str">
            <v>0997328703 /</v>
          </cell>
          <cell r="O8559" t="str">
            <v>0997328703 /</v>
          </cell>
          <cell r="P8559" t="str">
            <v>171001</v>
          </cell>
          <cell r="Q8559" t="str">
            <v>CAYAMBE</v>
          </cell>
          <cell r="R8559" t="str">
            <v>PICHINCHA</v>
          </cell>
          <cell r="S8559" t="str">
            <v>CAYAMBE</v>
          </cell>
          <cell r="T8559" t="str">
            <v>TRAMACO</v>
          </cell>
          <cell r="U8559" t="str">
            <v>FLEXNETUIO_PROVINCIA</v>
          </cell>
          <cell r="V8559">
            <v>1</v>
          </cell>
          <cell r="W8559">
            <v>8.6999999999999993</v>
          </cell>
          <cell r="X8559" t="str">
            <v>HYCITE QUITO</v>
          </cell>
          <cell r="Y8559" t="str">
            <v>FLEX NET CALLE 28 DE JUNIO S/N Y GARCIA MORENO ENTRADA LLANO GRANDE</v>
          </cell>
        </row>
        <row r="8560">
          <cell r="A8560" t="str">
            <v>98763244</v>
          </cell>
          <cell r="B8560">
            <v>486641</v>
          </cell>
          <cell r="C8560" t="str">
            <v>98763244</v>
          </cell>
          <cell r="D8560" t="str">
            <v>HYCITE</v>
          </cell>
          <cell r="E8560" t="str">
            <v>DESPACHO</v>
          </cell>
          <cell r="F8560" t="str">
            <v>NORMAL</v>
          </cell>
          <cell r="G8560" t="str">
            <v>031002004134978</v>
          </cell>
          <cell r="H8560">
            <v>44922</v>
          </cell>
          <cell r="I8560" t="str">
            <v>ENTREGADO</v>
          </cell>
          <cell r="J8560">
            <v>44936</v>
          </cell>
          <cell r="K8560" t="str">
            <v>RICARDO CHAVEZ BETANCOURT(D)</v>
          </cell>
          <cell r="L8560" t="str">
            <v>CDLA XIMENA 4 VILLA 1 BABAHOYO BABAHOYO  DOCTOR CAMILO PONCE 120102 LOS RIOS</v>
          </cell>
          <cell r="N8560" t="str">
            <v>0991180072 / 986897067</v>
          </cell>
          <cell r="O8560" t="str">
            <v>0991180072 / 986897067</v>
          </cell>
          <cell r="P8560" t="str">
            <v>120102</v>
          </cell>
          <cell r="Q8560" t="str">
            <v>BABAHOYO</v>
          </cell>
          <cell r="R8560" t="str">
            <v>LOS RIOS</v>
          </cell>
          <cell r="S8560" t="str">
            <v>BABAHOYO</v>
          </cell>
          <cell r="T8560" t="str">
            <v>TRAMACO</v>
          </cell>
          <cell r="U8560" t="str">
            <v>FLEXNETUIO_PROVINCIA</v>
          </cell>
          <cell r="V8560">
            <v>1</v>
          </cell>
          <cell r="W8560">
            <v>2.5</v>
          </cell>
          <cell r="X8560" t="str">
            <v>HYCITE QUITO</v>
          </cell>
          <cell r="Y8560" t="str">
            <v>FLEX NET CALLE 28 DE JUNIO S/N Y GARCIA MORENO ENTRADA LLANO GRANDE</v>
          </cell>
        </row>
        <row r="8561">
          <cell r="A8561" t="str">
            <v>98763500</v>
          </cell>
          <cell r="B8561">
            <v>486643</v>
          </cell>
          <cell r="C8561" t="str">
            <v>98763500</v>
          </cell>
          <cell r="D8561" t="str">
            <v>HYCITE</v>
          </cell>
          <cell r="E8561" t="str">
            <v>DESPACHO</v>
          </cell>
          <cell r="F8561" t="str">
            <v>NORMAL</v>
          </cell>
          <cell r="G8561" t="str">
            <v>TFQ90669</v>
          </cell>
          <cell r="H8561">
            <v>44922</v>
          </cell>
          <cell r="I8561" t="str">
            <v>ENTREGADO</v>
          </cell>
          <cell r="J8561">
            <v>44929</v>
          </cell>
          <cell r="K8561" t="str">
            <v>ESTEBAN TORRES</v>
          </cell>
          <cell r="L8561" t="str">
            <v>PASAJE TIMASA CASA 22 Y MANUELA SAENZ CONJ EL ALCANTILADO QUITO//NAYON NAYON 170530 PICHINCHA</v>
          </cell>
          <cell r="M8561" t="str">
            <v/>
          </cell>
          <cell r="N8561" t="str">
            <v>0994648750</v>
          </cell>
          <cell r="O8561" t="str">
            <v>0994648750</v>
          </cell>
          <cell r="P8561" t="str">
            <v>170530</v>
          </cell>
          <cell r="Q8561" t="str">
            <v>QUITO</v>
          </cell>
          <cell r="R8561" t="str">
            <v>PICHINCHA</v>
          </cell>
          <cell r="S8561" t="str">
            <v>NAYON - RANCHO SAN FRANCISCO - EL VALLE - URB. MIRAVALLE</v>
          </cell>
          <cell r="T8561" t="str">
            <v>FLEXTRANS UIO</v>
          </cell>
          <cell r="U8561" t="str">
            <v>FLEXNETUIO_LOCAL</v>
          </cell>
          <cell r="V8561">
            <v>1</v>
          </cell>
          <cell r="W8561">
            <v>8.4</v>
          </cell>
          <cell r="X8561" t="str">
            <v>HYCITE QUITO</v>
          </cell>
          <cell r="Y8561" t="str">
            <v>FLEX NET CALLE 28 DE JUNIO S/N Y GARCIA MORENO ENTRADA LLANO GRANDE</v>
          </cell>
        </row>
        <row r="8562">
          <cell r="A8562" t="str">
            <v>98765547</v>
          </cell>
          <cell r="B8562">
            <v>486645</v>
          </cell>
          <cell r="C8562" t="str">
            <v>98765547</v>
          </cell>
          <cell r="D8562" t="str">
            <v>HYCITE</v>
          </cell>
          <cell r="E8562" t="str">
            <v>DESPACHO</v>
          </cell>
          <cell r="F8562" t="str">
            <v>NORMAL</v>
          </cell>
          <cell r="G8562" t="str">
            <v>TF90671/ 91485</v>
          </cell>
          <cell r="H8562">
            <v>44922</v>
          </cell>
          <cell r="I8562" t="str">
            <v>ENTREGADO</v>
          </cell>
          <cell r="J8562">
            <v>44930</v>
          </cell>
          <cell r="K8562" t="str">
            <v>LISSETTE MIÑO</v>
          </cell>
          <cell r="L8562" t="str">
            <v>VERGELES 3ERA ETAPA MZ 99 SL 17 FRENTE A TIENDA 2 HERMANAS GUAYAQUIL / NORTE TARQUI 090104 GUAYAS</v>
          </cell>
          <cell r="N8562" t="str">
            <v>0998690698 / 980235104</v>
          </cell>
          <cell r="O8562" t="str">
            <v>0998690698 / 980235104</v>
          </cell>
          <cell r="P8562" t="str">
            <v>090104</v>
          </cell>
          <cell r="Q8562" t="str">
            <v>GUAYAQUIL</v>
          </cell>
          <cell r="R8562" t="str">
            <v>GUAYAS</v>
          </cell>
          <cell r="S8562" t="str">
            <v>GUAYAQUIL - PUNA - CAMPO ALEGRE</v>
          </cell>
          <cell r="T8562" t="str">
            <v>ITSACOURIER</v>
          </cell>
          <cell r="U8562" t="str">
            <v>FLEXNETUIO_GYE</v>
          </cell>
          <cell r="V8562">
            <v>1</v>
          </cell>
          <cell r="W8562">
            <v>8.8000000000000007</v>
          </cell>
          <cell r="X8562" t="str">
            <v>HYCITE QUITO</v>
          </cell>
          <cell r="Y8562" t="str">
            <v>FLEX NET CALLE 28 DE JUNIO S/N Y GARCIA MORENO ENTRADA LLANO GRANDE</v>
          </cell>
        </row>
        <row r="8563">
          <cell r="A8563" t="str">
            <v>98759044</v>
          </cell>
          <cell r="B8563">
            <v>486590</v>
          </cell>
          <cell r="C8563" t="str">
            <v>98759044</v>
          </cell>
          <cell r="D8563" t="str">
            <v>HYCITE</v>
          </cell>
          <cell r="E8563" t="str">
            <v>DESPACHO</v>
          </cell>
          <cell r="F8563" t="str">
            <v>NORMAL</v>
          </cell>
          <cell r="G8563" t="str">
            <v>031002004134984</v>
          </cell>
          <cell r="H8563">
            <v>44922</v>
          </cell>
          <cell r="I8563" t="str">
            <v>ENTREGADO</v>
          </cell>
          <cell r="J8563">
            <v>44930</v>
          </cell>
          <cell r="K8563" t="str">
            <v>ANNI MACIAS</v>
          </cell>
          <cell r="L8563" t="str">
            <v>CALLE PRINCIPAL 1ERO DE DICIEMBRE COOP. DE AHORRO Y LA INMACULADA SAN PLACIDO PORTOVIEJO / SAN PLACIDO SAN PLACIDO 130121 MANABI</v>
          </cell>
          <cell r="M8563" t="str">
            <v/>
          </cell>
          <cell r="N8563" t="str">
            <v>0961387831 / 052676058</v>
          </cell>
          <cell r="O8563" t="str">
            <v>0961387831 / 052676058</v>
          </cell>
          <cell r="P8563" t="str">
            <v>130121</v>
          </cell>
          <cell r="Q8563" t="str">
            <v>PORTOVIEJO</v>
          </cell>
          <cell r="R8563" t="str">
            <v>MANABI</v>
          </cell>
          <cell r="S8563" t="str">
            <v>SAN PLACIDO</v>
          </cell>
          <cell r="T8563" t="str">
            <v>TRAMACO</v>
          </cell>
          <cell r="U8563" t="str">
            <v>FLEXNETUIO_PROVINCIA</v>
          </cell>
          <cell r="V8563">
            <v>1</v>
          </cell>
          <cell r="W8563">
            <v>7.1</v>
          </cell>
          <cell r="X8563" t="str">
            <v>HYCITE QUITO</v>
          </cell>
          <cell r="Y8563" t="str">
            <v>FLEX NET CALLE 28 DE JUNIO S/N Y GARCIA MORENO ENTRADA LLANO GRANDE</v>
          </cell>
        </row>
        <row r="8564">
          <cell r="A8564" t="str">
            <v>98767847</v>
          </cell>
          <cell r="B8564">
            <v>486609</v>
          </cell>
          <cell r="C8564" t="str">
            <v>98767847</v>
          </cell>
          <cell r="D8564" t="str">
            <v>HYCITE</v>
          </cell>
          <cell r="E8564" t="str">
            <v>DESPACHO</v>
          </cell>
          <cell r="F8564" t="str">
            <v>NORMAL</v>
          </cell>
          <cell r="G8564" t="str">
            <v>TF90648/ 78220</v>
          </cell>
          <cell r="H8564">
            <v>44922</v>
          </cell>
          <cell r="I8564" t="str">
            <v>ENTREGADO</v>
          </cell>
          <cell r="J8564">
            <v>44935</v>
          </cell>
          <cell r="K8564" t="str">
            <v>OSCAR PONCE</v>
          </cell>
          <cell r="L8564" t="str">
            <v>ORQUIDEAS MZ 51 VILLA 24 AV FRANCISCO DE ORELLANA GUAYAQUIL</v>
          </cell>
          <cell r="N8564" t="str">
            <v>0986478429</v>
          </cell>
          <cell r="O8564" t="str">
            <v>0986478429</v>
          </cell>
          <cell r="P8564" t="str">
            <v>090703</v>
          </cell>
          <cell r="Q8564" t="str">
            <v>GUAYAQUIL</v>
          </cell>
          <cell r="R8564" t="str">
            <v>GUAYAS</v>
          </cell>
          <cell r="S8564" t="str">
            <v>GUAYAQUIL</v>
          </cell>
          <cell r="T8564" t="str">
            <v>ITSACOURIER</v>
          </cell>
          <cell r="U8564" t="str">
            <v>FLEXNETUIO_GYE</v>
          </cell>
          <cell r="V8564">
            <v>1</v>
          </cell>
          <cell r="W8564">
            <v>9.9</v>
          </cell>
          <cell r="X8564" t="str">
            <v>HYCITE QUITO</v>
          </cell>
          <cell r="Y8564" t="str">
            <v>FLEX NET CALLE 28 DE JUNIO S/N Y GARCIA MORENO ENTRADA LLANO GRANDE</v>
          </cell>
        </row>
        <row r="8565">
          <cell r="A8565" t="str">
            <v>98771308</v>
          </cell>
          <cell r="B8565">
            <v>486620</v>
          </cell>
          <cell r="C8565" t="str">
            <v>98771308</v>
          </cell>
          <cell r="D8565" t="str">
            <v>HYCITE</v>
          </cell>
          <cell r="E8565" t="str">
            <v>DESPACHO</v>
          </cell>
          <cell r="F8565" t="str">
            <v>NORMAL</v>
          </cell>
          <cell r="G8565" t="str">
            <v>031002004134997</v>
          </cell>
          <cell r="H8565">
            <v>44922</v>
          </cell>
          <cell r="I8565" t="str">
            <v>INCIDENCIA</v>
          </cell>
          <cell r="J8565">
            <v>44942</v>
          </cell>
          <cell r="K8565" t="str">
            <v>ROSARIO IDROVO</v>
          </cell>
          <cell r="L8565" t="str">
            <v>CL 6 DE SEPTIEMBRE-JUAN LEON MERA DG A BANK ECUADOR PALORA-BR CENTRAL SANGAY 140201 MORONA-SANTIAGO</v>
          </cell>
          <cell r="M8565" t="str">
            <v/>
          </cell>
          <cell r="N8565" t="str">
            <v>0987664705</v>
          </cell>
          <cell r="O8565" t="str">
            <v>0987664705</v>
          </cell>
          <cell r="P8565" t="str">
            <v>140201</v>
          </cell>
          <cell r="Q8565" t="str">
            <v>PALORA</v>
          </cell>
          <cell r="R8565" t="str">
            <v>MORONA SANTIAGO</v>
          </cell>
          <cell r="S8565" t="str">
            <v>PALORA (METZERA) - CUMANDA (CAB EN COLONIA AGRICOLA SEVILLA DEL ORO) - 16 DE AGOSTO</v>
          </cell>
          <cell r="T8565" t="str">
            <v>TRAMACO</v>
          </cell>
          <cell r="U8565" t="str">
            <v>FLEXNETUIO_PROVINCIA</v>
          </cell>
          <cell r="V8565">
            <v>1</v>
          </cell>
          <cell r="W8565">
            <v>10</v>
          </cell>
          <cell r="X8565" t="str">
            <v>HYCITE QUITO</v>
          </cell>
          <cell r="Y8565" t="str">
            <v>FLEX NET CALLE 28 DE JUNIO S/N Y GARCIA MORENO ENTRADA LLANO GRANDE</v>
          </cell>
        </row>
        <row r="8566">
          <cell r="A8566" t="str">
            <v>98669903</v>
          </cell>
          <cell r="B8566">
            <v>486628</v>
          </cell>
          <cell r="C8566" t="str">
            <v>98669903</v>
          </cell>
          <cell r="D8566" t="str">
            <v>HYCITE</v>
          </cell>
          <cell r="E8566" t="str">
            <v>DESPACHO</v>
          </cell>
          <cell r="F8566" t="str">
            <v>NORMAL</v>
          </cell>
          <cell r="G8566" t="str">
            <v>TF90660</v>
          </cell>
          <cell r="H8566">
            <v>44922</v>
          </cell>
          <cell r="I8566" t="str">
            <v>ENTREGADO</v>
          </cell>
          <cell r="J8566">
            <v>44929</v>
          </cell>
          <cell r="K8566" t="str">
            <v>MOISES CEDENO</v>
          </cell>
          <cell r="L8566" t="str">
            <v>COOP JULIO POTER JIMENA MZ 11 SOLAR 17 POR LA FARMACIA PRIMICIA GUAYAQUIL XIMENA 090112 GUAYAS</v>
          </cell>
          <cell r="N8566" t="str">
            <v>0991823559 / 985272211</v>
          </cell>
          <cell r="O8566" t="str">
            <v>0991823559 / 985272211</v>
          </cell>
          <cell r="P8566" t="str">
            <v>GUAYAQUIL</v>
          </cell>
          <cell r="Q8566" t="str">
            <v>GUAYAQUIL</v>
          </cell>
          <cell r="R8566" t="str">
            <v>GUAYAS</v>
          </cell>
          <cell r="T8566" t="str">
            <v>FLEXTRANS GYE</v>
          </cell>
          <cell r="U8566" t="str">
            <v>FLEXNETUIO_GYE</v>
          </cell>
          <cell r="V8566">
            <v>1</v>
          </cell>
          <cell r="W8566">
            <v>10.6</v>
          </cell>
          <cell r="X8566" t="str">
            <v>HYCITE QUITO</v>
          </cell>
          <cell r="Y8566" t="str">
            <v>FLEX NET CALLE 28 DE JUNIO S/N Y GARCIA MORENO ENTRADA LLANO GRANDE</v>
          </cell>
        </row>
        <row r="8567">
          <cell r="A8567" t="str">
            <v>98727598</v>
          </cell>
          <cell r="B8567">
            <v>486632</v>
          </cell>
          <cell r="C8567" t="str">
            <v>98727598</v>
          </cell>
          <cell r="D8567" t="str">
            <v>HYCITE</v>
          </cell>
          <cell r="E8567" t="str">
            <v>DESPACHO</v>
          </cell>
          <cell r="F8567" t="str">
            <v>NORMAL</v>
          </cell>
          <cell r="G8567" t="str">
            <v>TF90664</v>
          </cell>
          <cell r="H8567">
            <v>44922</v>
          </cell>
          <cell r="I8567" t="str">
            <v>ENTREGADO</v>
          </cell>
          <cell r="J8567">
            <v>44930</v>
          </cell>
          <cell r="K8567" t="str">
            <v>JENNIFER VEGA</v>
          </cell>
          <cell r="L8567" t="str">
            <v>1372 VILLA 23 ETAPA 3 CIUDADELA METROPOLIS GUAYAQUIL // GUAYAQUIL TARQUI 090703 GUAYAS</v>
          </cell>
          <cell r="M8567" t="str">
            <v/>
          </cell>
          <cell r="N8567" t="str">
            <v>0968679618</v>
          </cell>
          <cell r="O8567" t="str">
            <v>0968679618</v>
          </cell>
          <cell r="P8567" t="str">
            <v>090703</v>
          </cell>
          <cell r="Q8567" t="str">
            <v>GUAYAQUIL</v>
          </cell>
          <cell r="R8567" t="str">
            <v>GUAYAS</v>
          </cell>
          <cell r="S8567" t="str">
            <v>GUAYAQUIL</v>
          </cell>
          <cell r="T8567" t="str">
            <v>ITSACOURIER</v>
          </cell>
          <cell r="U8567" t="str">
            <v>FLEXNETUIO_GYE</v>
          </cell>
          <cell r="V8567">
            <v>1</v>
          </cell>
          <cell r="W8567">
            <v>14.4</v>
          </cell>
          <cell r="X8567" t="str">
            <v>HYCITE QUITO</v>
          </cell>
          <cell r="Y8567" t="str">
            <v>FLEX NET CALLE 28 DE JUNIO S/N Y GARCIA MORENO ENTRADA LLANO GRANDE</v>
          </cell>
        </row>
        <row r="8568">
          <cell r="A8568" t="str">
            <v>98755709</v>
          </cell>
          <cell r="B8568">
            <v>486585</v>
          </cell>
          <cell r="C8568" t="str">
            <v>98755709</v>
          </cell>
          <cell r="D8568" t="str">
            <v>HYCITE</v>
          </cell>
          <cell r="E8568" t="str">
            <v>DESPACHO</v>
          </cell>
          <cell r="F8568" t="str">
            <v>NORMAL</v>
          </cell>
          <cell r="G8568" t="str">
            <v>031002004134982</v>
          </cell>
          <cell r="H8568">
            <v>44922</v>
          </cell>
          <cell r="I8568" t="str">
            <v>ENTREGADO</v>
          </cell>
          <cell r="J8568">
            <v>44930</v>
          </cell>
          <cell r="K8568" t="str">
            <v>MARIO BARBOTO</v>
          </cell>
          <cell r="L8568" t="str">
            <v>CL 14 DE DICIEMBRE ELOY ALFARO CL DGL A LA PELUQUERIA I KAP QUEVEDO-QUEVEDO VENUS DEL RIO QUEVEDO 120509 LOS RIOS</v>
          </cell>
          <cell r="M8568" t="str">
            <v/>
          </cell>
          <cell r="N8568" t="str">
            <v>0991746867 / 973148929</v>
          </cell>
          <cell r="O8568" t="str">
            <v>0991746867 / 973148929</v>
          </cell>
          <cell r="P8568" t="str">
            <v>120509</v>
          </cell>
          <cell r="Q8568" t="str">
            <v>VINCES</v>
          </cell>
          <cell r="R8568" t="str">
            <v>LOS RIOS</v>
          </cell>
          <cell r="S8568" t="str">
            <v>VINCES</v>
          </cell>
          <cell r="T8568" t="str">
            <v>TRAMACO</v>
          </cell>
          <cell r="U8568" t="str">
            <v>FLEXNETUIO_PROVINCIA</v>
          </cell>
          <cell r="V8568">
            <v>1</v>
          </cell>
          <cell r="W8568">
            <v>13.7</v>
          </cell>
          <cell r="X8568" t="str">
            <v>HYCITE QUITO</v>
          </cell>
          <cell r="Y8568" t="str">
            <v>FLEX NET CALLE 28 DE JUNIO S/N Y GARCIA MORENO ENTRADA LLANO GRANDE</v>
          </cell>
        </row>
        <row r="8569">
          <cell r="A8569" t="str">
            <v>2479502</v>
          </cell>
          <cell r="B8569">
            <v>486567</v>
          </cell>
          <cell r="C8569" t="str">
            <v>2479502</v>
          </cell>
          <cell r="D8569" t="str">
            <v>MDELIVERY</v>
          </cell>
          <cell r="E8569" t="str">
            <v>DESPACHO</v>
          </cell>
          <cell r="F8569" t="str">
            <v>NORMAL</v>
          </cell>
          <cell r="G8569" t="str">
            <v>FTS45311/FT77221</v>
          </cell>
          <cell r="H8569">
            <v>44922</v>
          </cell>
          <cell r="I8569" t="str">
            <v>ENTREGADO</v>
          </cell>
          <cell r="J8569">
            <v>44929</v>
          </cell>
          <cell r="K8569" t="str">
            <v>Nefi Trujillo_IGLESIA DE JESUCRISTO DE LOS SANTOS DE LOS ULTIMOS</v>
          </cell>
          <cell r="L8569" t="str">
            <v xml:space="preserve"> PICHINCHA QUITO Colon E8 71 entre Diego de Almagro y Yanez Pinzon QUITO </v>
          </cell>
          <cell r="M8569" t="str">
            <v>1790898954001</v>
          </cell>
          <cell r="N8569" t="str">
            <v>0999800130</v>
          </cell>
          <cell r="O8569" t="str">
            <v/>
          </cell>
          <cell r="P8569" t="str">
            <v>QUITO</v>
          </cell>
          <cell r="Q8569" t="str">
            <v>QUITO</v>
          </cell>
          <cell r="R8569" t="str">
            <v>PICHINCHA</v>
          </cell>
          <cell r="T8569" t="str">
            <v>TRANSERVISS</v>
          </cell>
          <cell r="U8569" t="str">
            <v>FLEXNETUIO_LOCAL</v>
          </cell>
          <cell r="V8569">
            <v>1</v>
          </cell>
          <cell r="W8569">
            <v>1</v>
          </cell>
          <cell r="X8569" t="str">
            <v>FLEXNET ECUADOR - MDELIVERY</v>
          </cell>
          <cell r="Y8569" t="str">
            <v>CALLE 28 DE JUNIO S/N Y GARCIA MORENO ENTRADA LLANO GRANDE</v>
          </cell>
        </row>
        <row r="8570">
          <cell r="A8570" t="str">
            <v>414473892</v>
          </cell>
          <cell r="B8570">
            <v>486494</v>
          </cell>
          <cell r="C8570" t="str">
            <v>414473892</v>
          </cell>
          <cell r="D8570" t="str">
            <v>FLEXTUENTI</v>
          </cell>
          <cell r="E8570" t="str">
            <v>DESPACHO</v>
          </cell>
          <cell r="F8570" t="str">
            <v>DERIVADO PICK UP</v>
          </cell>
          <cell r="G8570" t="str">
            <v>031080414473892</v>
          </cell>
          <cell r="H8570">
            <v>44922</v>
          </cell>
          <cell r="I8570" t="str">
            <v>ENTREGADO</v>
          </cell>
          <cell r="J8570">
            <v>44929</v>
          </cell>
          <cell r="K8570" t="str">
            <v>Lider Leonardo Lucas zambrano</v>
          </cell>
          <cell r="L8570" t="str">
            <v>OFICINA TRAMACO EL CARMEN</v>
          </cell>
          <cell r="M8570" t="str">
            <v>1307361806</v>
          </cell>
          <cell r="N8570" t="str">
            <v>0981673866/0994922624</v>
          </cell>
          <cell r="O8570" t="str">
            <v/>
          </cell>
          <cell r="P8570" t="str">
            <v>EL CARMEN</v>
          </cell>
          <cell r="Q8570" t="str">
            <v>EL CARMEN</v>
          </cell>
          <cell r="R8570" t="str">
            <v>MANABI</v>
          </cell>
          <cell r="T8570" t="str">
            <v>TRAMACO</v>
          </cell>
          <cell r="U8570" t="str">
            <v>FLEXNETUIO_PROVINCIA</v>
          </cell>
          <cell r="V8570">
            <v>1</v>
          </cell>
          <cell r="W8570">
            <v>1</v>
          </cell>
          <cell r="X8570" t="str">
            <v>FLEXNET ECUADOR - FLEXTUENTI</v>
          </cell>
          <cell r="Y8570" t="str">
            <v>CALLE 28 DE JUNIO S/N Y GARCIA MORENO ENTRADA LLANO GRANDE</v>
          </cell>
        </row>
        <row r="8571">
          <cell r="A8571" t="str">
            <v>414473933</v>
          </cell>
          <cell r="B8571">
            <v>486501</v>
          </cell>
          <cell r="C8571" t="str">
            <v>414473933</v>
          </cell>
          <cell r="D8571" t="str">
            <v>FLEXTUENTI</v>
          </cell>
          <cell r="E8571" t="str">
            <v>DESPACHO</v>
          </cell>
          <cell r="F8571" t="str">
            <v>DERIVADO PICK UP</v>
          </cell>
          <cell r="G8571" t="str">
            <v>031080414473933</v>
          </cell>
          <cell r="H8571">
            <v>44922</v>
          </cell>
          <cell r="I8571" t="str">
            <v>ENTREGADO</v>
          </cell>
          <cell r="J8571">
            <v>44929</v>
          </cell>
          <cell r="K8571" t="str">
            <v>Erika cecibel Plua licoa</v>
          </cell>
          <cell r="L8571" t="str">
            <v>OFICINA TRAMACO PUNTO DE ATENCION VIA DAULE</v>
          </cell>
          <cell r="M8571" t="str">
            <v>1316413945</v>
          </cell>
          <cell r="N8571" t="str">
            <v>0986836181/0986836181</v>
          </cell>
          <cell r="O8571" t="str">
            <v/>
          </cell>
          <cell r="P8571" t="str">
            <v>GUAYAQUIL</v>
          </cell>
          <cell r="Q8571" t="str">
            <v>GUAYAQUIL</v>
          </cell>
          <cell r="R8571" t="str">
            <v>GUAYAS</v>
          </cell>
          <cell r="T8571" t="str">
            <v>TRAMACO</v>
          </cell>
          <cell r="U8571" t="str">
            <v>FLEXNETUIO_GYE</v>
          </cell>
          <cell r="V8571">
            <v>1</v>
          </cell>
          <cell r="W8571">
            <v>1</v>
          </cell>
          <cell r="X8571" t="str">
            <v>FLEXNET ECUADOR - FLEXTUENTI</v>
          </cell>
          <cell r="Y8571" t="str">
            <v>CALLE 28 DE JUNIO S/N Y GARCIA MORENO ENTRADA LLANO GRANDE</v>
          </cell>
        </row>
        <row r="8572">
          <cell r="A8572" t="str">
            <v>414473319</v>
          </cell>
          <cell r="B8572">
            <v>486443</v>
          </cell>
          <cell r="C8572" t="str">
            <v>414473319</v>
          </cell>
          <cell r="D8572" t="str">
            <v>FLEXTUENTI</v>
          </cell>
          <cell r="E8572" t="str">
            <v>DESPACHO</v>
          </cell>
          <cell r="F8572" t="str">
            <v>NORMAL</v>
          </cell>
          <cell r="G8572" t="str">
            <v>031080414473319</v>
          </cell>
          <cell r="H8572">
            <v>44922</v>
          </cell>
          <cell r="I8572" t="str">
            <v>ENTREGADO</v>
          </cell>
          <cell r="J8572">
            <v>44930</v>
          </cell>
          <cell r="K8572" t="str">
            <v>GUIDO CAICEDO</v>
          </cell>
          <cell r="L8572" t="str">
            <v>BAA,OS DE AGUA SANTA (TU)  CALLE PASTAZA  NSN CALLE JUAN MONTALVO</v>
          </cell>
          <cell r="M8572" t="str">
            <v>1802019859</v>
          </cell>
          <cell r="N8572" t="str">
            <v>0991628585/0960429140</v>
          </cell>
          <cell r="P8572" t="str">
            <v>180301</v>
          </cell>
          <cell r="Q8572" t="str">
            <v>BAÑOS DE AGUA SANTA</v>
          </cell>
          <cell r="R8572" t="str">
            <v>TUNGURAHUA</v>
          </cell>
          <cell r="S8572" t="str">
            <v>BANOS DE AGUA SANTA - LLIGUA - ULBA</v>
          </cell>
          <cell r="T8572" t="str">
            <v>TRAMACO</v>
          </cell>
          <cell r="U8572" t="str">
            <v>FLEXNETUIO_PROVINCIA</v>
          </cell>
          <cell r="V8572">
            <v>1</v>
          </cell>
          <cell r="W8572">
            <v>1</v>
          </cell>
          <cell r="X8572" t="str">
            <v>FLEXNET ECUADOR - FLEXTUENTI</v>
          </cell>
          <cell r="Y8572" t="str">
            <v>CALLE 28 DE JUNIO S/N Y GARCIA MORENO ENTRADA LLANO GRANDE</v>
          </cell>
        </row>
        <row r="8573">
          <cell r="A8573" t="str">
            <v>414482582</v>
          </cell>
          <cell r="B8573">
            <v>486446</v>
          </cell>
          <cell r="C8573" t="str">
            <v>414482582</v>
          </cell>
          <cell r="D8573" t="str">
            <v>FLEXTUENTI</v>
          </cell>
          <cell r="E8573" t="str">
            <v>DESPACHO</v>
          </cell>
          <cell r="F8573" t="str">
            <v>NORMAL</v>
          </cell>
          <cell r="G8573" t="str">
            <v>031080414482582</v>
          </cell>
          <cell r="H8573">
            <v>44922</v>
          </cell>
          <cell r="I8573" t="str">
            <v>ENTREGADO</v>
          </cell>
          <cell r="J8573">
            <v>44930</v>
          </cell>
          <cell r="K8573" t="str">
            <v>Miguel Carrillo</v>
          </cell>
          <cell r="L8573" t="str">
            <v>MACHALA   AV 9 DE MAYO SN  AV 8AVA NORTE</v>
          </cell>
          <cell r="M8573" t="str">
            <v>0705817401</v>
          </cell>
          <cell r="N8573" t="str">
            <v>0985006927/0999355787</v>
          </cell>
          <cell r="O8573" t="str">
            <v/>
          </cell>
          <cell r="P8573" t="str">
            <v>MACHALA</v>
          </cell>
          <cell r="Q8573" t="str">
            <v>MACHALA</v>
          </cell>
          <cell r="R8573" t="str">
            <v>EL ORO</v>
          </cell>
          <cell r="T8573" t="str">
            <v>TRAMACO</v>
          </cell>
          <cell r="U8573" t="str">
            <v>FLEXNETUIO_PROVINCIA</v>
          </cell>
          <cell r="V8573">
            <v>1</v>
          </cell>
          <cell r="W8573">
            <v>1</v>
          </cell>
          <cell r="X8573" t="str">
            <v>FLEXNET ECUADOR - FLEXTUENTI</v>
          </cell>
          <cell r="Y8573" t="str">
            <v>CALLE 28 DE JUNIO S/N Y GARCIA MORENO ENTRADA LLANO GRANDE</v>
          </cell>
        </row>
        <row r="8574">
          <cell r="A8574" t="str">
            <v>4767628</v>
          </cell>
          <cell r="B8574">
            <v>486405</v>
          </cell>
          <cell r="C8574" t="str">
            <v>4767628</v>
          </cell>
          <cell r="D8574" t="str">
            <v>MDELIVERY</v>
          </cell>
          <cell r="E8574" t="str">
            <v>DESPACHO</v>
          </cell>
          <cell r="F8574" t="str">
            <v>NORMAL</v>
          </cell>
          <cell r="G8574" t="str">
            <v>031080004767628</v>
          </cell>
          <cell r="H8574">
            <v>44922</v>
          </cell>
          <cell r="I8574" t="str">
            <v>ENTREGADO</v>
          </cell>
          <cell r="J8574">
            <v>44930</v>
          </cell>
          <cell r="K8574" t="str">
            <v>ROSA ISABEL JIMENEZ JIMENEZ</v>
          </cell>
          <cell r="L8574" t="str">
            <v>VENTANAS CALLE ROCAFUERTE  SN  ENTRE PACIFICO GORDILLO Y 10 DE AGOSTO</v>
          </cell>
          <cell r="M8574" t="str">
            <v>1205851346</v>
          </cell>
          <cell r="N8574" t="str">
            <v>0968721957</v>
          </cell>
          <cell r="O8574" t="str">
            <v>0968721957</v>
          </cell>
          <cell r="P8574" t="str">
            <v>120406</v>
          </cell>
          <cell r="Q8574" t="str">
            <v>VENTANAS</v>
          </cell>
          <cell r="R8574" t="str">
            <v>LOS RIOS</v>
          </cell>
          <cell r="S8574" t="str">
            <v>VENTANAS</v>
          </cell>
          <cell r="T8574" t="str">
            <v>TRAMACO</v>
          </cell>
          <cell r="U8574" t="str">
            <v>FLEXNETUIO_PROVINCIA</v>
          </cell>
          <cell r="V8574">
            <v>1</v>
          </cell>
          <cell r="W8574">
            <v>1</v>
          </cell>
          <cell r="X8574" t="str">
            <v>FLEXNET ECUADOR - MDELIVERY</v>
          </cell>
          <cell r="Y8574" t="str">
            <v>CALLE 28 DE JUNIO S/N Y GARCIA MORENO ENTRADA LLANO GRANDE</v>
          </cell>
        </row>
        <row r="8575">
          <cell r="A8575" t="str">
            <v>4767672</v>
          </cell>
          <cell r="B8575">
            <v>486408</v>
          </cell>
          <cell r="C8575" t="str">
            <v>4767672</v>
          </cell>
          <cell r="D8575" t="str">
            <v>MDELIVERY</v>
          </cell>
          <cell r="E8575" t="str">
            <v>DESPACHO</v>
          </cell>
          <cell r="F8575" t="str">
            <v>NORMAL</v>
          </cell>
          <cell r="G8575" t="str">
            <v>031080004767672</v>
          </cell>
          <cell r="H8575">
            <v>44922</v>
          </cell>
          <cell r="I8575" t="str">
            <v>ENTREGADO</v>
          </cell>
          <cell r="J8575">
            <v>44929</v>
          </cell>
          <cell r="K8575" t="str">
            <v>KLEBER ANDRES MIRABA TOMALA</v>
          </cell>
          <cell r="L8575" t="str">
            <v>COLONCHE  RUTA DEL SPONDYLUS SN AV 16 DE JULIO</v>
          </cell>
          <cell r="M8575" t="str">
            <v>0921580320</v>
          </cell>
          <cell r="N8575" t="str">
            <v>0959527521</v>
          </cell>
          <cell r="O8575" t="str">
            <v>0959527521</v>
          </cell>
          <cell r="P8575" t="str">
            <v>240109</v>
          </cell>
          <cell r="Q8575" t="str">
            <v>SANTA ELENA</v>
          </cell>
          <cell r="R8575" t="str">
            <v>SANTA ELENA</v>
          </cell>
          <cell r="S8575" t="str">
            <v>COLONCHE - LOMA ALTA - RIO SECO (SANTA ELENA) - BAMBIL DESECHO - BAMBIL COLLAO - RECINTO AYANGUE</v>
          </cell>
          <cell r="T8575" t="str">
            <v>TRAMACO</v>
          </cell>
          <cell r="U8575" t="str">
            <v>FLEXNETUIO_PROVINCIA</v>
          </cell>
          <cell r="V8575">
            <v>1</v>
          </cell>
          <cell r="W8575">
            <v>1</v>
          </cell>
          <cell r="X8575" t="str">
            <v>FLEXNET ECUADOR - MDELIVERY</v>
          </cell>
          <cell r="Y8575" t="str">
            <v>CALLE 28 DE JUNIO S/N Y GARCIA MORENO ENTRADA LLANO GRANDE</v>
          </cell>
        </row>
        <row r="8576">
          <cell r="A8576" t="str">
            <v>4767819</v>
          </cell>
          <cell r="B8576">
            <v>486419</v>
          </cell>
          <cell r="C8576" t="str">
            <v>4767819</v>
          </cell>
          <cell r="D8576" t="str">
            <v>MDELIVERY</v>
          </cell>
          <cell r="E8576" t="str">
            <v>DESPACHO</v>
          </cell>
          <cell r="F8576" t="str">
            <v>NORMAL</v>
          </cell>
          <cell r="G8576" t="str">
            <v>031080004767819/031002004159391</v>
          </cell>
          <cell r="H8576">
            <v>44922</v>
          </cell>
          <cell r="I8576" t="str">
            <v>ENTREGADO</v>
          </cell>
          <cell r="J8576">
            <v>44936</v>
          </cell>
          <cell r="K8576" t="str">
            <v>EDUARDO LUIS BANCHON RODRIGUEZ</v>
          </cell>
          <cell r="L8576" t="str">
            <v>ISIDRO AYORA  AV JUAN MONTALVO  SN VIA ALEGRIA</v>
          </cell>
          <cell r="M8576" t="str">
            <v>0924616113</v>
          </cell>
          <cell r="N8576" t="str">
            <v>0979746428</v>
          </cell>
          <cell r="O8576" t="str">
            <v>0979746428</v>
          </cell>
          <cell r="P8576" t="str">
            <v>091404</v>
          </cell>
          <cell r="Q8576" t="str">
            <v>ISIDRO AYORA</v>
          </cell>
          <cell r="R8576" t="str">
            <v>GUAYAS</v>
          </cell>
          <cell r="S8576" t="str">
            <v>ISIDRO AYORA - PUEBLO NUEVO - LAS MERCEDES</v>
          </cell>
          <cell r="T8576" t="str">
            <v>TRAMACO</v>
          </cell>
          <cell r="U8576" t="str">
            <v>FLEXNETUIO_PROVINCIA</v>
          </cell>
          <cell r="V8576">
            <v>1</v>
          </cell>
          <cell r="W8576">
            <v>1</v>
          </cell>
          <cell r="X8576" t="str">
            <v>FLEXNET ECUADOR - MDELIVERY</v>
          </cell>
          <cell r="Y8576" t="str">
            <v>CALLE 28 DE JUNIO S/N Y GARCIA MORENO ENTRADA LLANO GRANDE</v>
          </cell>
        </row>
        <row r="8577">
          <cell r="A8577" t="str">
            <v>4767895</v>
          </cell>
          <cell r="B8577">
            <v>486422</v>
          </cell>
          <cell r="C8577" t="str">
            <v>4767895</v>
          </cell>
          <cell r="D8577" t="str">
            <v>MDELIVERY</v>
          </cell>
          <cell r="E8577" t="str">
            <v>DESPACHO</v>
          </cell>
          <cell r="F8577" t="str">
            <v>DERIVADO PICK UP</v>
          </cell>
          <cell r="G8577" t="str">
            <v>031080004767895</v>
          </cell>
          <cell r="H8577">
            <v>44922</v>
          </cell>
          <cell r="I8577" t="str">
            <v>ENTREGADO</v>
          </cell>
          <cell r="J8577">
            <v>44931</v>
          </cell>
          <cell r="K8577" t="str">
            <v>INGRID LISBETH PONCE LOOR</v>
          </cell>
          <cell r="L8577" t="str">
            <v>OFICINA TRAMACO QUININDE</v>
          </cell>
          <cell r="M8577" t="str">
            <v>1729843654</v>
          </cell>
          <cell r="N8577" t="str">
            <v>0979469629</v>
          </cell>
          <cell r="O8577" t="str">
            <v>0979469629</v>
          </cell>
          <cell r="P8577" t="str">
            <v>QUININDE</v>
          </cell>
          <cell r="Q8577" t="str">
            <v>QUININDE</v>
          </cell>
          <cell r="R8577" t="str">
            <v>ESMERALDAS</v>
          </cell>
          <cell r="T8577" t="str">
            <v>TRAMACO</v>
          </cell>
          <cell r="U8577" t="str">
            <v>FLEXNETUIO_PROVINCIA</v>
          </cell>
          <cell r="V8577">
            <v>1</v>
          </cell>
          <cell r="W8577">
            <v>1</v>
          </cell>
          <cell r="X8577" t="str">
            <v>FLEXNET ECUADOR - MDELIVERY</v>
          </cell>
          <cell r="Y8577" t="str">
            <v>CALLE 28 DE JUNIO S/N Y GARCIA MORENO ENTRADA LLANO GRANDE</v>
          </cell>
        </row>
        <row r="8578">
          <cell r="A8578" t="str">
            <v>4756610</v>
          </cell>
          <cell r="B8578">
            <v>486352</v>
          </cell>
          <cell r="C8578" t="str">
            <v>4756610</v>
          </cell>
          <cell r="D8578" t="str">
            <v>MDELIVERY</v>
          </cell>
          <cell r="E8578" t="str">
            <v>DESPACHO</v>
          </cell>
          <cell r="F8578" t="str">
            <v>NORMAL</v>
          </cell>
          <cell r="G8578" t="str">
            <v>031080004756610</v>
          </cell>
          <cell r="H8578">
            <v>44922</v>
          </cell>
          <cell r="I8578" t="str">
            <v>ENTREGADO</v>
          </cell>
          <cell r="J8578">
            <v>44930</v>
          </cell>
          <cell r="K8578" t="str">
            <v>LUIS GONZALO GUAIRACAJA GUAMAN</v>
          </cell>
          <cell r="L8578" t="str">
            <v>PUYO CALLE LATACUNGA SN ENTRE TUNGURAHUA Y COTOPAXI</v>
          </cell>
          <cell r="M8578" t="str">
            <v>0603154436</v>
          </cell>
          <cell r="N8578" t="str">
            <v>0992975626</v>
          </cell>
          <cell r="O8578" t="str">
            <v>0992975626</v>
          </cell>
          <cell r="P8578" t="str">
            <v>160101</v>
          </cell>
          <cell r="Q8578" t="str">
            <v>PUYO</v>
          </cell>
          <cell r="R8578" t="str">
            <v>PASTAZA</v>
          </cell>
          <cell r="S8578" t="str">
            <v>PUYO</v>
          </cell>
          <cell r="T8578" t="str">
            <v>TRAMACO</v>
          </cell>
          <cell r="U8578" t="str">
            <v>FLEXNETUIO_PROVINCIA</v>
          </cell>
          <cell r="V8578">
            <v>1</v>
          </cell>
          <cell r="W8578">
            <v>1</v>
          </cell>
          <cell r="X8578" t="str">
            <v>FLEXNET ECUADOR - MDELIVERY</v>
          </cell>
          <cell r="Y8578" t="str">
            <v>CALLE 28 DE JUNIO S/N Y GARCIA MORENO ENTRADA LLANO GRANDE</v>
          </cell>
        </row>
        <row r="8579">
          <cell r="A8579" t="str">
            <v>4763704</v>
          </cell>
          <cell r="B8579">
            <v>486360</v>
          </cell>
          <cell r="C8579" t="str">
            <v>4763704</v>
          </cell>
          <cell r="D8579" t="str">
            <v>MDELIVERY</v>
          </cell>
          <cell r="E8579" t="str">
            <v>DESPACHO</v>
          </cell>
          <cell r="F8579" t="str">
            <v>DERIVADO PICK UP</v>
          </cell>
          <cell r="G8579" t="str">
            <v>031080004763704</v>
          </cell>
          <cell r="H8579">
            <v>44922</v>
          </cell>
          <cell r="I8579" t="str">
            <v>ENTREGADO</v>
          </cell>
          <cell r="J8579">
            <v>44936</v>
          </cell>
          <cell r="K8579" t="str">
            <v>LUIS ALBERTO MEDINA CASTRO</v>
          </cell>
          <cell r="L8579" t="str">
            <v>OFICINA TRAMACO PUNTO DE ATENCION VIA DAULE</v>
          </cell>
          <cell r="M8579" t="str">
            <v>0706075215</v>
          </cell>
          <cell r="N8579" t="str">
            <v>0963352331</v>
          </cell>
          <cell r="O8579" t="str">
            <v>0963352331</v>
          </cell>
          <cell r="P8579" t="str">
            <v>GUAYAQUIL</v>
          </cell>
          <cell r="Q8579" t="str">
            <v>GUAYAQUIL</v>
          </cell>
          <cell r="R8579" t="str">
            <v>GUAYAS</v>
          </cell>
          <cell r="T8579" t="str">
            <v>TRAMACO</v>
          </cell>
          <cell r="U8579" t="str">
            <v>FLEXNETUIO_GYE</v>
          </cell>
          <cell r="V8579">
            <v>1</v>
          </cell>
          <cell r="W8579">
            <v>1</v>
          </cell>
          <cell r="X8579" t="str">
            <v>FLEXNET ECUADOR - MDELIVERY</v>
          </cell>
          <cell r="Y8579" t="str">
            <v>CALLE 28 DE JUNIO S/N Y GARCIA MORENO ENTRADA LLANO GRANDE</v>
          </cell>
        </row>
        <row r="8580">
          <cell r="A8580" t="str">
            <v>4765123</v>
          </cell>
          <cell r="B8580">
            <v>486363</v>
          </cell>
          <cell r="C8580" t="str">
            <v>4765123</v>
          </cell>
          <cell r="D8580" t="str">
            <v>MDELIVERY</v>
          </cell>
          <cell r="E8580" t="str">
            <v>DESPACHO</v>
          </cell>
          <cell r="F8580" t="str">
            <v>DERIVADO PICK UP</v>
          </cell>
          <cell r="G8580" t="str">
            <v>031080004765123</v>
          </cell>
          <cell r="H8580">
            <v>44922</v>
          </cell>
          <cell r="I8580" t="str">
            <v>ENTREGADO</v>
          </cell>
          <cell r="J8580">
            <v>44929</v>
          </cell>
          <cell r="K8580" t="str">
            <v>JOSE VITERBO REZABALA GARCIA Cedula: 1305478370</v>
          </cell>
          <cell r="L8580" t="str">
            <v>OFICINA TRAMACO MANTA PUNTO DE VENTA CENTRO</v>
          </cell>
          <cell r="M8580" t="str">
            <v>1305478370</v>
          </cell>
          <cell r="N8580" t="str">
            <v>0980382607</v>
          </cell>
          <cell r="O8580" t="str">
            <v>0980382607</v>
          </cell>
          <cell r="P8580" t="str">
            <v>MANTA</v>
          </cell>
          <cell r="Q8580" t="str">
            <v>MANTA</v>
          </cell>
          <cell r="R8580" t="str">
            <v>MANABI</v>
          </cell>
          <cell r="T8580" t="str">
            <v>TRAMACO</v>
          </cell>
          <cell r="U8580" t="str">
            <v>FLEXNETUIO_PROVINCIA</v>
          </cell>
          <cell r="V8580">
            <v>1</v>
          </cell>
          <cell r="W8580">
            <v>1</v>
          </cell>
          <cell r="X8580" t="str">
            <v>FLEXNET ECUADOR - MDELIVERY</v>
          </cell>
          <cell r="Y8580" t="str">
            <v>CALLE 28 DE JUNIO S/N Y GARCIA MORENO ENTRADA LLANO GRANDE</v>
          </cell>
        </row>
        <row r="8581">
          <cell r="A8581" t="str">
            <v>4766792</v>
          </cell>
          <cell r="B8581">
            <v>486390</v>
          </cell>
          <cell r="C8581" t="str">
            <v>4766792</v>
          </cell>
          <cell r="D8581" t="str">
            <v>MDELIVERY</v>
          </cell>
          <cell r="E8581" t="str">
            <v>DESPACHO</v>
          </cell>
          <cell r="F8581" t="str">
            <v>NORMAL</v>
          </cell>
          <cell r="G8581" t="str">
            <v>031080004766792</v>
          </cell>
          <cell r="H8581">
            <v>44922</v>
          </cell>
          <cell r="I8581" t="str">
            <v>ENTREGADO</v>
          </cell>
          <cell r="J8581">
            <v>44929</v>
          </cell>
          <cell r="K8581" t="str">
            <v>ALEXANDRA GABRIELA DELGADO MUNOZ</v>
          </cell>
          <cell r="L8581" t="str">
            <v>SAN MIGUEL DE LOS BANCOS CALLE LOS ANTURIOS  SN  Y GUAYACANES</v>
          </cell>
          <cell r="M8581" t="str">
            <v>1720458874</v>
          </cell>
          <cell r="N8581" t="str">
            <v>0982363284</v>
          </cell>
          <cell r="O8581" t="str">
            <v>0982363284</v>
          </cell>
          <cell r="P8581" t="str">
            <v>171202</v>
          </cell>
          <cell r="Q8581" t="str">
            <v>SAN MIGUEL DE LOS BANCOS</v>
          </cell>
          <cell r="R8581" t="str">
            <v>PICHINCHA</v>
          </cell>
          <cell r="S8581" t="str">
            <v>SAN MIGUEL DE LOS BANCOS - SAN BERNABE - MINDO</v>
          </cell>
          <cell r="T8581" t="str">
            <v>TRAMACO</v>
          </cell>
          <cell r="U8581" t="str">
            <v>FLEXNETUIO_PROVINCIA</v>
          </cell>
          <cell r="V8581">
            <v>1</v>
          </cell>
          <cell r="W8581">
            <v>1</v>
          </cell>
          <cell r="X8581" t="str">
            <v>FLEXNET ECUADOR - MDELIVERY</v>
          </cell>
          <cell r="Y8581" t="str">
            <v>CALLE 28 DE JUNIO S/N Y GARCIA MORENO ENTRADA LLANO GRANDE</v>
          </cell>
        </row>
        <row r="8582">
          <cell r="A8582" t="str">
            <v>4766845</v>
          </cell>
          <cell r="B8582">
            <v>486392</v>
          </cell>
          <cell r="C8582" t="str">
            <v>4766845</v>
          </cell>
          <cell r="D8582" t="str">
            <v>MDELIVERY</v>
          </cell>
          <cell r="E8582" t="str">
            <v>DESPACHO</v>
          </cell>
          <cell r="F8582" t="str">
            <v>NORMAL</v>
          </cell>
          <cell r="G8582" t="str">
            <v>TF90754 / 031080004766845</v>
          </cell>
          <cell r="H8582">
            <v>44922</v>
          </cell>
          <cell r="I8582" t="str">
            <v>ENTREGADO</v>
          </cell>
          <cell r="J8582">
            <v>44929</v>
          </cell>
          <cell r="K8582" t="str">
            <v>CRUZ MACIAS JOSE GABRIEL</v>
          </cell>
          <cell r="L8582" t="str">
            <v>POSORJA AV JUAN DE URQUIZA  SN  ENTRE REGIDOR TREJO Y AV JAMBELI</v>
          </cell>
          <cell r="M8582" t="str">
            <v>0918461930</v>
          </cell>
          <cell r="N8582" t="str">
            <v>0994214873</v>
          </cell>
          <cell r="O8582" t="str">
            <v>0994214873</v>
          </cell>
          <cell r="P8582" t="str">
            <v>091001</v>
          </cell>
          <cell r="Q8582" t="str">
            <v>GUAYAQUIL</v>
          </cell>
          <cell r="R8582" t="str">
            <v>GUAYAS</v>
          </cell>
          <cell r="S8582" t="str">
            <v>POSORJA - DATA DE POSORJA</v>
          </cell>
          <cell r="T8582" t="str">
            <v>TRAMACO</v>
          </cell>
          <cell r="U8582" t="str">
            <v>FLEXNETUIO_PROVINCIA</v>
          </cell>
          <cell r="V8582">
            <v>1</v>
          </cell>
          <cell r="W8582">
            <v>1</v>
          </cell>
          <cell r="X8582" t="str">
            <v>FLEXNET ECUADOR - MDELIVERY</v>
          </cell>
          <cell r="Y8582" t="str">
            <v>CALLE 28 DE JUNIO S/N Y GARCIA MORENO ENTRADA LLANO GRANDE</v>
          </cell>
        </row>
        <row r="8583">
          <cell r="A8583" t="str">
            <v>4766960</v>
          </cell>
          <cell r="B8583">
            <v>486394</v>
          </cell>
          <cell r="C8583" t="str">
            <v>4766960</v>
          </cell>
          <cell r="D8583" t="str">
            <v>MDELIVERY</v>
          </cell>
          <cell r="E8583" t="str">
            <v>DESPACHO</v>
          </cell>
          <cell r="F8583" t="str">
            <v>NORMAL</v>
          </cell>
          <cell r="G8583" t="str">
            <v>FT76827</v>
          </cell>
          <cell r="H8583">
            <v>44922</v>
          </cell>
          <cell r="I8583" t="str">
            <v>ENTREGADO</v>
          </cell>
          <cell r="J8583">
            <v>44929</v>
          </cell>
          <cell r="K8583" t="str">
            <v>EDISON PATRICIO RECALDE CUZCO</v>
          </cell>
          <cell r="L8583" t="str">
            <v>CALDERON CALLE MARIA JOSEFA RIOFRIO  E4 219  JOSEFINA BARBA</v>
          </cell>
          <cell r="M8583" t="str">
            <v>0401710082</v>
          </cell>
          <cell r="N8583" t="str">
            <v>0984845454</v>
          </cell>
          <cell r="O8583" t="str">
            <v>0984845454</v>
          </cell>
          <cell r="P8583" t="str">
            <v>170204</v>
          </cell>
          <cell r="Q8583" t="str">
            <v>QUITO</v>
          </cell>
          <cell r="R8583" t="str">
            <v>PICHINCHA</v>
          </cell>
          <cell r="S8583" t="str">
            <v>CALDERON (CARAPUNGO)</v>
          </cell>
          <cell r="T8583" t="str">
            <v>ITSACOURIER</v>
          </cell>
          <cell r="U8583" t="str">
            <v>FLEXNETUIO_LOCAL</v>
          </cell>
          <cell r="V8583">
            <v>1</v>
          </cell>
          <cell r="W8583">
            <v>1</v>
          </cell>
          <cell r="X8583" t="str">
            <v>FLEXNET ECUADOR - MDELIVERY</v>
          </cell>
          <cell r="Y8583" t="str">
            <v>CALLE 28 DE JUNIO S/N Y GARCIA MORENO ENTRADA LLANO GRANDE</v>
          </cell>
        </row>
        <row r="8584">
          <cell r="A8584" t="str">
            <v>4765358</v>
          </cell>
          <cell r="B8584">
            <v>486313</v>
          </cell>
          <cell r="C8584" t="str">
            <v>4765358</v>
          </cell>
          <cell r="D8584" t="str">
            <v>MDELIVERY</v>
          </cell>
          <cell r="E8584" t="str">
            <v>DESPACHO</v>
          </cell>
          <cell r="F8584" t="str">
            <v>NORMAL</v>
          </cell>
          <cell r="G8584" t="str">
            <v>031080004765358</v>
          </cell>
          <cell r="H8584">
            <v>44922</v>
          </cell>
          <cell r="I8584" t="str">
            <v>ENTREGADO</v>
          </cell>
          <cell r="J8584">
            <v>44929</v>
          </cell>
          <cell r="K8584" t="str">
            <v>LUIS FREDDY PALLASCO TIGSE</v>
          </cell>
          <cell r="L8584" t="str">
            <v>SAQUISILI  CALLE MARISCAL SUCRE  SN CALLE CENTINA VIEJA</v>
          </cell>
          <cell r="M8584" t="str">
            <v>0503270175</v>
          </cell>
          <cell r="N8584" t="str">
            <v>0988103466</v>
          </cell>
          <cell r="O8584" t="str">
            <v>0988103466</v>
          </cell>
          <cell r="P8584" t="str">
            <v>050409</v>
          </cell>
          <cell r="Q8584" t="str">
            <v>SAQUISILI</v>
          </cell>
          <cell r="R8584" t="str">
            <v>COTOPAXI</v>
          </cell>
          <cell r="S8584" t="str">
            <v>SAQUISILI - CHANTILIN</v>
          </cell>
          <cell r="T8584" t="str">
            <v>TRAMACO</v>
          </cell>
          <cell r="U8584" t="str">
            <v>FLEXNETUIO_PROVINCIA</v>
          </cell>
          <cell r="V8584">
            <v>1</v>
          </cell>
          <cell r="W8584">
            <v>1</v>
          </cell>
          <cell r="X8584" t="str">
            <v>FLEXNET ECUADOR - MDELIVERY</v>
          </cell>
          <cell r="Y8584" t="str">
            <v>CALLE 28 DE JUNIO S/N Y GARCIA MORENO ENTRADA LLANO GRANDE</v>
          </cell>
        </row>
        <row r="8585">
          <cell r="A8585" t="str">
            <v>4740069</v>
          </cell>
          <cell r="B8585">
            <v>486321</v>
          </cell>
          <cell r="C8585" t="str">
            <v>4740069</v>
          </cell>
          <cell r="D8585" t="str">
            <v>MDELIVERY</v>
          </cell>
          <cell r="E8585" t="str">
            <v>DESPACHO</v>
          </cell>
          <cell r="F8585" t="str">
            <v>NORMAL</v>
          </cell>
          <cell r="G8585" t="str">
            <v>031080004740069</v>
          </cell>
          <cell r="H8585">
            <v>44922</v>
          </cell>
          <cell r="I8585" t="str">
            <v>ENTREGADO</v>
          </cell>
          <cell r="J8585">
            <v>44929</v>
          </cell>
          <cell r="K8585" t="str">
            <v>CRISTIAN CAMILO GUAPACHA GALLEGO</v>
          </cell>
          <cell r="L8585" t="str">
            <v>SANTA ELENA CALLE GUILLERMO ORDONEZ  SN  FELIX SARMIENTO Y AURELIO LAINEZ</v>
          </cell>
          <cell r="M8585" t="str">
            <v>0965090665</v>
          </cell>
          <cell r="N8585" t="str">
            <v>0960278736</v>
          </cell>
          <cell r="O8585" t="str">
            <v>0960278736</v>
          </cell>
          <cell r="P8585" t="str">
            <v>240104</v>
          </cell>
          <cell r="Q8585" t="str">
            <v>SANTA ELENA</v>
          </cell>
          <cell r="R8585" t="str">
            <v>SANTA ELENA</v>
          </cell>
          <cell r="S8585" t="str">
            <v>SANTA ELENA - CIUDADELA ROTARIO - COMUNA EL AZUCAR - RECINTO RIO VERDE - BUENA FUENTE - RECINTO JUAN</v>
          </cell>
          <cell r="T8585" t="str">
            <v>TRAMACO</v>
          </cell>
          <cell r="U8585" t="str">
            <v>FLEXNETUIO_PROVINCIA</v>
          </cell>
          <cell r="V8585">
            <v>1</v>
          </cell>
          <cell r="W8585">
            <v>1</v>
          </cell>
          <cell r="X8585" t="str">
            <v>FLEXNET ECUADOR - MDELIVERY</v>
          </cell>
          <cell r="Y8585" t="str">
            <v>CALLE 28 DE JUNIO S/N Y GARCIA MORENO ENTRADA LLANO GRANDE</v>
          </cell>
        </row>
        <row r="8586">
          <cell r="A8586" t="str">
            <v>4762683</v>
          </cell>
          <cell r="B8586">
            <v>486329</v>
          </cell>
          <cell r="C8586" t="str">
            <v>4762683</v>
          </cell>
          <cell r="D8586" t="str">
            <v>MDELIVERY</v>
          </cell>
          <cell r="E8586" t="str">
            <v>DESPACHO</v>
          </cell>
          <cell r="F8586" t="str">
            <v>NORMAL</v>
          </cell>
          <cell r="G8586" t="str">
            <v>TF90801</v>
          </cell>
          <cell r="H8586">
            <v>44922</v>
          </cell>
          <cell r="I8586" t="str">
            <v>ENTREGADO</v>
          </cell>
          <cell r="J8586">
            <v>44930</v>
          </cell>
          <cell r="K8586" t="str">
            <v>BRAULIO OMAR VARGAS VARGAS</v>
          </cell>
          <cell r="L8586" t="str">
            <v>LETAMENDI CALLE AV OTAVALO 2728 Y FRANCISCO SEGURA CANO</v>
          </cell>
          <cell r="M8586" t="str">
            <v>0907498224</v>
          </cell>
          <cell r="N8586" t="str">
            <v>0943086276</v>
          </cell>
          <cell r="O8586" t="str">
            <v>0943086276</v>
          </cell>
          <cell r="P8586" t="str">
            <v>090305</v>
          </cell>
          <cell r="Q8586" t="str">
            <v>GUAYAQUIL</v>
          </cell>
          <cell r="R8586" t="str">
            <v>GUAYAS</v>
          </cell>
          <cell r="S8586" t="str">
            <v>GUAYAQUIL</v>
          </cell>
          <cell r="T8586" t="str">
            <v>FLEXTRANS GYE</v>
          </cell>
          <cell r="U8586" t="str">
            <v>FLEXNETUIO_GYE</v>
          </cell>
          <cell r="V8586">
            <v>1</v>
          </cell>
          <cell r="W8586">
            <v>1</v>
          </cell>
          <cell r="X8586" t="str">
            <v>FLEXNET ECUADOR - MDELIVERY</v>
          </cell>
          <cell r="Y8586" t="str">
            <v>CALLE 28 DE JUNIO S/N Y GARCIA MORENO ENTRADA LLANO GRANDE</v>
          </cell>
        </row>
        <row r="8587">
          <cell r="A8587" t="str">
            <v>4763859</v>
          </cell>
          <cell r="B8587">
            <v>486278</v>
          </cell>
          <cell r="C8587" t="str">
            <v>4763859</v>
          </cell>
          <cell r="D8587" t="str">
            <v>MDELIVERY</v>
          </cell>
          <cell r="E8587" t="str">
            <v>DESPACHO</v>
          </cell>
          <cell r="F8587" t="str">
            <v>DERIVADO PICK UP</v>
          </cell>
          <cell r="G8587" t="str">
            <v>031080004763859</v>
          </cell>
          <cell r="H8587">
            <v>44922</v>
          </cell>
          <cell r="I8587" t="str">
            <v>ENTREGADO</v>
          </cell>
          <cell r="J8587">
            <v>44930</v>
          </cell>
          <cell r="K8587" t="str">
            <v>FRANCO MORALES EVELYN ODALIS</v>
          </cell>
          <cell r="L8587" t="str">
            <v>OFICINA TRAMACO LA LIBERTAD</v>
          </cell>
          <cell r="M8587" t="str">
            <v>2450096405</v>
          </cell>
          <cell r="N8587" t="str">
            <v>0995602591</v>
          </cell>
          <cell r="O8587" t="str">
            <v>0995602591</v>
          </cell>
          <cell r="P8587" t="str">
            <v>LA LIBERTAD</v>
          </cell>
          <cell r="Q8587" t="str">
            <v>LA LIBERTAD</v>
          </cell>
          <cell r="R8587" t="str">
            <v>SANTA ELENA</v>
          </cell>
          <cell r="T8587" t="str">
            <v>TRAMACO</v>
          </cell>
          <cell r="U8587" t="str">
            <v>FLEXNETUIO_PROVINCIA</v>
          </cell>
          <cell r="V8587">
            <v>1</v>
          </cell>
          <cell r="W8587">
            <v>1</v>
          </cell>
          <cell r="X8587" t="str">
            <v>FLEXNET ECUADOR - MDELIVERY</v>
          </cell>
          <cell r="Y8587" t="str">
            <v>CALLE 28 DE JUNIO S/N Y GARCIA MORENO ENTRADA LLANO GRANDE</v>
          </cell>
        </row>
        <row r="8588">
          <cell r="A8588" t="str">
            <v>4764946</v>
          </cell>
          <cell r="B8588">
            <v>486298</v>
          </cell>
          <cell r="C8588" t="str">
            <v>4764946</v>
          </cell>
          <cell r="D8588" t="str">
            <v>MDELIVERY</v>
          </cell>
          <cell r="E8588" t="str">
            <v>DESPACHO</v>
          </cell>
          <cell r="F8588" t="str">
            <v>DERIVADO PICK UP</v>
          </cell>
          <cell r="G8588" t="str">
            <v>031080004764946</v>
          </cell>
          <cell r="H8588">
            <v>44922</v>
          </cell>
          <cell r="I8588" t="str">
            <v>ENTREGADO</v>
          </cell>
          <cell r="J8588">
            <v>44936</v>
          </cell>
          <cell r="K8588" t="str">
            <v>JOSE IGNACIO PALOMEQUE VERA</v>
          </cell>
          <cell r="L8588" t="str">
            <v>OFICINA TRAMACO PORTOVIEJO</v>
          </cell>
          <cell r="M8588" t="str">
            <v>1311749970</v>
          </cell>
          <cell r="N8588" t="str">
            <v>0987628496</v>
          </cell>
          <cell r="O8588" t="str">
            <v>0987628496</v>
          </cell>
          <cell r="P8588" t="str">
            <v>PORTOVIEJO</v>
          </cell>
          <cell r="Q8588" t="str">
            <v>PORTOVIEJO</v>
          </cell>
          <cell r="R8588" t="str">
            <v>MANABI</v>
          </cell>
          <cell r="T8588" t="str">
            <v>TRAMACO</v>
          </cell>
          <cell r="U8588" t="str">
            <v>FLEXNETUIO_PROVINCIA</v>
          </cell>
          <cell r="V8588">
            <v>1</v>
          </cell>
          <cell r="W8588">
            <v>1</v>
          </cell>
          <cell r="X8588" t="str">
            <v>FLEXNET ECUADOR - MDELIVERY</v>
          </cell>
          <cell r="Y8588" t="str">
            <v>CALLE 28 DE JUNIO S/N Y GARCIA MORENO ENTRADA LLANO GRANDE</v>
          </cell>
        </row>
        <row r="8589">
          <cell r="A8589" t="str">
            <v>4753992</v>
          </cell>
          <cell r="B8589">
            <v>486213</v>
          </cell>
          <cell r="C8589" t="str">
            <v>4753992</v>
          </cell>
          <cell r="D8589" t="str">
            <v>MDELIVERY</v>
          </cell>
          <cell r="E8589" t="str">
            <v>DESPACHO</v>
          </cell>
          <cell r="F8589" t="str">
            <v>DERIVADO PICK UP</v>
          </cell>
          <cell r="G8589" t="str">
            <v>031080004753992</v>
          </cell>
          <cell r="H8589">
            <v>44922</v>
          </cell>
          <cell r="I8589" t="str">
            <v>ENTREGADO</v>
          </cell>
          <cell r="J8589">
            <v>44936</v>
          </cell>
          <cell r="K8589" t="str">
            <v>JORGE ALFONSO SISA AJITIMBAY</v>
          </cell>
          <cell r="L8589" t="str">
            <v>OFICINA TRAMACO PUNTO DE ATENCION MATRIZ</v>
          </cell>
          <cell r="M8589" t="str">
            <v>1718929795</v>
          </cell>
          <cell r="N8589" t="str">
            <v>0995462234</v>
          </cell>
          <cell r="O8589" t="str">
            <v>0995462234</v>
          </cell>
          <cell r="P8589" t="str">
            <v>QUITO</v>
          </cell>
          <cell r="Q8589" t="str">
            <v>QUITO</v>
          </cell>
          <cell r="R8589" t="str">
            <v>PICHINCHA</v>
          </cell>
          <cell r="T8589" t="str">
            <v>TRAMACO</v>
          </cell>
          <cell r="U8589" t="str">
            <v>FLEXNETUIO_LOCAL</v>
          </cell>
          <cell r="V8589">
            <v>1</v>
          </cell>
          <cell r="W8589">
            <v>1</v>
          </cell>
          <cell r="X8589" t="str">
            <v>FLEXNET ECUADOR - MDELIVERY</v>
          </cell>
          <cell r="Y8589" t="str">
            <v>CALLE 28 DE JUNIO S/N Y GARCIA MORENO ENTRADA LLANO GRANDE</v>
          </cell>
        </row>
        <row r="8590">
          <cell r="A8590" t="str">
            <v>4760837</v>
          </cell>
          <cell r="B8590">
            <v>486236</v>
          </cell>
          <cell r="C8590" t="str">
            <v>4760837</v>
          </cell>
          <cell r="D8590" t="str">
            <v>MDELIVERY</v>
          </cell>
          <cell r="E8590" t="str">
            <v>DESPACHO</v>
          </cell>
          <cell r="F8590" t="str">
            <v>DERIVADO PICK UP</v>
          </cell>
          <cell r="G8590" t="str">
            <v>031080004760837</v>
          </cell>
          <cell r="H8590">
            <v>44922</v>
          </cell>
          <cell r="I8590" t="str">
            <v>ENTREGADO</v>
          </cell>
          <cell r="J8590">
            <v>44930</v>
          </cell>
          <cell r="K8590" t="str">
            <v>CABRERA PARRA FAUSTO MARCELO</v>
          </cell>
          <cell r="L8590" t="str">
            <v>OFICINA TRAMACO QUITO CUMBAYA</v>
          </cell>
          <cell r="M8590" t="str">
            <v>0103150603</v>
          </cell>
          <cell r="N8590" t="str">
            <v>0984765502</v>
          </cell>
          <cell r="O8590" t="str">
            <v>0984765502</v>
          </cell>
          <cell r="P8590" t="str">
            <v>QUITO</v>
          </cell>
          <cell r="Q8590" t="str">
            <v>QUITO</v>
          </cell>
          <cell r="R8590" t="str">
            <v>PICHINCHA</v>
          </cell>
          <cell r="T8590" t="str">
            <v>TRAMACO</v>
          </cell>
          <cell r="U8590" t="str">
            <v>FLEXNETUIO_LOCAL</v>
          </cell>
          <cell r="V8590">
            <v>1</v>
          </cell>
          <cell r="W8590">
            <v>1</v>
          </cell>
          <cell r="X8590" t="str">
            <v>FLEXNET ECUADOR - MDELIVERY</v>
          </cell>
          <cell r="Y8590" t="str">
            <v>CALLE 28 DE JUNIO S/N Y GARCIA MORENO ENTRADA LLANO GRANDE</v>
          </cell>
        </row>
        <row r="8591">
          <cell r="A8591" t="str">
            <v>98733884</v>
          </cell>
          <cell r="B8591">
            <v>486184</v>
          </cell>
          <cell r="C8591" t="str">
            <v>98733884</v>
          </cell>
          <cell r="D8591" t="str">
            <v>HYCITE</v>
          </cell>
          <cell r="E8591" t="str">
            <v>DESPACHO</v>
          </cell>
          <cell r="F8591" t="str">
            <v>NORMAL</v>
          </cell>
          <cell r="G8591" t="str">
            <v>031002004133263</v>
          </cell>
          <cell r="H8591">
            <v>44918</v>
          </cell>
          <cell r="I8591" t="str">
            <v>ENTREGADO</v>
          </cell>
          <cell r="J8591">
            <v>44936</v>
          </cell>
          <cell r="K8591" t="str">
            <v>JHOANNA MARICRUZ BRICENO CORREA</v>
          </cell>
          <cell r="L8591" t="str">
            <v>AV. DEL EJERCITO Y PADRE TOMAS CONDE , FRENTE A GASOLINERA LOCAL ESQUINERO JUNTO A TIENDA / PROVINCIA: ZAMORA CHINCHIPE / CANTON: ZAMORA / PARROQUIA: CENTRO DEL CANTON ZAMORA</v>
          </cell>
          <cell r="N8591" t="str">
            <v>0981495191/076060805</v>
          </cell>
          <cell r="O8591" t="str">
            <v>0981495191/076060805</v>
          </cell>
          <cell r="P8591" t="str">
            <v>190101</v>
          </cell>
          <cell r="Q8591" t="str">
            <v>ZAMORA</v>
          </cell>
          <cell r="R8591" t="str">
            <v>ZAMORA CHINCHIPE</v>
          </cell>
          <cell r="S8591" t="str">
            <v>ZAMORA</v>
          </cell>
          <cell r="T8591" t="str">
            <v>TRAMACO</v>
          </cell>
          <cell r="U8591" t="str">
            <v>FLEXNETUIO_PROVINCIA</v>
          </cell>
          <cell r="V8591">
            <v>1</v>
          </cell>
          <cell r="W8591">
            <v>2.4</v>
          </cell>
          <cell r="X8591" t="str">
            <v>HYCITE QUITO</v>
          </cell>
          <cell r="Y8591" t="str">
            <v>FLEX NET CALLE 28 DE JUNIO S/N Y GARCIA MORENO ENTRADA LLANO GRANDE</v>
          </cell>
        </row>
        <row r="8592">
          <cell r="A8592" t="str">
            <v>4609734_1</v>
          </cell>
          <cell r="B8592">
            <v>486102</v>
          </cell>
          <cell r="C8592" t="str">
            <v>4609734_1</v>
          </cell>
          <cell r="D8592" t="str">
            <v>MDELIVERY</v>
          </cell>
          <cell r="E8592" t="str">
            <v>DESPACHO</v>
          </cell>
          <cell r="F8592" t="str">
            <v>NORMAL</v>
          </cell>
          <cell r="G8592" t="str">
            <v>031080046097341/031002004141536</v>
          </cell>
          <cell r="H8592">
            <v>44918</v>
          </cell>
          <cell r="I8592" t="str">
            <v>DEVOLUCION_EN_PROCESO</v>
          </cell>
          <cell r="J8592">
            <v>44935</v>
          </cell>
          <cell r="K8592" t="str">
            <v>ANGEL LEANDRO DE LA CRUZ MACIAS</v>
          </cell>
          <cell r="L8592" t="str">
            <v>LOS ANGELES VIA A LA CATORCE SN VIA QUEVEDO SECTOR CENTRO FRENTE A OFICINAS DE FLOTA BOLIVAR ENTREGA EN VIVERES SONIA HAY QUE LLAMAR AL TITULAR</v>
          </cell>
          <cell r="M8592" t="str">
            <v>1251003966</v>
          </cell>
          <cell r="N8592" t="str">
            <v>985484727</v>
          </cell>
          <cell r="O8592" t="str">
            <v>985484727</v>
          </cell>
          <cell r="P8592" t="str">
            <v>QUEVEDO</v>
          </cell>
          <cell r="Q8592" t="str">
            <v>QUEVEDO</v>
          </cell>
          <cell r="R8592" t="str">
            <v>LOS RIOS</v>
          </cell>
          <cell r="T8592" t="str">
            <v>TRAMACO</v>
          </cell>
          <cell r="U8592" t="str">
            <v>FLEXNETUIO_PROVINCIA</v>
          </cell>
          <cell r="V8592">
            <v>1</v>
          </cell>
          <cell r="W8592">
            <v>1</v>
          </cell>
          <cell r="X8592" t="str">
            <v>FLEXNET ECUADOR - MDELIVERY</v>
          </cell>
          <cell r="Y8592" t="str">
            <v>CALLE 28 DE JUNIO S/N Y GARCIA MORENO ENTRADA LLANO GRANDE</v>
          </cell>
        </row>
        <row r="8593">
          <cell r="A8593" t="str">
            <v>98768317</v>
          </cell>
          <cell r="B8593">
            <v>486088</v>
          </cell>
          <cell r="C8593" t="str">
            <v>98768317</v>
          </cell>
          <cell r="D8593" t="str">
            <v>HYCITE</v>
          </cell>
          <cell r="E8593" t="str">
            <v>DESPACHO</v>
          </cell>
          <cell r="F8593" t="str">
            <v>NORMAL</v>
          </cell>
          <cell r="G8593" t="str">
            <v>031002004133025</v>
          </cell>
          <cell r="H8593">
            <v>44918</v>
          </cell>
          <cell r="I8593" t="str">
            <v>ENTREGADO</v>
          </cell>
          <cell r="J8593">
            <v>44930</v>
          </cell>
          <cell r="K8593" t="str">
            <v>EULALIA ALBAN</v>
          </cell>
          <cell r="L8593" t="str">
            <v>FRANCISCO DE PAULA SANTANDER JOSE FIGUERES (CASA ESQUINERA) STO DGO COLORADO//COOPERATIVA AQUEPI RIO VERDE 230104 SANTO DOMINGO</v>
          </cell>
          <cell r="M8593" t="str">
            <v/>
          </cell>
          <cell r="N8593" t="str">
            <v>00982524222</v>
          </cell>
          <cell r="O8593" t="str">
            <v>00982524222</v>
          </cell>
          <cell r="P8593" t="str">
            <v>230104</v>
          </cell>
          <cell r="Q8593" t="str">
            <v>SANTO DOMINGO</v>
          </cell>
          <cell r="R8593" t="str">
            <v>SANTO DOMINGO DE LOS TSACHILAS</v>
          </cell>
          <cell r="S8593" t="str">
            <v>SANTO DOMINGO DE LOS COLORADOS</v>
          </cell>
          <cell r="T8593" t="str">
            <v>TRAMACO</v>
          </cell>
          <cell r="U8593" t="str">
            <v>FLEXNETUIO_PROVINCIA</v>
          </cell>
          <cell r="V8593">
            <v>1</v>
          </cell>
          <cell r="W8593">
            <v>0</v>
          </cell>
          <cell r="X8593" t="str">
            <v>HYCITE QUITO</v>
          </cell>
          <cell r="Y8593" t="str">
            <v>FLEX NET CALLE 28 DE JUNIO S/N Y GARCIA MORENO ENTRADA LLANO GRANDE</v>
          </cell>
        </row>
        <row r="8594">
          <cell r="A8594" t="str">
            <v>4761179</v>
          </cell>
          <cell r="B8594">
            <v>486001</v>
          </cell>
          <cell r="C8594" t="str">
            <v>4761179</v>
          </cell>
          <cell r="D8594" t="str">
            <v>MDELIVERY</v>
          </cell>
          <cell r="E8594" t="str">
            <v>DESPACHO</v>
          </cell>
          <cell r="F8594" t="str">
            <v>NORMAL</v>
          </cell>
          <cell r="G8594" t="str">
            <v>031080004761179</v>
          </cell>
          <cell r="H8594">
            <v>44918</v>
          </cell>
          <cell r="I8594" t="str">
            <v>ENTREGADO</v>
          </cell>
          <cell r="J8594">
            <v>44935</v>
          </cell>
          <cell r="K8594" t="str">
            <v>CHRISTIAN ANDRES MEZA CIFUENTES</v>
          </cell>
          <cell r="L8594" t="str">
            <v>RETIRO PUNTO DE ATENCION AMERICA</v>
          </cell>
          <cell r="M8594" t="str">
            <v>1710018530</v>
          </cell>
          <cell r="N8594" t="str">
            <v>0987022400</v>
          </cell>
          <cell r="O8594" t="str">
            <v>0987022400</v>
          </cell>
          <cell r="P8594" t="str">
            <v>170511</v>
          </cell>
          <cell r="Q8594" t="str">
            <v>QUITO</v>
          </cell>
          <cell r="R8594" t="str">
            <v>PICHINCHA</v>
          </cell>
          <cell r="S8594" t="str">
            <v>QUITO</v>
          </cell>
          <cell r="T8594" t="str">
            <v>TRAMACO</v>
          </cell>
          <cell r="U8594" t="str">
            <v>FLEXNETUIO_LOCAL</v>
          </cell>
          <cell r="V8594">
            <v>1</v>
          </cell>
          <cell r="W8594">
            <v>1</v>
          </cell>
          <cell r="X8594" t="str">
            <v>FLEXNET ECUADOR - MDELIVERY</v>
          </cell>
          <cell r="Y8594" t="str">
            <v>CALLE 28 DE JUNIO S/N Y GARCIA MORENO ENTRADA LLANO GRANDE</v>
          </cell>
        </row>
        <row r="8595">
          <cell r="A8595" t="str">
            <v>2479174</v>
          </cell>
          <cell r="B8595">
            <v>485903</v>
          </cell>
          <cell r="C8595" t="str">
            <v>2479174</v>
          </cell>
          <cell r="D8595" t="str">
            <v>MDELIVERY</v>
          </cell>
          <cell r="E8595" t="str">
            <v>DESPACHO</v>
          </cell>
          <cell r="F8595" t="str">
            <v>NORMAL</v>
          </cell>
          <cell r="G8595" t="str">
            <v>031080002479174</v>
          </cell>
          <cell r="H8595">
            <v>44918</v>
          </cell>
          <cell r="I8595" t="str">
            <v>ENTREGADO</v>
          </cell>
          <cell r="J8595">
            <v>44931</v>
          </cell>
          <cell r="K8595" t="str">
            <v>ADRIAN ESTUARDO VITERI LUGO_ADRIAN ESTUARDO VITERI LUGO</v>
          </cell>
          <cell r="L8595" t="str">
            <v>CANTON MERA Av  Luis A Martinez y Garcia Moreno casa de 2 pisos  Alado de la ferreteria Cajamarca</v>
          </cell>
          <cell r="M8595" t="str">
            <v>1600571606001</v>
          </cell>
          <cell r="N8595" t="str">
            <v>0984782102</v>
          </cell>
          <cell r="O8595" t="str">
            <v/>
          </cell>
          <cell r="P8595" t="str">
            <v>MERA</v>
          </cell>
          <cell r="Q8595" t="str">
            <v>MERA</v>
          </cell>
          <cell r="R8595" t="str">
            <v>PASTAZA</v>
          </cell>
          <cell r="T8595" t="str">
            <v>TRAMACO</v>
          </cell>
          <cell r="U8595" t="str">
            <v>FLEXNETUIO_PROVINCIA</v>
          </cell>
          <cell r="V8595">
            <v>1</v>
          </cell>
          <cell r="W8595">
            <v>1</v>
          </cell>
          <cell r="X8595" t="str">
            <v>FLEXNET ECUADOR - MDELIVERY</v>
          </cell>
          <cell r="Y8595" t="str">
            <v>CALLE 28 DE JUNIO S/N Y GARCIA MORENO ENTRADA LLANO GRANDE</v>
          </cell>
        </row>
        <row r="8596">
          <cell r="A8596" t="str">
            <v>2479142</v>
          </cell>
          <cell r="B8596">
            <v>485858</v>
          </cell>
          <cell r="C8596" t="str">
            <v>2479142</v>
          </cell>
          <cell r="D8596" t="str">
            <v>MDELIVERY</v>
          </cell>
          <cell r="E8596" t="str">
            <v>DESPACHO</v>
          </cell>
          <cell r="F8596" t="str">
            <v>NORMAL</v>
          </cell>
          <cell r="G8596" t="str">
            <v>TF90526</v>
          </cell>
          <cell r="H8596">
            <v>44918</v>
          </cell>
          <cell r="I8596" t="str">
            <v>ENTREGADO</v>
          </cell>
          <cell r="J8596">
            <v>44931</v>
          </cell>
          <cell r="K8596" t="str">
            <v xml:space="preserve">ALVAREZ VILLALVA MANUEL ALFONSO O PAABLO PAZMINO O ANDRES PEREZ_ECUAPECAS S A </v>
          </cell>
          <cell r="L8596" t="str">
            <v>GOMEZ RENDON 3918 ENTRE CALLE 16 AVA Y CALLE 17 AVA IMPORTADORA ECUAPECAS</v>
          </cell>
          <cell r="M8596" t="str">
            <v>0992213078001</v>
          </cell>
          <cell r="N8596" t="str">
            <v>0969875866</v>
          </cell>
          <cell r="O8596" t="str">
            <v/>
          </cell>
          <cell r="P8596" t="str">
            <v>GUAYAQUIL</v>
          </cell>
          <cell r="Q8596" t="str">
            <v>GUAYAQUIL</v>
          </cell>
          <cell r="R8596" t="str">
            <v>GUAYAS</v>
          </cell>
          <cell r="T8596" t="str">
            <v>ITSACOURIER</v>
          </cell>
          <cell r="U8596" t="str">
            <v>FLEXNETUIO_GYE</v>
          </cell>
          <cell r="V8596">
            <v>1</v>
          </cell>
          <cell r="W8596">
            <v>1</v>
          </cell>
          <cell r="X8596" t="str">
            <v>FLEXNET ECUADOR - MDELIVERY</v>
          </cell>
          <cell r="Y8596" t="str">
            <v>CALLE 28 DE JUNIO S/N Y GARCIA MORENO ENTRADA LLANO GRANDE</v>
          </cell>
        </row>
        <row r="8597">
          <cell r="A8597" t="str">
            <v>TRES CERRITOS-ESTACION TERRENA 23-12-22</v>
          </cell>
          <cell r="B8597">
            <v>485782</v>
          </cell>
          <cell r="C8597" t="str">
            <v>TRES CERRITOS-ESTACION TERRENA 23-12-22</v>
          </cell>
          <cell r="D8597" t="str">
            <v>NOKIA_ALU</v>
          </cell>
          <cell r="E8597" t="str">
            <v>DESPACHO</v>
          </cell>
          <cell r="F8597" t="str">
            <v>EXCLUSIVO</v>
          </cell>
          <cell r="G8597" t="str">
            <v>90439</v>
          </cell>
          <cell r="H8597">
            <v>44918</v>
          </cell>
          <cell r="I8597" t="str">
            <v>EN_PROCESO</v>
          </cell>
          <cell r="J8597">
            <v>44918</v>
          </cell>
          <cell r="K8597" t="str">
            <v>ESTACION TERRENA</v>
          </cell>
          <cell r="L8597" t="str">
            <v>ESTACIÓN TERRENA CNT (VIA A LA COSTA)</v>
          </cell>
          <cell r="N8597" t="str">
            <v>Maria Moreta 099 898 212</v>
          </cell>
          <cell r="P8597" t="str">
            <v>GUAYAQUIL</v>
          </cell>
          <cell r="Q8597" t="str">
            <v>GUAYAQUIL</v>
          </cell>
          <cell r="R8597" t="str">
            <v>GUAYAS</v>
          </cell>
          <cell r="U8597" t="str">
            <v>FLEXNETGYE_LOCAL</v>
          </cell>
          <cell r="V8597">
            <v>3</v>
          </cell>
          <cell r="W8597">
            <v>50</v>
          </cell>
          <cell r="X8597" t="str">
            <v>TRES CERRITOS (ADRIAN SIGTU  0996013593)</v>
          </cell>
          <cell r="Y8597" t="str">
            <v>AV FCO DE ORELLANA JUNTO COMPLEJO TRES CERRITOS</v>
          </cell>
        </row>
        <row r="8598">
          <cell r="A8598" t="str">
            <v>98760486</v>
          </cell>
          <cell r="B8598">
            <v>485720</v>
          </cell>
          <cell r="C8598" t="str">
            <v>98760486</v>
          </cell>
          <cell r="D8598" t="str">
            <v>HYCITE</v>
          </cell>
          <cell r="E8598" t="str">
            <v>DESPACHO</v>
          </cell>
          <cell r="F8598" t="str">
            <v>NORMAL</v>
          </cell>
          <cell r="G8598" t="str">
            <v>TFQ90840 / TFQ4209</v>
          </cell>
          <cell r="H8598">
            <v>44918</v>
          </cell>
          <cell r="I8598" t="str">
            <v>ENTREGADO</v>
          </cell>
          <cell r="J8598">
            <v>44932</v>
          </cell>
          <cell r="K8598" t="str">
            <v xml:space="preserve">BRYAN VITERI </v>
          </cell>
          <cell r="L8598" t="str">
            <v xml:space="preserve"> ANA DE ALFARO 168 Y MARIANA DE JESÚS PROVINCIA: PICHINCHA CANTÓN: RUMIÑAHUI  PARROQUIA: CAPELO SECTOR CAPELO</v>
          </cell>
          <cell r="N8598" t="str">
            <v>0988106135</v>
          </cell>
          <cell r="O8598" t="str">
            <v>0988106135</v>
          </cell>
          <cell r="P8598" t="str">
            <v>170410</v>
          </cell>
          <cell r="Q8598" t="str">
            <v>QUITO</v>
          </cell>
          <cell r="R8598" t="str">
            <v>PICHINCHA</v>
          </cell>
          <cell r="S8598" t="str">
            <v>QUITO</v>
          </cell>
          <cell r="T8598" t="str">
            <v>FLEXTRANS UIO</v>
          </cell>
          <cell r="U8598" t="str">
            <v>FLEXNETUIO_LOCAL</v>
          </cell>
          <cell r="V8598">
            <v>1</v>
          </cell>
          <cell r="W8598">
            <v>14.2</v>
          </cell>
          <cell r="X8598" t="str">
            <v>HYCITE QUITO</v>
          </cell>
          <cell r="Y8598" t="str">
            <v>FLEX NET CALLE 28 DE JUNIO S/N Y GARCIA MORENO ENTRADA LLANO GRANDE</v>
          </cell>
        </row>
        <row r="8599">
          <cell r="A8599" t="str">
            <v>98760524</v>
          </cell>
          <cell r="B8599">
            <v>485721</v>
          </cell>
          <cell r="C8599" t="str">
            <v>98760524</v>
          </cell>
          <cell r="D8599" t="str">
            <v>HYCITE</v>
          </cell>
          <cell r="E8599" t="str">
            <v>DESPACHO</v>
          </cell>
          <cell r="F8599" t="str">
            <v>NORMAL</v>
          </cell>
          <cell r="G8599" t="str">
            <v>FTQ77724</v>
          </cell>
          <cell r="H8599">
            <v>44918</v>
          </cell>
          <cell r="I8599" t="str">
            <v>ENTREGADO</v>
          </cell>
          <cell r="J8599">
            <v>44931</v>
          </cell>
          <cell r="K8599" t="str">
            <v>YOLANDA ISABEL DE LAS MERCEDES CARDENAS HIDALGO</v>
          </cell>
          <cell r="L8599" t="str">
            <v>LOS CIPRESES Y NEREIDA CONJ TERRANOVA CASA 19 QUITO//VALLE DE LOS CHILLOS CAPELO, EC PICHINCHA</v>
          </cell>
          <cell r="N8599" t="str">
            <v>+59395-913-4364</v>
          </cell>
          <cell r="O8599" t="str">
            <v>+59395-913-4364</v>
          </cell>
          <cell r="P8599" t="str">
            <v>171101</v>
          </cell>
          <cell r="Q8599" t="str">
            <v>RUMIÑAHUI</v>
          </cell>
          <cell r="R8599" t="str">
            <v>PICHINCHA</v>
          </cell>
          <cell r="S8599" t="str">
            <v>SANGOLQUI</v>
          </cell>
          <cell r="T8599" t="str">
            <v>FLEXTRANS UIO</v>
          </cell>
          <cell r="U8599" t="str">
            <v>FLEXNETUIO_LOCAL</v>
          </cell>
          <cell r="V8599">
            <v>1</v>
          </cell>
          <cell r="W8599">
            <v>10.6</v>
          </cell>
          <cell r="X8599" t="str">
            <v>HYCITE QUITO</v>
          </cell>
          <cell r="Y8599" t="str">
            <v>FLEX NET CALLE 28 DE JUNIO S/N Y GARCIA MORENO ENTRADA LLANO GRANDE</v>
          </cell>
        </row>
        <row r="8600">
          <cell r="A8600" t="str">
            <v>98764092</v>
          </cell>
          <cell r="B8600">
            <v>485742</v>
          </cell>
          <cell r="C8600" t="str">
            <v>98764092</v>
          </cell>
          <cell r="D8600" t="str">
            <v>HYCITE</v>
          </cell>
          <cell r="E8600" t="str">
            <v>DESPACHO</v>
          </cell>
          <cell r="F8600" t="str">
            <v>NORMAL</v>
          </cell>
          <cell r="G8600" t="str">
            <v>TF90548/ 77629</v>
          </cell>
          <cell r="H8600">
            <v>44918</v>
          </cell>
          <cell r="I8600" t="str">
            <v>ENTREGADO</v>
          </cell>
          <cell r="J8600">
            <v>44932</v>
          </cell>
          <cell r="K8600" t="str">
            <v>LUZMILA TORRES/ DANIEL GUTIERREZ</v>
          </cell>
          <cell r="L8600" t="str">
            <v>CIUDADELA IETEL MZ #33 SOLAR #1 REFS:  FRENTE AL TECNICENTRO PITS , EDIFICIO BEIGE 1 PLANTA</v>
          </cell>
          <cell r="N8600" t="str">
            <v xml:space="preserve">0984427204 </v>
          </cell>
          <cell r="O8600" t="str">
            <v>0995154702 / 980741800</v>
          </cell>
          <cell r="P8600" t="str">
            <v>090303</v>
          </cell>
          <cell r="Q8600" t="str">
            <v>GUAYAQUIL</v>
          </cell>
          <cell r="R8600" t="str">
            <v>GUAYAS</v>
          </cell>
          <cell r="S8600" t="str">
            <v>GUAYAQUIL</v>
          </cell>
          <cell r="T8600" t="str">
            <v>ITSACOURIER</v>
          </cell>
          <cell r="U8600" t="str">
            <v>FLEXNETUIO_GYE</v>
          </cell>
          <cell r="V8600">
            <v>2</v>
          </cell>
          <cell r="W8600">
            <v>22.7</v>
          </cell>
          <cell r="X8600" t="str">
            <v>HYCITE QUITO</v>
          </cell>
          <cell r="Y8600" t="str">
            <v>FLEX NET CALLE 28 DE JUNIO S/N Y GARCIA MORENO ENTRADA LLANO GRANDE</v>
          </cell>
        </row>
        <row r="8601">
          <cell r="A8601" t="str">
            <v>98714559</v>
          </cell>
          <cell r="B8601">
            <v>485678</v>
          </cell>
          <cell r="C8601" t="str">
            <v>98714559</v>
          </cell>
          <cell r="D8601" t="str">
            <v>HYCITE</v>
          </cell>
          <cell r="E8601" t="str">
            <v>DESPACHO</v>
          </cell>
          <cell r="F8601" t="str">
            <v>NORMAL</v>
          </cell>
          <cell r="G8601" t="str">
            <v>031002004131772</v>
          </cell>
          <cell r="H8601">
            <v>44918</v>
          </cell>
          <cell r="I8601" t="str">
            <v>ENTREGADO</v>
          </cell>
          <cell r="J8601">
            <v>44929</v>
          </cell>
          <cell r="K8601" t="str">
            <v>RIDER LUCAS</v>
          </cell>
          <cell r="L8601" t="str">
            <v>CALLE SUCRE Y S/N CIUDADELA FLAVIO ALFARO//LA CODICIA FLAVIO ALFARO 130713 MANABI</v>
          </cell>
          <cell r="N8601" t="str">
            <v>0939783003 / 052585654</v>
          </cell>
          <cell r="O8601" t="str">
            <v>0939783003 / 052585654</v>
          </cell>
          <cell r="P8601" t="str">
            <v>130713</v>
          </cell>
          <cell r="Q8601" t="str">
            <v>FLAVIO ALFARO</v>
          </cell>
          <cell r="R8601" t="str">
            <v>MANABI</v>
          </cell>
          <cell r="S8601" t="str">
            <v>FLAVIO ALFARO</v>
          </cell>
          <cell r="T8601" t="str">
            <v>TRAMACO</v>
          </cell>
          <cell r="U8601" t="str">
            <v>FLEXNETUIO_PROVINCIA</v>
          </cell>
          <cell r="V8601">
            <v>2</v>
          </cell>
          <cell r="W8601">
            <v>15</v>
          </cell>
          <cell r="X8601" t="str">
            <v>HYCITE QUITO</v>
          </cell>
          <cell r="Y8601" t="str">
            <v>FLEX NET CALLE 28 DE JUNIO S/N Y GARCIA MORENO ENTRADA LLANO GRANDE</v>
          </cell>
        </row>
        <row r="8602">
          <cell r="A8602" t="str">
            <v>98739879</v>
          </cell>
          <cell r="B8602">
            <v>485686</v>
          </cell>
          <cell r="C8602" t="str">
            <v>98739879</v>
          </cell>
          <cell r="D8602" t="str">
            <v>HYCITE</v>
          </cell>
          <cell r="E8602" t="str">
            <v>DESPACHO</v>
          </cell>
          <cell r="F8602" t="str">
            <v>NORMAL</v>
          </cell>
          <cell r="G8602" t="str">
            <v>TF90450</v>
          </cell>
          <cell r="H8602">
            <v>44918</v>
          </cell>
          <cell r="I8602" t="str">
            <v>ENTREGADO</v>
          </cell>
          <cell r="J8602">
            <v>44930</v>
          </cell>
          <cell r="K8602" t="str">
            <v>ALVARO VIVANCO</v>
          </cell>
          <cell r="L8602" t="str">
            <v>KM 12/2 VIA DAULE URB LOMA VISTA MZA 2674 VILLA 9 GUAYAQUIL// PASCUALES PASCUALES 090613 GUAYAS</v>
          </cell>
          <cell r="N8602" t="str">
            <v>0979955427</v>
          </cell>
          <cell r="O8602" t="str">
            <v>0979955427</v>
          </cell>
          <cell r="P8602" t="str">
            <v>090204</v>
          </cell>
          <cell r="Q8602" t="str">
            <v>GUAYAQUIL</v>
          </cell>
          <cell r="R8602" t="str">
            <v>GUAYAS</v>
          </cell>
          <cell r="S8602" t="str">
            <v>GUAYAQUIL</v>
          </cell>
          <cell r="T8602" t="str">
            <v>ITSACOURIER</v>
          </cell>
          <cell r="U8602" t="str">
            <v>FLEXNETUIO_GYE</v>
          </cell>
          <cell r="V8602">
            <v>1</v>
          </cell>
          <cell r="W8602">
            <v>8.8000000000000007</v>
          </cell>
          <cell r="X8602" t="str">
            <v>HYCITE QUITO</v>
          </cell>
          <cell r="Y8602" t="str">
            <v>FLEX NET CALLE 28 DE JUNIO S/N Y GARCIA MORENO ENTRADA LLANO GRANDE</v>
          </cell>
        </row>
        <row r="8603">
          <cell r="A8603" t="str">
            <v>98744811</v>
          </cell>
          <cell r="B8603">
            <v>485689</v>
          </cell>
          <cell r="C8603" t="str">
            <v>98744811</v>
          </cell>
          <cell r="D8603" t="str">
            <v>HYCITE</v>
          </cell>
          <cell r="E8603" t="str">
            <v>DESPACHO</v>
          </cell>
          <cell r="F8603" t="str">
            <v>NORMAL</v>
          </cell>
          <cell r="G8603" t="str">
            <v>031002004131775</v>
          </cell>
          <cell r="H8603">
            <v>44918</v>
          </cell>
          <cell r="I8603" t="str">
            <v>ENTREGADO</v>
          </cell>
          <cell r="J8603">
            <v>44932</v>
          </cell>
          <cell r="K8603" t="str">
            <v>ROSA VERA</v>
          </cell>
          <cell r="L8603" t="str">
            <v>VIA A BAHIA ENTRE DIEGO URETA Y SALVADOR ESPINGA, FRENTE A ESCUELA MG DAVALOS TOSAGUA // CDLA PENSILVANIA TOSAGUA 131204 MANABI</v>
          </cell>
          <cell r="M8603" t="str">
            <v/>
          </cell>
          <cell r="N8603" t="str">
            <v>0959441445</v>
          </cell>
          <cell r="O8603" t="str">
            <v>0959441445</v>
          </cell>
          <cell r="P8603" t="str">
            <v>131204</v>
          </cell>
          <cell r="Q8603" t="str">
            <v>TOSAGUA</v>
          </cell>
          <cell r="R8603" t="str">
            <v>MANABI</v>
          </cell>
          <cell r="S8603" t="str">
            <v>TOSAGUA</v>
          </cell>
          <cell r="T8603" t="str">
            <v>TRAMACO</v>
          </cell>
          <cell r="U8603" t="str">
            <v>FLEXNETUIO_PROVINCIA</v>
          </cell>
          <cell r="V8603">
            <v>1</v>
          </cell>
          <cell r="W8603">
            <v>7.1</v>
          </cell>
          <cell r="X8603" t="str">
            <v>HYCITE QUITO</v>
          </cell>
          <cell r="Y8603" t="str">
            <v>FLEX NET CALLE 28 DE JUNIO S/N Y GARCIA MORENO ENTRADA LLANO GRANDE</v>
          </cell>
        </row>
        <row r="8604">
          <cell r="A8604" t="str">
            <v>98748081</v>
          </cell>
          <cell r="B8604">
            <v>485697</v>
          </cell>
          <cell r="C8604" t="str">
            <v>98748081</v>
          </cell>
          <cell r="D8604" t="str">
            <v>HYCITE</v>
          </cell>
          <cell r="E8604" t="str">
            <v>DESPACHO</v>
          </cell>
          <cell r="F8604" t="str">
            <v>NORMAL</v>
          </cell>
          <cell r="G8604" t="str">
            <v>FTQ77723</v>
          </cell>
          <cell r="H8604">
            <v>44918</v>
          </cell>
          <cell r="I8604" t="str">
            <v>ENTREGADO</v>
          </cell>
          <cell r="J8604">
            <v>44931</v>
          </cell>
          <cell r="K8604" t="str">
            <v>MARTHA CECILIA MORENO ESPINOZA</v>
          </cell>
          <cell r="L8604" t="str">
            <v>SANTA TERESA N67-35 Y CUICOCHA REFERENCIA: PORTÓN NEGRO, AL FRENTE DEL CONJUNTO HACER LA ENTREGA EN HORARIOS DE LA MAÑANA SI ES POSIBLE 09:00 A 10:00 PROVINCIA: PICHINCHA CANTÓN: QUITO PARROQUIA: COTO</v>
          </cell>
          <cell r="N8604" t="str">
            <v>0987755058 / 0984497534</v>
          </cell>
          <cell r="O8604" t="str">
            <v>0987755058 / 0984497534</v>
          </cell>
          <cell r="P8604" t="str">
            <v>170301</v>
          </cell>
          <cell r="Q8604" t="str">
            <v>QUITO</v>
          </cell>
          <cell r="R8604" t="str">
            <v>PICHINCHA</v>
          </cell>
          <cell r="S8604" t="str">
            <v>QUITO</v>
          </cell>
          <cell r="T8604" t="str">
            <v>FLEXTRANS UIO</v>
          </cell>
          <cell r="U8604" t="str">
            <v>FLEXNETUIO_LOCAL</v>
          </cell>
          <cell r="V8604">
            <v>1</v>
          </cell>
          <cell r="W8604">
            <v>4.5</v>
          </cell>
          <cell r="X8604" t="str">
            <v>HYCITE QUITO</v>
          </cell>
          <cell r="Y8604" t="str">
            <v>FLEX NET CALLE 28 DE JUNIO S/N Y GARCIA MORENO ENTRADA LLANO GRANDE</v>
          </cell>
        </row>
        <row r="8605">
          <cell r="A8605" t="str">
            <v>98758659</v>
          </cell>
          <cell r="B8605">
            <v>485715</v>
          </cell>
          <cell r="C8605" t="str">
            <v>98758659</v>
          </cell>
          <cell r="D8605" t="str">
            <v>HYCITE</v>
          </cell>
          <cell r="E8605" t="str">
            <v>DESPACHO</v>
          </cell>
          <cell r="F8605" t="str">
            <v>NORMAL</v>
          </cell>
          <cell r="G8605" t="str">
            <v>031002004131788</v>
          </cell>
          <cell r="H8605">
            <v>44918</v>
          </cell>
          <cell r="I8605" t="str">
            <v>ENTREGADO</v>
          </cell>
          <cell r="J8605">
            <v>44931</v>
          </cell>
          <cell r="K8605" t="str">
            <v>DANIELA M ZAMORA</v>
          </cell>
          <cell r="L8605" t="str">
            <v>AVENIDA UNIVERSITARIA MZ-AL- 4 Y SIN CALLE SECU  MANTA 130208 MANABA</v>
          </cell>
          <cell r="M8605" t="str">
            <v/>
          </cell>
          <cell r="N8605" t="str">
            <v>0996342566 / 996310938</v>
          </cell>
          <cell r="O8605" t="str">
            <v>0996342566 / 996310938</v>
          </cell>
          <cell r="P8605" t="str">
            <v>130208</v>
          </cell>
          <cell r="Q8605" t="str">
            <v>MANTA</v>
          </cell>
          <cell r="R8605" t="str">
            <v>MANABI</v>
          </cell>
          <cell r="S8605" t="str">
            <v>MANTA</v>
          </cell>
          <cell r="T8605" t="str">
            <v>TRAMACO</v>
          </cell>
          <cell r="U8605" t="str">
            <v>FLEXNETUIO_PROVINCIA</v>
          </cell>
          <cell r="V8605">
            <v>1</v>
          </cell>
          <cell r="W8605">
            <v>2.16</v>
          </cell>
          <cell r="X8605" t="str">
            <v>HYCITE QUITO</v>
          </cell>
          <cell r="Y8605" t="str">
            <v>FLEX NET CALLE 28 DE JUNIO S/N Y GARCIA MORENO ENTRADA LLANO GRANDE</v>
          </cell>
        </row>
        <row r="8606">
          <cell r="A8606" t="str">
            <v>98596089</v>
          </cell>
          <cell r="B8606">
            <v>485674</v>
          </cell>
          <cell r="C8606" t="str">
            <v>98596089</v>
          </cell>
          <cell r="D8606" t="str">
            <v>HYCITE</v>
          </cell>
          <cell r="E8606" t="str">
            <v>DESPACHO</v>
          </cell>
          <cell r="F8606" t="str">
            <v>NORMAL</v>
          </cell>
          <cell r="G8606" t="str">
            <v>031002004131770</v>
          </cell>
          <cell r="H8606">
            <v>44918</v>
          </cell>
          <cell r="I8606" t="str">
            <v>ENTREGADO</v>
          </cell>
          <cell r="J8606">
            <v>44931</v>
          </cell>
          <cell r="K8606" t="str">
            <v>MARIA GIRON</v>
          </cell>
          <cell r="L8606" t="str">
            <v>BARRIO REINALDO ESPINOSA CALLE DINAMARCA PAKISTAN 3646 JUNTO A LA ESCUELA EN LA G LOJA // BARRIO REINALDO ESPINOSA SUCRE 110150 LOJA</v>
          </cell>
          <cell r="N8606" t="str">
            <v>0967770008</v>
          </cell>
          <cell r="O8606" t="str">
            <v>0967770008</v>
          </cell>
          <cell r="P8606" t="str">
            <v>110101</v>
          </cell>
          <cell r="Q8606" t="str">
            <v>LOJA</v>
          </cell>
          <cell r="R8606" t="str">
            <v>LOJA</v>
          </cell>
          <cell r="S8606" t="str">
            <v>LOJA</v>
          </cell>
          <cell r="T8606" t="str">
            <v>TRAMACO</v>
          </cell>
          <cell r="U8606" t="str">
            <v>FLEXNETUIO_PROVINCIA</v>
          </cell>
          <cell r="V8606">
            <v>1</v>
          </cell>
          <cell r="W8606">
            <v>9.9</v>
          </cell>
          <cell r="X8606" t="str">
            <v>HYCITE QUITO</v>
          </cell>
          <cell r="Y8606" t="str">
            <v>FLEX NET CALLE 28 DE JUNIO S/N Y GARCIA MORENO ENTRADA LLANO GRANDE</v>
          </cell>
        </row>
        <row r="8607">
          <cell r="A8607" t="str">
            <v>4759132</v>
          </cell>
          <cell r="B8607">
            <v>485605</v>
          </cell>
          <cell r="C8607" t="str">
            <v>4759132</v>
          </cell>
          <cell r="D8607" t="str">
            <v>MDELIVERY</v>
          </cell>
          <cell r="E8607" t="str">
            <v>DESPACHO</v>
          </cell>
          <cell r="F8607" t="str">
            <v>NORMAL</v>
          </cell>
          <cell r="G8607" t="str">
            <v>TF90516 / 031080004759132</v>
          </cell>
          <cell r="H8607">
            <v>44918</v>
          </cell>
          <cell r="I8607" t="str">
            <v>ENTREGADO</v>
          </cell>
          <cell r="J8607">
            <v>44929</v>
          </cell>
          <cell r="K8607" t="str">
            <v>ANAMILE CECILIA LAJE BALON</v>
          </cell>
          <cell r="L8607" t="str">
            <v>TARQUI COOP LADRILLERA  MZ 1355 BLOQUE 22  SL 6</v>
          </cell>
          <cell r="M8607" t="str">
            <v>0930186853</v>
          </cell>
          <cell r="N8607" t="str">
            <v>0979434847</v>
          </cell>
          <cell r="O8607" t="str">
            <v>0979434847</v>
          </cell>
          <cell r="P8607" t="str">
            <v>090204</v>
          </cell>
          <cell r="Q8607" t="str">
            <v>GUAYAQUIL</v>
          </cell>
          <cell r="R8607" t="str">
            <v>GUAYAS</v>
          </cell>
          <cell r="S8607" t="str">
            <v>GUAYAQUIL</v>
          </cell>
          <cell r="T8607" t="str">
            <v>TRAMACO</v>
          </cell>
          <cell r="U8607" t="str">
            <v>FLEXNETUIO_GYE</v>
          </cell>
          <cell r="V8607">
            <v>1</v>
          </cell>
          <cell r="W8607">
            <v>1</v>
          </cell>
          <cell r="X8607" t="str">
            <v>FLEXNET ECUADOR - MDELIVERY</v>
          </cell>
          <cell r="Y8607" t="str">
            <v>CALLE 28 DE JUNIO S/N Y GARCIA MORENO ENTRADA LLANO GRANDE</v>
          </cell>
        </row>
        <row r="8608">
          <cell r="A8608" t="str">
            <v>414468791</v>
          </cell>
          <cell r="B8608">
            <v>485355</v>
          </cell>
          <cell r="C8608" t="str">
            <v>414468791</v>
          </cell>
          <cell r="D8608" t="str">
            <v>FLEXTUENTI</v>
          </cell>
          <cell r="E8608" t="str">
            <v>DESPACHO</v>
          </cell>
          <cell r="F8608" t="str">
            <v>NORMAL</v>
          </cell>
          <cell r="G8608" t="str">
            <v>031080414468791</v>
          </cell>
          <cell r="H8608">
            <v>44917</v>
          </cell>
          <cell r="I8608" t="str">
            <v>ENTREGADO</v>
          </cell>
          <cell r="J8608">
            <v>44929</v>
          </cell>
          <cell r="K8608" t="str">
            <v>Yarot Michael Vallejo Munoz</v>
          </cell>
          <cell r="L8608" t="str">
            <v>JOSE LUIS TAMAYO AV 9  SN  CALLE 6</v>
          </cell>
          <cell r="M8608" t="str">
            <v>2450098146</v>
          </cell>
          <cell r="N8608" t="str">
            <v>0988871638/0998390920</v>
          </cell>
          <cell r="O8608" t="str">
            <v/>
          </cell>
          <cell r="P8608" t="str">
            <v>SALINAS</v>
          </cell>
          <cell r="Q8608" t="str">
            <v>SALINAS</v>
          </cell>
          <cell r="R8608" t="str">
            <v>SANTA ELENA</v>
          </cell>
          <cell r="T8608" t="str">
            <v>TRAMACO</v>
          </cell>
          <cell r="U8608" t="str">
            <v>FLEXNETUIO_PROVINCIA</v>
          </cell>
          <cell r="V8608">
            <v>1</v>
          </cell>
          <cell r="W8608">
            <v>1</v>
          </cell>
          <cell r="X8608" t="str">
            <v>FLEXNET ECUADOR - FLEXTUENTI</v>
          </cell>
          <cell r="Y8608" t="str">
            <v>CALLE 28 DE JUNIO S/N Y GARCIA MORENO ENTRADA LLANO GRANDE</v>
          </cell>
        </row>
        <row r="8609">
          <cell r="A8609" t="str">
            <v>98755074</v>
          </cell>
          <cell r="B8609">
            <v>485318</v>
          </cell>
          <cell r="C8609" t="str">
            <v>98755074</v>
          </cell>
          <cell r="D8609" t="str">
            <v>HYCITE</v>
          </cell>
          <cell r="E8609" t="str">
            <v>DESPACHO</v>
          </cell>
          <cell r="F8609" t="str">
            <v>NORMAL</v>
          </cell>
          <cell r="G8609" t="str">
            <v>031002004128723/031002004142227</v>
          </cell>
          <cell r="H8609">
            <v>44917</v>
          </cell>
          <cell r="I8609" t="str">
            <v>ENTREGADO</v>
          </cell>
          <cell r="J8609">
            <v>44929</v>
          </cell>
          <cell r="K8609" t="str">
            <v>HENRY CASTRO</v>
          </cell>
          <cell r="L8609" t="str">
            <v>PICHINCHA, QUITO, COCHAPAMBA: CALLE B N48-180 Y CALLE TERCERA, FRENTE A LA ESCUELA CANADA</v>
          </cell>
          <cell r="N8609" t="str">
            <v>0987674607</v>
          </cell>
          <cell r="O8609" t="str">
            <v>0987674607</v>
          </cell>
          <cell r="P8609" t="str">
            <v>170908</v>
          </cell>
          <cell r="Q8609" t="str">
            <v>QUITO</v>
          </cell>
          <cell r="R8609" t="str">
            <v>PICHINCHA</v>
          </cell>
          <cell r="S8609" t="str">
            <v>YARUQUI</v>
          </cell>
          <cell r="T8609" t="str">
            <v>TRAMACO</v>
          </cell>
          <cell r="U8609" t="str">
            <v>FLEXNETUIO_PROVINCIA</v>
          </cell>
          <cell r="V8609">
            <v>1</v>
          </cell>
          <cell r="W8609">
            <v>7.4</v>
          </cell>
          <cell r="X8609" t="str">
            <v>HYCITE QUITO</v>
          </cell>
          <cell r="Y8609" t="str">
            <v>FLEX NET CALLE 28 DE JUNIO S/N Y GARCIA MORENO ENTRADA LLANO GRANDE</v>
          </cell>
        </row>
        <row r="8610">
          <cell r="A8610" t="str">
            <v>98758485</v>
          </cell>
          <cell r="B8610">
            <v>485330</v>
          </cell>
          <cell r="C8610" t="str">
            <v>98758485</v>
          </cell>
          <cell r="D8610" t="str">
            <v>HYCITE</v>
          </cell>
          <cell r="E8610" t="str">
            <v>DESPACHO</v>
          </cell>
          <cell r="F8610" t="str">
            <v>NORMAL</v>
          </cell>
          <cell r="G8610" t="str">
            <v>FTQ77722</v>
          </cell>
          <cell r="H8610">
            <v>44917</v>
          </cell>
          <cell r="I8610" t="str">
            <v>ENTREGADO</v>
          </cell>
          <cell r="J8610">
            <v>44931</v>
          </cell>
          <cell r="K8610" t="str">
            <v>SRA MAYDELIN PINO</v>
          </cell>
          <cell r="L8610" t="str">
            <v>AV 10 DE AGOSTO N36-74 Y COREA, CANTON QUITO, PROVINCIA PICHINCHA</v>
          </cell>
          <cell r="N8610" t="str">
            <v>0997409636</v>
          </cell>
          <cell r="O8610" t="str">
            <v>0997409636</v>
          </cell>
          <cell r="P8610" t="str">
            <v>170804</v>
          </cell>
          <cell r="Q8610" t="str">
            <v>QUITO</v>
          </cell>
          <cell r="R8610" t="str">
            <v>PICHINCHA</v>
          </cell>
          <cell r="S8610" t="str">
            <v>ALANGASI - SAN CARLOS</v>
          </cell>
          <cell r="T8610" t="str">
            <v>FLEXTRANS UIO</v>
          </cell>
          <cell r="U8610" t="str">
            <v>FLEXNETUIO_LOCAL</v>
          </cell>
          <cell r="V8610">
            <v>1</v>
          </cell>
          <cell r="W8610">
            <v>10.5</v>
          </cell>
          <cell r="X8610" t="str">
            <v>HYCITE QUITO</v>
          </cell>
          <cell r="Y8610" t="str">
            <v>FLEX NET CALLE 28 DE JUNIO S/N Y GARCIA MORENO ENTRADA LLANO GRANDE</v>
          </cell>
        </row>
        <row r="8611">
          <cell r="A8611" t="str">
            <v>98714571</v>
          </cell>
          <cell r="B8611">
            <v>485289</v>
          </cell>
          <cell r="C8611" t="str">
            <v>98714571</v>
          </cell>
          <cell r="D8611" t="str">
            <v>HYCITE</v>
          </cell>
          <cell r="E8611" t="str">
            <v>DESPACHO</v>
          </cell>
          <cell r="F8611" t="str">
            <v>NORMAL</v>
          </cell>
          <cell r="G8611" t="str">
            <v>031002004129496</v>
          </cell>
          <cell r="H8611">
            <v>44917</v>
          </cell>
          <cell r="I8611" t="str">
            <v>ENTREGADO</v>
          </cell>
          <cell r="J8611">
            <v>44937</v>
          </cell>
          <cell r="K8611" t="str">
            <v>MARIANA PINA</v>
          </cell>
          <cell r="L8611" t="str">
            <v>CALLE GUALAQUIZA S/N Y ATAHUALPA CASA ESQUINERA 3 PISOS GUALAQUIZA- GUALQUIZA GUALAQUIZA 190401 MORONA-SANTIAGO</v>
          </cell>
          <cell r="N8611" t="str">
            <v>0994057808 / 991749931</v>
          </cell>
          <cell r="O8611" t="str">
            <v>0994057808 / 991749931</v>
          </cell>
          <cell r="P8611" t="str">
            <v>190401</v>
          </cell>
          <cell r="Q8611" t="str">
            <v>EL PANGUI</v>
          </cell>
          <cell r="R8611" t="str">
            <v>ZAMORA CHINCHIPE</v>
          </cell>
          <cell r="S8611" t="str">
            <v>EL PANGUI - EL GUISME - PACHICUTZA - SAN ROQUE</v>
          </cell>
          <cell r="T8611" t="str">
            <v>TRAMACO</v>
          </cell>
          <cell r="U8611" t="str">
            <v>FLEXNETUIO_PROVINCIA</v>
          </cell>
          <cell r="V8611">
            <v>2</v>
          </cell>
          <cell r="W8611">
            <v>14.5</v>
          </cell>
          <cell r="X8611" t="str">
            <v>HYCITE QUITO</v>
          </cell>
          <cell r="Y8611" t="str">
            <v>FLEX NET CALLE 28 DE JUNIO S/N Y GARCIA MORENO ENTRADA LLANO GRANDE</v>
          </cell>
        </row>
        <row r="8612">
          <cell r="A8612" t="str">
            <v>98717618</v>
          </cell>
          <cell r="B8612">
            <v>485290</v>
          </cell>
          <cell r="C8612" t="str">
            <v>98717618</v>
          </cell>
          <cell r="D8612" t="str">
            <v>HYCITE</v>
          </cell>
          <cell r="E8612" t="str">
            <v>DESPACHO</v>
          </cell>
          <cell r="F8612" t="str">
            <v>NORMAL</v>
          </cell>
          <cell r="G8612" t="str">
            <v>031002004128712</v>
          </cell>
          <cell r="H8612">
            <v>44917</v>
          </cell>
          <cell r="I8612" t="str">
            <v>ENTREGADO</v>
          </cell>
          <cell r="J8612">
            <v>44929</v>
          </cell>
          <cell r="K8612" t="str">
            <v>GISELA ABIGAIL RAMIREZ MONTALVO</v>
          </cell>
          <cell r="L8612" t="str">
            <v>AV EL COOPERATIVISMO CALLE 1 MANZANA 13 PARADA DE BUSES RIO VERDE NAº 1 SANTO DOMINGO // RIO VERDE SANTO DOMINGO 230112 SANTO DOMINGO</v>
          </cell>
          <cell r="M8612" t="str">
            <v/>
          </cell>
          <cell r="N8612" t="str">
            <v>0993296965 / 989925164</v>
          </cell>
          <cell r="O8612" t="str">
            <v>0993296965 / 989925164</v>
          </cell>
          <cell r="P8612" t="str">
            <v>230112</v>
          </cell>
          <cell r="Q8612" t="str">
            <v>SANTO DOMINGO</v>
          </cell>
          <cell r="R8612" t="str">
            <v>SANTO DOMINGO DE LOS TSACHILAS</v>
          </cell>
          <cell r="S8612" t="str">
            <v>SANTO DOMINGO DE LOS COLORADOS</v>
          </cell>
          <cell r="T8612" t="str">
            <v>TRAMACO</v>
          </cell>
          <cell r="U8612" t="str">
            <v>FLEXNETUIO_PROVINCIA</v>
          </cell>
          <cell r="V8612">
            <v>1</v>
          </cell>
          <cell r="W8612">
            <v>4</v>
          </cell>
          <cell r="X8612" t="str">
            <v>HYCITE QUITO</v>
          </cell>
          <cell r="Y8612" t="str">
            <v>FLEX NET CALLE 28 DE JUNIO S/N Y GARCIA MORENO ENTRADA LLANO GRANDE</v>
          </cell>
        </row>
        <row r="8613">
          <cell r="A8613" t="str">
            <v>4757344</v>
          </cell>
          <cell r="B8613">
            <v>485257</v>
          </cell>
          <cell r="C8613" t="str">
            <v>4757344</v>
          </cell>
          <cell r="D8613" t="str">
            <v>MDELIVERY</v>
          </cell>
          <cell r="E8613" t="str">
            <v>DESPACHO</v>
          </cell>
          <cell r="F8613" t="str">
            <v>DERIVADO PICK UP</v>
          </cell>
          <cell r="G8613" t="str">
            <v>031080004757344</v>
          </cell>
          <cell r="H8613">
            <v>44917</v>
          </cell>
          <cell r="I8613" t="str">
            <v>ENTREGADO</v>
          </cell>
          <cell r="J8613">
            <v>44929</v>
          </cell>
          <cell r="K8613" t="str">
            <v>DARIO MAURICIO SOLANO MOYA</v>
          </cell>
          <cell r="L8613" t="str">
            <v>OFICINA TRAMACO BABAHOYO</v>
          </cell>
          <cell r="M8613" t="str">
            <v>1206757575</v>
          </cell>
          <cell r="N8613" t="str">
            <v>0960187453</v>
          </cell>
          <cell r="O8613" t="str">
            <v>0980080906</v>
          </cell>
          <cell r="P8613" t="str">
            <v>BABAHOYO</v>
          </cell>
          <cell r="Q8613" t="str">
            <v>BABAHOYO</v>
          </cell>
          <cell r="R8613" t="str">
            <v>LOS RIOS</v>
          </cell>
          <cell r="S8613" t="str">
            <v>BABAHOYO - LA VIRGINIA</v>
          </cell>
          <cell r="T8613" t="str">
            <v>TRAMACO</v>
          </cell>
          <cell r="U8613" t="str">
            <v>FLEXNETUIO_PROVINCIA</v>
          </cell>
          <cell r="V8613">
            <v>1</v>
          </cell>
          <cell r="W8613">
            <v>1</v>
          </cell>
          <cell r="X8613" t="str">
            <v>FLEXNET ECUADOR - MDELIVERY</v>
          </cell>
          <cell r="Y8613" t="str">
            <v>CALLE 28 DE JUNIO S/N Y GARCIA MORENO ENTRADA LLANO GRANDE</v>
          </cell>
        </row>
        <row r="8614">
          <cell r="A8614" t="str">
            <v>RET-2476704</v>
          </cell>
          <cell r="B8614">
            <v>485116</v>
          </cell>
          <cell r="C8614" t="str">
            <v>RET-2476704</v>
          </cell>
          <cell r="D8614" t="str">
            <v>MDELIVERY</v>
          </cell>
          <cell r="E8614" t="str">
            <v>DESPACHO</v>
          </cell>
          <cell r="F8614" t="str">
            <v>NORMAL</v>
          </cell>
          <cell r="H8614">
            <v>44917</v>
          </cell>
          <cell r="I8614" t="str">
            <v>DEVOLUCION_EN_PROCESO</v>
          </cell>
          <cell r="J8614">
            <v>44918</v>
          </cell>
          <cell r="K8614" t="str">
            <v>CARLOS HERRERA_ASOCIACION DE EMPLEADOS Y TRABAJADORES OMNIBUS B B</v>
          </cell>
          <cell r="L8614" t="str">
            <v>CALLE S4D E21 139 Y CALLE E21B JUNTO A LA AV SIMON BOLIVAR ANTES DE LLEGAR AL PEAJE DE BAJAR A SAN RARAFEL COOP 14 DE DICIEMBRE</v>
          </cell>
          <cell r="M8614" t="str">
            <v>1791791185001</v>
          </cell>
          <cell r="N8614" t="str">
            <v>0995898677/958986773</v>
          </cell>
          <cell r="P8614" t="str">
            <v>QUITO</v>
          </cell>
          <cell r="Q8614" t="str">
            <v>QUITO</v>
          </cell>
          <cell r="R8614" t="str">
            <v>PICHINCHA</v>
          </cell>
          <cell r="T8614" t="str">
            <v>EXPRESSCON</v>
          </cell>
          <cell r="U8614" t="str">
            <v>FLEXNETUIO_LOCAL</v>
          </cell>
          <cell r="V8614">
            <v>1</v>
          </cell>
          <cell r="W8614">
            <v>1</v>
          </cell>
          <cell r="X8614" t="str">
            <v>FLEXNET ECUADOR - MDELIVERY</v>
          </cell>
          <cell r="Y8614" t="str">
            <v>CALLE 28 DE JUNIO S/N Y GARCIA MORENO ENTRADA LLANO GRANDE</v>
          </cell>
        </row>
        <row r="8615">
          <cell r="A8615" t="str">
            <v>2022-12744</v>
          </cell>
          <cell r="B8615">
            <v>484936</v>
          </cell>
          <cell r="C8615" t="str">
            <v>2022-12744</v>
          </cell>
          <cell r="D8615" t="str">
            <v>MOVISTAR</v>
          </cell>
          <cell r="E8615" t="str">
            <v>DESPACHO</v>
          </cell>
          <cell r="F8615" t="str">
            <v>NORMAL</v>
          </cell>
          <cell r="G8615" t="str">
            <v>FT76587</v>
          </cell>
          <cell r="H8615">
            <v>44917</v>
          </cell>
          <cell r="I8615" t="str">
            <v>DEVOLUCION_EN_PROCESO</v>
          </cell>
          <cell r="J8615">
            <v>44924</v>
          </cell>
          <cell r="K8615" t="str">
            <v>FDV&amp;H PRODUCTOS Y SERVICIOS_VICTOR HUGO FLORES DE VALGAZ ANDRADE</v>
          </cell>
          <cell r="L8615" t="str">
            <v>CALLE CHAULLABAMBA N32 Y ABDON CALDERON SEC CONOCOTO CJTO. LA SEVILLANA CASA 16</v>
          </cell>
          <cell r="M8615" t="str">
            <v>1716384035001</v>
          </cell>
          <cell r="N8615" t="str">
            <v>984246089</v>
          </cell>
          <cell r="O8615" t="str">
            <v/>
          </cell>
          <cell r="P8615" t="str">
            <v>QUITO</v>
          </cell>
          <cell r="Q8615" t="str">
            <v>QUITO</v>
          </cell>
          <cell r="R8615" t="str">
            <v>PICHINCHA</v>
          </cell>
          <cell r="U8615" t="str">
            <v>FLEXNETUIO_LOCAL</v>
          </cell>
          <cell r="V8615">
            <v>1</v>
          </cell>
          <cell r="W8615">
            <v>1</v>
          </cell>
          <cell r="X8615" t="str">
            <v>FLEXNET ECUADOR - MOVISTAR</v>
          </cell>
          <cell r="Y8615" t="str">
            <v>CALLE 28 DE JUNIO S/N Y GARCIA MORENO ENTRADA LLANO GRANDE</v>
          </cell>
        </row>
        <row r="8616">
          <cell r="A8616" t="str">
            <v>2478843</v>
          </cell>
          <cell r="B8616">
            <v>484866</v>
          </cell>
          <cell r="C8616" t="str">
            <v>2478843</v>
          </cell>
          <cell r="D8616" t="str">
            <v>MDELIVERY</v>
          </cell>
          <cell r="E8616" t="str">
            <v>DESPACHO</v>
          </cell>
          <cell r="F8616" t="str">
            <v>NORMAL</v>
          </cell>
          <cell r="G8616" t="str">
            <v>TF90308</v>
          </cell>
          <cell r="H8616">
            <v>44917</v>
          </cell>
          <cell r="I8616" t="str">
            <v>ENTREGADO</v>
          </cell>
          <cell r="J8616">
            <v>44929</v>
          </cell>
          <cell r="K8616" t="str">
            <v>Magda Gamarra_ARVIEDO</v>
          </cell>
          <cell r="L8616" t="str">
            <v>Urdesa Circunvalacion sur 306 y todos los santos Aloha M</v>
          </cell>
          <cell r="M8616" t="str">
            <v>0993188298001</v>
          </cell>
          <cell r="N8616" t="str">
            <v>0992598352</v>
          </cell>
          <cell r="O8616" t="str">
            <v/>
          </cell>
          <cell r="P8616" t="str">
            <v>GUAYAQUIL</v>
          </cell>
          <cell r="Q8616" t="str">
            <v>GUAYAQUIL</v>
          </cell>
          <cell r="R8616" t="str">
            <v>GUAYAS</v>
          </cell>
          <cell r="T8616" t="str">
            <v>FLEXTRANS GYE</v>
          </cell>
          <cell r="U8616" t="str">
            <v>FLEXNETUIO_GYE</v>
          </cell>
          <cell r="V8616">
            <v>1</v>
          </cell>
          <cell r="W8616">
            <v>1</v>
          </cell>
          <cell r="X8616" t="str">
            <v>FLEXNET ECUADOR - MDELIVERY</v>
          </cell>
          <cell r="Y8616" t="str">
            <v>CALLE 28 DE JUNIO S/N Y GARCIA MORENO ENTRADA LLANO GRANDE</v>
          </cell>
        </row>
        <row r="8617">
          <cell r="A8617" t="str">
            <v>2478818</v>
          </cell>
          <cell r="B8617">
            <v>484856</v>
          </cell>
          <cell r="C8617" t="str">
            <v>2478818</v>
          </cell>
          <cell r="D8617" t="str">
            <v>MDELIVERY</v>
          </cell>
          <cell r="E8617" t="str">
            <v>DESPACHO</v>
          </cell>
          <cell r="F8617" t="str">
            <v>NORMAL</v>
          </cell>
          <cell r="G8617" t="str">
            <v>031080002478818/031080024788181</v>
          </cell>
          <cell r="H8617">
            <v>44917</v>
          </cell>
          <cell r="I8617" t="str">
            <v>ENTREGADO</v>
          </cell>
          <cell r="J8617">
            <v>44931</v>
          </cell>
          <cell r="K8617" t="str">
            <v>KARINA VIMOS_ASOCIACION DE PROFESORES DE LA ESCUELA SUPERIOR PO</v>
          </cell>
          <cell r="L8617" t="str">
            <v xml:space="preserve"> CHIMBORAZO RIOBAMBA PANAMERICANA SUR KM 1 1 2 OFICINAS DE LA ASO N A POLITECNICA OFICINAS DE LA ASO </v>
          </cell>
          <cell r="M8617" t="str">
            <v>0691703797001</v>
          </cell>
          <cell r="N8617" t="str">
            <v>0983316152</v>
          </cell>
          <cell r="O8617" t="str">
            <v/>
          </cell>
          <cell r="P8617" t="str">
            <v>RIOBAMBA</v>
          </cell>
          <cell r="Q8617" t="str">
            <v>RIOBAMBA</v>
          </cell>
          <cell r="R8617" t="str">
            <v>CHIMBORAZO</v>
          </cell>
          <cell r="T8617" t="str">
            <v>TRAMACO</v>
          </cell>
          <cell r="U8617" t="str">
            <v>FLEXNETUIO_PROVINCIA</v>
          </cell>
          <cell r="V8617">
            <v>1</v>
          </cell>
          <cell r="W8617">
            <v>1</v>
          </cell>
          <cell r="X8617" t="str">
            <v>FLEXNET ECUADOR - MDELIVERY</v>
          </cell>
          <cell r="Y8617" t="str">
            <v>CALLE 28 DE JUNIO S/N Y GARCIA MORENO ENTRADA LLANO GRANDE</v>
          </cell>
        </row>
        <row r="8618">
          <cell r="A8618" t="str">
            <v>98762305</v>
          </cell>
          <cell r="B8618">
            <v>484793</v>
          </cell>
          <cell r="C8618" t="str">
            <v>98762305</v>
          </cell>
          <cell r="D8618" t="str">
            <v>HYCITE</v>
          </cell>
          <cell r="E8618" t="str">
            <v>DESPACHO</v>
          </cell>
          <cell r="F8618" t="str">
            <v>NORMAL</v>
          </cell>
          <cell r="G8618" t="str">
            <v>031002004127407</v>
          </cell>
          <cell r="H8618">
            <v>44917</v>
          </cell>
          <cell r="I8618" t="str">
            <v>ENTREGADO</v>
          </cell>
          <cell r="J8618">
            <v>44930</v>
          </cell>
          <cell r="K8618" t="str">
            <v>BEATRIZ SALAN</v>
          </cell>
          <cell r="L8618" t="str">
            <v>MANUEL QUIROGA Y PEDRO VICENTE MALDONADO SEGUNDA CASA PUERTA Y REGILLAS NEGRAS EL PUYO//CUMANDA EL PUYO 160101 PASTAZA</v>
          </cell>
          <cell r="M8618" t="str">
            <v/>
          </cell>
          <cell r="N8618" t="str">
            <v>0987577499</v>
          </cell>
          <cell r="O8618" t="str">
            <v>0987577499</v>
          </cell>
          <cell r="P8618" t="str">
            <v>160101</v>
          </cell>
          <cell r="Q8618" t="str">
            <v>PUYO</v>
          </cell>
          <cell r="R8618" t="str">
            <v>PASTAZA</v>
          </cell>
          <cell r="S8618" t="str">
            <v>PUYO</v>
          </cell>
          <cell r="T8618" t="str">
            <v>TRAMACO</v>
          </cell>
          <cell r="U8618" t="str">
            <v>FLEXNETUIO_PROVINCIA</v>
          </cell>
          <cell r="V8618">
            <v>1</v>
          </cell>
          <cell r="W8618">
            <v>10.5</v>
          </cell>
          <cell r="X8618" t="str">
            <v>HYCITE QUITO</v>
          </cell>
          <cell r="Y8618" t="str">
            <v>FLEX NET CALLE 28 DE JUNIO S/N Y GARCIA MORENO ENTRADA LLANO GRANDE</v>
          </cell>
        </row>
        <row r="8619">
          <cell r="A8619" t="str">
            <v>98763479</v>
          </cell>
          <cell r="B8619">
            <v>484802</v>
          </cell>
          <cell r="C8619" t="str">
            <v>98763479</v>
          </cell>
          <cell r="D8619" t="str">
            <v>HYCITE</v>
          </cell>
          <cell r="E8619" t="str">
            <v>DESPACHO</v>
          </cell>
          <cell r="F8619" t="str">
            <v>NORMAL</v>
          </cell>
          <cell r="G8619" t="str">
            <v>031002004127410</v>
          </cell>
          <cell r="H8619">
            <v>44917</v>
          </cell>
          <cell r="I8619" t="str">
            <v>ENTREGADO</v>
          </cell>
          <cell r="J8619">
            <v>44931</v>
          </cell>
          <cell r="K8619" t="str">
            <v>PAULA CUENCA</v>
          </cell>
          <cell r="L8619" t="str">
            <v>GARCIA MORENO RESTAURANTE EL CONQUISTADO PLAZA CENTRAL JUNTO A LA IGLESIA DEL CIS LOJA / 24 DE ABRIL EL CISNE 110118 LOJA</v>
          </cell>
          <cell r="N8619" t="str">
            <v>0990351766</v>
          </cell>
          <cell r="O8619" t="str">
            <v>0990351766</v>
          </cell>
          <cell r="P8619" t="str">
            <v>110118</v>
          </cell>
          <cell r="Q8619" t="str">
            <v>LOJA</v>
          </cell>
          <cell r="R8619" t="str">
            <v>LOJA</v>
          </cell>
          <cell r="S8619" t="str">
            <v>EL CISNE - GUALEL - EL RODEO</v>
          </cell>
          <cell r="T8619" t="str">
            <v>TRAMACO</v>
          </cell>
          <cell r="U8619" t="str">
            <v>FLEXNETUIO_PROVINCIA</v>
          </cell>
          <cell r="V8619">
            <v>1</v>
          </cell>
          <cell r="W8619">
            <v>11.7</v>
          </cell>
          <cell r="X8619" t="str">
            <v>HYCITE QUITO</v>
          </cell>
          <cell r="Y8619" t="str">
            <v>FLEX NET CALLE 28 DE JUNIO S/N Y GARCIA MORENO ENTRADA LLANO GRANDE</v>
          </cell>
        </row>
        <row r="8620">
          <cell r="A8620" t="str">
            <v>98757785</v>
          </cell>
          <cell r="B8620">
            <v>484774</v>
          </cell>
          <cell r="C8620" t="str">
            <v>98757785</v>
          </cell>
          <cell r="D8620" t="str">
            <v>HYCITE</v>
          </cell>
          <cell r="E8620" t="str">
            <v>DESPACHO</v>
          </cell>
          <cell r="F8620" t="str">
            <v>NORMAL</v>
          </cell>
          <cell r="G8620" t="str">
            <v>031002004127399</v>
          </cell>
          <cell r="H8620">
            <v>44917</v>
          </cell>
          <cell r="I8620" t="str">
            <v>ENTREGADO</v>
          </cell>
          <cell r="J8620">
            <v>44929</v>
          </cell>
          <cell r="K8620" t="str">
            <v>JONATHAN CASTRO</v>
          </cell>
          <cell r="L8620" t="str">
            <v>RICAURTE VIA COLUMA RECINTO SAN ISIDRO MARGEN IZQUIERDO UNDONETA//SAN ISIDRO RICAURTE 120203 LOS RIOS</v>
          </cell>
          <cell r="M8620" t="str">
            <v/>
          </cell>
          <cell r="N8620" t="str">
            <v>0991822392 / 939385650</v>
          </cell>
          <cell r="O8620" t="str">
            <v>0991822392 / 939385650</v>
          </cell>
          <cell r="P8620" t="str">
            <v>120203</v>
          </cell>
          <cell r="Q8620" t="str">
            <v>URDANETA</v>
          </cell>
          <cell r="R8620" t="str">
            <v>LOS RIOS</v>
          </cell>
          <cell r="S8620" t="str">
            <v>RICAURTE - LA HOJITA</v>
          </cell>
          <cell r="T8620" t="str">
            <v>TRAMACO</v>
          </cell>
          <cell r="U8620" t="str">
            <v>FLEXNETUIO_PROVINCIA</v>
          </cell>
          <cell r="V8620">
            <v>1</v>
          </cell>
          <cell r="W8620">
            <v>9.8000000000000007</v>
          </cell>
          <cell r="X8620" t="str">
            <v>HYCITE QUITO</v>
          </cell>
          <cell r="Y8620" t="str">
            <v>FLEX NET CALLE 28 DE JUNIO S/N Y GARCIA MORENO ENTRADA LLANO GRANDE</v>
          </cell>
        </row>
        <row r="8621">
          <cell r="A8621" t="str">
            <v>98751819</v>
          </cell>
          <cell r="B8621">
            <v>484734</v>
          </cell>
          <cell r="C8621" t="str">
            <v>98751819</v>
          </cell>
          <cell r="D8621" t="str">
            <v>HYCITE</v>
          </cell>
          <cell r="E8621" t="str">
            <v>DESPACHO</v>
          </cell>
          <cell r="F8621" t="str">
            <v>NORMAL</v>
          </cell>
          <cell r="G8621" t="str">
            <v>TFQ90236 / TFQ91266 / ITQ4296</v>
          </cell>
          <cell r="H8621">
            <v>44917</v>
          </cell>
          <cell r="I8621" t="str">
            <v>ENTREGADO</v>
          </cell>
          <cell r="J8621">
            <v>44935</v>
          </cell>
          <cell r="K8621" t="str">
            <v>JIMENA DEL PILAR FLORES AMORES</v>
          </cell>
          <cell r="L8621" t="str">
            <v>PASAJE N3 CASA E16-11 Y CALLE ANGELA VIVERO CAMAÑO, LA CASA QUEDA ALADO DE LA ESXCUELA REPUBLICA DE ALEMANIA PARA MAYOR GUIA SE PUEDEN DIRIGIR DESDE EL COLISEO RUMIÑAHUI DE QUITO HACIA EL TREBOL, ANTE</v>
          </cell>
          <cell r="N8621" t="str">
            <v>0996268019 / 9095093103</v>
          </cell>
          <cell r="O8621" t="str">
            <v>0996268019 / 9095093103</v>
          </cell>
          <cell r="P8621" t="str">
            <v>170608</v>
          </cell>
          <cell r="Q8621" t="str">
            <v>QUITO</v>
          </cell>
          <cell r="R8621" t="str">
            <v>PICHINCHA</v>
          </cell>
          <cell r="S8621" t="str">
            <v>QUITO</v>
          </cell>
          <cell r="T8621" t="str">
            <v>FLEXTRANS UIO</v>
          </cell>
          <cell r="U8621" t="str">
            <v>FLEXNETUIO_LOCAL</v>
          </cell>
          <cell r="V8621">
            <v>1</v>
          </cell>
          <cell r="W8621">
            <v>13.7</v>
          </cell>
          <cell r="X8621" t="str">
            <v>HYCITE QUITO</v>
          </cell>
          <cell r="Y8621" t="str">
            <v>FLEX NET CALLE 28 DE JUNIO S/N Y GARCIA MORENO ENTRADA LLANO GRANDE</v>
          </cell>
        </row>
        <row r="8622">
          <cell r="A8622" t="str">
            <v>98753027</v>
          </cell>
          <cell r="B8622">
            <v>484741</v>
          </cell>
          <cell r="C8622" t="str">
            <v>98753027</v>
          </cell>
          <cell r="D8622" t="str">
            <v>HYCITE</v>
          </cell>
          <cell r="E8622" t="str">
            <v>DESPACHO</v>
          </cell>
          <cell r="F8622" t="str">
            <v>NORMAL</v>
          </cell>
          <cell r="G8622" t="str">
            <v>IC3997</v>
          </cell>
          <cell r="H8622">
            <v>44917</v>
          </cell>
          <cell r="I8622" t="str">
            <v>ENTREGADO</v>
          </cell>
          <cell r="J8622">
            <v>44929</v>
          </cell>
          <cell r="K8622" t="str">
            <v>LUCIANO QUITO</v>
          </cell>
          <cell r="L8622" t="str">
            <v>CALLE 5 JUNIO Y 24 DE MAYO CALLE TIGMA REJAS NEGRAS CASA 2 PISOS A 1 CUADRA DE CUENCA CAA,ARIBAMBA 010204 AZUAY</v>
          </cell>
          <cell r="N8622" t="str">
            <v>0963136946</v>
          </cell>
          <cell r="O8622" t="str">
            <v>0963136946</v>
          </cell>
          <cell r="P8622" t="str">
            <v>010204</v>
          </cell>
          <cell r="Q8622" t="str">
            <v>CUENCA</v>
          </cell>
          <cell r="R8622" t="str">
            <v>AZUAY</v>
          </cell>
          <cell r="S8622" t="str">
            <v>CUENCA</v>
          </cell>
          <cell r="T8622" t="str">
            <v>ITSACOURIER</v>
          </cell>
          <cell r="U8622" t="str">
            <v>FLEXNETUIO_PROVINCIA</v>
          </cell>
          <cell r="V8622">
            <v>2</v>
          </cell>
          <cell r="W8622">
            <v>16.8</v>
          </cell>
          <cell r="X8622" t="str">
            <v>HYCITE QUITO</v>
          </cell>
          <cell r="Y8622" t="str">
            <v>FLEX NET CALLE 28 DE JUNIO S/N Y GARCIA MORENO ENTRADA LLANO GRANDE</v>
          </cell>
        </row>
        <row r="8623">
          <cell r="A8623" t="str">
            <v>98753420</v>
          </cell>
          <cell r="B8623">
            <v>484747</v>
          </cell>
          <cell r="C8623" t="str">
            <v>98753420</v>
          </cell>
          <cell r="D8623" t="str">
            <v>HYCITE</v>
          </cell>
          <cell r="E8623" t="str">
            <v>DESPACHO</v>
          </cell>
          <cell r="F8623" t="str">
            <v>NORMAL</v>
          </cell>
          <cell r="G8623" t="str">
            <v>031002004127384/031002004150091</v>
          </cell>
          <cell r="H8623">
            <v>44917</v>
          </cell>
          <cell r="I8623" t="str">
            <v>ENTREGADO</v>
          </cell>
          <cell r="J8623">
            <v>44937</v>
          </cell>
          <cell r="K8623" t="str">
            <v>MARIA RIVERA</v>
          </cell>
          <cell r="L8623" t="str">
            <v>AV GUAYAQUIL Y QUITO CALZADO EL PUMA REFERECIA ALADO ALMACENES LA GONGA EL EMPALME VELASCO IBARRA (CAB. EL E 091501 GUAYAS</v>
          </cell>
          <cell r="N8623" t="str">
            <v>0994788260</v>
          </cell>
          <cell r="O8623" t="str">
            <v>0994788260</v>
          </cell>
          <cell r="P8623" t="str">
            <v>091501</v>
          </cell>
          <cell r="Q8623" t="str">
            <v>EL EMPALME</v>
          </cell>
          <cell r="R8623" t="str">
            <v>GUAYAS</v>
          </cell>
          <cell r="S8623" t="str">
            <v>VELASCO IBARRA (CAB. EL EMPALME) - EL PORVENIR</v>
          </cell>
          <cell r="T8623" t="str">
            <v>TRAMACO</v>
          </cell>
          <cell r="U8623" t="str">
            <v>FLEXNETUIO_PROVINCIA</v>
          </cell>
          <cell r="V8623">
            <v>1</v>
          </cell>
          <cell r="W8623">
            <v>10.6</v>
          </cell>
          <cell r="X8623" t="str">
            <v>HYCITE QUITO</v>
          </cell>
          <cell r="Y8623" t="str">
            <v>FLEX NET CALLE 28 DE JUNIO S/N Y GARCIA MORENO ENTRADA LLANO GRANDE</v>
          </cell>
        </row>
        <row r="8624">
          <cell r="A8624" t="str">
            <v>98753621</v>
          </cell>
          <cell r="B8624">
            <v>484751</v>
          </cell>
          <cell r="C8624" t="str">
            <v>98753621</v>
          </cell>
          <cell r="D8624" t="str">
            <v>HYCITE</v>
          </cell>
          <cell r="E8624" t="str">
            <v>DESPACHO</v>
          </cell>
          <cell r="F8624" t="str">
            <v>NORMAL</v>
          </cell>
          <cell r="G8624" t="str">
            <v>031002004127387</v>
          </cell>
          <cell r="H8624">
            <v>44917</v>
          </cell>
          <cell r="I8624" t="str">
            <v>ENTREGADO</v>
          </cell>
          <cell r="J8624">
            <v>44929</v>
          </cell>
          <cell r="K8624" t="str">
            <v>RODRIGO MARQUEZ</v>
          </cell>
          <cell r="L8624" t="str">
            <v>SECTOR LOS LAURELES A MEDIA CUADRA DE LA ALTA CASA BLANCA ZAMORA / BARRIO BUENA AVENTURA TIMBARA 190156 ZAMORA-CHINCHIPE</v>
          </cell>
          <cell r="N8624" t="str">
            <v>0998491752</v>
          </cell>
          <cell r="O8624" t="str">
            <v>0998491752</v>
          </cell>
          <cell r="P8624" t="str">
            <v>190101</v>
          </cell>
          <cell r="Q8624" t="str">
            <v>ZAMORA</v>
          </cell>
          <cell r="R8624" t="str">
            <v>ZAMORA CHINCHIPE</v>
          </cell>
          <cell r="S8624" t="str">
            <v>ZAMORA</v>
          </cell>
          <cell r="T8624" t="str">
            <v>TRAMACO</v>
          </cell>
          <cell r="U8624" t="str">
            <v>FLEXNETUIO_PROVINCIA</v>
          </cell>
          <cell r="V8624">
            <v>1</v>
          </cell>
          <cell r="W8624">
            <v>7.1</v>
          </cell>
          <cell r="X8624" t="str">
            <v>HYCITE QUITO</v>
          </cell>
          <cell r="Y8624" t="str">
            <v>FLEX NET CALLE 28 DE JUNIO S/N Y GARCIA MORENO ENTRADA LLANO GRANDE</v>
          </cell>
        </row>
        <row r="8625">
          <cell r="A8625" t="str">
            <v>98741260</v>
          </cell>
          <cell r="B8625">
            <v>484700</v>
          </cell>
          <cell r="C8625" t="str">
            <v>98741260</v>
          </cell>
          <cell r="D8625" t="str">
            <v>HYCITE</v>
          </cell>
          <cell r="E8625" t="str">
            <v>DESPACHO</v>
          </cell>
          <cell r="F8625" t="str">
            <v>NORMAL</v>
          </cell>
          <cell r="G8625" t="str">
            <v>031002004127358</v>
          </cell>
          <cell r="H8625">
            <v>44917</v>
          </cell>
          <cell r="I8625" t="str">
            <v>ENTREGADO</v>
          </cell>
          <cell r="J8625">
            <v>44937</v>
          </cell>
          <cell r="K8625" t="str">
            <v>JORGE CELI</v>
          </cell>
          <cell r="L8625" t="str">
            <v>BARRIO BOLIVAR, SHIRICULAPO Y CATACOCHA CASA ESQUINERA PALTAS LOURDES 110301 LOJA</v>
          </cell>
          <cell r="M8625" t="str">
            <v/>
          </cell>
          <cell r="N8625" t="str">
            <v>0991530741</v>
          </cell>
          <cell r="O8625" t="str">
            <v>0991530741</v>
          </cell>
          <cell r="P8625" t="str">
            <v>110301</v>
          </cell>
          <cell r="Q8625" t="str">
            <v>PALTAS</v>
          </cell>
          <cell r="R8625" t="str">
            <v>LOJA</v>
          </cell>
          <cell r="S8625" t="str">
            <v>CATACOCHA - LAS COCHAS</v>
          </cell>
          <cell r="T8625" t="str">
            <v>TRAMACO</v>
          </cell>
          <cell r="U8625" t="str">
            <v>FLEXNETUIO_PROVINCIA</v>
          </cell>
          <cell r="V8625">
            <v>1</v>
          </cell>
          <cell r="W8625">
            <v>11.6</v>
          </cell>
          <cell r="X8625" t="str">
            <v>HYCITE QUITO</v>
          </cell>
          <cell r="Y8625" t="str">
            <v>FLEX NET CALLE 28 DE JUNIO S/N Y GARCIA MORENO ENTRADA LLANO GRANDE</v>
          </cell>
        </row>
        <row r="8626">
          <cell r="A8626" t="str">
            <v>414464812</v>
          </cell>
          <cell r="B8626">
            <v>484651</v>
          </cell>
          <cell r="C8626" t="str">
            <v>414464812</v>
          </cell>
          <cell r="D8626" t="str">
            <v>FLEXTUENTI</v>
          </cell>
          <cell r="E8626" t="str">
            <v>DESPACHO</v>
          </cell>
          <cell r="F8626" t="str">
            <v>NORMAL</v>
          </cell>
          <cell r="G8626" t="str">
            <v>031080414464812</v>
          </cell>
          <cell r="H8626">
            <v>44917</v>
          </cell>
          <cell r="I8626" t="str">
            <v>ENTREGADO</v>
          </cell>
          <cell r="J8626">
            <v>44930</v>
          </cell>
          <cell r="K8626" t="str">
            <v>Erick Diaz</v>
          </cell>
          <cell r="L8626" t="str">
            <v>MANTA  AV 40  SN  AV CIRCUNVALACION</v>
          </cell>
          <cell r="M8626" t="str">
            <v>1724955297</v>
          </cell>
          <cell r="N8626" t="str">
            <v>0994145143/0983518099</v>
          </cell>
          <cell r="O8626" t="str">
            <v/>
          </cell>
          <cell r="P8626" t="str">
            <v>MANTA</v>
          </cell>
          <cell r="Q8626" t="str">
            <v>MANTA</v>
          </cell>
          <cell r="R8626" t="str">
            <v>MANABI</v>
          </cell>
          <cell r="T8626" t="str">
            <v>TRAMACO</v>
          </cell>
          <cell r="U8626" t="str">
            <v>FLEXNETUIO_PROVINCIA</v>
          </cell>
          <cell r="V8626">
            <v>1</v>
          </cell>
          <cell r="W8626">
            <v>1</v>
          </cell>
          <cell r="X8626" t="str">
            <v>FLEXNET ECUADOR - FLEXTUENTI</v>
          </cell>
          <cell r="Y8626" t="str">
            <v>CALLE 28 DE JUNIO S/N Y GARCIA MORENO ENTRADA LLANO GRANDE</v>
          </cell>
        </row>
        <row r="8627">
          <cell r="A8627" t="str">
            <v>414466723</v>
          </cell>
          <cell r="B8627">
            <v>484663</v>
          </cell>
          <cell r="C8627" t="str">
            <v>414466723</v>
          </cell>
          <cell r="D8627" t="str">
            <v>FLEXTUENTI</v>
          </cell>
          <cell r="E8627" t="str">
            <v>DESPACHO</v>
          </cell>
          <cell r="F8627" t="str">
            <v>NORMAL</v>
          </cell>
          <cell r="G8627" t="str">
            <v>031080414466723</v>
          </cell>
          <cell r="H8627">
            <v>44917</v>
          </cell>
          <cell r="I8627" t="str">
            <v>ENTREGADO</v>
          </cell>
          <cell r="J8627">
            <v>44929</v>
          </cell>
          <cell r="K8627" t="str">
            <v>Paola Melissa Loor Loor</v>
          </cell>
          <cell r="L8627" t="str">
            <v>VALENCIA   CALLE SUCRE SN VIA CHIPE</v>
          </cell>
          <cell r="M8627" t="str">
            <v>1206899674</v>
          </cell>
          <cell r="N8627" t="str">
            <v>0985368155/0978740172</v>
          </cell>
          <cell r="O8627" t="str">
            <v/>
          </cell>
          <cell r="P8627" t="str">
            <v>VALENCIA</v>
          </cell>
          <cell r="Q8627" t="str">
            <v>VALENCIA</v>
          </cell>
          <cell r="R8627" t="str">
            <v>LOS RIOS</v>
          </cell>
          <cell r="T8627" t="str">
            <v>TRAMACO</v>
          </cell>
          <cell r="U8627" t="str">
            <v>FLEXNETUIO_PROVINCIA</v>
          </cell>
          <cell r="V8627">
            <v>1</v>
          </cell>
          <cell r="W8627">
            <v>1</v>
          </cell>
          <cell r="X8627" t="str">
            <v>FLEXNET ECUADOR - FLEXTUENTI</v>
          </cell>
          <cell r="Y8627" t="str">
            <v>CALLE 28 DE JUNIO S/N Y GARCIA MORENO ENTRADA LLANO GRANDE</v>
          </cell>
        </row>
        <row r="8628">
          <cell r="A8628" t="str">
            <v>4756471</v>
          </cell>
          <cell r="B8628">
            <v>484616</v>
          </cell>
          <cell r="C8628" t="str">
            <v>4756471</v>
          </cell>
          <cell r="D8628" t="str">
            <v>MDELIVERY</v>
          </cell>
          <cell r="E8628" t="str">
            <v>DESPACHO</v>
          </cell>
          <cell r="F8628" t="str">
            <v>NORMAL</v>
          </cell>
          <cell r="G8628" t="str">
            <v>031080004756471</v>
          </cell>
          <cell r="H8628">
            <v>44917</v>
          </cell>
          <cell r="I8628" t="str">
            <v>ENTREGADO</v>
          </cell>
          <cell r="J8628">
            <v>44931</v>
          </cell>
          <cell r="K8628" t="str">
            <v>MARIA GABRIELA ALVARADO CALLE</v>
          </cell>
          <cell r="L8628" t="str">
            <v>CANARIBAMBA CALLE JUAN JOSE FLORES  SN  Y LIZARDO GARCIA</v>
          </cell>
          <cell r="M8628" t="str">
            <v>0104207923</v>
          </cell>
          <cell r="N8628" t="str">
            <v>0958940472</v>
          </cell>
          <cell r="O8628" t="str">
            <v>0958940472</v>
          </cell>
          <cell r="P8628" t="str">
            <v>010104</v>
          </cell>
          <cell r="Q8628" t="str">
            <v>CUENCA</v>
          </cell>
          <cell r="R8628" t="str">
            <v>AZUAY</v>
          </cell>
          <cell r="S8628" t="str">
            <v>CUENCA</v>
          </cell>
          <cell r="T8628" t="str">
            <v>TRAMACO</v>
          </cell>
          <cell r="U8628" t="str">
            <v>FLEXNETUIO_PROVINCIA</v>
          </cell>
          <cell r="V8628">
            <v>1</v>
          </cell>
          <cell r="W8628">
            <v>1</v>
          </cell>
          <cell r="X8628" t="str">
            <v>FLEXNET ECUADOR - MDELIVERY</v>
          </cell>
          <cell r="Y8628" t="str">
            <v>CALLE 28 DE JUNIO S/N Y GARCIA MORENO ENTRADA LLANO GRANDE</v>
          </cell>
        </row>
        <row r="8629">
          <cell r="A8629" t="str">
            <v>4756407</v>
          </cell>
          <cell r="B8629">
            <v>484612</v>
          </cell>
          <cell r="C8629" t="str">
            <v>4756407</v>
          </cell>
          <cell r="D8629" t="str">
            <v>MDELIVERY</v>
          </cell>
          <cell r="E8629" t="str">
            <v>DESPACHO</v>
          </cell>
          <cell r="F8629" t="str">
            <v>NORMAL</v>
          </cell>
          <cell r="G8629" t="str">
            <v>031080004756407</v>
          </cell>
          <cell r="H8629">
            <v>44917</v>
          </cell>
          <cell r="I8629" t="str">
            <v>ENTREGADO</v>
          </cell>
          <cell r="J8629">
            <v>44931</v>
          </cell>
          <cell r="K8629" t="str">
            <v>GOEZ QUINONEZ GABRIELA MATILDE</v>
          </cell>
          <cell r="L8629" t="str">
            <v>SAN LORENZO AV ARMADA NACIONAL  SN  21 DE ABRIL</v>
          </cell>
          <cell r="M8629" t="str">
            <v>1003604319</v>
          </cell>
          <cell r="N8629" t="str">
            <v>0996536815</v>
          </cell>
          <cell r="O8629" t="str">
            <v>0988119005</v>
          </cell>
          <cell r="P8629" t="str">
            <v>080501</v>
          </cell>
          <cell r="Q8629" t="str">
            <v>SAN LORENZO</v>
          </cell>
          <cell r="R8629" t="str">
            <v>ESMERALDAS</v>
          </cell>
          <cell r="S8629" t="str">
            <v>SAN LORENZO - LA FLORIDA - ANCON (PICHANGAL) (CAB. EN PALMA REAL) - MATAJE (CAB. EN SANTANDER)</v>
          </cell>
          <cell r="T8629" t="str">
            <v>TRAMACO</v>
          </cell>
          <cell r="U8629" t="str">
            <v>FLEXNETUIO_PROVINCIA</v>
          </cell>
          <cell r="V8629">
            <v>1</v>
          </cell>
          <cell r="W8629">
            <v>1</v>
          </cell>
          <cell r="X8629" t="str">
            <v>FLEXNET ECUADOR - MDELIVERY</v>
          </cell>
          <cell r="Y8629" t="str">
            <v>CALLE 28 DE JUNIO S/N Y GARCIA MORENO ENTRADA LLANO GRANDE</v>
          </cell>
        </row>
        <row r="8630">
          <cell r="A8630" t="str">
            <v>20003022994747</v>
          </cell>
          <cell r="B8630">
            <v>484439</v>
          </cell>
          <cell r="C8630" t="str">
            <v>20003022994747</v>
          </cell>
          <cell r="D8630" t="str">
            <v>CONECEL_REG</v>
          </cell>
          <cell r="E8630" t="str">
            <v>DESPACHO</v>
          </cell>
          <cell r="F8630" t="str">
            <v>NORMAL</v>
          </cell>
          <cell r="G8630" t="str">
            <v>EC5972</v>
          </cell>
          <cell r="H8630">
            <v>44916</v>
          </cell>
          <cell r="I8630" t="str">
            <v>COORDINADO</v>
          </cell>
          <cell r="J8630">
            <v>44936</v>
          </cell>
          <cell r="K8630" t="str">
            <v>MICHAEL JAVIER RODRIGUEZ</v>
          </cell>
          <cell r="L8630" t="str">
            <v xml:space="preserve">  QUITO/RUMIPAMBA AV AMERICA Y  BOBADILLA/ EN EL EDIFICIO  AMERICAS PARC DP 74/ /AL FRENTE DE LA PLAZA DE LA AMERICAS </v>
          </cell>
          <cell r="M8630" t="str">
            <v>1719652024</v>
          </cell>
          <cell r="N8630" t="str">
            <v>961163909</v>
          </cell>
          <cell r="P8630" t="str">
            <v>QUITO</v>
          </cell>
          <cell r="Q8630" t="str">
            <v>QUITO</v>
          </cell>
          <cell r="R8630" t="str">
            <v>PICHINCHA</v>
          </cell>
          <cell r="T8630" t="str">
            <v>EXPRESSCON</v>
          </cell>
          <cell r="U8630" t="str">
            <v>FLEXNETUIO_LOCAL</v>
          </cell>
          <cell r="V8630">
            <v>1</v>
          </cell>
          <cell r="W8630">
            <v>1</v>
          </cell>
          <cell r="X8630" t="str">
            <v>FLEXNET UIO</v>
          </cell>
          <cell r="Y8630" t="str">
            <v>FLEX NET CALLE 28 DE JUNIO S/N Y GARCIA MORENO ENTRADA LLANO GRANDE</v>
          </cell>
        </row>
        <row r="8631">
          <cell r="A8631" t="str">
            <v>20002979464873</v>
          </cell>
          <cell r="B8631">
            <v>484442</v>
          </cell>
          <cell r="C8631" t="str">
            <v>20002979464873</v>
          </cell>
          <cell r="D8631" t="str">
            <v>CONECEL_REG</v>
          </cell>
          <cell r="E8631" t="str">
            <v>DESPACHO</v>
          </cell>
          <cell r="F8631" t="str">
            <v>NORMAL</v>
          </cell>
          <cell r="G8631" t="str">
            <v>EC5975</v>
          </cell>
          <cell r="H8631">
            <v>44916</v>
          </cell>
          <cell r="I8631" t="str">
            <v>EN_TRANSITO</v>
          </cell>
          <cell r="J8631">
            <v>44943</v>
          </cell>
          <cell r="K8631" t="str">
            <v>WALTER ALBANO PAUCAR</v>
          </cell>
          <cell r="L8631" t="str">
            <v>QUITO SAN JUAN CALLE CALLE MEXICO NO: NN Y AV AVENIDA JOSE RIOFRIO NN</v>
          </cell>
          <cell r="M8631" t="str">
            <v>1750051276</v>
          </cell>
          <cell r="N8631" t="str">
            <v>0998644128 025127929</v>
          </cell>
          <cell r="P8631" t="str">
            <v>QUITO</v>
          </cell>
          <cell r="Q8631" t="str">
            <v>QUITO</v>
          </cell>
          <cell r="R8631" t="str">
            <v>PICHINCHA</v>
          </cell>
          <cell r="T8631" t="str">
            <v>EXPRESSCON</v>
          </cell>
          <cell r="U8631" t="str">
            <v>FLEXNETUIO_LOCAL</v>
          </cell>
          <cell r="V8631">
            <v>1</v>
          </cell>
          <cell r="W8631">
            <v>1</v>
          </cell>
          <cell r="X8631" t="str">
            <v>FLEXNET UIO</v>
          </cell>
          <cell r="Y8631" t="str">
            <v>FLEX NET CALLE 28 DE JUNIO S/N Y GARCIA MORENO ENTRADA LLANO GRANDE</v>
          </cell>
        </row>
        <row r="8632">
          <cell r="A8632" t="str">
            <v>20002927506126</v>
          </cell>
          <cell r="B8632">
            <v>484444</v>
          </cell>
          <cell r="C8632" t="str">
            <v>20002927506126</v>
          </cell>
          <cell r="D8632" t="str">
            <v>CONECEL_REG</v>
          </cell>
          <cell r="E8632" t="str">
            <v>DESPACHO</v>
          </cell>
          <cell r="F8632" t="str">
            <v>NORMAL</v>
          </cell>
          <cell r="G8632" t="str">
            <v>EC5956</v>
          </cell>
          <cell r="H8632">
            <v>44916</v>
          </cell>
          <cell r="I8632" t="str">
            <v>INCIDENCIA</v>
          </cell>
          <cell r="J8632">
            <v>44933</v>
          </cell>
          <cell r="K8632" t="str">
            <v>DIEGO MARCELO ARGUELLO</v>
          </cell>
          <cell r="L8632" t="str">
            <v>QUITO COTOCOLLAO CALLE MANUEL GUIZADO OE 8-59 Y AV ALVARADO PEDRO EN LA ESQUINA</v>
          </cell>
          <cell r="M8632" t="str">
            <v>1708203375</v>
          </cell>
          <cell r="N8632" t="str">
            <v>0984660354 0958899324</v>
          </cell>
          <cell r="P8632" t="str">
            <v>QUITO</v>
          </cell>
          <cell r="Q8632" t="str">
            <v>QUITO</v>
          </cell>
          <cell r="R8632" t="str">
            <v>PICHINCHA</v>
          </cell>
          <cell r="T8632" t="str">
            <v>EXPRESSCON</v>
          </cell>
          <cell r="U8632" t="str">
            <v>FLEXNETUIO_LOCAL</v>
          </cell>
          <cell r="V8632">
            <v>1</v>
          </cell>
          <cell r="W8632">
            <v>1</v>
          </cell>
          <cell r="X8632" t="str">
            <v>FLEXNET UIO</v>
          </cell>
          <cell r="Y8632" t="str">
            <v>FLEX NET CALLE 28 DE JUNIO S/N Y GARCIA MORENO ENTRADA LLANO GRANDE</v>
          </cell>
        </row>
        <row r="8633">
          <cell r="A8633" t="str">
            <v>4754460</v>
          </cell>
          <cell r="B8633">
            <v>484397</v>
          </cell>
          <cell r="C8633" t="str">
            <v>4754460</v>
          </cell>
          <cell r="D8633" t="str">
            <v>MDELIVERY</v>
          </cell>
          <cell r="E8633" t="str">
            <v>DESPACHO</v>
          </cell>
          <cell r="F8633" t="str">
            <v>NORMAL</v>
          </cell>
          <cell r="G8633" t="str">
            <v>TF90145</v>
          </cell>
          <cell r="H8633">
            <v>44916</v>
          </cell>
          <cell r="I8633" t="str">
            <v>ENTREGADO</v>
          </cell>
          <cell r="J8633">
            <v>44929</v>
          </cell>
          <cell r="K8633" t="str">
            <v>HENRY MORIS BAJAA CALERO</v>
          </cell>
          <cell r="L8633" t="str">
            <v>XIMENA LA FLORESTA III AV 25 DE JULIO MZ A1 VILLA 14</v>
          </cell>
          <cell r="M8633" t="str">
            <v>0919987867</v>
          </cell>
          <cell r="N8633" t="str">
            <v>0984866962</v>
          </cell>
          <cell r="P8633" t="str">
            <v>090107</v>
          </cell>
          <cell r="Q8633" t="str">
            <v>GUAYAQUIL</v>
          </cell>
          <cell r="R8633" t="str">
            <v>GUAYAS</v>
          </cell>
          <cell r="S8633" t="str">
            <v>GUAYAQUIL</v>
          </cell>
          <cell r="T8633" t="str">
            <v>FLEXTRANS GYE</v>
          </cell>
          <cell r="U8633" t="str">
            <v>FLEXNETUIO_GYE</v>
          </cell>
          <cell r="V8633">
            <v>1</v>
          </cell>
          <cell r="W8633">
            <v>1</v>
          </cell>
          <cell r="X8633" t="str">
            <v>FLEXNET ECUADOR - MDELIVERY</v>
          </cell>
          <cell r="Y8633" t="str">
            <v>CALLE 28 DE JUNIO S/N Y GARCIA MORENO ENTRADA LLANO GRANDE</v>
          </cell>
        </row>
        <row r="8634">
          <cell r="A8634" t="str">
            <v>4746695</v>
          </cell>
          <cell r="B8634">
            <v>484100</v>
          </cell>
          <cell r="C8634" t="str">
            <v>4746695</v>
          </cell>
          <cell r="D8634" t="str">
            <v>MDELIVERY</v>
          </cell>
          <cell r="E8634" t="str">
            <v>DESPACHO</v>
          </cell>
          <cell r="F8634" t="str">
            <v>DERIVADO PICK UP</v>
          </cell>
          <cell r="G8634" t="str">
            <v>031080004746695</v>
          </cell>
          <cell r="H8634">
            <v>44916</v>
          </cell>
          <cell r="I8634" t="str">
            <v>ENTREGADO</v>
          </cell>
          <cell r="J8634">
            <v>44931</v>
          </cell>
          <cell r="K8634" t="str">
            <v>BYRON IVAN CHICHANDE MORALES</v>
          </cell>
          <cell r="L8634" t="str">
            <v>OFICINA TRAMACO PUNTO DE ATENCION VIA DAULE</v>
          </cell>
          <cell r="M8634" t="str">
            <v>0919065367</v>
          </cell>
          <cell r="N8634" t="str">
            <v>0987820341</v>
          </cell>
          <cell r="O8634" t="str">
            <v>0968036183</v>
          </cell>
          <cell r="P8634" t="str">
            <v>GUAYAQUIL</v>
          </cell>
          <cell r="Q8634" t="str">
            <v>GUAYAQUIL</v>
          </cell>
          <cell r="R8634" t="str">
            <v>GUAYAS</v>
          </cell>
          <cell r="T8634" t="str">
            <v>TRAMACO</v>
          </cell>
          <cell r="U8634" t="str">
            <v>FLEXNETUIO_GYE</v>
          </cell>
          <cell r="V8634">
            <v>1</v>
          </cell>
          <cell r="W8634">
            <v>1</v>
          </cell>
          <cell r="X8634" t="str">
            <v>FLEXNET ECUADOR - MDELIVERY</v>
          </cell>
          <cell r="Y8634" t="str">
            <v>CALLE 28 DE JUNIO S/N Y GARCIA MORENO ENTRADA LLANO GRANDE</v>
          </cell>
        </row>
        <row r="8635">
          <cell r="A8635" t="str">
            <v>98760522</v>
          </cell>
          <cell r="B8635">
            <v>484066</v>
          </cell>
          <cell r="C8635" t="str">
            <v>98760522</v>
          </cell>
          <cell r="D8635" t="str">
            <v>HYCITE</v>
          </cell>
          <cell r="E8635" t="str">
            <v>DESPACHO</v>
          </cell>
          <cell r="F8635" t="str">
            <v>NORMAL</v>
          </cell>
          <cell r="G8635" t="str">
            <v>031002004124306</v>
          </cell>
          <cell r="H8635">
            <v>44916</v>
          </cell>
          <cell r="I8635" t="str">
            <v>ENTREGADO</v>
          </cell>
          <cell r="J8635">
            <v>44930</v>
          </cell>
          <cell r="K8635" t="str">
            <v>ESPERANZA CARPIO</v>
          </cell>
          <cell r="L8635" t="str">
            <v>CDL DOVEO JARAMILLO Y VALLE SAGRARIO JUNTO AL LABORATORIO SAN GABRIEL LOJA //VILCABAMBA VILCABAMBA (VICTORIA / C 110119 LOJA</v>
          </cell>
          <cell r="M8635" t="str">
            <v/>
          </cell>
          <cell r="N8635" t="str">
            <v>0985069328 / 985069309</v>
          </cell>
          <cell r="O8635" t="str">
            <v>0985069328 / 985069309</v>
          </cell>
          <cell r="P8635" t="str">
            <v>110119</v>
          </cell>
          <cell r="Q8635" t="str">
            <v>LOJA</v>
          </cell>
          <cell r="R8635" t="str">
            <v>LOJA</v>
          </cell>
          <cell r="S8635" t="str">
            <v>SAN PEDRO DE VILCABAMBA - VILCABAMBA (VICTORIA)</v>
          </cell>
          <cell r="T8635" t="str">
            <v>TRAMACO</v>
          </cell>
          <cell r="U8635" t="str">
            <v>FLEXNETUIO_PROVINCIA</v>
          </cell>
          <cell r="V8635">
            <v>1</v>
          </cell>
          <cell r="W8635">
            <v>4.5</v>
          </cell>
          <cell r="X8635" t="str">
            <v>HYCITE QUITO</v>
          </cell>
          <cell r="Y8635" t="str">
            <v>FLEX NET CALLE 28 DE JUNIO S/N Y GARCIA MORENO ENTRADA LLANO GRANDE</v>
          </cell>
        </row>
        <row r="8636">
          <cell r="A8636" t="str">
            <v>98761303</v>
          </cell>
          <cell r="B8636">
            <v>484069</v>
          </cell>
          <cell r="C8636" t="str">
            <v>98761303</v>
          </cell>
          <cell r="D8636" t="str">
            <v>HYCITE</v>
          </cell>
          <cell r="E8636" t="str">
            <v>DESPACHO</v>
          </cell>
          <cell r="F8636" t="str">
            <v>NORMAL</v>
          </cell>
          <cell r="G8636" t="str">
            <v>031002004124308</v>
          </cell>
          <cell r="H8636">
            <v>44916</v>
          </cell>
          <cell r="I8636" t="str">
            <v>ENTREGADO</v>
          </cell>
          <cell r="J8636">
            <v>44931</v>
          </cell>
          <cell r="K8636" t="str">
            <v>LUIS ALFONSO SALAZAR BERMEO</v>
          </cell>
          <cell r="L8636" t="str">
            <v>VIA DURAN TAMBO, LA TRONCAL, PROVINCIA C O LA TRONCAL LA TRONCAL 030301 CAA,AR</v>
          </cell>
          <cell r="N8636" t="str">
            <v>0993904511 /</v>
          </cell>
          <cell r="O8636" t="str">
            <v>0993904511 /</v>
          </cell>
          <cell r="P8636" t="str">
            <v>030301</v>
          </cell>
          <cell r="Q8636" t="str">
            <v>LA TRONCAL</v>
          </cell>
          <cell r="R8636" t="str">
            <v>CAÑAR</v>
          </cell>
          <cell r="S8636" t="str">
            <v>LA TRONCAL</v>
          </cell>
          <cell r="T8636" t="str">
            <v>TRAMACO</v>
          </cell>
          <cell r="U8636" t="str">
            <v>FLEXNETUIO_PROVINCIA</v>
          </cell>
          <cell r="V8636">
            <v>1</v>
          </cell>
          <cell r="W8636">
            <v>2.2999999999999998</v>
          </cell>
          <cell r="X8636" t="str">
            <v>HYCITE QUITO</v>
          </cell>
          <cell r="Y8636" t="str">
            <v>FLEX NET CALLE 28 DE JUNIO S/N Y GARCIA MORENO ENTRADA LLANO GRANDE</v>
          </cell>
        </row>
        <row r="8637">
          <cell r="A8637" t="str">
            <v>98741319</v>
          </cell>
          <cell r="B8637">
            <v>484023</v>
          </cell>
          <cell r="C8637" t="str">
            <v>98741319</v>
          </cell>
          <cell r="D8637" t="str">
            <v>HYCITE</v>
          </cell>
          <cell r="E8637" t="str">
            <v>DESPACHO</v>
          </cell>
          <cell r="F8637" t="str">
            <v>NORMAL</v>
          </cell>
          <cell r="G8637" t="str">
            <v>031002004124285.</v>
          </cell>
          <cell r="H8637">
            <v>44916</v>
          </cell>
          <cell r="I8637" t="str">
            <v>ENTREGADO</v>
          </cell>
          <cell r="J8637">
            <v>44929</v>
          </cell>
          <cell r="K8637" t="str">
            <v>KARINA GOMEZ</v>
          </cell>
          <cell r="L8637" t="str">
            <v>CIUDADELA EL PERIODISTA OY CLL 2 ATRAS ALCIDES PEZANTES MACHALA // SUR MACHALA 070604 EL ORO</v>
          </cell>
          <cell r="M8637" t="str">
            <v/>
          </cell>
          <cell r="N8637" t="str">
            <v>0979177132</v>
          </cell>
          <cell r="O8637" t="str">
            <v>0979177132</v>
          </cell>
          <cell r="P8637" t="str">
            <v>070604</v>
          </cell>
          <cell r="Q8637" t="str">
            <v>SANTA ROSA</v>
          </cell>
          <cell r="R8637" t="str">
            <v>EL ORO</v>
          </cell>
          <cell r="S8637" t="str">
            <v>BELLAVISTA - SAN AGUSTIN - LA AVANZADA - SAN ANTONIO - LAGUNA DE CANA - SAN AGUSTIN - SAN VICENTE O</v>
          </cell>
          <cell r="T8637" t="str">
            <v>TRAMACO</v>
          </cell>
          <cell r="U8637" t="str">
            <v>FLEXNETUIO_PROVINCIA</v>
          </cell>
          <cell r="V8637">
            <v>1</v>
          </cell>
          <cell r="W8637">
            <v>2.5</v>
          </cell>
          <cell r="X8637" t="str">
            <v>HYCITE QUITO</v>
          </cell>
          <cell r="Y8637" t="str">
            <v>FLEX NET CALLE 28 DE JUNIO S/N Y GARCIA MORENO ENTRADA LLANO GRANDE</v>
          </cell>
        </row>
        <row r="8638">
          <cell r="A8638" t="str">
            <v>98742050</v>
          </cell>
          <cell r="B8638">
            <v>484025</v>
          </cell>
          <cell r="C8638" t="str">
            <v>98742050</v>
          </cell>
          <cell r="D8638" t="str">
            <v>HYCITE</v>
          </cell>
          <cell r="E8638" t="str">
            <v>DESPACHO</v>
          </cell>
          <cell r="F8638" t="str">
            <v>NORMAL</v>
          </cell>
          <cell r="G8638" t="str">
            <v>031002004124287/031002004147753</v>
          </cell>
          <cell r="H8638">
            <v>44916</v>
          </cell>
          <cell r="I8638" t="str">
            <v>ENTREGADO</v>
          </cell>
          <cell r="J8638">
            <v>44931</v>
          </cell>
          <cell r="K8638" t="str">
            <v>CARLA ESPINOSA</v>
          </cell>
          <cell r="L8638" t="str">
            <v>PSJ AMISTAD Y SANTA ROSA TRAS POLIDEPORTIVO SAN JOSE ANTONIO ANTE-CENTRO SANTA MARTHA 100201 IMBABURA</v>
          </cell>
          <cell r="N8638" t="str">
            <v>0964099686</v>
          </cell>
          <cell r="O8638" t="str">
            <v>0964099686</v>
          </cell>
          <cell r="P8638" t="str">
            <v>100201</v>
          </cell>
          <cell r="Q8638" t="str">
            <v>OTAVALO</v>
          </cell>
          <cell r="R8638" t="str">
            <v>IMBABURA</v>
          </cell>
          <cell r="S8638" t="str">
            <v>OTAVALO</v>
          </cell>
          <cell r="T8638" t="str">
            <v>TRAMACO</v>
          </cell>
          <cell r="U8638" t="str">
            <v>FLEXNETUIO_PROVINCIA</v>
          </cell>
          <cell r="V8638">
            <v>1</v>
          </cell>
          <cell r="W8638">
            <v>7.1</v>
          </cell>
          <cell r="X8638" t="str">
            <v>HYCITE QUITO</v>
          </cell>
          <cell r="Y8638" t="str">
            <v>FLEX NET CALLE 28 DE JUNIO S/N Y GARCIA MORENO ENTRADA LLANO GRANDE</v>
          </cell>
        </row>
        <row r="8639">
          <cell r="A8639" t="str">
            <v>GAR5376</v>
          </cell>
          <cell r="B8639">
            <v>483744</v>
          </cell>
          <cell r="C8639" t="str">
            <v>GAR5376</v>
          </cell>
          <cell r="D8639" t="str">
            <v>HYCITE</v>
          </cell>
          <cell r="E8639" t="str">
            <v>RETIRO</v>
          </cell>
          <cell r="F8639" t="str">
            <v>NORMAL</v>
          </cell>
          <cell r="G8639" t="str">
            <v>031001000228052</v>
          </cell>
          <cell r="H8639">
            <v>44916</v>
          </cell>
          <cell r="I8639" t="str">
            <v>ENTREGADO</v>
          </cell>
          <cell r="J8639">
            <v>44935</v>
          </cell>
          <cell r="K8639" t="str">
            <v>MARTIZA JEANNETH RAMIREZ</v>
          </cell>
          <cell r="L8639" t="str">
            <v>AV EL COOPERATIVISMO CALLE 1 MANZANA 13 PARADA DE BUSES RIO VERDE N 1 SANTO DOMINGO // SANTO DOMINGO  230112  230112 RIO VERDE  SANTO DOMINGO</v>
          </cell>
          <cell r="N8639" t="str">
            <v>99382109</v>
          </cell>
          <cell r="O8639" t="str">
            <v>99382109</v>
          </cell>
          <cell r="P8639" t="str">
            <v>230101</v>
          </cell>
          <cell r="Q8639" t="str">
            <v>SANTO DOMINGO</v>
          </cell>
          <cell r="R8639" t="str">
            <v>SANTO DOMINGO DE LOS TSACHILAS</v>
          </cell>
          <cell r="S8639" t="str">
            <v>SANTO DOMINGO DE LOS COLORADOS</v>
          </cell>
          <cell r="T8639" t="str">
            <v>TRAMACO</v>
          </cell>
          <cell r="U8639" t="str">
            <v>FLEXNETUIO_PROVINCIA</v>
          </cell>
          <cell r="V8639">
            <v>0</v>
          </cell>
          <cell r="W8639">
            <v>0</v>
          </cell>
          <cell r="X8639" t="str">
            <v>HYCITE QUITO</v>
          </cell>
          <cell r="Y8639" t="str">
            <v>FLEX NET CALLE 28 DE JUNIO S/N Y GARCIA MORENO ENTRADA LLANO GRANDE</v>
          </cell>
        </row>
        <row r="8640">
          <cell r="A8640" t="str">
            <v>GAR5381</v>
          </cell>
          <cell r="B8640">
            <v>483745</v>
          </cell>
          <cell r="C8640" t="str">
            <v>GAR5381</v>
          </cell>
          <cell r="D8640" t="str">
            <v>HYCITE</v>
          </cell>
          <cell r="E8640" t="str">
            <v>RETIRO</v>
          </cell>
          <cell r="F8640" t="str">
            <v>NORMAL</v>
          </cell>
          <cell r="G8640" t="str">
            <v>TFQ90075</v>
          </cell>
          <cell r="H8640">
            <v>44916</v>
          </cell>
          <cell r="I8640" t="str">
            <v>INCIDENCIA</v>
          </cell>
          <cell r="J8640">
            <v>44917</v>
          </cell>
          <cell r="K8640" t="str">
            <v>PILAR DEL ROSARIO USHINA SANGUCHO</v>
          </cell>
          <cell r="L8640" t="str">
            <v>CALLE OE14 532-31 Y CALLE 3 532C DETRASCOLEGIO LUIS FELIPE BORJA QUITO // SAN LUIS</v>
          </cell>
          <cell r="M8640" t="str">
            <v/>
          </cell>
          <cell r="N8640" t="str">
            <v>98674769</v>
          </cell>
          <cell r="O8640" t="str">
            <v>98674769</v>
          </cell>
          <cell r="P8640" t="str">
            <v>170301</v>
          </cell>
          <cell r="Q8640" t="str">
            <v>QUITO</v>
          </cell>
          <cell r="R8640" t="str">
            <v>PICHINCHA</v>
          </cell>
          <cell r="S8640" t="str">
            <v>QUITO</v>
          </cell>
          <cell r="T8640" t="str">
            <v>FLEXTRANS UIO</v>
          </cell>
          <cell r="U8640" t="str">
            <v>FLEXNETUIO_LOCAL</v>
          </cell>
          <cell r="V8640">
            <v>0</v>
          </cell>
          <cell r="W8640">
            <v>0</v>
          </cell>
          <cell r="X8640" t="str">
            <v>HYCITE QUITO</v>
          </cell>
          <cell r="Y8640" t="str">
            <v>FLEX NET CALLE 28 DE JUNIO S/N Y GARCIA MORENO ENTRADA LLANO GRANDE</v>
          </cell>
        </row>
        <row r="8641">
          <cell r="A8641" t="str">
            <v>GAR5397</v>
          </cell>
          <cell r="B8641">
            <v>483759</v>
          </cell>
          <cell r="C8641" t="str">
            <v>GAR5397</v>
          </cell>
          <cell r="D8641" t="str">
            <v>HYCITE</v>
          </cell>
          <cell r="E8641" t="str">
            <v>RETIRO</v>
          </cell>
          <cell r="F8641" t="str">
            <v>NORMAL</v>
          </cell>
          <cell r="G8641" t="str">
            <v>031001000228060</v>
          </cell>
          <cell r="H8641">
            <v>44916</v>
          </cell>
          <cell r="I8641" t="str">
            <v>ENTREGADO</v>
          </cell>
          <cell r="J8641">
            <v>44932</v>
          </cell>
          <cell r="K8641" t="str">
            <v>LUIS ALFONSO SALAZAR BERMEO</v>
          </cell>
          <cell r="L8641" t="str">
            <v>VIA DURAN TAMBO, LA TRONCAL, PROVINCIA CANAR CPDOGP PSTAN 030301</v>
          </cell>
          <cell r="N8641" t="str">
            <v>993904511</v>
          </cell>
          <cell r="O8641" t="str">
            <v>993904511</v>
          </cell>
          <cell r="P8641" t="str">
            <v>030101</v>
          </cell>
          <cell r="Q8641" t="str">
            <v>AZOGUES</v>
          </cell>
          <cell r="R8641" t="str">
            <v>CAÑAR</v>
          </cell>
          <cell r="S8641" t="str">
            <v>AZOGUES</v>
          </cell>
          <cell r="T8641" t="str">
            <v>TRAMACO</v>
          </cell>
          <cell r="U8641" t="str">
            <v>FLEXNETUIO_PROVINCIA</v>
          </cell>
          <cell r="V8641">
            <v>0</v>
          </cell>
          <cell r="W8641">
            <v>0</v>
          </cell>
          <cell r="X8641" t="str">
            <v>HYCITE QUITO</v>
          </cell>
          <cell r="Y8641" t="str">
            <v>FLEX NET CALLE 28 DE JUNIO S/N Y GARCIA MORENO ENTRADA LLANO GRANDE</v>
          </cell>
        </row>
        <row r="8642">
          <cell r="A8642" t="str">
            <v>GAR5375</v>
          </cell>
          <cell r="B8642">
            <v>483743</v>
          </cell>
          <cell r="C8642" t="str">
            <v>GAR5375</v>
          </cell>
          <cell r="D8642" t="str">
            <v>HYCITE</v>
          </cell>
          <cell r="E8642" t="str">
            <v>RETIRO</v>
          </cell>
          <cell r="F8642" t="str">
            <v>NORMAL</v>
          </cell>
          <cell r="G8642" t="str">
            <v>031001000228051</v>
          </cell>
          <cell r="H8642">
            <v>44916</v>
          </cell>
          <cell r="I8642" t="str">
            <v>ENTREGADO</v>
          </cell>
          <cell r="J8642">
            <v>44935</v>
          </cell>
          <cell r="K8642" t="str">
            <v>LIZARZABURU  CHIMBORAZO</v>
          </cell>
          <cell r="L8642" t="str">
            <v>ESMERALDAS 23-44  ENTRE LARREA Y COLON RIOBAMBA</v>
          </cell>
          <cell r="N8642" t="str">
            <v>98725885</v>
          </cell>
          <cell r="O8642" t="str">
            <v>98725885</v>
          </cell>
          <cell r="P8642" t="str">
            <v>060101</v>
          </cell>
          <cell r="Q8642" t="str">
            <v>RIOBAMBA</v>
          </cell>
          <cell r="R8642" t="str">
            <v>CHIMBORAZO</v>
          </cell>
          <cell r="S8642" t="str">
            <v>RIOBAMBA</v>
          </cell>
          <cell r="T8642" t="str">
            <v>TRAMACO</v>
          </cell>
          <cell r="U8642" t="str">
            <v>FLEXNETUIO_PROVINCIA</v>
          </cell>
          <cell r="V8642">
            <v>0</v>
          </cell>
          <cell r="W8642">
            <v>0</v>
          </cell>
          <cell r="X8642" t="str">
            <v>HYCITE QUITO</v>
          </cell>
          <cell r="Y8642" t="str">
            <v>FLEX NET CALLE 28 DE JUNIO S/N Y GARCIA MORENO ENTRADA LLANO GRANDE</v>
          </cell>
        </row>
        <row r="8643">
          <cell r="A8643" t="str">
            <v>20003019880336</v>
          </cell>
          <cell r="B8643">
            <v>483604</v>
          </cell>
          <cell r="C8643" t="str">
            <v>20003019880336</v>
          </cell>
          <cell r="D8643" t="str">
            <v>CONECEL_REG</v>
          </cell>
          <cell r="E8643" t="str">
            <v>DESPACHO</v>
          </cell>
          <cell r="F8643" t="str">
            <v>NORMAL</v>
          </cell>
          <cell r="G8643" t="str">
            <v>EC5937</v>
          </cell>
          <cell r="H8643">
            <v>44916</v>
          </cell>
          <cell r="I8643" t="str">
            <v>INCIDENCIA</v>
          </cell>
          <cell r="J8643">
            <v>44916</v>
          </cell>
          <cell r="K8643" t="str">
            <v>TAMAR DEL PILAR DELGADO</v>
          </cell>
          <cell r="L8643" t="str">
            <v>QUITO CALDERON CALLE MARIA DUCHICELA NO: CASA AA 10 Y CALLE PASEO DUCHICELA CONJUNTO SAN SEBASTIAN 3</v>
          </cell>
          <cell r="M8643" t="str">
            <v>1003254388</v>
          </cell>
          <cell r="N8643" t="str">
            <v>939637980</v>
          </cell>
          <cell r="P8643" t="str">
            <v>QUITO</v>
          </cell>
          <cell r="Q8643" t="str">
            <v>QUITO</v>
          </cell>
          <cell r="R8643" t="str">
            <v>PICHINCHA</v>
          </cell>
          <cell r="T8643" t="str">
            <v>EXPRESSCON</v>
          </cell>
          <cell r="U8643" t="str">
            <v>FLEXNETUIO_LOCAL</v>
          </cell>
          <cell r="V8643">
            <v>1</v>
          </cell>
          <cell r="W8643">
            <v>1</v>
          </cell>
          <cell r="X8643" t="str">
            <v>FLEXNET UIO</v>
          </cell>
          <cell r="Y8643" t="str">
            <v>FLEX NET CALLE 28 DE JUNIO S/N Y GARCIA MORENO ENTRADA LLANO GRANDE</v>
          </cell>
        </row>
        <row r="8644">
          <cell r="A8644" t="str">
            <v>98757290</v>
          </cell>
          <cell r="B8644">
            <v>483516</v>
          </cell>
          <cell r="C8644" t="str">
            <v>98757290</v>
          </cell>
          <cell r="D8644" t="str">
            <v>HYCITE</v>
          </cell>
          <cell r="E8644" t="str">
            <v>DESPACHO</v>
          </cell>
          <cell r="F8644" t="str">
            <v>NORMAL</v>
          </cell>
          <cell r="G8644" t="str">
            <v>TFQ90464 / TFQ4208</v>
          </cell>
          <cell r="H8644">
            <v>44916</v>
          </cell>
          <cell r="I8644" t="str">
            <v>ENTREGADO</v>
          </cell>
          <cell r="J8644">
            <v>44932</v>
          </cell>
          <cell r="K8644" t="str">
            <v>SEGUNDO ELIAS POAQUIZA POAQUIZA</v>
          </cell>
          <cell r="L8644" t="str">
            <v>DOM PASAJE OE 1 CASA S 55-217 S 55A PROVINCIA: PICHINCHA QUITO GUAMANI, LOCALIDAD MATILDE ALVAREZ</v>
          </cell>
          <cell r="N8644" t="str">
            <v>+59399-965-9792//+593 99 601 0295</v>
          </cell>
          <cell r="O8644" t="str">
            <v>+59399-965-9792//+593 99 601 0295</v>
          </cell>
          <cell r="P8644" t="str">
            <v>170705</v>
          </cell>
          <cell r="Q8644" t="str">
            <v>QUITO</v>
          </cell>
          <cell r="R8644" t="str">
            <v>PICHINCHA</v>
          </cell>
          <cell r="S8644" t="str">
            <v>QUITO</v>
          </cell>
          <cell r="T8644" t="str">
            <v>FLEXTRANS UIO</v>
          </cell>
          <cell r="U8644" t="str">
            <v>FLEXNETUIO_LOCAL</v>
          </cell>
          <cell r="V8644">
            <v>1</v>
          </cell>
          <cell r="W8644">
            <v>4.3</v>
          </cell>
          <cell r="X8644" t="str">
            <v>HYCITE QUITO</v>
          </cell>
          <cell r="Y8644" t="str">
            <v>FLEX NET CALLE 28 DE JUNIO S/N Y GARCIA MORENO ENTRADA LLANO GRANDE</v>
          </cell>
        </row>
        <row r="8645">
          <cell r="A8645" t="str">
            <v>98739303</v>
          </cell>
          <cell r="B8645">
            <v>483484</v>
          </cell>
          <cell r="C8645" t="str">
            <v>98739303</v>
          </cell>
          <cell r="D8645" t="str">
            <v>HYCITE</v>
          </cell>
          <cell r="E8645" t="str">
            <v>DESPACHO</v>
          </cell>
          <cell r="F8645" t="str">
            <v>NORMAL</v>
          </cell>
          <cell r="G8645" t="str">
            <v>031002004122530</v>
          </cell>
          <cell r="H8645">
            <v>44916</v>
          </cell>
          <cell r="I8645" t="str">
            <v>ENTREGADO</v>
          </cell>
          <cell r="J8645">
            <v>44929</v>
          </cell>
          <cell r="K8645" t="str">
            <v>ISABLITA ACOSTA</v>
          </cell>
          <cell r="L8645" t="str">
            <v>LUIS PERES 108 VICENTE ROCAFUERTE IBARRA / DON BOSCO SAN FRANCISCO 100106 IMBABURA</v>
          </cell>
          <cell r="N8645" t="str">
            <v>0987402040</v>
          </cell>
          <cell r="O8645" t="str">
            <v>0987402040</v>
          </cell>
          <cell r="P8645" t="str">
            <v>100106</v>
          </cell>
          <cell r="Q8645" t="str">
            <v>IBARRA</v>
          </cell>
          <cell r="R8645" t="str">
            <v>IMBABURA</v>
          </cell>
          <cell r="S8645" t="str">
            <v>SAN MIGUEL DE IBARRA</v>
          </cell>
          <cell r="T8645" t="str">
            <v>TRAMACO</v>
          </cell>
          <cell r="U8645" t="str">
            <v>FLEXNETUIO_PROVINCIA</v>
          </cell>
          <cell r="V8645">
            <v>1</v>
          </cell>
          <cell r="W8645">
            <v>7.6</v>
          </cell>
          <cell r="X8645" t="str">
            <v>HYCITE QUITO</v>
          </cell>
          <cell r="Y8645" t="str">
            <v>FLEX NET CALLE 28 DE JUNIO S/N Y GARCIA MORENO ENTRADA LLANO GRANDE</v>
          </cell>
        </row>
        <row r="8646">
          <cell r="A8646" t="str">
            <v>98741259</v>
          </cell>
          <cell r="B8646">
            <v>483486</v>
          </cell>
          <cell r="C8646" t="str">
            <v>98741259</v>
          </cell>
          <cell r="D8646" t="str">
            <v>HYCITE</v>
          </cell>
          <cell r="E8646" t="str">
            <v>DESPACHO</v>
          </cell>
          <cell r="F8646" t="str">
            <v>NORMAL</v>
          </cell>
          <cell r="G8646" t="str">
            <v>031002004122532.</v>
          </cell>
          <cell r="H8646">
            <v>44916</v>
          </cell>
          <cell r="I8646" t="str">
            <v>ENTREGADO</v>
          </cell>
          <cell r="J8646">
            <v>44929</v>
          </cell>
          <cell r="K8646" t="str">
            <v>GUILLERMO PONCE</v>
          </cell>
          <cell r="L8646" t="str">
            <v>CALLE 23 DE FEBRERO Y AV MACHOLILLA TIENDA ROSITA DIAGONAL PUERTO LOPEZ//PUERTO LOPEZ URBANO PUERTO LOPEZ 130311 MANABI</v>
          </cell>
          <cell r="M8646" t="str">
            <v/>
          </cell>
          <cell r="N8646" t="str">
            <v>0984168299</v>
          </cell>
          <cell r="O8646" t="str">
            <v>0984168299</v>
          </cell>
          <cell r="P8646" t="str">
            <v>130311</v>
          </cell>
          <cell r="Q8646" t="str">
            <v>PUERTO LOPEZ</v>
          </cell>
          <cell r="R8646" t="str">
            <v>MANABI</v>
          </cell>
          <cell r="S8646" t="str">
            <v>MACHALILLA</v>
          </cell>
          <cell r="T8646" t="str">
            <v>TRAMACO</v>
          </cell>
          <cell r="U8646" t="str">
            <v>FLEXNETUIO_PROVINCIA</v>
          </cell>
          <cell r="V8646">
            <v>1</v>
          </cell>
          <cell r="W8646">
            <v>9</v>
          </cell>
          <cell r="X8646" t="str">
            <v>HYCITE QUITO</v>
          </cell>
          <cell r="Y8646" t="str">
            <v>FLEX NET CALLE 28 DE JUNIO S/N Y GARCIA MORENO ENTRADA LLANO GRANDE</v>
          </cell>
        </row>
        <row r="8647">
          <cell r="A8647" t="str">
            <v>CELLTRO0013</v>
          </cell>
          <cell r="B8647">
            <v>483366</v>
          </cell>
          <cell r="C8647" t="str">
            <v>CELLTRO0013</v>
          </cell>
          <cell r="D8647" t="str">
            <v>CELLTROPOLIS</v>
          </cell>
          <cell r="E8647" t="str">
            <v>DESPACHO</v>
          </cell>
          <cell r="F8647" t="str">
            <v>NORMAL</v>
          </cell>
          <cell r="G8647" t="str">
            <v/>
          </cell>
          <cell r="H8647">
            <v>44915</v>
          </cell>
          <cell r="I8647" t="str">
            <v>EN_PROCESO</v>
          </cell>
          <cell r="J8647">
            <v>44915</v>
          </cell>
          <cell r="K8647" t="str">
            <v>RICHARD SANCHEZ+RICHARD SANCHEZ</v>
          </cell>
          <cell r="L8647" t="str">
            <v>RETIRO DE BODEGA</v>
          </cell>
          <cell r="M8647" t="str">
            <v/>
          </cell>
          <cell r="N8647" t="str">
            <v/>
          </cell>
          <cell r="O8647" t="str">
            <v/>
          </cell>
          <cell r="P8647" t="str">
            <v>QUITO</v>
          </cell>
          <cell r="Q8647" t="str">
            <v>QUITO</v>
          </cell>
          <cell r="R8647" t="str">
            <v>PICHINCHA</v>
          </cell>
          <cell r="V8647">
            <v>1</v>
          </cell>
          <cell r="W8647">
            <v>1</v>
          </cell>
          <cell r="X8647" t="str">
            <v>FLEXNET ECUADOR - CELLTROPOLIS</v>
          </cell>
          <cell r="Y8647" t="str">
            <v>CALLE 28 DE JUNIO S/N Y GARCIA MORENO ENTRADA LLANO GRANDE</v>
          </cell>
        </row>
        <row r="8648">
          <cell r="A8648" t="str">
            <v>98754062</v>
          </cell>
          <cell r="B8648">
            <v>483344</v>
          </cell>
          <cell r="C8648" t="str">
            <v>98754062</v>
          </cell>
          <cell r="D8648" t="str">
            <v>HYCITE</v>
          </cell>
          <cell r="E8648" t="str">
            <v>DESPACHO</v>
          </cell>
          <cell r="F8648" t="str">
            <v>NORMAL</v>
          </cell>
          <cell r="G8648" t="str">
            <v>031002004119689</v>
          </cell>
          <cell r="H8648">
            <v>44915</v>
          </cell>
          <cell r="I8648" t="str">
            <v>ENTREGADO</v>
          </cell>
          <cell r="J8648">
            <v>44932</v>
          </cell>
          <cell r="K8648" t="str">
            <v>JOHANNA ALBERCA JARAMILLO</v>
          </cell>
          <cell r="L8648" t="str">
            <v>BARRIO EL CHA,FER N2 CALLE TUNGURAHUA Y L LOS ANDES DIAGONAL AL BAR EL GARAJE LAGO AGRIO NUEVA LOJA 210201 SUCUMBIOS</v>
          </cell>
          <cell r="M8648" t="str">
            <v/>
          </cell>
          <cell r="N8648" t="str">
            <v>0959474555</v>
          </cell>
          <cell r="O8648" t="str">
            <v>0959474555</v>
          </cell>
          <cell r="P8648" t="str">
            <v>210201</v>
          </cell>
          <cell r="Q8648" t="str">
            <v>LAGO AGRIO</v>
          </cell>
          <cell r="R8648" t="str">
            <v>SUCUMBIOS</v>
          </cell>
          <cell r="S8648" t="str">
            <v>NUEVA LOJA - DIEZ DE AGOSTO</v>
          </cell>
          <cell r="T8648" t="str">
            <v>TRAMACO</v>
          </cell>
          <cell r="U8648" t="str">
            <v>FLEXNETUIO_PROVINCIA</v>
          </cell>
          <cell r="V8648">
            <v>1</v>
          </cell>
          <cell r="W8648">
            <v>0.1</v>
          </cell>
          <cell r="X8648" t="str">
            <v>HYCITE QUITO</v>
          </cell>
          <cell r="Y8648" t="str">
            <v>FLEX NET CALLE 28 DE JUNIO S/N Y GARCIA MORENO ENTRADA LLANO GRANDE</v>
          </cell>
        </row>
        <row r="8649">
          <cell r="A8649" t="str">
            <v>98755957</v>
          </cell>
          <cell r="B8649">
            <v>483347</v>
          </cell>
          <cell r="C8649" t="str">
            <v>98755957</v>
          </cell>
          <cell r="D8649" t="str">
            <v>HYCITE</v>
          </cell>
          <cell r="E8649" t="str">
            <v>DESPACHO</v>
          </cell>
          <cell r="F8649" t="str">
            <v>NORMAL</v>
          </cell>
          <cell r="G8649" t="str">
            <v>031002004119690</v>
          </cell>
          <cell r="H8649">
            <v>44915</v>
          </cell>
          <cell r="I8649" t="str">
            <v>ENTREGADO</v>
          </cell>
          <cell r="J8649">
            <v>44930</v>
          </cell>
          <cell r="K8649" t="str">
            <v>GLADYS BOLIVIA RAMIREZ RODRIGUEZ</v>
          </cell>
          <cell r="L8649" t="str">
            <v>SUCRE 221a,,47 ENTRE CA,LICA Y GONZANAMA LOJA  SUCRE 110103 LOJA</v>
          </cell>
          <cell r="M8649" t="str">
            <v/>
          </cell>
          <cell r="N8649" t="str">
            <v>0987054978 / 992776288</v>
          </cell>
          <cell r="O8649" t="str">
            <v>0987054978 / 992776288</v>
          </cell>
          <cell r="P8649" t="str">
            <v>110103</v>
          </cell>
          <cell r="Q8649" t="str">
            <v>LOJA</v>
          </cell>
          <cell r="R8649" t="str">
            <v>LOJA</v>
          </cell>
          <cell r="S8649" t="str">
            <v>LOJA</v>
          </cell>
          <cell r="T8649" t="str">
            <v>TRAMACO</v>
          </cell>
          <cell r="U8649" t="str">
            <v>FLEXNETUIO_PROVINCIA</v>
          </cell>
          <cell r="V8649">
            <v>1</v>
          </cell>
          <cell r="W8649">
            <v>0.4</v>
          </cell>
          <cell r="X8649" t="str">
            <v>HYCITE QUITO</v>
          </cell>
          <cell r="Y8649" t="str">
            <v>FLEX NET CALLE 28 DE JUNIO S/N Y GARCIA MORENO ENTRADA LLANO GRANDE</v>
          </cell>
        </row>
        <row r="8650">
          <cell r="A8650" t="str">
            <v>98740532_A</v>
          </cell>
          <cell r="B8650">
            <v>483328</v>
          </cell>
          <cell r="C8650" t="str">
            <v>98740532_A</v>
          </cell>
          <cell r="D8650" t="str">
            <v>HYCITE</v>
          </cell>
          <cell r="E8650" t="str">
            <v>DESPACHO</v>
          </cell>
          <cell r="F8650" t="str">
            <v>NORMAL</v>
          </cell>
          <cell r="G8650" t="str">
            <v>031002004119681</v>
          </cell>
          <cell r="H8650">
            <v>44915</v>
          </cell>
          <cell r="I8650" t="str">
            <v>ENTREGADO</v>
          </cell>
          <cell r="J8650">
            <v>44937</v>
          </cell>
          <cell r="K8650" t="str">
            <v>ANA RUILOVA</v>
          </cell>
          <cell r="L8650" t="str">
            <v>VEGA MUNOZ Y SUCRE FRENTE AL BANCO DEL AUSTRA MACHALA SIGSIG SIGSIG 010803 AZUAY</v>
          </cell>
          <cell r="M8650" t="str">
            <v/>
          </cell>
          <cell r="N8650" t="str">
            <v>0981662108 / 073010099</v>
          </cell>
          <cell r="O8650" t="str">
            <v>0981662108 / 073010099</v>
          </cell>
          <cell r="P8650" t="str">
            <v>010803</v>
          </cell>
          <cell r="Q8650" t="str">
            <v>SIGSIG</v>
          </cell>
          <cell r="R8650" t="str">
            <v>AZUAY</v>
          </cell>
          <cell r="S8650" t="str">
            <v>SIGSIG - CUCHIL (CUTCHIL) - GUEL - SAN BARTOLOME - LA LIBERTAD (21 DE AGOSTO)</v>
          </cell>
          <cell r="T8650" t="str">
            <v>TRAMACO</v>
          </cell>
          <cell r="U8650" t="str">
            <v>FLEXNETUIO_PROVINCIA</v>
          </cell>
          <cell r="V8650">
            <v>1</v>
          </cell>
          <cell r="W8650">
            <v>5.5</v>
          </cell>
          <cell r="X8650" t="str">
            <v>HYCITE QUITO</v>
          </cell>
          <cell r="Y8650" t="str">
            <v>FLEX NET CALLE 28 DE JUNIO S/N Y GARCIA MORENO ENTRADA LLANO GRANDE</v>
          </cell>
        </row>
        <row r="8651">
          <cell r="A8651" t="str">
            <v>98700130_A</v>
          </cell>
          <cell r="B8651">
            <v>483269</v>
          </cell>
          <cell r="C8651" t="str">
            <v>98700130_A</v>
          </cell>
          <cell r="D8651" t="str">
            <v>HYCITE</v>
          </cell>
          <cell r="E8651" t="str">
            <v>DESPACHO</v>
          </cell>
          <cell r="F8651" t="str">
            <v>NORMAL</v>
          </cell>
          <cell r="G8651" t="str">
            <v>031002004119659</v>
          </cell>
          <cell r="H8651">
            <v>44915</v>
          </cell>
          <cell r="I8651" t="str">
            <v>ENTREGADO</v>
          </cell>
          <cell r="J8651">
            <v>44935</v>
          </cell>
          <cell r="K8651" t="str">
            <v>BYRON ARMIJOS</v>
          </cell>
          <cell r="L8651" t="str">
            <v>EL ORO PASAJE PARROQUIA OCHOA LEON  AVENIDA ROCAFUERTE Y QUITO ESQUINA REFERENCIA: OFICINA ROYAL PRESTIGE</v>
          </cell>
          <cell r="N8651" t="str">
            <v>0980897409</v>
          </cell>
          <cell r="O8651" t="str">
            <v>0980897409</v>
          </cell>
          <cell r="P8651" t="str">
            <v>070104</v>
          </cell>
          <cell r="Q8651" t="str">
            <v>PASAJE</v>
          </cell>
          <cell r="R8651" t="str">
            <v>EL ORO</v>
          </cell>
          <cell r="S8651" t="str">
            <v>PASAJE</v>
          </cell>
          <cell r="T8651" t="str">
            <v>TRAMACO</v>
          </cell>
          <cell r="U8651" t="str">
            <v>FLEXNETUIO_PROVINCIA</v>
          </cell>
          <cell r="V8651">
            <v>1</v>
          </cell>
          <cell r="W8651">
            <v>5.5</v>
          </cell>
          <cell r="X8651" t="str">
            <v>HYCITE QUITO</v>
          </cell>
          <cell r="Y8651" t="str">
            <v>FLEX NET CALLE 28 DE JUNIO S/N Y GARCIA MORENO ENTRADA LLANO GRANDE</v>
          </cell>
        </row>
        <row r="8652">
          <cell r="A8652" t="str">
            <v>98714440_A</v>
          </cell>
          <cell r="B8652">
            <v>483282</v>
          </cell>
          <cell r="C8652" t="str">
            <v>98714440_A</v>
          </cell>
          <cell r="D8652" t="str">
            <v>HYCITE</v>
          </cell>
          <cell r="E8652" t="str">
            <v>DESPACHO</v>
          </cell>
          <cell r="F8652" t="str">
            <v>NORMAL</v>
          </cell>
          <cell r="G8652" t="str">
            <v>FTQ77719</v>
          </cell>
          <cell r="H8652">
            <v>44915</v>
          </cell>
          <cell r="I8652" t="str">
            <v>ENTREGADO</v>
          </cell>
          <cell r="J8652">
            <v>44932</v>
          </cell>
          <cell r="K8652" t="str">
            <v>EMPERATRIZ TORRES</v>
          </cell>
          <cell r="L8652" t="str">
            <v>CALLE DUCHICELA 959 Y 09 DE AGOSTO REFERENCIA: C FERRIMADERA ERAZO, CASA DE 3 PISOS PROVINCIA: PICHINCHA CANTÓN: QUITO PARROQUIA: CALDERÓN LOCALIDAD: CALDERÓN</v>
          </cell>
          <cell r="N8652" t="str">
            <v>+593 99 798 1972</v>
          </cell>
          <cell r="O8652" t="str">
            <v>+593 99 798 1972</v>
          </cell>
          <cell r="P8652" t="str">
            <v>170202</v>
          </cell>
          <cell r="Q8652" t="str">
            <v>QUITO</v>
          </cell>
          <cell r="R8652" t="str">
            <v>PICHINCHA</v>
          </cell>
          <cell r="S8652" t="str">
            <v>CALDERON (CARAPUNGO)</v>
          </cell>
          <cell r="T8652" t="str">
            <v>TRANSERVISS</v>
          </cell>
          <cell r="U8652" t="str">
            <v>FLEXNETUIO_LOCAL</v>
          </cell>
          <cell r="V8652">
            <v>1</v>
          </cell>
          <cell r="W8652">
            <v>6.3</v>
          </cell>
          <cell r="X8652" t="str">
            <v>HYCITE QUITO</v>
          </cell>
          <cell r="Y8652" t="str">
            <v>FLEX NET CALLE 28 DE JUNIO S/N Y GARCIA MORENO ENTRADA LLANO GRANDE</v>
          </cell>
        </row>
        <row r="8653">
          <cell r="A8653" t="str">
            <v>98721124_A</v>
          </cell>
          <cell r="B8653">
            <v>483295</v>
          </cell>
          <cell r="C8653" t="str">
            <v>98721124_A</v>
          </cell>
          <cell r="D8653" t="str">
            <v>HYCITE</v>
          </cell>
          <cell r="E8653" t="str">
            <v>DESPACHO</v>
          </cell>
          <cell r="F8653" t="str">
            <v>NORMAL</v>
          </cell>
          <cell r="G8653" t="str">
            <v>FTQ77720</v>
          </cell>
          <cell r="H8653">
            <v>44915</v>
          </cell>
          <cell r="I8653" t="str">
            <v>ENTREGADO</v>
          </cell>
          <cell r="J8653">
            <v>44931</v>
          </cell>
          <cell r="K8653" t="str">
            <v>EDGAR GIOVANNY SALCEDO CABRERA</v>
          </cell>
          <cell r="L8653" t="str">
            <v>CALLE B N48 180 Y CALLE TERCERA PICHINCHA, QUITO COCHAPAMBA</v>
          </cell>
          <cell r="N8653" t="str">
            <v>+59398-434-3876</v>
          </cell>
          <cell r="O8653" t="str">
            <v>+59398-434-3876</v>
          </cell>
          <cell r="P8653" t="str">
            <v>170203</v>
          </cell>
          <cell r="Q8653" t="str">
            <v>QUITO</v>
          </cell>
          <cell r="R8653" t="str">
            <v>PICHINCHA</v>
          </cell>
          <cell r="S8653" t="str">
            <v>CALDERON (CARAPUNGO)</v>
          </cell>
          <cell r="T8653" t="str">
            <v>FLEXTRANS UIO</v>
          </cell>
          <cell r="U8653" t="str">
            <v>FLEXNETUIO_LOCAL</v>
          </cell>
          <cell r="V8653">
            <v>1</v>
          </cell>
          <cell r="W8653">
            <v>5.5</v>
          </cell>
          <cell r="X8653" t="str">
            <v>HYCITE QUITO</v>
          </cell>
          <cell r="Y8653" t="str">
            <v>FLEX NET CALLE 28 DE JUNIO S/N Y GARCIA MORENO ENTRADA LLANO GRANDE</v>
          </cell>
        </row>
        <row r="8654">
          <cell r="A8654" t="str">
            <v>98677959_A</v>
          </cell>
          <cell r="B8654">
            <v>483250</v>
          </cell>
          <cell r="C8654" t="str">
            <v>98677959_A</v>
          </cell>
          <cell r="D8654" t="str">
            <v>HYCITE</v>
          </cell>
          <cell r="E8654" t="str">
            <v>DESPACHO</v>
          </cell>
          <cell r="F8654" t="str">
            <v>NORMAL</v>
          </cell>
          <cell r="G8654" t="str">
            <v>031002004154281</v>
          </cell>
          <cell r="H8654">
            <v>44915</v>
          </cell>
          <cell r="I8654" t="str">
            <v>ENTREGADO</v>
          </cell>
          <cell r="J8654">
            <v>44931</v>
          </cell>
          <cell r="K8654" t="str">
            <v>MARÍA JUDITH COELLO MOREIRA</v>
          </cell>
          <cell r="L8654" t="str">
            <v>PASO LATERAL CDLA. OBRAS PÚBLICAS REFERENCIAS PARTICULARES: ENTRE LA OLLA Y CÁMARA DE COMERCIO PROVINCIA: MANABÍ CANTÓN: PORTOVIEJO PARROQUIA: 12 DE MARZO LOCALIDAD: PORTOVIEJO</v>
          </cell>
          <cell r="N8654" t="str">
            <v>+593 97 878 9407</v>
          </cell>
          <cell r="O8654" t="str">
            <v>+593 97 878 9407</v>
          </cell>
          <cell r="P8654" t="str">
            <v>130101</v>
          </cell>
          <cell r="Q8654" t="str">
            <v>PORTOVIEJO</v>
          </cell>
          <cell r="R8654" t="str">
            <v>MANABI</v>
          </cell>
          <cell r="S8654" t="str">
            <v>PORTOVIEJO</v>
          </cell>
          <cell r="T8654" t="str">
            <v>TRAMACO</v>
          </cell>
          <cell r="U8654" t="str">
            <v>FLEXNETUIO_PROVINCIA</v>
          </cell>
          <cell r="V8654">
            <v>1</v>
          </cell>
          <cell r="W8654">
            <v>5.5</v>
          </cell>
          <cell r="X8654" t="str">
            <v>HYCITE QUITO</v>
          </cell>
          <cell r="Y8654" t="str">
            <v>FLEX NET CALLE 28 DE JUNIO S/N Y GARCIA MORENO ENTRADA LLANO GRANDE</v>
          </cell>
        </row>
        <row r="8655">
          <cell r="A8655" t="str">
            <v>PE_ENC_20</v>
          </cell>
          <cell r="B8655">
            <v>482888</v>
          </cell>
          <cell r="C8655" t="str">
            <v>PE_ENC_20</v>
          </cell>
          <cell r="D8655" t="str">
            <v>PE</v>
          </cell>
          <cell r="E8655" t="str">
            <v>DESPACHO</v>
          </cell>
          <cell r="F8655" t="str">
            <v>NORMAL</v>
          </cell>
          <cell r="H8655">
            <v>44915</v>
          </cell>
          <cell r="I8655" t="str">
            <v>EN_PROCESO</v>
          </cell>
          <cell r="J8655">
            <v>44915</v>
          </cell>
          <cell r="K8655" t="str">
            <v>BESTSELLER ECUADOR S.A.</v>
          </cell>
          <cell r="L8655" t="str">
            <v>JORGE JUAN N32-131 ENTRE AV. ATAHUALPA Y AV. MARIANA DE JESUS</v>
          </cell>
          <cell r="P8655" t="str">
            <v>170508</v>
          </cell>
          <cell r="Q8655" t="str">
            <v>QUITO</v>
          </cell>
          <cell r="R8655" t="str">
            <v>PICHINCHA</v>
          </cell>
          <cell r="S8655" t="str">
            <v>QUITO</v>
          </cell>
          <cell r="U8655" t="str">
            <v>FLEXNETUIO_LOCAL</v>
          </cell>
          <cell r="V8655">
            <v>1</v>
          </cell>
          <cell r="W8655">
            <v>0.01</v>
          </cell>
          <cell r="X8655" t="str">
            <v>STUDENT´S HOUSE BOOKSHOP</v>
          </cell>
          <cell r="Y8655" t="str">
            <v>AV. LOS GUAYTAMBOS Y MONTALVO; CENTRO COMERCIAL CARACOL LOCAL 65</v>
          </cell>
        </row>
        <row r="8656">
          <cell r="A8656" t="str">
            <v>98739260</v>
          </cell>
          <cell r="B8656">
            <v>482678</v>
          </cell>
          <cell r="C8656" t="str">
            <v>98739260</v>
          </cell>
          <cell r="D8656" t="str">
            <v>HYCITE</v>
          </cell>
          <cell r="E8656" t="str">
            <v>DESPACHO</v>
          </cell>
          <cell r="F8656" t="str">
            <v>NORMAL</v>
          </cell>
          <cell r="G8656" t="str">
            <v>TFQ89772 / ITQ4407</v>
          </cell>
          <cell r="H8656">
            <v>44915</v>
          </cell>
          <cell r="I8656" t="str">
            <v>ENTREGADO</v>
          </cell>
          <cell r="J8656">
            <v>44939</v>
          </cell>
          <cell r="K8656" t="str">
            <v>NANCY RAQUEL BRAVO COLLAGUAZO</v>
          </cell>
          <cell r="L8656" t="str">
            <v xml:space="preserve">CALACALI KM 20 GASOLINERA TERPEL, ES EN EL FOOD MART QUITO// CALACALI  CALACALI, PICHINCHA </v>
          </cell>
          <cell r="N8656" t="str">
            <v>+59398-858-1857</v>
          </cell>
          <cell r="O8656" t="str">
            <v>+59398-858-1857</v>
          </cell>
          <cell r="P8656" t="str">
            <v>170204</v>
          </cell>
          <cell r="Q8656" t="str">
            <v>QUITO</v>
          </cell>
          <cell r="R8656" t="str">
            <v>PICHINCHA</v>
          </cell>
          <cell r="S8656" t="str">
            <v>CALDERON (CARAPUNGO)</v>
          </cell>
          <cell r="T8656" t="str">
            <v>TRANSERVISS</v>
          </cell>
          <cell r="U8656" t="str">
            <v>FLEXNETUIO_LOCAL</v>
          </cell>
          <cell r="V8656">
            <v>1</v>
          </cell>
          <cell r="W8656">
            <v>10.7</v>
          </cell>
          <cell r="X8656" t="str">
            <v>HYCITE QUITO</v>
          </cell>
          <cell r="Y8656" t="str">
            <v>FLEX NET CALLE 28 DE JUNIO S/N Y GARCIA MORENO ENTRADA LLANO GRANDE</v>
          </cell>
        </row>
        <row r="8657">
          <cell r="A8657" t="str">
            <v>98740606</v>
          </cell>
          <cell r="B8657">
            <v>482505</v>
          </cell>
          <cell r="C8657" t="str">
            <v>98740606</v>
          </cell>
          <cell r="D8657" t="str">
            <v>HYCITE</v>
          </cell>
          <cell r="E8657" t="str">
            <v>DESPACHO</v>
          </cell>
          <cell r="F8657" t="str">
            <v>NORMAL</v>
          </cell>
          <cell r="G8657" t="str">
            <v>031002004116245/031002004162099</v>
          </cell>
          <cell r="H8657">
            <v>44914</v>
          </cell>
          <cell r="I8657" t="str">
            <v>ENTREGADO</v>
          </cell>
          <cell r="J8657">
            <v>44935</v>
          </cell>
          <cell r="K8657" t="str">
            <v>EUSEBIA ANCHUNDIA</v>
          </cell>
          <cell r="L8657" t="str">
            <v>RECINTO CANAVERAL DE AFUERA CERCA DE LA ESC CHIMBORAZO 1KM BABAHOYO-RCTO CANAVERAL DE AFUERA CARACOL 120109 LOS RIOS</v>
          </cell>
          <cell r="N8657" t="str">
            <v>0982529788</v>
          </cell>
          <cell r="O8657" t="str">
            <v>0982529788</v>
          </cell>
          <cell r="P8657" t="str">
            <v>120109</v>
          </cell>
          <cell r="Q8657" t="str">
            <v>BABAHOYO</v>
          </cell>
          <cell r="R8657" t="str">
            <v>LOS RIOS</v>
          </cell>
          <cell r="S8657" t="str">
            <v>CARACOL</v>
          </cell>
          <cell r="T8657" t="str">
            <v>TRAMACO</v>
          </cell>
          <cell r="U8657" t="str">
            <v>FLEXNETUIO_PROVINCIA</v>
          </cell>
          <cell r="V8657">
            <v>1</v>
          </cell>
          <cell r="W8657">
            <v>7.6</v>
          </cell>
          <cell r="X8657" t="str">
            <v>HYCITE QUITO</v>
          </cell>
          <cell r="Y8657" t="str">
            <v>FLEX NET CALLE 28 DE JUNIO S/N Y GARCIA MORENO ENTRADA LLANO GRANDE</v>
          </cell>
        </row>
        <row r="8658">
          <cell r="A8658" t="str">
            <v>4706918</v>
          </cell>
          <cell r="B8658">
            <v>482331</v>
          </cell>
          <cell r="C8658" t="str">
            <v>4706918</v>
          </cell>
          <cell r="D8658" t="str">
            <v>MDELIVERY</v>
          </cell>
          <cell r="E8658" t="str">
            <v>DESPACHO</v>
          </cell>
          <cell r="F8658" t="str">
            <v>NORMAL</v>
          </cell>
          <cell r="G8658" t="str">
            <v>031080004706918</v>
          </cell>
          <cell r="H8658">
            <v>44914</v>
          </cell>
          <cell r="I8658" t="str">
            <v>ENTREGADO</v>
          </cell>
          <cell r="J8658">
            <v>44932</v>
          </cell>
          <cell r="K8658" t="str">
            <v>SOTO CARAGUAY SINDY VALERIA</v>
          </cell>
          <cell r="L8658" t="str">
            <v>SAN SEBASTIAN CALLE FILIPINAS  SN CALLE GUATEMALA</v>
          </cell>
          <cell r="M8658" t="str">
            <v>1104963432</v>
          </cell>
          <cell r="N8658" t="str">
            <v>0999760398</v>
          </cell>
          <cell r="O8658" t="str">
            <v>0999760398</v>
          </cell>
          <cell r="P8658" t="str">
            <v>110101</v>
          </cell>
          <cell r="Q8658" t="str">
            <v>LOJA</v>
          </cell>
          <cell r="R8658" t="str">
            <v>LOJA</v>
          </cell>
          <cell r="S8658" t="str">
            <v>LOJA</v>
          </cell>
          <cell r="T8658" t="str">
            <v>TRAMACO</v>
          </cell>
          <cell r="U8658" t="str">
            <v>FLEXNETUIO_PROVINCIA</v>
          </cell>
          <cell r="V8658">
            <v>1</v>
          </cell>
          <cell r="W8658">
            <v>1</v>
          </cell>
          <cell r="X8658" t="str">
            <v>FLEXNET ECUADOR - MDELIVERY</v>
          </cell>
          <cell r="Y8658" t="str">
            <v>CALLE 28 DE JUNIO S/N Y GARCIA MORENO ENTRADA LLANO GRANDE</v>
          </cell>
        </row>
        <row r="8659">
          <cell r="A8659" t="str">
            <v>4740849</v>
          </cell>
          <cell r="B8659">
            <v>482343</v>
          </cell>
          <cell r="C8659" t="str">
            <v>4740849</v>
          </cell>
          <cell r="D8659" t="str">
            <v>MDELIVERY</v>
          </cell>
          <cell r="E8659" t="str">
            <v>DESPACHO</v>
          </cell>
          <cell r="F8659" t="str">
            <v>DERIVADO PICK UP</v>
          </cell>
          <cell r="G8659" t="str">
            <v>031080004740849</v>
          </cell>
          <cell r="H8659">
            <v>44914</v>
          </cell>
          <cell r="I8659" t="str">
            <v>ENTREGADO</v>
          </cell>
          <cell r="J8659">
            <v>44929</v>
          </cell>
          <cell r="K8659" t="str">
            <v>ERICK EDICSON COROZO AYOVI</v>
          </cell>
          <cell r="L8659" t="str">
            <v>OFICINA TRAMACO SAN LORENZO</v>
          </cell>
          <cell r="M8659" t="str">
            <v>0805172244</v>
          </cell>
          <cell r="N8659" t="str">
            <v>0981744516</v>
          </cell>
          <cell r="O8659" t="str">
            <v>0981744516</v>
          </cell>
          <cell r="P8659" t="str">
            <v>SAN LORENZO</v>
          </cell>
          <cell r="Q8659" t="str">
            <v>SAN LORENZO</v>
          </cell>
          <cell r="R8659" t="str">
            <v>ESMERALDAS</v>
          </cell>
          <cell r="T8659" t="str">
            <v>TRAMACO</v>
          </cell>
          <cell r="U8659" t="str">
            <v>FLEXNETUIO_PROVINCIA</v>
          </cell>
          <cell r="V8659">
            <v>1</v>
          </cell>
          <cell r="W8659">
            <v>1</v>
          </cell>
          <cell r="X8659" t="str">
            <v>FLEXNET ECUADOR - MDELIVERY</v>
          </cell>
          <cell r="Y8659" t="str">
            <v>CALLE 28 DE JUNIO S/N Y GARCIA MORENO ENTRADA LLANO GRANDE</v>
          </cell>
        </row>
        <row r="8660">
          <cell r="A8660" t="str">
            <v>GAR5367</v>
          </cell>
          <cell r="B8660">
            <v>482054</v>
          </cell>
          <cell r="C8660" t="str">
            <v>GAR5367</v>
          </cell>
          <cell r="D8660" t="str">
            <v>HYCITE</v>
          </cell>
          <cell r="E8660" t="str">
            <v>RETIRO</v>
          </cell>
          <cell r="F8660" t="str">
            <v>NORMAL</v>
          </cell>
          <cell r="G8660" t="str">
            <v>TFQ89593</v>
          </cell>
          <cell r="H8660">
            <v>44914</v>
          </cell>
          <cell r="I8660" t="str">
            <v>INCIDENCIA</v>
          </cell>
          <cell r="J8660">
            <v>44916</v>
          </cell>
          <cell r="K8660" t="str">
            <v>JOHANA DEL ROCIO ROMERO MOREIRA</v>
          </cell>
          <cell r="L8660" t="str">
            <v>PROVINCIA: Pichincha CANTON: Quito PARROQUIA: Cotocollao LOCALIDAD: El Rosario CODIGO POSTAL: 170303 CALLE PRONCIPAL Y NUMERO DE CASA: Quitumbe 640 CALLE SECUNDARIA: Nazaret REFERENCIAS: Condominios M</v>
          </cell>
          <cell r="M8660" t="str">
            <v/>
          </cell>
          <cell r="N8660" t="str">
            <v>997788888</v>
          </cell>
          <cell r="O8660" t="str">
            <v>997788888</v>
          </cell>
          <cell r="P8660" t="str">
            <v>170301</v>
          </cell>
          <cell r="Q8660" t="str">
            <v>QUITO</v>
          </cell>
          <cell r="R8660" t="str">
            <v>PICHINCHA</v>
          </cell>
          <cell r="S8660" t="str">
            <v>QUITO</v>
          </cell>
          <cell r="T8660" t="str">
            <v>FLEXTRANS UIO</v>
          </cell>
          <cell r="U8660" t="str">
            <v>FLEXNETUIO_LOCAL</v>
          </cell>
          <cell r="V8660">
            <v>0</v>
          </cell>
          <cell r="W8660">
            <v>0</v>
          </cell>
          <cell r="X8660" t="str">
            <v>HYCITE QUITO</v>
          </cell>
          <cell r="Y8660" t="str">
            <v>FLEX NET CALLE 28 DE JUNIO S/N Y GARCIA MORENO ENTRADA LLANO GRANDE</v>
          </cell>
        </row>
        <row r="8661">
          <cell r="A8661" t="str">
            <v>GAR5371</v>
          </cell>
          <cell r="B8661">
            <v>482058</v>
          </cell>
          <cell r="C8661" t="str">
            <v>GAR5371</v>
          </cell>
          <cell r="D8661" t="str">
            <v>HYCITE</v>
          </cell>
          <cell r="E8661" t="str">
            <v>RETIRO</v>
          </cell>
          <cell r="F8661" t="str">
            <v>NORMAL</v>
          </cell>
          <cell r="G8661" t="str">
            <v>TFQ89585</v>
          </cell>
          <cell r="H8661">
            <v>44914</v>
          </cell>
          <cell r="I8661" t="str">
            <v>INCIDENCIA</v>
          </cell>
          <cell r="J8661">
            <v>44916</v>
          </cell>
          <cell r="K8661" t="str">
            <v>PASTOR FRANCISCO CAIZAPANTA CALAHOR</v>
          </cell>
          <cell r="L8661" t="str">
            <v xml:space="preserve">Veracruz N34-90 entre Pedro Bedon y America Rumipamba  Norte de Quito </v>
          </cell>
          <cell r="M8661" t="str">
            <v/>
          </cell>
          <cell r="N8661" t="str">
            <v>982090503 / 0987402329</v>
          </cell>
          <cell r="O8661" t="str">
            <v>982090503 / 0987402329</v>
          </cell>
          <cell r="P8661" t="str">
            <v>170301</v>
          </cell>
          <cell r="Q8661" t="str">
            <v>QUITO</v>
          </cell>
          <cell r="R8661" t="str">
            <v>PICHINCHA</v>
          </cell>
          <cell r="S8661" t="str">
            <v>QUITO</v>
          </cell>
          <cell r="T8661" t="str">
            <v>FLEXTRANS UIO</v>
          </cell>
          <cell r="U8661" t="str">
            <v>FLEXNETUIO_LOCAL</v>
          </cell>
          <cell r="V8661">
            <v>0</v>
          </cell>
          <cell r="W8661">
            <v>0</v>
          </cell>
          <cell r="X8661" t="str">
            <v>HYCITE QUITO</v>
          </cell>
          <cell r="Y8661" t="str">
            <v>FLEX NET CALLE 28 DE JUNIO S/N Y GARCIA MORENO ENTRADA LLANO GRANDE</v>
          </cell>
        </row>
        <row r="8662">
          <cell r="A8662" t="str">
            <v>GAR5373</v>
          </cell>
          <cell r="B8662">
            <v>482060</v>
          </cell>
          <cell r="C8662" t="str">
            <v>GAR5373</v>
          </cell>
          <cell r="D8662" t="str">
            <v>HYCITE</v>
          </cell>
          <cell r="E8662" t="str">
            <v>RETIRO</v>
          </cell>
          <cell r="F8662" t="str">
            <v>NORMAL</v>
          </cell>
          <cell r="G8662" t="str">
            <v>TFQ89586</v>
          </cell>
          <cell r="H8662">
            <v>44914</v>
          </cell>
          <cell r="I8662" t="str">
            <v>INCIDENCIA</v>
          </cell>
          <cell r="J8662">
            <v>44916</v>
          </cell>
          <cell r="K8662" t="str">
            <v>Luis Humberto Alarcon Chavez</v>
          </cell>
          <cell r="L8662" t="str">
            <v>calle Marqueza de Solanda y Abdon Calderon, Conjunto 6 de junio casa 7 Mz. 20,  Parroquia: Conocoto.</v>
          </cell>
          <cell r="M8662" t="str">
            <v/>
          </cell>
          <cell r="N8662" t="str">
            <v>0984 729-251</v>
          </cell>
          <cell r="O8662" t="str">
            <v>0984 729-251</v>
          </cell>
          <cell r="P8662" t="str">
            <v>170301</v>
          </cell>
          <cell r="Q8662" t="str">
            <v>QUITO</v>
          </cell>
          <cell r="R8662" t="str">
            <v>PICHINCHA</v>
          </cell>
          <cell r="S8662" t="str">
            <v>QUITO</v>
          </cell>
          <cell r="T8662" t="str">
            <v>FLEXTRANS UIO</v>
          </cell>
          <cell r="U8662" t="str">
            <v>FLEXNETUIO_LOCAL</v>
          </cell>
          <cell r="V8662">
            <v>0</v>
          </cell>
          <cell r="W8662">
            <v>0</v>
          </cell>
          <cell r="X8662" t="str">
            <v>HYCITE QUITO</v>
          </cell>
          <cell r="Y8662" t="str">
            <v>FLEX NET CALLE 28 DE JUNIO S/N Y GARCIA MORENO ENTRADA LLANO GRANDE</v>
          </cell>
        </row>
        <row r="8663">
          <cell r="A8663" t="str">
            <v>4734960</v>
          </cell>
          <cell r="B8663">
            <v>481855</v>
          </cell>
          <cell r="C8663" t="str">
            <v>4734960</v>
          </cell>
          <cell r="D8663" t="str">
            <v>MDELIVERY</v>
          </cell>
          <cell r="E8663" t="str">
            <v>DESPACHO</v>
          </cell>
          <cell r="F8663" t="str">
            <v>DERIVADO PICK UP</v>
          </cell>
          <cell r="G8663" t="str">
            <v>031080004734960</v>
          </cell>
          <cell r="H8663">
            <v>44914</v>
          </cell>
          <cell r="I8663" t="str">
            <v>ENTREGADO</v>
          </cell>
          <cell r="J8663">
            <v>44929</v>
          </cell>
          <cell r="K8663" t="str">
            <v>JOHNNY ANTONINO CABEZAS FUENTES</v>
          </cell>
          <cell r="L8663" t="str">
            <v>OFICINA TRAMACO PUNTO DE ATENCION SAN MARINO</v>
          </cell>
          <cell r="M8663" t="str">
            <v>1713267183</v>
          </cell>
          <cell r="N8663" t="str">
            <v>0968769090</v>
          </cell>
          <cell r="O8663" t="str">
            <v>0968769090</v>
          </cell>
          <cell r="P8663" t="str">
            <v>GUAYAQUIL</v>
          </cell>
          <cell r="Q8663" t="str">
            <v>GUAYAQUIL</v>
          </cell>
          <cell r="R8663" t="str">
            <v>GUAYAS</v>
          </cell>
          <cell r="T8663" t="str">
            <v>TRAMACO</v>
          </cell>
          <cell r="U8663" t="str">
            <v>FLEXNETUIO_GYE</v>
          </cell>
          <cell r="V8663">
            <v>1</v>
          </cell>
          <cell r="W8663">
            <v>1</v>
          </cell>
          <cell r="X8663" t="str">
            <v>FLEXNET ECUADOR - MDELIVERY</v>
          </cell>
          <cell r="Y8663" t="str">
            <v>CALLE 28 DE JUNIO S/N Y GARCIA MORENO ENTRADA LLANO GRANDE</v>
          </cell>
        </row>
        <row r="8664">
          <cell r="A8664" t="str">
            <v>98741622</v>
          </cell>
          <cell r="B8664">
            <v>481681</v>
          </cell>
          <cell r="C8664" t="str">
            <v>98741622</v>
          </cell>
          <cell r="D8664" t="str">
            <v>HYCITE</v>
          </cell>
          <cell r="E8664" t="str">
            <v>DESPACHO</v>
          </cell>
          <cell r="F8664" t="str">
            <v>NORMAL</v>
          </cell>
          <cell r="G8664" t="str">
            <v>031002004113311/500001000079092</v>
          </cell>
          <cell r="H8664">
            <v>44914</v>
          </cell>
          <cell r="I8664" t="str">
            <v>ENTREGADO</v>
          </cell>
          <cell r="J8664">
            <v>44929</v>
          </cell>
          <cell r="K8664" t="str">
            <v>CAROLINA MANCHENO</v>
          </cell>
          <cell r="L8664" t="str">
            <v xml:space="preserve">CALLES BERNARDO VALDIVIESO Y QUITO ESQUINA (OFICINA ROYAL PRESTIGE) NUMERO DE CASA 191- 38 PROVINCIA LOJA PARROQUIA LOJA LOCALIDAD  CENTRO </v>
          </cell>
          <cell r="N8664" t="str">
            <v xml:space="preserve"> 0967615085</v>
          </cell>
          <cell r="O8664" t="str">
            <v xml:space="preserve"> 0967615085</v>
          </cell>
          <cell r="P8664" t="str">
            <v>110110</v>
          </cell>
          <cell r="Q8664" t="str">
            <v>LOJA</v>
          </cell>
          <cell r="R8664" t="str">
            <v>LOJA</v>
          </cell>
          <cell r="S8664" t="str">
            <v>LOJA</v>
          </cell>
          <cell r="T8664" t="str">
            <v>TRAMACO</v>
          </cell>
          <cell r="U8664" t="str">
            <v>FLEXNETUIO_PROVINCIA</v>
          </cell>
          <cell r="V8664">
            <v>1</v>
          </cell>
          <cell r="W8664">
            <v>9.9</v>
          </cell>
          <cell r="X8664" t="str">
            <v>HYCITE QUITO</v>
          </cell>
          <cell r="Y8664" t="str">
            <v>FLEX NET CALLE 28 DE JUNIO S/N Y GARCIA MORENO ENTRADA LLANO GRANDE</v>
          </cell>
        </row>
        <row r="8665">
          <cell r="A8665" t="str">
            <v>SP-1005</v>
          </cell>
          <cell r="B8665">
            <v>481575</v>
          </cell>
          <cell r="C8665" t="str">
            <v>SP-1005</v>
          </cell>
          <cell r="D8665" t="str">
            <v>TEST</v>
          </cell>
          <cell r="E8665" t="str">
            <v>DESPACHO</v>
          </cell>
          <cell r="F8665" t="str">
            <v>NORMAL</v>
          </cell>
          <cell r="G8665" t="str">
            <v/>
          </cell>
          <cell r="H8665">
            <v>44914</v>
          </cell>
          <cell r="I8665" t="str">
            <v>INCIDENCIA</v>
          </cell>
          <cell r="J8665">
            <v>44914</v>
          </cell>
          <cell r="K8665" t="str">
            <v>Jonathan Franco</v>
          </cell>
          <cell r="L8665" t="str">
            <v>calle 29 202</v>
          </cell>
          <cell r="M8665" t="str">
            <v/>
          </cell>
          <cell r="N8665" t="str">
            <v>3146551789</v>
          </cell>
          <cell r="O8665" t="str">
            <v>3146551789</v>
          </cell>
          <cell r="P8665" t="str">
            <v>050412</v>
          </cell>
          <cell r="Q8665" t="str">
            <v>PUJILI</v>
          </cell>
          <cell r="R8665" t="str">
            <v>COTOPAXI</v>
          </cell>
          <cell r="S8665" t="str">
            <v>TINGO</v>
          </cell>
          <cell r="U8665" t="str">
            <v>FLEXNETUIO_PROVINCIA</v>
          </cell>
          <cell r="V8665">
            <v>0</v>
          </cell>
          <cell r="W8665">
            <v>0</v>
          </cell>
          <cell r="X8665" t="str">
            <v>FLEXNET ECUADOR - PR</v>
          </cell>
          <cell r="Y8665" t="str">
            <v>FERNANDO GUTIERREZ HILL VIA A DAULE KM 8 1/2 ENTRADA A COOPERATIVA JUAN MONTALVO</v>
          </cell>
        </row>
        <row r="8666">
          <cell r="A8666" t="str">
            <v>BELLAFEM_22_063</v>
          </cell>
          <cell r="B8666">
            <v>481567</v>
          </cell>
          <cell r="C8666" t="str">
            <v>BELLAFEM_22_063</v>
          </cell>
          <cell r="D8666" t="str">
            <v>COSMO</v>
          </cell>
          <cell r="E8666" t="str">
            <v>DESPACHO</v>
          </cell>
          <cell r="F8666" t="str">
            <v>EXCLUSIVO</v>
          </cell>
          <cell r="H8666">
            <v>44911</v>
          </cell>
          <cell r="I8666" t="str">
            <v>EN_PROCESO</v>
          </cell>
          <cell r="J8666">
            <v>44911</v>
          </cell>
          <cell r="K8666" t="str">
            <v>CESAR MORA</v>
          </cell>
          <cell r="L8666" t="str">
            <v>HUAYNA CAPAC 205 - 209 Y AYACUCHO</v>
          </cell>
          <cell r="N8666" t="str">
            <v>LUPE MITE  - CELL: 098 857 0216</v>
          </cell>
          <cell r="P8666" t="str">
            <v>GUAYAQUIL</v>
          </cell>
          <cell r="Q8666" t="str">
            <v>GUAYAQUIL</v>
          </cell>
          <cell r="R8666" t="str">
            <v>GUAYAS</v>
          </cell>
          <cell r="U8666" t="str">
            <v>FLEXNETGYE_LOCAL</v>
          </cell>
          <cell r="V8666">
            <v>1</v>
          </cell>
          <cell r="W8666">
            <v>270</v>
          </cell>
          <cell r="X8666" t="str">
            <v>FLEXNET GYE</v>
          </cell>
          <cell r="Y8666" t="str">
            <v>KM 8.5 VIA A DAULE</v>
          </cell>
        </row>
        <row r="8667">
          <cell r="A8667" t="str">
            <v>414435619</v>
          </cell>
          <cell r="B8667">
            <v>481359</v>
          </cell>
          <cell r="C8667" t="str">
            <v>414435619</v>
          </cell>
          <cell r="D8667" t="str">
            <v>FLEXTUENTI</v>
          </cell>
          <cell r="E8667" t="str">
            <v>DESPACHO</v>
          </cell>
          <cell r="F8667" t="str">
            <v>NORMAL</v>
          </cell>
          <cell r="G8667" t="str">
            <v>031080414435619</v>
          </cell>
          <cell r="H8667">
            <v>44911</v>
          </cell>
          <cell r="I8667" t="str">
            <v>ENTREGADO</v>
          </cell>
          <cell r="J8667">
            <v>44929</v>
          </cell>
          <cell r="K8667" t="str">
            <v>ALDO MARCIAL GAIBOR GUILLIN</v>
          </cell>
          <cell r="L8667" t="str">
            <v>SAN JOSE DE CHIMBO CALLE  10 AGOSTO SN LOS RIOS</v>
          </cell>
          <cell r="M8667" t="str">
            <v>0202052940</v>
          </cell>
          <cell r="N8667" t="str">
            <v>0998475159/0998475159</v>
          </cell>
          <cell r="O8667" t="str">
            <v/>
          </cell>
          <cell r="P8667" t="str">
            <v>CHIMBO</v>
          </cell>
          <cell r="Q8667" t="str">
            <v>CHIMBO</v>
          </cell>
          <cell r="R8667" t="str">
            <v>BOLIVAR</v>
          </cell>
          <cell r="T8667" t="str">
            <v>TRAMACO</v>
          </cell>
          <cell r="U8667" t="str">
            <v>FLEXNETUIO_PROVINCIA</v>
          </cell>
          <cell r="V8667">
            <v>1</v>
          </cell>
          <cell r="W8667">
            <v>1</v>
          </cell>
          <cell r="X8667" t="str">
            <v>FLEXNET ECUADOR - FLEXTUENTI</v>
          </cell>
          <cell r="Y8667" t="str">
            <v>CALLE 28 DE JUNIO S/N Y GARCIA MORENO ENTRADA LLANO GRANDE</v>
          </cell>
        </row>
        <row r="8668">
          <cell r="A8668" t="str">
            <v>53005</v>
          </cell>
          <cell r="B8668">
            <v>481204</v>
          </cell>
          <cell r="C8668" t="str">
            <v>53005</v>
          </cell>
          <cell r="D8668" t="str">
            <v>DEGSO</v>
          </cell>
          <cell r="E8668" t="str">
            <v>DESPACHO</v>
          </cell>
          <cell r="F8668" t="str">
            <v>NORMAL</v>
          </cell>
          <cell r="G8668" t="str">
            <v>#N/A</v>
          </cell>
          <cell r="H8668">
            <v>44911</v>
          </cell>
          <cell r="I8668" t="str">
            <v>EN_PROCESO</v>
          </cell>
          <cell r="J8668">
            <v>44911</v>
          </cell>
          <cell r="K8668" t="str">
            <v>TECNOLOGIA DE SERVICIOS QUIMICOS TESQUIMSA C.A</v>
          </cell>
          <cell r="L8668" t="str">
            <v>reccion: NORTE -  BARTOLOME SANCHEZ N72-165 Y ANTONIO BASANTE. ATENCION MYRIAN ORDONEZ. – TELF 2485226</v>
          </cell>
          <cell r="M8668" t="str">
            <v>#N/A</v>
          </cell>
          <cell r="N8668" t="str">
            <v>99-832-0225</v>
          </cell>
          <cell r="O8668" t="str">
            <v>99-832-0225</v>
          </cell>
          <cell r="P8668" t="str">
            <v>170301</v>
          </cell>
          <cell r="Q8668" t="str">
            <v>QUITO</v>
          </cell>
          <cell r="R8668" t="str">
            <v>PICHINCHA</v>
          </cell>
          <cell r="S8668" t="str">
            <v>QUITO</v>
          </cell>
          <cell r="U8668" t="str">
            <v>FLEXNETUIO_LOCAL</v>
          </cell>
          <cell r="V8668">
            <v>1</v>
          </cell>
          <cell r="W8668">
            <v>1</v>
          </cell>
          <cell r="X8668" t="str">
            <v>FLEXNET</v>
          </cell>
          <cell r="Y8668" t="str">
            <v>FLEX NET CALLE 28 DE JUNIO S/N Y GARCIA MORENO ENTRADA LLANO GRANDE</v>
          </cell>
        </row>
        <row r="8669">
          <cell r="A8669" t="str">
            <v>21427</v>
          </cell>
          <cell r="B8669">
            <v>481197</v>
          </cell>
          <cell r="C8669" t="str">
            <v>21427</v>
          </cell>
          <cell r="D8669" t="str">
            <v>CARESTINO</v>
          </cell>
          <cell r="E8669" t="str">
            <v>DESPACHO</v>
          </cell>
          <cell r="F8669" t="str">
            <v>NORMAL</v>
          </cell>
          <cell r="G8669" t="str">
            <v>89463</v>
          </cell>
          <cell r="H8669">
            <v>44911</v>
          </cell>
          <cell r="I8669" t="str">
            <v>INCIDENCIA</v>
          </cell>
          <cell r="J8669">
            <v>44914</v>
          </cell>
          <cell r="K8669" t="str">
            <v>MARIA JOSE VERA SHIGLA</v>
          </cell>
          <cell r="L8669" t="str">
            <v>SAUCES 3 MANZANA 180 VILLA 10 10. ENTRE CASA COLOR TURQUESA - DOS PISOS - ENTRANDO DESPENSA ZOQUE Y GLORIA</v>
          </cell>
          <cell r="N8669" t="str">
            <v>593962716387</v>
          </cell>
          <cell r="O8669" t="str">
            <v>593962716387</v>
          </cell>
          <cell r="P8669" t="str">
            <v>090106</v>
          </cell>
          <cell r="Q8669" t="str">
            <v>GUAYAQUIL</v>
          </cell>
          <cell r="R8669" t="str">
            <v>GUAYAS</v>
          </cell>
          <cell r="S8669" t="str">
            <v>GUAYAQUIL</v>
          </cell>
          <cell r="U8669" t="str">
            <v>FLEXNETGYE_LOCAL</v>
          </cell>
          <cell r="V8669">
            <v>1</v>
          </cell>
          <cell r="W8669">
            <v>10.96</v>
          </cell>
          <cell r="X8669" t="str">
            <v>FLEXNET ECUADOR - CAREST</v>
          </cell>
          <cell r="Y8669" t="str">
            <v>FERNANDO GUTIERREZ HILL VIA A DAULE KM 8 1/2 ENTRADA A COOPERATIVA JUAN MONTALVO</v>
          </cell>
        </row>
        <row r="8670">
          <cell r="A8670" t="str">
            <v>SG_22_1785</v>
          </cell>
          <cell r="B8670">
            <v>480702</v>
          </cell>
          <cell r="C8670" t="str">
            <v>SG_22_1785</v>
          </cell>
          <cell r="D8670" t="str">
            <v>SG</v>
          </cell>
          <cell r="E8670" t="str">
            <v>DESPACHO</v>
          </cell>
          <cell r="F8670" t="str">
            <v>NORMAL</v>
          </cell>
          <cell r="G8670" t="str">
            <v>FT75779</v>
          </cell>
          <cell r="H8670">
            <v>44910</v>
          </cell>
          <cell r="I8670" t="str">
            <v>INCIDENCIA</v>
          </cell>
          <cell r="J8670">
            <v>44911</v>
          </cell>
          <cell r="K8670" t="str">
            <v>RECALDE PAREDES MARIA DEL CARMEN - FORMITECA</v>
          </cell>
          <cell r="L8670" t="str">
            <v>EL ARENAL CALLE RIO SAN PEDRO E6-90 Y AV. OSWALDO GUAYASAMIN SECTOR EL ARENAL ULTIMA TRASVERSAL A LA IZQ ANTES DEL ANTIGUO PUENTE DEL CHICHE</v>
          </cell>
          <cell r="P8670" t="str">
            <v>170902</v>
          </cell>
          <cell r="Q8670" t="str">
            <v>QUITO</v>
          </cell>
          <cell r="R8670" t="str">
            <v>PICHINCHA</v>
          </cell>
          <cell r="S8670" t="str">
            <v>TUMBACO</v>
          </cell>
          <cell r="U8670" t="str">
            <v>FLEXNETUIO_LOCAL</v>
          </cell>
          <cell r="V8670">
            <v>1</v>
          </cell>
          <cell r="W8670">
            <v>7.23</v>
          </cell>
          <cell r="X8670" t="str">
            <v>FLEXNET UIO</v>
          </cell>
          <cell r="Y8670" t="str">
            <v>PANAMERICANA NORTE KM 12 1/2  LLANO GRANDE</v>
          </cell>
        </row>
        <row r="8671">
          <cell r="A8671" t="str">
            <v>4730441</v>
          </cell>
          <cell r="B8671">
            <v>480622</v>
          </cell>
          <cell r="C8671" t="str">
            <v>4730441</v>
          </cell>
          <cell r="D8671" t="str">
            <v>MDELIVERY</v>
          </cell>
          <cell r="E8671" t="str">
            <v>DESPACHO</v>
          </cell>
          <cell r="F8671" t="str">
            <v>DERIVADO PICK UP</v>
          </cell>
          <cell r="G8671" t="str">
            <v>031080004730441</v>
          </cell>
          <cell r="H8671">
            <v>44910</v>
          </cell>
          <cell r="I8671" t="str">
            <v>ENTREGADO</v>
          </cell>
          <cell r="J8671">
            <v>44929</v>
          </cell>
          <cell r="K8671" t="str">
            <v>JUAN ISAAC NAPA CUSME</v>
          </cell>
          <cell r="L8671" t="str">
            <v>OFICINA TRAMACO SAN LORENZO</v>
          </cell>
          <cell r="M8671" t="str">
            <v>1312022146</v>
          </cell>
          <cell r="N8671" t="str">
            <v>0997045530</v>
          </cell>
          <cell r="O8671" t="str">
            <v>0999723447</v>
          </cell>
          <cell r="P8671" t="str">
            <v>SAN LORENZO</v>
          </cell>
          <cell r="Q8671" t="str">
            <v>SAN LORENZO</v>
          </cell>
          <cell r="R8671" t="str">
            <v>ESMERALDAS</v>
          </cell>
          <cell r="T8671" t="str">
            <v>TRAMACO</v>
          </cell>
          <cell r="U8671" t="str">
            <v>FLEXNETUIO_PROVINCIA</v>
          </cell>
          <cell r="V8671">
            <v>1</v>
          </cell>
          <cell r="W8671">
            <v>1</v>
          </cell>
          <cell r="X8671" t="str">
            <v>FLEXNET ECUADOR - MDELIVERY</v>
          </cell>
          <cell r="Y8671" t="str">
            <v>CALLE 28 DE JUNIO S/N Y GARCIA MORENO ENTRADA LLANO GRANDE</v>
          </cell>
        </row>
        <row r="8672">
          <cell r="A8672" t="str">
            <v>98724564</v>
          </cell>
          <cell r="B8672">
            <v>480025</v>
          </cell>
          <cell r="C8672" t="str">
            <v>98724564</v>
          </cell>
          <cell r="D8672" t="str">
            <v>HYCITE</v>
          </cell>
          <cell r="E8672" t="str">
            <v>DESPACHO</v>
          </cell>
          <cell r="F8672" t="str">
            <v>NORMAL</v>
          </cell>
          <cell r="G8672" t="str">
            <v>031002004105606</v>
          </cell>
          <cell r="H8672">
            <v>44910</v>
          </cell>
          <cell r="I8672" t="str">
            <v>ENTREGADO</v>
          </cell>
          <cell r="J8672">
            <v>44931</v>
          </cell>
          <cell r="K8672" t="str">
            <v>EMMA CUENCA</v>
          </cell>
          <cell r="L8672" t="str">
            <v>HARRIS MORALES S/N Y RICARDO FERNANDEZ FRENTE AL HOSTAL DIEGOS LOJA//UNION Y PROGRESO EL CISNE 110118 LOJA</v>
          </cell>
          <cell r="N8672" t="str">
            <v>0992479102</v>
          </cell>
          <cell r="O8672" t="str">
            <v>0992479102</v>
          </cell>
          <cell r="P8672" t="str">
            <v>110118</v>
          </cell>
          <cell r="Q8672" t="str">
            <v>LOJA</v>
          </cell>
          <cell r="R8672" t="str">
            <v>LOJA</v>
          </cell>
          <cell r="S8672" t="str">
            <v>EL CISNE - GUALEL - EL RODEO</v>
          </cell>
          <cell r="T8672" t="str">
            <v>TRAMACO</v>
          </cell>
          <cell r="U8672" t="str">
            <v>FLEXNETUIO_PROVINCIA</v>
          </cell>
          <cell r="V8672">
            <v>2</v>
          </cell>
          <cell r="W8672">
            <v>18.600000000000001</v>
          </cell>
          <cell r="X8672" t="str">
            <v>HYCITE QUITO</v>
          </cell>
          <cell r="Y8672" t="str">
            <v>FLEX NET CALLE 28 DE JUNIO S/N Y GARCIA MORENO ENTRADA LLANO GRANDE</v>
          </cell>
        </row>
        <row r="8673">
          <cell r="A8673" t="str">
            <v>98718738</v>
          </cell>
          <cell r="B8673">
            <v>480009</v>
          </cell>
          <cell r="C8673" t="str">
            <v>98718738</v>
          </cell>
          <cell r="D8673" t="str">
            <v>HYCITE</v>
          </cell>
          <cell r="E8673" t="str">
            <v>DESPACHO</v>
          </cell>
          <cell r="F8673" t="str">
            <v>NORMAL</v>
          </cell>
          <cell r="G8673" t="str">
            <v>031002004104973/013002000428425</v>
          </cell>
          <cell r="H8673">
            <v>44910</v>
          </cell>
          <cell r="I8673" t="str">
            <v>ENTREGADO</v>
          </cell>
          <cell r="J8673">
            <v>44935</v>
          </cell>
          <cell r="K8673" t="str">
            <v>KAREN LISSETH GODOS GUAMAN</v>
          </cell>
          <cell r="L8673" t="str">
            <v xml:space="preserve">IMBABURA IBARRA PARROQUIA: SAN FRANCISCO // SANCHEZ Y CIFUENTES 5-57 Y GRIJALBA </v>
          </cell>
          <cell r="N8673" t="str">
            <v>0980786792</v>
          </cell>
          <cell r="O8673" t="str">
            <v>0980786792</v>
          </cell>
          <cell r="P8673" t="str">
            <v>100105</v>
          </cell>
          <cell r="Q8673" t="str">
            <v>IBARRA</v>
          </cell>
          <cell r="R8673" t="str">
            <v>IMBABURA</v>
          </cell>
          <cell r="S8673" t="str">
            <v>SAN MIGUEL DE IBARRA</v>
          </cell>
          <cell r="T8673" t="str">
            <v>TRAMACO</v>
          </cell>
          <cell r="U8673" t="str">
            <v>FLEXNETUIO_PROVINCIA</v>
          </cell>
          <cell r="V8673">
            <v>1</v>
          </cell>
          <cell r="W8673">
            <v>11.4</v>
          </cell>
          <cell r="X8673" t="str">
            <v>HYCITE QUITO</v>
          </cell>
          <cell r="Y8673" t="str">
            <v>FLEX NET CALLE 28 DE JUNIO S/N Y GARCIA MORENO ENTRADA LLANO GRANDE</v>
          </cell>
        </row>
        <row r="8674">
          <cell r="A8674" t="str">
            <v>GAR5309</v>
          </cell>
          <cell r="B8674">
            <v>479383</v>
          </cell>
          <cell r="C8674" t="str">
            <v>GAR5309</v>
          </cell>
          <cell r="D8674" t="str">
            <v>HYCITE</v>
          </cell>
          <cell r="E8674" t="str">
            <v>RETIRO</v>
          </cell>
          <cell r="F8674" t="str">
            <v>NORMAL</v>
          </cell>
          <cell r="G8674" t="str">
            <v>031001000227611</v>
          </cell>
          <cell r="H8674">
            <v>44909</v>
          </cell>
          <cell r="I8674" t="str">
            <v>ENTREGADO</v>
          </cell>
          <cell r="J8674">
            <v>44932</v>
          </cell>
          <cell r="K8674" t="str">
            <v>RENE ZAPATA AGUILAR</v>
          </cell>
          <cell r="L8674" t="str">
            <v>URBANIZACION TERRANOSTRA, VIA LA COSTA, CONJUNTO BONANOVA MANZANA 1370 CASA 37 PARROQUIA CHONGON</v>
          </cell>
          <cell r="N8674" t="str">
            <v>984258234</v>
          </cell>
          <cell r="O8674" t="str">
            <v>984258234</v>
          </cell>
          <cell r="P8674" t="str">
            <v>090109</v>
          </cell>
          <cell r="Q8674" t="str">
            <v>GUAYAQUIL</v>
          </cell>
          <cell r="R8674" t="str">
            <v>GUAYAS</v>
          </cell>
          <cell r="S8674" t="str">
            <v>GUAYAQUIL</v>
          </cell>
          <cell r="T8674" t="str">
            <v>TRAMACO</v>
          </cell>
          <cell r="U8674" t="str">
            <v>FLEXNETUIO_PROVINCIA</v>
          </cell>
          <cell r="V8674">
            <v>0</v>
          </cell>
          <cell r="W8674">
            <v>0</v>
          </cell>
          <cell r="X8674" t="str">
            <v>HYCITE QUITO</v>
          </cell>
          <cell r="Y8674" t="str">
            <v>FLEX NET CALLE 28 DE JUNIO S/N Y GARCIA MORENO ENTRADA LLANO GRANDE</v>
          </cell>
        </row>
        <row r="8675">
          <cell r="A8675" t="str">
            <v>GAR5311</v>
          </cell>
          <cell r="B8675">
            <v>479385</v>
          </cell>
          <cell r="C8675" t="str">
            <v>GAR5311</v>
          </cell>
          <cell r="D8675" t="str">
            <v>HYCITE</v>
          </cell>
          <cell r="E8675" t="str">
            <v>RETIRO</v>
          </cell>
          <cell r="F8675" t="str">
            <v>NORMAL</v>
          </cell>
          <cell r="G8675" t="str">
            <v>TFQ88910</v>
          </cell>
          <cell r="H8675">
            <v>44909</v>
          </cell>
          <cell r="I8675" t="str">
            <v>INCIDENCIA</v>
          </cell>
          <cell r="J8675">
            <v>44911</v>
          </cell>
          <cell r="K8675" t="str">
            <v>NELSON ALCIBIADES VELEZ TAPIA</v>
          </cell>
          <cell r="L8675" t="str">
            <v>CL PRINCIPAL LT  57 Y CL E URB PIEDRA 2 URB CONOCOTO II FRENTE COLEGIO LA SALLE QUITO // CONOCOTO II 170805 170805, CONOCOTO,  PICHINCHA Ecuador</v>
          </cell>
          <cell r="M8675" t="str">
            <v/>
          </cell>
          <cell r="N8675" t="str">
            <v>987864240</v>
          </cell>
          <cell r="O8675" t="str">
            <v>987864240</v>
          </cell>
          <cell r="P8675" t="str">
            <v>170301</v>
          </cell>
          <cell r="Q8675" t="str">
            <v>QUITO</v>
          </cell>
          <cell r="R8675" t="str">
            <v>PICHINCHA</v>
          </cell>
          <cell r="S8675" t="str">
            <v>QUITO</v>
          </cell>
          <cell r="T8675" t="str">
            <v>FLEXTRANS UIO</v>
          </cell>
          <cell r="U8675" t="str">
            <v>FLEXNETUIO_LOCAL</v>
          </cell>
          <cell r="V8675">
            <v>0</v>
          </cell>
          <cell r="W8675">
            <v>0</v>
          </cell>
          <cell r="X8675" t="str">
            <v>HYCITE QUITO</v>
          </cell>
          <cell r="Y8675" t="str">
            <v>FLEX NET CALLE 28 DE JUNIO S/N Y GARCIA MORENO ENTRADA LLANO GRANDE</v>
          </cell>
        </row>
        <row r="8676">
          <cell r="A8676" t="str">
            <v>GAR5321</v>
          </cell>
          <cell r="B8676">
            <v>479395</v>
          </cell>
          <cell r="C8676" t="str">
            <v>GAR5321</v>
          </cell>
          <cell r="D8676" t="str">
            <v>HYCITE</v>
          </cell>
          <cell r="E8676" t="str">
            <v>RETIRO</v>
          </cell>
          <cell r="F8676" t="str">
            <v>NORMAL</v>
          </cell>
          <cell r="G8676" t="str">
            <v>TFQ88915</v>
          </cell>
          <cell r="H8676">
            <v>44909</v>
          </cell>
          <cell r="I8676" t="str">
            <v>INCIDENCIA</v>
          </cell>
          <cell r="J8676">
            <v>44910</v>
          </cell>
          <cell r="K8676" t="str">
            <v>CRISTINA TACURI</v>
          </cell>
          <cell r="L8676" t="str">
            <v>ESPINOZA POLIT Y PIO JARAMILLO CONJUNTO SALAMANCA QUITO // CONOCOTO 170801, CONOCOTO  PICHINCHA</v>
          </cell>
          <cell r="M8676" t="str">
            <v/>
          </cell>
          <cell r="N8676" t="str">
            <v>958898614</v>
          </cell>
          <cell r="O8676" t="str">
            <v>958898614</v>
          </cell>
          <cell r="P8676" t="str">
            <v>170301</v>
          </cell>
          <cell r="Q8676" t="str">
            <v>QUITO</v>
          </cell>
          <cell r="R8676" t="str">
            <v>PICHINCHA</v>
          </cell>
          <cell r="S8676" t="str">
            <v>QUITO</v>
          </cell>
          <cell r="T8676" t="str">
            <v>FLEXTRANS UIO</v>
          </cell>
          <cell r="U8676" t="str">
            <v>FLEXNETUIO_LOCAL</v>
          </cell>
          <cell r="V8676">
            <v>0</v>
          </cell>
          <cell r="W8676">
            <v>0</v>
          </cell>
          <cell r="X8676" t="str">
            <v>HYCITE QUITO</v>
          </cell>
          <cell r="Y8676" t="str">
            <v>FLEX NET CALLE 28 DE JUNIO S/N Y GARCIA MORENO ENTRADA LLANO GRANDE</v>
          </cell>
        </row>
        <row r="8677">
          <cell r="A8677" t="str">
            <v>GAR5324</v>
          </cell>
          <cell r="B8677">
            <v>479398</v>
          </cell>
          <cell r="C8677" t="str">
            <v>GAR5324</v>
          </cell>
          <cell r="D8677" t="str">
            <v>HYCITE</v>
          </cell>
          <cell r="E8677" t="str">
            <v>RETIRO</v>
          </cell>
          <cell r="F8677" t="str">
            <v>NORMAL</v>
          </cell>
          <cell r="G8677" t="str">
            <v>TFQ88917</v>
          </cell>
          <cell r="H8677">
            <v>44909</v>
          </cell>
          <cell r="I8677" t="str">
            <v>INCIDENCIA</v>
          </cell>
          <cell r="J8677">
            <v>44910</v>
          </cell>
          <cell r="K8677" t="str">
            <v>LENIN DANILO GUATEMAL GUZMAN</v>
          </cell>
          <cell r="L8677" t="str">
            <v>Provincia: Pichincha Canton: Quito Ciudad: Quito Barrio: La Dolorosa Direccion: calle Fabian Alarcon S13-89 y pasaje Santos. Referencia: Sub Estacion de transferencia Chilibulo EEQ.</v>
          </cell>
          <cell r="M8677" t="str">
            <v/>
          </cell>
          <cell r="N8677" t="str">
            <v> 0983031539/ 0980410562</v>
          </cell>
          <cell r="O8677" t="str">
            <v> 0983031539/ 0980410562</v>
          </cell>
          <cell r="P8677" t="str">
            <v>170301</v>
          </cell>
          <cell r="Q8677" t="str">
            <v>QUITO</v>
          </cell>
          <cell r="R8677" t="str">
            <v>PICHINCHA</v>
          </cell>
          <cell r="S8677" t="str">
            <v>QUITO</v>
          </cell>
          <cell r="T8677" t="str">
            <v>FLEXTRANS UIO</v>
          </cell>
          <cell r="U8677" t="str">
            <v>FLEXNETUIO_LOCAL</v>
          </cell>
          <cell r="V8677">
            <v>0</v>
          </cell>
          <cell r="W8677">
            <v>0</v>
          </cell>
          <cell r="X8677" t="str">
            <v>HYCITE QUITO</v>
          </cell>
          <cell r="Y8677" t="str">
            <v>FLEX NET CALLE 28 DE JUNIO S/N Y GARCIA MORENO ENTRADA LLANO GRANDE</v>
          </cell>
        </row>
        <row r="8678">
          <cell r="A8678" t="str">
            <v>RET22-017</v>
          </cell>
          <cell r="B8678">
            <v>479076</v>
          </cell>
          <cell r="C8678" t="str">
            <v>RET22-017</v>
          </cell>
          <cell r="D8678" t="str">
            <v>MOVISTAR</v>
          </cell>
          <cell r="E8678" t="str">
            <v>RETIRO</v>
          </cell>
          <cell r="F8678" t="str">
            <v>NORMAL</v>
          </cell>
          <cell r="G8678" t="str">
            <v/>
          </cell>
          <cell r="H8678">
            <v>44908</v>
          </cell>
          <cell r="I8678" t="str">
            <v>EN_TRANSITO</v>
          </cell>
          <cell r="J8678">
            <v>44909</v>
          </cell>
          <cell r="K8678" t="str">
            <v>FLEXNET - LI</v>
          </cell>
          <cell r="L8678" t="str">
            <v>CALLE 28 DE JUNIO S/N Y GARCIA MORENO ENTRADA LLANO GRANDE</v>
          </cell>
          <cell r="M8678" t="str">
            <v/>
          </cell>
          <cell r="N8678" t="str">
            <v>958979105</v>
          </cell>
          <cell r="O8678" t="str">
            <v>958979105</v>
          </cell>
          <cell r="P8678" t="str">
            <v>QUITO</v>
          </cell>
          <cell r="Q8678" t="str">
            <v>QUITO</v>
          </cell>
          <cell r="R8678" t="str">
            <v>PICHINCHA</v>
          </cell>
          <cell r="T8678" t="str">
            <v>TRAMACO</v>
          </cell>
          <cell r="U8678" t="str">
            <v>FLEXNETUIO_PROVINCIA</v>
          </cell>
          <cell r="V8678">
            <v>0</v>
          </cell>
          <cell r="W8678">
            <v>1</v>
          </cell>
          <cell r="X8678" t="str">
            <v>JORGE ISAAC CENTENO URETA</v>
          </cell>
          <cell r="Y8678" t="str">
            <v>CALLE TENIS CLUB ENTRE AV. 5 DE JUNIO Y AV. MANABI</v>
          </cell>
        </row>
        <row r="8679">
          <cell r="A8679" t="str">
            <v>RET22-018</v>
          </cell>
          <cell r="B8679">
            <v>479077</v>
          </cell>
          <cell r="C8679" t="str">
            <v>RET22-018</v>
          </cell>
          <cell r="D8679" t="str">
            <v>MOVISTAR</v>
          </cell>
          <cell r="E8679" t="str">
            <v>RETIRO</v>
          </cell>
          <cell r="F8679" t="str">
            <v>NORMAL</v>
          </cell>
          <cell r="G8679" t="str">
            <v/>
          </cell>
          <cell r="H8679">
            <v>44908</v>
          </cell>
          <cell r="I8679" t="str">
            <v>EN_TRANSITO</v>
          </cell>
          <cell r="J8679">
            <v>44909</v>
          </cell>
          <cell r="K8679" t="str">
            <v>FLEXNET - LI</v>
          </cell>
          <cell r="L8679" t="str">
            <v>CALLE 28 DE JUNIO S/N Y GARCIA MORENO ENTRADA LLANO GRANDE</v>
          </cell>
          <cell r="M8679" t="str">
            <v/>
          </cell>
          <cell r="N8679" t="str">
            <v>998027290</v>
          </cell>
          <cell r="O8679" t="str">
            <v>998027290</v>
          </cell>
          <cell r="P8679" t="str">
            <v>QUITO</v>
          </cell>
          <cell r="Q8679" t="str">
            <v>QUITO</v>
          </cell>
          <cell r="R8679" t="str">
            <v>PICHINCHA</v>
          </cell>
          <cell r="T8679" t="str">
            <v>TRAMACO</v>
          </cell>
          <cell r="U8679" t="str">
            <v>FLEXNETUIO_PROVINCIA</v>
          </cell>
          <cell r="V8679">
            <v>0</v>
          </cell>
          <cell r="W8679">
            <v>1</v>
          </cell>
          <cell r="X8679" t="str">
            <v>CARLOS JOSE CAMPOVERDE BERRU</v>
          </cell>
          <cell r="Y8679" t="str">
            <v>AV. MARIANO ACOSTA 2147 Y VICTOR GOMEZ JURADO</v>
          </cell>
        </row>
        <row r="8680">
          <cell r="A8680" t="str">
            <v>RET22-019</v>
          </cell>
          <cell r="B8680">
            <v>479078</v>
          </cell>
          <cell r="C8680" t="str">
            <v>RET22-019</v>
          </cell>
          <cell r="D8680" t="str">
            <v>MOVISTAR</v>
          </cell>
          <cell r="E8680" t="str">
            <v>RETIRO</v>
          </cell>
          <cell r="F8680" t="str">
            <v>NORMAL</v>
          </cell>
          <cell r="G8680" t="str">
            <v/>
          </cell>
          <cell r="H8680">
            <v>44908</v>
          </cell>
          <cell r="I8680" t="str">
            <v>EN_TRANSITO</v>
          </cell>
          <cell r="J8680">
            <v>44909</v>
          </cell>
          <cell r="K8680" t="str">
            <v>FLEXNET - LI</v>
          </cell>
          <cell r="L8680" t="str">
            <v>CALLE 28 DE JUNIO S/N Y GARCIA MORENO ENTRADA LLANO GRANDE</v>
          </cell>
          <cell r="M8680" t="str">
            <v/>
          </cell>
          <cell r="N8680" t="str">
            <v>984246089</v>
          </cell>
          <cell r="O8680" t="str">
            <v>984246089</v>
          </cell>
          <cell r="P8680" t="str">
            <v>QUITO</v>
          </cell>
          <cell r="Q8680" t="str">
            <v>QUITO</v>
          </cell>
          <cell r="R8680" t="str">
            <v>PICHINCHA</v>
          </cell>
          <cell r="T8680" t="str">
            <v>TRAMACO</v>
          </cell>
          <cell r="U8680" t="str">
            <v>FLEXNETUIO_PROVINCIA</v>
          </cell>
          <cell r="V8680">
            <v>0</v>
          </cell>
          <cell r="W8680">
            <v>1</v>
          </cell>
          <cell r="X8680" t="str">
            <v xml:space="preserve">LOURDES BRAVO </v>
          </cell>
          <cell r="Y8680" t="str">
            <v>Av. Mariano Acosta 2147 y Victor Gomez Jurado, la Plaza Shopping Center</v>
          </cell>
        </row>
        <row r="8681">
          <cell r="A8681" t="str">
            <v>RET22-022</v>
          </cell>
          <cell r="B8681">
            <v>479081</v>
          </cell>
          <cell r="C8681" t="str">
            <v>RET22-022</v>
          </cell>
          <cell r="D8681" t="str">
            <v>MOVISTAR</v>
          </cell>
          <cell r="E8681" t="str">
            <v>RETIRO</v>
          </cell>
          <cell r="F8681" t="str">
            <v>NORMAL</v>
          </cell>
          <cell r="G8681" t="str">
            <v/>
          </cell>
          <cell r="H8681">
            <v>44908</v>
          </cell>
          <cell r="I8681" t="str">
            <v>EN_TRANSITO</v>
          </cell>
          <cell r="J8681">
            <v>44909</v>
          </cell>
          <cell r="K8681" t="str">
            <v>FLEXNET - LI</v>
          </cell>
          <cell r="L8681" t="str">
            <v>CALLE 28 DE JUNIO S/N Y GARCIA MORENO ENTRADA LLANO GRANDE</v>
          </cell>
          <cell r="M8681" t="str">
            <v/>
          </cell>
          <cell r="N8681" t="str">
            <v>0958979105</v>
          </cell>
          <cell r="O8681" t="str">
            <v>0958979105</v>
          </cell>
          <cell r="P8681" t="str">
            <v>QUITO</v>
          </cell>
          <cell r="Q8681" t="str">
            <v>QUITO</v>
          </cell>
          <cell r="R8681" t="str">
            <v>PICHINCHA</v>
          </cell>
          <cell r="T8681" t="str">
            <v>TRAMACO</v>
          </cell>
          <cell r="U8681" t="str">
            <v>FLEXNETUIO_PROVINCIA</v>
          </cell>
          <cell r="V8681">
            <v>0</v>
          </cell>
          <cell r="W8681">
            <v>1</v>
          </cell>
          <cell r="X8681" t="str">
            <v>JORGE ISAAC CENTENO URETA</v>
          </cell>
          <cell r="Y8681" t="str">
            <v>CALLE OLMEDO ENTRE 9 DE OCTUBRE Y PEDRO GUAL A LADO DE LA CEVICHERIA PP2</v>
          </cell>
        </row>
        <row r="8682">
          <cell r="A8682" t="str">
            <v>RET22-024</v>
          </cell>
          <cell r="B8682">
            <v>479083</v>
          </cell>
          <cell r="C8682" t="str">
            <v>RET22-024</v>
          </cell>
          <cell r="D8682" t="str">
            <v>MOVISTAR</v>
          </cell>
          <cell r="E8682" t="str">
            <v>RETIRO</v>
          </cell>
          <cell r="F8682" t="str">
            <v>NORMAL</v>
          </cell>
          <cell r="H8682">
            <v>44908</v>
          </cell>
          <cell r="I8682" t="str">
            <v>EN_TRANSITO</v>
          </cell>
          <cell r="J8682">
            <v>44909</v>
          </cell>
          <cell r="K8682" t="str">
            <v>FLEXNET - LI</v>
          </cell>
          <cell r="L8682" t="str">
            <v>CALLE 28 DE JUNIO S/N Y GARCIA MORENO ENTRADA LLANO GRANDE</v>
          </cell>
          <cell r="N8682" t="str">
            <v>0998999242</v>
          </cell>
          <cell r="O8682" t="str">
            <v>0998999242</v>
          </cell>
          <cell r="P8682" t="str">
            <v>QUITO</v>
          </cell>
          <cell r="Q8682" t="str">
            <v>QUITO</v>
          </cell>
          <cell r="R8682" t="str">
            <v>PICHINCHA</v>
          </cell>
          <cell r="T8682" t="str">
            <v>TRAMACO</v>
          </cell>
          <cell r="U8682" t="str">
            <v>FLEXNETUIO_PROVINCIA</v>
          </cell>
          <cell r="V8682">
            <v>0</v>
          </cell>
          <cell r="W8682">
            <v>1</v>
          </cell>
          <cell r="X8682" t="str">
            <v>EDUARDO LUIS SILVA IVARRA</v>
          </cell>
          <cell r="Y8682" t="str">
            <v>CALLE GUAYAQUIL, ENTRE RIO SOLAYA Y CUICOCHA</v>
          </cell>
        </row>
        <row r="8683">
          <cell r="A8683" t="str">
            <v>RET22-025</v>
          </cell>
          <cell r="B8683">
            <v>479084</v>
          </cell>
          <cell r="C8683" t="str">
            <v>RET22-025</v>
          </cell>
          <cell r="D8683" t="str">
            <v>MOVISTAR</v>
          </cell>
          <cell r="E8683" t="str">
            <v>RETIRO</v>
          </cell>
          <cell r="F8683" t="str">
            <v>NORMAL</v>
          </cell>
          <cell r="G8683" t="str">
            <v/>
          </cell>
          <cell r="H8683">
            <v>44908</v>
          </cell>
          <cell r="I8683" t="str">
            <v>EN_TRANSITO</v>
          </cell>
          <cell r="J8683">
            <v>44909</v>
          </cell>
          <cell r="K8683" t="str">
            <v>FLEXNET - LI</v>
          </cell>
          <cell r="L8683" t="str">
            <v>CALLE 28 DE JUNIO S/N Y GARCIA MORENO ENTRADA LLANO GRANDE</v>
          </cell>
          <cell r="M8683" t="str">
            <v/>
          </cell>
          <cell r="N8683" t="str">
            <v>983172903</v>
          </cell>
          <cell r="O8683" t="str">
            <v>983172903</v>
          </cell>
          <cell r="P8683" t="str">
            <v>QUITO</v>
          </cell>
          <cell r="Q8683" t="str">
            <v>QUITO</v>
          </cell>
          <cell r="R8683" t="str">
            <v>PICHINCHA</v>
          </cell>
          <cell r="T8683" t="str">
            <v>TRAMACO</v>
          </cell>
          <cell r="U8683" t="str">
            <v>FLEXNETUIO_PROVINCIA</v>
          </cell>
          <cell r="V8683">
            <v>0</v>
          </cell>
          <cell r="W8683">
            <v>1</v>
          </cell>
          <cell r="X8683" t="str">
            <v>ALISON MISHELLE MORENO GOMEZ</v>
          </cell>
          <cell r="Y8683" t="str">
            <v>Av. Ceslao Marin y 27 de febrero diagonal la gran Hotel Cofanes local atras de Movistar.</v>
          </cell>
        </row>
        <row r="8684">
          <cell r="A8684" t="str">
            <v>RET22-027</v>
          </cell>
          <cell r="B8684">
            <v>479086</v>
          </cell>
          <cell r="C8684" t="str">
            <v>RET22-027</v>
          </cell>
          <cell r="D8684" t="str">
            <v>MOVISTAR</v>
          </cell>
          <cell r="E8684" t="str">
            <v>RETIRO</v>
          </cell>
          <cell r="F8684" t="str">
            <v>NORMAL</v>
          </cell>
          <cell r="G8684" t="str">
            <v/>
          </cell>
          <cell r="H8684">
            <v>44908</v>
          </cell>
          <cell r="I8684" t="str">
            <v>EN_TRANSITO</v>
          </cell>
          <cell r="J8684">
            <v>44909</v>
          </cell>
          <cell r="K8684" t="str">
            <v>FLEXNET - LI</v>
          </cell>
          <cell r="L8684" t="str">
            <v>CALLE 28 DE JUNIO S/N Y GARCIA MORENO ENTRADA LLANO GRANDE</v>
          </cell>
          <cell r="M8684" t="str">
            <v/>
          </cell>
          <cell r="N8684" t="str">
            <v>983929586</v>
          </cell>
          <cell r="O8684" t="str">
            <v>983929586</v>
          </cell>
          <cell r="P8684" t="str">
            <v>QUITO</v>
          </cell>
          <cell r="Q8684" t="str">
            <v>QUITO</v>
          </cell>
          <cell r="R8684" t="str">
            <v>PICHINCHA</v>
          </cell>
          <cell r="T8684" t="str">
            <v>TRAMACO</v>
          </cell>
          <cell r="U8684" t="str">
            <v>FLEXNETUIO_PROVINCIA</v>
          </cell>
          <cell r="V8684">
            <v>0</v>
          </cell>
          <cell r="W8684">
            <v>1</v>
          </cell>
          <cell r="X8684" t="str">
            <v>VERONICA CHIRAN</v>
          </cell>
          <cell r="Y8684" t="str">
            <v>TulcAn y Babahoyo. Diagonal al restaurante La Vina. Al final de la cuchara. Casa amarilla</v>
          </cell>
        </row>
        <row r="8685">
          <cell r="A8685" t="str">
            <v>RET22-029</v>
          </cell>
          <cell r="B8685">
            <v>479088</v>
          </cell>
          <cell r="C8685" t="str">
            <v>RET22-029</v>
          </cell>
          <cell r="D8685" t="str">
            <v>MOVISTAR</v>
          </cell>
          <cell r="E8685" t="str">
            <v>RETIRO</v>
          </cell>
          <cell r="F8685" t="str">
            <v>NORMAL</v>
          </cell>
          <cell r="G8685" t="str">
            <v/>
          </cell>
          <cell r="H8685">
            <v>44908</v>
          </cell>
          <cell r="I8685" t="str">
            <v>EN_TRANSITO</v>
          </cell>
          <cell r="J8685">
            <v>44909</v>
          </cell>
          <cell r="K8685" t="str">
            <v>FLEXNET - LI</v>
          </cell>
          <cell r="L8685" t="str">
            <v>CALLE 28 DE JUNIO S/N Y GARCIA MORENO ENTRADA LLANO GRANDE</v>
          </cell>
          <cell r="M8685" t="str">
            <v/>
          </cell>
          <cell r="N8685" t="str">
            <v>0997519808 - 0978838860</v>
          </cell>
          <cell r="O8685" t="str">
            <v>0997519808 - 0978838860</v>
          </cell>
          <cell r="P8685" t="str">
            <v>QUITO</v>
          </cell>
          <cell r="Q8685" t="str">
            <v>QUITO</v>
          </cell>
          <cell r="R8685" t="str">
            <v>PICHINCHA</v>
          </cell>
          <cell r="T8685" t="str">
            <v>TRAMACO</v>
          </cell>
          <cell r="U8685" t="str">
            <v>FLEXNETUIO_PROVINCIA</v>
          </cell>
          <cell r="V8685">
            <v>0</v>
          </cell>
          <cell r="W8685">
            <v>1</v>
          </cell>
          <cell r="X8685" t="str">
            <v>YENNY ENA SALTOS REYES</v>
          </cell>
          <cell r="Y8685" t="str">
            <v>Calle 13 Av. 13 diagonal a Oro Fino</v>
          </cell>
        </row>
        <row r="8686">
          <cell r="A8686" t="str">
            <v>RET22-030</v>
          </cell>
          <cell r="B8686">
            <v>479089</v>
          </cell>
          <cell r="C8686" t="str">
            <v>RET22-030</v>
          </cell>
          <cell r="D8686" t="str">
            <v>MOVISTAR</v>
          </cell>
          <cell r="E8686" t="str">
            <v>RETIRO</v>
          </cell>
          <cell r="F8686" t="str">
            <v>NORMAL</v>
          </cell>
          <cell r="G8686" t="str">
            <v>IC3924</v>
          </cell>
          <cell r="H8686">
            <v>44908</v>
          </cell>
          <cell r="I8686" t="str">
            <v>INCIDENCIA</v>
          </cell>
          <cell r="J8686">
            <v>44917</v>
          </cell>
          <cell r="K8686" t="str">
            <v>FLEXNET - LI</v>
          </cell>
          <cell r="L8686" t="str">
            <v>CALLE 28 DE JUNIO S/N Y GARCIA MORENO ENTRADA LLANO GRANDE</v>
          </cell>
          <cell r="M8686" t="str">
            <v/>
          </cell>
          <cell r="N8686" t="str">
            <v>0999805380</v>
          </cell>
          <cell r="O8686" t="str">
            <v>0999805380</v>
          </cell>
          <cell r="P8686" t="str">
            <v>QUITO</v>
          </cell>
          <cell r="Q8686" t="str">
            <v>QUITO</v>
          </cell>
          <cell r="R8686" t="str">
            <v>PICHINCHA</v>
          </cell>
          <cell r="T8686" t="str">
            <v>ITSACOURIER</v>
          </cell>
          <cell r="U8686" t="str">
            <v>FLEXNETUIO_PROVINCIA</v>
          </cell>
          <cell r="V8686">
            <v>0</v>
          </cell>
          <cell r="W8686">
            <v>1</v>
          </cell>
          <cell r="X8686" t="str">
            <v>Diego Fernando Mena Villalba</v>
          </cell>
          <cell r="Y8686" t="str">
            <v>Calle San Blas 2.25  e/ Tomas Ordonez y Manuel Vega</v>
          </cell>
        </row>
        <row r="8687">
          <cell r="A8687" t="str">
            <v>RET22-031</v>
          </cell>
          <cell r="B8687">
            <v>479090</v>
          </cell>
          <cell r="C8687" t="str">
            <v>RET22-031</v>
          </cell>
          <cell r="D8687" t="str">
            <v>MOVISTAR</v>
          </cell>
          <cell r="E8687" t="str">
            <v>RETIRO</v>
          </cell>
          <cell r="F8687" t="str">
            <v>NORMAL</v>
          </cell>
          <cell r="G8687" t="str">
            <v/>
          </cell>
          <cell r="H8687">
            <v>44908</v>
          </cell>
          <cell r="I8687" t="str">
            <v>EN_TRANSITO</v>
          </cell>
          <cell r="J8687">
            <v>44909</v>
          </cell>
          <cell r="K8687" t="str">
            <v>FLEXNET - LI</v>
          </cell>
          <cell r="L8687" t="str">
            <v>CALLE 28 DE JUNIO S/N Y GARCIA MORENO ENTRADA LLANO GRANDE</v>
          </cell>
          <cell r="M8687" t="str">
            <v/>
          </cell>
          <cell r="N8687" t="str">
            <v>998277655</v>
          </cell>
          <cell r="O8687" t="str">
            <v>998277655</v>
          </cell>
          <cell r="P8687" t="str">
            <v>QUITO</v>
          </cell>
          <cell r="Q8687" t="str">
            <v>QUITO</v>
          </cell>
          <cell r="R8687" t="str">
            <v>PICHINCHA</v>
          </cell>
          <cell r="T8687" t="str">
            <v>TRAMACO</v>
          </cell>
          <cell r="U8687" t="str">
            <v>FLEXNETUIO_PROVINCIA</v>
          </cell>
          <cell r="V8687">
            <v>0</v>
          </cell>
          <cell r="W8687">
            <v>1</v>
          </cell>
          <cell r="X8687" t="str">
            <v>PAOLA MORETA</v>
          </cell>
          <cell r="Y8687" t="str">
            <v>Manta Business Center Torre B piso 4 Of 404 Av 24 y Calle M3, Barrio el Murcielago</v>
          </cell>
        </row>
        <row r="8688">
          <cell r="A8688" t="str">
            <v>11575</v>
          </cell>
          <cell r="B8688">
            <v>479045</v>
          </cell>
          <cell r="C8688" t="str">
            <v>11575</v>
          </cell>
          <cell r="D8688" t="str">
            <v>MOVISTAR</v>
          </cell>
          <cell r="E8688" t="str">
            <v>RETIRO</v>
          </cell>
          <cell r="F8688" t="str">
            <v>NORMAL</v>
          </cell>
          <cell r="G8688" t="str">
            <v/>
          </cell>
          <cell r="H8688">
            <v>44908</v>
          </cell>
          <cell r="I8688" t="str">
            <v>EN_TRANSITO</v>
          </cell>
          <cell r="J8688">
            <v>44909</v>
          </cell>
          <cell r="K8688" t="str">
            <v>FLEXNET - LI</v>
          </cell>
          <cell r="L8688" t="str">
            <v>CALLE 28 DE JUNIO S/N Y GARCIA MORENO ENTRADA LLANO GRANDE</v>
          </cell>
          <cell r="M8688" t="str">
            <v/>
          </cell>
          <cell r="N8688" t="str">
            <v>982603696</v>
          </cell>
          <cell r="O8688" t="str">
            <v>982603696</v>
          </cell>
          <cell r="P8688" t="str">
            <v>QUITO</v>
          </cell>
          <cell r="Q8688" t="str">
            <v>QUITO</v>
          </cell>
          <cell r="R8688" t="str">
            <v>PICHINCHA</v>
          </cell>
          <cell r="T8688" t="str">
            <v>TRAMACO</v>
          </cell>
          <cell r="U8688" t="str">
            <v>FLEXNETUIO_PROVINCIA</v>
          </cell>
          <cell r="V8688">
            <v>0</v>
          </cell>
          <cell r="W8688">
            <v>1</v>
          </cell>
          <cell r="X8688" t="str">
            <v>FANNY DOMINGUEZ-MACAS</v>
          </cell>
          <cell r="Y8688" t="str">
            <v>BOLIVAR Y AMAZONAS</v>
          </cell>
        </row>
        <row r="8689">
          <cell r="A8689" t="str">
            <v>98718477</v>
          </cell>
          <cell r="B8689">
            <v>478227</v>
          </cell>
          <cell r="C8689" t="str">
            <v>98718477</v>
          </cell>
          <cell r="D8689" t="str">
            <v>HYCITE</v>
          </cell>
          <cell r="E8689" t="str">
            <v>DESPACHO</v>
          </cell>
          <cell r="F8689" t="str">
            <v>NORMAL</v>
          </cell>
          <cell r="G8689" t="str">
            <v>031002004095514 / 031002004144179</v>
          </cell>
          <cell r="H8689">
            <v>44908</v>
          </cell>
          <cell r="I8689" t="str">
            <v>ENTREGADO</v>
          </cell>
          <cell r="J8689">
            <v>44929</v>
          </cell>
          <cell r="K8689" t="str">
            <v>FERNANDO MOYANO</v>
          </cell>
          <cell r="L8689" t="str">
            <v>CALLE SALASACAS ENTRE SHYRIS Y PURUHAES NRO DEPAR: C 15 PROVINCIA: SANTO DOMINGO DE LOS TSACHILAS CANTÓN: SANTO DOMINGO DE LOS COLORADOS  PARROQUIA: CHIGUILPE URBANIZACIÓN BANCO DE FOMENTO, A DOS CUAD</v>
          </cell>
          <cell r="N8689" t="str">
            <v>0997240141</v>
          </cell>
          <cell r="O8689" t="str">
            <v>0997240141</v>
          </cell>
          <cell r="P8689" t="str">
            <v>230109</v>
          </cell>
          <cell r="Q8689" t="str">
            <v>SANTO DOMINGO</v>
          </cell>
          <cell r="R8689" t="str">
            <v>SANTO DOMINGO DE LOS TSACHILAS</v>
          </cell>
          <cell r="S8689" t="str">
            <v>SANTO DOMINGO DE LOS COLORADOS</v>
          </cell>
          <cell r="T8689" t="str">
            <v>TRAMACO</v>
          </cell>
          <cell r="U8689" t="str">
            <v>FLEXNETUIO_PROVINCIA</v>
          </cell>
          <cell r="V8689">
            <v>1</v>
          </cell>
          <cell r="W8689">
            <v>2.8</v>
          </cell>
          <cell r="X8689" t="str">
            <v>HYCITE QUITO</v>
          </cell>
          <cell r="Y8689" t="str">
            <v>FLEX NET CALLE 28 DE JUNIO S/N Y GARCIA MORENO ENTRADA LLANO GRANDE</v>
          </cell>
        </row>
        <row r="8690">
          <cell r="A8690" t="str">
            <v>52863</v>
          </cell>
          <cell r="B8690">
            <v>477573</v>
          </cell>
          <cell r="C8690" t="str">
            <v>52863</v>
          </cell>
          <cell r="D8690" t="str">
            <v>DEGSO</v>
          </cell>
          <cell r="E8690" t="str">
            <v>DESPACHO</v>
          </cell>
          <cell r="F8690" t="str">
            <v>NORMAL</v>
          </cell>
          <cell r="G8690" t="str">
            <v>FT75068</v>
          </cell>
          <cell r="H8690">
            <v>44907</v>
          </cell>
          <cell r="I8690" t="str">
            <v>INCIDENCIA</v>
          </cell>
          <cell r="J8690">
            <v>44909</v>
          </cell>
          <cell r="K8690" t="str">
            <v>DIAZ LIMA DANNY SANTIAGO</v>
          </cell>
          <cell r="L8690" t="str">
            <v>DIRECCION: SANTA CLARA, AV. ALONSO DE MERCADILLO  - CEL 0992575707</v>
          </cell>
          <cell r="M8690" t="str">
            <v>#N/A</v>
          </cell>
          <cell r="N8690" t="str">
            <v>99-832-0225</v>
          </cell>
          <cell r="O8690" t="str">
            <v>99-832-0225</v>
          </cell>
          <cell r="P8690" t="str">
            <v>170301</v>
          </cell>
          <cell r="Q8690" t="str">
            <v>QUITO</v>
          </cell>
          <cell r="R8690" t="str">
            <v>PICHINCHA</v>
          </cell>
          <cell r="S8690" t="str">
            <v>QUITO</v>
          </cell>
          <cell r="T8690" t="str">
            <v>FLEXTRANS UIO</v>
          </cell>
          <cell r="U8690" t="str">
            <v>FLEXNETUIO_LOCAL</v>
          </cell>
          <cell r="V8690">
            <v>1</v>
          </cell>
          <cell r="W8690">
            <v>3.4</v>
          </cell>
          <cell r="X8690" t="str">
            <v>FLEXNET</v>
          </cell>
          <cell r="Y8690" t="str">
            <v>FLEX NET CALLE 28 DE JUNIO S/N Y GARCIA MORENO ENTRADA LLANO GRANDE</v>
          </cell>
        </row>
        <row r="8691">
          <cell r="A8691" t="str">
            <v>GAR5294</v>
          </cell>
          <cell r="B8691">
            <v>477544</v>
          </cell>
          <cell r="C8691" t="str">
            <v>GAR5294</v>
          </cell>
          <cell r="D8691" t="str">
            <v>HYCITE</v>
          </cell>
          <cell r="E8691" t="str">
            <v>RETIRO</v>
          </cell>
          <cell r="F8691" t="str">
            <v>NORMAL</v>
          </cell>
          <cell r="G8691" t="str">
            <v>TFQ88519</v>
          </cell>
          <cell r="H8691">
            <v>44907</v>
          </cell>
          <cell r="I8691" t="str">
            <v>INCIDENCIA</v>
          </cell>
          <cell r="J8691">
            <v>44908</v>
          </cell>
          <cell r="K8691" t="str">
            <v>MANUEL EUGENIO AUZ SANCHEZ</v>
          </cell>
          <cell r="L8691" t="str">
            <v>ISLA FERNANDINA N43-204 Y RIO COCA DG PISCINA CONCENTRACION DEPORTIVA PIC HQUITO // PLAZA DE TOROS 170501, JIPIJAPA  PICHINCHA Ecuador</v>
          </cell>
          <cell r="M8691" t="str">
            <v/>
          </cell>
          <cell r="N8691" t="str">
            <v>987543414</v>
          </cell>
          <cell r="O8691" t="str">
            <v>987543414</v>
          </cell>
          <cell r="P8691" t="str">
            <v>170301</v>
          </cell>
          <cell r="Q8691" t="str">
            <v>QUITO</v>
          </cell>
          <cell r="R8691" t="str">
            <v>PICHINCHA</v>
          </cell>
          <cell r="S8691" t="str">
            <v>QUITO</v>
          </cell>
          <cell r="T8691" t="str">
            <v>FLEXTRANS UIO</v>
          </cell>
          <cell r="U8691" t="str">
            <v>FLEXNETUIO_LOCAL</v>
          </cell>
          <cell r="V8691">
            <v>0</v>
          </cell>
          <cell r="W8691">
            <v>0</v>
          </cell>
          <cell r="X8691" t="str">
            <v>HYCITE QUITO</v>
          </cell>
          <cell r="Y8691" t="str">
            <v>FLEX NET CALLE 28 DE JUNIO S/N Y GARCIA MORENO ENTRADA LLANO GRANDE</v>
          </cell>
        </row>
        <row r="8692">
          <cell r="A8692" t="str">
            <v>GAR5298</v>
          </cell>
          <cell r="B8692">
            <v>477547</v>
          </cell>
          <cell r="C8692" t="str">
            <v>GAR5298</v>
          </cell>
          <cell r="D8692" t="str">
            <v>HYCITE</v>
          </cell>
          <cell r="E8692" t="str">
            <v>RETIRO</v>
          </cell>
          <cell r="F8692" t="str">
            <v>NORMAL</v>
          </cell>
          <cell r="G8692" t="str">
            <v>031001000226921/</v>
          </cell>
          <cell r="H8692">
            <v>44907</v>
          </cell>
          <cell r="I8692" t="str">
            <v>INCIDENCIA</v>
          </cell>
          <cell r="J8692">
            <v>44943</v>
          </cell>
          <cell r="K8692" t="str">
            <v>MARTHA ALICIA SANDOVAL CHASI</v>
          </cell>
          <cell r="L8692" t="str">
            <v>CALLE: TUPAC YUPANQUI Y PACCHA NUMERO DE CASA O DEPARTAMENTO:703 PROVINCIA: TUNGURAHUA CANTON:AMBATO PARROQUIA:HUACHI LORETO  CODIGO POSTAL: 180202  REFERENCIAS DEL DOMICILIO CALLES CON LAS QUE CRUZA,</v>
          </cell>
          <cell r="N8692" t="str">
            <v>0984617623 032841754</v>
          </cell>
          <cell r="O8692" t="str">
            <v>0984617623 032841754</v>
          </cell>
          <cell r="P8692" t="str">
            <v>180101</v>
          </cell>
          <cell r="Q8692" t="str">
            <v>AMBATO</v>
          </cell>
          <cell r="R8692" t="str">
            <v>TUNGURAHUA</v>
          </cell>
          <cell r="S8692" t="str">
            <v>AMBATO</v>
          </cell>
          <cell r="T8692" t="str">
            <v>TRAMACO</v>
          </cell>
          <cell r="U8692" t="str">
            <v>FLEXNETUIO_PROVINCIA</v>
          </cell>
          <cell r="V8692">
            <v>0</v>
          </cell>
          <cell r="W8692">
            <v>0</v>
          </cell>
          <cell r="X8692" t="str">
            <v>HYCITE QUITO</v>
          </cell>
          <cell r="Y8692" t="str">
            <v>FLEX NET CALLE 28 DE JUNIO S/N Y GARCIA MORENO ENTRADA LLANO GRANDE</v>
          </cell>
        </row>
        <row r="8693">
          <cell r="A8693" t="str">
            <v>GAR5302</v>
          </cell>
          <cell r="B8693">
            <v>477551</v>
          </cell>
          <cell r="C8693" t="str">
            <v>GAR5302</v>
          </cell>
          <cell r="D8693" t="str">
            <v>HYCITE</v>
          </cell>
          <cell r="E8693" t="str">
            <v>RETIRO</v>
          </cell>
          <cell r="F8693" t="str">
            <v>NORMAL</v>
          </cell>
          <cell r="G8693" t="str">
            <v>TF88517</v>
          </cell>
          <cell r="H8693">
            <v>44907</v>
          </cell>
          <cell r="I8693" t="str">
            <v>INCIDENCIA</v>
          </cell>
          <cell r="J8693">
            <v>44908</v>
          </cell>
          <cell r="K8693" t="str">
            <v>JORGE WASHINGTON GRANISO ULLAURI</v>
          </cell>
          <cell r="L8693" t="str">
            <v>PEDRO MENENDEZ GILBER SALINAS DEPS AV PEDRO GILBERT BASE AEREA GUAYAQUIL 090505, TARQUI  GUAYAS ECUADOR</v>
          </cell>
          <cell r="N8693" t="str">
            <v>958622810</v>
          </cell>
          <cell r="O8693" t="str">
            <v>958622810</v>
          </cell>
          <cell r="P8693" t="str">
            <v>090109</v>
          </cell>
          <cell r="Q8693" t="str">
            <v>GUAYAQUIL</v>
          </cell>
          <cell r="R8693" t="str">
            <v>GUAYAS</v>
          </cell>
          <cell r="S8693" t="str">
            <v>GUAYAQUIL</v>
          </cell>
          <cell r="T8693" t="str">
            <v>FLEXTRANS GYE</v>
          </cell>
          <cell r="U8693" t="str">
            <v>FLEXNETUIO_GYE</v>
          </cell>
          <cell r="V8693">
            <v>0</v>
          </cell>
          <cell r="W8693">
            <v>0</v>
          </cell>
          <cell r="X8693" t="str">
            <v>HYCITE QUITO</v>
          </cell>
          <cell r="Y8693" t="str">
            <v>FLEX NET CALLE 28 DE JUNIO S/N Y GARCIA MORENO ENTRADA LLANO GRANDE</v>
          </cell>
        </row>
        <row r="8694">
          <cell r="A8694" t="str">
            <v>CLDEV_GYESIM0062</v>
          </cell>
          <cell r="B8694">
            <v>477418</v>
          </cell>
          <cell r="C8694" t="str">
            <v>CLDEV_GYESIM0062</v>
          </cell>
          <cell r="D8694" t="str">
            <v>CONECEL_DOCUMENTOS</v>
          </cell>
          <cell r="E8694" t="str">
            <v>DESPACHO</v>
          </cell>
          <cell r="F8694" t="str">
            <v>NORMAL</v>
          </cell>
          <cell r="H8694">
            <v>44907</v>
          </cell>
          <cell r="I8694" t="str">
            <v>EN_PROCESO</v>
          </cell>
          <cell r="J8694">
            <v>44907</v>
          </cell>
          <cell r="K8694" t="str">
            <v>ANA AGUIRRE / MARIA SUNTAXI - PATRICIA</v>
          </cell>
          <cell r="L8694" t="str">
            <v>CIUDADELA SANTA LEONOR MZ 6 SOLAR 17</v>
          </cell>
          <cell r="P8694" t="str">
            <v>GUAYAQUIL</v>
          </cell>
          <cell r="Q8694" t="str">
            <v>GUAYAQUIL</v>
          </cell>
          <cell r="R8694" t="str">
            <v>GUAYAS</v>
          </cell>
          <cell r="T8694" t="str">
            <v>FLEXTRANS GYE</v>
          </cell>
          <cell r="U8694" t="str">
            <v>FLEXNETUIO_GYE</v>
          </cell>
          <cell r="V8694">
            <v>1</v>
          </cell>
          <cell r="X8694" t="str">
            <v>FLEXNET DEL ECUADOR</v>
          </cell>
          <cell r="Y8694" t="str">
            <v>KM 8 1/2 VIA A DAULE</v>
          </cell>
        </row>
        <row r="8695">
          <cell r="A8695" t="str">
            <v>4706966</v>
          </cell>
          <cell r="B8695">
            <v>477315</v>
          </cell>
          <cell r="C8695" t="str">
            <v>4706966</v>
          </cell>
          <cell r="D8695" t="str">
            <v>MDELIVERY</v>
          </cell>
          <cell r="E8695" t="str">
            <v>DESPACHO</v>
          </cell>
          <cell r="F8695" t="str">
            <v>DERIVADO PICK UP</v>
          </cell>
          <cell r="G8695" t="str">
            <v>031080004706966</v>
          </cell>
          <cell r="H8695">
            <v>44907</v>
          </cell>
          <cell r="I8695" t="str">
            <v>ENTREGADO</v>
          </cell>
          <cell r="J8695">
            <v>44929</v>
          </cell>
          <cell r="K8695" t="str">
            <v>WILMER GABRIEL LERMA ARROYO</v>
          </cell>
          <cell r="L8695" t="str">
            <v>OFICINA TRAMACO SAN LORENZO</v>
          </cell>
          <cell r="M8695" t="str">
            <v>0955481122</v>
          </cell>
          <cell r="N8695" t="str">
            <v>0981744516</v>
          </cell>
          <cell r="O8695" t="str">
            <v>0981744516</v>
          </cell>
          <cell r="P8695" t="str">
            <v>SAN LORENZO</v>
          </cell>
          <cell r="Q8695" t="str">
            <v>SAN LORENZO</v>
          </cell>
          <cell r="R8695" t="str">
            <v>ESMERALDAS</v>
          </cell>
          <cell r="T8695" t="str">
            <v>TRAMACO</v>
          </cell>
          <cell r="U8695" t="str">
            <v>FLEXNETUIO_PROVINCIA</v>
          </cell>
          <cell r="V8695">
            <v>1</v>
          </cell>
          <cell r="W8695">
            <v>1</v>
          </cell>
          <cell r="X8695" t="str">
            <v>FLEXNET ECUADOR - MDELIVERY</v>
          </cell>
          <cell r="Y8695" t="str">
            <v>CALLE 28 DE JUNIO S/N Y GARCIA MORENO ENTRADA LLANO GRANDE</v>
          </cell>
        </row>
        <row r="8696">
          <cell r="A8696" t="str">
            <v>98714113</v>
          </cell>
          <cell r="B8696">
            <v>477237</v>
          </cell>
          <cell r="C8696" t="str">
            <v>98714113</v>
          </cell>
          <cell r="D8696" t="str">
            <v>HYCITE</v>
          </cell>
          <cell r="E8696" t="str">
            <v>DESPACHO</v>
          </cell>
          <cell r="F8696" t="str">
            <v>NORMAL</v>
          </cell>
          <cell r="G8696" t="str">
            <v>031002004091293</v>
          </cell>
          <cell r="H8696">
            <v>44907</v>
          </cell>
          <cell r="I8696" t="str">
            <v>ENTREGADO</v>
          </cell>
          <cell r="J8696">
            <v>44943</v>
          </cell>
          <cell r="K8696" t="str">
            <v>ANGELA MERINO</v>
          </cell>
          <cell r="L8696" t="str">
            <v>BR LA CASCADA CL DUNCAN Y PASAJE 4 SANTA CRUZ-SANTA CRUZ  PUERTO AYORA 200102 GALAPAGOS</v>
          </cell>
          <cell r="N8696" t="str">
            <v>0988032361 / 053014051</v>
          </cell>
          <cell r="O8696" t="str">
            <v>0988032361 / 053014051</v>
          </cell>
          <cell r="P8696" t="str">
            <v>200102</v>
          </cell>
          <cell r="Q8696" t="str">
            <v>SANTA CRUZ</v>
          </cell>
          <cell r="R8696" t="str">
            <v>GALAPAGOS</v>
          </cell>
          <cell r="S8696" t="str">
            <v>PUERTO AYORA</v>
          </cell>
          <cell r="T8696" t="str">
            <v>TRAMACO</v>
          </cell>
          <cell r="U8696" t="str">
            <v>FLEXNETUIO_PROVINCIA</v>
          </cell>
          <cell r="V8696">
            <v>1</v>
          </cell>
          <cell r="W8696">
            <v>9.3000000000000007</v>
          </cell>
          <cell r="X8696" t="str">
            <v>HYCITE QUITO</v>
          </cell>
          <cell r="Y8696" t="str">
            <v>FLEX NET CALLE 28 DE JUNIO S/N Y GARCIA MORENO ENTRADA LLANO GRANDE</v>
          </cell>
        </row>
        <row r="8697">
          <cell r="A8697" t="str">
            <v>98673988</v>
          </cell>
          <cell r="B8697">
            <v>476448</v>
          </cell>
          <cell r="C8697" t="str">
            <v>98673988</v>
          </cell>
          <cell r="D8697" t="str">
            <v>HYCITE</v>
          </cell>
          <cell r="E8697" t="str">
            <v>DESPACHO</v>
          </cell>
          <cell r="F8697" t="str">
            <v>NORMAL</v>
          </cell>
          <cell r="G8697" t="str">
            <v>031002004087308.</v>
          </cell>
          <cell r="H8697">
            <v>44904</v>
          </cell>
          <cell r="I8697" t="str">
            <v>ENTREGADO</v>
          </cell>
          <cell r="J8697">
            <v>44935</v>
          </cell>
          <cell r="K8697" t="str">
            <v>LUZ GRANDA</v>
          </cell>
          <cell r="L8697" t="str">
            <v>CALLE S Y LA 10 DIAG HOTEL DESCANZO DEL GUIA SANTA CRUZ // BARRIO MIRADOR PUERTO AYORA 200102 GALAPAGOS</v>
          </cell>
          <cell r="N8697" t="str">
            <v>0993646923 / 052526112</v>
          </cell>
          <cell r="O8697" t="str">
            <v>0993646923 / 052526112</v>
          </cell>
          <cell r="P8697" t="str">
            <v>200102</v>
          </cell>
          <cell r="Q8697" t="str">
            <v>SANTA CRUZ</v>
          </cell>
          <cell r="R8697" t="str">
            <v>GALAPAGOS</v>
          </cell>
          <cell r="S8697" t="str">
            <v>PUERTO AYORA</v>
          </cell>
          <cell r="T8697" t="str">
            <v>TRAMACO</v>
          </cell>
          <cell r="U8697" t="str">
            <v>FLEXNETUIO_PROVINCIA</v>
          </cell>
          <cell r="V8697">
            <v>1</v>
          </cell>
          <cell r="W8697">
            <v>16.100000000000001</v>
          </cell>
          <cell r="X8697" t="str">
            <v>HYCITE QUITO</v>
          </cell>
          <cell r="Y8697" t="str">
            <v>FLEX NET CALLE 28 DE JUNIO S/N Y GARCIA MORENO ENTRADA LLANO GRANDE</v>
          </cell>
        </row>
        <row r="8698">
          <cell r="A8698" t="str">
            <v>GAR5007_1</v>
          </cell>
          <cell r="B8698">
            <v>476352</v>
          </cell>
          <cell r="C8698" t="str">
            <v>GAR5007_1</v>
          </cell>
          <cell r="D8698" t="str">
            <v>HYCITE</v>
          </cell>
          <cell r="E8698" t="str">
            <v>DESPACHO</v>
          </cell>
          <cell r="F8698" t="str">
            <v>NORMAL</v>
          </cell>
          <cell r="G8698" t="str">
            <v>TFQ88229</v>
          </cell>
          <cell r="H8698">
            <v>44903</v>
          </cell>
          <cell r="I8698" t="str">
            <v>INCIDENCIA</v>
          </cell>
          <cell r="J8698">
            <v>44904</v>
          </cell>
          <cell r="K8698" t="str">
            <v>TERESA DE JESUS DEL ROSARIO MITE</v>
          </cell>
          <cell r="L8698" t="str">
            <v>FERTIZA COOP 9 DE JULIO MZ2204 SL.13/GUAMO OESTE /GUAYAS -GUAYAQUIL /PUNTO DE REFERENCIA MI CASA QUEDA A LADO DE LA TIENDA LONDRES ES UNA ESQUINERA/DE UNA PLANTA COLOR ANARANJADA</v>
          </cell>
          <cell r="N8698" t="str">
            <v>989839479</v>
          </cell>
          <cell r="O8698" t="str">
            <v>989839479</v>
          </cell>
          <cell r="P8698" t="str">
            <v>GUAYAQUIL</v>
          </cell>
          <cell r="Q8698" t="str">
            <v>GUAYAQUIL</v>
          </cell>
          <cell r="R8698" t="str">
            <v>GUAYAS</v>
          </cell>
          <cell r="T8698" t="str">
            <v>FLEXTRANS GYE</v>
          </cell>
          <cell r="U8698" t="str">
            <v>FLEXNETUIO_GYE</v>
          </cell>
          <cell r="V8698">
            <v>1</v>
          </cell>
          <cell r="W8698">
            <v>1.3</v>
          </cell>
          <cell r="X8698" t="str">
            <v>HYCITE QUITO</v>
          </cell>
          <cell r="Y8698" t="str">
            <v>FLEX NET CALLE 28 DE JUNIO S/N Y GARCIA MORENO ENTRADA LLANO GRANDE</v>
          </cell>
        </row>
        <row r="8699">
          <cell r="A8699" t="str">
            <v>GAR5268</v>
          </cell>
          <cell r="B8699">
            <v>475904</v>
          </cell>
          <cell r="C8699" t="str">
            <v>GAR5268</v>
          </cell>
          <cell r="D8699" t="str">
            <v>HYCITE</v>
          </cell>
          <cell r="E8699" t="str">
            <v>RETIRO</v>
          </cell>
          <cell r="F8699" t="str">
            <v>NORMAL</v>
          </cell>
          <cell r="G8699" t="str">
            <v>031001000226905</v>
          </cell>
          <cell r="H8699">
            <v>44903</v>
          </cell>
          <cell r="I8699" t="str">
            <v>ENTREGADO</v>
          </cell>
          <cell r="J8699">
            <v>44935</v>
          </cell>
          <cell r="K8699" t="str">
            <v>LUZ ELISA ZUMBA VILLARROEL</v>
          </cell>
          <cell r="L8699" t="str">
            <v>AV. ANTONIO JOSE DE SUCRE 31-53 Y AV. DE LOS HEROES CASA 31-53, REFERENCIAS SECTOR COLEGIO MILITAR, EN LA DISTRIBUIDORA DE ALUMINIO FISA,</v>
          </cell>
          <cell r="N8699" t="str">
            <v>0998707157  032944488</v>
          </cell>
          <cell r="O8699" t="str">
            <v>0998707157  032944488</v>
          </cell>
          <cell r="P8699" t="str">
            <v>060101</v>
          </cell>
          <cell r="Q8699" t="str">
            <v>RIOBAMBA</v>
          </cell>
          <cell r="R8699" t="str">
            <v>CHIMBORAZO</v>
          </cell>
          <cell r="S8699" t="str">
            <v>RIOBAMBA</v>
          </cell>
          <cell r="T8699" t="str">
            <v>TRAMACO</v>
          </cell>
          <cell r="U8699" t="str">
            <v>FLEXNETUIO_PROVINCIA</v>
          </cell>
          <cell r="V8699">
            <v>0</v>
          </cell>
          <cell r="W8699">
            <v>0</v>
          </cell>
          <cell r="X8699" t="str">
            <v>HYCITE QUITO</v>
          </cell>
          <cell r="Y8699" t="str">
            <v>FLEX NET CALLE 28 DE JUNIO S/N Y GARCIA MORENO ENTRADA LLANO GRANDE</v>
          </cell>
        </row>
        <row r="8700">
          <cell r="A8700" t="str">
            <v>GAR5269</v>
          </cell>
          <cell r="B8700">
            <v>475905</v>
          </cell>
          <cell r="C8700" t="str">
            <v>GAR5269</v>
          </cell>
          <cell r="D8700" t="str">
            <v>HYCITE</v>
          </cell>
          <cell r="E8700" t="str">
            <v>RETIRO</v>
          </cell>
          <cell r="F8700" t="str">
            <v>NORMAL</v>
          </cell>
          <cell r="G8700" t="str">
            <v>031001000226906</v>
          </cell>
          <cell r="H8700">
            <v>44903</v>
          </cell>
          <cell r="I8700" t="str">
            <v>ENTREGADO</v>
          </cell>
          <cell r="J8700">
            <v>44935</v>
          </cell>
          <cell r="K8700" t="str">
            <v>CARLOS EDUARDO PENA</v>
          </cell>
          <cell r="L8700" t="str">
            <v>DIRECCION: BOLIVAR ENTRE JUAN DE SALINAS Y AV EMILIANO ORTEGA CANTON LOJA, PROVINCIA LOJA PARROQUIA: EL SAGRARIO CODIGO POSTAL: 110110</v>
          </cell>
          <cell r="N8700" t="str">
            <v xml:space="preserve">98-403-4563 </v>
          </cell>
          <cell r="O8700" t="str">
            <v xml:space="preserve">98-403-4563 </v>
          </cell>
          <cell r="P8700" t="str">
            <v>110101</v>
          </cell>
          <cell r="Q8700" t="str">
            <v>LOJA</v>
          </cell>
          <cell r="R8700" t="str">
            <v>LOJA</v>
          </cell>
          <cell r="S8700" t="str">
            <v>LOJA</v>
          </cell>
          <cell r="T8700" t="str">
            <v>TRAMACO</v>
          </cell>
          <cell r="U8700" t="str">
            <v>FLEXNETUIO_PROVINCIA</v>
          </cell>
          <cell r="V8700">
            <v>0</v>
          </cell>
          <cell r="W8700">
            <v>0</v>
          </cell>
          <cell r="X8700" t="str">
            <v>HYCITE QUITO</v>
          </cell>
          <cell r="Y8700" t="str">
            <v>FLEX NET CALLE 28 DE JUNIO S/N Y GARCIA MORENO ENTRADA LLANO GRANDE</v>
          </cell>
        </row>
        <row r="8701">
          <cell r="A8701" t="str">
            <v>GAR5274</v>
          </cell>
          <cell r="B8701">
            <v>475909</v>
          </cell>
          <cell r="C8701" t="str">
            <v>GAR5274</v>
          </cell>
          <cell r="D8701" t="str">
            <v>HYCITE</v>
          </cell>
          <cell r="E8701" t="str">
            <v>RETIRO</v>
          </cell>
          <cell r="F8701" t="str">
            <v>NORMAL</v>
          </cell>
          <cell r="G8701" t="str">
            <v>031001000226910</v>
          </cell>
          <cell r="H8701">
            <v>44903</v>
          </cell>
          <cell r="I8701" t="str">
            <v>ENTREGADO</v>
          </cell>
          <cell r="J8701">
            <v>44935</v>
          </cell>
          <cell r="K8701" t="str">
            <v>CLAUDIA JAQUELINE CORDERO CORDERO</v>
          </cell>
          <cell r="L8701" t="str">
            <v>PRIMERO DE MAYO 10 DE AGOSTO FRANCISCO DE ORELLANA // 6 DE DICIEMBRE FRANCISCO DE ORELLANA, OR 220201</v>
          </cell>
          <cell r="N8701" t="str">
            <v>98-752-1314</v>
          </cell>
          <cell r="O8701" t="str">
            <v>98-752-1314</v>
          </cell>
          <cell r="P8701" t="str">
            <v>220201</v>
          </cell>
          <cell r="Q8701" t="str">
            <v>EL COCA</v>
          </cell>
          <cell r="R8701" t="str">
            <v>ORELLANA</v>
          </cell>
          <cell r="S8701" t="str">
            <v>PUERTO FRANCISCO DE ORELLANA (EL COCA)</v>
          </cell>
          <cell r="T8701" t="str">
            <v>TRAMACO</v>
          </cell>
          <cell r="U8701" t="str">
            <v>FLEXNETUIO_PROVINCIA</v>
          </cell>
          <cell r="V8701">
            <v>0</v>
          </cell>
          <cell r="W8701">
            <v>0</v>
          </cell>
          <cell r="X8701" t="str">
            <v>HYCITE QUITO</v>
          </cell>
          <cell r="Y8701" t="str">
            <v>FLEX NET CALLE 28 DE JUNIO S/N Y GARCIA MORENO ENTRADA LLANO GRANDE</v>
          </cell>
        </row>
        <row r="8702">
          <cell r="A8702" t="str">
            <v>GAR5278</v>
          </cell>
          <cell r="B8702">
            <v>475913</v>
          </cell>
          <cell r="C8702" t="str">
            <v>GAR5278</v>
          </cell>
          <cell r="D8702" t="str">
            <v>HYCITE</v>
          </cell>
          <cell r="E8702" t="str">
            <v>RETIRO</v>
          </cell>
          <cell r="F8702" t="str">
            <v>NORMAL</v>
          </cell>
          <cell r="G8702" t="str">
            <v>TF88094</v>
          </cell>
          <cell r="H8702">
            <v>44903</v>
          </cell>
          <cell r="I8702" t="str">
            <v>INCIDENCIA</v>
          </cell>
          <cell r="J8702">
            <v>44904</v>
          </cell>
          <cell r="K8702" t="str">
            <v>JANETTE YADIRA SALAZAR AGUILERA</v>
          </cell>
          <cell r="L8702" t="str">
            <v>URB LA JOYA ETAPA LA PERLA MZ 13 S6 SEGUNDO REDONDAL DIAGO PLAZTIA -(091905) DAULE // 091905 LA, AURORA,  GUAYAS</v>
          </cell>
          <cell r="N8702" t="str">
            <v>99-886-4240</v>
          </cell>
          <cell r="O8702" t="str">
            <v>99-886-4240</v>
          </cell>
          <cell r="P8702" t="str">
            <v>090109</v>
          </cell>
          <cell r="Q8702" t="str">
            <v>GUAYAQUIL</v>
          </cell>
          <cell r="R8702" t="str">
            <v>GUAYAS</v>
          </cell>
          <cell r="S8702" t="str">
            <v>GUAYAQUIL</v>
          </cell>
          <cell r="T8702" t="str">
            <v>ITSACOURIER</v>
          </cell>
          <cell r="U8702" t="str">
            <v>FLEXNETUIO_GYE</v>
          </cell>
          <cell r="V8702">
            <v>0</v>
          </cell>
          <cell r="W8702">
            <v>0</v>
          </cell>
          <cell r="X8702" t="str">
            <v>HYCITE QUITO</v>
          </cell>
          <cell r="Y8702" t="str">
            <v>FLEX NET CALLE 28 DE JUNIO S/N Y GARCIA MORENO ENTRADA LLANO GRANDE</v>
          </cell>
        </row>
        <row r="8703">
          <cell r="A8703" t="str">
            <v>GAR5282</v>
          </cell>
          <cell r="B8703">
            <v>475916</v>
          </cell>
          <cell r="C8703" t="str">
            <v>GAR5282</v>
          </cell>
          <cell r="D8703" t="str">
            <v>HYCITE</v>
          </cell>
          <cell r="E8703" t="str">
            <v>RETIRO</v>
          </cell>
          <cell r="F8703" t="str">
            <v>NORMAL</v>
          </cell>
          <cell r="G8703" t="str">
            <v>031001000226913</v>
          </cell>
          <cell r="H8703">
            <v>44903</v>
          </cell>
          <cell r="I8703" t="str">
            <v>ENTREGADO</v>
          </cell>
          <cell r="J8703">
            <v>44935</v>
          </cell>
          <cell r="K8703" t="str">
            <v>EMMA MARY PAZMINO ESCALANTE</v>
          </cell>
          <cell r="L8703" t="str">
            <v>URBANIZACION DEL SOL RIO COCA Y RIO DAULE, CASA # 14 MZ  L., PROVINCIA CHIMBORAZO, PARROQUIA: EL ROSARIO, CODIGO POSTAL: 060103, SECTOR TRAS LAS ACACIAS SECTOR NORTE</v>
          </cell>
          <cell r="N8703" t="str">
            <v>994896002</v>
          </cell>
          <cell r="O8703" t="str">
            <v>994896002</v>
          </cell>
          <cell r="P8703" t="str">
            <v>060101</v>
          </cell>
          <cell r="Q8703" t="str">
            <v>RIOBAMBA</v>
          </cell>
          <cell r="R8703" t="str">
            <v>CHIMBORAZO</v>
          </cell>
          <cell r="S8703" t="str">
            <v>RIOBAMBA</v>
          </cell>
          <cell r="T8703" t="str">
            <v>TRAMACO</v>
          </cell>
          <cell r="U8703" t="str">
            <v>FLEXNETUIO_PROVINCIA</v>
          </cell>
          <cell r="V8703">
            <v>0</v>
          </cell>
          <cell r="W8703">
            <v>0</v>
          </cell>
          <cell r="X8703" t="str">
            <v>HYCITE QUITO</v>
          </cell>
          <cell r="Y8703" t="str">
            <v>FLEX NET CALLE 28 DE JUNIO S/N Y GARCIA MORENO ENTRADA LLANO GRANDE</v>
          </cell>
        </row>
        <row r="8704">
          <cell r="A8704" t="str">
            <v>GAR5258</v>
          </cell>
          <cell r="B8704">
            <v>475894</v>
          </cell>
          <cell r="C8704" t="str">
            <v>GAR5258</v>
          </cell>
          <cell r="D8704" t="str">
            <v>HYCITE</v>
          </cell>
          <cell r="E8704" t="str">
            <v>RETIRO</v>
          </cell>
          <cell r="F8704" t="str">
            <v>NORMAL</v>
          </cell>
          <cell r="G8704" t="str">
            <v>TF88088</v>
          </cell>
          <cell r="H8704">
            <v>44903</v>
          </cell>
          <cell r="I8704" t="str">
            <v>INCIDENCIA</v>
          </cell>
          <cell r="J8704">
            <v>44904</v>
          </cell>
          <cell r="K8704" t="str">
            <v>JORGE WASHINGTON GRANISO ULLAURI</v>
          </cell>
          <cell r="L8704" t="str">
            <v>PEDRO MENENDEZ GILBER SALINAS DEPS AV PEDRO GILBERT BASE AEREA GUAYAQUIL 090505, TARQUI  GUAYAS ECUADOR</v>
          </cell>
          <cell r="N8704" t="str">
            <v>958622810</v>
          </cell>
          <cell r="O8704" t="str">
            <v>958622810</v>
          </cell>
          <cell r="P8704" t="str">
            <v>090109</v>
          </cell>
          <cell r="Q8704" t="str">
            <v>GUAYAQUIL</v>
          </cell>
          <cell r="R8704" t="str">
            <v>GUAYAS</v>
          </cell>
          <cell r="S8704" t="str">
            <v>GUAYAQUIL</v>
          </cell>
          <cell r="T8704" t="str">
            <v>FLEXTRANS GYE</v>
          </cell>
          <cell r="U8704" t="str">
            <v>FLEXNETUIO_GYE</v>
          </cell>
          <cell r="V8704">
            <v>0</v>
          </cell>
          <cell r="W8704">
            <v>0</v>
          </cell>
          <cell r="X8704" t="str">
            <v>HYCITE QUITO</v>
          </cell>
          <cell r="Y8704" t="str">
            <v>FLEX NET CALLE 28 DE JUNIO S/N Y GARCIA MORENO ENTRADA LLANO GRANDE</v>
          </cell>
        </row>
        <row r="8705">
          <cell r="A8705" t="str">
            <v>GAR5265</v>
          </cell>
          <cell r="B8705">
            <v>475901</v>
          </cell>
          <cell r="C8705" t="str">
            <v>GAR5265</v>
          </cell>
          <cell r="D8705" t="str">
            <v>HYCITE</v>
          </cell>
          <cell r="E8705" t="str">
            <v>RETIRO</v>
          </cell>
          <cell r="F8705" t="str">
            <v>NORMAL</v>
          </cell>
          <cell r="G8705" t="str">
            <v>TFQ88086</v>
          </cell>
          <cell r="H8705">
            <v>44903</v>
          </cell>
          <cell r="I8705" t="str">
            <v>INCIDENCIA</v>
          </cell>
          <cell r="J8705">
            <v>44909</v>
          </cell>
          <cell r="K8705" t="str">
            <v>CINTHIA MERCEDES DIAZ CRUZ</v>
          </cell>
          <cell r="L8705" t="str">
            <v>BARTOLOME DE ZAMORA N66-77 A UN LADO DE TOTAL CARS QUITO // LA OFELIA PONCEANO, PI 170303</v>
          </cell>
          <cell r="M8705" t="str">
            <v/>
          </cell>
          <cell r="N8705" t="str">
            <v>99-529-949</v>
          </cell>
          <cell r="O8705" t="str">
            <v>99-529-949</v>
          </cell>
          <cell r="P8705" t="str">
            <v>170301</v>
          </cell>
          <cell r="Q8705" t="str">
            <v>QUITO</v>
          </cell>
          <cell r="R8705" t="str">
            <v>PICHINCHA</v>
          </cell>
          <cell r="S8705" t="str">
            <v>QUITO</v>
          </cell>
          <cell r="T8705" t="str">
            <v>FLEXTRANS UIO</v>
          </cell>
          <cell r="U8705" t="str">
            <v>FLEXNETUIO_LOCAL</v>
          </cell>
          <cell r="V8705">
            <v>0</v>
          </cell>
          <cell r="W8705">
            <v>0</v>
          </cell>
          <cell r="X8705" t="str">
            <v>HYCITE QUITO</v>
          </cell>
          <cell r="Y8705" t="str">
            <v>FLEX NET CALLE 28 DE JUNIO S/N Y GARCIA MORENO ENTRADA LLANO GRANDE</v>
          </cell>
        </row>
        <row r="8706">
          <cell r="A8706" t="str">
            <v>98699817</v>
          </cell>
          <cell r="B8706">
            <v>475732</v>
          </cell>
          <cell r="C8706" t="str">
            <v>98699817</v>
          </cell>
          <cell r="D8706" t="str">
            <v>HYCITE</v>
          </cell>
          <cell r="E8706" t="str">
            <v>DESPACHO</v>
          </cell>
          <cell r="F8706" t="str">
            <v>NORMAL</v>
          </cell>
          <cell r="G8706" t="str">
            <v>031002004083156</v>
          </cell>
          <cell r="H8706">
            <v>44903</v>
          </cell>
          <cell r="I8706" t="str">
            <v>ENTREGADO</v>
          </cell>
          <cell r="J8706">
            <v>44938</v>
          </cell>
          <cell r="K8706" t="str">
            <v>INES HERAS</v>
          </cell>
          <cell r="L8706" t="str">
            <v>ROBERTO SHIESS Y SAN CRISTOBAL H-172 FRENTE AL YATE ANAHI SANTA CRUZ (PTO. AYORA) // SANTA CRUZ PUERTO AYORA 200102 GALAPAGOS</v>
          </cell>
          <cell r="M8706" t="str">
            <v/>
          </cell>
          <cell r="N8706" t="str">
            <v>0995541797</v>
          </cell>
          <cell r="O8706" t="str">
            <v>0995541797</v>
          </cell>
          <cell r="P8706" t="str">
            <v>200102</v>
          </cell>
          <cell r="Q8706" t="str">
            <v>SANTA CRUZ</v>
          </cell>
          <cell r="R8706" t="str">
            <v>GALAPAGOS</v>
          </cell>
          <cell r="S8706" t="str">
            <v>PUERTO AYORA</v>
          </cell>
          <cell r="T8706" t="str">
            <v>TRAMACO</v>
          </cell>
          <cell r="U8706" t="str">
            <v>FLEXNETUIO_PROVINCIA</v>
          </cell>
          <cell r="V8706">
            <v>1</v>
          </cell>
          <cell r="W8706">
            <v>7</v>
          </cell>
          <cell r="X8706" t="str">
            <v>HYCITE QUITO</v>
          </cell>
          <cell r="Y8706" t="str">
            <v>FLEX NET CALLE 28 DE JUNIO S/N Y GARCIA MORENO ENTRADA LLANO GRANDE</v>
          </cell>
        </row>
        <row r="8707">
          <cell r="A8707" t="str">
            <v>98699982</v>
          </cell>
          <cell r="B8707">
            <v>475733</v>
          </cell>
          <cell r="C8707" t="str">
            <v>98699982</v>
          </cell>
          <cell r="D8707" t="str">
            <v>HYCITE</v>
          </cell>
          <cell r="E8707" t="str">
            <v>DESPACHO</v>
          </cell>
          <cell r="F8707" t="str">
            <v>NORMAL</v>
          </cell>
          <cell r="G8707" t="str">
            <v>031002004083157</v>
          </cell>
          <cell r="H8707">
            <v>44903</v>
          </cell>
          <cell r="I8707" t="str">
            <v>ENTREGADO</v>
          </cell>
          <cell r="J8707">
            <v>44937</v>
          </cell>
          <cell r="K8707" t="str">
            <v>EDISSON ANGO</v>
          </cell>
          <cell r="L8707" t="str">
            <v>BARRIO ARRAYANES ISLA SANTIAGO 058 Y ARRAYANES SANTA CRUZ (PTO. AYORA)//SANTA CRUZ PUERTO AYORA 200102 GALAPAGOS</v>
          </cell>
          <cell r="N8707" t="str">
            <v>0969371809 / 052526153</v>
          </cell>
          <cell r="O8707" t="str">
            <v>0969371809 / 052526153</v>
          </cell>
          <cell r="P8707" t="str">
            <v>200102</v>
          </cell>
          <cell r="Q8707" t="str">
            <v>SANTA CRUZ</v>
          </cell>
          <cell r="R8707" t="str">
            <v>GALAPAGOS</v>
          </cell>
          <cell r="S8707" t="str">
            <v>PUERTO AYORA</v>
          </cell>
          <cell r="T8707" t="str">
            <v>TRAMACO</v>
          </cell>
          <cell r="U8707" t="str">
            <v>FLEXNETUIO_PROVINCIA</v>
          </cell>
          <cell r="V8707">
            <v>1</v>
          </cell>
          <cell r="W8707">
            <v>14.1</v>
          </cell>
          <cell r="X8707" t="str">
            <v>HYCITE QUITO</v>
          </cell>
          <cell r="Y8707" t="str">
            <v>FLEX NET CALLE 28 DE JUNIO S/N Y GARCIA MORENO ENTRADA LLANO GRANDE</v>
          </cell>
        </row>
        <row r="8708">
          <cell r="A8708" t="str">
            <v>98700660</v>
          </cell>
          <cell r="B8708">
            <v>475742</v>
          </cell>
          <cell r="C8708" t="str">
            <v>98700660</v>
          </cell>
          <cell r="D8708" t="str">
            <v>HYCITE</v>
          </cell>
          <cell r="E8708" t="str">
            <v>DESPACHO</v>
          </cell>
          <cell r="F8708" t="str">
            <v>NORMAL</v>
          </cell>
          <cell r="G8708" t="str">
            <v>031002004084501</v>
          </cell>
          <cell r="H8708">
            <v>44903</v>
          </cell>
          <cell r="I8708" t="str">
            <v>ENTREGADO</v>
          </cell>
          <cell r="J8708">
            <v>44929</v>
          </cell>
          <cell r="K8708" t="str">
            <v>JOHANNA MORENO</v>
          </cell>
          <cell r="L8708" t="str">
            <v>FRAGATA Y ESPANOLA CASA # 1041 CASA 2 PISOS DIAGONAL IGLESIA OR SANTA CRUZ // BARRIO PAMPAS COLORADAS PUERTO AYORA 200102 GALAPAGOS</v>
          </cell>
          <cell r="N8708" t="str">
            <v>0994391590</v>
          </cell>
          <cell r="O8708" t="str">
            <v>0994391590</v>
          </cell>
          <cell r="P8708" t="str">
            <v>200102</v>
          </cell>
          <cell r="Q8708" t="str">
            <v>SANTA CRUZ</v>
          </cell>
          <cell r="R8708" t="str">
            <v>GALAPAGOS</v>
          </cell>
          <cell r="S8708" t="str">
            <v>PUERTO AYORA</v>
          </cell>
          <cell r="T8708" t="str">
            <v>TRAMACO</v>
          </cell>
          <cell r="U8708" t="str">
            <v>FLEXNETUIO_PROVINCIA</v>
          </cell>
          <cell r="V8708">
            <v>3</v>
          </cell>
          <cell r="W8708">
            <v>34.4</v>
          </cell>
          <cell r="X8708" t="str">
            <v>HYCITE QUITO</v>
          </cell>
          <cell r="Y8708" t="str">
            <v>FLEX NET CALLE 28 DE JUNIO S/N Y GARCIA MORENO ENTRADA LLANO GRANDE</v>
          </cell>
        </row>
        <row r="8709">
          <cell r="A8709" t="str">
            <v>98706166</v>
          </cell>
          <cell r="B8709">
            <v>475758</v>
          </cell>
          <cell r="C8709" t="str">
            <v>98706166</v>
          </cell>
          <cell r="D8709" t="str">
            <v>HYCITE</v>
          </cell>
          <cell r="E8709" t="str">
            <v>DESPACHO</v>
          </cell>
          <cell r="F8709" t="str">
            <v>NORMAL</v>
          </cell>
          <cell r="G8709" t="str">
            <v>031002004154280</v>
          </cell>
          <cell r="H8709">
            <v>44903</v>
          </cell>
          <cell r="I8709" t="str">
            <v>ENTREGADO</v>
          </cell>
          <cell r="J8709">
            <v>44935</v>
          </cell>
          <cell r="K8709" t="str">
            <v>GABRIELA BAJAÑA DECIMA VILLA</v>
          </cell>
          <cell r="L8709" t="str">
            <v>MALECON 721 Y MARTIN ICAZA , DIAGONAL AL KFC, BABAHOYO CLIENTE  RETIRA EN OFICINAS BABAHOYO</v>
          </cell>
          <cell r="N8709" t="str">
            <v>+593 968126999</v>
          </cell>
          <cell r="O8709" t="str">
            <v>+593 968126999</v>
          </cell>
          <cell r="P8709" t="str">
            <v>120101</v>
          </cell>
          <cell r="Q8709" t="str">
            <v>BABAHOYO</v>
          </cell>
          <cell r="R8709" t="str">
            <v>LOS RIOS</v>
          </cell>
          <cell r="S8709" t="str">
            <v>BABAHOYO - LA VIRGINIA</v>
          </cell>
          <cell r="T8709" t="str">
            <v>TRAMACO</v>
          </cell>
          <cell r="U8709" t="str">
            <v>FLEXNETUIO_PROVINCIA</v>
          </cell>
          <cell r="V8709">
            <v>1</v>
          </cell>
          <cell r="W8709">
            <v>7.1</v>
          </cell>
          <cell r="X8709" t="str">
            <v>HYCITE QUITO</v>
          </cell>
          <cell r="Y8709" t="str">
            <v>FLEX NET CALLE 28 DE JUNIO S/N Y GARCIA MORENO ENTRADA LLANO GRANDE</v>
          </cell>
        </row>
        <row r="8710">
          <cell r="A8710" t="str">
            <v>MEGAPROFER-PUSHM-71222</v>
          </cell>
          <cell r="B8710">
            <v>475601</v>
          </cell>
          <cell r="C8710" t="str">
            <v>MEGAPROFER-PUSHM-71222</v>
          </cell>
          <cell r="D8710" t="str">
            <v>SG</v>
          </cell>
          <cell r="E8710" t="str">
            <v>RETIRO_DESPACHO</v>
          </cell>
          <cell r="F8710" t="str">
            <v>NORMAL</v>
          </cell>
          <cell r="G8710" t="str">
            <v>88070</v>
          </cell>
          <cell r="H8710">
            <v>44902</v>
          </cell>
          <cell r="I8710" t="str">
            <v>EN_PROCESO</v>
          </cell>
          <cell r="J8710">
            <v>44902</v>
          </cell>
          <cell r="K8710" t="str">
            <v>MEGAPROFER UIO-PUSH MONEY</v>
          </cell>
          <cell r="L8710" t="str">
            <v>GALO PLAZA LASSO N60-58 Y SANTA LUCIA, REFERENCIA: (JUNTO A BODEGA ETAFASHION)</v>
          </cell>
          <cell r="N8710" t="str">
            <v>Ana Ronh</v>
          </cell>
          <cell r="O8710" t="str">
            <v>02-3827470/0990411271</v>
          </cell>
          <cell r="P8710" t="str">
            <v>QUITO</v>
          </cell>
          <cell r="Q8710" t="str">
            <v>QUITO</v>
          </cell>
          <cell r="R8710" t="str">
            <v>PICHINCHA</v>
          </cell>
          <cell r="U8710" t="str">
            <v>FLEXNETGYE_UIO</v>
          </cell>
          <cell r="V8710">
            <v>1</v>
          </cell>
          <cell r="W8710">
            <v>1</v>
          </cell>
          <cell r="X8710" t="str">
            <v>OFICINAS SAINT GOBAIN</v>
          </cell>
          <cell r="Y8710" t="str">
            <v>EDIFICIO EMPORIOM PISO 16 OFIC 6-7</v>
          </cell>
        </row>
        <row r="8711">
          <cell r="A8711" t="str">
            <v>PROFERMARCO-PUSHM-71222</v>
          </cell>
          <cell r="B8711">
            <v>475598</v>
          </cell>
          <cell r="C8711" t="str">
            <v>PROFERMARCO-PUSHM-71222</v>
          </cell>
          <cell r="D8711" t="str">
            <v>SG</v>
          </cell>
          <cell r="E8711" t="str">
            <v>RETIRO_DESPACHO</v>
          </cell>
          <cell r="F8711" t="str">
            <v>NORMAL</v>
          </cell>
          <cell r="G8711" t="str">
            <v>88069</v>
          </cell>
          <cell r="H8711">
            <v>44902</v>
          </cell>
          <cell r="I8711" t="str">
            <v>EN_PROCESO</v>
          </cell>
          <cell r="J8711">
            <v>44902</v>
          </cell>
          <cell r="K8711" t="str">
            <v>PROFERMARCO-PUSH MONEY</v>
          </cell>
          <cell r="L8711" t="str">
            <v>CALDERON Y AV CARAPUNGO OE7-348 Y LANDAZURI, QUITO</v>
          </cell>
          <cell r="N8711" t="str">
            <v>Sthephany Zambrano</v>
          </cell>
          <cell r="O8711" t="str">
            <v>0982221902</v>
          </cell>
          <cell r="P8711" t="str">
            <v>QUITO</v>
          </cell>
          <cell r="Q8711" t="str">
            <v>QUITO</v>
          </cell>
          <cell r="R8711" t="str">
            <v>PICHINCHA</v>
          </cell>
          <cell r="U8711" t="str">
            <v>FLEXNETGYE_UIO</v>
          </cell>
          <cell r="V8711">
            <v>1</v>
          </cell>
          <cell r="W8711">
            <v>1</v>
          </cell>
          <cell r="X8711" t="str">
            <v>OFICINAS SAINT GOBAIN</v>
          </cell>
          <cell r="Y8711" t="str">
            <v>EDIFICIO EMPORIOM PISO 16 OFIC 6-7</v>
          </cell>
        </row>
        <row r="8712">
          <cell r="A8712" t="str">
            <v>TK-7296</v>
          </cell>
          <cell r="B8712">
            <v>475509</v>
          </cell>
          <cell r="C8712" t="str">
            <v>TK-7296</v>
          </cell>
          <cell r="D8712" t="str">
            <v>MDELIVERY</v>
          </cell>
          <cell r="E8712" t="str">
            <v>DESPACHO</v>
          </cell>
          <cell r="F8712" t="str">
            <v>EXPRESS</v>
          </cell>
          <cell r="G8712" t="str">
            <v/>
          </cell>
          <cell r="H8712">
            <v>44902</v>
          </cell>
          <cell r="I8712" t="str">
            <v>ENTREGADO</v>
          </cell>
          <cell r="J8712">
            <v>44943</v>
          </cell>
          <cell r="K8712" t="str">
            <v>OTECEL</v>
          </cell>
          <cell r="L8712" t="str">
            <v>AVDA SIMON BOLIVAR Y VIA NAYON CONJUNTO CORPORATIVO EKOPARK TORRE 3 TELEFONICA</v>
          </cell>
          <cell r="M8712" t="str">
            <v/>
          </cell>
          <cell r="N8712" t="str">
            <v>098299225</v>
          </cell>
          <cell r="O8712" t="str">
            <v/>
          </cell>
          <cell r="P8712" t="str">
            <v>QUITO</v>
          </cell>
          <cell r="Q8712" t="str">
            <v>QUITO</v>
          </cell>
          <cell r="R8712" t="str">
            <v>PICHINCHA</v>
          </cell>
          <cell r="T8712" t="str">
            <v>FLEXTRANS UIO</v>
          </cell>
          <cell r="U8712" t="str">
            <v>FLEXNETUIO_LOCAL</v>
          </cell>
          <cell r="V8712">
            <v>1</v>
          </cell>
          <cell r="W8712">
            <v>1</v>
          </cell>
          <cell r="X8712" t="str">
            <v>FLEXNET ECUADOR - MDELIVERY</v>
          </cell>
          <cell r="Y8712" t="str">
            <v>CALLE 28 DE JUNIO S/N Y GARCIA MORENO ENTRADA LLANO GRANDE</v>
          </cell>
        </row>
        <row r="8713">
          <cell r="A8713" t="str">
            <v>TK-7297</v>
          </cell>
          <cell r="B8713">
            <v>475510</v>
          </cell>
          <cell r="C8713" t="str">
            <v>TK-7297</v>
          </cell>
          <cell r="D8713" t="str">
            <v>MDELIVERY</v>
          </cell>
          <cell r="E8713" t="str">
            <v>DESPACHO</v>
          </cell>
          <cell r="F8713" t="str">
            <v>EXPRESS</v>
          </cell>
          <cell r="G8713" t="str">
            <v/>
          </cell>
          <cell r="H8713">
            <v>44902</v>
          </cell>
          <cell r="I8713" t="str">
            <v>ENTREGADO</v>
          </cell>
          <cell r="J8713">
            <v>44943</v>
          </cell>
          <cell r="K8713" t="str">
            <v>OTECEL</v>
          </cell>
          <cell r="L8713" t="str">
            <v>AVDA SIMON BOLIVAR Y VIA NAYON CONJUNTO CORPORATIVO EKOPARK TORRE 3 TELEFONICA</v>
          </cell>
          <cell r="M8713" t="str">
            <v/>
          </cell>
          <cell r="N8713" t="str">
            <v>098299225</v>
          </cell>
          <cell r="O8713" t="str">
            <v/>
          </cell>
          <cell r="P8713" t="str">
            <v>QUITO</v>
          </cell>
          <cell r="Q8713" t="str">
            <v>QUITO</v>
          </cell>
          <cell r="R8713" t="str">
            <v>PICHINCHA</v>
          </cell>
          <cell r="T8713" t="str">
            <v>FLEXTRANS UIO</v>
          </cell>
          <cell r="U8713" t="str">
            <v>FLEXNETUIO_LOCAL</v>
          </cell>
          <cell r="V8713">
            <v>1</v>
          </cell>
          <cell r="W8713">
            <v>1</v>
          </cell>
          <cell r="X8713" t="str">
            <v>FLEXNET ECUADOR - MDELIVERY</v>
          </cell>
          <cell r="Y8713" t="str">
            <v>CALLE 28 DE JUNIO S/N Y GARCIA MORENO ENTRADA LLANO GRANDE</v>
          </cell>
        </row>
        <row r="8714">
          <cell r="A8714" t="str">
            <v>TK-7298</v>
          </cell>
          <cell r="B8714">
            <v>475511</v>
          </cell>
          <cell r="C8714" t="str">
            <v>TK-7298</v>
          </cell>
          <cell r="D8714" t="str">
            <v>MDELIVERY</v>
          </cell>
          <cell r="E8714" t="str">
            <v>DESPACHO</v>
          </cell>
          <cell r="F8714" t="str">
            <v>EXPRESS</v>
          </cell>
          <cell r="G8714" t="str">
            <v/>
          </cell>
          <cell r="H8714">
            <v>44902</v>
          </cell>
          <cell r="I8714" t="str">
            <v>ENTREGADO</v>
          </cell>
          <cell r="J8714">
            <v>44943</v>
          </cell>
          <cell r="K8714" t="str">
            <v>OTECEL</v>
          </cell>
          <cell r="L8714" t="str">
            <v>AVDA SIMON BOLIVAR Y VIA NAYON CONJUNTO CORPORATIVO EKOPARK TORRE 3 TELEFONICA</v>
          </cell>
          <cell r="M8714" t="str">
            <v/>
          </cell>
          <cell r="N8714" t="str">
            <v>098299225</v>
          </cell>
          <cell r="O8714" t="str">
            <v/>
          </cell>
          <cell r="P8714" t="str">
            <v>QUITO</v>
          </cell>
          <cell r="Q8714" t="str">
            <v>QUITO</v>
          </cell>
          <cell r="R8714" t="str">
            <v>PICHINCHA</v>
          </cell>
          <cell r="T8714" t="str">
            <v>FLEXTRANS UIO</v>
          </cell>
          <cell r="U8714" t="str">
            <v>FLEXNETUIO_LOCAL</v>
          </cell>
          <cell r="V8714">
            <v>1</v>
          </cell>
          <cell r="W8714">
            <v>1</v>
          </cell>
          <cell r="X8714" t="str">
            <v>FLEXNET ECUADOR - MDELIVERY</v>
          </cell>
          <cell r="Y8714" t="str">
            <v>CALLE 28 DE JUNIO S/N Y GARCIA MORENO ENTRADA LLANO GRANDE</v>
          </cell>
        </row>
        <row r="8715">
          <cell r="A8715" t="str">
            <v>TK-7299</v>
          </cell>
          <cell r="B8715">
            <v>475512</v>
          </cell>
          <cell r="C8715" t="str">
            <v>TK-7299</v>
          </cell>
          <cell r="D8715" t="str">
            <v>MDELIVERY</v>
          </cell>
          <cell r="E8715" t="str">
            <v>DESPACHO</v>
          </cell>
          <cell r="F8715" t="str">
            <v>EXPRESS</v>
          </cell>
          <cell r="G8715" t="str">
            <v/>
          </cell>
          <cell r="H8715">
            <v>44902</v>
          </cell>
          <cell r="I8715" t="str">
            <v>ENTREGADO</v>
          </cell>
          <cell r="J8715">
            <v>44943</v>
          </cell>
          <cell r="K8715" t="str">
            <v>OTECEL</v>
          </cell>
          <cell r="L8715" t="str">
            <v>AVDA SIMON BOLIVAR Y VIA NAYON CONJUNTO CORPORATIVO EKOPARK TORRE 3 TELEFONICA</v>
          </cell>
          <cell r="M8715" t="str">
            <v/>
          </cell>
          <cell r="N8715" t="str">
            <v>098299225</v>
          </cell>
          <cell r="O8715" t="str">
            <v/>
          </cell>
          <cell r="P8715" t="str">
            <v>QUITO</v>
          </cell>
          <cell r="Q8715" t="str">
            <v>QUITO</v>
          </cell>
          <cell r="R8715" t="str">
            <v>PICHINCHA</v>
          </cell>
          <cell r="T8715" t="str">
            <v>FLEXTRANS UIO</v>
          </cell>
          <cell r="U8715" t="str">
            <v>FLEXNETUIO_LOCAL</v>
          </cell>
          <cell r="V8715">
            <v>1</v>
          </cell>
          <cell r="W8715">
            <v>1</v>
          </cell>
          <cell r="X8715" t="str">
            <v>FLEXNET ECUADOR - MDELIVERY</v>
          </cell>
          <cell r="Y8715" t="str">
            <v>CALLE 28 DE JUNIO S/N Y GARCIA MORENO ENTRADA LLANO GRANDE</v>
          </cell>
        </row>
        <row r="8716">
          <cell r="A8716" t="str">
            <v>TK-7300</v>
          </cell>
          <cell r="B8716">
            <v>475513</v>
          </cell>
          <cell r="C8716" t="str">
            <v>TK-7300</v>
          </cell>
          <cell r="D8716" t="str">
            <v>MDELIVERY</v>
          </cell>
          <cell r="E8716" t="str">
            <v>DESPACHO</v>
          </cell>
          <cell r="F8716" t="str">
            <v>EXPRESS</v>
          </cell>
          <cell r="G8716" t="str">
            <v/>
          </cell>
          <cell r="H8716">
            <v>44902</v>
          </cell>
          <cell r="I8716" t="str">
            <v>ENTREGADO</v>
          </cell>
          <cell r="J8716">
            <v>44943</v>
          </cell>
          <cell r="K8716" t="str">
            <v>OTECEL</v>
          </cell>
          <cell r="L8716" t="str">
            <v>AVDA SIMON BOLIVAR Y VIA NAYON CONJUNTO CORPORATIVO EKOPARK TORRE 3 TELEFONICA</v>
          </cell>
          <cell r="M8716" t="str">
            <v/>
          </cell>
          <cell r="N8716" t="str">
            <v>098299225</v>
          </cell>
          <cell r="O8716" t="str">
            <v/>
          </cell>
          <cell r="P8716" t="str">
            <v>QUITO</v>
          </cell>
          <cell r="Q8716" t="str">
            <v>QUITO</v>
          </cell>
          <cell r="R8716" t="str">
            <v>PICHINCHA</v>
          </cell>
          <cell r="T8716" t="str">
            <v>FLEXTRANS UIO</v>
          </cell>
          <cell r="U8716" t="str">
            <v>FLEXNETUIO_LOCAL</v>
          </cell>
          <cell r="V8716">
            <v>1</v>
          </cell>
          <cell r="W8716">
            <v>1</v>
          </cell>
          <cell r="X8716" t="str">
            <v>FLEXNET ECUADOR - MDELIVERY</v>
          </cell>
          <cell r="Y8716" t="str">
            <v>CALLE 28 DE JUNIO S/N Y GARCIA MORENO ENTRADA LLANO GRANDE</v>
          </cell>
        </row>
        <row r="8717">
          <cell r="A8717" t="str">
            <v>TK-7301</v>
          </cell>
          <cell r="B8717">
            <v>475514</v>
          </cell>
          <cell r="C8717" t="str">
            <v>TK-7301</v>
          </cell>
          <cell r="D8717" t="str">
            <v>MDELIVERY</v>
          </cell>
          <cell r="E8717" t="str">
            <v>DESPACHO</v>
          </cell>
          <cell r="F8717" t="str">
            <v>EXPRESS</v>
          </cell>
          <cell r="G8717" t="str">
            <v/>
          </cell>
          <cell r="H8717">
            <v>44902</v>
          </cell>
          <cell r="I8717" t="str">
            <v>ENTREGADO</v>
          </cell>
          <cell r="J8717">
            <v>44943</v>
          </cell>
          <cell r="K8717" t="str">
            <v>OTECEL</v>
          </cell>
          <cell r="L8717" t="str">
            <v>AVDA SIMON BOLIVAR Y VIA NAYON CONJUNTO CORPORATIVO EKOPARK TORRE 3 TELEFONICA</v>
          </cell>
          <cell r="M8717" t="str">
            <v/>
          </cell>
          <cell r="N8717" t="str">
            <v>098299225</v>
          </cell>
          <cell r="O8717" t="str">
            <v/>
          </cell>
          <cell r="P8717" t="str">
            <v>QUITO</v>
          </cell>
          <cell r="Q8717" t="str">
            <v>QUITO</v>
          </cell>
          <cell r="R8717" t="str">
            <v>PICHINCHA</v>
          </cell>
          <cell r="T8717" t="str">
            <v>FLEXTRANS UIO</v>
          </cell>
          <cell r="U8717" t="str">
            <v>FLEXNETUIO_LOCAL</v>
          </cell>
          <cell r="V8717">
            <v>1</v>
          </cell>
          <cell r="W8717">
            <v>1</v>
          </cell>
          <cell r="X8717" t="str">
            <v>FLEXNET ECUADOR - MDELIVERY</v>
          </cell>
          <cell r="Y8717" t="str">
            <v>CALLE 28 DE JUNIO S/N Y GARCIA MORENO ENTRADA LLANO GRANDE</v>
          </cell>
        </row>
        <row r="8718">
          <cell r="A8718" t="str">
            <v>TK-7302</v>
          </cell>
          <cell r="B8718">
            <v>475515</v>
          </cell>
          <cell r="C8718" t="str">
            <v>TK-7302</v>
          </cell>
          <cell r="D8718" t="str">
            <v>MDELIVERY</v>
          </cell>
          <cell r="E8718" t="str">
            <v>DESPACHO</v>
          </cell>
          <cell r="F8718" t="str">
            <v>EXPRESS</v>
          </cell>
          <cell r="G8718" t="str">
            <v/>
          </cell>
          <cell r="H8718">
            <v>44902</v>
          </cell>
          <cell r="I8718" t="str">
            <v>ENTREGADO</v>
          </cell>
          <cell r="J8718">
            <v>44943</v>
          </cell>
          <cell r="K8718" t="str">
            <v>OTECEL</v>
          </cell>
          <cell r="L8718" t="str">
            <v>AVDA SIMON BOLIVAR Y VIA NAYON CONJUNTO CORPORATIVO EKOPARK TORRE 3 TELEFONICA</v>
          </cell>
          <cell r="M8718" t="str">
            <v/>
          </cell>
          <cell r="N8718" t="str">
            <v>098299225</v>
          </cell>
          <cell r="O8718" t="str">
            <v/>
          </cell>
          <cell r="P8718" t="str">
            <v>QUITO</v>
          </cell>
          <cell r="Q8718" t="str">
            <v>QUITO</v>
          </cell>
          <cell r="R8718" t="str">
            <v>PICHINCHA</v>
          </cell>
          <cell r="T8718" t="str">
            <v>FLEXTRANS UIO</v>
          </cell>
          <cell r="U8718" t="str">
            <v>FLEXNETUIO_LOCAL</v>
          </cell>
          <cell r="V8718">
            <v>1</v>
          </cell>
          <cell r="W8718">
            <v>1</v>
          </cell>
          <cell r="X8718" t="str">
            <v>FLEXNET ECUADOR - MDELIVERY</v>
          </cell>
          <cell r="Y8718" t="str">
            <v>CALLE 28 DE JUNIO S/N Y GARCIA MORENO ENTRADA LLANO GRANDE</v>
          </cell>
        </row>
        <row r="8719">
          <cell r="A8719" t="str">
            <v>TK-7303</v>
          </cell>
          <cell r="B8719">
            <v>475516</v>
          </cell>
          <cell r="C8719" t="str">
            <v>TK-7303</v>
          </cell>
          <cell r="D8719" t="str">
            <v>MDELIVERY</v>
          </cell>
          <cell r="E8719" t="str">
            <v>DESPACHO</v>
          </cell>
          <cell r="F8719" t="str">
            <v>EXPRESS</v>
          </cell>
          <cell r="G8719" t="str">
            <v/>
          </cell>
          <cell r="H8719">
            <v>44902</v>
          </cell>
          <cell r="I8719" t="str">
            <v>ENTREGADO</v>
          </cell>
          <cell r="J8719">
            <v>44943</v>
          </cell>
          <cell r="K8719" t="str">
            <v>OTECEL</v>
          </cell>
          <cell r="L8719" t="str">
            <v>AVDA SIMON BOLIVAR Y VIA NAYON CONJUNTO CORPORATIVO EKOPARK TORRE 3 TELEFONICA</v>
          </cell>
          <cell r="M8719" t="str">
            <v/>
          </cell>
          <cell r="N8719" t="str">
            <v>098299225</v>
          </cell>
          <cell r="O8719" t="str">
            <v/>
          </cell>
          <cell r="P8719" t="str">
            <v>QUITO</v>
          </cell>
          <cell r="Q8719" t="str">
            <v>QUITO</v>
          </cell>
          <cell r="R8719" t="str">
            <v>PICHINCHA</v>
          </cell>
          <cell r="T8719" t="str">
            <v>FLEXTRANS UIO</v>
          </cell>
          <cell r="U8719" t="str">
            <v>FLEXNETUIO_LOCAL</v>
          </cell>
          <cell r="V8719">
            <v>1</v>
          </cell>
          <cell r="W8719">
            <v>1</v>
          </cell>
          <cell r="X8719" t="str">
            <v>FLEXNET ECUADOR - MDELIVERY</v>
          </cell>
          <cell r="Y8719" t="str">
            <v>CALLE 28 DE JUNIO S/N Y GARCIA MORENO ENTRADA LLANO GRANDE</v>
          </cell>
        </row>
        <row r="8720">
          <cell r="A8720" t="str">
            <v>TK-7304</v>
          </cell>
          <cell r="B8720">
            <v>475517</v>
          </cell>
          <cell r="C8720" t="str">
            <v>TK-7304</v>
          </cell>
          <cell r="D8720" t="str">
            <v>MDELIVERY</v>
          </cell>
          <cell r="E8720" t="str">
            <v>DESPACHO</v>
          </cell>
          <cell r="F8720" t="str">
            <v>EXPRESS</v>
          </cell>
          <cell r="G8720" t="str">
            <v/>
          </cell>
          <cell r="H8720">
            <v>44902</v>
          </cell>
          <cell r="I8720" t="str">
            <v>ENTREGADO</v>
          </cell>
          <cell r="J8720">
            <v>44943</v>
          </cell>
          <cell r="K8720" t="str">
            <v>OTECEL</v>
          </cell>
          <cell r="L8720" t="str">
            <v>AVDA SIMON BOLIVAR Y VIA NAYON CONJUNTO CORPORATIVO EKOPARK TORRE 3 TELEFONICA</v>
          </cell>
          <cell r="M8720" t="str">
            <v/>
          </cell>
          <cell r="N8720" t="str">
            <v>098299225</v>
          </cell>
          <cell r="O8720" t="str">
            <v/>
          </cell>
          <cell r="P8720" t="str">
            <v>QUITO</v>
          </cell>
          <cell r="Q8720" t="str">
            <v>QUITO</v>
          </cell>
          <cell r="R8720" t="str">
            <v>PICHINCHA</v>
          </cell>
          <cell r="T8720" t="str">
            <v>FLEXTRANS UIO</v>
          </cell>
          <cell r="U8720" t="str">
            <v>FLEXNETUIO_LOCAL</v>
          </cell>
          <cell r="V8720">
            <v>1</v>
          </cell>
          <cell r="W8720">
            <v>1</v>
          </cell>
          <cell r="X8720" t="str">
            <v>FLEXNET ECUADOR - MDELIVERY</v>
          </cell>
          <cell r="Y8720" t="str">
            <v>CALLE 28 DE JUNIO S/N Y GARCIA MORENO ENTRADA LLANO GRANDE</v>
          </cell>
        </row>
        <row r="8721">
          <cell r="A8721" t="str">
            <v>TK-7305</v>
          </cell>
          <cell r="B8721">
            <v>475518</v>
          </cell>
          <cell r="C8721" t="str">
            <v>TK-7305</v>
          </cell>
          <cell r="D8721" t="str">
            <v>MDELIVERY</v>
          </cell>
          <cell r="E8721" t="str">
            <v>DESPACHO</v>
          </cell>
          <cell r="F8721" t="str">
            <v>EXPRESS</v>
          </cell>
          <cell r="G8721" t="str">
            <v/>
          </cell>
          <cell r="H8721">
            <v>44902</v>
          </cell>
          <cell r="I8721" t="str">
            <v>ENTREGADO</v>
          </cell>
          <cell r="J8721">
            <v>44943</v>
          </cell>
          <cell r="K8721" t="str">
            <v>OTECEL</v>
          </cell>
          <cell r="L8721" t="str">
            <v>AVDA SIMON BOLIVAR Y VIA NAYON CONJUNTO CORPORATIVO EKOPARK TORRE 3 TELEFONICA</v>
          </cell>
          <cell r="M8721" t="str">
            <v/>
          </cell>
          <cell r="N8721" t="str">
            <v>098299225</v>
          </cell>
          <cell r="O8721" t="str">
            <v/>
          </cell>
          <cell r="P8721" t="str">
            <v>QUITO</v>
          </cell>
          <cell r="Q8721" t="str">
            <v>QUITO</v>
          </cell>
          <cell r="R8721" t="str">
            <v>PICHINCHA</v>
          </cell>
          <cell r="T8721" t="str">
            <v>FLEXTRANS UIO</v>
          </cell>
          <cell r="U8721" t="str">
            <v>FLEXNETUIO_LOCAL</v>
          </cell>
          <cell r="V8721">
            <v>1</v>
          </cell>
          <cell r="W8721">
            <v>1</v>
          </cell>
          <cell r="X8721" t="str">
            <v>FLEXNET ECUADOR - MDELIVERY</v>
          </cell>
          <cell r="Y8721" t="str">
            <v>CALLE 28 DE JUNIO S/N Y GARCIA MORENO ENTRADA LLANO GRANDE</v>
          </cell>
        </row>
        <row r="8722">
          <cell r="A8722" t="str">
            <v>TK-7307</v>
          </cell>
          <cell r="B8722">
            <v>475519</v>
          </cell>
          <cell r="C8722" t="str">
            <v>TK-7307</v>
          </cell>
          <cell r="D8722" t="str">
            <v>MDELIVERY</v>
          </cell>
          <cell r="E8722" t="str">
            <v>DESPACHO</v>
          </cell>
          <cell r="F8722" t="str">
            <v>EXPRESS</v>
          </cell>
          <cell r="G8722" t="str">
            <v/>
          </cell>
          <cell r="H8722">
            <v>44902</v>
          </cell>
          <cell r="I8722" t="str">
            <v>ENTREGADO</v>
          </cell>
          <cell r="J8722">
            <v>44943</v>
          </cell>
          <cell r="K8722" t="str">
            <v>OTECEL</v>
          </cell>
          <cell r="L8722" t="str">
            <v>AVDA SIMON BOLIVAR Y VIA NAYON CONJUNTO CORPORATIVO EKOPARK TORRE 3 TELEFONICA</v>
          </cell>
          <cell r="M8722" t="str">
            <v/>
          </cell>
          <cell r="N8722" t="str">
            <v>098299225</v>
          </cell>
          <cell r="O8722" t="str">
            <v/>
          </cell>
          <cell r="P8722" t="str">
            <v>QUITO</v>
          </cell>
          <cell r="Q8722" t="str">
            <v>QUITO</v>
          </cell>
          <cell r="R8722" t="str">
            <v>PICHINCHA</v>
          </cell>
          <cell r="T8722" t="str">
            <v>FLEXTRANS UIO</v>
          </cell>
          <cell r="U8722" t="str">
            <v>FLEXNETUIO_LOCAL</v>
          </cell>
          <cell r="V8722">
            <v>1</v>
          </cell>
          <cell r="W8722">
            <v>1</v>
          </cell>
          <cell r="X8722" t="str">
            <v>FLEXNET ECUADOR - MDELIVERY</v>
          </cell>
          <cell r="Y8722" t="str">
            <v>CALLE 28 DE JUNIO S/N Y GARCIA MORENO ENTRADA LLANO GRANDE</v>
          </cell>
        </row>
        <row r="8723">
          <cell r="A8723" t="str">
            <v>98698924</v>
          </cell>
          <cell r="B8723">
            <v>475416</v>
          </cell>
          <cell r="C8723" t="str">
            <v>98698924</v>
          </cell>
          <cell r="D8723" t="str">
            <v>HYCITE</v>
          </cell>
          <cell r="E8723" t="str">
            <v>DESPACHO</v>
          </cell>
          <cell r="F8723" t="str">
            <v>NORMAL</v>
          </cell>
          <cell r="G8723" t="str">
            <v>031002004081985 / 031002004081985 / 031002004175766</v>
          </cell>
          <cell r="H8723">
            <v>44902</v>
          </cell>
          <cell r="I8723" t="str">
            <v>ENTREGADO</v>
          </cell>
          <cell r="J8723">
            <v>44943</v>
          </cell>
          <cell r="K8723" t="str">
            <v>BETTY ESPERANZA SARANGO SOTO </v>
          </cell>
          <cell r="L8723" t="str">
            <v>VÍA TRONCAL AMAZÓNICA , BARRIO SAN PABLO CASA DE 1 PISO COLOR ROSA LICORERA BETTY BOO, FRENTE A JUGOS DE CAÑA AL PASO PROVINCIA: ZAMORA CHINCHIPE CANTÓN: CENTINELA DEL CÓNDOR PARROQUIA: ZUMBI LOCALIDA</v>
          </cell>
          <cell r="N8723" t="str">
            <v>0986563409</v>
          </cell>
          <cell r="O8723" t="str">
            <v>0986563409</v>
          </cell>
          <cell r="P8723" t="str">
            <v>190204</v>
          </cell>
          <cell r="Q8723" t="str">
            <v>CENTINELA DEL CONDOR</v>
          </cell>
          <cell r="R8723" t="str">
            <v>ZAMORA CHINCHIPE</v>
          </cell>
          <cell r="S8723" t="str">
            <v>ZUMBI - ZUMBI (PAGUINTZA)</v>
          </cell>
          <cell r="T8723" t="str">
            <v>TRAMACO</v>
          </cell>
          <cell r="U8723" t="str">
            <v>FLEXNETUIO_PROVINCIA</v>
          </cell>
          <cell r="V8723">
            <v>3</v>
          </cell>
          <cell r="W8723">
            <v>24.8</v>
          </cell>
          <cell r="X8723" t="str">
            <v>HYCITE QUITO</v>
          </cell>
          <cell r="Y8723" t="str">
            <v>FLEX NET CALLE 28 DE JUNIO S/N Y GARCIA MORENO ENTRADA LLANO GRANDE</v>
          </cell>
        </row>
        <row r="8724">
          <cell r="A8724" t="str">
            <v>SG_2022_2087</v>
          </cell>
          <cell r="B8724">
            <v>474794</v>
          </cell>
          <cell r="C8724" t="str">
            <v>SG_2022_2087</v>
          </cell>
          <cell r="D8724" t="str">
            <v>SG</v>
          </cell>
          <cell r="E8724" t="str">
            <v>DESPACHO</v>
          </cell>
          <cell r="F8724" t="str">
            <v>NORMAL</v>
          </cell>
          <cell r="H8724">
            <v>44901</v>
          </cell>
          <cell r="I8724" t="str">
            <v>EN_PROCESO</v>
          </cell>
          <cell r="J8724">
            <v>44901</v>
          </cell>
          <cell r="K8724" t="str">
            <v>PROFERMACO CIA LTDA</v>
          </cell>
          <cell r="L8724" t="str">
            <v>CALDERON Y AV CARAPUNGO OE7-348, QUITO</v>
          </cell>
          <cell r="P8724" t="str">
            <v>000001</v>
          </cell>
          <cell r="Q8724" t="str">
            <v>QUITO</v>
          </cell>
          <cell r="R8724" t="str">
            <v>PICHINCHA</v>
          </cell>
          <cell r="S8724" t="str">
            <v>BODEGA FLEXNET UIO - RETIRA CLIENTE</v>
          </cell>
          <cell r="U8724" t="str">
            <v>FLEXNETGYE_UIO</v>
          </cell>
          <cell r="V8724">
            <v>2</v>
          </cell>
          <cell r="W8724">
            <v>22.54</v>
          </cell>
          <cell r="X8724" t="str">
            <v>FLEXNET - GYE</v>
          </cell>
          <cell r="Y8724" t="str">
            <v>FERNANDO GUTIERREZ HILL KM 8 1/2 VIA DAULE</v>
          </cell>
        </row>
        <row r="8725">
          <cell r="A8725" t="str">
            <v>R_24961_01</v>
          </cell>
          <cell r="B8725">
            <v>474780</v>
          </cell>
          <cell r="C8725" t="str">
            <v>R_24961_01</v>
          </cell>
          <cell r="D8725" t="str">
            <v>WORLINASLI</v>
          </cell>
          <cell r="E8725" t="str">
            <v>RETIRO</v>
          </cell>
          <cell r="F8725" t="str">
            <v>NORMAL</v>
          </cell>
          <cell r="G8725" t="str">
            <v>87839</v>
          </cell>
          <cell r="H8725">
            <v>44901</v>
          </cell>
          <cell r="I8725" t="str">
            <v>INCIDENCIA</v>
          </cell>
          <cell r="J8725">
            <v>44903</v>
          </cell>
          <cell r="K8725" t="str">
            <v>FLEXNET GYE</v>
          </cell>
          <cell r="L8725" t="str">
            <v>FERNANDO GUTIERREZ HILL VIA A DAULE KM 8 1/2 ENTRADA A COOPERATIVA JUAN MONTALVO</v>
          </cell>
          <cell r="N8725" t="str">
            <v>0996541305</v>
          </cell>
          <cell r="P8725" t="str">
            <v>090101</v>
          </cell>
          <cell r="Q8725" t="str">
            <v>GUAYAQUIL</v>
          </cell>
          <cell r="R8725" t="str">
            <v>GUAYAS</v>
          </cell>
          <cell r="S8725" t="str">
            <v>GUAYAQUIL</v>
          </cell>
          <cell r="T8725" t="str">
            <v>FLEXTRANS GYE</v>
          </cell>
          <cell r="U8725" t="str">
            <v>FLEXNETGYE_LOCAL</v>
          </cell>
          <cell r="V8725">
            <v>1</v>
          </cell>
          <cell r="W8725">
            <v>3.5</v>
          </cell>
          <cell r="X8725" t="str">
            <v>JAVIER MICHAEL ORTIZ AVILEZ</v>
          </cell>
          <cell r="Y8725" t="str">
            <v>FLORIDA NORTE COOP. PANCHO JACOME MZ 308 SOLAR 10</v>
          </cell>
        </row>
        <row r="8726">
          <cell r="A8726" t="str">
            <v>GAR5244</v>
          </cell>
          <cell r="B8726">
            <v>474759</v>
          </cell>
          <cell r="C8726" t="str">
            <v>GAR5244</v>
          </cell>
          <cell r="D8726" t="str">
            <v>HYCITE</v>
          </cell>
          <cell r="E8726" t="str">
            <v>RETIRO</v>
          </cell>
          <cell r="F8726" t="str">
            <v>NORMAL</v>
          </cell>
          <cell r="G8726" t="str">
            <v>TF87828</v>
          </cell>
          <cell r="H8726">
            <v>44901</v>
          </cell>
          <cell r="I8726" t="str">
            <v>INCIDENCIA</v>
          </cell>
          <cell r="J8726">
            <v>44902</v>
          </cell>
          <cell r="K8726" t="str">
            <v>GEMA DE JESUS CARRILLO MENOSCAL</v>
          </cell>
          <cell r="L8726" t="str">
            <v>GALAPAGO Y LA 27 ATRAS DEL HOSPITAL GUAYAQUIL GUAYAQUIL / SUBAMBIO FEBRES CORDERO, GU 090204</v>
          </cell>
          <cell r="N8726" t="str">
            <v>93-995-2074</v>
          </cell>
          <cell r="O8726" t="str">
            <v>93-995-2074</v>
          </cell>
          <cell r="P8726" t="str">
            <v>091103</v>
          </cell>
          <cell r="Q8726" t="str">
            <v>ALFREDO BAQUERIZO MORENO</v>
          </cell>
          <cell r="R8726" t="str">
            <v>GUAYAS</v>
          </cell>
          <cell r="S8726" t="str">
            <v>ALFREDO BAQUERIZO MORENO (JUJAN)</v>
          </cell>
          <cell r="T8726" t="str">
            <v>FLEXTRANS GYE</v>
          </cell>
          <cell r="U8726" t="str">
            <v>FLEXNETUIO_GYE</v>
          </cell>
          <cell r="V8726">
            <v>0</v>
          </cell>
          <cell r="W8726">
            <v>0</v>
          </cell>
          <cell r="X8726" t="str">
            <v>HYCITE QUITO</v>
          </cell>
          <cell r="Y8726" t="str">
            <v>FLEX NET CALLE 28 DE JUNIO S/N Y GARCIA MORENO ENTRADA LLANO GRANDE</v>
          </cell>
        </row>
        <row r="8727">
          <cell r="A8727" t="str">
            <v>11549</v>
          </cell>
          <cell r="B8727">
            <v>474530</v>
          </cell>
          <cell r="C8727" t="str">
            <v>11549</v>
          </cell>
          <cell r="D8727" t="str">
            <v>MOVISTAR</v>
          </cell>
          <cell r="E8727" t="str">
            <v>RETIRO</v>
          </cell>
          <cell r="F8727" t="str">
            <v>NORMAL</v>
          </cell>
          <cell r="G8727" t="str">
            <v/>
          </cell>
          <cell r="H8727">
            <v>44901</v>
          </cell>
          <cell r="I8727" t="str">
            <v>EN_TRANSITO</v>
          </cell>
          <cell r="J8727">
            <v>44901</v>
          </cell>
          <cell r="K8727" t="str">
            <v>FLEXNET - LI</v>
          </cell>
          <cell r="L8727" t="str">
            <v>CALLE 28 DE JUNIO S/N Y GARCIA MORENO ENTRADA LLANO GRANDE</v>
          </cell>
          <cell r="M8727" t="str">
            <v/>
          </cell>
          <cell r="N8727" t="str">
            <v>0983009120 / 0996541305</v>
          </cell>
          <cell r="O8727" t="str">
            <v>0983009120 / 0996541305</v>
          </cell>
          <cell r="P8727" t="str">
            <v>QUITO</v>
          </cell>
          <cell r="Q8727" t="str">
            <v>QUITO</v>
          </cell>
          <cell r="R8727" t="str">
            <v>PICHINCHA</v>
          </cell>
          <cell r="T8727" t="str">
            <v>TRAMACO</v>
          </cell>
          <cell r="U8727" t="str">
            <v>FLEXNETUIO_GYE</v>
          </cell>
          <cell r="V8727">
            <v>0</v>
          </cell>
          <cell r="W8727">
            <v>1</v>
          </cell>
          <cell r="X8727" t="str">
            <v>GABRIEL SAAVEDRA / ANDREA NARANJO</v>
          </cell>
          <cell r="Y8727" t="str">
            <v>CC SAN MARINO - AV FCO DE ORELLANA Y AV PLAZA DANIN</v>
          </cell>
        </row>
        <row r="8728">
          <cell r="A8728" t="str">
            <v>98691539</v>
          </cell>
          <cell r="B8728">
            <v>474208</v>
          </cell>
          <cell r="C8728" t="str">
            <v>98691539</v>
          </cell>
          <cell r="D8728" t="str">
            <v>HYCITE</v>
          </cell>
          <cell r="E8728" t="str">
            <v>DESPACHO</v>
          </cell>
          <cell r="F8728" t="str">
            <v>NORMAL</v>
          </cell>
          <cell r="G8728" t="str">
            <v>031002004074706</v>
          </cell>
          <cell r="H8728">
            <v>44901</v>
          </cell>
          <cell r="I8728" t="str">
            <v>ENTREGADO</v>
          </cell>
          <cell r="J8728">
            <v>44929</v>
          </cell>
          <cell r="K8728" t="str">
            <v>CARLOS BANCHON</v>
          </cell>
          <cell r="L8728" t="str">
            <v>CAMINO VIEJO VIA TOMAS DE BENANGA BARRIO LA ESPERANZA SANTA CRUZ SANTA CRUZ (PTO. AYORA) 200102 GALAPAGOS</v>
          </cell>
          <cell r="N8728" t="str">
            <v>0969722025</v>
          </cell>
          <cell r="O8728" t="str">
            <v>0969722025</v>
          </cell>
          <cell r="P8728" t="str">
            <v>200102</v>
          </cell>
          <cell r="Q8728" t="str">
            <v>SANTA CRUZ</v>
          </cell>
          <cell r="R8728" t="str">
            <v>GALAPAGOS</v>
          </cell>
          <cell r="S8728" t="str">
            <v>PUERTO AYORA</v>
          </cell>
          <cell r="T8728" t="str">
            <v>TRAMACO</v>
          </cell>
          <cell r="U8728" t="str">
            <v>FLEXNETUIO_PROVINCIA</v>
          </cell>
          <cell r="V8728">
            <v>1</v>
          </cell>
          <cell r="W8728">
            <v>1.5</v>
          </cell>
          <cell r="X8728" t="str">
            <v>HYCITE QUITO</v>
          </cell>
          <cell r="Y8728" t="str">
            <v>FLEX NET CALLE 28 DE JUNIO S/N Y GARCIA MORENO ENTRADA LLANO GRANDE</v>
          </cell>
        </row>
        <row r="8729">
          <cell r="A8729" t="str">
            <v>98679639</v>
          </cell>
          <cell r="B8729">
            <v>474154</v>
          </cell>
          <cell r="C8729" t="str">
            <v>98679639</v>
          </cell>
          <cell r="D8729" t="str">
            <v>HYCITE</v>
          </cell>
          <cell r="E8729" t="str">
            <v>DESPACHO</v>
          </cell>
          <cell r="F8729" t="str">
            <v>NORMAL</v>
          </cell>
          <cell r="G8729" t="str">
            <v>031002004075174</v>
          </cell>
          <cell r="H8729">
            <v>44901</v>
          </cell>
          <cell r="I8729" t="str">
            <v>ENTREGADO</v>
          </cell>
          <cell r="J8729">
            <v>44929</v>
          </cell>
          <cell r="K8729" t="str">
            <v>ROBERTO ROBLES</v>
          </cell>
          <cell r="L8729" t="str">
            <v>BARRIO LA CASCADA CALLEJON # 3 ENTRE FUNCAN Y MARCHENA SANTA CRUZ PUERTO AYORA 200102 GALAPAGOS</v>
          </cell>
          <cell r="N8729" t="str">
            <v>0989602698 / 052526166</v>
          </cell>
          <cell r="O8729" t="str">
            <v>0989602698 / 052526166</v>
          </cell>
          <cell r="P8729" t="str">
            <v>200102</v>
          </cell>
          <cell r="Q8729" t="str">
            <v>SANTA CRUZ</v>
          </cell>
          <cell r="R8729" t="str">
            <v>GALAPAGOS</v>
          </cell>
          <cell r="S8729" t="str">
            <v>PUERTO AYORA</v>
          </cell>
          <cell r="T8729" t="str">
            <v>TRAMACO</v>
          </cell>
          <cell r="U8729" t="str">
            <v>FLEXNETUIO_PROVINCIA</v>
          </cell>
          <cell r="V8729">
            <v>2</v>
          </cell>
          <cell r="W8729">
            <v>19.5</v>
          </cell>
          <cell r="X8729" t="str">
            <v>HYCITE QUITO</v>
          </cell>
          <cell r="Y8729" t="str">
            <v>FLEX NET CALLE 28 DE JUNIO S/N Y GARCIA MORENO ENTRADA LLANO GRANDE</v>
          </cell>
        </row>
        <row r="8730">
          <cell r="A8730" t="str">
            <v>GAR5213</v>
          </cell>
          <cell r="B8730">
            <v>473486</v>
          </cell>
          <cell r="C8730" t="str">
            <v>GAR5213</v>
          </cell>
          <cell r="D8730" t="str">
            <v>HYCITE</v>
          </cell>
          <cell r="E8730" t="str">
            <v>RETIRO</v>
          </cell>
          <cell r="F8730" t="str">
            <v>NORMAL</v>
          </cell>
          <cell r="G8730" t="str">
            <v>031001000226661</v>
          </cell>
          <cell r="H8730">
            <v>44897</v>
          </cell>
          <cell r="I8730" t="str">
            <v>ENTREGADO</v>
          </cell>
          <cell r="J8730">
            <v>44935</v>
          </cell>
          <cell r="K8730" t="str">
            <v>EUGENIO GARCIA MENDOZA</v>
          </cell>
          <cell r="L8730" t="str">
            <v>CALLE SUCRE Y ADON ZEA CENTRO// BALZAR BALZAR, GU 091302</v>
          </cell>
          <cell r="N8730" t="str">
            <v>98-153-311</v>
          </cell>
          <cell r="O8730" t="str">
            <v>98-153-311</v>
          </cell>
          <cell r="P8730" t="str">
            <v>090109</v>
          </cell>
          <cell r="Q8730" t="str">
            <v>GUAYAQUIL</v>
          </cell>
          <cell r="R8730" t="str">
            <v>GUAYAS</v>
          </cell>
          <cell r="S8730" t="str">
            <v>GUAYAQUIL</v>
          </cell>
          <cell r="T8730" t="str">
            <v>TRAMACO</v>
          </cell>
          <cell r="U8730" t="str">
            <v>FLEXNETUIO_PROVINCIA</v>
          </cell>
          <cell r="V8730">
            <v>0</v>
          </cell>
          <cell r="W8730">
            <v>0</v>
          </cell>
          <cell r="X8730" t="str">
            <v>HYCITE QUITO</v>
          </cell>
          <cell r="Y8730" t="str">
            <v>FLEX NET CALLE 28 DE JUNIO S/N Y GARCIA MORENO ENTRADA LLANO GRANDE</v>
          </cell>
        </row>
        <row r="8731">
          <cell r="A8731" t="str">
            <v>GAR5214</v>
          </cell>
          <cell r="B8731">
            <v>473487</v>
          </cell>
          <cell r="C8731" t="str">
            <v>GAR5214</v>
          </cell>
          <cell r="D8731" t="str">
            <v>HYCITE</v>
          </cell>
          <cell r="E8731" t="str">
            <v>RETIRO</v>
          </cell>
          <cell r="F8731" t="str">
            <v>NORMAL</v>
          </cell>
          <cell r="G8731" t="str">
            <v>TF87572</v>
          </cell>
          <cell r="H8731">
            <v>44897</v>
          </cell>
          <cell r="I8731" t="str">
            <v>INCIDENCIA</v>
          </cell>
          <cell r="J8731">
            <v>44900</v>
          </cell>
          <cell r="K8731" t="str">
            <v>OTILIA ALEXANDRA CABRERA JARA</v>
          </cell>
          <cell r="L8731" t="str">
            <v>BELLAVISTA MZ 68 V 11 CIUDADELA BELLAVISTA GUAYAQUIL // NORTE  TARQUI, GU 040603</v>
          </cell>
          <cell r="N8731" t="str">
            <v>96-968-5945</v>
          </cell>
          <cell r="O8731" t="str">
            <v>96-968-5945</v>
          </cell>
          <cell r="P8731" t="str">
            <v>090109</v>
          </cell>
          <cell r="Q8731" t="str">
            <v>GUAYAQUIL</v>
          </cell>
          <cell r="R8731" t="str">
            <v>GUAYAS</v>
          </cell>
          <cell r="S8731" t="str">
            <v>GUAYAQUIL</v>
          </cell>
          <cell r="T8731" t="str">
            <v>FLEXTRANS GYE</v>
          </cell>
          <cell r="U8731" t="str">
            <v>FLEXNETUIO_GYE</v>
          </cell>
          <cell r="V8731">
            <v>0</v>
          </cell>
          <cell r="W8731">
            <v>0</v>
          </cell>
          <cell r="X8731" t="str">
            <v>HYCITE QUITO</v>
          </cell>
          <cell r="Y8731" t="str">
            <v>FLEX NET CALLE 28 DE JUNIO S/N Y GARCIA MORENO ENTRADA LLANO GRANDE</v>
          </cell>
        </row>
        <row r="8732">
          <cell r="A8732" t="str">
            <v>GAR5215</v>
          </cell>
          <cell r="B8732">
            <v>473488</v>
          </cell>
          <cell r="C8732" t="str">
            <v>GAR5215</v>
          </cell>
          <cell r="D8732" t="str">
            <v>HYCITE</v>
          </cell>
          <cell r="E8732" t="str">
            <v>RETIRO</v>
          </cell>
          <cell r="F8732" t="str">
            <v>NORMAL</v>
          </cell>
          <cell r="G8732" t="str">
            <v>031001000226662</v>
          </cell>
          <cell r="H8732">
            <v>44897</v>
          </cell>
          <cell r="I8732" t="str">
            <v>ENTREGADO</v>
          </cell>
          <cell r="J8732">
            <v>44935</v>
          </cell>
          <cell r="K8732" t="str">
            <v>MARIA CLEMENCIA BORJA PAZTO</v>
          </cell>
          <cell r="L8732" t="str">
            <v>JUAN BENIGNO VELA, CANTON PASTAZA, PARROQUIA PUYO,  REFERENCIAS CALLE VICENTE ROCAFUERTE. DIAGONAL AL PARQUE CUMANDA.</v>
          </cell>
          <cell r="N8732" t="str">
            <v>999532193</v>
          </cell>
          <cell r="O8732" t="str">
            <v>999532193</v>
          </cell>
          <cell r="P8732" t="str">
            <v>160101</v>
          </cell>
          <cell r="Q8732" t="str">
            <v>PUYO</v>
          </cell>
          <cell r="R8732" t="str">
            <v>PASTAZA</v>
          </cell>
          <cell r="S8732" t="str">
            <v>PUYO</v>
          </cell>
          <cell r="T8732" t="str">
            <v>TRAMACO</v>
          </cell>
          <cell r="U8732" t="str">
            <v>FLEXNETUIO_PROVINCIA</v>
          </cell>
          <cell r="V8732">
            <v>0</v>
          </cell>
          <cell r="W8732">
            <v>0</v>
          </cell>
          <cell r="X8732" t="str">
            <v>HYCITE QUITO</v>
          </cell>
          <cell r="Y8732" t="str">
            <v>FLEX NET CALLE 28 DE JUNIO S/N Y GARCIA MORENO ENTRADA LLANO GRANDE</v>
          </cell>
        </row>
        <row r="8733">
          <cell r="A8733" t="str">
            <v>GAR5221</v>
          </cell>
          <cell r="B8733">
            <v>473494</v>
          </cell>
          <cell r="C8733" t="str">
            <v>GAR5221</v>
          </cell>
          <cell r="D8733" t="str">
            <v>HYCITE</v>
          </cell>
          <cell r="E8733" t="str">
            <v>RETIRO</v>
          </cell>
          <cell r="F8733" t="str">
            <v>NORMAL</v>
          </cell>
          <cell r="G8733" t="str">
            <v>031001000226666</v>
          </cell>
          <cell r="H8733">
            <v>44897</v>
          </cell>
          <cell r="I8733" t="str">
            <v>ENTREGADO</v>
          </cell>
          <cell r="J8733">
            <v>44935</v>
          </cell>
          <cell r="K8733" t="str">
            <v>GLADYS ENITH CORDOVA MALDONADO</v>
          </cell>
          <cell r="L8733" t="str">
            <v>LOURDES 162-37 ENTRE OLMEDO Y JUAN JOSE PENA, PROVINCIA LONJA / PARROQUIA SAN SEBASTIAN</v>
          </cell>
          <cell r="N8733" t="str">
            <v>984826164</v>
          </cell>
          <cell r="O8733" t="str">
            <v>984826164</v>
          </cell>
          <cell r="P8733" t="str">
            <v>110101</v>
          </cell>
          <cell r="Q8733" t="str">
            <v>LOJA</v>
          </cell>
          <cell r="R8733" t="str">
            <v>LOJA</v>
          </cell>
          <cell r="S8733" t="str">
            <v>LOJA</v>
          </cell>
          <cell r="T8733" t="str">
            <v>TRAMACO</v>
          </cell>
          <cell r="U8733" t="str">
            <v>FLEXNETUIO_PROVINCIA</v>
          </cell>
          <cell r="V8733">
            <v>0</v>
          </cell>
          <cell r="W8733">
            <v>0</v>
          </cell>
          <cell r="X8733" t="str">
            <v>HYCITE QUITO</v>
          </cell>
          <cell r="Y8733" t="str">
            <v>FLEX NET CALLE 28 DE JUNIO S/N Y GARCIA MORENO ENTRADA LLANO GRANDE</v>
          </cell>
        </row>
        <row r="8734">
          <cell r="A8734" t="str">
            <v>GAR5231</v>
          </cell>
          <cell r="B8734">
            <v>473503</v>
          </cell>
          <cell r="C8734" t="str">
            <v>GAR5231</v>
          </cell>
          <cell r="D8734" t="str">
            <v>HYCITE</v>
          </cell>
          <cell r="E8734" t="str">
            <v>RETIRO</v>
          </cell>
          <cell r="F8734" t="str">
            <v>NORMAL</v>
          </cell>
          <cell r="G8734" t="str">
            <v>031001000226669</v>
          </cell>
          <cell r="H8734">
            <v>44897</v>
          </cell>
          <cell r="I8734" t="str">
            <v>ENTREGADO</v>
          </cell>
          <cell r="J8734">
            <v>44935</v>
          </cell>
          <cell r="K8734" t="str">
            <v>OSCAR GEOVANNY VIVAS CHILLO</v>
          </cell>
          <cell r="L8734" t="str">
            <v>VIA A PACAYACO KM 27 FRENTE A UNA MINA LAGO AGRIO // 12 DE OCTUBRE DURENO, SU 210207</v>
          </cell>
          <cell r="N8734" t="str">
            <v xml:space="preserve">95-971-0298 </v>
          </cell>
          <cell r="O8734" t="str">
            <v xml:space="preserve">95-971-0298 </v>
          </cell>
          <cell r="P8734" t="str">
            <v>210201</v>
          </cell>
          <cell r="Q8734" t="str">
            <v>LAGO AGRIO</v>
          </cell>
          <cell r="R8734" t="str">
            <v>SUCUMBIOS</v>
          </cell>
          <cell r="S8734" t="str">
            <v>NUEVA LOJA - DIEZ DE AGOSTO</v>
          </cell>
          <cell r="T8734" t="str">
            <v>TRAMACO</v>
          </cell>
          <cell r="U8734" t="str">
            <v>FLEXNETUIO_PROVINCIA</v>
          </cell>
          <cell r="V8734">
            <v>0</v>
          </cell>
          <cell r="W8734">
            <v>0</v>
          </cell>
          <cell r="X8734" t="str">
            <v>HYCITE QUITO</v>
          </cell>
          <cell r="Y8734" t="str">
            <v>FLEX NET CALLE 28 DE JUNIO S/N Y GARCIA MORENO ENTRADA LLANO GRANDE</v>
          </cell>
        </row>
        <row r="8735">
          <cell r="A8735" t="str">
            <v>98684100</v>
          </cell>
          <cell r="B8735">
            <v>472963</v>
          </cell>
          <cell r="C8735" t="str">
            <v>98684100</v>
          </cell>
          <cell r="D8735" t="str">
            <v>HYCITE</v>
          </cell>
          <cell r="E8735" t="str">
            <v>DESPACHO</v>
          </cell>
          <cell r="F8735" t="str">
            <v>NORMAL</v>
          </cell>
          <cell r="G8735" t="str">
            <v>031002004069538</v>
          </cell>
          <cell r="H8735">
            <v>44897</v>
          </cell>
          <cell r="I8735" t="str">
            <v>ENTREGADO</v>
          </cell>
          <cell r="J8735">
            <v>44937</v>
          </cell>
          <cell r="K8735" t="str">
            <v>JULIA CALERO</v>
          </cell>
          <cell r="L8735" t="str">
            <v>LOBO MARINO Y LA DUNCAN VILLA 201 FRENTE AL HOTEL DEL SOL SANTA CRUZ // SANTA CRUZ PUERTO AYORA 200102 GALAPAGOS</v>
          </cell>
          <cell r="N8735" t="str">
            <v>0992731137</v>
          </cell>
          <cell r="O8735" t="str">
            <v>0992731137</v>
          </cell>
          <cell r="P8735" t="str">
            <v>200102</v>
          </cell>
          <cell r="Q8735" t="str">
            <v>SANTA CRUZ</v>
          </cell>
          <cell r="R8735" t="str">
            <v>GALAPAGOS</v>
          </cell>
          <cell r="S8735" t="str">
            <v>PUERTO AYORA</v>
          </cell>
          <cell r="T8735" t="str">
            <v>TRAMACO</v>
          </cell>
          <cell r="U8735" t="str">
            <v>FLEXNETUIO_PROVINCIA</v>
          </cell>
          <cell r="V8735">
            <v>1</v>
          </cell>
          <cell r="W8735">
            <v>8.6999999999999993</v>
          </cell>
          <cell r="X8735" t="str">
            <v>HYCITE QUITO</v>
          </cell>
          <cell r="Y8735" t="str">
            <v>FLEX NET CALLE 28 DE JUNIO S/N Y GARCIA MORENO ENTRADA LLANO GRANDE</v>
          </cell>
        </row>
        <row r="8736">
          <cell r="A8736" t="str">
            <v>SOBRE 767</v>
          </cell>
          <cell r="B8736">
            <v>472715</v>
          </cell>
          <cell r="C8736" t="str">
            <v>SOBRE 767</v>
          </cell>
          <cell r="D8736" t="str">
            <v>HYCITE</v>
          </cell>
          <cell r="E8736" t="str">
            <v>DESPACHO</v>
          </cell>
          <cell r="F8736" t="str">
            <v>NORMAL</v>
          </cell>
          <cell r="G8736" t="str">
            <v>031002004067648</v>
          </cell>
          <cell r="H8736">
            <v>44896</v>
          </cell>
          <cell r="I8736" t="str">
            <v>INCIDENCIA</v>
          </cell>
          <cell r="J8736">
            <v>44944</v>
          </cell>
          <cell r="K8736" t="str">
            <v>AMERICANSTYLE CIA LTDA - MARIA DEL ROSARIO URREA LEDESMA</v>
          </cell>
          <cell r="L8736" t="str">
            <v>BRASIL 20 21 Y LUIS ALBERTO FALCONI RIOBAMBA</v>
          </cell>
          <cell r="N8736" t="str">
            <v>96-708-9411</v>
          </cell>
          <cell r="O8736" t="str">
            <v>96-708-9411</v>
          </cell>
          <cell r="P8736" t="str">
            <v>060101</v>
          </cell>
          <cell r="Q8736" t="str">
            <v>RIOBAMBA</v>
          </cell>
          <cell r="R8736" t="str">
            <v>CHIMBORAZO</v>
          </cell>
          <cell r="S8736" t="str">
            <v>RIOBAMBA</v>
          </cell>
          <cell r="T8736" t="str">
            <v>TRAMACO</v>
          </cell>
          <cell r="U8736" t="str">
            <v>FLEXNETUIO_PROVINCIA</v>
          </cell>
          <cell r="V8736">
            <v>1</v>
          </cell>
          <cell r="W8736">
            <v>0.2</v>
          </cell>
          <cell r="X8736" t="str">
            <v>HYCITE QUITO</v>
          </cell>
          <cell r="Y8736" t="str">
            <v>FLEX NET CALLE 28 DE JUNIO S/N Y GARCIA MORENO ENTRADA LLANO GRANDE</v>
          </cell>
        </row>
        <row r="8737">
          <cell r="A8737" t="str">
            <v>R_25090_01</v>
          </cell>
          <cell r="B8737">
            <v>472075</v>
          </cell>
          <cell r="C8737" t="str">
            <v>R_25090_01</v>
          </cell>
          <cell r="D8737" t="str">
            <v>WORLINASLI</v>
          </cell>
          <cell r="E8737" t="str">
            <v>RETIRO</v>
          </cell>
          <cell r="F8737" t="str">
            <v>NORMAL</v>
          </cell>
          <cell r="G8737" t="str">
            <v>87050</v>
          </cell>
          <cell r="H8737">
            <v>44896</v>
          </cell>
          <cell r="I8737" t="str">
            <v>INCIDENCIA</v>
          </cell>
          <cell r="J8737">
            <v>44904</v>
          </cell>
          <cell r="K8737" t="str">
            <v>FLEXNET ECUADOR - WORLIN</v>
          </cell>
          <cell r="L8737" t="str">
            <v>FERNANDO GUTIERREZ HILL VIA A DAULE KM 8 1/2 ENTRADA A COOPERATIVA JUAN MONTALVO</v>
          </cell>
          <cell r="N8737" t="str">
            <v>0963471683</v>
          </cell>
          <cell r="O8737" t="str">
            <v>0978615957</v>
          </cell>
          <cell r="P8737" t="str">
            <v>090606</v>
          </cell>
          <cell r="Q8737" t="str">
            <v>GUAYAQUIL</v>
          </cell>
          <cell r="R8737" t="str">
            <v>GUAYAS</v>
          </cell>
          <cell r="S8737" t="str">
            <v>GUAYAQUIL</v>
          </cell>
          <cell r="T8737" t="str">
            <v>FLEXTRANS UIO</v>
          </cell>
          <cell r="U8737" t="str">
            <v>FLEXNETGYE_UIO</v>
          </cell>
          <cell r="V8737">
            <v>1</v>
          </cell>
          <cell r="W8737">
            <v>3.5</v>
          </cell>
          <cell r="X8737" t="str">
            <v>YOICER JOSE BLANCO BLANCO</v>
          </cell>
          <cell r="Y8737" t="str">
            <v>CALLE 24 DE AGOSTO CON PASAJE SAN IGNACIO, LUMBISI. APARTAMENTO #06</v>
          </cell>
        </row>
        <row r="8738">
          <cell r="A8738" t="str">
            <v>SG_2022_2083</v>
          </cell>
          <cell r="B8738">
            <v>470742</v>
          </cell>
          <cell r="C8738" t="str">
            <v>SG_2022_2083</v>
          </cell>
          <cell r="D8738" t="str">
            <v>SG</v>
          </cell>
          <cell r="E8738" t="str">
            <v>DESPACHO</v>
          </cell>
          <cell r="F8738" t="str">
            <v>NORMAL</v>
          </cell>
          <cell r="H8738">
            <v>44894</v>
          </cell>
          <cell r="I8738" t="str">
            <v>EN_PROCESO</v>
          </cell>
          <cell r="J8738">
            <v>44894</v>
          </cell>
          <cell r="K8738" t="str">
            <v>IMPORTADORA IMMAKA GYE</v>
          </cell>
          <cell r="L8738" t="str">
            <v>KM 11,5 VÍA A DAULE. INGRESANDO POR INMACONSA, CALLE A, ENTRE CEDROS Y TECAS, BODEGA 5 Y 6(IMACONSA CALIFORNIA).</v>
          </cell>
          <cell r="P8738" t="str">
            <v>GUAYAQUIL</v>
          </cell>
          <cell r="Q8738" t="str">
            <v>GUAYAQUIL</v>
          </cell>
          <cell r="R8738" t="str">
            <v>GUAYAS</v>
          </cell>
          <cell r="U8738" t="str">
            <v>FLEXNETGYE_LOCAL</v>
          </cell>
          <cell r="V8738">
            <v>25</v>
          </cell>
          <cell r="W8738">
            <v>142.9</v>
          </cell>
          <cell r="X8738" t="str">
            <v>FLEXNET - GYE</v>
          </cell>
          <cell r="Y8738" t="str">
            <v>FERNANDO GUTIERREZ HILL KM 8 1/2 VIA DAULE</v>
          </cell>
        </row>
        <row r="8739">
          <cell r="A8739" t="str">
            <v>SG_22_1717</v>
          </cell>
          <cell r="B8739">
            <v>470708</v>
          </cell>
          <cell r="C8739" t="str">
            <v>SG_22_1717</v>
          </cell>
          <cell r="D8739" t="str">
            <v>SG</v>
          </cell>
          <cell r="E8739" t="str">
            <v>DESPACHO</v>
          </cell>
          <cell r="F8739" t="str">
            <v>NORMAL</v>
          </cell>
          <cell r="H8739">
            <v>44894</v>
          </cell>
          <cell r="I8739" t="str">
            <v>EN_PROCESO</v>
          </cell>
          <cell r="J8739">
            <v>44894</v>
          </cell>
          <cell r="K8739" t="str">
            <v>TUPIZA HERNANDEZ OSCAR VINICIO</v>
          </cell>
          <cell r="L8739" t="str">
            <v>LLANO GRANDE, CALLE 28 DE JUNIO # OE10-237 Y GARCÍA MORENO, FRENTE A FABRICA ENGOMA LOCAL GVIDEAS</v>
          </cell>
          <cell r="P8739" t="str">
            <v>170208</v>
          </cell>
          <cell r="Q8739" t="str">
            <v>QUITO</v>
          </cell>
          <cell r="R8739" t="str">
            <v>PICHINCHA</v>
          </cell>
          <cell r="S8739" t="str">
            <v>CALDERON (CARAPUNGO)</v>
          </cell>
          <cell r="U8739" t="str">
            <v>FLEXNETUIO_LOCAL</v>
          </cell>
          <cell r="V8739">
            <v>1</v>
          </cell>
          <cell r="W8739">
            <v>8</v>
          </cell>
          <cell r="X8739" t="str">
            <v>FLEXNET UIO</v>
          </cell>
          <cell r="Y8739" t="str">
            <v>PANAMERICANA NORTE KM 12 1/2  LLANO GRANDE</v>
          </cell>
        </row>
        <row r="8740">
          <cell r="A8740" t="str">
            <v>SG_22_1698</v>
          </cell>
          <cell r="B8740">
            <v>470348</v>
          </cell>
          <cell r="C8740" t="str">
            <v>SG_22_1698</v>
          </cell>
          <cell r="D8740" t="str">
            <v>SG</v>
          </cell>
          <cell r="E8740" t="str">
            <v>DESPACHO</v>
          </cell>
          <cell r="F8740" t="str">
            <v>NORMAL</v>
          </cell>
          <cell r="H8740">
            <v>44894</v>
          </cell>
          <cell r="I8740" t="str">
            <v>EN_PROCESO</v>
          </cell>
          <cell r="J8740">
            <v>44894</v>
          </cell>
          <cell r="K8740" t="str">
            <v>DEMACO AMBATO</v>
          </cell>
          <cell r="L8740" t="str">
            <v>PANAMERICANA NORTE S/N / AV. INDOAMERICA  PILLAR KM 5</v>
          </cell>
          <cell r="P8740" t="str">
            <v>180101</v>
          </cell>
          <cell r="Q8740" t="str">
            <v>AMBATO</v>
          </cell>
          <cell r="R8740" t="str">
            <v>TUNGURAHUA</v>
          </cell>
          <cell r="S8740" t="str">
            <v>AMBATO</v>
          </cell>
          <cell r="U8740" t="str">
            <v>FLEXNETUIO_PROVINCIA</v>
          </cell>
          <cell r="V8740">
            <v>1</v>
          </cell>
          <cell r="W8740">
            <v>22</v>
          </cell>
          <cell r="X8740" t="str">
            <v>FLEXNET UIO</v>
          </cell>
          <cell r="Y8740" t="str">
            <v>PANAMERICANA NORTE KM 12 1/2  LLANO GRANDE</v>
          </cell>
        </row>
        <row r="8741">
          <cell r="A8741" t="str">
            <v>52634</v>
          </cell>
          <cell r="B8741">
            <v>470336</v>
          </cell>
          <cell r="C8741" t="str">
            <v>52634</v>
          </cell>
          <cell r="D8741" t="str">
            <v>DEGSO</v>
          </cell>
          <cell r="E8741" t="str">
            <v>DESPACHO</v>
          </cell>
          <cell r="F8741" t="str">
            <v>NORMAL</v>
          </cell>
          <cell r="G8741" t="str">
            <v>FT73659</v>
          </cell>
          <cell r="H8741">
            <v>44894</v>
          </cell>
          <cell r="I8741" t="str">
            <v>EN_PROCESO</v>
          </cell>
          <cell r="J8741">
            <v>44894</v>
          </cell>
          <cell r="K8741" t="str">
            <v>RAMIREZ ROSALES GABRIEL ALEJANDRO</v>
          </cell>
          <cell r="L8741" t="str">
            <v>DIRECCION: PASAJE S Y LOT 351 CALLE SAN VISANTE- AL FINAL DE LA CALLE ANGEL LUDENA. SENTIDO OCCIDENTAL. DETRAS DEL COLEGIO LUCIANO ANDRADE MARIN. CONTACTO GABRIEL RAMIREZ 0958989515-COBRAR:RETIRAR CHE</v>
          </cell>
          <cell r="M8741" t="str">
            <v>400732137001</v>
          </cell>
          <cell r="N8741" t="str">
            <v>99-832-0225</v>
          </cell>
          <cell r="O8741" t="str">
            <v>99-832-0225</v>
          </cell>
          <cell r="P8741" t="str">
            <v>170301</v>
          </cell>
          <cell r="Q8741" t="str">
            <v>QUITO</v>
          </cell>
          <cell r="R8741" t="str">
            <v>PICHINCHA</v>
          </cell>
          <cell r="S8741" t="str">
            <v>QUITO</v>
          </cell>
          <cell r="U8741" t="str">
            <v>FLEXNETUIO_LOCAL</v>
          </cell>
          <cell r="V8741">
            <v>1</v>
          </cell>
          <cell r="W8741">
            <v>6.9</v>
          </cell>
          <cell r="X8741" t="str">
            <v>FLEXNET</v>
          </cell>
          <cell r="Y8741" t="str">
            <v>FLEX NET CALLE 28 DE JUNIO S/N Y GARCIA MORENO ENTRADA LLANO GRANDE</v>
          </cell>
        </row>
        <row r="8742">
          <cell r="A8742" t="str">
            <v>9470</v>
          </cell>
          <cell r="B8742">
            <v>470342</v>
          </cell>
          <cell r="C8742" t="str">
            <v>9470</v>
          </cell>
          <cell r="D8742" t="str">
            <v>DEGSO</v>
          </cell>
          <cell r="E8742" t="str">
            <v>DESPACHO</v>
          </cell>
          <cell r="F8742" t="str">
            <v>NORMAL</v>
          </cell>
          <cell r="G8742" t="str">
            <v>#N/A</v>
          </cell>
          <cell r="H8742">
            <v>44894</v>
          </cell>
          <cell r="I8742" t="str">
            <v>EN_PROCESO</v>
          </cell>
          <cell r="J8742">
            <v>44894</v>
          </cell>
          <cell r="K8742" t="str">
            <v>ECUAQUIMICA ECUATORIANA DE PRODUCTOS QUIMICOS C.A.</v>
          </cell>
          <cell r="L8742" t="str">
            <v xml:space="preserve">DIRECCION: : TRAMACO - GUAYAQUIL - ECUAQUIMICA PLANTA PASCUALES UBICADA EN KM. 15 1/2 VIA A DAULE - ATENCION SHYARA BANCHON. </v>
          </cell>
          <cell r="M8742" t="str">
            <v>#N/A</v>
          </cell>
          <cell r="N8742" t="str">
            <v>99-832-0225</v>
          </cell>
          <cell r="O8742" t="str">
            <v>99-832-0225</v>
          </cell>
          <cell r="P8742" t="str">
            <v>090101</v>
          </cell>
          <cell r="Q8742" t="str">
            <v>GUAYAQUIL</v>
          </cell>
          <cell r="R8742" t="str">
            <v>GUAYAS</v>
          </cell>
          <cell r="S8742" t="str">
            <v>GUAYAQUIL</v>
          </cell>
          <cell r="U8742" t="str">
            <v>FLEXNETUIO_GYE</v>
          </cell>
          <cell r="V8742">
            <v>1</v>
          </cell>
          <cell r="W8742">
            <v>7.4</v>
          </cell>
          <cell r="X8742" t="str">
            <v>FLEXNET</v>
          </cell>
          <cell r="Y8742" t="str">
            <v>FLEX NET CALLE 28 DE JUNIO S/N Y GARCIA MORENO ENTRADA LLANO GRANDE</v>
          </cell>
        </row>
        <row r="8743">
          <cell r="A8743" t="str">
            <v>Tickets-Tapitex-entrega 25-11-2022</v>
          </cell>
          <cell r="B8743">
            <v>469912</v>
          </cell>
          <cell r="C8743" t="str">
            <v>Tickets-Tapitex-entrega 25-11-2022</v>
          </cell>
          <cell r="D8743" t="str">
            <v>SG</v>
          </cell>
          <cell r="E8743" t="str">
            <v>DESPACHO</v>
          </cell>
          <cell r="F8743" t="str">
            <v>NORMAL</v>
          </cell>
          <cell r="G8743" t="str">
            <v>031002004056390 / 013002000418164</v>
          </cell>
          <cell r="H8743">
            <v>44893</v>
          </cell>
          <cell r="I8743" t="str">
            <v>ENTREGADO</v>
          </cell>
          <cell r="J8743">
            <v>44929</v>
          </cell>
          <cell r="K8743" t="str">
            <v>TAPITEX-TICKETS</v>
          </cell>
          <cell r="L8743" t="str">
            <v>PARQUE INDUSTRIAL AV. DEL TORIL Y CARAPUNGO (A CUADRA Y MEDIA DE LA BOMBA DE GASOLINA DE LOS CHOFERES), LA PERSONA QUE RECIBE ES GABRIELA ESPINOZA</v>
          </cell>
          <cell r="P8743" t="str">
            <v>GUAYAQUIL</v>
          </cell>
          <cell r="Q8743" t="str">
            <v>GUAYAQUIL</v>
          </cell>
          <cell r="R8743" t="str">
            <v>GUAYAS</v>
          </cell>
          <cell r="T8743" t="str">
            <v>TRAMACO</v>
          </cell>
          <cell r="U8743" t="str">
            <v>FLEXNETGYE_PROVINCIA</v>
          </cell>
          <cell r="V8743">
            <v>1</v>
          </cell>
          <cell r="W8743">
            <v>1</v>
          </cell>
          <cell r="X8743" t="str">
            <v>FLEXNET GYE</v>
          </cell>
          <cell r="Y8743" t="str">
            <v>KM 8.5 VIA A DAULE</v>
          </cell>
        </row>
        <row r="8744">
          <cell r="A8744" t="str">
            <v>11493</v>
          </cell>
          <cell r="B8744">
            <v>469705</v>
          </cell>
          <cell r="C8744" t="str">
            <v>11493</v>
          </cell>
          <cell r="D8744" t="str">
            <v>MOVISTAR</v>
          </cell>
          <cell r="E8744" t="str">
            <v>RETIRO</v>
          </cell>
          <cell r="F8744" t="str">
            <v>NORMAL</v>
          </cell>
          <cell r="G8744" t="str">
            <v/>
          </cell>
          <cell r="H8744">
            <v>44893</v>
          </cell>
          <cell r="I8744" t="str">
            <v>EN_TRANSITO</v>
          </cell>
          <cell r="J8744">
            <v>44894</v>
          </cell>
          <cell r="K8744" t="str">
            <v>FLEXNET - LI</v>
          </cell>
          <cell r="L8744" t="str">
            <v>CALLE 28 DE JUNIO S/N Y GARCIA MORENO ENTRADA LLANO GRANDE</v>
          </cell>
          <cell r="M8744" t="str">
            <v/>
          </cell>
          <cell r="N8744" t="str">
            <v>988578652</v>
          </cell>
          <cell r="O8744" t="str">
            <v>988578652</v>
          </cell>
          <cell r="P8744" t="str">
            <v>QUITO</v>
          </cell>
          <cell r="Q8744" t="str">
            <v>QUITO</v>
          </cell>
          <cell r="R8744" t="str">
            <v>PICHINCHA</v>
          </cell>
          <cell r="T8744" t="str">
            <v>TRAMACO</v>
          </cell>
          <cell r="U8744" t="str">
            <v>FLEXNETUIO_PROVINCIA</v>
          </cell>
          <cell r="V8744">
            <v>0</v>
          </cell>
          <cell r="W8744">
            <v>1</v>
          </cell>
          <cell r="X8744" t="str">
            <v>Marcela Choco Samaniego</v>
          </cell>
          <cell r="Y8744" t="str">
            <v xml:space="preserve">Presidente Cordova 7-100 y Luis Cordero esquina </v>
          </cell>
        </row>
        <row r="8745">
          <cell r="A8745" t="str">
            <v>9454</v>
          </cell>
          <cell r="B8745">
            <v>468621</v>
          </cell>
          <cell r="C8745" t="str">
            <v>9454</v>
          </cell>
          <cell r="D8745" t="str">
            <v>DEGSO</v>
          </cell>
          <cell r="E8745" t="str">
            <v>DESPACHO</v>
          </cell>
          <cell r="F8745" t="str">
            <v>NORMAL</v>
          </cell>
          <cell r="G8745" t="str">
            <v>#N/A</v>
          </cell>
          <cell r="H8745">
            <v>44890</v>
          </cell>
          <cell r="I8745" t="str">
            <v>EN_PROCESO</v>
          </cell>
          <cell r="J8745">
            <v>44890</v>
          </cell>
          <cell r="K8745" t="str">
            <v>PETREX S.A.</v>
          </cell>
          <cell r="L8745" t="str">
            <v>DIRECCION: BASE PETREX QUITO/ INSTALACIONES GRUAS ATLAS -  AV.  E-35 Y ANTONIO VALLEJO JUNTO A LAS BODEGAS DE SNOB. - HTTPS://BIT.LY/3XXP3DC- HORARIO DE ATENCION (L-V): 8:30 - 13:00  Y DE 14:00 - 17:3</v>
          </cell>
          <cell r="M8745" t="str">
            <v>992444762001</v>
          </cell>
          <cell r="N8745" t="str">
            <v>99-832-0225</v>
          </cell>
          <cell r="O8745" t="str">
            <v>99-832-0225</v>
          </cell>
          <cell r="P8745" t="str">
            <v>170301</v>
          </cell>
          <cell r="Q8745" t="str">
            <v>QUITO</v>
          </cell>
          <cell r="R8745" t="str">
            <v>PICHINCHA</v>
          </cell>
          <cell r="S8745" t="str">
            <v>QUITO</v>
          </cell>
          <cell r="U8745" t="str">
            <v>FLEXNETUIO_LOCAL</v>
          </cell>
          <cell r="V8745">
            <v>1</v>
          </cell>
          <cell r="W8745">
            <v>1.1000000000000001</v>
          </cell>
          <cell r="X8745" t="str">
            <v>FLEXNET</v>
          </cell>
          <cell r="Y8745" t="str">
            <v>FLEX NET CALLE 28 DE JUNIO S/N Y GARCIA MORENO ENTRADA LLANO GRANDE</v>
          </cell>
        </row>
        <row r="8746">
          <cell r="A8746" t="str">
            <v>45392</v>
          </cell>
          <cell r="B8746">
            <v>467916</v>
          </cell>
          <cell r="C8746" t="str">
            <v>45392</v>
          </cell>
          <cell r="D8746" t="str">
            <v>TELEAD</v>
          </cell>
          <cell r="E8746" t="str">
            <v>RETIRO</v>
          </cell>
          <cell r="F8746" t="str">
            <v>NORMAL</v>
          </cell>
          <cell r="G8746" t="str">
            <v>45392</v>
          </cell>
          <cell r="H8746">
            <v>44889</v>
          </cell>
          <cell r="I8746" t="str">
            <v>EN_PROCESO</v>
          </cell>
          <cell r="J8746">
            <v>44889</v>
          </cell>
          <cell r="K8746" t="str">
            <v>BPONE</v>
          </cell>
          <cell r="L8746" t="str">
            <v xml:space="preserve">RUMIPAMBA E2-194 Y AV. REPÚBLICA, EDIFICIO SIGNATURE, PISO 2, OFICINA 202 </v>
          </cell>
          <cell r="N8746" t="str">
            <v>0981320884-Elluz Carrillo</v>
          </cell>
          <cell r="P8746" t="str">
            <v>QUITO</v>
          </cell>
          <cell r="Q8746" t="str">
            <v>QUITO</v>
          </cell>
          <cell r="R8746" t="str">
            <v>PICHINCHA</v>
          </cell>
          <cell r="U8746" t="str">
            <v>FLEXNETUIO_LOCAL</v>
          </cell>
          <cell r="V8746">
            <v>5</v>
          </cell>
          <cell r="W8746">
            <v>75</v>
          </cell>
          <cell r="X8746" t="str">
            <v>FLEXNET</v>
          </cell>
          <cell r="Y8746" t="str">
            <v>PANAMERICANA NORTE KM 12 1/2 Y GARCIA MORENO</v>
          </cell>
        </row>
        <row r="8747">
          <cell r="A8747" t="str">
            <v>45391</v>
          </cell>
          <cell r="B8747">
            <v>467914</v>
          </cell>
          <cell r="C8747" t="str">
            <v>45391</v>
          </cell>
          <cell r="D8747" t="str">
            <v>TELEAD</v>
          </cell>
          <cell r="E8747" t="str">
            <v>RETIRO</v>
          </cell>
          <cell r="F8747" t="str">
            <v>NORMAL</v>
          </cell>
          <cell r="G8747" t="str">
            <v>45391</v>
          </cell>
          <cell r="H8747">
            <v>44889</v>
          </cell>
          <cell r="I8747" t="str">
            <v>EN_PROCESO</v>
          </cell>
          <cell r="J8747">
            <v>44889</v>
          </cell>
          <cell r="K8747" t="str">
            <v>INTEGRA</v>
          </cell>
          <cell r="L8747" t="str">
            <v>PANAMERICANA NORTE Y CALLE CARAPUNGO (ESQUINA)</v>
          </cell>
          <cell r="N8747" t="str">
            <v>0996910947-Julio Egas</v>
          </cell>
          <cell r="P8747" t="str">
            <v>170208</v>
          </cell>
          <cell r="Q8747" t="str">
            <v>QUITO</v>
          </cell>
          <cell r="R8747" t="str">
            <v>PICHINCHA</v>
          </cell>
          <cell r="S8747" t="str">
            <v>CALDERON (CARAPUNGO)</v>
          </cell>
          <cell r="U8747" t="str">
            <v>FLEXNETUIO_LOCAL</v>
          </cell>
          <cell r="V8747">
            <v>18</v>
          </cell>
          <cell r="W8747">
            <v>270</v>
          </cell>
          <cell r="X8747" t="str">
            <v>FLEXNET</v>
          </cell>
          <cell r="Y8747" t="str">
            <v>PANAMERICANA NORTE KM 12 1/2 Y GARCIA MORENO</v>
          </cell>
        </row>
        <row r="8748">
          <cell r="A8748" t="str">
            <v>TARJ_CARLOSVELEZ_PROMESA231122</v>
          </cell>
          <cell r="B8748">
            <v>466936</v>
          </cell>
          <cell r="C8748" t="str">
            <v>TARJ_CARLOSVELEZ_PROMESA231122</v>
          </cell>
          <cell r="D8748" t="str">
            <v>SG</v>
          </cell>
          <cell r="E8748" t="str">
            <v>RETIRO_DESPACHO</v>
          </cell>
          <cell r="F8748" t="str">
            <v>NORMAL</v>
          </cell>
          <cell r="G8748" t="str">
            <v>85607</v>
          </cell>
          <cell r="H8748">
            <v>44888</v>
          </cell>
          <cell r="I8748" t="str">
            <v>EN_PROCESO</v>
          </cell>
          <cell r="J8748">
            <v>44888</v>
          </cell>
          <cell r="K8748" t="str">
            <v>OFICINA PROMESA</v>
          </cell>
          <cell r="L8748" t="str">
            <v>OFICINA MATRIZ KM 5.5 VIA DAULE</v>
          </cell>
          <cell r="P8748" t="str">
            <v>GUAYAQUIL</v>
          </cell>
          <cell r="Q8748" t="str">
            <v>GUAYAQUIL</v>
          </cell>
          <cell r="R8748" t="str">
            <v>GUAYAS</v>
          </cell>
          <cell r="U8748" t="str">
            <v>FLEXNETGYE_LOCAL</v>
          </cell>
          <cell r="V8748">
            <v>1</v>
          </cell>
          <cell r="W8748">
            <v>1</v>
          </cell>
          <cell r="X8748" t="str">
            <v>OFICINAS SAINT GOBAIN</v>
          </cell>
          <cell r="Y8748" t="str">
            <v>EDIFICIO EMPORIOM PISO 16 OFIC 6-7</v>
          </cell>
        </row>
        <row r="8749">
          <cell r="A8749" t="str">
            <v>52572</v>
          </cell>
          <cell r="B8749">
            <v>466735</v>
          </cell>
          <cell r="C8749" t="str">
            <v>52572</v>
          </cell>
          <cell r="D8749" t="str">
            <v>DEGSO</v>
          </cell>
          <cell r="E8749" t="str">
            <v>DESPACHO</v>
          </cell>
          <cell r="F8749" t="str">
            <v>NORMAL</v>
          </cell>
          <cell r="G8749" t="str">
            <v>FT73006</v>
          </cell>
          <cell r="H8749">
            <v>44888</v>
          </cell>
          <cell r="I8749" t="str">
            <v>EN_PROCESO</v>
          </cell>
          <cell r="J8749">
            <v>44888</v>
          </cell>
          <cell r="K8749" t="str">
            <v>PMEC INGENIERIA Y CONSTRUCCION METALMECANICA ECUATORIANA S.A.</v>
          </cell>
          <cell r="L8749" t="str">
            <v xml:space="preserve">Direccion:BODEGA QUITO // Calle de las Magnolias y Avenida General Ruminahui S/N, barrio Cuendina detras el paradero los Tres-via Amaguana // Diego Grijalva // 0983376230 // diego.grijalva@pmecsa.com </v>
          </cell>
          <cell r="M8749" t="str">
            <v>#N/A</v>
          </cell>
          <cell r="N8749" t="str">
            <v>99-832-0225</v>
          </cell>
          <cell r="O8749" t="str">
            <v>99-832-0225</v>
          </cell>
          <cell r="P8749" t="str">
            <v>170301</v>
          </cell>
          <cell r="Q8749" t="str">
            <v>QUITO</v>
          </cell>
          <cell r="R8749" t="str">
            <v>PICHINCHA</v>
          </cell>
          <cell r="S8749" t="str">
            <v>QUITO</v>
          </cell>
          <cell r="U8749" t="str">
            <v>FLEXNETUIO_LOCAL</v>
          </cell>
          <cell r="V8749">
            <v>1</v>
          </cell>
          <cell r="W8749">
            <v>1</v>
          </cell>
          <cell r="X8749" t="str">
            <v>FLEXNET</v>
          </cell>
          <cell r="Y8749" t="str">
            <v>FLEX NET CALLE 28 DE JUNIO S/N Y GARCIA MORENO ENTRADA LLANO GRANDE</v>
          </cell>
        </row>
        <row r="8750">
          <cell r="A8750" t="str">
            <v>11448</v>
          </cell>
          <cell r="B8750">
            <v>466703</v>
          </cell>
          <cell r="C8750" t="str">
            <v>11448</v>
          </cell>
          <cell r="D8750" t="str">
            <v>MOVISTAR</v>
          </cell>
          <cell r="E8750" t="str">
            <v>RETIRO</v>
          </cell>
          <cell r="F8750" t="str">
            <v>NORMAL</v>
          </cell>
          <cell r="G8750" t="str">
            <v>031002004044263</v>
          </cell>
          <cell r="H8750">
            <v>44888</v>
          </cell>
          <cell r="I8750" t="str">
            <v>EN_TRANSITO</v>
          </cell>
          <cell r="J8750">
            <v>44895</v>
          </cell>
          <cell r="K8750" t="str">
            <v>FLEXNET - LI</v>
          </cell>
          <cell r="L8750" t="str">
            <v>CALLE 28 DE JUNIO S/N Y GARCIA MORENO ENTRADA LLANO GRANDE</v>
          </cell>
          <cell r="M8750" t="str">
            <v/>
          </cell>
          <cell r="N8750" t="str">
            <v>0983345657</v>
          </cell>
          <cell r="O8750" t="str">
            <v>0983345657</v>
          </cell>
          <cell r="P8750" t="str">
            <v>QUITO</v>
          </cell>
          <cell r="Q8750" t="str">
            <v>QUITO</v>
          </cell>
          <cell r="R8750" t="str">
            <v>PICHINCHA</v>
          </cell>
          <cell r="T8750" t="str">
            <v>TRAMACO</v>
          </cell>
          <cell r="U8750" t="str">
            <v>FLEXNETUIO_GYE</v>
          </cell>
          <cell r="V8750">
            <v>0</v>
          </cell>
          <cell r="W8750">
            <v>1</v>
          </cell>
          <cell r="X8750" t="str">
            <v>JORGE MERINO</v>
          </cell>
          <cell r="Y8750" t="str">
            <v>Cdla Kenney Av Del Periodista y Dr Juan Bautista Arzube CC Policentro local #48, (Local Movistar)</v>
          </cell>
        </row>
        <row r="8751">
          <cell r="A8751" t="str">
            <v>GAR5107</v>
          </cell>
          <cell r="B8751">
            <v>466413</v>
          </cell>
          <cell r="C8751" t="str">
            <v>GAR5107</v>
          </cell>
          <cell r="D8751" t="str">
            <v>HYCITE</v>
          </cell>
          <cell r="E8751" t="str">
            <v>RETIRO</v>
          </cell>
          <cell r="F8751" t="str">
            <v>NORMAL</v>
          </cell>
          <cell r="G8751" t="str">
            <v>TFQ85595/TFQ85206</v>
          </cell>
          <cell r="H8751">
            <v>44888</v>
          </cell>
          <cell r="I8751" t="str">
            <v>ENTREGADO</v>
          </cell>
          <cell r="J8751">
            <v>44938</v>
          </cell>
          <cell r="K8751" t="str">
            <v xml:space="preserve">EDEN DE JESUS PEREZ CONTRERAS/ PATRICIA MESA/ </v>
          </cell>
          <cell r="L8751" t="str">
            <v>VERACRUZ N34 90 ENTRE PEDRO BEDON Y AMERICA QUITO RUMIPAMBA, PICHINCHA 170508</v>
          </cell>
          <cell r="N8751" t="str">
            <v>98-514-1252</v>
          </cell>
          <cell r="O8751" t="str">
            <v>98-514-1252</v>
          </cell>
          <cell r="P8751" t="str">
            <v>170301</v>
          </cell>
          <cell r="Q8751" t="str">
            <v>QUITO</v>
          </cell>
          <cell r="R8751" t="str">
            <v>PICHINCHA</v>
          </cell>
          <cell r="S8751" t="str">
            <v>QUITO</v>
          </cell>
          <cell r="T8751" t="str">
            <v>FLEXTRANS UIO</v>
          </cell>
          <cell r="U8751" t="str">
            <v>FLEXNETUIO_LOCAL</v>
          </cell>
          <cell r="V8751">
            <v>0</v>
          </cell>
          <cell r="W8751">
            <v>0</v>
          </cell>
          <cell r="X8751" t="str">
            <v>HYCITE QUITO</v>
          </cell>
          <cell r="Y8751" t="str">
            <v>FLEX NET CALLE 28 DE JUNIO S/N Y GARCIA MORENO ENTRADA LLANO GRANDE</v>
          </cell>
        </row>
        <row r="8752">
          <cell r="A8752" t="str">
            <v>SG_22_1661</v>
          </cell>
          <cell r="B8752">
            <v>465715</v>
          </cell>
          <cell r="C8752" t="str">
            <v>SG_22_1661</v>
          </cell>
          <cell r="D8752" t="str">
            <v>SG</v>
          </cell>
          <cell r="E8752" t="str">
            <v>DESPACHO</v>
          </cell>
          <cell r="F8752" t="str">
            <v>NORMAL</v>
          </cell>
          <cell r="H8752">
            <v>44887</v>
          </cell>
          <cell r="I8752" t="str">
            <v>EN_PROCESO</v>
          </cell>
          <cell r="J8752">
            <v>44887</v>
          </cell>
          <cell r="K8752" t="str">
            <v>PROMESA</v>
          </cell>
          <cell r="L8752" t="str">
            <v>KM 1 AUTOPISTA NARCISA DE JESUS (AUTOPISTA TERMINAL PASCUALES) A 100 MTS DE CIUDADES METROPOLIS 2</v>
          </cell>
          <cell r="P8752" t="str">
            <v>090601</v>
          </cell>
          <cell r="Q8752" t="str">
            <v>GUAYAQUIL</v>
          </cell>
          <cell r="R8752" t="str">
            <v>GUAYAS</v>
          </cell>
          <cell r="S8752" t="str">
            <v>GUAYAQUIL</v>
          </cell>
          <cell r="U8752" t="str">
            <v>FLEXNETUIO_GYE</v>
          </cell>
          <cell r="V8752">
            <v>1</v>
          </cell>
          <cell r="W8752">
            <v>27</v>
          </cell>
          <cell r="X8752" t="str">
            <v>FLEXNET UIO</v>
          </cell>
          <cell r="Y8752" t="str">
            <v>PANAMERICANA NORTE KM 12 1/2  LLANO GRANDE</v>
          </cell>
        </row>
        <row r="8753">
          <cell r="A8753" t="str">
            <v>MYD_2022_00101</v>
          </cell>
          <cell r="B8753">
            <v>464012</v>
          </cell>
          <cell r="C8753" t="str">
            <v>MYD_2022_00101</v>
          </cell>
          <cell r="D8753" t="str">
            <v>MYD</v>
          </cell>
          <cell r="E8753" t="str">
            <v>DESPACHO</v>
          </cell>
          <cell r="F8753" t="str">
            <v>NORMAL</v>
          </cell>
          <cell r="G8753" t="str">
            <v>FT72210</v>
          </cell>
          <cell r="H8753">
            <v>44883</v>
          </cell>
          <cell r="I8753" t="str">
            <v>INCIDENCIA</v>
          </cell>
          <cell r="J8753">
            <v>44886</v>
          </cell>
          <cell r="K8753" t="str">
            <v>MIGUEL ANGEL FRUGONE/ PAULA FRUGONE</v>
          </cell>
          <cell r="L8753" t="str">
            <v>URBANIZACION DEL ARQUITECTO CALLE B OE4-22 Y CALLE C - NORTE - SECTOR PISULI</v>
          </cell>
          <cell r="M8753" t="str">
            <v>Maria Elizabeth Frugone Villagomez</v>
          </cell>
          <cell r="N8753" t="str">
            <v>0984407303</v>
          </cell>
          <cell r="O8753" t="str">
            <v>0984407303</v>
          </cell>
          <cell r="P8753" t="str">
            <v>170208</v>
          </cell>
          <cell r="Q8753" t="str">
            <v>QUITO</v>
          </cell>
          <cell r="R8753" t="str">
            <v>PICHINCHA</v>
          </cell>
          <cell r="S8753" t="str">
            <v>CALDERON (CARAPUNGO)</v>
          </cell>
          <cell r="T8753" t="str">
            <v>TRANSERVISS</v>
          </cell>
          <cell r="V8753">
            <v>1</v>
          </cell>
          <cell r="W8753">
            <v>1</v>
          </cell>
          <cell r="X8753" t="str">
            <v>FLEXNET</v>
          </cell>
          <cell r="Y8753" t="str">
            <v>FLEX NET CALLE 28 DE JUNIO S/N Y GARCIA MORENO ENTRADA LLANO GRANDE</v>
          </cell>
        </row>
        <row r="8754">
          <cell r="A8754" t="str">
            <v>GAR4011_1</v>
          </cell>
          <cell r="B8754">
            <v>463981</v>
          </cell>
          <cell r="C8754" t="str">
            <v>GAR4011_1</v>
          </cell>
          <cell r="D8754" t="str">
            <v>HYCITE</v>
          </cell>
          <cell r="E8754" t="str">
            <v>DESPACHO</v>
          </cell>
          <cell r="F8754" t="str">
            <v>NORMAL</v>
          </cell>
          <cell r="G8754" t="str">
            <v>TF84872</v>
          </cell>
          <cell r="H8754">
            <v>44883</v>
          </cell>
          <cell r="I8754" t="str">
            <v>INCIDENCIA</v>
          </cell>
          <cell r="J8754">
            <v>44887</v>
          </cell>
          <cell r="K8754" t="str">
            <v>Flor Donatila Zambrano Alcivar</v>
          </cell>
          <cell r="L8754" t="str">
            <v>Direccion Alborada 3ra etapa Mz B Villa 6/Codigo postal 090501 /Ciudad Guayaquil Ecuador</v>
          </cell>
          <cell r="M8754" t="str">
            <v/>
          </cell>
          <cell r="N8754" t="str">
            <v xml:space="preserve"> 0995667157 / 0932417115</v>
          </cell>
          <cell r="O8754" t="str">
            <v xml:space="preserve"> 0995667157 / 0932417115</v>
          </cell>
          <cell r="P8754" t="str">
            <v>090109</v>
          </cell>
          <cell r="Q8754" t="str">
            <v>GUAYAQUIL</v>
          </cell>
          <cell r="R8754" t="str">
            <v>GUAYAS</v>
          </cell>
          <cell r="S8754" t="str">
            <v>GUAYAQUIL</v>
          </cell>
          <cell r="T8754" t="str">
            <v>ITSACOURIER</v>
          </cell>
          <cell r="U8754" t="str">
            <v>FLEXNETUIO_GYE</v>
          </cell>
          <cell r="V8754">
            <v>1</v>
          </cell>
          <cell r="W8754">
            <v>0</v>
          </cell>
          <cell r="X8754" t="str">
            <v>HYCITE QUITO</v>
          </cell>
          <cell r="Y8754" t="str">
            <v>FLEX NET CALLE 28 DE JUNIO S/N Y GARCIA MORENO ENTRADA LLANO GRANDE</v>
          </cell>
        </row>
        <row r="8755">
          <cell r="A8755" t="str">
            <v>CART_22_452</v>
          </cell>
          <cell r="B8755">
            <v>457075</v>
          </cell>
          <cell r="C8755" t="str">
            <v>CART_22_452</v>
          </cell>
          <cell r="D8755" t="str">
            <v>CARESTINO</v>
          </cell>
          <cell r="E8755" t="str">
            <v>DESPACHO</v>
          </cell>
          <cell r="F8755" t="str">
            <v>NORMAL</v>
          </cell>
          <cell r="G8755" t="str">
            <v>031002004003710</v>
          </cell>
          <cell r="H8755">
            <v>44874</v>
          </cell>
          <cell r="I8755" t="str">
            <v>INCIDENCIA</v>
          </cell>
          <cell r="J8755">
            <v>44944</v>
          </cell>
          <cell r="K8755" t="str">
            <v>ANDREA VERNICA GOMEZ ZAMBRANO</v>
          </cell>
          <cell r="L8755" t="str">
            <v>CALLE DE LA ARTES Y DE LA LIBERTAD. CDLA GONZALEZ 149</v>
          </cell>
          <cell r="N8755" t="str">
            <v>988886184</v>
          </cell>
          <cell r="O8755" t="str">
            <v>988886184</v>
          </cell>
          <cell r="P8755" t="str">
            <v>130301</v>
          </cell>
          <cell r="Q8755" t="str">
            <v>JIPIJAPA</v>
          </cell>
          <cell r="R8755" t="str">
            <v>MANABI</v>
          </cell>
          <cell r="S8755" t="str">
            <v>JIPIJAPA</v>
          </cell>
          <cell r="T8755" t="str">
            <v>TRAMACO</v>
          </cell>
          <cell r="U8755" t="str">
            <v>FLEXNETGYE_PROVINCIA</v>
          </cell>
          <cell r="V8755">
            <v>1</v>
          </cell>
          <cell r="W8755">
            <v>5.5</v>
          </cell>
          <cell r="X8755" t="str">
            <v>FLEXNET ECUADOR - CAREST</v>
          </cell>
          <cell r="Y8755" t="str">
            <v>FERNANDO GUTIERREZ HILL VIA A DAULE KM 8 1/2 ENTRADA A COOPERATIVA JUAN MONTALVO</v>
          </cell>
        </row>
        <row r="8756">
          <cell r="A8756" t="str">
            <v>AGF_22_101</v>
          </cell>
          <cell r="B8756">
            <v>451546</v>
          </cell>
          <cell r="C8756" t="str">
            <v>AGF_22_101</v>
          </cell>
          <cell r="D8756" t="str">
            <v>AGFA</v>
          </cell>
          <cell r="E8756" t="str">
            <v>DESPACHO</v>
          </cell>
          <cell r="F8756" t="str">
            <v>NORMAL</v>
          </cell>
          <cell r="G8756" t="str">
            <v>FT69608</v>
          </cell>
          <cell r="H8756">
            <v>44861</v>
          </cell>
          <cell r="I8756" t="str">
            <v>ENTREGADO</v>
          </cell>
          <cell r="J8756">
            <v>44944</v>
          </cell>
          <cell r="K8756" t="str">
            <v>MATRIFLEXO GYE</v>
          </cell>
          <cell r="L8756" t="str">
            <v>MAPASINGUE OESTE AV 1/4 N° 300 Y CALLE SEGURA ESQUINA</v>
          </cell>
          <cell r="P8756" t="str">
            <v>090604</v>
          </cell>
          <cell r="Q8756" t="str">
            <v>GUAYAQUIL</v>
          </cell>
          <cell r="R8756" t="str">
            <v>GUAYAS</v>
          </cell>
          <cell r="S8756" t="str">
            <v>GUAYAQUIL</v>
          </cell>
          <cell r="T8756" t="str">
            <v>TRANSCONDUCINT</v>
          </cell>
          <cell r="U8756" t="str">
            <v>FLEXNETUIO_GYE</v>
          </cell>
          <cell r="V8756">
            <v>1</v>
          </cell>
          <cell r="W8756">
            <v>6</v>
          </cell>
          <cell r="X8756" t="str">
            <v>FLEXNET UIO</v>
          </cell>
          <cell r="Y8756" t="str">
            <v>PANAMERICANA NORTE KM 12 1/2  LLANO GRANDE</v>
          </cell>
        </row>
        <row r="8757">
          <cell r="A8757" t="str">
            <v>pr201020222</v>
          </cell>
          <cell r="B8757">
            <v>446641</v>
          </cell>
          <cell r="C8757" t="str">
            <v>pr201020222</v>
          </cell>
          <cell r="D8757" t="str">
            <v>TEST</v>
          </cell>
          <cell r="E8757" t="str">
            <v>DESPACHO</v>
          </cell>
          <cell r="F8757" t="str">
            <v>NORMAL</v>
          </cell>
          <cell r="H8757">
            <v>44854</v>
          </cell>
          <cell r="I8757" t="str">
            <v>EN_TRANSITO</v>
          </cell>
          <cell r="J8757">
            <v>44917</v>
          </cell>
          <cell r="K8757" t="str">
            <v>CARLOS DAVID</v>
          </cell>
          <cell r="L8757" t="str">
            <v>PANAMERICANA NORTE KM 12.15 Y GARCIA MORENO</v>
          </cell>
          <cell r="P8757" t="str">
            <v>000001</v>
          </cell>
          <cell r="Q8757" t="str">
            <v>QUITO</v>
          </cell>
          <cell r="R8757" t="str">
            <v>PICHINCHA</v>
          </cell>
          <cell r="S8757" t="str">
            <v>BODEGA FLEXNET UIO - RETIRA CLIENTE</v>
          </cell>
          <cell r="T8757" t="str">
            <v>TRANSERVISS</v>
          </cell>
          <cell r="U8757" t="str">
            <v>FLEXNETUIO_LOCAL</v>
          </cell>
          <cell r="V8757">
            <v>1</v>
          </cell>
          <cell r="X8757" t="str">
            <v>EDUARDO NICOLALDE</v>
          </cell>
          <cell r="Y8757" t="str">
            <v>DIRECCION AV DE LAS AMERICAS GUAYAS - GUAYQUIL</v>
          </cell>
        </row>
        <row r="8758">
          <cell r="A8758" t="str">
            <v>pr201020221</v>
          </cell>
          <cell r="B8758">
            <v>446640</v>
          </cell>
          <cell r="C8758" t="str">
            <v>pr201020221</v>
          </cell>
          <cell r="D8758" t="str">
            <v>TEST</v>
          </cell>
          <cell r="E8758" t="str">
            <v>DESPACHO</v>
          </cell>
          <cell r="F8758" t="str">
            <v>NORMAL</v>
          </cell>
          <cell r="H8758">
            <v>44854</v>
          </cell>
          <cell r="I8758" t="str">
            <v>EN_TRANSITO</v>
          </cell>
          <cell r="J8758">
            <v>44917</v>
          </cell>
          <cell r="K8758" t="str">
            <v>ALEJANDRO GONZALES</v>
          </cell>
          <cell r="L8758" t="str">
            <v>PANAMERICANA NORTE KM 12.15 Y GARCIA MORENO</v>
          </cell>
          <cell r="P8758" t="str">
            <v>000001</v>
          </cell>
          <cell r="Q8758" t="str">
            <v>QUITO</v>
          </cell>
          <cell r="R8758" t="str">
            <v>PICHINCHA</v>
          </cell>
          <cell r="S8758" t="str">
            <v>BODEGA FLEXNET UIO - RETIRA CLIENTE</v>
          </cell>
          <cell r="T8758" t="str">
            <v>TRANSERVISS</v>
          </cell>
          <cell r="U8758" t="str">
            <v>RETIRA_CLIENTE</v>
          </cell>
          <cell r="V8758">
            <v>1</v>
          </cell>
          <cell r="X8758" t="str">
            <v>EDUARDO NICOLALDE</v>
          </cell>
          <cell r="Y8758" t="str">
            <v>PANAMERICANA NORTE KM 12.15 Y GARCIA MORENO</v>
          </cell>
        </row>
        <row r="8759">
          <cell r="A8759" t="str">
            <v>RT22091501</v>
          </cell>
          <cell r="B8759">
            <v>424813</v>
          </cell>
          <cell r="C8759" t="str">
            <v>RT22091501</v>
          </cell>
          <cell r="D8759" t="str">
            <v>SPARE</v>
          </cell>
          <cell r="E8759" t="str">
            <v>RETIRO</v>
          </cell>
          <cell r="F8759" t="str">
            <v>NORMAL</v>
          </cell>
          <cell r="G8759" t="str">
            <v>FT64433</v>
          </cell>
          <cell r="H8759">
            <v>44819</v>
          </cell>
          <cell r="I8759" t="str">
            <v>ENTREGADO</v>
          </cell>
          <cell r="J8759">
            <v>44929</v>
          </cell>
          <cell r="K8759" t="str">
            <v>SPARE-PARTS_FLEXNET UIO</v>
          </cell>
          <cell r="L8759" t="str">
            <v>PANAMERICA NORTE KM 121/2. ENTRADA A LLANO GRANDE, CALLE GARCÍA MORENO Y 28 DE JUNIO S/N</v>
          </cell>
          <cell r="M8759" t="str">
            <v>1791890663001 - Patricio Ponce</v>
          </cell>
          <cell r="P8759" t="str">
            <v>170208</v>
          </cell>
          <cell r="Q8759" t="str">
            <v>QUITO</v>
          </cell>
          <cell r="R8759" t="str">
            <v>PICHINCHA</v>
          </cell>
          <cell r="S8759" t="str">
            <v>CALDERON (CARAPUNGO)</v>
          </cell>
          <cell r="T8759" t="str">
            <v>TRANSERVISS</v>
          </cell>
          <cell r="U8759" t="str">
            <v>FLEXNETUIO_LOCAL</v>
          </cell>
          <cell r="V8759">
            <v>1</v>
          </cell>
          <cell r="X8759" t="str">
            <v>HUAWEI-VINICIO SALTOS</v>
          </cell>
          <cell r="Y8759" t="str">
            <v>NACIONES UNIDAS E2-30 Y NUÑEZ DE VELA EDIFICIO METROPOLITAN PISO 18</v>
          </cell>
        </row>
        <row r="8760">
          <cell r="A8760" t="str">
            <v>R_22_057_01004631</v>
          </cell>
          <cell r="B8760">
            <v>424006</v>
          </cell>
          <cell r="C8760" t="str">
            <v>R_22_057_01004631</v>
          </cell>
          <cell r="D8760" t="str">
            <v>ROER</v>
          </cell>
          <cell r="E8760" t="str">
            <v>DESPACHO</v>
          </cell>
          <cell r="F8760" t="str">
            <v>EMERGENCIA</v>
          </cell>
          <cell r="G8760" t="str">
            <v>FT64338</v>
          </cell>
          <cell r="H8760">
            <v>44818</v>
          </cell>
          <cell r="I8760" t="str">
            <v>ENTREGADO</v>
          </cell>
          <cell r="J8760">
            <v>44943</v>
          </cell>
          <cell r="K8760" t="str">
            <v>ROER</v>
          </cell>
          <cell r="L8760" t="str">
            <v>AV. DIEGO DE VÁZQUEZ N75-214 Y MARISCAL SUCRE</v>
          </cell>
          <cell r="M8760" t="str">
            <v>FREDDY TUMBACO /  RUC 1791308182001</v>
          </cell>
          <cell r="P8760" t="str">
            <v>170209</v>
          </cell>
          <cell r="Q8760" t="str">
            <v>QUITO</v>
          </cell>
          <cell r="R8760" t="str">
            <v>PICHINCHA</v>
          </cell>
          <cell r="S8760" t="str">
            <v>LLANO CHICO</v>
          </cell>
          <cell r="U8760" t="str">
            <v>FLEXNETUIO_LOCAL</v>
          </cell>
          <cell r="V8760">
            <v>1</v>
          </cell>
          <cell r="W8760">
            <v>1</v>
          </cell>
          <cell r="X8760" t="str">
            <v>FLEXNET</v>
          </cell>
          <cell r="Y8760" t="str">
            <v>CALLE 28 DE JUNIO Y GARCIA MORENO</v>
          </cell>
        </row>
        <row r="8761">
          <cell r="A8761" t="str">
            <v>RFEC2208120001</v>
          </cell>
          <cell r="B8761">
            <v>404302</v>
          </cell>
          <cell r="C8761" t="str">
            <v>RFEC2208120001</v>
          </cell>
          <cell r="D8761" t="str">
            <v>HUAWEI</v>
          </cell>
          <cell r="E8761" t="str">
            <v>RETIRO</v>
          </cell>
          <cell r="F8761" t="str">
            <v>NORMAL</v>
          </cell>
          <cell r="G8761" t="str">
            <v>FT60543</v>
          </cell>
          <cell r="H8761">
            <v>44788</v>
          </cell>
          <cell r="I8761" t="str">
            <v>ENTREGADO</v>
          </cell>
          <cell r="J8761">
            <v>44929</v>
          </cell>
          <cell r="K8761" t="str">
            <v>CESAR MORENO</v>
          </cell>
          <cell r="L8761" t="str">
            <v>QUITO - COMPLEJO SAN JORGE. 28 DE JUNIO Y GARCIA MORENO - FLEXNET UIO  -  SHIPMENT ID: HTM2022081506617 - HORA: 15:00 PM</v>
          </cell>
          <cell r="M8761" t="str">
            <v>HUAWEI</v>
          </cell>
          <cell r="N8761" t="str">
            <v>0999566967</v>
          </cell>
          <cell r="O8761" t="str">
            <v>0999566967</v>
          </cell>
          <cell r="P8761" t="str">
            <v>170508</v>
          </cell>
          <cell r="Q8761" t="str">
            <v>QUITO</v>
          </cell>
          <cell r="R8761" t="str">
            <v>PICHINCHA</v>
          </cell>
          <cell r="S8761" t="str">
            <v>QUITO</v>
          </cell>
          <cell r="T8761" t="str">
            <v>TRANSERVISS</v>
          </cell>
          <cell r="U8761" t="str">
            <v>FLEXNETUIO_LOCAL</v>
          </cell>
          <cell r="V8761">
            <v>1</v>
          </cell>
          <cell r="W8761">
            <v>138.21</v>
          </cell>
          <cell r="X8761" t="str">
            <v>FLEXNET</v>
          </cell>
          <cell r="Y8761" t="str">
            <v>AV. ELOY ALFARO N44-406 Y DE LAS HIGUERAS</v>
          </cell>
        </row>
        <row r="8762">
          <cell r="A8762" t="str">
            <v>GAR3526</v>
          </cell>
          <cell r="B8762">
            <v>358813</v>
          </cell>
          <cell r="C8762" t="str">
            <v>GAR3526</v>
          </cell>
          <cell r="D8762" t="str">
            <v>HYCITE</v>
          </cell>
          <cell r="E8762" t="str">
            <v>RETIRO</v>
          </cell>
          <cell r="F8762" t="str">
            <v>NORMAL</v>
          </cell>
          <cell r="G8762" t="str">
            <v>031001000215556</v>
          </cell>
          <cell r="H8762">
            <v>44703</v>
          </cell>
          <cell r="I8762" t="str">
            <v>ENTREGADO</v>
          </cell>
          <cell r="J8762">
            <v>44929</v>
          </cell>
          <cell r="K8762" t="str">
            <v>JANINE CATHERINE REYES AREVALO</v>
          </cell>
          <cell r="L8762" t="str">
            <v>ANTONIO CORDERO 6-18 JOSE MIGUEL LEORO IBARRA // CENTRO 100107, SAN FRANCISCO  IMBABURA</v>
          </cell>
          <cell r="N8762" t="str">
            <v>99-588-7165</v>
          </cell>
          <cell r="O8762" t="str">
            <v>99-588-7165</v>
          </cell>
          <cell r="P8762" t="str">
            <v>100101</v>
          </cell>
          <cell r="Q8762" t="str">
            <v>IBARRA</v>
          </cell>
          <cell r="R8762" t="str">
            <v>IMBABURA</v>
          </cell>
          <cell r="S8762" t="str">
            <v>SAN MIGUEL DE IBARRA</v>
          </cell>
          <cell r="T8762" t="str">
            <v>TRAMACO</v>
          </cell>
          <cell r="U8762" t="str">
            <v>FLEXNETUIO_PROVINCIA</v>
          </cell>
          <cell r="V8762">
            <v>0</v>
          </cell>
          <cell r="W8762">
            <v>0</v>
          </cell>
          <cell r="X8762" t="str">
            <v>HYCITE QUITO</v>
          </cell>
          <cell r="Y8762" t="str">
            <v>FLEX NET CALLE 28 DE JUNIO S/N Y GARCIA MORENO ENTRADA LLANO GRANDE</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4290F2-7FA8-4452-A108-CFA580A1D23E}" name="Tabla1" displayName="Tabla1" ref="A1:A33" totalsRowShown="0" headerRowDxfId="5" dataDxfId="3" headerRowBorderDxfId="4" tableBorderDxfId="2">
  <tableColumns count="1">
    <tableColumn id="1" xr3:uid="{82A1D441-57D1-4D08-A712-5ABECF026FDE}" name="REFERENCIA" dataDxfId="1"/>
  </tableColumns>
  <tableStyleInfo name="TableStyleMedium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702E-0EBF-4BCA-8246-E70C0D5A8DE6}">
  <sheetPr codeName="Hoja1"/>
  <dimension ref="A5:N58"/>
  <sheetViews>
    <sheetView view="pageBreakPreview" zoomScale="40" zoomScaleNormal="40" zoomScaleSheetLayoutView="40" workbookViewId="0">
      <selection activeCell="N9" sqref="N9"/>
    </sheetView>
  </sheetViews>
  <sheetFormatPr baseColWidth="10" defaultRowHeight="23.25" x14ac:dyDescent="0.35"/>
  <cols>
    <col min="1" max="1" width="15.5703125" style="1" customWidth="1"/>
    <col min="2" max="2" width="25.42578125" style="1" customWidth="1"/>
    <col min="3" max="3" width="20.5703125" style="1" customWidth="1"/>
    <col min="4" max="4" width="19.140625" style="1" bestFit="1" customWidth="1"/>
    <col min="5" max="5" width="11.42578125" style="1"/>
    <col min="6" max="6" width="21.28515625" style="1" customWidth="1"/>
    <col min="7" max="7" width="19.7109375" style="1" customWidth="1"/>
    <col min="8" max="8" width="26.28515625" style="1" customWidth="1"/>
    <col min="9" max="9" width="9.5703125" style="1" customWidth="1"/>
    <col min="10" max="13" width="11.42578125" style="1"/>
    <col min="14" max="14" width="63" style="1" bestFit="1" customWidth="1"/>
    <col min="15" max="16384" width="11.42578125" style="1"/>
  </cols>
  <sheetData>
    <row r="5" spans="3:14" ht="40.5" customHeight="1" x14ac:dyDescent="0.35"/>
    <row r="6" spans="3:14" x14ac:dyDescent="0.35">
      <c r="N6" s="35" t="s">
        <v>0</v>
      </c>
    </row>
    <row r="7" spans="3:14" ht="72.75" customHeight="1" x14ac:dyDescent="0.35">
      <c r="N7" s="35"/>
    </row>
    <row r="8" spans="3:14" x14ac:dyDescent="0.35">
      <c r="H8" s="1" t="s">
        <v>1</v>
      </c>
    </row>
    <row r="9" spans="3:14" ht="26.25" x14ac:dyDescent="0.35">
      <c r="D9" s="4">
        <f ca="1">TODAY()</f>
        <v>44944</v>
      </c>
      <c r="H9" s="36" t="str">
        <f>N9</f>
        <v>412816713</v>
      </c>
      <c r="I9" s="36"/>
      <c r="N9" s="25" t="s">
        <v>24</v>
      </c>
    </row>
    <row r="10" spans="3:14" ht="34.5" customHeight="1" x14ac:dyDescent="0.35"/>
    <row r="11" spans="3:14" x14ac:dyDescent="0.35">
      <c r="D11" s="4">
        <f ca="1">D9+3</f>
        <v>44947</v>
      </c>
      <c r="H11" s="4">
        <f ca="1">D9</f>
        <v>44944</v>
      </c>
    </row>
    <row r="12" spans="3:14" x14ac:dyDescent="0.35">
      <c r="H12" s="1" t="s">
        <v>1</v>
      </c>
    </row>
    <row r="13" spans="3:14" x14ac:dyDescent="0.35">
      <c r="H13" s="1" t="s">
        <v>1</v>
      </c>
    </row>
    <row r="15" spans="3:14" x14ac:dyDescent="0.35">
      <c r="C15" s="1" t="s">
        <v>2</v>
      </c>
    </row>
    <row r="18" spans="2:9" x14ac:dyDescent="0.35">
      <c r="C18" s="1" t="s">
        <v>3</v>
      </c>
    </row>
    <row r="20" spans="2:9" x14ac:dyDescent="0.35">
      <c r="C20" s="1" t="s">
        <v>4</v>
      </c>
      <c r="G20" s="1" t="s">
        <v>5</v>
      </c>
    </row>
    <row r="23" spans="2:9" x14ac:dyDescent="0.35">
      <c r="C23" s="1" t="s">
        <v>6</v>
      </c>
      <c r="H23" s="3" t="s">
        <v>7</v>
      </c>
    </row>
    <row r="25" spans="2:9" x14ac:dyDescent="0.35">
      <c r="C25" s="37" t="e">
        <f>IFERROR(VLOOKUP(H9,'[1]DEPOT (CSV)'!$A:$K,11,0),ERROR)</f>
        <v>#NAME?</v>
      </c>
      <c r="D25" s="37"/>
      <c r="E25" s="37"/>
      <c r="F25" s="37"/>
      <c r="G25" s="37"/>
      <c r="H25" s="37"/>
      <c r="I25" s="37"/>
    </row>
    <row r="26" spans="2:9" x14ac:dyDescent="0.35">
      <c r="C26" s="37"/>
      <c r="D26" s="37"/>
      <c r="E26" s="37"/>
      <c r="F26" s="37"/>
      <c r="G26" s="37"/>
      <c r="H26" s="37"/>
      <c r="I26" s="37"/>
    </row>
    <row r="27" spans="2:9" x14ac:dyDescent="0.35">
      <c r="C27" s="34" t="e">
        <f>IFERROR(VLOOKUP(H9,'[1]DEPOT (CSV)'!$R:$W,6,0),ERROR)</f>
        <v>#NAME?</v>
      </c>
      <c r="D27" s="34"/>
      <c r="E27" s="34"/>
      <c r="F27" s="34"/>
      <c r="G27" s="3" t="e">
        <f>IFERROR(VLOOKUP(H9,'[1]DEPOT (CSV)'!$R:$X,7,0),ERROR)</f>
        <v>#NAME?</v>
      </c>
    </row>
    <row r="29" spans="2:9" ht="55.5" customHeight="1" x14ac:dyDescent="0.35">
      <c r="C29" s="38" t="e">
        <f>IFERROR(VLOOKUP(H9,'[1]DEPOT (CSV)'!$A:$L,12,0),ERROR)</f>
        <v>#NAME?</v>
      </c>
      <c r="D29" s="38"/>
      <c r="E29" s="38"/>
      <c r="F29" s="38"/>
      <c r="G29" s="38"/>
      <c r="H29" s="38"/>
      <c r="I29" s="38"/>
    </row>
    <row r="30" spans="2:9" ht="27" customHeight="1" x14ac:dyDescent="0.35">
      <c r="C30" s="34" t="e">
        <f>IFERROR(VLOOKUP(H9,'[1]DEPOT (CSV)'!$A:$Q,17,0),ERROR)</f>
        <v>#NAME?</v>
      </c>
      <c r="D30" s="34"/>
      <c r="E30" s="34"/>
    </row>
    <row r="31" spans="2:9" x14ac:dyDescent="0.35">
      <c r="B31" s="5" t="s">
        <v>8</v>
      </c>
      <c r="C31" s="39" t="e">
        <f>IFERROR(VLOOKUP(H9,'[1]DEPOT (CSV)'!$R:$AH,17,0),ERROR)</f>
        <v>#NAME?</v>
      </c>
      <c r="D31" s="39"/>
      <c r="E31" s="39"/>
      <c r="F31" s="39"/>
      <c r="G31" s="39"/>
    </row>
    <row r="32" spans="2:9" x14ac:dyDescent="0.35">
      <c r="C32" s="39"/>
      <c r="D32" s="39"/>
      <c r="E32" s="39"/>
      <c r="F32" s="39"/>
      <c r="G32" s="39"/>
      <c r="H32" s="5" t="e">
        <f>IFERROR(VLOOKUP(H9,'[1]DEPOT (CSV)'!$A:$P,16,0),ERROR)</f>
        <v>#NAME?</v>
      </c>
    </row>
    <row r="43" spans="1:10" x14ac:dyDescent="0.35">
      <c r="A43" s="2" t="e">
        <f>IFERROR(VLOOKUP(H9,'[1]DEPOT (CSV)'!$R:$AD,13,0),ERROR)</f>
        <v>#NAME?</v>
      </c>
      <c r="B43" s="1" t="s">
        <v>9</v>
      </c>
      <c r="I43" s="1" t="e">
        <f>IFERROR(VLOOKUP(H9,'[1]DEPOT (CSV)'!$R:$AE,14,0),ERROR)</f>
        <v>#NAME?</v>
      </c>
      <c r="J43" s="1" t="s">
        <v>10</v>
      </c>
    </row>
    <row r="44" spans="1:10" x14ac:dyDescent="0.35">
      <c r="B44" s="1" t="s">
        <v>11</v>
      </c>
      <c r="C44" s="1" t="e">
        <f>IFERROR(VLOOKUP(H9,'[1]DEPOT (CSV)'!$R:$AV,31,0),ERROR)</f>
        <v>#NAME?</v>
      </c>
    </row>
    <row r="45" spans="1:10" x14ac:dyDescent="0.35">
      <c r="B45" s="1" t="s">
        <v>12</v>
      </c>
    </row>
    <row r="46" spans="1:10" x14ac:dyDescent="0.35">
      <c r="B46" s="3" t="str">
        <f>IFERROR(VLOOKUP(H9,'[1]DEPOT (CSV)'!$A:$B,2,0),"")</f>
        <v/>
      </c>
      <c r="D46" s="33" t="e">
        <f>IFERROR(VLOOKUP(H9,'[1]DEPOT (CSV)'!$R:$S,2,0),ERROR)</f>
        <v>#NAME?</v>
      </c>
      <c r="E46" s="33"/>
      <c r="F46" s="33"/>
      <c r="G46" s="33"/>
      <c r="H46" s="33"/>
      <c r="I46" s="33"/>
    </row>
    <row r="48" spans="1:10" x14ac:dyDescent="0.35">
      <c r="C48" s="31" t="e">
        <f>IFERROR(VLOOKUP(H9,'[1]DEPOT (CSV)'!$R:$AY,34,0),ERROR)</f>
        <v>#NAME?</v>
      </c>
      <c r="D48" s="31"/>
      <c r="E48" s="31"/>
      <c r="F48" s="31"/>
      <c r="G48" s="31"/>
      <c r="H48" s="31"/>
    </row>
    <row r="49" spans="2:8" x14ac:dyDescent="0.35">
      <c r="C49" s="31"/>
      <c r="D49" s="31"/>
      <c r="E49" s="31"/>
      <c r="F49" s="31"/>
      <c r="G49" s="31"/>
      <c r="H49" s="31"/>
    </row>
    <row r="50" spans="2:8" x14ac:dyDescent="0.35">
      <c r="C50" s="31"/>
      <c r="D50" s="31"/>
      <c r="E50" s="31"/>
      <c r="F50" s="31"/>
      <c r="G50" s="31"/>
      <c r="H50" s="31"/>
    </row>
    <row r="51" spans="2:8" x14ac:dyDescent="0.35">
      <c r="C51" s="31"/>
      <c r="D51" s="31"/>
      <c r="E51" s="31"/>
      <c r="F51" s="31"/>
      <c r="G51" s="31"/>
      <c r="H51" s="31"/>
    </row>
    <row r="52" spans="2:8" x14ac:dyDescent="0.35">
      <c r="C52" s="31"/>
      <c r="D52" s="31"/>
      <c r="E52" s="31"/>
      <c r="F52" s="31"/>
      <c r="G52" s="31"/>
      <c r="H52" s="31"/>
    </row>
    <row r="53" spans="2:8" x14ac:dyDescent="0.35">
      <c r="C53" s="31"/>
      <c r="D53" s="31"/>
      <c r="E53" s="31"/>
      <c r="F53" s="31"/>
      <c r="G53" s="31"/>
      <c r="H53" s="31"/>
    </row>
    <row r="54" spans="2:8" x14ac:dyDescent="0.35">
      <c r="C54" s="31"/>
      <c r="D54" s="31"/>
      <c r="E54" s="31"/>
      <c r="F54" s="31"/>
      <c r="G54" s="31"/>
      <c r="H54" s="31"/>
    </row>
    <row r="56" spans="2:8" ht="42.75" customHeight="1" x14ac:dyDescent="0.35">
      <c r="C56" s="32" t="str">
        <f>IFERROR(VLOOKUP(H9,'[1]DEPOT (CSV)'!$R:$BA,36,0),"")</f>
        <v/>
      </c>
      <c r="D56" s="32"/>
      <c r="E56" s="32"/>
      <c r="F56" s="32"/>
      <c r="G56" s="32"/>
    </row>
    <row r="57" spans="2:8" ht="27" customHeight="1" x14ac:dyDescent="0.35">
      <c r="B57" s="1" t="s">
        <v>5</v>
      </c>
    </row>
    <row r="58" spans="2:8" ht="33" customHeight="1" x14ac:dyDescent="0.35">
      <c r="B58" s="1">
        <v>6004123356</v>
      </c>
    </row>
  </sheetData>
  <sheetProtection algorithmName="SHA-512" hashValue="yAszMqIvJFYWpVmenxZZjbsl57/bqeH7ID3+xs1s/eFojHkT+JVuJdtIx9tg4kqz0C9JJczBbW+nNR/08SJ/LA==" saltValue="wooM8EBIDI8L67mW23fAUQ==" spinCount="100000" sheet="1" objects="1" scenarios="1" selectLockedCells="1"/>
  <mergeCells count="10">
    <mergeCell ref="C48:H54"/>
    <mergeCell ref="C56:G56"/>
    <mergeCell ref="D46:I46"/>
    <mergeCell ref="C30:E30"/>
    <mergeCell ref="N6:N7"/>
    <mergeCell ref="H9:I9"/>
    <mergeCell ref="C25:I26"/>
    <mergeCell ref="C27:F27"/>
    <mergeCell ref="C29:I29"/>
    <mergeCell ref="C31:G32"/>
  </mergeCells>
  <pageMargins left="0.7" right="0.7" top="0.75" bottom="0.75" header="0.3" footer="0.3"/>
  <pageSetup paperSize="9" scale="5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37BB-3682-4F06-9203-5C79EE55F809}">
  <sheetPr codeName="Hoja3">
    <tabColor rgb="FFFFC000"/>
  </sheetPr>
  <dimension ref="A5:N58"/>
  <sheetViews>
    <sheetView view="pageBreakPreview" zoomScale="40" zoomScaleNormal="40" zoomScaleSheetLayoutView="40" workbookViewId="0">
      <selection activeCell="N9" sqref="N9"/>
    </sheetView>
  </sheetViews>
  <sheetFormatPr baseColWidth="10" defaultRowHeight="23.25" x14ac:dyDescent="0.35"/>
  <cols>
    <col min="1" max="1" width="15.5703125" style="1" customWidth="1"/>
    <col min="2" max="2" width="25.42578125" style="1" customWidth="1"/>
    <col min="3" max="3" width="20.5703125" style="1" customWidth="1"/>
    <col min="4" max="4" width="19.140625" style="1" bestFit="1" customWidth="1"/>
    <col min="5" max="5" width="11.42578125" style="1"/>
    <col min="6" max="6" width="20.5703125" style="1" customWidth="1"/>
    <col min="7" max="7" width="29.42578125" style="1" customWidth="1"/>
    <col min="8" max="8" width="23.42578125" style="1" customWidth="1"/>
    <col min="9" max="9" width="9.5703125" style="1" customWidth="1"/>
    <col min="10" max="13" width="11.42578125" style="1"/>
    <col min="14" max="14" width="63" style="1" bestFit="1" customWidth="1"/>
    <col min="15" max="16384" width="11.42578125" style="1"/>
  </cols>
  <sheetData>
    <row r="5" spans="3:14" ht="40.5" customHeight="1" x14ac:dyDescent="0.35"/>
    <row r="6" spans="3:14" x14ac:dyDescent="0.35">
      <c r="N6" s="35" t="s">
        <v>0</v>
      </c>
    </row>
    <row r="7" spans="3:14" ht="72.75" customHeight="1" x14ac:dyDescent="0.35">
      <c r="N7" s="35"/>
    </row>
    <row r="8" spans="3:14" x14ac:dyDescent="0.35">
      <c r="H8" s="1" t="s">
        <v>1</v>
      </c>
    </row>
    <row r="9" spans="3:14" ht="26.25" x14ac:dyDescent="0.35">
      <c r="D9" s="4">
        <f ca="1">TODAY()</f>
        <v>44944</v>
      </c>
      <c r="H9" s="36" t="str">
        <f>N9</f>
        <v>GR_22_005</v>
      </c>
      <c r="I9" s="36"/>
      <c r="N9" s="25" t="s">
        <v>23</v>
      </c>
    </row>
    <row r="10" spans="3:14" ht="34.5" customHeight="1" x14ac:dyDescent="0.35"/>
    <row r="11" spans="3:14" x14ac:dyDescent="0.35">
      <c r="D11" s="4">
        <f ca="1">D9+3</f>
        <v>44947</v>
      </c>
      <c r="H11" s="4">
        <f ca="1">D9</f>
        <v>44944</v>
      </c>
    </row>
    <row r="12" spans="3:14" x14ac:dyDescent="0.35">
      <c r="H12" s="1" t="s">
        <v>1</v>
      </c>
    </row>
    <row r="13" spans="3:14" x14ac:dyDescent="0.35">
      <c r="H13" s="1" t="s">
        <v>1</v>
      </c>
    </row>
    <row r="15" spans="3:14" x14ac:dyDescent="0.35">
      <c r="C15" s="1" t="s">
        <v>2</v>
      </c>
    </row>
    <row r="18" spans="2:9" x14ac:dyDescent="0.35">
      <c r="C18" s="1" t="e">
        <f>VLOOKUP(H9,[2]control_de_carga!$C:$X,22,0)</f>
        <v>#N/A</v>
      </c>
    </row>
    <row r="20" spans="2:9" x14ac:dyDescent="0.35">
      <c r="C20" s="1" t="s">
        <v>4</v>
      </c>
    </row>
    <row r="23" spans="2:9" ht="48" customHeight="1" x14ac:dyDescent="0.35">
      <c r="C23" s="42" t="e">
        <f>VLOOKUP(H9,[2]!Tabla_Consulta_desde_TMS8[[Nro_Referencia]:[direccion_origen]],23,0)</f>
        <v>#N/A</v>
      </c>
      <c r="D23" s="42"/>
      <c r="E23" s="42"/>
      <c r="F23" s="42"/>
      <c r="G23" s="42"/>
      <c r="H23" s="42"/>
      <c r="I23" s="42"/>
    </row>
    <row r="24" spans="2:9" ht="27" customHeight="1" x14ac:dyDescent="0.35">
      <c r="H24" s="5" t="s">
        <v>7</v>
      </c>
    </row>
    <row r="25" spans="2:9" x14ac:dyDescent="0.35">
      <c r="C25" s="38" t="e">
        <f>VLOOKUP(H9,[2]control_de_carga!$C$2:$K$10514,9,0)</f>
        <v>#N/A</v>
      </c>
      <c r="D25" s="38"/>
      <c r="E25" s="38"/>
      <c r="F25" s="38"/>
      <c r="G25" s="38"/>
      <c r="H25" s="38"/>
      <c r="I25" s="38"/>
    </row>
    <row r="26" spans="2:9" x14ac:dyDescent="0.35">
      <c r="C26" s="38"/>
      <c r="D26" s="38"/>
      <c r="E26" s="38"/>
      <c r="F26" s="38"/>
      <c r="G26" s="38"/>
      <c r="H26" s="38"/>
      <c r="I26" s="38"/>
    </row>
    <row r="27" spans="2:9" x14ac:dyDescent="0.35">
      <c r="C27" s="34" t="e">
        <f>VLOOKUP(H9,[2]control_de_carga!$C$2:$M$10514,11,0)</f>
        <v>#N/A</v>
      </c>
      <c r="D27" s="34"/>
      <c r="E27" s="34"/>
      <c r="F27" s="34"/>
      <c r="G27" s="3" t="e">
        <f>VLOOKUP(H9,[2]!Tabla_Consulta_desde_TMS8[[Nro_Referencia]:[telefono_movil]],12,0)</f>
        <v>#N/A</v>
      </c>
      <c r="H27" s="3" t="e">
        <f>_xlfn.CONCAT("","/",VLOOKUP(H9,[2]!Tabla_Consulta_desde_TMS8[[Nro_Referencia]:[telefono_personal]],13,0))</f>
        <v>#N/A</v>
      </c>
    </row>
    <row r="29" spans="2:9" ht="55.5" customHeight="1" x14ac:dyDescent="0.35">
      <c r="C29" s="38" t="e">
        <f>VLOOKUP(H9,[2]control_de_carga!$C$2:$L$10514,10,0)</f>
        <v>#N/A</v>
      </c>
      <c r="D29" s="38"/>
      <c r="E29" s="38"/>
      <c r="F29" s="38"/>
      <c r="G29" s="38"/>
      <c r="H29" s="38"/>
      <c r="I29" s="38"/>
    </row>
    <row r="30" spans="2:9" ht="27" customHeight="1" x14ac:dyDescent="0.35">
      <c r="C30" s="38"/>
      <c r="D30" s="38"/>
      <c r="E30" s="38"/>
      <c r="F30" s="38"/>
      <c r="G30" s="38"/>
      <c r="H30" s="38"/>
      <c r="I30" s="38"/>
    </row>
    <row r="31" spans="2:9" x14ac:dyDescent="0.35">
      <c r="B31" s="5"/>
      <c r="C31" s="8"/>
      <c r="D31" s="8"/>
      <c r="E31" s="8"/>
      <c r="F31" s="8"/>
      <c r="G31" s="8"/>
    </row>
    <row r="32" spans="2:9" x14ac:dyDescent="0.35">
      <c r="C32" s="1" t="e">
        <f>VLOOKUP(H9,[2]control_de_carga!$C:$R,16,0)</f>
        <v>#N/A</v>
      </c>
      <c r="D32" s="8"/>
      <c r="E32" s="8"/>
      <c r="F32" s="8"/>
      <c r="G32" s="8"/>
      <c r="H32" s="5" t="e">
        <f>VLOOKUP(H9,[2]control_de_carga!$C:$Q,15,0)</f>
        <v>#N/A</v>
      </c>
    </row>
    <row r="43" spans="1:10" ht="25.5" x14ac:dyDescent="0.35">
      <c r="A43" s="9" t="e">
        <f>IFERROR(VLOOKUP(H9,[2]control_de_carga!$C:$V,20,0),ERROR)</f>
        <v>#NAME?</v>
      </c>
      <c r="B43" s="1" t="s">
        <v>9</v>
      </c>
      <c r="H43" s="41" t="e">
        <f>IFERROR(VLOOKUP(H9,[2]control_de_carga!$C:$W,21,0),ERROR)</f>
        <v>#NAME?</v>
      </c>
      <c r="I43" s="41"/>
      <c r="J43" s="1" t="s">
        <v>10</v>
      </c>
    </row>
    <row r="44" spans="1:10" x14ac:dyDescent="0.35">
      <c r="H44" s="41"/>
      <c r="I44" s="41"/>
    </row>
    <row r="46" spans="1:10" x14ac:dyDescent="0.35">
      <c r="B46" s="3" t="e">
        <f>IFERROR(VLOOKUP(H9,[2]control_de_carga!$C:$D,2,0),ERROR)</f>
        <v>#NAME?</v>
      </c>
      <c r="D46" s="40"/>
      <c r="E46" s="40"/>
      <c r="F46" s="40"/>
      <c r="G46" s="40"/>
      <c r="H46" s="40"/>
      <c r="I46" s="40"/>
    </row>
    <row r="48" spans="1:10" x14ac:dyDescent="0.35">
      <c r="C48" s="7"/>
      <c r="D48" s="7"/>
      <c r="E48" s="7"/>
      <c r="F48" s="7"/>
      <c r="G48" s="7"/>
      <c r="H48" s="7"/>
    </row>
    <row r="49" spans="2:8" ht="23.25" customHeight="1" x14ac:dyDescent="0.35">
      <c r="C49" s="26"/>
      <c r="D49" s="26"/>
      <c r="E49" s="26"/>
      <c r="F49" s="26"/>
      <c r="G49" s="7"/>
      <c r="H49" s="7"/>
    </row>
    <row r="50" spans="2:8" ht="23.25" customHeight="1" x14ac:dyDescent="0.35">
      <c r="C50" s="26"/>
      <c r="D50" s="26"/>
      <c r="E50" s="26"/>
      <c r="F50" s="26"/>
      <c r="G50" s="7"/>
      <c r="H50" s="7"/>
    </row>
    <row r="51" spans="2:8" x14ac:dyDescent="0.35">
      <c r="C51" s="7"/>
      <c r="D51" s="7"/>
      <c r="E51" s="7"/>
      <c r="F51" s="7"/>
      <c r="G51" s="7"/>
      <c r="H51" s="7"/>
    </row>
    <row r="52" spans="2:8" x14ac:dyDescent="0.35">
      <c r="C52" s="7"/>
      <c r="D52" s="7"/>
      <c r="E52" s="7"/>
      <c r="F52" s="7"/>
      <c r="G52" s="7"/>
      <c r="H52" s="7"/>
    </row>
    <row r="53" spans="2:8" x14ac:dyDescent="0.35">
      <c r="C53" s="7"/>
      <c r="D53" s="7"/>
      <c r="E53" s="7"/>
      <c r="F53" s="7"/>
      <c r="G53" s="7"/>
      <c r="H53" s="7"/>
    </row>
    <row r="54" spans="2:8" x14ac:dyDescent="0.35">
      <c r="C54" s="7"/>
      <c r="D54" s="7"/>
      <c r="E54" s="7"/>
      <c r="F54" s="7"/>
      <c r="G54" s="7"/>
      <c r="H54" s="7"/>
    </row>
    <row r="56" spans="2:8" ht="42.75" customHeight="1" x14ac:dyDescent="0.35">
      <c r="C56" s="1" t="s">
        <v>13</v>
      </c>
    </row>
    <row r="57" spans="2:8" x14ac:dyDescent="0.35">
      <c r="B57" s="6" t="s">
        <v>5</v>
      </c>
    </row>
    <row r="58" spans="2:8" ht="30.75" customHeight="1" x14ac:dyDescent="0.35">
      <c r="B58" s="6">
        <v>6004123356</v>
      </c>
    </row>
  </sheetData>
  <sheetProtection algorithmName="SHA-512" hashValue="WNdxGOF2UuB1X0e8h/7UcB1JyvX7ZhgYT9Dv1lldOMrU1lEbpH9hMx7AFu+3OYYkRCgVFzuTWYeZOw0AKJA4cQ==" saltValue="OVIKIy0AgZXLnId3BMejmQ==" spinCount="100000" sheet="1" objects="1" scenarios="1" selectLockedCells="1"/>
  <mergeCells count="8">
    <mergeCell ref="D46:I46"/>
    <mergeCell ref="N6:N7"/>
    <mergeCell ref="H9:I9"/>
    <mergeCell ref="C25:I26"/>
    <mergeCell ref="C27:F27"/>
    <mergeCell ref="C29:I30"/>
    <mergeCell ref="H43:I44"/>
    <mergeCell ref="C23:I23"/>
  </mergeCells>
  <pageMargins left="0.7" right="0.7" top="0.75" bottom="0.75" header="0.3" footer="0.3"/>
  <pageSetup paperSize="9" scale="4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1E759-BF4C-4610-85C9-8B30228F51F2}">
  <sheetPr codeName="Hoja4">
    <tabColor rgb="FFFF0000"/>
  </sheetPr>
  <dimension ref="A1:F33"/>
  <sheetViews>
    <sheetView showGridLines="0" tabSelected="1" workbookViewId="0">
      <selection activeCell="C13" sqref="C13"/>
    </sheetView>
  </sheetViews>
  <sheetFormatPr baseColWidth="10" defaultRowHeight="15" x14ac:dyDescent="0.25"/>
  <cols>
    <col min="1" max="1" width="40.42578125" style="30" customWidth="1"/>
    <col min="3" max="3" width="18" customWidth="1"/>
    <col min="4" max="4" width="15.5703125" customWidth="1"/>
  </cols>
  <sheetData>
    <row r="1" spans="1:6" ht="27" thickBot="1" x14ac:dyDescent="0.3">
      <c r="A1" s="28" t="s">
        <v>0</v>
      </c>
      <c r="B1" s="43" t="s">
        <v>22</v>
      </c>
      <c r="C1" s="44"/>
    </row>
    <row r="2" spans="1:6" ht="18.75" customHeight="1" thickBot="1" x14ac:dyDescent="0.3">
      <c r="A2" s="29"/>
      <c r="B2" s="45"/>
      <c r="C2" s="46"/>
    </row>
    <row r="3" spans="1:6" ht="18.75" customHeight="1" x14ac:dyDescent="0.25">
      <c r="A3" s="29"/>
    </row>
    <row r="4" spans="1:6" ht="18.75" customHeight="1" x14ac:dyDescent="0.25">
      <c r="A4" s="29"/>
      <c r="F4" s="27"/>
    </row>
    <row r="5" spans="1:6" ht="18.75" customHeight="1" x14ac:dyDescent="0.25">
      <c r="A5" s="29"/>
    </row>
    <row r="6" spans="1:6" ht="18.75" x14ac:dyDescent="0.25">
      <c r="A6" s="29"/>
    </row>
    <row r="7" spans="1:6" ht="18.75" x14ac:dyDescent="0.25">
      <c r="A7" s="29"/>
    </row>
    <row r="8" spans="1:6" ht="18.75" x14ac:dyDescent="0.25">
      <c r="A8" s="29"/>
    </row>
    <row r="9" spans="1:6" ht="18.75" x14ac:dyDescent="0.25">
      <c r="A9" s="29"/>
    </row>
    <row r="10" spans="1:6" ht="18.75" x14ac:dyDescent="0.25">
      <c r="A10" s="29"/>
    </row>
    <row r="11" spans="1:6" ht="18.75" x14ac:dyDescent="0.25">
      <c r="A11" s="29"/>
    </row>
    <row r="12" spans="1:6" ht="18.75" x14ac:dyDescent="0.25">
      <c r="A12" s="29"/>
    </row>
    <row r="13" spans="1:6" ht="18.75" x14ac:dyDescent="0.25">
      <c r="A13" s="29"/>
    </row>
    <row r="14" spans="1:6" ht="18.75" x14ac:dyDescent="0.25">
      <c r="A14" s="29"/>
    </row>
    <row r="15" spans="1:6" ht="18.75" x14ac:dyDescent="0.25">
      <c r="A15" s="29"/>
    </row>
    <row r="16" spans="1:6" ht="18.75" x14ac:dyDescent="0.25">
      <c r="A16" s="29"/>
    </row>
    <row r="17" spans="1:1" ht="18.75" x14ac:dyDescent="0.25">
      <c r="A17" s="29"/>
    </row>
    <row r="18" spans="1:1" ht="18.75" x14ac:dyDescent="0.25">
      <c r="A18" s="29"/>
    </row>
    <row r="19" spans="1:1" ht="18.75" x14ac:dyDescent="0.25">
      <c r="A19" s="29"/>
    </row>
    <row r="20" spans="1:1" ht="18.75" x14ac:dyDescent="0.25">
      <c r="A20" s="29"/>
    </row>
    <row r="21" spans="1:1" ht="18.75" x14ac:dyDescent="0.25">
      <c r="A21" s="29"/>
    </row>
    <row r="22" spans="1:1" ht="18.75" x14ac:dyDescent="0.25">
      <c r="A22" s="29"/>
    </row>
    <row r="23" spans="1:1" ht="18.75" x14ac:dyDescent="0.25">
      <c r="A23" s="29"/>
    </row>
    <row r="24" spans="1:1" ht="18.75" x14ac:dyDescent="0.25">
      <c r="A24" s="29"/>
    </row>
    <row r="25" spans="1:1" ht="18.75" x14ac:dyDescent="0.25">
      <c r="A25" s="29"/>
    </row>
    <row r="26" spans="1:1" ht="18.75" x14ac:dyDescent="0.25">
      <c r="A26" s="29"/>
    </row>
    <row r="27" spans="1:1" ht="18.75" x14ac:dyDescent="0.25">
      <c r="A27" s="29"/>
    </row>
    <row r="28" spans="1:1" ht="18.75" x14ac:dyDescent="0.25">
      <c r="A28" s="29"/>
    </row>
    <row r="29" spans="1:1" ht="18.75" x14ac:dyDescent="0.25">
      <c r="A29" s="29"/>
    </row>
    <row r="30" spans="1:1" ht="18.75" x14ac:dyDescent="0.25">
      <c r="A30" s="29"/>
    </row>
    <row r="31" spans="1:1" ht="18.75" x14ac:dyDescent="0.25">
      <c r="A31" s="29"/>
    </row>
    <row r="32" spans="1:1" ht="18.75" x14ac:dyDescent="0.25">
      <c r="A32" s="29"/>
    </row>
    <row r="33" spans="1:1" ht="18.75" x14ac:dyDescent="0.25">
      <c r="A33" s="29"/>
    </row>
  </sheetData>
  <sheetProtection selectLockedCells="1"/>
  <mergeCells count="2">
    <mergeCell ref="B1:C1"/>
    <mergeCell ref="B2:C2"/>
  </mergeCells>
  <dataValidations count="1">
    <dataValidation type="list" allowBlank="1" showInputMessage="1" showErrorMessage="1" sqref="B2:C2" xr:uid="{DDB6754A-F546-4C05-90B9-EA40EF571398}">
      <formula1>"TRAMACO,FLEXTRANS,EXPRESSCON,TRANSERVISS,TRANSFIRME,ITSACOURIER"</formula1>
    </dataValidation>
  </dataValidation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FBFFC-05A3-4F83-AD78-480B63222F23}">
  <sheetPr codeName="Hoja5">
    <tabColor theme="4"/>
  </sheetPr>
  <dimension ref="A1:AH24"/>
  <sheetViews>
    <sheetView view="pageBreakPreview" zoomScaleNormal="100" zoomScaleSheetLayoutView="100" workbookViewId="0">
      <selection activeCell="B2" sqref="B2"/>
    </sheetView>
  </sheetViews>
  <sheetFormatPr baseColWidth="10" defaultColWidth="0" defaultRowHeight="18" customHeight="1" x14ac:dyDescent="0.25"/>
  <cols>
    <col min="1" max="1" width="17.5703125" customWidth="1"/>
    <col min="2" max="2" width="7.140625" customWidth="1"/>
    <col min="3" max="3" width="28.5703125" customWidth="1"/>
    <col min="4" max="8" width="11.42578125" customWidth="1"/>
  </cols>
  <sheetData>
    <row r="1" spans="1:34" ht="18" customHeight="1" thickTop="1" x14ac:dyDescent="0.5">
      <c r="A1" s="52"/>
      <c r="B1" s="53"/>
      <c r="C1" s="53"/>
      <c r="D1" s="53"/>
      <c r="E1" s="54" t="str">
        <f>IF('PROCESO CLARO'!B2=0,"FLEX.NET",'PROCESO CLARO'!B2)</f>
        <v>FLEX.NET</v>
      </c>
      <c r="F1" s="54"/>
      <c r="G1" s="54"/>
      <c r="H1" s="55"/>
      <c r="K1" s="10"/>
      <c r="L1" s="10"/>
      <c r="N1" s="10"/>
      <c r="O1" s="10"/>
      <c r="P1" s="10"/>
      <c r="Q1" s="10"/>
      <c r="R1" s="10"/>
      <c r="S1" s="10"/>
      <c r="T1" s="10"/>
      <c r="U1" s="10"/>
      <c r="Z1" s="10"/>
      <c r="AA1" s="10"/>
      <c r="AB1" s="10"/>
      <c r="AC1" s="10"/>
      <c r="AD1" s="10"/>
      <c r="AE1" s="10"/>
      <c r="AF1" s="10"/>
      <c r="AG1" s="10"/>
      <c r="AH1" s="10"/>
    </row>
    <row r="2" spans="1:34" ht="18" customHeight="1" x14ac:dyDescent="0.35">
      <c r="A2" s="56" t="s">
        <v>14</v>
      </c>
      <c r="B2" s="24" t="s">
        <v>29</v>
      </c>
      <c r="C2" s="57"/>
      <c r="D2" s="58"/>
      <c r="E2" s="59"/>
      <c r="F2" s="59"/>
      <c r="G2" s="59"/>
      <c r="H2" s="60"/>
      <c r="I2" s="10"/>
      <c r="K2" s="10"/>
      <c r="L2" s="10"/>
      <c r="M2" s="10"/>
      <c r="N2" s="10"/>
      <c r="O2" s="10"/>
      <c r="P2" s="10"/>
      <c r="Q2" s="10"/>
      <c r="R2" s="10"/>
      <c r="S2" s="10"/>
      <c r="T2" s="10"/>
      <c r="U2" s="10"/>
      <c r="Y2" s="10"/>
      <c r="Z2" s="10"/>
      <c r="AA2" s="10"/>
      <c r="AB2" s="10"/>
      <c r="AC2" s="10"/>
      <c r="AD2" s="10"/>
      <c r="AE2" s="10"/>
      <c r="AF2" s="10"/>
      <c r="AG2" s="10"/>
      <c r="AH2" s="10"/>
    </row>
    <row r="3" spans="1:34" ht="18" customHeight="1" x14ac:dyDescent="0.35">
      <c r="A3" s="56" t="s">
        <v>15</v>
      </c>
      <c r="B3" s="61">
        <f>_xlfn.IFNA(_xlfn.IFS(B2&gt;1,VLOOKUP(B2,[1]CONECEL!$A:$B,2,0)),IF(B2&gt;1,VLOOKUP(B2,[2]control_de_carga!$A:$B,2,0),""))</f>
        <v>498951</v>
      </c>
      <c r="C3" s="61"/>
      <c r="D3" s="58"/>
      <c r="E3" s="59"/>
      <c r="F3" s="59"/>
      <c r="G3" s="59"/>
      <c r="H3" s="60"/>
      <c r="I3" s="10"/>
      <c r="J3" s="10"/>
      <c r="K3" s="10"/>
      <c r="L3" s="10"/>
      <c r="M3" s="10"/>
      <c r="N3" s="10"/>
      <c r="O3" s="10"/>
      <c r="P3" s="10"/>
      <c r="Q3" s="10"/>
      <c r="R3" s="10"/>
      <c r="S3" s="10"/>
      <c r="T3" s="10"/>
      <c r="U3" s="10"/>
      <c r="Y3" s="10"/>
      <c r="Z3" s="10"/>
      <c r="AA3" s="10"/>
      <c r="AB3" s="10"/>
      <c r="AC3" s="10"/>
      <c r="AD3" s="10"/>
      <c r="AE3" s="10"/>
      <c r="AF3" s="10"/>
      <c r="AG3" s="10"/>
      <c r="AH3" s="10"/>
    </row>
    <row r="4" spans="1:34" ht="18" customHeight="1" x14ac:dyDescent="0.8">
      <c r="A4" s="56" t="s">
        <v>16</v>
      </c>
      <c r="B4" s="79"/>
      <c r="C4" s="62">
        <f>IF(OR(D18=0,D18=""),"1",D18)</f>
        <v>1</v>
      </c>
      <c r="D4" s="62"/>
      <c r="E4" s="63"/>
      <c r="F4" s="63"/>
      <c r="G4" s="63"/>
      <c r="H4" s="64"/>
      <c r="I4" s="10"/>
      <c r="J4" s="10"/>
      <c r="K4" s="10"/>
      <c r="L4" s="10"/>
      <c r="M4" s="10"/>
      <c r="N4" s="10"/>
      <c r="O4" s="10"/>
      <c r="P4" s="10"/>
      <c r="Q4" s="10"/>
      <c r="R4" s="10"/>
      <c r="S4" s="10"/>
      <c r="T4" s="10"/>
      <c r="U4" s="10"/>
      <c r="Y4" s="10"/>
      <c r="Z4" s="10"/>
      <c r="AA4" s="10"/>
      <c r="AB4" s="10"/>
      <c r="AC4" s="10"/>
      <c r="AD4" s="10"/>
      <c r="AE4" s="10"/>
      <c r="AF4" s="10"/>
      <c r="AG4" s="10"/>
      <c r="AH4" s="10"/>
    </row>
    <row r="5" spans="1:34" ht="18" customHeight="1" x14ac:dyDescent="0.8">
      <c r="A5" s="56" t="s">
        <v>17</v>
      </c>
      <c r="B5" s="65" t="str">
        <f>_xlfn.IFNA(_xlfn.IFS(B2&gt;1,VLOOKUP(B2,[1]CONECEL!$C:$E,3,0)),IF(B2&gt;1,VLOOKUP(B2,[2]control_de_carga!$C:$D,2,0),""))</f>
        <v>CONECEL_DOCUMENTOS</v>
      </c>
      <c r="C5" s="66"/>
      <c r="D5" s="66"/>
      <c r="E5" s="63"/>
      <c r="F5" s="63"/>
      <c r="G5" s="63"/>
      <c r="H5" s="64"/>
      <c r="I5" s="12"/>
      <c r="J5" s="10"/>
      <c r="K5" s="10"/>
      <c r="L5" s="10"/>
      <c r="M5" s="10"/>
      <c r="N5" s="10"/>
      <c r="O5" s="10"/>
      <c r="P5" s="10"/>
      <c r="Q5" s="10"/>
      <c r="R5" s="10"/>
      <c r="S5" s="10"/>
      <c r="T5" s="10"/>
      <c r="U5" s="10"/>
      <c r="Y5" s="10"/>
      <c r="Z5" s="10"/>
      <c r="AA5" s="10"/>
      <c r="AB5" s="10"/>
      <c r="AC5" s="10"/>
      <c r="AD5" s="10"/>
      <c r="AE5" s="10"/>
      <c r="AF5" s="10"/>
      <c r="AG5" s="10"/>
      <c r="AH5" s="10"/>
    </row>
    <row r="6" spans="1:34" ht="18" customHeight="1" x14ac:dyDescent="0.5">
      <c r="A6" s="82" t="s">
        <v>18</v>
      </c>
      <c r="B6" s="80" t="str">
        <f>_xlfn.IFNA(_xlfn.IFS(B2&gt;1,VLOOKUP(B2,[1]CONECEL!$C:$H,6,0)),IF(B2&gt;1,VLOOKUP(B2,[2]control_de_carga!$C:$K,9,0),""))</f>
        <v>GERSON BERNAL</v>
      </c>
      <c r="C6" s="80"/>
      <c r="D6" s="80"/>
      <c r="E6" s="80"/>
      <c r="F6" s="80"/>
      <c r="G6" s="80"/>
      <c r="H6" s="81"/>
      <c r="I6" s="12"/>
      <c r="J6" s="13"/>
      <c r="K6" s="10"/>
      <c r="L6" s="10"/>
      <c r="M6" s="10"/>
      <c r="N6" s="10"/>
      <c r="O6" s="10"/>
      <c r="P6" s="10"/>
      <c r="Q6" s="10"/>
      <c r="R6" s="10"/>
      <c r="S6" s="10"/>
      <c r="T6" s="10"/>
      <c r="U6" s="10"/>
      <c r="Y6" s="10"/>
      <c r="Z6" s="10"/>
      <c r="AA6" s="10"/>
      <c r="AB6" s="10"/>
      <c r="AC6" s="10"/>
      <c r="AD6" s="10"/>
      <c r="AE6" s="10"/>
      <c r="AF6" s="10"/>
      <c r="AG6" s="10"/>
      <c r="AH6" s="10"/>
    </row>
    <row r="7" spans="1:34" ht="18" customHeight="1" x14ac:dyDescent="0.5">
      <c r="A7" s="82"/>
      <c r="B7" s="80"/>
      <c r="C7" s="80"/>
      <c r="D7" s="80"/>
      <c r="E7" s="80"/>
      <c r="F7" s="80"/>
      <c r="G7" s="80"/>
      <c r="H7" s="81"/>
      <c r="I7" s="12"/>
      <c r="J7" s="12"/>
      <c r="K7" s="12"/>
      <c r="L7" s="12"/>
      <c r="M7" s="10"/>
      <c r="N7" s="10"/>
      <c r="O7" s="10"/>
      <c r="P7" s="10"/>
      <c r="Q7" s="10"/>
      <c r="R7" s="10"/>
      <c r="S7" s="10"/>
      <c r="T7" s="10"/>
      <c r="U7" s="10"/>
      <c r="Y7" s="10"/>
      <c r="Z7" s="10"/>
      <c r="AA7" s="10"/>
      <c r="AB7" s="10"/>
      <c r="AC7" s="10"/>
      <c r="AD7" s="10"/>
      <c r="AE7" s="10"/>
      <c r="AF7" s="10"/>
      <c r="AG7" s="10"/>
      <c r="AH7" s="10"/>
    </row>
    <row r="8" spans="1:34" ht="18" customHeight="1" x14ac:dyDescent="0.5">
      <c r="A8" s="83" t="s">
        <v>19</v>
      </c>
      <c r="B8" s="67" t="str">
        <f>_xlfn.IFNA(_xlfn.IFS(B2&gt;1,VLOOKUP(B2,[1]CONECEL!$C:$J,8,0)),IF(B2&gt;1,VLOOKUP(B2,[2]control_de_carga!$C:$L,10,0),""))</f>
        <v>CIUDADELA SANTA LEONOR MZ 6 SOLAR 17</v>
      </c>
      <c r="C8" s="67"/>
      <c r="D8" s="67"/>
      <c r="E8" s="67"/>
      <c r="F8" s="67"/>
      <c r="G8" s="67"/>
      <c r="H8" s="68"/>
      <c r="I8" s="12"/>
      <c r="J8" s="12"/>
      <c r="K8" s="12"/>
      <c r="L8" s="12"/>
      <c r="AB8" s="10"/>
      <c r="AC8" s="10"/>
      <c r="AD8" s="10"/>
      <c r="AE8" s="10"/>
      <c r="AF8" s="10"/>
      <c r="AG8" s="10"/>
      <c r="AH8" s="10"/>
    </row>
    <row r="9" spans="1:34" ht="18" customHeight="1" x14ac:dyDescent="0.5">
      <c r="A9" s="83"/>
      <c r="B9" s="67"/>
      <c r="C9" s="67"/>
      <c r="D9" s="67"/>
      <c r="E9" s="67"/>
      <c r="F9" s="67"/>
      <c r="G9" s="67"/>
      <c r="H9" s="68"/>
      <c r="I9" s="12"/>
      <c r="J9" s="12"/>
      <c r="K9" s="12"/>
      <c r="L9" s="12"/>
      <c r="AB9" s="10"/>
      <c r="AC9" s="10"/>
      <c r="AD9" s="10"/>
      <c r="AE9" s="10"/>
      <c r="AF9" s="10"/>
      <c r="AG9" s="10"/>
      <c r="AH9" s="10"/>
    </row>
    <row r="10" spans="1:34" ht="18" customHeight="1" x14ac:dyDescent="0.8">
      <c r="A10" s="56" t="s">
        <v>20</v>
      </c>
      <c r="B10" s="65" t="str">
        <f>_xlfn.IFNA(_xlfn.IFS(B2&gt;1,VLOOKUP(B2,[1]CONECEL!$C:$O,13,0)),IF(B2&gt;1,VLOOKUP(B2,[2]control_de_carga!$C:$Q,15,0),""))</f>
        <v>GUAYAQUIL</v>
      </c>
      <c r="C10" s="70"/>
      <c r="D10" s="69"/>
      <c r="E10" s="69"/>
      <c r="F10" s="69"/>
      <c r="G10" s="69"/>
      <c r="H10" s="71"/>
      <c r="I10" s="11"/>
      <c r="J10" s="11"/>
      <c r="K10" s="11"/>
      <c r="L10" s="12"/>
      <c r="AB10" s="10"/>
      <c r="AC10" s="10"/>
      <c r="AD10" s="10"/>
      <c r="AE10" s="10"/>
      <c r="AF10" s="10"/>
      <c r="AG10" s="10"/>
      <c r="AH10" s="10"/>
    </row>
    <row r="11" spans="1:34" ht="18" customHeight="1" x14ac:dyDescent="0.8">
      <c r="A11" s="56" t="s">
        <v>21</v>
      </c>
      <c r="B11" s="65" t="str">
        <f>IF(_xlfn.IFNA(_xlfn.IFS(B2&gt;1,VLOOKUP(B2,[1]CONECEL!$C:$G,5,0)),IF(B2&gt;1,VLOOKUP(B2,[2]control_de_carga!$C:$F,4,0),""))=0,"",_xlfn.IFNA(_xlfn.IFS(B2&gt;1,VLOOKUP(B2,[1]CONECEL!$C:$G,5,0)),IF(B2&gt;1,VLOOKUP(B2,[2]control_de_carga!$C:$F,4,0),"")))</f>
        <v/>
      </c>
      <c r="C11" s="72"/>
      <c r="D11" s="72"/>
      <c r="E11" s="72"/>
      <c r="F11" s="72"/>
      <c r="G11" s="72"/>
      <c r="H11" s="73"/>
      <c r="I11" s="11"/>
      <c r="J11" s="11"/>
      <c r="K11" s="11"/>
      <c r="L11" s="12"/>
      <c r="AB11" s="10"/>
      <c r="AC11" s="10"/>
      <c r="AD11" s="10"/>
      <c r="AE11" s="10"/>
      <c r="AF11" s="10"/>
      <c r="AG11" s="10"/>
      <c r="AH11" s="10"/>
    </row>
    <row r="12" spans="1:34" ht="18" customHeight="1" x14ac:dyDescent="0.5">
      <c r="A12" s="74"/>
      <c r="B12" s="72"/>
      <c r="C12" s="72"/>
      <c r="D12" s="72"/>
      <c r="E12" s="72"/>
      <c r="F12" s="72"/>
      <c r="G12" s="72"/>
      <c r="H12" s="73"/>
      <c r="I12" s="15"/>
      <c r="J12" s="15"/>
      <c r="K12" s="15"/>
      <c r="L12" s="12"/>
      <c r="AB12" s="10"/>
      <c r="AC12" s="10"/>
      <c r="AD12" s="10"/>
      <c r="AE12" s="10"/>
      <c r="AF12" s="10"/>
      <c r="AG12" s="10"/>
      <c r="AH12" s="10"/>
    </row>
    <row r="13" spans="1:34" ht="71.25" customHeight="1" x14ac:dyDescent="0.9">
      <c r="A13" s="74"/>
      <c r="B13" s="75" t="str">
        <f>"*"&amp;C16&amp;"*"</f>
        <v>*498951-1*</v>
      </c>
      <c r="C13" s="76"/>
      <c r="D13" s="72"/>
      <c r="E13" s="72"/>
      <c r="F13" s="72"/>
      <c r="G13" s="72"/>
      <c r="H13" s="73"/>
      <c r="AB13" s="10"/>
      <c r="AC13" s="10"/>
      <c r="AD13" s="10"/>
      <c r="AE13" s="10"/>
      <c r="AF13" s="10"/>
      <c r="AG13" s="10"/>
      <c r="AH13" s="10"/>
    </row>
    <row r="14" spans="1:34" ht="18" customHeight="1" thickBot="1" x14ac:dyDescent="0.55000000000000004">
      <c r="A14" s="23"/>
      <c r="B14" s="21"/>
      <c r="C14" s="21"/>
      <c r="D14" s="21"/>
      <c r="E14" s="21"/>
      <c r="F14" s="21"/>
      <c r="G14" s="21"/>
      <c r="H14" s="22"/>
      <c r="I14" s="16"/>
      <c r="J14" s="16"/>
      <c r="K14" s="16"/>
      <c r="L14" s="12"/>
    </row>
    <row r="15" spans="1:34" ht="1.5" customHeight="1" thickTop="1" x14ac:dyDescent="0.5">
      <c r="A15" s="14"/>
      <c r="B15" s="14"/>
      <c r="C15" s="14"/>
      <c r="D15" s="14"/>
      <c r="E15" s="14"/>
      <c r="F15" s="14"/>
      <c r="G15" s="14"/>
      <c r="H15" s="14"/>
      <c r="I15" s="16"/>
      <c r="J15" s="16"/>
      <c r="K15" s="16"/>
      <c r="L15" s="12"/>
    </row>
    <row r="16" spans="1:34" ht="27" customHeight="1" x14ac:dyDescent="0.25">
      <c r="C16" s="47" t="str">
        <f>_xlfn.CONCAT(B3,"-1")</f>
        <v>498951-1</v>
      </c>
      <c r="D16" s="47"/>
      <c r="E16" s="47"/>
    </row>
    <row r="17" spans="1:22" ht="18" customHeight="1" x14ac:dyDescent="0.8">
      <c r="E17" s="16"/>
      <c r="F17" s="16"/>
      <c r="G17" s="17"/>
      <c r="H17" s="18"/>
      <c r="I17" s="18"/>
      <c r="J17" s="18"/>
      <c r="K17" s="18"/>
      <c r="L17" s="12"/>
    </row>
    <row r="18" spans="1:22" ht="18" customHeight="1" x14ac:dyDescent="0.45">
      <c r="A18" s="77" t="s">
        <v>26</v>
      </c>
      <c r="B18" s="78">
        <v>1</v>
      </c>
      <c r="C18" s="78" t="s">
        <v>27</v>
      </c>
      <c r="D18" s="78">
        <f>IF(VLOOKUP(B2,[2]control_de_carga!$C:$V,20,0)=0,"1",VLOOKUP(B2,[2]control_de_carga!$C:$V,20,0))</f>
        <v>1</v>
      </c>
      <c r="E18" s="19"/>
      <c r="F18" s="19"/>
      <c r="G18" s="19"/>
    </row>
    <row r="19" spans="1:22" ht="18" customHeight="1" x14ac:dyDescent="0.25">
      <c r="B19" s="20"/>
      <c r="C19" s="20"/>
      <c r="E19" s="20"/>
      <c r="F19" s="20"/>
      <c r="G19" s="20"/>
      <c r="H19" s="20"/>
      <c r="I19" s="20"/>
      <c r="J19" s="20"/>
      <c r="K19" s="20"/>
      <c r="L19" s="20"/>
      <c r="M19" s="20"/>
      <c r="N19" s="20"/>
      <c r="O19" s="20"/>
      <c r="P19" s="20"/>
      <c r="Q19" s="20"/>
      <c r="R19" s="20"/>
      <c r="S19" s="20"/>
      <c r="T19" s="20"/>
      <c r="U19" s="20"/>
      <c r="V19" s="20"/>
    </row>
    <row r="20" spans="1:22" ht="18" customHeight="1" x14ac:dyDescent="0.25">
      <c r="A20" s="20"/>
      <c r="B20" s="20"/>
      <c r="C20" s="20"/>
      <c r="D20" s="20"/>
      <c r="E20" s="20"/>
      <c r="F20" s="20"/>
      <c r="G20" s="20"/>
      <c r="H20" s="20"/>
      <c r="I20" s="20"/>
      <c r="J20" s="20"/>
      <c r="K20" s="20"/>
      <c r="L20" s="20"/>
      <c r="M20" s="20"/>
      <c r="N20" s="20"/>
      <c r="O20" s="20"/>
      <c r="P20" s="20"/>
      <c r="Q20" s="20"/>
      <c r="R20" s="20"/>
      <c r="S20" s="20"/>
      <c r="T20" s="20"/>
      <c r="U20" s="20"/>
      <c r="V20" s="20"/>
    </row>
    <row r="21" spans="1:22" ht="18" customHeight="1" x14ac:dyDescent="0.25">
      <c r="A21" s="20"/>
      <c r="B21" s="20"/>
      <c r="C21" s="20"/>
      <c r="D21" s="20"/>
      <c r="E21" s="20"/>
      <c r="F21" s="20"/>
      <c r="G21" s="20"/>
      <c r="H21" s="20"/>
      <c r="I21" s="20"/>
      <c r="J21" s="20"/>
      <c r="K21" s="20"/>
      <c r="L21" s="20"/>
      <c r="M21" s="20"/>
      <c r="N21" s="20"/>
      <c r="O21" s="20"/>
      <c r="P21" s="20"/>
      <c r="Q21" s="20"/>
      <c r="R21" s="20"/>
      <c r="S21" s="20"/>
      <c r="T21" s="20"/>
      <c r="U21" s="20"/>
      <c r="V21" s="20"/>
    </row>
    <row r="22" spans="1:22" ht="18" customHeight="1" x14ac:dyDescent="0.25">
      <c r="A22" s="20"/>
      <c r="B22" s="20"/>
      <c r="C22" s="20"/>
      <c r="D22" s="20"/>
      <c r="E22" s="20"/>
      <c r="F22" s="20"/>
      <c r="G22" s="20"/>
      <c r="H22" s="20"/>
      <c r="I22" s="20"/>
      <c r="J22" s="20"/>
      <c r="K22" s="20"/>
      <c r="L22" s="20"/>
      <c r="M22" s="20"/>
      <c r="N22" s="20"/>
      <c r="O22" s="20"/>
      <c r="P22" s="20"/>
      <c r="Q22" s="20"/>
      <c r="R22" s="20"/>
      <c r="S22" s="20"/>
      <c r="T22" s="20"/>
      <c r="U22" s="20"/>
      <c r="V22" s="20"/>
    </row>
    <row r="23" spans="1:22" ht="18" customHeight="1" x14ac:dyDescent="0.25">
      <c r="B23" s="20"/>
      <c r="C23" s="20"/>
      <c r="D23" s="20"/>
      <c r="E23" s="20"/>
      <c r="F23" s="20"/>
      <c r="G23" s="20"/>
      <c r="H23" s="20"/>
      <c r="I23" s="20"/>
      <c r="J23" s="20"/>
    </row>
    <row r="24" spans="1:22" ht="18" customHeight="1" x14ac:dyDescent="0.25">
      <c r="D24" s="20"/>
      <c r="E24" s="20"/>
      <c r="F24" s="20"/>
      <c r="G24" s="20"/>
      <c r="H24" s="20"/>
      <c r="I24" s="20"/>
      <c r="J24" s="20"/>
    </row>
  </sheetData>
  <sheetProtection algorithmName="SHA-512" hashValue="N8baXERxhEoj+Kn1nAxTU3PvmMBXXRf084K70ADm9MMedKx3oLmI2ZRZGLU+hJRdnAJ1sHVHeo/9+MrHAmpygQ==" saltValue="4yTlYcdlhoMjgC9SsUN6Ig==" spinCount="100000" sheet="1" formatCells="0" formatColumns="0" selectLockedCells="1" autoFilter="0" pivotTables="0"/>
  <mergeCells count="7">
    <mergeCell ref="A8:A9"/>
    <mergeCell ref="B6:H7"/>
    <mergeCell ref="A6:A7"/>
    <mergeCell ref="E1:H3"/>
    <mergeCell ref="C16:E16"/>
    <mergeCell ref="B3:C3"/>
    <mergeCell ref="B8:H9"/>
  </mergeCells>
  <conditionalFormatting sqref="E1:H3">
    <cfRule type="containsText" dxfId="0" priority="1" operator="containsText" text="FLEX.NET">
      <formula>NOT(ISERROR(SEARCH("FLEX.NET",E1)))</formula>
    </cfRule>
  </conditionalFormatting>
  <printOptions verticalCentered="1"/>
  <pageMargins left="0" right="0" top="0" bottom="0" header="0" footer="0"/>
  <pageSetup paperSize="256" scale="45" orientation="portrait" horizontalDpi="203" verticalDpi="20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98BF-BE0F-4274-808A-7AC0AC3054CC}">
  <sheetPr codeName="Hoja2">
    <tabColor theme="9"/>
  </sheetPr>
  <dimension ref="A5:N58"/>
  <sheetViews>
    <sheetView view="pageBreakPreview" zoomScale="40" zoomScaleNormal="40" zoomScaleSheetLayoutView="40" workbookViewId="0">
      <selection activeCell="N9" sqref="N9"/>
    </sheetView>
  </sheetViews>
  <sheetFormatPr baseColWidth="10" defaultRowHeight="23.25" x14ac:dyDescent="0.35"/>
  <cols>
    <col min="1" max="1" width="15.5703125" style="1" customWidth="1"/>
    <col min="2" max="2" width="25.42578125" style="1" customWidth="1"/>
    <col min="3" max="3" width="20.5703125" style="1" customWidth="1"/>
    <col min="4" max="4" width="19.140625" style="1" bestFit="1" customWidth="1"/>
    <col min="5" max="5" width="11.42578125" style="1"/>
    <col min="6" max="6" width="21.28515625" style="1" customWidth="1"/>
    <col min="7" max="7" width="19.7109375" style="1" customWidth="1"/>
    <col min="8" max="8" width="26.28515625" style="1" customWidth="1"/>
    <col min="9" max="9" width="13.5703125" style="1" customWidth="1"/>
    <col min="10" max="13" width="11.42578125" style="1"/>
    <col min="14" max="14" width="63" style="1" bestFit="1" customWidth="1"/>
    <col min="15" max="16384" width="11.42578125" style="1"/>
  </cols>
  <sheetData>
    <row r="5" spans="3:14" ht="40.5" customHeight="1" x14ac:dyDescent="0.35"/>
    <row r="6" spans="3:14" x14ac:dyDescent="0.35">
      <c r="N6" s="35" t="s">
        <v>0</v>
      </c>
    </row>
    <row r="7" spans="3:14" ht="72.75" customHeight="1" x14ac:dyDescent="0.35">
      <c r="N7" s="35"/>
    </row>
    <row r="8" spans="3:14" x14ac:dyDescent="0.35">
      <c r="H8" s="1" t="s">
        <v>1</v>
      </c>
    </row>
    <row r="9" spans="3:14" ht="26.25" x14ac:dyDescent="0.35">
      <c r="D9" s="4">
        <f ca="1">TODAY()</f>
        <v>44944</v>
      </c>
      <c r="H9" s="36" t="str">
        <f>N9</f>
        <v>20003075223281</v>
      </c>
      <c r="I9" s="36"/>
      <c r="N9" s="25" t="s">
        <v>28</v>
      </c>
    </row>
    <row r="10" spans="3:14" ht="34.5" customHeight="1" x14ac:dyDescent="0.35"/>
    <row r="11" spans="3:14" x14ac:dyDescent="0.35">
      <c r="D11" s="4">
        <f ca="1">D9+3</f>
        <v>44947</v>
      </c>
      <c r="H11" s="4">
        <f ca="1">D9</f>
        <v>44944</v>
      </c>
    </row>
    <row r="12" spans="3:14" x14ac:dyDescent="0.35">
      <c r="H12" s="1" t="s">
        <v>1</v>
      </c>
    </row>
    <row r="13" spans="3:14" x14ac:dyDescent="0.35">
      <c r="H13" s="1" t="s">
        <v>1</v>
      </c>
    </row>
    <row r="15" spans="3:14" x14ac:dyDescent="0.35">
      <c r="C15" s="1" t="s">
        <v>2</v>
      </c>
    </row>
    <row r="18" spans="2:9" x14ac:dyDescent="0.35">
      <c r="C18" s="1" t="str">
        <f>IFERROR(_xlfn.IFS(VLOOKUP(H9,[2]control_de_carga!$C:$E,3,0)="RETIRO",VLOOKUP(H9,[2]control_de_carga!$C:$X,22,0)),"FLEXNET DEL ECUADOR")</f>
        <v>FLEXNET DEL ECUADOR</v>
      </c>
    </row>
    <row r="20" spans="2:9" x14ac:dyDescent="0.35">
      <c r="C20" s="1" t="str">
        <f>IF(C18="FLEXNET DEL ECUADOR","1791256115001","")</f>
        <v>1791256115001</v>
      </c>
      <c r="G20" s="1" t="s">
        <v>5</v>
      </c>
    </row>
    <row r="23" spans="2:9" x14ac:dyDescent="0.35">
      <c r="C23" s="1" t="str">
        <f>IFERROR(_xlfn.IFS(VLOOKUP(H9,[2]control_de_carga!$C:$E,3,0)="RETIRO",VLOOKUP(H9,[2]control_de_carga!$C:$Y,23,0)),"Complejo San Jorge LT # 2 Entrada Llano Grande")</f>
        <v>Complejo San Jorge LT # 2 Entrada Llano Grande</v>
      </c>
      <c r="H23" s="1" t="s">
        <v>7</v>
      </c>
    </row>
    <row r="25" spans="2:9" x14ac:dyDescent="0.35">
      <c r="C25" s="38" t="str">
        <f>IFERROR(VLOOKUP(H9,[2]control_de_carga!$C:$K,9,0),ERROR)</f>
        <v xml:space="preserve">SOFIA NICOLE QUINA MONTERO / </v>
      </c>
      <c r="D25" s="38"/>
      <c r="E25" s="38"/>
      <c r="F25" s="38"/>
      <c r="G25" s="38"/>
      <c r="H25" s="38"/>
      <c r="I25" s="38"/>
    </row>
    <row r="26" spans="2:9" x14ac:dyDescent="0.35">
      <c r="C26" s="38"/>
      <c r="D26" s="38"/>
      <c r="E26" s="38"/>
      <c r="F26" s="38"/>
      <c r="G26" s="38"/>
      <c r="H26" s="38"/>
      <c r="I26" s="38"/>
    </row>
    <row r="27" spans="2:9" x14ac:dyDescent="0.35">
      <c r="C27" s="34" t="str">
        <f>IFERROR(IF(_xlfn.IFNA(VLOOKUP(H9,[2]control_de_carga!$C:$M,11,0),VLOOKUP(H9,'[1]DEPOT (CSV)'!$R:$W,6,0))=0,"1791256115001",_xlfn.IFNA(VLOOKUP(H9,[2]control_de_carga!$C:$M,11,0),VLOOKUP(H9,'[1]DEPOT (CSV)'!$R:$W,6,0))),ERROR)</f>
        <v>1724186653</v>
      </c>
      <c r="D27" s="34"/>
      <c r="E27" s="34"/>
      <c r="F27" s="34"/>
      <c r="G27" s="50" t="str">
        <f>IFERROR(_xlfn.IFNA(_xlfn.CONCAT(VLOOKUP(H9,[2]control_de_carga!$C:$N,12,0),"/",VLOOKUP(H9,[2]control_de_carga!$C:$O,13,0)),VLOOKUP(H9,'[1]DEPOT (CSV)'!$R:$X,7,0)),"ERROR")</f>
        <v>987314730 /  /</v>
      </c>
      <c r="H27" s="50"/>
    </row>
    <row r="29" spans="2:9" ht="55.5" customHeight="1" x14ac:dyDescent="0.35">
      <c r="C29" s="38" t="str">
        <f>IFERROR(_xlfn.IFNA(VLOOKUP(H9,[2]control_de_carga!$C:$L,10,0),VLOOKUP(H9,'[1]DEPOT (CSV)'!$A:$L,12,0)),"ERROR")</f>
        <v>QUITO / ITCHIMBIA / AV. 10 DE AGOSTO Y RIO FRIO COOPERATIVA DE AHORRO Y CREDITO MANUEL ESTEBAN GODOY ORTEGA LTDA COOPMEGO JUNTO A POLLO GUS</v>
      </c>
      <c r="D29" s="38"/>
      <c r="E29" s="38"/>
      <c r="F29" s="38"/>
      <c r="G29" s="38"/>
      <c r="H29" s="38"/>
      <c r="I29" s="38"/>
    </row>
    <row r="30" spans="2:9" ht="27" customHeight="1" x14ac:dyDescent="0.35">
      <c r="C30" s="1" t="str">
        <f>IFERROR(VLOOKUP(H9,'[1]DEPOT (CSV)'!$A:$Q,17,0),"")</f>
        <v/>
      </c>
    </row>
    <row r="31" spans="2:9" x14ac:dyDescent="0.35">
      <c r="B31" s="5" t="s">
        <v>8</v>
      </c>
      <c r="C31" s="39" t="str">
        <f>IFERROR(_xlfn.IFNA(VLOOKUP(H9,[2]control_de_carga!$C:$Q,15,0),VLOOKUP(H9,'[1]DEPOT (CSV)'!$R:$AH,17,0)),"ERROR")</f>
        <v>QUITO</v>
      </c>
      <c r="D31" s="39"/>
      <c r="E31" s="39"/>
      <c r="F31" s="39"/>
      <c r="G31" s="39"/>
    </row>
    <row r="32" spans="2:9" x14ac:dyDescent="0.35">
      <c r="C32" s="39"/>
      <c r="D32" s="39"/>
      <c r="E32" s="39"/>
      <c r="F32" s="39"/>
      <c r="G32" s="39"/>
      <c r="H32" s="5" t="str">
        <f>IFERROR(_xlfn.IFNA(VLOOKUP(H9,[2]control_de_carga!$C:$R,16,0),VLOOKUP(H9,'[1]DEPOT (CSV)'!$A:$P,16,0)),"")</f>
        <v>PICHINCHA</v>
      </c>
    </row>
    <row r="43" spans="1:9" x14ac:dyDescent="0.35">
      <c r="A43" s="2">
        <f>IFERROR(_xlfn.IFNA(VLOOKUP(H9,[2]control_de_carga!$C:$V,20,0),VLOOKUP(H9,'[1]DEPOT (CSV)'!$R:$AD,13,0)),"")</f>
        <v>1</v>
      </c>
      <c r="B43" s="34" t="s">
        <v>25</v>
      </c>
      <c r="C43" s="34"/>
      <c r="I43" s="1" t="str">
        <f>IFERROR(VLOOKUP(H9,'[1]DEPOT (CSV)'!$R:$AE,14,0),"1")</f>
        <v>1</v>
      </c>
    </row>
    <row r="44" spans="1:9" x14ac:dyDescent="0.35">
      <c r="B44" s="5" t="str">
        <f>IFERROR(IF(_xlfn.IFNA(OR(VLOOKUP(N9,[2]control_de_carga!$C:$D,2,0)="CONECEL",VLOOKUP(N9,[2]control_de_carga!$C:$D,2,0)="CONECEL_REG"),"FALSO"),"","ITEMS:"),"ERROR")</f>
        <v/>
      </c>
      <c r="C44" s="5" t="str">
        <f>IFERROR(VLOOKUP(H9,'[1]DEPOT (CSV)'!$R:$AV,31,0),"")</f>
        <v/>
      </c>
    </row>
    <row r="45" spans="1:9" x14ac:dyDescent="0.35">
      <c r="B45" s="51" t="s">
        <v>12</v>
      </c>
      <c r="C45" s="51"/>
    </row>
    <row r="46" spans="1:9" x14ac:dyDescent="0.35">
      <c r="B46" s="36" t="str">
        <f>IFERROR(_xlfn.IFNA(VLOOKUP(H9,'[1]DEPOT (CSV)'!$A:$B,2,0),VLOOKUP(H9,[2]control_de_carga!$C:$D,2,0)),"")</f>
        <v>CONECEL</v>
      </c>
      <c r="C46" s="36"/>
      <c r="D46" s="40"/>
      <c r="E46" s="40"/>
      <c r="F46" s="40"/>
      <c r="G46" s="40"/>
      <c r="H46" s="40"/>
      <c r="I46" s="40"/>
    </row>
    <row r="47" spans="1:9" x14ac:dyDescent="0.35">
      <c r="C47" s="31" t="str">
        <f>IFERROR(_xlfn.IFNA(VLOOKUP(H9,'[1]DEPOT (CSV)'!$R:$AY,34,0),ERROR),"")</f>
        <v/>
      </c>
      <c r="D47" s="31"/>
      <c r="E47" s="31"/>
      <c r="F47" s="31"/>
      <c r="G47" s="31"/>
      <c r="H47" s="31"/>
    </row>
    <row r="48" spans="1:9" x14ac:dyDescent="0.35">
      <c r="C48" s="31"/>
      <c r="D48" s="31"/>
      <c r="E48" s="31"/>
      <c r="F48" s="31"/>
      <c r="G48" s="31"/>
      <c r="H48" s="31"/>
    </row>
    <row r="49" spans="2:8" x14ac:dyDescent="0.35">
      <c r="C49" s="31"/>
      <c r="D49" s="31"/>
      <c r="E49" s="31"/>
      <c r="F49" s="31"/>
      <c r="G49" s="31"/>
      <c r="H49" s="31"/>
    </row>
    <row r="50" spans="2:8" x14ac:dyDescent="0.35">
      <c r="C50" s="48" t="str">
        <f>IFERROR(VLOOKUP(H9,'[1]DEPOT (CSV)'!$R:$AO,24,0),"")</f>
        <v/>
      </c>
      <c r="D50" s="48"/>
      <c r="E50" s="48"/>
      <c r="F50" s="7"/>
      <c r="G50" s="7"/>
      <c r="H50" s="7"/>
    </row>
    <row r="51" spans="2:8" x14ac:dyDescent="0.35">
      <c r="C51" s="49" t="str">
        <f>IFERROR(VLOOKUP(H9,'[1]DEPOT (CSV)'!$R:$BA,36,0),"")</f>
        <v/>
      </c>
      <c r="D51" s="49"/>
      <c r="E51" s="49"/>
      <c r="F51" s="49"/>
      <c r="G51" s="49"/>
      <c r="H51" s="7"/>
    </row>
    <row r="52" spans="2:8" x14ac:dyDescent="0.35">
      <c r="C52" s="49"/>
      <c r="D52" s="49"/>
      <c r="E52" s="49"/>
      <c r="F52" s="49"/>
      <c r="G52" s="49"/>
      <c r="H52" s="7"/>
    </row>
    <row r="53" spans="2:8" x14ac:dyDescent="0.35">
      <c r="C53" s="49"/>
      <c r="D53" s="49"/>
      <c r="E53" s="49"/>
      <c r="F53" s="49"/>
      <c r="G53" s="49"/>
      <c r="H53" s="7"/>
    </row>
    <row r="54" spans="2:8" x14ac:dyDescent="0.35">
      <c r="C54" s="7"/>
      <c r="D54" s="7"/>
      <c r="E54" s="7"/>
      <c r="F54" s="7"/>
      <c r="G54" s="7"/>
      <c r="H54" s="7"/>
    </row>
    <row r="56" spans="2:8" ht="42.75" customHeight="1" x14ac:dyDescent="0.35">
      <c r="C56" s="1" t="s">
        <v>13</v>
      </c>
    </row>
    <row r="57" spans="2:8" x14ac:dyDescent="0.35">
      <c r="B57" s="6" t="s">
        <v>5</v>
      </c>
    </row>
    <row r="58" spans="2:8" ht="30.75" customHeight="1" x14ac:dyDescent="0.35">
      <c r="B58" s="6">
        <v>6004123356</v>
      </c>
    </row>
  </sheetData>
  <sheetProtection sheet="1" selectLockedCells="1"/>
  <mergeCells count="14">
    <mergeCell ref="C47:H49"/>
    <mergeCell ref="C50:E50"/>
    <mergeCell ref="C51:G53"/>
    <mergeCell ref="D46:I46"/>
    <mergeCell ref="N6:N7"/>
    <mergeCell ref="H9:I9"/>
    <mergeCell ref="C25:I26"/>
    <mergeCell ref="C27:F27"/>
    <mergeCell ref="C29:I29"/>
    <mergeCell ref="C31:G32"/>
    <mergeCell ref="G27:H27"/>
    <mergeCell ref="B43:C43"/>
    <mergeCell ref="B45:C45"/>
    <mergeCell ref="B46:C46"/>
  </mergeCells>
  <pageMargins left="0.7" right="0.7" top="0.75" bottom="0.75" header="0.3" footer="0.3"/>
  <pageSetup paperSize="9" scale="5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GUIAS MOVI</vt:lpstr>
      <vt:lpstr>GUIAS CARGA-RETIRO</vt:lpstr>
      <vt:lpstr>PROCESO CLARO</vt:lpstr>
      <vt:lpstr>FORMATO ETIQUETA</vt:lpstr>
      <vt:lpstr>GUIAS CLARO</vt:lpstr>
      <vt:lpstr>'FORMATO ETIQUETA'!Área_de_impresión</vt:lpstr>
      <vt:lpstr>'GUIAS CARGA-RETIRO'!Área_de_impresión</vt:lpstr>
      <vt:lpstr>'GUIAS CLARO'!Área_de_impresión</vt:lpstr>
      <vt:lpstr>'GUIAS MOVI'!Área_de_impresión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OPERATIVOS</dc:creator>
  <cp:lastModifiedBy>JOEL JG. GANCHOZO</cp:lastModifiedBy>
  <cp:lastPrinted>2023-01-18T18:26:15Z</cp:lastPrinted>
  <dcterms:created xsi:type="dcterms:W3CDTF">2022-09-13T02:05:43Z</dcterms:created>
  <dcterms:modified xsi:type="dcterms:W3CDTF">2023-01-18T18:31:41Z</dcterms:modified>
</cp:coreProperties>
</file>